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Users/chenhao/DATA/Hospital@Home/"/>
    </mc:Choice>
  </mc:AlternateContent>
  <xr:revisionPtr revIDLastSave="0" documentId="13_ncr:1_{F6167F7A-17E5-A842-A400-7A05D1EECAF2}" xr6:coauthVersionLast="47" xr6:coauthVersionMax="47" xr10:uidLastSave="{00000000-0000-0000-0000-000000000000}"/>
  <bookViews>
    <workbookView xWindow="0" yWindow="760" windowWidth="28800" windowHeight="17540" activeTab="6" xr2:uid="{F6D90268-BEFD-4169-A9EE-CA9DFDB44C9D}"/>
  </bookViews>
  <sheets>
    <sheet name="Admisson" sheetId="1" r:id="rId1"/>
    <sheet name="ED" sheetId="2" r:id="rId2"/>
    <sheet name="Daily" sheetId="3" r:id="rId3"/>
    <sheet name="Discharge" sheetId="4" r:id="rId4"/>
    <sheet name="PostDischarge" sheetId="5" r:id="rId5"/>
    <sheet name="Cardiac" sheetId="6" r:id="rId6"/>
    <sheet name="Data Dictionary" sheetId="7" r:id="rId7"/>
  </sheets>
  <externalReferences>
    <externalReference r:id="rId8"/>
  </externalReferences>
  <definedNames>
    <definedName name="_xlnm._FilterDatabase" localSheetId="0" hidden="1">Admisson!$B$9:$IP$9</definedName>
    <definedName name="_xlnm._FilterDatabase" localSheetId="5" hidden="1">Cardiac!$B$9:$KO$9</definedName>
    <definedName name="_xlnm._FilterDatabase" localSheetId="3" hidden="1">Discharge!$B$9:$CF$9</definedName>
    <definedName name="_xlnm._FilterDatabase" localSheetId="1" hidden="1">ED!$B$9:$FB$9</definedName>
    <definedName name="_xlnm._FilterDatabase" localSheetId="4" hidden="1">PostDischarge!$B$9:$BX$9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HQ2618" i="3" l="1"/>
  <c r="AHP2618" i="3"/>
  <c r="AHO2618" i="3"/>
  <c r="AHN2618" i="3"/>
  <c r="AHM2618" i="3"/>
  <c r="AHL2618" i="3"/>
  <c r="AHK2618" i="3"/>
  <c r="AHI2618" i="3"/>
  <c r="AHH2618" i="3"/>
  <c r="AHF2618" i="3"/>
  <c r="AHE2618" i="3"/>
  <c r="AHD2618" i="3"/>
  <c r="AHR2613" i="3"/>
  <c r="AHR2612" i="3"/>
  <c r="AHR2543" i="3"/>
  <c r="AHR2542" i="3"/>
  <c r="AHR2516" i="3"/>
  <c r="AHR2393" i="3"/>
  <c r="AHR2392" i="3"/>
  <c r="AHR2391" i="3"/>
  <c r="AHR2349" i="3"/>
  <c r="AHR2348" i="3"/>
  <c r="AHR2336" i="3"/>
  <c r="AHR2316" i="3"/>
  <c r="AHR2315" i="3"/>
  <c r="AHR2314" i="3"/>
  <c r="AHR2298" i="3"/>
  <c r="AHR2257" i="3"/>
  <c r="AHR2061" i="3"/>
  <c r="AHR2059" i="3"/>
  <c r="AHR1966" i="3"/>
  <c r="AHR1965" i="3"/>
  <c r="AHR1958" i="3"/>
  <c r="AHR1954" i="3"/>
  <c r="AHR1939" i="3"/>
  <c r="AHR1871" i="3"/>
  <c r="AHR1870" i="3"/>
  <c r="AHR1862" i="3"/>
  <c r="AHR1803" i="3"/>
  <c r="AHR1802" i="3"/>
  <c r="AHR1801" i="3"/>
  <c r="AHR1800" i="3"/>
  <c r="AHR1799" i="3"/>
  <c r="AHR1798" i="3"/>
  <c r="AHR1796" i="3"/>
  <c r="AHR1795" i="3"/>
  <c r="AHR1602" i="3"/>
  <c r="AHR1294" i="3"/>
  <c r="AHR1237" i="3"/>
  <c r="AHR873" i="3"/>
  <c r="AHR832" i="3"/>
  <c r="AHR749" i="3"/>
  <c r="AHR685" i="3"/>
  <c r="AHR684" i="3"/>
  <c r="AHR683" i="3"/>
  <c r="AHR682" i="3"/>
  <c r="AHR681" i="3"/>
  <c r="AHR629" i="3"/>
  <c r="AHR612" i="3"/>
  <c r="AHR574" i="3"/>
  <c r="AHR573" i="3"/>
  <c r="AHR560" i="3"/>
  <c r="AHR559" i="3"/>
  <c r="AHR492" i="3"/>
  <c r="JC560" i="6"/>
  <c r="JA560" i="6"/>
  <c r="IS560" i="6"/>
  <c r="IR560" i="6"/>
  <c r="IQ560" i="6"/>
  <c r="IP560" i="6"/>
  <c r="IO560" i="6"/>
  <c r="EJ583" i="1"/>
  <c r="EE583" i="1"/>
  <c r="EA583" i="1"/>
  <c r="DR583" i="1"/>
  <c r="DH583" i="1"/>
  <c r="DI583" i="1" s="1"/>
  <c r="DA583" i="1"/>
  <c r="CK583" i="1"/>
  <c r="CF583" i="1"/>
  <c r="BP583" i="1"/>
  <c r="BV583" i="1" s="1"/>
  <c r="BO583" i="1"/>
  <c r="EJ582" i="1"/>
  <c r="EE582" i="1"/>
  <c r="EB582" i="1"/>
  <c r="EA582" i="1"/>
  <c r="DR582" i="1"/>
  <c r="DH582" i="1"/>
  <c r="DA582" i="1"/>
  <c r="CK582" i="1"/>
  <c r="CF582" i="1"/>
  <c r="BP582" i="1"/>
  <c r="BO582" i="1"/>
  <c r="EJ581" i="1"/>
  <c r="EE581" i="1"/>
  <c r="EA581" i="1"/>
  <c r="DR581" i="1"/>
  <c r="DH581" i="1"/>
  <c r="DA581" i="1"/>
  <c r="CK581" i="1"/>
  <c r="CF581" i="1"/>
  <c r="BP581" i="1"/>
  <c r="BO581" i="1"/>
  <c r="EJ580" i="1"/>
  <c r="EE580" i="1"/>
  <c r="EA580" i="1"/>
  <c r="DR580" i="1"/>
  <c r="DH580" i="1"/>
  <c r="DA580" i="1"/>
  <c r="CK580" i="1"/>
  <c r="CF580" i="1"/>
  <c r="BP580" i="1"/>
  <c r="BO580" i="1"/>
  <c r="BV580" i="1" s="1"/>
  <c r="EJ579" i="1"/>
  <c r="EE579" i="1"/>
  <c r="EA579" i="1"/>
  <c r="DR579" i="1"/>
  <c r="DH579" i="1"/>
  <c r="DA579" i="1"/>
  <c r="CK579" i="1"/>
  <c r="CF579" i="1"/>
  <c r="BP579" i="1"/>
  <c r="BO579" i="1"/>
  <c r="EJ578" i="1"/>
  <c r="EE578" i="1"/>
  <c r="EA578" i="1"/>
  <c r="DR578" i="1"/>
  <c r="DH578" i="1"/>
  <c r="DA578" i="1"/>
  <c r="CK578" i="1"/>
  <c r="CF578" i="1"/>
  <c r="BP578" i="1"/>
  <c r="BO578" i="1"/>
  <c r="EJ576" i="1"/>
  <c r="EE576" i="1"/>
  <c r="EA576" i="1"/>
  <c r="DR576" i="1"/>
  <c r="DH576" i="1"/>
  <c r="DA576" i="1"/>
  <c r="CK576" i="1"/>
  <c r="CF576" i="1"/>
  <c r="BP576" i="1"/>
  <c r="BO576" i="1"/>
  <c r="EJ574" i="1"/>
  <c r="EE574" i="1"/>
  <c r="EA574" i="1"/>
  <c r="DR574" i="1"/>
  <c r="DH574" i="1"/>
  <c r="DA574" i="1"/>
  <c r="CK574" i="1"/>
  <c r="CF574" i="1"/>
  <c r="BP574" i="1"/>
  <c r="BO574" i="1"/>
  <c r="EJ573" i="1"/>
  <c r="EE573" i="1"/>
  <c r="EA573" i="1"/>
  <c r="DR573" i="1"/>
  <c r="DH573" i="1"/>
  <c r="DA573" i="1"/>
  <c r="CK573" i="1"/>
  <c r="CF573" i="1"/>
  <c r="BP573" i="1"/>
  <c r="BO573" i="1"/>
  <c r="EB572" i="1"/>
  <c r="DI572" i="1"/>
  <c r="CK572" i="1"/>
  <c r="CF572" i="1"/>
  <c r="BV572" i="1"/>
  <c r="EJ571" i="1"/>
  <c r="EE571" i="1"/>
  <c r="EA571" i="1"/>
  <c r="DR571" i="1"/>
  <c r="DH571" i="1"/>
  <c r="DA571" i="1"/>
  <c r="CK571" i="1"/>
  <c r="CF571" i="1"/>
  <c r="BP571" i="1"/>
  <c r="BO571" i="1"/>
  <c r="EJ570" i="1"/>
  <c r="EE570" i="1"/>
  <c r="EA570" i="1"/>
  <c r="DR570" i="1"/>
  <c r="DH570" i="1"/>
  <c r="DA570" i="1"/>
  <c r="CK570" i="1"/>
  <c r="CF570" i="1"/>
  <c r="BP570" i="1"/>
  <c r="BO570" i="1"/>
  <c r="EJ569" i="1"/>
  <c r="EE569" i="1"/>
  <c r="EA569" i="1"/>
  <c r="DR569" i="1"/>
  <c r="DH569" i="1"/>
  <c r="DA569" i="1"/>
  <c r="CK569" i="1"/>
  <c r="CF569" i="1"/>
  <c r="BP569" i="1"/>
  <c r="BO569" i="1"/>
  <c r="EJ568" i="1"/>
  <c r="EE568" i="1"/>
  <c r="EA568" i="1"/>
  <c r="DR568" i="1"/>
  <c r="DH568" i="1"/>
  <c r="DA568" i="1"/>
  <c r="CK568" i="1"/>
  <c r="CF568" i="1"/>
  <c r="BP568" i="1"/>
  <c r="BO568" i="1"/>
  <c r="BV568" i="1" s="1"/>
  <c r="EJ567" i="1"/>
  <c r="EE567" i="1"/>
  <c r="EA567" i="1"/>
  <c r="DR567" i="1"/>
  <c r="DH567" i="1"/>
  <c r="DI567" i="1" s="1"/>
  <c r="DA567" i="1"/>
  <c r="CK567" i="1"/>
  <c r="CF567" i="1"/>
  <c r="BP567" i="1"/>
  <c r="BO567" i="1"/>
  <c r="EJ566" i="1"/>
  <c r="EE566" i="1"/>
  <c r="EA566" i="1"/>
  <c r="DR566" i="1"/>
  <c r="DH566" i="1"/>
  <c r="DA566" i="1"/>
  <c r="CK566" i="1"/>
  <c r="CF566" i="1"/>
  <c r="BP566" i="1"/>
  <c r="BO566" i="1"/>
  <c r="BV566" i="1" s="1"/>
  <c r="EJ565" i="1"/>
  <c r="EE565" i="1"/>
  <c r="EA565" i="1"/>
  <c r="DR565" i="1"/>
  <c r="DH565" i="1"/>
  <c r="DA565" i="1"/>
  <c r="CK565" i="1"/>
  <c r="CF565" i="1"/>
  <c r="BP565" i="1"/>
  <c r="BO565" i="1"/>
  <c r="EJ564" i="1"/>
  <c r="EE564" i="1"/>
  <c r="EA564" i="1"/>
  <c r="EB564" i="1" s="1"/>
  <c r="DR564" i="1"/>
  <c r="DH564" i="1"/>
  <c r="DA564" i="1"/>
  <c r="CK564" i="1"/>
  <c r="CF564" i="1"/>
  <c r="BP564" i="1"/>
  <c r="BO564" i="1"/>
  <c r="BV564" i="1" s="1"/>
  <c r="EJ563" i="1"/>
  <c r="EE563" i="1"/>
  <c r="EA563" i="1"/>
  <c r="DR563" i="1"/>
  <c r="DH563" i="1"/>
  <c r="DA563" i="1"/>
  <c r="CK563" i="1"/>
  <c r="CF563" i="1"/>
  <c r="BV563" i="1"/>
  <c r="EJ562" i="1"/>
  <c r="EE562" i="1"/>
  <c r="EA562" i="1"/>
  <c r="DR562" i="1"/>
  <c r="DH562" i="1"/>
  <c r="DA562" i="1"/>
  <c r="CK562" i="1"/>
  <c r="CF562" i="1"/>
  <c r="BP562" i="1"/>
  <c r="BO562" i="1"/>
  <c r="BV562" i="1" s="1"/>
  <c r="EJ561" i="1"/>
  <c r="EE561" i="1"/>
  <c r="EA561" i="1"/>
  <c r="DR561" i="1"/>
  <c r="DH561" i="1"/>
  <c r="DA561" i="1"/>
  <c r="CK561" i="1"/>
  <c r="BV561" i="1"/>
  <c r="EJ559" i="1"/>
  <c r="EE559" i="1"/>
  <c r="EA559" i="1"/>
  <c r="DR559" i="1"/>
  <c r="DH559" i="1"/>
  <c r="DA559" i="1"/>
  <c r="CK559" i="1"/>
  <c r="CF559" i="1"/>
  <c r="BP559" i="1"/>
  <c r="BO559" i="1"/>
  <c r="EJ557" i="1"/>
  <c r="EE557" i="1"/>
  <c r="EA557" i="1"/>
  <c r="EB557" i="1" s="1"/>
  <c r="DH557" i="1"/>
  <c r="DA557" i="1"/>
  <c r="CK557" i="1"/>
  <c r="CF557" i="1"/>
  <c r="BP557" i="1"/>
  <c r="BO557" i="1"/>
  <c r="EJ556" i="1"/>
  <c r="EE556" i="1"/>
  <c r="EA556" i="1"/>
  <c r="DR556" i="1"/>
  <c r="DH556" i="1"/>
  <c r="DA556" i="1"/>
  <c r="CK556" i="1"/>
  <c r="CF556" i="1"/>
  <c r="BP556" i="1"/>
  <c r="BO556" i="1"/>
  <c r="EJ555" i="1"/>
  <c r="EE555" i="1"/>
  <c r="EA555" i="1"/>
  <c r="DR555" i="1"/>
  <c r="DH555" i="1"/>
  <c r="DA555" i="1"/>
  <c r="DI555" i="1" s="1"/>
  <c r="CK555" i="1"/>
  <c r="CF555" i="1"/>
  <c r="BP555" i="1"/>
  <c r="BO555" i="1"/>
  <c r="BV555" i="1" s="1"/>
  <c r="EJ554" i="1"/>
  <c r="DR554" i="1"/>
  <c r="DA554" i="1"/>
  <c r="BP554" i="1"/>
  <c r="BO554" i="1"/>
  <c r="EJ553" i="1"/>
  <c r="EE553" i="1"/>
  <c r="EA553" i="1"/>
  <c r="EB553" i="1" s="1"/>
  <c r="DR553" i="1"/>
  <c r="DH553" i="1"/>
  <c r="DA553" i="1"/>
  <c r="CK553" i="1"/>
  <c r="CF553" i="1"/>
  <c r="BP553" i="1"/>
  <c r="BO553" i="1"/>
  <c r="BV553" i="1" s="1"/>
  <c r="EJ552" i="1"/>
  <c r="EE552" i="1"/>
  <c r="EA552" i="1"/>
  <c r="DR552" i="1"/>
  <c r="DH552" i="1"/>
  <c r="DA552" i="1"/>
  <c r="DI552" i="1" s="1"/>
  <c r="CK552" i="1"/>
  <c r="CF552" i="1"/>
  <c r="BP552" i="1"/>
  <c r="BO552" i="1"/>
  <c r="BV552" i="1" s="1"/>
  <c r="EJ550" i="1"/>
  <c r="EE550" i="1"/>
  <c r="EA550" i="1"/>
  <c r="DR550" i="1"/>
  <c r="DH550" i="1"/>
  <c r="DA550" i="1"/>
  <c r="CK550" i="1"/>
  <c r="CF550" i="1"/>
  <c r="BP550" i="1"/>
  <c r="BO550" i="1"/>
  <c r="BV550" i="1" s="1"/>
  <c r="BV559" i="1" l="1"/>
  <c r="DI559" i="1"/>
  <c r="DI561" i="1"/>
  <c r="EB562" i="1"/>
  <c r="EB573" i="1"/>
  <c r="DI574" i="1"/>
  <c r="BV582" i="1"/>
  <c r="BV554" i="1"/>
  <c r="EB556" i="1"/>
  <c r="EB568" i="1"/>
  <c r="BV571" i="1"/>
  <c r="DI576" i="1"/>
  <c r="DI581" i="1"/>
  <c r="BV569" i="1"/>
  <c r="DI571" i="1"/>
  <c r="BV578" i="1"/>
  <c r="EB552" i="1"/>
  <c r="BV557" i="1"/>
  <c r="DI557" i="1"/>
  <c r="EB559" i="1"/>
  <c r="DI562" i="1"/>
  <c r="DI564" i="1"/>
  <c r="EB581" i="1"/>
  <c r="EB555" i="1"/>
  <c r="BV556" i="1"/>
  <c r="DI563" i="1"/>
  <c r="BV567" i="1"/>
  <c r="EB567" i="1"/>
  <c r="EB569" i="1"/>
  <c r="DI570" i="1"/>
  <c r="BV576" i="1"/>
  <c r="BV581" i="1"/>
  <c r="EB578" i="1"/>
  <c r="EB550" i="1"/>
  <c r="DI553" i="1"/>
  <c r="DI556" i="1"/>
  <c r="EB561" i="1"/>
  <c r="EB565" i="1"/>
  <c r="DI566" i="1"/>
  <c r="EB571" i="1"/>
  <c r="EB576" i="1"/>
  <c r="BV579" i="1"/>
  <c r="DI579" i="1"/>
  <c r="EB580" i="1"/>
  <c r="DI582" i="1"/>
  <c r="DI569" i="1"/>
  <c r="EB570" i="1"/>
  <c r="BV573" i="1"/>
  <c r="DI573" i="1"/>
  <c r="EB574" i="1"/>
  <c r="DI578" i="1"/>
  <c r="EB583" i="1"/>
  <c r="DI550" i="1"/>
  <c r="EB563" i="1"/>
  <c r="BV565" i="1"/>
  <c r="DI565" i="1"/>
  <c r="EB566" i="1"/>
  <c r="DI568" i="1"/>
  <c r="BV570" i="1"/>
  <c r="BV574" i="1"/>
  <c r="EB579" i="1"/>
  <c r="DI580" i="1"/>
  <c r="AHR360" i="3"/>
  <c r="AHR359" i="3"/>
  <c r="AHR358" i="3"/>
  <c r="AHR191" i="3"/>
  <c r="AHR172" i="3"/>
  <c r="AHR97" i="3"/>
  <c r="AHR96" i="3"/>
  <c r="AHR95" i="3"/>
  <c r="AHR94" i="3"/>
  <c r="AHR93" i="3"/>
  <c r="AHR92" i="3"/>
  <c r="AHR91" i="3"/>
  <c r="JD333" i="6"/>
  <c r="JC333" i="6"/>
  <c r="JA333" i="6"/>
  <c r="IY333" i="6"/>
  <c r="IV333" i="6"/>
  <c r="IU333" i="6"/>
  <c r="IT333" i="6"/>
  <c r="IS333" i="6"/>
  <c r="IR333" i="6"/>
  <c r="IQ333" i="6"/>
  <c r="IP333" i="6"/>
  <c r="IO333" i="6"/>
  <c r="JC360" i="6"/>
  <c r="JA360" i="6"/>
  <c r="IV360" i="6"/>
  <c r="IS360" i="6"/>
  <c r="IR360" i="6"/>
  <c r="IQ360" i="6"/>
  <c r="IP360" i="6"/>
  <c r="IO360" i="6"/>
  <c r="JE468" i="6"/>
  <c r="JD468" i="6"/>
  <c r="JC468" i="6"/>
  <c r="JA468" i="6"/>
  <c r="IX468" i="6"/>
  <c r="IW468" i="6"/>
  <c r="IV468" i="6"/>
  <c r="IS468" i="6"/>
  <c r="IR468" i="6"/>
  <c r="IQ468" i="6"/>
  <c r="IP468" i="6"/>
  <c r="IO468" i="6"/>
  <c r="IN405" i="6"/>
  <c r="IM405" i="6"/>
  <c r="IL405" i="6"/>
  <c r="IK405" i="6"/>
  <c r="IJ405" i="6"/>
  <c r="IH405" i="6"/>
  <c r="IG405" i="6"/>
  <c r="IE405" i="6"/>
  <c r="IB405" i="6"/>
  <c r="HY405" i="6"/>
  <c r="HX405" i="6"/>
  <c r="HW405" i="6"/>
  <c r="HV405" i="6"/>
  <c r="HU405" i="6"/>
  <c r="JC230" i="6"/>
  <c r="JA230" i="6"/>
  <c r="IV230" i="6"/>
  <c r="IS230" i="6"/>
  <c r="IR230" i="6"/>
  <c r="IQ230" i="6"/>
  <c r="IP230" i="6"/>
  <c r="IO230" i="6"/>
  <c r="JJ473" i="6"/>
  <c r="JI473" i="6"/>
  <c r="JH473" i="6"/>
  <c r="JG473" i="6"/>
  <c r="JF473" i="6"/>
  <c r="JD473" i="6"/>
  <c r="IZ473" i="6"/>
  <c r="IY473" i="6"/>
  <c r="IV473" i="6"/>
  <c r="IU473" i="6"/>
  <c r="IT473" i="6"/>
  <c r="IS473" i="6"/>
  <c r="IR473" i="6"/>
  <c r="IQ473" i="6"/>
  <c r="IP473" i="6"/>
  <c r="IO473" i="6"/>
  <c r="IT317" i="6"/>
  <c r="IP317" i="6"/>
  <c r="IO317" i="6"/>
  <c r="II444" i="6"/>
  <c r="IH444" i="6"/>
  <c r="IG444" i="6"/>
  <c r="IF444" i="6"/>
  <c r="IE444" i="6"/>
  <c r="IB444" i="6"/>
  <c r="HY444" i="6"/>
  <c r="HX444" i="6"/>
  <c r="HW444" i="6"/>
  <c r="HV444" i="6"/>
  <c r="HU444" i="6"/>
  <c r="IS265" i="6"/>
  <c r="IR265" i="6"/>
  <c r="IQ265" i="6"/>
  <c r="IP265" i="6"/>
  <c r="IO265" i="6"/>
  <c r="IO63" i="6"/>
  <c r="JE87" i="6"/>
  <c r="JD87" i="6"/>
  <c r="JC87" i="6"/>
  <c r="JB87" i="6"/>
  <c r="JA87" i="6"/>
  <c r="IV87" i="6"/>
  <c r="IS87" i="6"/>
  <c r="IR87" i="6"/>
  <c r="IQ87" i="6"/>
  <c r="IP87" i="6"/>
  <c r="IO87" i="6"/>
  <c r="JC119" i="6"/>
  <c r="JB119" i="6"/>
  <c r="JA119" i="6"/>
  <c r="IO119" i="6"/>
  <c r="II120" i="6"/>
  <c r="IH120" i="6"/>
  <c r="IG120" i="6"/>
  <c r="IF120" i="6"/>
  <c r="IE120" i="6"/>
  <c r="ID120" i="6"/>
  <c r="IC120" i="6"/>
  <c r="IB120" i="6"/>
  <c r="IA120" i="6"/>
  <c r="HZ120" i="6"/>
  <c r="HY120" i="6"/>
  <c r="HX120" i="6"/>
  <c r="HW120" i="6"/>
  <c r="HV120" i="6"/>
  <c r="HU120" i="6"/>
  <c r="IO380" i="6"/>
  <c r="JI121" i="6"/>
  <c r="JC121" i="6"/>
  <c r="JB121" i="6"/>
  <c r="JA121" i="6"/>
  <c r="IV121" i="6"/>
  <c r="IS121" i="6"/>
  <c r="IR121" i="6"/>
  <c r="IQ121" i="6"/>
  <c r="IP121" i="6"/>
  <c r="IO121" i="6"/>
  <c r="II24" i="6"/>
  <c r="IH24" i="6"/>
  <c r="IG24" i="6"/>
  <c r="IF24" i="6"/>
  <c r="IE24" i="6"/>
  <c r="ID24" i="6"/>
  <c r="IC24" i="6"/>
  <c r="IB24" i="6"/>
  <c r="HY24" i="6"/>
  <c r="HX24" i="6"/>
  <c r="HW24" i="6"/>
  <c r="HV24" i="6"/>
  <c r="HU24" i="6"/>
  <c r="JE344" i="6"/>
  <c r="JD344" i="6"/>
  <c r="JC344" i="6"/>
  <c r="JB344" i="6"/>
  <c r="JA344" i="6"/>
  <c r="IV344" i="6"/>
  <c r="IT344" i="6"/>
  <c r="IS344" i="6"/>
  <c r="IR344" i="6"/>
  <c r="IQ344" i="6"/>
  <c r="IP344" i="6"/>
  <c r="IO344" i="6"/>
  <c r="IN151" i="6"/>
  <c r="IM151" i="6"/>
  <c r="IL151" i="6"/>
  <c r="IK151" i="6"/>
  <c r="IJ151" i="6"/>
  <c r="II151" i="6"/>
  <c r="IH151" i="6"/>
  <c r="IG151" i="6"/>
  <c r="IF151" i="6"/>
  <c r="IE151" i="6"/>
  <c r="IB151" i="6"/>
  <c r="HY151" i="6"/>
  <c r="HX151" i="6"/>
  <c r="HW151" i="6"/>
  <c r="HV151" i="6"/>
  <c r="HU151" i="6"/>
  <c r="JE269" i="6"/>
  <c r="JD269" i="6"/>
  <c r="JC269" i="6"/>
  <c r="JB269" i="6"/>
  <c r="JA269" i="6"/>
  <c r="IV269" i="6"/>
  <c r="IS269" i="6"/>
  <c r="IR269" i="6"/>
  <c r="IQ269" i="6"/>
  <c r="IP269" i="6"/>
  <c r="IO269" i="6"/>
  <c r="JD396" i="6"/>
  <c r="IV396" i="6"/>
  <c r="IS396" i="6"/>
  <c r="IR396" i="6"/>
  <c r="IP396" i="6"/>
  <c r="IO396" i="6"/>
  <c r="JE186" i="6"/>
  <c r="JD186" i="6"/>
  <c r="JC186" i="6"/>
  <c r="JB186" i="6"/>
  <c r="JA186" i="6"/>
  <c r="IV186" i="6"/>
  <c r="IS186" i="6"/>
  <c r="IR186" i="6"/>
  <c r="IQ186" i="6"/>
  <c r="IP186" i="6"/>
  <c r="IO186" i="6"/>
  <c r="JE345" i="6"/>
  <c r="JD345" i="6"/>
  <c r="JC345" i="6"/>
  <c r="JB345" i="6"/>
  <c r="JA345" i="6"/>
  <c r="IV345" i="6"/>
  <c r="IS345" i="6"/>
  <c r="IR345" i="6"/>
  <c r="IQ345" i="6"/>
  <c r="IP345" i="6"/>
  <c r="IO345" i="6"/>
  <c r="IO331" i="6"/>
  <c r="JZ411" i="6"/>
  <c r="JY411" i="6"/>
  <c r="JX411" i="6"/>
  <c r="JW411" i="6"/>
  <c r="JR411" i="6"/>
  <c r="JO411" i="6"/>
  <c r="JN411" i="6"/>
  <c r="JM411" i="6"/>
  <c r="JL411" i="6"/>
  <c r="JK411" i="6"/>
  <c r="JC384" i="6"/>
  <c r="JB384" i="6"/>
  <c r="JA384" i="6"/>
  <c r="IV384" i="6"/>
  <c r="IS384" i="6"/>
  <c r="IR384" i="6"/>
  <c r="IQ384" i="6"/>
  <c r="IP384" i="6"/>
  <c r="IO384" i="6"/>
  <c r="JE52" i="6"/>
  <c r="JD52" i="6"/>
  <c r="JC52" i="6"/>
  <c r="JB52" i="6"/>
  <c r="JA52" i="6"/>
  <c r="IV52" i="6"/>
  <c r="IS52" i="6"/>
  <c r="IR52" i="6"/>
  <c r="IQ52" i="6"/>
  <c r="IP52" i="6"/>
  <c r="IO52" i="6"/>
  <c r="IS418" i="6"/>
  <c r="IR418" i="6"/>
  <c r="IQ418" i="6"/>
  <c r="IP418" i="6"/>
  <c r="IO418" i="6"/>
  <c r="JF249" i="6"/>
  <c r="JE249" i="6"/>
  <c r="JD249" i="6"/>
  <c r="IX249" i="6"/>
  <c r="IW249" i="6"/>
  <c r="IV249" i="6"/>
  <c r="IS249" i="6"/>
  <c r="IR249" i="6"/>
  <c r="IQ249" i="6"/>
  <c r="IP249" i="6"/>
  <c r="IO249" i="6"/>
  <c r="JJ113" i="6"/>
  <c r="JI113" i="6"/>
  <c r="JE113" i="6"/>
  <c r="JD113" i="6"/>
  <c r="JC113" i="6"/>
  <c r="JB113" i="6"/>
  <c r="JA113" i="6"/>
  <c r="IV113" i="6"/>
  <c r="IT113" i="6"/>
  <c r="IS113" i="6"/>
  <c r="IR113" i="6"/>
  <c r="IQ113" i="6"/>
  <c r="IP113" i="6"/>
  <c r="IO113" i="6"/>
  <c r="JG460" i="6"/>
  <c r="JE460" i="6"/>
  <c r="JD460" i="6"/>
  <c r="JC460" i="6"/>
  <c r="JB460" i="6"/>
  <c r="JA460" i="6"/>
  <c r="IV460" i="6"/>
  <c r="IS460" i="6"/>
  <c r="IR460" i="6"/>
  <c r="IQ460" i="6"/>
  <c r="IP460" i="6"/>
  <c r="JG248" i="6"/>
  <c r="JE248" i="6"/>
  <c r="JD248" i="6"/>
  <c r="JC248" i="6"/>
  <c r="JB248" i="6"/>
  <c r="JA248" i="6"/>
  <c r="IV248" i="6"/>
  <c r="IS248" i="6"/>
  <c r="IR248" i="6"/>
  <c r="IQ248" i="6"/>
  <c r="IP248" i="6"/>
  <c r="IF296" i="6"/>
  <c r="IE296" i="6"/>
  <c r="IB296" i="6"/>
  <c r="HY296" i="6"/>
  <c r="HX296" i="6"/>
  <c r="HW296" i="6"/>
  <c r="HV296" i="6"/>
  <c r="HU296" i="6"/>
  <c r="JE499" i="6"/>
  <c r="JD499" i="6"/>
  <c r="JC499" i="6"/>
  <c r="JB499" i="6"/>
  <c r="JA499" i="6"/>
  <c r="IV499" i="6"/>
  <c r="IS499" i="6"/>
  <c r="IR499" i="6"/>
  <c r="IQ499" i="6"/>
  <c r="IP499" i="6"/>
  <c r="IO499" i="6"/>
  <c r="IB64" i="6"/>
  <c r="HY64" i="6"/>
  <c r="HX64" i="6"/>
  <c r="HW64" i="6"/>
  <c r="HV64" i="6"/>
  <c r="HU64" i="6"/>
  <c r="JE106" i="6"/>
  <c r="JD106" i="6"/>
  <c r="JC106" i="6"/>
  <c r="JA106" i="6"/>
  <c r="IV106" i="6"/>
  <c r="IS106" i="6"/>
  <c r="IR106" i="6"/>
  <c r="IQ106" i="6"/>
  <c r="IP106" i="6"/>
  <c r="IO106" i="6"/>
  <c r="BC181" i="5"/>
  <c r="AS181" i="5"/>
  <c r="BC235" i="5"/>
  <c r="AW235" i="5"/>
  <c r="AS235" i="5"/>
  <c r="BC333" i="5"/>
  <c r="BD333" i="5" s="1"/>
  <c r="AW333" i="5"/>
  <c r="AX333" i="5" s="1"/>
  <c r="AS333" i="5"/>
  <c r="AT333" i="5" s="1"/>
  <c r="AI333" i="5"/>
  <c r="AJ333" i="5" s="1"/>
  <c r="AA333" i="5"/>
  <c r="BC261" i="5"/>
  <c r="BD261" i="5" s="1"/>
  <c r="AW261" i="5"/>
  <c r="AX261" i="5" s="1"/>
  <c r="AS261" i="5"/>
  <c r="AT261" i="5" s="1"/>
  <c r="AI261" i="5"/>
  <c r="AJ261" i="5" s="1"/>
  <c r="AA261" i="5"/>
  <c r="AS325" i="5"/>
  <c r="AT325" i="5" s="1"/>
  <c r="AI325" i="5"/>
  <c r="AJ325" i="5" s="1"/>
  <c r="AA325" i="5"/>
  <c r="BC433" i="5"/>
  <c r="BD433" i="5" s="1"/>
  <c r="AW433" i="5"/>
  <c r="AX433" i="5" s="1"/>
  <c r="AS433" i="5"/>
  <c r="AT433" i="5" s="1"/>
  <c r="AI433" i="5"/>
  <c r="AJ433" i="5" s="1"/>
  <c r="AA433" i="5"/>
  <c r="BC178" i="5"/>
  <c r="BD178" i="5" s="1"/>
  <c r="AW178" i="5"/>
  <c r="AX178" i="5" s="1"/>
  <c r="AS178" i="5"/>
  <c r="AT178" i="5" s="1"/>
  <c r="AI178" i="5"/>
  <c r="AJ178" i="5" s="1"/>
  <c r="AA178" i="5"/>
  <c r="BC462" i="5"/>
  <c r="BD462" i="5" s="1"/>
  <c r="AW462" i="5"/>
  <c r="AX462" i="5" s="1"/>
  <c r="AS462" i="5"/>
  <c r="AT462" i="5" s="1"/>
  <c r="AI462" i="5"/>
  <c r="AJ462" i="5" s="1"/>
  <c r="AA462" i="5"/>
  <c r="BC134" i="5"/>
  <c r="BD134" i="5" s="1"/>
  <c r="AW134" i="5"/>
  <c r="AX134" i="5" s="1"/>
  <c r="AS134" i="5"/>
  <c r="AT134" i="5" s="1"/>
  <c r="AI134" i="5"/>
  <c r="AJ134" i="5" s="1"/>
  <c r="AA134" i="5"/>
  <c r="BC45" i="5"/>
  <c r="BD45" i="5" s="1"/>
  <c r="AW45" i="5"/>
  <c r="AX45" i="5" s="1"/>
  <c r="AS45" i="5"/>
  <c r="AT45" i="5" s="1"/>
  <c r="AI45" i="5"/>
  <c r="AJ45" i="5" s="1"/>
  <c r="AA45" i="5"/>
  <c r="BC390" i="5"/>
  <c r="BD390" i="5" s="1"/>
  <c r="AW390" i="5"/>
  <c r="AX390" i="5" s="1"/>
  <c r="AS390" i="5"/>
  <c r="AT390" i="5" s="1"/>
  <c r="AI390" i="5"/>
  <c r="AJ390" i="5" s="1"/>
  <c r="AA390" i="5"/>
  <c r="BC57" i="5"/>
  <c r="BD57" i="5" s="1"/>
  <c r="AW57" i="5"/>
  <c r="AX57" i="5" s="1"/>
  <c r="AS57" i="5"/>
  <c r="AT57" i="5" s="1"/>
  <c r="AI57" i="5"/>
  <c r="AJ57" i="5" s="1"/>
  <c r="AA57" i="5"/>
  <c r="BC429" i="5"/>
  <c r="BD429" i="5" s="1"/>
  <c r="AW429" i="5"/>
  <c r="AX429" i="5" s="1"/>
  <c r="AS429" i="5"/>
  <c r="AT429" i="5" s="1"/>
  <c r="AI429" i="5"/>
  <c r="AJ429" i="5" s="1"/>
  <c r="AA429" i="5"/>
  <c r="BC432" i="5"/>
  <c r="BD432" i="5" s="1"/>
  <c r="AW432" i="5"/>
  <c r="AX432" i="5" s="1"/>
  <c r="AS432" i="5"/>
  <c r="AT432" i="5" s="1"/>
  <c r="AI432" i="5"/>
  <c r="AJ432" i="5" s="1"/>
  <c r="AA432" i="5"/>
  <c r="BC205" i="5"/>
  <c r="BD205" i="5" s="1"/>
  <c r="AW205" i="5"/>
  <c r="AX205" i="5" s="1"/>
  <c r="AS205" i="5"/>
  <c r="AT205" i="5" s="1"/>
  <c r="AI205" i="5"/>
  <c r="AJ205" i="5" s="1"/>
  <c r="AA205" i="5"/>
  <c r="BC543" i="5"/>
  <c r="BD543" i="5" s="1"/>
  <c r="AW543" i="5"/>
  <c r="AX543" i="5" s="1"/>
  <c r="AS543" i="5"/>
  <c r="AT543" i="5" s="1"/>
  <c r="AI543" i="5"/>
  <c r="AJ543" i="5" s="1"/>
  <c r="AA543" i="5"/>
  <c r="BC11" i="5"/>
  <c r="BD11" i="5" s="1"/>
  <c r="AW11" i="5"/>
  <c r="AX11" i="5" s="1"/>
  <c r="AS11" i="5"/>
  <c r="AT11" i="5" s="1"/>
  <c r="AI11" i="5"/>
  <c r="AJ11" i="5" s="1"/>
  <c r="AA11" i="5"/>
  <c r="BC372" i="5"/>
  <c r="BD372" i="5" s="1"/>
  <c r="AW372" i="5"/>
  <c r="AX372" i="5" s="1"/>
  <c r="AS372" i="5"/>
  <c r="AT372" i="5" s="1"/>
  <c r="AI372" i="5"/>
  <c r="AJ372" i="5" s="1"/>
  <c r="AA372" i="5"/>
  <c r="BC521" i="5"/>
  <c r="BD521" i="5" s="1"/>
  <c r="AW521" i="5"/>
  <c r="AX521" i="5" s="1"/>
  <c r="AS521" i="5"/>
  <c r="AT521" i="5" s="1"/>
  <c r="AI521" i="5"/>
  <c r="AJ521" i="5" s="1"/>
  <c r="AA521" i="5"/>
  <c r="BC452" i="5"/>
  <c r="BD452" i="5" s="1"/>
  <c r="AW452" i="5"/>
  <c r="AX452" i="5" s="1"/>
  <c r="AS452" i="5"/>
  <c r="AT452" i="5" s="1"/>
  <c r="AI452" i="5"/>
  <c r="AJ452" i="5" s="1"/>
  <c r="AA452" i="5"/>
  <c r="BC358" i="5"/>
  <c r="BD358" i="5" s="1"/>
  <c r="AW358" i="5"/>
  <c r="AX358" i="5" s="1"/>
  <c r="AS358" i="5"/>
  <c r="AT358" i="5" s="1"/>
  <c r="AI358" i="5"/>
  <c r="AJ358" i="5" s="1"/>
  <c r="AA358" i="5"/>
  <c r="BC114" i="5"/>
  <c r="BD114" i="5" s="1"/>
  <c r="AW114" i="5"/>
  <c r="AX114" i="5" s="1"/>
  <c r="AS114" i="5"/>
  <c r="AT114" i="5" s="1"/>
  <c r="AI114" i="5"/>
  <c r="AJ114" i="5" s="1"/>
  <c r="AA114" i="5"/>
  <c r="BC198" i="5"/>
  <c r="BD198" i="5" s="1"/>
  <c r="AW198" i="5"/>
  <c r="AX198" i="5" s="1"/>
  <c r="AS198" i="5"/>
  <c r="AT198" i="5" s="1"/>
  <c r="AI198" i="5"/>
  <c r="AJ198" i="5" s="1"/>
  <c r="AA198" i="5"/>
  <c r="BC315" i="5"/>
  <c r="BD315" i="5" s="1"/>
  <c r="AW315" i="5"/>
  <c r="AX315" i="5" s="1"/>
  <c r="AS315" i="5"/>
  <c r="AT315" i="5" s="1"/>
  <c r="AI315" i="5"/>
  <c r="AJ315" i="5" s="1"/>
  <c r="AA315" i="5"/>
  <c r="BC213" i="5"/>
  <c r="BD213" i="5" s="1"/>
  <c r="AW213" i="5"/>
  <c r="AX213" i="5" s="1"/>
  <c r="AS213" i="5"/>
  <c r="AT213" i="5" s="1"/>
  <c r="AI213" i="5"/>
  <c r="AJ213" i="5" s="1"/>
  <c r="AA213" i="5"/>
  <c r="BC405" i="5"/>
  <c r="BD405" i="5" s="1"/>
  <c r="AW405" i="5"/>
  <c r="AX405" i="5" s="1"/>
  <c r="AS405" i="5"/>
  <c r="AT405" i="5" s="1"/>
  <c r="AI405" i="5"/>
  <c r="AJ405" i="5" s="1"/>
  <c r="BC19" i="5"/>
  <c r="BD19" i="5" s="1"/>
  <c r="AW19" i="5"/>
  <c r="AX19" i="5" s="1"/>
  <c r="AS19" i="5"/>
  <c r="AT19" i="5" s="1"/>
  <c r="AI19" i="5"/>
  <c r="AJ19" i="5" s="1"/>
  <c r="BC341" i="5"/>
  <c r="BD341" i="5" s="1"/>
  <c r="AW341" i="5"/>
  <c r="AX341" i="5" s="1"/>
  <c r="AS341" i="5"/>
  <c r="AT341" i="5" s="1"/>
  <c r="AI341" i="5"/>
  <c r="AJ341" i="5" s="1"/>
  <c r="AA341" i="5"/>
  <c r="BC141" i="5"/>
  <c r="BD141" i="5" s="1"/>
  <c r="AW141" i="5"/>
  <c r="AX141" i="5" s="1"/>
  <c r="AS141" i="5"/>
  <c r="AT141" i="5" s="1"/>
  <c r="AI141" i="5"/>
  <c r="AJ141" i="5" s="1"/>
  <c r="AA141" i="5"/>
  <c r="BC243" i="5"/>
  <c r="BD243" i="5" s="1"/>
  <c r="AW243" i="5"/>
  <c r="AX243" i="5" s="1"/>
  <c r="AS243" i="5"/>
  <c r="AT243" i="5" s="1"/>
  <c r="AI243" i="5"/>
  <c r="AJ243" i="5" s="1"/>
  <c r="AA243" i="5"/>
  <c r="BC439" i="5"/>
  <c r="BD439" i="5" s="1"/>
  <c r="AW439" i="5"/>
  <c r="AX439" i="5" s="1"/>
  <c r="AS439" i="5"/>
  <c r="AT439" i="5" s="1"/>
  <c r="AI439" i="5"/>
  <c r="AJ439" i="5" s="1"/>
  <c r="AA439" i="5"/>
  <c r="BC58" i="5"/>
  <c r="BD58" i="5" s="1"/>
  <c r="AW58" i="5"/>
  <c r="AX58" i="5" s="1"/>
  <c r="AS58" i="5"/>
  <c r="AT58" i="5" s="1"/>
  <c r="AI58" i="5"/>
  <c r="AJ58" i="5" s="1"/>
  <c r="AA58" i="5"/>
  <c r="BC289" i="5"/>
  <c r="BD289" i="5" s="1"/>
  <c r="AW289" i="5"/>
  <c r="AX289" i="5" s="1"/>
  <c r="AS289" i="5"/>
  <c r="AT289" i="5" s="1"/>
  <c r="AI289" i="5"/>
  <c r="AJ289" i="5" s="1"/>
  <c r="AA289" i="5"/>
  <c r="BC241" i="5"/>
  <c r="BD241" i="5" s="1"/>
  <c r="AW241" i="5"/>
  <c r="AX241" i="5" s="1"/>
  <c r="AS241" i="5"/>
  <c r="AT241" i="5" s="1"/>
  <c r="AI241" i="5"/>
  <c r="AJ241" i="5" s="1"/>
  <c r="AA241" i="5"/>
  <c r="BC128" i="5"/>
  <c r="BD128" i="5" s="1"/>
  <c r="AW128" i="5"/>
  <c r="AX128" i="5" s="1"/>
  <c r="AS128" i="5"/>
  <c r="AT128" i="5" s="1"/>
  <c r="AI128" i="5"/>
  <c r="AJ128" i="5" s="1"/>
  <c r="AA128" i="5"/>
  <c r="BC80" i="5"/>
  <c r="BD80" i="5" s="1"/>
  <c r="AW80" i="5"/>
  <c r="AX80" i="5" s="1"/>
  <c r="AS80" i="5"/>
  <c r="AT80" i="5" s="1"/>
  <c r="AI80" i="5"/>
  <c r="AJ80" i="5" s="1"/>
  <c r="BC51" i="5"/>
  <c r="BD51" i="5" s="1"/>
  <c r="AW51" i="5"/>
  <c r="AX51" i="5" s="1"/>
  <c r="AS51" i="5"/>
  <c r="AT51" i="5" s="1"/>
  <c r="AI51" i="5"/>
  <c r="AJ51" i="5" s="1"/>
  <c r="BC72" i="5"/>
  <c r="BD72" i="5" s="1"/>
  <c r="AW72" i="5"/>
  <c r="AX72" i="5" s="1"/>
  <c r="AS72" i="5"/>
  <c r="AT72" i="5" s="1"/>
  <c r="AI72" i="5"/>
  <c r="AJ72" i="5" s="1"/>
  <c r="AA72" i="5"/>
  <c r="BC323" i="5"/>
  <c r="BD323" i="5" s="1"/>
  <c r="AW323" i="5"/>
  <c r="AX323" i="5" s="1"/>
  <c r="AS323" i="5"/>
  <c r="AT323" i="5" s="1"/>
  <c r="AI323" i="5"/>
  <c r="AJ323" i="5" s="1"/>
  <c r="AA323" i="5"/>
  <c r="BC263" i="5"/>
  <c r="BD263" i="5" s="1"/>
  <c r="AW263" i="5"/>
  <c r="AX263" i="5" s="1"/>
  <c r="AS263" i="5"/>
  <c r="AT263" i="5" s="1"/>
  <c r="AI263" i="5"/>
  <c r="AJ263" i="5" s="1"/>
  <c r="AA263" i="5"/>
  <c r="BC88" i="5"/>
  <c r="BD88" i="5" s="1"/>
  <c r="AW88" i="5"/>
  <c r="AX88" i="5" s="1"/>
  <c r="AS88" i="5"/>
  <c r="AT88" i="5" s="1"/>
  <c r="AI88" i="5"/>
  <c r="AJ88" i="5" s="1"/>
  <c r="BC318" i="5"/>
  <c r="BD318" i="5" s="1"/>
  <c r="AW318" i="5"/>
  <c r="AX318" i="5" s="1"/>
  <c r="AS318" i="5"/>
  <c r="AT318" i="5" s="1"/>
  <c r="AI318" i="5"/>
  <c r="AJ318" i="5" s="1"/>
  <c r="AA318" i="5"/>
  <c r="BC518" i="5"/>
  <c r="BD518" i="5" s="1"/>
  <c r="AW518" i="5"/>
  <c r="AX518" i="5" s="1"/>
  <c r="AS518" i="5"/>
  <c r="AT518" i="5" s="1"/>
  <c r="AI518" i="5"/>
  <c r="AJ518" i="5" s="1"/>
  <c r="BC187" i="5"/>
  <c r="BD187" i="5" s="1"/>
  <c r="AW187" i="5"/>
  <c r="AX187" i="5" s="1"/>
  <c r="AS187" i="5"/>
  <c r="AT187" i="5" s="1"/>
  <c r="AI187" i="5"/>
  <c r="AJ187" i="5" s="1"/>
  <c r="AA187" i="5"/>
  <c r="BC479" i="5"/>
  <c r="BD479" i="5" s="1"/>
  <c r="AW479" i="5"/>
  <c r="AX479" i="5" s="1"/>
  <c r="AS479" i="5"/>
  <c r="AT479" i="5" s="1"/>
  <c r="AI479" i="5"/>
  <c r="AJ479" i="5" s="1"/>
  <c r="AA479" i="5"/>
  <c r="BC407" i="5"/>
  <c r="BD407" i="5" s="1"/>
  <c r="AW407" i="5"/>
  <c r="AX407" i="5" s="1"/>
  <c r="AS407" i="5"/>
  <c r="AT407" i="5" s="1"/>
  <c r="AI407" i="5"/>
  <c r="AJ407" i="5" s="1"/>
  <c r="AA407" i="5"/>
  <c r="BC430" i="5"/>
  <c r="BD430" i="5" s="1"/>
  <c r="AW430" i="5"/>
  <c r="AX430" i="5" s="1"/>
  <c r="AS430" i="5"/>
  <c r="AT430" i="5" s="1"/>
  <c r="AI430" i="5"/>
  <c r="AJ430" i="5" s="1"/>
  <c r="AA430" i="5"/>
  <c r="BC520" i="5"/>
  <c r="BD520" i="5" s="1"/>
  <c r="AW520" i="5"/>
  <c r="AX520" i="5" s="1"/>
  <c r="AS520" i="5"/>
  <c r="AT520" i="5" s="1"/>
  <c r="AI520" i="5"/>
  <c r="AJ520" i="5" s="1"/>
  <c r="AA520" i="5"/>
  <c r="BC230" i="5"/>
  <c r="BD230" i="5" s="1"/>
  <c r="AW230" i="5"/>
  <c r="AX230" i="5" s="1"/>
  <c r="AS230" i="5"/>
  <c r="AT230" i="5" s="1"/>
  <c r="AI230" i="5"/>
  <c r="AJ230" i="5" s="1"/>
  <c r="AA230" i="5"/>
  <c r="BC28" i="5"/>
  <c r="BD28" i="5" s="1"/>
  <c r="AW28" i="5"/>
  <c r="AX28" i="5" s="1"/>
  <c r="AS28" i="5"/>
  <c r="AT28" i="5" s="1"/>
  <c r="AI28" i="5"/>
  <c r="AJ28" i="5" s="1"/>
  <c r="AA28" i="5"/>
  <c r="BC473" i="5"/>
  <c r="BD473" i="5" s="1"/>
  <c r="AW473" i="5"/>
  <c r="AX473" i="5" s="1"/>
  <c r="AS473" i="5"/>
  <c r="AT473" i="5" s="1"/>
  <c r="AI473" i="5"/>
  <c r="AJ473" i="5" s="1"/>
  <c r="AA473" i="5"/>
  <c r="BC164" i="5"/>
  <c r="BD164" i="5" s="1"/>
  <c r="AW164" i="5"/>
  <c r="AX164" i="5" s="1"/>
  <c r="AS164" i="5"/>
  <c r="AT164" i="5" s="1"/>
  <c r="AI164" i="5"/>
  <c r="AJ164" i="5" s="1"/>
  <c r="AA164" i="5"/>
  <c r="BC264" i="5"/>
  <c r="BD264" i="5" s="1"/>
  <c r="AW264" i="5"/>
  <c r="AX264" i="5" s="1"/>
  <c r="AS264" i="5"/>
  <c r="AT264" i="5" s="1"/>
  <c r="AI264" i="5"/>
  <c r="AJ264" i="5" s="1"/>
  <c r="AA264" i="5"/>
  <c r="BC267" i="5"/>
  <c r="BD267" i="5" s="1"/>
  <c r="AW267" i="5"/>
  <c r="AX267" i="5" s="1"/>
  <c r="AS267" i="5"/>
  <c r="AT267" i="5" s="1"/>
  <c r="AI267" i="5"/>
  <c r="AJ267" i="5" s="1"/>
  <c r="AA267" i="5"/>
  <c r="BC498" i="5"/>
  <c r="BD498" i="5" s="1"/>
  <c r="AW498" i="5"/>
  <c r="AX498" i="5" s="1"/>
  <c r="AS498" i="5"/>
  <c r="AT498" i="5" s="1"/>
  <c r="AI498" i="5"/>
  <c r="AJ498" i="5" s="1"/>
  <c r="AA498" i="5"/>
  <c r="BD528" i="5"/>
  <c r="AX528" i="5"/>
  <c r="AT528" i="5"/>
  <c r="AI528" i="5"/>
  <c r="AJ528" i="5" s="1"/>
  <c r="AA528" i="5"/>
  <c r="BC160" i="5"/>
  <c r="BD160" i="5" s="1"/>
  <c r="AX160" i="5"/>
  <c r="AT160" i="5"/>
  <c r="AI160" i="5"/>
  <c r="AJ160" i="5" s="1"/>
  <c r="AA160" i="5"/>
  <c r="BC338" i="5"/>
  <c r="BD338" i="5" s="1"/>
  <c r="AX338" i="5"/>
  <c r="AS338" i="5"/>
  <c r="AT338" i="5" s="1"/>
  <c r="AI338" i="5"/>
  <c r="AJ338" i="5" s="1"/>
  <c r="AA338" i="5"/>
  <c r="BC118" i="5"/>
  <c r="BD118" i="5" s="1"/>
  <c r="AW118" i="5"/>
  <c r="AX118" i="5" s="1"/>
  <c r="AS118" i="5"/>
  <c r="AT118" i="5" s="1"/>
  <c r="AI118" i="5"/>
  <c r="AJ118" i="5" s="1"/>
  <c r="AA118" i="5"/>
  <c r="BD530" i="5"/>
  <c r="AW530" i="5"/>
  <c r="AX530" i="5" s="1"/>
  <c r="AT530" i="5"/>
  <c r="AI530" i="5"/>
  <c r="AJ530" i="5" s="1"/>
  <c r="AA530" i="5"/>
  <c r="BC171" i="5"/>
  <c r="BD171" i="5" s="1"/>
  <c r="AX171" i="5"/>
  <c r="AS171" i="5"/>
  <c r="AT171" i="5" s="1"/>
  <c r="AI171" i="5"/>
  <c r="AJ171" i="5" s="1"/>
  <c r="AA171" i="5"/>
  <c r="BD20" i="5"/>
  <c r="AX20" i="5"/>
  <c r="AT20" i="5"/>
  <c r="AI20" i="5"/>
  <c r="AJ20" i="5" s="1"/>
  <c r="AA20" i="5"/>
  <c r="BC404" i="5"/>
  <c r="BD404" i="5" s="1"/>
  <c r="AW404" i="5"/>
  <c r="AX404" i="5" s="1"/>
  <c r="AS404" i="5"/>
  <c r="AT404" i="5" s="1"/>
  <c r="AI404" i="5"/>
  <c r="AJ404" i="5" s="1"/>
  <c r="AA404" i="5"/>
  <c r="BC314" i="5"/>
  <c r="BD314" i="5" s="1"/>
  <c r="AX314" i="5"/>
  <c r="AS314" i="5"/>
  <c r="AT314" i="5" s="1"/>
  <c r="AI314" i="5"/>
  <c r="AJ314" i="5" s="1"/>
  <c r="AA314" i="5"/>
  <c r="BC98" i="5"/>
  <c r="BD98" i="5" s="1"/>
  <c r="AW98" i="5"/>
  <c r="AX98" i="5" s="1"/>
  <c r="AS98" i="5"/>
  <c r="AT98" i="5" s="1"/>
  <c r="AI98" i="5"/>
  <c r="AJ98" i="5" s="1"/>
  <c r="AA98" i="5"/>
  <c r="BC398" i="5"/>
  <c r="BD398" i="5" s="1"/>
  <c r="AX398" i="5"/>
  <c r="AS398" i="5"/>
  <c r="AT398" i="5" s="1"/>
  <c r="AI398" i="5"/>
  <c r="AJ398" i="5" s="1"/>
  <c r="AA398" i="5"/>
  <c r="BD254" i="5"/>
  <c r="AX254" i="5"/>
  <c r="AT254" i="5"/>
  <c r="AI254" i="5"/>
  <c r="AJ254" i="5" s="1"/>
  <c r="AA254" i="5"/>
  <c r="BC200" i="5"/>
  <c r="BD200" i="5" s="1"/>
  <c r="AW200" i="5"/>
  <c r="AX200" i="5" s="1"/>
  <c r="AS200" i="5"/>
  <c r="AT200" i="5" s="1"/>
  <c r="AI200" i="5"/>
  <c r="AJ200" i="5" s="1"/>
  <c r="AA200" i="5"/>
  <c r="BC282" i="5"/>
  <c r="BD282" i="5" s="1"/>
  <c r="AX282" i="5"/>
  <c r="AS282" i="5"/>
  <c r="AT282" i="5" s="1"/>
  <c r="AI282" i="5"/>
  <c r="AJ282" i="5" s="1"/>
  <c r="AA282" i="5"/>
  <c r="BC116" i="5"/>
  <c r="BD116" i="5" s="1"/>
  <c r="AW116" i="5"/>
  <c r="AX116" i="5" s="1"/>
  <c r="AT116" i="5"/>
  <c r="AI116" i="5"/>
  <c r="AJ116" i="5" s="1"/>
  <c r="AA116" i="5"/>
  <c r="BC155" i="5"/>
  <c r="BD155" i="5" s="1"/>
  <c r="AW155" i="5"/>
  <c r="AX155" i="5" s="1"/>
  <c r="AS155" i="5"/>
  <c r="AT155" i="5" s="1"/>
  <c r="AI155" i="5"/>
  <c r="AJ155" i="5" s="1"/>
  <c r="AA155" i="5"/>
  <c r="BD437" i="5"/>
  <c r="AX437" i="5"/>
  <c r="AT437" i="5"/>
  <c r="AI437" i="5"/>
  <c r="AJ437" i="5" s="1"/>
  <c r="AA437" i="5"/>
  <c r="BC444" i="5"/>
  <c r="BD444" i="5" s="1"/>
  <c r="AW444" i="5"/>
  <c r="AX444" i="5" s="1"/>
  <c r="AS444" i="5"/>
  <c r="AT444" i="5" s="1"/>
  <c r="AI444" i="5"/>
  <c r="AJ444" i="5" s="1"/>
  <c r="AA444" i="5"/>
  <c r="BC274" i="5"/>
  <c r="BD274" i="5" s="1"/>
  <c r="AW274" i="5"/>
  <c r="AX274" i="5" s="1"/>
  <c r="AS274" i="5"/>
  <c r="AT274" i="5" s="1"/>
  <c r="AI274" i="5"/>
  <c r="AJ274" i="5" s="1"/>
  <c r="AA274" i="5"/>
  <c r="BC48" i="5"/>
  <c r="BD48" i="5" s="1"/>
  <c r="AW48" i="5"/>
  <c r="AX48" i="5" s="1"/>
  <c r="AS48" i="5"/>
  <c r="AT48" i="5" s="1"/>
  <c r="AI48" i="5"/>
  <c r="AJ48" i="5" s="1"/>
  <c r="AA48" i="5"/>
  <c r="BC297" i="5"/>
  <c r="BD297" i="5" s="1"/>
  <c r="AX297" i="5"/>
  <c r="AS297" i="5"/>
  <c r="AT297" i="5" s="1"/>
  <c r="AI297" i="5"/>
  <c r="AJ297" i="5" s="1"/>
  <c r="AA297" i="5"/>
  <c r="BC76" i="5"/>
  <c r="BD76" i="5" s="1"/>
  <c r="AW76" i="5"/>
  <c r="AX76" i="5" s="1"/>
  <c r="AS76" i="5"/>
  <c r="AT76" i="5" s="1"/>
  <c r="AI76" i="5"/>
  <c r="AJ76" i="5" s="1"/>
  <c r="AA76" i="5"/>
  <c r="BC308" i="5"/>
  <c r="BD308" i="5" s="1"/>
  <c r="AW308" i="5"/>
  <c r="AX308" i="5" s="1"/>
  <c r="AS308" i="5"/>
  <c r="AT308" i="5" s="1"/>
  <c r="AI308" i="5"/>
  <c r="AJ308" i="5" s="1"/>
  <c r="AA308" i="5"/>
  <c r="BC105" i="5"/>
  <c r="BD105" i="5" s="1"/>
  <c r="AW105" i="5"/>
  <c r="AX105" i="5" s="1"/>
  <c r="AS105" i="5"/>
  <c r="AT105" i="5" s="1"/>
  <c r="AJ105" i="5"/>
  <c r="AA105" i="5"/>
  <c r="BC67" i="5"/>
  <c r="BD67" i="5" s="1"/>
  <c r="AW67" i="5"/>
  <c r="AX67" i="5" s="1"/>
  <c r="AS67" i="5"/>
  <c r="AT67" i="5" s="1"/>
  <c r="AI67" i="5"/>
  <c r="AJ67" i="5" s="1"/>
  <c r="AA67" i="5"/>
  <c r="BC492" i="5"/>
  <c r="BD492" i="5" s="1"/>
  <c r="AW492" i="5"/>
  <c r="AX492" i="5" s="1"/>
  <c r="AS492" i="5"/>
  <c r="AT492" i="5" s="1"/>
  <c r="AI492" i="5"/>
  <c r="AJ492" i="5" s="1"/>
  <c r="AA492" i="5"/>
  <c r="BC392" i="5"/>
  <c r="BD392" i="5" s="1"/>
  <c r="AW392" i="5"/>
  <c r="AX392" i="5" s="1"/>
  <c r="AS392" i="5"/>
  <c r="AT392" i="5" s="1"/>
  <c r="AJ392" i="5"/>
  <c r="AA392" i="5"/>
  <c r="BC63" i="5"/>
  <c r="BD63" i="5" s="1"/>
  <c r="AW63" i="5"/>
  <c r="AX63" i="5" s="1"/>
  <c r="AS63" i="5"/>
  <c r="AT63" i="5" s="1"/>
  <c r="AI63" i="5"/>
  <c r="AJ63" i="5" s="1"/>
  <c r="AA63" i="5"/>
  <c r="BC87" i="5"/>
  <c r="BD87" i="5" s="1"/>
  <c r="AW87" i="5"/>
  <c r="AX87" i="5" s="1"/>
  <c r="AS87" i="5"/>
  <c r="AT87" i="5" s="1"/>
  <c r="AJ87" i="5"/>
  <c r="AA87" i="5"/>
  <c r="BC208" i="5"/>
  <c r="BD208" i="5" s="1"/>
  <c r="AW208" i="5"/>
  <c r="AX208" i="5" s="1"/>
  <c r="AS208" i="5"/>
  <c r="AT208" i="5" s="1"/>
  <c r="AI208" i="5"/>
  <c r="AJ208" i="5" s="1"/>
  <c r="AA208" i="5"/>
  <c r="BC369" i="5"/>
  <c r="BD369" i="5" s="1"/>
  <c r="AW369" i="5"/>
  <c r="AX369" i="5" s="1"/>
  <c r="AS369" i="5"/>
  <c r="AT369" i="5" s="1"/>
  <c r="AI369" i="5"/>
  <c r="AJ369" i="5" s="1"/>
  <c r="AA369" i="5"/>
  <c r="BD201" i="5"/>
  <c r="AX201" i="5"/>
  <c r="AT201" i="5"/>
  <c r="AJ201" i="5"/>
  <c r="AA201" i="5"/>
  <c r="BC446" i="5"/>
  <c r="BD446" i="5" s="1"/>
  <c r="AW446" i="5"/>
  <c r="AX446" i="5" s="1"/>
  <c r="AS446" i="5"/>
  <c r="AT446" i="5" s="1"/>
  <c r="AI446" i="5"/>
  <c r="AJ446" i="5" s="1"/>
  <c r="AA446" i="5"/>
  <c r="BC450" i="5"/>
  <c r="BD450" i="5" s="1"/>
  <c r="AW450" i="5"/>
  <c r="AX450" i="5" s="1"/>
  <c r="AS450" i="5"/>
  <c r="AT450" i="5" s="1"/>
  <c r="AI450" i="5"/>
  <c r="AJ450" i="5" s="1"/>
  <c r="AA450" i="5"/>
  <c r="BC278" i="5"/>
  <c r="BD278" i="5" s="1"/>
  <c r="AW278" i="5"/>
  <c r="AX278" i="5" s="1"/>
  <c r="AS278" i="5"/>
  <c r="AT278" i="5" s="1"/>
  <c r="AI278" i="5"/>
  <c r="AJ278" i="5" s="1"/>
  <c r="AA278" i="5"/>
  <c r="BC304" i="5"/>
  <c r="BD304" i="5" s="1"/>
  <c r="AW304" i="5"/>
  <c r="AX304" i="5" s="1"/>
  <c r="AS304" i="5"/>
  <c r="AT304" i="5" s="1"/>
  <c r="AI304" i="5"/>
  <c r="AJ304" i="5" s="1"/>
  <c r="AA304" i="5"/>
  <c r="BC321" i="5"/>
  <c r="BD321" i="5" s="1"/>
  <c r="AW321" i="5"/>
  <c r="AX321" i="5" s="1"/>
  <c r="AS321" i="5"/>
  <c r="AT321" i="5" s="1"/>
  <c r="AI321" i="5"/>
  <c r="AJ321" i="5" s="1"/>
  <c r="AA321" i="5"/>
  <c r="BC475" i="5"/>
  <c r="BD475" i="5" s="1"/>
  <c r="AW475" i="5"/>
  <c r="AX475" i="5" s="1"/>
  <c r="AS475" i="5"/>
  <c r="AT475" i="5" s="1"/>
  <c r="AI475" i="5"/>
  <c r="AJ475" i="5" s="1"/>
  <c r="AA475" i="5"/>
  <c r="AA119" i="5"/>
  <c r="BC211" i="5"/>
  <c r="BD211" i="5" s="1"/>
  <c r="AW211" i="5"/>
  <c r="AX211" i="5" s="1"/>
  <c r="AS211" i="5"/>
  <c r="AT211" i="5" s="1"/>
  <c r="AI211" i="5"/>
  <c r="AJ211" i="5" s="1"/>
  <c r="AA211" i="5"/>
  <c r="BC75" i="5"/>
  <c r="BD75" i="5" s="1"/>
  <c r="AW75" i="5"/>
  <c r="AX75" i="5" s="1"/>
  <c r="AS75" i="5"/>
  <c r="AT75" i="5" s="1"/>
  <c r="AI75" i="5"/>
  <c r="AJ75" i="5" s="1"/>
  <c r="AA75" i="5"/>
  <c r="BC352" i="5"/>
  <c r="BD352" i="5" s="1"/>
  <c r="AW352" i="5"/>
  <c r="AX352" i="5" s="1"/>
  <c r="AS352" i="5"/>
  <c r="AT352" i="5" s="1"/>
  <c r="AI352" i="5"/>
  <c r="AJ352" i="5" s="1"/>
  <c r="AA352" i="5"/>
  <c r="BC120" i="5"/>
  <c r="BD120" i="5" s="1"/>
  <c r="AW120" i="5"/>
  <c r="AX120" i="5" s="1"/>
  <c r="AS120" i="5"/>
  <c r="AT120" i="5" s="1"/>
  <c r="AI120" i="5"/>
  <c r="AJ120" i="5" s="1"/>
  <c r="AA120" i="5"/>
  <c r="BC101" i="5"/>
  <c r="BD101" i="5" s="1"/>
  <c r="AW101" i="5"/>
  <c r="AX101" i="5" s="1"/>
  <c r="AS101" i="5"/>
  <c r="AT101" i="5" s="1"/>
  <c r="AI101" i="5"/>
  <c r="AJ101" i="5" s="1"/>
  <c r="AA101" i="5"/>
  <c r="BC49" i="5"/>
  <c r="BD49" i="5" s="1"/>
  <c r="AW49" i="5"/>
  <c r="AX49" i="5" s="1"/>
  <c r="AS49" i="5"/>
  <c r="AT49" i="5" s="1"/>
  <c r="AI49" i="5"/>
  <c r="AJ49" i="5" s="1"/>
  <c r="AA49" i="5"/>
  <c r="BC380" i="5"/>
  <c r="BD380" i="5" s="1"/>
  <c r="AW380" i="5"/>
  <c r="AX380" i="5" s="1"/>
  <c r="AS380" i="5"/>
  <c r="AT380" i="5" s="1"/>
  <c r="AI380" i="5"/>
  <c r="AJ380" i="5" s="1"/>
  <c r="AA380" i="5"/>
  <c r="BC305" i="5"/>
  <c r="BD305" i="5" s="1"/>
  <c r="AW305" i="5"/>
  <c r="AX305" i="5" s="1"/>
  <c r="AS305" i="5"/>
  <c r="AT305" i="5" s="1"/>
  <c r="AI305" i="5"/>
  <c r="AJ305" i="5" s="1"/>
  <c r="AA305" i="5"/>
  <c r="BC158" i="5"/>
  <c r="BD158" i="5" s="1"/>
  <c r="AW158" i="5"/>
  <c r="AX158" i="5" s="1"/>
  <c r="AS158" i="5"/>
  <c r="AT158" i="5" s="1"/>
  <c r="AI158" i="5"/>
  <c r="AJ158" i="5" s="1"/>
  <c r="AA158" i="5"/>
  <c r="BC238" i="5"/>
  <c r="BD238" i="5" s="1"/>
  <c r="AW238" i="5"/>
  <c r="AX238" i="5" s="1"/>
  <c r="AS238" i="5"/>
  <c r="AT238" i="5" s="1"/>
  <c r="AI238" i="5"/>
  <c r="AJ238" i="5" s="1"/>
  <c r="AA238" i="5"/>
  <c r="BC357" i="5"/>
  <c r="BD357" i="5" s="1"/>
  <c r="AW357" i="5"/>
  <c r="AX357" i="5" s="1"/>
  <c r="AS357" i="5"/>
  <c r="AT357" i="5" s="1"/>
  <c r="AI357" i="5"/>
  <c r="AJ357" i="5" s="1"/>
  <c r="AA357" i="5"/>
  <c r="BC386" i="5"/>
  <c r="BD386" i="5" s="1"/>
  <c r="AW386" i="5"/>
  <c r="AX386" i="5" s="1"/>
  <c r="AS386" i="5"/>
  <c r="AT386" i="5" s="1"/>
  <c r="AI386" i="5"/>
  <c r="AJ386" i="5" s="1"/>
  <c r="AA386" i="5"/>
  <c r="BC173" i="5"/>
  <c r="BD173" i="5" s="1"/>
  <c r="AW173" i="5"/>
  <c r="AX173" i="5" s="1"/>
  <c r="AS173" i="5"/>
  <c r="AT173" i="5" s="1"/>
  <c r="AI173" i="5"/>
  <c r="AJ173" i="5" s="1"/>
  <c r="AA173" i="5"/>
  <c r="BC165" i="5"/>
  <c r="BD165" i="5" s="1"/>
  <c r="AW165" i="5"/>
  <c r="AX165" i="5" s="1"/>
  <c r="AS165" i="5"/>
  <c r="AT165" i="5" s="1"/>
  <c r="AI165" i="5"/>
  <c r="AJ165" i="5" s="1"/>
  <c r="AA165" i="5"/>
  <c r="BC24" i="5"/>
  <c r="BD24" i="5" s="1"/>
  <c r="AW24" i="5"/>
  <c r="AX24" i="5" s="1"/>
  <c r="AS24" i="5"/>
  <c r="AT24" i="5" s="1"/>
  <c r="AI24" i="5"/>
  <c r="AJ24" i="5" s="1"/>
  <c r="AA24" i="5"/>
  <c r="BC344" i="5"/>
  <c r="BD344" i="5" s="1"/>
  <c r="AW344" i="5"/>
  <c r="AX344" i="5" s="1"/>
  <c r="AS344" i="5"/>
  <c r="AT344" i="5" s="1"/>
  <c r="AI344" i="5"/>
  <c r="AJ344" i="5" s="1"/>
  <c r="AA344" i="5"/>
  <c r="BC151" i="5"/>
  <c r="BD151" i="5" s="1"/>
  <c r="AW151" i="5"/>
  <c r="AX151" i="5" s="1"/>
  <c r="AS151" i="5"/>
  <c r="AT151" i="5" s="1"/>
  <c r="AI151" i="5"/>
  <c r="AJ151" i="5" s="1"/>
  <c r="AA151" i="5"/>
  <c r="BC502" i="5"/>
  <c r="BD502" i="5" s="1"/>
  <c r="AW502" i="5"/>
  <c r="AX502" i="5" s="1"/>
  <c r="AS502" i="5"/>
  <c r="AT502" i="5" s="1"/>
  <c r="AI502" i="5"/>
  <c r="AJ502" i="5" s="1"/>
  <c r="AA502" i="5"/>
  <c r="BC185" i="5"/>
  <c r="BD185" i="5" s="1"/>
  <c r="AW185" i="5"/>
  <c r="AX185" i="5" s="1"/>
  <c r="AS185" i="5"/>
  <c r="AT185" i="5" s="1"/>
  <c r="AI185" i="5"/>
  <c r="AJ185" i="5" s="1"/>
  <c r="AA185" i="5"/>
  <c r="BC269" i="5"/>
  <c r="BD269" i="5" s="1"/>
  <c r="AW269" i="5"/>
  <c r="AX269" i="5" s="1"/>
  <c r="AS269" i="5"/>
  <c r="AT269" i="5" s="1"/>
  <c r="AI269" i="5"/>
  <c r="AJ269" i="5" s="1"/>
  <c r="AA269" i="5"/>
  <c r="BC491" i="5"/>
  <c r="BD491" i="5" s="1"/>
  <c r="AW491" i="5"/>
  <c r="AX491" i="5" s="1"/>
  <c r="AS491" i="5"/>
  <c r="AT491" i="5" s="1"/>
  <c r="AI491" i="5"/>
  <c r="AJ491" i="5" s="1"/>
  <c r="AA491" i="5"/>
  <c r="BC288" i="5"/>
  <c r="BD288" i="5" s="1"/>
  <c r="AW288" i="5"/>
  <c r="AX288" i="5" s="1"/>
  <c r="AS288" i="5"/>
  <c r="AT288" i="5" s="1"/>
  <c r="AI288" i="5"/>
  <c r="AJ288" i="5" s="1"/>
  <c r="AA288" i="5"/>
  <c r="BC396" i="5"/>
  <c r="BD396" i="5" s="1"/>
  <c r="AW396" i="5"/>
  <c r="AX396" i="5" s="1"/>
  <c r="AS396" i="5"/>
  <c r="AT396" i="5" s="1"/>
  <c r="AI396" i="5"/>
  <c r="AJ396" i="5" s="1"/>
  <c r="AA396" i="5"/>
  <c r="BC529" i="5"/>
  <c r="BD529" i="5" s="1"/>
  <c r="AW529" i="5"/>
  <c r="AX529" i="5" s="1"/>
  <c r="AS529" i="5"/>
  <c r="AT529" i="5" s="1"/>
  <c r="AI529" i="5"/>
  <c r="AJ529" i="5" s="1"/>
  <c r="AA529" i="5"/>
  <c r="BC388" i="5"/>
  <c r="BD388" i="5" s="1"/>
  <c r="AW388" i="5"/>
  <c r="AX388" i="5" s="1"/>
  <c r="AS388" i="5"/>
  <c r="AT388" i="5" s="1"/>
  <c r="AI388" i="5"/>
  <c r="AJ388" i="5" s="1"/>
  <c r="AA388" i="5"/>
  <c r="BC21" i="5"/>
  <c r="BD21" i="5" s="1"/>
  <c r="AW21" i="5"/>
  <c r="AX21" i="5" s="1"/>
  <c r="AS21" i="5"/>
  <c r="AT21" i="5" s="1"/>
  <c r="AI21" i="5"/>
  <c r="AJ21" i="5" s="1"/>
  <c r="AA21" i="5"/>
  <c r="BC257" i="5"/>
  <c r="BD257" i="5" s="1"/>
  <c r="AW257" i="5"/>
  <c r="AX257" i="5" s="1"/>
  <c r="AS257" i="5"/>
  <c r="AT257" i="5" s="1"/>
  <c r="AI257" i="5"/>
  <c r="AJ257" i="5" s="1"/>
  <c r="AA257" i="5"/>
  <c r="BC192" i="5"/>
  <c r="BD192" i="5" s="1"/>
  <c r="AW192" i="5"/>
  <c r="AX192" i="5" s="1"/>
  <c r="AS192" i="5"/>
  <c r="AT192" i="5" s="1"/>
  <c r="AI192" i="5"/>
  <c r="AJ192" i="5" s="1"/>
  <c r="AA192" i="5"/>
  <c r="BC445" i="5"/>
  <c r="BD445" i="5" s="1"/>
  <c r="AW445" i="5"/>
  <c r="AX445" i="5" s="1"/>
  <c r="AS445" i="5"/>
  <c r="AT445" i="5" s="1"/>
  <c r="AI445" i="5"/>
  <c r="AJ445" i="5" s="1"/>
  <c r="AA445" i="5"/>
  <c r="BC347" i="5"/>
  <c r="BD347" i="5" s="1"/>
  <c r="AW347" i="5"/>
  <c r="AX347" i="5" s="1"/>
  <c r="AS347" i="5"/>
  <c r="AT347" i="5" s="1"/>
  <c r="AI347" i="5"/>
  <c r="AJ347" i="5" s="1"/>
  <c r="AA347" i="5"/>
  <c r="BC228" i="5"/>
  <c r="BD228" i="5" s="1"/>
  <c r="AW228" i="5"/>
  <c r="AX228" i="5" s="1"/>
  <c r="AS228" i="5"/>
  <c r="AT228" i="5" s="1"/>
  <c r="AI228" i="5"/>
  <c r="AJ228" i="5" s="1"/>
  <c r="AA228" i="5"/>
  <c r="BC99" i="5"/>
  <c r="BD99" i="5" s="1"/>
  <c r="AW99" i="5"/>
  <c r="AX99" i="5" s="1"/>
  <c r="AS99" i="5"/>
  <c r="AT99" i="5" s="1"/>
  <c r="AI99" i="5"/>
  <c r="AJ99" i="5" s="1"/>
  <c r="AA99" i="5"/>
  <c r="BC138" i="5"/>
  <c r="BD138" i="5" s="1"/>
  <c r="AW138" i="5"/>
  <c r="AX138" i="5" s="1"/>
  <c r="AS138" i="5"/>
  <c r="AT138" i="5" s="1"/>
  <c r="AI138" i="5"/>
  <c r="AJ138" i="5" s="1"/>
  <c r="AA138" i="5"/>
  <c r="BC434" i="5"/>
  <c r="BD434" i="5" s="1"/>
  <c r="AW434" i="5"/>
  <c r="AX434" i="5" s="1"/>
  <c r="AS434" i="5"/>
  <c r="AT434" i="5" s="1"/>
  <c r="AI434" i="5"/>
  <c r="AJ434" i="5" s="1"/>
  <c r="AA434" i="5"/>
  <c r="BC245" i="5"/>
  <c r="BD245" i="5" s="1"/>
  <c r="AW245" i="5"/>
  <c r="AX245" i="5" s="1"/>
  <c r="AS245" i="5"/>
  <c r="AT245" i="5" s="1"/>
  <c r="AI245" i="5"/>
  <c r="AJ245" i="5" s="1"/>
  <c r="AA245" i="5"/>
  <c r="BC95" i="5"/>
  <c r="BD95" i="5" s="1"/>
  <c r="AW95" i="5"/>
  <c r="AX95" i="5" s="1"/>
  <c r="AS95" i="5"/>
  <c r="AT95" i="5" s="1"/>
  <c r="AI95" i="5"/>
  <c r="AJ95" i="5" s="1"/>
  <c r="AA95" i="5"/>
  <c r="BC135" i="5"/>
  <c r="BD135" i="5" s="1"/>
  <c r="AW135" i="5"/>
  <c r="AX135" i="5" s="1"/>
  <c r="AS135" i="5"/>
  <c r="AT135" i="5" s="1"/>
  <c r="AI135" i="5"/>
  <c r="AJ135" i="5" s="1"/>
  <c r="AA135" i="5"/>
  <c r="BC16" i="5"/>
  <c r="BD16" i="5" s="1"/>
  <c r="AW16" i="5"/>
  <c r="AX16" i="5" s="1"/>
  <c r="AS16" i="5"/>
  <c r="AT16" i="5" s="1"/>
  <c r="AI16" i="5"/>
  <c r="AJ16" i="5" s="1"/>
  <c r="AA16" i="5"/>
  <c r="BC472" i="5"/>
  <c r="BD472" i="5" s="1"/>
  <c r="AW472" i="5"/>
  <c r="AX472" i="5" s="1"/>
  <c r="AS472" i="5"/>
  <c r="AT472" i="5" s="1"/>
  <c r="AI472" i="5"/>
  <c r="AJ472" i="5" s="1"/>
  <c r="AA472" i="5"/>
  <c r="BC374" i="5"/>
  <c r="BD374" i="5" s="1"/>
  <c r="AW374" i="5"/>
  <c r="AX374" i="5" s="1"/>
  <c r="AS374" i="5"/>
  <c r="AT374" i="5" s="1"/>
  <c r="AI374" i="5"/>
  <c r="AJ374" i="5" s="1"/>
  <c r="AA374" i="5"/>
  <c r="BC255" i="5"/>
  <c r="BD255" i="5" s="1"/>
  <c r="AW255" i="5"/>
  <c r="AX255" i="5" s="1"/>
  <c r="AS255" i="5"/>
  <c r="AT255" i="5" s="1"/>
  <c r="AI255" i="5"/>
  <c r="AJ255" i="5" s="1"/>
  <c r="AA255" i="5"/>
  <c r="BC509" i="5"/>
  <c r="BD509" i="5" s="1"/>
  <c r="AW509" i="5"/>
  <c r="AX509" i="5" s="1"/>
  <c r="AS509" i="5"/>
  <c r="AT509" i="5" s="1"/>
  <c r="AI509" i="5"/>
  <c r="AJ509" i="5" s="1"/>
  <c r="AA509" i="5"/>
  <c r="BC464" i="5"/>
  <c r="BD464" i="5" s="1"/>
  <c r="AW464" i="5"/>
  <c r="AX464" i="5" s="1"/>
  <c r="AS464" i="5"/>
  <c r="AT464" i="5" s="1"/>
  <c r="AI464" i="5"/>
  <c r="AJ464" i="5" s="1"/>
  <c r="AA464" i="5"/>
  <c r="BC186" i="5"/>
  <c r="BD186" i="5" s="1"/>
  <c r="AW186" i="5"/>
  <c r="AX186" i="5" s="1"/>
  <c r="AS186" i="5"/>
  <c r="AT186" i="5" s="1"/>
  <c r="AI186" i="5"/>
  <c r="AJ186" i="5" s="1"/>
  <c r="AA186" i="5"/>
  <c r="BC294" i="5"/>
  <c r="BD294" i="5" s="1"/>
  <c r="AW294" i="5"/>
  <c r="AX294" i="5" s="1"/>
  <c r="AS294" i="5"/>
  <c r="AT294" i="5" s="1"/>
  <c r="AI294" i="5"/>
  <c r="AJ294" i="5" s="1"/>
  <c r="AA294" i="5"/>
  <c r="BC339" i="5"/>
  <c r="BD339" i="5" s="1"/>
  <c r="AW339" i="5"/>
  <c r="AX339" i="5" s="1"/>
  <c r="AS339" i="5"/>
  <c r="AT339" i="5" s="1"/>
  <c r="AI339" i="5"/>
  <c r="AJ339" i="5" s="1"/>
  <c r="AA339" i="5"/>
  <c r="BC517" i="5"/>
  <c r="BD517" i="5" s="1"/>
  <c r="AW517" i="5"/>
  <c r="AX517" i="5" s="1"/>
  <c r="AS517" i="5"/>
  <c r="AT517" i="5" s="1"/>
  <c r="AI517" i="5"/>
  <c r="AJ517" i="5" s="1"/>
  <c r="AA517" i="5"/>
  <c r="BC351" i="5"/>
  <c r="BD351" i="5" s="1"/>
  <c r="AW351" i="5"/>
  <c r="AX351" i="5" s="1"/>
  <c r="AS351" i="5"/>
  <c r="AT351" i="5" s="1"/>
  <c r="AI351" i="5"/>
  <c r="AJ351" i="5" s="1"/>
  <c r="AA351" i="5"/>
  <c r="BC246" i="5"/>
  <c r="BD246" i="5" s="1"/>
  <c r="AW246" i="5"/>
  <c r="AX246" i="5" s="1"/>
  <c r="AS246" i="5"/>
  <c r="AT246" i="5" s="1"/>
  <c r="AI246" i="5"/>
  <c r="AJ246" i="5" s="1"/>
  <c r="AA246" i="5"/>
  <c r="BC170" i="5"/>
  <c r="BD170" i="5" s="1"/>
  <c r="AW170" i="5"/>
  <c r="AX170" i="5" s="1"/>
  <c r="AS170" i="5"/>
  <c r="AT170" i="5" s="1"/>
  <c r="AI170" i="5"/>
  <c r="AJ170" i="5" s="1"/>
  <c r="AA170" i="5"/>
  <c r="BC53" i="5"/>
  <c r="BD53" i="5" s="1"/>
  <c r="AW53" i="5"/>
  <c r="AX53" i="5" s="1"/>
  <c r="AS53" i="5"/>
  <c r="AT53" i="5" s="1"/>
  <c r="AI53" i="5"/>
  <c r="AJ53" i="5" s="1"/>
  <c r="AA53" i="5"/>
  <c r="BC202" i="5"/>
  <c r="BD202" i="5" s="1"/>
  <c r="AW202" i="5"/>
  <c r="AX202" i="5" s="1"/>
  <c r="AS202" i="5"/>
  <c r="AT202" i="5" s="1"/>
  <c r="AI202" i="5"/>
  <c r="AJ202" i="5" s="1"/>
  <c r="AA202" i="5"/>
  <c r="BC145" i="5"/>
  <c r="BD145" i="5" s="1"/>
  <c r="AW145" i="5"/>
  <c r="AX145" i="5" s="1"/>
  <c r="AS145" i="5"/>
  <c r="AT145" i="5" s="1"/>
  <c r="AI145" i="5"/>
  <c r="AJ145" i="5" s="1"/>
  <c r="AA145" i="5"/>
  <c r="BC402" i="5"/>
  <c r="BD402" i="5" s="1"/>
  <c r="AW402" i="5"/>
  <c r="AX402" i="5" s="1"/>
  <c r="AS402" i="5"/>
  <c r="AT402" i="5" s="1"/>
  <c r="AI402" i="5"/>
  <c r="AJ402" i="5" s="1"/>
  <c r="AA402" i="5"/>
  <c r="BC219" i="5"/>
  <c r="BD219" i="5" s="1"/>
  <c r="AW219" i="5"/>
  <c r="AX219" i="5" s="1"/>
  <c r="AS219" i="5"/>
  <c r="AT219" i="5" s="1"/>
  <c r="AI219" i="5"/>
  <c r="AJ219" i="5" s="1"/>
  <c r="AA219" i="5"/>
  <c r="BC132" i="5"/>
  <c r="BD132" i="5" s="1"/>
  <c r="AW132" i="5"/>
  <c r="AX132" i="5" s="1"/>
  <c r="AS132" i="5"/>
  <c r="AT132" i="5" s="1"/>
  <c r="AI132" i="5"/>
  <c r="AJ132" i="5" s="1"/>
  <c r="AA132" i="5"/>
  <c r="BC250" i="5"/>
  <c r="BD250" i="5" s="1"/>
  <c r="AW250" i="5"/>
  <c r="AX250" i="5" s="1"/>
  <c r="AS250" i="5"/>
  <c r="AT250" i="5" s="1"/>
  <c r="AI250" i="5"/>
  <c r="AJ250" i="5" s="1"/>
  <c r="AA250" i="5"/>
  <c r="BC463" i="5"/>
  <c r="BD463" i="5" s="1"/>
  <c r="AW463" i="5"/>
  <c r="AX463" i="5" s="1"/>
  <c r="AS463" i="5"/>
  <c r="AT463" i="5" s="1"/>
  <c r="AI463" i="5"/>
  <c r="AJ463" i="5" s="1"/>
  <c r="AA463" i="5"/>
  <c r="BC537" i="5"/>
  <c r="BD537" i="5" s="1"/>
  <c r="AW537" i="5"/>
  <c r="AX537" i="5" s="1"/>
  <c r="AS537" i="5"/>
  <c r="AT537" i="5" s="1"/>
  <c r="AI537" i="5"/>
  <c r="AJ537" i="5" s="1"/>
  <c r="AA537" i="5"/>
  <c r="BC454" i="5"/>
  <c r="BD454" i="5" s="1"/>
  <c r="AW454" i="5"/>
  <c r="AX454" i="5" s="1"/>
  <c r="AS454" i="5"/>
  <c r="AT454" i="5" s="1"/>
  <c r="AI454" i="5"/>
  <c r="AJ454" i="5" s="1"/>
  <c r="AA454" i="5"/>
  <c r="BC428" i="5"/>
  <c r="BD428" i="5" s="1"/>
  <c r="AW428" i="5"/>
  <c r="AX428" i="5" s="1"/>
  <c r="AS428" i="5"/>
  <c r="AT428" i="5" s="1"/>
  <c r="AI428" i="5"/>
  <c r="AJ428" i="5" s="1"/>
  <c r="AA428" i="5"/>
  <c r="BC331" i="5"/>
  <c r="BD331" i="5" s="1"/>
  <c r="AW331" i="5"/>
  <c r="AX331" i="5" s="1"/>
  <c r="AT331" i="5"/>
  <c r="AI331" i="5"/>
  <c r="AJ331" i="5" s="1"/>
  <c r="AA331" i="5"/>
  <c r="BC40" i="5"/>
  <c r="BD40" i="5" s="1"/>
  <c r="AW40" i="5"/>
  <c r="AX40" i="5" s="1"/>
  <c r="AS40" i="5"/>
  <c r="AT40" i="5" s="1"/>
  <c r="AI40" i="5"/>
  <c r="AJ40" i="5" s="1"/>
  <c r="AA40" i="5"/>
  <c r="BC487" i="5"/>
  <c r="BD487" i="5" s="1"/>
  <c r="AW487" i="5"/>
  <c r="AX487" i="5" s="1"/>
  <c r="AS487" i="5"/>
  <c r="AT487" i="5" s="1"/>
  <c r="AI487" i="5"/>
  <c r="AJ487" i="5" s="1"/>
  <c r="AA487" i="5"/>
  <c r="BC519" i="5"/>
  <c r="BD519" i="5" s="1"/>
  <c r="AW519" i="5"/>
  <c r="AX519" i="5" s="1"/>
  <c r="AS519" i="5"/>
  <c r="AT519" i="5" s="1"/>
  <c r="AI519" i="5"/>
  <c r="AJ519" i="5" s="1"/>
  <c r="AA519" i="5"/>
  <c r="BC368" i="5"/>
  <c r="BD368" i="5" s="1"/>
  <c r="AW368" i="5"/>
  <c r="AX368" i="5" s="1"/>
  <c r="AT368" i="5"/>
  <c r="AI368" i="5"/>
  <c r="AJ368" i="5" s="1"/>
  <c r="AA368" i="5"/>
  <c r="BC183" i="5"/>
  <c r="BD183" i="5" s="1"/>
  <c r="AW183" i="5"/>
  <c r="AX183" i="5" s="1"/>
  <c r="AS183" i="5"/>
  <c r="AT183" i="5" s="1"/>
  <c r="AI183" i="5"/>
  <c r="AJ183" i="5" s="1"/>
  <c r="AA183" i="5"/>
  <c r="BC231" i="5"/>
  <c r="BD231" i="5" s="1"/>
  <c r="AW231" i="5"/>
  <c r="AX231" i="5" s="1"/>
  <c r="AS231" i="5"/>
  <c r="AT231" i="5" s="1"/>
  <c r="AI231" i="5"/>
  <c r="AJ231" i="5" s="1"/>
  <c r="AA231" i="5"/>
  <c r="BC283" i="5"/>
  <c r="BD283" i="5" s="1"/>
  <c r="AW283" i="5"/>
  <c r="AX283" i="5" s="1"/>
  <c r="AS283" i="5"/>
  <c r="AT283" i="5" s="1"/>
  <c r="AI283" i="5"/>
  <c r="AJ283" i="5" s="1"/>
  <c r="AA283" i="5"/>
  <c r="BC506" i="5"/>
  <c r="BD506" i="5" s="1"/>
  <c r="AW506" i="5"/>
  <c r="AX506" i="5" s="1"/>
  <c r="AT506" i="5"/>
  <c r="AI506" i="5"/>
  <c r="AJ506" i="5" s="1"/>
  <c r="AA506" i="5"/>
  <c r="BC349" i="5"/>
  <c r="BD349" i="5" s="1"/>
  <c r="AW349" i="5"/>
  <c r="AX349" i="5" s="1"/>
  <c r="AS349" i="5"/>
  <c r="AT349" i="5" s="1"/>
  <c r="AI349" i="5"/>
  <c r="AJ349" i="5" s="1"/>
  <c r="AA349" i="5"/>
  <c r="BC411" i="5"/>
  <c r="BD411" i="5" s="1"/>
  <c r="AW411" i="5"/>
  <c r="AX411" i="5" s="1"/>
  <c r="AS411" i="5"/>
  <c r="AT411" i="5" s="1"/>
  <c r="AI411" i="5"/>
  <c r="AJ411" i="5" s="1"/>
  <c r="AA411" i="5"/>
  <c r="BC150" i="5"/>
  <c r="BD150" i="5" s="1"/>
  <c r="AW150" i="5"/>
  <c r="AX150" i="5" s="1"/>
  <c r="AS150" i="5"/>
  <c r="AT150" i="5" s="1"/>
  <c r="AJ150" i="5"/>
  <c r="AA150" i="5"/>
  <c r="BC309" i="5"/>
  <c r="BD309" i="5" s="1"/>
  <c r="AW309" i="5"/>
  <c r="AX309" i="5" s="1"/>
  <c r="AS309" i="5"/>
  <c r="AT309" i="5" s="1"/>
  <c r="AI309" i="5"/>
  <c r="AJ309" i="5" s="1"/>
  <c r="AA309" i="5"/>
  <c r="BC226" i="5"/>
  <c r="BD226" i="5" s="1"/>
  <c r="AW226" i="5"/>
  <c r="AX226" i="5" s="1"/>
  <c r="AS226" i="5"/>
  <c r="AT226" i="5" s="1"/>
  <c r="AI226" i="5"/>
  <c r="AJ226" i="5" s="1"/>
  <c r="AA226" i="5"/>
  <c r="BC415" i="5"/>
  <c r="BD415" i="5" s="1"/>
  <c r="AW415" i="5"/>
  <c r="AX415" i="5" s="1"/>
  <c r="AS415" i="5"/>
  <c r="AT415" i="5" s="1"/>
  <c r="AI415" i="5"/>
  <c r="AJ415" i="5" s="1"/>
  <c r="AA415" i="5"/>
  <c r="BC362" i="5"/>
  <c r="BD362" i="5" s="1"/>
  <c r="AW362" i="5"/>
  <c r="AX362" i="5" s="1"/>
  <c r="AS362" i="5"/>
  <c r="AT362" i="5" s="1"/>
  <c r="AI362" i="5"/>
  <c r="AJ362" i="5" s="1"/>
  <c r="AA362" i="5"/>
  <c r="BC295" i="5"/>
  <c r="BD295" i="5" s="1"/>
  <c r="AW295" i="5"/>
  <c r="AX295" i="5" s="1"/>
  <c r="AS295" i="5"/>
  <c r="AT295" i="5" s="1"/>
  <c r="AI295" i="5"/>
  <c r="AJ295" i="5" s="1"/>
  <c r="AA295" i="5"/>
  <c r="AA363" i="5"/>
  <c r="BC43" i="5"/>
  <c r="BD43" i="5" s="1"/>
  <c r="AW43" i="5"/>
  <c r="AX43" i="5" s="1"/>
  <c r="AS43" i="5"/>
  <c r="AT43" i="5" s="1"/>
  <c r="AJ43" i="5"/>
  <c r="AA43" i="5"/>
  <c r="BD34" i="5"/>
  <c r="BC34" i="5"/>
  <c r="AW34" i="5"/>
  <c r="AX34" i="5" s="1"/>
  <c r="AS34" i="5"/>
  <c r="AT34" i="5" s="1"/>
  <c r="AI34" i="5"/>
  <c r="AJ34" i="5" s="1"/>
  <c r="AA34" i="5"/>
  <c r="BC526" i="5"/>
  <c r="BD526" i="5" s="1"/>
  <c r="AW526" i="5"/>
  <c r="AX526" i="5" s="1"/>
  <c r="AS526" i="5"/>
  <c r="AT526" i="5" s="1"/>
  <c r="AI526" i="5"/>
  <c r="AJ526" i="5" s="1"/>
  <c r="AA526" i="5"/>
  <c r="BC122" i="5"/>
  <c r="BD122" i="5" s="1"/>
  <c r="AW122" i="5"/>
  <c r="AX122" i="5" s="1"/>
  <c r="AS122" i="5"/>
  <c r="AT122" i="5" s="1"/>
  <c r="AI122" i="5"/>
  <c r="AJ122" i="5" s="1"/>
  <c r="AA122" i="5"/>
  <c r="BC52" i="5"/>
  <c r="BD52" i="5" s="1"/>
  <c r="AW52" i="5"/>
  <c r="AX52" i="5" s="1"/>
  <c r="AS52" i="5"/>
  <c r="AT52" i="5" s="1"/>
  <c r="AI52" i="5"/>
  <c r="AJ52" i="5" s="1"/>
  <c r="AA52" i="5"/>
  <c r="BC350" i="5"/>
  <c r="BD350" i="5" s="1"/>
  <c r="AW350" i="5"/>
  <c r="AX350" i="5" s="1"/>
  <c r="AS350" i="5"/>
  <c r="AT350" i="5" s="1"/>
  <c r="AI350" i="5"/>
  <c r="AJ350" i="5" s="1"/>
  <c r="AA350" i="5"/>
  <c r="BC42" i="5"/>
  <c r="BD42" i="5" s="1"/>
  <c r="AW42" i="5"/>
  <c r="AX42" i="5" s="1"/>
  <c r="AS42" i="5"/>
  <c r="AT42" i="5" s="1"/>
  <c r="AI42" i="5"/>
  <c r="AJ42" i="5" s="1"/>
  <c r="AA42" i="5"/>
  <c r="BC59" i="5"/>
  <c r="BD59" i="5" s="1"/>
  <c r="AW59" i="5"/>
  <c r="AX59" i="5" s="1"/>
  <c r="AS59" i="5"/>
  <c r="AT59" i="5" s="1"/>
  <c r="AI59" i="5"/>
  <c r="AJ59" i="5" s="1"/>
  <c r="AA59" i="5"/>
  <c r="BC541" i="5"/>
  <c r="BD541" i="5" s="1"/>
  <c r="AW541" i="5"/>
  <c r="AX541" i="5" s="1"/>
  <c r="AS541" i="5"/>
  <c r="AT541" i="5" s="1"/>
  <c r="AI541" i="5"/>
  <c r="AJ541" i="5" s="1"/>
  <c r="AA541" i="5"/>
  <c r="BC478" i="5"/>
  <c r="BD478" i="5" s="1"/>
  <c r="AW478" i="5"/>
  <c r="AX478" i="5" s="1"/>
  <c r="AS478" i="5"/>
  <c r="AT478" i="5" s="1"/>
  <c r="AI478" i="5"/>
  <c r="AJ478" i="5" s="1"/>
  <c r="AA478" i="5"/>
  <c r="BC427" i="5"/>
  <c r="BD427" i="5" s="1"/>
  <c r="AW427" i="5"/>
  <c r="AX427" i="5" s="1"/>
  <c r="AS427" i="5"/>
  <c r="AT427" i="5" s="1"/>
  <c r="AI427" i="5"/>
  <c r="AJ427" i="5" s="1"/>
  <c r="AA427" i="5"/>
  <c r="BC366" i="5"/>
  <c r="BD366" i="5" s="1"/>
  <c r="AW366" i="5"/>
  <c r="AX366" i="5" s="1"/>
  <c r="AS366" i="5"/>
  <c r="AT366" i="5" s="1"/>
  <c r="AI366" i="5"/>
  <c r="AJ366" i="5" s="1"/>
  <c r="AA366" i="5"/>
  <c r="BC494" i="5"/>
  <c r="BD494" i="5" s="1"/>
  <c r="AW494" i="5"/>
  <c r="AX494" i="5" s="1"/>
  <c r="AS494" i="5"/>
  <c r="AT494" i="5" s="1"/>
  <c r="AI494" i="5"/>
  <c r="AJ494" i="5" s="1"/>
  <c r="AA494" i="5"/>
  <c r="BC199" i="5"/>
  <c r="BD199" i="5" s="1"/>
  <c r="AW199" i="5"/>
  <c r="AX199" i="5" s="1"/>
  <c r="AS199" i="5"/>
  <c r="AT199" i="5" s="1"/>
  <c r="AI199" i="5"/>
  <c r="AJ199" i="5" s="1"/>
  <c r="AA199" i="5"/>
  <c r="BC547" i="5"/>
  <c r="BD547" i="5" s="1"/>
  <c r="AW547" i="5"/>
  <c r="AX547" i="5" s="1"/>
  <c r="AS547" i="5"/>
  <c r="AT547" i="5" s="1"/>
  <c r="AI547" i="5"/>
  <c r="AJ547" i="5" s="1"/>
  <c r="AA547" i="5"/>
  <c r="BC110" i="5"/>
  <c r="BD110" i="5" s="1"/>
  <c r="AW110" i="5"/>
  <c r="AX110" i="5" s="1"/>
  <c r="AS110" i="5"/>
  <c r="AT110" i="5" s="1"/>
  <c r="AI110" i="5"/>
  <c r="AJ110" i="5" s="1"/>
  <c r="AA110" i="5"/>
  <c r="BC92" i="5"/>
  <c r="BD92" i="5" s="1"/>
  <c r="AW92" i="5"/>
  <c r="AX92" i="5" s="1"/>
  <c r="AS92" i="5"/>
  <c r="AT92" i="5" s="1"/>
  <c r="AI92" i="5"/>
  <c r="AJ92" i="5" s="1"/>
  <c r="AA92" i="5"/>
  <c r="BC364" i="5"/>
  <c r="BD364" i="5" s="1"/>
  <c r="AW364" i="5"/>
  <c r="AX364" i="5" s="1"/>
  <c r="AT364" i="5"/>
  <c r="AS364" i="5"/>
  <c r="AI364" i="5"/>
  <c r="AJ364" i="5" s="1"/>
  <c r="AA364" i="5"/>
  <c r="BC320" i="5"/>
  <c r="BD320" i="5" s="1"/>
  <c r="AW320" i="5"/>
  <c r="AX320" i="5" s="1"/>
  <c r="AS320" i="5"/>
  <c r="AT320" i="5" s="1"/>
  <c r="AI320" i="5"/>
  <c r="AJ320" i="5" s="1"/>
  <c r="AA320" i="5"/>
  <c r="BC310" i="5"/>
  <c r="BD310" i="5" s="1"/>
  <c r="AW310" i="5"/>
  <c r="AX310" i="5" s="1"/>
  <c r="AS310" i="5"/>
  <c r="AT310" i="5" s="1"/>
  <c r="AJ310" i="5"/>
  <c r="AI310" i="5"/>
  <c r="AA310" i="5"/>
  <c r="BC85" i="5"/>
  <c r="BD85" i="5" s="1"/>
  <c r="AW85" i="5"/>
  <c r="AX85" i="5" s="1"/>
  <c r="AS85" i="5"/>
  <c r="AT85" i="5" s="1"/>
  <c r="AI85" i="5"/>
  <c r="AJ85" i="5" s="1"/>
  <c r="AA85" i="5"/>
  <c r="BD244" i="5"/>
  <c r="BC244" i="5"/>
  <c r="AW244" i="5"/>
  <c r="AX244" i="5" s="1"/>
  <c r="AS244" i="5"/>
  <c r="AT244" i="5" s="1"/>
  <c r="AI244" i="5"/>
  <c r="AJ244" i="5" s="1"/>
  <c r="AA244" i="5"/>
  <c r="BC466" i="5"/>
  <c r="BD466" i="5" s="1"/>
  <c r="AW466" i="5"/>
  <c r="AX466" i="5" s="1"/>
  <c r="AS466" i="5"/>
  <c r="AT466" i="5" s="1"/>
  <c r="AI466" i="5"/>
  <c r="AJ466" i="5" s="1"/>
  <c r="AA466" i="5"/>
  <c r="BC61" i="5"/>
  <c r="BD61" i="5" s="1"/>
  <c r="AW61" i="5"/>
  <c r="AX61" i="5" s="1"/>
  <c r="AS61" i="5"/>
  <c r="AT61" i="5" s="1"/>
  <c r="AI61" i="5"/>
  <c r="AJ61" i="5" s="1"/>
  <c r="AA61" i="5"/>
  <c r="BC431" i="5"/>
  <c r="BD431" i="5" s="1"/>
  <c r="AW431" i="5"/>
  <c r="AX431" i="5" s="1"/>
  <c r="AS431" i="5"/>
  <c r="AT431" i="5" s="1"/>
  <c r="AI431" i="5"/>
  <c r="AJ431" i="5" s="1"/>
  <c r="AA431" i="5"/>
  <c r="BC424" i="5"/>
  <c r="BD424" i="5" s="1"/>
  <c r="AW424" i="5"/>
  <c r="AX424" i="5" s="1"/>
  <c r="AT424" i="5"/>
  <c r="AS424" i="5"/>
  <c r="AI424" i="5"/>
  <c r="AJ424" i="5" s="1"/>
  <c r="AA424" i="5"/>
  <c r="BC233" i="5"/>
  <c r="BD233" i="5" s="1"/>
  <c r="AW233" i="5"/>
  <c r="AX233" i="5" s="1"/>
  <c r="AS233" i="5"/>
  <c r="AT233" i="5" s="1"/>
  <c r="AI233" i="5"/>
  <c r="AJ233" i="5" s="1"/>
  <c r="AA233" i="5"/>
  <c r="BC71" i="5"/>
  <c r="BD71" i="5" s="1"/>
  <c r="AW71" i="5"/>
  <c r="AX71" i="5" s="1"/>
  <c r="AS71" i="5"/>
  <c r="AT71" i="5" s="1"/>
  <c r="AI71" i="5"/>
  <c r="AJ71" i="5" s="1"/>
  <c r="AA71" i="5"/>
  <c r="BC512" i="5"/>
  <c r="BD512" i="5" s="1"/>
  <c r="AW512" i="5"/>
  <c r="AX512" i="5" s="1"/>
  <c r="AS512" i="5"/>
  <c r="AT512" i="5" s="1"/>
  <c r="AI512" i="5"/>
  <c r="AJ512" i="5" s="1"/>
  <c r="AA512" i="5"/>
  <c r="BC223" i="5"/>
  <c r="BD223" i="5" s="1"/>
  <c r="AW223" i="5"/>
  <c r="AX223" i="5" s="1"/>
  <c r="AS223" i="5"/>
  <c r="AT223" i="5" s="1"/>
  <c r="AI223" i="5"/>
  <c r="AJ223" i="5" s="1"/>
  <c r="AA223" i="5"/>
  <c r="BC285" i="5"/>
  <c r="BD285" i="5" s="1"/>
  <c r="AW285" i="5"/>
  <c r="AX285" i="5" s="1"/>
  <c r="AS285" i="5"/>
  <c r="AT285" i="5" s="1"/>
  <c r="AI285" i="5"/>
  <c r="AJ285" i="5" s="1"/>
  <c r="AA285" i="5"/>
  <c r="BC107" i="5"/>
  <c r="BD107" i="5" s="1"/>
  <c r="AW107" i="5"/>
  <c r="AX107" i="5" s="1"/>
  <c r="AS107" i="5"/>
  <c r="AT107" i="5" s="1"/>
  <c r="AJ107" i="5"/>
  <c r="AI107" i="5"/>
  <c r="AA107" i="5"/>
  <c r="BC260" i="5"/>
  <c r="BD260" i="5" s="1"/>
  <c r="AW260" i="5"/>
  <c r="AX260" i="5" s="1"/>
  <c r="AS260" i="5"/>
  <c r="AT260" i="5" s="1"/>
  <c r="AI260" i="5"/>
  <c r="AJ260" i="5" s="1"/>
  <c r="AA260" i="5"/>
  <c r="BC54" i="5"/>
  <c r="BD54" i="5" s="1"/>
  <c r="AW54" i="5"/>
  <c r="AX54" i="5" s="1"/>
  <c r="AT54" i="5"/>
  <c r="AS54" i="5"/>
  <c r="AI54" i="5"/>
  <c r="AJ54" i="5" s="1"/>
  <c r="AA54" i="5"/>
  <c r="BC337" i="5"/>
  <c r="BD337" i="5" s="1"/>
  <c r="AW337" i="5"/>
  <c r="AX337" i="5" s="1"/>
  <c r="AS337" i="5"/>
  <c r="AT337" i="5" s="1"/>
  <c r="AI337" i="5"/>
  <c r="AJ337" i="5" s="1"/>
  <c r="AA337" i="5"/>
  <c r="BC329" i="5"/>
  <c r="BD329" i="5" s="1"/>
  <c r="AW329" i="5"/>
  <c r="AX329" i="5" s="1"/>
  <c r="AS329" i="5"/>
  <c r="AT329" i="5" s="1"/>
  <c r="AI329" i="5"/>
  <c r="AJ329" i="5" s="1"/>
  <c r="AA329" i="5"/>
  <c r="BC292" i="5"/>
  <c r="BD292" i="5" s="1"/>
  <c r="AW292" i="5"/>
  <c r="AX292" i="5" s="1"/>
  <c r="AS292" i="5"/>
  <c r="AT292" i="5" s="1"/>
  <c r="AI292" i="5"/>
  <c r="AJ292" i="5" s="1"/>
  <c r="AA292" i="5"/>
  <c r="BC190" i="5"/>
  <c r="BD190" i="5" s="1"/>
  <c r="AW190" i="5"/>
  <c r="AX190" i="5" s="1"/>
  <c r="AS190" i="5"/>
  <c r="AT190" i="5" s="1"/>
  <c r="AI190" i="5"/>
  <c r="AJ190" i="5" s="1"/>
  <c r="BC471" i="5"/>
  <c r="BD471" i="5" s="1"/>
  <c r="AW471" i="5"/>
  <c r="AX471" i="5" s="1"/>
  <c r="AS471" i="5"/>
  <c r="AT471" i="5" s="1"/>
  <c r="AI471" i="5"/>
  <c r="AJ471" i="5" s="1"/>
  <c r="AA471" i="5"/>
  <c r="BC163" i="5"/>
  <c r="BD163" i="5" s="1"/>
  <c r="AW163" i="5"/>
  <c r="AX163" i="5" s="1"/>
  <c r="AS163" i="5"/>
  <c r="AT163" i="5" s="1"/>
  <c r="AI163" i="5"/>
  <c r="AJ163" i="5" s="1"/>
  <c r="AA163" i="5"/>
  <c r="BC447" i="5"/>
  <c r="BD447" i="5" s="1"/>
  <c r="AW447" i="5"/>
  <c r="AX447" i="5" s="1"/>
  <c r="AS447" i="5"/>
  <c r="AT447" i="5" s="1"/>
  <c r="AJ447" i="5"/>
  <c r="AA447" i="5"/>
  <c r="BC324" i="5"/>
  <c r="BD324" i="5" s="1"/>
  <c r="AX324" i="5"/>
  <c r="AS324" i="5"/>
  <c r="AT324" i="5" s="1"/>
  <c r="AI324" i="5"/>
  <c r="AJ324" i="5" s="1"/>
  <c r="AA324" i="5"/>
  <c r="BD167" i="5"/>
  <c r="BC167" i="5"/>
  <c r="AW167" i="5"/>
  <c r="AX167" i="5" s="1"/>
  <c r="AT167" i="5"/>
  <c r="AI167" i="5"/>
  <c r="AJ167" i="5" s="1"/>
  <c r="AA167" i="5"/>
  <c r="BC147" i="5"/>
  <c r="BD147" i="5" s="1"/>
  <c r="AW147" i="5"/>
  <c r="AX147" i="5" s="1"/>
  <c r="AS147" i="5"/>
  <c r="AT147" i="5" s="1"/>
  <c r="AI147" i="5"/>
  <c r="AJ147" i="5" s="1"/>
  <c r="AA147" i="5"/>
  <c r="BC291" i="5"/>
  <c r="BD291" i="5" s="1"/>
  <c r="AW291" i="5"/>
  <c r="AX291" i="5" s="1"/>
  <c r="AS291" i="5"/>
  <c r="AT291" i="5" s="1"/>
  <c r="AI291" i="5"/>
  <c r="AJ291" i="5" s="1"/>
  <c r="AA291" i="5"/>
  <c r="BC133" i="5"/>
  <c r="BD133" i="5" s="1"/>
  <c r="AW133" i="5"/>
  <c r="AX133" i="5" s="1"/>
  <c r="AS133" i="5"/>
  <c r="AT133" i="5" s="1"/>
  <c r="AI133" i="5"/>
  <c r="AJ133" i="5" s="1"/>
  <c r="AA133" i="5"/>
  <c r="BC126" i="5"/>
  <c r="BD126" i="5" s="1"/>
  <c r="AW126" i="5"/>
  <c r="AX126" i="5" s="1"/>
  <c r="AS126" i="5"/>
  <c r="AT126" i="5" s="1"/>
  <c r="AI126" i="5"/>
  <c r="AJ126" i="5" s="1"/>
  <c r="AA126" i="5"/>
  <c r="BC332" i="5"/>
  <c r="BD332" i="5" s="1"/>
  <c r="AW332" i="5"/>
  <c r="AX332" i="5" s="1"/>
  <c r="AS332" i="5"/>
  <c r="AT332" i="5" s="1"/>
  <c r="AI332" i="5"/>
  <c r="AJ332" i="5" s="1"/>
  <c r="AA332" i="5"/>
  <c r="BC93" i="5"/>
  <c r="BD93" i="5" s="1"/>
  <c r="AW93" i="5"/>
  <c r="AX93" i="5" s="1"/>
  <c r="AS93" i="5"/>
  <c r="AT93" i="5" s="1"/>
  <c r="AI93" i="5"/>
  <c r="AJ93" i="5" s="1"/>
  <c r="AA93" i="5"/>
  <c r="BC532" i="5"/>
  <c r="BD532" i="5" s="1"/>
  <c r="AW532" i="5"/>
  <c r="AX532" i="5" s="1"/>
  <c r="AS532" i="5"/>
  <c r="AT532" i="5" s="1"/>
  <c r="AI532" i="5"/>
  <c r="AJ532" i="5" s="1"/>
  <c r="AA532" i="5"/>
  <c r="BC527" i="5"/>
  <c r="BD527" i="5" s="1"/>
  <c r="AW527" i="5"/>
  <c r="AX527" i="5" s="1"/>
  <c r="AS527" i="5"/>
  <c r="AT527" i="5" s="1"/>
  <c r="AI527" i="5"/>
  <c r="AJ527" i="5" s="1"/>
  <c r="AA527" i="5"/>
  <c r="BC377" i="5"/>
  <c r="BD377" i="5" s="1"/>
  <c r="AW377" i="5"/>
  <c r="AX377" i="5" s="1"/>
  <c r="AS377" i="5"/>
  <c r="AT377" i="5" s="1"/>
  <c r="AI377" i="5"/>
  <c r="AJ377" i="5" s="1"/>
  <c r="AA377" i="5"/>
  <c r="BC216" i="5"/>
  <c r="BD216" i="5" s="1"/>
  <c r="AW216" i="5"/>
  <c r="AX216" i="5" s="1"/>
  <c r="AS216" i="5"/>
  <c r="AT216" i="5" s="1"/>
  <c r="AI216" i="5"/>
  <c r="AJ216" i="5" s="1"/>
  <c r="AA216" i="5"/>
  <c r="BC188" i="5"/>
  <c r="BD188" i="5" s="1"/>
  <c r="AW188" i="5"/>
  <c r="AX188" i="5" s="1"/>
  <c r="AS188" i="5"/>
  <c r="AT188" i="5" s="1"/>
  <c r="AI188" i="5"/>
  <c r="AJ188" i="5" s="1"/>
  <c r="AA188" i="5"/>
  <c r="BC237" i="5"/>
  <c r="BD237" i="5" s="1"/>
  <c r="AW237" i="5"/>
  <c r="AX237" i="5" s="1"/>
  <c r="AS237" i="5"/>
  <c r="AT237" i="5" s="1"/>
  <c r="AI237" i="5"/>
  <c r="AJ237" i="5" s="1"/>
  <c r="AA237" i="5"/>
  <c r="BC252" i="5"/>
  <c r="BD252" i="5" s="1"/>
  <c r="AW252" i="5"/>
  <c r="AX252" i="5" s="1"/>
  <c r="AS252" i="5"/>
  <c r="AT252" i="5" s="1"/>
  <c r="AI252" i="5"/>
  <c r="AJ252" i="5" s="1"/>
  <c r="AA252" i="5"/>
  <c r="BC156" i="5"/>
  <c r="BD156" i="5" s="1"/>
  <c r="AW156" i="5"/>
  <c r="AX156" i="5" s="1"/>
  <c r="AS156" i="5"/>
  <c r="AT156" i="5" s="1"/>
  <c r="AI156" i="5"/>
  <c r="AJ156" i="5" s="1"/>
  <c r="AA156" i="5"/>
  <c r="BC496" i="5"/>
  <c r="BD496" i="5" s="1"/>
  <c r="AW496" i="5"/>
  <c r="AX496" i="5" s="1"/>
  <c r="AS496" i="5"/>
  <c r="AT496" i="5" s="1"/>
  <c r="AI496" i="5"/>
  <c r="AJ496" i="5" s="1"/>
  <c r="AA496" i="5"/>
  <c r="BC175" i="5"/>
  <c r="BD175" i="5" s="1"/>
  <c r="AW175" i="5"/>
  <c r="AX175" i="5" s="1"/>
  <c r="AS175" i="5"/>
  <c r="AT175" i="5" s="1"/>
  <c r="AI175" i="5"/>
  <c r="AJ175" i="5" s="1"/>
  <c r="AA175" i="5"/>
  <c r="BC373" i="5"/>
  <c r="BD373" i="5" s="1"/>
  <c r="AW373" i="5"/>
  <c r="AX373" i="5" s="1"/>
  <c r="AS373" i="5"/>
  <c r="AT373" i="5" s="1"/>
  <c r="AI373" i="5"/>
  <c r="AJ373" i="5" s="1"/>
  <c r="AA373" i="5"/>
  <c r="BC109" i="5"/>
  <c r="BD109" i="5" s="1"/>
  <c r="AW109" i="5"/>
  <c r="AX109" i="5" s="1"/>
  <c r="AS109" i="5"/>
  <c r="AT109" i="5" s="1"/>
  <c r="AI109" i="5"/>
  <c r="AJ109" i="5" s="1"/>
  <c r="AA109" i="5"/>
  <c r="BC507" i="5"/>
  <c r="BD507" i="5" s="1"/>
  <c r="AW507" i="5"/>
  <c r="AX507" i="5" s="1"/>
  <c r="AS507" i="5"/>
  <c r="AT507" i="5" s="1"/>
  <c r="AI507" i="5"/>
  <c r="AJ507" i="5" s="1"/>
  <c r="AA507" i="5"/>
  <c r="BC546" i="5"/>
  <c r="BD546" i="5" s="1"/>
  <c r="AW546" i="5"/>
  <c r="AX546" i="5" s="1"/>
  <c r="AS546" i="5"/>
  <c r="AT546" i="5" s="1"/>
  <c r="AI546" i="5"/>
  <c r="AJ546" i="5" s="1"/>
  <c r="AA546" i="5"/>
  <c r="BC56" i="5"/>
  <c r="BD56" i="5" s="1"/>
  <c r="AW56" i="5"/>
  <c r="AX56" i="5" s="1"/>
  <c r="AS56" i="5"/>
  <c r="AT56" i="5" s="1"/>
  <c r="AI56" i="5"/>
  <c r="AJ56" i="5" s="1"/>
  <c r="AA56" i="5"/>
  <c r="BC65" i="5"/>
  <c r="BD65" i="5" s="1"/>
  <c r="AW65" i="5"/>
  <c r="AX65" i="5" s="1"/>
  <c r="AS65" i="5"/>
  <c r="AT65" i="5" s="1"/>
  <c r="AI65" i="5"/>
  <c r="AJ65" i="5" s="1"/>
  <c r="AA65" i="5"/>
  <c r="BC391" i="5"/>
  <c r="BD391" i="5" s="1"/>
  <c r="AW391" i="5"/>
  <c r="AX391" i="5" s="1"/>
  <c r="AS391" i="5"/>
  <c r="AT391" i="5" s="1"/>
  <c r="AI391" i="5"/>
  <c r="AJ391" i="5" s="1"/>
  <c r="AA391" i="5"/>
  <c r="BC334" i="5"/>
  <c r="BD334" i="5" s="1"/>
  <c r="AW334" i="5"/>
  <c r="AX334" i="5" s="1"/>
  <c r="AS334" i="5"/>
  <c r="AT334" i="5" s="1"/>
  <c r="AI334" i="5"/>
  <c r="AJ334" i="5" s="1"/>
  <c r="AA334" i="5"/>
  <c r="BC284" i="5"/>
  <c r="BD284" i="5" s="1"/>
  <c r="AW284" i="5"/>
  <c r="AX284" i="5" s="1"/>
  <c r="AS284" i="5"/>
  <c r="AT284" i="5" s="1"/>
  <c r="AI284" i="5"/>
  <c r="AJ284" i="5" s="1"/>
  <c r="AA284" i="5"/>
  <c r="BC239" i="5"/>
  <c r="BD239" i="5" s="1"/>
  <c r="AW239" i="5"/>
  <c r="AX239" i="5" s="1"/>
  <c r="AS239" i="5"/>
  <c r="AT239" i="5" s="1"/>
  <c r="AI239" i="5"/>
  <c r="AJ239" i="5" s="1"/>
  <c r="AA239" i="5"/>
  <c r="BC504" i="5"/>
  <c r="BD504" i="5" s="1"/>
  <c r="AW504" i="5"/>
  <c r="AX504" i="5" s="1"/>
  <c r="AS504" i="5"/>
  <c r="AT504" i="5" s="1"/>
  <c r="AI504" i="5"/>
  <c r="AJ504" i="5" s="1"/>
  <c r="AA504" i="5"/>
  <c r="BC17" i="5"/>
  <c r="BD17" i="5" s="1"/>
  <c r="AW17" i="5"/>
  <c r="AX17" i="5" s="1"/>
  <c r="AS17" i="5"/>
  <c r="AT17" i="5" s="1"/>
  <c r="AI17" i="5"/>
  <c r="AJ17" i="5" s="1"/>
  <c r="AA17" i="5"/>
  <c r="BC44" i="5"/>
  <c r="BD44" i="5" s="1"/>
  <c r="AW44" i="5"/>
  <c r="AX44" i="5" s="1"/>
  <c r="AS44" i="5"/>
  <c r="AT44" i="5" s="1"/>
  <c r="AI44" i="5"/>
  <c r="AJ44" i="5" s="1"/>
  <c r="AA44" i="5"/>
  <c r="BC249" i="5"/>
  <c r="BD249" i="5" s="1"/>
  <c r="AW249" i="5"/>
  <c r="AX249" i="5" s="1"/>
  <c r="AS249" i="5"/>
  <c r="AT249" i="5" s="1"/>
  <c r="AI249" i="5"/>
  <c r="AJ249" i="5" s="1"/>
  <c r="AA249" i="5"/>
  <c r="BC180" i="5"/>
  <c r="BD180" i="5" s="1"/>
  <c r="AW180" i="5"/>
  <c r="AX180" i="5" s="1"/>
  <c r="AS180" i="5"/>
  <c r="AT180" i="5" s="1"/>
  <c r="AI180" i="5"/>
  <c r="AJ180" i="5" s="1"/>
  <c r="AA180" i="5"/>
  <c r="BC501" i="5"/>
  <c r="BD501" i="5" s="1"/>
  <c r="AW501" i="5"/>
  <c r="AX501" i="5" s="1"/>
  <c r="AS501" i="5"/>
  <c r="AT501" i="5" s="1"/>
  <c r="AI501" i="5"/>
  <c r="AJ501" i="5" s="1"/>
  <c r="AA501" i="5"/>
  <c r="BC399" i="5"/>
  <c r="BD399" i="5" s="1"/>
  <c r="AW399" i="5"/>
  <c r="AX399" i="5" s="1"/>
  <c r="AS399" i="5"/>
  <c r="AT399" i="5" s="1"/>
  <c r="AI399" i="5"/>
  <c r="AJ399" i="5" s="1"/>
  <c r="AA399" i="5"/>
  <c r="BC335" i="5"/>
  <c r="BD335" i="5" s="1"/>
  <c r="AW335" i="5"/>
  <c r="AX335" i="5" s="1"/>
  <c r="AS335" i="5"/>
  <c r="AT335" i="5" s="1"/>
  <c r="AI335" i="5"/>
  <c r="AJ335" i="5" s="1"/>
  <c r="AA335" i="5"/>
  <c r="BC456" i="5"/>
  <c r="BD456" i="5" s="1"/>
  <c r="AW456" i="5"/>
  <c r="AX456" i="5" s="1"/>
  <c r="AS456" i="5"/>
  <c r="AT456" i="5" s="1"/>
  <c r="AI456" i="5"/>
  <c r="AJ456" i="5" s="1"/>
  <c r="AA456" i="5"/>
  <c r="BC474" i="5"/>
  <c r="BD474" i="5" s="1"/>
  <c r="AW474" i="5"/>
  <c r="AX474" i="5" s="1"/>
  <c r="AS474" i="5"/>
  <c r="AT474" i="5" s="1"/>
  <c r="AI474" i="5"/>
  <c r="AJ474" i="5" s="1"/>
  <c r="AA474" i="5"/>
  <c r="BC90" i="5"/>
  <c r="BD90" i="5" s="1"/>
  <c r="AW90" i="5"/>
  <c r="AX90" i="5" s="1"/>
  <c r="AS90" i="5"/>
  <c r="AT90" i="5" s="1"/>
  <c r="AI90" i="5"/>
  <c r="AJ90" i="5" s="1"/>
  <c r="AA90" i="5"/>
  <c r="BC215" i="5"/>
  <c r="BD215" i="5" s="1"/>
  <c r="AW215" i="5"/>
  <c r="AX215" i="5" s="1"/>
  <c r="AS215" i="5"/>
  <c r="AT215" i="5" s="1"/>
  <c r="AI215" i="5"/>
  <c r="AJ215" i="5" s="1"/>
  <c r="AA215" i="5"/>
  <c r="BC277" i="5"/>
  <c r="BD277" i="5" s="1"/>
  <c r="AW277" i="5"/>
  <c r="AX277" i="5" s="1"/>
  <c r="AS277" i="5"/>
  <c r="AT277" i="5" s="1"/>
  <c r="AI277" i="5"/>
  <c r="AJ277" i="5" s="1"/>
  <c r="AA277" i="5"/>
  <c r="BC159" i="5"/>
  <c r="BD159" i="5" s="1"/>
  <c r="AW159" i="5"/>
  <c r="AX159" i="5" s="1"/>
  <c r="AS159" i="5"/>
  <c r="AT159" i="5" s="1"/>
  <c r="AI159" i="5"/>
  <c r="AJ159" i="5" s="1"/>
  <c r="AA159" i="5"/>
  <c r="BC27" i="5"/>
  <c r="BD27" i="5" s="1"/>
  <c r="AW27" i="5"/>
  <c r="AX27" i="5" s="1"/>
  <c r="AS27" i="5"/>
  <c r="AT27" i="5" s="1"/>
  <c r="AI27" i="5"/>
  <c r="AJ27" i="5" s="1"/>
  <c r="AA27" i="5"/>
  <c r="BC302" i="5"/>
  <c r="BD302" i="5" s="1"/>
  <c r="AW302" i="5"/>
  <c r="AX302" i="5" s="1"/>
  <c r="AS302" i="5"/>
  <c r="AT302" i="5" s="1"/>
  <c r="AI302" i="5"/>
  <c r="AJ302" i="5" s="1"/>
  <c r="AA302" i="5"/>
  <c r="BC453" i="5"/>
  <c r="BD453" i="5" s="1"/>
  <c r="AW453" i="5"/>
  <c r="AX453" i="5" s="1"/>
  <c r="AS453" i="5"/>
  <c r="AT453" i="5" s="1"/>
  <c r="AI453" i="5"/>
  <c r="AJ453" i="5" s="1"/>
  <c r="AA453" i="5"/>
  <c r="BC103" i="5"/>
  <c r="BD103" i="5" s="1"/>
  <c r="AW103" i="5"/>
  <c r="AX103" i="5" s="1"/>
  <c r="AS103" i="5"/>
  <c r="AT103" i="5" s="1"/>
  <c r="AI103" i="5"/>
  <c r="AJ103" i="5" s="1"/>
  <c r="AA103" i="5"/>
  <c r="BC470" i="5"/>
  <c r="BD470" i="5" s="1"/>
  <c r="AW470" i="5"/>
  <c r="AX470" i="5" s="1"/>
  <c r="AS470" i="5"/>
  <c r="AT470" i="5" s="1"/>
  <c r="AI470" i="5"/>
  <c r="AJ470" i="5" s="1"/>
  <c r="AA470" i="5"/>
  <c r="BC307" i="5"/>
  <c r="BD307" i="5" s="1"/>
  <c r="AW307" i="5"/>
  <c r="AX307" i="5" s="1"/>
  <c r="AS307" i="5"/>
  <c r="AT307" i="5" s="1"/>
  <c r="AI307" i="5"/>
  <c r="AJ307" i="5" s="1"/>
  <c r="AA307" i="5"/>
  <c r="BC113" i="5"/>
  <c r="BD113" i="5" s="1"/>
  <c r="AW113" i="5"/>
  <c r="AX113" i="5" s="1"/>
  <c r="AS113" i="5"/>
  <c r="AT113" i="5" s="1"/>
  <c r="AI113" i="5"/>
  <c r="AJ113" i="5" s="1"/>
  <c r="AA113" i="5"/>
  <c r="BC102" i="5"/>
  <c r="BD102" i="5" s="1"/>
  <c r="AW102" i="5"/>
  <c r="AX102" i="5" s="1"/>
  <c r="AS102" i="5"/>
  <c r="AT102" i="5" s="1"/>
  <c r="AI102" i="5"/>
  <c r="AJ102" i="5" s="1"/>
  <c r="AA102" i="5"/>
  <c r="BC83" i="5"/>
  <c r="BD83" i="5" s="1"/>
  <c r="AW83" i="5"/>
  <c r="AX83" i="5" s="1"/>
  <c r="AS83" i="5"/>
  <c r="AT83" i="5" s="1"/>
  <c r="AI83" i="5"/>
  <c r="AJ83" i="5" s="1"/>
  <c r="AA83" i="5"/>
  <c r="BD461" i="5"/>
  <c r="AW461" i="5"/>
  <c r="AX461" i="5" s="1"/>
  <c r="AS461" i="5"/>
  <c r="AT461" i="5" s="1"/>
  <c r="AI461" i="5"/>
  <c r="AJ461" i="5" s="1"/>
  <c r="AA461" i="5"/>
  <c r="BC30" i="5"/>
  <c r="BD30" i="5" s="1"/>
  <c r="AW30" i="5"/>
  <c r="AX30" i="5" s="1"/>
  <c r="AS30" i="5"/>
  <c r="AT30" i="5" s="1"/>
  <c r="AI30" i="5"/>
  <c r="AJ30" i="5" s="1"/>
  <c r="AA30" i="5"/>
  <c r="BC218" i="5"/>
  <c r="BD218" i="5" s="1"/>
  <c r="AW218" i="5"/>
  <c r="AX218" i="5" s="1"/>
  <c r="AS218" i="5"/>
  <c r="AT218" i="5" s="1"/>
  <c r="AI218" i="5"/>
  <c r="AJ218" i="5" s="1"/>
  <c r="AA218" i="5"/>
  <c r="BC460" i="5"/>
  <c r="BD460" i="5" s="1"/>
  <c r="AW460" i="5"/>
  <c r="AX460" i="5" s="1"/>
  <c r="AS460" i="5"/>
  <c r="AT460" i="5" s="1"/>
  <c r="AI460" i="5"/>
  <c r="AJ460" i="5" s="1"/>
  <c r="AA460" i="5"/>
  <c r="BC378" i="5"/>
  <c r="BD378" i="5" s="1"/>
  <c r="AX378" i="5"/>
  <c r="AS378" i="5"/>
  <c r="AT378" i="5" s="1"/>
  <c r="AJ378" i="5"/>
  <c r="AA378" i="5"/>
  <c r="BD253" i="5"/>
  <c r="AW253" i="5"/>
  <c r="AX253" i="5" s="1"/>
  <c r="AS253" i="5"/>
  <c r="AT253" i="5" s="1"/>
  <c r="AJ253" i="5"/>
  <c r="AA253" i="5"/>
  <c r="BC482" i="5"/>
  <c r="BD482" i="5" s="1"/>
  <c r="AW482" i="5"/>
  <c r="AX482" i="5" s="1"/>
  <c r="AS482" i="5"/>
  <c r="AT482" i="5" s="1"/>
  <c r="AI482" i="5"/>
  <c r="AJ482" i="5" s="1"/>
  <c r="AA482" i="5"/>
  <c r="BC89" i="5"/>
  <c r="BD89" i="5" s="1"/>
  <c r="AW89" i="5"/>
  <c r="AX89" i="5" s="1"/>
  <c r="AS89" i="5"/>
  <c r="AT89" i="5" s="1"/>
  <c r="AI89" i="5"/>
  <c r="AJ89" i="5" s="1"/>
  <c r="BC248" i="5"/>
  <c r="BD248" i="5" s="1"/>
  <c r="AW248" i="5"/>
  <c r="AX248" i="5" s="1"/>
  <c r="AS248" i="5"/>
  <c r="AT248" i="5" s="1"/>
  <c r="AI248" i="5"/>
  <c r="AJ248" i="5" s="1"/>
  <c r="AA248" i="5"/>
  <c r="BC365" i="5"/>
  <c r="BD365" i="5" s="1"/>
  <c r="AW365" i="5"/>
  <c r="AX365" i="5" s="1"/>
  <c r="AS365" i="5"/>
  <c r="AT365" i="5" s="1"/>
  <c r="AI365" i="5"/>
  <c r="AJ365" i="5" s="1"/>
  <c r="AA365" i="5"/>
  <c r="BC484" i="5"/>
  <c r="BD484" i="5" s="1"/>
  <c r="AW484" i="5"/>
  <c r="AX484" i="5" s="1"/>
  <c r="AS484" i="5"/>
  <c r="AT484" i="5" s="1"/>
  <c r="AI484" i="5"/>
  <c r="AJ484" i="5" s="1"/>
  <c r="AA484" i="5"/>
  <c r="BC13" i="5"/>
  <c r="BD13" i="5" s="1"/>
  <c r="AW13" i="5"/>
  <c r="AX13" i="5" s="1"/>
  <c r="AT13" i="5"/>
  <c r="AS13" i="5"/>
  <c r="AI13" i="5"/>
  <c r="AJ13" i="5" s="1"/>
  <c r="AA13" i="5"/>
  <c r="BC262" i="5"/>
  <c r="BD262" i="5" s="1"/>
  <c r="AW262" i="5"/>
  <c r="AX262" i="5" s="1"/>
  <c r="AS262" i="5"/>
  <c r="AT262" i="5" s="1"/>
  <c r="AI262" i="5"/>
  <c r="AJ262" i="5" s="1"/>
  <c r="AA262" i="5"/>
  <c r="BC81" i="5"/>
  <c r="BD81" i="5" s="1"/>
  <c r="AW81" i="5"/>
  <c r="AX81" i="5" s="1"/>
  <c r="AS81" i="5"/>
  <c r="AT81" i="5" s="1"/>
  <c r="AI81" i="5"/>
  <c r="AJ81" i="5" s="1"/>
  <c r="AA81" i="5"/>
  <c r="BC46" i="5"/>
  <c r="BD46" i="5" s="1"/>
  <c r="AX46" i="5"/>
  <c r="AT46" i="5"/>
  <c r="AI46" i="5"/>
  <c r="AJ46" i="5" s="1"/>
  <c r="AA46" i="5"/>
  <c r="BC457" i="5"/>
  <c r="BD457" i="5" s="1"/>
  <c r="AW457" i="5"/>
  <c r="AX457" i="5" s="1"/>
  <c r="AS457" i="5"/>
  <c r="AT457" i="5" s="1"/>
  <c r="AI457" i="5"/>
  <c r="AJ457" i="5" s="1"/>
  <c r="AA457" i="5"/>
  <c r="BC531" i="5"/>
  <c r="BD531" i="5" s="1"/>
  <c r="AW531" i="5"/>
  <c r="AX531" i="5" s="1"/>
  <c r="AS531" i="5"/>
  <c r="AT531" i="5" s="1"/>
  <c r="AI531" i="5"/>
  <c r="AJ531" i="5" s="1"/>
  <c r="AA531" i="5"/>
  <c r="BC354" i="5"/>
  <c r="BD354" i="5" s="1"/>
  <c r="AW354" i="5"/>
  <c r="AX354" i="5" s="1"/>
  <c r="AS354" i="5"/>
  <c r="AT354" i="5" s="1"/>
  <c r="AI354" i="5"/>
  <c r="AJ354" i="5" s="1"/>
  <c r="AA354" i="5"/>
  <c r="BC78" i="5"/>
  <c r="BD78" i="5" s="1"/>
  <c r="AW78" i="5"/>
  <c r="AX78" i="5" s="1"/>
  <c r="AS78" i="5"/>
  <c r="AT78" i="5" s="1"/>
  <c r="AI78" i="5"/>
  <c r="AJ78" i="5" s="1"/>
  <c r="AA78" i="5"/>
  <c r="BC356" i="5"/>
  <c r="BD356" i="5" s="1"/>
  <c r="AW356" i="5"/>
  <c r="AX356" i="5" s="1"/>
  <c r="AS356" i="5"/>
  <c r="AT356" i="5" s="1"/>
  <c r="AI356" i="5"/>
  <c r="AJ356" i="5" s="1"/>
  <c r="AA356" i="5"/>
  <c r="BC26" i="5"/>
  <c r="BD26" i="5" s="1"/>
  <c r="AW26" i="5"/>
  <c r="AX26" i="5" s="1"/>
  <c r="AS26" i="5"/>
  <c r="AT26" i="5" s="1"/>
  <c r="AJ26" i="5"/>
  <c r="AA26" i="5"/>
  <c r="BC251" i="5"/>
  <c r="BD251" i="5" s="1"/>
  <c r="AW251" i="5"/>
  <c r="AX251" i="5" s="1"/>
  <c r="AS251" i="5"/>
  <c r="AT251" i="5" s="1"/>
  <c r="AI251" i="5"/>
  <c r="AJ251" i="5" s="1"/>
  <c r="AA251" i="5"/>
  <c r="BC410" i="5"/>
  <c r="BD410" i="5" s="1"/>
  <c r="AW410" i="5"/>
  <c r="AX410" i="5" s="1"/>
  <c r="AS410" i="5"/>
  <c r="AT410" i="5" s="1"/>
  <c r="AI410" i="5"/>
  <c r="AJ410" i="5" s="1"/>
  <c r="AA410" i="5"/>
  <c r="BC36" i="5"/>
  <c r="BD36" i="5" s="1"/>
  <c r="AW36" i="5"/>
  <c r="AX36" i="5" s="1"/>
  <c r="AS36" i="5"/>
  <c r="AT36" i="5" s="1"/>
  <c r="AI36" i="5"/>
  <c r="AJ36" i="5" s="1"/>
  <c r="AA36" i="5"/>
  <c r="BC10" i="5"/>
  <c r="BD10" i="5" s="1"/>
  <c r="AW10" i="5"/>
  <c r="AX10" i="5" s="1"/>
  <c r="AS10" i="5"/>
  <c r="AT10" i="5" s="1"/>
  <c r="AI10" i="5"/>
  <c r="AJ10" i="5" s="1"/>
  <c r="AA10" i="5"/>
  <c r="BC359" i="5"/>
  <c r="BD359" i="5" s="1"/>
  <c r="AW359" i="5"/>
  <c r="AX359" i="5" s="1"/>
  <c r="AS359" i="5"/>
  <c r="AT359" i="5" s="1"/>
  <c r="AI359" i="5"/>
  <c r="AJ359" i="5" s="1"/>
  <c r="AA359" i="5"/>
  <c r="BD397" i="5"/>
  <c r="AW397" i="5"/>
  <c r="AX397" i="5" s="1"/>
  <c r="AS397" i="5"/>
  <c r="AT397" i="5" s="1"/>
  <c r="AI397" i="5"/>
  <c r="AJ397" i="5" s="1"/>
  <c r="AA397" i="5"/>
  <c r="BC15" i="5"/>
  <c r="BD15" i="5" s="1"/>
  <c r="AW15" i="5"/>
  <c r="AX15" i="5" s="1"/>
  <c r="AS15" i="5"/>
  <c r="AT15" i="5" s="1"/>
  <c r="AI15" i="5"/>
  <c r="AJ15" i="5" s="1"/>
  <c r="AA15" i="5"/>
  <c r="BC60" i="5"/>
  <c r="BD60" i="5" s="1"/>
  <c r="AW60" i="5"/>
  <c r="AX60" i="5" s="1"/>
  <c r="AS60" i="5"/>
  <c r="AT60" i="5" s="1"/>
  <c r="AI60" i="5"/>
  <c r="AJ60" i="5" s="1"/>
  <c r="AA60" i="5"/>
  <c r="BC31" i="5"/>
  <c r="BD31" i="5" s="1"/>
  <c r="AX31" i="5"/>
  <c r="AS31" i="5"/>
  <c r="AT31" i="5" s="1"/>
  <c r="AI31" i="5"/>
  <c r="AJ31" i="5" s="1"/>
  <c r="AA31" i="5"/>
  <c r="BC23" i="5"/>
  <c r="BD23" i="5" s="1"/>
  <c r="AW23" i="5"/>
  <c r="AX23" i="5" s="1"/>
  <c r="AS23" i="5"/>
  <c r="AT23" i="5" s="1"/>
  <c r="AI23" i="5"/>
  <c r="AJ23" i="5" s="1"/>
  <c r="AA23" i="5"/>
  <c r="BC82" i="5"/>
  <c r="BD82" i="5" s="1"/>
  <c r="AW82" i="5"/>
  <c r="AX82" i="5" s="1"/>
  <c r="AS82" i="5"/>
  <c r="AT82" i="5" s="1"/>
  <c r="AI82" i="5"/>
  <c r="AJ82" i="5" s="1"/>
  <c r="AA82" i="5"/>
  <c r="BC414" i="5"/>
  <c r="BD414" i="5" s="1"/>
  <c r="AW414" i="5"/>
  <c r="AX414" i="5" s="1"/>
  <c r="AS414" i="5"/>
  <c r="AT414" i="5" s="1"/>
  <c r="AI414" i="5"/>
  <c r="AJ414" i="5" s="1"/>
  <c r="AA414" i="5"/>
  <c r="BC448" i="5"/>
  <c r="BD448" i="5" s="1"/>
  <c r="AW448" i="5"/>
  <c r="AX448" i="5" s="1"/>
  <c r="AS448" i="5"/>
  <c r="AT448" i="5" s="1"/>
  <c r="AI448" i="5"/>
  <c r="AJ448" i="5" s="1"/>
  <c r="AA448" i="5"/>
  <c r="BC312" i="5"/>
  <c r="BD312" i="5" s="1"/>
  <c r="AW312" i="5"/>
  <c r="AX312" i="5" s="1"/>
  <c r="AS312" i="5"/>
  <c r="AT312" i="5" s="1"/>
  <c r="AI312" i="5"/>
  <c r="AJ312" i="5" s="1"/>
  <c r="AA312" i="5"/>
  <c r="BC477" i="5"/>
  <c r="BD477" i="5" s="1"/>
  <c r="AW477" i="5"/>
  <c r="AX477" i="5" s="1"/>
  <c r="AS477" i="5"/>
  <c r="AT477" i="5" s="1"/>
  <c r="AI477" i="5"/>
  <c r="AJ477" i="5" s="1"/>
  <c r="AA477" i="5"/>
  <c r="BC490" i="5"/>
  <c r="BD490" i="5" s="1"/>
  <c r="AW490" i="5"/>
  <c r="AX490" i="5" s="1"/>
  <c r="AS490" i="5"/>
  <c r="AT490" i="5" s="1"/>
  <c r="AJ490" i="5"/>
  <c r="AI490" i="5"/>
  <c r="AA490" i="5"/>
  <c r="BC69" i="5"/>
  <c r="BD69" i="5" s="1"/>
  <c r="AW69" i="5"/>
  <c r="AX69" i="5" s="1"/>
  <c r="AS69" i="5"/>
  <c r="AT69" i="5" s="1"/>
  <c r="AJ69" i="5"/>
  <c r="AA69" i="5"/>
  <c r="BD227" i="5"/>
  <c r="AW227" i="5"/>
  <c r="AX227" i="5" s="1"/>
  <c r="AS227" i="5"/>
  <c r="AT227" i="5" s="1"/>
  <c r="AJ227" i="5"/>
  <c r="AA227" i="5"/>
  <c r="BC149" i="5"/>
  <c r="BD149" i="5" s="1"/>
  <c r="AW149" i="5"/>
  <c r="AX149" i="5" s="1"/>
  <c r="AS149" i="5"/>
  <c r="AT149" i="5" s="1"/>
  <c r="AJ149" i="5"/>
  <c r="AA149" i="5"/>
  <c r="BD272" i="5"/>
  <c r="AW272" i="5"/>
  <c r="AX272" i="5" s="1"/>
  <c r="AS272" i="5"/>
  <c r="AT272" i="5" s="1"/>
  <c r="AI272" i="5"/>
  <c r="AJ272" i="5" s="1"/>
  <c r="AA272" i="5"/>
  <c r="BC169" i="5"/>
  <c r="BD169" i="5" s="1"/>
  <c r="AX169" i="5"/>
  <c r="AS169" i="5"/>
  <c r="AT169" i="5" s="1"/>
  <c r="AI169" i="5"/>
  <c r="AJ169" i="5" s="1"/>
  <c r="AA169" i="5"/>
  <c r="BC273" i="5"/>
  <c r="BD273" i="5" s="1"/>
  <c r="AX273" i="5"/>
  <c r="AS273" i="5"/>
  <c r="AT273" i="5" s="1"/>
  <c r="AJ273" i="5"/>
  <c r="AA273" i="5"/>
  <c r="BC73" i="5"/>
  <c r="BD73" i="5" s="1"/>
  <c r="AW73" i="5"/>
  <c r="AX73" i="5" s="1"/>
  <c r="AT73" i="5"/>
  <c r="AI73" i="5"/>
  <c r="AJ73" i="5" s="1"/>
  <c r="AA73" i="5"/>
  <c r="BC353" i="5"/>
  <c r="BD353" i="5" s="1"/>
  <c r="AX353" i="5"/>
  <c r="AS353" i="5"/>
  <c r="AT353" i="5" s="1"/>
  <c r="AI353" i="5"/>
  <c r="AJ353" i="5" s="1"/>
  <c r="AA353" i="5"/>
  <c r="BC330" i="5"/>
  <c r="BD330" i="5" s="1"/>
  <c r="AX330" i="5"/>
  <c r="AS330" i="5"/>
  <c r="AT330" i="5" s="1"/>
  <c r="AI330" i="5"/>
  <c r="AJ330" i="5" s="1"/>
  <c r="AA330" i="5"/>
  <c r="BC279" i="5"/>
  <c r="BD279" i="5" s="1"/>
  <c r="AX279" i="5"/>
  <c r="AS279" i="5"/>
  <c r="AT279" i="5" s="1"/>
  <c r="AI279" i="5"/>
  <c r="AJ279" i="5" s="1"/>
  <c r="AA279" i="5"/>
  <c r="BC94" i="5"/>
  <c r="BD94" i="5" s="1"/>
  <c r="AW94" i="5"/>
  <c r="AX94" i="5" s="1"/>
  <c r="AS94" i="5"/>
  <c r="AT94" i="5" s="1"/>
  <c r="AI94" i="5"/>
  <c r="AJ94" i="5" s="1"/>
  <c r="AA94" i="5"/>
  <c r="BC480" i="5"/>
  <c r="BD480" i="5" s="1"/>
  <c r="AW480" i="5"/>
  <c r="AX480" i="5" s="1"/>
  <c r="AS480" i="5"/>
  <c r="AT480" i="5" s="1"/>
  <c r="AI480" i="5"/>
  <c r="AJ480" i="5" s="1"/>
  <c r="AA480" i="5"/>
  <c r="BC18" i="5"/>
  <c r="BD18" i="5" s="1"/>
  <c r="AW18" i="5"/>
  <c r="AX18" i="5" s="1"/>
  <c r="AS18" i="5"/>
  <c r="AT18" i="5" s="1"/>
  <c r="AI18" i="5"/>
  <c r="AJ18" i="5" s="1"/>
  <c r="AA18" i="5"/>
  <c r="BD301" i="5"/>
  <c r="AW301" i="5"/>
  <c r="AX301" i="5" s="1"/>
  <c r="AS301" i="5"/>
  <c r="AT301" i="5" s="1"/>
  <c r="AI301" i="5"/>
  <c r="AJ301" i="5" s="1"/>
  <c r="AA301" i="5"/>
  <c r="BC22" i="5"/>
  <c r="BD22" i="5" s="1"/>
  <c r="AW22" i="5"/>
  <c r="AX22" i="5" s="1"/>
  <c r="AS22" i="5"/>
  <c r="AT22" i="5" s="1"/>
  <c r="AI22" i="5"/>
  <c r="AJ22" i="5" s="1"/>
  <c r="AA22" i="5"/>
  <c r="BC326" i="5"/>
  <c r="BD326" i="5" s="1"/>
  <c r="AW326" i="5"/>
  <c r="AX326" i="5" s="1"/>
  <c r="AS326" i="5"/>
  <c r="AT326" i="5" s="1"/>
  <c r="AI326" i="5"/>
  <c r="AJ326" i="5" s="1"/>
  <c r="AA326" i="5"/>
  <c r="BC481" i="5"/>
  <c r="BD481" i="5" s="1"/>
  <c r="AW481" i="5"/>
  <c r="AX481" i="5" s="1"/>
  <c r="AT481" i="5"/>
  <c r="AJ481" i="5"/>
  <c r="AA481" i="5"/>
  <c r="BC35" i="5"/>
  <c r="BD35" i="5" s="1"/>
  <c r="AW35" i="5"/>
  <c r="AX35" i="5" s="1"/>
  <c r="AS35" i="5"/>
  <c r="AT35" i="5" s="1"/>
  <c r="AI35" i="5"/>
  <c r="AJ35" i="5" s="1"/>
  <c r="AA35" i="5"/>
  <c r="BC343" i="5"/>
  <c r="BD343" i="5" s="1"/>
  <c r="AW343" i="5"/>
  <c r="AX343" i="5" s="1"/>
  <c r="AS343" i="5"/>
  <c r="AT343" i="5" s="1"/>
  <c r="AI343" i="5"/>
  <c r="AJ343" i="5" s="1"/>
  <c r="AA343" i="5"/>
  <c r="BC12" i="5"/>
  <c r="BD12" i="5" s="1"/>
  <c r="AW12" i="5"/>
  <c r="AX12" i="5" s="1"/>
  <c r="AS12" i="5"/>
  <c r="AT12" i="5" s="1"/>
  <c r="AJ12" i="5"/>
  <c r="AA12" i="5"/>
  <c r="BC179" i="5"/>
  <c r="BD179" i="5" s="1"/>
  <c r="AW179" i="5"/>
  <c r="AX179" i="5" s="1"/>
  <c r="AS179" i="5"/>
  <c r="AT179" i="5" s="1"/>
  <c r="AI179" i="5"/>
  <c r="AJ179" i="5" s="1"/>
  <c r="AA179" i="5"/>
  <c r="BC97" i="5"/>
  <c r="BD97" i="5" s="1"/>
  <c r="AW97" i="5"/>
  <c r="AX97" i="5" s="1"/>
  <c r="AS97" i="5"/>
  <c r="AT97" i="5" s="1"/>
  <c r="AI97" i="5"/>
  <c r="AJ97" i="5" s="1"/>
  <c r="AA97" i="5"/>
  <c r="BC240" i="5"/>
  <c r="BD240" i="5" s="1"/>
  <c r="AW240" i="5"/>
  <c r="AX240" i="5" s="1"/>
  <c r="AS240" i="5"/>
  <c r="AT240" i="5" s="1"/>
  <c r="AI240" i="5"/>
  <c r="AJ240" i="5" s="1"/>
  <c r="AA240" i="5"/>
  <c r="BC361" i="5"/>
  <c r="BD361" i="5" s="1"/>
  <c r="AW361" i="5"/>
  <c r="AX361" i="5" s="1"/>
  <c r="AS361" i="5"/>
  <c r="AT361" i="5" s="1"/>
  <c r="AI361" i="5"/>
  <c r="AJ361" i="5" s="1"/>
  <c r="AA361" i="5"/>
  <c r="BC438" i="5"/>
  <c r="BD438" i="5" s="1"/>
  <c r="AW438" i="5"/>
  <c r="AX438" i="5" s="1"/>
  <c r="AS438" i="5"/>
  <c r="AT438" i="5" s="1"/>
  <c r="AI438" i="5"/>
  <c r="AJ438" i="5" s="1"/>
  <c r="AA438" i="5"/>
  <c r="BC68" i="5"/>
  <c r="BD68" i="5" s="1"/>
  <c r="AW68" i="5"/>
  <c r="AX68" i="5" s="1"/>
  <c r="AT68" i="5"/>
  <c r="AS68" i="5"/>
  <c r="AI68" i="5"/>
  <c r="AJ68" i="5" s="1"/>
  <c r="AA68" i="5"/>
  <c r="BC77" i="5"/>
  <c r="BD77" i="5" s="1"/>
  <c r="AW77" i="5"/>
  <c r="AX77" i="5" s="1"/>
  <c r="AS77" i="5"/>
  <c r="AT77" i="5" s="1"/>
  <c r="AI77" i="5"/>
  <c r="AJ77" i="5" s="1"/>
  <c r="AA77" i="5"/>
  <c r="BC549" i="5"/>
  <c r="BD549" i="5" s="1"/>
  <c r="AW549" i="5"/>
  <c r="AX549" i="5" s="1"/>
  <c r="AS549" i="5"/>
  <c r="AT549" i="5" s="1"/>
  <c r="AJ549" i="5"/>
  <c r="AI549" i="5"/>
  <c r="AA549" i="5"/>
  <c r="BC422" i="5"/>
  <c r="BD422" i="5" s="1"/>
  <c r="AW422" i="5"/>
  <c r="AX422" i="5" s="1"/>
  <c r="AS422" i="5"/>
  <c r="AT422" i="5" s="1"/>
  <c r="AI422" i="5"/>
  <c r="AJ422" i="5" s="1"/>
  <c r="AA422" i="5"/>
  <c r="BD191" i="5"/>
  <c r="BC191" i="5"/>
  <c r="AW191" i="5"/>
  <c r="AX191" i="5" s="1"/>
  <c r="AS191" i="5"/>
  <c r="AT191" i="5" s="1"/>
  <c r="AI191" i="5"/>
  <c r="AJ191" i="5" s="1"/>
  <c r="AA191" i="5"/>
  <c r="BC25" i="5"/>
  <c r="BD25" i="5" s="1"/>
  <c r="AW25" i="5"/>
  <c r="AX25" i="5" s="1"/>
  <c r="AS25" i="5"/>
  <c r="AT25" i="5" s="1"/>
  <c r="AI25" i="5"/>
  <c r="AJ25" i="5" s="1"/>
  <c r="AA25" i="5"/>
  <c r="BC287" i="5"/>
  <c r="BD287" i="5" s="1"/>
  <c r="AW287" i="5"/>
  <c r="AX287" i="5" s="1"/>
  <c r="AS287" i="5"/>
  <c r="AT287" i="5" s="1"/>
  <c r="AI287" i="5"/>
  <c r="AJ287" i="5" s="1"/>
  <c r="AA287" i="5"/>
  <c r="BC148" i="5"/>
  <c r="BD148" i="5" s="1"/>
  <c r="AW148" i="5"/>
  <c r="AX148" i="5" s="1"/>
  <c r="AS148" i="5"/>
  <c r="AT148" i="5" s="1"/>
  <c r="AI148" i="5"/>
  <c r="AJ148" i="5" s="1"/>
  <c r="AA148" i="5"/>
  <c r="BC212" i="5"/>
  <c r="BD212" i="5" s="1"/>
  <c r="AW212" i="5"/>
  <c r="AX212" i="5" s="1"/>
  <c r="AS212" i="5"/>
  <c r="AT212" i="5" s="1"/>
  <c r="AI212" i="5"/>
  <c r="AJ212" i="5" s="1"/>
  <c r="AA212" i="5"/>
  <c r="BC382" i="5"/>
  <c r="BD382" i="5" s="1"/>
  <c r="AW382" i="5"/>
  <c r="AX382" i="5" s="1"/>
  <c r="AS382" i="5"/>
  <c r="AT382" i="5" s="1"/>
  <c r="AI382" i="5"/>
  <c r="AJ382" i="5" s="1"/>
  <c r="AA382" i="5"/>
  <c r="BC545" i="5"/>
  <c r="BD545" i="5" s="1"/>
  <c r="AW545" i="5"/>
  <c r="AX545" i="5" s="1"/>
  <c r="AS545" i="5"/>
  <c r="AT545" i="5" s="1"/>
  <c r="AI545" i="5"/>
  <c r="AJ545" i="5" s="1"/>
  <c r="AA545" i="5"/>
  <c r="BC112" i="5"/>
  <c r="BD112" i="5" s="1"/>
  <c r="AW112" i="5"/>
  <c r="AX112" i="5" s="1"/>
  <c r="AS112" i="5"/>
  <c r="AT112" i="5" s="1"/>
  <c r="AI112" i="5"/>
  <c r="AJ112" i="5" s="1"/>
  <c r="AA112" i="5"/>
  <c r="BC346" i="5"/>
  <c r="BD346" i="5" s="1"/>
  <c r="AW346" i="5"/>
  <c r="AX346" i="5" s="1"/>
  <c r="AS346" i="5"/>
  <c r="AT346" i="5" s="1"/>
  <c r="AI346" i="5"/>
  <c r="AJ346" i="5" s="1"/>
  <c r="AA346" i="5"/>
  <c r="BC440" i="5"/>
  <c r="BD440" i="5" s="1"/>
  <c r="AW440" i="5"/>
  <c r="AX440" i="5" s="1"/>
  <c r="AS440" i="5"/>
  <c r="AT440" i="5" s="1"/>
  <c r="AI440" i="5"/>
  <c r="AJ440" i="5" s="1"/>
  <c r="AA440" i="5"/>
  <c r="BC499" i="5"/>
  <c r="BD499" i="5" s="1"/>
  <c r="AW499" i="5"/>
  <c r="AX499" i="5" s="1"/>
  <c r="AS499" i="5"/>
  <c r="AT499" i="5" s="1"/>
  <c r="AI499" i="5"/>
  <c r="AJ499" i="5" s="1"/>
  <c r="AA499" i="5"/>
  <c r="BC483" i="5"/>
  <c r="BD483" i="5" s="1"/>
  <c r="AW483" i="5"/>
  <c r="AX483" i="5" s="1"/>
  <c r="AS483" i="5"/>
  <c r="AT483" i="5" s="1"/>
  <c r="AI483" i="5"/>
  <c r="AJ483" i="5" s="1"/>
  <c r="AA483" i="5"/>
  <c r="BC342" i="5"/>
  <c r="BD342" i="5" s="1"/>
  <c r="AW342" i="5"/>
  <c r="AX342" i="5" s="1"/>
  <c r="AT342" i="5"/>
  <c r="AS342" i="5"/>
  <c r="AI342" i="5"/>
  <c r="AJ342" i="5" s="1"/>
  <c r="AA342" i="5"/>
  <c r="BC513" i="5"/>
  <c r="BD513" i="5" s="1"/>
  <c r="AW513" i="5"/>
  <c r="AX513" i="5" s="1"/>
  <c r="AS513" i="5"/>
  <c r="AT513" i="5" s="1"/>
  <c r="AI513" i="5"/>
  <c r="AJ513" i="5" s="1"/>
  <c r="AA513" i="5"/>
  <c r="BC376" i="5"/>
  <c r="BD376" i="5" s="1"/>
  <c r="AW376" i="5"/>
  <c r="AX376" i="5" s="1"/>
  <c r="AS376" i="5"/>
  <c r="AT376" i="5" s="1"/>
  <c r="AJ376" i="5"/>
  <c r="AI376" i="5"/>
  <c r="AA376" i="5"/>
  <c r="BC152" i="5"/>
  <c r="BD152" i="5" s="1"/>
  <c r="AW152" i="5"/>
  <c r="AX152" i="5" s="1"/>
  <c r="AS152" i="5"/>
  <c r="AT152" i="5" s="1"/>
  <c r="AI152" i="5"/>
  <c r="AJ152" i="5" s="1"/>
  <c r="AA152" i="5"/>
  <c r="BD37" i="5"/>
  <c r="BC37" i="5"/>
  <c r="AW37" i="5"/>
  <c r="AX37" i="5" s="1"/>
  <c r="AS37" i="5"/>
  <c r="AT37" i="5" s="1"/>
  <c r="AI37" i="5"/>
  <c r="AJ37" i="5" s="1"/>
  <c r="AA37" i="5"/>
  <c r="BC443" i="5"/>
  <c r="BD443" i="5" s="1"/>
  <c r="AW443" i="5"/>
  <c r="AX443" i="5" s="1"/>
  <c r="AS443" i="5"/>
  <c r="AT443" i="5" s="1"/>
  <c r="AI443" i="5"/>
  <c r="AJ443" i="5" s="1"/>
  <c r="AA443" i="5"/>
  <c r="BC385" i="5"/>
  <c r="BD385" i="5" s="1"/>
  <c r="AW385" i="5"/>
  <c r="AX385" i="5" s="1"/>
  <c r="AS385" i="5"/>
  <c r="AT385" i="5" s="1"/>
  <c r="AI385" i="5"/>
  <c r="AJ385" i="5" s="1"/>
  <c r="AA385" i="5"/>
  <c r="BC203" i="5"/>
  <c r="BD203" i="5" s="1"/>
  <c r="AW203" i="5"/>
  <c r="AX203" i="5" s="1"/>
  <c r="AS203" i="5"/>
  <c r="AT203" i="5" s="1"/>
  <c r="AI203" i="5"/>
  <c r="AJ203" i="5" s="1"/>
  <c r="AA203" i="5"/>
  <c r="BC157" i="5"/>
  <c r="BD157" i="5" s="1"/>
  <c r="AW157" i="5"/>
  <c r="AX157" i="5" s="1"/>
  <c r="AS157" i="5"/>
  <c r="AT157" i="5" s="1"/>
  <c r="AI157" i="5"/>
  <c r="AJ157" i="5" s="1"/>
  <c r="AA157" i="5"/>
  <c r="BC538" i="5"/>
  <c r="BD538" i="5" s="1"/>
  <c r="AW538" i="5"/>
  <c r="AX538" i="5" s="1"/>
  <c r="AS538" i="5"/>
  <c r="AT538" i="5" s="1"/>
  <c r="AI538" i="5"/>
  <c r="AJ538" i="5" s="1"/>
  <c r="AA538" i="5"/>
  <c r="BC256" i="5"/>
  <c r="BD256" i="5" s="1"/>
  <c r="AW256" i="5"/>
  <c r="AX256" i="5" s="1"/>
  <c r="AS256" i="5"/>
  <c r="AT256" i="5" s="1"/>
  <c r="AJ256" i="5"/>
  <c r="AI256" i="5"/>
  <c r="AA256" i="5"/>
  <c r="BC387" i="5"/>
  <c r="BD387" i="5" s="1"/>
  <c r="AW387" i="5"/>
  <c r="AX387" i="5" s="1"/>
  <c r="AS387" i="5"/>
  <c r="AT387" i="5" s="1"/>
  <c r="AI387" i="5"/>
  <c r="AJ387" i="5" s="1"/>
  <c r="AA387" i="5"/>
  <c r="BC401" i="5"/>
  <c r="BD401" i="5" s="1"/>
  <c r="AW401" i="5"/>
  <c r="AX401" i="5" s="1"/>
  <c r="AS401" i="5"/>
  <c r="AT401" i="5" s="1"/>
  <c r="AI401" i="5"/>
  <c r="AJ401" i="5" s="1"/>
  <c r="AA401" i="5"/>
  <c r="BC508" i="5"/>
  <c r="BD508" i="5" s="1"/>
  <c r="AW508" i="5"/>
  <c r="AX508" i="5" s="1"/>
  <c r="AS508" i="5"/>
  <c r="AT508" i="5" s="1"/>
  <c r="AI508" i="5"/>
  <c r="AJ508" i="5" s="1"/>
  <c r="AA508" i="5"/>
  <c r="BC111" i="5"/>
  <c r="BD111" i="5" s="1"/>
  <c r="AW111" i="5"/>
  <c r="AX111" i="5" s="1"/>
  <c r="AS111" i="5"/>
  <c r="AT111" i="5" s="1"/>
  <c r="AI111" i="5"/>
  <c r="AJ111" i="5" s="1"/>
  <c r="AA111" i="5"/>
  <c r="BC420" i="5"/>
  <c r="BD420" i="5" s="1"/>
  <c r="AW420" i="5"/>
  <c r="AX420" i="5" s="1"/>
  <c r="AS420" i="5"/>
  <c r="AT420" i="5" s="1"/>
  <c r="AI420" i="5"/>
  <c r="AJ420" i="5" s="1"/>
  <c r="AA420" i="5"/>
  <c r="BC64" i="5"/>
  <c r="BD64" i="5" s="1"/>
  <c r="AW64" i="5"/>
  <c r="AX64" i="5" s="1"/>
  <c r="AS64" i="5"/>
  <c r="AT64" i="5" s="1"/>
  <c r="AI64" i="5"/>
  <c r="AJ64" i="5" s="1"/>
  <c r="AA64" i="5"/>
  <c r="BC515" i="5"/>
  <c r="BD515" i="5" s="1"/>
  <c r="AW515" i="5"/>
  <c r="AX515" i="5" s="1"/>
  <c r="AS515" i="5"/>
  <c r="AT515" i="5" s="1"/>
  <c r="AI515" i="5"/>
  <c r="AJ515" i="5" s="1"/>
  <c r="AA515" i="5"/>
  <c r="BC130" i="5"/>
  <c r="BD130" i="5" s="1"/>
  <c r="AW130" i="5"/>
  <c r="AX130" i="5" s="1"/>
  <c r="AS130" i="5"/>
  <c r="AT130" i="5" s="1"/>
  <c r="AI130" i="5"/>
  <c r="AJ130" i="5" s="1"/>
  <c r="AA130" i="5"/>
  <c r="BC544" i="5"/>
  <c r="BD544" i="5" s="1"/>
  <c r="AW544" i="5"/>
  <c r="AX544" i="5" s="1"/>
  <c r="AS544" i="5"/>
  <c r="AT544" i="5" s="1"/>
  <c r="AI544" i="5"/>
  <c r="AJ544" i="5" s="1"/>
  <c r="AA544" i="5"/>
  <c r="BC41" i="5"/>
  <c r="BD41" i="5" s="1"/>
  <c r="AW41" i="5"/>
  <c r="AX41" i="5" s="1"/>
  <c r="AS41" i="5"/>
  <c r="AT41" i="5" s="1"/>
  <c r="AI41" i="5"/>
  <c r="AJ41" i="5" s="1"/>
  <c r="AA41" i="5"/>
  <c r="BC14" i="5"/>
  <c r="BD14" i="5" s="1"/>
  <c r="AW14" i="5"/>
  <c r="AX14" i="5" s="1"/>
  <c r="AS14" i="5"/>
  <c r="AT14" i="5" s="1"/>
  <c r="AI14" i="5"/>
  <c r="AJ14" i="5" s="1"/>
  <c r="AA14" i="5"/>
  <c r="BC403" i="5"/>
  <c r="BD403" i="5" s="1"/>
  <c r="AW403" i="5"/>
  <c r="AX403" i="5" s="1"/>
  <c r="AS403" i="5"/>
  <c r="AT403" i="5" s="1"/>
  <c r="AI403" i="5"/>
  <c r="AJ403" i="5" s="1"/>
  <c r="AA403" i="5"/>
  <c r="BC495" i="5"/>
  <c r="BD495" i="5" s="1"/>
  <c r="AW495" i="5"/>
  <c r="AX495" i="5" s="1"/>
  <c r="AS495" i="5"/>
  <c r="AT495" i="5" s="1"/>
  <c r="AI495" i="5"/>
  <c r="AJ495" i="5" s="1"/>
  <c r="AA495" i="5"/>
  <c r="BC270" i="5"/>
  <c r="BD270" i="5" s="1"/>
  <c r="AW270" i="5"/>
  <c r="AX270" i="5" s="1"/>
  <c r="AS270" i="5"/>
  <c r="AT270" i="5" s="1"/>
  <c r="AI270" i="5"/>
  <c r="AJ270" i="5" s="1"/>
  <c r="AA270" i="5"/>
  <c r="BC29" i="5"/>
  <c r="BD29" i="5" s="1"/>
  <c r="AW29" i="5"/>
  <c r="AX29" i="5" s="1"/>
  <c r="AS29" i="5"/>
  <c r="AT29" i="5" s="1"/>
  <c r="AI29" i="5"/>
  <c r="AJ29" i="5" s="1"/>
  <c r="AA29" i="5"/>
  <c r="BC316" i="5"/>
  <c r="BD316" i="5" s="1"/>
  <c r="AW316" i="5"/>
  <c r="AX316" i="5" s="1"/>
  <c r="AS316" i="5"/>
  <c r="AT316" i="5" s="1"/>
  <c r="AI316" i="5"/>
  <c r="AJ316" i="5" s="1"/>
  <c r="AA316" i="5"/>
  <c r="BD197" i="5"/>
  <c r="BC197" i="5"/>
  <c r="AW197" i="5"/>
  <c r="AX197" i="5" s="1"/>
  <c r="AS197" i="5"/>
  <c r="AT197" i="5" s="1"/>
  <c r="AI197" i="5"/>
  <c r="AJ197" i="5" s="1"/>
  <c r="AA197" i="5"/>
  <c r="BC221" i="5"/>
  <c r="BD221" i="5" s="1"/>
  <c r="AW221" i="5"/>
  <c r="AX221" i="5" s="1"/>
  <c r="AT221" i="5"/>
  <c r="AS221" i="5"/>
  <c r="AI221" i="5"/>
  <c r="AJ221" i="5" s="1"/>
  <c r="AA221" i="5"/>
  <c r="BD125" i="5"/>
  <c r="BC125" i="5"/>
  <c r="AW125" i="5"/>
  <c r="AX125" i="5" s="1"/>
  <c r="AS125" i="5"/>
  <c r="AT125" i="5" s="1"/>
  <c r="AI125" i="5"/>
  <c r="AJ125" i="5" s="1"/>
  <c r="AA125" i="5"/>
  <c r="BC514" i="5"/>
  <c r="BD514" i="5" s="1"/>
  <c r="AW514" i="5"/>
  <c r="AX514" i="5" s="1"/>
  <c r="AS514" i="5"/>
  <c r="AT514" i="5" s="1"/>
  <c r="AI514" i="5"/>
  <c r="AJ514" i="5" s="1"/>
  <c r="AA514" i="5"/>
  <c r="BC327" i="5"/>
  <c r="BD327" i="5" s="1"/>
  <c r="AW327" i="5"/>
  <c r="AX327" i="5" s="1"/>
  <c r="AS327" i="5"/>
  <c r="AT327" i="5" s="1"/>
  <c r="AI327" i="5"/>
  <c r="AJ327" i="5" s="1"/>
  <c r="AA327" i="5"/>
  <c r="BC535" i="5"/>
  <c r="BD535" i="5" s="1"/>
  <c r="AW535" i="5"/>
  <c r="AX535" i="5" s="1"/>
  <c r="AS535" i="5"/>
  <c r="AT535" i="5" s="1"/>
  <c r="AI535" i="5"/>
  <c r="AJ535" i="5" s="1"/>
  <c r="AA535" i="5"/>
  <c r="BC379" i="5"/>
  <c r="BD379" i="5" s="1"/>
  <c r="AW379" i="5"/>
  <c r="AX379" i="5" s="1"/>
  <c r="AS379" i="5"/>
  <c r="AT379" i="5" s="1"/>
  <c r="AI379" i="5"/>
  <c r="AJ379" i="5" s="1"/>
  <c r="AA379" i="5"/>
  <c r="BC194" i="5"/>
  <c r="BD194" i="5" s="1"/>
  <c r="AW194" i="5"/>
  <c r="AX194" i="5" s="1"/>
  <c r="AS194" i="5"/>
  <c r="AT194" i="5" s="1"/>
  <c r="AI194" i="5"/>
  <c r="AJ194" i="5" s="1"/>
  <c r="AA194" i="5"/>
  <c r="BC131" i="5"/>
  <c r="BD131" i="5" s="1"/>
  <c r="AW131" i="5"/>
  <c r="AX131" i="5" s="1"/>
  <c r="AS131" i="5"/>
  <c r="AT131" i="5" s="1"/>
  <c r="AI131" i="5"/>
  <c r="AJ131" i="5" s="1"/>
  <c r="AA131" i="5"/>
  <c r="BC266" i="5"/>
  <c r="BD266" i="5" s="1"/>
  <c r="AW266" i="5"/>
  <c r="AX266" i="5" s="1"/>
  <c r="AS266" i="5"/>
  <c r="AT266" i="5" s="1"/>
  <c r="AI266" i="5"/>
  <c r="AJ266" i="5" s="1"/>
  <c r="AA266" i="5"/>
  <c r="BC370" i="5"/>
  <c r="BD370" i="5" s="1"/>
  <c r="AW370" i="5"/>
  <c r="AX370" i="5" s="1"/>
  <c r="AS370" i="5"/>
  <c r="AT370" i="5" s="1"/>
  <c r="AI370" i="5"/>
  <c r="AJ370" i="5" s="1"/>
  <c r="AA370" i="5"/>
  <c r="BC247" i="5"/>
  <c r="BD247" i="5" s="1"/>
  <c r="AW247" i="5"/>
  <c r="AX247" i="5" s="1"/>
  <c r="AS247" i="5"/>
  <c r="AT247" i="5" s="1"/>
  <c r="AI247" i="5"/>
  <c r="AJ247" i="5" s="1"/>
  <c r="AA247" i="5"/>
  <c r="BC258" i="5"/>
  <c r="BD258" i="5" s="1"/>
  <c r="AW258" i="5"/>
  <c r="AX258" i="5" s="1"/>
  <c r="AS258" i="5"/>
  <c r="AT258" i="5" s="1"/>
  <c r="AI258" i="5"/>
  <c r="AJ258" i="5" s="1"/>
  <c r="AA258" i="5"/>
  <c r="BC104" i="5"/>
  <c r="BD104" i="5" s="1"/>
  <c r="AW104" i="5"/>
  <c r="AX104" i="5" s="1"/>
  <c r="AS104" i="5"/>
  <c r="AT104" i="5" s="1"/>
  <c r="AI104" i="5"/>
  <c r="AJ104" i="5" s="1"/>
  <c r="AA104" i="5"/>
  <c r="BC106" i="5"/>
  <c r="BD106" i="5" s="1"/>
  <c r="AW106" i="5"/>
  <c r="AX106" i="5" s="1"/>
  <c r="AS106" i="5"/>
  <c r="AT106" i="5" s="1"/>
  <c r="AI106" i="5"/>
  <c r="AJ106" i="5" s="1"/>
  <c r="AA106" i="5"/>
  <c r="BC140" i="5"/>
  <c r="BD140" i="5" s="1"/>
  <c r="AW140" i="5"/>
  <c r="AX140" i="5" s="1"/>
  <c r="AS140" i="5"/>
  <c r="AT140" i="5" s="1"/>
  <c r="AI140" i="5"/>
  <c r="AJ140" i="5" s="1"/>
  <c r="AA140" i="5"/>
  <c r="BC503" i="5"/>
  <c r="BD503" i="5" s="1"/>
  <c r="AW503" i="5"/>
  <c r="AX503" i="5" s="1"/>
  <c r="AS503" i="5"/>
  <c r="AT503" i="5" s="1"/>
  <c r="AI503" i="5"/>
  <c r="AJ503" i="5" s="1"/>
  <c r="AA503" i="5"/>
  <c r="BC486" i="5"/>
  <c r="BD486" i="5" s="1"/>
  <c r="AW486" i="5"/>
  <c r="AX486" i="5" s="1"/>
  <c r="AS486" i="5"/>
  <c r="AT486" i="5" s="1"/>
  <c r="AI486" i="5"/>
  <c r="AJ486" i="5" s="1"/>
  <c r="AA486" i="5"/>
  <c r="BC409" i="5"/>
  <c r="BD409" i="5" s="1"/>
  <c r="AW409" i="5"/>
  <c r="AX409" i="5" s="1"/>
  <c r="AS409" i="5"/>
  <c r="AT409" i="5" s="1"/>
  <c r="AI409" i="5"/>
  <c r="AJ409" i="5" s="1"/>
  <c r="AA409" i="5"/>
  <c r="BC348" i="5"/>
  <c r="BD348" i="5" s="1"/>
  <c r="AX348" i="5"/>
  <c r="AW348" i="5"/>
  <c r="AS348" i="5"/>
  <c r="AT348" i="5" s="1"/>
  <c r="AI348" i="5"/>
  <c r="AJ348" i="5" s="1"/>
  <c r="AA348" i="5"/>
  <c r="BC70" i="5"/>
  <c r="BD70" i="5" s="1"/>
  <c r="AX70" i="5"/>
  <c r="AW70" i="5"/>
  <c r="AS70" i="5"/>
  <c r="AT70" i="5" s="1"/>
  <c r="AI70" i="5"/>
  <c r="AJ70" i="5" s="1"/>
  <c r="AA70" i="5"/>
  <c r="BC534" i="5"/>
  <c r="BD534" i="5" s="1"/>
  <c r="AW534" i="5"/>
  <c r="AX534" i="5" s="1"/>
  <c r="AT534" i="5"/>
  <c r="AS534" i="5"/>
  <c r="AI534" i="5"/>
  <c r="AJ534" i="5" s="1"/>
  <c r="AA534" i="5"/>
  <c r="BD144" i="5"/>
  <c r="BC144" i="5"/>
  <c r="AW144" i="5"/>
  <c r="AX144" i="5" s="1"/>
  <c r="AS144" i="5"/>
  <c r="AT144" i="5" s="1"/>
  <c r="AI144" i="5"/>
  <c r="AJ144" i="5" s="1"/>
  <c r="AA144" i="5"/>
  <c r="BC389" i="5"/>
  <c r="BD389" i="5" s="1"/>
  <c r="AW389" i="5"/>
  <c r="AX389" i="5" s="1"/>
  <c r="AS389" i="5"/>
  <c r="AT389" i="5" s="1"/>
  <c r="AI389" i="5"/>
  <c r="AJ389" i="5" s="1"/>
  <c r="AA389" i="5"/>
  <c r="BC166" i="5"/>
  <c r="BD166" i="5" s="1"/>
  <c r="AW166" i="5"/>
  <c r="AX166" i="5" s="1"/>
  <c r="AS166" i="5"/>
  <c r="AT166" i="5" s="1"/>
  <c r="AI166" i="5"/>
  <c r="AJ166" i="5" s="1"/>
  <c r="AA166" i="5"/>
  <c r="BC419" i="5"/>
  <c r="BD419" i="5" s="1"/>
  <c r="AW419" i="5"/>
  <c r="AX419" i="5" s="1"/>
  <c r="AS419" i="5"/>
  <c r="AT419" i="5" s="1"/>
  <c r="AI419" i="5"/>
  <c r="AJ419" i="5" s="1"/>
  <c r="AA419" i="5"/>
  <c r="BC303" i="5"/>
  <c r="BD303" i="5" s="1"/>
  <c r="AW303" i="5"/>
  <c r="AX303" i="5" s="1"/>
  <c r="AS303" i="5"/>
  <c r="AT303" i="5" s="1"/>
  <c r="AJ303" i="5"/>
  <c r="AI303" i="5"/>
  <c r="AA303" i="5"/>
  <c r="BC168" i="5"/>
  <c r="BD168" i="5" s="1"/>
  <c r="AX168" i="5"/>
  <c r="AW168" i="5"/>
  <c r="AS168" i="5"/>
  <c r="AT168" i="5" s="1"/>
  <c r="AI168" i="5"/>
  <c r="AJ168" i="5" s="1"/>
  <c r="AA168" i="5"/>
  <c r="BC276" i="5"/>
  <c r="BD276" i="5" s="1"/>
  <c r="AW276" i="5"/>
  <c r="AX276" i="5" s="1"/>
  <c r="AS276" i="5"/>
  <c r="AT276" i="5" s="1"/>
  <c r="AJ276" i="5"/>
  <c r="AI276" i="5"/>
  <c r="AA276" i="5"/>
  <c r="BF207" i="4"/>
  <c r="BA207" i="4"/>
  <c r="BB207" i="4" s="1"/>
  <c r="AV207" i="4"/>
  <c r="AQ207" i="4"/>
  <c r="AR207" i="4" s="1"/>
  <c r="AG207" i="4"/>
  <c r="AH207" i="4" s="1"/>
  <c r="Y207" i="4"/>
  <c r="BF412" i="4"/>
  <c r="BA412" i="4"/>
  <c r="BB412" i="4" s="1"/>
  <c r="AV412" i="4"/>
  <c r="AQ412" i="4"/>
  <c r="AR412" i="4" s="1"/>
  <c r="AG412" i="4"/>
  <c r="AH412" i="4" s="1"/>
  <c r="Y412" i="4"/>
  <c r="BF340" i="4"/>
  <c r="BA340" i="4"/>
  <c r="BB340" i="4" s="1"/>
  <c r="AV340" i="4"/>
  <c r="AQ340" i="4"/>
  <c r="AR340" i="4" s="1"/>
  <c r="AG340" i="4"/>
  <c r="AH340" i="4" s="1"/>
  <c r="Y340" i="4"/>
  <c r="BF465" i="4"/>
  <c r="BB465" i="4"/>
  <c r="BA465" i="4"/>
  <c r="AV465" i="4"/>
  <c r="AQ465" i="4"/>
  <c r="AR465" i="4" s="1"/>
  <c r="AG465" i="4"/>
  <c r="AH465" i="4" s="1"/>
  <c r="Y465" i="4"/>
  <c r="BF79" i="4"/>
  <c r="BA79" i="4"/>
  <c r="BB79" i="4" s="1"/>
  <c r="AV79" i="4"/>
  <c r="AQ79" i="4"/>
  <c r="AR79" i="4" s="1"/>
  <c r="AG79" i="4"/>
  <c r="AH79" i="4" s="1"/>
  <c r="Y79" i="4"/>
  <c r="BF115" i="4"/>
  <c r="BA115" i="4"/>
  <c r="BB115" i="4" s="1"/>
  <c r="AV115" i="4"/>
  <c r="AQ115" i="4"/>
  <c r="AR115" i="4" s="1"/>
  <c r="AG115" i="4"/>
  <c r="AH115" i="4" s="1"/>
  <c r="Y115" i="4"/>
  <c r="BF417" i="4"/>
  <c r="BA417" i="4"/>
  <c r="BB417" i="4" s="1"/>
  <c r="AU417" i="4"/>
  <c r="AV417" i="4" s="1"/>
  <c r="AQ417" i="4"/>
  <c r="AR417" i="4" s="1"/>
  <c r="AH417" i="4"/>
  <c r="AG417" i="4"/>
  <c r="Y417" i="4"/>
  <c r="BF91" i="4"/>
  <c r="BA91" i="4"/>
  <c r="BB91" i="4" s="1"/>
  <c r="AU91" i="4"/>
  <c r="AV91" i="4" s="1"/>
  <c r="AQ91" i="4"/>
  <c r="AR91" i="4" s="1"/>
  <c r="AG91" i="4"/>
  <c r="AH91" i="4" s="1"/>
  <c r="Y91" i="4"/>
  <c r="BF408" i="4"/>
  <c r="BA408" i="4"/>
  <c r="BB408" i="4" s="1"/>
  <c r="AU408" i="4"/>
  <c r="AV408" i="4" s="1"/>
  <c r="AQ408" i="4"/>
  <c r="AR408" i="4" s="1"/>
  <c r="AG408" i="4"/>
  <c r="AH408" i="4" s="1"/>
  <c r="Y408" i="4"/>
  <c r="BF393" i="4"/>
  <c r="BA393" i="4"/>
  <c r="BB393" i="4" s="1"/>
  <c r="AU393" i="4"/>
  <c r="AV393" i="4" s="1"/>
  <c r="AQ393" i="4"/>
  <c r="AR393" i="4" s="1"/>
  <c r="AG393" i="4"/>
  <c r="AH393" i="4" s="1"/>
  <c r="Y393" i="4"/>
  <c r="BF181" i="4"/>
  <c r="BA181" i="4"/>
  <c r="BB181" i="4" s="1"/>
  <c r="AU181" i="4"/>
  <c r="AV181" i="4" s="1"/>
  <c r="AQ181" i="4"/>
  <c r="AR181" i="4" s="1"/>
  <c r="AG181" i="4"/>
  <c r="AH181" i="4" s="1"/>
  <c r="Y181" i="4"/>
  <c r="BF235" i="4"/>
  <c r="BA235" i="4"/>
  <c r="BB235" i="4" s="1"/>
  <c r="AU235" i="4"/>
  <c r="AV235" i="4" s="1"/>
  <c r="AQ235" i="4"/>
  <c r="AR235" i="4" s="1"/>
  <c r="AH235" i="4"/>
  <c r="AG235" i="4"/>
  <c r="Y235" i="4"/>
  <c r="BF100" i="4"/>
  <c r="BA100" i="4"/>
  <c r="BB100" i="4" s="1"/>
  <c r="AU100" i="4"/>
  <c r="AV100" i="4" s="1"/>
  <c r="AQ100" i="4"/>
  <c r="AR100" i="4" s="1"/>
  <c r="AG100" i="4"/>
  <c r="AH100" i="4" s="1"/>
  <c r="Y100" i="4"/>
  <c r="BF522" i="4"/>
  <c r="BA522" i="4"/>
  <c r="BB522" i="4" s="1"/>
  <c r="AU522" i="4"/>
  <c r="AV522" i="4" s="1"/>
  <c r="AQ522" i="4"/>
  <c r="AR522" i="4" s="1"/>
  <c r="AG522" i="4"/>
  <c r="AH522" i="4" s="1"/>
  <c r="Y522" i="4"/>
  <c r="BF436" i="4"/>
  <c r="BA436" i="4"/>
  <c r="BB436" i="4" s="1"/>
  <c r="AU436" i="4"/>
  <c r="AV436" i="4" s="1"/>
  <c r="AQ436" i="4"/>
  <c r="AR436" i="4" s="1"/>
  <c r="AG436" i="4"/>
  <c r="AH436" i="4" s="1"/>
  <c r="Y436" i="4"/>
  <c r="BF333" i="4"/>
  <c r="BA333" i="4"/>
  <c r="BB333" i="4" s="1"/>
  <c r="AU333" i="4"/>
  <c r="AV333" i="4" s="1"/>
  <c r="AQ333" i="4"/>
  <c r="AR333" i="4" s="1"/>
  <c r="AG333" i="4"/>
  <c r="AH333" i="4" s="1"/>
  <c r="Y333" i="4"/>
  <c r="BF261" i="4"/>
  <c r="BA261" i="4"/>
  <c r="BB261" i="4" s="1"/>
  <c r="AU261" i="4"/>
  <c r="AV261" i="4" s="1"/>
  <c r="AQ261" i="4"/>
  <c r="AR261" i="4" s="1"/>
  <c r="AG261" i="4"/>
  <c r="AH261" i="4" s="1"/>
  <c r="Y261" i="4"/>
  <c r="BF433" i="4"/>
  <c r="BA433" i="4"/>
  <c r="BB433" i="4" s="1"/>
  <c r="AU433" i="4"/>
  <c r="AV433" i="4" s="1"/>
  <c r="AQ433" i="4"/>
  <c r="AR433" i="4" s="1"/>
  <c r="AG433" i="4"/>
  <c r="AH433" i="4" s="1"/>
  <c r="Y433" i="4"/>
  <c r="BF178" i="4"/>
  <c r="BA178" i="4"/>
  <c r="BB178" i="4" s="1"/>
  <c r="AU178" i="4"/>
  <c r="AV178" i="4" s="1"/>
  <c r="AQ178" i="4"/>
  <c r="AR178" i="4" s="1"/>
  <c r="AG178" i="4"/>
  <c r="AH178" i="4" s="1"/>
  <c r="Y178" i="4"/>
  <c r="BF462" i="4"/>
  <c r="BA462" i="4"/>
  <c r="BB462" i="4" s="1"/>
  <c r="AU462" i="4"/>
  <c r="AV462" i="4" s="1"/>
  <c r="AQ462" i="4"/>
  <c r="AR462" i="4" s="1"/>
  <c r="AG462" i="4"/>
  <c r="AH462" i="4" s="1"/>
  <c r="Y462" i="4"/>
  <c r="BF134" i="4"/>
  <c r="BA134" i="4"/>
  <c r="BB134" i="4" s="1"/>
  <c r="AU134" i="4"/>
  <c r="AV134" i="4" s="1"/>
  <c r="AQ134" i="4"/>
  <c r="AR134" i="4" s="1"/>
  <c r="AG134" i="4"/>
  <c r="AH134" i="4" s="1"/>
  <c r="Y134" i="4"/>
  <c r="BF429" i="4"/>
  <c r="BA429" i="4"/>
  <c r="BB429" i="4" s="1"/>
  <c r="AU429" i="4"/>
  <c r="AV429" i="4" s="1"/>
  <c r="AQ429" i="4"/>
  <c r="AR429" i="4" s="1"/>
  <c r="AG429" i="4"/>
  <c r="AH429" i="4" s="1"/>
  <c r="Y429" i="4"/>
  <c r="BF224" i="4"/>
  <c r="BA224" i="4"/>
  <c r="BB224" i="4" s="1"/>
  <c r="AU224" i="4"/>
  <c r="AV224" i="4" s="1"/>
  <c r="AQ224" i="4"/>
  <c r="AR224" i="4" s="1"/>
  <c r="AG224" i="4"/>
  <c r="AH224" i="4" s="1"/>
  <c r="Y224" i="4"/>
  <c r="BF268" i="4"/>
  <c r="BA268" i="4"/>
  <c r="BB268" i="4" s="1"/>
  <c r="AU268" i="4"/>
  <c r="AV268" i="4" s="1"/>
  <c r="AQ268" i="4"/>
  <c r="AR268" i="4" s="1"/>
  <c r="AG268" i="4"/>
  <c r="AH268" i="4" s="1"/>
  <c r="Y268" i="4"/>
  <c r="BF205" i="4"/>
  <c r="BA205" i="4"/>
  <c r="BB205" i="4" s="1"/>
  <c r="AU205" i="4"/>
  <c r="AV205" i="4" s="1"/>
  <c r="AQ205" i="4"/>
  <c r="AR205" i="4" s="1"/>
  <c r="AG205" i="4"/>
  <c r="AH205" i="4" s="1"/>
  <c r="Y205" i="4"/>
  <c r="BF220" i="4"/>
  <c r="BA220" i="4"/>
  <c r="BB220" i="4" s="1"/>
  <c r="AU220" i="4"/>
  <c r="AV220" i="4" s="1"/>
  <c r="AQ220" i="4"/>
  <c r="AR220" i="4" s="1"/>
  <c r="AG220" i="4"/>
  <c r="AH220" i="4" s="1"/>
  <c r="Y220" i="4"/>
  <c r="BF204" i="4"/>
  <c r="BA204" i="4"/>
  <c r="BB204" i="4" s="1"/>
  <c r="AU204" i="4"/>
  <c r="AV204" i="4" s="1"/>
  <c r="AQ204" i="4"/>
  <c r="AR204" i="4" s="1"/>
  <c r="AG204" i="4"/>
  <c r="AH204" i="4" s="1"/>
  <c r="Y204" i="4"/>
  <c r="BF290" i="4"/>
  <c r="BA290" i="4"/>
  <c r="BB290" i="4" s="1"/>
  <c r="AU290" i="4"/>
  <c r="AV290" i="4" s="1"/>
  <c r="AQ290" i="4"/>
  <c r="AR290" i="4" s="1"/>
  <c r="AG290" i="4"/>
  <c r="AH290" i="4" s="1"/>
  <c r="Y290" i="4"/>
  <c r="BF516" i="4"/>
  <c r="BA516" i="4"/>
  <c r="BB516" i="4" s="1"/>
  <c r="AU516" i="4"/>
  <c r="AV516" i="4" s="1"/>
  <c r="AQ516" i="4"/>
  <c r="AR516" i="4" s="1"/>
  <c r="AG516" i="4"/>
  <c r="AH516" i="4" s="1"/>
  <c r="Y516" i="4"/>
  <c r="BF11" i="4"/>
  <c r="BA11" i="4"/>
  <c r="BB11" i="4" s="1"/>
  <c r="AU11" i="4"/>
  <c r="AV11" i="4" s="1"/>
  <c r="AQ11" i="4"/>
  <c r="AR11" i="4" s="1"/>
  <c r="AG11" i="4"/>
  <c r="AH11" i="4" s="1"/>
  <c r="Y11" i="4"/>
  <c r="BF449" i="4"/>
  <c r="BA449" i="4"/>
  <c r="BB449" i="4" s="1"/>
  <c r="AU449" i="4"/>
  <c r="AV449" i="4" s="1"/>
  <c r="AQ449" i="4"/>
  <c r="AR449" i="4" s="1"/>
  <c r="AG449" i="4"/>
  <c r="AH449" i="4" s="1"/>
  <c r="Y449" i="4"/>
  <c r="BF372" i="4"/>
  <c r="BA372" i="4"/>
  <c r="BB372" i="4" s="1"/>
  <c r="AU372" i="4"/>
  <c r="AV372" i="4" s="1"/>
  <c r="AQ372" i="4"/>
  <c r="AR372" i="4" s="1"/>
  <c r="AG372" i="4"/>
  <c r="AH372" i="4" s="1"/>
  <c r="Y372" i="4"/>
  <c r="BF413" i="4"/>
  <c r="BA413" i="4"/>
  <c r="BB413" i="4" s="1"/>
  <c r="AU413" i="4"/>
  <c r="AV413" i="4" s="1"/>
  <c r="AQ413" i="4"/>
  <c r="AR413" i="4" s="1"/>
  <c r="AG413" i="4"/>
  <c r="AH413" i="4" s="1"/>
  <c r="Y413" i="4"/>
  <c r="BF521" i="4"/>
  <c r="BA521" i="4"/>
  <c r="BB521" i="4" s="1"/>
  <c r="AU521" i="4"/>
  <c r="AV521" i="4" s="1"/>
  <c r="AQ521" i="4"/>
  <c r="AR521" i="4" s="1"/>
  <c r="AG521" i="4"/>
  <c r="AH521" i="4" s="1"/>
  <c r="Y521" i="4"/>
  <c r="BF455" i="4"/>
  <c r="BA455" i="4"/>
  <c r="BB455" i="4" s="1"/>
  <c r="AU455" i="4"/>
  <c r="AV455" i="4" s="1"/>
  <c r="AQ455" i="4"/>
  <c r="AR455" i="4" s="1"/>
  <c r="AG455" i="4"/>
  <c r="AH455" i="4" s="1"/>
  <c r="Y455" i="4"/>
  <c r="BF452" i="4"/>
  <c r="BA452" i="4"/>
  <c r="BB452" i="4" s="1"/>
  <c r="AU452" i="4"/>
  <c r="AV452" i="4" s="1"/>
  <c r="AQ452" i="4"/>
  <c r="AR452" i="4" s="1"/>
  <c r="AG452" i="4"/>
  <c r="AH452" i="4" s="1"/>
  <c r="Y452" i="4"/>
  <c r="BF358" i="4"/>
  <c r="BA358" i="4"/>
  <c r="BB358" i="4" s="1"/>
  <c r="AU358" i="4"/>
  <c r="AV358" i="4" s="1"/>
  <c r="AQ358" i="4"/>
  <c r="AR358" i="4" s="1"/>
  <c r="AG358" i="4"/>
  <c r="AH358" i="4" s="1"/>
  <c r="Y358" i="4"/>
  <c r="BF114" i="4"/>
  <c r="BA114" i="4"/>
  <c r="BB114" i="4" s="1"/>
  <c r="AU114" i="4"/>
  <c r="AV114" i="4" s="1"/>
  <c r="AQ114" i="4"/>
  <c r="AR114" i="4" s="1"/>
  <c r="AG114" i="4"/>
  <c r="AH114" i="4" s="1"/>
  <c r="Y114" i="4"/>
  <c r="BF375" i="4"/>
  <c r="BA375" i="4"/>
  <c r="BB375" i="4" s="1"/>
  <c r="AU375" i="4"/>
  <c r="AV375" i="4" s="1"/>
  <c r="AQ375" i="4"/>
  <c r="AR375" i="4" s="1"/>
  <c r="AG375" i="4"/>
  <c r="AH375" i="4" s="1"/>
  <c r="Y375" i="4"/>
  <c r="BF198" i="4"/>
  <c r="BA198" i="4"/>
  <c r="BB198" i="4" s="1"/>
  <c r="AU198" i="4"/>
  <c r="AV198" i="4" s="1"/>
  <c r="AQ198" i="4"/>
  <c r="AR198" i="4" s="1"/>
  <c r="AG198" i="4"/>
  <c r="AH198" i="4" s="1"/>
  <c r="Y198" i="4"/>
  <c r="BF468" i="4"/>
  <c r="BA468" i="4"/>
  <c r="BB468" i="4" s="1"/>
  <c r="AU468" i="4"/>
  <c r="AV468" i="4" s="1"/>
  <c r="AQ468" i="4"/>
  <c r="AR468" i="4" s="1"/>
  <c r="AG468" i="4"/>
  <c r="AH468" i="4" s="1"/>
  <c r="Y468" i="4"/>
  <c r="BF84" i="4"/>
  <c r="BA84" i="4"/>
  <c r="BB84" i="4" s="1"/>
  <c r="AU84" i="4"/>
  <c r="AV84" i="4" s="1"/>
  <c r="AQ84" i="4"/>
  <c r="AR84" i="4" s="1"/>
  <c r="AG84" i="4"/>
  <c r="AH84" i="4" s="1"/>
  <c r="Y84" i="4"/>
  <c r="BF548" i="4"/>
  <c r="BA548" i="4"/>
  <c r="BB548" i="4" s="1"/>
  <c r="AU548" i="4"/>
  <c r="AV548" i="4" s="1"/>
  <c r="AQ548" i="4"/>
  <c r="AR548" i="4" s="1"/>
  <c r="AG548" i="4"/>
  <c r="AH548" i="4" s="1"/>
  <c r="Y548" i="4"/>
  <c r="BF293" i="4"/>
  <c r="BA293" i="4"/>
  <c r="BB293" i="4" s="1"/>
  <c r="AU293" i="4"/>
  <c r="AV293" i="4" s="1"/>
  <c r="AQ293" i="4"/>
  <c r="AR293" i="4" s="1"/>
  <c r="AG293" i="4"/>
  <c r="AH293" i="4" s="1"/>
  <c r="Y293" i="4"/>
  <c r="BF315" i="4"/>
  <c r="BA315" i="4"/>
  <c r="BB315" i="4" s="1"/>
  <c r="AU315" i="4"/>
  <c r="AV315" i="4" s="1"/>
  <c r="AQ315" i="4"/>
  <c r="AR315" i="4" s="1"/>
  <c r="AG315" i="4"/>
  <c r="AH315" i="4" s="1"/>
  <c r="Y315" i="4"/>
  <c r="BF213" i="4"/>
  <c r="BA213" i="4"/>
  <c r="BB213" i="4" s="1"/>
  <c r="AU213" i="4"/>
  <c r="AV213" i="4" s="1"/>
  <c r="AQ213" i="4"/>
  <c r="AR213" i="4" s="1"/>
  <c r="AG213" i="4"/>
  <c r="AH213" i="4" s="1"/>
  <c r="Y213" i="4"/>
  <c r="BF405" i="4"/>
  <c r="BA405" i="4"/>
  <c r="BB405" i="4" s="1"/>
  <c r="AU405" i="4"/>
  <c r="AV405" i="4" s="1"/>
  <c r="AQ405" i="4"/>
  <c r="AR405" i="4" s="1"/>
  <c r="AG405" i="4"/>
  <c r="AH405" i="4" s="1"/>
  <c r="Y405" i="4"/>
  <c r="BF19" i="4"/>
  <c r="BA19" i="4"/>
  <c r="BB19" i="4" s="1"/>
  <c r="AU19" i="4"/>
  <c r="AV19" i="4" s="1"/>
  <c r="AQ19" i="4"/>
  <c r="AR19" i="4" s="1"/>
  <c r="AG19" i="4"/>
  <c r="AH19" i="4" s="1"/>
  <c r="Y19" i="4"/>
  <c r="BF141" i="4"/>
  <c r="BA141" i="4"/>
  <c r="BB141" i="4" s="1"/>
  <c r="AU141" i="4"/>
  <c r="AV141" i="4" s="1"/>
  <c r="AQ141" i="4"/>
  <c r="AR141" i="4" s="1"/>
  <c r="AG141" i="4"/>
  <c r="AH141" i="4" s="1"/>
  <c r="Y141" i="4"/>
  <c r="BF243" i="4"/>
  <c r="BA243" i="4"/>
  <c r="BB243" i="4" s="1"/>
  <c r="AU243" i="4"/>
  <c r="AV243" i="4" s="1"/>
  <c r="AQ243" i="4"/>
  <c r="AR243" i="4" s="1"/>
  <c r="AG243" i="4"/>
  <c r="AH243" i="4" s="1"/>
  <c r="Y243" i="4"/>
  <c r="BF451" i="4"/>
  <c r="BA451" i="4"/>
  <c r="BB451" i="4" s="1"/>
  <c r="AU451" i="4"/>
  <c r="AV451" i="4" s="1"/>
  <c r="AQ451" i="4"/>
  <c r="AR451" i="4" s="1"/>
  <c r="AG451" i="4"/>
  <c r="AH451" i="4" s="1"/>
  <c r="Y451" i="4"/>
  <c r="BF72" i="4"/>
  <c r="BA72" i="4"/>
  <c r="BB72" i="4" s="1"/>
  <c r="AU72" i="4"/>
  <c r="AV72" i="4" s="1"/>
  <c r="AQ72" i="4"/>
  <c r="AR72" i="4" s="1"/>
  <c r="AG72" i="4"/>
  <c r="AH72" i="4" s="1"/>
  <c r="Y72" i="4"/>
  <c r="BF323" i="4"/>
  <c r="BA323" i="4"/>
  <c r="BB323" i="4" s="1"/>
  <c r="AU323" i="4"/>
  <c r="AV323" i="4" s="1"/>
  <c r="AQ323" i="4"/>
  <c r="AR323" i="4" s="1"/>
  <c r="AG323" i="4"/>
  <c r="AH323" i="4" s="1"/>
  <c r="Y323" i="4"/>
  <c r="BF263" i="4"/>
  <c r="BA263" i="4"/>
  <c r="BB263" i="4" s="1"/>
  <c r="AU263" i="4"/>
  <c r="AV263" i="4" s="1"/>
  <c r="AQ263" i="4"/>
  <c r="AR263" i="4" s="1"/>
  <c r="AG263" i="4"/>
  <c r="AH263" i="4" s="1"/>
  <c r="Y263" i="4"/>
  <c r="BF88" i="4"/>
  <c r="BA88" i="4"/>
  <c r="BB88" i="4" s="1"/>
  <c r="AU88" i="4"/>
  <c r="AV88" i="4" s="1"/>
  <c r="AQ88" i="4"/>
  <c r="AR88" i="4" s="1"/>
  <c r="AG88" i="4"/>
  <c r="AH88" i="4" s="1"/>
  <c r="Y88" i="4"/>
  <c r="BF407" i="4"/>
  <c r="BA407" i="4"/>
  <c r="BB407" i="4" s="1"/>
  <c r="AU407" i="4"/>
  <c r="AV407" i="4" s="1"/>
  <c r="AQ407" i="4"/>
  <c r="AR407" i="4" s="1"/>
  <c r="AG407" i="4"/>
  <c r="AH407" i="4" s="1"/>
  <c r="Y407" i="4"/>
  <c r="BF430" i="4"/>
  <c r="BA430" i="4"/>
  <c r="BB430" i="4" s="1"/>
  <c r="AU430" i="4"/>
  <c r="AV430" i="4" s="1"/>
  <c r="AQ430" i="4"/>
  <c r="AR430" i="4" s="1"/>
  <c r="AG430" i="4"/>
  <c r="AH430" i="4" s="1"/>
  <c r="Y430" i="4"/>
  <c r="BF28" i="4"/>
  <c r="BA28" i="4"/>
  <c r="BB28" i="4" s="1"/>
  <c r="AU28" i="4"/>
  <c r="AV28" i="4" s="1"/>
  <c r="AQ28" i="4"/>
  <c r="AR28" i="4" s="1"/>
  <c r="AH28" i="4"/>
  <c r="AG28" i="4"/>
  <c r="Y28" i="4"/>
  <c r="BF473" i="4"/>
  <c r="BB473" i="4"/>
  <c r="BA473" i="4"/>
  <c r="AU473" i="4"/>
  <c r="AV473" i="4" s="1"/>
  <c r="AQ473" i="4"/>
  <c r="AR473" i="4" s="1"/>
  <c r="AG473" i="4"/>
  <c r="AH473" i="4" s="1"/>
  <c r="Y473" i="4"/>
  <c r="BF264" i="4"/>
  <c r="BA264" i="4"/>
  <c r="BB264" i="4" s="1"/>
  <c r="AV264" i="4"/>
  <c r="AU264" i="4"/>
  <c r="AQ264" i="4"/>
  <c r="AR264" i="4" s="1"/>
  <c r="AG264" i="4"/>
  <c r="AH264" i="4" s="1"/>
  <c r="Y264" i="4"/>
  <c r="BF267" i="4"/>
  <c r="BA267" i="4"/>
  <c r="BB267" i="4" s="1"/>
  <c r="AU267" i="4"/>
  <c r="AV267" i="4" s="1"/>
  <c r="AQ267" i="4"/>
  <c r="AR267" i="4" s="1"/>
  <c r="AG267" i="4"/>
  <c r="AH267" i="4" s="1"/>
  <c r="Y267" i="4"/>
  <c r="BF498" i="4"/>
  <c r="BA498" i="4"/>
  <c r="BB498" i="4" s="1"/>
  <c r="AU498" i="4"/>
  <c r="AV498" i="4" s="1"/>
  <c r="AQ498" i="4"/>
  <c r="AR498" i="4" s="1"/>
  <c r="AG498" i="4"/>
  <c r="AH498" i="4" s="1"/>
  <c r="Y498" i="4"/>
  <c r="BF528" i="4"/>
  <c r="BA528" i="4"/>
  <c r="BB528" i="4" s="1"/>
  <c r="AU528" i="4"/>
  <c r="AV528" i="4" s="1"/>
  <c r="AQ528" i="4"/>
  <c r="AR528" i="4" s="1"/>
  <c r="AG528" i="4"/>
  <c r="AH528" i="4" s="1"/>
  <c r="Y528" i="4"/>
  <c r="Y160" i="4"/>
  <c r="BF426" i="4"/>
  <c r="BA426" i="4"/>
  <c r="BB426" i="4" s="1"/>
  <c r="AU426" i="4"/>
  <c r="AV426" i="4" s="1"/>
  <c r="AQ426" i="4"/>
  <c r="AR426" i="4" s="1"/>
  <c r="AG426" i="4"/>
  <c r="AH426" i="4" s="1"/>
  <c r="Y426" i="4"/>
  <c r="BF161" i="4"/>
  <c r="BA161" i="4"/>
  <c r="BB161" i="4" s="1"/>
  <c r="AU161" i="4"/>
  <c r="AV161" i="4" s="1"/>
  <c r="AQ161" i="4"/>
  <c r="AR161" i="4" s="1"/>
  <c r="AG161" i="4"/>
  <c r="AH161" i="4" s="1"/>
  <c r="Y161" i="4"/>
  <c r="BF338" i="4"/>
  <c r="BA338" i="4"/>
  <c r="BB338" i="4" s="1"/>
  <c r="AU338" i="4"/>
  <c r="AV338" i="4" s="1"/>
  <c r="AQ338" i="4"/>
  <c r="AR338" i="4" s="1"/>
  <c r="AG338" i="4"/>
  <c r="AH338" i="4" s="1"/>
  <c r="Y338" i="4"/>
  <c r="BF118" i="4"/>
  <c r="BA118" i="4"/>
  <c r="BB118" i="4" s="1"/>
  <c r="AV118" i="4"/>
  <c r="AQ118" i="4"/>
  <c r="AR118" i="4" s="1"/>
  <c r="AG118" i="4"/>
  <c r="AH118" i="4" s="1"/>
  <c r="Y118" i="4"/>
  <c r="BF38" i="4"/>
  <c r="BA38" i="4"/>
  <c r="BB38" i="4" s="1"/>
  <c r="AU38" i="4"/>
  <c r="AV38" i="4" s="1"/>
  <c r="AQ38" i="4"/>
  <c r="AR38" i="4" s="1"/>
  <c r="AG38" i="4"/>
  <c r="AH38" i="4" s="1"/>
  <c r="Y38" i="4"/>
  <c r="BF525" i="4"/>
  <c r="BA525" i="4"/>
  <c r="BB525" i="4" s="1"/>
  <c r="AU525" i="4"/>
  <c r="AV525" i="4" s="1"/>
  <c r="AQ525" i="4"/>
  <c r="AR525" i="4" s="1"/>
  <c r="AG525" i="4"/>
  <c r="AH525" i="4" s="1"/>
  <c r="Y525" i="4"/>
  <c r="BF530" i="4"/>
  <c r="BA530" i="4"/>
  <c r="BB530" i="4" s="1"/>
  <c r="AU530" i="4"/>
  <c r="AV530" i="4" s="1"/>
  <c r="AQ530" i="4"/>
  <c r="AR530" i="4" s="1"/>
  <c r="AG530" i="4"/>
  <c r="AH530" i="4" s="1"/>
  <c r="Y530" i="4"/>
  <c r="BF171" i="4"/>
  <c r="BA171" i="4"/>
  <c r="BB171" i="4" s="1"/>
  <c r="AU171" i="4"/>
  <c r="AV171" i="4" s="1"/>
  <c r="AQ171" i="4"/>
  <c r="AR171" i="4" s="1"/>
  <c r="AG171" i="4"/>
  <c r="AH171" i="4" s="1"/>
  <c r="Y171" i="4"/>
  <c r="BF20" i="4"/>
  <c r="BA20" i="4"/>
  <c r="BB20" i="4" s="1"/>
  <c r="AU20" i="4"/>
  <c r="AV20" i="4" s="1"/>
  <c r="AQ20" i="4"/>
  <c r="AR20" i="4" s="1"/>
  <c r="AH20" i="4"/>
  <c r="AG20" i="4"/>
  <c r="BF404" i="4"/>
  <c r="BA404" i="4"/>
  <c r="BB404" i="4" s="1"/>
  <c r="AU404" i="4"/>
  <c r="AV404" i="4" s="1"/>
  <c r="AQ404" i="4"/>
  <c r="AR404" i="4" s="1"/>
  <c r="AG404" i="4"/>
  <c r="AH404" i="4" s="1"/>
  <c r="Y404" i="4"/>
  <c r="BF314" i="4"/>
  <c r="BA314" i="4"/>
  <c r="BB314" i="4" s="1"/>
  <c r="AU314" i="4"/>
  <c r="AV314" i="4" s="1"/>
  <c r="AQ314" i="4"/>
  <c r="AR314" i="4" s="1"/>
  <c r="AG314" i="4"/>
  <c r="AH314" i="4" s="1"/>
  <c r="Y314" i="4"/>
  <c r="BF47" i="4"/>
  <c r="BA47" i="4"/>
  <c r="BB47" i="4" s="1"/>
  <c r="AU47" i="4"/>
  <c r="AV47" i="4" s="1"/>
  <c r="AQ47" i="4"/>
  <c r="AR47" i="4" s="1"/>
  <c r="AG47" i="4"/>
  <c r="AH47" i="4" s="1"/>
  <c r="Y47" i="4"/>
  <c r="BF488" i="4"/>
  <c r="BA488" i="4"/>
  <c r="BB488" i="4" s="1"/>
  <c r="AU488" i="4"/>
  <c r="AV488" i="4" s="1"/>
  <c r="AQ488" i="4"/>
  <c r="AR488" i="4" s="1"/>
  <c r="AG488" i="4"/>
  <c r="AH488" i="4" s="1"/>
  <c r="Y488" i="4"/>
  <c r="BF98" i="4"/>
  <c r="BA98" i="4"/>
  <c r="BB98" i="4" s="1"/>
  <c r="AU98" i="4"/>
  <c r="AV98" i="4" s="1"/>
  <c r="AQ98" i="4"/>
  <c r="AR98" i="4" s="1"/>
  <c r="AG98" i="4"/>
  <c r="AH98" i="4" s="1"/>
  <c r="Y98" i="4"/>
  <c r="BF398" i="4"/>
  <c r="BA398" i="4"/>
  <c r="BB398" i="4" s="1"/>
  <c r="AU398" i="4"/>
  <c r="AV398" i="4" s="1"/>
  <c r="AQ398" i="4"/>
  <c r="AR398" i="4" s="1"/>
  <c r="AG398" i="4"/>
  <c r="AH398" i="4" s="1"/>
  <c r="Y398" i="4"/>
  <c r="BF500" i="4"/>
  <c r="BA500" i="4"/>
  <c r="BB500" i="4" s="1"/>
  <c r="AU500" i="4"/>
  <c r="AV500" i="4" s="1"/>
  <c r="AQ500" i="4"/>
  <c r="AR500" i="4" s="1"/>
  <c r="AG500" i="4"/>
  <c r="AH500" i="4" s="1"/>
  <c r="Y500" i="4"/>
  <c r="BF254" i="4"/>
  <c r="BA254" i="4"/>
  <c r="BB254" i="4" s="1"/>
  <c r="AU254" i="4"/>
  <c r="AV254" i="4" s="1"/>
  <c r="AQ254" i="4"/>
  <c r="AR254" i="4" s="1"/>
  <c r="AG254" i="4"/>
  <c r="AH254" i="4" s="1"/>
  <c r="Y254" i="4"/>
  <c r="BF200" i="4"/>
  <c r="BA200" i="4"/>
  <c r="BB200" i="4" s="1"/>
  <c r="AU200" i="4"/>
  <c r="AV200" i="4" s="1"/>
  <c r="AQ200" i="4"/>
  <c r="AR200" i="4" s="1"/>
  <c r="AG200" i="4"/>
  <c r="AH200" i="4" s="1"/>
  <c r="Y200" i="4"/>
  <c r="BF259" i="4"/>
  <c r="BA259" i="4"/>
  <c r="BB259" i="4" s="1"/>
  <c r="AU259" i="4"/>
  <c r="AV259" i="4" s="1"/>
  <c r="AQ259" i="4"/>
  <c r="AR259" i="4" s="1"/>
  <c r="AG259" i="4"/>
  <c r="AH259" i="4" s="1"/>
  <c r="Y259" i="4"/>
  <c r="BF282" i="4"/>
  <c r="BA282" i="4"/>
  <c r="BB282" i="4" s="1"/>
  <c r="AU282" i="4"/>
  <c r="AV282" i="4" s="1"/>
  <c r="AQ282" i="4"/>
  <c r="AR282" i="4" s="1"/>
  <c r="AG282" i="4"/>
  <c r="AH282" i="4" s="1"/>
  <c r="Y282" i="4"/>
  <c r="BF116" i="4"/>
  <c r="BA116" i="4"/>
  <c r="BB116" i="4" s="1"/>
  <c r="AU116" i="4"/>
  <c r="AV116" i="4" s="1"/>
  <c r="AQ116" i="4"/>
  <c r="AR116" i="4" s="1"/>
  <c r="AH116" i="4"/>
  <c r="Y116" i="4"/>
  <c r="BA155" i="4"/>
  <c r="BB155" i="4" s="1"/>
  <c r="AU155" i="4"/>
  <c r="AV155" i="4" s="1"/>
  <c r="AQ155" i="4"/>
  <c r="AR155" i="4" s="1"/>
  <c r="AH155" i="4"/>
  <c r="Y155" i="4"/>
  <c r="BF437" i="4"/>
  <c r="BA437" i="4"/>
  <c r="BB437" i="4" s="1"/>
  <c r="AU437" i="4"/>
  <c r="AV437" i="4" s="1"/>
  <c r="AQ437" i="4"/>
  <c r="AR437" i="4" s="1"/>
  <c r="AG437" i="4"/>
  <c r="AH437" i="4" s="1"/>
  <c r="Y437" i="4"/>
  <c r="BF317" i="4"/>
  <c r="BB317" i="4"/>
  <c r="AU317" i="4"/>
  <c r="AV317" i="4" s="1"/>
  <c r="AQ317" i="4"/>
  <c r="AR317" i="4" s="1"/>
  <c r="AG317" i="4"/>
  <c r="AH317" i="4" s="1"/>
  <c r="Y317" i="4"/>
  <c r="BF444" i="4"/>
  <c r="BA444" i="4"/>
  <c r="BB444" i="4" s="1"/>
  <c r="AU444" i="4"/>
  <c r="AV444" i="4" s="1"/>
  <c r="AQ444" i="4"/>
  <c r="AR444" i="4" s="1"/>
  <c r="AG444" i="4"/>
  <c r="AH444" i="4" s="1"/>
  <c r="Y444" i="4"/>
  <c r="BF274" i="4"/>
  <c r="BA274" i="4"/>
  <c r="BB274" i="4" s="1"/>
  <c r="AV274" i="4"/>
  <c r="AR274" i="4"/>
  <c r="AG274" i="4"/>
  <c r="AH274" i="4" s="1"/>
  <c r="Y274" i="4"/>
  <c r="BF297" i="4"/>
  <c r="BA297" i="4"/>
  <c r="BB297" i="4" s="1"/>
  <c r="AU297" i="4"/>
  <c r="AV297" i="4" s="1"/>
  <c r="AQ297" i="4"/>
  <c r="AR297" i="4" s="1"/>
  <c r="AG297" i="4"/>
  <c r="AH297" i="4" s="1"/>
  <c r="Y297" i="4"/>
  <c r="BF105" i="4"/>
  <c r="BA105" i="4"/>
  <c r="BB105" i="4" s="1"/>
  <c r="AU105" i="4"/>
  <c r="AV105" i="4" s="1"/>
  <c r="AQ105" i="4"/>
  <c r="AR105" i="4" s="1"/>
  <c r="AG105" i="4"/>
  <c r="AH105" i="4" s="1"/>
  <c r="Y105" i="4"/>
  <c r="BF67" i="4"/>
  <c r="BA67" i="4"/>
  <c r="BB67" i="4" s="1"/>
  <c r="AV67" i="4"/>
  <c r="AR67" i="4"/>
  <c r="AG67" i="4"/>
  <c r="AH67" i="4" s="1"/>
  <c r="Y67" i="4"/>
  <c r="BF392" i="4"/>
  <c r="BA392" i="4"/>
  <c r="BB392" i="4" s="1"/>
  <c r="AU392" i="4"/>
  <c r="AV392" i="4" s="1"/>
  <c r="AQ392" i="4"/>
  <c r="AR392" i="4" s="1"/>
  <c r="AG392" i="4"/>
  <c r="AH392" i="4" s="1"/>
  <c r="Y392" i="4"/>
  <c r="BF87" i="4"/>
  <c r="BA87" i="4"/>
  <c r="BB87" i="4" s="1"/>
  <c r="AU87" i="4"/>
  <c r="AV87" i="4" s="1"/>
  <c r="AQ87" i="4"/>
  <c r="AR87" i="4" s="1"/>
  <c r="AG87" i="4"/>
  <c r="AH87" i="4" s="1"/>
  <c r="Y87" i="4"/>
  <c r="BF416" i="4"/>
  <c r="BA416" i="4"/>
  <c r="BB416" i="4" s="1"/>
  <c r="AU416" i="4"/>
  <c r="AV416" i="4" s="1"/>
  <c r="AQ416" i="4"/>
  <c r="AR416" i="4" s="1"/>
  <c r="AG416" i="4"/>
  <c r="AH416" i="4" s="1"/>
  <c r="Y416" i="4"/>
  <c r="BA208" i="4"/>
  <c r="BB208" i="4" s="1"/>
  <c r="AU208" i="4"/>
  <c r="AV208" i="4" s="1"/>
  <c r="AQ208" i="4"/>
  <c r="AR208" i="4" s="1"/>
  <c r="AG208" i="4"/>
  <c r="AH208" i="4" s="1"/>
  <c r="Y208" i="4"/>
  <c r="BF446" i="4"/>
  <c r="BA446" i="4"/>
  <c r="BB446" i="4" s="1"/>
  <c r="AU446" i="4"/>
  <c r="AV446" i="4" s="1"/>
  <c r="AQ446" i="4"/>
  <c r="AR446" i="4" s="1"/>
  <c r="AG446" i="4"/>
  <c r="AH446" i="4" s="1"/>
  <c r="Y446" i="4"/>
  <c r="BF511" i="4"/>
  <c r="BA511" i="4"/>
  <c r="BB511" i="4" s="1"/>
  <c r="AU511" i="4"/>
  <c r="AV511" i="4" s="1"/>
  <c r="AQ511" i="4"/>
  <c r="AR511" i="4" s="1"/>
  <c r="AG511" i="4"/>
  <c r="AH511" i="4" s="1"/>
  <c r="Y511" i="4"/>
  <c r="BF450" i="4"/>
  <c r="BA450" i="4"/>
  <c r="BB450" i="4" s="1"/>
  <c r="AU450" i="4"/>
  <c r="AV450" i="4" s="1"/>
  <c r="AQ450" i="4"/>
  <c r="AR450" i="4" s="1"/>
  <c r="AG450" i="4"/>
  <c r="AH450" i="4" s="1"/>
  <c r="Y450" i="4"/>
  <c r="BF278" i="4"/>
  <c r="BA278" i="4"/>
  <c r="BB278" i="4" s="1"/>
  <c r="AU278" i="4"/>
  <c r="AV278" i="4" s="1"/>
  <c r="AQ278" i="4"/>
  <c r="AR278" i="4" s="1"/>
  <c r="AG278" i="4"/>
  <c r="AH278" i="4" s="1"/>
  <c r="Y278" i="4"/>
  <c r="BF476" i="4"/>
  <c r="BA476" i="4"/>
  <c r="BB476" i="4" s="1"/>
  <c r="AU476" i="4"/>
  <c r="AV476" i="4" s="1"/>
  <c r="AQ476" i="4"/>
  <c r="AR476" i="4" s="1"/>
  <c r="AG476" i="4"/>
  <c r="AH476" i="4" s="1"/>
  <c r="Y476" i="4"/>
  <c r="BF304" i="4"/>
  <c r="BA304" i="4"/>
  <c r="BB304" i="4" s="1"/>
  <c r="AU304" i="4"/>
  <c r="AV304" i="4" s="1"/>
  <c r="AQ304" i="4"/>
  <c r="AR304" i="4" s="1"/>
  <c r="AG304" i="4"/>
  <c r="AH304" i="4" s="1"/>
  <c r="Y304" i="4"/>
  <c r="BF321" i="4"/>
  <c r="BA321" i="4"/>
  <c r="BB321" i="4" s="1"/>
  <c r="AU321" i="4"/>
  <c r="AV321" i="4" s="1"/>
  <c r="AQ321" i="4"/>
  <c r="AR321" i="4" s="1"/>
  <c r="AG321" i="4"/>
  <c r="AH321" i="4" s="1"/>
  <c r="Y321" i="4"/>
  <c r="BF124" i="4"/>
  <c r="BA124" i="4"/>
  <c r="BB124" i="4" s="1"/>
  <c r="AU124" i="4"/>
  <c r="AV124" i="4" s="1"/>
  <c r="AQ124" i="4"/>
  <c r="AR124" i="4" s="1"/>
  <c r="AG124" i="4"/>
  <c r="AH124" i="4" s="1"/>
  <c r="Y124" i="4"/>
  <c r="BF475" i="4"/>
  <c r="BA475" i="4"/>
  <c r="BB475" i="4" s="1"/>
  <c r="AU475" i="4"/>
  <c r="AV475" i="4" s="1"/>
  <c r="AQ475" i="4"/>
  <c r="AR475" i="4" s="1"/>
  <c r="AG475" i="4"/>
  <c r="AH475" i="4" s="1"/>
  <c r="Y475" i="4"/>
  <c r="BF62" i="4"/>
  <c r="BA62" i="4"/>
  <c r="BB62" i="4" s="1"/>
  <c r="AU62" i="4"/>
  <c r="AV62" i="4" s="1"/>
  <c r="AQ62" i="4"/>
  <c r="AR62" i="4" s="1"/>
  <c r="AG62" i="4"/>
  <c r="AH62" i="4" s="1"/>
  <c r="Y62" i="4"/>
  <c r="BF119" i="4"/>
  <c r="BA119" i="4"/>
  <c r="BB119" i="4" s="1"/>
  <c r="AU119" i="4"/>
  <c r="AV119" i="4" s="1"/>
  <c r="AR119" i="4"/>
  <c r="AG119" i="4"/>
  <c r="AH119" i="4" s="1"/>
  <c r="Y119" i="4"/>
  <c r="BF211" i="4"/>
  <c r="BA211" i="4"/>
  <c r="BB211" i="4" s="1"/>
  <c r="AU211" i="4"/>
  <c r="AV211" i="4" s="1"/>
  <c r="AQ211" i="4"/>
  <c r="AR211" i="4" s="1"/>
  <c r="AG211" i="4"/>
  <c r="AH211" i="4" s="1"/>
  <c r="Y211" i="4"/>
  <c r="BA75" i="4"/>
  <c r="BB75" i="4" s="1"/>
  <c r="AU75" i="4"/>
  <c r="AV75" i="4" s="1"/>
  <c r="AQ75" i="4"/>
  <c r="AR75" i="4" s="1"/>
  <c r="AG75" i="4"/>
  <c r="AH75" i="4" s="1"/>
  <c r="Y75" i="4"/>
  <c r="BF120" i="4"/>
  <c r="BA120" i="4"/>
  <c r="BB120" i="4" s="1"/>
  <c r="AU120" i="4"/>
  <c r="AV120" i="4" s="1"/>
  <c r="AQ120" i="4"/>
  <c r="AR120" i="4" s="1"/>
  <c r="AG120" i="4"/>
  <c r="AH120" i="4" s="1"/>
  <c r="Y120" i="4"/>
  <c r="BF101" i="4"/>
  <c r="BA101" i="4"/>
  <c r="BB101" i="4" s="1"/>
  <c r="AU101" i="4"/>
  <c r="AV101" i="4" s="1"/>
  <c r="AQ101" i="4"/>
  <c r="AR101" i="4" s="1"/>
  <c r="AG101" i="4"/>
  <c r="AH101" i="4" s="1"/>
  <c r="Y101" i="4"/>
  <c r="BF49" i="4"/>
  <c r="BA49" i="4"/>
  <c r="BB49" i="4" s="1"/>
  <c r="AU49" i="4"/>
  <c r="AV49" i="4" s="1"/>
  <c r="AQ49" i="4"/>
  <c r="AR49" i="4" s="1"/>
  <c r="AG49" i="4"/>
  <c r="AH49" i="4" s="1"/>
  <c r="Y49" i="4"/>
  <c r="BF380" i="4"/>
  <c r="BA380" i="4"/>
  <c r="BB380" i="4" s="1"/>
  <c r="AU380" i="4"/>
  <c r="AV380" i="4" s="1"/>
  <c r="AQ380" i="4"/>
  <c r="AR380" i="4" s="1"/>
  <c r="AG380" i="4"/>
  <c r="AH380" i="4" s="1"/>
  <c r="Y380" i="4"/>
  <c r="BF305" i="4"/>
  <c r="BA305" i="4"/>
  <c r="BB305" i="4" s="1"/>
  <c r="AU305" i="4"/>
  <c r="AV305" i="4" s="1"/>
  <c r="AQ305" i="4"/>
  <c r="AR305" i="4" s="1"/>
  <c r="AG305" i="4"/>
  <c r="AH305" i="4" s="1"/>
  <c r="Y305" i="4"/>
  <c r="BF158" i="4"/>
  <c r="BB158" i="4"/>
  <c r="AU158" i="4"/>
  <c r="AV158" i="4" s="1"/>
  <c r="AQ158" i="4"/>
  <c r="AR158" i="4" s="1"/>
  <c r="AG158" i="4"/>
  <c r="AH158" i="4" s="1"/>
  <c r="Y158" i="4"/>
  <c r="BF238" i="4"/>
  <c r="BA238" i="4"/>
  <c r="BB238" i="4" s="1"/>
  <c r="AU238" i="4"/>
  <c r="AV238" i="4" s="1"/>
  <c r="AQ238" i="4"/>
  <c r="AR238" i="4" s="1"/>
  <c r="AG238" i="4"/>
  <c r="AH238" i="4" s="1"/>
  <c r="Y238" i="4"/>
  <c r="BF357" i="4"/>
  <c r="BA357" i="4"/>
  <c r="BB357" i="4" s="1"/>
  <c r="AU357" i="4"/>
  <c r="AV357" i="4" s="1"/>
  <c r="AQ357" i="4"/>
  <c r="AR357" i="4" s="1"/>
  <c r="AG357" i="4"/>
  <c r="AH357" i="4" s="1"/>
  <c r="Y357" i="4"/>
  <c r="BF423" i="4"/>
  <c r="BA423" i="4"/>
  <c r="BB423" i="4" s="1"/>
  <c r="AU423" i="4"/>
  <c r="AV423" i="4" s="1"/>
  <c r="AQ423" i="4"/>
  <c r="AR423" i="4" s="1"/>
  <c r="AG423" i="4"/>
  <c r="AH423" i="4" s="1"/>
  <c r="Y423" i="4"/>
  <c r="BF386" i="4"/>
  <c r="BA386" i="4"/>
  <c r="BB386" i="4" s="1"/>
  <c r="AU386" i="4"/>
  <c r="AV386" i="4" s="1"/>
  <c r="AQ386" i="4"/>
  <c r="AR386" i="4" s="1"/>
  <c r="AG386" i="4"/>
  <c r="AH386" i="4" s="1"/>
  <c r="Y386" i="4"/>
  <c r="BF469" i="4"/>
  <c r="BA469" i="4"/>
  <c r="BB469" i="4" s="1"/>
  <c r="AU469" i="4"/>
  <c r="AV469" i="4" s="1"/>
  <c r="AR469" i="4"/>
  <c r="AQ469" i="4"/>
  <c r="AG469" i="4"/>
  <c r="AH469" i="4" s="1"/>
  <c r="Y469" i="4"/>
  <c r="BF173" i="4"/>
  <c r="BA173" i="4"/>
  <c r="BB173" i="4" s="1"/>
  <c r="AU173" i="4"/>
  <c r="AV173" i="4" s="1"/>
  <c r="AR173" i="4"/>
  <c r="AQ173" i="4"/>
  <c r="AG173" i="4"/>
  <c r="AH173" i="4" s="1"/>
  <c r="Y173" i="4"/>
  <c r="BF165" i="4"/>
  <c r="BA165" i="4"/>
  <c r="BB165" i="4" s="1"/>
  <c r="AU165" i="4"/>
  <c r="AV165" i="4" s="1"/>
  <c r="AQ165" i="4"/>
  <c r="AR165" i="4" s="1"/>
  <c r="AG165" i="4"/>
  <c r="AH165" i="4" s="1"/>
  <c r="Y165" i="4"/>
  <c r="BF24" i="4"/>
  <c r="BA24" i="4"/>
  <c r="BB24" i="4" s="1"/>
  <c r="AU24" i="4"/>
  <c r="AV24" i="4" s="1"/>
  <c r="AQ24" i="4"/>
  <c r="AR24" i="4" s="1"/>
  <c r="AG24" i="4"/>
  <c r="AH24" i="4" s="1"/>
  <c r="Y24" i="4"/>
  <c r="BF344" i="4"/>
  <c r="BA344" i="4"/>
  <c r="BB344" i="4" s="1"/>
  <c r="AU344" i="4"/>
  <c r="AV344" i="4" s="1"/>
  <c r="AQ344" i="4"/>
  <c r="AR344" i="4" s="1"/>
  <c r="AH344" i="4"/>
  <c r="AG344" i="4"/>
  <c r="Y344" i="4"/>
  <c r="BF39" i="4"/>
  <c r="BA39" i="4"/>
  <c r="BB39" i="4" s="1"/>
  <c r="AU39" i="4"/>
  <c r="AV39" i="4" s="1"/>
  <c r="AQ39" i="4"/>
  <c r="AR39" i="4" s="1"/>
  <c r="AG39" i="4"/>
  <c r="AH39" i="4" s="1"/>
  <c r="Y39" i="4"/>
  <c r="BF32" i="4"/>
  <c r="BA32" i="4"/>
  <c r="BB32" i="4" s="1"/>
  <c r="AU32" i="4"/>
  <c r="AV32" i="4" s="1"/>
  <c r="AQ32" i="4"/>
  <c r="AR32" i="4" s="1"/>
  <c r="AG32" i="4"/>
  <c r="AH32" i="4" s="1"/>
  <c r="Y32" i="4"/>
  <c r="BA151" i="4"/>
  <c r="BB151" i="4" s="1"/>
  <c r="AU151" i="4"/>
  <c r="AV151" i="4" s="1"/>
  <c r="AQ151" i="4"/>
  <c r="AR151" i="4" s="1"/>
  <c r="AG151" i="4"/>
  <c r="AH151" i="4" s="1"/>
  <c r="Y151" i="4"/>
  <c r="BF539" i="4"/>
  <c r="BA539" i="4"/>
  <c r="BB539" i="4" s="1"/>
  <c r="AU539" i="4"/>
  <c r="AV539" i="4" s="1"/>
  <c r="AQ539" i="4"/>
  <c r="AR539" i="4" s="1"/>
  <c r="AG539" i="4"/>
  <c r="AH539" i="4" s="1"/>
  <c r="Y539" i="4"/>
  <c r="BF50" i="4"/>
  <c r="BB50" i="4"/>
  <c r="BA50" i="4"/>
  <c r="AU50" i="4"/>
  <c r="AV50" i="4" s="1"/>
  <c r="AQ50" i="4"/>
  <c r="AR50" i="4" s="1"/>
  <c r="AG50" i="4"/>
  <c r="AH50" i="4" s="1"/>
  <c r="Y50" i="4"/>
  <c r="BF502" i="4"/>
  <c r="BA502" i="4"/>
  <c r="BB502" i="4" s="1"/>
  <c r="AU502" i="4"/>
  <c r="AV502" i="4" s="1"/>
  <c r="AQ502" i="4"/>
  <c r="AR502" i="4" s="1"/>
  <c r="AG502" i="4"/>
  <c r="AH502" i="4" s="1"/>
  <c r="Y502" i="4"/>
  <c r="BF185" i="4"/>
  <c r="BA185" i="4"/>
  <c r="BB185" i="4" s="1"/>
  <c r="AU185" i="4"/>
  <c r="AV185" i="4" s="1"/>
  <c r="AQ185" i="4"/>
  <c r="AR185" i="4" s="1"/>
  <c r="AG185" i="4"/>
  <c r="AH185" i="4" s="1"/>
  <c r="Y185" i="4"/>
  <c r="BF117" i="4"/>
  <c r="BA117" i="4"/>
  <c r="BB117" i="4" s="1"/>
  <c r="AU117" i="4"/>
  <c r="AV117" i="4" s="1"/>
  <c r="AQ117" i="4"/>
  <c r="AR117" i="4" s="1"/>
  <c r="AG117" i="4"/>
  <c r="AH117" i="4" s="1"/>
  <c r="Y117" i="4"/>
  <c r="BF269" i="4"/>
  <c r="BA269" i="4"/>
  <c r="BB269" i="4" s="1"/>
  <c r="AU269" i="4"/>
  <c r="AV269" i="4" s="1"/>
  <c r="AQ269" i="4"/>
  <c r="AR269" i="4" s="1"/>
  <c r="AH269" i="4"/>
  <c r="AG269" i="4"/>
  <c r="Y269" i="4"/>
  <c r="BF491" i="4"/>
  <c r="BA491" i="4"/>
  <c r="BB491" i="4" s="1"/>
  <c r="AU491" i="4"/>
  <c r="AV491" i="4" s="1"/>
  <c r="AQ491" i="4"/>
  <c r="AR491" i="4" s="1"/>
  <c r="AG491" i="4"/>
  <c r="AH491" i="4" s="1"/>
  <c r="Y491" i="4"/>
  <c r="BF288" i="4"/>
  <c r="BA288" i="4"/>
  <c r="BB288" i="4" s="1"/>
  <c r="AU288" i="4"/>
  <c r="AV288" i="4" s="1"/>
  <c r="AR288" i="4"/>
  <c r="AQ288" i="4"/>
  <c r="AG288" i="4"/>
  <c r="AH288" i="4" s="1"/>
  <c r="Y288" i="4"/>
  <c r="BF396" i="4"/>
  <c r="BA396" i="4"/>
  <c r="BB396" i="4" s="1"/>
  <c r="AU396" i="4"/>
  <c r="AV396" i="4" s="1"/>
  <c r="AQ396" i="4"/>
  <c r="AR396" i="4" s="1"/>
  <c r="AG396" i="4"/>
  <c r="AH396" i="4" s="1"/>
  <c r="Y396" i="4"/>
  <c r="BF529" i="4"/>
  <c r="BA529" i="4"/>
  <c r="BB529" i="4" s="1"/>
  <c r="AV529" i="4"/>
  <c r="AU529" i="4"/>
  <c r="AQ529" i="4"/>
  <c r="AR529" i="4" s="1"/>
  <c r="AG529" i="4"/>
  <c r="AH529" i="4" s="1"/>
  <c r="Y529" i="4"/>
  <c r="BF388" i="4"/>
  <c r="BA388" i="4"/>
  <c r="BB388" i="4" s="1"/>
  <c r="AU388" i="4"/>
  <c r="AV388" i="4" s="1"/>
  <c r="AQ388" i="4"/>
  <c r="AR388" i="4" s="1"/>
  <c r="AG388" i="4"/>
  <c r="AH388" i="4" s="1"/>
  <c r="Y388" i="4"/>
  <c r="BF21" i="4"/>
  <c r="BA21" i="4"/>
  <c r="BB21" i="4" s="1"/>
  <c r="AU21" i="4"/>
  <c r="AV21" i="4" s="1"/>
  <c r="AQ21" i="4"/>
  <c r="AR21" i="4" s="1"/>
  <c r="AG21" i="4"/>
  <c r="AH21" i="4" s="1"/>
  <c r="Y21" i="4"/>
  <c r="BF154" i="4"/>
  <c r="BA154" i="4"/>
  <c r="BB154" i="4" s="1"/>
  <c r="AU154" i="4"/>
  <c r="AV154" i="4" s="1"/>
  <c r="AQ154" i="4"/>
  <c r="AR154" i="4" s="1"/>
  <c r="AG154" i="4"/>
  <c r="AH154" i="4" s="1"/>
  <c r="Y154" i="4"/>
  <c r="BF257" i="4"/>
  <c r="BA257" i="4"/>
  <c r="BB257" i="4" s="1"/>
  <c r="AU257" i="4"/>
  <c r="AV257" i="4" s="1"/>
  <c r="AQ257" i="4"/>
  <c r="AR257" i="4" s="1"/>
  <c r="AG257" i="4"/>
  <c r="AH257" i="4" s="1"/>
  <c r="Y257" i="4"/>
  <c r="BF192" i="4"/>
  <c r="BA192" i="4"/>
  <c r="BB192" i="4" s="1"/>
  <c r="AU192" i="4"/>
  <c r="AV192" i="4" s="1"/>
  <c r="AQ192" i="4"/>
  <c r="AR192" i="4" s="1"/>
  <c r="AG192" i="4"/>
  <c r="AH192" i="4" s="1"/>
  <c r="Y192" i="4"/>
  <c r="BF445" i="4"/>
  <c r="BA445" i="4"/>
  <c r="BB445" i="4" s="1"/>
  <c r="AU445" i="4"/>
  <c r="AV445" i="4" s="1"/>
  <c r="AQ445" i="4"/>
  <c r="AR445" i="4" s="1"/>
  <c r="AG445" i="4"/>
  <c r="AH445" i="4" s="1"/>
  <c r="Y445" i="4"/>
  <c r="BF347" i="4"/>
  <c r="BA347" i="4"/>
  <c r="BB347" i="4" s="1"/>
  <c r="AU347" i="4"/>
  <c r="AV347" i="4" s="1"/>
  <c r="AQ347" i="4"/>
  <c r="AR347" i="4" s="1"/>
  <c r="AG347" i="4"/>
  <c r="AH347" i="4" s="1"/>
  <c r="Y347" i="4"/>
  <c r="BF228" i="4"/>
  <c r="BA228" i="4"/>
  <c r="BB228" i="4" s="1"/>
  <c r="AU228" i="4"/>
  <c r="AV228" i="4" s="1"/>
  <c r="AQ228" i="4"/>
  <c r="AR228" i="4" s="1"/>
  <c r="AG228" i="4"/>
  <c r="AH228" i="4" s="1"/>
  <c r="Y228" i="4"/>
  <c r="BF99" i="4"/>
  <c r="BA99" i="4"/>
  <c r="BB99" i="4" s="1"/>
  <c r="AU99" i="4"/>
  <c r="AV99" i="4" s="1"/>
  <c r="AQ99" i="4"/>
  <c r="AR99" i="4" s="1"/>
  <c r="AG99" i="4"/>
  <c r="AH99" i="4" s="1"/>
  <c r="Y99" i="4"/>
  <c r="BF138" i="4"/>
  <c r="BA138" i="4"/>
  <c r="BB138" i="4" s="1"/>
  <c r="AU138" i="4"/>
  <c r="AV138" i="4" s="1"/>
  <c r="AQ138" i="4"/>
  <c r="AR138" i="4" s="1"/>
  <c r="AG138" i="4"/>
  <c r="AH138" i="4" s="1"/>
  <c r="Y138" i="4"/>
  <c r="BF434" i="4"/>
  <c r="BA434" i="4"/>
  <c r="BB434" i="4" s="1"/>
  <c r="AU434" i="4"/>
  <c r="AV434" i="4" s="1"/>
  <c r="AQ434" i="4"/>
  <c r="AR434" i="4" s="1"/>
  <c r="AG434" i="4"/>
  <c r="AH434" i="4" s="1"/>
  <c r="Y434" i="4"/>
  <c r="BF245" i="4"/>
  <c r="BA245" i="4"/>
  <c r="BB245" i="4" s="1"/>
  <c r="AU245" i="4"/>
  <c r="AV245" i="4" s="1"/>
  <c r="AQ245" i="4"/>
  <c r="AR245" i="4" s="1"/>
  <c r="AG245" i="4"/>
  <c r="AH245" i="4" s="1"/>
  <c r="Y245" i="4"/>
  <c r="BF95" i="4"/>
  <c r="BA95" i="4"/>
  <c r="BB95" i="4" s="1"/>
  <c r="AU95" i="4"/>
  <c r="AV95" i="4" s="1"/>
  <c r="AQ95" i="4"/>
  <c r="AR95" i="4" s="1"/>
  <c r="AG95" i="4"/>
  <c r="AH95" i="4" s="1"/>
  <c r="Y95" i="4"/>
  <c r="BF135" i="4"/>
  <c r="BB135" i="4"/>
  <c r="AU135" i="4"/>
  <c r="AV135" i="4" s="1"/>
  <c r="AR135" i="4"/>
  <c r="AQ135" i="4"/>
  <c r="AG135" i="4"/>
  <c r="AH135" i="4" s="1"/>
  <c r="Y135" i="4"/>
  <c r="BF16" i="4"/>
  <c r="BA16" i="4"/>
  <c r="BB16" i="4" s="1"/>
  <c r="AU16" i="4"/>
  <c r="AV16" i="4" s="1"/>
  <c r="AQ16" i="4"/>
  <c r="AR16" i="4" s="1"/>
  <c r="AG16" i="4"/>
  <c r="AH16" i="4" s="1"/>
  <c r="Y16" i="4"/>
  <c r="BF472" i="4"/>
  <c r="BA472" i="4"/>
  <c r="BB472" i="4" s="1"/>
  <c r="AV472" i="4"/>
  <c r="AU472" i="4"/>
  <c r="AQ472" i="4"/>
  <c r="AR472" i="4" s="1"/>
  <c r="AG472" i="4"/>
  <c r="AH472" i="4" s="1"/>
  <c r="Y472" i="4"/>
  <c r="BF374" i="4"/>
  <c r="BA374" i="4"/>
  <c r="BB374" i="4" s="1"/>
  <c r="AU374" i="4"/>
  <c r="AV374" i="4" s="1"/>
  <c r="AQ374" i="4"/>
  <c r="AR374" i="4" s="1"/>
  <c r="AG374" i="4"/>
  <c r="AH374" i="4" s="1"/>
  <c r="Y374" i="4"/>
  <c r="BF255" i="4"/>
  <c r="BA255" i="4"/>
  <c r="BB255" i="4" s="1"/>
  <c r="AU255" i="4"/>
  <c r="AV255" i="4" s="1"/>
  <c r="AQ255" i="4"/>
  <c r="AR255" i="4" s="1"/>
  <c r="AG255" i="4"/>
  <c r="AH255" i="4" s="1"/>
  <c r="Y255" i="4"/>
  <c r="BF509" i="4"/>
  <c r="BA509" i="4"/>
  <c r="BB509" i="4" s="1"/>
  <c r="AU509" i="4"/>
  <c r="AV509" i="4" s="1"/>
  <c r="AQ509" i="4"/>
  <c r="AR509" i="4" s="1"/>
  <c r="AG509" i="4"/>
  <c r="AH509" i="4" s="1"/>
  <c r="Y509" i="4"/>
  <c r="BF464" i="4"/>
  <c r="BB464" i="4"/>
  <c r="AV464" i="4"/>
  <c r="AR464" i="4"/>
  <c r="AH464" i="4"/>
  <c r="Y464" i="4"/>
  <c r="BF186" i="4"/>
  <c r="BA186" i="4"/>
  <c r="BB186" i="4" s="1"/>
  <c r="AV186" i="4"/>
  <c r="AQ186" i="4"/>
  <c r="AR186" i="4" s="1"/>
  <c r="AG186" i="4"/>
  <c r="AH186" i="4" s="1"/>
  <c r="Y186" i="4"/>
  <c r="BF294" i="4"/>
  <c r="BA294" i="4"/>
  <c r="BB294" i="4" s="1"/>
  <c r="AU294" i="4"/>
  <c r="AV294" i="4" s="1"/>
  <c r="AQ294" i="4"/>
  <c r="AR294" i="4" s="1"/>
  <c r="AG294" i="4"/>
  <c r="AH294" i="4" s="1"/>
  <c r="Y294" i="4"/>
  <c r="BF339" i="4"/>
  <c r="BA339" i="4"/>
  <c r="BB339" i="4" s="1"/>
  <c r="AU339" i="4"/>
  <c r="AV339" i="4" s="1"/>
  <c r="AQ339" i="4"/>
  <c r="AR339" i="4" s="1"/>
  <c r="AG339" i="4"/>
  <c r="AH339" i="4" s="1"/>
  <c r="Y339" i="4"/>
  <c r="BF172" i="4"/>
  <c r="BA172" i="4"/>
  <c r="BB172" i="4" s="1"/>
  <c r="AU172" i="4"/>
  <c r="AV172" i="4" s="1"/>
  <c r="AQ172" i="4"/>
  <c r="AR172" i="4" s="1"/>
  <c r="AH172" i="4"/>
  <c r="AG172" i="4"/>
  <c r="Y172" i="4"/>
  <c r="BF517" i="4"/>
  <c r="BA517" i="4"/>
  <c r="BB517" i="4" s="1"/>
  <c r="AU517" i="4"/>
  <c r="AV517" i="4" s="1"/>
  <c r="AQ517" i="4"/>
  <c r="AR517" i="4" s="1"/>
  <c r="AG517" i="4"/>
  <c r="AH517" i="4" s="1"/>
  <c r="Y517" i="4"/>
  <c r="BF351" i="4"/>
  <c r="BA351" i="4"/>
  <c r="BB351" i="4" s="1"/>
  <c r="AU351" i="4"/>
  <c r="AV351" i="4" s="1"/>
  <c r="AQ351" i="4"/>
  <c r="AR351" i="4" s="1"/>
  <c r="AH351" i="4"/>
  <c r="AG351" i="4"/>
  <c r="Y351" i="4"/>
  <c r="BF246" i="4"/>
  <c r="BA246" i="4"/>
  <c r="BB246" i="4" s="1"/>
  <c r="AU246" i="4"/>
  <c r="AV246" i="4" s="1"/>
  <c r="AQ246" i="4"/>
  <c r="AR246" i="4" s="1"/>
  <c r="AG246" i="4"/>
  <c r="AH246" i="4" s="1"/>
  <c r="Y246" i="4"/>
  <c r="BF53" i="4"/>
  <c r="BA53" i="4"/>
  <c r="BB53" i="4" s="1"/>
  <c r="AU53" i="4"/>
  <c r="AV53" i="4" s="1"/>
  <c r="AQ53" i="4"/>
  <c r="AR53" i="4" s="1"/>
  <c r="AG53" i="4"/>
  <c r="AH53" i="4" s="1"/>
  <c r="Y53" i="4"/>
  <c r="BF202" i="4"/>
  <c r="BB202" i="4"/>
  <c r="BA202" i="4"/>
  <c r="AU202" i="4"/>
  <c r="AV202" i="4" s="1"/>
  <c r="AQ202" i="4"/>
  <c r="AR202" i="4" s="1"/>
  <c r="AG202" i="4"/>
  <c r="AH202" i="4" s="1"/>
  <c r="Y202" i="4"/>
  <c r="BF145" i="4"/>
  <c r="BA145" i="4"/>
  <c r="BB145" i="4" s="1"/>
  <c r="AU145" i="4"/>
  <c r="AV145" i="4" s="1"/>
  <c r="AQ145" i="4"/>
  <c r="AR145" i="4" s="1"/>
  <c r="AG145" i="4"/>
  <c r="AH145" i="4" s="1"/>
  <c r="Y145" i="4"/>
  <c r="BF402" i="4"/>
  <c r="BA402" i="4"/>
  <c r="BB402" i="4" s="1"/>
  <c r="AU402" i="4"/>
  <c r="AV402" i="4" s="1"/>
  <c r="AQ402" i="4"/>
  <c r="AR402" i="4" s="1"/>
  <c r="AG402" i="4"/>
  <c r="AH402" i="4" s="1"/>
  <c r="Y402" i="4"/>
  <c r="BF219" i="4"/>
  <c r="BA219" i="4"/>
  <c r="BB219" i="4" s="1"/>
  <c r="AU219" i="4"/>
  <c r="AV219" i="4" s="1"/>
  <c r="AQ219" i="4"/>
  <c r="AR219" i="4" s="1"/>
  <c r="AH219" i="4"/>
  <c r="AG219" i="4"/>
  <c r="Y219" i="4"/>
  <c r="BF132" i="4"/>
  <c r="BA132" i="4"/>
  <c r="BB132" i="4" s="1"/>
  <c r="AU132" i="4"/>
  <c r="AV132" i="4" s="1"/>
  <c r="AQ132" i="4"/>
  <c r="AR132" i="4" s="1"/>
  <c r="AG132" i="4"/>
  <c r="AH132" i="4" s="1"/>
  <c r="Y132" i="4"/>
  <c r="BF281" i="4"/>
  <c r="BA281" i="4"/>
  <c r="BB281" i="4" s="1"/>
  <c r="AU281" i="4"/>
  <c r="AV281" i="4" s="1"/>
  <c r="AQ281" i="4"/>
  <c r="AR281" i="4" s="1"/>
  <c r="AH281" i="4"/>
  <c r="AG281" i="4"/>
  <c r="Y281" i="4"/>
  <c r="BF250" i="4"/>
  <c r="BA250" i="4"/>
  <c r="BB250" i="4" s="1"/>
  <c r="AU250" i="4"/>
  <c r="AV250" i="4" s="1"/>
  <c r="AQ250" i="4"/>
  <c r="AR250" i="4" s="1"/>
  <c r="AG250" i="4"/>
  <c r="AH250" i="4" s="1"/>
  <c r="Y250" i="4"/>
  <c r="BF463" i="4"/>
  <c r="BA463" i="4"/>
  <c r="BB463" i="4" s="1"/>
  <c r="AU463" i="4"/>
  <c r="AV463" i="4" s="1"/>
  <c r="AQ463" i="4"/>
  <c r="AR463" i="4" s="1"/>
  <c r="AG463" i="4"/>
  <c r="AH463" i="4" s="1"/>
  <c r="Y463" i="4"/>
  <c r="BF537" i="4"/>
  <c r="BA537" i="4"/>
  <c r="BB537" i="4" s="1"/>
  <c r="AU537" i="4"/>
  <c r="AV537" i="4" s="1"/>
  <c r="AQ537" i="4"/>
  <c r="AR537" i="4" s="1"/>
  <c r="AG537" i="4"/>
  <c r="AH537" i="4" s="1"/>
  <c r="Y537" i="4"/>
  <c r="BF454" i="4"/>
  <c r="BA454" i="4"/>
  <c r="BB454" i="4" s="1"/>
  <c r="AU454" i="4"/>
  <c r="AV454" i="4" s="1"/>
  <c r="AQ454" i="4"/>
  <c r="AR454" i="4" s="1"/>
  <c r="AG454" i="4"/>
  <c r="AH454" i="4" s="1"/>
  <c r="Y454" i="4"/>
  <c r="BB428" i="4"/>
  <c r="AV428" i="4"/>
  <c r="AQ428" i="4"/>
  <c r="AR428" i="4" s="1"/>
  <c r="AG428" i="4"/>
  <c r="AH428" i="4" s="1"/>
  <c r="Y428" i="4"/>
  <c r="BF331" i="4"/>
  <c r="BA331" i="4"/>
  <c r="BB331" i="4" s="1"/>
  <c r="AU331" i="4"/>
  <c r="AV331" i="4" s="1"/>
  <c r="AQ331" i="4"/>
  <c r="AR331" i="4" s="1"/>
  <c r="AG331" i="4"/>
  <c r="AH331" i="4" s="1"/>
  <c r="Y331" i="4"/>
  <c r="BF40" i="4"/>
  <c r="BA40" i="4"/>
  <c r="BB40" i="4" s="1"/>
  <c r="AU40" i="4"/>
  <c r="AV40" i="4" s="1"/>
  <c r="AQ40" i="4"/>
  <c r="AR40" i="4" s="1"/>
  <c r="AG40" i="4"/>
  <c r="AH40" i="4" s="1"/>
  <c r="Y40" i="4"/>
  <c r="BF487" i="4"/>
  <c r="BA487" i="4"/>
  <c r="BB487" i="4" s="1"/>
  <c r="AU487" i="4"/>
  <c r="AV487" i="4" s="1"/>
  <c r="AQ487" i="4"/>
  <c r="AR487" i="4" s="1"/>
  <c r="AG487" i="4"/>
  <c r="AH487" i="4" s="1"/>
  <c r="Y487" i="4"/>
  <c r="BF519" i="4"/>
  <c r="BA519" i="4"/>
  <c r="BB519" i="4" s="1"/>
  <c r="AU519" i="4"/>
  <c r="AV519" i="4" s="1"/>
  <c r="AQ519" i="4"/>
  <c r="AR519" i="4" s="1"/>
  <c r="AG519" i="4"/>
  <c r="AH519" i="4" s="1"/>
  <c r="Y519" i="4"/>
  <c r="BF368" i="4"/>
  <c r="BA368" i="4"/>
  <c r="BB368" i="4" s="1"/>
  <c r="AU368" i="4"/>
  <c r="AV368" i="4" s="1"/>
  <c r="AQ368" i="4"/>
  <c r="AR368" i="4" s="1"/>
  <c r="AG368" i="4"/>
  <c r="AH368" i="4" s="1"/>
  <c r="Y368" i="4"/>
  <c r="BA183" i="4"/>
  <c r="BB183" i="4" s="1"/>
  <c r="AU183" i="4"/>
  <c r="AV183" i="4" s="1"/>
  <c r="AR183" i="4"/>
  <c r="AQ183" i="4"/>
  <c r="AG183" i="4"/>
  <c r="AH183" i="4" s="1"/>
  <c r="Y183" i="4"/>
  <c r="BF231" i="4"/>
  <c r="BA231" i="4"/>
  <c r="BB231" i="4" s="1"/>
  <c r="AU231" i="4"/>
  <c r="AV231" i="4" s="1"/>
  <c r="AQ231" i="4"/>
  <c r="AR231" i="4" s="1"/>
  <c r="AG231" i="4"/>
  <c r="AH231" i="4" s="1"/>
  <c r="Y231" i="4"/>
  <c r="BF283" i="4"/>
  <c r="BA283" i="4"/>
  <c r="BB283" i="4" s="1"/>
  <c r="AV283" i="4"/>
  <c r="AU283" i="4"/>
  <c r="AQ283" i="4"/>
  <c r="AR283" i="4" s="1"/>
  <c r="AG283" i="4"/>
  <c r="AH283" i="4" s="1"/>
  <c r="Y283" i="4"/>
  <c r="BF506" i="4"/>
  <c r="BA506" i="4"/>
  <c r="BB506" i="4" s="1"/>
  <c r="AU506" i="4"/>
  <c r="AV506" i="4" s="1"/>
  <c r="AQ506" i="4"/>
  <c r="AR506" i="4" s="1"/>
  <c r="AG506" i="4"/>
  <c r="AH506" i="4" s="1"/>
  <c r="Y506" i="4"/>
  <c r="BF349" i="4"/>
  <c r="BB349" i="4"/>
  <c r="BA349" i="4"/>
  <c r="AU349" i="4"/>
  <c r="AV349" i="4" s="1"/>
  <c r="AQ349" i="4"/>
  <c r="AR349" i="4" s="1"/>
  <c r="AG349" i="4"/>
  <c r="AH349" i="4" s="1"/>
  <c r="Y349" i="4"/>
  <c r="BF411" i="4"/>
  <c r="BA411" i="4"/>
  <c r="BB411" i="4" s="1"/>
  <c r="AU411" i="4"/>
  <c r="AV411" i="4" s="1"/>
  <c r="AQ411" i="4"/>
  <c r="AR411" i="4" s="1"/>
  <c r="AG411" i="4"/>
  <c r="AH411" i="4" s="1"/>
  <c r="Y411" i="4"/>
  <c r="BF150" i="4"/>
  <c r="BA150" i="4"/>
  <c r="BB150" i="4" s="1"/>
  <c r="AU150" i="4"/>
  <c r="AV150" i="4" s="1"/>
  <c r="AQ150" i="4"/>
  <c r="AR150" i="4" s="1"/>
  <c r="AG150" i="4"/>
  <c r="AH150" i="4" s="1"/>
  <c r="Y150" i="4"/>
  <c r="BF309" i="4"/>
  <c r="BA309" i="4"/>
  <c r="BB309" i="4" s="1"/>
  <c r="AU309" i="4"/>
  <c r="AV309" i="4" s="1"/>
  <c r="AQ309" i="4"/>
  <c r="AR309" i="4" s="1"/>
  <c r="AG309" i="4"/>
  <c r="AH309" i="4" s="1"/>
  <c r="Y309" i="4"/>
  <c r="BF226" i="4"/>
  <c r="BA226" i="4"/>
  <c r="BB226" i="4" s="1"/>
  <c r="AU226" i="4"/>
  <c r="AV226" i="4" s="1"/>
  <c r="AQ226" i="4"/>
  <c r="AR226" i="4" s="1"/>
  <c r="AG226" i="4"/>
  <c r="AH226" i="4" s="1"/>
  <c r="Y226" i="4"/>
  <c r="BF415" i="4"/>
  <c r="BA415" i="4"/>
  <c r="BB415" i="4" s="1"/>
  <c r="AU415" i="4"/>
  <c r="AV415" i="4" s="1"/>
  <c r="AQ415" i="4"/>
  <c r="AR415" i="4" s="1"/>
  <c r="AG415" i="4"/>
  <c r="AH415" i="4" s="1"/>
  <c r="Y415" i="4"/>
  <c r="BF362" i="4"/>
  <c r="BA362" i="4"/>
  <c r="BB362" i="4" s="1"/>
  <c r="AU362" i="4"/>
  <c r="AV362" i="4" s="1"/>
  <c r="AQ362" i="4"/>
  <c r="AR362" i="4" s="1"/>
  <c r="AG362" i="4"/>
  <c r="AH362" i="4" s="1"/>
  <c r="Y362" i="4"/>
  <c r="BF295" i="4"/>
  <c r="BA295" i="4"/>
  <c r="BB295" i="4" s="1"/>
  <c r="AU295" i="4"/>
  <c r="AV295" i="4" s="1"/>
  <c r="AQ295" i="4"/>
  <c r="AR295" i="4" s="1"/>
  <c r="AG295" i="4"/>
  <c r="AH295" i="4" s="1"/>
  <c r="Y295" i="4"/>
  <c r="BF363" i="4"/>
  <c r="BA363" i="4"/>
  <c r="BB363" i="4" s="1"/>
  <c r="AU363" i="4"/>
  <c r="AV363" i="4" s="1"/>
  <c r="AQ363" i="4"/>
  <c r="AR363" i="4" s="1"/>
  <c r="AG363" i="4"/>
  <c r="AH363" i="4" s="1"/>
  <c r="Y363" i="4"/>
  <c r="BF43" i="4"/>
  <c r="BA43" i="4"/>
  <c r="BB43" i="4" s="1"/>
  <c r="AU43" i="4"/>
  <c r="AV43" i="4" s="1"/>
  <c r="AQ43" i="4"/>
  <c r="AR43" i="4" s="1"/>
  <c r="AG43" i="4"/>
  <c r="AH43" i="4" s="1"/>
  <c r="Y43" i="4"/>
  <c r="BB123" i="4"/>
  <c r="AV123" i="4"/>
  <c r="AR123" i="4"/>
  <c r="AH123" i="4"/>
  <c r="Y123" i="4"/>
  <c r="BF34" i="4"/>
  <c r="BA34" i="4"/>
  <c r="BB34" i="4" s="1"/>
  <c r="AU34" i="4"/>
  <c r="AV34" i="4" s="1"/>
  <c r="AQ34" i="4"/>
  <c r="AR34" i="4" s="1"/>
  <c r="AG34" i="4"/>
  <c r="AH34" i="4" s="1"/>
  <c r="Y34" i="4"/>
  <c r="BF526" i="4"/>
  <c r="BA526" i="4"/>
  <c r="BB526" i="4" s="1"/>
  <c r="AU526" i="4"/>
  <c r="AV526" i="4" s="1"/>
  <c r="AQ526" i="4"/>
  <c r="AR526" i="4" s="1"/>
  <c r="AG526" i="4"/>
  <c r="AH526" i="4" s="1"/>
  <c r="Y526" i="4"/>
  <c r="BF371" i="4"/>
  <c r="BA371" i="4"/>
  <c r="BB371" i="4" s="1"/>
  <c r="AU371" i="4"/>
  <c r="AV371" i="4" s="1"/>
  <c r="AQ371" i="4"/>
  <c r="AR371" i="4" s="1"/>
  <c r="AG371" i="4"/>
  <c r="AH371" i="4" s="1"/>
  <c r="Y371" i="4"/>
  <c r="BF122" i="4"/>
  <c r="BA122" i="4"/>
  <c r="BB122" i="4" s="1"/>
  <c r="AU122" i="4"/>
  <c r="AV122" i="4" s="1"/>
  <c r="AR122" i="4"/>
  <c r="AQ122" i="4"/>
  <c r="AG122" i="4"/>
  <c r="AH122" i="4" s="1"/>
  <c r="Y122" i="4"/>
  <c r="BF52" i="4"/>
  <c r="BA52" i="4"/>
  <c r="BB52" i="4" s="1"/>
  <c r="AU52" i="4"/>
  <c r="AV52" i="4" s="1"/>
  <c r="AQ52" i="4"/>
  <c r="AR52" i="4" s="1"/>
  <c r="AG52" i="4"/>
  <c r="AH52" i="4" s="1"/>
  <c r="Y52" i="4"/>
  <c r="BF229" i="4"/>
  <c r="BA229" i="4"/>
  <c r="BB229" i="4" s="1"/>
  <c r="AU229" i="4"/>
  <c r="AV229" i="4" s="1"/>
  <c r="AQ229" i="4"/>
  <c r="AR229" i="4" s="1"/>
  <c r="AG229" i="4"/>
  <c r="AH229" i="4" s="1"/>
  <c r="Y229" i="4"/>
  <c r="BF350" i="4"/>
  <c r="BA350" i="4"/>
  <c r="BB350" i="4" s="1"/>
  <c r="AU350" i="4"/>
  <c r="AV350" i="4" s="1"/>
  <c r="AQ350" i="4"/>
  <c r="AR350" i="4" s="1"/>
  <c r="AG350" i="4"/>
  <c r="AH350" i="4" s="1"/>
  <c r="Y350" i="4"/>
  <c r="BF42" i="4"/>
  <c r="BA42" i="4"/>
  <c r="BB42" i="4" s="1"/>
  <c r="AU42" i="4"/>
  <c r="AV42" i="4" s="1"/>
  <c r="AQ42" i="4"/>
  <c r="AR42" i="4" s="1"/>
  <c r="AG42" i="4"/>
  <c r="AH42" i="4" s="1"/>
  <c r="Y42" i="4"/>
  <c r="BF59" i="4"/>
  <c r="BA59" i="4"/>
  <c r="BB59" i="4" s="1"/>
  <c r="AU59" i="4"/>
  <c r="AV59" i="4" s="1"/>
  <c r="AQ59" i="4"/>
  <c r="AR59" i="4" s="1"/>
  <c r="AG59" i="4"/>
  <c r="AH59" i="4" s="1"/>
  <c r="Y59" i="4"/>
  <c r="Y459" i="4"/>
  <c r="BF541" i="4"/>
  <c r="BA541" i="4"/>
  <c r="BB541" i="4" s="1"/>
  <c r="AU541" i="4"/>
  <c r="AV541" i="4" s="1"/>
  <c r="AQ541" i="4"/>
  <c r="AR541" i="4" s="1"/>
  <c r="AG541" i="4"/>
  <c r="AH541" i="4" s="1"/>
  <c r="Y541" i="4"/>
  <c r="BF478" i="4"/>
  <c r="BA478" i="4"/>
  <c r="BB478" i="4" s="1"/>
  <c r="AU478" i="4"/>
  <c r="AV478" i="4" s="1"/>
  <c r="AQ478" i="4"/>
  <c r="AR478" i="4" s="1"/>
  <c r="AG478" i="4"/>
  <c r="AH478" i="4" s="1"/>
  <c r="Y478" i="4"/>
  <c r="BF427" i="4"/>
  <c r="BA427" i="4"/>
  <c r="BB427" i="4" s="1"/>
  <c r="AU427" i="4"/>
  <c r="AV427" i="4" s="1"/>
  <c r="AQ427" i="4"/>
  <c r="AR427" i="4" s="1"/>
  <c r="AG427" i="4"/>
  <c r="AH427" i="4" s="1"/>
  <c r="Y427" i="4"/>
  <c r="BF366" i="4"/>
  <c r="BA366" i="4"/>
  <c r="BB366" i="4" s="1"/>
  <c r="AU366" i="4"/>
  <c r="AV366" i="4" s="1"/>
  <c r="AQ366" i="4"/>
  <c r="AR366" i="4" s="1"/>
  <c r="AG366" i="4"/>
  <c r="AH366" i="4" s="1"/>
  <c r="Y366" i="4"/>
  <c r="BF494" i="4"/>
  <c r="BA494" i="4"/>
  <c r="BB494" i="4" s="1"/>
  <c r="AU494" i="4"/>
  <c r="AV494" i="4" s="1"/>
  <c r="AQ494" i="4"/>
  <c r="AR494" i="4" s="1"/>
  <c r="AG494" i="4"/>
  <c r="AH494" i="4" s="1"/>
  <c r="Y494" i="4"/>
  <c r="BF199" i="4"/>
  <c r="BA199" i="4"/>
  <c r="BB199" i="4" s="1"/>
  <c r="AU199" i="4"/>
  <c r="AV199" i="4" s="1"/>
  <c r="AQ199" i="4"/>
  <c r="AR199" i="4" s="1"/>
  <c r="AG199" i="4"/>
  <c r="AH199" i="4" s="1"/>
  <c r="Y199" i="4"/>
  <c r="BF547" i="4"/>
  <c r="BB547" i="4"/>
  <c r="BA547" i="4"/>
  <c r="AU547" i="4"/>
  <c r="AV547" i="4" s="1"/>
  <c r="AQ547" i="4"/>
  <c r="AR547" i="4" s="1"/>
  <c r="AG547" i="4"/>
  <c r="AH547" i="4" s="1"/>
  <c r="Y547" i="4"/>
  <c r="BF110" i="4"/>
  <c r="BA110" i="4"/>
  <c r="BB110" i="4" s="1"/>
  <c r="AU110" i="4"/>
  <c r="AV110" i="4" s="1"/>
  <c r="AQ110" i="4"/>
  <c r="AR110" i="4" s="1"/>
  <c r="AG110" i="4"/>
  <c r="AH110" i="4" s="1"/>
  <c r="Y110" i="4"/>
  <c r="BF286" i="4"/>
  <c r="BA286" i="4"/>
  <c r="BB286" i="4" s="1"/>
  <c r="AU286" i="4"/>
  <c r="AV286" i="4" s="1"/>
  <c r="AQ286" i="4"/>
  <c r="AR286" i="4" s="1"/>
  <c r="AG286" i="4"/>
  <c r="AH286" i="4" s="1"/>
  <c r="Y286" i="4"/>
  <c r="BF92" i="4"/>
  <c r="BA92" i="4"/>
  <c r="BB92" i="4" s="1"/>
  <c r="AU92" i="4"/>
  <c r="AV92" i="4" s="1"/>
  <c r="AQ92" i="4"/>
  <c r="AR92" i="4" s="1"/>
  <c r="AG92" i="4"/>
  <c r="AH92" i="4" s="1"/>
  <c r="Y92" i="4"/>
  <c r="BF364" i="4"/>
  <c r="BA364" i="4"/>
  <c r="BB364" i="4" s="1"/>
  <c r="AU364" i="4"/>
  <c r="AV364" i="4" s="1"/>
  <c r="AQ364" i="4"/>
  <c r="AR364" i="4" s="1"/>
  <c r="AG364" i="4"/>
  <c r="AH364" i="4" s="1"/>
  <c r="Y364" i="4"/>
  <c r="BF320" i="4"/>
  <c r="BA320" i="4"/>
  <c r="BB320" i="4" s="1"/>
  <c r="AU320" i="4"/>
  <c r="AV320" i="4" s="1"/>
  <c r="AQ320" i="4"/>
  <c r="AR320" i="4" s="1"/>
  <c r="AG320" i="4"/>
  <c r="AH320" i="4" s="1"/>
  <c r="Y320" i="4"/>
  <c r="BA310" i="4"/>
  <c r="BB310" i="4" s="1"/>
  <c r="AU310" i="4"/>
  <c r="AV310" i="4" s="1"/>
  <c r="AQ310" i="4"/>
  <c r="AR310" i="4" s="1"/>
  <c r="AG310" i="4"/>
  <c r="AH310" i="4" s="1"/>
  <c r="Y310" i="4"/>
  <c r="BF85" i="4"/>
  <c r="BA85" i="4"/>
  <c r="BB85" i="4" s="1"/>
  <c r="AU85" i="4"/>
  <c r="AV85" i="4" s="1"/>
  <c r="AQ85" i="4"/>
  <c r="AR85" i="4" s="1"/>
  <c r="AG85" i="4"/>
  <c r="AH85" i="4" s="1"/>
  <c r="Y85" i="4"/>
  <c r="BF244" i="4"/>
  <c r="BA244" i="4"/>
  <c r="BB244" i="4" s="1"/>
  <c r="AU244" i="4"/>
  <c r="AV244" i="4" s="1"/>
  <c r="AQ244" i="4"/>
  <c r="AR244" i="4" s="1"/>
  <c r="AG244" i="4"/>
  <c r="AH244" i="4" s="1"/>
  <c r="Y244" i="4"/>
  <c r="BF466" i="4"/>
  <c r="BA466" i="4"/>
  <c r="BB466" i="4" s="1"/>
  <c r="AU466" i="4"/>
  <c r="AV466" i="4" s="1"/>
  <c r="AQ466" i="4"/>
  <c r="AR466" i="4" s="1"/>
  <c r="AG466" i="4"/>
  <c r="AH466" i="4" s="1"/>
  <c r="Y466" i="4"/>
  <c r="BF61" i="4"/>
  <c r="BA61" i="4"/>
  <c r="BB61" i="4" s="1"/>
  <c r="AU61" i="4"/>
  <c r="AV61" i="4" s="1"/>
  <c r="AQ61" i="4"/>
  <c r="AR61" i="4" s="1"/>
  <c r="AG61" i="4"/>
  <c r="AH61" i="4" s="1"/>
  <c r="Y61" i="4"/>
  <c r="BF431" i="4"/>
  <c r="BA431" i="4"/>
  <c r="BB431" i="4" s="1"/>
  <c r="AU431" i="4"/>
  <c r="AV431" i="4" s="1"/>
  <c r="AQ431" i="4"/>
  <c r="AR431" i="4" s="1"/>
  <c r="AG431" i="4"/>
  <c r="AH431" i="4" s="1"/>
  <c r="Y431" i="4"/>
  <c r="BF424" i="4"/>
  <c r="BA424" i="4"/>
  <c r="BB424" i="4" s="1"/>
  <c r="AU424" i="4"/>
  <c r="AV424" i="4" s="1"/>
  <c r="AQ424" i="4"/>
  <c r="AR424" i="4" s="1"/>
  <c r="AG424" i="4"/>
  <c r="AH424" i="4" s="1"/>
  <c r="Y424" i="4"/>
  <c r="BF233" i="4"/>
  <c r="BA233" i="4"/>
  <c r="BB233" i="4" s="1"/>
  <c r="AV233" i="4"/>
  <c r="AU233" i="4"/>
  <c r="AQ233" i="4"/>
  <c r="AR233" i="4" s="1"/>
  <c r="AG233" i="4"/>
  <c r="AH233" i="4" s="1"/>
  <c r="Y233" i="4"/>
  <c r="BF71" i="4"/>
  <c r="BA71" i="4"/>
  <c r="BB71" i="4" s="1"/>
  <c r="AU71" i="4"/>
  <c r="AV71" i="4" s="1"/>
  <c r="AQ71" i="4"/>
  <c r="AR71" i="4" s="1"/>
  <c r="AG71" i="4"/>
  <c r="AH71" i="4" s="1"/>
  <c r="Y71" i="4"/>
  <c r="BF512" i="4"/>
  <c r="BA512" i="4"/>
  <c r="BB512" i="4" s="1"/>
  <c r="AU512" i="4"/>
  <c r="AV512" i="4" s="1"/>
  <c r="AQ512" i="4"/>
  <c r="AR512" i="4" s="1"/>
  <c r="AG512" i="4"/>
  <c r="AH512" i="4" s="1"/>
  <c r="Y512" i="4"/>
  <c r="BF223" i="4"/>
  <c r="BA223" i="4"/>
  <c r="BB223" i="4" s="1"/>
  <c r="AU223" i="4"/>
  <c r="AV223" i="4" s="1"/>
  <c r="AQ223" i="4"/>
  <c r="AR223" i="4" s="1"/>
  <c r="AG223" i="4"/>
  <c r="AH223" i="4" s="1"/>
  <c r="Y223" i="4"/>
  <c r="BF285" i="4"/>
  <c r="BA285" i="4"/>
  <c r="BB285" i="4" s="1"/>
  <c r="AU285" i="4"/>
  <c r="AV285" i="4" s="1"/>
  <c r="AQ285" i="4"/>
  <c r="AR285" i="4" s="1"/>
  <c r="AG285" i="4"/>
  <c r="AH285" i="4" s="1"/>
  <c r="Y285" i="4"/>
  <c r="BF107" i="4"/>
  <c r="BA107" i="4"/>
  <c r="BB107" i="4" s="1"/>
  <c r="AU107" i="4"/>
  <c r="AV107" i="4" s="1"/>
  <c r="AQ107" i="4"/>
  <c r="AR107" i="4" s="1"/>
  <c r="AG107" i="4"/>
  <c r="AH107" i="4" s="1"/>
  <c r="Y107" i="4"/>
  <c r="BF260" i="4"/>
  <c r="BA260" i="4"/>
  <c r="BB260" i="4" s="1"/>
  <c r="AU260" i="4"/>
  <c r="AV260" i="4" s="1"/>
  <c r="AQ260" i="4"/>
  <c r="AR260" i="4" s="1"/>
  <c r="AG260" i="4"/>
  <c r="AH260" i="4" s="1"/>
  <c r="Y260" i="4"/>
  <c r="BF54" i="4"/>
  <c r="BA54" i="4"/>
  <c r="BB54" i="4" s="1"/>
  <c r="AU54" i="4"/>
  <c r="AV54" i="4" s="1"/>
  <c r="AQ54" i="4"/>
  <c r="AR54" i="4" s="1"/>
  <c r="AG54" i="4"/>
  <c r="AH54" i="4" s="1"/>
  <c r="Y54" i="4"/>
  <c r="BF337" i="4"/>
  <c r="BA337" i="4"/>
  <c r="BB337" i="4" s="1"/>
  <c r="AU337" i="4"/>
  <c r="AV337" i="4" s="1"/>
  <c r="AQ337" i="4"/>
  <c r="AR337" i="4" s="1"/>
  <c r="AG337" i="4"/>
  <c r="AH337" i="4" s="1"/>
  <c r="Y337" i="4"/>
  <c r="BF329" i="4"/>
  <c r="BA329" i="4"/>
  <c r="BB329" i="4" s="1"/>
  <c r="AU329" i="4"/>
  <c r="AV329" i="4" s="1"/>
  <c r="AQ329" i="4"/>
  <c r="AR329" i="4" s="1"/>
  <c r="AG329" i="4"/>
  <c r="AH329" i="4" s="1"/>
  <c r="Y329" i="4"/>
  <c r="BA292" i="4"/>
  <c r="BB292" i="4" s="1"/>
  <c r="AU292" i="4"/>
  <c r="AV292" i="4" s="1"/>
  <c r="AQ292" i="4"/>
  <c r="AR292" i="4" s="1"/>
  <c r="AG292" i="4"/>
  <c r="AH292" i="4" s="1"/>
  <c r="Y292" i="4"/>
  <c r="BF190" i="4"/>
  <c r="BA190" i="4"/>
  <c r="BB190" i="4" s="1"/>
  <c r="AU190" i="4"/>
  <c r="AV190" i="4" s="1"/>
  <c r="AQ190" i="4"/>
  <c r="AR190" i="4" s="1"/>
  <c r="AG190" i="4"/>
  <c r="AH190" i="4" s="1"/>
  <c r="Y190" i="4"/>
  <c r="BF471" i="4"/>
  <c r="BA471" i="4"/>
  <c r="BB471" i="4" s="1"/>
  <c r="AU471" i="4"/>
  <c r="AV471" i="4" s="1"/>
  <c r="AQ471" i="4"/>
  <c r="AR471" i="4" s="1"/>
  <c r="AG471" i="4"/>
  <c r="AH471" i="4" s="1"/>
  <c r="Y471" i="4"/>
  <c r="BF163" i="4"/>
  <c r="BA163" i="4"/>
  <c r="BB163" i="4" s="1"/>
  <c r="AU163" i="4"/>
  <c r="AV163" i="4" s="1"/>
  <c r="AQ163" i="4"/>
  <c r="AR163" i="4" s="1"/>
  <c r="AG163" i="4"/>
  <c r="AH163" i="4" s="1"/>
  <c r="Y163" i="4"/>
  <c r="BF447" i="4"/>
  <c r="BA447" i="4"/>
  <c r="BB447" i="4" s="1"/>
  <c r="AU447" i="4"/>
  <c r="AV447" i="4" s="1"/>
  <c r="AQ447" i="4"/>
  <c r="AR447" i="4" s="1"/>
  <c r="AG447" i="4"/>
  <c r="AH447" i="4" s="1"/>
  <c r="Y447" i="4"/>
  <c r="BF324" i="4"/>
  <c r="BA324" i="4"/>
  <c r="BB324" i="4" s="1"/>
  <c r="AU324" i="4"/>
  <c r="AV324" i="4" s="1"/>
  <c r="AQ324" i="4"/>
  <c r="AR324" i="4" s="1"/>
  <c r="AG324" i="4"/>
  <c r="AH324" i="4" s="1"/>
  <c r="Y324" i="4"/>
  <c r="BA232" i="4"/>
  <c r="BB232" i="4" s="1"/>
  <c r="AU232" i="4"/>
  <c r="AV232" i="4" s="1"/>
  <c r="AR232" i="4"/>
  <c r="AQ232" i="4"/>
  <c r="AG232" i="4"/>
  <c r="AH232" i="4" s="1"/>
  <c r="Y232" i="4"/>
  <c r="BF167" i="4"/>
  <c r="BA167" i="4"/>
  <c r="BB167" i="4" s="1"/>
  <c r="AU167" i="4"/>
  <c r="AV167" i="4" s="1"/>
  <c r="AQ167" i="4"/>
  <c r="AR167" i="4" s="1"/>
  <c r="AG167" i="4"/>
  <c r="AH167" i="4" s="1"/>
  <c r="Y167" i="4"/>
  <c r="BF147" i="4"/>
  <c r="BA147" i="4"/>
  <c r="BB147" i="4" s="1"/>
  <c r="AU147" i="4"/>
  <c r="AV147" i="4" s="1"/>
  <c r="AQ147" i="4"/>
  <c r="AR147" i="4" s="1"/>
  <c r="AG147" i="4"/>
  <c r="AH147" i="4" s="1"/>
  <c r="Y147" i="4"/>
  <c r="BF291" i="4"/>
  <c r="BA291" i="4"/>
  <c r="BB291" i="4" s="1"/>
  <c r="AU291" i="4"/>
  <c r="AV291" i="4" s="1"/>
  <c r="AQ291" i="4"/>
  <c r="AR291" i="4" s="1"/>
  <c r="AG291" i="4"/>
  <c r="AH291" i="4" s="1"/>
  <c r="Y291" i="4"/>
  <c r="BF133" i="4"/>
  <c r="BA133" i="4"/>
  <c r="BB133" i="4" s="1"/>
  <c r="AU133" i="4"/>
  <c r="AV133" i="4" s="1"/>
  <c r="AQ133" i="4"/>
  <c r="AR133" i="4" s="1"/>
  <c r="AG133" i="4"/>
  <c r="AH133" i="4" s="1"/>
  <c r="Y133" i="4"/>
  <c r="BF126" i="4"/>
  <c r="BA126" i="4"/>
  <c r="BB126" i="4" s="1"/>
  <c r="AU126" i="4"/>
  <c r="AV126" i="4" s="1"/>
  <c r="AQ126" i="4"/>
  <c r="AR126" i="4" s="1"/>
  <c r="AG126" i="4"/>
  <c r="AH126" i="4" s="1"/>
  <c r="Y126" i="4"/>
  <c r="BF332" i="4"/>
  <c r="BA332" i="4"/>
  <c r="BB332" i="4" s="1"/>
  <c r="AU332" i="4"/>
  <c r="AV332" i="4" s="1"/>
  <c r="AQ332" i="4"/>
  <c r="AR332" i="4" s="1"/>
  <c r="AG332" i="4"/>
  <c r="AH332" i="4" s="1"/>
  <c r="Y332" i="4"/>
  <c r="BF93" i="4"/>
  <c r="BA93" i="4"/>
  <c r="BB93" i="4" s="1"/>
  <c r="AU93" i="4"/>
  <c r="AV93" i="4" s="1"/>
  <c r="AQ93" i="4"/>
  <c r="AR93" i="4" s="1"/>
  <c r="AG93" i="4"/>
  <c r="AH93" i="4" s="1"/>
  <c r="Y93" i="4"/>
  <c r="BF532" i="4"/>
  <c r="BA532" i="4"/>
  <c r="BB532" i="4" s="1"/>
  <c r="AU532" i="4"/>
  <c r="AV532" i="4" s="1"/>
  <c r="AQ532" i="4"/>
  <c r="AR532" i="4" s="1"/>
  <c r="AG532" i="4"/>
  <c r="AH532" i="4" s="1"/>
  <c r="Y532" i="4"/>
  <c r="BF527" i="4"/>
  <c r="BA527" i="4"/>
  <c r="BB527" i="4" s="1"/>
  <c r="AU527" i="4"/>
  <c r="AV527" i="4" s="1"/>
  <c r="AQ527" i="4"/>
  <c r="AR527" i="4" s="1"/>
  <c r="AG527" i="4"/>
  <c r="AH527" i="4" s="1"/>
  <c r="Y527" i="4"/>
  <c r="BF377" i="4"/>
  <c r="BA377" i="4"/>
  <c r="BB377" i="4" s="1"/>
  <c r="AV377" i="4"/>
  <c r="AU377" i="4"/>
  <c r="AQ377" i="4"/>
  <c r="AR377" i="4" s="1"/>
  <c r="AG377" i="4"/>
  <c r="AH377" i="4" s="1"/>
  <c r="Y377" i="4"/>
  <c r="BF216" i="4"/>
  <c r="BA216" i="4"/>
  <c r="BB216" i="4" s="1"/>
  <c r="AU216" i="4"/>
  <c r="AV216" i="4" s="1"/>
  <c r="AQ216" i="4"/>
  <c r="AR216" i="4" s="1"/>
  <c r="AG216" i="4"/>
  <c r="AH216" i="4" s="1"/>
  <c r="Y216" i="4"/>
  <c r="BF418" i="4"/>
  <c r="BA418" i="4"/>
  <c r="BB418" i="4" s="1"/>
  <c r="AU418" i="4"/>
  <c r="AV418" i="4" s="1"/>
  <c r="AQ418" i="4"/>
  <c r="AR418" i="4" s="1"/>
  <c r="AG418" i="4"/>
  <c r="AH418" i="4" s="1"/>
  <c r="Y418" i="4"/>
  <c r="BF188" i="4"/>
  <c r="BA188" i="4"/>
  <c r="BB188" i="4" s="1"/>
  <c r="AU188" i="4"/>
  <c r="AV188" i="4" s="1"/>
  <c r="AQ188" i="4"/>
  <c r="AR188" i="4" s="1"/>
  <c r="AG188" i="4"/>
  <c r="AH188" i="4" s="1"/>
  <c r="Y188" i="4"/>
  <c r="BF237" i="4"/>
  <c r="BA237" i="4"/>
  <c r="BB237" i="4" s="1"/>
  <c r="AU237" i="4"/>
  <c r="AV237" i="4" s="1"/>
  <c r="AQ237" i="4"/>
  <c r="AR237" i="4" s="1"/>
  <c r="AG237" i="4"/>
  <c r="AH237" i="4" s="1"/>
  <c r="Y237" i="4"/>
  <c r="BF252" i="4"/>
  <c r="BA252" i="4"/>
  <c r="BB252" i="4" s="1"/>
  <c r="AU252" i="4"/>
  <c r="AV252" i="4" s="1"/>
  <c r="AQ252" i="4"/>
  <c r="AR252" i="4" s="1"/>
  <c r="AG252" i="4"/>
  <c r="AH252" i="4" s="1"/>
  <c r="Y252" i="4"/>
  <c r="BF156" i="4"/>
  <c r="BA156" i="4"/>
  <c r="BB156" i="4" s="1"/>
  <c r="AU156" i="4"/>
  <c r="AV156" i="4" s="1"/>
  <c r="AQ156" i="4"/>
  <c r="AR156" i="4" s="1"/>
  <c r="AG156" i="4"/>
  <c r="AH156" i="4" s="1"/>
  <c r="Y156" i="4"/>
  <c r="BF496" i="4"/>
  <c r="BA496" i="4"/>
  <c r="BB496" i="4" s="1"/>
  <c r="AU496" i="4"/>
  <c r="AV496" i="4" s="1"/>
  <c r="AQ496" i="4"/>
  <c r="AR496" i="4" s="1"/>
  <c r="AG496" i="4"/>
  <c r="AH496" i="4" s="1"/>
  <c r="Y496" i="4"/>
  <c r="BF175" i="4"/>
  <c r="BA175" i="4"/>
  <c r="BB175" i="4" s="1"/>
  <c r="AU175" i="4"/>
  <c r="AV175" i="4" s="1"/>
  <c r="AQ175" i="4"/>
  <c r="AR175" i="4" s="1"/>
  <c r="AG175" i="4"/>
  <c r="AH175" i="4" s="1"/>
  <c r="Y175" i="4"/>
  <c r="BF373" i="4"/>
  <c r="BA373" i="4"/>
  <c r="BB373" i="4" s="1"/>
  <c r="AU373" i="4"/>
  <c r="AV373" i="4" s="1"/>
  <c r="AQ373" i="4"/>
  <c r="AR373" i="4" s="1"/>
  <c r="AG373" i="4"/>
  <c r="AH373" i="4" s="1"/>
  <c r="Y373" i="4"/>
  <c r="BF109" i="4"/>
  <c r="BA109" i="4"/>
  <c r="BB109" i="4" s="1"/>
  <c r="AU109" i="4"/>
  <c r="AV109" i="4" s="1"/>
  <c r="AQ109" i="4"/>
  <c r="AR109" i="4" s="1"/>
  <c r="AG109" i="4"/>
  <c r="AH109" i="4" s="1"/>
  <c r="Y109" i="4"/>
  <c r="BF507" i="4"/>
  <c r="BA507" i="4"/>
  <c r="BB507" i="4" s="1"/>
  <c r="AU507" i="4"/>
  <c r="AV507" i="4" s="1"/>
  <c r="AQ507" i="4"/>
  <c r="AR507" i="4" s="1"/>
  <c r="AG507" i="4"/>
  <c r="AH507" i="4" s="1"/>
  <c r="Y507" i="4"/>
  <c r="BF546" i="4"/>
  <c r="BA546" i="4"/>
  <c r="BB546" i="4" s="1"/>
  <c r="AU546" i="4"/>
  <c r="AV546" i="4" s="1"/>
  <c r="AQ546" i="4"/>
  <c r="AR546" i="4" s="1"/>
  <c r="AG546" i="4"/>
  <c r="AH546" i="4" s="1"/>
  <c r="Y546" i="4"/>
  <c r="BF56" i="4"/>
  <c r="BA56" i="4"/>
  <c r="BB56" i="4" s="1"/>
  <c r="AU56" i="4"/>
  <c r="AV56" i="4" s="1"/>
  <c r="AQ56" i="4"/>
  <c r="AR56" i="4" s="1"/>
  <c r="AG56" i="4"/>
  <c r="AH56" i="4" s="1"/>
  <c r="Y56" i="4"/>
  <c r="BF65" i="4"/>
  <c r="BA65" i="4"/>
  <c r="BB65" i="4" s="1"/>
  <c r="AU65" i="4"/>
  <c r="AV65" i="4" s="1"/>
  <c r="AQ65" i="4"/>
  <c r="AR65" i="4" s="1"/>
  <c r="AG65" i="4"/>
  <c r="AH65" i="4" s="1"/>
  <c r="Y65" i="4"/>
  <c r="BF383" i="4"/>
  <c r="BA383" i="4"/>
  <c r="BB383" i="4" s="1"/>
  <c r="AU383" i="4"/>
  <c r="AV383" i="4" s="1"/>
  <c r="AQ383" i="4"/>
  <c r="AR383" i="4" s="1"/>
  <c r="AG383" i="4"/>
  <c r="AH383" i="4" s="1"/>
  <c r="Y383" i="4"/>
  <c r="BF391" i="4"/>
  <c r="BA391" i="4"/>
  <c r="BB391" i="4" s="1"/>
  <c r="AU391" i="4"/>
  <c r="AV391" i="4" s="1"/>
  <c r="AQ391" i="4"/>
  <c r="AR391" i="4" s="1"/>
  <c r="AG391" i="4"/>
  <c r="AH391" i="4" s="1"/>
  <c r="Y391" i="4"/>
  <c r="BF334" i="4"/>
  <c r="BA334" i="4"/>
  <c r="BB334" i="4" s="1"/>
  <c r="AU334" i="4"/>
  <c r="AV334" i="4" s="1"/>
  <c r="AQ334" i="4"/>
  <c r="AR334" i="4" s="1"/>
  <c r="AG334" i="4"/>
  <c r="AH334" i="4" s="1"/>
  <c r="Y334" i="4"/>
  <c r="BF284" i="4"/>
  <c r="BA284" i="4"/>
  <c r="BB284" i="4" s="1"/>
  <c r="AU284" i="4"/>
  <c r="AV284" i="4" s="1"/>
  <c r="AQ284" i="4"/>
  <c r="AR284" i="4" s="1"/>
  <c r="AG284" i="4"/>
  <c r="AH284" i="4" s="1"/>
  <c r="Y284" i="4"/>
  <c r="BF239" i="4"/>
  <c r="BA239" i="4"/>
  <c r="BB239" i="4" s="1"/>
  <c r="AU239" i="4"/>
  <c r="AV239" i="4" s="1"/>
  <c r="AQ239" i="4"/>
  <c r="AR239" i="4" s="1"/>
  <c r="AG239" i="4"/>
  <c r="AH239" i="4" s="1"/>
  <c r="Y239" i="4"/>
  <c r="BF504" i="4"/>
  <c r="BA504" i="4"/>
  <c r="BB504" i="4" s="1"/>
  <c r="AU504" i="4"/>
  <c r="AV504" i="4" s="1"/>
  <c r="AQ504" i="4"/>
  <c r="AR504" i="4" s="1"/>
  <c r="AG504" i="4"/>
  <c r="AH504" i="4" s="1"/>
  <c r="Y504" i="4"/>
  <c r="BF17" i="4"/>
  <c r="BA17" i="4"/>
  <c r="BB17" i="4" s="1"/>
  <c r="AU17" i="4"/>
  <c r="AV17" i="4" s="1"/>
  <c r="AQ17" i="4"/>
  <c r="AR17" i="4" s="1"/>
  <c r="AG17" i="4"/>
  <c r="AH17" i="4" s="1"/>
  <c r="Y17" i="4"/>
  <c r="BF44" i="4"/>
  <c r="BA44" i="4"/>
  <c r="BB44" i="4" s="1"/>
  <c r="AU44" i="4"/>
  <c r="AV44" i="4" s="1"/>
  <c r="AQ44" i="4"/>
  <c r="AR44" i="4" s="1"/>
  <c r="AG44" i="4"/>
  <c r="AH44" i="4" s="1"/>
  <c r="Y44" i="4"/>
  <c r="BF249" i="4"/>
  <c r="BA249" i="4"/>
  <c r="BB249" i="4" s="1"/>
  <c r="AU249" i="4"/>
  <c r="AV249" i="4" s="1"/>
  <c r="AQ249" i="4"/>
  <c r="AR249" i="4" s="1"/>
  <c r="AG249" i="4"/>
  <c r="AH249" i="4" s="1"/>
  <c r="Y249" i="4"/>
  <c r="BF180" i="4"/>
  <c r="BA180" i="4"/>
  <c r="BB180" i="4" s="1"/>
  <c r="AU180" i="4"/>
  <c r="AV180" i="4" s="1"/>
  <c r="AQ180" i="4"/>
  <c r="AR180" i="4" s="1"/>
  <c r="AG180" i="4"/>
  <c r="AH180" i="4" s="1"/>
  <c r="Y180" i="4"/>
  <c r="BF501" i="4"/>
  <c r="BA501" i="4"/>
  <c r="BB501" i="4" s="1"/>
  <c r="AU501" i="4"/>
  <c r="AV501" i="4" s="1"/>
  <c r="AQ501" i="4"/>
  <c r="AR501" i="4" s="1"/>
  <c r="AG501" i="4"/>
  <c r="AH501" i="4" s="1"/>
  <c r="Y501" i="4"/>
  <c r="BF399" i="4"/>
  <c r="BA399" i="4"/>
  <c r="BB399" i="4" s="1"/>
  <c r="AU399" i="4"/>
  <c r="AV399" i="4" s="1"/>
  <c r="AQ399" i="4"/>
  <c r="AR399" i="4" s="1"/>
  <c r="AG399" i="4"/>
  <c r="AH399" i="4" s="1"/>
  <c r="Y399" i="4"/>
  <c r="BF335" i="4"/>
  <c r="BA335" i="4"/>
  <c r="BB335" i="4" s="1"/>
  <c r="AU335" i="4"/>
  <c r="AV335" i="4" s="1"/>
  <c r="AQ335" i="4"/>
  <c r="AR335" i="4" s="1"/>
  <c r="AG335" i="4"/>
  <c r="AH335" i="4" s="1"/>
  <c r="Y335" i="4"/>
  <c r="BF456" i="4"/>
  <c r="BA456" i="4"/>
  <c r="BB456" i="4" s="1"/>
  <c r="AU456" i="4"/>
  <c r="AV456" i="4" s="1"/>
  <c r="AQ456" i="4"/>
  <c r="AR456" i="4" s="1"/>
  <c r="AG456" i="4"/>
  <c r="AH456" i="4" s="1"/>
  <c r="Y456" i="4"/>
  <c r="BF474" i="4"/>
  <c r="BA474" i="4"/>
  <c r="BB474" i="4" s="1"/>
  <c r="AU474" i="4"/>
  <c r="AV474" i="4" s="1"/>
  <c r="AQ474" i="4"/>
  <c r="AR474" i="4" s="1"/>
  <c r="AG474" i="4"/>
  <c r="AH474" i="4" s="1"/>
  <c r="Y474" i="4"/>
  <c r="BF90" i="4"/>
  <c r="BA90" i="4"/>
  <c r="BB90" i="4" s="1"/>
  <c r="AU90" i="4"/>
  <c r="AV90" i="4" s="1"/>
  <c r="AQ90" i="4"/>
  <c r="AR90" i="4" s="1"/>
  <c r="AG90" i="4"/>
  <c r="AH90" i="4" s="1"/>
  <c r="Y90" i="4"/>
  <c r="BF215" i="4"/>
  <c r="BA215" i="4"/>
  <c r="BB215" i="4" s="1"/>
  <c r="AU215" i="4"/>
  <c r="AV215" i="4" s="1"/>
  <c r="AQ215" i="4"/>
  <c r="AR215" i="4" s="1"/>
  <c r="AG215" i="4"/>
  <c r="AH215" i="4" s="1"/>
  <c r="Y215" i="4"/>
  <c r="BF277" i="4"/>
  <c r="BA277" i="4"/>
  <c r="BB277" i="4" s="1"/>
  <c r="AU277" i="4"/>
  <c r="AV277" i="4" s="1"/>
  <c r="AQ277" i="4"/>
  <c r="AR277" i="4" s="1"/>
  <c r="AG277" i="4"/>
  <c r="AH277" i="4" s="1"/>
  <c r="Y277" i="4"/>
  <c r="BF159" i="4"/>
  <c r="BA159" i="4"/>
  <c r="BB159" i="4" s="1"/>
  <c r="AU159" i="4"/>
  <c r="AV159" i="4" s="1"/>
  <c r="AQ159" i="4"/>
  <c r="AR159" i="4" s="1"/>
  <c r="AG159" i="4"/>
  <c r="AH159" i="4" s="1"/>
  <c r="Y159" i="4"/>
  <c r="BF27" i="4"/>
  <c r="BA27" i="4"/>
  <c r="BB27" i="4" s="1"/>
  <c r="AU27" i="4"/>
  <c r="AV27" i="4" s="1"/>
  <c r="AQ27" i="4"/>
  <c r="AR27" i="4" s="1"/>
  <c r="AG27" i="4"/>
  <c r="AH27" i="4" s="1"/>
  <c r="Y27" i="4"/>
  <c r="BF302" i="4"/>
  <c r="BA302" i="4"/>
  <c r="BB302" i="4" s="1"/>
  <c r="AU302" i="4"/>
  <c r="AV302" i="4" s="1"/>
  <c r="AQ302" i="4"/>
  <c r="AR302" i="4" s="1"/>
  <c r="AG302" i="4"/>
  <c r="AH302" i="4" s="1"/>
  <c r="Y302" i="4"/>
  <c r="BF453" i="4"/>
  <c r="BA453" i="4"/>
  <c r="BB453" i="4" s="1"/>
  <c r="AU453" i="4"/>
  <c r="AV453" i="4" s="1"/>
  <c r="AQ453" i="4"/>
  <c r="AR453" i="4" s="1"/>
  <c r="AG453" i="4"/>
  <c r="AH453" i="4" s="1"/>
  <c r="Y453" i="4"/>
  <c r="BF103" i="4"/>
  <c r="BA103" i="4"/>
  <c r="BB103" i="4" s="1"/>
  <c r="AU103" i="4"/>
  <c r="AV103" i="4" s="1"/>
  <c r="AQ103" i="4"/>
  <c r="AR103" i="4" s="1"/>
  <c r="AG103" i="4"/>
  <c r="AH103" i="4" s="1"/>
  <c r="Y103" i="4"/>
  <c r="BF470" i="4"/>
  <c r="BA470" i="4"/>
  <c r="BB470" i="4" s="1"/>
  <c r="AV470" i="4"/>
  <c r="AQ470" i="4"/>
  <c r="AR470" i="4" s="1"/>
  <c r="AG470" i="4"/>
  <c r="AH470" i="4" s="1"/>
  <c r="Y470" i="4"/>
  <c r="BF271" i="4"/>
  <c r="BA271" i="4"/>
  <c r="BB271" i="4" s="1"/>
  <c r="AU271" i="4"/>
  <c r="AV271" i="4" s="1"/>
  <c r="AQ271" i="4"/>
  <c r="AR271" i="4" s="1"/>
  <c r="AG271" i="4"/>
  <c r="AH271" i="4" s="1"/>
  <c r="Y271" i="4"/>
  <c r="BF307" i="4"/>
  <c r="BA307" i="4"/>
  <c r="BB307" i="4" s="1"/>
  <c r="AU307" i="4"/>
  <c r="AV307" i="4" s="1"/>
  <c r="AQ307" i="4"/>
  <c r="AR307" i="4" s="1"/>
  <c r="AG307" i="4"/>
  <c r="AH307" i="4" s="1"/>
  <c r="Y307" i="4"/>
  <c r="BF113" i="4"/>
  <c r="BA113" i="4"/>
  <c r="BB113" i="4" s="1"/>
  <c r="AU113" i="4"/>
  <c r="AV113" i="4" s="1"/>
  <c r="AQ113" i="4"/>
  <c r="AR113" i="4" s="1"/>
  <c r="AG113" i="4"/>
  <c r="AH113" i="4" s="1"/>
  <c r="Y113" i="4"/>
  <c r="BF102" i="4"/>
  <c r="BA102" i="4"/>
  <c r="BB102" i="4" s="1"/>
  <c r="AU102" i="4"/>
  <c r="AV102" i="4" s="1"/>
  <c r="AQ102" i="4"/>
  <c r="AR102" i="4" s="1"/>
  <c r="AG102" i="4"/>
  <c r="AH102" i="4" s="1"/>
  <c r="Y102" i="4"/>
  <c r="BF83" i="4"/>
  <c r="BA83" i="4"/>
  <c r="BB83" i="4" s="1"/>
  <c r="AU83" i="4"/>
  <c r="AV83" i="4" s="1"/>
  <c r="AQ83" i="4"/>
  <c r="AR83" i="4" s="1"/>
  <c r="AG83" i="4"/>
  <c r="AH83" i="4" s="1"/>
  <c r="Y83" i="4"/>
  <c r="BF461" i="4"/>
  <c r="BA461" i="4"/>
  <c r="BB461" i="4" s="1"/>
  <c r="AU461" i="4"/>
  <c r="AV461" i="4" s="1"/>
  <c r="AQ461" i="4"/>
  <c r="AR461" i="4" s="1"/>
  <c r="AG461" i="4"/>
  <c r="AH461" i="4" s="1"/>
  <c r="Y461" i="4"/>
  <c r="BF30" i="4"/>
  <c r="BA30" i="4"/>
  <c r="BB30" i="4" s="1"/>
  <c r="AU30" i="4"/>
  <c r="AV30" i="4" s="1"/>
  <c r="AQ30" i="4"/>
  <c r="AR30" i="4" s="1"/>
  <c r="AG30" i="4"/>
  <c r="AH30" i="4" s="1"/>
  <c r="Y30" i="4"/>
  <c r="BF218" i="4"/>
  <c r="BA218" i="4"/>
  <c r="BB218" i="4" s="1"/>
  <c r="AU218" i="4"/>
  <c r="AV218" i="4" s="1"/>
  <c r="AQ218" i="4"/>
  <c r="AR218" i="4" s="1"/>
  <c r="AG218" i="4"/>
  <c r="AH218" i="4" s="1"/>
  <c r="Y218" i="4"/>
  <c r="BF460" i="4"/>
  <c r="BA460" i="4"/>
  <c r="BB460" i="4" s="1"/>
  <c r="AU460" i="4"/>
  <c r="AV460" i="4" s="1"/>
  <c r="AQ460" i="4"/>
  <c r="AR460" i="4" s="1"/>
  <c r="AG460" i="4"/>
  <c r="AH460" i="4" s="1"/>
  <c r="Y460" i="4"/>
  <c r="BA378" i="4"/>
  <c r="BB378" i="4" s="1"/>
  <c r="AV378" i="4"/>
  <c r="AQ378" i="4"/>
  <c r="AR378" i="4" s="1"/>
  <c r="AG378" i="4"/>
  <c r="AH378" i="4" s="1"/>
  <c r="Y378" i="4"/>
  <c r="BF313" i="4"/>
  <c r="BA313" i="4"/>
  <c r="BB313" i="4" s="1"/>
  <c r="AU313" i="4"/>
  <c r="AV313" i="4" s="1"/>
  <c r="AQ313" i="4"/>
  <c r="AR313" i="4" s="1"/>
  <c r="AG313" i="4"/>
  <c r="AH313" i="4" s="1"/>
  <c r="Y313" i="4"/>
  <c r="BB253" i="4"/>
  <c r="AU253" i="4"/>
  <c r="AV253" i="4" s="1"/>
  <c r="AQ253" i="4"/>
  <c r="AR253" i="4" s="1"/>
  <c r="AG253" i="4"/>
  <c r="AH253" i="4" s="1"/>
  <c r="Y253" i="4"/>
  <c r="BF482" i="4"/>
  <c r="BA482" i="4"/>
  <c r="BB482" i="4" s="1"/>
  <c r="AU482" i="4"/>
  <c r="AV482" i="4" s="1"/>
  <c r="AR482" i="4"/>
  <c r="AQ482" i="4"/>
  <c r="AG482" i="4"/>
  <c r="AH482" i="4" s="1"/>
  <c r="Y482" i="4"/>
  <c r="BF89" i="4"/>
  <c r="BA89" i="4"/>
  <c r="BB89" i="4" s="1"/>
  <c r="AU89" i="4"/>
  <c r="AV89" i="4" s="1"/>
  <c r="AQ89" i="4"/>
  <c r="AR89" i="4" s="1"/>
  <c r="AG89" i="4"/>
  <c r="AH89" i="4" s="1"/>
  <c r="Y89" i="4"/>
  <c r="BF248" i="4"/>
  <c r="BA248" i="4"/>
  <c r="BB248" i="4" s="1"/>
  <c r="AV248" i="4"/>
  <c r="AU248" i="4"/>
  <c r="AQ248" i="4"/>
  <c r="AR248" i="4" s="1"/>
  <c r="AG248" i="4"/>
  <c r="AH248" i="4" s="1"/>
  <c r="Y248" i="4"/>
  <c r="BF365" i="4"/>
  <c r="BA365" i="4"/>
  <c r="BB365" i="4" s="1"/>
  <c r="AU365" i="4"/>
  <c r="AV365" i="4" s="1"/>
  <c r="AQ365" i="4"/>
  <c r="AR365" i="4" s="1"/>
  <c r="AG365" i="4"/>
  <c r="AH365" i="4" s="1"/>
  <c r="Y365" i="4"/>
  <c r="BF484" i="4"/>
  <c r="BB484" i="4"/>
  <c r="BA484" i="4"/>
  <c r="AU484" i="4"/>
  <c r="AV484" i="4" s="1"/>
  <c r="AQ484" i="4"/>
  <c r="AR484" i="4" s="1"/>
  <c r="AG484" i="4"/>
  <c r="AH484" i="4" s="1"/>
  <c r="Y484" i="4"/>
  <c r="BB13" i="4"/>
  <c r="AU13" i="4"/>
  <c r="AV13" i="4" s="1"/>
  <c r="AQ13" i="4"/>
  <c r="AR13" i="4" s="1"/>
  <c r="AG13" i="4"/>
  <c r="AH13" i="4" s="1"/>
  <c r="Y13" i="4"/>
  <c r="BF262" i="4"/>
  <c r="BB262" i="4"/>
  <c r="BA262" i="4"/>
  <c r="AU262" i="4"/>
  <c r="AV262" i="4" s="1"/>
  <c r="AQ262" i="4"/>
  <c r="AR262" i="4" s="1"/>
  <c r="AG262" i="4"/>
  <c r="AH262" i="4" s="1"/>
  <c r="Y262" i="4"/>
  <c r="BA81" i="4"/>
  <c r="BB81" i="4" s="1"/>
  <c r="AV81" i="4"/>
  <c r="AU81" i="4"/>
  <c r="AQ81" i="4"/>
  <c r="AR81" i="4" s="1"/>
  <c r="AG81" i="4"/>
  <c r="AH81" i="4" s="1"/>
  <c r="Y81" i="4"/>
  <c r="BF46" i="4"/>
  <c r="BA46" i="4"/>
  <c r="BB46" i="4" s="1"/>
  <c r="AV46" i="4"/>
  <c r="AQ46" i="4"/>
  <c r="AR46" i="4" s="1"/>
  <c r="AG46" i="4"/>
  <c r="AH46" i="4" s="1"/>
  <c r="Y46" i="4"/>
  <c r="BA457" i="4"/>
  <c r="BB457" i="4" s="1"/>
  <c r="AV457" i="4"/>
  <c r="AQ457" i="4"/>
  <c r="AR457" i="4" s="1"/>
  <c r="AG457" i="4"/>
  <c r="AH457" i="4" s="1"/>
  <c r="Y457" i="4"/>
  <c r="BF531" i="4"/>
  <c r="BA531" i="4"/>
  <c r="BB531" i="4" s="1"/>
  <c r="AU531" i="4"/>
  <c r="AV531" i="4" s="1"/>
  <c r="AQ531" i="4"/>
  <c r="AR531" i="4" s="1"/>
  <c r="AG531" i="4"/>
  <c r="AH531" i="4" s="1"/>
  <c r="Y531" i="4"/>
  <c r="BF300" i="4"/>
  <c r="BA300" i="4"/>
  <c r="BB300" i="4" s="1"/>
  <c r="AU300" i="4"/>
  <c r="AV300" i="4" s="1"/>
  <c r="AQ300" i="4"/>
  <c r="AR300" i="4" s="1"/>
  <c r="AG300" i="4"/>
  <c r="AH300" i="4" s="1"/>
  <c r="Y300" i="4"/>
  <c r="BF354" i="4"/>
  <c r="BA354" i="4"/>
  <c r="BB354" i="4" s="1"/>
  <c r="AU354" i="4"/>
  <c r="AV354" i="4" s="1"/>
  <c r="AQ354" i="4"/>
  <c r="AR354" i="4" s="1"/>
  <c r="AG354" i="4"/>
  <c r="AH354" i="4" s="1"/>
  <c r="Y354" i="4"/>
  <c r="BF78" i="4"/>
  <c r="BA78" i="4"/>
  <c r="BB78" i="4" s="1"/>
  <c r="AU78" i="4"/>
  <c r="AV78" i="4" s="1"/>
  <c r="AQ78" i="4"/>
  <c r="AR78" i="4" s="1"/>
  <c r="AG78" i="4"/>
  <c r="AH78" i="4" s="1"/>
  <c r="Y78" i="4"/>
  <c r="BF356" i="4"/>
  <c r="BA356" i="4"/>
  <c r="BB356" i="4" s="1"/>
  <c r="AU356" i="4"/>
  <c r="AV356" i="4" s="1"/>
  <c r="AQ356" i="4"/>
  <c r="AR356" i="4" s="1"/>
  <c r="AG356" i="4"/>
  <c r="AH356" i="4" s="1"/>
  <c r="Y356" i="4"/>
  <c r="BF26" i="4"/>
  <c r="BA26" i="4"/>
  <c r="BB26" i="4" s="1"/>
  <c r="AU26" i="4"/>
  <c r="AV26" i="4" s="1"/>
  <c r="AQ26" i="4"/>
  <c r="AR26" i="4" s="1"/>
  <c r="AG26" i="4"/>
  <c r="AH26" i="4" s="1"/>
  <c r="Y26" i="4"/>
  <c r="BA251" i="4"/>
  <c r="BB251" i="4" s="1"/>
  <c r="AU251" i="4"/>
  <c r="AV251" i="4" s="1"/>
  <c r="AQ251" i="4"/>
  <c r="AR251" i="4" s="1"/>
  <c r="AG251" i="4"/>
  <c r="AH251" i="4" s="1"/>
  <c r="Y251" i="4"/>
  <c r="BF410" i="4"/>
  <c r="BA410" i="4"/>
  <c r="BB410" i="4" s="1"/>
  <c r="AU410" i="4"/>
  <c r="AV410" i="4" s="1"/>
  <c r="AQ410" i="4"/>
  <c r="AR410" i="4" s="1"/>
  <c r="AG410" i="4"/>
  <c r="AH410" i="4" s="1"/>
  <c r="Y410" i="4"/>
  <c r="BF36" i="4"/>
  <c r="BA36" i="4"/>
  <c r="BB36" i="4" s="1"/>
  <c r="AU36" i="4"/>
  <c r="AV36" i="4" s="1"/>
  <c r="AQ36" i="4"/>
  <c r="AR36" i="4" s="1"/>
  <c r="AG36" i="4"/>
  <c r="AH36" i="4" s="1"/>
  <c r="Y36" i="4"/>
  <c r="BF10" i="4"/>
  <c r="BA10" i="4"/>
  <c r="BB10" i="4" s="1"/>
  <c r="AU10" i="4"/>
  <c r="AV10" i="4" s="1"/>
  <c r="AQ10" i="4"/>
  <c r="AR10" i="4" s="1"/>
  <c r="AG10" i="4"/>
  <c r="AH10" i="4" s="1"/>
  <c r="Y10" i="4"/>
  <c r="BF359" i="4"/>
  <c r="BA359" i="4"/>
  <c r="BB359" i="4" s="1"/>
  <c r="AU359" i="4"/>
  <c r="AV359" i="4" s="1"/>
  <c r="AQ359" i="4"/>
  <c r="AR359" i="4" s="1"/>
  <c r="AG359" i="4"/>
  <c r="AH359" i="4" s="1"/>
  <c r="Y359" i="4"/>
  <c r="BF397" i="4"/>
  <c r="BA397" i="4"/>
  <c r="BB397" i="4" s="1"/>
  <c r="AU397" i="4"/>
  <c r="AV397" i="4" s="1"/>
  <c r="AQ397" i="4"/>
  <c r="AR397" i="4" s="1"/>
  <c r="AG397" i="4"/>
  <c r="AH397" i="4" s="1"/>
  <c r="Y397" i="4"/>
  <c r="BF15" i="4"/>
  <c r="BA15" i="4"/>
  <c r="BB15" i="4" s="1"/>
  <c r="AU15" i="4"/>
  <c r="AV15" i="4" s="1"/>
  <c r="AQ15" i="4"/>
  <c r="AR15" i="4" s="1"/>
  <c r="AG15" i="4"/>
  <c r="AH15" i="4" s="1"/>
  <c r="Y15" i="4"/>
  <c r="BF60" i="4"/>
  <c r="BA60" i="4"/>
  <c r="BB60" i="4" s="1"/>
  <c r="AU60" i="4"/>
  <c r="AV60" i="4" s="1"/>
  <c r="AQ60" i="4"/>
  <c r="AR60" i="4" s="1"/>
  <c r="AG60" i="4"/>
  <c r="AH60" i="4" s="1"/>
  <c r="Y60" i="4"/>
  <c r="BA31" i="4"/>
  <c r="BB31" i="4" s="1"/>
  <c r="AV31" i="4"/>
  <c r="AQ31" i="4"/>
  <c r="AR31" i="4" s="1"/>
  <c r="AG31" i="4"/>
  <c r="AH31" i="4" s="1"/>
  <c r="Y31" i="4"/>
  <c r="BF23" i="4"/>
  <c r="BA23" i="4"/>
  <c r="BB23" i="4" s="1"/>
  <c r="AU23" i="4"/>
  <c r="AV23" i="4" s="1"/>
  <c r="AQ23" i="4"/>
  <c r="AR23" i="4" s="1"/>
  <c r="AG23" i="4"/>
  <c r="AH23" i="4" s="1"/>
  <c r="Y23" i="4"/>
  <c r="BF82" i="4"/>
  <c r="BA82" i="4"/>
  <c r="BB82" i="4" s="1"/>
  <c r="AU82" i="4"/>
  <c r="AV82" i="4" s="1"/>
  <c r="AQ82" i="4"/>
  <c r="AR82" i="4" s="1"/>
  <c r="AG82" i="4"/>
  <c r="AH82" i="4" s="1"/>
  <c r="Y82" i="4"/>
  <c r="BF414" i="4"/>
  <c r="BA414" i="4"/>
  <c r="BB414" i="4" s="1"/>
  <c r="AV414" i="4"/>
  <c r="AU414" i="4"/>
  <c r="AQ414" i="4"/>
  <c r="AR414" i="4" s="1"/>
  <c r="AG414" i="4"/>
  <c r="AH414" i="4" s="1"/>
  <c r="Y414" i="4"/>
  <c r="BF448" i="4"/>
  <c r="BA448" i="4"/>
  <c r="BB448" i="4" s="1"/>
  <c r="AU448" i="4"/>
  <c r="AV448" i="4" s="1"/>
  <c r="AR448" i="4"/>
  <c r="AQ448" i="4"/>
  <c r="AG448" i="4"/>
  <c r="AH448" i="4" s="1"/>
  <c r="Y448" i="4"/>
  <c r="BF312" i="4"/>
  <c r="BA312" i="4"/>
  <c r="BB312" i="4" s="1"/>
  <c r="AU312" i="4"/>
  <c r="AV312" i="4" s="1"/>
  <c r="AQ312" i="4"/>
  <c r="AR312" i="4" s="1"/>
  <c r="AG312" i="4"/>
  <c r="AH312" i="4" s="1"/>
  <c r="Y312" i="4"/>
  <c r="BF311" i="4"/>
  <c r="BA311" i="4"/>
  <c r="BB311" i="4" s="1"/>
  <c r="AU311" i="4"/>
  <c r="AV311" i="4" s="1"/>
  <c r="AR311" i="4"/>
  <c r="AQ311" i="4"/>
  <c r="AG311" i="4"/>
  <c r="AH311" i="4" s="1"/>
  <c r="Y311" i="4"/>
  <c r="BF477" i="4"/>
  <c r="BA477" i="4"/>
  <c r="BB477" i="4" s="1"/>
  <c r="AU477" i="4"/>
  <c r="AV477" i="4" s="1"/>
  <c r="AQ477" i="4"/>
  <c r="AR477" i="4" s="1"/>
  <c r="AG477" i="4"/>
  <c r="AH477" i="4" s="1"/>
  <c r="Y477" i="4"/>
  <c r="BF490" i="4"/>
  <c r="BA490" i="4"/>
  <c r="BB490" i="4" s="1"/>
  <c r="AU490" i="4"/>
  <c r="AV490" i="4" s="1"/>
  <c r="AQ490" i="4"/>
  <c r="AR490" i="4" s="1"/>
  <c r="AG490" i="4"/>
  <c r="AH490" i="4" s="1"/>
  <c r="Y490" i="4"/>
  <c r="BF69" i="4"/>
  <c r="BA69" i="4"/>
  <c r="BB69" i="4" s="1"/>
  <c r="AU69" i="4"/>
  <c r="AV69" i="4" s="1"/>
  <c r="AQ69" i="4"/>
  <c r="AR69" i="4" s="1"/>
  <c r="AG69" i="4"/>
  <c r="AH69" i="4" s="1"/>
  <c r="Y69" i="4"/>
  <c r="BF227" i="4"/>
  <c r="BA227" i="4"/>
  <c r="BB227" i="4" s="1"/>
  <c r="AU227" i="4"/>
  <c r="AV227" i="4" s="1"/>
  <c r="AQ227" i="4"/>
  <c r="AR227" i="4" s="1"/>
  <c r="AG227" i="4"/>
  <c r="AH227" i="4" s="1"/>
  <c r="Y227" i="4"/>
  <c r="BF149" i="4"/>
  <c r="BA149" i="4"/>
  <c r="BB149" i="4" s="1"/>
  <c r="AV149" i="4"/>
  <c r="AU149" i="4"/>
  <c r="AQ149" i="4"/>
  <c r="AR149" i="4" s="1"/>
  <c r="AG149" i="4"/>
  <c r="AH149" i="4" s="1"/>
  <c r="Y149" i="4"/>
  <c r="BF272" i="4"/>
  <c r="BA272" i="4"/>
  <c r="BB272" i="4" s="1"/>
  <c r="AU272" i="4"/>
  <c r="AV272" i="4" s="1"/>
  <c r="AQ272" i="4"/>
  <c r="AR272" i="4" s="1"/>
  <c r="AG272" i="4"/>
  <c r="AH272" i="4" s="1"/>
  <c r="Y272" i="4"/>
  <c r="BF169" i="4"/>
  <c r="BA169" i="4"/>
  <c r="BB169" i="4" s="1"/>
  <c r="AU169" i="4"/>
  <c r="AV169" i="4" s="1"/>
  <c r="AQ169" i="4"/>
  <c r="AR169" i="4" s="1"/>
  <c r="AG169" i="4"/>
  <c r="AH169" i="4" s="1"/>
  <c r="Y169" i="4"/>
  <c r="BF273" i="4"/>
  <c r="BA273" i="4"/>
  <c r="BB273" i="4" s="1"/>
  <c r="AU273" i="4"/>
  <c r="AV273" i="4" s="1"/>
  <c r="AQ273" i="4"/>
  <c r="AR273" i="4" s="1"/>
  <c r="AG273" i="4"/>
  <c r="AH273" i="4" s="1"/>
  <c r="Y273" i="4"/>
  <c r="BF73" i="4"/>
  <c r="BA73" i="4"/>
  <c r="BB73" i="4" s="1"/>
  <c r="AU73" i="4"/>
  <c r="AV73" i="4" s="1"/>
  <c r="AQ73" i="4"/>
  <c r="AR73" i="4" s="1"/>
  <c r="AG73" i="4"/>
  <c r="AH73" i="4" s="1"/>
  <c r="Y73" i="4"/>
  <c r="BF353" i="4"/>
  <c r="BA353" i="4"/>
  <c r="BB353" i="4" s="1"/>
  <c r="AU353" i="4"/>
  <c r="AV353" i="4" s="1"/>
  <c r="AQ353" i="4"/>
  <c r="AR353" i="4" s="1"/>
  <c r="AG353" i="4"/>
  <c r="AH353" i="4" s="1"/>
  <c r="Y353" i="4"/>
  <c r="BF330" i="4"/>
  <c r="BA330" i="4"/>
  <c r="BB330" i="4" s="1"/>
  <c r="AV330" i="4"/>
  <c r="AU330" i="4"/>
  <c r="AQ330" i="4"/>
  <c r="AR330" i="4" s="1"/>
  <c r="AG330" i="4"/>
  <c r="AH330" i="4" s="1"/>
  <c r="Y330" i="4"/>
  <c r="BF279" i="4"/>
  <c r="BA279" i="4"/>
  <c r="BB279" i="4" s="1"/>
  <c r="AV279" i="4"/>
  <c r="AQ279" i="4"/>
  <c r="AR279" i="4" s="1"/>
  <c r="AG279" i="4"/>
  <c r="AH279" i="4" s="1"/>
  <c r="Y279" i="4"/>
  <c r="BF94" i="4"/>
  <c r="BA94" i="4"/>
  <c r="BB94" i="4" s="1"/>
  <c r="AU94" i="4"/>
  <c r="AV94" i="4" s="1"/>
  <c r="AQ94" i="4"/>
  <c r="AR94" i="4" s="1"/>
  <c r="AG94" i="4"/>
  <c r="AH94" i="4" s="1"/>
  <c r="Y94" i="4"/>
  <c r="BF480" i="4"/>
  <c r="BA480" i="4"/>
  <c r="BB480" i="4" s="1"/>
  <c r="AU480" i="4"/>
  <c r="AV480" i="4" s="1"/>
  <c r="AQ480" i="4"/>
  <c r="AR480" i="4" s="1"/>
  <c r="AG480" i="4"/>
  <c r="AH480" i="4" s="1"/>
  <c r="Y480" i="4"/>
  <c r="BF18" i="4"/>
  <c r="BA18" i="4"/>
  <c r="BB18" i="4" s="1"/>
  <c r="AU18" i="4"/>
  <c r="AV18" i="4" s="1"/>
  <c r="AQ18" i="4"/>
  <c r="AR18" i="4" s="1"/>
  <c r="AG18" i="4"/>
  <c r="AH18" i="4" s="1"/>
  <c r="Y18" i="4"/>
  <c r="BF301" i="4"/>
  <c r="BA301" i="4"/>
  <c r="BB301" i="4" s="1"/>
  <c r="AU301" i="4"/>
  <c r="AV301" i="4" s="1"/>
  <c r="AQ301" i="4"/>
  <c r="AR301" i="4" s="1"/>
  <c r="AG301" i="4"/>
  <c r="AH301" i="4" s="1"/>
  <c r="Y301" i="4"/>
  <c r="BF22" i="4"/>
  <c r="BA22" i="4"/>
  <c r="BB22" i="4" s="1"/>
  <c r="AU22" i="4"/>
  <c r="AV22" i="4" s="1"/>
  <c r="AQ22" i="4"/>
  <c r="AR22" i="4" s="1"/>
  <c r="AG22" i="4"/>
  <c r="AH22" i="4" s="1"/>
  <c r="Y22" i="4"/>
  <c r="BF326" i="4"/>
  <c r="BA326" i="4"/>
  <c r="BB326" i="4" s="1"/>
  <c r="AU326" i="4"/>
  <c r="AV326" i="4" s="1"/>
  <c r="AQ326" i="4"/>
  <c r="AR326" i="4" s="1"/>
  <c r="AG326" i="4"/>
  <c r="AH326" i="4" s="1"/>
  <c r="Y326" i="4"/>
  <c r="BF481" i="4"/>
  <c r="BA481" i="4"/>
  <c r="BB481" i="4" s="1"/>
  <c r="AU481" i="4"/>
  <c r="AV481" i="4" s="1"/>
  <c r="AQ481" i="4"/>
  <c r="AR481" i="4" s="1"/>
  <c r="AG481" i="4"/>
  <c r="AH481" i="4" s="1"/>
  <c r="Y481" i="4"/>
  <c r="BF35" i="4"/>
  <c r="BA35" i="4"/>
  <c r="BB35" i="4" s="1"/>
  <c r="AU35" i="4"/>
  <c r="AV35" i="4" s="1"/>
  <c r="AQ35" i="4"/>
  <c r="AR35" i="4" s="1"/>
  <c r="AG35" i="4"/>
  <c r="AH35" i="4" s="1"/>
  <c r="Y35" i="4"/>
  <c r="BF343" i="4"/>
  <c r="BA343" i="4"/>
  <c r="BB343" i="4" s="1"/>
  <c r="AU343" i="4"/>
  <c r="AV343" i="4" s="1"/>
  <c r="AQ343" i="4"/>
  <c r="AR343" i="4" s="1"/>
  <c r="AG343" i="4"/>
  <c r="AH343" i="4" s="1"/>
  <c r="Y343" i="4"/>
  <c r="BF12" i="4"/>
  <c r="BA12" i="4"/>
  <c r="BB12" i="4" s="1"/>
  <c r="AU12" i="4"/>
  <c r="AV12" i="4" s="1"/>
  <c r="AQ12" i="4"/>
  <c r="AR12" i="4" s="1"/>
  <c r="AG12" i="4"/>
  <c r="AH12" i="4" s="1"/>
  <c r="Y12" i="4"/>
  <c r="BF179" i="4"/>
  <c r="BA179" i="4"/>
  <c r="BB179" i="4" s="1"/>
  <c r="AU179" i="4"/>
  <c r="AV179" i="4" s="1"/>
  <c r="AQ179" i="4"/>
  <c r="AR179" i="4" s="1"/>
  <c r="AG179" i="4"/>
  <c r="AH179" i="4" s="1"/>
  <c r="Y179" i="4"/>
  <c r="BF97" i="4"/>
  <c r="BA97" i="4"/>
  <c r="BB97" i="4" s="1"/>
  <c r="AU97" i="4"/>
  <c r="AV97" i="4" s="1"/>
  <c r="AQ97" i="4"/>
  <c r="AR97" i="4" s="1"/>
  <c r="AG97" i="4"/>
  <c r="AH97" i="4" s="1"/>
  <c r="Y97" i="4"/>
  <c r="BF240" i="4"/>
  <c r="BA240" i="4"/>
  <c r="BB240" i="4" s="1"/>
  <c r="AU240" i="4"/>
  <c r="AV240" i="4" s="1"/>
  <c r="AQ240" i="4"/>
  <c r="AR240" i="4" s="1"/>
  <c r="AG240" i="4"/>
  <c r="AH240" i="4" s="1"/>
  <c r="Y240" i="4"/>
  <c r="BF361" i="4"/>
  <c r="BA361" i="4"/>
  <c r="BB361" i="4" s="1"/>
  <c r="AU361" i="4"/>
  <c r="AV361" i="4" s="1"/>
  <c r="AQ361" i="4"/>
  <c r="AR361" i="4" s="1"/>
  <c r="AG361" i="4"/>
  <c r="AH361" i="4" s="1"/>
  <c r="Y361" i="4"/>
  <c r="BF438" i="4"/>
  <c r="BA438" i="4"/>
  <c r="BB438" i="4" s="1"/>
  <c r="AU438" i="4"/>
  <c r="AV438" i="4" s="1"/>
  <c r="AQ438" i="4"/>
  <c r="AR438" i="4" s="1"/>
  <c r="AG438" i="4"/>
  <c r="AH438" i="4" s="1"/>
  <c r="Y438" i="4"/>
  <c r="BF68" i="4"/>
  <c r="BA68" i="4"/>
  <c r="BB68" i="4" s="1"/>
  <c r="AU68" i="4"/>
  <c r="AV68" i="4" s="1"/>
  <c r="AQ68" i="4"/>
  <c r="AR68" i="4" s="1"/>
  <c r="AG68" i="4"/>
  <c r="AH68" i="4" s="1"/>
  <c r="Y68" i="4"/>
  <c r="BF77" i="4"/>
  <c r="BA77" i="4"/>
  <c r="BB77" i="4" s="1"/>
  <c r="AU77" i="4"/>
  <c r="AV77" i="4" s="1"/>
  <c r="AQ77" i="4"/>
  <c r="AR77" i="4" s="1"/>
  <c r="AG77" i="4"/>
  <c r="AH77" i="4" s="1"/>
  <c r="Y77" i="4"/>
  <c r="BF549" i="4"/>
  <c r="BA549" i="4"/>
  <c r="BB549" i="4" s="1"/>
  <c r="AU549" i="4"/>
  <c r="AV549" i="4" s="1"/>
  <c r="AQ549" i="4"/>
  <c r="AR549" i="4" s="1"/>
  <c r="AG549" i="4"/>
  <c r="AH549" i="4" s="1"/>
  <c r="Y549" i="4"/>
  <c r="BF422" i="4"/>
  <c r="BA422" i="4"/>
  <c r="BB422" i="4" s="1"/>
  <c r="AU422" i="4"/>
  <c r="AV422" i="4" s="1"/>
  <c r="AQ422" i="4"/>
  <c r="AR422" i="4" s="1"/>
  <c r="AG422" i="4"/>
  <c r="AH422" i="4" s="1"/>
  <c r="Y422" i="4"/>
  <c r="BF191" i="4"/>
  <c r="BA191" i="4"/>
  <c r="BB191" i="4" s="1"/>
  <c r="AU191" i="4"/>
  <c r="AV191" i="4" s="1"/>
  <c r="AQ191" i="4"/>
  <c r="AR191" i="4" s="1"/>
  <c r="AG191" i="4"/>
  <c r="AH191" i="4" s="1"/>
  <c r="Y191" i="4"/>
  <c r="BF25" i="4"/>
  <c r="BA25" i="4"/>
  <c r="BB25" i="4" s="1"/>
  <c r="AU25" i="4"/>
  <c r="AV25" i="4" s="1"/>
  <c r="AQ25" i="4"/>
  <c r="AR25" i="4" s="1"/>
  <c r="AG25" i="4"/>
  <c r="AH25" i="4" s="1"/>
  <c r="Y25" i="4"/>
  <c r="BA287" i="4"/>
  <c r="BB287" i="4" s="1"/>
  <c r="AU287" i="4"/>
  <c r="AV287" i="4" s="1"/>
  <c r="AQ287" i="4"/>
  <c r="AR287" i="4" s="1"/>
  <c r="AG287" i="4"/>
  <c r="AH287" i="4" s="1"/>
  <c r="Y287" i="4"/>
  <c r="BA148" i="4"/>
  <c r="BB148" i="4" s="1"/>
  <c r="AU148" i="4"/>
  <c r="AV148" i="4" s="1"/>
  <c r="AQ148" i="4"/>
  <c r="AR148" i="4" s="1"/>
  <c r="AG148" i="4"/>
  <c r="AH148" i="4" s="1"/>
  <c r="Y148" i="4"/>
  <c r="BF146" i="4"/>
  <c r="BA146" i="4"/>
  <c r="BB146" i="4" s="1"/>
  <c r="AU146" i="4"/>
  <c r="AV146" i="4" s="1"/>
  <c r="AQ146" i="4"/>
  <c r="AR146" i="4" s="1"/>
  <c r="AG146" i="4"/>
  <c r="AH146" i="4" s="1"/>
  <c r="BF212" i="4"/>
  <c r="BA212" i="4"/>
  <c r="BB212" i="4" s="1"/>
  <c r="AU212" i="4"/>
  <c r="AV212" i="4" s="1"/>
  <c r="AQ212" i="4"/>
  <c r="AR212" i="4" s="1"/>
  <c r="AG212" i="4"/>
  <c r="AH212" i="4" s="1"/>
  <c r="Y212" i="4"/>
  <c r="BF382" i="4"/>
  <c r="BA382" i="4"/>
  <c r="BB382" i="4" s="1"/>
  <c r="AU382" i="4"/>
  <c r="AV382" i="4" s="1"/>
  <c r="AQ382" i="4"/>
  <c r="AR382" i="4" s="1"/>
  <c r="AG382" i="4"/>
  <c r="AH382" i="4" s="1"/>
  <c r="Y382" i="4"/>
  <c r="BF545" i="4"/>
  <c r="BA545" i="4"/>
  <c r="BB545" i="4" s="1"/>
  <c r="AU545" i="4"/>
  <c r="AV545" i="4" s="1"/>
  <c r="AQ545" i="4"/>
  <c r="AR545" i="4" s="1"/>
  <c r="AG545" i="4"/>
  <c r="AH545" i="4" s="1"/>
  <c r="Y545" i="4"/>
  <c r="BF112" i="4"/>
  <c r="BA112" i="4"/>
  <c r="BB112" i="4" s="1"/>
  <c r="AU112" i="4"/>
  <c r="AV112" i="4" s="1"/>
  <c r="AQ112" i="4"/>
  <c r="AR112" i="4" s="1"/>
  <c r="AG112" i="4"/>
  <c r="AH112" i="4" s="1"/>
  <c r="Y112" i="4"/>
  <c r="BF296" i="4"/>
  <c r="BA296" i="4"/>
  <c r="BB296" i="4" s="1"/>
  <c r="AU296" i="4"/>
  <c r="AV296" i="4" s="1"/>
  <c r="AQ296" i="4"/>
  <c r="AR296" i="4" s="1"/>
  <c r="AG296" i="4"/>
  <c r="AH296" i="4" s="1"/>
  <c r="Y296" i="4"/>
  <c r="BF346" i="4"/>
  <c r="BA346" i="4"/>
  <c r="BB346" i="4" s="1"/>
  <c r="AU346" i="4"/>
  <c r="AV346" i="4" s="1"/>
  <c r="AQ346" i="4"/>
  <c r="AR346" i="4" s="1"/>
  <c r="AG346" i="4"/>
  <c r="AH346" i="4" s="1"/>
  <c r="Y346" i="4"/>
  <c r="BF440" i="4"/>
  <c r="BA440" i="4"/>
  <c r="BB440" i="4" s="1"/>
  <c r="AU440" i="4"/>
  <c r="AV440" i="4" s="1"/>
  <c r="AQ440" i="4"/>
  <c r="AR440" i="4" s="1"/>
  <c r="AG440" i="4"/>
  <c r="AH440" i="4" s="1"/>
  <c r="Y440" i="4"/>
  <c r="BF499" i="4"/>
  <c r="BA499" i="4"/>
  <c r="BB499" i="4" s="1"/>
  <c r="AU499" i="4"/>
  <c r="AV499" i="4" s="1"/>
  <c r="AQ499" i="4"/>
  <c r="AR499" i="4" s="1"/>
  <c r="AG499" i="4"/>
  <c r="AH499" i="4" s="1"/>
  <c r="Y499" i="4"/>
  <c r="BF483" i="4"/>
  <c r="BA483" i="4"/>
  <c r="BB483" i="4" s="1"/>
  <c r="AU483" i="4"/>
  <c r="AV483" i="4" s="1"/>
  <c r="AQ483" i="4"/>
  <c r="AR483" i="4" s="1"/>
  <c r="AG483" i="4"/>
  <c r="AH483" i="4" s="1"/>
  <c r="Y483" i="4"/>
  <c r="BA342" i="4"/>
  <c r="BB342" i="4" s="1"/>
  <c r="AU342" i="4"/>
  <c r="AV342" i="4" s="1"/>
  <c r="AQ342" i="4"/>
  <c r="AR342" i="4" s="1"/>
  <c r="AG342" i="4"/>
  <c r="AH342" i="4" s="1"/>
  <c r="Y342" i="4"/>
  <c r="BF513" i="4"/>
  <c r="BA513" i="4"/>
  <c r="BB513" i="4" s="1"/>
  <c r="AU513" i="4"/>
  <c r="AV513" i="4" s="1"/>
  <c r="AQ513" i="4"/>
  <c r="AR513" i="4" s="1"/>
  <c r="AG513" i="4"/>
  <c r="AH513" i="4" s="1"/>
  <c r="Y513" i="4"/>
  <c r="BF376" i="4"/>
  <c r="BA376" i="4"/>
  <c r="BB376" i="4" s="1"/>
  <c r="AU376" i="4"/>
  <c r="AV376" i="4" s="1"/>
  <c r="AQ376" i="4"/>
  <c r="AR376" i="4" s="1"/>
  <c r="AG376" i="4"/>
  <c r="AH376" i="4" s="1"/>
  <c r="Y376" i="4"/>
  <c r="BF152" i="4"/>
  <c r="BA152" i="4"/>
  <c r="BB152" i="4" s="1"/>
  <c r="AU152" i="4"/>
  <c r="AV152" i="4" s="1"/>
  <c r="AQ152" i="4"/>
  <c r="AR152" i="4" s="1"/>
  <c r="AG152" i="4"/>
  <c r="AH152" i="4" s="1"/>
  <c r="Y152" i="4"/>
  <c r="BF37" i="4"/>
  <c r="BA37" i="4"/>
  <c r="BB37" i="4" s="1"/>
  <c r="AU37" i="4"/>
  <c r="AV37" i="4" s="1"/>
  <c r="AQ37" i="4"/>
  <c r="AR37" i="4" s="1"/>
  <c r="AG37" i="4"/>
  <c r="AH37" i="4" s="1"/>
  <c r="Y37" i="4"/>
  <c r="BA127" i="4"/>
  <c r="BB127" i="4" s="1"/>
  <c r="AU127" i="4"/>
  <c r="AV127" i="4" s="1"/>
  <c r="AQ127" i="4"/>
  <c r="AR127" i="4" s="1"/>
  <c r="AG127" i="4"/>
  <c r="AH127" i="4" s="1"/>
  <c r="Y127" i="4"/>
  <c r="BF443" i="4"/>
  <c r="BA443" i="4"/>
  <c r="BB443" i="4" s="1"/>
  <c r="AU443" i="4"/>
  <c r="AV443" i="4" s="1"/>
  <c r="AQ443" i="4"/>
  <c r="AR443" i="4" s="1"/>
  <c r="AG443" i="4"/>
  <c r="AH443" i="4" s="1"/>
  <c r="Y443" i="4"/>
  <c r="BF385" i="4"/>
  <c r="BA385" i="4"/>
  <c r="BB385" i="4" s="1"/>
  <c r="AU385" i="4"/>
  <c r="AV385" i="4" s="1"/>
  <c r="AQ385" i="4"/>
  <c r="AR385" i="4" s="1"/>
  <c r="AG385" i="4"/>
  <c r="AH385" i="4" s="1"/>
  <c r="Y385" i="4"/>
  <c r="BF203" i="4"/>
  <c r="BA203" i="4"/>
  <c r="BB203" i="4" s="1"/>
  <c r="AU203" i="4"/>
  <c r="AV203" i="4" s="1"/>
  <c r="AQ203" i="4"/>
  <c r="AR203" i="4" s="1"/>
  <c r="AG203" i="4"/>
  <c r="AH203" i="4" s="1"/>
  <c r="Y203" i="4"/>
  <c r="BF157" i="4"/>
  <c r="BA157" i="4"/>
  <c r="BB157" i="4" s="1"/>
  <c r="AU157" i="4"/>
  <c r="AV157" i="4" s="1"/>
  <c r="AQ157" i="4"/>
  <c r="AR157" i="4" s="1"/>
  <c r="AG157" i="4"/>
  <c r="AH157" i="4" s="1"/>
  <c r="Y157" i="4"/>
  <c r="BF538" i="4"/>
  <c r="BA538" i="4"/>
  <c r="BB538" i="4" s="1"/>
  <c r="AU538" i="4"/>
  <c r="AV538" i="4" s="1"/>
  <c r="AQ538" i="4"/>
  <c r="AR538" i="4" s="1"/>
  <c r="AG538" i="4"/>
  <c r="AH538" i="4" s="1"/>
  <c r="Y538" i="4"/>
  <c r="BF256" i="4"/>
  <c r="BA256" i="4"/>
  <c r="BB256" i="4" s="1"/>
  <c r="AU256" i="4"/>
  <c r="AV256" i="4" s="1"/>
  <c r="AQ256" i="4"/>
  <c r="AR256" i="4" s="1"/>
  <c r="AG256" i="4"/>
  <c r="AH256" i="4" s="1"/>
  <c r="Y256" i="4"/>
  <c r="BF387" i="4"/>
  <c r="BA387" i="4"/>
  <c r="BB387" i="4" s="1"/>
  <c r="AU387" i="4"/>
  <c r="AV387" i="4" s="1"/>
  <c r="AQ387" i="4"/>
  <c r="AR387" i="4" s="1"/>
  <c r="AG387" i="4"/>
  <c r="AH387" i="4" s="1"/>
  <c r="Y387" i="4"/>
  <c r="BF401" i="4"/>
  <c r="BA401" i="4"/>
  <c r="BB401" i="4" s="1"/>
  <c r="AU401" i="4"/>
  <c r="AV401" i="4" s="1"/>
  <c r="AQ401" i="4"/>
  <c r="AR401" i="4" s="1"/>
  <c r="AG401" i="4"/>
  <c r="AH401" i="4" s="1"/>
  <c r="Y401" i="4"/>
  <c r="BF508" i="4"/>
  <c r="BA508" i="4"/>
  <c r="BB508" i="4" s="1"/>
  <c r="AU508" i="4"/>
  <c r="AV508" i="4" s="1"/>
  <c r="AQ508" i="4"/>
  <c r="AR508" i="4" s="1"/>
  <c r="AG508" i="4"/>
  <c r="AH508" i="4" s="1"/>
  <c r="Y508" i="4"/>
  <c r="BF111" i="4"/>
  <c r="BA111" i="4"/>
  <c r="BB111" i="4" s="1"/>
  <c r="AU111" i="4"/>
  <c r="AV111" i="4" s="1"/>
  <c r="AQ111" i="4"/>
  <c r="AR111" i="4" s="1"/>
  <c r="AG111" i="4"/>
  <c r="AH111" i="4" s="1"/>
  <c r="Y111" i="4"/>
  <c r="BF420" i="4"/>
  <c r="BA420" i="4"/>
  <c r="BB420" i="4" s="1"/>
  <c r="AU420" i="4"/>
  <c r="AV420" i="4" s="1"/>
  <c r="AQ420" i="4"/>
  <c r="AR420" i="4" s="1"/>
  <c r="AG420" i="4"/>
  <c r="AH420" i="4" s="1"/>
  <c r="Y420" i="4"/>
  <c r="BF153" i="4"/>
  <c r="BA153" i="4"/>
  <c r="BB153" i="4" s="1"/>
  <c r="AU153" i="4"/>
  <c r="AV153" i="4" s="1"/>
  <c r="AQ153" i="4"/>
  <c r="AR153" i="4" s="1"/>
  <c r="AG153" i="4"/>
  <c r="AH153" i="4" s="1"/>
  <c r="Y153" i="4"/>
  <c r="BF86" i="4"/>
  <c r="BA86" i="4"/>
  <c r="BB86" i="4" s="1"/>
  <c r="AU86" i="4"/>
  <c r="AV86" i="4" s="1"/>
  <c r="AQ86" i="4"/>
  <c r="AR86" i="4" s="1"/>
  <c r="AG86" i="4"/>
  <c r="AH86" i="4" s="1"/>
  <c r="Y86" i="4"/>
  <c r="BF64" i="4"/>
  <c r="BA64" i="4"/>
  <c r="BB64" i="4" s="1"/>
  <c r="AU64" i="4"/>
  <c r="AV64" i="4" s="1"/>
  <c r="AQ64" i="4"/>
  <c r="AR64" i="4" s="1"/>
  <c r="AG64" i="4"/>
  <c r="AH64" i="4" s="1"/>
  <c r="Y64" i="4"/>
  <c r="BA493" i="4"/>
  <c r="BB493" i="4" s="1"/>
  <c r="AU493" i="4"/>
  <c r="AV493" i="4" s="1"/>
  <c r="AQ493" i="4"/>
  <c r="AR493" i="4" s="1"/>
  <c r="AG493" i="4"/>
  <c r="AH493" i="4" s="1"/>
  <c r="Y493" i="4"/>
  <c r="BA137" i="4"/>
  <c r="BB137" i="4" s="1"/>
  <c r="AU137" i="4"/>
  <c r="AV137" i="4" s="1"/>
  <c r="AQ137" i="4"/>
  <c r="AR137" i="4" s="1"/>
  <c r="AG137" i="4"/>
  <c r="AH137" i="4" s="1"/>
  <c r="Y137" i="4"/>
  <c r="BF515" i="4"/>
  <c r="BA515" i="4"/>
  <c r="BB515" i="4" s="1"/>
  <c r="AU515" i="4"/>
  <c r="AV515" i="4" s="1"/>
  <c r="AQ515" i="4"/>
  <c r="AR515" i="4" s="1"/>
  <c r="AG515" i="4"/>
  <c r="AH515" i="4" s="1"/>
  <c r="Y515" i="4"/>
  <c r="BF130" i="4"/>
  <c r="BA130" i="4"/>
  <c r="BB130" i="4" s="1"/>
  <c r="AU130" i="4"/>
  <c r="AV130" i="4" s="1"/>
  <c r="AQ130" i="4"/>
  <c r="AR130" i="4" s="1"/>
  <c r="AG130" i="4"/>
  <c r="AH130" i="4" s="1"/>
  <c r="Y130" i="4"/>
  <c r="BF544" i="4"/>
  <c r="BA544" i="4"/>
  <c r="BB544" i="4" s="1"/>
  <c r="AU544" i="4"/>
  <c r="AV544" i="4" s="1"/>
  <c r="AQ544" i="4"/>
  <c r="AR544" i="4" s="1"/>
  <c r="AG544" i="4"/>
  <c r="AH544" i="4" s="1"/>
  <c r="Y544" i="4"/>
  <c r="BF41" i="4"/>
  <c r="BA41" i="4"/>
  <c r="BB41" i="4" s="1"/>
  <c r="AU41" i="4"/>
  <c r="AV41" i="4" s="1"/>
  <c r="AQ41" i="4"/>
  <c r="AR41" i="4" s="1"/>
  <c r="AG41" i="4"/>
  <c r="AH41" i="4" s="1"/>
  <c r="Y41" i="4"/>
  <c r="BF14" i="4"/>
  <c r="BA14" i="4"/>
  <c r="BB14" i="4" s="1"/>
  <c r="AU14" i="4"/>
  <c r="AV14" i="4" s="1"/>
  <c r="AQ14" i="4"/>
  <c r="AR14" i="4" s="1"/>
  <c r="AG14" i="4"/>
  <c r="AH14" i="4" s="1"/>
  <c r="Y14" i="4"/>
  <c r="BF403" i="4"/>
  <c r="BA403" i="4"/>
  <c r="BB403" i="4" s="1"/>
  <c r="AU403" i="4"/>
  <c r="AV403" i="4" s="1"/>
  <c r="AQ403" i="4"/>
  <c r="AR403" i="4" s="1"/>
  <c r="AG403" i="4"/>
  <c r="AH403" i="4" s="1"/>
  <c r="Y403" i="4"/>
  <c r="BF495" i="4"/>
  <c r="BA495" i="4"/>
  <c r="BB495" i="4" s="1"/>
  <c r="AU495" i="4"/>
  <c r="AV495" i="4" s="1"/>
  <c r="AQ495" i="4"/>
  <c r="AR495" i="4" s="1"/>
  <c r="AG495" i="4"/>
  <c r="AH495" i="4" s="1"/>
  <c r="Y495" i="4"/>
  <c r="BF270" i="4"/>
  <c r="BA270" i="4"/>
  <c r="BB270" i="4" s="1"/>
  <c r="AU270" i="4"/>
  <c r="AV270" i="4" s="1"/>
  <c r="AQ270" i="4"/>
  <c r="AR270" i="4" s="1"/>
  <c r="AG270" i="4"/>
  <c r="AH270" i="4" s="1"/>
  <c r="Y270" i="4"/>
  <c r="BA29" i="4"/>
  <c r="BB29" i="4" s="1"/>
  <c r="AU29" i="4"/>
  <c r="AV29" i="4" s="1"/>
  <c r="AQ29" i="4"/>
  <c r="AR29" i="4" s="1"/>
  <c r="AG29" i="4"/>
  <c r="AH29" i="4" s="1"/>
  <c r="Y29" i="4"/>
  <c r="BF316" i="4"/>
  <c r="BA316" i="4"/>
  <c r="BB316" i="4" s="1"/>
  <c r="AU316" i="4"/>
  <c r="AV316" i="4" s="1"/>
  <c r="AQ316" i="4"/>
  <c r="AR316" i="4" s="1"/>
  <c r="AG316" i="4"/>
  <c r="AH316" i="4" s="1"/>
  <c r="Y316" i="4"/>
  <c r="BF177" i="4"/>
  <c r="BA177" i="4"/>
  <c r="BB177" i="4" s="1"/>
  <c r="AU177" i="4"/>
  <c r="AV177" i="4" s="1"/>
  <c r="AQ177" i="4"/>
  <c r="AR177" i="4" s="1"/>
  <c r="AG177" i="4"/>
  <c r="AH177" i="4" s="1"/>
  <c r="Y177" i="4"/>
  <c r="BF197" i="4"/>
  <c r="BA197" i="4"/>
  <c r="BB197" i="4" s="1"/>
  <c r="AU197" i="4"/>
  <c r="AV197" i="4" s="1"/>
  <c r="AQ197" i="4"/>
  <c r="AR197" i="4" s="1"/>
  <c r="AG197" i="4"/>
  <c r="AH197" i="4" s="1"/>
  <c r="Y197" i="4"/>
  <c r="BF221" i="4"/>
  <c r="BA221" i="4"/>
  <c r="BB221" i="4" s="1"/>
  <c r="AU221" i="4"/>
  <c r="AV221" i="4" s="1"/>
  <c r="AQ221" i="4"/>
  <c r="AR221" i="4" s="1"/>
  <c r="AG221" i="4"/>
  <c r="AH221" i="4" s="1"/>
  <c r="Y221" i="4"/>
  <c r="BF125" i="4"/>
  <c r="BA125" i="4"/>
  <c r="BB125" i="4" s="1"/>
  <c r="AU125" i="4"/>
  <c r="AV125" i="4" s="1"/>
  <c r="AQ125" i="4"/>
  <c r="AR125" i="4" s="1"/>
  <c r="AG125" i="4"/>
  <c r="AH125" i="4" s="1"/>
  <c r="Y125" i="4"/>
  <c r="BF514" i="4"/>
  <c r="BA514" i="4"/>
  <c r="BB514" i="4" s="1"/>
  <c r="AU514" i="4"/>
  <c r="AV514" i="4" s="1"/>
  <c r="AQ514" i="4"/>
  <c r="AR514" i="4" s="1"/>
  <c r="AG514" i="4"/>
  <c r="AH514" i="4" s="1"/>
  <c r="Y514" i="4"/>
  <c r="BF136" i="4"/>
  <c r="BA136" i="4"/>
  <c r="BB136" i="4" s="1"/>
  <c r="AU136" i="4"/>
  <c r="AV136" i="4" s="1"/>
  <c r="AQ136" i="4"/>
  <c r="AR136" i="4" s="1"/>
  <c r="AG136" i="4"/>
  <c r="AH136" i="4" s="1"/>
  <c r="Y136" i="4"/>
  <c r="BF327" i="4"/>
  <c r="BA327" i="4"/>
  <c r="BB327" i="4" s="1"/>
  <c r="AU327" i="4"/>
  <c r="AV327" i="4" s="1"/>
  <c r="AQ327" i="4"/>
  <c r="AR327" i="4" s="1"/>
  <c r="AG327" i="4"/>
  <c r="AH327" i="4" s="1"/>
  <c r="Y327" i="4"/>
  <c r="BF535" i="4"/>
  <c r="BA535" i="4"/>
  <c r="BB535" i="4" s="1"/>
  <c r="AU535" i="4"/>
  <c r="AV535" i="4" s="1"/>
  <c r="AQ535" i="4"/>
  <c r="AR535" i="4" s="1"/>
  <c r="AG535" i="4"/>
  <c r="AH535" i="4" s="1"/>
  <c r="Y535" i="4"/>
  <c r="BF379" i="4"/>
  <c r="BA379" i="4"/>
  <c r="BB379" i="4" s="1"/>
  <c r="AU379" i="4"/>
  <c r="AV379" i="4" s="1"/>
  <c r="AQ379" i="4"/>
  <c r="AR379" i="4" s="1"/>
  <c r="AG379" i="4"/>
  <c r="AH379" i="4" s="1"/>
  <c r="Y379" i="4"/>
  <c r="BF194" i="4"/>
  <c r="BA194" i="4"/>
  <c r="BB194" i="4" s="1"/>
  <c r="AU194" i="4"/>
  <c r="AV194" i="4" s="1"/>
  <c r="AQ194" i="4"/>
  <c r="AR194" i="4" s="1"/>
  <c r="AG194" i="4"/>
  <c r="AH194" i="4" s="1"/>
  <c r="Y194" i="4"/>
  <c r="BF131" i="4"/>
  <c r="BA131" i="4"/>
  <c r="BB131" i="4" s="1"/>
  <c r="AU131" i="4"/>
  <c r="AV131" i="4" s="1"/>
  <c r="AQ131" i="4"/>
  <c r="AR131" i="4" s="1"/>
  <c r="AG131" i="4"/>
  <c r="AH131" i="4" s="1"/>
  <c r="Y131" i="4"/>
  <c r="BF266" i="4"/>
  <c r="BA266" i="4"/>
  <c r="BB266" i="4" s="1"/>
  <c r="AU266" i="4"/>
  <c r="AV266" i="4" s="1"/>
  <c r="AQ266" i="4"/>
  <c r="AR266" i="4" s="1"/>
  <c r="AG266" i="4"/>
  <c r="AH266" i="4" s="1"/>
  <c r="Y266" i="4"/>
  <c r="BA370" i="4"/>
  <c r="BB370" i="4" s="1"/>
  <c r="AU370" i="4"/>
  <c r="AV370" i="4" s="1"/>
  <c r="AQ370" i="4"/>
  <c r="AR370" i="4" s="1"/>
  <c r="AG370" i="4"/>
  <c r="AH370" i="4" s="1"/>
  <c r="Y370" i="4"/>
  <c r="BF489" i="4"/>
  <c r="BA489" i="4"/>
  <c r="BB489" i="4" s="1"/>
  <c r="AU489" i="4"/>
  <c r="AV489" i="4" s="1"/>
  <c r="AQ489" i="4"/>
  <c r="AR489" i="4" s="1"/>
  <c r="AG489" i="4"/>
  <c r="AH489" i="4" s="1"/>
  <c r="Y489" i="4"/>
  <c r="BF247" i="4"/>
  <c r="BA247" i="4"/>
  <c r="BB247" i="4" s="1"/>
  <c r="AU247" i="4"/>
  <c r="AV247" i="4" s="1"/>
  <c r="AQ247" i="4"/>
  <c r="AR247" i="4" s="1"/>
  <c r="AG247" i="4"/>
  <c r="AH247" i="4" s="1"/>
  <c r="Y247" i="4"/>
  <c r="BA258" i="4"/>
  <c r="BB258" i="4" s="1"/>
  <c r="AU258" i="4"/>
  <c r="AV258" i="4" s="1"/>
  <c r="AQ258" i="4"/>
  <c r="AR258" i="4" s="1"/>
  <c r="AG258" i="4"/>
  <c r="AH258" i="4" s="1"/>
  <c r="Y258" i="4"/>
  <c r="BF104" i="4"/>
  <c r="BA104" i="4"/>
  <c r="BB104" i="4" s="1"/>
  <c r="AU104" i="4"/>
  <c r="AV104" i="4" s="1"/>
  <c r="AQ104" i="4"/>
  <c r="AR104" i="4" s="1"/>
  <c r="AG104" i="4"/>
  <c r="AH104" i="4" s="1"/>
  <c r="Y104" i="4"/>
  <c r="BF106" i="4"/>
  <c r="BA106" i="4"/>
  <c r="BB106" i="4" s="1"/>
  <c r="AU106" i="4"/>
  <c r="AV106" i="4" s="1"/>
  <c r="AQ106" i="4"/>
  <c r="AR106" i="4" s="1"/>
  <c r="AG106" i="4"/>
  <c r="AH106" i="4" s="1"/>
  <c r="Y106" i="4"/>
  <c r="BA140" i="4"/>
  <c r="BB140" i="4" s="1"/>
  <c r="AV140" i="4"/>
  <c r="AU140" i="4"/>
  <c r="AQ140" i="4"/>
  <c r="AR140" i="4" s="1"/>
  <c r="AG140" i="4"/>
  <c r="AH140" i="4" s="1"/>
  <c r="Y140" i="4"/>
  <c r="BF209" i="4"/>
  <c r="BA209" i="4"/>
  <c r="BB209" i="4" s="1"/>
  <c r="AU209" i="4"/>
  <c r="AV209" i="4" s="1"/>
  <c r="AQ209" i="4"/>
  <c r="AR209" i="4" s="1"/>
  <c r="AG209" i="4"/>
  <c r="AH209" i="4" s="1"/>
  <c r="Y209" i="4"/>
  <c r="BF503" i="4"/>
  <c r="BA503" i="4"/>
  <c r="BB503" i="4" s="1"/>
  <c r="AU503" i="4"/>
  <c r="AV503" i="4" s="1"/>
  <c r="AQ503" i="4"/>
  <c r="AR503" i="4" s="1"/>
  <c r="AG503" i="4"/>
  <c r="AH503" i="4" s="1"/>
  <c r="Y503" i="4"/>
  <c r="BF486" i="4"/>
  <c r="BA486" i="4"/>
  <c r="BB486" i="4" s="1"/>
  <c r="AU486" i="4"/>
  <c r="AV486" i="4" s="1"/>
  <c r="AQ486" i="4"/>
  <c r="AR486" i="4" s="1"/>
  <c r="AG486" i="4"/>
  <c r="AH486" i="4" s="1"/>
  <c r="Y486" i="4"/>
  <c r="BF409" i="4"/>
  <c r="BA409" i="4"/>
  <c r="BB409" i="4" s="1"/>
  <c r="AV409" i="4"/>
  <c r="AU409" i="4"/>
  <c r="AQ409" i="4"/>
  <c r="AR409" i="4" s="1"/>
  <c r="AG409" i="4"/>
  <c r="AH409" i="4" s="1"/>
  <c r="Y409" i="4"/>
  <c r="BF348" i="4"/>
  <c r="BA348" i="4"/>
  <c r="BB348" i="4" s="1"/>
  <c r="AU348" i="4"/>
  <c r="AV348" i="4" s="1"/>
  <c r="AQ348" i="4"/>
  <c r="AR348" i="4" s="1"/>
  <c r="AG348" i="4"/>
  <c r="AH348" i="4" s="1"/>
  <c r="Y348" i="4"/>
  <c r="BF70" i="4"/>
  <c r="BA70" i="4"/>
  <c r="BB70" i="4" s="1"/>
  <c r="AU70" i="4"/>
  <c r="AV70" i="4" s="1"/>
  <c r="AQ70" i="4"/>
  <c r="AR70" i="4" s="1"/>
  <c r="AG70" i="4"/>
  <c r="AH70" i="4" s="1"/>
  <c r="Y70" i="4"/>
  <c r="BF534" i="4"/>
  <c r="BA534" i="4"/>
  <c r="BB534" i="4" s="1"/>
  <c r="AU534" i="4"/>
  <c r="AV534" i="4" s="1"/>
  <c r="AQ534" i="4"/>
  <c r="AR534" i="4" s="1"/>
  <c r="AG534" i="4"/>
  <c r="AH534" i="4" s="1"/>
  <c r="Y534" i="4"/>
  <c r="BF144" i="4"/>
  <c r="BA144" i="4"/>
  <c r="BB144" i="4" s="1"/>
  <c r="AU144" i="4"/>
  <c r="AV144" i="4" s="1"/>
  <c r="AQ144" i="4"/>
  <c r="AR144" i="4" s="1"/>
  <c r="AG144" i="4"/>
  <c r="AH144" i="4" s="1"/>
  <c r="Y144" i="4"/>
  <c r="BF389" i="4"/>
  <c r="BA389" i="4"/>
  <c r="BB389" i="4" s="1"/>
  <c r="AU389" i="4"/>
  <c r="AV389" i="4" s="1"/>
  <c r="AQ389" i="4"/>
  <c r="AR389" i="4" s="1"/>
  <c r="AG389" i="4"/>
  <c r="AH389" i="4" s="1"/>
  <c r="Y389" i="4"/>
  <c r="BF166" i="4"/>
  <c r="BA166" i="4"/>
  <c r="BB166" i="4" s="1"/>
  <c r="AU166" i="4"/>
  <c r="AV166" i="4" s="1"/>
  <c r="AQ166" i="4"/>
  <c r="AR166" i="4" s="1"/>
  <c r="AG166" i="4"/>
  <c r="AH166" i="4" s="1"/>
  <c r="Y166" i="4"/>
  <c r="BF419" i="4"/>
  <c r="BA419" i="4"/>
  <c r="BB419" i="4" s="1"/>
  <c r="AU419" i="4"/>
  <c r="AV419" i="4" s="1"/>
  <c r="AQ419" i="4"/>
  <c r="AR419" i="4" s="1"/>
  <c r="AG419" i="4"/>
  <c r="AH419" i="4" s="1"/>
  <c r="Y419" i="4"/>
  <c r="BF303" i="4"/>
  <c r="BA303" i="4"/>
  <c r="BB303" i="4" s="1"/>
  <c r="AU303" i="4"/>
  <c r="AV303" i="4" s="1"/>
  <c r="AQ303" i="4"/>
  <c r="AR303" i="4" s="1"/>
  <c r="AG303" i="4"/>
  <c r="AH303" i="4" s="1"/>
  <c r="Y303" i="4"/>
  <c r="BF168" i="4"/>
  <c r="BA168" i="4"/>
  <c r="BB168" i="4" s="1"/>
  <c r="AQ168" i="4"/>
  <c r="AR168" i="4" s="1"/>
  <c r="AT168" i="4" s="1"/>
  <c r="AU168" i="4" s="1"/>
  <c r="AV168" i="4" s="1"/>
  <c r="AG168" i="4"/>
  <c r="AH168" i="4" s="1"/>
  <c r="Y168" i="4"/>
  <c r="BF276" i="4"/>
  <c r="BA276" i="4"/>
  <c r="BB276" i="4" s="1"/>
  <c r="AH276" i="4"/>
  <c r="AP276" i="4" s="1"/>
  <c r="AQ276" i="4" s="1"/>
  <c r="AR276" i="4" s="1"/>
  <c r="AT276" i="4" s="1"/>
  <c r="AU276" i="4" s="1"/>
  <c r="AV276" i="4" s="1"/>
  <c r="AG276" i="4"/>
  <c r="Y276" i="4"/>
  <c r="EJ207" i="1"/>
  <c r="EE207" i="1"/>
  <c r="EA207" i="1"/>
  <c r="DR207" i="1"/>
  <c r="DH207" i="1"/>
  <c r="DA207" i="1"/>
  <c r="CK207" i="1"/>
  <c r="CF207" i="1"/>
  <c r="BP207" i="1"/>
  <c r="BO207" i="1"/>
  <c r="EJ412" i="1"/>
  <c r="EE412" i="1"/>
  <c r="EA412" i="1"/>
  <c r="DR412" i="1"/>
  <c r="DH412" i="1"/>
  <c r="DA412" i="1"/>
  <c r="CK412" i="1"/>
  <c r="CF412" i="1"/>
  <c r="BP412" i="1"/>
  <c r="BO412" i="1"/>
  <c r="EJ340" i="1"/>
  <c r="EE340" i="1"/>
  <c r="EA340" i="1"/>
  <c r="DR340" i="1"/>
  <c r="DH340" i="1"/>
  <c r="DA340" i="1"/>
  <c r="CK340" i="1"/>
  <c r="CF340" i="1"/>
  <c r="BP340" i="1"/>
  <c r="BO340" i="1"/>
  <c r="EJ465" i="1"/>
  <c r="EE465" i="1"/>
  <c r="EA465" i="1"/>
  <c r="DR465" i="1"/>
  <c r="DH465" i="1"/>
  <c r="DA465" i="1"/>
  <c r="CK465" i="1"/>
  <c r="CF465" i="1"/>
  <c r="BP465" i="1"/>
  <c r="BO465" i="1"/>
  <c r="BV465" i="1" s="1"/>
  <c r="DA458" i="1"/>
  <c r="BP458" i="1"/>
  <c r="BO458" i="1"/>
  <c r="EJ79" i="1"/>
  <c r="EE79" i="1"/>
  <c r="EA79" i="1"/>
  <c r="DR79" i="1"/>
  <c r="DH79" i="1"/>
  <c r="DA79" i="1"/>
  <c r="CK79" i="1"/>
  <c r="CF79" i="1"/>
  <c r="BP79" i="1"/>
  <c r="BO79" i="1"/>
  <c r="EJ115" i="1"/>
  <c r="EE115" i="1"/>
  <c r="EA115" i="1"/>
  <c r="DR115" i="1"/>
  <c r="DH115" i="1"/>
  <c r="DA115" i="1"/>
  <c r="CK115" i="1"/>
  <c r="CF115" i="1"/>
  <c r="BP115" i="1"/>
  <c r="BO115" i="1"/>
  <c r="EJ298" i="1"/>
  <c r="EE298" i="1"/>
  <c r="EA298" i="1"/>
  <c r="DR298" i="1"/>
  <c r="DH298" i="1"/>
  <c r="DA298" i="1"/>
  <c r="CK298" i="1"/>
  <c r="CF298" i="1"/>
  <c r="BP298" i="1"/>
  <c r="BO298" i="1"/>
  <c r="EJ417" i="1"/>
  <c r="DH417" i="1"/>
  <c r="DA417" i="1"/>
  <c r="CK417" i="1"/>
  <c r="CF417" i="1"/>
  <c r="BP417" i="1"/>
  <c r="BO417" i="1"/>
  <c r="EJ91" i="1"/>
  <c r="EE91" i="1"/>
  <c r="EA91" i="1"/>
  <c r="DR91" i="1"/>
  <c r="DH91" i="1"/>
  <c r="DA91" i="1"/>
  <c r="CK91" i="1"/>
  <c r="CF91" i="1"/>
  <c r="BP91" i="1"/>
  <c r="BO91" i="1"/>
  <c r="EJ408" i="1"/>
  <c r="EE408" i="1"/>
  <c r="EA408" i="1"/>
  <c r="DR408" i="1"/>
  <c r="DH408" i="1"/>
  <c r="DA408" i="1"/>
  <c r="CK408" i="1"/>
  <c r="CF408" i="1"/>
  <c r="BP408" i="1"/>
  <c r="BO408" i="1"/>
  <c r="DA393" i="1"/>
  <c r="BP393" i="1"/>
  <c r="BO393" i="1"/>
  <c r="EJ322" i="1"/>
  <c r="EE322" i="1"/>
  <c r="EA322" i="1"/>
  <c r="DR322" i="1"/>
  <c r="DH322" i="1"/>
  <c r="DA322" i="1"/>
  <c r="CK322" i="1"/>
  <c r="CF322" i="1"/>
  <c r="BP322" i="1"/>
  <c r="BO322" i="1"/>
  <c r="EJ181" i="1"/>
  <c r="EE181" i="1"/>
  <c r="EA181" i="1"/>
  <c r="DR181" i="1"/>
  <c r="DH181" i="1"/>
  <c r="DA181" i="1"/>
  <c r="CK181" i="1"/>
  <c r="CF181" i="1"/>
  <c r="BP181" i="1"/>
  <c r="BO181" i="1"/>
  <c r="EJ235" i="1"/>
  <c r="EE235" i="1"/>
  <c r="EA235" i="1"/>
  <c r="DR235" i="1"/>
  <c r="DH235" i="1"/>
  <c r="DA235" i="1"/>
  <c r="CK235" i="1"/>
  <c r="CF235" i="1"/>
  <c r="BP235" i="1"/>
  <c r="BO235" i="1"/>
  <c r="EJ100" i="1"/>
  <c r="EE100" i="1"/>
  <c r="EA100" i="1"/>
  <c r="DR100" i="1"/>
  <c r="DH100" i="1"/>
  <c r="DA100" i="1"/>
  <c r="CK100" i="1"/>
  <c r="CF100" i="1"/>
  <c r="BP100" i="1"/>
  <c r="BO100" i="1"/>
  <c r="EJ522" i="1"/>
  <c r="EE522" i="1"/>
  <c r="EA522" i="1"/>
  <c r="DR522" i="1"/>
  <c r="DH522" i="1"/>
  <c r="DA522" i="1"/>
  <c r="CK522" i="1"/>
  <c r="CF522" i="1"/>
  <c r="BP522" i="1"/>
  <c r="BO522" i="1"/>
  <c r="BP55" i="1"/>
  <c r="BO55" i="1"/>
  <c r="EA139" i="1"/>
  <c r="DR139" i="1"/>
  <c r="DH139" i="1"/>
  <c r="DA139" i="1"/>
  <c r="CK139" i="1"/>
  <c r="CF139" i="1"/>
  <c r="BP139" i="1"/>
  <c r="BO139" i="1"/>
  <c r="EJ533" i="1"/>
  <c r="EE533" i="1"/>
  <c r="EA533" i="1"/>
  <c r="DR533" i="1"/>
  <c r="DH533" i="1"/>
  <c r="DA533" i="1"/>
  <c r="CK533" i="1"/>
  <c r="CF533" i="1"/>
  <c r="BP533" i="1"/>
  <c r="BO533" i="1"/>
  <c r="EJ436" i="1"/>
  <c r="EE436" i="1"/>
  <c r="EA436" i="1"/>
  <c r="DR436" i="1"/>
  <c r="DH436" i="1"/>
  <c r="DA436" i="1"/>
  <c r="CF436" i="1"/>
  <c r="BP436" i="1"/>
  <c r="BO436" i="1"/>
  <c r="BP333" i="1"/>
  <c r="BO333" i="1"/>
  <c r="EJ222" i="1"/>
  <c r="EE222" i="1"/>
  <c r="EA222" i="1"/>
  <c r="DR222" i="1"/>
  <c r="DH222" i="1"/>
  <c r="DA222" i="1"/>
  <c r="CK222" i="1"/>
  <c r="CF222" i="1"/>
  <c r="BP222" i="1"/>
  <c r="BO222" i="1"/>
  <c r="EJ261" i="1"/>
  <c r="EE261" i="1"/>
  <c r="EA261" i="1"/>
  <c r="DR261" i="1"/>
  <c r="DH261" i="1"/>
  <c r="DA261" i="1"/>
  <c r="CK261" i="1"/>
  <c r="CF261" i="1"/>
  <c r="BP261" i="1"/>
  <c r="BO261" i="1"/>
  <c r="EJ325" i="1"/>
  <c r="EE325" i="1"/>
  <c r="EA325" i="1"/>
  <c r="DR325" i="1"/>
  <c r="DH325" i="1"/>
  <c r="DA325" i="1"/>
  <c r="CK325" i="1"/>
  <c r="CF325" i="1"/>
  <c r="BP325" i="1"/>
  <c r="BO325" i="1"/>
  <c r="EJ275" i="1"/>
  <c r="EE275" i="1"/>
  <c r="EA275" i="1"/>
  <c r="DR275" i="1"/>
  <c r="DH275" i="1"/>
  <c r="DA275" i="1"/>
  <c r="CK275" i="1"/>
  <c r="CF275" i="1"/>
  <c r="BP275" i="1"/>
  <c r="BO275" i="1"/>
  <c r="EJ299" i="1"/>
  <c r="EE299" i="1"/>
  <c r="EA299" i="1"/>
  <c r="DR299" i="1"/>
  <c r="DH299" i="1"/>
  <c r="DA299" i="1"/>
  <c r="CF299" i="1"/>
  <c r="BP299" i="1"/>
  <c r="BO299" i="1"/>
  <c r="EJ433" i="1"/>
  <c r="EE433" i="1"/>
  <c r="EA433" i="1"/>
  <c r="DR433" i="1"/>
  <c r="DH433" i="1"/>
  <c r="DA433" i="1"/>
  <c r="CK433" i="1"/>
  <c r="CF433" i="1"/>
  <c r="BP433" i="1"/>
  <c r="BO433" i="1"/>
  <c r="BP178" i="1"/>
  <c r="BO178" i="1"/>
  <c r="EJ462" i="1"/>
  <c r="EE462" i="1"/>
  <c r="EA462" i="1"/>
  <c r="DR462" i="1"/>
  <c r="DH462" i="1"/>
  <c r="DA462" i="1"/>
  <c r="CK462" i="1"/>
  <c r="CF462" i="1"/>
  <c r="BP462" i="1"/>
  <c r="BO462" i="1"/>
  <c r="EJ134" i="1"/>
  <c r="EE134" i="1"/>
  <c r="EA134" i="1"/>
  <c r="DR134" i="1"/>
  <c r="DH134" i="1"/>
  <c r="DA134" i="1"/>
  <c r="CK134" i="1"/>
  <c r="CF134" i="1"/>
  <c r="BP134" i="1"/>
  <c r="BO134" i="1"/>
  <c r="EJ236" i="1"/>
  <c r="EE236" i="1"/>
  <c r="EA236" i="1"/>
  <c r="DR236" i="1"/>
  <c r="DH236" i="1"/>
  <c r="DA236" i="1"/>
  <c r="CK236" i="1"/>
  <c r="CF236" i="1"/>
  <c r="BP236" i="1"/>
  <c r="BO236" i="1"/>
  <c r="EJ74" i="1"/>
  <c r="EE74" i="1"/>
  <c r="EA74" i="1"/>
  <c r="DR74" i="1"/>
  <c r="DH74" i="1"/>
  <c r="DA74" i="1"/>
  <c r="CK74" i="1"/>
  <c r="CF74" i="1"/>
  <c r="BP74" i="1"/>
  <c r="BO74" i="1"/>
  <c r="BP45" i="1"/>
  <c r="BO45" i="1"/>
  <c r="EJ390" i="1"/>
  <c r="EE390" i="1"/>
  <c r="EA390" i="1"/>
  <c r="DR390" i="1"/>
  <c r="DH390" i="1"/>
  <c r="DA390" i="1"/>
  <c r="CK390" i="1"/>
  <c r="CF390" i="1"/>
  <c r="BP390" i="1"/>
  <c r="BO390" i="1"/>
  <c r="EJ57" i="1"/>
  <c r="EE57" i="1"/>
  <c r="EA57" i="1"/>
  <c r="DR57" i="1"/>
  <c r="DH57" i="1"/>
  <c r="DA57" i="1"/>
  <c r="CK57" i="1"/>
  <c r="CF57" i="1"/>
  <c r="BP57" i="1"/>
  <c r="BO57" i="1"/>
  <c r="BP162" i="1"/>
  <c r="BO162" i="1"/>
  <c r="BP406" i="1"/>
  <c r="BO406" i="1"/>
  <c r="EJ425" i="1"/>
  <c r="EE425" i="1"/>
  <c r="EA425" i="1"/>
  <c r="DR425" i="1"/>
  <c r="DH425" i="1"/>
  <c r="DA425" i="1"/>
  <c r="CK425" i="1"/>
  <c r="CF425" i="1"/>
  <c r="BP425" i="1"/>
  <c r="BO425" i="1"/>
  <c r="EJ108" i="1"/>
  <c r="EE108" i="1"/>
  <c r="EA108" i="1"/>
  <c r="DR108" i="1"/>
  <c r="DH108" i="1"/>
  <c r="DA108" i="1"/>
  <c r="CK108" i="1"/>
  <c r="CF108" i="1"/>
  <c r="BP108" i="1"/>
  <c r="BO108" i="1"/>
  <c r="EJ429" i="1"/>
  <c r="EE429" i="1"/>
  <c r="EA429" i="1"/>
  <c r="DR429" i="1"/>
  <c r="DH429" i="1"/>
  <c r="DA429" i="1"/>
  <c r="CK429" i="1"/>
  <c r="CF429" i="1"/>
  <c r="BP429" i="1"/>
  <c r="BO429" i="1"/>
  <c r="EJ96" i="1"/>
  <c r="EE96" i="1"/>
  <c r="EA96" i="1"/>
  <c r="DR96" i="1"/>
  <c r="DH96" i="1"/>
  <c r="DA96" i="1"/>
  <c r="CK96" i="1"/>
  <c r="CF96" i="1"/>
  <c r="BP96" i="1"/>
  <c r="BO96" i="1"/>
  <c r="EJ224" i="1"/>
  <c r="EE224" i="1"/>
  <c r="EB224" i="1"/>
  <c r="CK224" i="1"/>
  <c r="CF224" i="1"/>
  <c r="BP224" i="1"/>
  <c r="BO224" i="1"/>
  <c r="EJ432" i="1"/>
  <c r="EE432" i="1"/>
  <c r="EA432" i="1"/>
  <c r="DR432" i="1"/>
  <c r="DH432" i="1"/>
  <c r="DA432" i="1"/>
  <c r="CK432" i="1"/>
  <c r="CF432" i="1"/>
  <c r="BP432" i="1"/>
  <c r="BO432" i="1"/>
  <c r="EJ442" i="1"/>
  <c r="EE442" i="1"/>
  <c r="EA442" i="1"/>
  <c r="DR442" i="1"/>
  <c r="DH442" i="1"/>
  <c r="DA442" i="1"/>
  <c r="CK442" i="1"/>
  <c r="CF442" i="1"/>
  <c r="BP442" i="1"/>
  <c r="BO442" i="1"/>
  <c r="EJ268" i="1"/>
  <c r="EE268" i="1"/>
  <c r="EA268" i="1"/>
  <c r="DR268" i="1"/>
  <c r="DH268" i="1"/>
  <c r="DA268" i="1"/>
  <c r="CK268" i="1"/>
  <c r="CF268" i="1"/>
  <c r="BP268" i="1"/>
  <c r="BO268" i="1"/>
  <c r="EJ205" i="1"/>
  <c r="EE205" i="1"/>
  <c r="EA205" i="1"/>
  <c r="DR205" i="1"/>
  <c r="DH205" i="1"/>
  <c r="DA205" i="1"/>
  <c r="CK205" i="1"/>
  <c r="CF205" i="1"/>
  <c r="BP205" i="1"/>
  <c r="BO205" i="1"/>
  <c r="EJ225" i="1"/>
  <c r="EE225" i="1"/>
  <c r="EA225" i="1"/>
  <c r="DR225" i="1"/>
  <c r="DH225" i="1"/>
  <c r="DA225" i="1"/>
  <c r="CK225" i="1"/>
  <c r="CF225" i="1"/>
  <c r="BP225" i="1"/>
  <c r="BO225" i="1"/>
  <c r="EJ220" i="1"/>
  <c r="EE220" i="1"/>
  <c r="EA220" i="1"/>
  <c r="DR220" i="1"/>
  <c r="DH220" i="1"/>
  <c r="DA220" i="1"/>
  <c r="CK220" i="1"/>
  <c r="CF220" i="1"/>
  <c r="BP220" i="1"/>
  <c r="BO220" i="1"/>
  <c r="EJ204" i="1"/>
  <c r="EE204" i="1"/>
  <c r="EA204" i="1"/>
  <c r="DR204" i="1"/>
  <c r="DH204" i="1"/>
  <c r="DA204" i="1"/>
  <c r="BP204" i="1"/>
  <c r="BO204" i="1"/>
  <c r="EJ543" i="1"/>
  <c r="EE543" i="1"/>
  <c r="EA543" i="1"/>
  <c r="DR543" i="1"/>
  <c r="DH543" i="1"/>
  <c r="DA543" i="1"/>
  <c r="CK543" i="1"/>
  <c r="CF543" i="1"/>
  <c r="BP543" i="1"/>
  <c r="BO543" i="1"/>
  <c r="DA290" i="1"/>
  <c r="BP290" i="1"/>
  <c r="BO290" i="1"/>
  <c r="EJ516" i="1"/>
  <c r="EE516" i="1"/>
  <c r="EA516" i="1"/>
  <c r="DR516" i="1"/>
  <c r="DH516" i="1"/>
  <c r="DA516" i="1"/>
  <c r="CK516" i="1"/>
  <c r="CF516" i="1"/>
  <c r="BP516" i="1"/>
  <c r="BO516" i="1"/>
  <c r="EJ11" i="1"/>
  <c r="EE11" i="1"/>
  <c r="EA11" i="1"/>
  <c r="DR11" i="1"/>
  <c r="DH11" i="1"/>
  <c r="DA11" i="1"/>
  <c r="CK11" i="1"/>
  <c r="CF11" i="1"/>
  <c r="BP11" i="1"/>
  <c r="BO11" i="1"/>
  <c r="EJ485" i="1"/>
  <c r="EE485" i="1"/>
  <c r="EA485" i="1"/>
  <c r="DR485" i="1"/>
  <c r="DH485" i="1"/>
  <c r="DA485" i="1"/>
  <c r="CK485" i="1"/>
  <c r="CF485" i="1"/>
  <c r="BP485" i="1"/>
  <c r="BO485" i="1"/>
  <c r="EJ449" i="1"/>
  <c r="EE449" i="1"/>
  <c r="EA449" i="1"/>
  <c r="DR449" i="1"/>
  <c r="DH449" i="1"/>
  <c r="DA449" i="1"/>
  <c r="CK449" i="1"/>
  <c r="CF449" i="1"/>
  <c r="BP449" i="1"/>
  <c r="BO449" i="1"/>
  <c r="EJ372" i="1"/>
  <c r="EE372" i="1"/>
  <c r="EA372" i="1"/>
  <c r="DR372" i="1"/>
  <c r="DH372" i="1"/>
  <c r="DA372" i="1"/>
  <c r="CK372" i="1"/>
  <c r="CF372" i="1"/>
  <c r="BP372" i="1"/>
  <c r="BO372" i="1"/>
  <c r="BP413" i="1"/>
  <c r="BO413" i="1"/>
  <c r="BP441" i="1"/>
  <c r="BO441" i="1"/>
  <c r="EJ521" i="1"/>
  <c r="EE521" i="1"/>
  <c r="EA521" i="1"/>
  <c r="DR521" i="1"/>
  <c r="DH521" i="1"/>
  <c r="DA521" i="1"/>
  <c r="CK521" i="1"/>
  <c r="CF521" i="1"/>
  <c r="BP521" i="1"/>
  <c r="BO521" i="1"/>
  <c r="EJ455" i="1"/>
  <c r="EE455" i="1"/>
  <c r="EA455" i="1"/>
  <c r="DR455" i="1"/>
  <c r="DH455" i="1"/>
  <c r="DA455" i="1"/>
  <c r="CK455" i="1"/>
  <c r="CF455" i="1"/>
  <c r="BP455" i="1"/>
  <c r="BO455" i="1"/>
  <c r="EJ452" i="1"/>
  <c r="EE452" i="1"/>
  <c r="EA452" i="1"/>
  <c r="DR452" i="1"/>
  <c r="DH452" i="1"/>
  <c r="DA452" i="1"/>
  <c r="CK452" i="1"/>
  <c r="CF452" i="1"/>
  <c r="BP452" i="1"/>
  <c r="BO452" i="1"/>
  <c r="EJ358" i="1"/>
  <c r="EE358" i="1"/>
  <c r="EA358" i="1"/>
  <c r="DR358" i="1"/>
  <c r="DH358" i="1"/>
  <c r="DA358" i="1"/>
  <c r="CK358" i="1"/>
  <c r="CF358" i="1"/>
  <c r="BP358" i="1"/>
  <c r="BO358" i="1"/>
  <c r="EJ536" i="1"/>
  <c r="EE536" i="1"/>
  <c r="EA536" i="1"/>
  <c r="DR536" i="1"/>
  <c r="DH536" i="1"/>
  <c r="DA536" i="1"/>
  <c r="CK536" i="1"/>
  <c r="CF536" i="1"/>
  <c r="BP536" i="1"/>
  <c r="BO536" i="1"/>
  <c r="EJ435" i="1"/>
  <c r="EE435" i="1"/>
  <c r="EA435" i="1"/>
  <c r="DR435" i="1"/>
  <c r="DH435" i="1"/>
  <c r="DA435" i="1"/>
  <c r="CK435" i="1"/>
  <c r="CF435" i="1"/>
  <c r="BP435" i="1"/>
  <c r="BO435" i="1"/>
  <c r="EJ114" i="1"/>
  <c r="EE114" i="1"/>
  <c r="EA114" i="1"/>
  <c r="DR114" i="1"/>
  <c r="DH114" i="1"/>
  <c r="DA114" i="1"/>
  <c r="CK114" i="1"/>
  <c r="CF114" i="1"/>
  <c r="BP114" i="1"/>
  <c r="BO114" i="1"/>
  <c r="BP375" i="1"/>
  <c r="BO375" i="1"/>
  <c r="BP360" i="1"/>
  <c r="BO360" i="1"/>
  <c r="EJ328" i="1"/>
  <c r="EE328" i="1"/>
  <c r="EA328" i="1"/>
  <c r="DR328" i="1"/>
  <c r="DH328" i="1"/>
  <c r="DA328" i="1"/>
  <c r="CK328" i="1"/>
  <c r="CF328" i="1"/>
  <c r="BP328" i="1"/>
  <c r="BO328" i="1"/>
  <c r="EJ198" i="1"/>
  <c r="EE198" i="1"/>
  <c r="EA198" i="1"/>
  <c r="DR198" i="1"/>
  <c r="DH198" i="1"/>
  <c r="DA198" i="1"/>
  <c r="CK198" i="1"/>
  <c r="CF198" i="1"/>
  <c r="BP198" i="1"/>
  <c r="BO198" i="1"/>
  <c r="EJ468" i="1"/>
  <c r="EE468" i="1"/>
  <c r="EA468" i="1"/>
  <c r="DR468" i="1"/>
  <c r="DH468" i="1"/>
  <c r="DA468" i="1"/>
  <c r="CK468" i="1"/>
  <c r="CF468" i="1"/>
  <c r="BP468" i="1"/>
  <c r="BO468" i="1"/>
  <c r="EJ84" i="1"/>
  <c r="EE84" i="1"/>
  <c r="EA84" i="1"/>
  <c r="DR84" i="1"/>
  <c r="DH84" i="1"/>
  <c r="DA84" i="1"/>
  <c r="CK84" i="1"/>
  <c r="CF84" i="1"/>
  <c r="BP84" i="1"/>
  <c r="BO84" i="1"/>
  <c r="BP548" i="1"/>
  <c r="BO548" i="1"/>
  <c r="EJ293" i="1"/>
  <c r="EE293" i="1"/>
  <c r="EA293" i="1"/>
  <c r="DR293" i="1"/>
  <c r="DH293" i="1"/>
  <c r="DA293" i="1"/>
  <c r="CK293" i="1"/>
  <c r="CF293" i="1"/>
  <c r="BP293" i="1"/>
  <c r="BO293" i="1"/>
  <c r="BP315" i="1"/>
  <c r="BO315" i="1"/>
  <c r="EJ206" i="1"/>
  <c r="EE206" i="1"/>
  <c r="EA206" i="1"/>
  <c r="DR206" i="1"/>
  <c r="DH206" i="1"/>
  <c r="DA206" i="1"/>
  <c r="CK206" i="1"/>
  <c r="CF206" i="1"/>
  <c r="BP206" i="1"/>
  <c r="BO206" i="1"/>
  <c r="EJ213" i="1"/>
  <c r="EE213" i="1"/>
  <c r="EA213" i="1"/>
  <c r="DR213" i="1"/>
  <c r="DH213" i="1"/>
  <c r="DA213" i="1"/>
  <c r="CK213" i="1"/>
  <c r="CF213" i="1"/>
  <c r="BP213" i="1"/>
  <c r="BO213" i="1"/>
  <c r="EJ405" i="1"/>
  <c r="EE405" i="1"/>
  <c r="EA405" i="1"/>
  <c r="DR405" i="1"/>
  <c r="DH405" i="1"/>
  <c r="DA405" i="1"/>
  <c r="CK405" i="1"/>
  <c r="CF405" i="1"/>
  <c r="BP405" i="1"/>
  <c r="BO405" i="1"/>
  <c r="EJ19" i="1"/>
  <c r="EE19" i="1"/>
  <c r="EA19" i="1"/>
  <c r="DR19" i="1"/>
  <c r="DH19" i="1"/>
  <c r="DA19" i="1"/>
  <c r="CK19" i="1"/>
  <c r="CF19" i="1"/>
  <c r="BP19" i="1"/>
  <c r="BO19" i="1"/>
  <c r="EJ341" i="1"/>
  <c r="EE341" i="1"/>
  <c r="EA341" i="1"/>
  <c r="DR341" i="1"/>
  <c r="DH341" i="1"/>
  <c r="DA341" i="1"/>
  <c r="CK341" i="1"/>
  <c r="CF341" i="1"/>
  <c r="BP341" i="1"/>
  <c r="BO341" i="1"/>
  <c r="EJ210" i="1"/>
  <c r="EE210" i="1"/>
  <c r="EA210" i="1"/>
  <c r="DR210" i="1"/>
  <c r="DH210" i="1"/>
  <c r="DA210" i="1"/>
  <c r="CK210" i="1"/>
  <c r="CF210" i="1"/>
  <c r="BP210" i="1"/>
  <c r="BO210" i="1"/>
  <c r="EJ141" i="1"/>
  <c r="EE141" i="1"/>
  <c r="EA141" i="1"/>
  <c r="DR141" i="1"/>
  <c r="DH141" i="1"/>
  <c r="DA141" i="1"/>
  <c r="CK141" i="1"/>
  <c r="CF141" i="1"/>
  <c r="BP141" i="1"/>
  <c r="BO141" i="1"/>
  <c r="EJ243" i="1"/>
  <c r="EE243" i="1"/>
  <c r="EA243" i="1"/>
  <c r="DR243" i="1"/>
  <c r="DH243" i="1"/>
  <c r="DA243" i="1"/>
  <c r="CK243" i="1"/>
  <c r="CF243" i="1"/>
  <c r="BP243" i="1"/>
  <c r="BO243" i="1"/>
  <c r="EJ451" i="1"/>
  <c r="EE451" i="1"/>
  <c r="EA451" i="1"/>
  <c r="DR451" i="1"/>
  <c r="DH451" i="1"/>
  <c r="DA451" i="1"/>
  <c r="CK451" i="1"/>
  <c r="CF451" i="1"/>
  <c r="BP451" i="1"/>
  <c r="BO451" i="1"/>
  <c r="EJ439" i="1"/>
  <c r="EE439" i="1"/>
  <c r="EA439" i="1"/>
  <c r="DR439" i="1"/>
  <c r="DH439" i="1"/>
  <c r="DA439" i="1"/>
  <c r="CK439" i="1"/>
  <c r="CF439" i="1"/>
  <c r="BP439" i="1"/>
  <c r="BO439" i="1"/>
  <c r="EJ195" i="1"/>
  <c r="EE195" i="1"/>
  <c r="EA195" i="1"/>
  <c r="DR195" i="1"/>
  <c r="DH195" i="1"/>
  <c r="DA195" i="1"/>
  <c r="CK195" i="1"/>
  <c r="CF195" i="1"/>
  <c r="BP195" i="1"/>
  <c r="BO195" i="1"/>
  <c r="BP58" i="1"/>
  <c r="BO58" i="1"/>
  <c r="EJ289" i="1"/>
  <c r="EE289" i="1"/>
  <c r="EA289" i="1"/>
  <c r="DR289" i="1"/>
  <c r="DH289" i="1"/>
  <c r="DA289" i="1"/>
  <c r="CK289" i="1"/>
  <c r="CF289" i="1"/>
  <c r="BP289" i="1"/>
  <c r="BO289" i="1"/>
  <c r="EJ241" i="1"/>
  <c r="EE241" i="1"/>
  <c r="EA241" i="1"/>
  <c r="DR241" i="1"/>
  <c r="DH241" i="1"/>
  <c r="DA241" i="1"/>
  <c r="CK241" i="1"/>
  <c r="CF241" i="1"/>
  <c r="BP241" i="1"/>
  <c r="BO241" i="1"/>
  <c r="EJ395" i="1"/>
  <c r="EE395" i="1"/>
  <c r="EA395" i="1"/>
  <c r="DR395" i="1"/>
  <c r="DH395" i="1"/>
  <c r="DA395" i="1"/>
  <c r="CK395" i="1"/>
  <c r="CF395" i="1"/>
  <c r="BP395" i="1"/>
  <c r="BO395" i="1"/>
  <c r="BP540" i="1"/>
  <c r="BO540" i="1"/>
  <c r="EJ542" i="1"/>
  <c r="EE542" i="1"/>
  <c r="EA542" i="1"/>
  <c r="DR542" i="1"/>
  <c r="DH542" i="1"/>
  <c r="DA542" i="1"/>
  <c r="CK542" i="1"/>
  <c r="CF542" i="1"/>
  <c r="BP542" i="1"/>
  <c r="BO542" i="1"/>
  <c r="EJ128" i="1"/>
  <c r="EE128" i="1"/>
  <c r="EA128" i="1"/>
  <c r="DR128" i="1"/>
  <c r="DH128" i="1"/>
  <c r="DA128" i="1"/>
  <c r="CK128" i="1"/>
  <c r="CF128" i="1"/>
  <c r="BP128" i="1"/>
  <c r="BO128" i="1"/>
  <c r="EJ80" i="1"/>
  <c r="EE80" i="1"/>
  <c r="EA80" i="1"/>
  <c r="DR80" i="1"/>
  <c r="DH80" i="1"/>
  <c r="DA80" i="1"/>
  <c r="CK80" i="1"/>
  <c r="CF80" i="1"/>
  <c r="BP80" i="1"/>
  <c r="BO80" i="1"/>
  <c r="EJ51" i="1"/>
  <c r="EE51" i="1"/>
  <c r="EA51" i="1"/>
  <c r="DR51" i="1"/>
  <c r="DH51" i="1"/>
  <c r="DA51" i="1"/>
  <c r="CK51" i="1"/>
  <c r="CF51" i="1"/>
  <c r="BP51" i="1"/>
  <c r="BO51" i="1"/>
  <c r="EJ72" i="1"/>
  <c r="EE72" i="1"/>
  <c r="EA72" i="1"/>
  <c r="DR72" i="1"/>
  <c r="DH72" i="1"/>
  <c r="DA72" i="1"/>
  <c r="CK72" i="1"/>
  <c r="CF72" i="1"/>
  <c r="BP72" i="1"/>
  <c r="BO72" i="1"/>
  <c r="EJ323" i="1"/>
  <c r="EE323" i="1"/>
  <c r="EA323" i="1"/>
  <c r="DR323" i="1"/>
  <c r="DH323" i="1"/>
  <c r="DA323" i="1"/>
  <c r="CK323" i="1"/>
  <c r="CF323" i="1"/>
  <c r="BP323" i="1"/>
  <c r="BO323" i="1"/>
  <c r="EJ263" i="1"/>
  <c r="EE263" i="1"/>
  <c r="EA263" i="1"/>
  <c r="DR263" i="1"/>
  <c r="DH263" i="1"/>
  <c r="DA263" i="1"/>
  <c r="CK263" i="1"/>
  <c r="CF263" i="1"/>
  <c r="BP263" i="1"/>
  <c r="BO263" i="1"/>
  <c r="EJ88" i="1"/>
  <c r="EE88" i="1"/>
  <c r="EA88" i="1"/>
  <c r="DR88" i="1"/>
  <c r="DH88" i="1"/>
  <c r="DA88" i="1"/>
  <c r="CK88" i="1"/>
  <c r="CF88" i="1"/>
  <c r="BP88" i="1"/>
  <c r="BO88" i="1"/>
  <c r="EJ318" i="1"/>
  <c r="EE318" i="1"/>
  <c r="EA318" i="1"/>
  <c r="DR318" i="1"/>
  <c r="DH318" i="1"/>
  <c r="DA318" i="1"/>
  <c r="CK318" i="1"/>
  <c r="CF318" i="1"/>
  <c r="BP318" i="1"/>
  <c r="BO318" i="1"/>
  <c r="EJ518" i="1"/>
  <c r="EE518" i="1"/>
  <c r="EA518" i="1"/>
  <c r="DR518" i="1"/>
  <c r="DH518" i="1"/>
  <c r="DA518" i="1"/>
  <c r="CK518" i="1"/>
  <c r="CF518" i="1"/>
  <c r="BP518" i="1"/>
  <c r="BO518" i="1"/>
  <c r="EJ421" i="1"/>
  <c r="EE421" i="1"/>
  <c r="EA421" i="1"/>
  <c r="DR421" i="1"/>
  <c r="DH421" i="1"/>
  <c r="DA421" i="1"/>
  <c r="CK421" i="1"/>
  <c r="CF421" i="1"/>
  <c r="BP421" i="1"/>
  <c r="BO421" i="1"/>
  <c r="BP217" i="1"/>
  <c r="EJ187" i="1"/>
  <c r="EE187" i="1"/>
  <c r="EA187" i="1"/>
  <c r="DR187" i="1"/>
  <c r="DH187" i="1"/>
  <c r="DA187" i="1"/>
  <c r="CK187" i="1"/>
  <c r="CF187" i="1"/>
  <c r="BP187" i="1"/>
  <c r="BO187" i="1"/>
  <c r="EJ479" i="1"/>
  <c r="EE479" i="1"/>
  <c r="EA479" i="1"/>
  <c r="DR479" i="1"/>
  <c r="DA479" i="1"/>
  <c r="CK479" i="1"/>
  <c r="CF479" i="1"/>
  <c r="BP479" i="1"/>
  <c r="BO479" i="1"/>
  <c r="EJ184" i="1"/>
  <c r="EE184" i="1"/>
  <c r="EA184" i="1"/>
  <c r="DR184" i="1"/>
  <c r="DH184" i="1"/>
  <c r="DA184" i="1"/>
  <c r="CK184" i="1"/>
  <c r="CF184" i="1"/>
  <c r="BP184" i="1"/>
  <c r="BO184" i="1"/>
  <c r="BP280" i="1"/>
  <c r="BO280" i="1"/>
  <c r="EJ407" i="1"/>
  <c r="EE407" i="1"/>
  <c r="EA407" i="1"/>
  <c r="DR407" i="1"/>
  <c r="DH407" i="1"/>
  <c r="DA407" i="1"/>
  <c r="CK407" i="1"/>
  <c r="CF407" i="1"/>
  <c r="BP407" i="1"/>
  <c r="BO407" i="1"/>
  <c r="EJ430" i="1"/>
  <c r="EE430" i="1"/>
  <c r="EA430" i="1"/>
  <c r="DR430" i="1"/>
  <c r="DH430" i="1"/>
  <c r="DA430" i="1"/>
  <c r="CK430" i="1"/>
  <c r="CF430" i="1"/>
  <c r="BP430" i="1"/>
  <c r="BO430" i="1"/>
  <c r="EJ520" i="1"/>
  <c r="EE520" i="1"/>
  <c r="EA520" i="1"/>
  <c r="DR520" i="1"/>
  <c r="DH520" i="1"/>
  <c r="DA520" i="1"/>
  <c r="CK520" i="1"/>
  <c r="CF520" i="1"/>
  <c r="BP520" i="1"/>
  <c r="BO520" i="1"/>
  <c r="EJ230" i="1"/>
  <c r="EE230" i="1"/>
  <c r="EA230" i="1"/>
  <c r="DR230" i="1"/>
  <c r="DH230" i="1"/>
  <c r="DA230" i="1"/>
  <c r="CK230" i="1"/>
  <c r="CF230" i="1"/>
  <c r="BP230" i="1"/>
  <c r="BO230" i="1"/>
  <c r="EJ394" i="1"/>
  <c r="EE394" i="1"/>
  <c r="EA394" i="1"/>
  <c r="DR394" i="1"/>
  <c r="DH394" i="1"/>
  <c r="DA394" i="1"/>
  <c r="CK394" i="1"/>
  <c r="CF394" i="1"/>
  <c r="BP394" i="1"/>
  <c r="BO394" i="1"/>
  <c r="EJ28" i="1"/>
  <c r="EE28" i="1"/>
  <c r="EA28" i="1"/>
  <c r="DR28" i="1"/>
  <c r="DH28" i="1"/>
  <c r="DA28" i="1"/>
  <c r="CK28" i="1"/>
  <c r="CF28" i="1"/>
  <c r="BP28" i="1"/>
  <c r="BO28" i="1"/>
  <c r="EJ473" i="1"/>
  <c r="EE473" i="1"/>
  <c r="EA473" i="1"/>
  <c r="DR473" i="1"/>
  <c r="DH473" i="1"/>
  <c r="DA473" i="1"/>
  <c r="CK473" i="1"/>
  <c r="CF473" i="1"/>
  <c r="BP473" i="1"/>
  <c r="BO473" i="1"/>
  <c r="EJ189" i="1"/>
  <c r="EA189" i="1"/>
  <c r="DR189" i="1"/>
  <c r="DH189" i="1"/>
  <c r="DA189" i="1"/>
  <c r="CK189" i="1"/>
  <c r="CF189" i="1"/>
  <c r="BV189" i="1"/>
  <c r="EJ164" i="1"/>
  <c r="EE164" i="1"/>
  <c r="EA164" i="1"/>
  <c r="DR164" i="1"/>
  <c r="DH164" i="1"/>
  <c r="DA164" i="1"/>
  <c r="CK164" i="1"/>
  <c r="CF164" i="1"/>
  <c r="BP164" i="1"/>
  <c r="BO164" i="1"/>
  <c r="EJ176" i="1"/>
  <c r="EE176" i="1"/>
  <c r="EA176" i="1"/>
  <c r="DR176" i="1"/>
  <c r="DH176" i="1"/>
  <c r="DA176" i="1"/>
  <c r="CF176" i="1"/>
  <c r="BV176" i="1"/>
  <c r="EJ264" i="1"/>
  <c r="EE264" i="1"/>
  <c r="EA264" i="1"/>
  <c r="DR264" i="1"/>
  <c r="DH264" i="1"/>
  <c r="DA264" i="1"/>
  <c r="CF264" i="1"/>
  <c r="BV264" i="1"/>
  <c r="EJ267" i="1"/>
  <c r="EE267" i="1"/>
  <c r="EA267" i="1"/>
  <c r="DR267" i="1"/>
  <c r="DH267" i="1"/>
  <c r="DA267" i="1"/>
  <c r="CF267" i="1"/>
  <c r="BV267" i="1"/>
  <c r="EJ319" i="1"/>
  <c r="EE319" i="1"/>
  <c r="EA319" i="1"/>
  <c r="DR319" i="1"/>
  <c r="DH319" i="1"/>
  <c r="DA319" i="1"/>
  <c r="CF319" i="1"/>
  <c r="BV319" i="1"/>
  <c r="EJ498" i="1"/>
  <c r="EE498" i="1"/>
  <c r="EA498" i="1"/>
  <c r="DR498" i="1"/>
  <c r="DH498" i="1"/>
  <c r="DA498" i="1"/>
  <c r="CF498" i="1"/>
  <c r="BV498" i="1"/>
  <c r="EJ528" i="1"/>
  <c r="EE528" i="1"/>
  <c r="EA528" i="1"/>
  <c r="DR528" i="1"/>
  <c r="DH528" i="1"/>
  <c r="DA528" i="1"/>
  <c r="CF528" i="1"/>
  <c r="BV528" i="1"/>
  <c r="BV242" i="1"/>
  <c r="EJ160" i="1"/>
  <c r="EE160" i="1"/>
  <c r="EA160" i="1"/>
  <c r="DR160" i="1"/>
  <c r="DH160" i="1"/>
  <c r="DA160" i="1"/>
  <c r="CF160" i="1"/>
  <c r="BV160" i="1"/>
  <c r="EJ426" i="1"/>
  <c r="EE426" i="1"/>
  <c r="EA426" i="1"/>
  <c r="DR426" i="1"/>
  <c r="DA426" i="1"/>
  <c r="CF426" i="1"/>
  <c r="BV426" i="1"/>
  <c r="EJ161" i="1"/>
  <c r="EE161" i="1"/>
  <c r="EA161" i="1"/>
  <c r="DR161" i="1"/>
  <c r="DH161" i="1"/>
  <c r="DA161" i="1"/>
  <c r="CK161" i="1"/>
  <c r="CF161" i="1"/>
  <c r="BP161" i="1"/>
  <c r="BO161" i="1"/>
  <c r="EJ338" i="1"/>
  <c r="EE338" i="1"/>
  <c r="EA338" i="1"/>
  <c r="DR338" i="1"/>
  <c r="DH338" i="1"/>
  <c r="DA338" i="1"/>
  <c r="CK338" i="1"/>
  <c r="CF338" i="1"/>
  <c r="BP338" i="1"/>
  <c r="BO338" i="1"/>
  <c r="EJ118" i="1"/>
  <c r="EE118" i="1"/>
  <c r="EA118" i="1"/>
  <c r="DR118" i="1"/>
  <c r="DH118" i="1"/>
  <c r="DA118" i="1"/>
  <c r="CK118" i="1"/>
  <c r="CF118" i="1"/>
  <c r="BO118" i="1"/>
  <c r="BV118" i="1" s="1"/>
  <c r="EJ38" i="1"/>
  <c r="EE38" i="1"/>
  <c r="EA38" i="1"/>
  <c r="DR38" i="1"/>
  <c r="DH38" i="1"/>
  <c r="DA38" i="1"/>
  <c r="CK38" i="1"/>
  <c r="CF38" i="1"/>
  <c r="BP38" i="1"/>
  <c r="BO38" i="1"/>
  <c r="EJ525" i="1"/>
  <c r="EE525" i="1"/>
  <c r="EA525" i="1"/>
  <c r="DR525" i="1"/>
  <c r="DH525" i="1"/>
  <c r="DA525" i="1"/>
  <c r="CK525" i="1"/>
  <c r="CF525" i="1"/>
  <c r="BP525" i="1"/>
  <c r="BO525" i="1"/>
  <c r="EJ530" i="1"/>
  <c r="EE530" i="1"/>
  <c r="EA530" i="1"/>
  <c r="DR530" i="1"/>
  <c r="DH530" i="1"/>
  <c r="DA530" i="1"/>
  <c r="CK530" i="1"/>
  <c r="CF530" i="1"/>
  <c r="BP530" i="1"/>
  <c r="BO530" i="1"/>
  <c r="EJ171" i="1"/>
  <c r="EE171" i="1"/>
  <c r="EA171" i="1"/>
  <c r="DR171" i="1"/>
  <c r="DH171" i="1"/>
  <c r="DA171" i="1"/>
  <c r="CK171" i="1"/>
  <c r="CF171" i="1"/>
  <c r="BP171" i="1"/>
  <c r="BO171" i="1"/>
  <c r="EJ20" i="1"/>
  <c r="EE20" i="1"/>
  <c r="EA20" i="1"/>
  <c r="DR20" i="1"/>
  <c r="DH20" i="1"/>
  <c r="DA20" i="1"/>
  <c r="CK20" i="1"/>
  <c r="CF20" i="1"/>
  <c r="BP20" i="1"/>
  <c r="BO20" i="1"/>
  <c r="EJ404" i="1"/>
  <c r="EE404" i="1"/>
  <c r="EA404" i="1"/>
  <c r="DR404" i="1"/>
  <c r="DH404" i="1"/>
  <c r="DA404" i="1"/>
  <c r="CK404" i="1"/>
  <c r="CF404" i="1"/>
  <c r="BP404" i="1"/>
  <c r="BO404" i="1"/>
  <c r="EJ314" i="1"/>
  <c r="EE314" i="1"/>
  <c r="EA314" i="1"/>
  <c r="DR314" i="1"/>
  <c r="DH314" i="1"/>
  <c r="DA314" i="1"/>
  <c r="CK314" i="1"/>
  <c r="CF314" i="1"/>
  <c r="BP314" i="1"/>
  <c r="BO314" i="1"/>
  <c r="EJ47" i="1"/>
  <c r="EE47" i="1"/>
  <c r="EA47" i="1"/>
  <c r="DR47" i="1"/>
  <c r="DH47" i="1"/>
  <c r="DA47" i="1"/>
  <c r="CK47" i="1"/>
  <c r="CF47" i="1"/>
  <c r="BP47" i="1"/>
  <c r="BO47" i="1"/>
  <c r="EJ488" i="1"/>
  <c r="EE488" i="1"/>
  <c r="EA488" i="1"/>
  <c r="DR488" i="1"/>
  <c r="DH488" i="1"/>
  <c r="DA488" i="1"/>
  <c r="CK488" i="1"/>
  <c r="CF488" i="1"/>
  <c r="BP488" i="1"/>
  <c r="BO488" i="1"/>
  <c r="EJ98" i="1"/>
  <c r="EE98" i="1"/>
  <c r="EA98" i="1"/>
  <c r="DR98" i="1"/>
  <c r="DH98" i="1"/>
  <c r="DA98" i="1"/>
  <c r="CK98" i="1"/>
  <c r="CF98" i="1"/>
  <c r="BP98" i="1"/>
  <c r="BO98" i="1"/>
  <c r="EJ398" i="1"/>
  <c r="EE398" i="1"/>
  <c r="EA398" i="1"/>
  <c r="DR398" i="1"/>
  <c r="DH398" i="1"/>
  <c r="DA398" i="1"/>
  <c r="CK398" i="1"/>
  <c r="CF398" i="1"/>
  <c r="BP398" i="1"/>
  <c r="BO398" i="1"/>
  <c r="EJ500" i="1"/>
  <c r="EE500" i="1"/>
  <c r="EA500" i="1"/>
  <c r="DR500" i="1"/>
  <c r="DH500" i="1"/>
  <c r="DA500" i="1"/>
  <c r="EJ254" i="1"/>
  <c r="EE254" i="1"/>
  <c r="EA254" i="1"/>
  <c r="DR254" i="1"/>
  <c r="DH254" i="1"/>
  <c r="DA254" i="1"/>
  <c r="EJ200" i="1"/>
  <c r="EE200" i="1"/>
  <c r="EA200" i="1"/>
  <c r="DR200" i="1"/>
  <c r="DH200" i="1"/>
  <c r="DA200" i="1"/>
  <c r="EJ259" i="1"/>
  <c r="EE259" i="1"/>
  <c r="EA259" i="1"/>
  <c r="DR259" i="1"/>
  <c r="DH259" i="1"/>
  <c r="DA259" i="1"/>
  <c r="EJ282" i="1"/>
  <c r="EE282" i="1"/>
  <c r="EA282" i="1"/>
  <c r="DR282" i="1"/>
  <c r="DH282" i="1"/>
  <c r="DA282" i="1"/>
  <c r="EJ116" i="1"/>
  <c r="EE116" i="1"/>
  <c r="EA116" i="1"/>
  <c r="DR116" i="1"/>
  <c r="DH116" i="1"/>
  <c r="DA116" i="1"/>
  <c r="EJ524" i="1"/>
  <c r="EE524" i="1"/>
  <c r="EA524" i="1"/>
  <c r="DR524" i="1"/>
  <c r="DH524" i="1"/>
  <c r="DA524" i="1"/>
  <c r="EJ155" i="1"/>
  <c r="EE155" i="1"/>
  <c r="EA155" i="1"/>
  <c r="DR155" i="1"/>
  <c r="DH155" i="1"/>
  <c r="DA155" i="1"/>
  <c r="EJ437" i="1"/>
  <c r="EE437" i="1"/>
  <c r="EA437" i="1"/>
  <c r="DR437" i="1"/>
  <c r="DH437" i="1"/>
  <c r="DA437" i="1"/>
  <c r="EJ317" i="1"/>
  <c r="EE317" i="1"/>
  <c r="EA317" i="1"/>
  <c r="DR317" i="1"/>
  <c r="DH317" i="1"/>
  <c r="DA317" i="1"/>
  <c r="EJ444" i="1"/>
  <c r="EE444" i="1"/>
  <c r="EA444" i="1"/>
  <c r="DR444" i="1"/>
  <c r="DH444" i="1"/>
  <c r="DA444" i="1"/>
  <c r="EJ274" i="1"/>
  <c r="EE274" i="1"/>
  <c r="EA274" i="1"/>
  <c r="DR274" i="1"/>
  <c r="DH274" i="1"/>
  <c r="DA274" i="1"/>
  <c r="CK274" i="1"/>
  <c r="CF274" i="1"/>
  <c r="BP274" i="1"/>
  <c r="BO274" i="1"/>
  <c r="EJ48" i="1"/>
  <c r="EE48" i="1"/>
  <c r="EA48" i="1"/>
  <c r="DR48" i="1"/>
  <c r="DH48" i="1"/>
  <c r="DA48" i="1"/>
  <c r="CK48" i="1"/>
  <c r="CF48" i="1"/>
  <c r="BP48" i="1"/>
  <c r="BO48" i="1"/>
  <c r="EJ265" i="1"/>
  <c r="EE265" i="1"/>
  <c r="EA265" i="1"/>
  <c r="DR265" i="1"/>
  <c r="DH265" i="1"/>
  <c r="DA265" i="1"/>
  <c r="CK265" i="1"/>
  <c r="CF265" i="1"/>
  <c r="BP265" i="1"/>
  <c r="BO265" i="1"/>
  <c r="EJ297" i="1"/>
  <c r="EE297" i="1"/>
  <c r="EA297" i="1"/>
  <c r="DR297" i="1"/>
  <c r="DH297" i="1"/>
  <c r="DA297" i="1"/>
  <c r="CK297" i="1"/>
  <c r="CF297" i="1"/>
  <c r="BP297" i="1"/>
  <c r="BO297" i="1"/>
  <c r="EJ76" i="1"/>
  <c r="EE76" i="1"/>
  <c r="EA76" i="1"/>
  <c r="DR76" i="1"/>
  <c r="DH76" i="1"/>
  <c r="DA76" i="1"/>
  <c r="CK76" i="1"/>
  <c r="CF76" i="1"/>
  <c r="BP76" i="1"/>
  <c r="BO76" i="1"/>
  <c r="EJ142" i="1"/>
  <c r="EE142" i="1"/>
  <c r="EA142" i="1"/>
  <c r="DR142" i="1"/>
  <c r="DH142" i="1"/>
  <c r="DA142" i="1"/>
  <c r="CK142" i="1"/>
  <c r="CF142" i="1"/>
  <c r="BP142" i="1"/>
  <c r="BO142" i="1"/>
  <c r="EJ308" i="1"/>
  <c r="EE308" i="1"/>
  <c r="EA308" i="1"/>
  <c r="DR308" i="1"/>
  <c r="DH308" i="1"/>
  <c r="DA308" i="1"/>
  <c r="CK308" i="1"/>
  <c r="CF308" i="1"/>
  <c r="BP308" i="1"/>
  <c r="BO308" i="1"/>
  <c r="EJ105" i="1"/>
  <c r="EE105" i="1"/>
  <c r="EA105" i="1"/>
  <c r="DR105" i="1"/>
  <c r="DH105" i="1"/>
  <c r="DA105" i="1"/>
  <c r="CK105" i="1"/>
  <c r="CF105" i="1"/>
  <c r="BP105" i="1"/>
  <c r="BO105" i="1"/>
  <c r="EJ381" i="1"/>
  <c r="EE381" i="1"/>
  <c r="EA381" i="1"/>
  <c r="DR381" i="1"/>
  <c r="DH381" i="1"/>
  <c r="DA381" i="1"/>
  <c r="CK381" i="1"/>
  <c r="CF381" i="1"/>
  <c r="BP381" i="1"/>
  <c r="BO381" i="1"/>
  <c r="EJ182" i="1"/>
  <c r="EE182" i="1"/>
  <c r="EA182" i="1"/>
  <c r="DR182" i="1"/>
  <c r="DH182" i="1"/>
  <c r="DA182" i="1"/>
  <c r="CK182" i="1"/>
  <c r="CF182" i="1"/>
  <c r="BP182" i="1"/>
  <c r="BO182" i="1"/>
  <c r="EJ367" i="1"/>
  <c r="EE367" i="1"/>
  <c r="EA367" i="1"/>
  <c r="DR367" i="1"/>
  <c r="DH367" i="1"/>
  <c r="DA367" i="1"/>
  <c r="CK367" i="1"/>
  <c r="CF367" i="1"/>
  <c r="BP367" i="1"/>
  <c r="BO367" i="1"/>
  <c r="EJ67" i="1"/>
  <c r="EE67" i="1"/>
  <c r="EA67" i="1"/>
  <c r="DR67" i="1"/>
  <c r="DH67" i="1"/>
  <c r="DA67" i="1"/>
  <c r="CK67" i="1"/>
  <c r="CF67" i="1"/>
  <c r="BP67" i="1"/>
  <c r="BO67" i="1"/>
  <c r="EJ492" i="1"/>
  <c r="EE492" i="1"/>
  <c r="EA492" i="1"/>
  <c r="DR492" i="1"/>
  <c r="DH492" i="1"/>
  <c r="DA492" i="1"/>
  <c r="CK492" i="1"/>
  <c r="CF492" i="1"/>
  <c r="BP492" i="1"/>
  <c r="BO492" i="1"/>
  <c r="EJ392" i="1"/>
  <c r="EE392" i="1"/>
  <c r="EA392" i="1"/>
  <c r="DR392" i="1"/>
  <c r="DH392" i="1"/>
  <c r="DA392" i="1"/>
  <c r="CK392" i="1"/>
  <c r="CF392" i="1"/>
  <c r="BP392" i="1"/>
  <c r="BO392" i="1"/>
  <c r="BV392" i="1" s="1"/>
  <c r="EJ63" i="1"/>
  <c r="EE63" i="1"/>
  <c r="EA63" i="1"/>
  <c r="DR63" i="1"/>
  <c r="DH63" i="1"/>
  <c r="DA63" i="1"/>
  <c r="CK63" i="1"/>
  <c r="CF63" i="1"/>
  <c r="BP63" i="1"/>
  <c r="BO63" i="1"/>
  <c r="EJ87" i="1"/>
  <c r="EE87" i="1"/>
  <c r="EA87" i="1"/>
  <c r="DR87" i="1"/>
  <c r="DH87" i="1"/>
  <c r="DA87" i="1"/>
  <c r="CK87" i="1"/>
  <c r="CF87" i="1"/>
  <c r="BP87" i="1"/>
  <c r="BO87" i="1"/>
  <c r="EJ416" i="1"/>
  <c r="EE416" i="1"/>
  <c r="EA416" i="1"/>
  <c r="DR416" i="1"/>
  <c r="DH416" i="1"/>
  <c r="DA416" i="1"/>
  <c r="CK416" i="1"/>
  <c r="CF416" i="1"/>
  <c r="BP416" i="1"/>
  <c r="BO416" i="1"/>
  <c r="EJ208" i="1"/>
  <c r="EE208" i="1"/>
  <c r="EA208" i="1"/>
  <c r="DR208" i="1"/>
  <c r="DH208" i="1"/>
  <c r="DA208" i="1"/>
  <c r="CK208" i="1"/>
  <c r="CF208" i="1"/>
  <c r="BP208" i="1"/>
  <c r="BO208" i="1"/>
  <c r="EJ369" i="1"/>
  <c r="EE369" i="1"/>
  <c r="EA369" i="1"/>
  <c r="DR369" i="1"/>
  <c r="DH369" i="1"/>
  <c r="DA369" i="1"/>
  <c r="CK369" i="1"/>
  <c r="CF369" i="1"/>
  <c r="BP369" i="1"/>
  <c r="BO369" i="1"/>
  <c r="EJ201" i="1"/>
  <c r="EE201" i="1"/>
  <c r="EA201" i="1"/>
  <c r="DR201" i="1"/>
  <c r="DH201" i="1"/>
  <c r="DA201" i="1"/>
  <c r="CK201" i="1"/>
  <c r="CF201" i="1"/>
  <c r="BP201" i="1"/>
  <c r="BO201" i="1"/>
  <c r="EJ446" i="1"/>
  <c r="EE446" i="1"/>
  <c r="EA446" i="1"/>
  <c r="DR446" i="1"/>
  <c r="DH446" i="1"/>
  <c r="DA446" i="1"/>
  <c r="CK446" i="1"/>
  <c r="CF446" i="1"/>
  <c r="BP446" i="1"/>
  <c r="BO446" i="1"/>
  <c r="EJ511" i="1"/>
  <c r="EE511" i="1"/>
  <c r="EA511" i="1"/>
  <c r="DR511" i="1"/>
  <c r="DH511" i="1"/>
  <c r="DA511" i="1"/>
  <c r="CK511" i="1"/>
  <c r="CF511" i="1"/>
  <c r="BP511" i="1"/>
  <c r="BO511" i="1"/>
  <c r="EJ450" i="1"/>
  <c r="EE450" i="1"/>
  <c r="EA450" i="1"/>
  <c r="DR450" i="1"/>
  <c r="DH450" i="1"/>
  <c r="DA450" i="1"/>
  <c r="CK450" i="1"/>
  <c r="CF450" i="1"/>
  <c r="BP450" i="1"/>
  <c r="BO450" i="1"/>
  <c r="EJ278" i="1"/>
  <c r="EE278" i="1"/>
  <c r="EA278" i="1"/>
  <c r="DR278" i="1"/>
  <c r="DH278" i="1"/>
  <c r="DA278" i="1"/>
  <c r="CK278" i="1"/>
  <c r="CF278" i="1"/>
  <c r="BP278" i="1"/>
  <c r="BO278" i="1"/>
  <c r="EJ476" i="1"/>
  <c r="EE476" i="1"/>
  <c r="EA476" i="1"/>
  <c r="DR476" i="1"/>
  <c r="DH476" i="1"/>
  <c r="DA476" i="1"/>
  <c r="CK476" i="1"/>
  <c r="CF476" i="1"/>
  <c r="BP476" i="1"/>
  <c r="BO476" i="1"/>
  <c r="EJ304" i="1"/>
  <c r="EE304" i="1"/>
  <c r="EA304" i="1"/>
  <c r="DR304" i="1"/>
  <c r="DH304" i="1"/>
  <c r="DA304" i="1"/>
  <c r="CK304" i="1"/>
  <c r="CF304" i="1"/>
  <c r="BP304" i="1"/>
  <c r="BO304" i="1"/>
  <c r="EJ321" i="1"/>
  <c r="EE321" i="1"/>
  <c r="EA321" i="1"/>
  <c r="DR321" i="1"/>
  <c r="DH321" i="1"/>
  <c r="DA321" i="1"/>
  <c r="CK321" i="1"/>
  <c r="CF321" i="1"/>
  <c r="BP321" i="1"/>
  <c r="BO321" i="1"/>
  <c r="EJ124" i="1"/>
  <c r="EE124" i="1"/>
  <c r="EA124" i="1"/>
  <c r="DR124" i="1"/>
  <c r="DH124" i="1"/>
  <c r="DA124" i="1"/>
  <c r="CK124" i="1"/>
  <c r="CF124" i="1"/>
  <c r="BP124" i="1"/>
  <c r="BO124" i="1"/>
  <c r="EJ475" i="1"/>
  <c r="EE475" i="1"/>
  <c r="EA475" i="1"/>
  <c r="DR475" i="1"/>
  <c r="DH475" i="1"/>
  <c r="DA475" i="1"/>
  <c r="CK475" i="1"/>
  <c r="CF475" i="1"/>
  <c r="BP475" i="1"/>
  <c r="BO475" i="1"/>
  <c r="EJ62" i="1"/>
  <c r="EE62" i="1"/>
  <c r="EA62" i="1"/>
  <c r="DR62" i="1"/>
  <c r="DH62" i="1"/>
  <c r="DA62" i="1"/>
  <c r="CK62" i="1"/>
  <c r="CF62" i="1"/>
  <c r="BP62" i="1"/>
  <c r="BO62" i="1"/>
  <c r="EJ119" i="1"/>
  <c r="EE119" i="1"/>
  <c r="EA119" i="1"/>
  <c r="DR119" i="1"/>
  <c r="DH119" i="1"/>
  <c r="DA119" i="1"/>
  <c r="CK119" i="1"/>
  <c r="CF119" i="1"/>
  <c r="BP119" i="1"/>
  <c r="BO119" i="1"/>
  <c r="EJ211" i="1"/>
  <c r="EE211" i="1"/>
  <c r="EA211" i="1"/>
  <c r="DR211" i="1"/>
  <c r="DH211" i="1"/>
  <c r="DA211" i="1"/>
  <c r="CK211" i="1"/>
  <c r="CF211" i="1"/>
  <c r="BP211" i="1"/>
  <c r="BO211" i="1"/>
  <c r="EJ75" i="1"/>
  <c r="EE75" i="1"/>
  <c r="EA75" i="1"/>
  <c r="DR75" i="1"/>
  <c r="DH75" i="1"/>
  <c r="DA75" i="1"/>
  <c r="CK75" i="1"/>
  <c r="CF75" i="1"/>
  <c r="BP75" i="1"/>
  <c r="BO75" i="1"/>
  <c r="EJ66" i="1"/>
  <c r="EE66" i="1"/>
  <c r="EA66" i="1"/>
  <c r="DR66" i="1"/>
  <c r="DH66" i="1"/>
  <c r="DA66" i="1"/>
  <c r="CK66" i="1"/>
  <c r="CF66" i="1"/>
  <c r="BP66" i="1"/>
  <c r="BO66" i="1"/>
  <c r="EJ355" i="1"/>
  <c r="EE355" i="1"/>
  <c r="EA355" i="1"/>
  <c r="DR355" i="1"/>
  <c r="DH355" i="1"/>
  <c r="DA355" i="1"/>
  <c r="CK355" i="1"/>
  <c r="CF355" i="1"/>
  <c r="BP355" i="1"/>
  <c r="BO355" i="1"/>
  <c r="EJ352" i="1"/>
  <c r="EE352" i="1"/>
  <c r="EA352" i="1"/>
  <c r="DR352" i="1"/>
  <c r="DH352" i="1"/>
  <c r="DA352" i="1"/>
  <c r="CK352" i="1"/>
  <c r="CF352" i="1"/>
  <c r="BP352" i="1"/>
  <c r="BO352" i="1"/>
  <c r="EJ120" i="1"/>
  <c r="EE120" i="1"/>
  <c r="EA120" i="1"/>
  <c r="DR120" i="1"/>
  <c r="DH120" i="1"/>
  <c r="DA120" i="1"/>
  <c r="CK120" i="1"/>
  <c r="CF120" i="1"/>
  <c r="BP120" i="1"/>
  <c r="BO120" i="1"/>
  <c r="EJ101" i="1"/>
  <c r="EE101" i="1"/>
  <c r="EA101" i="1"/>
  <c r="DR101" i="1"/>
  <c r="DH101" i="1"/>
  <c r="DA101" i="1"/>
  <c r="CK101" i="1"/>
  <c r="CF101" i="1"/>
  <c r="BP101" i="1"/>
  <c r="BO101" i="1"/>
  <c r="EJ49" i="1"/>
  <c r="EE49" i="1"/>
  <c r="EA49" i="1"/>
  <c r="DR49" i="1"/>
  <c r="DH49" i="1"/>
  <c r="DA49" i="1"/>
  <c r="CK49" i="1"/>
  <c r="CF49" i="1"/>
  <c r="BP49" i="1"/>
  <c r="BO49" i="1"/>
  <c r="EJ380" i="1"/>
  <c r="EE380" i="1"/>
  <c r="EA380" i="1"/>
  <c r="DR380" i="1"/>
  <c r="DH380" i="1"/>
  <c r="DA380" i="1"/>
  <c r="CK380" i="1"/>
  <c r="CF380" i="1"/>
  <c r="BP380" i="1"/>
  <c r="BO380" i="1"/>
  <c r="EJ305" i="1"/>
  <c r="EE305" i="1"/>
  <c r="EA305" i="1"/>
  <c r="DR305" i="1"/>
  <c r="DH305" i="1"/>
  <c r="DA305" i="1"/>
  <c r="CK305" i="1"/>
  <c r="CF305" i="1"/>
  <c r="BP305" i="1"/>
  <c r="BO305" i="1"/>
  <c r="EJ158" i="1"/>
  <c r="EE158" i="1"/>
  <c r="EA158" i="1"/>
  <c r="DR158" i="1"/>
  <c r="DH158" i="1"/>
  <c r="DA158" i="1"/>
  <c r="CK158" i="1"/>
  <c r="CF158" i="1"/>
  <c r="BP158" i="1"/>
  <c r="BO158" i="1"/>
  <c r="EJ238" i="1"/>
  <c r="EE238" i="1"/>
  <c r="EA238" i="1"/>
  <c r="DR238" i="1"/>
  <c r="DH238" i="1"/>
  <c r="DA238" i="1"/>
  <c r="CK238" i="1"/>
  <c r="CF238" i="1"/>
  <c r="BP238" i="1"/>
  <c r="BO238" i="1"/>
  <c r="EJ357" i="1"/>
  <c r="EE357" i="1"/>
  <c r="EA357" i="1"/>
  <c r="DR357" i="1"/>
  <c r="DH357" i="1"/>
  <c r="DA357" i="1"/>
  <c r="CK357" i="1"/>
  <c r="CF357" i="1"/>
  <c r="BP357" i="1"/>
  <c r="BO357" i="1"/>
  <c r="EJ423" i="1"/>
  <c r="EE423" i="1"/>
  <c r="EA423" i="1"/>
  <c r="DR423" i="1"/>
  <c r="DH423" i="1"/>
  <c r="DA423" i="1"/>
  <c r="CK423" i="1"/>
  <c r="CF423" i="1"/>
  <c r="BP423" i="1"/>
  <c r="BO423" i="1"/>
  <c r="EJ386" i="1"/>
  <c r="EE386" i="1"/>
  <c r="EA386" i="1"/>
  <c r="DR386" i="1"/>
  <c r="DH386" i="1"/>
  <c r="DA386" i="1"/>
  <c r="CK386" i="1"/>
  <c r="CF386" i="1"/>
  <c r="BP386" i="1"/>
  <c r="BO386" i="1"/>
  <c r="EJ469" i="1"/>
  <c r="EE469" i="1"/>
  <c r="EA469" i="1"/>
  <c r="DR469" i="1"/>
  <c r="DH469" i="1"/>
  <c r="DA469" i="1"/>
  <c r="CK469" i="1"/>
  <c r="CF469" i="1"/>
  <c r="BP469" i="1"/>
  <c r="BO469" i="1"/>
  <c r="EJ33" i="1"/>
  <c r="EE33" i="1"/>
  <c r="EA33" i="1"/>
  <c r="DR33" i="1"/>
  <c r="DH33" i="1"/>
  <c r="DA33" i="1"/>
  <c r="CK33" i="1"/>
  <c r="CF33" i="1"/>
  <c r="BP33" i="1"/>
  <c r="BO33" i="1"/>
  <c r="EJ173" i="1"/>
  <c r="EE173" i="1"/>
  <c r="EA173" i="1"/>
  <c r="DR173" i="1"/>
  <c r="DH173" i="1"/>
  <c r="DA173" i="1"/>
  <c r="CK173" i="1"/>
  <c r="CF173" i="1"/>
  <c r="BP173" i="1"/>
  <c r="BO173" i="1"/>
  <c r="EJ165" i="1"/>
  <c r="EE165" i="1"/>
  <c r="EA165" i="1"/>
  <c r="DR165" i="1"/>
  <c r="DH165" i="1"/>
  <c r="DA165" i="1"/>
  <c r="CK165" i="1"/>
  <c r="CF165" i="1"/>
  <c r="BP165" i="1"/>
  <c r="BO165" i="1"/>
  <c r="EJ121" i="1"/>
  <c r="EE121" i="1"/>
  <c r="EA121" i="1"/>
  <c r="DR121" i="1"/>
  <c r="DH121" i="1"/>
  <c r="DA121" i="1"/>
  <c r="CK121" i="1"/>
  <c r="CF121" i="1"/>
  <c r="BP121" i="1"/>
  <c r="BO121" i="1"/>
  <c r="EJ24" i="1"/>
  <c r="EE24" i="1"/>
  <c r="EA24" i="1"/>
  <c r="DR24" i="1"/>
  <c r="DH24" i="1"/>
  <c r="DA24" i="1"/>
  <c r="CK24" i="1"/>
  <c r="CF24" i="1"/>
  <c r="BP24" i="1"/>
  <c r="BO24" i="1"/>
  <c r="EJ344" i="1"/>
  <c r="EE344" i="1"/>
  <c r="EA344" i="1"/>
  <c r="DR344" i="1"/>
  <c r="DH344" i="1"/>
  <c r="DA344" i="1"/>
  <c r="CK344" i="1"/>
  <c r="CF344" i="1"/>
  <c r="BP344" i="1"/>
  <c r="BO344" i="1"/>
  <c r="EJ39" i="1"/>
  <c r="EE39" i="1"/>
  <c r="EA39" i="1"/>
  <c r="EB39" i="1" s="1"/>
  <c r="DH39" i="1"/>
  <c r="DI39" i="1" s="1"/>
  <c r="DA39" i="1"/>
  <c r="CK39" i="1"/>
  <c r="CF39" i="1"/>
  <c r="BP39" i="1"/>
  <c r="BO39" i="1"/>
  <c r="EJ32" i="1"/>
  <c r="EE32" i="1"/>
  <c r="EA32" i="1"/>
  <c r="EB32" i="1" s="1"/>
  <c r="DR32" i="1"/>
  <c r="DH32" i="1"/>
  <c r="DA32" i="1"/>
  <c r="CK32" i="1"/>
  <c r="CF32" i="1"/>
  <c r="BP32" i="1"/>
  <c r="BO32" i="1"/>
  <c r="EJ151" i="1"/>
  <c r="EE151" i="1"/>
  <c r="EA151" i="1"/>
  <c r="DR151" i="1"/>
  <c r="DH151" i="1"/>
  <c r="DI151" i="1" s="1"/>
  <c r="DA151" i="1"/>
  <c r="CK151" i="1"/>
  <c r="CF151" i="1"/>
  <c r="BP151" i="1"/>
  <c r="BV151" i="1" s="1"/>
  <c r="BO151" i="1"/>
  <c r="EJ539" i="1"/>
  <c r="EE539" i="1"/>
  <c r="EA539" i="1"/>
  <c r="DR539" i="1"/>
  <c r="DH539" i="1"/>
  <c r="DA539" i="1"/>
  <c r="CK539" i="1"/>
  <c r="CF539" i="1"/>
  <c r="BP539" i="1"/>
  <c r="BO539" i="1"/>
  <c r="EJ50" i="1"/>
  <c r="EE50" i="1"/>
  <c r="EA50" i="1"/>
  <c r="DR50" i="1"/>
  <c r="DH50" i="1"/>
  <c r="DA50" i="1"/>
  <c r="CK50" i="1"/>
  <c r="CF50" i="1"/>
  <c r="BP50" i="1"/>
  <c r="BO50" i="1"/>
  <c r="EJ523" i="1"/>
  <c r="EE523" i="1"/>
  <c r="EA523" i="1"/>
  <c r="DR523" i="1"/>
  <c r="DH523" i="1"/>
  <c r="DA523" i="1"/>
  <c r="CK523" i="1"/>
  <c r="CF523" i="1"/>
  <c r="BP523" i="1"/>
  <c r="BO523" i="1"/>
  <c r="EJ174" i="1"/>
  <c r="EE174" i="1"/>
  <c r="EA174" i="1"/>
  <c r="DR174" i="1"/>
  <c r="DH174" i="1"/>
  <c r="DA174" i="1"/>
  <c r="CK174" i="1"/>
  <c r="CF174" i="1"/>
  <c r="BP174" i="1"/>
  <c r="BO174" i="1"/>
  <c r="EJ502" i="1"/>
  <c r="EE502" i="1"/>
  <c r="EA502" i="1"/>
  <c r="DR502" i="1"/>
  <c r="DH502" i="1"/>
  <c r="DA502" i="1"/>
  <c r="CK502" i="1"/>
  <c r="CF502" i="1"/>
  <c r="BP502" i="1"/>
  <c r="BO502" i="1"/>
  <c r="EJ185" i="1"/>
  <c r="EE185" i="1"/>
  <c r="EA185" i="1"/>
  <c r="DR185" i="1"/>
  <c r="DH185" i="1"/>
  <c r="DA185" i="1"/>
  <c r="CK185" i="1"/>
  <c r="CF185" i="1"/>
  <c r="BP185" i="1"/>
  <c r="BO185" i="1"/>
  <c r="EJ117" i="1"/>
  <c r="EE117" i="1"/>
  <c r="EA117" i="1"/>
  <c r="DR117" i="1"/>
  <c r="DH117" i="1"/>
  <c r="DA117" i="1"/>
  <c r="CK117" i="1"/>
  <c r="CF117" i="1"/>
  <c r="BP117" i="1"/>
  <c r="BO117" i="1"/>
  <c r="EJ269" i="1"/>
  <c r="EE269" i="1"/>
  <c r="EA269" i="1"/>
  <c r="DR269" i="1"/>
  <c r="DH269" i="1"/>
  <c r="DA269" i="1"/>
  <c r="CK269" i="1"/>
  <c r="CF269" i="1"/>
  <c r="BP269" i="1"/>
  <c r="BO269" i="1"/>
  <c r="EJ491" i="1"/>
  <c r="EE491" i="1"/>
  <c r="EA491" i="1"/>
  <c r="EB491" i="1" s="1"/>
  <c r="DR491" i="1"/>
  <c r="DH491" i="1"/>
  <c r="DA491" i="1"/>
  <c r="CK491" i="1"/>
  <c r="CF491" i="1"/>
  <c r="BP491" i="1"/>
  <c r="BO491" i="1"/>
  <c r="EJ288" i="1"/>
  <c r="EE288" i="1"/>
  <c r="EA288" i="1"/>
  <c r="DR288" i="1"/>
  <c r="DH288" i="1"/>
  <c r="DA288" i="1"/>
  <c r="CK288" i="1"/>
  <c r="CF288" i="1"/>
  <c r="BP288" i="1"/>
  <c r="BO288" i="1"/>
  <c r="EJ396" i="1"/>
  <c r="EE396" i="1"/>
  <c r="EA396" i="1"/>
  <c r="DR396" i="1"/>
  <c r="DH396" i="1"/>
  <c r="DA396" i="1"/>
  <c r="CK396" i="1"/>
  <c r="CF396" i="1"/>
  <c r="BP396" i="1"/>
  <c r="BO396" i="1"/>
  <c r="EJ529" i="1"/>
  <c r="EE529" i="1"/>
  <c r="EA529" i="1"/>
  <c r="DR529" i="1"/>
  <c r="DH529" i="1"/>
  <c r="DA529" i="1"/>
  <c r="CK529" i="1"/>
  <c r="CF529" i="1"/>
  <c r="BP529" i="1"/>
  <c r="BO529" i="1"/>
  <c r="EJ388" i="1"/>
  <c r="EE388" i="1"/>
  <c r="EA388" i="1"/>
  <c r="EB388" i="1" s="1"/>
  <c r="DR388" i="1"/>
  <c r="DH388" i="1"/>
  <c r="DA388" i="1"/>
  <c r="CK388" i="1"/>
  <c r="CF388" i="1"/>
  <c r="BP388" i="1"/>
  <c r="BO388" i="1"/>
  <c r="EJ21" i="1"/>
  <c r="EE21" i="1"/>
  <c r="EA21" i="1"/>
  <c r="DR21" i="1"/>
  <c r="DH21" i="1"/>
  <c r="DI21" i="1" s="1"/>
  <c r="DA21" i="1"/>
  <c r="CK21" i="1"/>
  <c r="CF21" i="1"/>
  <c r="BP21" i="1"/>
  <c r="BO21" i="1"/>
  <c r="EJ154" i="1"/>
  <c r="EE154" i="1"/>
  <c r="EA154" i="1"/>
  <c r="DR154" i="1"/>
  <c r="DH154" i="1"/>
  <c r="DA154" i="1"/>
  <c r="CK154" i="1"/>
  <c r="CF154" i="1"/>
  <c r="BP154" i="1"/>
  <c r="BO154" i="1"/>
  <c r="EJ257" i="1"/>
  <c r="EE257" i="1"/>
  <c r="EA257" i="1"/>
  <c r="DR257" i="1"/>
  <c r="DH257" i="1"/>
  <c r="DA257" i="1"/>
  <c r="CK257" i="1"/>
  <c r="CF257" i="1"/>
  <c r="BP257" i="1"/>
  <c r="BV257" i="1" s="1"/>
  <c r="BO257" i="1"/>
  <c r="EJ192" i="1"/>
  <c r="EE192" i="1"/>
  <c r="EA192" i="1"/>
  <c r="DR192" i="1"/>
  <c r="DH192" i="1"/>
  <c r="DA192" i="1"/>
  <c r="CK192" i="1"/>
  <c r="CF192" i="1"/>
  <c r="BP192" i="1"/>
  <c r="BO192" i="1"/>
  <c r="EJ445" i="1"/>
  <c r="EE445" i="1"/>
  <c r="EA445" i="1"/>
  <c r="DR445" i="1"/>
  <c r="DH445" i="1"/>
  <c r="DA445" i="1"/>
  <c r="CK445" i="1"/>
  <c r="CF445" i="1"/>
  <c r="BP445" i="1"/>
  <c r="BO445" i="1"/>
  <c r="EJ347" i="1"/>
  <c r="EE347" i="1"/>
  <c r="EA347" i="1"/>
  <c r="DR347" i="1"/>
  <c r="DH347" i="1"/>
  <c r="DA347" i="1"/>
  <c r="CK347" i="1"/>
  <c r="CF347" i="1"/>
  <c r="BP347" i="1"/>
  <c r="BO347" i="1"/>
  <c r="EJ400" i="1"/>
  <c r="EE400" i="1"/>
  <c r="EA400" i="1"/>
  <c r="DR400" i="1"/>
  <c r="DH400" i="1"/>
  <c r="DA400" i="1"/>
  <c r="CK400" i="1"/>
  <c r="CF400" i="1"/>
  <c r="BP400" i="1"/>
  <c r="BO400" i="1"/>
  <c r="EJ228" i="1"/>
  <c r="EE228" i="1"/>
  <c r="EA228" i="1"/>
  <c r="DR228" i="1"/>
  <c r="DH228" i="1"/>
  <c r="DA228" i="1"/>
  <c r="CK228" i="1"/>
  <c r="CF228" i="1"/>
  <c r="BP228" i="1"/>
  <c r="BO228" i="1"/>
  <c r="EJ99" i="1"/>
  <c r="EE99" i="1"/>
  <c r="EA99" i="1"/>
  <c r="DR99" i="1"/>
  <c r="DH99" i="1"/>
  <c r="DA99" i="1"/>
  <c r="CK99" i="1"/>
  <c r="CF99" i="1"/>
  <c r="BP99" i="1"/>
  <c r="BO99" i="1"/>
  <c r="EJ138" i="1"/>
  <c r="EE138" i="1"/>
  <c r="EA138" i="1"/>
  <c r="DR138" i="1"/>
  <c r="DH138" i="1"/>
  <c r="DA138" i="1"/>
  <c r="CK138" i="1"/>
  <c r="CF138" i="1"/>
  <c r="BP138" i="1"/>
  <c r="BO138" i="1"/>
  <c r="EJ434" i="1"/>
  <c r="EE434" i="1"/>
  <c r="EA434" i="1"/>
  <c r="DR434" i="1"/>
  <c r="DH434" i="1"/>
  <c r="DA434" i="1"/>
  <c r="CK434" i="1"/>
  <c r="CF434" i="1"/>
  <c r="BP434" i="1"/>
  <c r="BO434" i="1"/>
  <c r="EJ245" i="1"/>
  <c r="EE245" i="1"/>
  <c r="EA245" i="1"/>
  <c r="DR245" i="1"/>
  <c r="DH245" i="1"/>
  <c r="DA245" i="1"/>
  <c r="CK245" i="1"/>
  <c r="CF245" i="1"/>
  <c r="BP245" i="1"/>
  <c r="BO245" i="1"/>
  <c r="EJ95" i="1"/>
  <c r="EE95" i="1"/>
  <c r="EA95" i="1"/>
  <c r="DR95" i="1"/>
  <c r="DH95" i="1"/>
  <c r="DA95" i="1"/>
  <c r="CK95" i="1"/>
  <c r="CF95" i="1"/>
  <c r="BP95" i="1"/>
  <c r="BO95" i="1"/>
  <c r="EJ135" i="1"/>
  <c r="EE135" i="1"/>
  <c r="EA135" i="1"/>
  <c r="DR135" i="1"/>
  <c r="DH135" i="1"/>
  <c r="DA135" i="1"/>
  <c r="CK135" i="1"/>
  <c r="CF135" i="1"/>
  <c r="BP135" i="1"/>
  <c r="BO135" i="1"/>
  <c r="EJ16" i="1"/>
  <c r="EE16" i="1"/>
  <c r="EA16" i="1"/>
  <c r="DR16" i="1"/>
  <c r="DH16" i="1"/>
  <c r="DA16" i="1"/>
  <c r="CK16" i="1"/>
  <c r="CF16" i="1"/>
  <c r="BP16" i="1"/>
  <c r="BO16" i="1"/>
  <c r="EJ472" i="1"/>
  <c r="EE472" i="1"/>
  <c r="EA472" i="1"/>
  <c r="DR472" i="1"/>
  <c r="DH472" i="1"/>
  <c r="DA472" i="1"/>
  <c r="CK472" i="1"/>
  <c r="CF472" i="1"/>
  <c r="BP472" i="1"/>
  <c r="BO472" i="1"/>
  <c r="EJ336" i="1"/>
  <c r="EE336" i="1"/>
  <c r="EA336" i="1"/>
  <c r="DR336" i="1"/>
  <c r="DH336" i="1"/>
  <c r="DA336" i="1"/>
  <c r="CK336" i="1"/>
  <c r="CF336" i="1"/>
  <c r="BV336" i="1"/>
  <c r="EJ374" i="1"/>
  <c r="EE374" i="1"/>
  <c r="EA374" i="1"/>
  <c r="DR374" i="1"/>
  <c r="DH374" i="1"/>
  <c r="DA374" i="1"/>
  <c r="CK374" i="1"/>
  <c r="CF374" i="1"/>
  <c r="BP374" i="1"/>
  <c r="BO374" i="1"/>
  <c r="EJ255" i="1"/>
  <c r="EE255" i="1"/>
  <c r="EA255" i="1"/>
  <c r="DR255" i="1"/>
  <c r="DH255" i="1"/>
  <c r="DA255" i="1"/>
  <c r="CK255" i="1"/>
  <c r="CF255" i="1"/>
  <c r="BP255" i="1"/>
  <c r="BO255" i="1"/>
  <c r="EJ509" i="1"/>
  <c r="EE509" i="1"/>
  <c r="EA509" i="1"/>
  <c r="DR509" i="1"/>
  <c r="DH509" i="1"/>
  <c r="DA509" i="1"/>
  <c r="CK509" i="1"/>
  <c r="CF509" i="1"/>
  <c r="BP509" i="1"/>
  <c r="BO509" i="1"/>
  <c r="EJ464" i="1"/>
  <c r="EE464" i="1"/>
  <c r="EA464" i="1"/>
  <c r="DR464" i="1"/>
  <c r="DH464" i="1"/>
  <c r="DA464" i="1"/>
  <c r="CK464" i="1"/>
  <c r="CF464" i="1"/>
  <c r="BP464" i="1"/>
  <c r="BO464" i="1"/>
  <c r="EJ186" i="1"/>
  <c r="EE186" i="1"/>
  <c r="EA186" i="1"/>
  <c r="DR186" i="1"/>
  <c r="DH186" i="1"/>
  <c r="DA186" i="1"/>
  <c r="CK186" i="1"/>
  <c r="CF186" i="1"/>
  <c r="BP186" i="1"/>
  <c r="BO186" i="1"/>
  <c r="EJ294" i="1"/>
  <c r="EE294" i="1"/>
  <c r="EA294" i="1"/>
  <c r="DR294" i="1"/>
  <c r="DH294" i="1"/>
  <c r="DA294" i="1"/>
  <c r="CK294" i="1"/>
  <c r="CF294" i="1"/>
  <c r="BP294" i="1"/>
  <c r="BO294" i="1"/>
  <c r="EJ339" i="1"/>
  <c r="EE339" i="1"/>
  <c r="EA339" i="1"/>
  <c r="DR339" i="1"/>
  <c r="DH339" i="1"/>
  <c r="DA339" i="1"/>
  <c r="CK339" i="1"/>
  <c r="CF339" i="1"/>
  <c r="BP339" i="1"/>
  <c r="BO339" i="1"/>
  <c r="EJ172" i="1"/>
  <c r="EE172" i="1"/>
  <c r="EA172" i="1"/>
  <c r="DR172" i="1"/>
  <c r="DH172" i="1"/>
  <c r="DA172" i="1"/>
  <c r="CK172" i="1"/>
  <c r="CF172" i="1"/>
  <c r="BP172" i="1"/>
  <c r="BO172" i="1"/>
  <c r="EJ517" i="1"/>
  <c r="EE517" i="1"/>
  <c r="EA517" i="1"/>
  <c r="DR517" i="1"/>
  <c r="DH517" i="1"/>
  <c r="DA517" i="1"/>
  <c r="CK517" i="1"/>
  <c r="CF517" i="1"/>
  <c r="BP517" i="1"/>
  <c r="BO517" i="1"/>
  <c r="EJ351" i="1"/>
  <c r="EE351" i="1"/>
  <c r="EA351" i="1"/>
  <c r="DR351" i="1"/>
  <c r="DH351" i="1"/>
  <c r="DA351" i="1"/>
  <c r="CK351" i="1"/>
  <c r="CF351" i="1"/>
  <c r="BP351" i="1"/>
  <c r="BO351" i="1"/>
  <c r="EJ246" i="1"/>
  <c r="EE246" i="1"/>
  <c r="EA246" i="1"/>
  <c r="DR246" i="1"/>
  <c r="DH246" i="1"/>
  <c r="DA246" i="1"/>
  <c r="CK246" i="1"/>
  <c r="CF246" i="1"/>
  <c r="BP246" i="1"/>
  <c r="BO246" i="1"/>
  <c r="EJ170" i="1"/>
  <c r="EE170" i="1"/>
  <c r="EA170" i="1"/>
  <c r="DR170" i="1"/>
  <c r="DH170" i="1"/>
  <c r="DA170" i="1"/>
  <c r="CK170" i="1"/>
  <c r="CF170" i="1"/>
  <c r="BP170" i="1"/>
  <c r="BO170" i="1"/>
  <c r="EJ53" i="1"/>
  <c r="EE53" i="1"/>
  <c r="EA53" i="1"/>
  <c r="DR53" i="1"/>
  <c r="DH53" i="1"/>
  <c r="DA53" i="1"/>
  <c r="CK53" i="1"/>
  <c r="CF53" i="1"/>
  <c r="BP53" i="1"/>
  <c r="BO53" i="1"/>
  <c r="EJ202" i="1"/>
  <c r="EE202" i="1"/>
  <c r="EA202" i="1"/>
  <c r="DR202" i="1"/>
  <c r="DH202" i="1"/>
  <c r="DA202" i="1"/>
  <c r="CK202" i="1"/>
  <c r="CF202" i="1"/>
  <c r="BP202" i="1"/>
  <c r="BO202" i="1"/>
  <c r="EJ196" i="1"/>
  <c r="EE196" i="1"/>
  <c r="EA196" i="1"/>
  <c r="DR196" i="1"/>
  <c r="DH196" i="1"/>
  <c r="DA196" i="1"/>
  <c r="CK196" i="1"/>
  <c r="CF196" i="1"/>
  <c r="BP196" i="1"/>
  <c r="BO196" i="1"/>
  <c r="EJ145" i="1"/>
  <c r="EE145" i="1"/>
  <c r="EA145" i="1"/>
  <c r="DR145" i="1"/>
  <c r="DH145" i="1"/>
  <c r="DA145" i="1"/>
  <c r="CK145" i="1"/>
  <c r="CF145" i="1"/>
  <c r="BP145" i="1"/>
  <c r="BO145" i="1"/>
  <c r="EJ402" i="1"/>
  <c r="EE402" i="1"/>
  <c r="EA402" i="1"/>
  <c r="DR402" i="1"/>
  <c r="DH402" i="1"/>
  <c r="DA402" i="1"/>
  <c r="CK402" i="1"/>
  <c r="CF402" i="1"/>
  <c r="BP402" i="1"/>
  <c r="BO402" i="1"/>
  <c r="EJ219" i="1"/>
  <c r="EE219" i="1"/>
  <c r="EA219" i="1"/>
  <c r="DR219" i="1"/>
  <c r="DH219" i="1"/>
  <c r="DA219" i="1"/>
  <c r="CK219" i="1"/>
  <c r="CF219" i="1"/>
  <c r="BP219" i="1"/>
  <c r="BO219" i="1"/>
  <c r="EJ132" i="1"/>
  <c r="EE132" i="1"/>
  <c r="EA132" i="1"/>
  <c r="DR132" i="1"/>
  <c r="DH132" i="1"/>
  <c r="DA132" i="1"/>
  <c r="CK132" i="1"/>
  <c r="CF132" i="1"/>
  <c r="BP132" i="1"/>
  <c r="BO132" i="1"/>
  <c r="EJ281" i="1"/>
  <c r="EE281" i="1"/>
  <c r="EA281" i="1"/>
  <c r="DR281" i="1"/>
  <c r="DH281" i="1"/>
  <c r="DA281" i="1"/>
  <c r="CK281" i="1"/>
  <c r="CF281" i="1"/>
  <c r="BP281" i="1"/>
  <c r="BO281" i="1"/>
  <c r="EJ250" i="1"/>
  <c r="EE250" i="1"/>
  <c r="EA250" i="1"/>
  <c r="DR250" i="1"/>
  <c r="DH250" i="1"/>
  <c r="DA250" i="1"/>
  <c r="CK250" i="1"/>
  <c r="CF250" i="1"/>
  <c r="BP250" i="1"/>
  <c r="BO250" i="1"/>
  <c r="EJ463" i="1"/>
  <c r="EE463" i="1"/>
  <c r="EA463" i="1"/>
  <c r="DR463" i="1"/>
  <c r="DH463" i="1"/>
  <c r="DA463" i="1"/>
  <c r="CK463" i="1"/>
  <c r="CF463" i="1"/>
  <c r="BP463" i="1"/>
  <c r="BO463" i="1"/>
  <c r="EJ537" i="1"/>
  <c r="EE537" i="1"/>
  <c r="EA537" i="1"/>
  <c r="DR537" i="1"/>
  <c r="DH537" i="1"/>
  <c r="DA537" i="1"/>
  <c r="CK537" i="1"/>
  <c r="CF537" i="1"/>
  <c r="BP537" i="1"/>
  <c r="BO537" i="1"/>
  <c r="EJ454" i="1"/>
  <c r="EE454" i="1"/>
  <c r="EA454" i="1"/>
  <c r="DR454" i="1"/>
  <c r="DH454" i="1"/>
  <c r="DA454" i="1"/>
  <c r="CK454" i="1"/>
  <c r="CF454" i="1"/>
  <c r="BP454" i="1"/>
  <c r="BO454" i="1"/>
  <c r="EJ428" i="1"/>
  <c r="EE428" i="1"/>
  <c r="EA428" i="1"/>
  <c r="DR428" i="1"/>
  <c r="DH428" i="1"/>
  <c r="DA428" i="1"/>
  <c r="CK428" i="1"/>
  <c r="CF428" i="1"/>
  <c r="BP428" i="1"/>
  <c r="BO428" i="1"/>
  <c r="EJ345" i="1"/>
  <c r="EE345" i="1"/>
  <c r="EA345" i="1"/>
  <c r="DR345" i="1"/>
  <c r="DH345" i="1"/>
  <c r="DA345" i="1"/>
  <c r="CK345" i="1"/>
  <c r="CF345" i="1"/>
  <c r="BP345" i="1"/>
  <c r="BO345" i="1"/>
  <c r="EJ331" i="1"/>
  <c r="EE331" i="1"/>
  <c r="EA331" i="1"/>
  <c r="DR331" i="1"/>
  <c r="DH331" i="1"/>
  <c r="DA331" i="1"/>
  <c r="CK331" i="1"/>
  <c r="CF331" i="1"/>
  <c r="BP331" i="1"/>
  <c r="BO331" i="1"/>
  <c r="EJ40" i="1"/>
  <c r="EE40" i="1"/>
  <c r="EA40" i="1"/>
  <c r="DR40" i="1"/>
  <c r="DH40" i="1"/>
  <c r="DA40" i="1"/>
  <c r="CK40" i="1"/>
  <c r="CF40" i="1"/>
  <c r="BP40" i="1"/>
  <c r="BO40" i="1"/>
  <c r="EJ487" i="1"/>
  <c r="EE487" i="1"/>
  <c r="EA487" i="1"/>
  <c r="DR487" i="1"/>
  <c r="DH487" i="1"/>
  <c r="DA487" i="1"/>
  <c r="CK487" i="1"/>
  <c r="CF487" i="1"/>
  <c r="BP487" i="1"/>
  <c r="BO487" i="1"/>
  <c r="EJ519" i="1"/>
  <c r="EE519" i="1"/>
  <c r="EA519" i="1"/>
  <c r="DR519" i="1"/>
  <c r="DH519" i="1"/>
  <c r="DA519" i="1"/>
  <c r="CK519" i="1"/>
  <c r="CF519" i="1"/>
  <c r="BP519" i="1"/>
  <c r="BO519" i="1"/>
  <c r="EJ368" i="1"/>
  <c r="EE368" i="1"/>
  <c r="EA368" i="1"/>
  <c r="DR368" i="1"/>
  <c r="DH368" i="1"/>
  <c r="DA368" i="1"/>
  <c r="CK368" i="1"/>
  <c r="CF368" i="1"/>
  <c r="BP368" i="1"/>
  <c r="BO368" i="1"/>
  <c r="EJ183" i="1"/>
  <c r="EE183" i="1"/>
  <c r="EA183" i="1"/>
  <c r="DR183" i="1"/>
  <c r="DH183" i="1"/>
  <c r="DA183" i="1"/>
  <c r="CK183" i="1"/>
  <c r="CF183" i="1"/>
  <c r="BP183" i="1"/>
  <c r="BO183" i="1"/>
  <c r="EJ231" i="1"/>
  <c r="EE231" i="1"/>
  <c r="EA231" i="1"/>
  <c r="DR231" i="1"/>
  <c r="DH231" i="1"/>
  <c r="DA231" i="1"/>
  <c r="CK231" i="1"/>
  <c r="CF231" i="1"/>
  <c r="BP231" i="1"/>
  <c r="BO231" i="1"/>
  <c r="EJ283" i="1"/>
  <c r="EE283" i="1"/>
  <c r="EA283" i="1"/>
  <c r="DR283" i="1"/>
  <c r="DH283" i="1"/>
  <c r="DA283" i="1"/>
  <c r="CK283" i="1"/>
  <c r="CF283" i="1"/>
  <c r="BP283" i="1"/>
  <c r="BO283" i="1"/>
  <c r="EJ506" i="1"/>
  <c r="EE506" i="1"/>
  <c r="EA506" i="1"/>
  <c r="DR506" i="1"/>
  <c r="DH506" i="1"/>
  <c r="DA506" i="1"/>
  <c r="CK506" i="1"/>
  <c r="CF506" i="1"/>
  <c r="BP506" i="1"/>
  <c r="BO506" i="1"/>
  <c r="EJ349" i="1"/>
  <c r="EE349" i="1"/>
  <c r="EA349" i="1"/>
  <c r="DR349" i="1"/>
  <c r="DH349" i="1"/>
  <c r="DA349" i="1"/>
  <c r="CK349" i="1"/>
  <c r="CF349" i="1"/>
  <c r="BP349" i="1"/>
  <c r="BO349" i="1"/>
  <c r="EJ411" i="1"/>
  <c r="EE411" i="1"/>
  <c r="EA411" i="1"/>
  <c r="DR411" i="1"/>
  <c r="DH411" i="1"/>
  <c r="DA411" i="1"/>
  <c r="CK411" i="1"/>
  <c r="CF411" i="1"/>
  <c r="BP411" i="1"/>
  <c r="BO411" i="1"/>
  <c r="EJ150" i="1"/>
  <c r="EE150" i="1"/>
  <c r="EA150" i="1"/>
  <c r="DR150" i="1"/>
  <c r="DH150" i="1"/>
  <c r="DA150" i="1"/>
  <c r="CK150" i="1"/>
  <c r="CF150" i="1"/>
  <c r="BP150" i="1"/>
  <c r="BO150" i="1"/>
  <c r="EJ309" i="1"/>
  <c r="EE309" i="1"/>
  <c r="EA309" i="1"/>
  <c r="DR309" i="1"/>
  <c r="DH309" i="1"/>
  <c r="DA309" i="1"/>
  <c r="CK309" i="1"/>
  <c r="CF309" i="1"/>
  <c r="BP309" i="1"/>
  <c r="BO309" i="1"/>
  <c r="EJ226" i="1"/>
  <c r="EE226" i="1"/>
  <c r="EA226" i="1"/>
  <c r="DR226" i="1"/>
  <c r="DH226" i="1"/>
  <c r="DA226" i="1"/>
  <c r="CK226" i="1"/>
  <c r="CF226" i="1"/>
  <c r="BP226" i="1"/>
  <c r="BO226" i="1"/>
  <c r="EJ415" i="1"/>
  <c r="EE415" i="1"/>
  <c r="EA415" i="1"/>
  <c r="DR415" i="1"/>
  <c r="DH415" i="1"/>
  <c r="DA415" i="1"/>
  <c r="CK415" i="1"/>
  <c r="CF415" i="1"/>
  <c r="BP415" i="1"/>
  <c r="BO415" i="1"/>
  <c r="EJ362" i="1"/>
  <c r="EE362" i="1"/>
  <c r="EA362" i="1"/>
  <c r="DR362" i="1"/>
  <c r="DH362" i="1"/>
  <c r="DA362" i="1"/>
  <c r="CK362" i="1"/>
  <c r="CF362" i="1"/>
  <c r="BP362" i="1"/>
  <c r="BO362" i="1"/>
  <c r="EJ295" i="1"/>
  <c r="EE295" i="1"/>
  <c r="EA295" i="1"/>
  <c r="DR295" i="1"/>
  <c r="DH295" i="1"/>
  <c r="DA295" i="1"/>
  <c r="CK295" i="1"/>
  <c r="CF295" i="1"/>
  <c r="BP295" i="1"/>
  <c r="BO295" i="1"/>
  <c r="EJ363" i="1"/>
  <c r="EE363" i="1"/>
  <c r="EA363" i="1"/>
  <c r="DR363" i="1"/>
  <c r="DH363" i="1"/>
  <c r="DA363" i="1"/>
  <c r="CK363" i="1"/>
  <c r="CF363" i="1"/>
  <c r="BP363" i="1"/>
  <c r="BO363" i="1"/>
  <c r="EJ43" i="1"/>
  <c r="EE43" i="1"/>
  <c r="EA43" i="1"/>
  <c r="DR43" i="1"/>
  <c r="DH43" i="1"/>
  <c r="DA43" i="1"/>
  <c r="CK43" i="1"/>
  <c r="CF43" i="1"/>
  <c r="BV43" i="1"/>
  <c r="EJ123" i="1"/>
  <c r="EE123" i="1"/>
  <c r="EA123" i="1"/>
  <c r="DR123" i="1"/>
  <c r="DH123" i="1"/>
  <c r="DA123" i="1"/>
  <c r="CK123" i="1"/>
  <c r="CF123" i="1"/>
  <c r="BP123" i="1"/>
  <c r="BO123" i="1"/>
  <c r="EJ34" i="1"/>
  <c r="EE34" i="1"/>
  <c r="EA34" i="1"/>
  <c r="DR34" i="1"/>
  <c r="DH34" i="1"/>
  <c r="DA34" i="1"/>
  <c r="CK34" i="1"/>
  <c r="CF34" i="1"/>
  <c r="BP34" i="1"/>
  <c r="BO34" i="1"/>
  <c r="EJ526" i="1"/>
  <c r="EE526" i="1"/>
  <c r="EA526" i="1"/>
  <c r="DR526" i="1"/>
  <c r="DH526" i="1"/>
  <c r="DA526" i="1"/>
  <c r="CK526" i="1"/>
  <c r="CF526" i="1"/>
  <c r="BP526" i="1"/>
  <c r="BO526" i="1"/>
  <c r="EJ384" i="1"/>
  <c r="EE384" i="1"/>
  <c r="EA384" i="1"/>
  <c r="DR384" i="1"/>
  <c r="DH384" i="1"/>
  <c r="DA384" i="1"/>
  <c r="CK384" i="1"/>
  <c r="CF384" i="1"/>
  <c r="BP384" i="1"/>
  <c r="BO384" i="1"/>
  <c r="EJ371" i="1"/>
  <c r="EE371" i="1"/>
  <c r="EA371" i="1"/>
  <c r="DR371" i="1"/>
  <c r="DH371" i="1"/>
  <c r="DA371" i="1"/>
  <c r="CK371" i="1"/>
  <c r="CF371" i="1"/>
  <c r="BP371" i="1"/>
  <c r="BO371" i="1"/>
  <c r="EJ122" i="1"/>
  <c r="EE122" i="1"/>
  <c r="EA122" i="1"/>
  <c r="DR122" i="1"/>
  <c r="DH122" i="1"/>
  <c r="DI122" i="1" s="1"/>
  <c r="DA122" i="1"/>
  <c r="CK122" i="1"/>
  <c r="CF122" i="1"/>
  <c r="BP122" i="1"/>
  <c r="BO122" i="1"/>
  <c r="EJ52" i="1"/>
  <c r="EE52" i="1"/>
  <c r="EA52" i="1"/>
  <c r="DR52" i="1"/>
  <c r="DH52" i="1"/>
  <c r="DA52" i="1"/>
  <c r="CK52" i="1"/>
  <c r="CF52" i="1"/>
  <c r="BP52" i="1"/>
  <c r="BO52" i="1"/>
  <c r="EJ229" i="1"/>
  <c r="EE229" i="1"/>
  <c r="EA229" i="1"/>
  <c r="DR229" i="1"/>
  <c r="DH229" i="1"/>
  <c r="DI229" i="1" s="1"/>
  <c r="DA229" i="1"/>
  <c r="CK229" i="1"/>
  <c r="CF229" i="1"/>
  <c r="BP229" i="1"/>
  <c r="BO229" i="1"/>
  <c r="EJ350" i="1"/>
  <c r="EE350" i="1"/>
  <c r="EA350" i="1"/>
  <c r="EB350" i="1" s="1"/>
  <c r="DR350" i="1"/>
  <c r="DH350" i="1"/>
  <c r="DA350" i="1"/>
  <c r="CK350" i="1"/>
  <c r="CF350" i="1"/>
  <c r="BP350" i="1"/>
  <c r="BO350" i="1"/>
  <c r="EJ42" i="1"/>
  <c r="EE42" i="1"/>
  <c r="EA42" i="1"/>
  <c r="DR42" i="1"/>
  <c r="DH42" i="1"/>
  <c r="DA42" i="1"/>
  <c r="CK42" i="1"/>
  <c r="CF42" i="1"/>
  <c r="BP42" i="1"/>
  <c r="BO42" i="1"/>
  <c r="EJ59" i="1"/>
  <c r="EE59" i="1"/>
  <c r="EA59" i="1"/>
  <c r="DR59" i="1"/>
  <c r="DH59" i="1"/>
  <c r="DA59" i="1"/>
  <c r="CK59" i="1"/>
  <c r="CF59" i="1"/>
  <c r="BP59" i="1"/>
  <c r="BO59" i="1"/>
  <c r="EJ459" i="1"/>
  <c r="EE459" i="1"/>
  <c r="EA459" i="1"/>
  <c r="DR459" i="1"/>
  <c r="DH459" i="1"/>
  <c r="DA459" i="1"/>
  <c r="CK459" i="1"/>
  <c r="CF459" i="1"/>
  <c r="BP459" i="1"/>
  <c r="BO459" i="1"/>
  <c r="EJ541" i="1"/>
  <c r="EE541" i="1"/>
  <c r="EA541" i="1"/>
  <c r="DR541" i="1"/>
  <c r="DH541" i="1"/>
  <c r="DA541" i="1"/>
  <c r="CK541" i="1"/>
  <c r="CF541" i="1"/>
  <c r="BP541" i="1"/>
  <c r="BO541" i="1"/>
  <c r="EJ478" i="1"/>
  <c r="EE478" i="1"/>
  <c r="EA478" i="1"/>
  <c r="DR478" i="1"/>
  <c r="DH478" i="1"/>
  <c r="DI478" i="1" s="1"/>
  <c r="DA478" i="1"/>
  <c r="CK478" i="1"/>
  <c r="CF478" i="1"/>
  <c r="BP478" i="1"/>
  <c r="BO478" i="1"/>
  <c r="EJ427" i="1"/>
  <c r="EE427" i="1"/>
  <c r="EA427" i="1"/>
  <c r="DR427" i="1"/>
  <c r="DH427" i="1"/>
  <c r="DA427" i="1"/>
  <c r="CK427" i="1"/>
  <c r="CF427" i="1"/>
  <c r="BP427" i="1"/>
  <c r="BO427" i="1"/>
  <c r="EJ366" i="1"/>
  <c r="EE366" i="1"/>
  <c r="EA366" i="1"/>
  <c r="DR366" i="1"/>
  <c r="DH366" i="1"/>
  <c r="DA366" i="1"/>
  <c r="CK366" i="1"/>
  <c r="CF366" i="1"/>
  <c r="BP366" i="1"/>
  <c r="BO366" i="1"/>
  <c r="EJ494" i="1"/>
  <c r="EE494" i="1"/>
  <c r="EA494" i="1"/>
  <c r="DR494" i="1"/>
  <c r="DH494" i="1"/>
  <c r="DA494" i="1"/>
  <c r="CK494" i="1"/>
  <c r="CF494" i="1"/>
  <c r="BP494" i="1"/>
  <c r="BO494" i="1"/>
  <c r="EJ199" i="1"/>
  <c r="EE199" i="1"/>
  <c r="EA199" i="1"/>
  <c r="DR199" i="1"/>
  <c r="DH199" i="1"/>
  <c r="DA199" i="1"/>
  <c r="CK199" i="1"/>
  <c r="CF199" i="1"/>
  <c r="BP199" i="1"/>
  <c r="BO199" i="1"/>
  <c r="EJ547" i="1"/>
  <c r="EE547" i="1"/>
  <c r="EA547" i="1"/>
  <c r="DR547" i="1"/>
  <c r="DH547" i="1"/>
  <c r="DA547" i="1"/>
  <c r="CK547" i="1"/>
  <c r="CF547" i="1"/>
  <c r="BP547" i="1"/>
  <c r="BO547" i="1"/>
  <c r="EJ110" i="1"/>
  <c r="EE110" i="1"/>
  <c r="EA110" i="1"/>
  <c r="DR110" i="1"/>
  <c r="DH110" i="1"/>
  <c r="DA110" i="1"/>
  <c r="CK110" i="1"/>
  <c r="CF110" i="1"/>
  <c r="BP110" i="1"/>
  <c r="BO110" i="1"/>
  <c r="EJ286" i="1"/>
  <c r="EE286" i="1"/>
  <c r="EA286" i="1"/>
  <c r="DR286" i="1"/>
  <c r="DH286" i="1"/>
  <c r="DA286" i="1"/>
  <c r="CK286" i="1"/>
  <c r="CF286" i="1"/>
  <c r="BP286" i="1"/>
  <c r="BO286" i="1"/>
  <c r="EJ92" i="1"/>
  <c r="EE92" i="1"/>
  <c r="EA92" i="1"/>
  <c r="DR92" i="1"/>
  <c r="DH92" i="1"/>
  <c r="DA92" i="1"/>
  <c r="CK92" i="1"/>
  <c r="CF92" i="1"/>
  <c r="BP92" i="1"/>
  <c r="BO92" i="1"/>
  <c r="EJ364" i="1"/>
  <c r="EE364" i="1"/>
  <c r="EA364" i="1"/>
  <c r="DR364" i="1"/>
  <c r="DH364" i="1"/>
  <c r="DA364" i="1"/>
  <c r="CK364" i="1"/>
  <c r="CF364" i="1"/>
  <c r="BP364" i="1"/>
  <c r="BO364" i="1"/>
  <c r="EJ320" i="1"/>
  <c r="EE320" i="1"/>
  <c r="EA320" i="1"/>
  <c r="DR320" i="1"/>
  <c r="DH320" i="1"/>
  <c r="DA320" i="1"/>
  <c r="CK320" i="1"/>
  <c r="CF320" i="1"/>
  <c r="BP320" i="1"/>
  <c r="BO320" i="1"/>
  <c r="EJ310" i="1"/>
  <c r="EE310" i="1"/>
  <c r="EA310" i="1"/>
  <c r="DR310" i="1"/>
  <c r="DH310" i="1"/>
  <c r="DA310" i="1"/>
  <c r="CK310" i="1"/>
  <c r="CF310" i="1"/>
  <c r="BP310" i="1"/>
  <c r="BO310" i="1"/>
  <c r="EJ85" i="1"/>
  <c r="EE85" i="1"/>
  <c r="EA85" i="1"/>
  <c r="DR85" i="1"/>
  <c r="DH85" i="1"/>
  <c r="DA85" i="1"/>
  <c r="CK85" i="1"/>
  <c r="CF85" i="1"/>
  <c r="BP85" i="1"/>
  <c r="BO85" i="1"/>
  <c r="EJ244" i="1"/>
  <c r="EE244" i="1"/>
  <c r="EA244" i="1"/>
  <c r="DR244" i="1"/>
  <c r="DH244" i="1"/>
  <c r="DA244" i="1"/>
  <c r="CK244" i="1"/>
  <c r="CF244" i="1"/>
  <c r="BP244" i="1"/>
  <c r="BO244" i="1"/>
  <c r="EJ466" i="1"/>
  <c r="EE466" i="1"/>
  <c r="EA466" i="1"/>
  <c r="DR466" i="1"/>
  <c r="DH466" i="1"/>
  <c r="DA466" i="1"/>
  <c r="CK466" i="1"/>
  <c r="CF466" i="1"/>
  <c r="BP466" i="1"/>
  <c r="BO466" i="1"/>
  <c r="EJ61" i="1"/>
  <c r="EE61" i="1"/>
  <c r="EA61" i="1"/>
  <c r="DR61" i="1"/>
  <c r="DH61" i="1"/>
  <c r="DA61" i="1"/>
  <c r="CK61" i="1"/>
  <c r="CF61" i="1"/>
  <c r="BP61" i="1"/>
  <c r="BO61" i="1"/>
  <c r="EJ431" i="1"/>
  <c r="EE431" i="1"/>
  <c r="EA431" i="1"/>
  <c r="DR431" i="1"/>
  <c r="DH431" i="1"/>
  <c r="DA431" i="1"/>
  <c r="CK431" i="1"/>
  <c r="CF431" i="1"/>
  <c r="BP431" i="1"/>
  <c r="BO431" i="1"/>
  <c r="EJ424" i="1"/>
  <c r="EE424" i="1"/>
  <c r="EA424" i="1"/>
  <c r="DR424" i="1"/>
  <c r="DH424" i="1"/>
  <c r="DA424" i="1"/>
  <c r="CK424" i="1"/>
  <c r="CF424" i="1"/>
  <c r="BP424" i="1"/>
  <c r="BO424" i="1"/>
  <c r="EJ233" i="1"/>
  <c r="EE233" i="1"/>
  <c r="EA233" i="1"/>
  <c r="DR233" i="1"/>
  <c r="DH233" i="1"/>
  <c r="DI233" i="1" s="1"/>
  <c r="DA233" i="1"/>
  <c r="CK233" i="1"/>
  <c r="CF233" i="1"/>
  <c r="BP233" i="1"/>
  <c r="BO233" i="1"/>
  <c r="EJ71" i="1"/>
  <c r="EE71" i="1"/>
  <c r="EA71" i="1"/>
  <c r="EB71" i="1" s="1"/>
  <c r="DR71" i="1"/>
  <c r="DH71" i="1"/>
  <c r="DA71" i="1"/>
  <c r="CK71" i="1"/>
  <c r="CF71" i="1"/>
  <c r="BP71" i="1"/>
  <c r="BO71" i="1"/>
  <c r="EJ512" i="1"/>
  <c r="EE512" i="1"/>
  <c r="EA512" i="1"/>
  <c r="DR512" i="1"/>
  <c r="DH512" i="1"/>
  <c r="DA512" i="1"/>
  <c r="CK512" i="1"/>
  <c r="CF512" i="1"/>
  <c r="BP512" i="1"/>
  <c r="BO512" i="1"/>
  <c r="EJ223" i="1"/>
  <c r="EE223" i="1"/>
  <c r="EA223" i="1"/>
  <c r="DR223" i="1"/>
  <c r="DH223" i="1"/>
  <c r="DA223" i="1"/>
  <c r="CK223" i="1"/>
  <c r="CF223" i="1"/>
  <c r="BP223" i="1"/>
  <c r="BO223" i="1"/>
  <c r="EJ285" i="1"/>
  <c r="EE285" i="1"/>
  <c r="EA285" i="1"/>
  <c r="DR285" i="1"/>
  <c r="DH285" i="1"/>
  <c r="DA285" i="1"/>
  <c r="CK285" i="1"/>
  <c r="CF285" i="1"/>
  <c r="BP285" i="1"/>
  <c r="BO285" i="1"/>
  <c r="EJ107" i="1"/>
  <c r="EE107" i="1"/>
  <c r="EA107" i="1"/>
  <c r="DR107" i="1"/>
  <c r="DH107" i="1"/>
  <c r="DA107" i="1"/>
  <c r="CK107" i="1"/>
  <c r="CF107" i="1"/>
  <c r="BP107" i="1"/>
  <c r="BO107" i="1"/>
  <c r="EJ260" i="1"/>
  <c r="EE260" i="1"/>
  <c r="EA260" i="1"/>
  <c r="DR260" i="1"/>
  <c r="DH260" i="1"/>
  <c r="DA260" i="1"/>
  <c r="CK260" i="1"/>
  <c r="CF260" i="1"/>
  <c r="BP260" i="1"/>
  <c r="BO260" i="1"/>
  <c r="EJ54" i="1"/>
  <c r="EE54" i="1"/>
  <c r="EA54" i="1"/>
  <c r="DR54" i="1"/>
  <c r="DH54" i="1"/>
  <c r="DA54" i="1"/>
  <c r="CK54" i="1"/>
  <c r="CF54" i="1"/>
  <c r="BP54" i="1"/>
  <c r="BO54" i="1"/>
  <c r="EJ337" i="1"/>
  <c r="EE337" i="1"/>
  <c r="EA337" i="1"/>
  <c r="DR337" i="1"/>
  <c r="DH337" i="1"/>
  <c r="DA337" i="1"/>
  <c r="CK337" i="1"/>
  <c r="CF337" i="1"/>
  <c r="BP337" i="1"/>
  <c r="BO337" i="1"/>
  <c r="EJ329" i="1"/>
  <c r="EE329" i="1"/>
  <c r="EA329" i="1"/>
  <c r="DR329" i="1"/>
  <c r="DH329" i="1"/>
  <c r="DA329" i="1"/>
  <c r="CK329" i="1"/>
  <c r="CF329" i="1"/>
  <c r="BP329" i="1"/>
  <c r="BO329" i="1"/>
  <c r="EJ292" i="1"/>
  <c r="EE292" i="1"/>
  <c r="EA292" i="1"/>
  <c r="DR292" i="1"/>
  <c r="DH292" i="1"/>
  <c r="DA292" i="1"/>
  <c r="CK292" i="1"/>
  <c r="CF292" i="1"/>
  <c r="BP292" i="1"/>
  <c r="BO292" i="1"/>
  <c r="EJ190" i="1"/>
  <c r="EE190" i="1"/>
  <c r="EA190" i="1"/>
  <c r="DR190" i="1"/>
  <c r="DH190" i="1"/>
  <c r="DA190" i="1"/>
  <c r="CK190" i="1"/>
  <c r="CF190" i="1"/>
  <c r="BP190" i="1"/>
  <c r="BO190" i="1"/>
  <c r="EJ471" i="1"/>
  <c r="EE471" i="1"/>
  <c r="EA471" i="1"/>
  <c r="DR471" i="1"/>
  <c r="DH471" i="1"/>
  <c r="DA471" i="1"/>
  <c r="CK471" i="1"/>
  <c r="CF471" i="1"/>
  <c r="BP471" i="1"/>
  <c r="BO471" i="1"/>
  <c r="EJ163" i="1"/>
  <c r="EE163" i="1"/>
  <c r="EA163" i="1"/>
  <c r="DR163" i="1"/>
  <c r="DH163" i="1"/>
  <c r="DA163" i="1"/>
  <c r="CK163" i="1"/>
  <c r="CF163" i="1"/>
  <c r="BP163" i="1"/>
  <c r="BO163" i="1"/>
  <c r="EJ447" i="1"/>
  <c r="EE447" i="1"/>
  <c r="EA447" i="1"/>
  <c r="DR447" i="1"/>
  <c r="DH447" i="1"/>
  <c r="DA447" i="1"/>
  <c r="CK447" i="1"/>
  <c r="CF447" i="1"/>
  <c r="BP447" i="1"/>
  <c r="BV447" i="1" s="1"/>
  <c r="BO447" i="1"/>
  <c r="EJ324" i="1"/>
  <c r="EE324" i="1"/>
  <c r="EA324" i="1"/>
  <c r="DR324" i="1"/>
  <c r="DH324" i="1"/>
  <c r="DA324" i="1"/>
  <c r="CK324" i="1"/>
  <c r="CF324" i="1"/>
  <c r="BP324" i="1"/>
  <c r="BO324" i="1"/>
  <c r="EJ232" i="1"/>
  <c r="EE232" i="1"/>
  <c r="EA232" i="1"/>
  <c r="DR232" i="1"/>
  <c r="DH232" i="1"/>
  <c r="DI232" i="1" s="1"/>
  <c r="DA232" i="1"/>
  <c r="CK232" i="1"/>
  <c r="CF232" i="1"/>
  <c r="BP232" i="1"/>
  <c r="BO232" i="1"/>
  <c r="EJ167" i="1"/>
  <c r="EE167" i="1"/>
  <c r="EA167" i="1"/>
  <c r="EB167" i="1" s="1"/>
  <c r="DR167" i="1"/>
  <c r="DH167" i="1"/>
  <c r="DA167" i="1"/>
  <c r="CK167" i="1"/>
  <c r="CF167" i="1"/>
  <c r="BP167" i="1"/>
  <c r="BO167" i="1"/>
  <c r="EJ147" i="1"/>
  <c r="EE147" i="1"/>
  <c r="EA147" i="1"/>
  <c r="DR147" i="1"/>
  <c r="DH147" i="1"/>
  <c r="DA147" i="1"/>
  <c r="CK147" i="1"/>
  <c r="CF147" i="1"/>
  <c r="BP147" i="1"/>
  <c r="BO147" i="1"/>
  <c r="EJ291" i="1"/>
  <c r="EE291" i="1"/>
  <c r="EA291" i="1"/>
  <c r="EB291" i="1" s="1"/>
  <c r="DR291" i="1"/>
  <c r="DH291" i="1"/>
  <c r="DA291" i="1"/>
  <c r="CK291" i="1"/>
  <c r="CF291" i="1"/>
  <c r="BP291" i="1"/>
  <c r="BO291" i="1"/>
  <c r="EJ133" i="1"/>
  <c r="EE133" i="1"/>
  <c r="EA133" i="1"/>
  <c r="DR133" i="1"/>
  <c r="DH133" i="1"/>
  <c r="DA133" i="1"/>
  <c r="CK133" i="1"/>
  <c r="CF133" i="1"/>
  <c r="BP133" i="1"/>
  <c r="BO133" i="1"/>
  <c r="EJ126" i="1"/>
  <c r="EE126" i="1"/>
  <c r="EA126" i="1"/>
  <c r="DR126" i="1"/>
  <c r="DH126" i="1"/>
  <c r="DA126" i="1"/>
  <c r="CK126" i="1"/>
  <c r="CF126" i="1"/>
  <c r="BP126" i="1"/>
  <c r="BO126" i="1"/>
  <c r="EJ332" i="1"/>
  <c r="EE332" i="1"/>
  <c r="EA332" i="1"/>
  <c r="DR332" i="1"/>
  <c r="DH332" i="1"/>
  <c r="DI332" i="1" s="1"/>
  <c r="DA332" i="1"/>
  <c r="CK332" i="1"/>
  <c r="CF332" i="1"/>
  <c r="BP332" i="1"/>
  <c r="BO332" i="1"/>
  <c r="EJ93" i="1"/>
  <c r="EE93" i="1"/>
  <c r="EA93" i="1"/>
  <c r="DR93" i="1"/>
  <c r="DH93" i="1"/>
  <c r="DA93" i="1"/>
  <c r="CK93" i="1"/>
  <c r="CF93" i="1"/>
  <c r="BP93" i="1"/>
  <c r="BO93" i="1"/>
  <c r="EJ532" i="1"/>
  <c r="EE532" i="1"/>
  <c r="EA532" i="1"/>
  <c r="DR532" i="1"/>
  <c r="DH532" i="1"/>
  <c r="DI532" i="1" s="1"/>
  <c r="DA532" i="1"/>
  <c r="CK532" i="1"/>
  <c r="CF532" i="1"/>
  <c r="BP532" i="1"/>
  <c r="BO532" i="1"/>
  <c r="EJ527" i="1"/>
  <c r="EE527" i="1"/>
  <c r="EA527" i="1"/>
  <c r="EB527" i="1" s="1"/>
  <c r="DR527" i="1"/>
  <c r="DH527" i="1"/>
  <c r="DA527" i="1"/>
  <c r="CK527" i="1"/>
  <c r="CF527" i="1"/>
  <c r="BP527" i="1"/>
  <c r="BO527" i="1"/>
  <c r="EJ377" i="1"/>
  <c r="EE377" i="1"/>
  <c r="EA377" i="1"/>
  <c r="DR377" i="1"/>
  <c r="DH377" i="1"/>
  <c r="DA377" i="1"/>
  <c r="CK377" i="1"/>
  <c r="CF377" i="1"/>
  <c r="BP377" i="1"/>
  <c r="BO377" i="1"/>
  <c r="EJ143" i="1"/>
  <c r="EE143" i="1"/>
  <c r="EA143" i="1"/>
  <c r="EB143" i="1" s="1"/>
  <c r="DR143" i="1"/>
  <c r="DH143" i="1"/>
  <c r="DA143" i="1"/>
  <c r="CK143" i="1"/>
  <c r="CF143" i="1"/>
  <c r="BP143" i="1"/>
  <c r="BO143" i="1"/>
  <c r="EJ216" i="1"/>
  <c r="EE216" i="1"/>
  <c r="EA216" i="1"/>
  <c r="DR216" i="1"/>
  <c r="DH216" i="1"/>
  <c r="DA216" i="1"/>
  <c r="CK216" i="1"/>
  <c r="CF216" i="1"/>
  <c r="BP216" i="1"/>
  <c r="BO216" i="1"/>
  <c r="EJ418" i="1"/>
  <c r="EE418" i="1"/>
  <c r="EA418" i="1"/>
  <c r="DR418" i="1"/>
  <c r="DH418" i="1"/>
  <c r="DA418" i="1"/>
  <c r="CK418" i="1"/>
  <c r="CF418" i="1"/>
  <c r="BP418" i="1"/>
  <c r="BO418" i="1"/>
  <c r="EJ188" i="1"/>
  <c r="EE188" i="1"/>
  <c r="EA188" i="1"/>
  <c r="DR188" i="1"/>
  <c r="DH188" i="1"/>
  <c r="DA188" i="1"/>
  <c r="CK188" i="1"/>
  <c r="CF188" i="1"/>
  <c r="BP188" i="1"/>
  <c r="BO188" i="1"/>
  <c r="EJ237" i="1"/>
  <c r="EE237" i="1"/>
  <c r="EA237" i="1"/>
  <c r="DR237" i="1"/>
  <c r="DH237" i="1"/>
  <c r="DA237" i="1"/>
  <c r="CK237" i="1"/>
  <c r="CF237" i="1"/>
  <c r="BP237" i="1"/>
  <c r="BO237" i="1"/>
  <c r="EJ252" i="1"/>
  <c r="EE252" i="1"/>
  <c r="EA252" i="1"/>
  <c r="DR252" i="1"/>
  <c r="DH252" i="1"/>
  <c r="DA252" i="1"/>
  <c r="CK252" i="1"/>
  <c r="CF252" i="1"/>
  <c r="BP252" i="1"/>
  <c r="BO252" i="1"/>
  <c r="EJ156" i="1"/>
  <c r="EE156" i="1"/>
  <c r="EA156" i="1"/>
  <c r="DR156" i="1"/>
  <c r="DH156" i="1"/>
  <c r="DA156" i="1"/>
  <c r="CK156" i="1"/>
  <c r="CF156" i="1"/>
  <c r="BP156" i="1"/>
  <c r="BO156" i="1"/>
  <c r="EJ496" i="1"/>
  <c r="EE496" i="1"/>
  <c r="EA496" i="1"/>
  <c r="DR496" i="1"/>
  <c r="DH496" i="1"/>
  <c r="DA496" i="1"/>
  <c r="CK496" i="1"/>
  <c r="CF496" i="1"/>
  <c r="BP496" i="1"/>
  <c r="BO496" i="1"/>
  <c r="EJ175" i="1"/>
  <c r="EE175" i="1"/>
  <c r="EA175" i="1"/>
  <c r="DR175" i="1"/>
  <c r="DH175" i="1"/>
  <c r="DA175" i="1"/>
  <c r="CK175" i="1"/>
  <c r="CF175" i="1"/>
  <c r="BP175" i="1"/>
  <c r="BO175" i="1"/>
  <c r="EJ373" i="1"/>
  <c r="EE373" i="1"/>
  <c r="EA373" i="1"/>
  <c r="DR373" i="1"/>
  <c r="DH373" i="1"/>
  <c r="DA373" i="1"/>
  <c r="CK373" i="1"/>
  <c r="CF373" i="1"/>
  <c r="BP373" i="1"/>
  <c r="BO373" i="1"/>
  <c r="EJ109" i="1"/>
  <c r="EE109" i="1"/>
  <c r="EA109" i="1"/>
  <c r="DR109" i="1"/>
  <c r="DH109" i="1"/>
  <c r="DA109" i="1"/>
  <c r="CK109" i="1"/>
  <c r="CF109" i="1"/>
  <c r="BP109" i="1"/>
  <c r="BO109" i="1"/>
  <c r="EJ507" i="1"/>
  <c r="EE507" i="1"/>
  <c r="EA507" i="1"/>
  <c r="DR507" i="1"/>
  <c r="DH507" i="1"/>
  <c r="DA507" i="1"/>
  <c r="CK507" i="1"/>
  <c r="CF507" i="1"/>
  <c r="BP507" i="1"/>
  <c r="BO507" i="1"/>
  <c r="EJ546" i="1"/>
  <c r="EE546" i="1"/>
  <c r="EA546" i="1"/>
  <c r="DR546" i="1"/>
  <c r="DH546" i="1"/>
  <c r="DA546" i="1"/>
  <c r="CK546" i="1"/>
  <c r="CF546" i="1"/>
  <c r="BP546" i="1"/>
  <c r="BO546" i="1"/>
  <c r="EJ56" i="1"/>
  <c r="EE56" i="1"/>
  <c r="EA56" i="1"/>
  <c r="DR56" i="1"/>
  <c r="DH56" i="1"/>
  <c r="DA56" i="1"/>
  <c r="CK56" i="1"/>
  <c r="CF56" i="1"/>
  <c r="BP56" i="1"/>
  <c r="BO56" i="1"/>
  <c r="EJ65" i="1"/>
  <c r="EE65" i="1"/>
  <c r="EA65" i="1"/>
  <c r="DR65" i="1"/>
  <c r="DH65" i="1"/>
  <c r="DA65" i="1"/>
  <c r="CK65" i="1"/>
  <c r="CF65" i="1"/>
  <c r="BP65" i="1"/>
  <c r="BO65" i="1"/>
  <c r="EJ383" i="1"/>
  <c r="EE383" i="1"/>
  <c r="EA383" i="1"/>
  <c r="DR383" i="1"/>
  <c r="DH383" i="1"/>
  <c r="DA383" i="1"/>
  <c r="CK383" i="1"/>
  <c r="CF383" i="1"/>
  <c r="BP383" i="1"/>
  <c r="BO383" i="1"/>
  <c r="EJ391" i="1"/>
  <c r="EE391" i="1"/>
  <c r="EA391" i="1"/>
  <c r="DR391" i="1"/>
  <c r="DH391" i="1"/>
  <c r="DA391" i="1"/>
  <c r="CK391" i="1"/>
  <c r="CF391" i="1"/>
  <c r="BP391" i="1"/>
  <c r="BO391" i="1"/>
  <c r="EJ334" i="1"/>
  <c r="EE334" i="1"/>
  <c r="EA334" i="1"/>
  <c r="DR334" i="1"/>
  <c r="DH334" i="1"/>
  <c r="DA334" i="1"/>
  <c r="CK334" i="1"/>
  <c r="CF334" i="1"/>
  <c r="BP334" i="1"/>
  <c r="BO334" i="1"/>
  <c r="EJ284" i="1"/>
  <c r="EE284" i="1"/>
  <c r="EA284" i="1"/>
  <c r="DR284" i="1"/>
  <c r="DH284" i="1"/>
  <c r="DA284" i="1"/>
  <c r="CK284" i="1"/>
  <c r="CF284" i="1"/>
  <c r="BP284" i="1"/>
  <c r="BO284" i="1"/>
  <c r="EJ239" i="1"/>
  <c r="EE239" i="1"/>
  <c r="EA239" i="1"/>
  <c r="DR239" i="1"/>
  <c r="DH239" i="1"/>
  <c r="DA239" i="1"/>
  <c r="CK239" i="1"/>
  <c r="CF239" i="1"/>
  <c r="BP239" i="1"/>
  <c r="BO239" i="1"/>
  <c r="EJ504" i="1"/>
  <c r="EE504" i="1"/>
  <c r="EA504" i="1"/>
  <c r="DR504" i="1"/>
  <c r="DH504" i="1"/>
  <c r="DA504" i="1"/>
  <c r="CK504" i="1"/>
  <c r="CF504" i="1"/>
  <c r="BP504" i="1"/>
  <c r="BO504" i="1"/>
  <c r="EJ17" i="1"/>
  <c r="EE17" i="1"/>
  <c r="EA17" i="1"/>
  <c r="DR17" i="1"/>
  <c r="DH17" i="1"/>
  <c r="DA17" i="1"/>
  <c r="CK17" i="1"/>
  <c r="CF17" i="1"/>
  <c r="BP17" i="1"/>
  <c r="BO17" i="1"/>
  <c r="EJ44" i="1"/>
  <c r="EE44" i="1"/>
  <c r="EA44" i="1"/>
  <c r="DR44" i="1"/>
  <c r="DH44" i="1"/>
  <c r="DA44" i="1"/>
  <c r="CK44" i="1"/>
  <c r="CF44" i="1"/>
  <c r="BP44" i="1"/>
  <c r="BO44" i="1"/>
  <c r="EJ249" i="1"/>
  <c r="EE249" i="1"/>
  <c r="EA249" i="1"/>
  <c r="DR249" i="1"/>
  <c r="DH249" i="1"/>
  <c r="DA249" i="1"/>
  <c r="CK249" i="1"/>
  <c r="CF249" i="1"/>
  <c r="BP249" i="1"/>
  <c r="BO249" i="1"/>
  <c r="EJ180" i="1"/>
  <c r="EE180" i="1"/>
  <c r="EA180" i="1"/>
  <c r="DR180" i="1"/>
  <c r="DH180" i="1"/>
  <c r="DA180" i="1"/>
  <c r="CK180" i="1"/>
  <c r="CF180" i="1"/>
  <c r="BP180" i="1"/>
  <c r="BO180" i="1"/>
  <c r="EJ501" i="1"/>
  <c r="EE501" i="1"/>
  <c r="EA501" i="1"/>
  <c r="DR501" i="1"/>
  <c r="DH501" i="1"/>
  <c r="DA501" i="1"/>
  <c r="CK501" i="1"/>
  <c r="CF501" i="1"/>
  <c r="BP501" i="1"/>
  <c r="BO501" i="1"/>
  <c r="EJ399" i="1"/>
  <c r="EE399" i="1"/>
  <c r="EA399" i="1"/>
  <c r="DR399" i="1"/>
  <c r="DH399" i="1"/>
  <c r="DA399" i="1"/>
  <c r="CK399" i="1"/>
  <c r="CF399" i="1"/>
  <c r="BP399" i="1"/>
  <c r="BO399" i="1"/>
  <c r="EJ335" i="1"/>
  <c r="EE335" i="1"/>
  <c r="EA335" i="1"/>
  <c r="DR335" i="1"/>
  <c r="DH335" i="1"/>
  <c r="DA335" i="1"/>
  <c r="CK335" i="1"/>
  <c r="CF335" i="1"/>
  <c r="BP335" i="1"/>
  <c r="BO335" i="1"/>
  <c r="EJ456" i="1"/>
  <c r="EE456" i="1"/>
  <c r="EA456" i="1"/>
  <c r="DR456" i="1"/>
  <c r="DH456" i="1"/>
  <c r="DA456" i="1"/>
  <c r="CK456" i="1"/>
  <c r="CF456" i="1"/>
  <c r="BP456" i="1"/>
  <c r="BO456" i="1"/>
  <c r="EJ234" i="1"/>
  <c r="EE234" i="1"/>
  <c r="EA234" i="1"/>
  <c r="DR234" i="1"/>
  <c r="DH234" i="1"/>
  <c r="DA234" i="1"/>
  <c r="CK234" i="1"/>
  <c r="CF234" i="1"/>
  <c r="BP234" i="1"/>
  <c r="BO234" i="1"/>
  <c r="EJ474" i="1"/>
  <c r="EE474" i="1"/>
  <c r="EA474" i="1"/>
  <c r="DR474" i="1"/>
  <c r="DH474" i="1"/>
  <c r="DA474" i="1"/>
  <c r="CK474" i="1"/>
  <c r="CF474" i="1"/>
  <c r="BP474" i="1"/>
  <c r="BO474" i="1"/>
  <c r="EJ90" i="1"/>
  <c r="EE90" i="1"/>
  <c r="EA90" i="1"/>
  <c r="DR90" i="1"/>
  <c r="DH90" i="1"/>
  <c r="DA90" i="1"/>
  <c r="CK90" i="1"/>
  <c r="CF90" i="1"/>
  <c r="BP90" i="1"/>
  <c r="BO90" i="1"/>
  <c r="EJ215" i="1"/>
  <c r="EE215" i="1"/>
  <c r="EA215" i="1"/>
  <c r="DR215" i="1"/>
  <c r="DH215" i="1"/>
  <c r="DA215" i="1"/>
  <c r="CK215" i="1"/>
  <c r="CF215" i="1"/>
  <c r="BP215" i="1"/>
  <c r="BO215" i="1"/>
  <c r="EJ277" i="1"/>
  <c r="EE277" i="1"/>
  <c r="EA277" i="1"/>
  <c r="DR277" i="1"/>
  <c r="DH277" i="1"/>
  <c r="DA277" i="1"/>
  <c r="CK277" i="1"/>
  <c r="CF277" i="1"/>
  <c r="BP277" i="1"/>
  <c r="BO277" i="1"/>
  <c r="EJ159" i="1"/>
  <c r="EE159" i="1"/>
  <c r="EA159" i="1"/>
  <c r="DR159" i="1"/>
  <c r="DH159" i="1"/>
  <c r="DA159" i="1"/>
  <c r="CK159" i="1"/>
  <c r="CF159" i="1"/>
  <c r="BP159" i="1"/>
  <c r="BO159" i="1"/>
  <c r="EJ27" i="1"/>
  <c r="EE27" i="1"/>
  <c r="EA27" i="1"/>
  <c r="DR27" i="1"/>
  <c r="DH27" i="1"/>
  <c r="DA27" i="1"/>
  <c r="CK27" i="1"/>
  <c r="CF27" i="1"/>
  <c r="BP27" i="1"/>
  <c r="BO27" i="1"/>
  <c r="EJ302" i="1"/>
  <c r="EE302" i="1"/>
  <c r="EA302" i="1"/>
  <c r="DR302" i="1"/>
  <c r="DH302" i="1"/>
  <c r="DA302" i="1"/>
  <c r="CK302" i="1"/>
  <c r="CF302" i="1"/>
  <c r="BP302" i="1"/>
  <c r="BO302" i="1"/>
  <c r="EJ453" i="1"/>
  <c r="EE453" i="1"/>
  <c r="EA453" i="1"/>
  <c r="DR453" i="1"/>
  <c r="DH453" i="1"/>
  <c r="DA453" i="1"/>
  <c r="CK453" i="1"/>
  <c r="CF453" i="1"/>
  <c r="BP453" i="1"/>
  <c r="BO453" i="1"/>
  <c r="EJ103" i="1"/>
  <c r="EE103" i="1"/>
  <c r="EA103" i="1"/>
  <c r="DR103" i="1"/>
  <c r="DH103" i="1"/>
  <c r="DA103" i="1"/>
  <c r="CK103" i="1"/>
  <c r="CF103" i="1"/>
  <c r="BP103" i="1"/>
  <c r="BO103" i="1"/>
  <c r="EJ470" i="1"/>
  <c r="EE470" i="1"/>
  <c r="EA470" i="1"/>
  <c r="DR470" i="1"/>
  <c r="DH470" i="1"/>
  <c r="DA470" i="1"/>
  <c r="CK470" i="1"/>
  <c r="CF470" i="1"/>
  <c r="BP470" i="1"/>
  <c r="BO470" i="1"/>
  <c r="EJ271" i="1"/>
  <c r="EE271" i="1"/>
  <c r="EA271" i="1"/>
  <c r="DR271" i="1"/>
  <c r="DH271" i="1"/>
  <c r="DA271" i="1"/>
  <c r="CK271" i="1"/>
  <c r="CF271" i="1"/>
  <c r="BP271" i="1"/>
  <c r="BO271" i="1"/>
  <c r="EJ307" i="1"/>
  <c r="EE307" i="1"/>
  <c r="EA307" i="1"/>
  <c r="DR307" i="1"/>
  <c r="DH307" i="1"/>
  <c r="DA307" i="1"/>
  <c r="CK307" i="1"/>
  <c r="CF307" i="1"/>
  <c r="BP307" i="1"/>
  <c r="BO307" i="1"/>
  <c r="EJ113" i="1"/>
  <c r="EE113" i="1"/>
  <c r="EA113" i="1"/>
  <c r="DR113" i="1"/>
  <c r="DH113" i="1"/>
  <c r="DA113" i="1"/>
  <c r="CK113" i="1"/>
  <c r="CF113" i="1"/>
  <c r="BP113" i="1"/>
  <c r="BO113" i="1"/>
  <c r="EJ102" i="1"/>
  <c r="EE102" i="1"/>
  <c r="EA102" i="1"/>
  <c r="DR102" i="1"/>
  <c r="DH102" i="1"/>
  <c r="DA102" i="1"/>
  <c r="CK102" i="1"/>
  <c r="CF102" i="1"/>
  <c r="BP102" i="1"/>
  <c r="BO102" i="1"/>
  <c r="EJ83" i="1"/>
  <c r="EE83" i="1"/>
  <c r="EA83" i="1"/>
  <c r="DR83" i="1"/>
  <c r="DH83" i="1"/>
  <c r="DA83" i="1"/>
  <c r="CK83" i="1"/>
  <c r="CF83" i="1"/>
  <c r="BP83" i="1"/>
  <c r="BO83" i="1"/>
  <c r="EJ461" i="1"/>
  <c r="EE461" i="1"/>
  <c r="EA461" i="1"/>
  <c r="DR461" i="1"/>
  <c r="DH461" i="1"/>
  <c r="DA461" i="1"/>
  <c r="CK461" i="1"/>
  <c r="CF461" i="1"/>
  <c r="BP461" i="1"/>
  <c r="BO461" i="1"/>
  <c r="EJ30" i="1"/>
  <c r="EE30" i="1"/>
  <c r="EA30" i="1"/>
  <c r="DR30" i="1"/>
  <c r="DH30" i="1"/>
  <c r="DA30" i="1"/>
  <c r="CK30" i="1"/>
  <c r="CF30" i="1"/>
  <c r="BP30" i="1"/>
  <c r="BO30" i="1"/>
  <c r="EJ218" i="1"/>
  <c r="EE218" i="1"/>
  <c r="EA218" i="1"/>
  <c r="DR218" i="1"/>
  <c r="DH218" i="1"/>
  <c r="DA218" i="1"/>
  <c r="CK218" i="1"/>
  <c r="CF218" i="1"/>
  <c r="BP218" i="1"/>
  <c r="BO218" i="1"/>
  <c r="EJ460" i="1"/>
  <c r="EE460" i="1"/>
  <c r="EA460" i="1"/>
  <c r="DR460" i="1"/>
  <c r="DH460" i="1"/>
  <c r="DA460" i="1"/>
  <c r="CK460" i="1"/>
  <c r="CF460" i="1"/>
  <c r="BP460" i="1"/>
  <c r="BO460" i="1"/>
  <c r="EJ378" i="1"/>
  <c r="EE378" i="1"/>
  <c r="EA378" i="1"/>
  <c r="DR378" i="1"/>
  <c r="DH378" i="1"/>
  <c r="DA378" i="1"/>
  <c r="CK378" i="1"/>
  <c r="CF378" i="1"/>
  <c r="BP378" i="1"/>
  <c r="BO378" i="1"/>
  <c r="EJ313" i="1"/>
  <c r="EE313" i="1"/>
  <c r="EA313" i="1"/>
  <c r="DR313" i="1"/>
  <c r="DH313" i="1"/>
  <c r="DA313" i="1"/>
  <c r="CK313" i="1"/>
  <c r="CF313" i="1"/>
  <c r="BP313" i="1"/>
  <c r="BO313" i="1"/>
  <c r="EJ253" i="1"/>
  <c r="EE253" i="1"/>
  <c r="EA253" i="1"/>
  <c r="DR253" i="1"/>
  <c r="DH253" i="1"/>
  <c r="DA253" i="1"/>
  <c r="CK253" i="1"/>
  <c r="CF253" i="1"/>
  <c r="BP253" i="1"/>
  <c r="BO253" i="1"/>
  <c r="EJ482" i="1"/>
  <c r="EE482" i="1"/>
  <c r="EA482" i="1"/>
  <c r="DR482" i="1"/>
  <c r="DH482" i="1"/>
  <c r="DA482" i="1"/>
  <c r="CK482" i="1"/>
  <c r="CF482" i="1"/>
  <c r="BP482" i="1"/>
  <c r="BO482" i="1"/>
  <c r="EJ89" i="1"/>
  <c r="EE89" i="1"/>
  <c r="EA89" i="1"/>
  <c r="DR89" i="1"/>
  <c r="DH89" i="1"/>
  <c r="DA89" i="1"/>
  <c r="CK89" i="1"/>
  <c r="CF89" i="1"/>
  <c r="BP89" i="1"/>
  <c r="BO89" i="1"/>
  <c r="EJ248" i="1"/>
  <c r="EE248" i="1"/>
  <c r="EA248" i="1"/>
  <c r="DR248" i="1"/>
  <c r="DH248" i="1"/>
  <c r="DA248" i="1"/>
  <c r="CK248" i="1"/>
  <c r="CF248" i="1"/>
  <c r="BP248" i="1"/>
  <c r="BO248" i="1"/>
  <c r="EJ365" i="1"/>
  <c r="EE365" i="1"/>
  <c r="EA365" i="1"/>
  <c r="DR365" i="1"/>
  <c r="DH365" i="1"/>
  <c r="DA365" i="1"/>
  <c r="CK365" i="1"/>
  <c r="CF365" i="1"/>
  <c r="BP365" i="1"/>
  <c r="BO365" i="1"/>
  <c r="EJ484" i="1"/>
  <c r="EE484" i="1"/>
  <c r="EA484" i="1"/>
  <c r="DR484" i="1"/>
  <c r="DH484" i="1"/>
  <c r="DA484" i="1"/>
  <c r="CK484" i="1"/>
  <c r="CF484" i="1"/>
  <c r="BP484" i="1"/>
  <c r="BO484" i="1"/>
  <c r="EJ13" i="1"/>
  <c r="EE13" i="1"/>
  <c r="EA13" i="1"/>
  <c r="DR13" i="1"/>
  <c r="DH13" i="1"/>
  <c r="DA13" i="1"/>
  <c r="CK13" i="1"/>
  <c r="CF13" i="1"/>
  <c r="BP13" i="1"/>
  <c r="BO13" i="1"/>
  <c r="EJ262" i="1"/>
  <c r="EE262" i="1"/>
  <c r="EA262" i="1"/>
  <c r="DR262" i="1"/>
  <c r="DH262" i="1"/>
  <c r="DA262" i="1"/>
  <c r="CK262" i="1"/>
  <c r="CF262" i="1"/>
  <c r="BP262" i="1"/>
  <c r="BO262" i="1"/>
  <c r="EJ81" i="1"/>
  <c r="EE81" i="1"/>
  <c r="EA81" i="1"/>
  <c r="DR81" i="1"/>
  <c r="DH81" i="1"/>
  <c r="DA81" i="1"/>
  <c r="CK81" i="1"/>
  <c r="CF81" i="1"/>
  <c r="BP81" i="1"/>
  <c r="BO81" i="1"/>
  <c r="EJ46" i="1"/>
  <c r="EE46" i="1"/>
  <c r="EA46" i="1"/>
  <c r="DR46" i="1"/>
  <c r="DH46" i="1"/>
  <c r="DA46" i="1"/>
  <c r="CK46" i="1"/>
  <c r="CF46" i="1"/>
  <c r="BP46" i="1"/>
  <c r="BO46" i="1"/>
  <c r="EJ457" i="1"/>
  <c r="EE457" i="1"/>
  <c r="EA457" i="1"/>
  <c r="DR457" i="1"/>
  <c r="DH457" i="1"/>
  <c r="DA457" i="1"/>
  <c r="CK457" i="1"/>
  <c r="CF457" i="1"/>
  <c r="BP457" i="1"/>
  <c r="BO457" i="1"/>
  <c r="EJ531" i="1"/>
  <c r="EE531" i="1"/>
  <c r="EA531" i="1"/>
  <c r="DR531" i="1"/>
  <c r="DH531" i="1"/>
  <c r="DA531" i="1"/>
  <c r="CK531" i="1"/>
  <c r="CF531" i="1"/>
  <c r="BP531" i="1"/>
  <c r="BO531" i="1"/>
  <c r="EJ300" i="1"/>
  <c r="EE300" i="1"/>
  <c r="EA300" i="1"/>
  <c r="DR300" i="1"/>
  <c r="DH300" i="1"/>
  <c r="DA300" i="1"/>
  <c r="CK300" i="1"/>
  <c r="CF300" i="1"/>
  <c r="BP300" i="1"/>
  <c r="BO300" i="1"/>
  <c r="EJ354" i="1"/>
  <c r="EE354" i="1"/>
  <c r="EA354" i="1"/>
  <c r="DR354" i="1"/>
  <c r="DH354" i="1"/>
  <c r="DA354" i="1"/>
  <c r="CK354" i="1"/>
  <c r="CF354" i="1"/>
  <c r="BP354" i="1"/>
  <c r="BO354" i="1"/>
  <c r="EJ78" i="1"/>
  <c r="EE78" i="1"/>
  <c r="EA78" i="1"/>
  <c r="DR78" i="1"/>
  <c r="DH78" i="1"/>
  <c r="DA78" i="1"/>
  <c r="CK78" i="1"/>
  <c r="CF78" i="1"/>
  <c r="BP78" i="1"/>
  <c r="BO78" i="1"/>
  <c r="EJ356" i="1"/>
  <c r="EE356" i="1"/>
  <c r="EA356" i="1"/>
  <c r="DR356" i="1"/>
  <c r="DH356" i="1"/>
  <c r="DA356" i="1"/>
  <c r="CK356" i="1"/>
  <c r="CF356" i="1"/>
  <c r="BP356" i="1"/>
  <c r="BO356" i="1"/>
  <c r="EJ26" i="1"/>
  <c r="EE26" i="1"/>
  <c r="EA26" i="1"/>
  <c r="DR26" i="1"/>
  <c r="DH26" i="1"/>
  <c r="DA26" i="1"/>
  <c r="CK26" i="1"/>
  <c r="CF26" i="1"/>
  <c r="BP26" i="1"/>
  <c r="BO26" i="1"/>
  <c r="EJ251" i="1"/>
  <c r="EE251" i="1"/>
  <c r="EA251" i="1"/>
  <c r="DR251" i="1"/>
  <c r="DH251" i="1"/>
  <c r="DA251" i="1"/>
  <c r="CK251" i="1"/>
  <c r="CF251" i="1"/>
  <c r="BP251" i="1"/>
  <c r="BO251" i="1"/>
  <c r="EJ410" i="1"/>
  <c r="EE410" i="1"/>
  <c r="EA410" i="1"/>
  <c r="DR410" i="1"/>
  <c r="DH410" i="1"/>
  <c r="DA410" i="1"/>
  <c r="CK410" i="1"/>
  <c r="CF410" i="1"/>
  <c r="BP410" i="1"/>
  <c r="BO410" i="1"/>
  <c r="EJ36" i="1"/>
  <c r="EE36" i="1"/>
  <c r="EA36" i="1"/>
  <c r="DR36" i="1"/>
  <c r="DH36" i="1"/>
  <c r="DA36" i="1"/>
  <c r="CK36" i="1"/>
  <c r="CF36" i="1"/>
  <c r="BP36" i="1"/>
  <c r="BO36" i="1"/>
  <c r="EJ10" i="1"/>
  <c r="EE10" i="1"/>
  <c r="EA10" i="1"/>
  <c r="DR10" i="1"/>
  <c r="DH10" i="1"/>
  <c r="DA10" i="1"/>
  <c r="CK10" i="1"/>
  <c r="CF10" i="1"/>
  <c r="BP10" i="1"/>
  <c r="BO10" i="1"/>
  <c r="EJ397" i="1"/>
  <c r="EE397" i="1"/>
  <c r="EA397" i="1"/>
  <c r="DR397" i="1"/>
  <c r="DH397" i="1"/>
  <c r="DA397" i="1"/>
  <c r="CK397" i="1"/>
  <c r="CF397" i="1"/>
  <c r="BP397" i="1"/>
  <c r="BO397" i="1"/>
  <c r="EJ15" i="1"/>
  <c r="EE15" i="1"/>
  <c r="EA15" i="1"/>
  <c r="DR15" i="1"/>
  <c r="DH15" i="1"/>
  <c r="DA15" i="1"/>
  <c r="CK15" i="1"/>
  <c r="CF15" i="1"/>
  <c r="BP15" i="1"/>
  <c r="BO15" i="1"/>
  <c r="EJ60" i="1"/>
  <c r="EE60" i="1"/>
  <c r="EA60" i="1"/>
  <c r="DR60" i="1"/>
  <c r="DH60" i="1"/>
  <c r="DA60" i="1"/>
  <c r="CK60" i="1"/>
  <c r="CF60" i="1"/>
  <c r="BP60" i="1"/>
  <c r="BO60" i="1"/>
  <c r="EJ31" i="1"/>
  <c r="EE31" i="1"/>
  <c r="EA31" i="1"/>
  <c r="EB31" i="1" s="1"/>
  <c r="DR31" i="1"/>
  <c r="DH31" i="1"/>
  <c r="DA31" i="1"/>
  <c r="CK31" i="1"/>
  <c r="CF31" i="1"/>
  <c r="BP31" i="1"/>
  <c r="BO31" i="1"/>
  <c r="EJ23" i="1"/>
  <c r="EE23" i="1"/>
  <c r="EA23" i="1"/>
  <c r="DR23" i="1"/>
  <c r="DH23" i="1"/>
  <c r="DA23" i="1"/>
  <c r="CK23" i="1"/>
  <c r="CF23" i="1"/>
  <c r="BP23" i="1"/>
  <c r="BO23" i="1"/>
  <c r="EJ82" i="1"/>
  <c r="EE82" i="1"/>
  <c r="EA82" i="1"/>
  <c r="DR82" i="1"/>
  <c r="DH82" i="1"/>
  <c r="DA82" i="1"/>
  <c r="CK82" i="1"/>
  <c r="CF82" i="1"/>
  <c r="BP82" i="1"/>
  <c r="BO82" i="1"/>
  <c r="EJ414" i="1"/>
  <c r="EE414" i="1"/>
  <c r="EA414" i="1"/>
  <c r="DR414" i="1"/>
  <c r="DH414" i="1"/>
  <c r="DA414" i="1"/>
  <c r="CK414" i="1"/>
  <c r="CF414" i="1"/>
  <c r="BP414" i="1"/>
  <c r="BO414" i="1"/>
  <c r="EJ214" i="1"/>
  <c r="EE214" i="1"/>
  <c r="EA214" i="1"/>
  <c r="DR214" i="1"/>
  <c r="DH214" i="1"/>
  <c r="DA214" i="1"/>
  <c r="CK214" i="1"/>
  <c r="CF214" i="1"/>
  <c r="BP214" i="1"/>
  <c r="BO214" i="1"/>
  <c r="EJ448" i="1"/>
  <c r="EE448" i="1"/>
  <c r="EA448" i="1"/>
  <c r="DR448" i="1"/>
  <c r="DH448" i="1"/>
  <c r="DA448" i="1"/>
  <c r="CK448" i="1"/>
  <c r="CF448" i="1"/>
  <c r="BP448" i="1"/>
  <c r="BO448" i="1"/>
  <c r="EJ312" i="1"/>
  <c r="EE312" i="1"/>
  <c r="EA312" i="1"/>
  <c r="DR312" i="1"/>
  <c r="DH312" i="1"/>
  <c r="DA312" i="1"/>
  <c r="CK312" i="1"/>
  <c r="CF312" i="1"/>
  <c r="BP312" i="1"/>
  <c r="BO312" i="1"/>
  <c r="EJ311" i="1"/>
  <c r="EE311" i="1"/>
  <c r="EA311" i="1"/>
  <c r="DR311" i="1"/>
  <c r="DH311" i="1"/>
  <c r="DA311" i="1"/>
  <c r="CK311" i="1"/>
  <c r="CF311" i="1"/>
  <c r="BP311" i="1"/>
  <c r="BO311" i="1"/>
  <c r="EJ477" i="1"/>
  <c r="EE477" i="1"/>
  <c r="EA477" i="1"/>
  <c r="DR477" i="1"/>
  <c r="DH477" i="1"/>
  <c r="DA477" i="1"/>
  <c r="CK477" i="1"/>
  <c r="CF477" i="1"/>
  <c r="BP477" i="1"/>
  <c r="BO477" i="1"/>
  <c r="EJ490" i="1"/>
  <c r="EE490" i="1"/>
  <c r="EA490" i="1"/>
  <c r="DR490" i="1"/>
  <c r="DH490" i="1"/>
  <c r="DA490" i="1"/>
  <c r="CK490" i="1"/>
  <c r="CF490" i="1"/>
  <c r="BP490" i="1"/>
  <c r="BO490" i="1"/>
  <c r="EJ69" i="1"/>
  <c r="EE69" i="1"/>
  <c r="EA69" i="1"/>
  <c r="DR69" i="1"/>
  <c r="DH69" i="1"/>
  <c r="DA69" i="1"/>
  <c r="CK69" i="1"/>
  <c r="CF69" i="1"/>
  <c r="BP69" i="1"/>
  <c r="BO69" i="1"/>
  <c r="EJ227" i="1"/>
  <c r="EE227" i="1"/>
  <c r="EA227" i="1"/>
  <c r="DR227" i="1"/>
  <c r="DH227" i="1"/>
  <c r="DA227" i="1"/>
  <c r="CK227" i="1"/>
  <c r="CF227" i="1"/>
  <c r="BP227" i="1"/>
  <c r="BO227" i="1"/>
  <c r="EJ467" i="1"/>
  <c r="EE467" i="1"/>
  <c r="EA467" i="1"/>
  <c r="DR467" i="1"/>
  <c r="DH467" i="1"/>
  <c r="DA467" i="1"/>
  <c r="CK467" i="1"/>
  <c r="CF467" i="1"/>
  <c r="BP467" i="1"/>
  <c r="BO467" i="1"/>
  <c r="EJ149" i="1"/>
  <c r="EE149" i="1"/>
  <c r="EA149" i="1"/>
  <c r="DR149" i="1"/>
  <c r="DH149" i="1"/>
  <c r="DA149" i="1"/>
  <c r="CK149" i="1"/>
  <c r="CF149" i="1"/>
  <c r="BP149" i="1"/>
  <c r="BO149" i="1"/>
  <c r="EJ272" i="1"/>
  <c r="EE272" i="1"/>
  <c r="EA272" i="1"/>
  <c r="DR272" i="1"/>
  <c r="DH272" i="1"/>
  <c r="DA272" i="1"/>
  <c r="CK272" i="1"/>
  <c r="CF272" i="1"/>
  <c r="BP272" i="1"/>
  <c r="BO272" i="1"/>
  <c r="EJ169" i="1"/>
  <c r="EE169" i="1"/>
  <c r="EA169" i="1"/>
  <c r="DR169" i="1"/>
  <c r="DH169" i="1"/>
  <c r="DA169" i="1"/>
  <c r="CK169" i="1"/>
  <c r="CF169" i="1"/>
  <c r="BP169" i="1"/>
  <c r="BO169" i="1"/>
  <c r="EJ273" i="1"/>
  <c r="EE273" i="1"/>
  <c r="EA273" i="1"/>
  <c r="DR273" i="1"/>
  <c r="DH273" i="1"/>
  <c r="DA273" i="1"/>
  <c r="CK273" i="1"/>
  <c r="CF273" i="1"/>
  <c r="BP273" i="1"/>
  <c r="BO273" i="1"/>
  <c r="EJ73" i="1"/>
  <c r="EE73" i="1"/>
  <c r="EA73" i="1"/>
  <c r="DR73" i="1"/>
  <c r="DH73" i="1"/>
  <c r="DA73" i="1"/>
  <c r="CK73" i="1"/>
  <c r="CF73" i="1"/>
  <c r="BP73" i="1"/>
  <c r="BO73" i="1"/>
  <c r="EE353" i="1"/>
  <c r="EA353" i="1"/>
  <c r="DR353" i="1"/>
  <c r="DH353" i="1"/>
  <c r="DA353" i="1"/>
  <c r="CK353" i="1"/>
  <c r="CF353" i="1"/>
  <c r="BP353" i="1"/>
  <c r="BO353" i="1"/>
  <c r="EJ330" i="1"/>
  <c r="EE330" i="1"/>
  <c r="EA330" i="1"/>
  <c r="DR330" i="1"/>
  <c r="DH330" i="1"/>
  <c r="DA330" i="1"/>
  <c r="CK330" i="1"/>
  <c r="CF330" i="1"/>
  <c r="BP330" i="1"/>
  <c r="BO330" i="1"/>
  <c r="EJ279" i="1"/>
  <c r="EE279" i="1"/>
  <c r="EA279" i="1"/>
  <c r="DR279" i="1"/>
  <c r="DH279" i="1"/>
  <c r="DA279" i="1"/>
  <c r="CK279" i="1"/>
  <c r="CF279" i="1"/>
  <c r="BP279" i="1"/>
  <c r="BO279" i="1"/>
  <c r="EJ94" i="1"/>
  <c r="EE94" i="1"/>
  <c r="EA94" i="1"/>
  <c r="DR94" i="1"/>
  <c r="DH94" i="1"/>
  <c r="DA94" i="1"/>
  <c r="CK94" i="1"/>
  <c r="CF94" i="1"/>
  <c r="BP94" i="1"/>
  <c r="BO94" i="1"/>
  <c r="EJ480" i="1"/>
  <c r="EE480" i="1"/>
  <c r="EA480" i="1"/>
  <c r="DR480" i="1"/>
  <c r="DH480" i="1"/>
  <c r="DA480" i="1"/>
  <c r="CF480" i="1"/>
  <c r="BP480" i="1"/>
  <c r="BO480" i="1"/>
  <c r="EJ18" i="1"/>
  <c r="EE18" i="1"/>
  <c r="EA18" i="1"/>
  <c r="DR18" i="1"/>
  <c r="DH18" i="1"/>
  <c r="DA18" i="1"/>
  <c r="CF18" i="1"/>
  <c r="BP18" i="1"/>
  <c r="BO18" i="1"/>
  <c r="EJ301" i="1"/>
  <c r="EE301" i="1"/>
  <c r="EA301" i="1"/>
  <c r="DR301" i="1"/>
  <c r="DH301" i="1"/>
  <c r="DA301" i="1"/>
  <c r="CK301" i="1"/>
  <c r="CF301" i="1"/>
  <c r="BP301" i="1"/>
  <c r="BO301" i="1"/>
  <c r="EJ22" i="1"/>
  <c r="EE22" i="1"/>
  <c r="EA22" i="1"/>
  <c r="DR22" i="1"/>
  <c r="DH22" i="1"/>
  <c r="DA22" i="1"/>
  <c r="CK22" i="1"/>
  <c r="CF22" i="1"/>
  <c r="BP22" i="1"/>
  <c r="BO22" i="1"/>
  <c r="EJ326" i="1"/>
  <c r="EE326" i="1"/>
  <c r="EA326" i="1"/>
  <c r="DR326" i="1"/>
  <c r="DH326" i="1"/>
  <c r="DA326" i="1"/>
  <c r="CK326" i="1"/>
  <c r="CF326" i="1"/>
  <c r="BP326" i="1"/>
  <c r="BO326" i="1"/>
  <c r="EJ481" i="1"/>
  <c r="EE481" i="1"/>
  <c r="EA481" i="1"/>
  <c r="DR481" i="1"/>
  <c r="DH481" i="1"/>
  <c r="DA481" i="1"/>
  <c r="CK481" i="1"/>
  <c r="CF481" i="1"/>
  <c r="BP481" i="1"/>
  <c r="BO481" i="1"/>
  <c r="EJ35" i="1"/>
  <c r="EE35" i="1"/>
  <c r="EA35" i="1"/>
  <c r="DR35" i="1"/>
  <c r="DH35" i="1"/>
  <c r="DA35" i="1"/>
  <c r="CK35" i="1"/>
  <c r="CF35" i="1"/>
  <c r="BP35" i="1"/>
  <c r="BO35" i="1"/>
  <c r="EJ343" i="1"/>
  <c r="EE343" i="1"/>
  <c r="EA343" i="1"/>
  <c r="DR343" i="1"/>
  <c r="DH343" i="1"/>
  <c r="DA343" i="1"/>
  <c r="CK343" i="1"/>
  <c r="CF343" i="1"/>
  <c r="BP343" i="1"/>
  <c r="BO343" i="1"/>
  <c r="EJ12" i="1"/>
  <c r="EE12" i="1"/>
  <c r="EA12" i="1"/>
  <c r="DR12" i="1"/>
  <c r="DH12" i="1"/>
  <c r="DA12" i="1"/>
  <c r="CK12" i="1"/>
  <c r="CF12" i="1"/>
  <c r="BP12" i="1"/>
  <c r="BO12" i="1"/>
  <c r="EJ179" i="1"/>
  <c r="EE179" i="1"/>
  <c r="EA179" i="1"/>
  <c r="DR179" i="1"/>
  <c r="DH179" i="1"/>
  <c r="DA179" i="1"/>
  <c r="CK179" i="1"/>
  <c r="CF179" i="1"/>
  <c r="BP179" i="1"/>
  <c r="BO179" i="1"/>
  <c r="EJ97" i="1"/>
  <c r="EE97" i="1"/>
  <c r="EA97" i="1"/>
  <c r="DR97" i="1"/>
  <c r="DH97" i="1"/>
  <c r="DA97" i="1"/>
  <c r="CK97" i="1"/>
  <c r="CF97" i="1"/>
  <c r="BP97" i="1"/>
  <c r="BO97" i="1"/>
  <c r="EJ240" i="1"/>
  <c r="EE240" i="1"/>
  <c r="EA240" i="1"/>
  <c r="DR240" i="1"/>
  <c r="DH240" i="1"/>
  <c r="DA240" i="1"/>
  <c r="CK240" i="1"/>
  <c r="CF240" i="1"/>
  <c r="BP240" i="1"/>
  <c r="BO240" i="1"/>
  <c r="EJ361" i="1"/>
  <c r="EE361" i="1"/>
  <c r="EA361" i="1"/>
  <c r="DR361" i="1"/>
  <c r="DH361" i="1"/>
  <c r="DA361" i="1"/>
  <c r="CK361" i="1"/>
  <c r="CF361" i="1"/>
  <c r="BP361" i="1"/>
  <c r="BO361" i="1"/>
  <c r="EJ438" i="1"/>
  <c r="EE438" i="1"/>
  <c r="EA438" i="1"/>
  <c r="DR438" i="1"/>
  <c r="DH438" i="1"/>
  <c r="DA438" i="1"/>
  <c r="CK438" i="1"/>
  <c r="CF438" i="1"/>
  <c r="BP438" i="1"/>
  <c r="BO438" i="1"/>
  <c r="EJ68" i="1"/>
  <c r="EE68" i="1"/>
  <c r="EA68" i="1"/>
  <c r="DR68" i="1"/>
  <c r="DH68" i="1"/>
  <c r="DA68" i="1"/>
  <c r="CK68" i="1"/>
  <c r="CF68" i="1"/>
  <c r="BP68" i="1"/>
  <c r="BO68" i="1"/>
  <c r="EJ77" i="1"/>
  <c r="EE77" i="1"/>
  <c r="EA77" i="1"/>
  <c r="DR77" i="1"/>
  <c r="DH77" i="1"/>
  <c r="DA77" i="1"/>
  <c r="CK77" i="1"/>
  <c r="CF77" i="1"/>
  <c r="BP77" i="1"/>
  <c r="BO77" i="1"/>
  <c r="EJ549" i="1"/>
  <c r="EE549" i="1"/>
  <c r="EA549" i="1"/>
  <c r="DR549" i="1"/>
  <c r="DH549" i="1"/>
  <c r="DA549" i="1"/>
  <c r="CK549" i="1"/>
  <c r="CF549" i="1"/>
  <c r="BP549" i="1"/>
  <c r="BO549" i="1"/>
  <c r="EJ422" i="1"/>
  <c r="EE422" i="1"/>
  <c r="EA422" i="1"/>
  <c r="DR422" i="1"/>
  <c r="DH422" i="1"/>
  <c r="DA422" i="1"/>
  <c r="CK422" i="1"/>
  <c r="CF422" i="1"/>
  <c r="BP422" i="1"/>
  <c r="BO422" i="1"/>
  <c r="EJ191" i="1"/>
  <c r="EE191" i="1"/>
  <c r="EA191" i="1"/>
  <c r="DR191" i="1"/>
  <c r="DH191" i="1"/>
  <c r="DA191" i="1"/>
  <c r="CK191" i="1"/>
  <c r="CF191" i="1"/>
  <c r="BP191" i="1"/>
  <c r="BO191" i="1"/>
  <c r="EJ25" i="1"/>
  <c r="EE25" i="1"/>
  <c r="EA25" i="1"/>
  <c r="DR25" i="1"/>
  <c r="DH25" i="1"/>
  <c r="DA25" i="1"/>
  <c r="CK25" i="1"/>
  <c r="CF25" i="1"/>
  <c r="BP25" i="1"/>
  <c r="BO25" i="1"/>
  <c r="EJ287" i="1"/>
  <c r="EE287" i="1"/>
  <c r="EA287" i="1"/>
  <c r="DR287" i="1"/>
  <c r="DH287" i="1"/>
  <c r="DA287" i="1"/>
  <c r="CK287" i="1"/>
  <c r="CF287" i="1"/>
  <c r="BP287" i="1"/>
  <c r="BO287" i="1"/>
  <c r="EJ505" i="1"/>
  <c r="EE505" i="1"/>
  <c r="EA505" i="1"/>
  <c r="DR505" i="1"/>
  <c r="DH505" i="1"/>
  <c r="DA505" i="1"/>
  <c r="CK505" i="1"/>
  <c r="CF505" i="1"/>
  <c r="BP505" i="1"/>
  <c r="BO505" i="1"/>
  <c r="EJ148" i="1"/>
  <c r="EE148" i="1"/>
  <c r="EA148" i="1"/>
  <c r="DR148" i="1"/>
  <c r="DH148" i="1"/>
  <c r="DA148" i="1"/>
  <c r="CK148" i="1"/>
  <c r="CF148" i="1"/>
  <c r="BP148" i="1"/>
  <c r="BO148" i="1"/>
  <c r="EJ146" i="1"/>
  <c r="EE146" i="1"/>
  <c r="EA146" i="1"/>
  <c r="DR146" i="1"/>
  <c r="DH146" i="1"/>
  <c r="DA146" i="1"/>
  <c r="CK146" i="1"/>
  <c r="CF146" i="1"/>
  <c r="BP146" i="1"/>
  <c r="BO146" i="1"/>
  <c r="EJ212" i="1"/>
  <c r="EE212" i="1"/>
  <c r="EA212" i="1"/>
  <c r="DR212" i="1"/>
  <c r="DH212" i="1"/>
  <c r="DA212" i="1"/>
  <c r="CK212" i="1"/>
  <c r="CF212" i="1"/>
  <c r="BP212" i="1"/>
  <c r="BO212" i="1"/>
  <c r="EJ382" i="1"/>
  <c r="EE382" i="1"/>
  <c r="EA382" i="1"/>
  <c r="DR382" i="1"/>
  <c r="DH382" i="1"/>
  <c r="DA382" i="1"/>
  <c r="CK382" i="1"/>
  <c r="CF382" i="1"/>
  <c r="BP382" i="1"/>
  <c r="BO382" i="1"/>
  <c r="EJ545" i="1"/>
  <c r="EE545" i="1"/>
  <c r="EA545" i="1"/>
  <c r="DR545" i="1"/>
  <c r="DH545" i="1"/>
  <c r="DA545" i="1"/>
  <c r="CK545" i="1"/>
  <c r="CF545" i="1"/>
  <c r="BP545" i="1"/>
  <c r="BO545" i="1"/>
  <c r="EJ112" i="1"/>
  <c r="EE112" i="1"/>
  <c r="EA112" i="1"/>
  <c r="DR112" i="1"/>
  <c r="DH112" i="1"/>
  <c r="DA112" i="1"/>
  <c r="CK112" i="1"/>
  <c r="CF112" i="1"/>
  <c r="BP112" i="1"/>
  <c r="BO112" i="1"/>
  <c r="EJ296" i="1"/>
  <c r="EE296" i="1"/>
  <c r="EA296" i="1"/>
  <c r="DR296" i="1"/>
  <c r="DH296" i="1"/>
  <c r="DA296" i="1"/>
  <c r="CK296" i="1"/>
  <c r="CF296" i="1"/>
  <c r="BP296" i="1"/>
  <c r="BO296" i="1"/>
  <c r="EJ346" i="1"/>
  <c r="EE346" i="1"/>
  <c r="EA346" i="1"/>
  <c r="DR346" i="1"/>
  <c r="DH346" i="1"/>
  <c r="DA346" i="1"/>
  <c r="CK346" i="1"/>
  <c r="CF346" i="1"/>
  <c r="BP346" i="1"/>
  <c r="BO346" i="1"/>
  <c r="EJ440" i="1"/>
  <c r="EE440" i="1"/>
  <c r="EA440" i="1"/>
  <c r="DR440" i="1"/>
  <c r="DH440" i="1"/>
  <c r="DA440" i="1"/>
  <c r="CK440" i="1"/>
  <c r="CF440" i="1"/>
  <c r="BP440" i="1"/>
  <c r="BO440" i="1"/>
  <c r="EJ499" i="1"/>
  <c r="EE499" i="1"/>
  <c r="EA499" i="1"/>
  <c r="DR499" i="1"/>
  <c r="DH499" i="1"/>
  <c r="DA499" i="1"/>
  <c r="CK499" i="1"/>
  <c r="CF499" i="1"/>
  <c r="BP499" i="1"/>
  <c r="BO499" i="1"/>
  <c r="EJ483" i="1"/>
  <c r="EE483" i="1"/>
  <c r="EA483" i="1"/>
  <c r="DR483" i="1"/>
  <c r="DH483" i="1"/>
  <c r="DA483" i="1"/>
  <c r="CK483" i="1"/>
  <c r="CF483" i="1"/>
  <c r="BP483" i="1"/>
  <c r="BO483" i="1"/>
  <c r="EJ342" i="1"/>
  <c r="EE342" i="1"/>
  <c r="EA342" i="1"/>
  <c r="DR342" i="1"/>
  <c r="DH342" i="1"/>
  <c r="DA342" i="1"/>
  <c r="CK342" i="1"/>
  <c r="CF342" i="1"/>
  <c r="BP342" i="1"/>
  <c r="BO342" i="1"/>
  <c r="EJ513" i="1"/>
  <c r="EE513" i="1"/>
  <c r="EA513" i="1"/>
  <c r="DR513" i="1"/>
  <c r="DH513" i="1"/>
  <c r="DA513" i="1"/>
  <c r="CK513" i="1"/>
  <c r="CF513" i="1"/>
  <c r="BP513" i="1"/>
  <c r="BO513" i="1"/>
  <c r="EJ376" i="1"/>
  <c r="EE376" i="1"/>
  <c r="EA376" i="1"/>
  <c r="DR376" i="1"/>
  <c r="DH376" i="1"/>
  <c r="DA376" i="1"/>
  <c r="CK376" i="1"/>
  <c r="CF376" i="1"/>
  <c r="BP376" i="1"/>
  <c r="BO376" i="1"/>
  <c r="EJ152" i="1"/>
  <c r="EE152" i="1"/>
  <c r="EA152" i="1"/>
  <c r="DR152" i="1"/>
  <c r="DH152" i="1"/>
  <c r="DA152" i="1"/>
  <c r="CK152" i="1"/>
  <c r="CF152" i="1"/>
  <c r="BP152" i="1"/>
  <c r="BO152" i="1"/>
  <c r="EJ37" i="1"/>
  <c r="EE37" i="1"/>
  <c r="EA37" i="1"/>
  <c r="DR37" i="1"/>
  <c r="DH37" i="1"/>
  <c r="DA37" i="1"/>
  <c r="CK37" i="1"/>
  <c r="CF37" i="1"/>
  <c r="BP37" i="1"/>
  <c r="BO37" i="1"/>
  <c r="EJ127" i="1"/>
  <c r="EE127" i="1"/>
  <c r="EA127" i="1"/>
  <c r="DR127" i="1"/>
  <c r="DH127" i="1"/>
  <c r="DA127" i="1"/>
  <c r="CK127" i="1"/>
  <c r="CF127" i="1"/>
  <c r="BP127" i="1"/>
  <c r="BO127" i="1"/>
  <c r="EJ443" i="1"/>
  <c r="EE443" i="1"/>
  <c r="EA443" i="1"/>
  <c r="DR443" i="1"/>
  <c r="DH443" i="1"/>
  <c r="DA443" i="1"/>
  <c r="CK443" i="1"/>
  <c r="CF443" i="1"/>
  <c r="BP443" i="1"/>
  <c r="BO443" i="1"/>
  <c r="EJ385" i="1"/>
  <c r="EE385" i="1"/>
  <c r="EA385" i="1"/>
  <c r="DR385" i="1"/>
  <c r="DH385" i="1"/>
  <c r="DA385" i="1"/>
  <c r="CK385" i="1"/>
  <c r="CF385" i="1"/>
  <c r="BP385" i="1"/>
  <c r="BO385" i="1"/>
  <c r="EJ203" i="1"/>
  <c r="EE203" i="1"/>
  <c r="EA203" i="1"/>
  <c r="DR203" i="1"/>
  <c r="DH203" i="1"/>
  <c r="DA203" i="1"/>
  <c r="CK203" i="1"/>
  <c r="CF203" i="1"/>
  <c r="BP203" i="1"/>
  <c r="BO203" i="1"/>
  <c r="EJ157" i="1"/>
  <c r="EE157" i="1"/>
  <c r="EA157" i="1"/>
  <c r="DR157" i="1"/>
  <c r="DH157" i="1"/>
  <c r="DA157" i="1"/>
  <c r="CK157" i="1"/>
  <c r="CF157" i="1"/>
  <c r="BP157" i="1"/>
  <c r="BO157" i="1"/>
  <c r="EJ538" i="1"/>
  <c r="EE538" i="1"/>
  <c r="EA538" i="1"/>
  <c r="DR538" i="1"/>
  <c r="DH538" i="1"/>
  <c r="DA538" i="1"/>
  <c r="CK538" i="1"/>
  <c r="CF538" i="1"/>
  <c r="BP538" i="1"/>
  <c r="BO538" i="1"/>
  <c r="EJ256" i="1"/>
  <c r="EE256" i="1"/>
  <c r="EA256" i="1"/>
  <c r="DR256" i="1"/>
  <c r="DH256" i="1"/>
  <c r="DA256" i="1"/>
  <c r="CK256" i="1"/>
  <c r="CF256" i="1"/>
  <c r="BP256" i="1"/>
  <c r="BO256" i="1"/>
  <c r="EJ387" i="1"/>
  <c r="EE387" i="1"/>
  <c r="EA387" i="1"/>
  <c r="DR387" i="1"/>
  <c r="DH387" i="1"/>
  <c r="DA387" i="1"/>
  <c r="CK387" i="1"/>
  <c r="CF387" i="1"/>
  <c r="BP387" i="1"/>
  <c r="BO387" i="1"/>
  <c r="EJ401" i="1"/>
  <c r="EE401" i="1"/>
  <c r="EA401" i="1"/>
  <c r="DR401" i="1"/>
  <c r="DH401" i="1"/>
  <c r="DA401" i="1"/>
  <c r="CK401" i="1"/>
  <c r="CF401" i="1"/>
  <c r="BP401" i="1"/>
  <c r="BO401" i="1"/>
  <c r="EJ508" i="1"/>
  <c r="EE508" i="1"/>
  <c r="EA508" i="1"/>
  <c r="DR508" i="1"/>
  <c r="DH508" i="1"/>
  <c r="DA508" i="1"/>
  <c r="CK508" i="1"/>
  <c r="CF508" i="1"/>
  <c r="BP508" i="1"/>
  <c r="BO508" i="1"/>
  <c r="EJ111" i="1"/>
  <c r="EE111" i="1"/>
  <c r="EA111" i="1"/>
  <c r="DR111" i="1"/>
  <c r="DH111" i="1"/>
  <c r="DA111" i="1"/>
  <c r="CK111" i="1"/>
  <c r="CF111" i="1"/>
  <c r="BP111" i="1"/>
  <c r="BO111" i="1"/>
  <c r="EJ420" i="1"/>
  <c r="EE420" i="1"/>
  <c r="EA420" i="1"/>
  <c r="DR420" i="1"/>
  <c r="DH420" i="1"/>
  <c r="DA420" i="1"/>
  <c r="CK420" i="1"/>
  <c r="CF420" i="1"/>
  <c r="BP420" i="1"/>
  <c r="BO420" i="1"/>
  <c r="EJ153" i="1"/>
  <c r="EE153" i="1"/>
  <c r="EA153" i="1"/>
  <c r="DR153" i="1"/>
  <c r="DH153" i="1"/>
  <c r="DA153" i="1"/>
  <c r="CK153" i="1"/>
  <c r="CF153" i="1"/>
  <c r="BP153" i="1"/>
  <c r="BO153" i="1"/>
  <c r="EJ129" i="1"/>
  <c r="EE129" i="1"/>
  <c r="EA129" i="1"/>
  <c r="DR129" i="1"/>
  <c r="DH129" i="1"/>
  <c r="DA129" i="1"/>
  <c r="CK129" i="1"/>
  <c r="CF129" i="1"/>
  <c r="BP129" i="1"/>
  <c r="BO129" i="1"/>
  <c r="EJ86" i="1"/>
  <c r="EE86" i="1"/>
  <c r="EA86" i="1"/>
  <c r="DR86" i="1"/>
  <c r="DH86" i="1"/>
  <c r="DA86" i="1"/>
  <c r="CK86" i="1"/>
  <c r="CF86" i="1"/>
  <c r="BP86" i="1"/>
  <c r="BO86" i="1"/>
  <c r="EJ64" i="1"/>
  <c r="EE64" i="1"/>
  <c r="EA64" i="1"/>
  <c r="DR64" i="1"/>
  <c r="DH64" i="1"/>
  <c r="DA64" i="1"/>
  <c r="CK64" i="1"/>
  <c r="CF64" i="1"/>
  <c r="BP64" i="1"/>
  <c r="BO64" i="1"/>
  <c r="EJ493" i="1"/>
  <c r="EE493" i="1"/>
  <c r="EA493" i="1"/>
  <c r="DR493" i="1"/>
  <c r="DH493" i="1"/>
  <c r="DA493" i="1"/>
  <c r="CK493" i="1"/>
  <c r="CF493" i="1"/>
  <c r="BP493" i="1"/>
  <c r="BO493" i="1"/>
  <c r="EJ137" i="1"/>
  <c r="EE137" i="1"/>
  <c r="EA137" i="1"/>
  <c r="DR137" i="1"/>
  <c r="DH137" i="1"/>
  <c r="DA137" i="1"/>
  <c r="CK137" i="1"/>
  <c r="CF137" i="1"/>
  <c r="BP137" i="1"/>
  <c r="BO137" i="1"/>
  <c r="EJ515" i="1"/>
  <c r="EE515" i="1"/>
  <c r="EA515" i="1"/>
  <c r="DR515" i="1"/>
  <c r="DH515" i="1"/>
  <c r="DA515" i="1"/>
  <c r="CK515" i="1"/>
  <c r="CF515" i="1"/>
  <c r="BP515" i="1"/>
  <c r="BO515" i="1"/>
  <c r="EJ130" i="1"/>
  <c r="EE130" i="1"/>
  <c r="EA130" i="1"/>
  <c r="DR130" i="1"/>
  <c r="DH130" i="1"/>
  <c r="DA130" i="1"/>
  <c r="CK130" i="1"/>
  <c r="CF130" i="1"/>
  <c r="BP130" i="1"/>
  <c r="BO130" i="1"/>
  <c r="EJ544" i="1"/>
  <c r="EE544" i="1"/>
  <c r="EA544" i="1"/>
  <c r="DR544" i="1"/>
  <c r="DH544" i="1"/>
  <c r="DA544" i="1"/>
  <c r="CK544" i="1"/>
  <c r="CF544" i="1"/>
  <c r="BP544" i="1"/>
  <c r="BO544" i="1"/>
  <c r="EJ41" i="1"/>
  <c r="EE41" i="1"/>
  <c r="EA41" i="1"/>
  <c r="DR41" i="1"/>
  <c r="DH41" i="1"/>
  <c r="DA41" i="1"/>
  <c r="CK41" i="1"/>
  <c r="CF41" i="1"/>
  <c r="BP41" i="1"/>
  <c r="BO41" i="1"/>
  <c r="EJ14" i="1"/>
  <c r="EE14" i="1"/>
  <c r="EA14" i="1"/>
  <c r="DR14" i="1"/>
  <c r="DH14" i="1"/>
  <c r="DA14" i="1"/>
  <c r="CK14" i="1"/>
  <c r="CF14" i="1"/>
  <c r="BP14" i="1"/>
  <c r="BO14" i="1"/>
  <c r="EJ403" i="1"/>
  <c r="EE403" i="1"/>
  <c r="EA403" i="1"/>
  <c r="DR403" i="1"/>
  <c r="DH403" i="1"/>
  <c r="DA403" i="1"/>
  <c r="CK403" i="1"/>
  <c r="CF403" i="1"/>
  <c r="BP403" i="1"/>
  <c r="BO403" i="1"/>
  <c r="EJ495" i="1"/>
  <c r="EE495" i="1"/>
  <c r="EA495" i="1"/>
  <c r="DR495" i="1"/>
  <c r="DH495" i="1"/>
  <c r="DA495" i="1"/>
  <c r="CK495" i="1"/>
  <c r="CF495" i="1"/>
  <c r="BP495" i="1"/>
  <c r="BO495" i="1"/>
  <c r="EJ270" i="1"/>
  <c r="EE270" i="1"/>
  <c r="EA270" i="1"/>
  <c r="DR270" i="1"/>
  <c r="DH270" i="1"/>
  <c r="DA270" i="1"/>
  <c r="CK270" i="1"/>
  <c r="CF270" i="1"/>
  <c r="BP270" i="1"/>
  <c r="BO270" i="1"/>
  <c r="EJ29" i="1"/>
  <c r="EE29" i="1"/>
  <c r="EA29" i="1"/>
  <c r="DR29" i="1"/>
  <c r="DH29" i="1"/>
  <c r="DA29" i="1"/>
  <c r="CK29" i="1"/>
  <c r="CF29" i="1"/>
  <c r="BP29" i="1"/>
  <c r="BO29" i="1"/>
  <c r="EJ316" i="1"/>
  <c r="EE316" i="1"/>
  <c r="EA316" i="1"/>
  <c r="DR316" i="1"/>
  <c r="DH316" i="1"/>
  <c r="DA316" i="1"/>
  <c r="CK316" i="1"/>
  <c r="CF316" i="1"/>
  <c r="BP316" i="1"/>
  <c r="BO316" i="1"/>
  <c r="EJ177" i="1"/>
  <c r="EE177" i="1"/>
  <c r="EA177" i="1"/>
  <c r="DR177" i="1"/>
  <c r="DH177" i="1"/>
  <c r="DA177" i="1"/>
  <c r="CK177" i="1"/>
  <c r="CF177" i="1"/>
  <c r="BP177" i="1"/>
  <c r="BO177" i="1"/>
  <c r="EJ197" i="1"/>
  <c r="EE197" i="1"/>
  <c r="EA197" i="1"/>
  <c r="DR197" i="1"/>
  <c r="DH197" i="1"/>
  <c r="DA197" i="1"/>
  <c r="CK197" i="1"/>
  <c r="CF197" i="1"/>
  <c r="BP197" i="1"/>
  <c r="BO197" i="1"/>
  <c r="EJ221" i="1"/>
  <c r="EE221" i="1"/>
  <c r="EA221" i="1"/>
  <c r="DR221" i="1"/>
  <c r="DH221" i="1"/>
  <c r="DA221" i="1"/>
  <c r="CK221" i="1"/>
  <c r="CF221" i="1"/>
  <c r="BP221" i="1"/>
  <c r="BO221" i="1"/>
  <c r="EJ125" i="1"/>
  <c r="EE125" i="1"/>
  <c r="EA125" i="1"/>
  <c r="DR125" i="1"/>
  <c r="DH125" i="1"/>
  <c r="DA125" i="1"/>
  <c r="CK125" i="1"/>
  <c r="CF125" i="1"/>
  <c r="BP125" i="1"/>
  <c r="BO125" i="1"/>
  <c r="EJ514" i="1"/>
  <c r="EE514" i="1"/>
  <c r="EA514" i="1"/>
  <c r="DR514" i="1"/>
  <c r="DH514" i="1"/>
  <c r="DA514" i="1"/>
  <c r="CK514" i="1"/>
  <c r="CF514" i="1"/>
  <c r="BP514" i="1"/>
  <c r="BO514" i="1"/>
  <c r="EJ136" i="1"/>
  <c r="EE136" i="1"/>
  <c r="EA136" i="1"/>
  <c r="DR136" i="1"/>
  <c r="DH136" i="1"/>
  <c r="DA136" i="1"/>
  <c r="CK136" i="1"/>
  <c r="CF136" i="1"/>
  <c r="BP136" i="1"/>
  <c r="BO136" i="1"/>
  <c r="EJ327" i="1"/>
  <c r="EE327" i="1"/>
  <c r="EA327" i="1"/>
  <c r="DR327" i="1"/>
  <c r="DH327" i="1"/>
  <c r="DA327" i="1"/>
  <c r="CK327" i="1"/>
  <c r="CF327" i="1"/>
  <c r="BP327" i="1"/>
  <c r="BO327" i="1"/>
  <c r="EJ535" i="1"/>
  <c r="EE535" i="1"/>
  <c r="EA535" i="1"/>
  <c r="DR535" i="1"/>
  <c r="DH535" i="1"/>
  <c r="DA535" i="1"/>
  <c r="CK535" i="1"/>
  <c r="CF535" i="1"/>
  <c r="BP535" i="1"/>
  <c r="BO535" i="1"/>
  <c r="EJ379" i="1"/>
  <c r="EE379" i="1"/>
  <c r="EA379" i="1"/>
  <c r="DR379" i="1"/>
  <c r="DH379" i="1"/>
  <c r="DA379" i="1"/>
  <c r="CK379" i="1"/>
  <c r="CF379" i="1"/>
  <c r="BP379" i="1"/>
  <c r="BO379" i="1"/>
  <c r="EJ194" i="1"/>
  <c r="EE194" i="1"/>
  <c r="EA194" i="1"/>
  <c r="DR194" i="1"/>
  <c r="DH194" i="1"/>
  <c r="DA194" i="1"/>
  <c r="CK194" i="1"/>
  <c r="CF194" i="1"/>
  <c r="BP194" i="1"/>
  <c r="BO194" i="1"/>
  <c r="EJ131" i="1"/>
  <c r="EE131" i="1"/>
  <c r="EA131" i="1"/>
  <c r="DR131" i="1"/>
  <c r="DH131" i="1"/>
  <c r="DA131" i="1"/>
  <c r="CK131" i="1"/>
  <c r="CF131" i="1"/>
  <c r="BP131" i="1"/>
  <c r="BO131" i="1"/>
  <c r="EJ266" i="1"/>
  <c r="EE266" i="1"/>
  <c r="EA266" i="1"/>
  <c r="DR266" i="1"/>
  <c r="DH266" i="1"/>
  <c r="DA266" i="1"/>
  <c r="CK266" i="1"/>
  <c r="CF266" i="1"/>
  <c r="BP266" i="1"/>
  <c r="BO266" i="1"/>
  <c r="EJ370" i="1"/>
  <c r="EE370" i="1"/>
  <c r="EA370" i="1"/>
  <c r="DR370" i="1"/>
  <c r="DH370" i="1"/>
  <c r="DA370" i="1"/>
  <c r="CK370" i="1"/>
  <c r="CF370" i="1"/>
  <c r="BP370" i="1"/>
  <c r="BO370" i="1"/>
  <c r="EJ489" i="1"/>
  <c r="EE489" i="1"/>
  <c r="EA489" i="1"/>
  <c r="DR489" i="1"/>
  <c r="DH489" i="1"/>
  <c r="DA489" i="1"/>
  <c r="CK489" i="1"/>
  <c r="CF489" i="1"/>
  <c r="BP489" i="1"/>
  <c r="BO489" i="1"/>
  <c r="EJ247" i="1"/>
  <c r="EE247" i="1"/>
  <c r="EA247" i="1"/>
  <c r="DR247" i="1"/>
  <c r="DH247" i="1"/>
  <c r="DA247" i="1"/>
  <c r="CK247" i="1"/>
  <c r="CF247" i="1"/>
  <c r="BP247" i="1"/>
  <c r="BO247" i="1"/>
  <c r="EJ258" i="1"/>
  <c r="EE258" i="1"/>
  <c r="EA258" i="1"/>
  <c r="DR258" i="1"/>
  <c r="DH258" i="1"/>
  <c r="DA258" i="1"/>
  <c r="CK258" i="1"/>
  <c r="CF258" i="1"/>
  <c r="BP258" i="1"/>
  <c r="BO258" i="1"/>
  <c r="EJ104" i="1"/>
  <c r="EE104" i="1"/>
  <c r="EA104" i="1"/>
  <c r="DR104" i="1"/>
  <c r="DH104" i="1"/>
  <c r="DA104" i="1"/>
  <c r="CK104" i="1"/>
  <c r="CF104" i="1"/>
  <c r="BP104" i="1"/>
  <c r="BO104" i="1"/>
  <c r="EJ106" i="1"/>
  <c r="EE106" i="1"/>
  <c r="EA106" i="1"/>
  <c r="DR106" i="1"/>
  <c r="DH106" i="1"/>
  <c r="DA106" i="1"/>
  <c r="CK106" i="1"/>
  <c r="CF106" i="1"/>
  <c r="BP106" i="1"/>
  <c r="BO106" i="1"/>
  <c r="EJ140" i="1"/>
  <c r="EE140" i="1"/>
  <c r="EA140" i="1"/>
  <c r="DR140" i="1"/>
  <c r="DH140" i="1"/>
  <c r="DA140" i="1"/>
  <c r="CK140" i="1"/>
  <c r="CF140" i="1"/>
  <c r="BP140" i="1"/>
  <c r="BO140" i="1"/>
  <c r="EJ209" i="1"/>
  <c r="EE209" i="1"/>
  <c r="EA209" i="1"/>
  <c r="DR209" i="1"/>
  <c r="DH209" i="1"/>
  <c r="DA209" i="1"/>
  <c r="CK209" i="1"/>
  <c r="CF209" i="1"/>
  <c r="BP209" i="1"/>
  <c r="BO209" i="1"/>
  <c r="EJ503" i="1"/>
  <c r="EE503" i="1"/>
  <c r="EA503" i="1"/>
  <c r="DR503" i="1"/>
  <c r="DH503" i="1"/>
  <c r="DA503" i="1"/>
  <c r="CK503" i="1"/>
  <c r="CF503" i="1"/>
  <c r="BP503" i="1"/>
  <c r="BO503" i="1"/>
  <c r="EJ486" i="1"/>
  <c r="EE486" i="1"/>
  <c r="EA486" i="1"/>
  <c r="DR486" i="1"/>
  <c r="DH486" i="1"/>
  <c r="DA486" i="1"/>
  <c r="CK486" i="1"/>
  <c r="CF486" i="1"/>
  <c r="BP486" i="1"/>
  <c r="BO486" i="1"/>
  <c r="EJ409" i="1"/>
  <c r="EE409" i="1"/>
  <c r="EA409" i="1"/>
  <c r="DR409" i="1"/>
  <c r="DH409" i="1"/>
  <c r="DA409" i="1"/>
  <c r="CK409" i="1"/>
  <c r="CF409" i="1"/>
  <c r="BP409" i="1"/>
  <c r="BO409" i="1"/>
  <c r="EJ348" i="1"/>
  <c r="EE348" i="1"/>
  <c r="EA348" i="1"/>
  <c r="DR348" i="1"/>
  <c r="DH348" i="1"/>
  <c r="DA348" i="1"/>
  <c r="CK348" i="1"/>
  <c r="CF348" i="1"/>
  <c r="BP348" i="1"/>
  <c r="BO348" i="1"/>
  <c r="EJ70" i="1"/>
  <c r="EE70" i="1"/>
  <c r="EA70" i="1"/>
  <c r="DR70" i="1"/>
  <c r="DH70" i="1"/>
  <c r="DA70" i="1"/>
  <c r="CK70" i="1"/>
  <c r="CF70" i="1"/>
  <c r="BP70" i="1"/>
  <c r="BO70" i="1"/>
  <c r="EJ534" i="1"/>
  <c r="EE534" i="1"/>
  <c r="EA534" i="1"/>
  <c r="DR534" i="1"/>
  <c r="DH534" i="1"/>
  <c r="DA534" i="1"/>
  <c r="CK534" i="1"/>
  <c r="CF534" i="1"/>
  <c r="BP534" i="1"/>
  <c r="BO534" i="1"/>
  <c r="EJ144" i="1"/>
  <c r="EE144" i="1"/>
  <c r="EA144" i="1"/>
  <c r="DR144" i="1"/>
  <c r="DH144" i="1"/>
  <c r="DA144" i="1"/>
  <c r="CK144" i="1"/>
  <c r="CF144" i="1"/>
  <c r="BP144" i="1"/>
  <c r="BO144" i="1"/>
  <c r="EJ389" i="1"/>
  <c r="EE389" i="1"/>
  <c r="EA389" i="1"/>
  <c r="DR389" i="1"/>
  <c r="DH389" i="1"/>
  <c r="DA389" i="1"/>
  <c r="CK389" i="1"/>
  <c r="CF389" i="1"/>
  <c r="BP389" i="1"/>
  <c r="BO389" i="1"/>
  <c r="EJ166" i="1"/>
  <c r="EE166" i="1"/>
  <c r="EA166" i="1"/>
  <c r="DR166" i="1"/>
  <c r="DH166" i="1"/>
  <c r="DA166" i="1"/>
  <c r="CK166" i="1"/>
  <c r="CF166" i="1"/>
  <c r="BP166" i="1"/>
  <c r="BO166" i="1"/>
  <c r="EJ419" i="1"/>
  <c r="EE419" i="1"/>
  <c r="EA419" i="1"/>
  <c r="DR419" i="1"/>
  <c r="DH419" i="1"/>
  <c r="DA419" i="1"/>
  <c r="CK419" i="1"/>
  <c r="CF419" i="1"/>
  <c r="BP419" i="1"/>
  <c r="BO419" i="1"/>
  <c r="EJ306" i="1"/>
  <c r="EE306" i="1"/>
  <c r="EA306" i="1"/>
  <c r="DR306" i="1"/>
  <c r="DH306" i="1"/>
  <c r="DA306" i="1"/>
  <c r="CK306" i="1"/>
  <c r="CF306" i="1"/>
  <c r="BP306" i="1"/>
  <c r="BO306" i="1"/>
  <c r="EJ303" i="1"/>
  <c r="EE303" i="1"/>
  <c r="EA303" i="1"/>
  <c r="DR303" i="1"/>
  <c r="DH303" i="1"/>
  <c r="DA303" i="1"/>
  <c r="CK303" i="1"/>
  <c r="CF303" i="1"/>
  <c r="BP303" i="1"/>
  <c r="BO303" i="1"/>
  <c r="EJ168" i="1"/>
  <c r="EE168" i="1"/>
  <c r="EA168" i="1"/>
  <c r="DR168" i="1"/>
  <c r="DH168" i="1"/>
  <c r="DA168" i="1"/>
  <c r="CK168" i="1"/>
  <c r="CF168" i="1"/>
  <c r="BP168" i="1"/>
  <c r="BO168" i="1"/>
  <c r="EJ276" i="1"/>
  <c r="EE276" i="1"/>
  <c r="EA276" i="1"/>
  <c r="DR276" i="1"/>
  <c r="DH276" i="1"/>
  <c r="DA276" i="1"/>
  <c r="CK276" i="1"/>
  <c r="CF276" i="1"/>
  <c r="BP276" i="1"/>
  <c r="BO276" i="1"/>
  <c r="DI18" i="1" l="1"/>
  <c r="BV477" i="1"/>
  <c r="BV214" i="1"/>
  <c r="BV82" i="1"/>
  <c r="BV31" i="1"/>
  <c r="EB258" i="1"/>
  <c r="EB489" i="1"/>
  <c r="DI131" i="1"/>
  <c r="BV514" i="1"/>
  <c r="DI35" i="1"/>
  <c r="DI60" i="1"/>
  <c r="DI397" i="1"/>
  <c r="EB249" i="1"/>
  <c r="DI504" i="1"/>
  <c r="DI546" i="1"/>
  <c r="BV247" i="1"/>
  <c r="DI370" i="1"/>
  <c r="EB535" i="1"/>
  <c r="DI514" i="1"/>
  <c r="EB125" i="1"/>
  <c r="BV60" i="1"/>
  <c r="EB15" i="1"/>
  <c r="EB17" i="1"/>
  <c r="DI284" i="1"/>
  <c r="BV303" i="1"/>
  <c r="DI303" i="1"/>
  <c r="BV348" i="1"/>
  <c r="DI348" i="1"/>
  <c r="EB247" i="1"/>
  <c r="BV535" i="1"/>
  <c r="DI535" i="1"/>
  <c r="BV197" i="1"/>
  <c r="BV316" i="1"/>
  <c r="BV41" i="1"/>
  <c r="BV129" i="1"/>
  <c r="BV420" i="1"/>
  <c r="BV422" i="1"/>
  <c r="BV77" i="1"/>
  <c r="BV343" i="1"/>
  <c r="BV10" i="1"/>
  <c r="BV365" i="1"/>
  <c r="BV89" i="1"/>
  <c r="DI496" i="1"/>
  <c r="BV156" i="1"/>
  <c r="EB377" i="1"/>
  <c r="BV291" i="1"/>
  <c r="DI291" i="1"/>
  <c r="BV59" i="1"/>
  <c r="EB42" i="1"/>
  <c r="BV526" i="1"/>
  <c r="DI526" i="1"/>
  <c r="EB34" i="1"/>
  <c r="EB67" i="1"/>
  <c r="EB408" i="1"/>
  <c r="BV91" i="1"/>
  <c r="EB465" i="1"/>
  <c r="DI207" i="1"/>
  <c r="EB169" i="1"/>
  <c r="BV467" i="1"/>
  <c r="DI264" i="1"/>
  <c r="EB164" i="1"/>
  <c r="DI473" i="1"/>
  <c r="EB28" i="1"/>
  <c r="EB430" i="1"/>
  <c r="BV407" i="1"/>
  <c r="DI241" i="1"/>
  <c r="EB289" i="1"/>
  <c r="EB141" i="1"/>
  <c r="DI19" i="1"/>
  <c r="EB405" i="1"/>
  <c r="BV429" i="1"/>
  <c r="DI429" i="1"/>
  <c r="EB108" i="1"/>
  <c r="DI425" i="1"/>
  <c r="DI74" i="1"/>
  <c r="EB436" i="1"/>
  <c r="BV533" i="1"/>
  <c r="DI522" i="1"/>
  <c r="DI353" i="1"/>
  <c r="BV490" i="1"/>
  <c r="DI231" i="1"/>
  <c r="DI487" i="1"/>
  <c r="EB40" i="1"/>
  <c r="DI331" i="1"/>
  <c r="DI537" i="1"/>
  <c r="EB463" i="1"/>
  <c r="BV250" i="1"/>
  <c r="DI53" i="1"/>
  <c r="EB170" i="1"/>
  <c r="DI517" i="1"/>
  <c r="EB172" i="1"/>
  <c r="DI357" i="1"/>
  <c r="EB450" i="1"/>
  <c r="DI511" i="1"/>
  <c r="BV201" i="1"/>
  <c r="DI164" i="1"/>
  <c r="BV263" i="1"/>
  <c r="BV72" i="1"/>
  <c r="BV141" i="1"/>
  <c r="BV84" i="1"/>
  <c r="BV108" i="1"/>
  <c r="BV57" i="1"/>
  <c r="DI462" i="1"/>
  <c r="BV100" i="1"/>
  <c r="DI272" i="1"/>
  <c r="BV515" i="1"/>
  <c r="EB137" i="1"/>
  <c r="BV111" i="1"/>
  <c r="DI111" i="1"/>
  <c r="EB499" i="1"/>
  <c r="BV212" i="1"/>
  <c r="DI212" i="1"/>
  <c r="BV68" i="1"/>
  <c r="DI68" i="1"/>
  <c r="BV519" i="1"/>
  <c r="BV345" i="1"/>
  <c r="BV463" i="1"/>
  <c r="EB250" i="1"/>
  <c r="BV294" i="1"/>
  <c r="BV173" i="1"/>
  <c r="EB33" i="1"/>
  <c r="BV305" i="1"/>
  <c r="DI305" i="1"/>
  <c r="BV187" i="1"/>
  <c r="BV205" i="1"/>
  <c r="BV224" i="1"/>
  <c r="BV144" i="1"/>
  <c r="BV409" i="1"/>
  <c r="DI221" i="1"/>
  <c r="EB508" i="1"/>
  <c r="DI467" i="1"/>
  <c r="BV109" i="1"/>
  <c r="DI363" i="1"/>
  <c r="DI362" i="1"/>
  <c r="EB415" i="1"/>
  <c r="DI63" i="1"/>
  <c r="EB528" i="1"/>
  <c r="DI225" i="1"/>
  <c r="BV261" i="1"/>
  <c r="DI322" i="1"/>
  <c r="BV326" i="1"/>
  <c r="DI326" i="1"/>
  <c r="EB22" i="1"/>
  <c r="DI301" i="1"/>
  <c r="BV94" i="1"/>
  <c r="EB251" i="1"/>
  <c r="EB356" i="1"/>
  <c r="DI78" i="1"/>
  <c r="DI300" i="1"/>
  <c r="EB482" i="1"/>
  <c r="EB313" i="1"/>
  <c r="EB30" i="1"/>
  <c r="EB83" i="1"/>
  <c r="DI102" i="1"/>
  <c r="BV234" i="1"/>
  <c r="DI234" i="1"/>
  <c r="EB456" i="1"/>
  <c r="DI335" i="1"/>
  <c r="EB399" i="1"/>
  <c r="DI249" i="1"/>
  <c r="BV507" i="1"/>
  <c r="BV329" i="1"/>
  <c r="DI329" i="1"/>
  <c r="EB337" i="1"/>
  <c r="DI54" i="1"/>
  <c r="EB512" i="1"/>
  <c r="BV310" i="1"/>
  <c r="DI310" i="1"/>
  <c r="EB320" i="1"/>
  <c r="DI364" i="1"/>
  <c r="EB92" i="1"/>
  <c r="EB199" i="1"/>
  <c r="BV506" i="1"/>
  <c r="BV231" i="1"/>
  <c r="BV472" i="1"/>
  <c r="EB434" i="1"/>
  <c r="BV228" i="1"/>
  <c r="EB269" i="1"/>
  <c r="DI117" i="1"/>
  <c r="BV367" i="1"/>
  <c r="DI367" i="1"/>
  <c r="EB182" i="1"/>
  <c r="DI381" i="1"/>
  <c r="EB105" i="1"/>
  <c r="BV308" i="1"/>
  <c r="DI76" i="1"/>
  <c r="DI116" i="1"/>
  <c r="EB98" i="1"/>
  <c r="DI488" i="1"/>
  <c r="EB47" i="1"/>
  <c r="EB404" i="1"/>
  <c r="EB525" i="1"/>
  <c r="DI319" i="1"/>
  <c r="DI72" i="1"/>
  <c r="EB51" i="1"/>
  <c r="DI80" i="1"/>
  <c r="DI542" i="1"/>
  <c r="DI395" i="1"/>
  <c r="BV289" i="1"/>
  <c r="DI289" i="1"/>
  <c r="DI84" i="1"/>
  <c r="EB468" i="1"/>
  <c r="DI198" i="1"/>
  <c r="EB435" i="1"/>
  <c r="DI536" i="1"/>
  <c r="EB358" i="1"/>
  <c r="EB455" i="1"/>
  <c r="DI521" i="1"/>
  <c r="EB372" i="1"/>
  <c r="EB516" i="1"/>
  <c r="EB197" i="1"/>
  <c r="DI29" i="1"/>
  <c r="EB146" i="1"/>
  <c r="DI175" i="1"/>
  <c r="BV363" i="1"/>
  <c r="EB411" i="1"/>
  <c r="BV63" i="1"/>
  <c r="EB392" i="1"/>
  <c r="DI492" i="1"/>
  <c r="EB205" i="1"/>
  <c r="DI261" i="1"/>
  <c r="EB222" i="1"/>
  <c r="EB100" i="1"/>
  <c r="BV79" i="1"/>
  <c r="EB409" i="1"/>
  <c r="EB401" i="1"/>
  <c r="DI387" i="1"/>
  <c r="DI538" i="1"/>
  <c r="EB385" i="1"/>
  <c r="EB127" i="1"/>
  <c r="DI37" i="1"/>
  <c r="DI376" i="1"/>
  <c r="BV18" i="1"/>
  <c r="BV353" i="1"/>
  <c r="BV311" i="1"/>
  <c r="DI311" i="1"/>
  <c r="EB312" i="1"/>
  <c r="DI448" i="1"/>
  <c r="BV251" i="1"/>
  <c r="EB26" i="1"/>
  <c r="BV46" i="1"/>
  <c r="DI46" i="1"/>
  <c r="EB81" i="1"/>
  <c r="BV482" i="1"/>
  <c r="BV113" i="1"/>
  <c r="BV399" i="1"/>
  <c r="BV180" i="1"/>
  <c r="BV478" i="1"/>
  <c r="EB464" i="1"/>
  <c r="BV434" i="1"/>
  <c r="DI445" i="1"/>
  <c r="DI24" i="1"/>
  <c r="EB173" i="1"/>
  <c r="BV33" i="1"/>
  <c r="EB469" i="1"/>
  <c r="DI386" i="1"/>
  <c r="EB305" i="1"/>
  <c r="EB49" i="1"/>
  <c r="DI101" i="1"/>
  <c r="BV352" i="1"/>
  <c r="BV182" i="1"/>
  <c r="BV105" i="1"/>
  <c r="BV297" i="1"/>
  <c r="BV47" i="1"/>
  <c r="BV404" i="1"/>
  <c r="EB318" i="1"/>
  <c r="EB72" i="1"/>
  <c r="BV128" i="1"/>
  <c r="DI128" i="1"/>
  <c r="BV241" i="1"/>
  <c r="EB84" i="1"/>
  <c r="BV328" i="1"/>
  <c r="BV358" i="1"/>
  <c r="EB452" i="1"/>
  <c r="EB96" i="1"/>
  <c r="BV522" i="1"/>
  <c r="DI493" i="1"/>
  <c r="BV17" i="1"/>
  <c r="EB504" i="1"/>
  <c r="DI239" i="1"/>
  <c r="EB284" i="1"/>
  <c r="DI383" i="1"/>
  <c r="DI88" i="1"/>
  <c r="EB263" i="1"/>
  <c r="DI323" i="1"/>
  <c r="BV417" i="1"/>
  <c r="DI79" i="1"/>
  <c r="DI486" i="1"/>
  <c r="EB503" i="1"/>
  <c r="EB140" i="1"/>
  <c r="DI258" i="1"/>
  <c r="BV401" i="1"/>
  <c r="DI256" i="1"/>
  <c r="DI127" i="1"/>
  <c r="EB37" i="1"/>
  <c r="DI152" i="1"/>
  <c r="EB376" i="1"/>
  <c r="DI483" i="1"/>
  <c r="BV262" i="1"/>
  <c r="DI262" i="1"/>
  <c r="EB13" i="1"/>
  <c r="DI484" i="1"/>
  <c r="DI482" i="1"/>
  <c r="DI190" i="1"/>
  <c r="EB472" i="1"/>
  <c r="DI95" i="1"/>
  <c r="DI201" i="1"/>
  <c r="EB369" i="1"/>
  <c r="DI208" i="1"/>
  <c r="BV38" i="1"/>
  <c r="DI28" i="1"/>
  <c r="EB394" i="1"/>
  <c r="BV280" i="1"/>
  <c r="EB184" i="1"/>
  <c r="BV419" i="1"/>
  <c r="BV493" i="1"/>
  <c r="EB64" i="1"/>
  <c r="DI86" i="1"/>
  <c r="DI490" i="1"/>
  <c r="DI17" i="1"/>
  <c r="EB187" i="1"/>
  <c r="BV88" i="1"/>
  <c r="DI57" i="1"/>
  <c r="DI433" i="1"/>
  <c r="BV486" i="1"/>
  <c r="DI209" i="1"/>
  <c r="DI401" i="1"/>
  <c r="EB387" i="1"/>
  <c r="EB538" i="1"/>
  <c r="BV127" i="1"/>
  <c r="BV140" i="1"/>
  <c r="BV104" i="1"/>
  <c r="EB270" i="1"/>
  <c r="DI41" i="1"/>
  <c r="EB515" i="1"/>
  <c r="BV137" i="1"/>
  <c r="BV499" i="1"/>
  <c r="BV112" i="1"/>
  <c r="BV382" i="1"/>
  <c r="BV148" i="1"/>
  <c r="DI148" i="1"/>
  <c r="EB505" i="1"/>
  <c r="DI287" i="1"/>
  <c r="BV330" i="1"/>
  <c r="BV73" i="1"/>
  <c r="DI73" i="1"/>
  <c r="BV292" i="1"/>
  <c r="BV260" i="1"/>
  <c r="BV285" i="1"/>
  <c r="BV431" i="1"/>
  <c r="BV494" i="1"/>
  <c r="DI494" i="1"/>
  <c r="EB366" i="1"/>
  <c r="DI427" i="1"/>
  <c r="BV123" i="1"/>
  <c r="DI123" i="1"/>
  <c r="BV349" i="1"/>
  <c r="DI349" i="1"/>
  <c r="EB506" i="1"/>
  <c r="DI283" i="1"/>
  <c r="BV281" i="1"/>
  <c r="DI281" i="1"/>
  <c r="EB132" i="1"/>
  <c r="DI219" i="1"/>
  <c r="EB402" i="1"/>
  <c r="DI202" i="1"/>
  <c r="BV388" i="1"/>
  <c r="BV396" i="1"/>
  <c r="BV502" i="1"/>
  <c r="DI344" i="1"/>
  <c r="EB352" i="1"/>
  <c r="DI75" i="1"/>
  <c r="BV195" i="1"/>
  <c r="BV213" i="1"/>
  <c r="DI213" i="1"/>
  <c r="EB206" i="1"/>
  <c r="EB293" i="1"/>
  <c r="BV455" i="1"/>
  <c r="DI455" i="1"/>
  <c r="EB521" i="1"/>
  <c r="DI372" i="1"/>
  <c r="EB449" i="1"/>
  <c r="EB361" i="1"/>
  <c r="DI240" i="1"/>
  <c r="BV179" i="1"/>
  <c r="DI313" i="1"/>
  <c r="EB218" i="1"/>
  <c r="DI113" i="1"/>
  <c r="EB470" i="1"/>
  <c r="EB453" i="1"/>
  <c r="DI302" i="1"/>
  <c r="DI159" i="1"/>
  <c r="EB90" i="1"/>
  <c r="DI156" i="1"/>
  <c r="EB252" i="1"/>
  <c r="DI237" i="1"/>
  <c r="EB188" i="1"/>
  <c r="DI143" i="1"/>
  <c r="EB447" i="1"/>
  <c r="DI431" i="1"/>
  <c r="EB244" i="1"/>
  <c r="EB310" i="1"/>
  <c r="DI320" i="1"/>
  <c r="DI92" i="1"/>
  <c r="EB547" i="1"/>
  <c r="EB363" i="1"/>
  <c r="DI295" i="1"/>
  <c r="EB362" i="1"/>
  <c r="EB226" i="1"/>
  <c r="DI309" i="1"/>
  <c r="EB150" i="1"/>
  <c r="BV411" i="1"/>
  <c r="BV132" i="1"/>
  <c r="BV402" i="1"/>
  <c r="BV196" i="1"/>
  <c r="DI351" i="1"/>
  <c r="DI255" i="1"/>
  <c r="EB374" i="1"/>
  <c r="BV135" i="1"/>
  <c r="EB228" i="1"/>
  <c r="DI502" i="1"/>
  <c r="EB50" i="1"/>
  <c r="BV539" i="1"/>
  <c r="EB151" i="1"/>
  <c r="DI32" i="1"/>
  <c r="BV24" i="1"/>
  <c r="BV66" i="1"/>
  <c r="BV119" i="1"/>
  <c r="DI119" i="1"/>
  <c r="EB62" i="1"/>
  <c r="DI475" i="1"/>
  <c r="EB124" i="1"/>
  <c r="EB278" i="1"/>
  <c r="BV416" i="1"/>
  <c r="EB87" i="1"/>
  <c r="DI105" i="1"/>
  <c r="EB308" i="1"/>
  <c r="DI142" i="1"/>
  <c r="DI437" i="1"/>
  <c r="DI282" i="1"/>
  <c r="DI200" i="1"/>
  <c r="DI404" i="1"/>
  <c r="DI171" i="1"/>
  <c r="BV525" i="1"/>
  <c r="BV479" i="1"/>
  <c r="DI421" i="1"/>
  <c r="EB518" i="1"/>
  <c r="BV318" i="1"/>
  <c r="EB542" i="1"/>
  <c r="EB395" i="1"/>
  <c r="DI195" i="1"/>
  <c r="EB439" i="1"/>
  <c r="DI451" i="1"/>
  <c r="DI543" i="1"/>
  <c r="DI204" i="1"/>
  <c r="EB220" i="1"/>
  <c r="BV74" i="1"/>
  <c r="EB298" i="1"/>
  <c r="DI115" i="1"/>
  <c r="BV35" i="1"/>
  <c r="EB214" i="1"/>
  <c r="DI10" i="1"/>
  <c r="EB46" i="1"/>
  <c r="BV470" i="1"/>
  <c r="EB103" i="1"/>
  <c r="BV90" i="1"/>
  <c r="DI90" i="1"/>
  <c r="EB474" i="1"/>
  <c r="BV188" i="1"/>
  <c r="BV216" i="1"/>
  <c r="BV471" i="1"/>
  <c r="EB260" i="1"/>
  <c r="BV244" i="1"/>
  <c r="DI244" i="1"/>
  <c r="EB59" i="1"/>
  <c r="EB526" i="1"/>
  <c r="EB43" i="1"/>
  <c r="BV374" i="1"/>
  <c r="BV245" i="1"/>
  <c r="DI245" i="1"/>
  <c r="BV347" i="1"/>
  <c r="BV50" i="1"/>
  <c r="DI50" i="1"/>
  <c r="BV124" i="1"/>
  <c r="BV304" i="1"/>
  <c r="BV278" i="1"/>
  <c r="BV274" i="1"/>
  <c r="DI317" i="1"/>
  <c r="DI254" i="1"/>
  <c r="EB323" i="1"/>
  <c r="EB195" i="1"/>
  <c r="BV243" i="1"/>
  <c r="DI243" i="1"/>
  <c r="DI275" i="1"/>
  <c r="BV298" i="1"/>
  <c r="EB303" i="1"/>
  <c r="DI179" i="1"/>
  <c r="DI94" i="1"/>
  <c r="EB273" i="1"/>
  <c r="DI447" i="1"/>
  <c r="DI71" i="1"/>
  <c r="EB233" i="1"/>
  <c r="EB219" i="1"/>
  <c r="BV67" i="1"/>
  <c r="EB493" i="1"/>
  <c r="DI64" i="1"/>
  <c r="EB25" i="1"/>
  <c r="DI191" i="1"/>
  <c r="EB422" i="1"/>
  <c r="EB438" i="1"/>
  <c r="EB234" i="1"/>
  <c r="DI456" i="1"/>
  <c r="BV71" i="1"/>
  <c r="DI424" i="1"/>
  <c r="EB123" i="1"/>
  <c r="DI392" i="1"/>
  <c r="EB492" i="1"/>
  <c r="BV168" i="1"/>
  <c r="BV258" i="1"/>
  <c r="BV495" i="1"/>
  <c r="DI495" i="1"/>
  <c r="EB403" i="1"/>
  <c r="DI14" i="1"/>
  <c r="BV69" i="1"/>
  <c r="EB262" i="1"/>
  <c r="DI13" i="1"/>
  <c r="DI228" i="1"/>
  <c r="BV269" i="1"/>
  <c r="DI269" i="1"/>
  <c r="EB117" i="1"/>
  <c r="DI185" i="1"/>
  <c r="EB41" i="1"/>
  <c r="DI515" i="1"/>
  <c r="DI346" i="1"/>
  <c r="DI112" i="1"/>
  <c r="EB212" i="1"/>
  <c r="DI361" i="1"/>
  <c r="BV481" i="1"/>
  <c r="DI22" i="1"/>
  <c r="DI480" i="1"/>
  <c r="EB353" i="1"/>
  <c r="BV169" i="1"/>
  <c r="EB311" i="1"/>
  <c r="DI312" i="1"/>
  <c r="DI214" i="1"/>
  <c r="BV527" i="1"/>
  <c r="DI527" i="1"/>
  <c r="EB532" i="1"/>
  <c r="DI93" i="1"/>
  <c r="EB332" i="1"/>
  <c r="EB147" i="1"/>
  <c r="EB245" i="1"/>
  <c r="DI352" i="1"/>
  <c r="BV450" i="1"/>
  <c r="DI450" i="1"/>
  <c r="EB511" i="1"/>
  <c r="DI446" i="1"/>
  <c r="BV306" i="1"/>
  <c r="EB419" i="1"/>
  <c r="DI166" i="1"/>
  <c r="DI144" i="1"/>
  <c r="EB534" i="1"/>
  <c r="DI70" i="1"/>
  <c r="EB348" i="1"/>
  <c r="BV489" i="1"/>
  <c r="DI489" i="1"/>
  <c r="EB370" i="1"/>
  <c r="DI266" i="1"/>
  <c r="EB131" i="1"/>
  <c r="EB327" i="1"/>
  <c r="EB514" i="1"/>
  <c r="DI125" i="1"/>
  <c r="DI197" i="1"/>
  <c r="EB483" i="1"/>
  <c r="EB440" i="1"/>
  <c r="BV146" i="1"/>
  <c r="BV361" i="1"/>
  <c r="EB240" i="1"/>
  <c r="DI97" i="1"/>
  <c r="EB35" i="1"/>
  <c r="EB326" i="1"/>
  <c r="DI169" i="1"/>
  <c r="EB272" i="1"/>
  <c r="DI149" i="1"/>
  <c r="EB490" i="1"/>
  <c r="EB23" i="1"/>
  <c r="EB10" i="1"/>
  <c r="DI251" i="1"/>
  <c r="BV276" i="1"/>
  <c r="DI276" i="1"/>
  <c r="EB306" i="1"/>
  <c r="EB486" i="1"/>
  <c r="DI503" i="1"/>
  <c r="EB209" i="1"/>
  <c r="EB129" i="1"/>
  <c r="BV385" i="1"/>
  <c r="DI385" i="1"/>
  <c r="EB443" i="1"/>
  <c r="BV483" i="1"/>
  <c r="EB148" i="1"/>
  <c r="DI505" i="1"/>
  <c r="DI25" i="1"/>
  <c r="BV26" i="1"/>
  <c r="BV300" i="1"/>
  <c r="BV457" i="1"/>
  <c r="EB365" i="1"/>
  <c r="EB253" i="1"/>
  <c r="BV460" i="1"/>
  <c r="BV30" i="1"/>
  <c r="BV461" i="1"/>
  <c r="DI461" i="1"/>
  <c r="EB113" i="1"/>
  <c r="DI470" i="1"/>
  <c r="EB44" i="1"/>
  <c r="BV383" i="1"/>
  <c r="BV56" i="1"/>
  <c r="EB156" i="1"/>
  <c r="BV85" i="1"/>
  <c r="BV92" i="1"/>
  <c r="BV110" i="1"/>
  <c r="BV199" i="1"/>
  <c r="EB478" i="1"/>
  <c r="DI59" i="1"/>
  <c r="EB231" i="1"/>
  <c r="DI519" i="1"/>
  <c r="BV351" i="1"/>
  <c r="DI509" i="1"/>
  <c r="DI472" i="1"/>
  <c r="EB24" i="1"/>
  <c r="DI173" i="1"/>
  <c r="BV76" i="1"/>
  <c r="BV542" i="1"/>
  <c r="EB57" i="1"/>
  <c r="EB462" i="1"/>
  <c r="EB433" i="1"/>
  <c r="DI419" i="1"/>
  <c r="EB166" i="1"/>
  <c r="DI389" i="1"/>
  <c r="EB144" i="1"/>
  <c r="DI140" i="1"/>
  <c r="BV131" i="1"/>
  <c r="BV379" i="1"/>
  <c r="BV327" i="1"/>
  <c r="EB136" i="1"/>
  <c r="BV29" i="1"/>
  <c r="EB29" i="1"/>
  <c r="EB495" i="1"/>
  <c r="DI403" i="1"/>
  <c r="BV130" i="1"/>
  <c r="DI129" i="1"/>
  <c r="EB111" i="1"/>
  <c r="BV538" i="1"/>
  <c r="BV203" i="1"/>
  <c r="BV443" i="1"/>
  <c r="BV376" i="1"/>
  <c r="BV342" i="1"/>
  <c r="BV440" i="1"/>
  <c r="DI440" i="1"/>
  <c r="EB346" i="1"/>
  <c r="DI296" i="1"/>
  <c r="EB112" i="1"/>
  <c r="DI422" i="1"/>
  <c r="EB68" i="1"/>
  <c r="EB179" i="1"/>
  <c r="EB481" i="1"/>
  <c r="EB18" i="1"/>
  <c r="EB94" i="1"/>
  <c r="EB73" i="1"/>
  <c r="EB467" i="1"/>
  <c r="EB477" i="1"/>
  <c r="BV23" i="1"/>
  <c r="DI23" i="1"/>
  <c r="EB60" i="1"/>
  <c r="DI15" i="1"/>
  <c r="BV410" i="1"/>
  <c r="BV356" i="1"/>
  <c r="DI356" i="1"/>
  <c r="EB78" i="1"/>
  <c r="DI354" i="1"/>
  <c r="EB300" i="1"/>
  <c r="DI365" i="1"/>
  <c r="BV253" i="1"/>
  <c r="BV218" i="1"/>
  <c r="DI218" i="1"/>
  <c r="EB461" i="1"/>
  <c r="DI83" i="1"/>
  <c r="BV271" i="1"/>
  <c r="BV453" i="1"/>
  <c r="DI453" i="1"/>
  <c r="EB302" i="1"/>
  <c r="DI27" i="1"/>
  <c r="EB159" i="1"/>
  <c r="DI399" i="1"/>
  <c r="BV44" i="1"/>
  <c r="EB239" i="1"/>
  <c r="BV284" i="1"/>
  <c r="BV391" i="1"/>
  <c r="DI391" i="1"/>
  <c r="EB383" i="1"/>
  <c r="BV65" i="1"/>
  <c r="BV546" i="1"/>
  <c r="EB546" i="1"/>
  <c r="EB109" i="1"/>
  <c r="BV496" i="1"/>
  <c r="EB496" i="1"/>
  <c r="DI188" i="1"/>
  <c r="BV377" i="1"/>
  <c r="BV332" i="1"/>
  <c r="BV133" i="1"/>
  <c r="BV147" i="1"/>
  <c r="BV167" i="1"/>
  <c r="DI167" i="1"/>
  <c r="EB232" i="1"/>
  <c r="DI324" i="1"/>
  <c r="BV190" i="1"/>
  <c r="EB190" i="1"/>
  <c r="EB329" i="1"/>
  <c r="DI337" i="1"/>
  <c r="DI260" i="1"/>
  <c r="EB223" i="1"/>
  <c r="EB431" i="1"/>
  <c r="EB85" i="1"/>
  <c r="BV547" i="1"/>
  <c r="DI547" i="1"/>
  <c r="EB494" i="1"/>
  <c r="DI366" i="1"/>
  <c r="BV459" i="1"/>
  <c r="BV350" i="1"/>
  <c r="DI350" i="1"/>
  <c r="EB229" i="1"/>
  <c r="DI52" i="1"/>
  <c r="EB122" i="1"/>
  <c r="BV362" i="1"/>
  <c r="BV150" i="1"/>
  <c r="BV368" i="1"/>
  <c r="EB487" i="1"/>
  <c r="DI345" i="1"/>
  <c r="EB428" i="1"/>
  <c r="DI463" i="1"/>
  <c r="DI402" i="1"/>
  <c r="BV53" i="1"/>
  <c r="EB517" i="1"/>
  <c r="DI294" i="1"/>
  <c r="EB186" i="1"/>
  <c r="BV255" i="1"/>
  <c r="DI336" i="1"/>
  <c r="BV95" i="1"/>
  <c r="DI434" i="1"/>
  <c r="DI99" i="1"/>
  <c r="BV445" i="1"/>
  <c r="BV192" i="1"/>
  <c r="EB257" i="1"/>
  <c r="DI154" i="1"/>
  <c r="DI388" i="1"/>
  <c r="DI396" i="1"/>
  <c r="EB288" i="1"/>
  <c r="EB502" i="1"/>
  <c r="EB539" i="1"/>
  <c r="BV165" i="1"/>
  <c r="BV469" i="1"/>
  <c r="DI469" i="1"/>
  <c r="EB386" i="1"/>
  <c r="DI423" i="1"/>
  <c r="EB357" i="1"/>
  <c r="EB380" i="1"/>
  <c r="EB524" i="1"/>
  <c r="EB259" i="1"/>
  <c r="DI500" i="1"/>
  <c r="EB319" i="1"/>
  <c r="EB264" i="1"/>
  <c r="DI407" i="1"/>
  <c r="DI187" i="1"/>
  <c r="DI318" i="1"/>
  <c r="BV468" i="1"/>
  <c r="DI468" i="1"/>
  <c r="DI328" i="1"/>
  <c r="EB543" i="1"/>
  <c r="EB204" i="1"/>
  <c r="DI220" i="1"/>
  <c r="DI91" i="1"/>
  <c r="EB340" i="1"/>
  <c r="BV103" i="1"/>
  <c r="BV159" i="1"/>
  <c r="BV215" i="1"/>
  <c r="BV249" i="1"/>
  <c r="EB507" i="1"/>
  <c r="BV175" i="1"/>
  <c r="BV143" i="1"/>
  <c r="EB292" i="1"/>
  <c r="BV223" i="1"/>
  <c r="DI223" i="1"/>
  <c r="BV466" i="1"/>
  <c r="BV42" i="1"/>
  <c r="BV122" i="1"/>
  <c r="BV384" i="1"/>
  <c r="BV487" i="1"/>
  <c r="BV428" i="1"/>
  <c r="BV537" i="1"/>
  <c r="BV202" i="1"/>
  <c r="BV517" i="1"/>
  <c r="BV186" i="1"/>
  <c r="EB192" i="1"/>
  <c r="BV288" i="1"/>
  <c r="DI288" i="1"/>
  <c r="BV523" i="1"/>
  <c r="EB211" i="1"/>
  <c r="BV476" i="1"/>
  <c r="DI476" i="1"/>
  <c r="BV87" i="1"/>
  <c r="EB265" i="1"/>
  <c r="DI48" i="1"/>
  <c r="EB274" i="1"/>
  <c r="DI444" i="1"/>
  <c r="DI525" i="1"/>
  <c r="DI161" i="1"/>
  <c r="BV394" i="1"/>
  <c r="BV230" i="1"/>
  <c r="DI430" i="1"/>
  <c r="EB210" i="1"/>
  <c r="DI341" i="1"/>
  <c r="EB19" i="1"/>
  <c r="BV521" i="1"/>
  <c r="BV449" i="1"/>
  <c r="BV485" i="1"/>
  <c r="DI485" i="1"/>
  <c r="EB11" i="1"/>
  <c r="DI516" i="1"/>
  <c r="EB74" i="1"/>
  <c r="BV325" i="1"/>
  <c r="DI436" i="1"/>
  <c r="EB533" i="1"/>
  <c r="DI139" i="1"/>
  <c r="DI408" i="1"/>
  <c r="BV357" i="1"/>
  <c r="BV158" i="1"/>
  <c r="BV49" i="1"/>
  <c r="DI49" i="1"/>
  <c r="EB101" i="1"/>
  <c r="DI120" i="1"/>
  <c r="BV75" i="1"/>
  <c r="EB75" i="1"/>
  <c r="BV211" i="1"/>
  <c r="EB119" i="1"/>
  <c r="DI62" i="1"/>
  <c r="DI124" i="1"/>
  <c r="EB476" i="1"/>
  <c r="EB201" i="1"/>
  <c r="EB381" i="1"/>
  <c r="EB297" i="1"/>
  <c r="EB444" i="1"/>
  <c r="EB155" i="1"/>
  <c r="DI524" i="1"/>
  <c r="EB200" i="1"/>
  <c r="EB398" i="1"/>
  <c r="EB314" i="1"/>
  <c r="BV20" i="1"/>
  <c r="DI530" i="1"/>
  <c r="BV338" i="1"/>
  <c r="EB160" i="1"/>
  <c r="DI498" i="1"/>
  <c r="DI394" i="1"/>
  <c r="BV520" i="1"/>
  <c r="EB407" i="1"/>
  <c r="EB421" i="1"/>
  <c r="DI518" i="1"/>
  <c r="BV51" i="1"/>
  <c r="DI51" i="1"/>
  <c r="EB241" i="1"/>
  <c r="BV439" i="1"/>
  <c r="BV19" i="1"/>
  <c r="EB213" i="1"/>
  <c r="DI206" i="1"/>
  <c r="BV293" i="1"/>
  <c r="DI293" i="1"/>
  <c r="EB114" i="1"/>
  <c r="DI449" i="1"/>
  <c r="BV11" i="1"/>
  <c r="BV543" i="1"/>
  <c r="BV225" i="1"/>
  <c r="DI205" i="1"/>
  <c r="EB268" i="1"/>
  <c r="DI442" i="1"/>
  <c r="EB432" i="1"/>
  <c r="EB425" i="1"/>
  <c r="BV390" i="1"/>
  <c r="DI390" i="1"/>
  <c r="BV236" i="1"/>
  <c r="DI236" i="1"/>
  <c r="EB134" i="1"/>
  <c r="EB299" i="1"/>
  <c r="DI325" i="1"/>
  <c r="EB261" i="1"/>
  <c r="DI222" i="1"/>
  <c r="BV436" i="1"/>
  <c r="DI100" i="1"/>
  <c r="EB235" i="1"/>
  <c r="DI181" i="1"/>
  <c r="EB322" i="1"/>
  <c r="EB91" i="1"/>
  <c r="EB115" i="1"/>
  <c r="DI412" i="1"/>
  <c r="BV398" i="1"/>
  <c r="BV314" i="1"/>
  <c r="BV114" i="1"/>
  <c r="BV452" i="1"/>
  <c r="BV432" i="1"/>
  <c r="BV134" i="1"/>
  <c r="DI299" i="1"/>
  <c r="EB325" i="1"/>
  <c r="DI533" i="1"/>
  <c r="BV322" i="1"/>
  <c r="BV207" i="1"/>
  <c r="EB276" i="1"/>
  <c r="DI168" i="1"/>
  <c r="BV389" i="1"/>
  <c r="EB389" i="1"/>
  <c r="BV534" i="1"/>
  <c r="DI534" i="1"/>
  <c r="EB70" i="1"/>
  <c r="DI409" i="1"/>
  <c r="BV503" i="1"/>
  <c r="EB106" i="1"/>
  <c r="DI104" i="1"/>
  <c r="BV266" i="1"/>
  <c r="EB266" i="1"/>
  <c r="BV194" i="1"/>
  <c r="DI194" i="1"/>
  <c r="EB379" i="1"/>
  <c r="DI327" i="1"/>
  <c r="BV270" i="1"/>
  <c r="BV81" i="1"/>
  <c r="BV474" i="1"/>
  <c r="BV34" i="1"/>
  <c r="BV70" i="1"/>
  <c r="EB168" i="1"/>
  <c r="DI306" i="1"/>
  <c r="BV166" i="1"/>
  <c r="BV209" i="1"/>
  <c r="BV106" i="1"/>
  <c r="DI106" i="1"/>
  <c r="EB104" i="1"/>
  <c r="DI247" i="1"/>
  <c r="BV370" i="1"/>
  <c r="EB194" i="1"/>
  <c r="DI379" i="1"/>
  <c r="BV508" i="1"/>
  <c r="BV438" i="1"/>
  <c r="BV480" i="1"/>
  <c r="BV273" i="1"/>
  <c r="BV512" i="1"/>
  <c r="DI136" i="1"/>
  <c r="BV125" i="1"/>
  <c r="EB177" i="1"/>
  <c r="DI316" i="1"/>
  <c r="BV14" i="1"/>
  <c r="EB14" i="1"/>
  <c r="BV544" i="1"/>
  <c r="DI544" i="1"/>
  <c r="EB130" i="1"/>
  <c r="DI137" i="1"/>
  <c r="BV64" i="1"/>
  <c r="EB153" i="1"/>
  <c r="DI420" i="1"/>
  <c r="BV256" i="1"/>
  <c r="EB256" i="1"/>
  <c r="BV157" i="1"/>
  <c r="DI157" i="1"/>
  <c r="EB203" i="1"/>
  <c r="DI443" i="1"/>
  <c r="BV37" i="1"/>
  <c r="EB513" i="1"/>
  <c r="DI342" i="1"/>
  <c r="BV296" i="1"/>
  <c r="EB296" i="1"/>
  <c r="BV545" i="1"/>
  <c r="DI545" i="1"/>
  <c r="EB382" i="1"/>
  <c r="DI146" i="1"/>
  <c r="BV505" i="1"/>
  <c r="EB191" i="1"/>
  <c r="BV549" i="1"/>
  <c r="DI549" i="1"/>
  <c r="EB77" i="1"/>
  <c r="DI438" i="1"/>
  <c r="BV240" i="1"/>
  <c r="EB12" i="1"/>
  <c r="DI343" i="1"/>
  <c r="BV301" i="1"/>
  <c r="EB301" i="1"/>
  <c r="EB279" i="1"/>
  <c r="DI330" i="1"/>
  <c r="DI273" i="1"/>
  <c r="BV272" i="1"/>
  <c r="EB227" i="1"/>
  <c r="DI69" i="1"/>
  <c r="BV448" i="1"/>
  <c r="EB448" i="1"/>
  <c r="BV414" i="1"/>
  <c r="DI414" i="1"/>
  <c r="EB82" i="1"/>
  <c r="DI31" i="1"/>
  <c r="BV15" i="1"/>
  <c r="EB36" i="1"/>
  <c r="DI410" i="1"/>
  <c r="BV354" i="1"/>
  <c r="EB354" i="1"/>
  <c r="BV531" i="1"/>
  <c r="DI531" i="1"/>
  <c r="EB457" i="1"/>
  <c r="DI81" i="1"/>
  <c r="BV13" i="1"/>
  <c r="EB248" i="1"/>
  <c r="DI89" i="1"/>
  <c r="BV378" i="1"/>
  <c r="DI378" i="1"/>
  <c r="EB460" i="1"/>
  <c r="DI30" i="1"/>
  <c r="BV83" i="1"/>
  <c r="EB307" i="1"/>
  <c r="DI271" i="1"/>
  <c r="BV27" i="1"/>
  <c r="EB27" i="1"/>
  <c r="BV277" i="1"/>
  <c r="DI277" i="1"/>
  <c r="EB215" i="1"/>
  <c r="DI474" i="1"/>
  <c r="BV456" i="1"/>
  <c r="EB501" i="1"/>
  <c r="DI180" i="1"/>
  <c r="BV239" i="1"/>
  <c r="BV334" i="1"/>
  <c r="DI334" i="1"/>
  <c r="EB65" i="1"/>
  <c r="DI373" i="1"/>
  <c r="BV252" i="1"/>
  <c r="EB418" i="1"/>
  <c r="DI216" i="1"/>
  <c r="BV93" i="1"/>
  <c r="EB93" i="1"/>
  <c r="BV126" i="1"/>
  <c r="DI147" i="1"/>
  <c r="BV232" i="1"/>
  <c r="EB163" i="1"/>
  <c r="DI471" i="1"/>
  <c r="BV54" i="1"/>
  <c r="EB54" i="1"/>
  <c r="BV107" i="1"/>
  <c r="DI107" i="1"/>
  <c r="EB285" i="1"/>
  <c r="DI512" i="1"/>
  <c r="BV233" i="1"/>
  <c r="EB61" i="1"/>
  <c r="DI466" i="1"/>
  <c r="BV364" i="1"/>
  <c r="EB364" i="1"/>
  <c r="BV286" i="1"/>
  <c r="DI286" i="1"/>
  <c r="EB110" i="1"/>
  <c r="DI199" i="1"/>
  <c r="BV366" i="1"/>
  <c r="EB541" i="1"/>
  <c r="DI459" i="1"/>
  <c r="BV52" i="1"/>
  <c r="EB52" i="1"/>
  <c r="BV371" i="1"/>
  <c r="DI371" i="1"/>
  <c r="EB384" i="1"/>
  <c r="DI34" i="1"/>
  <c r="DI43" i="1"/>
  <c r="BV415" i="1"/>
  <c r="BV226" i="1"/>
  <c r="DI226" i="1"/>
  <c r="EB309" i="1"/>
  <c r="DI150" i="1"/>
  <c r="BV380" i="1"/>
  <c r="BV221" i="1"/>
  <c r="EB221" i="1"/>
  <c r="BV177" i="1"/>
  <c r="DI177" i="1"/>
  <c r="EB316" i="1"/>
  <c r="DI270" i="1"/>
  <c r="BV403" i="1"/>
  <c r="EB544" i="1"/>
  <c r="DI130" i="1"/>
  <c r="BV86" i="1"/>
  <c r="EB86" i="1"/>
  <c r="BV153" i="1"/>
  <c r="DI153" i="1"/>
  <c r="EB420" i="1"/>
  <c r="DI508" i="1"/>
  <c r="BV387" i="1"/>
  <c r="EB157" i="1"/>
  <c r="DI203" i="1"/>
  <c r="BV152" i="1"/>
  <c r="EB152" i="1"/>
  <c r="BV513" i="1"/>
  <c r="DI513" i="1"/>
  <c r="EB342" i="1"/>
  <c r="DI499" i="1"/>
  <c r="BV346" i="1"/>
  <c r="EB545" i="1"/>
  <c r="DI382" i="1"/>
  <c r="BV287" i="1"/>
  <c r="EB287" i="1"/>
  <c r="EB549" i="1"/>
  <c r="DI77" i="1"/>
  <c r="BV97" i="1"/>
  <c r="EB97" i="1"/>
  <c r="BV12" i="1"/>
  <c r="DI12" i="1"/>
  <c r="EB343" i="1"/>
  <c r="DI481" i="1"/>
  <c r="BV22" i="1"/>
  <c r="EB480" i="1"/>
  <c r="BV279" i="1"/>
  <c r="DI279" i="1"/>
  <c r="EB330" i="1"/>
  <c r="BV149" i="1"/>
  <c r="EB149" i="1"/>
  <c r="BV227" i="1"/>
  <c r="DI227" i="1"/>
  <c r="EB69" i="1"/>
  <c r="DI477" i="1"/>
  <c r="BV312" i="1"/>
  <c r="EB414" i="1"/>
  <c r="DI82" i="1"/>
  <c r="BV397" i="1"/>
  <c r="EB397" i="1"/>
  <c r="BV36" i="1"/>
  <c r="DI36" i="1"/>
  <c r="EB410" i="1"/>
  <c r="DI26" i="1"/>
  <c r="BV78" i="1"/>
  <c r="EB531" i="1"/>
  <c r="DI457" i="1"/>
  <c r="BV484" i="1"/>
  <c r="EB484" i="1"/>
  <c r="BV248" i="1"/>
  <c r="DI248" i="1"/>
  <c r="EB89" i="1"/>
  <c r="DI253" i="1"/>
  <c r="EB378" i="1"/>
  <c r="DI460" i="1"/>
  <c r="BV102" i="1"/>
  <c r="EB102" i="1"/>
  <c r="BV307" i="1"/>
  <c r="DI307" i="1"/>
  <c r="EB271" i="1"/>
  <c r="DI103" i="1"/>
  <c r="BV302" i="1"/>
  <c r="EB277" i="1"/>
  <c r="DI215" i="1"/>
  <c r="BV335" i="1"/>
  <c r="EB335" i="1"/>
  <c r="BV501" i="1"/>
  <c r="DI501" i="1"/>
  <c r="EB180" i="1"/>
  <c r="DI44" i="1"/>
  <c r="BV504" i="1"/>
  <c r="EB334" i="1"/>
  <c r="DI65" i="1"/>
  <c r="EB56" i="1"/>
  <c r="DI507" i="1"/>
  <c r="BV237" i="1"/>
  <c r="EB237" i="1"/>
  <c r="BV418" i="1"/>
  <c r="DI377" i="1"/>
  <c r="BV532" i="1"/>
  <c r="EB126" i="1"/>
  <c r="DI133" i="1"/>
  <c r="BV324" i="1"/>
  <c r="EB324" i="1"/>
  <c r="BV163" i="1"/>
  <c r="DI163" i="1"/>
  <c r="EB471" i="1"/>
  <c r="DI292" i="1"/>
  <c r="BV337" i="1"/>
  <c r="EB107" i="1"/>
  <c r="DI285" i="1"/>
  <c r="BV424" i="1"/>
  <c r="EB424" i="1"/>
  <c r="BV61" i="1"/>
  <c r="DI61" i="1"/>
  <c r="EB466" i="1"/>
  <c r="DI85" i="1"/>
  <c r="BV320" i="1"/>
  <c r="EB286" i="1"/>
  <c r="DI110" i="1"/>
  <c r="BV427" i="1"/>
  <c r="EB427" i="1"/>
  <c r="BV541" i="1"/>
  <c r="DI541" i="1"/>
  <c r="EB459" i="1"/>
  <c r="DI42" i="1"/>
  <c r="BV229" i="1"/>
  <c r="EB371" i="1"/>
  <c r="DI384" i="1"/>
  <c r="EB53" i="1"/>
  <c r="BV491" i="1"/>
  <c r="DI411" i="1"/>
  <c r="EB183" i="1"/>
  <c r="DI368" i="1"/>
  <c r="EB345" i="1"/>
  <c r="BV454" i="1"/>
  <c r="DI454" i="1"/>
  <c r="EB537" i="1"/>
  <c r="DI250" i="1"/>
  <c r="EB145" i="1"/>
  <c r="DI196" i="1"/>
  <c r="DI246" i="1"/>
  <c r="BV464" i="1"/>
  <c r="EB16" i="1"/>
  <c r="BV138" i="1"/>
  <c r="EB400" i="1"/>
  <c r="BV21" i="1"/>
  <c r="EB21" i="1"/>
  <c r="BV529" i="1"/>
  <c r="DI491" i="1"/>
  <c r="BV117" i="1"/>
  <c r="EB174" i="1"/>
  <c r="DI523" i="1"/>
  <c r="BV39" i="1"/>
  <c r="EB121" i="1"/>
  <c r="DI165" i="1"/>
  <c r="BV423" i="1"/>
  <c r="EB423" i="1"/>
  <c r="BV238" i="1"/>
  <c r="DI238" i="1"/>
  <c r="EB158" i="1"/>
  <c r="DI380" i="1"/>
  <c r="BV101" i="1"/>
  <c r="EB355" i="1"/>
  <c r="DI66" i="1"/>
  <c r="BV475" i="1"/>
  <c r="EB475" i="1"/>
  <c r="BV321" i="1"/>
  <c r="DI321" i="1"/>
  <c r="EB304" i="1"/>
  <c r="DI278" i="1"/>
  <c r="BV511" i="1"/>
  <c r="EB416" i="1"/>
  <c r="BV142" i="1"/>
  <c r="DI274" i="1"/>
  <c r="DI259" i="1"/>
  <c r="DI47" i="1"/>
  <c r="DI358" i="1"/>
  <c r="EB79" i="1"/>
  <c r="EB295" i="1"/>
  <c r="DI415" i="1"/>
  <c r="BV309" i="1"/>
  <c r="EB349" i="1"/>
  <c r="DI506" i="1"/>
  <c r="EB519" i="1"/>
  <c r="BV40" i="1"/>
  <c r="DI40" i="1"/>
  <c r="EB331" i="1"/>
  <c r="DI428" i="1"/>
  <c r="EB281" i="1"/>
  <c r="DI132" i="1"/>
  <c r="EB202" i="1"/>
  <c r="BV170" i="1"/>
  <c r="BV172" i="1"/>
  <c r="EB339" i="1"/>
  <c r="DI186" i="1"/>
  <c r="DI374" i="1"/>
  <c r="BV295" i="1"/>
  <c r="BV283" i="1"/>
  <c r="EB283" i="1"/>
  <c r="BV183" i="1"/>
  <c r="DI183" i="1"/>
  <c r="EB368" i="1"/>
  <c r="BV331" i="1"/>
  <c r="EB454" i="1"/>
  <c r="BV219" i="1"/>
  <c r="BV145" i="1"/>
  <c r="DI145" i="1"/>
  <c r="EB196" i="1"/>
  <c r="BV339" i="1"/>
  <c r="EB336" i="1"/>
  <c r="BV16" i="1"/>
  <c r="BV99" i="1"/>
  <c r="EB99" i="1"/>
  <c r="BV400" i="1"/>
  <c r="DI192" i="1"/>
  <c r="BV154" i="1"/>
  <c r="EB529" i="1"/>
  <c r="BV185" i="1"/>
  <c r="EB185" i="1"/>
  <c r="BV174" i="1"/>
  <c r="DI174" i="1"/>
  <c r="EB523" i="1"/>
  <c r="DI539" i="1"/>
  <c r="BV32" i="1"/>
  <c r="BV344" i="1"/>
  <c r="EB344" i="1"/>
  <c r="BV121" i="1"/>
  <c r="DI121" i="1"/>
  <c r="EB165" i="1"/>
  <c r="DI33" i="1"/>
  <c r="BV386" i="1"/>
  <c r="EB238" i="1"/>
  <c r="DI158" i="1"/>
  <c r="BV120" i="1"/>
  <c r="EB120" i="1"/>
  <c r="BV355" i="1"/>
  <c r="DI355" i="1"/>
  <c r="EB66" i="1"/>
  <c r="DI211" i="1"/>
  <c r="BV62" i="1"/>
  <c r="EB321" i="1"/>
  <c r="DI304" i="1"/>
  <c r="BV446" i="1"/>
  <c r="EB446" i="1"/>
  <c r="BV369" i="1"/>
  <c r="DI416" i="1"/>
  <c r="BV492" i="1"/>
  <c r="DI67" i="1"/>
  <c r="DI155" i="1"/>
  <c r="EB20" i="1"/>
  <c r="BV184" i="1"/>
  <c r="BV405" i="1"/>
  <c r="DI432" i="1"/>
  <c r="BV96" i="1"/>
  <c r="DI369" i="1"/>
  <c r="EB208" i="1"/>
  <c r="DI87" i="1"/>
  <c r="EB367" i="1"/>
  <c r="DI182" i="1"/>
  <c r="EB76" i="1"/>
  <c r="BV265" i="1"/>
  <c r="DI265" i="1"/>
  <c r="EB48" i="1"/>
  <c r="EB437" i="1"/>
  <c r="EB282" i="1"/>
  <c r="EB500" i="1"/>
  <c r="BV98" i="1"/>
  <c r="DI98" i="1"/>
  <c r="EB488" i="1"/>
  <c r="DI314" i="1"/>
  <c r="EB38" i="1"/>
  <c r="DI528" i="1"/>
  <c r="DI189" i="1"/>
  <c r="BV473" i="1"/>
  <c r="EB230" i="1"/>
  <c r="DI520" i="1"/>
  <c r="DI184" i="1"/>
  <c r="EB479" i="1"/>
  <c r="BV421" i="1"/>
  <c r="EB88" i="1"/>
  <c r="DI263" i="1"/>
  <c r="EB128" i="1"/>
  <c r="EB243" i="1"/>
  <c r="BV210" i="1"/>
  <c r="DI210" i="1"/>
  <c r="EB341" i="1"/>
  <c r="DI405" i="1"/>
  <c r="BV206" i="1"/>
  <c r="EB328" i="1"/>
  <c r="BV435" i="1"/>
  <c r="DI435" i="1"/>
  <c r="EB536" i="1"/>
  <c r="DI452" i="1"/>
  <c r="EB485" i="1"/>
  <c r="DI11" i="1"/>
  <c r="EB225" i="1"/>
  <c r="BV268" i="1"/>
  <c r="DI268" i="1"/>
  <c r="EB442" i="1"/>
  <c r="DI96" i="1"/>
  <c r="EB390" i="1"/>
  <c r="EB236" i="1"/>
  <c r="DI134" i="1"/>
  <c r="BV299" i="1"/>
  <c r="EB275" i="1"/>
  <c r="EB522" i="1"/>
  <c r="BV235" i="1"/>
  <c r="DI235" i="1"/>
  <c r="EB181" i="1"/>
  <c r="DI298" i="1"/>
  <c r="BV340" i="1"/>
  <c r="DI340" i="1"/>
  <c r="EB207" i="1"/>
  <c r="BV208" i="1"/>
  <c r="EB63" i="1"/>
  <c r="BV381" i="1"/>
  <c r="DI308" i="1"/>
  <c r="EB142" i="1"/>
  <c r="DI297" i="1"/>
  <c r="BV48" i="1"/>
  <c r="EB317" i="1"/>
  <c r="EB116" i="1"/>
  <c r="EB254" i="1"/>
  <c r="DI398" i="1"/>
  <c r="BV488" i="1"/>
  <c r="EB118" i="1"/>
  <c r="BV164" i="1"/>
  <c r="BV430" i="1"/>
  <c r="BV323" i="1"/>
  <c r="EB80" i="1"/>
  <c r="BV395" i="1"/>
  <c r="DI439" i="1"/>
  <c r="EB451" i="1"/>
  <c r="DI141" i="1"/>
  <c r="BV341" i="1"/>
  <c r="EB198" i="1"/>
  <c r="DI114" i="1"/>
  <c r="BV536" i="1"/>
  <c r="BV516" i="1"/>
  <c r="BV442" i="1"/>
  <c r="EB429" i="1"/>
  <c r="DI108" i="1"/>
  <c r="BV462" i="1"/>
  <c r="BV275" i="1"/>
  <c r="EB139" i="1"/>
  <c r="BV181" i="1"/>
  <c r="BV408" i="1"/>
  <c r="DI417" i="1"/>
  <c r="BV115" i="1"/>
  <c r="DI465" i="1"/>
  <c r="EB412" i="1"/>
  <c r="BV530" i="1"/>
  <c r="BV161" i="1"/>
  <c r="BV28" i="1"/>
  <c r="BV518" i="1"/>
  <c r="BV80" i="1"/>
  <c r="BV451" i="1"/>
  <c r="BV198" i="1"/>
  <c r="BV372" i="1"/>
  <c r="BV220" i="1"/>
  <c r="BV425" i="1"/>
  <c r="BV433" i="1"/>
  <c r="BV222" i="1"/>
  <c r="BV139" i="1"/>
  <c r="BV412" i="1"/>
  <c r="DI56" i="1"/>
  <c r="EB373" i="1"/>
  <c r="DI252" i="1"/>
  <c r="BV373" i="1"/>
  <c r="DI126" i="1"/>
  <c r="EB133" i="1"/>
  <c r="EB391" i="1"/>
  <c r="DI109" i="1"/>
  <c r="EB175" i="1"/>
  <c r="DI418" i="1"/>
  <c r="EB216" i="1"/>
  <c r="EB246" i="1"/>
  <c r="DI339" i="1"/>
  <c r="EB509" i="1"/>
  <c r="DI16" i="1"/>
  <c r="EB95" i="1"/>
  <c r="DI400" i="1"/>
  <c r="EB445" i="1"/>
  <c r="DI257" i="1"/>
  <c r="EB154" i="1"/>
  <c r="BV246" i="1"/>
  <c r="DI172" i="1"/>
  <c r="EB294" i="1"/>
  <c r="BV509" i="1"/>
  <c r="EB135" i="1"/>
  <c r="DI138" i="1"/>
  <c r="EB347" i="1"/>
  <c r="DI170" i="1"/>
  <c r="EB351" i="1"/>
  <c r="DI464" i="1"/>
  <c r="EB255" i="1"/>
  <c r="DI135" i="1"/>
  <c r="EB138" i="1"/>
  <c r="DI347" i="1"/>
  <c r="DI529" i="1"/>
  <c r="EB396" i="1"/>
  <c r="EB171" i="1"/>
  <c r="DI118" i="1"/>
  <c r="EB161" i="1"/>
  <c r="EB473" i="1"/>
  <c r="BV171" i="1"/>
  <c r="DI38" i="1"/>
  <c r="EB338" i="1"/>
  <c r="DI160" i="1"/>
  <c r="EB267" i="1"/>
  <c r="DI176" i="1"/>
  <c r="DI20" i="1"/>
  <c r="EB530" i="1"/>
  <c r="DI338" i="1"/>
  <c r="EB426" i="1"/>
  <c r="EB498" i="1"/>
  <c r="DI267" i="1"/>
  <c r="EB176" i="1"/>
  <c r="EB189" i="1"/>
  <c r="DI230" i="1"/>
  <c r="EB52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Levine</author>
  </authors>
  <commentList>
    <comment ref="BJ8" authorId="0" shapeId="0" xr:uid="{8C24C3C3-1E27-4F35-B8B3-25021AAD4532}">
      <text>
        <r>
          <rPr>
            <b/>
            <sz val="9"/>
            <color indexed="81"/>
            <rFont val="Tahoma"/>
            <family val="2"/>
          </rPr>
          <t>David Levine:</t>
        </r>
        <r>
          <rPr>
            <sz val="9"/>
            <color indexed="81"/>
            <rFont val="Tahoma"/>
            <family val="2"/>
          </rPr>
          <t xml:space="preserve">
1st count admissions in EHR, then ask patient to confirm. Specifically ask about admissions outside of Partners.</t>
        </r>
      </text>
    </comment>
    <comment ref="BK8" authorId="0" shapeId="0" xr:uid="{48327BED-FE71-47CB-A60B-1375DB6E9BAC}">
      <text>
        <r>
          <rPr>
            <b/>
            <sz val="9"/>
            <color indexed="81"/>
            <rFont val="Tahoma"/>
            <family val="2"/>
          </rPr>
          <t>David Levine:</t>
        </r>
        <r>
          <rPr>
            <sz val="9"/>
            <color indexed="81"/>
            <rFont val="Tahoma"/>
            <family val="2"/>
          </rPr>
          <t xml:space="preserve">
1st count admissions in EHR, then ask patient to confirm. Specifically ask about admissions outside of Partners.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Kimball, Madison</author>
  </authors>
  <commentList>
    <comment ref="D9" authorId="0" shapeId="0" xr:uid="{D36F84CB-647B-45DE-BD41-E5279EBA0D87}">
      <text>
        <r>
          <rPr>
            <b/>
            <sz val="9"/>
            <color indexed="81"/>
            <rFont val="Tahoma"/>
            <family val="2"/>
          </rPr>
          <t>Kimball, Madison:</t>
        </r>
        <r>
          <rPr>
            <sz val="9"/>
            <color indexed="81"/>
            <rFont val="Tahoma"/>
            <family val="2"/>
          </rPr>
          <t xml:space="preserve">
14- other
13- Afib w/RVR
12- gout
11- AC
10- HTN
9- end of life
8- DM
7- COPD
6- asthma
5- HF
4- other infxn
3- cUTI/pyelo
2- SSTI
1- PNA</t>
        </r>
      </text>
    </comment>
    <comment ref="CI9" authorId="0" shapeId="0" xr:uid="{1508C7A2-3563-419A-9450-0B25565EA6F7}">
      <text>
        <r>
          <rPr>
            <b/>
            <sz val="9"/>
            <color indexed="81"/>
            <rFont val="Tahoma"/>
            <family val="2"/>
          </rPr>
          <t>Kimball, Madison:</t>
        </r>
        <r>
          <rPr>
            <sz val="9"/>
            <color indexed="81"/>
            <rFont val="Tahoma"/>
            <family val="2"/>
          </rPr>
          <t xml:space="preserve">
Sedimentation Rate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Kimball, Madison</author>
    <author>David Levine</author>
    <author>David M Levine</author>
  </authors>
  <commentList>
    <comment ref="AAK9" authorId="0" shapeId="0" xr:uid="{3FA0AF8E-76F7-48DA-BFA1-781D98675044}">
      <text>
        <r>
          <rPr>
            <b/>
            <sz val="9"/>
            <color indexed="81"/>
            <rFont val="Tahoma"/>
            <family val="2"/>
          </rPr>
          <t>Kimball, Madison:</t>
        </r>
        <r>
          <rPr>
            <sz val="9"/>
            <color indexed="81"/>
            <rFont val="Tahoma"/>
            <family val="2"/>
          </rPr>
          <t xml:space="preserve">
Calculate however you see fit</t>
        </r>
      </text>
    </comment>
    <comment ref="AAP9" authorId="0" shapeId="0" xr:uid="{646E5DD1-D2C7-4DDA-B225-4692F69225B8}">
      <text>
        <r>
          <rPr>
            <b/>
            <sz val="9"/>
            <color indexed="81"/>
            <rFont val="Tahoma"/>
            <family val="2"/>
          </rPr>
          <t>Kimball, Madison:</t>
        </r>
        <r>
          <rPr>
            <sz val="9"/>
            <color indexed="81"/>
            <rFont val="Tahoma"/>
            <family val="2"/>
          </rPr>
          <t xml:space="preserve">
Porges-Bohrer method is best
</t>
        </r>
      </text>
    </comment>
    <comment ref="ABS9" authorId="0" shapeId="0" xr:uid="{5ED39CDF-E870-440F-89A2-D1C110880F79}">
      <text>
        <r>
          <rPr>
            <b/>
            <sz val="9"/>
            <color indexed="81"/>
            <rFont val="Tahoma"/>
            <family val="2"/>
          </rPr>
          <t>Kimball, Madison:</t>
        </r>
        <r>
          <rPr>
            <sz val="9"/>
            <color indexed="81"/>
            <rFont val="Tahoma"/>
            <family val="2"/>
          </rPr>
          <t xml:space="preserve">
Creatine Phosphokinase
</t>
        </r>
      </text>
    </comment>
    <comment ref="AEW9" authorId="0" shapeId="0" xr:uid="{54D053FA-F435-4628-838F-03B826DCD5E8}">
      <text>
        <r>
          <rPr>
            <b/>
            <sz val="9"/>
            <color indexed="81"/>
            <rFont val="Tahoma"/>
            <family val="2"/>
          </rPr>
          <t>Kimball, Madison:</t>
        </r>
        <r>
          <rPr>
            <sz val="9"/>
            <color indexed="81"/>
            <rFont val="Tahoma"/>
            <family val="2"/>
          </rPr>
          <t xml:space="preserve">
Creatine Kinase
</t>
        </r>
      </text>
    </comment>
    <comment ref="AGU9" authorId="1" shapeId="0" xr:uid="{E676FC01-FFCD-4188-B5A9-5F2F7D27DD1C}">
      <text>
        <r>
          <rPr>
            <b/>
            <sz val="9"/>
            <color indexed="81"/>
            <rFont val="Tahoma"/>
            <family val="2"/>
          </rPr>
          <t>David Levine:</t>
        </r>
        <r>
          <rPr>
            <sz val="9"/>
            <color indexed="81"/>
            <rFont val="Tahoma"/>
            <family val="2"/>
          </rPr>
          <t xml:space="preserve">
Furosemide, bumetanide, torsemide, etc</t>
        </r>
      </text>
    </comment>
    <comment ref="AGV9" authorId="1" shapeId="0" xr:uid="{9852E876-795B-418B-ADFA-01DB9E9655D9}">
      <text>
        <r>
          <rPr>
            <b/>
            <sz val="9"/>
            <color indexed="81"/>
            <rFont val="Tahoma"/>
            <family val="2"/>
          </rPr>
          <t>David Levine:</t>
        </r>
        <r>
          <rPr>
            <sz val="9"/>
            <color indexed="81"/>
            <rFont val="Tahoma"/>
            <family val="2"/>
          </rPr>
          <t xml:space="preserve">
Vancomycin, cefepime, piperacillin-tazobactam, ceftriaxone, cefazolin, several others</t>
        </r>
      </text>
    </comment>
    <comment ref="AGX9" authorId="2" shapeId="0" xr:uid="{C238FEFA-8BDC-4DF6-A788-D8296CDFB635}">
      <text>
        <r>
          <rPr>
            <b/>
            <sz val="9"/>
            <color indexed="81"/>
            <rFont val="Tahoma"/>
            <family val="2"/>
          </rPr>
          <t>David M Levine:</t>
        </r>
        <r>
          <rPr>
            <sz val="9"/>
            <color indexed="81"/>
            <rFont val="Tahoma"/>
            <family val="2"/>
          </rPr>
          <t xml:space="preserve">
Most common: albuterol and ipratroprium. Look for "inh" (inhaled).</t>
        </r>
      </text>
    </comment>
    <comment ref="AHB9" authorId="0" shapeId="0" xr:uid="{69293841-BB04-4039-979E-BE4AA54456A5}">
      <text>
        <r>
          <rPr>
            <b/>
            <sz val="9"/>
            <color indexed="81"/>
            <rFont val="Tahoma"/>
            <family val="2"/>
          </rPr>
          <t>Kimball, Madison:</t>
        </r>
        <r>
          <rPr>
            <sz val="9"/>
            <color indexed="81"/>
            <rFont val="Tahoma"/>
            <family val="2"/>
          </rPr>
          <t xml:space="preserve">
0- none
1- Veins
2- Cardiac
3- Chest
4- Bladder
5- Renal
6-IVC
7-DVT
8-Soft tissue
9-Lung
10-other</t>
        </r>
      </text>
    </comment>
    <comment ref="AHN9" authorId="2" shapeId="0" xr:uid="{1687A25E-BFEC-45E2-94FD-C224D486B3D4}">
      <text>
        <r>
          <rPr>
            <b/>
            <sz val="9"/>
            <color indexed="81"/>
            <rFont val="Tahoma"/>
            <family val="2"/>
          </rPr>
          <t>David M Levine:</t>
        </r>
        <r>
          <rPr>
            <sz val="9"/>
            <color indexed="81"/>
            <rFont val="Tahoma"/>
            <family val="2"/>
          </rPr>
          <t xml:space="preserve">
Catheter-associated urinary tract infection</t>
        </r>
      </text>
    </comment>
    <comment ref="AHO9" authorId="2" shapeId="0" xr:uid="{D2F7F4A5-D2A8-49DD-B14E-C80A0FF07F99}">
      <text>
        <r>
          <rPr>
            <b/>
            <sz val="9"/>
            <color indexed="81"/>
            <rFont val="Tahoma"/>
            <family val="2"/>
          </rPr>
          <t>David M Levine:</t>
        </r>
        <r>
          <rPr>
            <sz val="9"/>
            <color indexed="81"/>
            <rFont val="Tahoma"/>
            <family val="2"/>
          </rPr>
          <t xml:space="preserve">
clostridium dificile - a colon infection that causes massive diarrhea</t>
        </r>
      </text>
    </comment>
    <comment ref="AHP9" authorId="2" shapeId="0" xr:uid="{35C24F2D-14CB-4876-8E87-964F00AC45FD}">
      <text>
        <r>
          <rPr>
            <b/>
            <sz val="9"/>
            <color indexed="81"/>
            <rFont val="Tahoma"/>
            <family val="2"/>
          </rPr>
          <t>David M Levine:</t>
        </r>
        <r>
          <rPr>
            <sz val="9"/>
            <color indexed="81"/>
            <rFont val="Tahoma"/>
            <family val="2"/>
          </rPr>
          <t xml:space="preserve">
Methicillin resistant staph aureus</t>
        </r>
      </text>
    </comment>
    <comment ref="AHR9" authorId="2" shapeId="0" xr:uid="{081AD64A-B0F8-451D-B07D-82A51158CBE6}">
      <text>
        <r>
          <rPr>
            <b/>
            <sz val="9"/>
            <color indexed="81"/>
            <rFont val="Tahoma"/>
            <family val="2"/>
          </rPr>
          <t>David M Levine:</t>
        </r>
        <r>
          <rPr>
            <sz val="9"/>
            <color indexed="81"/>
            <rFont val="Tahoma"/>
            <family val="2"/>
          </rPr>
          <t xml:space="preserve">
Mean pain score for the day.</t>
        </r>
      </text>
    </comment>
    <comment ref="AIM9" authorId="1" shapeId="0" xr:uid="{233CC5F5-E265-4C6C-BBE8-32E075EE9934}">
      <text>
        <r>
          <rPr>
            <b/>
            <sz val="9"/>
            <color indexed="81"/>
            <rFont val="Tahoma"/>
            <family val="2"/>
          </rPr>
          <t>David Levine:</t>
        </r>
        <r>
          <rPr>
            <sz val="9"/>
            <color indexed="81"/>
            <rFont val="Tahoma"/>
            <family val="2"/>
          </rPr>
          <t xml:space="preserve">
Alpha blockers, which end in -zosin, like doxazosin or terazosin
Amitriptyline
Antipsychotics, which end in -zine or -pine, like quetiapine
Barbiturates, which end in -arbital, like phenobarbital
Benzodiazepines, which end in -lam or -pam, like alprazolam
Eszopiclone
Glyburide
Haloperidol
Hydroxyzine
Imipramine
Muscle relaxants, like cyclobenzaprine, methocarbamol, tizanidine
Zolpidem
Ziprasidone
Zaleplon
</t>
        </r>
        <r>
          <rPr>
            <i/>
            <sz val="9"/>
            <color indexed="81"/>
            <rFont val="Tahoma"/>
            <family val="2"/>
          </rPr>
          <t>Always ask if you are unsure!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Kimball, Madison</author>
  </authors>
  <commentList>
    <comment ref="E9" authorId="0" shapeId="0" xr:uid="{D78965C4-C5DF-40AC-A458-4DC85D44F335}">
      <text>
        <r>
          <rPr>
            <b/>
            <sz val="9"/>
            <color indexed="81"/>
            <rFont val="Tahoma"/>
            <family val="2"/>
          </rPr>
          <t>Kimball, Madison:</t>
        </r>
        <r>
          <rPr>
            <sz val="9"/>
            <color indexed="81"/>
            <rFont val="Tahoma"/>
            <family val="2"/>
          </rPr>
          <t xml:space="preserve">
14- other
13- Afib w/RVR
12- gout
11- AC
10- HTN
9- end of life
8- DM
7- COPD
6- asthma
5- HF
4- other infxn
3- cUTI/pyelo
2- SSTI
1- PNA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David Levine</author>
    <author>David M Levine</author>
  </authors>
  <commentList>
    <comment ref="B8" authorId="0" shapeId="0" xr:uid="{E81231AA-0275-43AC-A258-BA414E05C04B}">
      <text>
        <r>
          <rPr>
            <b/>
            <sz val="9"/>
            <color indexed="81"/>
            <rFont val="Tahoma"/>
            <family val="2"/>
          </rPr>
          <t>David Levine:</t>
        </r>
        <r>
          <rPr>
            <sz val="9"/>
            <color indexed="81"/>
            <rFont val="Tahoma"/>
            <family val="2"/>
          </rPr>
          <t xml:space="preserve">
1st count admissions in EHR, then ask patient to confirm. Specifically ask about admissions outside of Partners.</t>
        </r>
      </text>
    </comment>
    <comment ref="C8" authorId="0" shapeId="0" xr:uid="{1337575A-81A9-4ACE-B2A6-9BD36C8741FC}">
      <text>
        <r>
          <rPr>
            <b/>
            <sz val="9"/>
            <color indexed="81"/>
            <rFont val="Tahoma"/>
            <family val="2"/>
          </rPr>
          <t>David Levine:</t>
        </r>
        <r>
          <rPr>
            <sz val="9"/>
            <color indexed="81"/>
            <rFont val="Tahoma"/>
            <family val="2"/>
          </rPr>
          <t xml:space="preserve">
1st count in EHR, then ask patient to confirm. Specifically ask about events outside of Parnters.</t>
        </r>
      </text>
    </comment>
    <comment ref="D8" authorId="0" shapeId="0" xr:uid="{5960E8E7-13E7-4825-B5B3-228E1F893037}">
      <text>
        <r>
          <rPr>
            <b/>
            <sz val="9"/>
            <color indexed="81"/>
            <rFont val="Tahoma"/>
            <family val="2"/>
          </rPr>
          <t>David Levine:</t>
        </r>
        <r>
          <rPr>
            <sz val="9"/>
            <color indexed="81"/>
            <rFont val="Tahoma"/>
            <family val="2"/>
          </rPr>
          <t xml:space="preserve">
1st count in EHR, then ask patient to confirm. Specifically ask about events outside of Parnters.</t>
        </r>
      </text>
    </comment>
    <comment ref="E8" authorId="0" shapeId="0" xr:uid="{7A93A8DB-03C0-4DE5-90E8-9D43D03D957F}">
      <text>
        <r>
          <rPr>
            <b/>
            <sz val="9"/>
            <color indexed="81"/>
            <rFont val="Tahoma"/>
            <family val="2"/>
          </rPr>
          <t>David Levine:</t>
        </r>
        <r>
          <rPr>
            <sz val="9"/>
            <color indexed="81"/>
            <rFont val="Tahoma"/>
            <family val="2"/>
          </rPr>
          <t xml:space="preserve">
1st count in EHR, then ask patient to confirm. Specifically ask about events outside of Parnters.</t>
        </r>
      </text>
    </comment>
    <comment ref="F8" authorId="0" shapeId="0" xr:uid="{14071DF2-04CA-425A-9123-337212BEEBCC}">
      <text>
        <r>
          <rPr>
            <b/>
            <sz val="9"/>
            <color indexed="81"/>
            <rFont val="Tahoma"/>
            <family val="2"/>
          </rPr>
          <t>David Levine:</t>
        </r>
        <r>
          <rPr>
            <sz val="9"/>
            <color indexed="81"/>
            <rFont val="Tahoma"/>
            <family val="2"/>
          </rPr>
          <t xml:space="preserve">
1st count in EHR, then ask patient to confirm. Specifically ask about events outside of Parnters.</t>
        </r>
      </text>
    </comment>
    <comment ref="G8" authorId="0" shapeId="0" xr:uid="{F8C50CB5-F663-47B5-ACF3-831DF962E856}">
      <text>
        <r>
          <rPr>
            <b/>
            <sz val="9"/>
            <color indexed="81"/>
            <rFont val="Tahoma"/>
            <family val="2"/>
          </rPr>
          <t>David Levine:</t>
        </r>
        <r>
          <rPr>
            <sz val="9"/>
            <color indexed="81"/>
            <rFont val="Tahoma"/>
            <family val="2"/>
          </rPr>
          <t xml:space="preserve">
1st count in EHR, then ask patient to confirm. Specifically ask about events outside of Parnters.</t>
        </r>
      </text>
    </comment>
    <comment ref="J8" authorId="0" shapeId="0" xr:uid="{C3323825-7E2E-4CBF-9879-11EEF025C383}">
      <text>
        <r>
          <rPr>
            <b/>
            <sz val="9"/>
            <color indexed="81"/>
            <rFont val="Tahoma"/>
            <family val="2"/>
          </rPr>
          <t>David Levine:</t>
        </r>
        <r>
          <rPr>
            <sz val="9"/>
            <color indexed="81"/>
            <rFont val="Tahoma"/>
            <family val="2"/>
          </rPr>
          <t xml:space="preserve">
1st count in EHR, then ask patient to confirm. Specifically ask about events outside of Parnters.</t>
        </r>
      </text>
    </comment>
    <comment ref="K8" authorId="0" shapeId="0" xr:uid="{BE7E7EAB-769E-438D-A7B5-AB009075BD60}">
      <text>
        <r>
          <rPr>
            <b/>
            <sz val="9"/>
            <color indexed="81"/>
            <rFont val="Tahoma"/>
            <family val="2"/>
          </rPr>
          <t>David Levine:</t>
        </r>
        <r>
          <rPr>
            <sz val="9"/>
            <color indexed="81"/>
            <rFont val="Tahoma"/>
            <family val="2"/>
          </rPr>
          <t xml:space="preserve">
1st count in EHR, then ask patient to confirm. Specifically ask about events outside of Parnters.</t>
        </r>
      </text>
    </comment>
    <comment ref="M8" authorId="0" shapeId="0" xr:uid="{39A6861A-8B4A-47C2-9AE7-A21D5C40DA7A}">
      <text>
        <r>
          <rPr>
            <b/>
            <sz val="9"/>
            <color indexed="81"/>
            <rFont val="Tahoma"/>
            <family val="2"/>
          </rPr>
          <t>David Levine:</t>
        </r>
        <r>
          <rPr>
            <sz val="9"/>
            <color indexed="81"/>
            <rFont val="Tahoma"/>
            <family val="2"/>
          </rPr>
          <t xml:space="preserve">
1st count in EHR, then ask patient to confirm. Specifically ask about events outside of Parnters.</t>
        </r>
      </text>
    </comment>
    <comment ref="P9" authorId="1" shapeId="0" xr:uid="{64AB25A2-3316-487B-983F-9F138D89C076}">
      <text>
        <r>
          <rPr>
            <b/>
            <sz val="9"/>
            <color indexed="81"/>
            <rFont val="Tahoma"/>
            <family val="2"/>
          </rPr>
          <t>David M Levine:</t>
        </r>
        <r>
          <rPr>
            <sz val="9"/>
            <color indexed="81"/>
            <rFont val="Tahoma"/>
            <family val="2"/>
          </rPr>
          <t xml:space="preserve">
Any medication ending in -pril (eg, lisinopril) or -sartan (eg, valsartan)</t>
        </r>
      </text>
    </comment>
    <comment ref="Q9" authorId="1" shapeId="0" xr:uid="{26DD99D6-8E0C-4963-9E47-F04F6EA1A3ED}">
      <text>
        <r>
          <rPr>
            <b/>
            <sz val="9"/>
            <color indexed="81"/>
            <rFont val="Tahoma"/>
            <family val="2"/>
          </rPr>
          <t>David M Levine:</t>
        </r>
        <r>
          <rPr>
            <sz val="9"/>
            <color indexed="81"/>
            <rFont val="Tahoma"/>
            <family val="2"/>
          </rPr>
          <t xml:space="preserve">
Any medication ending in -olol (eg, metoprolol or carvedilol)</t>
        </r>
      </text>
    </comment>
    <comment ref="R9" authorId="1" shapeId="0" xr:uid="{A217A8E9-DE74-40F6-87A6-71A89ADC7F35}">
      <text>
        <r>
          <rPr>
            <b/>
            <sz val="9"/>
            <color indexed="81"/>
            <rFont val="Tahoma"/>
            <family val="2"/>
          </rPr>
          <t>David M Levine:</t>
        </r>
        <r>
          <rPr>
            <sz val="9"/>
            <color indexed="81"/>
            <rFont val="Tahoma"/>
            <family val="2"/>
          </rPr>
          <t xml:space="preserve">
spironolactone or eplerenone</t>
        </r>
      </text>
    </comment>
    <comment ref="S9" authorId="1" shapeId="0" xr:uid="{21CAB32F-4D03-4471-85C1-6D488D16F521}">
      <text>
        <r>
          <rPr>
            <b/>
            <sz val="9"/>
            <color indexed="81"/>
            <rFont val="Tahoma"/>
            <family val="2"/>
          </rPr>
          <t>David M Levine:</t>
        </r>
        <r>
          <rPr>
            <sz val="9"/>
            <color indexed="81"/>
            <rFont val="Tahoma"/>
            <family val="2"/>
          </rPr>
          <t xml:space="preserve">
Any medication ending in -statin (eg, simvastatin)</t>
        </r>
      </text>
    </comment>
  </commentList>
</comments>
</file>

<file path=xl/sharedStrings.xml><?xml version="1.0" encoding="utf-8"?>
<sst xmlns="http://schemas.openxmlformats.org/spreadsheetml/2006/main" count="22917" uniqueCount="11125">
  <si>
    <t>DEMOGRAPHIC COVARIATES</t>
  </si>
  <si>
    <t>HRQOL</t>
  </si>
  <si>
    <t>6-other</t>
  </si>
  <si>
    <t>5-multi/other</t>
  </si>
  <si>
    <t>5-none</t>
  </si>
  <si>
    <t>5-&gt;4yr college</t>
  </si>
  <si>
    <t>5-poor</t>
  </si>
  <si>
    <t>5=never</t>
  </si>
  <si>
    <t>5=extremely</t>
  </si>
  <si>
    <t>5-single</t>
  </si>
  <si>
    <t>5-extremely</t>
  </si>
  <si>
    <t>5-always</t>
  </si>
  <si>
    <t>4-critical</t>
  </si>
  <si>
    <t>4-asian</t>
  </si>
  <si>
    <t>4-other</t>
  </si>
  <si>
    <t>4-medicare+medicaid</t>
  </si>
  <si>
    <t>4-4yr college</t>
  </si>
  <si>
    <t>4-fair</t>
  </si>
  <si>
    <t>4=occasionally</t>
  </si>
  <si>
    <t>4=quite a bit</t>
  </si>
  <si>
    <t>4-widowed</t>
  </si>
  <si>
    <t>4-severely</t>
  </si>
  <si>
    <t>3-nearly every day</t>
  </si>
  <si>
    <t>4-usually</t>
  </si>
  <si>
    <t xml:space="preserve">3-Inpatient floor </t>
  </si>
  <si>
    <t>3-other</t>
  </si>
  <si>
    <t>3-intermediate</t>
  </si>
  <si>
    <t>3-latino</t>
  </si>
  <si>
    <t>3-creole</t>
  </si>
  <si>
    <t>3-medicaid</t>
  </si>
  <si>
    <t>3-&lt;4yr college</t>
  </si>
  <si>
    <t>3-Retired</t>
  </si>
  <si>
    <t>more than 85?</t>
  </si>
  <si>
    <t>male?</t>
  </si>
  <si>
    <t>3-good</t>
  </si>
  <si>
    <t>3=sometimes</t>
  </si>
  <si>
    <t>3=somewhat</t>
  </si>
  <si>
    <t>2-unsure</t>
  </si>
  <si>
    <t>3-divorced</t>
  </si>
  <si>
    <t>2-Quit, prior smoker</t>
  </si>
  <si>
    <t>3-moderately</t>
  </si>
  <si>
    <t>2-more than half the days</t>
  </si>
  <si>
    <t>3-sometimes</t>
  </si>
  <si>
    <t>2-BWFH</t>
  </si>
  <si>
    <t>2-Obs</t>
  </si>
  <si>
    <t>2-Observation</t>
  </si>
  <si>
    <t>2-full code</t>
  </si>
  <si>
    <t>1-Yes surprised</t>
  </si>
  <si>
    <t>2-acute</t>
  </si>
  <si>
    <t>1-male</t>
  </si>
  <si>
    <t>2-black</t>
  </si>
  <si>
    <t>2-spanish</t>
  </si>
  <si>
    <t>2-medicare</t>
  </si>
  <si>
    <t>2-HS</t>
  </si>
  <si>
    <t>2-Unemployed</t>
  </si>
  <si>
    <t>1-HHA</t>
  </si>
  <si>
    <t>1-yes</t>
  </si>
  <si>
    <t>2-very good</t>
  </si>
  <si>
    <t>2=often</t>
  </si>
  <si>
    <t>2=a little bit</t>
  </si>
  <si>
    <t>0-no</t>
  </si>
  <si>
    <t>2-partnered</t>
  </si>
  <si>
    <t>1-Active smoker</t>
  </si>
  <si>
    <t>2-slightly</t>
  </si>
  <si>
    <t>1-independent</t>
  </si>
  <si>
    <t>1-several days</t>
  </si>
  <si>
    <t>2-rarely</t>
  </si>
  <si>
    <t>#</t>
  </si>
  <si>
    <t>1-BWH</t>
  </si>
  <si>
    <t>1-ED</t>
  </si>
  <si>
    <t>1-Admission</t>
  </si>
  <si>
    <t>Initial H&amp;P or ED note</t>
  </si>
  <si>
    <t>1-DNR/I</t>
  </si>
  <si>
    <t>0-Not surprised</t>
  </si>
  <si>
    <t>1-observation</t>
  </si>
  <si>
    <t>0-female</t>
  </si>
  <si>
    <t>1-white</t>
  </si>
  <si>
    <t>1-english</t>
  </si>
  <si>
    <t>1-private</t>
  </si>
  <si>
    <t>cm</t>
  </si>
  <si>
    <r>
      <t>kg/m</t>
    </r>
    <r>
      <rPr>
        <vertAlign val="superscript"/>
        <sz val="11"/>
        <color rgb="FF222222"/>
        <rFont val="Arial"/>
        <family val="2"/>
      </rPr>
      <t>2</t>
    </r>
  </si>
  <si>
    <t>1-&lt;HS</t>
  </si>
  <si>
    <t>1-Employed</t>
  </si>
  <si>
    <t>0-No HHA</t>
  </si>
  <si>
    <t>0-7</t>
  </si>
  <si>
    <t>1-excellent</t>
  </si>
  <si>
    <t>0-no/DK</t>
  </si>
  <si>
    <t>0-8</t>
  </si>
  <si>
    <t>1=always</t>
  </si>
  <si>
    <t>1=not at all</t>
  </si>
  <si>
    <t>4-20</t>
  </si>
  <si>
    <t>1-married</t>
  </si>
  <si>
    <t>0-Never smoker</t>
  </si>
  <si>
    <t>1-not</t>
  </si>
  <si>
    <t>0-100</t>
  </si>
  <si>
    <t>0-dependent</t>
  </si>
  <si>
    <t>0-6</t>
  </si>
  <si>
    <t>0-not at all</t>
  </si>
  <si>
    <t>1-never</t>
  </si>
  <si>
    <t>EHR/HH</t>
  </si>
  <si>
    <t>EHR</t>
  </si>
  <si>
    <t>H&amp;P/EHR</t>
  </si>
  <si>
    <t>MD</t>
  </si>
  <si>
    <t>RN</t>
  </si>
  <si>
    <t>HH</t>
  </si>
  <si>
    <t>EHR+Patient</t>
  </si>
  <si>
    <t>Patient</t>
  </si>
  <si>
    <t>Prior field</t>
  </si>
  <si>
    <t>Calc</t>
  </si>
  <si>
    <t>Patient or proxy</t>
  </si>
  <si>
    <t>H&amp;P/EHR/Patient</t>
  </si>
  <si>
    <t>H&amp;P</t>
  </si>
  <si>
    <t>ED</t>
  </si>
  <si>
    <t>HH_Admission_#</t>
  </si>
  <si>
    <t>Admitting_from</t>
  </si>
  <si>
    <t>Disposition_ED</t>
  </si>
  <si>
    <t>Condition_1</t>
  </si>
  <si>
    <t>Condition_2</t>
  </si>
  <si>
    <t>Condition_3</t>
  </si>
  <si>
    <t>Condition_4</t>
  </si>
  <si>
    <t>Condition_5</t>
  </si>
  <si>
    <t>Condition_Extra</t>
  </si>
  <si>
    <t>Condition_Chronic_Count</t>
  </si>
  <si>
    <t>Comorbidities_Count</t>
  </si>
  <si>
    <t>Medications_outpatient</t>
  </si>
  <si>
    <t>Current_Meds1</t>
  </si>
  <si>
    <t>Current_Meds2</t>
  </si>
  <si>
    <t>Current_Meds3</t>
  </si>
  <si>
    <t>Current_Meds4</t>
  </si>
  <si>
    <t>Current_Meds5</t>
  </si>
  <si>
    <t>Current_Meds6</t>
  </si>
  <si>
    <t>Current_Meds7</t>
  </si>
  <si>
    <t>Current_Meds8</t>
  </si>
  <si>
    <t>Current_Meds9</t>
  </si>
  <si>
    <t>Current_Meds10</t>
  </si>
  <si>
    <t>Current_Meds11</t>
  </si>
  <si>
    <t>Current_Meds12</t>
  </si>
  <si>
    <t>Current_Meds13</t>
  </si>
  <si>
    <t>Current_Meds14</t>
  </si>
  <si>
    <t>Current_Meds15</t>
  </si>
  <si>
    <t>Current_Meds16</t>
  </si>
  <si>
    <t>Current_Meds17</t>
  </si>
  <si>
    <t>Current_Meds18</t>
  </si>
  <si>
    <t>Current_Meds19</t>
  </si>
  <si>
    <t>Current_Meds20</t>
  </si>
  <si>
    <t>Current_Meds21</t>
  </si>
  <si>
    <t>Current_Meds22</t>
  </si>
  <si>
    <t>Current_Meds23</t>
  </si>
  <si>
    <t>Current_Meds24</t>
  </si>
  <si>
    <t>Current_Meds25</t>
  </si>
  <si>
    <t>Current_Meds26</t>
  </si>
  <si>
    <t>Current_Meds27</t>
  </si>
  <si>
    <t>Current_Meds28</t>
  </si>
  <si>
    <t>Current_Meds29</t>
  </si>
  <si>
    <t>Current_Meds30</t>
  </si>
  <si>
    <t>Current_Meds31</t>
  </si>
  <si>
    <t>Current_Meds32</t>
  </si>
  <si>
    <t>Current_Meds33</t>
  </si>
  <si>
    <t>Current_Meds34</t>
  </si>
  <si>
    <t>Code_status</t>
  </si>
  <si>
    <t>Surprise_if_died</t>
  </si>
  <si>
    <t>Interqual_levelling</t>
  </si>
  <si>
    <t>MAHC_10</t>
  </si>
  <si>
    <t>Morse_Fall_Risk_Score</t>
  </si>
  <si>
    <t>Age</t>
  </si>
  <si>
    <t>Gender</t>
  </si>
  <si>
    <t>Race_ethnicity</t>
  </si>
  <si>
    <t>Language</t>
  </si>
  <si>
    <t>Insurance</t>
  </si>
  <si>
    <t>Height_at_admission</t>
  </si>
  <si>
    <t>BMI_at_admission</t>
  </si>
  <si>
    <t>Admissions_6mos</t>
  </si>
  <si>
    <t>EDvisits_6mos</t>
  </si>
  <si>
    <t>Education</t>
  </si>
  <si>
    <t>Employment</t>
  </si>
  <si>
    <t>HomeHealthAide_Prior</t>
  </si>
  <si>
    <t>PRISMA_1</t>
  </si>
  <si>
    <t>PRISMA_2</t>
  </si>
  <si>
    <t>PRISMA_3</t>
  </si>
  <si>
    <t>PRISMA_4</t>
  </si>
  <si>
    <t>PRISMA_5</t>
  </si>
  <si>
    <t>PRISMA_6</t>
  </si>
  <si>
    <t>PRISMA_7</t>
  </si>
  <si>
    <t>PRISMA_tot</t>
  </si>
  <si>
    <t>SF1_A</t>
  </si>
  <si>
    <t>AD8_1</t>
  </si>
  <si>
    <t>AD8_2</t>
  </si>
  <si>
    <t>AD8_3</t>
  </si>
  <si>
    <t>AD8_4</t>
  </si>
  <si>
    <t>AD8_5</t>
  </si>
  <si>
    <t>AD8_6</t>
  </si>
  <si>
    <t>AD8_7</t>
  </si>
  <si>
    <t>AD8_8</t>
  </si>
  <si>
    <t>AD8_tot</t>
  </si>
  <si>
    <t>BRIEF_1</t>
  </si>
  <si>
    <t>BRIEF_2</t>
  </si>
  <si>
    <t>BRIEF_3</t>
  </si>
  <si>
    <t>BRIEF_4</t>
  </si>
  <si>
    <t>BRIEF_tot</t>
  </si>
  <si>
    <t>Lives_alone</t>
  </si>
  <si>
    <t>Partner_status</t>
  </si>
  <si>
    <t>Smoking_status</t>
  </si>
  <si>
    <t>EQ_A_1</t>
  </si>
  <si>
    <t>EQ_A_2</t>
  </si>
  <si>
    <t>EQ_A_3</t>
  </si>
  <si>
    <t>EQ_A_4</t>
  </si>
  <si>
    <t>EQ_A_5</t>
  </si>
  <si>
    <t>EQ_A_VAS</t>
  </si>
  <si>
    <t>ADL_MINUS30_1</t>
  </si>
  <si>
    <t>ADL_MINUS30_2</t>
  </si>
  <si>
    <t>ADL_MINUS30_3</t>
  </si>
  <si>
    <t>ADL_MINUS30_4</t>
  </si>
  <si>
    <t>ADL_MINUS30_5</t>
  </si>
  <si>
    <t>ADL_MINUS30_6</t>
  </si>
  <si>
    <t>ADL_MINUS30_tot</t>
  </si>
  <si>
    <t>ADL_A_1</t>
  </si>
  <si>
    <t>ADL_A_2</t>
  </si>
  <si>
    <t>ADL_A_3</t>
  </si>
  <si>
    <t>ADL_A_4</t>
  </si>
  <si>
    <t>ADL_A_5</t>
  </si>
  <si>
    <t>ADL_A_6</t>
  </si>
  <si>
    <t>ADL_A_tot</t>
  </si>
  <si>
    <t>Delta_ADL_MINUS30toA</t>
  </si>
  <si>
    <t>IADL_MINUS30_1</t>
  </si>
  <si>
    <t>IADL_MINUS30_2</t>
  </si>
  <si>
    <t>IADL_MINUS30_3</t>
  </si>
  <si>
    <t>IADL_MINUS30_4</t>
  </si>
  <si>
    <t>IADL_MINUS30_5</t>
  </si>
  <si>
    <t>IADL_MINUS30_6</t>
  </si>
  <si>
    <t>IADL_MINUS30_7</t>
  </si>
  <si>
    <t>IADL_MINUS30_8</t>
  </si>
  <si>
    <t>IADL_MINUS30_tot</t>
  </si>
  <si>
    <t>IADL_A_1</t>
  </si>
  <si>
    <t>IADL_A_2</t>
  </si>
  <si>
    <t>IADL_A_3</t>
  </si>
  <si>
    <t>IADL_A_4</t>
  </si>
  <si>
    <t>IADL_A_5</t>
  </si>
  <si>
    <t>IADL_A_6</t>
  </si>
  <si>
    <t>IADL_A_7</t>
  </si>
  <si>
    <t>IADL_A_8</t>
  </si>
  <si>
    <t>IADL_A_tot</t>
  </si>
  <si>
    <t>Delta_IADL_MINUS30toA</t>
  </si>
  <si>
    <t>PHQ_A_1</t>
  </si>
  <si>
    <t>PHQ_A_2</t>
  </si>
  <si>
    <t>PHQ_A_tot</t>
  </si>
  <si>
    <t>Support_A_1</t>
  </si>
  <si>
    <t>Support_A_2</t>
  </si>
  <si>
    <t>Support_A_3</t>
  </si>
  <si>
    <t>Support_A_4</t>
  </si>
  <si>
    <t>Support_A_tot</t>
  </si>
  <si>
    <t>Labs</t>
  </si>
  <si>
    <t>7 - Other Culture</t>
  </si>
  <si>
    <t>6 - Stool Culture</t>
  </si>
  <si>
    <t>5 - Respiratory Culture</t>
  </si>
  <si>
    <t>4 - Throat Culture</t>
  </si>
  <si>
    <t>3-us</t>
  </si>
  <si>
    <t>3 - Wound Culture</t>
  </si>
  <si>
    <t>1-Supplemental O2</t>
  </si>
  <si>
    <t>VBG</t>
  </si>
  <si>
    <t>1 - positive</t>
  </si>
  <si>
    <t>Lipid Panel</t>
  </si>
  <si>
    <t>2-ct</t>
  </si>
  <si>
    <t>2- Urine Culture</t>
  </si>
  <si>
    <t>mmHg</t>
  </si>
  <si>
    <r>
      <rPr>
        <sz val="11"/>
        <color theme="1"/>
        <rFont val="Calibri"/>
        <family val="2"/>
      </rPr>
      <t>°</t>
    </r>
    <r>
      <rPr>
        <sz val="11"/>
        <color theme="1"/>
        <rFont val="Calibri"/>
        <family val="2"/>
        <scheme val="minor"/>
      </rPr>
      <t>F</t>
    </r>
  </si>
  <si>
    <t>BPM</t>
  </si>
  <si>
    <t>%</t>
  </si>
  <si>
    <t>0-RA</t>
  </si>
  <si>
    <t>lbs</t>
  </si>
  <si>
    <t>mmol/L</t>
  </si>
  <si>
    <t>g/dL</t>
  </si>
  <si>
    <t>secs</t>
  </si>
  <si>
    <t>mg/dL</t>
  </si>
  <si>
    <t>K/uL</t>
  </si>
  <si>
    <t>U/L</t>
  </si>
  <si>
    <t>ng/mL</t>
  </si>
  <si>
    <t>ulU/mL</t>
  </si>
  <si>
    <t>sec</t>
  </si>
  <si>
    <t>ng/dL</t>
  </si>
  <si>
    <t>ug/L</t>
  </si>
  <si>
    <t>mg/L</t>
  </si>
  <si>
    <t>pg/mL</t>
  </si>
  <si>
    <t>umol/L</t>
  </si>
  <si>
    <t>mOsm/kg</t>
  </si>
  <si>
    <t>mm/h</t>
  </si>
  <si>
    <t>0- negative</t>
  </si>
  <si>
    <t>mcg/mL</t>
  </si>
  <si>
    <t>ug/mL</t>
  </si>
  <si>
    <t>0 - negative</t>
  </si>
  <si>
    <t>positive drugs</t>
  </si>
  <si>
    <t>1-xray</t>
  </si>
  <si>
    <t>1- Blood Culture</t>
  </si>
  <si>
    <t>Chief_complaint</t>
  </si>
  <si>
    <t>Admitting_Diagnosis_ED</t>
  </si>
  <si>
    <t>New_Medication_1_ED</t>
  </si>
  <si>
    <t>New_Medication_2_ED</t>
  </si>
  <si>
    <t>New_Medication_3_ED</t>
  </si>
  <si>
    <t>New_Medication_4_ED</t>
  </si>
  <si>
    <t>New_Medication_5_ED</t>
  </si>
  <si>
    <t>New_Medication_6_ED</t>
  </si>
  <si>
    <t>New_Medication_7_ED</t>
  </si>
  <si>
    <t>New_Medication_8_ED</t>
  </si>
  <si>
    <t>New_Medication_9_ED</t>
  </si>
  <si>
    <t>New_Medication_10_ED</t>
  </si>
  <si>
    <t>New_Medication_11_ED</t>
  </si>
  <si>
    <t>New_Medication_12_ED</t>
  </si>
  <si>
    <t>SBP_ED1</t>
  </si>
  <si>
    <t>SBP_ED2</t>
  </si>
  <si>
    <t>DBP_ED1</t>
  </si>
  <si>
    <t>DBP_ED2</t>
  </si>
  <si>
    <t>Temperature_ED1</t>
  </si>
  <si>
    <t>Temperature_ED2</t>
  </si>
  <si>
    <t>Pulse_ED1</t>
  </si>
  <si>
    <t>Pulse_ED2</t>
  </si>
  <si>
    <t>Resp_Rate_ED1</t>
  </si>
  <si>
    <t>Resp_Rate_ED2</t>
  </si>
  <si>
    <t>SpO2_ED1</t>
  </si>
  <si>
    <t>SpO2_ED2</t>
  </si>
  <si>
    <t>RA_or_Sup_O2_ED</t>
  </si>
  <si>
    <t>Weight_ED</t>
  </si>
  <si>
    <t>TCO2_ED</t>
  </si>
  <si>
    <t>HCT_ED</t>
  </si>
  <si>
    <t>Hgb_ED</t>
  </si>
  <si>
    <t>INR_ED1</t>
  </si>
  <si>
    <t>INR_ED2</t>
  </si>
  <si>
    <t>Lactate_ED1</t>
  </si>
  <si>
    <t>Sodium_ED</t>
  </si>
  <si>
    <t>Potassium_ED</t>
  </si>
  <si>
    <t>Chloride_ED</t>
  </si>
  <si>
    <t>Ionized_Calcium_ED</t>
  </si>
  <si>
    <t>Glucose_ED</t>
  </si>
  <si>
    <t>BUN_ED</t>
  </si>
  <si>
    <t>Creatinine_ED</t>
  </si>
  <si>
    <t>Anion_Gap_ED</t>
  </si>
  <si>
    <t>WBC_ED</t>
  </si>
  <si>
    <t>Platelets_ED</t>
  </si>
  <si>
    <t>Total_Protein_ED</t>
  </si>
  <si>
    <t>Albumin_ED</t>
  </si>
  <si>
    <t>Total_bilirubin_ED</t>
  </si>
  <si>
    <t>AlkP_ED</t>
  </si>
  <si>
    <t>AST_ED</t>
  </si>
  <si>
    <t>ALT_ED</t>
  </si>
  <si>
    <t>Hgb_A1c_ED</t>
  </si>
  <si>
    <t>Troponin1_ED</t>
  </si>
  <si>
    <t>Troponin2_ED</t>
  </si>
  <si>
    <t>NTproBNP_ED</t>
  </si>
  <si>
    <t>pHvenous_ED</t>
  </si>
  <si>
    <t>pCO2venous_ED</t>
  </si>
  <si>
    <t>Procalcitonin_ED</t>
  </si>
  <si>
    <t>Magnesium_ED</t>
  </si>
  <si>
    <t>Lipase_ED</t>
  </si>
  <si>
    <t>Ddimer_ED</t>
  </si>
  <si>
    <t>TSH_ED</t>
  </si>
  <si>
    <t>APTT_ED</t>
  </si>
  <si>
    <t>Free_T4_ED</t>
  </si>
  <si>
    <t>beta_hydroxybutyrate_ED</t>
  </si>
  <si>
    <t>Phosphorus_ED</t>
  </si>
  <si>
    <t>Folic_acid_ED</t>
  </si>
  <si>
    <t>Ferritin_ED</t>
  </si>
  <si>
    <t>C_reactive_prot_ED</t>
  </si>
  <si>
    <t>Digoxin_ED</t>
  </si>
  <si>
    <t>Calcitonin_ED</t>
  </si>
  <si>
    <t>Plasma_Ammonia_ED</t>
  </si>
  <si>
    <t>Ethanol_ED</t>
  </si>
  <si>
    <t>GGT_ED</t>
  </si>
  <si>
    <t>Urine_Sodium_ED</t>
  </si>
  <si>
    <t>Urine_Microalbumin_ED</t>
  </si>
  <si>
    <t>Urine_Creatinine_ED</t>
  </si>
  <si>
    <t>Urine_Potassium_ED</t>
  </si>
  <si>
    <t>Urine_Chloride_ED</t>
  </si>
  <si>
    <t>Urine_Nitrogen_ED</t>
  </si>
  <si>
    <t>Urine_Osmolality_ED</t>
  </si>
  <si>
    <t>Uric_Acid_ED</t>
  </si>
  <si>
    <t>CPK_ED</t>
  </si>
  <si>
    <t>ESR_ED</t>
  </si>
  <si>
    <t>Influenza_A_ED</t>
  </si>
  <si>
    <t>Influenza_B_ED</t>
  </si>
  <si>
    <t>RSV_ED</t>
  </si>
  <si>
    <t>B_hydroxybutyrate_ED</t>
  </si>
  <si>
    <t>Reticulocytes_ED</t>
  </si>
  <si>
    <t>Tacrolimus_ED</t>
  </si>
  <si>
    <t>Osmolality_ED</t>
  </si>
  <si>
    <t>Lithium_ED</t>
  </si>
  <si>
    <t>Levetiracetam_ED</t>
  </si>
  <si>
    <t>Acetaminophen_Level_ED</t>
  </si>
  <si>
    <t>Vancomycin_ED</t>
  </si>
  <si>
    <t>Antithrombin_III_ED</t>
  </si>
  <si>
    <t>Protein_C_Activity_ED</t>
  </si>
  <si>
    <t>Protein_S_Activity_ED</t>
  </si>
  <si>
    <t>Carboxyhemoglobin_ED</t>
  </si>
  <si>
    <t>Legionella_urinary_antigen_ED</t>
  </si>
  <si>
    <t>Strep_pneumoccocal_ED</t>
  </si>
  <si>
    <t>M_Pneumonaie_AB_IGG_ED</t>
  </si>
  <si>
    <t>HCG_urine_ED</t>
  </si>
  <si>
    <t>HDL_ED</t>
  </si>
  <si>
    <t>LDH_ED</t>
  </si>
  <si>
    <t>LDL_ED</t>
  </si>
  <si>
    <t>Cholesterol_ED</t>
  </si>
  <si>
    <t>Triglycerides_ED</t>
  </si>
  <si>
    <t>C_diff_ED</t>
  </si>
  <si>
    <t>Tox_Screen_ED</t>
  </si>
  <si>
    <t>Radiology_ED1</t>
  </si>
  <si>
    <t>Radiology_notes1</t>
  </si>
  <si>
    <t>Radiology_ED2</t>
  </si>
  <si>
    <t>Radiology_notes2</t>
  </si>
  <si>
    <t>Radiology_ED3</t>
  </si>
  <si>
    <t>Radiology_notes3</t>
  </si>
  <si>
    <t>Radiology_ED4</t>
  </si>
  <si>
    <t>Radiology_notes4</t>
  </si>
  <si>
    <t>Other_Labs_ED1</t>
  </si>
  <si>
    <t>Other_lab_value_ED1</t>
  </si>
  <si>
    <t>Other_Labs_ED2</t>
  </si>
  <si>
    <t>Other_lab_value_ED2</t>
  </si>
  <si>
    <t>Alarms</t>
  </si>
  <si>
    <t>Vitals</t>
  </si>
  <si>
    <t>Derived Vitals</t>
  </si>
  <si>
    <t>EWS (Calculate Score for every set of new labs/vitals)</t>
  </si>
  <si>
    <t>UTILIZATION</t>
  </si>
  <si>
    <t>SAFETY</t>
  </si>
  <si>
    <t>Activity</t>
  </si>
  <si>
    <t>LOW-VALUE QUALITY</t>
  </si>
  <si>
    <t xml:space="preserve">MILESTONES </t>
  </si>
  <si>
    <t>Visits</t>
  </si>
  <si>
    <t>6- Stool Culture</t>
  </si>
  <si>
    <t xml:space="preserve">7- Other </t>
  </si>
  <si>
    <t>don't re-ask if already reached</t>
  </si>
  <si>
    <t>5- Respiratory Culture</t>
  </si>
  <si>
    <t>3-unclear</t>
  </si>
  <si>
    <t>3-LLE</t>
  </si>
  <si>
    <t>3-unknown</t>
  </si>
  <si>
    <t>2-improving</t>
  </si>
  <si>
    <t>2-Unsure</t>
  </si>
  <si>
    <t>2-LUE</t>
  </si>
  <si>
    <t>2-other</t>
  </si>
  <si>
    <t>2-hypervolemic</t>
  </si>
  <si>
    <t>2-NA</t>
  </si>
  <si>
    <t>3- high</t>
  </si>
  <si>
    <t>*CHART-DEL instrument</t>
  </si>
  <si>
    <t>2-NA (&lt;65)</t>
  </si>
  <si>
    <t>1- yes</t>
  </si>
  <si>
    <t>1-no change</t>
  </si>
  <si>
    <t>1-Yes</t>
  </si>
  <si>
    <t>1-RLE</t>
  </si>
  <si>
    <t>1-automatic</t>
  </si>
  <si>
    <t>1-temporal</t>
  </si>
  <si>
    <t>1-euvolemic</t>
  </si>
  <si>
    <t>1-positive</t>
  </si>
  <si>
    <t>1-detected</t>
  </si>
  <si>
    <t>1- moderate</t>
  </si>
  <si>
    <t>*Add Columns for multiple Meds</t>
  </si>
  <si>
    <t>0- no</t>
  </si>
  <si>
    <t>0-worsening</t>
  </si>
  <si>
    <t>0-No</t>
  </si>
  <si>
    <t>0-RUE</t>
  </si>
  <si>
    <t>0-manual</t>
  </si>
  <si>
    <t>BrPM</t>
  </si>
  <si>
    <t>°F</t>
  </si>
  <si>
    <t>0-oral</t>
  </si>
  <si>
    <t>0-hypovolemic</t>
  </si>
  <si>
    <t>*With asthma exacerbation</t>
  </si>
  <si>
    <t>x per day</t>
  </si>
  <si>
    <t>mins</t>
  </si>
  <si>
    <t>ng/nL</t>
  </si>
  <si>
    <t>ug/dL</t>
  </si>
  <si>
    <t>mg/dl</t>
  </si>
  <si>
    <t>mOsm/kg water</t>
  </si>
  <si>
    <t xml:space="preserve">Index </t>
  </si>
  <si>
    <t>PG/ML</t>
  </si>
  <si>
    <t>Minutes</t>
  </si>
  <si>
    <t>kU/L</t>
  </si>
  <si>
    <t>IU/mL</t>
  </si>
  <si>
    <t>mlU/mL</t>
  </si>
  <si>
    <t>0- none detected</t>
  </si>
  <si>
    <t>0- no risk</t>
  </si>
  <si>
    <t># exams</t>
  </si>
  <si>
    <t># notes</t>
  </si>
  <si>
    <t>Scale 1-10</t>
  </si>
  <si>
    <t>min</t>
  </si>
  <si>
    <t>VistaCenter</t>
  </si>
  <si>
    <t>EMR</t>
  </si>
  <si>
    <t>Biofourmis</t>
  </si>
  <si>
    <t xml:space="preserve">HH EHR </t>
  </si>
  <si>
    <t>EMTP</t>
  </si>
  <si>
    <t>Hospital_day</t>
  </si>
  <si>
    <t>New_med_yn</t>
  </si>
  <si>
    <t>New_med1</t>
  </si>
  <si>
    <t>New_med2</t>
  </si>
  <si>
    <t>New_med3</t>
  </si>
  <si>
    <t>New_med4</t>
  </si>
  <si>
    <t>New_med5</t>
  </si>
  <si>
    <t>New_med6</t>
  </si>
  <si>
    <t>New_med7</t>
  </si>
  <si>
    <t>New_med8</t>
  </si>
  <si>
    <t>New_med9</t>
  </si>
  <si>
    <t>New_med10</t>
  </si>
  <si>
    <t>New_med11</t>
  </si>
  <si>
    <t>New_med1_dosechange</t>
  </si>
  <si>
    <t>New_med2_dosechange</t>
  </si>
  <si>
    <t>New_med3_dosechange</t>
  </si>
  <si>
    <t>New_med4_dosechange</t>
  </si>
  <si>
    <t>New_med5_dosechange</t>
  </si>
  <si>
    <t>New_med6_dosechange</t>
  </si>
  <si>
    <t>New_med7_dosechange</t>
  </si>
  <si>
    <t>New_med8_dosechange</t>
  </si>
  <si>
    <t>New_med9_dosechange</t>
  </si>
  <si>
    <t>New_med10_dosechange</t>
  </si>
  <si>
    <t>New_med11_dosechange</t>
  </si>
  <si>
    <t>Major_Event</t>
  </si>
  <si>
    <t>Overall_Status</t>
  </si>
  <si>
    <t>Notes_daily</t>
  </si>
  <si>
    <t>Alarm_HR</t>
  </si>
  <si>
    <t>Alarm_HR_Action1</t>
  </si>
  <si>
    <t>Alarm_RR</t>
  </si>
  <si>
    <t>Alarm_RR_Action1</t>
  </si>
  <si>
    <t>Alarm_fall</t>
  </si>
  <si>
    <t>Alarm_fall_Action1</t>
  </si>
  <si>
    <t>SBP_daily1</t>
  </si>
  <si>
    <t>SBP_daily2</t>
  </si>
  <si>
    <t>SBP_daily3</t>
  </si>
  <si>
    <t>SBP_daily4</t>
  </si>
  <si>
    <t>SBP_daily5</t>
  </si>
  <si>
    <t>SBP_daily6</t>
  </si>
  <si>
    <t>SBP_daily7</t>
  </si>
  <si>
    <t>SBP_daily8</t>
  </si>
  <si>
    <t>SBP_daily9</t>
  </si>
  <si>
    <t>SBP_daily10</t>
  </si>
  <si>
    <t>SBP_daily11</t>
  </si>
  <si>
    <t>SBP_daily12</t>
  </si>
  <si>
    <t>SBP_daily13</t>
  </si>
  <si>
    <t>SBP_daily14</t>
  </si>
  <si>
    <t>SBP_daily15</t>
  </si>
  <si>
    <t>SBP_daily16</t>
  </si>
  <si>
    <t>SBP_daily17</t>
  </si>
  <si>
    <t>SBP_daily18</t>
  </si>
  <si>
    <t>SBP_daily19</t>
  </si>
  <si>
    <t>SBP_daily20</t>
  </si>
  <si>
    <t>SBP_daily21</t>
  </si>
  <si>
    <t>SBP_daily22</t>
  </si>
  <si>
    <t>SBP_daily23</t>
  </si>
  <si>
    <t>SBP_daily24</t>
  </si>
  <si>
    <t>SBP_daily25</t>
  </si>
  <si>
    <t>SBP_daily26</t>
  </si>
  <si>
    <t>SBP_daily27</t>
  </si>
  <si>
    <t>SBP_daily28</t>
  </si>
  <si>
    <t>SBP_daily29</t>
  </si>
  <si>
    <t>SBP_daily30</t>
  </si>
  <si>
    <t>SBP_daily31</t>
  </si>
  <si>
    <t>SBP_daily32</t>
  </si>
  <si>
    <t>SBP_daily33</t>
  </si>
  <si>
    <t>SBP_daily34</t>
  </si>
  <si>
    <t>SBP_daily35</t>
  </si>
  <si>
    <t>SBP_daily36</t>
  </si>
  <si>
    <t>SBP_daily37</t>
  </si>
  <si>
    <t>SBP_daily38</t>
  </si>
  <si>
    <t>SBP_daily39</t>
  </si>
  <si>
    <t>SBP_daily40</t>
  </si>
  <si>
    <t>SBP_daily41</t>
  </si>
  <si>
    <t>SBP_daily42</t>
  </si>
  <si>
    <t>SBP_daily43</t>
  </si>
  <si>
    <t>SBP_daily44</t>
  </si>
  <si>
    <t>SBP_daily45</t>
  </si>
  <si>
    <t>SBP_daily46</t>
  </si>
  <si>
    <t>SBP_daily47</t>
  </si>
  <si>
    <t>SBP_daily48</t>
  </si>
  <si>
    <t>SBP_daily49</t>
  </si>
  <si>
    <t>SBP_daily50</t>
  </si>
  <si>
    <t>SBP_daily51</t>
  </si>
  <si>
    <t>SBP_daily52</t>
  </si>
  <si>
    <t>SBP_daily53</t>
  </si>
  <si>
    <t>SBP_daily54</t>
  </si>
  <si>
    <t>SBP_daily55</t>
  </si>
  <si>
    <t>SBP_daily56</t>
  </si>
  <si>
    <t>SBP_daily57</t>
  </si>
  <si>
    <t>SBP_daily58</t>
  </si>
  <si>
    <t>SBP_daily59</t>
  </si>
  <si>
    <t>SBP_daily60</t>
  </si>
  <si>
    <t>SBP_daily61</t>
  </si>
  <si>
    <t>SBP_daily62</t>
  </si>
  <si>
    <t>SBP_daily63</t>
  </si>
  <si>
    <t>SBP_daily64</t>
  </si>
  <si>
    <t>SBP_daily65</t>
  </si>
  <si>
    <t>SBP_daily66</t>
  </si>
  <si>
    <t>SBP_daily67</t>
  </si>
  <si>
    <t>SBP_daily68</t>
  </si>
  <si>
    <t>SBP_daily69</t>
  </si>
  <si>
    <t>SBP_daily70</t>
  </si>
  <si>
    <t>SBP_daily71</t>
  </si>
  <si>
    <t>SBP_daily72</t>
  </si>
  <si>
    <t>SBP_daily73</t>
  </si>
  <si>
    <t>SBP_daily74</t>
  </si>
  <si>
    <t>SBP_daily75</t>
  </si>
  <si>
    <t>SBP_daily76</t>
  </si>
  <si>
    <t>SBP_daily77</t>
  </si>
  <si>
    <t>SBP_daily78</t>
  </si>
  <si>
    <t>SBP_daily79</t>
  </si>
  <si>
    <t>SBP_daily80</t>
  </si>
  <si>
    <t>SBP_daily81</t>
  </si>
  <si>
    <t>SBP_daily82</t>
  </si>
  <si>
    <t>SBP_daily83</t>
  </si>
  <si>
    <t>SBP_daily84</t>
  </si>
  <si>
    <t>SBP_daily85</t>
  </si>
  <si>
    <t>SBP_daily86</t>
  </si>
  <si>
    <t>SBP_daily87</t>
  </si>
  <si>
    <t>DBP_daily1</t>
  </si>
  <si>
    <t>DBP_daily2</t>
  </si>
  <si>
    <t>DBP_daily3</t>
  </si>
  <si>
    <t>DBP_daily4</t>
  </si>
  <si>
    <t>DBP_daily5</t>
  </si>
  <si>
    <t>DBP_daily6</t>
  </si>
  <si>
    <t>DBP_daily7</t>
  </si>
  <si>
    <t>DBP_daily8</t>
  </si>
  <si>
    <t>DBP_daily9</t>
  </si>
  <si>
    <t>DBP_daily10</t>
  </si>
  <si>
    <t>DBP_daily11</t>
  </si>
  <si>
    <t>DBP_daily12</t>
  </si>
  <si>
    <t>DBP_daily13</t>
  </si>
  <si>
    <t>DBP_daily14</t>
  </si>
  <si>
    <t>DBP_daily15</t>
  </si>
  <si>
    <t>DBP_daily16</t>
  </si>
  <si>
    <t>DBP_daily17</t>
  </si>
  <si>
    <t>DBP_daily18</t>
  </si>
  <si>
    <t>DBP_daily19</t>
  </si>
  <si>
    <t>DBP_daily20</t>
  </si>
  <si>
    <t>DBP_daily21</t>
  </si>
  <si>
    <t>DBP_daily22</t>
  </si>
  <si>
    <t>DBP_daily23</t>
  </si>
  <si>
    <t>DBP_daily24</t>
  </si>
  <si>
    <t>DBP_daily25</t>
  </si>
  <si>
    <t>DBP_daily26</t>
  </si>
  <si>
    <t>DBP_daily27</t>
  </si>
  <si>
    <t>DBP_daily28</t>
  </si>
  <si>
    <t>DBP_daily29</t>
  </si>
  <si>
    <t>DBP_daily30</t>
  </si>
  <si>
    <t>DBP_daily31</t>
  </si>
  <si>
    <t>DBP_daily32</t>
  </si>
  <si>
    <t>DBP_daily33</t>
  </si>
  <si>
    <t>DBP_daily34</t>
  </si>
  <si>
    <t>DBP_daily35</t>
  </si>
  <si>
    <t>DBP_daily36</t>
  </si>
  <si>
    <t>DBP_daily37</t>
  </si>
  <si>
    <t>DBP_daily38</t>
  </si>
  <si>
    <t>DBP_daily39</t>
  </si>
  <si>
    <t>DBP_daily40</t>
  </si>
  <si>
    <t>DBP_daily41</t>
  </si>
  <si>
    <t>DBP_daily42</t>
  </si>
  <si>
    <t>DBP_daily43</t>
  </si>
  <si>
    <t>DBP_daily44</t>
  </si>
  <si>
    <t>DBP_daily45</t>
  </si>
  <si>
    <t>DBP_daily46</t>
  </si>
  <si>
    <t>DBP_daily47</t>
  </si>
  <si>
    <t>DBP_daily48</t>
  </si>
  <si>
    <t>DBP_daily49</t>
  </si>
  <si>
    <t>DBP_daily50</t>
  </si>
  <si>
    <t>DBP_daily51</t>
  </si>
  <si>
    <t>DBP_daily52</t>
  </si>
  <si>
    <t>DBP_daily53</t>
  </si>
  <si>
    <t>DBP_daily54</t>
  </si>
  <si>
    <t>DBP_daily55</t>
  </si>
  <si>
    <t>DBP_daily56</t>
  </si>
  <si>
    <t>DBP_daily57</t>
  </si>
  <si>
    <t>DBP_daily58</t>
  </si>
  <si>
    <t>DBP_daily59</t>
  </si>
  <si>
    <t>DBP_daily60</t>
  </si>
  <si>
    <t>DBP_daily61</t>
  </si>
  <si>
    <t>DBP_daily62</t>
  </si>
  <si>
    <t>DBP_daily63</t>
  </si>
  <si>
    <t>DBP_daily64</t>
  </si>
  <si>
    <t>DBP_daily65</t>
  </si>
  <si>
    <t>DBP_daily66</t>
  </si>
  <si>
    <t>DBP_daily67</t>
  </si>
  <si>
    <t>DBP_daily68</t>
  </si>
  <si>
    <t>DBP_daily69</t>
  </si>
  <si>
    <t>DBP_daily70</t>
  </si>
  <si>
    <t>DBP_daily71</t>
  </si>
  <si>
    <t>DBP_daily72</t>
  </si>
  <si>
    <t>DBP_daily73</t>
  </si>
  <si>
    <t>DBP_daily74</t>
  </si>
  <si>
    <t>DBP_daily75</t>
  </si>
  <si>
    <t>DBP_daily76</t>
  </si>
  <si>
    <t>DBP_daily77</t>
  </si>
  <si>
    <t>DBP_daily78</t>
  </si>
  <si>
    <t>DBP_daily79</t>
  </si>
  <si>
    <t>DBP_daily80</t>
  </si>
  <si>
    <t>DBP_daily81</t>
  </si>
  <si>
    <t>DBP_daily82</t>
  </si>
  <si>
    <t>DBP_daily83</t>
  </si>
  <si>
    <t>DBP_daily84</t>
  </si>
  <si>
    <t>DBP_daily85</t>
  </si>
  <si>
    <t>DBP_daily86</t>
  </si>
  <si>
    <t>DBP_daily87</t>
  </si>
  <si>
    <t>BP_location_daily1</t>
  </si>
  <si>
    <t>BP_location_daily2</t>
  </si>
  <si>
    <t>BP_location_daily3</t>
  </si>
  <si>
    <t>BP_location_daily4</t>
  </si>
  <si>
    <t>BP_location_daily5</t>
  </si>
  <si>
    <t>BP_location_daily6</t>
  </si>
  <si>
    <t>BP_location_daily7</t>
  </si>
  <si>
    <t>BP_location_daily8</t>
  </si>
  <si>
    <t>BP_location_daily9</t>
  </si>
  <si>
    <t>BP_location_daily10</t>
  </si>
  <si>
    <t>BP_location_daily11</t>
  </si>
  <si>
    <t>BP_location_daily12</t>
  </si>
  <si>
    <t>BP_location_daily13</t>
  </si>
  <si>
    <t>BP_location_daily14</t>
  </si>
  <si>
    <t>BP_location_daily15</t>
  </si>
  <si>
    <t>BP_location_daily16</t>
  </si>
  <si>
    <t>BP_location_daily17</t>
  </si>
  <si>
    <t>BP_location_daily18</t>
  </si>
  <si>
    <t>BP_location_daily19</t>
  </si>
  <si>
    <t>BP_method_daily1</t>
  </si>
  <si>
    <t>BP_method_daily2</t>
  </si>
  <si>
    <t>BP_method_daily3</t>
  </si>
  <si>
    <t>BP_method_daily4</t>
  </si>
  <si>
    <t>BP_method_daily5</t>
  </si>
  <si>
    <t>BP_method_daily6</t>
  </si>
  <si>
    <t>BP_method_daily7</t>
  </si>
  <si>
    <t>BP_method_daily8</t>
  </si>
  <si>
    <t>BP_method_daily9</t>
  </si>
  <si>
    <t>BP_method_daily10</t>
  </si>
  <si>
    <t>BP_method_daily11</t>
  </si>
  <si>
    <t>BP_method_daily12</t>
  </si>
  <si>
    <t>BP_method_daily13</t>
  </si>
  <si>
    <t>BP_method_daily14</t>
  </si>
  <si>
    <t>BP_method_daily15</t>
  </si>
  <si>
    <t>BP_method_daily16</t>
  </si>
  <si>
    <t>BP_method_daily17</t>
  </si>
  <si>
    <t>BP_method_daily18</t>
  </si>
  <si>
    <t>BP_method_daily19</t>
  </si>
  <si>
    <t>MAP_daily1</t>
  </si>
  <si>
    <t>MAP_daily2</t>
  </si>
  <si>
    <t>MAP_daily3</t>
  </si>
  <si>
    <t>SpO2_daily1</t>
  </si>
  <si>
    <t>SpO2_daily2</t>
  </si>
  <si>
    <t>SpO2_daily3</t>
  </si>
  <si>
    <t>SpO2_daily4</t>
  </si>
  <si>
    <t>SpO2_daily5</t>
  </si>
  <si>
    <t>SpO2_daily6</t>
  </si>
  <si>
    <t>SpO2_daily7</t>
  </si>
  <si>
    <t>SpO2_daily8</t>
  </si>
  <si>
    <t>SpO2_daily9</t>
  </si>
  <si>
    <t>SpO2_daily10</t>
  </si>
  <si>
    <t>SpO2_daily11</t>
  </si>
  <si>
    <t>SpO2_daily12</t>
  </si>
  <si>
    <t>SpO2_daily13</t>
  </si>
  <si>
    <t>SpO2_daily14</t>
  </si>
  <si>
    <t>SpO2_daily15</t>
  </si>
  <si>
    <t>SpO2_daily16</t>
  </si>
  <si>
    <t>SpO2_daily17</t>
  </si>
  <si>
    <t>SpO2_daily18</t>
  </si>
  <si>
    <t>SpO2_daily19</t>
  </si>
  <si>
    <t>SpO2_daily20</t>
  </si>
  <si>
    <t>SpO2_daily21</t>
  </si>
  <si>
    <t>SpO2_daily22</t>
  </si>
  <si>
    <t>SpO2_daily23</t>
  </si>
  <si>
    <t>SpO2_daily24</t>
  </si>
  <si>
    <t>SpO2_daily25</t>
  </si>
  <si>
    <t>SpO2_daily26</t>
  </si>
  <si>
    <t>SpO2_daily27</t>
  </si>
  <si>
    <t>SpO2_daily28</t>
  </si>
  <si>
    <t>SpO2_daily29</t>
  </si>
  <si>
    <t>SpO2_daily30</t>
  </si>
  <si>
    <t>SpO2_daily31</t>
  </si>
  <si>
    <t>SpO2_daily32</t>
  </si>
  <si>
    <t>SpO2_daily33</t>
  </si>
  <si>
    <t>SpO2_daily34</t>
  </si>
  <si>
    <t>SpO2_daily35</t>
  </si>
  <si>
    <t>SpO2_daily36</t>
  </si>
  <si>
    <t>SpO2_daily37</t>
  </si>
  <si>
    <t>SpO2_daily38</t>
  </si>
  <si>
    <t>SpO2_daily39</t>
  </si>
  <si>
    <t>SpO2_daily40</t>
  </si>
  <si>
    <t>SpO2_daily41</t>
  </si>
  <si>
    <t>SpO2_daily42</t>
  </si>
  <si>
    <t>SpO2_daily43</t>
  </si>
  <si>
    <t>SpO2_daily44</t>
  </si>
  <si>
    <t>SpO2_daily45</t>
  </si>
  <si>
    <t>SpO2_daily46</t>
  </si>
  <si>
    <t>SpO2_daily47</t>
  </si>
  <si>
    <t>SpO2_daily48</t>
  </si>
  <si>
    <t>SpO2_daily49</t>
  </si>
  <si>
    <t>SpO2_daily50</t>
  </si>
  <si>
    <t>SpO2_daily51</t>
  </si>
  <si>
    <t>SpO2_daily52</t>
  </si>
  <si>
    <t>SpO2_daily53</t>
  </si>
  <si>
    <t>SpO2_daily54</t>
  </si>
  <si>
    <t>SpO2_daily55</t>
  </si>
  <si>
    <t>SpO2_daily56</t>
  </si>
  <si>
    <t>SpO2_daily57</t>
  </si>
  <si>
    <t>SpO2_daily58</t>
  </si>
  <si>
    <t>SpO2_daily59</t>
  </si>
  <si>
    <t>SpO2_daily60</t>
  </si>
  <si>
    <t>SpO2_daily61</t>
  </si>
  <si>
    <t>SpO2_daily62</t>
  </si>
  <si>
    <t>SpO2_daily63</t>
  </si>
  <si>
    <t>SpO2_daily64</t>
  </si>
  <si>
    <t>SpO2_daily65</t>
  </si>
  <si>
    <t>SpO2_daily66</t>
  </si>
  <si>
    <t>SpO2_daily67</t>
  </si>
  <si>
    <t>SpO2_daily68</t>
  </si>
  <si>
    <t>SpO2_daily69</t>
  </si>
  <si>
    <t>SpO2_daily70</t>
  </si>
  <si>
    <t>SpO2_daily71</t>
  </si>
  <si>
    <t>SpO2_daily72</t>
  </si>
  <si>
    <t>SpO2_daily73</t>
  </si>
  <si>
    <t>SpO2_daily74</t>
  </si>
  <si>
    <t>SpO2_daily75</t>
  </si>
  <si>
    <t>SpO2_daily76</t>
  </si>
  <si>
    <t>SpO2_daily77</t>
  </si>
  <si>
    <t>SpO2_daily78</t>
  </si>
  <si>
    <t>SpO2_daily79</t>
  </si>
  <si>
    <t>SpO2_daily80</t>
  </si>
  <si>
    <t>SpO2_daily81</t>
  </si>
  <si>
    <t>SpO2_daily82</t>
  </si>
  <si>
    <t>SpO2_daily83</t>
  </si>
  <si>
    <t>SpO2_daily84</t>
  </si>
  <si>
    <t>SpO2_daily85</t>
  </si>
  <si>
    <t>SpO2_daily86</t>
  </si>
  <si>
    <t>HR_daily1</t>
  </si>
  <si>
    <t>HR_daily2</t>
  </si>
  <si>
    <t>HR_daily3</t>
  </si>
  <si>
    <t>HR_daily4</t>
  </si>
  <si>
    <t>HR_daily5</t>
  </si>
  <si>
    <t>HR_daily6</t>
  </si>
  <si>
    <t>HR_daily7</t>
  </si>
  <si>
    <t>HR_daily8</t>
  </si>
  <si>
    <t>HR_daily9</t>
  </si>
  <si>
    <t>HR_daily10</t>
  </si>
  <si>
    <t>HR_daily11</t>
  </si>
  <si>
    <t>HR_daily12</t>
  </si>
  <si>
    <t>HR_daily13</t>
  </si>
  <si>
    <t>HR_daily14</t>
  </si>
  <si>
    <t>HR_daily15</t>
  </si>
  <si>
    <t>HR_daily16</t>
  </si>
  <si>
    <t>HR_daily17</t>
  </si>
  <si>
    <t>HR_daily18</t>
  </si>
  <si>
    <t>HR_daily19</t>
  </si>
  <si>
    <t>HR_daily20</t>
  </si>
  <si>
    <t>HR_daily21</t>
  </si>
  <si>
    <t>HR_daily22</t>
  </si>
  <si>
    <t>HR_daily23</t>
  </si>
  <si>
    <t>HR_daily24</t>
  </si>
  <si>
    <t>HR_daily25</t>
  </si>
  <si>
    <t>HR_daily26</t>
  </si>
  <si>
    <t>HR_daily27</t>
  </si>
  <si>
    <t>HR_daily28</t>
  </si>
  <si>
    <t>HR_daily29</t>
  </si>
  <si>
    <t>HR_daily30</t>
  </si>
  <si>
    <t>HR_daily31</t>
  </si>
  <si>
    <t>HR_daily32</t>
  </si>
  <si>
    <t>HR_daily33</t>
  </si>
  <si>
    <t>HR_daily34</t>
  </si>
  <si>
    <t>HR_daily35</t>
  </si>
  <si>
    <t>HR_daily36</t>
  </si>
  <si>
    <t>HR_daily37</t>
  </si>
  <si>
    <t>HR_daily38</t>
  </si>
  <si>
    <t>HR_daily39</t>
  </si>
  <si>
    <t>HR_daily40</t>
  </si>
  <si>
    <t>HR_daily41</t>
  </si>
  <si>
    <t>HR_daily42</t>
  </si>
  <si>
    <t>HR_daily43</t>
  </si>
  <si>
    <t>HR_daily44</t>
  </si>
  <si>
    <t>HR_daily45</t>
  </si>
  <si>
    <t>HR_daily46</t>
  </si>
  <si>
    <t>HR_daily47</t>
  </si>
  <si>
    <t>HR_daily48</t>
  </si>
  <si>
    <t>HR_daily49</t>
  </si>
  <si>
    <t>HR_daily50</t>
  </si>
  <si>
    <t>HR_daily51</t>
  </si>
  <si>
    <t>HR_daily52</t>
  </si>
  <si>
    <t>HR_daily53</t>
  </si>
  <si>
    <t>HR_daily54</t>
  </si>
  <si>
    <t>HR_daily55</t>
  </si>
  <si>
    <t>HR_daily56</t>
  </si>
  <si>
    <t>HR_daily57</t>
  </si>
  <si>
    <t>HR_daily58</t>
  </si>
  <si>
    <t>HR_daily59</t>
  </si>
  <si>
    <t>HR_daily60</t>
  </si>
  <si>
    <t>HR_daily61</t>
  </si>
  <si>
    <t>HR_daily62</t>
  </si>
  <si>
    <t>HR_daily63</t>
  </si>
  <si>
    <t>HR_daily64</t>
  </si>
  <si>
    <t>HR_daily65</t>
  </si>
  <si>
    <t>HR_daily66</t>
  </si>
  <si>
    <t>HR_daily67</t>
  </si>
  <si>
    <t>HR_daily68</t>
  </si>
  <si>
    <t>HR_daily69</t>
  </si>
  <si>
    <t>HR_daily70</t>
  </si>
  <si>
    <t>HR_daily71</t>
  </si>
  <si>
    <t>HR_daily72</t>
  </si>
  <si>
    <t>HR_daily73</t>
  </si>
  <si>
    <t>HR_daily74</t>
  </si>
  <si>
    <t>HR_daily75</t>
  </si>
  <si>
    <t>HR_daily76</t>
  </si>
  <si>
    <t>HR_daily77</t>
  </si>
  <si>
    <t>HR_daily78</t>
  </si>
  <si>
    <t>HR_daily79</t>
  </si>
  <si>
    <t>HR_daily80</t>
  </si>
  <si>
    <t>HR_daily81</t>
  </si>
  <si>
    <t>HR_daily82</t>
  </si>
  <si>
    <t>HR_daily83</t>
  </si>
  <si>
    <t>HR_daily84</t>
  </si>
  <si>
    <t>HR_daily85</t>
  </si>
  <si>
    <t>HR_daily86</t>
  </si>
  <si>
    <t>HR_daily87</t>
  </si>
  <si>
    <t>RR_daily1</t>
  </si>
  <si>
    <t>RR_daily2</t>
  </si>
  <si>
    <t>RR_daily3</t>
  </si>
  <si>
    <t>RR_daily4</t>
  </si>
  <si>
    <t>RR_daily5</t>
  </si>
  <si>
    <t>RR_daily6</t>
  </si>
  <si>
    <t>RR_daily7</t>
  </si>
  <si>
    <t>RR_daily8</t>
  </si>
  <si>
    <t>RR_daily9</t>
  </si>
  <si>
    <t>RR_daily10</t>
  </si>
  <si>
    <t>RR_daily11</t>
  </si>
  <si>
    <t>RR_daily12</t>
  </si>
  <si>
    <t>RR_daily13</t>
  </si>
  <si>
    <t>RR_daily14</t>
  </si>
  <si>
    <t>RR_daily15</t>
  </si>
  <si>
    <t>RR_daily16</t>
  </si>
  <si>
    <t>RR_daily17</t>
  </si>
  <si>
    <t>RR_daily18</t>
  </si>
  <si>
    <t>RR_daily19</t>
  </si>
  <si>
    <t>RR_daily20</t>
  </si>
  <si>
    <t>RR_daily21</t>
  </si>
  <si>
    <t>RR_daily22</t>
  </si>
  <si>
    <t>RR_daily23</t>
  </si>
  <si>
    <t>RR_daily24</t>
  </si>
  <si>
    <t>RR_daily25</t>
  </si>
  <si>
    <t>RR_daily26</t>
  </si>
  <si>
    <t>RR_daily27</t>
  </si>
  <si>
    <t>RR_daily28</t>
  </si>
  <si>
    <t>RR_daily29</t>
  </si>
  <si>
    <t>RR_daily30</t>
  </si>
  <si>
    <t>RR_daily31</t>
  </si>
  <si>
    <t>RR_daily32</t>
  </si>
  <si>
    <t>RR_daily33</t>
  </si>
  <si>
    <t>RR_daily34</t>
  </si>
  <si>
    <t>RR_daily35</t>
  </si>
  <si>
    <t>RR_daily36</t>
  </si>
  <si>
    <t>RR_daily37</t>
  </si>
  <si>
    <t>RR_daily38</t>
  </si>
  <si>
    <t>RR_daily39</t>
  </si>
  <si>
    <t>RR_daily40</t>
  </si>
  <si>
    <t>RR_daily41</t>
  </si>
  <si>
    <t>RR_daily42</t>
  </si>
  <si>
    <t>RR_daily43</t>
  </si>
  <si>
    <t>RR_daily44</t>
  </si>
  <si>
    <t>RR_daily45</t>
  </si>
  <si>
    <t>RR_daily46</t>
  </si>
  <si>
    <t>RR_daily47</t>
  </si>
  <si>
    <t>RR_daily48</t>
  </si>
  <si>
    <t>RR_daily49</t>
  </si>
  <si>
    <t>RR_daily50</t>
  </si>
  <si>
    <t>RR_daily51</t>
  </si>
  <si>
    <t>RR_daily52</t>
  </si>
  <si>
    <t>RR_daily53</t>
  </si>
  <si>
    <t>RR_daily54</t>
  </si>
  <si>
    <t>RR_daily55</t>
  </si>
  <si>
    <t>RR_daily56</t>
  </si>
  <si>
    <t>RR_daily57</t>
  </si>
  <si>
    <t>RR_daily58</t>
  </si>
  <si>
    <t>RR_daily59</t>
  </si>
  <si>
    <t>RR_daily60</t>
  </si>
  <si>
    <t>RR_daily61</t>
  </si>
  <si>
    <t>RR_daily62</t>
  </si>
  <si>
    <t>RR_daily63</t>
  </si>
  <si>
    <t>RR_daily64</t>
  </si>
  <si>
    <t>RR_daily65</t>
  </si>
  <si>
    <t>RR_daily66</t>
  </si>
  <si>
    <t>RR_daily67</t>
  </si>
  <si>
    <t>RR_daily68</t>
  </si>
  <si>
    <t>RR_daily69</t>
  </si>
  <si>
    <t>RR_daily70</t>
  </si>
  <si>
    <t>RR_daily71</t>
  </si>
  <si>
    <t>RR_daily72</t>
  </si>
  <si>
    <t>RR_daily73</t>
  </si>
  <si>
    <t>RR_daily74</t>
  </si>
  <si>
    <t>RR_daily75</t>
  </si>
  <si>
    <t>RR_daily76</t>
  </si>
  <si>
    <t>RR_daily77</t>
  </si>
  <si>
    <t>RR_daily78</t>
  </si>
  <si>
    <t>RR_daily79</t>
  </si>
  <si>
    <t>RR_daily80</t>
  </si>
  <si>
    <t>RR_daily81</t>
  </si>
  <si>
    <t>RR_daily82</t>
  </si>
  <si>
    <t>RR_daily83</t>
  </si>
  <si>
    <t>RR_daily84</t>
  </si>
  <si>
    <t>RR_daily85</t>
  </si>
  <si>
    <t>RR_daily86</t>
  </si>
  <si>
    <t>RR_daily87</t>
  </si>
  <si>
    <t>Temp_daily1</t>
  </si>
  <si>
    <t>Temp_daily2</t>
  </si>
  <si>
    <t>Temp_daily3</t>
  </si>
  <si>
    <t>Temp_daily4</t>
  </si>
  <si>
    <t>Temp_daily5</t>
  </si>
  <si>
    <t>Temp_daily6</t>
  </si>
  <si>
    <t>Temp_daily7</t>
  </si>
  <si>
    <t>Temp_daily8</t>
  </si>
  <si>
    <t>Temp_daily9</t>
  </si>
  <si>
    <t>Temp_daily10</t>
  </si>
  <si>
    <t>Temp_daily11</t>
  </si>
  <si>
    <t>Temp_daily12</t>
  </si>
  <si>
    <t>Temp_daily13</t>
  </si>
  <si>
    <t>Temp_daily14</t>
  </si>
  <si>
    <t>Temp_daily15</t>
  </si>
  <si>
    <t>Temp_daily16</t>
  </si>
  <si>
    <t>Temp_daily17</t>
  </si>
  <si>
    <t>Temp_daily18</t>
  </si>
  <si>
    <t>Temp_daily19</t>
  </si>
  <si>
    <t>Temp_daily20</t>
  </si>
  <si>
    <t>Temp_daily21</t>
  </si>
  <si>
    <t>Temp_daily22</t>
  </si>
  <si>
    <t>Temp_daily23</t>
  </si>
  <si>
    <t>Temp_daily24</t>
  </si>
  <si>
    <t>Temp_daily25</t>
  </si>
  <si>
    <t>Temp_daily26</t>
  </si>
  <si>
    <t>Temp_daily27</t>
  </si>
  <si>
    <t>Temp_daily28</t>
  </si>
  <si>
    <t>Temp_daily29</t>
  </si>
  <si>
    <t>Temp_daily30</t>
  </si>
  <si>
    <t>Temp_daily31</t>
  </si>
  <si>
    <t>Temp_daily32</t>
  </si>
  <si>
    <t>Temp_daily33</t>
  </si>
  <si>
    <t>Temp_daily34</t>
  </si>
  <si>
    <t>Temp_daily35</t>
  </si>
  <si>
    <t>Temp_daily36</t>
  </si>
  <si>
    <t>Temp_daily37</t>
  </si>
  <si>
    <t>Temp_daily38</t>
  </si>
  <si>
    <t>Temp_daily39</t>
  </si>
  <si>
    <t>Temp_daily40</t>
  </si>
  <si>
    <t>Temp_daily41</t>
  </si>
  <si>
    <t>Temp_daily42</t>
  </si>
  <si>
    <t>Temp_daily43</t>
  </si>
  <si>
    <t>Temp_daily44</t>
  </si>
  <si>
    <t>Temp_daily45</t>
  </si>
  <si>
    <t>Temp_daily46</t>
  </si>
  <si>
    <t>Temp_daily47</t>
  </si>
  <si>
    <t>Temp_daily48</t>
  </si>
  <si>
    <t>Temp_daily49</t>
  </si>
  <si>
    <t>Temp_daily50</t>
  </si>
  <si>
    <t>Temp_daily51</t>
  </si>
  <si>
    <t>Temp_daily52</t>
  </si>
  <si>
    <t>Temp_daily53</t>
  </si>
  <si>
    <t>Temp_daily54</t>
  </si>
  <si>
    <t>Temp_daily55</t>
  </si>
  <si>
    <t>Temp_daily56</t>
  </si>
  <si>
    <t>Temp_daily57</t>
  </si>
  <si>
    <t>Temp_daily58</t>
  </si>
  <si>
    <t>Temp_daily59</t>
  </si>
  <si>
    <t>Temp_daily60</t>
  </si>
  <si>
    <t>Temp_daily61</t>
  </si>
  <si>
    <t>Temp_daily62</t>
  </si>
  <si>
    <t>Temp_daily63</t>
  </si>
  <si>
    <t>Temp_daily64</t>
  </si>
  <si>
    <t>Temp_daily65</t>
  </si>
  <si>
    <t>Temp_daily66</t>
  </si>
  <si>
    <t>Temp_daily67</t>
  </si>
  <si>
    <t>Temp_daily68</t>
  </si>
  <si>
    <t>Temp_daily69</t>
  </si>
  <si>
    <t>Temp_daily70</t>
  </si>
  <si>
    <t>Temp_daily71</t>
  </si>
  <si>
    <t>Temp_daily72</t>
  </si>
  <si>
    <t>Temp_daily73</t>
  </si>
  <si>
    <t>Temp_daily74</t>
  </si>
  <si>
    <t>Temp_daily75</t>
  </si>
  <si>
    <t>Temp_daily76</t>
  </si>
  <si>
    <t>Temp_daily77</t>
  </si>
  <si>
    <t>Temp_daily78</t>
  </si>
  <si>
    <t>Temp_daily79</t>
  </si>
  <si>
    <t>Temp_daily80</t>
  </si>
  <si>
    <t>Temp_daily81</t>
  </si>
  <si>
    <t>Temp_daily82</t>
  </si>
  <si>
    <t>Temp_daily83</t>
  </si>
  <si>
    <t>Temp_daily84</t>
  </si>
  <si>
    <t>Temp_daily85</t>
  </si>
  <si>
    <t>Temp_daily86</t>
  </si>
  <si>
    <t>Temp_method_daily1</t>
  </si>
  <si>
    <t>Temp_method_daily2</t>
  </si>
  <si>
    <t>Temp_method_daily3</t>
  </si>
  <si>
    <t>Temp_method_daily4</t>
  </si>
  <si>
    <t>Temp_method_daily5</t>
  </si>
  <si>
    <t>Temp_method_daily6</t>
  </si>
  <si>
    <t>Temp_method_daily7</t>
  </si>
  <si>
    <t>Temp_method_daily8</t>
  </si>
  <si>
    <t>Temp_method_daily9</t>
  </si>
  <si>
    <t>Temp_method_daily10</t>
  </si>
  <si>
    <t>Temp_method_daily11</t>
  </si>
  <si>
    <t>Temp_method_daily12</t>
  </si>
  <si>
    <t>Temp_method_daily13</t>
  </si>
  <si>
    <t>Temp_method_daily14</t>
  </si>
  <si>
    <t>Temp_method_daily15</t>
  </si>
  <si>
    <t>Temp_method_daily16</t>
  </si>
  <si>
    <t>Temp_method_daily17</t>
  </si>
  <si>
    <t>Temp_method_daily18</t>
  </si>
  <si>
    <t>Temp_method_daily19</t>
  </si>
  <si>
    <t>Supox_daily1</t>
  </si>
  <si>
    <t>Supox_daily2</t>
  </si>
  <si>
    <t>Supox_daily3</t>
  </si>
  <si>
    <t>Supox_daily4</t>
  </si>
  <si>
    <t>Supox_daily5</t>
  </si>
  <si>
    <t>Supox_daily6</t>
  </si>
  <si>
    <t>Supox_daily7</t>
  </si>
  <si>
    <t>Supox_daily8</t>
  </si>
  <si>
    <t>Supox_daily9</t>
  </si>
  <si>
    <t>Supox_daily10</t>
  </si>
  <si>
    <t>Supox_daily11</t>
  </si>
  <si>
    <t>Supox_daily12</t>
  </si>
  <si>
    <t>Supox_daily13</t>
  </si>
  <si>
    <t>Supox_daily14</t>
  </si>
  <si>
    <t>Supox_daily15</t>
  </si>
  <si>
    <t>Supox_daily16</t>
  </si>
  <si>
    <t>Supox_daily17</t>
  </si>
  <si>
    <t>Supox_daily18</t>
  </si>
  <si>
    <t>Supox_daily19</t>
  </si>
  <si>
    <t>Supox_daily20</t>
  </si>
  <si>
    <t>Supox_daily21</t>
  </si>
  <si>
    <t>Supox_daily22</t>
  </si>
  <si>
    <t>Supox_daily23</t>
  </si>
  <si>
    <t>Supox_daily24</t>
  </si>
  <si>
    <t>Supox_daily25</t>
  </si>
  <si>
    <t>Supox_daily26</t>
  </si>
  <si>
    <t>Supox_daily27</t>
  </si>
  <si>
    <t>Supox_daily28</t>
  </si>
  <si>
    <t>Supox_daily29</t>
  </si>
  <si>
    <t>Supox_daily30</t>
  </si>
  <si>
    <t>Supox_daily31</t>
  </si>
  <si>
    <t>Supox_daily32</t>
  </si>
  <si>
    <t>Supox_daily33</t>
  </si>
  <si>
    <t>Supox_daily34</t>
  </si>
  <si>
    <t>Supox_daily35</t>
  </si>
  <si>
    <t>Supox_daily36</t>
  </si>
  <si>
    <t>Supox_daily37</t>
  </si>
  <si>
    <t>Supox_daily38</t>
  </si>
  <si>
    <t>Supox_daily39</t>
  </si>
  <si>
    <t>Supox_daily40</t>
  </si>
  <si>
    <t>Supox_daily41</t>
  </si>
  <si>
    <t>Supox_daily42</t>
  </si>
  <si>
    <t>Supox_daily43</t>
  </si>
  <si>
    <t>Supox_daily44</t>
  </si>
  <si>
    <t>Supox_daily45</t>
  </si>
  <si>
    <t>Supox_daily46</t>
  </si>
  <si>
    <t>Supox_daily47</t>
  </si>
  <si>
    <t>Supox_daily48</t>
  </si>
  <si>
    <t>Supox_daily49</t>
  </si>
  <si>
    <t>Supox_daily50</t>
  </si>
  <si>
    <t>Supox_daily51</t>
  </si>
  <si>
    <t>Supox_daily52</t>
  </si>
  <si>
    <t>Supox_daily53</t>
  </si>
  <si>
    <t>Supox_daily54</t>
  </si>
  <si>
    <t>Supox_daily55</t>
  </si>
  <si>
    <t>Supox_daily56</t>
  </si>
  <si>
    <t>Supox_daily57</t>
  </si>
  <si>
    <t>Supox_daily58</t>
  </si>
  <si>
    <t>Supox_daily59</t>
  </si>
  <si>
    <t>Supox_daily60</t>
  </si>
  <si>
    <t>Supox_daily61</t>
  </si>
  <si>
    <t>Supox_daily62</t>
  </si>
  <si>
    <t>Supox_daily63</t>
  </si>
  <si>
    <t>Supox_daily64</t>
  </si>
  <si>
    <t>Supox_daily65</t>
  </si>
  <si>
    <t>Supox_daily66</t>
  </si>
  <si>
    <t>Supox_daily67</t>
  </si>
  <si>
    <t>Supox_daily68</t>
  </si>
  <si>
    <t>Supox_daily69</t>
  </si>
  <si>
    <t>Supox_daily70</t>
  </si>
  <si>
    <t>Supox_daily71</t>
  </si>
  <si>
    <t>Supox_daily72</t>
  </si>
  <si>
    <t>Supox_daily73</t>
  </si>
  <si>
    <t>Supox_daily74</t>
  </si>
  <si>
    <t>Supox_daily75</t>
  </si>
  <si>
    <t>Supox_daily76</t>
  </si>
  <si>
    <t>Supox_daily77</t>
  </si>
  <si>
    <t>Supox_daily78</t>
  </si>
  <si>
    <t>Supox_daily79</t>
  </si>
  <si>
    <t>Supox_daily80</t>
  </si>
  <si>
    <t>Supox_daily81</t>
  </si>
  <si>
    <t>Supox_daily82</t>
  </si>
  <si>
    <t>Supox_daily83</t>
  </si>
  <si>
    <t>Supox_daily84</t>
  </si>
  <si>
    <t>Supox_daily85</t>
  </si>
  <si>
    <t>Supox_daily86</t>
  </si>
  <si>
    <t>Weight_daily1</t>
  </si>
  <si>
    <t>Weight_daily2</t>
  </si>
  <si>
    <t>Weight_daily3</t>
  </si>
  <si>
    <t>OrthostaticVitals1</t>
  </si>
  <si>
    <t>OrthostaticVitals2</t>
  </si>
  <si>
    <t>OrthostaticVitals3</t>
  </si>
  <si>
    <t>Fluid_Status1</t>
  </si>
  <si>
    <t>Fluid_Status2</t>
  </si>
  <si>
    <t>Fluid_Status3</t>
  </si>
  <si>
    <t>Peak_flow</t>
  </si>
  <si>
    <t>BPV_daily</t>
  </si>
  <si>
    <t>Orthostatic_daily</t>
  </si>
  <si>
    <t>HRV_daily</t>
  </si>
  <si>
    <t>New_arrhythmia_daily</t>
  </si>
  <si>
    <t>Arrythmia_with_postural_change_daily</t>
  </si>
  <si>
    <t>Ectopic_burden_daily</t>
  </si>
  <si>
    <t>Delta_of_burden</t>
  </si>
  <si>
    <t>RSA_daily</t>
  </si>
  <si>
    <t>RR_interval_daily</t>
  </si>
  <si>
    <t>RRV_daily</t>
  </si>
  <si>
    <t>InsExp_Ratio_daily</t>
  </si>
  <si>
    <t>Cheyne-Stokes_Resp</t>
  </si>
  <si>
    <t>Depth_of_breath</t>
  </si>
  <si>
    <t>Coughing_yn</t>
  </si>
  <si>
    <t>CoughFreq</t>
  </si>
  <si>
    <t>CoughDuration</t>
  </si>
  <si>
    <t>TCO2_daily1</t>
  </si>
  <si>
    <t>TCO2_daily2</t>
  </si>
  <si>
    <t>TCO2_daily3</t>
  </si>
  <si>
    <t>Hgb_daily1</t>
  </si>
  <si>
    <t>Hgb_daily2</t>
  </si>
  <si>
    <t>Hgb_daily3</t>
  </si>
  <si>
    <t>Hct_daily1</t>
  </si>
  <si>
    <t>Hct_daily2</t>
  </si>
  <si>
    <t>Hct_daily3</t>
  </si>
  <si>
    <t>INR_daily1</t>
  </si>
  <si>
    <t>INR_daily2</t>
  </si>
  <si>
    <t>Lactate_daily1</t>
  </si>
  <si>
    <t>Lactate_daily2</t>
  </si>
  <si>
    <t>Lactate_daily3</t>
  </si>
  <si>
    <t>WBC_daily1</t>
  </si>
  <si>
    <t>WBC_daily2</t>
  </si>
  <si>
    <t>Plt_daily1</t>
  </si>
  <si>
    <t>Plt_daily2</t>
  </si>
  <si>
    <t>Procalcitonin_daily1</t>
  </si>
  <si>
    <t>Procalcitonin_daily2</t>
  </si>
  <si>
    <t>CPK_daily1</t>
  </si>
  <si>
    <t>CPK_daily2</t>
  </si>
  <si>
    <t>Sodium_daily1</t>
  </si>
  <si>
    <t>Sodium_daily2</t>
  </si>
  <si>
    <t>Sodium_daily3</t>
  </si>
  <si>
    <t>Potassium_daily1</t>
  </si>
  <si>
    <t>Potassium_daily2</t>
  </si>
  <si>
    <t>Potassium_daily3</t>
  </si>
  <si>
    <t>Chloride_daily1</t>
  </si>
  <si>
    <t>Chloride_daily2</t>
  </si>
  <si>
    <t>Chloride_daily3</t>
  </si>
  <si>
    <t>Ionized_Calcium_daily1</t>
  </si>
  <si>
    <t>Ionized_Calcium_daily2</t>
  </si>
  <si>
    <t>Ionized_Calcium_daily3</t>
  </si>
  <si>
    <t>Glucose_daily1</t>
  </si>
  <si>
    <t>Glucose_daily2</t>
  </si>
  <si>
    <t>Glucose_daily3</t>
  </si>
  <si>
    <t>Glucose_daily4</t>
  </si>
  <si>
    <t>Glucose_daily5</t>
  </si>
  <si>
    <t>Glucose_daily6</t>
  </si>
  <si>
    <t>Glucose_daily7</t>
  </si>
  <si>
    <t>Glucose_daily8</t>
  </si>
  <si>
    <t>Glucose_daily9</t>
  </si>
  <si>
    <t>BUN_daily1</t>
  </si>
  <si>
    <t>BUN_daily2</t>
  </si>
  <si>
    <t>BUN_daily3</t>
  </si>
  <si>
    <t>Creatinine_daily1</t>
  </si>
  <si>
    <t>Creatinine_daily2</t>
  </si>
  <si>
    <t>Creatinine_daily3</t>
  </si>
  <si>
    <t>Anion_Gap_daily1</t>
  </si>
  <si>
    <t>Anion_Gap_daily2</t>
  </si>
  <si>
    <t>Anion_Gap_daily3</t>
  </si>
  <si>
    <t>Total_Protein_daily1</t>
  </si>
  <si>
    <t>Total_Protein_daily2</t>
  </si>
  <si>
    <t>Albumin_daily1</t>
  </si>
  <si>
    <t>Albumin_daily2</t>
  </si>
  <si>
    <t>Total_bilirubin_daily1</t>
  </si>
  <si>
    <t>Total_bilirubin_daily2</t>
  </si>
  <si>
    <t>Globulin_daily1</t>
  </si>
  <si>
    <t>Globulin_daily2</t>
  </si>
  <si>
    <t>AlkP_daily1</t>
  </si>
  <si>
    <t>AlkP_daily2</t>
  </si>
  <si>
    <t>AST_daily1</t>
  </si>
  <si>
    <t>AST_daily2</t>
  </si>
  <si>
    <t>ALT_daily1</t>
  </si>
  <si>
    <t>ALT_daily2</t>
  </si>
  <si>
    <t>Prealbumin_daily</t>
  </si>
  <si>
    <t>Hgb_A1c_daily</t>
  </si>
  <si>
    <t>Troponin1</t>
  </si>
  <si>
    <t>Troponin2</t>
  </si>
  <si>
    <t>Magnesium_Daily1</t>
  </si>
  <si>
    <t>Magnesium_Daily2</t>
  </si>
  <si>
    <t>Magnesium_Daily3</t>
  </si>
  <si>
    <t>Phosphorus_Daily1</t>
  </si>
  <si>
    <t>Phosphorus_Daily2</t>
  </si>
  <si>
    <t>TSH_daily</t>
  </si>
  <si>
    <t>pHvenous_daily</t>
  </si>
  <si>
    <t>pCO2venous_daily</t>
  </si>
  <si>
    <t>Cortisol_AM_Daily</t>
  </si>
  <si>
    <t>T3_Daily</t>
  </si>
  <si>
    <t>Free_T4_Daily</t>
  </si>
  <si>
    <t>D_dimer_Daily</t>
  </si>
  <si>
    <t>NT-proBNP_daily</t>
  </si>
  <si>
    <t>Lipase_daily</t>
  </si>
  <si>
    <t>Vanco_trough</t>
  </si>
  <si>
    <t>Reticulocytes_daily</t>
  </si>
  <si>
    <t>LDH_daily</t>
  </si>
  <si>
    <t>Haptoglobin_daily</t>
  </si>
  <si>
    <t>Digoxin_daily</t>
  </si>
  <si>
    <t>APTT_daily</t>
  </si>
  <si>
    <t>Valproic_Acid_daily</t>
  </si>
  <si>
    <t>Amylase_daily</t>
  </si>
  <si>
    <t>Folic_acid_daily</t>
  </si>
  <si>
    <t>Iron_Daily</t>
  </si>
  <si>
    <t>Ammonia_daily</t>
  </si>
  <si>
    <t>Ferritin_daily</t>
  </si>
  <si>
    <t>Transferrin_Daily</t>
  </si>
  <si>
    <t>CRP_Daily</t>
  </si>
  <si>
    <t>Lithium_daily</t>
  </si>
  <si>
    <t>Alpha1_antitrypsin_daily</t>
  </si>
  <si>
    <t>Legionella_daily</t>
  </si>
  <si>
    <t>CK_daily</t>
  </si>
  <si>
    <t>Beta_hydroxybutyrate_daily</t>
  </si>
  <si>
    <t>Tacrolimus_daily</t>
  </si>
  <si>
    <t>PTH_daily</t>
  </si>
  <si>
    <t>Osmolality_daily</t>
  </si>
  <si>
    <t>ESR_Daily</t>
  </si>
  <si>
    <t>Aspergillus_Antigen_Daily</t>
  </si>
  <si>
    <t>Uric_Acid_Daily</t>
  </si>
  <si>
    <t>B_D_Glucan_Daily</t>
  </si>
  <si>
    <t>Salicylates_Daily</t>
  </si>
  <si>
    <t>G6PD_Daily</t>
  </si>
  <si>
    <t>ANA_Daily</t>
  </si>
  <si>
    <t>Urine_Osmolality_Daily</t>
  </si>
  <si>
    <t>Urine_Sodium_Daily</t>
  </si>
  <si>
    <t>Urine_Creatinine_Daily</t>
  </si>
  <si>
    <t>Urine_Microalbumin_Daily</t>
  </si>
  <si>
    <t>Urine_Urea_Nitrogen_Daily</t>
  </si>
  <si>
    <t>Urine_Nitrogen_Daily</t>
  </si>
  <si>
    <t>Aspergillus_fumigatus_Daily</t>
  </si>
  <si>
    <t>Immunoglobulin_E_Daily</t>
  </si>
  <si>
    <t>Farinae_Daily</t>
  </si>
  <si>
    <t>Pteronyssinus_Daily</t>
  </si>
  <si>
    <t>Rheumatoid_Factor_Daily</t>
  </si>
  <si>
    <t>Beta_HCG_Daily</t>
  </si>
  <si>
    <t>Rhinovirus_Daily</t>
  </si>
  <si>
    <t>TB_Daily</t>
  </si>
  <si>
    <t>Chlamydia_trachomatis_ED</t>
  </si>
  <si>
    <t>Neisseria_Gonorrhoeae_Daily</t>
  </si>
  <si>
    <t>Strep_Pneumo_AG_Daily</t>
  </si>
  <si>
    <t>Hep_Be_antibody_Daily</t>
  </si>
  <si>
    <t>HIV1_differentiation_Daily</t>
  </si>
  <si>
    <t>Influenza_A_Daily</t>
  </si>
  <si>
    <t>Influenza_B_Daily</t>
  </si>
  <si>
    <t>RSV_Daily</t>
  </si>
  <si>
    <t>C_diff_Daily</t>
  </si>
  <si>
    <t>A_Pullulans_AB_Daily</t>
  </si>
  <si>
    <t>Other_Labs_daily1</t>
  </si>
  <si>
    <t>Other_lab_value_daily1</t>
  </si>
  <si>
    <t>Other_Labs_daily2</t>
  </si>
  <si>
    <t>Other_lab_value_daily2</t>
  </si>
  <si>
    <t>eCart</t>
  </si>
  <si>
    <t>SIRS_score</t>
  </si>
  <si>
    <t>SOFA_score</t>
  </si>
  <si>
    <t>NEWS</t>
  </si>
  <si>
    <t>MEWS</t>
  </si>
  <si>
    <t>SEWS</t>
  </si>
  <si>
    <t>VIEWS</t>
  </si>
  <si>
    <t>BTF</t>
  </si>
  <si>
    <t>IV_medication_daily</t>
  </si>
  <si>
    <t>IV_fluids_daily</t>
  </si>
  <si>
    <t>IV_diuretics_daily</t>
  </si>
  <si>
    <t>IV_antibiotics_daily</t>
  </si>
  <si>
    <t>Oxygen_requirement_daily</t>
  </si>
  <si>
    <t>Nebulizer_treatment_daily</t>
  </si>
  <si>
    <t>Imaging_daily</t>
  </si>
  <si>
    <t>Lab_orders_daily</t>
  </si>
  <si>
    <t>POC_Imaging_daily</t>
  </si>
  <si>
    <t>POCUS_Type_daily</t>
  </si>
  <si>
    <t>Primary_MD_sessions_daily</t>
  </si>
  <si>
    <t>Consultant_sessions_daily</t>
  </si>
  <si>
    <t>PT_OT_sessions_daily</t>
  </si>
  <si>
    <t>Fall_manual</t>
  </si>
  <si>
    <t>LOC_Patch</t>
  </si>
  <si>
    <t>LOC_Manual</t>
  </si>
  <si>
    <t>Delirium_EHR</t>
  </si>
  <si>
    <t>Delirium_bio</t>
  </si>
  <si>
    <t>DVTPE</t>
  </si>
  <si>
    <t>New_pressure_ulcer</t>
  </si>
  <si>
    <t>Thrombophlebitis_at_peripheral_IV_site</t>
  </si>
  <si>
    <t>CAUTI</t>
  </si>
  <si>
    <t>C_dif</t>
  </si>
  <si>
    <t>MRSA</t>
  </si>
  <si>
    <t xml:space="preserve">Hospital_acquired_infection </t>
  </si>
  <si>
    <t>Pain</t>
  </si>
  <si>
    <t>Hypokalemia</t>
  </si>
  <si>
    <t>Acute_kidney_injury</t>
  </si>
  <si>
    <t>Active_Minutes</t>
  </si>
  <si>
    <t>Sedentary_minutes</t>
  </si>
  <si>
    <t>Steps</t>
  </si>
  <si>
    <t>Change_in_gait</t>
  </si>
  <si>
    <t>Inapropriate_Response_to_Activity</t>
  </si>
  <si>
    <t>Sleep_minutes_24</t>
  </si>
  <si>
    <t>Sleep_minutes_night</t>
  </si>
  <si>
    <t>Sleep_minutes_day</t>
  </si>
  <si>
    <t>Sleep_awakenings</t>
  </si>
  <si>
    <t>Sleep_quality</t>
  </si>
  <si>
    <t>Sleep_episodes</t>
  </si>
  <si>
    <t>Sleep_flipped_cycle</t>
  </si>
  <si>
    <t>Time_upright</t>
  </si>
  <si>
    <t>Time_leaning</t>
  </si>
  <si>
    <t>Time_supine</t>
  </si>
  <si>
    <t>OSA</t>
  </si>
  <si>
    <t>SDB</t>
  </si>
  <si>
    <t>AHI</t>
  </si>
  <si>
    <t>Inappropriate_medication_use</t>
  </si>
  <si>
    <t>Foley_catheter_use</t>
  </si>
  <si>
    <t>Restraint_use</t>
  </si>
  <si>
    <t>Walk_around_ward_home</t>
  </si>
  <si>
    <t>Get_to_noncommode_bathroom</t>
  </si>
  <si>
    <t>Walk_1_flight_of_stairs</t>
  </si>
  <si>
    <t>Visit_with_friends_family</t>
  </si>
  <si>
    <t>Visits_RN</t>
  </si>
  <si>
    <t>Visits_EMTP</t>
  </si>
  <si>
    <t>Visits_MDoncall_videophone</t>
  </si>
  <si>
    <t>Visits_MDoncall_inperson</t>
  </si>
  <si>
    <t>Visit_time_RN1</t>
  </si>
  <si>
    <t>Visit_time_RN2</t>
  </si>
  <si>
    <t>Visit_time_RN3</t>
  </si>
  <si>
    <t>Visit_time_RN4</t>
  </si>
  <si>
    <t>Visit_time_EMPT1</t>
  </si>
  <si>
    <t>Visit_time_EMPT2</t>
  </si>
  <si>
    <t>Heart Failure</t>
  </si>
  <si>
    <t>5-home hospice</t>
  </si>
  <si>
    <t>4-strongly agree</t>
  </si>
  <si>
    <t>4-LTAC</t>
  </si>
  <si>
    <t>3-agree</t>
  </si>
  <si>
    <t>3-home health</t>
  </si>
  <si>
    <t>2-disagree</t>
  </si>
  <si>
    <t>2-SNF</t>
  </si>
  <si>
    <t>1-strongly disagree</t>
  </si>
  <si>
    <t>1-no problem</t>
  </si>
  <si>
    <t>Days</t>
  </si>
  <si>
    <t>1-routine</t>
  </si>
  <si>
    <t>Calculator</t>
  </si>
  <si>
    <t>0-3</t>
  </si>
  <si>
    <t>1-5</t>
  </si>
  <si>
    <t>0-don't know</t>
  </si>
  <si>
    <t>3-12</t>
  </si>
  <si>
    <t>0-problem</t>
  </si>
  <si>
    <t>0-15</t>
  </si>
  <si>
    <t>Recode</t>
  </si>
  <si>
    <t>calc</t>
  </si>
  <si>
    <t>LOS_D</t>
  </si>
  <si>
    <t>LOS_time</t>
  </si>
  <si>
    <t>Change_in_Diagnosis_Discharge</t>
  </si>
  <si>
    <t>Discharge_diagnosis</t>
  </si>
  <si>
    <t>Disposition</t>
  </si>
  <si>
    <t>Transfer_back_to_hospital</t>
  </si>
  <si>
    <t>Unplanned_Mortality_during_admission</t>
  </si>
  <si>
    <t>All-cause_mortality_during_admission</t>
  </si>
  <si>
    <t>grt3_meds_added</t>
  </si>
  <si>
    <t>Readmission_risk_score</t>
  </si>
  <si>
    <t>Readmission_risk_score_percent</t>
  </si>
  <si>
    <t>EFEval</t>
  </si>
  <si>
    <t>ACEI_ARB_for_HFrEF_(EF &lt; 40%)_D</t>
  </si>
  <si>
    <t>Beta_blocker_for_HFrEF_(EF &lt; 40%)_D</t>
  </si>
  <si>
    <t>Aldosterone_antagonist_for_ HFrEF_(EF &lt; 40%)_D</t>
  </si>
  <si>
    <t>Lipid_lowering_for_CAD_PVD_CVA_or_diabetes_D</t>
  </si>
  <si>
    <t>Smoking_cessation_counseling_D</t>
  </si>
  <si>
    <t>EQ_D_1</t>
  </si>
  <si>
    <t>EQ_D_2</t>
  </si>
  <si>
    <t>EQ_D_3</t>
  </si>
  <si>
    <t>EQ_D_4</t>
  </si>
  <si>
    <t>EQ_D_5</t>
  </si>
  <si>
    <t>EQ_D_VAS</t>
  </si>
  <si>
    <t>Delta_EQ_VAS_AtoD</t>
  </si>
  <si>
    <t>SF1_D</t>
  </si>
  <si>
    <t>ADL_D_1</t>
  </si>
  <si>
    <t>ADL_D_2</t>
  </si>
  <si>
    <t>ADL_D_3</t>
  </si>
  <si>
    <t>ADL_D_4</t>
  </si>
  <si>
    <t>ADL_D_5</t>
  </si>
  <si>
    <t>ADL_D_6</t>
  </si>
  <si>
    <t>ADL_D_tot</t>
  </si>
  <si>
    <t>Delta_ADL_AtoD</t>
  </si>
  <si>
    <t>IADL_D_1</t>
  </si>
  <si>
    <t>IADL_D_2</t>
  </si>
  <si>
    <t>IADL_D_3</t>
  </si>
  <si>
    <t>IADL_D_4</t>
  </si>
  <si>
    <t>IADL_D_5</t>
  </si>
  <si>
    <t>IADL_D_6</t>
  </si>
  <si>
    <t>IADL_D_7</t>
  </si>
  <si>
    <t>IADL_D_8</t>
  </si>
  <si>
    <t>IADL_D_tot</t>
  </si>
  <si>
    <t>Delta_IADL_AtoD</t>
  </si>
  <si>
    <t>PHQ_D_1</t>
  </si>
  <si>
    <t>PHQ_D_2</t>
  </si>
  <si>
    <t>PHQ_D_tot</t>
  </si>
  <si>
    <t>Delta_PHQ_AtoD</t>
  </si>
  <si>
    <t>Support_D_1</t>
  </si>
  <si>
    <t>Support_D_2</t>
  </si>
  <si>
    <t>Support_D_3</t>
  </si>
  <si>
    <t>Support_D_4</t>
  </si>
  <si>
    <t>Support_D_tot</t>
  </si>
  <si>
    <t>Delta_Support_AtoD</t>
  </si>
  <si>
    <t>CTM_1</t>
  </si>
  <si>
    <t>CTM_2</t>
  </si>
  <si>
    <t>CTM_3</t>
  </si>
  <si>
    <t>CTM_tot</t>
  </si>
  <si>
    <t>Picker_1_re</t>
  </si>
  <si>
    <t>Picker_2_re</t>
  </si>
  <si>
    <t>Picker_3_re</t>
  </si>
  <si>
    <t>Picker_4_re</t>
  </si>
  <si>
    <t>Picker_5_re</t>
  </si>
  <si>
    <t>Picker_6_re</t>
  </si>
  <si>
    <t>Picker_7_re</t>
  </si>
  <si>
    <t>Picker_8_re</t>
  </si>
  <si>
    <t>Picker_9_re</t>
  </si>
  <si>
    <t>Picker_10_re</t>
  </si>
  <si>
    <t>Picker_11_re</t>
  </si>
  <si>
    <t>Picker_12_re</t>
  </si>
  <si>
    <t>Picker_13_re</t>
  </si>
  <si>
    <t>Picker_14_re</t>
  </si>
  <si>
    <t>Picker_15_re</t>
  </si>
  <si>
    <t>Picker_tot</t>
  </si>
  <si>
    <t>HEART FAILURE</t>
  </si>
  <si>
    <t>3-NA</t>
  </si>
  <si>
    <t>2-quit, prior smoker</t>
  </si>
  <si>
    <t># diagnostics</t>
  </si>
  <si>
    <t># orders</t>
  </si>
  <si>
    <t># visits</t>
  </si>
  <si>
    <t># days</t>
  </si>
  <si>
    <t># admissions</t>
  </si>
  <si>
    <t># obs stays</t>
  </si>
  <si>
    <t>0-never smoker</t>
  </si>
  <si>
    <t>Imaging_PD</t>
  </si>
  <si>
    <t>Lab_orders_PD</t>
  </si>
  <si>
    <t>PCP_visits_PD</t>
  </si>
  <si>
    <t>PCP_visit_by_14_days_PD</t>
  </si>
  <si>
    <t>Specialist_visits_PD</t>
  </si>
  <si>
    <t>PT_OT_visits_PD</t>
  </si>
  <si>
    <t>SNF_utilization</t>
  </si>
  <si>
    <t>Home_health_utilization</t>
  </si>
  <si>
    <t>ED_visit(s)_PD</t>
  </si>
  <si>
    <t>Readmission(s)_after_index_any</t>
  </si>
  <si>
    <t>Readmission(s)_after_index_unplanned</t>
  </si>
  <si>
    <t>ED_observation_stay(s)</t>
  </si>
  <si>
    <t>30-day_unplanned_mortality</t>
  </si>
  <si>
    <t>30-day_all-cause_mortality</t>
  </si>
  <si>
    <t>ACEI_ARB_for_HFrEF_(EF &lt; 40%)_PD</t>
  </si>
  <si>
    <t>Beta_blocker_for_HFrEF_(EF &lt; 40%)_PD</t>
  </si>
  <si>
    <t>Aldosterone_antagonist_for_HFrEF_(EF &lt; 40%)_PD</t>
  </si>
  <si>
    <t>Lipid_lowering_for_CAD_PVD_CVA_or_diabetes_PD</t>
  </si>
  <si>
    <t>Smoking_status_PD</t>
  </si>
  <si>
    <t>EQ_PD_1</t>
  </si>
  <si>
    <t>EQ_PD_2</t>
  </si>
  <si>
    <t>EQ_PD_3</t>
  </si>
  <si>
    <t>EQ_PD_4</t>
  </si>
  <si>
    <t>EQ_PD_5</t>
  </si>
  <si>
    <t>EQ_VAS_PD</t>
  </si>
  <si>
    <t>Delta_EQ_PD_VAS_DtoPD</t>
  </si>
  <si>
    <t>SF1_PD</t>
  </si>
  <si>
    <t>ADL_PD_1</t>
  </si>
  <si>
    <t>ADL_PD_2</t>
  </si>
  <si>
    <t>ADL_PD_3</t>
  </si>
  <si>
    <t>ADL_PD_4</t>
  </si>
  <si>
    <t>ADL_PD_5</t>
  </si>
  <si>
    <t>ADL_PD_6</t>
  </si>
  <si>
    <t>ADL_PD_tot</t>
  </si>
  <si>
    <t>Delta_ADL_DtoPD</t>
  </si>
  <si>
    <t>IADL_PD_1</t>
  </si>
  <si>
    <t>IADL_PD_2</t>
  </si>
  <si>
    <t>IADL_PD_3</t>
  </si>
  <si>
    <t>IADL_PD_4</t>
  </si>
  <si>
    <t>IADL_PD_5</t>
  </si>
  <si>
    <t>IADL_PD_6</t>
  </si>
  <si>
    <t>IADL_PD_7</t>
  </si>
  <si>
    <t>IADL_PD_8</t>
  </si>
  <si>
    <t>IADL_PD_tot</t>
  </si>
  <si>
    <t>Delta_IADL_DtoPD</t>
  </si>
  <si>
    <t>PHQ_PD_1</t>
  </si>
  <si>
    <t>PHQ_PD_2</t>
  </si>
  <si>
    <t>PHQ_PD_tot</t>
  </si>
  <si>
    <t>Delta_PHQ_DtoPD</t>
  </si>
  <si>
    <t>Support_PD_1</t>
  </si>
  <si>
    <t>Support_PD_2</t>
  </si>
  <si>
    <t>Support_PD_3</t>
  </si>
  <si>
    <t>Support_PD_4</t>
  </si>
  <si>
    <t>Support_PD_tot</t>
  </si>
  <si>
    <t>Delta_Support_DtoPD</t>
  </si>
  <si>
    <t>Stress T-wave 1</t>
  </si>
  <si>
    <t>Stress T-wave 2</t>
  </si>
  <si>
    <t>Stress T-wave 3</t>
  </si>
  <si>
    <t>Stress T-wave 4</t>
  </si>
  <si>
    <t>Stress T-wave 5</t>
  </si>
  <si>
    <t>Stress T-wave 6</t>
  </si>
  <si>
    <t>Stress T-wave 7</t>
  </si>
  <si>
    <t>Stress T-wave 8</t>
  </si>
  <si>
    <t>Stress T-wave 9</t>
  </si>
  <si>
    <t>Stress T-wave 10</t>
  </si>
  <si>
    <t>Stress T-wave 11</t>
  </si>
  <si>
    <t>*grab pdf or note</t>
  </si>
  <si>
    <t>*less than a year</t>
  </si>
  <si>
    <t>During</t>
  </si>
  <si>
    <t>*within 3 months</t>
  </si>
  <si>
    <t>Deltas</t>
  </si>
  <si>
    <t>PA to During</t>
  </si>
  <si>
    <t>PA to PD</t>
  </si>
  <si>
    <t>During to PD</t>
  </si>
  <si>
    <t>ms</t>
  </si>
  <si>
    <t>degrees</t>
  </si>
  <si>
    <t>mm</t>
  </si>
  <si>
    <t>cm/s</t>
  </si>
  <si>
    <t>mL</t>
  </si>
  <si>
    <t>mL/m2</t>
  </si>
  <si>
    <t>m/s</t>
  </si>
  <si>
    <t>cm2</t>
  </si>
  <si>
    <t>ECG1_VentRate</t>
  </si>
  <si>
    <t>ECG1_ARate</t>
  </si>
  <si>
    <t>ECG1_PR</t>
  </si>
  <si>
    <t>ECG1_QRS_Duration</t>
  </si>
  <si>
    <t>ECG1_QT_Interval</t>
  </si>
  <si>
    <t>ECG1_QTC_Interval</t>
  </si>
  <si>
    <t>ECG1_P_Axis</t>
  </si>
  <si>
    <t>ECG1_R_Wave_Axis</t>
  </si>
  <si>
    <t xml:space="preserve">ECG1_T_Wave_axis </t>
  </si>
  <si>
    <t>Notes</t>
  </si>
  <si>
    <t>ECG1_T-wave_alternans</t>
  </si>
  <si>
    <t>ECG1_T-wave_amplitude</t>
  </si>
  <si>
    <t>ECG1_T_right_slope</t>
  </si>
  <si>
    <t>ECG1_T-wave_area</t>
  </si>
  <si>
    <t>ECG2_VentRate</t>
  </si>
  <si>
    <t>ECG2_ARate</t>
  </si>
  <si>
    <t>ECG2_PR</t>
  </si>
  <si>
    <t>ECG2_QRS_Duration</t>
  </si>
  <si>
    <t>ECG2_QT_Interval</t>
  </si>
  <si>
    <t>ECG2_QTC_Interval</t>
  </si>
  <si>
    <t>ECG2_P_Axis</t>
  </si>
  <si>
    <t>ECG2_R_Wave_Axis</t>
  </si>
  <si>
    <t xml:space="preserve">ECG2_T_Wave_axis </t>
  </si>
  <si>
    <t>Notes_2</t>
  </si>
  <si>
    <t>ECG2_T-wave_alternans</t>
  </si>
  <si>
    <t>ECG2_T-wave_amplitude</t>
  </si>
  <si>
    <t>ECG2_T_right_slope</t>
  </si>
  <si>
    <t>ECG2_T-wave_area</t>
  </si>
  <si>
    <t>ECG3_VentRate</t>
  </si>
  <si>
    <t>ECG3_ARate</t>
  </si>
  <si>
    <t>ECG3_PR</t>
  </si>
  <si>
    <t>ECG3_QRS_Duration</t>
  </si>
  <si>
    <t>ECG3_QT_Interval</t>
  </si>
  <si>
    <t>ECG3_QTC_Interval</t>
  </si>
  <si>
    <t>ECG3_P_Axis</t>
  </si>
  <si>
    <t>ECG3_R_Wave_Axis</t>
  </si>
  <si>
    <t xml:space="preserve">ECG3_T_Wave_axis </t>
  </si>
  <si>
    <t>Notes_3</t>
  </si>
  <si>
    <t>ECG3_T-wave_alternans</t>
  </si>
  <si>
    <t>ECG3_T-wave_amplitude</t>
  </si>
  <si>
    <t>ECG3_T_right_slope</t>
  </si>
  <si>
    <t>ECG3_T-wave_area</t>
  </si>
  <si>
    <t>ECG4_VentRate</t>
  </si>
  <si>
    <t>ECG4_ARate</t>
  </si>
  <si>
    <t>ECG4_PR</t>
  </si>
  <si>
    <t>ECG4_QRS_Duration</t>
  </si>
  <si>
    <t>ECG4_QT_Interval</t>
  </si>
  <si>
    <t>ECG4_QTC_Interval</t>
  </si>
  <si>
    <t>ECG4_P_Axis</t>
  </si>
  <si>
    <t>ECG4_R_Wave_Axis</t>
  </si>
  <si>
    <t xml:space="preserve">ECG4_T_Wave_axis </t>
  </si>
  <si>
    <t>Notes_4</t>
  </si>
  <si>
    <t>ECG4_T-wave_alternans</t>
  </si>
  <si>
    <t>ECG4_T-wave_amplitude</t>
  </si>
  <si>
    <t>ECG4_T_right_slope</t>
  </si>
  <si>
    <t>ECG4_T-wave_area</t>
  </si>
  <si>
    <t>ECG5_VentRate</t>
  </si>
  <si>
    <t>ECG5_ARate</t>
  </si>
  <si>
    <t>ECG5_PR</t>
  </si>
  <si>
    <t>ECG5_QRS_Duration</t>
  </si>
  <si>
    <t>ECG5_QT_Interval</t>
  </si>
  <si>
    <t>ECG5_QTC_Interval</t>
  </si>
  <si>
    <t>ECG5_P_Axis</t>
  </si>
  <si>
    <t>ECG5_R_Wave_Axis</t>
  </si>
  <si>
    <t xml:space="preserve">ECG5_T_Wave_axis </t>
  </si>
  <si>
    <t>Notes_5</t>
  </si>
  <si>
    <t>ECG5_T-wave_alternans</t>
  </si>
  <si>
    <t>ECG5_T-wave_amplitude</t>
  </si>
  <si>
    <t>ECG5_T_right_slope</t>
  </si>
  <si>
    <t>ECG5_T-wave_area</t>
  </si>
  <si>
    <t>ECG6_VentRate</t>
  </si>
  <si>
    <t>ECG6_ARate</t>
  </si>
  <si>
    <t>ECG6_PR</t>
  </si>
  <si>
    <t>ECG6_QRS_Duration</t>
  </si>
  <si>
    <t>ECG6_QT_Interval</t>
  </si>
  <si>
    <t>ECG6_QTC_Interval</t>
  </si>
  <si>
    <t>ECG6_P_Axis</t>
  </si>
  <si>
    <t>ECG6_R_Wave_Axis</t>
  </si>
  <si>
    <t xml:space="preserve">ECG6_T_Wave_axis </t>
  </si>
  <si>
    <t>Notes_6</t>
  </si>
  <si>
    <t>ECG6_T-wave_alternans</t>
  </si>
  <si>
    <t>ECG6_T-wave_amplitude</t>
  </si>
  <si>
    <t>ECG6_T_right_slope</t>
  </si>
  <si>
    <t>ECG6_T-wave_area</t>
  </si>
  <si>
    <t>ECG7_VentRate</t>
  </si>
  <si>
    <t>ECG7_ARate</t>
  </si>
  <si>
    <t>ECG7_PR</t>
  </si>
  <si>
    <t>ECG7_QRS_Duration</t>
  </si>
  <si>
    <t>ECG7_QT_Interval</t>
  </si>
  <si>
    <t>ECG7_QTC_Interval</t>
  </si>
  <si>
    <t>ECG7_P_Axis</t>
  </si>
  <si>
    <t>ECG7_R_Wave_Axis</t>
  </si>
  <si>
    <t xml:space="preserve">ECG7_T_Wave_axis </t>
  </si>
  <si>
    <t>Notes_7</t>
  </si>
  <si>
    <t>ECG7_T-wave_alternans</t>
  </si>
  <si>
    <t>ECG7_T-wave_amplitude</t>
  </si>
  <si>
    <t>ECG7_T_right_slope</t>
  </si>
  <si>
    <t>ECG7_T-wave_area</t>
  </si>
  <si>
    <t>ECG8_VentRate</t>
  </si>
  <si>
    <t>ECG8_ARate</t>
  </si>
  <si>
    <t>ECG8_PR</t>
  </si>
  <si>
    <t>ECG8_QRS_Duration</t>
  </si>
  <si>
    <t>ECG8_QT_Interval</t>
  </si>
  <si>
    <t>ECG8_QTC_Interval</t>
  </si>
  <si>
    <t>ECG8_P_Axis</t>
  </si>
  <si>
    <t>ECG8_R_Wave_Axis</t>
  </si>
  <si>
    <t xml:space="preserve">ECG8_T_Wave_axis </t>
  </si>
  <si>
    <t>Notes_8</t>
  </si>
  <si>
    <t>ECG8_T-wave_alternans</t>
  </si>
  <si>
    <t>ECG8_T-wave_amplitude</t>
  </si>
  <si>
    <t>ECG8_T_right_slope</t>
  </si>
  <si>
    <t>ECG8_T-wave_area</t>
  </si>
  <si>
    <t>ECG9_VentRate</t>
  </si>
  <si>
    <t>ECG9_ARate</t>
  </si>
  <si>
    <t>ECG9_PR</t>
  </si>
  <si>
    <t>ECG9_QRS_Duration</t>
  </si>
  <si>
    <t>ECG9_QT_Interval</t>
  </si>
  <si>
    <t>ECG9_QTC_Interval</t>
  </si>
  <si>
    <t>ECG9_P_Axis</t>
  </si>
  <si>
    <t>ECG9_R_Wave_Axis</t>
  </si>
  <si>
    <t xml:space="preserve">ECG9_T_Wave_axis </t>
  </si>
  <si>
    <t>Notes_9</t>
  </si>
  <si>
    <t>ECG9_T-wave_alternans</t>
  </si>
  <si>
    <t>ECG9_T-wave_amplitude</t>
  </si>
  <si>
    <t>ECG9_T_right_slope</t>
  </si>
  <si>
    <t>ECG9_T-wave_area</t>
  </si>
  <si>
    <t>ECG10_VentRate</t>
  </si>
  <si>
    <t>ECG10_ARate</t>
  </si>
  <si>
    <t>ECG10_PR</t>
  </si>
  <si>
    <t>ECG10_QRS_Duration</t>
  </si>
  <si>
    <t>ECG10_QT_Interval</t>
  </si>
  <si>
    <t>ECG10_QTC_Interval</t>
  </si>
  <si>
    <t>ECG10_P_Axis</t>
  </si>
  <si>
    <t>ECG10_R_Wave_Axis</t>
  </si>
  <si>
    <t xml:space="preserve">ECG10_T_Wave_axis </t>
  </si>
  <si>
    <t>Notes_10</t>
  </si>
  <si>
    <t>ECG10_T-wave_alternans</t>
  </si>
  <si>
    <t>ECG10_T-wave_amplitude</t>
  </si>
  <si>
    <t>ECG10_T_right_slope</t>
  </si>
  <si>
    <t>ECG10_T-wave_area</t>
  </si>
  <si>
    <t>ECG11_VentRate</t>
  </si>
  <si>
    <t>ECG11_ARate</t>
  </si>
  <si>
    <t>ECG11_PR</t>
  </si>
  <si>
    <t>ECG11_QRS_Duration</t>
  </si>
  <si>
    <t>ECG11_QT_Interval</t>
  </si>
  <si>
    <t>ECG11_QTC_Interval</t>
  </si>
  <si>
    <t>ECG11_P_Axis</t>
  </si>
  <si>
    <t>ECG11_R_Wave_Axis</t>
  </si>
  <si>
    <t xml:space="preserve">ECG11_T_Wave_axis </t>
  </si>
  <si>
    <t>Notes_11</t>
  </si>
  <si>
    <t>ECG11_T-wave_alternans</t>
  </si>
  <si>
    <t>ECG11_T-wave_amplitude</t>
  </si>
  <si>
    <t>ECG11_T_right_slope</t>
  </si>
  <si>
    <t>ECG11_T-wave_area</t>
  </si>
  <si>
    <t>LVEF_Pre-Admission</t>
  </si>
  <si>
    <t>LVIDed_PA</t>
  </si>
  <si>
    <t>LVIDes_PA</t>
  </si>
  <si>
    <t>IVS_PA</t>
  </si>
  <si>
    <t>PWT_PA</t>
  </si>
  <si>
    <t>E_wave_vel_PA</t>
  </si>
  <si>
    <t>A_wave_vel_PA</t>
  </si>
  <si>
    <t>LA_AP_PA</t>
  </si>
  <si>
    <t>LA_ML_PA</t>
  </si>
  <si>
    <t>LA_SI_PA</t>
  </si>
  <si>
    <t>LA_vol_PA</t>
  </si>
  <si>
    <t>LA_vol_index_PA</t>
  </si>
  <si>
    <t>RV_sys_pressure_PA</t>
  </si>
  <si>
    <t>TV_peak_gradient_PA</t>
  </si>
  <si>
    <t>TV_peak_regurgitant_vel_PA</t>
  </si>
  <si>
    <t>Ao_Sinus_PA</t>
  </si>
  <si>
    <t>Asc_Ao_PA</t>
  </si>
  <si>
    <t>DA_PA</t>
  </si>
  <si>
    <t>LVOT_vel_PA</t>
  </si>
  <si>
    <t>LVOT_Dia_PA</t>
  </si>
  <si>
    <t>AV_area_PA</t>
  </si>
  <si>
    <t>AV_peak_grad_PA</t>
  </si>
  <si>
    <t>AV_mean_grad_PA</t>
  </si>
  <si>
    <t>Tricuspid_annular_plane_sys_excursion_PA</t>
  </si>
  <si>
    <t>RV_pulsed_tissue_doppler_Swave_PA</t>
  </si>
  <si>
    <t xml:space="preserve">LVEF_during </t>
  </si>
  <si>
    <t>LVIDed_During</t>
  </si>
  <si>
    <t>LVIDes_During</t>
  </si>
  <si>
    <t>IVS_During</t>
  </si>
  <si>
    <t>PWT_During</t>
  </si>
  <si>
    <t>E_wave_vel_During</t>
  </si>
  <si>
    <t>A_wave_vel_During</t>
  </si>
  <si>
    <t>LA_AP_During</t>
  </si>
  <si>
    <t>LA_ML_During</t>
  </si>
  <si>
    <t>LA_SI_During</t>
  </si>
  <si>
    <t>LA_vol_During</t>
  </si>
  <si>
    <t>LA_vol_index_During</t>
  </si>
  <si>
    <t>RV_sys_press_During</t>
  </si>
  <si>
    <t>TV_peak_grad_During</t>
  </si>
  <si>
    <t>TV_peak_regurg_vel_During</t>
  </si>
  <si>
    <t>Ao_sinus_During</t>
  </si>
  <si>
    <t>Asc_Ao_During</t>
  </si>
  <si>
    <t>AV_area_During</t>
  </si>
  <si>
    <t>AV_peak_grad_During</t>
  </si>
  <si>
    <t>AV_mean_grad_During</t>
  </si>
  <si>
    <t>LVOT_dia_During</t>
  </si>
  <si>
    <t>LVOT_vel_During</t>
  </si>
  <si>
    <t>Tricuspid_annular_plane_sys_excursion_D</t>
  </si>
  <si>
    <t>RV_pulsed_tissue_doppler_Swave_D</t>
  </si>
  <si>
    <t>LVEF_PD</t>
  </si>
  <si>
    <t>LVIDed_PD</t>
  </si>
  <si>
    <t>LVIDes_PD</t>
  </si>
  <si>
    <t>IVS_PD</t>
  </si>
  <si>
    <t>PWT_PD</t>
  </si>
  <si>
    <t>E_wave_vel_PD</t>
  </si>
  <si>
    <t>A_wave_vel_PD</t>
  </si>
  <si>
    <t>LA_AP_PD</t>
  </si>
  <si>
    <t>LA_ML_PD</t>
  </si>
  <si>
    <t>LA_SI_PD</t>
  </si>
  <si>
    <t>LA_vol_PD</t>
  </si>
  <si>
    <t>LA_vol_index_PD</t>
  </si>
  <si>
    <t>RV_sys_pressure_PD</t>
  </si>
  <si>
    <t>TV_peak_gradient_PD</t>
  </si>
  <si>
    <t>TV_peak_regurgitant_vel_PD</t>
  </si>
  <si>
    <t>Ao_Sinus_PD</t>
  </si>
  <si>
    <t>Asc_Ao_PD</t>
  </si>
  <si>
    <t>AV_area_PD</t>
  </si>
  <si>
    <t>AV_peak_grad_PD</t>
  </si>
  <si>
    <t>AV_mean_grad_PD</t>
  </si>
  <si>
    <t>LVOT_dia_PD</t>
  </si>
  <si>
    <t>LOVT_vel_PD</t>
  </si>
  <si>
    <t>Tricuspid_annular_plane_sys_excursion</t>
  </si>
  <si>
    <t>RV_pulsed_tissue_doppler_Swave</t>
  </si>
  <si>
    <t>LVEF_PAtoD</t>
  </si>
  <si>
    <t>LVIDed_PAtoD</t>
  </si>
  <si>
    <t>LVIDes_PAtoD</t>
  </si>
  <si>
    <t>IVS_PAtoD</t>
  </si>
  <si>
    <t>PWT_PAtoD</t>
  </si>
  <si>
    <t>E_Wave_Vel_PAtoD</t>
  </si>
  <si>
    <t>a_Wave_Vel_PAtoD</t>
  </si>
  <si>
    <t>LA_AP_PAtoD</t>
  </si>
  <si>
    <t>LA_vol_PAtoD</t>
  </si>
  <si>
    <t>LA_vol_index_PAtoD</t>
  </si>
  <si>
    <t>RV_sys_pressure_PAtoD</t>
  </si>
  <si>
    <t>TV_peak_gradient_PAtoD</t>
  </si>
  <si>
    <t>TV_peak_regurgitant_vel_PAtoD</t>
  </si>
  <si>
    <t>Ao_Sinus_PAtoD</t>
  </si>
  <si>
    <t>Asc_Ao_PAtoD</t>
  </si>
  <si>
    <t>LVOT_vel_PAtoD</t>
  </si>
  <si>
    <t>LVOT_dia_PAtoD</t>
  </si>
  <si>
    <t>AV_area_PAtoD</t>
  </si>
  <si>
    <t>AV_peak_grad_PAtoD</t>
  </si>
  <si>
    <t>AV_mean_grad_PAtoD</t>
  </si>
  <si>
    <t>LVEF_PAtoPD</t>
  </si>
  <si>
    <t>LVIDed_PAtoPD</t>
  </si>
  <si>
    <t>LVIDes_PAtoPD</t>
  </si>
  <si>
    <t>IVS_PAtoPD</t>
  </si>
  <si>
    <t>PWT_PAtoPD</t>
  </si>
  <si>
    <t>E_wave_vel_PAtoPD</t>
  </si>
  <si>
    <t>A_wave_vel_PAtoPD</t>
  </si>
  <si>
    <t>LA_AP_PAtoPD</t>
  </si>
  <si>
    <t>LA_ML_PAtoPD</t>
  </si>
  <si>
    <t>LA_SI_PAtoPD</t>
  </si>
  <si>
    <t>LA_vol_PAtoPD</t>
  </si>
  <si>
    <t>LA_vol_index_PAtoPD</t>
  </si>
  <si>
    <t>RV_sys_pressure_PAtoPD</t>
  </si>
  <si>
    <t>TV_peak_gradient_PAtoPD</t>
  </si>
  <si>
    <t>TV_peak_regurgitant_vel_PAtoPD</t>
  </si>
  <si>
    <t>Ao_Sinus_PAtoPD</t>
  </si>
  <si>
    <t>Asc_Ao_PAtoPD</t>
  </si>
  <si>
    <t>LVOT_vel_PAtoPD</t>
  </si>
  <si>
    <t>LVOT_dia_PAtoPD</t>
  </si>
  <si>
    <t>AV_area_PAtoPD</t>
  </si>
  <si>
    <t>AV_peak_grad_PAtoPD</t>
  </si>
  <si>
    <t>AV_mean_grad_PAtoPD</t>
  </si>
  <si>
    <t>LVEF_DtoPD</t>
  </si>
  <si>
    <t>LVIDed_DtoPD</t>
  </si>
  <si>
    <t>LVIDes_DtoPD</t>
  </si>
  <si>
    <t>IVS_DtoPD</t>
  </si>
  <si>
    <t>PWT_DtoPD</t>
  </si>
  <si>
    <t>E_wave_vel_DtoPD</t>
  </si>
  <si>
    <t>A_wave_vel_DtoPD</t>
  </si>
  <si>
    <t>LA_AP_DtoPD</t>
  </si>
  <si>
    <t>LA_ML_DtoPD</t>
  </si>
  <si>
    <t>LA_SI_DtoPD</t>
  </si>
  <si>
    <t>LA_vol_DtoPD</t>
  </si>
  <si>
    <t>LA_vol_index_DtoPD</t>
  </si>
  <si>
    <t>RV_sys_pressure_DtoPD</t>
  </si>
  <si>
    <t>TV_peak_gradient_DtoPD</t>
  </si>
  <si>
    <t>TV_peak_regurgitant_vel_DtoPD</t>
  </si>
  <si>
    <t>Ao_Sinus_DtoPD</t>
  </si>
  <si>
    <t>Asc_Ao_DtoPD</t>
  </si>
  <si>
    <t>Pacemaker_Interrogation</t>
  </si>
  <si>
    <t>Pacemaker_Interrogation_Notes</t>
  </si>
  <si>
    <t>SCORES</t>
  </si>
  <si>
    <t xml:space="preserve">Minus 30 days, at admission, at discharge, and post-discharge surveys </t>
  </si>
  <si>
    <t>For determining top 5 chronic conditions at admission</t>
  </si>
  <si>
    <t>All light blue cells labeled "Biofourmis" will be calculated by Biofourmis</t>
  </si>
  <si>
    <t>***Use eCart Algorithm</t>
  </si>
  <si>
    <t xml:space="preserve">SOFA </t>
  </si>
  <si>
    <t>SIRS</t>
  </si>
  <si>
    <t>MAHC 10 - FALL RISK ASSESSMENT TOOL</t>
  </si>
  <si>
    <t>NEWS:</t>
  </si>
  <si>
    <t>MEWS:</t>
  </si>
  <si>
    <t>SEWS:</t>
  </si>
  <si>
    <t>VIEWS:</t>
  </si>
  <si>
    <t>BTF:</t>
  </si>
  <si>
    <t>Quality of Life Columns</t>
  </si>
  <si>
    <t>Patient and Family experience</t>
  </si>
  <si>
    <t xml:space="preserve">20 OASH Chronic Conditions </t>
  </si>
  <si>
    <t>A score of 4 or more is considered at risk for falling.</t>
  </si>
  <si>
    <t>5-6 = prompt urgent review, ≥ 7 = prompt emergency assessment</t>
  </si>
  <si>
    <t>≥ 5 linked to inc. likelihood of death or admission to ICU</t>
  </si>
  <si>
    <t>≥ 4 is threshold for urgent medical assessment</t>
  </si>
  <si>
    <t xml:space="preserve">≥ 5 linked to inc. likelihood of death </t>
  </si>
  <si>
    <t>Red = High risk, Yellow = moderate risk</t>
  </si>
  <si>
    <t>abbrvs</t>
  </si>
  <si>
    <t xml:space="preserve">Asses points from scales below </t>
  </si>
  <si>
    <t xml:space="preserve">Asses Yes or No </t>
  </si>
  <si>
    <t>Assess one point for each core element "yes."</t>
  </si>
  <si>
    <t>WBC</t>
  </si>
  <si>
    <t>Add Total Points</t>
  </si>
  <si>
    <t>Assess # or R, Y, or none</t>
  </si>
  <si>
    <t>EuroQOL -5D-5L</t>
  </si>
  <si>
    <t>None, slight, moderate, severe, extreme</t>
  </si>
  <si>
    <t>CTM</t>
  </si>
  <si>
    <t>3-item Care Transition Measure (Strongly disagree, Disagree, Agree, Strongly Agree, N/A)</t>
  </si>
  <si>
    <t>Hypertension</t>
  </si>
  <si>
    <t>HTN</t>
  </si>
  <si>
    <t>PaO2/FiO2 (mmHg)</t>
  </si>
  <si>
    <t xml:space="preserve"> ≥ 2 meets SIRS definition</t>
  </si>
  <si>
    <t>Temp &gt; 100.4° F</t>
  </si>
  <si>
    <t>Age 65+</t>
  </si>
  <si>
    <t>Hbg</t>
  </si>
  <si>
    <t>RR</t>
  </si>
  <si>
    <t>SBP</t>
  </si>
  <si>
    <t>Pulse</t>
  </si>
  <si>
    <t>EQ_1</t>
  </si>
  <si>
    <t>Mobility</t>
  </si>
  <si>
    <t>The hospital staff took my preferences and those of my family or caregiver into account in deciding what my health care needs would be when I left the hospital</t>
  </si>
  <si>
    <t>Congestive heart failure</t>
  </si>
  <si>
    <t>CHF</t>
  </si>
  <si>
    <t>Glasgow Coma Scale</t>
  </si>
  <si>
    <t>Heart Rate &gt; 90</t>
  </si>
  <si>
    <t>Diagnosis (3 or more co-existing)</t>
  </si>
  <si>
    <t>platelets</t>
  </si>
  <si>
    <t>Oxygen Saturations</t>
  </si>
  <si>
    <t>HR</t>
  </si>
  <si>
    <t>SaO2</t>
  </si>
  <si>
    <t>Breathing Rate</t>
  </si>
  <si>
    <t>SpO2</t>
  </si>
  <si>
    <t>EQ_2</t>
  </si>
  <si>
    <t>Self-Care</t>
  </si>
  <si>
    <t>When I left the hospital, I had a good understanding of the things I was responsible for in managing my health</t>
  </si>
  <si>
    <t>Coronary artery disease/Coronary heart disease/ischemic heart disease</t>
  </si>
  <si>
    <t>CAD</t>
  </si>
  <si>
    <t>MAP or administration of vasepressors</t>
  </si>
  <si>
    <t>Respiratory Rate &gt; 20 or PaCO2 &lt; 32 mmHg</t>
  </si>
  <si>
    <t>Prior history of falls within 3 months</t>
  </si>
  <si>
    <t>Na</t>
  </si>
  <si>
    <t>Supplemental O2</t>
  </si>
  <si>
    <t>Temperature</t>
  </si>
  <si>
    <t>EQ_3</t>
  </si>
  <si>
    <t>Usual Activites</t>
  </si>
  <si>
    <t>When I left the hospital, I clearly understood the purpose for taking each of my medications</t>
  </si>
  <si>
    <t>Cardiac arrhythmias</t>
  </si>
  <si>
    <t>Bilirubin (mg/dl)</t>
  </si>
  <si>
    <t>WBC &gt; 12000/mm³, &lt; 4000/mm³, or &gt; 10% bands</t>
  </si>
  <si>
    <t>Incontinence</t>
  </si>
  <si>
    <t>K</t>
  </si>
  <si>
    <t>Temp</t>
  </si>
  <si>
    <t>BP</t>
  </si>
  <si>
    <t>EQ_4</t>
  </si>
  <si>
    <t>Pain/Discomfort</t>
  </si>
  <si>
    <t>PICKER</t>
  </si>
  <si>
    <t>Experience questionnaire</t>
  </si>
  <si>
    <t>Hyerlipidemia</t>
  </si>
  <si>
    <t>HLD</t>
  </si>
  <si>
    <t>Platetes x10^3/ µl</t>
  </si>
  <si>
    <t>Sepsis Criteria</t>
  </si>
  <si>
    <t>Suspected or present source of infection</t>
  </si>
  <si>
    <t>Visual Impairment</t>
  </si>
  <si>
    <t>Cl</t>
  </si>
  <si>
    <t>AVPU</t>
  </si>
  <si>
    <t xml:space="preserve">Temperature </t>
  </si>
  <si>
    <t>EQ_5</t>
  </si>
  <si>
    <t>Anxiety/Depression</t>
  </si>
  <si>
    <t>PICKER_1</t>
  </si>
  <si>
    <t>When you had important questions to ask a doctor, did you get answers that you could understand?</t>
  </si>
  <si>
    <t>Stroke/Cerebrovascular disease</t>
  </si>
  <si>
    <t>CVA</t>
  </si>
  <si>
    <t>Creatinine (mg/dl) or urine output</t>
  </si>
  <si>
    <t>Severe Sepsis Criteria</t>
  </si>
  <si>
    <t>Lactic acidosis, SBP &lt; 90 or SBP drop  ≥  40 mmHg of normal</t>
  </si>
  <si>
    <t>Impaired functional mobility</t>
  </si>
  <si>
    <t>Bicarbonate</t>
  </si>
  <si>
    <t>Total Score:</t>
  </si>
  <si>
    <t>Inspired O2</t>
  </si>
  <si>
    <t>Responsiveness</t>
  </si>
  <si>
    <t>EQ_VAS</t>
  </si>
  <si>
    <t>Scale 1-100 of how their health is that day</t>
  </si>
  <si>
    <t>PICKER_2</t>
  </si>
  <si>
    <t xml:space="preserve">When you had important questions to ask a nurse, did you get answers that you could understand? </t>
  </si>
  <si>
    <t>Arthritis</t>
  </si>
  <si>
    <t>Septic Shock Criteria</t>
  </si>
  <si>
    <t>Severe sepsis with hypotension, despite adequate fluid resuscitation</t>
  </si>
  <si>
    <t>Environmental Hazards</t>
  </si>
  <si>
    <t>Anion Gap</t>
  </si>
  <si>
    <t>Total:</t>
  </si>
  <si>
    <t>SF-1</t>
  </si>
  <si>
    <t>Rate your health (poor, fair, good, very good, excellent)</t>
  </si>
  <si>
    <t>PICKER_3</t>
  </si>
  <si>
    <t xml:space="preserve">Sometimes in a hospital, one doctor or nurse will say one thing and another will say something quite different. Did this happen to you? </t>
  </si>
  <si>
    <t>Asthma</t>
  </si>
  <si>
    <t>Multiple Organ Dysfunction Syndrom Criteria</t>
  </si>
  <si>
    <t>Evidence of  ≥  2 organs failing</t>
  </si>
  <si>
    <t>Poly Pharmacy (4 or more prescriptions - any type)</t>
  </si>
  <si>
    <t>BUN</t>
  </si>
  <si>
    <r>
      <t>SBP</t>
    </r>
    <r>
      <rPr>
        <sz val="11"/>
        <color theme="1"/>
        <rFont val="Calibri"/>
        <family val="2"/>
        <scheme val="minor"/>
      </rPr>
      <t xml:space="preserve"> (mmHg)</t>
    </r>
  </si>
  <si>
    <t>ADL</t>
  </si>
  <si>
    <t>Activities of daily living (Independent/Dependent)</t>
  </si>
  <si>
    <t>PICKER_4</t>
  </si>
  <si>
    <t xml:space="preserve">If you had any anxieties or fears about your condition or treatment, did a doctor discuss them with you? </t>
  </si>
  <si>
    <t>Autism spectrum disorder</t>
  </si>
  <si>
    <t>PaO2/FiO2</t>
  </si>
  <si>
    <t xml:space="preserve">Total Yes Answers: </t>
  </si>
  <si>
    <t>Pain affecting level of functioning</t>
  </si>
  <si>
    <t>Creatinine</t>
  </si>
  <si>
    <r>
      <t xml:space="preserve">RR </t>
    </r>
    <r>
      <rPr>
        <sz val="11"/>
        <color theme="1"/>
        <rFont val="Calibri"/>
        <family val="2"/>
        <scheme val="minor"/>
      </rPr>
      <t>(bpm)</t>
    </r>
  </si>
  <si>
    <t xml:space="preserve">≤ 70 </t>
  </si>
  <si>
    <t>ADL1</t>
  </si>
  <si>
    <t>Bathing</t>
  </si>
  <si>
    <t>PICKER_5</t>
  </si>
  <si>
    <t xml:space="preserve">Did doctors talk in front of you as if you weren’t there? </t>
  </si>
  <si>
    <t>Cancer (all except nonmelanoma skin)</t>
  </si>
  <si>
    <t>≥ 400</t>
  </si>
  <si>
    <t>Cognitive Impairment</t>
  </si>
  <si>
    <t>Glucose</t>
  </si>
  <si>
    <t>≤ 8</t>
  </si>
  <si>
    <t>71-80</t>
  </si>
  <si>
    <r>
      <t xml:space="preserve">Pulse </t>
    </r>
    <r>
      <rPr>
        <sz val="11"/>
        <color theme="1"/>
        <rFont val="Calibri"/>
        <family val="2"/>
        <scheme val="minor"/>
      </rPr>
      <t>(bpm)</t>
    </r>
  </si>
  <si>
    <t>≥ 30 or ≤ 5</t>
  </si>
  <si>
    <t>Red</t>
  </si>
  <si>
    <t>ADL2</t>
  </si>
  <si>
    <t>Dressing</t>
  </si>
  <si>
    <t>PICKER_6</t>
  </si>
  <si>
    <t xml:space="preserve">Did you want to be more involved in decisions made about your care and treatment? </t>
  </si>
  <si>
    <t>Chronic kidney disease</t>
  </si>
  <si>
    <t>CKD</t>
  </si>
  <si>
    <t>&lt; 400</t>
  </si>
  <si>
    <t>TOTAL SCORE:</t>
  </si>
  <si>
    <t xml:space="preserve">Ca </t>
  </si>
  <si>
    <t>9-11</t>
  </si>
  <si>
    <t>81-100</t>
  </si>
  <si>
    <t>9-20</t>
  </si>
  <si>
    <t>≤ 40</t>
  </si>
  <si>
    <t>≥ 25 or ≤ 10</t>
  </si>
  <si>
    <t>Yellow</t>
  </si>
  <si>
    <t>ADL3</t>
  </si>
  <si>
    <t>Toileting</t>
  </si>
  <si>
    <t>PICKER_7</t>
  </si>
  <si>
    <t xml:space="preserve">Overall, did you feel you were treated with respect and dignity while you were in hospital? </t>
  </si>
  <si>
    <t>Chronic obstructive pulmonary disease</t>
  </si>
  <si>
    <t>COPD</t>
  </si>
  <si>
    <t>&lt; 300</t>
  </si>
  <si>
    <t>Total Protein</t>
  </si>
  <si>
    <t>12-20</t>
  </si>
  <si>
    <t>101-199</t>
  </si>
  <si>
    <t>21-30</t>
  </si>
  <si>
    <t>41-50</t>
  </si>
  <si>
    <t>SaO2 (%)</t>
  </si>
  <si>
    <t>ADL4</t>
  </si>
  <si>
    <t>Transferring</t>
  </si>
  <si>
    <t>PICKER_8</t>
  </si>
  <si>
    <t>If you had any anxieties or fears about your condition or treatment, did a nurse discuss them with you? Yes</t>
  </si>
  <si>
    <t>Dementia (including Alzheimer's and other senile dementias)</t>
  </si>
  <si>
    <t>&lt; 200 AND mechanically ventilated</t>
  </si>
  <si>
    <t>Albumin</t>
  </si>
  <si>
    <t>21-24</t>
  </si>
  <si>
    <t>≥ 200</t>
  </si>
  <si>
    <t>31-35</t>
  </si>
  <si>
    <t>51-90</t>
  </si>
  <si>
    <t>≤ 90</t>
  </si>
  <si>
    <t>ADL5</t>
  </si>
  <si>
    <t>Continence</t>
  </si>
  <si>
    <t>PICKER_9</t>
  </si>
  <si>
    <t xml:space="preserve">Did you find someone on the hospital staff to talk to about your concerns? </t>
  </si>
  <si>
    <t>Depression</t>
  </si>
  <si>
    <t>&lt; 100 AND mechanically ventilated</t>
  </si>
  <si>
    <t>Total bilirubin</t>
  </si>
  <si>
    <t>≥ 25</t>
  </si>
  <si>
    <r>
      <t xml:space="preserve">HR  </t>
    </r>
    <r>
      <rPr>
        <sz val="11"/>
        <color theme="1"/>
        <rFont val="Calibri"/>
        <family val="2"/>
        <scheme val="minor"/>
      </rPr>
      <t>(bpm)</t>
    </r>
  </si>
  <si>
    <t>≥ 36</t>
  </si>
  <si>
    <t>91-110</t>
  </si>
  <si>
    <t>≤ 95</t>
  </si>
  <si>
    <t>ADL6</t>
  </si>
  <si>
    <t>Feeding</t>
  </si>
  <si>
    <t>PICKER_10</t>
  </si>
  <si>
    <t xml:space="preserve">Were you ever in pain? Yes/No If yes . . . Do you think the hospital staff did everything they could to help control your pain? </t>
  </si>
  <si>
    <t>Diabetes</t>
  </si>
  <si>
    <t>DM</t>
  </si>
  <si>
    <t>Glasgow coma scale                ---&gt;</t>
  </si>
  <si>
    <t>GCS</t>
  </si>
  <si>
    <t>Aspartate aminotransferase</t>
  </si>
  <si>
    <r>
      <t>O2 Saturation</t>
    </r>
    <r>
      <rPr>
        <sz val="11"/>
        <color theme="1"/>
        <rFont val="Calibri"/>
        <family val="2"/>
        <scheme val="minor"/>
      </rPr>
      <t xml:space="preserve"> (%)</t>
    </r>
  </si>
  <si>
    <t>111-130</t>
  </si>
  <si>
    <t>IADL</t>
  </si>
  <si>
    <t>Instrumental activities of daily living (Independent/Dependent)</t>
  </si>
  <si>
    <t>PICKER_11</t>
  </si>
  <si>
    <t xml:space="preserve">If your family or someone else close to you wanted to talk to a doctor, did they have enough opportunity to do so? </t>
  </si>
  <si>
    <t>Hepatitis</t>
  </si>
  <si>
    <t>Eye</t>
  </si>
  <si>
    <t>Doesn't open eyes</t>
  </si>
  <si>
    <t>Opens eyes in response to pain</t>
  </si>
  <si>
    <t>Opens eyes in response to voice</t>
  </si>
  <si>
    <t>Opens eyes spontaneously</t>
  </si>
  <si>
    <t>NA</t>
  </si>
  <si>
    <t>Alkaline phosphatase</t>
  </si>
  <si>
    <t>≤ 91</t>
  </si>
  <si>
    <t>&lt;85</t>
  </si>
  <si>
    <t>≥ 131</t>
  </si>
  <si>
    <t>≥ 220 or ≤ 90</t>
  </si>
  <si>
    <t>IADL1</t>
  </si>
  <si>
    <t>Use telephone</t>
  </si>
  <si>
    <t>PICKER_12</t>
  </si>
  <si>
    <t xml:space="preserve">Did the doctors or nurses give your family or someone close to you all the information they needed to help you recover? </t>
  </si>
  <si>
    <t>HIV</t>
  </si>
  <si>
    <t>13-14</t>
  </si>
  <si>
    <t>Verbal</t>
  </si>
  <si>
    <t>Makes no sounds</t>
  </si>
  <si>
    <t>Makes sounds</t>
  </si>
  <si>
    <t>Words</t>
  </si>
  <si>
    <t>Confused, disoriented</t>
  </si>
  <si>
    <t>Oriented, convsers normally</t>
  </si>
  <si>
    <t>92-93</t>
  </si>
  <si>
    <t>51-100</t>
  </si>
  <si>
    <t>85-89</t>
  </si>
  <si>
    <r>
      <t>BR</t>
    </r>
    <r>
      <rPr>
        <sz val="11"/>
        <color theme="1"/>
        <rFont val="Calibri"/>
        <family val="2"/>
        <scheme val="minor"/>
      </rPr>
      <t xml:space="preserve"> (bpm)</t>
    </r>
  </si>
  <si>
    <t>≥ 180 or ≤ 100</t>
  </si>
  <si>
    <t>IADL2</t>
  </si>
  <si>
    <t>Shopping</t>
  </si>
  <si>
    <t>PICKER_13</t>
  </si>
  <si>
    <t xml:space="preserve">Did a member of staff explain the purpose of the medicines you were to take at home in a way you could understand? </t>
  </si>
  <si>
    <t>Osteoporosis</t>
  </si>
  <si>
    <t>(10-12)</t>
  </si>
  <si>
    <t>Motor</t>
  </si>
  <si>
    <t>Makes no movements</t>
  </si>
  <si>
    <t>Extension to painful stimuli</t>
  </si>
  <si>
    <t>Abnormal fexion to painful stimuli</t>
  </si>
  <si>
    <t>Flexion/Withdrawal to painful stimuli</t>
  </si>
  <si>
    <t>Localizes to painful stimuli</t>
  </si>
  <si>
    <t>Obeys commands</t>
  </si>
  <si>
    <t>94-95</t>
  </si>
  <si>
    <t>101-110</t>
  </si>
  <si>
    <t>90-92</t>
  </si>
  <si>
    <t>IADL3</t>
  </si>
  <si>
    <t>Food Preparation</t>
  </si>
  <si>
    <t>PICKER_14</t>
  </si>
  <si>
    <t xml:space="preserve">Did a member of staff tell you about medication side effects to watch for when you went home? </t>
  </si>
  <si>
    <t>Schizophrenia</t>
  </si>
  <si>
    <t>(6-9)</t>
  </si>
  <si>
    <t>≥ 96</t>
  </si>
  <si>
    <t>111-129</t>
  </si>
  <si>
    <t>≥ 93</t>
  </si>
  <si>
    <t>≥ 140 or ≤ 40</t>
  </si>
  <si>
    <t>IADL4</t>
  </si>
  <si>
    <t>Housekeeping</t>
  </si>
  <si>
    <t>PICKER_15</t>
  </si>
  <si>
    <t xml:space="preserve">Did someone tell you about danger signals regarding your illness or treatment to watch for after you went home? </t>
  </si>
  <si>
    <t>Substance abuse disorders</t>
  </si>
  <si>
    <t>&lt; 6</t>
  </si>
  <si>
    <t>≥ 130</t>
  </si>
  <si>
    <r>
      <t>BP</t>
    </r>
    <r>
      <rPr>
        <sz val="11"/>
        <color theme="1"/>
        <rFont val="Calibri"/>
        <family val="2"/>
        <scheme val="minor"/>
      </rPr>
      <t xml:space="preserve"> (mmHg)</t>
    </r>
  </si>
  <si>
    <t>≥ 120 or ≤ 50</t>
  </si>
  <si>
    <t>IADL5</t>
  </si>
  <si>
    <t>Laundry</t>
  </si>
  <si>
    <t>MAP / administration of vasopressors</t>
  </si>
  <si>
    <t>No</t>
  </si>
  <si>
    <t>≤ 69</t>
  </si>
  <si>
    <t>IADL6</t>
  </si>
  <si>
    <t>Transportation</t>
  </si>
  <si>
    <t>MAP ≥ 70 mmHg</t>
  </si>
  <si>
    <t>Yes</t>
  </si>
  <si>
    <t>≤ 9</t>
  </si>
  <si>
    <t>70-79</t>
  </si>
  <si>
    <t>Unresponsive/only responsive to pain</t>
  </si>
  <si>
    <t>IADL7</t>
  </si>
  <si>
    <t>Responsibility for own medications</t>
  </si>
  <si>
    <t>MAP &lt; 70 mmHg</t>
  </si>
  <si>
    <r>
      <t>Temp</t>
    </r>
    <r>
      <rPr>
        <sz val="11"/>
        <color theme="1"/>
        <rFont val="Calibri"/>
        <family val="2"/>
        <scheme val="minor"/>
      </rPr>
      <t xml:space="preserve"> (</t>
    </r>
    <r>
      <rPr>
        <sz val="11"/>
        <color theme="1"/>
        <rFont val="Calibri"/>
        <family val="2"/>
      </rPr>
      <t>°F)</t>
    </r>
  </si>
  <si>
    <t>9-14</t>
  </si>
  <si>
    <t>80-99</t>
  </si>
  <si>
    <r>
      <t>Temp</t>
    </r>
    <r>
      <rPr>
        <sz val="11"/>
        <color theme="1"/>
        <rFont val="Calibri"/>
        <family val="2"/>
        <scheme val="minor"/>
      </rPr>
      <t xml:space="preserve"> (</t>
    </r>
    <r>
      <rPr>
        <sz val="11"/>
        <color theme="1"/>
        <rFont val="Calibri"/>
        <family val="2"/>
      </rPr>
      <t>°C)</t>
    </r>
  </si>
  <si>
    <t>Less than alert or Temp ≥ 38.5 or ≤ 35.5 °C</t>
  </si>
  <si>
    <t>IADL8</t>
  </si>
  <si>
    <t>Ability to handle finances</t>
  </si>
  <si>
    <t>dopamine ≤ 5 µg/kg/min or dobutamine (any dose)</t>
  </si>
  <si>
    <t>15-20</t>
  </si>
  <si>
    <t>100-199</t>
  </si>
  <si>
    <t>≤ 35</t>
  </si>
  <si>
    <t>PHQ</t>
  </si>
  <si>
    <t>Patient Health Questionnaire (how often are you botherd by these problems (0-3)</t>
  </si>
  <si>
    <r>
      <t>dopamine &gt; 5 µg/kg/min OR </t>
    </r>
    <r>
      <rPr>
        <sz val="8"/>
        <color rgb="FF0B0080"/>
        <rFont val="Arial"/>
        <family val="2"/>
      </rPr>
      <t>epinephrine</t>
    </r>
    <r>
      <rPr>
        <sz val="8"/>
        <color rgb="FF222222"/>
        <rFont val="Arial"/>
        <family val="2"/>
      </rPr>
      <t> ≤ 0.1 µg/kg/min OR </t>
    </r>
    <r>
      <rPr>
        <sz val="8"/>
        <color rgb="FF0B0080"/>
        <rFont val="Arial"/>
        <family val="2"/>
      </rPr>
      <t>norepinephrine</t>
    </r>
    <r>
      <rPr>
        <sz val="8"/>
        <color rgb="FF222222"/>
        <rFont val="Arial"/>
        <family val="2"/>
      </rPr>
      <t> ≤ 0.1 µg/kg/min</t>
    </r>
  </si>
  <si>
    <t>95.1-96.8</t>
  </si>
  <si>
    <t>21-29</t>
  </si>
  <si>
    <t>35.1-36</t>
  </si>
  <si>
    <t>PHQ1</t>
  </si>
  <si>
    <t>Little interest or pleasure in doing things</t>
  </si>
  <si>
    <t>dopamine &gt; 15 µg/kg/min OR epinephrine &gt; 0.1 µg/kg/min OR norepinephrine &gt; 0.1 µg/kg/min</t>
  </si>
  <si>
    <t>96.9-100.4</t>
  </si>
  <si>
    <t>≥ 30</t>
  </si>
  <si>
    <t>36.1-38</t>
  </si>
  <si>
    <t>PHQ2</t>
  </si>
  <si>
    <t>Feeling down, depressed, or hopeless</t>
  </si>
  <si>
    <t xml:space="preserve">Bilirubin </t>
  </si>
  <si>
    <t>100.5-102.2</t>
  </si>
  <si>
    <t>≤ 29</t>
  </si>
  <si>
    <t>38.1-39</t>
  </si>
  <si>
    <t>PROMIS</t>
  </si>
  <si>
    <t xml:space="preserve">Emotional Support (Never, rarely, sometimes, usually, always) </t>
  </si>
  <si>
    <t>&lt; 1.2</t>
  </si>
  <si>
    <t>≥ 102.3</t>
  </si>
  <si>
    <t>&lt; 95</t>
  </si>
  <si>
    <t>30-39</t>
  </si>
  <si>
    <t>≥ 39.1</t>
  </si>
  <si>
    <t>Support1</t>
  </si>
  <si>
    <t>I have someone who will listen to me when I need to talk</t>
  </si>
  <si>
    <t>1.2-1.9</t>
  </si>
  <si>
    <t>95-101.1</t>
  </si>
  <si>
    <t>40-49</t>
  </si>
  <si>
    <t>Support2</t>
  </si>
  <si>
    <t>I have someone to confide in or talk to about myself or my problems</t>
  </si>
  <si>
    <t>2.0-5.9</t>
  </si>
  <si>
    <t>&lt; 90</t>
  </si>
  <si>
    <t>≥ 101.3</t>
  </si>
  <si>
    <t>50-99</t>
  </si>
  <si>
    <t>Support3</t>
  </si>
  <si>
    <t>I have someone who makes me feel appreciated</t>
  </si>
  <si>
    <t>6.0-11.9</t>
  </si>
  <si>
    <t>91-100</t>
  </si>
  <si>
    <t>100-109</t>
  </si>
  <si>
    <t>Support4</t>
  </si>
  <si>
    <t>I have someone to talk with when I have a bad day</t>
  </si>
  <si>
    <t>&gt; 12.0</t>
  </si>
  <si>
    <t>Alert</t>
  </si>
  <si>
    <t>110-129</t>
  </si>
  <si>
    <t>BRIEF</t>
  </si>
  <si>
    <t>Always, Often, Sometimes, Ocassionally, Never</t>
  </si>
  <si>
    <t>Platelets</t>
  </si>
  <si>
    <t>111-219</t>
  </si>
  <si>
    <t>Reacts to Voice</t>
  </si>
  <si>
    <t>111-249</t>
  </si>
  <si>
    <t>BRIEF1</t>
  </si>
  <si>
    <t>How often do you have someone help you read hospital materials?</t>
  </si>
  <si>
    <t>≥ 150</t>
  </si>
  <si>
    <t>≥ 220</t>
  </si>
  <si>
    <t>Reacts to pain</t>
  </si>
  <si>
    <t>≥ 250</t>
  </si>
  <si>
    <t>BRIEF2</t>
  </si>
  <si>
    <t>How often do you have problems learning about your medical condition because of difficulty understanding written information?</t>
  </si>
  <si>
    <t>&lt; 150</t>
  </si>
  <si>
    <t>Unresponsive</t>
  </si>
  <si>
    <r>
      <t xml:space="preserve">SaO2 </t>
    </r>
    <r>
      <rPr>
        <sz val="11"/>
        <color theme="1"/>
        <rFont val="Calibri"/>
        <family val="2"/>
        <scheme val="minor"/>
      </rPr>
      <t>(%)</t>
    </r>
  </si>
  <si>
    <t>BRIEF3</t>
  </si>
  <si>
    <t>How often do you have a problem understanding what is told to you about your medical condition?</t>
  </si>
  <si>
    <t>&lt; 100</t>
  </si>
  <si>
    <t>BRIEF4</t>
  </si>
  <si>
    <t>How confident are you in filling out medical forms by yourself? (scale of 1-5)</t>
  </si>
  <si>
    <t>&lt; 50</t>
  </si>
  <si>
    <t>92-32</t>
  </si>
  <si>
    <t>PRISMA</t>
  </si>
  <si>
    <t>Yes/No</t>
  </si>
  <si>
    <t>&lt; 20</t>
  </si>
  <si>
    <t>None</t>
  </si>
  <si>
    <t>PRISMA1</t>
  </si>
  <si>
    <t xml:space="preserve">more than 85 years old </t>
  </si>
  <si>
    <t xml:space="preserve">Creatinine </t>
  </si>
  <si>
    <t>PRISMA2</t>
  </si>
  <si>
    <t>Male?</t>
  </si>
  <si>
    <t>110-130</t>
  </si>
  <si>
    <t>PRISMA3</t>
  </si>
  <si>
    <t>Do health problems limit activities</t>
  </si>
  <si>
    <t>Air</t>
  </si>
  <si>
    <t>PRISMA4</t>
  </si>
  <si>
    <t>Do you require help on a regular basis</t>
  </si>
  <si>
    <t>2.0-3.4</t>
  </si>
  <si>
    <t>Any O2</t>
  </si>
  <si>
    <t>PRISMA5</t>
  </si>
  <si>
    <t>Do you have health problems that require you to stay at home?</t>
  </si>
  <si>
    <t>3.5-4.9</t>
  </si>
  <si>
    <t>A</t>
  </si>
  <si>
    <t>PRISMA6</t>
  </si>
  <si>
    <t>Can you count on someone close to you?</t>
  </si>
  <si>
    <t>&gt; 5.0</t>
  </si>
  <si>
    <t>V, P, or U</t>
  </si>
  <si>
    <t>PRISMA7</t>
  </si>
  <si>
    <t>Do you use a stick, walker, or wheelchair?</t>
  </si>
  <si>
    <t>AD8</t>
  </si>
  <si>
    <t>Yes/No/ N/A</t>
  </si>
  <si>
    <t>Problems with judgement</t>
  </si>
  <si>
    <t>Less interest in hobbies/activities</t>
  </si>
  <si>
    <t>Repeat same things over and over</t>
  </si>
  <si>
    <t>Trouble learning how to use a tool, appliance, gadget, etc.</t>
  </si>
  <si>
    <t>Forgets correct month or year</t>
  </si>
  <si>
    <t>Trouble handline complicated financial affairs</t>
  </si>
  <si>
    <t>Trouble remembering appointments</t>
  </si>
  <si>
    <t>Daily problems with thinking and/or memory</t>
  </si>
  <si>
    <t>Bioufourmis_ID</t>
  </si>
  <si>
    <t>0</t>
  </si>
  <si>
    <t>1</t>
  </si>
  <si>
    <t>2</t>
  </si>
  <si>
    <t>Stable angina, leg edema,hypothyroidism, colon polyp, open angle glaucoma, volume overload</t>
  </si>
  <si>
    <t>furosemide (LASIX) 40mg BID</t>
  </si>
  <si>
    <t>isosorbide mononitrate (IMDUR) 60mg QD</t>
  </si>
  <si>
    <t>levothyroxine (SYNTHROID, LEVOTHROID) 75mg qAM</t>
  </si>
  <si>
    <t xml:space="preserve">omeprazole (PRILOSEC) 20mg </t>
  </si>
  <si>
    <t>nitroglycerin 0.4mg PRN</t>
  </si>
  <si>
    <t>obesity, OSA, varicose veins</t>
  </si>
  <si>
    <t>41.09</t>
  </si>
  <si>
    <t xml:space="preserve">HTN </t>
  </si>
  <si>
    <t>HFrEF</t>
  </si>
  <si>
    <t xml:space="preserve">alcohol abuse </t>
  </si>
  <si>
    <t>depression</t>
  </si>
  <si>
    <t>niCM, MV insufficiency, MI, recurrent PNA, GERD, concussion, BPH, lumbago, Dupytren's contracture, Eczema, closed fractures, vertigo, cataracts, nausea</t>
  </si>
  <si>
    <t>atorvastatin (LIPITOR) 80 mg QD</t>
  </si>
  <si>
    <t>DULoxetine (CYMBALTA) 60mg QD</t>
  </si>
  <si>
    <t>folic acid (FOLVITE) 1mg QD</t>
  </si>
  <si>
    <t>furosemide (LASIX) 80mg QD</t>
  </si>
  <si>
    <t>metoprolol succinate (TOPROL-XL) 100 mg QD</t>
  </si>
  <si>
    <t>omeprazole (PRILOSEC) 40mg qAM</t>
  </si>
  <si>
    <t>ondansetron (ZOFRAN) 4mg q8hr PRN</t>
  </si>
  <si>
    <t>tamsulosin (FLOMAX) 0.4mg QD</t>
  </si>
  <si>
    <t>magnesium 1 tablet QD</t>
  </si>
  <si>
    <t>tadalafil (CIALIS) 5mg QD PRN</t>
  </si>
  <si>
    <t>valsartan (DIOVAN) 40mg QD</t>
  </si>
  <si>
    <t>aspirin 81mg QD</t>
  </si>
  <si>
    <t>bronchospasm, GERD, Hodgkins disease, pre-DM</t>
  </si>
  <si>
    <t>aspirin 81 mg QD</t>
  </si>
  <si>
    <t>atorvastatin (LIPITOR) 80mg QD</t>
  </si>
  <si>
    <t>cholecalciferol 2,000units QD</t>
  </si>
  <si>
    <t>clonidine hcl 0.1mg 1/4 BID</t>
  </si>
  <si>
    <t>clopidogrel (PLAVIX) 75 mg QD</t>
  </si>
  <si>
    <t>ferrous furmate 75mg TIW</t>
  </si>
  <si>
    <t>hydrochlorothiazide (HYDODIURIL) 12.5mg 1/2 qAM</t>
  </si>
  <si>
    <t>metoprolol succinate (TOPROL-XL) 12.5mg BID</t>
  </si>
  <si>
    <t>nitroglycerin (NITROSTAT) 0.3mg 1-3 sublingual prn</t>
  </si>
  <si>
    <t>pantoprazole (PROTONIX) 40mg BID</t>
  </si>
  <si>
    <t>potassium chloride (KLOR-CON) 10meq QD</t>
  </si>
  <si>
    <t>anxiety, insomnia, OSA, IBS, preDM, osteopenia, glaucoma, GERD, peripheral venous insufficiency</t>
  </si>
  <si>
    <t>aluminum hydroxide magnesium carbonate (GAVISCON EXTRA STRENGTH) 160-105mg PRN</t>
  </si>
  <si>
    <t>amLODIPine (NORVASC) 5mg qAM</t>
  </si>
  <si>
    <t>aspirin 325mg QD</t>
  </si>
  <si>
    <t>coenzyme Q10 (CO Q-10) 100mg QD</t>
  </si>
  <si>
    <t>Iosartan (COZAAR) 50mg qPM</t>
  </si>
  <si>
    <t>magnesium citrate solution QD</t>
  </si>
  <si>
    <t>miconazole (MONISTAT 7) 100mg PRN</t>
  </si>
  <si>
    <t>nitroglycerin (NITROSTAT) 0.4mg PRN</t>
  </si>
  <si>
    <t>omeprazole (PRILOSEC) 20mg QD</t>
  </si>
  <si>
    <t>pindolol (VISKEN) 5mg QD</t>
  </si>
  <si>
    <t>sertraline (ZOLOFT) 175mg QD</t>
  </si>
  <si>
    <t>sulfamethoxazole-timethoprim (BACTRIM DS) 160mg BID</t>
  </si>
  <si>
    <t>torsemide (DEMADEX) 10mg (1 tab Tue, Thr, Sat, Sun; 2 tabs Mon, Wed,Fri)</t>
  </si>
  <si>
    <t>anxiety, hypercholesterolemia, hyponatremia</t>
  </si>
  <si>
    <t>acetaminophen (TYLENOL) 500mg BID PRN</t>
  </si>
  <si>
    <t>alendronate (FOSAMAX) 70mg weekly</t>
  </si>
  <si>
    <t>aspririn 81 mg QD</t>
  </si>
  <si>
    <t>atorvastatin (LIPITOR) 40mg QD</t>
  </si>
  <si>
    <t>bisacodyl (DULCOLAX) 5mg PRN</t>
  </si>
  <si>
    <t>cetirizine (ZYRTEC) 10mg 1h before MRI</t>
  </si>
  <si>
    <t>docusate sodim (COLACE) 100mg BID</t>
  </si>
  <si>
    <t>ibuprofen (ADVIL,MOTRIN) 500mg TID PRN</t>
  </si>
  <si>
    <t>labetalol (TRANDATE) 100mg PRN</t>
  </si>
  <si>
    <t>losartan (COZAAR) 25mg QD</t>
  </si>
  <si>
    <t>metFORMIN (GLUCOPHAGE) 500mg BID</t>
  </si>
  <si>
    <t>NIFEdipine (ADALAT CC) 90mg QID</t>
  </si>
  <si>
    <t>polyethylene glycol (GLYCOLAX) 17g QD</t>
  </si>
  <si>
    <t>Alzheimer's</t>
  </si>
  <si>
    <t>stroke</t>
  </si>
  <si>
    <t>hyperthyroidism, impaired glucose tolerance, glaucoma, chronic renal impairment, mantoux positive, osteopenia, overweight, vertigo, anemia, dizziness, constipation, dysarthria, TIA, mixed incontinence, large granular lymphocyte disorder, PNA</t>
  </si>
  <si>
    <t>albuterol (VENTOLIN HFA) 90mcg/actuation inhaler 2 puffs PRN</t>
  </si>
  <si>
    <t>citalopram (CELEXA) 10mg QD</t>
  </si>
  <si>
    <t>Meclizine (ANITVERT) 25mg BID PRN</t>
  </si>
  <si>
    <t>Polyethylene glycol (GLYCOLAX) 17g QD</t>
  </si>
  <si>
    <t>Quetiapine (SEROQUEL) 25mg BID</t>
  </si>
  <si>
    <t>Senna (SENNA LAX) 8.6mg BID</t>
  </si>
  <si>
    <t>Tolterodine (DETROL LA) 4mg QD</t>
  </si>
  <si>
    <t>acoustic neuroma,  chronic renal impairment, GERD, gout, hammer toe, malignant neoplasm of urinary bladder, OSA, rosacea, foot ulcer, polycythemia vera</t>
  </si>
  <si>
    <t xml:space="preserve">acetaminophen (TYLENOL) 325mg </t>
  </si>
  <si>
    <t>allopurinol (ZYLORPIM) 100mg 2tablets QD</t>
  </si>
  <si>
    <t>amoxicillin-clavulanate (AUGMENTIN) 500mg BID</t>
  </si>
  <si>
    <t>arginine (L-ARGININE-500) 500 mg QD</t>
  </si>
  <si>
    <t>dilTIAZem (CARDIZEM) 30mg QD</t>
  </si>
  <si>
    <t>donepezil (ARICEPT) 5mg every other day</t>
  </si>
  <si>
    <t>insulin glargine (LANTUS SOLOSTAR) 12 units qPM</t>
  </si>
  <si>
    <t xml:space="preserve">insulin lispor (HUMALOG KWIKPEN) 100unit/mL lnPn injection pen TID </t>
  </si>
  <si>
    <t>lactulose (CONSTULOSE) 20g/30mL Soln QD</t>
  </si>
  <si>
    <t>melatonin 5mg qPM</t>
  </si>
  <si>
    <t>modafinil (PROVIGIL) 150mg qAM</t>
  </si>
  <si>
    <t>rifAXIMin (XIFAXAN) 550mg BID</t>
  </si>
  <si>
    <t>sodium chloride 0.9% nebulizer solution 3mL PRN</t>
  </si>
  <si>
    <t>tamsulosin (FLOMAX) 0.4mg Cp24 QD</t>
  </si>
  <si>
    <t>traZODone (DESYREL) 25mg qPM PRN</t>
  </si>
  <si>
    <t>vancomycin (VANCOCIN) 125mg BID</t>
  </si>
  <si>
    <t xml:space="preserve">zinc sulfate (ZINCATE) 220 50mg qAM </t>
  </si>
  <si>
    <t>dementia</t>
  </si>
  <si>
    <t xml:space="preserve">leiomyosarcoma of uterus </t>
  </si>
  <si>
    <t>adhesive capsulitis of shoulder, age related macular degeneration, anemia of chronic disease, astigmatism, artherosclerosis of renal artery, corony arteriosclerosis of native artery, callus of foot, cramps of lower extremity,urinary system disease, dizziness and giddiness, helicobacter pylori gastritis, hypermetropia, artificial lens replacment, malignant neoplasm of body of uterus, presbyopia, proteinuria, pure hypercholesterolemia, tremor, type two DM</t>
  </si>
  <si>
    <t>acetaminophen (TYLENOL) 325mg QD PRN</t>
  </si>
  <si>
    <t>Aspirin 81mg qAM</t>
  </si>
  <si>
    <t>atrovastatin (LIPITOR) 80mg qHS</t>
  </si>
  <si>
    <t>docusate sodium (COLACE) 100mg</t>
  </si>
  <si>
    <t>famotidine (PEPCID) 20mg BID PRN</t>
  </si>
  <si>
    <t>furosemide (LASIX) 20mg qAM</t>
  </si>
  <si>
    <t>isosoribde mononitrate (IMDUR) 30mg qAM</t>
  </si>
  <si>
    <t>melatonin 3mg qHS</t>
  </si>
  <si>
    <t>metoprolol succinate (TOPROL-XL) 100mg qAM</t>
  </si>
  <si>
    <t>nitroglycerin (NITROSTAT) 0.4mg</t>
  </si>
  <si>
    <t>senna (SENOKOT) 9.6mg</t>
  </si>
  <si>
    <t>SITagliptin (JANUVIA) 25mg qAM</t>
  </si>
  <si>
    <t>arithritis</t>
  </si>
  <si>
    <t>basal cell carcinoma nose</t>
  </si>
  <si>
    <t>hx transfusion, l wrist fx, lumbar spinal stenosis, non-rheumatic tricuspid valve insufficiency, osteoporosis, PE, vitamin d deficiency</t>
  </si>
  <si>
    <t>bisacodyl (DULCOLAX) 10mg PRN</t>
  </si>
  <si>
    <t>CALCIUM CARBONATE 1,250 MG (500 MG ELEMENTAL)/5 5mL QD</t>
  </si>
  <si>
    <t>cholecalciferol 1000 units QD</t>
  </si>
  <si>
    <t>docusate sodium (COLACE) 100mg BID</t>
  </si>
  <si>
    <t>Heparin 5000 unit/mL 1mL q8hrs</t>
  </si>
  <si>
    <t>Hydrochlorothiazide (HYDRODIURIL) 12.5mg QD</t>
  </si>
  <si>
    <t>Magnesium oxide (MAG-OX) 400-800mg PRN</t>
  </si>
  <si>
    <t>Omerprazole 20mg QD</t>
  </si>
  <si>
    <t>Oxycodon 5mg immediate release tablet 0.5-1 tablets q4hrs PRN</t>
  </si>
  <si>
    <t>Warfarin sodium (COUMADIN ORAL) QD</t>
  </si>
  <si>
    <t>chronic renal impairment, diabetic retinopathy of eyes, gout, MDD, polymyalgia rheumatica, CABG</t>
  </si>
  <si>
    <t>acetaminophen (TYLENOL ORAL) 1000mg TID PRN</t>
  </si>
  <si>
    <t>albuterol (PROAIR HFA) 90mcg/actuation inhaler 2 puffs q6hrs PRN</t>
  </si>
  <si>
    <t>alendronate (FOSAMAX) 35mg every 7days</t>
  </si>
  <si>
    <t>allopurinol (ZYLOPRIM) 100mg BID</t>
  </si>
  <si>
    <t>amlodipine (NORVASC) 10mg QD</t>
  </si>
  <si>
    <t>Aspririn buffered 91mg QD</t>
  </si>
  <si>
    <t>atenolol (TENORMIN) 50mg QD</t>
  </si>
  <si>
    <t>atorvastatin (LIPITOR) 80mg qPM</t>
  </si>
  <si>
    <t>atrovent hfa 17mcg/actuation inhaler 1puff BID PRN</t>
  </si>
  <si>
    <t>chlorthalidone (HYGROTON) 50mg QD</t>
  </si>
  <si>
    <t>clonazepam (KLONOPIN) 1.5mg qPM PRN</t>
  </si>
  <si>
    <t>clopidogrel (PLAVIX) 75mg QD</t>
  </si>
  <si>
    <t xml:space="preserve">insulin aspart (NOVOLOG) 100unit/mL TID </t>
  </si>
  <si>
    <t>insulin glargine (LANTUS SOLOSTAR) 100unit/mL 55units qPM</t>
  </si>
  <si>
    <t>Lisinopril (PRINIVIL, ZESTRIL) 40mg QD</t>
  </si>
  <si>
    <t>loratadine (CLARITIN) 10mg QD PRN</t>
  </si>
  <si>
    <t>mirtazapine (REMERON) 45mg qPM</t>
  </si>
  <si>
    <t>amlodipine benazapril 5/10mg QD</t>
  </si>
  <si>
    <t xml:space="preserve">cephalexin (KEFLEX ORAL) </t>
  </si>
  <si>
    <t>metformin HCl 500mg BID</t>
  </si>
  <si>
    <t>sulfamethoxazole/trimethoprim (BACTRIM ORAL) 2 tabs BID</t>
  </si>
  <si>
    <t>asthma</t>
  </si>
  <si>
    <t>BPH, hypothyroidism, ileus</t>
  </si>
  <si>
    <t>acetaminohen (TYLENOL) 650 mg q6hrs PRN</t>
  </si>
  <si>
    <t>albuterol (PROAIR HFA) 90mcg/actuation inhaler 2 puffs q4hrs PRN</t>
  </si>
  <si>
    <t>albuterol 2.5mg/3mL nebulizer solution 3mL q6hrs PRN</t>
  </si>
  <si>
    <t>atorvastatin (LIPITOR) 10mg QD</t>
  </si>
  <si>
    <t>fluticasone-salmeterol (ADVAIR DISKUS) 50-50mcg 1 puff BID</t>
  </si>
  <si>
    <t>Levothyroxine (SYNTHROID LEVOTHROID) 75mcg QD</t>
  </si>
  <si>
    <t>Roflumilast (DALIRESP) 500mcg QD</t>
  </si>
  <si>
    <t>Simethicone 125mg 4x a day PRN</t>
  </si>
  <si>
    <t>Tiotropium (SPIRIVA HANDIHALER) 18mcg QD</t>
  </si>
  <si>
    <t>Tamsulosin 0.4mg qAM</t>
  </si>
  <si>
    <t>bipolar disorder, arteriosclerotic heart disease, anemia</t>
  </si>
  <si>
    <t>Bupropion (WELLBUTRIN SR) 150mg 1 tablet QD 3days, then 1 tablet BID</t>
  </si>
  <si>
    <t>carvedilol (COREG) 12.5mg BID</t>
  </si>
  <si>
    <t>furosemide (LASIX) 20mg QD</t>
  </si>
  <si>
    <t>insulin nph (HUMULIN N,NOVOLIN N) 100unit/mL 15units BID</t>
  </si>
  <si>
    <t>lisinopril (PRINIVIL,ZESTRIL) 40mg QD</t>
  </si>
  <si>
    <t>Magnesium oxide (MAG-OX) 400 qd</t>
  </si>
  <si>
    <t>metformin (GLUCOPHAGE) 500mg qAM</t>
  </si>
  <si>
    <t>omeprazole (PRILOSEC) 40mg QD</t>
  </si>
  <si>
    <t>risperidone (RESPERDAL) 1mg QHS</t>
  </si>
  <si>
    <t>Rivaroxaban (XARELTO) 20mg QD</t>
  </si>
  <si>
    <t>rosuvastatin (CRESTOR) 40mg QD</t>
  </si>
  <si>
    <t>tramadol (ULTRAM) 50mg q8hrs PRN</t>
  </si>
  <si>
    <t>trazodone (DESYREL) 50mg qPM</t>
  </si>
  <si>
    <t>acoustic neuroma, chronic renal impairment, GERD, gout, hammer toe, malignant neoplasm of urinary bladder, OSA, rosacea, foot ulcer, polycythemia vera</t>
  </si>
  <si>
    <t>donepezil (ARICEPT) 10mg qPM</t>
  </si>
  <si>
    <t>insulin glargine (LANTUS SOLOSTAR) 14 units qPM</t>
  </si>
  <si>
    <t>quetiapine (SEROQUEL) 12.5mg BID PRN</t>
  </si>
  <si>
    <t xml:space="preserve">traZODone (DESYREL) 50mg qPM </t>
  </si>
  <si>
    <t xml:space="preserve">zinc sulfate (ZINCATE) 220mg qAM </t>
  </si>
  <si>
    <t>atrial fibrillation</t>
  </si>
  <si>
    <t>atenolol (TENORMIN) 100mg QD</t>
  </si>
  <si>
    <t>warfarin (COUMADIN) 4mg QD</t>
  </si>
  <si>
    <t>HFpEF</t>
  </si>
  <si>
    <t>afib, anemia</t>
  </si>
  <si>
    <t>acetaminophen (TYLENOL ARTHRITIS ORAL) PRN</t>
  </si>
  <si>
    <t>metoprolol succinate (TOPROL-XL) 25mg QD</t>
  </si>
  <si>
    <t>rivaroxaban (XARELTO) 15mg qPM</t>
  </si>
  <si>
    <t>BPH, HLD, glaucoma, CKD, anemia</t>
  </si>
  <si>
    <t>acetominophen (TYLENOL) 325mg q6hrs PRN</t>
  </si>
  <si>
    <t>albuterol (PROVENTIL HFA; VENTOLIN HFA) 90mcg/actuation inhaler 2puffs q6hrs PRN</t>
  </si>
  <si>
    <t>albuterol 2.5mg/0.5mL qAM</t>
  </si>
  <si>
    <t>atorvastatin (LIPITOR) 20mg QD</t>
  </si>
  <si>
    <t>fluticasone 110mcg/actuation inhaler 2puffs BID</t>
  </si>
  <si>
    <t>docusate sodim (COLACE) 100mg TID</t>
  </si>
  <si>
    <t>isosorbide mononitrate (IMDUR) 50mg QD</t>
  </si>
  <si>
    <t>lactulose bulk (CONSTULOSE) 15-30mL QD</t>
  </si>
  <si>
    <t>magnesium oxide (MAG-OX) 400mg BID</t>
  </si>
  <si>
    <t>metoprolol (LOPRESSOR) 12.5mg BID</t>
  </si>
  <si>
    <t>senna (SENNA LAXATIVE) 8.6mg 2 tablets BID</t>
  </si>
  <si>
    <t>tamsulosin (FLOMAX) 0.4mg qPM</t>
  </si>
  <si>
    <t xml:space="preserve">tiotropium (SPIRIVA HANDIHALER) 10mcg QD </t>
  </si>
  <si>
    <t>CAD w/o angina pectoris</t>
  </si>
  <si>
    <t>closed fracture of navicular bone of foot, fracture of scaphoid bone of wrist, radial styloid tenosynovitis,chronic renal impairment, paroxysmal afib, SOB, syncope, orthostatic lightheadedness, CAP</t>
  </si>
  <si>
    <t>allopurinol 300mg qAM</t>
  </si>
  <si>
    <t>aspirin 81 mg qHS</t>
  </si>
  <si>
    <t>atorvastatin 80mg qHS</t>
  </si>
  <si>
    <t>bisacodyl 5mg</t>
  </si>
  <si>
    <t>finasteride 5mg qHS</t>
  </si>
  <si>
    <t>lisinopril 40mg QD</t>
  </si>
  <si>
    <t>metoprolol 100mg qAM</t>
  </si>
  <si>
    <t>torsemide 20mg qAM</t>
  </si>
  <si>
    <t>warfarin 2.5mg mon-th-sat qHS</t>
  </si>
  <si>
    <t>azithromycin 500mg QD</t>
  </si>
  <si>
    <t>ceftriaxone 1g QD</t>
  </si>
  <si>
    <t>Escitalopram 5mg qHS</t>
  </si>
  <si>
    <t>ezetimibe 10mg qAM</t>
  </si>
  <si>
    <t>amlopidine 5mg QD</t>
  </si>
  <si>
    <t>hypercholesterolemia, periheral edema, umbilical hernia, benign prostatic hyperplasia,hermorrhoidectomy</t>
  </si>
  <si>
    <t>aspirin 81mg qAM</t>
  </si>
  <si>
    <t>lisinopril 10mg qAM</t>
  </si>
  <si>
    <t>HCTZ 25mg qAM</t>
  </si>
  <si>
    <t>Magnesium 250mg qAM</t>
  </si>
  <si>
    <t>CoQ10 1 tab qAM</t>
  </si>
  <si>
    <t>acid reflux, bundle branch block, dementia, peripheral venous insufficiency, TIA, l vertebral artery occlusion</t>
  </si>
  <si>
    <t>Lactobacillus rhamnosus GG (CULTURELLE) 15billion cell CpSP 1 capsule QD</t>
  </si>
  <si>
    <t>lactulose (CONSTULOSE) 15mL QD</t>
  </si>
  <si>
    <t>levETIRAcetam (KEPPRA) 250mg BID</t>
  </si>
  <si>
    <t>tamsulosin (FLOMAX) 0.4 mg qPM</t>
  </si>
  <si>
    <t>arthritis</t>
  </si>
  <si>
    <t>anxiety, bilat cataracts, compression fracture, empty sella syndrome, femur fx, GERD, HPV, hyponatremia, insomnia, IBS, malignant neoplasm, MGUS, MRSA, osteopenia, RLS</t>
  </si>
  <si>
    <t>albuterol 2.5mg/3mL nebulizer solution 3mL q4hrs PRN</t>
  </si>
  <si>
    <t>Albuterol 90 mcg/actuation inhaler</t>
  </si>
  <si>
    <t>aspririn-acetaminophen-caffeine (EXCEDRIN MIGRAINE) 250-250-65mg</t>
  </si>
  <si>
    <t>cefuroxime (CEFTIN) 500mg BID</t>
  </si>
  <si>
    <t>nicotine (NICODERM CQ) 21mg patch QD</t>
  </si>
  <si>
    <t>nicotine polacrilex (COMMIT) 2mg q2hrs PRN</t>
  </si>
  <si>
    <t>pantoprazole (PROTONIX) 40mg QD</t>
  </si>
  <si>
    <t>pramipexole (MIRAPEX) 2mg</t>
  </si>
  <si>
    <t>prednisone (DELTASONE) 60mg QD</t>
  </si>
  <si>
    <t>theophylline (THEO-24) 300mg QD</t>
  </si>
  <si>
    <t>zolpidem (AMBIEN) 10mg qPM PRN</t>
  </si>
  <si>
    <t>GERD, chronic pain</t>
  </si>
  <si>
    <t>acetaminophen (TYLENOL) 1000mg q6hrs PRN</t>
  </si>
  <si>
    <t>amoxicillin-clavulanate (AUGMENTIN) 875mg BID</t>
  </si>
  <si>
    <t>diclofenac (VOLTAREN) 75mg BID</t>
  </si>
  <si>
    <t>fluticasone-salmeterol (ADVAIR HFA INHL) PRN</t>
  </si>
  <si>
    <t>ibuprofen (ADVIL, MOTRIN) 800mg q6hrs PRN</t>
  </si>
  <si>
    <t>LORazepam (ATIVAN) 1mg qHS</t>
  </si>
  <si>
    <t>losartan-hydrochlorotiazide (HYZAAR) 100-25mg QD</t>
  </si>
  <si>
    <t>omeprazole oral 20mg QD</t>
  </si>
  <si>
    <t>oxyCODONE 5-10mg q3hrs PRN</t>
  </si>
  <si>
    <t>simvastatin oral 20mg QD</t>
  </si>
  <si>
    <t xml:space="preserve"> afib, cataract, peripheral vascular disease</t>
  </si>
  <si>
    <t>acetaminophen (TYLENOL) 650mg q6hrs PRN</t>
  </si>
  <si>
    <t>Albuterol 90mcg/actuation inhaler 2 puffs q6hrs PRN</t>
  </si>
  <si>
    <t>aspirin 81mg ec QD</t>
  </si>
  <si>
    <t>budesonide-formoterol (SYMBICORT) 160-4.5mcg 2 puffs BID</t>
  </si>
  <si>
    <t>diphenhydrAMINE (BENADRYL) 25mg PRN</t>
  </si>
  <si>
    <t>docusate (COLACE) 100mg TID</t>
  </si>
  <si>
    <t>furosemide (LASIX) 20mg 2 qAM 1qPM</t>
  </si>
  <si>
    <t>insulin glargine (LANTUS, BASAGLAR) 100unit/mL 3mL 25 units qPM</t>
  </si>
  <si>
    <t>metoprolol succinate (TOPROL-XL) 100mg QD</t>
  </si>
  <si>
    <t>repaglinide (PRANDIN) 0.5mg TID</t>
  </si>
  <si>
    <t>tiZANidine (ZANAFLEX) 2mg q6hrs PRN</t>
  </si>
  <si>
    <t>verapamil (VERELAN PM) 180mg QD</t>
  </si>
  <si>
    <t>warfarin (COUMADIN) 10mg QD</t>
  </si>
  <si>
    <t>bipolar I, gallstones, PNA</t>
  </si>
  <si>
    <t>albuterol (ACCUNEB) 0.63mg/3mL nebulizer solution</t>
  </si>
  <si>
    <t>dolutegravir (TIVICAY) 50mg QD</t>
  </si>
  <si>
    <t>emtricitabine-tenofovir alafenamide (DESCOVY) 200-25mg QD</t>
  </si>
  <si>
    <t>emtricitabine-tenefovir DF (TRUVADA) 200-300mg QD</t>
  </si>
  <si>
    <t>guaiFENesin (ROBITUSSIN) 100mg5mL 10mL q4hrs</t>
  </si>
  <si>
    <t>oxyCODONE 0.5mg q6hrs</t>
  </si>
  <si>
    <t>OXYCODONE HCL/ACETAMINOPHEN (PERCOCET ORAL) 1-2 QID</t>
  </si>
  <si>
    <t>oxyCODONE-acetaminophen (PERCOCET) 5-325mg 1-2 tables 4x a day PRN</t>
  </si>
  <si>
    <t>predniSONE (DELTASONE) 10mg, 30mg, 20mg, 10mg</t>
  </si>
  <si>
    <t>obesity, GERD, arteriosclerotic heart disease, hypercholesterolemia, headache, gout, sleep disorder, occlusion and stenosis of carotid artery with cerebral infarction, carotid stenosis asymptomatic, macrocytic anemia, carrier or suspected carrier of methicillin resistant staph, dyspnea, PNA</t>
  </si>
  <si>
    <t xml:space="preserve">allopurinol (ZYLORPIM) 300mg </t>
  </si>
  <si>
    <t>amitriptyline (ELAVIL) 50mg qPM</t>
  </si>
  <si>
    <t>aspirin 325mg qD</t>
  </si>
  <si>
    <t>enalapril (VASOTEC) 2.5mg QD</t>
  </si>
  <si>
    <t>fluticasone propionate (FLONASE) 50mcg/actuation nasal spray 2 sprays PRN</t>
  </si>
  <si>
    <t>ibuprofen (ADVIL, MOTRIN) 200mg q6hrs PRN</t>
  </si>
  <si>
    <t>levothyroxine (SYNTHROID, LEVOTHROID) 50mcg QD</t>
  </si>
  <si>
    <t>meclizine (ANTIVERT) 25mg TID PRN</t>
  </si>
  <si>
    <t>metoclopramide hcl (REGLAN) 5mg PRN</t>
  </si>
  <si>
    <t>metoprolol succinate (TOPROL-XL) 25mg BID</t>
  </si>
  <si>
    <t>potassium chloride SA (K-DUR,KLOR-CON) 20mEq BID</t>
  </si>
  <si>
    <t>ranolazine (RANEXA) 500mg QD</t>
  </si>
  <si>
    <t>sertraline (ZOLOFT) 50mg QD</t>
  </si>
  <si>
    <t>terazosin (HYTRIN) 1mg</t>
  </si>
  <si>
    <t>topiramate (TOPAMAX) 50mg BID, 200mg BID</t>
  </si>
  <si>
    <t>tramadol (ULTRA) 50mg q6hrs PRN</t>
  </si>
  <si>
    <t>CKD stage 3</t>
  </si>
  <si>
    <t>lymphadema, prediabetes, OA, obestiy, hypothyroidism,hyperuricemia, paroxysmal afib</t>
  </si>
  <si>
    <t>acetaminophen (Q-PAP) 650mg q6hrs PRN</t>
  </si>
  <si>
    <t>albuterol (PROAIR HFA) 90mcg/actuation inhaler 1puff q4hrs QD</t>
  </si>
  <si>
    <t>amoxicillin-clavulanate (AUGMENTIN) 875-125mg 1 tablet q12hrs</t>
  </si>
  <si>
    <t>cholecalciferol 1000units 1 tablet q24hrs</t>
  </si>
  <si>
    <t>docusate (COLACE) 100mg BID</t>
  </si>
  <si>
    <t>doxycyline hyclate (DORYX) 100mg q12hrs</t>
  </si>
  <si>
    <t>fluticasone (FLOVENT HFA) 110mcg/actuation inhaler 1 puff BID</t>
  </si>
  <si>
    <t>furosemide (LASIX) 40mg QD</t>
  </si>
  <si>
    <t>levothyroxine (SYNTHROID, LEVOTHROID) 100mcg QD</t>
  </si>
  <si>
    <t>losartan (COZAAR) 50mg QD</t>
  </si>
  <si>
    <t>metoprolol succinate (TOPROL-XL) 50mg QD</t>
  </si>
  <si>
    <t>potassium citrate (UROCIT-K) 10mEq TID</t>
  </si>
  <si>
    <t>simvastatin (ZOCOR) 40mg qPM</t>
  </si>
  <si>
    <t>warfarin (COUMADIN) 2.5-5mg sat/sun/tues, 5mg mon/wed/thr/fri</t>
  </si>
  <si>
    <t>breast cancer</t>
  </si>
  <si>
    <t>osteoporosis, hypothyroidism, uncoded s/p mastectomy, aortic aneurysm, reacive airway disease</t>
  </si>
  <si>
    <t>acidophilus-pectin, citrus 100million cell-10mg Cap 1tablet QD</t>
  </si>
  <si>
    <t>ascorbic acid 1000mg QD</t>
  </si>
  <si>
    <t>azithromycin (ZITHROMAX) 250mg QD</t>
  </si>
  <si>
    <t>budesonide-formoterol (SYMBICORT) 160-4.5mcg/actuation 2 puffs BID</t>
  </si>
  <si>
    <t>budesonide-formoterol (SYMBICORT) 80-4.5mcg/actuation 2 puffs BID</t>
  </si>
  <si>
    <t>calcium carbonate 500mg 1 tablet QD</t>
  </si>
  <si>
    <t>clonazePAM (KLONOPIN) 0.5mg qPM</t>
  </si>
  <si>
    <t>diphenhydrAMINE (BENADRYL) 50mg qPM</t>
  </si>
  <si>
    <t>Fluconazole in nacol, iso-osm, IV 1 puff BID</t>
  </si>
  <si>
    <t>fluticasone propionate (FLONASE) 50mcg/actuation nasal spray 1 spray BID</t>
  </si>
  <si>
    <t>guaiFENesin (ROBITUSSIN) 100mg/5mL 100mg TID</t>
  </si>
  <si>
    <t>ipratropium-albuterol (DUONEB) 0.5-2.5mg/3mL 1mL q6hrs, 3mL q6hrs PRN</t>
  </si>
  <si>
    <t>levothyroxine (SYNTHROID, LEVOTHROID) 75mcg QD</t>
  </si>
  <si>
    <t>loratadine-pseudoephedrine (CLARITIN-D 12 HOUR) 5-120mg Tb12 1 tabled QD</t>
  </si>
  <si>
    <t>metoprolol tartrate (LOPRESSOR) 25mg BID</t>
  </si>
  <si>
    <t>predniSONE (DELTASONE) 5mg 4x a day</t>
  </si>
  <si>
    <t>senna 8.6mg BID</t>
  </si>
  <si>
    <t>anxiety, insomnia, AMS, MI, afib, elevated trop</t>
  </si>
  <si>
    <t>dilTIAZem (CARDIZEM) 30mg BID</t>
  </si>
  <si>
    <t>gabapentin (NEURONTIN) 2.5mL TID</t>
  </si>
  <si>
    <t>lisinopril (PRINIVIL, ZESTRIL) 20mg QD</t>
  </si>
  <si>
    <t>metoprolol tartrate (LOPRESSOR) 50mg BID</t>
  </si>
  <si>
    <t>cefpodoxime (VANTIN) 200mg BID</t>
  </si>
  <si>
    <t>cefTRIAXone (ROCEPHIN) 1g SolR QD</t>
  </si>
  <si>
    <t>enoxaparin (LOVENOX) 0.3mL QD</t>
  </si>
  <si>
    <t>LANTUS SOLOSTAR 100unit/mL 3mL 15 units QD</t>
  </si>
  <si>
    <t>MAPAP, acetaminophen 650mg q6hrs PRN</t>
  </si>
  <si>
    <t>metoclopramide HCl (REGLAN) 10mg TID</t>
  </si>
  <si>
    <t>chronic low back pain, hypercholesterolemia, glaucoma, osteoporosis, bilateral cataracts, PVD, anemia, chronic right shoulder pain</t>
  </si>
  <si>
    <t>amLODIPine (NORVASC) 5mg QD</t>
  </si>
  <si>
    <t>aspirin (ASPIR-81) 81mg QD</t>
  </si>
  <si>
    <t>atorvastatin (LIPITOR) 40mg qPM</t>
  </si>
  <si>
    <t>calcium carbonate 1000mg q6hrs PRN</t>
  </si>
  <si>
    <t>metFORMIN (GLUCOPHAGE) 500mg qAM</t>
  </si>
  <si>
    <t>polyethylene glycol (MIRALAX) 17g QD</t>
  </si>
  <si>
    <t>sennosides 8.8mg/5mL Syrl 5mL BID</t>
  </si>
  <si>
    <t xml:space="preserve"> HTN</t>
  </si>
  <si>
    <t xml:space="preserve">arthritis </t>
  </si>
  <si>
    <t>fibromyalgia, anemia</t>
  </si>
  <si>
    <t>Doxycycline 100mg BID</t>
  </si>
  <si>
    <t>fluticasone 220mcg 2 puffs BID</t>
  </si>
  <si>
    <t>furosemide 80mg QD</t>
  </si>
  <si>
    <t>gabapentin 1200mg TID</t>
  </si>
  <si>
    <t>ibuprofen 600mg TID PRN</t>
  </si>
  <si>
    <t>ipratropium bromide 1neb q6hrs PRN</t>
  </si>
  <si>
    <t>lisinopril 10mg QD</t>
  </si>
  <si>
    <t>montelukast sodium 10mg QD</t>
  </si>
  <si>
    <t xml:space="preserve">prednisone 50mg </t>
  </si>
  <si>
    <t>potassium 40meq BID</t>
  </si>
  <si>
    <t>serevent discus 50mcg 1puff BID</t>
  </si>
  <si>
    <t>sertraline HCl 200mg QD</t>
  </si>
  <si>
    <t>tiotropium 18mcg QD</t>
  </si>
  <si>
    <t>osteoarthritis</t>
  </si>
  <si>
    <t xml:space="preserve">osteopenia, glaucoma, hyperglycemia,retinal defect, uncoded epiretinal membrane, </t>
  </si>
  <si>
    <t>acetaminophen (TYLENOL) 975mg q8hrs</t>
  </si>
  <si>
    <t>albuterol 90 mcg/actuation inhaler 2 puffs q6hrs</t>
  </si>
  <si>
    <t>docusate sodium (COLACE) 100mg TID</t>
  </si>
  <si>
    <t>lisinopril (PRINIVIL, ZESTRIL) 5mg QD</t>
  </si>
  <si>
    <t>predniSONE (DELTASONE) 50mg QD x1d, 40mg QD x2d, 30mg QD x2d, 20mg QD x2d, 10mg QD x4d</t>
  </si>
  <si>
    <t>senna (SENOKOT) 8.6mg 2 tablets BID</t>
  </si>
  <si>
    <t xml:space="preserve">HF </t>
  </si>
  <si>
    <t>aortic anyeurism, cataract, drusen, hypethryoid, obesity, OSA</t>
  </si>
  <si>
    <t>Losartan (COZAAR) 50mg QD</t>
  </si>
  <si>
    <t>Omeprazole (PRILOSEC) 20mg QD</t>
  </si>
  <si>
    <t>Metoprolol succinate ER/Toprol ER 25mg QD</t>
  </si>
  <si>
    <t>Spironolactone (aldactone) 50mg QD</t>
  </si>
  <si>
    <t>Levothyroxine (SYNTHROID LEVOTHROID) 175mcg QD</t>
  </si>
  <si>
    <t>ProAir (Albuterol) 90mcg q4-6hrs PRN</t>
  </si>
  <si>
    <t>Oxybutynin ER (Ditropan ER) 5mg qPM</t>
  </si>
  <si>
    <t>Sertraline (ZOLOFT) 50mg qPM</t>
  </si>
  <si>
    <t>Torsemide (Demedex) 60mg QD</t>
  </si>
  <si>
    <t>spinal stenosis of lumbar region,AML in remission, high serum ferritin, vitamin D deficiency</t>
  </si>
  <si>
    <t>Atenolol 50mg QD</t>
  </si>
  <si>
    <t>atorvastatin 20mg qHS</t>
  </si>
  <si>
    <t>Levofloxacin 750mg QD</t>
  </si>
  <si>
    <t>frequent UTIs, polymyalgia rheumatica, uncoded onychauxia, uncoded right eye blindness, arteriosclerotic heart disease, hypothyroidism, peripheral arterial occlusive disease, osteoporosis, overweight</t>
  </si>
  <si>
    <t>Albuterol (Accuneb) 1.25mg/3mL q8hrs PRN</t>
  </si>
  <si>
    <t>Amlodipine (Norvasc) 10mg qAM</t>
  </si>
  <si>
    <t>Chlorthalidone (Hydroton) 25MG Qam</t>
  </si>
  <si>
    <t>Cranberry supplement 300mg qAM</t>
  </si>
  <si>
    <t>Insulin glargine (Lantus) 16 units qAM</t>
  </si>
  <si>
    <t>Losartan (COZAAR) 100mg qAM</t>
  </si>
  <si>
    <t>Methenamine (Hiprex) 0.5g qAM</t>
  </si>
  <si>
    <t>Simvastatin (Zocor) 20mg qPM</t>
  </si>
  <si>
    <t>spironolactone (ALDACTONE) 25 mg QD</t>
  </si>
  <si>
    <t>Cefepime (Maxipime) 500mg QD</t>
  </si>
  <si>
    <t>Acetaminophen (TYLENOL) 650mg q8hrs PRN</t>
  </si>
  <si>
    <t>Laryngotracheobronchitis</t>
  </si>
  <si>
    <t>Albuterol inhaler</t>
  </si>
  <si>
    <t>Clindamycin 300mg TID x7d</t>
  </si>
  <si>
    <t>afib, malignant neoplasm, pericardial defect, pericardial effusion</t>
  </si>
  <si>
    <t>furosemide (LASIX) 10mg QD</t>
  </si>
  <si>
    <t>simvastatin (ZOCOR) 20mg qPM</t>
  </si>
  <si>
    <t>ursodiol (ACTIGALL) 300MG bid</t>
  </si>
  <si>
    <t>preDM, DVT/PE</t>
  </si>
  <si>
    <t>albuterol (PROVENTIL HFA; VENTOLIN HFA) 90mcg/actuation inhaler</t>
  </si>
  <si>
    <t>Breo Ellipta 200-25mcg/dose 1 puff QD</t>
  </si>
  <si>
    <t>predniSONE (DELTASONE) 10mg</t>
  </si>
  <si>
    <t>prostate cancer w/bone mets</t>
  </si>
  <si>
    <t>arrhythmia</t>
  </si>
  <si>
    <t>basal cell carcinoma of skin</t>
  </si>
  <si>
    <t>aortic valve stenosis, afib, gallstone pancreatitis/cholangitis, colonic pseudoobstruction, urinary retention, spinal stenosis, gout, anemia, thrombocytopenia, age-related nuclear cataract of both eyes, right bundle branch block and left anterior fascicular block, back pain, HTN, depression, kyphoplasty, posterior vitreous detachment of both eyes, branch retinal vein occlusion of both eyes, central retinal vein occlusion of left eye</t>
  </si>
  <si>
    <t>abiraterone (ZYTIGA) 1000mg QD</t>
  </si>
  <si>
    <t>allopurinol (ZYLOPRIM) 300mg QD</t>
  </si>
  <si>
    <t>amlopidine (NORVASC) 5mg QD</t>
  </si>
  <si>
    <t>doxazosin (CARDURA) 1mg QD</t>
  </si>
  <si>
    <t>eliquis 2.5mg BID</t>
  </si>
  <si>
    <t>finasteride (PROSCAR) 5mg QD</t>
  </si>
  <si>
    <t>gabapentin (NEURONTIN) 600mg BID</t>
  </si>
  <si>
    <t>metoprolol succinate (TOPROL-XL) 12.5mg QD</t>
  </si>
  <si>
    <t>prednisone (DELTASONE) 5mg QD</t>
  </si>
  <si>
    <t>sertraline (ZOLOFT) 25mg QD</t>
  </si>
  <si>
    <t>torsemide (DEMADEX) 20mg QD</t>
  </si>
  <si>
    <t>tramadol (ULTRAM) 50mg q6hrs PRN</t>
  </si>
  <si>
    <t xml:space="preserve">trazodone (DESYREL) 25mg qPM  </t>
  </si>
  <si>
    <t>Headache, Hypercholesterolemia</t>
  </si>
  <si>
    <t>fluticasone propionate (FLONASE) 50mcg/actuation nasal spray 1 spray QD</t>
  </si>
  <si>
    <t>gabapentin (NEURONTIN) 300mg QD</t>
  </si>
  <si>
    <t>guaifenesin-codeine (ROBITUSSIN AC) 100-10mg/5mL 5mL TID PRN</t>
  </si>
  <si>
    <t>lisinopril (PRINIVIL, ZESTRIL) 40mg QD</t>
  </si>
  <si>
    <t>lovastatin (MEVACOR) 20mg qPM</t>
  </si>
  <si>
    <t>metformin (GLUCOPHAGE) 850mg BID</t>
  </si>
  <si>
    <t>nortriptyline (PEMLOR) 25mg qPM</t>
  </si>
  <si>
    <t>propranolol (INDERAL LA) 60mg QD</t>
  </si>
  <si>
    <t>chronic bronchitis, RA, vertigo, lactose intolerance, osteopenia</t>
  </si>
  <si>
    <t>acetaminophen-codeine  (TYLENOL #3) 300-30mg q6hrs PRN</t>
  </si>
  <si>
    <t>albuterol (VENTOLIN HFA) 90mcg 2 puffs q4rs PRN</t>
  </si>
  <si>
    <t>alendronate (FOSAMAX) 70mg q7days</t>
  </si>
  <si>
    <t>calcium carbonate 1250mg QD</t>
  </si>
  <si>
    <t>docusate sodium (COLACE) 100mg QD</t>
  </si>
  <si>
    <t>guaifenesin (ROBITUSSIN CHEST CONGESTION) 4mL q6hrs PRN</t>
  </si>
  <si>
    <t>guaifenesin-codeine (ROBITUSSIN AC) 100-10mg/5mL 5mL q6hrs PRN</t>
  </si>
  <si>
    <t>hydroxychloroquine (PLAQUENIL) 200mg QD</t>
  </si>
  <si>
    <t>ipratropium (ATROVENT HFA) 17mcg/actuation inhaler 2puffs 4x a day</t>
  </si>
  <si>
    <t>leucovorin (WELLCOVORIN) 5mg q7days</t>
  </si>
  <si>
    <t>lidocaine (LIDODERM) % (700mg/patch) 1 patch QD</t>
  </si>
  <si>
    <t>lisinopril (PRINIVIL, ZESTRIL) 2.5mg QD</t>
  </si>
  <si>
    <t>methotrexate 12.5mg Qweek</t>
  </si>
  <si>
    <t>mometasone (ASMANEX TWISTHALER) 110mcg (30 doses) AEPB 2 puffs qPM</t>
  </si>
  <si>
    <t>omeprazole (PRILOSEC) 20mg BID</t>
  </si>
  <si>
    <t>sulfasalazine (AZULFIDINE) 500mg 4x a day</t>
  </si>
  <si>
    <t xml:space="preserve">Anatomical narrow angle, Cataract, stress </t>
  </si>
  <si>
    <t>guaiFENesin-codeine (ROBITUSSIN AC) 100-10mg/5mL 5mL qPM PRN</t>
  </si>
  <si>
    <t>diverticulitis, anemia, chronic renal failure, ateriosclerotic heart disease, hypothyrodism, meralgia paresthetics, renal cyst, anxiety, gout, A-fib, episodic tension headache, vaginal prolapse without uterine prolapse</t>
  </si>
  <si>
    <t>acetaminophin (TYLENOL) 650mg q6hrs PRN</t>
  </si>
  <si>
    <t>allopurinol (ZYLORPIM) 300mg QD</t>
  </si>
  <si>
    <t>levothyroxine (SYNTHROID, LOVETHROID) 50mcg QD</t>
  </si>
  <si>
    <t>nadolol (CORGARD) 20mg BID</t>
  </si>
  <si>
    <t>pravastatin (PRAVACHOL) 8mg qPM</t>
  </si>
  <si>
    <t>triamterene-hydroCHLOROthiazide (DYAZIDE) 37.5-25mg</t>
  </si>
  <si>
    <t>TICOR 48mg TID</t>
  </si>
  <si>
    <t>valsartan(DIOVAN) 80mg QD</t>
  </si>
  <si>
    <t xml:space="preserve">warfarin (COUMADIN) 3mg qPM </t>
  </si>
  <si>
    <t>Alzheimer's dementia</t>
  </si>
  <si>
    <t>doneprezil (ARICEPT) 10mg qPM</t>
  </si>
  <si>
    <t>insulin NPH (HUMULIN, N,NOVOLIN N) 100unit/mL 7units BID</t>
  </si>
  <si>
    <t>lisinopril (PRINIVIL, ZESTRIL) 10mg QD</t>
  </si>
  <si>
    <t>pregabalin (LYRICA) 75mg BID</t>
  </si>
  <si>
    <t>DVT, knee pain, patellar tendon rupture</t>
  </si>
  <si>
    <t>enoxaparin (LOVENOX) 0.93 mL q12hrs</t>
  </si>
  <si>
    <t>warfarin (COUMADIN) 5mg qPM</t>
  </si>
  <si>
    <t>prostate cancer</t>
  </si>
  <si>
    <t>heart murmer, glaucoma</t>
  </si>
  <si>
    <t>carvedilol (COREG) 25mg BID</t>
  </si>
  <si>
    <t>doxazosin (CARDURA) 2mg qPM</t>
  </si>
  <si>
    <t>losartan (COZAAR) 100mg BID</t>
  </si>
  <si>
    <t>melatonin 10mg qPM</t>
  </si>
  <si>
    <t>spironolactone (ALDACTONE) 25mg QD</t>
  </si>
  <si>
    <t>trazodone (DESYREL) 12.5mg qPM PRN</t>
  </si>
  <si>
    <t>obesity, menopause, pituitary adenoma,uncoded TAH/BSO,uncoded appendectomy, osteoporosis, sickle cell trait,arteriosclerotic heart disease, A-fib, non rheumatic mitral regurgitation, body aches, weakness, CKD, anemia</t>
  </si>
  <si>
    <t>acetaminophen 650mg q8hrs PRN</t>
  </si>
  <si>
    <t>alendronate (FOSAMAX) 70mg QWEEK</t>
  </si>
  <si>
    <t xml:space="preserve">docusate sodium (COLACE) 100mg BID </t>
  </si>
  <si>
    <t>ferrous gluconate 325mg QD</t>
  </si>
  <si>
    <t>mag&amp;al/sim/diphenhyd/lidocaine (aluminum-magnesium-simethicone-diphenhydramine-lidocaine) 1:1:1 MWSH 10mL TID</t>
  </si>
  <si>
    <t>nitroglycerin (NITROSTAT) 0.4mg q5min PRN</t>
  </si>
  <si>
    <t>omeprazole 40mg QD</t>
  </si>
  <si>
    <t>potassium chloride sa (K-DUR, KLOR-CON) 20mEq QD</t>
  </si>
  <si>
    <t>sennosides 17.2mg BID</t>
  </si>
  <si>
    <t>simvastatin 10mg QD</t>
  </si>
  <si>
    <t>sitagliptin (JANUVIA) 50mg QD</t>
  </si>
  <si>
    <t>torsemide (DEMADEX) 60mg BID</t>
  </si>
  <si>
    <t xml:space="preserve">cancer </t>
  </si>
  <si>
    <t>GERD</t>
  </si>
  <si>
    <t>albuterol 90mcg/actuation inhaler 2 puffs q4hrs PRN</t>
  </si>
  <si>
    <t>aspirin 81mg</t>
  </si>
  <si>
    <t>fluticasone-salmeterol (ADVAIR DISKUS) 500-50 mcg/dose 1 puff BID</t>
  </si>
  <si>
    <t>hydrochlorothiazide (HYDRODIURIL) 25mg QD qAM</t>
  </si>
  <si>
    <t>tiotropium (SPIRIVA HANDIHALER) 18mcg QD</t>
  </si>
  <si>
    <t>verapamil (VERELAN) 120mg QD</t>
  </si>
  <si>
    <t>carvedilol 12.5mg BID</t>
  </si>
  <si>
    <t>spironolactone 100mg QD</t>
  </si>
  <si>
    <t>lisinopril-hydroCHLOROthiazide (PRINZIDE, ZESTORETIC) 20-12.5mg 1 tablet QD</t>
  </si>
  <si>
    <t>verapamil (VERELAN) 360mg QD</t>
  </si>
  <si>
    <t>hypercholesterolemia, diverticular disease, disorder of peripheral nervous system, oesteoporosis, paroxymal atrial fibriliation, chronis cough, altered mental status</t>
  </si>
  <si>
    <t>cephalexin (KEFLEX) 250mg 4x a day</t>
  </si>
  <si>
    <t>lisinopril (ZESTRIL) 10mg QD</t>
  </si>
  <si>
    <t>metoprolol succinate (TOPROL-XL) 50mg qPM</t>
  </si>
  <si>
    <t>rivaroxaban (XARELTO) 15mg QD</t>
  </si>
  <si>
    <t>herpes, anemia, frequent UTI, right leg swelling</t>
  </si>
  <si>
    <t xml:space="preserve"> hypoglycemia, anxiety, cholecystectomy, Barrett's esophagus, glaucoma, IBS, osteoporosis, supraventricular tachycardia, ataxia,  GERD, post menopausal bleeding </t>
  </si>
  <si>
    <t>alendronate (FOSAMAX) 70mg QD</t>
  </si>
  <si>
    <t>digoxin (LANOXIN) 250mcg QD</t>
  </si>
  <si>
    <t>glyBURIDE-metFORMIN (GLUCOVANCE) 5-500mg 1 tablet qAM</t>
  </si>
  <si>
    <t>lamoTRIgline (LAMICTAL XR) 50mg 1 half tablet QD</t>
  </si>
  <si>
    <t>rosuvastatin (CRESTOR) 5mg QD</t>
  </si>
  <si>
    <t xml:space="preserve"> anxiety,migraine, dizziness, obesity,abscess,diabetic neuropathy,microalbuminaria, vitamin D deficiency, chronic chest pain, male erectile disorder, acute URI, sleep apnea</t>
  </si>
  <si>
    <t>PARoxetine (PAXIL) 50mg QD</t>
  </si>
  <si>
    <t>SUMAtriptan (IMITREX) 50mg PRN</t>
  </si>
  <si>
    <t>hydroCHLOROthiazide (MICROZIDE) 12.5mg QD</t>
  </si>
  <si>
    <t>insulin aspart (NOVOLOG) 100 unit/mL lnPN injection pen 4 units w/bfast, 6 units w/lunch, 4 units w/dinner</t>
  </si>
  <si>
    <t>insulin glargine (LANTUS SOLOSTAR) 100unit/mL (3mL) lnPn injection pen 46 units qPM</t>
  </si>
  <si>
    <t>tadalafil (CIALIS, ADCIRCA) 20mg QD PRN</t>
  </si>
  <si>
    <t xml:space="preserve"> anal fissure, fibrocystic breat changes, premature ovarian failure, breast lump, abnormal pap, chronic bilateral lower back pain with sciatica</t>
  </si>
  <si>
    <t>albuterol 90mcg/actuation inhaler 2 puffs q6hrs PRN</t>
  </si>
  <si>
    <t>cetirizine (ZYRTEC) 10mg QD</t>
  </si>
  <si>
    <t>citalopram (CELEXA) 20mg QD</t>
  </si>
  <si>
    <t>fluticasone (FLOVENT HFA) 50mcg/actuation nasal spray 1 spray BID</t>
  </si>
  <si>
    <t>gauiFENesin-codeine (ROBITUSSIN AC) 100-10 mg/5mL 5mL TID PRN</t>
  </si>
  <si>
    <t>levoFLOXacin (LEVAQUIN) 500mg QD</t>
  </si>
  <si>
    <t>zolpidem (AMBIEN) 5mg qPM PRN</t>
  </si>
  <si>
    <t xml:space="preserve">DM </t>
  </si>
  <si>
    <t>tachycardia, ischemic cardiomyopathy, neuropathy, tremor, cobalamin deficiency, arteriosclerotic heart disease, osteoporosis, a. fib.pancytopenia, bilateral lower back pain without sciatica, abdominal pain, pacemaker, thyroid nodule, peripheral vascular disease, dermatophytosis of nail, SOB, MGUS, anemia, skin lesion</t>
  </si>
  <si>
    <t>acetaminophen (MAPAP EXTRA STRENGTH) 500mg q8hrs PRN</t>
  </si>
  <si>
    <t>albuterol (VENTOLIN HFA) 90mcg/actuation inhaler 2 puffs q6hrs PRN</t>
  </si>
  <si>
    <t>docusate (COLACE) 100mg BID PRN</t>
  </si>
  <si>
    <t>magnesium oxide (MAG-OX) 400mg QD</t>
  </si>
  <si>
    <t>potassium chloride sa (K-DUR, KLOR-CON) 40mEq QD</t>
  </si>
  <si>
    <t>primidone (MYSOLINE) 100mg BID</t>
  </si>
  <si>
    <t>senna (SENNA) 8.6mg tablet 2 tablets BID PRN</t>
  </si>
  <si>
    <t>torsemide (DEMADEX) 40mg QD</t>
  </si>
  <si>
    <t>warfarin (COUMADIN) 5-7.5mg QD</t>
  </si>
  <si>
    <t>CADq</t>
  </si>
  <si>
    <t>schizophrenia</t>
  </si>
  <si>
    <t>MI, congenital AV malformation,depressive do</t>
  </si>
  <si>
    <t>ARIPiprazole (ABILIFY) 30mg QD</t>
  </si>
  <si>
    <t>albuterol (PROVENTIL HFA; VENTOLIN HFA) 90mcg/actuation inhaler 2puffs q4hrs PRN</t>
  </si>
  <si>
    <t>budesonide-formoterol (SYMBICORT) 80-4.5 mcg/actuation inhaler 2 puffs BID</t>
  </si>
  <si>
    <t>doxylamin-PSE-DM-acetaminophen (NYQUIL D) 6.25-30-15-500 mg/15mL Liqd 15mL qPM PRN</t>
  </si>
  <si>
    <t>fluticasone-vilanterol (BREO ELLIPTA) 200-25mcg/dose DsDv 1 puff QD</t>
  </si>
  <si>
    <t>hydroCHLOROthiazide (HYDRODIURIL) 12.5mg QD</t>
  </si>
  <si>
    <t>ibuprofen (ADVIL, MOTRIN) 400mg BID PRN</t>
  </si>
  <si>
    <t>lithium carbonate 150mg BID</t>
  </si>
  <si>
    <t>metoprolol succinate (TOPROL-XL) 75mg QD</t>
  </si>
  <si>
    <t>mirtazapine (REMERON) 15mg qPM</t>
  </si>
  <si>
    <t>tiotropium bromide (SPIRIVA RESPIMAT) 2.5mcg/actuation mist for inhalation 2 puffs QD</t>
  </si>
  <si>
    <t>traZODone (DESYREL) 50mg qPM</t>
  </si>
  <si>
    <t>Chronic Myeloid Leukemia</t>
  </si>
  <si>
    <t xml:space="preserve">acute pyelonephritis, appendix injury </t>
  </si>
  <si>
    <t>imatinib (GLEEVEC) 100mg TID</t>
  </si>
  <si>
    <t>simvastatin (ZOCOR) 10mg qPM</t>
  </si>
  <si>
    <t>HF</t>
  </si>
  <si>
    <t>afib, bilateral cataracts,latent syphilis</t>
  </si>
  <si>
    <t>apixaban (ELIQUIS) 2.5mg BID</t>
  </si>
  <si>
    <t>digoxin (DIGITEK) 125mcg QD</t>
  </si>
  <si>
    <t>ferrous sulfate 325mg BID</t>
  </si>
  <si>
    <t>furosemide (LASIX) 120mg QD</t>
  </si>
  <si>
    <t>lisinopril (PRINVIL, ZESTRIL) 40mg QD</t>
  </si>
  <si>
    <t>metFORMIN (GLUCOPHAGE-XR) 1000mg qAM</t>
  </si>
  <si>
    <t>metoprolol succinate (TOPROL-XL) 200mg QD</t>
  </si>
  <si>
    <t>nitroglycerin (NITROSTAT) 0.3mg PRN</t>
  </si>
  <si>
    <t>obesity, peripheral venous insufficiency, venous stasis dermatitis, sleep apnea</t>
  </si>
  <si>
    <t>obesity, afib</t>
  </si>
  <si>
    <t>apixaban (ELIQUIS) 5mg BID</t>
  </si>
  <si>
    <t>metoprolol succinate (TOPROL-XL) 100mg qAM 50mg qPM</t>
  </si>
  <si>
    <t>afib, AAA, osteoporosis</t>
  </si>
  <si>
    <t>migraine, concussion, obesity, blind</t>
  </si>
  <si>
    <t>SUMAtriptan (IMITREX) 50mg</t>
  </si>
  <si>
    <t>albuterol (PROVENTIL HFA; VENTOLIN HFA) 50mcg/actuation nasal spray 1 puff q4-6hrs PRN</t>
  </si>
  <si>
    <t>fluticasone propionate (FLONASE) 50 mgc/acutation nasal spray 1 spray QD</t>
  </si>
  <si>
    <t>ibuprofen (ADVIL,MOTRIN) 600mg TID PRN</t>
  </si>
  <si>
    <t>loratadine (CLARITIN) 10mg QD</t>
  </si>
  <si>
    <t>prochlorperazine (COMPAZINE) 10mg q8hrs pRN</t>
  </si>
  <si>
    <t>topiramate (TOPAMAX) 100mg qPM</t>
  </si>
  <si>
    <t>colon cancer</t>
  </si>
  <si>
    <t>uterine cancer</t>
  </si>
  <si>
    <t>multinodular goiter, dementia, multiple pulmonary nodules, renal cysts, nephrolithiasis, osteoarthritis of both knees, bilateral breast cancer, hyperlipidemia</t>
  </si>
  <si>
    <t>QEUtiapine (SEROQUEL) 25mg qPM</t>
  </si>
  <si>
    <t>acetaminophen (TYLENOL) 500mg BID</t>
  </si>
  <si>
    <t>acetaminophen (TYLENOL) 650mg CR tablet BID PRN</t>
  </si>
  <si>
    <t>aluminum-magnesium hydroxide-simethicone (MAALOX) 200-200-20 mg/5mL Susp 30mL PRN</t>
  </si>
  <si>
    <t>clipidogrel (PLAVIX) 75mg QD</t>
  </si>
  <si>
    <t>denosumab (PROLIA) 60mg/mL q6mo</t>
  </si>
  <si>
    <t>docusate (COLACE) 50mg/5mL 100mg QD</t>
  </si>
  <si>
    <t>midodrine (PROAMATINE) 2.5mg TID</t>
  </si>
  <si>
    <t>nystatin (MYCOSTATIN) 100,00 unit/mL suspension 500,000 units 4x a day</t>
  </si>
  <si>
    <t>rosuvastatin (CRESTOR) 20mg QD</t>
  </si>
  <si>
    <t>valproic acid (DEPAKENE) 500mg/10mL 500mg TID</t>
  </si>
  <si>
    <t>rheumatoid arthritis</t>
  </si>
  <si>
    <t>hypothyroidism, GERD, herpes zoster, kidney stone, lupus erythematosus, migraine, sciatica, anxiety</t>
  </si>
  <si>
    <t>LORazepam (ATIVAN) 0.5mg QD PRN</t>
  </si>
  <si>
    <t>acetaminophen (TYLENOL) 975mg q8hrs PRN</t>
  </si>
  <si>
    <t>albuterol (PROVENTIL HFA; VENTOLIN HFA) 90mcg/actuation inhaler 2 puffs q6hrs PRN</t>
  </si>
  <si>
    <t>botulinum toxin type A (BOTOX) 200 unit SolR 200 units q3mo</t>
  </si>
  <si>
    <t>butalbital-acetaminophen-caffeine (FIORICET, ESGIC) 50-325-40 mg 1 tablet q6hrs PRN</t>
  </si>
  <si>
    <t>famotidine (PEPCID) 40mg BID</t>
  </si>
  <si>
    <t xml:space="preserve">fluticasone propionate (FLONASE) 50mcg/actuation nasal spray 1 spray BID </t>
  </si>
  <si>
    <t>hydrOXYzine (ATARAX) 25mg q4hrs PRN</t>
  </si>
  <si>
    <t>levothyroxine (SYNTHROID, LEVOTHROID) 125mgc QD</t>
  </si>
  <si>
    <t xml:space="preserve">loratadine (CLARITIN) 10mg QD </t>
  </si>
  <si>
    <t>ondansetron (ZOFRAN-ODT) 4mg q8hrs PRN</t>
  </si>
  <si>
    <t>oxyCODONE 5mg q6hrs PRN</t>
  </si>
  <si>
    <t>predniSONE (DELTASONE) 10mg QD</t>
  </si>
  <si>
    <t>promethazine (PHENERGAN) 25mg q8hrs PRN</t>
  </si>
  <si>
    <t>tocilizumab (ACTEMRA) 80mg/4mL Soln</t>
  </si>
  <si>
    <t>amblyopia, disorder of thyroid, glaucoma,pacemaker, adenomatous polyp of colon, s/p l foot amputation</t>
  </si>
  <si>
    <t>acetaminophen 650mg q6hrs PRN</t>
  </si>
  <si>
    <t>amLODIPine (NORVASC) 2.5mg QD</t>
  </si>
  <si>
    <t>donepezil (ARICEPT) 5mg BID</t>
  </si>
  <si>
    <t>ferrous sulfate 325mg QD</t>
  </si>
  <si>
    <t>fluticasone (FLOVENT HFA) 110mcg/actuation inhaler 2 puffs BID</t>
  </si>
  <si>
    <t>lansoprazole (PREVACID) 30mg QD</t>
  </si>
  <si>
    <t>lisinopril (PRINVIL, ZESTRIL) 2.5mg QD</t>
  </si>
  <si>
    <t>memantine (NAMENDA) 5mg BID</t>
  </si>
  <si>
    <t>warfarin (COUMADIN) 2.5mg tablet 1.5 tue, thr, sat 1 tab mon, wed, fri, sun</t>
  </si>
  <si>
    <t>hypercholerolemia, herpes zoster, necrotizing soft tissue infection, peripheral arterial disease</t>
  </si>
  <si>
    <t>acetaminophen (TYLENOL) 975mg q6hrs</t>
  </si>
  <si>
    <t>albuterol (PROAIR HFA) 90mcg/actuation inhaler 2 puffs q6hr PRN</t>
  </si>
  <si>
    <t>atorvastatin (LIPITOR) 80mg qHS</t>
  </si>
  <si>
    <t>clindamycin (CLEOCIN) 150mg TID</t>
  </si>
  <si>
    <t>fluticasone (FLOVENT DISKUS) 250mcg/actuation dsdv 1 inhalation BID</t>
  </si>
  <si>
    <t>insulin aspart (NOVOLOG) 100unit/mL 4 units TID</t>
  </si>
  <si>
    <t>insulin glargine (LANTUS SOLOSTAR) 100unit/mL (3mL) 36 units QD</t>
  </si>
  <si>
    <t>insulin glargine (LANTUS, BASAGLAR) 100unit/mL (3mL) 35 units qAM</t>
  </si>
  <si>
    <t>insulin lispro (HUMALOG) 100unit/mL 35 units</t>
  </si>
  <si>
    <t>oseltamivir (TAMIFLU) 75mg QD</t>
  </si>
  <si>
    <t>oxycodone 5-10mg q4hrs PRN</t>
  </si>
  <si>
    <t>polyethylene glycol (GLYCOLAX) 17gm QD</t>
  </si>
  <si>
    <t>risperidone (RISPERDAL) 3mg BID</t>
  </si>
  <si>
    <t>senna (SENOKOT) 8.6mg tablet 2 tablets qPM PRN</t>
  </si>
  <si>
    <t>sertraline (ZOLOFT) 100mg QD</t>
  </si>
  <si>
    <t>afib, DOE,arm swelling</t>
  </si>
  <si>
    <t>DULoxetine (CYMBALTA) 50mg QD</t>
  </si>
  <si>
    <t>amLODIPine (NORVASC) 10mg QD</t>
  </si>
  <si>
    <t>benztropine (COGENTIN) 1mg QD PRN</t>
  </si>
  <si>
    <t>doxazosin (CARDURA) 8mg QD</t>
  </si>
  <si>
    <t>glipiZIDE (GLUCOTROL) 10mg BID</t>
  </si>
  <si>
    <t>insulin aspart (NOVOLOG) 100unit/mL 8 units TID</t>
  </si>
  <si>
    <t>insulin glargine (LANTUS) 100unit/mL 60 units qPM</t>
  </si>
  <si>
    <t>liraglutide (VICTOZA) 0.6mg/0.1mL 1.8mg QD</t>
  </si>
  <si>
    <t>lisinopril (PRINVIL,ZESTRIL) 40mg QD</t>
  </si>
  <si>
    <t>loxapine (LOXITANE) 25mg qPM</t>
  </si>
  <si>
    <t>metFORMIN (GLUCOPHAGE) 1000mg BID</t>
  </si>
  <si>
    <t>oxybutynin (DITROPAN) 5mg BID</t>
  </si>
  <si>
    <t>risperiDONE (RISPERDAL) 2mg qAM 4mg qPM</t>
  </si>
  <si>
    <t>asthma, HLD,anemia</t>
  </si>
  <si>
    <t>albuterol 90mcg/actuation inhaler 2 puffs 16hrs PRN</t>
  </si>
  <si>
    <t>beclomethasone (QVAR) 40mcg/actuation inhaler 1 puff BID</t>
  </si>
  <si>
    <t>fexofenadine (ALLEGRA) 30-60mg BID PRN</t>
  </si>
  <si>
    <t>fluticasone propionate (FLONASE) 50mcg/actuation nasal spray 2 sprays QD</t>
  </si>
  <si>
    <t xml:space="preserve">stroke </t>
  </si>
  <si>
    <t>cardiomyopathy, DVT, depression (unipolar), GERD, MVD, PVD, Obstructive sleep apnea syndrome, HTN, epilepsy, ventricular tachycardia</t>
  </si>
  <si>
    <t>albuterol 2.5mg/0.5mL nebulizer solution 2.5mg TID</t>
  </si>
  <si>
    <t>amiodarone (PACERONE) 200mg QD</t>
  </si>
  <si>
    <t>bisoprolol (ZEBETA) 5mg QD</t>
  </si>
  <si>
    <t>bumetanide (BUMEX) 2mg BID</t>
  </si>
  <si>
    <t>divalproex (DEPAKOTE) 500mg TID</t>
  </si>
  <si>
    <t>ergocalciferol (DRISDOL) 50000 units 1x a week</t>
  </si>
  <si>
    <t>fluticasone-salmeterol (ADVAIR DISKUS) 500-50mcg/dose 1 puff BID</t>
  </si>
  <si>
    <t>magnesium gluconate (MAGONATE) 500mg QD</t>
  </si>
  <si>
    <t>metFORMIN (GLUCOPHAGE) 500mg qPM</t>
  </si>
  <si>
    <t>metOLazone (ZAROXOLYN) 5mg PRN</t>
  </si>
  <si>
    <t>nalOXone (NARCAN) 1mg/mL 1 spray PRN</t>
  </si>
  <si>
    <t>oxyCODONE-acetaminophen (PERCOCET) 5-325mg tablets 2tablets q6hrs PRN</t>
  </si>
  <si>
    <t>potassium chloride (MICRO-K) 40mEq TID</t>
  </si>
  <si>
    <t>rivaroxaban (XARELTO) 20mg QD</t>
  </si>
  <si>
    <t>sacubitril-valsartan (ENTRESTO) 49-51mg BID</t>
  </si>
  <si>
    <t>simethicone 80mg PRN</t>
  </si>
  <si>
    <t>spironolactone (ALDACTONE) 12.5mg QD</t>
  </si>
  <si>
    <t>multiple myeloma</t>
  </si>
  <si>
    <t>Barrett's esophagus, GERD,osteoporosis, vertigo</t>
  </si>
  <si>
    <t>elotuzamab IV</t>
  </si>
  <si>
    <t>LORazepam ATIVAN) 0.5mg qPM PRN</t>
  </si>
  <si>
    <t>revlimid 20mg QD</t>
  </si>
  <si>
    <t xml:space="preserve">zoledronic acid IV 4mg </t>
  </si>
  <si>
    <t>butalbital-acetaminophen-caffeine (FIORICET, ESGIC) 50-325-40mg per tablet 2 tablets q6hrs pRN</t>
  </si>
  <si>
    <t xml:space="preserve">dexamethasone (DECADRON) 20mg </t>
  </si>
  <si>
    <t>diphenhydrAMINE (BENADRYL) 25mg qPM PRN</t>
  </si>
  <si>
    <t>lenalidomide (REVLIMID) 15mg QD</t>
  </si>
  <si>
    <t>meclizine (ANTIVERT) 25mg qPM PRN</t>
  </si>
  <si>
    <t>oxyCODONE 5mg q4hrs PRN</t>
  </si>
  <si>
    <t>rosuvastatin (CRESTOR) 10mg QD</t>
  </si>
  <si>
    <t>triamcinolone (NASACORT AQ) 55mcg/actuation nasal inhaler 2 sprays QD</t>
  </si>
  <si>
    <t>uterine leiomyoma</t>
  </si>
  <si>
    <t>colon polyps, disorder of thyroid, kideny stones, LBBB, spondylosis</t>
  </si>
  <si>
    <t>ALPRAZolam (XANAX) 0.25-0.5mg BID PRN</t>
  </si>
  <si>
    <t>furosemide (LASIX) 10mg QD PRN</t>
  </si>
  <si>
    <t>levothyroxine (SYNTHROID, LEVOTHROID) 50mcg tablet 8tabs per week</t>
  </si>
  <si>
    <t>arteriosclerotic heart disease, inguinal hernia, cardiac bypass</t>
  </si>
  <si>
    <t>aspirin-calcium carbonate 91mg-300mg calcium (777mg) TAB 81MG qd</t>
  </si>
  <si>
    <t>metoprolol (LOPRESSOR) 0.5mg BID</t>
  </si>
  <si>
    <t>pravastatin (PRAVACHOL) 40mg qHS</t>
  </si>
  <si>
    <t>hepatitis C</t>
  </si>
  <si>
    <t>hepatitis B</t>
  </si>
  <si>
    <t>arteriosclerotic heart disease, MI, paroxysmal afib, DVT, adrenal hypofunction, overweight, spinal stenosis of lumbar region, hearing loss, headache, chronic renal impairment, high blood pressure, AKI superimbosed on CKD, s/p liver transplantation, current smoker, pleural effusion, PNA due to S. pneumoniae, parainfluenza virus PNA, immunosuppression, sepsis, nurtritional deficiency, liver transplant recipient, hip pain, lower back pain, polypharmacy, fall, cardiac pacemaker insitu, sinus node dysfunction, nausea and vomiting, chronic back pain, UTI w/o hematuria, multifocal PNA</t>
  </si>
  <si>
    <t>entecavir (BARACLUDE) 0.5mg qAM</t>
  </si>
  <si>
    <t>diazepam (VALIUM) 10mg qPM PRN</t>
  </si>
  <si>
    <t>ergocalciferol (DRISDOL) 50000 units q1mo</t>
  </si>
  <si>
    <t>famotidine (PEPCID) 20mg qPM PRN</t>
  </si>
  <si>
    <t>ferrous sulfate 325mg qAM</t>
  </si>
  <si>
    <t>gabapentin (NEURONTIN) 300mg qPM</t>
  </si>
  <si>
    <t>ipratropium-albuterol (DUONEB) 0.5-2.5mg/3mL nebulizer solution 3mL q4hrs</t>
  </si>
  <si>
    <t>levofloxacin (LEVAQUIN) 750mg every other day</t>
  </si>
  <si>
    <t>lisinopril (PRINVIL, ZESTRIL) 5mg QD</t>
  </si>
  <si>
    <t>metoprolol tartrate (LOPRESSOR) 100mg BID</t>
  </si>
  <si>
    <t>mirtazapine (REMERON) 7.5mg qPM</t>
  </si>
  <si>
    <t>morphine (MS CONTIN) 60mg BID</t>
  </si>
  <si>
    <t>mycophenolate (CELLCEPT) 250mg BID</t>
  </si>
  <si>
    <t>oxycodone HCl 10mg q6hrs</t>
  </si>
  <si>
    <t>tacrolimus (PROGRAF) 0.5mg BID</t>
  </si>
  <si>
    <t>ticagrelor (BRILINTA) 90mg BID</t>
  </si>
  <si>
    <t>trazodone (DESYREL) 100mg qPM</t>
  </si>
  <si>
    <t>ursodiol (ACTIGALL) 300mg QD</t>
  </si>
  <si>
    <t>uterine leuiomyoma</t>
  </si>
  <si>
    <t>hearing loss, arteriosclerotic heart disease, CRF, diastolic dysfunction, obesity, OA of both knees, prolapse of female genital organs, peripheral edema, unsteady gait, malnutrition,decreased mobility</t>
  </si>
  <si>
    <t>acetaminophen (TYLENOL) 650mg q8hrs PRN</t>
  </si>
  <si>
    <t>azithromycin (ZITHROMAX Z-PAK) 250mg tablet 2 tablets day 1, 1 tablet days 2-5</t>
  </si>
  <si>
    <t>ferrous sulfate 143mg qAM</t>
  </si>
  <si>
    <t>labetalol (TRANDATE) 100mg q12hrs PRN</t>
  </si>
  <si>
    <t>potassium chloride (KLOR-CON) 20mEq QD</t>
  </si>
  <si>
    <t>senna (SENOKOT) 8.6mg BID</t>
  </si>
  <si>
    <t>overweight,proteinuria, arteriosclerotic heart disease, left ventricular hypertrophy, chronic renal impairment, HBV, male erectile disorder, malignant neoplasm of prostate, corns and callosities, ceruminosis</t>
  </si>
  <si>
    <t>amlodipine (NORVASC) 5mg QD</t>
  </si>
  <si>
    <t>atenolol-chlorthalidone (TENORETIC) 50-25mg QD</t>
  </si>
  <si>
    <t>bupropion (WELLBUTRIN SR) 150mg BID</t>
  </si>
  <si>
    <t>diclofenac potassium (CATAFLAM) 50mg BID PRN</t>
  </si>
  <si>
    <t>glipizide (GLUCOTROL) 10mg QD</t>
  </si>
  <si>
    <t>ipratropium-albuterol (COMBIVENT RESPIMAT) 20-100mcg/actuation mist 1 puff 4x a day PRN</t>
  </si>
  <si>
    <t>metformin (GLUCOPHAGE-XR) 500mg BID</t>
  </si>
  <si>
    <t>niacin (NIASPAN) 500mg qPM</t>
  </si>
  <si>
    <t>pioglitazone (ACTOS) 15mg QD</t>
  </si>
  <si>
    <t>sildenafil (VIAGRA) 50mg QD PRN</t>
  </si>
  <si>
    <t>anemia, arteriosclerotic heart disease, diverticular disease, glaucoma, heart disease, Lumbago, obesity, osteomyelitis, elevated PSA, thyroid nodule, foot ulcerations, AV endocarditis</t>
  </si>
  <si>
    <t>acetaminophen (TYLENOL) 650mg q4hrs PRN</t>
  </si>
  <si>
    <t>insulin aspart (NOVOLOG) 2-10 units qAM</t>
  </si>
  <si>
    <t>insulin glargine (LANTUS) 18 units qAm</t>
  </si>
  <si>
    <t>vancomycin (VANCOCIN) 125mg 4x a day</t>
  </si>
  <si>
    <t xml:space="preserve"> mixed alzheimer's and vascular dementia</t>
  </si>
  <si>
    <t>degenerative joint disease of shoulder,chonic afib, AKI, insomnia</t>
  </si>
  <si>
    <t>amoxicillin-clavulanate (AUGMENTIN) 500-125mg per tablet 1 tablet BID</t>
  </si>
  <si>
    <t>diltiazem (CARDIZEM SR) 120mg QD</t>
  </si>
  <si>
    <t>donepezil (ARICEPT) 5mg QD</t>
  </si>
  <si>
    <t>furosemide (LASIX) 20mg QD PRN</t>
  </si>
  <si>
    <t>rivaroxaban (XARELTO ORAL) 15mg qPM</t>
  </si>
  <si>
    <t>trazodone (DESYREL) 50mg TID</t>
  </si>
  <si>
    <t>alcohol abuse</t>
  </si>
  <si>
    <t>hyperthyroidism, smoker, anxiety</t>
  </si>
  <si>
    <t>albuterol (PROVENTIL HFA; VENTOLIN HFA) 90mcg/actuation inhaler 2 puffs 4x a day</t>
  </si>
  <si>
    <t>albuterol 2.5mg/0.5mL nebulizer solution 0.5mL q6hrs PRN</t>
  </si>
  <si>
    <t>atorvastatin (LIPITOR) 20mg qPM</t>
  </si>
  <si>
    <t>hydroCHLOROthiazide (HYDRODIURIL) 25mg QD</t>
  </si>
  <si>
    <t>letrozole (FEMARA) 2.5mg QD</t>
  </si>
  <si>
    <t>valACYclovir (VALTREX) 1000mg BID</t>
  </si>
  <si>
    <t>obesity,cardiomyopathy, type II DM, biclonal gammopathy</t>
  </si>
  <si>
    <t>benzonatate (TESSALON) 100mg TID PRN</t>
  </si>
  <si>
    <t>fluticasone (FLOVENT HFA) 44mcg/actuation inhaler 2 puffs BID</t>
  </si>
  <si>
    <t>metformin (GLUCOPHAGE) 500mg bid</t>
  </si>
  <si>
    <t>prednisone (DELTASONE) 50mg QD</t>
  </si>
  <si>
    <t>bursitis, hypercholesterolemia, tendinitis, sleep apnea</t>
  </si>
  <si>
    <t>acetaminophen (TYLENOL) 650mg q6hrs</t>
  </si>
  <si>
    <t>alendronate (FOSAMAX) 70mg qAM</t>
  </si>
  <si>
    <t>carvedilol (COREG) 12.5mg QD</t>
  </si>
  <si>
    <t>dextrose (D50W) 50% syrg -/50mL PRN</t>
  </si>
  <si>
    <t>famotidine (PEPCID) 20mg BID</t>
  </si>
  <si>
    <t>gabapentin (NEURONTIN) 100mg qAM and midday, 200mg qPM</t>
  </si>
  <si>
    <t>losartan (COZAAR) 100mg QD</t>
  </si>
  <si>
    <t>melatonin 3mg qPM PRN</t>
  </si>
  <si>
    <t>memantine (NAMENDA XR) 28mg QD</t>
  </si>
  <si>
    <t>potassium chloride (K-DUR, KLOR-CON) 20mEq BID</t>
  </si>
  <si>
    <t>hx bladder cancer s/p TURBT</t>
  </si>
  <si>
    <t>hypothyroidism,arthritis,osteoporosis, epilepsy</t>
  </si>
  <si>
    <t>ARIPiprazole (ABILIFY) 20mg qPM</t>
  </si>
  <si>
    <t>LORazepam ATIVAN) 0.5mg BID</t>
  </si>
  <si>
    <t>acetaminophen (TYLENOL) 1000mg TID PRN</t>
  </si>
  <si>
    <t>alendronate (FOSAMAX) 70mg q1week</t>
  </si>
  <si>
    <t>aspirin (ASPIRIN CHILDRENS) 81mg QD</t>
  </si>
  <si>
    <t>biotin 1000mcg QD</t>
  </si>
  <si>
    <t>furosemide 20mg PRN</t>
  </si>
  <si>
    <t>lamoTRIgine (LAMICTAL)200mg QD</t>
  </si>
  <si>
    <t>levothyroxine (SYNTHROID, LEVOTHROID) 150mcg QD</t>
  </si>
  <si>
    <t>lisinopril (PRINVIL, ZESTRIL) 12.5mg QD</t>
  </si>
  <si>
    <t>melatonin 2mg qPM</t>
  </si>
  <si>
    <t>metFORMIN (GLUCOPHAGE-XR) 1000mg BID</t>
  </si>
  <si>
    <t>nabumetone (RELAFEN) 750mg BID</t>
  </si>
  <si>
    <t>potassium chloride SA (K-DUR,KLOR-CON) 40mEq QD</t>
  </si>
  <si>
    <t>prazosin (MINIPRESS) 6mg qPM</t>
  </si>
  <si>
    <t>traZODone (DESYREL) 100mg qPM</t>
  </si>
  <si>
    <t>zolpidem (AMBIEN) 5mg qPM</t>
  </si>
  <si>
    <t>knee pain, PE</t>
  </si>
  <si>
    <t>acetaminophen (TYLENOL) 500mg q6hrs PRN</t>
  </si>
  <si>
    <t>lactobacillus rhamnosus GG-inulin (CULTURELLE PROBIOTIC) 10 billion cell -200mg CpSP 200mg QD</t>
  </si>
  <si>
    <t>oxyCODONE 5-10mg q4hrs PRN</t>
  </si>
  <si>
    <t>hx bladder cancer s/p resection</t>
  </si>
  <si>
    <t>hypercholesterolemia, shoulder tendinitis</t>
  </si>
  <si>
    <t xml:space="preserve">sodium chloride/nahco3/kcl/peg (NULYTELY ORAL) 4000mL </t>
  </si>
  <si>
    <t>nicotine polacrilex (NICORETTE) 4mg PRN</t>
  </si>
  <si>
    <t>fibromyalgia, hypercholesterolemia, obesity,vitamin d deficiency, hypertriglyceridemia, inflammatory polyarthropathy, chronic maxillary sinusitis, lactose intolerance, MGUS, GERD</t>
  </si>
  <si>
    <t>FLUoxetine (PROZAC) 40mg QD</t>
  </si>
  <si>
    <t>amitriptyline (ELAVIL) 25mg qPM</t>
  </si>
  <si>
    <t>diphenhydrAMINE (BENADRYL) 25mg</t>
  </si>
  <si>
    <t>gabapentin (NEURONTIN) 300mg BID</t>
  </si>
  <si>
    <t>ibuprofen (ADVIL,MOTRIN) 400mg q8hrs PRN</t>
  </si>
  <si>
    <t>sulfaSALAzine (AZULFIDINE) 1000mg BID</t>
  </si>
  <si>
    <t>traMADol (ULTRAM) 50mg q8hrs PRN</t>
  </si>
  <si>
    <t>CAD (hx MI)</t>
  </si>
  <si>
    <t>cataract, glaucomaretinopathy,  ischemic cardiomyopathy, achilles tendinitis, onchomycosis, HLD, LBBB, arthritis of knee, arthritis of shoulder region (degenerative)</t>
  </si>
  <si>
    <t>furosemide (LASIX) 80mg qAM 40mg qPM</t>
  </si>
  <si>
    <t>insulin NPH -insulin regular (HUMULIN,NOVOLIN) 100 unit/mL 22 units qAM 12 units qPM</t>
  </si>
  <si>
    <t>insulin syringe-needle U-100 1mL 30gauge X 7/16" Syrg 1 injection BID</t>
  </si>
  <si>
    <t>insulin syringe-needle U-100 1mL 31 gauge X 5/16" Syrg 1 injection PRN</t>
  </si>
  <si>
    <t>potassium chloride (KLOR-CON) 20meq QD</t>
  </si>
  <si>
    <t>chronic renal impairment, cataract, glaucoma suspect, posterior vitreous detachment</t>
  </si>
  <si>
    <t>hydrochlorothiazide (MICROZIDE) 12.5mg QD</t>
  </si>
  <si>
    <t>insulin glargine (LANTUS) 100unit/mL 25 units QD</t>
  </si>
  <si>
    <t xml:space="preserve">ipratropium-albuterol (COMBIVENT RESPIMAT) 20-100mcg/actuation mist 1 puff 4x a day </t>
  </si>
  <si>
    <t>loratidine (CLARITIN) 10mg QD</t>
  </si>
  <si>
    <t>senna (SENNA LAX) 8.6mg tablet 2 tablets BID</t>
  </si>
  <si>
    <t>valsartan (DIOVAN) 80mg QD</t>
  </si>
  <si>
    <t>malignant tumor of colon</t>
  </si>
  <si>
    <t>afib, TIAs,hypothyroidism, atrial flutter, hypercholesterolemia, hypoglycemia, osteoarthtis, lactose intolerance, peripheral nerve disease, intermittent vertigo, neuropathy</t>
  </si>
  <si>
    <t>acetaminophen (TYLENOL) 650mg QD PRN</t>
  </si>
  <si>
    <t>alpha lioic acid 300mg BID</t>
  </si>
  <si>
    <t>bisoprolol (ZEBETA) 5mg BID</t>
  </si>
  <si>
    <t>cloNIDine HCl (KAPVAY ER) 0.2mg BID</t>
  </si>
  <si>
    <t>colchicine (COLCRYS) 0.3mg 3x a week</t>
  </si>
  <si>
    <t>docusate sodium (COLACE) 50mg BID</t>
  </si>
  <si>
    <t>doxazosin (CARDURA) 0.5mg qPM</t>
  </si>
  <si>
    <t>furosemide (LASIX) 40mg qAM</t>
  </si>
  <si>
    <t>lactulose (CONSTULOSE) 20g/30mL Soln 30mL QD PRN</t>
  </si>
  <si>
    <t>levalbuterol (XOPENEX) 0.31mg/3mL nebulizer solution 1 ampule PRN</t>
  </si>
  <si>
    <t>levothyroxine (SYNTHROID, LEVOTHROID) 112mcg QD</t>
  </si>
  <si>
    <t>potassium chloride SA (K-DUR,KLOR-CON) 20mEq qAM</t>
  </si>
  <si>
    <t>simethicone (MYLICON) 160mg QD</t>
  </si>
  <si>
    <t>warfarin (COUMADIN) 5mg QD</t>
  </si>
  <si>
    <t>bronchiectasis, hyponatermia, gastroenteritis, chronic back pain thrombocytopenia</t>
  </si>
  <si>
    <t>spiriva w/handihaler 18mcg inhalation capsule 1QD</t>
  </si>
  <si>
    <t>albuterol (PROVENTIL HFA; VENTOLIN HFA) 90mcg/actuation inhaler 2 puffs QD PRN</t>
  </si>
  <si>
    <t>albuterol 2.5mg/3mL (0.083%) nebulizer solution 3mL 4x a day PRN</t>
  </si>
  <si>
    <t xml:space="preserve">azithromycin (ZITHROMAX) 250mg every other day </t>
  </si>
  <si>
    <t>baclofen (LIORESAL) 15mg TID</t>
  </si>
  <si>
    <t>bethanechol (URECHOLINE) 25mg QD</t>
  </si>
  <si>
    <t>diazePAM (VALIUM) 5mg</t>
  </si>
  <si>
    <t>fluticasone-salmeterol (ADVAIR DISKUS) 250-50 mcg/dose DISKUS 1 puff BID</t>
  </si>
  <si>
    <t>gabapentin (NEURONTIN) 900mg TID</t>
  </si>
  <si>
    <t>guaiFENesin (ROBITUSSIN AC) 100mg/5mL 10mL TID PRN</t>
  </si>
  <si>
    <t>mometasone (NASONEX) 50mcg/actuation nasal spray 2 sprays QD</t>
  </si>
  <si>
    <t>predniSONE (DELTASONE) 40mg QD</t>
  </si>
  <si>
    <t>primidone (MYSOLINE) 250mg TID</t>
  </si>
  <si>
    <t>raNITIDine (ZANTAC) 300mg BID</t>
  </si>
  <si>
    <t>sodium chloride (HYPERSAL) 7% Nebu 1 BID PRN</t>
  </si>
  <si>
    <t>tamsulosin (FLOMAX) 0.4mg BID</t>
  </si>
  <si>
    <t>glaucoma, psychotic disorder, mood disorder</t>
  </si>
  <si>
    <t>risperidone (RISPERDAL) 2.5mg qPM</t>
  </si>
  <si>
    <t>asthma, bipolar disorder, obesity, chronic low back pain</t>
  </si>
  <si>
    <t>acetaminophen (TYLENOL ARTHRITIS PAIN) 650mg q8hrs PRN</t>
  </si>
  <si>
    <t>buPROPion (WELLBUTRIN XL) 300 mg QD</t>
  </si>
  <si>
    <t>cloNIDine HCL (CATAPRES) 0.2mg 1tablet qAM 2tablets qPM</t>
  </si>
  <si>
    <t>diazePAM (VALIUM) 10mg q12hrs PRN</t>
  </si>
  <si>
    <t>fluticasone-salmeterol (ADVAIR DISKUS) 250-50mcg 1 puff QD</t>
  </si>
  <si>
    <t>gabapentin (NEURONTIN) 800mg 1 tablet BID PRN</t>
  </si>
  <si>
    <t>ibuprofen (ADVIL,MOTRIN) 600mg 2tabs QD</t>
  </si>
  <si>
    <t>Ioratadine (CLARITIN) 10mg PRN</t>
  </si>
  <si>
    <t>mirtazapine (REMERON) 45 mg 1/2 tablet BID</t>
  </si>
  <si>
    <t>risperiDONE (RISPERDAL) 0.5mg BID</t>
  </si>
  <si>
    <t>history of basal cell carcinoma</t>
  </si>
  <si>
    <t>glaucoma, arteriosclerotic vascular disease, uncoded keratosis, ingrowing nail, paroxysmal a-fib,arteriosclerotic heart disease, uncoded MI, hypothryroidism, DVT, angna pectoris, neuropathy, PE, cellulitis, uncoded hyphema, tremor, stais dermatitis, callus of foot, supretherapeutic INR, left shoulder pain, elevated INR, afib, leg edema, rash of groin, unsteady gait, weight loss</t>
  </si>
  <si>
    <t>furosemide (LASIX) 40mg qD</t>
  </si>
  <si>
    <t>isosorbide mononitrate (IMDUR) 30mg qD</t>
  </si>
  <si>
    <t>lisinopril (PRINIVIL,ZESTRIL) 40mg qPM</t>
  </si>
  <si>
    <t>metoprolol (LOPRESSOR) 25mg qPM</t>
  </si>
  <si>
    <t>warfarin (COUMADIN) 1mg QD</t>
  </si>
  <si>
    <t>acetominophen (TYLENOL) 500mg PRN</t>
  </si>
  <si>
    <t>NaCl 0.9% PgBk 50mL w/cefTRIAXone 2g SolR 2g QD</t>
  </si>
  <si>
    <t>tramadol (ULTRAM) 50mg BID PRN</t>
  </si>
  <si>
    <t>vancomycin (VANCOCIN) 250mL BID</t>
  </si>
  <si>
    <t>Uterine leiomyoma</t>
  </si>
  <si>
    <t>CHFpEF</t>
  </si>
  <si>
    <t xml:space="preserve">hypothyroidism, insomnia, obesity, chronic constipation, osteopenia, adjustment disorder with depressed mood, chondromalacia </t>
  </si>
  <si>
    <t>Aspirin 81mg QD</t>
  </si>
  <si>
    <t>Docusate sodium (COLACE) 100mg TID</t>
  </si>
  <si>
    <t>Furosemide (LASIX) 80mg BID</t>
  </si>
  <si>
    <t>Ipratropium-albuterol (DUONEB) 3mL QD PRN</t>
  </si>
  <si>
    <t>Levothyroxine (SYNTHROID,LEVOTHROID) 27.5mcg QD</t>
  </si>
  <si>
    <t>Spiriva w/handihaler 18mcg inhalation capsule 1QD</t>
  </si>
  <si>
    <t>trazodone (DESYREL) 25mg qPM</t>
  </si>
  <si>
    <t>skin cancer</t>
  </si>
  <si>
    <t>Hepatitis C</t>
  </si>
  <si>
    <t>obesity, bipolar disorder, GERD, OSA on home CPAP, chronic sinusitis</t>
  </si>
  <si>
    <t>acetaminophen-codeine  (TYLENOL #3) 300-30mg 1 q6hrs PRN</t>
  </si>
  <si>
    <t>aripiprazole 30mg qd</t>
  </si>
  <si>
    <t>atenolol 25mg qPM</t>
  </si>
  <si>
    <t>cephalexin (KEFLEX) 500mg BID</t>
  </si>
  <si>
    <t>clonidine HCl 0.1mg qHS</t>
  </si>
  <si>
    <t>desmopressin 0.1mg qHS</t>
  </si>
  <si>
    <t>Nicotine (NICODERM CQ) 7mg/24hr 1 patch qD</t>
  </si>
  <si>
    <t>Nortriptyline 100mg QD</t>
  </si>
  <si>
    <t>omeprazole 20mg QD</t>
  </si>
  <si>
    <t>perphenazine (TRILAFON)  32mg BID</t>
  </si>
  <si>
    <t>quetiapine 400mg qHS</t>
  </si>
  <si>
    <t>ranitidine 150mg BID PRN</t>
  </si>
  <si>
    <t>sulfamethoxazole-trimethoprim (BACTRIM) 80mg BID</t>
  </si>
  <si>
    <t>topiramate 100mg QD</t>
  </si>
  <si>
    <t>zolpidem 10mg qHS</t>
  </si>
  <si>
    <t>arteriosclerotic heart disease, osteopenia, overweight</t>
  </si>
  <si>
    <t>acetaminphen 500mg 6hrs PRN</t>
  </si>
  <si>
    <t>albuterol 90 mcg 2puffs q6hrs PRN</t>
  </si>
  <si>
    <t>carvedillol 12.mg BID</t>
  </si>
  <si>
    <t>cetirizine 10mg QD</t>
  </si>
  <si>
    <t>dextromethorphan-guaifenesin 5ml q12hrs</t>
  </si>
  <si>
    <t>diazePAM 5mg qHS</t>
  </si>
  <si>
    <t>Diclofenac sodium 2g 4x QD</t>
  </si>
  <si>
    <t>Furosemide 20mg QD</t>
  </si>
  <si>
    <t>Lisinopril 40mg QD</t>
  </si>
  <si>
    <t>Loratadine 10mg QD</t>
  </si>
  <si>
    <t>losartan 100mg QD</t>
  </si>
  <si>
    <t>meclizine 25mg TID PRN</t>
  </si>
  <si>
    <t>melatonin 3mg qPM</t>
  </si>
  <si>
    <t>metformin 500mg QD</t>
  </si>
  <si>
    <t>omeprazole 25mg BID</t>
  </si>
  <si>
    <t>oxybutynin 5mg QD</t>
  </si>
  <si>
    <t>prednisone 40mg QD</t>
  </si>
  <si>
    <t>rosuvastatin 40mg qHS</t>
  </si>
  <si>
    <t>simethicone 125mg 4x QD PRN</t>
  </si>
  <si>
    <t>spironolactone 50mg QD</t>
  </si>
  <si>
    <t>basal cell carcinoma</t>
  </si>
  <si>
    <t>depression, fibromyalgia, spinal stenosis, obesity, GERD, monoclonal gammopathy, osteopenia,LPRD, hypogammaglobulinemia, hyperglycemia</t>
  </si>
  <si>
    <t>azithromycin 250mg QOD</t>
  </si>
  <si>
    <t>cetirizine (ZYRTEC) 10mg QID</t>
  </si>
  <si>
    <t>DOK 100mg TID PRN</t>
  </si>
  <si>
    <t>Doxepin 20mg qHS</t>
  </si>
  <si>
    <t>esomeprazole 40mg QD pRN</t>
  </si>
  <si>
    <t>famotidine 40mg BID</t>
  </si>
  <si>
    <t>fluoxetine 10mg QD</t>
  </si>
  <si>
    <t>gabapentin 100mg TID, 400mg qHS</t>
  </si>
  <si>
    <t>metoprolol succinate ER 50mg QD</t>
  </si>
  <si>
    <t>immune globulin (human) 15g weekly</t>
  </si>
  <si>
    <t>ipratropium-albuterol 3mL q4hrs</t>
  </si>
  <si>
    <t>isosorbide mononitrate 30mg QD</t>
  </si>
  <si>
    <t>montelukast 10mg qHS</t>
  </si>
  <si>
    <t>oxycodone 5mg q6hrs PRN</t>
  </si>
  <si>
    <t>potassium chloride SA 20meq BID</t>
  </si>
  <si>
    <t>prednisone 60mg 5days</t>
  </si>
  <si>
    <t>Tiotropium bromide 2.5mcg 2puffs QD</t>
  </si>
  <si>
    <t>torsemide 60mg QD</t>
  </si>
  <si>
    <t>diabetes</t>
  </si>
  <si>
    <t>carpal tunnel, dyslipidemia</t>
  </si>
  <si>
    <t>amLODIPine 10mg QD</t>
  </si>
  <si>
    <t>atorvastatin 40mg qPM</t>
  </si>
  <si>
    <t>ergocalciferol 50000units weekly</t>
  </si>
  <si>
    <t>Furosemide (LASIX) 80mg QD</t>
  </si>
  <si>
    <t>glipizide 10mg BID</t>
  </si>
  <si>
    <t>Insulin glargine 25units qPM</t>
  </si>
  <si>
    <t>metformin 1000mg QD</t>
  </si>
  <si>
    <t>metroprolol succinate 100mg QD</t>
  </si>
  <si>
    <t>mirtazapine 15mg qHS</t>
  </si>
  <si>
    <t>naproxen 500mg BID</t>
  </si>
  <si>
    <t>sertraline 100mg QD</t>
  </si>
  <si>
    <t>vascular dementia</t>
  </si>
  <si>
    <t>anemia, dyslipidemia, fx humerus, goiter,nephrolithiasis</t>
  </si>
  <si>
    <t>metoprolol succinate 50mg QD</t>
  </si>
  <si>
    <t>mirtazapine 7.5mg qHS</t>
  </si>
  <si>
    <t>acute on chronic diastolic HF</t>
  </si>
  <si>
    <t xml:space="preserve">edema, syncope and collapse, orthnopnea, dyspnea on exertion, abdominal bloating, other sleep apnea, health care maintenance, erectile dysfunction due to disease classified elsewhere, obstructive sleep apnea of adult </t>
  </si>
  <si>
    <t>acetaminophen (TYLENOL) 500mg q8hrs PRN</t>
  </si>
  <si>
    <t>ergocalciferol (DRISDOL) 50000units 2x a week</t>
  </si>
  <si>
    <t>gabapentin (NEURONTIN) 200mg TID</t>
  </si>
  <si>
    <t>guaifenesin-codeine (ROBITUSSIN AC) 5mL TID PRN</t>
  </si>
  <si>
    <t>Insulin aspart (NOVOLOG) 100unit/mL 16 units TID</t>
  </si>
  <si>
    <t>insulin glargine (LANTUS) 100unit/mL 55 units qPM 70 units QD</t>
  </si>
  <si>
    <t>lisinopril (PRINIVIL,ZESTRIL) 5mg QD</t>
  </si>
  <si>
    <t>metformin (GLUCOPHAGE-XR) 1500mg QD</t>
  </si>
  <si>
    <t xml:space="preserve">metolazone (ZAROXOLYN) 2.5mg 1x </t>
  </si>
  <si>
    <t>Potassium chloride SA (K-DUR,KLOR-CON) 10mEq QD</t>
  </si>
  <si>
    <t>torsemide (DEMADEX) 80mg QD</t>
  </si>
  <si>
    <t>celiac dz</t>
  </si>
  <si>
    <t>citalopram hydrobromide (CELEXA)</t>
  </si>
  <si>
    <t xml:space="preserve">trazodone HCl (TRAZODONE) </t>
  </si>
  <si>
    <t>Crohn's, migraine, GERD, obesity</t>
  </si>
  <si>
    <t>amitriptyline 10mg qPM</t>
  </si>
  <si>
    <t>guaiFENesin-codeine (ROBITUSSIN AC) 5mL TID PRN</t>
  </si>
  <si>
    <t>Ibuprofen 600mg PRN</t>
  </si>
  <si>
    <t>LARIN FE 1.5mg-30mcg QD</t>
  </si>
  <si>
    <t>levoFLOXacin 750mg QD</t>
  </si>
  <si>
    <t>non-ischemic cardiomyopathy</t>
  </si>
  <si>
    <t>albuterol (VENTOLIN HFA) 90mcg 2 puffs q6hrs PRN</t>
  </si>
  <si>
    <t>guaifenesin (ROBITUSSIN) 120mL q4hrs PRN</t>
  </si>
  <si>
    <t>ipratropium-albuterol (DUONEB) 3mL 4x a day PRN</t>
  </si>
  <si>
    <t>losartan (COZAAR) 10mg qPM</t>
  </si>
  <si>
    <t>montelukast (SINGULAIR) 10mg qPM</t>
  </si>
  <si>
    <t>umeclidinium (INCRUSE ELLIPTA) 62.5mcg QD</t>
  </si>
  <si>
    <t>anemia</t>
  </si>
  <si>
    <t>acetaminophen (TYLENOL) 325-650mg q6hrs PRN</t>
  </si>
  <si>
    <t>atorvastatin 40mg QD</t>
  </si>
  <si>
    <t>docusate sodium (COLACE) 100mg BID PRN</t>
  </si>
  <si>
    <t>levothyroxine (SYNTHROID, LOVETHROID) 75mcg QD</t>
  </si>
  <si>
    <t>NIFEdipine (PROCARDIA XL) 60mg QD</t>
  </si>
  <si>
    <t>senna (SENOKOT) 8.6mg BID PRN</t>
  </si>
  <si>
    <t>sucralfate (CARAFATE) 1g 4x QD</t>
  </si>
  <si>
    <t>aspirin 82mg QD</t>
  </si>
  <si>
    <t xml:space="preserve">cefpodoxime (VANTIN) 200mg q12hrs </t>
  </si>
  <si>
    <t>esomeprazole (NEXIUM) 20mg BID</t>
  </si>
  <si>
    <t>ferrous sulfate 324mg QD</t>
  </si>
  <si>
    <t>magnesium oxide (MAG-OX) 800mg BID</t>
  </si>
  <si>
    <t>metroNIDAZOLE (FAGYL) 500mg q8hrs</t>
  </si>
  <si>
    <t>pantoprazole 40mg BID</t>
  </si>
  <si>
    <t>chronic abd pain, hypercholesterolemia</t>
  </si>
  <si>
    <t>duloxetine HCl 30mg BID</t>
  </si>
  <si>
    <t>pregabalin (LYRICA) 200mg TID</t>
  </si>
  <si>
    <t>polyethylene glycol (GLYCOLOX) 17g QD</t>
  </si>
  <si>
    <t>ranitidine (ZANTAC) 300mg qD</t>
  </si>
  <si>
    <t>chronic lower back pain w/unsteady gait, BPH, PVD</t>
  </si>
  <si>
    <t>doxazosin (CARDURA) 4mg qPM</t>
  </si>
  <si>
    <t>dulaglutide (TRULICITY) 0.75mg once a week</t>
  </si>
  <si>
    <t>gabapentin (NEURONTIN) 600mg TID</t>
  </si>
  <si>
    <t>glipizide (GLUCOTROL) 5mg BID</t>
  </si>
  <si>
    <t>lidocaine (LIDODERM) 1 patch QD</t>
  </si>
  <si>
    <t>linagliptin (TRADJENTA) 5mg QD</t>
  </si>
  <si>
    <t>pioglitazone (ACTOS) 30mg QD</t>
  </si>
  <si>
    <t>pravastatin (PRAVACHOL) 40mg qPM</t>
  </si>
  <si>
    <t>sitagliptin (JANUVIA) 100mg QD</t>
  </si>
  <si>
    <t>squamous cell carcinoma</t>
  </si>
  <si>
    <t>degenerative joint disease of hand, osteoporosis, fibromyalgia, hypercholesterolemia, DVT, hypothyroidism, primary hyperparathyroidism, chronic renal impairment, closed traumatic compression fracture of thoracic vetebra, routine general medical examination at a health care facility, generalized abdominal or pelvic swelling or mass or lump, pain in joint of left shoulder, herna of abdominal cavity, primary insomnia, medical home, PE, GERD, anemia, exhaustion, PNA, h/o reduction mammoplasty, orthostatic hypotension, SOB</t>
  </si>
  <si>
    <t>alpha lipoic acid 600mg QD</t>
  </si>
  <si>
    <t>biotin 10000mg BID</t>
  </si>
  <si>
    <t>esomeprazole (NEXIUM) 40mg qAM</t>
  </si>
  <si>
    <t xml:space="preserve">L. gasseri-B.bifidum-B longum (PHILLIPS' COLON HEALTH) 1.5billion cell cap </t>
  </si>
  <si>
    <t>levothyroxine (SYNTHROID,LEVOTHROID) 88mcg qAM</t>
  </si>
  <si>
    <t>magnesium gluconate (MAGONATE) 500mg qPM</t>
  </si>
  <si>
    <t>omega-3 fatty acids 1000mg qPM</t>
  </si>
  <si>
    <t>ondansetron (ZOFRAN) 4mg q8hrs</t>
  </si>
  <si>
    <t>raNITIdine (ZANTAC) 150mg qPM</t>
  </si>
  <si>
    <t xml:space="preserve">zolpidem (AMBIEN) 10mg qD </t>
  </si>
  <si>
    <t>abscess, cellulitis/abscess of hand</t>
  </si>
  <si>
    <t>HYDROcodone-acetominophen (NORCO) 5.325mg q6hrs PRN</t>
  </si>
  <si>
    <t>metformin HCl 1000mg BID</t>
  </si>
  <si>
    <t>vascular dementia w/o behavioral disturbance</t>
  </si>
  <si>
    <t>diverticular disease, constipation, peptic ulcer, colon polyp, deficiency of g6pd, sciatica, spinal stenosis,allergic rhinitis, peripheral venous insufficiency, varicose veins of LE, obsructive sleep apnea syndrome, pure hypercholesterolemia, bilateral cateracts, obesity, impaired mobility, flu, pna due to infectious organism</t>
  </si>
  <si>
    <t>cetirizine (ZYRTECT) 10mg QD</t>
  </si>
  <si>
    <t>dilTIAZem (DILACOR XR) 120mg QD</t>
  </si>
  <si>
    <t>azotemia, breast nodule, febrile illness, herpes zoster, high cholesterol, iron deficiency anemia, optic neuropathy</t>
  </si>
  <si>
    <t>chlorthalidone (HYGROTON) 12.5mg QD</t>
  </si>
  <si>
    <t>diltiazem HCl 240mg QD</t>
  </si>
  <si>
    <t>ferrous sulfate 65mg every 3days</t>
  </si>
  <si>
    <t>gyBURIDE (DIABETA) 10mg qAM</t>
  </si>
  <si>
    <t>loratadine (CLARITIN) 10mg</t>
  </si>
  <si>
    <t>metprolol tartrate 50mg QD</t>
  </si>
  <si>
    <t>simvastatin 40mg qHS</t>
  </si>
  <si>
    <t>preDM, OA, obesity, prior opiate use disorder on bup/naloxone</t>
  </si>
  <si>
    <t>buprenorphine-naloxone (SUBOXONE) 8-2mg film 1 QD</t>
  </si>
  <si>
    <t>hydrochlorothiazide (HYDRODIURIL) 25mg QD</t>
  </si>
  <si>
    <t>lisinopril (PRINIVIL,ZESTRIL) 10mg QD</t>
  </si>
  <si>
    <t>sulfamethoxazole-trimethoprim (BACTRIM DS) 480mg BID</t>
  </si>
  <si>
    <t>obesity, aleep apnea, diabetic gastroparesis associated with type 2 DM, restrictive lung disease, chronic disease education, chronic migraine without status migrainosus not intractable, hypoglycemia</t>
  </si>
  <si>
    <t>acetaminophen 1000mg q8hrs PRN</t>
  </si>
  <si>
    <t>amitriptyline 30mg qHS</t>
  </si>
  <si>
    <t>gabapentin 300mg TID</t>
  </si>
  <si>
    <t>hydrochlorothiazide 25mg QD</t>
  </si>
  <si>
    <t xml:space="preserve">insuline glargine 30units </t>
  </si>
  <si>
    <t>metoclopramide HCl 10mg TID</t>
  </si>
  <si>
    <t>omeprazole 40mg BID</t>
  </si>
  <si>
    <t>topiramate 25mg qHS</t>
  </si>
  <si>
    <t>T1aN0M0 lung adenocarcinoma</t>
  </si>
  <si>
    <t>chronic pain, anxiety,  DCIS, GAD, chronic pain, GERD</t>
  </si>
  <si>
    <t>atenolol 100mg QD</t>
  </si>
  <si>
    <t>methadone 10mg QD</t>
  </si>
  <si>
    <t>OSA (on CPAP), obesity, chronic back/leg pain, anxiety, depression, GERD</t>
  </si>
  <si>
    <t>acetaminophen 500mg q6hrs PRN</t>
  </si>
  <si>
    <t>acetaminophen with codeine 30mg 4x a day PRN</t>
  </si>
  <si>
    <t>albuterol 2.5mg q6hrs PRN</t>
  </si>
  <si>
    <t>amitriptyline (ELAVIL) 10mg qPM</t>
  </si>
  <si>
    <t>calcium carbonate (CALCIUM 500) 1 tablet BID</t>
  </si>
  <si>
    <t>duloxetine (CYMBALTA) 90mg QD</t>
  </si>
  <si>
    <t>fluconazole (DIFLUCAN) 100mg QD</t>
  </si>
  <si>
    <t>furosemide (LASIX) 600mg QD</t>
  </si>
  <si>
    <t>gabapentin (NEURONTIN) 800mg TID</t>
  </si>
  <si>
    <t>ibuprofen (ADVIL) 200mg q6hrs PRN</t>
  </si>
  <si>
    <t>lorazepam (CLARITIN) 1mg q8hrs PRN</t>
  </si>
  <si>
    <t>metoprolol tartrate (LOPRESSOR) 25mg QD</t>
  </si>
  <si>
    <t>montelukast (SINULAIR) 10mg qPM</t>
  </si>
  <si>
    <t>potassium chloride (MICRO-K) 10mEq QD</t>
  </si>
  <si>
    <t>ropinirole (REQUIP) 2mg qPM</t>
  </si>
  <si>
    <t>tramadol (ULTRAM) 50mg 4x a day PRN</t>
  </si>
  <si>
    <t>triamterene-hydrochlorothiazide (DYAZIDE) 37.5-25mg qAM</t>
  </si>
  <si>
    <t xml:space="preserve">zolpidem (AMBIEN) 10mg qPM </t>
  </si>
  <si>
    <t>pyelonephritis, bacterial vaginosis</t>
  </si>
  <si>
    <t>alprazolam 0.5mg PRN</t>
  </si>
  <si>
    <t>fluoxetine HCl 40mg QD</t>
  </si>
  <si>
    <t>levonorgestrel and ethinyl estradiol -.1/-.-2mg</t>
  </si>
  <si>
    <t>albuterol</t>
  </si>
  <si>
    <t>dementia w/lewy bodies</t>
  </si>
  <si>
    <t>colon polyp, impaired glucose tolerance, dsypnea, calculus of gallbladder, hoarse, memory impairment, psychotic disorder, orthostatic hypotension</t>
  </si>
  <si>
    <t>carbidopa-levodopa (SINEMET CR) 50-200mg TID</t>
  </si>
  <si>
    <t>polyethylene glycol (MIRALAX) 17g 3x a week</t>
  </si>
  <si>
    <t xml:space="preserve">QUEtiapine (SEROQUEL) 25mg TID </t>
  </si>
  <si>
    <t>anemia, hypokalemia, OSA on CPAP, chronic sinusitis, hypermetropia, paresthesia</t>
  </si>
  <si>
    <t>albuterol 5mg/mL 2.5mg q4hrs PRN</t>
  </si>
  <si>
    <t>carvedilol (CREG) 37.5mg BID</t>
  </si>
  <si>
    <t>furosemide (LASIX) 60mg QD</t>
  </si>
  <si>
    <t>insulin aspart (NOVOLOG) 10 units TID</t>
  </si>
  <si>
    <t>nifedipine (PROCARDIA XL) 30mg QD</t>
  </si>
  <si>
    <t>malignant melanoma of face</t>
  </si>
  <si>
    <t>AAA s/p repair, HLD, cardiomyopathy, benign prostatic hyperplasia, dysphasia, eosinophilia, thrombocytopenia, neuropathy, vitamin D deficiency</t>
  </si>
  <si>
    <t>albuterol 90mcg actuation inhaler 2 puffs q4hrs PRN</t>
  </si>
  <si>
    <t>amlodipine 2.5mg QD</t>
  </si>
  <si>
    <t>atorvastatin 10mg qHS</t>
  </si>
  <si>
    <t>fluticasone-salmeterol 115-21mcg actuation inhaler 2 puffs BID</t>
  </si>
  <si>
    <t>gabapentin 300mg QD</t>
  </si>
  <si>
    <t>insulin glargine 12 units qHS</t>
  </si>
  <si>
    <t>lorazepam 0.5mg QD PRN</t>
  </si>
  <si>
    <t>metformin 500mg BID</t>
  </si>
  <si>
    <t>oseltamivir 75mg BID</t>
  </si>
  <si>
    <t>tamsulosin 0.4mg QD</t>
  </si>
  <si>
    <t>tiotropium 1 capsule QD</t>
  </si>
  <si>
    <t>OSA on CPAP, CKD, prior ICH,  anemia, hypothyroidism, aortic valve stenosis, cataract, malignant tumor of prostate in remission, subdural hemorrhage</t>
  </si>
  <si>
    <t>allopurinol (ZYLOPRIM) 200mg QD</t>
  </si>
  <si>
    <t>bupropion (WELLBUTRIN XL) 150mg BID</t>
  </si>
  <si>
    <t>donepezil (ARICEPT) 5mg qPM</t>
  </si>
  <si>
    <t>levothyroxine (SYNTHROID, LEVOTHROID) 137mcg QD</t>
  </si>
  <si>
    <t>modafinil (PROVIGIL) 100mg QD</t>
  </si>
  <si>
    <t>atrial arrhythmia</t>
  </si>
  <si>
    <t>SA node dysfunction s/p PPM, pAF w RVR, nuclear sclerotic cataract of left eye</t>
  </si>
  <si>
    <t>dilTIAZem (CARDIZEM CD) 120mg QD</t>
  </si>
  <si>
    <t>rivaroxaban (XARELTO ORAL) 20mg QD</t>
  </si>
  <si>
    <t>afib, hypercholesterolemia, osteoporosis, GERD, aortic stenosis</t>
  </si>
  <si>
    <t>amlodipine (NORVASC) 5mg BID</t>
  </si>
  <si>
    <t>flecainide (TAMBOCOR) 75mg BID</t>
  </si>
  <si>
    <t>metoprolol succinate (TOPROL-XL) 50mg BID</t>
  </si>
  <si>
    <t>RA, diabetic neuropathy, psoriasis with arthropathy,  gastrocnemius equinous of lower extremity, etoh use, microalbuminuria</t>
  </si>
  <si>
    <t>glipizide (GLUCOTROL) 20mg QD</t>
  </si>
  <si>
    <t>humira pen 40mg/0.8mL pnkt 40mg q14 days</t>
  </si>
  <si>
    <t>ibuprofen (ADVIL, MOTRIN) 600mg q8hrs PRN</t>
  </si>
  <si>
    <t>repaglinide (PRANDIN) 2mg TID</t>
  </si>
  <si>
    <t>tachycardia, glaucoma, osteoporosis, seasonal allergic rhinitis</t>
  </si>
  <si>
    <t>diphenhydramine (BENADRYL) 25mg q6hrs PRN</t>
  </si>
  <si>
    <t>docusate sodium (COLACE ORAL) 100mg BID</t>
  </si>
  <si>
    <t>fluticasone propionate (FLONASE) 50mcg/actuation inhaler 2 sprays QD</t>
  </si>
  <si>
    <t>gauifenesin (ROBITUSSIN) 10mL TID PRN</t>
  </si>
  <si>
    <t>lorazepam (ATIVAN) 0.5mg BID</t>
  </si>
  <si>
    <t>omeprazole (PRILOSESC) 20mg BID</t>
  </si>
  <si>
    <t>triamterene-hydrochlorothiazide (MAXZIDE-25) 37.5-25mg tablet 1 tablet QD</t>
  </si>
  <si>
    <t>obesity, hypothyroidism, chronic venous stasis</t>
  </si>
  <si>
    <t>acetaminophen 650mg TID PRN</t>
  </si>
  <si>
    <t>cetirizine 1mg QD PRN</t>
  </si>
  <si>
    <t>levothyroxine 12.5mcg QD</t>
  </si>
  <si>
    <t>oxycodone 10mg q4hrs PRN</t>
  </si>
  <si>
    <t>senna 1 tab QD PRN</t>
  </si>
  <si>
    <t>anemia, borderline hypothyroid, PTSD</t>
  </si>
  <si>
    <t>ferrous gluconate 324mg QD</t>
  </si>
  <si>
    <t>levothyroxine (SYNTHROID, LEVOTHROID) 75mcg qAM</t>
  </si>
  <si>
    <t>prenatal vits96/iron fum/folic (PRENATAL VITAMS WITH FERROUS FUM-FA) 27mg iron- 800mcg tab 1 tablet qD</t>
  </si>
  <si>
    <t>ranitidine (ZANTAC) 150mg BID</t>
  </si>
  <si>
    <t>ex-smoker</t>
  </si>
  <si>
    <t xml:space="preserve">headache,chronic pain, uncoded h/o cerv speine stenosis, uncoded h/o fibromyalgia, uncoded hcv s/p interferon, obesity, chronic bronchitis, smoker, urinary inconctinence, thoracic andn lumbosacral neuritis, other chronic pain, long term current use of opiate analgesic, RLS, lumbosacral spondylosis without myelopathy, bilateral lumbar radiculopathy, acute hip pain, lumbar stenosis, ankle fracture, chronic pain of left ankle, chest pain on breathing, SI, AMS, frequent falls, sleep apnea, pna, copd exacerbation, memory impairment </t>
  </si>
  <si>
    <t>acetaminophen (TYLENOL) 650mg 5x a day</t>
  </si>
  <si>
    <t>albuterol 90 mcg/actuation inhaler 2 puffs q6hrs PRN</t>
  </si>
  <si>
    <t>DULoxetine (CYMBALTA) 60mg BID</t>
  </si>
  <si>
    <t>folic acid (FOLVITE) 1000mcg QD</t>
  </si>
  <si>
    <t>guaiFENesin-codein (ROBITUSSIN AC) 100-10mg/5mL 5mL TID PRN</t>
  </si>
  <si>
    <t>insulin detemir (LEVEMIR) 100unit/mL 14 units BID</t>
  </si>
  <si>
    <t xml:space="preserve">insulin lispro (HUMALOG) 100unit/mL </t>
  </si>
  <si>
    <t>pramipexole (MIRAPEX) 2mg qPM</t>
  </si>
  <si>
    <t>rOPINIRole (REQUIP) 0.25mg qPM</t>
  </si>
  <si>
    <t>senna (SENOKOT) 8.6mg tablet 2 tablets qPM</t>
  </si>
  <si>
    <t>traMADol (ULTRAM) 100mg q8hrs PRN</t>
  </si>
  <si>
    <t>traZODone (DESYREL) 150mg qPM</t>
  </si>
  <si>
    <t xml:space="preserve">pseudogout,  allergic rhinits </t>
  </si>
  <si>
    <t>albuterol 90mcg/actuation inhaler 2puffs q4hrs PRN</t>
  </si>
  <si>
    <t>amlodipine 5mg QD</t>
  </si>
  <si>
    <t>colchicine 0.6mg BID</t>
  </si>
  <si>
    <t>potassium chloride SA 10mEq BID</t>
  </si>
  <si>
    <t>acetaminophen 650mg q4hrs pRN</t>
  </si>
  <si>
    <t>budesonide-formoterol 160-4.5mcg actuation inhaler 2 puffs BID</t>
  </si>
  <si>
    <t>cetirizine 10mg PRN</t>
  </si>
  <si>
    <t>hydrocodone-acetaminophen 5-3.25mg 1 tab q6hrs PRN</t>
  </si>
  <si>
    <t>ipratropium albuterol neb 3mL q4-6hrs PRN</t>
  </si>
  <si>
    <t>overweight, blindness of both eyes, hammer toe, hypertrophy of nail, palpitations, bifascicular block, afib, esotropia, error refractive myopia, aspiration pna, idiopathic peripheral neuropahty, SOB on exertion, pyuria, thrombocytosis</t>
  </si>
  <si>
    <t>atenolol (TENORMIN) 25mg QD</t>
  </si>
  <si>
    <t>bumetanide (BUMEX) 1mg QD</t>
  </si>
  <si>
    <t>gabapentin (NEURONTIN) 300mg TID</t>
  </si>
  <si>
    <t>guaifenesin-codeine (ROBITUSSIN AC) 4mL TID PRN</t>
  </si>
  <si>
    <t>insulin glargine (LANTUS, BASAGLAR) 100unit/mL 30 units qPM</t>
  </si>
  <si>
    <t>lidocaine (LIDODERM) 5% 1 patch QD</t>
  </si>
  <si>
    <t>lisinipril (PRINVIL, ZESTRIL) 2.5mg QD</t>
  </si>
  <si>
    <t>metformin (GLUCOPHAGE) 500mg BID</t>
  </si>
  <si>
    <t>nadolol (CORGARD) 20mg QD</t>
  </si>
  <si>
    <t>oseltamivir (TAMIFLU) 75mg BID</t>
  </si>
  <si>
    <t>potassium chloride (KLOR0-CON) 20mEq QD</t>
  </si>
  <si>
    <t>pregabalin (LYRICA) 100mg QD</t>
  </si>
  <si>
    <t>zolpidem (AMBIEN CR) 6.25-12.55mg qPM PRN</t>
  </si>
  <si>
    <t>uncoded sp icd- internal defribillator procedure, hyponatremia, total bilirubin, elevated, systolic murmur, elevated liver function tests, emphysema unspecified, ischemic cardiomyopathy, auntomoatic implantable cardioverter-defibrillator in situ, rib fractures, chronic fatigue, DOE</t>
  </si>
  <si>
    <t>albuterol (PROVENTIL HFA; VENTOLIN HFA) 90 mcg/actuation inhaler 1 puff q6hrs PRN</t>
  </si>
  <si>
    <t xml:space="preserve">atorvastatin calcium (ATORVASTATIN) 40mg qPM </t>
  </si>
  <si>
    <t>citalopram hydrobromide (CITALOPRAM) 20mg QD</t>
  </si>
  <si>
    <t>digoxin (LANOXIN) 125mcg QD</t>
  </si>
  <si>
    <t>furosemide (LASIX) 40 mg tablet 1.5-2 tablets QD</t>
  </si>
  <si>
    <t>ipratropium-albuterol (COMBIVENT) 18-103 mcg/actuation inhaler 1 puff 4x a day</t>
  </si>
  <si>
    <t>lorazepam (ATIVAN) 1mg BID PRN</t>
  </si>
  <si>
    <t>spironolactone 12.5mg QD</t>
  </si>
  <si>
    <t>shoulder pain, esophagitis,mantoux:positive, osteoporosis, overweight,  gatritis, medial epicondylitis of left elbow, kidney stones</t>
  </si>
  <si>
    <t>budesonide-formoterol (SYMBICORT) 160-4.5mcg/actuation inhaler 2 puffs BID</t>
  </si>
  <si>
    <t xml:space="preserve">docusate (COLACE) 100mg BID </t>
  </si>
  <si>
    <t>ibuprofen (ADVIL,MOTRIN) 400mg q6hrs PRN</t>
  </si>
  <si>
    <t>mirabegron (MYRBETRIQ) 50mg QD</t>
  </si>
  <si>
    <t>nicotine (NICODERM CQ) 7mg patch 1 patch QD</t>
  </si>
  <si>
    <t>raNITIdine (ZANTAC) 150mg BID</t>
  </si>
  <si>
    <t xml:space="preserve">tiotropium (SPIRIVA WITH HANDIHALER) 18mcg QD </t>
  </si>
  <si>
    <t>alopecia, condyloma acuminatum, caluclus of kidney, hx abnormal cervical pap smear, morbid obesity, HPV, eczema, contraception management, panic disorder, metabolic syndrome, pyelonephritis</t>
  </si>
  <si>
    <t xml:space="preserve">etonogestrel 68mg </t>
  </si>
  <si>
    <t>ibuprofen 600mg q6hrs PRN</t>
  </si>
  <si>
    <t xml:space="preserve">ondansetron 4mg q8hrs PRN </t>
  </si>
  <si>
    <t>vancomycin 1g q12hrs</t>
  </si>
  <si>
    <t>sleep apnea, shortness of breath, mitral regurgitation, leukocytosis, iron deficiency anemia</t>
  </si>
  <si>
    <t>budesonide formoterol 16-4.5mcg/actuation inhaler 2 puffs BID</t>
  </si>
  <si>
    <t>fexofenadine 180mg QD</t>
  </si>
  <si>
    <t>ibuprofen 600mg q12hrs PRN</t>
  </si>
  <si>
    <t>metatonin 3mg PRN</t>
  </si>
  <si>
    <t>polyethylene glycol 17g QD PRN</t>
  </si>
  <si>
    <t>rosuvastatin 5mg QD</t>
  </si>
  <si>
    <t>osteoporosis, MGUS, recurrent UTIs,  spinal stenosis</t>
  </si>
  <si>
    <t>acetaminphen (TYLENOL) 500mg TID</t>
  </si>
  <si>
    <t>codeine 30mg q8hrs PRN</t>
  </si>
  <si>
    <t>cyanocobalamin 250mcg QD</t>
  </si>
  <si>
    <t>gabapentin (NEURONTIN) 600mg TID 1600mg qHS</t>
  </si>
  <si>
    <t>labetalol (TRANDATE) 200mg BID</t>
  </si>
  <si>
    <t>naproxen sodium (ALEVE) 220mg BID</t>
  </si>
  <si>
    <t>sulfamethoxazole-trimethoprim (BACTRIM,SEPTRA) 400-80mg per tablet 1/2 tablet QD</t>
  </si>
  <si>
    <t>GERD,anemia,subclinical hyperthyroidism, osteoporosis, hemorrhoids, hearing loss, routine adult health maintenance, anal fissure, weight loss, constipation, generlaized pruritus, memory difficulties</t>
  </si>
  <si>
    <t xml:space="preserve">acetaminophen (MAPAP EXTRA STRENGTH) 1000mg q8hrs </t>
  </si>
  <si>
    <t>magnesium oxide 250mg QD</t>
  </si>
  <si>
    <t>methotrexate 17.5mg q7days</t>
  </si>
  <si>
    <t>omeprazole (PRILOSEC) 20mg qAM</t>
  </si>
  <si>
    <t>predniSONE (DELTASONE) 2mg QD</t>
  </si>
  <si>
    <t xml:space="preserve">obesity, obstructive sleep apnea syndrome, laryngeal pappilomatosis </t>
  </si>
  <si>
    <t>DULoxeinte (CYMBALTA) 30mg</t>
  </si>
  <si>
    <t>oxyCODONE-acetaminophen (PERCOCET) 5-325mg 4x a day</t>
  </si>
  <si>
    <t>colace 100mg BID</t>
  </si>
  <si>
    <t>fluticasone propionate (FLONASE) 50 mcg/actuation nasal spray 1 spray QD</t>
  </si>
  <si>
    <t>gabapentin (NEURONTIN) 200mg qPM 100mg qAM</t>
  </si>
  <si>
    <t>insulin glargine (LANTUS) 100unit/mL 30 Units qPM</t>
  </si>
  <si>
    <t>insulin lispro (HUMALOG) 100unit/mL</t>
  </si>
  <si>
    <t>ipratropium-albuterol (DUONEB) 0.5-2.5mg/3mL neb solution 3mL q6hrs PRN</t>
  </si>
  <si>
    <t>isosorbide mononitrate (IMDUR) 30mg QD</t>
  </si>
  <si>
    <t>lactulose 30mg qPM</t>
  </si>
  <si>
    <t>pravastatin (PRAVACHOL) 40mg QD</t>
  </si>
  <si>
    <t>sodium polystyrene (KAYEXALATE) 15-20g/60mL 60mL QD</t>
  </si>
  <si>
    <t>tiotropium (SPIRIVA HANDIHALER) 18mcg inhalation capsule 18mcg QD</t>
  </si>
  <si>
    <t>obesity</t>
  </si>
  <si>
    <t>amlodipine (NORVASC) 10mg qAM</t>
  </si>
  <si>
    <t>aspiring 81mg QD</t>
  </si>
  <si>
    <t>labetalol (TRANDATE) 300mg BID</t>
  </si>
  <si>
    <t>nitroglycerin (NITROSTAT) 0.4mg q5min</t>
  </si>
  <si>
    <t>tamsulosin (FLOMAX) 0.8mg QD</t>
  </si>
  <si>
    <t>valsartan (DIOVAN) 320mg qPM</t>
  </si>
  <si>
    <t>prior colon cancer</t>
  </si>
  <si>
    <t>left breast T2N1 ER+ PR+ HER2 negative breast cancer, atrial fibrillation, bifascicular bundle branch block, anxiety, OA, obesity</t>
  </si>
  <si>
    <t>furosemide 40mg QD</t>
  </si>
  <si>
    <t>lorazepam (ATIVAN) 0.5mg qPM PRN</t>
  </si>
  <si>
    <t>metoprolol tartrate (LOPRESSOR) 200mg BID</t>
  </si>
  <si>
    <t>paroxetine (PAXIL) 5mg qAM</t>
  </si>
  <si>
    <t>spironolactone (ALDACTONE) 50mg QD</t>
  </si>
  <si>
    <t>warfarin (COUMADIN) 6mg qPM</t>
  </si>
  <si>
    <t>OA, preDM, osteopenia, sciatica</t>
  </si>
  <si>
    <t>aluminum-magnesium hydroxide-simethicone max (MAALOX MAX) 400-400-40mg/5mL 5mL q6hrs PRN</t>
  </si>
  <si>
    <t>cyclobenzaprine (FLEXERIL) 5mg TID PRN</t>
  </si>
  <si>
    <t xml:space="preserve"> melanoma </t>
  </si>
  <si>
    <t xml:space="preserve"> PVD,HLD, OSA, PAD, heart murmur</t>
  </si>
  <si>
    <t>allopurinol 400mg QD</t>
  </si>
  <si>
    <t>amlodipine 10mg QD</t>
  </si>
  <si>
    <t>atorvastatin 40mg qHS</t>
  </si>
  <si>
    <t>gabapentin 100mg TID</t>
  </si>
  <si>
    <t>hydralazine 50mg TID</t>
  </si>
  <si>
    <t>indapamide 2.5mg qAM</t>
  </si>
  <si>
    <t>insulin glargine 40units qAM 45 units qHS</t>
  </si>
  <si>
    <t>insulin lispro 30units with meals</t>
  </si>
  <si>
    <t>levothyroxine 175mcg QD</t>
  </si>
  <si>
    <t>losartan potassium 25mg QD</t>
  </si>
  <si>
    <t>patiromer calcium sorbitex 8.4mg QD</t>
  </si>
  <si>
    <t>CKD stage 4</t>
  </si>
  <si>
    <t>cutaneous lymphoma</t>
  </si>
  <si>
    <t>AS/AI, pAF,  OSA, preDM, hypercholesterolemia</t>
  </si>
  <si>
    <t>acetaminophen (TYLENOL) 500mg QD PRN</t>
  </si>
  <si>
    <t xml:space="preserve">aspirin 81mg </t>
  </si>
  <si>
    <t>calcitriol (ROCALTROL) 0.25mcg QD</t>
  </si>
  <si>
    <t>furosmide (LASIX) 20mg QD</t>
  </si>
  <si>
    <t>tadalfil (CIALIS,ADCIRCA) 20mg QD PRN</t>
  </si>
  <si>
    <t>warfarin (COUMADIN) 4mg qPM</t>
  </si>
  <si>
    <t xml:space="preserve"> prediabetes, vertigo, insomnia, vitamin d deficiency</t>
  </si>
  <si>
    <t>citalopram (CELEXA) 10mg qAM</t>
  </si>
  <si>
    <t>diazepam (VALIUM) 2.5mg qPM</t>
  </si>
  <si>
    <t>ibuprofen (ADVIL,MOTRIN) 800mg q8hrs PRN</t>
  </si>
  <si>
    <t>polycarbophil (FIBERCON) 625mg QD</t>
  </si>
  <si>
    <t>polyethylene glycol (MIRALAX) 17g BID</t>
  </si>
  <si>
    <t>senna (SENOKOT) 8.6mg PRN</t>
  </si>
  <si>
    <t>PUD, OSA, arteriosclerotic disease</t>
  </si>
  <si>
    <t>clopidogrel (PLAVIX) 75mg qAM</t>
  </si>
  <si>
    <t>metoprolol succinate (TOPROX-XL) 100mg QD</t>
  </si>
  <si>
    <t>obesity, chronic LBP, GERD, osteoporosis</t>
  </si>
  <si>
    <t>alendronate (FOSAMAX) 70mg qWeek</t>
  </si>
  <si>
    <t xml:space="preserve">aspir-low 81mg QD </t>
  </si>
  <si>
    <t>hydrochlorothiazide (HYDRODIURIL) 12.5mg QD</t>
  </si>
  <si>
    <t>ibuprofen (ADVIL,MOTRIN) 600MG tid</t>
  </si>
  <si>
    <t>inhaler spacing device (AEROCHAMBER, BREATHERITE) spcr 1 each as directed</t>
  </si>
  <si>
    <t>depression, hypothyroid, osteoporosis</t>
  </si>
  <si>
    <t>acetaminophen (TYLENOL) 500mg q4hrs PRN</t>
  </si>
  <si>
    <t>albuterol 90 mcg/actuation inhaler 2 puffs 4x a day</t>
  </si>
  <si>
    <t xml:space="preserve">bisacodyl (DULCOLAX) 5mg </t>
  </si>
  <si>
    <t>crestor 20mg QD</t>
  </si>
  <si>
    <t>dilTIAZem (CARDIZEM CD) 240mg QD</t>
  </si>
  <si>
    <t>fluticasone propionate (FLONASE) 50 mcg/actuation nasal spray 1 spray QD pRN</t>
  </si>
  <si>
    <t>fluticasone-salmeterol (ADVAIR DISKUS) 250-50mcg 1 puff BID</t>
  </si>
  <si>
    <t>gabapentin (NEURONTIN) 600mg qPM</t>
  </si>
  <si>
    <t>humalog kwikpen insulin 100unit/mL 7 units TID</t>
  </si>
  <si>
    <t>insulin glargine (LANTUS) 100unit/mL 18units qPM</t>
  </si>
  <si>
    <t>insulin lispro (HUMALOG) 100unit/mL 8units TID</t>
  </si>
  <si>
    <t>lantus solostar U-100 insulin 100 unit/mL (3mL) 14 untis qPM</t>
  </si>
  <si>
    <t>levothyroxine (SYNTHROID,LEVOTHROID) 125mcg QD</t>
  </si>
  <si>
    <t>LORazepam (ATIVAN) 0.5mg q8hrs PRN</t>
  </si>
  <si>
    <t>meclizine (ANTIVERT) 12.5mg TID</t>
  </si>
  <si>
    <t>PARoxetine (PAXIL) 60mg qAM</t>
  </si>
  <si>
    <t>colon polyp, diverticulosis, mitral valve prolapse, osteoporosis, retinal detachment, spinal stenosis</t>
  </si>
  <si>
    <t>baby aspirin oral 1 tablet QD</t>
  </si>
  <si>
    <t>calcium citrate 1 tablet QD</t>
  </si>
  <si>
    <t>fexofenadine HCl (ALLEGRA ORAL) 60mg BID PRN</t>
  </si>
  <si>
    <t>omeprazole (PRILOSEC) 20mg QD PRN</t>
  </si>
  <si>
    <t>acetaminophen-codeine (TYLENOL #3) 300-30mg q6hrs PRN</t>
  </si>
  <si>
    <t>azithromycin (ZITHROMAX) 1000mg QD</t>
  </si>
  <si>
    <t>ibuprofen (ADVIL,MOTRIN) 400mg TID</t>
  </si>
  <si>
    <t>lisinopril (PRINVIL,ZESTRIL) 20mg QD</t>
  </si>
  <si>
    <t>loperamide (IMODIUM A-D) 2mg 4x a day PRN</t>
  </si>
  <si>
    <t>mometasone (NASONEX) 50 mcg/actuation nasal spray 2 sprays QD PRN</t>
  </si>
  <si>
    <t>pseudoephedrine (SUDAFED) 60mg PRN</t>
  </si>
  <si>
    <t>quiNINE (QUALAQUIN) 324mg QD</t>
  </si>
  <si>
    <t>triazolam (HALCION) 0.25mg qPM PRN</t>
  </si>
  <si>
    <t>anxiety, elevated cholsterol, gastritis, NAFLD</t>
  </si>
  <si>
    <t>DULoxetine (CYMBALTA) 30mg BID</t>
  </si>
  <si>
    <t>levothyroxine (SYNTHROID, LEVOTHROID) 112mcg qAM</t>
  </si>
  <si>
    <t>tamsulosin (FLOMAX)</t>
  </si>
  <si>
    <t xml:space="preserve">left breast T2N1 ER+ PR+ HER2 negative breast cancer, atrial fibrillation, bifascicular bundle branch block, prior colon cancer, anxiety, OA, obesity </t>
  </si>
  <si>
    <t>LORazepam (ATIVAN) 0.5mg qPM PRN</t>
  </si>
  <si>
    <t>PARoxetine (PAXIL) 5mg BID</t>
  </si>
  <si>
    <t>docusate sodium (COLACE) 200mg QD</t>
  </si>
  <si>
    <t>pravastatin (PRAVACHOL) 80mg QD</t>
  </si>
  <si>
    <t>thyroid cancer</t>
  </si>
  <si>
    <t>chronic pain syndrome, crycopharyngeal sphincter dysfunction,osteoporosis</t>
  </si>
  <si>
    <t>albuterol (ACCUNEB) 1.25mg/3mL neb solution 6mL q4hrs PRN</t>
  </si>
  <si>
    <t>ibuprofen (ADVIL, MOTRIN) 400mg q8hrs PRN</t>
  </si>
  <si>
    <t>levothyroxine (SYNTHROID, LEVOTHROID) 88mcg QD</t>
  </si>
  <si>
    <t>lorazepam (ATIVAN) 1mg TID</t>
  </si>
  <si>
    <t>ondansetron (ZOFRAN) 4mg q8hrs PRN</t>
  </si>
  <si>
    <t>oxycodone 2.5mg BID PRN</t>
  </si>
  <si>
    <t>afib, HTN, hypothyroid, osteoporosis</t>
  </si>
  <si>
    <t>acetaminophen 500mg q4hrs PRN</t>
  </si>
  <si>
    <t>albuterol 90mcg/actuation inhaler 2 puffs BID</t>
  </si>
  <si>
    <t>bisacodyl (DULCOLAX) 5mg QD PRN</t>
  </si>
  <si>
    <t>diltiazem (CARDIZEM) 240mg QD</t>
  </si>
  <si>
    <t>fluticasone propionate (FLONASE) 50mcg/actuation nasal spray 1 spray QD PRN</t>
  </si>
  <si>
    <t>fluticasone-salmeterol (ADVAIR) 250-50mcg 1 puff BID</t>
  </si>
  <si>
    <t>humalog 100units/mL 9 units qAM 8 units BID</t>
  </si>
  <si>
    <t>lantus 100 units/mL 19 units qPM</t>
  </si>
  <si>
    <t>levothyroxine (SYNTHROID) 125mcg qAM</t>
  </si>
  <si>
    <t>lorazepam (ATIVAN) 0.5mg q8hrs PRN</t>
  </si>
  <si>
    <t>meoprolol succinate 200mg QD</t>
  </si>
  <si>
    <t>paroxetine (PAXIL) 60mg qAM</t>
  </si>
  <si>
    <t>rosuvastatin 20mg qPM</t>
  </si>
  <si>
    <t>torsemide 40mg QD</t>
  </si>
  <si>
    <t>Prostate Cancer</t>
  </si>
  <si>
    <t xml:space="preserve">depression, osteopenia, carotid artery stenosis, osteoarthritis, peripheral arterial occlusive disease, RA </t>
  </si>
  <si>
    <t>lantus solostar 100unit/mL (3mL) lnPn injection pen 14 units qPM</t>
  </si>
  <si>
    <t>acetaminophen (TYLENOL) 1g qAM 500mg qPM</t>
  </si>
  <si>
    <t>celecoxib (CELEBREX) 200mg QD</t>
  </si>
  <si>
    <t>cilostazol (PLETAL) 50mg BID</t>
  </si>
  <si>
    <t>cranberry fruit tab 800mg qPM</t>
  </si>
  <si>
    <t>metoprolol tartrate (LOPRESSOR) 12.5mg BID</t>
  </si>
  <si>
    <t>nitroglycerin (NITROSTAT) 0.3mg q5min PRN</t>
  </si>
  <si>
    <t>raNITIdine (ZANTAC)150mg qPM</t>
  </si>
  <si>
    <t>ranolazine (RANEXA) 500mg BID</t>
  </si>
  <si>
    <t>Bladder Cancer</t>
  </si>
  <si>
    <t>AFib,AS,HLD, osteoarthritis, obesity, depression</t>
  </si>
  <si>
    <t>acetaminophen (TYLENOL) 975mg TID</t>
  </si>
  <si>
    <t>albuterol (PROVENTIL HFA; VENTOLIN HFA) 90 mcg/actuation inhaler 2 puffs q6hrs PRN</t>
  </si>
  <si>
    <t>dextromethorphan-guaiFENesin (ROBITUSSIN-DM) 10-100mg/5mL 10mL q4hrs PRN</t>
  </si>
  <si>
    <t>docusate soduim (COLACE) 100mg BID</t>
  </si>
  <si>
    <t>fluticasone-salmeterol (ADVAIR DISKUS) 25-50mcg/dose 1 puff BID</t>
  </si>
  <si>
    <t>ipratropium-albuterol (DUONEB) 3mL q6hrs PRN</t>
  </si>
  <si>
    <t>lidocaine 4% 1 patch QD</t>
  </si>
  <si>
    <t>metalonin 6mg qPM PRN</t>
  </si>
  <si>
    <t>potassium chloride (MICRO-K) 20mEq QD</t>
  </si>
  <si>
    <t>senna (SENOKOT) 8.6mg tablet 3 tablets qPM</t>
  </si>
  <si>
    <t>terazosin (HYTRIN) 2mg qPM</t>
  </si>
  <si>
    <t>traZODone (DESYREL) 50mg qPM PRN</t>
  </si>
  <si>
    <t>preDM, obesity</t>
  </si>
  <si>
    <t>albuterol 90 mcg/actuation inhaler 2 puffs q4hrs PRN</t>
  </si>
  <si>
    <t xml:space="preserve">ipratropium-albuterol (DUONEB) 0.5-2.5 mg/3mL 3mL BID </t>
  </si>
  <si>
    <t>senna (SENOKOT) 8.6mg QD</t>
  </si>
  <si>
    <t>tiotropium-olodaterol (STIOLTORESPIMAT) 2.5-2.5 mcg/actutation mist 2 puffs QD</t>
  </si>
  <si>
    <t>afib, CKD, peripheral vascular disease, obesity, polymyalgia rheumatica</t>
  </si>
  <si>
    <t>banophen 25mg qPM PRN</t>
  </si>
  <si>
    <t>bisoprolol (ZEBETA) 15mg QD</t>
  </si>
  <si>
    <t>bumetanide (BUMEX) 2mg QD</t>
  </si>
  <si>
    <t>certirizine (ZYRTEC) 10mg QD</t>
  </si>
  <si>
    <t>docusate sodium (DOK) 100mg BID</t>
  </si>
  <si>
    <t>eliquis 5mg BID</t>
  </si>
  <si>
    <t>insulin detemir U-100 (LEVEMIR) 100 unit/mL 68 units qAM 20 units qPM</t>
  </si>
  <si>
    <t>lactulose (CONSTULOSE) 30mL QD PRN</t>
  </si>
  <si>
    <t>montelukast (SINGULAIR) 10mg QD</t>
  </si>
  <si>
    <t>senna (SENNA LAX) 8.6mg BID PRN</t>
  </si>
  <si>
    <t>ventolin hfa 90 mcg/actuation nihaler 2 puffs q4hrs PRN</t>
  </si>
  <si>
    <t>AF, HLD, depression, hypercholesterolemia</t>
  </si>
  <si>
    <t>diltiazem (CARTIA XT) 120mg QD</t>
  </si>
  <si>
    <t>fluoxetine (PROZAC) 40mg QD</t>
  </si>
  <si>
    <t>glipizide (GLUCOTROL) 5mg qAM</t>
  </si>
  <si>
    <t>id-methotrexate or placebo and folic acid as directed</t>
  </si>
  <si>
    <t>levothyroxine (SYNTHROID, LEVOTHROID) 150mg qAM</t>
  </si>
  <si>
    <t>metformin (GLUCOPHAGE) 1g BID</t>
  </si>
  <si>
    <t>meteprolol succinate (TOPROL-XL) 100mg QD</t>
  </si>
  <si>
    <t>mirtazapine (REMERON) 15mg QD</t>
  </si>
  <si>
    <t>CAD, PAD, obesity, glaucoma,arteriosclerotic heart disease</t>
  </si>
  <si>
    <t>EPINEPHrine (EPIPEN 2-PAK) 0.3mL PRN</t>
  </si>
  <si>
    <t>acetaminophen (TYLENOL) 500mg TID PRN</t>
  </si>
  <si>
    <t>aspirin (ENTERIC COATED ASPIRIN) 81mg QD</t>
  </si>
  <si>
    <t>chlorthalidone (HYGROTON) 25mg QD</t>
  </si>
  <si>
    <t>fexofenadine (ALLEGRA) 180mg QD</t>
  </si>
  <si>
    <t>topiramate (TOPAMAX) 25mg BID</t>
  </si>
  <si>
    <t>albuterol (PROAIR HFA) 90 mcg/actuation inhaler 2 puffs q6hrs PRN</t>
  </si>
  <si>
    <t>glimepiride (AMARYL) 2mg qAM</t>
  </si>
  <si>
    <t>ipratropium (ATROVENT HFA) 17mcg/actuation inhaler 2 puffs TID</t>
  </si>
  <si>
    <t>tiotropium-olodaterol 2.5-2.5mcg/actuation mist 2 puffs QD</t>
  </si>
  <si>
    <t>NIFEdipine (ADALAT CC) 30mg QD</t>
  </si>
  <si>
    <t>valsartan (DIOVAN) 160mg QD</t>
  </si>
  <si>
    <t>shoulder pain, esophagitis, mantoux:positive, osteoporosis, overweight, hgatritis, medial epicondylitis of left elbow, kidney stones</t>
  </si>
  <si>
    <t>albuterol (PROAIR HFA) 90 mcg/actuation inhaler 2 puffs q4hrs PRN</t>
  </si>
  <si>
    <t>albuterol 2.5mg/3mL neb solution 3mL q6hrs pRN</t>
  </si>
  <si>
    <t>budesonide-formoterol (SYMBICORT) 160-4.5 mcg/actuation inhaler 2 puffs BID</t>
  </si>
  <si>
    <t>tiotropium (SPIRIVA WITH HANDIHALER) 18mcg inhalation capsule 1 QD</t>
  </si>
  <si>
    <t>lymphedema, aortic valve replacement</t>
  </si>
  <si>
    <t>metoprolol succinate (TOPROL-XL) 37.5mg QD</t>
  </si>
  <si>
    <t>schizoaffective disorder</t>
  </si>
  <si>
    <t xml:space="preserve">constipation, high cholesterol </t>
  </si>
  <si>
    <t>acetaminophen (TYLENOL)</t>
  </si>
  <si>
    <t>albuterol (PROVENTIL HFA;VENTOLIN HFA) 90 mcg/actuation nihaler 2 puffs q4hrs PRN</t>
  </si>
  <si>
    <t>risperiDONE (RISPERDAL) 1mg qPM</t>
  </si>
  <si>
    <t>degeneration of lumbar discs, dry eyes, sciatica</t>
  </si>
  <si>
    <t>amlodipine besylate 10mg QD</t>
  </si>
  <si>
    <t xml:space="preserve">atorvastatin calcium 40mg </t>
  </si>
  <si>
    <t>carvedilol 6.25mg BID</t>
  </si>
  <si>
    <t xml:space="preserve">hydrochlorothiazide </t>
  </si>
  <si>
    <t>insulin aspart (NOVOLOG) 100unit/mL 7 units TID</t>
  </si>
  <si>
    <t>insulin glargine (LANTUS) 100unit/mL 25 units qPM</t>
  </si>
  <si>
    <t>lisinopril-hydrochlorothiazide (PRINZIDE, ZESTOR PO; ETIC) 20-25mg QD</t>
  </si>
  <si>
    <t>meclizine (ANTIVERT) 12.5mg QD PRN</t>
  </si>
  <si>
    <t>allergic rhinitis, anemia, anxiety, thyroid disorder, menorrhagia, migraine, urinary incontinence, uterine fibroid</t>
  </si>
  <si>
    <t>bacillus coagulans-inulin 1 billion-250 cell-mg cap 250mg QD</t>
  </si>
  <si>
    <t>ibuprofen (ADVIL, MOTRIN) 600mg QD PRN</t>
  </si>
  <si>
    <t>levothyroxine (SYNTHROID, LEVOTHROID) 50mcg qAM</t>
  </si>
  <si>
    <t>disorder of thyroid, hypercholesterolemia, shingles</t>
  </si>
  <si>
    <t>cefpodoxime (VANTIN) 100mg BID</t>
  </si>
  <si>
    <t>simvastatin (ZOCOR) 5mg qPM</t>
  </si>
  <si>
    <t>DVT, hemerrhoids, hernia of abdomen, hx of transfusion, asthma, inverse psoriasis, obesity, PE, arthritis, urge incontinence</t>
  </si>
  <si>
    <t xml:space="preserve">albuterol (PROVENTIL HFA; VENTOLIN HFA) 90 mcg/actuation inhaler 2 puffs q6hrs </t>
  </si>
  <si>
    <t>atorvastatin (LIPITOR) 20mg qAM</t>
  </si>
  <si>
    <t xml:space="preserve">butalbital-acetaminophen-caff (FIORICET) 50-300-40mg cap 1 q4hrs </t>
  </si>
  <si>
    <t>fluticasone (FLOVENT HFA) 220mcg/actuation inhaler 2 puffs BID</t>
  </si>
  <si>
    <t>insulin glargine (LANTUS) 100unit/mL 25 units BID</t>
  </si>
  <si>
    <t>insulin lispro (HUMALOG) 100unit/mL 15 units BID</t>
  </si>
  <si>
    <t>lisinopril (PRINVIL,ZESTRIL) 10mg QD</t>
  </si>
  <si>
    <t>oxybutynin (DITROPAN-XL) 5mg QD</t>
  </si>
  <si>
    <t>rabeprazole (ACIPHEX) 40mg BID</t>
  </si>
  <si>
    <t>simethicone 80mg 4x a day PRN</t>
  </si>
  <si>
    <t>tramadol (ULTRAM) 50-100mg q6hrs pRN</t>
  </si>
  <si>
    <t>trazodone (DESYREL) 50mg qPM PRN</t>
  </si>
  <si>
    <t>warfarin (COUMADIN) 37.5-50mg qPM</t>
  </si>
  <si>
    <t xml:space="preserve">dementia </t>
  </si>
  <si>
    <t>ARMD, DVT, memory loss</t>
  </si>
  <si>
    <t>5-hydroxytryptophan 100mg QD</t>
  </si>
  <si>
    <t xml:space="preserve">acetaminophen (TYLENOL) 650mg q6hrs  </t>
  </si>
  <si>
    <t>bisacodyl (DULCOLAX) 10mg QD PRN</t>
  </si>
  <si>
    <t>bumatenide (BUMEX) 1mg QD</t>
  </si>
  <si>
    <t>calcium carb-mag ox-zinc sulf 1 capsule QD</t>
  </si>
  <si>
    <t>dutasteride (AVODART) 0.5mg QD</t>
  </si>
  <si>
    <t xml:space="preserve">fluticasone propionate (FLONASE) 50mcg/actuation nasal spray 2 sprays QD </t>
  </si>
  <si>
    <t>large granular lymphocytic leukemia</t>
  </si>
  <si>
    <t>chronic renal impairment, s/p cholecystectomy, uncoded s/p diverticulitis,uncoded colostomy s/p bowel resection, hodkin's disease, osteopenia,joint pain, ventral incisional hernia, large granular lymphocytic leukemia, diabetic foot, chronic disease education, sleep apnea, SOB, weakness, A-fib, cough, medical home</t>
  </si>
  <si>
    <t>acetaminophen (TYLENOL) 650mg BID PRN</t>
  </si>
  <si>
    <t>atorvastatin (LIPIITOR) 40mg QD</t>
  </si>
  <si>
    <t>budesonide (PULMICORT FLEXHALER) 90mcg/actuation inhaler 1 puff BID</t>
  </si>
  <si>
    <t>calcium carbonate (OS-CAL) 1250mg QD</t>
  </si>
  <si>
    <t>glipizide (GLUCOTROL) 2.5mg QD</t>
  </si>
  <si>
    <t>lisinopril (PRINVIL, ZESTRIL) 20mg QD</t>
  </si>
  <si>
    <t>magnesium hydroxide 30mL qPM PRN</t>
  </si>
  <si>
    <t>senna (SENNA LAX) 9.6mg QD PRN</t>
  </si>
  <si>
    <t xml:space="preserve">hammer toes, onychomycosis, ingrowing nail, aryeriosclerotic heart disease, osteoporosis, abdomimal aortic aneurysm, psoriasis </t>
  </si>
  <si>
    <t>aspirin (ECOTRIN LOW STRENGTH) 81mg QD</t>
  </si>
  <si>
    <t>LORazepam (ATIVAN) 0.5mg 30-60min before MRI</t>
  </si>
  <si>
    <t>metoprolol succinate (TOPROL-XL) 75mg qAM</t>
  </si>
  <si>
    <t>PARoxetine (PAXIL) 10mg qAM</t>
  </si>
  <si>
    <t>valsartan (DIOVAN) 320mg QD</t>
  </si>
  <si>
    <t>acne vulgaris, anxiety, chlamydia, febrile seizure, fx of wrist, GERD, poor fetal growth, fetal choroid plexus cysts</t>
  </si>
  <si>
    <t>albuterol 2.5mg/3mL (0.083%) Neb solution 3mL q6hrs PRN</t>
  </si>
  <si>
    <t>epinephrine (EPIPEN) 0.3mg PRN</t>
  </si>
  <si>
    <t>fluticasone (FLOVENT HFA) 220mcg/actutaion inhaler 1 puff BID</t>
  </si>
  <si>
    <t>fluticasone-salmetrol (ADVAIR DISKUS) 500-50mcg 1 puff BID</t>
  </si>
  <si>
    <t>anxiety, atypical chest pain, bronchiectasis,chondrosarcoma, CVID, depression, fibromyalgia, GERD, hypogammaglobulinemia, lumbar spinal stenosis, MGUS, obesity, OSA, osteopenia, prediabetes, sjogren's, urge incontinence</t>
  </si>
  <si>
    <t>albuterol sulfate 1 puff BID PRN</t>
  </si>
  <si>
    <t>dioxepin 20mg qHS</t>
  </si>
  <si>
    <t>esomeprazole magnesium 40mg BID</t>
  </si>
  <si>
    <t>fluxetine 10mg qAM</t>
  </si>
  <si>
    <t>fluticasone propionate 50mcg/actutation nasal spray 2-3sprays qAM</t>
  </si>
  <si>
    <t>fluticasone-salmeterol 500-50mcg/dose 1 puff BID</t>
  </si>
  <si>
    <t>gabapentin 300mg TID, 1200mg qHS</t>
  </si>
  <si>
    <t xml:space="preserve">ibuprofen 400mg </t>
  </si>
  <si>
    <t>immune globulin (human) 75mL qWeek</t>
  </si>
  <si>
    <t>ipratropium albuterol 3mL q6hrs</t>
  </si>
  <si>
    <t>isosorbide mononitrate 30mg qAM</t>
  </si>
  <si>
    <t>metoprolol succate 50mg qAM</t>
  </si>
  <si>
    <t>nitroglycerin 0.4mg q5min PRN</t>
  </si>
  <si>
    <t>nizatidine 150mg BID</t>
  </si>
  <si>
    <t>potassium 60mEq QD</t>
  </si>
  <si>
    <t>senna 8.6mg qAM</t>
  </si>
  <si>
    <t>sodium chloride 0.9% neb solution q6hrs PRN</t>
  </si>
  <si>
    <t>tiotropium bromide 2.5mcg/inhalation spray 1 puff BID</t>
  </si>
  <si>
    <t>torsemide 40mg qAM</t>
  </si>
  <si>
    <t>anxiety,DM, hyper CK, erectile dysfunction, foot drop, hypercholesterolemia, HTN, low back pain, osteomyelitis, spondylolisthesis</t>
  </si>
  <si>
    <t>ezetimibe (ZETIA) 10mg</t>
  </si>
  <si>
    <t>BPH</t>
  </si>
  <si>
    <t xml:space="preserve">doxazosin mesylate (CARDURA) </t>
  </si>
  <si>
    <t>verapamil HCl 240mg QD</t>
  </si>
  <si>
    <t>smoker,mild persistent asthma w/o complication, allergic rhinits,  obstructive sleep apnea syndrome, RLS, adenomatous polyp of colon, deviated nasal septum, gene mutation, overweight, chronic left shoulder pain</t>
  </si>
  <si>
    <t>cetirizine (ZYRTEC) 10mg QD PRN</t>
  </si>
  <si>
    <t>fluoxetine (PROZAC) 20mg QD</t>
  </si>
  <si>
    <t>fluticasone furoate (VERAMYST) 27.5mcg/actuation nasal spray 2 sprays QD</t>
  </si>
  <si>
    <t>ESRD s/p kidney transplant 2016, diverticulitis, recurrent perirectal abscess, AF on apixaban, gout, hypothryoidism, anemia,retinopathy</t>
  </si>
  <si>
    <t>bumetanide (BUMEX) 1mg BID</t>
  </si>
  <si>
    <t>clonidine HCl (CATAPRES) 0.2mg q12hrs</t>
  </si>
  <si>
    <t>famotidine (PEPCID) 20mg QD</t>
  </si>
  <si>
    <t>hydralazine (APRESOLINE) 50mg TID</t>
  </si>
  <si>
    <t>insulin aspart U-100 (NOVOLOG U-100) 100 unit/mL 14 units TID</t>
  </si>
  <si>
    <t>insulin glargine (LANTUS U-100) 28 units qPM</t>
  </si>
  <si>
    <t>potassium chloride (KLOR-CON) 20mEq every other day</t>
  </si>
  <si>
    <t>prednisone (DELTASONE) 10mg QD</t>
  </si>
  <si>
    <t>tacrolimus (PROGRAF) 4mg BID</t>
  </si>
  <si>
    <t>aortic valve sclerosis, BPH, heart block, renal insufficiency, thrombocytopenia,afib, cellulitis</t>
  </si>
  <si>
    <t>amoxicillin (AMOXIL) 2000mg PRN</t>
  </si>
  <si>
    <t>triamterene-hydroCHLOROthiazide (DYAZIDE) 37.5-25mg qAM</t>
  </si>
  <si>
    <t>CHB,obesity, lymphedema</t>
  </si>
  <si>
    <t>aspirin 81mg every 3days</t>
  </si>
  <si>
    <t>felodipine 5mg QD</t>
  </si>
  <si>
    <t>losartan 50mg QD</t>
  </si>
  <si>
    <t>simethicone 125mg  4x a day</t>
  </si>
  <si>
    <t xml:space="preserve">allergic rhinitis, OSA </t>
  </si>
  <si>
    <t>budesonide (PULMICORT FLEXHALER) 190mcg/actuation inhaler 1 puffs BID</t>
  </si>
  <si>
    <t>fluticasone propionate (FLOANSE) 50mcg/actuation nasal spray 2 sprays QD</t>
  </si>
  <si>
    <t>lisinopril (PRINVIL, ZESTRIL) 10mg QD</t>
  </si>
  <si>
    <t>naproxen (NAPROSYN) 500mg BID</t>
  </si>
  <si>
    <t>sildenafil (VIAGRA) 100mg PRN</t>
  </si>
  <si>
    <t xml:space="preserve"> BPD, Asperger, cataract, obesity </t>
  </si>
  <si>
    <t>ARIPiprazole (ABILIFY) 20mg QD</t>
  </si>
  <si>
    <t>azithromycin (ZITHROMAX Z-PAK) 250mg QD</t>
  </si>
  <si>
    <t>busPIRone (BUSPAR) 10mg BID</t>
  </si>
  <si>
    <t>lamoTRIgine (LAMICTAL) 200mg BID</t>
  </si>
  <si>
    <t>basal cell carcinoma of face</t>
  </si>
  <si>
    <t>unspecified psychiatric illness, memory impairment, glaucoma, osteopenia</t>
  </si>
  <si>
    <t>olanzapine (ZYPREXA) 2.5mg qAM 5mg qPM</t>
  </si>
  <si>
    <t>amlodipine besylate 10mg qAM</t>
  </si>
  <si>
    <t>insulin NPH human iosphane (HUMULIN N PEN SUBQ) 22units TID</t>
  </si>
  <si>
    <t>insulin regular (HUMULIN-R, NOVOLIN-R) 100unit/mL 8 units TID</t>
  </si>
  <si>
    <t>afib, asthma, peripheral vascular disease, obesity, polymyalgia rheumatica</t>
  </si>
  <si>
    <t>ventolin HFA 90mcg/actuation inhaler 2 puffs q4lhrs PRN</t>
  </si>
  <si>
    <t>apixaban (ELIQUIS) mg BID</t>
  </si>
  <si>
    <t>budesonide-formoterol (SYMBICORT) 80-4.5mcg/actuation inhaler 2 puffs BID</t>
  </si>
  <si>
    <t>insulin detemir U-100 (LEVEMIR) 100 unit/mL 70 units qAM 17 units qPM</t>
  </si>
  <si>
    <t>CHF, carotid stenosis, 2nd degree AV block, depression, GERD</t>
  </si>
  <si>
    <t>FLUoxetine (PROZAC) 20mg QD</t>
  </si>
  <si>
    <t>SITagliptin (JANUVIA) 100mg QD</t>
  </si>
  <si>
    <t>diazePAM (VALIUM) 2.5mg q6hrs PRN</t>
  </si>
  <si>
    <t>fluticasone (FLOVENT HFA) 110 mcg/actuation inhaler 2 puffs BID</t>
  </si>
  <si>
    <t>gabapentin (NEURONTIN) 100mg TID</t>
  </si>
  <si>
    <t>ipratropium-albuterol (COMBIVENT RESPIMAT) 20-100mcg/actuation Mist 1 puff q6hrs PRN</t>
  </si>
  <si>
    <t>ipratropium-albuterol (COMBIVENT) 18-103 mcg/actuation inhaler 2 puffs q6hrs PRN</t>
  </si>
  <si>
    <t>labetalol (TRANDATE) 200mg TID</t>
  </si>
  <si>
    <t>lubiprostone (AMITIZA) 24mcg BID</t>
  </si>
  <si>
    <t>papaverine-phentolamine-aprostadil (TRIMIX 20/2/20) 30-2-20 mcg/mL injection 0.5mL PRN</t>
  </si>
  <si>
    <t>psoriasis, ADHD, suicide attempt</t>
  </si>
  <si>
    <t>medroxyprogesterone acetate (DEPO-PROVERA IM)</t>
  </si>
  <si>
    <t>ibuprofen (ADVIL, MORTIN) 800mg q8hrs PRN</t>
  </si>
  <si>
    <t>recurrent UTI, anxiety, anemia</t>
  </si>
  <si>
    <t>acyclovir (ZOVIRAX) 400mg TID</t>
  </si>
  <si>
    <t>burpropion (WELLBUTRIN SR) 150mg BID</t>
  </si>
  <si>
    <t>ciprofloxacin HCl 500mg BID</t>
  </si>
  <si>
    <t>docusate sodium (colace) 100MG bid</t>
  </si>
  <si>
    <t>FERROUS SULFATE 325MG bid</t>
  </si>
  <si>
    <t>METHYLPHENIDATE (ritalin la) 30MG Qam</t>
  </si>
  <si>
    <t>eosinophilic esophagitis, OSA, chronic renal impairment</t>
  </si>
  <si>
    <t>albuterol 2.5mg/3mL (0.083%) neb solution 3mL q4hrs PRN</t>
  </si>
  <si>
    <t>budesonide (ENTOCORT EC) 3mg qAM</t>
  </si>
  <si>
    <t>budesonide (PULMICORT) 0.5mg/2mL neb solution 2mL QD</t>
  </si>
  <si>
    <t>EPHINPHrine (EPIPEN 2-PAK) 0.3mg/0.3mL PRN</t>
  </si>
  <si>
    <t>formoterol (PERFOROMIST) 20mcg/2mL neb solution 2mL BID</t>
  </si>
  <si>
    <t>ipratropioum (ATROVENT HFA) 17mcg/actuation inhaler 2 puffs 4x a day</t>
  </si>
  <si>
    <t>ipratropium (ATROVENT) 0.03% nasal spray 1 spray q12hrs</t>
  </si>
  <si>
    <t>nortriptyline (PAMELOR) 10mg qPM</t>
  </si>
  <si>
    <t>pantoprazole (PROTONIX) 20mg BID</t>
  </si>
  <si>
    <t>polyethylene glycol (MIRALAX) 17g every other day</t>
  </si>
  <si>
    <t>sucralfate (CARAFATE) 1g BID</t>
  </si>
  <si>
    <t>o</t>
  </si>
  <si>
    <t>GERD, gout, allergic rhinitis, partial complex seizures</t>
  </si>
  <si>
    <t>SITagliptin (JANUVIA) 50mg QD</t>
  </si>
  <si>
    <t>beclomethasone (QVAR) 40cmg/actuation inhaler 2 puffs BID PRN</t>
  </si>
  <si>
    <t>colchicine (COLCRYS) 0.6mg QD</t>
  </si>
  <si>
    <t>furosemide (LASIX) 20mg BID</t>
  </si>
  <si>
    <t>ibuprofen (ADVIL, MOTRIN) 400mg q6hrs PRN</t>
  </si>
  <si>
    <t>levETIRAcetam (KEPPRA) 500mg BID</t>
  </si>
  <si>
    <t>telmisartan (MICARDIS) 80mg QD</t>
  </si>
  <si>
    <t>sciatica, obesity</t>
  </si>
  <si>
    <t>ibuprofen (ADVIL, MORTIN) 600mg q8hrs PRN</t>
  </si>
  <si>
    <t>afib, sleep apnea</t>
  </si>
  <si>
    <t>acetminophen (TYLENOL) 1300mg q8hrs PRN</t>
  </si>
  <si>
    <t>metoprolol (LOPRESSOR) 50mg BID</t>
  </si>
  <si>
    <t>HCM</t>
  </si>
  <si>
    <t xml:space="preserve">guaifenesin/dextromethorphan (CORICIDIN HBP) </t>
  </si>
  <si>
    <t>hydrochlorothiazide (HYDRODIURIL) 50mg QD</t>
  </si>
  <si>
    <t>afib, tachy-brady syndrome, OA, degenerative joint disease</t>
  </si>
  <si>
    <t>albuterol 90mcg/actutaion inhaler 1 puff q6hrs PRN</t>
  </si>
  <si>
    <t>gabapentin (NEURONTIN) 400mg TID</t>
  </si>
  <si>
    <t>insulin degludec U-200 unit/mL (3mL) 40 units QD</t>
  </si>
  <si>
    <t>insulin lispro (HUMALOG) 100unit/mL 15 units TID</t>
  </si>
  <si>
    <t>ipratropium-albuterol (DUONEB) 0.5-2.5mg/3mL 3mL q4hrs</t>
  </si>
  <si>
    <t>metFORMIN (GLUCOPHAGE-XR) 1000mg QD</t>
  </si>
  <si>
    <t>metoprolol succinate (TOPROL-XL) 150mg BID</t>
  </si>
  <si>
    <t>warfarin (COUMADIN) 5mg MF 2.5mg all other days</t>
  </si>
  <si>
    <t>CKD stage 2</t>
  </si>
  <si>
    <t>asthma, tobacco dependence</t>
  </si>
  <si>
    <t>insulin glargine, hum.rec.analog (LANTUS) 25 units qAM</t>
  </si>
  <si>
    <t>metformin</t>
  </si>
  <si>
    <t>GERD, OA, vertigo, depression</t>
  </si>
  <si>
    <t>albuterol (PROAIR HFA) 90mcg/acutation inhaler 2 puffs q4hrs PRN</t>
  </si>
  <si>
    <t>antacid with simethicone 200-200-20mg/5mL 30mL q6hrs PRN</t>
  </si>
  <si>
    <t>cetirizine (ZYRTEC) 10mg qPM</t>
  </si>
  <si>
    <t>flovent HFA 110mcg/actuation inhaler 2 puffs BID</t>
  </si>
  <si>
    <t>fluticasone propionate (FLONASE) 50mcg/actuation nasal spray 2 sprays QD pRN</t>
  </si>
  <si>
    <t>glipiZIDE (GLUCOTROL) 5mg QD</t>
  </si>
  <si>
    <t>lidocainE 2% Soln 15mL TID</t>
  </si>
  <si>
    <t>LORazepam (ATIVAN) 2mg qPM PRN</t>
  </si>
  <si>
    <t>losartan (COZAAR) 100mg qAM</t>
  </si>
  <si>
    <t>metoprolol succinate (TOPROL-XL) 100mg BID</t>
  </si>
  <si>
    <t>pain and fever 325mg q6hrs PRN</t>
  </si>
  <si>
    <t>polyethylene glycol (MIRALAX) 17g QD PRN</t>
  </si>
  <si>
    <t>potassium chloride SA (K-DUR, KLOR-CON) 20mEq QD</t>
  </si>
  <si>
    <t xml:space="preserve">asthma </t>
  </si>
  <si>
    <t>anxiety, OSA, GERD</t>
  </si>
  <si>
    <t xml:space="preserve">copper (PARAGARD T 380A UTRN) </t>
  </si>
  <si>
    <t>cyclobenzaprine (FLEXERIL) 5mg qPM PRN</t>
  </si>
  <si>
    <t>fluconazole (DIFLUCAN) 150mg QD</t>
  </si>
  <si>
    <t>obesity, allergic rhinitis, heart murmur, eczema</t>
  </si>
  <si>
    <t>advair diskus 250-50mcg/dose 1 puff BID</t>
  </si>
  <si>
    <t>albuterol 2.5mg/3mL neb solution 3mL q6hrs PRN</t>
  </si>
  <si>
    <t>azelastine (ASTELIN) 137mcg nasal spray 2 sprays BID</t>
  </si>
  <si>
    <t>hydrOXYzine (ATARAX) 25mg qPM PRN</t>
  </si>
  <si>
    <t>lisinopril (PRINIVIL, ZESTRIL) 30mg QD</t>
  </si>
  <si>
    <t>loratadine (CLARITIN REDITABS) 10mg QD</t>
  </si>
  <si>
    <t>omeprazole (PIRLOSEC) 20mg QD</t>
  </si>
  <si>
    <t>psyllium (METAMUCIL) 3g QD</t>
  </si>
  <si>
    <t>simethicone (MYLICON) 80mg q6hrs PRN</t>
  </si>
  <si>
    <t>sodium chloride 0.9% SprA 2 sprays QD</t>
  </si>
  <si>
    <t>heart base tumor</t>
  </si>
  <si>
    <t>Carney's triad, GERD</t>
  </si>
  <si>
    <t>epinephrine (EPIPEN 2-PAK) 0.3mL PRN</t>
  </si>
  <si>
    <t>ferrous gluconate 325mg TID</t>
  </si>
  <si>
    <t>flovent HFA 220mcg/actuation inhaler 1 puff BID</t>
  </si>
  <si>
    <t xml:space="preserve">lactobacillus acidophilus </t>
  </si>
  <si>
    <t>mefloquine (LARIAM) 250mg q7days</t>
  </si>
  <si>
    <t>idiopathic pulmonary fibrosis, OSA, restless leg syndrome, PAD</t>
  </si>
  <si>
    <t>pramipexole (MIRAPEX) 0.25mg QD</t>
  </si>
  <si>
    <t>levothyroxine sodium 150mcg QD</t>
  </si>
  <si>
    <t>glaucoma</t>
  </si>
  <si>
    <t>fluticasone propionate (FLONASE) 50mcg/actuation nasal spray 1-2 sprays QD</t>
  </si>
  <si>
    <t>losartan (COZAAR) 50mg BID</t>
  </si>
  <si>
    <t>pravastatin (PRAVACHOL) 80mg qPM</t>
  </si>
  <si>
    <t>migraines, anxiety</t>
  </si>
  <si>
    <t>escitalopram oxalate (LEXAPRO) 10mg QD</t>
  </si>
  <si>
    <t>LORazepam (ATIVAN) 0.5mg q12hrs PRN</t>
  </si>
  <si>
    <t>SUMAtriptan (IMITREX) 25mg q2hrs PRN</t>
  </si>
  <si>
    <t>omeprazole (PRILOSEC) 40mg BID</t>
  </si>
  <si>
    <t>classical Hodgkin's disease, anemia, cardiomyopathy, depression, GERD, hypercholesterolemia, neuropathy, OSA, restless leg syndrome, epilepsy, spinal stenosis</t>
  </si>
  <si>
    <t>folic acid (FOLVITE) 400mcg QD</t>
  </si>
  <si>
    <t>insulin glargine (LANTUS, BASAGLAR) 100unit/mL 3mL 46units qPM</t>
  </si>
  <si>
    <t>insulin lispro (HUMALOG) 100unit/mL 10 units TID</t>
  </si>
  <si>
    <t>metoprolol succinate (TOPROL XL) 12.5mg QD</t>
  </si>
  <si>
    <t>nystatin (MYCOSTATIN) 100,000unit/mL 5mL 4x a day</t>
  </si>
  <si>
    <t>sulfamethoxazole-trimethoprim (BACTRIM, SEPTRA) 400-80mg QD</t>
  </si>
  <si>
    <t>chronic back pain, arteriosclerotic heart disease, bipolar disorder,psychotic disorder, seizure disorder</t>
  </si>
  <si>
    <t>albuterol (PROVENTIL HFA; VENTOLIN HFA) 90mcg/actuation inhaler 2 puffs 14hrs PRN</t>
  </si>
  <si>
    <t>albuterol 2.5mg/3mL neb solution 3mL q4hrs PRN</t>
  </si>
  <si>
    <t>benztropin (COGENTIN) 1mg qPM PRN</t>
  </si>
  <si>
    <t>citalopram (CELEXA) 30mg QD</t>
  </si>
  <si>
    <t>diphenhydramine (BENADRYL) 50mg qPM PRN</t>
  </si>
  <si>
    <t>enoxaparin (LOVENOX) 90mg/0.8mL syrg 0.7mL q12hrs</t>
  </si>
  <si>
    <t>fluticasone-salmeterol (ADVAIR DISKUS) 500-50mcg/dose 1 puff q12hrs</t>
  </si>
  <si>
    <t>lamotrigine (LAMICTAL) 50mg qPM</t>
  </si>
  <si>
    <t>mapap, acetaminophen 650mg q6hrs</t>
  </si>
  <si>
    <t>melatonin 10mg qPM PRN</t>
  </si>
  <si>
    <t>nicotine (NICODERM CQ) 21mg QD</t>
  </si>
  <si>
    <t>nicotine polacrilex (NICORETTE) 4mg gum q2hrs PRN</t>
  </si>
  <si>
    <t>omeprazole (PRILOSECE) 20mg QD</t>
  </si>
  <si>
    <t>oxycodone 2.5mg q8hrs PRN</t>
  </si>
  <si>
    <t>risperidone (RISPERDAL) 1mg qAM 4mg qPM</t>
  </si>
  <si>
    <t>nasopharyngeal cancer</t>
  </si>
  <si>
    <t>hypothyroidism, pafib,  chronic cough</t>
  </si>
  <si>
    <t>amoxicillin-clavulanic acid 250-62.5 10mL BID</t>
  </si>
  <si>
    <t>guaifenesin-codeine 100-10mL 5mL TID</t>
  </si>
  <si>
    <t>levothyroxxine 50mcg QD</t>
  </si>
  <si>
    <t>metoprolol tartrate 12.5mg QD</t>
  </si>
  <si>
    <t>atrial fibrillation, afib, arteriosclerotic disease, glaucoma,insomnia, Presbycusis of both ears</t>
  </si>
  <si>
    <t>acetminophen (TYLENOL) 1000mg q8hrs PRN</t>
  </si>
  <si>
    <t>furosemide (LASIX) 20mg, 40mg QD</t>
  </si>
  <si>
    <t>gabapentin (NEURONTIN) 200mg qPM</t>
  </si>
  <si>
    <t>metoprolol succinate (TOPROL-XL) 75mg BID</t>
  </si>
  <si>
    <t>gerd, obesity</t>
  </si>
  <si>
    <t>ibuprofen (ADVIL, MOTRIN) 60mg q8hrs PRN</t>
  </si>
  <si>
    <t>tamoxifen (NOLVADEX) 20mg QD</t>
  </si>
  <si>
    <t>OA, vertigo</t>
  </si>
  <si>
    <t>chlorthalidone (HYGROTEN) 12.5mg QD</t>
  </si>
  <si>
    <t>ferrous sulfate 325mg TID</t>
  </si>
  <si>
    <t>tramterene-hydrochlorothiazide (DYAZIDE) 37.5-25mg QD</t>
  </si>
  <si>
    <t>HfpEF, seizure disorder, COPD, GERD, chronic back pain, anxiety, HTN</t>
  </si>
  <si>
    <t>ipratopium-albuterol (COMBIVENT) 19-103 mcg/actuation inhaler 2 puffs 4x a day</t>
  </si>
  <si>
    <t>levetiracetam (KEPPRA) 1000mg BID</t>
  </si>
  <si>
    <t>nicotine (NICODERM CQ) 14mg QD</t>
  </si>
  <si>
    <t>omperazole (PRILOSEC) 20mg BID</t>
  </si>
  <si>
    <t>pregabalin (LYRICA) 25mg QD</t>
  </si>
  <si>
    <t>psyllium (KONSYL) 1 packed QD</t>
  </si>
  <si>
    <t>sertraline (ZOLOFT) 200mg QD</t>
  </si>
  <si>
    <t>simvastatin (ZOCOR) 80mg qPM</t>
  </si>
  <si>
    <t>trazodone (DESYREL) 150mg qPM</t>
  </si>
  <si>
    <t>cortical basal ganglia degeneration, osteopenia</t>
  </si>
  <si>
    <t>buPROPion (WELLBUTRIN) 100mg BID</t>
  </si>
  <si>
    <t>busPIRone (BUSPAR) 22.5mg BID</t>
  </si>
  <si>
    <t>magnesium 400mg</t>
  </si>
  <si>
    <t>memantine (NAMENDA) 10mg BID</t>
  </si>
  <si>
    <t>naproxen (NAPROSYN) 375mg BID</t>
  </si>
  <si>
    <t>hypothyroidism, cognitive impairment, hyperparathyroidism, cataract, diabetic retinopathy</t>
  </si>
  <si>
    <t>carvedilol (COREG) 6.25mg BID</t>
  </si>
  <si>
    <t>insulin aspart (NOVOLOG) 100unit/mL 10 units qPM</t>
  </si>
  <si>
    <t>insulin glargine (LANTUS, BASAGLAR) 100unit/mL 3mL 30 units qPM</t>
  </si>
  <si>
    <t>chronic LBP, GERD, ADHD, sleep apnea</t>
  </si>
  <si>
    <t>buPROPion (WELLBUTRIN SR) 150mg QD</t>
  </si>
  <si>
    <t>dextroamphetamine-amphetamine (ADDERALL) 40mg QD</t>
  </si>
  <si>
    <t>docusate sodium</t>
  </si>
  <si>
    <t>fexofenadine (ALLEGRA) 60mg QD</t>
  </si>
  <si>
    <t>fluticasone propionate (FLONASE) 50mcg/actuation nasal spray QD</t>
  </si>
  <si>
    <t>nefazodone (SERZONE) 550mg QD</t>
  </si>
  <si>
    <t>BPH, APLAS, afib, anemia, arteriosclerotic heart disease, HLD, COPD, depression, diabetic retinopathy</t>
  </si>
  <si>
    <t>acetaminophen (TYLENOL EXTRA STRENGTH) 500mg q6hrs PRN</t>
  </si>
  <si>
    <t>crestor 20mg qPM</t>
  </si>
  <si>
    <t>dalteparin (FRAGMIN) 18000 anti-Xa unit/0.72mL 0.72mL QD</t>
  </si>
  <si>
    <t>finasteride (PROSCAR) 2.5mg QD</t>
  </si>
  <si>
    <t>insulin glargine (LANTUS SOLOSTAR U-100 INSULIN) 100unit/mL 22units QD</t>
  </si>
  <si>
    <t>aflutter, chronic gout, adenoma of large intestine</t>
  </si>
  <si>
    <t>allopurinol (ZYLOPRIM) 100mg QD</t>
  </si>
  <si>
    <t>obesity,afib, anxiety, chronic headaches, depression, hearing loss, OSA</t>
  </si>
  <si>
    <t>cetirizine (ZYRTEC) 10mg PRN</t>
  </si>
  <si>
    <t>ezetimibe (ZETI) 10mg QD</t>
  </si>
  <si>
    <t>fluticasone propionate (FLONASE) 50 mcg/acutation nasal spray 2 sprays QD</t>
  </si>
  <si>
    <t>insulin aspart U-100 (NOVOLOG) 100unit/mL 0-12 units 4x a day</t>
  </si>
  <si>
    <t>insulin NPH (HUMULIN N, NOVOLIN N) 100unit/mL 20 units qAM</t>
  </si>
  <si>
    <t>lisinopril (PRINIVIL, ZESTRIL) 20mg BID</t>
  </si>
  <si>
    <t>warfarin (COUMADIN) 6mg QD</t>
  </si>
  <si>
    <t>ESRD s/p renal transplant, afib</t>
  </si>
  <si>
    <t>mycophenolate mofetil (CELLCEPT) 500mg BID</t>
  </si>
  <si>
    <t>prednisolone (MILLIPRED) 5mg QD</t>
  </si>
  <si>
    <t>alzheimers</t>
  </si>
  <si>
    <t>degenerative joint disease of shoulder</t>
  </si>
  <si>
    <t>acetaminophen 640mg q6hrs PRN PO 650mg q8hrs PRN rectally</t>
  </si>
  <si>
    <t>polyethylene glycol (GLYCOLAX) 17g PRN</t>
  </si>
  <si>
    <t>CMML</t>
  </si>
  <si>
    <t>latent TB, recurrent bronchial pna and focal bronchiecstasis, glaucoma</t>
  </si>
  <si>
    <t>azithromycin (ZITHROMAX Z-PAK) 250mg qMWF</t>
  </si>
  <si>
    <t>sodium chloride 3% neb solution 3mL BID</t>
  </si>
  <si>
    <t>autoimmune hepatitis</t>
  </si>
  <si>
    <t>hypercholesterolemia, arteriosclerotic heart disease, nuclear sclerotic cataract, HTN</t>
  </si>
  <si>
    <t>azaTHIOprine (IMURAN) 50mg QD</t>
  </si>
  <si>
    <t>ezetimibe (ZETIA) 10mg QD</t>
  </si>
  <si>
    <t>fluticasone-salmeterol (ADVAIR DISKUS) 100-50mcg/dose DISKUS 1 puff qAM</t>
  </si>
  <si>
    <t>lisinopril (PRINIVIL, ZESTRIL) 10mg qD</t>
  </si>
  <si>
    <t>metFORMIN (GLUCOPHAGE) 850mg BID</t>
  </si>
  <si>
    <t>praluent pen 150mg/mL 1 every other week</t>
  </si>
  <si>
    <t>saccharomyces boulardii (FLORASTOR) 250mg BID</t>
  </si>
  <si>
    <t>umeclidinium (INCRUSE ELLIPTA) 62.5mcg/actuation inhaler qPM</t>
  </si>
  <si>
    <t xml:space="preserve">anemia, hypothyroidism </t>
  </si>
  <si>
    <t>acetaminophen-codeine (TYLENOL-CODEINE #3) 300-30mg BID PRN</t>
  </si>
  <si>
    <t>aluminum-magnesium hydroxide-simethicone (MAALOX) 200-200-20mg/5mL 30mL q6hrs PRN</t>
  </si>
  <si>
    <t>magnesium oxide 250mg BID</t>
  </si>
  <si>
    <t>nifedipine (PROCARDIA XL) 60mg QD</t>
  </si>
  <si>
    <t>sucralfate (CARAFATE) 1g 4x a day</t>
  </si>
  <si>
    <t>insulin glargine (LANTUS) 100unit/mL 22 units qPM</t>
  </si>
  <si>
    <t>metformin (GLUCOPHAGE) 1000mg BID</t>
  </si>
  <si>
    <t>25.80</t>
  </si>
  <si>
    <t>hypothyroid, glaucoma, aortic valve insufficiency</t>
  </si>
  <si>
    <t>mesalamine (DELZICOL) 800mg BID</t>
  </si>
  <si>
    <t>paroxetine (PAXIL) 20mg qAM</t>
  </si>
  <si>
    <t>tobacco use</t>
  </si>
  <si>
    <t>large hemorrhagic stroke s/p clipping c/b quadriparesis, ataxia, and locked-in syndrome, hydrocephalus s/p VP shunt, s/p trach/PEG, hearing loss</t>
  </si>
  <si>
    <t>diphenhydramine (BENADRYL) 25mg q4hrs PRN</t>
  </si>
  <si>
    <t>polyethylene glycol (GLYCOLOX) 17g QD PRN</t>
  </si>
  <si>
    <t>riluzole (RILUTEK) 50mg q12hrs</t>
  </si>
  <si>
    <t>sodium chloride 0.9% nebulizer solution up to every 2 hours</t>
  </si>
  <si>
    <t>venlafaxine (EFFEXOR) 75mg BID</t>
  </si>
  <si>
    <t xml:space="preserve">neuropathy, obesity </t>
  </si>
  <si>
    <t>acetaminophen (TYLENOL) 650mg TID</t>
  </si>
  <si>
    <t>allopurinol (ZYLOPRIM) 300mg BID</t>
  </si>
  <si>
    <t>dimenhydrinate (DRAMAMINE) 50mg BID PRN</t>
  </si>
  <si>
    <t>insulin aspart protamine-insulin aspart (NOVOLOG MIX 70/30 FLEXPEN) 100unit/mL 60units BID</t>
  </si>
  <si>
    <t>metoprolol succinate (TOPROL-XL) 50mg qD</t>
  </si>
  <si>
    <t>novolog U-100 insulin aspart 100unit/mL sliding scale</t>
  </si>
  <si>
    <t>smoker, BPH, TB, GERD, barrett's esophagus</t>
  </si>
  <si>
    <t>amoxicillin (AMOXIL) 1000mg TID</t>
  </si>
  <si>
    <t>nicotine polacrilex (NICORETTE) 2mg PRN</t>
  </si>
  <si>
    <t>sildenafil (REVATIO) 100mg QD PRN</t>
  </si>
  <si>
    <t>GERD, obesity, preDM</t>
  </si>
  <si>
    <t>pafib, atrial flutter, pacemaker, chronic seasonal allergic rhinitis</t>
  </si>
  <si>
    <t>valsartan (DIOVAN) 20mg QD</t>
  </si>
  <si>
    <t>warfarin (COUMADIN) 7.5mg SMTRF 5mg WS</t>
  </si>
  <si>
    <t>amenia, GERD</t>
  </si>
  <si>
    <t>atorvastatin (LIPITOR) 40mg qD</t>
  </si>
  <si>
    <t>hydrALAZINE (APRESOLINE) 25mg BID</t>
  </si>
  <si>
    <t>insulin aspart U-100 (NOVOLOG) 100unit/mL 3 units QD</t>
  </si>
  <si>
    <t>insulin glargine (LANTUS, BASAGLAR) 100unit/mL 25 units QD</t>
  </si>
  <si>
    <t>lisinipril (PRINIVIL, ZESTRIL) 20mg QD</t>
  </si>
  <si>
    <t>NAFLD/HCV cirrhosis</t>
  </si>
  <si>
    <t>recurrent C diff, afibarteriosclerotic heart disease, GERD, obesity, OA, vertigo, sleep apnea, hycholesterolemia</t>
  </si>
  <si>
    <t>lisinopril (ZESTRIL) 20mg QD</t>
  </si>
  <si>
    <t>melatonin 6mg qPM PRN</t>
  </si>
  <si>
    <t>senna (SENOKOT) 8.6mg tablet 2 tablets BID</t>
  </si>
  <si>
    <t>substance abuse</t>
  </si>
  <si>
    <t xml:space="preserve">lantus solostar 100unit/mL (3mL) lnPn injection pen 40 units </t>
  </si>
  <si>
    <t>emtricitabine-rilpivirine-tenofovir alafenamide (ODEFSEY) 200-25-25mg QD</t>
  </si>
  <si>
    <t>teriparatide (FORTEO) 20mcg/dose - 600mcg/2.4mL 0.08mL QD</t>
  </si>
  <si>
    <t>tobacco dependence syndrome</t>
  </si>
  <si>
    <t>BPH, lung nodules</t>
  </si>
  <si>
    <t>albuterol 90mcg/actuation inhaler 2puffs q6hrs PRN</t>
  </si>
  <si>
    <t xml:space="preserve">ipratropium/albuterol sulfate (COMBIVENT INHL) </t>
  </si>
  <si>
    <t>nicotine (NICODERM CQ) 14mg qD</t>
  </si>
  <si>
    <t>umeclidinium-vilanterol (ANORO ELLIPTA) 62.5-25mcg/actuation diskus inhaler 1 puff QD</t>
  </si>
  <si>
    <t>BPH, cataracts, spinal stenosis, hemmorhagic stroke</t>
  </si>
  <si>
    <t>amantadine HCl (SYMMETREL) 100mg BID</t>
  </si>
  <si>
    <t>polyethylene glycol (MIRALAX) 17g BID PRN</t>
  </si>
  <si>
    <t>senna (SENOKOT) 8.6mg tablet 2 tablets QD</t>
  </si>
  <si>
    <t xml:space="preserve">ibuprofen (ADVIL, MOTRIN) 600mg </t>
  </si>
  <si>
    <t>lisinipril (PRINIVIL, ZESTRIL) 5mg QD</t>
  </si>
  <si>
    <t>depressive disorder</t>
  </si>
  <si>
    <t>obesity, smoker</t>
  </si>
  <si>
    <t>albuterol (PROVENTIL HFA; VENTOLIN HFA) 90mcg/acutuation inhaler 2 puffs q6hrs PRN</t>
  </si>
  <si>
    <t>albuterol 2.5mg/3mL neb solution 4x a day if needed</t>
  </si>
  <si>
    <t>flovent HFA 220mcg/actuation inhaler 2 puffs BID</t>
  </si>
  <si>
    <t>ibuprofen (ADVIL, MOTRIN) 800mg TID</t>
  </si>
  <si>
    <t>ipratropium-albuterol (DUONEB) 0.5-2.5mg/3mL nebulizer solution 3mL 4x a day</t>
  </si>
  <si>
    <t>LORazepam (ATIVAN) 0.5mg TID</t>
  </si>
  <si>
    <t>methylPREDNISolone (MEDROL) 4mg</t>
  </si>
  <si>
    <t>mirtazapine (REMERON) 15mg qHS</t>
  </si>
  <si>
    <t>montelukast (SINGULAIR)  10mg QD</t>
  </si>
  <si>
    <t>senexon-s 8.6-50mg 2 tablets BID PRN</t>
  </si>
  <si>
    <t>ventolin HFA 90 mcg/actuation inhaler 2 puffs q6hrs PRN</t>
  </si>
  <si>
    <t>Afib, inflammatory disease of liver</t>
  </si>
  <si>
    <t>aspirin 243mg QD</t>
  </si>
  <si>
    <t>guaifenesin 600mg BID PRN</t>
  </si>
  <si>
    <t>glaucoma, anxiety, chronic LE swelling, hypothyroidism, chronic low back pain, GERD, renal mass</t>
  </si>
  <si>
    <t>potassium chloride 20mEq QD</t>
  </si>
  <si>
    <t>levothyroxine 88mcg QD</t>
  </si>
  <si>
    <t>tobacco abuse</t>
  </si>
  <si>
    <t>lorazepam 0.5mg BID PRN</t>
  </si>
  <si>
    <t>amitriptyline 75mg qHS</t>
  </si>
  <si>
    <t>ventolin 1-2 puffs q4hrs PRN</t>
  </si>
  <si>
    <t>amlodpine 2.5mg QD</t>
  </si>
  <si>
    <t>lasix 20mg QD</t>
  </si>
  <si>
    <t>labetolol 300mg BID</t>
  </si>
  <si>
    <t>omeprazole 20mg BID</t>
  </si>
  <si>
    <t>januvia 100mg QD</t>
  </si>
  <si>
    <t xml:space="preserve">glimepiride 2-3mg </t>
  </si>
  <si>
    <t>fluticasone 110mcg inhaler 2 puffs BID</t>
  </si>
  <si>
    <t>hydrochlorothiazide 12.5mg QD</t>
  </si>
  <si>
    <t>potassium chloride 40mEq QD</t>
  </si>
  <si>
    <t>autonomic instability, atrial flutter, tracheal stenosis, DVT, parapalegia</t>
  </si>
  <si>
    <t>acetaminopen (TYLENOL) 650mg q4hrs PRN</t>
  </si>
  <si>
    <t>acetylcysteine (MUCOMYST) 100mg/mL neb solution 2mL BID</t>
  </si>
  <si>
    <t>bisacodyl (DULCOLAX) 10mg every other day</t>
  </si>
  <si>
    <t>budesonide (PULMICORT) 0.25mg/2mL neb solution 0.25mg q12hrs</t>
  </si>
  <si>
    <t>diazepam (VALIUM) 5mg BID</t>
  </si>
  <si>
    <t>dornase alpha (PULMOZYME) 10mg/mL neb solution 2.5mg BID</t>
  </si>
  <si>
    <t>ipratropium bromide 0.02% neb solution 2.5mL 4x a day</t>
  </si>
  <si>
    <t>levalbuterol (XOPENEX) 0.63mg/3mL neb solution 3mL q4hrs PRN</t>
  </si>
  <si>
    <t>magnesium hydroxide (MOM) 400mg/5mL 10mL PRN</t>
  </si>
  <si>
    <t>melatonin 3mg (5mg?) qPM PRN</t>
  </si>
  <si>
    <t>methenamine (HIPREX) 1g BID</t>
  </si>
  <si>
    <t>metoclopramide HCl (RELGAN) 5mg q6hrs</t>
  </si>
  <si>
    <t>metoprolol (LOPRESSOR) 25mg q6hrs</t>
  </si>
  <si>
    <t>quetiapine (SEROQUEL) 50mg qPM</t>
  </si>
  <si>
    <t>ramelteon (ROZEREM) 8mg qPM</t>
  </si>
  <si>
    <t>sodium chloride 3% neb solution 90mg TID</t>
  </si>
  <si>
    <t>warfarin (COUMADIN) 8mg qPM</t>
  </si>
  <si>
    <t xml:space="preserve">advanced dementia </t>
  </si>
  <si>
    <t>TIA, GERD, urinary retention, neuropathy, Rheumatic fever, Ménière's disease</t>
  </si>
  <si>
    <t>DULoxetine (CYMBALTA) 30mg QD</t>
  </si>
  <si>
    <t>lactobacillus rhamnosus GG-inulin (CULTURELLE PROBIOTIC) 10billion cell-200mg</t>
  </si>
  <si>
    <t>memantine (NAMENDA) 20mg QD</t>
  </si>
  <si>
    <t>potassium chloride (KLOR-CON) 20mEq  ID</t>
  </si>
  <si>
    <t>CKD stage G3a</t>
  </si>
  <si>
    <t>obesity, hypothyroidism</t>
  </si>
  <si>
    <t>carvedilol (COREG) 37.5mg BID</t>
  </si>
  <si>
    <t>diazePAM (VALIUM) 5mg q12hrs PRN</t>
  </si>
  <si>
    <t>enalapril (VASOTEC) 40mg QD</t>
  </si>
  <si>
    <t>humulin N NPH U-100 insulin 100unit/mL 31 units qAM 33 units qPM</t>
  </si>
  <si>
    <t>livalo 1mg MWF</t>
  </si>
  <si>
    <t>CKA, hyoperthyroidism</t>
  </si>
  <si>
    <t>amlodipine 5mg qAM</t>
  </si>
  <si>
    <t>fluticasone (FLOVENT DISKUS) 100mcg/actuation dsdv BID</t>
  </si>
  <si>
    <t>levothyroxine 75mcg qAM</t>
  </si>
  <si>
    <t>salmeterol (SEREVVENT DISKUS) 50mcg/dose diskus inhaler 1 puff BID</t>
  </si>
  <si>
    <t>subclinical hyperthyroidism, vitamin D deficiency, prediabetes</t>
  </si>
  <si>
    <t>fluticasone propionate 50mcg 2 sprays QD</t>
  </si>
  <si>
    <t>fluticasone-salmeterol (ADVAIR) 15-21mcg/inhaler 2 puffs BID</t>
  </si>
  <si>
    <t>DVT, frequent UTI, GERD, hx of palpitations, HLD, paronychia, pulmonary embolism, arthritis</t>
  </si>
  <si>
    <t>dexilant 60mg QD</t>
  </si>
  <si>
    <t>symbicort 160-4.5mcg/actuation nihaler 1-2puffs QD PRN</t>
  </si>
  <si>
    <t>amitriptyline (ELAVIL) 25mg qPM PRN</t>
  </si>
  <si>
    <t>amlodipine besylate (NORVASC) 5mg QD</t>
  </si>
  <si>
    <t>cyclobenzaprine (FLEXERIL) 10mg qPM PRN</t>
  </si>
  <si>
    <t>hydrochlorothiazide (HYDRODIURIL)  25mg QD</t>
  </si>
  <si>
    <t>loratadine (CLARITIN) 10mg PRN</t>
  </si>
  <si>
    <t>oxyCODONE HCl 10mg BID PRN</t>
  </si>
  <si>
    <t>oxybutynin (DITROPAN) 5mg QD PRN</t>
  </si>
  <si>
    <t>prochlorperazine (COMPAZINE) 10mg BID PRN</t>
  </si>
  <si>
    <t>raNITIdine (ZANTAC) 300mg QD</t>
  </si>
  <si>
    <t>sodium chloride 0.9% PgBk 50mL w/cefTAZidime 500mg SolR 500mg q12hrs</t>
  </si>
  <si>
    <t>Afib, anemia, GERD, osteoporosis, peripheral vascular disease, uterine prolapse, delusions</t>
  </si>
  <si>
    <t>acetaminophen (TYLENOL) 650mg qPM</t>
  </si>
  <si>
    <t>digoxin (LANOXIN) 0.0625mg QD</t>
  </si>
  <si>
    <t>alcohol dependence</t>
  </si>
  <si>
    <t>cardiomyopathy, GERD, hypercholesterolemia, myocardial ischemia, pacemaker, peripheral vascular disease, s/p internal cardiac defibrillator procedure, systolic murmur, t2 DM</t>
  </si>
  <si>
    <t>albuterol (PROVENTIL HFA; VENTOLIN HFA) 90mcg/actuation inhaler 1 puff q6hrs PRN</t>
  </si>
  <si>
    <t>atorvastatin calcium 40mg qPM</t>
  </si>
  <si>
    <t>citalopram hydrobromide 10mg QD</t>
  </si>
  <si>
    <t>digoxin (LANOXIN) 125mg QD</t>
  </si>
  <si>
    <t>potassium chloride SA (K-DUR,KLOR-CON) 20mEq QD</t>
  </si>
  <si>
    <t>torsemide (DEMADEX) 100mg QD</t>
  </si>
  <si>
    <t>prediabetes, smoker</t>
  </si>
  <si>
    <t>obesity, mental retardation</t>
  </si>
  <si>
    <t>LBD, depression, schatzki's ring, anemia, BPH, hearing loss</t>
  </si>
  <si>
    <t>acetaminophen (TYLENOL) 1000mg q8hrs PRN</t>
  </si>
  <si>
    <t>oxybutynin (DITROPAN-XL) 10mg QD</t>
  </si>
  <si>
    <t>QUEtiapine (SEROQUEL) 25mg qPM</t>
  </si>
  <si>
    <t>rivastigmine tartrate (EXELON) 3mg BID</t>
  </si>
  <si>
    <t>senna (SENOKOT) 8.6mg per tablet 2 tablets qPM</t>
  </si>
  <si>
    <t>terazosin (HYTRIN) 5mg qPM</t>
  </si>
  <si>
    <t>osteopenia, GERD, afib,chronic low back pain</t>
  </si>
  <si>
    <t>diazePAM (VALIUM) 5mg qPM PRN</t>
  </si>
  <si>
    <t>estrogens, conjugated (PREMARIN) 0.3mg QD</t>
  </si>
  <si>
    <t>losartan (COZAAR) 12.5mg QD</t>
  </si>
  <si>
    <t>gastric stress ulcer, kidney stones, mitral valve regugitation, OSA, ventral hernia, vertigo</t>
  </si>
  <si>
    <t>ipratropium/albuterol sulfate (COMBIVENT RESPIMAT INHL) PRN</t>
  </si>
  <si>
    <t>polyethylene glycol 3350 (MIRALAX) PRN</t>
  </si>
  <si>
    <t>aspirin 81mg qPM</t>
  </si>
  <si>
    <t>fexofenadine (ALLEGRA) 60mg PRN</t>
  </si>
  <si>
    <t>metoprolol succainte (TOPROL-XL) 25mg QD</t>
  </si>
  <si>
    <t>potassium chloride (MICRO-K) 20mEq BID</t>
  </si>
  <si>
    <t>pravastatin (PRAVACHOL) 20mg qHS</t>
  </si>
  <si>
    <t>raNITIdine (ZANTAC) 300mg qPM</t>
  </si>
  <si>
    <t>topiramate (TOPAMAX) 50mg qAM, 150mg qHS</t>
  </si>
  <si>
    <t>torsemide (DEMADEX) 20mg BID</t>
  </si>
  <si>
    <t>traMADol (ULTRAM) 50mg TID PRN</t>
  </si>
  <si>
    <t>warfarin (COUMADIN) 4mg QD, except Tues/Fri - 3mg</t>
  </si>
  <si>
    <t>afib, bladder incontinence, hypercholesterolemia</t>
  </si>
  <si>
    <t xml:space="preserve">warfarin (COUMADIN) 2.5mg </t>
  </si>
  <si>
    <t>afib, mitral valve disease, varicose veins</t>
  </si>
  <si>
    <t>hypothyroidism, seizure disorder</t>
  </si>
  <si>
    <t>atorvastatin calcium 20mg QD</t>
  </si>
  <si>
    <t>lamotrigine (LAMICTAL) 250mg qAM, 300mg qPM</t>
  </si>
  <si>
    <t>ibuprofen (ADVIL, MOTRIN) 200mg q8hrs PRN</t>
  </si>
  <si>
    <t>GERD, obesity, Sheehan's syndrome, PTSD</t>
  </si>
  <si>
    <t>acetaminophen (TYLENOL) 650mg TID PRN</t>
  </si>
  <si>
    <t>albuterol 2.5mg/3mL (0.083%) neb solution 2.5mg q4hrs PRN</t>
  </si>
  <si>
    <t>buspirone (BUSPAR) 10mg BID</t>
  </si>
  <si>
    <t>diphenhydramine (BENADRYL) 25mg QD PRN</t>
  </si>
  <si>
    <t>divalproex (DEPKOTE ER) 500mg BID</t>
  </si>
  <si>
    <t>DM-PE-ACETAM/DM-ACETAM-DOXYLAM 10-5-325/15-325-6.25mg 30mL qPM</t>
  </si>
  <si>
    <t>hydrocortisone (CORTEF) 15mg qAM, 10mg qPM</t>
  </si>
  <si>
    <t>hydrocortisone (SOLU-CORTEF) 100mg PRN</t>
  </si>
  <si>
    <t>ibuprofen (ADVIL, MOTRIN) 800mg BID PRN</t>
  </si>
  <si>
    <t>nicotine (NICODERM CQ) 21mg qD</t>
  </si>
  <si>
    <t>quetiapine (SEROQUEL) 100mg qPM</t>
  </si>
  <si>
    <t>senna (SENNA LAX) 8.6mg BID</t>
  </si>
  <si>
    <t>sertraline (ZOLOFT) 150mg QD</t>
  </si>
  <si>
    <t>sucralfate (CARAFATE) 1g TID</t>
  </si>
  <si>
    <t>tramadol (ULTRAM) 50MG Q12HRS prn</t>
  </si>
  <si>
    <t>anemia,benign prostatic hypertrophy, irritable bowel syndrome</t>
  </si>
  <si>
    <t xml:space="preserve">carbidopa-levodopa (SINEMET) 25-100mg per tablet 1 tablet TID </t>
  </si>
  <si>
    <t>linaclotide (LINZESS) 145mcg qAM</t>
  </si>
  <si>
    <t>losartan (COZAAR) 50ng QD</t>
  </si>
  <si>
    <t>mag 64 64 mg TBEC 2 tablets BID</t>
  </si>
  <si>
    <t>adenomatous colon polyp, cataract, GERD,  Kidney stones, Meibomian, gland dysfunciton, peripheral venous insufficiency</t>
  </si>
  <si>
    <t>fluticasone propionate (FLONASE) 50mcg/actuation nasal spray 2 sprays BID</t>
  </si>
  <si>
    <t>lisinopril (PIRNIVIL, ZESTRIL) 30mg QD</t>
  </si>
  <si>
    <t>Parkinson's Disease, reactive airway disease, macular degeneration</t>
  </si>
  <si>
    <t>insulin glargin (LANTUS, BASAGLAR) 100unit/mL 40 units qPM</t>
  </si>
  <si>
    <t>lisinopril-hydroCHLOROthiazide (PRINZIDE, Z ESTORETIC) 20-12.5mg QD</t>
  </si>
  <si>
    <t>rotigotine (NEUPRO) 12mg QD</t>
  </si>
  <si>
    <t>44..06</t>
  </si>
  <si>
    <t>ADD, anxiety</t>
  </si>
  <si>
    <t>amoxicillin-clavulanate (AUGMENTIN) 875-125mg BID</t>
  </si>
  <si>
    <t>dextroamphetamine-amphetamine (ADDERALL) 15mg QD</t>
  </si>
  <si>
    <t>hernia, DM, GERD, Hodgkins (past), hypercholesterolemia,neuropathy, OSA, peptic ulcer, RLS, seizure disorder, spinal stenosis</t>
  </si>
  <si>
    <t>insulin lispro (ADMELOG, HUMALOG) 100unit/mL 4 units TID</t>
  </si>
  <si>
    <t>GERD, Heart Block (complete AV), Obesity</t>
  </si>
  <si>
    <t>clindamycin (CLEOCIN) 300mg TID</t>
  </si>
  <si>
    <t>insulin glargine (LANTUS, BASAGLAR) 100unit/mL 50 units qPM</t>
  </si>
  <si>
    <t>insulin lispro (ADMELOG, HUMALOG) 100unit/mL TID PRN</t>
  </si>
  <si>
    <t xml:space="preserve">levothyroxine (SYNTHROID, LEVOTHROID) 137mcg </t>
  </si>
  <si>
    <t xml:space="preserve">pantoprazole (PROTONIX) 20mg </t>
  </si>
  <si>
    <t>AAA, aortic stenosis, benign prostatic hyperplasia, chronic rhinitis, peripheral vascular disease, afib</t>
  </si>
  <si>
    <t>bisacodyl (DULCOLAX) 5mg QD</t>
  </si>
  <si>
    <t>furosemide (LASIX) 20mg every other day, alternating w/40mg every other day</t>
  </si>
  <si>
    <t>PVD, anxiety, GERD, osteoporosis, fibromyalgia</t>
  </si>
  <si>
    <t>carvedilol (COREG) 3.125mg BID</t>
  </si>
  <si>
    <t>divalproex (DEPAKOTE ER) 500mg qPM</t>
  </si>
  <si>
    <t>ipratropium (ATROVENT HFA) 17mcg/actuation inhaler 2 puffs q6hrs</t>
  </si>
  <si>
    <t>prednisone (DELTASONE) 40mg QD</t>
  </si>
  <si>
    <t>psyllium (METAMUCIL) 3.4g qPM</t>
  </si>
  <si>
    <t>sodium chloride (OCEAN) 0.65% nasal spray 1 spray PRN</t>
  </si>
  <si>
    <t>glaucoma, HTN</t>
  </si>
  <si>
    <t>cartia xt 120mg QD</t>
  </si>
  <si>
    <t>docusate sodium (COLACE) 100mg TID PRN</t>
  </si>
  <si>
    <t>humalog kwikpen insulin 100unit/mL 25 units w/meals</t>
  </si>
  <si>
    <t>insulin glargine (LANTUS SOLOSTAR U-100 INSULIN) 100unit/mL 60units QD</t>
  </si>
  <si>
    <t>magnesium oxide 500mg QD</t>
  </si>
  <si>
    <t>metoclopramide HCl (REGLAN) 10mg BID</t>
  </si>
  <si>
    <t>mycophenolate mofetil (CELLCEPT) 250mg BID</t>
  </si>
  <si>
    <t>prednisone (DELTASONE) 5mg every other day</t>
  </si>
  <si>
    <t>proair HFA 90mcg/actuation inhaler 2 puffs q4-6hrs PRN</t>
  </si>
  <si>
    <t>tacrolimus (PROGRAF) 3mg qAM 2mg qPM</t>
  </si>
  <si>
    <t>anemia, anxiety, NSTEMI, diverticulitis,bronchitis, gallstones, colostomy, osteopenia, smoker, vitamin D deficiency, migraines, spleen hematoma</t>
  </si>
  <si>
    <t>escitalopram oxalate (LEXAPRO) 5mg QD</t>
  </si>
  <si>
    <t>metorpolol tartrate (LOPRESSOR) 25mg BID</t>
  </si>
  <si>
    <t>afib, ED, glaucoma</t>
  </si>
  <si>
    <t>albuterol 2.5mg/3mL neb solution 2.5mg q4hrs</t>
  </si>
  <si>
    <t>doxazosin (CARDURA) 6mg QD</t>
  </si>
  <si>
    <t>guaiFENesin-codeine (ROBITUSSIN AC) 5mg q4hrs PRN</t>
  </si>
  <si>
    <t>ibuprofen (ADVIL, MOTRIN) 600mg q6hrs PRN</t>
  </si>
  <si>
    <t>levoFLOXacin (LEVAQUIN) 750mg QD</t>
  </si>
  <si>
    <t>predniSONE (DELTASONE) 60mg QD</t>
  </si>
  <si>
    <t>carvedilol (COREG) 50mg BID</t>
  </si>
  <si>
    <t>dulaglutide (TRULICITY) 1.5mg/0.5mL inj 0.5mL q7days</t>
  </si>
  <si>
    <t>insulin aspart U-100 (NOVOLOG) 100unit/mL 5 units qPM</t>
  </si>
  <si>
    <t>insulin glargine (LANTUS, BASAGLAR) 100unit/mL 20units qPM</t>
  </si>
  <si>
    <t>seizure disorder, GERD, Anxiety</t>
  </si>
  <si>
    <t>budesonide formoterol 160-4.5mcg/actuation inhaler 2 puffs BID</t>
  </si>
  <si>
    <t>ipratropium-albuterol (COMBIVENT) 18-103mcg/actuation inhaler 2 puffs 4x a day PRN</t>
  </si>
  <si>
    <t>lactulose (CONSTULOSE) 10g/15mL 15mL BID</t>
  </si>
  <si>
    <t>oxycodone HCl 10mg q12hrs PRN</t>
  </si>
  <si>
    <t>pregabalin (LYRICA) 25mg BID</t>
  </si>
  <si>
    <t>allergic rhinitis,cataract, GERD,migraine, spinal stenosis,</t>
  </si>
  <si>
    <t>advair diskus 500-50mcg/dose 1 puff BID</t>
  </si>
  <si>
    <t>albuterol 2.5mg/3mL (0.083%) neb solution 3mL q6hrs PRN</t>
  </si>
  <si>
    <t>basaglar kiwkpen U-100 insulin 100unit/mL 35units qPM</t>
  </si>
  <si>
    <t>clonazepam (KLONOPIN) 0.5mg QD PRN</t>
  </si>
  <si>
    <t>fluticasone propionate (FLONASE) 50mcg/nasal spray 1 spray QD</t>
  </si>
  <si>
    <t>lisinopril-hydrochlorothiazide (PRINIZIDE, ZESTORETIC) 10-12.5mg QD</t>
  </si>
  <si>
    <t>metformin (GLUCOPHAGE-XR) 500mg qAM</t>
  </si>
  <si>
    <t>oystercal-D 500mg-400unit tab 1 tablet BID</t>
  </si>
  <si>
    <t>ventolin HFA 90mcg/actuation inhaler 2 puffs q6hrs PRN</t>
  </si>
  <si>
    <t>fibroids, GERD, sinusitis</t>
  </si>
  <si>
    <t>albuterol (ACCUNEB) 0.63mg/3mL neb solution 1 ampule q6hrs PRN</t>
  </si>
  <si>
    <t xml:space="preserve">albuterol (PROVENTIL HFA; VENTOLIN HFA) 90mcg/actuation inhaler 2 puffs </t>
  </si>
  <si>
    <t>clonazepam (KLONOPIN) 0.25mg BID PRN</t>
  </si>
  <si>
    <t>dextromethorphan-guaifenesin (MUCINEX DM) 30-600mg q12hrs</t>
  </si>
  <si>
    <t>glucose 16g PRN</t>
  </si>
  <si>
    <t>guaifenesin-codeine (ROBITUSSIN AC) 5mL 4x a day PRN</t>
  </si>
  <si>
    <t>insulin glargine (LANTUS, BASAGLAR) 100unit/mL 22 units qPM</t>
  </si>
  <si>
    <t>losartan (COZAAR) 25m QD</t>
  </si>
  <si>
    <t>metformin (GLUCOPHAGE-XR) 750mg qAM</t>
  </si>
  <si>
    <t>monobasic and dibasic sodium phosphates 19-7g/118mL enema 1 PRN</t>
  </si>
  <si>
    <t xml:space="preserve">nifedipine (PROCARDIA XL) 30mg </t>
  </si>
  <si>
    <t>nortriptyline (PAMELOR) 25mg qPM</t>
  </si>
  <si>
    <t>prednisolone</t>
  </si>
  <si>
    <t>ranitidine (ZANTAC) 150mg qPM</t>
  </si>
  <si>
    <t>tiotropium bromide (SPIRIVA RESPIMAT) 2.5mcg/actuation mist 2 puffs QD</t>
  </si>
  <si>
    <t>trazodone (DESYREL) 100mg BID</t>
  </si>
  <si>
    <t>afib</t>
  </si>
  <si>
    <t xml:space="preserve">ferrous sulfate 325mg </t>
  </si>
  <si>
    <t>glipiZIDE (GLUCOTROL) 2.5mg QD</t>
  </si>
  <si>
    <t>potassium chloride (KLOR-CON) 10mEq</t>
  </si>
  <si>
    <t xml:space="preserve">senna (SENOKOT) 8.6mg BID </t>
  </si>
  <si>
    <t>traMADol (ULTRAM) 50mg q6hrs PRN</t>
  </si>
  <si>
    <t>cardiomyopathy,GERD, hypercholesterolemia, myocardial ischemia, pacemaker, peripheral vascular disease, s/p internal cardiac defibrillator procedure, systolic murmur, t2 DM</t>
  </si>
  <si>
    <t>alluopurinol (ZYLOPRIM) 100mg QD</t>
  </si>
  <si>
    <t>spironolactone (ALDACTONE) 6.25mg QD</t>
  </si>
  <si>
    <t>torsemide (DEMADEX) 40mg QD PRN</t>
  </si>
  <si>
    <t>chronic chest pain, dysphagia, fatty liver, GERD, migraine, morbid obesity</t>
  </si>
  <si>
    <t>ferrous sulfate 324mg qAM</t>
  </si>
  <si>
    <t>torsemide (DEMADEX) 100mg BID</t>
  </si>
  <si>
    <t>baclofen (LIORESAL) 10mg TID</t>
  </si>
  <si>
    <t>cetirizine (ZYRTEC) 10mg qPM PRN</t>
  </si>
  <si>
    <t>cholestyramine (QUESTRAN) 4g QD</t>
  </si>
  <si>
    <t>gabapentin (NEURONTIN) 400mg qPM</t>
  </si>
  <si>
    <t>metOLazone (ZAROXYLYN) 2.5mg QD PRN</t>
  </si>
  <si>
    <t>topiramate (TOPAMAX) 50mg QD</t>
  </si>
  <si>
    <t>venlafaxine 75mg as directed</t>
  </si>
  <si>
    <t>OSA, sarcoidosis</t>
  </si>
  <si>
    <t>guaiFENesin (ROBITUSSIN) 100mg/5mL 10mL q4hrs PRN</t>
  </si>
  <si>
    <t>methotrexate 25mg qWeek</t>
  </si>
  <si>
    <t>predniSONE (DELTASONE) 5mg qAM</t>
  </si>
  <si>
    <t>sacubitril-valsartan 49-51mg BID</t>
  </si>
  <si>
    <t>sulcrafate (CARAFATE) 1g 4x a day</t>
  </si>
  <si>
    <t>warfarin (COUMADIN) 1.5mg QD</t>
  </si>
  <si>
    <t>afib, cataracts, fatty liver, gout, HLD, HTN, lattice degeneration, lumbascaral neuritis, macular dystrophy, morbid obesity, OSA, osteoarthritis, Parkinsons, venous insufficiency BLE</t>
  </si>
  <si>
    <t>carbidopa-levodopa (SINEMET) 25-100mg TID</t>
  </si>
  <si>
    <t>colchicine (COLCRYS) 0.6mg QD PRN</t>
  </si>
  <si>
    <t>gabapentin (NEURONTIN) 300mg qAM 600mg qHS</t>
  </si>
  <si>
    <t>metFORMIN (GLUCOPHAGE) 500mg qAM, 1000mg qPM</t>
  </si>
  <si>
    <t>oxyCODONE 5mg q8hrs PRN</t>
  </si>
  <si>
    <t>terazosin (HYTRIN) 10mg qPM</t>
  </si>
  <si>
    <t xml:space="preserve">warfarin (COUMADIN) 10mg qPM </t>
  </si>
  <si>
    <t>mild alzheimer's dementia</t>
  </si>
  <si>
    <t>orthostatic hypotension, hyponatremia</t>
  </si>
  <si>
    <t>fludrocortisone (FLORINEF) 0.1mg QD</t>
  </si>
  <si>
    <t>potassium chloride (K-DUR, KLOR-CON) 20mEq QD</t>
  </si>
  <si>
    <t>afib, emphysema, malignant neoplasm,  spinal stenosis</t>
  </si>
  <si>
    <t>amLODIPine (NORVASC) 4mg QD</t>
  </si>
  <si>
    <t>glucosamin-chondroitin 250-200mg BID</t>
  </si>
  <si>
    <t>diabetic neuropathy, epiretinal membrane, glaucoma</t>
  </si>
  <si>
    <t>insulin aspart protamine-insulin aspart (NOVOLOG MIX 70/30) 100unit/mL 8 units QD</t>
  </si>
  <si>
    <t xml:space="preserve">insulin lispro (HUMALOG KWIKPEN INSULIN SUBQ) </t>
  </si>
  <si>
    <t>losartan (COAZAAR) 50mg QD</t>
  </si>
  <si>
    <t>methotrexate 7.5mg q7days</t>
  </si>
  <si>
    <t>HX of PE, paraplegia</t>
  </si>
  <si>
    <t>cyclobenzaprine (FLEXERIL) 10mg TID</t>
  </si>
  <si>
    <t>ibuprofen (ADVIL, MOTRIN) 600mg TID PRN</t>
  </si>
  <si>
    <t>traMADol (ULTRAM) 50mg q6hrs</t>
  </si>
  <si>
    <t>disorder of thyroid, migraines</t>
  </si>
  <si>
    <t>levothyroxine (SYNTHROID, LEVOTHROID) 175mcg QD</t>
  </si>
  <si>
    <t>diastolic CHF</t>
  </si>
  <si>
    <t>anemia, antiphospholipid syndrome, Interstitial lung disease, discoid lupus, DVT, epilepsy, hypothyroidism, osteogenesis imperfecta</t>
  </si>
  <si>
    <t>acetaminophen (TYLENOL) 325-650mg q4hrs PRN</t>
  </si>
  <si>
    <t xml:space="preserve">fesoterodine (TOVIAZ) 4mg QD </t>
  </si>
  <si>
    <t>hydromorphone (DILAUDID) 2mg q4hrs PRN</t>
  </si>
  <si>
    <t>lacosamide (VIMPAT) 150mg BID</t>
  </si>
  <si>
    <t>levetiracetam (KEPPRA) 750mg BID</t>
  </si>
  <si>
    <t>levothyroxine (SYNTHROID, LEVOTHROID) 100mcg qAM</t>
  </si>
  <si>
    <t>phenazopyridine (PYRIDIUM) 100mg TID PRN</t>
  </si>
  <si>
    <t>phenobarbital (LUMINAL) 64.8mg BID</t>
  </si>
  <si>
    <t>zoledronic acid IV 5mg once a year</t>
  </si>
  <si>
    <t>Parkinson's, ESBL UTIs</t>
  </si>
  <si>
    <t>diazepam 2mg QD</t>
  </si>
  <si>
    <t>olmesartan (BENICAR) 10mg QD</t>
  </si>
  <si>
    <t>rasagiline mesylate (AZILECT) 0.5mg QD</t>
  </si>
  <si>
    <t>cerebral aneurysm, afib, diverticulosis, mitral valve replacement, hypothyroidism, obesity, arteriosclerotic heart disease, osteoporosis, GERD</t>
  </si>
  <si>
    <t xml:space="preserve">CKD </t>
  </si>
  <si>
    <t>ICMP, DM 2, anxiety, asthma, osteoporosis, arteriosclerotic heart disease</t>
  </si>
  <si>
    <t>apir-low 81mg QD</t>
  </si>
  <si>
    <t>insulin glargine (LANTUS) 100unit/mL 10 units QD</t>
  </si>
  <si>
    <t>levocetirizine (XYZAL) 5mg qPM</t>
  </si>
  <si>
    <t>mapap extra strength 500mg q8hrs PRN</t>
  </si>
  <si>
    <t>meclizine (ANTIVERT) 25mg q8hrs PRN</t>
  </si>
  <si>
    <t>simethicone (MYLICON) 80mg q6hrs pRN</t>
  </si>
  <si>
    <t>traZODone (DESYREL) 25-50mg qPM</t>
  </si>
  <si>
    <t>dysphagia,anxiety, GERD, insomnia, arteriosclerotic heart disease</t>
  </si>
  <si>
    <t>acetaminophen (TYLENOL) 160mg/5mL soln 10mL q4-6hrs PRN</t>
  </si>
  <si>
    <t>albuterol (ACCUNEB) 0.63mg/3mL neb solution 3mL q6hrs PRN</t>
  </si>
  <si>
    <t>clonazepam (KLONOPIN) 0.1mg/mL sus 2.5mL BID</t>
  </si>
  <si>
    <t>ibuprofen 100mg/5mL susp 20mL q6hrs PRN</t>
  </si>
  <si>
    <t>ipratropium-albuterol (DUONEB) 0.5-2.5mg/3mL 3mL q4-6hrs PRN</t>
  </si>
  <si>
    <t>metoprolol succinate (TOPROL-XL) 25mg TID</t>
  </si>
  <si>
    <t>oxycodone (ROXICODONE) 5mg/5mL 20mL q4-6hrs PRN</t>
  </si>
  <si>
    <t>sodium chloride (OCEAN) 0.65% nasal spray 1 spray BID</t>
  </si>
  <si>
    <t>sodium chloride 0.9% neb solution 3mL 4x a day</t>
  </si>
  <si>
    <t>zolpidem (AMBIEN) 10mg qPM</t>
  </si>
  <si>
    <t>rheumatoid arthritis, hypothyroidism, osteoporosis, seizure disorder, insomnia</t>
  </si>
  <si>
    <t>adalimumab (HUMIRA) 40mg/0.8mL 0.8mL q14days</t>
  </si>
  <si>
    <t>aripiprazole (ABILIFY) 20mg qHS</t>
  </si>
  <si>
    <t>aspririn 81mg QD</t>
  </si>
  <si>
    <t>azithromycin (ZITRHOMAX) 250mg QD</t>
  </si>
  <si>
    <t>diphenhydramine (BENADRYL) 25-50mg qHS</t>
  </si>
  <si>
    <t>gabapentin (NEURONTIN) 400mg BID</t>
  </si>
  <si>
    <t>glipizide (GLUCOTROL) 4mg qAM</t>
  </si>
  <si>
    <t>guaifenesin (ROBITUSSIN) 100mg/5mL 10mL TID PRN</t>
  </si>
  <si>
    <t>lamotrigine (LAMICTAL) 250mg QD</t>
  </si>
  <si>
    <t>leucovorin (WELLCOVORIN) 15mg QD</t>
  </si>
  <si>
    <t>levothyroxine (SYNTHROID, LEVOTHROID) 175mcg qAM +extra pill MW</t>
  </si>
  <si>
    <t>loperamide (IMODIUM) 2mg 4x a day PRN</t>
  </si>
  <si>
    <t>lorazepam (ATIVAN) 1mg BID</t>
  </si>
  <si>
    <t>methotrexate 2.5mg 6tabs per week</t>
  </si>
  <si>
    <t>ondansetron (ZOFRAN) 4mg q8hrs pRN</t>
  </si>
  <si>
    <t>pramipexole (MIRAPEX) 0.125mg qHS</t>
  </si>
  <si>
    <t>prednisolone (MILLIPRED) 20mg qAM then taper off</t>
  </si>
  <si>
    <t>prednisone (DELTASONE) 50mg qAM</t>
  </si>
  <si>
    <t>dyslipidemia, OSA, overweight</t>
  </si>
  <si>
    <t>low serum progesterone</t>
  </si>
  <si>
    <t>acid reflux, anemia, ellulitis, endometriosis, glaucoma, heart murmur, hiatal hernia, osteoporosis, venous insufficiency</t>
  </si>
  <si>
    <t>methadone (DOLOPHINE) 10mg TID</t>
  </si>
  <si>
    <t>methanamine (HIPREX) 1g</t>
  </si>
  <si>
    <t xml:space="preserve">oxybutynin (DITROPAN) 5mg TID </t>
  </si>
  <si>
    <t>oxyCODONE 15mg q8hrs PRN</t>
  </si>
  <si>
    <t>oxymetazoline 0.05% nasal spray 2 sprays PRN</t>
  </si>
  <si>
    <t>potassium chloride SA (K-DUR, KLOR-CON) 10mEq QD</t>
  </si>
  <si>
    <t>Monoclonal gammopathy, oxygen dependent, takotsubo cardiomyopathy</t>
  </si>
  <si>
    <t>predniSONE (DELTASONE) 40mg QD for 3 days, taper off</t>
  </si>
  <si>
    <t>senna (SENNA LAX) 8.6mg tablet 2 tablets BID PRN</t>
  </si>
  <si>
    <t>alcohol use disorder</t>
  </si>
  <si>
    <t xml:space="preserve">afib, Barrett's esophagus, RA,diverticular disease, GERD, gastroparesis, intrinsic eczema </t>
  </si>
  <si>
    <t>albuterol 2.5mg/3mL neb solution q4hrs PRN</t>
  </si>
  <si>
    <t>amlodipine 5mg BID</t>
  </si>
  <si>
    <t>ciprofloxacin 500mg BID</t>
  </si>
  <si>
    <t>rivaroxaban 20mg QD</t>
  </si>
  <si>
    <t>tiotropium (SPIRIVA) 18mcg 1 puff QD</t>
  </si>
  <si>
    <t>afib,OA, mitral valve insufficiency, GERD, chronic constipation</t>
  </si>
  <si>
    <t>cefTRIAXone (ROCEPHIN) 1g q24hrs</t>
  </si>
  <si>
    <t>clindamycin (CLEOCIN) 300mg 4x a day</t>
  </si>
  <si>
    <t>ferrous sulfate 220mg/5mL 5mL QD</t>
  </si>
  <si>
    <t>furosmide (LASIX) 40mg QD</t>
  </si>
  <si>
    <t>hydroCHLOROthiazide (HYDRODIURIL) 25mg Qd</t>
  </si>
  <si>
    <t>pravastatin (PRAVACHOL) 20mg qPM</t>
  </si>
  <si>
    <t>traMADol (ULTRAM) 50mg BID PRN</t>
  </si>
  <si>
    <t>afib,sick sinus syndrome, TIA</t>
  </si>
  <si>
    <t>alpha lipoic acid 300mg BID</t>
  </si>
  <si>
    <t>clonidine HCl (KAPVAY ER) 0.2mg BID</t>
  </si>
  <si>
    <t xml:space="preserve">doxazosin (CARDURA) 0.5mg qHS </t>
  </si>
  <si>
    <t>doxycycline hyclate (DORYX) 100mg BID</t>
  </si>
  <si>
    <t>meclizine (ANTIVERT) 25mg QD</t>
  </si>
  <si>
    <t>methylcellulose w/sugar (CITRUCEL, SUCROSE) 1 tbsp QD</t>
  </si>
  <si>
    <t>simethicone (MYLICON) 160mg QD PRN</t>
  </si>
  <si>
    <t>sodium chloride 0.9% neb solution 3mL PRN</t>
  </si>
  <si>
    <t>warfarin (COUMADIN) 2.5mg MWF, 5mg rest of the week</t>
  </si>
  <si>
    <t>smoker</t>
  </si>
  <si>
    <t xml:space="preserve">ibuprofen (MOTRIN) </t>
  </si>
  <si>
    <t>insomnia, arteriosclerotic heart disease, hypercholesterolemia, PVD</t>
  </si>
  <si>
    <t>enalapril (VASOTEC) 30mg QD</t>
  </si>
  <si>
    <t>furosemide (LASIX) 20mg every other day</t>
  </si>
  <si>
    <t>lorazepam (ATIVAN) 1mg q6hrs PRN</t>
  </si>
  <si>
    <t>lesion of radial nerve</t>
  </si>
  <si>
    <t>rosuvastatin (CRESTOR) 2.5mg every other day</t>
  </si>
  <si>
    <t>intellectual disability (mild MR), obesity</t>
  </si>
  <si>
    <t>afib,GERD, osteroarthritis, PVD, sleep apnea, retinopathy</t>
  </si>
  <si>
    <t>colchicine (COLCRYS) 0.6mg PRN</t>
  </si>
  <si>
    <t>insulin glargine (LANTUS, BASAGLAR) 100unit/3mL 30 units qHS</t>
  </si>
  <si>
    <t>labetalol (TRANDATE) 100mg BID</t>
  </si>
  <si>
    <t>oxyCODONE 5mg q12hrs PRN</t>
  </si>
  <si>
    <t>anxiety</t>
  </si>
  <si>
    <t>remote bladder cancer</t>
  </si>
  <si>
    <t>urinary incontinence, 3rd degree heartblock w pacemaker, afib</t>
  </si>
  <si>
    <t>acetaminophen (TYLENOL) 1000mg BID</t>
  </si>
  <si>
    <t>carvedilol (COREG) 6.25mg QD</t>
  </si>
  <si>
    <t>levofloxacin (LEVAQUIN) 750mg QD</t>
  </si>
  <si>
    <t>pravastatin (PRAVACHOL) 20mg QD</t>
  </si>
  <si>
    <t>simvastatin (ZOCOR) 1-mg qPM</t>
  </si>
  <si>
    <t>Afib, GERD, posterior tendinitis of left leg</t>
  </si>
  <si>
    <t>imdur ER 30mg QD</t>
  </si>
  <si>
    <t>lisinopril 5mg QD</t>
  </si>
  <si>
    <t>metoprolol succainte 50mg QD</t>
  </si>
  <si>
    <t>senna 8.6mg QD PRN</t>
  </si>
  <si>
    <t>ranitidine HCl 150mg QD</t>
  </si>
  <si>
    <t>lantus 18 units qAM</t>
  </si>
  <si>
    <t>osteoarthritis, afib, complete heart block w pacemaker, obesity, renal insufficiency</t>
  </si>
  <si>
    <t>albuterol 90mcg/actuation inhaler 2 puffs 4x a day PRN</t>
  </si>
  <si>
    <t>humalog mix 75-25, U-100, insuln 100unit/mL susp 14 units qAM 12 units qPM</t>
  </si>
  <si>
    <t>BPH, urinary retention</t>
  </si>
  <si>
    <t>tamsulosin (FLOXMAX) 0.4mg QD</t>
  </si>
  <si>
    <t>b cell lymphoma in remission</t>
  </si>
  <si>
    <t xml:space="preserve">hepatitis </t>
  </si>
  <si>
    <t>albuterol 2.5mg/5mL neb solution 0.5mL q6hrs PRN</t>
  </si>
  <si>
    <t>aspirin 162mg QD</t>
  </si>
  <si>
    <t>magnesium 70mg BID</t>
  </si>
  <si>
    <t>ADHD, anxiety, ED, quadriplegia, OA, neuromyopathy, neurogenic bladder, neurogenic bowel</t>
  </si>
  <si>
    <t>baclofen (LIORESAL) 20mg BID, 30mg qPM</t>
  </si>
  <si>
    <t>concerta 54mg qAM</t>
  </si>
  <si>
    <t xml:space="preserve">d-mannose </t>
  </si>
  <si>
    <t>hydrocortisone acetate (NUSOL-HC) 25mg BID PRN</t>
  </si>
  <si>
    <t xml:space="preserve">lactobacillus acidophillus </t>
  </si>
  <si>
    <t>phenylephrine-pramoxine-glycerin-white petrolatum 0.25-1% crea 4x a day</t>
  </si>
  <si>
    <t>senna (SENOKOT) 8.6mg tablets 2 tablets QD</t>
  </si>
  <si>
    <t>tolterodine (DETROL LA) 4mg QD</t>
  </si>
  <si>
    <t>witch hazel-glycerin (TUCKS) pad PRN</t>
  </si>
  <si>
    <t>docusate sodium-benzocaine (ENEMEEZ PLUS) 283-20mg/5mL QD PRN</t>
  </si>
  <si>
    <t>glycerin QD PRN</t>
  </si>
  <si>
    <t>mitrofurantoin (MACROBID) 100mg BID</t>
  </si>
  <si>
    <t>albuterol 2.5mg/3mL (0.083%) neb solution 2.5mg q6hrs PRN</t>
  </si>
  <si>
    <t>ibuprofen (ADVIL, MOTRIN) 400mg q6hrs</t>
  </si>
  <si>
    <t>melatonin odt 5mg qPM PRN</t>
  </si>
  <si>
    <t>mirabegron (MYRBETRIQ) 10mg qPM</t>
  </si>
  <si>
    <t>nicotine (NICODERM CQ) 7mg QD</t>
  </si>
  <si>
    <t>zolpidem (AMBIEN) 5mg qpM PRN</t>
  </si>
  <si>
    <t>psoriasis, Pre Diabetes Mellitus</t>
  </si>
  <si>
    <t>prenatal vitamins w/ferrous fumarate-folic acid 28mg iron-800mcg QD</t>
  </si>
  <si>
    <t>CHF (diastolic dysfunction)</t>
  </si>
  <si>
    <t>paroxysmal afib, cardiac pacemaker</t>
  </si>
  <si>
    <t>acetaminophen 650mg q4hrs PRN</t>
  </si>
  <si>
    <t>allopurinol 100mg QD</t>
  </si>
  <si>
    <t>atorvastatin 10mg QD</t>
  </si>
  <si>
    <t>losartan 25mg QD</t>
  </si>
  <si>
    <t>metoprolol succinate 50mg BID</t>
  </si>
  <si>
    <t xml:space="preserve">warfarin 7.5mg tue &amp; fri, 5mg every other day </t>
  </si>
  <si>
    <t>diverticulitis, gout, high cholesterol</t>
  </si>
  <si>
    <t>apixaban (ELIQUIS) 10mg BID</t>
  </si>
  <si>
    <t>bacillus coagulans-inulin 1 billion-250cell 250mg QD</t>
  </si>
  <si>
    <t>ciprofloxacin HCl (CIPRO) 500mg BID</t>
  </si>
  <si>
    <t>metroNIDAZOLE (FLAGYL) 250mg TID</t>
  </si>
  <si>
    <t>adenocarcinoma of the rectum</t>
  </si>
  <si>
    <t>abnormal gait, atherosclerotic vascular disease, osteoarthritis, afib, cervical spondylosis, depression, diverticular disease, osteoporosis, venous stasis ulcerations, neuromyopathy</t>
  </si>
  <si>
    <t>cephalexin (KEFLEX) 250mg QD</t>
  </si>
  <si>
    <t>ciprofloxacin HCl (CIPRO) 250mg BID</t>
  </si>
  <si>
    <t>insulin aspart U-100 (NOVOLOG) 100unit/mL sliding scale</t>
  </si>
  <si>
    <t>insulin detemir U-100 (LEVEMIR) 100unit/mL 20 units QD</t>
  </si>
  <si>
    <t>alzheimer's dementia</t>
  </si>
  <si>
    <t>GERD, gout, osteoporosis, paroxysmal ventricular tachycardia, sick sinus syndrome, sinus arrest</t>
  </si>
  <si>
    <t xml:space="preserve">acetaminophen (TYLENOL) 650mg BID </t>
  </si>
  <si>
    <t>cyclobenzaprine (FLEXERIL) 5-10mg qHS PRN</t>
  </si>
  <si>
    <t>donepezil (ARICEPT) 10mg QD</t>
  </si>
  <si>
    <t>furosemide 20mg QD</t>
  </si>
  <si>
    <t xml:space="preserve">CKD  </t>
  </si>
  <si>
    <t>CAD w/anomalous RCA</t>
  </si>
  <si>
    <t>GERD, epilepsy</t>
  </si>
  <si>
    <t>cyproheptadine (PERIACTIN) 4mg qPM</t>
  </si>
  <si>
    <t>robitussin-DM 10-100mg/5mL q6hrs PRN</t>
  </si>
  <si>
    <t>gabapentin (NEURONTIN) 300mg qAM, 600mg qPM</t>
  </si>
  <si>
    <t>insulin aspart U-100 (NOVOLOG) 10 units TID</t>
  </si>
  <si>
    <t>insulin degludec (TRESIBA FLEXTOUCH U-100) 24units QD</t>
  </si>
  <si>
    <t>levETEIRAcetam (KEPPRA) 1000mg qAM, 1500mg qHS</t>
  </si>
  <si>
    <t>lorataine (CLARITIN) 10mg QD</t>
  </si>
  <si>
    <t>PROAIR HFA 90mcg/actuation inhaler q4hrs PRN</t>
  </si>
  <si>
    <t>venlafaxine (EFFEXOR-XR) 150mg QD</t>
  </si>
  <si>
    <t>zonisamide (ZONEGRAN) 400mg QD</t>
  </si>
  <si>
    <t>phentermine (ADIPEX-P) 37.5mg QD</t>
  </si>
  <si>
    <t>macular degeneration</t>
  </si>
  <si>
    <t>disorder of thyroid</t>
  </si>
  <si>
    <t>albuterol (PROVENTIL HFA; VENTOLIN HFA) 90mcg/actuation inhaler 2 puffs q4hrs</t>
  </si>
  <si>
    <t xml:space="preserve">colchicine (COLCRYS) 0.6mg BID </t>
  </si>
  <si>
    <t>HYDROmorphone (DILAUDID) 2mg q4hrs PRN</t>
  </si>
  <si>
    <t xml:space="preserve">ibuprofen (ADVIL, MOTRIN) 600mg QD </t>
  </si>
  <si>
    <t>levothyroxine (SYNTHROID, LEVOTHROID) 225mcg QD</t>
  </si>
  <si>
    <t xml:space="preserve">naproxen (NAPROSYN) 500mg BID </t>
  </si>
  <si>
    <t>amlodipine (NORVASC) 2.5mg QD</t>
  </si>
  <si>
    <t>duloxetine (CYMBALTA) 60mg QD</t>
  </si>
  <si>
    <t>esomeprazole (NEXIUM) 40mg QD</t>
  </si>
  <si>
    <t>OSA, BPH, peripheral artery disease</t>
  </si>
  <si>
    <t>atovastatin (LIPITOR) 20mg QD</t>
  </si>
  <si>
    <t>carbidopa-levodopa (SINEMET) 25-100mg tablet 1.5 tablets TID</t>
  </si>
  <si>
    <t>glipiZIDE (GLUCATROL) 2.5mg QD</t>
  </si>
  <si>
    <t>LORazepam (ATIVAN) 3mg qPM</t>
  </si>
  <si>
    <t>QUEtiapine (SEROQUEL) 75mg qPM</t>
  </si>
  <si>
    <t>metformin (GLUCOPHAGE-XR) 1000mg QD</t>
  </si>
  <si>
    <t>chronic pancreatitis, chronic sinusitis, cystic fibrosis, GERD</t>
  </si>
  <si>
    <t>beclomethasone (QVAR) 80mcg/actuation inhaler 2-4puffs BID</t>
  </si>
  <si>
    <t>dornase alpha (PULMOZYME) 1mg/mL 2.5mg QD</t>
  </si>
  <si>
    <t>glucagon, human recombinant, 1mg injcetion 1mg PRN</t>
  </si>
  <si>
    <t>insulin aspart U-100 (NOVOLOG) 100unit/mL up to 90units/day</t>
  </si>
  <si>
    <t>morphine (MS CONTIN) 30mg TID</t>
  </si>
  <si>
    <t xml:space="preserve">pancrelipase, lipase-protease-amylase (CREON) 24000-76000-120000 unit VPDR 6capsules AC and 5 capsules w/snacks </t>
  </si>
  <si>
    <t>papaverine-phentolamine-alprostadil (TRIMIX 20/2/20) 0.4mL PRN</t>
  </si>
  <si>
    <t>penazopyridine (PYRIDIUM) 100mg TID PRN</t>
  </si>
  <si>
    <t>sildenafil (VIAGRA) 50mg PRN</t>
  </si>
  <si>
    <t>sodium chloride (HYPERSAL) 7% nebu 4mL QD</t>
  </si>
  <si>
    <t>ursodiol (ACTIGALL) 300mg TID</t>
  </si>
  <si>
    <t>glaucoma, hyperlipidemia, hypertensive disorder</t>
  </si>
  <si>
    <t>diltaizem (CARDIZEM SR) 90mg QD (30mg qAM 60mg qPM)</t>
  </si>
  <si>
    <t>fluticasone (FLOVENT HFA) 100mcg/actuation inhaler 1 puff BID</t>
  </si>
  <si>
    <t>humalog kwikpen insulin 100units/mL 25 units w/meals</t>
  </si>
  <si>
    <t>lantus solostar U-100 unit/mL 60 units qAM 30 units qPM</t>
  </si>
  <si>
    <t>torsemide (DEMADEX) 40mg BID</t>
  </si>
  <si>
    <t>diffuse large B cell lymphoma</t>
  </si>
  <si>
    <t>malignant neoplasm</t>
  </si>
  <si>
    <t>AAA, anemia, arteriosclerotic heart disease, benign prostatic hypertrophy, bradycardia,hypercholestermia</t>
  </si>
  <si>
    <t>acyclovir (ZOVIRAX) 200mg TID</t>
  </si>
  <si>
    <t>albuterol (ACCUNEB) 0.63mg/3mL neb solution 1vial q6hrs PRN</t>
  </si>
  <si>
    <t>docusate (COLACE) 100mg TID PRN</t>
  </si>
  <si>
    <t>ipratropium (ATROVENT) 0.03% 2 sprays q12hrs</t>
  </si>
  <si>
    <t>methotrexate 15mg q7days</t>
  </si>
  <si>
    <t>ondansetron (ZOFRAN) 8mr q8hrs PRN</t>
  </si>
  <si>
    <t>oxycodone 5mg BID</t>
  </si>
  <si>
    <t>senna-docusate (PERICOALCE) 8.6-50mg QD</t>
  </si>
  <si>
    <t>tiotropium (SPIRIVA W/HANDIHALER) 18mcg QD</t>
  </si>
  <si>
    <t>benign prostatic hyperplasia</t>
  </si>
  <si>
    <t>prednisone (DELTASONE) 2.4mg qAM</t>
  </si>
  <si>
    <t>benign prostatic hypertrophy, hypercholesteremia, montoux positive</t>
  </si>
  <si>
    <t>albuterol (PROAIR) 90mcg 2 puffs q4hrs PRN</t>
  </si>
  <si>
    <t>insulin glargine (LANTUS) 35 units qPM</t>
  </si>
  <si>
    <t>labetalol 600mg BID</t>
  </si>
  <si>
    <t>lovastatin 20mg qPM</t>
  </si>
  <si>
    <t>furosemide (LASIX) 20mg qD</t>
  </si>
  <si>
    <t>ibesartan (AVAPRO) 75mg QD</t>
  </si>
  <si>
    <t>metformin (GLUCOPHAGE) 850mg QD</t>
  </si>
  <si>
    <t xml:space="preserve">simvastatin </t>
  </si>
  <si>
    <t>umosacral neuritis, NSTEMI infarction, osteoporosis, substance abuse, restrictive lung disease</t>
  </si>
  <si>
    <t>albuterol 90mcg 2 puffs q6hrs PRN</t>
  </si>
  <si>
    <t>carvedilol 25mg BID</t>
  </si>
  <si>
    <t>docusate 100mg BID</t>
  </si>
  <si>
    <t>fluticasone 50mcg 1 nasal spray QD</t>
  </si>
  <si>
    <t>fluticasone-salmeterol 100-50 1 puff BID</t>
  </si>
  <si>
    <t>lamotrigine 25mg QD</t>
  </si>
  <si>
    <t>loratadine 10mg QD</t>
  </si>
  <si>
    <t>metformin 1000mg BID</t>
  </si>
  <si>
    <t>simvastatin 20mg qPM</t>
  </si>
  <si>
    <t>zoloft 200mg QD</t>
  </si>
  <si>
    <t>terazosin 4mg QD</t>
  </si>
  <si>
    <t>hypercholesterolemia, osteoporosis, essential tremor, fibromyalgia, afib, meniere's disease, cladication of right lower extremity, primary osteoarthritis of right knee, closed fracture of shaft of femur</t>
  </si>
  <si>
    <t>albuterol 2.5mg/0.5mL neb solution q6hrs PRN</t>
  </si>
  <si>
    <t>dilTIAZem (CARDIZEM CD) 480mg QD</t>
  </si>
  <si>
    <t>doxycycline hyclate (VIBRAMYCIN) 100mg BID</t>
  </si>
  <si>
    <t>ipratropium bromide 0.02% neb solution 250mcg q6hrs PRN</t>
  </si>
  <si>
    <t>ipratropium-albuterol (DUONEB) 0.5-2.5mg/3mL neb solution qPM</t>
  </si>
  <si>
    <t>inezolid (ZYVOX) 600mg BID</t>
  </si>
  <si>
    <t xml:space="preserve">methylPREDNISolone (MEDROL) 4mg </t>
  </si>
  <si>
    <t>primidone (MYSOLINE) 50mg QD</t>
  </si>
  <si>
    <t>salmeterol (SEREVENT DISKUS) 50mcg/dose diskus inhaler 1 puff BID</t>
  </si>
  <si>
    <t>traMADol (ULTRAM) 50mg q4hrs PRN</t>
  </si>
  <si>
    <t>dysplasia of cervix</t>
  </si>
  <si>
    <t>albuterol (ACCUNEB) 1.25mg/3mL q6hrs PRN</t>
  </si>
  <si>
    <t>guaiFENesin-codeine (ROBITUSSIN AC) 100-10mg/5mL TID PRN</t>
  </si>
  <si>
    <t>predniSONE (DELTASONE) 40mg qAM</t>
  </si>
  <si>
    <t>aortic valve stenosis, cardiac pacemaker in situ, complete heart block, glaucoma, hypercholesterolemia, monoclonal gammopathy of undetermined significance, paroxysmal ventricular tachycardia, retinoblastoma of right eye</t>
  </si>
  <si>
    <t>acetaminophen (MAPAP ARTHRITIS PAIN) 650mg q8hrs PRN</t>
  </si>
  <si>
    <t>furosemide (LASIX) 10mg MWF</t>
  </si>
  <si>
    <t>afib, Cerebrovacular accident, myocardial infacrction, multiple sclerosis, pulmonary nodule</t>
  </si>
  <si>
    <t>docusate sodium (COLCAE) 100mg BID</t>
  </si>
  <si>
    <t>levothyroxine (SYNTHROID, LEVOTHROID) 88mcg qAM</t>
  </si>
  <si>
    <t>pregabalin (LYRICA) 75mg TID</t>
  </si>
  <si>
    <t>osteosarcoma</t>
  </si>
  <si>
    <t>edema of lower extremity, hydrocephalus, memory loss, waldenstrom macroglobulinemia</t>
  </si>
  <si>
    <t xml:space="preserve">magnesium hydroxide 30mL </t>
  </si>
  <si>
    <t>dilTIAZem (CARDIZEM) 60mg q6hrs</t>
  </si>
  <si>
    <t>levothyroxine (SYNTHROID, LEVOTHROID) 25mcg QD</t>
  </si>
  <si>
    <t>memantine (NAMENDA) 10mg QD</t>
  </si>
  <si>
    <t>sodium chloride (OCEAN) 0.65% nasal spray 1 spray 4x a day PRN</t>
  </si>
  <si>
    <t>central retinal artery occlusion, compression fracture of thoracic verterbrae,osteoporosis, syndrome of inappropriate secretion of antidiuretic hormone</t>
  </si>
  <si>
    <t>albuterol 2.5mg/3mL neb q6hrs PRN</t>
  </si>
  <si>
    <t>fluticasone-umeclindin-vilanter 100-62.5-25mcg 1 puff QD</t>
  </si>
  <si>
    <t>lisinopril 30mg QD</t>
  </si>
  <si>
    <t>montelukast 10mg QD</t>
  </si>
  <si>
    <t>ranitidine 150mg BID</t>
  </si>
  <si>
    <t>senna 8.6mg QD</t>
  </si>
  <si>
    <t>simvastatin 40mg QD</t>
  </si>
  <si>
    <t>trazodone 50mg qPM</t>
  </si>
  <si>
    <t>ventolin 90 mcg 2 puffs q6hrs PRN</t>
  </si>
  <si>
    <t>memory impairment, anemia, MS, urinary retention with chronic foley</t>
  </si>
  <si>
    <t>acetaminophen (TYLENOL) 1000mg QD PRN</t>
  </si>
  <si>
    <t>polyethylene glycol (GLYCOLAX) 17g QD PRN</t>
  </si>
  <si>
    <t>senna (SENOKOT) 8.6mg tablet 1-2 tablets BID</t>
  </si>
  <si>
    <t>afib, aortic valve stenosis,BPH,  hypercholesterolemia, age-related macular degeneration</t>
  </si>
  <si>
    <t>acetaminophen (TYLENOL) 650mg q6hrs PRN, TID, q4hrs PRN</t>
  </si>
  <si>
    <t>ipratropium (ATROVENT) 0.03% nasal spray 2 sprays BID PRN</t>
  </si>
  <si>
    <t>loratadine (CLARITIN REDITABS) 10mg PRN</t>
  </si>
  <si>
    <t>senna (SENOKOT) 8.6mg tablets 2 tablets qPM PRN</t>
  </si>
  <si>
    <t>vitamin d deficiency</t>
  </si>
  <si>
    <t>LUL non-small cell adenocarcinoma stage IIA</t>
  </si>
  <si>
    <t>malignant melanoma</t>
  </si>
  <si>
    <t>left bundle branch block, hypercholesterolemia,insterstitial metaplasia of gastric mucosa,polly malaysia rheumatica, rheumatoid arthritis</t>
  </si>
  <si>
    <t>acetaminophen (TYLENOL EXTRA STRENGTH) 500mg q4hrs PRN</t>
  </si>
  <si>
    <t>fluticasone (FLOVENT HFA) 50mcg/actuation inhaler 1 puff BID</t>
  </si>
  <si>
    <t>furosemide (LASIX) 20mg MWF</t>
  </si>
  <si>
    <t>pravastatin (PRAVACHOL) 10mg QD</t>
  </si>
  <si>
    <t>senna (SENOKOT) 8.6mg tablets 2 tablets QD PRN</t>
  </si>
  <si>
    <t>cCHF</t>
  </si>
  <si>
    <t>aortic valve stenosis, cardiac paceemaker in situ, complete heart block,glaucoma, hypercholesterolemia,monoclonal gammopathy of undetermined significance, retinoblastoma of right eye, paroxysmal ventricular tachycardia</t>
  </si>
  <si>
    <t>allergic rhinitis,chronic sinusitis</t>
  </si>
  <si>
    <t>proair HFA 90mcg/actuation inhaler 2 puffs q6hrs PRN</t>
  </si>
  <si>
    <t>fluticasone-salmeterol (ADVAIR HFA) 230-21mcg/actuation inhaler 2 puffs BID</t>
  </si>
  <si>
    <t>norethindrone (MICRONOR) 0.35mg QD</t>
  </si>
  <si>
    <t>predniSONE (DELTASONE) 40mg QD, 20mg qAM</t>
  </si>
  <si>
    <t>afib, disorder of thyroid, GERD, OSA syndrome</t>
  </si>
  <si>
    <t>nitrostat 0.4mg q5min PRN</t>
  </si>
  <si>
    <t>polyethylene glycol 17g qHS</t>
  </si>
  <si>
    <t>hronic pain, gastroparesis, GERD, PTSD, con willebrand's disease</t>
  </si>
  <si>
    <t>albuterol (VENTOLIN HFA) 90mcg/actuation inhaler 2 puffs q4hrs PRN</t>
  </si>
  <si>
    <t>clonazePAM (KONOPIN) 0.5mg BID</t>
  </si>
  <si>
    <t>dicyclomine (BENTYL) 20mg TID PRN</t>
  </si>
  <si>
    <t>FLUoxetine (PROZAC) 80mg QD</t>
  </si>
  <si>
    <t>loratadine (claritin) 10MG qd</t>
  </si>
  <si>
    <t>LYRICA 50mg TID</t>
  </si>
  <si>
    <t>ondansetron (ZOFRAN) 8mg q12hrs PRN</t>
  </si>
  <si>
    <t>pregabalin (LYRICA) 50mg TID</t>
  </si>
  <si>
    <t>malignant neoplasm of prostate</t>
  </si>
  <si>
    <t>intracranial aneurysm, arteriosclerotic heart disease, bipolar 1 disease, bleparitis, cobalamin deficiency,dyslipidemia, myasthenia gravis, MI + 3 stents, obesity, posterior vitreous detatchment, </t>
  </si>
  <si>
    <t>buPROPion (WELLBUTRIN XL) 150mg QD</t>
  </si>
  <si>
    <t>fluticasone propionate (FLONASE) 50mcg/actuation nasal spray 1 spray PRN</t>
  </si>
  <si>
    <t>lithium carbonate 300mg QD</t>
  </si>
  <si>
    <t>preniSONE (DELTASONE) 2.5mg QD</t>
  </si>
  <si>
    <t>pyridostigmine (MESTINON) 60mg TID</t>
  </si>
  <si>
    <t>arrythmia</t>
  </si>
  <si>
    <t>afib, bronchiectasis,</t>
  </si>
  <si>
    <t>polio, PTSD, OA, neuroma of left leg, tremor, smoker, pulmonary emphysema</t>
  </si>
  <si>
    <t>azithromycin (ZITHROMAX) 500mg QD</t>
  </si>
  <si>
    <t>ipratropium-albuterol (DUONEB) 0.5-2.5mg/3mL neb solution 3mL q2hrs</t>
  </si>
  <si>
    <t>nicotine (NICODERM CQ) 21mg q24hrs</t>
  </si>
  <si>
    <t>predniSONE (DELTASONE) 60mg qAM</t>
  </si>
  <si>
    <t>chronic neck and back pain,obesity, presbyopia, erectile dysfunction</t>
  </si>
  <si>
    <t>butalbital-acetaminophen-caffeine (FIORICET, ESGIC) 50-325-40mg q6hrs PRN</t>
  </si>
  <si>
    <t>glimepiride (AMARYL) 2mg QD</t>
  </si>
  <si>
    <t>insulin glargine (LANTUS, BASAGLAR) 100 unit/mL 15 units qAM</t>
  </si>
  <si>
    <t>insulin lispro (HUMALOG) 100unit/mL 8 units BID</t>
  </si>
  <si>
    <t>lovastatin (MEVACOR) 40mg QD</t>
  </si>
  <si>
    <t>AF, OA, PVD, obesity, vasculogenic erectile dysfunction, GERD</t>
  </si>
  <si>
    <t>empagliflozin (JARDIANCE) 10mg QD</t>
  </si>
  <si>
    <t>pantoprazole (PROTONIX) 20mg QD</t>
  </si>
  <si>
    <t>morbid obesity, chronic back pain, sleep apnea, lower leg edema</t>
  </si>
  <si>
    <t>phentermine (ADIPEX-P) 37.5mg qAM</t>
  </si>
  <si>
    <t>potassium chloride (K-DUR, KLOR-CON) 10mEq QD</t>
  </si>
  <si>
    <t>topiramate (TOPAMAX) 50mg qPM</t>
  </si>
  <si>
    <t>v</t>
  </si>
  <si>
    <t xml:space="preserve">acetaminophen (TYLENOL) 650mg q6hrs </t>
  </si>
  <si>
    <t>aortic valve sclerosis,left ventricular diastolic dysfunction, afib, right bundle branch block, spinal stenosis, left axis deviation</t>
  </si>
  <si>
    <t xml:space="preserve">lactobacillus acidophilus (PROBIOTIC) </t>
  </si>
  <si>
    <t>toviaz 4mg QD</t>
  </si>
  <si>
    <t>acetaminophen (TYLENOL) 975mg qAM 650mg qPM</t>
  </si>
  <si>
    <t>dilTIAZem (CARDIZEM CD) 180mg QD</t>
  </si>
  <si>
    <t>isosorbide mononitrate (IMDUR) 15mg QD</t>
  </si>
  <si>
    <t>polycarbophil (FIBERCON) 1250mg qAM 625mg qPM</t>
  </si>
  <si>
    <t>warfarin (COUMADIN) 2-3mg QD</t>
  </si>
  <si>
    <t xml:space="preserve">Hypercholestrolemia,Insomnia, Obesity, None-ischemic catdiomyopathy, Heart Failure, OSA </t>
  </si>
  <si>
    <t>albuterol 90 mcg/actuation inhaler 2 puffs q4hrs</t>
  </si>
  <si>
    <t>cyclobenzaprine (FLEXERIL) 10mg TID PRN</t>
  </si>
  <si>
    <t>metformin (GLUCOPHAGE-XR) 500mg qPM</t>
  </si>
  <si>
    <t>oxycodone (ROXICODONE) 5mg/5mL 5-10mL q4hrs PRN</t>
  </si>
  <si>
    <t>semaglutide (OZEMPIC) 0.25mg or 0.5mg qWeek</t>
  </si>
  <si>
    <t>spironolactone (ALDACTONE) 37.5mg QD</t>
  </si>
  <si>
    <t>Heart Disease, Hypercholesterolemia,Anemia,BPH, Periodontal Disease</t>
  </si>
  <si>
    <t xml:space="preserve">acetaminophen (TYLENOL) 650mg 4x a day </t>
  </si>
  <si>
    <t>dalteparin (FRAGMIN) 10000 anti-xa unit/mL syrc 1 mL qPM</t>
  </si>
  <si>
    <t>finasteride (PROSCAR) 5mg qPM</t>
  </si>
  <si>
    <t>insulin glargine (LANTUS, BASAGLAR) 100unit/mL 5 units qPM</t>
  </si>
  <si>
    <t>metoprolol succinate (TOPROL-XL) 12.5mg qPM</t>
  </si>
  <si>
    <t>nut.tx.gluc.intol, lac-free,soy (GLUCERNA) liqd 237mL TID</t>
  </si>
  <si>
    <t>rosuvastatin (CRESTOR) 20mg qD</t>
  </si>
  <si>
    <t>aphasia, glaucoma</t>
  </si>
  <si>
    <t>buPROPion (WELLBUTRIN XL) 300mg qAM</t>
  </si>
  <si>
    <t>dronabinol (MARINOL) 2.5mg BID</t>
  </si>
  <si>
    <t>kidney disease s/p R nephrectomy, galucoma c/b L eye blindness</t>
  </si>
  <si>
    <t>cyanocobalamin 1000mcg QD</t>
  </si>
  <si>
    <t>magnesium 400mg QD</t>
  </si>
  <si>
    <t>castlemans disease, CLL, persistent afib, hypothyroidism</t>
  </si>
  <si>
    <t>bifidobacterium infantis (ALIGN) 10.5mg QD</t>
  </si>
  <si>
    <t>cranberry fruit 400mg QD</t>
  </si>
  <si>
    <t>levothyroxine (SYNTHROID, LEVOTHROID) 50mcg QD, 25mcg qWeek</t>
  </si>
  <si>
    <t>raloxifene (EVISTA) 60mg QD</t>
  </si>
  <si>
    <t>alzheimer's</t>
  </si>
  <si>
    <t>OA, stage III CKD, T2DM</t>
  </si>
  <si>
    <t>insulin glargine (LANTUS BASAGLAR) 100unit.mL 3mL inj pen 45 units QD</t>
  </si>
  <si>
    <t>ipratropium-albuterol (COMBIVENT RESPIMAT) 20-100 mcg/actuation mist 1 puff 4x a day</t>
  </si>
  <si>
    <t>irbesartan (AVAPRO) 300mg qPM</t>
  </si>
  <si>
    <t>metFORMIN (GLUCOPHAGE) 1000mg qAM</t>
  </si>
  <si>
    <t xml:space="preserve">gout, hypercholsteroliema, obesity, OA, osteoporosis, s/p R shoulder replacement, S/p TKR </t>
  </si>
  <si>
    <t>calcium carbonate 500mg QD</t>
  </si>
  <si>
    <t>epinephrine (EPIPEN 2-PAK) 0.3mg/0.3mL 0.3mL PRN</t>
  </si>
  <si>
    <t>fluticasone-salmeterol (ADVAIR DISKUS) 250-50mcg/dose 1 puff BID</t>
  </si>
  <si>
    <t>melatonin 6mg qPM</t>
  </si>
  <si>
    <t>aortic stenosis, cardiac pacemaker in situ,complete heart block,  glaucoma, hypercholesterolemia, MGUS, paroxysmal vtach, retinoblastoma r eye, ILD</t>
  </si>
  <si>
    <t>thrombocytopenia</t>
  </si>
  <si>
    <t>lorazepam (ATIVAN) 0.5mg PRN</t>
  </si>
  <si>
    <t>tadalafil (CIALIS) 2.5mg QD</t>
  </si>
  <si>
    <t xml:space="preserve">CVA </t>
  </si>
  <si>
    <t>BPH, bronchiectasis,  gout,  kidney stones, malignant melanoma, NSTEMI, onychomycosis, OA, PVD, polylyalgia rheumatica, post poliomyelitis syndrome, RA, s/p cholecystectomy, T2DM</t>
  </si>
  <si>
    <t>FLUoxetine (PROZAC) 60mg QD</t>
  </si>
  <si>
    <t>xarelto 20mg qPM</t>
  </si>
  <si>
    <t>budesonide-formoterol (SYMBICORT) 80-4.5mcg/acutation inhaler 2 puffs BID</t>
  </si>
  <si>
    <t>methotrexate sodium 25mg/mL inejction 10mg qweek</t>
  </si>
  <si>
    <t>prasugrel (EFFIENT) 10mg QD</t>
  </si>
  <si>
    <t xml:space="preserve">follicular lymphoma </t>
  </si>
  <si>
    <t>IDDM</t>
  </si>
  <si>
    <t>insulin NPH-insulin regular (HUMULIN,NOVOLIN) 100unit/mL 25 units BID</t>
  </si>
  <si>
    <t>anxiety, eczema, migraines</t>
  </si>
  <si>
    <t>bupropion (WELLBUTRIN SR) 200mg BID</t>
  </si>
  <si>
    <t>escitalopram oxalate (LEXAPRO) 30mg QD</t>
  </si>
  <si>
    <t>hydroxyzine (ATARAX) 25mg TID PRN</t>
  </si>
  <si>
    <t>osmesartan-hydrochlorothiazide (BENICAR HCT) 20-12.5mg QD</t>
  </si>
  <si>
    <t>sumatriptan succinate</t>
  </si>
  <si>
    <t>aneurysm, cardiomyopathy, cataract, hx alcohol abuse</t>
  </si>
  <si>
    <t>insulin detemir U-100 (LEVEMIR) 100unit/mL 20units qPM</t>
  </si>
  <si>
    <t>factor 5 leaiden mutation, GERD, hereditary hemorrhagic telangiectasia, osteoporosis</t>
  </si>
  <si>
    <t>fluoxetine (PROZAC) 5mg QD</t>
  </si>
  <si>
    <t>fluticasone (FLOVENT HFA) 220mcg/actutaion inhaler 2 puff BID</t>
  </si>
  <si>
    <t>lorazepam (ATIVAN) 0.5mg q8hrs pRN</t>
  </si>
  <si>
    <t>vagifem 10mcg 2x a week</t>
  </si>
  <si>
    <t>viral hepatitis C</t>
  </si>
  <si>
    <t>substance abuse (IVDU)</t>
  </si>
  <si>
    <t>anemia, ESRD, GERD, pancreatitis, tremor</t>
  </si>
  <si>
    <t>amLODIPine 5mg QD</t>
  </si>
  <si>
    <t>cloNIDine HCl 0.1mg qPM</t>
  </si>
  <si>
    <t>labetalol 300mg BID</t>
  </si>
  <si>
    <t>mycophenolate sodium 540mg BID</t>
  </si>
  <si>
    <t>preniSONE 5mg QD</t>
  </si>
  <si>
    <t>tacroliumus 3mg BID</t>
  </si>
  <si>
    <t>colon adenomas</t>
  </si>
  <si>
    <t>sensorineural hearing loss,  GERD, H pylori ulcer, allergic rhinitis</t>
  </si>
  <si>
    <t>esomeprazole (NEXIUM) 20mg qAM</t>
  </si>
  <si>
    <t>achilles tendonitis, anemia,  obesity</t>
  </si>
  <si>
    <t>allupurinol (ZYLOPRIM) 100mg BID</t>
  </si>
  <si>
    <t>atorvastatin (LIIPITOR) 40mg QD</t>
  </si>
  <si>
    <t>carvedilol (COREG) 37.5mg QD</t>
  </si>
  <si>
    <t>insulin degludec U-200 (TRESIBA FLEXTOUCH) 36units QD</t>
  </si>
  <si>
    <t>NIFEdipine (PROCARIDA XL) 90mg QD</t>
  </si>
  <si>
    <t>nitroglycerin (NITROSTAT) 0.6mg q5min PRN</t>
  </si>
  <si>
    <t>novolog flexpen U-100 insulins 4 units qAM, 8 units at lunch</t>
  </si>
  <si>
    <t>polyethylene glycol (MIRALAX) 17g PRN</t>
  </si>
  <si>
    <t>potassium chloride SA (K-DUR, KLOR-CON) 20mEq</t>
  </si>
  <si>
    <t>tamsulosin (FLOMAX) 0.4mg Cp24 qPM</t>
  </si>
  <si>
    <t>emphysema, disorder of thyroid, high cholesterol, macular degeneration R eye</t>
  </si>
  <si>
    <t>acyclovir (ZOVIRAX) 400mg BID</t>
  </si>
  <si>
    <t>atorvastatin (LIPITOR) 20mg qHS</t>
  </si>
  <si>
    <t>levothyroxine (SYNTHROID, LEVOTHROID) 25mcg qAM</t>
  </si>
  <si>
    <t>melatonin 3mg qHS PRN</t>
  </si>
  <si>
    <t>chronic lymphocytic leukemia</t>
  </si>
  <si>
    <t>high blood pressure</t>
  </si>
  <si>
    <t>gabapentin (NERUONTIN) 100mg qPM</t>
  </si>
  <si>
    <t>triamterene-hydroCHLOROthiazide (DYAZIDE) 37.5-25mg QD</t>
  </si>
  <si>
    <t>glaucoma,  obesity, osteoporosis, uncoded CSF leak</t>
  </si>
  <si>
    <t>albuterol (PROVENTIL HFA; VENTOLIN HFA) 90mcg/actuation inhaler q4-6hrs PRN</t>
  </si>
  <si>
    <t>albuterol 2.5mg/3mL (0.083%) nebulizer solution 3mL q6hrs PRN</t>
  </si>
  <si>
    <t>aspirin low dose 81mg QD</t>
  </si>
  <si>
    <t>insulin NPH-insulin regular (HUMULIN, NOVOLIN) 100unit/mL 50 units qAM, 20 units qPM</t>
  </si>
  <si>
    <t>loratadine 10mg QD PRN</t>
  </si>
  <si>
    <t xml:space="preserve"> GERD, glaucoma of both eyes,lympedema of both lower extremities, morbid obesity, spinal stenosis </t>
  </si>
  <si>
    <t>biotoin 10000mg cap</t>
  </si>
  <si>
    <t>bupropion HCl (WELLBUTRIN) 150mg qAM</t>
  </si>
  <si>
    <t xml:space="preserve">calcium-magnesium-zinc 133mg </t>
  </si>
  <si>
    <t>EPINIPHrine 0.3mg/0.3mL PRN</t>
  </si>
  <si>
    <t>gabapentin (NEURONTIN) 300mg TID PRN</t>
  </si>
  <si>
    <t>levalbuterol (XOPENEX HFA) 45mcg/actuation inhaler 2 puffs q4hs PRN</t>
  </si>
  <si>
    <t>levalbuterol (XOPENEX) 1.25mg/3mL neb solution 3mL q4hrs PRN</t>
  </si>
  <si>
    <t>metformin HCl 500mg QD</t>
  </si>
  <si>
    <t>nitroglycerin</t>
  </si>
  <si>
    <t>pantoprazole (PRONTONIX) 40mg QD</t>
  </si>
  <si>
    <t>tiotropium bromide (SPIRIVA RESPIMAT) 2.5mcg/actuation mist 1 puff QD</t>
  </si>
  <si>
    <t>torsemide (DEMADEX) 20mg QD PRN</t>
  </si>
  <si>
    <t>glipiZIDE (GLUCOTROL) 10mg QD</t>
  </si>
  <si>
    <t>carvedilol (COREG) 50mg qAM 25mg qPM</t>
  </si>
  <si>
    <t>verapamil (CALAN-SR) 180mg BID</t>
  </si>
  <si>
    <t>Transitional cell carcinoma kidney and renal pelvis</t>
  </si>
  <si>
    <t>Bladder ca,Atrial Firillation,Carotide Artery Stenosis,PVD,Chronic Lumbosacral Pain , DM</t>
  </si>
  <si>
    <t>albuterol 90mcg/actuation inhaler 2 puffs PRN</t>
  </si>
  <si>
    <t>dilTIAZem (CARDIZEM) 60mg BID</t>
  </si>
  <si>
    <t>dulaglutide (TRULICITY) 0.75mg/0.5mL 0.75mg q7days</t>
  </si>
  <si>
    <t>novolog U-100 insulin aspart 100unit/mL 5 units before large meal of the day</t>
  </si>
  <si>
    <t>artheriosclerotic heart disease,cardiomyopathy, hypothyroidism, non-rheumatic mitral regurgitation, pericardial effusion</t>
  </si>
  <si>
    <t>colchicine (COLCRYS) 0.6mg BID</t>
  </si>
  <si>
    <t>melatonin 9mg qHS PRN</t>
  </si>
  <si>
    <t>metoprolol succate (TOPROL-XL) 100mg QD</t>
  </si>
  <si>
    <t>potassium chloride (MICRO-K) 10mEq every other day</t>
  </si>
  <si>
    <t>ibuprofen (ADVIL, MOTRIN) 600mg TID</t>
  </si>
  <si>
    <t>insulin aspart U-100 (NOVOLOG) 100unit/mL 6 units BID</t>
  </si>
  <si>
    <t>insulin glargine (LANTUS, BASAGLAR) 100 unit/mL 48 units qPM</t>
  </si>
  <si>
    <t>metFORMIN (FORTAMET) 1000mg BID</t>
  </si>
  <si>
    <t>raNITIdine (ZANTAC) 150mg BID PRN</t>
  </si>
  <si>
    <t>sulfamethoxazole-trimethoprim (BACTRIM DS) 800-160mg BID</t>
  </si>
  <si>
    <t>triZANidine (ZANAFLEX) 2mg q8hrs PRN</t>
  </si>
  <si>
    <t>bactrim 800-160mg BID 7day course</t>
  </si>
  <si>
    <t>hypercholesterolemia</t>
  </si>
  <si>
    <t>albuterol 90mcg/inhaler 2 puffs q4hrs</t>
  </si>
  <si>
    <t xml:space="preserve">benzonateate 100mg TID </t>
  </si>
  <si>
    <t>budesonide-fomoterol (SYMBICORT) 160-4.5 3 puffs BID</t>
  </si>
  <si>
    <t>glipizide 10mg QD</t>
  </si>
  <si>
    <t>ipratropium albuterol 0.5-2.5/3mL neb BID</t>
  </si>
  <si>
    <t>sertraline 150mg qPM</t>
  </si>
  <si>
    <t xml:space="preserve">simvastatin 40mg qPM </t>
  </si>
  <si>
    <t>empty sella syndrome, GERD, Graves' disease, Hodgkin's disease, hypothyroidism, obesity, OA, prediabetes, OSA</t>
  </si>
  <si>
    <t>atenolol (LIPITOR) 40mg QD</t>
  </si>
  <si>
    <t>hydroCHLOROthiazide (HYDRODIURIL) 50mg QD</t>
  </si>
  <si>
    <t>NIFEdipine (PROCARIDA XL) 120mg QD</t>
  </si>
  <si>
    <t>potassium chloride SA (KLOR-CON) 60mEq QD</t>
  </si>
  <si>
    <t>declined</t>
  </si>
  <si>
    <t>abnormal pap smear of cervix, acquired cyst of kidney, DVT of upper extremity, adenomatous polyp of colon, ascending aorta dilation, bundle branch block, cardiac pavemaker,ectopic pregnancy, GERD, gout, herpes simplex, human papilloma virus infection, hypothyroidism, intraductal papillary mucinous neoplasm of pancreas, mast cell activation syndrome, mitral valve prolapse, osteopenia, peripheral neuropathy, Sjogren's syndrome</t>
  </si>
  <si>
    <t>budesonide (PULMICORT FLEXHALER) 180mcg/actuation inhaler 2 puffs BID</t>
  </si>
  <si>
    <t>cromolyn (GASTROCROM) 100mg/5mL 600mg BID, 400mg midday PRN</t>
  </si>
  <si>
    <t>diphenydramine (BENADRYL) 50mg PRN</t>
  </si>
  <si>
    <t>epinephrine (EPIPEN JR) 0.3mL PRN</t>
  </si>
  <si>
    <t>erenumab-aooe (AIMOVIG AUTOINJECTOR SUBQ) 7mg q30 days</t>
  </si>
  <si>
    <t>famciclovir (FAMVIR) 500mg BID</t>
  </si>
  <si>
    <t>fexofenadine (ALLEGRA) 180mg BID</t>
  </si>
  <si>
    <t>hydroxychloroquin e (PLAQUENIL) 200mg BID</t>
  </si>
  <si>
    <t>levalbuterol (XOPENEX HFA) 45mcg/actuation inaherl 1-2 puffs q4hrs PRN</t>
  </si>
  <si>
    <t>levoxyl 50mcg QD</t>
  </si>
  <si>
    <t>magnesium 500mg qPM</t>
  </si>
  <si>
    <t>prednisone (DELTASONE) 50mg 12hrs before procedure, 50mg 1 hr before procedure</t>
  </si>
  <si>
    <t>rabeprazole (ACIPHEX) 20mg BID</t>
  </si>
  <si>
    <t>ranitidine (ZANTAC) 300mg qPM</t>
  </si>
  <si>
    <t>sumatriptan (IMITREX) 50mg PRN</t>
  </si>
  <si>
    <t>alcohol abuse (in remission)</t>
  </si>
  <si>
    <t>generalized anxiety,h/o acute pancreatitis</t>
  </si>
  <si>
    <t>albuterol 90mcg/actutaion inhaler 2 puffs q6hrs PRN</t>
  </si>
  <si>
    <t>buspirone 10mg BID</t>
  </si>
  <si>
    <t>combivent respimat 20-100mcg/actuation solution for inhalation 1 puff BID</t>
  </si>
  <si>
    <t>quetiapine 25 mg BID, 50mg qPM</t>
  </si>
  <si>
    <t>symbicort 160-4.5mcg/actuation HFA aerosol inhaler 1 puff BID</t>
  </si>
  <si>
    <t>trazodone 100mg qHS</t>
  </si>
  <si>
    <t>anxiety disorder, anemia, colon polyp, recurrent UTI, subclinical hypothyroidism</t>
  </si>
  <si>
    <t>LORazepam (ATIVAN) 0.5mg every other day PRN</t>
  </si>
  <si>
    <t>atorvastatin (LIPITOR) 80mg QD</t>
  </si>
  <si>
    <t>insulin lispro protamine-insulin lispro (HUMALOG MIX 75-25, U-100, INSULIN) 100unit/mL 26units qAM, 12 units qPM</t>
  </si>
  <si>
    <t>insulin syr/ndl U100 half mark (BD INSULIN SYRINGE HALF UNIT) 0.3 mL 31 gauge x 5/16" Syrg 1 TID</t>
  </si>
  <si>
    <t>pancrelipase, lipase-protease-amylase (CREON) 12000-38000-60000 unit capsule 1 capsule TID</t>
  </si>
  <si>
    <t>polyethylene glycol (MIRALAX) 17g QD </t>
  </si>
  <si>
    <t>a fib, disorder of lung, diverticulosis, GERD,  left ventricular hypertrophy,nonsustained vtach, pleural effusion, senile cardiac amyloidosis</t>
  </si>
  <si>
    <t>potassium chloride SA (K-DUR,KLOR-CON) 40mEq qAM 20mEq qPM</t>
  </si>
  <si>
    <t>chypothyroidism, osteoporosis, paraplegia, recurrent UTI, systemic inflammatory response syndrome</t>
  </si>
  <si>
    <t>levothyroxine (SYNTHROID, LEVOTHROID) 200mcg qAM</t>
  </si>
  <si>
    <t>oxybutynin (DITROPAN) 5mg QD</t>
  </si>
  <si>
    <t>senna (SENOKOT) 8.6mg tablet PRN</t>
  </si>
  <si>
    <t>anemia,fibroids, lymphangiomatosis, palpitations, pelvic mass</t>
  </si>
  <si>
    <t>arformoterol (BROVANA) 15mcg/2mL Nebu 2mL BID</t>
  </si>
  <si>
    <t>exemestane (AROMASIN) 25mg QD</t>
  </si>
  <si>
    <t>guaiFENesin-codeine (ROBITUSSIN AC) 100-10mg/5mL 5mL TID PRN</t>
  </si>
  <si>
    <t>hawthorn 500mg Cap 3600mg BID</t>
  </si>
  <si>
    <t>ipratropium-albuterol (COMBIVENT RESPIMAT) 20-100mcg/actuation Mist 1 puff q8hrs PRN</t>
  </si>
  <si>
    <t>ipratropium-albuterol (DUONEB) 0.5-2.5mg/3mL neb solution 3mL 4x a day</t>
  </si>
  <si>
    <t>magnesium amino acid chelate 500mg QD</t>
  </si>
  <si>
    <t>sirolimus (RAPAMUNE) 1mg QD</t>
  </si>
  <si>
    <t>GERD, hypercholesteremia,paraesophageal hernia</t>
  </si>
  <si>
    <t>cephalexin (KEFLEX) 500mg TID</t>
  </si>
  <si>
    <t xml:space="preserve"> seizures</t>
  </si>
  <si>
    <t>atorvastatin 20mg QD</t>
  </si>
  <si>
    <t>insulin aspart 5 units TID</t>
  </si>
  <si>
    <t>levETIRAcetam (KEPPRA) 100mg/mL 10mg/kg BID</t>
  </si>
  <si>
    <t>CHF (ef %20)</t>
  </si>
  <si>
    <t>cardiomyopathy,  DVT, depression, diabetes mellitus, GERD, HTN, mitral valve disease, OSA syndrome, peripheralvascular disease, seizure disorder,vTach (ICD placed 10/2011)</t>
  </si>
  <si>
    <t>bisprolol (ZEBETA) 2.5mg QD</t>
  </si>
  <si>
    <t>bumetanide (BUMEX) 3mg BID</t>
  </si>
  <si>
    <t>calcium carbonate 400mg TID PRN</t>
  </si>
  <si>
    <t>ergocalciferol (DRISDOL) 50000 units qWeek</t>
  </si>
  <si>
    <t>fluticasone-salmeterol (ADVAIR DISKUS) 250-50 mcg/dose 1 puff BID</t>
  </si>
  <si>
    <t>magnesium gluconate (MAGONATE) 500mg BID</t>
  </si>
  <si>
    <t>metformin (GLUCOPHAGE) 500mg qPM</t>
  </si>
  <si>
    <t>oxycodone-acetaminophen (PERCOCET) 5-325mg tablet 2 tablets q6hrs PRN</t>
  </si>
  <si>
    <t>potassium chloride (MICRO-K) 30mEq BID</t>
  </si>
  <si>
    <t>sacubitril-valsartan (ENTRESTO) 24-26mg BID</t>
  </si>
  <si>
    <t>simethicone 80mg QD PRN</t>
  </si>
  <si>
    <t>malignant tumor of prostate</t>
  </si>
  <si>
    <t>hx of cholecystitis, diverticular disease, prediabetes</t>
  </si>
  <si>
    <t>CHF (EF %50)</t>
  </si>
  <si>
    <t>GERD, paroxysmal atrial fibrillation</t>
  </si>
  <si>
    <t>acyclovir (ZOVIRAX) 400mg TID PRN</t>
  </si>
  <si>
    <t>calcitriol (ROCALTROL) 0.25mg every other day</t>
  </si>
  <si>
    <t>calcium carbonate (OS-CAL) 500mg calacium (1250mg) tablet 0.5tablets BID</t>
  </si>
  <si>
    <t>docusate sodium (COLACE) 200mg BID</t>
  </si>
  <si>
    <t xml:space="preserve">fluticasone propionate (FLONASE) 50mcg/actuation nasal spray 1 spray </t>
  </si>
  <si>
    <t>insulin glargine (LANTUS SOLOSTAR U-100 INSULIN) 100 unit/mL 31 units qPM</t>
  </si>
  <si>
    <t>nadolol (CORGARD) 40mg QD</t>
  </si>
  <si>
    <t>novolog flexpen U-100 insulin 100unit/mL sliding scale QD</t>
  </si>
  <si>
    <t xml:space="preserve">aFib, gout </t>
  </si>
  <si>
    <t xml:space="preserve">acetaminophen (TYLENOL) 500-1000mg q12hrs PRN </t>
  </si>
  <si>
    <t>hyperlipidemia</t>
  </si>
  <si>
    <t>insulin glargine 10 units qPM</t>
  </si>
  <si>
    <t>lisinopril 2.5mg QD</t>
  </si>
  <si>
    <t>polyethylene glycol 17g PRN</t>
  </si>
  <si>
    <t>anxiety, B12 Deficiency, GERD, disorder of thyroid, hypercholesteremia, venous insufficiency</t>
  </si>
  <si>
    <t>basilar artery stenosis, gastrointestinal hemorrhage</t>
  </si>
  <si>
    <t>folic acid (FOLVITE) 1mg qD</t>
  </si>
  <si>
    <t>hydroCHLOROthiazide (HYDRODIURIL) 50mg qAM</t>
  </si>
  <si>
    <t>niacin 1000mg BID</t>
  </si>
  <si>
    <t>NIFEdipine (NIFEDICAL XL) 30mg QD</t>
  </si>
  <si>
    <t>malignant melanoma of skin</t>
  </si>
  <si>
    <t xml:space="preserve">arteriosclerotic heart disease, GERD, hypercholesterolemia </t>
  </si>
  <si>
    <t>estrogens, conjugateed (PREMARIN) 0.625mg QD</t>
  </si>
  <si>
    <t>ferrous sulfate 220mg (44MG ELEM IRON) ml elixer 7.3mL 2x weekly</t>
  </si>
  <si>
    <t>furosemide (LASIX) 10mg 3x a week</t>
  </si>
  <si>
    <t>lamotrigne (LAMICTAL) 50mg BID</t>
  </si>
  <si>
    <t>propranolol (INTERAL) 5mg TID, 10mg qHS</t>
  </si>
  <si>
    <t>adenocarcinoma of rectum</t>
  </si>
  <si>
    <t>abnormal gait, arteriosclerotic vascular disease, arthritis, atrial fibrillation, cervical spondylosis, depression, diverticular disease, glaucoma, hypercholesterolemia, mitral regurgitation, onychomycosis, urge incontinence of urine, venous statis ulcers of both lower extremities</t>
  </si>
  <si>
    <t>albuterol 90mcg/actutaion inhaler 2 puffs 14hrs PRN</t>
  </si>
  <si>
    <t>haloperidol (HALDOL) 0.5mg QD PRN</t>
  </si>
  <si>
    <t xml:space="preserve">insulin aspart U-100 (NOVOLOG) 100unit/mL sliding scale BID </t>
  </si>
  <si>
    <t>insulin detemir (LEVEMIR) 100unit/mL 20 units QD</t>
  </si>
  <si>
    <t xml:space="preserve">melatonin 6mg qPM </t>
  </si>
  <si>
    <t>nut.tx.gluc.into,lac-free,soy (GLUCERNA) liqd 237mL TID</t>
  </si>
  <si>
    <t>cervical dysplasia</t>
  </si>
  <si>
    <t>ibuprofen (ADVIL,MOTRIN) 600mg q6hrs PRN</t>
  </si>
  <si>
    <t>prenatal vits96/iron fum/folic (PRENATAL VITAMINS WITH FERROU FUM-FA) 27mg iron-800mcg QD</t>
  </si>
  <si>
    <t>GERD, OCD, psoriasis</t>
  </si>
  <si>
    <t>burpropion (WELLBUTRIN) 75mg qAM</t>
  </si>
  <si>
    <t>fluvoxamine (LUVOX) 200mg qAM</t>
  </si>
  <si>
    <t>fluvoxamine (LUVOX) 50mg qAM</t>
  </si>
  <si>
    <t>ondansetron (ZOFRAN) 4-8mg QD PRN</t>
  </si>
  <si>
    <t>diverticulitis, paroxysmal afib, paroxysmal SVT</t>
  </si>
  <si>
    <t>adenomatous polyp of colon, obesity, OSA, osteopenia, smoker, uterine prolapse, migraine</t>
  </si>
  <si>
    <t>amitriptyline (ELAVIL) 30mg qPM</t>
  </si>
  <si>
    <t>lantus solostar U-100 insulin 100unit/ml 20 units BID</t>
  </si>
  <si>
    <t>MAPAP extra strength 500mg q4hrs PRN</t>
  </si>
  <si>
    <t>nicotine (NICODERM CQ) 1 PATCH qd</t>
  </si>
  <si>
    <t>angina pectoralis</t>
  </si>
  <si>
    <t>albuterol 2.5mg/3mL neb solution 3mL TID</t>
  </si>
  <si>
    <t>amoxicillin-clavulanate (AUGMENTIN) 500-125mg BID</t>
  </si>
  <si>
    <t>atorvastatin (LIPITOR) 20me QD</t>
  </si>
  <si>
    <t>bisacodyl (DULCOLAX) 10mL TID</t>
  </si>
  <si>
    <t>FLOVENT HFA 110mcg/actuation inhaler 2 puffs BID</t>
  </si>
  <si>
    <t>isosorbide mononitrate (IMDUR) 30me QD</t>
  </si>
  <si>
    <t>lactobacillus acidophilus-pectin 75 million cell 100mg TID</t>
  </si>
  <si>
    <t xml:space="preserve">magnesium oxide (MAG-OX) 400mg BID </t>
  </si>
  <si>
    <t>proair hfa 90mcg/actutaion inhaler 2 puffs q6hrs PRN</t>
  </si>
  <si>
    <t>senna (SENNA LAXATIVE) 8.6mg tablet 2 tablets BID</t>
  </si>
  <si>
    <t>zinc 50mg QD</t>
  </si>
  <si>
    <t>anemia, hyperthyroid, plantar fascial fibromatosis, vitamin D deficiency</t>
  </si>
  <si>
    <t>calcitriol (ROCALTROL) 0.25mg QD</t>
  </si>
  <si>
    <t>insulin NPH (HUMULIN N, NOVOLIN N) 100unit/mL 20 units qHS</t>
  </si>
  <si>
    <t>sodium bicarbonate 650mg TID</t>
  </si>
  <si>
    <t xml:space="preserve">diabetic neuropathy, insomnia, RLS </t>
  </si>
  <si>
    <t>amitriptyline (ELAVIL) 50mg qHS</t>
  </si>
  <si>
    <t xml:space="preserve">insulin aspart U-100 (NOVOLOG) 100unit/mL TID </t>
  </si>
  <si>
    <t>insulin glargine (LANTUS) 25units BID</t>
  </si>
  <si>
    <t>spina bifida</t>
  </si>
  <si>
    <t>nitrofurantoin (MACROBID) 100mg QD</t>
  </si>
  <si>
    <t>malignant lyphoma</t>
  </si>
  <si>
    <t>bullous pemphigoid, hypercholesterolemia, mycosis fungoides, OA, vertigo</t>
  </si>
  <si>
    <t>acetaminophen (TYLENOL) 325mg q4hrs PRN</t>
  </si>
  <si>
    <t>cefTRIAXone (ROCEPHIN) 1g QD</t>
  </si>
  <si>
    <t>cyanocobalamin 500mcg QD</t>
  </si>
  <si>
    <t>vancomycin (VANCOCIN) 750mg q12hrs</t>
  </si>
  <si>
    <t>diverticulosis, GERD, pulmonary nodules</t>
  </si>
  <si>
    <t>EPINEPHrine (EPIPEN, ADRENACLICK) 0.3mL PRN</t>
  </si>
  <si>
    <t>gauiFENesin-codeine (ROBITUSSIN AC) 5mL TID PRN</t>
  </si>
  <si>
    <t>niacin 500mg</t>
  </si>
  <si>
    <t>anemia, afib, graves disease, intracranial artherosclerosis, mitral valve insufficiency, osteoporosis, subdural hematoma, tricuspid regurgitation</t>
  </si>
  <si>
    <t>furosemide (LASIX) 10mg/mL 4mL BID</t>
  </si>
  <si>
    <t>methIMAzole (TAPAZOLE) 5mg QD</t>
  </si>
  <si>
    <t>potassium chloride (KLOR-CON) 40mEq BID</t>
  </si>
  <si>
    <t>anemia, afib, dry eyes, Graves, hearing loss, intracranial atherosclerosis, miteral valve insufficiency, osteoporosis, tricuspid regurgitation</t>
  </si>
  <si>
    <t>albuterol nebulizer solution 3mL q3hrs</t>
  </si>
  <si>
    <t>calcium 2 tab QD</t>
  </si>
  <si>
    <t>celebrex QD</t>
  </si>
  <si>
    <t>citalopram 10mg QD</t>
  </si>
  <si>
    <t>decadron 6mg BID</t>
  </si>
  <si>
    <t>fluticasone 3-4 puffs BID</t>
  </si>
  <si>
    <t>gabapentin 300mg BID 600mg QD</t>
  </si>
  <si>
    <t>glucosatime/condroitin 1 tablet QD</t>
  </si>
  <si>
    <t>hydrocodone 5-325mg PRN</t>
  </si>
  <si>
    <t xml:space="preserve">insulin humalog sliding scale </t>
  </si>
  <si>
    <t>levofloxacin 750mg QD</t>
  </si>
  <si>
    <t>lovastatin 20mg QD</t>
  </si>
  <si>
    <t>metamucil 4 capsules BID</t>
  </si>
  <si>
    <t>omeprazole QD</t>
  </si>
  <si>
    <t>prometh/codein 6.25-10mg q4-6hrs PRN</t>
  </si>
  <si>
    <t>robitussin w/codeine 5mg 4-6hurs PRN</t>
  </si>
  <si>
    <t xml:space="preserve">ventolin inhaler </t>
  </si>
  <si>
    <t xml:space="preserve">asthma, afib,GERD, HLD, OA, osteoporosis </t>
  </si>
  <si>
    <t>ferrous sulfate 324mg every other day</t>
  </si>
  <si>
    <t>fluticasone propionate (FLONASE ALLERGY RELIEF) 50 mcg/actuation nasal spray 1 spray QD</t>
  </si>
  <si>
    <t>ipratropium bromide 0.02% nebulizer solution 2.5mL 4x a day PRN</t>
  </si>
  <si>
    <t>afib/flutter s/p multiple ablations, cardiomyopathy nonischemic EFV34%, GERD, hypothyroidism, tachybradycardia syndrome s/p pacemaker</t>
  </si>
  <si>
    <t>ALPRAZolam (XANAX) 0.25mg PRN</t>
  </si>
  <si>
    <t>docusate sodium 1 tablet QD PRN</t>
  </si>
  <si>
    <t>amLODIPine-benazepril (LOTREL 5-20) 5-20mg QD</t>
  </si>
  <si>
    <t>nabumetone (RELAFEN) 750mg PRN</t>
  </si>
  <si>
    <t>thyroid,pork, 60mg qAM</t>
  </si>
  <si>
    <t>obesity, peripheral venous insufficiency, venous stasis dermatitis of BLE</t>
  </si>
  <si>
    <t>arteriosclerotic heart disease, gout, hypertriglyceridemia, obesity, sleep apnea</t>
  </si>
  <si>
    <t>lactobac no.41-Bifidobact no.7 (PROBIOTIC-10) 70mg QD</t>
  </si>
  <si>
    <t xml:space="preserve">bromocriptine (CYCLOSET) 4mg qAM </t>
  </si>
  <si>
    <t>coenzyme Q10 100mg QD</t>
  </si>
  <si>
    <t>dulaglutide (TRULICITY) 0.75mg q7days</t>
  </si>
  <si>
    <t>omega-3 fatty acids 1000mg BID</t>
  </si>
  <si>
    <t>rosuvastatin (CRESTOR) 20mg qPM</t>
  </si>
  <si>
    <t>meniere's disease, peptic ulcer disease</t>
  </si>
  <si>
    <t>insulin degludec U-200 (TRESIBA FLEXTOUCH) 200 unit/mL 44-46units qAM</t>
  </si>
  <si>
    <t xml:space="preserve">acquired hallux valgus, adiposity, anxiety, arhtritis, colonic polyps </t>
  </si>
  <si>
    <t>duloxetine (CYMBALTA) 30mg QD</t>
  </si>
  <si>
    <t>hydrochlorothiazide (HYDRODIURIL) 20mg QD</t>
  </si>
  <si>
    <t>inhaler spacing device (AEROCHAMBER, BREATHERITE) spcr 1 each q6hrs PRN</t>
  </si>
  <si>
    <t>insulin aspart (NOVOLOG) 16 UKNITS bid</t>
  </si>
  <si>
    <t>insulin detemir U-100 (LEVEMIR) 42 units qAM 36units qPM</t>
  </si>
  <si>
    <t>meclizine (ANTIVERT) 25mg BID PRN</t>
  </si>
  <si>
    <t>nabumetone (RELAFEN) 500mg BID</t>
  </si>
  <si>
    <t>pregabalin (LYRICA) 150mg BID</t>
  </si>
  <si>
    <t xml:space="preserve">trazodone (DESYREL) 100mg </t>
  </si>
  <si>
    <t>hiatal hernia, hypothyroidism, obesity, pancreatitis, peritoneal adhesions, thrombophilia</t>
  </si>
  <si>
    <t>arthritis, glaucoma, HLD, hx STEMI</t>
  </si>
  <si>
    <t>diltiazem (CARDIZEM) 30mg qAM 60mg qPM</t>
  </si>
  <si>
    <t>humalog kwikpen insulin 100unit/mL 25units w/meals</t>
  </si>
  <si>
    <t>insulin glargine (LANTUS SOLOSTAR U-100 INSULIN) 100 unit/mL 30 units QD</t>
  </si>
  <si>
    <t>omeprazole (PRILOSEC) 50mg QD</t>
  </si>
  <si>
    <t>tacrolimus (PROGRAF) 1mg BID</t>
  </si>
  <si>
    <t>warfarin (COUMADIN) 4mg MWFS 3mg Thus/Sun</t>
  </si>
  <si>
    <t xml:space="preserve">hypercholesterolemia, sickle trait, TIA </t>
  </si>
  <si>
    <t>acetaminophen (TYLENOL) 1000mg q8hrs</t>
  </si>
  <si>
    <t>ibuprofen (ADVIL, MOTRIN) 800mg q8hrs PRN</t>
  </si>
  <si>
    <t>insulin aspart U-100 (NOVOLOG) 100unit/mL 0-16 units TID</t>
  </si>
  <si>
    <t>insulin glargine (LANTUS, BASAGLAR) 100unit/mL 77units QD</t>
  </si>
  <si>
    <t>metoprolol tartrate (LOPRESSOR) 150mg BID</t>
  </si>
  <si>
    <t>rosuvastatin (CRESTOR) 40mg qPM</t>
  </si>
  <si>
    <t>GERD, glaucoma, bilateral lymphadema, morbid obesity, sleep apnea, spinal stenosis, TIA</t>
  </si>
  <si>
    <t>aspirin 324mg QD</t>
  </si>
  <si>
    <t>bupropion HCl (WELLBUTRIN) 150mg QD PRN</t>
  </si>
  <si>
    <t>ephinephrine 0.3mg/0.3mL PRN</t>
  </si>
  <si>
    <t>levalbuterol (XOPENEX HFA) 45mcg/actuation inhaler 2 puffs q4hrs PRN</t>
  </si>
  <si>
    <t>montelukast (SINGULAIR)  10mg qPM</t>
  </si>
  <si>
    <t xml:space="preserve">nitroglycerin </t>
  </si>
  <si>
    <t>tiotropium (SPIRIVA RESPIMAT) 2.5mcg/actuatoin mist 1 puff QD</t>
  </si>
  <si>
    <t>BPH, cataract, glaucoma, MS, neuromyopathy</t>
  </si>
  <si>
    <t xml:space="preserve">aripiprazole (ABILIFY) 22mg qPM </t>
  </si>
  <si>
    <t>diazepam 2mg qPM</t>
  </si>
  <si>
    <t>nicotine polacrilex (COMMIT) 4mg q2hrs PRN</t>
  </si>
  <si>
    <t>riTUXimab in sodium chloride 1000mg q6months</t>
  </si>
  <si>
    <t xml:space="preserve">moyamoya, L MCA occlusion and watershed infarcts, seizure dx, </t>
  </si>
  <si>
    <t>albuterol (PROVENTIL HFA; VENTOLIN HFA) 90mcg/actuation inhaler q6hrs PRN</t>
  </si>
  <si>
    <t>insulin aspart u-100 (NOVOLOG) 100unit/mL 17 units TID</t>
  </si>
  <si>
    <t>insulin degludec U-200 (TRESIBA FLEXTOUCH) 200unit/mL 80 units qPM</t>
  </si>
  <si>
    <t>liraglutide (VICTOZA) 0.6mg/0.1mL 1.2mg QD</t>
  </si>
  <si>
    <t>renal cell cancer</t>
  </si>
  <si>
    <t>alcohol dependence in remission, arthritis, asthma, buffalo hump, chronic pain, depression, thyroid nodule, gastroparesis, GERD, hypercholesterolemia, hx of PE, HTN, lichen simplex chronicus, low TSH, migraines, MI, OSA, PTSD, renal cyst, seasonal allergies</t>
  </si>
  <si>
    <t>albuterol 90mcg/actuation inhaler 2 puffs q6hrs</t>
  </si>
  <si>
    <t>dulaglutide (TRULICITY) 1.5mg q7days</t>
  </si>
  <si>
    <t>folic acid 1mg QD</t>
  </si>
  <si>
    <t>gabapentin 800mg TID</t>
  </si>
  <si>
    <t>labetalol 300mg TID</t>
  </si>
  <si>
    <t>lisinopril 20mg QD</t>
  </si>
  <si>
    <t>metoclopramide 10mg BID PRN</t>
  </si>
  <si>
    <t>nifedipine 60mg QD</t>
  </si>
  <si>
    <t>rosuvastatin 40mg qPM</t>
  </si>
  <si>
    <t>tiotropium (SPIRIVA) 18mcg 1 capsule QD</t>
  </si>
  <si>
    <t>cataract, glaucoma</t>
  </si>
  <si>
    <t>aceteaminophen (TYLENOL) 650mg q6hrs PRN</t>
  </si>
  <si>
    <t>narcotic use hx</t>
  </si>
  <si>
    <t xml:space="preserve">ovarian cyst, kidney stone, UC </t>
  </si>
  <si>
    <t>glaucoma, osteoarthritis, smoker</t>
  </si>
  <si>
    <t>senna (SENOKOT) 8.6mg qHS</t>
  </si>
  <si>
    <t>hypothyroidism, osteoporosis, TIA</t>
  </si>
  <si>
    <t>senna (SENNA) 8.6mg QD PRN</t>
  </si>
  <si>
    <t>sleep apnea</t>
  </si>
  <si>
    <t>budesonide (PULMICORT FLEXHALER) 90mcg/actuation inhaler 1 puffs BID</t>
  </si>
  <si>
    <t>insulin aspart U-100 (NOVOLOG) 100unit/mL 7 units TID</t>
  </si>
  <si>
    <t>insulin detemir U-100 (LEVEMIR) 100unit/mL 45units qPM</t>
  </si>
  <si>
    <t>oxycodone 15mg 5x a day</t>
  </si>
  <si>
    <t>tramadol (ULTRAM) 100mg TID</t>
  </si>
  <si>
    <t>varenicline (CHANTIX) 1mg QD</t>
  </si>
  <si>
    <t>goiter,  obesity</t>
  </si>
  <si>
    <t>dulaglutide (TRULICITY)  1.5mg/0.5mL 0.5mL q7days</t>
  </si>
  <si>
    <t>gabapentin (NEURONTIN) 300mg BID, 900mg qHS</t>
  </si>
  <si>
    <t xml:space="preserve">glucagon, human recombinant, 1mg injection 1mg </t>
  </si>
  <si>
    <t>insulin glargine (LANTUS, BASAGLAR) 100unit/mL 50 units qHS</t>
  </si>
  <si>
    <t>traZODone (DESYREL) 100-150mg qHS</t>
  </si>
  <si>
    <t>AKI, anxiety, afib, degenerative joint disease of hand, diverticular disease, GERD, hiatal hernia, irritable bowel syndrome, NSTEMI, osteoporosis, psoriasis</t>
  </si>
  <si>
    <t xml:space="preserve">glucosamine sulfate </t>
  </si>
  <si>
    <t>sildenafil (REVATIO) 40mg PRN</t>
  </si>
  <si>
    <t xml:space="preserve">sulfamethoxazole/trimethoprim (BACTRIM DS) 800-160mg BID </t>
  </si>
  <si>
    <t>GERD, gout, hemorrhoids</t>
  </si>
  <si>
    <t>lisinopril-hydrochlorothiazide (PRINZIDE, ZESTORETIC) 10-12.5mg QD</t>
  </si>
  <si>
    <t>colon polyp, GERD</t>
  </si>
  <si>
    <t>ALPRAZolam (XANAX) 0.5mg QD</t>
  </si>
  <si>
    <t>ipratropium (ATROVENT HFA) 17mcg/actuation inhaler 1-2 puffs 4x a day</t>
  </si>
  <si>
    <t>metoprolol tartrate (LOPRESSOR) 50mg QD</t>
  </si>
  <si>
    <t>warfarin (COUMADIN) 2.5mg QD</t>
  </si>
  <si>
    <t>fluticasone (FLOVENT HFA) 220mcg/actuation inhaler 1-2 puffs BID</t>
  </si>
  <si>
    <t>folic acid (FOLVITE) 1mg qPM</t>
  </si>
  <si>
    <t>fatty liver, necrotizing fascitis, obesity, OSA on CPAP</t>
  </si>
  <si>
    <t xml:space="preserve">psyllium (KONSYL) </t>
  </si>
  <si>
    <t>tadalafil (CIALIS) 10mg QD PRN</t>
  </si>
  <si>
    <t>hypothyroidism, diverticulitis, GERD</t>
  </si>
  <si>
    <t>pravastatin (PRAVACHOL) 80mg qHS</t>
  </si>
  <si>
    <t>adrenal insufficiency, GERD</t>
  </si>
  <si>
    <t>trazODone (DESYREL) 100mg qPM</t>
  </si>
  <si>
    <t>arthritis, blepharitis, cerebral hemorrhage, glaucoma, macular degeneration</t>
  </si>
  <si>
    <t>botulinum toxin type A (BOTOX) 100units q3-4 months</t>
  </si>
  <si>
    <t xml:space="preserve">polyethylene glycol 3350 (MIRALAX) </t>
  </si>
  <si>
    <t>abnormality of gait, arthropathy, organic brain syndrome, pure hypercholesterolemia</t>
  </si>
  <si>
    <t xml:space="preserve">furosemide (LASIX) 10mg QD </t>
  </si>
  <si>
    <t>areriosclerotic heart disease, benign prostatic hyperplasia, hearing loss, pacemaker, urinary retention, spinal stenosis of lumbar region</t>
  </si>
  <si>
    <t>sarcoma</t>
  </si>
  <si>
    <t>AAA, R iliac aneurysm, asthma, BPH, cardiomyopathy, dysphagia, endoleak post EVAR, eosinophilia, hypercholsterolemia, low B12, mantoux: positive, neuropathy, prostatitis, thrombocytopenia, HTN</t>
  </si>
  <si>
    <t>insulin lispro (ADMELOG, HUMALOG) 100unit/mL 0-6 units TID</t>
  </si>
  <si>
    <t>polyethylene glycol (MIRALAX) 17g 4x a day</t>
  </si>
  <si>
    <t>predniSONE (DELTASONE) 15mg QD</t>
  </si>
  <si>
    <t>QUEtiapine (SEROQUEL) 100mg qPM</t>
  </si>
  <si>
    <t>venlafaxine (EFFEXOR-XR) 300mg QD</t>
  </si>
  <si>
    <t>lewy body dementia</t>
  </si>
  <si>
    <t>afib, parkinsonism, recurrent UTI</t>
  </si>
  <si>
    <t>senna (SENOKOT) 8.6mg QD PRN</t>
  </si>
  <si>
    <t>anxiety, cardiomyopathy,  diverticulosis, hip fx, GIB requiring transfx, GERD, mitral valve disorder, nephrolithiasis, TIA, venous insufficiency</t>
  </si>
  <si>
    <t>atorvatatin (LIPITOR) 10mg QD</t>
  </si>
  <si>
    <t>EIPINEPHrine 0.3mg/0.3mL PRN</t>
  </si>
  <si>
    <t>furosemide (LASIX) 20mg QOD</t>
  </si>
  <si>
    <t>insulin glargine (LANTUS SOLOSTAR U-100 INSULIN) 100unit/mL 20 units qHS</t>
  </si>
  <si>
    <t>predniSONE (DELTASONE) 10mg qAM</t>
  </si>
  <si>
    <t>rotator cuff syndrome, torn meniscus</t>
  </si>
  <si>
    <t>acetaminophen (TYLENOL EXTRA STRENGTH) 500-1000mg q6hrs PRN</t>
  </si>
  <si>
    <t>carbidopa-levodopa (SINEMET CR) 50-200mg 4x a day</t>
  </si>
  <si>
    <t>mirtazapine (REMERON) 30mg qHS</t>
  </si>
  <si>
    <t>asthma, afib, GERD, hyperlipidemia, osteoarthritis, osteoporosis</t>
  </si>
  <si>
    <t>atenolol (TENORMIN) 50mg BID</t>
  </si>
  <si>
    <t>citalopram (CELEXA) 40mg QD</t>
  </si>
  <si>
    <t>afib, disorder of thyroid, obstructive sleep apnea syndrome, peripheral vascular disease</t>
  </si>
  <si>
    <t>methotrexate sodium/PF 25mg/mL 20mg qWeek</t>
  </si>
  <si>
    <t>metoprolol succinate (TOPROL0XL) 125mg QD</t>
  </si>
  <si>
    <t>hepatitis</t>
  </si>
  <si>
    <t>afib, BPH, cardiomyopathy, cirrhosis of liver due to autoimmune hepatitis, hypertension, elevated PSA</t>
  </si>
  <si>
    <t>bupropion (WELLBUTRIN XL) 150mg QD</t>
  </si>
  <si>
    <t>ferrous sulfate 324mg QOD</t>
  </si>
  <si>
    <t>ipratropium bromide 0.02% neb solution 2.5mL 4x a day PRN</t>
  </si>
  <si>
    <t>levalbuterol (XOPENEX HFA) 45mcg/actuation inhaler 1-2 puffs q4hs PRN</t>
  </si>
  <si>
    <t>levothyroxine (SYNTHROID, LEVOTHROID) 200mgc qAM</t>
  </si>
  <si>
    <t>ondansetron (ZOFRAN-ODT) 4mg q6hrs PRN</t>
  </si>
  <si>
    <t>potassium chloride (KLOR-CON) 20mEq BID</t>
  </si>
  <si>
    <t>sodium chloride (NS) 0.9% syringe flush 3mL PRN</t>
  </si>
  <si>
    <t>sodium chloride (OCEAN) 0.65% nasal spray 2 sprays PRN</t>
  </si>
  <si>
    <t>trazodone (DESYREL) 25mg qPM PRN</t>
  </si>
  <si>
    <t>aortic stenosis status post AVR, hypercholesterolemia, subclavian artery stenosis, vertigo</t>
  </si>
  <si>
    <t>glipizide (GLUCOTROL) 10mg qAM</t>
  </si>
  <si>
    <t xml:space="preserve">hepatitis  </t>
  </si>
  <si>
    <t>bipolar disorder, hyperlipidemia, psychotic disorder, pulmonary embolus on warffarin, seizure disorder, hx of substance abuse</t>
  </si>
  <si>
    <t>bisacodyl (DULCOLAX, BISACODYL) 10mg QD PRN</t>
  </si>
  <si>
    <t>colchicine (COLCRYS) 0.6mg TID</t>
  </si>
  <si>
    <t>lamiVUDine (EPIVIR) 150mg QD</t>
  </si>
  <si>
    <t>magnesium oxide 30mL QD PRN</t>
  </si>
  <si>
    <t>torsemide (DEMADEX) 40mg qAM 20mg qPM</t>
  </si>
  <si>
    <t>afib, diverticulosis, hypercholesrolemia, LBBB, obesity, ulcerative colitis</t>
  </si>
  <si>
    <t>insulin nph (HUMULIN N, NOVOLIN N) 100unit/mL 24 units qAM 20 units qPM</t>
  </si>
  <si>
    <t>meclizine (ANTIVERT) 12.5mg TID PRN</t>
  </si>
  <si>
    <t>paroxetine (PAXIL) 40mg QD</t>
  </si>
  <si>
    <t xml:space="preserve">polyethylene glycol (MIRALAX) 17g QD </t>
  </si>
  <si>
    <t>senna (SENOKOT) 8.6mg qPM</t>
  </si>
  <si>
    <t>zolpidem (AMBIEN) 5mg qHS PRN</t>
  </si>
  <si>
    <t>anemia, afib, graves disease, intracranial atherosclerosis, mitral valve insufficiency, osteoporosis, subdura hematoma, tricuspid regurgitation, cellulitis of foot</t>
  </si>
  <si>
    <t>acetaminophen (MAPAP) 650mg q6hrs PRN</t>
  </si>
  <si>
    <t>albuterol (PROVENTIL HFA; VENTOLIN HFA) 90mcg/actuation inhaler 2 puffs 4x a day PRN</t>
  </si>
  <si>
    <t>benztropine (COGENTIN) 1mg QD</t>
  </si>
  <si>
    <t>citalopram 20mg QD</t>
  </si>
  <si>
    <t>enoxaparin (LOVENOX) 90mg/0.8mL 0.7mL q12hrs</t>
  </si>
  <si>
    <t>incruse ellipta 62.5mcg/actuation inhaler 1 capsule QD</t>
  </si>
  <si>
    <t>lamotrigine (LAMICTAL) 100mg qPM</t>
  </si>
  <si>
    <t>oxycodone 2.5mg q12hrs PRN</t>
  </si>
  <si>
    <t>risperidone (RISPERDAL) 4mg qPM</t>
  </si>
  <si>
    <t>trazodone (DESYREL) 50mg</t>
  </si>
  <si>
    <t>tresiba fextouch U-100 inj pen 3 units QD</t>
  </si>
  <si>
    <t>warfarin (COUMADIN) 3-4mg QD</t>
  </si>
  <si>
    <t>aortic valve disorder, afib,  DVT in pregnancy, hip fracture, GERD</t>
  </si>
  <si>
    <t>empagliflozin (JARDIANCE) 25mg QD</t>
  </si>
  <si>
    <t>glipiZIDE (GLUCOTROL) 5mg BID</t>
  </si>
  <si>
    <t>afib, hypertrophic cardiomyopathy s/p AICD, GERD, hyperlipidemia, left atrophic kidney second to impacted stone, OSA, VF/VT</t>
  </si>
  <si>
    <t>atorvastatin (LIPITOR) 40mg qHS</t>
  </si>
  <si>
    <t>dilTIAZem (CARIDZEM CD) 360mg QD</t>
  </si>
  <si>
    <t>senna (SENOKOT) 8.6mg tablet 2 tablets qHS</t>
  </si>
  <si>
    <t>osteopenia, GERD, afib, chronic low back pain</t>
  </si>
  <si>
    <t>apixaban (ELIQUI) 2.5mg BID</t>
  </si>
  <si>
    <t>anxiety disorder, cataract, depression unipolar, diabetic retinopathy, GERD, myocardial infarctino, obesity, OSA</t>
  </si>
  <si>
    <t>NIFEdipine (PROCARDIA XL) 30mg QD</t>
  </si>
  <si>
    <t>calcitrol (ROCALTROL) 0.5mcg QD</t>
  </si>
  <si>
    <t>fenofibrate (TRICOR) 145mg QD</t>
  </si>
  <si>
    <t>furosemide (LASIX) 120mg BID</t>
  </si>
  <si>
    <t>insulin glargine (LANTUS, BASAGLAR) 100unit/mL 3mL 10units qPM</t>
  </si>
  <si>
    <t>mexiletine (MEXITIL) 150mg TID</t>
  </si>
  <si>
    <t>potassium chloride SA (KLOR-CON M20) 40mEq BID</t>
  </si>
  <si>
    <t>sotalol (BETAPACE) 40mg q12hrs</t>
  </si>
  <si>
    <t>warfarin (COUMADIN) 7.5mg QD 10mg Thursday evenings</t>
  </si>
  <si>
    <t>amiodarone (PACERONE) 100mg QD</t>
  </si>
  <si>
    <t>diazepam (VALIUM) 5mg qPM PRN</t>
  </si>
  <si>
    <t>diltiazem (CARDIZEM CD) 120mg QD</t>
  </si>
  <si>
    <t>BPH, bronchiectasis, depression, gout, HLD, kidney stones, NSTEMI, onychomycosis, OA, PVD, polylyalgia rheumatica, post poliomyelitis syndrome, RA, s/p cholecystectomy</t>
  </si>
  <si>
    <t>trulicity 1.5mg/0.5mL q7days</t>
  </si>
  <si>
    <t>insulin glargine U-300 (TOUJEO SOLOSTAR) 300unit/mL 9 units qHS</t>
  </si>
  <si>
    <t>metFORMIN (GLUCOPHAGE) 500mg QD</t>
  </si>
  <si>
    <t>metoprolol succinate (TOPROL-XL) 150mg QD</t>
  </si>
  <si>
    <t>pregabalin (LYRICA) 150mg TID</t>
  </si>
  <si>
    <t>senna (SENNA LAX) 8.6mg tablet 2 tabletst BID</t>
  </si>
  <si>
    <t>basal cell carcinoma skin</t>
  </si>
  <si>
    <t>anemia, hip fx s/p operation, lyme disease, stress incontinence, osteopenia, rigidity</t>
  </si>
  <si>
    <t>baclofen (LIORESAL) 10mg BID</t>
  </si>
  <si>
    <t>bupropion (WELLBUTRIN XL) 300mg QD</t>
  </si>
  <si>
    <t>cyproheptadine (PERIACTIN) 4mg qAM</t>
  </si>
  <si>
    <t>docusate (COLACE) 60mg BID PRN</t>
  </si>
  <si>
    <t>nitrofurantoin (MACROBID) 100mg BID</t>
  </si>
  <si>
    <t>polyethylene glycol 17g QD</t>
  </si>
  <si>
    <t>albuterol 2.5mg/3mL (0.083%) 3mL q6hrs PRN</t>
  </si>
  <si>
    <t>guaiFENesin (ROBITUSSIN) 100mg/5mL 10mL TID PRN</t>
  </si>
  <si>
    <t>methotrexate sodium 25mg/mL 0.2mL q7days</t>
  </si>
  <si>
    <t>raNITIdine (ZANTAC) 75mg q12hrs PRN</t>
  </si>
  <si>
    <t>umeclidinium-vilanterol (ANORO ELLIPTA) 62.5-5.25mcg/actuation diskus inhaler 1 puff QD</t>
  </si>
  <si>
    <t>xarelto 20mg QD</t>
  </si>
  <si>
    <t>afib, obesity, OSA</t>
  </si>
  <si>
    <t>torsemide (DEMADEX) 150mg qAM 100mg qPM</t>
  </si>
  <si>
    <t xml:space="preserve">warfarin (COUMADIN) 6mg </t>
  </si>
  <si>
    <t xml:space="preserve">fluticasone-salmeterol (ADVAIR DISKUS) 100-50mcg/dose 1 puff s12hrs </t>
  </si>
  <si>
    <t>tiotropium (SPIRIVA HANDIHALER) 18mcg BID</t>
  </si>
  <si>
    <t>anemia, cataract, diabetic neuropathy, diabetic retinopathy, dyslipidemia, GERD, glaucoma</t>
  </si>
  <si>
    <t>acetaminophen (TYLENOL) 500mg q8hrs</t>
  </si>
  <si>
    <t>albuterol 2.5mg/0.5mL neb 0.5mL q6hrs PRN</t>
  </si>
  <si>
    <t>albuterol 90 mcg/actuation inahler 2 puffs q6hrs PRN</t>
  </si>
  <si>
    <t>budesonide (PULMICORT) 0.25mg/2mL neb 2mL QD</t>
  </si>
  <si>
    <t>ferrous sulfate 325mg every other day</t>
  </si>
  <si>
    <t>flovent hfa 110 mcg/actuation inhaler 1 puff BID</t>
  </si>
  <si>
    <t>guaifenesin-codeine (ROBITUSSIN AC) 5mL BID PRN</t>
  </si>
  <si>
    <t>insulin glargine (LANTUS) 100unit/mL 18 units qPM</t>
  </si>
  <si>
    <t>novolog flexpen 100unit/mL TID</t>
  </si>
  <si>
    <t>endometriosis, GERD, kidney stones, migraines, goiter, tobacco use, vit D deficient</t>
  </si>
  <si>
    <t>amoxicillin-clavulanate (AUGMENTIN) 875-125mg q12hrs</t>
  </si>
  <si>
    <t>azithromycin (ZITHROMAX Z-PAK) 250mg MWF</t>
  </si>
  <si>
    <t>buprenorphine-naloxone (SUBOXONE) 8-2mg QD</t>
  </si>
  <si>
    <t>fluticasone propion-salmeterol (ADVAIR DISKUS) 500-50mcg/dose 1 puff q12hrs</t>
  </si>
  <si>
    <t>naloxone (NARCAN) 4mg/actuation nasal spray 1 spray PRN</t>
  </si>
  <si>
    <t>nicotine (NICODERM CQ) 21mg/patch 1 patch QD</t>
  </si>
  <si>
    <t>sodium chloride (HYPERSAL) 7% nebu 4mL BID pRN</t>
  </si>
  <si>
    <t>ticagrelor (BRILINTA) 90mg q12hrs</t>
  </si>
  <si>
    <t>tiotropium (SPIRIVA WITH HANDIHALER) 18mcg QD</t>
  </si>
  <si>
    <t xml:space="preserve">dysphasia, elevated alkaline phosphatase, hip fx s/p op, hypothyroid, macrocytic anemia, protein malnutrition, MS, osteoporosis </t>
  </si>
  <si>
    <t>abaloparatide 80mcg QD</t>
  </si>
  <si>
    <t>aceatminophen (TYLENOL) 325mg QD PRN</t>
  </si>
  <si>
    <t>baclofen (LIORESAL) 10mg 6x a day</t>
  </si>
  <si>
    <t>fluticasone propionate (FLONASE) 50 mcg/actuation nasal spray 2 sprays QD</t>
  </si>
  <si>
    <t>levothyroxine (SYNTHROID, LEVOTHROID) 137mcg qAM</t>
  </si>
  <si>
    <t>polyethylene glycol (GLYCOLAX) 8.5g QD PRN</t>
  </si>
  <si>
    <t>triamterene-hydroCHLOROthiazide (MAXZIDE-25) 37.5-25mg QD</t>
  </si>
  <si>
    <t>zinc sulfate 220mg QD</t>
  </si>
  <si>
    <t>osteoporosis, vit D deficiency</t>
  </si>
  <si>
    <t>morbid obesity, OSA, OA, pAFib, hx PE</t>
  </si>
  <si>
    <t>acetaminophen 650mg 4x QD PRN</t>
  </si>
  <si>
    <t>albuterol 90 mcg inhaler 2 puffs q4hrs PRN</t>
  </si>
  <si>
    <t>fluticasone 50mcg 1 spray BID</t>
  </si>
  <si>
    <t>fluticasone-salmetrol 1 puff BID</t>
  </si>
  <si>
    <t>furosemide 80mg BID</t>
  </si>
  <si>
    <t>gabapentin 600mg TID</t>
  </si>
  <si>
    <t>atrial fibrillation, MCA, hypothyroidism, urinary retention d/t BPH</t>
  </si>
  <si>
    <t>indolent prostate cancer</t>
  </si>
  <si>
    <t>triamcinolone (NASACORT AQ) 55mcg/actuation inhaler 2 sprays QD</t>
  </si>
  <si>
    <t xml:space="preserve">CAD </t>
  </si>
  <si>
    <t xml:space="preserve">AAA, abnormal electrocardiogram, aneurysm of R iliac artery, abnormal sex function, asthma, BPH, cardiomyopathy, dysphagia, endoleak post endovascular aneurysm repair, eosinophilia,  hypercholesterolemia, low blood pressure, low vitamin B12, mantoux:positive, neuropathy, prostatitis, sarcoma, thrombocytopenia, </t>
  </si>
  <si>
    <t xml:space="preserve">SPIRIVA w/handihaler 18mcg/actuation capsule 1 capsule QD </t>
  </si>
  <si>
    <t>insulin glargine (LANTUS SOLOSTAR U-100 INSULIN) 100unit/mL 18 units qHS</t>
  </si>
  <si>
    <t>ipratropium-albuterol (DUONEB) 0.5-2.5mg/3mL 3mL q6hrs pRN</t>
  </si>
  <si>
    <t>allergic rhinitis, GERD</t>
  </si>
  <si>
    <t>hydrOXYzine HCl (ATARAX) 10mg qPM</t>
  </si>
  <si>
    <t>mometasone (ASMANEX) 220mcg AePB 2 puffs QD</t>
  </si>
  <si>
    <t>albuterol 90mcg/actuation inhaler 1 puff q4hrs PRN</t>
  </si>
  <si>
    <t>malignant neoplasm right breast</t>
  </si>
  <si>
    <t xml:space="preserve">anemia, obesity, thyroid nodule, endometriosis, back pain, headache, palpitations, hypercholesterolemia, abdominal pain, sleep apnea, kidney stone, pulmonary nodule </t>
  </si>
  <si>
    <t>clonazePAM (KONOPIN) 0.5mg BID PRN</t>
  </si>
  <si>
    <t>diclofenac potassium (CATAFLAM) 50mg q12hrs PRN</t>
  </si>
  <si>
    <t>gabapentin (NEURONTIN) 600mg qPM, 300mg qAM</t>
  </si>
  <si>
    <t>anal fissure, tinnitus, hearing loss, osteoporosis, back pain, left shoulder replacement, colitis, delirium, neuroma, hallux rigidus, metatarsalgia, hammertoe, shoulder pain, bilateral headache, failure of arthroplasty, hyponatremia, fibromyalgia, insomnia, anemia, stenosis, scholiosis</t>
  </si>
  <si>
    <t>acetaminophen (TYLENOL) 3g QD</t>
  </si>
  <si>
    <t>cannabidiol CBD extract 100mg/mL soln 0.5mL BID</t>
  </si>
  <si>
    <t>duloxetine (CYMBALTA) 30mg BID</t>
  </si>
  <si>
    <t>ferrous sulfate 60mg QD</t>
  </si>
  <si>
    <t>fluticasone propionate (FLOVENT HFA) 44mcg/actutaion inhaler 2 puffs BID</t>
  </si>
  <si>
    <t>hydromorphone (DILAUDID) 2-4mg q3hrs PRN</t>
  </si>
  <si>
    <t>lactobac #2-bifido #1-S therm 112.5 billion cell cap 1 capsule PRN</t>
  </si>
  <si>
    <t>magnesium oxide 500mg qHS</t>
  </si>
  <si>
    <t>pregabalin (LYRICA) 100mg BID</t>
  </si>
  <si>
    <t>sodium bicarbonate 650mg QD</t>
  </si>
  <si>
    <t>sodium chloride 1g BID</t>
  </si>
  <si>
    <t>obesity, tinea crusis, prediabetes</t>
  </si>
  <si>
    <t>naproxen sodium (ALEVE) 495mg BID</t>
  </si>
  <si>
    <t>ondansetron (ZOFRAN-ODT) 8mg q8hrs PRN</t>
  </si>
  <si>
    <t>afib, BPH, cataract, chronic renal impairment, diastolic dysfuntion, gout</t>
  </si>
  <si>
    <t>bumetanide (BUMEX) 4mg qAM, 3mg qPM</t>
  </si>
  <si>
    <t>metOLazone (ZAROXOLYN) 2.5mg QD PRN</t>
  </si>
  <si>
    <t>minoxidil (LONITEN) 10mg QD</t>
  </si>
  <si>
    <t>potassium chloride SA (KLOR-CON) 20mEq QD</t>
  </si>
  <si>
    <t>tiotropium (SPIRIVA W/HANDIHALER) 18mcg inhalation capsule 1 capsule QD</t>
  </si>
  <si>
    <t>influenza, pneumonia</t>
  </si>
  <si>
    <t>nicotine polacrilex (COMMIT) 2mg PRN</t>
  </si>
  <si>
    <t>anemia, anxiety, bronchitis, Liver cirrhosis, back pain, obesity, osteoporosis, peptic ulcer, yeast infection</t>
  </si>
  <si>
    <t>insulin glargine (LANTUS, BASAGLAR) 100unit/mL 25units QD</t>
  </si>
  <si>
    <t>lactulose (CONSTULOSE) 20mg/30mL 30mL TID</t>
  </si>
  <si>
    <t>melatonin 6mg qHS</t>
  </si>
  <si>
    <t>torsemide (DEMADEX) 10mg QD</t>
  </si>
  <si>
    <t>traZODone (DESYREL) 50mg qHS</t>
  </si>
  <si>
    <t>cardiomyopathy, afib,  MI, pacemaker, allergies</t>
  </si>
  <si>
    <t>insulin glargine (LANTUS, BASAGLAR) 100unit/mL 30 units qPM 20 units w/lunch</t>
  </si>
  <si>
    <t>levothyroxine (SYNTHROID, LEVOTHROID) 25mg qAM</t>
  </si>
  <si>
    <t>metOLazone (ZAROXOLYN) 2.5mg 30min before torsemide</t>
  </si>
  <si>
    <t>torsemide (DEMADEX) 190mg qAM 160mg qpM</t>
  </si>
  <si>
    <t>warfarin (COUMADIN) 4-6mg qPM</t>
  </si>
  <si>
    <t>fenofibrate 160mg QD</t>
  </si>
  <si>
    <t>pioglitazone 15mg BID</t>
  </si>
  <si>
    <t>pravastatin 40mg QD</t>
  </si>
  <si>
    <t>albuterol 2 puffs q6hrs PRN</t>
  </si>
  <si>
    <t>acyclovir 400mg BID</t>
  </si>
  <si>
    <t>ondansetron 8mg q8hrs PRN</t>
  </si>
  <si>
    <t>magnesium citrate QD</t>
  </si>
  <si>
    <t>colace 100mg QD PRN</t>
  </si>
  <si>
    <t>herpes, hepatomegaly, seizures, astigmatism, Mauriac's syndrome, Myopia, pancreatitis retinal dot hemorrhage, transaminitis</t>
  </si>
  <si>
    <t>insulin aspart U-100 (NOVOLOG) 100unit/mL 0-10units TID</t>
  </si>
  <si>
    <t>insulin glargine (LANTUS, BASAGLAR) 100unit/mL 22 units qHS</t>
  </si>
  <si>
    <t>nitrofurantoin macrocrystal (MACRODANTIN) 100mg 4x a day</t>
  </si>
  <si>
    <t>glaucoma, nephrolithiasis, GERD, benign prostatic hyperplasia, spinal stenosis</t>
  </si>
  <si>
    <t>albuterol (ACCUNEB) 1.25mg/3mL neb solution 3mL q6hrs PRN</t>
  </si>
  <si>
    <t>ipratropium-albuterol (DUONEB) 0.5-2.5mg/3mL neb solution q6hrs PRN</t>
  </si>
  <si>
    <t>levothyroxine (SYNTHROID, LEVOTHROID) 25mg QD</t>
  </si>
  <si>
    <t>montelukast 10mg qPM</t>
  </si>
  <si>
    <t>systemic lupus erythematosus,  Hypokalemia, Obesity,Seizure disorder, GERD, SLE, Anginia pectoris, Achalasia of esophagus</t>
  </si>
  <si>
    <t>acetaminophen (TYLENOL) 1000mg BID PRN</t>
  </si>
  <si>
    <t>amLODIPine (NORVASC) 10mg BID</t>
  </si>
  <si>
    <t>dextromethorphan-guaiFENesin (ROBITUSS-DM) 10-100 mg/5mL 5mL q4hrs PRN</t>
  </si>
  <si>
    <t>enalapril (VASOTEC) 20mg QD</t>
  </si>
  <si>
    <t>isosorbide mononitrate (IMDUR) 60mg BID</t>
  </si>
  <si>
    <t>prednisone (DELTASONE) 8mg QD</t>
  </si>
  <si>
    <t>osteoporosis</t>
  </si>
  <si>
    <t>anemia, afib with slow ventricular response, blepharitis, epiretinal membrane of left eye, hip frature, hyperparathyroidism, multiple throid nodules, osteopenia, osteoporosis, posterior capsular opacification</t>
  </si>
  <si>
    <t>allopurinol (ZYLOPRIM) 100mg qPM</t>
  </si>
  <si>
    <t>meningioma</t>
  </si>
  <si>
    <t>c.dif colitis, constipation, helicobacter pylori infection, trigeminal neuralgia, aneurysm, insomnia, cataract, GERD</t>
  </si>
  <si>
    <t>gabapentin (NEURONTIN) 100mg qPM PRN</t>
  </si>
  <si>
    <t>anemia, afib with slow ventricular response, blepharitis, epiretinal membrane of left eye, hip frature, hyperparathyroidism, multiple throid nodules, osteopenia, posterior capsular opacification</t>
  </si>
  <si>
    <t>alendronate 70mg qWeek</t>
  </si>
  <si>
    <t>allopurinol 100mg BID</t>
  </si>
  <si>
    <t>apixaban 2.5 BID</t>
  </si>
  <si>
    <t>magnesium oxide 400mg QD</t>
  </si>
  <si>
    <t>simvastatin 20mg QD</t>
  </si>
  <si>
    <t>spironolactone 25mg QD</t>
  </si>
  <si>
    <t xml:space="preserve">LI adenoma, cerebral ischemia, tobacco use, gait instability </t>
  </si>
  <si>
    <t>MS, constipation, cUTI, seizures, cardiomyopathy, Hx PE, OSA, chronic pain disorder, GI dysmotility, suprapubic catheter, sinus tachy, insomnia, GERD, PNM</t>
  </si>
  <si>
    <t>acetaminophen 500mg 5x a day</t>
  </si>
  <si>
    <t>apixaban 5mg QD</t>
  </si>
  <si>
    <t>baclofen 20mg 4x QD</t>
  </si>
  <si>
    <t>bisacodyl 10mg QD PRN</t>
  </si>
  <si>
    <t>docusate 50mg/5mL qPM</t>
  </si>
  <si>
    <t>fluoxetine 40mg QD</t>
  </si>
  <si>
    <t>gabapentin 400mg 4x QD</t>
  </si>
  <si>
    <t>lactobacillus 1 capsule QD</t>
  </si>
  <si>
    <t>levetiracetam 750mg BID</t>
  </si>
  <si>
    <t>methenamine 1g BID</t>
  </si>
  <si>
    <t>oxybutynin 5mg 4x QD</t>
  </si>
  <si>
    <t>senna 8.6mg tablets 4 tablets QD</t>
  </si>
  <si>
    <t>trazodone 100mg qPM</t>
  </si>
  <si>
    <t>paraplegia</t>
  </si>
  <si>
    <t>busPIRone (BUSPAR) 5mg TID</t>
  </si>
  <si>
    <t>tolterodine (DETROL) 2mg BID</t>
  </si>
  <si>
    <t>cardiomyopathy, hypercholesterolemia</t>
  </si>
  <si>
    <t xml:space="preserve">carvedilol (COREG) 20mg </t>
  </si>
  <si>
    <t>furosemide (LASIX) 20mg</t>
  </si>
  <si>
    <t xml:space="preserve">sacubitril-valsartan (ENTRESTO) 49-51mg </t>
  </si>
  <si>
    <t>ibuprofen (ADVIL) 400mg q6hrs PRN</t>
  </si>
  <si>
    <t>anxiety, cardiac disease, incomnia, menopause, obesity, peptic ulcer, smoker</t>
  </si>
  <si>
    <t>alprazolam (XANAX) 0.5mg qHS PRN</t>
  </si>
  <si>
    <t>levothyroxine (SYNTHROID, LEVOTHROID) 100mg QD</t>
  </si>
  <si>
    <t>tinea pedis, right foot fracture, CP, asthma exacerbation, vertigo, osteopenia, cough, UTI, hearing loss, gastroenteritis, onychomycosis, hammer toes, anxiety, tinnitus</t>
  </si>
  <si>
    <t>albuterol 90mcg/acutation inhaler 2 puffs q4hrs PRN</t>
  </si>
  <si>
    <t>gliipiZIDe (GLUCOTROL) 10mg QD</t>
  </si>
  <si>
    <t>ibesartan (AVAPRO) 37.5mg QD</t>
  </si>
  <si>
    <t>metFORMIN (GLUCOPHAGE-XR) 2000mg QD</t>
  </si>
  <si>
    <t>mometasone (NASONEX) 50mcg/actutaion nasal spray 1 spray BID</t>
  </si>
  <si>
    <t>tiotropum bromide 1.25mcg/actuation mist 2 puffs qD</t>
  </si>
  <si>
    <t>wixela inhub 500-50mcg/dose diskus 1 puff BID</t>
  </si>
  <si>
    <t>malignant tumor of rectum</t>
  </si>
  <si>
    <t>decreased mobility, edema, GERD, glaucoma, hiatal hernia, hypothyroidism, osteoporos, polio osteopathy of low leg</t>
  </si>
  <si>
    <t>sertraline (ZOLOFT) 25mg QD, 20mg qHS</t>
  </si>
  <si>
    <t>trazodone (DESYREL) 50mg qHS</t>
  </si>
  <si>
    <t>pyelo, back pain, UTI, Bipolar disorder, Nausea</t>
  </si>
  <si>
    <t>lithium 900mg qPM</t>
  </si>
  <si>
    <t>methylphenidate 18mg qAM</t>
  </si>
  <si>
    <t>odansetron 4mg q6hrs PRN</t>
  </si>
  <si>
    <t>prazosin 2mg BID</t>
  </si>
  <si>
    <t>pregabalin 150mg BID</t>
  </si>
  <si>
    <t>quetiapine 600mg qPM</t>
  </si>
  <si>
    <t>heart disease, renal impairment, osteoporosis, hypothyroidism, peripheral neuropathy, GERD, memory loss, hx afib, falls, aortic stenosis, diarrhea</t>
  </si>
  <si>
    <t>aspirin 215mg QD</t>
  </si>
  <si>
    <t>furosemide (LASIX) 20mg QD, 10mg every other day</t>
  </si>
  <si>
    <t>liothyronine (CYTOMEL) 5mcg BID</t>
  </si>
  <si>
    <t>colon polyp, obesity, hyperplasia, sleep apnea</t>
  </si>
  <si>
    <t>sotalol (BETAPACE) 120mg q12hrs</t>
  </si>
  <si>
    <t>hydrALAZINE (PARESOLINE) 10mg TID</t>
  </si>
  <si>
    <t>medorxyPROGESTERone (PROVERA) 10mg</t>
  </si>
  <si>
    <t>cryselle, 28, 0.3-30mg-mcg QD</t>
  </si>
  <si>
    <t>anemia, anxiety, bronchitis, Liver cirrhosis,  back pain, obesity, peptic ulcer, yeast infection</t>
  </si>
  <si>
    <t>insulin aspart U-100 (NOVOLOG) 100unit/mL 12units TID</t>
  </si>
  <si>
    <t>lactulose (CONSTULOSE) 20g/30mL 30mL TID</t>
  </si>
  <si>
    <t>melatonin 6mg QD</t>
  </si>
  <si>
    <t>PNA, hypothyroidism</t>
  </si>
  <si>
    <t>doxipen 100mg qPM</t>
  </si>
  <si>
    <t>estazolam 2mg qPM</t>
  </si>
  <si>
    <t>clonazepam 2mg BID</t>
  </si>
  <si>
    <t>ferrous sulfate 324mg BID</t>
  </si>
  <si>
    <t xml:space="preserve">anxiety, Cataract, CP, depression, GERD, back pain, MI, Obesity </t>
  </si>
  <si>
    <t>bupropion (WELLBUTRIN XL) 300mg qAM</t>
  </si>
  <si>
    <t>insulin glargine U-300 (TOUJEO SOLOSTAR) 300unit/mL 8 units qHS</t>
  </si>
  <si>
    <t>metformin (GLUCOPHAGE) 500mg QD</t>
  </si>
  <si>
    <t>nortriptyline (PAMELOR) 25mg qHA</t>
  </si>
  <si>
    <t>pregabalin (LYRICA) 150mg qHS</t>
  </si>
  <si>
    <t>rosuvastatin (CRESTOR) 50mg qHS</t>
  </si>
  <si>
    <t>senna (SENNA LAX) 8.6mg tablets 2 tablets BID</t>
  </si>
  <si>
    <t>glaucoma, osteopenia</t>
  </si>
  <si>
    <t>hydralazine (APRESOLINE) 50mg BID</t>
  </si>
  <si>
    <t>potassium chloride (MICRO-K) 40mEq QD</t>
  </si>
  <si>
    <t>cancer</t>
  </si>
  <si>
    <t>calf ulcer, weakness, cellulitis, dyspnea, anxiety, obesity ,osteoarthritis, back pain,  scoliosis, sleep apnea </t>
  </si>
  <si>
    <t>acetaminophen 1000mg TID</t>
  </si>
  <si>
    <t>albuterol 90mcg inhaler 2 puffs PRN</t>
  </si>
  <si>
    <t>apixaban 5mg BID</t>
  </si>
  <si>
    <t>budesonide-formoterol 160-4.5 2 puffs BID</t>
  </si>
  <si>
    <t>dulaglutide 0.75mg subcu q7days</t>
  </si>
  <si>
    <t>fluticasone 2 puffs BID</t>
  </si>
  <si>
    <t>montelukast 5mg qPM</t>
  </si>
  <si>
    <t>KCl 40mEq QD</t>
  </si>
  <si>
    <t>sulfamethoxazole-trimethoprim 800-160 BID</t>
  </si>
  <si>
    <t>torsemide 200mg QD</t>
  </si>
  <si>
    <t>tramadol 50mg q6hrs PRN</t>
  </si>
  <si>
    <t>trazodone 50mg qPM PRN</t>
  </si>
  <si>
    <t>pain relief regular strength 650mg q6hrs PRN</t>
  </si>
  <si>
    <t>acetaminophen (TYLENOL) 325mg q6hrs PRN</t>
  </si>
  <si>
    <t>melatonin 9mg qPM</t>
  </si>
  <si>
    <t>senna (SENOKOT) 8.6mg tablets 2 tablets BID</t>
  </si>
  <si>
    <t>traZODone (DESYREL) 25mg qAM, 50mg qPM</t>
  </si>
  <si>
    <t>seroquel 12.5mg BID</t>
  </si>
  <si>
    <t>mirtazapine 7.5mg QD</t>
  </si>
  <si>
    <t>??</t>
  </si>
  <si>
    <t>anemia, anxiety, back pain, benign neoplasm of adrenal cortex,  depression, esophageal reflux, headache, hearing loss, heart disease, hyperlipidemia, interstitial lung disease, multiple lung nodules, myocardial infarction, peptic ulcer, peripheral arterial disease, pulmonary emphysema, seizure, SOB, thoracic disc disorder</t>
  </si>
  <si>
    <t>ALPRAZolam (XANAX) 0.5mg TID PRN</t>
  </si>
  <si>
    <t>docusate sodium (COLACE) 250mg QD</t>
  </si>
  <si>
    <t>fluticasone propionate (FLONASE) 50mcg/actuation nasal spray 2 sprays QD PRN</t>
  </si>
  <si>
    <t>insulin degludec U-100 (TRESIBA FLEXTOUCH U-100) 8units qPM</t>
  </si>
  <si>
    <t>ipratropium-albuterol (DUONEB) 0.5-2.5mg/3mL neb solution 3mL q4hrs PRN</t>
  </si>
  <si>
    <t>metoclopramide HCl (RELGAN) 10mg 4x a day PRN</t>
  </si>
  <si>
    <t>metoprolol succinate (TOPROL XL) 25mg QD</t>
  </si>
  <si>
    <t>nicotine (NICODERM CQ) 21mg QD PRN</t>
  </si>
  <si>
    <t>nystatin (MYCOSTATIN) 5mL 4x a day PRN</t>
  </si>
  <si>
    <t>oxyCODONE (OXYCONTIN) 10mg q12hrs</t>
  </si>
  <si>
    <t>predniSONE (DELTASONE) 20mg QD</t>
  </si>
  <si>
    <t>sulfamethoxazole-trimethoprim (BACTRIM, SEPTRA) 400-80mg BID</t>
  </si>
  <si>
    <t>seizure disorder</t>
  </si>
  <si>
    <t>allopurinol (ZYLOPRIM) 150mg QD</t>
  </si>
  <si>
    <t>FLUoxetine (PROZAC) 20mgg QD</t>
  </si>
  <si>
    <t>glycopyrrolate (ROBINUL) 1mg TID</t>
  </si>
  <si>
    <t>guaiFENesin (ROBITUSSIN) 100mg/5mL 200mg TID PRN</t>
  </si>
  <si>
    <t>hydroxyurea (HYDREA) 500mg QD</t>
  </si>
  <si>
    <t>levETIRAcetam (KEPPRA) 100mg/mL 7.5mL BID</t>
  </si>
  <si>
    <t>meclizine (ANTIVERT) 25mg QD PRN</t>
  </si>
  <si>
    <t xml:space="preserve">melatonin 3mg </t>
  </si>
  <si>
    <t>metoprolol tartrate (LOPRESSOR) 12.5mg QD</t>
  </si>
  <si>
    <t>poleythylene glycol (MIRALAX) 17g QD</t>
  </si>
  <si>
    <t>sennna (SENOKOT) 8.6mg BID</t>
  </si>
  <si>
    <t>hypercholesterolemia, GERD, benign prostatic hyperplasia, Eczema, lumbar radiculopathy, simple renal cyst,  anxiety, overweight, diverticulosis, DDD, psoriasis, dermatitis, keratoses, xerosis, failure to thrive, UTI</t>
  </si>
  <si>
    <t>smoker, benign prostatic hyperplasia, hypothyroidism, osteopenia, abdominal pain, colon poyp, Gait instability, GERD, right flank pain,  anemia, urinary incontinence</t>
  </si>
  <si>
    <t>fluticasone propion-salmeterol (ADVAIR DISKUS) 500-50mcg/dose 1 puff BID</t>
  </si>
  <si>
    <t>prednisone (DELTASONE) 10mg QD PRN</t>
  </si>
  <si>
    <t>roflumilast (DALIRESP) 500mcg QD</t>
  </si>
  <si>
    <t>thrombocytopenia, obesity,  osteoarthritis, tinnitus, GERD, diverticulosis, breast ductal hyperplasia</t>
  </si>
  <si>
    <t>fluticasone propion-salmeterol (ADVAIR DISKUS) 250-50mcg/dose 1 puff BID</t>
  </si>
  <si>
    <t>fluticasone propionate (FLONASE) 50mcg/nasal spray 2 sprays QD</t>
  </si>
  <si>
    <t>metformin (GLUCOPHAGE) 1000mg qAM 500mg qPM</t>
  </si>
  <si>
    <t>niacin 200mg QD</t>
  </si>
  <si>
    <t>simvastatin 10mg qHS</t>
  </si>
  <si>
    <t>ventolin hfa 90mcg/actuation inhaler 2 inhalations q6hrs PRN</t>
  </si>
  <si>
    <t>leiomyoma, heart disease, MI, AV stenosis, diabetic retinopathy,  obesity, hypothyroidism, osteoarthritis, glaucoma, arthroplasty</t>
  </si>
  <si>
    <t>aspirin 81mg BID</t>
  </si>
  <si>
    <t>atorvastatin (LIPITOR) 180mg qPM</t>
  </si>
  <si>
    <t>insulin NPH (HUMULIN N NPH UNSULIN KWIKPEN) 100unit/mL 24units qAM 14units qPM</t>
  </si>
  <si>
    <t>levothyroxine (SYNTHROID, LEVOTHROID) 50mcg QD M-F, 100mg QD Sat-Sun</t>
  </si>
  <si>
    <t>metforming (GLUCOPHAGE) 1000mg BID</t>
  </si>
  <si>
    <t>oxyCODONE 2.5-5mg q4hrs PRN</t>
  </si>
  <si>
    <t>senna (SENOKOT) 8.6mg tablets 2 tablets qHS</t>
  </si>
  <si>
    <t>anemia, PE, DVT, hyperglycemia, GERD</t>
  </si>
  <si>
    <t>baclofen (LIORESAL) 10mg BID PRN</t>
  </si>
  <si>
    <t>docusate (COLACE) 50mg/5mL 10mL BID</t>
  </si>
  <si>
    <t>magnesium hydroxide 400mg/5mL</t>
  </si>
  <si>
    <t>simvastatin (ZOCOR) 40mg qHS</t>
  </si>
  <si>
    <t>excessive drinking, dysthymia, cellulitis</t>
  </si>
  <si>
    <t xml:space="preserve"> NSTEMI, AKI</t>
  </si>
  <si>
    <t>atorvastatin 80mg QD</t>
  </si>
  <si>
    <t>ezetimibe 10mg QD</t>
  </si>
  <si>
    <t>ranitidine 150mg QD</t>
  </si>
  <si>
    <t>simethicone 80mg q6hrs PRN</t>
  </si>
  <si>
    <t>ticagrelor 90mg BID</t>
  </si>
  <si>
    <t>tachycardia</t>
  </si>
  <si>
    <t>overweight, constipation, indigestion, inguinal hernia, sepsis, osteopenia, low back pain, vertigo, LLE</t>
  </si>
  <si>
    <t>folic acid (FOLVITE) 1g QD</t>
  </si>
  <si>
    <t>mertazapine (REMERON) 15mg qPM</t>
  </si>
  <si>
    <t>PNA, hypoxia, Cerebral Palsy, quadriplegia, anxiety</t>
  </si>
  <si>
    <t>baclodfen (LIORESAL) 20mg qAM and qHS, 40mg at 12pm</t>
  </si>
  <si>
    <t>fluoxetine (PROZAC) 60mg QD</t>
  </si>
  <si>
    <t>fluticaseon propionate (FLONASE) 50mcg/actuation nasal spray 2 sprays QD</t>
  </si>
  <si>
    <t>ibuprofen (ADVIL, MOTRIN) 800mg QD pRN</t>
  </si>
  <si>
    <t>lamotrigne (LAMICTAL) 150mg BID</t>
  </si>
  <si>
    <t>lorazepam (ATIVAN) 0.5mg qHS PRN</t>
  </si>
  <si>
    <t>prednisone (DELTASONE) 60mg QD taper off</t>
  </si>
  <si>
    <t>tizanidine (ZANAFLEX) 4mg TID</t>
  </si>
  <si>
    <t>trazodone (DESYREL) 100mg qHS</t>
  </si>
  <si>
    <t>adenoma, sleep apnea, cataract, myelitis, kidney stone, UTI</t>
  </si>
  <si>
    <t>naproxen sodium (ALEVE) 220mg BID PRN</t>
  </si>
  <si>
    <t>phenazopyridine (PYRIDIUM) 10mg TID pRN</t>
  </si>
  <si>
    <t>anemia,  PNA, GERD, dysphasia, cellulitis, atypical CP</t>
  </si>
  <si>
    <t>metoprolol succinate (TOPROL-XL) 37.5mg BID</t>
  </si>
  <si>
    <t>SITagliptin (JANUVIA) 25mg QD</t>
  </si>
  <si>
    <t>Severe obesity, Prediabetes, Chronic Back Pain</t>
  </si>
  <si>
    <t>amoxicillin-clavulante (AUGMENTIN) 875-125mg BID</t>
  </si>
  <si>
    <t>anemia, complete heart block, NSTEMI, PVD, obesity, goiter, hypercalcemia, edema, GERD, ovarian cyst, pruritus, dermatitis, abdominal pain</t>
  </si>
  <si>
    <t>insulin lispro (ADMELOG, HUMALOG) 100unit/mL 10 units QD</t>
  </si>
  <si>
    <t>lantus U-100 insulin 100unit/mL 50 units qAM</t>
  </si>
  <si>
    <t>cloNIDine (CATAPRES-TTS-1) 0.1mg/24hr</t>
  </si>
  <si>
    <t>glucose 16mg</t>
  </si>
  <si>
    <t xml:space="preserve">levothyroxine (SYNTHROID, LEVOTHROID) 175mcg </t>
  </si>
  <si>
    <t>anemia, hyperglycemia</t>
  </si>
  <si>
    <t>enalapril (VASOTEC) 20mg BID</t>
  </si>
  <si>
    <t>proair hfa 90mcg/actuation inhaler 2 puffs q4hrs PRN</t>
  </si>
  <si>
    <t>silodosin (RAPAFLO) 4mg QD</t>
  </si>
  <si>
    <t>DVT, OSA, obesity, neuropathy, diarrhea, peripheral edema</t>
  </si>
  <si>
    <t>gabapentin (NEURONTIN) 300mg qAM 600mg qPM</t>
  </si>
  <si>
    <t>ipratropium (ATROVENT) 0.03% nasal spray 2 sprays q12 hrs PRN</t>
  </si>
  <si>
    <t>warfarin (COUMADIN) 5-6.25mg QD</t>
  </si>
  <si>
    <t xml:space="preserve">anemia, pericardial effusion, PNA, influenza A, GERD, depressive disorder </t>
  </si>
  <si>
    <t>sertraline (ZOLOFT) 75mg QD</t>
  </si>
  <si>
    <t>0.9% sodium chloride neb solution 3mL PRN</t>
  </si>
  <si>
    <t>bacteremia, influenza A, hyponatremia, Parkinson's, UTI, AMS</t>
  </si>
  <si>
    <t xml:space="preserve">benzonatate (TESSALON) 100mg TID </t>
  </si>
  <si>
    <t>diphenhydrAMINE (BENADRYL) 25mg qHS PRN</t>
  </si>
  <si>
    <t>ipratropium-albuterol (DUONEB) 0.5-2.5mg/3mL neb solution q4hrs PRN</t>
  </si>
  <si>
    <t>stool softener 100mg BID</t>
  </si>
  <si>
    <t>anemia, DVT, hypercholesterolemia, obesity, Chron's, C.dif colitis, UTI, renal cyst, osteoporosis, flank pain</t>
  </si>
  <si>
    <t>LORazepam (ATIVAN) 1mg qHS PRN</t>
  </si>
  <si>
    <t>saccharomyces boulardii (FLORASTOR) 250mg QD</t>
  </si>
  <si>
    <t>bacillus ccoagulans-inulin 1 billion-250 cell-mg cap 250mg QD</t>
  </si>
  <si>
    <t>famotidine (PEPCID) 40mg QD</t>
  </si>
  <si>
    <t>hydroxychloroquine (PLAQUENIL) 200mg BID</t>
  </si>
  <si>
    <t>metoprolol tartrate (LOPRESSOR) 100mg QD</t>
  </si>
  <si>
    <t>oxybutynin (DITROPAN( 5mg TID PRN</t>
  </si>
  <si>
    <t>predniSONE (DELTASONE) 1mg QD</t>
  </si>
  <si>
    <t>sodium chloride 0.9% SolP 50mL w/cefepime 2g SolR 2000mg q8hrs</t>
  </si>
  <si>
    <t>tamsulosin (FLOMAX) 0.4mg qHS</t>
  </si>
  <si>
    <t>anemia, OSA, PNA, hypercholesteremia, cataract, glaucoma, GERD, ESRD</t>
  </si>
  <si>
    <t>furosemide (LASIX) 80mg BID</t>
  </si>
  <si>
    <t>insulin glargine (LANTUS, BASAGLAR) 100unit/mL 12 units QD</t>
  </si>
  <si>
    <t>labetalol (TRANDATE) 400mg q12hrs</t>
  </si>
  <si>
    <t>sevelamer carbonate (RENVELA) 800mg TID</t>
  </si>
  <si>
    <t>sodium bicarbonate 1300mg TID</t>
  </si>
  <si>
    <t>anemia,influenza A, hyperkalemia, GERD, osteomyelitis, mental disorder, back pain</t>
  </si>
  <si>
    <t>gemfibrozil (LOPID) 600mg BID</t>
  </si>
  <si>
    <t>insulin glargine (LANTUS, BASAGLAR) 100unit/mL 40 units qHS</t>
  </si>
  <si>
    <t>isosorbide mononitrate (IMDUR) 120mg QD</t>
  </si>
  <si>
    <t>lurasidone (LATUDA) 40mg QD</t>
  </si>
  <si>
    <t>oxybutynin (DITROPAN XL) 15mg QD</t>
  </si>
  <si>
    <t>oxyCODONE HCl 10mg TID</t>
  </si>
  <si>
    <t>pregablin (LYRICA) 200mg QD</t>
  </si>
  <si>
    <t>raNITIdine (ZANTAC) 150mg qHS 150mg QD PRN</t>
  </si>
  <si>
    <t>simvastatin (ZOCOR) 20mg qHS</t>
  </si>
  <si>
    <t>traZODone (DESYREL) 300mg qHS</t>
  </si>
  <si>
    <t>PNA, glaucoma, GERD, back pain, chest pain, abdominal pain</t>
  </si>
  <si>
    <t>diltiazem (CARDIZEM CD) 480mg QD</t>
  </si>
  <si>
    <t>fluticasone (FLOVENT HFA) 220mcg/actuation inhaler 1 puff BID</t>
  </si>
  <si>
    <t>ipratropium-albuterol (COMBIVENT RESPIMAT) 20-100mcg/actuation mist 1 puff q4hrs PRN</t>
  </si>
  <si>
    <t>lisinopril (PRINIVIL, ZESTRIL) 5mg qD</t>
  </si>
  <si>
    <t>umeclidinium-vilanterol (ANORO ELLIPTA) 62.5-25mcg/acutation inhaler 1 puff QD</t>
  </si>
  <si>
    <t>hypercholesterolemia, erectile dysfunction, lymphedema, UTI, </t>
  </si>
  <si>
    <t>magnesium oxide 125mg QD</t>
  </si>
  <si>
    <t>naproxen (NAPROSYN) 375mg BID PRN</t>
  </si>
  <si>
    <t>anemia, PNA, hypernatremia, bell's palsy, insomnia, constipation, UTI, liver cirrhosis, H.Pylori infection, low back pain, dizziness</t>
  </si>
  <si>
    <t>benzonatate (TESSALON) 100mg TID</t>
  </si>
  <si>
    <t>insulin glargine (BASAGLAR KWIKPEN U-100 INSULIN) 100unit/mL 45 units qPM</t>
  </si>
  <si>
    <t>insulin glargine (LANTUS SOLOSTAR U-100 INSULIN) 100unit/mL 30 units qPM</t>
  </si>
  <si>
    <t>ondasetron (ZOFRAN-ODT) 4mg QD PRN</t>
  </si>
  <si>
    <t>sqamous skin cancer</t>
  </si>
  <si>
    <t>MI, OSA, dyspnea, obesity, DM, gout, Parkinson's, SNHL,UTI, sepsis, anxiety, hip pain, onycholysis, peripheral edema, falls</t>
  </si>
  <si>
    <t>allopurinol (ZYLOPRIM) 300mg qPM</t>
  </si>
  <si>
    <t>metFORMIN (GLUCOPHAGE) 500mg qAM 1000mg qPM</t>
  </si>
  <si>
    <t>rOPINIRole (REQUIP) 40mg qPM</t>
  </si>
  <si>
    <t>semaglutide (OZEMPIC) 0.25mg qWeek</t>
  </si>
  <si>
    <t>terazosin (HYTRIN) 2mg qHS</t>
  </si>
  <si>
    <t>warfarin (COUMADIN) 10mg MWF 7.5mg TueThrSatSun</t>
  </si>
  <si>
    <t>sinus tachycardia</t>
  </si>
  <si>
    <t>seizure, MS, cardiomyopathy, OSA, sleep apnea, chronic pain disorder, gastrointestinal dysmotility, insomnia, GERD, neurogenic bladder</t>
  </si>
  <si>
    <t>lactobacillus acidophilus 1 billion cell cap QD</t>
  </si>
  <si>
    <t>acetaminophen (TYLENOL) 500mg 4x a day</t>
  </si>
  <si>
    <t>baclofen (LIORESAL) 20mg 4x a day</t>
  </si>
  <si>
    <t>bisacodyl (BISAC-EVAC) 10mg QD</t>
  </si>
  <si>
    <t>clonazePAM (KLONOPIN) 0.5mg BID</t>
  </si>
  <si>
    <t>docusate (COLACE) 50mg qPM</t>
  </si>
  <si>
    <t>gabapentin (NEURONTIN) 400mg 4x a day</t>
  </si>
  <si>
    <t>lactulose (CONSTULOSE) 30mL qPM</t>
  </si>
  <si>
    <t>levETIRAcetam (KEPPRA) 750mg BID</t>
  </si>
  <si>
    <t>oxybutynin (DITROPAN) 5mg 4x a day</t>
  </si>
  <si>
    <t>polyethylene glycol (MIRALAX) 17g qPM</t>
  </si>
  <si>
    <t>senna (SENNA LAX) 8.6mg tablets 4 tablets qPM</t>
  </si>
  <si>
    <t>traZODone (DESYREL) 100mg qpM</t>
  </si>
  <si>
    <t>did not answer</t>
  </si>
  <si>
    <t>anemia, colonic adenoma, heart palpitations, PAC, obesity, rectal bleeding, cervical radiculopathy, phimosis, right rib pain</t>
  </si>
  <si>
    <t>oxybutynin (DITROPAN) 5mg TID</t>
  </si>
  <si>
    <t>cervical stenosis of spinal canal, carpal tunnel syndrome, osteopenia</t>
  </si>
  <si>
    <t>alendronate (FOSAMAX) 10mg qWeek</t>
  </si>
  <si>
    <t>etanercept (ENBREL) 50mg/mL 50mg q7days</t>
  </si>
  <si>
    <t>leflunomide (ARAVA) 10mg QD</t>
  </si>
  <si>
    <t>olmesartan (BENICAR) 40mg QD</t>
  </si>
  <si>
    <t>anemia, dyspnea, SOB, glaucoma, corneal ulceration, hemorrhage of left eye, constipation, BPH, chronic back pain, ecchymosis</t>
  </si>
  <si>
    <t>azithromycin (ZITHROMAX) 250mg MWF</t>
  </si>
  <si>
    <t xml:space="preserve">ipratropium-albuterol (DUONEB) 0.5-2.5mg/3mL neb solution 3mL q6hrs </t>
  </si>
  <si>
    <t>senna (SENOKOT) 8.6mg 4x a day PRN</t>
  </si>
  <si>
    <t>sodium chloride 0.9% neb solution 3mL TID PRN</t>
  </si>
  <si>
    <t>sulfamethoxazole-trimethoprim (BACTRIM DS) 800-160mg MWF</t>
  </si>
  <si>
    <t>Wegener's granulomatosis, leukocytosis, chronic anticoagulation, anemia, arteriosclerotic heart disease,hypercholesterolemia, hyperkalemia, hypoglycemia, chronic renal impairment, depression, osteoporosis, chest pain, leg edema, dizziness, Bell's palsy</t>
  </si>
  <si>
    <t>doxazosin (CARDURA) 2mg QD</t>
  </si>
  <si>
    <t>fluconazole (DIFLUCAN) 10mg/mL 10mL QD</t>
  </si>
  <si>
    <t>gabapentin (NEURONTIN) 100-200mg qPM</t>
  </si>
  <si>
    <t>hydrALAZINE (APRESOLINE) 50mg BID</t>
  </si>
  <si>
    <t>hydroCHLOROthiazide (MICROZIDE) 25mg QD</t>
  </si>
  <si>
    <t>pancytopenia, syncope, TIA, RSV bronchitis, insomnia, splenomegaly</t>
  </si>
  <si>
    <t>acetaminophen-codeine (TYLENOL-CODEINE #3) 300-30mg tablet 0.5-1 tablets BID PRN</t>
  </si>
  <si>
    <t>diazepam (VALIUM) 2mg qHS PRN</t>
  </si>
  <si>
    <t>fluticasone propionate (FLOVENT HFA) 220mcg/actuation inhaler 1 puff BID</t>
  </si>
  <si>
    <t>gabapentin (NEURONTIN) 100mg qAM 200mg qPM</t>
  </si>
  <si>
    <t>guaifenesin-codeine (ROBITUSSIN AC) 100-10mg/5mL TID PRN</t>
  </si>
  <si>
    <t>hydrocodone-acetaminophen (NORCO_) 5-325mg per tablet 0.5-1 tablet BID PRN</t>
  </si>
  <si>
    <t>lorazepam (ATIVAN) 0.25mg qPM PRN</t>
  </si>
  <si>
    <t>metoprolol succinate (TOPROL-XL) 25mg qAM 50mg qPM</t>
  </si>
  <si>
    <t>potassium -chloride (KLOR-CON) 10mEq QD</t>
  </si>
  <si>
    <t>pyelonephritis, flank pain</t>
  </si>
  <si>
    <t>eczema</t>
  </si>
  <si>
    <t>beclomethasone (QVAR) 80mcg/actuation inhaler 1 puff QD</t>
  </si>
  <si>
    <t>citalopram (CELEXA) 20mg qAM</t>
  </si>
  <si>
    <t xml:space="preserve">fexofenadine HCl (ALLEGRA) </t>
  </si>
  <si>
    <t>fluticasone-salmeterol (ADVAIR DISKUS) 250-50mcg/dose 1 puff QD</t>
  </si>
  <si>
    <t>MGUS, heart disease, hemorrhoids, sleep apnea, hypothyroidism, osteoarthritis, glaucoma, Parkinsonism,chest pain, leg swelling</t>
  </si>
  <si>
    <t>alfuzosin (UROXATRAL) 10mg QD</t>
  </si>
  <si>
    <t>insulin detemir U-100 (LEVEMIR) 100unit/mL 14 Units qPM</t>
  </si>
  <si>
    <t>insulin glargine (LANTUS) 100unit/mL 16 units qPM</t>
  </si>
  <si>
    <t>pysllium husk 0.4g qPM</t>
  </si>
  <si>
    <t>ranolazine (RANEXA) 1000mg BID</t>
  </si>
  <si>
    <t>warfarin (COUMADIN) 2.5-5mg QD</t>
  </si>
  <si>
    <t>doxycyline hyclate (VIBRAMYCIN) 100mg BID</t>
  </si>
  <si>
    <t>OSA, lower respiratory infection, plantar fasciitis, synovitis, renal cyst, myofascial pain dysfunction syndrome, abnormal glucose</t>
  </si>
  <si>
    <t>albuterol 90mcg/acutation inhaler 2 puffs q6hrs</t>
  </si>
  <si>
    <t>dextroamphetamine-amphetamine (ADDERALL XR) 20mg QD</t>
  </si>
  <si>
    <t>mantoux: positive, glaucoma, obesity, Herpes zoster, MI, cataract, hypothyroidism, spinal stenosis, cardiomyopathy, prediabetes, dyspnea, constipation</t>
  </si>
  <si>
    <t>docusate sodium 100mg BID</t>
  </si>
  <si>
    <t>esomeprazole (NEXIUM) 20mg QD</t>
  </si>
  <si>
    <t>mirtazapine (REMERON) 14mg qHS</t>
  </si>
  <si>
    <t>overweight, sciatica, candidal vaginitis, endometriosis, grief, cellulitis, pelvic pain</t>
  </si>
  <si>
    <t>anemia, hypoxia, constipation, pyelonephritis</t>
  </si>
  <si>
    <t>Chest Pain</t>
  </si>
  <si>
    <t>sodium chloride (NS) 09% syringe flush 3mL</t>
  </si>
  <si>
    <t>The lungs are hypoaerated. Nodular opacity projecting over the posterior lateral aspect of the right seventh rib may be overlying patient. There is mild prominence of the right hilum. Mild bibasilar atelectasis. Mild biapical pleural thickening, right greater than left. No pneumothorax. No large pleural effusion. The descending thoracic aorta is tortuous, unchanged. Degenerative changes in the visualized thoracolumbar spine. Compression deformity of the L1 vertebral body, grossly unchanged since prior.</t>
  </si>
  <si>
    <t>Fever, Leg pain</t>
  </si>
  <si>
    <t>CefTRIAXone (ROCEPHIN) 2g Q24H</t>
  </si>
  <si>
    <t>ampicillin-sulbactam (UNASYN) 3000mg once</t>
  </si>
  <si>
    <t>sodium chloride 0.9% bolus 1000mL once</t>
  </si>
  <si>
    <t>Lower extremity venous us w/color and spectral dopper - No evidence of DVT, multiple compressible varicose veins in left calf</t>
  </si>
  <si>
    <t>Shortness of breath</t>
  </si>
  <si>
    <t>ondansetron (PF) (ZOFRAN) injection 4mg</t>
  </si>
  <si>
    <t>furosemide (LASIX)  injection 80mg</t>
  </si>
  <si>
    <t xml:space="preserve">potassium chloride (KLOR-CON) 40mEq </t>
  </si>
  <si>
    <t>magnesium sulfate in water 2g</t>
  </si>
  <si>
    <t>right and left pleural effusions and B-lines</t>
  </si>
  <si>
    <t>no evidence of pneumonia or pulmonary edema, new small bilateral pleural effusions</t>
  </si>
  <si>
    <t>no pulmonary embolism, right greater than left pleural effusions, mild apical intralobular septal thickening, bibasilar subsegmental atelectasis</t>
  </si>
  <si>
    <t>Chest Pain, HTN</t>
  </si>
  <si>
    <t xml:space="preserve">magnesium oxide 400mg </t>
  </si>
  <si>
    <t>clonidine HCl 0.025mg</t>
  </si>
  <si>
    <t>aspirin 162mg</t>
  </si>
  <si>
    <t>&lt;0.01</t>
  </si>
  <si>
    <t>chest x-ray -prior right upper lung zone wedge resection suture line, otherwise clear</t>
  </si>
  <si>
    <t>Cellulitis</t>
  </si>
  <si>
    <t xml:space="preserve">vancomycin (VANCOCIN) 1000mg </t>
  </si>
  <si>
    <t xml:space="preserve">US Lower exctremity veins duplex (left) </t>
  </si>
  <si>
    <t xml:space="preserve">normal, Left ankle and tibia fibula xrays -bones are osteopenic and subcutaneous edema is present </t>
  </si>
  <si>
    <t>HTN, headache</t>
  </si>
  <si>
    <t>hydrochlorothiazide 25mg</t>
  </si>
  <si>
    <t xml:space="preserve">Fever </t>
  </si>
  <si>
    <t>cefTRIAXone 2g</t>
  </si>
  <si>
    <t>acetaminophen 650mg</t>
  </si>
  <si>
    <t>0.9% sodium chloride 500mL</t>
  </si>
  <si>
    <t xml:space="preserve">azithromycin (ZITHROMAX) 500mg </t>
  </si>
  <si>
    <t xml:space="preserve">ipratropioum/albuterol sulfate 3mL </t>
  </si>
  <si>
    <t>chest x-ray -patchy opacity in right lower lobe, cardiomegaly and tortuous aorta</t>
  </si>
  <si>
    <t>Altered Mental Status</t>
  </si>
  <si>
    <t>levofloxacin in dextrose 5% 750mg</t>
  </si>
  <si>
    <t>chest xray-possible small bilateral pleural effusions</t>
  </si>
  <si>
    <t>no acute intracranial abnormality, unchanged chronic small right anterior parafalcine subdural hematoma, intracranial vascular calcifications</t>
  </si>
  <si>
    <t>insulin aspart 5 units</t>
  </si>
  <si>
    <t>heparin sodium, procine 5000 units</t>
  </si>
  <si>
    <t xml:space="preserve">aspirin 325mg </t>
  </si>
  <si>
    <t>chest xray- small bilateral pleural effusions, no pneumothorax, aortic arch calcifications, degenrative changes of the spine</t>
  </si>
  <si>
    <t>LLE DVT</t>
  </si>
  <si>
    <t>vancomycin/0.9%sod chloride 1500mg</t>
  </si>
  <si>
    <t xml:space="preserve">heparin sodium, porcine/D5W 18 units/kg/hr (6210 units) </t>
  </si>
  <si>
    <t>diphenhydramine HCl 12.5mg</t>
  </si>
  <si>
    <t>Occlusive deep veneous thrombosis of the left common femoral, popliteal, and posterior tibial veins</t>
  </si>
  <si>
    <t>Hyperglycemia</t>
  </si>
  <si>
    <t xml:space="preserve"> 0.9 sodium chloride 1000mL x2</t>
  </si>
  <si>
    <t>insulin regular, human 10 units</t>
  </si>
  <si>
    <t>unsulin glargine, hum.rec.anlog 55units</t>
  </si>
  <si>
    <t>oxycodone HCl 5mg</t>
  </si>
  <si>
    <t>sodium chloride 0.9% IV</t>
  </si>
  <si>
    <t>ipratropium/albuterol sulfate 3mL 3x</t>
  </si>
  <si>
    <t>predniSONE (DELTASONE) 60mg</t>
  </si>
  <si>
    <t>albuterol sulfate 2.5mg</t>
  </si>
  <si>
    <t xml:space="preserve">no acute abnormality </t>
  </si>
  <si>
    <t>ipratropium/albuterol sulfate 3mL</t>
  </si>
  <si>
    <t>Median sternotomy cerclage wires, coronary stents, heart size is enlarged but unchanged</t>
  </si>
  <si>
    <t>Pneumonia</t>
  </si>
  <si>
    <t>ceftriaxone in isosm dextrose 2g</t>
  </si>
  <si>
    <t>azithromycin (ZITHROMAX) 500mg</t>
  </si>
  <si>
    <t>cefepime HCl in dextrose 5 % 2 gram/50 mL 2 g Intravenous Every 12 hours</t>
  </si>
  <si>
    <t>Right ventriculoperitoneal shunt is partially seen. There are bilateral opacities, specifically in the right upper lobe as well as the left upper and lower lobes. There are likely small bilateral pleural effusions. Mild pulmonary edema is seen. The cardiomediastinal silhouette is enlarged, unchanged. The osseous structures are grossly normal.</t>
  </si>
  <si>
    <t>Foot Swelling</t>
  </si>
  <si>
    <t>acetaminophen 975mg</t>
  </si>
  <si>
    <t>cefazolin sodium/dextrose, iso 2g</t>
  </si>
  <si>
    <t>No displaced fracture or dislocation, soft tissue swelling noted in forefoot</t>
  </si>
  <si>
    <t>Leg swelling</t>
  </si>
  <si>
    <t>Small bilateral pleural effusions, no superimposed consolidation</t>
  </si>
  <si>
    <t>ertapenem 1000mg</t>
  </si>
  <si>
    <t>vancomycin premix 1000mg</t>
  </si>
  <si>
    <t xml:space="preserve"> 0.9 sodium chloride 500mL x2, 100ml, 1000ml</t>
  </si>
  <si>
    <t>19</t>
  </si>
  <si>
    <t>lisinipril 20mg</t>
  </si>
  <si>
    <t>ipratropium-albuterol 3mL</t>
  </si>
  <si>
    <t>Cardiac enlargement, mild vascular engorgement, new parenchymal opacities in right lower lobe</t>
  </si>
  <si>
    <t>Sore Throat</t>
  </si>
  <si>
    <t>albuterol 90mcg actuation inhaler 2 puffs</t>
  </si>
  <si>
    <t>azithromycin 500mg</t>
  </si>
  <si>
    <t>cefTRIAXone 1g</t>
  </si>
  <si>
    <t>potassium chloride 40mEq</t>
  </si>
  <si>
    <t>Opacities in right lung base</t>
  </si>
  <si>
    <t>Fever</t>
  </si>
  <si>
    <t>magnesium sulfate 2g</t>
  </si>
  <si>
    <t>levofloxacin 750mg</t>
  </si>
  <si>
    <t>no acute intracranial abnormality</t>
  </si>
  <si>
    <t xml:space="preserve">lung volumes are low, bibasilar opacities, no pleural effusion, heart size normal, calcifications in aortic knob </t>
  </si>
  <si>
    <t>Shortness of Breath</t>
  </si>
  <si>
    <t xml:space="preserve">ipratropium-albuterol 3mL </t>
  </si>
  <si>
    <t>methylprednisolone sodium succinate 125mg</t>
  </si>
  <si>
    <t>&lt;10</t>
  </si>
  <si>
    <t>lungs hyperexpanded, no focal consolidation, pleural effusion, pulmonary edema, or pneumothorax, atherosclerotic aorta, remote appearing right rib fractures</t>
  </si>
  <si>
    <t>Wound Infection</t>
  </si>
  <si>
    <t>ampicillin-sulbactam 3000mg</t>
  </si>
  <si>
    <t>rabies (PF) IM 1mL</t>
  </si>
  <si>
    <t>Tdap (PF) IM 0.5mL</t>
  </si>
  <si>
    <t>albuterol 2.5mg x2</t>
  </si>
  <si>
    <t>Mild vascular congestions w/o overt pulmonary edema and trace right pleural effusion</t>
  </si>
  <si>
    <t>Palpitations</t>
  </si>
  <si>
    <t>adenosine 6mg</t>
  </si>
  <si>
    <t>ibuprofen 600mg</t>
  </si>
  <si>
    <t>iohexol 50mL</t>
  </si>
  <si>
    <t>LORazepam 0.5mg</t>
  </si>
  <si>
    <t>Shortness of Breath, Cough</t>
  </si>
  <si>
    <t>ipratropium-albuterol 0.5-2.5 mg/3Ml x3</t>
  </si>
  <si>
    <t>predniSONE 60mg</t>
  </si>
  <si>
    <t>Linear opacities in both lower lobes smilar to prior studies, no superimposed consolidation</t>
  </si>
  <si>
    <t>Generalized Body Aches</t>
  </si>
  <si>
    <t xml:space="preserve">levofloxacin 750mg </t>
  </si>
  <si>
    <t>potassium chloride SA 40mEq</t>
  </si>
  <si>
    <t>sodium chloride IV 500mL</t>
  </si>
  <si>
    <t>Patchy opacities in the medial right upper lung, likely right upper lobe, no pneumothroax or pleural effusion, aortic calcifications, tortuous aorta</t>
  </si>
  <si>
    <t>Leg Pain, Shortness of Breath</t>
  </si>
  <si>
    <t>acetaminophen 500mg, 975mg</t>
  </si>
  <si>
    <t>ceFEPIme 2g</t>
  </si>
  <si>
    <t>enoxaparin SubQ 40mg</t>
  </si>
  <si>
    <t>ipratropioum/albuterol sulfate 3mL x2</t>
  </si>
  <si>
    <t>vancomycin 1500mg</t>
  </si>
  <si>
    <t>Left lower lobe infiltrate, no interval changes from prior</t>
  </si>
  <si>
    <t>Anxiety, Cough</t>
  </si>
  <si>
    <t>Levofloxacin in dextrose 5% 500mg</t>
  </si>
  <si>
    <t>no acute cardiopulmonary process</t>
  </si>
  <si>
    <t>Acetaminophen 975mg</t>
  </si>
  <si>
    <t>aspirin 325mg</t>
  </si>
  <si>
    <t>oseltamivir phosphate 75mg</t>
  </si>
  <si>
    <t>no acute abnormality, bibasilar atelectasis</t>
  </si>
  <si>
    <t>no pulmonary embolism, bandlike linear opacities w/in the right lower lobe, mild right lower lobe bronchiectasis w/distal mucus plugging</t>
  </si>
  <si>
    <t>Toe Pain</t>
  </si>
  <si>
    <t>Cough</t>
  </si>
  <si>
    <t>albuterol sulfate 2.5 mg</t>
  </si>
  <si>
    <t>sodium chloride for inhalation 4mL</t>
  </si>
  <si>
    <t xml:space="preserve">New small left pleural effusion, no additional new pulmonary abnormalities </t>
  </si>
  <si>
    <t>furosemide 20mg</t>
  </si>
  <si>
    <t xml:space="preserve">no radiographic evidence of osteomyelitis, soft tissue swelling at the proximal aspect of the tibia and fibula </t>
  </si>
  <si>
    <t>Cough, Fatigue, Shortness of Breath</t>
  </si>
  <si>
    <t>furosemide 100mg</t>
  </si>
  <si>
    <t>no acute abnormality, unchanged cardiomegaly</t>
  </si>
  <si>
    <t>Hypoxia, Shortness of Breath</t>
  </si>
  <si>
    <t>Ringer's solution, lactated 1000mL</t>
  </si>
  <si>
    <t>ibuprofen 400mg</t>
  </si>
  <si>
    <t xml:space="preserve">Consolidative opacities at the right lung base and inc hazy opacities in the left lower lung, small bilateral pleural effusions </t>
  </si>
  <si>
    <t>Urinary Tract Infection, Altered Mental Status</t>
  </si>
  <si>
    <t>sodium chloride IV 50mL</t>
  </si>
  <si>
    <t>No acute abnormality</t>
  </si>
  <si>
    <t>Ecoli</t>
  </si>
  <si>
    <t>ipratropium/albuterol sulfate 3mL x3</t>
  </si>
  <si>
    <t>benzonatate 100mg</t>
  </si>
  <si>
    <t>Tapering of the subglottic trachea, no focal consolidation to suggest pneumonia</t>
  </si>
  <si>
    <t>ipratropium/albuterol sulfate 3mL x2</t>
  </si>
  <si>
    <t>very trace pericardial effusion</t>
  </si>
  <si>
    <t>Shortness of Breath, Asthma</t>
  </si>
  <si>
    <t>Hazy opacity in the left lung base</t>
  </si>
  <si>
    <t xml:space="preserve">Multifocal left upper and lower lobe bronchopneumonia, no evidence of pulmonary embolus </t>
  </si>
  <si>
    <t>Abdominal Pain</t>
  </si>
  <si>
    <t>furosemide 40mg</t>
  </si>
  <si>
    <t>No evidence of DVT from the groin to the knee on either side, or in the proximal left calf</t>
  </si>
  <si>
    <t>ondansetron HCl/PF 4m</t>
  </si>
  <si>
    <t>insulin aspart 15 units</t>
  </si>
  <si>
    <t>insulin aspart 10 units x2</t>
  </si>
  <si>
    <t>ceftriaxone sodium 1g</t>
  </si>
  <si>
    <t>Cough, Fever</t>
  </si>
  <si>
    <t>ceftriaxone sodium 2000mg</t>
  </si>
  <si>
    <t>patchy airspace opacities in the right upper lobe, lungs are hyperinflated, no pneumothorax or pleural effusion, aortic calcifications, cardiac silhouette is not enlarged</t>
  </si>
  <si>
    <t>Cough, Wheezing</t>
  </si>
  <si>
    <t>prednisone 50mg</t>
  </si>
  <si>
    <t>Ill-defined airspace opacities w/possible bronchiectasis in right lower and mid zones in paracardiac locations, no pulmonary edema, no pneumothorax or pleural effusion, cardiomediastinal silhouette is not enlarged, no displaced fractures</t>
  </si>
  <si>
    <t>morphine sulfate 2mg</t>
  </si>
  <si>
    <t xml:space="preserve">piperacillihn-tazobactam (ZOSYN) 3.376 g in sodium chloride 0.9% 100mL </t>
  </si>
  <si>
    <t xml:space="preserve">morphine sulfate 4mg </t>
  </si>
  <si>
    <t>Body aches and high blood sugar x1 a week</t>
  </si>
  <si>
    <t>sodium chloride (NS) 09% syringe flush 3mL PRN</t>
  </si>
  <si>
    <t>dextrose (D50W) 50% syringe 0-25g PRN</t>
  </si>
  <si>
    <t>acetaminophen (TYLENOL) 650mg q6hr PRN</t>
  </si>
  <si>
    <t xml:space="preserve">no evidence of pneumonia or pulmonary edema, no pneuomothorax or pleural effusion </t>
  </si>
  <si>
    <t>skin ulcer</t>
  </si>
  <si>
    <t>iopamidol 100mL</t>
  </si>
  <si>
    <t>Nonocclusive right common femoral  deep vein thrombus, enlarged right groin lymph nodes</t>
  </si>
  <si>
    <t>Enlarged right inguinal and iliac lymph nodes with other retroperitoneal and mesenteric lymph nodes more notable for number than size</t>
  </si>
  <si>
    <t>calcium gluconate in 0.9% NaCl 2g</t>
  </si>
  <si>
    <t>prior median sternotomy and cardiac valve replacement, lung volumes are low, no consolidation, interstitial opacities compatible w/mild interstitial edema, mild cardiomegaly, no pleural effusion or pneumothorax, degenerative changes of the thoracic spine</t>
  </si>
  <si>
    <t>albuterol sulfate 2.5mg x2</t>
  </si>
  <si>
    <t>Postoperative changes left hemithorax w/persistent volume loss, similar leftward mediastinal shift, righ tlung is clear, no evidence for a pneumothorax</t>
  </si>
  <si>
    <t>Abnormal Lab</t>
  </si>
  <si>
    <t>sodium polystyrene sulfon/sorb 30g</t>
  </si>
  <si>
    <t>fursemide 10g</t>
  </si>
  <si>
    <t>insulin regular, human 8 units</t>
  </si>
  <si>
    <t>dextrose 50% in water 25mg</t>
  </si>
  <si>
    <t>Low lung volumes w/resultant bronchovascular crowding, no pleural effusion, pneumothorax, or displaced rib fracture, similar enlargement of the cardiac silhouette</t>
  </si>
  <si>
    <t>Generalized Body Aches, dizziness, chills</t>
  </si>
  <si>
    <t>ketorolac tromethamine 30mg, 15mg</t>
  </si>
  <si>
    <t>0.9% sodium chloride 1000mL x3</t>
  </si>
  <si>
    <t>no focal consolidation, pulmonary edema, pneumothorax, or pleural effusion, cardiomediastinal silhouette is unremarkable</t>
  </si>
  <si>
    <t>overall impression: negative</t>
  </si>
  <si>
    <t>no pulmonary embolus, no findings to explain pt symptoms</t>
  </si>
  <si>
    <t>Hypoglycemia</t>
  </si>
  <si>
    <t>no focal consolidation, pleural effusion, pulmonary edema, or pneumothorax, cardiac silhouette w/in normal size limits, similarly tortuous aortic contour, surgical clips left axilla, postop changes riht upper abdomen</t>
  </si>
  <si>
    <t>Wound Check</t>
  </si>
  <si>
    <t>0.9% sodium chloride 1000mL</t>
  </si>
  <si>
    <t>vancomycin HCl, 0.9% sodium chloride 1500mg</t>
  </si>
  <si>
    <t>insulin lispro 6 units</t>
  </si>
  <si>
    <t>furosemide 160mg</t>
  </si>
  <si>
    <t>no evidence of DVT in right and left lower extremity, a cystic structure along the medial right knee is long-standing and post-traumatic according to pt, probably seroma</t>
  </si>
  <si>
    <t>methylprednisolone sod succ/PF 75mg</t>
  </si>
  <si>
    <t>hyperexpanded lungs, right fissural thickening or atelectasis, on lateral view there's a more prominent appearance to the hilar tissues, no focal consolidative opacity to suggest PNA, no pulmonary edema, no pleural effusion or pneumothorax, cardiac silhouette w/in normal size limits, tortuous aortic contour</t>
  </si>
  <si>
    <t xml:space="preserve">previously seen finding on chest x-ray corresponds to overlapping shadows of hilar vessels </t>
  </si>
  <si>
    <t>Dysuria, Chills</t>
  </si>
  <si>
    <t>Shortness of Breath, weight gain</t>
  </si>
  <si>
    <t>furosemide 80mg</t>
  </si>
  <si>
    <t xml:space="preserve">No acute abnormality </t>
  </si>
  <si>
    <t>leg redness</t>
  </si>
  <si>
    <t>no evidence of DVT from groin to the knee on either side</t>
  </si>
  <si>
    <t>&gt;300.0</t>
  </si>
  <si>
    <t>New left basilar airpsace disease, most compatible with pneumonia</t>
  </si>
  <si>
    <t>Flank pain</t>
  </si>
  <si>
    <t>ondansetron HCl/PF 4mg</t>
  </si>
  <si>
    <t>albuterol sulfate 2.5mg x3</t>
  </si>
  <si>
    <t>infrarenal aortic aneurysm and right common iliac aneurysm w/history of prior repair, no aortic dissection, multiple uncomplicated ventral hernias, bilateral renal cysts, degenerative changes in the lumbar spine</t>
  </si>
  <si>
    <t>no acute abnormality</t>
  </si>
  <si>
    <t>methylprednisone sod succ/PF 125mg</t>
  </si>
  <si>
    <t>ipratropioum/albuterol sulfate 3mL x3</t>
  </si>
  <si>
    <t>ketorolac tromethamine 15mg</t>
  </si>
  <si>
    <t>No consolidation, Bilateral low lung volumes, haziness overlying both lower lobes related to soft tissue overlap, no pleural effusion, pulmonary edema pneumothorax, or displaced rib fracture, the cardiomediastinal silhouette appears dilated likely due to AP projection</t>
  </si>
  <si>
    <t>overall impressions are negative</t>
  </si>
  <si>
    <t>Fatigue</t>
  </si>
  <si>
    <t>&lt;0.2</t>
  </si>
  <si>
    <t>Ill-defined airspace opacity in retrocardiac region on lateral view, no pulmonary edema, no pneumothorax or pleural effusion, cardiomediastinal silhouette is not enlarged, no displaced fractures</t>
  </si>
  <si>
    <t>No acute intracranial abnormality, interval progression of involution changes compared to prior study</t>
  </si>
  <si>
    <t>Abdominal Pain, N/V</t>
  </si>
  <si>
    <t>ondansetron HCl/PF 4mg x2</t>
  </si>
  <si>
    <t>hydromorphone HCl 0.5mg x3</t>
  </si>
  <si>
    <t>lorazepam 1mg</t>
  </si>
  <si>
    <t>meropenem (MERREM) 1g in sodium chloride 0.9% sodium chloride</t>
  </si>
  <si>
    <t>diphenhydramine HCl 25mg</t>
  </si>
  <si>
    <t>No bowel obstruction, Nonobstructing punctate renal calculi in both kidneys</t>
  </si>
  <si>
    <t>Labs Only</t>
  </si>
  <si>
    <t>phytonadione (vit K1) 10mg</t>
  </si>
  <si>
    <t>ipratropium/albuterol sufate 3mL</t>
  </si>
  <si>
    <t>New airspace opacity in the left lower lobe</t>
  </si>
  <si>
    <t>No evidence of DVT in right upper extremity</t>
  </si>
  <si>
    <t xml:space="preserve">Mild pulmonary edema and trace pleural effusions bilaterally </t>
  </si>
  <si>
    <t xml:space="preserve">No evidence for pulmonary embolus, dilation of proximal pulmonary arterial trunk to approx 2.5cm, cardiomegaly, interstitial septal thickening and ground glass opacities in the lungs, bronchial wall thickening </t>
  </si>
  <si>
    <t>levoflaxacin in dextrose 5% 750mg</t>
  </si>
  <si>
    <t>Bilateral multifocal worsening interstitial and airspace opacities concerning for multifocal pneumonia/worsening pulmonary edema, bilateral small pleural effusions, new compared to prior</t>
  </si>
  <si>
    <t>Chest Pain, Emesis</t>
  </si>
  <si>
    <t>kit prep Tc 99m/pentetic acid 1 millicurie</t>
  </si>
  <si>
    <t>kit for of prep Tc-99m/albumin 4.7 millicurie</t>
  </si>
  <si>
    <t>Mild interstitial edema</t>
  </si>
  <si>
    <t>NM lung ventilation and perfusion imaging- very low probability of pulmonary embolism, marked heterogeneous in appearance w/nonsegmental defects, greater on ventilation then perfusion imaging, and w/central airway trapping of radiotracer, compatible w/COPD</t>
  </si>
  <si>
    <t>metronidazole/sodium chloride 500mg</t>
  </si>
  <si>
    <t>ciprofloxacin in 5% dextrose 400mg</t>
  </si>
  <si>
    <t>Colonic diverticular disease w/area of acute diverticulitis in the descending colon w/no evidence of organized fluid collection or extraluminal gas, cholelithiasis, left kidney non obstructing calculus, bibasilar subsegmental atelectases, more focal subpleural opacity in left base</t>
  </si>
  <si>
    <t>weak and dizzy</t>
  </si>
  <si>
    <t>insulin regular, human 6 units</t>
  </si>
  <si>
    <t xml:space="preserve">Diffuse interstitial thickening and blunting of the left costophrenic sulcus </t>
  </si>
  <si>
    <t>Nausea</t>
  </si>
  <si>
    <t>No acute cardiopulmonary process</t>
  </si>
  <si>
    <t>E.coli</t>
  </si>
  <si>
    <t>piperacillin-tazobactam (ZOSYN) 3.375g</t>
  </si>
  <si>
    <t>furosemide 10mg</t>
  </si>
  <si>
    <t>Right lower lung opacities with small loculated right pleural effusion and pleural thickening</t>
  </si>
  <si>
    <t>No acute cardiac pulmonary process</t>
  </si>
  <si>
    <t>Nausea, Emesis</t>
  </si>
  <si>
    <t>No new confluent airspace opacities, redemonstrated innumerable millimeter-sized pulmonary nodules likely reflecting granulomas based on prior chest CT</t>
  </si>
  <si>
    <t>Hematemesis, Diarrhea</t>
  </si>
  <si>
    <t>pantoprazole sodium 40mg</t>
  </si>
  <si>
    <t>vancomycin HCl 125mg</t>
  </si>
  <si>
    <t>No CT findings to explain symptoms, diverticulosis w/o CT evidence of diverticulitis, cholelthiasis, bilateral low-density renal lesions, umbilical hernia containing nonobstucted small bowerl, markedly enlarged prostat gland</t>
  </si>
  <si>
    <t xml:space="preserve">Dysuria </t>
  </si>
  <si>
    <t>Distal sigmoid diverticulitis w/o focal collection to suggest abscess</t>
  </si>
  <si>
    <t>Cough, Shortness of Breath</t>
  </si>
  <si>
    <t xml:space="preserve">Subtle ill-defined nodular opacities present in the left midlung and left lower lobe </t>
  </si>
  <si>
    <t>prednisone 40mg</t>
  </si>
  <si>
    <t>ipratropim/albuterol 3mL x2</t>
  </si>
  <si>
    <t>No acute cardiopulmonary process, stable severe cardiomegaly</t>
  </si>
  <si>
    <t>Probable lactobacillus, probable gardnerella vaginalis</t>
  </si>
  <si>
    <t xml:space="preserve">Dizziness </t>
  </si>
  <si>
    <t>Shortness of Breath, Chest Pain</t>
  </si>
  <si>
    <t>apixaban 10mg</t>
  </si>
  <si>
    <t>&lt;9</t>
  </si>
  <si>
    <t>Pericardial effusion negative, normal LV function, RV dilation</t>
  </si>
  <si>
    <t>Acute pulmonary embolus in segmental and subsegmental branches of left lower lobe, mild straightening of the interventricular septum, bibasilar dependent atelectasis, more coalescent opacities present in subpleural region of left lower lobe, small left pleural effusion, sequela of prior granulomatous infection, mild thickening of left adrenal gland</t>
  </si>
  <si>
    <t>albuterol sulfate 2 puff</t>
  </si>
  <si>
    <t>Clear lungs, no pneumothorax or pleural effusion, normal cardiomediastinal silhouette</t>
  </si>
  <si>
    <t xml:space="preserve">limited evaluation due to suboptimal position of pulmonary arterial tree, tiny pulmonary embolism w/in right lower lobe subsegmental pulmonary artery, no evidence of right heart strain, hepatic steatosis </t>
  </si>
  <si>
    <t>Fever, Cough, Back Pain</t>
  </si>
  <si>
    <t>right lung sliding, right pleural effusion and right B-lines, left lung sliding, left pleural effusion and left B-lines</t>
  </si>
  <si>
    <t>Mild pulmonary edema and small bilateral pleural effusions</t>
  </si>
  <si>
    <t>Syncope</t>
  </si>
  <si>
    <t>dextrose 50% in water 12.5g</t>
  </si>
  <si>
    <t>lidocaine 1 patch</t>
  </si>
  <si>
    <t>Patchy opacities in the right upper lobe, middle lobe and lingula, no pneumothorax or pleural effusion, normal cardiomediastinal silhouette</t>
  </si>
  <si>
    <t>Respiratory Distress</t>
  </si>
  <si>
    <t xml:space="preserve">ipratropium-albuterol sulfate 3mL </t>
  </si>
  <si>
    <t>methylprednisolone sod succ/PF 125mg</t>
  </si>
  <si>
    <t>asithromycin 500mg</t>
  </si>
  <si>
    <t>albuterol 2.5mg/3lM nebu</t>
  </si>
  <si>
    <t>no acute abnormalities</t>
  </si>
  <si>
    <t>Hip Pain</t>
  </si>
  <si>
    <t>Oxycodone HCl 5mg</t>
  </si>
  <si>
    <t>cefTRIAXone IV 1g</t>
  </si>
  <si>
    <t>Hip and L knee- no fractures or dislocations</t>
  </si>
  <si>
    <t>lefoFLOXacin 750mg</t>
  </si>
  <si>
    <t>lungs are hyperinflated, linear opacities seen in the right lung base liekly represents atelectasis</t>
  </si>
  <si>
    <t>Foot Injury</t>
  </si>
  <si>
    <t>vancomycin/0.9% sod chloride 1250mg</t>
  </si>
  <si>
    <t>enoxaparin sodium 40mg</t>
  </si>
  <si>
    <t>(Right Foot/Toe) minimally impacted fracture of proximal aspect of fourth toe promixal phalanx</t>
  </si>
  <si>
    <t>96</t>
  </si>
  <si>
    <t>ipratropium-albuterol 3mL x2</t>
  </si>
  <si>
    <t>stable mild cardiomegaly, no signs of overt edema</t>
  </si>
  <si>
    <t>98</t>
  </si>
  <si>
    <t>ipratropium/albuterol sulfate 3ml</t>
  </si>
  <si>
    <t>ibupofen 600mg</t>
  </si>
  <si>
    <t>sodium, potassium phosphates 1 packet</t>
  </si>
  <si>
    <t>guaifenesin/dextromethorphan 10mL</t>
  </si>
  <si>
    <t xml:space="preserve">retrocardiac opacity, suggesting atelectasis, trace pleural fluid, or pneumonia </t>
  </si>
  <si>
    <t>insulin regular, human 14 units</t>
  </si>
  <si>
    <t>low lung volume study, no acute abnormality, 4mm nodular opacity in peripheral right lower lobe</t>
  </si>
  <si>
    <t>Influenza</t>
  </si>
  <si>
    <t xml:space="preserve">ibuprofen 800mg </t>
  </si>
  <si>
    <t>doxycyline hyclate 100mg</t>
  </si>
  <si>
    <t>periphilar opacities raising supsicion for bronchopneumonia</t>
  </si>
  <si>
    <t>Shortness of breath, chest pain</t>
  </si>
  <si>
    <t>ipratropim/albuterol sufate 3mL</t>
  </si>
  <si>
    <t>Shortness of breath, cough</t>
  </si>
  <si>
    <t>ipratropium-albuterol sulfate 3mL 3x</t>
  </si>
  <si>
    <t>no acute abormality</t>
  </si>
  <si>
    <t>Urinary tract infection</t>
  </si>
  <si>
    <t>Nausea/Vomiting, Diarrhea</t>
  </si>
  <si>
    <t>D5-NS IV 1000mL</t>
  </si>
  <si>
    <t>Fluid-filled small and large bowel loops w/mild mucosal hypermia, no evidence of bowel obstuction, free intraperitoneal air or ascites</t>
  </si>
  <si>
    <t>Dizziness, hyperclycemia</t>
  </si>
  <si>
    <t>amLODIPine (NORVASC) 5mg</t>
  </si>
  <si>
    <t>Bilateral small pleural effusions</t>
  </si>
  <si>
    <t>lidocaine 20mL</t>
  </si>
  <si>
    <t>wrist and hand- no acute fracture or dislocation, no radiopaque foreign body</t>
  </si>
  <si>
    <t xml:space="preserve">oseltamivir phosphate 75mg </t>
  </si>
  <si>
    <t>Patchy consolidative opacity in retrocardiac space seen only on lateral view, no pulmonary edema, no pneumothroax or pleural effusion, stable cardiomediastinal silhouette, no displaced fractures</t>
  </si>
  <si>
    <t>ondansetron (PF) (ZOFRAN) injection 4mg x2</t>
  </si>
  <si>
    <t>oseltamivir 75mg</t>
  </si>
  <si>
    <t xml:space="preserve">Nausea/Vomiting </t>
  </si>
  <si>
    <t>calcium carbonate 1000mg</t>
  </si>
  <si>
    <t>vancomycin (VANCOCIN) 2000mg</t>
  </si>
  <si>
    <t>congested cough, w/white sputum, nausea, diarrhea, fever, chills</t>
  </si>
  <si>
    <t>ipratropim-albuterol 3mL x2</t>
  </si>
  <si>
    <t>levoFLOXacin 750mg</t>
  </si>
  <si>
    <t xml:space="preserve">new 1.5cm round opacity overlying right lower lung </t>
  </si>
  <si>
    <t>sub-4mm peripheral pulmonary nodules</t>
  </si>
  <si>
    <t>COPD exascerbation</t>
  </si>
  <si>
    <t>ipratropim-albuterol 3mL x3</t>
  </si>
  <si>
    <t>normal LV function</t>
  </si>
  <si>
    <t>morphine sulfate 4mg</t>
  </si>
  <si>
    <t>cefriaxone sodium 1g</t>
  </si>
  <si>
    <t>ketorolac tromethamine 30mg</t>
  </si>
  <si>
    <t>No CT findings to explain symptoms</t>
  </si>
  <si>
    <t>Shortness of breath, fever</t>
  </si>
  <si>
    <t>multifocal opacities in right apex and bilateral lower lobes, biapical pleural thickening</t>
  </si>
  <si>
    <t>methylprednisolon sod succ/PF 125mg</t>
  </si>
  <si>
    <t>potassium chloride 20mEq</t>
  </si>
  <si>
    <t>No significant change compared to prior exam, cardiomegaly w/mild vascular congestion</t>
  </si>
  <si>
    <t>Shortnesas of Breath, Cough</t>
  </si>
  <si>
    <t>ipratropium/albuterol 3mL</t>
  </si>
  <si>
    <t>Similar mild pulmonary interstitial prominence</t>
  </si>
  <si>
    <t>Shoulder Pain</t>
  </si>
  <si>
    <t xml:space="preserve">0.9% sodium chloride 1000mL  </t>
  </si>
  <si>
    <t>No acute fracture, dislocation, or radiographic evidence of advanced arthropathy of the right shoulder</t>
  </si>
  <si>
    <t>New right lower lobe consolidation raises the possibility of aspiration or developing pneumonia, there is also likely some linear atelectasis in this region</t>
  </si>
  <si>
    <t>Atrial Fibrillation</t>
  </si>
  <si>
    <t>diltiazem HCl 10 mg</t>
  </si>
  <si>
    <t>diltiazem HCl 60 mg</t>
  </si>
  <si>
    <t>Mild pulmonary interstitial prominence</t>
  </si>
  <si>
    <t>guaifenesin 200mg</t>
  </si>
  <si>
    <t>flecainide acetate 50mg</t>
  </si>
  <si>
    <t>Right toe pain</t>
  </si>
  <si>
    <t>acetaminophen 1000mg</t>
  </si>
  <si>
    <t>vancomycin HCl in 5% dextrose 1000mg</t>
  </si>
  <si>
    <t>Moderate hallux valgus deformity is redemonstrated w/interval increase in sclerosis and ostephyte formation as well as a diffuse soft tissue sweeling, no acute displaced fracture seen</t>
  </si>
  <si>
    <t>metorpolol tartrate 25mg</t>
  </si>
  <si>
    <t>Patchy airspace opacities w/in the lingula</t>
  </si>
  <si>
    <t xml:space="preserve">No evidence of pulmonary embolus, lingular and bilateral lower lobe opacities, associated mild left lower lobe bronchial opacification, biapical nodular pleural parenchymal scarring most likely postinfectious/granulamotous </t>
  </si>
  <si>
    <t>LLE Cellulitis</t>
  </si>
  <si>
    <t>hydromorphone HCl 0.4mg</t>
  </si>
  <si>
    <t>DVT in left common femoral, femoral and popliteal veins</t>
  </si>
  <si>
    <t xml:space="preserve">ondansetron HCl/PF 4mg </t>
  </si>
  <si>
    <t>0.9% sodium chloride 100mL x2</t>
  </si>
  <si>
    <t>ceftriaxone in is-osm dextrose 2g</t>
  </si>
  <si>
    <t>Heterogeneous enhancement of the riht kidney w/mild perinephric fat stranding, normal appendix, probably left renal cyst, 3.3cm left ovarian cyst, in situ IUD</t>
  </si>
  <si>
    <t>vancomycin (VANCOCIN) 1000mg</t>
  </si>
  <si>
    <t>Small right pleural effusion</t>
  </si>
  <si>
    <t>ipratropium/albuterol sulfate 3mL x4</t>
  </si>
  <si>
    <t>clindamycin phosphate/D5W 600mg</t>
  </si>
  <si>
    <t xml:space="preserve">Shortness of Breath </t>
  </si>
  <si>
    <t>doxycycline hyclate 100mg</t>
  </si>
  <si>
    <t>No acute pulmonary process</t>
  </si>
  <si>
    <t>Emesis</t>
  </si>
  <si>
    <t>ondansetron HCl/PF 2mg</t>
  </si>
  <si>
    <t xml:space="preserve">Leg Pain </t>
  </si>
  <si>
    <t>No acute intracranial abnormality</t>
  </si>
  <si>
    <t>No acute fracture or dislocation, status post intramedullary rod and intertrochanteric screw fixation of the left femur w/knee effusion w/unchanged appearance, No acute cardiopulmonary process</t>
  </si>
  <si>
    <t xml:space="preserve">Back Pain </t>
  </si>
  <si>
    <t>0/9% sodium chloride 500mL</t>
  </si>
  <si>
    <t>Cardiomediastinal silhouette: Stable w/borderline cardiomegaly and tortuous thoracic aorta, Small to moderate hiatal hernia</t>
  </si>
  <si>
    <t xml:space="preserve">Cardiomediastinal silhouette is stable w/unchanged left basilar opacity, persistent blunting of the left costophrenic sulcus that may represent small effusion, central vascular engorgement is present w/o edema, no pneumothorax is identified, no new confluent opacities </t>
  </si>
  <si>
    <t>Shortness of Breath, Pneumonia</t>
  </si>
  <si>
    <t>acetaminphen 975mg</t>
  </si>
  <si>
    <t>levofloxacin in dextrose 5% 500mg</t>
  </si>
  <si>
    <t>levofloxacin 250mg</t>
  </si>
  <si>
    <t>Congestive Heart Failure</t>
  </si>
  <si>
    <t>Low lung volumes, no large consolidation, pulmonary vascular congestions, no pneumothorax, no significant effusion, cadiomediastinal silhouette: stable appearance, obliteration of left heart border, osteopenia w/degenerative changes of thoracic spine</t>
  </si>
  <si>
    <t>No filling defect, diffuse skion thickening of left breast w/masslike appearance, cardiomegaly w/enlarged pulmonary arteries and IVC reflux, age-indeterminate mild compression deformity of T4, liver and splenic lesions, mild thickening to both adrenal glands, similar prominence to the thyroid</t>
  </si>
  <si>
    <t>Flank Pain, Urinary Frequency</t>
  </si>
  <si>
    <t>Low lung volumes, bibasilar streak-like opacities, no focal consolidation or pleural effusion, cardiomegaly unchanged from recent chest CT, atherosclerotic aortic knob</t>
  </si>
  <si>
    <t>ondansetrol HCl 2mg</t>
  </si>
  <si>
    <t>0.9% sodium chloride 1000mL x2</t>
  </si>
  <si>
    <t>Fluid throughout the colon w/subtle pericolonic stranding, unchanged right vaginal lesion</t>
  </si>
  <si>
    <t>aspirin 243mg</t>
  </si>
  <si>
    <t>iptratropium/albuterol sulfate 3mL x3</t>
  </si>
  <si>
    <t>&lt;6</t>
  </si>
  <si>
    <t>Mild right middle lobe atelectasis</t>
  </si>
  <si>
    <t xml:space="preserve">Vaginal Pain </t>
  </si>
  <si>
    <t>Pulmonary edema w/bilateral small pleural effusions-left greater than right, increased opacities in bilateral lower lobes</t>
  </si>
  <si>
    <t>Abdominal Pain, Fever</t>
  </si>
  <si>
    <t>hydromorphone HCl in 0.9% NaCl 0.5mg x2</t>
  </si>
  <si>
    <t>ketorolac tomethamine 15mg</t>
  </si>
  <si>
    <t>omeprazole 20mg</t>
  </si>
  <si>
    <t>bupropion HCl 300mg</t>
  </si>
  <si>
    <t>No explanation is identified for patient's right flank pain</t>
  </si>
  <si>
    <t>Mixed Flora</t>
  </si>
  <si>
    <t>Animal Bite</t>
  </si>
  <si>
    <t>ampicillin-sulbactam (UNASYN) 3000mg</t>
  </si>
  <si>
    <t>ertapenem (INVANZ) 1000mg</t>
  </si>
  <si>
    <t xml:space="preserve">No acute fracture or dislocation of the left hand </t>
  </si>
  <si>
    <t>Emphysematous changes in bilateral lungs, lungs are otherwise clear w/o focal consolidation, pulmonary edema or pneumothorax, no pleural effusion, cardionmediastinal silhouette: similar and w/in normal limits</t>
  </si>
  <si>
    <t>Pulmonary vascular prominence w/o overt pulmonary edema, similar bilateral pleural effusion</t>
  </si>
  <si>
    <t>Leg Swelling</t>
  </si>
  <si>
    <t>oseltamivir phosphate 30mg</t>
  </si>
  <si>
    <t>Mildly increased interstitial opacities and pulmonary vascular prominence likely represents mild to moderate pulmonary edema, similar small bilateral pleural effusions, increased consolidation in the right middle lobe</t>
  </si>
  <si>
    <t>furosemide 60mg</t>
  </si>
  <si>
    <t>bumetanide 1mg</t>
  </si>
  <si>
    <t>Diffuse prominence of the interstitium could refelct mild pulmonary edema</t>
  </si>
  <si>
    <t>overall impression negative</t>
  </si>
  <si>
    <t>No evidence of acute cardiopulmonary process</t>
  </si>
  <si>
    <t>Tremors</t>
  </si>
  <si>
    <t>0.9% sodium chloride 1000mL, 500mL, 200mL/hr</t>
  </si>
  <si>
    <t>potassium chloride 40 mEq</t>
  </si>
  <si>
    <t>Abdominal Pain, Constipation</t>
  </si>
  <si>
    <t>Bibasilar linear opacities, no superimposed consolidation</t>
  </si>
  <si>
    <t>Mild left perinephric fat stranding/inflammation is nonspecific, no evidence of hydroneprhosis or urinary tract calculi, mild extrahepatic biliary ductal dilation with no obstructing lesion seen, colonic diverticulosis w/o evidence of diverticulitis</t>
  </si>
  <si>
    <t>more than 4 colony types</t>
  </si>
  <si>
    <t>ceftriaxone sodium 2g</t>
  </si>
  <si>
    <t>Apical predominant emphysema, no focal consolidation, no pneumothroax, no pleural effusion, cardiomediastinal silhouette: unchanged appearance</t>
  </si>
  <si>
    <t>clindamycin phosphate/D5W 600mg x3</t>
  </si>
  <si>
    <t>metoprolol tartrate 25mg, 12.5mg</t>
  </si>
  <si>
    <t>hydrochlorotiazide 25mg</t>
  </si>
  <si>
    <t>vancomycin (VANCOCIN) 1750mg</t>
  </si>
  <si>
    <t xml:space="preserve">No evidence of DVT from the groin to the knee on either side or in the proximal right calf </t>
  </si>
  <si>
    <t>? DKA/Anal pain</t>
  </si>
  <si>
    <t>ceftriaxone sodium 250mg</t>
  </si>
  <si>
    <t>pramoxine HCl 1 application</t>
  </si>
  <si>
    <t>&gt;15</t>
  </si>
  <si>
    <t>Hyperglycemia, Shortness of Breath</t>
  </si>
  <si>
    <t>0.9% sodium chloride 1000 mL x2</t>
  </si>
  <si>
    <t>Fever, Urinary Tract Infection</t>
  </si>
  <si>
    <t>0.9% sodium chloride 1000mL, 75mL/hr</t>
  </si>
  <si>
    <t>ondansetron HCL 4mg</t>
  </si>
  <si>
    <t>Ill-defined patchy hypoattenuating regions in both kidneys suggesting pyelonephritis, no perinephric collection or hydronpehrosis</t>
  </si>
  <si>
    <t>Probably Corynebacterium species</t>
  </si>
  <si>
    <t>Slightly worsened pulmonary edema, similar small amount of loculated fluid in the minor fissure and persistent small bilateral pleural effusions, Left basilar opacity</t>
  </si>
  <si>
    <t>Hematuria, abnormal labs</t>
  </si>
  <si>
    <t>nitrofurantion monohyd/m-cryst 100mg</t>
  </si>
  <si>
    <t>Mixed flora</t>
  </si>
  <si>
    <t>Hand Pain</t>
  </si>
  <si>
    <t>colchicine 1.2mg</t>
  </si>
  <si>
    <t xml:space="preserve">Diffuse left hand and wrist swelling, Age indeterminate fracture of the base of the second metcarpal, no acute fracture or dislocation of the left forearm or left wrist, degenerative changes of the wrist and hand </t>
  </si>
  <si>
    <t>No deep venous thrombosis in the left upper extremity</t>
  </si>
  <si>
    <t>right hip pain</t>
  </si>
  <si>
    <t>No acute displaced fracture or subluxation</t>
  </si>
  <si>
    <t>No acute cardiopulmonary process, Stable cardiomegaly</t>
  </si>
  <si>
    <t>No evidence of pulmonary embolus, No significant interval change in anterior right mediastinal mass</t>
  </si>
  <si>
    <t>cough</t>
  </si>
  <si>
    <t xml:space="preserve">Small nodular consolidation in the right lung base </t>
  </si>
  <si>
    <t>No evidence of pulmonary embolus, No findings to explain pts symptoms</t>
  </si>
  <si>
    <t>Leg Pain</t>
  </si>
  <si>
    <t>no DVT in RLE or LLE</t>
  </si>
  <si>
    <t>Minimal displaced medial malleolus and high fibular fractures w/preservation of the ankle mortise</t>
  </si>
  <si>
    <t>R/O PE, Shortness of Breath</t>
  </si>
  <si>
    <t>No pulmonary embolus to the segmental level, Small bilateral pleural effusions, septal thickening and groundglass opacification</t>
  </si>
  <si>
    <t>right lung sliding, right pleural effusion and right B-lines, left lung sliding and left B-lines, no left pleural effusion present</t>
  </si>
  <si>
    <t>loratadine 10mg</t>
  </si>
  <si>
    <t>Upper back pain</t>
  </si>
  <si>
    <t>ceFEPime (MAXIPIME) 2000mg</t>
  </si>
  <si>
    <t>0.9% sodium chloride 500mL x2</t>
  </si>
  <si>
    <t>Mildly elevated resistive indices</t>
  </si>
  <si>
    <t>Klebsiella pneumoniae</t>
  </si>
  <si>
    <t>Foot swelling, Fatigue</t>
  </si>
  <si>
    <t>vancomyvin (VANCOCIN) 1000mg</t>
  </si>
  <si>
    <t>clotrimazole</t>
  </si>
  <si>
    <t>Arm swelling</t>
  </si>
  <si>
    <t>cefazolin sodium 2g</t>
  </si>
  <si>
    <t>No DVT in left upper extremity</t>
  </si>
  <si>
    <t>No Growth</t>
  </si>
  <si>
    <t>ciprofloxacin HCl 500mg</t>
  </si>
  <si>
    <t>metronidazole 500mg</t>
  </si>
  <si>
    <t>Uncomplicated sigmoid diverticulitis w/no discrete fluid collections or free air, Unchanged right hydrocele, Unchanged bilateral renal hypoattenuating lesions some of which represent simple cysts and some too small to characterize</t>
  </si>
  <si>
    <t>Dizziness, cold sx</t>
  </si>
  <si>
    <t>prednisone 60mg</t>
  </si>
  <si>
    <t>Ringer's solution, lactated 75mL/hr</t>
  </si>
  <si>
    <t xml:space="preserve">Peribronchial thickening w/peribronchial opacities </t>
  </si>
  <si>
    <t>right leg pain</t>
  </si>
  <si>
    <t>vancomycin /0.9% sod chloride 1500mg</t>
  </si>
  <si>
    <t xml:space="preserve">No evidence of DVT from the groin to the knee on either side, or in the visualized portion of the proximal right calf, Mild subcutaneous edema in the right calf, Englarged lymph nodes in the right groin </t>
  </si>
  <si>
    <t>Fatigue, Fever, Excessive Urination</t>
  </si>
  <si>
    <t>&lt;20</t>
  </si>
  <si>
    <t xml:space="preserve">No acute cardiopulmonary abnormality </t>
  </si>
  <si>
    <t>Abdominal Pain, Cough, Nausea</t>
  </si>
  <si>
    <t>metoprolol tartrate 5mg</t>
  </si>
  <si>
    <t>bisoprolol fumarate 5mg</t>
  </si>
  <si>
    <t>metoclopramide HCl 10mg</t>
  </si>
  <si>
    <t>New right upper lobe consolidation, Similar mild cardiomegaly and mild interstitial edema</t>
  </si>
  <si>
    <t>right lung sliding and right pleural effusion, no right B-lines present, left lung sliding left pelural effusion and left B-lines</t>
  </si>
  <si>
    <t>Mild pulmonary edema, Small to moderate left, small right right pleural effusions, Associated atelectasis</t>
  </si>
  <si>
    <t>Headache, Abdominal Pain</t>
  </si>
  <si>
    <t>Several focal indistinct hypoenhancing regions the posterior midpole of the right kidney are suspicious for pyelonephritis, No evidence of abscess, No obstructing stones or hydronephrosis, Trace pericardial effusion</t>
  </si>
  <si>
    <t>ondansetron HCl 4mg x2</t>
  </si>
  <si>
    <t>phenazopyridine HCl 200mg</t>
  </si>
  <si>
    <t>ertapenem sodium 1000mg</t>
  </si>
  <si>
    <t>No growth</t>
  </si>
  <si>
    <t>Low lung volumes, Left basilar atelectasis</t>
  </si>
  <si>
    <t>Consolidation in the left lower lobe is concerning for pneumonia, Additional patchy opacities in the right lung could be due to multifocal pneumonia or atelectasis</t>
  </si>
  <si>
    <t>Chills</t>
  </si>
  <si>
    <t>Hematuria</t>
  </si>
  <si>
    <t xml:space="preserve">Mild pulmonary vascular congestion w/o overt edema, Bibasilar atelectasis </t>
  </si>
  <si>
    <t>Enterococcus faecalis</t>
  </si>
  <si>
    <t>Loss of Consciousness</t>
  </si>
  <si>
    <t>magnesium oxide 400mg</t>
  </si>
  <si>
    <t>&lt;1</t>
  </si>
  <si>
    <t>No acute intracranial abnormality, No evidence of acute fracture the cervical spine, MIld anterolisthesis of C3 over C4 and retrolisthesis of C6 over C6 are likely degenerative basis, Mild spondylosis</t>
  </si>
  <si>
    <t>Normal study</t>
  </si>
  <si>
    <t>Tachycardia</t>
  </si>
  <si>
    <t>No acute abnormality, Similar cardiomegaly</t>
  </si>
  <si>
    <t>ceFEPIme (MAXIPIME) 2000mg</t>
  </si>
  <si>
    <t>vancomycin (VANOCIN) 1500mg</t>
  </si>
  <si>
    <t>Patchy opacities in the right lung base and left mid and lower lung concerning for multifocal pneumonia</t>
  </si>
  <si>
    <t>Flank Pain</t>
  </si>
  <si>
    <t>ertepenem (INVanz) 1000mg</t>
  </si>
  <si>
    <t>Findings compatible w/right-sided pyelonephritis, No drainable fluid collection, Bilateral nonobstructing renal calculi, Tiny hepatic hypodensity, too small to characterize, statistically liklely to represent a cyst, IUD w/in the uterus</t>
  </si>
  <si>
    <t>E.coli + Beta hemolytic stretococcus group b</t>
  </si>
  <si>
    <t>ipratopium bromide 500mcg x2</t>
  </si>
  <si>
    <t xml:space="preserve">Abdominal Pain </t>
  </si>
  <si>
    <t>Severe interstitial lung disease, No definite evidence for pnuemonia, Doubt a significant cardiogenic pulmonary edema component given absence of pleural effusions</t>
  </si>
  <si>
    <t>Cardiomegaly w/probable trace pleural effusions</t>
  </si>
  <si>
    <t>Facial Swelling</t>
  </si>
  <si>
    <t>fever and cough</t>
  </si>
  <si>
    <t>ibuprofen 800mg</t>
  </si>
  <si>
    <t>New multifocal ill-defined opacities suggestive of multifocal pneumonia, most prominent w/in the left lower lobe</t>
  </si>
  <si>
    <t>dysuria</t>
  </si>
  <si>
    <t>No acute cardiopulmonary abnormality</t>
  </si>
  <si>
    <t>Fever, Emesis</t>
  </si>
  <si>
    <t>famotidine/PF 20mg</t>
  </si>
  <si>
    <t>No acute intra-abdominal or pelvic findings are seen to explain the patient's symptoms, Peripheral consolidations in the right middle lobe and right lower lobe and groun glass opacity in the left lower lobe may infection, possibly due to aspiration or inflammation, Unchanged liver cysts</t>
  </si>
  <si>
    <t>No pulmonary embolism or other finding to suggest symptoms, Main pulmonary artery is enlarged, Improved aeration w/decrease in size of previously seen right upper lobe perilymphatic nodules</t>
  </si>
  <si>
    <t>Fever, left breast swelling</t>
  </si>
  <si>
    <t>vancomycin/0.9% sod chloride 1500mg</t>
  </si>
  <si>
    <t>No evidence for abcess, Lumpectomy changes</t>
  </si>
  <si>
    <t>metformin HCl 500mg</t>
  </si>
  <si>
    <t>insulin glargine, hum.rec.analog 10 units</t>
  </si>
  <si>
    <t>insulin glargine, hum.rec.analog 20 units</t>
  </si>
  <si>
    <t>L flank pain, abdominal pain, back pain, fever</t>
  </si>
  <si>
    <t>polyethylene glycol 3350 17g</t>
  </si>
  <si>
    <t>Mild fat stranding of the proximal ureter- likely representing ascending UTI given history of pyuria, no associated obstructive component, left adnexal hyerdense lesion, small volume pelvic free fluid</t>
  </si>
  <si>
    <t>Headache</t>
  </si>
  <si>
    <t>prochlorperazine edisylate 10mg</t>
  </si>
  <si>
    <t>Diffusely elevated interstitium throughout the left lung is nonspecific and could reflect asymmetric pulmonary edema or atypical infection</t>
  </si>
  <si>
    <t xml:space="preserve">Altered Mental Status </t>
  </si>
  <si>
    <t>Ventricles are disproportionately prominent compared to the brain parenchyma butr unchanged from 2014, Chronic small vessel ischemic changes</t>
  </si>
  <si>
    <t>No CT explanation for symptoms</t>
  </si>
  <si>
    <t>0.9% sodium chloride 1000mL xc2</t>
  </si>
  <si>
    <t>Acute, uncomplicated diverticulitis of the distal descending colon, Fibroid uterus</t>
  </si>
  <si>
    <t>Advanced degenerative changes- 5 lumbar-type nonrib-bearing vertebral bodies, advanced degenerative disease w/narrowing of all the lumbar interspaces and waving bridging osteophytes, hypertrophic changes of the facet joints</t>
  </si>
  <si>
    <t>Suspected right basilar airspace consolidation, Possibility of mild pulmonary edema is also raised</t>
  </si>
  <si>
    <t>Ankle Pain</t>
  </si>
  <si>
    <t>No acute fracture or dislocation of the left foot, Hallux valgus w/soft tissue bunion formation and erosion along the medial aspect of first metatarsal head in keeping w/known Gout, Hammer toes</t>
  </si>
  <si>
    <t>No acute intracranial process, Unchanged right occiput and high parietal subcutaneous lesions</t>
  </si>
  <si>
    <t xml:space="preserve">No evidence of deep venous thrombosis from the groin to the knee on either side, or in the proximal left calf, however, the left peroneal veins were not seen </t>
  </si>
  <si>
    <t>ondansetron HCl 4mg</t>
  </si>
  <si>
    <t>Mild wall thickening of the paritall distended urinary bladder concerning for cystitis, Colonic diverticulosis</t>
  </si>
  <si>
    <t>Percustaneous nephrostomy tube projects over right iliac fossa over the transplanted kidney and right hemipelvis terminating in the deep pelvis, There are no dilated small bowel loops to suggest bowel obstruction, Moderate amount of stool in the left colon, Included lung bases are clear, Levoscoliosis of the spine centered at upper lumbar vetebra</t>
  </si>
  <si>
    <t>Limited exam- otherwise visualized lungs show no focal consolidation, No pneumothroax, No pulmonary edema</t>
  </si>
  <si>
    <t>vancomycin (VANCOCIN) 750mg</t>
  </si>
  <si>
    <t>Increased opacification of the right lung</t>
  </si>
  <si>
    <t>no pleural effusion present and no B-lines present</t>
  </si>
  <si>
    <t>COPD, and chronic changes, No superimposed acute abnormality</t>
  </si>
  <si>
    <t>Focal wall thickening w/pericolonic fat stranding in a segment of descending colon, NO free intra-abdominal air or adjacent fluid collection to suggest abcess</t>
  </si>
  <si>
    <t>Hypertension, Chest Pain, Headache</t>
  </si>
  <si>
    <t>diphth,pertuss(acell),tet vac 0.5mL</t>
  </si>
  <si>
    <t>amicillin-sulbactam (UNASYN) 3g</t>
  </si>
  <si>
    <t>No abcess present</t>
  </si>
  <si>
    <t>No acute fracture or dislocation of the left tibia or fibula, Mild tricompartmental osteoarthritis of the knee joint</t>
  </si>
  <si>
    <t>No fluid collection or evidence of dep soft tissue infection, Nonopacification w/stranding at a superficial left medial lower leg vein, Subcutaneous stranding at the anterior/lateral left lower leg correlates to know erythema/swelling from physical exam</t>
  </si>
  <si>
    <t>vancomycin (VANCOCIN) 1500mg</t>
  </si>
  <si>
    <t>morphine sulfate 8mg</t>
  </si>
  <si>
    <t xml:space="preserve">Status post left total knee arthroplasty, Small joint effusion, Intact hardware, no acute fracture </t>
  </si>
  <si>
    <t>URI</t>
  </si>
  <si>
    <t>ceFEPime (MAXIPIME) 1000mg</t>
  </si>
  <si>
    <t>Pseudomonas aeruginosa, Raoultella (Klebsiella) ornithinolytica</t>
  </si>
  <si>
    <t>insulin lispro 4 units</t>
  </si>
  <si>
    <t>insulin glargine, hum.rec.analog 40 units</t>
  </si>
  <si>
    <t>Dizziness, Chest Pin</t>
  </si>
  <si>
    <t>aspirin 324mg</t>
  </si>
  <si>
    <t>Right lower hemithorax opacity</t>
  </si>
  <si>
    <t>Rash</t>
  </si>
  <si>
    <t>No acute abnormality, Stable cardiomegaly</t>
  </si>
  <si>
    <t>nitroglycerin 0.5 inch</t>
  </si>
  <si>
    <t>Mild pulmonary edema, Small left greater than right small pleural effusions</t>
  </si>
  <si>
    <t>Mild pulmonary edema, Similar blunting of the costophrenic angle with a small adjacent atelectasis or scar</t>
  </si>
  <si>
    <t>levofloxacin in 5% dextrose 750mg</t>
  </si>
  <si>
    <t>Elevation of left hemidiaphragm w/left basilar atelectasis, Pulmonary nodules noted on recent chest CT are not evident on x-ray</t>
  </si>
  <si>
    <t>Urinary Retention</t>
  </si>
  <si>
    <t>bilateral lower leg swelling</t>
  </si>
  <si>
    <t>Stable cardiomegaly w/o superimposed acute cardiopulmonary process</t>
  </si>
  <si>
    <t>Low lung volume study, some early patchy consolidation seen in the right lower zone</t>
  </si>
  <si>
    <t>diltiazem HCl 30 mg</t>
  </si>
  <si>
    <t>Right lower lobe opacity concerning for pneumonia</t>
  </si>
  <si>
    <t>bilateral leg swelling, redness and pain</t>
  </si>
  <si>
    <t>No evidence of DVt in the right and left lower extremity from groin to the knee or in the visualized veins of the right and left proximal calf</t>
  </si>
  <si>
    <t xml:space="preserve">Hyperglycemia </t>
  </si>
  <si>
    <t>insulin glargine,hum.rec.analog 10 units</t>
  </si>
  <si>
    <t>insulin aspart 3 units</t>
  </si>
  <si>
    <t>potassium chloride in water 10mEq x2</t>
  </si>
  <si>
    <t>potassium chloride 60mEq</t>
  </si>
  <si>
    <t>&lt;270</t>
  </si>
  <si>
    <t>Tiny nodular opacities at the lung bases, Significant bullous emphysema, upper lobe predominant</t>
  </si>
  <si>
    <t>Eye Problem</t>
  </si>
  <si>
    <t>tetracaine HCl/PF 1 drop</t>
  </si>
  <si>
    <t>Right orbital preseptal cellulitis w/o evident complication</t>
  </si>
  <si>
    <t xml:space="preserve">potassium chloride in water 10mEq </t>
  </si>
  <si>
    <t>No evidence of acute intracranial abnormality, No acute fracture or traumatic malalignment involving the cervical spine, diffuse osteopenia</t>
  </si>
  <si>
    <t>Chest Pain, Hypertension</t>
  </si>
  <si>
    <t>hydralazine HCl 5mg x2</t>
  </si>
  <si>
    <t>Bibasilar patchy consolidative opacities, left greater than right</t>
  </si>
  <si>
    <t>Urinary Tract Infection</t>
  </si>
  <si>
    <t>cefTAZidime (FORTAZ) 1g</t>
  </si>
  <si>
    <t>No findings to explain to the patient's symptoms, Normal course and caliber of the abdominal aorta w/o evidence of anuerysm, dissection, intramural hematoma, or perivascular inflammation, There is sever atherosclerosis of the abdominal aorta</t>
  </si>
  <si>
    <t>Hematamesis</t>
  </si>
  <si>
    <t>cefazolin sodium 1g</t>
  </si>
  <si>
    <t>No acute fracture or dislocation of the right foot, Osteopenia</t>
  </si>
  <si>
    <t>Testicle Pain</t>
  </si>
  <si>
    <t>ceftriaxone sodium 0.25g</t>
  </si>
  <si>
    <t>lidocaine HCl/PF 0.9mL</t>
  </si>
  <si>
    <t>Hypoechoic lesion in the left testicle w/peripheral calcifications may be related to prior trauma or infection, Neoplasm is also in the differential, Right epidiymo-orchitis, Large right hydrocele</t>
  </si>
  <si>
    <t>? Cellulitis</t>
  </si>
  <si>
    <t>No evidence of deep venous thrombosis from the groin to the knee on either side or in the proximal right calf within the visualized vessels</t>
  </si>
  <si>
    <t>Low lung volumes, Mild interstitial prominence w/no signs of overt edema</t>
  </si>
  <si>
    <t>No evidence of aortic dissection/intramural hematoma/aneurysm, Severe coronary artery calcifications, small pericardial effusion, Two partially calcified splenic artery aneurysms measureing up to 1.5 and 1.3cm, Lung nodules measuring up to 5mm in the subpleural right lower lobe, Numerous colonic diverticuli, Cholelithiasis, T11/T12/L2 chronic appearing compression fractures</t>
  </si>
  <si>
    <t>diltiazem HCl 10mg, 15mg</t>
  </si>
  <si>
    <t>amiodarone in dextrose, iso-osm 150mg</t>
  </si>
  <si>
    <t>midazolam HCl/PF 2mg x2</t>
  </si>
  <si>
    <t>fentanyl citrate/PF 50mcg</t>
  </si>
  <si>
    <t xml:space="preserve">Possible small left pleural effusion </t>
  </si>
  <si>
    <t>propofol 40mg x2, 20mg</t>
  </si>
  <si>
    <t>Mild interstitial edema w/small bilateral pleural effusions</t>
  </si>
  <si>
    <t>metoprolol tartrate 5mg x2, 10mg</t>
  </si>
  <si>
    <t>Dizziness</t>
  </si>
  <si>
    <t>lidocaine HCl/epinephrine 20mL</t>
  </si>
  <si>
    <t>Kebsiella Klebsiella pneumoniae</t>
  </si>
  <si>
    <t xml:space="preserve">Methicillin resistant staph aureus </t>
  </si>
  <si>
    <t>Jaw Pain</t>
  </si>
  <si>
    <t xml:space="preserve">acetaminophen 975mg </t>
  </si>
  <si>
    <t xml:space="preserve">ibuprofen 600mg </t>
  </si>
  <si>
    <t>Inflammatory changes w/in the right retroantral fat and pre-styloid parapharyngeal space w/associated asymmetric enlargement of the masseter muscle, No drainable fluid collection</t>
  </si>
  <si>
    <t>Flu sx</t>
  </si>
  <si>
    <t xml:space="preserve">0.9% sodium chloride 500mL </t>
  </si>
  <si>
    <t>hydrocortisone sodium succ/PF 50mg</t>
  </si>
  <si>
    <t>Subtle opacity in the right lower lobe could represent atelectasis w/early pneumonia in excluded given history of fever</t>
  </si>
  <si>
    <t>Constipation</t>
  </si>
  <si>
    <t>Left lower lobe pneumonia, Mild urothelial thickening of the left renal pelvis and proximal ureter, Large amount of stool w/in the rectum and sigmoid colon</t>
  </si>
  <si>
    <t>Abdominal Pain, Urinary Tract Infection</t>
  </si>
  <si>
    <t>hydromorphone HCl 0.2mg</t>
  </si>
  <si>
    <t>diphenhydramine 25mg</t>
  </si>
  <si>
    <t>Wall thickening of the descending colon w/diverticulosis and pericolic fat stranding, Bilateral renal cysts w/unchanged indeterminate 10mm lesion in the left kidney midpole</t>
  </si>
  <si>
    <t>heparin sodium porcine/D5W 18 Units/kg/hr, 10000units</t>
  </si>
  <si>
    <t>enoxaparin sodium 120mg</t>
  </si>
  <si>
    <t>No acute displaced fracture or dislocation of the left knee, Trace effusion and mild degenerative changes</t>
  </si>
  <si>
    <t>No evidence of deep venous thrombosis in the right and left lower extremity from the groin to the knee or in the left proximal calf</t>
  </si>
  <si>
    <t>Patchy airspace opacity w/in the right lower lobe</t>
  </si>
  <si>
    <t>Small avulsion fracture off the medial malleolus of indeterminate age</t>
  </si>
  <si>
    <t>Small focal opacity in the right medial lung base is indeterminate</t>
  </si>
  <si>
    <t>nitroglycerin 0.4mg x3</t>
  </si>
  <si>
    <t>labetalol HCl 5mg</t>
  </si>
  <si>
    <t>No significant change in right pleural effusion w/associated atelectasis</t>
  </si>
  <si>
    <t>Vague opacity in the periphery of the right midlung</t>
  </si>
  <si>
    <t>Mild pulmonary edema, Unchanged cardiomegaly</t>
  </si>
  <si>
    <t>methylprednisolone sod succ/PF 80mg</t>
  </si>
  <si>
    <t>Overall impression: negative</t>
  </si>
  <si>
    <t>No pulmonary embolus, Focal area of ground glass opacity right middle lobe</t>
  </si>
  <si>
    <t>furosemide 120mg</t>
  </si>
  <si>
    <t>Mild pulmonary edema w/trace bilateral pleural effusions and unchanged cardiomegaly</t>
  </si>
  <si>
    <t xml:space="preserve">Interval increase of left lung interstitial abnormality </t>
  </si>
  <si>
    <t>magnesium oxide 600mg</t>
  </si>
  <si>
    <t>Empysematous changes, Bibasilar atelectasis</t>
  </si>
  <si>
    <t>Mild early pulmonary edema, No other acute finding</t>
  </si>
  <si>
    <t>L Foot Pain</t>
  </si>
  <si>
    <t xml:space="preserve">ampicillin-sulbactam (UNASYN) 3000mg </t>
  </si>
  <si>
    <t xml:space="preserve">tramadol HCL 50mg </t>
  </si>
  <si>
    <t>No acute fracture or dislocation of the left foot</t>
  </si>
  <si>
    <t>Lungs are clear w/no focal consolidation, No evidence of pulmonary edema, No pleural effusion, No pneumothorax</t>
  </si>
  <si>
    <t>overall impression: ideterminate</t>
  </si>
  <si>
    <t xml:space="preserve">Interval progression in right sided parenchymal opacities, sarcoidosis flare remains in the differential </t>
  </si>
  <si>
    <t>0..97</t>
  </si>
  <si>
    <t>Small bilateral pleural effusions and mild pulmonary vascular congestion</t>
  </si>
  <si>
    <t>Mild pulmonary edema and likely trace bilateral pleural effusions, Cardiomegaly increased compared to prior study</t>
  </si>
  <si>
    <t>Blister</t>
  </si>
  <si>
    <t>vancomycin (VANCOCIN) 1000mg x2</t>
  </si>
  <si>
    <t>losartan potassium 50mg</t>
  </si>
  <si>
    <t xml:space="preserve">No evidence of deep venous thrombosis from the groin to the knee on either side </t>
  </si>
  <si>
    <t>No acute fracture or dislocation of the right foot, Soft tissue swelling about the forefoot</t>
  </si>
  <si>
    <t>acetaminophen 975mg x2</t>
  </si>
  <si>
    <t>Left Buttock Pain, Left Leg Redness, Chills</t>
  </si>
  <si>
    <t xml:space="preserve"> albuterol sulfate 2.5mg X2</t>
  </si>
  <si>
    <t>Similar diffuse prominence of the interstitium w/peribronchial thickening and subtle perihilar opacities</t>
  </si>
  <si>
    <t>0.9% sodium chloride 1000mL/hr</t>
  </si>
  <si>
    <t>ertapenem (INVanz) 10000mg</t>
  </si>
  <si>
    <t>Low lung volumes w/small left pleural effusion</t>
  </si>
  <si>
    <t>No acute fracture or dislocation of the right shoulder</t>
  </si>
  <si>
    <t>Blurred Vision</t>
  </si>
  <si>
    <t>nitroglycerin 0.4mg</t>
  </si>
  <si>
    <t>Diffuse interstitial prominence and trace bilateral pleural effusions</t>
  </si>
  <si>
    <t>dyspnea and sputum production</t>
  </si>
  <si>
    <t>methylprednisolone sod succ/PF 40mg</t>
  </si>
  <si>
    <t>nicotine 1 patch</t>
  </si>
  <si>
    <t>nystatin 500000 units</t>
  </si>
  <si>
    <t>11.3f</t>
  </si>
  <si>
    <t>wound eval</t>
  </si>
  <si>
    <t>Ill-defined soft tissue swelling centered over the right frontotemporal and pre-septal/periorbital region, there may be mild cellulitis over the frontotemporal region and extending more inferiorly along the posterior mandibular region, no drainable fluid collection, no injury to the underlying bone, globe, or extension to the post-septal space of the right orbit</t>
  </si>
  <si>
    <t>No evidence of deep venous thrombosis from the groin to the knee on either side or in the proximal left calf, However the left posterior tibial and peroneal veins are not visualized</t>
  </si>
  <si>
    <t>No parenchymal consolidation identified</t>
  </si>
  <si>
    <t>SOB on 6L NC</t>
  </si>
  <si>
    <t>New opacification of the left base related to increasing effusion now moderate to large effusion, Adjacent opacities likely atelectasis, Mild increase of small right pleural effusion also likely adjacent atelectasis, Cardiomediastinal silhouette: stable in appearance, Known hiatal hernia better seen on prior study, Similar mediastinal contour along the right heart border correlates w/the esophagus better seen on prior upper GI series</t>
  </si>
  <si>
    <t>Wound infection</t>
  </si>
  <si>
    <t>No radiopaque foreign body seen</t>
  </si>
  <si>
    <t>SOB, fatigue, malaise</t>
  </si>
  <si>
    <t>No CT evidence of acute intracranial abnormality, Stable ventricular enlargement and sequela of prior infarcts</t>
  </si>
  <si>
    <t xml:space="preserve">Reticular and patchy opacities in the right lung base </t>
  </si>
  <si>
    <t xml:space="preserve">Persistent perihilar opacities and interstitial prominence suggestive of pulmonary edema </t>
  </si>
  <si>
    <t>Overall impression: positive</t>
  </si>
  <si>
    <t>Lower Urinary Tract Symptoms (LUTS)</t>
  </si>
  <si>
    <t>Trace pleural effusion, No focal consolidation</t>
  </si>
  <si>
    <t>Right pyelonephritis and pyelitis, No perinephric abcesses or obstructing uretal stones</t>
  </si>
  <si>
    <t>Unchanged mild interstitial edema</t>
  </si>
  <si>
    <t>insulin aspart 4 units</t>
  </si>
  <si>
    <t>Bilateral small pleural effusions w/mild pulmonary edema</t>
  </si>
  <si>
    <t>Bilateral small pleural effusions w/moderate pulmonary edema</t>
  </si>
  <si>
    <t>Groin Swelling</t>
  </si>
  <si>
    <t>ketorlac tromethamine 15mg</t>
  </si>
  <si>
    <t>Right epididymitis, w/likely developing right orchitis, Right moderate complex hydrocele, Left epididymal cyst</t>
  </si>
  <si>
    <t>New subtle parenchymal opacities in the right upper lobe and left midlung</t>
  </si>
  <si>
    <t>Appropriately positioned suprapubic catheter w/o evidence of abcess or drainable fluid collection</t>
  </si>
  <si>
    <t>Acinetobacter lwoffi</t>
  </si>
  <si>
    <t>Ringer's solution, lactated 1000mL x2</t>
  </si>
  <si>
    <t>Focal areas of hypoenhancement in the right kidney w/mild pernephric stranding, prominent bilateral ureters w/urothelial thickening and enhancement throughout their course, 2mm nonobstructive right renal calculus</t>
  </si>
  <si>
    <t>cephalexin 500mg</t>
  </si>
  <si>
    <t>labeltalol HCl 5mg</t>
  </si>
  <si>
    <t xml:space="preserve">Anteromedial subcutaneous fat stranding </t>
  </si>
  <si>
    <t>Catheter - no growth</t>
  </si>
  <si>
    <t>famotidine 20mg</t>
  </si>
  <si>
    <t>No focal consolidation to suggest pneumonia, No significant change in interstitial promenence in keeping w/broncial wall thickening and bronchiectasis better demenstrated on recent CT</t>
  </si>
  <si>
    <t>No evidence of deep venous thrombosis from the groin to the knee bilaterally or in the visualized vessels of the left upper calf</t>
  </si>
  <si>
    <t>Mild pulmonary edema</t>
  </si>
  <si>
    <t>enoxaparin sodium 90mg</t>
  </si>
  <si>
    <t xml:space="preserve">Extensive deep venous thrombosis extending from the right saphenofemoral junction to the mid femoral vein, Slow blood flow is visualized w/in the left deep venous system </t>
  </si>
  <si>
    <t>meropenem (MERREM) 1g</t>
  </si>
  <si>
    <t>&lt;0.05</t>
  </si>
  <si>
    <t xml:space="preserve">Fatigue </t>
  </si>
  <si>
    <t>0.9%sodium chloride 1000mL</t>
  </si>
  <si>
    <t>urinary urgency, foul-smelling urine, back pain</t>
  </si>
  <si>
    <t>Deep Vein Thrombosis</t>
  </si>
  <si>
    <t>&gt;4000</t>
  </si>
  <si>
    <t>DVT</t>
  </si>
  <si>
    <t>Shortness of Breath, Fever</t>
  </si>
  <si>
    <t>tuberculin, purif.prot.deriv. 5 units</t>
  </si>
  <si>
    <t xml:space="preserve">Persistent and progressed right upper lobe consolidative opacities </t>
  </si>
  <si>
    <t>Foot Pain</t>
  </si>
  <si>
    <t>Abcess, Dental Pain</t>
  </si>
  <si>
    <t>ampicillin-sulbactam (UNASYN) 3g x4</t>
  </si>
  <si>
    <t>insulin aspart 2 units, 1 unit</t>
  </si>
  <si>
    <t xml:space="preserve">Small subperiosteal abcesses anterior and posterior to midline maxilla w/ounderlying osseous destruction </t>
  </si>
  <si>
    <t>Slightly improved lung volumes, right hemidiaphragm is midly elevated, Streaky left basilar atelectasis, No pleural effusion, No pnemothorax or displaced rib fractures</t>
  </si>
  <si>
    <t xml:space="preserve">Coagulase negative Staphylococcus </t>
  </si>
  <si>
    <t>Fever, Dysuria</t>
  </si>
  <si>
    <t>insulin regular, human 1 unit</t>
  </si>
  <si>
    <t>Status post right double-J uteral stent w/nonspecific right perinephric stranding, Unchanged bilateral nonobstructive renal stones, Fatty liver</t>
  </si>
  <si>
    <t>Flue like S/S</t>
  </si>
  <si>
    <t>Distended urinary bladder w/mild wall thickening and adjacent stranding</t>
  </si>
  <si>
    <t>fever, chills, malaise, cough</t>
  </si>
  <si>
    <t>Headache, Hypertension</t>
  </si>
  <si>
    <t>labetalol HCl 200mg</t>
  </si>
  <si>
    <t xml:space="preserve">No acute intracranial abnormality </t>
  </si>
  <si>
    <t>Small left pleural effusion w/associated atelectasis</t>
  </si>
  <si>
    <t>diarrhea</t>
  </si>
  <si>
    <t>0.9% sodium chloride 500mL, 1000mL</t>
  </si>
  <si>
    <t>diltiazem HCl 5mg x2</t>
  </si>
  <si>
    <t>No evidence of DVT in the right and left LE from the groin to the knee or in the visualized veins of the right proximal calf</t>
  </si>
  <si>
    <t>Edema</t>
  </si>
  <si>
    <t>Slight interval increase in bilateral patchy interstitial opacities</t>
  </si>
  <si>
    <t xml:space="preserve">Cardiomegaly with mild pulmonary edema </t>
  </si>
  <si>
    <t>ondansetron HCl 8mg</t>
  </si>
  <si>
    <t>Mild unchanged right basilar linear atelectasis</t>
  </si>
  <si>
    <t>Ringer's solution, lactated 500mL</t>
  </si>
  <si>
    <t>Lactobacillus</t>
  </si>
  <si>
    <t>ceFEPIme (MAXIPEME) 2000mg</t>
  </si>
  <si>
    <t>No focal consolidation or signs of overt edema</t>
  </si>
  <si>
    <t>Animal Bite, Cellulitis</t>
  </si>
  <si>
    <t>clindamycin HCl 300mg</t>
  </si>
  <si>
    <t>No acute fracture or dislocation of the left wrist, No radiopaque foreign body</t>
  </si>
  <si>
    <t>Slight interval increase of the left upper and lower lung and right perihilar opacities</t>
  </si>
  <si>
    <t>Mildly increased diffuse interstitial and patchy airspace opacities with small right pleural effusion, Similar cardiomegaly</t>
  </si>
  <si>
    <t xml:space="preserve">ipratropium/albuterol sulfate 3mL </t>
  </si>
  <si>
    <t>Flank Pain, Pelvic Pain</t>
  </si>
  <si>
    <t>Findings of urinary tract infection with associated pyelonephritis, No obstructive uropathy</t>
  </si>
  <si>
    <t>fluticasone propion/salmeterol 1 puff</t>
  </si>
  <si>
    <t>&lt;5</t>
  </si>
  <si>
    <t>Right lower lung pneumonia and small right pleural effusion</t>
  </si>
  <si>
    <t>No acute intracranial abnormality, No vascular cutoff or significant narrowing, 2mm aneurysm in the A-com, Fetal left PCA, Hypoplastic/absent left A1 segment</t>
  </si>
  <si>
    <t>azithromycin 500mg, 250mg</t>
  </si>
  <si>
    <t>metoprolol tartrate 5mg x2, 12.5mg, 25mg</t>
  </si>
  <si>
    <t>insulin aspart 4 units, 2 units</t>
  </si>
  <si>
    <t>Overall impression: indeterminate</t>
  </si>
  <si>
    <t>Abscess</t>
  </si>
  <si>
    <t>vancomycin/0.9% sodium chloride 1250mg</t>
  </si>
  <si>
    <t>Cardiomegaly w/moderate pulmonary edema</t>
  </si>
  <si>
    <t>c diff, Fatigue</t>
  </si>
  <si>
    <t>insulin aspart 1 unit</t>
  </si>
  <si>
    <t>haloperidol lactate 1mg</t>
  </si>
  <si>
    <t xml:space="preserve">New ill-defined opacity at the left lung base </t>
  </si>
  <si>
    <t>Suboptimal evaluation showing mild left basilar subsegmental atelctasis, No definite consolidation signs of overt edema</t>
  </si>
  <si>
    <t>No acute intracranial abnormaltiy, Sinus disease</t>
  </si>
  <si>
    <t>no growth</t>
  </si>
  <si>
    <t>ceftiraxone sodium 1g</t>
  </si>
  <si>
    <t>sennosides 1 tablet</t>
  </si>
  <si>
    <t>polyethylene glycol 17g</t>
  </si>
  <si>
    <t>Patchy opacity in the retrocardiac region</t>
  </si>
  <si>
    <t>mixed flora</t>
  </si>
  <si>
    <t>cough and fever</t>
  </si>
  <si>
    <t>insulin regular, human 5 units</t>
  </si>
  <si>
    <t>Mild cardiomegaly and pulmonary vascular prominence w/o overt pulmonary edema, No new focal consolidation</t>
  </si>
  <si>
    <t>Mild diffuse pulmonary interstitial prominence</t>
  </si>
  <si>
    <t>norepinephrine (LEVOPHED) 3mcg/min</t>
  </si>
  <si>
    <t>cefTAZidime (FORTAZ) 2g</t>
  </si>
  <si>
    <t>Similar diffuse interstitial and patchy airspace opacities w/trace bilateral pleural effusions</t>
  </si>
  <si>
    <t>No evidence of pulmonary embolus, No CT explanation for patient's acute SOB</t>
  </si>
  <si>
    <t>ipratropium/albuterol sulfate 3mL x3</t>
  </si>
  <si>
    <t>doxycyline hyclate (VIBRAMYCIN) 100mg</t>
  </si>
  <si>
    <t>Flu like symptoms</t>
  </si>
  <si>
    <t>levofloxacin 500mg</t>
  </si>
  <si>
    <t>heart visualized w/normal LV systolic function, heart was visualized w/a normal R ventricle size</t>
  </si>
  <si>
    <t xml:space="preserve">No pulmonary embolism, Ill-defined patchy opacity w/surrounding groundglass consolidation in the left lower lobe and tree-in-bud opacities in the right lower lobe, Small left-sided pleural effusion w/passive atelectasis, Right axillary lymphadenopathy in keeping w/patient's known follicular lymphoma </t>
  </si>
  <si>
    <t>Fatigue, Facial Pain, Generalized Body Aches, Animal Bite</t>
  </si>
  <si>
    <t>Round masslike opacity in the posterior lung w/o clear correlate on frontal projection</t>
  </si>
  <si>
    <t>furosemide 50mg</t>
  </si>
  <si>
    <t>Diffuse interstitial prominence, possible trace right pleural effusion, sever cardiomegaly</t>
  </si>
  <si>
    <t>pericardial space was visualized and was positive for a pericardial effusion</t>
  </si>
  <si>
    <t>Patchy opacities at right lung base concerning for pneumonia</t>
  </si>
  <si>
    <t>few oral flora</t>
  </si>
  <si>
    <t>acetaminophen 875mg</t>
  </si>
  <si>
    <t>Fever, Chills</t>
  </si>
  <si>
    <t>Pulmonary edema</t>
  </si>
  <si>
    <t xml:space="preserve">ipratropium albuterol/sulfate 3mL </t>
  </si>
  <si>
    <t>prednison 50mg</t>
  </si>
  <si>
    <t>Hyperinflated lungs w/diffuse interstitial prominence in keeping w/emphysema, no focal consolidation to sugges pneumonia</t>
  </si>
  <si>
    <t>Muscle Pain</t>
  </si>
  <si>
    <t>potassium chloride 20mEq, 40mEq</t>
  </si>
  <si>
    <t>hydrox/aluminum hyd/simeth 30mL</t>
  </si>
  <si>
    <t>lidocaine HCl 15mL</t>
  </si>
  <si>
    <t>ceFAZolin (ANCEF) 200mg in sodium chloride 200mg, 2g</t>
  </si>
  <si>
    <t xml:space="preserve">tramadol HCl 25mg </t>
  </si>
  <si>
    <t>No acute fracture or dislocation of the right foot, Diffuse soft tissue swelling about the ankle and foot</t>
  </si>
  <si>
    <t>Exam limited by streak artifact from patient's lumbar spinal hardware, Nonspecific fluid-filled small bowel loops may be seen in enteritis, Multiple tiny scatttered low-attenuation indeterminate lesions w/in the liver, indeterminate 7mm cortical area of low attenuation seen in the lower pole of the right kidney</t>
  </si>
  <si>
    <t>ipratropium albuterol/sulfate 3mL x4</t>
  </si>
  <si>
    <t>levalbuterol HCl 0.63mg x2</t>
  </si>
  <si>
    <t xml:space="preserve">New patchy opacities of the right upper lung and left lung base, more coasclent in the right upper lobe </t>
  </si>
  <si>
    <t>Mild interstitial edema and trace pleural effusions</t>
  </si>
  <si>
    <t>Mixed organisms resembling Urogenital flora</t>
  </si>
  <si>
    <t>Moderate Beta Hemolytic Streptococcus Group A</t>
  </si>
  <si>
    <t>Hyperglycemia, Flu-like symptoms</t>
  </si>
  <si>
    <t>&lt;0.1</t>
  </si>
  <si>
    <t>No acute cardiopulmonary process, Similar pleural calcifications in the right hemithorax</t>
  </si>
  <si>
    <t>Fever, Cough</t>
  </si>
  <si>
    <t>No focal consolidation to suggest pneumonia, Trace bilateral pleural effusions</t>
  </si>
  <si>
    <t>Burning, frequency, hesitancy, left flank pain, nausea</t>
  </si>
  <si>
    <t>0.9% sodium chloride 1000mL, 150mL/hr</t>
  </si>
  <si>
    <t>meropenem 1g x2</t>
  </si>
  <si>
    <t>omeprazole 40mg</t>
  </si>
  <si>
    <t>levothyroxine sodium 50mcg</t>
  </si>
  <si>
    <t>immun glob G/gly/cluc/IgA 0-50 25g</t>
  </si>
  <si>
    <t>No renal calculi or hydronephrosis, stable left renal cyst, no perinephric stranding or fluid collections, detection of parenchyma changes in the setting of pylonephritis is severely limited due to lack of intravenous contrast, Known 9mm low-density lesion in the pancreas- not well-visualized in present study due to technical limitations</t>
  </si>
  <si>
    <t>Nodular opacity projecting over the right upper lung zone</t>
  </si>
  <si>
    <t>No acute intracranial abnormality, Area of hypodensity in the anterior left centrum semiovale likely related to microvascular disease</t>
  </si>
  <si>
    <t>Chornic interstitial changes w/o superimposed acute process</t>
  </si>
  <si>
    <t>Klebsiella pneumoniae, Proteus mirabilis</t>
  </si>
  <si>
    <t>furosemide 80mg, 20mg/hr, 100mg</t>
  </si>
  <si>
    <t>0.9% sodium chloride 2mg/hr</t>
  </si>
  <si>
    <t>Unchanged bilateral pleural effusions</t>
  </si>
  <si>
    <t>lorazepam 0.5mg</t>
  </si>
  <si>
    <t>Stable appearing sever cycstic lung disease, no new consolidation or CT evidence of superimposed acute pulmonary disease</t>
  </si>
  <si>
    <t>0.9% sodium chloride 1000ml x2</t>
  </si>
  <si>
    <t>Cough, Groin Pain</t>
  </si>
  <si>
    <t>Colitis involving the ascending colon w/small amount of adjacent free fluid, no pneumoperitonem</t>
  </si>
  <si>
    <t>nadolol 20mg</t>
  </si>
  <si>
    <t>oseltamivir phosphate 75mg </t>
  </si>
  <si>
    <t>Leg Swelling, Facial Swelling</t>
  </si>
  <si>
    <t>New small bilateral pleural effusions and mild pulmonary edema</t>
  </si>
  <si>
    <t xml:space="preserve">ipratropium/albuterol sulfate 3mL  </t>
  </si>
  <si>
    <t>Ill-defined opacity at the right lung base likely representing airspace disease in the right middle lobe</t>
  </si>
  <si>
    <t>Right upper lobe pneumonia</t>
  </si>
  <si>
    <t>oseltamivir phosphate 75mg BID</t>
  </si>
  <si>
    <t>Patchy opacity in the right lower zone, Incidental 2.1x1.6cm opacity seen projected in the right midlung</t>
  </si>
  <si>
    <t>interval small focal right apical medial opacity, mild interval improvement in the previously identified small bilateral pleural effusions</t>
  </si>
  <si>
    <t>UTI Symptoms</t>
  </si>
  <si>
    <t>Suboptimal evaluation showing mild vascular engorgement but no over edema, persistent increased opacity in the left base could be combination of epicardial fat and atelectasis</t>
  </si>
  <si>
    <t>No evidence of acute intracranial abnormality, involutional changes and moderate periventricular white matter changes</t>
  </si>
  <si>
    <t>Enterobacter clocae, E.coli</t>
  </si>
  <si>
    <t>sulfamethoxazole/trimethoprim 160mg</t>
  </si>
  <si>
    <t>insulin aspart 7 units</t>
  </si>
  <si>
    <t>ampicillin-sulbactam (UNASYN) 3g</t>
  </si>
  <si>
    <t>Soft tissue swelling around the right hypothenar eminence, no acute fracture, dislocatoin, or radiopaque foreign body in the right hand</t>
  </si>
  <si>
    <t>Nausa/Vomiting, Diarrhea</t>
  </si>
  <si>
    <t xml:space="preserve">0.9% sodium chloride 1000mL </t>
  </si>
  <si>
    <t>Post distal colon resection w/anastomosis, apparent mucosal hyperenhancement, no perforation, focal diverticulitis, bowel obstruction, or pneumatosis, enlarged prostate, apparent urinary bladder wall thickening, fatty liver, right hepatic lobe heterogeneous lesion, increased slightly in size from 2004</t>
  </si>
  <si>
    <t>Moderate pulmonary edema</t>
  </si>
  <si>
    <t>Left lower lobe pneumonia, scattered patchy smaller opacities are also likely infectious/inflammatory, chronic changes to the aorta as described including areas of irregular plaque, aneurysmal dilation of the ascending thoracic aorta, no thoracic aortic dissection, heterogeneous opacification of the pulmonary arteries likely flow-related artifact</t>
  </si>
  <si>
    <t>Nausea/Vomiting</t>
  </si>
  <si>
    <t>ipratropium/albuterol sulfate 3L x3</t>
  </si>
  <si>
    <t>Beta hemolytic strep</t>
  </si>
  <si>
    <t>Bilateral moderate hydroureternophrosis, large urinary bladder calculus and small nonobstructing left renal calculus</t>
  </si>
  <si>
    <t>Mixed gram negative and positive organisms</t>
  </si>
  <si>
    <t>Leg Swelling, Fever</t>
  </si>
  <si>
    <t>No evidence of DVT from the groin to the mid calf on either side</t>
  </si>
  <si>
    <t>Mixed Gram Positive Organisms</t>
  </si>
  <si>
    <t xml:space="preserve">Cough, Fatigue </t>
  </si>
  <si>
    <t>dilatiazem HCl 10mg x2</t>
  </si>
  <si>
    <t>0.9%sodium chloride 500mL</t>
  </si>
  <si>
    <t>Moderate right and trace left-sided pleural effusions and mild pulmonary edema</t>
  </si>
  <si>
    <t xml:space="preserve">No acute pulmonary embolism, moderate right and small left pleural effusions </t>
  </si>
  <si>
    <t>No acute abnormality, calcified granulomas</t>
  </si>
  <si>
    <t>Chest Pressure</t>
  </si>
  <si>
    <t>No confluent opacities, no pleural effusion or pneumothorax, subsegmental atelectasis seen in bilateral lung bases, cardiomediastinal silhouette: mildly enlarged heart for technique w/calcified aortic arch</t>
  </si>
  <si>
    <t>Mosquito Bites</t>
  </si>
  <si>
    <t>Ringer's solution, lactated 3000mL/hr</t>
  </si>
  <si>
    <t>No circumscribed collection or evidence of abcess, no evidence of osteomyelitis, non specific edema of the subcutaneous soft tissues of left lower leg</t>
  </si>
  <si>
    <t>S.aureus</t>
  </si>
  <si>
    <t>Hypertension, Skin Injury</t>
  </si>
  <si>
    <t>hydrochlorothiazide 12.5mg</t>
  </si>
  <si>
    <t>No pulmonary embolism, scattered tree-in-bud and consolidative opacities in the right middle and lower lobes</t>
  </si>
  <si>
    <t>Cough, headache, lightheadedness</t>
  </si>
  <si>
    <t>insulin glargin, hu.rec.analog 45 untis</t>
  </si>
  <si>
    <t xml:space="preserve">Patchy opacity in the left periphilar region </t>
  </si>
  <si>
    <t>URI, Fever</t>
  </si>
  <si>
    <t>Mildly prominent interstitial markings w/o overt edema</t>
  </si>
  <si>
    <t>morphine suilfate 4mg</t>
  </si>
  <si>
    <t>Mild right hydronephrosis, right lower pole calculus, trace free fluid adjacent to upper pole of right kidney</t>
  </si>
  <si>
    <t>Right perinephric fat stranding w/mild right-sided hydronephrosis w/hydroureter, trace fluid in right paracolic gutter likely reactive, solitary 4mm nonobstructive renal calculi</t>
  </si>
  <si>
    <t>?CHF</t>
  </si>
  <si>
    <t>negative for pericardial effusion, heart was visualized w/normal LV systolic function</t>
  </si>
  <si>
    <t>Mild pulmonary edema and small right pleural effusion</t>
  </si>
  <si>
    <t>ondansetron HCL/PF 4mg</t>
  </si>
  <si>
    <t>meclizine 25mg</t>
  </si>
  <si>
    <t>Fever, Cough, Generalized Body Aches</t>
  </si>
  <si>
    <t>methylprednisolone sod succ/PF 60mg</t>
  </si>
  <si>
    <t>levalbuterol HCl 063mg</t>
  </si>
  <si>
    <t>Moderate oral flora, No beta hemolytic stretococcus isolated</t>
  </si>
  <si>
    <t>Weakness- Generalized, Fever</t>
  </si>
  <si>
    <t>potassium chloride in water 10mEq x4, 40mEq</t>
  </si>
  <si>
    <t>Shortness of Breath, Wound Check</t>
  </si>
  <si>
    <t>labetalol HCl 300mg</t>
  </si>
  <si>
    <t>Fever, Rash</t>
  </si>
  <si>
    <t>mupirocin</t>
  </si>
  <si>
    <t>Abdominal Pain, Diarrhea</t>
  </si>
  <si>
    <t>loperamide HCl 4mg</t>
  </si>
  <si>
    <t>Bilateral nonobstructive renal calculi, no CT abnormality to explain pt's diarrhea</t>
  </si>
  <si>
    <t>left leg swelling</t>
  </si>
  <si>
    <t>Redemonstarted small bilateral pleural effusions, Otherwise no acute abnormality</t>
  </si>
  <si>
    <t>lidocaine HCl 10mL</t>
  </si>
  <si>
    <t>miconazole nitrate 1 application</t>
  </si>
  <si>
    <t>Significant bladder distention w/two large stones seen</t>
  </si>
  <si>
    <t>Proteus mirabilis</t>
  </si>
  <si>
    <t>Shortness of Breath, Leg Swelling</t>
  </si>
  <si>
    <t>Shaking, Fatigue</t>
  </si>
  <si>
    <t>ceFEPime (MAXIPEME) 2000mg</t>
  </si>
  <si>
    <t>No imaging findings of pyelonephritis, No obstructing renal or uretal stones and no hydroureternophrosis on either side, Prostatomgaly measuring 8.8cm, Ectatic infrarenal abdominal aorta measuring 2.8cm</t>
  </si>
  <si>
    <t>Low lung volumes, Mild bibasilar atelectasis w/minimal reticulation in the peripheral lower lungs lung bases which may be on the basis of early fibrosis, No pneumothorax or pleural effusion</t>
  </si>
  <si>
    <t>prochlorperazine edisylate 5mg</t>
  </si>
  <si>
    <t>Chest Pain, Shortness of Breath</t>
  </si>
  <si>
    <t>Mild interstitial prominence w/overt pulmonary edema</t>
  </si>
  <si>
    <t>Right cheek soft tissue swelling and fat strading without associated fluid collection, Borderline enlarged bilateral cervical lymph nodes</t>
  </si>
  <si>
    <t>No pulmonary embolus, Similar cardiomegaly w/increasing interstitial edema, bronchial wall thickening and small volume loculated pleural effusions w/associated pleural thickening, Enlarging mediastinal and left supraclavicular lymph nodes which could be reactive, Similar right upper lobe postoperative changes</t>
  </si>
  <si>
    <t>No evidence of dep venous thrombosis in the right and left lower extremity from the groin to the knee or in the right proximal calf</t>
  </si>
  <si>
    <t>Overall Impressions: edema</t>
  </si>
  <si>
    <t>No acute fracture or dislocation of the right tibia or fibula, Subcutaneous soft tissues stranding without evident soft tissue gas</t>
  </si>
  <si>
    <t>morphine sulfate 4mg x3</t>
  </si>
  <si>
    <t>ciprofloxacin in 5% dextrose 400mg x2</t>
  </si>
  <si>
    <t>metronidazole/sodium chloride 500mg x4</t>
  </si>
  <si>
    <t>0.9% sodium chloride 125mL/hr</t>
  </si>
  <si>
    <t>trazodone HCl 50mg</t>
  </si>
  <si>
    <t>sertraline (ZOLOFT) 150mg</t>
  </si>
  <si>
    <t>IUD is in appropriate position, Evidence of diverticulitis in the left rectal sigmoid colon, Bilateral paraovarian cyst</t>
  </si>
  <si>
    <t>No evidence of deep venous thrombosis from the groin to the knee on either side or in the proximal left calf giving limitation due to pain, Enlarged left inguinal lymph nodes</t>
  </si>
  <si>
    <t>No acute abnormality, Bilateral small pleural effusions appear mildly decreased compared to prior</t>
  </si>
  <si>
    <t>Hypoxemia</t>
  </si>
  <si>
    <t>Interval increase in diffuse opacification involving the bilateral lungs on background of known bilateral interstitial thickening, Known peribronchial thickening with some interval patchy opacification involving the right mid and left mid zone, Overall appearances are suggestive of likely superadded pneumonia or pneumonitis versus edema on background of known interstitial lung disease, No pleural effusions or definite pnuemothoraces identified, Multilevel degenerative changes of the spine, Mild degenerative chagnes of bilateral glenohumeral and moderate degenerative changes of bilateral acromioclavicular joints</t>
  </si>
  <si>
    <t>fluconazole 150mg</t>
  </si>
  <si>
    <t>Bladder decompressed around foley</t>
  </si>
  <si>
    <t>Shortness of Breath, Hyperglycemia</t>
  </si>
  <si>
    <t xml:space="preserve">Bowel wall thickening and stranding of the rectosigmoid colon w/a small amount of presacral fluid, 4mm distal left ureteral stone w/o hydronephrosis, Bilateral non-obstructing renal calculi, Fusiform infrarenal abdominal aortic aneurysm, Diffuse osteopenia, Compression fracture of the L3 vertebral body w/almost complete loss of vertebral body height and 12mm of retropulsion into the spinal canal </t>
  </si>
  <si>
    <t>Multilobar pneumonia involving the right lower and left upper lobes</t>
  </si>
  <si>
    <t>Mixed gram positive organisms</t>
  </si>
  <si>
    <t>Dental Pain</t>
  </si>
  <si>
    <t>piperacillin-tazobactam (ZOSYN) 4.5g</t>
  </si>
  <si>
    <t xml:space="preserve">Findings consistent w/odontogenic abcess abutting the left anterolateral aspect of the mandible </t>
  </si>
  <si>
    <t xml:space="preserve">Shortness of Breath, Leg Swelling </t>
  </si>
  <si>
    <t xml:space="preserve">Possible trace bilateral pleural effusions, No overt pulmonary edema </t>
  </si>
  <si>
    <t>Trace pleural effusions with patchy opacities in the left lower lobe</t>
  </si>
  <si>
    <t xml:space="preserve">Left basilar ill-defined airspace opacities </t>
  </si>
  <si>
    <t xml:space="preserve">Ill-defined airspace opacities in the left lower lobe concerning for pneumonia </t>
  </si>
  <si>
    <t>meclizine HCl 25mg</t>
  </si>
  <si>
    <t xml:space="preserve">Patchy opacity in the left lower lobe concerning for pneumonia </t>
  </si>
  <si>
    <t>Flu Symptoms, Dysuria</t>
  </si>
  <si>
    <t>benzodiazepine, oxycodone</t>
  </si>
  <si>
    <t>No acute abnormality, No evidence of pneumonia</t>
  </si>
  <si>
    <t>E. coli</t>
  </si>
  <si>
    <t>Probable mild pulmonary edema</t>
  </si>
  <si>
    <t xml:space="preserve">Interval increase in pulmonary interstitial prominence w/new bilateral small pleural effusions </t>
  </si>
  <si>
    <t xml:space="preserve">Persistent right-sided pleural effusion and adjacent parenchymal opacity, underlying pneumonia could be present </t>
  </si>
  <si>
    <t>prednisone 20mg</t>
  </si>
  <si>
    <t>Increased haziness in the left retrocardiac region may represent pneumonia or atelectasis, Known hiatus hernia</t>
  </si>
  <si>
    <t>hydralazine HCl 5mg, 25mg</t>
  </si>
  <si>
    <t xml:space="preserve">negative for a pericardial effusion </t>
  </si>
  <si>
    <t xml:space="preserve">Mild pulmonary edema </t>
  </si>
  <si>
    <t>Left lower lobe collapse/consolidation</t>
  </si>
  <si>
    <t>furosemide 200mg</t>
  </si>
  <si>
    <t>Urinary Tract Infection, Emesis</t>
  </si>
  <si>
    <t>No new focal consolidation</t>
  </si>
  <si>
    <t>p.aeruginosa, citrobacter freunii, klebsiella oxytoca</t>
  </si>
  <si>
    <t>No acute fracture or dislocation of the left forearm</t>
  </si>
  <si>
    <t>Abdominal Pain, no urine output</t>
  </si>
  <si>
    <t>lidocaine HCl 5mL</t>
  </si>
  <si>
    <t>ceftiraxone sodium 2g</t>
  </si>
  <si>
    <t xml:space="preserve">bladder visualized and urine was present </t>
  </si>
  <si>
    <t>Klebsiella pneumoniae, Citrobacter freundii complex</t>
  </si>
  <si>
    <t>S. aureus negative for beta lactamase production, citrobacter freundii complex</t>
  </si>
  <si>
    <t xml:space="preserve">Mild bibasilar atelectasis on background of known COPD changes </t>
  </si>
  <si>
    <t xml:space="preserve">No CT explanation for the patient's symptoms, Colonic diverticulosis </t>
  </si>
  <si>
    <t>Abdominal Pain, Nausea/Vomiting</t>
  </si>
  <si>
    <t>Dehydration</t>
  </si>
  <si>
    <t>0.9% sodium chloride 500mL, 150mL/hr</t>
  </si>
  <si>
    <t>nausea and vomiting</t>
  </si>
  <si>
    <t>sodium, potassium phosphates 2 packets</t>
  </si>
  <si>
    <t>mag hydrox/aluminum dhy/simeth 30mL</t>
  </si>
  <si>
    <t>No clear cause identified for patient's abdominal pain and fever, Mild non-specific symetric perinephric fat stranding and heterogeneous renal enhancement w/areas of corticol hypoperfusion, Bilateral punctate non-obstructing renal calculi, Hepatic steatosis</t>
  </si>
  <si>
    <t xml:space="preserve">Ill-defined opacity over the left lower lung in keeping w/a combination of atelectasis and airspace disease, Increased interstitial markings in perihilar prominence of the vessels in keeping w/mild-to-moderate pulmonary edema </t>
  </si>
  <si>
    <t>Severe cardiomegaly w/mild pulmonary edema</t>
  </si>
  <si>
    <t>benzonatate 200mg</t>
  </si>
  <si>
    <t>codeine phosphate/guaifenesin 10mg</t>
  </si>
  <si>
    <t>azithromycin 250mg</t>
  </si>
  <si>
    <t>metoprolol tartrate 12.5mg</t>
  </si>
  <si>
    <t>No evidence to suggest pulmonary embolism, No focal consolidation, pleural effusions, pneumothorax, or other findings to explain patient's SOB</t>
  </si>
  <si>
    <t>insulin regular, human 0.9% sodium chloride 0.1 units/kg/hr</t>
  </si>
  <si>
    <t>potassium chloride in 0.9% NaCl 500mL/hr</t>
  </si>
  <si>
    <t>dextrose 5%-0.45% 150mL/hr</t>
  </si>
  <si>
    <t>cannibinoids</t>
  </si>
  <si>
    <t>No acute fracture or dislocation of the left hand, Small 2mm linear likely foreign body seen on the dorsal aspect of the hand w/associated soft tissue swelling</t>
  </si>
  <si>
    <t xml:space="preserve">nitroglycerin 0.4mg </t>
  </si>
  <si>
    <t>Overall Impression: negative</t>
  </si>
  <si>
    <t xml:space="preserve">No pulmonary embolism, Consolidations in the bilateral lower lobes concerning for pneumonia </t>
  </si>
  <si>
    <t>furosemide 40mg x2</t>
  </si>
  <si>
    <t>labetalol HCl 5mg, 10mg x2</t>
  </si>
  <si>
    <t>Mild pulmonary edema and trace bilateral effusions</t>
  </si>
  <si>
    <t>No acute abnormality, Trace bilateral pleural effusions</t>
  </si>
  <si>
    <t>Trace pericardial effusion w/o evidence tamponade physiology, Mildly diminished LV function</t>
  </si>
  <si>
    <t>Colonic diverticulosis w/focal pericolonic stranding along the sigmoid colon, No organized fluid collection or pneumoperitoneum, No bowel obstruction, Mild colonic stool burden, Apparent endometrial thickening measuring up to 12mm in diameter</t>
  </si>
  <si>
    <t>Cholelithasis w/o evidence of acute cholecystitis, Gallbladder sludge</t>
  </si>
  <si>
    <t>Mild pulmonary edema and trace bilateral effusions, Substation improvement to previously noted patchy lung opacities</t>
  </si>
  <si>
    <t>No evidence of deep venous thrombosis from the groin to the knee on either side</t>
  </si>
  <si>
    <t>Leg Pain, Hypotension</t>
  </si>
  <si>
    <t>Overall Impression: Intra abdominal free fluid: negative</t>
  </si>
  <si>
    <t>Staphylococcus simulans</t>
  </si>
  <si>
    <t>insulin aspart 4 Units</t>
  </si>
  <si>
    <t>HYPOXIC</t>
  </si>
  <si>
    <t>Severly low lung volumes and sever kyphoscoliosis, Consildation cannot be excluded, Pleural effusions cannot be excluded, No evident pneumothorax, Cardiomediastinal silhouetee appears somewhat enlarged</t>
  </si>
  <si>
    <t>Dysuria</t>
  </si>
  <si>
    <t>ceftriaxone sodiumg 1g</t>
  </si>
  <si>
    <t>Diarrhea</t>
  </si>
  <si>
    <t>Lungs are hyperinflated, Emphysematous changes in the upper lobes, No focal consolidation, There is mild diffuse interstitial prominence, No pleural effusion, No pnuemothorax, Cardiomediastinal silhouette: expected psot surgical changes following median sternotomy and caridac surgery, Atherosclerotic calcifications of the thoracic aorta</t>
  </si>
  <si>
    <t>Nausea/Vomiting, Fever</t>
  </si>
  <si>
    <t>Diffuse bladder wall thickening w/associated mild bilateral hydronephrosis, Fluid w/in nondilated loops of small bowel and in the right colon, Colonic diverticulosis</t>
  </si>
  <si>
    <t>Hypertension, Dizziness</t>
  </si>
  <si>
    <t>No CT evidence of acute intracranial abnormality</t>
  </si>
  <si>
    <t>Burn</t>
  </si>
  <si>
    <t>metoprolol tartrate 25mg</t>
  </si>
  <si>
    <t>Mixed organisms resembling urogenital flora</t>
  </si>
  <si>
    <t>Right lower lobe pneumonia</t>
  </si>
  <si>
    <t>Periapical 1.5cm abcess associated to periapical and cortical irregularity involving the right upper central and lateral incisors, Diffuse subcutaneous stranding of the soft tissues of the right side of the face and upper lip extending from the level fo the inferior mandible to the inferior orbit</t>
  </si>
  <si>
    <t>Unchanged moderate dilation of the CBD-intrahepatic biliary radicles and pancreatic duct w/possible stricutre/soft tissue prominence at the ampulla</t>
  </si>
  <si>
    <t>&lt;5.0</t>
  </si>
  <si>
    <t>No intracranial abnormality, Aerosolized secretions in the left frontal sinus</t>
  </si>
  <si>
    <t>Generalized interstitial prominence</t>
  </si>
  <si>
    <t>Although urinary bladder is underdistended theres significant wall thickening concerning for cystitis, Moderate to sever prostatomegaly, Moderate amount of stool throughout colon, Right renal cyst</t>
  </si>
  <si>
    <t>Proteus mirabilis, mixed flora</t>
  </si>
  <si>
    <t>Mild Back Pain</t>
  </si>
  <si>
    <t>cefepime (MAXIPIME) 2000mg</t>
  </si>
  <si>
    <t>No pulmonary embolism, New right lower lobe and left lower lobe consolidations are most likely from multifocal pneumonia, Mucous secretion in the main stem bronchus suggests possible aspiration as the source, Lower lung pulmonary fibrosis is obscured by superimposed consolidations, Sever upper lung predominant emphysema, New left lower lobe nodule is likely infectious</t>
  </si>
  <si>
    <t>No acute abnormality in the abdomen or pelvis, Numerous colonic diverticulitis w/o evidence of diverticulitis, Similar appearance of subpleural lung base nodules that measure up to 7mm in the right lung base, Supraumbilical hernia containing fat</t>
  </si>
  <si>
    <t>no salmonella/shigella/aeromonas/pleisomonas/campylobacater</t>
  </si>
  <si>
    <t>Interval right total knee arthroplasty, femoral component is metallic while the tibial compnent appears plastic w/surrounding cement, No evident hardware fracture, No hardware dislocation, No periprosthetic bone fracture, Soft tissue swelling as well as foci of gas in the soft tissues consistent w/recent surgery, Atherosclerosis, Moderate joint effusion</t>
  </si>
  <si>
    <t>Dizziness, Fatigue</t>
  </si>
  <si>
    <t>Mild subcutaneous and interfascial edema along the medial thigh at the site of presumed stab wound w/o organized fluid collection</t>
  </si>
  <si>
    <t xml:space="preserve">heart visualized w/depressed LV function, normal R ventricle size </t>
  </si>
  <si>
    <t>Vascular congestion, enlarged cardiac contour, and patchy right lung base subtle opacity may be from early pulmonary edema</t>
  </si>
  <si>
    <t>Ill-defined airspace opacities in the right upper lobe and bilateral perihilar regions</t>
  </si>
  <si>
    <t>Urinary Tract Infection, Pneumonia, Fever</t>
  </si>
  <si>
    <t>Patchy opacities in bilateral basal paracardiac regions, Small volume bilateral pleural effusions</t>
  </si>
  <si>
    <t>Abdominal Pain, Shortness of Breath</t>
  </si>
  <si>
    <t>mag hydrox/aluminum hyd/simeth 30mL</t>
  </si>
  <si>
    <t>Cardiomegaly and new mild pulmonary edema</t>
  </si>
  <si>
    <t>Cirrhotic liver, Gallbladder sludge</t>
  </si>
  <si>
    <t>0.9% sodium chloride 1000mL, 100mL/hr x2</t>
  </si>
  <si>
    <t>insulin aspart 12 units</t>
  </si>
  <si>
    <t>Setpal thickening in the lower lungs and interval increase in still small volume bilateral pleural effusions, Superimposed pneumonia not excluded, Persistent cardiomegaly</t>
  </si>
  <si>
    <t>Overall Impression: positive</t>
  </si>
  <si>
    <t>Bibasilar opacities-left greater than right-are similar to prior and most likely represent atelectasis, Blunting of the left costophrenic angle could reflect a small pleural effusion</t>
  </si>
  <si>
    <t>E. coli, Proteus species</t>
  </si>
  <si>
    <t>Right hydroureteronephrosis w/periureteral and peripelvic stranding w/o ureteral calculus, differential considerations include recently passeds tone versus ascending infection or residual inflammation related to previous indwelling stend, Lesser left peripelvic stranding could suggest ascending infection as well, Multiple bilateral nonobstructing renal calculi, Resolved left ureteral calculus seen on prior exam</t>
  </si>
  <si>
    <t>Enterococcus faecalis, E. coli</t>
  </si>
  <si>
    <t xml:space="preserve">Mild interstitial pulmonary edema </t>
  </si>
  <si>
    <t>No evidence of deep venous thrombosis in the right and left lower extremity from the groin to the knee or in the right and left proximal calf</t>
  </si>
  <si>
    <t>Fever, Hypoglycemia</t>
  </si>
  <si>
    <t>Ringer's solution,lactated 500mL</t>
  </si>
  <si>
    <t>oyxcodone</t>
  </si>
  <si>
    <t>Multifocal pneumonia of the right lung</t>
  </si>
  <si>
    <t>Streaky left lower lobe opacities may represent atelectasis or developing pnuemonia</t>
  </si>
  <si>
    <t>No significant change in bronchiectasis predominantly in the upper lobes with nodular opacities and lingular opacity, Superimposed pneumonia cant be excluded</t>
  </si>
  <si>
    <t>No deep vein thrombosis</t>
  </si>
  <si>
    <t>Low lung volumes accentuate bronchovascular markings, no definite evidence for pneumonia or pulmonary edema</t>
  </si>
  <si>
    <t>Pseudomonas aeruginosa, Achromobacter xylosoxidans/denitrificans, Candida tropicalis</t>
  </si>
  <si>
    <t>IV abx for UTI</t>
  </si>
  <si>
    <t>Pseudomonas aeruginosa</t>
  </si>
  <si>
    <t>Overall impression: negative for DVT</t>
  </si>
  <si>
    <t>No evidence of pulmonary embolism, Diffuse bronchial wall thickening throughout both lungs likely representing infectious/inflammatory bronchitis</t>
  </si>
  <si>
    <t xml:space="preserve">Mildly increased basilar opacities are more likley atelectasis than aspiration or infection, May be mild pulmonary edema </t>
  </si>
  <si>
    <t>Headache, high blood pressure</t>
  </si>
  <si>
    <t>Urinary bladder wall thickening and perivesicular stranding likely represents cystitis, No hydronephrosis or urinary stone, No signs of an ascending urinary tract infection, Splenomegaly upper abdominal and epicardial lymphadenopathy w/the spleen and lymph nodes undergoing mild to moderate increase in size from March 2019, Some prominent epicardial lymph nodes present, Scattered small splenic hypodensities are indeterminate, Soft tissue thickening posterior to the lower sacrum and occyx, Colonic diverticuli-no evidence of diverticulitis, Minimal interval enlargement of a left lower nodular opacity</t>
  </si>
  <si>
    <t>Pyelonephritis</t>
  </si>
  <si>
    <t>linezolid 600mg</t>
  </si>
  <si>
    <t xml:space="preserve">Right preauricular cellulitis and probable otitis externa </t>
  </si>
  <si>
    <t>Extremity Weakness</t>
  </si>
  <si>
    <t>Early acute uncomplicated sigmoid colon diverticulitis, No associated abscess or drainable fluid collection, Right lung base greater than left lung base sequela of chronic aspiration have not substantially changed, Unchanged moderate hiatal hernia, Similarly ectactic infrarenal abdominal aorta, Chronic dissection changes to the infrarenal aorta and iliac arteries</t>
  </si>
  <si>
    <t>epigastic and right lower abdominal pain, n/v x1 week</t>
  </si>
  <si>
    <t>Cardiomegaly w/mild interstitial edema</t>
  </si>
  <si>
    <t>Diffuse gastric mucosal hyperemia can be seen in gastritis, Otherwise no acute abnormality in the abdomen or pelvis</t>
  </si>
  <si>
    <t>Elbow Pain</t>
  </si>
  <si>
    <t>No acute displaced fracture or dislocation of the right elbow, Diffuse soft tissue swelling surrounding the right elbow</t>
  </si>
  <si>
    <t>dysura w/urinary urgency, no frequency/hematuria</t>
  </si>
  <si>
    <t>Ringer's solution,lactated 1000mL</t>
  </si>
  <si>
    <t>22.8%%</t>
  </si>
  <si>
    <t>11.9%%</t>
  </si>
  <si>
    <t>5.8%%</t>
  </si>
  <si>
    <t>seen at bmc - need2call</t>
  </si>
  <si>
    <t>1`</t>
  </si>
  <si>
    <t>1 hospice</t>
  </si>
  <si>
    <t>n/a</t>
  </si>
  <si>
    <t>`1</t>
  </si>
  <si>
    <t>-</t>
  </si>
  <si>
    <t>ask patient</t>
  </si>
  <si>
    <t>normal sinus rhythm with sinus arrhthmia, nonspecific T wave abnormality, abnormal ECG</t>
  </si>
  <si>
    <t>undetermined rhythm, premature ventricular complexes, left axis deviation, left bundle branch block, abnormal ECG, sinus rhythm appears not to be the predominant rhythm</t>
  </si>
  <si>
    <t>normal sinus rhythm, normal ECG</t>
  </si>
  <si>
    <t>normal sinus rhythm, nonspecific T wave abnormality, abnormal ECG</t>
  </si>
  <si>
    <t>normal sinus rhythm, cannot rule out old septal infarct, slight nonspecific lateral precordial ST abnormality, abnormal ECG</t>
  </si>
  <si>
    <t>normal sinus rhythm, left atrial enlargement, left axis deviation, left bundle branch block, abnormal ECG</t>
  </si>
  <si>
    <t xml:space="preserve">normal sinus rhythm with sinus arrhythmia, T wave abnormality, ST and T wave abnormality, abnormal ECG </t>
  </si>
  <si>
    <t>sinus rhythm with occasional premature ventricular complexes, otherqise normal ECG</t>
  </si>
  <si>
    <t>normal</t>
  </si>
  <si>
    <t>normal sinus rhythm, possible left atrial enlargement, left anterior fascicular block, left ventricular hypertrophy, can't rule out septal infarct, Twave abnormaility, abnormal ECG</t>
  </si>
  <si>
    <t>normal sinus rhythm, left axis deviation, moderate voltage criteria for LVH, can't rule out septal infarct, twave abnormality, abnormal ECG</t>
  </si>
  <si>
    <t>Afib w/rapid ventricular response, septal infarct, abnormal ECG</t>
  </si>
  <si>
    <t>Afib w/rapid ventricular response, nonspecific ST and T wave abnormaility, abnormal ECG</t>
  </si>
  <si>
    <t>Afib w/rapid ventricular response, nonspecific Twave abnormaility, abnormal ECG</t>
  </si>
  <si>
    <t>Afib w/rapid ventricular respone, low voltage QRS, septal infarct, ST &amp; Twave abnormaility, abnormal ECG</t>
  </si>
  <si>
    <t>Afib w/rapid ventricular respone, ST &amp; Twave abnormaility, abnormal ECG</t>
  </si>
  <si>
    <t>Sinus tachycardia w/junctional escape complexes, low voltage QRS, septal infarct, ST &amp; Twave abnormaility, abnormal ECG</t>
  </si>
  <si>
    <t>Afib w/rapid ventricular response, Possible anterior infarct, ST &amp; Twave abnormaility, abnormal ECG</t>
  </si>
  <si>
    <t>Afib, left axis deviation, anterior myocardial infarction, abnormal ECG</t>
  </si>
  <si>
    <t>Normal sinus rhythm, low voltage QRS</t>
  </si>
  <si>
    <t>Sinus rhythm w/premature supraventricular complexes and occasional premature ventricular complexes, low voltage QRS</t>
  </si>
  <si>
    <t>Afib w/premature ventricular or aberrantly conducted complexes, cant rule out inferior myocardial infarction, ST and T wave abnormality, abnormal ECG</t>
  </si>
  <si>
    <t>Sinus tachycardia w/1st degree A-V block, right bundle branch block, left anterior fascicular block, bifascicular block, abnormal ECG</t>
  </si>
  <si>
    <t xml:space="preserve">Sinus bradycardia, otherwise normal </t>
  </si>
  <si>
    <t>Normal sinus rhythm, normal ECG</t>
  </si>
  <si>
    <t>Afib, minimal voltage criteria for LVH, nonspecific T wave abnormality, prolonged QT interval or t-u fusion, Abnormal ECG</t>
  </si>
  <si>
    <t>Supraventricular tachycardia, nonspecific ST and T wave abnormality, abnormal ECG</t>
  </si>
  <si>
    <t>Accelerated junctional rhythm, abnormal ECG</t>
  </si>
  <si>
    <t>Sinus tachycardia, nonspecific T wave abnormality, abnormal ECG</t>
  </si>
  <si>
    <t>Sinus tachycardia, otherwise normal ECG</t>
  </si>
  <si>
    <t>Normal sinus rhythm, inferior myocardial infarction, no significant change from previous ECG</t>
  </si>
  <si>
    <t>Normal sinus rhythm, incomplete right bundle branch block, nonspecific ST abnormality, abnormal ECG</t>
  </si>
  <si>
    <t>*poor data quality* sinus tachycardia w/1st degree A-V block, Occasional premature ventricular complexes, anteroseptal myocardial infarction, abnormal ECG</t>
  </si>
  <si>
    <t>normal sinus rhythm, possible left atrial enlargement, left ventricular hypertrophy, nonspecific T wave abnormality, prolonged QT interval or t-u fusion, abnormal ECG</t>
  </si>
  <si>
    <t>normal sinus rhythm, possible left atrial enlargement, left ventricular hypertrophy w/repolarization abnormality, prolonged QT interval or t-u fusion, abnormal ECG</t>
  </si>
  <si>
    <t>Sinus tachycardia, possible left atrial enlargment, left ventricular hypertrophy w/repolarization abnormality, abnormal ECG</t>
  </si>
  <si>
    <t xml:space="preserve">Sinus rhythm </t>
  </si>
  <si>
    <t>Normal sinus rhythm, septal infarct, abnormal ECG</t>
  </si>
  <si>
    <t>Sinus rhythm w/1st degree A-V block w/Premature atrial complexes, right bundle branch block, left anterior fascicular block, bifascicular block, abnormal ECG</t>
  </si>
  <si>
    <t>Sinus rhythm w/premature atrial complexes, incomplete right bundle branch block, ST and T wave abnormality, prolonged QT interval or t-u fusion</t>
  </si>
  <si>
    <t>Atrial fibrillation w/slow ventricular response, right bundle branch block, minimal voltage criteria for LVH, T wave abnormality, abnormal ECG</t>
  </si>
  <si>
    <t>Normal sinus rhythm, ST and T wave abnormality, abnormal ECG</t>
  </si>
  <si>
    <t>Sinus bradycardia, incomplete left bundle branch block, borderline ECG</t>
  </si>
  <si>
    <t>Marked sinus bradycardia, abnormal ECG</t>
  </si>
  <si>
    <t>Sinus bradycardia, can't rule out anterior myocardial infarction, abnormal ECG</t>
  </si>
  <si>
    <t xml:space="preserve">Normal </t>
  </si>
  <si>
    <t>Sinus rhythm w/frequent Premature ventricular complexes, otherwise normal ECG</t>
  </si>
  <si>
    <t>Sinus rhythm, Occasional premature ventricular complexes and premature atrial complexes, nonspecific ST and T wave abnormality, abnormal ECG</t>
  </si>
  <si>
    <t>Sinus rhythm w/short PR w/Premature atrial complexes, nonspecific ST and T wave abnormality, abnormal ECG</t>
  </si>
  <si>
    <t>Sinus tachycardia, cannot rule out Inferior myocardial infarction, abnormal ECG</t>
  </si>
  <si>
    <t>Sinus tachycardia, ST and T wave abnormality, abnormal ECG</t>
  </si>
  <si>
    <t xml:space="preserve">Normal sinus rhythm, nonspecific T wave abnormality, abnormal ECG </t>
  </si>
  <si>
    <t>Sinus bradycardia, RSR' or QR pattern in V1 suggests right ventircular conduction delay, borderline ECG</t>
  </si>
  <si>
    <t>Normal sinus rhythm, RSR' or QR pattern in V1 suggest right ventricular conduction delay, borderline ECG</t>
  </si>
  <si>
    <t>Atrial flutter w/variable AV block, ST and T wave abnormality, abnormal ECG</t>
  </si>
  <si>
    <t>Normal sinus rhythm, biatrial enlargement, abnormal ECG</t>
  </si>
  <si>
    <t>Normal sinus rhythm, Occasional premature ventricular complexes, right axis deviation, ST and T wave abnormality, abnormal ECG</t>
  </si>
  <si>
    <t>Sinus rhythm with 1st degree A-V block, occasional premature ventricular complexes, anterior myocardial infarction, ST and T wave abnormality, abnormal ECG</t>
  </si>
  <si>
    <t>Sinus bradycardia w/1st degree A-V block, anterior myocardial infarction, ST and T wave abnormality, abnormal ECG</t>
  </si>
  <si>
    <t>Atrial fibrillation w/rapid ventricular response, Inferior myocardial infarction, Abnormal ECG</t>
  </si>
  <si>
    <t>Normal sinis rhythm, left axis deviation, sinus rhythm has replaced Atrial fibrillation, vent. Rate has increased, ST no longer depressed in Anterior leads</t>
  </si>
  <si>
    <t>Normal sinus rhythm, left anterior fascicular block, nonspecific ST abnormality, abnormal ECG</t>
  </si>
  <si>
    <t>Normal sinus rhythm, low voltage QRS, poor R wave progression</t>
  </si>
  <si>
    <t>Normal sinus rhythm, nonspecific ST and T wave abnormality, abnormal ECG</t>
  </si>
  <si>
    <t>Normal sinus rhythm, low voltage QRS, incomplete right bundle branch block, borderline ECG</t>
  </si>
  <si>
    <t>Normal sinus rhythm, low voltage QRS, borderlin ECG</t>
  </si>
  <si>
    <t>Normal sinus rhythm, low voltage QRS, can't rule out anterior myocardial infarction, abnormal ECG</t>
  </si>
  <si>
    <t>Electronic atrial pacemaker, right bundle branch block, left anterior fascicular block, bifascicular block, moderate voltage criteria for LVH, can't rule out septal infarct, T wave abnormality, abnormal ECG</t>
  </si>
  <si>
    <t>Atrial-paced rhythm, right bundle branch block, left anterior fascicular block, bifascicular block, left ventricular hypertryophy w/repolarization abnormality, can't rule out septal infarct, abnormal ECG</t>
  </si>
  <si>
    <t>Electronic atrial pacemaker, right bundle branch block, left anterior fascicular block, bifascicular block, voltage criteria for left ventricular hypertrophy, T wave abnormality, abnormal ECG</t>
  </si>
  <si>
    <t>Atrial fibrillation, inferior myocardial infarction, abnormal ECG</t>
  </si>
  <si>
    <t>Sinus tachycardia w/premature supraventricular complexes, can't rule out anterior myocardial infarction, abnormal ECG</t>
  </si>
  <si>
    <t xml:space="preserve">**poor data quality, electronic atrial pacemaker, ST now depressed in inferior leads, T wave inversion more eviden in inferior leads </t>
  </si>
  <si>
    <t>Wide QRS rhythm occasional premature ventricular complexes, left ventricular hypertrophy w/QRS widening and repolarization abnormality, abnormal ECG</t>
  </si>
  <si>
    <t>Normal sinus rhythm, left anterior fascicular block, abnormal ECG</t>
  </si>
  <si>
    <t>Normal sinus rhythm, left axis deviation, left bundle branch block, abnormal ECG</t>
  </si>
  <si>
    <t>Sinus rhythm Occasional premature ventricular complexes, left axis deviation, left bundle branch block, abnormal ECG</t>
  </si>
  <si>
    <t>**poor data quality, undetermined rhythm, nonspecific ST abnormality, abnormal ECG</t>
  </si>
  <si>
    <t>Atrial fibrillation, abnormal ECG</t>
  </si>
  <si>
    <t>Sinus bradycardia w/marked sinus arrhythmia, ortherwise normal ECG</t>
  </si>
  <si>
    <t>Normal sinus rhythm, prolonged QT interval or t-u fusion, nonspecific T wave anormality, abnormal ECG</t>
  </si>
  <si>
    <t>Sinus bradycardia w/sinus arrhthmia, otherwise normal ECG</t>
  </si>
  <si>
    <t>Sinus bradycardia w/marked sinus arrhythmia Occasional ventricular-paced complexes, possible left atrial enlargement, abnormal ECG</t>
  </si>
  <si>
    <t>Aug 2017- normal function</t>
  </si>
  <si>
    <t>Sinus rhythm w/1st degree A-V block, left axis deviation, moderate voltage criteria for LVH, abnormal ECG</t>
  </si>
  <si>
    <t>Sinus rhythm w/Premature supraventricular complexes, otherwise normal ECG</t>
  </si>
  <si>
    <t>**Poor quality interpretation may be adversely affected, sinus tachycardia, possible left atrial enlargement, nonspecific ST segment and T wave abnormalities, abnormal ECG</t>
  </si>
  <si>
    <t>Normal sinus rhythm, can't rule out anterior myocardial infarction</t>
  </si>
  <si>
    <t>Normal sinus rhythm, nonspecific ST abnormality, abnormal ECG</t>
  </si>
  <si>
    <t>Normal sinus rhythm, left axis deviation, abnormal ECG</t>
  </si>
  <si>
    <t>Sinus tachycardia, nonspecific ST and T wave abnormality, abnormal ECG</t>
  </si>
  <si>
    <t>Sinus bradycardia, left axis deviation, left bundle branch block, abnormal ECG</t>
  </si>
  <si>
    <t>Sinus rhythm w/1st degree A-V block, nonspecific T wave abnormality, abnormal ECG</t>
  </si>
  <si>
    <t>Accelerated Junctional rhythm, nonspecific ST and T wave abnormality, abnormal ECG</t>
  </si>
  <si>
    <t>Accelerated Junctional rhythm, T wave abnormality, abnormal ECG</t>
  </si>
  <si>
    <t>Wide QRS rhythm, Right bundle branch block, left anterior fascicular block, Bifascicular block, left ventricular hypertrophy w/replorization abnormality, anterior myocardial infarction, abnormal ECG</t>
  </si>
  <si>
    <t>Wide QRS rhythm, left axis deviation, right bundle branch block, anterior myocardial infarction, abnormal ECG</t>
  </si>
  <si>
    <t>Sinus bradycardia Occasional Premature ventricular complexes, possible left atrial abnormality, intraventricular conduction defect of LBBB type, cannot exclude old lateral and septal infarct, abnormal ECG</t>
  </si>
  <si>
    <t>Sinus rhythm Occasional Premature ventricular complexes, otherwise normal ECG</t>
  </si>
  <si>
    <t>Normal sinus rhythm, nonspecific ST abnormailty, abnormal ECG, no significant change was found</t>
  </si>
  <si>
    <t>Normal sinus rhythm, ST and T wave abnormality, abnormal ECG, T wave inversion less evident compared to previous, QT has shortened</t>
  </si>
  <si>
    <t>Sinus bradycardia, RSR/ or QR pattern in V1 suggests right ventricular conduction delay, Borderline ECG</t>
  </si>
  <si>
    <t>Normal sinus rhythm, normal ECG, nonspecific T wave abnormality now evident in Lateral leads</t>
  </si>
  <si>
    <t>Normal sinus rhythm, nonspecific T wave abnormality, abnormal ECG</t>
  </si>
  <si>
    <t xml:space="preserve">Normal sinus rhythm, possible left atrial enlargment, left axis deviation, left ventricular hypertrophy, Twave abnormality, abnormal ECG </t>
  </si>
  <si>
    <t>Sinus rhythm with sinus arrythmia Occasional premature ventricular complexes, nonspecific T wave abnormality, abnormal ECG</t>
  </si>
  <si>
    <t>Normal sinus rhythm, nonspecific Twave abnormailty, abnormal ECG</t>
  </si>
  <si>
    <t>Sinus tachycardia, possible left atrial enlargement, borderline ECG</t>
  </si>
  <si>
    <t>Sinus rhythm w/1st degree AV block, left axis deviation, low voltage QRS, possible septal infarct, abnormal ECG</t>
  </si>
  <si>
    <t>Normal sinus thythm, incomplete right bundle branch block, borderline ECG</t>
  </si>
  <si>
    <t>Normal sinus rhythm, right bundle branch block. Abnormal ECG</t>
  </si>
  <si>
    <t>Normal sinus rhythm, right atrial enlargement, abnormal QRS-T angle, Abnormal ECG</t>
  </si>
  <si>
    <t>Normal Sinus rhythm, left axis deviation, septal infarct, abnormal ECG</t>
  </si>
  <si>
    <t>Normal sinus rhythm with sinus arrhythmia, left axis deviation, abnormal ECG</t>
  </si>
  <si>
    <t>Normal sinus rhythm, right atrial enlargement, abnormal ECG</t>
  </si>
  <si>
    <t>Normal sinus rhythm, right atrial enlargement, minimal voltage criteria for LVH, nonspecific ST abnormality, abnormal ECG</t>
  </si>
  <si>
    <t>Sinus rhythm Occasional Premature ventricular complexes, nonspecific t wave abnormality, abnormal ECG</t>
  </si>
  <si>
    <t>Normal sinus rhythm, anterior myocardial infarction, abnormal ECG</t>
  </si>
  <si>
    <t>Sinus rhythm Occasional Premature ventricular complexes, Possible old septal infarct, Nonspecific ST and T wave changes in lateral leads, abnormal ECG</t>
  </si>
  <si>
    <t>Sinus rhythm with Premature supraventricular complexes, nonspecific ST abnormality, abnormal ECG</t>
  </si>
  <si>
    <t>Atrial fibrillation w/rapid ventricular response, RSR' or QR pattern in V1 suggests right ventricular conduction delay, marked ST abnormality, abnormal ECG</t>
  </si>
  <si>
    <t>Atrial fibrillation, incomplete right bundle branch block, possible inferior myocardial infarction, abnormal ECG</t>
  </si>
  <si>
    <t>Sinus bradycardia w/1st degree A-V block, left anterior fascicular block, abnormal ECG</t>
  </si>
  <si>
    <t>Sinus tachycardia, possible left atrial enlargement, incomplete right bundle branch block, borderline ECG</t>
  </si>
  <si>
    <t>Sinus tachycardia, incomplete right bundle branch block, borderline ECG</t>
  </si>
  <si>
    <t>Normal sinus rhythm, RV conduction delay, normal ECG</t>
  </si>
  <si>
    <t>Normal sinus rhythm, moderate voltage criteria for LVH, borderline ECG</t>
  </si>
  <si>
    <t>Sinus rhythm w/Premature atrial complexes, Septal infarct, abnormal ECG</t>
  </si>
  <si>
    <t>Normal sinus rhythm, setpal infarct, abnormal ECG</t>
  </si>
  <si>
    <t>Sinus rhythm w/premature atrial complexes w/aberrant conduction, can't rule out atneroseptal infarct, abnormal ECG</t>
  </si>
  <si>
    <t>Normal sinus rhythm, left axis deviation, right bundle branch block, minimal voltage criteria for LVH, abnormal ECG</t>
  </si>
  <si>
    <t>Ventricular-paced rhythm, abnormal ECG</t>
  </si>
  <si>
    <t>Sinus tachycardia w/frequent Premature ventricular complexes, left axis deviation, ST and T wave abnormality, abnormal ECG</t>
  </si>
  <si>
    <t>Sinus tachycardia w/frequent Premature ventricular complexes, abnormal ECG, nonspecific T wave abnormality, ST no longer depressed in Inferior leads</t>
  </si>
  <si>
    <t>Normal sinus rhythm, Normal ECG</t>
  </si>
  <si>
    <t>Sinus rhythm w/1st degree A-V block w/premature supraventricular complexes, left axis deviation, inferior myocardial infarction, anterolateral myocardial infarction, abnormal ECG</t>
  </si>
  <si>
    <t>Normal sinus rhythm, moderate voltage criteria for LVH, inferior myocardial infarction, abnormal ECG</t>
  </si>
  <si>
    <t>Normal sinus rhythm, minimal voltage criteria for LVH, inferior infarct, abnormal ECG</t>
  </si>
  <si>
    <t>**Poor data quality, atrial fibrillation, left axis deviation, right bundle branch block, abnormal ECG</t>
  </si>
  <si>
    <t>Atrial fibrillation, left axis deviation, right bundle branch block, abnormal ECG</t>
  </si>
  <si>
    <t>Sinus bradycardia w/sinus arrhythmia, otherwise normal ECG</t>
  </si>
  <si>
    <t>Sinus rhythm w/1st degree A-V block, left axis deviation, left ventricular hypertrophy w/QRS widening and repolarization abnormality, abnormal ECG</t>
  </si>
  <si>
    <t xml:space="preserve">Baseline artifact, normal sinus rhythm, incomplete right bundle branch block </t>
  </si>
  <si>
    <t>**Poor data quality, atrial fibrillation, posssible anterior myocardial infartcion, abnormal ECG</t>
  </si>
  <si>
    <t>Atrial fibrillation w/rapid ventricular response, septal infarct, inferior myocardial infarction, abnormal ECG</t>
  </si>
  <si>
    <t>Sinus tachycardia w/Premature atrial complexes, minimal voltage criteria for LVH, inferior myocaridal infarction, anterior myocardial infarction, abnormal ECG</t>
  </si>
  <si>
    <t>Sinus tachycardia, inferior myocardial infarction, anterior myocardial infarction, abnormal ECG</t>
  </si>
  <si>
    <t>**Poor data quality, atrial fibrillation w/a competeing junctional pacemaker, left axis deviation, right bundle branch lock, abnormal ECG</t>
  </si>
  <si>
    <t>Sinus rhythm Occasional Premature ventricular complexes, possible left atrial enlargement, Borderline ECG</t>
  </si>
  <si>
    <t>Normal sinus rhythm, Possible left atrial enlargement, Right bundle branch block, Left anterior fascicular block, Bifasciciular block, Left ventricular hypertropy w/repolarization abnormality, abnormal ECG</t>
  </si>
  <si>
    <t>Sinus rhythm w/1st degree A-V block, low voltage QRS, can't rule out anterior myocardial infarction, abnormal eCG</t>
  </si>
  <si>
    <t>Normal sinus rhythm, low voltage QRS, borderline ECG</t>
  </si>
  <si>
    <t>Atrial fibrillation, nonspecific ST and T wave abnormality, abnormal eCG</t>
  </si>
  <si>
    <t>Atrial fibrillation w/a competeing junctional pacemaker w/premature ventricular or aberrantly conducted complexes, Voltage criteria for elft ventricular hypertrophy, inferior myocardial infarction, marked ST abnormality, abnormal ECG</t>
  </si>
  <si>
    <t>Atrial flutter w/variable A-V block, moderate voltage criteria for LVH, Inferior myocardial infarction, ST and T wave abnormality, Polonged QT interval or t-u fusion, abnormal ECG</t>
  </si>
  <si>
    <t>Sinus rhythm w/sinus arrhthmia w/1st degree A-V block, ST and T wave abnormality, Abnormal ECG</t>
  </si>
  <si>
    <t>Atrial fibrillation, ST and T wave abnormality, Prolonged QT interval or t-u fusion, abnormal ECG</t>
  </si>
  <si>
    <t>Sinus rhythm w/1st degree AV block w/premature atrial complexes, Left ventricular hypertrophy w/repolarizaton abnormality, Abnormal ECG</t>
  </si>
  <si>
    <t>Sinus tachycardia, Incomplete right bundle branch block, Borderline ECG</t>
  </si>
  <si>
    <t>**Suspect arm lead reversal, Normal sinus rhythm, lateral infarct, abnormal ECG</t>
  </si>
  <si>
    <t>Sinus tachycardia, nonspecific ST abnormality, Abnormal ECG</t>
  </si>
  <si>
    <t>Sinus tachycardia w/Fusion complexes, T wave abnormality, Abnormal ECG</t>
  </si>
  <si>
    <t>Sinus tachycardia Occasional Premature ventricular complexes, Otherwise normal ECG</t>
  </si>
  <si>
    <t>Sinus tachycardia, Otherwisenormal ECG</t>
  </si>
  <si>
    <t>Sinus rhythm w/1st degree AV block, otherwise normal ECG</t>
  </si>
  <si>
    <t>Sinus bradycardia, otherwise normal ECG</t>
  </si>
  <si>
    <t>Normal sihnus rhythm, Normal ECG</t>
  </si>
  <si>
    <t>Atrial fibrillation, ST and T wave abnormality, Abnormal ECG</t>
  </si>
  <si>
    <t>Sinus tachycardia, Possible Inferior myocardial infarction, Abnormal ECG</t>
  </si>
  <si>
    <t>Atrial fibrillation, Abnormal QRS-T angle, Abnormal ECG</t>
  </si>
  <si>
    <t>Sinus tachycardia, Otherwise normal ECG</t>
  </si>
  <si>
    <t>**Poor data quality, Normal sinus rhythm, Normal ECG</t>
  </si>
  <si>
    <t>AV dual-paced rhythm, Abnormal ECG</t>
  </si>
  <si>
    <t>**Suspect arm lead reversal, Ectopic atrial rhythm, Right axis deviation, Nonspecific T wave abnormaltiy, Abnormal ECG</t>
  </si>
  <si>
    <t>Sinus bradycardia, Nonspecific T wave abnormality, Abnormal ECG</t>
  </si>
  <si>
    <t>Sinus rhythm w/marked sinus arrhythmia, Otherwise normal ECG</t>
  </si>
  <si>
    <t>Atrial fibrillation w/rapid ventricular response w/premature ventricular or aberrantly conducted complexes, ST and T wave abnormality, Abnormal ECG</t>
  </si>
  <si>
    <t>Atrial fibrillation w/rapid ventricular response, ST and T wave abnormality, Abnormal ECG</t>
  </si>
  <si>
    <t>Atrial-sensed ventricular-paces rhythm in a pattern of bigeminy, Abnormal ECG</t>
  </si>
  <si>
    <t>Sinus rhythm w/Premature supraventricular complexes, Nonspecific T wave abnormality, Abnormal ECG</t>
  </si>
  <si>
    <t>**Poor data quality, Normal sinus rhythm, Septal infarct, T wave abnormality, Abnormal ECG</t>
  </si>
  <si>
    <t>Normal sinus rhythm, Septal infarct, T wave abnormality, Abnormal ECG</t>
  </si>
  <si>
    <t>Atrial fibrillation w/rapid ventricular response, Left axis deviation, Nonspecific ST and T wave abnormality, Abnormal ECG</t>
  </si>
  <si>
    <t>Sinus rhythm w/Premautre atrial complexes, Inferior myocardial infarction, Abnormal ECG</t>
  </si>
  <si>
    <t>Deman pacemaker; interpretation is based on intrinsic rhythm, Normal sinus rhythm, Right axis deviation, Abnormal ECG</t>
  </si>
  <si>
    <t>Sinus rhythm w/ 1st degree A-V block, Right axis deviation, Low voltage QRS, Cannot rule out Anterior myocardial infarction, Abnormal ECG</t>
  </si>
  <si>
    <t>Sinus tachycardia, Nonspecific T wave abnormality, Abnormal ECG</t>
  </si>
  <si>
    <t>Sinus rhythm w/frequent Premature ventricular complexes, Possible left atrial enlargement, Borderline ECG</t>
  </si>
  <si>
    <t>Sinus rhythm w/frequent premature ventricular complexes, Possible left atrial enlargement, Borderline ECG</t>
  </si>
  <si>
    <t>Sinus rhythm w/1st degree A-V block w/Premature atrial complexes with Abberant conduction, Left axis deviation, Left ventricular hypertrophy w/QRS widening and ST-T wave changes, Abnormal ECG</t>
  </si>
  <si>
    <t>Sinus rhythm w/1st degree A-V block, Left axis deviation, Left ventricular hypertrophy w/QRS widening and repolarization abnormality, Abnormal ECG</t>
  </si>
  <si>
    <t>Sinus rhythm w/1st degree A-V block, Left axis deviation, Left ventricular hyperrophy w/QRS widening and repolarizationabnormality, Abnormal ECG</t>
  </si>
  <si>
    <t>Sinus rhythm w/Premature atrial complexes, Left axis deviation, Left bundle branch block, Abnormal ECG</t>
  </si>
  <si>
    <t>Atrial fibrillation, Early R wave progression, Abnormal ECG</t>
  </si>
  <si>
    <t>Normal sinus rhythm, Possible left atrial enlargement, Otherwise normal ECG</t>
  </si>
  <si>
    <t>Sinus bradycardia, Otherwise normal ECG</t>
  </si>
  <si>
    <t>Normal sinus rhythm, Low voltage QRS, Nonspecific T wave abnormality, Abnormal ECG</t>
  </si>
  <si>
    <t>Normal sinus rhythm, Nonspecific ST and T wave abnormality, Abnormal ECG</t>
  </si>
  <si>
    <t>Normal sinus rhythm, ST and T wave abnormality, Abnormal ECG</t>
  </si>
  <si>
    <t>Ventricular-paced rhythm, Abnormal ECG</t>
  </si>
  <si>
    <t>Sinus rhythm w/Premature supraventricular complexes and Occasional premature ventricular complexes, Left axis deviation, Incomplete right bundle branch block, Minimal voltage criteria for LVH, Abnormal eCG</t>
  </si>
  <si>
    <t>Sinus rhythm w/Premature supraventricular complexes and w/frequent Premature ventricular complexes, Left axis deviation, Incomplete right bundle branch block, Left ventricular hypertrophy w/repolarization abnormality, Abnormal eCG</t>
  </si>
  <si>
    <t>Sinus rhythm Occasional Premature ventricular complexes, Left axis deviation, Incomplete right bundle branch block, Minimal voltage criteria for LVH, Abnormal ECG</t>
  </si>
  <si>
    <t>Atrial fibrillation, Possible inferior myocardial infarction, Abnormal ECG</t>
  </si>
  <si>
    <t>Normal sinus rhythm w/sinus arrythmia, Nonspecific T wave abnormality, Abnormal ECG</t>
  </si>
  <si>
    <t>Normal sinus rhythm, Possible left atrial enlargement, Borderline ECG</t>
  </si>
  <si>
    <t>Normal sinus rhyhtm, Normal ECG</t>
  </si>
  <si>
    <t>Normal sinus rhythm, Moderate voltage criteria for LVH, Borderline ECG</t>
  </si>
  <si>
    <t>Sinus rhythm w/frequent premature ventricular complexes and premature atrial complexes in a pattern of bigeminy, Left ventricular hypertrophy w/repolarization abnormality, Abnormal ECG</t>
  </si>
  <si>
    <t>V pacing with V-A conduction and atrial sensing V pacing, each beat is V paced, Abnormal ECG</t>
  </si>
  <si>
    <t>Normal sinus rhythm, Nonspecific T wave abnormality, Abnormal ECG</t>
  </si>
  <si>
    <t>Normal sinus rhythm, Nonspecific ST abnormality, Prolonged QT interval or t-u fusion, Abnormal ECG</t>
  </si>
  <si>
    <t>Sinus tachycardia, Biatrial enlargement, ST and T wave abnormality, Abnormal ECG</t>
  </si>
  <si>
    <t>Atrial fibrillation w/rapid ventricular response w/premature ventricular complexes or aberrantly conducted complexes, Abnormal ECG</t>
  </si>
  <si>
    <t>Atrial fibrillation, Left axis deviation, Abnormal ECG</t>
  </si>
  <si>
    <t>Sinus rhythm w/marked sinus arrhythmia w/1st degree A-V block, Otherwise normal ECG</t>
  </si>
  <si>
    <t>Sinus rhythm w/Atrial premature complexes, T wave abnormality, Prolonged QT interval or t-u fusion, Abnormal ECG</t>
  </si>
  <si>
    <t>Sinus rhythm w/Premature atrial complexes, T wave abnormality, Abnormal ECG</t>
  </si>
  <si>
    <t>Sinus rhythm w/1st degree A-V block w/premature atrial complexes, Left axis deviation, Left bundle branch block w/repolarization abnormality, Abnormal ECG</t>
  </si>
  <si>
    <t>Sinus bradycardia, Left bundle branch block, Abnormal ECG</t>
  </si>
  <si>
    <t>Undetermined rhythm due to baseline artifact, Possible sinus, Nonspecific ST segment and T wave abnormalities, Abnormal ECG</t>
  </si>
  <si>
    <t>Sinus bradycardia, Nonspecific ST segment and T wave abnormalities, Abnormal ECG</t>
  </si>
  <si>
    <t>Sinus rhythm w/marked sinus arrhythmia, Moderate voltage criteria for LVH, Borderline ECG</t>
  </si>
  <si>
    <t>Sinus tachycardia, Left axis deviation, Right bundle branch block, Anteroseptal myocardial infarction, Abnormal ECG</t>
  </si>
  <si>
    <t>Atrial fibrillation w/rapid ventricular response, Low voltage QRS, ST and T wave abnormality, Abnormal ECG</t>
  </si>
  <si>
    <t>Atrial fibrillation, Low voltage QRS, T wave abnormality, Abnormal ECG</t>
  </si>
  <si>
    <t>Sinus bradycardia w/sinus arrhthmia, Low voltage QRS, Septal infarct, Abnormal ECG</t>
  </si>
  <si>
    <t>Atrial flutter w/ 4:1 A-V conduction, Nonspecific ST abnormality, Abnormal ECG</t>
  </si>
  <si>
    <t>Atrial fibrillation w/rapid ventricular response, Abnormal ECG</t>
  </si>
  <si>
    <t>Sinus rhythm w/APC's, Low voltage QRS, Septal infarct, Abnormal ECG</t>
  </si>
  <si>
    <t>Atrial fibrillation, Low voltage QRS, Nonspecific ST and T wave abnormality, Abnormal ECG</t>
  </si>
  <si>
    <t>Atrial fibrillation, Low voltage QRS, Abnormal ECG</t>
  </si>
  <si>
    <t>Atrial fibrillation w/rapid ventricular response, Nonspecific ST and T wave abnormality, Abnormal ECG</t>
  </si>
  <si>
    <t>Atrial fibrillation w/rapid ventricular response w/a competeing junctional pacemaker, Abnormal ECG</t>
  </si>
  <si>
    <t>Normal sinus rhythm, Possible anterior myocardial infarction, Abnormal ECG</t>
  </si>
  <si>
    <t>Normal sinus rhtyhm, Left axis deviation, Nonspecific T wave abnormality, Prolonged QT interval or t-u fusion, Abnormal ECG</t>
  </si>
  <si>
    <t>Electronic ventricular pacemaker</t>
  </si>
  <si>
    <t>Sinus rhythm w/1st degree A-V block, Right superior axis deviation, Intraventricular conduction defect, Inferior myocardial infarction, Abnormal ECG</t>
  </si>
  <si>
    <t>Atrial fibrillation, Left anterior fascicular block, Nonspecific ST and T wave abnormality, No significant change found</t>
  </si>
  <si>
    <t>Probably normal sinus rhythm w/occasiona premature atrial complexes, Nonspecific T wave abnormality, Consider lateral ischemia, Abnormal ECG</t>
  </si>
  <si>
    <t>Sinus rhythm w/premature supraventricular complexes, Nonspecific T wave abnormality, Abnormal ECG</t>
  </si>
  <si>
    <t>Sinus rhythm w/premature supraventricular complexes, Low voltage QRS, Nonspecific T wave abnormality, Abnormal ECG</t>
  </si>
  <si>
    <t>Sinus rhythm w/premature atrial complexes, Low voltage QRS, Nonspecific T wave abnormality, Abnormal ECG</t>
  </si>
  <si>
    <t>**Poor data quality, Atrial fibrillation w/premature ventricular or aberrantly conducted complexes, Possible anterior myocardial infarction, Abnormal ECG</t>
  </si>
  <si>
    <t>**Poor data quality, Sinus tachycardia, Left axis deviation, Cannot rule out inferior myocardial infarction, Abnormal ECG</t>
  </si>
  <si>
    <t>**Poor data quality, Normal sinus rhythm, Left axis deviation, Abnormal ECG</t>
  </si>
  <si>
    <t>Sinus rhythm w/premautre atrial complexes, Otherwise normal ECG</t>
  </si>
  <si>
    <t>Sinus tachycardia w/1st degree A-V block w/premature atrial complexes, T wave abnormality, Abnormal ECG</t>
  </si>
  <si>
    <t>Atrial fibrillation w/a competing junctional pacemaker, Nonspecific T wave abnormality, Abnormal ECG</t>
  </si>
  <si>
    <t>Sinus tachycardia, Cannot rule out inferiormyocardial infarction, Abnormal ECG</t>
  </si>
  <si>
    <t>Sinus rhythm w/1st degree A-V block, Left axis deviation, Right bundle branch block, Anteroseptal myocardial infarction, Abnormal ECG</t>
  </si>
  <si>
    <t>Undetermined rhythm, Left axis deviation, Right bundle branch block, Anteroseptal infarct, Abnormal ECG</t>
  </si>
  <si>
    <t>Atrial fibrillation, Abnormal ECG</t>
  </si>
  <si>
    <t>Normal sinus rhythm, Nonspecific ST abnormality, Abnormal ECG</t>
  </si>
  <si>
    <t>Sinus rhythm w/premature atrial complexes, Nonspecific ST abnormality, Abnormal ECG</t>
  </si>
  <si>
    <t>Atrial fibrillation w/premature ventricular or aberrantly conducted complexes, Possible right ventricular hypertrophy, Possible septal infarct, ST and T wave abnormality, Abnormal ECG</t>
  </si>
  <si>
    <t>Atrial fibrillation w/slow ventricular response, Right axis deviation, Incomplete right bundle branch block, Right ventricular hypertrophy, Septal infarct, ST and T wave abnormality, Abnormal ECG</t>
  </si>
  <si>
    <t>Normal sinus rhythm w/Premature atrial complexes, Baseline wander w/Nonspecific Inferolateral ST &amp; T wave abnormalities, Consider Inferolateral Ischemia, Abnormal ECG</t>
  </si>
  <si>
    <t>Sinus rhythm w/1st degree A-V block, Voltage critera for left ventricular hypertrophy, Abnormal ECG</t>
  </si>
  <si>
    <t>Sinus rhythm w/Premature supraventricular complexes and Occasional premature ventricular complexes, Anteroseptal myocardial infarction, ST and T wave abnormality, Abnormal ECG</t>
  </si>
  <si>
    <t>**Poor data quality, Sinus rhythm w/premature atrial complexes, Left axis deviation, Left bundle branch block, Abnormal ECG</t>
  </si>
  <si>
    <t>**Poor data quality, Sinus rhythm w/Premature atrial complexes, Otherwise normal ECG</t>
  </si>
  <si>
    <t>Normal sinus rhythm w/premature atrial complexes, Septal infarct, Abnormal ECG</t>
  </si>
  <si>
    <t>Atrial fibrillation, w/rapid ventricular response, Right axis deviation, Abnormal ECG</t>
  </si>
  <si>
    <t>Atrial response w/rapid ventricular response w/premature or aberrantly conducted complexes, Rightward axis, Abnormal ECG</t>
  </si>
  <si>
    <t>Electronic ventricular pacemaker, Abnormal ECG</t>
  </si>
  <si>
    <t>Undetermined rhythm, Left axis deviation, Right bundle branch block, Left ventricular hypertroophy w/repolarization abnormality, Anterolateral myocardial infarction, Abnormal ECG</t>
  </si>
  <si>
    <t>Normal sinus rhythm, Left anterior fascicular block, Nonspecific T wave abnormality, Abnormal ECG</t>
  </si>
  <si>
    <t>Atrial fibrillation w/slow ventricular response w/ventricular escape complexes, RSR' or QR pattern in V1 suggests right ventricular conduction delay, Left anterior fascicular block, Abnormal ECG</t>
  </si>
  <si>
    <t>Atrial fibrillation w/slow ventricular response, RSR' or QR pattern in V1 suggests right ventricular conduction delay, Left anterior fascicular block, Cant rule out Anterior myocardial infarction, Abnormal ECG</t>
  </si>
  <si>
    <t>Normal sinus rhythm, Left axis deviation, Right bundle branch block, Left ventricular hypertrophy w/repolarization abnormality, Abnormal ECG</t>
  </si>
  <si>
    <t>Normal sinus rhythm, Wolf-Parksinson-White, Abnormal ECG</t>
  </si>
  <si>
    <t>**Poor data quality, Atrial fibrillation, Abnormal ECG</t>
  </si>
  <si>
    <t>Sinus rhythm Occasional Premature ventricular complexes and fusion complexes, Right bundle branch block, Septal infarct, Abnormal ECG</t>
  </si>
  <si>
    <t>Normal sinus rhythm, Prolonged QT interval or t-u fusion, Abnormal ECG</t>
  </si>
  <si>
    <t>Normal sinus rhythm, Nonspecific ST and T wave abnormality, Prolonged QT, Abnormal ECG</t>
  </si>
  <si>
    <t>Sinus tachycardia, Right axis deviation, Borderline ECG</t>
  </si>
  <si>
    <t>**Poor data quality, Undetermined rhyhtm, Abnormal ECG</t>
  </si>
  <si>
    <t>Normal sinus rhythm w/premature atrial complexes, Setpal infarct, Abnormal ECG</t>
  </si>
  <si>
    <t>Sinus rhythm w/Blocked premature atrial complexes, Early transition, increased R/S ratio in V1, Abnormal ECG</t>
  </si>
  <si>
    <t>Normal sinus rhythm, Left axis deviation, Intraventricular conduction defect, Cannot rule out septal infarct, Abnormal ECG</t>
  </si>
  <si>
    <t>Normal sinus rhythm, Possible left atrial enlargement, Minimal voltage criteria for LVH, Cant rule out septal infarct, Abnormal ECG</t>
  </si>
  <si>
    <t>Sinus rhythm w/1st degree A-V block, Left axis deviation, Atrial-sensed ventricular-paced rhyth, Abnormal ECG</t>
  </si>
  <si>
    <t>Normal sinus rhythm, Right axis deviation, Low voltage QRS, Incomplete right bundle branch block, Septal infarct, Abnormal ECG</t>
  </si>
  <si>
    <t>Normal sinus rhythm, Right axis deviation, Low voltage QRS, Septal infarct, Abnormal ECG</t>
  </si>
  <si>
    <t>**Poor data quality, Sinus bradycardia, Possible anterior myocardial infarction, ST and Marked T-wave abnormality, Prolonged QT interval or t-u fusion, Abnormal ECG</t>
  </si>
  <si>
    <t>Sinus bradycardia w/1st degree A-V block, Possible anterior myocardial infarction, ST and marked T-wave abnormality, Prolonged QT interval or t-u fusion, Abnormal ECG</t>
  </si>
  <si>
    <t>Sinus tachycardia Occasional Premature ventricular complexes, Left axis deviation, Abnormal ECG</t>
  </si>
  <si>
    <t>Sinus tachycardia, Left axis deviation, Abnormal ECG</t>
  </si>
  <si>
    <t>Sinus tachycardia, Left anterior fascicular block, Inferior myocardial infarction, Abnormal ECG</t>
  </si>
  <si>
    <t>Sinus tachycardia, Moderate voltage criteria for LVH, Nonspecific T wave abnormality, Abnormal ECG</t>
  </si>
  <si>
    <t>Ventricular-paced rhythm w/pvcs, Abnormal ECG</t>
  </si>
  <si>
    <t>Normal sinus rhythm w/sinus arrhthmia, Left axis deviation, Left bundle branch block, Abnormal ECG</t>
  </si>
  <si>
    <t>Sinus tachycardia, Left axis deviation, Left bundle branch block, Abnormal ECG</t>
  </si>
  <si>
    <t>Sinus tachycardia w/premature atrial complexes, Possible left atrial enlargement, Left axis deviation, Left bundle branch block Abnormal ECG</t>
  </si>
  <si>
    <t>Sinus tachycardia w/premature atrial complexes, Possible left atrial enlargement, Left bundle branch block, Abnormal ECG</t>
  </si>
  <si>
    <t>Sinus rhythm w/1st degree A-V block w/frequent Premature ventricular complexes, Ventricular pacing, Left axis deviation, Left bundle branch block, Abnormal ECG</t>
  </si>
  <si>
    <t>Sinus tachycardia, Possible left atrial enlargement, Borderline ECG</t>
  </si>
  <si>
    <t>Sinus tachycardia, Cannot rule out Anterior infarct, Abnormal ECG</t>
  </si>
  <si>
    <t>Normal sinus rhythm, Left axis deviation, Left bundle branch block, Abnormal ECG</t>
  </si>
  <si>
    <t>Normal sinus rhythm, Left anterior fascicular block, Abnormal ECG</t>
  </si>
  <si>
    <t>Sinus rhythm w/1st degree A-V block w/premature atrial complexes w/aberrant conduction, anterior myocardial infarction, ST and T wave abnormality, Abnormal ECG</t>
  </si>
  <si>
    <t>Normal sinus rhythm, Cannot rule out anterior myocardia infarction, Abnormal ECG</t>
  </si>
  <si>
    <t>Atrial fibrillation w/premature ventricular or aberrantly conducted complexes, Left axis deviation, Right bundle branch block, Septal infarct, Possible lateral infarct, Inferior myocardial infarction, Abnormal ECG</t>
  </si>
  <si>
    <t>Normal sinus rhythm, T wave abnormality, Abnormal ECG</t>
  </si>
  <si>
    <t>Atrial fibrillation intermittent v pacing, Left bundle branch block, Abnormal ECG</t>
  </si>
  <si>
    <t xml:space="preserve">Normal sinus rhythm, ST and T wave abnormality, Abnormal ECG </t>
  </si>
  <si>
    <t>**Poor data quality, Normal sinus rhythm, Left anterior fascicular block, Abnormal ECG</t>
  </si>
  <si>
    <t>Normal sinus rhythm, Incomplete right bundle branch block, Borderline ECG</t>
  </si>
  <si>
    <t>Atrial-sensed ventricular-paced rhythm w/prolonged AV conduction, Abnormal ECG</t>
  </si>
  <si>
    <t>Normal sinus rhythm, Septal infarct, Abnormal ECG</t>
  </si>
  <si>
    <t>Normal sinus rhythm w/sinus arrhythmia, Left axis deviation, Inferior myocardial infarction, Possible anterior myocardial infarction, Abnormal ECG</t>
  </si>
  <si>
    <t>Normal sinus rhythm, Nonspecific T wave abnormality in anterior leads</t>
  </si>
  <si>
    <t>Normal sinus rhythm, Left axis deviation, septal infarctr, ST and T wave abnormality, Abnormal ECG</t>
  </si>
  <si>
    <t>Normal sinus rhythm, Nonspecific T wave abnormality, Prolonged QT interval or t-u fusion, Abnormal ECG</t>
  </si>
  <si>
    <t>Normal sinus rhythm, Left axis deviation, Minimal voltage criteria for LVH, T wave abnormality, Abnormal ECG</t>
  </si>
  <si>
    <t>Sinus rhythm w/premature atrial complexes, Left axis deviation, Nonspecific T wave abnormality, Abnormal ECG</t>
  </si>
  <si>
    <t>Normal sinus rhythm, Low voltage QRS, Borderline ECG</t>
  </si>
  <si>
    <t>Sinus tachycardia, Right axis deviation, Abnormal ECG</t>
  </si>
  <si>
    <t>Normal sinus rhythm, Right axis deviation, Low voltage QRS, Borderline ECG</t>
  </si>
  <si>
    <t>Normal sinus rhythm w/sinus arrhthmia, right axis deviation, low voltage QRS, prolonged QT interval or t-u fusion, Abnormal ECG</t>
  </si>
  <si>
    <t>Sinus tachycardia, Septal infarct, Abnormal ECG</t>
  </si>
  <si>
    <t>Sinus rhythm w/marked sinus arrhythmia, septal infarct, Abnormal ECG</t>
  </si>
  <si>
    <t>Normal sinus rhythm w/sinus arrhythmia, Nonspecific T wave abnormality, Abnormal ECG</t>
  </si>
  <si>
    <t>Normal sinus rhythm, Low voltage QRS, Possible septal infarct, Abnormal ECG</t>
  </si>
  <si>
    <t>Normal sinus rhythm w/sinus arrythmia, Normal ECG</t>
  </si>
  <si>
    <t>Atrial fibrillation w/premature ventricular or abberantly conducted complexes, Nonspecific ST and T wave abnormality, Prolonged QT interval or t-u fusion, Abnormal ECG</t>
  </si>
  <si>
    <t>Sinus rhythm w/frequent Premature ventricular complexes, Biatrial enlargement, Left axis deviation, Left bundle branch block, Abnormal ECG</t>
  </si>
  <si>
    <t>Sinus rhythm w/occasional premature ventricular complexes and fusion complexes, Biatrial enlargement, Left axis deviation, Left bundle branch block, Abnormal ECG</t>
  </si>
  <si>
    <t>Normal sinus rhythm, Voltage criteria for left ventricular hypertrophy, Abnormal ECG</t>
  </si>
  <si>
    <t>Normal sinus rhythm w/sinus arrhythmia, Normal ECG</t>
  </si>
  <si>
    <t>Sinus tachycardia, Biatrial enlargement, Abnormal ECG</t>
  </si>
  <si>
    <t>Sinus rhythm w/1st degree AV block, Left axis deviation, Nonspecific T wave abnormality, Polonged QT interval or t-u fusion, Abnormal ECG</t>
  </si>
  <si>
    <t>**Poor data quality, Sinus tachycardia w/Fusion complexes, Right atrial enlargement, Nonspecific ST segment abnormalities, Borderline ECG</t>
  </si>
  <si>
    <t>Sinus rhythm, Early repolarization, Otherwise normal ECG</t>
  </si>
  <si>
    <t>Sinus rhythm w/short PR, Nonspecific intraventricular conduction delay, Nonspecific ST and T wave abnormality, Abnormal ECG</t>
  </si>
  <si>
    <t>Atrial fibrillation, Left axis deviation, Nonspecific T wave abnormality, Abnormal ECG</t>
  </si>
  <si>
    <t>Sinus rhythm w/Premature atrial complexes, Intraventricular conduction defect, Possible inferior myocardial infarction, abnormal ECG</t>
  </si>
  <si>
    <t>Sinus tachycardia, Left anterior fascicular block, Voltage criteria for left ventricular hypertrophy, Abnormal ECG</t>
  </si>
  <si>
    <t>Sinus rhythm with short PR, Nonspecific ST and T wave abnormality, Abnormal ECG</t>
  </si>
  <si>
    <t>Atrial fibrillation w/premature ventricular or abberantly conducted complexes, Left axis deviation, Low voltage QRS, Right bundle branch block, Abnormal ECG</t>
  </si>
  <si>
    <t>Atrial fibrillation, Left axis deviation, Low voltage QRS, Right bundle branch block, Inferior myocardial infarction, Possible anterolateral myocardial infarction, Abnormal ECG</t>
  </si>
  <si>
    <t>Normal sinus rhythm, Possible left atrial enlargement, nonspecific T wave abnormality, abnormal ECG</t>
  </si>
  <si>
    <t>s</t>
  </si>
  <si>
    <t>Atrial fibrillation w/rapid ventricular response, septal infarct, abnormal ECG</t>
  </si>
  <si>
    <t>Atrial fibrillation w/rapid ventricular response, abnormal ECG</t>
  </si>
  <si>
    <t>Sinus tachycardia, possible left atrial enlargement, QS in v1-2, borderline ECG</t>
  </si>
  <si>
    <t>Sinus tachycardia, possible left atrial abnormality, borderline ECG</t>
  </si>
  <si>
    <t>Atrial flutter w/varaible A-V block, low voltage QRS, borderline ECG</t>
  </si>
  <si>
    <t>Atrial flutter w/variable A-V block, septal infarct, abnormal ECG</t>
  </si>
  <si>
    <t>Sinus rhythm w/premature supraventricular complexes and w/frequent premature ventricular complexes, low voltage QRS, borderline ECG</t>
  </si>
  <si>
    <t>Sinus rhythm w/premature atrial complexes, otherwise normal ECG</t>
  </si>
  <si>
    <t>Atrial fibrillation w/rapid ventricular response, nonspecific ST and T wave abnormality, abnormal ECG</t>
  </si>
  <si>
    <t>Atrial fibrillation w/rapid ventricular response, nonspecific ST abnormality, abnormal ECG</t>
  </si>
  <si>
    <t>Atrial fibrillation w/premature ventricular or aberrantly conducted complexes, Left axis deviation, Low voltage QRS, Cant rule out myocardial infarction, Abnormal ECG</t>
  </si>
  <si>
    <t>Sinus rhythm w/1st degree A-V block, Left ventricular hypertrophy w/repolarization abnormality, Abnormal ECG</t>
  </si>
  <si>
    <t>Normal sinus rhythm, Left axis deviation, Abnormal ECG</t>
  </si>
  <si>
    <t>Technically poor tracing, Sinus rhythm w/1st degree A-V block and w/Premature atrial complexes, Cannot rule out septal infarct, Baseline wander w/nonspecific ST and T wave abnormalities, Abnormal ECG</t>
  </si>
  <si>
    <t>Sinus rhythm w/marked sinus arrhythmia w/1st degree A-V block, Anteroseptal myocardial infarction, Abnormal ECG</t>
  </si>
  <si>
    <t>Normal sinus rhythm, Right bundle branch block, Left anterior fascicular block, **Bifascicular block, ST and T wave abnormality, Abnormal ECG</t>
  </si>
  <si>
    <t>Normal sinus rhythm, Right axis deviation, Pulmonary disease pattern, Incomplete right bundle branch block, Abnormal ECG</t>
  </si>
  <si>
    <t>Atrial fibrillation, Left axis deviation, ST and T wave abnormality, Abnormal ECG</t>
  </si>
  <si>
    <t>Normal sinus rhythm, Left atrial enlargement, Left ventricular hyperthrophy w/repolarization abnormality, Prolonged QT interval or t-u fusion, Abnormal ECG</t>
  </si>
  <si>
    <t>Sinus rhythm Occasional Premature ventricular complexes, Possible left atrial enlargement, Left ventricular hypertrophy w/repolarization abnormality, Canot rule out septal infarct, Prolonged QT interval or t-u fusion, Abnormal ECG</t>
  </si>
  <si>
    <t>Normal sinus rhythm, Left atrial enlargement, Left ventricular hypertrophy w/repolarization abnormality, Prolonged QT interval or t-u fusion, Abnormal ECG</t>
  </si>
  <si>
    <t>Normal sinus rhythm, Possible left atrial enlargement, Possible septal infarct, T wave abnormality, Abnormal ECG</t>
  </si>
  <si>
    <t>Sinus rhythm w/1st degree A-V block w/Premature atrial complexes, Septal infarct, Abnormal ECG</t>
  </si>
  <si>
    <t>Sinus tachycardia w/premature atrial complexes, Voltage critera for left ventricular hypertrophy, Abnormal ECG</t>
  </si>
  <si>
    <t>Atrial fibrillation w/rapid ventricular response w/premature ventricular or aberrantly conducted complexes, Left axis deviation, Right bundle branch block, Moderate voltage criteria for LVH, Abnormal ECG</t>
  </si>
  <si>
    <t>Sinus rhythm Occasional premature ventricular complexes, Left ventricular hypertrophy w/repolarization abnormality, Abnormal ECG</t>
  </si>
  <si>
    <t>**Poor data quality, Probably atrial fibrillation w/premature ventricular or aberrnatly conducted complexes, Left anterior fascicular block, Nonspecific ST abnormality, Abnormal ECG</t>
  </si>
  <si>
    <t>Undetermined rhythm, Left anterior fascicular block, Possible anterior myocardial infarction, Abnormal ECG</t>
  </si>
  <si>
    <t>Normal sinus rhythm, Left axis deviation, Left ventricular hypertrophy w/QRS widening and repolarization abnormality, Possible lateral infarct, Abnormal ECG</t>
  </si>
  <si>
    <t>Atrial fibrillation w/premature ventricular or aberrantly conducted complexes, Left axis deviation, Intraventricular conduction defect, Can't rule out Anteroseptal myocardial infarction, Abnormal ECG</t>
  </si>
  <si>
    <t>**Poor data quality, Atrial fibrillation w/rapid ventricular response w/premature vnetricular or aberrantly conducted complexes, Nonspecific T wave abnormality, Abnormal ECG</t>
  </si>
  <si>
    <t>Sinus tachycardia w/1st degree A-V block w/premature supraventricular complexes and Fusion complexes, Let axis deviation, Right bundle branch block, Left ventricular hypertrophy w/repolarization abnormality, Abnormal ECG</t>
  </si>
  <si>
    <t>Sinus tachycardia w/1st degree A-V block w/premature atrial complexes, Left axis deviation, Right bundle branch block, Left ventricular hypertrophy w/repolarization abnormality, Abnormal ECG</t>
  </si>
  <si>
    <t>Atrial flutter w/variable A-V block, Left ventricular hypertroplhy w/repolarization abnormality, Lateral infarct, Abnormal ECG</t>
  </si>
  <si>
    <t>Atrial flutter w/variable A-V block, ST and T wave abnormality, Prolonged QT interval or t-u fusion, Abnormal ECG</t>
  </si>
  <si>
    <t>Sinus rhythm w/2nd degree A-V block, Occasional premature ventricular complexes, Left axis deviation, Inferior myocardial infarction, Abnormal ECG</t>
  </si>
  <si>
    <t>Atrial fibrillation w/premature ventricular or aberrantly conducted complexes, left anterior facicular block, septal infarct, abnormal ECG</t>
  </si>
  <si>
    <t>Normal sinus rhythm, T wave abnormality, abnormal ECG</t>
  </si>
  <si>
    <t>Sinus rhythm w/Preamture atrial complexes, possible left atrial englargement, borderline ECG</t>
  </si>
  <si>
    <t>Normal sinus rhythm, nonspecirfic T wave abnormality, abnormal ECG</t>
  </si>
  <si>
    <t>Sinus rhythm w/short PR, Septal infarct, T wave abnormality, Abnormal ECG</t>
  </si>
  <si>
    <t>Normal sinus rhythm w/sinus arrhythmia, ST and T wave abnormality, Abnormal ECG</t>
  </si>
  <si>
    <t>Sinus tachycardia, ST and T wave abnormality, Abnormal ECG</t>
  </si>
  <si>
    <t xml:space="preserve">Sinus tachycardia </t>
  </si>
  <si>
    <t>Ventricular-paced rhythm w/premature ventricular or aberrantly conducted complexes, Abnormal ECG</t>
  </si>
  <si>
    <t>Sinus tachycardia, Left axis deviation, Right bundle branch block, Minimal voltage criteria for LVH, Prolonged QT interval, Abnormal ECG</t>
  </si>
  <si>
    <t>Sinus tachycardia, Possible left atrial enlargement, Left axis deviation, Right bundle branch block, Left ventricular hypertrophy, Abnormal ECG</t>
  </si>
  <si>
    <t>Wide QRS rhythm Occasional premature ventricular complexes, Intraventricular conduction defect, Cant rule out septal infarct, T wave abnormality, Abnormal ECG</t>
  </si>
  <si>
    <t>Sinus bradycardia w/sinus arrhythmia, ST elevation, Borderlin ECG</t>
  </si>
  <si>
    <t>Sinus rhythm Occasional premature ventricular conduction delay, Nonspecific intraventricular conduction delay, Nonspecific T wave abnormality, Abnormal ECG</t>
  </si>
  <si>
    <t>Sinus rhythm w/Premature atrial complexes w/Aberrant conduction, Nonspecific ST and T wave abnormality, Abnormal ECG</t>
  </si>
  <si>
    <t>Normal sinus rhythm w/sinus arrhythmia, Nonspecific ST abnormality, Abnormal ECG</t>
  </si>
  <si>
    <t>Normal sinus rhythm, Left ventricular hypertrophy w/repolarization abnormality, Abnormal ECG</t>
  </si>
  <si>
    <t>Normal sinus rhythm, Nonspecific ST segment and T wave abnormalities, Abnormal ECG</t>
  </si>
  <si>
    <t>Normal sinus rhythm, ST abnormality, possible digitalis effect, Abnormal ECG</t>
  </si>
  <si>
    <t>Sinus rhythm w/premature atrial complexes, Otherwise normal ECG</t>
  </si>
  <si>
    <t>Sinus rhythm w/preamture supraventricular complexes, Prolonged QT, Abnormal ECG</t>
  </si>
  <si>
    <t>Normal sinus rhythm, Possible left atrial enlargement, Inferior myocardial infarction, Abnormal ECG</t>
  </si>
  <si>
    <t>Normal sinus rhythm, Left bundle branch block, Abnormal ECG</t>
  </si>
  <si>
    <t>Normal sinus rhythm w/sinus arrhythmia, Left bundle branch block, Abnormal ECG</t>
  </si>
  <si>
    <t>Sinus tachycardia, Nonspecific ST and T wave abnormality, abnormal ECG</t>
  </si>
  <si>
    <t>Sinus tachycardia, Left axis deviation, Nonspecifiec T wave abnormality, When compared w/previous ECg Sinus rhythm has replaced Atrial Flutter, THe axis Shifted Left, Nonspecific T wave abnormality improved in lateral leads</t>
  </si>
  <si>
    <t>? SVT with 2:1 block, Left axis deviation, T wave abnormality, Prolonged QT interval or t-u fusion, When compared w/previous ECG no significant change</t>
  </si>
  <si>
    <t>Atrial flutter w/variable A-V block, Left axis deviation, Nonspecific T wave abnormality, Prolonged QT interval or t-u fusion, Abnormal ECG</t>
  </si>
  <si>
    <t>Atrial-sensed ventricular-paced rhythm, Abnormal ECG</t>
  </si>
  <si>
    <t>Sinus tachycardia w/frequent Premature ventricular complexes, Otherwise normal ECG</t>
  </si>
  <si>
    <t>Sinus rhythm w/preamture atrial complexes, Inferior myocardial infarction, Possible anterior myocardial infarction, Abnormal ECG</t>
  </si>
  <si>
    <t>Sinus rhythm w/1st degree A-V block w/preamture atrial complexes, Septal infarct, Abnormal ECG</t>
  </si>
  <si>
    <t>Normal sinus rhythm, Cant rule out anterior myocardial infarction, Abnormal ECG</t>
  </si>
  <si>
    <t>Atrial fibrillation, Minimal voltage criteria for LVH, ST and T wave abnormality, Abnormal ECG</t>
  </si>
  <si>
    <t>Atrial fibrillation, Moderate voltage criteria for LVH, ST and T wave abnormality, Abnormal ECG</t>
  </si>
  <si>
    <t>Wide WRS tachycardia w/occasional premature ventricular complexes and fusion complexes, Right bundle branch block, Abnormal ECG</t>
  </si>
  <si>
    <t>Atrial fibrillation w/rapid ventricular response, Right bundle branch block, Abnormal ECG</t>
  </si>
  <si>
    <t>Wide QRS rhythm, Right bundle branch block, Abnormal ECG</t>
  </si>
  <si>
    <t>Normal sinus rhythm, Right bundle branch block, T wave abnormality, Abnormal ECG</t>
  </si>
  <si>
    <t>Normal sinus rhythm, Cannot rule out old septal infarct</t>
  </si>
  <si>
    <t>**Poor data quality, Sinus rhythm w/premature supraventricular complexes, Otherwise normal ECG</t>
  </si>
  <si>
    <t>Normal sinus rhythm w/1st degree A-V block, Otherwise normal ECG</t>
  </si>
  <si>
    <t>Accelerated Junctional rhythm, ST and T wave abnormality, Prolonged QT interval or t-u fusion, Abnormal ECG</t>
  </si>
  <si>
    <t>Sinus tachycardia, Cannot rule out Anterior myocardial infarction, Abnormal ECG</t>
  </si>
  <si>
    <t>Atrial fibrillation, ST and T wave abnormality, Prolonged QT interval or t-u fusion, Abnormal ECG</t>
  </si>
  <si>
    <t>**Poor data quality, Atrial fibrillation, ST and T wave abnormality, Abnormal ECG</t>
  </si>
  <si>
    <t>Biofourmis_ID</t>
  </si>
  <si>
    <t>VSS, no acute distress, pt denying pain</t>
  </si>
  <si>
    <t>pt reports feeling better</t>
  </si>
  <si>
    <t>benzonatate 100mg TID PRN</t>
  </si>
  <si>
    <t>up coughing all night, nebs increased, Dr called to check after HR increase pt was asymptomatic</t>
  </si>
  <si>
    <t>potassium chloride 30mEq</t>
  </si>
  <si>
    <t>cough is major complaint, SOB while lying flat, inc HR with cough that trended down w/o intervention</t>
  </si>
  <si>
    <t>breathing well, urinated significantly</t>
  </si>
  <si>
    <t>cough much improved</t>
  </si>
  <si>
    <t xml:space="preserve">prednisone 60mg   </t>
  </si>
  <si>
    <t>cough returned, LS worse</t>
  </si>
  <si>
    <t>pt feels much netter, dec cough and wheezing</t>
  </si>
  <si>
    <t>cough resolved</t>
  </si>
  <si>
    <t>potassium chloride 10mEq</t>
  </si>
  <si>
    <t>continues to feel better, bibasilar wheezes, and occasional cough</t>
  </si>
  <si>
    <t>continues to be SOB, some productive cough</t>
  </si>
  <si>
    <t>feeling much better, no wheezing, no cough</t>
  </si>
  <si>
    <t>had chest CT that was clear</t>
  </si>
  <si>
    <t>LS much worse today w/diffuse expiratory wheezes, lots of coughs</t>
  </si>
  <si>
    <t>atovaquone 1500mg</t>
  </si>
  <si>
    <t>pt feels better</t>
  </si>
  <si>
    <t>feeling slightly improved from morning, BLEs continue to feel weak</t>
  </si>
  <si>
    <t>phenazopyridine 200mg TID PRN</t>
  </si>
  <si>
    <t>LR 1L</t>
  </si>
  <si>
    <t>docusate 100mg</t>
  </si>
  <si>
    <t>senna 8.6mg</t>
  </si>
  <si>
    <t>feeling better but sill feels fatigued</t>
  </si>
  <si>
    <t>cephalexin 500mg q12hrs</t>
  </si>
  <si>
    <t>frequent urination, feels well</t>
  </si>
  <si>
    <t>pt feels very tired and weak in AM then feels much better in PM, BP improved</t>
  </si>
  <si>
    <t>no longer having urinary frequency</t>
  </si>
  <si>
    <t xml:space="preserve">BLEs are erythmatous, edematous, painful to touch, with increased warmth, nondraining scab R shin, bruises over L hip and L buttock, and healing pressure ulcer on coccyx </t>
  </si>
  <si>
    <t>acetaminophen 1g q8hrs</t>
  </si>
  <si>
    <t>ceftriaxone 2g q24hrs</t>
  </si>
  <si>
    <t>tramadol 50mg BID PRN</t>
  </si>
  <si>
    <t>Still in pain, unsure of where she was</t>
  </si>
  <si>
    <t>25.3/2.4</t>
  </si>
  <si>
    <t>doxycylcline 100mg BID</t>
  </si>
  <si>
    <t>tramadol 50mg q6hrs</t>
  </si>
  <si>
    <t>persistent pain, concern for RP bleed -transferred to and from BWFH</t>
  </si>
  <si>
    <t>cellulitis and pain improving</t>
  </si>
  <si>
    <t>33.6/3.4</t>
  </si>
  <si>
    <t>gabapentin 100mg qHS</t>
  </si>
  <si>
    <t>pain in LLE, risk for delerium and falls, cellulitis much improved</t>
  </si>
  <si>
    <t>36.8/3.9</t>
  </si>
  <si>
    <t>pt reported abd pain much improved, pt denies fever but c/o chills, denies any urinary symptoms</t>
  </si>
  <si>
    <t>sulfamethoxazole-trimethoprim 800-160mg q12hrs</t>
  </si>
  <si>
    <t>mild nausea and LLQ pain, appeared comfortable in no distress</t>
  </si>
  <si>
    <t>Potassium 40meq</t>
  </si>
  <si>
    <t>Docusate 200mg</t>
  </si>
  <si>
    <t xml:space="preserve">pt reports feeling weak </t>
  </si>
  <si>
    <t xml:space="preserve">pt remained stable throughout stay </t>
  </si>
  <si>
    <t>iohexol 100mL</t>
  </si>
  <si>
    <t xml:space="preserve">naproxen 500mg </t>
  </si>
  <si>
    <t>pt feels better, awoke w/diaphoresis o/n, no longer has pain</t>
  </si>
  <si>
    <t>pain and nausea o/n simptoms resolved after ondansetron</t>
  </si>
  <si>
    <t>improvement in SOB</t>
  </si>
  <si>
    <t>significant dyspnea and upper airway sounds w/walking, urinating good amounts</t>
  </si>
  <si>
    <t>SOB and dizzy upon ambulating, LS diminished throughout, no cough, breathing comfortably at rest</t>
  </si>
  <si>
    <t>sertraline 50mg QD</t>
  </si>
  <si>
    <t>feeling better, not dizzy w/standing, legs feel much improved-pedal edema seems improved,  less SOB w/exertion</t>
  </si>
  <si>
    <t>fluticasone-salmeterol (ADVAIR DISKUS) 100-50mcg/dose 1 puff BID</t>
  </si>
  <si>
    <t xml:space="preserve">triamcinolone acetonide 40mg </t>
  </si>
  <si>
    <t>lidocaine 2mL</t>
  </si>
  <si>
    <t>insulin lispro protomaine-insulin lispro (HUMALOG MIX 75-25) 100unit/ml 18 units qAM 16units qPM</t>
  </si>
  <si>
    <t>symptom fee w/o SOB or edema</t>
  </si>
  <si>
    <t>ketorolac 30mg</t>
  </si>
  <si>
    <t xml:space="preserve">VSS, abd soft/ND, no CP/SOB/leg swelling </t>
  </si>
  <si>
    <t>decreased LLQ tenderness, reports minimal LLQ pain</t>
  </si>
  <si>
    <t>fell and hit head on door w/o obvious trauma</t>
  </si>
  <si>
    <t>appears better, has more energy</t>
  </si>
  <si>
    <t>1h</t>
  </si>
  <si>
    <t>reports feeling slightly better w/breathing and chest pain, stable, denies CP but endorses significant DOE and SOB at rest</t>
  </si>
  <si>
    <t>2h</t>
  </si>
  <si>
    <t>no respiratory distress, pt denies CP/SOB</t>
  </si>
  <si>
    <t>pt felt improved in the AM, then upon ambulating she felt dyspneic and was tachycardic, not hypoxic, symptoms resolved at rest</t>
  </si>
  <si>
    <t>SOB at baseline, increased urinary output o/n, no CP, normal bowel movement</t>
  </si>
  <si>
    <t>pt states she is feeling better, pt alert and oriented, LS clear, continues w/DOE, trace edema in ankles and BLE</t>
  </si>
  <si>
    <t>mild episode of dizziness, intermittent chronic CP, normal BM</t>
  </si>
  <si>
    <t>pt woke with generalized body aches and pain due to arthritis, slept well o/n</t>
  </si>
  <si>
    <t>slept well, feeling better today, reports frequent urination</t>
  </si>
  <si>
    <t>furosemide 120mg BID</t>
  </si>
  <si>
    <t>diltiazem HCl 60mg x2</t>
  </si>
  <si>
    <t>diltiazem HCl 10mg</t>
  </si>
  <si>
    <t>some nausea, no further CP/dizziness</t>
  </si>
  <si>
    <t>bradycardic for much of the day, feeling better, alert and oriented, poor night sleep due to SOB</t>
  </si>
  <si>
    <t>potassium chloride 20mEQ</t>
  </si>
  <si>
    <t>pt states feeling much better, appetite improved</t>
  </si>
  <si>
    <t>pt w/no complaints, reports feeling well</t>
  </si>
  <si>
    <t>tachycardic o/n and SOB, denies complaints in AM</t>
  </si>
  <si>
    <t>dilitiazem HCL ER 360mg QD</t>
  </si>
  <si>
    <t>tachycardic o/n, pt tired but reports feeling well, c/o upset stomach</t>
  </si>
  <si>
    <t>no new complaints, improved appetite, no SOB, HR and BP up but asymptomatic</t>
  </si>
  <si>
    <t>pt looks and feels well, HR improved</t>
  </si>
  <si>
    <t>acetaminophen 1g q8hrs PRN</t>
  </si>
  <si>
    <t>denies SOB, breathing comfortably, some pain</t>
  </si>
  <si>
    <t>pain and swelling improved</t>
  </si>
  <si>
    <t>glargine 8units</t>
  </si>
  <si>
    <t>glargine 10 units</t>
  </si>
  <si>
    <t>glargine 20units</t>
  </si>
  <si>
    <t>appeared weak and fatigued, but no distress, diarrhea 1x</t>
  </si>
  <si>
    <t>appetite improving, appears improved and perkier</t>
  </si>
  <si>
    <t>c/o of sharp pain from cracked tooth - went to dentist to get extracted, foot blister doubled in size</t>
  </si>
  <si>
    <t>clindamycin 450mg q8hrs</t>
  </si>
  <si>
    <t xml:space="preserve">fluconazole 150mg </t>
  </si>
  <si>
    <t>pt states pain is improving, edema and erythma getting better</t>
  </si>
  <si>
    <t>blister increased in size</t>
  </si>
  <si>
    <t>pt very forgetful, tachycardic, no edema, unstageable pressure ulcer on coccyx</t>
  </si>
  <si>
    <t>pt feeling fatigued</t>
  </si>
  <si>
    <t>pt atteptite and liquid intake has improved</t>
  </si>
  <si>
    <t>hydrALAZINE 5mg</t>
  </si>
  <si>
    <t>insulin glargine SubQ 10 units</t>
  </si>
  <si>
    <t>memantine 10mg</t>
  </si>
  <si>
    <t>QUEtiapine 50mg</t>
  </si>
  <si>
    <t>denies f/c/chest pain, or SOB, intermittent loose stools, denies dysuria</t>
  </si>
  <si>
    <t>docusate sodium 100mg</t>
  </si>
  <si>
    <t>hydrALAZINE 10mg</t>
  </si>
  <si>
    <t>insulin aspart U-100 SubQ 4 untis</t>
  </si>
  <si>
    <t>thiamine 100mg</t>
  </si>
  <si>
    <t xml:space="preserve">high BP treated w/hydralazine, incontinent of urine </t>
  </si>
  <si>
    <t xml:space="preserve">Coagulase negative staphylococcus </t>
  </si>
  <si>
    <t xml:space="preserve">capsaicin 0.1% TP </t>
  </si>
  <si>
    <t>senna 2 tablets</t>
  </si>
  <si>
    <t>mental status waxes and wanes, improved appetite, calm and cooperative</t>
  </si>
  <si>
    <t>FLUoxetine 10mg</t>
  </si>
  <si>
    <t>vancomycin 1000mg</t>
  </si>
  <si>
    <t>alert to self, nutrition improving, c/o of leg pain</t>
  </si>
  <si>
    <t>acetaminophen 500mg</t>
  </si>
  <si>
    <t>labetalol IV 2.5mg</t>
  </si>
  <si>
    <t>NIFEdpine 30mg</t>
  </si>
  <si>
    <t xml:space="preserve">pain managed, pt alert and oriented, BP decreased after labetalol </t>
  </si>
  <si>
    <t>HYDROmorphone 0.5mg</t>
  </si>
  <si>
    <t>insulin aspart U-100 SubQ 3 units</t>
  </si>
  <si>
    <t>vancomycin 1250mg</t>
  </si>
  <si>
    <t>repots improved pain after dilaudid</t>
  </si>
  <si>
    <t>intermittent coughing, pain well controlled, afebrile, baseline dementia</t>
  </si>
  <si>
    <t>bisacodyl rect 10mg</t>
  </si>
  <si>
    <t>insulin glargine SubQ 12 units</t>
  </si>
  <si>
    <t>continues to cough w/nectar liquids, remains stable, pain improving</t>
  </si>
  <si>
    <t>gabapentin 300mg</t>
  </si>
  <si>
    <t>pt crying out in pain, slept well, asking to go home</t>
  </si>
  <si>
    <t>pain improved, but not resolved, mild nausea</t>
  </si>
  <si>
    <t xml:space="preserve">ampicillin (OMNIPEN) 2g </t>
  </si>
  <si>
    <t>vancomyin/0.9% sod chloride 1250mg</t>
  </si>
  <si>
    <t>nausea and vomiting much better, minimal flank pain</t>
  </si>
  <si>
    <t>occasional mild pain w/urination</t>
  </si>
  <si>
    <t>amoxicillin 1000mg BID</t>
  </si>
  <si>
    <t>feels well, no flank tenderness, R AC/site of IV red and painful</t>
  </si>
  <si>
    <t>R AC infiltrate much improved</t>
  </si>
  <si>
    <t>enoxaparin 40mg</t>
  </si>
  <si>
    <t xml:space="preserve">polyethylene glycol 17g </t>
  </si>
  <si>
    <t xml:space="preserve">abd softely disteneded and bloated, only urinary complaint is freqyency </t>
  </si>
  <si>
    <t>lorazepam 0.5mg q8hrs PRN</t>
  </si>
  <si>
    <t>acetaminophen 1g</t>
  </si>
  <si>
    <t>pt feels "a little better", dry heaving all night, episode of nausea</t>
  </si>
  <si>
    <t>pt feels better, still achy and somewhat nauseated, appears much perkier and brighter, poor appetite</t>
  </si>
  <si>
    <t>nausea improved, eating and drinking, still c/o headache but is improved</t>
  </si>
  <si>
    <t>feels better, continued LE swelling and DOE</t>
  </si>
  <si>
    <t>swelling improved, continued mild SOB w/ambulation</t>
  </si>
  <si>
    <t>furosemide 40mg BID</t>
  </si>
  <si>
    <t>Acetaminophen (TYLENOL) 1gm q8hrs PRN</t>
  </si>
  <si>
    <t>pt feels much better, feels stronger</t>
  </si>
  <si>
    <t>99.4</t>
  </si>
  <si>
    <t>97.4</t>
  </si>
  <si>
    <t>pt feels slightly worse, no fevers or chills</t>
  </si>
  <si>
    <t>96.4</t>
  </si>
  <si>
    <t>95.9</t>
  </si>
  <si>
    <t>32.2</t>
  </si>
  <si>
    <t>pt feels better, but has occasional nonproductive cough</t>
  </si>
  <si>
    <t>96.5</t>
  </si>
  <si>
    <t xml:space="preserve">Flu vaccine 0.5mL </t>
  </si>
  <si>
    <t>96.6</t>
  </si>
  <si>
    <t>95.4</t>
  </si>
  <si>
    <t>bilat leg swelling, +3 edema, states a little pain, feel warm </t>
  </si>
  <si>
    <t>feels breathing is slightly improved</t>
  </si>
  <si>
    <t>pt feels improved, but still not at baseline, LS with diffuse wheezes, dry cough, endorses continued fatigue and poor apettite, no pain</t>
  </si>
  <si>
    <t>phytonadione 5mg</t>
  </si>
  <si>
    <t>LE swelling improved w/elevation, LS w/bibasilar crackles and diffuse rhonchi</t>
  </si>
  <si>
    <t>pt feeling better, appears brighter and has more energy, hernia popped, pt felt nauseous and dizzy, LS w/bibasilar crackles and few expiratory wheezes </t>
  </si>
  <si>
    <t>melatonin 5mg qHS PRN</t>
  </si>
  <si>
    <t>pt feeling stronger, notes R paraspinal low back pain, audible gurgling, LS unchanged</t>
  </si>
  <si>
    <t>apixaban 2.5mg BID</t>
  </si>
  <si>
    <t>pneumococcal vaccine polyvalent 0.5mL</t>
  </si>
  <si>
    <t>back pain much improved, mild SOB at rest but not in distress</t>
  </si>
  <si>
    <t>no DOE after ambulating, nonproductive cough</t>
  </si>
  <si>
    <t>pt feels cough is improving, denies SOB</t>
  </si>
  <si>
    <t>pale and clammy, no SOB/fever/chills</t>
  </si>
  <si>
    <t xml:space="preserve">breathing comfortably w/o SOB on 2L O2- transitioned to RA, LSC and diminished, +1-2 BLE edema </t>
  </si>
  <si>
    <t>slept well, reports improvement in SOB, denies any cough, mild SOB on exertion</t>
  </si>
  <si>
    <t>torsemide 20mg QD</t>
  </si>
  <si>
    <t>hypoxic to 86% o/n improved w/use of SO2, pt reported difficulty sleeping o/n, improvement in SOB, feeling better</t>
  </si>
  <si>
    <t>LSC and diminished, no SOB or cough today</t>
  </si>
  <si>
    <t>pt feels better, denies any CP/SOB, VSS</t>
  </si>
  <si>
    <t>magnesium oxide 800mg</t>
  </si>
  <si>
    <t>captopril 6.25mg</t>
  </si>
  <si>
    <t>insulin aspart 2 units</t>
  </si>
  <si>
    <t>pt weak and fatigued, SOB w/ increased BLE swelling, tachypneic w/bilat crackles at base</t>
  </si>
  <si>
    <t xml:space="preserve">magnesium 400mg </t>
  </si>
  <si>
    <t>pt states she feels very well, able to breathe much more easily, SOB resolves w/rest</t>
  </si>
  <si>
    <t>pt states SOB is much better, much perkier, in good spirits, slept well</t>
  </si>
  <si>
    <t>DOE improving, denies SOB</t>
  </si>
  <si>
    <t>slept well, in good spirits</t>
  </si>
  <si>
    <t>feels well, no DOE, struggles to get on scale- weights probably not accurate</t>
  </si>
  <si>
    <t>ibuprofen 800mg q8hrs PRN</t>
  </si>
  <si>
    <t>no new complaints, minimal pain, visible sweeling</t>
  </si>
  <si>
    <t>vancomycin 1.25g</t>
  </si>
  <si>
    <t>pt developed rash on thighs and arms</t>
  </si>
  <si>
    <t>diphenhydramine 50mg q8hrs PRN</t>
  </si>
  <si>
    <t>metronidazole 250mg TID</t>
  </si>
  <si>
    <t>rash resolved on arms, continues to c/o itching on LLE</t>
  </si>
  <si>
    <t>cetirizine 5mg QD</t>
  </si>
  <si>
    <t>ipratropium-albuterol 3ml q4hrs PRN</t>
  </si>
  <si>
    <t>pain in foot</t>
  </si>
  <si>
    <t>R foot erythema receeding borders, pain improving</t>
  </si>
  <si>
    <t>&lt;0.02</t>
  </si>
  <si>
    <t>doxycycline 100mg BID</t>
  </si>
  <si>
    <t>R foot appearance unchanged, able to ambulate safely, getting adequate pain control</t>
  </si>
  <si>
    <t>cellulitis nearly resolved</t>
  </si>
  <si>
    <t>doxycycline 100mg q12hrs</t>
  </si>
  <si>
    <t>productive cough, audible gurgling</t>
  </si>
  <si>
    <t>decreased SOB, pt more comfortable, poorly adherent to supplemental oxygen therapy</t>
  </si>
  <si>
    <t xml:space="preserve">pt slept well, much less SOB, using O2 intermittently </t>
  </si>
  <si>
    <t>no data</t>
  </si>
  <si>
    <t>still have bouts of coughs and lots of wheezing</t>
  </si>
  <si>
    <t xml:space="preserve">pt feels ready for d/c, had episode of coughing last night </t>
  </si>
  <si>
    <t>limited by mental status- oriented to name only at baseline</t>
  </si>
  <si>
    <t>enoxaparin 30mg</t>
  </si>
  <si>
    <t>improved since receiving IV fluids</t>
  </si>
  <si>
    <t>melatonin 3mg</t>
  </si>
  <si>
    <t>denies having any pain</t>
  </si>
  <si>
    <t>senna 1 tablet</t>
  </si>
  <si>
    <t>diphenhydramine 25mg q8hrs PRN</t>
  </si>
  <si>
    <t>pt in no distress, but has mild discomfort on LLE calf area</t>
  </si>
  <si>
    <t>pt reports swelling and redness has improved, mild drainage o/n, pain and itching well controlled</t>
  </si>
  <si>
    <t>pt reports feeling better, minimal drainage o/n</t>
  </si>
  <si>
    <t>pt in no distress or discomfort</t>
  </si>
  <si>
    <t>0.9% sodium chloride 3mL</t>
  </si>
  <si>
    <t>mild SOB w/ambulation, difficulty bringing up sputum w/cough, LS w/scattered wheezing</t>
  </si>
  <si>
    <t>slept well, cough, SOB w/ambulation, no significant appetite, LS improved</t>
  </si>
  <si>
    <t>mild improvement in SOB and cough, feels weak overall, difficulty w/ambulation, improved appetite</t>
  </si>
  <si>
    <t>pt reports she feels the same, continues to have junky but minimally productive cough</t>
  </si>
  <si>
    <t>pt feels weak, mild improvement w/reduced cough- some sputum, LS improved clear and dim at bases</t>
  </si>
  <si>
    <t>furosemide 40mg every other day</t>
  </si>
  <si>
    <t>pt appears brighter, coughing less and able to cough up thick mucus</t>
  </si>
  <si>
    <t>metronidazole 500mg TID</t>
  </si>
  <si>
    <t xml:space="preserve">feels well, no SOB or chest discomfort </t>
  </si>
  <si>
    <t>naproxen 500mg BID PRN</t>
  </si>
  <si>
    <t>LUE cellulitis much improved, L foot pain and erythema suspected due to gout improving</t>
  </si>
  <si>
    <t>torsemide 20mg</t>
  </si>
  <si>
    <t xml:space="preserve">L foot pain resolved, erythema and increased warmth improving </t>
  </si>
  <si>
    <t>had an episode of hypoglycemia</t>
  </si>
  <si>
    <t>potassium chloride in water 10mEq</t>
  </si>
  <si>
    <t>dextrose IV 12.5g</t>
  </si>
  <si>
    <t>Docusate 100mg</t>
  </si>
  <si>
    <t>glargine 8 units</t>
  </si>
  <si>
    <t>glargine 5 units</t>
  </si>
  <si>
    <t>pt has chronic migraine</t>
  </si>
  <si>
    <t>aspart 8 units</t>
  </si>
  <si>
    <t>aspart 5 units</t>
  </si>
  <si>
    <t>glargine 20 units</t>
  </si>
  <si>
    <t>low HR o/n, EKG done</t>
  </si>
  <si>
    <t>glargine 24 units</t>
  </si>
  <si>
    <t>pt appeared perkier, denied SOB and was breathing comfortably, inc RR due to anxiety</t>
  </si>
  <si>
    <t>decreased pain, still swelling</t>
  </si>
  <si>
    <t>&lt;1.0</t>
  </si>
  <si>
    <t>levofloxacin 500mg q24hrs</t>
  </si>
  <si>
    <t>R testicle much improved</t>
  </si>
  <si>
    <t>magnesium hydroxide 2400mg</t>
  </si>
  <si>
    <t>bisacodyl 10mg</t>
  </si>
  <si>
    <t>continued constipation</t>
  </si>
  <si>
    <t>azithromycin 250mg QD</t>
  </si>
  <si>
    <t>2 bowel movements, improved abd pain</t>
  </si>
  <si>
    <t>cefpodoxime 200mg BID</t>
  </si>
  <si>
    <t>LSC, no cough or SOB noted</t>
  </si>
  <si>
    <t>LUE edematous/slightly pink/no pain or increased warmth</t>
  </si>
  <si>
    <t>feeling improved, denies pain in LUE, edema has improved/slight increase in warmth and erythema, LUE slightly less edematous in PM</t>
  </si>
  <si>
    <t>cephalexin 500mg QD</t>
  </si>
  <si>
    <t xml:space="preserve">arm no longer erythematous/warmth much improved, edema similar to yesterday-likely chronic, </t>
  </si>
  <si>
    <t>LUE w/slight increase in erythema, minimal increase in warmth, LUE edema at baseline, remains afebrile</t>
  </si>
  <si>
    <t>LUE much improved w/minimal erythema and very mild increased warmth, remains afebrile and pain free</t>
  </si>
  <si>
    <t>pt not in any distress, no episodes o/n</t>
  </si>
  <si>
    <t>pain a little improved, no f/n/d/cough/SOB</t>
  </si>
  <si>
    <t>pain and abd tenderness much improved, urinating okay</t>
  </si>
  <si>
    <t>w/o urinary symptoms, slight suprapubic pain</t>
  </si>
  <si>
    <t>ciprofloxacin 500mg q12hrs</t>
  </si>
  <si>
    <t>pt feels well, w/o complaints</t>
  </si>
  <si>
    <t>acetaminophen 1g q6-8hrs PRN</t>
  </si>
  <si>
    <t>ertapenem 1g QD</t>
  </si>
  <si>
    <t>pt in no apparent distress or discomfort, was albe to self cath himself w/o pain</t>
  </si>
  <si>
    <t>suprapubic pain improving</t>
  </si>
  <si>
    <t>pain improved significantly, in much better spirits, slept comfortably</t>
  </si>
  <si>
    <t>denies pain, appetite improving, voiding good amounts of yellow urine</t>
  </si>
  <si>
    <t>pt continues to feel well and deny pain, continuing to push fluids</t>
  </si>
  <si>
    <t>cough, rhinorrhea, sore throat, wheezing, abd pain, nausea, vomiting, diarrhea, no fevers/CP/SOB</t>
  </si>
  <si>
    <t>pt reports abd pain has improved, steady gait, no SOB</t>
  </si>
  <si>
    <t>pt reports right quandrant pain improved but mild left pain persistent, decreased appetite, no n/v/d, continued cough, normal BM today, breathing comfortably</t>
  </si>
  <si>
    <t>pt feeling better today, much improved abd pain</t>
  </si>
  <si>
    <t>nonproductive cough, dyspneic on exertion and desats quickly w/cough, 2+ BLE edema L&gt;R, LS bilat scattered crackles</t>
  </si>
  <si>
    <t>mild improvement in breathing, still significantly SOB w/ambulation, nonproductive cough, increased urination</t>
  </si>
  <si>
    <t>SOB improved w/ambulation, increased urination, abd less distended, BLE edema slightly improved</t>
  </si>
  <si>
    <t>pt reports cramping in upper extremities and chest w/cough o/n, SOB a little better, nonproductive cough, decreased appetite</t>
  </si>
  <si>
    <t>persistent cough, SOB slightly better, cramping resolved, decreased DOE/SOB at rest/edema/cough</t>
  </si>
  <si>
    <t>mild improvement in breathing, LE swelling reduced, BMs have normalized, abd less distended, increased urination, appetite getting better</t>
  </si>
  <si>
    <t>mild improvement in SOB continues to be dyspneic, cough improved, mild R flank/msk pain</t>
  </si>
  <si>
    <t>continued dyspnea/SOB, BMs increasing, increased cough frequency</t>
  </si>
  <si>
    <t>guaifenesin 10mL TID PRN</t>
  </si>
  <si>
    <t>productive cough, dyspnea improved, pt feeling "achy" w/constant wet coughing</t>
  </si>
  <si>
    <t>only using O2 while sleeping, dyspnea improved</t>
  </si>
  <si>
    <t>dry nagging cough w/cocasional clear sputum-improved with guaifenesin and benzonatate</t>
  </si>
  <si>
    <t>persistently dyspneic desats w/minimal exertion</t>
  </si>
  <si>
    <t>didn’t sleep well due to cough, bilat rib pain when coughing, dyspneic w/minimal exertion</t>
  </si>
  <si>
    <t>cetirizine 1g QD</t>
  </si>
  <si>
    <t>continuous nonproductive cough, no CP, leg swelling reduced</t>
  </si>
  <si>
    <t>potassium chloride 40 mEq BID</t>
  </si>
  <si>
    <t>overall feeling better, SOB improved, nonproductive cough, pain w/coughing</t>
  </si>
  <si>
    <t>metoprolol 25mg QD</t>
  </si>
  <si>
    <t>LS w/bibasilar crackles, dry cough, HR still high</t>
  </si>
  <si>
    <t>irregular HR, coughs w/deep inspiration, episode of diarrhea upon arrival home</t>
  </si>
  <si>
    <t>tachycardic o/n- MD called pt who was asymptomatic, 4 episodes of loose stool, palpitations w/no CP</t>
  </si>
  <si>
    <t>continued diarrhea, tachycardic o/n, pt feels better in AM then is discouraged in PM w/additional 3 episodes of diarrhea and urge incontinence</t>
  </si>
  <si>
    <t>pt reports diarrhea episodes are improving, productive cough, tachycardic o/n</t>
  </si>
  <si>
    <t xml:space="preserve">continues to be tachycardic o/n, improvement in diarrhea, increased urinary frequency </t>
  </si>
  <si>
    <t>pt feels better, had a normal BM</t>
  </si>
  <si>
    <t>pt feeling much better, coughing and breathing improved, mild cough o/n, no leg swelling</t>
  </si>
  <si>
    <t>continued nonproductive cough, SOB improved</t>
  </si>
  <si>
    <t>docusate 100mg BID PRN</t>
  </si>
  <si>
    <t xml:space="preserve">senna 8.6mg </t>
  </si>
  <si>
    <t>pt feels cough has improved-now prductive of thick yellow sputum</t>
  </si>
  <si>
    <t>Oral flora</t>
  </si>
  <si>
    <t>diltiazem 60mg</t>
  </si>
  <si>
    <t>in no distress</t>
  </si>
  <si>
    <t>mildly SOB w/exertion</t>
  </si>
  <si>
    <t>cardiac ultrasound completed</t>
  </si>
  <si>
    <t>insulin aspart sliding scale</t>
  </si>
  <si>
    <t xml:space="preserve">insulin glargine sliding scale </t>
  </si>
  <si>
    <t>overall feeling better</t>
  </si>
  <si>
    <t>hypoxic w/ambulation, placed on O2 and given duo neb, wheezing has improved and pt overall feeling better</t>
  </si>
  <si>
    <t>continued SOB w/minimal activites, pt reports feeling much better</t>
  </si>
  <si>
    <t>continued SOB w/minimal exertion, neb treatments improve symptoms</t>
  </si>
  <si>
    <t>docusate 100mg QD</t>
  </si>
  <si>
    <t>pt appears SOB at rest but not in distress, LS unchanged</t>
  </si>
  <si>
    <t>continues to have SOB w/exertion, recovered with 2 minutes rest</t>
  </si>
  <si>
    <t>insulin glargine 45 units qPM</t>
  </si>
  <si>
    <t>continues to feel lethargic, appears in good spirits</t>
  </si>
  <si>
    <t xml:space="preserve">feels better, still weak and tired, </t>
  </si>
  <si>
    <t>melatonin 5mg qPM PRN</t>
  </si>
  <si>
    <t>feeling lighteaded at times-stopped losartan, eating and drinking well</t>
  </si>
  <si>
    <t>febrile on arrival, tachy to 109, VS otherwise stable, denies neausea</t>
  </si>
  <si>
    <t xml:space="preserve">predniSONE (DELTASONE) 40mg QD </t>
  </si>
  <si>
    <t>enoxaparin 40mg q24hrs</t>
  </si>
  <si>
    <t>VSS, afebrile, LS diminished w/diffuse expiratory wheezes, SOB, cough, DOE</t>
  </si>
  <si>
    <t>breathing much improved, sputum now clear/white, DOE improved, HR up while ambulating that came down upon sitting</t>
  </si>
  <si>
    <t>cefepime 1g q8hrs</t>
  </si>
  <si>
    <t>slept well, respiratory symptoms improved</t>
  </si>
  <si>
    <t>breathing towards baseline, appetite reamins poor</t>
  </si>
  <si>
    <t>feels well w/o pain, breathing nearly at baseline</t>
  </si>
  <si>
    <t>appears to be at baseline</t>
  </si>
  <si>
    <t>heparin 5000 units</t>
  </si>
  <si>
    <t>insulin aspart U-100 3 units</t>
  </si>
  <si>
    <t>metoprolol tartrate 37.5</t>
  </si>
  <si>
    <t>empagliflozin 10mg</t>
  </si>
  <si>
    <t>insulin aspart U-100 2 units</t>
  </si>
  <si>
    <t>insulin aspart U-100 6 units</t>
  </si>
  <si>
    <t>perfluten protein-type A 0.22mg/mL 3mL</t>
  </si>
  <si>
    <t xml:space="preserve">chest tightness worse on exertion-resolves w/rest, </t>
  </si>
  <si>
    <t>negative</t>
  </si>
  <si>
    <t>&lt;15</t>
  </si>
  <si>
    <t>wellbutrin 300mg qAM</t>
  </si>
  <si>
    <t>slept well, BLE pain improved, urinating frequently</t>
  </si>
  <si>
    <t>pt feels improved, had non-bloody diarrhea x3 since last night</t>
  </si>
  <si>
    <t>no episodes of diarrhea</t>
  </si>
  <si>
    <t>feeling better, foot looks better</t>
  </si>
  <si>
    <t>increase in warmth, "tingling" in foot</t>
  </si>
  <si>
    <t>pt reports pain improved</t>
  </si>
  <si>
    <t>stable, moderate improvement in SOB and LE edema w/diuresis</t>
  </si>
  <si>
    <t>pt feels better, still has SOB and cough, denies CP/n/v</t>
  </si>
  <si>
    <t>feels better, continues to have cough, no SOB</t>
  </si>
  <si>
    <t>insulin lantus 22 units qPM</t>
  </si>
  <si>
    <t>pt denies any symptoms</t>
  </si>
  <si>
    <t>hypoxemia improved w/O2, LS-bilateral expiratory wheezing</t>
  </si>
  <si>
    <t>SOB and wheezing o/n, mild relief w/nebs, denies SOB w/ambulation, no cough/fever/chills, LS clear at bases w/mild expiratory wheezing on upper lobes</t>
  </si>
  <si>
    <t>SOB and wheezing are much improved</t>
  </si>
  <si>
    <t>acetaminophen 500mg q8hrs PRN</t>
  </si>
  <si>
    <t xml:space="preserve">benzonatate 100mg TID  </t>
  </si>
  <si>
    <t>pt reports fatigue and weakness</t>
  </si>
  <si>
    <t xml:space="preserve">ondansetron 4mg q12hrs </t>
  </si>
  <si>
    <t>sodium chloride 0.9% 250mL, 500mL</t>
  </si>
  <si>
    <t>pt felt nauseous and vomited x4 o/n, pt feeling very tired, nausea resolved, subjective fever/chills, chronic chest tingling persistent, no CP/headache/SOB</t>
  </si>
  <si>
    <t>advil 500mg q12hrs PRN</t>
  </si>
  <si>
    <t>pencillin V potassium 500mg BID</t>
  </si>
  <si>
    <t>dizziness improved, increased appetite, new throat pain</t>
  </si>
  <si>
    <t>pt reports throat pain improved, reports dizziness, cough improved, eating and drinking well, denies fever/chills</t>
  </si>
  <si>
    <t>pt reports feeling much better overall, still has a cough w/yellow sputum and some dizziness</t>
  </si>
  <si>
    <t>heparin 5000 unit/mL SubQ 5000units</t>
  </si>
  <si>
    <t>ipratropium-albuterol 0.5-2.5mg/emL Nebu 3mL</t>
  </si>
  <si>
    <t>denies pain, pt stable</t>
  </si>
  <si>
    <t>&gt;24.0</t>
  </si>
  <si>
    <t>hydrALAZINE 25mg</t>
  </si>
  <si>
    <t>magnesium sulfate 2g/50mL (4%) IV 2g</t>
  </si>
  <si>
    <t>cleared by PT</t>
  </si>
  <si>
    <t>denies pain or discomfort, no resp distress</t>
  </si>
  <si>
    <t>Acetaminophen 650mg</t>
  </si>
  <si>
    <t>slept well</t>
  </si>
  <si>
    <t>still w/urgency and sysuria, Left flank pain, no fever</t>
  </si>
  <si>
    <t>acetaminophen 1g TID PRN</t>
  </si>
  <si>
    <t>pain much improved, nausea persists, no further vomiting, 1 episode of bloody urine in afternoon</t>
  </si>
  <si>
    <t>pt states pain improved, noted to be tachycardic- HR down to 80s w/relaxation, denies n/v, episode of hematuria las night which has resolved</t>
  </si>
  <si>
    <t>pt improved after IV abx and IVF, LSC, no SOB, no edema</t>
  </si>
  <si>
    <t>feels well, no f/c/n/v, denies urinary symptoms</t>
  </si>
  <si>
    <t>continues to do well, without complaints</t>
  </si>
  <si>
    <t>pt denies any pain and is smiling, doing much better</t>
  </si>
  <si>
    <t>ibuprofen 400mg q8hrs PRN</t>
  </si>
  <si>
    <t>dull back pain likely due to muscle strain from cough, DOE after ambulatin resolved w/rest, LSC and diminished</t>
  </si>
  <si>
    <t>feels lethargic, didn't sleep well, poor appetite, felt feverish/nauseous, body aches</t>
  </si>
  <si>
    <t>slept well, eating and drinking, hasn't required ondansetron since yesterday</t>
  </si>
  <si>
    <t>insulin NPH SubQ 8 units</t>
  </si>
  <si>
    <t>denies pain, SOB, CP, sinus brady 46-48, no edema</t>
  </si>
  <si>
    <t>metoprolol succinate 100mg</t>
  </si>
  <si>
    <t>pneumococcal 13-valent (PF) IM 0.5mL</t>
  </si>
  <si>
    <t>simethicone 80mg</t>
  </si>
  <si>
    <t>not compliant with patch, VSS, denies pain/n/v</t>
  </si>
  <si>
    <t>breating comfortably, occasional cough</t>
  </si>
  <si>
    <t>Enoxaparin 80mg q12hrs</t>
  </si>
  <si>
    <t xml:space="preserve">Rivaroxaban 15mg BID </t>
  </si>
  <si>
    <t>LLE less swollen</t>
  </si>
  <si>
    <t>insulin glargine 70 units qAM</t>
  </si>
  <si>
    <t>improved dizziness and lightheadedness</t>
  </si>
  <si>
    <t>tioneurol 600mg qAM</t>
  </si>
  <si>
    <t>pt slept well, R shoulder/upper back pain likely from pulled muscle improved after acetaminophen</t>
  </si>
  <si>
    <t>insulin lispro 3 units TID</t>
  </si>
  <si>
    <t>denies pain today</t>
  </si>
  <si>
    <t xml:space="preserve">LS coarse, periodic non productive cough, pt feels weak and tired </t>
  </si>
  <si>
    <t>SOB and cough improved</t>
  </si>
  <si>
    <t xml:space="preserve">feels better, coughing less w/less sputum production </t>
  </si>
  <si>
    <t>in no distress, expressed frustration w/hyperglycemia, hemodynamically stable</t>
  </si>
  <si>
    <t>pt feels weak and mind is off, states she no longer wants to participate in home hospital, refused care and refused to sign AMA form</t>
  </si>
  <si>
    <t>pt denies cough, DOE, LS clear on R and Left dim at base, denies abd pain</t>
  </si>
  <si>
    <t>feels significantly improved, voiding good amounts, denies pain/burning/odor, breathing comfortably, denies SOB, eating/drinking well</t>
  </si>
  <si>
    <t>in no apparent distress or discomfort</t>
  </si>
  <si>
    <t>erythema/tenderness/swelling over dorsum of left hand from MCP joints extending promixmal to left wrist, no fuctuance/drainage/lesions</t>
  </si>
  <si>
    <t>doxycycline 200mg BID</t>
  </si>
  <si>
    <t>feels well, feels pain and swelling have improved, denies pain</t>
  </si>
  <si>
    <t>amoxicillin 875mg BID</t>
  </si>
  <si>
    <t>some pain in left hand, decreased erythema/warmth/swelling</t>
  </si>
  <si>
    <t xml:space="preserve">ipratropium-albuterol 3ml </t>
  </si>
  <si>
    <t>SOB and muscle aches, denies n/v, mild headache</t>
  </si>
  <si>
    <t>amitriptyline 50mg</t>
  </si>
  <si>
    <t>fluticasone propionate 1 puff</t>
  </si>
  <si>
    <t xml:space="preserve">VSS, afebrile, slept well, no reports of pain, chills, or fatigue </t>
  </si>
  <si>
    <t>doesn't feel well, in pain, mental status back to baseline, diarrhea</t>
  </si>
  <si>
    <t>continues to have leg pain, 2 episodes of diarrhea</t>
  </si>
  <si>
    <t>no more diarrhea, pain better controlled</t>
  </si>
  <si>
    <t>back to baseline</t>
  </si>
  <si>
    <t>redness/swelling around right para-auricular area extending into the right side of the face</t>
  </si>
  <si>
    <t>advil 400mg TID PRN</t>
  </si>
  <si>
    <t>facial swelling/redness improving, mild pain w/eating, decreased erythema w/in demarcated area, stillw arm to touch</t>
  </si>
  <si>
    <t>Marked improvement of R ear erythema/edema/imduration/increased warmth</t>
  </si>
  <si>
    <t>dizziness improved</t>
  </si>
  <si>
    <t>insulin NPH 24 units BID</t>
  </si>
  <si>
    <t>1 episode of non-bloody vomitus o/n, hemodynamically stable, dizziness improved, mild nonproductive cough</t>
  </si>
  <si>
    <t xml:space="preserve">mild dizziness resolved by the afternoon, cough improving </t>
  </si>
  <si>
    <t>pt feeling much better overall</t>
  </si>
  <si>
    <t xml:space="preserve">magnesium oxide 1600mg </t>
  </si>
  <si>
    <t>LS w/bibasilary crackles, 2+ pitting edema BLEs, +RUE edema, abd softly distended</t>
  </si>
  <si>
    <t>improved SOB, adhering to diet</t>
  </si>
  <si>
    <t>insulin lispro 20units BID 10 units QD</t>
  </si>
  <si>
    <t>slow mag 71.5mg QD</t>
  </si>
  <si>
    <t>pt had rought night, diffuse abd pain,headache, bout of shaking</t>
  </si>
  <si>
    <t>no abd pain, headache pain improved, shaking continues</t>
  </si>
  <si>
    <t xml:space="preserve">gabapentin 400mg </t>
  </si>
  <si>
    <t>pt feels much better this AM</t>
  </si>
  <si>
    <t xml:space="preserve">pt feels well, tremor is only palpable </t>
  </si>
  <si>
    <t>sleeping well, occasional cough</t>
  </si>
  <si>
    <t>ondansetron 4mg</t>
  </si>
  <si>
    <t>pt vomited small amount of partially digested food, pt shaking</t>
  </si>
  <si>
    <t>bumetanide 0.5mg</t>
  </si>
  <si>
    <t>pt notes feeling better, but nonproductive cough botherin gher, unable to sleep well, denies pain/f/c/v/d, had normal BM, LSC and diminished thorughout, no BLE edema</t>
  </si>
  <si>
    <t>pt feels much improved, appetite has returned, energy better, +abdominal distention</t>
  </si>
  <si>
    <t>bumetanide 2.5mg</t>
  </si>
  <si>
    <t>metolazone 5mg</t>
  </si>
  <si>
    <t>bumetanide 2mg</t>
  </si>
  <si>
    <t>pain all over due to cough, pt feels miserable, c/o of headache, urinating frequently</t>
  </si>
  <si>
    <t>pt had "bad night", feels okay at PM visit, pt had pain in her legs</t>
  </si>
  <si>
    <t xml:space="preserve">pt feels much better, brighter today, slept better, cough is slowly improving, </t>
  </si>
  <si>
    <t>pt appears much improved, cough is better, denies pain</t>
  </si>
  <si>
    <t>diphenhydramine 25mg qHS PRN</t>
  </si>
  <si>
    <t>dicyclomine 20mg q6hrs PRN</t>
  </si>
  <si>
    <t>loperamide 2mg q6hrs PRN</t>
  </si>
  <si>
    <t>meclizine 25mg QID PRN</t>
  </si>
  <si>
    <t>nonbilious episodes of vomiting x2 o/n, fever to 101, pt was nauseous, continued heartburn and increased gas in abd, mild dizziness and lightheadedness</t>
  </si>
  <si>
    <t>improved nausea/vomiting, MD called about vomiting o/n, improved appetite, abd pain improving</t>
  </si>
  <si>
    <t>mild dizziness and weakness, improved appetite, pain improved, overall feels much better</t>
  </si>
  <si>
    <t>pt feelin much better, minimal L back/flank pain, some nausea, tolerating regular diet</t>
  </si>
  <si>
    <t>levofloxacin 750mg qPM</t>
  </si>
  <si>
    <t>persistent cough/fever</t>
  </si>
  <si>
    <t>denies cough/SOB/dizziness/headache, in good spirits</t>
  </si>
  <si>
    <t>apixaban 2.5mg</t>
  </si>
  <si>
    <t>furosemide IV 20mg</t>
  </si>
  <si>
    <t>insulin lispro SubQ 1unit</t>
  </si>
  <si>
    <t>metoprolol tartrate 37.5mg</t>
  </si>
  <si>
    <t>no chest pains or palpitations, SOB improved</t>
  </si>
  <si>
    <t>awoke w/SOB and substernal chest pain</t>
  </si>
  <si>
    <t>inslulin lispro SubQ 3units</t>
  </si>
  <si>
    <t>being d/c'd to hospice</t>
  </si>
  <si>
    <t xml:space="preserve">pt reports breathing has improved, LSC and diminished, SOB w/minimal exertion but recovers quickly w/rest, </t>
  </si>
  <si>
    <t>nicotine (NICODERM CQ) 7g q24hrs</t>
  </si>
  <si>
    <t>continued SOB, no CP, voiding frequently</t>
  </si>
  <si>
    <t>acute respiratory distress in AM -used albuterol inhaler and home spiriva w/minimal relief (considered calling 911), difficulty ambulatin w/worsening SOB, reports chills</t>
  </si>
  <si>
    <t>pt denies negative changes but reports fatigue, continued SOB w/ambulation, orthopnea improved, denies fever/chills</t>
  </si>
  <si>
    <t>acute SOB in AM- MD called, anxious about nightmare and his condition, reports continued exertional SOB and fatigue, denies fever/chills/CP, pt seems to be in better spirits in PM</t>
  </si>
  <si>
    <t>slept well, gone 5 days w/o smoking, weight down, LSC and diminished</t>
  </si>
  <si>
    <t>albuterol neb 3mL PRN</t>
  </si>
  <si>
    <t>feeling well, not quite at baseline but improved breathing and cough</t>
  </si>
  <si>
    <t>linezolid 600mg BID</t>
  </si>
  <si>
    <t>MD call o/n for vancomycin extravasation, significant improvement of redness swelling of RUE, breathing improved</t>
  </si>
  <si>
    <t>codeine sulfate 30mg</t>
  </si>
  <si>
    <t>oxycodone HCl 2.5mg</t>
  </si>
  <si>
    <t>left foot/instep red/swollen/tender, area of redness decreasing, pt denies SOB/CP</t>
  </si>
  <si>
    <t>cefTRIAXone 2g, 1g</t>
  </si>
  <si>
    <t>traZODone 50mg</t>
  </si>
  <si>
    <t>pt spiked a fever o/n, feels improved in AM, sharp pain in LLE w/ambulation but pain free at rest</t>
  </si>
  <si>
    <t>clindamycin 300mq TID</t>
  </si>
  <si>
    <t>LLE erythema and edema decreased, blisters increased in size- one started to ooze scant serosanguinuous drainage, one episode of chronic diarrhea</t>
  </si>
  <si>
    <t>pt feels better however no appetite, mild pain in LLE while ambulating, blisters weaping</t>
  </si>
  <si>
    <t>amoxicillin-clavulanate 875-125 BID</t>
  </si>
  <si>
    <t>blister opened, feels like leg wound skin is tight compared to yesterday, erythema and warmth better</t>
  </si>
  <si>
    <t>pt complains of fatigue, no f/c, LLE cellulitis much improved, decreased erythema/edema/warmth, appetite fair</t>
  </si>
  <si>
    <t>redness essentially resolved, edema improving, blisters have ruptured and continue to ooze small to moderate amount of yellow liquid</t>
  </si>
  <si>
    <t xml:space="preserve">anemia, dyspnea, OSA, obesity, malnutrition, hypokalemia, migraine, diarrhea, GI bleed, GERD, dysphagia </t>
  </si>
  <si>
    <t>bumetanide (BUMEX) 4mg BID</t>
  </si>
  <si>
    <t>dulaglutide (TRULICITY) 1.5mg/0.5mL q7days</t>
  </si>
  <si>
    <t>omeprazole (PRILOSEC) 40mg QD PRN</t>
  </si>
  <si>
    <t>spironolactone (ALDACTONE) 50mg BID</t>
  </si>
  <si>
    <t>tiZANidine (ZANAFLEX) 4mg q8hrs PRN</t>
  </si>
  <si>
    <t>topiramte (TOPAMAX) 25mg qHS</t>
  </si>
  <si>
    <t>venlafaxine (EFFEXOR-XR) 37.5mg QD</t>
  </si>
  <si>
    <t>eosinophilia, rotator cuff syndrome, nocturia, benign prostatic hyperplasia, onychomycosis, knee pain</t>
  </si>
  <si>
    <t>fluticasone propion-salmeterol (ADVAIR DISKUS) 100-50 mcg/dose 1 puff BID</t>
  </si>
  <si>
    <t>ivermectin (STROMECTOL) 18mg q7days</t>
  </si>
  <si>
    <t>metFORMIN (GLUCOPHAGE-XR) 500mg qAM</t>
  </si>
  <si>
    <t>montelukast (SINGULAIR) 10mg qHS</t>
  </si>
  <si>
    <t>sildenafil (REVATIO) 20mg PRN</t>
  </si>
  <si>
    <t>terazosin (HYTRIN) 10mg QD</t>
  </si>
  <si>
    <t>diphenhydrAMINE (BENADRYL) 25mg q6hrs PRN</t>
  </si>
  <si>
    <t>ibuprofen (ADVIL, MOTRIN) 4600mg q6hrs PRN</t>
  </si>
  <si>
    <t>high cholesterol, hyponatremia, tremor</t>
  </si>
  <si>
    <t>metformin 850mg BID</t>
  </si>
  <si>
    <t>propranolol 40mg qAM 20mg qPM</t>
  </si>
  <si>
    <t>testicular pain, epididymitis, AKI, elevated PSA, MDRO, smoker</t>
  </si>
  <si>
    <t>PNA, hemoptysis, lactose intolerance, overweight, diarrhea, diverticulitis, kidney stone, osteopenia, eczema, low back pain, peripheral edema</t>
  </si>
  <si>
    <t>albuterol (VENTOLIN HFA) 90mcg/actuation inhaler 2 puffs QD</t>
  </si>
  <si>
    <t>ducsate sodium (COLACE) 100mg QD</t>
  </si>
  <si>
    <t>hydrochloroquine (PLAQUENIL) 200mg QD</t>
  </si>
  <si>
    <t>ipratropium (ATROVENT HFA) 17mcg/actuation inhaler 1 puff QD</t>
  </si>
  <si>
    <t>predniSONE (DELTASONE) 5mg QD</t>
  </si>
  <si>
    <t>sulfaSALAzine (AZULFIDINE) 500mg 4x day</t>
  </si>
  <si>
    <t>nicotine dependence</t>
  </si>
  <si>
    <t>small bowel obstruction, peptic ulcer without hemorrhage</t>
  </si>
  <si>
    <t>adenomatous colon polyp, elevated INR, PNA, hypercholesterolemia, insomnia, GERD, microalbuminuria</t>
  </si>
  <si>
    <t>EPINEPHrine (EPIPEN) 0.3mg/0.3mL PRN</t>
  </si>
  <si>
    <t>alcohol and tobacco dependence</t>
  </si>
  <si>
    <t>chronic anticoagulation, atrial flutter, arthropathy, cellulitis, skin ulcer</t>
  </si>
  <si>
    <t>amitriptyline HCl 25mg qHS</t>
  </si>
  <si>
    <t xml:space="preserve">cephalexin (KEFLEX) </t>
  </si>
  <si>
    <t>tobacco dependence</t>
  </si>
  <si>
    <t>SOB, spinal cord disease, quadriparesis, paraplegia, constipation, neurogenic bowel and bladder, UTI, pyelo, acute recurrent cystitis, anxiety, decubitus ulcer, spasticity</t>
  </si>
  <si>
    <t>bisacodyl (DULCOLAX) 10mg QD</t>
  </si>
  <si>
    <t>diazepam (VALIUM) 5mg TID</t>
  </si>
  <si>
    <t>docusate sodium (COLACE) 100mg QOD PRN</t>
  </si>
  <si>
    <t>anemia, hypothyroid, diarrhea</t>
  </si>
  <si>
    <t>buPROPion (WELLBUTRIN SR) 250mg QD</t>
  </si>
  <si>
    <t>metroNIDAZOLE (FLAGYL) 500mg TID</t>
  </si>
  <si>
    <t>hemorrhoids, dysphonia, quadriplegia, neurogenic bowel, anal condylomata, neurogenic bladder, erectile dysfunction, cUTI, ADHD, muscle spasticity, pressure ulcers, miliaria, neuropathic pain</t>
  </si>
  <si>
    <t>baclofen (LIORESAL) 20mg qAM 20mg midday 30mg qPM</t>
  </si>
  <si>
    <t>fesoterodine (TOVIAZ) 8mg QD</t>
  </si>
  <si>
    <t>gentamicin in sodium chloride solution 80mg qWeek</t>
  </si>
  <si>
    <t>methylphenidate HCl (CONCERTA) 54mg qAM</t>
  </si>
  <si>
    <t>mirabegron (MYRBETRIQ) 100mg BID</t>
  </si>
  <si>
    <t>pregabalin (LYRICA) 300mg BID</t>
  </si>
  <si>
    <t>senna (SENOKOT) 8.6mg tablets 3 tablets qAM</t>
  </si>
  <si>
    <t>aneurysm of internal carotid artery, reactive airway disease, PNA, obesity, hypokalemia, chrondrocalcinosis articularis, blepharospasm, allergic conjunctivitis, chronic knee pain, shoulder pain</t>
  </si>
  <si>
    <t>amLODIPine (NORVASC) 7.5mg QD</t>
  </si>
  <si>
    <t>syncope, PNA, congenital hip dysplasia, restless legs syndrome, lumbar stenosis, IBS, ADHD, trichotillomania, low back pain</t>
  </si>
  <si>
    <t>clonazepam 1mg qPM PRN</t>
  </si>
  <si>
    <t>dextromethorphan-amphetamine (ADDERALL) 10mg qAM 5mg qPM</t>
  </si>
  <si>
    <t>gabapentin 900mg BID</t>
  </si>
  <si>
    <t>ibuprofen 800mg BID</t>
  </si>
  <si>
    <t>venlafaxine 225mg QD</t>
  </si>
  <si>
    <t>paroxysmal afib</t>
  </si>
  <si>
    <t>hemorrhoids, failure to thrive, insomnia, constipation, UTI, chronic renal impairment, benign prostatic hyperplasia, urinary retention</t>
  </si>
  <si>
    <t>apixiban (ELIQUIS) 2.5mg BID</t>
  </si>
  <si>
    <t xml:space="preserve">melatonin 3mg qHS </t>
  </si>
  <si>
    <t>methenamine (HIPREX) 1g qHS</t>
  </si>
  <si>
    <t>orthotasis, sleep apnea, weight loss, malnutrition, Vitamin D deficiency, Parkinson's disease, confusion, cerebral edema with loss of consciousness, inguinal hernia, gas pain, colon polyp, GERD, benign prostatic hyperplasia, urinary obstruction, urinary retention, UTI, anxiety,, hallucinations, dizziness, hematuria</t>
  </si>
  <si>
    <t>aluminum hydroxide magnesium carbonate sodium bicarbonate (GAVISCON 80) 80-14.2mg qPM PRN</t>
  </si>
  <si>
    <t>atorvastatin (LIPITOR) 10mg qD</t>
  </si>
  <si>
    <t>carbidopa-levodopa (SINEMET) 25-250mg tablet 1.5tabs qAM and qNoon, 0.5tabs q4pm qHS</t>
  </si>
  <si>
    <t>docusate (COLACE) 10mL QD</t>
  </si>
  <si>
    <t>haloperidol lactate (HALDOL) 2mg/3mL 1mg q6hrs PRN</t>
  </si>
  <si>
    <t>pimavanserin (NUPLAZID) 34mg QD</t>
  </si>
  <si>
    <t>senna (SENOKOT) 8.6mg qHS PRN</t>
  </si>
  <si>
    <t>Amiodarone pulmonary toxicity, arthritis, cataract, heart disease, high cholesterol, HTN, hypothyroidism, moyamoya disease, NSTEMI, peripheral vascular disease, PNA, rhematic heart disease, subdural hematoma</t>
  </si>
  <si>
    <t>acetainophen (MAPAP ARTHRITIS PAIN) 650mg qHS PRN</t>
  </si>
  <si>
    <t>cephalexin (KEFLEX) 250mg q8hrs</t>
  </si>
  <si>
    <t>ferrous sulfate 324mg MWF</t>
  </si>
  <si>
    <t>insulin aspart U-100 (NOVOLOG) 100unit/3mL 8 units TID</t>
  </si>
  <si>
    <t>levothyroxine 112.5mcg QD</t>
  </si>
  <si>
    <t>sulfamethoxazole-trimethoprim (BACTRIM DS) 800-160 3x a week</t>
  </si>
  <si>
    <t>terazosin (HYTRIN) 10mg qHS</t>
  </si>
  <si>
    <t>warfarin (COUMADIN) 3mg qPM</t>
  </si>
  <si>
    <t>doxycycline monohydrate (ADOXA) 100mg BID</t>
  </si>
  <si>
    <t>nicotine (NICODERM CQ) 14mg q24hrs</t>
  </si>
  <si>
    <t>T</t>
  </si>
  <si>
    <t>acute osteomyelitis, GERD, glaucoma, MRSA infection, HLD, myocardial infarction, peripheral artery disease, vTach</t>
  </si>
  <si>
    <t>acetaminophen (TYLENOL) 1000mg TID</t>
  </si>
  <si>
    <t>insulin aspart U-100 (NOVOLOG) 100unit/mL sliding scale PRN</t>
  </si>
  <si>
    <t>insulin detemir U-100 (LEVEMIR FEXTOUCH U-100 INSULIN) 100unit/mL 30 units qPM</t>
  </si>
  <si>
    <t>lactulsoe bulk (CONSTULOSE) 10mg/15mL BID</t>
  </si>
  <si>
    <t>melatonin 10mg qHS</t>
  </si>
  <si>
    <t>metoprolol succainte (TOPROL-XL) 12.5mg QD</t>
  </si>
  <si>
    <t>QUEtiapine (SEROQUEL) 25mg qHS</t>
  </si>
  <si>
    <t>traZODone (DESYREL) 100mg qHS</t>
  </si>
  <si>
    <t>cataract, GERD, urinary problem</t>
  </si>
  <si>
    <t>candesartan cilexetil</t>
  </si>
  <si>
    <t>ferrous sulfate 325mg</t>
  </si>
  <si>
    <t>warfarin sodium (COUMADIN) 10mg</t>
  </si>
  <si>
    <t>albuterol sulfate 90mcg/actuation AePB q4hrs PRN</t>
  </si>
  <si>
    <t>alendronate (FOSAMAX) 10mg qAM</t>
  </si>
  <si>
    <t>dilTIAZem (TIAZAC) 240mg QD</t>
  </si>
  <si>
    <t>bladder cancer</t>
  </si>
  <si>
    <t>arthritis, central retinal vein occlusion, chonic renal insufficiency, melliums, GERD, HLD, OSA, osteoporosis, pancreatitis, peronie's disease, primary thrombocytosis</t>
  </si>
  <si>
    <t>atorvastatin (LIPITOR) 80mg QOD</t>
  </si>
  <si>
    <t>gluitcasone propionate (FLONASE) 50mcg/actuation nasal spray 1 spray QD</t>
  </si>
  <si>
    <t>hydroxyurea (HYDREA) 1000mg QD</t>
  </si>
  <si>
    <t>losartan (CLOZAAR) 25mg QD</t>
  </si>
  <si>
    <t>omeprazole (PRILSOEC) 20mg qAM</t>
  </si>
  <si>
    <t>potassium chloride SA (K-DUR, KLOR-CON) 40mEq BID</t>
  </si>
  <si>
    <t>acetaminophen (TYLENOL) 500-1000mg q6hrs PRN</t>
  </si>
  <si>
    <t>simvasatatin (ZOCOR) 20mg qPM</t>
  </si>
  <si>
    <t>cellulitis</t>
  </si>
  <si>
    <t>epinephrine 0.3mg/0.3mL PRN</t>
  </si>
  <si>
    <t>fexofenadine (ALLEGRA) 180mg</t>
  </si>
  <si>
    <t>mometasone (NASONEX) 50mcg/actuation nasal spray</t>
  </si>
  <si>
    <t>prednisone (DELTASONE) 30mg QD</t>
  </si>
  <si>
    <t>anemia, carotid artery stenosis, COPD, dyspnea, rhinitis, hyperlipidemia, osteoarthritis, CKD, CP</t>
  </si>
  <si>
    <t>acetaminphen (TYLENOL) 650mg q6hrs PRN</t>
  </si>
  <si>
    <t>simethicone (MYLICON) 160mg BID PRN</t>
  </si>
  <si>
    <t>cdiff</t>
  </si>
  <si>
    <t>lovastatin (MEVACOR) 20mg qHS</t>
  </si>
  <si>
    <t>terazosin (HYTRIN) 5mg BID</t>
  </si>
  <si>
    <t>h pylori infection</t>
  </si>
  <si>
    <t>high triglycerides, incacerated inguinal hernia, neuroma of left leg, polio, PTSD, pulmonary emphysema, tremor</t>
  </si>
  <si>
    <t>ipratropium-albuterol 0.5-2.5mg/3mL neb solution 3mL q4hrs PRN</t>
  </si>
  <si>
    <t>hypothyroidism, epidermolysis bullosa, psoriasis</t>
  </si>
  <si>
    <t>metformin HCl 850mg TID</t>
  </si>
  <si>
    <t>aspirin 81g QD</t>
  </si>
  <si>
    <t>cefTRIAXone (ROCEPHIN) 2g QD</t>
  </si>
  <si>
    <t>cephalexin (KEFLEX) 500mg 4x a day</t>
  </si>
  <si>
    <t>gabapentin (NEURONTIN) 300mg qAM 900mg qPM</t>
  </si>
  <si>
    <t>levothyroxine (SYNTHROID, LEVOTHROI) 125mcg qAM</t>
  </si>
  <si>
    <t>mycophenolate (CELLCEPT) 1500mg BID</t>
  </si>
  <si>
    <t>tamsulosin (FLOMAX) 0.4mg qD</t>
  </si>
  <si>
    <t>ganglion of joint, ex-smoker, hypothyroidism, benign positional vertigo, lentigo maligna, hypercholesterolemia, uncoded S/P TIA, uncoded choroiditis w/panuvietis, sensorineural hearing loss, panic disorder, left wrist fracture, acute kidney injury, nephrotic syndrome, polycythemia vera, proteinuria, gastroesophageal reflux disease, H.pylori infection, positive PPD, lung anomaly, macrocytosis, anxiety, disorder of thyroid, HLD, uveitis</t>
  </si>
  <si>
    <t>clonazePAM (KLONOPIN) 0.25-0.5mg QD PRN</t>
  </si>
  <si>
    <t>fluticasone propionate (FLOVENT HFA) 44mcg/actuation inhaler 1 puff BID</t>
  </si>
  <si>
    <t>TIA, seizures, diverticulitis, carotid stenosis</t>
  </si>
  <si>
    <t>levETIERAcetam (KEPPRA) 750mg BID</t>
  </si>
  <si>
    <t>anxiety, back pain, brain aneurysm, obesity, hydrocephalus, history of tubal ligation, nondependent cannabis abuse, wound dehiscence</t>
  </si>
  <si>
    <t xml:space="preserve">albuterol (PROAIR HFA) 90mcg/actuation q4hrs </t>
  </si>
  <si>
    <t>ondansetron (ZOFRAN) 4mg q6hrs PRN</t>
  </si>
  <si>
    <t>abnormal gait, adenocarcinoma of rectum, arteriosclerotic vascular disease, arthritis, backache, cervical spondylosis, COPD, degenerative joint disease of shoulder, depression, diverticular disease, glaucoma, hallux valgus, hypercholesterolemia, mitral regurgitation, neuromyopathy, onychomycosis, osteoporosis, pneumonia, ulcer of foot, urge incontinence of urine, UTI, venous stasis ulcers of BLEs, weight loss</t>
  </si>
  <si>
    <t>haloperidol (HALDOL) 0.25-0.5mg BID PRN</t>
  </si>
  <si>
    <t>insulin aspart U-100 (NOVOLOG U-100 INSULIN ASPART) 100 unit/mL sliding scale</t>
  </si>
  <si>
    <t>insulin detemir U-100 (LEVEMIR) 100unit/mL 20units QD</t>
  </si>
  <si>
    <t>LORazepam (ATIVAN) 0.5mg QD pRN</t>
  </si>
  <si>
    <t>mirtazapine (REMERON) 45mg qHS</t>
  </si>
  <si>
    <t>pneumonia</t>
  </si>
  <si>
    <t>negative for a pericardial effusion</t>
  </si>
  <si>
    <t>Shortness of Breath, Wheezing, Back Pain</t>
  </si>
  <si>
    <t>Left upper lobe/superior segment left lower lobe pneumonia is the most likely diagnosis</t>
  </si>
  <si>
    <t>Diffusely enlarged and hyperemic left epidydimis which is similar to slightly increased in size since prior and is concerning for left epididymis, Unchanged left epididymal head cyst, Mildly enlarged right epidiymis w/hetergenous echotexture is new since the prior study and is concerning for mild left epididymitis</t>
  </si>
  <si>
    <t>No signficiant abnormality seen in kidney</t>
  </si>
  <si>
    <t>Fever, Altered Mental Status</t>
  </si>
  <si>
    <t>Patchy consolidation in the right upper lobe is concerning for pneumonia</t>
  </si>
  <si>
    <t>Patchy consolidation in right upper and loewr lobes are concerning for multilobar pneumonia</t>
  </si>
  <si>
    <t>No evidence of pulmonary embolism, Consolidation in the dependent aspect of right lower lobe, Borderline enlarged subcarinal lymph nodes and subcentimeter right hilar lymph nodes, Small hiatus hernia</t>
  </si>
  <si>
    <t>vancomycin (VANOCIN) 1750mg</t>
  </si>
  <si>
    <t>the bladder was visualized and urine was present</t>
  </si>
  <si>
    <t>No significant abnormality seen</t>
  </si>
  <si>
    <t>Pseudomonas aeruginosa, Enterococcus faecalis</t>
  </si>
  <si>
    <t>Cat Bite</t>
  </si>
  <si>
    <t>rabies vaccine (PCEC)/PF 1mL</t>
  </si>
  <si>
    <t>rabies immune globulin/PF 1140 units</t>
  </si>
  <si>
    <t xml:space="preserve">No acute fracture or dislocation of the right forearm, Soft tissue swelling along the volar aspect of the forearm, No radiopaque foreign body seen </t>
  </si>
  <si>
    <t>cefepime (MAXIPIME) 1000mg</t>
  </si>
  <si>
    <t>morphine sulfate 4mg x2</t>
  </si>
  <si>
    <t>No acute abnormality in the abdomen or pelvis, Consolidative opacity in the right lower lobe, Indeterminate scattered subcentimeter lung nodules</t>
  </si>
  <si>
    <t>Hypotension</t>
  </si>
  <si>
    <t>Consolidation in the right upper lobe is concerning for pneumonia</t>
  </si>
  <si>
    <t>Renal and bladder scan: indeterminate, bladder was visualized and ruine was present</t>
  </si>
  <si>
    <t xml:space="preserve">No acute abnormality  </t>
  </si>
  <si>
    <t>No acute intracranial abnormality, No acute fracture or traumatic malalignment of the cervical spine, Degenerative changes of the cervical spine</t>
  </si>
  <si>
    <t>No acute displaced fracture or dislocation in both hips, Osteoarthritis in both hips</t>
  </si>
  <si>
    <t xml:space="preserve">Lower lung volumes w/increased interstitial opacities likely representing combination of mild pulmonary edema and atelectasis, No displaced fractures </t>
  </si>
  <si>
    <t>Staphylococcus epidermidis</t>
  </si>
  <si>
    <t>Enterococcus faecalis, Candida albicans</t>
  </si>
  <si>
    <t>Interval increase opacification of the right lung on patient's underlying interstitial lung disease, concerning for pnuemonia in the right clinical setting, Patient's known underlying nodule in the right lower lobe not well seen by radiograph</t>
  </si>
  <si>
    <t>Otalgia, Cellulitis</t>
  </si>
  <si>
    <t>Abcess</t>
  </si>
  <si>
    <t>mag&amp;Al/sim/diphenhyd/lidocaine 10mL</t>
  </si>
  <si>
    <t>Ringer's solution,lactated 500mL, 1000mL</t>
  </si>
  <si>
    <t>Palpitations, Flank Pain</t>
  </si>
  <si>
    <t>0.9% sodium chloride 250mL</t>
  </si>
  <si>
    <t>Citrobacter roseri</t>
  </si>
  <si>
    <t xml:space="preserve">Negative for a pericardial effusion, normal LV systolic function </t>
  </si>
  <si>
    <t>Similar diffuse bilateral reticular opacities may represent atypical infection or chronic lung disease</t>
  </si>
  <si>
    <t>Chest Pain, Shortness of Breath, ?PNA</t>
  </si>
  <si>
    <t>Ringer's solution, lactated 500mL x2</t>
  </si>
  <si>
    <t>No acute abnormality, Left basilar atelectasis</t>
  </si>
  <si>
    <t>Diffuse subcutaneous stranding and fluid in the left lower face and neck extending into the superior mediastiinyum and involving yhe left masticator parapharyngeal and anterior carotid spaces, features likely to represent soft tissue infection, 7x5mm peripherally enchancing region just deep to the anterior left of the mandible, No adjacent bony abnormality to suggest an odontogenic infectiong</t>
  </si>
  <si>
    <t>Abnormal ECG</t>
  </si>
  <si>
    <t>Ringer's solution,lactated 250mL</t>
  </si>
  <si>
    <t>Lungs and Pleura: No focal consolidation/pulmonary edema/pleural effusion or pneumothorax, Cardiomediastinal silhoette: Heart size is similar, Tortuous aorta w/atherosclerosis, Misc Findings: Similar spine degeneration</t>
  </si>
  <si>
    <t>L. acidophilus/L.bulgaricus 3 million cells</t>
  </si>
  <si>
    <t>Diffuse soft tissue swelling of the calf tracking down the ankle and foot, In the lateral aspect of the distal calf there is a skin defect likely area of ulceration, No adjacent cortical irregularity seen to suggest osteomyelitis, Small knee effusion</t>
  </si>
  <si>
    <t>Aterial calcification artifact and noncompressible vessels limit accuracy of segmental pressures, Abnormal right toe ABI</t>
  </si>
  <si>
    <t xml:space="preserve">Pseudomonas aeruginosa </t>
  </si>
  <si>
    <t>Sigmoid diverticulitis w/a 1.2x1.3x1.8cm intramural abcess</t>
  </si>
  <si>
    <t>Headache, Change in Vision</t>
  </si>
  <si>
    <t>labetalol HCl 10mg</t>
  </si>
  <si>
    <t xml:space="preserve">No CT evidence of acute intracranial abnormality </t>
  </si>
  <si>
    <t>cat bit/pt owns cat</t>
  </si>
  <si>
    <t>dipth.pertuss (acell),tet vac 0.5mL</t>
  </si>
  <si>
    <t xml:space="preserve">Soft tissue edema along the dorsum of the hand and wrist w/no underlying acute fracture or dislocation, No radiopaque foreign body in the soft tissue, Normal wrist alignment, Probably remote distal radial fracture </t>
  </si>
  <si>
    <t>Abdominal Pain, Diverticulitis</t>
  </si>
  <si>
    <t>Findings consistent w/acute uncomplicated sigmoid colon diverticulitis, Stable right adrenal adenoma</t>
  </si>
  <si>
    <t xml:space="preserve">No focal consolidation </t>
  </si>
  <si>
    <t>ertapenem (INVanz) 1g</t>
  </si>
  <si>
    <t xml:space="preserve">Suboptimal evaluation due to rotation. No definite focal consolidation or signs of overt edema </t>
  </si>
  <si>
    <t>ipratropium/albuterol sulfate 3ml x3</t>
  </si>
  <si>
    <t>Sinus tachycardia, Left axis deviation, Poor R wave progression, Abnormal ECG</t>
  </si>
  <si>
    <t>Normal sinus rhythm</t>
  </si>
  <si>
    <t>AV dual-paced rhythm</t>
  </si>
  <si>
    <t>Normal sinus rhythm, Right bundle branch block, Left anterior fascicular block, **Bifascicular block, Possible inferior myocardial infarction, anteroseptal myocardial infarction, Abnormal ECG</t>
  </si>
  <si>
    <t>Normal sinus rhythm, Right bundle branch block, Left anterior fascicular block, **Bifascicular block, Inferior infarct, Anterior infarct, Abnormal ECG</t>
  </si>
  <si>
    <t>Sinus rhythm w/occasional premature ventricular complexes, Nonspecific T wave abnormality, Abnormal ECG</t>
  </si>
  <si>
    <t>Sinus tachycardia w/premature atrial complexes, ST depression, Nonspecific T wave abnormality, Abnormal ECG</t>
  </si>
  <si>
    <t>Sinus tachycardia w/premature atrial complexes, Left ventricular hypertrophy w/repolarization abnormality, Abnormal ECG</t>
  </si>
  <si>
    <t>Normal sinus rhythm, Biatrial enlargement, Abnormal ECG</t>
  </si>
  <si>
    <t>Sinus tachycardia, Right atrial enlargement, ST and T wave abnormality, Abnormal ECG</t>
  </si>
  <si>
    <t>Atrial fibrillation, Right bundle branch block, Left anterior fascicular block, **Bifascicular block, Possible lateral infarct, Cannot rule out inferior myocardial infarction, Abnormal ECG</t>
  </si>
  <si>
    <t>LS w/bibasilar crackles, mild SOB at rest/DOE, chronic +1 BLE edema L&gt;R</t>
  </si>
  <si>
    <t>pt continues to feel SOB w/ambulation, denies CP</t>
  </si>
  <si>
    <t>metoprolol succinate 50mg</t>
  </si>
  <si>
    <t>SOB slightly improved, c/o muscles ache and feels weak on her feet, feels "much better" at PM visit, appears less SOB, LSC and diminished</t>
  </si>
  <si>
    <t>metoprolol succinate 150mg QD</t>
  </si>
  <si>
    <t>SBP inc o/n - asymptomatic, pt reports SOB is completely resolved, denies CP, feels much steadier on her feet, LSC and edema resolved</t>
  </si>
  <si>
    <t>pt denies feeling SOB/DOE x2 days, no edema</t>
  </si>
  <si>
    <t>pt had a good night, pt remains stable</t>
  </si>
  <si>
    <t>mild wheezing throughout w/bilateral crackles midway through lung fields, 2+ pitting edema bilaterally</t>
  </si>
  <si>
    <t xml:space="preserve">furosemide 80mg </t>
  </si>
  <si>
    <t>pt felt improved in AM, LS scattered rhonchi, productive cough w/clear sputum</t>
  </si>
  <si>
    <t xml:space="preserve">Pseudomonas aeruginosa, Corynebacterium striatum </t>
  </si>
  <si>
    <t>up coughing all night, states he feels "normal", SOB on exertion</t>
  </si>
  <si>
    <t>pt reports SOB in AM-most likely due to O2 machine not working-improved w/neb, cough improved w/benzonatate, slept much better, coughing less w/decreased sputum</t>
  </si>
  <si>
    <t>cough o/n w/sputum production, breathing unchanged</t>
  </si>
  <si>
    <t>SOB o/n used neb x4, improved SOB in AM, difficulty w/ambulation, increased urination, appears more agitated, coughing less, breathing improved</t>
  </si>
  <si>
    <t>improved clinical symptoms, overall feeling better, cough stable</t>
  </si>
  <si>
    <t>breathing improved, pt feels unsafe and scared at home, voiding good amounts</t>
  </si>
  <si>
    <t>cough improved, slept better, breathing comfortably at rest, remains SOB w/minimal activity</t>
  </si>
  <si>
    <t>prednisone 30mg QD</t>
  </si>
  <si>
    <t>furosemide 100mg QD</t>
  </si>
  <si>
    <t>feeling better overall, concerned about being a burden to family</t>
  </si>
  <si>
    <t>cough resolved, continues w/BLE edema</t>
  </si>
  <si>
    <t>pt feels he is mostly at baseline</t>
  </si>
  <si>
    <t>pt breathing much more comfortably</t>
  </si>
  <si>
    <t>metoprolol tartrate 6.25mg</t>
  </si>
  <si>
    <t>stable, improved rate control</t>
  </si>
  <si>
    <t>metoprolol succinate 25mg QD</t>
  </si>
  <si>
    <t>pt denies having palpitations, feels much improved</t>
  </si>
  <si>
    <t>fever, mild minimal productive cough, minimal SOB, denies abd pain, no urinary symptoms</t>
  </si>
  <si>
    <t>LS diminished throughout, no cough or SOB noted, abd soft, no urinary symptoms, minimal resolving erythema around G tube site</t>
  </si>
  <si>
    <t>ondasetron 4mg q8hrs PRN</t>
  </si>
  <si>
    <t>ferrous sulfate 5mL QD</t>
  </si>
  <si>
    <t>pt reports SOB and cough have improved, feeling better overall, LSC w/increased air movement, had intermittent nausea w/o vomiting</t>
  </si>
  <si>
    <t>pt feeling good, denies SOB/cough, LSC</t>
  </si>
  <si>
    <t>balsalazide 2250mg TID</t>
  </si>
  <si>
    <t>ceftriaxone 1g q24hrs</t>
  </si>
  <si>
    <t>weak and fatigued, midly tachypneic but not in distress</t>
  </si>
  <si>
    <t>productive cough with yellow sputum, pt reports feeling better</t>
  </si>
  <si>
    <t>mild DOE, denies any SOB, productive cough, LS rhonchi bi</t>
  </si>
  <si>
    <t>much better, no DOE, still w/congested productive cough</t>
  </si>
  <si>
    <t>facial discomfort and edma has lessened</t>
  </si>
  <si>
    <t>nicoderm 21mg q24hrs</t>
  </si>
  <si>
    <t>nicorette 2mg PRN</t>
  </si>
  <si>
    <t xml:space="preserve">overall feeling better, pt reported abcess "popped" w/significant drainage, swelling reduced, </t>
  </si>
  <si>
    <t>mild edema but no pain or drainage</t>
  </si>
  <si>
    <t>melatonin 10.5mg</t>
  </si>
  <si>
    <t>Candida albicans</t>
  </si>
  <si>
    <t xml:space="preserve">ceftriaxone 2g </t>
  </si>
  <si>
    <t xml:space="preserve">fever o/n, feels well but is tired </t>
  </si>
  <si>
    <t>levoFLOXacin 500mg</t>
  </si>
  <si>
    <t>pt feels well, no SOB</t>
  </si>
  <si>
    <t>pt feeling LH/dizzy</t>
  </si>
  <si>
    <t>overall clinical improvement, abd pain, no v/n/dizziness</t>
  </si>
  <si>
    <t>overall feeling better, no new complaints</t>
  </si>
  <si>
    <t>codeine phosphate/guaifenesin 5mg</t>
  </si>
  <si>
    <t>productive cough, in no apparent distress, on 2L nasal cannula</t>
  </si>
  <si>
    <t>difficulty sleeping, cough and SOB improving</t>
  </si>
  <si>
    <t>nicotine polacrilex 2mg PRN</t>
  </si>
  <si>
    <t>prednisone 50mg QD</t>
  </si>
  <si>
    <t>LS w/diffuse expiratory wheezes, feeling much better</t>
  </si>
  <si>
    <t>metoprolol tartrate 2.5mg</t>
  </si>
  <si>
    <t>0.9% sodium chloride 1L</t>
  </si>
  <si>
    <t xml:space="preserve">pt developed narrow complex tachycardia-asymptomatic-received metoprolol and saline, HR in 130s around 2PM-pt called MD administered additional metoprolol </t>
  </si>
  <si>
    <t>w/o complaints, fatigued</t>
  </si>
  <si>
    <t>pt states feeling better, still feels weak and spacey at times</t>
  </si>
  <si>
    <t>banana flakes t-galactooligos 1 packet</t>
  </si>
  <si>
    <t>continued fatigue, hypotensive</t>
  </si>
  <si>
    <t>4 episodes of diarrhea o/n, slept poorly, mild abd cramping, no fever/chills</t>
  </si>
  <si>
    <t>3 episodes diarrhea o/n, appetite improving</t>
  </si>
  <si>
    <t>diarrhea continued o/n, mild abd cramping/pain, pt brighter today</t>
  </si>
  <si>
    <t xml:space="preserve">frequency of diarrhea has decreased, cramping and pain improved, eating more </t>
  </si>
  <si>
    <t>no diarrhea o/n, appetite improving, 1+ BLE edema, looks and feels better</t>
  </si>
  <si>
    <t>warfarin 1mg Thursdays 2mg every other day</t>
  </si>
  <si>
    <t>ferumoxytol 510mg</t>
  </si>
  <si>
    <t>1 episode diarrhea o/n</t>
  </si>
  <si>
    <t>5 loose stools o/n, continues to look and feel better overall, appetite improving</t>
  </si>
  <si>
    <t>pt appeared to be breathing comfortably, reported mild SOB ambulating up stairs, LSC, no periopheral edema noted</t>
  </si>
  <si>
    <t>still SOB w/stairs, LSC and diminished throughout, no edema, pt feels better</t>
  </si>
  <si>
    <t>feels improved, voiding well, </t>
  </si>
  <si>
    <t>"best I've felt yet. I feel 75% of my baseline", still somewhat SOB climbing stairs, 85% compared to baseline at PM visit</t>
  </si>
  <si>
    <t xml:space="preserve">slept well, no SOB, </t>
  </si>
  <si>
    <t>pt feels very well, no SOB w/stair climbing, adhering to low Na and fluid restriction</t>
  </si>
  <si>
    <t xml:space="preserve">R hand cellulitis at prior IV site, looks better overall w/decreased erythema </t>
  </si>
  <si>
    <t>cyclobenzaprine 5-10mg q8hrs PRN</t>
  </si>
  <si>
    <t>warfarin 2.5mg</t>
  </si>
  <si>
    <t>vancomycin 1g</t>
  </si>
  <si>
    <t>VSS, afebrile, RLE erythema w/in border of demarcation, incrased warmth, edema seems to be decreasing, denies pain</t>
  </si>
  <si>
    <t>vancomycin 1500mg/250mL BID</t>
  </si>
  <si>
    <t>pt feels leg much improved, swelling resolving</t>
  </si>
  <si>
    <t>feels leg much improved, swelling continues to resolve, IV leaked in the AM</t>
  </si>
  <si>
    <t>no note</t>
  </si>
  <si>
    <t>RLE cellulitis looks improved, decrased redness, slightly warm to touch, denies fever/chills o/n</t>
  </si>
  <si>
    <t>97.7</t>
  </si>
  <si>
    <t>Ceftriaxone 2g qD</t>
  </si>
  <si>
    <t>feels overall improved</t>
  </si>
  <si>
    <t>98.3</t>
  </si>
  <si>
    <t>isosorbide mononitrate 60mg QD</t>
  </si>
  <si>
    <t>amoxicillin-clavulanate 500-125mg BID</t>
  </si>
  <si>
    <t>97.3</t>
  </si>
  <si>
    <t>98.1</t>
  </si>
  <si>
    <t>98.4</t>
  </si>
  <si>
    <t>97.2</t>
  </si>
  <si>
    <t>1+ pitting edema in bilateral LE up to the knees, SOB</t>
  </si>
  <si>
    <t>VSS, denies pain, SOB walking, pt in good spirits</t>
  </si>
  <si>
    <t>pt feels well, urinated frequently o/n, pt reports continued mild SOB</t>
  </si>
  <si>
    <t>endorses feeling fatigued, contintues to by significantly dyspneic w/exertion, denies CP, palpitations/SOB/dizziness/n/v/diarrhea</t>
  </si>
  <si>
    <t>metolazone 2.5mg</t>
  </si>
  <si>
    <t>pt denies any negative changes, dyspenic on exertion but SPO2 remains in high 90s, recovers quickly at rest</t>
  </si>
  <si>
    <t>pt reports SOB and breathing improved, urinnated 2L o/n, no complaints</t>
  </si>
  <si>
    <t>breathing and leg swelling improved</t>
  </si>
  <si>
    <t>pt feeling better, breathing is better especially DOE</t>
  </si>
  <si>
    <t>pt reports continued improvement in SOB, BLE edema improving</t>
  </si>
  <si>
    <t>weight increased, otherwise no new complaints</t>
  </si>
  <si>
    <t>pt reports decreased urinary output, denies worsening SOB or other new complaints, continues to feel well</t>
  </si>
  <si>
    <t>weight down, pt reports voiding 2L o/n, some SOB going up multiple stairs</t>
  </si>
  <si>
    <t>feels quite well this AM, ambulated downstairs w/some SOB, denies negative changes</t>
  </si>
  <si>
    <t>feels well, improved DOE</t>
  </si>
  <si>
    <t>able to walk upstairs w/o SOB, improved BLE edema</t>
  </si>
  <si>
    <t>feels very well</t>
  </si>
  <si>
    <t>continues to feel improved</t>
  </si>
  <si>
    <t>Potassium 60meq</t>
  </si>
  <si>
    <t>Potassium 20meq</t>
  </si>
  <si>
    <t>97.8</t>
  </si>
  <si>
    <t>33</t>
  </si>
  <si>
    <t>31</t>
  </si>
  <si>
    <t>feels a bit week, but legs are lighter</t>
  </si>
  <si>
    <t>98.6</t>
  </si>
  <si>
    <t>34</t>
  </si>
  <si>
    <t>Docusate 100mg BID</t>
  </si>
  <si>
    <t>labetalol 10mg</t>
  </si>
  <si>
    <t>no complaints of headache/CP/vision changes</t>
  </si>
  <si>
    <t>pt feeling much better, slept well, no complaints</t>
  </si>
  <si>
    <t>abd pain</t>
  </si>
  <si>
    <t>lactated ringers 500mL</t>
  </si>
  <si>
    <t>no pain, appears more awake/responsive</t>
  </si>
  <si>
    <t>acetaminophen 650mg BID</t>
  </si>
  <si>
    <t>slept well, no incrased urinary frequency, pt at baseline, no BM x3 days</t>
  </si>
  <si>
    <t>had BM last night</t>
  </si>
  <si>
    <t>fosfomycin 3g</t>
  </si>
  <si>
    <t>meeting w/hospice and social worker</t>
  </si>
  <si>
    <t>pt lethargic, urinating frequently</t>
  </si>
  <si>
    <t>bupropion SR 100mg qAM</t>
  </si>
  <si>
    <t>soiled self o/n, one episode of hallucinations, slept well, feeling more energetic </t>
  </si>
  <si>
    <t>docusate 200mg BID PRN</t>
  </si>
  <si>
    <t>levofloxacin 750mg q48hrs</t>
  </si>
  <si>
    <t>senna 1 tab BID PRN</t>
  </si>
  <si>
    <t>feels "80% better", thinks he's doing "Just great", up all night and restless, back pain improved with lidocaine patch</t>
  </si>
  <si>
    <t>melatonin 5mg qHS</t>
  </si>
  <si>
    <t>metoprolol succainte 150mg qAM</t>
  </si>
  <si>
    <t>tramadol ER 100mg QD PRN</t>
  </si>
  <si>
    <t>trazodone 50mg qHS</t>
  </si>
  <si>
    <t>wt has been stable, pt has no edema LS w/faint bibasilar crackles</t>
  </si>
  <si>
    <t>pt denying any new complaints</t>
  </si>
  <si>
    <t>insulin glargine 16 units</t>
  </si>
  <si>
    <t>improved vision and decreased urinary frequency, increased L knee pain</t>
  </si>
  <si>
    <t>insulin glargine 30 units</t>
  </si>
  <si>
    <t>insulin aspart 10 units</t>
  </si>
  <si>
    <t>pt felt dizzy/lightheaded/unsteady o/n, denies CP/SOB, possible mild dehydration, continues to be hypotensive despite denying any symptoms</t>
  </si>
  <si>
    <t>oxycodone 5-325 TID PRN</t>
  </si>
  <si>
    <t>insulin glargine 45 units</t>
  </si>
  <si>
    <t>insulin glargine 10 units</t>
  </si>
  <si>
    <t>one episode of dizziness in AM, improved vision and SOB</t>
  </si>
  <si>
    <t>insulin aspart 10 units TID</t>
  </si>
  <si>
    <t>insulin glargine 40 units qAM</t>
  </si>
  <si>
    <t>pt feels well, states he can see again</t>
  </si>
  <si>
    <t>denies pain, weak, steady gait, stable vital signs</t>
  </si>
  <si>
    <t>pt reports he feels much better, BP corrected after NS bolus, no c/o of chest pain, SOB, palpitation,s or dizziness</t>
  </si>
  <si>
    <t>calcium carbonate 500mg</t>
  </si>
  <si>
    <t>ondansetron PF 2mg</t>
  </si>
  <si>
    <t>no pain, dysuria, nausea, vomiting, or SOB</t>
  </si>
  <si>
    <t>afebrile, no edema</t>
  </si>
  <si>
    <t>ipratropium-albuterol 0.5-2.5mg/3mL 3mL</t>
  </si>
  <si>
    <t>o/n pt occasionally brady to 37, asymptomatic, BP stable, pt attests to non productive cough and wheezing</t>
  </si>
  <si>
    <t>albuterol 0.083% Nebu 2.5mg</t>
  </si>
  <si>
    <t>metoprolol tartrate 6.25</t>
  </si>
  <si>
    <t>in no acute distress, denies CP/SOB, denies dizziness</t>
  </si>
  <si>
    <t>insulin glargine 10units</t>
  </si>
  <si>
    <t>VSS, denied pain</t>
  </si>
  <si>
    <t>insulin glargine 20units</t>
  </si>
  <si>
    <t>insulin aspart 8 units</t>
  </si>
  <si>
    <t>pt feels strong, denies tremors, in good spirits</t>
  </si>
  <si>
    <t>NPH 35 units</t>
  </si>
  <si>
    <t>insulin aspart 20 units</t>
  </si>
  <si>
    <t>NPH 5 units</t>
  </si>
  <si>
    <t>initially felt dizzy but improved, dtr accidentally gave NPH not glargine, nonradiating left sided CP that resolved after a nap and aspirin, denied n/v/diaphoresis</t>
  </si>
  <si>
    <t>pt feeling dizzy and appears fatigued, denies CP, did ECG</t>
  </si>
  <si>
    <t>RR rate in 30's o/n- called and pt was sleeping comfortably, no CP, feels better</t>
  </si>
  <si>
    <t>pt feeling better</t>
  </si>
  <si>
    <t>insulin degludec U-100 (TRESIBA) 25 units qAM</t>
  </si>
  <si>
    <t>insulin lispro 1 units per 12carb intake TID</t>
  </si>
  <si>
    <t>dysuria w/o hematuria</t>
  </si>
  <si>
    <t>improvement in urinary burning but some increased frequency, no back pain/fever/chills</t>
  </si>
  <si>
    <t>continues to c/o headaches-opthamaology appt set up, denies urinary symptoms</t>
  </si>
  <si>
    <t>pt alert to self only, pt denies pain</t>
  </si>
  <si>
    <t>diltiazem 10mg</t>
  </si>
  <si>
    <t>haloperidol 1mg</t>
  </si>
  <si>
    <t>LR 500mL</t>
  </si>
  <si>
    <t>metoprolol tartrate 7.5mg</t>
  </si>
  <si>
    <t>pt growing increasingly agitated</t>
  </si>
  <si>
    <t>pt in no apparent distress, pts daughter denies any new symptoms- reports pt is still very weak, weakness improved throughout the day</t>
  </si>
  <si>
    <t>pt states she is improved and feels well, denies pain, appropriately responsive</t>
  </si>
  <si>
    <t>pt appears fatigued but is appropriately responsive in short phrases, per dtr and son pt is back to baseline mentally, improved appetite, denied f/c/pain</t>
  </si>
  <si>
    <t>sulfamethoxazole-trimethoprim (BACTIM DS) 1 tab BID</t>
  </si>
  <si>
    <t>pt perked up today-more conversant and smiling, weakness improving</t>
  </si>
  <si>
    <t xml:space="preserve">pt weak in AM but improved by PM visit, had "big" BM in AM, pt conversant and in good spirits </t>
  </si>
  <si>
    <t>pt brighter today and doing well, voiding coke colored urine but is w/o pain or discomfort</t>
  </si>
  <si>
    <t>hctz 12.5mg</t>
  </si>
  <si>
    <t>in good spirits, LS remain clear but diminished at bases w/cough</t>
  </si>
  <si>
    <t>some trouble breathing and nonproductive cough</t>
  </si>
  <si>
    <t>worsening SOB and difficulty w/ambulation, mild relief from inhalers</t>
  </si>
  <si>
    <t>LS clear, still has cough</t>
  </si>
  <si>
    <t>guaifenesin 100mg/5mL 10mL TID PRN</t>
  </si>
  <si>
    <t>significant improvement in SOB and cough</t>
  </si>
  <si>
    <t>had an episode of SOB and cough that resolved w/neb, reports feeling well</t>
  </si>
  <si>
    <t>overall feeling well, denied any new complaints</t>
  </si>
  <si>
    <t>pt feels improved, though not back to baseline</t>
  </si>
  <si>
    <t>pt near baseline, no new symptoms</t>
  </si>
  <si>
    <t>thiamine 100mg QD</t>
  </si>
  <si>
    <t>overall feeling better, continued productive cough and nasal congestion, denies SOB, LSC</t>
  </si>
  <si>
    <t>dextromethorphan-guaiFENesin (ROBITUSSIN-DM) 10-100mg/5mL 5mL q4hrs PRN</t>
  </si>
  <si>
    <t xml:space="preserve">pt reported worsening productive cough, reports sore throat and nasal congestion, feels miserable, </t>
  </si>
  <si>
    <t>pt slept well, cough and congestion improved w/robitussin, SOB better, mild rib pain from coughing</t>
  </si>
  <si>
    <t>SOB/wheezing o/n, cough improved, dry throat, pt reports feeling wheezy and crackling</t>
  </si>
  <si>
    <t>pt feeling better w/decreased cough/SOB w/exertion, slept well</t>
  </si>
  <si>
    <t>hasn't been taking her scheduled meds for two weeks, SOB improved throughout day</t>
  </si>
  <si>
    <t>denies pain, DOE w/desaturation, LS bilat clear dim at bases, pt reports improvement in her breathing</t>
  </si>
  <si>
    <t>furosemide 60mg BID</t>
  </si>
  <si>
    <t>breathing and chest tightness improved</t>
  </si>
  <si>
    <t>overall feeling better, SOB resolving, maintaining low salt and fluid restriction diet, denies CP/abd pain</t>
  </si>
  <si>
    <t>pt reports cramping and body fatigue today</t>
  </si>
  <si>
    <t>amoxicillin 500mg BID</t>
  </si>
  <si>
    <t>continues to have fatigue and body cramps, denies SOB/CP</t>
  </si>
  <si>
    <t>LSC and diminished at bases, no DOE, c/o tooth pain- tooth to be extracted later today</t>
  </si>
  <si>
    <t>unable to stand, bilateral lower knee pain</t>
  </si>
  <si>
    <t>continued weakness, mild pain in his knees, feeling a little better</t>
  </si>
  <si>
    <t>slept well, continues to feel weak, no burning or urinary frequency</t>
  </si>
  <si>
    <t xml:space="preserve">contniues to deny urinary symptoms, continues to feel weaker than normal </t>
  </si>
  <si>
    <t>albuterol neb 3mL q4hrs PRN</t>
  </si>
  <si>
    <t>LS w/bibasilar crackles and scattered wheezes, not in distress</t>
  </si>
  <si>
    <t>influenza vaccine 0.5mL</t>
  </si>
  <si>
    <t>slept well, feels about the same, nonproductive cough, slight SOB</t>
  </si>
  <si>
    <t>prednisone 60mg qAM</t>
  </si>
  <si>
    <t>cough much improved, LS improved</t>
  </si>
  <si>
    <t>denies SOB</t>
  </si>
  <si>
    <t>continues to have cough w/blood-tinged sputum, overall feeling better, improved appetite, SOB improving</t>
  </si>
  <si>
    <t>3+ oral flora</t>
  </si>
  <si>
    <t>pt states feeling better, complaining of mild SOB, intermittent productive cough</t>
  </si>
  <si>
    <t>insulin NPH 17units</t>
  </si>
  <si>
    <t>pt reports improvement in cough, reports left-sided chest wall pain w/cough, </t>
  </si>
  <si>
    <t>fluticasone 50mcg acutation nasal spray 2 sprays QD</t>
  </si>
  <si>
    <t>significant improvement in cough, denied SOB/fever/chills, feeling much better overall, mentally clearer, LS improved</t>
  </si>
  <si>
    <t>pt doing well, reported scant blood w/cough, cough overall improved, SOB resolved</t>
  </si>
  <si>
    <t>ampicillin-sulbactam IV 3g</t>
  </si>
  <si>
    <t>insulin aspart U-100 SubQ 2 untis</t>
  </si>
  <si>
    <t>sodium chloride IV 100mL</t>
  </si>
  <si>
    <t>pt reports no pain at rest, mild erythema and edema or reproducible tenderness to palpation appreciated</t>
  </si>
  <si>
    <t>98.2</t>
  </si>
  <si>
    <t>ceftriaxone/rocephin 2g QD</t>
  </si>
  <si>
    <t>Doxycyline/Vibramycin 100mg BID</t>
  </si>
  <si>
    <t>98.9</t>
  </si>
  <si>
    <t>98.5</t>
  </si>
  <si>
    <t>26</t>
  </si>
  <si>
    <t>Vancomycin 500mg q24hrs</t>
  </si>
  <si>
    <t>endorsing worse pain in L great toe, denies chest pain, SOB, headache, upset stomach, change in stool, light headedness</t>
  </si>
  <si>
    <t>98.7</t>
  </si>
  <si>
    <t>cellulitis improved w/decrease in edema, inc erythema and warmth</t>
  </si>
  <si>
    <t>97</t>
  </si>
  <si>
    <t>diahrrea, decreased edema to left forefoot, w/mild erythema and inc warmth</t>
  </si>
  <si>
    <t>foot continues to improve, as does diahrrea</t>
  </si>
  <si>
    <t>30.6</t>
  </si>
  <si>
    <t>23</t>
  </si>
  <si>
    <t>Flu Vaccine</t>
  </si>
  <si>
    <t>L toe unchanged, diahrrea increased</t>
  </si>
  <si>
    <t>97.9</t>
  </si>
  <si>
    <t>denies CP/SOB</t>
  </si>
  <si>
    <t>cefazolin 1g</t>
  </si>
  <si>
    <t>pt febrile, left breast red and swollen/warm to touch- improved throughout the day</t>
  </si>
  <si>
    <t>pt reports improvement in left breast cellulitis, denied fevers and pain</t>
  </si>
  <si>
    <t>sulfamethoxazole trimethoprim 1 tab BID</t>
  </si>
  <si>
    <t>cellulitis much improved w/minimal erythema, no increased temp/pain or drainage</t>
  </si>
  <si>
    <t>predniSONE 40mg</t>
  </si>
  <si>
    <t>pt reports feeling better, 02 sat dropping while sleeping, persistent headache</t>
  </si>
  <si>
    <t>no wheezing, denies pain, weaned to RA</t>
  </si>
  <si>
    <t>continued dysuria, one episode of non-bloody diarrhea, vomiting resolved, feeling much better, still has some burning on urination</t>
  </si>
  <si>
    <t>dysuria and back pain significantly improved in AM then worsened again in PM</t>
  </si>
  <si>
    <t xml:space="preserve">pt called MD w/worsening CVA tenderness and severe abd pain, improved dysuria </t>
  </si>
  <si>
    <t>pain decreased</t>
  </si>
  <si>
    <t>pt ran out of spiriva</t>
  </si>
  <si>
    <t>no pain or SOB, pt reports feeling improved</t>
  </si>
  <si>
    <t>improved with O2 and nebs</t>
  </si>
  <si>
    <t>100.6</t>
  </si>
  <si>
    <t>Senna 8.6mg</t>
  </si>
  <si>
    <t>urinary frequency improved, continued productive cough</t>
  </si>
  <si>
    <t>improvement in breathing, pts dtr called to report pt was having an allergic rxn w/redness and itching on her chest- upon arrival no signs of rxn, diffuse expiratory wheezes and mild SOB due to cough</t>
  </si>
  <si>
    <t>oral flora</t>
  </si>
  <si>
    <t>continues to have cough</t>
  </si>
  <si>
    <t>feels better, itching/SOB/wheezing virtually gone</t>
  </si>
  <si>
    <t>pt feels better on home admission</t>
  </si>
  <si>
    <t>cinnarizine 37.5mg QD</t>
  </si>
  <si>
    <t>insulin aspart 3 units TID</t>
  </si>
  <si>
    <t>pt reports feeling well, thirst and urinary frequency has improved</t>
  </si>
  <si>
    <t>pt feeling much better, dry mouth/polydipsia/polyuria have resolved</t>
  </si>
  <si>
    <t>DOE that improves w/rest, increased urination, increased fluid intake</t>
  </si>
  <si>
    <t>LE swelling/edema improved, SOB stable, feels breathing has improved</t>
  </si>
  <si>
    <t>denies SOB w/exertion, LE edema improved</t>
  </si>
  <si>
    <t>pt feels breathing is improved and his abd feels softer</t>
  </si>
  <si>
    <t>leg swelling reduced, no SOB w/activity, good urine output</t>
  </si>
  <si>
    <t>ertapenem 1g q24hrs</t>
  </si>
  <si>
    <t>mild pain, febrile</t>
  </si>
  <si>
    <t>still some pain w/movement, swelling hasn't gone down</t>
  </si>
  <si>
    <t>pain, edema and erythema have resolved</t>
  </si>
  <si>
    <t>poor inspiratory effort and occasional dry cough, but in no distress</t>
  </si>
  <si>
    <t>Metoprolol succinate 50mg QD</t>
  </si>
  <si>
    <t>Polyethylene glycol QD</t>
  </si>
  <si>
    <t>40</t>
  </si>
  <si>
    <t>13</t>
  </si>
  <si>
    <t>stable, high blood sugar</t>
  </si>
  <si>
    <t>80</t>
  </si>
  <si>
    <t>75</t>
  </si>
  <si>
    <t>63</t>
  </si>
  <si>
    <t>100</t>
  </si>
  <si>
    <t>99</t>
  </si>
  <si>
    <t>18</t>
  </si>
  <si>
    <t xml:space="preserve">metFORMIN 500mg qAM </t>
  </si>
  <si>
    <t>ramelteon 8mg qPM</t>
  </si>
  <si>
    <t>penumococcal 13-valent (PF) PREVAR-13 I syringe 0.5mL</t>
  </si>
  <si>
    <t>erythema grew past initial marked area, comfortable and in no acute distress</t>
  </si>
  <si>
    <t>benadryl 50mg PRN</t>
  </si>
  <si>
    <t>xoloft 100mg QD</t>
  </si>
  <si>
    <t>no pain, mild improvement</t>
  </si>
  <si>
    <t>continued itchiness, erythema improving, mild increased warmth and swelling</t>
  </si>
  <si>
    <t xml:space="preserve">voiding good amounts, </t>
  </si>
  <si>
    <t>furosemide 100mg BID</t>
  </si>
  <si>
    <t>slept comfortably, no SOB, c/o occasional nausea</t>
  </si>
  <si>
    <t>edema has improved</t>
  </si>
  <si>
    <t>legs significantly improving, pain w/walking in lessened</t>
  </si>
  <si>
    <t>torsemide 40mg qAM 20mg qPM</t>
  </si>
  <si>
    <t>feels much better, can now walk up and down the stairs comfortably</t>
  </si>
  <si>
    <t>Acetaminophen 650mg PRN</t>
  </si>
  <si>
    <t>Vancomycin 1g/200mL BID</t>
  </si>
  <si>
    <t>Ibuprofen 800mg q6hrs</t>
  </si>
  <si>
    <t>Levoquin/Levofloxacin 750mg qAM</t>
  </si>
  <si>
    <t>74</t>
  </si>
  <si>
    <t>64</t>
  </si>
  <si>
    <t>98.8</t>
  </si>
  <si>
    <t>less pain/warmth/redness</t>
  </si>
  <si>
    <t>62</t>
  </si>
  <si>
    <t>70</t>
  </si>
  <si>
    <t>20</t>
  </si>
  <si>
    <t>98.0</t>
  </si>
  <si>
    <t>44</t>
  </si>
  <si>
    <t>109</t>
  </si>
  <si>
    <t>Prednisone 50mg qAM</t>
  </si>
  <si>
    <t>increased pain and swelling, slight cough</t>
  </si>
  <si>
    <t>72</t>
  </si>
  <si>
    <t>pt alert, pt denies pain/nausea/distress</t>
  </si>
  <si>
    <t>enoxaparin (LOVENOX) 40mg</t>
  </si>
  <si>
    <t>magnesium oxide (MAG-OX) 800mg</t>
  </si>
  <si>
    <t>VSS, LS wheezing, pt states breathing improved</t>
  </si>
  <si>
    <t>amolodipine 5mg QD</t>
  </si>
  <si>
    <t>pt feels stable dyspnea, no wheezing, denies negative changes</t>
  </si>
  <si>
    <t>some SOB, inc dyspnea and chest tightness says she forgot to awaken for a neb tx o/n</t>
  </si>
  <si>
    <t>prednisone 40mgQD</t>
  </si>
  <si>
    <t>pt denies CP/dizziness/nausea/vomiting/diarrhea, remains tachypneic but endorses her resp effort being close to baseline, mildly anxious but improved from earlier</t>
  </si>
  <si>
    <t>continues to have significant SOB w/minimal exertions, feels like HR increases rapidly/tachycardic when she walks, feels relief after neb treatments</t>
  </si>
  <si>
    <t>pt reports worsening SOB and chest congestion, denies productive cough/fever/chills/CP</t>
  </si>
  <si>
    <t>pt breathing improved w/light therapy, 5 episodes of loose stool, denies any other new complaints</t>
  </si>
  <si>
    <t>pt seems calmer and is breathing more comfortably</t>
  </si>
  <si>
    <t>swelling getting sorse, painful to touch, denies fevers</t>
  </si>
  <si>
    <t>clindamycin 300mg TID</t>
  </si>
  <si>
    <t>erythema and puffiness below L eye improved w/LL eyelid stye tender in erythematous area below eye</t>
  </si>
  <si>
    <t>cefriaxone 2g/50mL IVPB QD</t>
  </si>
  <si>
    <t>Hydromorphone 0.5-1mg Q4hrs PRN</t>
  </si>
  <si>
    <t>89.5</t>
  </si>
  <si>
    <t>93</t>
  </si>
  <si>
    <t>95</t>
  </si>
  <si>
    <t>diahrrea and loose stool, increase in vancomycin dose, might send stool for Cdiff test</t>
  </si>
  <si>
    <t>96.9</t>
  </si>
  <si>
    <t>stool sample sent for Cdiff test, patient seems confused, daughter describes as being "off"</t>
  </si>
  <si>
    <t>99.9</t>
  </si>
  <si>
    <t>99.5</t>
  </si>
  <si>
    <t>Buspar 5mg QD</t>
  </si>
  <si>
    <t>Saline 10mL flush PRN</t>
  </si>
  <si>
    <t>78</t>
  </si>
  <si>
    <t>68</t>
  </si>
  <si>
    <t>86-88</t>
  </si>
  <si>
    <t>22</t>
  </si>
  <si>
    <t xml:space="preserve">Furosemide 20mg </t>
  </si>
  <si>
    <t>admission to homecare postponed, went tinto afib with RVR o/n, BP stable</t>
  </si>
  <si>
    <t>58</t>
  </si>
  <si>
    <t>76</t>
  </si>
  <si>
    <t>24</t>
  </si>
  <si>
    <t>breathing much improved, no cough, no complaints</t>
  </si>
  <si>
    <t>insulsin glargine 9 units</t>
  </si>
  <si>
    <t>pt reports diarrhea, denies n/v</t>
  </si>
  <si>
    <t>abd pain improved</t>
  </si>
  <si>
    <t>insulin glargine 11 units</t>
  </si>
  <si>
    <t>denies pain</t>
  </si>
  <si>
    <t>insulin glargine 18 units</t>
  </si>
  <si>
    <t>lower abd pain continues to improve, no vomiting/diarrhea</t>
  </si>
  <si>
    <t>pt c/o stomach cramping and intermittent dizziness</t>
  </si>
  <si>
    <t>febrile and tachycardic, 3 days of constipation</t>
  </si>
  <si>
    <t>ibuprofen 600mg q8hrs PRN</t>
  </si>
  <si>
    <t>slept well, fever this AM, continues to have L flank/lower back pain, continues to deny urinary symptoms</t>
  </si>
  <si>
    <t>appetite improving, small BM in AM, continues to improve and deny urinary symptoms</t>
  </si>
  <si>
    <t xml:space="preserve">metroNIDAZOLE 500mg  </t>
  </si>
  <si>
    <t>ciprofloxacin 500mg</t>
  </si>
  <si>
    <t>mental status at baseline, having continued abd pain</t>
  </si>
  <si>
    <t>Influenza vaccine 0.5ml</t>
  </si>
  <si>
    <t>slept well, improvement in SOB and DOE</t>
  </si>
  <si>
    <t>feeling overall improved and very positive</t>
  </si>
  <si>
    <t xml:space="preserve">urinating frequently </t>
  </si>
  <si>
    <t>no longer SOB w/exertion, abd distention resolved, BLE edema improved</t>
  </si>
  <si>
    <t>heparin sodium, porcine 5000 units</t>
  </si>
  <si>
    <t>mental status improved, BLE edema L&gt;R</t>
  </si>
  <si>
    <t>breathing comfortably, improvement in edema</t>
  </si>
  <si>
    <t>pt feels well, in good spirits</t>
  </si>
  <si>
    <t>pt feeling more fatigue, in good spirits, looks more lively than in AM</t>
  </si>
  <si>
    <t>BLE edema improved</t>
  </si>
  <si>
    <t>enoxaparin subQ 40mg</t>
  </si>
  <si>
    <t>pantoprazole IV 40mg</t>
  </si>
  <si>
    <t>trimethoprim 160mg</t>
  </si>
  <si>
    <t>ciprofloxacin 400mg</t>
  </si>
  <si>
    <t>sucralfate 1g</t>
  </si>
  <si>
    <t>fluctuating symptoms</t>
  </si>
  <si>
    <t>occasional vomiting, denies dysuria, fever or chills</t>
  </si>
  <si>
    <t>cyclobenzaprine 5mg</t>
  </si>
  <si>
    <t>fentaNYL (PF) IV 50mcg</t>
  </si>
  <si>
    <t>HYDROmorhpone IV 1mg</t>
  </si>
  <si>
    <t>pain is improving</t>
  </si>
  <si>
    <t>HYDROmorhpone IV 0.5mg</t>
  </si>
  <si>
    <t>pravastatin 20mg</t>
  </si>
  <si>
    <t>trimethoprim 80mg</t>
  </si>
  <si>
    <t>no systemic signs or symptoms of infection</t>
  </si>
  <si>
    <t>acetaminophen 1g q6hrs PRN</t>
  </si>
  <si>
    <t>ketorolac 15mg</t>
  </si>
  <si>
    <t>urinary urgency, malodorous urine resolved</t>
  </si>
  <si>
    <t>docusate 20mg</t>
  </si>
  <si>
    <t>ipratropium-albuterol 0.5-2.5mg/3mL Nebu 3mL TID</t>
  </si>
  <si>
    <t>pt feels moderately improved, mildly productive cough, no fever/chills, tolerated normal diet for dinner</t>
  </si>
  <si>
    <t>no edema, LSC, no SOB</t>
  </si>
  <si>
    <t>no SOB when walking, pt reports feeling better, hadn't required albuterol neb that was left for him</t>
  </si>
  <si>
    <t>SOB and fatigued</t>
  </si>
  <si>
    <t>pt reports feeling much better</t>
  </si>
  <si>
    <t>insulin lispro SubQ 1 unit</t>
  </si>
  <si>
    <t>pt feels breathing is better, no fever, chills, or pain</t>
  </si>
  <si>
    <t xml:space="preserve">metFORMIN 500mg  </t>
  </si>
  <si>
    <t>torsemide 40mg</t>
  </si>
  <si>
    <t>SOB/DOE resolved</t>
  </si>
  <si>
    <t xml:space="preserve">enoxaparin 40mg </t>
  </si>
  <si>
    <t>transitioned to RA, LS diminished, tachycardic, no edema</t>
  </si>
  <si>
    <t>pt on no O2, denies SOB, reports to be feeling much better</t>
  </si>
  <si>
    <t>SPO2 improved, speaking in full sentences in NAD, BLE swelling</t>
  </si>
  <si>
    <t>slept well, feeling better, still significant LEE and SOB, voiding frequently, BLE pedal edema decreased, LS unchanged- crackles 2/3 of the way up</t>
  </si>
  <si>
    <t>feels breathing is improved, mild SOB/DOE, LS still w/crackles bilaterally 2/3 way up</t>
  </si>
  <si>
    <t>states breathing and energy are good and normal, voiding frequently, mildly DOE but recovers quicckly with rest</t>
  </si>
  <si>
    <t>LS still w/crackles, 1+ pitting BLE pedal edema</t>
  </si>
  <si>
    <t>pt continues to feel well, denies feeling SOB, edema resolved, LS unchanged</t>
  </si>
  <si>
    <t>pt continues to feel well w/o SOB, DOE completely resolved, remained off O2 since AM visit</t>
  </si>
  <si>
    <t>off O2 since yesterday, no edema</t>
  </si>
  <si>
    <t>been off O2 x2 days</t>
  </si>
  <si>
    <t>acetaminophen 1g q8rs PRN</t>
  </si>
  <si>
    <t>insulin glargine 35 units qHS</t>
  </si>
  <si>
    <t>chlorothiazide 500mg</t>
  </si>
  <si>
    <t>improvement in BL gluteal pain, urinated well las night, improved orthopnea and exertional dyspnea, BLE edema is softer</t>
  </si>
  <si>
    <t>LS clear, productive cough whish is baseline, DOE, feels overall improved</t>
  </si>
  <si>
    <t>slept well, urinating better, overall improved, still DOE, fatigued</t>
  </si>
  <si>
    <t xml:space="preserve">breathing improved </t>
  </si>
  <si>
    <t>significant LE pain w/minimal movement, SOB at baseline</t>
  </si>
  <si>
    <t>improvement of pain, more comfortable and acting herself</t>
  </si>
  <si>
    <t>potassium chloride 20meq</t>
  </si>
  <si>
    <t>severe pain, SOB stable</t>
  </si>
  <si>
    <t>in good spirits, hip and leg pain significantly improved</t>
  </si>
  <si>
    <t>continued pain but reluctant to take acetaminophen/additional meds</t>
  </si>
  <si>
    <t>very drowsy after tizanidine</t>
  </si>
  <si>
    <t xml:space="preserve">continues to have pain but states that it's manageable </t>
  </si>
  <si>
    <t>pt uncomfortable again today as has been the pattern- took acetaminophen- encouraged her to try and move around to redistribute fluid due to dependent edema and likely cause of pain</t>
  </si>
  <si>
    <t>pt reports feeling better, continued cough productive of clear/yellow mucus, vomited a small amount during pm visit</t>
  </si>
  <si>
    <t>pt feeling improved, no wheezing, some cough and dyspnea o/n</t>
  </si>
  <si>
    <t>wife states pt is improved, denies hematuria, making good urine, eatinga nd drinking well, seems more awake and interactive</t>
  </si>
  <si>
    <t>pt much brighter and more talkative than in hospital, denies any pain/CP/SOB</t>
  </si>
  <si>
    <t>Imodium (loperamide) 2mg BID PRN</t>
  </si>
  <si>
    <t>feels better, 1 episode of diarrhea last night, no acute distress</t>
  </si>
  <si>
    <t>levofloxacin 750mg every other day</t>
  </si>
  <si>
    <t>pt reported productive cough, reports SOB improving, denies CP/nausea/vomiting, overall feeling better</t>
  </si>
  <si>
    <t>insulin glargine 15 units qHS</t>
  </si>
  <si>
    <t xml:space="preserve">denies SOB, feels breathing is normal, still w/R basilar crackles, denies urinary symptoms, </t>
  </si>
  <si>
    <t>acetaminophen 500mg BID</t>
  </si>
  <si>
    <t>cefazolin 2g</t>
  </si>
  <si>
    <t xml:space="preserve">pt more alert and awake, RLE w/minimal erythema </t>
  </si>
  <si>
    <t>more alert/awake, w/o complaints</t>
  </si>
  <si>
    <t>pain controlled, LUE still swollen/red with warmth</t>
  </si>
  <si>
    <t>full range of motion, mild pain at thumb region, purulent drainage w/minimal blood o/n</t>
  </si>
  <si>
    <t>improved pain and mobilization, some pus</t>
  </si>
  <si>
    <t>LUE significant decrease of swelling/redness/warmth</t>
  </si>
  <si>
    <t>90</t>
  </si>
  <si>
    <t>101</t>
  </si>
  <si>
    <t>92</t>
  </si>
  <si>
    <t>86</t>
  </si>
  <si>
    <t>89</t>
  </si>
  <si>
    <t>14</t>
  </si>
  <si>
    <t>Losartan 50mg qAM</t>
  </si>
  <si>
    <t>BP much lower</t>
  </si>
  <si>
    <t>60</t>
  </si>
  <si>
    <t>Losartan 25mg qAM</t>
  </si>
  <si>
    <t>HCTZ 6.25mg qAM</t>
  </si>
  <si>
    <t>BP stable</t>
  </si>
  <si>
    <t>42.2</t>
  </si>
  <si>
    <t>CeftriaXONE 2g daily</t>
  </si>
  <si>
    <t>Ibuprofen 400mg PRN</t>
  </si>
  <si>
    <t>Acetaminophen 1g PRN</t>
  </si>
  <si>
    <t>100.1</t>
  </si>
  <si>
    <t>Vancomycin 1.5g q12h</t>
  </si>
  <si>
    <t>42</t>
  </si>
  <si>
    <t>99.3</t>
  </si>
  <si>
    <t>LLE improving</t>
  </si>
  <si>
    <t>Vancomycin 1.75 q12h</t>
  </si>
  <si>
    <t>LLE as increased erythema/warmth/swelling, improved throughout the day</t>
  </si>
  <si>
    <t>erythema no longer present, thumb is red and swollen, but much improved</t>
  </si>
  <si>
    <t>cellulitis much improved, still mild edema, erythema receeding border of demarcations</t>
  </si>
  <si>
    <t>glimepiride 2mg qAM</t>
  </si>
  <si>
    <t xml:space="preserve">cellulitis continues to improve </t>
  </si>
  <si>
    <t>headache improved</t>
  </si>
  <si>
    <t>pain much better, decreased swelling</t>
  </si>
  <si>
    <t>clindamycin 300mg QD</t>
  </si>
  <si>
    <t>mild SOB at rest w/diffuse expiratory wheezes, frequent dry nonproductive cough</t>
  </si>
  <si>
    <t>SOB slightly improved, cintinues to feel wheezy</t>
  </si>
  <si>
    <t>ipratropium-albuterol nebulizer solution 3mL PRN</t>
  </si>
  <si>
    <t>minor chest pain due to cough, LS w/diffuse expiratory wheezes, cough decrased significantly since DuoNeb</t>
  </si>
  <si>
    <t>improved wheezing/coughing, improved exercise capacity, no new symptoms</t>
  </si>
  <si>
    <t xml:space="preserve">LS clear w/no wheezing </t>
  </si>
  <si>
    <t>mild pain of LLE</t>
  </si>
  <si>
    <t>denies pain, cellulitis unchanged</t>
  </si>
  <si>
    <t xml:space="preserve">no drainage/warmth, very little swelling around wound </t>
  </si>
  <si>
    <t xml:space="preserve">cough and SOB improving, Ls w/mild expiratory wheezes but no dyspnea or SOB </t>
  </si>
  <si>
    <t>pt slept well SOB and cough significantly improved</t>
  </si>
  <si>
    <t>pt felt nauseated o/n, LSC</t>
  </si>
  <si>
    <t>noted DOE and SOB w/wheezing after breakfast, clear sputum and yellow mucus w/rhinorrhea, SOB resolved after neb, DOE after ambulating</t>
  </si>
  <si>
    <t>still dyspneic w/exertion, feels a bit better, LS w/bilateral expiratory wheezes in upper lobes</t>
  </si>
  <si>
    <t>fluticasone (FLOVENT HFA) 44mcg/actuation inhaler 1 puff BID</t>
  </si>
  <si>
    <t>much improved, breathing and cough improved overall, minimal DOE</t>
  </si>
  <si>
    <t>enalapril 10mg QD</t>
  </si>
  <si>
    <t>glyburide 5mg qAM</t>
  </si>
  <si>
    <t>headache resolved</t>
  </si>
  <si>
    <t>high HR and BP but asymptomatic, pt denies lightheadedness/dizziness/SOB/CP/cough/f/c/n/v/d</t>
  </si>
  <si>
    <t>feels well, no dizziness/lightheadedness, no SOB, weight stable, LSC, no edema</t>
  </si>
  <si>
    <t>metoprolol succinate 100mg BID</t>
  </si>
  <si>
    <t xml:space="preserve">diltiazem 30mg </t>
  </si>
  <si>
    <t>feels well, no palpitations, no SOB, no CP, pt appears comfortable ambulating and denies DO</t>
  </si>
  <si>
    <t>diltiazem 120mg qAM</t>
  </si>
  <si>
    <t>rosuvastatin 10mg QD</t>
  </si>
  <si>
    <t>feels quite well, no SOB/palpitations, HR down w/diltiazem</t>
  </si>
  <si>
    <t>pt states feeling well, denies any pain</t>
  </si>
  <si>
    <t>loperamide 2mg QID PRN</t>
  </si>
  <si>
    <t>improving pain w/urination, 2 episodes of water diarrhea o/n, pt in good spirits and reports feeling better</t>
  </si>
  <si>
    <t>Potassium (Kdur) 80mEq</t>
  </si>
  <si>
    <t xml:space="preserve">pt reports feeling better, mild DOE, no SOB </t>
  </si>
  <si>
    <t>Potassium (Kdur) 20mEq</t>
  </si>
  <si>
    <t>Potassium (Kdur) 40mEq</t>
  </si>
  <si>
    <t>pt states SOB improved</t>
  </si>
  <si>
    <t>Furosemide 40mg</t>
  </si>
  <si>
    <t>96.7</t>
  </si>
  <si>
    <t>96.1</t>
  </si>
  <si>
    <t>96.2</t>
  </si>
  <si>
    <t>46</t>
  </si>
  <si>
    <t>pt hot and mildly diaphoretic, constant nonproductive cough, tachypneic w/SOB at rest but not in distress</t>
  </si>
  <si>
    <t>tachypneic o/n, continued cough, improved ambulation, SOB better</t>
  </si>
  <si>
    <t>improved productive cough, SOB improved w/walking</t>
  </si>
  <si>
    <t>cough o/n-concern for small blood in sputum, SOB continues to improve, overall feeling better</t>
  </si>
  <si>
    <t>imodium 2mg PRN</t>
  </si>
  <si>
    <t>3 epiodes of nonbloody diarrhea o/n, pt feels worse, nonproductive cough</t>
  </si>
  <si>
    <t>cough improved</t>
  </si>
  <si>
    <t>insulin aspart U-100 SubQ 1 unit</t>
  </si>
  <si>
    <t>nicotine 21mg 1 patch</t>
  </si>
  <si>
    <t>pt feels she's getting a cold, continues to feel poorly</t>
  </si>
  <si>
    <t xml:space="preserve">amlodipine 5mg </t>
  </si>
  <si>
    <t>nicotine patch 14mg</t>
  </si>
  <si>
    <t>likely has sleep apnea</t>
  </si>
  <si>
    <t>16-20</t>
  </si>
  <si>
    <t>smoked a cigarette earlier in the afternoon</t>
  </si>
  <si>
    <t>c/o mid back pain/loss of appetite/fever</t>
  </si>
  <si>
    <t>pt feels "a little better today", improved appetite, no back pain, continues to feel weak</t>
  </si>
  <si>
    <t>feels much better overall, no fever/chills/back pain/abd pain, eating and drinking well</t>
  </si>
  <si>
    <t>ertapenem 500mg q24hrs</t>
  </si>
  <si>
    <t>feeling well but had trouble sleeping, pt states feeling "ok", SOB on exertion but is baseline for her, LSC</t>
  </si>
  <si>
    <t>bumex 2mg</t>
  </si>
  <si>
    <t>breathing comfortably, some lower back pain when she woke up that resolved</t>
  </si>
  <si>
    <t>feels well in AM, pt w/o complaints, appetite improved, 2+ pitting BLE edema R&gt;L</t>
  </si>
  <si>
    <t>pt feels well, BLE edema R&gt;L improving</t>
  </si>
  <si>
    <t>bumetanide 1.5mg</t>
  </si>
  <si>
    <t>feels well, BLE edema 1+ pitting R&gt;L</t>
  </si>
  <si>
    <t>bumetanide 2mg qAM 1mg qPM</t>
  </si>
  <si>
    <t>insulin aspart U-10 2 units</t>
  </si>
  <si>
    <t>albuterol 2.5mg/3mL (0.083%) 2.5mg</t>
  </si>
  <si>
    <t>diuresing well</t>
  </si>
  <si>
    <t xml:space="preserve">didn’t sleep well, continues to c/o LE edema, </t>
  </si>
  <si>
    <t>pt feels well, not adhering to low NA diet, decrease in urine output, urine is concentrated and had sediment</t>
  </si>
  <si>
    <t>EPINEPHrine (EPIPEN 2-PAK) 0.3mg/0.3mL PRN</t>
  </si>
  <si>
    <t>ipratropium-albuterol (DUONEB) 0.5-2.5mg/3mL 3mL q6hrs PRN</t>
  </si>
  <si>
    <t>trazadone 50mg</t>
  </si>
  <si>
    <t xml:space="preserve">pt feels quite well, feels it's easier to get up and out of the chair- feels more stable on his feet, appears more tired, less edema in legs, </t>
  </si>
  <si>
    <t>BLE edema improved, pt reports dark yellow cloudy urine urine leaking from penis, catheter site was cleaned</t>
  </si>
  <si>
    <t>LS clear, nonproductive cough</t>
  </si>
  <si>
    <t>Chest burning due to SOB, LS w/diffuse wheezes, congested cough</t>
  </si>
  <si>
    <t>albuterol neb solution 3mL TID</t>
  </si>
  <si>
    <t>feels breathing has improved, still has diffuse wheezes that are improved since yesterday, hypertensive but asymptomatic</t>
  </si>
  <si>
    <t>in no distress, some wheezes, denies SOB at rest</t>
  </si>
  <si>
    <t xml:space="preserve">acetaminophen 1g </t>
  </si>
  <si>
    <t>difficulty sleeping due to cough, SOB improved</t>
  </si>
  <si>
    <t>guaifenesin 20mL QID PRN</t>
  </si>
  <si>
    <t>cefpodoxime 200mg QD</t>
  </si>
  <si>
    <t>pt feels improved, still has significant pain in the lower abdomen</t>
  </si>
  <si>
    <t>no pain and improved nausea</t>
  </si>
  <si>
    <t>pt reports mild lower abd pain- worse in left lower quadrant, some nausea</t>
  </si>
  <si>
    <t>incrased pain in abd, LS clear bilaterally, some dizziness</t>
  </si>
  <si>
    <t>toradol 30mg</t>
  </si>
  <si>
    <t>Sodium Chloride 0.9% 250mL</t>
  </si>
  <si>
    <t>MD call o/n for acute worsening of lower abd pain and nausea/one episode of vomiting, pt in better spirings in afternoon- abd pain decrased and has had no episodes of nausea/vomiting</t>
  </si>
  <si>
    <t>feeling slightly better</t>
  </si>
  <si>
    <t>feeling the same, nuasea and abd pain is better</t>
  </si>
  <si>
    <t>feels significantly better, mild abd pain after fall yesterday</t>
  </si>
  <si>
    <t>sertraline 25mg QD</t>
  </si>
  <si>
    <t>L flank pain due to fall improved</t>
  </si>
  <si>
    <t>breathing comfortably at rest</t>
  </si>
  <si>
    <t>denies feeling SOB</t>
  </si>
  <si>
    <t>hasn't required O2 x2 days, feeling better, breathing has improved</t>
  </si>
  <si>
    <t>feeling better, eating/drinking well</t>
  </si>
  <si>
    <t>edema unchanged, no SOB</t>
  </si>
  <si>
    <t>edema improved</t>
  </si>
  <si>
    <t>meeting with hospice for discussions of goal of care and possible transition to hospice</t>
  </si>
  <si>
    <t>cetirizine 10mg</t>
  </si>
  <si>
    <t>diphenhydrAMINE 25mg</t>
  </si>
  <si>
    <t>morphine 2mg</t>
  </si>
  <si>
    <t>feels pain is improving, no fever/chills, some nausea no vomiting</t>
  </si>
  <si>
    <t>ferrous gluconate 324mg</t>
  </si>
  <si>
    <t>denies pain but has some mild tenderness to R side of abdomen, pt says she's fatigued, endorses a reduced appetite and dysuira</t>
  </si>
  <si>
    <t>acetaminophen 1g PRN</t>
  </si>
  <si>
    <t>tachycardic o/n- called pt she was feeling fine, feels fatigued, HR trending down w/fluids</t>
  </si>
  <si>
    <t>continues to be intermittently tachycardic-asymptomatic, slightly fatigued but closer to normal, states she feels well, very mild R flank pain, plan for EKG in AM</t>
  </si>
  <si>
    <t>amoxicillin-clavulanate (AUGMENTIN) 875-125 1 tab BID</t>
  </si>
  <si>
    <t>pt appeared much perkier today, less frequent PVCs and intermittent tachycardia</t>
  </si>
  <si>
    <t>improved abd pain, no difficulty w/urination to due foley cath</t>
  </si>
  <si>
    <t>pt's friend called in AM statiang pt was having acute abd pain and has been unable to urinate since last night, upon arrival abd was tender and distended, feels much better after foley cath replaced</t>
  </si>
  <si>
    <t>pt seems more confused but is w/o complaints</t>
  </si>
  <si>
    <t>magnesium citrate 600mg QD</t>
  </si>
  <si>
    <t>pt reporting continued weakness and still doesn't feel well</t>
  </si>
  <si>
    <t>cefpodoxime 100mg BID</t>
  </si>
  <si>
    <t>docusate 15mL QD</t>
  </si>
  <si>
    <t>insulin NPH 25units qAM</t>
  </si>
  <si>
    <t>lisinipril 10mg QD</t>
  </si>
  <si>
    <t>ondansetron 4mg q8hrs PRN</t>
  </si>
  <si>
    <t>senna 5mL QD PRN</t>
  </si>
  <si>
    <t>Overall feeling better, continued urinary frequency and mild burning- resolved by afternoon visit, reports constipation, SBP 100-102 pt is asymptomatic</t>
  </si>
  <si>
    <t>burning w/urination has returned, denies f/c/n/v/pain</t>
  </si>
  <si>
    <t xml:space="preserve">melatonin 3mg  </t>
  </si>
  <si>
    <t>afebrile and stable</t>
  </si>
  <si>
    <t>lisinopril 5mg</t>
  </si>
  <si>
    <t>residual lightheadedness, abd pain/cramping</t>
  </si>
  <si>
    <t xml:space="preserve">insulin aspart U-100 SubQ 1 unit </t>
  </si>
  <si>
    <t xml:space="preserve">VSS, afebrile, denies cp/palps </t>
  </si>
  <si>
    <t>LE weakness, chills, fatigue, LSC, productive cough</t>
  </si>
  <si>
    <t>overall feeling better, new ankle pain</t>
  </si>
  <si>
    <t>olanzapine 2.5mg PRN</t>
  </si>
  <si>
    <t>L ankle swelling and severe pain-US done- no obvious negative findings</t>
  </si>
  <si>
    <t>ankle pain much improved</t>
  </si>
  <si>
    <t>sodium bicarbonate 650mg</t>
  </si>
  <si>
    <t>insulin lispro SubQ 2units</t>
  </si>
  <si>
    <t>pt feeling well and asking to leave</t>
  </si>
  <si>
    <t>pt feeling well, dizziness resolving</t>
  </si>
  <si>
    <t>28.4</t>
  </si>
  <si>
    <t>6</t>
  </si>
  <si>
    <t>Acetaminophen (Tylenol) 100mg q8hrs pRN</t>
  </si>
  <si>
    <t>Ceftriaxone (Rocephin) 1g QD</t>
  </si>
  <si>
    <t>improved pain</t>
  </si>
  <si>
    <t>no SOB/nausea/vomiting/diarrhea, pt not in any distress</t>
  </si>
  <si>
    <t xml:space="preserve">acetaminophen 1g q8hrs </t>
  </si>
  <si>
    <t>intermittent coughing</t>
  </si>
  <si>
    <t>dextromethorphan 1-2tbsp TID PRN</t>
  </si>
  <si>
    <t>gabapentin 600mg qHS</t>
  </si>
  <si>
    <t>feels similar to yesterday, not SOB, continues w/productive cough</t>
  </si>
  <si>
    <t>pt feeling a bit better</t>
  </si>
  <si>
    <t>breathing and coughing improved</t>
  </si>
  <si>
    <t>omeprazole 20mg BID PRN</t>
  </si>
  <si>
    <t>ultrasound done, SOB and cough unchanged, no pain in LUE-increased swelling noted</t>
  </si>
  <si>
    <t>feeling better, LS coarse and diminished, US was negative for DVT</t>
  </si>
  <si>
    <t>ankle improved in the AM, then more swollen again in PM</t>
  </si>
  <si>
    <t>Docusate 200mg BID</t>
  </si>
  <si>
    <t>Acetaminophen 1000mg q8hrs PRN</t>
  </si>
  <si>
    <t>pain improved, erythema uncahnged, no inc in warmth</t>
  </si>
  <si>
    <t>99.6</t>
  </si>
  <si>
    <t>LLE much improved, edema greatly dec, dec erythema</t>
  </si>
  <si>
    <t>97.5</t>
  </si>
  <si>
    <t>pt denies SOB/CP, nonproductive cough, LS dim bilaterally w/expiratory wheezes to L base</t>
  </si>
  <si>
    <t>Gardnerella vaginalis</t>
  </si>
  <si>
    <t>SOB/wheezing improving, productive cough o/n</t>
  </si>
  <si>
    <t>Mixed oral flora</t>
  </si>
  <si>
    <t>SOB on exertion, pt off O2</t>
  </si>
  <si>
    <t>continues to improve and feels better</t>
  </si>
  <si>
    <t>symptoms improved, pt feeling more energetic, in good spirits</t>
  </si>
  <si>
    <t>afebrile, no other complaints</t>
  </si>
  <si>
    <t>pt had episode of atrial flutter o/n, mild eye redness and tearing, o/n chills w/subjective fever, one episode of diarrhea</t>
  </si>
  <si>
    <t>probable Pseudomonas aeruginosa</t>
  </si>
  <si>
    <t>right eyelid swelling and pain, clear drainage from eye, increased chest wheezing and increased sputum, pt feel fatigued</t>
  </si>
  <si>
    <t>significant worsening pain and swelling of right upper eyelid w/clear discharge, continued headache, warm compress helping w/edema</t>
  </si>
  <si>
    <t>R eye edema much improved and pt feeling better</t>
  </si>
  <si>
    <t>still feels weak</t>
  </si>
  <si>
    <t>pt reports feeling much better and has had no pain, denies f/c, tolerating clear liquids</t>
  </si>
  <si>
    <t>continues to feel well w/o abd pain/n/v, tolerating bland diet, small amount of diarrhea in AM</t>
  </si>
  <si>
    <t>pt having difficulty ambutlating which is baseline- worse w/RLE pain, RLE edematous and erythematous, LSC, no cough/SOB</t>
  </si>
  <si>
    <t>leg is much less painful, clinical exam and appearance of RLE are unchanged</t>
  </si>
  <si>
    <t>significant diarrhea, no abd pain, RLE edema/erythema improving</t>
  </si>
  <si>
    <t xml:space="preserve">loperamide 2mg </t>
  </si>
  <si>
    <t>diarrhea continues, pain better in RLE</t>
  </si>
  <si>
    <t xml:space="preserve">pt reports feeling better overall, right foot w/mild pain, able to ambulate, diarrhea has resolved, Right foot still swollen but reduced erythema and no warmth </t>
  </si>
  <si>
    <t xml:space="preserve">pts daughter called o/n for concerns w/slurred speech- neuro exam normal, pt reports feeling fatigued and appears drowsy, speech improved in PM </t>
  </si>
  <si>
    <t>speech has improved, wound has dry scabs around perimeter- healing slowly</t>
  </si>
  <si>
    <t>pt reports continued fatigue, no weakness, increased RLE pain due to not taking meds because of slurred speech- will restart today</t>
  </si>
  <si>
    <t>RLE edema/erythema improving, ruptured blister on R forefront w/pink healthy tissue and moderate amount of serasnguinous drainage</t>
  </si>
  <si>
    <t>cough much improved, still feeling congested</t>
  </si>
  <si>
    <t>nicorette gum 2mg PRN</t>
  </si>
  <si>
    <t>feels wheezing and cough are slightly worse today</t>
  </si>
  <si>
    <t>docusate 100mg QD pRN</t>
  </si>
  <si>
    <t>felt dizzy in AM, cough improved, constipated for 2 days-abd slightly distended w/some tenderness</t>
  </si>
  <si>
    <t>glipizide 5mg QD</t>
  </si>
  <si>
    <t>prednisone 40mg QD x2 doses</t>
  </si>
  <si>
    <t>cough and SOB unchanged, continued constipation</t>
  </si>
  <si>
    <t>feels much better after having a BM yesterday and 2 today, feels breathing and cough have improved</t>
  </si>
  <si>
    <t>ceFAZolin IV 3g</t>
  </si>
  <si>
    <t>sodium chloride 0.9% IV 100mL</t>
  </si>
  <si>
    <t xml:space="preserve">pt states he feels well and erythema feels better </t>
  </si>
  <si>
    <t>transitioned to RA, breathing comfortably</t>
  </si>
  <si>
    <t>LS w/crackles at the bilateral lower lobes, some edema in her ankles, pt feeling well</t>
  </si>
  <si>
    <t>feeling well, SOB w/exertion and desats but recovers quickly w/rest, LS improved</t>
  </si>
  <si>
    <t xml:space="preserve">mild DOE that resolves w/rest, meeting w/hospice </t>
  </si>
  <si>
    <t>doxycyclate hyclate (VIBRAMYCIN) 100mg</t>
  </si>
  <si>
    <t>norethindrone-ethyinyl estradiol 1 tablet</t>
  </si>
  <si>
    <t>pt feeling better, less redness, no warmth, 2 fluid filled intact blisters and 1 open burn w/some yellow slough</t>
  </si>
  <si>
    <t>much improved</t>
  </si>
  <si>
    <t>sodium phosphate 15mmol in sodium chloride 0.9%</t>
  </si>
  <si>
    <t>insulin lispro 12 units</t>
  </si>
  <si>
    <t>pt feeling "much better" than this morning, course lung sounds, nonproductive cough</t>
  </si>
  <si>
    <t>insulin lispro 10 units</t>
  </si>
  <si>
    <t>enoxoparin 40mg</t>
  </si>
  <si>
    <t>insulin lispro 12 untis</t>
  </si>
  <si>
    <t>insulin glargine 22 units qHS</t>
  </si>
  <si>
    <t>insuli lispro 8 units</t>
  </si>
  <si>
    <t>diffuse rhonchi, congested nonproductive cough, DOE</t>
  </si>
  <si>
    <t>MRSA nasal screen- negative</t>
  </si>
  <si>
    <t>feels significantly better, wheezing and coughing improved</t>
  </si>
  <si>
    <t>amoxicillin-clavulonate (AUGMENTIN) 875-125mg BID</t>
  </si>
  <si>
    <t>pt feels breathing is much improved, able to bring up tan sputum after using acapella device</t>
  </si>
  <si>
    <t>0.9% sodium chloride 100mL/hr</t>
  </si>
  <si>
    <t>pt feeling better, VSS</t>
  </si>
  <si>
    <t>ketorolac 30mg q6hrs PRN</t>
  </si>
  <si>
    <t>new fever, continued tachycardia, rigors and nausea- MD called pt then went to home- ketorolac w/good effect</t>
  </si>
  <si>
    <t>cefepime 2g q12hrs</t>
  </si>
  <si>
    <t>pt in moderate distress, felt SOB in early AM, continued nausea, feels very SOB w/minimal movement</t>
  </si>
  <si>
    <t xml:space="preserve">furosemide 10mg </t>
  </si>
  <si>
    <t>CTAP at BWH, pt became febrile and SOB at 3am- visited pt and increased cefepime, urinating frequently, LS still diminished at bases w/fine bibasilar crackles, continued moderate distress due to SOB and nausea w/dry heaves</t>
  </si>
  <si>
    <t>oxybutynin 5mg TID PRN</t>
  </si>
  <si>
    <t>phenazopyridine 100mg TID PRN</t>
  </si>
  <si>
    <t>CTAP found obstructing UPJ stone- had cystoscopy w/L stent placement, pt feels well, slept well, breathing improved</t>
  </si>
  <si>
    <t>pt feels much improved, some discomfort w/urination</t>
  </si>
  <si>
    <t>pt says she feels normal again</t>
  </si>
  <si>
    <t>pt appears much improved and excited for discharge</t>
  </si>
  <si>
    <t>DOE w/ambulation that quickly resolves w/rest</t>
  </si>
  <si>
    <t>pt reports cough w/white sputum, SOB/wheezing have resolved</t>
  </si>
  <si>
    <t>prednisone 20mg qHS</t>
  </si>
  <si>
    <t>54</t>
  </si>
  <si>
    <t>26.7</t>
  </si>
  <si>
    <t>46.07</t>
  </si>
  <si>
    <t>5mg IV metoprolol</t>
  </si>
  <si>
    <t>20mg PO furosemide</t>
  </si>
  <si>
    <t>0.5mg digoxin q12hrs</t>
  </si>
  <si>
    <t>cefepime 2g qAM</t>
  </si>
  <si>
    <t>Afib w/RVR, not responsive to BB, stable BP, pt feels better and is more interactive</t>
  </si>
  <si>
    <t>diltiazem inc to 60mg TID</t>
  </si>
  <si>
    <t>Worsening renal function, rapid Afib, GOC</t>
  </si>
  <si>
    <t>Amiodarone/pacerone 200mg qAM</t>
  </si>
  <si>
    <t>Glargine/Lantus 10units qHS</t>
  </si>
  <si>
    <t>kayexalate</t>
  </si>
  <si>
    <t>NS 150cc/hr x4hrs, 50cc/hr</t>
  </si>
  <si>
    <t>5 units of lispro</t>
  </si>
  <si>
    <t>worsening renal function, tachycardic</t>
  </si>
  <si>
    <t>Diltiazem/cardizem 90mg TID</t>
  </si>
  <si>
    <t>upset stomach, pt may have had MI, seemed confused and fatigued</t>
  </si>
  <si>
    <t>50</t>
  </si>
  <si>
    <t>lactulose 20ml qAM</t>
  </si>
  <si>
    <t>improved HR, speech is nonsensical at times</t>
  </si>
  <si>
    <t xml:space="preserve">lesion on face and right shoulder, also has an abrasion </t>
  </si>
  <si>
    <t>multiple skin lesions and ecchymosis</t>
  </si>
  <si>
    <t>45</t>
  </si>
  <si>
    <t>pt feeling better, less fatigue, slept well, no pain</t>
  </si>
  <si>
    <t>improved fatigue, good urine output</t>
  </si>
  <si>
    <t>pt reports vomiting bile o/n, denies nausea, fatigue improved, no new complaints</t>
  </si>
  <si>
    <t>pt reports feeing fatigued, denies pain, multiple episodes of vomiting bile</t>
  </si>
  <si>
    <t>nausea/vomiting resolved, overall feeling better</t>
  </si>
  <si>
    <t>pt denies fever/chills</t>
  </si>
  <si>
    <t>c/o fatigue and general myalgias and cough, no SOB/CP/n/v</t>
  </si>
  <si>
    <t>ipratropium-albuterol neb solution 3mL q4hrs PRN</t>
  </si>
  <si>
    <t>ondensatron 4mg</t>
  </si>
  <si>
    <t>pt only alert to self, appeared more comfortable, denies pain, pt states she feels fine, has productive cough</t>
  </si>
  <si>
    <t>pt feeling better w/wheezing and cough improved, LS- bilat rhonchi</t>
  </si>
  <si>
    <t xml:space="preserve">slept well, overall feeling better w/no fever/cough/new complaints, appears much improved </t>
  </si>
  <si>
    <t>denies pain, w/o complaints</t>
  </si>
  <si>
    <t>albuterol (0.083%) Nebu 2.5mg</t>
  </si>
  <si>
    <t>chlorthalidone 25mg</t>
  </si>
  <si>
    <t>ferrous sulfate 324mg</t>
  </si>
  <si>
    <t>insulin aspart U-100 SubQ 5 untis</t>
  </si>
  <si>
    <t>denis SOB, afebrile, productive cough w/green thick sputum</t>
  </si>
  <si>
    <t>pt verbalizes feeling better</t>
  </si>
  <si>
    <t>no new complaints</t>
  </si>
  <si>
    <t>fever o/n, feels well, still fatigued, decreased appetite</t>
  </si>
  <si>
    <t>feels well, fatigue improving, improving appetite</t>
  </si>
  <si>
    <t>still has some burning w/urination that has improved, remains afebrile</t>
  </si>
  <si>
    <t>pt was agitated o/n and screaming in pain</t>
  </si>
  <si>
    <t>colchicine 0.6mg</t>
  </si>
  <si>
    <t>pt feels well, left wrist has a small bandage on the aspiration site but otherwise improved, large area of pressure ulceration on left side from upper thigh to flank</t>
  </si>
  <si>
    <t>pt states he has no wrist pain, multiple blisters on L side of abd and thigh, erythema w/in border of demarcation, L hand/wrist pink w/increased warmth and minimal swelling</t>
  </si>
  <si>
    <t>denies pain, pt feels quite well, L hand/wrist minimally pink, pressure ulcers improving</t>
  </si>
  <si>
    <t>continues to do well, pt noted he has slight pain occasionally whem moving L wrist- no longer warm or red, pressure ulcers are healing</t>
  </si>
  <si>
    <t>pt alert to self, denies pain, lungs dim, no edema</t>
  </si>
  <si>
    <t>denies pain/dyspnea, mild SOB, lungs have crackles only anteriorly diminished and clear posteriorly, no edema</t>
  </si>
  <si>
    <t>LS w/bibasilar crackles, states she feels well, pt denies any pain, states breathing improved, HR in 1teens and 130s-tried to call the dtr but she didn't answer- pt was in no distress upon arrival</t>
  </si>
  <si>
    <t>pt much perkier, bibasilar crackles decreased, continues to have mild DOE and recovers quickly with rest, no edema</t>
  </si>
  <si>
    <t>cefepime 2g q24hrs</t>
  </si>
  <si>
    <t>benzonatate 100mg BID PRN</t>
  </si>
  <si>
    <t>vancomycin 1g q24hrs</t>
  </si>
  <si>
    <t>pt appears brighter, slept well, still has nonproductive cough</t>
  </si>
  <si>
    <t>prednisone 10mg QD</t>
  </si>
  <si>
    <t>sulfamethoxazole trimethoprim DS 2 tabls TID</t>
  </si>
  <si>
    <t>sodium chloride 0.9% 238mL</t>
  </si>
  <si>
    <t>continues to be tachypneic and hypoxic but is not in distress, chest CT completed- no PE/pleural effusion/empyma/pericardial effusion</t>
  </si>
  <si>
    <t>saline nebs 3mL PRN</t>
  </si>
  <si>
    <t>family requested transfer to hospital for bronch</t>
  </si>
  <si>
    <t>pt denies feeling weak, slight congested non productive cough, no CP, no SOB</t>
  </si>
  <si>
    <t>pt stable, continues to endorse fatigue and low energy</t>
  </si>
  <si>
    <t>pt feels well, not much of an appetite, drinking many fluids, denies f/c/dysuira/pain</t>
  </si>
  <si>
    <t>pt much brighter, back to baseline per carefiver, VSS, no complaints, cough, normal BM </t>
  </si>
  <si>
    <t>ciprofloxacin BID</t>
  </si>
  <si>
    <t>pt slept well, denies pain, VSS, LSC and diminished at bilateral bases, intermittent non productive cough </t>
  </si>
  <si>
    <t>more responsive after antibiotics and fluids</t>
  </si>
  <si>
    <t>chest x-ray done- impression: Moderate congestive heart failure</t>
  </si>
  <si>
    <t>breathing much improved, mildly tachypneic but breathing comfortably in no distress</t>
  </si>
  <si>
    <t>nauseous</t>
  </si>
  <si>
    <t>tylenol 1g q6hrs PRN</t>
  </si>
  <si>
    <t>dulcolax 1 tab</t>
  </si>
  <si>
    <t xml:space="preserve">some groin/pelvic pain, continued mild dysuria, some hematuria </t>
  </si>
  <si>
    <t>feeling better, still w/some groin pain</t>
  </si>
  <si>
    <t>overall feeling more tired, pain has improved</t>
  </si>
  <si>
    <t>sulfamethoxazole trimethoprim 800-160mg BID</t>
  </si>
  <si>
    <t xml:space="preserve">feeling much better, improvement in overall energy and resolution of groin pain </t>
  </si>
  <si>
    <t>High HR likely side effect of albuterol, then reduced likely due to nebs</t>
  </si>
  <si>
    <t>97.1</t>
  </si>
  <si>
    <t>SOB improved</t>
  </si>
  <si>
    <t>97.6</t>
  </si>
  <si>
    <t xml:space="preserve">feels much improved, drinking well and eating okay </t>
  </si>
  <si>
    <t>pt walking better, nearly at baseline, feels well and slept well</t>
  </si>
  <si>
    <t xml:space="preserve">feels very well, no pain/dysuria, HR down to 40s-50s but pt is asymptomatic </t>
  </si>
  <si>
    <t>VSS, afebrile</t>
  </si>
  <si>
    <t>continued mild LLE pain w/ambulation, denies f/c</t>
  </si>
  <si>
    <t>sulfamethoxazole-trimethoprim 8-160mg BID</t>
  </si>
  <si>
    <t>pain slightly better, knee slightly less red and swollen today, less painful to touch slight increase in warmth</t>
  </si>
  <si>
    <t>L knee improving, edema increased warmth and pain are imrpoving</t>
  </si>
  <si>
    <t>mild pain and itchiness at rash site</t>
  </si>
  <si>
    <t>discomfort improved</t>
  </si>
  <si>
    <t>labetalol HCl 100mg</t>
  </si>
  <si>
    <t>gadobutrol 10mmmol</t>
  </si>
  <si>
    <t>continued dizziness</t>
  </si>
  <si>
    <t>amlodipine besylate 5mg</t>
  </si>
  <si>
    <t>states nausea and vertigo have resolved as well as difficulty w/gate, feels back to baseline</t>
  </si>
  <si>
    <t>headache resolved, feels much better, BP much improved</t>
  </si>
  <si>
    <t>tylenol 500mg q6hrs PRN</t>
  </si>
  <si>
    <t>up all night coughing, feels improved, less SOB</t>
  </si>
  <si>
    <t>insulin glargine 40 units qHS</t>
  </si>
  <si>
    <t>multiple episodes of diarrhea, still coughing but less</t>
  </si>
  <si>
    <t>slept poorly, abd gas, slight cough, profuse urination, but overall feels she is improving</t>
  </si>
  <si>
    <t>feels "100%"</t>
  </si>
  <si>
    <t>pain improved, BS stable</t>
  </si>
  <si>
    <t>swelling/redness/warmth noted up to the knee</t>
  </si>
  <si>
    <t>improved leg pain</t>
  </si>
  <si>
    <t>LLE appearance unchanged</t>
  </si>
  <si>
    <t>improved ability to ambulate, w/reduced pain, erythema and edma have improved</t>
  </si>
  <si>
    <t>omeprazole 40mg qAM</t>
  </si>
  <si>
    <t>pt feel very good, no CP/SOB</t>
  </si>
  <si>
    <t>reports L anterior rib pain but not in distress- possilby related to GERD</t>
  </si>
  <si>
    <t>continues to have abd pain and nausea</t>
  </si>
  <si>
    <t>&lt;3</t>
  </si>
  <si>
    <t>naltrexone 50mg QD</t>
  </si>
  <si>
    <t xml:space="preserve">feels "good", hasn't had any N/V/D/abd discomfort </t>
  </si>
  <si>
    <t>significant improvement in SOB and lower leg swelling</t>
  </si>
  <si>
    <t>BLE edema now trace, LSC, no cough/SOB</t>
  </si>
  <si>
    <t>had "seizure activity" that went back to baseline tremors, bringing up a lot of yellow thick sputum, VSS</t>
  </si>
  <si>
    <t>fosfomycin 3g every other day</t>
  </si>
  <si>
    <t>polyethylene glycol 8.5g QD</t>
  </si>
  <si>
    <t>pt moving closer to baseline</t>
  </si>
  <si>
    <t>few runs of tachycardia o/n- associated w/getting out of bed, no fevers/chils, continues to do well and appears close to baseline, eating well and drinking lots of fluids</t>
  </si>
  <si>
    <t>continues to do well, seems to be back at baseline</t>
  </si>
  <si>
    <t>CP resolved</t>
  </si>
  <si>
    <t>nicotine patch 7mg QD</t>
  </si>
  <si>
    <t>Feels improved, felt slight palpitation in L chest in AM, denis SOB/cough, breathing comfortably</t>
  </si>
  <si>
    <t>denies CP/SOB, LSC and diminished</t>
  </si>
  <si>
    <t>pts mother called reporting pt felt very anxious, then called because oxygen compressor was beeping, called again for same reason, then pt felt very SOB and anxious so returned to ED</t>
  </si>
  <si>
    <t>insulin lispro 2 units</t>
  </si>
  <si>
    <t>insuslin lispro 3 units</t>
  </si>
  <si>
    <t>rifaximin 550mg BID</t>
  </si>
  <si>
    <t>improvement in LE edema, PT recommended home PT</t>
  </si>
  <si>
    <t>less dizzy, pt slept well, voiding good amounts</t>
  </si>
  <si>
    <t>continued pain in extremeties, breathing is a bit better, nonproductive cough</t>
  </si>
  <si>
    <t>overall feels well, still complaining of chronic extremity pain</t>
  </si>
  <si>
    <t>novolog insulin pen 15 units 30min before meals</t>
  </si>
  <si>
    <t>feels well, leg pain a bit better, open wounds still w/small serous fluid draining-dressings in place</t>
  </si>
  <si>
    <t>wounds healing, appetite good, continues w/BLE edema and pain</t>
  </si>
  <si>
    <t>metronidazole 500mg q8hrs</t>
  </si>
  <si>
    <t>pain improved</t>
  </si>
  <si>
    <t>L thigh w/swelling/increased warmth/erythema that is receeding border of demarcation</t>
  </si>
  <si>
    <t>98+PO2432</t>
  </si>
  <si>
    <t>redness/swelling improved, episode of nonbloody diarrhea x1</t>
  </si>
  <si>
    <t>pt reports more than 10 episodes of nonbloody loose stool, cellulitis appears about the same, pt feel pain w/ambulation is slightly better</t>
  </si>
  <si>
    <t>no diarrhea since yesterday, LLE continues to improve as well as pain</t>
  </si>
  <si>
    <t>mildly labored breathing but not in distress, LS w/ diffuse expiratory wheezes, cough</t>
  </si>
  <si>
    <t>acetaminophen-aspirin-caffeine 1-2 tabls PRN</t>
  </si>
  <si>
    <t>prednisone 50mg qAM</t>
  </si>
  <si>
    <t>SOB o/n- used neb, feels better but still coughing, no f/c/n/v, still w/mild DOE, cough w/yellow and occasionally blood tinged sputum</t>
  </si>
  <si>
    <t>pt feels better, SOB/DOE resolved, still has cough, phlegm now white, cough improving w/nebs, LS w/few expiratory wheezes</t>
  </si>
  <si>
    <t>insulin novolog 2 units</t>
  </si>
  <si>
    <t>LS diminished, productive cough</t>
  </si>
  <si>
    <t>feels improved today, less SOB</t>
  </si>
  <si>
    <t>atenolol 50mg</t>
  </si>
  <si>
    <t>LS diminished R&gt;L, feels better, less SOB</t>
  </si>
  <si>
    <t>significant productive cough o/n, SOB improved, pt in overall good spirits and looks better</t>
  </si>
  <si>
    <t>pt feels breathing is better today</t>
  </si>
  <si>
    <t>acetaminophen 500mg q6-8hrs PRN</t>
  </si>
  <si>
    <t>RLE has receeded border but still very red/hot/tender to touch w/o open areas, HR irregular so EKG completed</t>
  </si>
  <si>
    <t>Leg feels better, able to ambulate, RLE erythema much improved, mild increase in warmth, pain w/touch and ambulation much improved</t>
  </si>
  <si>
    <t>pt slept well and feels improved, some erythema and warmth to RLE- appears markedly improved</t>
  </si>
  <si>
    <t>metoprolol tartrate 50mg</t>
  </si>
  <si>
    <t>primidone 50mg</t>
  </si>
  <si>
    <t>tiotropium inhl 18mcg</t>
  </si>
  <si>
    <t xml:space="preserve">improved dramatically </t>
  </si>
  <si>
    <t>Moderate Normal Flora Present</t>
  </si>
  <si>
    <t>lisinopril 40mg qAM</t>
  </si>
  <si>
    <t>O2 requirement improved</t>
  </si>
  <si>
    <t>some vertigo and continued nausea</t>
  </si>
  <si>
    <t>Lactated Ringers 1L</t>
  </si>
  <si>
    <t>pt feels improved</t>
  </si>
  <si>
    <t>feeling much better, appetite improving</t>
  </si>
  <si>
    <t>DOE and SOB at rest, incrased lower extremity edema</t>
  </si>
  <si>
    <t>feeling improved, frequent urination o/n, feels LE edema improved</t>
  </si>
  <si>
    <t xml:space="preserve">stable DOE, LE edema improving, urinating well </t>
  </si>
  <si>
    <t>no changes in pulmonary symptoms, mild DOE, bilateral knee pain</t>
  </si>
  <si>
    <t>clinical exam unchanged, feeling well, continues to have BLE swelling</t>
  </si>
  <si>
    <t>feeling well, denies SOB, some improvement in BLE edema</t>
  </si>
  <si>
    <t>increased urinary freq, no SOB or CP, leg swelling reduced</t>
  </si>
  <si>
    <t>feeling well, no new complaints, LE swelling improved, normal bm</t>
  </si>
  <si>
    <t>feels well, clinical exam unchanged</t>
  </si>
  <si>
    <t>metalazone 2.5mg</t>
  </si>
  <si>
    <t>LS clear, denies cough/cp/dizziness</t>
  </si>
  <si>
    <t>VSS, no c/o pain, mildly shaky, diaphoretic</t>
  </si>
  <si>
    <t>insulin glargine 20 units</t>
  </si>
  <si>
    <t>glucose level improved</t>
  </si>
  <si>
    <t>pt feels well, in no acute distress</t>
  </si>
  <si>
    <t>novolog 8 units QD</t>
  </si>
  <si>
    <t>no complaints, feels well</t>
  </si>
  <si>
    <t>lantus solostar 28units qAM</t>
  </si>
  <si>
    <t>amoxicillin clavulanate 875-125 BID</t>
  </si>
  <si>
    <t>tollerodine 4mg QD</t>
  </si>
  <si>
    <t>feels the same, uncomfortable but overall better</t>
  </si>
  <si>
    <t>significantly improved in AM, felt worse in afternoon</t>
  </si>
  <si>
    <t>in very good spirits</t>
  </si>
  <si>
    <t>LLE erythema receeding border of demarcation/mild swelling/slight increased warmth</t>
  </si>
  <si>
    <t>swelling improved, LLE cellulitis appearance unchanged, nauseous o/n</t>
  </si>
  <si>
    <t>feels slightly better, has some cough w/productve yellowish sputum</t>
  </si>
  <si>
    <t>96.8</t>
  </si>
  <si>
    <t xml:space="preserve">LS clear and diminished throughout, mild DOE, 1-2+ pitting BLE edema </t>
  </si>
  <si>
    <t xml:space="preserve">pt feels better, DOE improved, edema impvoed </t>
  </si>
  <si>
    <t>potassium 20mEq</t>
  </si>
  <si>
    <t>slept well, denies SOB, feels overall breathing is much improved</t>
  </si>
  <si>
    <t>pt voiding good amounts, no SOB, feels well</t>
  </si>
  <si>
    <t>LS remain clear and diminished, has trace BLE edema, feels she's at her baseline</t>
  </si>
  <si>
    <t>pt feels back to himself today, denies CP/SOB</t>
  </si>
  <si>
    <t>denies pain in LLE, erythema significantly receeded border of emarcation q/ +1 edema, no increased warmth or open areas</t>
  </si>
  <si>
    <t>sleeping well, no pain, redness/swelling improved, LLE improving</t>
  </si>
  <si>
    <t>feeling better, no fever/chills/pain, LLE cellulitis appears to be improved, erythema greatly decreased</t>
  </si>
  <si>
    <t>fatigue improved</t>
  </si>
  <si>
    <t>pt fatigued and hot in AM, still having episodes of hematuria, tachy in evening but asymptomatic</t>
  </si>
  <si>
    <t>nicorette gum 2mg q4hrs PRN</t>
  </si>
  <si>
    <t xml:space="preserve">tachycardic and tachypneic o/n, worsened gross hematuria </t>
  </si>
  <si>
    <t>overall feeling better, less fatigued</t>
  </si>
  <si>
    <t xml:space="preserve">foley cath draining good amounts of clear yellow urine /wno visible blood or clots </t>
  </si>
  <si>
    <t>worsening productive cough, expiratory wheezes</t>
  </si>
  <si>
    <t>exoparain sodium 40mg</t>
  </si>
  <si>
    <t>denies pain, abd benign, breathing mildly labored, no edema</t>
  </si>
  <si>
    <t>desatted while sleeping o/n when off O2, otherwise feels well</t>
  </si>
  <si>
    <t>pt denied pain/headache, reported feeling tired, urinary frequency but no dysuria</t>
  </si>
  <si>
    <t>vomited once at 0230, pt feels similar to yesterday, L flank pain continues, no dysuria, had 3 episodes of diarrhea o/n</t>
  </si>
  <si>
    <t>feels somewhat improved, has more energy, endorses L flank pain, continuing diarrhea, c/o nausea, poor appetite</t>
  </si>
  <si>
    <t>pain continuing, diarrhea and bloating continuing, appears more energetic, cdiff negative</t>
  </si>
  <si>
    <t xml:space="preserve">pt feeling better, periker and in good spirits still w/mild L flank pain/nausea/bloating, no longer having diarrhea </t>
  </si>
  <si>
    <t>pt reports hand looks better, afebrile, intermittent stiffness, reports mild pain</t>
  </si>
  <si>
    <t>incision and draininge of L dorsal hand abcess, swelling persistent, no fever/chills</t>
  </si>
  <si>
    <t>swelling improved, had hand surgery appt where wounds were cleaned</t>
  </si>
  <si>
    <t>ibuprofen 400mg q6-8hrs PRN</t>
  </si>
  <si>
    <t xml:space="preserve">hand slightly edematous improved with decreased erythma </t>
  </si>
  <si>
    <t>erythma and edema continue to improve</t>
  </si>
  <si>
    <t>amoxicillin-clavulanate 1 tab BID</t>
  </si>
  <si>
    <t>wound continues to improve, scant bloody draninage on bandage</t>
  </si>
  <si>
    <t>no signs of distress or discomfort</t>
  </si>
  <si>
    <t>pt reports feeling better, denies SOB, feels "shaky", breathing has improved, improved LE swelling</t>
  </si>
  <si>
    <t>insulin lantus 20 units qAM 10 units qHS</t>
  </si>
  <si>
    <t xml:space="preserve">improved SOB, voiding often, reports depressed mood </t>
  </si>
  <si>
    <t xml:space="preserve">pt reports significant improvement in breathing, decreased LE edema, feeling very well </t>
  </si>
  <si>
    <t>breathing continues to improve, episodes of dizziness this AM resolved on its own, denies CP/SOB/n/v</t>
  </si>
  <si>
    <t>pt denies any negative changes, voided a lot o/n, feels generally much better</t>
  </si>
  <si>
    <t>colace 100mg BID PRN</t>
  </si>
  <si>
    <t>senna 8.6mg BID PRN</t>
  </si>
  <si>
    <t>feels well, SOB is much improved, pt reports she is still constipated, pt in no apparent distress</t>
  </si>
  <si>
    <t>pt continues to feel well and is moving around w/o SOB</t>
  </si>
  <si>
    <t>furosemide 60mg QD</t>
  </si>
  <si>
    <t>feels and looks well this AM, slept well</t>
  </si>
  <si>
    <t>insulin glargine 17units qHS</t>
  </si>
  <si>
    <t>potassium 40mEq</t>
  </si>
  <si>
    <t>leg swelling decreased</t>
  </si>
  <si>
    <t>feeling better, breathing more comfortably</t>
  </si>
  <si>
    <t>breathing better, some improvement in BLE edema and abd distension</t>
  </si>
  <si>
    <t>MD called about worsening headache</t>
  </si>
  <si>
    <t>headache improved, SOB and leg swelling are better</t>
  </si>
  <si>
    <t>torsemide 50mg BID</t>
  </si>
  <si>
    <t>DOE and abd distension have resolved, BLE edema is much improved</t>
  </si>
  <si>
    <t>pt has been getting nebulized treatments and improving</t>
  </si>
  <si>
    <t>atorvastatin 80mg</t>
  </si>
  <si>
    <t>preniSONE 60mg</t>
  </si>
  <si>
    <t>simvastatin 40mg</t>
  </si>
  <si>
    <t>strong non-productive cough, LS w/espiratory wheezes, SOB and DOE</t>
  </si>
  <si>
    <t>&lt;0.20</t>
  </si>
  <si>
    <t>guaiFENesin 100mg/5mL 200mg</t>
  </si>
  <si>
    <t>SOB with ambulation, remains off supplemental O2</t>
  </si>
  <si>
    <t>labetalol 200mg</t>
  </si>
  <si>
    <t>10/10 headache, breathing comfortably, no cough noted during visit</t>
  </si>
  <si>
    <t xml:space="preserve">elevated BP o/n, continued SOB and productive cough w/mild improvement </t>
  </si>
  <si>
    <t>much improved, however w/new diarrhea</t>
  </si>
  <si>
    <t>Mixed gram positive flora</t>
  </si>
  <si>
    <t>continued diarrhea and productive cough</t>
  </si>
  <si>
    <t>vancomycin 125mg QID</t>
  </si>
  <si>
    <t>started vanco for cdiff, pain free, in good spirits</t>
  </si>
  <si>
    <t>L sided CP- EKG done, headache improved</t>
  </si>
  <si>
    <t>CeftriaXONE 1g</t>
  </si>
  <si>
    <t>Cefpodoxime 200mg BID</t>
  </si>
  <si>
    <t>one episode of SOB, but feels great</t>
  </si>
  <si>
    <t>swelling and red streaking extending from bite on R hand to axilla, denies f/c</t>
  </si>
  <si>
    <t>stomach upset- no diarrhea or vomiting, pt and wife feel RUE has improved significantly, no pain/swelling/redness in demarkated area but some in hand at bite site</t>
  </si>
  <si>
    <t>augmentin 875mg BID</t>
  </si>
  <si>
    <t>RUE cellulitis much improved but now draining</t>
  </si>
  <si>
    <t>LLQ pain, pain associated w/nausea but no vomiting, feels like diveriticulitis, not eating much</t>
  </si>
  <si>
    <t>continued LLQ pain, pt reports having normal BM and appetite</t>
  </si>
  <si>
    <t>pt reports pain is much better, had a normal BM, eating well</t>
  </si>
  <si>
    <t>sulfamethoxazole-trimethoprim 1 tab BID</t>
  </si>
  <si>
    <t>LLQ much improved since admission</t>
  </si>
  <si>
    <t>insulin aspart 5 units before meals</t>
  </si>
  <si>
    <t>pt asymptomatic</t>
  </si>
  <si>
    <t>donepezil (ARICEPT) 10mg qHS</t>
  </si>
  <si>
    <t>slept well, feels "so-so", eating and drinking well</t>
  </si>
  <si>
    <t>VSS, denies pain, incontinent of large liquid BMx1</t>
  </si>
  <si>
    <t xml:space="preserve">omeprazole 40mg </t>
  </si>
  <si>
    <t>Phytonadione 5mg</t>
  </si>
  <si>
    <t>calcium gluconate 2g</t>
  </si>
  <si>
    <t>VSS, tolerating Pos, no n/v/d</t>
  </si>
  <si>
    <t>allopurinol 200mg qAM</t>
  </si>
  <si>
    <t>pt appears well w/o complaints</t>
  </si>
  <si>
    <t>pt slept very well, moderate pain in L ankle that resolved by PM, no f/c/n/v/d, no bleeding</t>
  </si>
  <si>
    <t>acetaminophen 1g TID</t>
  </si>
  <si>
    <t xml:space="preserve">clindamycin 300mg q6hrs </t>
  </si>
  <si>
    <t>pt reports pain improved after incision and drainage in ED</t>
  </si>
  <si>
    <t>facial swelling much improved, denies pain</t>
  </si>
  <si>
    <t>in very good spirits, reports feeling much better, no pain</t>
  </si>
  <si>
    <t xml:space="preserve">Candida albicans </t>
  </si>
  <si>
    <t>worsening redness to left side of face</t>
  </si>
  <si>
    <t xml:space="preserve">redness and swelling improving </t>
  </si>
  <si>
    <t xml:space="preserve">cefpodoxime 200mg BID </t>
  </si>
  <si>
    <t>head feels "foggy" in AM improved by PM visit, face feeling much improved since admission</t>
  </si>
  <si>
    <t>breathing comfortably in no distress, feeling better</t>
  </si>
  <si>
    <t>non-bloody vomitus o/n, felt dizzy-episode resolved, persistent wheezing w/exertional SOB, intermittent chronic CP, LS w/bibasilar crackles and DOE</t>
  </si>
  <si>
    <t xml:space="preserve">decreased appetite, persistent wheezing and SOB, nonproductive cough, no CP/abd pain/diarrhea/urinary frequency </t>
  </si>
  <si>
    <t>coughing up mucus-like material, feels depressed, continues to have diffuse wheezes</t>
  </si>
  <si>
    <t>found in resp distress/wheezing/unable to speak, slept poorly</t>
  </si>
  <si>
    <t>pt feels much improved from yesterday, still has diffuse wheezing but improved w/neb treatments </t>
  </si>
  <si>
    <t>prednisone 60mg QD</t>
  </si>
  <si>
    <t>pt feels much improved in general, still has diffuse wheezing but is breathing comfortably</t>
  </si>
  <si>
    <t>pt moving much faster and is in great spirits</t>
  </si>
  <si>
    <t>pt feels foggy, has much less energy, still with diffuse wheezes, mild SOB at rest, continues to have a poor appetite</t>
  </si>
  <si>
    <t>potassium chloride 50mEq</t>
  </si>
  <si>
    <t>feels somewhat improved today, still slightly foggy, SOB much improved, cough and sputum production increased, multiple episodes of diarrhea</t>
  </si>
  <si>
    <t>clomitrazole troche 10mg 5x a day</t>
  </si>
  <si>
    <t>potassium chloride 80mEq</t>
  </si>
  <si>
    <t>had diarrhea w/abd cramps, still has productive occasional cough w/a coating of thrust in oropharynx</t>
  </si>
  <si>
    <t xml:space="preserve">Metronidazole 500mg q8hrs </t>
  </si>
  <si>
    <t>Naproxen 500mg q12hrs PRN</t>
  </si>
  <si>
    <t>Acetaminophen 500mg q9hrs PRN</t>
  </si>
  <si>
    <t>Ceftriaxone 2g q25hrs</t>
  </si>
  <si>
    <t>Rabies immune globulin 2400units/16mL</t>
  </si>
  <si>
    <t>Tetanus immune globulin 250units</t>
  </si>
  <si>
    <t>Ipratropium albuterol neb 3mL PRN</t>
  </si>
  <si>
    <t>Albuterol 2puffs q6hrs PRN</t>
  </si>
  <si>
    <t>some episodes of low RR, some pain, redness receded and decreased swelling</t>
  </si>
  <si>
    <t>Acetaminophen 1g TID PRN</t>
  </si>
  <si>
    <t>US showed soft tissue swelling, 3-4 episodes of diarrhea</t>
  </si>
  <si>
    <t>Vancomycin 1.75 IV q12hrs</t>
  </si>
  <si>
    <t>IV leaking</t>
  </si>
  <si>
    <t>Acetaminophen 1000mg TID PRN</t>
  </si>
  <si>
    <t>still in pain</t>
  </si>
  <si>
    <t>no pain, tenderness, swelling, or erythema, tachycardic and lightheaded while ambulating, HR alarms</t>
  </si>
  <si>
    <t>Acetaminophen 500mg q8hrs PRN</t>
  </si>
  <si>
    <t>Trimethoprim-sulfamethoxazole DS 2tabs BID</t>
  </si>
  <si>
    <t>pain persistent, but slowly improving, evaluated by hand surgeon, HR alarms gave 500ml bolus</t>
  </si>
  <si>
    <t>95.5</t>
  </si>
  <si>
    <t>hand/wrist unchanged, but improved since admission</t>
  </si>
  <si>
    <t>advil 2 tabs BID PRN</t>
  </si>
  <si>
    <t>SOB and fott pain improved</t>
  </si>
  <si>
    <t>nicotine (NICODERM CQ) 14g q24hrs</t>
  </si>
  <si>
    <t>breathing/wheezing improved, CP resolved</t>
  </si>
  <si>
    <t>episodes of water nonbloody stool x2 o/n, significant headache, not feeling well overall today, worsening vision</t>
  </si>
  <si>
    <t>nicorette 2mg q4hrs PRN</t>
  </si>
  <si>
    <t xml:space="preserve">continues to feel weaker than usual, cough/headache/BP improved, reported vomiting x2 last night </t>
  </si>
  <si>
    <t>heparin 5000units</t>
  </si>
  <si>
    <t>insulin glargine 25 units</t>
  </si>
  <si>
    <t>insulin lispro 1 unit</t>
  </si>
  <si>
    <t>insulin aspart 15units TID</t>
  </si>
  <si>
    <t>insulin glargine 30 units QD</t>
  </si>
  <si>
    <t>pt fell in the bathroom at 9pm- bumped her knee/didn't hit head-dtr called MD, copious diarrhea o/n, LS crackles in the bases, nonproductive cough, continues w/pitting edem is LLE, appetite is good</t>
  </si>
  <si>
    <t xml:space="preserve">denis increase in SOB/DOE, occasional cough, continued edema </t>
  </si>
  <si>
    <t>mild knee pain, breathing comfortably at rest w/o SOB</t>
  </si>
  <si>
    <t>meeting w/hospice, pt more awake today w/o complaints</t>
  </si>
  <si>
    <t>dyspneic post stair climbing, after rest pt felt much better, LSC</t>
  </si>
  <si>
    <t xml:space="preserve">feels improved, urinating frequently </t>
  </si>
  <si>
    <t>DOE continues to improve, appetite still poor</t>
  </si>
  <si>
    <t>appetite improving, continues to report productive cough</t>
  </si>
  <si>
    <t>improved SOB, mild leg pain w/improvement on tylenol</t>
  </si>
  <si>
    <t>worsening SOB w/ambulation, increased swelling of feet, continued cough</t>
  </si>
  <si>
    <t>SOB w/ambulation, LE swelling improved</t>
  </si>
  <si>
    <t>tired and fatigued, SOB and leg swelling improved</t>
  </si>
  <si>
    <t>still w/DOE but improved since admission</t>
  </si>
  <si>
    <t>tessalon capsules</t>
  </si>
  <si>
    <t>dexamethasone 6mg</t>
  </si>
  <si>
    <t xml:space="preserve">ketorolac 30mg </t>
  </si>
  <si>
    <t xml:space="preserve">Acetaminophen (Tylenol) 650mg </t>
  </si>
  <si>
    <t>no nausea/vomiting, denies fever/dysuria</t>
  </si>
  <si>
    <t>pt feels better, intermittent mild left sided headache, no CP/SOB/LE edema/fevers, some chills</t>
  </si>
  <si>
    <t>&lt;3.0</t>
  </si>
  <si>
    <t>miralax 17g BID pRN</t>
  </si>
  <si>
    <t>feels improved, minimal left flank pain, no abd pain, slept well, poor appetite, mild exp wheezing to bilateral bases, denied SOB</t>
  </si>
  <si>
    <t>lactulose 15mL</t>
  </si>
  <si>
    <t>reports feeling much improved, decreased pain, LSC with occasional cough w/ white phlegm, abd soft and NT with +BS</t>
  </si>
  <si>
    <t>fluticasone 110 mcg/actuation inhaler 1 puff BID</t>
  </si>
  <si>
    <t>looks well, feels improved, pain responding well to acetaminophen, cough at night w/occasional white phlegm</t>
  </si>
  <si>
    <t>nonproductive cough, continued poor appetite, pt appeared perkier</t>
  </si>
  <si>
    <t>pt better in AM, but at PM visit was wheezing</t>
  </si>
  <si>
    <t>wheezes resolved</t>
  </si>
  <si>
    <t>lisinopril 20mg BID</t>
  </si>
  <si>
    <t>lisinopril 10mg qHS</t>
  </si>
  <si>
    <t>pt fatigued, and worried about BP</t>
  </si>
  <si>
    <t>orthostatic</t>
  </si>
  <si>
    <t>no new complaints, starting to feel better, nonproductive cough</t>
  </si>
  <si>
    <t>pt reports improving weakness, nonproductive cough, decreased appetite</t>
  </si>
  <si>
    <t>feels better and is drinking and eating more, urine returned to normal color</t>
  </si>
  <si>
    <t>increased warmth, bruising, edema, erythema receeding border of demarcation</t>
  </si>
  <si>
    <t>feels pain and color are better, worried about new edema, decreased warmth and erythema, pt concerned for fluid collection</t>
  </si>
  <si>
    <t>improved edma and less pain</t>
  </si>
  <si>
    <t>cefuroxime 500mg ID</t>
  </si>
  <si>
    <t>legs are sore from calisthenics, swelling and redness about the same</t>
  </si>
  <si>
    <t>removed sutures, pt reports pain much improved</t>
  </si>
  <si>
    <t>Patient found on floor, with bruised cheek</t>
  </si>
  <si>
    <t>94</t>
  </si>
  <si>
    <t>140</t>
  </si>
  <si>
    <t>0.87</t>
  </si>
  <si>
    <t>Potassium 10meq BID</t>
  </si>
  <si>
    <t>Iron 27mg QD</t>
  </si>
  <si>
    <t>56</t>
  </si>
  <si>
    <t>Aspririn 81mg qAM</t>
  </si>
  <si>
    <t>267</t>
  </si>
  <si>
    <t>insulin aspart 6 units</t>
  </si>
  <si>
    <t>abd pain and hematuria, denies bleeding elsewhere, denies n/v</t>
  </si>
  <si>
    <t>wafarin 5mg QD</t>
  </si>
  <si>
    <t>pt reports feeling better, still w/pink tinged urine and slight abd pressure</t>
  </si>
  <si>
    <t>pt reports significant improvement of overall symptoms</t>
  </si>
  <si>
    <t>pt feels much improved, still a bit achy</t>
  </si>
  <si>
    <t>pt feeling "way better"</t>
  </si>
  <si>
    <t>losartan 12.5mg QD</t>
  </si>
  <si>
    <t>enoxaparin 40mg QD</t>
  </si>
  <si>
    <t>ipratropium bromide neb q2hrs PRN</t>
  </si>
  <si>
    <t>SOB, labored breathing, having coughing fits</t>
  </si>
  <si>
    <t>diminished lung sounds, wheezing, non-productive cough</t>
  </si>
  <si>
    <t>transferred back to hospital</t>
  </si>
  <si>
    <t>RLE very hot w/increased redness, pt reports chills and a fever</t>
  </si>
  <si>
    <t>pt feels better, RLE w/reduced redness and warmth and some minor swelling</t>
  </si>
  <si>
    <t>diphenhydramine 50mg PRN</t>
  </si>
  <si>
    <t>multiple episodes of diarrhea o/n, feels much better today, currently pain free, pt broke out in hives- unsure if due to antibiotic sensitivity</t>
  </si>
  <si>
    <t>RLE cool and pain/redness/swelling-free</t>
  </si>
  <si>
    <t>tylenol 1g</t>
  </si>
  <si>
    <t>c/o headache, no reported subjective chills</t>
  </si>
  <si>
    <t>no left lower leg pain, feeling better overall</t>
  </si>
  <si>
    <t>clindamycin 300mg q6hrs</t>
  </si>
  <si>
    <t xml:space="preserve">LLE cellulitis much improved w/decrease in erythem and warmth </t>
  </si>
  <si>
    <t>sulfamethoxazole trimethoprim 860-160mg BID</t>
  </si>
  <si>
    <t>pt reports increased thirst, has had frequent urination, multiple abcesses-R axilla abcess draining serous fluid, c/o yeast infection</t>
  </si>
  <si>
    <t>insulin glargine 23units qHS</t>
  </si>
  <si>
    <t xml:space="preserve">insulin aspart 23 units </t>
  </si>
  <si>
    <t>Inadvertently administered 23 units of aspart instead of glargine, pt notes nausea and 2 episodes of vomiting/some dizziness/headache, pt tachycardic- EKG done, right axilla abcess improved, new eruption at right side of vaginal opening- abscess is red/painful/feels hard</t>
  </si>
  <si>
    <t>pt in no apparent distress or discomfort, denies any negative changes</t>
  </si>
  <si>
    <t>feeling better, continued productive cough and chest tightness</t>
  </si>
  <si>
    <t>&lt;0.10</t>
  </si>
  <si>
    <t>much improved, LSC and diminished</t>
  </si>
  <si>
    <t>feels much improved, still notes burning w/urination, no suprapubic or CVA tenderness</t>
  </si>
  <si>
    <t>pt feeling good, denies urinary symptoms, voiding good amounts, has 1+ pitting BLE edema to mid shin R&gt;L, no SOB</t>
  </si>
  <si>
    <t>No CP/SOB</t>
  </si>
  <si>
    <t>improved left leg pain, no f/c/n/d, erythema improving</t>
  </si>
  <si>
    <t>amoxicillin-clavulanic acid 875-125mg BID</t>
  </si>
  <si>
    <t>LLE cellulitis much improved, 4 puncture wounds scabbed w/o drainage and minimal erythema, no increase in warmth or pain</t>
  </si>
  <si>
    <t xml:space="preserve">pt weak when ambulating, 2+ BLE edema R&gt;L, no cough or SOB, marked RLE erythema decreased after 1st dose of vancomycin, slight increase in warmth </t>
  </si>
  <si>
    <t>RLE cellulitis slightly improved, pt in good spirits</t>
  </si>
  <si>
    <t>right toe pain, pt worried about LE swelling, denies new complaints</t>
  </si>
  <si>
    <t>RLE still swollen w/erythema but receding from outlined area</t>
  </si>
  <si>
    <t>deny SOB/DOE</t>
  </si>
  <si>
    <t>denies fevers, chills, chest pain, dizziness, change in vision, headache, nausea, comiting, diarrhea</t>
  </si>
  <si>
    <t>metformin ER 2000mg QD</t>
  </si>
  <si>
    <t xml:space="preserve">feels well, pain significantly improved </t>
  </si>
  <si>
    <t>senna 8.6mg PRN</t>
  </si>
  <si>
    <t>influenza vaccine Fluzone high dose 0.5mL</t>
  </si>
  <si>
    <t>continues to feel SOB, dyspneic w/minimal exertion, occasional cough</t>
  </si>
  <si>
    <t>general aches and pains, feeling exhausted</t>
  </si>
  <si>
    <t>pt feels better, slept well</t>
  </si>
  <si>
    <t>feels much better, still w/wheezes</t>
  </si>
  <si>
    <t xml:space="preserve">aspiration event o/n- did not contact HH,  more lethargic </t>
  </si>
  <si>
    <t>pt improves w/O2 but contastly tries to remove, mild cough after eating, voiding good amounts</t>
  </si>
  <si>
    <t>pt more alert, without complaints, no issues or SOB o/n</t>
  </si>
  <si>
    <t>not in distress, wet non-productive cough, plan was to transition to hospice but they didn't have availability</t>
  </si>
  <si>
    <t>alert, less interactive, breathing comfortably</t>
  </si>
  <si>
    <t>pt more interactive, w/o complaints, had meeint w/hospice-will assume care</t>
  </si>
  <si>
    <t>insulin glargine 48 units qPM</t>
  </si>
  <si>
    <t>pt feeling much better and slept well, denies thirst and urinary symptoms</t>
  </si>
  <si>
    <t>&gt;600</t>
  </si>
  <si>
    <t>pt has improved energy, sleeping well, denies any complaints</t>
  </si>
  <si>
    <t>insulin aspart 18units TID</t>
  </si>
  <si>
    <t>pt still feels well</t>
  </si>
  <si>
    <t>intermittent fevers, no abd pain/cough/vomiting</t>
  </si>
  <si>
    <t>continued subjective fever and chills o/n, pt appears uncomfortable, pt reporting pain around site of R PCN and penis that improved throughout day</t>
  </si>
  <si>
    <t>no subjective fever o/n, worse discomfort w/bladder spasms, feels much better in PM</t>
  </si>
  <si>
    <t>lopressor 5mg</t>
  </si>
  <si>
    <t>pt woke from nightmare- difficulty w/SOB and heart paliptations- called pt, afib w/RVR- given lopressor and diltiazem, continued bladder spasms, mild burning at penile site</t>
  </si>
  <si>
    <t>pt reports continued bladder spasms-mildly improving, HR and SOB improved</t>
  </si>
  <si>
    <t>fosfomycin 3mg QD</t>
  </si>
  <si>
    <t>pt reports no bladder spasms, mildly blurry vision, rapid HR and SOB resolved, pt appears much more comfortable, now pain free</t>
  </si>
  <si>
    <t>pt feels better and is in good spirits, appetite improving, still w/mild blurry vision-may be due to oxybutnin</t>
  </si>
  <si>
    <t>pt still feeling fatigued and nauseous</t>
  </si>
  <si>
    <t>slightly better, still w/L flank pain</t>
  </si>
  <si>
    <t>flank pain slightly improved</t>
  </si>
  <si>
    <t>no SOB at rest, mildly DOE</t>
  </si>
  <si>
    <t>fluarix quadrivalent 0.5mL</t>
  </si>
  <si>
    <t>cough improved, more energy</t>
  </si>
  <si>
    <t>congested but not SOB</t>
  </si>
  <si>
    <t>clindamycin 600mg q8hrs</t>
  </si>
  <si>
    <t>allergic reaction o/n- improvement w/benadryl</t>
  </si>
  <si>
    <t>apixaban 10mg BID</t>
  </si>
  <si>
    <t>denies SOB, dry cough, denying pain</t>
  </si>
  <si>
    <t>iohexol 350mg iodine/mL 75mL</t>
  </si>
  <si>
    <t>technetium Tc 99m-tetrofosmin 5.7millicurie</t>
  </si>
  <si>
    <t>pt feels "about the same", not acutely dyspneic but midley short of breath</t>
  </si>
  <si>
    <t>aminophylline 125mg</t>
  </si>
  <si>
    <t>regadenoson 0.4mg</t>
  </si>
  <si>
    <t>technetium Tc 99m-tetrofosmin 27 millicurie</t>
  </si>
  <si>
    <t>insulin glargine 15 units qAM</t>
  </si>
  <si>
    <t>pt reports symptoms have improved, denies any new complaints</t>
  </si>
  <si>
    <t>pt feeling better, complaint with new insulin regimen, BP high but asymptomatic</t>
  </si>
  <si>
    <t>mild burning w/urination, no fever or abd pain, slept well, pt has some nausea on and off</t>
  </si>
  <si>
    <t>MD contacted for worsening back pain-improvement w/ibuprofen, urine continues to appear cloudy, no burning w/urination, no nausea</t>
  </si>
  <si>
    <t>naproxen 440mg BID</t>
  </si>
  <si>
    <t>cloudy urine has resolved, burning noted in vaginal region in afternoon, reports increased burning on urination</t>
  </si>
  <si>
    <t>MD called o/n for shaking which appeared to be rigors likely in setting of systemic infection- acetaminophen and warm blankets improved symptoms, pt doesn't feel well at all, continued urinary burning, fatigue and weakness, feels nauseous and dizzy</t>
  </si>
  <si>
    <t>per dtr pt has significantly improved, resolved cloudy urine/urinary burning/frequency/nausea</t>
  </si>
  <si>
    <t>pt had 3 BMs after 4 days of constipation</t>
  </si>
  <si>
    <t>amoxicillin/potassium clav 875m-125mg BID</t>
  </si>
  <si>
    <t>chest pain resolved</t>
  </si>
  <si>
    <t>sodium chloride 0.9% 1L</t>
  </si>
  <si>
    <t>sodium chloride 0.9% 500mL</t>
  </si>
  <si>
    <t>pt called MD w/episode of lighteaded/dizziness, episode of chest pressure, diarrhea x1, feels better after NS bolus infusion</t>
  </si>
  <si>
    <t>pt reports waking up to right-sdied nonradiation chest-like pressure that resolved w/no intervention, no lightheadedness or dizziness, diarrhea x1</t>
  </si>
  <si>
    <t>pt feeling better, sometimes still has CP</t>
  </si>
  <si>
    <t>ipratropium albuterol neb 3mL q4hrs</t>
  </si>
  <si>
    <t>breathing slightly labored, RR improved</t>
  </si>
  <si>
    <t>breathing slightly improved, denies chest pain</t>
  </si>
  <si>
    <t>lasix 40mg</t>
  </si>
  <si>
    <t>pt said he fell and hit head on the wall, using O2 100% of time, denies chest pain and SOB</t>
  </si>
  <si>
    <t>LS diminished, breathing moderatly labored, denies chest pain</t>
  </si>
  <si>
    <t>only used O2 in the am, LS unchanged</t>
  </si>
  <si>
    <t xml:space="preserve">LS w/bibasilar crackles, mild DOE, trace if any BLE edema </t>
  </si>
  <si>
    <t>appears clinically imporved</t>
  </si>
  <si>
    <t>cough decreased</t>
  </si>
  <si>
    <t>VSS, denies pain/n/SOB/dizziness</t>
  </si>
  <si>
    <t>feels much better, appears brighter, describes continued "sinusitis"</t>
  </si>
  <si>
    <t>much improved in afternoon compared w/AM, pt essentially illiterate w/filling pill box</t>
  </si>
  <si>
    <t>insulin glargine 60 units qHS</t>
  </si>
  <si>
    <t>patiromer calcium sorbitex 25.2g</t>
  </si>
  <si>
    <t>notes allergies are much better, feels well</t>
  </si>
  <si>
    <t>insulin aspart sliding scale TID</t>
  </si>
  <si>
    <t>4mg IV ondansetron</t>
  </si>
  <si>
    <t>28</t>
  </si>
  <si>
    <t>133.6</t>
  </si>
  <si>
    <t>Lasix 50mg</t>
  </si>
  <si>
    <t>Lasix 80mg</t>
  </si>
  <si>
    <t>82</t>
  </si>
  <si>
    <t>132</t>
  </si>
  <si>
    <t>131.2</t>
  </si>
  <si>
    <t>27</t>
  </si>
  <si>
    <t>Potassium Chloride 48mEq</t>
  </si>
  <si>
    <t>126</t>
  </si>
  <si>
    <t>132.4</t>
  </si>
  <si>
    <t>132.2</t>
  </si>
  <si>
    <t>294</t>
  </si>
  <si>
    <t>no SOB, coughing at times</t>
  </si>
  <si>
    <t>carvedilol 6.25mg</t>
  </si>
  <si>
    <t>insulin lispro 10units</t>
  </si>
  <si>
    <t>ipratropium albuterol neb 3mL</t>
  </si>
  <si>
    <t>oseltamivir 30mg</t>
  </si>
  <si>
    <t>fever o/n, right hip pain, SOB w/ambulation, no reported cough or CP, 5 episodes of diarrhea o/n, dyspneic on exertion</t>
  </si>
  <si>
    <t>pt slept well, feels better, no diarrhea/fever, has nonproductive cough, mild DOE</t>
  </si>
  <si>
    <t>feels much better, still notes nonproductive cough, voiding frequently</t>
  </si>
  <si>
    <t>insulin levemir 30 units QD</t>
  </si>
  <si>
    <t>feels improved from respiratory and body ache standpoint, breathing comfortably at rest though tachypneic</t>
  </si>
  <si>
    <t>pt slept poorly and is fatigued, no SOB/DOE, pt reports diffused abd discomfort</t>
  </si>
  <si>
    <t xml:space="preserve">LSC, breathing comfortably at rest </t>
  </si>
  <si>
    <t>R foot w/erythema/edema/tenderness over dorsal foot, small incision w/o drainage, erythema contained withihn lines drawn</t>
  </si>
  <si>
    <t>Staphylococcus aureus</t>
  </si>
  <si>
    <t>pt reports improvement in pain and swelling, streaking erythema to right shin essentially resolved, redness extends laterally beyond marked area</t>
  </si>
  <si>
    <t>steady gait w/slight limp, pt in no apparent distress</t>
  </si>
  <si>
    <t>pain w/ambulation and tenderness, feeling lightheaded, improved fluid intake, unable to bear weight on right foot, still swollen/warm w/erythema, pt feels slightly better</t>
  </si>
  <si>
    <t>linezolid (ZYVOX) 600mg BID</t>
  </si>
  <si>
    <t>right foot redness/swelling improved, less pain w/ambulation, increased dizziness</t>
  </si>
  <si>
    <t>foot continues to improve, decreased swelling and erythema</t>
  </si>
  <si>
    <t>decrease in erythema and edema, no longer increased warmth</t>
  </si>
  <si>
    <t>nitgrogen 0.4mg PRN</t>
  </si>
  <si>
    <t>isosorbide 5mg PO BID and PRN</t>
  </si>
  <si>
    <t>106</t>
  </si>
  <si>
    <t>16</t>
  </si>
  <si>
    <t>65</t>
  </si>
  <si>
    <t>doesn't take meds as directed</t>
  </si>
  <si>
    <t>52</t>
  </si>
  <si>
    <t>99.2</t>
  </si>
  <si>
    <t>isosorbide mononitrate 10mg qPM</t>
  </si>
  <si>
    <t>99.1</t>
  </si>
  <si>
    <t>anxious about discharge and what to do if her BP is high</t>
  </si>
  <si>
    <t>178</t>
  </si>
  <si>
    <t>99.7</t>
  </si>
  <si>
    <t>levofloxacin 750mg q24hrs</t>
  </si>
  <si>
    <t>DOE, on O2, no congestion/abd pain/swelling in legs</t>
  </si>
  <si>
    <t>denies pain, LS w/exp wheezes and upper airway wheezes, DOE</t>
  </si>
  <si>
    <t>doxycycline 100mg</t>
  </si>
  <si>
    <t>breathing improving, remains tachycardic, nonproductive cough, very SOB on RA after ambulating</t>
  </si>
  <si>
    <t>pt reports feeling much better, wheezes much improved, didn't require O2 o/n</t>
  </si>
  <si>
    <t>pt reports feeling well, has increased ins and exp wheezes</t>
  </si>
  <si>
    <t>gimepreride 4mg qAM</t>
  </si>
  <si>
    <t>feels great, LS diminished throughout w/decreased wheezing</t>
  </si>
  <si>
    <t>pt in no apparent distress, denies fevers/chills</t>
  </si>
  <si>
    <t>subjective fevers o/n w/sweats, dark urine, hypotensive but asymptomatic</t>
  </si>
  <si>
    <t>pt feels better, slept well, denies CP/SOB/n/v/d</t>
  </si>
  <si>
    <t>bactrim DS 800mg-160mg BID</t>
  </si>
  <si>
    <t>magnesium oxide 240mg</t>
  </si>
  <si>
    <t>pt denies any negative changes</t>
  </si>
  <si>
    <t>feels weak/fatigued/depressed</t>
  </si>
  <si>
    <t>furosemide 10mg QD</t>
  </si>
  <si>
    <t>arranged medications and educated pt on HBP and diabetes control</t>
  </si>
  <si>
    <t>denies any complaints, overall feeling better, mechanical fall w/MD assessment- hit his head</t>
  </si>
  <si>
    <t>pt reports feeling fine, no pain after fall, no new neurologic symptoms</t>
  </si>
  <si>
    <t>no new changes, feels well, foley catheter removed</t>
  </si>
  <si>
    <t>still w/o complaints</t>
  </si>
  <si>
    <t>pt comfortable in no distress</t>
  </si>
  <si>
    <t xml:space="preserve">foley catheter leaking, at time of RN departure pt appeared comfortable </t>
  </si>
  <si>
    <t>hydralazine 100mg TID</t>
  </si>
  <si>
    <t>insulin glargine 5 units qHS</t>
  </si>
  <si>
    <t>nifedpine 60mg QD</t>
  </si>
  <si>
    <t>coughing and SOB likely due to CPAP</t>
  </si>
  <si>
    <t>lasix 60mg</t>
  </si>
  <si>
    <t>acetaminophen 325mg</t>
  </si>
  <si>
    <t>sodium polystyrene sorbitol 15mg</t>
  </si>
  <si>
    <t>metoprolol succinate 200mg qAM</t>
  </si>
  <si>
    <t>pt tachycaridic o/n, denied SOB, LS remain clear, pt has no peripheral edema</t>
  </si>
  <si>
    <t>pt voided a good amount, contiues to report feeling well, labs improving</t>
  </si>
  <si>
    <t>losartan 25mg qAM</t>
  </si>
  <si>
    <t>pt feels good, but was highly anxious as she hand't taken her morning meds as instructed by HH team </t>
  </si>
  <si>
    <t>c/o BLE pain, slept comfortably, LLE swollen/red/warm to touch</t>
  </si>
  <si>
    <t>advil 2 tabs</t>
  </si>
  <si>
    <t>LLE still swollen/red/warm but improving</t>
  </si>
  <si>
    <t>BLE pain better, appears more comfortable, BLE edema now eqal</t>
  </si>
  <si>
    <t>BLE pain improved, they remain edematous</t>
  </si>
  <si>
    <t>pain in R foot mostly gone, edema decreased</t>
  </si>
  <si>
    <t>pt reports swelling has improved, redness improving, no f/c/new complaints</t>
  </si>
  <si>
    <t>pt reports feeling better overall, swelling improved</t>
  </si>
  <si>
    <t>pt reports good urine output, in no apparent distress, no new complaints</t>
  </si>
  <si>
    <t>pt feeling very well w/improvement in BLE pain</t>
  </si>
  <si>
    <t>pt feels better w/resolution of dysuria, still has mild flank pain</t>
  </si>
  <si>
    <t>Dextromethoprhan-guaifenesin 5mL PRN</t>
  </si>
  <si>
    <t>34.7</t>
  </si>
  <si>
    <t>15</t>
  </si>
  <si>
    <t>better skin coloring, cough and sputum production decreased, no longer w/DOE</t>
  </si>
  <si>
    <t>levocetir 5mg qPM</t>
  </si>
  <si>
    <t>LS w/bibasilar crackles, denies CP/fever</t>
  </si>
  <si>
    <t xml:space="preserve">pt dizzy/weak o/n, continues to feel weak and fatuged, SOB improving, </t>
  </si>
  <si>
    <t>pt felt anxious and SOB o/n, notes "stomach nerves" in AM which bother her breathing, overall says breathing is much improved, pt is smiling and in very good spirits in PM- no longer nervous/anxious</t>
  </si>
  <si>
    <t>BP improving</t>
  </si>
  <si>
    <t>pt had episode of insomnia o/n and was yelling all evening, doing quite well in AM</t>
  </si>
  <si>
    <t>haloperidol 2mg BID PRN</t>
  </si>
  <si>
    <t>pt more confused</t>
  </si>
  <si>
    <t xml:space="preserve">pt in no apparent distress/discomfort, being dsicharged to hospice </t>
  </si>
  <si>
    <t>one episode of profuse diarrhea during initial admission</t>
  </si>
  <si>
    <t>insulin humulin 60 units qAM, 40 units qPM</t>
  </si>
  <si>
    <t>metoclopramide 5mg BID</t>
  </si>
  <si>
    <t>diarrhea o/n</t>
  </si>
  <si>
    <t>in good spirints, feeling well</t>
  </si>
  <si>
    <t>no SOB at rest</t>
  </si>
  <si>
    <t>pt feeling much better, able to ambulate upstairs w/o SOB, leg swelling improved, overall in good spirits</t>
  </si>
  <si>
    <t>pt has been persistently tachycardic but asymptomatic, feeling very good, no SOB</t>
  </si>
  <si>
    <t>acetminophen 1g q8hrs</t>
  </si>
  <si>
    <t>ibuprofen 800mg q8hrs</t>
  </si>
  <si>
    <t>ampicilin-subactam (UNASYN) 3000mg</t>
  </si>
  <si>
    <t>pain/swelling has improved, pain w/palpatation, RUE red/swelling/warm/some tenderness noted w/positive CSMs</t>
  </si>
  <si>
    <t>patch not working o/n, improvement in redness/swelling, significant pain</t>
  </si>
  <si>
    <t>pain improved, no fever/chills, increasing redness around arm, swelling has improved, erythema exceeding border but fading</t>
  </si>
  <si>
    <t>pain/redness/swelling improved</t>
  </si>
  <si>
    <t>RUE improved significantly w/redness receding at borders</t>
  </si>
  <si>
    <t>sodium chloride 0.9% 100mL</t>
  </si>
  <si>
    <t>meropenem 1g</t>
  </si>
  <si>
    <t>pt appears comfortable, no o/n events</t>
  </si>
  <si>
    <t>appears much brighter and more interactive, pt suctioned 1x today w/clear sputum, LS rhonchi, SPT draining yellow urine w/mucous, noe dema noted</t>
  </si>
  <si>
    <t>pt's mother noted face was flinching and LUE was tremoring causing concern for seizure- called EMS and was transferred back to BWH ED</t>
  </si>
  <si>
    <t xml:space="preserve">improved SOB w/ambulation, improvement of LE swelling, increase in urination </t>
  </si>
  <si>
    <t>worsening cough and wheezing in AM-improved w/levo albuterol neb, feeling slightly better, pt sounds more congested</t>
  </si>
  <si>
    <t>ipratropium albuterol neb 3mL q6hrs PRN</t>
  </si>
  <si>
    <t>worsening wheezing, productive cough w/green sputum, mild expiratory wheezes on upper lobes, feeling a little better</t>
  </si>
  <si>
    <t>levalbuterol 0.6mg/3mL neb solution 3mL q6hrs PRN</t>
  </si>
  <si>
    <t xml:space="preserve">cough and wheezing improved on duo nebulizers, lower leg swelling reduced, in good spirits </t>
  </si>
  <si>
    <t>tachycardic o/n- asymptomatic, continued wheezing, mild improvement w/nebs</t>
  </si>
  <si>
    <t xml:space="preserve">episode of SOB and cough o/n improved w/nebs, feeling better today, tachy o/n but asymptomatic </t>
  </si>
  <si>
    <t>insulin glargine 15units qHS</t>
  </si>
  <si>
    <t>denies pain at rest, feels pain in epigastric area, LUQ and RUQ w/palpitation</t>
  </si>
  <si>
    <t>bismatrol 262mg q6hrs PRN</t>
  </si>
  <si>
    <t xml:space="preserve">felt well in AM, no acute distress, had episode of fecal incontinence last night, and an episode of abd pain, </t>
  </si>
  <si>
    <t xml:space="preserve">denies abd pain, vomited after morning visit </t>
  </si>
  <si>
    <t>denies SOB, occasional dry cough</t>
  </si>
  <si>
    <t>insulin lispro sliding scale BID</t>
  </si>
  <si>
    <t>feels a little better, breathing better, urinating copiously</t>
  </si>
  <si>
    <t>SOB better, less swelling, has bilat foot pain and fatigue</t>
  </si>
  <si>
    <t xml:space="preserve">SOB and sleeping are better, chronic back pain, </t>
  </si>
  <si>
    <t>insulin glargine 60 units qAM</t>
  </si>
  <si>
    <t>pt feels SOB and abd distention have improved, but she feels weak and less perky</t>
  </si>
  <si>
    <t>pt feels stronger, no SOB at rest or w/ambulation</t>
  </si>
  <si>
    <t>2 ????</t>
  </si>
  <si>
    <t>Peter</t>
  </si>
  <si>
    <t>breathing was worse in the morning, appeared better in the afternoon</t>
  </si>
  <si>
    <t>Vancomycin 1g</t>
  </si>
  <si>
    <t>Guaifenesin 10mL</t>
  </si>
  <si>
    <t>Vancomycin 1.25g</t>
  </si>
  <si>
    <t>Linezolid 600mg BID</t>
  </si>
  <si>
    <t>insulin lispro 3 units</t>
  </si>
  <si>
    <t>cough improved, increased urination</t>
  </si>
  <si>
    <t>lactulose 20mL TID</t>
  </si>
  <si>
    <t>3 episodes of diarrhea yesterday, normal BM in AM, LE swelling reduced</t>
  </si>
  <si>
    <t>overall feeling well, breathing has continued to improve</t>
  </si>
  <si>
    <t>feeling well, worried about continued diarrhea</t>
  </si>
  <si>
    <t>no more diarrhea</t>
  </si>
  <si>
    <t>insulin aspart 15 units TID</t>
  </si>
  <si>
    <t>nonproductive cough</t>
  </si>
  <si>
    <t>pt w/fever and loose cough, no chills</t>
  </si>
  <si>
    <t>pt closer to baseline, more alert, appears comfortable</t>
  </si>
  <si>
    <t>per pts wife pt is improving, slept well, no cough, increased appetite</t>
  </si>
  <si>
    <t xml:space="preserve">pt alert   </t>
  </si>
  <si>
    <t xml:space="preserve">isn't taking meds as prescribed </t>
  </si>
  <si>
    <t>chest pain improved</t>
  </si>
  <si>
    <t>episode of SOB in the AM- improved w/o resolution, appears midly DOE, pt endorses intermittent palpitations and muscle spasms</t>
  </si>
  <si>
    <t>SOB and had tightness in chest</t>
  </si>
  <si>
    <t>no chest tightness or dizziness today</t>
  </si>
  <si>
    <t>pt continues to endorse muscle spasms/cramps, otherwise feels well</t>
  </si>
  <si>
    <t>continued mild SOB w/exertion, mild muscle cramps</t>
  </si>
  <si>
    <t xml:space="preserve">torsemide 100mg BID </t>
  </si>
  <si>
    <t>potassium chloride 60mEq BID</t>
  </si>
  <si>
    <t xml:space="preserve">pt feels "lighter" and less SOB w/activity </t>
  </si>
  <si>
    <t>LSC, unrelieved SOB, no c/o pain</t>
  </si>
  <si>
    <t>aspirin 325mg qAM</t>
  </si>
  <si>
    <t>metoprolol 12.5mg</t>
  </si>
  <si>
    <t>metoprolol 25mg</t>
  </si>
  <si>
    <t>metoprolol 37.5mg</t>
  </si>
  <si>
    <t>potassium chlroide 40mEq</t>
  </si>
  <si>
    <t>no pain, O2 sats maintained in high 90s, some DOE</t>
  </si>
  <si>
    <t>diltiazem 30mg</t>
  </si>
  <si>
    <t>afib o/n w/RVR -inc dose of metoprolol succinate, pt tired in AM, continued productive cough o/n, improved SOB, no edema</t>
  </si>
  <si>
    <t>cough improving, still SOB w/walking, denies chest pain/n/v/d, cough now w/occasional yellow sputum</t>
  </si>
  <si>
    <t>metoprolol 50mg BID</t>
  </si>
  <si>
    <t xml:space="preserve">dextromethorphan-guaiFENesin 1200mg </t>
  </si>
  <si>
    <t>diltiazem 20mg</t>
  </si>
  <si>
    <t>coughing worse o/n, SOB w/ambulation and exertion, denied any other complaints</t>
  </si>
  <si>
    <t>diltiazem XR 180mg qAM</t>
  </si>
  <si>
    <t>cough and SOB stable, remains tachycardic, lightheaded and dizzy</t>
  </si>
  <si>
    <t xml:space="preserve">HR now well controlled, pt feels cough and SOB are improving </t>
  </si>
  <si>
    <t>LS corase crackles in bases, productive cough-thick yellow sputum, BLE edema</t>
  </si>
  <si>
    <t>prednisone 20mg QD</t>
  </si>
  <si>
    <t>slept well, feels less SOB, continues w/standard productive cough</t>
  </si>
  <si>
    <t>breathing is much better</t>
  </si>
  <si>
    <t>feels well, SOB continues to improve, legs have no swelling</t>
  </si>
  <si>
    <t>pt feels more comfortable but is more tired than usual</t>
  </si>
  <si>
    <t>guaifenesin dextromethorphan 2ts q4hrs PRN</t>
  </si>
  <si>
    <t>mild SOB at rest, not in distress, LS w/bibasilar crackles, no LE edema, abd softly distended and NOT with +BS</t>
  </si>
  <si>
    <t>pt much improved, slept well, improved cough, breathing more comfortably</t>
  </si>
  <si>
    <t>insulin detemir U-100 (LEVEMIR) 100 unit/mL 70 units qAM 20 units qPM</t>
  </si>
  <si>
    <t>pt feels improved from yesterday, cough and breathing are better, improved appetite, LS still w/bibasilar crackles</t>
  </si>
  <si>
    <t>bisprolol 20mg QD</t>
  </si>
  <si>
    <t>cefpodoxime 200mg q12hrs</t>
  </si>
  <si>
    <t xml:space="preserve">metolazone 2.5mg </t>
  </si>
  <si>
    <t>c/o dry hacking cough, SOB w/exertion, LS diminished mild crackles at bilateral bases</t>
  </si>
  <si>
    <t>RLE tender to touch w/increased warmth/eyrthmea/2+ edema/small amount of drainage on shin</t>
  </si>
  <si>
    <t>pt endorses less pain in RLE otherwise unchanged</t>
  </si>
  <si>
    <t>pt notes increased pain in ankle, RLE appearance unchanged</t>
  </si>
  <si>
    <t>less pain today, erythema and edema slightly decreased</t>
  </si>
  <si>
    <t>slight pain in ankle, doing well, slight improvement in edema and erythema, no increased warmth, difficulty ambulating</t>
  </si>
  <si>
    <t>bupropion 200mg QD</t>
  </si>
  <si>
    <t>RLE appears unchanged, RLE has small blistered areas w/scattered scabs, eyrthematic and edematous, pt states feeling well</t>
  </si>
  <si>
    <t>minimal pain</t>
  </si>
  <si>
    <t>RLE cellulitits improving</t>
  </si>
  <si>
    <t>denies pain, bilat +2 pitting edema up to shins, open blisters on LLE</t>
  </si>
  <si>
    <t>SOB improving, continued weakness, 2 wounds on LLE draining purulent fluid, pedal edema decreasing- +1 at this time</t>
  </si>
  <si>
    <t xml:space="preserve">mirtazapine 15mg qHS  </t>
  </si>
  <si>
    <t>continues to have difficulty sleeping, appears fatigued, no pain/SOB</t>
  </si>
  <si>
    <t>small amount of bleeding around foly cath, given change in MS/hypotension and level of care needed pt returned to BWH</t>
  </si>
  <si>
    <t>pt reports feeling better and breathing has improved, pt states he is depressed, CP resolved, no other new complaints</t>
  </si>
  <si>
    <t>guaifenesin 20mL 16hrs PRN</t>
  </si>
  <si>
    <t>nystatin 500000 units QD</t>
  </si>
  <si>
    <t>pt reports significant improvement in breathing and is feeling much better, cough w/productive sputum, denies any CP</t>
  </si>
  <si>
    <t>worsening tongue pain, dry cough improving, SOB improved</t>
  </si>
  <si>
    <t>pt in good spirits, appetite is back</t>
  </si>
  <si>
    <t xml:space="preserve">benzonatate 100mg </t>
  </si>
  <si>
    <t>pt feeling dizzy in the am, no nausea or vomiting, continued nonproductive cough, denies fever/chills, had an episode of diarrhea</t>
  </si>
  <si>
    <t>pt feels much improved, feels energy is back to normal, dizziness has improved</t>
  </si>
  <si>
    <t>pt feels near baseline, no cough, no add'l diarrhea</t>
  </si>
  <si>
    <t>pt feeling much better</t>
  </si>
  <si>
    <t>met w/Good Shepherd to discuss transition to palliative care</t>
  </si>
  <si>
    <t>dyspneic, winded w/walking around, LLQ tenderness, trace pitting edema b/l</t>
  </si>
  <si>
    <t>SOB improved, increased urinary output</t>
  </si>
  <si>
    <t xml:space="preserve">pt feels better than yesterday, however fees unwell in general </t>
  </si>
  <si>
    <t>SOB and DOE improved</t>
  </si>
  <si>
    <t>swelling and erythema at puncture site extending out of demarcated zone to beginning of palm</t>
  </si>
  <si>
    <t>pain and redness reduced, no reported diarrhea, mild lightheadedness</t>
  </si>
  <si>
    <t xml:space="preserve">LUE cellulitis continues to improve, decreased warmth/swelling/erythema </t>
  </si>
  <si>
    <t>LUE cellulitis continues to improve, abdominal cramps o/n, 3-4 episodes of diarrhea</t>
  </si>
  <si>
    <t>enoxaparin SubQ 150mg</t>
  </si>
  <si>
    <t>pt reports improvement in SOB and denies chest pain or dizziness</t>
  </si>
  <si>
    <t>DULoxetine 60mg</t>
  </si>
  <si>
    <t>rivaroxaban 20mg</t>
  </si>
  <si>
    <t xml:space="preserve">echo performed </t>
  </si>
  <si>
    <t>reports improved breathing and general comfort</t>
  </si>
  <si>
    <t>prednisone 40mg QD 5days</t>
  </si>
  <si>
    <t>stable, comfortable, no peripheral edema, without edema</t>
  </si>
  <si>
    <t>breathing comfortable in no distress</t>
  </si>
  <si>
    <t>ipratropium bromide-albuterol 0.5-2.5mg/3mL 3mL q4hrs PRN</t>
  </si>
  <si>
    <t>pt has productive cough w/diminished LS, tachycardic- given bolus of 1L normal saline</t>
  </si>
  <si>
    <t>slept well, improving fever, no chills, continued constipation, LS still dim bilat, HR decreased signficantly</t>
  </si>
  <si>
    <t>worsening productive cough, fever to 101 o/n, worsening wheezing, SOB w/minimal exertion, brought to ED</t>
  </si>
  <si>
    <t>discharged to BWH for acute upper GI bleed</t>
  </si>
  <si>
    <t>frequent dry cough, mildly SOB</t>
  </si>
  <si>
    <t>continued SOB, appears better</t>
  </si>
  <si>
    <t>pt returned to BWH ED- agitated and tachypneic/breathing more labored than in AM and altered mental status</t>
  </si>
  <si>
    <t>insulin NPH 10 units</t>
  </si>
  <si>
    <t>inslulin glargine 10 units</t>
  </si>
  <si>
    <t>feels much improved</t>
  </si>
  <si>
    <t>insulin lispro 5 units</t>
  </si>
  <si>
    <t>RLE edema improved</t>
  </si>
  <si>
    <t>Glargine 20 units</t>
  </si>
  <si>
    <t>no complaints, pt denies pain</t>
  </si>
  <si>
    <t>Glargine 55 units qAM</t>
  </si>
  <si>
    <t>Allopurinol 100mg qAM</t>
  </si>
  <si>
    <t>diltiazem 120mg QD</t>
  </si>
  <si>
    <t>SOB after exertion-recovers w/rest</t>
  </si>
  <si>
    <t>continued SOB, worsening swelling in feet</t>
  </si>
  <si>
    <t>improvement in SOB, decreased swelling in feet, DOE much improved</t>
  </si>
  <si>
    <t>occasional productive coughw/yellow sputum, BLE +1 edema that is improving</t>
  </si>
  <si>
    <t>cough w/no productive sputum</t>
  </si>
  <si>
    <t>greatly improved</t>
  </si>
  <si>
    <t>RLE cellulitis improving, pain improved</t>
  </si>
  <si>
    <t>albuterol 2.5neb solution 3mL q4hrs PRN</t>
  </si>
  <si>
    <t>bnezonatate 100mg TID PRN</t>
  </si>
  <si>
    <t>nonproductive cough o/n</t>
  </si>
  <si>
    <t>alert and oriented to person and place, appears fatigued, denies SOB/n/v/d, no urinary symptoms</t>
  </si>
  <si>
    <t>more awake and alert, cough improved, slept poorly</t>
  </si>
  <si>
    <t>insomnia o/n, pt is feeling better, confusion and SOB improved, large BM in AM</t>
  </si>
  <si>
    <t>pt more confused, denies pain, dtr called to report pt fell- didn't lose consciousness- small abrasion to knee, pt lying comfortably in no distress</t>
  </si>
  <si>
    <t>pt more alert and smiling</t>
  </si>
  <si>
    <t>prochlorperzine 10mg</t>
  </si>
  <si>
    <t>mild nausea with belching</t>
  </si>
  <si>
    <t>pt reports improvement, still nauseous</t>
  </si>
  <si>
    <t>back to baseline, productive cough</t>
  </si>
  <si>
    <t>pt much better, BP stable o/n, complains of sore throat</t>
  </si>
  <si>
    <t>haloperidol lactate 2.5mg</t>
  </si>
  <si>
    <t>risperidone 0.25mg</t>
  </si>
  <si>
    <t>fever, unable to stand or walk, confused</t>
  </si>
  <si>
    <t>pt in no apparent distress, very congested w/a cough, very weak</t>
  </si>
  <si>
    <t>gauiFENesin (ROBITUSSIN) 100mg/5mL 10mL TID PRN</t>
  </si>
  <si>
    <t>sodium chloride 0.9% neb solution 3mL QD PRN</t>
  </si>
  <si>
    <t>brighter today, more interactive, congested nonproductive cough</t>
  </si>
  <si>
    <t>walking w/minimal assistance, tachycardic in AM</t>
  </si>
  <si>
    <t>pt more alert, still has occasional productive cough</t>
  </si>
  <si>
    <t>breathing comfortably, no peripheral edema</t>
  </si>
  <si>
    <t>much improved SOB</t>
  </si>
  <si>
    <t>tachypneic, LS clear and L but diminished on R</t>
  </si>
  <si>
    <t>awoke at 5am breathless-nasal cannula fell off, feels mostly the same, continues to feel SOB</t>
  </si>
  <si>
    <t>albuterol 2.5mg/3mL neb solution 3mL q4hrs</t>
  </si>
  <si>
    <t>feels about the same, DOE that improves w/rest, feels improved in PM, LS w/decreased wheezing</t>
  </si>
  <si>
    <t>feels breathing is under control, appears much less uncomfortable, less mucus production on cough</t>
  </si>
  <si>
    <t>pt feeling significantly better, breathing has improved</t>
  </si>
  <si>
    <t>continued improvement in SOB</t>
  </si>
  <si>
    <t>overall feeling better, pt weaned off O2</t>
  </si>
  <si>
    <t>DOE has resolved</t>
  </si>
  <si>
    <t>enalapril 40mg</t>
  </si>
  <si>
    <t>magnesium sulfate in water 4g</t>
  </si>
  <si>
    <t>iron sucrose 200mg</t>
  </si>
  <si>
    <t>pt given IV lasix yesterday w/good response and feels symptomaticaly improved</t>
  </si>
  <si>
    <t>breathing improved, not yet at baseline</t>
  </si>
  <si>
    <t>continued fatigue, breathing improved</t>
  </si>
  <si>
    <t>metalozane 2.5mg QD</t>
  </si>
  <si>
    <t>central abd pain-no exacerbating or relieving symptoms-resolved by afternoon</t>
  </si>
  <si>
    <t xml:space="preserve">continued improvement, denies SOB/leg swelling, </t>
  </si>
  <si>
    <t>torsemide 40mg BID</t>
  </si>
  <si>
    <t>pt reports back to baseline, had a productive cough last night w/white phlegm, no edema noted</t>
  </si>
  <si>
    <t>pt has severe memory loss impairing ability to use insulin correctly</t>
  </si>
  <si>
    <t>dulaglutide 0.75mg qWeek</t>
  </si>
  <si>
    <t>pt slept well, denies fever/chills, continued cough</t>
  </si>
  <si>
    <t>feels more "clear", but still not 100%</t>
  </si>
  <si>
    <t>insulin lispro 20 units QD</t>
  </si>
  <si>
    <t>increased urination o/n, no SOB</t>
  </si>
  <si>
    <t>torsemide 150mg</t>
  </si>
  <si>
    <t>pt tired/fatigued, abd pain/difficulty urinating, abd distention, SOB w/movement</t>
  </si>
  <si>
    <t>visibly SOB, denies CP, transferred back to ED</t>
  </si>
  <si>
    <t>traMADol 50mg</t>
  </si>
  <si>
    <t>did well o/n, stable on room air</t>
  </si>
  <si>
    <t>pt alert to self and confused, VSS, afebrile, denied pain and discomfort, some SOB and cough</t>
  </si>
  <si>
    <t>feels better w/antibiotics</t>
  </si>
  <si>
    <t>significant improvement of pain, reports heartburn</t>
  </si>
  <si>
    <t>trimethoprim-sulfamethoxazole 160-800mg BID</t>
  </si>
  <si>
    <t>pt up all night due to epigastric pain due to chronic acid reflux- better in PM and in no distress</t>
  </si>
  <si>
    <t>improved overall SOB and wheezing</t>
  </si>
  <si>
    <t>nicoderm 14mg QD</t>
  </si>
  <si>
    <t>increased wheezing and cough o/n, cough is nonproductive, LS still w/diffuse wheezing</t>
  </si>
  <si>
    <t>cefpodoxime 200mg BID PRN</t>
  </si>
  <si>
    <t>guaifenesin 10mg QD PRN</t>
  </si>
  <si>
    <t>continued cough, SOB and wheezing improved</t>
  </si>
  <si>
    <t>pt feeling much better, cough improved w/PRN guaifenesin, SOB ahs improved as well</t>
  </si>
  <si>
    <t>reports fevers/chills, no nausea/vomiting</t>
  </si>
  <si>
    <t>pt felt "Lots of cold" then soon after felt hot, wasn't diaphoretic, HR down since AM, feels mildly nauseous when eating</t>
  </si>
  <si>
    <t xml:space="preserve">pt reports feeling better, pain as well as dysuria muich improved, still doesn't have an appetite </t>
  </si>
  <si>
    <t>continues to report feeling better, no fever/chills or acetaminophen taken, denies pain</t>
  </si>
  <si>
    <t>denied CP/SOB, +2 bilat pitting edema</t>
  </si>
  <si>
    <t>clonidine 0.1mg QD</t>
  </si>
  <si>
    <t>BP down, improved leg swelling</t>
  </si>
  <si>
    <t>furosemide 20mg every other day</t>
  </si>
  <si>
    <t>in no apparent distress or discomfort, left flank pain on deep palpitation</t>
  </si>
  <si>
    <t>pt feeling better overall, some fatigue and nausea o/n, denies urinary symptoms</t>
  </si>
  <si>
    <t>appears comfortable, no visible signs of dyspnea at rest</t>
  </si>
  <si>
    <t>wheezing/SOB significantly improved</t>
  </si>
  <si>
    <t>feeling so much better, slept very well</t>
  </si>
  <si>
    <t>insulin NPH-insulin regular (HUMAN, NOVOLIN) 100unit/mL 10 units</t>
  </si>
  <si>
    <t>pt had diarrhea and vomited "black stuff", new LE swelling, pt feels breathing is improved, LS improved</t>
  </si>
  <si>
    <t>up all night coughing, feels wheezy, diffuse wheezes and congested cough w/white sputum, denies feeling SOB</t>
  </si>
  <si>
    <t>persistent wheezing, denies SOB, occasional cough, new unsteady gait</t>
  </si>
  <si>
    <t>continued productive cough, no fever/chills, wheezing improving, pt appears improved</t>
  </si>
  <si>
    <t>Oral Flora</t>
  </si>
  <si>
    <t>pt reports feeling better, wheezing and cough are decreased</t>
  </si>
  <si>
    <t>Folic Acid 1mg QD</t>
  </si>
  <si>
    <t>Lorazepam 0.5mg QD PRN</t>
  </si>
  <si>
    <t>Porair 2puffs q6hrs PRN</t>
  </si>
  <si>
    <t>Tiotropium bromide 1 capsule QD</t>
  </si>
  <si>
    <t>Atenolol 100mg QD</t>
  </si>
  <si>
    <t>Losartan potassium 50mg QD</t>
  </si>
  <si>
    <t>Prednisone 60mg QDx4</t>
  </si>
  <si>
    <t>95.8</t>
  </si>
  <si>
    <t>Simvastatin 20mg qPM</t>
  </si>
  <si>
    <t xml:space="preserve">many signs of dementia </t>
  </si>
  <si>
    <t>Bupropion HCL XL 150mg BID</t>
  </si>
  <si>
    <t>improvement in wrist pain and breathing</t>
  </si>
  <si>
    <t>normal sinus rhythm w/intermittent afib</t>
  </si>
  <si>
    <t>docusate 200mg QD</t>
  </si>
  <si>
    <t>now w/diffuse expiratory wheezes, feels SOB is worse</t>
  </si>
  <si>
    <t xml:space="preserve">mild DOE  </t>
  </si>
  <si>
    <t>nagging dry cough, not sleeping well, losing weight</t>
  </si>
  <si>
    <t>cough improved, pt very cheerful</t>
  </si>
  <si>
    <t>SOB resolved</t>
  </si>
  <si>
    <t>pt remains slightly pale and shivering but improving</t>
  </si>
  <si>
    <t>gabapentin 300mg qHS</t>
  </si>
  <si>
    <t xml:space="preserve">ibuprofen 800mg q8hrs </t>
  </si>
  <si>
    <t>tylenol 1000mg q6hrs</t>
  </si>
  <si>
    <t>saline flush 10cc QD</t>
  </si>
  <si>
    <t xml:space="preserve">chills o/n, febrile in AM, feels weak, appetite is better, continues w/bilateral edema </t>
  </si>
  <si>
    <t>pt feeling well, VSS</t>
  </si>
  <si>
    <t>dysuria and frequency, no abd pain, normal heart sounds and breath sounds, abd soft nontender</t>
  </si>
  <si>
    <t>slept well, still feels fatigued, no dysuria, no abd pain, feels much better, had fever o/n</t>
  </si>
  <si>
    <t>ferric gluconate 125mg</t>
  </si>
  <si>
    <t>pt slept well, feels like she has much more energy, no dizziness, eating and drinking well, w/o urinary symptoms</t>
  </si>
  <si>
    <t>continues to feel improved, eating and drinking well, denies urinary symptoms, w/o complaints</t>
  </si>
  <si>
    <t>hydromorphone HCl/PF 0.5mg</t>
  </si>
  <si>
    <t>acetaminophen 1g q8hrs pRN</t>
  </si>
  <si>
    <t>motrin 600mg q8hrs PRN</t>
  </si>
  <si>
    <t>zofran 4mg q8hrs PRN</t>
  </si>
  <si>
    <t>ascorbic acid 500mg</t>
  </si>
  <si>
    <t>ceftriaxone 2g</t>
  </si>
  <si>
    <t>NS w/KCl 40mEq</t>
  </si>
  <si>
    <t>phenazopyride 200mg</t>
  </si>
  <si>
    <t>improvement in dysuria, pain improved, nausea resolved</t>
  </si>
  <si>
    <t>tachycardic o/n, multiple episodes of vomiting last night, pain improved</t>
  </si>
  <si>
    <t>feels "So much better" than yesterday</t>
  </si>
  <si>
    <t>guaifenesin 20mL TID</t>
  </si>
  <si>
    <t>sodium chloride 400mL</t>
  </si>
  <si>
    <t>continued pain in lower chest w/cough and reports some difficulty breathing</t>
  </si>
  <si>
    <t>mild cough w/sputum o/n, overall improved, pt tachycardic likely due to dehydration- encouraged to push fluids</t>
  </si>
  <si>
    <t>still w/some SOB on exertion, overall feeling better</t>
  </si>
  <si>
    <t>didn't feel well o/n, more SOB and weak this AM, cough decreased but chest tightness increased</t>
  </si>
  <si>
    <t>pt feels much improved after starting fluticasone, LS now clear, breathing comfortably</t>
  </si>
  <si>
    <t>mild epistaxis in AM otherwise feels well</t>
  </si>
  <si>
    <t>INR down to 4.3, denies pain</t>
  </si>
  <si>
    <t>apixaban 5mg</t>
  </si>
  <si>
    <t>INR 1.5</t>
  </si>
  <si>
    <t>chest pain-burning in nature, LS scattered throughout and diminished in the bases</t>
  </si>
  <si>
    <t>amoxicillin-clavulanate 1000-62.5mg BID</t>
  </si>
  <si>
    <t>clarithromycin 500mg BID</t>
  </si>
  <si>
    <t>nicotine patch 12mg QD</t>
  </si>
  <si>
    <t>felt feverish last night, LS clear throughout- slightly diminished bilateral bases, feels well in afternoon, denies pain/dysnpea</t>
  </si>
  <si>
    <t xml:space="preserve">denies fever/leg swelling/neck pain/abd pain/nausea/vomiting/numbness </t>
  </si>
  <si>
    <t>fluticasone-salmeterol 25-50mcg  1 puff BID</t>
  </si>
  <si>
    <t>pt feels "great", was taking saline nebs not albuterol, LSC and diminished throughout, no wheezes or cough</t>
  </si>
  <si>
    <t>pt feels improved, but with difficulting breathing</t>
  </si>
  <si>
    <t>Levofloxacin 750mg qAM</t>
  </si>
  <si>
    <t>patch fell off, pt felt short of breath, duoneb helped</t>
  </si>
  <si>
    <t>Guaifenesin/Dextromethorphan 10mL</t>
  </si>
  <si>
    <t>cough with occasional white sputum in morning, subsided by second RN visit</t>
  </si>
  <si>
    <t>denies SOB/CP, volume overload</t>
  </si>
  <si>
    <t>pt feeling better, reports breathing is normal, denies leg swelling</t>
  </si>
  <si>
    <t>pt feeling fatigued, denies SOB/CP/abd pain, occasional dry cough</t>
  </si>
  <si>
    <t>pt reports feeling "dry", LSC, no cough</t>
  </si>
  <si>
    <t>lethargic appearing, seems to be at baseline</t>
  </si>
  <si>
    <t>sodium choride 0.9% 250mL</t>
  </si>
  <si>
    <t>slept well, good appetite, no dizziness, no f/c/n/v, hypotensive </t>
  </si>
  <si>
    <t>Bactrim 800/160mg BID</t>
  </si>
  <si>
    <t>pt not in any acute distress, denies CP/palpitations/SOB/dizziness/n/v</t>
  </si>
  <si>
    <t>VSS, afebrile, lung sounds dim throughout, denies chest pain</t>
  </si>
  <si>
    <t>ipratropim-albuterol Nebu 3mL</t>
  </si>
  <si>
    <t>labetalol 50mg</t>
  </si>
  <si>
    <t>pt feels good, lungs at baseline, no pain/n/v/fevers/chills</t>
  </si>
  <si>
    <t>On 3L NC, feels that breathing is "not bad"</t>
  </si>
  <si>
    <t>pt agitated, mild SOB w/turning, LS coarse crackles</t>
  </si>
  <si>
    <t>slept well, feels breathing is improved</t>
  </si>
  <si>
    <t>No chest pain or SOB</t>
  </si>
  <si>
    <t>ongoing headache, subjective fevers, denies neck pain</t>
  </si>
  <si>
    <t>acetminophen 1g q8hrs PRN</t>
  </si>
  <si>
    <t>continued vomiting o/n, feels improved after IVF, 1 episode of diarrhea in AM, sometimes feels lightheaded</t>
  </si>
  <si>
    <t>nauseated- vomiting after taking acetaminophen last night, endorses tolerating fluids better, continues to deny urinary symptoms/back pain, feeling better in PM and is anxious to eat</t>
  </si>
  <si>
    <t>denies n/v, states she feels well, denies any pain</t>
  </si>
  <si>
    <t>BP stable, denies headache</t>
  </si>
  <si>
    <t xml:space="preserve">took metoprolol succinate for rate control </t>
  </si>
  <si>
    <t>dabigatran 150mg BID</t>
  </si>
  <si>
    <t>metoprolol 100mg QD</t>
  </si>
  <si>
    <t>pt has had mild lower abdominal pain, denies f/c, denies chest pain</t>
  </si>
  <si>
    <t>melatonin 3g</t>
  </si>
  <si>
    <t>sodium chloride 0.9% IV 250mL</t>
  </si>
  <si>
    <t>feeling improved, still some abdominal pain</t>
  </si>
  <si>
    <t>pt denies pain</t>
  </si>
  <si>
    <t>slept well, tolerating some food, tolerating fluids well</t>
  </si>
  <si>
    <t>continues to feel weaker than normal but is improving w/decreased R flank pain</t>
  </si>
  <si>
    <t>mild SOB, pt feeling better</t>
  </si>
  <si>
    <t>SOB, no fevers, no cough</t>
  </si>
  <si>
    <t xml:space="preserve">mild SOB </t>
  </si>
  <si>
    <t>warfarin 10mg</t>
  </si>
  <si>
    <t>pt reports ongoing abdominal discomfort intermittent SOB</t>
  </si>
  <si>
    <t>SOB, DOE, legs are still swollen</t>
  </si>
  <si>
    <t>warfarin 7.5mg</t>
  </si>
  <si>
    <t>pt reports feeling same as yesterday, breathing feels good</t>
  </si>
  <si>
    <t>some dyspnea, breathing well, some hypotension o/n that resolved w/o intervention</t>
  </si>
  <si>
    <t>torsemide 80mg</t>
  </si>
  <si>
    <t>nicotine (NICODERM CQ) 21g q24hrs</t>
  </si>
  <si>
    <t>feels very well, mild expiratory wheezes</t>
  </si>
  <si>
    <t>asthma attack in early AM but felt much better after neb</t>
  </si>
  <si>
    <t>Guaifenesin 10ml TID PRN</t>
  </si>
  <si>
    <t>Ibuprofen 800ng TID</t>
  </si>
  <si>
    <t>2 RR alarms during the night</t>
  </si>
  <si>
    <t>diltiazem 30mg q8hrs</t>
  </si>
  <si>
    <t>Metoprolol 5mg IV</t>
  </si>
  <si>
    <t>Metoprolol 25mg</t>
  </si>
  <si>
    <t>patient agitated, was removing O2</t>
  </si>
  <si>
    <t>90s</t>
  </si>
  <si>
    <t>60s</t>
  </si>
  <si>
    <t>99.8</t>
  </si>
  <si>
    <t>diltiazem 60mg TID</t>
  </si>
  <si>
    <t>levaquin 750mg QD</t>
  </si>
  <si>
    <t>Miralax 17g QD PRN</t>
  </si>
  <si>
    <t xml:space="preserve">Lasix 10mg </t>
  </si>
  <si>
    <t>midly tachypnic</t>
  </si>
  <si>
    <t>abd discomfort unchanged</t>
  </si>
  <si>
    <t>LS w/bibasilar crackles, appears comfortablye at rest, +DOE, pt reports feeling better than yesterday</t>
  </si>
  <si>
    <t>pt feels breathing is much improved, slept very well, feeling positive, LSC and diminished</t>
  </si>
  <si>
    <t>pt notes sleep was "fantastic", slept throughout night w/o SOB, improving diet, LSC and diminished</t>
  </si>
  <si>
    <t>pt sleeping comfortably and feels much improved, LSC throughout, mildly SOB w/exertion-recovers w/rest, voiding good amounts</t>
  </si>
  <si>
    <t>furosemide 80mg qAM 40mg qPM</t>
  </si>
  <si>
    <t>pt comfortable, feels fine w/o O2, denies feeling SOB</t>
  </si>
  <si>
    <t>pt feeling "perfect"</t>
  </si>
  <si>
    <t>continued muscle pains and fever</t>
  </si>
  <si>
    <t>pt reports feeling better, worsening congestion and persisitent cough, denies fever, chills improved</t>
  </si>
  <si>
    <t>pt denies f/c o/n, feeling congested w/cough, headache but no vision changes or dizziness</t>
  </si>
  <si>
    <t>ceftazidime 1g q8hrs</t>
  </si>
  <si>
    <t>pt feels much better, sweat profusely o/n but didn't feel feverish, pt denies dysura/frequency/urgency but does have some discomfort in his penis</t>
  </si>
  <si>
    <t>feels improved to 85%</t>
  </si>
  <si>
    <t>feels about the same as yesterday, did not sleep well, denies lightheadedness, doesn't have much of an appetite</t>
  </si>
  <si>
    <t>naproxen 440mg BID PRN</t>
  </si>
  <si>
    <t>melatonin 6mg</t>
  </si>
  <si>
    <t>chondroitin 40mg QD</t>
  </si>
  <si>
    <t>magnesium 400mg QD PRN</t>
  </si>
  <si>
    <t>slept well, no fever/chills/nausea/vomiting, continued cloudy hazy uring-later passed a blood clot w/subsequent clear urine</t>
  </si>
  <si>
    <t>cyclobenzaprine 10mg BID PRN</t>
  </si>
  <si>
    <t>toradol 15mg</t>
  </si>
  <si>
    <t>throbbing LLE pain, otherwise doing well</t>
  </si>
  <si>
    <t>denies urinary symptoms</t>
  </si>
  <si>
    <t xml:space="preserve">pt very tired, increased SOB while laying down </t>
  </si>
  <si>
    <t>Ls w/crackles at bases, denies any cough/congestion, BLE edema</t>
  </si>
  <si>
    <t>breathing about the same, increased urination</t>
  </si>
  <si>
    <t>good shepard?</t>
  </si>
  <si>
    <t>check adverse events</t>
  </si>
  <si>
    <t xml:space="preserve">increased work of breathing, pt voided 2x and is fatigued </t>
  </si>
  <si>
    <t xml:space="preserve">pt exhausted and easily SOB, meeting w/hospice later in the day </t>
  </si>
  <si>
    <t>R forefoot w/erythema w/in border of demarcation and mild increased warmth, intact scab</t>
  </si>
  <si>
    <t>nicotine buccal lozenge 4mg PRN</t>
  </si>
  <si>
    <t>nicoderm patch 21mg q24hrs</t>
  </si>
  <si>
    <t>foot still has some redness/swelling/warmth but receding from demarcated area</t>
  </si>
  <si>
    <t>erythema continues to receed border of demarcation, still w/mild increased warmth</t>
  </si>
  <si>
    <t>RLE erythema decreased, some swelling and inc warmth, denies pain at rest</t>
  </si>
  <si>
    <t>pain improving, pt taking antibiotics and apap as directed</t>
  </si>
  <si>
    <t>cough, denies abd pain/fever, has some chills, pt reports 3 episodes of diarrhea</t>
  </si>
  <si>
    <t>guaiFENesin (ROBITUSSIN) 200mg TID PRN</t>
  </si>
  <si>
    <t>productive cough o/n some improvement w/guaifenesin, denies SOB/fever/chills/CP/abd pain</t>
  </si>
  <si>
    <t>pt reports worsening nonproductive cough o/n, feels better in PM</t>
  </si>
  <si>
    <t>cough much better today</t>
  </si>
  <si>
    <t>mild DOE but not in distress, LSC, RLE 2+ pitting edema, LLE +1, abd semi-firm and slightly distended</t>
  </si>
  <si>
    <t>pt slept well, notes feeling well, dyspneic after weaning to 1L O2, feels DOE has improved, voiding often</t>
  </si>
  <si>
    <t>pt feels "so-so", still w/mild DOE that resolves with rest, BLE slightly improved</t>
  </si>
  <si>
    <t xml:space="preserve">pt feels good, improved from yesterday, sleeping w/O2 o/n, LLE improved, abd softer but still large, </t>
  </si>
  <si>
    <t>no SOB/DOE/CP/cough/fever, doing much better</t>
  </si>
  <si>
    <t>pt feeling well, LSC, RLE slightly warm to touch and erythemic w/1+ pitting edema, RLE edema unchanged</t>
  </si>
  <si>
    <t>bibasilar crackles, LE edema</t>
  </si>
  <si>
    <t>potassium chloride 40mg</t>
  </si>
  <si>
    <t>mild DOE resolves w/rest</t>
  </si>
  <si>
    <t>frequent urination, improved SOB w/exertion</t>
  </si>
  <si>
    <t xml:space="preserve">azithromycin 500mg </t>
  </si>
  <si>
    <t>sodium chloride IV 1000mL</t>
  </si>
  <si>
    <t>zolpidem 2.5mg</t>
  </si>
  <si>
    <t>sodium chloride 7% nebu 100mL</t>
  </si>
  <si>
    <t>sodium chloride IV 3mL</t>
  </si>
  <si>
    <t>zolpidem 5mg</t>
  </si>
  <si>
    <t>strong, dry, non productive cough</t>
  </si>
  <si>
    <t>slept well, had headache</t>
  </si>
  <si>
    <t>pt reports feeling constipated but denies abd pain</t>
  </si>
  <si>
    <t>pt reports "very fast palpitations" around 2:45pm that traveled up her legs and back, then experience pain in her eyeballs and saw spiders which has since resolved</t>
  </si>
  <si>
    <t>Enoxaparin 30mg</t>
  </si>
  <si>
    <t>Sodium phosphate 1 packet</t>
  </si>
  <si>
    <t xml:space="preserve">pt reported feeling weak and unable to sleep </t>
  </si>
  <si>
    <t>significant wheezing, hypoxia, and weakness</t>
  </si>
  <si>
    <t>muscle aches, tired, chills, continues to feel overall unwell, poor appetite</t>
  </si>
  <si>
    <t>ibuprofen 400mg BID</t>
  </si>
  <si>
    <t>pt reports feeling better, VSS, continued productive cough</t>
  </si>
  <si>
    <t>pt reports slowly improving, LS rhonchorous throughout, cough, no DOE, denies body ahces</t>
  </si>
  <si>
    <t>lactated ringers 100mL/hr</t>
  </si>
  <si>
    <t>improvement in abd pain, good urinary output</t>
  </si>
  <si>
    <t>continued fatigue, o/n foley cath bag removed</t>
  </si>
  <si>
    <t>still fatigued, feeling better, good urine output</t>
  </si>
  <si>
    <t>decreased fevers/chills/abd pain</t>
  </si>
  <si>
    <t xml:space="preserve">cefazolin 2g q8hrs </t>
  </si>
  <si>
    <t>went for echo, overall feels well</t>
  </si>
  <si>
    <t>mirtazapine 15mg qPM</t>
  </si>
  <si>
    <t>feels better, still fatigued, no longer burns w/urination, no further chills</t>
  </si>
  <si>
    <t>pt feeling better, no urinary symptoms</t>
  </si>
  <si>
    <t>bactrim 800-160mg BID</t>
  </si>
  <si>
    <t>nearing baseline but still weak</t>
  </si>
  <si>
    <t xml:space="preserve">pt denies CP/SOB, non-productive cough, +1 pitting edema in BLE, </t>
  </si>
  <si>
    <t>SOB improved, overall improved</t>
  </si>
  <si>
    <t>family reports pt has increased energy w/less fatigue</t>
  </si>
  <si>
    <t>denies SOB, LS faint rhonchi at the bases, BLE edema</t>
  </si>
  <si>
    <t>anoro 62.5/2.5mcg q puff QD</t>
  </si>
  <si>
    <t>mild DOE</t>
  </si>
  <si>
    <t>feels much improved, coughing, denies CP</t>
  </si>
  <si>
    <t>woke up around 2am SOB-took neb w/good effect, feeling worse today, notes more coughing-productive w/yellow/tan sputum, feels wheezier</t>
  </si>
  <si>
    <t>feels "ok", better than yesterday, reports cough w/thick yellow mucus</t>
  </si>
  <si>
    <t>reports improved breathing w/less SOB w/ambulation, no cough, feeling overall better</t>
  </si>
  <si>
    <t>in no distress, reports no negative changes</t>
  </si>
  <si>
    <t>Naproxen 500mg BID PRN</t>
  </si>
  <si>
    <t>Acetaminophen 1g q8hrs PRN</t>
  </si>
  <si>
    <t>EKG, no longer has pain in left foot</t>
  </si>
  <si>
    <t>Vancomycin 1g q8hrs</t>
  </si>
  <si>
    <t xml:space="preserve">foreign body in foot removed </t>
  </si>
  <si>
    <t>&lt;4</t>
  </si>
  <si>
    <t>Enoxaparin 40mg q24h</t>
  </si>
  <si>
    <t>xray taken to confirm foreign body was removed</t>
  </si>
  <si>
    <t>Vancomycin 2g q8hrs</t>
  </si>
  <si>
    <t>Lovenox</t>
  </si>
  <si>
    <t>several tachycardia reports</t>
  </si>
  <si>
    <t>slight pain in foot</t>
  </si>
  <si>
    <t>nonproductive cough, LS diminished throughout w/expiratory wheezes, no edema, some nausea and vomiting, felt SOB</t>
  </si>
  <si>
    <t>mildly tachpneic, denies SOB, diffuse wheezes and L basilar crackles</t>
  </si>
  <si>
    <t xml:space="preserve">pt SOB with cough, improved with 2L O2 NC </t>
  </si>
  <si>
    <t>Azithromycin 250mg QD</t>
  </si>
  <si>
    <t>pt feels much improved, mildly tachypneic but breathing comfortably, cough resolved, trace BLE edema</t>
  </si>
  <si>
    <t xml:space="preserve">breathing mildly labored, </t>
  </si>
  <si>
    <t>feel much better, slept well o/n</t>
  </si>
  <si>
    <t>pitting edema BLE below knee, no SOB, slept well, voiding large amounts</t>
  </si>
  <si>
    <t>R middle lobe w/minimal expiratory wheezing, breathing comfortably in no distress, abdomen soft</t>
  </si>
  <si>
    <t>admitted at BWFH, breathing improved o/n w/duonebs and prednisone</t>
  </si>
  <si>
    <t xml:space="preserve">feeling and breathing well, very forgetful- keeps rearranging her meds in pill box and filling incorrectly </t>
  </si>
  <si>
    <t>warmth, edema, pain w/full extension and full flexion</t>
  </si>
  <si>
    <t xml:space="preserve">improved ROM, R elbow pink w/increased warmth/mild swelling/ruptured blister w/peeling skin </t>
  </si>
  <si>
    <t xml:space="preserve">feels better today, pain slightly improved, decrease in edema </t>
  </si>
  <si>
    <t>elbow continues to improve</t>
  </si>
  <si>
    <t>slept well, in no distress</t>
  </si>
  <si>
    <t>pt closer to baseline</t>
  </si>
  <si>
    <t>pt has been afebrile</t>
  </si>
  <si>
    <t>coughing less</t>
  </si>
  <si>
    <t>much brighter, feeling better, continues to have congested/nonproductive cough</t>
  </si>
  <si>
    <t>albuterol neb solution 3mL q4hrs PRN</t>
  </si>
  <si>
    <t>Sat 84-89% but not in distress or SOB, Sat improved with rest, LS diminished w/bibasilar rhonchi</t>
  </si>
  <si>
    <t>pt had coughing fit o/n relieved w/albuterol neb, nonproductive cough w/minimal sputum production, denies SOB at rest</t>
  </si>
  <si>
    <t>guaifenesin 200mg TID PRN</t>
  </si>
  <si>
    <t>SOB improving, productive cough o/n, no fever/chills</t>
  </si>
  <si>
    <t>SOB improved, no cough o/n, slept well</t>
  </si>
  <si>
    <t>pt continues to do well, slept well, feels SOB and cough are much improved</t>
  </si>
  <si>
    <t>pt feeling well, reports generalized headache</t>
  </si>
  <si>
    <t>BP dropped w/resultant worsening in headache and dizziness</t>
  </si>
  <si>
    <t>pt in no distress, denies negative changes, reports light headache</t>
  </si>
  <si>
    <t>still reports light headache and some dizziness, denies vision changes</t>
  </si>
  <si>
    <t>Mild SOB at rest, not in distress, conversant in full sentences, 2-3+ pitting edema BLEs</t>
  </si>
  <si>
    <t>feels well, continues to have SOB w/ambulation, thinks leg swelling has improved, edema unchanged</t>
  </si>
  <si>
    <t>pt feeling improved, slept well, continues w/mild dyspnea on exertion</t>
  </si>
  <si>
    <t>slept well, feels breathing has improved, still has mild DOE and 2+ pitting BLE edema that is slightly improved</t>
  </si>
  <si>
    <t>feels well, appetite decreased, LS w/fine crackles throughout</t>
  </si>
  <si>
    <t>slept w/o CPAP, feels tired, fine crackles in all lung fields w/scattered rhonchi, 2+ LE pitting edema</t>
  </si>
  <si>
    <t>pt had good night but feels weak, minimal SOB and DOE</t>
  </si>
  <si>
    <t>Levofloxacin 750mg daily</t>
  </si>
  <si>
    <t>Pindolol 7.5mg daily</t>
  </si>
  <si>
    <t>Ibuprofen 200mg BID</t>
  </si>
  <si>
    <t>LLE cellulitis improving, ulcer unchanged, had mild chest pains that resolved spontaneously</t>
  </si>
  <si>
    <t>LLE improving, ulcer healing</t>
  </si>
  <si>
    <t>38</t>
  </si>
  <si>
    <t>36</t>
  </si>
  <si>
    <t>Doxycylcine 100mg BID</t>
  </si>
  <si>
    <t>Acetaminpen 1g TID, PRN</t>
  </si>
  <si>
    <t>LLE improving, pain at ulcer site</t>
  </si>
  <si>
    <t>LLE unchanged</t>
  </si>
  <si>
    <t>114</t>
  </si>
  <si>
    <t>122</t>
  </si>
  <si>
    <t>94.5</t>
  </si>
  <si>
    <t>95.1</t>
  </si>
  <si>
    <t xml:space="preserve">Acetaminophen 1000mg </t>
  </si>
  <si>
    <t>lactated Ringers IV 125mL/hr New Bag</t>
  </si>
  <si>
    <t>sodium chloride 0.9% bolus IV</t>
  </si>
  <si>
    <t>Transferred to NWH</t>
  </si>
  <si>
    <t>sodium chloride 0.9%mL</t>
  </si>
  <si>
    <t>back pain, abd discomfort</t>
  </si>
  <si>
    <t>cefTIRAXone IV 1g</t>
  </si>
  <si>
    <t>valACYclovir 1000mg</t>
  </si>
  <si>
    <t>aluminim-magnesium hydroxide-simethicone 200-200-20mg/5mL 30mL</t>
  </si>
  <si>
    <t>medicated w/tylenol for headache with good relief, lesion on back slightly larger and more diffuse</t>
  </si>
  <si>
    <t>barium sulfate 2% 900mL</t>
  </si>
  <si>
    <t>iopamidol 76% 100mL</t>
  </si>
  <si>
    <t>fever o/n, cramps</t>
  </si>
  <si>
    <t>no nausea, good fluid intake</t>
  </si>
  <si>
    <t>"feeling great", no penile drainage today, good appetite and drinking well</t>
  </si>
  <si>
    <t>pt feeling well, no pain or burning w/urination</t>
  </si>
  <si>
    <t>glycerin Rect 1 suppository</t>
  </si>
  <si>
    <t>denies n/v, abd discomfort due to no BM and post-op pain, diminished breath sounds worsening on deep inspiration</t>
  </si>
  <si>
    <t>magnesium citrate 296mL</t>
  </si>
  <si>
    <t>breathing improved, VSS, afebrile</t>
  </si>
  <si>
    <t>intermittent bouts of pain, but pt feels he could manage at home</t>
  </si>
  <si>
    <t>QUEtiapine (SEROQUEL) 100mg qHS</t>
  </si>
  <si>
    <t>LS w/diffuse wheezes, cough, mild DOE, tachycardic</t>
  </si>
  <si>
    <t>nicotine polacrilex (NICORRETE) 4mg PRN</t>
  </si>
  <si>
    <t>slept well, still SOB and wheezy in AM, LS w/scattered wheezes</t>
  </si>
  <si>
    <t>wheezing much improved, didn't sleep well due to chronic abd pain</t>
  </si>
  <si>
    <t xml:space="preserve">pt pain free w/no itching, LUE looks less swollen and red </t>
  </si>
  <si>
    <t>pain free w/occasional itching that improved by PM, denies fever/chills, no redness except red spot on forearm</t>
  </si>
  <si>
    <t>pt feels well, affected areas show much improvement</t>
  </si>
  <si>
    <t>prednison 40mg</t>
  </si>
  <si>
    <t>respiratory picture somewhat improved on the floor</t>
  </si>
  <si>
    <t>tachycardic o/n- appeared to be ST-no irregularity, feels slightly worse, continues to endorse SOB, cough and sputum production has improved</t>
  </si>
  <si>
    <t xml:space="preserve">breathing/cough/sputum production improved, continued sever nausea, </t>
  </si>
  <si>
    <t>denies SOB, c/o nausea w/dry heaving</t>
  </si>
  <si>
    <t>fluconizole 400mg/200mg QD</t>
  </si>
  <si>
    <t>respiratory symptoms continue to improve, not eating/drinking well, dry heaving decreased</t>
  </si>
  <si>
    <t>breathing continues to improve, dry heaving has resolved</t>
  </si>
  <si>
    <t>ibuprofen 800mg TID PRN</t>
  </si>
  <si>
    <t>calcium citrate QD</t>
  </si>
  <si>
    <t>pt feels improved, continues to have intermittent RUQ and R flank pain</t>
  </si>
  <si>
    <t>pt reports feeling much better, minimal RUQ/R flank pain w/activity</t>
  </si>
  <si>
    <t>famotidine 20mg BID</t>
  </si>
  <si>
    <t>guaifenesin PRN</t>
  </si>
  <si>
    <t>afebrile, overall improvement, mild SOB, nonproductive cough</t>
  </si>
  <si>
    <t xml:space="preserve">cough improving and now bringin up sputum </t>
  </si>
  <si>
    <t>nausea w/one episode of vomiting</t>
  </si>
  <si>
    <t>some improvement in symptoms</t>
  </si>
  <si>
    <t>insulin aspart U-100 1 units</t>
  </si>
  <si>
    <t>insulin aspart U-100 4 units</t>
  </si>
  <si>
    <t>mild SOB</t>
  </si>
  <si>
    <t>warfarin 12.5mg</t>
  </si>
  <si>
    <t>DOE and audible wheezing improved</t>
  </si>
  <si>
    <t>appears comfortable, no signs of dyspnea or distress, weight continues to decrease</t>
  </si>
  <si>
    <t>desvenlafaxine ER 100mg QD</t>
  </si>
  <si>
    <t>mild DOE, LLE w/minimal increased warmth/erythema</t>
  </si>
  <si>
    <t>Breo ellipta/fluticasone furoate and vilanterol 200mcg/25mcg QD</t>
  </si>
  <si>
    <t>incruse ellipta 62.5mcg QD</t>
  </si>
  <si>
    <t>ceftriaxone 1g</t>
  </si>
  <si>
    <t>worsening weakness of BLEs, incrased DOE, mild wheezing</t>
  </si>
  <si>
    <t>weakness improved, DOE at baseline, swelling unchanged, rash improved</t>
  </si>
  <si>
    <t>in good spirits, minor pain in LLE</t>
  </si>
  <si>
    <t>increasing right eye swelling/redness</t>
  </si>
  <si>
    <t>edema improving, increased erythema and warmth</t>
  </si>
  <si>
    <t>cellulitis much improved</t>
  </si>
  <si>
    <t>decreased welling/redness/warmth</t>
  </si>
  <si>
    <t>SOB at rest, no CP/palpitations</t>
  </si>
  <si>
    <t>pt says he feels back to normal, no SOB</t>
  </si>
  <si>
    <t>feels well, per wife pt is still getting SOB</t>
  </si>
  <si>
    <t>pt feeling dizzy in AM possibly due to losartan- resolved by PM visit, denies headache/changes in vision</t>
  </si>
  <si>
    <t>chest pain resolved, mild low back pain w/improvement</t>
  </si>
  <si>
    <t>substernal CP o/n- resolved w/in a few minutes, no BM, no SOB or abd pain</t>
  </si>
  <si>
    <t>polyethylene glycol 17g BID</t>
  </si>
  <si>
    <t>increased urine output, no CP, c/o dry mouth, BP much improved, continued chronic BLE pain</t>
  </si>
  <si>
    <t>pt feeling better, dry mouth improving</t>
  </si>
  <si>
    <t>lactulose 15mL BID PRN</t>
  </si>
  <si>
    <t>feels well, w/o any chest pain, able to walk further</t>
  </si>
  <si>
    <t>slept well, epidosde of a "funny" fluttering feeling in chest-self resolved</t>
  </si>
  <si>
    <t>transferred from BWH to BWFH for admission</t>
  </si>
  <si>
    <t>pt feeling well, eating and drinking good amounts of water</t>
  </si>
  <si>
    <t>pt feels much better</t>
  </si>
  <si>
    <t>amtriptyline 10mg qPM</t>
  </si>
  <si>
    <t>ketalorac 30mg</t>
  </si>
  <si>
    <t>still fatigued</t>
  </si>
  <si>
    <t>mild urinary burning-much improved</t>
  </si>
  <si>
    <t>Iron sucrose 200mg</t>
  </si>
  <si>
    <t>cefazolin sodium/dextrose,iso 2g</t>
  </si>
  <si>
    <t xml:space="preserve">pain improved, continues to have difficulty with full ROM </t>
  </si>
  <si>
    <t>redness and edema improving, well w/in marked margins, now able to slightly able to bend L middle finger</t>
  </si>
  <si>
    <t>amoxicilin clavulanic acid 875mg BID</t>
  </si>
  <si>
    <t>trimethoprim sulfamethoxazole DS 1 tab BID</t>
  </si>
  <si>
    <t>able to move fingers better, still warm but receding erythema and decreased swelling</t>
  </si>
  <si>
    <t>improved significantly</t>
  </si>
  <si>
    <t>slept well, slightly confused-seems close to baseline</t>
  </si>
  <si>
    <t>less interactive, more sleepy, less energetic</t>
  </si>
  <si>
    <t>significantly more interactive today, nearly back to baseline</t>
  </si>
  <si>
    <t>Pt had painful coughing w/one incident of blood tinged-sputum, otherwise continues to feel much improved, mild R sided cP</t>
  </si>
  <si>
    <t xml:space="preserve">Cough increased today, no fevers </t>
  </si>
  <si>
    <t>lung sounds clear, abd soft non-tender, skin intact, BLE dry and scaly</t>
  </si>
  <si>
    <t>insulin glargine SubQ 24 units</t>
  </si>
  <si>
    <t>insulin glargine SubQ 20 units</t>
  </si>
  <si>
    <t>pt feels well, no dizziness, cough, chest pain, n/v/d</t>
  </si>
  <si>
    <t>LSC, breathing comfortably, has a cough</t>
  </si>
  <si>
    <t>dyspnea and fatigue improved, continued intermittent dry cough</t>
  </si>
  <si>
    <t>pain less intense than when pt presented</t>
  </si>
  <si>
    <t>insulin glargine 18 units QD</t>
  </si>
  <si>
    <t>ED visit o/n for hyperglycemia, pt reported significant anxiety</t>
  </si>
  <si>
    <t xml:space="preserve">worsening SOB/cough o/n, increased sweating, </t>
  </si>
  <si>
    <t>pt feeling much better, cough and appetite have improved</t>
  </si>
  <si>
    <t>levothyroxine 125mcg QD</t>
  </si>
  <si>
    <t xml:space="preserve">feels better, still has mild nonproductive cough </t>
  </si>
  <si>
    <t>no inc WOB, denied SOB and cough</t>
  </si>
  <si>
    <t>admitted for further treatment</t>
  </si>
  <si>
    <t>pneumococcal 23-valent IM</t>
  </si>
  <si>
    <t>less hypoxic today, slightly wheezy</t>
  </si>
  <si>
    <t xml:space="preserve">denies pain </t>
  </si>
  <si>
    <t>denies dizziness, voiding frequently but became uncomfortable w/abd distended and taut, </t>
  </si>
  <si>
    <t>pt reports improvement of SOB and LE/hand edema</t>
  </si>
  <si>
    <t>unable to sleep due to left upper scapula pain &amp; pain in hands bilaterally, denies worsening SOB, LE swelling reduced</t>
  </si>
  <si>
    <t>feels breathing is better and legs hurt less, voiding often and weight is down </t>
  </si>
  <si>
    <t>pt feels SOB has improved, breathing comfortably, minor discomfort to right hand w/increased swelling, pt has diminished range of motion of middle and ring finger </t>
  </si>
  <si>
    <t xml:space="preserve">swelling and pain in R CMCs and arm worsened significantly, SOB much improved- feels good from respiratory standpoint, </t>
  </si>
  <si>
    <t>feels much improved, upper extremity pain subsided signifcantly, swelling has improved,</t>
  </si>
  <si>
    <t>pt feels well, no longer SOB w/activity, edema nearly resolved</t>
  </si>
  <si>
    <t>haloperidol 0.5mg</t>
  </si>
  <si>
    <t>insulin glargine 12 units</t>
  </si>
  <si>
    <t>feeling much better, improvement of burning w/urination</t>
  </si>
  <si>
    <t>episode of tachycardia o/n, continues to do well</t>
  </si>
  <si>
    <t xml:space="preserve">increasing leg weakness and fatigue </t>
  </si>
  <si>
    <t>sertraline 200mg QD</t>
  </si>
  <si>
    <t>denies SOB, productive cough w/dark yellow sputum, LS- rhonchi throughout</t>
  </si>
  <si>
    <t>pt notes worsened cough w/wheeze, feels poorly overall and fatigue, upset abd,  improved wheezes after neb</t>
  </si>
  <si>
    <t>slept poorly w/nonproductive cough, breathing feels overall improved, pt very forgetful</t>
  </si>
  <si>
    <t>ranitidine 75mg PRN</t>
  </si>
  <si>
    <t>pt irratible, LSC, no SOB</t>
  </si>
  <si>
    <t>pt reports improvement in symptoms</t>
  </si>
  <si>
    <t xml:space="preserve">LLQ pain is improved, drinking good amounts of water, had small BM </t>
  </si>
  <si>
    <t>dextromethorphan-guaifenesin 5mL q6hrs PRN</t>
  </si>
  <si>
    <t>prednisone 80mg QD</t>
  </si>
  <si>
    <t>pt reports feeling better, slept well, continues to have DOE and coughing fits</t>
  </si>
  <si>
    <t>tamiflu BID</t>
  </si>
  <si>
    <t>cough and DOE</t>
  </si>
  <si>
    <t xml:space="preserve">LS clear, SOB w/minimal exeriotion, no edema </t>
  </si>
  <si>
    <t>slept better, not as SOB</t>
  </si>
  <si>
    <t>episode o/n where he awoke gasping for air and was anxious, breathing comfortably at rest in AM, mild DOE that resolves w/sitting</t>
  </si>
  <si>
    <t>feels less SOB</t>
  </si>
  <si>
    <t>feels better w/decreased DOE</t>
  </si>
  <si>
    <t>has been hypotensive but asymptomatic</t>
  </si>
  <si>
    <t>pt feels miserable, slept poorly, labs stable, denies pain/f/c, voiding blood-tinged urine, denies dysuria</t>
  </si>
  <si>
    <t>pt w/low-grade fever o/n, feels improved in AM, appetite improved</t>
  </si>
  <si>
    <t>feels much better today, cultures remain negative</t>
  </si>
  <si>
    <t>bumex 5mg</t>
  </si>
  <si>
    <t>dec breath sounds at BL bases, diffuse expiratory wheezes, dyspneic w/ambulating up stairs</t>
  </si>
  <si>
    <t>pt reports dyspnea requiring mulltiple neb treatments o/n, LS remain wheezy</t>
  </si>
  <si>
    <t>pt feels breathing is much better, able to sleep w/dec cough and SOB</t>
  </si>
  <si>
    <t xml:space="preserve">LE edema improving, voiding "a lot" </t>
  </si>
  <si>
    <t>pt feels well, stable dyspnea, continued improvement in LE edema, slept well</t>
  </si>
  <si>
    <t>improvement in DOE and BLE edema</t>
  </si>
  <si>
    <t>denies SOB, leg swelling improved</t>
  </si>
  <si>
    <t>pt feeling well, good urine output, no SOB, mild wheezing improved w/inhaler use</t>
  </si>
  <si>
    <t>pt reports mild pain in right foot, no SOB, no new symptoms</t>
  </si>
  <si>
    <t>right foot pain improved, SOB at baseline, mild episode of wheezing</t>
  </si>
  <si>
    <t>occasional SOB getting out of bed, no wheezing, no cp, pain in right food improved</t>
  </si>
  <si>
    <t>pain in foot improved, decreased urinary output, SOB w/no changes, leg swelling about the same</t>
  </si>
  <si>
    <t>mild distention to abd, decreased urinary output, SOB, leg swelling about the same</t>
  </si>
  <si>
    <t>feels better, SOB improved, feels more dysnpeic than usual</t>
  </si>
  <si>
    <t>eplerenone 25mg QD</t>
  </si>
  <si>
    <t>minor pain on dorsum of foot, still feels more dyspneic</t>
  </si>
  <si>
    <t>dyspnea improving, voiding good amounts, clinical exam unchanged</t>
  </si>
  <si>
    <t>bumetanide 5mg BID</t>
  </si>
  <si>
    <t xml:space="preserve">moving around more easily </t>
  </si>
  <si>
    <t>feeling well, no new complaints</t>
  </si>
  <si>
    <t>CP subsided</t>
  </si>
  <si>
    <t>pt returned back to the ED</t>
  </si>
  <si>
    <t>docusate 200mg BID</t>
  </si>
  <si>
    <t>metformin 2000mg QD</t>
  </si>
  <si>
    <t>pt slightly faigued, still thirsty, overall better, no c/o rectal pain</t>
  </si>
  <si>
    <t>insulin glargine 60 units QD</t>
  </si>
  <si>
    <t>insulin novolog pen TID</t>
  </si>
  <si>
    <t>pt feels well</t>
  </si>
  <si>
    <t xml:space="preserve">pt states he's able to return to work </t>
  </si>
  <si>
    <t>pyridostigmine 60mg TID</t>
  </si>
  <si>
    <t>remeron 15mg qPM</t>
  </si>
  <si>
    <t>duoneb 1 ampule</t>
  </si>
  <si>
    <t>in no respiratory distress</t>
  </si>
  <si>
    <t>little to no basilar crackles</t>
  </si>
  <si>
    <t>magnesium oxide 240mg BID</t>
  </si>
  <si>
    <t>denies CP/dizziness, LS clear</t>
  </si>
  <si>
    <t>abd pain resolved, pt reports constipation, no diarrhea</t>
  </si>
  <si>
    <t>pt feeling well, no abd pain</t>
  </si>
  <si>
    <t>LSC and diminished throughout, mild SOB at rest, not in distress, 1+ BLE edema, eating and drinking well</t>
  </si>
  <si>
    <t>pt feels improved w/improved breathing, post nasal drip w/cough has improved</t>
  </si>
  <si>
    <t>pt feeling great, LSC, cough has improved</t>
  </si>
  <si>
    <t>potassium chloride (kayciel) 20mEq qAM PRN</t>
  </si>
  <si>
    <t>magnesium oxide (MAGOX) 400mg qAM PRN</t>
  </si>
  <si>
    <t>pt feels breathing improved, denies chest pain/fever/chills</t>
  </si>
  <si>
    <t>warfarin 7mg</t>
  </si>
  <si>
    <t>pitting edema 1+ to mid calf, no SOB, LS clear</t>
  </si>
  <si>
    <t>pt feels improved, improved SOB, frustrated w/frequent urination</t>
  </si>
  <si>
    <t>LSC, mildly tachypneic but not in distress</t>
  </si>
  <si>
    <t>furosemide 80mg qAM</t>
  </si>
  <si>
    <t>metoprolol succinate 100mg qAM</t>
  </si>
  <si>
    <t>edema much improved, feeling well w/minimal to zero SOB</t>
  </si>
  <si>
    <t>pt dissatisfied w/diet, clinical exam unchanged, BLEs w/trace edema</t>
  </si>
  <si>
    <t>insulin glargine (LANTUS) 17 untis qPM</t>
  </si>
  <si>
    <t>MD urgent visit for acute episode of nausea-ondansetron administered w/good effect, voiding coke colored urine which wife reports is normal, LSC, cough w/eating and drinking which is chronic per pt</t>
  </si>
  <si>
    <t>pt "does not feel well overall", abd pressure, nauseos minimal relief, mild headache, feeling weak, felt better in the afternoon</t>
  </si>
  <si>
    <t>continues to feel unwell w/mild abd pain and nausea, feels better after IV fluids and ondansetron, episode of loose stools</t>
  </si>
  <si>
    <t>pt "feels normal", nausea and abd pain resolved, slept well</t>
  </si>
  <si>
    <t>pt still reports feeling fatigued/weak w/overall minimal clincal improvement</t>
  </si>
  <si>
    <t>pt improved from what previously described and is able to ambulate throughout house w/walker, in relatively good spirits</t>
  </si>
  <si>
    <t>pt reports occasional abd pressure, had a normal BM today</t>
  </si>
  <si>
    <t>son called MD- pt was unresponsive for approx 10min w/breathing and pulses present</t>
  </si>
  <si>
    <t>SOB, wheezing,no pain</t>
  </si>
  <si>
    <t>continues to feel SOB, denies CP, some improvement in LE edema, LSC and diminished, had a "terrible" nights sleep</t>
  </si>
  <si>
    <t>feel breathing is silghtly improved, some urine output but not much more than 450mL </t>
  </si>
  <si>
    <t>breathing feels much better, slept well, used bathroom 4x o/n, edema improving</t>
  </si>
  <si>
    <t>denies pain, states she feels well, VSS, mild dyspnea while ambulating, recovers well with rest</t>
  </si>
  <si>
    <t>?</t>
  </si>
  <si>
    <t>pt reports voiding good amounts, breathing almost back to baseline</t>
  </si>
  <si>
    <t>torsemide 80mg qAM</t>
  </si>
  <si>
    <t>guaifenesin and dextromethorphan 600mg BID</t>
  </si>
  <si>
    <t>ranitidine 150mg qHS</t>
  </si>
  <si>
    <t>LSC and diminished throughout</t>
  </si>
  <si>
    <t>sinuc tach o/n, feels breathing mujch improved, non productive cough, no LE swelling</t>
  </si>
  <si>
    <t>pt feels she's slowly improving, no cough, still quite dyspneic when moving quickly around home</t>
  </si>
  <si>
    <t>pt looks great, eatinga nd drinking well</t>
  </si>
  <si>
    <t>pneumococcal vaccine polyvalen 0.5mL</t>
  </si>
  <si>
    <t>pt feels "junky", mild recurrence of nonproductive cough, mild DOE, pt feels tired</t>
  </si>
  <si>
    <t>acetaminophen 500mg BID PRN</t>
  </si>
  <si>
    <t>docusate 100mg PRN</t>
  </si>
  <si>
    <t>continued LE pain and itching</t>
  </si>
  <si>
    <t>pt feeling much better in afternoon, minor pain when ambulating</t>
  </si>
  <si>
    <t>metoprolol tartrate 25mg BID</t>
  </si>
  <si>
    <t>pts dtr/HCP called MD to report pt had pulled a knife on her PCA, pt became agitated and stated she was going to jump off the building, transferred to BWFH ED for safety concerns</t>
  </si>
  <si>
    <t>RLE edematous w/edema to forefoot and lower shin w/increased warmth and large intact blister on R great toew/small amount of clear drainage</t>
  </si>
  <si>
    <t xml:space="preserve">feeling well, RLE improving w/decreased edema and erythema </t>
  </si>
  <si>
    <t>infuenza vaccine high dose 0.5mL</t>
  </si>
  <si>
    <t>phenazopyridine 200mg TID</t>
  </si>
  <si>
    <t>continues to have urinary symptoms</t>
  </si>
  <si>
    <t>feeling much better, w/improvement in urinary symptoms</t>
  </si>
  <si>
    <t xml:space="preserve">budesonide-formoterol (SYMBICORT) 160-4.5mcg/actuation inhaler 2 puffs BID </t>
  </si>
  <si>
    <t>mild SOB w/exertion that resolves w/rest, neb use w/improvement in SOB</t>
  </si>
  <si>
    <t>guaiFENesin (ROBITUSSIN) 100mg/5mL 20mL TID PRN</t>
  </si>
  <si>
    <t>improving productive cough, feeling better overall, still has decreased energy, appetite decreased but he is eating</t>
  </si>
  <si>
    <t xml:space="preserve">SOB in AM-neb w/good effect, mild productive cough improving, subjective fevers, </t>
  </si>
  <si>
    <t>pt feeling better, not quite 100%, LS diminished at bases but clear otherwise, cough has improved</t>
  </si>
  <si>
    <t>labatelol 100mg</t>
  </si>
  <si>
    <t>pt reports breathing has improved, denies headache or visual disturbances</t>
  </si>
  <si>
    <t>flovent HFA 220mcg QD</t>
  </si>
  <si>
    <t>spironolactone 25mg qAM</t>
  </si>
  <si>
    <t>urinating frequently, feels well in AM, thinks breathing is improved, less SOB, less coughing</t>
  </si>
  <si>
    <t>feels well, in good spirits, feels like face and arms are less swollen, breathing better</t>
  </si>
  <si>
    <t>feels like breathing is improved, feels less swollen</t>
  </si>
  <si>
    <t>pt continues to state feeling well, no dyspnea observed</t>
  </si>
  <si>
    <t>nicotine polacrilex 4mg PRN</t>
  </si>
  <si>
    <t>enoxaparin 60mg q24hrs</t>
  </si>
  <si>
    <t>LLE w/decreased edema and erythema still with moderate amount of pus</t>
  </si>
  <si>
    <t>ceftaroline 600mg q12hrs</t>
  </si>
  <si>
    <t>diphenhydramine 25mg q6hrs PRN</t>
  </si>
  <si>
    <t>has hives, and raspy crackling voice</t>
  </si>
  <si>
    <t>aletplase 2mg</t>
  </si>
  <si>
    <t>slight increase in edema of foot</t>
  </si>
  <si>
    <t>nicotine patch 14mg QD</t>
  </si>
  <si>
    <t>ulcers unchanged, no more hives</t>
  </si>
  <si>
    <t>pain improved after prednisone, increased ROM</t>
  </si>
  <si>
    <t>allopurinol 300mg QD</t>
  </si>
  <si>
    <t>pt reports pain at 3AM, worsening swelling and difficulty bearing weight</t>
  </si>
  <si>
    <t>improved pain in LLE, reduction in swelling</t>
  </si>
  <si>
    <t>pain improving</t>
  </si>
  <si>
    <t>pain free</t>
  </si>
  <si>
    <t>SOB w/exertion, audible exp wheezes, no c/o pain/n/v/d</t>
  </si>
  <si>
    <t xml:space="preserve">budesonide-formoterol (SYMBICORT) 80-4.5mcg/actuation inhaler 2 puffs </t>
  </si>
  <si>
    <t>SOB, increased cough, sharp chest and bak pain w/deep inspiration, LS w/mild inspiratory wheezes</t>
  </si>
  <si>
    <t>had a good night, still very wheezy in AM, feels much improved w/nebs, productive cough</t>
  </si>
  <si>
    <t>pt feeling improved, LS much improved w/decreased wheezing, pt in very good spirits</t>
  </si>
  <si>
    <t>pt looks and feels much better today</t>
  </si>
  <si>
    <t>no c/o pain, felt breathing was improved, mild headache</t>
  </si>
  <si>
    <t>solumedrol/methylprednisone 125mg</t>
  </si>
  <si>
    <t>slept well, breathing felt comfortable, lungs were diffusely wheezing, SOB after a coughing fit, appears in mild distress</t>
  </si>
  <si>
    <t>feels much better, slept well, decreased oxygen w/o issue, cough and breathing much improved</t>
  </si>
  <si>
    <t>LS diminished, not in any distress, denies pain</t>
  </si>
  <si>
    <t>acetaminophen 500-1000mg q8hrs PRN</t>
  </si>
  <si>
    <t xml:space="preserve">furosemide 20mg </t>
  </si>
  <si>
    <t>pt reports pain is manageable while not ambulating, BLE edema, LSC, VSS</t>
  </si>
  <si>
    <t>prednisone (DELTASONE) 20mg BID</t>
  </si>
  <si>
    <t>decreated L great toe pain, voiding good amounts, more steady on his feet</t>
  </si>
  <si>
    <t>mild DOE and unsteady gait, denies any SOB/cough</t>
  </si>
  <si>
    <t>simethicone 80mg QID PRN</t>
  </si>
  <si>
    <t>feeling run down, breathing better, BLE edema improving</t>
  </si>
  <si>
    <t>breathing much improved, feels so much better, legs are very "skinny"</t>
  </si>
  <si>
    <t>insulin glargine 20 units qAM</t>
  </si>
  <si>
    <t>very appreciative of pain relief w/diclofenac gel and lidocaine "I feel wonderful"</t>
  </si>
  <si>
    <t>insulin novolog sliding scale BID</t>
  </si>
  <si>
    <t>lidocaine patch 5% QD</t>
  </si>
  <si>
    <t>denies SOB, has cough, LS w/bilat expiratory wheeze</t>
  </si>
  <si>
    <t>nicotine patch 21mg q24hrs</t>
  </si>
  <si>
    <t>nicotine polacrilex gum 2mg PRN</t>
  </si>
  <si>
    <t xml:space="preserve">feels breathing is better </t>
  </si>
  <si>
    <t>not in distress, VS stable, LS diminished</t>
  </si>
  <si>
    <t>dextromethorphan 20mg/guaifenesin 200mg 10mL PRN</t>
  </si>
  <si>
    <t>pt feels breathing has improved, cough persists w/some white sputum, denies fevers/chills, LS diminished w/bibasilar rhonchi</t>
  </si>
  <si>
    <t>pt continues to do well, had coughing fit o/n that caused her to vomit- took cough medicine, mild DOE recovers w/rest, feels ready for discharge</t>
  </si>
  <si>
    <t xml:space="preserve">VSS, decreased breath sounds </t>
  </si>
  <si>
    <t>calcium carbonate 500mg q4hrs PRN</t>
  </si>
  <si>
    <t>ipratropium-albuterol (DUONEB) 0.5-2.5/3mL 3mL q6hrs</t>
  </si>
  <si>
    <t>loparamide 2mg PRN</t>
  </si>
  <si>
    <t>pt denies urinary symptoms, ABD soft, no pain/discomfort</t>
  </si>
  <si>
    <t>umeclidinium-vilanterol (ANORO ELLIPTA) 62.5-25mcg/actuatin diskus inhaler 1 puff QD</t>
  </si>
  <si>
    <t>pt nauseous o/n, no vomiting, SOB and cough improved, doing well today, LSC and diminished</t>
  </si>
  <si>
    <t>breathing much improved, LS clear</t>
  </si>
  <si>
    <t>pt reports chest wall/back pain, cough, fatigue</t>
  </si>
  <si>
    <t>levabuterol 1.5mg/3ml neb solution 3mL q6hrs PRN</t>
  </si>
  <si>
    <t xml:space="preserve">overall reports feeling much better, subjective fever, productive cough, chest tightness and wheezing, </t>
  </si>
  <si>
    <t>up all night coughing, improved with levalbuterol, endorses some left chest wall soreness</t>
  </si>
  <si>
    <t>pt feeling much better, nebs helped w/breathing and cough</t>
  </si>
  <si>
    <t>oxycodone 5mg</t>
  </si>
  <si>
    <t>97.4.</t>
  </si>
  <si>
    <t>pt "loopy", but no nausea, and pain is improved</t>
  </si>
  <si>
    <t>improved wheezing</t>
  </si>
  <si>
    <t>improved pain in LLE w/continued itching, continues w/baseline edema</t>
  </si>
  <si>
    <t>LLE has 3+ edema w/warmth and minor redness</t>
  </si>
  <si>
    <t xml:space="preserve">pain much better, LLE at baseline </t>
  </si>
  <si>
    <t>ketorolac 30mg IV</t>
  </si>
  <si>
    <t>prochlorperazine 10mg q8hrs pRN</t>
  </si>
  <si>
    <t>sumatriptan 50mg q2hrs PRN</t>
  </si>
  <si>
    <t>trazodone 50mg qHS PRN</t>
  </si>
  <si>
    <t>weak and fatigued</t>
  </si>
  <si>
    <t>pt perkier and reports feeling better</t>
  </si>
  <si>
    <t>guaifenesin</t>
  </si>
  <si>
    <t>improved breathing, cough, and BP</t>
  </si>
  <si>
    <t>wheezing improved, breathing comfortably</t>
  </si>
  <si>
    <t>mag&amp;Al/sim/diphenhyd/lidocaine 15mL</t>
  </si>
  <si>
    <t>VSS, afebrile, pt says she feels better</t>
  </si>
  <si>
    <t>headache and back pain improved, denying urinary symptoms, had a BM this PM, feels better overall</t>
  </si>
  <si>
    <t>pain improved, denies dysuria</t>
  </si>
  <si>
    <t>vancomycin 1g/200mL 1000mg</t>
  </si>
  <si>
    <t>denies abdominal pain, nausea, vomitting, diarrhea, CP, and SOB</t>
  </si>
  <si>
    <t>cefTAZidime 2g/50mL 2g</t>
  </si>
  <si>
    <t>magnesium sulfate 2g/50mL 2g</t>
  </si>
  <si>
    <t>pt leaving against medical advice</t>
  </si>
  <si>
    <t>moderate DOE climbing stairs, not in distress</t>
  </si>
  <si>
    <t>pt feels improved, less SOB, slept similar to baseline</t>
  </si>
  <si>
    <t>umeclidinium and vilanterol Ellipta 62.5 mcg inhalation powder</t>
  </si>
  <si>
    <t>pt feels good, LSC and diminished</t>
  </si>
  <si>
    <t>pain improved, edema and erythema w/in demarcated borders</t>
  </si>
  <si>
    <t>denies pain at rest</t>
  </si>
  <si>
    <t>cephalexin 500mg QID</t>
  </si>
  <si>
    <t>symptoms improved in ED</t>
  </si>
  <si>
    <t>ventolin inhaler</t>
  </si>
  <si>
    <t>new inhaler due to noise and bad aftertaste</t>
  </si>
  <si>
    <t>leg swelling improved, mild SOB w/exertion, increased urination</t>
  </si>
  <si>
    <t>potassium chloride 20mg</t>
  </si>
  <si>
    <t>BLE edema much improved w/o weeping</t>
  </si>
  <si>
    <t>visibly SOB</t>
  </si>
  <si>
    <t>nystatin suspension 4mL QD</t>
  </si>
  <si>
    <t>productive cough w/yellow sputum, breathing and wheezing significantly improved w/nebs, denies f/c/cp/other symptoms</t>
  </si>
  <si>
    <t>continues to have chest congestion and cough, but no acute distress, overall feels better, drinking lots of fluid, poor appetite</t>
  </si>
  <si>
    <t>pt reports breathing better</t>
  </si>
  <si>
    <t>pt was coughing and shaking most likely due to poor bed positioning and atelectasis, was given 1g acetaminophen and 1 ipratropium neb and 374cc NS</t>
  </si>
  <si>
    <t>102</t>
  </si>
  <si>
    <t>Ceftriaxone 2g</t>
  </si>
  <si>
    <t xml:space="preserve">US- no evidence of DVT </t>
  </si>
  <si>
    <t>pt was aggravated and belligerent, but said he felt well</t>
  </si>
  <si>
    <t xml:space="preserve">increased confusion </t>
  </si>
  <si>
    <t xml:space="preserve">lisinopril 30mg </t>
  </si>
  <si>
    <t>ceFEPime (MAXIPEME) 1000mg</t>
  </si>
  <si>
    <t>ondansetron HCl/PF 4mg q8hrs PRN</t>
  </si>
  <si>
    <t>insulin regular, human 2 units</t>
  </si>
  <si>
    <t xml:space="preserve">omeprazole 20mg </t>
  </si>
  <si>
    <t xml:space="preserve">tachycardic and febrile but asymptomatic </t>
  </si>
  <si>
    <t>overall feels well</t>
  </si>
  <si>
    <t>feels well, no pain, eating and drinking well</t>
  </si>
  <si>
    <t>pt notes SOB and cough improved, headache</t>
  </si>
  <si>
    <t>slept comfortably, SOB w/minimal exertion, tachypneic at rest but not in distress, productive cough and nasal congestion that are worse at night</t>
  </si>
  <si>
    <t>SOB improved, pt reports feeling better, c/o cough, LS diminished throughout but improved from yesterday</t>
  </si>
  <si>
    <t>iohexol (OMNIPAQUE - 350) MG IODINE/Ml SOLUTION 25-125 Ml</t>
  </si>
  <si>
    <t>potassium chloride (KLOR-CON) 20-80mEq PRN</t>
  </si>
  <si>
    <t>magnesium oxide (MAG-OX) 0-800mg PRN</t>
  </si>
  <si>
    <t>docusate (COLACE) 50mg/5mL liquid 100mg BID</t>
  </si>
  <si>
    <t>bisacodyl (DULCOLAX) 5mg</t>
  </si>
  <si>
    <t>bisacodyl (DULCOLAX) 10mg</t>
  </si>
  <si>
    <t>ondansetron (ZOFRAN-ODT) 4mg tablet 2mg injection PRN</t>
  </si>
  <si>
    <t xml:space="preserve">rivaroxaban (XARELTO) 15mg </t>
  </si>
  <si>
    <t xml:space="preserve">sodium chloride 0.9% syring flush 3mL </t>
  </si>
  <si>
    <t>polyethylene glycol packet QD PRN</t>
  </si>
  <si>
    <t>88</t>
  </si>
  <si>
    <t>331</t>
  </si>
  <si>
    <t>loperamide hydrochloride 1mg QD</t>
  </si>
  <si>
    <t>potassium 40mEq QD</t>
  </si>
  <si>
    <t>pt in no apparent distress and is very pleasant</t>
  </si>
  <si>
    <t>pt slept well, no reported CP, pt chronically dizzy</t>
  </si>
  <si>
    <t>Potassium chloride (Kdur) 10mEq qAM</t>
  </si>
  <si>
    <t>Fluticasone (Flonase) 50mcg QD PRN</t>
  </si>
  <si>
    <t>pt reports she slept well, but son reports she coughed continuously o/n</t>
  </si>
  <si>
    <t>R ear w/indurated area around outer ear w/minimal erythema, slight increase in warmth, no draininage</t>
  </si>
  <si>
    <t>insulin glargine 30units qAM</t>
  </si>
  <si>
    <t>humalog 10 units</t>
  </si>
  <si>
    <t>humalog 5 units</t>
  </si>
  <si>
    <t>feels swelling/pain is improved, feels well, area of induration is decreased and softer, no erythema, c/o throbbing pain in afternoon</t>
  </si>
  <si>
    <t>swelling and induration has improved significantly, still midly TTP w/mild erythema but no increased warmth or drainage</t>
  </si>
  <si>
    <t xml:space="preserve">minimally responsive, resting comfortably, transferred to hospice </t>
  </si>
  <si>
    <t>fluvoxamine 25mg qPM</t>
  </si>
  <si>
    <t>weakness significantly improved, feeling much stronger and alert</t>
  </si>
  <si>
    <t>lidocain 5% TD 1 patch</t>
  </si>
  <si>
    <t>continues to endorse nausea</t>
  </si>
  <si>
    <t>SOB, rib pain, slightly nauseous</t>
  </si>
  <si>
    <t>&lt;3.9</t>
  </si>
  <si>
    <t>feels well, no SOB or n/v</t>
  </si>
  <si>
    <t>miconazole 2%</t>
  </si>
  <si>
    <t>no associated SOB, no adb pain/n/v</t>
  </si>
  <si>
    <t>pt slept well and feels well, chronically productive cough but breathing comfortably on RA, LS are diminished at the bases</t>
  </si>
  <si>
    <t>azithromycin 250mg 3x a week</t>
  </si>
  <si>
    <t>improvement in SOB, improved ambulation, pt w/o complaints and feeling well </t>
  </si>
  <si>
    <t xml:space="preserve">no new issues </t>
  </si>
  <si>
    <t>expiratory wheezes, no use of accessory muscles of respiration, in mild respiratory distress</t>
  </si>
  <si>
    <t>ipratropium albuterol meb 3mL q6hrs</t>
  </si>
  <si>
    <t>nicotine polacrilex gum 4mg PRN</t>
  </si>
  <si>
    <t>awoke at 3am feeling wheezy- took neg w/good effect, feels improved today, less wheezy, less congested</t>
  </si>
  <si>
    <t>pt reports breathing is much better, only c/o is cough w/congestion and post nasal drip likely due to allergies, LS mostly clear w/few wheezes in upper left lobe</t>
  </si>
  <si>
    <t>benzonatate 100mg q8hrs PRN</t>
  </si>
  <si>
    <t>oseltamivir 75mg QD</t>
  </si>
  <si>
    <t>pt reports cough w/improved body ache and fever</t>
  </si>
  <si>
    <t>tachypneic to the 40s o/n- asymptomatic, pt feeling better</t>
  </si>
  <si>
    <t>pt feels better, still fatigued</t>
  </si>
  <si>
    <t>29.6</t>
  </si>
  <si>
    <t>6.27</t>
  </si>
  <si>
    <t>32.9</t>
  </si>
  <si>
    <t>29.9</t>
  </si>
  <si>
    <t>4.85</t>
  </si>
  <si>
    <t>5.48</t>
  </si>
  <si>
    <t>Spriva</t>
  </si>
  <si>
    <t>guanfacine ER 1mg QD</t>
  </si>
  <si>
    <t>guaifenesin 20mL q6hrs PRN</t>
  </si>
  <si>
    <t>has felt SOB and overall unwell, no CP/headaches/n/v/d</t>
  </si>
  <si>
    <t>coughing fit w/SOB o/n, LS tight w/rhonchi and crackles at L base, mildly SOB at rest, nonproductive cough</t>
  </si>
  <si>
    <t>lungs remain tight, breathing slightly improved, up coughing all night, VSS, appears less SOB</t>
  </si>
  <si>
    <t>pt feels improved, mild expiratory wheezing at R base otherwise clear, denies feeling SOB</t>
  </si>
  <si>
    <t>dextromethophan-guaiFENesin 10mL</t>
  </si>
  <si>
    <t>slept poorly due to cough, green sputum, less SOB and chest pain</t>
  </si>
  <si>
    <t>albuterol 90mcg/actuation inhaler 2 puffs q4-6hrs</t>
  </si>
  <si>
    <t>breathing mildly labored but pt not in distress and converant in full sentences</t>
  </si>
  <si>
    <t>continued improvement of SOB and cough</t>
  </si>
  <si>
    <t>c/o chills/headaches/back pain, urinating in small amounts, no burning, decreased appetitie</t>
  </si>
  <si>
    <t xml:space="preserve">LR 1000mL Bolus </t>
  </si>
  <si>
    <t>potassium-sodium-phosphates 280-160-250 1 packed</t>
  </si>
  <si>
    <t>improvement in back pain, no longer having fever and chills</t>
  </si>
  <si>
    <t xml:space="preserve">diaphoretic o/n, patch came off, feels better today, c/o a bit of nausea, notes dark yellow urine, HR in 1teens- denies palpitations </t>
  </si>
  <si>
    <t>feels much better today, no fevers or chills, normal eppetite, denies N/V</t>
  </si>
  <si>
    <t>feels well today</t>
  </si>
  <si>
    <t>traMADol 25mg</t>
  </si>
  <si>
    <t>ceFAZolin IV 1g</t>
  </si>
  <si>
    <t>oxyCODONE 5mg</t>
  </si>
  <si>
    <t>PARoxetine 40mg</t>
  </si>
  <si>
    <t>poorly controlled pain o/n</t>
  </si>
  <si>
    <t>77</t>
  </si>
  <si>
    <t>81</t>
  </si>
  <si>
    <t>91</t>
  </si>
  <si>
    <t>83</t>
  </si>
  <si>
    <t>PARoxetine 10mg</t>
  </si>
  <si>
    <t>66</t>
  </si>
  <si>
    <t>73</t>
  </si>
  <si>
    <t>79</t>
  </si>
  <si>
    <t>84</t>
  </si>
  <si>
    <t>pain-free on d/c, packing removed, no drainage during final 24hrs of hospitalization</t>
  </si>
  <si>
    <t>noted fungal rash under panus and in inguinal folds, in PM RLE w/increased pain/edema/erythma</t>
  </si>
  <si>
    <t xml:space="preserve">RLE improved </t>
  </si>
  <si>
    <t>less erythema, improved pain</t>
  </si>
  <si>
    <t>much improved, erythema has greatly decreased, no lnoger having pain w/ambulation</t>
  </si>
  <si>
    <t>morphine 2mg q4hrs PRN</t>
  </si>
  <si>
    <t>breathing mildly labored</t>
  </si>
  <si>
    <t>3+ BLE edema, LS w/bibasilar crackles, denies SOB at rest</t>
  </si>
  <si>
    <t>BLE edema improving, continues to require O2, voiding frequently</t>
  </si>
  <si>
    <t>feels a bit more SOB, weight down, endorses chest pressure with ambulation</t>
  </si>
  <si>
    <t>pt feels well, no chest tightess, decreased appetite, LS w/bibasilar crackles L&gt;R</t>
  </si>
  <si>
    <t>feels well, LS clear in upper lobes- fine crackles to bilateral bases, denies cough, mild DOE w/ambulation recovers with rest</t>
  </si>
  <si>
    <t>pt feels more energetic, weight down, LS clear, voiding good amounts</t>
  </si>
  <si>
    <t>pt reports feeling better, good urine output o/n, reduced edema on BLE and abd</t>
  </si>
  <si>
    <t>feeling well, no SOB, BP rising</t>
  </si>
  <si>
    <t>pt feels good overall, nonproductive cough, no f/c</t>
  </si>
  <si>
    <t>breathing and lower leg swelling improved, continued nonproductive cough, voiding good amounts</t>
  </si>
  <si>
    <t>pt reports she feels well, cough improved on benzonatate</t>
  </si>
  <si>
    <t>mild SOB, leg swelling, incrased BLE edema</t>
  </si>
  <si>
    <t>dextrose 25g</t>
  </si>
  <si>
    <t>severe hypoglycemia, cough improving, pt less conversant and appears fatigued, pt diaphoretic</t>
  </si>
  <si>
    <t>insulin degludec 18 units QD</t>
  </si>
  <si>
    <t>pt looks well, denies any negative changes</t>
  </si>
  <si>
    <t>BS has been stable, in no apparent distress or discomfort, deneis negative changes, voiding good amounts</t>
  </si>
  <si>
    <t xml:space="preserve">pt feeling well, transition to oral diuretic </t>
  </si>
  <si>
    <t>denies pain, breathing comfortably, coughing up copious amounts of thick yellow secretions</t>
  </si>
  <si>
    <t>ipratorpium albuterol neb 3mL</t>
  </si>
  <si>
    <t>continued productive cough, no pain, no burning or discomfort w/urination</t>
  </si>
  <si>
    <t>diminished cough today, decreased secretion, no further urinary or bowel incontinence</t>
  </si>
  <si>
    <t>pt energetic, feeling quite well, cough improved, has mild fat red rash on RUE likely due to cefpodoxime</t>
  </si>
  <si>
    <t>RUE rash w/increased swelling, cough/sputum at baseline</t>
  </si>
  <si>
    <t>RUE shows much improvement</t>
  </si>
  <si>
    <t>denies SOB, equal breath sounds, nonproductive congested cough</t>
  </si>
  <si>
    <t>insulin aspart U-100 SubQ 10 units</t>
  </si>
  <si>
    <t>insulin glargine SubQ 32 units</t>
  </si>
  <si>
    <t>sertraline 200mg</t>
  </si>
  <si>
    <t>no cough, pt feeling better</t>
  </si>
  <si>
    <t>insulin aspart U-100 SubQ 4 units</t>
  </si>
  <si>
    <t xml:space="preserve">oxygenation improving, vitals stable, no respiratory distress </t>
  </si>
  <si>
    <t>pt denies pain, high HR dropped w/o intervention, pt left floor stable</t>
  </si>
  <si>
    <t>fever in the early morning, active cough</t>
  </si>
  <si>
    <t>glargine 20 units QD</t>
  </si>
  <si>
    <t>Senna 17.6mg</t>
  </si>
  <si>
    <t>pt feels better, coughin has diminished</t>
  </si>
  <si>
    <t>KLOR-CON 20-80mEq PRN</t>
  </si>
  <si>
    <t>ondansetron (ZOFRAN) injection 4mg q6hrs </t>
  </si>
  <si>
    <t>senna (SENOKOT) 1 tablet qPM PRN</t>
  </si>
  <si>
    <t>piperacillin-tazobactam (ZOSYN) 3.375 g in sodium chloride 0.9% 100 mL IVPB-MBP q6hrs</t>
  </si>
  <si>
    <t>dextrose 50% syringe 25g PRN</t>
  </si>
  <si>
    <t>D5-1/2 NS infusion</t>
  </si>
  <si>
    <t>2.0</t>
  </si>
  <si>
    <t>1.29</t>
  </si>
  <si>
    <t xml:space="preserve">pneumococcal 13-valent (PREVNAR-13) IM syringe 0.5mL </t>
  </si>
  <si>
    <t>levoFLOXacin premix (LEVAQUIN) 750mg/150mL q24hrs</t>
  </si>
  <si>
    <t>clindamycin (CLEOCIN) 600mg/50mL q8hrs</t>
  </si>
  <si>
    <t>prochlorperazine edisylate (COMPAZINE) injection 5-10 mg q6hrs PRN</t>
  </si>
  <si>
    <t>vomitted 3x</t>
  </si>
  <si>
    <t>61</t>
  </si>
  <si>
    <t>3h</t>
  </si>
  <si>
    <t>HYDROmorphone (DILAUDID) 0.8mg q6hrs PRN</t>
  </si>
  <si>
    <t>iohexol (OMNIPAQUE-240) 240 mg iodine/mL solution 50 mL PRN</t>
  </si>
  <si>
    <t>Worse abd pain, sundowning and possible delerium</t>
  </si>
  <si>
    <t>4h</t>
  </si>
  <si>
    <t>nadolol (CORGARD) 10mg QD</t>
  </si>
  <si>
    <t>improved pain, took clear liquids w/o issue</t>
  </si>
  <si>
    <t>5h</t>
  </si>
  <si>
    <t>clindamycin (CELOCIN) 600mg q8hrs</t>
  </si>
  <si>
    <t>nadolol (CORGARD) 10mg BID</t>
  </si>
  <si>
    <t>fluticasone propionae-salmeterol 2 puffs BID</t>
  </si>
  <si>
    <t>certirazine (ZYRTEC) 10mg QD</t>
  </si>
  <si>
    <t>feels better, breathing improved, MD made evening visit due to hyperglycemia-taught pt how to use insulin pen</t>
  </si>
  <si>
    <t>insulin aspart sliding scale before meals</t>
  </si>
  <si>
    <t>SOB mostly resolved, LSC</t>
  </si>
  <si>
    <t>respiratory status improved, anxious about using insulin</t>
  </si>
  <si>
    <t>LS remain clear, pt hasn't required nebs for 2 day</t>
  </si>
  <si>
    <t>mirtazapine 15mg qHS PRN</t>
  </si>
  <si>
    <t>SOB w/minimal exertion, increased urination, mildly tachycardic w/slight BUE tremor</t>
  </si>
  <si>
    <t>trazodone 100mg qHS PRN</t>
  </si>
  <si>
    <t>significant difficulty breathing in AM- took 6 nebs w/o effect- did not call MD as instructed, SOB worse w/minimal exertion, nonproductive cough, discovered nebulizer wasn't working properly so gave him new one</t>
  </si>
  <si>
    <t>remains significantly SOB w/minimal exertion, some relief w/nebs</t>
  </si>
  <si>
    <t>potassium chloride 20mEq BID</t>
  </si>
  <si>
    <t xml:space="preserve">went for thoracentesis, feels better, BLE edema and LS are improved, post procedure CXR done </t>
  </si>
  <si>
    <t>Fluid--not CSF: Total Protein 3.8, Albumin 1.8, LDH 227, Glucose 80, pH 7.4</t>
  </si>
  <si>
    <t>Fluid Culture: No growth</t>
  </si>
  <si>
    <t>omeprazole 20mg QD PRN</t>
  </si>
  <si>
    <t>heparin -red port 50 units/5mL 5mL QD</t>
  </si>
  <si>
    <t>heparin - purple port 50 units/5mL 5mL QD</t>
  </si>
  <si>
    <t>EKG completed</t>
  </si>
  <si>
    <t>pt appears weak and fatigued, went to BWFH in AM for chest CT</t>
  </si>
  <si>
    <t>felt SOB in am, LS w/diffuse expiratory wheezes</t>
  </si>
  <si>
    <t>improved SOB, overall feeling better, still mildly DOE</t>
  </si>
  <si>
    <t>hypoxic o/n, worsening SOB and productive cough</t>
  </si>
  <si>
    <t>worsening SOB o/n, O2 not plugged in- significant improvement after being fixed, productive cough, tachycardic o/n</t>
  </si>
  <si>
    <t>methylprednisolone 12mg BID</t>
  </si>
  <si>
    <t>"burning sensation" in mouth, SOB improving</t>
  </si>
  <si>
    <t>furosemide 160mg BID</t>
  </si>
  <si>
    <t>breathing significantly improved, continued nonproductive cough</t>
  </si>
  <si>
    <t>spiriva handihaler 18 mcg qAM</t>
  </si>
  <si>
    <t>VSS, moderate SOB, LS rhonchorous w/some expiratory wheezes</t>
  </si>
  <si>
    <t>insulin glargine 18 units qHS</t>
  </si>
  <si>
    <t>mild SOB improving, productive cough improving</t>
  </si>
  <si>
    <t>guaifenesin 400mg BID PRN</t>
  </si>
  <si>
    <t>in good spirits, reports breathing improved, SOB at 6AM- took albuterol neb w/good effect</t>
  </si>
  <si>
    <t>pt feels much improved</t>
  </si>
  <si>
    <t>breathing comfortably at rest, mild DOE, LSC and diminished, productive cough</t>
  </si>
  <si>
    <t>improved SOB, excessive nasal drainage due to sinus infection</t>
  </si>
  <si>
    <t>insulin aspart 8 units, 12 units, 18 units, 9 units</t>
  </si>
  <si>
    <t>insulin aspart 14 units</t>
  </si>
  <si>
    <t xml:space="preserve">worsening SOB and sinusitis symptoms, increased phlegm production </t>
  </si>
  <si>
    <t>budesonide formoterol 160-4.6mcg 1 puff BID</t>
  </si>
  <si>
    <t>DOE much improved, coughing and bringing up less secretions</t>
  </si>
  <si>
    <t>slept comfortably, urinating frequently</t>
  </si>
  <si>
    <t>LS w/bibasilar crackles, wheezing resolved</t>
  </si>
  <si>
    <t>mild SOB w/ambulation, currently at baseline</t>
  </si>
  <si>
    <t>pt had mechanical fall o/n- MD acute care telephonic assessment- pt stable w/no need for urgent eval, no head pain in AM, right hand pain, continued mild SOB w/exertion, R wrist x-ray completed</t>
  </si>
  <si>
    <t xml:space="preserve"> right hand pain improved</t>
  </si>
  <si>
    <t>continues to feel well, R wrist pain much improved- x-ray negative for fracture</t>
  </si>
  <si>
    <t>kit for Tc 99m/sestamibi no.1 5.5 millicurie</t>
  </si>
  <si>
    <t>kit for Tc 99m/sestamibi no.1 15.8 millicurie</t>
  </si>
  <si>
    <t>exertional SOB, denies CP, slept well</t>
  </si>
  <si>
    <t xml:space="preserve">feeling well, mild DOE unchanged, voiding good amounts, hypotensive but asymptomatic </t>
  </si>
  <si>
    <t>DOE stable, BP stable</t>
  </si>
  <si>
    <t>pt feeling well, improved DOE</t>
  </si>
  <si>
    <t>diffuse wheezes to bilateral lung fields</t>
  </si>
  <si>
    <t>ipratropium albuterol neb solution 3mL QID</t>
  </si>
  <si>
    <t>folic acid 1mg</t>
  </si>
  <si>
    <t xml:space="preserve">prednisone 40mg </t>
  </si>
  <si>
    <t>sertraline 25mg</t>
  </si>
  <si>
    <t>denies SOB but has productive cough, tachypneic on exertion, LS dim at bases w/bilat insp and expi wheeze on upper lobes</t>
  </si>
  <si>
    <t>Corynebacterium sp (not striatum), Pseudomonas aeruginosa</t>
  </si>
  <si>
    <t>feels comfortable at rest, very SOB w/minimal exertion, feels "palpitations" and chest tightness w/walking</t>
  </si>
  <si>
    <t>feels better, breathing improved, no longer feels tightness, wheezing much improved</t>
  </si>
  <si>
    <t>again feels SOB, tachycardia w/minimal ambulation, no wheezing</t>
  </si>
  <si>
    <t>feels improved, urinated copiously, breathing is somewhat better</t>
  </si>
  <si>
    <t>continues w/SOB w/exertion, LS crackles at bases, pt feels better</t>
  </si>
  <si>
    <t>improved wheezing with duoneb</t>
  </si>
  <si>
    <t>albuterol 2.5mg/3mL neb 3mL q6hrs PRN</t>
  </si>
  <si>
    <t>mild improvement of wheezing and SOB, still has productive cough</t>
  </si>
  <si>
    <t>hctz 25mg QD</t>
  </si>
  <si>
    <t xml:space="preserve">increased wheezing, no SOB, +cough </t>
  </si>
  <si>
    <t>still w/scattered wheezing that is improved overall, no SOB</t>
  </si>
  <si>
    <t>trace BLE edema, LS crackles mid way up bilateraly, pt denies CP/abd pain/n/v/d/c/f</t>
  </si>
  <si>
    <t>albuterol neb solution 3mL PRN</t>
  </si>
  <si>
    <t>required additional IV diuresis o/n, feels well today, dyspneic on exertion, voiding often</t>
  </si>
  <si>
    <t xml:space="preserve">breathing easier today, upbeat, feeling queasy w/heaves </t>
  </si>
  <si>
    <t>up coughing all night, improved symptoms in AM, in good spirits, denies SOB/CP, spitting up clear liquid</t>
  </si>
  <si>
    <t>improved overall night, tolerating food but appetite is decreased, denied SOB</t>
  </si>
  <si>
    <t>feeling weak in AM, had coughing fit o/n, spitting up clear secretions, feeling thirsty and tired</t>
  </si>
  <si>
    <t xml:space="preserve">lethargic, increasingly weaker, better night w/less coughing </t>
  </si>
  <si>
    <t>LSC, cough, SOB w/exertion</t>
  </si>
  <si>
    <t>right sided head and neck discomfort and nausea, no vomiting</t>
  </si>
  <si>
    <t>improvement in SOB, denies chest pain, mood improved</t>
  </si>
  <si>
    <t>pt in no apparent distress or discomfort, pt in good spirits</t>
  </si>
  <si>
    <t>MD refering pt to outpatient surgical follow up for I&amp;D, wound irrigated</t>
  </si>
  <si>
    <t xml:space="preserve">ED visit for allergic rxn concern o/n- felt weak/shakey/itchy, feels improved in AM </t>
  </si>
  <si>
    <t>abcesses improving</t>
  </si>
  <si>
    <t>alert and in NAD, afebrile, mild suprapubic tenderness, increasing fevers and chills, mild HA/cough/diarrhea for 1-2 weeks</t>
  </si>
  <si>
    <t>LS: fine crackles in LLL- diminished otherwise, VSS</t>
  </si>
  <si>
    <t xml:space="preserve">Enterobacter cloacae </t>
  </si>
  <si>
    <t>slept well, doesn't report any pain, mild cramping in R hand</t>
  </si>
  <si>
    <t>doesn't report any pain, pt states she feels well, continues to c/o some cramping to R hand</t>
  </si>
  <si>
    <t>pt had episode of stomach pain that resolved after an hour w/o intervention, denies urinary symptoms, denies N/V</t>
  </si>
  <si>
    <t>DOE resolves w/rest, LS clear, productive cough w/ yellow sputum</t>
  </si>
  <si>
    <t>slightly improved, still having intermittent wheezing and nasal congestion/sore throat</t>
  </si>
  <si>
    <t>Lactobacillus Species</t>
  </si>
  <si>
    <t>improved cough, fevers and dyspena on exertion</t>
  </si>
  <si>
    <t>delsym 10mL q12hrs</t>
  </si>
  <si>
    <t>horrible night, 1 episode of diarrhea, LS rhonchorous, DOE, feels better in AM, improving productive cough</t>
  </si>
  <si>
    <t>energy improved, denies SOB at rest, still w/productive cough</t>
  </si>
  <si>
    <t>amoxicillin-clavulanate 875-125mg BID</t>
  </si>
  <si>
    <t>occasional productive cough, mild DOE</t>
  </si>
  <si>
    <t>atppetite improving</t>
  </si>
  <si>
    <t>symbicort inhaler 2 puffs BID</t>
  </si>
  <si>
    <t xml:space="preserve">metoprolol tartrate 2.5mg </t>
  </si>
  <si>
    <t>no SOB, pt denies chest pain, wearing CPAP at night</t>
  </si>
  <si>
    <t>tachycardic o/n to 120s, pt reports feeling much better, SOB and lower leg swelling improved</t>
  </si>
  <si>
    <t>tachycardic to 130s o/n asymptomatic, sleeping well, SOB improved, denies new symptoms</t>
  </si>
  <si>
    <t>pt reports feeling much better, breathings and legs are improving, tachycardic to 100-110s o/n</t>
  </si>
  <si>
    <t>episode of acute SOB o/n approx 5min w/resolution of symptoms</t>
  </si>
  <si>
    <t>pt given metoprolol tartrate for HR control, pt in no apparent distress or discomfort, pt reports continued improvement w/breathing and activity</t>
  </si>
  <si>
    <t>pt at baseline w/ambultaion, good urine output</t>
  </si>
  <si>
    <t>metoprolol succinate 200mg QD</t>
  </si>
  <si>
    <t>pt feels better than baseline, ambulating well, notes dry mouth and L shoulder pain</t>
  </si>
  <si>
    <t>pt feels same as yeterday, tired after walking and long conversations</t>
  </si>
  <si>
    <t>pt feels tired today, no new issues, no dyspnea/CP, small BM today</t>
  </si>
  <si>
    <t>pt had restful sleep, feeling back to normal self</t>
  </si>
  <si>
    <t>pt feels well and ready for discharge</t>
  </si>
  <si>
    <t>acetaminophen 1000mg q6hrs PRN</t>
  </si>
  <si>
    <t>DOE, LS diminished on left, not in distress but drowsy with general body aches</t>
  </si>
  <si>
    <t>naproxen 440mg q12hrs</t>
  </si>
  <si>
    <t>ipratropium neb 3mL</t>
  </si>
  <si>
    <t>pt transported to BWFH ED, pt repoting chest pain</t>
  </si>
  <si>
    <t>c/o chest discomfort that’s worse w/palpitation, SOB, abd discomfort w/nausea and diarrhea w/o vomiting, transferred from BWH to BWFH</t>
  </si>
  <si>
    <t>lovenox 70mg BID</t>
  </si>
  <si>
    <t>lamictal 50mg qHS</t>
  </si>
  <si>
    <t>tresiba insulin 3 untis QD</t>
  </si>
  <si>
    <t>L chest wall pain, mildly SOB w/exertion, states feeling better, diffuse expiratory wheezing- diminished at bases</t>
  </si>
  <si>
    <t xml:space="preserve">slept well, states breathing improved, chest wall pain much improved, chronic cough not currently producing sputum </t>
  </si>
  <si>
    <t>stable w/low grade fevers</t>
  </si>
  <si>
    <t>0.9% sodium chloride 150mL/hr, 100mL</t>
  </si>
  <si>
    <t>lactobacillus rhamnosus 1 capsule</t>
  </si>
  <si>
    <t>no urinary complaints</t>
  </si>
  <si>
    <t>began rigoring and dry heaving in AM, had fever o/n-took acetaminophen w/improvement</t>
  </si>
  <si>
    <t>slept comfortably despite fevers, denies any chills, 1 episode of diarrhea</t>
  </si>
  <si>
    <t>afebrile o/n, still fatigued, overall feeling better</t>
  </si>
  <si>
    <t>feeling better, appetite continues to be decreased but eating and drinking good amounts of fluids</t>
  </si>
  <si>
    <t>predniSONE (DELTASONE) 2.5mg QD</t>
  </si>
  <si>
    <t>feeling better overall, still fatiged and had temp o/n</t>
  </si>
  <si>
    <t>pt feels much improved, still fatigued</t>
  </si>
  <si>
    <t>Lasix 20mg QD</t>
  </si>
  <si>
    <t>95.6</t>
  </si>
  <si>
    <t>Albuterol sulfate 2 puffs q6hrs PRN</t>
  </si>
  <si>
    <t>wheezing overnight</t>
  </si>
  <si>
    <t>Ceftriaxone 2g q24hrs</t>
  </si>
  <si>
    <t>Folgard 1 qD</t>
  </si>
  <si>
    <t>Furosemide 60mg BID</t>
  </si>
  <si>
    <t>Ipratropium-albuterol 3mL q6hrs PRN</t>
  </si>
  <si>
    <t xml:space="preserve">Acetaminophen 500mg </t>
  </si>
  <si>
    <t>Azithromycin 500mg</t>
  </si>
  <si>
    <t>Guafenesin 10mL</t>
  </si>
  <si>
    <t>Loperamide</t>
  </si>
  <si>
    <t>HR alarms while ambulating, pt feels improved and cough is better, EKG performed</t>
  </si>
  <si>
    <t>100.3</t>
  </si>
  <si>
    <t>Heparin 5000units TID</t>
  </si>
  <si>
    <t>spiked a fever o/n, feels better in the AM</t>
  </si>
  <si>
    <t>101.1</t>
  </si>
  <si>
    <t>mild diarrhea, cough overnight, feels winded when walking</t>
  </si>
  <si>
    <t>atorvastatin 40mg</t>
  </si>
  <si>
    <t>cilostazol 100mg BID</t>
  </si>
  <si>
    <t>genvoya 1 tab QD</t>
  </si>
  <si>
    <t xml:space="preserve">pt feeling much better, breathing better w/no CP/SOB </t>
  </si>
  <si>
    <t>continues to feel better overall but having L CP w/deep inspiration and position changes</t>
  </si>
  <si>
    <t>breathing better w/no CP/SOB when breathing</t>
  </si>
  <si>
    <t xml:space="preserve">SOB w/minimal exertion and oxygen level decreasing </t>
  </si>
  <si>
    <t xml:space="preserve">SOB improving </t>
  </si>
  <si>
    <t xml:space="preserve">breathing unchanged, legs less swollen </t>
  </si>
  <si>
    <t>breathing has improved, continued exertional SOB, leg swelling improved</t>
  </si>
  <si>
    <t>continues to feel out of breath w/walking but recovery time is much improved, X-ray and CT done</t>
  </si>
  <si>
    <t xml:space="preserve">bedside ultrasound done to check for blood clots in extremities was found to be negative </t>
  </si>
  <si>
    <t>enoxaparin 90mg QD</t>
  </si>
  <si>
    <t xml:space="preserve">DOE improved substantially </t>
  </si>
  <si>
    <t>iohexol 350mg iodine/mL 100mL</t>
  </si>
  <si>
    <t>pt shaking w/rigors, mild suprapubic discomfort and difficulty voiding</t>
  </si>
  <si>
    <t>phenazopyridine 200mg</t>
  </si>
  <si>
    <t>pt reported feeling better and dec pain after foley cath placed</t>
  </si>
  <si>
    <t>pain resolved, no fever chills</t>
  </si>
  <si>
    <t>pt feels well, no fevers</t>
  </si>
  <si>
    <t>pt denies any pain</t>
  </si>
  <si>
    <t>significant improvement in breathing</t>
  </si>
  <si>
    <t>feels better, LS w/decreased wheezing, requested to be discharged to go to the cape</t>
  </si>
  <si>
    <t xml:space="preserve">metoprolol tartrate 12.5mg </t>
  </si>
  <si>
    <t>postassium chloride 40mEq</t>
  </si>
  <si>
    <t>breathing comfortably, 2+ BLE edema, direct admit from home to cardiology to the floor</t>
  </si>
  <si>
    <t>tachycardic in AM-asymptomatic, pt reports feeling better, denied any SOB</t>
  </si>
  <si>
    <t>tachycardic o/n-asymptomatic, breathing improved, LS faint crackles at the bases, occasional cough</t>
  </si>
  <si>
    <t>SOB in AM, increased urination, edema decreasing</t>
  </si>
  <si>
    <t>furosemide 20mg BID</t>
  </si>
  <si>
    <t>metoprolol succinate 25mg</t>
  </si>
  <si>
    <t>pt doing well</t>
  </si>
  <si>
    <t>pts son called-pt syncopized after urinating- full neuro and cardiac exam done - at baseline</t>
  </si>
  <si>
    <t xml:space="preserve">metoprolol succinate 50mg </t>
  </si>
  <si>
    <t>feels well, in good spirits</t>
  </si>
  <si>
    <t>metoprolol succinate 37.5mg</t>
  </si>
  <si>
    <t>pt left home early in AM and was brought back by a neighbor, transitioning to hospice</t>
  </si>
  <si>
    <t>celexicob 200mg qAM</t>
  </si>
  <si>
    <t>denies pain, some burning and urine frequency</t>
  </si>
  <si>
    <t>2 episodes of diarrhea after polyethylene glycol</t>
  </si>
  <si>
    <t>fluzone 0.5mL</t>
  </si>
  <si>
    <t>LSC, pt denies current pain</t>
  </si>
  <si>
    <t>insulin lispro 11 units</t>
  </si>
  <si>
    <t>rivaroxiban 20mg</t>
  </si>
  <si>
    <t>pt reports breathing has improved, still significant SOB, denies pain</t>
  </si>
  <si>
    <t>continues to be breathless w/minimal exertion, but breathing comfortably at rest</t>
  </si>
  <si>
    <t>tachycardic/tachypneic w/exertion o/n, asymptomatic, pt denies cough/congestion/chest pain, BLE open wound red no warmth noted</t>
  </si>
  <si>
    <t>difficulty sleeping, normal bowel movement, no chest pain</t>
  </si>
  <si>
    <t>improvement of breathing, BLE wounds cleaned and dressed</t>
  </si>
  <si>
    <t>continues to have increased urinary output, VSS, lungs CTAB, +BS, abd soft, distended</t>
  </si>
  <si>
    <t>wounds cleaned, voiding frequently</t>
  </si>
  <si>
    <t xml:space="preserve">breathing improved, less SOB when walking </t>
  </si>
  <si>
    <t>pt overall feels improved, denies any symptoms</t>
  </si>
  <si>
    <t>pt denies symptoms</t>
  </si>
  <si>
    <t>furosemide 140mg</t>
  </si>
  <si>
    <t>pt not in any acute distress, BLE dressings changed, denies any BLE discomfort</t>
  </si>
  <si>
    <t>warfarin 2.5mg QD</t>
  </si>
  <si>
    <t>pt feeeling well, not yet completely back to baseline</t>
  </si>
  <si>
    <t>pt in good spirits</t>
  </si>
  <si>
    <t>acetaminophen 500-1000mg q6hrs PRN</t>
  </si>
  <si>
    <t>nausea o/n, continued frequent urination w/burning, reports dizziness</t>
  </si>
  <si>
    <t>still feeling weak and tired, dysuria/urgency have started to improve</t>
  </si>
  <si>
    <t>left sided flank pain all resolved, no longer having burning w/urination</t>
  </si>
  <si>
    <t>flank pain, vomited, continues w/ nausea and lightheadedness, some hematuria</t>
  </si>
  <si>
    <t>promethazine 6.25mg/5mL 5mL q6hrs PRN</t>
  </si>
  <si>
    <t>no longer vomiting, has diarrhea</t>
  </si>
  <si>
    <t>pt feeling better, feels flank pain is improving, some hematuria today</t>
  </si>
  <si>
    <t xml:space="preserve">pt states she is feeling better, her pain has improved and longer has dysuria </t>
  </si>
  <si>
    <t>feels stronger</t>
  </si>
  <si>
    <t xml:space="preserve">mild nausea and lightheadedness, no loose stool </t>
  </si>
  <si>
    <t>coughing up thick yellow sputum, denies SOB</t>
  </si>
  <si>
    <t xml:space="preserve">still coughing, but overall improving </t>
  </si>
  <si>
    <t>mild abdominal pain after eating</t>
  </si>
  <si>
    <t>piperacillin-tazobactam 2.25g</t>
  </si>
  <si>
    <t>vancomycin premix 1g/200mL 1000mg</t>
  </si>
  <si>
    <t>denying chest pain, SOB and DOE at times, productive cough w/thick white/tan sputum</t>
  </si>
  <si>
    <t>&lt;4.0</t>
  </si>
  <si>
    <t>feeling overall improved from several days ago</t>
  </si>
  <si>
    <t xml:space="preserve">pt woke up confused, unable to state where he was, otherwise progressing </t>
  </si>
  <si>
    <t>remains a/o, vss, afebrile</t>
  </si>
  <si>
    <t>no CP/fever, non productive cough</t>
  </si>
  <si>
    <t>magnesium sulfate 4g</t>
  </si>
  <si>
    <t>+1 BLE, few scattered wheezes, productive cough</t>
  </si>
  <si>
    <t>insulin aspart sliding scale PRN</t>
  </si>
  <si>
    <t>no longer requiring O2, cough improved, denies f/v, LS are w/rales bilaterally and inspiratory and expiratory wheezing throughout, mild to moderate DOE</t>
  </si>
  <si>
    <t>continues to have cough, much improved, LSC</t>
  </si>
  <si>
    <t>insulin glargine 20units QD</t>
  </si>
  <si>
    <t>pt continues to feel well, LSC, occasional nonproductive cough, no DOE</t>
  </si>
  <si>
    <t>nicotine polacrilex q4hrs PRN</t>
  </si>
  <si>
    <t>breathing comfortably at rest, LS diminished throughout w/diffuse expiratory wheezes</t>
  </si>
  <si>
    <t>improved cough and SOB, productive cough</t>
  </si>
  <si>
    <t>difficulty sleeping due to IV site, improved cough, able to ambulate w/o SOB, pt reports cough and SOB have resolved</t>
  </si>
  <si>
    <t>LSC, pt appears well, feels better and back to baseline</t>
  </si>
  <si>
    <t>guaiFENesin 200mg</t>
  </si>
  <si>
    <t>lidocaine 5% TD 1 patch</t>
  </si>
  <si>
    <t>rivaroxaban 15mg</t>
  </si>
  <si>
    <t>remains on O2, denies CP, SOB, n/v, and dizziness</t>
  </si>
  <si>
    <t>oseltamivir 75 mg</t>
  </si>
  <si>
    <t>c/o of pain on coughing</t>
  </si>
  <si>
    <t>mild increased warmth and erythema w/in border of demarcation, 2 small nondraining puncture wounds</t>
  </si>
  <si>
    <t>feeling well, inflammation/swelling/redness greatly reduced, swelling has recessed from initial demarcation lines</t>
  </si>
  <si>
    <t>amoxicillin-clavulanate 875mg BID</t>
  </si>
  <si>
    <t xml:space="preserve">decreased pain today and less erythema/edema </t>
  </si>
  <si>
    <t>L hand cellulitis much improved</t>
  </si>
  <si>
    <t>pt happy to be home</t>
  </si>
  <si>
    <t>overall feeling better, slept well, dtr reports congestion w/mild improvement on neb treatment, improved urinary symptoms w/no pain</t>
  </si>
  <si>
    <t>dtr reports worsening weakness, dysuria resolved</t>
  </si>
  <si>
    <t>continues to be weak and more fatigued, met with hospice</t>
  </si>
  <si>
    <t>pt more alert, LS clear, still w/nonproductive cough</t>
  </si>
  <si>
    <t>polyethylene glycol 17g qAM PRN</t>
  </si>
  <si>
    <t>pt denies pain, LS clear, denies cough, pt reports light yellow/clear urine w/o issues</t>
  </si>
  <si>
    <t>slowly improving, pt reports feeling "constipated"</t>
  </si>
  <si>
    <t>pt endorses abd pain feeling much improved from prior days</t>
  </si>
  <si>
    <t>mildly nauseous, 4x episodes of loose stool o/n, feels mildly lightheaded, without LLQ pain</t>
  </si>
  <si>
    <t>abd pain improevd, no diarrhea, pt feels better overall but still weaker than usual</t>
  </si>
  <si>
    <t>VSS, DOE w/minimal exertion, denies acute pain</t>
  </si>
  <si>
    <t>weaned off O2, LSC, cough w/white foamy sputum, 2+ pitting BLE edema</t>
  </si>
  <si>
    <t>furosemide 200mg BID</t>
  </si>
  <si>
    <t>significant muscle cramping, feels worn out, urinating profusely, decreazed appetite</t>
  </si>
  <si>
    <t>heparin 50 unit/5mL BID</t>
  </si>
  <si>
    <t>continued cramps but much improved, frequent urination</t>
  </si>
  <si>
    <t>continued cramps</t>
  </si>
  <si>
    <t>potassium chloride 80mEq BID</t>
  </si>
  <si>
    <t>furosemide 150mg BID</t>
  </si>
  <si>
    <t>cramps still present but much better, feeling well, denies pain at rest</t>
  </si>
  <si>
    <t>cramps better, voiding good amounts</t>
  </si>
  <si>
    <t>bumetanide 3mg</t>
  </si>
  <si>
    <t>hypotensive but asymptomatic</t>
  </si>
  <si>
    <t>cramps are worse, pt feeling "awful"</t>
  </si>
  <si>
    <t>metalazone 5mg</t>
  </si>
  <si>
    <t>cramps somewhat better o/n, seems to be in better spirits</t>
  </si>
  <si>
    <t>pt endorses breathing improved from last week but not back to baseline</t>
  </si>
  <si>
    <t>BLE edema improved as well as DOE</t>
  </si>
  <si>
    <t>pt reports sweating o/n-afebrile at time of visit, pt feels better, decreased appetite, still w/RLQ abdominal and R flank pain</t>
  </si>
  <si>
    <t>overall feeling better, concern for red/yellow tinge of urine, improved appetite</t>
  </si>
  <si>
    <t>good spirits, mild pain at midline site, slept well, shooting pain in BLQ abd pain-improved w/position change, endorses nausea, catheter draining adequately-bright/clear orange</t>
  </si>
  <si>
    <t>mild abd pain-mosty resolved, urine is clear</t>
  </si>
  <si>
    <t>pt feeling well overall</t>
  </si>
  <si>
    <t>improved after IVF, pt awake/alert/oriented</t>
  </si>
  <si>
    <t>afebrile, lightheadedness resolved</t>
  </si>
  <si>
    <t>7..4</t>
  </si>
  <si>
    <t>guaifenesin 20mL TID PRN</t>
  </si>
  <si>
    <t>tachycardic o/n- MD called-pt denied any new symptoms only complained of "chest congestion" but denied SOB, nonproductive cough o/n, subjective fever and chills, reports headache/back pain/and achy ears</t>
  </si>
  <si>
    <t>biotin 250mcg QD</t>
  </si>
  <si>
    <t>pt feeling well, improved appetite, mild cough improved w/tessalon</t>
  </si>
  <si>
    <t>infuenza vaccine Fluarix quadrivalent formula 0.5mL</t>
  </si>
  <si>
    <t>overall improved despite continued nonproductive cough that’s getting better, sleeping well</t>
  </si>
  <si>
    <t>methylphenidate 72mg</t>
  </si>
  <si>
    <t>labetalol 100mg BID</t>
  </si>
  <si>
    <t>metoprolol tartrate 100mg BID</t>
  </si>
  <si>
    <t xml:space="preserve">lisinopril 5mg </t>
  </si>
  <si>
    <t>headache gone, slept well, denies visual disturbances</t>
  </si>
  <si>
    <t>slight peri-orbital headache, BP improved but remains elevated</t>
  </si>
  <si>
    <t>BP improved w/increase in lisinopril yesterday</t>
  </si>
  <si>
    <t>open wound to RLE, redness around the area, denies pain</t>
  </si>
  <si>
    <t>redness decreasing after abx</t>
  </si>
  <si>
    <t>minimal erythema and warmth/clear drainage to R lateral shin, no pain</t>
  </si>
  <si>
    <t>cellulitis appears to be retreating</t>
  </si>
  <si>
    <t xml:space="preserve">senna 1 tab </t>
  </si>
  <si>
    <t>pt remains constipated, no new complaints</t>
  </si>
  <si>
    <t>episode of afib w/RVR w/spontaneous resolution o/n, 500cc urine output, small BM, eating well, abd distension improved</t>
  </si>
  <si>
    <t>mild abd pain, not in good spirits, concentrated yellow urine w/soe sediment</t>
  </si>
  <si>
    <t>senna 1 tab BID</t>
  </si>
  <si>
    <t>continued fatigue, no BM, abd more mildly distended, denies pain, appears mildly uncomfortable</t>
  </si>
  <si>
    <t>lactulose 10g BID</t>
  </si>
  <si>
    <t xml:space="preserve">eating well, mild abd distention and discomfort, no BM x3 days, much improved in faternoon, had large BM in afternoon, abd distention much improved, mild nausea </t>
  </si>
  <si>
    <t>denies N/V, continues to eat well</t>
  </si>
  <si>
    <t>VSS, denies pain, LSC, RLE +3 edema</t>
  </si>
  <si>
    <t>ceFAZolin (ANCEF) 500mg</t>
  </si>
  <si>
    <t>lactated ringers 1L</t>
  </si>
  <si>
    <t>RLE w/edema/erythema/fragile cracked skin w/nondraining lesions</t>
  </si>
  <si>
    <t>pt feels foot is starting to get better, redness and swelling have decreased dramatically</t>
  </si>
  <si>
    <t>feeling well overall, +1 pitting edema to RLE</t>
  </si>
  <si>
    <t>redness and pain in right leg reduced, improvement in ambulation, 1 episode of diarrhea</t>
  </si>
  <si>
    <t>edema and erythema much improved, no further loose stool</t>
  </si>
  <si>
    <t>RLE continues to improve, pt continues to do well</t>
  </si>
  <si>
    <t>recently at pacemaker placed, no SOB, breathing comfortably, LSC, no cough, bruising L CW at pace maker site and LUE</t>
  </si>
  <si>
    <t>acute SOB o/n, decreased urinary output, put appears much improved in afternoon</t>
  </si>
  <si>
    <t>return to ED w/SOB, started coughing in AM</t>
  </si>
  <si>
    <t>umeclidinium 62.5mcg QD</t>
  </si>
  <si>
    <t>breathing improved</t>
  </si>
  <si>
    <t>denies SOB, no cough noted, LSC</t>
  </si>
  <si>
    <t>pt feeling "great", continues to be tachycardic but is asymptomatic, was hypertensive at visit w/o symptoms</t>
  </si>
  <si>
    <t>pt had fever o/n-took acetaminophen, dtr feels pt is improved but not yet back to baseline, cough w/gray sputum, foul smelling/cloudy urine</t>
  </si>
  <si>
    <t>ipratropium (ATROVENT HFA) 17mcg/actuation inhaler 1 puff TID</t>
  </si>
  <si>
    <t>remains afebrile, back to baseline mental status</t>
  </si>
  <si>
    <t>pt appears much improved, appetite is improving, still coughing o/n, last BM was 3 days ago</t>
  </si>
  <si>
    <t>LS still w/diffuse rhonchi and occasional productive cough w/minimal sputum that is overall much improved</t>
  </si>
  <si>
    <t>improved breathing w/continued mild chest tightness, LS w/diffuse inspiratory and expiratory wheezes</t>
  </si>
  <si>
    <t>improvement of wheezing and chest tightness, no productive cough/fever/chills, denies SOB</t>
  </si>
  <si>
    <t>productive cough w/"white pleghm", denies inspiratory CP</t>
  </si>
  <si>
    <t>slept well, feels fatigued, SOB much better, LSC</t>
  </si>
  <si>
    <t>ipratropium neb 3mL q6hrs</t>
  </si>
  <si>
    <t xml:space="preserve">SOB the same, continues to feel weak, still has phlegm he "cannot get up", brighter affect today, less SOB w/exertion </t>
  </si>
  <si>
    <t>SOB somewhat immproved, increased productive cough, has a bit more energy</t>
  </si>
  <si>
    <t xml:space="preserve">influenza vaccine </t>
  </si>
  <si>
    <t>breathing feels improved, denies SOB at rest, still feels weak overall</t>
  </si>
  <si>
    <t>pt feels cough and SOB are improving little by little, still not at baseline due to LE weakness</t>
  </si>
  <si>
    <t>still hasn't returned to baseline-unclear what his baseline is</t>
  </si>
  <si>
    <t>no longer winded walking upstairs</t>
  </si>
  <si>
    <t>no fever</t>
  </si>
  <si>
    <t>pt feels improved, continued fatigue, episode of diarrhea, LS w/crackles throughout L side and mid way up on R side</t>
  </si>
  <si>
    <t xml:space="preserve">cetirizine 10mg </t>
  </si>
  <si>
    <t>called by pts son- generalized raised itchy rash-son to dose cetirizine, pt feels much improved, energy is improved, no further diarrhea</t>
  </si>
  <si>
    <t>pt continues to do well, rash unchanged</t>
  </si>
  <si>
    <t>RR alarm-called pt..she was eating, breathing improved, 10/10 R chest pain worse than yesterday, nausea</t>
  </si>
  <si>
    <t>pain improved, no vomiting</t>
  </si>
  <si>
    <t>VSS, no complaints</t>
  </si>
  <si>
    <t>feeling much improved, pain and swelling are better, notes "brown" urine and was encouraged to increase fluid intake</t>
  </si>
  <si>
    <t>pain and swelling better, urine now "clear light yellow"</t>
  </si>
  <si>
    <t>continued improvement in swelling and pain</t>
  </si>
  <si>
    <t>no fever/n/v</t>
  </si>
  <si>
    <t>Ringer's solution, lactated 125mL/hr</t>
  </si>
  <si>
    <t>mild abd pain</t>
  </si>
  <si>
    <t>feels well, abd pain much improved</t>
  </si>
  <si>
    <t>amoxicillin clavulanate 875-125mg TID</t>
  </si>
  <si>
    <t>pt feels groin and gluteal cleft rash are wrose</t>
  </si>
  <si>
    <t xml:space="preserve">continued mild pruritic rash in groin and buttocks, </t>
  </si>
  <si>
    <t>rash improving</t>
  </si>
  <si>
    <t>midline placed</t>
  </si>
  <si>
    <t>tolterodine 4mg QD</t>
  </si>
  <si>
    <t>feeling better on home admission, afebrile</t>
  </si>
  <si>
    <t>Psuedomonas aeruginosa</t>
  </si>
  <si>
    <t>mild left flank pain w/spasms, decreased urinary output o/n, subjective fever</t>
  </si>
  <si>
    <t>abd pain/spasms improved, subjective fever o/n resolved, feels well, improved urinary output</t>
  </si>
  <si>
    <t>denies pain/discomfort, pt has been emptying good amounts of clear/orange urine draining from cath to leg bag, eating and drinking good amounts, Urine culture +pseudomonas sensitive to levofloxacin</t>
  </si>
  <si>
    <t>pt feeling back to baseline</t>
  </si>
  <si>
    <t>R leg swollen and ruddy w/hematoma/lesion, L leg also swollen and pink w/venous stasis ulcer, US and CT were unremarkable</t>
  </si>
  <si>
    <t>nicotine polacrilex (COMMIT) 4mg PRN</t>
  </si>
  <si>
    <t>improvement in pain, potentially worsening of redness</t>
  </si>
  <si>
    <t>slept very well, no pain in leg, feels like redness has improved, kRLE erythema and edema improved</t>
  </si>
  <si>
    <t>RLE cellulitis continues to improve</t>
  </si>
  <si>
    <t>denies pain, LS course, no SOB but reports mild DOE</t>
  </si>
  <si>
    <t>breathing improved but not back to baseline, looks well clinically, cough not observed</t>
  </si>
  <si>
    <t>slept well, feeling improved w/better energy, still notes blood-tinged sputum w/cough</t>
  </si>
  <si>
    <t>pt feels much better, new 1-2+ pitting BLE edema</t>
  </si>
  <si>
    <t>breathing has improved after neb treatments</t>
  </si>
  <si>
    <t>albuterol neb 3mL q6hrs PRN</t>
  </si>
  <si>
    <t>&gt;RR o/n - MD called to review care plan, pt reports worsening SOB w/movement/nonproductive cough/headache, LS still tight w/diffuse inspiratory and expiratory wheezing</t>
  </si>
  <si>
    <t>improved breathing, still non-productive cough and wheezing, headache improved, dramatic improvement in air movement- denies SOB</t>
  </si>
  <si>
    <t xml:space="preserve">overall feeling better, SOB/wheezing responding well to steroids and nebs, cough has returned-nonproductive </t>
  </si>
  <si>
    <t>pt feels much improved, ready for discharge</t>
  </si>
  <si>
    <t>pt reports abcess feels warm on admission home, improved pain</t>
  </si>
  <si>
    <t>cellulitis w/in demarcated boundary, decreased pain and less erythema/edema today</t>
  </si>
  <si>
    <t>VSS, alert and oriented</t>
  </si>
  <si>
    <t>levothyroxine 50mcg QD</t>
  </si>
  <si>
    <t>nitroglycerin 0.4mg q6min PRN</t>
  </si>
  <si>
    <t>presservision 1 tab QD</t>
  </si>
  <si>
    <t>pt tachycardic but otherwise stable, denies palpitations and flank pain</t>
  </si>
  <si>
    <t>sulfamethoxazole-trimethoprim DS 1 tab BID</t>
  </si>
  <si>
    <t>appetite improving, overall feeling better, mildly hypotensive, feels slightly lightheaded</t>
  </si>
  <si>
    <t>pt brighter today, not yet back to baseline but feels stronger than yesterday</t>
  </si>
  <si>
    <t>raised reddened area on rt side of face</t>
  </si>
  <si>
    <t>mild erythema and warmth to R preauricular area, mild tenderness w/palpitation, cellulitis improved today</t>
  </si>
  <si>
    <t>improved air movement and peak flow, continued exp wheezes throughout</t>
  </si>
  <si>
    <t>umeclidinium-vilatnerol (ANORO ELLIPTA) 62.5-25mcg/actuation diskus inhaler 1 puff QD</t>
  </si>
  <si>
    <t>cough o/n w/clear/white sputum, improved cough and SOB in afternoon</t>
  </si>
  <si>
    <t>pt feeling well, LS improved</t>
  </si>
  <si>
    <t>melatonin 9mg</t>
  </si>
  <si>
    <t>pt more alert following IVF, BP improved, remained afebrile</t>
  </si>
  <si>
    <t>pt had mechanical fall in obs-CT negative for abnormalities or fractures, pt describes improvement to mentation, pt highly agitated and acutely delirious during first half of visit</t>
  </si>
  <si>
    <t>pt didn’t sleep well, denies pain, improved appetite, Mental status improved</t>
  </si>
  <si>
    <t>lactulose 30g BID PRN</t>
  </si>
  <si>
    <t>pt more conufsed, no pain, mild abd discomfort, foley cath draining concentrated yellow urine</t>
  </si>
  <si>
    <t xml:space="preserve">pt agitated/confused, per family pt hasn't slept for 72hrs, no pain, </t>
  </si>
  <si>
    <t>improved night sleep, more oriented</t>
  </si>
  <si>
    <t>improved mental status, no complaints, more awake and alert</t>
  </si>
  <si>
    <t>pt slept well, wife endorses he is mentating at his baseline, some coughing o/n</t>
  </si>
  <si>
    <t>no SOB w/ambulation, circular raised reddened area on LUE, pt denies pain</t>
  </si>
  <si>
    <t>pt feeling well, redness/swelling improved, head "feels funny" but denies headache and lightheadedness</t>
  </si>
  <si>
    <t>cellulitis much improved, decrease in erythema/edema/increased warmth/pain</t>
  </si>
  <si>
    <t>pipercaillin-tazobactam (ZOSYN) 3.375g</t>
  </si>
  <si>
    <t>0.9% sodium chloride 100mL</t>
  </si>
  <si>
    <t>amoxicillin/potassium clav 875mg</t>
  </si>
  <si>
    <t>no swallowing or respiratory symptoms, hard reddened sloweel area L submandibular region, redness receeding border of demarcation and swelling is improved</t>
  </si>
  <si>
    <t>ability to open mouth incrased, reduction in swelling and redness</t>
  </si>
  <si>
    <t>still feeling unwell w/some nausea</t>
  </si>
  <si>
    <t>feels improved, urinated copiously, breathing is somewhat better, return of appetite</t>
  </si>
  <si>
    <t>pt feeling well</t>
  </si>
  <si>
    <t>some wheezing, cough, no SOB, HRR/tachycardic, trace to +1 BLE edema</t>
  </si>
  <si>
    <t>pt much perkier, reports feeling much better overall, slept well, continued cough, no SOB</t>
  </si>
  <si>
    <t>remains on O2, LS coarse on right side, moderate R flank pain and abd pain</t>
  </si>
  <si>
    <t>hydralazine 5mg</t>
  </si>
  <si>
    <t>0.9% sodium chloride 75mL/hr</t>
  </si>
  <si>
    <t>pt denies SOB, breathing comfortably, LS diminished at R base but are otherwise clear</t>
  </si>
  <si>
    <t>right shoulder pain o/n, SOB and abd pain improved, pt feeling better, productive cough in AM</t>
  </si>
  <si>
    <t>potassium chloride 40mEq BID</t>
  </si>
  <si>
    <t>SOB and cough resolving, no abd pain</t>
  </si>
  <si>
    <t>feeling much better, denies SOB</t>
  </si>
  <si>
    <t xml:space="preserve">no SOB, no LE edema, denies CP, mild dyspnea, </t>
  </si>
  <si>
    <t>digoxin 0.0625mg</t>
  </si>
  <si>
    <t>losartan 50mg BID</t>
  </si>
  <si>
    <t>tiotropium 18mcg actuation capsule 1 capsule QD</t>
  </si>
  <si>
    <t>no longer SOB while ambulating, no increase in HR, high HR and RR persisted for several alarm cycles- called pt said she was "fine, just tidying up"-no clinical actions taken</t>
  </si>
  <si>
    <t>awoke with a cold, pt notes HR and RR elevate almost immediately upon exertion then return to normal at rest</t>
  </si>
  <si>
    <t>head cold improving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</si>
</sst>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m/d/yyyy;@"/>
    <numFmt numFmtId="166" formatCode="0.0%"/>
    <numFmt numFmtId="167" formatCode="0.0"/>
  </numFmts>
  <fonts count="22">
    <font>
      <sz val="11"/>
      <color theme="1"/>
      <name val="Calibri"/>
      <family val="2"/>
      <scheme val="minor"/>
    </font>
    <font>
      <sz val="11"/>
      <color rgb="FFFF0000"/>
      <name val="Calibri"/>
      <family val="2"/>
      <scheme val="minor"/>
    </font>
    <font>
      <b/>
      <sz val="11"/>
      <color theme="1"/>
      <name val="Calibri"/>
      <family val="2"/>
      <scheme val="minor"/>
    </font>
    <font>
      <vertAlign val="superscript"/>
      <sz val="11"/>
      <color rgb="FF222222"/>
      <name val="Arial"/>
      <family val="2"/>
    </font>
    <font>
      <b/>
      <sz val="9"/>
      <color indexed="81"/>
      <name val="Tahoma"/>
      <family val="2"/>
    </font>
    <font>
      <sz val="9"/>
      <color indexed="81"/>
      <name val="Tahoma"/>
      <family val="2"/>
    </font>
    <font>
      <sz val="11"/>
      <name val="Calibri"/>
      <family val="2"/>
      <scheme val="minor"/>
    </font>
    <font>
      <sz val="11"/>
      <color theme="1"/>
      <name val="Calibri"/>
      <family val="2"/>
    </font>
    <font>
      <i/>
      <sz val="11"/>
      <color theme="1"/>
      <name val="Calibri"/>
      <family val="2"/>
      <scheme val="minor"/>
    </font>
    <font>
      <i/>
      <sz val="9"/>
      <color indexed="81"/>
      <name val="Tahoma"/>
      <family val="2"/>
    </font>
    <font>
      <u/>
      <sz val="11"/>
      <color theme="10"/>
      <name val="Calibri"/>
      <family val="2"/>
      <scheme val="minor"/>
    </font>
    <font>
      <b/>
      <sz val="12"/>
      <color rgb="FF000000"/>
      <name val="Arial"/>
      <family val="2"/>
    </font>
    <font>
      <b/>
      <sz val="14"/>
      <color theme="1"/>
      <name val="Calibri"/>
      <family val="2"/>
      <scheme val="minor"/>
    </font>
    <font>
      <b/>
      <i/>
      <sz val="11"/>
      <color theme="1"/>
      <name val="Calibri"/>
      <family val="2"/>
      <scheme val="minor"/>
    </font>
    <font>
      <b/>
      <sz val="9"/>
      <color rgb="FFFEFFFE"/>
      <name val="Arial"/>
      <family val="2"/>
    </font>
    <font>
      <sz val="8"/>
      <color rgb="FF0B0080"/>
      <name val="Arial"/>
      <family val="2"/>
    </font>
    <font>
      <sz val="8"/>
      <color rgb="FF222222"/>
      <name val="Arial"/>
      <family val="2"/>
    </font>
    <font>
      <sz val="11"/>
      <color rgb="FF000000"/>
      <name val="Calibri"/>
      <family val="2"/>
      <scheme val="minor"/>
    </font>
    <font>
      <sz val="11"/>
      <color rgb="FF000000"/>
      <name val="Inherit"/>
    </font>
    <font>
      <sz val="11"/>
      <name val="Inherit"/>
    </font>
    <font>
      <sz val="11"/>
      <color theme="1"/>
      <name val="Calibri"/>
      <family val="2"/>
      <scheme val="minor"/>
    </font>
    <font>
      <sz val="11"/>
      <name val="Calibri"/>
      <family val="2"/>
    </font>
  </fonts>
  <fills count="20">
    <fill>
      <patternFill patternType="none"/>
    </fill>
    <fill>
      <patternFill patternType="gray125"/>
    </fill>
    <fill>
      <patternFill patternType="solid">
        <fgColor theme="2"/>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rgb="FFFFFF00"/>
        <bgColor indexed="64"/>
      </patternFill>
    </fill>
    <fill>
      <patternFill patternType="solid">
        <fgColor theme="5"/>
        <bgColor indexed="64"/>
      </patternFill>
    </fill>
    <fill>
      <patternFill patternType="solid">
        <fgColor rgb="FFF8CBAD"/>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rgb="FFFFD966"/>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7"/>
        <bgColor indexed="64"/>
      </patternFill>
    </fill>
    <fill>
      <patternFill patternType="solid">
        <fgColor theme="9" tint="0.59999389629810485"/>
        <bgColor indexed="64"/>
      </patternFill>
    </fill>
    <fill>
      <patternFill patternType="solid">
        <fgColor rgb="FFFFCCCC"/>
        <bgColor indexed="64"/>
      </patternFill>
    </fill>
    <fill>
      <patternFill patternType="solid">
        <fgColor rgb="FFFFE7E7"/>
        <bgColor indexed="64"/>
      </patternFill>
    </fill>
    <fill>
      <patternFill patternType="solid">
        <fgColor theme="9" tint="0.79998168889431442"/>
        <bgColor indexed="64"/>
      </patternFill>
    </fill>
    <fill>
      <patternFill patternType="solid">
        <fgColor rgb="FF00B0F0"/>
        <bgColor indexed="64"/>
      </patternFill>
    </fill>
  </fills>
  <borders count="25">
    <border>
      <left/>
      <right/>
      <top/>
      <bottom/>
      <diagonal/>
    </border>
    <border>
      <left/>
      <right/>
      <top/>
      <bottom style="thin">
        <color rgb="FF000000"/>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right/>
      <top/>
      <bottom style="medium">
        <color indexed="64"/>
      </bottom>
      <diagonal/>
    </border>
    <border>
      <left/>
      <right/>
      <top style="thin">
        <color auto="1"/>
      </top>
      <bottom/>
      <diagonal/>
    </border>
    <border>
      <left/>
      <right/>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rgb="FF000000"/>
      </top>
      <bottom/>
      <diagonal/>
    </border>
  </borders>
  <cellStyleXfs count="3">
    <xf numFmtId="0" fontId="0" fillId="0" borderId="0"/>
    <xf numFmtId="0" fontId="10" fillId="0" borderId="0" applyNumberFormat="0" applyFill="0" applyBorder="0" applyAlignment="0" applyProtection="0"/>
    <xf numFmtId="43" fontId="20" fillId="0" borderId="0" applyFont="0" applyFill="0" applyBorder="0" applyAlignment="0" applyProtection="0"/>
  </cellStyleXfs>
  <cellXfs count="163">
    <xf numFmtId="0" fontId="0" fillId="0" borderId="0" xfId="0"/>
    <xf numFmtId="0" fontId="0" fillId="0" borderId="0" xfId="0" applyAlignment="1">
      <alignment horizontal="left"/>
    </xf>
    <xf numFmtId="0" fontId="0" fillId="2" borderId="0" xfId="0" applyFill="1" applyAlignment="1">
      <alignment horizontal="left"/>
    </xf>
    <xf numFmtId="1" fontId="0" fillId="0" borderId="0" xfId="0" applyNumberFormat="1" applyAlignment="1">
      <alignment horizontal="left"/>
    </xf>
    <xf numFmtId="0" fontId="1" fillId="0" borderId="0" xfId="0" applyFont="1" applyAlignment="1">
      <alignment horizontal="left"/>
    </xf>
    <xf numFmtId="16" fontId="0" fillId="0" borderId="0" xfId="0" quotePrefix="1" applyNumberFormat="1" applyAlignment="1">
      <alignment horizontal="left"/>
    </xf>
    <xf numFmtId="16" fontId="0" fillId="0" borderId="0" xfId="0" applyNumberFormat="1" applyAlignment="1">
      <alignment horizontal="left"/>
    </xf>
    <xf numFmtId="0" fontId="0" fillId="0" borderId="2" xfId="0" applyBorder="1" applyAlignment="1">
      <alignment horizontal="left"/>
    </xf>
    <xf numFmtId="0" fontId="0" fillId="0" borderId="3" xfId="0" applyBorder="1" applyAlignment="1">
      <alignment horizontal="left"/>
    </xf>
    <xf numFmtId="0" fontId="0" fillId="5" borderId="3" xfId="0" applyFill="1"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0" xfId="0" applyAlignment="1">
      <alignment horizontal="left" vertical="center"/>
    </xf>
    <xf numFmtId="0" fontId="0" fillId="6" borderId="0" xfId="0" applyFill="1" applyAlignment="1">
      <alignment horizontal="left"/>
    </xf>
    <xf numFmtId="0" fontId="6" fillId="0" borderId="0" xfId="0" applyFont="1" applyAlignment="1">
      <alignment horizontal="left"/>
    </xf>
    <xf numFmtId="0" fontId="2" fillId="0" borderId="0" xfId="0" applyFont="1"/>
    <xf numFmtId="0" fontId="8" fillId="0" borderId="0" xfId="0" applyFont="1" applyAlignment="1">
      <alignment horizontal="left"/>
    </xf>
    <xf numFmtId="0" fontId="7" fillId="0" borderId="0" xfId="0" applyFont="1" applyAlignment="1">
      <alignment horizontal="left"/>
    </xf>
    <xf numFmtId="0" fontId="0" fillId="0" borderId="7" xfId="0" applyBorder="1" applyAlignment="1">
      <alignment horizontal="left"/>
    </xf>
    <xf numFmtId="0" fontId="0" fillId="9" borderId="2" xfId="0" applyFill="1" applyBorder="1" applyAlignment="1">
      <alignment horizontal="left"/>
    </xf>
    <xf numFmtId="1" fontId="0" fillId="0" borderId="2" xfId="0" applyNumberFormat="1" applyBorder="1" applyAlignment="1">
      <alignment horizontal="left"/>
    </xf>
    <xf numFmtId="0" fontId="0" fillId="0" borderId="2" xfId="0" applyBorder="1" applyAlignment="1">
      <alignment horizontal="left" vertical="center"/>
    </xf>
    <xf numFmtId="1" fontId="0" fillId="0" borderId="5" xfId="0" applyNumberFormat="1" applyBorder="1" applyAlignment="1">
      <alignment horizontal="left"/>
    </xf>
    <xf numFmtId="0" fontId="0" fillId="0" borderId="5" xfId="0" applyBorder="1" applyAlignment="1">
      <alignment horizontal="left" vertical="center"/>
    </xf>
    <xf numFmtId="0" fontId="0" fillId="0" borderId="0" xfId="0" applyAlignment="1">
      <alignment horizontal="center"/>
    </xf>
    <xf numFmtId="0" fontId="0" fillId="4" borderId="0" xfId="0" applyFill="1" applyAlignment="1">
      <alignment horizontal="center"/>
    </xf>
    <xf numFmtId="1" fontId="0" fillId="0" borderId="0" xfId="0" applyNumberFormat="1" applyAlignment="1">
      <alignment horizontal="center"/>
    </xf>
    <xf numFmtId="0" fontId="6" fillId="0" borderId="2" xfId="0" applyFont="1" applyBorder="1" applyAlignment="1">
      <alignment horizontal="left"/>
    </xf>
    <xf numFmtId="0" fontId="6" fillId="5" borderId="2" xfId="0" applyFont="1" applyFill="1" applyBorder="1" applyAlignment="1">
      <alignment horizontal="left"/>
    </xf>
    <xf numFmtId="0" fontId="6" fillId="0" borderId="5" xfId="0" applyFont="1" applyBorder="1" applyAlignment="1">
      <alignment horizontal="left"/>
    </xf>
    <xf numFmtId="0" fontId="6" fillId="0" borderId="0" xfId="0" applyFont="1" applyAlignment="1">
      <alignment horizontal="center"/>
    </xf>
    <xf numFmtId="0" fontId="6" fillId="0" borderId="7" xfId="0" applyFont="1" applyBorder="1" applyAlignment="1">
      <alignment horizontal="left"/>
    </xf>
    <xf numFmtId="16" fontId="6" fillId="0" borderId="0" xfId="0" quotePrefix="1" applyNumberFormat="1" applyFont="1" applyAlignment="1">
      <alignment horizontal="left"/>
    </xf>
    <xf numFmtId="0" fontId="0" fillId="14" borderId="0" xfId="0"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0" fillId="2" borderId="0" xfId="0" applyFill="1" applyAlignment="1">
      <alignment horizontal="center"/>
    </xf>
    <xf numFmtId="0" fontId="0" fillId="9" borderId="0" xfId="0" applyFill="1"/>
    <xf numFmtId="0" fontId="12" fillId="0" borderId="5" xfId="0" applyFont="1" applyBorder="1"/>
    <xf numFmtId="0" fontId="11" fillId="0" borderId="0" xfId="0" applyFont="1" applyAlignment="1">
      <alignment horizontal="center" wrapText="1"/>
    </xf>
    <xf numFmtId="0" fontId="12" fillId="0" borderId="0" xfId="0" applyFont="1" applyAlignment="1">
      <alignment horizontal="center"/>
    </xf>
    <xf numFmtId="0" fontId="12" fillId="0" borderId="0" xfId="0" applyFont="1"/>
    <xf numFmtId="0" fontId="14" fillId="19" borderId="11" xfId="0" applyFont="1" applyFill="1" applyBorder="1" applyAlignment="1">
      <alignment horizontal="center" vertical="center" wrapText="1"/>
    </xf>
    <xf numFmtId="0" fontId="14" fillId="19" borderId="12" xfId="0" applyFont="1" applyFill="1" applyBorder="1" applyAlignment="1">
      <alignment horizontal="center" vertical="center" wrapText="1"/>
    </xf>
    <xf numFmtId="0" fontId="14" fillId="19" borderId="13" xfId="0" applyFont="1" applyFill="1" applyBorder="1" applyAlignment="1">
      <alignment vertical="center" wrapText="1"/>
    </xf>
    <xf numFmtId="0" fontId="14" fillId="19" borderId="14" xfId="0" applyFont="1" applyFill="1" applyBorder="1" applyAlignment="1">
      <alignment vertical="center" wrapText="1"/>
    </xf>
    <xf numFmtId="0" fontId="0" fillId="0" borderId="15" xfId="0" applyBorder="1" applyAlignment="1">
      <alignment horizontal="right"/>
    </xf>
    <xf numFmtId="0" fontId="2" fillId="0" borderId="16" xfId="0" applyFont="1" applyBorder="1" applyAlignment="1" applyProtection="1">
      <alignment horizontal="right"/>
      <protection locked="0"/>
    </xf>
    <xf numFmtId="0" fontId="2" fillId="0" borderId="20" xfId="0" applyFont="1" applyBorder="1" applyAlignment="1">
      <alignment horizontal="right"/>
    </xf>
    <xf numFmtId="0" fontId="2" fillId="0" borderId="21" xfId="0" applyFont="1" applyBorder="1" applyAlignment="1" applyProtection="1">
      <alignment horizontal="right"/>
      <protection locked="0"/>
    </xf>
    <xf numFmtId="0" fontId="2" fillId="0" borderId="22" xfId="0" applyFont="1" applyBorder="1" applyAlignment="1">
      <alignment horizontal="right"/>
    </xf>
    <xf numFmtId="0" fontId="2" fillId="0" borderId="23" xfId="0" applyFont="1" applyBorder="1" applyAlignment="1" applyProtection="1">
      <alignment horizontal="right"/>
      <protection locked="0"/>
    </xf>
    <xf numFmtId="0" fontId="2" fillId="0" borderId="0" xfId="0" applyFont="1" applyAlignment="1">
      <alignment horizontal="left"/>
    </xf>
    <xf numFmtId="49" fontId="0" fillId="0" borderId="0" xfId="0" applyNumberFormat="1"/>
    <xf numFmtId="49" fontId="2" fillId="0" borderId="0" xfId="0" applyNumberFormat="1" applyFont="1"/>
    <xf numFmtId="0" fontId="2" fillId="0" borderId="3" xfId="0" applyFont="1" applyBorder="1"/>
    <xf numFmtId="0" fontId="0" fillId="0" borderId="3" xfId="0" applyBorder="1"/>
    <xf numFmtId="16" fontId="0" fillId="0" borderId="0" xfId="0" applyNumberFormat="1"/>
    <xf numFmtId="49" fontId="6" fillId="0" borderId="0" xfId="0" applyNumberFormat="1" applyFont="1" applyAlignment="1">
      <alignment horizontal="left"/>
    </xf>
    <xf numFmtId="14" fontId="6" fillId="0" borderId="0" xfId="0" applyNumberFormat="1" applyFont="1" applyAlignment="1">
      <alignment horizontal="left"/>
    </xf>
    <xf numFmtId="1" fontId="6" fillId="0" borderId="0" xfId="0" applyNumberFormat="1" applyFont="1" applyAlignment="1">
      <alignment horizontal="left"/>
    </xf>
    <xf numFmtId="0" fontId="6" fillId="0" borderId="0" xfId="0" quotePrefix="1" applyFont="1" applyAlignment="1">
      <alignment horizontal="left"/>
    </xf>
    <xf numFmtId="2" fontId="6" fillId="0" borderId="0" xfId="0" applyNumberFormat="1" applyFont="1" applyAlignment="1">
      <alignment horizontal="left"/>
    </xf>
    <xf numFmtId="165" fontId="6" fillId="0" borderId="0" xfId="0" applyNumberFormat="1" applyFont="1" applyAlignment="1">
      <alignment horizontal="left"/>
    </xf>
    <xf numFmtId="0" fontId="0" fillId="0" borderId="0" xfId="0" quotePrefix="1" applyAlignment="1">
      <alignment horizontal="left"/>
    </xf>
    <xf numFmtId="14" fontId="0" fillId="0" borderId="0" xfId="0" applyNumberFormat="1" applyAlignment="1">
      <alignment horizontal="left"/>
    </xf>
    <xf numFmtId="164" fontId="0" fillId="0" borderId="0" xfId="0" quotePrefix="1" applyNumberFormat="1" applyAlignment="1">
      <alignment horizontal="left"/>
    </xf>
    <xf numFmtId="0" fontId="17" fillId="0" borderId="0" xfId="0" applyFont="1" applyAlignment="1">
      <alignment horizontal="left"/>
    </xf>
    <xf numFmtId="0" fontId="6" fillId="0" borderId="0" xfId="0" applyFont="1"/>
    <xf numFmtId="0" fontId="17" fillId="0" borderId="0" xfId="0" applyFont="1"/>
    <xf numFmtId="0" fontId="18" fillId="0" borderId="0" xfId="0" applyFont="1" applyAlignment="1">
      <alignment horizontal="left" vertical="center"/>
    </xf>
    <xf numFmtId="10" fontId="6" fillId="0" borderId="0" xfId="0" applyNumberFormat="1" applyFont="1" applyAlignment="1">
      <alignment horizontal="left"/>
    </xf>
    <xf numFmtId="0" fontId="6" fillId="0" borderId="0" xfId="0" applyFont="1" applyAlignment="1">
      <alignment horizontal="left" wrapText="1"/>
    </xf>
    <xf numFmtId="166" fontId="6" fillId="0" borderId="0" xfId="0" applyNumberFormat="1" applyFont="1" applyAlignment="1">
      <alignment horizontal="left"/>
    </xf>
    <xf numFmtId="0" fontId="19" fillId="0" borderId="0" xfId="0" applyFont="1" applyAlignment="1">
      <alignment vertical="center"/>
    </xf>
    <xf numFmtId="166" fontId="0" fillId="0" borderId="0" xfId="0" applyNumberFormat="1" applyAlignment="1">
      <alignment horizontal="left"/>
    </xf>
    <xf numFmtId="0" fontId="6" fillId="0" borderId="1" xfId="0" applyFont="1" applyBorder="1" applyAlignment="1">
      <alignment horizontal="left"/>
    </xf>
    <xf numFmtId="0" fontId="0" fillId="0" borderId="0" xfId="0" applyAlignment="1">
      <alignment horizontal="right"/>
    </xf>
    <xf numFmtId="49" fontId="0" fillId="0" borderId="0" xfId="0" applyNumberFormat="1" applyAlignment="1">
      <alignment horizontal="left"/>
    </xf>
    <xf numFmtId="1" fontId="0" fillId="0" borderId="7" xfId="0" applyNumberFormat="1" applyBorder="1" applyAlignment="1">
      <alignment horizontal="left"/>
    </xf>
    <xf numFmtId="0" fontId="0" fillId="0" borderId="1" xfId="0" applyBorder="1" applyAlignment="1">
      <alignment horizontal="left"/>
    </xf>
    <xf numFmtId="0" fontId="0" fillId="0" borderId="0" xfId="0" applyAlignment="1" applyProtection="1">
      <alignment horizontal="left"/>
      <protection locked="0"/>
    </xf>
    <xf numFmtId="165" fontId="6" fillId="0" borderId="7" xfId="0" applyNumberFormat="1" applyFont="1" applyBorder="1" applyAlignment="1">
      <alignment horizontal="left"/>
    </xf>
    <xf numFmtId="49" fontId="6" fillId="0" borderId="7" xfId="0" applyNumberFormat="1" applyFont="1" applyBorder="1" applyAlignment="1">
      <alignment horizontal="left"/>
    </xf>
    <xf numFmtId="1" fontId="6" fillId="0" borderId="7" xfId="0" applyNumberFormat="1" applyFont="1" applyBorder="1" applyAlignment="1">
      <alignment horizontal="left"/>
    </xf>
    <xf numFmtId="0" fontId="6" fillId="0" borderId="6" xfId="0" applyFont="1" applyBorder="1" applyAlignment="1">
      <alignment horizontal="left"/>
    </xf>
    <xf numFmtId="1" fontId="0" fillId="0" borderId="1" xfId="0" applyNumberFormat="1" applyBorder="1" applyAlignment="1">
      <alignment horizontal="left"/>
    </xf>
    <xf numFmtId="0" fontId="6" fillId="0" borderId="0" xfId="0" applyFont="1" applyAlignment="1">
      <alignment horizontal="left" vertical="center"/>
    </xf>
    <xf numFmtId="0" fontId="6" fillId="0" borderId="7" xfId="0" quotePrefix="1" applyFont="1" applyBorder="1" applyAlignment="1">
      <alignment horizontal="left"/>
    </xf>
    <xf numFmtId="1" fontId="6" fillId="0" borderId="0" xfId="0" quotePrefix="1" applyNumberFormat="1" applyFont="1" applyAlignment="1">
      <alignment horizontal="left"/>
    </xf>
    <xf numFmtId="0" fontId="0" fillId="0" borderId="1" xfId="0" applyBorder="1" applyAlignment="1">
      <alignment horizontal="center"/>
    </xf>
    <xf numFmtId="16" fontId="6" fillId="0" borderId="0" xfId="0" applyNumberFormat="1" applyFont="1" applyAlignment="1">
      <alignment horizontal="left"/>
    </xf>
    <xf numFmtId="1" fontId="6" fillId="0" borderId="1" xfId="0" applyNumberFormat="1" applyFont="1" applyBorder="1" applyAlignment="1">
      <alignment horizontal="left"/>
    </xf>
    <xf numFmtId="0" fontId="0" fillId="0" borderId="6" xfId="0" applyBorder="1" applyAlignment="1">
      <alignment horizontal="left"/>
    </xf>
    <xf numFmtId="1" fontId="0" fillId="0" borderId="6" xfId="0" applyNumberFormat="1" applyBorder="1" applyAlignment="1">
      <alignment horizontal="left"/>
    </xf>
    <xf numFmtId="165" fontId="21" fillId="0" borderId="0" xfId="0" applyNumberFormat="1" applyFont="1" applyAlignment="1">
      <alignment horizontal="left"/>
    </xf>
    <xf numFmtId="0" fontId="21" fillId="0" borderId="0" xfId="0" applyFont="1" applyAlignment="1">
      <alignment horizontal="left"/>
    </xf>
    <xf numFmtId="0" fontId="21" fillId="0" borderId="0" xfId="0" quotePrefix="1" applyFont="1" applyAlignment="1">
      <alignment horizontal="left"/>
    </xf>
    <xf numFmtId="1" fontId="21" fillId="0" borderId="0" xfId="0" applyNumberFormat="1" applyFont="1" applyAlignment="1">
      <alignment horizontal="left"/>
    </xf>
    <xf numFmtId="49" fontId="21" fillId="0" borderId="0" xfId="0" applyNumberFormat="1" applyFont="1" applyAlignment="1">
      <alignment horizontal="left"/>
    </xf>
    <xf numFmtId="0" fontId="6" fillId="0" borderId="0" xfId="2" applyNumberFormat="1" applyFont="1" applyFill="1" applyBorder="1" applyAlignment="1">
      <alignment horizontal="left"/>
    </xf>
    <xf numFmtId="0" fontId="0" fillId="0" borderId="24" xfId="0" applyBorder="1" applyAlignment="1">
      <alignment horizontal="left"/>
    </xf>
    <xf numFmtId="1" fontId="0" fillId="0" borderId="24" xfId="0" applyNumberFormat="1" applyBorder="1" applyAlignment="1">
      <alignment horizontal="left"/>
    </xf>
    <xf numFmtId="167" fontId="6" fillId="0" borderId="7" xfId="0" applyNumberFormat="1" applyFont="1" applyBorder="1" applyAlignment="1">
      <alignment horizontal="left"/>
    </xf>
    <xf numFmtId="167" fontId="6" fillId="0" borderId="0" xfId="0" applyNumberFormat="1" applyFont="1" applyAlignment="1">
      <alignment horizontal="left"/>
    </xf>
    <xf numFmtId="167" fontId="6" fillId="0" borderId="0" xfId="0" applyNumberFormat="1" applyFont="1" applyAlignment="1">
      <alignment horizontal="left" wrapText="1"/>
    </xf>
    <xf numFmtId="1" fontId="6" fillId="0" borderId="0" xfId="0" applyNumberFormat="1" applyFont="1" applyAlignment="1">
      <alignment horizontal="left" wrapText="1"/>
    </xf>
    <xf numFmtId="0" fontId="17" fillId="0" borderId="7" xfId="0" applyFont="1" applyBorder="1" applyAlignment="1">
      <alignment horizontal="left"/>
    </xf>
    <xf numFmtId="1" fontId="17" fillId="0" borderId="0" xfId="0" applyNumberFormat="1" applyFont="1" applyAlignment="1">
      <alignment horizontal="left"/>
    </xf>
    <xf numFmtId="1" fontId="17" fillId="0" borderId="7" xfId="0" applyNumberFormat="1" applyFont="1" applyBorder="1" applyAlignment="1">
      <alignment horizontal="left"/>
    </xf>
    <xf numFmtId="165" fontId="6" fillId="0" borderId="6" xfId="0" applyNumberFormat="1" applyFont="1" applyBorder="1" applyAlignment="1">
      <alignment horizontal="left"/>
    </xf>
    <xf numFmtId="49" fontId="6" fillId="0" borderId="6" xfId="0" applyNumberFormat="1" applyFont="1" applyBorder="1" applyAlignment="1">
      <alignment horizontal="left"/>
    </xf>
    <xf numFmtId="0" fontId="6" fillId="0" borderId="6" xfId="0" applyFont="1" applyBorder="1" applyAlignment="1">
      <alignment horizontal="left" vertical="center"/>
    </xf>
    <xf numFmtId="1" fontId="6" fillId="0" borderId="6" xfId="0" applyNumberFormat="1" applyFont="1" applyBorder="1" applyAlignment="1">
      <alignment horizontal="left"/>
    </xf>
    <xf numFmtId="49" fontId="6" fillId="0" borderId="0" xfId="0" quotePrefix="1" applyNumberFormat="1" applyFont="1" applyAlignment="1">
      <alignment horizontal="left"/>
    </xf>
    <xf numFmtId="167" fontId="6" fillId="0" borderId="0" xfId="0" quotePrefix="1" applyNumberFormat="1" applyFont="1" applyAlignment="1">
      <alignment horizontal="left"/>
    </xf>
    <xf numFmtId="1" fontId="1" fillId="0" borderId="0" xfId="0" applyNumberFormat="1" applyFont="1" applyAlignment="1">
      <alignment horizontal="left"/>
    </xf>
    <xf numFmtId="0" fontId="0" fillId="0" borderId="7" xfId="0" applyBorder="1" applyAlignment="1">
      <alignment horizontal="center"/>
    </xf>
    <xf numFmtId="20" fontId="0" fillId="0" borderId="0" xfId="0" applyNumberFormat="1" applyAlignment="1">
      <alignment horizontal="left"/>
    </xf>
    <xf numFmtId="165" fontId="21" fillId="0" borderId="6" xfId="0" applyNumberFormat="1" applyFont="1" applyBorder="1" applyAlignment="1">
      <alignment horizontal="left"/>
    </xf>
    <xf numFmtId="0" fontId="21" fillId="0" borderId="6" xfId="0" applyFont="1" applyBorder="1" applyAlignment="1">
      <alignment horizontal="left"/>
    </xf>
    <xf numFmtId="49" fontId="21" fillId="0" borderId="6" xfId="0" applyNumberFormat="1" applyFont="1" applyBorder="1" applyAlignment="1">
      <alignment horizontal="left"/>
    </xf>
    <xf numFmtId="1" fontId="21" fillId="0" borderId="6" xfId="0" applyNumberFormat="1" applyFont="1" applyBorder="1" applyAlignment="1">
      <alignment horizontal="left"/>
    </xf>
    <xf numFmtId="0" fontId="0" fillId="2" borderId="0" xfId="0" applyFill="1" applyAlignment="1">
      <alignment horizontal="left"/>
    </xf>
    <xf numFmtId="0" fontId="0" fillId="3" borderId="0" xfId="0" applyFill="1" applyAlignment="1">
      <alignment horizontal="left"/>
    </xf>
    <xf numFmtId="0" fontId="0" fillId="4" borderId="0" xfId="0" applyFill="1" applyAlignment="1">
      <alignment horizontal="left"/>
    </xf>
    <xf numFmtId="0" fontId="0" fillId="4" borderId="0" xfId="0" applyFill="1" applyAlignment="1">
      <alignment horizontal="center"/>
    </xf>
    <xf numFmtId="0" fontId="0" fillId="6" borderId="0" xfId="0" applyFill="1" applyAlignment="1">
      <alignment horizontal="center"/>
    </xf>
    <xf numFmtId="0" fontId="6" fillId="12" borderId="0" xfId="0" applyFont="1" applyFill="1" applyAlignment="1">
      <alignment horizontal="left" vertical="center"/>
    </xf>
    <xf numFmtId="0" fontId="0" fillId="7" borderId="0" xfId="0" applyFill="1" applyAlignment="1">
      <alignment horizontal="center" vertical="center"/>
    </xf>
    <xf numFmtId="0" fontId="6" fillId="8" borderId="0" xfId="0" applyFont="1" applyFill="1" applyAlignment="1">
      <alignment horizontal="center" vertical="center"/>
    </xf>
    <xf numFmtId="0" fontId="0" fillId="3" borderId="0" xfId="0" applyFill="1" applyAlignment="1">
      <alignment horizontal="left" vertical="center"/>
    </xf>
    <xf numFmtId="0" fontId="0" fillId="9" borderId="0" xfId="0" applyFill="1" applyAlignment="1">
      <alignment horizontal="center" vertical="center"/>
    </xf>
    <xf numFmtId="0" fontId="0" fillId="10" borderId="0" xfId="0" applyFill="1" applyAlignment="1">
      <alignment horizontal="left" vertical="center"/>
    </xf>
    <xf numFmtId="0" fontId="0" fillId="3" borderId="6" xfId="0" applyFill="1" applyBorder="1" applyAlignment="1">
      <alignment horizontal="left" vertical="center"/>
    </xf>
    <xf numFmtId="0" fontId="0" fillId="11" borderId="0" xfId="0" applyFill="1" applyAlignment="1">
      <alignment horizontal="left" vertical="center"/>
    </xf>
    <xf numFmtId="0" fontId="0" fillId="12" borderId="6" xfId="0" applyFill="1" applyBorder="1" applyAlignment="1">
      <alignment horizontal="left" vertical="center"/>
    </xf>
    <xf numFmtId="0" fontId="0" fillId="4" borderId="6" xfId="0" applyFill="1" applyBorder="1" applyAlignment="1">
      <alignment horizontal="left" vertical="center"/>
    </xf>
    <xf numFmtId="0" fontId="0" fillId="13" borderId="6" xfId="0" applyFill="1" applyBorder="1" applyAlignment="1">
      <alignment horizontal="left" vertical="center"/>
    </xf>
    <xf numFmtId="0" fontId="0" fillId="3" borderId="0" xfId="0" applyFill="1" applyAlignment="1">
      <alignment horizontal="center"/>
    </xf>
    <xf numFmtId="0" fontId="0" fillId="12" borderId="6" xfId="0" applyFill="1" applyBorder="1" applyAlignment="1">
      <alignment horizontal="center"/>
    </xf>
    <xf numFmtId="0" fontId="0" fillId="4" borderId="6" xfId="0" applyFill="1" applyBorder="1" applyAlignment="1">
      <alignment horizontal="center"/>
    </xf>
    <xf numFmtId="0" fontId="10" fillId="0" borderId="7" xfId="1" applyBorder="1" applyAlignment="1" applyProtection="1">
      <alignment horizontal="left"/>
    </xf>
    <xf numFmtId="0" fontId="6" fillId="0" borderId="6" xfId="0" applyFont="1" applyBorder="1" applyAlignment="1">
      <alignment horizontal="center"/>
    </xf>
    <xf numFmtId="0" fontId="0" fillId="17" borderId="0" xfId="0" applyFill="1" applyAlignment="1">
      <alignment horizontal="center"/>
    </xf>
    <xf numFmtId="0" fontId="0" fillId="14" borderId="0" xfId="0" applyFill="1" applyAlignment="1">
      <alignment horizontal="center"/>
    </xf>
    <xf numFmtId="0" fontId="0" fillId="15" borderId="0" xfId="0" applyFill="1" applyAlignment="1">
      <alignment horizontal="center"/>
    </xf>
    <xf numFmtId="0" fontId="0" fillId="16" borderId="0" xfId="0" applyFill="1" applyAlignment="1">
      <alignment horizontal="center"/>
    </xf>
    <xf numFmtId="0" fontId="13" fillId="0" borderId="8" xfId="0" applyFont="1" applyBorder="1" applyAlignment="1">
      <alignment horizontal="center" wrapText="1"/>
    </xf>
    <xf numFmtId="0" fontId="13" fillId="0" borderId="9" xfId="0" applyFont="1" applyBorder="1" applyAlignment="1">
      <alignment horizontal="center" wrapText="1"/>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14" fillId="19" borderId="13" xfId="0" applyFont="1" applyFill="1" applyBorder="1" applyAlignment="1">
      <alignment horizontal="center" vertical="center" wrapText="1"/>
    </xf>
    <xf numFmtId="0" fontId="14" fillId="19" borderId="14" xfId="0" applyFont="1" applyFill="1" applyBorder="1" applyAlignment="1">
      <alignment horizontal="center" vertical="center" wrapText="1"/>
    </xf>
    <xf numFmtId="0" fontId="11" fillId="0" borderId="8" xfId="0" applyFont="1" applyBorder="1" applyAlignment="1">
      <alignment horizontal="center" wrapText="1"/>
    </xf>
    <xf numFmtId="0" fontId="11" fillId="0" borderId="9" xfId="0" applyFont="1" applyBorder="1" applyAlignment="1">
      <alignment horizontal="center" wrapText="1"/>
    </xf>
    <xf numFmtId="0" fontId="11" fillId="0" borderId="10" xfId="0" applyFont="1" applyBorder="1" applyAlignment="1">
      <alignment horizontal="center" wrapText="1"/>
    </xf>
    <xf numFmtId="0" fontId="13" fillId="0" borderId="8" xfId="0" applyFont="1" applyBorder="1" applyAlignment="1">
      <alignment horizontal="center"/>
    </xf>
    <xf numFmtId="0" fontId="13" fillId="0" borderId="9" xfId="0" applyFont="1" applyBorder="1" applyAlignment="1">
      <alignment horizontal="center"/>
    </xf>
    <xf numFmtId="0" fontId="0" fillId="8" borderId="0" xfId="0" applyFill="1" applyAlignment="1">
      <alignment horizontal="center"/>
    </xf>
    <xf numFmtId="0" fontId="0" fillId="18" borderId="0" xfId="0" applyFill="1" applyAlignment="1">
      <alignment horizontal="center"/>
    </xf>
    <xf numFmtId="0" fontId="12" fillId="0" borderId="5" xfId="0" applyFont="1" applyBorder="1" applyAlignment="1">
      <alignment horizontal="center"/>
    </xf>
  </cellXfs>
  <cellStyles count="3">
    <cellStyle name="Comma" xfId="2" builtinId="3"/>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Users/mek92/Dropbox%20(Partners%20HealthCare)/HomeHospital_AI_Share/Annotation%20Databa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mission"/>
      <sheetName val="ED"/>
      <sheetName val="Daily"/>
      <sheetName val="Discharge"/>
      <sheetName val="PostDischarge"/>
      <sheetName val="Cardiac"/>
      <sheetName val="Data Dictionary"/>
    </sheetNames>
    <sheetDataSet>
      <sheetData sheetId="0">
        <row r="10">
          <cell r="DA10">
            <v>45</v>
          </cell>
          <cell r="DO10">
            <v>1</v>
          </cell>
          <cell r="EH10">
            <v>0</v>
          </cell>
          <cell r="EL10">
            <v>2</v>
          </cell>
          <cell r="EQ10">
            <v>20</v>
          </cell>
        </row>
        <row r="11">
          <cell r="DA11">
            <v>60</v>
          </cell>
          <cell r="DO11">
            <v>6</v>
          </cell>
          <cell r="EH11">
            <v>8</v>
          </cell>
          <cell r="EL11">
            <v>0</v>
          </cell>
          <cell r="EQ11">
            <v>20</v>
          </cell>
        </row>
        <row r="12">
          <cell r="DA12">
            <v>80</v>
          </cell>
          <cell r="DO12">
            <v>6</v>
          </cell>
          <cell r="EH12">
            <v>5</v>
          </cell>
          <cell r="EL12">
            <v>0</v>
          </cell>
          <cell r="EQ12">
            <v>20</v>
          </cell>
        </row>
        <row r="14">
          <cell r="DA14">
            <v>60</v>
          </cell>
          <cell r="DO14">
            <v>5</v>
          </cell>
          <cell r="EH14">
            <v>6</v>
          </cell>
          <cell r="EL14">
            <v>0</v>
          </cell>
          <cell r="EQ14">
            <v>18</v>
          </cell>
        </row>
        <row r="15">
          <cell r="DA15">
            <v>75</v>
          </cell>
          <cell r="DO15">
            <v>4</v>
          </cell>
          <cell r="EH15">
            <v>2</v>
          </cell>
          <cell r="EL15">
            <v>6</v>
          </cell>
          <cell r="EQ15">
            <v>19</v>
          </cell>
        </row>
        <row r="16">
          <cell r="DA16">
            <v>40</v>
          </cell>
          <cell r="DO16">
            <v>0</v>
          </cell>
          <cell r="EH16">
            <v>0</v>
          </cell>
          <cell r="EL16">
            <v>6</v>
          </cell>
          <cell r="EQ16">
            <v>20</v>
          </cell>
        </row>
        <row r="17">
          <cell r="DA17">
            <v>60</v>
          </cell>
          <cell r="DO17">
            <v>0</v>
          </cell>
          <cell r="EH17">
            <v>0</v>
          </cell>
          <cell r="EL17">
            <v>0</v>
          </cell>
          <cell r="EQ17">
            <v>20</v>
          </cell>
        </row>
        <row r="18">
          <cell r="DA18">
            <v>50</v>
          </cell>
          <cell r="DO18">
            <v>0</v>
          </cell>
          <cell r="EH18">
            <v>0</v>
          </cell>
          <cell r="EL18">
            <v>3</v>
          </cell>
          <cell r="EQ18">
            <v>20</v>
          </cell>
        </row>
        <row r="19">
          <cell r="DA19">
            <v>87</v>
          </cell>
          <cell r="DO19">
            <v>1</v>
          </cell>
          <cell r="EH19">
            <v>2</v>
          </cell>
          <cell r="EL19">
            <v>2</v>
          </cell>
          <cell r="EQ19">
            <v>17</v>
          </cell>
        </row>
        <row r="20">
          <cell r="DA20">
            <v>70</v>
          </cell>
          <cell r="DO20">
            <v>6</v>
          </cell>
          <cell r="EH20">
            <v>8</v>
          </cell>
          <cell r="EL20">
            <v>3</v>
          </cell>
          <cell r="EQ20">
            <v>20</v>
          </cell>
        </row>
        <row r="21">
          <cell r="DA21">
            <v>50</v>
          </cell>
          <cell r="DO21">
            <v>6</v>
          </cell>
          <cell r="EH21">
            <v>8</v>
          </cell>
          <cell r="EL21">
            <v>2</v>
          </cell>
          <cell r="EQ21">
            <v>16</v>
          </cell>
        </row>
        <row r="22">
          <cell r="DA22">
            <v>40</v>
          </cell>
          <cell r="DO22">
            <v>6</v>
          </cell>
          <cell r="EH22">
            <v>4</v>
          </cell>
          <cell r="EL22">
            <v>0</v>
          </cell>
          <cell r="EQ22">
            <v>20</v>
          </cell>
        </row>
        <row r="23">
          <cell r="DA23">
            <v>50</v>
          </cell>
          <cell r="DO23">
            <v>6</v>
          </cell>
          <cell r="EH23">
            <v>8</v>
          </cell>
          <cell r="EL23">
            <v>0</v>
          </cell>
          <cell r="EQ23">
            <v>12</v>
          </cell>
        </row>
        <row r="24">
          <cell r="DA24">
            <v>65</v>
          </cell>
          <cell r="DO24">
            <v>0</v>
          </cell>
          <cell r="EH24">
            <v>0</v>
          </cell>
          <cell r="EL24">
            <v>0</v>
          </cell>
          <cell r="EQ24">
            <v>20</v>
          </cell>
        </row>
        <row r="25">
          <cell r="DA25">
            <v>80</v>
          </cell>
          <cell r="DO25">
            <v>6</v>
          </cell>
          <cell r="EH25">
            <v>8</v>
          </cell>
          <cell r="EL25">
            <v>0</v>
          </cell>
          <cell r="EQ25">
            <v>20</v>
          </cell>
        </row>
        <row r="26">
          <cell r="DA26">
            <v>60</v>
          </cell>
          <cell r="DO26">
            <v>6</v>
          </cell>
          <cell r="EH26">
            <v>7</v>
          </cell>
          <cell r="EL26">
            <v>1</v>
          </cell>
          <cell r="EQ26">
            <v>20</v>
          </cell>
        </row>
        <row r="27">
          <cell r="DA27">
            <v>75</v>
          </cell>
          <cell r="DO27">
            <v>2</v>
          </cell>
          <cell r="EH27">
            <v>4</v>
          </cell>
          <cell r="EL27">
            <v>0</v>
          </cell>
          <cell r="EQ27">
            <v>20</v>
          </cell>
        </row>
        <row r="28">
          <cell r="DA28">
            <v>25</v>
          </cell>
          <cell r="DO28">
            <v>6</v>
          </cell>
          <cell r="EH28">
            <v>7</v>
          </cell>
          <cell r="EL28">
            <v>4</v>
          </cell>
          <cell r="EQ28">
            <v>20</v>
          </cell>
        </row>
        <row r="29">
          <cell r="DA29">
            <v>70</v>
          </cell>
          <cell r="DO29">
            <v>6</v>
          </cell>
          <cell r="EH29">
            <v>8</v>
          </cell>
          <cell r="EL29">
            <v>0</v>
          </cell>
          <cell r="EQ29">
            <v>16</v>
          </cell>
        </row>
        <row r="30">
          <cell r="DA30">
            <v>70</v>
          </cell>
          <cell r="DO30">
            <v>1</v>
          </cell>
          <cell r="EH30">
            <v>0</v>
          </cell>
          <cell r="EL30">
            <v>0</v>
          </cell>
          <cell r="EQ30">
            <v>20</v>
          </cell>
        </row>
        <row r="31">
          <cell r="DA31">
            <v>80</v>
          </cell>
          <cell r="DO31">
            <v>6</v>
          </cell>
          <cell r="EH31">
            <v>7</v>
          </cell>
          <cell r="EL31">
            <v>1</v>
          </cell>
          <cell r="EQ31">
            <v>20</v>
          </cell>
        </row>
        <row r="32">
          <cell r="DA32">
            <v>40</v>
          </cell>
          <cell r="DO32">
            <v>6</v>
          </cell>
          <cell r="EH32">
            <v>8</v>
          </cell>
          <cell r="EL32">
            <v>2</v>
          </cell>
          <cell r="EQ32">
            <v>16</v>
          </cell>
        </row>
        <row r="33">
          <cell r="DA33">
            <v>60</v>
          </cell>
          <cell r="DO33">
            <v>6</v>
          </cell>
          <cell r="EH33">
            <v>1</v>
          </cell>
          <cell r="EL33">
            <v>3</v>
          </cell>
          <cell r="EQ33">
            <v>20</v>
          </cell>
        </row>
        <row r="34">
          <cell r="DA34">
            <v>95</v>
          </cell>
          <cell r="DO34">
            <v>6</v>
          </cell>
          <cell r="EH34">
            <v>8</v>
          </cell>
          <cell r="EL34">
            <v>0</v>
          </cell>
          <cell r="EQ34">
            <v>20</v>
          </cell>
        </row>
        <row r="35">
          <cell r="DA35">
            <v>30</v>
          </cell>
          <cell r="DO35">
            <v>2</v>
          </cell>
          <cell r="EH35">
            <v>3</v>
          </cell>
          <cell r="EL35">
            <v>4</v>
          </cell>
          <cell r="EQ35">
            <v>20</v>
          </cell>
        </row>
        <row r="36">
          <cell r="DA36">
            <v>35</v>
          </cell>
          <cell r="DO36">
            <v>5</v>
          </cell>
          <cell r="EH36">
            <v>3</v>
          </cell>
          <cell r="EL36">
            <v>0</v>
          </cell>
          <cell r="EQ36">
            <v>20</v>
          </cell>
        </row>
        <row r="37">
          <cell r="DA37">
            <v>40</v>
          </cell>
          <cell r="DO37">
            <v>0</v>
          </cell>
          <cell r="EH37">
            <v>1</v>
          </cell>
          <cell r="EL37">
            <v>4</v>
          </cell>
          <cell r="EQ37">
            <v>14</v>
          </cell>
        </row>
        <row r="38">
          <cell r="DA38">
            <v>50</v>
          </cell>
          <cell r="DO38">
            <v>0</v>
          </cell>
          <cell r="EH38">
            <v>0</v>
          </cell>
          <cell r="EL38">
            <v>1</v>
          </cell>
          <cell r="EQ38">
            <v>20</v>
          </cell>
        </row>
        <row r="39">
          <cell r="DA39">
            <v>50</v>
          </cell>
          <cell r="DO39">
            <v>0</v>
          </cell>
          <cell r="EH39">
            <v>0</v>
          </cell>
          <cell r="EL39">
            <v>6</v>
          </cell>
          <cell r="EQ39">
            <v>20</v>
          </cell>
        </row>
        <row r="40">
          <cell r="DA40">
            <v>80</v>
          </cell>
          <cell r="DO40">
            <v>6</v>
          </cell>
          <cell r="EH40">
            <v>2</v>
          </cell>
          <cell r="EL40">
            <v>0</v>
          </cell>
          <cell r="EQ40">
            <v>20</v>
          </cell>
        </row>
        <row r="41">
          <cell r="DA41">
            <v>35</v>
          </cell>
          <cell r="DO41">
            <v>6</v>
          </cell>
          <cell r="EH41">
            <v>6</v>
          </cell>
          <cell r="EL41">
            <v>0</v>
          </cell>
          <cell r="EQ41">
            <v>20</v>
          </cell>
        </row>
        <row r="42">
          <cell r="DA42">
            <v>50</v>
          </cell>
          <cell r="DO42">
            <v>6</v>
          </cell>
          <cell r="EH42">
            <v>8</v>
          </cell>
          <cell r="EL42">
            <v>0</v>
          </cell>
          <cell r="EQ42">
            <v>20</v>
          </cell>
        </row>
        <row r="43">
          <cell r="DA43">
            <v>60</v>
          </cell>
          <cell r="DO43">
            <v>6</v>
          </cell>
          <cell r="EH43">
            <v>3</v>
          </cell>
          <cell r="EL43">
            <v>2</v>
          </cell>
          <cell r="EQ43">
            <v>10</v>
          </cell>
        </row>
        <row r="44">
          <cell r="DA44">
            <v>50</v>
          </cell>
          <cell r="DO44">
            <v>6</v>
          </cell>
          <cell r="EH44">
            <v>8</v>
          </cell>
          <cell r="EL44">
            <v>3</v>
          </cell>
          <cell r="EQ44">
            <v>20</v>
          </cell>
        </row>
        <row r="45">
          <cell r="DA45">
            <v>25</v>
          </cell>
          <cell r="DO45">
            <v>2</v>
          </cell>
          <cell r="EH45">
            <v>2</v>
          </cell>
          <cell r="EL45">
            <v>0</v>
          </cell>
          <cell r="EQ45">
            <v>20</v>
          </cell>
        </row>
        <row r="46">
          <cell r="DA46">
            <v>44</v>
          </cell>
          <cell r="DO46">
            <v>5</v>
          </cell>
          <cell r="EH46">
            <v>8</v>
          </cell>
          <cell r="EL46">
            <v>3</v>
          </cell>
          <cell r="EQ46">
            <v>20</v>
          </cell>
        </row>
        <row r="47">
          <cell r="DA47">
            <v>65</v>
          </cell>
          <cell r="DO47">
            <v>1</v>
          </cell>
          <cell r="EH47">
            <v>4</v>
          </cell>
          <cell r="EL47">
            <v>0</v>
          </cell>
          <cell r="EQ47">
            <v>20</v>
          </cell>
        </row>
        <row r="48">
          <cell r="DA48">
            <v>50</v>
          </cell>
          <cell r="DO48">
            <v>6</v>
          </cell>
          <cell r="EH48">
            <v>8</v>
          </cell>
          <cell r="EL48">
            <v>0</v>
          </cell>
          <cell r="EQ48">
            <v>20</v>
          </cell>
        </row>
        <row r="49">
          <cell r="DA49">
            <v>75</v>
          </cell>
          <cell r="DO49">
            <v>6</v>
          </cell>
          <cell r="EH49">
            <v>8</v>
          </cell>
          <cell r="EL49">
            <v>0</v>
          </cell>
          <cell r="EQ49">
            <v>18</v>
          </cell>
        </row>
        <row r="50">
          <cell r="DA50">
            <v>5</v>
          </cell>
          <cell r="DO50">
            <v>0</v>
          </cell>
          <cell r="EH50">
            <v>0</v>
          </cell>
          <cell r="EL50">
            <v>5</v>
          </cell>
          <cell r="EQ50">
            <v>20</v>
          </cell>
        </row>
        <row r="51">
          <cell r="DA51">
            <v>20</v>
          </cell>
          <cell r="DO51">
            <v>0</v>
          </cell>
          <cell r="EH51">
            <v>0</v>
          </cell>
          <cell r="EL51">
            <v>0</v>
          </cell>
          <cell r="EQ51">
            <v>20</v>
          </cell>
        </row>
        <row r="52">
          <cell r="DA52">
            <v>65</v>
          </cell>
          <cell r="DO52">
            <v>6</v>
          </cell>
          <cell r="EH52">
            <v>2</v>
          </cell>
          <cell r="EL52">
            <v>0</v>
          </cell>
          <cell r="EQ52">
            <v>20</v>
          </cell>
        </row>
        <row r="53">
          <cell r="DA53">
            <v>60</v>
          </cell>
          <cell r="DO53">
            <v>6</v>
          </cell>
          <cell r="EH53">
            <v>5</v>
          </cell>
          <cell r="EL53">
            <v>1</v>
          </cell>
          <cell r="EQ53">
            <v>20</v>
          </cell>
        </row>
        <row r="54">
          <cell r="DA54">
            <v>40</v>
          </cell>
          <cell r="DO54">
            <v>2</v>
          </cell>
          <cell r="EH54">
            <v>0</v>
          </cell>
          <cell r="EL54">
            <v>6</v>
          </cell>
          <cell r="EQ54">
            <v>20</v>
          </cell>
        </row>
        <row r="55">
          <cell r="DA55">
            <v>95</v>
          </cell>
          <cell r="DO55">
            <v>6</v>
          </cell>
          <cell r="EH55">
            <v>8</v>
          </cell>
          <cell r="EL55">
            <v>6</v>
          </cell>
          <cell r="EQ55">
            <v>20</v>
          </cell>
        </row>
        <row r="56">
          <cell r="DA56">
            <v>50</v>
          </cell>
          <cell r="DO56">
            <v>5</v>
          </cell>
          <cell r="EH56">
            <v>1</v>
          </cell>
          <cell r="EL56">
            <v>2</v>
          </cell>
          <cell r="EQ56">
            <v>20</v>
          </cell>
        </row>
        <row r="57">
          <cell r="DA57">
            <v>20</v>
          </cell>
          <cell r="DO57">
            <v>3</v>
          </cell>
          <cell r="EH57">
            <v>1</v>
          </cell>
          <cell r="EL57">
            <v>1</v>
          </cell>
          <cell r="EQ57">
            <v>20</v>
          </cell>
        </row>
        <row r="60">
          <cell r="DA60">
            <v>45</v>
          </cell>
          <cell r="DO60">
            <v>6</v>
          </cell>
          <cell r="EH60">
            <v>6</v>
          </cell>
          <cell r="EL60">
            <v>0</v>
          </cell>
          <cell r="EQ60">
            <v>18</v>
          </cell>
        </row>
        <row r="61">
          <cell r="DA61">
            <v>50</v>
          </cell>
          <cell r="DO61">
            <v>6</v>
          </cell>
          <cell r="EH61">
            <v>8</v>
          </cell>
          <cell r="EL61">
            <v>0</v>
          </cell>
          <cell r="EQ61">
            <v>20</v>
          </cell>
        </row>
        <row r="62">
          <cell r="DA62">
            <v>75</v>
          </cell>
          <cell r="DO62">
            <v>6</v>
          </cell>
          <cell r="EH62">
            <v>6</v>
          </cell>
          <cell r="EL62">
            <v>3</v>
          </cell>
          <cell r="EQ62">
            <v>14</v>
          </cell>
        </row>
        <row r="63">
          <cell r="DA63">
            <v>85</v>
          </cell>
          <cell r="DO63">
            <v>6</v>
          </cell>
          <cell r="EH63">
            <v>8</v>
          </cell>
          <cell r="EL63">
            <v>0</v>
          </cell>
          <cell r="EQ63">
            <v>20</v>
          </cell>
        </row>
        <row r="64">
          <cell r="DA64">
            <v>60</v>
          </cell>
          <cell r="DO64">
            <v>6</v>
          </cell>
          <cell r="EH64">
            <v>8</v>
          </cell>
          <cell r="EL64">
            <v>0</v>
          </cell>
          <cell r="EQ64">
            <v>20</v>
          </cell>
        </row>
        <row r="65">
          <cell r="DA65">
            <v>90</v>
          </cell>
          <cell r="DO65">
            <v>6</v>
          </cell>
          <cell r="EH65">
            <v>5</v>
          </cell>
          <cell r="EL65">
            <v>0</v>
          </cell>
          <cell r="EQ65">
            <v>20</v>
          </cell>
        </row>
        <row r="66">
          <cell r="DA66">
            <v>70</v>
          </cell>
          <cell r="DO66">
            <v>6</v>
          </cell>
          <cell r="EH66">
            <v>5</v>
          </cell>
          <cell r="EL66">
            <v>6</v>
          </cell>
          <cell r="EQ66">
            <v>20</v>
          </cell>
        </row>
        <row r="67">
          <cell r="DA67">
            <v>83</v>
          </cell>
          <cell r="DO67">
            <v>6</v>
          </cell>
          <cell r="EH67">
            <v>8</v>
          </cell>
          <cell r="EL67">
            <v>0</v>
          </cell>
          <cell r="EQ67">
            <v>20</v>
          </cell>
        </row>
        <row r="68">
          <cell r="DA68">
            <v>50</v>
          </cell>
          <cell r="DO68">
            <v>6</v>
          </cell>
          <cell r="EH68">
            <v>6</v>
          </cell>
          <cell r="EL68">
            <v>0</v>
          </cell>
          <cell r="EQ68">
            <v>20</v>
          </cell>
        </row>
        <row r="69">
          <cell r="DA69">
            <v>98</v>
          </cell>
          <cell r="DO69">
            <v>6</v>
          </cell>
          <cell r="EH69">
            <v>8</v>
          </cell>
          <cell r="EL69">
            <v>0</v>
          </cell>
          <cell r="EQ69">
            <v>20</v>
          </cell>
        </row>
        <row r="70">
          <cell r="DA70">
            <v>100</v>
          </cell>
          <cell r="DO70">
            <v>6</v>
          </cell>
          <cell r="EH70">
            <v>8</v>
          </cell>
          <cell r="EL70">
            <v>0</v>
          </cell>
          <cell r="EQ70">
            <v>20</v>
          </cell>
        </row>
        <row r="71">
          <cell r="DA71">
            <v>50</v>
          </cell>
          <cell r="DO71">
            <v>5</v>
          </cell>
          <cell r="EH71">
            <v>5</v>
          </cell>
          <cell r="EL71">
            <v>2</v>
          </cell>
          <cell r="EQ71">
            <v>20</v>
          </cell>
        </row>
        <row r="72">
          <cell r="DA72">
            <v>40</v>
          </cell>
          <cell r="DO72">
            <v>6</v>
          </cell>
          <cell r="EH72">
            <v>6</v>
          </cell>
          <cell r="EL72">
            <v>6</v>
          </cell>
          <cell r="EQ72">
            <v>15</v>
          </cell>
        </row>
        <row r="73">
          <cell r="DA73">
            <v>35</v>
          </cell>
          <cell r="DO73">
            <v>0</v>
          </cell>
          <cell r="EH73">
            <v>0</v>
          </cell>
          <cell r="EL73">
            <v>3</v>
          </cell>
          <cell r="EQ73">
            <v>20</v>
          </cell>
        </row>
        <row r="74">
          <cell r="DA74">
            <v>30</v>
          </cell>
          <cell r="DO74">
            <v>3</v>
          </cell>
          <cell r="EH74">
            <v>5</v>
          </cell>
          <cell r="EL74">
            <v>3</v>
          </cell>
          <cell r="EQ74">
            <v>20</v>
          </cell>
        </row>
        <row r="75">
          <cell r="DA75">
            <v>55</v>
          </cell>
          <cell r="DO75">
            <v>1</v>
          </cell>
          <cell r="EH75">
            <v>3</v>
          </cell>
          <cell r="EL75">
            <v>0</v>
          </cell>
          <cell r="EQ75">
            <v>12</v>
          </cell>
        </row>
        <row r="76">
          <cell r="DA76">
            <v>20</v>
          </cell>
          <cell r="DO76">
            <v>1</v>
          </cell>
          <cell r="EH76">
            <v>1</v>
          </cell>
          <cell r="EL76">
            <v>5</v>
          </cell>
          <cell r="EQ76">
            <v>20</v>
          </cell>
        </row>
        <row r="77">
          <cell r="DA77">
            <v>20</v>
          </cell>
          <cell r="DO77">
            <v>6</v>
          </cell>
          <cell r="EH77">
            <v>6</v>
          </cell>
          <cell r="EL77">
            <v>0</v>
          </cell>
          <cell r="EQ77">
            <v>12</v>
          </cell>
        </row>
        <row r="78">
          <cell r="DA78">
            <v>90</v>
          </cell>
          <cell r="DO78">
            <v>3</v>
          </cell>
          <cell r="EH78">
            <v>1</v>
          </cell>
          <cell r="EL78">
            <v>0</v>
          </cell>
          <cell r="EQ78">
            <v>20</v>
          </cell>
        </row>
        <row r="79">
          <cell r="DA79">
            <v>40</v>
          </cell>
          <cell r="DO79">
            <v>3</v>
          </cell>
          <cell r="EH79">
            <v>1</v>
          </cell>
          <cell r="EL79">
            <v>2</v>
          </cell>
          <cell r="EQ79">
            <v>20</v>
          </cell>
        </row>
        <row r="80">
          <cell r="DA80">
            <v>25</v>
          </cell>
          <cell r="DO80">
            <v>5</v>
          </cell>
          <cell r="EH80">
            <v>7</v>
          </cell>
          <cell r="EL80">
            <v>0</v>
          </cell>
          <cell r="EQ80">
            <v>20</v>
          </cell>
        </row>
        <row r="81">
          <cell r="DA81">
            <v>75</v>
          </cell>
          <cell r="DO81">
            <v>6</v>
          </cell>
          <cell r="EH81">
            <v>8</v>
          </cell>
          <cell r="EL81">
            <v>3</v>
          </cell>
          <cell r="EQ81">
            <v>20</v>
          </cell>
        </row>
        <row r="82">
          <cell r="DA82">
            <v>70</v>
          </cell>
          <cell r="DO82">
            <v>6</v>
          </cell>
          <cell r="EH82">
            <v>8</v>
          </cell>
          <cell r="EL82">
            <v>0</v>
          </cell>
          <cell r="EQ82">
            <v>20</v>
          </cell>
        </row>
        <row r="83">
          <cell r="DA83">
            <v>78</v>
          </cell>
          <cell r="DO83">
            <v>6</v>
          </cell>
          <cell r="EH83">
            <v>8</v>
          </cell>
          <cell r="EL83">
            <v>0</v>
          </cell>
          <cell r="EQ83">
            <v>20</v>
          </cell>
        </row>
        <row r="84">
          <cell r="DA84">
            <v>50</v>
          </cell>
          <cell r="DO84">
            <v>6</v>
          </cell>
          <cell r="EH84">
            <v>5</v>
          </cell>
          <cell r="EL84">
            <v>0</v>
          </cell>
          <cell r="EQ84">
            <v>16</v>
          </cell>
        </row>
        <row r="85">
          <cell r="DA85">
            <v>80</v>
          </cell>
          <cell r="DO85">
            <v>1</v>
          </cell>
          <cell r="EH85">
            <v>3</v>
          </cell>
          <cell r="EL85">
            <v>4</v>
          </cell>
          <cell r="EQ85">
            <v>18</v>
          </cell>
        </row>
        <row r="86">
          <cell r="DA86">
            <v>25</v>
          </cell>
          <cell r="DO86">
            <v>6</v>
          </cell>
          <cell r="EH86">
            <v>8</v>
          </cell>
          <cell r="EL86">
            <v>1</v>
          </cell>
          <cell r="EQ86">
            <v>20</v>
          </cell>
        </row>
        <row r="87">
          <cell r="DO87">
            <v>6</v>
          </cell>
          <cell r="EH87">
            <v>8</v>
          </cell>
          <cell r="EL87">
            <v>5</v>
          </cell>
          <cell r="EQ87">
            <v>12</v>
          </cell>
        </row>
        <row r="88">
          <cell r="DA88">
            <v>80</v>
          </cell>
          <cell r="DO88">
            <v>3</v>
          </cell>
          <cell r="EH88">
            <v>0</v>
          </cell>
          <cell r="EL88">
            <v>0</v>
          </cell>
          <cell r="EQ88">
            <v>20</v>
          </cell>
        </row>
        <row r="90">
          <cell r="DA90">
            <v>80</v>
          </cell>
          <cell r="DO90">
            <v>6</v>
          </cell>
          <cell r="EH90">
            <v>8</v>
          </cell>
          <cell r="EL90">
            <v>0</v>
          </cell>
          <cell r="EQ90">
            <v>20</v>
          </cell>
        </row>
        <row r="91">
          <cell r="DA91">
            <v>60</v>
          </cell>
          <cell r="DO91">
            <v>0</v>
          </cell>
          <cell r="EH91">
            <v>2</v>
          </cell>
          <cell r="EL91">
            <v>4</v>
          </cell>
          <cell r="EQ91">
            <v>20</v>
          </cell>
        </row>
        <row r="92">
          <cell r="DA92">
            <v>60</v>
          </cell>
          <cell r="DO92">
            <v>6</v>
          </cell>
          <cell r="EH92">
            <v>8</v>
          </cell>
          <cell r="EL92">
            <v>0</v>
          </cell>
          <cell r="EQ92">
            <v>20</v>
          </cell>
        </row>
        <row r="93">
          <cell r="DA93">
            <v>80</v>
          </cell>
          <cell r="DO93">
            <v>6</v>
          </cell>
          <cell r="EH93">
            <v>8</v>
          </cell>
          <cell r="EL93">
            <v>0</v>
          </cell>
          <cell r="EQ93">
            <v>20</v>
          </cell>
        </row>
        <row r="94">
          <cell r="DA94">
            <v>80</v>
          </cell>
          <cell r="DO94">
            <v>6</v>
          </cell>
          <cell r="EH94">
            <v>8</v>
          </cell>
          <cell r="EL94">
            <v>0</v>
          </cell>
          <cell r="EQ94">
            <v>20</v>
          </cell>
        </row>
        <row r="95">
          <cell r="DA95">
            <v>10</v>
          </cell>
          <cell r="DO95">
            <v>6</v>
          </cell>
          <cell r="EH95">
            <v>3</v>
          </cell>
          <cell r="EL95">
            <v>3</v>
          </cell>
          <cell r="EQ95">
            <v>20</v>
          </cell>
        </row>
        <row r="96">
          <cell r="DA96">
            <v>80</v>
          </cell>
          <cell r="DO96">
            <v>5</v>
          </cell>
          <cell r="EH96">
            <v>0</v>
          </cell>
          <cell r="EL96">
            <v>0</v>
          </cell>
          <cell r="EQ96">
            <v>20</v>
          </cell>
        </row>
        <row r="97">
          <cell r="DA97">
            <v>100</v>
          </cell>
          <cell r="DO97">
            <v>4</v>
          </cell>
          <cell r="EH97">
            <v>1</v>
          </cell>
          <cell r="EL97">
            <v>0</v>
          </cell>
          <cell r="EQ97">
            <v>20</v>
          </cell>
        </row>
        <row r="98">
          <cell r="DA98">
            <v>68</v>
          </cell>
          <cell r="DO98">
            <v>1</v>
          </cell>
          <cell r="EH98">
            <v>1</v>
          </cell>
          <cell r="EL98">
            <v>0</v>
          </cell>
          <cell r="EQ98">
            <v>20</v>
          </cell>
        </row>
        <row r="99">
          <cell r="DA99">
            <v>55</v>
          </cell>
          <cell r="DO99">
            <v>6</v>
          </cell>
          <cell r="EH99">
            <v>8</v>
          </cell>
          <cell r="EL99">
            <v>0</v>
          </cell>
          <cell r="EQ99">
            <v>20</v>
          </cell>
        </row>
        <row r="100">
          <cell r="DA100">
            <v>60</v>
          </cell>
          <cell r="DO100">
            <v>6</v>
          </cell>
          <cell r="EH100">
            <v>5</v>
          </cell>
          <cell r="EL100">
            <v>2</v>
          </cell>
          <cell r="EQ100">
            <v>20</v>
          </cell>
        </row>
        <row r="101">
          <cell r="DA101">
            <v>65</v>
          </cell>
          <cell r="DO101">
            <v>6</v>
          </cell>
          <cell r="EH101">
            <v>7</v>
          </cell>
          <cell r="EL101">
            <v>2</v>
          </cell>
          <cell r="EQ101">
            <v>20</v>
          </cell>
        </row>
        <row r="102">
          <cell r="DA102">
            <v>99</v>
          </cell>
          <cell r="DO102">
            <v>4</v>
          </cell>
          <cell r="EH102">
            <v>2</v>
          </cell>
          <cell r="EL102">
            <v>0</v>
          </cell>
          <cell r="EQ102">
            <v>20</v>
          </cell>
        </row>
        <row r="103">
          <cell r="DA103">
            <v>50</v>
          </cell>
          <cell r="DO103">
            <v>6</v>
          </cell>
          <cell r="EH103">
            <v>8</v>
          </cell>
          <cell r="EL103">
            <v>1</v>
          </cell>
          <cell r="EQ103">
            <v>20</v>
          </cell>
        </row>
        <row r="104">
          <cell r="DA104">
            <v>20</v>
          </cell>
          <cell r="DO104">
            <v>6</v>
          </cell>
          <cell r="EH104">
            <v>8</v>
          </cell>
          <cell r="EL104">
            <v>3</v>
          </cell>
          <cell r="EQ104">
            <v>15</v>
          </cell>
        </row>
        <row r="105">
          <cell r="DA105">
            <v>0</v>
          </cell>
          <cell r="DO105">
            <v>4</v>
          </cell>
          <cell r="EH105">
            <v>2</v>
          </cell>
          <cell r="EL105">
            <v>6</v>
          </cell>
          <cell r="EQ105">
            <v>20</v>
          </cell>
        </row>
        <row r="106">
          <cell r="DA106">
            <v>85</v>
          </cell>
          <cell r="DO106">
            <v>4</v>
          </cell>
          <cell r="EH106">
            <v>4</v>
          </cell>
          <cell r="EL106">
            <v>3</v>
          </cell>
          <cell r="EQ106">
            <v>20</v>
          </cell>
        </row>
        <row r="107">
          <cell r="DA107">
            <v>50</v>
          </cell>
          <cell r="DO107">
            <v>6</v>
          </cell>
          <cell r="EH107">
            <v>4</v>
          </cell>
          <cell r="EL107">
            <v>2</v>
          </cell>
          <cell r="EQ107">
            <v>20</v>
          </cell>
        </row>
        <row r="108">
          <cell r="DA108">
            <v>20</v>
          </cell>
          <cell r="DO108">
            <v>0</v>
          </cell>
          <cell r="EH108">
            <v>0</v>
          </cell>
          <cell r="EL108">
            <v>5</v>
          </cell>
          <cell r="EQ108">
            <v>17</v>
          </cell>
        </row>
        <row r="109">
          <cell r="DA109">
            <v>62</v>
          </cell>
          <cell r="DO109">
            <v>6</v>
          </cell>
          <cell r="EH109">
            <v>8</v>
          </cell>
          <cell r="EL109">
            <v>0</v>
          </cell>
          <cell r="EQ109">
            <v>20</v>
          </cell>
        </row>
        <row r="110">
          <cell r="DA110">
            <v>5</v>
          </cell>
          <cell r="DO110">
            <v>6</v>
          </cell>
          <cell r="EH110">
            <v>8</v>
          </cell>
          <cell r="EL110">
            <v>0</v>
          </cell>
          <cell r="EQ110">
            <v>20</v>
          </cell>
        </row>
        <row r="111">
          <cell r="DA111">
            <v>11</v>
          </cell>
          <cell r="DO111">
            <v>6</v>
          </cell>
          <cell r="EH111">
            <v>8</v>
          </cell>
          <cell r="EL111">
            <v>0</v>
          </cell>
          <cell r="EQ111">
            <v>20</v>
          </cell>
        </row>
        <row r="112">
          <cell r="DA112">
            <v>75</v>
          </cell>
          <cell r="DO112">
            <v>6</v>
          </cell>
          <cell r="EH112">
            <v>8</v>
          </cell>
          <cell r="EL112">
            <v>0</v>
          </cell>
          <cell r="EQ112">
            <v>20</v>
          </cell>
        </row>
        <row r="113">
          <cell r="DA113">
            <v>60</v>
          </cell>
          <cell r="DO113">
            <v>4</v>
          </cell>
          <cell r="EH113">
            <v>2</v>
          </cell>
          <cell r="EL113">
            <v>0</v>
          </cell>
          <cell r="EQ113">
            <v>20</v>
          </cell>
        </row>
        <row r="114">
          <cell r="DA114">
            <v>45</v>
          </cell>
          <cell r="DO114">
            <v>6</v>
          </cell>
          <cell r="EH114">
            <v>8</v>
          </cell>
          <cell r="EL114">
            <v>4</v>
          </cell>
          <cell r="EQ114">
            <v>20</v>
          </cell>
        </row>
        <row r="115">
          <cell r="DA115">
            <v>10</v>
          </cell>
          <cell r="DO115">
            <v>4</v>
          </cell>
          <cell r="EH115">
            <v>3</v>
          </cell>
          <cell r="EL115">
            <v>6</v>
          </cell>
          <cell r="EQ115">
            <v>20</v>
          </cell>
        </row>
        <row r="116">
          <cell r="DA116">
            <v>70</v>
          </cell>
          <cell r="DO116">
            <v>5</v>
          </cell>
          <cell r="EH116">
            <v>6</v>
          </cell>
          <cell r="EL116">
            <v>3</v>
          </cell>
          <cell r="EQ116">
            <v>20</v>
          </cell>
        </row>
        <row r="117">
          <cell r="DA117">
            <v>50</v>
          </cell>
          <cell r="DO117">
            <v>6</v>
          </cell>
          <cell r="EH117">
            <v>4</v>
          </cell>
          <cell r="EL117">
            <v>1</v>
          </cell>
          <cell r="EQ117">
            <v>18</v>
          </cell>
        </row>
        <row r="118">
          <cell r="DA118">
            <v>50</v>
          </cell>
          <cell r="DO118">
            <v>0</v>
          </cell>
          <cell r="EH118">
            <v>0</v>
          </cell>
          <cell r="EL118">
            <v>3</v>
          </cell>
          <cell r="EQ118">
            <v>20</v>
          </cell>
        </row>
        <row r="119">
          <cell r="DA119">
            <v>90</v>
          </cell>
          <cell r="DO119">
            <v>6</v>
          </cell>
          <cell r="EH119">
            <v>8</v>
          </cell>
          <cell r="EL119">
            <v>0</v>
          </cell>
          <cell r="EQ119">
            <v>20</v>
          </cell>
        </row>
        <row r="121">
          <cell r="DA121">
            <v>25</v>
          </cell>
          <cell r="DO121">
            <v>6</v>
          </cell>
          <cell r="EH121">
            <v>8</v>
          </cell>
          <cell r="EL121">
            <v>4</v>
          </cell>
          <cell r="EQ121">
            <v>20</v>
          </cell>
        </row>
        <row r="122">
          <cell r="DA122">
            <v>50</v>
          </cell>
          <cell r="DO122">
            <v>6</v>
          </cell>
          <cell r="EH122">
            <v>4</v>
          </cell>
          <cell r="EL122">
            <v>6</v>
          </cell>
          <cell r="EQ122">
            <v>20</v>
          </cell>
        </row>
        <row r="123">
          <cell r="DA123">
            <v>40</v>
          </cell>
          <cell r="DO123">
            <v>6</v>
          </cell>
          <cell r="EH123">
            <v>4</v>
          </cell>
          <cell r="EL123">
            <v>0</v>
          </cell>
          <cell r="EQ123">
            <v>20</v>
          </cell>
        </row>
        <row r="124">
          <cell r="DA124">
            <v>65</v>
          </cell>
          <cell r="DO124">
            <v>5</v>
          </cell>
          <cell r="EH124">
            <v>2</v>
          </cell>
          <cell r="EL124">
            <v>0</v>
          </cell>
          <cell r="EQ124">
            <v>20</v>
          </cell>
        </row>
        <row r="125">
          <cell r="DA125">
            <v>5</v>
          </cell>
          <cell r="DO125">
            <v>0</v>
          </cell>
          <cell r="EH125">
            <v>0</v>
          </cell>
          <cell r="EL125">
            <v>0</v>
          </cell>
          <cell r="EQ125">
            <v>20</v>
          </cell>
        </row>
        <row r="126">
          <cell r="DA126">
            <v>40</v>
          </cell>
          <cell r="DO126">
            <v>6</v>
          </cell>
          <cell r="EH126">
            <v>8</v>
          </cell>
          <cell r="EL126">
            <v>0</v>
          </cell>
          <cell r="EQ126">
            <v>20</v>
          </cell>
        </row>
        <row r="127">
          <cell r="DA127">
            <v>75</v>
          </cell>
          <cell r="DO127">
            <v>6</v>
          </cell>
          <cell r="EH127">
            <v>7</v>
          </cell>
          <cell r="EL127">
            <v>0</v>
          </cell>
          <cell r="EQ127">
            <v>20</v>
          </cell>
        </row>
        <row r="129">
          <cell r="DA129">
            <v>90</v>
          </cell>
          <cell r="DO129">
            <v>6</v>
          </cell>
          <cell r="EH129">
            <v>8</v>
          </cell>
          <cell r="EL129">
            <v>0</v>
          </cell>
          <cell r="EQ129">
            <v>20</v>
          </cell>
        </row>
        <row r="130">
          <cell r="DA130">
            <v>50</v>
          </cell>
          <cell r="DO130">
            <v>6</v>
          </cell>
          <cell r="EH130">
            <v>6</v>
          </cell>
          <cell r="EL130">
            <v>1</v>
          </cell>
          <cell r="EQ130">
            <v>20</v>
          </cell>
        </row>
        <row r="131">
          <cell r="DA131">
            <v>60</v>
          </cell>
          <cell r="DO131">
            <v>6</v>
          </cell>
          <cell r="EH131">
            <v>8</v>
          </cell>
          <cell r="EL131">
            <v>0</v>
          </cell>
          <cell r="EQ131">
            <v>19</v>
          </cell>
        </row>
        <row r="132">
          <cell r="DA132">
            <v>50</v>
          </cell>
          <cell r="DO132">
            <v>6</v>
          </cell>
          <cell r="EH132">
            <v>7</v>
          </cell>
          <cell r="EL132">
            <v>2</v>
          </cell>
          <cell r="EQ132">
            <v>20</v>
          </cell>
        </row>
        <row r="133">
          <cell r="DA133">
            <v>40</v>
          </cell>
          <cell r="DO133">
            <v>1</v>
          </cell>
          <cell r="EH133">
            <v>2</v>
          </cell>
          <cell r="EL133">
            <v>0</v>
          </cell>
          <cell r="EQ133">
            <v>20</v>
          </cell>
        </row>
        <row r="134">
          <cell r="DA134">
            <v>75</v>
          </cell>
          <cell r="DO134">
            <v>6</v>
          </cell>
          <cell r="EH134">
            <v>8</v>
          </cell>
          <cell r="EL134">
            <v>0</v>
          </cell>
          <cell r="EQ134">
            <v>20</v>
          </cell>
        </row>
        <row r="135">
          <cell r="DA135">
            <v>82</v>
          </cell>
          <cell r="DO135">
            <v>6</v>
          </cell>
          <cell r="EH135">
            <v>8</v>
          </cell>
          <cell r="EL135">
            <v>0</v>
          </cell>
          <cell r="EQ135">
            <v>20</v>
          </cell>
        </row>
        <row r="137">
          <cell r="DA137">
            <v>50</v>
          </cell>
          <cell r="DO137">
            <v>6</v>
          </cell>
          <cell r="EH137">
            <v>6</v>
          </cell>
          <cell r="EL137">
            <v>1</v>
          </cell>
          <cell r="EQ137">
            <v>20</v>
          </cell>
        </row>
        <row r="138">
          <cell r="DA138">
            <v>90</v>
          </cell>
          <cell r="DO138">
            <v>6</v>
          </cell>
          <cell r="EH138">
            <v>4</v>
          </cell>
          <cell r="EL138">
            <v>0</v>
          </cell>
          <cell r="EQ138">
            <v>20</v>
          </cell>
        </row>
        <row r="139">
          <cell r="DA139">
            <v>90</v>
          </cell>
          <cell r="DO139">
            <v>6</v>
          </cell>
          <cell r="EH139">
            <v>3</v>
          </cell>
          <cell r="EL139">
            <v>3</v>
          </cell>
          <cell r="EQ139">
            <v>20</v>
          </cell>
        </row>
        <row r="140">
          <cell r="DA140">
            <v>20</v>
          </cell>
          <cell r="DO140">
            <v>6</v>
          </cell>
          <cell r="EH140">
            <v>1</v>
          </cell>
          <cell r="EL140">
            <v>1</v>
          </cell>
          <cell r="EQ140">
            <v>16</v>
          </cell>
        </row>
        <row r="141">
          <cell r="DA141">
            <v>50</v>
          </cell>
          <cell r="DO141">
            <v>6</v>
          </cell>
          <cell r="EH141">
            <v>8</v>
          </cell>
          <cell r="EL141">
            <v>0</v>
          </cell>
          <cell r="EQ141">
            <v>20</v>
          </cell>
        </row>
        <row r="142">
          <cell r="DA142">
            <v>50</v>
          </cell>
          <cell r="DO142">
            <v>6</v>
          </cell>
          <cell r="EH142">
            <v>6</v>
          </cell>
          <cell r="EL142">
            <v>1</v>
          </cell>
          <cell r="EQ142">
            <v>20</v>
          </cell>
        </row>
        <row r="143">
          <cell r="DA143">
            <v>20</v>
          </cell>
          <cell r="DO143">
            <v>2</v>
          </cell>
          <cell r="EH143">
            <v>1</v>
          </cell>
          <cell r="EL143">
            <v>0</v>
          </cell>
          <cell r="EQ143">
            <v>20</v>
          </cell>
        </row>
        <row r="144">
          <cell r="DA144">
            <v>80</v>
          </cell>
          <cell r="DO144">
            <v>6</v>
          </cell>
          <cell r="EH144">
            <v>3</v>
          </cell>
          <cell r="EL144">
            <v>0</v>
          </cell>
          <cell r="EQ144">
            <v>16</v>
          </cell>
        </row>
        <row r="145">
          <cell r="DA145">
            <v>70</v>
          </cell>
          <cell r="DO145">
            <v>2</v>
          </cell>
          <cell r="EH145">
            <v>2</v>
          </cell>
          <cell r="EL145">
            <v>0</v>
          </cell>
          <cell r="EQ145">
            <v>20</v>
          </cell>
        </row>
        <row r="146">
          <cell r="DA146">
            <v>50</v>
          </cell>
          <cell r="DO146">
            <v>6</v>
          </cell>
          <cell r="EH146">
            <v>3</v>
          </cell>
          <cell r="EL146">
            <v>0</v>
          </cell>
          <cell r="EQ146">
            <v>20</v>
          </cell>
        </row>
        <row r="147">
          <cell r="DA147">
            <v>30</v>
          </cell>
          <cell r="DO147">
            <v>5</v>
          </cell>
          <cell r="EH147">
            <v>4</v>
          </cell>
          <cell r="EL147">
            <v>2</v>
          </cell>
          <cell r="EQ147">
            <v>14</v>
          </cell>
        </row>
        <row r="148">
          <cell r="DA148">
            <v>85</v>
          </cell>
          <cell r="DO148">
            <v>6</v>
          </cell>
          <cell r="EH148">
            <v>8</v>
          </cell>
          <cell r="EL148">
            <v>0</v>
          </cell>
          <cell r="EQ148">
            <v>20</v>
          </cell>
        </row>
        <row r="149">
          <cell r="DA149">
            <v>50</v>
          </cell>
          <cell r="DO149">
            <v>6</v>
          </cell>
          <cell r="EH149">
            <v>8</v>
          </cell>
          <cell r="EL149">
            <v>0</v>
          </cell>
          <cell r="EQ149">
            <v>20</v>
          </cell>
        </row>
        <row r="150">
          <cell r="DA150">
            <v>90</v>
          </cell>
          <cell r="DO150">
            <v>6</v>
          </cell>
          <cell r="EH150">
            <v>7</v>
          </cell>
          <cell r="EL150">
            <v>0</v>
          </cell>
          <cell r="EQ150">
            <v>20</v>
          </cell>
        </row>
        <row r="151">
          <cell r="DA151">
            <v>50</v>
          </cell>
          <cell r="DO151">
            <v>4</v>
          </cell>
          <cell r="EH151">
            <v>6</v>
          </cell>
          <cell r="EL151">
            <v>1</v>
          </cell>
          <cell r="EQ151">
            <v>20</v>
          </cell>
        </row>
        <row r="152">
          <cell r="DA152">
            <v>50</v>
          </cell>
          <cell r="DO152">
            <v>6</v>
          </cell>
          <cell r="EH152">
            <v>8</v>
          </cell>
          <cell r="EL152">
            <v>0</v>
          </cell>
          <cell r="EQ152">
            <v>20</v>
          </cell>
        </row>
        <row r="153">
          <cell r="DA153">
            <v>20</v>
          </cell>
          <cell r="DO153">
            <v>6</v>
          </cell>
          <cell r="EH153">
            <v>8</v>
          </cell>
          <cell r="EL153">
            <v>2</v>
          </cell>
          <cell r="EQ153">
            <v>20</v>
          </cell>
        </row>
        <row r="154">
          <cell r="DA154">
            <v>70</v>
          </cell>
          <cell r="DO154">
            <v>6</v>
          </cell>
          <cell r="EH154">
            <v>8</v>
          </cell>
          <cell r="EL154">
            <v>1</v>
          </cell>
          <cell r="EQ154">
            <v>20</v>
          </cell>
        </row>
        <row r="155">
          <cell r="DA155">
            <v>70</v>
          </cell>
          <cell r="DO155">
            <v>6</v>
          </cell>
          <cell r="EH155">
            <v>5</v>
          </cell>
          <cell r="EL155">
            <v>0</v>
          </cell>
          <cell r="EQ155">
            <v>20</v>
          </cell>
        </row>
        <row r="156">
          <cell r="DA156">
            <v>25</v>
          </cell>
          <cell r="DO156">
            <v>6</v>
          </cell>
          <cell r="EH156">
            <v>8</v>
          </cell>
          <cell r="EL156">
            <v>3</v>
          </cell>
          <cell r="EQ156">
            <v>16</v>
          </cell>
        </row>
        <row r="157">
          <cell r="DA157">
            <v>85</v>
          </cell>
          <cell r="DO157">
            <v>6</v>
          </cell>
          <cell r="EH157">
            <v>8</v>
          </cell>
          <cell r="EL157">
            <v>0</v>
          </cell>
          <cell r="EQ157">
            <v>20</v>
          </cell>
        </row>
        <row r="158">
          <cell r="DA158">
            <v>25</v>
          </cell>
          <cell r="DO158">
            <v>5</v>
          </cell>
          <cell r="EH158">
            <v>2</v>
          </cell>
          <cell r="EL158">
            <v>0</v>
          </cell>
          <cell r="EQ158">
            <v>20</v>
          </cell>
        </row>
        <row r="159">
          <cell r="DA159">
            <v>75</v>
          </cell>
          <cell r="DO159">
            <v>5</v>
          </cell>
          <cell r="EH159">
            <v>3</v>
          </cell>
          <cell r="EL159">
            <v>0</v>
          </cell>
          <cell r="EQ159">
            <v>20</v>
          </cell>
        </row>
        <row r="160">
          <cell r="DA160">
            <v>40</v>
          </cell>
          <cell r="DO160">
            <v>6</v>
          </cell>
          <cell r="EH160">
            <v>8</v>
          </cell>
          <cell r="EL160">
            <v>0</v>
          </cell>
          <cell r="EQ160">
            <v>20</v>
          </cell>
        </row>
        <row r="161">
          <cell r="DA161">
            <v>70</v>
          </cell>
          <cell r="DO161">
            <v>1</v>
          </cell>
          <cell r="EH161">
            <v>1</v>
          </cell>
          <cell r="EL161">
            <v>0</v>
          </cell>
          <cell r="EQ161">
            <v>20</v>
          </cell>
        </row>
        <row r="162">
          <cell r="DA162">
            <v>75</v>
          </cell>
          <cell r="DO162">
            <v>3</v>
          </cell>
          <cell r="EH162">
            <v>2</v>
          </cell>
          <cell r="EL162">
            <v>6</v>
          </cell>
          <cell r="EQ162">
            <v>12</v>
          </cell>
        </row>
        <row r="163">
          <cell r="DA163">
            <v>50</v>
          </cell>
          <cell r="DO163">
            <v>6</v>
          </cell>
          <cell r="EH163">
            <v>8</v>
          </cell>
          <cell r="EL163">
            <v>0</v>
          </cell>
          <cell r="EQ163">
            <v>20</v>
          </cell>
        </row>
        <row r="164">
          <cell r="DA164">
            <v>100</v>
          </cell>
          <cell r="DO164">
            <v>4</v>
          </cell>
          <cell r="EH164">
            <v>3</v>
          </cell>
          <cell r="EL164">
            <v>5</v>
          </cell>
          <cell r="EQ164">
            <v>20</v>
          </cell>
        </row>
        <row r="165">
          <cell r="DA165">
            <v>60</v>
          </cell>
          <cell r="DO165">
            <v>6</v>
          </cell>
          <cell r="EH165">
            <v>7</v>
          </cell>
          <cell r="EL165">
            <v>0</v>
          </cell>
          <cell r="EQ165">
            <v>20</v>
          </cell>
        </row>
        <row r="166">
          <cell r="DA166">
            <v>75</v>
          </cell>
          <cell r="DO166">
            <v>2</v>
          </cell>
          <cell r="EH166">
            <v>1</v>
          </cell>
          <cell r="EL166">
            <v>2</v>
          </cell>
          <cell r="EQ166">
            <v>20</v>
          </cell>
        </row>
        <row r="167">
          <cell r="DA167">
            <v>80</v>
          </cell>
          <cell r="DO167">
            <v>6</v>
          </cell>
          <cell r="EH167">
            <v>8</v>
          </cell>
          <cell r="EL167">
            <v>2</v>
          </cell>
          <cell r="EQ167">
            <v>12</v>
          </cell>
        </row>
        <row r="168">
          <cell r="DA168">
            <v>70</v>
          </cell>
          <cell r="DO168">
            <v>4</v>
          </cell>
          <cell r="EH168">
            <v>4</v>
          </cell>
          <cell r="EL168">
            <v>1</v>
          </cell>
          <cell r="EQ168">
            <v>20</v>
          </cell>
        </row>
        <row r="169">
          <cell r="DA169">
            <v>40</v>
          </cell>
          <cell r="DO169">
            <v>4</v>
          </cell>
          <cell r="EH169">
            <v>1</v>
          </cell>
          <cell r="EL169">
            <v>0</v>
          </cell>
          <cell r="EQ169">
            <v>20</v>
          </cell>
        </row>
        <row r="170">
          <cell r="DA170">
            <v>75</v>
          </cell>
          <cell r="DO170">
            <v>6</v>
          </cell>
          <cell r="EH170">
            <v>5</v>
          </cell>
          <cell r="EL170">
            <v>2</v>
          </cell>
          <cell r="EQ170">
            <v>20</v>
          </cell>
        </row>
        <row r="171">
          <cell r="DA171">
            <v>0</v>
          </cell>
          <cell r="DO171">
            <v>6</v>
          </cell>
          <cell r="EH171">
            <v>8</v>
          </cell>
          <cell r="EL171">
            <v>4</v>
          </cell>
          <cell r="EQ171">
            <v>7</v>
          </cell>
        </row>
        <row r="172">
          <cell r="DA172">
            <v>60</v>
          </cell>
          <cell r="DO172">
            <v>6</v>
          </cell>
          <cell r="EH172">
            <v>8</v>
          </cell>
          <cell r="EL172">
            <v>0</v>
          </cell>
          <cell r="EQ172">
            <v>20</v>
          </cell>
        </row>
        <row r="173">
          <cell r="DA173">
            <v>40</v>
          </cell>
          <cell r="DO173">
            <v>6</v>
          </cell>
          <cell r="EH173">
            <v>8</v>
          </cell>
          <cell r="EL173">
            <v>0</v>
          </cell>
          <cell r="EQ173">
            <v>20</v>
          </cell>
        </row>
        <row r="174">
          <cell r="DA174">
            <v>50</v>
          </cell>
          <cell r="DO174">
            <v>6</v>
          </cell>
          <cell r="EH174">
            <v>7</v>
          </cell>
          <cell r="EL174">
            <v>0</v>
          </cell>
          <cell r="EQ174">
            <v>20</v>
          </cell>
        </row>
        <row r="175">
          <cell r="DA175">
            <v>40</v>
          </cell>
          <cell r="DO175">
            <v>6</v>
          </cell>
          <cell r="EH175">
            <v>5</v>
          </cell>
          <cell r="EL175">
            <v>0</v>
          </cell>
          <cell r="EQ175">
            <v>20</v>
          </cell>
        </row>
        <row r="176">
          <cell r="DA176">
            <v>90</v>
          </cell>
          <cell r="DO176">
            <v>0</v>
          </cell>
          <cell r="EH176">
            <v>0</v>
          </cell>
          <cell r="EL176">
            <v>4</v>
          </cell>
          <cell r="EQ176">
            <v>20</v>
          </cell>
        </row>
        <row r="177">
          <cell r="DA177">
            <v>50</v>
          </cell>
          <cell r="DO177">
            <v>6</v>
          </cell>
          <cell r="EH177">
            <v>8</v>
          </cell>
          <cell r="EL177">
            <v>0</v>
          </cell>
          <cell r="EQ177">
            <v>20</v>
          </cell>
        </row>
        <row r="178">
          <cell r="DA178">
            <v>80</v>
          </cell>
          <cell r="DO178">
            <v>6</v>
          </cell>
          <cell r="EH178">
            <v>8</v>
          </cell>
          <cell r="EL178">
            <v>0</v>
          </cell>
          <cell r="EQ178">
            <v>20</v>
          </cell>
        </row>
        <row r="180">
          <cell r="DA180">
            <v>30</v>
          </cell>
          <cell r="DO180">
            <v>4</v>
          </cell>
          <cell r="EH180">
            <v>6</v>
          </cell>
          <cell r="EL180">
            <v>0</v>
          </cell>
          <cell r="EQ180">
            <v>17</v>
          </cell>
        </row>
        <row r="181">
          <cell r="DA181">
            <v>60</v>
          </cell>
          <cell r="DO181">
            <v>6</v>
          </cell>
          <cell r="EH181">
            <v>6</v>
          </cell>
          <cell r="EL181">
            <v>3</v>
          </cell>
          <cell r="EQ181">
            <v>16</v>
          </cell>
        </row>
        <row r="182">
          <cell r="DA182">
            <v>45</v>
          </cell>
          <cell r="DO182">
            <v>4</v>
          </cell>
          <cell r="EH182">
            <v>2</v>
          </cell>
          <cell r="EL182">
            <v>4</v>
          </cell>
          <cell r="EQ182">
            <v>12</v>
          </cell>
        </row>
        <row r="183">
          <cell r="DA183">
            <v>84</v>
          </cell>
          <cell r="DO183">
            <v>6</v>
          </cell>
          <cell r="EH183">
            <v>7</v>
          </cell>
          <cell r="EL183">
            <v>6</v>
          </cell>
          <cell r="EQ183">
            <v>12</v>
          </cell>
        </row>
        <row r="184">
          <cell r="DA184">
            <v>80</v>
          </cell>
          <cell r="DO184">
            <v>6</v>
          </cell>
          <cell r="EH184">
            <v>3</v>
          </cell>
          <cell r="EL184">
            <v>0</v>
          </cell>
          <cell r="EQ184">
            <v>20</v>
          </cell>
        </row>
        <row r="185">
          <cell r="DA185">
            <v>76</v>
          </cell>
          <cell r="DO185">
            <v>6</v>
          </cell>
          <cell r="EH185">
            <v>7</v>
          </cell>
          <cell r="EL185">
            <v>0</v>
          </cell>
          <cell r="EQ185">
            <v>20</v>
          </cell>
        </row>
        <row r="186">
          <cell r="DA186">
            <v>50</v>
          </cell>
          <cell r="DO186">
            <v>6</v>
          </cell>
          <cell r="EH186">
            <v>8</v>
          </cell>
          <cell r="EL186">
            <v>0</v>
          </cell>
          <cell r="EQ186">
            <v>20</v>
          </cell>
        </row>
        <row r="187">
          <cell r="DA187">
            <v>90</v>
          </cell>
          <cell r="DO187">
            <v>6</v>
          </cell>
          <cell r="EH187">
            <v>8</v>
          </cell>
          <cell r="EL187">
            <v>0</v>
          </cell>
          <cell r="EQ187">
            <v>20</v>
          </cell>
        </row>
        <row r="188">
          <cell r="DA188">
            <v>50</v>
          </cell>
          <cell r="DO188">
            <v>6</v>
          </cell>
          <cell r="EH188">
            <v>7</v>
          </cell>
          <cell r="EL188">
            <v>1</v>
          </cell>
          <cell r="EQ188">
            <v>19</v>
          </cell>
        </row>
        <row r="189">
          <cell r="DA189">
            <v>80</v>
          </cell>
          <cell r="DO189">
            <v>6</v>
          </cell>
          <cell r="EH189">
            <v>6</v>
          </cell>
          <cell r="EL189">
            <v>0</v>
          </cell>
          <cell r="EQ189">
            <v>20</v>
          </cell>
        </row>
        <row r="190">
          <cell r="DA190">
            <v>60</v>
          </cell>
          <cell r="DO190">
            <v>5</v>
          </cell>
          <cell r="EH190">
            <v>3</v>
          </cell>
          <cell r="EL190">
            <v>0</v>
          </cell>
          <cell r="EQ190">
            <v>19</v>
          </cell>
        </row>
        <row r="191">
          <cell r="DA191">
            <v>60</v>
          </cell>
          <cell r="DO191">
            <v>1</v>
          </cell>
          <cell r="EH191">
            <v>3</v>
          </cell>
          <cell r="EL191">
            <v>5</v>
          </cell>
          <cell r="EQ191">
            <v>20</v>
          </cell>
        </row>
        <row r="192">
          <cell r="DA192">
            <v>40</v>
          </cell>
          <cell r="DO192">
            <v>6</v>
          </cell>
          <cell r="EH192">
            <v>4</v>
          </cell>
          <cell r="EL192">
            <v>3</v>
          </cell>
          <cell r="EQ192">
            <v>13</v>
          </cell>
        </row>
        <row r="193">
          <cell r="DA193">
            <v>50</v>
          </cell>
          <cell r="DO193">
            <v>6</v>
          </cell>
          <cell r="EH193">
            <v>8</v>
          </cell>
          <cell r="EL193">
            <v>0</v>
          </cell>
          <cell r="EQ193">
            <v>20</v>
          </cell>
        </row>
        <row r="194">
          <cell r="DA194">
            <v>60</v>
          </cell>
          <cell r="DO194">
            <v>6</v>
          </cell>
          <cell r="EH194">
            <v>8</v>
          </cell>
          <cell r="EL194">
            <v>4</v>
          </cell>
          <cell r="EQ194">
            <v>8</v>
          </cell>
        </row>
        <row r="195">
          <cell r="DA195">
            <v>75</v>
          </cell>
          <cell r="DO195">
            <v>6</v>
          </cell>
          <cell r="EH195">
            <v>6</v>
          </cell>
          <cell r="EL195">
            <v>6</v>
          </cell>
          <cell r="EQ195">
            <v>20</v>
          </cell>
        </row>
        <row r="196">
          <cell r="DA196">
            <v>90</v>
          </cell>
          <cell r="DO196">
            <v>6</v>
          </cell>
          <cell r="EH196">
            <v>3</v>
          </cell>
          <cell r="EL196">
            <v>0</v>
          </cell>
          <cell r="EQ196">
            <v>20</v>
          </cell>
        </row>
        <row r="197">
          <cell r="DA197">
            <v>50</v>
          </cell>
          <cell r="DO197">
            <v>6</v>
          </cell>
          <cell r="EH197">
            <v>8</v>
          </cell>
          <cell r="EL197">
            <v>2</v>
          </cell>
          <cell r="EQ197">
            <v>20</v>
          </cell>
        </row>
        <row r="198">
          <cell r="DA198">
            <v>40</v>
          </cell>
          <cell r="DO198">
            <v>6</v>
          </cell>
          <cell r="EH198">
            <v>2</v>
          </cell>
          <cell r="EL198">
            <v>5</v>
          </cell>
          <cell r="EQ198">
            <v>20</v>
          </cell>
        </row>
        <row r="199">
          <cell r="DA199">
            <v>7</v>
          </cell>
          <cell r="DO199">
            <v>6</v>
          </cell>
          <cell r="EH199">
            <v>8</v>
          </cell>
          <cell r="EL199">
            <v>0</v>
          </cell>
          <cell r="EQ199">
            <v>20</v>
          </cell>
        </row>
        <row r="200">
          <cell r="DA200">
            <v>80</v>
          </cell>
          <cell r="DO200">
            <v>6</v>
          </cell>
          <cell r="EH200">
            <v>8</v>
          </cell>
          <cell r="EL200">
            <v>0</v>
          </cell>
          <cell r="EQ200">
            <v>20</v>
          </cell>
        </row>
        <row r="201">
          <cell r="DA201">
            <v>70</v>
          </cell>
          <cell r="DO201">
            <v>6</v>
          </cell>
          <cell r="EH201">
            <v>8</v>
          </cell>
          <cell r="EL201">
            <v>4</v>
          </cell>
          <cell r="EQ201">
            <v>20</v>
          </cell>
        </row>
        <row r="202">
          <cell r="DA202">
            <v>0</v>
          </cell>
          <cell r="DO202">
            <v>6</v>
          </cell>
          <cell r="EH202">
            <v>6</v>
          </cell>
          <cell r="EL202">
            <v>5</v>
          </cell>
          <cell r="EQ202">
            <v>20</v>
          </cell>
        </row>
        <row r="203">
          <cell r="DA203">
            <v>10</v>
          </cell>
          <cell r="DO203">
            <v>6</v>
          </cell>
          <cell r="EH203">
            <v>1</v>
          </cell>
          <cell r="EL203">
            <v>0</v>
          </cell>
          <cell r="EQ203">
            <v>20</v>
          </cell>
        </row>
        <row r="204">
          <cell r="DA204">
            <v>100</v>
          </cell>
          <cell r="DO204">
            <v>6</v>
          </cell>
          <cell r="EH204">
            <v>8</v>
          </cell>
          <cell r="EL204">
            <v>0</v>
          </cell>
          <cell r="EQ204">
            <v>20</v>
          </cell>
        </row>
        <row r="205">
          <cell r="DA205">
            <v>60</v>
          </cell>
          <cell r="DO205">
            <v>6</v>
          </cell>
          <cell r="EH205">
            <v>8</v>
          </cell>
          <cell r="EL205">
            <v>0</v>
          </cell>
          <cell r="EQ205">
            <v>12</v>
          </cell>
        </row>
        <row r="206">
          <cell r="DA206">
            <v>50</v>
          </cell>
          <cell r="DO206">
            <v>5</v>
          </cell>
          <cell r="EH206">
            <v>5</v>
          </cell>
          <cell r="EL206">
            <v>4</v>
          </cell>
          <cell r="EQ206">
            <v>20</v>
          </cell>
        </row>
        <row r="207">
          <cell r="DA207">
            <v>80</v>
          </cell>
          <cell r="DO207">
            <v>6</v>
          </cell>
          <cell r="EH207">
            <v>1</v>
          </cell>
          <cell r="EL207">
            <v>2</v>
          </cell>
          <cell r="EQ207">
            <v>20</v>
          </cell>
        </row>
        <row r="209">
          <cell r="DA209">
            <v>90</v>
          </cell>
          <cell r="DO209">
            <v>6</v>
          </cell>
          <cell r="EH209">
            <v>8</v>
          </cell>
          <cell r="EL209">
            <v>0</v>
          </cell>
          <cell r="EQ209">
            <v>20</v>
          </cell>
        </row>
        <row r="210">
          <cell r="DA210">
            <v>80</v>
          </cell>
          <cell r="DO210">
            <v>4</v>
          </cell>
          <cell r="EH210">
            <v>5</v>
          </cell>
          <cell r="EL210">
            <v>4</v>
          </cell>
          <cell r="EQ210">
            <v>20</v>
          </cell>
        </row>
        <row r="211">
          <cell r="DA211">
            <v>70</v>
          </cell>
          <cell r="DO211">
            <v>4</v>
          </cell>
          <cell r="EH211">
            <v>2</v>
          </cell>
          <cell r="EL211">
            <v>4</v>
          </cell>
          <cell r="EQ211">
            <v>20</v>
          </cell>
        </row>
        <row r="212">
          <cell r="DA212">
            <v>70</v>
          </cell>
          <cell r="DO212">
            <v>6</v>
          </cell>
          <cell r="EH212">
            <v>6</v>
          </cell>
          <cell r="EL212">
            <v>0</v>
          </cell>
          <cell r="EQ212">
            <v>20</v>
          </cell>
        </row>
        <row r="213">
          <cell r="DA213">
            <v>75</v>
          </cell>
          <cell r="DO213">
            <v>6</v>
          </cell>
          <cell r="EH213">
            <v>6</v>
          </cell>
          <cell r="EL213">
            <v>1</v>
          </cell>
          <cell r="EQ213">
            <v>20</v>
          </cell>
        </row>
        <row r="214">
          <cell r="DA214">
            <v>50</v>
          </cell>
          <cell r="DO214">
            <v>6</v>
          </cell>
          <cell r="EH214">
            <v>5</v>
          </cell>
          <cell r="EL214">
            <v>0</v>
          </cell>
          <cell r="EQ214">
            <v>20</v>
          </cell>
        </row>
        <row r="215">
          <cell r="DA215">
            <v>75</v>
          </cell>
          <cell r="DO215">
            <v>5</v>
          </cell>
          <cell r="EH215">
            <v>6</v>
          </cell>
          <cell r="EL215">
            <v>0</v>
          </cell>
          <cell r="EQ215">
            <v>20</v>
          </cell>
        </row>
        <row r="216">
          <cell r="DA216">
            <v>100</v>
          </cell>
          <cell r="DO216">
            <v>6</v>
          </cell>
          <cell r="EH216">
            <v>7</v>
          </cell>
          <cell r="EL216">
            <v>3</v>
          </cell>
          <cell r="EQ216">
            <v>20</v>
          </cell>
        </row>
        <row r="217">
          <cell r="DA217">
            <v>70</v>
          </cell>
          <cell r="DO217">
            <v>6</v>
          </cell>
          <cell r="EH217">
            <v>8</v>
          </cell>
          <cell r="EL217">
            <v>0</v>
          </cell>
          <cell r="EQ217">
            <v>20</v>
          </cell>
        </row>
        <row r="218">
          <cell r="DA218">
            <v>40</v>
          </cell>
          <cell r="DO218">
            <v>6</v>
          </cell>
          <cell r="EH218">
            <v>1</v>
          </cell>
          <cell r="EL218">
            <v>6</v>
          </cell>
          <cell r="EQ218">
            <v>12</v>
          </cell>
        </row>
        <row r="219">
          <cell r="DA219">
            <v>35</v>
          </cell>
          <cell r="DO219">
            <v>0</v>
          </cell>
          <cell r="EH219">
            <v>0</v>
          </cell>
          <cell r="EL219">
            <v>1</v>
          </cell>
          <cell r="EQ219">
            <v>20</v>
          </cell>
        </row>
        <row r="220">
          <cell r="DA220">
            <v>80</v>
          </cell>
          <cell r="DO220">
            <v>6</v>
          </cell>
          <cell r="EH220">
            <v>3</v>
          </cell>
          <cell r="EL220">
            <v>4</v>
          </cell>
          <cell r="EQ220">
            <v>20</v>
          </cell>
        </row>
        <row r="221">
          <cell r="DA221">
            <v>40</v>
          </cell>
          <cell r="DO221">
            <v>6</v>
          </cell>
          <cell r="EH221">
            <v>8</v>
          </cell>
          <cell r="EL221">
            <v>0</v>
          </cell>
          <cell r="EQ221">
            <v>20</v>
          </cell>
        </row>
        <row r="222">
          <cell r="DA222">
            <v>60</v>
          </cell>
          <cell r="DO222">
            <v>5</v>
          </cell>
          <cell r="EH222">
            <v>3</v>
          </cell>
          <cell r="EL222">
            <v>1</v>
          </cell>
          <cell r="EQ222">
            <v>20</v>
          </cell>
        </row>
        <row r="223">
          <cell r="DA223">
            <v>35</v>
          </cell>
          <cell r="DO223">
            <v>2</v>
          </cell>
          <cell r="EH223">
            <v>3</v>
          </cell>
          <cell r="EL223">
            <v>0</v>
          </cell>
          <cell r="EQ223">
            <v>20</v>
          </cell>
        </row>
        <row r="224">
          <cell r="DA224">
            <v>60</v>
          </cell>
          <cell r="DO224">
            <v>6</v>
          </cell>
          <cell r="EH224">
            <v>4</v>
          </cell>
          <cell r="EL224">
            <v>0</v>
          </cell>
          <cell r="EQ224">
            <v>12</v>
          </cell>
        </row>
        <row r="225">
          <cell r="DA225">
            <v>50</v>
          </cell>
          <cell r="DO225">
            <v>6</v>
          </cell>
          <cell r="EH225">
            <v>6</v>
          </cell>
          <cell r="EL225">
            <v>2</v>
          </cell>
          <cell r="EQ225">
            <v>20</v>
          </cell>
        </row>
        <row r="226">
          <cell r="DA226">
            <v>10</v>
          </cell>
          <cell r="DO226">
            <v>0</v>
          </cell>
          <cell r="EH226">
            <v>0</v>
          </cell>
          <cell r="EL226">
            <v>6</v>
          </cell>
          <cell r="EQ226">
            <v>20</v>
          </cell>
        </row>
        <row r="227">
          <cell r="DA227">
            <v>50</v>
          </cell>
          <cell r="DO227">
            <v>0</v>
          </cell>
          <cell r="EH227">
            <v>0</v>
          </cell>
          <cell r="EL227">
            <v>5</v>
          </cell>
          <cell r="EQ227">
            <v>20</v>
          </cell>
        </row>
        <row r="228">
          <cell r="DA228">
            <v>40</v>
          </cell>
          <cell r="DO228">
            <v>6</v>
          </cell>
          <cell r="EH228">
            <v>4</v>
          </cell>
          <cell r="EL228">
            <v>0</v>
          </cell>
          <cell r="EQ228">
            <v>20</v>
          </cell>
        </row>
        <row r="229">
          <cell r="DA229">
            <v>30</v>
          </cell>
          <cell r="DO229">
            <v>6</v>
          </cell>
          <cell r="EH229">
            <v>4</v>
          </cell>
          <cell r="EL229">
            <v>0</v>
          </cell>
          <cell r="EQ229">
            <v>20</v>
          </cell>
        </row>
        <row r="230">
          <cell r="DA230">
            <v>60</v>
          </cell>
          <cell r="DO230">
            <v>6</v>
          </cell>
          <cell r="EH230">
            <v>8</v>
          </cell>
          <cell r="EL230">
            <v>2</v>
          </cell>
          <cell r="EQ230">
            <v>20</v>
          </cell>
        </row>
        <row r="231">
          <cell r="DA231">
            <v>100</v>
          </cell>
          <cell r="DO231">
            <v>6</v>
          </cell>
          <cell r="EH231">
            <v>8</v>
          </cell>
          <cell r="EL231">
            <v>0</v>
          </cell>
          <cell r="EQ231">
            <v>20</v>
          </cell>
        </row>
        <row r="232">
          <cell r="DA232">
            <v>85</v>
          </cell>
          <cell r="DO232">
            <v>6</v>
          </cell>
          <cell r="EH232">
            <v>8</v>
          </cell>
          <cell r="EL232">
            <v>0</v>
          </cell>
          <cell r="EQ232">
            <v>20</v>
          </cell>
        </row>
        <row r="233">
          <cell r="DA233">
            <v>30</v>
          </cell>
          <cell r="DO233">
            <v>0</v>
          </cell>
          <cell r="EH233">
            <v>1</v>
          </cell>
          <cell r="EL233">
            <v>0</v>
          </cell>
          <cell r="EQ233">
            <v>20</v>
          </cell>
        </row>
        <row r="234">
          <cell r="DA234">
            <v>50</v>
          </cell>
          <cell r="DO234">
            <v>6</v>
          </cell>
          <cell r="EH234">
            <v>7</v>
          </cell>
          <cell r="EL234">
            <v>3</v>
          </cell>
          <cell r="EQ234">
            <v>20</v>
          </cell>
        </row>
        <row r="235">
          <cell r="DA235">
            <v>75</v>
          </cell>
          <cell r="DO235">
            <v>6</v>
          </cell>
          <cell r="EH235">
            <v>6</v>
          </cell>
          <cell r="EL235">
            <v>2</v>
          </cell>
          <cell r="EQ235">
            <v>20</v>
          </cell>
        </row>
        <row r="236">
          <cell r="DA236">
            <v>90</v>
          </cell>
          <cell r="DO236">
            <v>6</v>
          </cell>
          <cell r="EH236">
            <v>8</v>
          </cell>
          <cell r="EL236">
            <v>0</v>
          </cell>
          <cell r="EQ236">
            <v>20</v>
          </cell>
        </row>
        <row r="237">
          <cell r="DA237">
            <v>75</v>
          </cell>
          <cell r="DO237">
            <v>6</v>
          </cell>
          <cell r="EH237">
            <v>8</v>
          </cell>
          <cell r="EL237">
            <v>3</v>
          </cell>
          <cell r="EQ237">
            <v>19</v>
          </cell>
        </row>
        <row r="238">
          <cell r="DA238">
            <v>50</v>
          </cell>
          <cell r="DO238">
            <v>6</v>
          </cell>
          <cell r="EH238">
            <v>5</v>
          </cell>
          <cell r="EL238">
            <v>2</v>
          </cell>
          <cell r="EQ238">
            <v>19</v>
          </cell>
        </row>
        <row r="239">
          <cell r="DA239">
            <v>25</v>
          </cell>
          <cell r="DO239">
            <v>6</v>
          </cell>
          <cell r="EH239">
            <v>3</v>
          </cell>
          <cell r="EL239">
            <v>3</v>
          </cell>
          <cell r="EQ239">
            <v>20</v>
          </cell>
        </row>
        <row r="240">
          <cell r="DA240">
            <v>70</v>
          </cell>
          <cell r="DO240">
            <v>6</v>
          </cell>
          <cell r="EH240">
            <v>8</v>
          </cell>
          <cell r="EL240">
            <v>0</v>
          </cell>
          <cell r="EQ240">
            <v>16</v>
          </cell>
        </row>
        <row r="241">
          <cell r="DA241">
            <v>50</v>
          </cell>
          <cell r="DO241">
            <v>6</v>
          </cell>
          <cell r="EH241">
            <v>8</v>
          </cell>
          <cell r="EL241">
            <v>0</v>
          </cell>
          <cell r="EQ241">
            <v>20</v>
          </cell>
        </row>
        <row r="242">
          <cell r="DA242">
            <v>65</v>
          </cell>
          <cell r="DO242">
            <v>4</v>
          </cell>
          <cell r="EH242">
            <v>1</v>
          </cell>
          <cell r="EL242">
            <v>0</v>
          </cell>
          <cell r="EQ242">
            <v>20</v>
          </cell>
        </row>
        <row r="243">
          <cell r="DA243">
            <v>60</v>
          </cell>
          <cell r="DO243">
            <v>6</v>
          </cell>
          <cell r="EH243">
            <v>8</v>
          </cell>
          <cell r="EL243">
            <v>2</v>
          </cell>
          <cell r="EQ243">
            <v>20</v>
          </cell>
        </row>
        <row r="244">
          <cell r="DA244">
            <v>80</v>
          </cell>
          <cell r="DO244">
            <v>4</v>
          </cell>
          <cell r="EH244">
            <v>1</v>
          </cell>
          <cell r="EL244">
            <v>3</v>
          </cell>
          <cell r="EQ244">
            <v>12</v>
          </cell>
        </row>
        <row r="245">
          <cell r="DA245">
            <v>80</v>
          </cell>
          <cell r="DO245">
            <v>6</v>
          </cell>
          <cell r="EH245">
            <v>8</v>
          </cell>
          <cell r="EL245">
            <v>0</v>
          </cell>
          <cell r="EQ245">
            <v>20</v>
          </cell>
        </row>
        <row r="246">
          <cell r="DA246">
            <v>30</v>
          </cell>
          <cell r="DO246">
            <v>1</v>
          </cell>
          <cell r="EH246">
            <v>1</v>
          </cell>
          <cell r="EL246">
            <v>6</v>
          </cell>
          <cell r="EQ246">
            <v>20</v>
          </cell>
        </row>
        <row r="247">
          <cell r="DA247">
            <v>80</v>
          </cell>
          <cell r="DO247">
            <v>6</v>
          </cell>
          <cell r="EH247">
            <v>6</v>
          </cell>
          <cell r="EL247">
            <v>1</v>
          </cell>
          <cell r="EQ247">
            <v>16</v>
          </cell>
        </row>
        <row r="248">
          <cell r="DA248">
            <v>70</v>
          </cell>
          <cell r="DO248">
            <v>6</v>
          </cell>
          <cell r="EH248">
            <v>8</v>
          </cell>
          <cell r="EL248">
            <v>0</v>
          </cell>
          <cell r="EQ248">
            <v>20</v>
          </cell>
        </row>
        <row r="249">
          <cell r="DA249">
            <v>40</v>
          </cell>
          <cell r="DO249">
            <v>0</v>
          </cell>
          <cell r="EH249">
            <v>3</v>
          </cell>
          <cell r="EL249">
            <v>0</v>
          </cell>
          <cell r="EQ249">
            <v>20</v>
          </cell>
        </row>
        <row r="250">
          <cell r="DA250">
            <v>80</v>
          </cell>
          <cell r="DO250">
            <v>4</v>
          </cell>
          <cell r="EH250">
            <v>0</v>
          </cell>
          <cell r="EL250">
            <v>0</v>
          </cell>
          <cell r="EQ250">
            <v>20</v>
          </cell>
        </row>
        <row r="251">
          <cell r="DA251">
            <v>20</v>
          </cell>
          <cell r="DO251">
            <v>6</v>
          </cell>
          <cell r="EH251">
            <v>7</v>
          </cell>
          <cell r="EL251">
            <v>2</v>
          </cell>
          <cell r="EQ251">
            <v>7</v>
          </cell>
        </row>
        <row r="252">
          <cell r="DA252">
            <v>60</v>
          </cell>
          <cell r="DO252">
            <v>6</v>
          </cell>
          <cell r="EH252">
            <v>6</v>
          </cell>
          <cell r="EL252">
            <v>0</v>
          </cell>
          <cell r="EQ252">
            <v>20</v>
          </cell>
        </row>
        <row r="253">
          <cell r="DA253">
            <v>35</v>
          </cell>
          <cell r="DO253">
            <v>6</v>
          </cell>
          <cell r="EH253">
            <v>8</v>
          </cell>
          <cell r="EL253">
            <v>0</v>
          </cell>
          <cell r="EQ253">
            <v>14</v>
          </cell>
        </row>
        <row r="254">
          <cell r="DA254">
            <v>90</v>
          </cell>
          <cell r="DO254">
            <v>6</v>
          </cell>
          <cell r="EH254">
            <v>4</v>
          </cell>
          <cell r="EL254">
            <v>0</v>
          </cell>
          <cell r="EQ254">
            <v>20</v>
          </cell>
        </row>
        <row r="255">
          <cell r="DA255">
            <v>80</v>
          </cell>
        </row>
        <row r="256">
          <cell r="DA256">
            <v>50</v>
          </cell>
          <cell r="DO256">
            <v>6</v>
          </cell>
          <cell r="EH256">
            <v>3</v>
          </cell>
          <cell r="EL256">
            <v>3</v>
          </cell>
          <cell r="EQ256">
            <v>20</v>
          </cell>
        </row>
        <row r="257">
          <cell r="DA257">
            <v>95</v>
          </cell>
          <cell r="DO257">
            <v>6</v>
          </cell>
          <cell r="EH257">
            <v>8</v>
          </cell>
          <cell r="EL257">
            <v>0</v>
          </cell>
          <cell r="EQ257">
            <v>18</v>
          </cell>
        </row>
        <row r="258">
          <cell r="DA258">
            <v>70</v>
          </cell>
          <cell r="DO258">
            <v>6</v>
          </cell>
          <cell r="EH258">
            <v>4</v>
          </cell>
          <cell r="EL258">
            <v>1</v>
          </cell>
          <cell r="EQ258">
            <v>16</v>
          </cell>
        </row>
        <row r="259">
          <cell r="DA259">
            <v>70</v>
          </cell>
          <cell r="DO259">
            <v>2</v>
          </cell>
          <cell r="EH259">
            <v>1</v>
          </cell>
          <cell r="EL259">
            <v>4</v>
          </cell>
          <cell r="EQ259">
            <v>16</v>
          </cell>
        </row>
        <row r="260">
          <cell r="DA260">
            <v>95</v>
          </cell>
          <cell r="DO260">
            <v>6</v>
          </cell>
          <cell r="EH260">
            <v>5</v>
          </cell>
          <cell r="EL260">
            <v>0</v>
          </cell>
          <cell r="EQ260">
            <v>20</v>
          </cell>
        </row>
        <row r="261">
          <cell r="DA261">
            <v>70</v>
          </cell>
          <cell r="DO261">
            <v>6</v>
          </cell>
          <cell r="EH261">
            <v>5</v>
          </cell>
          <cell r="EL261">
            <v>0</v>
          </cell>
          <cell r="EQ261">
            <v>20</v>
          </cell>
        </row>
        <row r="262">
          <cell r="DA262">
            <v>80</v>
          </cell>
          <cell r="DO262">
            <v>6</v>
          </cell>
          <cell r="EH262">
            <v>6</v>
          </cell>
          <cell r="EL262">
            <v>0</v>
          </cell>
          <cell r="EQ262">
            <v>20</v>
          </cell>
        </row>
        <row r="264">
          <cell r="DA264">
            <v>80</v>
          </cell>
          <cell r="DO264">
            <v>6</v>
          </cell>
          <cell r="EH264">
            <v>8</v>
          </cell>
          <cell r="EL264">
            <v>0</v>
          </cell>
          <cell r="EQ264">
            <v>16</v>
          </cell>
        </row>
        <row r="265">
          <cell r="DA265">
            <v>90</v>
          </cell>
          <cell r="DO265">
            <v>6</v>
          </cell>
          <cell r="EH265">
            <v>8</v>
          </cell>
          <cell r="EL265">
            <v>0</v>
          </cell>
          <cell r="EQ265">
            <v>20</v>
          </cell>
        </row>
        <row r="266">
          <cell r="DA266">
            <v>20</v>
          </cell>
          <cell r="DO266">
            <v>1</v>
          </cell>
          <cell r="EH266">
            <v>0</v>
          </cell>
          <cell r="EL266">
            <v>6</v>
          </cell>
          <cell r="EQ266">
            <v>20</v>
          </cell>
        </row>
        <row r="267">
          <cell r="DA267">
            <v>80</v>
          </cell>
          <cell r="DO267">
            <v>6</v>
          </cell>
          <cell r="EH267">
            <v>8</v>
          </cell>
          <cell r="EL267">
            <v>0</v>
          </cell>
          <cell r="EQ267">
            <v>20</v>
          </cell>
        </row>
        <row r="268">
          <cell r="DA268">
            <v>75</v>
          </cell>
          <cell r="DO268">
            <v>6</v>
          </cell>
          <cell r="EH268">
            <v>4</v>
          </cell>
          <cell r="EL268">
            <v>0</v>
          </cell>
          <cell r="EQ268">
            <v>20</v>
          </cell>
        </row>
        <row r="269">
          <cell r="DA269">
            <v>75</v>
          </cell>
          <cell r="DO269">
            <v>6</v>
          </cell>
          <cell r="EH269">
            <v>8</v>
          </cell>
          <cell r="EL269">
            <v>0</v>
          </cell>
          <cell r="EQ269">
            <v>15</v>
          </cell>
        </row>
        <row r="270">
          <cell r="DA270">
            <v>75</v>
          </cell>
          <cell r="DO270">
            <v>0</v>
          </cell>
          <cell r="EH270">
            <v>2</v>
          </cell>
          <cell r="EL270">
            <v>0</v>
          </cell>
          <cell r="EQ270">
            <v>20</v>
          </cell>
        </row>
        <row r="271">
          <cell r="DA271">
            <v>70</v>
          </cell>
          <cell r="DO271">
            <v>6</v>
          </cell>
          <cell r="EH271">
            <v>8</v>
          </cell>
          <cell r="EL271">
            <v>0</v>
          </cell>
          <cell r="EQ271">
            <v>19</v>
          </cell>
        </row>
        <row r="272">
          <cell r="DA272">
            <v>50</v>
          </cell>
          <cell r="DO272">
            <v>4</v>
          </cell>
          <cell r="EH272">
            <v>4</v>
          </cell>
          <cell r="EL272">
            <v>0</v>
          </cell>
          <cell r="EQ272">
            <v>20</v>
          </cell>
        </row>
        <row r="273">
          <cell r="DA273">
            <v>80</v>
          </cell>
          <cell r="DO273">
            <v>5</v>
          </cell>
          <cell r="EH273">
            <v>3</v>
          </cell>
          <cell r="EL273">
            <v>3</v>
          </cell>
          <cell r="EQ273">
            <v>14</v>
          </cell>
        </row>
        <row r="274">
          <cell r="DA274">
            <v>90</v>
          </cell>
          <cell r="DO274">
            <v>6</v>
          </cell>
          <cell r="EH274">
            <v>6</v>
          </cell>
          <cell r="EL274">
            <v>0</v>
          </cell>
          <cell r="EQ274">
            <v>20</v>
          </cell>
        </row>
        <row r="275">
          <cell r="DA275">
            <v>70</v>
          </cell>
          <cell r="DO275">
            <v>5</v>
          </cell>
          <cell r="EH275">
            <v>5</v>
          </cell>
          <cell r="EL275">
            <v>4</v>
          </cell>
          <cell r="EQ275">
            <v>20</v>
          </cell>
        </row>
        <row r="276">
          <cell r="DA276">
            <v>80</v>
          </cell>
          <cell r="DO276">
            <v>6</v>
          </cell>
          <cell r="EH276">
            <v>3</v>
          </cell>
          <cell r="EL276">
            <v>2</v>
          </cell>
          <cell r="EQ276">
            <v>20</v>
          </cell>
        </row>
        <row r="277">
          <cell r="DA277">
            <v>50</v>
          </cell>
          <cell r="DO277">
            <v>6</v>
          </cell>
          <cell r="EH277">
            <v>6</v>
          </cell>
          <cell r="EL277">
            <v>1</v>
          </cell>
          <cell r="EQ277">
            <v>19</v>
          </cell>
        </row>
        <row r="278">
          <cell r="DA278">
            <v>30</v>
          </cell>
          <cell r="DO278">
            <v>6</v>
          </cell>
          <cell r="EH278">
            <v>8</v>
          </cell>
          <cell r="EL278">
            <v>2</v>
          </cell>
          <cell r="EQ278">
            <v>20</v>
          </cell>
        </row>
        <row r="279">
          <cell r="DA279">
            <v>50</v>
          </cell>
          <cell r="DO279">
            <v>6</v>
          </cell>
          <cell r="EH279">
            <v>5</v>
          </cell>
          <cell r="EL279">
            <v>3</v>
          </cell>
          <cell r="EQ279">
            <v>20</v>
          </cell>
        </row>
        <row r="280">
          <cell r="DA280">
            <v>70</v>
          </cell>
          <cell r="DO280">
            <v>6</v>
          </cell>
          <cell r="EH280">
            <v>1</v>
          </cell>
          <cell r="EL280">
            <v>6</v>
          </cell>
          <cell r="EQ280">
            <v>17</v>
          </cell>
        </row>
        <row r="281">
          <cell r="DA281">
            <v>55</v>
          </cell>
          <cell r="DO281">
            <v>6</v>
          </cell>
          <cell r="EH281">
            <v>3</v>
          </cell>
          <cell r="EL281">
            <v>2</v>
          </cell>
          <cell r="EQ281">
            <v>20</v>
          </cell>
        </row>
        <row r="282">
          <cell r="DA282">
            <v>80</v>
          </cell>
          <cell r="DO282">
            <v>6</v>
          </cell>
          <cell r="EH282">
            <v>8</v>
          </cell>
          <cell r="EL282">
            <v>0</v>
          </cell>
          <cell r="EQ282">
            <v>12</v>
          </cell>
        </row>
        <row r="283">
          <cell r="DA283">
            <v>50</v>
          </cell>
          <cell r="DO283">
            <v>6</v>
          </cell>
          <cell r="EH283">
            <v>4</v>
          </cell>
          <cell r="EL283">
            <v>0</v>
          </cell>
          <cell r="EQ283">
            <v>10</v>
          </cell>
        </row>
        <row r="284">
          <cell r="DA284">
            <v>50</v>
          </cell>
          <cell r="DO284">
            <v>2</v>
          </cell>
          <cell r="EH284">
            <v>1</v>
          </cell>
          <cell r="EL284">
            <v>3</v>
          </cell>
          <cell r="EQ284">
            <v>20</v>
          </cell>
        </row>
        <row r="285">
          <cell r="DA285">
            <v>10</v>
          </cell>
          <cell r="DO285">
            <v>6</v>
          </cell>
          <cell r="EH285">
            <v>7</v>
          </cell>
          <cell r="EL285">
            <v>4</v>
          </cell>
          <cell r="EQ285">
            <v>16</v>
          </cell>
        </row>
        <row r="287">
          <cell r="DA287">
            <v>65</v>
          </cell>
          <cell r="DO287">
            <v>4</v>
          </cell>
          <cell r="EH287">
            <v>3</v>
          </cell>
          <cell r="EL287">
            <v>1</v>
          </cell>
          <cell r="EQ287">
            <v>20</v>
          </cell>
        </row>
        <row r="288">
          <cell r="DA288">
            <v>60</v>
          </cell>
          <cell r="DO288">
            <v>1</v>
          </cell>
          <cell r="EH288">
            <v>1</v>
          </cell>
          <cell r="EL288">
            <v>0</v>
          </cell>
          <cell r="EQ288">
            <v>20</v>
          </cell>
        </row>
        <row r="289">
          <cell r="DA289">
            <v>75</v>
          </cell>
          <cell r="DO289">
            <v>6</v>
          </cell>
          <cell r="EH289">
            <v>7</v>
          </cell>
          <cell r="EL289">
            <v>2</v>
          </cell>
          <cell r="EQ289">
            <v>20</v>
          </cell>
        </row>
        <row r="290">
          <cell r="DA290">
            <v>100</v>
          </cell>
          <cell r="DO290">
            <v>6</v>
          </cell>
          <cell r="EH290">
            <v>8</v>
          </cell>
          <cell r="EL290">
            <v>0</v>
          </cell>
          <cell r="EQ290">
            <v>20</v>
          </cell>
        </row>
        <row r="291">
          <cell r="DA291">
            <v>70</v>
          </cell>
          <cell r="DO291">
            <v>2</v>
          </cell>
          <cell r="EH291">
            <v>2</v>
          </cell>
          <cell r="EL291">
            <v>2</v>
          </cell>
          <cell r="EQ291">
            <v>20</v>
          </cell>
        </row>
        <row r="292">
          <cell r="DA292">
            <v>75</v>
          </cell>
          <cell r="DO292">
            <v>6</v>
          </cell>
          <cell r="EH292">
            <v>8</v>
          </cell>
          <cell r="EL292">
            <v>0</v>
          </cell>
          <cell r="EQ292">
            <v>20</v>
          </cell>
        </row>
        <row r="293">
          <cell r="DA293">
            <v>8</v>
          </cell>
          <cell r="DO293">
            <v>5</v>
          </cell>
          <cell r="EH293">
            <v>2</v>
          </cell>
          <cell r="EL293">
            <v>2</v>
          </cell>
          <cell r="EQ293">
            <v>20</v>
          </cell>
        </row>
        <row r="294">
          <cell r="DA294">
            <v>70</v>
          </cell>
          <cell r="DO294">
            <v>1</v>
          </cell>
          <cell r="EH294">
            <v>1</v>
          </cell>
          <cell r="EL294">
            <v>0</v>
          </cell>
          <cell r="EQ294">
            <v>20</v>
          </cell>
        </row>
        <row r="295">
          <cell r="DA295">
            <v>75</v>
          </cell>
          <cell r="DO295">
            <v>6</v>
          </cell>
          <cell r="EH295">
            <v>8</v>
          </cell>
          <cell r="EL295">
            <v>2</v>
          </cell>
          <cell r="EQ295">
            <v>20</v>
          </cell>
        </row>
        <row r="296">
          <cell r="DA296">
            <v>60</v>
          </cell>
          <cell r="DO296">
            <v>5</v>
          </cell>
          <cell r="EH296">
            <v>1</v>
          </cell>
          <cell r="EL296">
            <v>0</v>
          </cell>
          <cell r="EQ296">
            <v>20</v>
          </cell>
        </row>
        <row r="298">
          <cell r="DA298">
            <v>50</v>
          </cell>
          <cell r="DO298">
            <v>6</v>
          </cell>
          <cell r="EH298">
            <v>8</v>
          </cell>
          <cell r="EL298">
            <v>2</v>
          </cell>
          <cell r="EQ298">
            <v>12</v>
          </cell>
        </row>
        <row r="299">
          <cell r="DA299">
            <v>75</v>
          </cell>
          <cell r="DO299">
            <v>6</v>
          </cell>
          <cell r="EH299">
            <v>8</v>
          </cell>
          <cell r="EL299">
            <v>0</v>
          </cell>
          <cell r="EQ299">
            <v>20</v>
          </cell>
        </row>
        <row r="301">
          <cell r="DA301">
            <v>50</v>
          </cell>
          <cell r="DO301">
            <v>6</v>
          </cell>
          <cell r="EH301">
            <v>4</v>
          </cell>
          <cell r="EL301">
            <v>1</v>
          </cell>
          <cell r="EQ301">
            <v>20</v>
          </cell>
        </row>
        <row r="302">
          <cell r="DA302">
            <v>50</v>
          </cell>
          <cell r="DO302">
            <v>6</v>
          </cell>
          <cell r="EH302">
            <v>4</v>
          </cell>
          <cell r="EL302">
            <v>1</v>
          </cell>
          <cell r="EQ302">
            <v>19</v>
          </cell>
        </row>
        <row r="303">
          <cell r="DA303">
            <v>50</v>
          </cell>
          <cell r="DO303">
            <v>5</v>
          </cell>
          <cell r="EH303">
            <v>5</v>
          </cell>
          <cell r="EL303">
            <v>0</v>
          </cell>
          <cell r="EQ303">
            <v>20</v>
          </cell>
        </row>
        <row r="304">
          <cell r="DA304">
            <v>50</v>
          </cell>
          <cell r="DO304">
            <v>6</v>
          </cell>
          <cell r="EH304">
            <v>2</v>
          </cell>
          <cell r="EL304">
            <v>2</v>
          </cell>
          <cell r="EQ304">
            <v>15</v>
          </cell>
        </row>
        <row r="305">
          <cell r="DA305">
            <v>30</v>
          </cell>
          <cell r="DO305">
            <v>1</v>
          </cell>
          <cell r="EH305">
            <v>1</v>
          </cell>
          <cell r="EL305">
            <v>0</v>
          </cell>
          <cell r="EQ305">
            <v>16</v>
          </cell>
        </row>
        <row r="306">
          <cell r="DA306">
            <v>80</v>
          </cell>
          <cell r="DO306">
            <v>6</v>
          </cell>
          <cell r="EH306">
            <v>8</v>
          </cell>
          <cell r="EL306">
            <v>0</v>
          </cell>
          <cell r="EQ306">
            <v>20</v>
          </cell>
        </row>
        <row r="307">
          <cell r="DA307">
            <v>70</v>
          </cell>
          <cell r="DO307">
            <v>6</v>
          </cell>
          <cell r="EH307">
            <v>6</v>
          </cell>
          <cell r="EL307">
            <v>6</v>
          </cell>
          <cell r="EQ307">
            <v>20</v>
          </cell>
        </row>
        <row r="308">
          <cell r="DA308">
            <v>70</v>
          </cell>
          <cell r="DO308">
            <v>6</v>
          </cell>
          <cell r="EH308">
            <v>8</v>
          </cell>
          <cell r="EL308">
            <v>0</v>
          </cell>
          <cell r="EQ308">
            <v>20</v>
          </cell>
        </row>
        <row r="309">
          <cell r="DA309">
            <v>70</v>
          </cell>
          <cell r="DO309">
            <v>5</v>
          </cell>
          <cell r="EH309">
            <v>5</v>
          </cell>
          <cell r="EL309">
            <v>3</v>
          </cell>
          <cell r="EQ309">
            <v>18</v>
          </cell>
        </row>
        <row r="310">
          <cell r="DA310">
            <v>60</v>
          </cell>
          <cell r="DO310">
            <v>6</v>
          </cell>
          <cell r="EH310">
            <v>8</v>
          </cell>
          <cell r="EL310">
            <v>3</v>
          </cell>
          <cell r="EQ310">
            <v>20</v>
          </cell>
        </row>
        <row r="311">
          <cell r="DA311">
            <v>40</v>
          </cell>
          <cell r="DO311">
            <v>6</v>
          </cell>
          <cell r="EH311">
            <v>8</v>
          </cell>
          <cell r="EL311">
            <v>2</v>
          </cell>
          <cell r="EQ311">
            <v>12</v>
          </cell>
        </row>
        <row r="313">
          <cell r="DA313">
            <v>80</v>
          </cell>
          <cell r="DO313">
            <v>6</v>
          </cell>
          <cell r="EH313">
            <v>4</v>
          </cell>
          <cell r="EL313">
            <v>6</v>
          </cell>
          <cell r="EQ313">
            <v>20</v>
          </cell>
        </row>
        <row r="314">
          <cell r="DA314">
            <v>25</v>
          </cell>
          <cell r="DO314">
            <v>2</v>
          </cell>
          <cell r="EH314">
            <v>1</v>
          </cell>
          <cell r="EL314">
            <v>1</v>
          </cell>
          <cell r="EQ314">
            <v>20</v>
          </cell>
        </row>
        <row r="315">
          <cell r="DA315">
            <v>50</v>
          </cell>
          <cell r="DO315">
            <v>6</v>
          </cell>
          <cell r="EH315">
            <v>8</v>
          </cell>
          <cell r="EL315">
            <v>0</v>
          </cell>
          <cell r="EQ315">
            <v>20</v>
          </cell>
        </row>
        <row r="316">
          <cell r="DA316">
            <v>20</v>
          </cell>
          <cell r="DO316">
            <v>4</v>
          </cell>
          <cell r="EH316">
            <v>8</v>
          </cell>
          <cell r="EL316">
            <v>1</v>
          </cell>
          <cell r="EQ316">
            <v>20</v>
          </cell>
        </row>
        <row r="317">
          <cell r="DA317">
            <v>20</v>
          </cell>
          <cell r="DO317">
            <v>1</v>
          </cell>
          <cell r="EH317">
            <v>3</v>
          </cell>
          <cell r="EL317">
            <v>0</v>
          </cell>
          <cell r="EQ317">
            <v>20</v>
          </cell>
        </row>
        <row r="318">
          <cell r="DA318">
            <v>0</v>
          </cell>
          <cell r="DO318">
            <v>4</v>
          </cell>
          <cell r="EH318">
            <v>3</v>
          </cell>
          <cell r="EL318">
            <v>1</v>
          </cell>
          <cell r="EQ318">
            <v>10</v>
          </cell>
        </row>
        <row r="319">
          <cell r="DA319">
            <v>75</v>
          </cell>
          <cell r="DO319">
            <v>6</v>
          </cell>
          <cell r="EH319">
            <v>8</v>
          </cell>
          <cell r="EL319">
            <v>0</v>
          </cell>
          <cell r="EQ319">
            <v>20</v>
          </cell>
        </row>
        <row r="320">
          <cell r="DA320">
            <v>50</v>
          </cell>
          <cell r="DO320">
            <v>5</v>
          </cell>
          <cell r="EH320">
            <v>2</v>
          </cell>
          <cell r="EL320">
            <v>0</v>
          </cell>
          <cell r="EQ320">
            <v>20</v>
          </cell>
        </row>
        <row r="321">
          <cell r="DA321">
            <v>50</v>
          </cell>
          <cell r="DO321">
            <v>6</v>
          </cell>
          <cell r="EH321">
            <v>6</v>
          </cell>
          <cell r="EL321">
            <v>0</v>
          </cell>
          <cell r="EQ321">
            <v>20</v>
          </cell>
        </row>
        <row r="323">
          <cell r="DA323">
            <v>85</v>
          </cell>
          <cell r="DO323">
            <v>6</v>
          </cell>
          <cell r="EH323">
            <v>8</v>
          </cell>
          <cell r="EL323">
            <v>0</v>
          </cell>
          <cell r="EQ323">
            <v>20</v>
          </cell>
        </row>
        <row r="324">
          <cell r="DA324">
            <v>40</v>
          </cell>
          <cell r="DO324">
            <v>1</v>
          </cell>
          <cell r="EH324">
            <v>0</v>
          </cell>
          <cell r="EL324">
            <v>4</v>
          </cell>
          <cell r="EQ324">
            <v>14</v>
          </cell>
        </row>
        <row r="325">
          <cell r="DA325">
            <v>20</v>
          </cell>
          <cell r="DO325">
            <v>1</v>
          </cell>
          <cell r="EH325">
            <v>1</v>
          </cell>
          <cell r="EL325">
            <v>6</v>
          </cell>
          <cell r="EQ325">
            <v>20</v>
          </cell>
        </row>
        <row r="326">
          <cell r="DA326">
            <v>43</v>
          </cell>
          <cell r="DO326">
            <v>6</v>
          </cell>
          <cell r="EH326">
            <v>2</v>
          </cell>
          <cell r="EL326">
            <v>2</v>
          </cell>
          <cell r="EQ326">
            <v>20</v>
          </cell>
        </row>
        <row r="327">
          <cell r="DA327">
            <v>80</v>
          </cell>
          <cell r="DO327">
            <v>6</v>
          </cell>
          <cell r="EH327">
            <v>8</v>
          </cell>
          <cell r="EL327">
            <v>0</v>
          </cell>
          <cell r="EQ327">
            <v>20</v>
          </cell>
        </row>
        <row r="328">
          <cell r="DA328">
            <v>75</v>
          </cell>
          <cell r="DO328">
            <v>6</v>
          </cell>
          <cell r="EH328">
            <v>8</v>
          </cell>
          <cell r="EL328">
            <v>0</v>
          </cell>
          <cell r="EQ328">
            <v>20</v>
          </cell>
        </row>
        <row r="329">
          <cell r="DA329">
            <v>85</v>
          </cell>
          <cell r="DO329">
            <v>6</v>
          </cell>
          <cell r="EH329">
            <v>8</v>
          </cell>
          <cell r="EL329">
            <v>0</v>
          </cell>
          <cell r="EQ329">
            <v>20</v>
          </cell>
        </row>
        <row r="330">
          <cell r="DA330">
            <v>30</v>
          </cell>
          <cell r="DO330">
            <v>6</v>
          </cell>
          <cell r="EH330">
            <v>8</v>
          </cell>
          <cell r="EL330">
            <v>4</v>
          </cell>
          <cell r="EQ330">
            <v>20</v>
          </cell>
        </row>
        <row r="331">
          <cell r="DA331">
            <v>60</v>
          </cell>
          <cell r="DO331">
            <v>6</v>
          </cell>
          <cell r="EH331">
            <v>4</v>
          </cell>
          <cell r="EL331">
            <v>0</v>
          </cell>
          <cell r="EQ331">
            <v>20</v>
          </cell>
        </row>
        <row r="332">
          <cell r="DA332">
            <v>100</v>
          </cell>
          <cell r="DO332">
            <v>6</v>
          </cell>
          <cell r="EH332">
            <v>8</v>
          </cell>
          <cell r="EL332">
            <v>0</v>
          </cell>
          <cell r="EQ332">
            <v>20</v>
          </cell>
        </row>
        <row r="333">
          <cell r="DA333">
            <v>80</v>
          </cell>
          <cell r="DO333">
            <v>6</v>
          </cell>
          <cell r="EH333">
            <v>8</v>
          </cell>
          <cell r="EL333">
            <v>2</v>
          </cell>
          <cell r="EQ333">
            <v>14</v>
          </cell>
        </row>
        <row r="334">
          <cell r="DA334">
            <v>80</v>
          </cell>
          <cell r="DO334">
            <v>6</v>
          </cell>
          <cell r="EH334">
            <v>4</v>
          </cell>
          <cell r="EL334">
            <v>1</v>
          </cell>
          <cell r="EQ334">
            <v>20</v>
          </cell>
        </row>
        <row r="335">
          <cell r="DA335">
            <v>70</v>
          </cell>
          <cell r="DO335">
            <v>6</v>
          </cell>
          <cell r="EH335">
            <v>2</v>
          </cell>
          <cell r="EL335">
            <v>0</v>
          </cell>
          <cell r="EQ335">
            <v>20</v>
          </cell>
        </row>
        <row r="336">
          <cell r="DA336">
            <v>75</v>
          </cell>
          <cell r="DO336">
            <v>6</v>
          </cell>
          <cell r="EH336">
            <v>3</v>
          </cell>
          <cell r="EL336">
            <v>2</v>
          </cell>
          <cell r="EQ336">
            <v>20</v>
          </cell>
        </row>
        <row r="337">
          <cell r="DA337">
            <v>55</v>
          </cell>
          <cell r="DO337">
            <v>6</v>
          </cell>
          <cell r="EH337">
            <v>8</v>
          </cell>
          <cell r="EL337">
            <v>0</v>
          </cell>
          <cell r="EQ337">
            <v>19</v>
          </cell>
        </row>
        <row r="340">
          <cell r="DA340">
            <v>20</v>
          </cell>
          <cell r="DO340">
            <v>6</v>
          </cell>
          <cell r="EH340">
            <v>8</v>
          </cell>
          <cell r="EL340">
            <v>3</v>
          </cell>
          <cell r="EQ340">
            <v>16</v>
          </cell>
        </row>
        <row r="341">
          <cell r="DA341">
            <v>35</v>
          </cell>
          <cell r="DO341">
            <v>6</v>
          </cell>
          <cell r="EH341">
            <v>8</v>
          </cell>
          <cell r="EL341">
            <v>4</v>
          </cell>
          <cell r="EQ341">
            <v>20</v>
          </cell>
        </row>
        <row r="342">
          <cell r="DA342">
            <v>85</v>
          </cell>
          <cell r="DO342">
            <v>3</v>
          </cell>
          <cell r="EH342">
            <v>1</v>
          </cell>
          <cell r="EL342">
            <v>0</v>
          </cell>
          <cell r="EQ342">
            <v>20</v>
          </cell>
        </row>
        <row r="343">
          <cell r="DA343">
            <v>50</v>
          </cell>
          <cell r="DO343">
            <v>6</v>
          </cell>
          <cell r="EH343">
            <v>4</v>
          </cell>
          <cell r="EL343">
            <v>2</v>
          </cell>
          <cell r="EQ343">
            <v>20</v>
          </cell>
        </row>
        <row r="344">
          <cell r="DA344">
            <v>20</v>
          </cell>
          <cell r="DO344">
            <v>1</v>
          </cell>
          <cell r="EH344">
            <v>0</v>
          </cell>
          <cell r="EL344">
            <v>1</v>
          </cell>
          <cell r="EQ344">
            <v>20</v>
          </cell>
        </row>
        <row r="345">
          <cell r="DA345">
            <v>20</v>
          </cell>
          <cell r="DO345">
            <v>3</v>
          </cell>
          <cell r="EH345">
            <v>1</v>
          </cell>
          <cell r="EL345">
            <v>0</v>
          </cell>
          <cell r="EQ345">
            <v>20</v>
          </cell>
        </row>
        <row r="346">
          <cell r="DA346">
            <v>90</v>
          </cell>
          <cell r="DO346">
            <v>0</v>
          </cell>
          <cell r="EH346">
            <v>1</v>
          </cell>
          <cell r="EL346">
            <v>0</v>
          </cell>
          <cell r="EQ346">
            <v>20</v>
          </cell>
        </row>
        <row r="348">
          <cell r="DA348">
            <v>90</v>
          </cell>
          <cell r="DO348">
            <v>6</v>
          </cell>
          <cell r="EH348">
            <v>8</v>
          </cell>
          <cell r="EL348">
            <v>0</v>
          </cell>
          <cell r="EQ348">
            <v>20</v>
          </cell>
        </row>
        <row r="349">
          <cell r="DA349">
            <v>40</v>
          </cell>
          <cell r="DO349">
            <v>6</v>
          </cell>
          <cell r="EH349">
            <v>6</v>
          </cell>
          <cell r="EL349">
            <v>0</v>
          </cell>
          <cell r="EQ349">
            <v>20</v>
          </cell>
        </row>
        <row r="351">
          <cell r="DA351">
            <v>80</v>
          </cell>
          <cell r="DO351">
            <v>6</v>
          </cell>
          <cell r="EH351">
            <v>8</v>
          </cell>
          <cell r="EL351">
            <v>0</v>
          </cell>
          <cell r="EQ351">
            <v>20</v>
          </cell>
        </row>
        <row r="352">
          <cell r="DA352">
            <v>40</v>
          </cell>
          <cell r="DO352">
            <v>6</v>
          </cell>
          <cell r="EH352">
            <v>8</v>
          </cell>
          <cell r="EL352">
            <v>0</v>
          </cell>
          <cell r="EQ352">
            <v>20</v>
          </cell>
        </row>
        <row r="353">
          <cell r="DA353">
            <v>30</v>
          </cell>
          <cell r="DO353">
            <v>6</v>
          </cell>
          <cell r="EH353">
            <v>1</v>
          </cell>
          <cell r="EL353">
            <v>6</v>
          </cell>
          <cell r="EQ353">
            <v>12</v>
          </cell>
        </row>
        <row r="354">
          <cell r="DA354">
            <v>45</v>
          </cell>
          <cell r="DO354">
            <v>4</v>
          </cell>
          <cell r="EH354">
            <v>6</v>
          </cell>
          <cell r="EL354">
            <v>1</v>
          </cell>
          <cell r="EQ354">
            <v>20</v>
          </cell>
        </row>
        <row r="355">
          <cell r="DA355">
            <v>25</v>
          </cell>
          <cell r="DO355">
            <v>6</v>
          </cell>
          <cell r="EH355">
            <v>8</v>
          </cell>
          <cell r="EL355">
            <v>0</v>
          </cell>
          <cell r="EQ355">
            <v>12</v>
          </cell>
        </row>
        <row r="356">
          <cell r="DA356">
            <v>75</v>
          </cell>
          <cell r="DO356">
            <v>6</v>
          </cell>
          <cell r="EH356">
            <v>8</v>
          </cell>
          <cell r="EL356">
            <v>0</v>
          </cell>
          <cell r="EQ356">
            <v>20</v>
          </cell>
        </row>
        <row r="357">
          <cell r="DA357">
            <v>40</v>
          </cell>
          <cell r="DO357">
            <v>6</v>
          </cell>
          <cell r="EH357">
            <v>8</v>
          </cell>
          <cell r="EL357">
            <v>1</v>
          </cell>
          <cell r="EQ357">
            <v>20</v>
          </cell>
        </row>
        <row r="358">
          <cell r="DA358">
            <v>50</v>
          </cell>
          <cell r="DO358">
            <v>6</v>
          </cell>
          <cell r="EH358">
            <v>5</v>
          </cell>
          <cell r="EL358">
            <v>0</v>
          </cell>
          <cell r="EQ358">
            <v>20</v>
          </cell>
        </row>
        <row r="359">
          <cell r="DA359">
            <v>35</v>
          </cell>
          <cell r="DO359">
            <v>5</v>
          </cell>
          <cell r="EH359">
            <v>8</v>
          </cell>
          <cell r="EL359">
            <v>3</v>
          </cell>
          <cell r="EQ359">
            <v>8</v>
          </cell>
        </row>
        <row r="361">
          <cell r="DA361">
            <v>60</v>
          </cell>
          <cell r="DO361">
            <v>6</v>
          </cell>
          <cell r="EH361">
            <v>1</v>
          </cell>
          <cell r="EL361">
            <v>3</v>
          </cell>
          <cell r="EQ361">
            <v>20</v>
          </cell>
        </row>
        <row r="362">
          <cell r="DA362">
            <v>80</v>
          </cell>
          <cell r="DO362">
            <v>6</v>
          </cell>
          <cell r="EH362">
            <v>8</v>
          </cell>
          <cell r="EL362">
            <v>2</v>
          </cell>
          <cell r="EQ362">
            <v>20</v>
          </cell>
        </row>
        <row r="366">
          <cell r="DA366">
            <v>85</v>
          </cell>
          <cell r="DO366">
            <v>6</v>
          </cell>
          <cell r="EH366">
            <v>8</v>
          </cell>
          <cell r="EL366">
            <v>0</v>
          </cell>
          <cell r="EQ366">
            <v>20</v>
          </cell>
        </row>
        <row r="367">
          <cell r="DA367">
            <v>50</v>
          </cell>
          <cell r="DO367">
            <v>2</v>
          </cell>
          <cell r="EH367">
            <v>1</v>
          </cell>
          <cell r="EL367">
            <v>0</v>
          </cell>
          <cell r="EQ367">
            <v>20</v>
          </cell>
        </row>
        <row r="368">
          <cell r="DA368">
            <v>25</v>
          </cell>
          <cell r="DO368">
            <v>2</v>
          </cell>
          <cell r="EH368">
            <v>1</v>
          </cell>
          <cell r="EL368">
            <v>2</v>
          </cell>
          <cell r="EQ368">
            <v>20</v>
          </cell>
        </row>
        <row r="370">
          <cell r="DA370">
            <v>70</v>
          </cell>
          <cell r="DO370">
            <v>6</v>
          </cell>
          <cell r="EH370">
            <v>8</v>
          </cell>
          <cell r="EL370">
            <v>0</v>
          </cell>
          <cell r="EQ370">
            <v>20</v>
          </cell>
        </row>
        <row r="371">
          <cell r="DA371">
            <v>75</v>
          </cell>
          <cell r="DO371">
            <v>6</v>
          </cell>
          <cell r="EH371">
            <v>6</v>
          </cell>
          <cell r="EL371">
            <v>0</v>
          </cell>
          <cell r="EQ371">
            <v>20</v>
          </cell>
        </row>
        <row r="372">
          <cell r="DA372">
            <v>40</v>
          </cell>
          <cell r="DO372">
            <v>6</v>
          </cell>
          <cell r="EH372">
            <v>8</v>
          </cell>
          <cell r="EL372">
            <v>2</v>
          </cell>
          <cell r="EQ372">
            <v>12</v>
          </cell>
        </row>
        <row r="373">
          <cell r="DA373">
            <v>0</v>
          </cell>
          <cell r="DO373">
            <v>6</v>
          </cell>
          <cell r="EH373">
            <v>8</v>
          </cell>
          <cell r="EL373">
            <v>0</v>
          </cell>
          <cell r="EQ373">
            <v>20</v>
          </cell>
        </row>
        <row r="374">
          <cell r="DA374">
            <v>70</v>
          </cell>
          <cell r="DO374">
            <v>2</v>
          </cell>
          <cell r="EH374">
            <v>2</v>
          </cell>
          <cell r="EL374">
            <v>0</v>
          </cell>
          <cell r="EQ374">
            <v>20</v>
          </cell>
        </row>
        <row r="375">
          <cell r="DA375">
            <v>60</v>
          </cell>
          <cell r="DO375">
            <v>6</v>
          </cell>
          <cell r="EH375">
            <v>3</v>
          </cell>
          <cell r="EL375">
            <v>0</v>
          </cell>
          <cell r="EQ375">
            <v>20</v>
          </cell>
        </row>
        <row r="376">
          <cell r="DA376">
            <v>55</v>
          </cell>
          <cell r="DO376">
            <v>6</v>
          </cell>
          <cell r="EH376">
            <v>8</v>
          </cell>
          <cell r="EL376">
            <v>0</v>
          </cell>
          <cell r="EQ376">
            <v>20</v>
          </cell>
        </row>
        <row r="377">
          <cell r="DA377">
            <v>50</v>
          </cell>
          <cell r="DO377">
            <v>6</v>
          </cell>
          <cell r="EH377">
            <v>8</v>
          </cell>
          <cell r="EL377">
            <v>0</v>
          </cell>
          <cell r="EQ377">
            <v>20</v>
          </cell>
        </row>
        <row r="378">
          <cell r="DA378">
            <v>10</v>
          </cell>
          <cell r="DO378">
            <v>6</v>
          </cell>
          <cell r="EH378">
            <v>4</v>
          </cell>
          <cell r="EL378">
            <v>0</v>
          </cell>
          <cell r="EQ378">
            <v>20</v>
          </cell>
        </row>
        <row r="379">
          <cell r="DA379">
            <v>85</v>
          </cell>
          <cell r="DO379">
            <v>5</v>
          </cell>
          <cell r="EH379">
            <v>3</v>
          </cell>
          <cell r="EL379">
            <v>1</v>
          </cell>
          <cell r="EQ379">
            <v>8</v>
          </cell>
        </row>
        <row r="382">
          <cell r="DA382">
            <v>25</v>
          </cell>
          <cell r="DO382">
            <v>6</v>
          </cell>
          <cell r="EH382">
            <v>8</v>
          </cell>
          <cell r="EL382">
            <v>0</v>
          </cell>
          <cell r="EQ382">
            <v>20</v>
          </cell>
        </row>
        <row r="383">
          <cell r="DA383">
            <v>80</v>
          </cell>
          <cell r="DO383">
            <v>6</v>
          </cell>
          <cell r="EH383">
            <v>8</v>
          </cell>
          <cell r="EL383">
            <v>0</v>
          </cell>
          <cell r="EQ383">
            <v>20</v>
          </cell>
        </row>
        <row r="384">
          <cell r="DA384">
            <v>20</v>
          </cell>
          <cell r="DO384">
            <v>6</v>
          </cell>
          <cell r="EH384">
            <v>8</v>
          </cell>
          <cell r="EL384">
            <v>0</v>
          </cell>
          <cell r="EQ384">
            <v>20</v>
          </cell>
        </row>
        <row r="386">
          <cell r="DA386">
            <v>70</v>
          </cell>
          <cell r="DO386">
            <v>6</v>
          </cell>
          <cell r="EH386">
            <v>8</v>
          </cell>
          <cell r="EL386">
            <v>0</v>
          </cell>
          <cell r="EQ386">
            <v>20</v>
          </cell>
        </row>
        <row r="388">
          <cell r="DA388">
            <v>50</v>
          </cell>
          <cell r="DO388">
            <v>6</v>
          </cell>
          <cell r="EH388">
            <v>8</v>
          </cell>
          <cell r="EL388">
            <v>0</v>
          </cell>
          <cell r="EQ388">
            <v>20</v>
          </cell>
        </row>
        <row r="392">
          <cell r="DA392">
            <v>80</v>
          </cell>
          <cell r="DO392">
            <v>6</v>
          </cell>
          <cell r="EH392">
            <v>4</v>
          </cell>
          <cell r="EL392">
            <v>0</v>
          </cell>
          <cell r="EQ392">
            <v>20</v>
          </cell>
        </row>
        <row r="396">
          <cell r="DA396">
            <v>70</v>
          </cell>
          <cell r="DO396">
            <v>6</v>
          </cell>
          <cell r="EH396">
            <v>8</v>
          </cell>
          <cell r="EL396">
            <v>0</v>
          </cell>
          <cell r="EQ396">
            <v>20</v>
          </cell>
        </row>
        <row r="399">
          <cell r="DA399">
            <v>40</v>
          </cell>
          <cell r="DO399">
            <v>6</v>
          </cell>
          <cell r="EH399">
            <v>3</v>
          </cell>
          <cell r="EL399">
            <v>3</v>
          </cell>
          <cell r="EQ399">
            <v>20</v>
          </cell>
        </row>
        <row r="400">
          <cell r="DA400">
            <v>50</v>
          </cell>
          <cell r="DO400">
            <v>6</v>
          </cell>
          <cell r="EH400">
            <v>8</v>
          </cell>
          <cell r="EL400">
            <v>4</v>
          </cell>
          <cell r="EQ400">
            <v>20</v>
          </cell>
        </row>
        <row r="401">
          <cell r="DA401">
            <v>50</v>
          </cell>
          <cell r="DO401">
            <v>2</v>
          </cell>
          <cell r="EH401">
            <v>1</v>
          </cell>
          <cell r="EL401">
            <v>0</v>
          </cell>
          <cell r="EQ401">
            <v>20</v>
          </cell>
        </row>
        <row r="402">
          <cell r="DA402">
            <v>85</v>
          </cell>
          <cell r="DO402">
            <v>6</v>
          </cell>
          <cell r="EH402">
            <v>2</v>
          </cell>
          <cell r="EL402">
            <v>0</v>
          </cell>
          <cell r="EQ402">
            <v>20</v>
          </cell>
        </row>
        <row r="403">
          <cell r="DA403">
            <v>80</v>
          </cell>
          <cell r="DO403">
            <v>6</v>
          </cell>
          <cell r="EH403">
            <v>5</v>
          </cell>
          <cell r="EL403">
            <v>0</v>
          </cell>
          <cell r="EQ403">
            <v>20</v>
          </cell>
        </row>
        <row r="405">
          <cell r="DA405">
            <v>50</v>
          </cell>
          <cell r="DO405">
            <v>1</v>
          </cell>
          <cell r="EH405">
            <v>1</v>
          </cell>
          <cell r="EL405">
            <v>5</v>
          </cell>
          <cell r="EQ405">
            <v>20</v>
          </cell>
        </row>
        <row r="406">
          <cell r="DA406">
            <v>50</v>
          </cell>
          <cell r="DO406">
            <v>6</v>
          </cell>
          <cell r="EH406">
            <v>8</v>
          </cell>
          <cell r="EL406">
            <v>0</v>
          </cell>
          <cell r="EQ406">
            <v>20</v>
          </cell>
        </row>
        <row r="407">
          <cell r="DA407">
            <v>85</v>
          </cell>
          <cell r="DO407">
            <v>6</v>
          </cell>
          <cell r="EH407">
            <v>8</v>
          </cell>
          <cell r="EL407">
            <v>0</v>
          </cell>
          <cell r="EQ407">
            <v>20</v>
          </cell>
        </row>
        <row r="408">
          <cell r="DA408">
            <v>25</v>
          </cell>
          <cell r="DO408">
            <v>6</v>
          </cell>
          <cell r="EH408">
            <v>8</v>
          </cell>
          <cell r="EL408">
            <v>0</v>
          </cell>
          <cell r="EQ408">
            <v>20</v>
          </cell>
        </row>
        <row r="409">
          <cell r="DA409">
            <v>90</v>
          </cell>
          <cell r="DO409">
            <v>6</v>
          </cell>
          <cell r="EH409">
            <v>6</v>
          </cell>
          <cell r="EL409">
            <v>0</v>
          </cell>
          <cell r="EQ409">
            <v>12</v>
          </cell>
        </row>
        <row r="410">
          <cell r="DA410">
            <v>50</v>
          </cell>
          <cell r="DO410">
            <v>1</v>
          </cell>
          <cell r="EH410">
            <v>1</v>
          </cell>
          <cell r="EL410">
            <v>0</v>
          </cell>
          <cell r="EQ410">
            <v>20</v>
          </cell>
        </row>
        <row r="411">
          <cell r="DA411">
            <v>80</v>
          </cell>
          <cell r="DO411">
            <v>5</v>
          </cell>
          <cell r="EH411">
            <v>3</v>
          </cell>
          <cell r="EL411">
            <v>0</v>
          </cell>
          <cell r="EQ411">
            <v>20</v>
          </cell>
        </row>
        <row r="412">
          <cell r="DA412">
            <v>45</v>
          </cell>
          <cell r="DO412">
            <v>6</v>
          </cell>
          <cell r="EH412">
            <v>8</v>
          </cell>
          <cell r="EL412">
            <v>4</v>
          </cell>
          <cell r="EQ412">
            <v>20</v>
          </cell>
        </row>
        <row r="413">
          <cell r="DA413">
            <v>85</v>
          </cell>
          <cell r="DO413">
            <v>6</v>
          </cell>
          <cell r="EH413">
            <v>8</v>
          </cell>
          <cell r="EL413">
            <v>0</v>
          </cell>
          <cell r="EQ413">
            <v>20</v>
          </cell>
        </row>
        <row r="414">
          <cell r="DA414">
            <v>70</v>
          </cell>
          <cell r="DO414">
            <v>5</v>
          </cell>
          <cell r="EH414">
            <v>7</v>
          </cell>
          <cell r="EL414">
            <v>3</v>
          </cell>
          <cell r="EQ414">
            <v>18</v>
          </cell>
        </row>
        <row r="415">
          <cell r="DA415">
            <v>90</v>
          </cell>
          <cell r="DO415">
            <v>2</v>
          </cell>
          <cell r="EH415">
            <v>1</v>
          </cell>
          <cell r="EL415">
            <v>1</v>
          </cell>
          <cell r="EQ415">
            <v>20</v>
          </cell>
        </row>
        <row r="416">
          <cell r="DA416">
            <v>50</v>
          </cell>
          <cell r="DO416">
            <v>6</v>
          </cell>
          <cell r="EH416">
            <v>8</v>
          </cell>
          <cell r="EL416">
            <v>0</v>
          </cell>
          <cell r="EQ416">
            <v>20</v>
          </cell>
        </row>
        <row r="417">
          <cell r="DO417">
            <v>5</v>
          </cell>
          <cell r="EH417">
            <v>1</v>
          </cell>
          <cell r="EL417">
            <v>0</v>
          </cell>
          <cell r="EQ417">
            <v>20</v>
          </cell>
        </row>
        <row r="418">
          <cell r="DA418">
            <v>50</v>
          </cell>
          <cell r="DO418">
            <v>6</v>
          </cell>
          <cell r="EH418">
            <v>6</v>
          </cell>
          <cell r="EL418">
            <v>0</v>
          </cell>
          <cell r="EQ418">
            <v>20</v>
          </cell>
        </row>
        <row r="419">
          <cell r="DA419">
            <v>20</v>
          </cell>
          <cell r="DO419">
            <v>4</v>
          </cell>
          <cell r="EH419">
            <v>2</v>
          </cell>
          <cell r="EL419">
            <v>0</v>
          </cell>
          <cell r="EQ419">
            <v>20</v>
          </cell>
        </row>
        <row r="420">
          <cell r="DA420">
            <v>60</v>
          </cell>
          <cell r="DO420">
            <v>4</v>
          </cell>
          <cell r="EH420">
            <v>3</v>
          </cell>
          <cell r="EL420">
            <v>2</v>
          </cell>
          <cell r="EQ420">
            <v>20</v>
          </cell>
        </row>
        <row r="421">
          <cell r="DA421">
            <v>100</v>
          </cell>
          <cell r="DO421">
            <v>6</v>
          </cell>
          <cell r="EH421">
            <v>8</v>
          </cell>
          <cell r="EL421">
            <v>0</v>
          </cell>
          <cell r="EQ421">
            <v>20</v>
          </cell>
        </row>
        <row r="422">
          <cell r="DA422">
            <v>80</v>
          </cell>
          <cell r="DO422">
            <v>6</v>
          </cell>
          <cell r="EH422">
            <v>8</v>
          </cell>
          <cell r="EL422">
            <v>0</v>
          </cell>
          <cell r="EQ422">
            <v>20</v>
          </cell>
        </row>
        <row r="423">
          <cell r="DA423">
            <v>50</v>
          </cell>
          <cell r="DO423">
            <v>6</v>
          </cell>
          <cell r="EH423">
            <v>8</v>
          </cell>
          <cell r="EL423">
            <v>2</v>
          </cell>
          <cell r="EQ423">
            <v>12</v>
          </cell>
        </row>
        <row r="424">
          <cell r="DA424">
            <v>80</v>
          </cell>
          <cell r="DO424">
            <v>6</v>
          </cell>
          <cell r="EH424">
            <v>6</v>
          </cell>
          <cell r="EL424">
            <v>0</v>
          </cell>
          <cell r="EQ424">
            <v>20</v>
          </cell>
        </row>
        <row r="425">
          <cell r="DA425">
            <v>50</v>
          </cell>
          <cell r="EH425">
            <v>8</v>
          </cell>
          <cell r="EL425">
            <v>3</v>
          </cell>
          <cell r="EQ425">
            <v>20</v>
          </cell>
        </row>
        <row r="426">
          <cell r="DA426">
            <v>80</v>
          </cell>
        </row>
        <row r="428">
          <cell r="DA428">
            <v>50</v>
          </cell>
          <cell r="DO428">
            <v>6</v>
          </cell>
          <cell r="EH428">
            <v>7</v>
          </cell>
          <cell r="EL428">
            <v>0</v>
          </cell>
          <cell r="EQ428">
            <v>20</v>
          </cell>
        </row>
        <row r="429">
          <cell r="DA429">
            <v>60</v>
          </cell>
          <cell r="DO429">
            <v>6</v>
          </cell>
          <cell r="EH429">
            <v>6</v>
          </cell>
          <cell r="EL429">
            <v>0</v>
          </cell>
          <cell r="EQ429">
            <v>11</v>
          </cell>
        </row>
        <row r="431">
          <cell r="DA431">
            <v>35</v>
          </cell>
          <cell r="DO431">
            <v>6</v>
          </cell>
          <cell r="EH431">
            <v>3</v>
          </cell>
          <cell r="EL431">
            <v>6</v>
          </cell>
          <cell r="EQ431">
            <v>16</v>
          </cell>
        </row>
        <row r="432">
          <cell r="DA432">
            <v>50</v>
          </cell>
          <cell r="DO432">
            <v>6</v>
          </cell>
          <cell r="EH432">
            <v>8</v>
          </cell>
          <cell r="EL432">
            <v>0</v>
          </cell>
          <cell r="EQ432">
            <v>19</v>
          </cell>
        </row>
        <row r="436">
          <cell r="DA436">
            <v>50</v>
          </cell>
          <cell r="DO436">
            <v>6</v>
          </cell>
          <cell r="EH436">
            <v>8</v>
          </cell>
          <cell r="EL436">
            <v>2</v>
          </cell>
          <cell r="EQ436">
            <v>16</v>
          </cell>
        </row>
        <row r="437">
          <cell r="DA437">
            <v>50</v>
          </cell>
          <cell r="DO437">
            <v>6</v>
          </cell>
          <cell r="EH437">
            <v>8</v>
          </cell>
          <cell r="EL437">
            <v>0</v>
          </cell>
          <cell r="EQ437">
            <v>20</v>
          </cell>
        </row>
        <row r="441">
          <cell r="DA441">
            <v>70</v>
          </cell>
          <cell r="DO441">
            <v>6</v>
          </cell>
          <cell r="EH441">
            <v>8</v>
          </cell>
          <cell r="EL441">
            <v>0</v>
          </cell>
          <cell r="EQ441">
            <v>20</v>
          </cell>
        </row>
        <row r="442">
          <cell r="DA442">
            <v>30</v>
          </cell>
          <cell r="DO442">
            <v>6</v>
          </cell>
          <cell r="EH442">
            <v>1</v>
          </cell>
          <cell r="EL442">
            <v>0</v>
          </cell>
          <cell r="EQ442">
            <v>14</v>
          </cell>
        </row>
        <row r="451">
          <cell r="DA451">
            <v>50</v>
          </cell>
          <cell r="DO451">
            <v>6</v>
          </cell>
          <cell r="EH451">
            <v>8</v>
          </cell>
          <cell r="EL451">
            <v>0</v>
          </cell>
          <cell r="EQ451">
            <v>20</v>
          </cell>
        </row>
        <row r="452">
          <cell r="DA452">
            <v>50</v>
          </cell>
          <cell r="DO452">
            <v>6</v>
          </cell>
          <cell r="EH452">
            <v>8</v>
          </cell>
          <cell r="EL452">
            <v>0</v>
          </cell>
          <cell r="EQ452">
            <v>20</v>
          </cell>
        </row>
        <row r="453">
          <cell r="DA453">
            <v>75</v>
          </cell>
          <cell r="DO453">
            <v>6</v>
          </cell>
          <cell r="EH453">
            <v>5</v>
          </cell>
          <cell r="EL453">
            <v>0</v>
          </cell>
          <cell r="EQ453">
            <v>20</v>
          </cell>
        </row>
        <row r="454">
          <cell r="DA454">
            <v>50</v>
          </cell>
          <cell r="DO454">
            <v>6</v>
          </cell>
          <cell r="EH454">
            <v>8</v>
          </cell>
          <cell r="EL454">
            <v>0</v>
          </cell>
          <cell r="EQ454">
            <v>20</v>
          </cell>
        </row>
        <row r="466">
          <cell r="DA466">
            <v>95</v>
          </cell>
          <cell r="DO466">
            <v>6</v>
          </cell>
          <cell r="EH466">
            <v>7</v>
          </cell>
          <cell r="EL466">
            <v>0</v>
          </cell>
          <cell r="EQ466">
            <v>20</v>
          </cell>
        </row>
        <row r="467">
          <cell r="DA467">
            <v>50</v>
          </cell>
          <cell r="DO467">
            <v>6</v>
          </cell>
          <cell r="EH467">
            <v>5</v>
          </cell>
          <cell r="EL467">
            <v>0</v>
          </cell>
          <cell r="EQ467">
            <v>20</v>
          </cell>
        </row>
        <row r="468">
          <cell r="DA468">
            <v>50</v>
          </cell>
          <cell r="DO468">
            <v>6</v>
          </cell>
          <cell r="EH468">
            <v>8</v>
          </cell>
          <cell r="EL468">
            <v>6</v>
          </cell>
          <cell r="EQ468">
            <v>20</v>
          </cell>
        </row>
        <row r="471">
          <cell r="DA471">
            <v>50</v>
          </cell>
          <cell r="DO471">
            <v>6</v>
          </cell>
          <cell r="EH471">
            <v>4</v>
          </cell>
          <cell r="EL471">
            <v>2</v>
          </cell>
          <cell r="EQ471">
            <v>20</v>
          </cell>
        </row>
        <row r="472">
          <cell r="DA472">
            <v>70</v>
          </cell>
          <cell r="DO472">
            <v>5</v>
          </cell>
          <cell r="EH472">
            <v>3</v>
          </cell>
          <cell r="EL472">
            <v>0</v>
          </cell>
          <cell r="EQ472">
            <v>18</v>
          </cell>
        </row>
        <row r="473">
          <cell r="DA473">
            <v>75</v>
          </cell>
          <cell r="DO473">
            <v>6</v>
          </cell>
          <cell r="EH473">
            <v>8</v>
          </cell>
          <cell r="EL473">
            <v>0</v>
          </cell>
          <cell r="EQ473">
            <v>20</v>
          </cell>
        </row>
        <row r="476">
          <cell r="DA476">
            <v>50</v>
          </cell>
          <cell r="DO476">
            <v>6</v>
          </cell>
          <cell r="EH476">
            <v>8</v>
          </cell>
          <cell r="EL476">
            <v>3</v>
          </cell>
          <cell r="EQ476">
            <v>20</v>
          </cell>
        </row>
        <row r="478">
          <cell r="DA478">
            <v>0</v>
          </cell>
          <cell r="DO478">
            <v>6</v>
          </cell>
          <cell r="EH478">
            <v>8</v>
          </cell>
          <cell r="EL478">
            <v>2</v>
          </cell>
          <cell r="EQ478">
            <v>20</v>
          </cell>
        </row>
        <row r="479">
          <cell r="DA479">
            <v>10</v>
          </cell>
          <cell r="DO479">
            <v>6</v>
          </cell>
          <cell r="EH479">
            <v>4</v>
          </cell>
          <cell r="EL479">
            <v>0</v>
          </cell>
          <cell r="EQ479">
            <v>8</v>
          </cell>
        </row>
        <row r="480">
          <cell r="DA480">
            <v>40</v>
          </cell>
          <cell r="DO480">
            <v>6</v>
          </cell>
          <cell r="EH480">
            <v>8</v>
          </cell>
          <cell r="EL480">
            <v>0</v>
          </cell>
          <cell r="EQ480">
            <v>20</v>
          </cell>
        </row>
        <row r="484">
          <cell r="DA484">
            <v>80</v>
          </cell>
          <cell r="DO484">
            <v>6</v>
          </cell>
          <cell r="EH484">
            <v>8</v>
          </cell>
          <cell r="EL484">
            <v>1</v>
          </cell>
          <cell r="EQ484">
            <v>20</v>
          </cell>
        </row>
        <row r="487">
          <cell r="DA487">
            <v>80</v>
          </cell>
          <cell r="DO487">
            <v>6</v>
          </cell>
          <cell r="EH487">
            <v>8</v>
          </cell>
          <cell r="EL487">
            <v>1</v>
          </cell>
          <cell r="EQ487">
            <v>20</v>
          </cell>
        </row>
        <row r="488">
          <cell r="DA488">
            <v>85</v>
          </cell>
          <cell r="DO488">
            <v>6</v>
          </cell>
          <cell r="EH488">
            <v>7</v>
          </cell>
          <cell r="EL488">
            <v>0</v>
          </cell>
          <cell r="EQ488">
            <v>20</v>
          </cell>
        </row>
        <row r="489">
          <cell r="DA489">
            <v>30</v>
          </cell>
          <cell r="DO489">
            <v>3</v>
          </cell>
          <cell r="EH489">
            <v>1</v>
          </cell>
          <cell r="EL489">
            <v>0</v>
          </cell>
          <cell r="EQ489">
            <v>20</v>
          </cell>
        </row>
        <row r="490">
          <cell r="DA490">
            <v>85</v>
          </cell>
          <cell r="DO490">
            <v>6</v>
          </cell>
          <cell r="EH490">
            <v>7</v>
          </cell>
          <cell r="EL490">
            <v>0</v>
          </cell>
          <cell r="EQ490">
            <v>20</v>
          </cell>
        </row>
        <row r="493">
          <cell r="DA493">
            <v>40</v>
          </cell>
          <cell r="DO493">
            <v>5</v>
          </cell>
          <cell r="EH493">
            <v>8</v>
          </cell>
          <cell r="EL493">
            <v>2</v>
          </cell>
          <cell r="EQ493">
            <v>20</v>
          </cell>
        </row>
        <row r="494">
          <cell r="DO494">
            <v>6</v>
          </cell>
          <cell r="EH494">
            <v>3</v>
          </cell>
          <cell r="EL494">
            <v>0</v>
          </cell>
          <cell r="EQ494">
            <v>20</v>
          </cell>
        </row>
        <row r="496">
          <cell r="DA496">
            <v>50</v>
          </cell>
          <cell r="DO496">
            <v>5</v>
          </cell>
          <cell r="EH496">
            <v>3</v>
          </cell>
          <cell r="EL496">
            <v>3</v>
          </cell>
          <cell r="EQ496">
            <v>20</v>
          </cell>
        </row>
        <row r="497">
          <cell r="DA497">
            <v>30</v>
          </cell>
          <cell r="DO497">
            <v>3</v>
          </cell>
          <cell r="EH497">
            <v>3</v>
          </cell>
          <cell r="EL497">
            <v>6</v>
          </cell>
          <cell r="EQ497">
            <v>20</v>
          </cell>
        </row>
        <row r="500">
          <cell r="DA500">
            <v>5</v>
          </cell>
          <cell r="DO500">
            <v>0</v>
          </cell>
          <cell r="EH500">
            <v>0</v>
          </cell>
          <cell r="EL500">
            <v>0</v>
          </cell>
          <cell r="EQ500">
            <v>20</v>
          </cell>
        </row>
        <row r="501">
          <cell r="DA501">
            <v>40</v>
          </cell>
          <cell r="DO501">
            <v>6</v>
          </cell>
          <cell r="EH501">
            <v>8</v>
          </cell>
          <cell r="EL501">
            <v>0</v>
          </cell>
          <cell r="EQ501">
            <v>20</v>
          </cell>
        </row>
        <row r="503">
          <cell r="DA503">
            <v>70</v>
          </cell>
          <cell r="DO503">
            <v>6</v>
          </cell>
          <cell r="EH503">
            <v>8</v>
          </cell>
          <cell r="EL503">
            <v>0</v>
          </cell>
          <cell r="EQ503">
            <v>20</v>
          </cell>
        </row>
        <row r="504">
          <cell r="DA504">
            <v>45</v>
          </cell>
          <cell r="DO504">
            <v>2</v>
          </cell>
          <cell r="EH504">
            <v>0</v>
          </cell>
          <cell r="EL504">
            <v>2</v>
          </cell>
          <cell r="EQ504">
            <v>20</v>
          </cell>
        </row>
        <row r="507">
          <cell r="DA507">
            <v>75</v>
          </cell>
          <cell r="EL507">
            <v>0</v>
          </cell>
          <cell r="EQ507">
            <v>20</v>
          </cell>
        </row>
        <row r="509">
          <cell r="DA509">
            <v>75</v>
          </cell>
          <cell r="DO509">
            <v>5</v>
          </cell>
          <cell r="EH509">
            <v>3</v>
          </cell>
          <cell r="EL509">
            <v>0</v>
          </cell>
          <cell r="EQ509">
            <v>20</v>
          </cell>
        </row>
        <row r="519">
          <cell r="DO519">
            <v>0</v>
          </cell>
          <cell r="EH519">
            <v>0</v>
          </cell>
          <cell r="EL519">
            <v>0</v>
          </cell>
          <cell r="EQ519">
            <v>0</v>
          </cell>
        </row>
        <row r="520">
          <cell r="DA520">
            <v>30</v>
          </cell>
          <cell r="DO520">
            <v>3</v>
          </cell>
          <cell r="EH520">
            <v>2</v>
          </cell>
          <cell r="EL520">
            <v>0</v>
          </cell>
          <cell r="EQ520">
            <v>20</v>
          </cell>
        </row>
        <row r="522">
          <cell r="DA522">
            <v>80</v>
          </cell>
          <cell r="DO522">
            <v>6</v>
          </cell>
          <cell r="EH522">
            <v>8</v>
          </cell>
          <cell r="EL522">
            <v>0</v>
          </cell>
          <cell r="EQ522">
            <v>20</v>
          </cell>
        </row>
        <row r="526">
          <cell r="DA526">
            <v>50</v>
          </cell>
          <cell r="DO526">
            <v>0</v>
          </cell>
          <cell r="EH526">
            <v>0</v>
          </cell>
          <cell r="EL526">
            <v>6</v>
          </cell>
          <cell r="EQ526">
            <v>20</v>
          </cell>
        </row>
        <row r="529">
          <cell r="DO529">
            <v>0</v>
          </cell>
          <cell r="EH529">
            <v>1</v>
          </cell>
          <cell r="EL529">
            <v>3</v>
          </cell>
          <cell r="EQ529">
            <v>12</v>
          </cell>
        </row>
        <row r="533">
          <cell r="DA533">
            <v>40</v>
          </cell>
          <cell r="DO533">
            <v>6</v>
          </cell>
          <cell r="EH533">
            <v>1</v>
          </cell>
          <cell r="EL533">
            <v>0</v>
          </cell>
          <cell r="EQ533">
            <v>20</v>
          </cell>
        </row>
        <row r="534">
          <cell r="DA534">
            <v>90</v>
          </cell>
          <cell r="DO534">
            <v>6</v>
          </cell>
          <cell r="EH534">
            <v>8</v>
          </cell>
          <cell r="EL534">
            <v>0</v>
          </cell>
          <cell r="EQ534">
            <v>20</v>
          </cell>
        </row>
        <row r="535">
          <cell r="DA535">
            <v>10</v>
          </cell>
          <cell r="DO535">
            <v>5</v>
          </cell>
          <cell r="EH535">
            <v>3</v>
          </cell>
          <cell r="EL535">
            <v>0</v>
          </cell>
          <cell r="EQ535">
            <v>19</v>
          </cell>
        </row>
        <row r="536">
          <cell r="DA536">
            <v>50</v>
          </cell>
          <cell r="DO536">
            <v>2</v>
          </cell>
          <cell r="EH536">
            <v>3</v>
          </cell>
          <cell r="EL536">
            <v>0</v>
          </cell>
          <cell r="EQ536">
            <v>20</v>
          </cell>
        </row>
        <row r="539">
          <cell r="DA539">
            <v>75</v>
          </cell>
          <cell r="DO539">
            <v>6</v>
          </cell>
          <cell r="EH539">
            <v>8</v>
          </cell>
          <cell r="EL539">
            <v>0</v>
          </cell>
          <cell r="EQ539">
            <v>20</v>
          </cell>
        </row>
        <row r="540">
          <cell r="DA540">
            <v>5</v>
          </cell>
          <cell r="DO540">
            <v>5</v>
          </cell>
          <cell r="EH540">
            <v>1</v>
          </cell>
          <cell r="EL540">
            <v>0</v>
          </cell>
          <cell r="EQ540">
            <v>12</v>
          </cell>
        </row>
        <row r="541">
          <cell r="DO541">
            <v>0</v>
          </cell>
          <cell r="EQ541">
            <v>20</v>
          </cell>
        </row>
        <row r="543">
          <cell r="DA543">
            <v>30</v>
          </cell>
          <cell r="DO543">
            <v>6</v>
          </cell>
          <cell r="EH543">
            <v>8</v>
          </cell>
          <cell r="EL543">
            <v>2</v>
          </cell>
          <cell r="EQ543">
            <v>20</v>
          </cell>
        </row>
        <row r="544">
          <cell r="DA544">
            <v>50</v>
          </cell>
          <cell r="DO544">
            <v>6</v>
          </cell>
          <cell r="EH544">
            <v>8</v>
          </cell>
          <cell r="EL544">
            <v>0</v>
          </cell>
          <cell r="EQ544">
            <v>20</v>
          </cell>
        </row>
        <row r="546">
          <cell r="DA546">
            <v>75</v>
          </cell>
          <cell r="DO546">
            <v>6</v>
          </cell>
          <cell r="EH546">
            <v>8</v>
          </cell>
          <cell r="EL546">
            <v>0</v>
          </cell>
          <cell r="EQ546">
            <v>12</v>
          </cell>
        </row>
        <row r="547">
          <cell r="DA547">
            <v>50</v>
          </cell>
          <cell r="DO547">
            <v>6</v>
          </cell>
          <cell r="EH547">
            <v>4</v>
          </cell>
          <cell r="EL547">
            <v>2</v>
          </cell>
          <cell r="EQ547">
            <v>20</v>
          </cell>
        </row>
        <row r="548">
          <cell r="DA548">
            <v>85</v>
          </cell>
          <cell r="DO548">
            <v>6</v>
          </cell>
          <cell r="EH548">
            <v>8</v>
          </cell>
          <cell r="EL548">
            <v>0</v>
          </cell>
          <cell r="EQ548">
            <v>20</v>
          </cell>
        </row>
        <row r="549">
          <cell r="DA549">
            <v>80</v>
          </cell>
          <cell r="DO549">
            <v>6</v>
          </cell>
          <cell r="EH549">
            <v>8</v>
          </cell>
          <cell r="EL549">
            <v>1</v>
          </cell>
          <cell r="EQ549">
            <v>4</v>
          </cell>
        </row>
      </sheetData>
      <sheetData sheetId="1" refreshError="1"/>
      <sheetData sheetId="2" refreshError="1"/>
      <sheetData sheetId="3">
        <row r="10">
          <cell r="AC10">
            <v>2</v>
          </cell>
          <cell r="AL10">
            <v>0</v>
          </cell>
          <cell r="AV10">
            <v>-1</v>
          </cell>
          <cell r="AZ10">
            <v>3</v>
          </cell>
          <cell r="BF10">
            <v>20</v>
          </cell>
        </row>
        <row r="11">
          <cell r="AC11">
            <v>3</v>
          </cell>
          <cell r="AL11">
            <v>6</v>
          </cell>
          <cell r="AV11">
            <v>8</v>
          </cell>
          <cell r="AZ11">
            <v>0</v>
          </cell>
          <cell r="BF11">
            <v>20</v>
          </cell>
        </row>
        <row r="12">
          <cell r="AC12">
            <v>71</v>
          </cell>
          <cell r="AL12">
            <v>6</v>
          </cell>
          <cell r="AV12">
            <v>6</v>
          </cell>
          <cell r="AZ12">
            <v>2</v>
          </cell>
          <cell r="BF12">
            <v>20</v>
          </cell>
        </row>
        <row r="14">
          <cell r="AC14">
            <v>75</v>
          </cell>
          <cell r="AL14">
            <v>5</v>
          </cell>
          <cell r="AV14">
            <v>6</v>
          </cell>
          <cell r="AZ14">
            <v>2</v>
          </cell>
          <cell r="BF14">
            <v>19</v>
          </cell>
        </row>
        <row r="15">
          <cell r="AC15">
            <v>50</v>
          </cell>
          <cell r="AL15">
            <v>1</v>
          </cell>
          <cell r="AV15">
            <v>0</v>
          </cell>
          <cell r="AZ15">
            <v>6</v>
          </cell>
          <cell r="BF15">
            <v>20</v>
          </cell>
        </row>
        <row r="16">
          <cell r="AC16">
            <v>80</v>
          </cell>
          <cell r="AL16">
            <v>0</v>
          </cell>
          <cell r="AV16">
            <v>0</v>
          </cell>
          <cell r="AZ16">
            <v>3</v>
          </cell>
          <cell r="BF16">
            <v>20</v>
          </cell>
        </row>
        <row r="17">
          <cell r="AC17">
            <v>70</v>
          </cell>
          <cell r="AL17">
            <v>1</v>
          </cell>
          <cell r="AV17">
            <v>0</v>
          </cell>
          <cell r="AZ17">
            <v>0</v>
          </cell>
          <cell r="BF17">
            <v>20</v>
          </cell>
        </row>
        <row r="18">
          <cell r="AC18">
            <v>60</v>
          </cell>
          <cell r="AL18">
            <v>6</v>
          </cell>
          <cell r="AV18">
            <v>2</v>
          </cell>
          <cell r="AZ18">
            <v>0</v>
          </cell>
          <cell r="BF18">
            <v>20</v>
          </cell>
        </row>
        <row r="19">
          <cell r="AC19">
            <v>15</v>
          </cell>
          <cell r="AL19">
            <v>0</v>
          </cell>
          <cell r="AV19">
            <v>2</v>
          </cell>
          <cell r="AZ19">
            <v>2</v>
          </cell>
          <cell r="BF19">
            <v>17</v>
          </cell>
        </row>
        <row r="20">
          <cell r="AC20">
            <v>80</v>
          </cell>
          <cell r="AL20">
            <v>6</v>
          </cell>
          <cell r="AV20">
            <v>7</v>
          </cell>
          <cell r="AZ20">
            <v>1</v>
          </cell>
          <cell r="BF20">
            <v>20</v>
          </cell>
        </row>
        <row r="21">
          <cell r="AC21">
            <v>80</v>
          </cell>
          <cell r="AL21">
            <v>6</v>
          </cell>
          <cell r="AV21">
            <v>8</v>
          </cell>
          <cell r="AZ21">
            <v>0</v>
          </cell>
          <cell r="BF21">
            <v>20</v>
          </cell>
        </row>
        <row r="22">
          <cell r="AC22">
            <v>90</v>
          </cell>
          <cell r="AL22">
            <v>6</v>
          </cell>
          <cell r="AV22">
            <v>4</v>
          </cell>
          <cell r="AZ22">
            <v>0</v>
          </cell>
          <cell r="BF22">
            <v>20</v>
          </cell>
        </row>
        <row r="23">
          <cell r="AC23">
            <v>100</v>
          </cell>
          <cell r="AL23">
            <v>6</v>
          </cell>
          <cell r="AV23">
            <v>7</v>
          </cell>
          <cell r="AZ23">
            <v>0</v>
          </cell>
          <cell r="BF23">
            <v>20</v>
          </cell>
        </row>
        <row r="25">
          <cell r="AC25">
            <v>80</v>
          </cell>
          <cell r="AL25">
            <v>5</v>
          </cell>
          <cell r="AV25">
            <v>6</v>
          </cell>
          <cell r="AZ25">
            <v>6</v>
          </cell>
          <cell r="BF25">
            <v>18</v>
          </cell>
        </row>
        <row r="26">
          <cell r="AC26">
            <v>60</v>
          </cell>
          <cell r="AL26">
            <v>6</v>
          </cell>
          <cell r="AV26">
            <v>4</v>
          </cell>
          <cell r="AZ26">
            <v>1</v>
          </cell>
          <cell r="BF26">
            <v>20</v>
          </cell>
        </row>
        <row r="27">
          <cell r="AC27">
            <v>75</v>
          </cell>
          <cell r="AL27">
            <v>6</v>
          </cell>
          <cell r="AV27">
            <v>4</v>
          </cell>
          <cell r="AZ27">
            <v>0</v>
          </cell>
          <cell r="BF27">
            <v>20</v>
          </cell>
        </row>
        <row r="28">
          <cell r="AC28">
            <v>40</v>
          </cell>
          <cell r="AL28">
            <v>6</v>
          </cell>
          <cell r="AV28">
            <v>2</v>
          </cell>
          <cell r="AZ28">
            <v>4</v>
          </cell>
          <cell r="BF28">
            <v>20</v>
          </cell>
        </row>
        <row r="29">
          <cell r="AC29">
            <v>75</v>
          </cell>
          <cell r="AL29">
            <v>6</v>
          </cell>
          <cell r="AV29">
            <v>8</v>
          </cell>
          <cell r="AZ29">
            <v>0</v>
          </cell>
          <cell r="BF29">
            <v>20</v>
          </cell>
        </row>
        <row r="31">
          <cell r="AC31">
            <v>80</v>
          </cell>
          <cell r="AL31">
            <v>5</v>
          </cell>
          <cell r="AV31">
            <v>7</v>
          </cell>
          <cell r="AZ31">
            <v>2</v>
          </cell>
          <cell r="BF31">
            <v>18</v>
          </cell>
        </row>
        <row r="32">
          <cell r="AC32">
            <v>50</v>
          </cell>
          <cell r="AL32">
            <v>6</v>
          </cell>
          <cell r="AV32">
            <v>3</v>
          </cell>
          <cell r="AZ32">
            <v>2</v>
          </cell>
          <cell r="BF32">
            <v>14</v>
          </cell>
        </row>
        <row r="33">
          <cell r="AC33">
            <v>95</v>
          </cell>
          <cell r="AL33">
            <v>6</v>
          </cell>
          <cell r="AV33">
            <v>1</v>
          </cell>
          <cell r="AZ33">
            <v>0</v>
          </cell>
          <cell r="BF33">
            <v>20</v>
          </cell>
        </row>
        <row r="34">
          <cell r="AC34">
            <v>95</v>
          </cell>
          <cell r="AL34">
            <v>6</v>
          </cell>
          <cell r="AV34">
            <v>8</v>
          </cell>
          <cell r="AZ34">
            <v>0</v>
          </cell>
          <cell r="BF34">
            <v>20</v>
          </cell>
        </row>
        <row r="35">
          <cell r="AC35">
            <v>100</v>
          </cell>
          <cell r="AL35">
            <v>6</v>
          </cell>
          <cell r="AV35">
            <v>6</v>
          </cell>
          <cell r="AZ35">
            <v>2</v>
          </cell>
          <cell r="BF35">
            <v>20</v>
          </cell>
        </row>
        <row r="36">
          <cell r="AC36">
            <v>95</v>
          </cell>
          <cell r="AL36">
            <v>6</v>
          </cell>
          <cell r="AV36">
            <v>8</v>
          </cell>
          <cell r="AZ36">
            <v>1</v>
          </cell>
          <cell r="BF36">
            <v>20</v>
          </cell>
        </row>
        <row r="37">
          <cell r="AC37">
            <v>50</v>
          </cell>
          <cell r="AL37">
            <v>2</v>
          </cell>
          <cell r="AV37">
            <v>1</v>
          </cell>
          <cell r="AZ37">
            <v>2</v>
          </cell>
          <cell r="BF37">
            <v>20</v>
          </cell>
        </row>
        <row r="39">
          <cell r="AC39">
            <v>80</v>
          </cell>
          <cell r="AL39">
            <v>0</v>
          </cell>
          <cell r="AV39">
            <v>0</v>
          </cell>
          <cell r="AZ39">
            <v>3</v>
          </cell>
          <cell r="BF39">
            <v>20</v>
          </cell>
        </row>
        <row r="40">
          <cell r="AC40">
            <v>65</v>
          </cell>
          <cell r="AL40">
            <v>6</v>
          </cell>
          <cell r="AV40">
            <v>2</v>
          </cell>
          <cell r="AZ40">
            <v>0</v>
          </cell>
          <cell r="BF40">
            <v>20</v>
          </cell>
        </row>
        <row r="41">
          <cell r="AC41">
            <v>80</v>
          </cell>
          <cell r="AL41">
            <v>6</v>
          </cell>
          <cell r="AV41">
            <v>6</v>
          </cell>
          <cell r="AZ41">
            <v>0</v>
          </cell>
          <cell r="BF41">
            <v>20</v>
          </cell>
        </row>
        <row r="42">
          <cell r="AC42">
            <v>50</v>
          </cell>
          <cell r="AL42">
            <v>6</v>
          </cell>
          <cell r="AV42">
            <v>5</v>
          </cell>
          <cell r="AZ42">
            <v>0</v>
          </cell>
          <cell r="BF42">
            <v>20</v>
          </cell>
        </row>
        <row r="44">
          <cell r="AC44">
            <v>85</v>
          </cell>
          <cell r="AL44">
            <v>6</v>
          </cell>
          <cell r="AV44">
            <v>8</v>
          </cell>
          <cell r="AZ44">
            <v>0</v>
          </cell>
          <cell r="BF44">
            <v>20</v>
          </cell>
        </row>
        <row r="45">
          <cell r="AC45">
            <v>80</v>
          </cell>
          <cell r="AL45">
            <v>1</v>
          </cell>
          <cell r="AV45">
            <v>1</v>
          </cell>
          <cell r="AZ45">
            <v>0</v>
          </cell>
          <cell r="BF45">
            <v>20</v>
          </cell>
        </row>
        <row r="46">
          <cell r="AC46">
            <v>85</v>
          </cell>
          <cell r="AL46">
            <v>6</v>
          </cell>
          <cell r="AV46">
            <v>8</v>
          </cell>
          <cell r="AZ46">
            <v>0</v>
          </cell>
          <cell r="BF46">
            <v>20</v>
          </cell>
        </row>
        <row r="47">
          <cell r="AC47">
            <v>70</v>
          </cell>
          <cell r="AL47">
            <v>6</v>
          </cell>
          <cell r="AV47">
            <v>1</v>
          </cell>
          <cell r="AZ47">
            <v>0</v>
          </cell>
          <cell r="BF47">
            <v>20</v>
          </cell>
        </row>
        <row r="48">
          <cell r="AC48">
            <v>80</v>
          </cell>
          <cell r="AL48">
            <v>6</v>
          </cell>
          <cell r="AV48">
            <v>8</v>
          </cell>
          <cell r="AZ48">
            <v>0</v>
          </cell>
          <cell r="BF48">
            <v>20</v>
          </cell>
        </row>
        <row r="49">
          <cell r="AC49">
            <v>75</v>
          </cell>
          <cell r="AL49">
            <v>6</v>
          </cell>
          <cell r="AV49">
            <v>5</v>
          </cell>
          <cell r="AZ49">
            <v>2</v>
          </cell>
          <cell r="BF49">
            <v>18</v>
          </cell>
        </row>
        <row r="50">
          <cell r="AC50">
            <v>85</v>
          </cell>
          <cell r="AL50">
            <v>1</v>
          </cell>
          <cell r="AV50">
            <v>0</v>
          </cell>
          <cell r="AZ50">
            <v>0</v>
          </cell>
          <cell r="BF50">
            <v>20</v>
          </cell>
        </row>
        <row r="51">
          <cell r="AC51">
            <v>90</v>
          </cell>
          <cell r="AL51">
            <v>0</v>
          </cell>
          <cell r="AV51">
            <v>0</v>
          </cell>
          <cell r="AZ51">
            <v>2</v>
          </cell>
          <cell r="BF51">
            <v>20</v>
          </cell>
        </row>
        <row r="52">
          <cell r="AC52">
            <v>90</v>
          </cell>
          <cell r="AL52">
            <v>6</v>
          </cell>
          <cell r="AV52">
            <v>8</v>
          </cell>
          <cell r="AZ52">
            <v>0</v>
          </cell>
          <cell r="BF52">
            <v>20</v>
          </cell>
        </row>
        <row r="53">
          <cell r="AC53">
            <v>80</v>
          </cell>
        </row>
        <row r="55">
          <cell r="AL55">
            <v>6</v>
          </cell>
          <cell r="AV55">
            <v>8</v>
          </cell>
          <cell r="AZ55">
            <v>0</v>
          </cell>
          <cell r="BF55">
            <v>20</v>
          </cell>
        </row>
        <row r="56">
          <cell r="AC56">
            <v>70</v>
          </cell>
        </row>
        <row r="61">
          <cell r="AC61">
            <v>90</v>
          </cell>
        </row>
        <row r="62">
          <cell r="AC62">
            <v>75</v>
          </cell>
        </row>
        <row r="63">
          <cell r="AC63">
            <v>85</v>
          </cell>
          <cell r="AL63">
            <v>6</v>
          </cell>
          <cell r="AV63">
            <v>4</v>
          </cell>
          <cell r="AZ63">
            <v>0</v>
          </cell>
          <cell r="BF63">
            <v>20</v>
          </cell>
        </row>
        <row r="64">
          <cell r="AC64">
            <v>50</v>
          </cell>
          <cell r="AL64">
            <v>6</v>
          </cell>
          <cell r="AV64">
            <v>8</v>
          </cell>
          <cell r="AZ64">
            <v>0</v>
          </cell>
          <cell r="BF64">
            <v>19</v>
          </cell>
        </row>
        <row r="65">
          <cell r="AC65">
            <v>60</v>
          </cell>
          <cell r="AL65">
            <v>6</v>
          </cell>
          <cell r="AV65">
            <v>5</v>
          </cell>
          <cell r="AZ65">
            <v>1</v>
          </cell>
          <cell r="BF65">
            <v>20</v>
          </cell>
        </row>
        <row r="66">
          <cell r="AC66">
            <v>90</v>
          </cell>
          <cell r="AL66">
            <v>6</v>
          </cell>
          <cell r="AV66">
            <v>4</v>
          </cell>
          <cell r="AZ66">
            <v>2</v>
          </cell>
          <cell r="BF66">
            <v>20</v>
          </cell>
        </row>
        <row r="67">
          <cell r="AC67">
            <v>91</v>
          </cell>
          <cell r="AL67">
            <v>6</v>
          </cell>
          <cell r="AV67">
            <v>8</v>
          </cell>
          <cell r="AZ67">
            <v>0</v>
          </cell>
          <cell r="BF67">
            <v>20</v>
          </cell>
        </row>
        <row r="68">
          <cell r="AC68">
            <v>60</v>
          </cell>
          <cell r="AL68">
            <v>6</v>
          </cell>
          <cell r="AV68">
            <v>4</v>
          </cell>
          <cell r="AZ68">
            <v>2</v>
          </cell>
          <cell r="BF68">
            <v>20</v>
          </cell>
        </row>
        <row r="69">
          <cell r="AC69">
            <v>99</v>
          </cell>
          <cell r="AL69">
            <v>6</v>
          </cell>
          <cell r="AV69">
            <v>8</v>
          </cell>
          <cell r="AZ69">
            <v>0</v>
          </cell>
          <cell r="BF69">
            <v>20</v>
          </cell>
        </row>
        <row r="70">
          <cell r="AC70">
            <v>65</v>
          </cell>
          <cell r="AL70">
            <v>6</v>
          </cell>
          <cell r="AV70">
            <v>4</v>
          </cell>
          <cell r="AZ70">
            <v>0</v>
          </cell>
          <cell r="BF70">
            <v>20</v>
          </cell>
        </row>
        <row r="71">
          <cell r="AC71">
            <v>75</v>
          </cell>
          <cell r="AL71">
            <v>5</v>
          </cell>
          <cell r="AV71">
            <v>7</v>
          </cell>
          <cell r="AZ71">
            <v>0</v>
          </cell>
          <cell r="BF71">
            <v>20</v>
          </cell>
        </row>
        <row r="72">
          <cell r="AL72">
            <v>4</v>
          </cell>
          <cell r="AV72">
            <v>3</v>
          </cell>
          <cell r="AZ72">
            <v>3</v>
          </cell>
          <cell r="BF72">
            <v>14</v>
          </cell>
        </row>
        <row r="73">
          <cell r="AC73">
            <v>10</v>
          </cell>
          <cell r="AL73">
            <v>4</v>
          </cell>
          <cell r="AV73">
            <v>0</v>
          </cell>
          <cell r="AZ73">
            <v>3</v>
          </cell>
          <cell r="BF73">
            <v>20</v>
          </cell>
        </row>
        <row r="74">
          <cell r="AC74">
            <v>90</v>
          </cell>
        </row>
        <row r="75">
          <cell r="AC75">
            <v>80</v>
          </cell>
          <cell r="AL75">
            <v>1</v>
          </cell>
          <cell r="AV75">
            <v>3</v>
          </cell>
          <cell r="AZ75">
            <v>0</v>
          </cell>
          <cell r="BF75">
            <v>14</v>
          </cell>
        </row>
        <row r="76">
          <cell r="AC76">
            <v>75</v>
          </cell>
          <cell r="AL76">
            <v>2</v>
          </cell>
          <cell r="AV76">
            <v>2</v>
          </cell>
          <cell r="AZ76">
            <v>2</v>
          </cell>
          <cell r="BF76">
            <v>20</v>
          </cell>
        </row>
        <row r="77">
          <cell r="AC77">
            <v>65</v>
          </cell>
          <cell r="AL77">
            <v>6</v>
          </cell>
          <cell r="AV77">
            <v>6</v>
          </cell>
          <cell r="AZ77">
            <v>0</v>
          </cell>
          <cell r="BF77">
            <v>15</v>
          </cell>
        </row>
        <row r="78">
          <cell r="AC78">
            <v>90</v>
          </cell>
          <cell r="AL78">
            <v>6</v>
          </cell>
          <cell r="AV78">
            <v>1</v>
          </cell>
          <cell r="AZ78">
            <v>0</v>
          </cell>
          <cell r="BF78">
            <v>20</v>
          </cell>
        </row>
        <row r="79">
          <cell r="AC79">
            <v>85</v>
          </cell>
          <cell r="AL79">
            <v>4</v>
          </cell>
          <cell r="AV79">
            <v>3</v>
          </cell>
          <cell r="AZ79">
            <v>3</v>
          </cell>
          <cell r="BF79">
            <v>20</v>
          </cell>
        </row>
        <row r="80">
          <cell r="AC80">
            <v>50</v>
          </cell>
          <cell r="AL80">
            <v>6</v>
          </cell>
          <cell r="AV80">
            <v>5</v>
          </cell>
          <cell r="AZ80">
            <v>0</v>
          </cell>
          <cell r="BF80">
            <v>16</v>
          </cell>
        </row>
        <row r="81">
          <cell r="AC81">
            <v>100</v>
          </cell>
          <cell r="AL81">
            <v>6</v>
          </cell>
          <cell r="AV81">
            <v>8</v>
          </cell>
          <cell r="AZ81">
            <v>0</v>
          </cell>
          <cell r="BF81">
            <v>20</v>
          </cell>
        </row>
        <row r="82">
          <cell r="AL82">
            <v>6</v>
          </cell>
          <cell r="AV82">
            <v>8</v>
          </cell>
          <cell r="AZ82">
            <v>0</v>
          </cell>
          <cell r="BF82">
            <v>20</v>
          </cell>
        </row>
        <row r="83">
          <cell r="AC83">
            <v>100</v>
          </cell>
          <cell r="AL83">
            <v>6</v>
          </cell>
          <cell r="AV83">
            <v>6</v>
          </cell>
          <cell r="AZ83">
            <v>0</v>
          </cell>
          <cell r="BF83">
            <v>20</v>
          </cell>
        </row>
        <row r="84">
          <cell r="AC84">
            <v>60</v>
          </cell>
        </row>
        <row r="85">
          <cell r="AC85">
            <v>50</v>
          </cell>
          <cell r="AL85">
            <v>1</v>
          </cell>
          <cell r="AV85">
            <v>1</v>
          </cell>
          <cell r="AZ85">
            <v>0</v>
          </cell>
          <cell r="BF85">
            <v>20</v>
          </cell>
        </row>
        <row r="86">
          <cell r="AC86">
            <v>70</v>
          </cell>
          <cell r="AL86">
            <v>6</v>
          </cell>
          <cell r="AV86">
            <v>8</v>
          </cell>
          <cell r="AZ86">
            <v>0</v>
          </cell>
          <cell r="BF86">
            <v>20</v>
          </cell>
        </row>
        <row r="87">
          <cell r="AL87">
            <v>4</v>
          </cell>
          <cell r="AV87">
            <v>8</v>
          </cell>
          <cell r="AZ87">
            <v>3</v>
          </cell>
          <cell r="BF87">
            <v>4</v>
          </cell>
        </row>
        <row r="88">
          <cell r="AC88">
            <v>50</v>
          </cell>
          <cell r="AL88">
            <v>4</v>
          </cell>
          <cell r="AV88">
            <v>2</v>
          </cell>
          <cell r="AZ88">
            <v>2</v>
          </cell>
          <cell r="BF88">
            <v>20</v>
          </cell>
        </row>
        <row r="90">
          <cell r="AC90">
            <v>95</v>
          </cell>
          <cell r="AL90">
            <v>6</v>
          </cell>
          <cell r="AV90">
            <v>8</v>
          </cell>
          <cell r="AZ90">
            <v>1</v>
          </cell>
          <cell r="BF90">
            <v>20</v>
          </cell>
        </row>
        <row r="91">
          <cell r="AC91">
            <v>55</v>
          </cell>
        </row>
        <row r="92">
          <cell r="AC92">
            <v>75</v>
          </cell>
          <cell r="AL92">
            <v>6</v>
          </cell>
          <cell r="AV92">
            <v>8</v>
          </cell>
          <cell r="AZ92">
            <v>3</v>
          </cell>
          <cell r="BF92">
            <v>20</v>
          </cell>
        </row>
        <row r="93">
          <cell r="AC93">
            <v>40</v>
          </cell>
          <cell r="AL93">
            <v>2</v>
          </cell>
          <cell r="AV93">
            <v>3</v>
          </cell>
          <cell r="AZ93">
            <v>4</v>
          </cell>
          <cell r="BF93">
            <v>20</v>
          </cell>
        </row>
        <row r="94">
          <cell r="AC94">
            <v>80</v>
          </cell>
          <cell r="AL94">
            <v>6</v>
          </cell>
          <cell r="AV94">
            <v>7</v>
          </cell>
          <cell r="AZ94">
            <v>1</v>
          </cell>
          <cell r="BF94">
            <v>20</v>
          </cell>
        </row>
        <row r="95">
          <cell r="AC95">
            <v>100</v>
          </cell>
          <cell r="AL95">
            <v>6</v>
          </cell>
          <cell r="AV95">
            <v>4</v>
          </cell>
          <cell r="AZ95">
            <v>1</v>
          </cell>
          <cell r="BF95">
            <v>20</v>
          </cell>
        </row>
        <row r="96">
          <cell r="AC96">
            <v>70</v>
          </cell>
          <cell r="AL96">
            <v>2</v>
          </cell>
          <cell r="AV96">
            <v>1</v>
          </cell>
          <cell r="AZ96">
            <v>0</v>
          </cell>
          <cell r="BF96">
            <v>20</v>
          </cell>
        </row>
        <row r="97">
          <cell r="AC97">
            <v>80</v>
          </cell>
          <cell r="AL97">
            <v>4</v>
          </cell>
          <cell r="AV97">
            <v>1</v>
          </cell>
          <cell r="AZ97">
            <v>0</v>
          </cell>
          <cell r="BF97">
            <v>20</v>
          </cell>
        </row>
        <row r="98">
          <cell r="AC98">
            <v>50</v>
          </cell>
          <cell r="AL98">
            <v>2</v>
          </cell>
          <cell r="AV98">
            <v>4</v>
          </cell>
          <cell r="AZ98">
            <v>0</v>
          </cell>
          <cell r="BF98">
            <v>20</v>
          </cell>
        </row>
        <row r="99">
          <cell r="AC99">
            <v>70</v>
          </cell>
          <cell r="AL99">
            <v>6</v>
          </cell>
          <cell r="AV99">
            <v>2</v>
          </cell>
          <cell r="AZ99">
            <v>3</v>
          </cell>
          <cell r="BF99">
            <v>20</v>
          </cell>
        </row>
        <row r="100">
          <cell r="AC100">
            <v>70</v>
          </cell>
          <cell r="AL100">
            <v>6</v>
          </cell>
          <cell r="AV100">
            <v>3</v>
          </cell>
          <cell r="AZ100">
            <v>2</v>
          </cell>
          <cell r="BF100">
            <v>20</v>
          </cell>
        </row>
        <row r="101">
          <cell r="AC101">
            <v>80</v>
          </cell>
          <cell r="AL101">
            <v>6</v>
          </cell>
          <cell r="AV101">
            <v>7</v>
          </cell>
          <cell r="AZ101">
            <v>1</v>
          </cell>
          <cell r="BF101">
            <v>20</v>
          </cell>
        </row>
        <row r="102">
          <cell r="AC102">
            <v>70</v>
          </cell>
          <cell r="AL102">
            <v>0</v>
          </cell>
          <cell r="AV102">
            <v>0</v>
          </cell>
          <cell r="AZ102">
            <v>0</v>
          </cell>
          <cell r="BF102">
            <v>20</v>
          </cell>
        </row>
        <row r="103">
          <cell r="AC103">
            <v>75</v>
          </cell>
          <cell r="AL103">
            <v>6</v>
          </cell>
          <cell r="AV103">
            <v>8</v>
          </cell>
          <cell r="AZ103">
            <v>1</v>
          </cell>
          <cell r="BF103">
            <v>20</v>
          </cell>
        </row>
        <row r="104">
          <cell r="AC104">
            <v>70</v>
          </cell>
          <cell r="AL104">
            <v>6</v>
          </cell>
          <cell r="AV104">
            <v>8</v>
          </cell>
          <cell r="AZ104">
            <v>2</v>
          </cell>
          <cell r="BF104">
            <v>15</v>
          </cell>
        </row>
        <row r="105">
          <cell r="AC105">
            <v>30</v>
          </cell>
          <cell r="AL105">
            <v>4</v>
          </cell>
          <cell r="AV105">
            <v>2</v>
          </cell>
          <cell r="AZ105">
            <v>6</v>
          </cell>
          <cell r="BF105">
            <v>20</v>
          </cell>
        </row>
        <row r="106">
          <cell r="AC106">
            <v>90</v>
          </cell>
          <cell r="AL106">
            <v>4</v>
          </cell>
          <cell r="AV106">
            <v>4</v>
          </cell>
          <cell r="AZ106">
            <v>3</v>
          </cell>
          <cell r="BF106">
            <v>20</v>
          </cell>
        </row>
        <row r="107">
          <cell r="AC107">
            <v>70</v>
          </cell>
          <cell r="AL107">
            <v>6</v>
          </cell>
          <cell r="AV107">
            <v>8</v>
          </cell>
          <cell r="AZ107">
            <v>2</v>
          </cell>
          <cell r="BF107">
            <v>20</v>
          </cell>
        </row>
        <row r="108">
          <cell r="AC108">
            <v>70</v>
          </cell>
          <cell r="AL108">
            <v>0</v>
          </cell>
          <cell r="AV108">
            <v>0</v>
          </cell>
          <cell r="AZ108">
            <v>6</v>
          </cell>
          <cell r="BF108">
            <v>20</v>
          </cell>
        </row>
        <row r="109">
          <cell r="AC109">
            <v>87</v>
          </cell>
          <cell r="AL109">
            <v>6</v>
          </cell>
          <cell r="AV109">
            <v>8</v>
          </cell>
          <cell r="AZ109">
            <v>0</v>
          </cell>
          <cell r="BF109">
            <v>20</v>
          </cell>
        </row>
        <row r="110">
          <cell r="AC110">
            <v>60</v>
          </cell>
          <cell r="AL110">
            <v>6</v>
          </cell>
          <cell r="AV110">
            <v>8</v>
          </cell>
          <cell r="AZ110">
            <v>0</v>
          </cell>
          <cell r="BF110">
            <v>20</v>
          </cell>
        </row>
        <row r="111">
          <cell r="AC111">
            <v>100</v>
          </cell>
          <cell r="AL111">
            <v>6</v>
          </cell>
          <cell r="AV111">
            <v>8</v>
          </cell>
          <cell r="AZ111">
            <v>0</v>
          </cell>
          <cell r="BF111">
            <v>20</v>
          </cell>
        </row>
        <row r="112">
          <cell r="AC112">
            <v>80</v>
          </cell>
          <cell r="AL112">
            <v>6</v>
          </cell>
          <cell r="AV112">
            <v>8</v>
          </cell>
          <cell r="AZ112">
            <v>0</v>
          </cell>
          <cell r="BF112">
            <v>20</v>
          </cell>
        </row>
        <row r="113">
          <cell r="AC113">
            <v>80</v>
          </cell>
          <cell r="AL113">
            <v>6</v>
          </cell>
          <cell r="AV113">
            <v>1</v>
          </cell>
          <cell r="AZ113">
            <v>2</v>
          </cell>
          <cell r="BF113">
            <v>20</v>
          </cell>
        </row>
        <row r="114">
          <cell r="AC114">
            <v>75</v>
          </cell>
          <cell r="AL114">
            <v>6</v>
          </cell>
          <cell r="AV114">
            <v>8</v>
          </cell>
          <cell r="AZ114">
            <v>2</v>
          </cell>
          <cell r="BF114">
            <v>20</v>
          </cell>
        </row>
        <row r="115">
          <cell r="AC115">
            <v>30</v>
          </cell>
          <cell r="AL115">
            <v>0</v>
          </cell>
          <cell r="AV115">
            <v>0</v>
          </cell>
          <cell r="AZ115">
            <v>2</v>
          </cell>
          <cell r="BF115">
            <v>4</v>
          </cell>
        </row>
        <row r="116">
          <cell r="AC116">
            <v>75</v>
          </cell>
          <cell r="AL116">
            <v>5</v>
          </cell>
          <cell r="AV116">
            <v>6</v>
          </cell>
          <cell r="AZ116">
            <v>2</v>
          </cell>
          <cell r="BF116">
            <v>20</v>
          </cell>
        </row>
        <row r="117">
          <cell r="AC117">
            <v>85</v>
          </cell>
          <cell r="AL117">
            <v>6</v>
          </cell>
          <cell r="AV117">
            <v>8</v>
          </cell>
          <cell r="AZ117">
            <v>0</v>
          </cell>
          <cell r="BF117">
            <v>20</v>
          </cell>
        </row>
        <row r="118">
          <cell r="AC118">
            <v>60</v>
          </cell>
          <cell r="AL118">
            <v>0</v>
          </cell>
          <cell r="AV118">
            <v>0</v>
          </cell>
          <cell r="AZ118">
            <v>0</v>
          </cell>
          <cell r="BF118">
            <v>20</v>
          </cell>
        </row>
        <row r="119">
          <cell r="AC119">
            <v>90</v>
          </cell>
          <cell r="AL119">
            <v>6</v>
          </cell>
          <cell r="AV119">
            <v>8</v>
          </cell>
          <cell r="AZ119">
            <v>0</v>
          </cell>
          <cell r="BF119">
            <v>20</v>
          </cell>
        </row>
        <row r="121">
          <cell r="AC121">
            <v>60</v>
          </cell>
          <cell r="AL121">
            <v>6</v>
          </cell>
          <cell r="AV121">
            <v>8</v>
          </cell>
          <cell r="AZ121">
            <v>2</v>
          </cell>
          <cell r="BF121">
            <v>20</v>
          </cell>
        </row>
        <row r="122">
          <cell r="AC122">
            <v>80</v>
          </cell>
          <cell r="AL122">
            <v>6</v>
          </cell>
          <cell r="AV122">
            <v>8</v>
          </cell>
          <cell r="AZ122">
            <v>4</v>
          </cell>
          <cell r="BF122">
            <v>20</v>
          </cell>
        </row>
        <row r="123">
          <cell r="AC123">
            <v>40</v>
          </cell>
          <cell r="AL123">
            <v>6</v>
          </cell>
          <cell r="AV123">
            <v>4</v>
          </cell>
          <cell r="AZ123">
            <v>0</v>
          </cell>
          <cell r="BF123">
            <v>20</v>
          </cell>
        </row>
        <row r="124">
          <cell r="AC124">
            <v>30</v>
          </cell>
          <cell r="AL124">
            <v>6</v>
          </cell>
          <cell r="AV124">
            <v>5</v>
          </cell>
          <cell r="AZ124">
            <v>0</v>
          </cell>
          <cell r="BF124">
            <v>20</v>
          </cell>
        </row>
        <row r="126">
          <cell r="AC126">
            <v>80</v>
          </cell>
          <cell r="AL126">
            <v>6</v>
          </cell>
          <cell r="AV126">
            <v>8</v>
          </cell>
          <cell r="AZ126">
            <v>0</v>
          </cell>
          <cell r="BF126">
            <v>20</v>
          </cell>
        </row>
        <row r="127">
          <cell r="AC127">
            <v>90</v>
          </cell>
          <cell r="AL127">
            <v>6</v>
          </cell>
          <cell r="AV127">
            <v>1</v>
          </cell>
          <cell r="AZ127">
            <v>0</v>
          </cell>
          <cell r="BF127">
            <v>20</v>
          </cell>
        </row>
        <row r="129">
          <cell r="AC129">
            <v>80</v>
          </cell>
          <cell r="AL129">
            <v>6</v>
          </cell>
          <cell r="AV129">
            <v>8</v>
          </cell>
          <cell r="AZ129">
            <v>0</v>
          </cell>
          <cell r="BF129">
            <v>20</v>
          </cell>
        </row>
        <row r="130">
          <cell r="AC130">
            <v>75</v>
          </cell>
          <cell r="AL130">
            <v>6</v>
          </cell>
          <cell r="AV130">
            <v>6</v>
          </cell>
          <cell r="AZ130">
            <v>1</v>
          </cell>
          <cell r="BF130">
            <v>20</v>
          </cell>
        </row>
        <row r="131">
          <cell r="AC131">
            <v>45</v>
          </cell>
          <cell r="AL131">
            <v>6</v>
          </cell>
          <cell r="AV131">
            <v>3</v>
          </cell>
          <cell r="AZ131">
            <v>0</v>
          </cell>
          <cell r="BF131">
            <v>16</v>
          </cell>
        </row>
        <row r="132">
          <cell r="AC132">
            <v>75</v>
          </cell>
          <cell r="AL132">
            <v>6</v>
          </cell>
          <cell r="AV132">
            <v>3</v>
          </cell>
          <cell r="AZ132">
            <v>0</v>
          </cell>
          <cell r="BF132">
            <v>20</v>
          </cell>
        </row>
        <row r="133">
          <cell r="AC133">
            <v>50</v>
          </cell>
          <cell r="AL133">
            <v>0</v>
          </cell>
          <cell r="AV133">
            <v>0</v>
          </cell>
          <cell r="AZ133">
            <v>0</v>
          </cell>
          <cell r="BF133">
            <v>20</v>
          </cell>
        </row>
        <row r="134">
          <cell r="AC134">
            <v>100</v>
          </cell>
          <cell r="AL134">
            <v>6</v>
          </cell>
          <cell r="AV134">
            <v>8</v>
          </cell>
          <cell r="AZ134">
            <v>0</v>
          </cell>
          <cell r="BF134">
            <v>20</v>
          </cell>
        </row>
        <row r="135">
          <cell r="AC135">
            <v>89</v>
          </cell>
          <cell r="AL135">
            <v>6</v>
          </cell>
          <cell r="AV135">
            <v>8</v>
          </cell>
          <cell r="AZ135">
            <v>0</v>
          </cell>
          <cell r="BF135">
            <v>20</v>
          </cell>
        </row>
        <row r="136">
          <cell r="AC136">
            <v>80</v>
          </cell>
          <cell r="AL136">
            <v>6</v>
          </cell>
          <cell r="AV136">
            <v>4</v>
          </cell>
          <cell r="AZ136">
            <v>6</v>
          </cell>
          <cell r="BF136">
            <v>20</v>
          </cell>
        </row>
        <row r="137">
          <cell r="AC137">
            <v>75</v>
          </cell>
          <cell r="AL137">
            <v>6</v>
          </cell>
          <cell r="AV137">
            <v>6</v>
          </cell>
          <cell r="AZ137">
            <v>1</v>
          </cell>
          <cell r="BF137">
            <v>20</v>
          </cell>
        </row>
        <row r="138">
          <cell r="AC138">
            <v>90</v>
          </cell>
          <cell r="AL138">
            <v>6</v>
          </cell>
          <cell r="AV138">
            <v>4</v>
          </cell>
          <cell r="AZ138">
            <v>0</v>
          </cell>
          <cell r="BF138">
            <v>20</v>
          </cell>
        </row>
        <row r="139">
          <cell r="AC139">
            <v>40</v>
          </cell>
          <cell r="AL139">
            <v>6</v>
          </cell>
          <cell r="AV139">
            <v>3</v>
          </cell>
          <cell r="AZ139">
            <v>0</v>
          </cell>
          <cell r="BF139">
            <v>20</v>
          </cell>
        </row>
        <row r="140">
          <cell r="AC140">
            <v>20</v>
          </cell>
          <cell r="AL140">
            <v>6</v>
          </cell>
          <cell r="AV140">
            <v>1</v>
          </cell>
          <cell r="AZ140">
            <v>1</v>
          </cell>
          <cell r="BF140">
            <v>16</v>
          </cell>
        </row>
        <row r="141">
          <cell r="AC141">
            <v>100</v>
          </cell>
          <cell r="AL141">
            <v>6</v>
          </cell>
          <cell r="AV141">
            <v>8</v>
          </cell>
          <cell r="AZ141">
            <v>0</v>
          </cell>
          <cell r="BF141">
            <v>20</v>
          </cell>
        </row>
        <row r="142">
          <cell r="AC142">
            <v>50</v>
          </cell>
          <cell r="AL142">
            <v>6</v>
          </cell>
          <cell r="AV142">
            <v>6</v>
          </cell>
          <cell r="AZ142">
            <v>0</v>
          </cell>
          <cell r="BF142">
            <v>20</v>
          </cell>
        </row>
        <row r="143">
          <cell r="AC143">
            <v>70</v>
          </cell>
          <cell r="AL143">
            <v>4</v>
          </cell>
          <cell r="AV143">
            <v>1</v>
          </cell>
          <cell r="AZ143">
            <v>2</v>
          </cell>
          <cell r="BF143">
            <v>20</v>
          </cell>
        </row>
        <row r="144">
          <cell r="AC144">
            <v>80</v>
          </cell>
          <cell r="AL144">
            <v>6</v>
          </cell>
          <cell r="AV144">
            <v>1</v>
          </cell>
          <cell r="AZ144">
            <v>0</v>
          </cell>
          <cell r="BF144">
            <v>12</v>
          </cell>
        </row>
        <row r="146">
          <cell r="AC146">
            <v>83</v>
          </cell>
          <cell r="AL146">
            <v>5</v>
          </cell>
          <cell r="AV146">
            <v>3</v>
          </cell>
          <cell r="AZ146">
            <v>0</v>
          </cell>
          <cell r="BF146">
            <v>20</v>
          </cell>
        </row>
        <row r="147">
          <cell r="AC147">
            <v>20</v>
          </cell>
          <cell r="AL147">
            <v>0</v>
          </cell>
          <cell r="AV147">
            <v>1</v>
          </cell>
          <cell r="AZ147">
            <v>6</v>
          </cell>
          <cell r="BF147">
            <v>16</v>
          </cell>
        </row>
        <row r="148">
          <cell r="AC148">
            <v>100</v>
          </cell>
          <cell r="AL148">
            <v>6</v>
          </cell>
          <cell r="AV148">
            <v>8</v>
          </cell>
          <cell r="AZ148">
            <v>0</v>
          </cell>
          <cell r="BF148">
            <v>20</v>
          </cell>
        </row>
        <row r="149">
          <cell r="AC149">
            <v>80</v>
          </cell>
          <cell r="AL149">
            <v>6</v>
          </cell>
          <cell r="AV149">
            <v>8</v>
          </cell>
          <cell r="AZ149">
            <v>0</v>
          </cell>
          <cell r="BF149">
            <v>20</v>
          </cell>
        </row>
        <row r="150">
          <cell r="AC150">
            <v>99</v>
          </cell>
          <cell r="AL150">
            <v>6</v>
          </cell>
          <cell r="AV150">
            <v>7</v>
          </cell>
          <cell r="AZ150">
            <v>0</v>
          </cell>
          <cell r="BF150">
            <v>20</v>
          </cell>
        </row>
        <row r="151">
          <cell r="AC151">
            <v>60</v>
          </cell>
          <cell r="AL151">
            <v>6</v>
          </cell>
          <cell r="AV151">
            <v>8</v>
          </cell>
          <cell r="AZ151">
            <v>2</v>
          </cell>
          <cell r="BF151">
            <v>20</v>
          </cell>
        </row>
        <row r="152">
          <cell r="AC152">
            <v>100</v>
          </cell>
          <cell r="AL152">
            <v>6</v>
          </cell>
          <cell r="AV152">
            <v>8</v>
          </cell>
          <cell r="AZ152">
            <v>0</v>
          </cell>
          <cell r="BF152">
            <v>20</v>
          </cell>
        </row>
        <row r="153">
          <cell r="AC153">
            <v>50</v>
          </cell>
          <cell r="AL153">
            <v>6</v>
          </cell>
          <cell r="AV153">
            <v>1</v>
          </cell>
          <cell r="AZ153">
            <v>0</v>
          </cell>
          <cell r="BF153">
            <v>18</v>
          </cell>
        </row>
        <row r="154">
          <cell r="AC154">
            <v>90</v>
          </cell>
          <cell r="AL154">
            <v>6</v>
          </cell>
          <cell r="AV154">
            <v>8</v>
          </cell>
          <cell r="AZ154">
            <v>1</v>
          </cell>
          <cell r="BF154">
            <v>20</v>
          </cell>
        </row>
        <row r="155">
          <cell r="AL155">
            <v>6</v>
          </cell>
          <cell r="AV155">
            <v>5</v>
          </cell>
          <cell r="AZ155">
            <v>0</v>
          </cell>
          <cell r="BF155">
            <v>20</v>
          </cell>
        </row>
        <row r="156">
          <cell r="AC156">
            <v>70</v>
          </cell>
          <cell r="AL156">
            <v>6</v>
          </cell>
          <cell r="AV156">
            <v>8</v>
          </cell>
          <cell r="AZ156">
            <v>2</v>
          </cell>
          <cell r="BF156">
            <v>16</v>
          </cell>
        </row>
        <row r="157">
          <cell r="AC157">
            <v>100</v>
          </cell>
          <cell r="AL157">
            <v>6</v>
          </cell>
          <cell r="AV157">
            <v>8</v>
          </cell>
          <cell r="AZ157">
            <v>0</v>
          </cell>
          <cell r="BF157">
            <v>20</v>
          </cell>
        </row>
        <row r="159">
          <cell r="AC159">
            <v>75</v>
          </cell>
          <cell r="AL159">
            <v>5</v>
          </cell>
          <cell r="AV159">
            <v>3</v>
          </cell>
          <cell r="AZ159">
            <v>0</v>
          </cell>
          <cell r="BF159">
            <v>20</v>
          </cell>
        </row>
        <row r="160">
          <cell r="AC160">
            <v>85</v>
          </cell>
          <cell r="AL160">
            <v>6</v>
          </cell>
          <cell r="AV160">
            <v>8</v>
          </cell>
          <cell r="AZ160">
            <v>1</v>
          </cell>
          <cell r="BF160">
            <v>20</v>
          </cell>
        </row>
        <row r="161">
          <cell r="AC161">
            <v>70</v>
          </cell>
          <cell r="AL161">
            <v>1</v>
          </cell>
          <cell r="AV161">
            <v>1</v>
          </cell>
          <cell r="AZ161">
            <v>0</v>
          </cell>
          <cell r="BF161">
            <v>20</v>
          </cell>
        </row>
        <row r="162">
          <cell r="AC162">
            <v>20</v>
          </cell>
          <cell r="AL162">
            <v>4</v>
          </cell>
          <cell r="AV162">
            <v>2</v>
          </cell>
          <cell r="AZ162">
            <v>6</v>
          </cell>
          <cell r="BF162">
            <v>20</v>
          </cell>
        </row>
        <row r="163">
          <cell r="AC163">
            <v>80</v>
          </cell>
          <cell r="AL163">
            <v>6</v>
          </cell>
          <cell r="AV163">
            <v>7</v>
          </cell>
          <cell r="AZ163">
            <v>0</v>
          </cell>
          <cell r="BF163">
            <v>20</v>
          </cell>
        </row>
        <row r="164">
          <cell r="AC164">
            <v>50</v>
          </cell>
          <cell r="AL164">
            <v>6</v>
          </cell>
          <cell r="AV164">
            <v>3</v>
          </cell>
          <cell r="AZ164">
            <v>0</v>
          </cell>
          <cell r="BF164">
            <v>20</v>
          </cell>
        </row>
        <row r="165">
          <cell r="AC165">
            <v>70</v>
          </cell>
          <cell r="AL165">
            <v>6</v>
          </cell>
          <cell r="AV165">
            <v>8</v>
          </cell>
          <cell r="AZ165">
            <v>0</v>
          </cell>
          <cell r="BF165">
            <v>20</v>
          </cell>
        </row>
        <row r="166">
          <cell r="AC166">
            <v>70</v>
          </cell>
          <cell r="AL166">
            <v>2</v>
          </cell>
          <cell r="AV166">
            <v>1</v>
          </cell>
          <cell r="AZ166">
            <v>1</v>
          </cell>
          <cell r="BF166">
            <v>20</v>
          </cell>
        </row>
        <row r="167">
          <cell r="AC167">
            <v>70</v>
          </cell>
          <cell r="AL167">
            <v>6</v>
          </cell>
          <cell r="AV167">
            <v>8</v>
          </cell>
          <cell r="AZ167">
            <v>2</v>
          </cell>
          <cell r="BF167">
            <v>12</v>
          </cell>
        </row>
        <row r="169">
          <cell r="AC169">
            <v>60</v>
          </cell>
          <cell r="AL169">
            <v>6</v>
          </cell>
          <cell r="AV169">
            <v>1</v>
          </cell>
          <cell r="AZ169">
            <v>0</v>
          </cell>
          <cell r="BF169">
            <v>16</v>
          </cell>
        </row>
        <row r="170">
          <cell r="AC170">
            <v>10</v>
          </cell>
          <cell r="AL170">
            <v>6</v>
          </cell>
          <cell r="AV170">
            <v>5</v>
          </cell>
          <cell r="AZ170">
            <v>2</v>
          </cell>
          <cell r="BF170">
            <v>20</v>
          </cell>
        </row>
        <row r="171">
          <cell r="AC171">
            <v>50</v>
          </cell>
          <cell r="AL171">
            <v>6</v>
          </cell>
          <cell r="AV171">
            <v>8</v>
          </cell>
          <cell r="AZ171">
            <v>2</v>
          </cell>
          <cell r="BF171">
            <v>4</v>
          </cell>
        </row>
        <row r="172">
          <cell r="AC172">
            <v>75</v>
          </cell>
          <cell r="AL172">
            <v>6</v>
          </cell>
          <cell r="AV172">
            <v>2</v>
          </cell>
          <cell r="AZ172">
            <v>0</v>
          </cell>
          <cell r="BF172">
            <v>19</v>
          </cell>
        </row>
        <row r="173">
          <cell r="AC173">
            <v>60</v>
          </cell>
          <cell r="AL173">
            <v>6</v>
          </cell>
          <cell r="AV173">
            <v>8</v>
          </cell>
          <cell r="AZ173">
            <v>4</v>
          </cell>
          <cell r="BF173">
            <v>20</v>
          </cell>
        </row>
        <row r="174">
          <cell r="AC174">
            <v>100</v>
          </cell>
          <cell r="AL174">
            <v>4</v>
          </cell>
          <cell r="AV174">
            <v>7</v>
          </cell>
          <cell r="AZ174">
            <v>0</v>
          </cell>
          <cell r="BF174">
            <v>20</v>
          </cell>
        </row>
        <row r="175">
          <cell r="AC175">
            <v>50</v>
          </cell>
          <cell r="AL175">
            <v>6</v>
          </cell>
          <cell r="AV175">
            <v>5</v>
          </cell>
          <cell r="AZ175">
            <v>0</v>
          </cell>
          <cell r="BF175">
            <v>20</v>
          </cell>
        </row>
        <row r="176">
          <cell r="AC176">
            <v>85</v>
          </cell>
          <cell r="AL176">
            <v>0</v>
          </cell>
          <cell r="AV176">
            <v>0</v>
          </cell>
          <cell r="AZ176">
            <v>4</v>
          </cell>
          <cell r="BF176">
            <v>20</v>
          </cell>
        </row>
        <row r="177">
          <cell r="AC177">
            <v>90</v>
          </cell>
          <cell r="AL177">
            <v>6</v>
          </cell>
          <cell r="AV177">
            <v>8</v>
          </cell>
          <cell r="AZ177">
            <v>0</v>
          </cell>
          <cell r="BF177">
            <v>20</v>
          </cell>
        </row>
        <row r="178">
          <cell r="AC178">
            <v>80</v>
          </cell>
          <cell r="AL178">
            <v>6</v>
          </cell>
          <cell r="AV178">
            <v>8</v>
          </cell>
          <cell r="AZ178">
            <v>0</v>
          </cell>
          <cell r="BF178">
            <v>20</v>
          </cell>
        </row>
        <row r="180">
          <cell r="AC180">
            <v>70</v>
          </cell>
          <cell r="AL180">
            <v>3</v>
          </cell>
          <cell r="AV180">
            <v>3</v>
          </cell>
          <cell r="AZ180">
            <v>0</v>
          </cell>
          <cell r="BF180">
            <v>16</v>
          </cell>
        </row>
        <row r="181">
          <cell r="AC181">
            <v>40</v>
          </cell>
          <cell r="AL181">
            <v>6</v>
          </cell>
          <cell r="AV181">
            <v>8</v>
          </cell>
          <cell r="AZ181">
            <v>1</v>
          </cell>
          <cell r="BF181">
            <v>16</v>
          </cell>
        </row>
        <row r="182">
          <cell r="AC182">
            <v>60</v>
          </cell>
          <cell r="AL182">
            <v>6</v>
          </cell>
          <cell r="AV182">
            <v>2</v>
          </cell>
          <cell r="AZ182">
            <v>0</v>
          </cell>
          <cell r="BF182">
            <v>20</v>
          </cell>
        </row>
        <row r="183">
          <cell r="AC183">
            <v>75</v>
          </cell>
          <cell r="AL183">
            <v>6</v>
          </cell>
          <cell r="AV183">
            <v>8</v>
          </cell>
          <cell r="AZ183">
            <v>0</v>
          </cell>
          <cell r="BF183">
            <v>20</v>
          </cell>
        </row>
        <row r="184">
          <cell r="AC184">
            <v>70</v>
          </cell>
          <cell r="AL184">
            <v>6</v>
          </cell>
          <cell r="AV184">
            <v>4</v>
          </cell>
          <cell r="AZ184">
            <v>0</v>
          </cell>
          <cell r="BF184">
            <v>20</v>
          </cell>
        </row>
        <row r="185">
          <cell r="AC185">
            <v>75</v>
          </cell>
          <cell r="AL185">
            <v>6</v>
          </cell>
          <cell r="AV185">
            <v>7</v>
          </cell>
          <cell r="AZ185">
            <v>0</v>
          </cell>
          <cell r="BF185">
            <v>20</v>
          </cell>
        </row>
        <row r="186">
          <cell r="AC186">
            <v>95</v>
          </cell>
          <cell r="AL186">
            <v>6</v>
          </cell>
          <cell r="AV186">
            <v>8</v>
          </cell>
          <cell r="AZ186">
            <v>0</v>
          </cell>
          <cell r="BF186">
            <v>20</v>
          </cell>
        </row>
        <row r="187">
          <cell r="AC187">
            <v>90</v>
          </cell>
          <cell r="AL187">
            <v>6</v>
          </cell>
          <cell r="AV187">
            <v>8</v>
          </cell>
          <cell r="AZ187">
            <v>0</v>
          </cell>
          <cell r="BF187">
            <v>20</v>
          </cell>
        </row>
        <row r="188">
          <cell r="AC188">
            <v>60</v>
          </cell>
          <cell r="AL188">
            <v>6</v>
          </cell>
          <cell r="AV188">
            <v>7</v>
          </cell>
          <cell r="AZ188">
            <v>1</v>
          </cell>
          <cell r="BF188">
            <v>19</v>
          </cell>
        </row>
        <row r="189">
          <cell r="AC189">
            <v>98</v>
          </cell>
          <cell r="AL189">
            <v>6</v>
          </cell>
          <cell r="AV189">
            <v>6</v>
          </cell>
          <cell r="AZ189">
            <v>1</v>
          </cell>
          <cell r="BF189">
            <v>20</v>
          </cell>
        </row>
        <row r="190">
          <cell r="AC190">
            <v>100</v>
          </cell>
          <cell r="AL190">
            <v>5</v>
          </cell>
          <cell r="AV190">
            <v>8</v>
          </cell>
          <cell r="AZ190">
            <v>0</v>
          </cell>
          <cell r="BF190">
            <v>20</v>
          </cell>
        </row>
        <row r="191">
          <cell r="AC191">
            <v>80</v>
          </cell>
          <cell r="AL191">
            <v>1</v>
          </cell>
          <cell r="AV191">
            <v>3</v>
          </cell>
          <cell r="AZ191">
            <v>4</v>
          </cell>
          <cell r="BF191">
            <v>20</v>
          </cell>
        </row>
        <row r="192">
          <cell r="AC192">
            <v>50</v>
          </cell>
          <cell r="AL192">
            <v>6</v>
          </cell>
          <cell r="AV192">
            <v>4</v>
          </cell>
          <cell r="AZ192">
            <v>1</v>
          </cell>
          <cell r="BF192">
            <v>16</v>
          </cell>
        </row>
        <row r="194">
          <cell r="AC194">
            <v>70</v>
          </cell>
          <cell r="AL194">
            <v>6</v>
          </cell>
          <cell r="AV194">
            <v>8</v>
          </cell>
          <cell r="AZ194">
            <v>4</v>
          </cell>
          <cell r="BF194">
            <v>8</v>
          </cell>
        </row>
        <row r="195">
          <cell r="AC195">
            <v>70</v>
          </cell>
          <cell r="AL195">
            <v>6</v>
          </cell>
          <cell r="AV195">
            <v>6</v>
          </cell>
          <cell r="AZ195">
            <v>4</v>
          </cell>
          <cell r="BF195">
            <v>20</v>
          </cell>
        </row>
        <row r="196">
          <cell r="AC196">
            <v>70</v>
          </cell>
          <cell r="AL196">
            <v>6</v>
          </cell>
          <cell r="AV196">
            <v>3</v>
          </cell>
          <cell r="AZ196">
            <v>0</v>
          </cell>
          <cell r="BF196">
            <v>20</v>
          </cell>
        </row>
        <row r="197">
          <cell r="AC197">
            <v>90</v>
          </cell>
          <cell r="AL197">
            <v>6</v>
          </cell>
          <cell r="AV197">
            <v>8</v>
          </cell>
          <cell r="AZ197">
            <v>2</v>
          </cell>
          <cell r="BF197">
            <v>20</v>
          </cell>
        </row>
        <row r="198">
          <cell r="AC198">
            <v>65</v>
          </cell>
          <cell r="AL198">
            <v>6</v>
          </cell>
          <cell r="AV198">
            <v>2</v>
          </cell>
          <cell r="AZ198">
            <v>4</v>
          </cell>
          <cell r="BF198">
            <v>20</v>
          </cell>
        </row>
        <row r="199">
          <cell r="AC199">
            <v>70</v>
          </cell>
          <cell r="AL199">
            <v>6</v>
          </cell>
          <cell r="AV199">
            <v>8</v>
          </cell>
          <cell r="AZ199">
            <v>0</v>
          </cell>
          <cell r="BF199">
            <v>20</v>
          </cell>
        </row>
        <row r="200">
          <cell r="AC200">
            <v>85</v>
          </cell>
          <cell r="AL200">
            <v>6</v>
          </cell>
          <cell r="AV200">
            <v>8</v>
          </cell>
          <cell r="AZ200">
            <v>0</v>
          </cell>
          <cell r="BF200">
            <v>20</v>
          </cell>
        </row>
        <row r="201">
          <cell r="AC201">
            <v>80</v>
          </cell>
          <cell r="AL201">
            <v>6</v>
          </cell>
          <cell r="AV201">
            <v>8</v>
          </cell>
          <cell r="AZ201">
            <v>4</v>
          </cell>
          <cell r="BF201">
            <v>20</v>
          </cell>
        </row>
        <row r="202">
          <cell r="AC202">
            <v>50</v>
          </cell>
          <cell r="AL202">
            <v>6</v>
          </cell>
          <cell r="AV202">
            <v>6</v>
          </cell>
          <cell r="AZ202">
            <v>4</v>
          </cell>
          <cell r="BF202">
            <v>20</v>
          </cell>
        </row>
        <row r="203">
          <cell r="AC203">
            <v>60</v>
          </cell>
          <cell r="AL203">
            <v>6</v>
          </cell>
          <cell r="AV203">
            <v>8</v>
          </cell>
          <cell r="AZ203">
            <v>0</v>
          </cell>
          <cell r="BF203">
            <v>20</v>
          </cell>
        </row>
        <row r="204">
          <cell r="AC204">
            <v>100</v>
          </cell>
          <cell r="AL204">
            <v>6</v>
          </cell>
          <cell r="AV204">
            <v>8</v>
          </cell>
          <cell r="AZ204">
            <v>0</v>
          </cell>
          <cell r="BF204">
            <v>20</v>
          </cell>
        </row>
        <row r="205">
          <cell r="AC205">
            <v>70</v>
          </cell>
          <cell r="AL205">
            <v>6</v>
          </cell>
          <cell r="AV205">
            <v>8</v>
          </cell>
          <cell r="AZ205">
            <v>1</v>
          </cell>
          <cell r="BF205">
            <v>12</v>
          </cell>
        </row>
        <row r="207">
          <cell r="AC207">
            <v>60</v>
          </cell>
          <cell r="AL207">
            <v>4</v>
          </cell>
          <cell r="AV207">
            <v>1</v>
          </cell>
          <cell r="AZ207">
            <v>3</v>
          </cell>
          <cell r="BF207">
            <v>20</v>
          </cell>
        </row>
        <row r="209">
          <cell r="AC209">
            <v>90</v>
          </cell>
          <cell r="AL209">
            <v>6</v>
          </cell>
          <cell r="AV209">
            <v>8</v>
          </cell>
          <cell r="AZ209">
            <v>0</v>
          </cell>
          <cell r="BF209">
            <v>20</v>
          </cell>
        </row>
        <row r="210">
          <cell r="AC210">
            <v>75</v>
          </cell>
          <cell r="AL210">
            <v>4</v>
          </cell>
          <cell r="AV210">
            <v>5</v>
          </cell>
          <cell r="AZ210">
            <v>0</v>
          </cell>
          <cell r="BF210">
            <v>20</v>
          </cell>
        </row>
        <row r="211">
          <cell r="AC211">
            <v>100</v>
          </cell>
          <cell r="AL211">
            <v>4</v>
          </cell>
          <cell r="AV211">
            <v>2</v>
          </cell>
          <cell r="AZ211">
            <v>4</v>
          </cell>
          <cell r="BF211">
            <v>20</v>
          </cell>
        </row>
        <row r="212">
          <cell r="AC212">
            <v>80</v>
          </cell>
          <cell r="AL212">
            <v>6</v>
          </cell>
          <cell r="AV212">
            <v>6</v>
          </cell>
          <cell r="AZ212">
            <v>0</v>
          </cell>
          <cell r="BF212">
            <v>20</v>
          </cell>
        </row>
        <row r="213">
          <cell r="AC213">
            <v>60</v>
          </cell>
          <cell r="AL213">
            <v>6</v>
          </cell>
          <cell r="AV213">
            <v>6</v>
          </cell>
          <cell r="AZ213">
            <v>1</v>
          </cell>
          <cell r="BF213">
            <v>20</v>
          </cell>
        </row>
        <row r="214">
          <cell r="AC214">
            <v>100</v>
          </cell>
          <cell r="AL214">
            <v>6</v>
          </cell>
          <cell r="AV214">
            <v>5</v>
          </cell>
          <cell r="AZ214">
            <v>0</v>
          </cell>
          <cell r="BF214">
            <v>20</v>
          </cell>
        </row>
        <row r="215">
          <cell r="AC215">
            <v>100</v>
          </cell>
          <cell r="AL215">
            <v>5</v>
          </cell>
          <cell r="AV215">
            <v>6</v>
          </cell>
          <cell r="AZ215">
            <v>0</v>
          </cell>
          <cell r="BF215">
            <v>20</v>
          </cell>
        </row>
        <row r="216">
          <cell r="AC216">
            <v>100</v>
          </cell>
          <cell r="AL216">
            <v>6</v>
          </cell>
          <cell r="AV216">
            <v>7</v>
          </cell>
          <cell r="AZ216">
            <v>0</v>
          </cell>
          <cell r="BF216">
            <v>20</v>
          </cell>
        </row>
        <row r="217">
          <cell r="AC217">
            <v>90</v>
          </cell>
          <cell r="AL217">
            <v>6</v>
          </cell>
          <cell r="AV217">
            <v>8</v>
          </cell>
          <cell r="AZ217">
            <v>0</v>
          </cell>
          <cell r="BF217">
            <v>20</v>
          </cell>
        </row>
        <row r="218">
          <cell r="AC218">
            <v>70</v>
          </cell>
          <cell r="AL218">
            <v>6</v>
          </cell>
          <cell r="AV218">
            <v>1</v>
          </cell>
          <cell r="AZ218">
            <v>6</v>
          </cell>
          <cell r="BF218">
            <v>12</v>
          </cell>
        </row>
        <row r="220">
          <cell r="AC220">
            <v>80</v>
          </cell>
          <cell r="AL220">
            <v>6</v>
          </cell>
          <cell r="AV220">
            <v>3</v>
          </cell>
          <cell r="AZ220">
            <v>0</v>
          </cell>
          <cell r="BF220">
            <v>20</v>
          </cell>
        </row>
        <row r="221">
          <cell r="AC221">
            <v>80</v>
          </cell>
          <cell r="AL221">
            <v>6</v>
          </cell>
          <cell r="AV221">
            <v>8</v>
          </cell>
          <cell r="AZ221">
            <v>0</v>
          </cell>
          <cell r="BF221">
            <v>20</v>
          </cell>
        </row>
        <row r="222">
          <cell r="AC222">
            <v>50</v>
          </cell>
          <cell r="AL222">
            <v>5</v>
          </cell>
          <cell r="AV222">
            <v>3</v>
          </cell>
          <cell r="AZ222">
            <v>1</v>
          </cell>
          <cell r="BF222">
            <v>20</v>
          </cell>
        </row>
        <row r="223">
          <cell r="AC223">
            <v>75</v>
          </cell>
          <cell r="AL223">
            <v>2</v>
          </cell>
          <cell r="AV223">
            <v>3</v>
          </cell>
          <cell r="AZ223">
            <v>0</v>
          </cell>
          <cell r="BF223">
            <v>20</v>
          </cell>
        </row>
        <row r="224">
          <cell r="AL224">
            <v>6</v>
          </cell>
          <cell r="AV224">
            <v>4</v>
          </cell>
          <cell r="AZ224">
            <v>1</v>
          </cell>
          <cell r="BF224">
            <v>20</v>
          </cell>
        </row>
        <row r="225">
          <cell r="AC225">
            <v>60</v>
          </cell>
          <cell r="AL225">
            <v>6</v>
          </cell>
          <cell r="AV225">
            <v>8</v>
          </cell>
          <cell r="AZ225">
            <v>2</v>
          </cell>
          <cell r="BF225">
            <v>20</v>
          </cell>
        </row>
        <row r="226">
          <cell r="AC226">
            <v>80</v>
          </cell>
          <cell r="AL226">
            <v>0</v>
          </cell>
          <cell r="AV226">
            <v>0</v>
          </cell>
          <cell r="AZ226">
            <v>6</v>
          </cell>
          <cell r="BF226">
            <v>20</v>
          </cell>
        </row>
        <row r="227">
          <cell r="AC227">
            <v>55</v>
          </cell>
          <cell r="AL227">
            <v>6</v>
          </cell>
          <cell r="AV227">
            <v>1</v>
          </cell>
          <cell r="AZ227">
            <v>6</v>
          </cell>
          <cell r="BF227">
            <v>20</v>
          </cell>
        </row>
        <row r="228">
          <cell r="AC228">
            <v>70</v>
          </cell>
          <cell r="AL228">
            <v>6</v>
          </cell>
          <cell r="AV228">
            <v>4</v>
          </cell>
          <cell r="AZ228">
            <v>0</v>
          </cell>
          <cell r="BF228">
            <v>20</v>
          </cell>
        </row>
        <row r="229">
          <cell r="AC229">
            <v>80</v>
          </cell>
          <cell r="AL229">
            <v>6</v>
          </cell>
          <cell r="AV229">
            <v>4</v>
          </cell>
          <cell r="AZ229">
            <v>0</v>
          </cell>
          <cell r="BF229">
            <v>20</v>
          </cell>
        </row>
        <row r="230">
          <cell r="AC230">
            <v>65</v>
          </cell>
          <cell r="AL230">
            <v>6</v>
          </cell>
          <cell r="AV230">
            <v>8</v>
          </cell>
          <cell r="AZ230">
            <v>1</v>
          </cell>
          <cell r="BF230">
            <v>20</v>
          </cell>
        </row>
        <row r="231">
          <cell r="AC231">
            <v>100</v>
          </cell>
          <cell r="AL231">
            <v>6</v>
          </cell>
          <cell r="AV231">
            <v>8</v>
          </cell>
          <cell r="AZ231">
            <v>0</v>
          </cell>
          <cell r="BF231">
            <v>20</v>
          </cell>
        </row>
        <row r="232">
          <cell r="AC232">
            <v>90</v>
          </cell>
          <cell r="AL232">
            <v>6</v>
          </cell>
          <cell r="AV232">
            <v>8</v>
          </cell>
          <cell r="AZ232">
            <v>0</v>
          </cell>
          <cell r="BF232">
            <v>20</v>
          </cell>
        </row>
        <row r="233">
          <cell r="AC233">
            <v>100</v>
          </cell>
          <cell r="AL233">
            <v>0</v>
          </cell>
          <cell r="AV233">
            <v>1</v>
          </cell>
          <cell r="AZ233">
            <v>0</v>
          </cell>
          <cell r="BF233">
            <v>20</v>
          </cell>
        </row>
        <row r="234">
          <cell r="AC234">
            <v>20</v>
          </cell>
          <cell r="AL234">
            <v>6</v>
          </cell>
          <cell r="AV234">
            <v>7</v>
          </cell>
          <cell r="AZ234">
            <v>5</v>
          </cell>
          <cell r="BF234">
            <v>20</v>
          </cell>
        </row>
        <row r="235">
          <cell r="AC235">
            <v>40</v>
          </cell>
          <cell r="AL235">
            <v>6</v>
          </cell>
          <cell r="AV235">
            <v>6</v>
          </cell>
          <cell r="AZ235">
            <v>2</v>
          </cell>
          <cell r="BF235">
            <v>20</v>
          </cell>
        </row>
        <row r="236">
          <cell r="AC236">
            <v>60</v>
          </cell>
          <cell r="AL236">
            <v>6</v>
          </cell>
          <cell r="AV236">
            <v>8</v>
          </cell>
          <cell r="AZ236">
            <v>4</v>
          </cell>
          <cell r="BF236">
            <v>20</v>
          </cell>
        </row>
        <row r="237">
          <cell r="AC237">
            <v>60</v>
          </cell>
          <cell r="AL237">
            <v>6</v>
          </cell>
          <cell r="AV237">
            <v>8</v>
          </cell>
          <cell r="AZ237">
            <v>0</v>
          </cell>
          <cell r="BF237">
            <v>20</v>
          </cell>
        </row>
        <row r="238">
          <cell r="AC238">
            <v>60</v>
          </cell>
          <cell r="AL238">
            <v>6</v>
          </cell>
          <cell r="AV238">
            <v>5</v>
          </cell>
          <cell r="AZ238">
            <v>2</v>
          </cell>
          <cell r="BF238">
            <v>20</v>
          </cell>
        </row>
        <row r="239">
          <cell r="AC239">
            <v>95</v>
          </cell>
          <cell r="AL239">
            <v>6</v>
          </cell>
          <cell r="AV239">
            <v>3</v>
          </cell>
          <cell r="AZ239">
            <v>0</v>
          </cell>
          <cell r="BF239">
            <v>20</v>
          </cell>
        </row>
        <row r="240">
          <cell r="AC240">
            <v>80</v>
          </cell>
          <cell r="AL240">
            <v>6</v>
          </cell>
          <cell r="AV240">
            <v>8</v>
          </cell>
          <cell r="AZ240">
            <v>0</v>
          </cell>
          <cell r="BF240">
            <v>16</v>
          </cell>
        </row>
        <row r="241">
          <cell r="AC241">
            <v>95</v>
          </cell>
          <cell r="AL241">
            <v>6</v>
          </cell>
          <cell r="AV241">
            <v>8</v>
          </cell>
          <cell r="AZ241">
            <v>0</v>
          </cell>
          <cell r="BF241">
            <v>20</v>
          </cell>
        </row>
        <row r="242">
          <cell r="AC242">
            <v>70</v>
          </cell>
          <cell r="AL242">
            <v>0</v>
          </cell>
          <cell r="AV242">
            <v>0</v>
          </cell>
          <cell r="AZ242">
            <v>3</v>
          </cell>
          <cell r="BF242">
            <v>20</v>
          </cell>
        </row>
        <row r="243">
          <cell r="AC243">
            <v>95</v>
          </cell>
          <cell r="AL243">
            <v>6</v>
          </cell>
          <cell r="AV243">
            <v>8</v>
          </cell>
          <cell r="AZ243">
            <v>4</v>
          </cell>
          <cell r="BF243">
            <v>20</v>
          </cell>
        </row>
        <row r="244">
          <cell r="AC244">
            <v>75</v>
          </cell>
          <cell r="AL244">
            <v>4</v>
          </cell>
          <cell r="AV244">
            <v>1</v>
          </cell>
          <cell r="AZ244">
            <v>2</v>
          </cell>
          <cell r="BF244">
            <v>12</v>
          </cell>
        </row>
        <row r="245">
          <cell r="AC245">
            <v>90</v>
          </cell>
          <cell r="AL245">
            <v>6</v>
          </cell>
          <cell r="AV245">
            <v>8</v>
          </cell>
          <cell r="AZ245">
            <v>0</v>
          </cell>
          <cell r="BF245">
            <v>20</v>
          </cell>
        </row>
        <row r="247">
          <cell r="AC247">
            <v>75</v>
          </cell>
          <cell r="AL247">
            <v>6</v>
          </cell>
          <cell r="AV247">
            <v>6</v>
          </cell>
          <cell r="AZ247">
            <v>1</v>
          </cell>
          <cell r="BF247">
            <v>5</v>
          </cell>
        </row>
        <row r="248">
          <cell r="AC248">
            <v>95</v>
          </cell>
          <cell r="AL248">
            <v>6</v>
          </cell>
          <cell r="AV248">
            <v>8</v>
          </cell>
          <cell r="AZ248">
            <v>0</v>
          </cell>
          <cell r="BF248">
            <v>20</v>
          </cell>
        </row>
        <row r="249">
          <cell r="AC249">
            <v>65</v>
          </cell>
          <cell r="AL249">
            <v>0</v>
          </cell>
          <cell r="AV249">
            <v>3</v>
          </cell>
          <cell r="AZ249">
            <v>1</v>
          </cell>
          <cell r="BF249">
            <v>20</v>
          </cell>
        </row>
        <row r="250">
          <cell r="AC250">
            <v>45</v>
          </cell>
          <cell r="AL250">
            <v>1</v>
          </cell>
          <cell r="AV250">
            <v>0</v>
          </cell>
          <cell r="AZ250">
            <v>2</v>
          </cell>
          <cell r="BF250">
            <v>20</v>
          </cell>
        </row>
        <row r="251">
          <cell r="AC251">
            <v>50</v>
          </cell>
          <cell r="AL251">
            <v>6</v>
          </cell>
          <cell r="AV251">
            <v>7</v>
          </cell>
          <cell r="AZ251">
            <v>4</v>
          </cell>
          <cell r="BF251">
            <v>12</v>
          </cell>
        </row>
        <row r="252">
          <cell r="AC252">
            <v>60</v>
          </cell>
          <cell r="AL252">
            <v>6</v>
          </cell>
          <cell r="AV252">
            <v>8</v>
          </cell>
          <cell r="AZ252">
            <v>0</v>
          </cell>
          <cell r="BF252">
            <v>20</v>
          </cell>
        </row>
        <row r="253">
          <cell r="AC253">
            <v>94</v>
          </cell>
          <cell r="AL253">
            <v>6</v>
          </cell>
          <cell r="AV253">
            <v>8</v>
          </cell>
          <cell r="AZ253">
            <v>0</v>
          </cell>
          <cell r="BF253">
            <v>20</v>
          </cell>
        </row>
        <row r="254">
          <cell r="AC254">
            <v>100</v>
          </cell>
          <cell r="AL254">
            <v>6</v>
          </cell>
          <cell r="AV254">
            <v>5</v>
          </cell>
          <cell r="AZ254">
            <v>1</v>
          </cell>
          <cell r="BF254">
            <v>20</v>
          </cell>
        </row>
        <row r="256">
          <cell r="AC256">
            <v>50</v>
          </cell>
          <cell r="AL256">
            <v>6</v>
          </cell>
          <cell r="AV256">
            <v>1</v>
          </cell>
          <cell r="AZ256">
            <v>3</v>
          </cell>
          <cell r="BF256">
            <v>20</v>
          </cell>
        </row>
        <row r="257">
          <cell r="AC257">
            <v>65</v>
          </cell>
          <cell r="AL257">
            <v>6</v>
          </cell>
          <cell r="AV257">
            <v>8</v>
          </cell>
          <cell r="AZ257">
            <v>0</v>
          </cell>
          <cell r="BF257">
            <v>20</v>
          </cell>
        </row>
        <row r="258">
          <cell r="AC258">
            <v>80</v>
          </cell>
          <cell r="AL258">
            <v>6</v>
          </cell>
          <cell r="AV258">
            <v>8</v>
          </cell>
          <cell r="AZ258">
            <v>1</v>
          </cell>
          <cell r="BF258">
            <v>19</v>
          </cell>
        </row>
        <row r="260">
          <cell r="AC260">
            <v>100</v>
          </cell>
          <cell r="AL260">
            <v>6</v>
          </cell>
          <cell r="AV260">
            <v>5</v>
          </cell>
          <cell r="AZ260">
            <v>0</v>
          </cell>
          <cell r="BF260">
            <v>20</v>
          </cell>
        </row>
        <row r="261">
          <cell r="AC261">
            <v>98</v>
          </cell>
          <cell r="AL261">
            <v>6</v>
          </cell>
          <cell r="AV261">
            <v>7</v>
          </cell>
          <cell r="AZ261">
            <v>2</v>
          </cell>
          <cell r="BF261">
            <v>20</v>
          </cell>
        </row>
        <row r="264">
          <cell r="AC264">
            <v>75</v>
          </cell>
          <cell r="AL264">
            <v>6</v>
          </cell>
          <cell r="AV264">
            <v>6</v>
          </cell>
          <cell r="AZ264">
            <v>0</v>
          </cell>
          <cell r="BF264">
            <v>20</v>
          </cell>
        </row>
        <row r="265">
          <cell r="AC265">
            <v>100</v>
          </cell>
          <cell r="AL265">
            <v>6</v>
          </cell>
          <cell r="AV265">
            <v>8</v>
          </cell>
          <cell r="AZ265">
            <v>0</v>
          </cell>
          <cell r="BF265">
            <v>20</v>
          </cell>
        </row>
        <row r="267">
          <cell r="AC267">
            <v>45</v>
          </cell>
          <cell r="AL267">
            <v>6</v>
          </cell>
          <cell r="AV267">
            <v>8</v>
          </cell>
          <cell r="AZ267">
            <v>0</v>
          </cell>
          <cell r="BF267">
            <v>10</v>
          </cell>
        </row>
        <row r="268">
          <cell r="AC268">
            <v>100</v>
          </cell>
        </row>
        <row r="269">
          <cell r="AC269">
            <v>97</v>
          </cell>
          <cell r="AL269">
            <v>6</v>
          </cell>
          <cell r="AV269">
            <v>8</v>
          </cell>
          <cell r="AZ269">
            <v>0</v>
          </cell>
          <cell r="BF269">
            <v>16</v>
          </cell>
        </row>
        <row r="270">
          <cell r="AC270">
            <v>40</v>
          </cell>
          <cell r="AL270">
            <v>0</v>
          </cell>
          <cell r="AV270">
            <v>0</v>
          </cell>
          <cell r="AZ270">
            <v>0</v>
          </cell>
          <cell r="BF270">
            <v>20</v>
          </cell>
        </row>
        <row r="271">
          <cell r="AC271">
            <v>90</v>
          </cell>
          <cell r="AL271">
            <v>6</v>
          </cell>
          <cell r="AV271">
            <v>8</v>
          </cell>
          <cell r="AZ271">
            <v>0</v>
          </cell>
          <cell r="BF271">
            <v>20</v>
          </cell>
        </row>
        <row r="272">
          <cell r="AC272">
            <v>50</v>
          </cell>
          <cell r="AL272">
            <v>4</v>
          </cell>
          <cell r="AV272">
            <v>4</v>
          </cell>
          <cell r="AZ272">
            <v>0</v>
          </cell>
          <cell r="BF272">
            <v>20</v>
          </cell>
        </row>
        <row r="273">
          <cell r="AC273">
            <v>60</v>
          </cell>
          <cell r="AL273">
            <v>3</v>
          </cell>
          <cell r="AV273">
            <v>3</v>
          </cell>
          <cell r="AZ273">
            <v>5</v>
          </cell>
          <cell r="BF273">
            <v>14</v>
          </cell>
        </row>
        <row r="274">
          <cell r="AC274">
            <v>92</v>
          </cell>
          <cell r="AL274">
            <v>6</v>
          </cell>
          <cell r="AV274">
            <v>4</v>
          </cell>
          <cell r="AZ274">
            <v>0</v>
          </cell>
          <cell r="BF274">
            <v>18</v>
          </cell>
        </row>
        <row r="275">
          <cell r="AC275">
            <v>75</v>
          </cell>
          <cell r="AL275">
            <v>5</v>
          </cell>
          <cell r="AV275">
            <v>5</v>
          </cell>
          <cell r="AZ275">
            <v>2</v>
          </cell>
          <cell r="BF275">
            <v>20</v>
          </cell>
        </row>
        <row r="276">
          <cell r="AC276">
            <v>80</v>
          </cell>
          <cell r="AL276">
            <v>6</v>
          </cell>
          <cell r="AV276">
            <v>3</v>
          </cell>
          <cell r="AZ276">
            <v>3</v>
          </cell>
          <cell r="BF276">
            <v>20</v>
          </cell>
        </row>
        <row r="277">
          <cell r="AC277">
            <v>70</v>
          </cell>
          <cell r="AL277">
            <v>6</v>
          </cell>
          <cell r="AV277">
            <v>7</v>
          </cell>
          <cell r="AZ277">
            <v>1</v>
          </cell>
          <cell r="BF277">
            <v>17</v>
          </cell>
        </row>
        <row r="278">
          <cell r="AC278">
            <v>85</v>
          </cell>
          <cell r="AL278">
            <v>6</v>
          </cell>
          <cell r="AV278">
            <v>8</v>
          </cell>
          <cell r="AZ278">
            <v>0</v>
          </cell>
          <cell r="BF278">
            <v>19</v>
          </cell>
        </row>
        <row r="279">
          <cell r="AC279">
            <v>90</v>
          </cell>
          <cell r="AL279">
            <v>6</v>
          </cell>
          <cell r="AV279">
            <v>5</v>
          </cell>
          <cell r="AZ279">
            <v>0</v>
          </cell>
          <cell r="BF279">
            <v>20</v>
          </cell>
        </row>
        <row r="280">
          <cell r="AC280">
            <v>20</v>
          </cell>
          <cell r="AL280">
            <v>0</v>
          </cell>
          <cell r="AV280">
            <v>0</v>
          </cell>
          <cell r="AZ280">
            <v>6</v>
          </cell>
          <cell r="BF280">
            <v>8</v>
          </cell>
        </row>
        <row r="281">
          <cell r="AC281">
            <v>90</v>
          </cell>
          <cell r="AL281">
            <v>6</v>
          </cell>
          <cell r="AV281">
            <v>3</v>
          </cell>
          <cell r="AZ281">
            <v>1</v>
          </cell>
          <cell r="BF281">
            <v>20</v>
          </cell>
        </row>
        <row r="282">
          <cell r="AC282">
            <v>90</v>
          </cell>
          <cell r="AL282">
            <v>6</v>
          </cell>
          <cell r="AV282">
            <v>8</v>
          </cell>
          <cell r="AZ282">
            <v>0</v>
          </cell>
          <cell r="BF282">
            <v>12</v>
          </cell>
        </row>
        <row r="283">
          <cell r="AC283">
            <v>85</v>
          </cell>
          <cell r="AL283">
            <v>6</v>
          </cell>
          <cell r="AV283">
            <v>4</v>
          </cell>
          <cell r="AZ283">
            <v>0</v>
          </cell>
          <cell r="BF283">
            <v>12</v>
          </cell>
        </row>
        <row r="284">
          <cell r="AC284">
            <v>40</v>
          </cell>
          <cell r="AL284">
            <v>6</v>
          </cell>
          <cell r="AV284">
            <v>2</v>
          </cell>
          <cell r="AZ284">
            <v>4</v>
          </cell>
          <cell r="BF284">
            <v>20</v>
          </cell>
        </row>
        <row r="285">
          <cell r="AC285">
            <v>50</v>
          </cell>
          <cell r="AL285">
            <v>6</v>
          </cell>
          <cell r="AV285">
            <v>7</v>
          </cell>
          <cell r="AZ285">
            <v>4</v>
          </cell>
          <cell r="BF285">
            <v>20</v>
          </cell>
        </row>
        <row r="287">
          <cell r="AC287">
            <v>45</v>
          </cell>
          <cell r="AL287">
            <v>4</v>
          </cell>
          <cell r="AV287">
            <v>4</v>
          </cell>
          <cell r="AZ287">
            <v>0</v>
          </cell>
          <cell r="BF287">
            <v>20</v>
          </cell>
        </row>
        <row r="288">
          <cell r="AC288">
            <v>50</v>
          </cell>
          <cell r="AL288">
            <v>1</v>
          </cell>
          <cell r="AV288">
            <v>1</v>
          </cell>
          <cell r="AZ288">
            <v>0</v>
          </cell>
          <cell r="BF288">
            <v>20</v>
          </cell>
        </row>
        <row r="289">
          <cell r="AC289">
            <v>35</v>
          </cell>
          <cell r="AL289">
            <v>6</v>
          </cell>
          <cell r="AV289">
            <v>7</v>
          </cell>
          <cell r="AZ289">
            <v>0</v>
          </cell>
          <cell r="BF289">
            <v>20</v>
          </cell>
        </row>
        <row r="290">
          <cell r="AC290">
            <v>100</v>
          </cell>
          <cell r="AL290">
            <v>6</v>
          </cell>
          <cell r="AV290">
            <v>8</v>
          </cell>
          <cell r="AZ290">
            <v>0</v>
          </cell>
          <cell r="BF290">
            <v>20</v>
          </cell>
        </row>
        <row r="291">
          <cell r="AC291">
            <v>50</v>
          </cell>
          <cell r="AL291">
            <v>2</v>
          </cell>
          <cell r="AV291">
            <v>3</v>
          </cell>
          <cell r="AZ291">
            <v>2</v>
          </cell>
          <cell r="BF291">
            <v>13</v>
          </cell>
        </row>
        <row r="293">
          <cell r="AC293">
            <v>70</v>
          </cell>
          <cell r="AL293">
            <v>5</v>
          </cell>
          <cell r="AV293">
            <v>2</v>
          </cell>
          <cell r="AZ293">
            <v>2</v>
          </cell>
          <cell r="BF293">
            <v>20</v>
          </cell>
        </row>
        <row r="294">
          <cell r="AC294">
            <v>90</v>
          </cell>
          <cell r="AL294">
            <v>1</v>
          </cell>
          <cell r="AV294">
            <v>1</v>
          </cell>
          <cell r="AZ294">
            <v>0</v>
          </cell>
          <cell r="BF294">
            <v>20</v>
          </cell>
        </row>
        <row r="295">
          <cell r="AC295">
            <v>70</v>
          </cell>
          <cell r="AL295">
            <v>6</v>
          </cell>
          <cell r="AV295">
            <v>8</v>
          </cell>
          <cell r="AZ295">
            <v>0</v>
          </cell>
          <cell r="BF295">
            <v>20</v>
          </cell>
        </row>
        <row r="296">
          <cell r="AC296">
            <v>80</v>
          </cell>
          <cell r="AL296">
            <v>5</v>
          </cell>
          <cell r="AV296">
            <v>1</v>
          </cell>
          <cell r="AZ296">
            <v>0</v>
          </cell>
          <cell r="BF296">
            <v>20</v>
          </cell>
        </row>
        <row r="298">
          <cell r="AC298">
            <v>60</v>
          </cell>
          <cell r="AL298">
            <v>6</v>
          </cell>
          <cell r="AV298">
            <v>4</v>
          </cell>
          <cell r="AZ298">
            <v>3</v>
          </cell>
          <cell r="BF298">
            <v>12</v>
          </cell>
        </row>
        <row r="299">
          <cell r="AC299">
            <v>90</v>
          </cell>
          <cell r="AL299">
            <v>6</v>
          </cell>
          <cell r="AV299">
            <v>8</v>
          </cell>
          <cell r="AZ299">
            <v>0</v>
          </cell>
          <cell r="BF299">
            <v>20</v>
          </cell>
        </row>
        <row r="301">
          <cell r="AC301">
            <v>80</v>
          </cell>
          <cell r="AL301">
            <v>5</v>
          </cell>
          <cell r="AV301">
            <v>8</v>
          </cell>
          <cell r="AZ301">
            <v>2</v>
          </cell>
          <cell r="BF301">
            <v>20</v>
          </cell>
        </row>
        <row r="302">
          <cell r="AC302">
            <v>60</v>
          </cell>
          <cell r="AL302">
            <v>6</v>
          </cell>
          <cell r="AV302">
            <v>5</v>
          </cell>
          <cell r="AZ302">
            <v>0</v>
          </cell>
          <cell r="BF302">
            <v>16</v>
          </cell>
        </row>
        <row r="303">
          <cell r="AC303">
            <v>55</v>
          </cell>
          <cell r="AL303">
            <v>6</v>
          </cell>
          <cell r="AV303">
            <v>6</v>
          </cell>
          <cell r="AZ303">
            <v>0</v>
          </cell>
          <cell r="BF303">
            <v>14</v>
          </cell>
        </row>
        <row r="305">
          <cell r="AC305">
            <v>30</v>
          </cell>
          <cell r="AL305">
            <v>4</v>
          </cell>
          <cell r="AV305">
            <v>3</v>
          </cell>
          <cell r="AZ305">
            <v>0</v>
          </cell>
          <cell r="BF305">
            <v>16</v>
          </cell>
        </row>
        <row r="306">
          <cell r="AC306">
            <v>100</v>
          </cell>
          <cell r="AL306">
            <v>6</v>
          </cell>
          <cell r="AV306">
            <v>8</v>
          </cell>
          <cell r="AZ306">
            <v>0</v>
          </cell>
          <cell r="BF306">
            <v>20</v>
          </cell>
        </row>
        <row r="307">
          <cell r="AC307">
            <v>80</v>
          </cell>
          <cell r="AL307">
            <v>5</v>
          </cell>
          <cell r="AV307">
            <v>1</v>
          </cell>
          <cell r="AZ307">
            <v>0</v>
          </cell>
          <cell r="BF307">
            <v>20</v>
          </cell>
        </row>
        <row r="308">
          <cell r="AC308">
            <v>95</v>
          </cell>
          <cell r="AL308">
            <v>8</v>
          </cell>
          <cell r="AV308">
            <v>8</v>
          </cell>
          <cell r="AZ308">
            <v>0</v>
          </cell>
          <cell r="BF308">
            <v>20</v>
          </cell>
        </row>
        <row r="309">
          <cell r="AC309">
            <v>70</v>
          </cell>
          <cell r="AL309">
            <v>6</v>
          </cell>
          <cell r="AV309">
            <v>6</v>
          </cell>
          <cell r="AZ309">
            <v>0</v>
          </cell>
          <cell r="BF309">
            <v>20</v>
          </cell>
        </row>
        <row r="310">
          <cell r="AC310">
            <v>50</v>
          </cell>
          <cell r="AL310">
            <v>6</v>
          </cell>
          <cell r="AV310">
            <v>8</v>
          </cell>
          <cell r="AZ310">
            <v>0</v>
          </cell>
          <cell r="BF310">
            <v>20</v>
          </cell>
        </row>
        <row r="311">
          <cell r="AC311">
            <v>80</v>
          </cell>
          <cell r="AL311">
            <v>6</v>
          </cell>
          <cell r="AV311">
            <v>8</v>
          </cell>
          <cell r="AZ311">
            <v>0</v>
          </cell>
          <cell r="BF311">
            <v>12</v>
          </cell>
        </row>
        <row r="313">
          <cell r="AC313">
            <v>90</v>
          </cell>
          <cell r="AL313">
            <v>4</v>
          </cell>
          <cell r="AV313">
            <v>4</v>
          </cell>
          <cell r="AZ313">
            <v>0</v>
          </cell>
          <cell r="BF313">
            <v>20</v>
          </cell>
        </row>
        <row r="314">
          <cell r="AC314">
            <v>50</v>
          </cell>
          <cell r="AL314">
            <v>2</v>
          </cell>
          <cell r="AV314">
            <v>1</v>
          </cell>
          <cell r="AZ314">
            <v>0</v>
          </cell>
          <cell r="BF314">
            <v>20</v>
          </cell>
        </row>
        <row r="315">
          <cell r="AC315">
            <v>85</v>
          </cell>
          <cell r="AL315">
            <v>6</v>
          </cell>
          <cell r="AV315">
            <v>8</v>
          </cell>
          <cell r="AZ315">
            <v>1</v>
          </cell>
          <cell r="BF315">
            <v>20</v>
          </cell>
        </row>
        <row r="316">
          <cell r="AC316">
            <v>35</v>
          </cell>
          <cell r="AL316">
            <v>6</v>
          </cell>
          <cell r="AV316">
            <v>8</v>
          </cell>
          <cell r="AZ316">
            <v>2</v>
          </cell>
          <cell r="BF316">
            <v>20</v>
          </cell>
        </row>
        <row r="317">
          <cell r="AC317">
            <v>80</v>
          </cell>
          <cell r="AL317">
            <v>1</v>
          </cell>
          <cell r="AV317">
            <v>5</v>
          </cell>
          <cell r="AZ317">
            <v>0</v>
          </cell>
          <cell r="BF317">
            <v>20</v>
          </cell>
        </row>
        <row r="318">
          <cell r="AC318">
            <v>50</v>
          </cell>
          <cell r="AL318">
            <v>6</v>
          </cell>
          <cell r="AV318">
            <v>8</v>
          </cell>
          <cell r="AZ318">
            <v>2</v>
          </cell>
          <cell r="BF318">
            <v>12</v>
          </cell>
        </row>
        <row r="319">
          <cell r="AC319">
            <v>90</v>
          </cell>
          <cell r="AL319">
            <v>6</v>
          </cell>
          <cell r="AV319">
            <v>8</v>
          </cell>
          <cell r="AZ319">
            <v>0</v>
          </cell>
          <cell r="BF319">
            <v>20</v>
          </cell>
        </row>
        <row r="320">
          <cell r="AC320">
            <v>50</v>
          </cell>
          <cell r="AL320">
            <v>5</v>
          </cell>
          <cell r="AV320">
            <v>1</v>
          </cell>
          <cell r="AZ320">
            <v>0</v>
          </cell>
          <cell r="BF320">
            <v>20</v>
          </cell>
        </row>
        <row r="321">
          <cell r="AC321">
            <v>85</v>
          </cell>
          <cell r="AL321">
            <v>6</v>
          </cell>
          <cell r="AV321">
            <v>8</v>
          </cell>
          <cell r="AZ321">
            <v>1</v>
          </cell>
          <cell r="BF321">
            <v>20</v>
          </cell>
        </row>
        <row r="323">
          <cell r="AC323">
            <v>85</v>
          </cell>
          <cell r="AL323">
            <v>6</v>
          </cell>
          <cell r="AV323">
            <v>8</v>
          </cell>
          <cell r="AZ323">
            <v>0</v>
          </cell>
          <cell r="BF323">
            <v>20</v>
          </cell>
        </row>
        <row r="324">
          <cell r="AC324">
            <v>85</v>
          </cell>
          <cell r="AL324">
            <v>1</v>
          </cell>
          <cell r="AV324">
            <v>1</v>
          </cell>
          <cell r="AZ324">
            <v>4</v>
          </cell>
          <cell r="BF324">
            <v>20</v>
          </cell>
        </row>
        <row r="325">
          <cell r="AC325">
            <v>60</v>
          </cell>
          <cell r="AL325">
            <v>0</v>
          </cell>
          <cell r="AV325">
            <v>0</v>
          </cell>
          <cell r="AZ325">
            <v>0</v>
          </cell>
          <cell r="BF325">
            <v>20</v>
          </cell>
        </row>
        <row r="326">
          <cell r="AC326">
            <v>55</v>
          </cell>
          <cell r="AL326">
            <v>6</v>
          </cell>
          <cell r="AV326">
            <v>8</v>
          </cell>
          <cell r="AZ326">
            <v>0</v>
          </cell>
          <cell r="BF326">
            <v>20</v>
          </cell>
        </row>
        <row r="328">
          <cell r="AC328">
            <v>80</v>
          </cell>
          <cell r="AL328">
            <v>6</v>
          </cell>
          <cell r="AV328">
            <v>8</v>
          </cell>
          <cell r="AZ328">
            <v>0</v>
          </cell>
          <cell r="BF328">
            <v>20</v>
          </cell>
        </row>
        <row r="329">
          <cell r="AC329">
            <v>100</v>
          </cell>
          <cell r="AL329">
            <v>6</v>
          </cell>
          <cell r="AV329">
            <v>8</v>
          </cell>
          <cell r="AZ329">
            <v>0</v>
          </cell>
          <cell r="BF329">
            <v>20</v>
          </cell>
        </row>
        <row r="330">
          <cell r="AC330">
            <v>70</v>
          </cell>
          <cell r="AL330">
            <v>6</v>
          </cell>
          <cell r="AV330">
            <v>1</v>
          </cell>
          <cell r="AZ330">
            <v>0</v>
          </cell>
          <cell r="BF330">
            <v>20</v>
          </cell>
        </row>
        <row r="331">
          <cell r="AC331">
            <v>10</v>
          </cell>
          <cell r="AL331">
            <v>0</v>
          </cell>
          <cell r="AV331">
            <v>0</v>
          </cell>
          <cell r="AZ331">
            <v>3</v>
          </cell>
          <cell r="BF331">
            <v>20</v>
          </cell>
        </row>
        <row r="332">
          <cell r="AC332">
            <v>100</v>
          </cell>
          <cell r="AL332">
            <v>6</v>
          </cell>
          <cell r="AV332">
            <v>8</v>
          </cell>
          <cell r="AZ332">
            <v>0</v>
          </cell>
          <cell r="BF332">
            <v>20</v>
          </cell>
        </row>
        <row r="333">
          <cell r="AC333">
            <v>90</v>
          </cell>
          <cell r="AL333">
            <v>5</v>
          </cell>
          <cell r="AV333">
            <v>4</v>
          </cell>
          <cell r="AZ333">
            <v>2</v>
          </cell>
          <cell r="BF333">
            <v>16</v>
          </cell>
        </row>
        <row r="334">
          <cell r="AC334">
            <v>80</v>
          </cell>
          <cell r="AL334">
            <v>5</v>
          </cell>
          <cell r="AV334">
            <v>3</v>
          </cell>
          <cell r="AZ334">
            <v>0</v>
          </cell>
          <cell r="BF334">
            <v>20</v>
          </cell>
        </row>
        <row r="336">
          <cell r="AC336">
            <v>80</v>
          </cell>
          <cell r="AL336">
            <v>6</v>
          </cell>
          <cell r="AV336">
            <v>5</v>
          </cell>
          <cell r="AZ336">
            <v>0</v>
          </cell>
          <cell r="BF336">
            <v>20</v>
          </cell>
        </row>
        <row r="337">
          <cell r="AC337">
            <v>99</v>
          </cell>
          <cell r="AL337">
            <v>6</v>
          </cell>
          <cell r="AV337">
            <v>7</v>
          </cell>
          <cell r="AZ337">
            <v>0</v>
          </cell>
          <cell r="BF337">
            <v>20</v>
          </cell>
        </row>
        <row r="342">
          <cell r="AC342">
            <v>40</v>
          </cell>
          <cell r="AL342">
            <v>3</v>
          </cell>
          <cell r="AV342">
            <v>1</v>
          </cell>
          <cell r="AZ342">
            <v>0</v>
          </cell>
          <cell r="BF342">
            <v>20</v>
          </cell>
        </row>
        <row r="345">
          <cell r="AC345">
            <v>80</v>
          </cell>
          <cell r="AL345">
            <v>2</v>
          </cell>
          <cell r="AV345">
            <v>1</v>
          </cell>
          <cell r="AZ345">
            <v>1</v>
          </cell>
          <cell r="BF345">
            <v>20</v>
          </cell>
        </row>
        <row r="346">
          <cell r="AC346">
            <v>50</v>
          </cell>
          <cell r="AL346">
            <v>0</v>
          </cell>
          <cell r="AV346">
            <v>0</v>
          </cell>
          <cell r="AZ346">
            <v>0</v>
          </cell>
          <cell r="BF346">
            <v>20</v>
          </cell>
        </row>
        <row r="348">
          <cell r="AC348">
            <v>93</v>
          </cell>
          <cell r="AL348">
            <v>6</v>
          </cell>
          <cell r="AV348">
            <v>8</v>
          </cell>
          <cell r="AZ348">
            <v>0</v>
          </cell>
          <cell r="BF348">
            <v>20</v>
          </cell>
        </row>
        <row r="349">
          <cell r="AC349">
            <v>6</v>
          </cell>
          <cell r="AL349">
            <v>6</v>
          </cell>
          <cell r="AV349">
            <v>6</v>
          </cell>
          <cell r="AZ349">
            <v>0</v>
          </cell>
          <cell r="BF349">
            <v>4</v>
          </cell>
        </row>
        <row r="352">
          <cell r="AC352">
            <v>80</v>
          </cell>
          <cell r="AL352">
            <v>4</v>
          </cell>
          <cell r="AV352">
            <v>8</v>
          </cell>
          <cell r="AZ352">
            <v>0</v>
          </cell>
          <cell r="BF352">
            <v>16</v>
          </cell>
        </row>
        <row r="354">
          <cell r="AC354">
            <v>60</v>
          </cell>
          <cell r="AL354">
            <v>6</v>
          </cell>
          <cell r="AV354">
            <v>5</v>
          </cell>
          <cell r="AZ354">
            <v>0</v>
          </cell>
          <cell r="BF354">
            <v>16</v>
          </cell>
        </row>
        <row r="355">
          <cell r="AC355">
            <v>25</v>
          </cell>
          <cell r="AL355">
            <v>6</v>
          </cell>
          <cell r="AV355">
            <v>8</v>
          </cell>
          <cell r="AZ355">
            <v>0</v>
          </cell>
          <cell r="BF355">
            <v>16</v>
          </cell>
        </row>
        <row r="356">
          <cell r="AC356">
            <v>85</v>
          </cell>
          <cell r="AL356">
            <v>6</v>
          </cell>
          <cell r="AV356">
            <v>5</v>
          </cell>
          <cell r="AZ356">
            <v>0</v>
          </cell>
          <cell r="BF356">
            <v>5</v>
          </cell>
        </row>
        <row r="357">
          <cell r="AC357">
            <v>65</v>
          </cell>
          <cell r="AL357">
            <v>6</v>
          </cell>
          <cell r="AV357">
            <v>8</v>
          </cell>
          <cell r="AZ357">
            <v>0</v>
          </cell>
          <cell r="BF357">
            <v>20</v>
          </cell>
        </row>
        <row r="358">
          <cell r="AC358">
            <v>60</v>
          </cell>
          <cell r="AL358">
            <v>6</v>
          </cell>
          <cell r="AV358">
            <v>6</v>
          </cell>
          <cell r="AZ358">
            <v>0</v>
          </cell>
          <cell r="BF358">
            <v>20</v>
          </cell>
        </row>
        <row r="359">
          <cell r="AC359">
            <v>45</v>
          </cell>
          <cell r="AL359">
            <v>6</v>
          </cell>
          <cell r="AV359">
            <v>4</v>
          </cell>
          <cell r="AZ359">
            <v>2</v>
          </cell>
          <cell r="BF359">
            <v>4</v>
          </cell>
        </row>
        <row r="361">
          <cell r="AC361">
            <v>60</v>
          </cell>
          <cell r="AL361">
            <v>6</v>
          </cell>
          <cell r="AV361">
            <v>4</v>
          </cell>
          <cell r="AZ361">
            <v>3</v>
          </cell>
          <cell r="BF361">
            <v>20</v>
          </cell>
        </row>
        <row r="362">
          <cell r="AC362">
            <v>80</v>
          </cell>
          <cell r="AL362">
            <v>6</v>
          </cell>
          <cell r="AV362">
            <v>8</v>
          </cell>
          <cell r="AZ362">
            <v>0</v>
          </cell>
          <cell r="BF362">
            <v>20</v>
          </cell>
        </row>
        <row r="366">
          <cell r="AC366">
            <v>95</v>
          </cell>
          <cell r="AL366">
            <v>6</v>
          </cell>
          <cell r="AV366">
            <v>8</v>
          </cell>
          <cell r="AZ366">
            <v>0</v>
          </cell>
          <cell r="BF366">
            <v>20</v>
          </cell>
        </row>
        <row r="367">
          <cell r="AC367">
            <v>50</v>
          </cell>
          <cell r="AL367">
            <v>1</v>
          </cell>
          <cell r="AV367">
            <v>0</v>
          </cell>
          <cell r="AZ367">
            <v>0</v>
          </cell>
          <cell r="BF367">
            <v>20</v>
          </cell>
        </row>
        <row r="368">
          <cell r="AC368">
            <v>75</v>
          </cell>
        </row>
        <row r="371">
          <cell r="AC371">
            <v>80</v>
          </cell>
          <cell r="AL371">
            <v>6</v>
          </cell>
          <cell r="AV371">
            <v>3</v>
          </cell>
          <cell r="AZ371">
            <v>0</v>
          </cell>
          <cell r="BF371">
            <v>20</v>
          </cell>
        </row>
        <row r="373">
          <cell r="AC373">
            <v>80</v>
          </cell>
          <cell r="AL373">
            <v>6</v>
          </cell>
          <cell r="AV373">
            <v>8</v>
          </cell>
          <cell r="AZ373">
            <v>1</v>
          </cell>
          <cell r="BF373">
            <v>20</v>
          </cell>
        </row>
        <row r="374">
          <cell r="AC374">
            <v>60</v>
          </cell>
          <cell r="AL374">
            <v>6</v>
          </cell>
          <cell r="AV374">
            <v>5</v>
          </cell>
          <cell r="AZ374">
            <v>4</v>
          </cell>
          <cell r="BF374">
            <v>18</v>
          </cell>
        </row>
        <row r="376">
          <cell r="AC376">
            <v>90</v>
          </cell>
          <cell r="AL376">
            <v>6</v>
          </cell>
          <cell r="AV376">
            <v>8</v>
          </cell>
          <cell r="AZ376">
            <v>1</v>
          </cell>
          <cell r="BF376">
            <v>20</v>
          </cell>
        </row>
        <row r="377">
          <cell r="AC377">
            <v>90</v>
          </cell>
          <cell r="AL377">
            <v>6</v>
          </cell>
          <cell r="AV377">
            <v>4</v>
          </cell>
          <cell r="AZ377">
            <v>0</v>
          </cell>
          <cell r="BF377">
            <v>20</v>
          </cell>
        </row>
        <row r="379">
          <cell r="AC379">
            <v>90</v>
          </cell>
          <cell r="AL379">
            <v>6</v>
          </cell>
          <cell r="AV379">
            <v>5</v>
          </cell>
          <cell r="AZ379">
            <v>0</v>
          </cell>
          <cell r="BF379">
            <v>20</v>
          </cell>
        </row>
        <row r="382">
          <cell r="AC382">
            <v>50</v>
          </cell>
          <cell r="AL382">
            <v>6</v>
          </cell>
          <cell r="AV382">
            <v>8</v>
          </cell>
          <cell r="AZ382">
            <v>0</v>
          </cell>
          <cell r="BF382">
            <v>20</v>
          </cell>
        </row>
        <row r="384">
          <cell r="AC384">
            <v>75</v>
          </cell>
          <cell r="AL384">
            <v>6</v>
          </cell>
          <cell r="AV384">
            <v>6</v>
          </cell>
          <cell r="AZ384">
            <v>0</v>
          </cell>
          <cell r="BF384">
            <v>20</v>
          </cell>
        </row>
        <row r="386">
          <cell r="AC386">
            <v>70</v>
          </cell>
          <cell r="AL386">
            <v>6</v>
          </cell>
          <cell r="AV386">
            <v>8</v>
          </cell>
          <cell r="AZ386">
            <v>0</v>
          </cell>
          <cell r="BF386">
            <v>20</v>
          </cell>
        </row>
        <row r="388">
          <cell r="AC388">
            <v>90</v>
          </cell>
          <cell r="AL388">
            <v>6</v>
          </cell>
          <cell r="AV388">
            <v>8</v>
          </cell>
          <cell r="AZ388">
            <v>0</v>
          </cell>
          <cell r="BF388">
            <v>20</v>
          </cell>
        </row>
        <row r="392">
          <cell r="AC392">
            <v>50</v>
          </cell>
          <cell r="AL392">
            <v>6</v>
          </cell>
          <cell r="AV392">
            <v>4</v>
          </cell>
          <cell r="AZ392">
            <v>6</v>
          </cell>
          <cell r="BF392">
            <v>20</v>
          </cell>
        </row>
        <row r="396">
          <cell r="AC396">
            <v>100</v>
          </cell>
          <cell r="AL396">
            <v>6</v>
          </cell>
          <cell r="AV396">
            <v>8</v>
          </cell>
          <cell r="AZ396">
            <v>0</v>
          </cell>
          <cell r="BF396">
            <v>20</v>
          </cell>
        </row>
        <row r="399">
          <cell r="AC399">
            <v>90</v>
          </cell>
          <cell r="AL399">
            <v>6</v>
          </cell>
          <cell r="AV399">
            <v>8</v>
          </cell>
          <cell r="AZ399">
            <v>0</v>
          </cell>
          <cell r="BF399">
            <v>20</v>
          </cell>
        </row>
        <row r="400">
          <cell r="AC400">
            <v>60</v>
          </cell>
          <cell r="AL400">
            <v>6</v>
          </cell>
          <cell r="AV400">
            <v>8</v>
          </cell>
          <cell r="AZ400">
            <v>0</v>
          </cell>
          <cell r="BF400">
            <v>20</v>
          </cell>
        </row>
        <row r="402">
          <cell r="AC402">
            <v>75</v>
          </cell>
          <cell r="AL402">
            <v>3</v>
          </cell>
          <cell r="AV402">
            <v>0</v>
          </cell>
          <cell r="AZ402">
            <v>1</v>
          </cell>
          <cell r="BF402">
            <v>12</v>
          </cell>
        </row>
        <row r="403">
          <cell r="AC403">
            <v>100</v>
          </cell>
          <cell r="AL403">
            <v>1</v>
          </cell>
          <cell r="AV403">
            <v>8</v>
          </cell>
          <cell r="AZ403">
            <v>0</v>
          </cell>
          <cell r="BF403">
            <v>20</v>
          </cell>
        </row>
        <row r="405">
          <cell r="AC405">
            <v>40</v>
          </cell>
          <cell r="AL405">
            <v>6</v>
          </cell>
          <cell r="AV405">
            <v>0</v>
          </cell>
          <cell r="AZ405">
            <v>4</v>
          </cell>
          <cell r="BF405">
            <v>20</v>
          </cell>
        </row>
        <row r="406">
          <cell r="AC406">
            <v>75</v>
          </cell>
          <cell r="AL406">
            <v>6</v>
          </cell>
          <cell r="AV406">
            <v>8</v>
          </cell>
          <cell r="AZ406">
            <v>0</v>
          </cell>
          <cell r="BF406">
            <v>20</v>
          </cell>
        </row>
        <row r="408">
          <cell r="AC408">
            <v>80</v>
          </cell>
          <cell r="AL408">
            <v>6</v>
          </cell>
          <cell r="AV408">
            <v>8</v>
          </cell>
          <cell r="AZ408">
            <v>0</v>
          </cell>
          <cell r="BF408">
            <v>20</v>
          </cell>
        </row>
        <row r="409">
          <cell r="AC409">
            <v>5</v>
          </cell>
          <cell r="AL409">
            <v>1</v>
          </cell>
          <cell r="AV409">
            <v>3</v>
          </cell>
          <cell r="AZ409">
            <v>2</v>
          </cell>
          <cell r="BF409">
            <v>12</v>
          </cell>
        </row>
        <row r="411">
          <cell r="AC411">
            <v>60</v>
          </cell>
          <cell r="AL411">
            <v>5</v>
          </cell>
          <cell r="AV411">
            <v>6</v>
          </cell>
          <cell r="AZ411">
            <v>0</v>
          </cell>
          <cell r="BF411">
            <v>20</v>
          </cell>
        </row>
        <row r="412">
          <cell r="AC412">
            <v>30</v>
          </cell>
          <cell r="AL412">
            <v>6</v>
          </cell>
          <cell r="AV412">
            <v>8</v>
          </cell>
          <cell r="AZ412">
            <v>0</v>
          </cell>
          <cell r="BF412">
            <v>20</v>
          </cell>
        </row>
        <row r="415">
          <cell r="AC415">
            <v>80</v>
          </cell>
          <cell r="AL415">
            <v>6</v>
          </cell>
          <cell r="AV415">
            <v>6</v>
          </cell>
          <cell r="AZ415">
            <v>0</v>
          </cell>
          <cell r="BF415">
            <v>20</v>
          </cell>
        </row>
        <row r="416">
          <cell r="AC416">
            <v>75</v>
          </cell>
          <cell r="AL416">
            <v>6</v>
          </cell>
          <cell r="AV416">
            <v>8</v>
          </cell>
          <cell r="AZ416">
            <v>0</v>
          </cell>
          <cell r="BF416">
            <v>20</v>
          </cell>
        </row>
        <row r="417">
          <cell r="AL417">
            <v>0</v>
          </cell>
          <cell r="AV417">
            <v>0</v>
          </cell>
          <cell r="AZ417">
            <v>0</v>
          </cell>
          <cell r="BF417">
            <v>20</v>
          </cell>
        </row>
        <row r="418">
          <cell r="AC418">
            <v>50</v>
          </cell>
          <cell r="AL418">
            <v>6</v>
          </cell>
          <cell r="AV418">
            <v>8</v>
          </cell>
          <cell r="AZ418">
            <v>0</v>
          </cell>
          <cell r="BF418">
            <v>20</v>
          </cell>
        </row>
        <row r="419">
          <cell r="AC419">
            <v>70</v>
          </cell>
          <cell r="AL419">
            <v>2</v>
          </cell>
          <cell r="AV419">
            <v>0</v>
          </cell>
          <cell r="AZ419">
            <v>0</v>
          </cell>
          <cell r="BF419">
            <v>20</v>
          </cell>
        </row>
        <row r="422">
          <cell r="AC422">
            <v>75</v>
          </cell>
          <cell r="AL422">
            <v>6</v>
          </cell>
          <cell r="AV422">
            <v>8</v>
          </cell>
          <cell r="AZ422">
            <v>0</v>
          </cell>
          <cell r="BF422">
            <v>20</v>
          </cell>
        </row>
        <row r="423">
          <cell r="AC423">
            <v>80</v>
          </cell>
          <cell r="AL423">
            <v>6</v>
          </cell>
          <cell r="AV423">
            <v>7</v>
          </cell>
          <cell r="AZ423">
            <v>0</v>
          </cell>
          <cell r="BF423">
            <v>20</v>
          </cell>
        </row>
        <row r="426">
          <cell r="AC426">
            <v>90</v>
          </cell>
        </row>
        <row r="428">
          <cell r="AC428">
            <v>50</v>
          </cell>
          <cell r="AL428">
            <v>6</v>
          </cell>
          <cell r="AV428">
            <v>7</v>
          </cell>
          <cell r="AZ428">
            <v>0</v>
          </cell>
          <cell r="BF428">
            <v>20</v>
          </cell>
        </row>
        <row r="429">
          <cell r="AC429">
            <v>65</v>
          </cell>
          <cell r="AL429">
            <v>5</v>
          </cell>
          <cell r="AV429">
            <v>3</v>
          </cell>
          <cell r="AZ429">
            <v>0</v>
          </cell>
          <cell r="BF429">
            <v>16</v>
          </cell>
        </row>
        <row r="431">
          <cell r="AC431">
            <v>80</v>
          </cell>
          <cell r="AL431">
            <v>6</v>
          </cell>
          <cell r="AV431">
            <v>2</v>
          </cell>
          <cell r="AZ431">
            <v>2</v>
          </cell>
          <cell r="BF431">
            <v>20</v>
          </cell>
        </row>
        <row r="432">
          <cell r="AC432">
            <v>90</v>
          </cell>
          <cell r="AL432">
            <v>6</v>
          </cell>
          <cell r="AV432">
            <v>8</v>
          </cell>
          <cell r="AZ432">
            <v>0</v>
          </cell>
          <cell r="BF432">
            <v>20</v>
          </cell>
        </row>
        <row r="436">
          <cell r="AC436">
            <v>70</v>
          </cell>
          <cell r="AL436">
            <v>6</v>
          </cell>
          <cell r="AV436">
            <v>8</v>
          </cell>
          <cell r="AZ436">
            <v>2</v>
          </cell>
          <cell r="BF436">
            <v>20</v>
          </cell>
        </row>
        <row r="437">
          <cell r="AC437">
            <v>80</v>
          </cell>
          <cell r="AL437">
            <v>6</v>
          </cell>
          <cell r="AV437">
            <v>7</v>
          </cell>
          <cell r="AZ437">
            <v>0</v>
          </cell>
          <cell r="BF437">
            <v>20</v>
          </cell>
        </row>
        <row r="441">
          <cell r="AC441">
            <v>80</v>
          </cell>
          <cell r="AL441">
            <v>6</v>
          </cell>
          <cell r="AV441">
            <v>8</v>
          </cell>
          <cell r="AZ441">
            <v>0</v>
          </cell>
          <cell r="BF441">
            <v>20</v>
          </cell>
        </row>
        <row r="442">
          <cell r="AC442">
            <v>70</v>
          </cell>
          <cell r="AL442">
            <v>6</v>
          </cell>
          <cell r="AV442">
            <v>2</v>
          </cell>
          <cell r="AZ442">
            <v>0</v>
          </cell>
          <cell r="BF442">
            <v>20</v>
          </cell>
        </row>
        <row r="451">
          <cell r="AL451">
            <v>6</v>
          </cell>
          <cell r="AV451">
            <v>7</v>
          </cell>
          <cell r="AZ451">
            <v>2</v>
          </cell>
          <cell r="BF451">
            <v>20</v>
          </cell>
        </row>
        <row r="452">
          <cell r="AC452">
            <v>75</v>
          </cell>
          <cell r="AL452">
            <v>6</v>
          </cell>
          <cell r="AV452">
            <v>8</v>
          </cell>
          <cell r="AZ452">
            <v>0</v>
          </cell>
          <cell r="BF452">
            <v>20</v>
          </cell>
        </row>
        <row r="453">
          <cell r="AC453">
            <v>7</v>
          </cell>
          <cell r="AL453">
            <v>6</v>
          </cell>
          <cell r="AV453">
            <v>3</v>
          </cell>
          <cell r="AZ453">
            <v>0</v>
          </cell>
          <cell r="BF453">
            <v>20</v>
          </cell>
        </row>
        <row r="454">
          <cell r="AC454">
            <v>90</v>
          </cell>
          <cell r="AL454">
            <v>6</v>
          </cell>
          <cell r="AV454">
            <v>7</v>
          </cell>
          <cell r="AZ454">
            <v>0</v>
          </cell>
          <cell r="BF454">
            <v>20</v>
          </cell>
        </row>
        <row r="467">
          <cell r="AC467">
            <v>75</v>
          </cell>
          <cell r="AL467">
            <v>6</v>
          </cell>
          <cell r="AV467">
            <v>3</v>
          </cell>
          <cell r="AZ467">
            <v>2</v>
          </cell>
          <cell r="BF467">
            <v>20</v>
          </cell>
        </row>
        <row r="468">
          <cell r="AL468">
            <v>6</v>
          </cell>
          <cell r="AV468">
            <v>5</v>
          </cell>
          <cell r="AZ468">
            <v>3</v>
          </cell>
          <cell r="BF468">
            <v>19</v>
          </cell>
        </row>
        <row r="471">
          <cell r="AL471">
            <v>3</v>
          </cell>
          <cell r="AV471">
            <v>3</v>
          </cell>
          <cell r="AZ471">
            <v>2</v>
          </cell>
          <cell r="BF471">
            <v>20</v>
          </cell>
        </row>
        <row r="472">
          <cell r="AL472">
            <v>6</v>
          </cell>
          <cell r="AV472">
            <v>4</v>
          </cell>
          <cell r="AZ472">
            <v>0</v>
          </cell>
          <cell r="BF472">
            <v>20</v>
          </cell>
        </row>
        <row r="473">
          <cell r="AC473">
            <v>90</v>
          </cell>
          <cell r="AL473">
            <v>6</v>
          </cell>
          <cell r="AV473">
            <v>8</v>
          </cell>
          <cell r="AZ473">
            <v>0</v>
          </cell>
          <cell r="BF473">
            <v>20</v>
          </cell>
        </row>
        <row r="475">
          <cell r="AC475">
            <v>80</v>
          </cell>
          <cell r="AL475">
            <v>6</v>
          </cell>
          <cell r="AV475">
            <v>8</v>
          </cell>
          <cell r="AZ475">
            <v>4</v>
          </cell>
          <cell r="BF475">
            <v>8</v>
          </cell>
        </row>
        <row r="480">
          <cell r="AC480">
            <v>90</v>
          </cell>
          <cell r="AL480">
            <v>6</v>
          </cell>
          <cell r="AV480">
            <v>8</v>
          </cell>
          <cell r="AZ480">
            <v>0</v>
          </cell>
          <cell r="BF480">
            <v>20</v>
          </cell>
        </row>
        <row r="484">
          <cell r="AC484">
            <v>100</v>
          </cell>
          <cell r="AL484">
            <v>6</v>
          </cell>
          <cell r="AV484">
            <v>8</v>
          </cell>
          <cell r="AZ484">
            <v>0</v>
          </cell>
          <cell r="BF484">
            <v>15</v>
          </cell>
        </row>
        <row r="487">
          <cell r="AC487">
            <v>50</v>
          </cell>
          <cell r="AL487">
            <v>6</v>
          </cell>
          <cell r="AV487">
            <v>6</v>
          </cell>
          <cell r="AZ487">
            <v>1</v>
          </cell>
          <cell r="BF487">
            <v>20</v>
          </cell>
        </row>
        <row r="488">
          <cell r="AC488">
            <v>85</v>
          </cell>
          <cell r="AL488">
            <v>6</v>
          </cell>
          <cell r="AV488">
            <v>7</v>
          </cell>
          <cell r="AZ488">
            <v>0</v>
          </cell>
          <cell r="BF488">
            <v>20</v>
          </cell>
        </row>
        <row r="490">
          <cell r="AC490">
            <v>85</v>
          </cell>
          <cell r="AL490">
            <v>6</v>
          </cell>
          <cell r="AV490">
            <v>8</v>
          </cell>
          <cell r="AZ490">
            <v>0</v>
          </cell>
          <cell r="BF490">
            <v>20</v>
          </cell>
        </row>
        <row r="493">
          <cell r="AC493">
            <v>90</v>
          </cell>
          <cell r="AL493">
            <v>6</v>
          </cell>
          <cell r="AV493">
            <v>7</v>
          </cell>
          <cell r="AZ493">
            <v>1</v>
          </cell>
          <cell r="BF493">
            <v>20</v>
          </cell>
        </row>
        <row r="496">
          <cell r="AC496">
            <v>80</v>
          </cell>
          <cell r="AL496">
            <v>6</v>
          </cell>
          <cell r="AV496">
            <v>8</v>
          </cell>
          <cell r="AZ496">
            <v>0</v>
          </cell>
          <cell r="BF496">
            <v>20</v>
          </cell>
        </row>
        <row r="503">
          <cell r="AC503">
            <v>90</v>
          </cell>
          <cell r="AL503">
            <v>6</v>
          </cell>
          <cell r="AV503">
            <v>8</v>
          </cell>
          <cell r="AZ503">
            <v>0</v>
          </cell>
          <cell r="BF503">
            <v>20</v>
          </cell>
        </row>
        <row r="509">
          <cell r="AC509">
            <v>40</v>
          </cell>
          <cell r="AL509">
            <v>4</v>
          </cell>
          <cell r="AV509">
            <v>5</v>
          </cell>
          <cell r="AZ509">
            <v>0</v>
          </cell>
          <cell r="BF509">
            <v>20</v>
          </cell>
        </row>
        <row r="519">
          <cell r="AC519">
            <v>90</v>
          </cell>
          <cell r="AL519">
            <v>6</v>
          </cell>
          <cell r="AV519">
            <v>6</v>
          </cell>
          <cell r="AZ519">
            <v>0</v>
          </cell>
          <cell r="BF519">
            <v>20</v>
          </cell>
        </row>
        <row r="520">
          <cell r="AC520">
            <v>30</v>
          </cell>
          <cell r="AL520">
            <v>0</v>
          </cell>
          <cell r="AV520">
            <v>0</v>
          </cell>
          <cell r="AZ520">
            <v>2</v>
          </cell>
          <cell r="BF520">
            <v>20</v>
          </cell>
        </row>
        <row r="521">
          <cell r="AC521">
            <v>60</v>
          </cell>
          <cell r="AL521">
            <v>4</v>
          </cell>
          <cell r="AV521">
            <v>2</v>
          </cell>
          <cell r="AZ521">
            <v>1</v>
          </cell>
          <cell r="BF521">
            <v>20</v>
          </cell>
        </row>
        <row r="522">
          <cell r="AC522">
            <v>75</v>
          </cell>
          <cell r="AL522">
            <v>6</v>
          </cell>
          <cell r="AV522">
            <v>8</v>
          </cell>
          <cell r="AZ522">
            <v>0</v>
          </cell>
          <cell r="BF522">
            <v>20</v>
          </cell>
        </row>
        <row r="526">
          <cell r="AC526">
            <v>50</v>
          </cell>
          <cell r="AL526">
            <v>1</v>
          </cell>
          <cell r="AV526">
            <v>0</v>
          </cell>
          <cell r="AZ526">
            <v>3</v>
          </cell>
          <cell r="BF526">
            <v>5</v>
          </cell>
        </row>
        <row r="528">
          <cell r="AC528">
            <v>10</v>
          </cell>
          <cell r="AL528">
            <v>4</v>
          </cell>
          <cell r="AV528">
            <v>1</v>
          </cell>
          <cell r="AZ528">
            <v>3</v>
          </cell>
          <cell r="BF528">
            <v>17</v>
          </cell>
        </row>
      </sheetData>
      <sheetData sheetId="4" refreshError="1"/>
      <sheetData sheetId="5" refreshError="1"/>
      <sheetData sheetId="6" refreshError="1"/>
    </sheetDataSet>
  </externalBook>
</externalLink>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www.qxmd.com/calculate/calculator_353/hospital-score"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37BFE-3F1A-41A7-9CE7-74800757B323}">
  <dimension ref="A1:IP583"/>
  <sheetViews>
    <sheetView workbookViewId="0">
      <selection activeCell="A9" sqref="A9"/>
    </sheetView>
  </sheetViews>
  <sheetFormatPr baseColWidth="10" defaultColWidth="8.83203125" defaultRowHeight="15"/>
  <sheetData>
    <row r="1" spans="1:250" s="1" customFormat="1">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c r="AU1" s="123"/>
      <c r="AV1" s="123"/>
      <c r="AW1" s="123"/>
      <c r="AX1" s="123"/>
      <c r="AY1" s="123"/>
      <c r="AZ1" s="123"/>
      <c r="BA1" s="123"/>
      <c r="BB1" s="2"/>
      <c r="BC1" s="124" t="s">
        <v>0</v>
      </c>
      <c r="BD1" s="124"/>
      <c r="BE1" s="124"/>
      <c r="BF1" s="124"/>
      <c r="BG1" s="124"/>
      <c r="BH1" s="124"/>
      <c r="BI1" s="124"/>
      <c r="BJ1" s="124"/>
      <c r="BK1" s="124"/>
      <c r="BL1" s="124"/>
      <c r="BM1" s="124"/>
      <c r="BN1" s="124"/>
      <c r="BO1" s="124"/>
      <c r="BP1" s="124"/>
      <c r="BQ1" s="124"/>
      <c r="BR1" s="124"/>
      <c r="BS1" s="124"/>
      <c r="BT1" s="124"/>
      <c r="BU1" s="124"/>
      <c r="BV1" s="124"/>
      <c r="BW1" s="124"/>
      <c r="BX1" s="124"/>
      <c r="BY1" s="124"/>
      <c r="BZ1" s="124"/>
      <c r="CA1" s="124"/>
      <c r="CB1" s="124"/>
      <c r="CC1" s="124"/>
      <c r="CD1" s="124"/>
      <c r="CE1" s="124"/>
      <c r="CF1" s="124"/>
      <c r="CG1" s="124"/>
      <c r="CH1" s="124"/>
      <c r="CI1" s="124"/>
      <c r="CJ1" s="124"/>
      <c r="CK1" s="124"/>
      <c r="CL1" s="124"/>
      <c r="CM1" s="124"/>
      <c r="CN1" s="124"/>
      <c r="CO1" s="125" t="s">
        <v>1</v>
      </c>
      <c r="CP1" s="125"/>
      <c r="CQ1" s="125"/>
      <c r="CR1" s="125"/>
      <c r="CS1" s="125"/>
      <c r="CT1" s="125"/>
      <c r="CU1" s="125"/>
      <c r="CV1" s="125"/>
      <c r="CW1" s="125"/>
      <c r="CX1" s="125"/>
      <c r="CY1" s="125"/>
      <c r="CZ1" s="125"/>
      <c r="DA1" s="125"/>
      <c r="DB1" s="125"/>
      <c r="DC1" s="125"/>
      <c r="DD1" s="125"/>
      <c r="DE1" s="125"/>
      <c r="DF1" s="125"/>
      <c r="DG1" s="125"/>
      <c r="DH1" s="125"/>
      <c r="DI1" s="125"/>
      <c r="DJ1" s="125"/>
      <c r="DK1" s="125"/>
      <c r="DL1" s="125"/>
      <c r="DM1" s="125"/>
      <c r="DN1" s="125"/>
      <c r="DO1" s="125"/>
      <c r="DP1" s="125"/>
      <c r="DQ1" s="125"/>
      <c r="DR1" s="125"/>
      <c r="DS1" s="125"/>
      <c r="DT1" s="125"/>
      <c r="DU1" s="125"/>
      <c r="DV1" s="125"/>
      <c r="DW1" s="125"/>
      <c r="DX1" s="125"/>
      <c r="DY1" s="125"/>
      <c r="DZ1" s="125"/>
      <c r="EA1" s="125"/>
      <c r="EB1" s="125"/>
      <c r="EC1" s="125"/>
      <c r="ED1" s="125"/>
      <c r="EE1" s="125"/>
      <c r="EF1" s="125"/>
      <c r="EG1" s="125"/>
      <c r="EH1" s="125"/>
      <c r="EI1" s="125"/>
      <c r="EJ1" s="125"/>
    </row>
    <row r="2" spans="1:250" s="1" customFormat="1">
      <c r="C2" s="3"/>
      <c r="CM2" s="1" t="s">
        <v>2</v>
      </c>
    </row>
    <row r="3" spans="1:250" s="1" customFormat="1">
      <c r="C3" s="3"/>
      <c r="D3" s="4"/>
      <c r="E3" s="4"/>
      <c r="BE3" s="1" t="s">
        <v>3</v>
      </c>
      <c r="BG3" s="1" t="s">
        <v>4</v>
      </c>
      <c r="BL3" s="1" t="s">
        <v>5</v>
      </c>
      <c r="BW3" s="1" t="s">
        <v>6</v>
      </c>
      <c r="CG3" s="1" t="s">
        <v>7</v>
      </c>
      <c r="CH3" s="1" t="s">
        <v>7</v>
      </c>
      <c r="CI3" s="1" t="s">
        <v>7</v>
      </c>
      <c r="CJ3" s="1" t="s">
        <v>8</v>
      </c>
      <c r="CM3" s="1" t="s">
        <v>9</v>
      </c>
      <c r="CO3" s="1" t="s">
        <v>10</v>
      </c>
      <c r="CP3" s="1" t="s">
        <v>10</v>
      </c>
      <c r="CQ3" s="1" t="s">
        <v>10</v>
      </c>
      <c r="CR3" s="1" t="s">
        <v>10</v>
      </c>
      <c r="CS3" s="1" t="s">
        <v>10</v>
      </c>
      <c r="EF3" s="1" t="s">
        <v>11</v>
      </c>
      <c r="EG3" s="1" t="s">
        <v>11</v>
      </c>
      <c r="EH3" s="1" t="s">
        <v>11</v>
      </c>
      <c r="EI3" s="1" t="s">
        <v>11</v>
      </c>
    </row>
    <row r="4" spans="1:250" s="1" customFormat="1">
      <c r="C4" s="3"/>
      <c r="AZ4" s="1" t="s">
        <v>12</v>
      </c>
      <c r="BE4" s="1" t="s">
        <v>13</v>
      </c>
      <c r="BF4" s="1" t="s">
        <v>14</v>
      </c>
      <c r="BG4" s="1" t="s">
        <v>15</v>
      </c>
      <c r="BL4" s="1" t="s">
        <v>16</v>
      </c>
      <c r="BW4" s="1" t="s">
        <v>17</v>
      </c>
      <c r="CG4" s="1" t="s">
        <v>18</v>
      </c>
      <c r="CH4" s="1" t="s">
        <v>18</v>
      </c>
      <c r="CI4" s="1" t="s">
        <v>18</v>
      </c>
      <c r="CJ4" s="1" t="s">
        <v>19</v>
      </c>
      <c r="CM4" s="1" t="s">
        <v>20</v>
      </c>
      <c r="CO4" s="1" t="s">
        <v>21</v>
      </c>
      <c r="CP4" s="1" t="s">
        <v>21</v>
      </c>
      <c r="CQ4" s="1" t="s">
        <v>21</v>
      </c>
      <c r="CR4" s="1" t="s">
        <v>21</v>
      </c>
      <c r="CS4" s="1" t="s">
        <v>21</v>
      </c>
      <c r="EC4" s="1" t="s">
        <v>22</v>
      </c>
      <c r="ED4" s="1" t="s">
        <v>22</v>
      </c>
      <c r="EF4" s="1" t="s">
        <v>23</v>
      </c>
      <c r="EG4" s="1" t="s">
        <v>23</v>
      </c>
      <c r="EH4" s="1" t="s">
        <v>23</v>
      </c>
      <c r="EI4" s="1" t="s">
        <v>23</v>
      </c>
    </row>
    <row r="5" spans="1:250" s="1" customFormat="1">
      <c r="C5" s="3"/>
      <c r="D5" s="1" t="s">
        <v>24</v>
      </c>
      <c r="AX5" s="1" t="s">
        <v>25</v>
      </c>
      <c r="AZ5" s="1" t="s">
        <v>26</v>
      </c>
      <c r="BE5" s="1" t="s">
        <v>27</v>
      </c>
      <c r="BF5" s="1" t="s">
        <v>28</v>
      </c>
      <c r="BG5" s="1" t="s">
        <v>29</v>
      </c>
      <c r="BL5" s="1" t="s">
        <v>30</v>
      </c>
      <c r="BM5" s="1" t="s">
        <v>31</v>
      </c>
      <c r="BO5" s="1" t="s">
        <v>32</v>
      </c>
      <c r="BP5" s="1" t="s">
        <v>33</v>
      </c>
      <c r="BW5" s="1" t="s">
        <v>34</v>
      </c>
      <c r="CG5" s="1" t="s">
        <v>35</v>
      </c>
      <c r="CH5" s="1" t="s">
        <v>35</v>
      </c>
      <c r="CI5" s="1" t="s">
        <v>35</v>
      </c>
      <c r="CJ5" s="1" t="s">
        <v>36</v>
      </c>
      <c r="CL5" s="1" t="s">
        <v>37</v>
      </c>
      <c r="CM5" s="1" t="s">
        <v>38</v>
      </c>
      <c r="CN5" s="1" t="s">
        <v>39</v>
      </c>
      <c r="CO5" s="1" t="s">
        <v>40</v>
      </c>
      <c r="CP5" s="1" t="s">
        <v>40</v>
      </c>
      <c r="CQ5" s="1" t="s">
        <v>40</v>
      </c>
      <c r="CR5" s="1" t="s">
        <v>40</v>
      </c>
      <c r="CS5" s="1" t="s">
        <v>40</v>
      </c>
      <c r="EC5" s="1" t="s">
        <v>41</v>
      </c>
      <c r="ED5" s="1" t="s">
        <v>41</v>
      </c>
      <c r="EF5" s="1" t="s">
        <v>42</v>
      </c>
      <c r="EG5" s="1" t="s">
        <v>42</v>
      </c>
      <c r="EH5" s="1" t="s">
        <v>42</v>
      </c>
      <c r="EI5" s="1" t="s">
        <v>42</v>
      </c>
    </row>
    <row r="6" spans="1:250" s="1" customFormat="1">
      <c r="B6" s="1" t="s">
        <v>43</v>
      </c>
      <c r="C6" s="3"/>
      <c r="D6" s="1" t="s">
        <v>44</v>
      </c>
      <c r="E6" s="1" t="s">
        <v>45</v>
      </c>
      <c r="AX6" s="1" t="s">
        <v>46</v>
      </c>
      <c r="AY6" s="1" t="s">
        <v>47</v>
      </c>
      <c r="AZ6" s="1" t="s">
        <v>48</v>
      </c>
      <c r="BD6" s="1" t="s">
        <v>49</v>
      </c>
      <c r="BE6" s="1" t="s">
        <v>50</v>
      </c>
      <c r="BF6" s="1" t="s">
        <v>51</v>
      </c>
      <c r="BG6" s="1" t="s">
        <v>52</v>
      </c>
      <c r="BL6" s="1" t="s">
        <v>53</v>
      </c>
      <c r="BM6" s="1" t="s">
        <v>54</v>
      </c>
      <c r="BN6" s="1" t="s">
        <v>55</v>
      </c>
      <c r="BO6" s="1" t="s">
        <v>56</v>
      </c>
      <c r="BP6" s="1" t="s">
        <v>56</v>
      </c>
      <c r="BQ6" s="1" t="s">
        <v>56</v>
      </c>
      <c r="BR6" s="1" t="s">
        <v>56</v>
      </c>
      <c r="BS6" s="1" t="s">
        <v>56</v>
      </c>
      <c r="BT6" s="1" t="s">
        <v>56</v>
      </c>
      <c r="BU6" s="1" t="s">
        <v>56</v>
      </c>
      <c r="BW6" s="1" t="s">
        <v>57</v>
      </c>
      <c r="BX6" s="1" t="s">
        <v>56</v>
      </c>
      <c r="BY6" s="1" t="s">
        <v>56</v>
      </c>
      <c r="BZ6" s="1" t="s">
        <v>56</v>
      </c>
      <c r="CA6" s="1" t="s">
        <v>56</v>
      </c>
      <c r="CB6" s="1" t="s">
        <v>56</v>
      </c>
      <c r="CC6" s="1" t="s">
        <v>56</v>
      </c>
      <c r="CD6" s="1" t="s">
        <v>56</v>
      </c>
      <c r="CE6" s="1" t="s">
        <v>56</v>
      </c>
      <c r="CG6" s="1" t="s">
        <v>58</v>
      </c>
      <c r="CH6" s="1" t="s">
        <v>58</v>
      </c>
      <c r="CI6" s="1" t="s">
        <v>58</v>
      </c>
      <c r="CJ6" s="1" t="s">
        <v>59</v>
      </c>
      <c r="CL6" s="1" t="s">
        <v>60</v>
      </c>
      <c r="CM6" s="1" t="s">
        <v>61</v>
      </c>
      <c r="CN6" s="1" t="s">
        <v>62</v>
      </c>
      <c r="CO6" s="1" t="s">
        <v>63</v>
      </c>
      <c r="CP6" s="1" t="s">
        <v>63</v>
      </c>
      <c r="CQ6" s="1" t="s">
        <v>63</v>
      </c>
      <c r="CR6" s="1" t="s">
        <v>63</v>
      </c>
      <c r="CS6" s="1" t="s">
        <v>63</v>
      </c>
      <c r="CU6" s="1" t="s">
        <v>64</v>
      </c>
      <c r="CV6" s="1" t="s">
        <v>64</v>
      </c>
      <c r="CW6" s="1" t="s">
        <v>64</v>
      </c>
      <c r="CX6" s="1" t="s">
        <v>64</v>
      </c>
      <c r="CY6" s="1" t="s">
        <v>64</v>
      </c>
      <c r="CZ6" s="1" t="s">
        <v>64</v>
      </c>
      <c r="DB6" s="1" t="s">
        <v>64</v>
      </c>
      <c r="DC6" s="1" t="s">
        <v>64</v>
      </c>
      <c r="DD6" s="1" t="s">
        <v>64</v>
      </c>
      <c r="DE6" s="1" t="s">
        <v>64</v>
      </c>
      <c r="DF6" s="1" t="s">
        <v>64</v>
      </c>
      <c r="DG6" s="1" t="s">
        <v>64</v>
      </c>
      <c r="DJ6" s="1" t="s">
        <v>64</v>
      </c>
      <c r="DK6" s="1" t="s">
        <v>64</v>
      </c>
      <c r="DL6" s="1" t="s">
        <v>64</v>
      </c>
      <c r="DM6" s="1" t="s">
        <v>64</v>
      </c>
      <c r="DN6" s="1" t="s">
        <v>64</v>
      </c>
      <c r="DO6" s="1" t="s">
        <v>64</v>
      </c>
      <c r="DP6" s="1" t="s">
        <v>64</v>
      </c>
      <c r="DQ6" s="1" t="s">
        <v>64</v>
      </c>
      <c r="DS6" s="1" t="s">
        <v>64</v>
      </c>
      <c r="DT6" s="1" t="s">
        <v>64</v>
      </c>
      <c r="DU6" s="1" t="s">
        <v>64</v>
      </c>
      <c r="DV6" s="1" t="s">
        <v>64</v>
      </c>
      <c r="DW6" s="1" t="s">
        <v>64</v>
      </c>
      <c r="DX6" s="1" t="s">
        <v>64</v>
      </c>
      <c r="DY6" s="1" t="s">
        <v>64</v>
      </c>
      <c r="DZ6" s="1" t="s">
        <v>64</v>
      </c>
      <c r="EC6" s="1" t="s">
        <v>65</v>
      </c>
      <c r="ED6" s="1" t="s">
        <v>65</v>
      </c>
      <c r="EF6" s="1" t="s">
        <v>66</v>
      </c>
      <c r="EG6" s="1" t="s">
        <v>66</v>
      </c>
      <c r="EH6" s="1" t="s">
        <v>66</v>
      </c>
      <c r="EI6" s="1" t="s">
        <v>66</v>
      </c>
    </row>
    <row r="7" spans="1:250" s="7" customFormat="1" ht="16">
      <c r="A7" s="1"/>
      <c r="B7" s="1" t="s">
        <v>68</v>
      </c>
      <c r="C7" s="3" t="s">
        <v>67</v>
      </c>
      <c r="D7" s="1" t="s">
        <v>69</v>
      </c>
      <c r="E7" s="1" t="s">
        <v>70</v>
      </c>
      <c r="F7" s="1"/>
      <c r="G7" s="1"/>
      <c r="H7" s="1"/>
      <c r="I7" s="1"/>
      <c r="J7" s="1"/>
      <c r="K7" s="1"/>
      <c r="L7" s="1" t="s">
        <v>67</v>
      </c>
      <c r="M7" s="1" t="s">
        <v>67</v>
      </c>
      <c r="N7" s="1" t="s">
        <v>67</v>
      </c>
      <c r="O7" s="1" t="s">
        <v>71</v>
      </c>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t="s">
        <v>72</v>
      </c>
      <c r="AY7" s="1" t="s">
        <v>73</v>
      </c>
      <c r="AZ7" s="1" t="s">
        <v>74</v>
      </c>
      <c r="BA7" s="1" t="s">
        <v>67</v>
      </c>
      <c r="BB7" s="1" t="s">
        <v>67</v>
      </c>
      <c r="BC7" s="1" t="s">
        <v>67</v>
      </c>
      <c r="BD7" s="1" t="s">
        <v>75</v>
      </c>
      <c r="BE7" s="1" t="s">
        <v>76</v>
      </c>
      <c r="BF7" s="1" t="s">
        <v>77</v>
      </c>
      <c r="BG7" s="1" t="s">
        <v>78</v>
      </c>
      <c r="BH7" s="1" t="s">
        <v>79</v>
      </c>
      <c r="BI7" s="1" t="s">
        <v>80</v>
      </c>
      <c r="BJ7" s="1" t="s">
        <v>67</v>
      </c>
      <c r="BK7" s="1" t="s">
        <v>67</v>
      </c>
      <c r="BL7" s="1" t="s">
        <v>81</v>
      </c>
      <c r="BM7" s="1" t="s">
        <v>82</v>
      </c>
      <c r="BN7" s="1" t="s">
        <v>83</v>
      </c>
      <c r="BO7" s="1" t="s">
        <v>60</v>
      </c>
      <c r="BP7" s="1" t="s">
        <v>60</v>
      </c>
      <c r="BQ7" s="1" t="s">
        <v>60</v>
      </c>
      <c r="BR7" s="1" t="s">
        <v>60</v>
      </c>
      <c r="BS7" s="1" t="s">
        <v>60</v>
      </c>
      <c r="BT7" s="1" t="s">
        <v>60</v>
      </c>
      <c r="BU7" s="1" t="s">
        <v>60</v>
      </c>
      <c r="BV7" s="1" t="s">
        <v>84</v>
      </c>
      <c r="BW7" s="1" t="s">
        <v>85</v>
      </c>
      <c r="BX7" s="1" t="s">
        <v>86</v>
      </c>
      <c r="BY7" s="1" t="s">
        <v>86</v>
      </c>
      <c r="BZ7" s="1" t="s">
        <v>86</v>
      </c>
      <c r="CA7" s="1" t="s">
        <v>86</v>
      </c>
      <c r="CB7" s="1" t="s">
        <v>86</v>
      </c>
      <c r="CC7" s="1" t="s">
        <v>86</v>
      </c>
      <c r="CD7" s="1" t="s">
        <v>86</v>
      </c>
      <c r="CE7" s="1" t="s">
        <v>86</v>
      </c>
      <c r="CF7" s="1" t="s">
        <v>87</v>
      </c>
      <c r="CG7" s="1" t="s">
        <v>88</v>
      </c>
      <c r="CH7" s="1" t="s">
        <v>88</v>
      </c>
      <c r="CI7" s="1" t="s">
        <v>88</v>
      </c>
      <c r="CJ7" s="1" t="s">
        <v>89</v>
      </c>
      <c r="CK7" s="5" t="s">
        <v>90</v>
      </c>
      <c r="CL7" s="1" t="s">
        <v>56</v>
      </c>
      <c r="CM7" s="1" t="s">
        <v>91</v>
      </c>
      <c r="CN7" s="1" t="s">
        <v>92</v>
      </c>
      <c r="CO7" s="1" t="s">
        <v>93</v>
      </c>
      <c r="CP7" s="1" t="s">
        <v>93</v>
      </c>
      <c r="CQ7" s="1" t="s">
        <v>93</v>
      </c>
      <c r="CR7" s="1" t="s">
        <v>93</v>
      </c>
      <c r="CS7" s="1" t="s">
        <v>93</v>
      </c>
      <c r="CT7" s="1" t="s">
        <v>94</v>
      </c>
      <c r="CU7" s="1" t="s">
        <v>95</v>
      </c>
      <c r="CV7" s="1" t="s">
        <v>95</v>
      </c>
      <c r="CW7" s="1" t="s">
        <v>95</v>
      </c>
      <c r="CX7" s="1" t="s">
        <v>95</v>
      </c>
      <c r="CY7" s="1" t="s">
        <v>95</v>
      </c>
      <c r="CZ7" s="1" t="s">
        <v>95</v>
      </c>
      <c r="DA7" s="1" t="s">
        <v>96</v>
      </c>
      <c r="DB7" s="1" t="s">
        <v>95</v>
      </c>
      <c r="DC7" s="1" t="s">
        <v>95</v>
      </c>
      <c r="DD7" s="1" t="s">
        <v>95</v>
      </c>
      <c r="DE7" s="1" t="s">
        <v>95</v>
      </c>
      <c r="DF7" s="1" t="s">
        <v>95</v>
      </c>
      <c r="DG7" s="1" t="s">
        <v>95</v>
      </c>
      <c r="DH7" s="1" t="s">
        <v>96</v>
      </c>
      <c r="DI7" s="1"/>
      <c r="DJ7" s="1" t="s">
        <v>95</v>
      </c>
      <c r="DK7" s="1" t="s">
        <v>95</v>
      </c>
      <c r="DL7" s="1" t="s">
        <v>95</v>
      </c>
      <c r="DM7" s="1" t="s">
        <v>95</v>
      </c>
      <c r="DN7" s="1" t="s">
        <v>95</v>
      </c>
      <c r="DO7" s="1" t="s">
        <v>95</v>
      </c>
      <c r="DP7" s="1" t="s">
        <v>95</v>
      </c>
      <c r="DQ7" s="1" t="s">
        <v>95</v>
      </c>
      <c r="DR7" s="1" t="s">
        <v>87</v>
      </c>
      <c r="DS7" s="1" t="s">
        <v>95</v>
      </c>
      <c r="DT7" s="1" t="s">
        <v>95</v>
      </c>
      <c r="DU7" s="1" t="s">
        <v>95</v>
      </c>
      <c r="DV7" s="1" t="s">
        <v>95</v>
      </c>
      <c r="DW7" s="1" t="s">
        <v>95</v>
      </c>
      <c r="DX7" s="1" t="s">
        <v>95</v>
      </c>
      <c r="DY7" s="1" t="s">
        <v>95</v>
      </c>
      <c r="DZ7" s="1" t="s">
        <v>95</v>
      </c>
      <c r="EA7" s="1" t="s">
        <v>87</v>
      </c>
      <c r="EB7" s="1"/>
      <c r="EC7" s="1" t="s">
        <v>97</v>
      </c>
      <c r="ED7" s="1" t="s">
        <v>97</v>
      </c>
      <c r="EE7" s="1" t="s">
        <v>96</v>
      </c>
      <c r="EF7" s="6" t="s">
        <v>98</v>
      </c>
      <c r="EG7" s="6" t="s">
        <v>98</v>
      </c>
      <c r="EH7" s="6" t="s">
        <v>98</v>
      </c>
      <c r="EI7" s="6" t="s">
        <v>98</v>
      </c>
      <c r="EJ7" s="5" t="s">
        <v>90</v>
      </c>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row>
    <row r="8" spans="1:250" s="1" customFormat="1" ht="32" customHeight="1">
      <c r="A8" s="7"/>
      <c r="B8" s="7" t="s">
        <v>100</v>
      </c>
      <c r="C8" s="8" t="s">
        <v>99</v>
      </c>
      <c r="D8" s="7" t="s">
        <v>99</v>
      </c>
      <c r="E8" s="8" t="s">
        <v>100</v>
      </c>
      <c r="F8" s="7" t="s">
        <v>101</v>
      </c>
      <c r="G8" s="7" t="s">
        <v>101</v>
      </c>
      <c r="H8" s="7" t="s">
        <v>101</v>
      </c>
      <c r="I8" s="7" t="s">
        <v>101</v>
      </c>
      <c r="J8" s="7" t="s">
        <v>101</v>
      </c>
      <c r="K8" s="7" t="s">
        <v>101</v>
      </c>
      <c r="L8" s="7" t="s">
        <v>101</v>
      </c>
      <c r="M8" s="7" t="s">
        <v>101</v>
      </c>
      <c r="N8" s="7" t="s">
        <v>101</v>
      </c>
      <c r="O8" s="7" t="s">
        <v>99</v>
      </c>
      <c r="P8" s="7" t="s">
        <v>99</v>
      </c>
      <c r="Q8" s="7" t="s">
        <v>99</v>
      </c>
      <c r="R8" s="7" t="s">
        <v>99</v>
      </c>
      <c r="S8" s="7" t="s">
        <v>99</v>
      </c>
      <c r="T8" s="7" t="s">
        <v>99</v>
      </c>
      <c r="U8" s="7" t="s">
        <v>99</v>
      </c>
      <c r="V8" s="7" t="s">
        <v>99</v>
      </c>
      <c r="W8" s="7" t="s">
        <v>99</v>
      </c>
      <c r="X8" s="7" t="s">
        <v>99</v>
      </c>
      <c r="Y8" s="7" t="s">
        <v>99</v>
      </c>
      <c r="Z8" s="7" t="s">
        <v>99</v>
      </c>
      <c r="AA8" s="7" t="s">
        <v>99</v>
      </c>
      <c r="AB8" s="7" t="s">
        <v>99</v>
      </c>
      <c r="AC8" s="7" t="s">
        <v>99</v>
      </c>
      <c r="AD8" s="7" t="s">
        <v>99</v>
      </c>
      <c r="AE8" s="7" t="s">
        <v>99</v>
      </c>
      <c r="AF8" s="7" t="s">
        <v>99</v>
      </c>
      <c r="AG8" s="7" t="s">
        <v>99</v>
      </c>
      <c r="AH8" s="7" t="s">
        <v>99</v>
      </c>
      <c r="AI8" s="7" t="s">
        <v>99</v>
      </c>
      <c r="AJ8" s="7" t="s">
        <v>99</v>
      </c>
      <c r="AK8" s="7" t="s">
        <v>99</v>
      </c>
      <c r="AL8" s="7" t="s">
        <v>99</v>
      </c>
      <c r="AM8" s="7" t="s">
        <v>99</v>
      </c>
      <c r="AN8" s="7" t="s">
        <v>99</v>
      </c>
      <c r="AO8" s="7" t="s">
        <v>99</v>
      </c>
      <c r="AP8" s="7" t="s">
        <v>99</v>
      </c>
      <c r="AQ8" s="7" t="s">
        <v>99</v>
      </c>
      <c r="AR8" s="7" t="s">
        <v>99</v>
      </c>
      <c r="AS8" s="7" t="s">
        <v>99</v>
      </c>
      <c r="AT8" s="7" t="s">
        <v>99</v>
      </c>
      <c r="AU8" s="7" t="s">
        <v>99</v>
      </c>
      <c r="AV8" s="7" t="s">
        <v>99</v>
      </c>
      <c r="AW8" s="7" t="s">
        <v>99</v>
      </c>
      <c r="AX8" s="7" t="s">
        <v>101</v>
      </c>
      <c r="AY8" s="7" t="s">
        <v>102</v>
      </c>
      <c r="AZ8" s="8" t="s">
        <v>103</v>
      </c>
      <c r="BA8" s="7" t="s">
        <v>104</v>
      </c>
      <c r="BB8" s="7" t="s">
        <v>100</v>
      </c>
      <c r="BC8" s="7" t="s">
        <v>100</v>
      </c>
      <c r="BD8" s="7" t="s">
        <v>100</v>
      </c>
      <c r="BE8" s="7" t="s">
        <v>100</v>
      </c>
      <c r="BF8" s="8" t="s">
        <v>100</v>
      </c>
      <c r="BG8" s="7" t="s">
        <v>100</v>
      </c>
      <c r="BH8" s="7" t="s">
        <v>100</v>
      </c>
      <c r="BI8" s="7" t="s">
        <v>100</v>
      </c>
      <c r="BJ8" s="8" t="s">
        <v>105</v>
      </c>
      <c r="BK8" s="7" t="s">
        <v>105</v>
      </c>
      <c r="BL8" s="7" t="s">
        <v>106</v>
      </c>
      <c r="BM8" s="7" t="s">
        <v>106</v>
      </c>
      <c r="BN8" s="8" t="s">
        <v>106</v>
      </c>
      <c r="BO8" s="7" t="s">
        <v>107</v>
      </c>
      <c r="BP8" s="7" t="s">
        <v>107</v>
      </c>
      <c r="BQ8" s="7" t="s">
        <v>106</v>
      </c>
      <c r="BR8" s="8" t="s">
        <v>106</v>
      </c>
      <c r="BS8" s="7" t="s">
        <v>106</v>
      </c>
      <c r="BT8" s="7" t="s">
        <v>106</v>
      </c>
      <c r="BU8" s="7" t="s">
        <v>106</v>
      </c>
      <c r="BV8" s="8" t="s">
        <v>108</v>
      </c>
      <c r="BW8" s="7" t="s">
        <v>106</v>
      </c>
      <c r="BX8" s="7" t="s">
        <v>109</v>
      </c>
      <c r="BY8" s="7" t="s">
        <v>109</v>
      </c>
      <c r="BZ8" s="8" t="s">
        <v>109</v>
      </c>
      <c r="CA8" s="7" t="s">
        <v>109</v>
      </c>
      <c r="CB8" s="7" t="s">
        <v>109</v>
      </c>
      <c r="CC8" s="7" t="s">
        <v>109</v>
      </c>
      <c r="CD8" s="8" t="s">
        <v>109</v>
      </c>
      <c r="CE8" s="7" t="s">
        <v>109</v>
      </c>
      <c r="CF8" s="7" t="s">
        <v>108</v>
      </c>
      <c r="CG8" s="7" t="s">
        <v>106</v>
      </c>
      <c r="CH8" s="8" t="s">
        <v>106</v>
      </c>
      <c r="CI8" s="7" t="s">
        <v>106</v>
      </c>
      <c r="CJ8" s="7" t="s">
        <v>106</v>
      </c>
      <c r="CK8" s="7" t="s">
        <v>108</v>
      </c>
      <c r="CL8" s="8" t="s">
        <v>110</v>
      </c>
      <c r="CM8" s="7" t="s">
        <v>111</v>
      </c>
      <c r="CN8" s="8" t="s">
        <v>101</v>
      </c>
      <c r="CO8" s="9" t="s">
        <v>106</v>
      </c>
      <c r="CP8" s="9" t="s">
        <v>106</v>
      </c>
      <c r="CQ8" s="9" t="s">
        <v>106</v>
      </c>
      <c r="CR8" s="9" t="s">
        <v>106</v>
      </c>
      <c r="CS8" s="9" t="s">
        <v>106</v>
      </c>
      <c r="CT8" s="9" t="s">
        <v>106</v>
      </c>
      <c r="CU8" s="9" t="s">
        <v>109</v>
      </c>
      <c r="CV8" s="9" t="s">
        <v>109</v>
      </c>
      <c r="CW8" s="9" t="s">
        <v>109</v>
      </c>
      <c r="CX8" s="9" t="s">
        <v>109</v>
      </c>
      <c r="CY8" s="9" t="s">
        <v>109</v>
      </c>
      <c r="CZ8" s="9" t="s">
        <v>109</v>
      </c>
      <c r="DA8" s="8" t="s">
        <v>108</v>
      </c>
      <c r="DB8" s="9" t="s">
        <v>109</v>
      </c>
      <c r="DC8" s="9" t="s">
        <v>109</v>
      </c>
      <c r="DD8" s="9" t="s">
        <v>109</v>
      </c>
      <c r="DE8" s="9" t="s">
        <v>109</v>
      </c>
      <c r="DF8" s="9" t="s">
        <v>109</v>
      </c>
      <c r="DG8" s="9" t="s">
        <v>109</v>
      </c>
      <c r="DH8" s="8" t="s">
        <v>108</v>
      </c>
      <c r="DI8" s="8" t="s">
        <v>108</v>
      </c>
      <c r="DJ8" s="9" t="s">
        <v>109</v>
      </c>
      <c r="DK8" s="9" t="s">
        <v>109</v>
      </c>
      <c r="DL8" s="9" t="s">
        <v>109</v>
      </c>
      <c r="DM8" s="9" t="s">
        <v>109</v>
      </c>
      <c r="DN8" s="9" t="s">
        <v>109</v>
      </c>
      <c r="DO8" s="9" t="s">
        <v>109</v>
      </c>
      <c r="DP8" s="9" t="s">
        <v>109</v>
      </c>
      <c r="DQ8" s="9" t="s">
        <v>109</v>
      </c>
      <c r="DR8" s="8" t="s">
        <v>108</v>
      </c>
      <c r="DS8" s="9" t="s">
        <v>109</v>
      </c>
      <c r="DT8" s="9" t="s">
        <v>109</v>
      </c>
      <c r="DU8" s="9" t="s">
        <v>109</v>
      </c>
      <c r="DV8" s="9" t="s">
        <v>109</v>
      </c>
      <c r="DW8" s="9" t="s">
        <v>109</v>
      </c>
      <c r="DX8" s="9" t="s">
        <v>109</v>
      </c>
      <c r="DY8" s="9" t="s">
        <v>109</v>
      </c>
      <c r="DZ8" s="9" t="s">
        <v>109</v>
      </c>
      <c r="EA8" s="8" t="s">
        <v>108</v>
      </c>
      <c r="EB8" s="8" t="s">
        <v>108</v>
      </c>
      <c r="EC8" s="9" t="s">
        <v>106</v>
      </c>
      <c r="ED8" s="9" t="s">
        <v>106</v>
      </c>
      <c r="EE8" s="8" t="s">
        <v>108</v>
      </c>
      <c r="EF8" s="9" t="s">
        <v>106</v>
      </c>
      <c r="EG8" s="9" t="s">
        <v>106</v>
      </c>
      <c r="EH8" s="9" t="s">
        <v>106</v>
      </c>
      <c r="EI8" s="9" t="s">
        <v>106</v>
      </c>
      <c r="EJ8" s="8" t="s">
        <v>108</v>
      </c>
    </row>
    <row r="9" spans="1:250" s="1" customFormat="1" ht="16" thickBot="1">
      <c r="A9" s="11" t="s">
        <v>7431</v>
      </c>
      <c r="B9" s="11" t="s">
        <v>112</v>
      </c>
      <c r="C9" s="10" t="s">
        <v>113</v>
      </c>
      <c r="D9" s="11" t="s">
        <v>114</v>
      </c>
      <c r="E9" s="10" t="s">
        <v>115</v>
      </c>
      <c r="F9" s="11" t="s">
        <v>116</v>
      </c>
      <c r="G9" s="11" t="s">
        <v>117</v>
      </c>
      <c r="H9" s="11" t="s">
        <v>118</v>
      </c>
      <c r="I9" s="11" t="s">
        <v>119</v>
      </c>
      <c r="J9" s="11" t="s">
        <v>120</v>
      </c>
      <c r="K9" s="11" t="s">
        <v>121</v>
      </c>
      <c r="L9" s="11" t="s">
        <v>122</v>
      </c>
      <c r="M9" s="11" t="s">
        <v>123</v>
      </c>
      <c r="N9" s="11" t="s">
        <v>124</v>
      </c>
      <c r="O9" s="11" t="s">
        <v>125</v>
      </c>
      <c r="P9" s="11" t="s">
        <v>126</v>
      </c>
      <c r="Q9" s="11" t="s">
        <v>127</v>
      </c>
      <c r="R9" s="11" t="s">
        <v>128</v>
      </c>
      <c r="S9" s="11" t="s">
        <v>129</v>
      </c>
      <c r="T9" s="11" t="s">
        <v>130</v>
      </c>
      <c r="U9" s="11" t="s">
        <v>131</v>
      </c>
      <c r="V9" s="11" t="s">
        <v>132</v>
      </c>
      <c r="W9" s="11" t="s">
        <v>133</v>
      </c>
      <c r="X9" s="11" t="s">
        <v>134</v>
      </c>
      <c r="Y9" s="11" t="s">
        <v>135</v>
      </c>
      <c r="Z9" s="11" t="s">
        <v>136</v>
      </c>
      <c r="AA9" s="11" t="s">
        <v>137</v>
      </c>
      <c r="AB9" s="11" t="s">
        <v>138</v>
      </c>
      <c r="AC9" s="11" t="s">
        <v>139</v>
      </c>
      <c r="AD9" s="11" t="s">
        <v>140</v>
      </c>
      <c r="AE9" s="11" t="s">
        <v>141</v>
      </c>
      <c r="AF9" s="11" t="s">
        <v>142</v>
      </c>
      <c r="AG9" s="11" t="s">
        <v>143</v>
      </c>
      <c r="AH9" s="11" t="s">
        <v>144</v>
      </c>
      <c r="AI9" s="11" t="s">
        <v>145</v>
      </c>
      <c r="AJ9" s="11" t="s">
        <v>146</v>
      </c>
      <c r="AK9" s="11" t="s">
        <v>147</v>
      </c>
      <c r="AL9" s="11" t="s">
        <v>148</v>
      </c>
      <c r="AM9" s="11" t="s">
        <v>149</v>
      </c>
      <c r="AN9" s="11" t="s">
        <v>150</v>
      </c>
      <c r="AO9" s="11" t="s">
        <v>151</v>
      </c>
      <c r="AP9" s="11" t="s">
        <v>152</v>
      </c>
      <c r="AQ9" s="11" t="s">
        <v>153</v>
      </c>
      <c r="AR9" s="11" t="s">
        <v>154</v>
      </c>
      <c r="AS9" s="11" t="s">
        <v>155</v>
      </c>
      <c r="AT9" s="11" t="s">
        <v>156</v>
      </c>
      <c r="AU9" s="11" t="s">
        <v>157</v>
      </c>
      <c r="AV9" s="11" t="s">
        <v>158</v>
      </c>
      <c r="AW9" s="11" t="s">
        <v>157</v>
      </c>
      <c r="AX9" s="11" t="s">
        <v>159</v>
      </c>
      <c r="AY9" s="11" t="s">
        <v>160</v>
      </c>
      <c r="AZ9" s="10" t="s">
        <v>161</v>
      </c>
      <c r="BA9" s="11" t="s">
        <v>162</v>
      </c>
      <c r="BB9" s="11" t="s">
        <v>163</v>
      </c>
      <c r="BC9" s="11" t="s">
        <v>164</v>
      </c>
      <c r="BD9" s="11" t="s">
        <v>165</v>
      </c>
      <c r="BE9" s="11" t="s">
        <v>166</v>
      </c>
      <c r="BF9" s="10" t="s">
        <v>167</v>
      </c>
      <c r="BG9" s="11" t="s">
        <v>168</v>
      </c>
      <c r="BH9" s="11" t="s">
        <v>169</v>
      </c>
      <c r="BI9" s="11" t="s">
        <v>170</v>
      </c>
      <c r="BJ9" s="10" t="s">
        <v>171</v>
      </c>
      <c r="BK9" s="11" t="s">
        <v>172</v>
      </c>
      <c r="BL9" s="11" t="s">
        <v>173</v>
      </c>
      <c r="BM9" s="11" t="s">
        <v>174</v>
      </c>
      <c r="BN9" s="10" t="s">
        <v>175</v>
      </c>
      <c r="BO9" s="11" t="s">
        <v>176</v>
      </c>
      <c r="BP9" s="11" t="s">
        <v>177</v>
      </c>
      <c r="BQ9" s="11" t="s">
        <v>178</v>
      </c>
      <c r="BR9" s="10" t="s">
        <v>179</v>
      </c>
      <c r="BS9" s="11" t="s">
        <v>180</v>
      </c>
      <c r="BT9" s="11" t="s">
        <v>181</v>
      </c>
      <c r="BU9" s="11" t="s">
        <v>182</v>
      </c>
      <c r="BV9" s="10" t="s">
        <v>183</v>
      </c>
      <c r="BW9" s="11" t="s">
        <v>184</v>
      </c>
      <c r="BX9" s="11" t="s">
        <v>185</v>
      </c>
      <c r="BY9" s="11" t="s">
        <v>186</v>
      </c>
      <c r="BZ9" s="10" t="s">
        <v>187</v>
      </c>
      <c r="CA9" s="11" t="s">
        <v>188</v>
      </c>
      <c r="CB9" s="11" t="s">
        <v>189</v>
      </c>
      <c r="CC9" s="11" t="s">
        <v>190</v>
      </c>
      <c r="CD9" s="10" t="s">
        <v>191</v>
      </c>
      <c r="CE9" s="11" t="s">
        <v>192</v>
      </c>
      <c r="CF9" s="11" t="s">
        <v>193</v>
      </c>
      <c r="CG9" s="11" t="s">
        <v>194</v>
      </c>
      <c r="CH9" s="10" t="s">
        <v>195</v>
      </c>
      <c r="CI9" s="11" t="s">
        <v>196</v>
      </c>
      <c r="CJ9" s="11" t="s">
        <v>197</v>
      </c>
      <c r="CK9" s="11" t="s">
        <v>198</v>
      </c>
      <c r="CL9" s="10" t="s">
        <v>199</v>
      </c>
      <c r="CM9" s="11" t="s">
        <v>200</v>
      </c>
      <c r="CN9" s="10" t="s">
        <v>201</v>
      </c>
      <c r="CO9" s="10" t="s">
        <v>202</v>
      </c>
      <c r="CP9" s="10" t="s">
        <v>203</v>
      </c>
      <c r="CQ9" s="10" t="s">
        <v>204</v>
      </c>
      <c r="CR9" s="10" t="s">
        <v>205</v>
      </c>
      <c r="CS9" s="10" t="s">
        <v>206</v>
      </c>
      <c r="CT9" s="10" t="s">
        <v>207</v>
      </c>
      <c r="CU9" s="10" t="s">
        <v>208</v>
      </c>
      <c r="CV9" s="10" t="s">
        <v>209</v>
      </c>
      <c r="CW9" s="10" t="s">
        <v>210</v>
      </c>
      <c r="CX9" s="10" t="s">
        <v>211</v>
      </c>
      <c r="CY9" s="10" t="s">
        <v>212</v>
      </c>
      <c r="CZ9" s="10" t="s">
        <v>213</v>
      </c>
      <c r="DA9" s="10" t="s">
        <v>214</v>
      </c>
      <c r="DB9" s="10" t="s">
        <v>215</v>
      </c>
      <c r="DC9" s="10" t="s">
        <v>216</v>
      </c>
      <c r="DD9" s="10" t="s">
        <v>217</v>
      </c>
      <c r="DE9" s="10" t="s">
        <v>218</v>
      </c>
      <c r="DF9" s="10" t="s">
        <v>219</v>
      </c>
      <c r="DG9" s="10" t="s">
        <v>220</v>
      </c>
      <c r="DH9" s="10" t="s">
        <v>221</v>
      </c>
      <c r="DI9" s="10" t="s">
        <v>222</v>
      </c>
      <c r="DJ9" s="10" t="s">
        <v>223</v>
      </c>
      <c r="DK9" s="10" t="s">
        <v>224</v>
      </c>
      <c r="DL9" s="10" t="s">
        <v>225</v>
      </c>
      <c r="DM9" s="10" t="s">
        <v>226</v>
      </c>
      <c r="DN9" s="10" t="s">
        <v>227</v>
      </c>
      <c r="DO9" s="10" t="s">
        <v>228</v>
      </c>
      <c r="DP9" s="10" t="s">
        <v>229</v>
      </c>
      <c r="DQ9" s="10" t="s">
        <v>230</v>
      </c>
      <c r="DR9" s="10" t="s">
        <v>231</v>
      </c>
      <c r="DS9" s="10" t="s">
        <v>232</v>
      </c>
      <c r="DT9" s="10" t="s">
        <v>233</v>
      </c>
      <c r="DU9" s="10" t="s">
        <v>234</v>
      </c>
      <c r="DV9" s="10" t="s">
        <v>235</v>
      </c>
      <c r="DW9" s="10" t="s">
        <v>236</v>
      </c>
      <c r="DX9" s="10" t="s">
        <v>237</v>
      </c>
      <c r="DY9" s="10" t="s">
        <v>238</v>
      </c>
      <c r="DZ9" s="10" t="s">
        <v>239</v>
      </c>
      <c r="EA9" s="10" t="s">
        <v>240</v>
      </c>
      <c r="EB9" s="10" t="s">
        <v>241</v>
      </c>
      <c r="EC9" s="10" t="s">
        <v>242</v>
      </c>
      <c r="ED9" s="10" t="s">
        <v>243</v>
      </c>
      <c r="EE9" s="10" t="s">
        <v>244</v>
      </c>
      <c r="EF9" s="10" t="s">
        <v>245</v>
      </c>
      <c r="EG9" s="10" t="s">
        <v>246</v>
      </c>
      <c r="EH9" s="10" t="s">
        <v>247</v>
      </c>
      <c r="EI9" s="10" t="s">
        <v>248</v>
      </c>
      <c r="EJ9" s="10" t="s">
        <v>249</v>
      </c>
    </row>
    <row r="10" spans="1:250" s="14" customFormat="1">
      <c r="A10" s="14">
        <v>1</v>
      </c>
      <c r="B10" s="14">
        <v>1</v>
      </c>
      <c r="C10" s="60">
        <v>1</v>
      </c>
      <c r="D10" s="14">
        <v>1</v>
      </c>
      <c r="E10" s="14">
        <v>1</v>
      </c>
      <c r="F10" s="14" t="s">
        <v>2906</v>
      </c>
      <c r="G10" s="14" t="s">
        <v>2454</v>
      </c>
      <c r="H10" s="14" t="s">
        <v>1928</v>
      </c>
      <c r="K10" s="1" t="s">
        <v>3483</v>
      </c>
      <c r="L10" s="14">
        <v>3</v>
      </c>
      <c r="M10" s="14">
        <v>5</v>
      </c>
      <c r="N10" s="14">
        <v>10</v>
      </c>
      <c r="O10" s="14" t="s">
        <v>3484</v>
      </c>
      <c r="P10" s="14" t="s">
        <v>3485</v>
      </c>
      <c r="Q10" s="14" t="s">
        <v>3486</v>
      </c>
      <c r="R10" s="14" t="s">
        <v>3256</v>
      </c>
      <c r="S10" s="14" t="s">
        <v>3487</v>
      </c>
      <c r="T10" s="14" t="s">
        <v>3488</v>
      </c>
      <c r="U10" s="14" t="s">
        <v>3489</v>
      </c>
      <c r="V10" s="14" t="s">
        <v>3490</v>
      </c>
      <c r="W10" s="14" t="s">
        <v>3491</v>
      </c>
      <c r="X10" s="14" t="s">
        <v>3492</v>
      </c>
      <c r="AX10" s="14">
        <v>1</v>
      </c>
      <c r="AY10" s="14">
        <v>0</v>
      </c>
      <c r="AZ10" s="14">
        <v>2</v>
      </c>
      <c r="BA10" s="14">
        <v>5</v>
      </c>
      <c r="BC10" s="14">
        <v>86</v>
      </c>
      <c r="BD10" s="14">
        <v>0</v>
      </c>
      <c r="BE10" s="14">
        <v>2</v>
      </c>
      <c r="BF10" s="14">
        <v>3</v>
      </c>
      <c r="BG10" s="14">
        <v>2</v>
      </c>
      <c r="BH10" s="14">
        <v>160</v>
      </c>
      <c r="BI10" s="14">
        <v>30.65</v>
      </c>
      <c r="BJ10" s="14">
        <v>0</v>
      </c>
      <c r="BK10" s="14">
        <v>0</v>
      </c>
      <c r="BL10" s="14">
        <v>2</v>
      </c>
      <c r="BM10" s="14">
        <v>3</v>
      </c>
      <c r="BN10" s="14">
        <v>0</v>
      </c>
      <c r="BO10" s="14">
        <f>IF(BC10&gt;=85,1,0)</f>
        <v>1</v>
      </c>
      <c r="BP10" s="14">
        <f>IF(BD10=1,1,0)</f>
        <v>0</v>
      </c>
      <c r="BQ10" s="14">
        <v>1</v>
      </c>
      <c r="BR10" s="14">
        <v>0</v>
      </c>
      <c r="BS10" s="14">
        <v>0</v>
      </c>
      <c r="BT10" s="14">
        <v>1</v>
      </c>
      <c r="BU10" s="14">
        <v>1</v>
      </c>
      <c r="BV10" s="14">
        <f t="shared" ref="BV10:BV24" si="0">SUM(BO10:BU10)</f>
        <v>4</v>
      </c>
      <c r="BW10" s="14">
        <v>3</v>
      </c>
      <c r="BX10" s="14">
        <v>0</v>
      </c>
      <c r="BY10" s="14">
        <v>0</v>
      </c>
      <c r="BZ10" s="14">
        <v>0</v>
      </c>
      <c r="CA10" s="14">
        <v>0</v>
      </c>
      <c r="CB10" s="14">
        <v>0</v>
      </c>
      <c r="CC10" s="14">
        <v>0</v>
      </c>
      <c r="CD10" s="14">
        <v>0</v>
      </c>
      <c r="CE10" s="14">
        <v>1</v>
      </c>
      <c r="CF10" s="14">
        <f t="shared" ref="CF10:CF44" si="1">SUM(BX10:CE10)</f>
        <v>1</v>
      </c>
      <c r="CG10" s="14">
        <v>1</v>
      </c>
      <c r="CH10" s="14">
        <v>1</v>
      </c>
      <c r="CI10" s="14">
        <v>1</v>
      </c>
      <c r="CJ10" s="14">
        <v>1</v>
      </c>
      <c r="CK10" s="14">
        <f t="shared" ref="CK10:CK17" si="2">SUM(CG10:CJ10)</f>
        <v>4</v>
      </c>
      <c r="CL10" s="14">
        <v>0</v>
      </c>
      <c r="CM10" s="14">
        <v>4</v>
      </c>
      <c r="CN10" s="14">
        <v>0</v>
      </c>
      <c r="CO10" s="14">
        <v>2</v>
      </c>
      <c r="CP10" s="14">
        <v>1</v>
      </c>
      <c r="CQ10" s="14">
        <v>1</v>
      </c>
      <c r="CR10" s="14">
        <v>2</v>
      </c>
      <c r="CS10" s="14">
        <v>1</v>
      </c>
      <c r="CT10" s="14">
        <v>50</v>
      </c>
      <c r="CU10" s="14">
        <v>1</v>
      </c>
      <c r="CV10" s="14">
        <v>1</v>
      </c>
      <c r="CW10" s="14">
        <v>1</v>
      </c>
      <c r="CX10" s="14">
        <v>1</v>
      </c>
      <c r="CY10" s="14">
        <v>1</v>
      </c>
      <c r="CZ10" s="14">
        <v>1</v>
      </c>
      <c r="DA10" s="14">
        <f t="shared" ref="DA10:DA44" si="3">SUM(CU10:CZ10)</f>
        <v>6</v>
      </c>
      <c r="DB10" s="14">
        <v>1</v>
      </c>
      <c r="DC10" s="14">
        <v>1</v>
      </c>
      <c r="DD10" s="14">
        <v>1</v>
      </c>
      <c r="DE10" s="14">
        <v>1</v>
      </c>
      <c r="DF10" s="14">
        <v>1</v>
      </c>
      <c r="DG10" s="14">
        <v>1</v>
      </c>
      <c r="DH10" s="14">
        <f t="shared" ref="DH10:DH44" si="4">SUM(DB10:DG10)</f>
        <v>6</v>
      </c>
      <c r="DI10" s="14">
        <f t="shared" ref="DI10:DI44" si="5">DH10-DA10</f>
        <v>0</v>
      </c>
      <c r="DJ10" s="14">
        <v>1</v>
      </c>
      <c r="DK10" s="14">
        <v>1</v>
      </c>
      <c r="DL10" s="14">
        <v>1</v>
      </c>
      <c r="DM10" s="14">
        <v>0</v>
      </c>
      <c r="DN10" s="14">
        <v>0</v>
      </c>
      <c r="DO10" s="14">
        <v>1</v>
      </c>
      <c r="DP10" s="14">
        <v>1</v>
      </c>
      <c r="DQ10" s="14">
        <v>1</v>
      </c>
      <c r="DR10" s="14">
        <f t="shared" ref="DR10:DR38" si="6">SUM(DJ10:DQ10)</f>
        <v>6</v>
      </c>
      <c r="DS10" s="14">
        <v>1</v>
      </c>
      <c r="DT10" s="14">
        <v>1</v>
      </c>
      <c r="DU10" s="14">
        <v>1</v>
      </c>
      <c r="DV10" s="14">
        <v>0</v>
      </c>
      <c r="DW10" s="14">
        <v>0</v>
      </c>
      <c r="DX10" s="14">
        <v>1</v>
      </c>
      <c r="DY10" s="14">
        <v>1</v>
      </c>
      <c r="DZ10" s="14">
        <v>1</v>
      </c>
      <c r="EA10" s="14">
        <f t="shared" ref="EA10:EA44" si="7">SUM(DS10:DZ10)</f>
        <v>6</v>
      </c>
      <c r="EB10" s="14">
        <f t="shared" ref="EB10:EB44" si="8">EA10-DR10</f>
        <v>0</v>
      </c>
      <c r="EC10" s="14">
        <v>1</v>
      </c>
      <c r="ED10" s="14">
        <v>0</v>
      </c>
      <c r="EE10" s="14">
        <f t="shared" ref="EE10:EE44" si="9">SUM(EC10:ED10)</f>
        <v>1</v>
      </c>
      <c r="EF10" s="14">
        <v>5</v>
      </c>
      <c r="EG10" s="14">
        <v>5</v>
      </c>
      <c r="EH10" s="14">
        <v>5</v>
      </c>
      <c r="EI10" s="14">
        <v>5</v>
      </c>
      <c r="EJ10" s="14">
        <f t="shared" ref="EJ10:EJ44" si="10">SUM(EF10:EI10)</f>
        <v>20</v>
      </c>
    </row>
    <row r="11" spans="1:250" s="14" customFormat="1">
      <c r="A11" s="14">
        <v>2</v>
      </c>
      <c r="B11" s="64">
        <v>1</v>
      </c>
      <c r="C11" s="3">
        <v>1</v>
      </c>
      <c r="D11" s="1">
        <v>1</v>
      </c>
      <c r="E11" s="1">
        <v>1</v>
      </c>
      <c r="F11" s="1" t="s">
        <v>1928</v>
      </c>
      <c r="G11" s="1" t="s">
        <v>1977</v>
      </c>
      <c r="H11" s="1" t="s">
        <v>2322</v>
      </c>
      <c r="I11" s="1"/>
      <c r="J11" s="1"/>
      <c r="K11" s="1" t="s">
        <v>5539</v>
      </c>
      <c r="L11" s="1">
        <v>3</v>
      </c>
      <c r="M11" s="1">
        <v>10</v>
      </c>
      <c r="N11" s="1">
        <v>6</v>
      </c>
      <c r="O11" s="1" t="s">
        <v>5540</v>
      </c>
      <c r="P11" s="1" t="s">
        <v>2459</v>
      </c>
      <c r="Q11" s="1" t="s">
        <v>5124</v>
      </c>
      <c r="R11" s="1" t="s">
        <v>5541</v>
      </c>
      <c r="S11" s="1" t="s">
        <v>2774</v>
      </c>
      <c r="T11" s="1" t="s">
        <v>4463</v>
      </c>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v>2</v>
      </c>
      <c r="AY11" s="1">
        <v>1</v>
      </c>
      <c r="AZ11" s="1">
        <v>2</v>
      </c>
      <c r="BA11" s="1">
        <v>5</v>
      </c>
      <c r="BB11" s="1"/>
      <c r="BC11" s="1">
        <v>75</v>
      </c>
      <c r="BD11" s="1">
        <v>0</v>
      </c>
      <c r="BE11" s="1">
        <v>1</v>
      </c>
      <c r="BF11" s="1">
        <v>1</v>
      </c>
      <c r="BG11" s="1">
        <v>2</v>
      </c>
      <c r="BH11" s="1"/>
      <c r="BI11" s="1">
        <v>24.03</v>
      </c>
      <c r="BJ11" s="1"/>
      <c r="BK11" s="1"/>
      <c r="BL11" s="1">
        <v>2</v>
      </c>
      <c r="BM11" s="1">
        <v>3</v>
      </c>
      <c r="BN11" s="1">
        <v>0</v>
      </c>
      <c r="BO11" s="1">
        <f>IF(AZ11&gt;=85,1,0)</f>
        <v>0</v>
      </c>
      <c r="BP11" s="1">
        <f>IF(BA11=1,1,0)</f>
        <v>0</v>
      </c>
      <c r="BQ11" s="1">
        <v>0</v>
      </c>
      <c r="BR11" s="1">
        <v>0</v>
      </c>
      <c r="BS11" s="1">
        <v>0</v>
      </c>
      <c r="BT11" s="1">
        <v>1</v>
      </c>
      <c r="BU11" s="1">
        <v>0</v>
      </c>
      <c r="BV11" s="14">
        <f t="shared" si="0"/>
        <v>1</v>
      </c>
      <c r="BW11" s="1">
        <v>3</v>
      </c>
      <c r="BX11" s="1">
        <v>0</v>
      </c>
      <c r="BY11" s="1">
        <v>1</v>
      </c>
      <c r="BZ11" s="1">
        <v>0</v>
      </c>
      <c r="CA11" s="1">
        <v>0</v>
      </c>
      <c r="CB11" s="1">
        <v>0</v>
      </c>
      <c r="CC11" s="1">
        <v>0</v>
      </c>
      <c r="CD11" s="1">
        <v>0</v>
      </c>
      <c r="CE11" s="1">
        <v>0</v>
      </c>
      <c r="CF11" s="1">
        <f t="shared" si="1"/>
        <v>1</v>
      </c>
      <c r="CG11" s="1">
        <v>5</v>
      </c>
      <c r="CH11" s="1">
        <v>5</v>
      </c>
      <c r="CI11" s="1">
        <v>5</v>
      </c>
      <c r="CJ11" s="1">
        <v>5</v>
      </c>
      <c r="CK11" s="1">
        <f t="shared" si="2"/>
        <v>20</v>
      </c>
      <c r="CL11" s="1">
        <v>1</v>
      </c>
      <c r="CM11" s="1"/>
      <c r="CN11" s="1">
        <v>2</v>
      </c>
      <c r="CO11" s="1">
        <v>3</v>
      </c>
      <c r="CP11" s="1">
        <v>3</v>
      </c>
      <c r="CQ11" s="1">
        <v>3</v>
      </c>
      <c r="CR11" s="1">
        <v>2</v>
      </c>
      <c r="CS11" s="1">
        <v>1</v>
      </c>
      <c r="CT11" s="1">
        <v>50</v>
      </c>
      <c r="CU11" s="1">
        <v>1</v>
      </c>
      <c r="CV11" s="1">
        <v>1</v>
      </c>
      <c r="CW11" s="1">
        <v>1</v>
      </c>
      <c r="CX11" s="1">
        <v>1</v>
      </c>
      <c r="CY11" s="1">
        <v>1</v>
      </c>
      <c r="CZ11" s="1">
        <v>1</v>
      </c>
      <c r="DA11" s="1">
        <f t="shared" si="3"/>
        <v>6</v>
      </c>
      <c r="DB11" s="1">
        <v>1</v>
      </c>
      <c r="DC11" s="1">
        <v>1</v>
      </c>
      <c r="DD11" s="1">
        <v>1</v>
      </c>
      <c r="DE11" s="1">
        <v>1</v>
      </c>
      <c r="DF11" s="1">
        <v>0</v>
      </c>
      <c r="DG11" s="1">
        <v>1</v>
      </c>
      <c r="DH11" s="1">
        <f t="shared" si="4"/>
        <v>5</v>
      </c>
      <c r="DI11" s="14">
        <f t="shared" si="5"/>
        <v>-1</v>
      </c>
      <c r="DJ11" s="1">
        <v>1</v>
      </c>
      <c r="DK11" s="1">
        <v>1</v>
      </c>
      <c r="DL11" s="1">
        <v>1</v>
      </c>
      <c r="DM11" s="1">
        <v>1</v>
      </c>
      <c r="DN11" s="1">
        <v>1</v>
      </c>
      <c r="DO11" s="1">
        <v>1</v>
      </c>
      <c r="DP11" s="1">
        <v>1</v>
      </c>
      <c r="DQ11" s="1">
        <v>1</v>
      </c>
      <c r="DR11" s="1">
        <f t="shared" si="6"/>
        <v>8</v>
      </c>
      <c r="DS11" s="1">
        <v>1</v>
      </c>
      <c r="DT11" s="1">
        <v>0</v>
      </c>
      <c r="DU11" s="1">
        <v>0</v>
      </c>
      <c r="DV11" s="1">
        <v>0</v>
      </c>
      <c r="DW11" s="1">
        <v>0</v>
      </c>
      <c r="DX11" s="1">
        <v>0</v>
      </c>
      <c r="DY11" s="1">
        <v>1</v>
      </c>
      <c r="DZ11" s="1">
        <v>1</v>
      </c>
      <c r="EA11" s="1">
        <f t="shared" si="7"/>
        <v>3</v>
      </c>
      <c r="EB11" s="14">
        <f t="shared" si="8"/>
        <v>-5</v>
      </c>
      <c r="EC11" s="1">
        <v>3</v>
      </c>
      <c r="ED11" s="1">
        <v>0</v>
      </c>
      <c r="EE11" s="1">
        <f t="shared" si="9"/>
        <v>3</v>
      </c>
      <c r="EF11" s="1">
        <v>5</v>
      </c>
      <c r="EG11" s="1">
        <v>5</v>
      </c>
      <c r="EH11" s="1">
        <v>5</v>
      </c>
      <c r="EI11" s="1">
        <v>5</v>
      </c>
      <c r="EJ11" s="1">
        <f t="shared" si="10"/>
        <v>20</v>
      </c>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row>
    <row r="12" spans="1:250" s="1" customFormat="1">
      <c r="A12" s="1">
        <v>3</v>
      </c>
      <c r="B12" s="1">
        <v>2</v>
      </c>
      <c r="C12" s="3">
        <v>1</v>
      </c>
      <c r="D12" s="1">
        <v>1</v>
      </c>
      <c r="E12" s="1">
        <v>1</v>
      </c>
      <c r="F12" s="1" t="s">
        <v>1928</v>
      </c>
      <c r="G12" s="1" t="s">
        <v>3182</v>
      </c>
      <c r="H12" s="1" t="s">
        <v>1977</v>
      </c>
      <c r="I12" s="1" t="s">
        <v>2489</v>
      </c>
      <c r="K12" s="1" t="s">
        <v>3183</v>
      </c>
      <c r="L12" s="1">
        <v>4</v>
      </c>
      <c r="M12" s="1">
        <v>29</v>
      </c>
      <c r="N12" s="1">
        <v>14</v>
      </c>
      <c r="O12" s="1" t="s">
        <v>3184</v>
      </c>
      <c r="P12" s="1" t="s">
        <v>3185</v>
      </c>
      <c r="Q12" s="1" t="s">
        <v>2610</v>
      </c>
      <c r="R12" s="1" t="s">
        <v>3186</v>
      </c>
      <c r="S12" s="1" t="s">
        <v>3187</v>
      </c>
      <c r="T12" s="1" t="s">
        <v>3188</v>
      </c>
      <c r="U12" s="1" t="s">
        <v>3189</v>
      </c>
      <c r="V12" s="1" t="s">
        <v>2971</v>
      </c>
      <c r="W12" s="1" t="s">
        <v>2335</v>
      </c>
      <c r="X12" s="1" t="s">
        <v>2459</v>
      </c>
      <c r="Y12" s="1" t="s">
        <v>2356</v>
      </c>
      <c r="Z12" s="1" t="s">
        <v>3190</v>
      </c>
      <c r="AA12" s="1" t="s">
        <v>3191</v>
      </c>
      <c r="AB12" s="1" t="s">
        <v>3192</v>
      </c>
      <c r="AX12" s="1">
        <v>1</v>
      </c>
      <c r="AY12" s="1">
        <v>0</v>
      </c>
      <c r="AZ12" s="1">
        <v>2</v>
      </c>
      <c r="BA12" s="1">
        <v>7</v>
      </c>
      <c r="BC12" s="1">
        <v>89</v>
      </c>
      <c r="BD12" s="1">
        <v>0</v>
      </c>
      <c r="BE12" s="1">
        <v>1</v>
      </c>
      <c r="BF12" s="1">
        <v>1</v>
      </c>
      <c r="BG12" s="1">
        <v>3</v>
      </c>
      <c r="BH12" s="1">
        <v>167.6</v>
      </c>
      <c r="BI12" s="1">
        <v>19.37</v>
      </c>
      <c r="BJ12" s="1">
        <v>2</v>
      </c>
      <c r="BK12" s="1">
        <v>1</v>
      </c>
      <c r="BL12" s="1">
        <v>5</v>
      </c>
      <c r="BM12" s="1">
        <v>3</v>
      </c>
      <c r="BN12" s="1">
        <v>1</v>
      </c>
      <c r="BO12" s="1">
        <f>IF(BC12&gt;=85,1,0)</f>
        <v>1</v>
      </c>
      <c r="BP12" s="1">
        <f>IF(BD12=1,1,0)</f>
        <v>0</v>
      </c>
      <c r="BQ12" s="1">
        <v>1</v>
      </c>
      <c r="BR12" s="1">
        <v>0</v>
      </c>
      <c r="BS12" s="1">
        <v>1</v>
      </c>
      <c r="BT12" s="1">
        <v>1</v>
      </c>
      <c r="BU12" s="1">
        <v>1</v>
      </c>
      <c r="BV12" s="1">
        <f t="shared" si="0"/>
        <v>5</v>
      </c>
      <c r="BW12" s="1">
        <v>1</v>
      </c>
      <c r="BX12" s="1">
        <v>0</v>
      </c>
      <c r="BY12" s="1">
        <v>0</v>
      </c>
      <c r="BZ12" s="1">
        <v>0</v>
      </c>
      <c r="CA12" s="1">
        <v>0</v>
      </c>
      <c r="CB12" s="1">
        <v>0</v>
      </c>
      <c r="CC12" s="1">
        <v>0</v>
      </c>
      <c r="CD12" s="1">
        <v>0</v>
      </c>
      <c r="CE12" s="1">
        <v>0</v>
      </c>
      <c r="CF12" s="1">
        <f t="shared" si="1"/>
        <v>0</v>
      </c>
      <c r="CG12" s="1">
        <v>1</v>
      </c>
      <c r="CH12" s="1">
        <v>5</v>
      </c>
      <c r="CI12" s="1">
        <v>5</v>
      </c>
      <c r="CJ12" s="1">
        <v>5</v>
      </c>
      <c r="CK12" s="1">
        <f t="shared" si="2"/>
        <v>16</v>
      </c>
      <c r="CL12" s="1">
        <v>0</v>
      </c>
      <c r="CM12" s="1">
        <v>5</v>
      </c>
      <c r="CN12" s="1">
        <v>0</v>
      </c>
      <c r="CO12" s="1">
        <v>2</v>
      </c>
      <c r="CP12" s="1">
        <v>2</v>
      </c>
      <c r="CQ12" s="1">
        <v>1</v>
      </c>
      <c r="CR12" s="1">
        <v>5</v>
      </c>
      <c r="CS12" s="1">
        <v>1</v>
      </c>
      <c r="CT12" s="1">
        <v>99</v>
      </c>
      <c r="CU12" s="1">
        <v>0</v>
      </c>
      <c r="CV12" s="1">
        <v>0</v>
      </c>
      <c r="CW12" s="1">
        <v>1</v>
      </c>
      <c r="CX12" s="1">
        <v>1</v>
      </c>
      <c r="CY12" s="1">
        <v>1</v>
      </c>
      <c r="CZ12" s="1">
        <v>1</v>
      </c>
      <c r="DA12" s="1">
        <f t="shared" si="3"/>
        <v>4</v>
      </c>
      <c r="DB12" s="1">
        <v>0</v>
      </c>
      <c r="DC12" s="1">
        <v>0</v>
      </c>
      <c r="DD12" s="1">
        <v>1</v>
      </c>
      <c r="DE12" s="1">
        <v>1</v>
      </c>
      <c r="DF12" s="1">
        <v>1</v>
      </c>
      <c r="DG12" s="1">
        <v>1</v>
      </c>
      <c r="DH12" s="1">
        <f t="shared" si="4"/>
        <v>4</v>
      </c>
      <c r="DI12" s="1">
        <f t="shared" si="5"/>
        <v>0</v>
      </c>
      <c r="DJ12" s="1">
        <v>1</v>
      </c>
      <c r="DK12" s="1">
        <v>0</v>
      </c>
      <c r="DL12" s="1">
        <v>0</v>
      </c>
      <c r="DM12" s="1">
        <v>0</v>
      </c>
      <c r="DN12" s="1">
        <v>0</v>
      </c>
      <c r="DO12" s="1">
        <v>0</v>
      </c>
      <c r="DP12" s="1">
        <v>0</v>
      </c>
      <c r="DQ12" s="1">
        <v>1</v>
      </c>
      <c r="DR12" s="1">
        <f t="shared" si="6"/>
        <v>2</v>
      </c>
      <c r="DS12" s="1">
        <v>1</v>
      </c>
      <c r="DT12" s="1">
        <v>0</v>
      </c>
      <c r="DU12" s="1">
        <v>0</v>
      </c>
      <c r="DV12" s="1">
        <v>0</v>
      </c>
      <c r="DW12" s="1">
        <v>0</v>
      </c>
      <c r="DX12" s="1">
        <v>0</v>
      </c>
      <c r="DY12" s="1">
        <v>0</v>
      </c>
      <c r="DZ12" s="1">
        <v>1</v>
      </c>
      <c r="EA12" s="1">
        <f t="shared" si="7"/>
        <v>2</v>
      </c>
      <c r="EB12" s="1">
        <f t="shared" si="8"/>
        <v>0</v>
      </c>
      <c r="EC12" s="1">
        <v>0</v>
      </c>
      <c r="ED12" s="1">
        <v>0</v>
      </c>
      <c r="EE12" s="1">
        <f t="shared" si="9"/>
        <v>0</v>
      </c>
      <c r="EF12" s="1">
        <v>5</v>
      </c>
      <c r="EG12" s="1">
        <v>5</v>
      </c>
      <c r="EH12" s="1">
        <v>5</v>
      </c>
      <c r="EI12" s="1">
        <v>5</v>
      </c>
      <c r="EJ12" s="1">
        <f t="shared" si="10"/>
        <v>20</v>
      </c>
    </row>
    <row r="13" spans="1:250" s="14" customFormat="1">
      <c r="A13" s="14">
        <v>4</v>
      </c>
      <c r="B13" s="61">
        <v>1</v>
      </c>
      <c r="C13" s="60">
        <v>1</v>
      </c>
      <c r="D13" s="14">
        <v>3</v>
      </c>
      <c r="E13" s="14">
        <v>2</v>
      </c>
      <c r="F13" s="14" t="s">
        <v>2322</v>
      </c>
      <c r="G13" s="14" t="s">
        <v>1977</v>
      </c>
      <c r="K13" s="1" t="s">
        <v>3604</v>
      </c>
      <c r="L13" s="14">
        <v>2</v>
      </c>
      <c r="M13" s="14">
        <v>6</v>
      </c>
      <c r="N13" s="14">
        <v>8</v>
      </c>
      <c r="O13" s="14" t="s">
        <v>3033</v>
      </c>
      <c r="P13" s="14" t="s">
        <v>3605</v>
      </c>
      <c r="Q13" s="14" t="s">
        <v>3606</v>
      </c>
      <c r="R13" s="14" t="s">
        <v>2674</v>
      </c>
      <c r="S13" s="14" t="s">
        <v>3607</v>
      </c>
      <c r="T13" s="14" t="s">
        <v>3608</v>
      </c>
      <c r="U13" s="14" t="s">
        <v>3609</v>
      </c>
      <c r="V13" s="14" t="s">
        <v>3610</v>
      </c>
      <c r="AX13" s="14">
        <v>2</v>
      </c>
      <c r="AY13" s="14">
        <v>1</v>
      </c>
      <c r="AZ13" s="14">
        <v>2</v>
      </c>
      <c r="BA13" s="14">
        <v>2</v>
      </c>
      <c r="BC13" s="14">
        <v>57</v>
      </c>
      <c r="BD13" s="14">
        <v>0</v>
      </c>
      <c r="BE13" s="14">
        <v>3</v>
      </c>
      <c r="BF13" s="14">
        <v>2</v>
      </c>
      <c r="BG13" s="14">
        <v>1</v>
      </c>
      <c r="BH13" s="14">
        <v>153.69999999999999</v>
      </c>
      <c r="BI13" s="14">
        <v>23.78</v>
      </c>
      <c r="BJ13" s="14">
        <v>0</v>
      </c>
      <c r="BK13" s="14">
        <v>3</v>
      </c>
      <c r="BL13" s="14">
        <v>2</v>
      </c>
      <c r="BM13" s="14">
        <v>1</v>
      </c>
      <c r="BN13" s="14">
        <v>0</v>
      </c>
      <c r="BO13" s="14">
        <f>IF(BC13&gt;=85,1,0)</f>
        <v>0</v>
      </c>
      <c r="BP13" s="14">
        <f>IF(BD13=1,1,0)</f>
        <v>0</v>
      </c>
      <c r="BQ13" s="14">
        <v>0</v>
      </c>
      <c r="BR13" s="14">
        <v>0</v>
      </c>
      <c r="BS13" s="14">
        <v>0</v>
      </c>
      <c r="BT13" s="14">
        <v>1</v>
      </c>
      <c r="BU13" s="14">
        <v>0</v>
      </c>
      <c r="BV13" s="14">
        <f t="shared" si="0"/>
        <v>1</v>
      </c>
      <c r="BW13" s="14">
        <v>3</v>
      </c>
      <c r="BX13" s="14">
        <v>0</v>
      </c>
      <c r="BY13" s="14">
        <v>1</v>
      </c>
      <c r="BZ13" s="14">
        <v>0</v>
      </c>
      <c r="CA13" s="14">
        <v>0</v>
      </c>
      <c r="CB13" s="14">
        <v>0</v>
      </c>
      <c r="CC13" s="14">
        <v>0</v>
      </c>
      <c r="CD13" s="14">
        <v>0</v>
      </c>
      <c r="CE13" s="14">
        <v>0</v>
      </c>
      <c r="CF13" s="14">
        <f t="shared" si="1"/>
        <v>1</v>
      </c>
      <c r="CG13" s="14">
        <v>4</v>
      </c>
      <c r="CH13" s="14">
        <v>5</v>
      </c>
      <c r="CI13" s="14">
        <v>5</v>
      </c>
      <c r="CJ13" s="14">
        <v>5</v>
      </c>
      <c r="CK13" s="14">
        <f t="shared" si="2"/>
        <v>19</v>
      </c>
      <c r="CL13" s="14">
        <v>0</v>
      </c>
      <c r="CM13" s="14">
        <v>1</v>
      </c>
      <c r="CN13" s="14">
        <v>0</v>
      </c>
      <c r="CO13" s="14">
        <v>1</v>
      </c>
      <c r="CP13" s="14">
        <v>1</v>
      </c>
      <c r="CQ13" s="14">
        <v>1</v>
      </c>
      <c r="CR13" s="14">
        <v>3</v>
      </c>
      <c r="CS13" s="14">
        <v>2</v>
      </c>
      <c r="CT13" s="14">
        <v>50</v>
      </c>
      <c r="CU13" s="14">
        <v>1</v>
      </c>
      <c r="CV13" s="14">
        <v>1</v>
      </c>
      <c r="CW13" s="14">
        <v>1</v>
      </c>
      <c r="CX13" s="14">
        <v>1</v>
      </c>
      <c r="CY13" s="14">
        <v>1</v>
      </c>
      <c r="CZ13" s="14">
        <v>1</v>
      </c>
      <c r="DA13" s="14">
        <f t="shared" si="3"/>
        <v>6</v>
      </c>
      <c r="DB13" s="14">
        <v>1</v>
      </c>
      <c r="DC13" s="14">
        <v>0</v>
      </c>
      <c r="DD13" s="14">
        <v>0</v>
      </c>
      <c r="DE13" s="14">
        <v>1</v>
      </c>
      <c r="DF13" s="14">
        <v>1</v>
      </c>
      <c r="DG13" s="14">
        <v>1</v>
      </c>
      <c r="DH13" s="14">
        <f t="shared" si="4"/>
        <v>4</v>
      </c>
      <c r="DI13" s="14">
        <f t="shared" si="5"/>
        <v>-2</v>
      </c>
      <c r="DJ13" s="14">
        <v>1</v>
      </c>
      <c r="DK13" s="14">
        <v>1</v>
      </c>
      <c r="DL13" s="14">
        <v>1</v>
      </c>
      <c r="DM13" s="14">
        <v>1</v>
      </c>
      <c r="DN13" s="14">
        <v>1</v>
      </c>
      <c r="DO13" s="14">
        <v>1</v>
      </c>
      <c r="DP13" s="14">
        <v>1</v>
      </c>
      <c r="DQ13" s="14">
        <v>1</v>
      </c>
      <c r="DR13" s="14">
        <f t="shared" si="6"/>
        <v>8</v>
      </c>
      <c r="DS13" s="14">
        <v>1</v>
      </c>
      <c r="DT13" s="14">
        <v>1</v>
      </c>
      <c r="DU13" s="14">
        <v>1</v>
      </c>
      <c r="DV13" s="14">
        <v>0</v>
      </c>
      <c r="DW13" s="14">
        <v>1</v>
      </c>
      <c r="DX13" s="14">
        <v>0</v>
      </c>
      <c r="DY13" s="14">
        <v>1</v>
      </c>
      <c r="DZ13" s="14">
        <v>1</v>
      </c>
      <c r="EA13" s="14">
        <f t="shared" si="7"/>
        <v>6</v>
      </c>
      <c r="EB13" s="14">
        <f t="shared" si="8"/>
        <v>-2</v>
      </c>
      <c r="EC13" s="14">
        <v>0</v>
      </c>
      <c r="ED13" s="14">
        <v>1</v>
      </c>
      <c r="EE13" s="14">
        <f t="shared" si="9"/>
        <v>1</v>
      </c>
      <c r="EF13" s="14">
        <v>5</v>
      </c>
      <c r="EG13" s="14">
        <v>5</v>
      </c>
      <c r="EH13" s="14">
        <v>5</v>
      </c>
      <c r="EI13" s="14">
        <v>5</v>
      </c>
      <c r="EJ13" s="14">
        <f t="shared" si="10"/>
        <v>20</v>
      </c>
    </row>
    <row r="14" spans="1:250" s="1" customFormat="1">
      <c r="A14" s="1">
        <v>5</v>
      </c>
      <c r="B14" s="1">
        <v>2</v>
      </c>
      <c r="C14" s="3">
        <v>1</v>
      </c>
      <c r="D14" s="1">
        <v>1</v>
      </c>
      <c r="E14" s="1">
        <v>1</v>
      </c>
      <c r="F14" s="3" t="s">
        <v>2489</v>
      </c>
      <c r="G14" s="1" t="s">
        <v>2716</v>
      </c>
      <c r="H14" s="1" t="s">
        <v>2717</v>
      </c>
      <c r="I14" s="1" t="s">
        <v>2718</v>
      </c>
      <c r="J14" s="1" t="s">
        <v>2048</v>
      </c>
      <c r="K14" s="1" t="s">
        <v>2719</v>
      </c>
      <c r="L14" s="1">
        <v>7</v>
      </c>
      <c r="M14" s="1">
        <v>23</v>
      </c>
      <c r="N14" s="1">
        <v>16</v>
      </c>
      <c r="O14" s="1" t="s">
        <v>2720</v>
      </c>
      <c r="P14" s="1" t="s">
        <v>2560</v>
      </c>
      <c r="Q14" s="1" t="s">
        <v>2721</v>
      </c>
      <c r="R14" s="1" t="s">
        <v>2722</v>
      </c>
      <c r="S14" s="1" t="s">
        <v>2723</v>
      </c>
      <c r="T14" s="1" t="s">
        <v>2724</v>
      </c>
      <c r="U14" s="1" t="s">
        <v>2725</v>
      </c>
      <c r="V14" s="1" t="s">
        <v>2726</v>
      </c>
      <c r="W14" s="1" t="s">
        <v>2727</v>
      </c>
      <c r="X14" s="1" t="s">
        <v>2357</v>
      </c>
      <c r="Y14" s="1" t="s">
        <v>2728</v>
      </c>
      <c r="Z14" s="1" t="s">
        <v>2677</v>
      </c>
      <c r="AA14" s="1" t="s">
        <v>2729</v>
      </c>
      <c r="AB14" s="1" t="s">
        <v>2730</v>
      </c>
      <c r="AC14" s="1" t="s">
        <v>2731</v>
      </c>
      <c r="AD14" s="1" t="s">
        <v>2732</v>
      </c>
      <c r="AX14" s="1">
        <v>1</v>
      </c>
      <c r="AY14" s="1">
        <v>0</v>
      </c>
      <c r="AZ14" s="1">
        <v>2</v>
      </c>
      <c r="BA14" s="1">
        <v>8</v>
      </c>
      <c r="BC14" s="1">
        <v>91</v>
      </c>
      <c r="BD14" s="1">
        <v>1</v>
      </c>
      <c r="BE14" s="1">
        <v>1</v>
      </c>
      <c r="BF14" s="1">
        <v>1</v>
      </c>
      <c r="BG14" s="1">
        <v>2</v>
      </c>
      <c r="BH14" s="1">
        <v>172</v>
      </c>
      <c r="BI14" s="1">
        <v>36.090000000000003</v>
      </c>
      <c r="BJ14" s="1">
        <v>0</v>
      </c>
      <c r="BK14" s="1">
        <v>0</v>
      </c>
      <c r="BL14" s="1">
        <v>4</v>
      </c>
      <c r="BM14" s="1">
        <v>3</v>
      </c>
      <c r="BN14" s="1">
        <v>0</v>
      </c>
      <c r="BO14" s="1">
        <f>IF(BE14&gt;=85,1,0)</f>
        <v>0</v>
      </c>
      <c r="BP14" s="1">
        <f>IF(BF14=1,1,0)</f>
        <v>1</v>
      </c>
      <c r="BQ14" s="1">
        <v>0</v>
      </c>
      <c r="BR14" s="1">
        <v>0</v>
      </c>
      <c r="BS14" s="1">
        <v>0</v>
      </c>
      <c r="BT14" s="1">
        <v>1</v>
      </c>
      <c r="BU14" s="1">
        <v>1</v>
      </c>
      <c r="BV14" s="1">
        <f t="shared" si="0"/>
        <v>3</v>
      </c>
      <c r="BW14" s="1">
        <v>3</v>
      </c>
      <c r="BX14" s="1">
        <v>0</v>
      </c>
      <c r="BY14" s="1">
        <v>0</v>
      </c>
      <c r="BZ14" s="1">
        <v>0</v>
      </c>
      <c r="CA14" s="1">
        <v>0</v>
      </c>
      <c r="CB14" s="1">
        <v>0</v>
      </c>
      <c r="CC14" s="1">
        <v>0</v>
      </c>
      <c r="CD14" s="1">
        <v>0</v>
      </c>
      <c r="CE14" s="1">
        <v>0</v>
      </c>
      <c r="CF14" s="1">
        <f t="shared" si="1"/>
        <v>0</v>
      </c>
      <c r="CG14" s="1">
        <v>5</v>
      </c>
      <c r="CH14" s="1">
        <v>5</v>
      </c>
      <c r="CI14" s="1">
        <v>5</v>
      </c>
      <c r="CJ14" s="1">
        <v>5</v>
      </c>
      <c r="CK14" s="1">
        <f t="shared" si="2"/>
        <v>20</v>
      </c>
      <c r="CL14" s="1">
        <v>0</v>
      </c>
      <c r="CM14" s="1">
        <v>1</v>
      </c>
      <c r="CN14" s="1">
        <v>0</v>
      </c>
      <c r="CO14" s="1">
        <v>3</v>
      </c>
      <c r="CP14" s="1">
        <v>1</v>
      </c>
      <c r="CQ14" s="1">
        <v>2</v>
      </c>
      <c r="CR14" s="1">
        <v>2</v>
      </c>
      <c r="CS14" s="1">
        <v>1</v>
      </c>
      <c r="CT14" s="1">
        <v>75</v>
      </c>
      <c r="CU14" s="1">
        <v>1</v>
      </c>
      <c r="CV14" s="1">
        <v>1</v>
      </c>
      <c r="CW14" s="1">
        <v>1</v>
      </c>
      <c r="CX14" s="1">
        <v>1</v>
      </c>
      <c r="CY14" s="1">
        <v>1</v>
      </c>
      <c r="CZ14" s="1">
        <v>1</v>
      </c>
      <c r="DA14" s="1">
        <f t="shared" si="3"/>
        <v>6</v>
      </c>
      <c r="DB14" s="1">
        <v>1</v>
      </c>
      <c r="DC14" s="1">
        <v>1</v>
      </c>
      <c r="DD14" s="1">
        <v>1</v>
      </c>
      <c r="DE14" s="1">
        <v>1</v>
      </c>
      <c r="DF14" s="1">
        <v>1</v>
      </c>
      <c r="DG14" s="1">
        <v>1</v>
      </c>
      <c r="DH14" s="1">
        <f t="shared" si="4"/>
        <v>6</v>
      </c>
      <c r="DI14" s="1">
        <f t="shared" si="5"/>
        <v>0</v>
      </c>
      <c r="DJ14" s="1">
        <v>1</v>
      </c>
      <c r="DK14" s="1">
        <v>1</v>
      </c>
      <c r="DL14" s="1">
        <v>1</v>
      </c>
      <c r="DM14" s="1">
        <v>1</v>
      </c>
      <c r="DN14" s="1">
        <v>1</v>
      </c>
      <c r="DO14" s="1">
        <v>1</v>
      </c>
      <c r="DP14" s="1">
        <v>1</v>
      </c>
      <c r="DQ14" s="1">
        <v>1</v>
      </c>
      <c r="DR14" s="1">
        <f t="shared" si="6"/>
        <v>8</v>
      </c>
      <c r="DS14" s="1">
        <v>1</v>
      </c>
      <c r="DT14" s="1">
        <v>1</v>
      </c>
      <c r="DU14" s="1">
        <v>1</v>
      </c>
      <c r="DV14" s="1">
        <v>1</v>
      </c>
      <c r="DW14" s="1">
        <v>1</v>
      </c>
      <c r="DX14" s="1">
        <v>1</v>
      </c>
      <c r="DY14" s="1">
        <v>1</v>
      </c>
      <c r="DZ14" s="1">
        <v>1</v>
      </c>
      <c r="EA14" s="1">
        <f t="shared" si="7"/>
        <v>8</v>
      </c>
      <c r="EB14" s="1">
        <f t="shared" si="8"/>
        <v>0</v>
      </c>
      <c r="EC14" s="1">
        <v>0</v>
      </c>
      <c r="ED14" s="1">
        <v>0</v>
      </c>
      <c r="EE14" s="1">
        <f t="shared" si="9"/>
        <v>0</v>
      </c>
      <c r="EF14" s="1">
        <v>4</v>
      </c>
      <c r="EG14" s="1">
        <v>4</v>
      </c>
      <c r="EH14" s="1">
        <v>5</v>
      </c>
      <c r="EI14" s="1">
        <v>5</v>
      </c>
      <c r="EJ14" s="1">
        <f t="shared" si="10"/>
        <v>18</v>
      </c>
    </row>
    <row r="15" spans="1:250" s="1" customFormat="1">
      <c r="A15" s="1">
        <v>6</v>
      </c>
      <c r="B15" s="1">
        <v>1</v>
      </c>
      <c r="C15" s="3">
        <v>1</v>
      </c>
      <c r="D15" s="1">
        <v>2</v>
      </c>
      <c r="E15" s="1">
        <v>1</v>
      </c>
      <c r="K15" s="1" t="s">
        <v>3464</v>
      </c>
      <c r="L15" s="1">
        <v>0</v>
      </c>
      <c r="M15" s="1">
        <v>3</v>
      </c>
      <c r="N15" s="1">
        <v>4</v>
      </c>
      <c r="O15" s="1" t="s">
        <v>3465</v>
      </c>
      <c r="P15" s="1" t="s">
        <v>3466</v>
      </c>
      <c r="Q15" s="1" t="s">
        <v>3467</v>
      </c>
      <c r="R15" s="1" t="s">
        <v>3468</v>
      </c>
      <c r="AX15" s="1">
        <v>2</v>
      </c>
      <c r="BA15" s="1">
        <v>0</v>
      </c>
      <c r="BC15" s="1">
        <v>41</v>
      </c>
      <c r="BD15" s="1">
        <v>0</v>
      </c>
      <c r="BE15" s="1">
        <v>3</v>
      </c>
      <c r="BF15" s="1">
        <v>2</v>
      </c>
      <c r="BG15" s="1">
        <v>3</v>
      </c>
      <c r="BH15" s="1">
        <v>167.6</v>
      </c>
      <c r="BI15" s="1">
        <v>29.86</v>
      </c>
      <c r="BJ15" s="1">
        <v>1</v>
      </c>
      <c r="BK15" s="1">
        <v>1</v>
      </c>
      <c r="BL15" s="1">
        <v>1</v>
      </c>
      <c r="BM15" s="1">
        <v>2</v>
      </c>
      <c r="BN15" s="1">
        <v>0</v>
      </c>
      <c r="BO15" s="1">
        <f>IF(BC15&gt;=85,1,0)</f>
        <v>0</v>
      </c>
      <c r="BP15" s="1">
        <f>IF(BD15=1,1,0)</f>
        <v>0</v>
      </c>
      <c r="BQ15" s="1">
        <v>0</v>
      </c>
      <c r="BR15" s="1">
        <v>0</v>
      </c>
      <c r="BS15" s="1">
        <v>0</v>
      </c>
      <c r="BT15" s="1">
        <v>1</v>
      </c>
      <c r="BU15" s="1">
        <v>0</v>
      </c>
      <c r="BV15" s="1">
        <f t="shared" si="0"/>
        <v>1</v>
      </c>
      <c r="BW15" s="1">
        <v>4</v>
      </c>
      <c r="BX15" s="1">
        <v>0</v>
      </c>
      <c r="BY15" s="1">
        <v>0</v>
      </c>
      <c r="BZ15" s="1">
        <v>0</v>
      </c>
      <c r="CA15" s="1">
        <v>0</v>
      </c>
      <c r="CB15" s="1">
        <v>0</v>
      </c>
      <c r="CC15" s="1">
        <v>0</v>
      </c>
      <c r="CD15" s="1">
        <v>0</v>
      </c>
      <c r="CE15" s="1">
        <v>0</v>
      </c>
      <c r="CF15" s="1">
        <f t="shared" si="1"/>
        <v>0</v>
      </c>
      <c r="CG15" s="1">
        <v>5</v>
      </c>
      <c r="CH15" s="1">
        <v>5</v>
      </c>
      <c r="CI15" s="1">
        <v>5</v>
      </c>
      <c r="CJ15" s="1">
        <v>5</v>
      </c>
      <c r="CK15" s="1">
        <f t="shared" si="2"/>
        <v>20</v>
      </c>
      <c r="CL15" s="1">
        <v>0</v>
      </c>
      <c r="CM15" s="1">
        <v>5</v>
      </c>
      <c r="CN15" s="1">
        <v>0</v>
      </c>
      <c r="CO15" s="1">
        <v>1</v>
      </c>
      <c r="CP15" s="1">
        <v>1</v>
      </c>
      <c r="CQ15" s="1">
        <v>1</v>
      </c>
      <c r="CR15" s="1">
        <v>5</v>
      </c>
      <c r="CS15" s="1">
        <v>1</v>
      </c>
      <c r="CT15" s="1">
        <v>75</v>
      </c>
      <c r="CU15" s="1">
        <v>1</v>
      </c>
      <c r="CV15" s="1">
        <v>1</v>
      </c>
      <c r="CW15" s="1">
        <v>1</v>
      </c>
      <c r="CX15" s="1">
        <v>1</v>
      </c>
      <c r="CY15" s="1">
        <v>1</v>
      </c>
      <c r="CZ15" s="1">
        <v>1</v>
      </c>
      <c r="DA15" s="1">
        <f t="shared" si="3"/>
        <v>6</v>
      </c>
      <c r="DB15" s="1">
        <v>1</v>
      </c>
      <c r="DC15" s="1">
        <v>1</v>
      </c>
      <c r="DD15" s="1">
        <v>1</v>
      </c>
      <c r="DE15" s="1">
        <v>1</v>
      </c>
      <c r="DF15" s="1">
        <v>1</v>
      </c>
      <c r="DG15" s="1">
        <v>1</v>
      </c>
      <c r="DH15" s="1">
        <f t="shared" si="4"/>
        <v>6</v>
      </c>
      <c r="DI15" s="1">
        <f t="shared" si="5"/>
        <v>0</v>
      </c>
      <c r="DJ15" s="1">
        <v>1</v>
      </c>
      <c r="DK15" s="1">
        <v>1</v>
      </c>
      <c r="DL15" s="1">
        <v>1</v>
      </c>
      <c r="DM15" s="1">
        <v>1</v>
      </c>
      <c r="DN15" s="1">
        <v>1</v>
      </c>
      <c r="DO15" s="1">
        <v>1</v>
      </c>
      <c r="DP15" s="1">
        <v>1</v>
      </c>
      <c r="DQ15" s="1">
        <v>1</v>
      </c>
      <c r="DR15" s="1">
        <f t="shared" si="6"/>
        <v>8</v>
      </c>
      <c r="DS15" s="1">
        <v>1</v>
      </c>
      <c r="DT15" s="1">
        <v>1</v>
      </c>
      <c r="DU15" s="1">
        <v>1</v>
      </c>
      <c r="DV15" s="1">
        <v>1</v>
      </c>
      <c r="DW15" s="1">
        <v>1</v>
      </c>
      <c r="DX15" s="1">
        <v>1</v>
      </c>
      <c r="DY15" s="1">
        <v>1</v>
      </c>
      <c r="DZ15" s="1">
        <v>1</v>
      </c>
      <c r="EA15" s="1">
        <f t="shared" si="7"/>
        <v>8</v>
      </c>
      <c r="EB15" s="1">
        <f t="shared" si="8"/>
        <v>0</v>
      </c>
      <c r="EC15" s="1">
        <v>0</v>
      </c>
      <c r="ED15" s="1">
        <v>0</v>
      </c>
      <c r="EE15" s="1">
        <f t="shared" si="9"/>
        <v>0</v>
      </c>
      <c r="EF15" s="1">
        <v>5</v>
      </c>
      <c r="EG15" s="1">
        <v>5</v>
      </c>
      <c r="EH15" s="1">
        <v>5</v>
      </c>
      <c r="EI15" s="1">
        <v>5</v>
      </c>
      <c r="EJ15" s="1">
        <f t="shared" si="10"/>
        <v>20</v>
      </c>
    </row>
    <row r="16" spans="1:250" s="1" customFormat="1">
      <c r="A16" s="1">
        <v>7</v>
      </c>
      <c r="B16" s="64">
        <v>1</v>
      </c>
      <c r="C16" s="3">
        <v>1</v>
      </c>
      <c r="D16" s="1">
        <v>1</v>
      </c>
      <c r="E16" s="1">
        <v>1</v>
      </c>
      <c r="F16" s="1" t="s">
        <v>2100</v>
      </c>
      <c r="G16" s="1" t="s">
        <v>1977</v>
      </c>
      <c r="H16" s="1" t="s">
        <v>1928</v>
      </c>
      <c r="I16" s="1" t="s">
        <v>2489</v>
      </c>
      <c r="J16" s="1" t="s">
        <v>2968</v>
      </c>
      <c r="K16" s="1" t="s">
        <v>4576</v>
      </c>
      <c r="L16" s="1">
        <v>6</v>
      </c>
      <c r="M16" s="1">
        <v>10</v>
      </c>
      <c r="N16" s="1">
        <v>14</v>
      </c>
      <c r="O16" s="1" t="s">
        <v>3107</v>
      </c>
      <c r="P16" s="1" t="s">
        <v>4577</v>
      </c>
      <c r="Q16" s="1" t="s">
        <v>2437</v>
      </c>
      <c r="R16" s="1" t="s">
        <v>2871</v>
      </c>
      <c r="S16" s="1" t="s">
        <v>2834</v>
      </c>
      <c r="T16" s="1" t="s">
        <v>3017</v>
      </c>
      <c r="U16" s="1" t="s">
        <v>2312</v>
      </c>
      <c r="V16" s="1" t="s">
        <v>4578</v>
      </c>
      <c r="W16" s="1" t="s">
        <v>2774</v>
      </c>
      <c r="X16" s="1" t="s">
        <v>3501</v>
      </c>
      <c r="Y16" s="1" t="s">
        <v>2492</v>
      </c>
      <c r="Z16" s="1" t="s">
        <v>2757</v>
      </c>
      <c r="AA16" s="1" t="s">
        <v>2729</v>
      </c>
      <c r="AB16" s="1" t="s">
        <v>2868</v>
      </c>
      <c r="AX16" s="1">
        <v>2</v>
      </c>
      <c r="AZ16" s="1">
        <v>2</v>
      </c>
      <c r="BA16" s="1">
        <v>4</v>
      </c>
      <c r="BC16" s="1">
        <v>82</v>
      </c>
      <c r="BD16" s="1">
        <v>0</v>
      </c>
      <c r="BE16" s="1">
        <v>3</v>
      </c>
      <c r="BF16" s="1">
        <v>2</v>
      </c>
      <c r="BG16" s="1">
        <v>2</v>
      </c>
      <c r="BH16" s="1">
        <v>160</v>
      </c>
      <c r="BI16" s="1">
        <v>33.659999999999997</v>
      </c>
      <c r="BJ16" s="1">
        <v>0</v>
      </c>
      <c r="BK16" s="1">
        <v>0</v>
      </c>
      <c r="BL16" s="1">
        <v>1</v>
      </c>
      <c r="BM16" s="1">
        <v>3</v>
      </c>
      <c r="BN16" s="1">
        <v>1</v>
      </c>
      <c r="BO16" s="1">
        <f>IF(BC16&gt;=85,1,0)</f>
        <v>0</v>
      </c>
      <c r="BP16" s="1">
        <f>IF(BD16=1,1,0)</f>
        <v>0</v>
      </c>
      <c r="BQ16" s="1">
        <v>1</v>
      </c>
      <c r="BR16" s="1">
        <v>1</v>
      </c>
      <c r="BS16" s="1">
        <v>1</v>
      </c>
      <c r="BT16" s="1">
        <v>1</v>
      </c>
      <c r="BU16" s="1">
        <v>1</v>
      </c>
      <c r="BV16" s="1">
        <f t="shared" si="0"/>
        <v>5</v>
      </c>
      <c r="BW16" s="1">
        <v>5</v>
      </c>
      <c r="BX16" s="1">
        <v>0</v>
      </c>
      <c r="BY16" s="1">
        <v>0</v>
      </c>
      <c r="BZ16" s="1">
        <v>0</v>
      </c>
      <c r="CA16" s="1">
        <v>1</v>
      </c>
      <c r="CB16" s="1">
        <v>0</v>
      </c>
      <c r="CC16" s="1">
        <v>1</v>
      </c>
      <c r="CD16" s="1">
        <v>1</v>
      </c>
      <c r="CE16" s="1">
        <v>1</v>
      </c>
      <c r="CF16" s="1">
        <f t="shared" si="1"/>
        <v>4</v>
      </c>
      <c r="CG16" s="1">
        <v>1</v>
      </c>
      <c r="CH16" s="1">
        <v>1</v>
      </c>
      <c r="CI16" s="1">
        <v>4</v>
      </c>
      <c r="CJ16" s="1">
        <v>1</v>
      </c>
      <c r="CK16" s="1">
        <f t="shared" si="2"/>
        <v>7</v>
      </c>
      <c r="CL16" s="1">
        <v>0</v>
      </c>
      <c r="CM16" s="1">
        <v>1</v>
      </c>
      <c r="CN16" s="1">
        <v>0</v>
      </c>
      <c r="CO16" s="1">
        <v>4</v>
      </c>
      <c r="CP16" s="1">
        <v>3</v>
      </c>
      <c r="CQ16" s="1">
        <v>3</v>
      </c>
      <c r="CR16" s="1">
        <v>3</v>
      </c>
      <c r="CS16" s="1">
        <v>2</v>
      </c>
      <c r="CT16" s="1">
        <v>25</v>
      </c>
      <c r="CU16" s="1">
        <v>0</v>
      </c>
      <c r="CV16" s="1">
        <v>0</v>
      </c>
      <c r="CW16" s="1">
        <v>0</v>
      </c>
      <c r="CX16" s="1">
        <v>0</v>
      </c>
      <c r="CY16" s="1">
        <v>1</v>
      </c>
      <c r="CZ16" s="1">
        <v>1</v>
      </c>
      <c r="DA16" s="1">
        <f t="shared" si="3"/>
        <v>2</v>
      </c>
      <c r="DB16" s="1">
        <v>0</v>
      </c>
      <c r="DC16" s="1">
        <v>0</v>
      </c>
      <c r="DD16" s="1">
        <v>0</v>
      </c>
      <c r="DE16" s="1">
        <v>0</v>
      </c>
      <c r="DF16" s="1">
        <v>1</v>
      </c>
      <c r="DG16" s="1">
        <v>1</v>
      </c>
      <c r="DH16" s="1">
        <f t="shared" si="4"/>
        <v>2</v>
      </c>
      <c r="DI16" s="1">
        <f t="shared" si="5"/>
        <v>0</v>
      </c>
      <c r="DJ16" s="1">
        <v>1</v>
      </c>
      <c r="DK16" s="1">
        <v>0</v>
      </c>
      <c r="DL16" s="1">
        <v>0</v>
      </c>
      <c r="DM16" s="1">
        <v>0</v>
      </c>
      <c r="DN16" s="1">
        <v>0</v>
      </c>
      <c r="DO16" s="1">
        <v>0</v>
      </c>
      <c r="DP16" s="1">
        <v>0</v>
      </c>
      <c r="DQ16" s="1">
        <v>0</v>
      </c>
      <c r="DR16" s="1">
        <f t="shared" si="6"/>
        <v>1</v>
      </c>
      <c r="DS16" s="1">
        <v>1</v>
      </c>
      <c r="DT16" s="1">
        <v>0</v>
      </c>
      <c r="DU16" s="1">
        <v>0</v>
      </c>
      <c r="DV16" s="1">
        <v>0</v>
      </c>
      <c r="DW16" s="1">
        <v>0</v>
      </c>
      <c r="DX16" s="1">
        <v>0</v>
      </c>
      <c r="DY16" s="1">
        <v>0</v>
      </c>
      <c r="DZ16" s="1">
        <v>0</v>
      </c>
      <c r="EA16" s="1">
        <f t="shared" si="7"/>
        <v>1</v>
      </c>
      <c r="EB16" s="1">
        <f t="shared" si="8"/>
        <v>0</v>
      </c>
      <c r="EC16" s="1">
        <v>1</v>
      </c>
      <c r="ED16" s="1">
        <v>0</v>
      </c>
      <c r="EE16" s="1">
        <f t="shared" si="9"/>
        <v>1</v>
      </c>
      <c r="EF16" s="1">
        <v>5</v>
      </c>
      <c r="EG16" s="1">
        <v>5</v>
      </c>
      <c r="EH16" s="1">
        <v>5</v>
      </c>
      <c r="EI16" s="1">
        <v>5</v>
      </c>
      <c r="EJ16" s="1">
        <f t="shared" si="10"/>
        <v>20</v>
      </c>
    </row>
    <row r="17" spans="1:140" s="1" customFormat="1">
      <c r="A17" s="1">
        <v>8</v>
      </c>
      <c r="B17" s="64">
        <v>1</v>
      </c>
      <c r="C17" s="3">
        <v>1</v>
      </c>
      <c r="D17" s="1">
        <v>1</v>
      </c>
      <c r="E17" s="1">
        <v>1</v>
      </c>
      <c r="F17" s="1" t="s">
        <v>2100</v>
      </c>
      <c r="G17" s="1" t="s">
        <v>2063</v>
      </c>
      <c r="H17" s="1" t="s">
        <v>2454</v>
      </c>
      <c r="I17" s="1" t="s">
        <v>1977</v>
      </c>
      <c r="K17" s="1" t="s">
        <v>3866</v>
      </c>
      <c r="L17" s="1">
        <v>4</v>
      </c>
      <c r="M17" s="1">
        <v>6</v>
      </c>
      <c r="N17" s="1">
        <v>9</v>
      </c>
      <c r="O17" s="1" t="s">
        <v>2832</v>
      </c>
      <c r="P17" s="1" t="s">
        <v>2366</v>
      </c>
      <c r="Q17" s="1" t="s">
        <v>3867</v>
      </c>
      <c r="R17" s="1" t="s">
        <v>3868</v>
      </c>
      <c r="S17" s="1" t="s">
        <v>3496</v>
      </c>
      <c r="T17" s="1" t="s">
        <v>3869</v>
      </c>
      <c r="U17" s="1" t="s">
        <v>2960</v>
      </c>
      <c r="V17" s="1" t="s">
        <v>3870</v>
      </c>
      <c r="W17" s="1" t="s">
        <v>3871</v>
      </c>
      <c r="AX17" s="1">
        <v>2</v>
      </c>
      <c r="BA17" s="1">
        <v>3</v>
      </c>
      <c r="BC17" s="1">
        <v>68</v>
      </c>
      <c r="BD17" s="1">
        <v>1</v>
      </c>
      <c r="BE17" s="1">
        <v>5</v>
      </c>
      <c r="BF17" s="1">
        <v>3</v>
      </c>
      <c r="BG17" s="1">
        <v>2</v>
      </c>
      <c r="BH17" s="1">
        <v>175.3</v>
      </c>
      <c r="BI17" s="1">
        <v>31.01</v>
      </c>
      <c r="BJ17" s="1">
        <v>0</v>
      </c>
      <c r="BK17" s="1">
        <v>3</v>
      </c>
      <c r="BL17" s="1">
        <v>1</v>
      </c>
      <c r="BM17" s="1">
        <v>3</v>
      </c>
      <c r="BN17" s="1">
        <v>0</v>
      </c>
      <c r="BO17" s="1">
        <f>IF(BC17&gt;=85,1,0)</f>
        <v>0</v>
      </c>
      <c r="BP17" s="1">
        <f>IF(BD17=1,1,0)</f>
        <v>1</v>
      </c>
      <c r="BQ17" s="1">
        <v>0</v>
      </c>
      <c r="BR17" s="1">
        <v>0</v>
      </c>
      <c r="BS17" s="1">
        <v>0</v>
      </c>
      <c r="BT17" s="1">
        <v>1</v>
      </c>
      <c r="BU17" s="1">
        <v>0</v>
      </c>
      <c r="BV17" s="1">
        <f t="shared" si="0"/>
        <v>2</v>
      </c>
      <c r="BW17" s="1">
        <v>2</v>
      </c>
      <c r="BX17" s="1">
        <v>0</v>
      </c>
      <c r="BY17" s="1">
        <v>0</v>
      </c>
      <c r="BZ17" s="1">
        <v>0</v>
      </c>
      <c r="CA17" s="1">
        <v>0</v>
      </c>
      <c r="CB17" s="1">
        <v>0</v>
      </c>
      <c r="CC17" s="1">
        <v>0</v>
      </c>
      <c r="CD17" s="1">
        <v>0</v>
      </c>
      <c r="CE17" s="1">
        <v>0</v>
      </c>
      <c r="CF17" s="1">
        <f t="shared" si="1"/>
        <v>0</v>
      </c>
      <c r="CG17" s="1">
        <v>1</v>
      </c>
      <c r="CH17" s="1">
        <v>1</v>
      </c>
      <c r="CI17" s="1">
        <v>1</v>
      </c>
      <c r="CJ17" s="1">
        <v>1</v>
      </c>
      <c r="CK17" s="1">
        <f t="shared" si="2"/>
        <v>4</v>
      </c>
      <c r="CL17" s="1">
        <v>0</v>
      </c>
      <c r="CM17" s="1">
        <v>1</v>
      </c>
      <c r="CN17" s="1">
        <v>0</v>
      </c>
      <c r="CO17" s="1">
        <v>1</v>
      </c>
      <c r="CP17" s="1">
        <v>1</v>
      </c>
      <c r="CQ17" s="1">
        <v>1</v>
      </c>
      <c r="CR17" s="1">
        <v>3</v>
      </c>
      <c r="CS17" s="1">
        <v>1</v>
      </c>
      <c r="CT17" s="1">
        <v>90</v>
      </c>
      <c r="CU17" s="1">
        <v>1</v>
      </c>
      <c r="CV17" s="1">
        <v>1</v>
      </c>
      <c r="CW17" s="1">
        <v>1</v>
      </c>
      <c r="CX17" s="1">
        <v>1</v>
      </c>
      <c r="CY17" s="1">
        <v>1</v>
      </c>
      <c r="CZ17" s="1">
        <v>1</v>
      </c>
      <c r="DA17" s="1">
        <f t="shared" si="3"/>
        <v>6</v>
      </c>
      <c r="DB17" s="1">
        <v>1</v>
      </c>
      <c r="DC17" s="1">
        <v>1</v>
      </c>
      <c r="DD17" s="1">
        <v>1</v>
      </c>
      <c r="DE17" s="1">
        <v>1</v>
      </c>
      <c r="DF17" s="1">
        <v>1</v>
      </c>
      <c r="DG17" s="1">
        <v>1</v>
      </c>
      <c r="DH17" s="1">
        <f t="shared" si="4"/>
        <v>6</v>
      </c>
      <c r="DI17" s="1">
        <f t="shared" si="5"/>
        <v>0</v>
      </c>
      <c r="DJ17" s="1">
        <v>1</v>
      </c>
      <c r="DK17" s="1">
        <v>1</v>
      </c>
      <c r="DL17" s="1">
        <v>1</v>
      </c>
      <c r="DM17" s="1">
        <v>1</v>
      </c>
      <c r="DN17" s="1">
        <v>1</v>
      </c>
      <c r="DO17" s="1">
        <v>1</v>
      </c>
      <c r="DP17" s="1">
        <v>1</v>
      </c>
      <c r="DQ17" s="1">
        <v>1</v>
      </c>
      <c r="DR17" s="1">
        <f t="shared" si="6"/>
        <v>8</v>
      </c>
      <c r="DS17" s="1">
        <v>1</v>
      </c>
      <c r="DT17" s="1">
        <v>1</v>
      </c>
      <c r="DU17" s="1">
        <v>1</v>
      </c>
      <c r="DV17" s="1">
        <v>1</v>
      </c>
      <c r="DW17" s="1">
        <v>1</v>
      </c>
      <c r="DX17" s="1">
        <v>1</v>
      </c>
      <c r="DY17" s="1">
        <v>1</v>
      </c>
      <c r="DZ17" s="1">
        <v>1</v>
      </c>
      <c r="EA17" s="1">
        <f t="shared" si="7"/>
        <v>8</v>
      </c>
      <c r="EB17" s="1">
        <f t="shared" si="8"/>
        <v>0</v>
      </c>
      <c r="EC17" s="1">
        <v>0</v>
      </c>
      <c r="ED17" s="1">
        <v>0</v>
      </c>
      <c r="EE17" s="1">
        <f t="shared" si="9"/>
        <v>0</v>
      </c>
      <c r="EF17" s="1">
        <v>5</v>
      </c>
      <c r="EG17" s="1">
        <v>5</v>
      </c>
      <c r="EH17" s="1">
        <v>5</v>
      </c>
      <c r="EI17" s="1">
        <v>5</v>
      </c>
      <c r="EJ17" s="1">
        <f t="shared" si="10"/>
        <v>20</v>
      </c>
    </row>
    <row r="18" spans="1:140" s="1" customFormat="1">
      <c r="A18" s="1">
        <v>9</v>
      </c>
      <c r="B18" s="1">
        <v>1</v>
      </c>
      <c r="C18" s="3">
        <v>1</v>
      </c>
      <c r="D18" s="1">
        <v>1</v>
      </c>
      <c r="E18" s="1">
        <v>2</v>
      </c>
      <c r="F18" s="1" t="s">
        <v>2489</v>
      </c>
      <c r="G18" s="1" t="s">
        <v>2100</v>
      </c>
      <c r="H18" s="1" t="s">
        <v>1928</v>
      </c>
      <c r="I18" s="1" t="s">
        <v>3279</v>
      </c>
      <c r="K18" s="1" t="s">
        <v>3280</v>
      </c>
      <c r="L18" s="1">
        <v>4</v>
      </c>
      <c r="M18" s="1">
        <v>13</v>
      </c>
      <c r="N18" s="1">
        <v>16</v>
      </c>
      <c r="O18" s="1" t="s">
        <v>2560</v>
      </c>
      <c r="P18" s="1" t="s">
        <v>3281</v>
      </c>
      <c r="Q18" s="1" t="s">
        <v>2335</v>
      </c>
      <c r="R18" s="1" t="s">
        <v>2338</v>
      </c>
      <c r="S18" s="1" t="s">
        <v>3282</v>
      </c>
      <c r="T18" s="1" t="s">
        <v>3283</v>
      </c>
      <c r="U18" s="1" t="s">
        <v>3284</v>
      </c>
      <c r="V18" s="1" t="s">
        <v>3285</v>
      </c>
      <c r="W18" s="1" t="s">
        <v>3286</v>
      </c>
      <c r="X18" s="1" t="s">
        <v>3287</v>
      </c>
      <c r="Y18" s="1" t="s">
        <v>3288</v>
      </c>
      <c r="Z18" s="1" t="s">
        <v>3289</v>
      </c>
      <c r="AA18" s="1" t="s">
        <v>2492</v>
      </c>
      <c r="AB18" s="1" t="s">
        <v>3290</v>
      </c>
      <c r="AC18" s="1" t="s">
        <v>2333</v>
      </c>
      <c r="AD18" s="1" t="s">
        <v>3291</v>
      </c>
      <c r="AX18" s="1">
        <v>2</v>
      </c>
      <c r="AY18" s="1">
        <v>1</v>
      </c>
      <c r="AZ18" s="1">
        <v>1</v>
      </c>
      <c r="BA18" s="1">
        <v>4</v>
      </c>
      <c r="BC18" s="1">
        <v>46</v>
      </c>
      <c r="BD18" s="1">
        <v>1</v>
      </c>
      <c r="BE18" s="1">
        <v>2</v>
      </c>
      <c r="BF18" s="1">
        <v>1</v>
      </c>
      <c r="BG18" s="1">
        <v>3</v>
      </c>
      <c r="BH18" s="1">
        <v>177.8</v>
      </c>
      <c r="BI18" s="1">
        <v>45.05</v>
      </c>
      <c r="BJ18" s="1">
        <v>2</v>
      </c>
      <c r="BK18" s="1">
        <v>4</v>
      </c>
      <c r="BL18" s="1">
        <v>5</v>
      </c>
      <c r="BM18" s="1">
        <v>1</v>
      </c>
      <c r="BN18" s="1">
        <v>0</v>
      </c>
      <c r="BO18" s="1">
        <f>IF(BC18&gt;=85,1,0)</f>
        <v>0</v>
      </c>
      <c r="BP18" s="1">
        <f>IF(BD18=1,1,0)</f>
        <v>1</v>
      </c>
      <c r="BQ18" s="1">
        <v>1</v>
      </c>
      <c r="BR18" s="1">
        <v>0</v>
      </c>
      <c r="BS18" s="1">
        <v>0</v>
      </c>
      <c r="BT18" s="1">
        <v>1</v>
      </c>
      <c r="BU18" s="1">
        <v>0</v>
      </c>
      <c r="BV18" s="1">
        <f t="shared" si="0"/>
        <v>3</v>
      </c>
      <c r="BW18" s="1">
        <v>4</v>
      </c>
      <c r="BX18" s="1">
        <v>0</v>
      </c>
      <c r="BY18" s="1">
        <v>0</v>
      </c>
      <c r="BZ18" s="1">
        <v>0</v>
      </c>
      <c r="CA18" s="1">
        <v>0</v>
      </c>
      <c r="CB18" s="1">
        <v>0</v>
      </c>
      <c r="CC18" s="1">
        <v>0</v>
      </c>
      <c r="CD18" s="1">
        <v>0</v>
      </c>
      <c r="CE18" s="1">
        <v>0</v>
      </c>
      <c r="CF18" s="1">
        <f t="shared" si="1"/>
        <v>0</v>
      </c>
      <c r="CG18" s="1">
        <v>5</v>
      </c>
      <c r="CH18" s="1">
        <v>5</v>
      </c>
      <c r="CI18" s="1">
        <v>5</v>
      </c>
      <c r="CJ18" s="1">
        <v>5</v>
      </c>
      <c r="CK18" s="1">
        <v>20</v>
      </c>
      <c r="CL18" s="1">
        <v>0</v>
      </c>
      <c r="CM18" s="1">
        <v>1</v>
      </c>
      <c r="CN18" s="1">
        <v>0</v>
      </c>
      <c r="CO18" s="1">
        <v>1</v>
      </c>
      <c r="CP18" s="1">
        <v>1</v>
      </c>
      <c r="CQ18" s="1">
        <v>1</v>
      </c>
      <c r="CR18" s="1">
        <v>1</v>
      </c>
      <c r="CS18" s="1">
        <v>1</v>
      </c>
      <c r="CT18" s="1">
        <v>62</v>
      </c>
      <c r="CU18" s="1">
        <v>1</v>
      </c>
      <c r="CV18" s="1">
        <v>1</v>
      </c>
      <c r="CW18" s="1">
        <v>1</v>
      </c>
      <c r="CX18" s="1">
        <v>1</v>
      </c>
      <c r="CY18" s="1">
        <v>1</v>
      </c>
      <c r="CZ18" s="1">
        <v>1</v>
      </c>
      <c r="DA18" s="1">
        <f t="shared" si="3"/>
        <v>6</v>
      </c>
      <c r="DB18" s="1">
        <v>1</v>
      </c>
      <c r="DC18" s="1">
        <v>1</v>
      </c>
      <c r="DD18" s="1">
        <v>1</v>
      </c>
      <c r="DE18" s="1">
        <v>1</v>
      </c>
      <c r="DF18" s="1">
        <v>1</v>
      </c>
      <c r="DG18" s="1">
        <v>1</v>
      </c>
      <c r="DH18" s="1">
        <f t="shared" si="4"/>
        <v>6</v>
      </c>
      <c r="DI18" s="1">
        <f t="shared" si="5"/>
        <v>0</v>
      </c>
      <c r="DJ18" s="1">
        <v>1</v>
      </c>
      <c r="DK18" s="1">
        <v>1</v>
      </c>
      <c r="DL18" s="1">
        <v>1</v>
      </c>
      <c r="DM18" s="1">
        <v>1</v>
      </c>
      <c r="DN18" s="1">
        <v>1</v>
      </c>
      <c r="DO18" s="1">
        <v>1</v>
      </c>
      <c r="DP18" s="1">
        <v>1</v>
      </c>
      <c r="DQ18" s="1">
        <v>1</v>
      </c>
      <c r="DR18" s="1">
        <f t="shared" si="6"/>
        <v>8</v>
      </c>
      <c r="DS18" s="1">
        <v>1</v>
      </c>
      <c r="DT18" s="1">
        <v>1</v>
      </c>
      <c r="DU18" s="1">
        <v>1</v>
      </c>
      <c r="DV18" s="1">
        <v>1</v>
      </c>
      <c r="DW18" s="1">
        <v>1</v>
      </c>
      <c r="DX18" s="1">
        <v>1</v>
      </c>
      <c r="DY18" s="1">
        <v>1</v>
      </c>
      <c r="DZ18" s="1">
        <v>1</v>
      </c>
      <c r="EA18" s="1">
        <f t="shared" si="7"/>
        <v>8</v>
      </c>
      <c r="EB18" s="1">
        <f t="shared" si="8"/>
        <v>0</v>
      </c>
      <c r="EC18" s="1">
        <v>0</v>
      </c>
      <c r="ED18" s="1">
        <v>0</v>
      </c>
      <c r="EE18" s="1">
        <f t="shared" si="9"/>
        <v>0</v>
      </c>
      <c r="EF18" s="1">
        <v>5</v>
      </c>
      <c r="EG18" s="1">
        <v>5</v>
      </c>
      <c r="EH18" s="1">
        <v>5</v>
      </c>
      <c r="EI18" s="1">
        <v>5</v>
      </c>
      <c r="EJ18" s="1">
        <f t="shared" si="10"/>
        <v>20</v>
      </c>
    </row>
    <row r="19" spans="1:140" s="1" customFormat="1">
      <c r="A19" s="1">
        <v>10</v>
      </c>
      <c r="B19" s="1">
        <v>1</v>
      </c>
      <c r="C19" s="3">
        <v>1</v>
      </c>
      <c r="D19" s="1">
        <v>2</v>
      </c>
      <c r="E19" s="1">
        <v>1</v>
      </c>
      <c r="F19" s="1" t="s">
        <v>2454</v>
      </c>
      <c r="G19" s="1" t="s">
        <v>1941</v>
      </c>
      <c r="K19" t="s">
        <v>5420</v>
      </c>
      <c r="L19" s="1">
        <v>2</v>
      </c>
      <c r="M19" s="1">
        <v>7</v>
      </c>
      <c r="N19" s="1">
        <v>10</v>
      </c>
      <c r="O19" s="1" t="s">
        <v>5421</v>
      </c>
      <c r="P19" s="1" t="s">
        <v>5422</v>
      </c>
      <c r="Q19" s="1" t="s">
        <v>4708</v>
      </c>
      <c r="R19" s="1" t="s">
        <v>5423</v>
      </c>
      <c r="S19" s="1" t="s">
        <v>5424</v>
      </c>
      <c r="T19" s="1" t="s">
        <v>5425</v>
      </c>
      <c r="U19" s="1" t="s">
        <v>5426</v>
      </c>
      <c r="V19" s="1" t="s">
        <v>4527</v>
      </c>
      <c r="W19" s="1" t="s">
        <v>2634</v>
      </c>
      <c r="X19" s="1" t="s">
        <v>3515</v>
      </c>
      <c r="AX19" s="1">
        <v>2</v>
      </c>
      <c r="AY19" s="1">
        <v>1</v>
      </c>
      <c r="AZ19" s="1">
        <v>2</v>
      </c>
      <c r="BA19" s="1">
        <v>4</v>
      </c>
      <c r="BC19" s="1">
        <v>65</v>
      </c>
      <c r="BD19" s="1">
        <v>0</v>
      </c>
      <c r="BE19" s="1">
        <v>2</v>
      </c>
      <c r="BF19" s="1">
        <v>1</v>
      </c>
      <c r="BG19" s="1">
        <v>2</v>
      </c>
      <c r="BH19" s="1">
        <v>162.6</v>
      </c>
      <c r="BI19" s="1">
        <v>58.33</v>
      </c>
      <c r="BJ19" s="1">
        <v>1</v>
      </c>
      <c r="BK19" s="1">
        <v>0</v>
      </c>
      <c r="BL19" s="1">
        <v>2</v>
      </c>
      <c r="BM19" s="1">
        <v>3</v>
      </c>
      <c r="BN19" s="1">
        <v>0</v>
      </c>
      <c r="BO19" s="1">
        <f>IF(AZ19&gt;=85,1,0)</f>
        <v>0</v>
      </c>
      <c r="BP19" s="1">
        <f>IF(BA19=1,1,0)</f>
        <v>0</v>
      </c>
      <c r="BQ19" s="1">
        <v>1</v>
      </c>
      <c r="BR19" s="1">
        <v>0</v>
      </c>
      <c r="BS19" s="1">
        <v>1</v>
      </c>
      <c r="BT19" s="1">
        <v>1</v>
      </c>
      <c r="BU19" s="1">
        <v>1</v>
      </c>
      <c r="BV19" s="1">
        <f t="shared" si="0"/>
        <v>4</v>
      </c>
      <c r="BW19" s="1">
        <v>4</v>
      </c>
      <c r="BX19" s="1">
        <v>0</v>
      </c>
      <c r="BY19" s="1">
        <v>0</v>
      </c>
      <c r="BZ19" s="1">
        <v>0</v>
      </c>
      <c r="CA19" s="1">
        <v>0</v>
      </c>
      <c r="CB19" s="1">
        <v>0</v>
      </c>
      <c r="CC19" s="1">
        <v>0</v>
      </c>
      <c r="CD19" s="1">
        <v>1</v>
      </c>
      <c r="CE19" s="1">
        <v>0</v>
      </c>
      <c r="CF19" s="1">
        <f t="shared" si="1"/>
        <v>1</v>
      </c>
      <c r="CG19" s="1">
        <v>2</v>
      </c>
      <c r="CH19" s="1">
        <v>5</v>
      </c>
      <c r="CI19" s="1">
        <v>5</v>
      </c>
      <c r="CJ19" s="1">
        <v>4</v>
      </c>
      <c r="CK19" s="1">
        <f t="shared" ref="CK19:CK44" si="11">SUM(CG19:CJ19)</f>
        <v>16</v>
      </c>
      <c r="CL19" s="1">
        <v>1</v>
      </c>
      <c r="CM19" s="1">
        <v>5</v>
      </c>
      <c r="CN19" s="1">
        <v>0</v>
      </c>
      <c r="CO19" s="1">
        <v>3</v>
      </c>
      <c r="CP19" s="1">
        <v>3</v>
      </c>
      <c r="CQ19" s="1">
        <v>5</v>
      </c>
      <c r="CR19" s="1">
        <v>2</v>
      </c>
      <c r="CS19" s="1">
        <v>2</v>
      </c>
      <c r="CT19" s="1">
        <v>50</v>
      </c>
      <c r="CU19" s="1">
        <v>1</v>
      </c>
      <c r="CV19" s="1">
        <v>1</v>
      </c>
      <c r="CW19" s="1">
        <v>1</v>
      </c>
      <c r="CX19" s="1">
        <v>1</v>
      </c>
      <c r="CY19" s="1">
        <v>1</v>
      </c>
      <c r="CZ19" s="1">
        <v>1</v>
      </c>
      <c r="DA19" s="1">
        <f t="shared" si="3"/>
        <v>6</v>
      </c>
      <c r="DB19" s="1">
        <v>1</v>
      </c>
      <c r="DC19" s="1">
        <v>1</v>
      </c>
      <c r="DD19" s="1">
        <v>1</v>
      </c>
      <c r="DE19" s="1">
        <v>1</v>
      </c>
      <c r="DF19" s="1">
        <v>1</v>
      </c>
      <c r="DG19" s="1">
        <v>1</v>
      </c>
      <c r="DH19" s="1">
        <f t="shared" si="4"/>
        <v>6</v>
      </c>
      <c r="DI19" s="1">
        <f t="shared" si="5"/>
        <v>0</v>
      </c>
      <c r="DJ19" s="1">
        <v>1</v>
      </c>
      <c r="DK19" s="1">
        <v>0</v>
      </c>
      <c r="DL19" s="1">
        <v>1</v>
      </c>
      <c r="DM19" s="1">
        <v>0</v>
      </c>
      <c r="DN19" s="1">
        <v>0</v>
      </c>
      <c r="DO19" s="1">
        <v>0</v>
      </c>
      <c r="DP19" s="1">
        <v>1</v>
      </c>
      <c r="DQ19" s="1">
        <v>1</v>
      </c>
      <c r="DR19" s="1">
        <f t="shared" si="6"/>
        <v>4</v>
      </c>
      <c r="DS19" s="1">
        <v>1</v>
      </c>
      <c r="DT19" s="1">
        <v>0</v>
      </c>
      <c r="DU19" s="1">
        <v>1</v>
      </c>
      <c r="DV19" s="1">
        <v>0</v>
      </c>
      <c r="DW19" s="1">
        <v>0</v>
      </c>
      <c r="DX19" s="1">
        <v>0</v>
      </c>
      <c r="DY19" s="1">
        <v>1</v>
      </c>
      <c r="DZ19" s="1">
        <v>1</v>
      </c>
      <c r="EA19" s="1">
        <f t="shared" si="7"/>
        <v>4</v>
      </c>
      <c r="EB19" s="1">
        <f t="shared" si="8"/>
        <v>0</v>
      </c>
      <c r="EC19" s="1">
        <v>1</v>
      </c>
      <c r="ED19" s="1">
        <v>1</v>
      </c>
      <c r="EE19" s="1">
        <f t="shared" si="9"/>
        <v>2</v>
      </c>
      <c r="EF19" s="1">
        <v>5</v>
      </c>
      <c r="EG19" s="1">
        <v>5</v>
      </c>
      <c r="EH19" s="1">
        <v>5</v>
      </c>
      <c r="EI19" s="1">
        <v>5</v>
      </c>
      <c r="EJ19" s="1">
        <f t="shared" si="10"/>
        <v>20</v>
      </c>
    </row>
    <row r="20" spans="1:140" s="1" customFormat="1">
      <c r="A20" s="1">
        <v>11</v>
      </c>
      <c r="B20" s="64">
        <v>1</v>
      </c>
      <c r="C20" s="3">
        <v>1</v>
      </c>
      <c r="D20" s="1">
        <v>2</v>
      </c>
      <c r="E20" s="1">
        <v>1</v>
      </c>
      <c r="F20" s="1" t="s">
        <v>2048</v>
      </c>
      <c r="G20" s="1" t="s">
        <v>1941</v>
      </c>
      <c r="K20" s="1" t="s">
        <v>5131</v>
      </c>
      <c r="L20" s="1">
        <v>2</v>
      </c>
      <c r="M20" s="1">
        <v>10</v>
      </c>
      <c r="N20" s="1">
        <v>11</v>
      </c>
      <c r="O20" s="1" t="s">
        <v>2560</v>
      </c>
      <c r="P20" s="1" t="s">
        <v>2649</v>
      </c>
      <c r="Q20" s="1" t="s">
        <v>2367</v>
      </c>
      <c r="R20" s="1" t="s">
        <v>4826</v>
      </c>
      <c r="S20" s="1" t="s">
        <v>2425</v>
      </c>
      <c r="T20" s="1" t="s">
        <v>5132</v>
      </c>
      <c r="U20" s="1" t="s">
        <v>2503</v>
      </c>
      <c r="V20" s="1" t="s">
        <v>5133</v>
      </c>
      <c r="W20" s="1" t="s">
        <v>4914</v>
      </c>
      <c r="X20" s="1" t="s">
        <v>5134</v>
      </c>
      <c r="Y20" s="1" t="s">
        <v>3480</v>
      </c>
      <c r="AX20" s="1">
        <v>2</v>
      </c>
      <c r="AY20" s="1">
        <v>0</v>
      </c>
      <c r="AZ20" s="1">
        <v>2</v>
      </c>
      <c r="BA20" s="1">
        <v>6</v>
      </c>
      <c r="BC20" s="1">
        <v>98</v>
      </c>
      <c r="BD20" s="1">
        <v>0</v>
      </c>
      <c r="BE20" s="1">
        <v>2</v>
      </c>
      <c r="BF20" s="1">
        <v>1</v>
      </c>
      <c r="BG20" s="1">
        <v>2</v>
      </c>
      <c r="BH20" s="1">
        <v>154.9</v>
      </c>
      <c r="BI20" s="1">
        <v>19.66</v>
      </c>
      <c r="BJ20" s="1">
        <v>2</v>
      </c>
      <c r="BK20" s="1">
        <v>0</v>
      </c>
      <c r="BM20" s="1">
        <v>3</v>
      </c>
      <c r="BN20" s="1">
        <v>1</v>
      </c>
      <c r="BO20" s="1">
        <f>IF(AZ20&gt;=85,1,0)</f>
        <v>0</v>
      </c>
      <c r="BP20" s="1">
        <f>IF(BA20=1,1,0)</f>
        <v>0</v>
      </c>
      <c r="BQ20" s="1">
        <v>1</v>
      </c>
      <c r="BR20" s="1">
        <v>1</v>
      </c>
      <c r="BS20" s="1">
        <v>1</v>
      </c>
      <c r="BT20" s="1">
        <v>1</v>
      </c>
      <c r="BU20" s="1">
        <v>1</v>
      </c>
      <c r="BV20" s="1">
        <f t="shared" si="0"/>
        <v>5</v>
      </c>
      <c r="BW20" s="1">
        <v>4</v>
      </c>
      <c r="BX20" s="1">
        <v>1</v>
      </c>
      <c r="BY20" s="1">
        <v>0</v>
      </c>
      <c r="BZ20" s="1">
        <v>1</v>
      </c>
      <c r="CA20" s="1">
        <v>1</v>
      </c>
      <c r="CB20" s="1">
        <v>0</v>
      </c>
      <c r="CC20" s="1">
        <v>1</v>
      </c>
      <c r="CD20" s="1">
        <v>1</v>
      </c>
      <c r="CE20" s="1">
        <v>1</v>
      </c>
      <c r="CF20" s="1">
        <f t="shared" si="1"/>
        <v>6</v>
      </c>
      <c r="CG20" s="1">
        <v>1</v>
      </c>
      <c r="CH20" s="1">
        <v>2</v>
      </c>
      <c r="CI20" s="1">
        <v>2</v>
      </c>
      <c r="CJ20" s="1">
        <v>1</v>
      </c>
      <c r="CK20" s="1">
        <f t="shared" si="11"/>
        <v>6</v>
      </c>
      <c r="CL20" s="1">
        <v>0</v>
      </c>
      <c r="CM20" s="1">
        <v>4</v>
      </c>
      <c r="CN20" s="1">
        <v>0</v>
      </c>
      <c r="CO20" s="1">
        <v>3</v>
      </c>
      <c r="CP20" s="1">
        <v>3</v>
      </c>
      <c r="CQ20" s="1">
        <v>3</v>
      </c>
      <c r="CR20" s="1">
        <v>2</v>
      </c>
      <c r="CS20" s="1">
        <v>3</v>
      </c>
      <c r="CT20" s="1">
        <v>50</v>
      </c>
      <c r="CU20" s="1">
        <v>0</v>
      </c>
      <c r="CV20" s="1">
        <v>0</v>
      </c>
      <c r="CW20" s="1">
        <v>1</v>
      </c>
      <c r="CX20" s="1">
        <v>1</v>
      </c>
      <c r="CY20" s="1">
        <v>1</v>
      </c>
      <c r="CZ20" s="1">
        <v>1</v>
      </c>
      <c r="DA20" s="1">
        <f t="shared" si="3"/>
        <v>4</v>
      </c>
      <c r="DB20" s="1">
        <v>0</v>
      </c>
      <c r="DC20" s="1">
        <v>1</v>
      </c>
      <c r="DD20" s="1">
        <v>1</v>
      </c>
      <c r="DE20" s="1">
        <v>1</v>
      </c>
      <c r="DF20" s="1">
        <v>1</v>
      </c>
      <c r="DG20" s="1">
        <v>1</v>
      </c>
      <c r="DH20" s="1">
        <f t="shared" si="4"/>
        <v>5</v>
      </c>
      <c r="DI20" s="1">
        <f t="shared" si="5"/>
        <v>1</v>
      </c>
      <c r="DJ20" s="1">
        <v>1</v>
      </c>
      <c r="DK20" s="1">
        <v>0</v>
      </c>
      <c r="DL20" s="1">
        <v>0</v>
      </c>
      <c r="DM20" s="1">
        <v>1</v>
      </c>
      <c r="DN20" s="1">
        <v>0</v>
      </c>
      <c r="DO20" s="1">
        <v>0</v>
      </c>
      <c r="DP20" s="1">
        <v>0</v>
      </c>
      <c r="DQ20" s="1">
        <v>0</v>
      </c>
      <c r="DR20" s="1">
        <f t="shared" si="6"/>
        <v>2</v>
      </c>
      <c r="DS20" s="1">
        <v>1</v>
      </c>
      <c r="DT20" s="1">
        <v>0</v>
      </c>
      <c r="DU20" s="1">
        <v>0</v>
      </c>
      <c r="DV20" s="1">
        <v>0</v>
      </c>
      <c r="DW20" s="1">
        <v>0</v>
      </c>
      <c r="DX20" s="1">
        <v>0</v>
      </c>
      <c r="DY20" s="1">
        <v>0</v>
      </c>
      <c r="DZ20" s="1">
        <v>0</v>
      </c>
      <c r="EA20" s="1">
        <f t="shared" si="7"/>
        <v>1</v>
      </c>
      <c r="EB20" s="1">
        <f t="shared" si="8"/>
        <v>-1</v>
      </c>
      <c r="EC20" s="1">
        <v>0</v>
      </c>
      <c r="ED20" s="1">
        <v>0</v>
      </c>
      <c r="EE20" s="1">
        <f t="shared" si="9"/>
        <v>0</v>
      </c>
      <c r="EF20" s="1">
        <v>5</v>
      </c>
      <c r="EG20" s="1">
        <v>5</v>
      </c>
      <c r="EH20" s="1">
        <v>5</v>
      </c>
      <c r="EI20" s="1">
        <v>5</v>
      </c>
      <c r="EJ20" s="1">
        <f t="shared" si="10"/>
        <v>20</v>
      </c>
    </row>
    <row r="21" spans="1:140" s="1" customFormat="1">
      <c r="A21" s="1">
        <v>12</v>
      </c>
      <c r="B21" s="64">
        <v>1</v>
      </c>
      <c r="C21" s="3">
        <v>1</v>
      </c>
      <c r="D21" s="1">
        <v>1</v>
      </c>
      <c r="E21" s="1">
        <v>1</v>
      </c>
      <c r="K21" s="1" t="s">
        <v>4646</v>
      </c>
      <c r="L21" s="1">
        <v>0</v>
      </c>
      <c r="M21" s="1">
        <v>1</v>
      </c>
      <c r="N21" s="1">
        <v>0</v>
      </c>
      <c r="AX21" s="1">
        <v>2</v>
      </c>
      <c r="AZ21" s="1">
        <v>1</v>
      </c>
      <c r="BA21" s="1">
        <v>2</v>
      </c>
      <c r="BC21" s="1">
        <v>70</v>
      </c>
      <c r="BD21" s="1">
        <v>0</v>
      </c>
      <c r="BE21" s="1">
        <v>1</v>
      </c>
      <c r="BF21" s="1">
        <v>1</v>
      </c>
      <c r="BG21" s="1">
        <v>2</v>
      </c>
      <c r="BH21" s="1">
        <v>157.5</v>
      </c>
      <c r="BI21" s="1">
        <v>28.35</v>
      </c>
      <c r="BJ21" s="1">
        <v>0</v>
      </c>
      <c r="BK21" s="1">
        <v>0</v>
      </c>
      <c r="BL21" s="1">
        <v>5</v>
      </c>
      <c r="BM21" s="1">
        <v>3</v>
      </c>
      <c r="BN21" s="1">
        <v>0</v>
      </c>
      <c r="BO21" s="1">
        <f>IF(BC21&gt;=85,1,0)</f>
        <v>0</v>
      </c>
      <c r="BP21" s="1">
        <f>IF(BD21=1,1,0)</f>
        <v>0</v>
      </c>
      <c r="BQ21" s="1">
        <v>1</v>
      </c>
      <c r="BR21" s="1">
        <v>0</v>
      </c>
      <c r="BS21" s="1">
        <v>0</v>
      </c>
      <c r="BT21" s="1">
        <v>1</v>
      </c>
      <c r="BU21" s="1">
        <v>0</v>
      </c>
      <c r="BV21" s="1">
        <f t="shared" si="0"/>
        <v>2</v>
      </c>
      <c r="BW21" s="1">
        <v>1</v>
      </c>
      <c r="BX21" s="1">
        <v>0</v>
      </c>
      <c r="BY21" s="1">
        <v>0</v>
      </c>
      <c r="BZ21" s="1">
        <v>0</v>
      </c>
      <c r="CA21" s="1">
        <v>0</v>
      </c>
      <c r="CB21" s="1">
        <v>0</v>
      </c>
      <c r="CC21" s="1">
        <v>0</v>
      </c>
      <c r="CD21" s="1">
        <v>0</v>
      </c>
      <c r="CE21" s="1">
        <v>0</v>
      </c>
      <c r="CF21" s="1">
        <f t="shared" si="1"/>
        <v>0</v>
      </c>
      <c r="CG21" s="1">
        <v>4</v>
      </c>
      <c r="CH21" s="1">
        <v>4</v>
      </c>
      <c r="CI21" s="1">
        <v>4</v>
      </c>
      <c r="CJ21" s="1">
        <v>5</v>
      </c>
      <c r="CK21" s="1">
        <f t="shared" si="11"/>
        <v>17</v>
      </c>
      <c r="CL21" s="1">
        <v>0</v>
      </c>
      <c r="CM21" s="1">
        <v>1</v>
      </c>
      <c r="CN21" s="1">
        <v>0</v>
      </c>
      <c r="CO21" s="1">
        <v>3</v>
      </c>
      <c r="CP21" s="1">
        <v>1</v>
      </c>
      <c r="CQ21" s="1">
        <v>3</v>
      </c>
      <c r="CR21" s="1">
        <v>2</v>
      </c>
      <c r="CS21" s="1">
        <v>2</v>
      </c>
      <c r="CT21" s="1">
        <v>75</v>
      </c>
      <c r="CU21" s="1">
        <v>1</v>
      </c>
      <c r="CV21" s="1">
        <v>1</v>
      </c>
      <c r="CW21" s="1">
        <v>1</v>
      </c>
      <c r="CX21" s="1">
        <v>1</v>
      </c>
      <c r="CY21" s="1">
        <v>1</v>
      </c>
      <c r="CZ21" s="1">
        <v>1</v>
      </c>
      <c r="DA21" s="1">
        <f t="shared" si="3"/>
        <v>6</v>
      </c>
      <c r="DB21" s="1">
        <v>1</v>
      </c>
      <c r="DC21" s="1">
        <v>1</v>
      </c>
      <c r="DD21" s="1">
        <v>1</v>
      </c>
      <c r="DE21" s="1">
        <v>1</v>
      </c>
      <c r="DF21" s="1">
        <v>1</v>
      </c>
      <c r="DG21" s="1">
        <v>1</v>
      </c>
      <c r="DH21" s="1">
        <f t="shared" si="4"/>
        <v>6</v>
      </c>
      <c r="DI21" s="1">
        <f t="shared" si="5"/>
        <v>0</v>
      </c>
      <c r="DJ21" s="1">
        <v>1</v>
      </c>
      <c r="DK21" s="1">
        <v>1</v>
      </c>
      <c r="DL21" s="1">
        <v>1</v>
      </c>
      <c r="DM21" s="1">
        <v>1</v>
      </c>
      <c r="DN21" s="1">
        <v>1</v>
      </c>
      <c r="DO21" s="1">
        <v>1</v>
      </c>
      <c r="DP21" s="1">
        <v>1</v>
      </c>
      <c r="DQ21" s="1">
        <v>1</v>
      </c>
      <c r="DR21" s="1">
        <f t="shared" si="6"/>
        <v>8</v>
      </c>
      <c r="DS21" s="1">
        <v>1</v>
      </c>
      <c r="DT21" s="1">
        <v>1</v>
      </c>
      <c r="DU21" s="1">
        <v>1</v>
      </c>
      <c r="DV21" s="1">
        <v>1</v>
      </c>
      <c r="DW21" s="1">
        <v>1</v>
      </c>
      <c r="DX21" s="1">
        <v>1</v>
      </c>
      <c r="DY21" s="1">
        <v>1</v>
      </c>
      <c r="DZ21" s="1">
        <v>1</v>
      </c>
      <c r="EA21" s="1">
        <f t="shared" si="7"/>
        <v>8</v>
      </c>
      <c r="EB21" s="1">
        <f t="shared" si="8"/>
        <v>0</v>
      </c>
      <c r="EC21" s="1">
        <v>0</v>
      </c>
      <c r="ED21" s="1">
        <v>0</v>
      </c>
      <c r="EE21" s="1">
        <f t="shared" si="9"/>
        <v>0</v>
      </c>
      <c r="EF21" s="1">
        <v>5</v>
      </c>
      <c r="EG21" s="1">
        <v>5</v>
      </c>
      <c r="EH21" s="1">
        <v>5</v>
      </c>
      <c r="EI21" s="1">
        <v>5</v>
      </c>
      <c r="EJ21" s="1">
        <f t="shared" si="10"/>
        <v>20</v>
      </c>
    </row>
    <row r="22" spans="1:140" s="1" customFormat="1">
      <c r="A22" s="1">
        <v>13</v>
      </c>
      <c r="B22" s="1">
        <v>1</v>
      </c>
      <c r="C22" s="3">
        <v>1</v>
      </c>
      <c r="D22" s="1">
        <v>1</v>
      </c>
      <c r="E22" s="1">
        <v>2</v>
      </c>
      <c r="F22" s="1" t="s">
        <v>2535</v>
      </c>
      <c r="G22" s="1" t="s">
        <v>2322</v>
      </c>
      <c r="H22" s="1" t="s">
        <v>3262</v>
      </c>
      <c r="I22" s="1" t="s">
        <v>1928</v>
      </c>
      <c r="K22" s="1" t="s">
        <v>3263</v>
      </c>
      <c r="L22" s="1">
        <v>3</v>
      </c>
      <c r="M22" s="1">
        <v>5</v>
      </c>
      <c r="N22" s="1">
        <v>14</v>
      </c>
      <c r="O22" s="1" t="s">
        <v>3264</v>
      </c>
      <c r="P22" s="1" t="s">
        <v>2337</v>
      </c>
      <c r="Q22" s="1" t="s">
        <v>3265</v>
      </c>
      <c r="R22" s="1" t="s">
        <v>3266</v>
      </c>
      <c r="S22" s="1" t="s">
        <v>3017</v>
      </c>
      <c r="T22" s="1" t="s">
        <v>3267</v>
      </c>
      <c r="U22" s="1" t="s">
        <v>3268</v>
      </c>
      <c r="V22" s="1" t="s">
        <v>3269</v>
      </c>
      <c r="W22" s="1" t="s">
        <v>3232</v>
      </c>
      <c r="X22" s="1" t="s">
        <v>3270</v>
      </c>
      <c r="Y22" s="1" t="s">
        <v>3271</v>
      </c>
      <c r="Z22" s="1" t="s">
        <v>3272</v>
      </c>
      <c r="AA22" s="1" t="s">
        <v>3273</v>
      </c>
      <c r="AB22" s="1" t="s">
        <v>3274</v>
      </c>
      <c r="AX22" s="1">
        <v>2</v>
      </c>
      <c r="AY22" s="1">
        <v>1</v>
      </c>
      <c r="AZ22" s="1">
        <v>2</v>
      </c>
      <c r="BA22" s="1">
        <v>8</v>
      </c>
      <c r="BC22" s="1">
        <v>74</v>
      </c>
      <c r="BD22" s="1">
        <v>0</v>
      </c>
      <c r="BE22" s="1">
        <v>2</v>
      </c>
      <c r="BF22" s="1">
        <v>1</v>
      </c>
      <c r="BG22" s="1">
        <v>2</v>
      </c>
      <c r="BH22" s="1">
        <v>154.9</v>
      </c>
      <c r="BI22" s="1">
        <v>27.02</v>
      </c>
      <c r="BJ22" s="1">
        <v>0</v>
      </c>
      <c r="BK22" s="1">
        <v>0</v>
      </c>
      <c r="BL22" s="1">
        <v>1</v>
      </c>
      <c r="BM22" s="1">
        <v>3</v>
      </c>
      <c r="BN22" s="1">
        <v>0</v>
      </c>
      <c r="BO22" s="1">
        <f>IF(BC22&gt;=85,1,0)</f>
        <v>0</v>
      </c>
      <c r="BP22" s="1">
        <f>IF(BD22=1,1,0)</f>
        <v>0</v>
      </c>
      <c r="BQ22" s="1">
        <v>1</v>
      </c>
      <c r="BR22" s="1">
        <v>0</v>
      </c>
      <c r="BS22" s="1">
        <v>1</v>
      </c>
      <c r="BT22" s="1">
        <v>1</v>
      </c>
      <c r="BU22" s="1">
        <v>1</v>
      </c>
      <c r="BV22" s="1">
        <f t="shared" si="0"/>
        <v>4</v>
      </c>
      <c r="BW22" s="1">
        <v>1</v>
      </c>
      <c r="BX22" s="1">
        <v>0</v>
      </c>
      <c r="BY22" s="1">
        <v>1</v>
      </c>
      <c r="BZ22" s="1">
        <v>0</v>
      </c>
      <c r="CA22" s="1">
        <v>1</v>
      </c>
      <c r="CB22" s="1">
        <v>0</v>
      </c>
      <c r="CC22" s="1">
        <v>0</v>
      </c>
      <c r="CD22" s="1">
        <v>1</v>
      </c>
      <c r="CE22" s="1">
        <v>0</v>
      </c>
      <c r="CF22" s="1">
        <f t="shared" si="1"/>
        <v>3</v>
      </c>
      <c r="CG22" s="1">
        <v>3</v>
      </c>
      <c r="CH22" s="1">
        <v>3</v>
      </c>
      <c r="CI22" s="1">
        <v>3</v>
      </c>
      <c r="CJ22" s="1">
        <v>2</v>
      </c>
      <c r="CK22" s="1">
        <f t="shared" si="11"/>
        <v>11</v>
      </c>
      <c r="CL22" s="1">
        <v>0</v>
      </c>
      <c r="CM22" s="1">
        <v>3</v>
      </c>
      <c r="CN22" s="1">
        <v>2</v>
      </c>
      <c r="CO22" s="1">
        <v>2</v>
      </c>
      <c r="CP22" s="1">
        <v>2</v>
      </c>
      <c r="CQ22" s="1">
        <v>2</v>
      </c>
      <c r="CR22" s="1">
        <v>2</v>
      </c>
      <c r="CS22" s="1">
        <v>3</v>
      </c>
      <c r="CT22" s="1">
        <v>50</v>
      </c>
      <c r="CU22" s="1">
        <v>1</v>
      </c>
      <c r="CV22" s="1">
        <v>1</v>
      </c>
      <c r="CW22" s="1">
        <v>1</v>
      </c>
      <c r="CX22" s="1">
        <v>1</v>
      </c>
      <c r="CY22" s="1">
        <v>1</v>
      </c>
      <c r="CZ22" s="1">
        <v>1</v>
      </c>
      <c r="DA22" s="1">
        <f t="shared" si="3"/>
        <v>6</v>
      </c>
      <c r="DB22" s="1">
        <v>1</v>
      </c>
      <c r="DC22" s="1">
        <v>1</v>
      </c>
      <c r="DD22" s="1">
        <v>1</v>
      </c>
      <c r="DE22" s="1">
        <v>1</v>
      </c>
      <c r="DF22" s="1">
        <v>1</v>
      </c>
      <c r="DG22" s="1">
        <v>1</v>
      </c>
      <c r="DH22" s="1">
        <f t="shared" si="4"/>
        <v>6</v>
      </c>
      <c r="DI22" s="1">
        <f t="shared" si="5"/>
        <v>0</v>
      </c>
      <c r="DJ22" s="1">
        <v>1</v>
      </c>
      <c r="DK22" s="1">
        <v>0</v>
      </c>
      <c r="DL22" s="1">
        <v>1</v>
      </c>
      <c r="DM22" s="1">
        <v>1</v>
      </c>
      <c r="DN22" s="1">
        <v>0</v>
      </c>
      <c r="DO22" s="1">
        <v>0</v>
      </c>
      <c r="DP22" s="1">
        <v>0</v>
      </c>
      <c r="DQ22" s="1">
        <v>1</v>
      </c>
      <c r="DR22" s="1">
        <f t="shared" si="6"/>
        <v>4</v>
      </c>
      <c r="DS22" s="1">
        <v>1</v>
      </c>
      <c r="DT22" s="1">
        <v>0</v>
      </c>
      <c r="DU22" s="1">
        <v>1</v>
      </c>
      <c r="DV22" s="1">
        <v>1</v>
      </c>
      <c r="DW22" s="1">
        <v>0</v>
      </c>
      <c r="DX22" s="1">
        <v>0</v>
      </c>
      <c r="DY22" s="1">
        <v>0</v>
      </c>
      <c r="DZ22" s="1">
        <v>1</v>
      </c>
      <c r="EA22" s="1">
        <f t="shared" si="7"/>
        <v>4</v>
      </c>
      <c r="EB22" s="1">
        <f t="shared" si="8"/>
        <v>0</v>
      </c>
      <c r="EC22" s="1">
        <v>1</v>
      </c>
      <c r="ED22" s="1">
        <v>1</v>
      </c>
      <c r="EE22" s="1">
        <f t="shared" si="9"/>
        <v>2</v>
      </c>
      <c r="EF22" s="1">
        <v>5</v>
      </c>
      <c r="EG22" s="1">
        <v>5</v>
      </c>
      <c r="EH22" s="1">
        <v>5</v>
      </c>
      <c r="EI22" s="1">
        <v>5</v>
      </c>
      <c r="EJ22" s="1">
        <f t="shared" si="10"/>
        <v>20</v>
      </c>
    </row>
    <row r="23" spans="1:140" s="1" customFormat="1">
      <c r="A23" s="1">
        <v>14</v>
      </c>
      <c r="B23" s="1">
        <v>1</v>
      </c>
      <c r="C23" s="3">
        <v>1</v>
      </c>
      <c r="D23" s="1">
        <v>1</v>
      </c>
      <c r="E23" s="1">
        <v>2</v>
      </c>
      <c r="F23" s="1" t="s">
        <v>1928</v>
      </c>
      <c r="G23" s="1" t="s">
        <v>2100</v>
      </c>
      <c r="H23" s="1" t="s">
        <v>2322</v>
      </c>
      <c r="I23" s="1" t="s">
        <v>1977</v>
      </c>
      <c r="K23" s="1" t="s">
        <v>3445</v>
      </c>
      <c r="L23" s="1">
        <v>4</v>
      </c>
      <c r="M23" s="1">
        <v>10</v>
      </c>
      <c r="N23" s="1">
        <v>4</v>
      </c>
      <c r="O23" s="1" t="s">
        <v>3446</v>
      </c>
      <c r="P23" s="1" t="s">
        <v>3447</v>
      </c>
      <c r="Q23" s="1" t="s">
        <v>3448</v>
      </c>
      <c r="R23" s="1" t="s">
        <v>3449</v>
      </c>
      <c r="AX23" s="1">
        <v>2</v>
      </c>
      <c r="AY23" s="1">
        <v>1</v>
      </c>
      <c r="AZ23" s="1">
        <v>2</v>
      </c>
      <c r="BA23" s="1">
        <v>3</v>
      </c>
      <c r="BC23" s="1">
        <v>42</v>
      </c>
      <c r="BD23" s="1">
        <v>0</v>
      </c>
      <c r="BE23" s="1">
        <v>2</v>
      </c>
      <c r="BF23" s="1">
        <v>1</v>
      </c>
      <c r="BG23" s="1">
        <v>3</v>
      </c>
      <c r="BH23" s="1">
        <v>177.8</v>
      </c>
      <c r="BI23" s="1">
        <v>25.83</v>
      </c>
      <c r="BJ23" s="1">
        <v>0</v>
      </c>
      <c r="BK23" s="1">
        <v>0</v>
      </c>
      <c r="BL23" s="1">
        <v>3</v>
      </c>
      <c r="BM23" s="1">
        <v>1</v>
      </c>
      <c r="BN23" s="1">
        <v>0</v>
      </c>
      <c r="BO23" s="1">
        <f>IF(BC23&gt;=85,1,0)</f>
        <v>0</v>
      </c>
      <c r="BP23" s="1">
        <f>IF(BD23=1,1,0)</f>
        <v>0</v>
      </c>
      <c r="BQ23" s="1">
        <v>0</v>
      </c>
      <c r="BR23" s="1">
        <v>0</v>
      </c>
      <c r="BS23" s="1">
        <v>0</v>
      </c>
      <c r="BT23" s="1">
        <v>1</v>
      </c>
      <c r="BU23" s="1">
        <v>0</v>
      </c>
      <c r="BV23" s="1">
        <f t="shared" si="0"/>
        <v>1</v>
      </c>
      <c r="BW23" s="1">
        <v>3</v>
      </c>
      <c r="BX23" s="1">
        <v>0</v>
      </c>
      <c r="BY23" s="1">
        <v>0</v>
      </c>
      <c r="BZ23" s="1">
        <v>0</v>
      </c>
      <c r="CA23" s="1">
        <v>0</v>
      </c>
      <c r="CB23" s="1">
        <v>0</v>
      </c>
      <c r="CC23" s="1">
        <v>0</v>
      </c>
      <c r="CD23" s="1">
        <v>0</v>
      </c>
      <c r="CE23" s="1">
        <v>0</v>
      </c>
      <c r="CF23" s="1">
        <f t="shared" si="1"/>
        <v>0</v>
      </c>
      <c r="CG23" s="1">
        <v>5</v>
      </c>
      <c r="CH23" s="1">
        <v>5</v>
      </c>
      <c r="CI23" s="1">
        <v>5</v>
      </c>
      <c r="CJ23" s="1">
        <v>5</v>
      </c>
      <c r="CK23" s="1">
        <f t="shared" si="11"/>
        <v>20</v>
      </c>
      <c r="CL23" s="1">
        <v>0</v>
      </c>
      <c r="CM23" s="1">
        <v>5</v>
      </c>
      <c r="CN23" s="1">
        <v>1</v>
      </c>
      <c r="CO23" s="1">
        <v>2</v>
      </c>
      <c r="CP23" s="1">
        <v>1</v>
      </c>
      <c r="CQ23" s="1">
        <v>1</v>
      </c>
      <c r="CR23" s="1">
        <v>2</v>
      </c>
      <c r="CS23" s="1">
        <v>1</v>
      </c>
      <c r="CT23" s="1">
        <v>60</v>
      </c>
      <c r="CU23" s="1">
        <v>1</v>
      </c>
      <c r="CV23" s="1">
        <v>1</v>
      </c>
      <c r="CW23" s="1">
        <v>1</v>
      </c>
      <c r="CX23" s="1">
        <v>1</v>
      </c>
      <c r="CY23" s="1">
        <v>1</v>
      </c>
      <c r="CZ23" s="1">
        <v>1</v>
      </c>
      <c r="DA23" s="1">
        <f t="shared" si="3"/>
        <v>6</v>
      </c>
      <c r="DB23" s="1">
        <v>1</v>
      </c>
      <c r="DC23" s="1">
        <v>1</v>
      </c>
      <c r="DD23" s="1">
        <v>1</v>
      </c>
      <c r="DE23" s="1">
        <v>1</v>
      </c>
      <c r="DF23" s="1">
        <v>1</v>
      </c>
      <c r="DG23" s="1">
        <v>1</v>
      </c>
      <c r="DH23" s="1">
        <f t="shared" si="4"/>
        <v>6</v>
      </c>
      <c r="DI23" s="1">
        <f t="shared" si="5"/>
        <v>0</v>
      </c>
      <c r="DJ23" s="1">
        <v>1</v>
      </c>
      <c r="DK23" s="1">
        <v>1</v>
      </c>
      <c r="DL23" s="1">
        <v>1</v>
      </c>
      <c r="DM23" s="1">
        <v>1</v>
      </c>
      <c r="DN23" s="1">
        <v>1</v>
      </c>
      <c r="DO23" s="1">
        <v>1</v>
      </c>
      <c r="DP23" s="1">
        <v>1</v>
      </c>
      <c r="DQ23" s="1">
        <v>1</v>
      </c>
      <c r="DR23" s="1">
        <f t="shared" si="6"/>
        <v>8</v>
      </c>
      <c r="DS23" s="1">
        <v>1</v>
      </c>
      <c r="DT23" s="1">
        <v>1</v>
      </c>
      <c r="DU23" s="1">
        <v>1</v>
      </c>
      <c r="DV23" s="1">
        <v>1</v>
      </c>
      <c r="DW23" s="1">
        <v>1</v>
      </c>
      <c r="DX23" s="1">
        <v>1</v>
      </c>
      <c r="DY23" s="1">
        <v>1</v>
      </c>
      <c r="DZ23" s="1">
        <v>1</v>
      </c>
      <c r="EA23" s="1">
        <f t="shared" si="7"/>
        <v>8</v>
      </c>
      <c r="EB23" s="1">
        <f t="shared" si="8"/>
        <v>0</v>
      </c>
      <c r="EC23" s="1">
        <v>0</v>
      </c>
      <c r="ED23" s="1">
        <v>0</v>
      </c>
      <c r="EE23" s="1">
        <f t="shared" si="9"/>
        <v>0</v>
      </c>
      <c r="EF23" s="1">
        <v>5</v>
      </c>
      <c r="EG23" s="1">
        <v>5</v>
      </c>
      <c r="EH23" s="1">
        <v>4</v>
      </c>
      <c r="EI23" s="1">
        <v>5</v>
      </c>
      <c r="EJ23" s="1">
        <f t="shared" si="10"/>
        <v>19</v>
      </c>
    </row>
    <row r="24" spans="1:140" s="1" customFormat="1">
      <c r="A24" s="1">
        <v>15</v>
      </c>
      <c r="B24" s="64">
        <v>1</v>
      </c>
      <c r="C24" s="3">
        <v>1</v>
      </c>
      <c r="D24" s="1">
        <v>1</v>
      </c>
      <c r="E24" s="1">
        <v>1</v>
      </c>
      <c r="F24" s="1" t="s">
        <v>2100</v>
      </c>
      <c r="G24" s="1" t="s">
        <v>1928</v>
      </c>
      <c r="H24" s="1" t="s">
        <v>1941</v>
      </c>
      <c r="K24" s="1" t="s">
        <v>4756</v>
      </c>
      <c r="L24" s="1">
        <v>3</v>
      </c>
      <c r="M24" s="1">
        <v>7</v>
      </c>
      <c r="N24" s="1">
        <v>13</v>
      </c>
      <c r="O24" s="1" t="s">
        <v>4757</v>
      </c>
      <c r="P24" s="1" t="s">
        <v>2335</v>
      </c>
      <c r="Q24" s="1" t="s">
        <v>4415</v>
      </c>
      <c r="R24" s="1" t="s">
        <v>2469</v>
      </c>
      <c r="S24" s="1" t="s">
        <v>4390</v>
      </c>
      <c r="T24" s="1" t="s">
        <v>3721</v>
      </c>
      <c r="U24" s="1" t="s">
        <v>2960</v>
      </c>
      <c r="V24" s="1" t="s">
        <v>4209</v>
      </c>
      <c r="W24" s="1" t="s">
        <v>2492</v>
      </c>
      <c r="X24" s="1" t="s">
        <v>3436</v>
      </c>
      <c r="Y24" s="1" t="s">
        <v>4758</v>
      </c>
      <c r="Z24" s="1" t="s">
        <v>4759</v>
      </c>
      <c r="AA24" s="1" t="s">
        <v>2614</v>
      </c>
      <c r="AX24" s="1">
        <v>2</v>
      </c>
      <c r="AY24" s="1">
        <v>1</v>
      </c>
      <c r="AZ24" s="1">
        <v>2</v>
      </c>
      <c r="BA24" s="1">
        <v>6</v>
      </c>
      <c r="BC24" s="1">
        <v>63</v>
      </c>
      <c r="BD24" s="1">
        <v>0</v>
      </c>
      <c r="BE24" s="1">
        <v>2</v>
      </c>
      <c r="BF24" s="1">
        <v>1</v>
      </c>
      <c r="BG24" s="1">
        <v>2</v>
      </c>
      <c r="BH24" s="1">
        <v>162.6</v>
      </c>
      <c r="BI24" s="1">
        <v>22.66</v>
      </c>
      <c r="BJ24" s="1">
        <v>2</v>
      </c>
      <c r="BK24" s="1">
        <v>0</v>
      </c>
      <c r="BL24" s="1">
        <v>4</v>
      </c>
      <c r="BM24" s="1">
        <v>3</v>
      </c>
      <c r="BN24" s="1">
        <v>1</v>
      </c>
      <c r="BO24" s="1">
        <f>IF(BC24&gt;=85,1,0)</f>
        <v>0</v>
      </c>
      <c r="BP24" s="1">
        <f>IF(BD24=1,1,0)</f>
        <v>0</v>
      </c>
      <c r="BQ24" s="1">
        <v>1</v>
      </c>
      <c r="BR24" s="1">
        <v>1</v>
      </c>
      <c r="BS24" s="1">
        <v>1</v>
      </c>
      <c r="BT24" s="1">
        <v>1</v>
      </c>
      <c r="BU24" s="1">
        <v>1</v>
      </c>
      <c r="BV24" s="1">
        <f t="shared" si="0"/>
        <v>5</v>
      </c>
      <c r="BW24" s="1">
        <v>3</v>
      </c>
      <c r="BX24" s="1">
        <v>0</v>
      </c>
      <c r="BY24" s="1">
        <v>0</v>
      </c>
      <c r="BZ24" s="1">
        <v>0</v>
      </c>
      <c r="CA24" s="1">
        <v>0</v>
      </c>
      <c r="CB24" s="1">
        <v>0</v>
      </c>
      <c r="CC24" s="1">
        <v>0</v>
      </c>
      <c r="CD24" s="1">
        <v>0</v>
      </c>
      <c r="CE24" s="1">
        <v>0</v>
      </c>
      <c r="CF24" s="1">
        <f t="shared" si="1"/>
        <v>0</v>
      </c>
      <c r="CG24" s="1">
        <v>3</v>
      </c>
      <c r="CH24" s="1">
        <v>4</v>
      </c>
      <c r="CI24" s="1">
        <v>4</v>
      </c>
      <c r="CJ24" s="1">
        <v>1</v>
      </c>
      <c r="CK24" s="1">
        <f t="shared" si="11"/>
        <v>12</v>
      </c>
      <c r="CL24" s="1">
        <v>1</v>
      </c>
      <c r="CM24" s="1">
        <v>4</v>
      </c>
      <c r="CN24" s="1">
        <v>0</v>
      </c>
      <c r="CO24" s="1">
        <v>5</v>
      </c>
      <c r="CP24" s="1">
        <v>5</v>
      </c>
      <c r="CQ24" s="1">
        <v>5</v>
      </c>
      <c r="CR24" s="1">
        <v>2</v>
      </c>
      <c r="CS24" s="1">
        <v>1</v>
      </c>
      <c r="CT24" s="1">
        <v>90</v>
      </c>
      <c r="CU24" s="1">
        <v>0</v>
      </c>
      <c r="CV24" s="1">
        <v>0</v>
      </c>
      <c r="CW24" s="1">
        <v>0</v>
      </c>
      <c r="CX24" s="1">
        <v>0</v>
      </c>
      <c r="CY24" s="1">
        <v>0</v>
      </c>
      <c r="CZ24" s="1">
        <v>0</v>
      </c>
      <c r="DA24" s="1">
        <f t="shared" si="3"/>
        <v>0</v>
      </c>
      <c r="DB24" s="1">
        <v>0</v>
      </c>
      <c r="DC24" s="1">
        <v>0</v>
      </c>
      <c r="DD24" s="1">
        <v>0</v>
      </c>
      <c r="DE24" s="1">
        <v>0</v>
      </c>
      <c r="DF24" s="1">
        <v>0</v>
      </c>
      <c r="DG24" s="1">
        <v>0</v>
      </c>
      <c r="DH24" s="1">
        <f t="shared" si="4"/>
        <v>0</v>
      </c>
      <c r="DI24" s="1">
        <f t="shared" si="5"/>
        <v>0</v>
      </c>
      <c r="DJ24" s="1">
        <v>1</v>
      </c>
      <c r="DK24" s="1">
        <v>0</v>
      </c>
      <c r="DL24" s="1">
        <v>0</v>
      </c>
      <c r="DM24" s="1">
        <v>0</v>
      </c>
      <c r="DN24" s="1">
        <v>0</v>
      </c>
      <c r="DO24" s="1">
        <v>0</v>
      </c>
      <c r="DP24" s="1">
        <v>0</v>
      </c>
      <c r="DQ24" s="1">
        <v>1</v>
      </c>
      <c r="DR24" s="1">
        <f t="shared" si="6"/>
        <v>2</v>
      </c>
      <c r="DS24" s="1">
        <v>1</v>
      </c>
      <c r="DT24" s="1">
        <v>0</v>
      </c>
      <c r="DU24" s="1">
        <v>0</v>
      </c>
      <c r="DV24" s="1">
        <v>0</v>
      </c>
      <c r="DW24" s="1">
        <v>0</v>
      </c>
      <c r="DX24" s="1">
        <v>0</v>
      </c>
      <c r="DY24" s="1">
        <v>0</v>
      </c>
      <c r="DZ24" s="1">
        <v>0</v>
      </c>
      <c r="EA24" s="1">
        <f t="shared" si="7"/>
        <v>1</v>
      </c>
      <c r="EB24" s="1">
        <f t="shared" si="8"/>
        <v>-1</v>
      </c>
      <c r="EC24" s="1">
        <v>0</v>
      </c>
      <c r="ED24" s="1">
        <v>0</v>
      </c>
      <c r="EE24" s="1">
        <f t="shared" si="9"/>
        <v>0</v>
      </c>
      <c r="EF24" s="1">
        <v>5</v>
      </c>
      <c r="EG24" s="1">
        <v>5</v>
      </c>
      <c r="EH24" s="1">
        <v>5</v>
      </c>
      <c r="EI24" s="1">
        <v>5</v>
      </c>
      <c r="EJ24" s="1">
        <f t="shared" si="10"/>
        <v>20</v>
      </c>
    </row>
    <row r="25" spans="1:140" s="1" customFormat="1">
      <c r="A25" s="1">
        <v>16</v>
      </c>
      <c r="B25" s="1">
        <v>1</v>
      </c>
      <c r="C25" s="3">
        <v>0</v>
      </c>
      <c r="D25" s="1">
        <v>1</v>
      </c>
      <c r="E25" s="1">
        <v>1</v>
      </c>
      <c r="F25" s="1" t="s">
        <v>2100</v>
      </c>
      <c r="G25" s="1" t="s">
        <v>1928</v>
      </c>
      <c r="H25" s="1" t="s">
        <v>2377</v>
      </c>
      <c r="I25" s="1" t="s">
        <v>2404</v>
      </c>
      <c r="K25" s="1" t="s">
        <v>3076</v>
      </c>
      <c r="L25" s="1">
        <v>4</v>
      </c>
      <c r="M25" s="1">
        <v>8</v>
      </c>
      <c r="N25" s="1">
        <v>15</v>
      </c>
      <c r="O25" s="1" t="s">
        <v>3077</v>
      </c>
      <c r="P25" s="1" t="s">
        <v>3078</v>
      </c>
      <c r="Q25" s="1" t="s">
        <v>2351</v>
      </c>
      <c r="R25" s="1" t="s">
        <v>2459</v>
      </c>
      <c r="S25" s="1" t="s">
        <v>3079</v>
      </c>
      <c r="T25" s="1" t="s">
        <v>3080</v>
      </c>
      <c r="U25" s="1" t="s">
        <v>2481</v>
      </c>
      <c r="V25" s="1" t="s">
        <v>3081</v>
      </c>
      <c r="W25" s="1" t="s">
        <v>2326</v>
      </c>
      <c r="X25" s="1" t="s">
        <v>3082</v>
      </c>
      <c r="Y25" s="1" t="s">
        <v>3083</v>
      </c>
      <c r="Z25" s="1" t="s">
        <v>3084</v>
      </c>
      <c r="AA25" s="1" t="s">
        <v>3085</v>
      </c>
      <c r="AB25" s="1" t="s">
        <v>2652</v>
      </c>
      <c r="AC25" s="1" t="s">
        <v>3086</v>
      </c>
      <c r="AX25" s="1">
        <v>2</v>
      </c>
      <c r="AY25" s="1">
        <v>0</v>
      </c>
      <c r="AZ25" s="1">
        <v>2</v>
      </c>
      <c r="BB25" s="1">
        <v>60</v>
      </c>
      <c r="BC25" s="1">
        <v>80</v>
      </c>
      <c r="BD25" s="1">
        <v>0</v>
      </c>
      <c r="BE25" s="1">
        <v>2</v>
      </c>
      <c r="BF25" s="1">
        <v>1</v>
      </c>
      <c r="BG25" s="1">
        <v>2</v>
      </c>
      <c r="BH25" s="1">
        <v>170.2</v>
      </c>
      <c r="BI25" s="1">
        <v>25.06</v>
      </c>
      <c r="BJ25" s="1">
        <v>2</v>
      </c>
      <c r="BK25" s="1">
        <v>3</v>
      </c>
      <c r="BL25" s="1">
        <v>2</v>
      </c>
      <c r="BM25" s="1">
        <v>3</v>
      </c>
      <c r="BN25" s="1">
        <v>0</v>
      </c>
      <c r="BO25" s="1">
        <f>IF(BE25&gt;=85,1,0)</f>
        <v>0</v>
      </c>
      <c r="BP25" s="1">
        <f>IF(BF25=1,1,0)</f>
        <v>1</v>
      </c>
      <c r="BQ25" s="1">
        <v>1</v>
      </c>
      <c r="BR25" s="1">
        <v>1</v>
      </c>
      <c r="BS25" s="1">
        <v>0</v>
      </c>
      <c r="BT25" s="1">
        <v>1</v>
      </c>
      <c r="BU25" s="1">
        <v>1</v>
      </c>
      <c r="BV25" s="1">
        <v>4</v>
      </c>
      <c r="BW25" s="1">
        <v>3</v>
      </c>
      <c r="BX25" s="1">
        <v>1</v>
      </c>
      <c r="BY25" s="1">
        <v>1</v>
      </c>
      <c r="BZ25" s="1">
        <v>1</v>
      </c>
      <c r="CA25" s="1">
        <v>1</v>
      </c>
      <c r="CB25" s="1">
        <v>1</v>
      </c>
      <c r="CC25" s="1">
        <v>1</v>
      </c>
      <c r="CD25" s="1">
        <v>1</v>
      </c>
      <c r="CE25" s="1">
        <v>1</v>
      </c>
      <c r="CF25" s="1">
        <f t="shared" si="1"/>
        <v>8</v>
      </c>
      <c r="CG25" s="1">
        <v>1</v>
      </c>
      <c r="CH25" s="1">
        <v>1</v>
      </c>
      <c r="CI25" s="1">
        <v>5</v>
      </c>
      <c r="CJ25" s="1">
        <v>5</v>
      </c>
      <c r="CK25" s="1">
        <f t="shared" si="11"/>
        <v>12</v>
      </c>
      <c r="CL25" s="1">
        <v>0</v>
      </c>
      <c r="CM25" s="1">
        <v>4</v>
      </c>
      <c r="CN25" s="1">
        <v>2</v>
      </c>
      <c r="CO25" s="1">
        <v>4</v>
      </c>
      <c r="CP25" s="1">
        <v>4</v>
      </c>
      <c r="CQ25" s="1">
        <v>4</v>
      </c>
      <c r="CR25" s="1">
        <v>4</v>
      </c>
      <c r="CS25" s="1">
        <v>3</v>
      </c>
      <c r="CT25" s="1">
        <v>60</v>
      </c>
      <c r="CU25" s="1">
        <v>0</v>
      </c>
      <c r="CV25" s="1">
        <v>0</v>
      </c>
      <c r="CW25" s="1">
        <v>0</v>
      </c>
      <c r="CX25" s="1">
        <v>0</v>
      </c>
      <c r="CY25" s="1">
        <v>0</v>
      </c>
      <c r="CZ25" s="1">
        <v>0</v>
      </c>
      <c r="DA25" s="1">
        <f t="shared" si="3"/>
        <v>0</v>
      </c>
      <c r="DB25" s="1">
        <v>0</v>
      </c>
      <c r="DC25" s="1">
        <v>0</v>
      </c>
      <c r="DD25" s="1">
        <v>0</v>
      </c>
      <c r="DE25" s="1">
        <v>0</v>
      </c>
      <c r="DF25" s="1">
        <v>0</v>
      </c>
      <c r="DG25" s="1">
        <v>0</v>
      </c>
      <c r="DH25" s="1">
        <f t="shared" si="4"/>
        <v>0</v>
      </c>
      <c r="DI25" s="1">
        <f t="shared" si="5"/>
        <v>0</v>
      </c>
      <c r="DJ25" s="1">
        <v>1</v>
      </c>
      <c r="DK25" s="1">
        <v>0</v>
      </c>
      <c r="DL25" s="1">
        <v>0</v>
      </c>
      <c r="DM25" s="1">
        <v>0</v>
      </c>
      <c r="DN25" s="1">
        <v>1</v>
      </c>
      <c r="DO25" s="1">
        <v>0</v>
      </c>
      <c r="DP25" s="1">
        <v>0</v>
      </c>
      <c r="DQ25" s="1">
        <v>0</v>
      </c>
      <c r="DR25" s="1">
        <f t="shared" si="6"/>
        <v>2</v>
      </c>
      <c r="DS25" s="1">
        <v>1</v>
      </c>
      <c r="DT25" s="1">
        <v>0</v>
      </c>
      <c r="DU25" s="1">
        <v>0</v>
      </c>
      <c r="DV25" s="1">
        <v>0</v>
      </c>
      <c r="DW25" s="1">
        <v>1</v>
      </c>
      <c r="DX25" s="1">
        <v>0</v>
      </c>
      <c r="DY25" s="1">
        <v>0</v>
      </c>
      <c r="DZ25" s="1">
        <v>0</v>
      </c>
      <c r="EA25" s="1">
        <f t="shared" si="7"/>
        <v>2</v>
      </c>
      <c r="EB25" s="1">
        <f t="shared" si="8"/>
        <v>0</v>
      </c>
      <c r="EC25" s="1">
        <v>2</v>
      </c>
      <c r="ED25" s="1">
        <v>2</v>
      </c>
      <c r="EE25" s="1">
        <f t="shared" si="9"/>
        <v>4</v>
      </c>
      <c r="EF25" s="1">
        <v>5</v>
      </c>
      <c r="EG25" s="1">
        <v>5</v>
      </c>
      <c r="EH25" s="1">
        <v>5</v>
      </c>
      <c r="EI25" s="1">
        <v>5</v>
      </c>
      <c r="EJ25" s="1">
        <f t="shared" si="10"/>
        <v>20</v>
      </c>
    </row>
    <row r="26" spans="1:140" s="1" customFormat="1">
      <c r="A26" s="1">
        <v>17</v>
      </c>
      <c r="B26" s="1">
        <v>1</v>
      </c>
      <c r="C26" s="3">
        <v>1</v>
      </c>
      <c r="D26" s="1">
        <v>2</v>
      </c>
      <c r="E26" s="1">
        <v>1</v>
      </c>
      <c r="K26" s="1" t="s">
        <v>3524</v>
      </c>
      <c r="L26" s="1">
        <v>0</v>
      </c>
      <c r="M26" s="1">
        <v>11</v>
      </c>
      <c r="N26" s="1">
        <v>7</v>
      </c>
      <c r="O26" s="1" t="s">
        <v>2924</v>
      </c>
      <c r="P26" s="1" t="s">
        <v>2520</v>
      </c>
      <c r="Q26" s="1" t="s">
        <v>3525</v>
      </c>
      <c r="R26" s="1" t="s">
        <v>3526</v>
      </c>
      <c r="S26" s="1" t="s">
        <v>3527</v>
      </c>
      <c r="T26" s="1" t="s">
        <v>3528</v>
      </c>
      <c r="AX26" s="1">
        <v>2</v>
      </c>
      <c r="AY26" s="1">
        <v>1</v>
      </c>
      <c r="AZ26" s="1">
        <v>2</v>
      </c>
      <c r="BA26" s="1">
        <v>2</v>
      </c>
      <c r="BC26" s="1">
        <v>31</v>
      </c>
      <c r="BD26" s="1">
        <v>0</v>
      </c>
      <c r="BE26" s="1">
        <v>3</v>
      </c>
      <c r="BF26" s="1">
        <v>1</v>
      </c>
      <c r="BG26" s="1">
        <v>1</v>
      </c>
      <c r="BH26" s="1">
        <v>154.9</v>
      </c>
      <c r="BI26" s="1">
        <v>34.01</v>
      </c>
      <c r="BJ26" s="1">
        <v>0</v>
      </c>
      <c r="BK26" s="1">
        <v>3</v>
      </c>
      <c r="BL26" s="1">
        <v>4</v>
      </c>
      <c r="BM26" s="1">
        <v>1</v>
      </c>
      <c r="BN26" s="1">
        <v>0</v>
      </c>
      <c r="BO26" s="1">
        <f>IF(BC26&gt;=85,1,0)</f>
        <v>0</v>
      </c>
      <c r="BP26" s="1">
        <f>IF(BD26=1,1,0)</f>
        <v>0</v>
      </c>
      <c r="BQ26" s="1">
        <v>0</v>
      </c>
      <c r="BR26" s="1">
        <v>1</v>
      </c>
      <c r="BS26" s="1">
        <v>0</v>
      </c>
      <c r="BT26" s="1">
        <v>1</v>
      </c>
      <c r="BU26" s="1">
        <v>0</v>
      </c>
      <c r="BV26" s="1">
        <f t="shared" ref="BV26:BV44" si="12">SUM(BO26:BU26)</f>
        <v>2</v>
      </c>
      <c r="BW26" s="1">
        <v>4</v>
      </c>
      <c r="BX26" s="1">
        <v>0</v>
      </c>
      <c r="BY26" s="1">
        <v>0</v>
      </c>
      <c r="BZ26" s="1">
        <v>0</v>
      </c>
      <c r="CA26" s="1">
        <v>0</v>
      </c>
      <c r="CB26" s="1">
        <v>0</v>
      </c>
      <c r="CC26" s="1">
        <v>0</v>
      </c>
      <c r="CD26" s="1">
        <v>0</v>
      </c>
      <c r="CE26" s="1">
        <v>0</v>
      </c>
      <c r="CF26" s="1">
        <f t="shared" si="1"/>
        <v>0</v>
      </c>
      <c r="CG26" s="1">
        <v>3</v>
      </c>
      <c r="CH26" s="1">
        <v>5</v>
      </c>
      <c r="CI26" s="1">
        <v>5</v>
      </c>
      <c r="CJ26" s="1">
        <v>5</v>
      </c>
      <c r="CK26" s="1">
        <f t="shared" si="11"/>
        <v>18</v>
      </c>
      <c r="CL26" s="1">
        <v>0</v>
      </c>
      <c r="CM26" s="1">
        <v>2</v>
      </c>
      <c r="CN26" s="1">
        <v>0</v>
      </c>
      <c r="CO26" s="1">
        <v>1</v>
      </c>
      <c r="CP26" s="1">
        <v>1</v>
      </c>
      <c r="CQ26" s="1">
        <v>1</v>
      </c>
      <c r="CR26" s="1">
        <v>1</v>
      </c>
      <c r="CS26" s="1">
        <v>1</v>
      </c>
      <c r="CT26" s="1">
        <v>50</v>
      </c>
      <c r="CU26" s="1">
        <v>1</v>
      </c>
      <c r="CV26" s="1">
        <v>1</v>
      </c>
      <c r="CW26" s="1">
        <v>1</v>
      </c>
      <c r="CX26" s="1">
        <v>1</v>
      </c>
      <c r="CY26" s="1">
        <v>1</v>
      </c>
      <c r="CZ26" s="1">
        <v>1</v>
      </c>
      <c r="DA26" s="1">
        <f t="shared" si="3"/>
        <v>6</v>
      </c>
      <c r="DB26" s="1">
        <v>1</v>
      </c>
      <c r="DC26" s="1">
        <v>1</v>
      </c>
      <c r="DD26" s="1">
        <v>1</v>
      </c>
      <c r="DE26" s="1">
        <v>1</v>
      </c>
      <c r="DF26" s="1">
        <v>1</v>
      </c>
      <c r="DG26" s="1">
        <v>1</v>
      </c>
      <c r="DH26" s="1">
        <f t="shared" si="4"/>
        <v>6</v>
      </c>
      <c r="DI26" s="1">
        <f t="shared" si="5"/>
        <v>0</v>
      </c>
      <c r="DJ26" s="1">
        <v>1</v>
      </c>
      <c r="DK26" s="1">
        <v>1</v>
      </c>
      <c r="DL26" s="1">
        <v>1</v>
      </c>
      <c r="DM26" s="1">
        <v>1</v>
      </c>
      <c r="DN26" s="1">
        <v>1</v>
      </c>
      <c r="DO26" s="1">
        <v>1</v>
      </c>
      <c r="DP26" s="1">
        <v>1</v>
      </c>
      <c r="DQ26" s="1">
        <v>1</v>
      </c>
      <c r="DR26" s="1">
        <f t="shared" si="6"/>
        <v>8</v>
      </c>
      <c r="DS26" s="1">
        <v>1</v>
      </c>
      <c r="DT26" s="1">
        <v>1</v>
      </c>
      <c r="DU26" s="1">
        <v>1</v>
      </c>
      <c r="DV26" s="1">
        <v>1</v>
      </c>
      <c r="DW26" s="1">
        <v>1</v>
      </c>
      <c r="DX26" s="1">
        <v>1</v>
      </c>
      <c r="DY26" s="1">
        <v>1</v>
      </c>
      <c r="DZ26" s="1">
        <v>1</v>
      </c>
      <c r="EA26" s="1">
        <f t="shared" si="7"/>
        <v>8</v>
      </c>
      <c r="EB26" s="1">
        <f t="shared" si="8"/>
        <v>0</v>
      </c>
      <c r="EC26" s="1">
        <v>0</v>
      </c>
      <c r="ED26" s="1">
        <v>0</v>
      </c>
      <c r="EE26" s="1">
        <f t="shared" si="9"/>
        <v>0</v>
      </c>
      <c r="EF26" s="1">
        <v>5</v>
      </c>
      <c r="EG26" s="1">
        <v>5</v>
      </c>
      <c r="EH26" s="1">
        <v>5</v>
      </c>
      <c r="EI26" s="1">
        <v>5</v>
      </c>
      <c r="EJ26" s="1">
        <f t="shared" si="10"/>
        <v>20</v>
      </c>
    </row>
    <row r="27" spans="1:140" s="1" customFormat="1">
      <c r="A27" s="1">
        <v>18</v>
      </c>
      <c r="B27" s="64">
        <v>1</v>
      </c>
      <c r="C27" s="3">
        <v>1</v>
      </c>
      <c r="D27" s="1">
        <v>3</v>
      </c>
      <c r="E27" s="1">
        <v>1</v>
      </c>
      <c r="F27" s="1" t="s">
        <v>2322</v>
      </c>
      <c r="K27" s="1" t="s">
        <v>3768</v>
      </c>
      <c r="L27" s="1">
        <v>1</v>
      </c>
      <c r="M27" s="1">
        <v>9</v>
      </c>
      <c r="N27" s="1">
        <v>5</v>
      </c>
      <c r="O27" s="1" t="s">
        <v>2549</v>
      </c>
      <c r="P27" s="1" t="s">
        <v>3769</v>
      </c>
      <c r="Q27" s="1" t="s">
        <v>2834</v>
      </c>
      <c r="R27" s="1" t="s">
        <v>3770</v>
      </c>
      <c r="S27" s="1" t="s">
        <v>3771</v>
      </c>
      <c r="AX27" s="1">
        <v>2</v>
      </c>
      <c r="AY27" s="1">
        <v>1</v>
      </c>
      <c r="AZ27" s="1">
        <v>2</v>
      </c>
      <c r="BA27" s="1">
        <v>4</v>
      </c>
      <c r="BC27" s="1">
        <v>51</v>
      </c>
      <c r="BD27" s="1">
        <v>0</v>
      </c>
      <c r="BE27" s="1">
        <v>1</v>
      </c>
      <c r="BF27" s="1">
        <v>1</v>
      </c>
      <c r="BG27" s="1">
        <v>1</v>
      </c>
      <c r="BH27" s="1">
        <v>160</v>
      </c>
      <c r="BI27" s="1">
        <v>26.59</v>
      </c>
      <c r="BJ27" s="1">
        <v>0</v>
      </c>
      <c r="BK27" s="1">
        <v>0</v>
      </c>
      <c r="BL27" s="1">
        <v>3</v>
      </c>
      <c r="BM27" s="1">
        <v>1</v>
      </c>
      <c r="BN27" s="1">
        <v>0</v>
      </c>
      <c r="BO27" s="1">
        <f>IF(BC27&gt;=85,1,0)</f>
        <v>0</v>
      </c>
      <c r="BP27" s="1">
        <f>IF(BD27=1,1,0)</f>
        <v>0</v>
      </c>
      <c r="BQ27" s="1">
        <v>0</v>
      </c>
      <c r="BR27" s="1">
        <v>0</v>
      </c>
      <c r="BS27" s="1">
        <v>0</v>
      </c>
      <c r="BT27" s="1">
        <v>0</v>
      </c>
      <c r="BU27" s="1">
        <v>0</v>
      </c>
      <c r="BV27" s="1">
        <f t="shared" si="12"/>
        <v>0</v>
      </c>
      <c r="BW27" s="1">
        <v>1</v>
      </c>
      <c r="BX27" s="1">
        <v>0</v>
      </c>
      <c r="BY27" s="1">
        <v>0</v>
      </c>
      <c r="BZ27" s="1">
        <v>0</v>
      </c>
      <c r="CA27" s="1">
        <v>0</v>
      </c>
      <c r="CB27" s="1">
        <v>0</v>
      </c>
      <c r="CC27" s="1">
        <v>0</v>
      </c>
      <c r="CD27" s="1">
        <v>0</v>
      </c>
      <c r="CE27" s="1">
        <v>0</v>
      </c>
      <c r="CF27" s="1">
        <f t="shared" si="1"/>
        <v>0</v>
      </c>
      <c r="CG27" s="1">
        <v>5</v>
      </c>
      <c r="CH27" s="1">
        <v>5</v>
      </c>
      <c r="CI27" s="1">
        <v>5</v>
      </c>
      <c r="CJ27" s="1">
        <v>5</v>
      </c>
      <c r="CK27" s="1">
        <f t="shared" si="11"/>
        <v>20</v>
      </c>
      <c r="CL27" s="1">
        <v>0</v>
      </c>
      <c r="CM27" s="1">
        <v>3</v>
      </c>
      <c r="CN27" s="1">
        <v>0</v>
      </c>
      <c r="CO27" s="1">
        <v>1</v>
      </c>
      <c r="CP27" s="1">
        <v>1</v>
      </c>
      <c r="CQ27" s="1">
        <v>1</v>
      </c>
      <c r="CR27" s="1">
        <v>3</v>
      </c>
      <c r="CS27" s="1">
        <v>2</v>
      </c>
      <c r="CT27" s="1">
        <v>40</v>
      </c>
      <c r="CU27" s="1">
        <v>1</v>
      </c>
      <c r="CV27" s="1">
        <v>1</v>
      </c>
      <c r="CW27" s="1">
        <v>1</v>
      </c>
      <c r="CX27" s="1">
        <v>1</v>
      </c>
      <c r="CY27" s="1">
        <v>1</v>
      </c>
      <c r="CZ27" s="1">
        <v>1</v>
      </c>
      <c r="DA27" s="1">
        <f t="shared" si="3"/>
        <v>6</v>
      </c>
      <c r="DB27" s="1">
        <v>1</v>
      </c>
      <c r="DC27" s="1">
        <v>1</v>
      </c>
      <c r="DD27" s="1">
        <v>1</v>
      </c>
      <c r="DE27" s="1">
        <v>1</v>
      </c>
      <c r="DF27" s="1">
        <v>1</v>
      </c>
      <c r="DG27" s="1">
        <v>1</v>
      </c>
      <c r="DH27" s="1">
        <f t="shared" si="4"/>
        <v>6</v>
      </c>
      <c r="DI27" s="1">
        <f t="shared" si="5"/>
        <v>0</v>
      </c>
      <c r="DJ27" s="1">
        <v>1</v>
      </c>
      <c r="DK27" s="1">
        <v>1</v>
      </c>
      <c r="DL27" s="1">
        <v>1</v>
      </c>
      <c r="DM27" s="1">
        <v>1</v>
      </c>
      <c r="DN27" s="1">
        <v>1</v>
      </c>
      <c r="DO27" s="1">
        <v>1</v>
      </c>
      <c r="DP27" s="1">
        <v>1</v>
      </c>
      <c r="DQ27" s="1">
        <v>1</v>
      </c>
      <c r="DR27" s="1">
        <f t="shared" si="6"/>
        <v>8</v>
      </c>
      <c r="DS27" s="1">
        <v>1</v>
      </c>
      <c r="DT27" s="1">
        <v>1</v>
      </c>
      <c r="DU27" s="1">
        <v>1</v>
      </c>
      <c r="DV27" s="1">
        <v>1</v>
      </c>
      <c r="DW27" s="1">
        <v>1</v>
      </c>
      <c r="DX27" s="1">
        <v>1</v>
      </c>
      <c r="DY27" s="1">
        <v>1</v>
      </c>
      <c r="DZ27" s="1">
        <v>1</v>
      </c>
      <c r="EA27" s="1">
        <f t="shared" si="7"/>
        <v>8</v>
      </c>
      <c r="EB27" s="1">
        <f t="shared" si="8"/>
        <v>0</v>
      </c>
      <c r="EC27" s="1">
        <v>0</v>
      </c>
      <c r="ED27" s="1">
        <v>0</v>
      </c>
      <c r="EE27" s="1">
        <f t="shared" si="9"/>
        <v>0</v>
      </c>
      <c r="EF27" s="1">
        <v>5</v>
      </c>
      <c r="EG27" s="1">
        <v>5</v>
      </c>
      <c r="EH27" s="1">
        <v>5</v>
      </c>
      <c r="EI27" s="1">
        <v>5</v>
      </c>
      <c r="EJ27" s="1">
        <f t="shared" si="10"/>
        <v>20</v>
      </c>
    </row>
    <row r="28" spans="1:140" s="1" customFormat="1">
      <c r="A28" s="1">
        <v>19</v>
      </c>
      <c r="B28" s="64">
        <v>2</v>
      </c>
      <c r="C28" s="3">
        <v>1</v>
      </c>
      <c r="D28" s="1">
        <v>1</v>
      </c>
      <c r="E28" s="1">
        <v>1</v>
      </c>
      <c r="F28" s="1" t="s">
        <v>2535</v>
      </c>
      <c r="G28" s="1" t="s">
        <v>1928</v>
      </c>
      <c r="K28" s="1" t="s">
        <v>5243</v>
      </c>
      <c r="L28" s="1">
        <v>2</v>
      </c>
      <c r="M28" s="1">
        <v>4</v>
      </c>
      <c r="N28" s="1">
        <v>13</v>
      </c>
      <c r="O28" s="1" t="s">
        <v>2647</v>
      </c>
      <c r="P28" s="1" t="s">
        <v>2335</v>
      </c>
      <c r="Q28" s="1" t="s">
        <v>2338</v>
      </c>
      <c r="R28" s="1" t="s">
        <v>2444</v>
      </c>
      <c r="S28" s="1" t="s">
        <v>5244</v>
      </c>
      <c r="T28" s="1" t="s">
        <v>2469</v>
      </c>
      <c r="U28" s="1" t="s">
        <v>5245</v>
      </c>
      <c r="V28" s="1" t="s">
        <v>5246</v>
      </c>
      <c r="W28" s="1" t="s">
        <v>5247</v>
      </c>
      <c r="X28" s="1" t="s">
        <v>3435</v>
      </c>
      <c r="Y28" s="1" t="s">
        <v>3083</v>
      </c>
      <c r="Z28" s="1" t="s">
        <v>2612</v>
      </c>
      <c r="AA28" s="1" t="s">
        <v>5248</v>
      </c>
      <c r="AX28" s="1">
        <v>2</v>
      </c>
      <c r="AY28" s="1">
        <v>1</v>
      </c>
      <c r="AZ28" s="1">
        <v>2</v>
      </c>
      <c r="BC28" s="1">
        <v>70</v>
      </c>
      <c r="BD28" s="1">
        <v>0</v>
      </c>
      <c r="BE28" s="1">
        <v>1</v>
      </c>
      <c r="BF28" s="1">
        <v>1</v>
      </c>
      <c r="BG28" s="1">
        <v>2</v>
      </c>
      <c r="BI28" s="1">
        <v>43.14</v>
      </c>
      <c r="BJ28" s="1">
        <v>0</v>
      </c>
      <c r="BK28" s="1">
        <v>0</v>
      </c>
      <c r="BL28" s="1">
        <v>5</v>
      </c>
      <c r="BM28" s="1">
        <v>3</v>
      </c>
      <c r="BN28" s="1">
        <v>0</v>
      </c>
      <c r="BO28" s="1">
        <f>IF(AZ28&gt;=85,1,0)</f>
        <v>0</v>
      </c>
      <c r="BP28" s="1">
        <f>IF(BA28=1,1,0)</f>
        <v>0</v>
      </c>
      <c r="BQ28" s="1">
        <v>1</v>
      </c>
      <c r="BR28" s="1">
        <v>0</v>
      </c>
      <c r="BS28" s="1">
        <v>0</v>
      </c>
      <c r="BT28" s="1">
        <v>1</v>
      </c>
      <c r="BU28" s="1">
        <v>1</v>
      </c>
      <c r="BV28" s="1">
        <f t="shared" si="12"/>
        <v>3</v>
      </c>
      <c r="BW28" s="1">
        <v>4</v>
      </c>
      <c r="BX28" s="1">
        <v>0</v>
      </c>
      <c r="BY28" s="1">
        <v>0</v>
      </c>
      <c r="BZ28" s="1">
        <v>0</v>
      </c>
      <c r="CA28" s="1">
        <v>0</v>
      </c>
      <c r="CB28" s="1">
        <v>0</v>
      </c>
      <c r="CC28" s="1">
        <v>0</v>
      </c>
      <c r="CD28" s="1">
        <v>0</v>
      </c>
      <c r="CE28" s="1">
        <v>1</v>
      </c>
      <c r="CF28" s="1">
        <f t="shared" si="1"/>
        <v>1</v>
      </c>
      <c r="CG28" s="1">
        <v>5</v>
      </c>
      <c r="CH28" s="1">
        <v>5</v>
      </c>
      <c r="CI28" s="1">
        <v>5</v>
      </c>
      <c r="CJ28" s="1">
        <v>5</v>
      </c>
      <c r="CK28" s="1">
        <f t="shared" si="11"/>
        <v>20</v>
      </c>
      <c r="CL28" s="1">
        <v>0</v>
      </c>
      <c r="CM28" s="1">
        <v>1</v>
      </c>
      <c r="CN28" s="1">
        <v>2</v>
      </c>
      <c r="CO28" s="1">
        <v>2</v>
      </c>
      <c r="CP28" s="1">
        <v>1</v>
      </c>
      <c r="CQ28" s="1">
        <v>2</v>
      </c>
      <c r="CR28" s="1">
        <v>1</v>
      </c>
      <c r="CS28" s="1">
        <v>1</v>
      </c>
      <c r="CT28" s="1">
        <v>50</v>
      </c>
      <c r="CU28" s="1">
        <v>1</v>
      </c>
      <c r="CV28" s="1">
        <v>1</v>
      </c>
      <c r="CW28" s="1">
        <v>1</v>
      </c>
      <c r="CX28" s="1">
        <v>1</v>
      </c>
      <c r="CY28" s="1">
        <v>1</v>
      </c>
      <c r="CZ28" s="1">
        <v>1</v>
      </c>
      <c r="DA28" s="1">
        <f t="shared" si="3"/>
        <v>6</v>
      </c>
      <c r="DB28" s="1">
        <v>1</v>
      </c>
      <c r="DC28" s="1">
        <v>1</v>
      </c>
      <c r="DD28" s="1">
        <v>1</v>
      </c>
      <c r="DE28" s="1">
        <v>1</v>
      </c>
      <c r="DF28" s="1">
        <v>1</v>
      </c>
      <c r="DG28" s="1">
        <v>1</v>
      </c>
      <c r="DH28" s="1">
        <f t="shared" si="4"/>
        <v>6</v>
      </c>
      <c r="DI28" s="1">
        <f t="shared" si="5"/>
        <v>0</v>
      </c>
      <c r="DJ28" s="1">
        <v>1</v>
      </c>
      <c r="DK28" s="1">
        <v>1</v>
      </c>
      <c r="DL28" s="1">
        <v>1</v>
      </c>
      <c r="DM28" s="1">
        <v>1</v>
      </c>
      <c r="DN28" s="1">
        <v>1</v>
      </c>
      <c r="DO28" s="1">
        <v>1</v>
      </c>
      <c r="DP28" s="1">
        <v>1</v>
      </c>
      <c r="DQ28" s="1">
        <v>1</v>
      </c>
      <c r="DR28" s="1">
        <f t="shared" si="6"/>
        <v>8</v>
      </c>
      <c r="DS28" s="1">
        <v>1</v>
      </c>
      <c r="DT28" s="1">
        <v>1</v>
      </c>
      <c r="DU28" s="1">
        <v>1</v>
      </c>
      <c r="DV28" s="1">
        <v>1</v>
      </c>
      <c r="DW28" s="1">
        <v>1</v>
      </c>
      <c r="DX28" s="1">
        <v>1</v>
      </c>
      <c r="DY28" s="1">
        <v>1</v>
      </c>
      <c r="DZ28" s="1">
        <v>1</v>
      </c>
      <c r="EA28" s="1">
        <f t="shared" si="7"/>
        <v>8</v>
      </c>
      <c r="EB28" s="1">
        <f t="shared" si="8"/>
        <v>0</v>
      </c>
      <c r="EC28" s="1">
        <v>0</v>
      </c>
      <c r="ED28" s="1">
        <v>0</v>
      </c>
      <c r="EE28" s="1">
        <f t="shared" si="9"/>
        <v>0</v>
      </c>
      <c r="EF28" s="1">
        <v>5</v>
      </c>
      <c r="EG28" s="1">
        <v>5</v>
      </c>
      <c r="EH28" s="1">
        <v>5</v>
      </c>
      <c r="EI28" s="1">
        <v>5</v>
      </c>
      <c r="EJ28" s="1">
        <f t="shared" si="10"/>
        <v>20</v>
      </c>
    </row>
    <row r="29" spans="1:140" s="1" customFormat="1">
      <c r="A29" s="1">
        <v>20</v>
      </c>
      <c r="B29" s="1">
        <v>1</v>
      </c>
      <c r="C29" s="3">
        <v>1</v>
      </c>
      <c r="D29" s="1">
        <v>1</v>
      </c>
      <c r="E29" s="1">
        <v>1</v>
      </c>
      <c r="F29" s="3" t="s">
        <v>1928</v>
      </c>
      <c r="G29" s="1" t="s">
        <v>1977</v>
      </c>
      <c r="H29" s="1" t="s">
        <v>1955</v>
      </c>
      <c r="I29" s="1" t="s">
        <v>2100</v>
      </c>
      <c r="J29" s="1" t="s">
        <v>1941</v>
      </c>
      <c r="K29" s="1" t="s">
        <v>2693</v>
      </c>
      <c r="L29" s="1">
        <v>5</v>
      </c>
      <c r="M29" s="1">
        <v>14</v>
      </c>
      <c r="N29" s="1">
        <v>13</v>
      </c>
      <c r="O29" s="1" t="s">
        <v>2694</v>
      </c>
      <c r="P29" s="1" t="s">
        <v>2695</v>
      </c>
      <c r="Q29" s="1" t="s">
        <v>2408</v>
      </c>
      <c r="R29" s="1" t="s">
        <v>2696</v>
      </c>
      <c r="S29" s="1" t="s">
        <v>2341</v>
      </c>
      <c r="T29" s="1" t="s">
        <v>2697</v>
      </c>
      <c r="U29" s="1" t="s">
        <v>2698</v>
      </c>
      <c r="V29" s="1" t="s">
        <v>2699</v>
      </c>
      <c r="W29" s="1" t="s">
        <v>2700</v>
      </c>
      <c r="X29" s="1" t="s">
        <v>2701</v>
      </c>
      <c r="Y29" s="1" t="s">
        <v>2702</v>
      </c>
      <c r="Z29" s="1" t="s">
        <v>2703</v>
      </c>
      <c r="AA29" s="1" t="s">
        <v>2704</v>
      </c>
      <c r="AX29" s="1">
        <v>1</v>
      </c>
      <c r="AY29" s="1">
        <v>0</v>
      </c>
      <c r="AZ29" s="1">
        <v>2</v>
      </c>
      <c r="BA29" s="1">
        <v>4</v>
      </c>
      <c r="BC29" s="1">
        <v>93</v>
      </c>
      <c r="BD29" s="1">
        <v>0</v>
      </c>
      <c r="BE29" s="1">
        <v>3</v>
      </c>
      <c r="BF29" s="1">
        <v>2</v>
      </c>
      <c r="BG29" s="1">
        <v>4</v>
      </c>
      <c r="BH29" s="1">
        <v>149.9</v>
      </c>
      <c r="BI29" s="1">
        <v>27.27</v>
      </c>
      <c r="BJ29" s="1">
        <v>1</v>
      </c>
      <c r="BK29" s="1">
        <v>4</v>
      </c>
      <c r="BL29" s="1">
        <v>1</v>
      </c>
      <c r="BM29" s="1">
        <v>3</v>
      </c>
      <c r="BN29" s="1">
        <v>1</v>
      </c>
      <c r="BO29" s="1">
        <f>IF(BE29&gt;=85,1,0)</f>
        <v>0</v>
      </c>
      <c r="BP29" s="1">
        <f>IF(BF29=1,1,0)</f>
        <v>0</v>
      </c>
      <c r="BQ29" s="1">
        <v>1</v>
      </c>
      <c r="BR29" s="1">
        <v>1</v>
      </c>
      <c r="BS29" s="1">
        <v>1</v>
      </c>
      <c r="BT29" s="1">
        <v>1</v>
      </c>
      <c r="BU29" s="1">
        <v>1</v>
      </c>
      <c r="BV29" s="1">
        <f t="shared" si="12"/>
        <v>5</v>
      </c>
      <c r="BW29" s="1">
        <v>3</v>
      </c>
      <c r="BX29" s="1">
        <v>0</v>
      </c>
      <c r="BY29" s="1">
        <v>1</v>
      </c>
      <c r="BZ29" s="1">
        <v>0</v>
      </c>
      <c r="CA29" s="1">
        <v>1</v>
      </c>
      <c r="CB29" s="1">
        <v>0</v>
      </c>
      <c r="CC29" s="1">
        <v>0</v>
      </c>
      <c r="CD29" s="1">
        <v>0</v>
      </c>
      <c r="CE29" s="1">
        <v>0</v>
      </c>
      <c r="CF29" s="1">
        <f t="shared" si="1"/>
        <v>2</v>
      </c>
      <c r="CG29" s="1">
        <v>1</v>
      </c>
      <c r="CH29" s="1">
        <v>3</v>
      </c>
      <c r="CI29" s="1">
        <v>5</v>
      </c>
      <c r="CJ29" s="1">
        <v>5</v>
      </c>
      <c r="CK29" s="1">
        <f t="shared" si="11"/>
        <v>14</v>
      </c>
      <c r="CL29" s="1">
        <v>0</v>
      </c>
      <c r="CM29" s="1">
        <v>3</v>
      </c>
      <c r="CN29" s="1">
        <v>0</v>
      </c>
      <c r="CO29" s="1">
        <v>3</v>
      </c>
      <c r="CP29" s="1">
        <v>4</v>
      </c>
      <c r="CQ29" s="1">
        <v>4</v>
      </c>
      <c r="CR29" s="1">
        <v>4</v>
      </c>
      <c r="CS29" s="1">
        <v>1</v>
      </c>
      <c r="CT29" s="1">
        <v>25</v>
      </c>
      <c r="CU29" s="1">
        <v>0</v>
      </c>
      <c r="CV29" s="1">
        <v>0</v>
      </c>
      <c r="CW29" s="1">
        <v>0</v>
      </c>
      <c r="CX29" s="1">
        <v>0</v>
      </c>
      <c r="CY29" s="1">
        <v>1</v>
      </c>
      <c r="CZ29" s="1">
        <v>1</v>
      </c>
      <c r="DA29" s="1">
        <f t="shared" si="3"/>
        <v>2</v>
      </c>
      <c r="DB29" s="1">
        <v>0</v>
      </c>
      <c r="DC29" s="1">
        <v>0</v>
      </c>
      <c r="DD29" s="1">
        <v>0</v>
      </c>
      <c r="DE29" s="1">
        <v>0</v>
      </c>
      <c r="DF29" s="1">
        <v>1</v>
      </c>
      <c r="DG29" s="1">
        <v>1</v>
      </c>
      <c r="DH29" s="1">
        <f t="shared" si="4"/>
        <v>2</v>
      </c>
      <c r="DI29" s="1">
        <f t="shared" si="5"/>
        <v>0</v>
      </c>
      <c r="DJ29" s="1">
        <v>1</v>
      </c>
      <c r="DK29" s="1">
        <v>0</v>
      </c>
      <c r="DL29" s="1">
        <v>0</v>
      </c>
      <c r="DM29" s="1">
        <v>0</v>
      </c>
      <c r="DN29" s="1">
        <v>0</v>
      </c>
      <c r="DO29" s="1">
        <v>0</v>
      </c>
      <c r="DP29" s="1">
        <v>0</v>
      </c>
      <c r="DQ29" s="1">
        <v>1</v>
      </c>
      <c r="DR29" s="1">
        <f t="shared" si="6"/>
        <v>2</v>
      </c>
      <c r="DS29" s="1">
        <v>1</v>
      </c>
      <c r="DT29" s="1">
        <v>0</v>
      </c>
      <c r="DU29" s="1">
        <v>0</v>
      </c>
      <c r="DV29" s="1">
        <v>0</v>
      </c>
      <c r="DW29" s="1">
        <v>0</v>
      </c>
      <c r="DX29" s="1">
        <v>0</v>
      </c>
      <c r="DY29" s="1">
        <v>0</v>
      </c>
      <c r="DZ29" s="1">
        <v>1</v>
      </c>
      <c r="EA29" s="1">
        <f t="shared" si="7"/>
        <v>2</v>
      </c>
      <c r="EB29" s="1">
        <f t="shared" si="8"/>
        <v>0</v>
      </c>
      <c r="EC29" s="1">
        <v>0</v>
      </c>
      <c r="ED29" s="1">
        <v>0</v>
      </c>
      <c r="EE29" s="1">
        <f t="shared" si="9"/>
        <v>0</v>
      </c>
      <c r="EF29" s="1">
        <v>5</v>
      </c>
      <c r="EG29" s="1">
        <v>5</v>
      </c>
      <c r="EH29" s="1">
        <v>5</v>
      </c>
      <c r="EI29" s="1">
        <v>5</v>
      </c>
      <c r="EJ29" s="1">
        <f t="shared" si="10"/>
        <v>20</v>
      </c>
    </row>
    <row r="30" spans="1:140" s="1" customFormat="1">
      <c r="A30" s="1">
        <v>21</v>
      </c>
      <c r="B30" s="64">
        <v>2</v>
      </c>
      <c r="C30" s="3">
        <v>1</v>
      </c>
      <c r="D30" s="1">
        <v>3</v>
      </c>
      <c r="E30" s="1">
        <v>1</v>
      </c>
      <c r="F30" s="1" t="s">
        <v>2063</v>
      </c>
      <c r="G30" s="1" t="s">
        <v>2489</v>
      </c>
      <c r="H30" s="1" t="s">
        <v>1955</v>
      </c>
      <c r="I30" s="1" t="s">
        <v>2048</v>
      </c>
      <c r="J30" s="1" t="s">
        <v>3694</v>
      </c>
      <c r="K30" s="1" t="s">
        <v>3695</v>
      </c>
      <c r="L30" s="1">
        <v>8</v>
      </c>
      <c r="M30" s="1">
        <v>11</v>
      </c>
      <c r="N30" s="1">
        <v>25</v>
      </c>
      <c r="O30" s="1" t="s">
        <v>3696</v>
      </c>
      <c r="P30" s="1" t="s">
        <v>3697</v>
      </c>
      <c r="Q30" s="1" t="s">
        <v>2881</v>
      </c>
      <c r="R30" s="1" t="s">
        <v>2335</v>
      </c>
      <c r="S30" s="1" t="s">
        <v>2366</v>
      </c>
      <c r="T30" s="1" t="s">
        <v>3072</v>
      </c>
      <c r="U30" s="1" t="s">
        <v>2833</v>
      </c>
      <c r="V30" s="1" t="s">
        <v>3698</v>
      </c>
      <c r="W30" s="1" t="s">
        <v>2995</v>
      </c>
      <c r="X30" s="1" t="s">
        <v>3699</v>
      </c>
      <c r="Y30" s="1" t="s">
        <v>2967</v>
      </c>
      <c r="Z30" s="1" t="s">
        <v>3700</v>
      </c>
      <c r="AA30" s="1" t="s">
        <v>2327</v>
      </c>
      <c r="AB30" s="1" t="s">
        <v>3701</v>
      </c>
      <c r="AC30" s="1" t="s">
        <v>3702</v>
      </c>
      <c r="AD30" s="1" t="s">
        <v>2591</v>
      </c>
      <c r="AE30" s="1" t="s">
        <v>3703</v>
      </c>
      <c r="AF30" s="1" t="s">
        <v>2612</v>
      </c>
      <c r="AG30" s="1" t="s">
        <v>2357</v>
      </c>
      <c r="AH30" s="1" t="s">
        <v>2652</v>
      </c>
      <c r="AI30" s="1" t="s">
        <v>3704</v>
      </c>
      <c r="AJ30" s="1" t="s">
        <v>3705</v>
      </c>
      <c r="AK30" s="1" t="s">
        <v>2331</v>
      </c>
      <c r="AL30" s="1" t="s">
        <v>3706</v>
      </c>
      <c r="AM30" s="1" t="s">
        <v>3707</v>
      </c>
      <c r="AX30" s="1">
        <v>1</v>
      </c>
      <c r="AY30" s="1">
        <v>0</v>
      </c>
      <c r="AZ30" s="1">
        <v>2</v>
      </c>
      <c r="BA30" s="1">
        <v>5</v>
      </c>
      <c r="BC30" s="1">
        <v>93</v>
      </c>
      <c r="BD30" s="1">
        <v>1</v>
      </c>
      <c r="BE30" s="1">
        <v>3</v>
      </c>
      <c r="BF30" s="1">
        <v>2</v>
      </c>
      <c r="BG30" s="1">
        <v>4</v>
      </c>
      <c r="BH30" s="1">
        <v>160</v>
      </c>
      <c r="BI30" s="1">
        <v>33.21</v>
      </c>
      <c r="BJ30" s="1">
        <v>3</v>
      </c>
      <c r="BK30" s="1">
        <v>0</v>
      </c>
      <c r="BL30" s="1">
        <v>1</v>
      </c>
      <c r="BM30" s="1">
        <v>3</v>
      </c>
      <c r="BN30" s="1">
        <v>1</v>
      </c>
      <c r="BO30" s="1">
        <f t="shared" ref="BO30:BO36" si="13">IF(BC30&gt;=85,1,0)</f>
        <v>1</v>
      </c>
      <c r="BP30" s="1">
        <f t="shared" ref="BP30:BP36" si="14">IF(BD30=1,1,0)</f>
        <v>1</v>
      </c>
      <c r="BQ30" s="1">
        <v>1</v>
      </c>
      <c r="BR30" s="1">
        <v>1</v>
      </c>
      <c r="BS30" s="1">
        <v>1</v>
      </c>
      <c r="BT30" s="1">
        <v>1</v>
      </c>
      <c r="BU30" s="1">
        <v>1</v>
      </c>
      <c r="BV30" s="1">
        <f t="shared" si="12"/>
        <v>7</v>
      </c>
      <c r="BW30" s="1">
        <v>4</v>
      </c>
      <c r="BX30" s="1">
        <v>0</v>
      </c>
      <c r="BY30" s="1">
        <v>1</v>
      </c>
      <c r="BZ30" s="1">
        <v>1</v>
      </c>
      <c r="CA30" s="1">
        <v>1</v>
      </c>
      <c r="CB30" s="1">
        <v>1</v>
      </c>
      <c r="CC30" s="1">
        <v>0</v>
      </c>
      <c r="CD30" s="1">
        <v>1</v>
      </c>
      <c r="CE30" s="1">
        <v>0</v>
      </c>
      <c r="CF30" s="1">
        <f t="shared" si="1"/>
        <v>5</v>
      </c>
      <c r="CG30" s="1">
        <v>1</v>
      </c>
      <c r="CH30" s="1">
        <v>3</v>
      </c>
      <c r="CI30" s="1">
        <v>2</v>
      </c>
      <c r="CJ30" s="1">
        <v>5</v>
      </c>
      <c r="CK30" s="1">
        <f t="shared" si="11"/>
        <v>11</v>
      </c>
      <c r="CL30" s="1">
        <v>0</v>
      </c>
      <c r="CM30" s="1">
        <v>4</v>
      </c>
      <c r="CN30" s="1">
        <v>2</v>
      </c>
      <c r="CO30" s="1">
        <v>3</v>
      </c>
      <c r="CP30" s="1">
        <v>3</v>
      </c>
      <c r="CQ30" s="1">
        <v>4</v>
      </c>
      <c r="CR30" s="1">
        <v>3</v>
      </c>
      <c r="CS30" s="1">
        <v>3</v>
      </c>
      <c r="CT30" s="1">
        <v>75</v>
      </c>
      <c r="CU30" s="1">
        <v>1</v>
      </c>
      <c r="CV30" s="1">
        <v>1</v>
      </c>
      <c r="CW30" s="1">
        <v>1</v>
      </c>
      <c r="CX30" s="1">
        <v>1</v>
      </c>
      <c r="CY30" s="1">
        <v>1</v>
      </c>
      <c r="CZ30" s="1">
        <v>1</v>
      </c>
      <c r="DA30" s="1">
        <f t="shared" si="3"/>
        <v>6</v>
      </c>
      <c r="DB30" s="1">
        <v>0</v>
      </c>
      <c r="DC30" s="1">
        <v>0</v>
      </c>
      <c r="DD30" s="1">
        <v>1</v>
      </c>
      <c r="DE30" s="1">
        <v>0</v>
      </c>
      <c r="DF30" s="1">
        <v>1</v>
      </c>
      <c r="DG30" s="1">
        <v>1</v>
      </c>
      <c r="DH30" s="1">
        <f t="shared" si="4"/>
        <v>3</v>
      </c>
      <c r="DI30" s="1">
        <f t="shared" si="5"/>
        <v>-3</v>
      </c>
      <c r="DJ30" s="1">
        <v>1</v>
      </c>
      <c r="DK30" s="1">
        <v>0</v>
      </c>
      <c r="DL30" s="1">
        <v>0</v>
      </c>
      <c r="DM30" s="1">
        <v>0</v>
      </c>
      <c r="DN30" s="1">
        <v>0</v>
      </c>
      <c r="DO30" s="1">
        <v>0</v>
      </c>
      <c r="DP30" s="1">
        <v>0</v>
      </c>
      <c r="DQ30" s="1">
        <v>1</v>
      </c>
      <c r="DR30" s="1">
        <f t="shared" si="6"/>
        <v>2</v>
      </c>
      <c r="DS30" s="1">
        <v>1</v>
      </c>
      <c r="DT30" s="1">
        <v>0</v>
      </c>
      <c r="DU30" s="1">
        <v>0</v>
      </c>
      <c r="DV30" s="1">
        <v>0</v>
      </c>
      <c r="DW30" s="1">
        <v>0</v>
      </c>
      <c r="DX30" s="1">
        <v>0</v>
      </c>
      <c r="DY30" s="1">
        <v>0</v>
      </c>
      <c r="DZ30" s="1">
        <v>1</v>
      </c>
      <c r="EA30" s="1">
        <f t="shared" si="7"/>
        <v>2</v>
      </c>
      <c r="EB30" s="1">
        <f t="shared" si="8"/>
        <v>0</v>
      </c>
      <c r="EC30" s="1">
        <v>3</v>
      </c>
      <c r="ED30" s="1">
        <v>3</v>
      </c>
      <c r="EE30" s="1">
        <f t="shared" si="9"/>
        <v>6</v>
      </c>
      <c r="EF30" s="1">
        <v>3</v>
      </c>
      <c r="EG30" s="1">
        <v>2</v>
      </c>
      <c r="EH30" s="1">
        <v>4</v>
      </c>
      <c r="EI30" s="1">
        <v>3</v>
      </c>
      <c r="EJ30" s="1">
        <f t="shared" si="10"/>
        <v>12</v>
      </c>
    </row>
    <row r="31" spans="1:140" s="1" customFormat="1">
      <c r="A31" s="1">
        <v>22</v>
      </c>
      <c r="B31" s="1">
        <v>1</v>
      </c>
      <c r="C31" s="3">
        <v>1</v>
      </c>
      <c r="D31" s="1">
        <v>1</v>
      </c>
      <c r="E31" s="1">
        <v>1</v>
      </c>
      <c r="F31" s="1" t="s">
        <v>1928</v>
      </c>
      <c r="K31" s="1" t="s">
        <v>3450</v>
      </c>
      <c r="L31" s="1">
        <v>1</v>
      </c>
      <c r="M31" s="1">
        <v>5</v>
      </c>
      <c r="N31" s="1">
        <v>13</v>
      </c>
      <c r="O31" s="1" t="s">
        <v>2745</v>
      </c>
      <c r="P31" s="1" t="s">
        <v>2335</v>
      </c>
      <c r="Q31" s="1" t="s">
        <v>3072</v>
      </c>
      <c r="R31" s="1" t="s">
        <v>3451</v>
      </c>
      <c r="S31" s="1" t="s">
        <v>3452</v>
      </c>
      <c r="T31" s="1" t="s">
        <v>3453</v>
      </c>
      <c r="U31" s="1" t="s">
        <v>3454</v>
      </c>
      <c r="V31" s="1" t="s">
        <v>3448</v>
      </c>
      <c r="W31" s="1" t="s">
        <v>2889</v>
      </c>
      <c r="X31" s="1" t="s">
        <v>3455</v>
      </c>
      <c r="Y31" s="1" t="s">
        <v>2632</v>
      </c>
      <c r="Z31" s="1" t="s">
        <v>3456</v>
      </c>
      <c r="AA31" s="1" t="s">
        <v>3457</v>
      </c>
      <c r="AX31" s="1">
        <v>2</v>
      </c>
      <c r="BA31" s="1">
        <v>3</v>
      </c>
      <c r="BC31" s="1">
        <v>69</v>
      </c>
      <c r="BD31" s="1">
        <v>0</v>
      </c>
      <c r="BE31" s="1">
        <v>3</v>
      </c>
      <c r="BF31" s="1">
        <v>2</v>
      </c>
      <c r="BG31" s="1">
        <v>4</v>
      </c>
      <c r="BH31" s="1">
        <v>154.9</v>
      </c>
      <c r="BI31" s="1">
        <v>25.13</v>
      </c>
      <c r="BJ31" s="1">
        <v>0</v>
      </c>
      <c r="BK31" s="1">
        <v>0</v>
      </c>
      <c r="BL31" s="1">
        <v>1</v>
      </c>
      <c r="BM31" s="1">
        <v>2</v>
      </c>
      <c r="BN31" s="1">
        <v>0</v>
      </c>
      <c r="BO31" s="1">
        <f t="shared" si="13"/>
        <v>0</v>
      </c>
      <c r="BP31" s="1">
        <f t="shared" si="14"/>
        <v>0</v>
      </c>
      <c r="BQ31" s="1">
        <v>0</v>
      </c>
      <c r="BR31" s="1">
        <v>0</v>
      </c>
      <c r="BS31" s="1">
        <v>0</v>
      </c>
      <c r="BT31" s="1">
        <v>1</v>
      </c>
      <c r="BU31" s="1">
        <v>0</v>
      </c>
      <c r="BV31" s="1">
        <f t="shared" si="12"/>
        <v>1</v>
      </c>
      <c r="BW31" s="1">
        <v>2</v>
      </c>
      <c r="BX31" s="1">
        <v>0</v>
      </c>
      <c r="BY31" s="1">
        <v>0</v>
      </c>
      <c r="BZ31" s="1">
        <v>0</v>
      </c>
      <c r="CA31" s="1">
        <v>0</v>
      </c>
      <c r="CB31" s="1">
        <v>0</v>
      </c>
      <c r="CC31" s="1">
        <v>0</v>
      </c>
      <c r="CD31" s="1">
        <v>0</v>
      </c>
      <c r="CE31" s="1">
        <v>0</v>
      </c>
      <c r="CF31" s="1">
        <f t="shared" si="1"/>
        <v>0</v>
      </c>
      <c r="CG31" s="1">
        <v>5</v>
      </c>
      <c r="CH31" s="1">
        <v>5</v>
      </c>
      <c r="CI31" s="1">
        <v>5</v>
      </c>
      <c r="CJ31" s="1">
        <v>5</v>
      </c>
      <c r="CK31" s="1">
        <f t="shared" si="11"/>
        <v>20</v>
      </c>
      <c r="CL31" s="1">
        <v>0</v>
      </c>
      <c r="CM31" s="1">
        <v>1</v>
      </c>
      <c r="CN31" s="1">
        <v>0</v>
      </c>
      <c r="CO31" s="1">
        <v>1</v>
      </c>
      <c r="CP31" s="1">
        <v>1</v>
      </c>
      <c r="CQ31" s="1">
        <v>2</v>
      </c>
      <c r="CR31" s="1">
        <v>1</v>
      </c>
      <c r="CS31" s="1">
        <v>1</v>
      </c>
      <c r="CT31" s="1">
        <v>50</v>
      </c>
      <c r="CU31" s="1">
        <v>1</v>
      </c>
      <c r="CV31" s="1">
        <v>1</v>
      </c>
      <c r="CW31" s="1">
        <v>1</v>
      </c>
      <c r="CX31" s="1">
        <v>1</v>
      </c>
      <c r="CY31" s="1">
        <v>1</v>
      </c>
      <c r="CZ31" s="1">
        <v>1</v>
      </c>
      <c r="DA31" s="1">
        <f t="shared" si="3"/>
        <v>6</v>
      </c>
      <c r="DB31" s="1">
        <v>1</v>
      </c>
      <c r="DC31" s="1">
        <v>1</v>
      </c>
      <c r="DD31" s="1">
        <v>1</v>
      </c>
      <c r="DE31" s="1">
        <v>1</v>
      </c>
      <c r="DF31" s="1">
        <v>1</v>
      </c>
      <c r="DG31" s="1">
        <v>1</v>
      </c>
      <c r="DH31" s="1">
        <f t="shared" si="4"/>
        <v>6</v>
      </c>
      <c r="DI31" s="1">
        <f t="shared" si="5"/>
        <v>0</v>
      </c>
      <c r="DJ31" s="1">
        <v>1</v>
      </c>
      <c r="DK31" s="1">
        <v>1</v>
      </c>
      <c r="DL31" s="1">
        <v>1</v>
      </c>
      <c r="DM31" s="1">
        <v>1</v>
      </c>
      <c r="DN31" s="1">
        <v>1</v>
      </c>
      <c r="DO31" s="1">
        <v>0</v>
      </c>
      <c r="DP31" s="1">
        <v>1</v>
      </c>
      <c r="DQ31" s="1">
        <v>1</v>
      </c>
      <c r="DR31" s="1">
        <f t="shared" si="6"/>
        <v>7</v>
      </c>
      <c r="DS31" s="1">
        <v>1</v>
      </c>
      <c r="DT31" s="1">
        <v>1</v>
      </c>
      <c r="DU31" s="1">
        <v>1</v>
      </c>
      <c r="DV31" s="1">
        <v>1</v>
      </c>
      <c r="DW31" s="1">
        <v>1</v>
      </c>
      <c r="DX31" s="1">
        <v>0</v>
      </c>
      <c r="DY31" s="1">
        <v>1</v>
      </c>
      <c r="DZ31" s="1">
        <v>1</v>
      </c>
      <c r="EA31" s="1">
        <f t="shared" si="7"/>
        <v>7</v>
      </c>
      <c r="EB31" s="1">
        <f t="shared" si="8"/>
        <v>0</v>
      </c>
      <c r="EC31" s="1">
        <v>1</v>
      </c>
      <c r="ED31" s="1">
        <v>1</v>
      </c>
      <c r="EE31" s="1">
        <f t="shared" si="9"/>
        <v>2</v>
      </c>
      <c r="EF31" s="1">
        <v>5</v>
      </c>
      <c r="EG31" s="1">
        <v>5</v>
      </c>
      <c r="EH31" s="1">
        <v>5</v>
      </c>
      <c r="EI31" s="1">
        <v>5</v>
      </c>
      <c r="EJ31" s="1">
        <f t="shared" si="10"/>
        <v>20</v>
      </c>
    </row>
    <row r="32" spans="1:140" s="1" customFormat="1">
      <c r="A32" s="1">
        <v>23</v>
      </c>
      <c r="B32" s="64">
        <v>1</v>
      </c>
      <c r="C32" s="3">
        <v>1</v>
      </c>
      <c r="D32" s="1">
        <v>3</v>
      </c>
      <c r="E32" s="1">
        <v>1</v>
      </c>
      <c r="F32" s="1" t="s">
        <v>2063</v>
      </c>
      <c r="G32" s="1" t="s">
        <v>1941</v>
      </c>
      <c r="H32" s="1" t="s">
        <v>1955</v>
      </c>
      <c r="I32" s="1" t="s">
        <v>1928</v>
      </c>
      <c r="K32" s="1" t="s">
        <v>4735</v>
      </c>
      <c r="L32" s="1">
        <v>4</v>
      </c>
      <c r="M32" s="1">
        <v>9</v>
      </c>
      <c r="N32" s="1">
        <v>13</v>
      </c>
      <c r="O32" s="1" t="s">
        <v>2560</v>
      </c>
      <c r="P32" s="1" t="s">
        <v>2971</v>
      </c>
      <c r="Q32" s="1" t="s">
        <v>2335</v>
      </c>
      <c r="R32" s="1" t="s">
        <v>2366</v>
      </c>
      <c r="S32" s="1" t="s">
        <v>2468</v>
      </c>
      <c r="T32" s="1" t="s">
        <v>4736</v>
      </c>
      <c r="U32" s="1" t="s">
        <v>3465</v>
      </c>
      <c r="V32" s="1" t="s">
        <v>2734</v>
      </c>
      <c r="W32" s="1" t="s">
        <v>3558</v>
      </c>
      <c r="X32" s="1" t="s">
        <v>4737</v>
      </c>
      <c r="Y32" s="1" t="s">
        <v>3084</v>
      </c>
      <c r="Z32" s="1" t="s">
        <v>4738</v>
      </c>
      <c r="AA32" s="1" t="s">
        <v>3480</v>
      </c>
      <c r="AX32" s="1">
        <v>2</v>
      </c>
      <c r="AY32" s="1">
        <v>0</v>
      </c>
      <c r="AZ32" s="1">
        <v>2</v>
      </c>
      <c r="BA32" s="1">
        <v>2</v>
      </c>
      <c r="BC32" s="1">
        <v>80</v>
      </c>
      <c r="BD32" s="1">
        <v>0</v>
      </c>
      <c r="BE32" s="1">
        <v>2</v>
      </c>
      <c r="BF32" s="1">
        <v>1</v>
      </c>
      <c r="BG32" s="1">
        <v>2</v>
      </c>
      <c r="BH32" s="1">
        <v>160</v>
      </c>
      <c r="BI32" s="1">
        <v>29.41</v>
      </c>
      <c r="BJ32" s="1">
        <v>1</v>
      </c>
      <c r="BK32" s="1">
        <v>0</v>
      </c>
      <c r="BL32" s="1">
        <v>2</v>
      </c>
      <c r="BM32" s="1">
        <v>3</v>
      </c>
      <c r="BN32" s="1">
        <v>1</v>
      </c>
      <c r="BO32" s="1">
        <f t="shared" si="13"/>
        <v>0</v>
      </c>
      <c r="BP32" s="1">
        <f t="shared" si="14"/>
        <v>0</v>
      </c>
      <c r="BQ32" s="1">
        <v>0</v>
      </c>
      <c r="BR32" s="1">
        <v>0</v>
      </c>
      <c r="BS32" s="1">
        <v>0</v>
      </c>
      <c r="BT32" s="1">
        <v>1</v>
      </c>
      <c r="BU32" s="1">
        <v>1</v>
      </c>
      <c r="BV32" s="1">
        <f t="shared" si="12"/>
        <v>2</v>
      </c>
      <c r="BW32" s="1">
        <v>3</v>
      </c>
      <c r="BX32" s="1">
        <v>0</v>
      </c>
      <c r="BY32" s="1">
        <v>0</v>
      </c>
      <c r="BZ32" s="1">
        <v>0</v>
      </c>
      <c r="CA32" s="1">
        <v>0</v>
      </c>
      <c r="CB32" s="1">
        <v>0</v>
      </c>
      <c r="CC32" s="1">
        <v>0</v>
      </c>
      <c r="CD32" s="1">
        <v>0</v>
      </c>
      <c r="CE32" s="1">
        <v>0</v>
      </c>
      <c r="CF32" s="1">
        <f t="shared" si="1"/>
        <v>0</v>
      </c>
      <c r="CG32" s="1">
        <v>4</v>
      </c>
      <c r="CH32" s="1">
        <v>3</v>
      </c>
      <c r="CI32" s="1">
        <v>5</v>
      </c>
      <c r="CJ32" s="1">
        <v>3</v>
      </c>
      <c r="CK32" s="1">
        <f t="shared" si="11"/>
        <v>15</v>
      </c>
      <c r="CL32" s="1">
        <v>0</v>
      </c>
      <c r="CM32" s="1">
        <v>4</v>
      </c>
      <c r="CN32" s="1">
        <v>2</v>
      </c>
      <c r="CO32" s="1">
        <v>2</v>
      </c>
      <c r="CP32" s="1">
        <v>1</v>
      </c>
      <c r="CQ32" s="1">
        <v>1</v>
      </c>
      <c r="CR32" s="1">
        <v>1</v>
      </c>
      <c r="CS32" s="1">
        <v>1</v>
      </c>
      <c r="CT32" s="1">
        <v>50</v>
      </c>
      <c r="CU32" s="1">
        <v>1</v>
      </c>
      <c r="CV32" s="1">
        <v>1</v>
      </c>
      <c r="CW32" s="1">
        <v>1</v>
      </c>
      <c r="CX32" s="1">
        <v>1</v>
      </c>
      <c r="CY32" s="1">
        <v>1</v>
      </c>
      <c r="CZ32" s="1">
        <v>1</v>
      </c>
      <c r="DA32" s="1">
        <f t="shared" si="3"/>
        <v>6</v>
      </c>
      <c r="DB32" s="1">
        <v>1</v>
      </c>
      <c r="DC32" s="1">
        <v>1</v>
      </c>
      <c r="DD32" s="1">
        <v>1</v>
      </c>
      <c r="DE32" s="1">
        <v>1</v>
      </c>
      <c r="DF32" s="1">
        <v>1</v>
      </c>
      <c r="DG32" s="1">
        <v>1</v>
      </c>
      <c r="DH32" s="1">
        <f t="shared" si="4"/>
        <v>6</v>
      </c>
      <c r="DI32" s="1">
        <f t="shared" si="5"/>
        <v>0</v>
      </c>
      <c r="DJ32" s="1">
        <v>1</v>
      </c>
      <c r="DK32" s="1">
        <v>0</v>
      </c>
      <c r="DL32" s="1">
        <v>1</v>
      </c>
      <c r="DM32" s="1">
        <v>1</v>
      </c>
      <c r="DN32" s="1">
        <v>0</v>
      </c>
      <c r="DO32" s="1">
        <v>0</v>
      </c>
      <c r="DP32" s="1">
        <v>1</v>
      </c>
      <c r="DQ32" s="1">
        <v>0</v>
      </c>
      <c r="DR32" s="1">
        <f t="shared" si="6"/>
        <v>4</v>
      </c>
      <c r="DS32" s="1">
        <v>1</v>
      </c>
      <c r="DT32" s="1">
        <v>0</v>
      </c>
      <c r="DU32" s="1">
        <v>1</v>
      </c>
      <c r="DV32" s="1">
        <v>1</v>
      </c>
      <c r="DW32" s="1">
        <v>0</v>
      </c>
      <c r="DX32" s="1">
        <v>0</v>
      </c>
      <c r="DY32" s="1">
        <v>1</v>
      </c>
      <c r="DZ32" s="1">
        <v>0</v>
      </c>
      <c r="EA32" s="1">
        <f t="shared" si="7"/>
        <v>4</v>
      </c>
      <c r="EB32" s="1">
        <f t="shared" si="8"/>
        <v>0</v>
      </c>
      <c r="EC32" s="1">
        <v>1</v>
      </c>
      <c r="ED32" s="1">
        <v>1</v>
      </c>
      <c r="EE32" s="1">
        <f t="shared" si="9"/>
        <v>2</v>
      </c>
      <c r="EF32" s="1">
        <v>5</v>
      </c>
      <c r="EG32" s="1">
        <v>5</v>
      </c>
      <c r="EH32" s="1">
        <v>5</v>
      </c>
      <c r="EI32" s="1">
        <v>5</v>
      </c>
      <c r="EJ32" s="1">
        <f t="shared" si="10"/>
        <v>20</v>
      </c>
    </row>
    <row r="33" spans="1:250" s="14" customFormat="1">
      <c r="A33" s="14">
        <v>24</v>
      </c>
      <c r="B33" s="61">
        <v>1</v>
      </c>
      <c r="C33" s="60">
        <v>2</v>
      </c>
      <c r="D33" s="14">
        <v>3</v>
      </c>
      <c r="E33" s="14">
        <v>1</v>
      </c>
      <c r="F33" s="14" t="s">
        <v>2048</v>
      </c>
      <c r="G33" s="14" t="s">
        <v>4774</v>
      </c>
      <c r="H33" s="14" t="s">
        <v>2100</v>
      </c>
      <c r="I33" s="14" t="s">
        <v>1928</v>
      </c>
      <c r="K33" s="1" t="s">
        <v>4775</v>
      </c>
      <c r="L33" s="14">
        <v>4</v>
      </c>
      <c r="M33" s="14">
        <v>12</v>
      </c>
      <c r="N33" s="14">
        <v>4</v>
      </c>
      <c r="O33" s="14" t="s">
        <v>4733</v>
      </c>
      <c r="P33" s="14" t="s">
        <v>2335</v>
      </c>
      <c r="Q33" s="14" t="s">
        <v>3658</v>
      </c>
      <c r="R33" s="14" t="s">
        <v>2727</v>
      </c>
      <c r="AX33" s="14">
        <v>1</v>
      </c>
      <c r="AY33" s="14">
        <v>0</v>
      </c>
      <c r="AZ33" s="14">
        <v>2</v>
      </c>
      <c r="BA33" s="14">
        <v>7</v>
      </c>
      <c r="BC33" s="14">
        <v>83</v>
      </c>
      <c r="BD33" s="14">
        <v>0</v>
      </c>
      <c r="BE33" s="14">
        <v>1</v>
      </c>
      <c r="BF33" s="14">
        <v>1</v>
      </c>
      <c r="BG33" s="14">
        <v>4</v>
      </c>
      <c r="BH33" s="14">
        <v>160</v>
      </c>
      <c r="BI33" s="14">
        <v>21.97</v>
      </c>
      <c r="BJ33" s="14">
        <v>2</v>
      </c>
      <c r="BK33" s="14">
        <v>0</v>
      </c>
      <c r="BL33" s="14">
        <v>1</v>
      </c>
      <c r="BM33" s="14">
        <v>3</v>
      </c>
      <c r="BN33" s="14">
        <v>1</v>
      </c>
      <c r="BO33" s="14">
        <f t="shared" si="13"/>
        <v>0</v>
      </c>
      <c r="BP33" s="14">
        <f t="shared" si="14"/>
        <v>0</v>
      </c>
      <c r="BQ33" s="14">
        <v>1</v>
      </c>
      <c r="BR33" s="14">
        <v>1</v>
      </c>
      <c r="BS33" s="14">
        <v>1</v>
      </c>
      <c r="BT33" s="14">
        <v>1</v>
      </c>
      <c r="BU33" s="14">
        <v>1</v>
      </c>
      <c r="BV33" s="14">
        <f t="shared" si="12"/>
        <v>5</v>
      </c>
      <c r="BW33" s="14">
        <v>4</v>
      </c>
      <c r="BX33" s="14">
        <v>1</v>
      </c>
      <c r="BY33" s="14">
        <v>1</v>
      </c>
      <c r="BZ33" s="14">
        <v>0</v>
      </c>
      <c r="CA33" s="14">
        <v>0</v>
      </c>
      <c r="CB33" s="14">
        <v>1</v>
      </c>
      <c r="CC33" s="14">
        <v>1</v>
      </c>
      <c r="CD33" s="14">
        <v>1</v>
      </c>
      <c r="CE33" s="14">
        <v>1</v>
      </c>
      <c r="CF33" s="14">
        <f t="shared" si="1"/>
        <v>6</v>
      </c>
      <c r="CG33" s="14">
        <v>1</v>
      </c>
      <c r="CH33" s="14">
        <v>5</v>
      </c>
      <c r="CI33" s="14">
        <v>3</v>
      </c>
      <c r="CJ33" s="14">
        <v>2</v>
      </c>
      <c r="CK33" s="14">
        <f t="shared" si="11"/>
        <v>11</v>
      </c>
      <c r="CL33" s="14">
        <v>0</v>
      </c>
      <c r="CM33" s="14">
        <v>3</v>
      </c>
      <c r="CN33" s="14">
        <v>0</v>
      </c>
      <c r="CO33" s="14">
        <v>3</v>
      </c>
      <c r="CP33" s="14">
        <v>4</v>
      </c>
      <c r="CQ33" s="14">
        <v>3</v>
      </c>
      <c r="CR33" s="14">
        <v>2</v>
      </c>
      <c r="CS33" s="14">
        <v>2</v>
      </c>
      <c r="CT33" s="14">
        <v>40</v>
      </c>
      <c r="CU33" s="14">
        <v>0</v>
      </c>
      <c r="CV33" s="14">
        <v>0</v>
      </c>
      <c r="CW33" s="14">
        <v>1</v>
      </c>
      <c r="CX33" s="14">
        <v>1</v>
      </c>
      <c r="CY33" s="14">
        <v>0</v>
      </c>
      <c r="CZ33" s="14">
        <v>1</v>
      </c>
      <c r="DA33" s="14">
        <f t="shared" si="3"/>
        <v>3</v>
      </c>
      <c r="DB33" s="14">
        <v>0</v>
      </c>
      <c r="DC33" s="14">
        <v>0</v>
      </c>
      <c r="DD33" s="14">
        <v>1</v>
      </c>
      <c r="DE33" s="14">
        <v>1</v>
      </c>
      <c r="DF33" s="14">
        <v>0</v>
      </c>
      <c r="DG33" s="14">
        <v>1</v>
      </c>
      <c r="DH33" s="14">
        <f t="shared" si="4"/>
        <v>3</v>
      </c>
      <c r="DI33" s="14">
        <f t="shared" si="5"/>
        <v>0</v>
      </c>
      <c r="DJ33" s="14">
        <v>1</v>
      </c>
      <c r="DK33" s="14">
        <v>0</v>
      </c>
      <c r="DL33" s="14">
        <v>0</v>
      </c>
      <c r="DM33" s="14">
        <v>0</v>
      </c>
      <c r="DN33" s="14">
        <v>0</v>
      </c>
      <c r="DO33" s="14">
        <v>0</v>
      </c>
      <c r="DP33" s="14">
        <v>0</v>
      </c>
      <c r="DQ33" s="14">
        <v>0</v>
      </c>
      <c r="DR33" s="14">
        <f t="shared" si="6"/>
        <v>1</v>
      </c>
      <c r="DS33" s="14">
        <v>1</v>
      </c>
      <c r="DT33" s="14">
        <v>0</v>
      </c>
      <c r="DU33" s="14">
        <v>0</v>
      </c>
      <c r="DV33" s="14">
        <v>0</v>
      </c>
      <c r="DW33" s="14">
        <v>0</v>
      </c>
      <c r="DX33" s="14">
        <v>0</v>
      </c>
      <c r="DY33" s="14">
        <v>0</v>
      </c>
      <c r="DZ33" s="14">
        <v>0</v>
      </c>
      <c r="EA33" s="14">
        <f t="shared" si="7"/>
        <v>1</v>
      </c>
      <c r="EB33" s="14">
        <f t="shared" si="8"/>
        <v>0</v>
      </c>
      <c r="EC33" s="14">
        <v>0</v>
      </c>
      <c r="ED33" s="14">
        <v>0</v>
      </c>
      <c r="EE33" s="14">
        <f t="shared" si="9"/>
        <v>0</v>
      </c>
      <c r="EF33" s="14">
        <v>5</v>
      </c>
      <c r="EG33" s="14">
        <v>5</v>
      </c>
      <c r="EH33" s="14">
        <v>5</v>
      </c>
      <c r="EI33" s="14">
        <v>5</v>
      </c>
      <c r="EJ33" s="14">
        <f t="shared" si="10"/>
        <v>20</v>
      </c>
    </row>
    <row r="34" spans="1:250" s="14" customFormat="1">
      <c r="A34" s="14">
        <v>25</v>
      </c>
      <c r="B34" s="61">
        <v>1</v>
      </c>
      <c r="C34" s="60">
        <v>1</v>
      </c>
      <c r="D34" s="14">
        <v>2</v>
      </c>
      <c r="E34" s="14">
        <v>2</v>
      </c>
      <c r="K34" s="1"/>
      <c r="L34" s="14">
        <v>0</v>
      </c>
      <c r="M34" s="14">
        <v>0</v>
      </c>
      <c r="N34" s="14">
        <v>0</v>
      </c>
      <c r="AX34" s="14">
        <v>2</v>
      </c>
      <c r="AZ34" s="14">
        <v>2</v>
      </c>
      <c r="BA34" s="14">
        <v>0</v>
      </c>
      <c r="BC34" s="14">
        <v>27</v>
      </c>
      <c r="BD34" s="14">
        <v>0</v>
      </c>
      <c r="BE34" s="14">
        <v>3</v>
      </c>
      <c r="BF34" s="14">
        <v>1</v>
      </c>
      <c r="BG34" s="14">
        <v>1</v>
      </c>
      <c r="BH34" s="14">
        <v>162.6</v>
      </c>
      <c r="BI34" s="14">
        <v>29.18</v>
      </c>
      <c r="BJ34" s="14">
        <v>0</v>
      </c>
      <c r="BK34" s="14">
        <v>0</v>
      </c>
      <c r="BL34" s="14">
        <v>2</v>
      </c>
      <c r="BM34" s="14">
        <v>1</v>
      </c>
      <c r="BN34" s="14">
        <v>0</v>
      </c>
      <c r="BO34" s="14">
        <f t="shared" si="13"/>
        <v>0</v>
      </c>
      <c r="BP34" s="14">
        <f t="shared" si="14"/>
        <v>0</v>
      </c>
      <c r="BQ34" s="14">
        <v>0</v>
      </c>
      <c r="BR34" s="14">
        <v>0</v>
      </c>
      <c r="BS34" s="14">
        <v>0</v>
      </c>
      <c r="BT34" s="14">
        <v>0</v>
      </c>
      <c r="BU34" s="14">
        <v>0</v>
      </c>
      <c r="BV34" s="14">
        <f t="shared" si="12"/>
        <v>0</v>
      </c>
      <c r="BW34" s="14">
        <v>1</v>
      </c>
      <c r="BX34" s="14">
        <v>0</v>
      </c>
      <c r="BY34" s="14">
        <v>0</v>
      </c>
      <c r="BZ34" s="14">
        <v>0</v>
      </c>
      <c r="CA34" s="14">
        <v>0</v>
      </c>
      <c r="CB34" s="14">
        <v>0</v>
      </c>
      <c r="CC34" s="14">
        <v>0</v>
      </c>
      <c r="CD34" s="14">
        <v>0</v>
      </c>
      <c r="CE34" s="14">
        <v>0</v>
      </c>
      <c r="CF34" s="14">
        <f t="shared" si="1"/>
        <v>0</v>
      </c>
      <c r="CG34" s="14">
        <v>5</v>
      </c>
      <c r="CH34" s="14">
        <v>5</v>
      </c>
      <c r="CI34" s="14">
        <v>5</v>
      </c>
      <c r="CJ34" s="14">
        <v>5</v>
      </c>
      <c r="CK34" s="14">
        <f t="shared" si="11"/>
        <v>20</v>
      </c>
      <c r="CL34" s="14">
        <v>0</v>
      </c>
      <c r="CM34" s="14">
        <v>5</v>
      </c>
      <c r="CN34" s="14">
        <v>0</v>
      </c>
      <c r="CO34" s="14">
        <v>1</v>
      </c>
      <c r="CP34" s="14">
        <v>1</v>
      </c>
      <c r="CQ34" s="14">
        <v>1</v>
      </c>
      <c r="CR34" s="14">
        <v>3</v>
      </c>
      <c r="CS34" s="14">
        <v>1</v>
      </c>
      <c r="CT34" s="14">
        <v>90</v>
      </c>
      <c r="CU34" s="14">
        <v>1</v>
      </c>
      <c r="CV34" s="14">
        <v>1</v>
      </c>
      <c r="CW34" s="14">
        <v>1</v>
      </c>
      <c r="CX34" s="14">
        <v>1</v>
      </c>
      <c r="CY34" s="14">
        <v>1</v>
      </c>
      <c r="CZ34" s="14">
        <v>1</v>
      </c>
      <c r="DA34" s="14">
        <f t="shared" si="3"/>
        <v>6</v>
      </c>
      <c r="DB34" s="14">
        <v>1</v>
      </c>
      <c r="DC34" s="14">
        <v>1</v>
      </c>
      <c r="DD34" s="14">
        <v>1</v>
      </c>
      <c r="DE34" s="14">
        <v>1</v>
      </c>
      <c r="DF34" s="14">
        <v>1</v>
      </c>
      <c r="DG34" s="14">
        <v>1</v>
      </c>
      <c r="DH34" s="14">
        <f t="shared" si="4"/>
        <v>6</v>
      </c>
      <c r="DI34" s="14">
        <f t="shared" si="5"/>
        <v>0</v>
      </c>
      <c r="DJ34" s="14">
        <v>1</v>
      </c>
      <c r="DK34" s="14">
        <v>1</v>
      </c>
      <c r="DL34" s="14">
        <v>1</v>
      </c>
      <c r="DM34" s="14">
        <v>1</v>
      </c>
      <c r="DN34" s="14">
        <v>1</v>
      </c>
      <c r="DO34" s="14">
        <v>1</v>
      </c>
      <c r="DP34" s="14">
        <v>1</v>
      </c>
      <c r="DQ34" s="14">
        <v>1</v>
      </c>
      <c r="DR34" s="14">
        <f t="shared" si="6"/>
        <v>8</v>
      </c>
      <c r="DS34" s="14">
        <v>1</v>
      </c>
      <c r="DT34" s="14">
        <v>1</v>
      </c>
      <c r="DU34" s="14">
        <v>1</v>
      </c>
      <c r="DV34" s="14">
        <v>1</v>
      </c>
      <c r="DW34" s="14">
        <v>1</v>
      </c>
      <c r="DX34" s="14">
        <v>1</v>
      </c>
      <c r="DY34" s="14">
        <v>1</v>
      </c>
      <c r="DZ34" s="14">
        <v>1</v>
      </c>
      <c r="EA34" s="14">
        <f t="shared" si="7"/>
        <v>8</v>
      </c>
      <c r="EB34" s="14">
        <f t="shared" si="8"/>
        <v>0</v>
      </c>
      <c r="EC34" s="14">
        <v>0</v>
      </c>
      <c r="ED34" s="14">
        <v>0</v>
      </c>
      <c r="EE34" s="14">
        <f t="shared" si="9"/>
        <v>0</v>
      </c>
      <c r="EF34" s="14">
        <v>5</v>
      </c>
      <c r="EG34" s="14">
        <v>5</v>
      </c>
      <c r="EH34" s="14">
        <v>5</v>
      </c>
      <c r="EI34" s="14">
        <v>5</v>
      </c>
      <c r="EJ34" s="14">
        <f t="shared" si="10"/>
        <v>20</v>
      </c>
    </row>
    <row r="35" spans="1:250" s="14" customFormat="1">
      <c r="A35" s="14">
        <v>26</v>
      </c>
      <c r="B35" s="14">
        <v>1</v>
      </c>
      <c r="C35" s="60">
        <v>1</v>
      </c>
      <c r="D35" s="14">
        <v>1</v>
      </c>
      <c r="E35" s="14">
        <v>2</v>
      </c>
      <c r="F35" s="14" t="s">
        <v>3203</v>
      </c>
      <c r="G35" s="14" t="s">
        <v>1928</v>
      </c>
      <c r="H35" s="14" t="s">
        <v>2063</v>
      </c>
      <c r="I35" s="14" t="s">
        <v>2100</v>
      </c>
      <c r="J35" s="14" t="s">
        <v>3204</v>
      </c>
      <c r="K35" s="1" t="s">
        <v>3205</v>
      </c>
      <c r="L35" s="14">
        <v>5</v>
      </c>
      <c r="M35" s="14">
        <v>10</v>
      </c>
      <c r="N35" s="14">
        <v>15</v>
      </c>
      <c r="O35" s="14" t="s">
        <v>3206</v>
      </c>
      <c r="P35" s="14" t="s">
        <v>3207</v>
      </c>
      <c r="Q35" s="14" t="s">
        <v>3208</v>
      </c>
      <c r="R35" s="14" t="s">
        <v>3209</v>
      </c>
      <c r="S35" s="14" t="s">
        <v>3210</v>
      </c>
      <c r="T35" s="14" t="s">
        <v>3211</v>
      </c>
      <c r="U35" s="14" t="s">
        <v>3212</v>
      </c>
      <c r="V35" s="14" t="s">
        <v>3213</v>
      </c>
      <c r="W35" s="14" t="s">
        <v>3214</v>
      </c>
      <c r="X35" s="14" t="s">
        <v>3215</v>
      </c>
      <c r="Y35" s="14" t="s">
        <v>3216</v>
      </c>
      <c r="Z35" s="14" t="s">
        <v>3217</v>
      </c>
      <c r="AA35" s="14" t="s">
        <v>3218</v>
      </c>
      <c r="AB35" s="14" t="s">
        <v>3219</v>
      </c>
      <c r="AC35" s="14" t="s">
        <v>3220</v>
      </c>
      <c r="AX35" s="14">
        <v>2</v>
      </c>
      <c r="AY35" s="14">
        <v>1</v>
      </c>
      <c r="AZ35" s="14">
        <v>1</v>
      </c>
      <c r="BA35" s="14">
        <v>5</v>
      </c>
      <c r="BC35" s="14">
        <v>59</v>
      </c>
      <c r="BD35" s="14">
        <v>1</v>
      </c>
      <c r="BE35" s="14">
        <v>1</v>
      </c>
      <c r="BF35" s="14">
        <v>1</v>
      </c>
      <c r="BG35" s="14">
        <v>3</v>
      </c>
      <c r="BH35" s="14">
        <v>175.3</v>
      </c>
      <c r="BI35" s="14">
        <v>40.17</v>
      </c>
      <c r="BJ35" s="14">
        <v>0</v>
      </c>
      <c r="BK35" s="14">
        <v>0</v>
      </c>
      <c r="BL35" s="14">
        <v>2</v>
      </c>
      <c r="BM35" s="14">
        <v>2</v>
      </c>
      <c r="BN35" s="14">
        <v>0</v>
      </c>
      <c r="BO35" s="14">
        <f t="shared" si="13"/>
        <v>0</v>
      </c>
      <c r="BP35" s="14">
        <f t="shared" si="14"/>
        <v>1</v>
      </c>
      <c r="BQ35" s="14">
        <v>1</v>
      </c>
      <c r="BR35" s="14">
        <v>0</v>
      </c>
      <c r="BS35" s="14">
        <v>0</v>
      </c>
      <c r="BT35" s="14">
        <v>1</v>
      </c>
      <c r="BU35" s="14">
        <v>1</v>
      </c>
      <c r="BV35" s="14">
        <f t="shared" si="12"/>
        <v>4</v>
      </c>
      <c r="BW35" s="14">
        <v>4</v>
      </c>
      <c r="BX35" s="14">
        <v>0</v>
      </c>
      <c r="BY35" s="14">
        <v>1</v>
      </c>
      <c r="BZ35" s="14">
        <v>0</v>
      </c>
      <c r="CA35" s="14">
        <v>0</v>
      </c>
      <c r="CB35" s="14">
        <v>0</v>
      </c>
      <c r="CC35" s="14">
        <v>0</v>
      </c>
      <c r="CD35" s="14">
        <v>1</v>
      </c>
      <c r="CE35" s="14">
        <v>0</v>
      </c>
      <c r="CF35" s="14">
        <f t="shared" si="1"/>
        <v>2</v>
      </c>
      <c r="CG35" s="14">
        <v>5</v>
      </c>
      <c r="CH35" s="14">
        <v>5</v>
      </c>
      <c r="CI35" s="14">
        <v>5</v>
      </c>
      <c r="CJ35" s="14">
        <v>3</v>
      </c>
      <c r="CK35" s="14">
        <f t="shared" si="11"/>
        <v>18</v>
      </c>
      <c r="CL35" s="14">
        <v>1</v>
      </c>
      <c r="CM35" s="14">
        <v>5</v>
      </c>
      <c r="CN35" s="14">
        <v>1</v>
      </c>
      <c r="CO35" s="14">
        <v>4</v>
      </c>
      <c r="CP35" s="14">
        <v>1</v>
      </c>
      <c r="CQ35" s="14">
        <v>1</v>
      </c>
      <c r="CR35" s="14">
        <v>4</v>
      </c>
      <c r="CS35" s="14">
        <v>2</v>
      </c>
      <c r="CT35" s="14">
        <v>20</v>
      </c>
      <c r="CU35" s="14">
        <v>1</v>
      </c>
      <c r="CV35" s="14">
        <v>1</v>
      </c>
      <c r="CW35" s="14">
        <v>1</v>
      </c>
      <c r="CX35" s="14">
        <v>1</v>
      </c>
      <c r="CY35" s="14">
        <v>1</v>
      </c>
      <c r="CZ35" s="14">
        <v>1</v>
      </c>
      <c r="DA35" s="14">
        <f t="shared" si="3"/>
        <v>6</v>
      </c>
      <c r="DB35" s="14">
        <v>1</v>
      </c>
      <c r="DC35" s="14">
        <v>1</v>
      </c>
      <c r="DD35" s="14">
        <v>1</v>
      </c>
      <c r="DE35" s="14">
        <v>1</v>
      </c>
      <c r="DF35" s="14">
        <v>1</v>
      </c>
      <c r="DG35" s="14">
        <v>1</v>
      </c>
      <c r="DH35" s="14">
        <f t="shared" si="4"/>
        <v>6</v>
      </c>
      <c r="DI35" s="14">
        <f t="shared" si="5"/>
        <v>0</v>
      </c>
      <c r="DJ35" s="14">
        <v>1</v>
      </c>
      <c r="DK35" s="14">
        <v>1</v>
      </c>
      <c r="DL35" s="14">
        <v>1</v>
      </c>
      <c r="DM35" s="14">
        <v>1</v>
      </c>
      <c r="DN35" s="14">
        <v>1</v>
      </c>
      <c r="DO35" s="14">
        <v>1</v>
      </c>
      <c r="DP35" s="14">
        <v>1</v>
      </c>
      <c r="DQ35" s="14">
        <v>1</v>
      </c>
      <c r="DR35" s="14">
        <f t="shared" si="6"/>
        <v>8</v>
      </c>
      <c r="DS35" s="14">
        <v>1</v>
      </c>
      <c r="DT35" s="14">
        <v>1</v>
      </c>
      <c r="DU35" s="14">
        <v>1</v>
      </c>
      <c r="DV35" s="14">
        <v>1</v>
      </c>
      <c r="DW35" s="14">
        <v>1</v>
      </c>
      <c r="DX35" s="14">
        <v>1</v>
      </c>
      <c r="DY35" s="14">
        <v>1</v>
      </c>
      <c r="DZ35" s="14">
        <v>1</v>
      </c>
      <c r="EA35" s="14">
        <f t="shared" si="7"/>
        <v>8</v>
      </c>
      <c r="EB35" s="14">
        <f t="shared" si="8"/>
        <v>0</v>
      </c>
      <c r="EC35" s="14">
        <v>2</v>
      </c>
      <c r="ED35" s="14">
        <v>1</v>
      </c>
      <c r="EE35" s="14">
        <f t="shared" si="9"/>
        <v>3</v>
      </c>
      <c r="EF35" s="14">
        <v>5</v>
      </c>
      <c r="EG35" s="14">
        <v>5</v>
      </c>
      <c r="EH35" s="14">
        <v>3</v>
      </c>
      <c r="EI35" s="14">
        <v>2</v>
      </c>
      <c r="EJ35" s="14">
        <f t="shared" si="10"/>
        <v>15</v>
      </c>
    </row>
    <row r="36" spans="1:250" s="14" customFormat="1">
      <c r="A36" s="14">
        <v>27</v>
      </c>
      <c r="B36" s="14">
        <v>1</v>
      </c>
      <c r="C36" s="60">
        <v>1</v>
      </c>
      <c r="D36" s="14">
        <v>3</v>
      </c>
      <c r="E36" s="14">
        <v>1</v>
      </c>
      <c r="F36" s="14" t="s">
        <v>2100</v>
      </c>
      <c r="G36" s="14" t="s">
        <v>1977</v>
      </c>
      <c r="H36" s="14" t="s">
        <v>3418</v>
      </c>
      <c r="I36" s="14" t="s">
        <v>1928</v>
      </c>
      <c r="J36" s="14" t="s">
        <v>1941</v>
      </c>
      <c r="K36" s="1" t="s">
        <v>3493</v>
      </c>
      <c r="L36" s="14">
        <v>5</v>
      </c>
      <c r="M36" s="14">
        <v>19</v>
      </c>
      <c r="N36" s="14">
        <v>21</v>
      </c>
      <c r="O36" s="14" t="s">
        <v>2842</v>
      </c>
      <c r="P36" s="14" t="s">
        <v>2458</v>
      </c>
      <c r="Q36" s="14" t="s">
        <v>2925</v>
      </c>
      <c r="R36" s="14" t="s">
        <v>2971</v>
      </c>
      <c r="S36" s="14" t="s">
        <v>2871</v>
      </c>
      <c r="T36" s="14" t="s">
        <v>3494</v>
      </c>
      <c r="U36" s="14" t="s">
        <v>3495</v>
      </c>
      <c r="V36" s="14" t="s">
        <v>2468</v>
      </c>
      <c r="W36" s="14" t="s">
        <v>2873</v>
      </c>
      <c r="X36" s="14" t="s">
        <v>3496</v>
      </c>
      <c r="Y36" s="14" t="s">
        <v>3497</v>
      </c>
      <c r="Z36" s="14" t="s">
        <v>3498</v>
      </c>
      <c r="AA36" s="14" t="s">
        <v>3499</v>
      </c>
      <c r="AB36" s="14" t="s">
        <v>3500</v>
      </c>
      <c r="AC36" s="14" t="s">
        <v>3501</v>
      </c>
      <c r="AD36" s="14" t="s">
        <v>3502</v>
      </c>
      <c r="AE36" s="14" t="s">
        <v>3503</v>
      </c>
      <c r="AF36" s="14" t="s">
        <v>3504</v>
      </c>
      <c r="AG36" s="14" t="s">
        <v>3505</v>
      </c>
      <c r="AH36" s="14" t="s">
        <v>3104</v>
      </c>
      <c r="AI36" s="14" t="s">
        <v>3506</v>
      </c>
      <c r="AX36" s="14">
        <v>1</v>
      </c>
      <c r="AY36" s="14">
        <v>0</v>
      </c>
      <c r="AZ36" s="14">
        <v>2</v>
      </c>
      <c r="BA36" s="14">
        <v>7</v>
      </c>
      <c r="BC36" s="14">
        <v>96</v>
      </c>
      <c r="BD36" s="14">
        <v>1</v>
      </c>
      <c r="BE36" s="14">
        <v>1</v>
      </c>
      <c r="BF36" s="14">
        <v>1</v>
      </c>
      <c r="BG36" s="14">
        <v>2</v>
      </c>
      <c r="BH36" s="14">
        <v>170.2</v>
      </c>
      <c r="BI36" s="14">
        <v>29.59</v>
      </c>
      <c r="BJ36" s="14">
        <v>0</v>
      </c>
      <c r="BK36" s="14">
        <v>0</v>
      </c>
      <c r="BL36" s="14">
        <v>5</v>
      </c>
      <c r="BM36" s="14">
        <v>3</v>
      </c>
      <c r="BN36" s="14">
        <v>0</v>
      </c>
      <c r="BO36" s="14">
        <f t="shared" si="13"/>
        <v>1</v>
      </c>
      <c r="BP36" s="14">
        <f t="shared" si="14"/>
        <v>1</v>
      </c>
      <c r="BQ36" s="14">
        <v>0</v>
      </c>
      <c r="BR36" s="14">
        <v>0</v>
      </c>
      <c r="BS36" s="14">
        <v>0</v>
      </c>
      <c r="BT36" s="14">
        <v>1</v>
      </c>
      <c r="BU36" s="14">
        <v>0</v>
      </c>
      <c r="BV36" s="14">
        <f t="shared" si="12"/>
        <v>3</v>
      </c>
      <c r="BW36" s="14">
        <v>3</v>
      </c>
      <c r="BX36" s="14">
        <v>0</v>
      </c>
      <c r="BY36" s="14">
        <v>0</v>
      </c>
      <c r="BZ36" s="14">
        <v>0</v>
      </c>
      <c r="CA36" s="14">
        <v>0</v>
      </c>
      <c r="CB36" s="14">
        <v>0</v>
      </c>
      <c r="CC36" s="14">
        <v>0</v>
      </c>
      <c r="CD36" s="14">
        <v>0</v>
      </c>
      <c r="CE36" s="14">
        <v>1</v>
      </c>
      <c r="CF36" s="14">
        <f t="shared" si="1"/>
        <v>1</v>
      </c>
      <c r="CG36" s="14">
        <v>5</v>
      </c>
      <c r="CH36" s="14">
        <v>5</v>
      </c>
      <c r="CI36" s="14">
        <v>5</v>
      </c>
      <c r="CJ36" s="14">
        <v>5</v>
      </c>
      <c r="CK36" s="14">
        <f t="shared" si="11"/>
        <v>20</v>
      </c>
      <c r="CL36" s="14">
        <v>0</v>
      </c>
      <c r="CM36" s="14">
        <v>1</v>
      </c>
      <c r="CN36" s="14">
        <v>0</v>
      </c>
      <c r="CO36" s="14">
        <v>1</v>
      </c>
      <c r="CP36" s="14">
        <v>1</v>
      </c>
      <c r="CQ36" s="14">
        <v>1</v>
      </c>
      <c r="CR36" s="14">
        <v>1</v>
      </c>
      <c r="CS36" s="14">
        <v>1</v>
      </c>
      <c r="CT36" s="14">
        <v>90</v>
      </c>
      <c r="CU36" s="14">
        <v>1</v>
      </c>
      <c r="CV36" s="14">
        <v>1</v>
      </c>
      <c r="CW36" s="14">
        <v>1</v>
      </c>
      <c r="CX36" s="14">
        <v>1</v>
      </c>
      <c r="CY36" s="14">
        <v>1</v>
      </c>
      <c r="CZ36" s="14">
        <v>1</v>
      </c>
      <c r="DA36" s="14">
        <f t="shared" si="3"/>
        <v>6</v>
      </c>
      <c r="DB36" s="14">
        <v>1</v>
      </c>
      <c r="DC36" s="14">
        <v>1</v>
      </c>
      <c r="DD36" s="14">
        <v>1</v>
      </c>
      <c r="DE36" s="14">
        <v>1</v>
      </c>
      <c r="DF36" s="14">
        <v>1</v>
      </c>
      <c r="DG36" s="14">
        <v>1</v>
      </c>
      <c r="DH36" s="14">
        <f t="shared" si="4"/>
        <v>6</v>
      </c>
      <c r="DI36" s="14">
        <f t="shared" si="5"/>
        <v>0</v>
      </c>
      <c r="DJ36" s="14">
        <v>1</v>
      </c>
      <c r="DK36" s="14">
        <v>0</v>
      </c>
      <c r="DL36" s="14">
        <v>0</v>
      </c>
      <c r="DM36" s="14">
        <v>0</v>
      </c>
      <c r="DN36" s="14">
        <v>0</v>
      </c>
      <c r="DO36" s="14">
        <v>1</v>
      </c>
      <c r="DP36" s="14">
        <v>1</v>
      </c>
      <c r="DQ36" s="14">
        <v>1</v>
      </c>
      <c r="DR36" s="14">
        <f t="shared" si="6"/>
        <v>4</v>
      </c>
      <c r="DS36" s="14">
        <v>1</v>
      </c>
      <c r="DT36" s="14">
        <v>0</v>
      </c>
      <c r="DU36" s="14">
        <v>0</v>
      </c>
      <c r="DV36" s="14">
        <v>0</v>
      </c>
      <c r="DW36" s="14">
        <v>0</v>
      </c>
      <c r="DX36" s="14">
        <v>1</v>
      </c>
      <c r="DY36" s="14">
        <v>1</v>
      </c>
      <c r="DZ36" s="14">
        <v>1</v>
      </c>
      <c r="EA36" s="14">
        <f t="shared" si="7"/>
        <v>4</v>
      </c>
      <c r="EB36" s="14">
        <f t="shared" si="8"/>
        <v>0</v>
      </c>
      <c r="EC36" s="14">
        <v>0</v>
      </c>
      <c r="ED36" s="14">
        <v>0</v>
      </c>
      <c r="EE36" s="14">
        <f t="shared" si="9"/>
        <v>0</v>
      </c>
      <c r="EF36" s="14">
        <v>5</v>
      </c>
      <c r="EG36" s="14">
        <v>5</v>
      </c>
      <c r="EH36" s="14">
        <v>5</v>
      </c>
      <c r="EI36" s="14">
        <v>5</v>
      </c>
      <c r="EJ36" s="14">
        <f t="shared" si="10"/>
        <v>20</v>
      </c>
    </row>
    <row r="37" spans="1:250" s="14" customFormat="1">
      <c r="A37" s="14">
        <v>28</v>
      </c>
      <c r="B37" s="14">
        <v>1</v>
      </c>
      <c r="C37" s="60">
        <v>0</v>
      </c>
      <c r="D37" s="14">
        <v>1</v>
      </c>
      <c r="E37" s="14">
        <v>1</v>
      </c>
      <c r="F37" s="14" t="s">
        <v>1955</v>
      </c>
      <c r="G37" s="14" t="s">
        <v>1928</v>
      </c>
      <c r="H37" s="14" t="s">
        <v>2892</v>
      </c>
      <c r="I37" s="14" t="s">
        <v>2893</v>
      </c>
      <c r="J37" s="14" t="s">
        <v>2376</v>
      </c>
      <c r="K37" s="61" t="s">
        <v>2894</v>
      </c>
      <c r="L37" s="61">
        <v>9</v>
      </c>
      <c r="M37" s="14">
        <v>14</v>
      </c>
      <c r="N37" s="14">
        <v>16</v>
      </c>
      <c r="O37" s="14" t="s">
        <v>2895</v>
      </c>
      <c r="P37" s="14" t="s">
        <v>2896</v>
      </c>
      <c r="Q37" s="14" t="s">
        <v>2897</v>
      </c>
      <c r="R37" s="14" t="s">
        <v>2898</v>
      </c>
      <c r="S37" s="14" t="s">
        <v>2335</v>
      </c>
      <c r="T37" s="14" t="s">
        <v>2899</v>
      </c>
      <c r="U37" s="14" t="s">
        <v>2900</v>
      </c>
      <c r="V37" s="14" t="s">
        <v>2901</v>
      </c>
      <c r="W37" s="14" t="s">
        <v>2481</v>
      </c>
      <c r="X37" s="14" t="s">
        <v>2902</v>
      </c>
      <c r="Y37" s="14" t="s">
        <v>2793</v>
      </c>
      <c r="Z37" s="14" t="s">
        <v>2903</v>
      </c>
      <c r="AA37" s="14" t="s">
        <v>2357</v>
      </c>
      <c r="AC37" s="14" t="s">
        <v>2904</v>
      </c>
      <c r="AD37" s="14" t="s">
        <v>2905</v>
      </c>
      <c r="AX37" s="14">
        <v>1</v>
      </c>
      <c r="AY37" s="14">
        <v>0</v>
      </c>
      <c r="AZ37" s="14">
        <v>1</v>
      </c>
      <c r="BB37" s="14">
        <v>85</v>
      </c>
      <c r="BC37" s="14">
        <v>89</v>
      </c>
      <c r="BD37" s="14">
        <v>0</v>
      </c>
      <c r="BE37" s="14">
        <v>1</v>
      </c>
      <c r="BF37" s="14">
        <v>1</v>
      </c>
      <c r="BG37" s="14">
        <v>2</v>
      </c>
      <c r="BH37" s="14">
        <v>172.7</v>
      </c>
      <c r="BI37" s="14">
        <v>23.57</v>
      </c>
      <c r="BJ37" s="14">
        <v>1</v>
      </c>
      <c r="BK37" s="14">
        <v>0</v>
      </c>
      <c r="BL37" s="14">
        <v>4</v>
      </c>
      <c r="BM37" s="14">
        <v>3</v>
      </c>
      <c r="BN37" s="14">
        <v>1</v>
      </c>
      <c r="BO37" s="14">
        <f>IF(BE37&gt;=85,1,0)</f>
        <v>0</v>
      </c>
      <c r="BP37" s="14">
        <f>IF(BF37=1,1,0)</f>
        <v>1</v>
      </c>
      <c r="BQ37" s="14">
        <v>1</v>
      </c>
      <c r="BR37" s="14">
        <v>1</v>
      </c>
      <c r="BS37" s="14">
        <v>1</v>
      </c>
      <c r="BT37" s="14">
        <v>1</v>
      </c>
      <c r="BU37" s="14">
        <v>1</v>
      </c>
      <c r="BV37" s="14">
        <f t="shared" si="12"/>
        <v>6</v>
      </c>
      <c r="BW37" s="14">
        <v>5</v>
      </c>
      <c r="BX37" s="14">
        <v>1</v>
      </c>
      <c r="BY37" s="14">
        <v>1</v>
      </c>
      <c r="BZ37" s="14">
        <v>1</v>
      </c>
      <c r="CA37" s="14">
        <v>1</v>
      </c>
      <c r="CB37" s="14">
        <v>1</v>
      </c>
      <c r="CC37" s="14">
        <v>1</v>
      </c>
      <c r="CD37" s="14">
        <v>1</v>
      </c>
      <c r="CE37" s="14">
        <v>1</v>
      </c>
      <c r="CF37" s="14">
        <f t="shared" si="1"/>
        <v>8</v>
      </c>
      <c r="CG37" s="14">
        <v>1</v>
      </c>
      <c r="CH37" s="14">
        <v>1</v>
      </c>
      <c r="CI37" s="14">
        <v>1</v>
      </c>
      <c r="CJ37" s="14">
        <v>1</v>
      </c>
      <c r="CK37" s="14">
        <f t="shared" si="11"/>
        <v>4</v>
      </c>
      <c r="CL37" s="14">
        <v>0</v>
      </c>
      <c r="CM37" s="14">
        <v>5</v>
      </c>
      <c r="CN37" s="14">
        <v>2</v>
      </c>
      <c r="CO37" s="14">
        <v>4</v>
      </c>
      <c r="CP37" s="14">
        <v>1</v>
      </c>
      <c r="CQ37" s="14">
        <v>1</v>
      </c>
      <c r="CR37" s="14">
        <v>3</v>
      </c>
      <c r="CS37" s="14">
        <v>2</v>
      </c>
      <c r="CT37" s="14">
        <v>35</v>
      </c>
      <c r="CU37" s="14">
        <v>0</v>
      </c>
      <c r="CV37" s="14">
        <v>0</v>
      </c>
      <c r="CW37" s="14">
        <v>0</v>
      </c>
      <c r="CX37" s="14">
        <v>0</v>
      </c>
      <c r="CY37" s="14">
        <v>0</v>
      </c>
      <c r="CZ37" s="14">
        <v>0</v>
      </c>
      <c r="DA37" s="14">
        <f t="shared" si="3"/>
        <v>0</v>
      </c>
      <c r="DB37" s="14">
        <v>0</v>
      </c>
      <c r="DC37" s="14">
        <v>0</v>
      </c>
      <c r="DD37" s="14">
        <v>0</v>
      </c>
      <c r="DE37" s="14">
        <v>0</v>
      </c>
      <c r="DF37" s="14">
        <v>0</v>
      </c>
      <c r="DG37" s="14">
        <v>0</v>
      </c>
      <c r="DH37" s="14">
        <f t="shared" si="4"/>
        <v>0</v>
      </c>
      <c r="DI37" s="14">
        <f t="shared" si="5"/>
        <v>0</v>
      </c>
      <c r="DJ37" s="14">
        <v>0</v>
      </c>
      <c r="DK37" s="14">
        <v>0</v>
      </c>
      <c r="DL37" s="14">
        <v>0</v>
      </c>
      <c r="DM37" s="14">
        <v>0</v>
      </c>
      <c r="DN37" s="14">
        <v>0</v>
      </c>
      <c r="DO37" s="14">
        <v>0</v>
      </c>
      <c r="DP37" s="14">
        <v>0</v>
      </c>
      <c r="DQ37" s="14">
        <v>0</v>
      </c>
      <c r="DR37" s="14">
        <f t="shared" si="6"/>
        <v>0</v>
      </c>
      <c r="DS37" s="14">
        <v>0</v>
      </c>
      <c r="DT37" s="14">
        <v>0</v>
      </c>
      <c r="DU37" s="14">
        <v>0</v>
      </c>
      <c r="DV37" s="14">
        <v>0</v>
      </c>
      <c r="DW37" s="14">
        <v>0</v>
      </c>
      <c r="DX37" s="14">
        <v>0</v>
      </c>
      <c r="DY37" s="14">
        <v>0</v>
      </c>
      <c r="DZ37" s="14">
        <v>0</v>
      </c>
      <c r="EA37" s="14">
        <f t="shared" si="7"/>
        <v>0</v>
      </c>
      <c r="EB37" s="14">
        <f t="shared" si="8"/>
        <v>0</v>
      </c>
      <c r="EC37" s="14">
        <v>2</v>
      </c>
      <c r="ED37" s="14">
        <v>1</v>
      </c>
      <c r="EE37" s="14">
        <f t="shared" si="9"/>
        <v>3</v>
      </c>
      <c r="EF37" s="14">
        <v>5</v>
      </c>
      <c r="EG37" s="14">
        <v>5</v>
      </c>
      <c r="EH37" s="14">
        <v>5</v>
      </c>
      <c r="EI37" s="14">
        <v>5</v>
      </c>
      <c r="EJ37" s="14">
        <f t="shared" si="10"/>
        <v>20</v>
      </c>
    </row>
    <row r="38" spans="1:250" s="14" customFormat="1">
      <c r="A38" s="14">
        <v>29</v>
      </c>
      <c r="B38" s="64">
        <v>2</v>
      </c>
      <c r="C38" s="3">
        <v>1</v>
      </c>
      <c r="D38" s="1">
        <v>3</v>
      </c>
      <c r="E38" s="1">
        <v>1</v>
      </c>
      <c r="F38" s="1"/>
      <c r="G38" s="1"/>
      <c r="H38" s="1"/>
      <c r="I38" s="1"/>
      <c r="J38" s="1"/>
      <c r="K38" s="1" t="s">
        <v>5163</v>
      </c>
      <c r="L38" s="1">
        <v>0</v>
      </c>
      <c r="M38" s="1">
        <v>3</v>
      </c>
      <c r="N38" s="1">
        <v>0</v>
      </c>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v>2</v>
      </c>
      <c r="AY38" s="1">
        <v>1</v>
      </c>
      <c r="AZ38" s="1">
        <v>2</v>
      </c>
      <c r="BA38" s="1">
        <v>1</v>
      </c>
      <c r="BB38" s="1"/>
      <c r="BC38" s="1">
        <v>40</v>
      </c>
      <c r="BD38" s="1">
        <v>1</v>
      </c>
      <c r="BE38" s="1">
        <v>1</v>
      </c>
      <c r="BF38" s="1">
        <v>1</v>
      </c>
      <c r="BG38" s="1">
        <v>1</v>
      </c>
      <c r="BH38" s="1">
        <v>190.5</v>
      </c>
      <c r="BI38" s="1">
        <v>61.67</v>
      </c>
      <c r="BJ38" s="1">
        <v>0</v>
      </c>
      <c r="BK38" s="1">
        <v>0</v>
      </c>
      <c r="BL38" s="1">
        <v>4</v>
      </c>
      <c r="BM38" s="1">
        <v>1</v>
      </c>
      <c r="BN38" s="1">
        <v>0</v>
      </c>
      <c r="BO38" s="1">
        <f>IF(AZ38&gt;=85,1,0)</f>
        <v>0</v>
      </c>
      <c r="BP38" s="1">
        <f>IF(BA38=1,1,0)</f>
        <v>1</v>
      </c>
      <c r="BQ38" s="1">
        <v>0</v>
      </c>
      <c r="BR38" s="1">
        <v>0</v>
      </c>
      <c r="BS38" s="1">
        <v>0</v>
      </c>
      <c r="BT38" s="1">
        <v>1</v>
      </c>
      <c r="BU38" s="1">
        <v>0</v>
      </c>
      <c r="BV38" s="14">
        <f t="shared" si="12"/>
        <v>2</v>
      </c>
      <c r="BW38" s="1">
        <v>3</v>
      </c>
      <c r="BX38" s="1">
        <v>0</v>
      </c>
      <c r="BY38" s="1">
        <v>0</v>
      </c>
      <c r="BZ38" s="1">
        <v>0</v>
      </c>
      <c r="CA38" s="1">
        <v>0</v>
      </c>
      <c r="CB38" s="1">
        <v>0</v>
      </c>
      <c r="CC38" s="1">
        <v>0</v>
      </c>
      <c r="CD38" s="1">
        <v>0</v>
      </c>
      <c r="CE38" s="1">
        <v>0</v>
      </c>
      <c r="CF38" s="1">
        <f t="shared" si="1"/>
        <v>0</v>
      </c>
      <c r="CG38" s="1">
        <v>3</v>
      </c>
      <c r="CH38" s="1">
        <v>3</v>
      </c>
      <c r="CI38" s="1">
        <v>4</v>
      </c>
      <c r="CJ38" s="1">
        <v>5</v>
      </c>
      <c r="CK38" s="1">
        <f t="shared" si="11"/>
        <v>15</v>
      </c>
      <c r="CL38" s="1">
        <v>0</v>
      </c>
      <c r="CM38" s="1">
        <v>5</v>
      </c>
      <c r="CN38" s="1">
        <v>0</v>
      </c>
      <c r="CO38" s="1">
        <v>1</v>
      </c>
      <c r="CP38" s="1">
        <v>1</v>
      </c>
      <c r="CQ38" s="1">
        <v>1</v>
      </c>
      <c r="CR38" s="1">
        <v>2</v>
      </c>
      <c r="CS38" s="1">
        <v>1</v>
      </c>
      <c r="CT38" s="1">
        <v>100</v>
      </c>
      <c r="CU38" s="1">
        <v>1</v>
      </c>
      <c r="CV38" s="1">
        <v>1</v>
      </c>
      <c r="CW38" s="1">
        <v>1</v>
      </c>
      <c r="CX38" s="1">
        <v>1</v>
      </c>
      <c r="CY38" s="1">
        <v>1</v>
      </c>
      <c r="CZ38" s="1">
        <v>1</v>
      </c>
      <c r="DA38" s="1">
        <f t="shared" si="3"/>
        <v>6</v>
      </c>
      <c r="DB38" s="1">
        <v>1</v>
      </c>
      <c r="DC38" s="1">
        <v>1</v>
      </c>
      <c r="DD38" s="1">
        <v>1</v>
      </c>
      <c r="DE38" s="1">
        <v>1</v>
      </c>
      <c r="DF38" s="1">
        <v>1</v>
      </c>
      <c r="DG38" s="1">
        <v>1</v>
      </c>
      <c r="DH38" s="1">
        <f t="shared" si="4"/>
        <v>6</v>
      </c>
      <c r="DI38" s="14">
        <f t="shared" si="5"/>
        <v>0</v>
      </c>
      <c r="DJ38" s="1">
        <v>1</v>
      </c>
      <c r="DK38" s="1">
        <v>1</v>
      </c>
      <c r="DL38" s="1">
        <v>1</v>
      </c>
      <c r="DM38" s="1">
        <v>1</v>
      </c>
      <c r="DN38" s="1">
        <v>1</v>
      </c>
      <c r="DO38" s="1">
        <v>1</v>
      </c>
      <c r="DP38" s="1">
        <v>1</v>
      </c>
      <c r="DQ38" s="1">
        <v>1</v>
      </c>
      <c r="DR38" s="1">
        <f t="shared" si="6"/>
        <v>8</v>
      </c>
      <c r="DS38" s="1">
        <v>1</v>
      </c>
      <c r="DT38" s="1">
        <v>1</v>
      </c>
      <c r="DU38" s="1">
        <v>1</v>
      </c>
      <c r="DV38" s="1">
        <v>1</v>
      </c>
      <c r="DW38" s="1">
        <v>1</v>
      </c>
      <c r="DX38" s="1">
        <v>1</v>
      </c>
      <c r="DY38" s="1">
        <v>1</v>
      </c>
      <c r="DZ38" s="1">
        <v>1</v>
      </c>
      <c r="EA38" s="1">
        <f t="shared" si="7"/>
        <v>8</v>
      </c>
      <c r="EB38" s="14">
        <f t="shared" si="8"/>
        <v>0</v>
      </c>
      <c r="EC38" s="1">
        <v>0</v>
      </c>
      <c r="ED38" s="1">
        <v>0</v>
      </c>
      <c r="EE38" s="1">
        <f t="shared" si="9"/>
        <v>0</v>
      </c>
      <c r="EF38" s="1">
        <v>5</v>
      </c>
      <c r="EG38" s="1">
        <v>5</v>
      </c>
      <c r="EH38" s="1">
        <v>5</v>
      </c>
      <c r="EI38" s="1">
        <v>5</v>
      </c>
      <c r="EJ38" s="1">
        <f t="shared" si="10"/>
        <v>20</v>
      </c>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row>
    <row r="39" spans="1:250" s="14" customFormat="1">
      <c r="A39" s="14">
        <v>30</v>
      </c>
      <c r="B39" s="61">
        <v>1</v>
      </c>
      <c r="C39" s="60">
        <v>1</v>
      </c>
      <c r="D39" s="14">
        <v>3</v>
      </c>
      <c r="E39" s="14">
        <v>1</v>
      </c>
      <c r="F39" s="14" t="s">
        <v>1928</v>
      </c>
      <c r="G39" s="14" t="s">
        <v>4739</v>
      </c>
      <c r="K39" s="1" t="s">
        <v>4740</v>
      </c>
      <c r="L39" s="14">
        <v>2</v>
      </c>
      <c r="M39" s="14">
        <v>6</v>
      </c>
      <c r="N39" s="14">
        <v>14</v>
      </c>
      <c r="O39" s="14" t="s">
        <v>4741</v>
      </c>
      <c r="P39" s="14" t="s">
        <v>2909</v>
      </c>
      <c r="Q39" s="14" t="s">
        <v>3972</v>
      </c>
      <c r="R39" s="14" t="s">
        <v>2335</v>
      </c>
      <c r="S39" s="14" t="s">
        <v>2459</v>
      </c>
      <c r="T39" s="14" t="s">
        <v>3793</v>
      </c>
      <c r="U39" s="14" t="s">
        <v>2380</v>
      </c>
      <c r="V39" s="14" t="s">
        <v>4742</v>
      </c>
      <c r="W39" s="14" t="s">
        <v>4743</v>
      </c>
      <c r="X39" s="14" t="s">
        <v>4744</v>
      </c>
      <c r="Y39" s="14" t="s">
        <v>2357</v>
      </c>
      <c r="Z39" s="14" t="s">
        <v>2652</v>
      </c>
      <c r="AA39" s="14" t="s">
        <v>3314</v>
      </c>
      <c r="AB39" s="14" t="s">
        <v>4745</v>
      </c>
      <c r="AX39" s="14">
        <v>1</v>
      </c>
      <c r="AY39" s="1">
        <v>0</v>
      </c>
      <c r="AZ39" s="14">
        <v>2</v>
      </c>
      <c r="BA39" s="14">
        <v>7</v>
      </c>
      <c r="BC39" s="14">
        <v>88</v>
      </c>
      <c r="BD39" s="14">
        <v>0</v>
      </c>
      <c r="BE39" s="14">
        <v>2</v>
      </c>
      <c r="BF39" s="14">
        <v>1</v>
      </c>
      <c r="BG39" s="14">
        <v>2</v>
      </c>
      <c r="BH39" s="14">
        <v>160</v>
      </c>
      <c r="BI39" s="14">
        <v>26.18</v>
      </c>
      <c r="BJ39" s="14">
        <v>0</v>
      </c>
      <c r="BK39" s="14">
        <v>0</v>
      </c>
      <c r="BL39" s="14">
        <v>4</v>
      </c>
      <c r="BM39" s="14">
        <v>3</v>
      </c>
      <c r="BN39" s="14">
        <v>1</v>
      </c>
      <c r="BO39" s="14">
        <f>IF(BC39&gt;=85,1,0)</f>
        <v>1</v>
      </c>
      <c r="BP39" s="14">
        <f>IF(BD39=1,1,0)</f>
        <v>0</v>
      </c>
      <c r="BQ39" s="14">
        <v>1</v>
      </c>
      <c r="BR39" s="14">
        <v>1</v>
      </c>
      <c r="BS39" s="14">
        <v>1</v>
      </c>
      <c r="BT39" s="14">
        <v>1</v>
      </c>
      <c r="BU39" s="14">
        <v>1</v>
      </c>
      <c r="BV39" s="14">
        <f t="shared" si="12"/>
        <v>6</v>
      </c>
      <c r="BW39" s="14">
        <v>5</v>
      </c>
      <c r="BX39" s="14">
        <v>1</v>
      </c>
      <c r="BY39" s="14">
        <v>1</v>
      </c>
      <c r="BZ39" s="14">
        <v>1</v>
      </c>
      <c r="CA39" s="14">
        <v>1</v>
      </c>
      <c r="CB39" s="14">
        <v>1</v>
      </c>
      <c r="CC39" s="14">
        <v>1</v>
      </c>
      <c r="CD39" s="14">
        <v>1</v>
      </c>
      <c r="CE39" s="14">
        <v>1</v>
      </c>
      <c r="CF39" s="14">
        <f t="shared" si="1"/>
        <v>8</v>
      </c>
      <c r="CG39" s="14">
        <v>1</v>
      </c>
      <c r="CH39" s="14">
        <v>1</v>
      </c>
      <c r="CI39" s="14">
        <v>1</v>
      </c>
      <c r="CJ39" s="14">
        <v>1</v>
      </c>
      <c r="CK39" s="14">
        <f t="shared" si="11"/>
        <v>4</v>
      </c>
      <c r="CL39" s="14">
        <v>0</v>
      </c>
      <c r="CM39" s="14">
        <v>4</v>
      </c>
      <c r="CN39" s="14">
        <v>0</v>
      </c>
      <c r="CO39" s="14">
        <v>5</v>
      </c>
      <c r="CP39" s="14">
        <v>5</v>
      </c>
      <c r="CQ39" s="14">
        <v>5</v>
      </c>
      <c r="CR39" s="14">
        <v>3</v>
      </c>
      <c r="CS39" s="14">
        <v>3</v>
      </c>
      <c r="CT39" s="14">
        <v>20</v>
      </c>
      <c r="CU39" s="14">
        <v>0</v>
      </c>
      <c r="CV39" s="14">
        <v>0</v>
      </c>
      <c r="CW39" s="14">
        <v>0</v>
      </c>
      <c r="CX39" s="14">
        <v>0</v>
      </c>
      <c r="CY39" s="14">
        <v>0</v>
      </c>
      <c r="CZ39" s="14">
        <v>1</v>
      </c>
      <c r="DA39" s="14">
        <f t="shared" si="3"/>
        <v>1</v>
      </c>
      <c r="DB39" s="14">
        <v>0</v>
      </c>
      <c r="DC39" s="14">
        <v>0</v>
      </c>
      <c r="DD39" s="14">
        <v>0</v>
      </c>
      <c r="DE39" s="14">
        <v>0</v>
      </c>
      <c r="DF39" s="14">
        <v>0</v>
      </c>
      <c r="DG39" s="14">
        <v>1</v>
      </c>
      <c r="DH39" s="14">
        <f t="shared" si="4"/>
        <v>1</v>
      </c>
      <c r="DI39" s="14">
        <f t="shared" si="5"/>
        <v>0</v>
      </c>
      <c r="DJ39" s="14">
        <v>0</v>
      </c>
      <c r="DK39" s="14">
        <v>0</v>
      </c>
      <c r="DL39" s="14">
        <v>0</v>
      </c>
      <c r="DM39" s="14">
        <v>0</v>
      </c>
      <c r="DN39" s="14">
        <v>0</v>
      </c>
      <c r="DO39" s="14">
        <v>0</v>
      </c>
      <c r="DP39" s="14">
        <v>0</v>
      </c>
      <c r="DQ39" s="14">
        <v>0</v>
      </c>
      <c r="DR39" s="14">
        <v>0</v>
      </c>
      <c r="DS39" s="14">
        <v>0</v>
      </c>
      <c r="DT39" s="14">
        <v>0</v>
      </c>
      <c r="DU39" s="14">
        <v>0</v>
      </c>
      <c r="DV39" s="14">
        <v>0</v>
      </c>
      <c r="DW39" s="14">
        <v>0</v>
      </c>
      <c r="DX39" s="14">
        <v>0</v>
      </c>
      <c r="DY39" s="14">
        <v>0</v>
      </c>
      <c r="DZ39" s="14">
        <v>0</v>
      </c>
      <c r="EA39" s="14">
        <f t="shared" si="7"/>
        <v>0</v>
      </c>
      <c r="EB39" s="14">
        <f t="shared" si="8"/>
        <v>0</v>
      </c>
      <c r="EC39" s="14">
        <v>1</v>
      </c>
      <c r="ED39" s="14">
        <v>0</v>
      </c>
      <c r="EE39" s="14">
        <f t="shared" si="9"/>
        <v>1</v>
      </c>
      <c r="EF39" s="14">
        <v>5</v>
      </c>
      <c r="EG39" s="14">
        <v>5</v>
      </c>
      <c r="EH39" s="14">
        <v>5</v>
      </c>
      <c r="EI39" s="14">
        <v>5</v>
      </c>
      <c r="EJ39" s="14">
        <f t="shared" si="10"/>
        <v>20</v>
      </c>
    </row>
    <row r="40" spans="1:250" s="14" customFormat="1">
      <c r="A40" s="14">
        <v>31</v>
      </c>
      <c r="B40" s="61">
        <v>2</v>
      </c>
      <c r="C40" s="60">
        <v>3</v>
      </c>
      <c r="D40" s="14">
        <v>1</v>
      </c>
      <c r="E40" s="14">
        <v>1</v>
      </c>
      <c r="F40" s="14" t="s">
        <v>1941</v>
      </c>
      <c r="G40" s="14" t="s">
        <v>2063</v>
      </c>
      <c r="H40" s="14" t="s">
        <v>1955</v>
      </c>
      <c r="I40" s="14" t="s">
        <v>4253</v>
      </c>
      <c r="J40" s="14" t="s">
        <v>1928</v>
      </c>
      <c r="K40" s="1" t="s">
        <v>4408</v>
      </c>
      <c r="L40" s="14">
        <v>6</v>
      </c>
      <c r="M40" s="14">
        <v>12</v>
      </c>
      <c r="N40" s="14">
        <v>15</v>
      </c>
      <c r="O40" s="14" t="s">
        <v>4255</v>
      </c>
      <c r="P40" s="14" t="s">
        <v>4409</v>
      </c>
      <c r="Q40" s="14" t="s">
        <v>2335</v>
      </c>
      <c r="R40" s="14" t="s">
        <v>3265</v>
      </c>
      <c r="S40" s="14" t="s">
        <v>3517</v>
      </c>
      <c r="T40" s="14" t="s">
        <v>2468</v>
      </c>
      <c r="U40" s="14" t="s">
        <v>4257</v>
      </c>
      <c r="V40" s="14" t="s">
        <v>2444</v>
      </c>
      <c r="W40" s="14" t="s">
        <v>4258</v>
      </c>
      <c r="X40" s="14" t="s">
        <v>2587</v>
      </c>
      <c r="Y40" s="14" t="s">
        <v>3081</v>
      </c>
      <c r="Z40" s="14" t="s">
        <v>2844</v>
      </c>
      <c r="AA40" s="14" t="s">
        <v>4259</v>
      </c>
      <c r="AB40" s="14" t="s">
        <v>4410</v>
      </c>
      <c r="AC40" s="14" t="s">
        <v>4411</v>
      </c>
      <c r="AX40" s="14">
        <v>2</v>
      </c>
      <c r="AY40" s="14">
        <v>0</v>
      </c>
      <c r="AZ40" s="14">
        <v>2</v>
      </c>
      <c r="BA40" s="14">
        <v>6</v>
      </c>
      <c r="BC40" s="14">
        <v>76</v>
      </c>
      <c r="BD40" s="14">
        <v>1</v>
      </c>
      <c r="BE40" s="14">
        <v>1</v>
      </c>
      <c r="BF40" s="14">
        <v>1</v>
      </c>
      <c r="BG40" s="14">
        <v>2</v>
      </c>
      <c r="BH40" s="14">
        <v>172.7</v>
      </c>
      <c r="BI40" s="14">
        <v>27.37</v>
      </c>
      <c r="BJ40" s="14">
        <v>6</v>
      </c>
      <c r="BK40" s="14">
        <v>0</v>
      </c>
      <c r="BL40" s="14">
        <v>2</v>
      </c>
      <c r="BM40" s="14">
        <v>3</v>
      </c>
      <c r="BN40" s="14">
        <v>0</v>
      </c>
      <c r="BO40" s="14">
        <f>IF(BC40&gt;=85,1,0)</f>
        <v>0</v>
      </c>
      <c r="BP40" s="14">
        <f>IF(BD40=1,1,0)</f>
        <v>1</v>
      </c>
      <c r="BQ40" s="14">
        <v>1</v>
      </c>
      <c r="BR40" s="14">
        <v>1</v>
      </c>
      <c r="BS40" s="14">
        <v>1</v>
      </c>
      <c r="BT40" s="14">
        <v>0</v>
      </c>
      <c r="BU40" s="14">
        <v>0</v>
      </c>
      <c r="BV40" s="14">
        <f t="shared" si="12"/>
        <v>4</v>
      </c>
      <c r="BW40" s="14">
        <v>5</v>
      </c>
      <c r="BX40" s="14">
        <v>0</v>
      </c>
      <c r="BY40" s="14">
        <v>1</v>
      </c>
      <c r="BZ40" s="14">
        <v>0</v>
      </c>
      <c r="CA40" s="14">
        <v>0</v>
      </c>
      <c r="CB40" s="14">
        <v>0</v>
      </c>
      <c r="CC40" s="14">
        <v>1</v>
      </c>
      <c r="CD40" s="14">
        <v>1</v>
      </c>
      <c r="CE40" s="14">
        <v>1</v>
      </c>
      <c r="CF40" s="14">
        <f t="shared" si="1"/>
        <v>4</v>
      </c>
      <c r="CG40" s="14">
        <v>1</v>
      </c>
      <c r="CH40" s="14">
        <v>3</v>
      </c>
      <c r="CI40" s="14">
        <v>1</v>
      </c>
      <c r="CJ40" s="14">
        <v>5</v>
      </c>
      <c r="CK40" s="14">
        <f t="shared" si="11"/>
        <v>10</v>
      </c>
      <c r="CL40" s="14">
        <v>0</v>
      </c>
      <c r="CM40" s="14">
        <v>1</v>
      </c>
      <c r="CN40" s="14">
        <v>1</v>
      </c>
      <c r="CO40" s="14">
        <v>4</v>
      </c>
      <c r="CP40" s="14">
        <v>3</v>
      </c>
      <c r="CQ40" s="14">
        <v>4</v>
      </c>
      <c r="CR40" s="14">
        <v>4</v>
      </c>
      <c r="CS40" s="14">
        <v>4</v>
      </c>
      <c r="CT40" s="14">
        <v>50</v>
      </c>
      <c r="CU40" s="14">
        <v>0</v>
      </c>
      <c r="CV40" s="14">
        <v>0</v>
      </c>
      <c r="CW40" s="14">
        <v>0</v>
      </c>
      <c r="CX40" s="14">
        <v>0</v>
      </c>
      <c r="CY40" s="14">
        <v>1</v>
      </c>
      <c r="CZ40" s="14">
        <v>1</v>
      </c>
      <c r="DA40" s="14">
        <f t="shared" si="3"/>
        <v>2</v>
      </c>
      <c r="DB40" s="14">
        <v>0</v>
      </c>
      <c r="DC40" s="14">
        <v>0</v>
      </c>
      <c r="DD40" s="14">
        <v>0</v>
      </c>
      <c r="DE40" s="14">
        <v>0</v>
      </c>
      <c r="DF40" s="14">
        <v>1</v>
      </c>
      <c r="DG40" s="14">
        <v>1</v>
      </c>
      <c r="DH40" s="14">
        <f t="shared" si="4"/>
        <v>2</v>
      </c>
      <c r="DI40" s="14">
        <f t="shared" si="5"/>
        <v>0</v>
      </c>
      <c r="DJ40" s="14">
        <v>1</v>
      </c>
      <c r="DK40" s="14">
        <v>0</v>
      </c>
      <c r="DL40" s="14">
        <v>0</v>
      </c>
      <c r="DM40" s="14">
        <v>0</v>
      </c>
      <c r="DN40" s="14">
        <v>0</v>
      </c>
      <c r="DO40" s="14">
        <v>0</v>
      </c>
      <c r="DP40" s="14">
        <v>0</v>
      </c>
      <c r="DQ40" s="14">
        <v>0</v>
      </c>
      <c r="DR40" s="14">
        <f>SUM(DJ40:DQ40)</f>
        <v>1</v>
      </c>
      <c r="DS40" s="14">
        <v>1</v>
      </c>
      <c r="DT40" s="14">
        <v>0</v>
      </c>
      <c r="DU40" s="14">
        <v>0</v>
      </c>
      <c r="DV40" s="14">
        <v>0</v>
      </c>
      <c r="DW40" s="14">
        <v>0</v>
      </c>
      <c r="DX40" s="14">
        <v>0</v>
      </c>
      <c r="DY40" s="14">
        <v>0</v>
      </c>
      <c r="DZ40" s="14">
        <v>0</v>
      </c>
      <c r="EA40" s="14">
        <f t="shared" si="7"/>
        <v>1</v>
      </c>
      <c r="EB40" s="14">
        <f t="shared" si="8"/>
        <v>0</v>
      </c>
      <c r="EC40" s="14">
        <v>2</v>
      </c>
      <c r="ED40" s="14">
        <v>1</v>
      </c>
      <c r="EE40" s="14">
        <f t="shared" si="9"/>
        <v>3</v>
      </c>
      <c r="EF40" s="14">
        <v>5</v>
      </c>
      <c r="EG40" s="14">
        <v>5</v>
      </c>
      <c r="EH40" s="14">
        <v>5</v>
      </c>
      <c r="EI40" s="14">
        <v>5</v>
      </c>
      <c r="EJ40" s="14">
        <f t="shared" si="10"/>
        <v>20</v>
      </c>
    </row>
    <row r="41" spans="1:250" s="14" customFormat="1">
      <c r="A41" s="14">
        <v>32</v>
      </c>
      <c r="B41" s="14">
        <v>1</v>
      </c>
      <c r="C41" s="60">
        <v>1</v>
      </c>
      <c r="D41" s="14">
        <v>3</v>
      </c>
      <c r="E41" s="14">
        <v>1</v>
      </c>
      <c r="F41" s="60" t="s">
        <v>2100</v>
      </c>
      <c r="G41" s="14" t="s">
        <v>1928</v>
      </c>
      <c r="H41" s="14" t="s">
        <v>2670</v>
      </c>
      <c r="K41" s="14" t="s">
        <v>2733</v>
      </c>
      <c r="L41" s="14">
        <v>3</v>
      </c>
      <c r="M41" s="14">
        <v>5</v>
      </c>
      <c r="N41" s="14">
        <v>9</v>
      </c>
      <c r="O41" s="14" t="s">
        <v>2722</v>
      </c>
      <c r="P41" s="14" t="s">
        <v>2734</v>
      </c>
      <c r="Q41" s="14" t="s">
        <v>2735</v>
      </c>
      <c r="R41" s="14" t="s">
        <v>2736</v>
      </c>
      <c r="S41" s="14" t="s">
        <v>2737</v>
      </c>
      <c r="T41" s="14" t="s">
        <v>2738</v>
      </c>
      <c r="U41" s="14" t="s">
        <v>2739</v>
      </c>
      <c r="V41" s="14" t="s">
        <v>2740</v>
      </c>
      <c r="W41" s="14" t="s">
        <v>2741</v>
      </c>
      <c r="AX41" s="14">
        <v>2</v>
      </c>
      <c r="AY41" s="14">
        <v>1</v>
      </c>
      <c r="AZ41" s="14">
        <v>2</v>
      </c>
      <c r="BA41" s="14">
        <v>8</v>
      </c>
      <c r="BC41" s="14">
        <v>71</v>
      </c>
      <c r="BD41" s="14">
        <v>0</v>
      </c>
      <c r="BE41" s="14">
        <v>5</v>
      </c>
      <c r="BF41" s="14">
        <v>3</v>
      </c>
      <c r="BG41" s="14">
        <v>4</v>
      </c>
      <c r="BH41" s="14">
        <v>160</v>
      </c>
      <c r="BI41" s="14">
        <v>28.34</v>
      </c>
      <c r="BJ41" s="14">
        <v>1</v>
      </c>
      <c r="BK41" s="14">
        <v>0</v>
      </c>
      <c r="BL41" s="14">
        <v>1</v>
      </c>
      <c r="BM41" s="14">
        <v>3</v>
      </c>
      <c r="BN41" s="14">
        <v>0</v>
      </c>
      <c r="BO41" s="14">
        <f>IF(BE41&gt;=85,1,0)</f>
        <v>0</v>
      </c>
      <c r="BP41" s="14">
        <f>IF(BF41=1,1,0)</f>
        <v>0</v>
      </c>
      <c r="BQ41" s="14">
        <v>1</v>
      </c>
      <c r="BR41" s="14">
        <v>1</v>
      </c>
      <c r="BS41" s="14">
        <v>0</v>
      </c>
      <c r="BT41" s="14">
        <v>1</v>
      </c>
      <c r="BU41" s="14">
        <v>1</v>
      </c>
      <c r="BV41" s="14">
        <f t="shared" si="12"/>
        <v>4</v>
      </c>
      <c r="BW41" s="14">
        <v>4</v>
      </c>
      <c r="BX41" s="14">
        <v>1</v>
      </c>
      <c r="BY41" s="14">
        <v>1</v>
      </c>
      <c r="BZ41" s="14">
        <v>0</v>
      </c>
      <c r="CA41" s="14">
        <v>0</v>
      </c>
      <c r="CB41" s="14">
        <v>1</v>
      </c>
      <c r="CC41" s="14">
        <v>0</v>
      </c>
      <c r="CD41" s="14">
        <v>0</v>
      </c>
      <c r="CE41" s="14">
        <v>1</v>
      </c>
      <c r="CF41" s="14">
        <f t="shared" si="1"/>
        <v>4</v>
      </c>
      <c r="CG41" s="14">
        <v>1</v>
      </c>
      <c r="CH41" s="14">
        <v>1</v>
      </c>
      <c r="CI41" s="14">
        <v>1</v>
      </c>
      <c r="CJ41" s="14">
        <v>1</v>
      </c>
      <c r="CK41" s="14">
        <f t="shared" si="11"/>
        <v>4</v>
      </c>
      <c r="CL41" s="14">
        <v>0</v>
      </c>
      <c r="CM41" s="14">
        <v>1</v>
      </c>
      <c r="CN41" s="14">
        <v>0</v>
      </c>
      <c r="CO41" s="14">
        <v>3</v>
      </c>
      <c r="CP41" s="14">
        <v>5</v>
      </c>
      <c r="CQ41" s="14">
        <v>3</v>
      </c>
      <c r="CR41" s="14">
        <v>3</v>
      </c>
      <c r="CS41" s="14">
        <v>1</v>
      </c>
      <c r="CT41" s="14">
        <v>5</v>
      </c>
      <c r="CU41" s="14">
        <v>0</v>
      </c>
      <c r="CV41" s="14">
        <v>0</v>
      </c>
      <c r="CW41" s="14">
        <v>0</v>
      </c>
      <c r="CX41" s="14">
        <v>0</v>
      </c>
      <c r="CY41" s="14">
        <v>0</v>
      </c>
      <c r="CZ41" s="14">
        <v>1</v>
      </c>
      <c r="DA41" s="14">
        <f t="shared" si="3"/>
        <v>1</v>
      </c>
      <c r="DB41" s="14">
        <v>0</v>
      </c>
      <c r="DC41" s="14">
        <v>0</v>
      </c>
      <c r="DD41" s="14">
        <v>0</v>
      </c>
      <c r="DE41" s="14">
        <v>0</v>
      </c>
      <c r="DF41" s="14">
        <v>0</v>
      </c>
      <c r="DG41" s="14">
        <v>0</v>
      </c>
      <c r="DH41" s="14">
        <f t="shared" si="4"/>
        <v>0</v>
      </c>
      <c r="DI41" s="14">
        <f t="shared" si="5"/>
        <v>-1</v>
      </c>
      <c r="DJ41" s="14">
        <v>1</v>
      </c>
      <c r="DK41" s="14">
        <v>0</v>
      </c>
      <c r="DL41" s="14">
        <v>0</v>
      </c>
      <c r="DM41" s="14">
        <v>0</v>
      </c>
      <c r="DN41" s="14">
        <v>0</v>
      </c>
      <c r="DO41" s="14">
        <v>0</v>
      </c>
      <c r="DP41" s="14">
        <v>0</v>
      </c>
      <c r="DQ41" s="14">
        <v>0</v>
      </c>
      <c r="DR41" s="14">
        <f>SUM(DJ41:DQ41)</f>
        <v>1</v>
      </c>
      <c r="DS41" s="14">
        <v>0</v>
      </c>
      <c r="DT41" s="14">
        <v>0</v>
      </c>
      <c r="DU41" s="14">
        <v>0</v>
      </c>
      <c r="DV41" s="14">
        <v>0</v>
      </c>
      <c r="DW41" s="14">
        <v>0</v>
      </c>
      <c r="DX41" s="14">
        <v>0</v>
      </c>
      <c r="DY41" s="14">
        <v>0</v>
      </c>
      <c r="DZ41" s="14">
        <v>0</v>
      </c>
      <c r="EA41" s="14">
        <f t="shared" si="7"/>
        <v>0</v>
      </c>
      <c r="EB41" s="14">
        <f t="shared" si="8"/>
        <v>-1</v>
      </c>
      <c r="EC41" s="14">
        <v>3</v>
      </c>
      <c r="ED41" s="14">
        <v>2</v>
      </c>
      <c r="EE41" s="14">
        <f t="shared" si="9"/>
        <v>5</v>
      </c>
      <c r="EF41" s="14">
        <v>5</v>
      </c>
      <c r="EG41" s="14">
        <v>5</v>
      </c>
      <c r="EH41" s="14">
        <v>5</v>
      </c>
      <c r="EI41" s="14">
        <v>5</v>
      </c>
      <c r="EJ41" s="14">
        <f t="shared" si="10"/>
        <v>20</v>
      </c>
    </row>
    <row r="42" spans="1:250" s="14" customFormat="1">
      <c r="A42" s="14">
        <v>33</v>
      </c>
      <c r="B42" s="61">
        <v>1</v>
      </c>
      <c r="C42" s="60">
        <v>1</v>
      </c>
      <c r="D42" s="14">
        <v>1</v>
      </c>
      <c r="E42" s="14">
        <v>1</v>
      </c>
      <c r="K42" s="1" t="s">
        <v>4261</v>
      </c>
      <c r="L42" s="14">
        <v>0</v>
      </c>
      <c r="M42" s="14">
        <v>2</v>
      </c>
      <c r="N42" s="14">
        <v>0</v>
      </c>
      <c r="AX42" s="14">
        <v>2</v>
      </c>
      <c r="AY42" s="14">
        <v>1</v>
      </c>
      <c r="AZ42" s="14">
        <v>2</v>
      </c>
      <c r="BA42" s="14">
        <v>2</v>
      </c>
      <c r="BC42" s="14">
        <v>66</v>
      </c>
      <c r="BD42" s="14">
        <v>1</v>
      </c>
      <c r="BE42" s="14">
        <v>2</v>
      </c>
      <c r="BF42" s="14">
        <v>1</v>
      </c>
      <c r="BG42" s="14">
        <v>1</v>
      </c>
      <c r="BH42" s="14">
        <v>172.7</v>
      </c>
      <c r="BI42" s="14">
        <v>26.15</v>
      </c>
      <c r="BJ42" s="14">
        <v>0</v>
      </c>
      <c r="BK42" s="14">
        <v>1</v>
      </c>
      <c r="BL42" s="14">
        <v>4</v>
      </c>
      <c r="BM42" s="14">
        <v>1</v>
      </c>
      <c r="BN42" s="14">
        <v>0</v>
      </c>
      <c r="BO42" s="14">
        <f>IF(BC42&gt;=85,1,0)</f>
        <v>0</v>
      </c>
      <c r="BP42" s="14">
        <f>IF(BD42=1,1,0)</f>
        <v>1</v>
      </c>
      <c r="BQ42" s="14">
        <v>0</v>
      </c>
      <c r="BR42" s="14">
        <v>0</v>
      </c>
      <c r="BS42" s="14">
        <v>0</v>
      </c>
      <c r="BT42" s="14">
        <v>1</v>
      </c>
      <c r="BU42" s="14">
        <v>0</v>
      </c>
      <c r="BV42" s="14">
        <f t="shared" si="12"/>
        <v>2</v>
      </c>
      <c r="BW42" s="14">
        <v>2</v>
      </c>
      <c r="BX42" s="14">
        <v>0</v>
      </c>
      <c r="BY42" s="14">
        <v>0</v>
      </c>
      <c r="BZ42" s="14">
        <v>0</v>
      </c>
      <c r="CA42" s="14">
        <v>0</v>
      </c>
      <c r="CB42" s="14">
        <v>0</v>
      </c>
      <c r="CC42" s="14">
        <v>0</v>
      </c>
      <c r="CD42" s="14">
        <v>0</v>
      </c>
      <c r="CE42" s="14">
        <v>0</v>
      </c>
      <c r="CF42" s="14">
        <f t="shared" si="1"/>
        <v>0</v>
      </c>
      <c r="CG42" s="14">
        <v>5</v>
      </c>
      <c r="CH42" s="14">
        <v>5</v>
      </c>
      <c r="CI42" s="14">
        <v>5</v>
      </c>
      <c r="CJ42" s="14">
        <v>5</v>
      </c>
      <c r="CK42" s="14">
        <f t="shared" si="11"/>
        <v>20</v>
      </c>
      <c r="CL42" s="14">
        <v>0</v>
      </c>
      <c r="CM42" s="14">
        <v>5</v>
      </c>
      <c r="CN42" s="14">
        <v>1</v>
      </c>
      <c r="CO42" s="14">
        <v>1</v>
      </c>
      <c r="CP42" s="14">
        <v>1</v>
      </c>
      <c r="CQ42" s="14">
        <v>1</v>
      </c>
      <c r="CR42" s="14">
        <v>1</v>
      </c>
      <c r="CS42" s="14">
        <v>1</v>
      </c>
      <c r="CT42" s="14">
        <v>95</v>
      </c>
      <c r="CU42" s="14">
        <v>1</v>
      </c>
      <c r="CV42" s="14">
        <v>1</v>
      </c>
      <c r="CW42" s="14">
        <v>1</v>
      </c>
      <c r="CX42" s="14">
        <v>1</v>
      </c>
      <c r="CY42" s="14">
        <v>1</v>
      </c>
      <c r="CZ42" s="14">
        <v>1</v>
      </c>
      <c r="DA42" s="14">
        <f t="shared" si="3"/>
        <v>6</v>
      </c>
      <c r="DB42" s="14">
        <v>1</v>
      </c>
      <c r="DC42" s="14">
        <v>1</v>
      </c>
      <c r="DD42" s="14">
        <v>1</v>
      </c>
      <c r="DE42" s="14">
        <v>1</v>
      </c>
      <c r="DF42" s="14">
        <v>1</v>
      </c>
      <c r="DG42" s="14">
        <v>1</v>
      </c>
      <c r="DH42" s="14">
        <f t="shared" si="4"/>
        <v>6</v>
      </c>
      <c r="DI42" s="14">
        <f t="shared" si="5"/>
        <v>0</v>
      </c>
      <c r="DJ42" s="14">
        <v>1</v>
      </c>
      <c r="DK42" s="14">
        <v>1</v>
      </c>
      <c r="DL42" s="14">
        <v>1</v>
      </c>
      <c r="DM42" s="14">
        <v>1</v>
      </c>
      <c r="DN42" s="14">
        <v>1</v>
      </c>
      <c r="DO42" s="14">
        <v>1</v>
      </c>
      <c r="DP42" s="14">
        <v>1</v>
      </c>
      <c r="DQ42" s="14">
        <v>1</v>
      </c>
      <c r="DR42" s="14">
        <f>SUM(DJ42:DQ42)</f>
        <v>8</v>
      </c>
      <c r="DS42" s="14">
        <v>1</v>
      </c>
      <c r="DT42" s="14">
        <v>1</v>
      </c>
      <c r="DU42" s="14">
        <v>1</v>
      </c>
      <c r="DV42" s="14">
        <v>1</v>
      </c>
      <c r="DW42" s="14">
        <v>1</v>
      </c>
      <c r="DX42" s="14">
        <v>1</v>
      </c>
      <c r="DY42" s="14">
        <v>1</v>
      </c>
      <c r="DZ42" s="14">
        <v>1</v>
      </c>
      <c r="EA42" s="14">
        <f t="shared" si="7"/>
        <v>8</v>
      </c>
      <c r="EB42" s="14">
        <f t="shared" si="8"/>
        <v>0</v>
      </c>
      <c r="EC42" s="14">
        <v>0</v>
      </c>
      <c r="ED42" s="14">
        <v>0</v>
      </c>
      <c r="EE42" s="14">
        <f t="shared" si="9"/>
        <v>0</v>
      </c>
      <c r="EF42" s="14">
        <v>5</v>
      </c>
      <c r="EG42" s="14">
        <v>5</v>
      </c>
      <c r="EH42" s="14">
        <v>4</v>
      </c>
      <c r="EI42" s="14">
        <v>4</v>
      </c>
      <c r="EJ42" s="14">
        <f t="shared" si="10"/>
        <v>18</v>
      </c>
    </row>
    <row r="43" spans="1:250" s="14" customFormat="1">
      <c r="A43" s="14">
        <v>34</v>
      </c>
      <c r="B43" s="61">
        <v>2</v>
      </c>
      <c r="C43" s="60">
        <v>1</v>
      </c>
      <c r="D43" s="14">
        <v>3</v>
      </c>
      <c r="E43" s="14">
        <v>1</v>
      </c>
      <c r="F43" s="14" t="s">
        <v>2535</v>
      </c>
      <c r="G43" s="14" t="s">
        <v>2322</v>
      </c>
      <c r="K43" s="1" t="s">
        <v>4310</v>
      </c>
      <c r="L43" s="14">
        <v>2</v>
      </c>
      <c r="M43" s="14">
        <v>5</v>
      </c>
      <c r="N43" s="14">
        <v>5</v>
      </c>
      <c r="O43" s="14" t="s">
        <v>3313</v>
      </c>
      <c r="P43" s="14" t="s">
        <v>4311</v>
      </c>
      <c r="Q43" s="14" t="s">
        <v>4312</v>
      </c>
      <c r="R43" s="14" t="s">
        <v>2757</v>
      </c>
      <c r="S43" s="14" t="s">
        <v>2652</v>
      </c>
      <c r="AX43" s="14">
        <v>2</v>
      </c>
      <c r="AZ43" s="14">
        <v>2</v>
      </c>
      <c r="BA43" s="14">
        <v>6</v>
      </c>
      <c r="BC43" s="14">
        <v>76</v>
      </c>
      <c r="BD43" s="14">
        <v>1</v>
      </c>
      <c r="BE43" s="14">
        <v>1</v>
      </c>
      <c r="BF43" s="14">
        <v>1</v>
      </c>
      <c r="BG43" s="14">
        <v>2</v>
      </c>
      <c r="BH43" s="14">
        <v>177.8</v>
      </c>
      <c r="BI43" s="14">
        <v>23.76</v>
      </c>
      <c r="BJ43" s="14">
        <v>3</v>
      </c>
      <c r="BK43" s="14">
        <v>0</v>
      </c>
      <c r="BL43" s="14">
        <v>2</v>
      </c>
      <c r="BM43" s="14">
        <v>3</v>
      </c>
      <c r="BN43" s="14">
        <v>0</v>
      </c>
      <c r="BO43" s="14">
        <v>0</v>
      </c>
      <c r="BP43" s="14">
        <v>1</v>
      </c>
      <c r="BQ43" s="14">
        <v>0</v>
      </c>
      <c r="BR43" s="14">
        <v>0</v>
      </c>
      <c r="BS43" s="14">
        <v>0</v>
      </c>
      <c r="BT43" s="14">
        <v>1</v>
      </c>
      <c r="BU43" s="14">
        <v>0</v>
      </c>
      <c r="BV43" s="14">
        <f t="shared" si="12"/>
        <v>2</v>
      </c>
      <c r="BW43" s="14">
        <v>4</v>
      </c>
      <c r="BX43" s="14">
        <v>0</v>
      </c>
      <c r="BY43" s="14">
        <v>0</v>
      </c>
      <c r="BZ43" s="14">
        <v>0</v>
      </c>
      <c r="CA43" s="14">
        <v>0</v>
      </c>
      <c r="CB43" s="14">
        <v>0</v>
      </c>
      <c r="CC43" s="14">
        <v>0</v>
      </c>
      <c r="CD43" s="14">
        <v>0</v>
      </c>
      <c r="CE43" s="14">
        <v>0</v>
      </c>
      <c r="CF43" s="14">
        <f t="shared" si="1"/>
        <v>0</v>
      </c>
      <c r="CG43" s="14">
        <v>5</v>
      </c>
      <c r="CH43" s="14">
        <v>5</v>
      </c>
      <c r="CI43" s="14">
        <v>5</v>
      </c>
      <c r="CJ43" s="14">
        <v>5</v>
      </c>
      <c r="CK43" s="14">
        <f t="shared" si="11"/>
        <v>20</v>
      </c>
      <c r="CL43" s="14">
        <v>0</v>
      </c>
      <c r="CM43" s="14">
        <v>2</v>
      </c>
      <c r="CN43" s="14">
        <v>0</v>
      </c>
      <c r="CO43" s="14">
        <v>3</v>
      </c>
      <c r="CP43" s="14">
        <v>1</v>
      </c>
      <c r="CQ43" s="14">
        <v>1</v>
      </c>
      <c r="CR43" s="14">
        <v>4</v>
      </c>
      <c r="CS43" s="14">
        <v>1</v>
      </c>
      <c r="CT43" s="14">
        <v>80</v>
      </c>
      <c r="CU43" s="14">
        <v>1</v>
      </c>
      <c r="CV43" s="14">
        <v>1</v>
      </c>
      <c r="CW43" s="14">
        <v>1</v>
      </c>
      <c r="CX43" s="14">
        <v>1</v>
      </c>
      <c r="CY43" s="14">
        <v>1</v>
      </c>
      <c r="CZ43" s="14">
        <v>1</v>
      </c>
      <c r="DA43" s="14">
        <f t="shared" si="3"/>
        <v>6</v>
      </c>
      <c r="DB43" s="14">
        <v>1</v>
      </c>
      <c r="DC43" s="14">
        <v>1</v>
      </c>
      <c r="DD43" s="14">
        <v>1</v>
      </c>
      <c r="DE43" s="14">
        <v>1</v>
      </c>
      <c r="DF43" s="14">
        <v>1</v>
      </c>
      <c r="DG43" s="14">
        <v>1</v>
      </c>
      <c r="DH43" s="14">
        <f t="shared" si="4"/>
        <v>6</v>
      </c>
      <c r="DI43" s="14">
        <f t="shared" si="5"/>
        <v>0</v>
      </c>
      <c r="DJ43" s="14">
        <v>1</v>
      </c>
      <c r="DK43" s="14">
        <v>1</v>
      </c>
      <c r="DL43" s="14">
        <v>1</v>
      </c>
      <c r="DM43" s="14">
        <v>1</v>
      </c>
      <c r="DN43" s="14">
        <v>1</v>
      </c>
      <c r="DO43" s="14">
        <v>1</v>
      </c>
      <c r="DP43" s="14">
        <v>1</v>
      </c>
      <c r="DQ43" s="14">
        <v>1</v>
      </c>
      <c r="DR43" s="14">
        <f>SUM(DJ43:DQ43)</f>
        <v>8</v>
      </c>
      <c r="DS43" s="14">
        <v>1</v>
      </c>
      <c r="DT43" s="14">
        <v>1</v>
      </c>
      <c r="DU43" s="14">
        <v>1</v>
      </c>
      <c r="DV43" s="14">
        <v>1</v>
      </c>
      <c r="DW43" s="14">
        <v>1</v>
      </c>
      <c r="DX43" s="14">
        <v>1</v>
      </c>
      <c r="DY43" s="14">
        <v>1</v>
      </c>
      <c r="DZ43" s="14">
        <v>1</v>
      </c>
      <c r="EA43" s="14">
        <f t="shared" si="7"/>
        <v>8</v>
      </c>
      <c r="EB43" s="14">
        <f t="shared" si="8"/>
        <v>0</v>
      </c>
      <c r="EC43" s="14">
        <v>0</v>
      </c>
      <c r="ED43" s="14">
        <v>0</v>
      </c>
      <c r="EE43" s="14">
        <f t="shared" si="9"/>
        <v>0</v>
      </c>
      <c r="EF43" s="14">
        <v>5</v>
      </c>
      <c r="EG43" s="14">
        <v>5</v>
      </c>
      <c r="EH43" s="14">
        <v>5</v>
      </c>
      <c r="EI43" s="14">
        <v>5</v>
      </c>
      <c r="EJ43" s="14">
        <f t="shared" si="10"/>
        <v>20</v>
      </c>
    </row>
    <row r="44" spans="1:250" s="1" customFormat="1">
      <c r="A44" s="1">
        <v>35</v>
      </c>
      <c r="B44" s="64">
        <v>1</v>
      </c>
      <c r="C44" s="3">
        <v>1</v>
      </c>
      <c r="D44" s="1">
        <v>1</v>
      </c>
      <c r="E44" s="1">
        <v>2</v>
      </c>
      <c r="F44" s="1" t="s">
        <v>2616</v>
      </c>
      <c r="G44" s="1" t="s">
        <v>1928</v>
      </c>
      <c r="K44" s="1" t="s">
        <v>3861</v>
      </c>
      <c r="L44" s="1">
        <v>2</v>
      </c>
      <c r="M44" s="1">
        <v>5</v>
      </c>
      <c r="N44" s="1">
        <v>5</v>
      </c>
      <c r="O44" s="1" t="s">
        <v>2924</v>
      </c>
      <c r="P44" s="1" t="s">
        <v>3862</v>
      </c>
      <c r="Q44" s="1" t="s">
        <v>3863</v>
      </c>
      <c r="R44" s="1" t="s">
        <v>3864</v>
      </c>
      <c r="S44" s="1" t="s">
        <v>3865</v>
      </c>
      <c r="AX44" s="1">
        <v>2</v>
      </c>
      <c r="BA44" s="1">
        <v>3</v>
      </c>
      <c r="BC44" s="1">
        <v>49</v>
      </c>
      <c r="BD44" s="1">
        <v>0</v>
      </c>
      <c r="BE44" s="1">
        <v>3</v>
      </c>
      <c r="BF44" s="1">
        <v>2</v>
      </c>
      <c r="BG44" s="1">
        <v>1</v>
      </c>
      <c r="BH44" s="1">
        <v>160</v>
      </c>
      <c r="BI44" s="1">
        <v>26.57</v>
      </c>
      <c r="BJ44" s="1">
        <v>0</v>
      </c>
      <c r="BK44" s="1">
        <v>0</v>
      </c>
      <c r="BL44" s="1">
        <v>1</v>
      </c>
      <c r="BM44" s="1">
        <v>2</v>
      </c>
      <c r="BN44" s="1">
        <v>0</v>
      </c>
      <c r="BO44" s="1">
        <f>IF(BC44&gt;=85,1,0)</f>
        <v>0</v>
      </c>
      <c r="BP44" s="1">
        <f>IF(BD44=1,1,0)</f>
        <v>0</v>
      </c>
      <c r="BQ44" s="1">
        <v>0</v>
      </c>
      <c r="BR44" s="1">
        <v>0</v>
      </c>
      <c r="BS44" s="1">
        <v>0</v>
      </c>
      <c r="BT44" s="1">
        <v>1</v>
      </c>
      <c r="BU44" s="1">
        <v>0</v>
      </c>
      <c r="BV44" s="1">
        <f t="shared" si="12"/>
        <v>1</v>
      </c>
      <c r="BW44" s="1">
        <v>1</v>
      </c>
      <c r="BX44" s="1">
        <v>0</v>
      </c>
      <c r="BY44" s="1">
        <v>0</v>
      </c>
      <c r="BZ44" s="1">
        <v>0</v>
      </c>
      <c r="CA44" s="1">
        <v>0</v>
      </c>
      <c r="CB44" s="1">
        <v>0</v>
      </c>
      <c r="CC44" s="1">
        <v>0</v>
      </c>
      <c r="CD44" s="1">
        <v>0</v>
      </c>
      <c r="CE44" s="1">
        <v>0</v>
      </c>
      <c r="CF44" s="1">
        <f t="shared" si="1"/>
        <v>0</v>
      </c>
      <c r="CG44" s="1">
        <v>4</v>
      </c>
      <c r="CH44" s="1">
        <v>5</v>
      </c>
      <c r="CI44" s="1">
        <v>5</v>
      </c>
      <c r="CJ44" s="1">
        <v>1</v>
      </c>
      <c r="CK44" s="1">
        <f t="shared" si="11"/>
        <v>15</v>
      </c>
      <c r="CL44" s="1">
        <v>0</v>
      </c>
      <c r="CM44" s="1">
        <v>4</v>
      </c>
      <c r="CN44" s="1">
        <v>0</v>
      </c>
      <c r="CO44" s="1">
        <v>1</v>
      </c>
      <c r="CP44" s="1">
        <v>1</v>
      </c>
      <c r="CQ44" s="1">
        <v>1</v>
      </c>
      <c r="CR44" s="1">
        <v>3</v>
      </c>
      <c r="CS44" s="1">
        <v>1</v>
      </c>
      <c r="CT44" s="1">
        <v>50</v>
      </c>
      <c r="CU44" s="1">
        <v>1</v>
      </c>
      <c r="CV44" s="1">
        <v>1</v>
      </c>
      <c r="CW44" s="1">
        <v>1</v>
      </c>
      <c r="CX44" s="1">
        <v>1</v>
      </c>
      <c r="CY44" s="1">
        <v>1</v>
      </c>
      <c r="CZ44" s="1">
        <v>1</v>
      </c>
      <c r="DA44" s="1">
        <f t="shared" si="3"/>
        <v>6</v>
      </c>
      <c r="DB44" s="1">
        <v>1</v>
      </c>
      <c r="DC44" s="1">
        <v>1</v>
      </c>
      <c r="DD44" s="1">
        <v>1</v>
      </c>
      <c r="DE44" s="1">
        <v>1</v>
      </c>
      <c r="DF44" s="1">
        <v>1</v>
      </c>
      <c r="DG44" s="1">
        <v>1</v>
      </c>
      <c r="DH44" s="1">
        <f t="shared" si="4"/>
        <v>6</v>
      </c>
      <c r="DI44" s="1">
        <f t="shared" si="5"/>
        <v>0</v>
      </c>
      <c r="DJ44" s="1">
        <v>1</v>
      </c>
      <c r="DK44" s="1">
        <v>1</v>
      </c>
      <c r="DL44" s="1">
        <v>1</v>
      </c>
      <c r="DM44" s="1">
        <v>1</v>
      </c>
      <c r="DN44" s="1">
        <v>1</v>
      </c>
      <c r="DO44" s="1">
        <v>1</v>
      </c>
      <c r="DP44" s="1">
        <v>1</v>
      </c>
      <c r="DQ44" s="1">
        <v>1</v>
      </c>
      <c r="DR44" s="1">
        <f>SUM(DJ44:DQ44)</f>
        <v>8</v>
      </c>
      <c r="DS44" s="1">
        <v>1</v>
      </c>
      <c r="DT44" s="1">
        <v>1</v>
      </c>
      <c r="DU44" s="1">
        <v>1</v>
      </c>
      <c r="DV44" s="1">
        <v>1</v>
      </c>
      <c r="DW44" s="1">
        <v>1</v>
      </c>
      <c r="DX44" s="1">
        <v>1</v>
      </c>
      <c r="DY44" s="1">
        <v>1</v>
      </c>
      <c r="DZ44" s="1">
        <v>1</v>
      </c>
      <c r="EA44" s="1">
        <f t="shared" si="7"/>
        <v>8</v>
      </c>
      <c r="EB44" s="1">
        <f t="shared" si="8"/>
        <v>0</v>
      </c>
      <c r="EC44" s="1">
        <v>0</v>
      </c>
      <c r="ED44" s="1">
        <v>0</v>
      </c>
      <c r="EE44" s="1">
        <f t="shared" si="9"/>
        <v>0</v>
      </c>
      <c r="EF44" s="1">
        <v>5</v>
      </c>
      <c r="EG44" s="1">
        <v>5</v>
      </c>
      <c r="EH44" s="1">
        <v>5</v>
      </c>
      <c r="EI44" s="1">
        <v>5</v>
      </c>
      <c r="EJ44" s="1">
        <f t="shared" si="10"/>
        <v>20</v>
      </c>
    </row>
    <row r="45" spans="1:250" s="1" customFormat="1">
      <c r="A45" s="1">
        <v>36</v>
      </c>
      <c r="B45" s="64">
        <v>2</v>
      </c>
      <c r="C45" s="3">
        <v>1</v>
      </c>
      <c r="D45" s="1">
        <v>1</v>
      </c>
      <c r="E45" s="1">
        <v>1</v>
      </c>
      <c r="F45" s="1" t="s">
        <v>1928</v>
      </c>
      <c r="G45" s="1" t="s">
        <v>1941</v>
      </c>
      <c r="H45" s="1" t="s">
        <v>2100</v>
      </c>
      <c r="I45" s="1" t="s">
        <v>1977</v>
      </c>
      <c r="J45" s="1" t="s">
        <v>2322</v>
      </c>
      <c r="K45" s="1" t="s">
        <v>5649</v>
      </c>
      <c r="L45" s="1">
        <v>6</v>
      </c>
      <c r="M45" s="1">
        <v>15</v>
      </c>
      <c r="N45" s="1">
        <v>14</v>
      </c>
      <c r="O45" s="1" t="s">
        <v>3471</v>
      </c>
      <c r="P45" s="1" t="s">
        <v>5650</v>
      </c>
      <c r="Q45" s="1" t="s">
        <v>5651</v>
      </c>
      <c r="R45" s="1" t="s">
        <v>4098</v>
      </c>
      <c r="S45" s="1" t="s">
        <v>3889</v>
      </c>
      <c r="T45" s="1" t="s">
        <v>3573</v>
      </c>
      <c r="U45" s="1" t="s">
        <v>5652</v>
      </c>
      <c r="V45" s="1" t="s">
        <v>5653</v>
      </c>
      <c r="W45" s="1" t="s">
        <v>2611</v>
      </c>
      <c r="X45" s="1" t="s">
        <v>5654</v>
      </c>
      <c r="Y45" s="1" t="s">
        <v>5655</v>
      </c>
      <c r="Z45" s="1" t="s">
        <v>4162</v>
      </c>
      <c r="AA45" s="1" t="s">
        <v>3037</v>
      </c>
      <c r="AB45" s="1" t="s">
        <v>5656</v>
      </c>
      <c r="AX45" s="1">
        <v>2</v>
      </c>
      <c r="AY45" s="1">
        <v>1</v>
      </c>
      <c r="AZ45" s="1">
        <v>1</v>
      </c>
      <c r="BA45" s="1">
        <v>5</v>
      </c>
      <c r="BC45" s="1">
        <v>70</v>
      </c>
      <c r="BD45" s="1">
        <v>0</v>
      </c>
      <c r="BE45" s="1">
        <v>1</v>
      </c>
      <c r="BF45" s="1">
        <v>1</v>
      </c>
      <c r="BG45" s="1">
        <v>2</v>
      </c>
      <c r="BI45" s="1">
        <v>36.03</v>
      </c>
      <c r="BJ45" s="1">
        <v>0</v>
      </c>
      <c r="BK45" s="1">
        <v>0</v>
      </c>
      <c r="BO45" s="1">
        <f>IF(AZ45&gt;=85,1,0)</f>
        <v>0</v>
      </c>
      <c r="BP45" s="1">
        <f>IF(BA45=1,1,0)</f>
        <v>0</v>
      </c>
      <c r="CL45" s="1">
        <v>0</v>
      </c>
      <c r="CM45" s="1">
        <v>1</v>
      </c>
      <c r="CN45" s="1">
        <v>0</v>
      </c>
    </row>
    <row r="46" spans="1:250" s="1" customFormat="1">
      <c r="A46" s="1">
        <v>37</v>
      </c>
      <c r="B46" s="64">
        <v>2</v>
      </c>
      <c r="C46" s="3">
        <v>1</v>
      </c>
      <c r="D46" s="1">
        <v>3</v>
      </c>
      <c r="E46" s="1">
        <v>1</v>
      </c>
      <c r="F46" s="1" t="s">
        <v>1977</v>
      </c>
      <c r="K46" s="1" t="s">
        <v>3579</v>
      </c>
      <c r="L46" s="1">
        <v>1</v>
      </c>
      <c r="M46" s="1">
        <v>5</v>
      </c>
      <c r="N46" s="1">
        <v>3</v>
      </c>
      <c r="O46" s="1" t="s">
        <v>3580</v>
      </c>
      <c r="P46" s="1" t="s">
        <v>3581</v>
      </c>
      <c r="Q46" s="1" t="s">
        <v>3448</v>
      </c>
      <c r="AX46" s="1">
        <v>2</v>
      </c>
      <c r="AY46" s="1">
        <v>1</v>
      </c>
      <c r="AZ46" s="1">
        <v>2</v>
      </c>
      <c r="BA46" s="1">
        <v>2</v>
      </c>
      <c r="BC46" s="1">
        <v>68</v>
      </c>
      <c r="BD46" s="1">
        <v>0</v>
      </c>
      <c r="BE46" s="1">
        <v>3</v>
      </c>
      <c r="BF46" s="1">
        <v>2</v>
      </c>
      <c r="BG46" s="1">
        <v>1</v>
      </c>
      <c r="BH46" s="1">
        <v>157.5</v>
      </c>
      <c r="BI46" s="1">
        <v>26.34</v>
      </c>
      <c r="BJ46" s="1">
        <v>0</v>
      </c>
      <c r="BK46" s="1">
        <v>0</v>
      </c>
      <c r="BL46" s="1">
        <v>4</v>
      </c>
      <c r="BM46" s="1">
        <v>1</v>
      </c>
      <c r="BN46" s="1">
        <v>0</v>
      </c>
      <c r="BO46" s="1">
        <f>IF(BC46&gt;=85,1,0)</f>
        <v>0</v>
      </c>
      <c r="BP46" s="1">
        <f>IF(BD46=1,1,0)</f>
        <v>0</v>
      </c>
      <c r="BQ46" s="1">
        <v>0</v>
      </c>
      <c r="BR46" s="1">
        <v>0</v>
      </c>
      <c r="BS46" s="1">
        <v>0</v>
      </c>
      <c r="BT46" s="1">
        <v>1</v>
      </c>
      <c r="BU46" s="1">
        <v>0</v>
      </c>
      <c r="BV46" s="1">
        <f t="shared" ref="BV46:BV54" si="15">SUM(BO46:BU46)</f>
        <v>1</v>
      </c>
      <c r="BW46" s="1">
        <v>2</v>
      </c>
      <c r="BX46" s="1">
        <v>0</v>
      </c>
      <c r="BY46" s="1">
        <v>0</v>
      </c>
      <c r="BZ46" s="1">
        <v>0</v>
      </c>
      <c r="CA46" s="1">
        <v>0</v>
      </c>
      <c r="CB46" s="1">
        <v>0</v>
      </c>
      <c r="CC46" s="1">
        <v>0</v>
      </c>
      <c r="CD46" s="1">
        <v>0</v>
      </c>
      <c r="CE46" s="1">
        <v>0</v>
      </c>
      <c r="CF46" s="1">
        <f t="shared" ref="CF46:CF54" si="16">SUM(BX46:CE46)</f>
        <v>0</v>
      </c>
      <c r="CG46" s="1">
        <v>4</v>
      </c>
      <c r="CH46" s="1">
        <v>4</v>
      </c>
      <c r="CI46" s="1">
        <v>5</v>
      </c>
      <c r="CJ46" s="1">
        <v>5</v>
      </c>
      <c r="CK46" s="1">
        <f t="shared" ref="CK46:CK54" si="17">SUM(CG46:CJ46)</f>
        <v>18</v>
      </c>
      <c r="CL46" s="1">
        <v>1</v>
      </c>
      <c r="CM46" s="1">
        <v>5</v>
      </c>
      <c r="CN46" s="1">
        <v>0</v>
      </c>
      <c r="CO46" s="1">
        <v>1</v>
      </c>
      <c r="CP46" s="1">
        <v>1</v>
      </c>
      <c r="CQ46" s="1">
        <v>1</v>
      </c>
      <c r="CR46" s="1">
        <v>3</v>
      </c>
      <c r="CS46" s="1">
        <v>1</v>
      </c>
      <c r="CT46" s="1">
        <v>85</v>
      </c>
      <c r="CU46" s="1">
        <v>1</v>
      </c>
      <c r="CV46" s="1">
        <v>1</v>
      </c>
      <c r="CW46" s="1">
        <v>1</v>
      </c>
      <c r="CX46" s="1">
        <v>1</v>
      </c>
      <c r="CY46" s="1">
        <v>1</v>
      </c>
      <c r="CZ46" s="1">
        <v>1</v>
      </c>
      <c r="DA46" s="1">
        <f t="shared" ref="DA46:DA54" si="18">SUM(CU46:CZ46)</f>
        <v>6</v>
      </c>
      <c r="DB46" s="1">
        <v>1</v>
      </c>
      <c r="DC46" s="1">
        <v>1</v>
      </c>
      <c r="DD46" s="1">
        <v>1</v>
      </c>
      <c r="DE46" s="1">
        <v>1</v>
      </c>
      <c r="DF46" s="1">
        <v>1</v>
      </c>
      <c r="DG46" s="1">
        <v>1</v>
      </c>
      <c r="DH46" s="1">
        <f t="shared" ref="DH46:DH54" si="19">SUM(DB46:DG46)</f>
        <v>6</v>
      </c>
      <c r="DI46" s="1">
        <f t="shared" ref="DI46:DI54" si="20">DH46-DA46</f>
        <v>0</v>
      </c>
      <c r="DJ46" s="1">
        <v>1</v>
      </c>
      <c r="DK46" s="1">
        <v>1</v>
      </c>
      <c r="DL46" s="1">
        <v>1</v>
      </c>
      <c r="DM46" s="1">
        <v>1</v>
      </c>
      <c r="DN46" s="1">
        <v>1</v>
      </c>
      <c r="DO46" s="1">
        <v>1</v>
      </c>
      <c r="DP46" s="1">
        <v>1</v>
      </c>
      <c r="DQ46" s="1">
        <v>1</v>
      </c>
      <c r="DR46" s="1">
        <f t="shared" ref="DR46:DR54" si="21">SUM(DJ46:DQ46)</f>
        <v>8</v>
      </c>
      <c r="DS46" s="1">
        <v>1</v>
      </c>
      <c r="DT46" s="1">
        <v>1</v>
      </c>
      <c r="DU46" s="1">
        <v>1</v>
      </c>
      <c r="DV46" s="1">
        <v>1</v>
      </c>
      <c r="DW46" s="1">
        <v>1</v>
      </c>
      <c r="DX46" s="1">
        <v>1</v>
      </c>
      <c r="DY46" s="1">
        <v>1</v>
      </c>
      <c r="DZ46" s="1">
        <v>1</v>
      </c>
      <c r="EA46" s="1">
        <f t="shared" ref="EA46:EA54" si="22">SUM(DS46:DZ46)</f>
        <v>8</v>
      </c>
      <c r="EB46" s="1">
        <f t="shared" ref="EB46:EB54" si="23">EA46-DR46</f>
        <v>0</v>
      </c>
      <c r="EC46" s="1">
        <v>0</v>
      </c>
      <c r="ED46" s="1">
        <v>0</v>
      </c>
      <c r="EE46" s="1">
        <f t="shared" ref="EE46:EE54" si="24">SUM(EC46:ED46)</f>
        <v>0</v>
      </c>
      <c r="EF46" s="1">
        <v>5</v>
      </c>
      <c r="EG46" s="1">
        <v>5</v>
      </c>
      <c r="EH46" s="1">
        <v>5</v>
      </c>
      <c r="EI46" s="1">
        <v>5</v>
      </c>
      <c r="EJ46" s="1">
        <f t="shared" ref="EJ46:EJ54" si="25">SUM(EF46:EI46)</f>
        <v>20</v>
      </c>
    </row>
    <row r="47" spans="1:250" s="1" customFormat="1">
      <c r="A47" s="1">
        <v>38</v>
      </c>
      <c r="B47" s="64">
        <v>2</v>
      </c>
      <c r="C47" s="3">
        <v>1</v>
      </c>
      <c r="D47" s="1">
        <v>1</v>
      </c>
      <c r="E47" s="1">
        <v>1</v>
      </c>
      <c r="K47" s="1" t="s">
        <v>5119</v>
      </c>
      <c r="L47" s="1">
        <v>0</v>
      </c>
      <c r="M47" s="1">
        <v>1</v>
      </c>
      <c r="N47" s="1">
        <v>3</v>
      </c>
      <c r="O47" s="1" t="s">
        <v>5028</v>
      </c>
      <c r="P47" s="1" t="s">
        <v>5120</v>
      </c>
      <c r="Q47" s="1" t="s">
        <v>4265</v>
      </c>
      <c r="AX47" s="1">
        <v>2</v>
      </c>
      <c r="AY47" s="1">
        <v>1</v>
      </c>
      <c r="AZ47" s="1">
        <v>2</v>
      </c>
      <c r="BA47" s="1">
        <v>2</v>
      </c>
      <c r="BC47" s="1">
        <v>38</v>
      </c>
      <c r="BD47" s="1">
        <v>1</v>
      </c>
      <c r="BE47" s="1">
        <v>3</v>
      </c>
      <c r="BF47" s="1">
        <v>1</v>
      </c>
      <c r="BG47" s="1">
        <v>4</v>
      </c>
      <c r="BH47" s="1">
        <v>165.1</v>
      </c>
      <c r="BI47" s="1">
        <v>29.95</v>
      </c>
      <c r="BJ47" s="1">
        <v>0</v>
      </c>
      <c r="BK47" s="1">
        <v>0</v>
      </c>
      <c r="BL47" s="1">
        <v>4</v>
      </c>
      <c r="BM47" s="1">
        <v>1</v>
      </c>
      <c r="BN47" s="1">
        <v>0</v>
      </c>
      <c r="BO47" s="1">
        <f>IF(AZ47&gt;=85,1,0)</f>
        <v>0</v>
      </c>
      <c r="BP47" s="1">
        <f>IF(BA47=1,1,0)</f>
        <v>0</v>
      </c>
      <c r="BQ47" s="1">
        <v>1</v>
      </c>
      <c r="BR47" s="1">
        <v>0</v>
      </c>
      <c r="BS47" s="1">
        <v>0</v>
      </c>
      <c r="BT47" s="1">
        <v>1</v>
      </c>
      <c r="BU47" s="1">
        <v>0</v>
      </c>
      <c r="BV47" s="1">
        <f t="shared" si="15"/>
        <v>2</v>
      </c>
      <c r="BW47" s="1">
        <v>3</v>
      </c>
      <c r="BX47" s="1">
        <v>1</v>
      </c>
      <c r="BY47" s="1">
        <v>1</v>
      </c>
      <c r="BZ47" s="1">
        <v>0</v>
      </c>
      <c r="CA47" s="1">
        <v>0</v>
      </c>
      <c r="CB47" s="1">
        <v>0</v>
      </c>
      <c r="CC47" s="1">
        <v>0</v>
      </c>
      <c r="CD47" s="1">
        <v>1</v>
      </c>
      <c r="CE47" s="1">
        <v>0</v>
      </c>
      <c r="CF47" s="1">
        <f t="shared" si="16"/>
        <v>3</v>
      </c>
      <c r="CG47" s="1">
        <v>5</v>
      </c>
      <c r="CH47" s="1">
        <v>5</v>
      </c>
      <c r="CI47" s="1">
        <v>5</v>
      </c>
      <c r="CJ47" s="1">
        <v>4</v>
      </c>
      <c r="CK47" s="1">
        <f t="shared" si="17"/>
        <v>19</v>
      </c>
      <c r="CL47" s="1">
        <v>0</v>
      </c>
      <c r="CM47" s="1">
        <v>5</v>
      </c>
      <c r="CN47" s="1">
        <v>0</v>
      </c>
      <c r="CO47" s="1">
        <v>1</v>
      </c>
      <c r="CP47" s="1">
        <v>1</v>
      </c>
      <c r="CQ47" s="1">
        <v>1</v>
      </c>
      <c r="CR47" s="1">
        <v>2</v>
      </c>
      <c r="CS47" s="1">
        <v>1</v>
      </c>
      <c r="CT47" s="1">
        <v>70</v>
      </c>
      <c r="CU47" s="1">
        <v>1</v>
      </c>
      <c r="CV47" s="1">
        <v>1</v>
      </c>
      <c r="CW47" s="1">
        <v>1</v>
      </c>
      <c r="CX47" s="1">
        <v>1</v>
      </c>
      <c r="CY47" s="1">
        <v>0</v>
      </c>
      <c r="CZ47" s="1">
        <v>1</v>
      </c>
      <c r="DA47" s="1">
        <f t="shared" si="18"/>
        <v>5</v>
      </c>
      <c r="DB47" s="1">
        <v>1</v>
      </c>
      <c r="DC47" s="1">
        <v>1</v>
      </c>
      <c r="DD47" s="1">
        <v>1</v>
      </c>
      <c r="DE47" s="1">
        <v>1</v>
      </c>
      <c r="DF47" s="1">
        <v>0</v>
      </c>
      <c r="DG47" s="1">
        <v>1</v>
      </c>
      <c r="DH47" s="1">
        <f t="shared" si="19"/>
        <v>5</v>
      </c>
      <c r="DI47" s="1">
        <f t="shared" si="20"/>
        <v>0</v>
      </c>
      <c r="DJ47" s="1">
        <v>1</v>
      </c>
      <c r="DK47" s="1">
        <v>1</v>
      </c>
      <c r="DL47" s="1">
        <v>1</v>
      </c>
      <c r="DM47" s="1">
        <v>1</v>
      </c>
      <c r="DN47" s="1">
        <v>0</v>
      </c>
      <c r="DO47" s="1">
        <v>1</v>
      </c>
      <c r="DP47" s="1">
        <v>1</v>
      </c>
      <c r="DQ47" s="1">
        <v>1</v>
      </c>
      <c r="DR47" s="1">
        <f t="shared" si="21"/>
        <v>7</v>
      </c>
      <c r="DS47" s="1">
        <v>1</v>
      </c>
      <c r="DT47" s="1">
        <v>1</v>
      </c>
      <c r="DU47" s="1">
        <v>1</v>
      </c>
      <c r="DV47" s="1">
        <v>1</v>
      </c>
      <c r="DW47" s="1">
        <v>0</v>
      </c>
      <c r="DX47" s="1">
        <v>1</v>
      </c>
      <c r="DY47" s="1">
        <v>1</v>
      </c>
      <c r="DZ47" s="1">
        <v>1</v>
      </c>
      <c r="EA47" s="1">
        <f t="shared" si="22"/>
        <v>7</v>
      </c>
      <c r="EB47" s="1">
        <f t="shared" si="23"/>
        <v>0</v>
      </c>
      <c r="EC47" s="1">
        <v>2</v>
      </c>
      <c r="ED47" s="1">
        <v>1</v>
      </c>
      <c r="EE47" s="1">
        <f t="shared" si="24"/>
        <v>3</v>
      </c>
      <c r="EF47" s="1">
        <v>4</v>
      </c>
      <c r="EG47" s="1">
        <v>4</v>
      </c>
      <c r="EH47" s="1">
        <v>5</v>
      </c>
      <c r="EI47" s="1">
        <v>5</v>
      </c>
      <c r="EJ47" s="1">
        <f t="shared" si="25"/>
        <v>18</v>
      </c>
    </row>
    <row r="48" spans="1:250" s="14" customFormat="1">
      <c r="A48" s="14">
        <v>39</v>
      </c>
      <c r="B48" s="61">
        <v>2</v>
      </c>
      <c r="C48" s="60">
        <v>1</v>
      </c>
      <c r="D48" s="14">
        <v>3</v>
      </c>
      <c r="E48" s="14">
        <v>1</v>
      </c>
      <c r="F48" s="14" t="s">
        <v>3010</v>
      </c>
      <c r="G48" s="14" t="s">
        <v>1928</v>
      </c>
      <c r="H48" s="14" t="s">
        <v>5046</v>
      </c>
      <c r="K48" s="1" t="s">
        <v>5047</v>
      </c>
      <c r="L48" s="14">
        <v>3</v>
      </c>
      <c r="M48" s="14">
        <v>6</v>
      </c>
      <c r="N48" s="14">
        <v>5</v>
      </c>
      <c r="O48" s="14" t="s">
        <v>2951</v>
      </c>
      <c r="P48" s="14" t="s">
        <v>2335</v>
      </c>
      <c r="Q48" s="14" t="s">
        <v>2958</v>
      </c>
      <c r="R48" s="14" t="s">
        <v>2568</v>
      </c>
      <c r="S48" s="14" t="s">
        <v>2868</v>
      </c>
      <c r="AX48" s="14">
        <v>2</v>
      </c>
      <c r="AY48" s="14">
        <v>1</v>
      </c>
      <c r="AZ48" s="14">
        <v>1</v>
      </c>
      <c r="BA48" s="14">
        <v>3</v>
      </c>
      <c r="BC48" s="14">
        <v>83</v>
      </c>
      <c r="BD48" s="14">
        <v>1</v>
      </c>
      <c r="BE48" s="14">
        <v>1</v>
      </c>
      <c r="BF48" s="14">
        <v>4</v>
      </c>
      <c r="BG48" s="14">
        <v>4</v>
      </c>
      <c r="BH48" s="14">
        <v>174</v>
      </c>
      <c r="BI48" s="14">
        <v>23.22</v>
      </c>
      <c r="BJ48" s="14">
        <v>0</v>
      </c>
      <c r="BK48" s="14">
        <v>0</v>
      </c>
      <c r="BL48" s="14">
        <v>1</v>
      </c>
      <c r="BM48" s="14">
        <v>3</v>
      </c>
      <c r="BN48" s="14">
        <v>0</v>
      </c>
      <c r="BO48" s="14">
        <f>IF(BC48&gt;=85,1,0)</f>
        <v>0</v>
      </c>
      <c r="BP48" s="14">
        <f>IF(BD48=1,1,0)</f>
        <v>1</v>
      </c>
      <c r="BQ48" s="14">
        <v>0</v>
      </c>
      <c r="BR48" s="14">
        <v>0</v>
      </c>
      <c r="BS48" s="14">
        <v>0</v>
      </c>
      <c r="BT48" s="14">
        <v>1</v>
      </c>
      <c r="BU48" s="14">
        <v>0</v>
      </c>
      <c r="BV48" s="14">
        <f t="shared" si="15"/>
        <v>2</v>
      </c>
      <c r="BW48" s="14">
        <v>2</v>
      </c>
      <c r="BX48" s="14">
        <v>0</v>
      </c>
      <c r="BY48" s="14">
        <v>0</v>
      </c>
      <c r="BZ48" s="14">
        <v>0</v>
      </c>
      <c r="CA48" s="14">
        <v>0</v>
      </c>
      <c r="CB48" s="14">
        <v>0</v>
      </c>
      <c r="CC48" s="14">
        <v>0</v>
      </c>
      <c r="CD48" s="14">
        <v>0</v>
      </c>
      <c r="CE48" s="14">
        <v>0</v>
      </c>
      <c r="CF48" s="14">
        <f t="shared" si="16"/>
        <v>0</v>
      </c>
      <c r="CG48" s="14">
        <v>4</v>
      </c>
      <c r="CH48" s="14">
        <v>5</v>
      </c>
      <c r="CI48" s="14">
        <v>5</v>
      </c>
      <c r="CJ48" s="14">
        <v>4</v>
      </c>
      <c r="CK48" s="14">
        <f t="shared" si="17"/>
        <v>18</v>
      </c>
      <c r="CL48" s="14">
        <v>0</v>
      </c>
      <c r="CM48" s="14">
        <v>1</v>
      </c>
      <c r="CN48" s="14">
        <v>0</v>
      </c>
      <c r="CO48" s="14">
        <v>2</v>
      </c>
      <c r="CP48" s="14">
        <v>1</v>
      </c>
      <c r="CQ48" s="14">
        <v>1</v>
      </c>
      <c r="CR48" s="14">
        <v>2</v>
      </c>
      <c r="CS48" s="14">
        <v>1</v>
      </c>
      <c r="CT48" s="14">
        <v>50</v>
      </c>
      <c r="CU48" s="14">
        <v>1</v>
      </c>
      <c r="CV48" s="14">
        <v>1</v>
      </c>
      <c r="CW48" s="14">
        <v>1</v>
      </c>
      <c r="CX48" s="14">
        <v>1</v>
      </c>
      <c r="CY48" s="14">
        <v>1</v>
      </c>
      <c r="CZ48" s="14">
        <v>1</v>
      </c>
      <c r="DA48" s="14">
        <f t="shared" si="18"/>
        <v>6</v>
      </c>
      <c r="DB48" s="14">
        <v>1</v>
      </c>
      <c r="DC48" s="14">
        <v>1</v>
      </c>
      <c r="DD48" s="14">
        <v>1</v>
      </c>
      <c r="DE48" s="14">
        <v>1</v>
      </c>
      <c r="DF48" s="14">
        <v>1</v>
      </c>
      <c r="DG48" s="14">
        <v>1</v>
      </c>
      <c r="DH48" s="14">
        <f t="shared" si="19"/>
        <v>6</v>
      </c>
      <c r="DI48" s="14">
        <f t="shared" si="20"/>
        <v>0</v>
      </c>
      <c r="DJ48" s="14">
        <v>1</v>
      </c>
      <c r="DK48" s="14">
        <v>1</v>
      </c>
      <c r="DL48" s="14">
        <v>1</v>
      </c>
      <c r="DM48" s="14">
        <v>1</v>
      </c>
      <c r="DN48" s="14">
        <v>1</v>
      </c>
      <c r="DO48" s="14">
        <v>1</v>
      </c>
      <c r="DP48" s="14">
        <v>1</v>
      </c>
      <c r="DQ48" s="14">
        <v>1</v>
      </c>
      <c r="DR48" s="14">
        <f t="shared" si="21"/>
        <v>8</v>
      </c>
      <c r="DS48" s="14">
        <v>1</v>
      </c>
      <c r="DT48" s="14">
        <v>1</v>
      </c>
      <c r="DU48" s="14">
        <v>1</v>
      </c>
      <c r="DV48" s="14">
        <v>1</v>
      </c>
      <c r="DW48" s="14">
        <v>1</v>
      </c>
      <c r="DX48" s="14">
        <v>1</v>
      </c>
      <c r="DY48" s="14">
        <v>1</v>
      </c>
      <c r="DZ48" s="14">
        <v>1</v>
      </c>
      <c r="EA48" s="14">
        <f t="shared" si="22"/>
        <v>8</v>
      </c>
      <c r="EB48" s="14">
        <f t="shared" si="23"/>
        <v>0</v>
      </c>
      <c r="EC48" s="14">
        <v>0</v>
      </c>
      <c r="ED48" s="14">
        <v>0</v>
      </c>
      <c r="EE48" s="14">
        <f t="shared" si="24"/>
        <v>0</v>
      </c>
      <c r="EF48" s="14">
        <v>5</v>
      </c>
      <c r="EG48" s="14">
        <v>5</v>
      </c>
      <c r="EH48" s="14">
        <v>5</v>
      </c>
      <c r="EI48" s="14">
        <v>5</v>
      </c>
      <c r="EJ48" s="14">
        <f t="shared" si="25"/>
        <v>20</v>
      </c>
    </row>
    <row r="49" spans="1:250" s="14" customFormat="1">
      <c r="A49" s="14">
        <v>40</v>
      </c>
      <c r="B49" s="61">
        <v>1</v>
      </c>
      <c r="C49" s="60">
        <v>1</v>
      </c>
      <c r="D49" s="14">
        <v>1</v>
      </c>
      <c r="E49" s="14">
        <v>1</v>
      </c>
      <c r="F49" s="14" t="s">
        <v>2454</v>
      </c>
      <c r="G49" s="14" t="s">
        <v>1928</v>
      </c>
      <c r="K49" s="1" t="s">
        <v>4816</v>
      </c>
      <c r="L49" s="14">
        <v>2</v>
      </c>
      <c r="M49" s="14">
        <v>6</v>
      </c>
      <c r="N49" s="14">
        <v>9</v>
      </c>
      <c r="O49" s="14" t="s">
        <v>2802</v>
      </c>
      <c r="P49" s="14" t="s">
        <v>3816</v>
      </c>
      <c r="Q49" s="14" t="s">
        <v>3779</v>
      </c>
      <c r="R49" s="14" t="s">
        <v>2469</v>
      </c>
      <c r="S49" s="14" t="s">
        <v>3448</v>
      </c>
      <c r="T49" s="14" t="s">
        <v>2844</v>
      </c>
      <c r="U49" s="14" t="s">
        <v>4817</v>
      </c>
      <c r="V49" s="14" t="s">
        <v>4818</v>
      </c>
      <c r="W49" s="14" t="s">
        <v>4819</v>
      </c>
      <c r="AX49" s="14">
        <v>2</v>
      </c>
      <c r="AY49" s="14">
        <v>1</v>
      </c>
      <c r="AZ49" s="14">
        <v>2</v>
      </c>
      <c r="BA49" s="14">
        <v>4</v>
      </c>
      <c r="BC49" s="14">
        <v>42</v>
      </c>
      <c r="BD49" s="14">
        <v>0</v>
      </c>
      <c r="BE49" s="14">
        <v>2</v>
      </c>
      <c r="BF49" s="14">
        <v>1</v>
      </c>
      <c r="BG49" s="14">
        <v>4</v>
      </c>
      <c r="BI49" s="14">
        <v>65.069999999999993</v>
      </c>
      <c r="BJ49" s="14">
        <v>0</v>
      </c>
      <c r="BK49" s="14">
        <v>1</v>
      </c>
      <c r="BL49" s="14">
        <v>4</v>
      </c>
      <c r="BM49" s="14">
        <v>2</v>
      </c>
      <c r="BN49" s="14">
        <v>0</v>
      </c>
      <c r="BO49" s="14">
        <f>IF(BC49&gt;=85,1,0)</f>
        <v>0</v>
      </c>
      <c r="BP49" s="14">
        <f>IF(BD49=1,1,0)</f>
        <v>0</v>
      </c>
      <c r="BQ49" s="14">
        <v>1</v>
      </c>
      <c r="BR49" s="14">
        <v>1</v>
      </c>
      <c r="BS49" s="14">
        <v>1</v>
      </c>
      <c r="BT49" s="14">
        <v>0</v>
      </c>
      <c r="BU49" s="14">
        <v>1</v>
      </c>
      <c r="BV49" s="14">
        <f t="shared" si="15"/>
        <v>4</v>
      </c>
      <c r="BW49" s="14">
        <v>5</v>
      </c>
      <c r="BX49" s="14">
        <v>0</v>
      </c>
      <c r="BY49" s="14">
        <v>0</v>
      </c>
      <c r="BZ49" s="14">
        <v>0</v>
      </c>
      <c r="CA49" s="14">
        <v>0</v>
      </c>
      <c r="CB49" s="14">
        <v>0</v>
      </c>
      <c r="CC49" s="14">
        <v>0</v>
      </c>
      <c r="CD49" s="14">
        <v>0</v>
      </c>
      <c r="CE49" s="14">
        <v>0</v>
      </c>
      <c r="CF49" s="14">
        <f t="shared" si="16"/>
        <v>0</v>
      </c>
      <c r="CG49" s="14">
        <v>5</v>
      </c>
      <c r="CH49" s="14">
        <v>5</v>
      </c>
      <c r="CI49" s="14">
        <v>5</v>
      </c>
      <c r="CJ49" s="14">
        <v>5</v>
      </c>
      <c r="CK49" s="14">
        <f t="shared" si="17"/>
        <v>20</v>
      </c>
      <c r="CL49" s="14">
        <v>1</v>
      </c>
      <c r="CM49" s="14">
        <v>5</v>
      </c>
      <c r="CN49" s="14">
        <v>0</v>
      </c>
      <c r="CO49" s="14">
        <v>3</v>
      </c>
      <c r="CP49" s="14">
        <v>2</v>
      </c>
      <c r="CQ49" s="14">
        <v>4</v>
      </c>
      <c r="CR49" s="14">
        <v>3</v>
      </c>
      <c r="CS49" s="14">
        <v>4</v>
      </c>
      <c r="CT49" s="14">
        <v>35</v>
      </c>
      <c r="CU49" s="14">
        <v>1</v>
      </c>
      <c r="CV49" s="14">
        <v>1</v>
      </c>
      <c r="CW49" s="14">
        <v>1</v>
      </c>
      <c r="CX49" s="14">
        <v>1</v>
      </c>
      <c r="CY49" s="14">
        <v>1</v>
      </c>
      <c r="CZ49" s="14">
        <v>1</v>
      </c>
      <c r="DA49" s="14">
        <f t="shared" si="18"/>
        <v>6</v>
      </c>
      <c r="DB49" s="14">
        <v>1</v>
      </c>
      <c r="DC49" s="14" t="s">
        <v>4820</v>
      </c>
      <c r="DD49" s="14">
        <v>1</v>
      </c>
      <c r="DE49" s="14">
        <v>1</v>
      </c>
      <c r="DF49" s="14">
        <v>1</v>
      </c>
      <c r="DG49" s="14">
        <v>1</v>
      </c>
      <c r="DH49" s="14">
        <f t="shared" si="19"/>
        <v>5</v>
      </c>
      <c r="DI49" s="14">
        <f t="shared" si="20"/>
        <v>-1</v>
      </c>
      <c r="DJ49" s="14">
        <v>1</v>
      </c>
      <c r="DK49" s="14">
        <v>1</v>
      </c>
      <c r="DL49" s="14">
        <v>1</v>
      </c>
      <c r="DM49" s="14">
        <v>1</v>
      </c>
      <c r="DN49" s="14">
        <v>1</v>
      </c>
      <c r="DO49" s="14">
        <v>1</v>
      </c>
      <c r="DP49" s="14">
        <v>1</v>
      </c>
      <c r="DQ49" s="14">
        <v>1</v>
      </c>
      <c r="DR49" s="14">
        <f t="shared" si="21"/>
        <v>8</v>
      </c>
      <c r="DS49" s="14">
        <v>1</v>
      </c>
      <c r="DT49" s="14">
        <v>1</v>
      </c>
      <c r="DU49" s="14">
        <v>1</v>
      </c>
      <c r="DV49" s="14">
        <v>1</v>
      </c>
      <c r="DW49" s="14">
        <v>1</v>
      </c>
      <c r="DX49" s="14">
        <v>1</v>
      </c>
      <c r="DY49" s="14">
        <v>1</v>
      </c>
      <c r="DZ49" s="14">
        <v>1</v>
      </c>
      <c r="EA49" s="14">
        <f t="shared" si="22"/>
        <v>8</v>
      </c>
      <c r="EB49" s="14">
        <f t="shared" si="23"/>
        <v>0</v>
      </c>
      <c r="EC49" s="14">
        <v>2</v>
      </c>
      <c r="ED49" s="14">
        <v>1</v>
      </c>
      <c r="EE49" s="14">
        <f t="shared" si="24"/>
        <v>3</v>
      </c>
      <c r="EF49" s="14">
        <v>1</v>
      </c>
      <c r="EG49" s="14">
        <v>3</v>
      </c>
      <c r="EH49" s="14">
        <v>2</v>
      </c>
      <c r="EI49" s="14">
        <v>2</v>
      </c>
      <c r="EJ49" s="14">
        <f t="shared" si="25"/>
        <v>8</v>
      </c>
    </row>
    <row r="50" spans="1:250" s="14" customFormat="1">
      <c r="A50" s="14">
        <v>41</v>
      </c>
      <c r="B50" s="61">
        <v>1</v>
      </c>
      <c r="C50" s="60">
        <v>1</v>
      </c>
      <c r="D50" s="14">
        <v>1</v>
      </c>
      <c r="E50" s="14">
        <v>1</v>
      </c>
      <c r="F50" s="14" t="s">
        <v>1928</v>
      </c>
      <c r="G50" s="14" t="s">
        <v>2063</v>
      </c>
      <c r="K50" s="1" t="s">
        <v>4717</v>
      </c>
      <c r="L50" s="14">
        <v>2</v>
      </c>
      <c r="M50" s="14">
        <v>11</v>
      </c>
      <c r="N50" s="14">
        <v>17</v>
      </c>
      <c r="O50" s="14" t="s">
        <v>4125</v>
      </c>
      <c r="P50" s="14" t="s">
        <v>2832</v>
      </c>
      <c r="Q50" s="14" t="s">
        <v>4718</v>
      </c>
      <c r="R50" s="14" t="s">
        <v>4719</v>
      </c>
      <c r="S50" s="14" t="s">
        <v>4720</v>
      </c>
      <c r="T50" s="14" t="s">
        <v>2928</v>
      </c>
      <c r="U50" s="14" t="s">
        <v>2469</v>
      </c>
      <c r="V50" s="14" t="s">
        <v>4721</v>
      </c>
      <c r="W50" s="14" t="s">
        <v>4722</v>
      </c>
      <c r="X50" s="14" t="s">
        <v>4723</v>
      </c>
      <c r="Y50" s="14" t="s">
        <v>4724</v>
      </c>
      <c r="Z50" s="14" t="s">
        <v>3961</v>
      </c>
      <c r="AA50" s="14" t="s">
        <v>4725</v>
      </c>
      <c r="AB50" s="14" t="s">
        <v>4726</v>
      </c>
      <c r="AC50" s="14" t="s">
        <v>2710</v>
      </c>
      <c r="AD50" s="14" t="s">
        <v>4727</v>
      </c>
      <c r="AE50" s="14" t="s">
        <v>2488</v>
      </c>
      <c r="AX50" s="14">
        <v>2</v>
      </c>
      <c r="AY50" s="1">
        <v>1</v>
      </c>
      <c r="AZ50" s="14">
        <v>2</v>
      </c>
      <c r="BA50" s="14">
        <v>6</v>
      </c>
      <c r="BC50" s="14">
        <v>80</v>
      </c>
      <c r="BD50" s="14">
        <v>0</v>
      </c>
      <c r="BE50" s="14">
        <v>1</v>
      </c>
      <c r="BF50" s="14">
        <v>1</v>
      </c>
      <c r="BG50" s="14">
        <v>2</v>
      </c>
      <c r="BH50" s="14">
        <v>167.6</v>
      </c>
      <c r="BI50" s="14">
        <v>26.63</v>
      </c>
      <c r="BJ50" s="14">
        <v>0</v>
      </c>
      <c r="BK50" s="14">
        <v>0</v>
      </c>
      <c r="BL50" s="14">
        <v>5</v>
      </c>
      <c r="BM50" s="14">
        <v>3</v>
      </c>
      <c r="BN50" s="14">
        <v>0</v>
      </c>
      <c r="BO50" s="14">
        <f>IF(BC50&gt;=85,1,0)</f>
        <v>0</v>
      </c>
      <c r="BP50" s="14">
        <f>IF(BD50=1,1,0)</f>
        <v>0</v>
      </c>
      <c r="BQ50" s="14">
        <v>1</v>
      </c>
      <c r="BR50" s="14">
        <v>0</v>
      </c>
      <c r="BS50" s="14">
        <v>1</v>
      </c>
      <c r="BT50" s="14">
        <v>1</v>
      </c>
      <c r="BU50" s="14">
        <v>1</v>
      </c>
      <c r="BV50" s="14">
        <f t="shared" si="15"/>
        <v>4</v>
      </c>
      <c r="BW50" s="14">
        <v>4</v>
      </c>
      <c r="BX50" s="14">
        <v>0</v>
      </c>
      <c r="BY50" s="14">
        <v>0</v>
      </c>
      <c r="BZ50" s="14">
        <v>0</v>
      </c>
      <c r="CA50" s="14">
        <v>0</v>
      </c>
      <c r="CB50" s="14">
        <v>0</v>
      </c>
      <c r="CC50" s="14">
        <v>0</v>
      </c>
      <c r="CD50" s="14">
        <v>0</v>
      </c>
      <c r="CE50" s="14">
        <v>0</v>
      </c>
      <c r="CF50" s="14">
        <f t="shared" si="16"/>
        <v>0</v>
      </c>
      <c r="CG50" s="14">
        <v>5</v>
      </c>
      <c r="CH50" s="14">
        <v>5</v>
      </c>
      <c r="CI50" s="14">
        <v>5</v>
      </c>
      <c r="CJ50" s="14">
        <v>5</v>
      </c>
      <c r="CK50" s="14">
        <f t="shared" si="17"/>
        <v>20</v>
      </c>
      <c r="CL50" s="14">
        <v>1</v>
      </c>
      <c r="CM50" s="14">
        <v>4</v>
      </c>
      <c r="CN50" s="14">
        <v>2</v>
      </c>
      <c r="CO50" s="14">
        <v>1</v>
      </c>
      <c r="CP50" s="14">
        <v>1</v>
      </c>
      <c r="CQ50" s="14">
        <v>1</v>
      </c>
      <c r="CR50" s="14">
        <v>1</v>
      </c>
      <c r="CS50" s="14">
        <v>1</v>
      </c>
      <c r="CT50" s="14">
        <v>20</v>
      </c>
      <c r="CU50" s="14">
        <v>1</v>
      </c>
      <c r="CV50" s="14">
        <v>1</v>
      </c>
      <c r="CW50" s="14">
        <v>1</v>
      </c>
      <c r="CX50" s="14">
        <v>1</v>
      </c>
      <c r="CY50" s="14">
        <v>1</v>
      </c>
      <c r="CZ50" s="14">
        <v>1</v>
      </c>
      <c r="DA50" s="14">
        <f t="shared" si="18"/>
        <v>6</v>
      </c>
      <c r="DB50" s="14">
        <v>1</v>
      </c>
      <c r="DC50" s="14">
        <v>1</v>
      </c>
      <c r="DD50" s="14">
        <v>1</v>
      </c>
      <c r="DE50" s="14">
        <v>1</v>
      </c>
      <c r="DF50" s="14">
        <v>1</v>
      </c>
      <c r="DG50" s="14">
        <v>1</v>
      </c>
      <c r="DH50" s="14">
        <f t="shared" si="19"/>
        <v>6</v>
      </c>
      <c r="DI50" s="14">
        <f t="shared" si="20"/>
        <v>0</v>
      </c>
      <c r="DJ50" s="14">
        <v>1</v>
      </c>
      <c r="DK50" s="14">
        <v>1</v>
      </c>
      <c r="DL50" s="14">
        <v>1</v>
      </c>
      <c r="DM50" s="14">
        <v>1</v>
      </c>
      <c r="DN50" s="14">
        <v>1</v>
      </c>
      <c r="DO50" s="14">
        <v>1</v>
      </c>
      <c r="DP50" s="14">
        <v>1</v>
      </c>
      <c r="DQ50" s="14">
        <v>1</v>
      </c>
      <c r="DR50" s="14">
        <f t="shared" si="21"/>
        <v>8</v>
      </c>
      <c r="DS50" s="14">
        <v>1</v>
      </c>
      <c r="DT50" s="14">
        <v>1</v>
      </c>
      <c r="DU50" s="14">
        <v>1</v>
      </c>
      <c r="DV50" s="14">
        <v>1</v>
      </c>
      <c r="DW50" s="14">
        <v>1</v>
      </c>
      <c r="DX50" s="14">
        <v>1</v>
      </c>
      <c r="DY50" s="14">
        <v>1</v>
      </c>
      <c r="DZ50" s="14">
        <v>1</v>
      </c>
      <c r="EA50" s="14">
        <f t="shared" si="22"/>
        <v>8</v>
      </c>
      <c r="EB50" s="14">
        <f t="shared" si="23"/>
        <v>0</v>
      </c>
      <c r="EC50" s="14">
        <v>3</v>
      </c>
      <c r="ED50" s="14">
        <v>0</v>
      </c>
      <c r="EE50" s="14">
        <f t="shared" si="24"/>
        <v>3</v>
      </c>
      <c r="EF50" s="14">
        <v>4</v>
      </c>
      <c r="EG50" s="14">
        <v>4</v>
      </c>
      <c r="EH50" s="14">
        <v>4</v>
      </c>
      <c r="EI50" s="14">
        <v>4</v>
      </c>
      <c r="EJ50" s="14">
        <f t="shared" si="25"/>
        <v>16</v>
      </c>
    </row>
    <row r="51" spans="1:250" s="14" customFormat="1">
      <c r="A51" s="14">
        <v>42</v>
      </c>
      <c r="B51" s="64">
        <v>1</v>
      </c>
      <c r="C51" s="3">
        <v>1</v>
      </c>
      <c r="D51" s="1">
        <v>1</v>
      </c>
      <c r="E51" s="1">
        <v>1</v>
      </c>
      <c r="F51" s="1" t="s">
        <v>1955</v>
      </c>
      <c r="G51" s="1" t="s">
        <v>2063</v>
      </c>
      <c r="H51" s="1" t="s">
        <v>2100</v>
      </c>
      <c r="I51" s="1" t="s">
        <v>1928</v>
      </c>
      <c r="J51" s="1" t="s">
        <v>5315</v>
      </c>
      <c r="K51" s="1" t="s">
        <v>5316</v>
      </c>
      <c r="L51" s="1">
        <v>7</v>
      </c>
      <c r="M51" s="1">
        <v>11</v>
      </c>
      <c r="N51" s="1">
        <v>10</v>
      </c>
      <c r="O51" s="1" t="s">
        <v>3432</v>
      </c>
      <c r="P51" s="1" t="s">
        <v>5317</v>
      </c>
      <c r="Q51" s="1" t="s">
        <v>5318</v>
      </c>
      <c r="R51" s="1" t="s">
        <v>2575</v>
      </c>
      <c r="S51" s="1" t="s">
        <v>5319</v>
      </c>
      <c r="T51" s="1" t="s">
        <v>2675</v>
      </c>
      <c r="U51" s="1" t="s">
        <v>5320</v>
      </c>
      <c r="V51" s="1" t="s">
        <v>2614</v>
      </c>
      <c r="W51" s="1" t="s">
        <v>5321</v>
      </c>
      <c r="X51" s="1" t="s">
        <v>3707</v>
      </c>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v>2</v>
      </c>
      <c r="AY51" s="1">
        <v>0</v>
      </c>
      <c r="AZ51" s="1">
        <v>2</v>
      </c>
      <c r="BA51" s="1">
        <v>5</v>
      </c>
      <c r="BB51" s="1"/>
      <c r="BC51" s="1">
        <v>92</v>
      </c>
      <c r="BD51" s="1">
        <v>1</v>
      </c>
      <c r="BE51" s="1">
        <v>5</v>
      </c>
      <c r="BF51" s="1">
        <v>4</v>
      </c>
      <c r="BG51" s="1">
        <v>4</v>
      </c>
      <c r="BH51" s="1">
        <v>177.8</v>
      </c>
      <c r="BI51" s="1">
        <v>23.1</v>
      </c>
      <c r="BJ51" s="1">
        <v>0</v>
      </c>
      <c r="BK51" s="1">
        <v>1</v>
      </c>
      <c r="BL51" s="1">
        <v>2</v>
      </c>
      <c r="BM51" s="1">
        <v>3</v>
      </c>
      <c r="BN51" s="1">
        <v>0</v>
      </c>
      <c r="BO51" s="1">
        <f>IF(AZ51&gt;=85,1,0)</f>
        <v>0</v>
      </c>
      <c r="BP51" s="1">
        <f>IF(BA51=1,1,0)</f>
        <v>0</v>
      </c>
      <c r="BQ51" s="1">
        <v>0</v>
      </c>
      <c r="BR51" s="1">
        <v>0</v>
      </c>
      <c r="BS51" s="1">
        <v>0</v>
      </c>
      <c r="BT51" s="1">
        <v>1</v>
      </c>
      <c r="BU51" s="1">
        <v>0</v>
      </c>
      <c r="BV51" s="14">
        <f t="shared" si="15"/>
        <v>1</v>
      </c>
      <c r="BW51" s="1">
        <v>1</v>
      </c>
      <c r="BX51" s="1">
        <v>0</v>
      </c>
      <c r="BY51" s="1">
        <v>0</v>
      </c>
      <c r="BZ51" s="1">
        <v>0</v>
      </c>
      <c r="CA51" s="1">
        <v>0</v>
      </c>
      <c r="CB51" s="1">
        <v>0</v>
      </c>
      <c r="CC51" s="1">
        <v>0</v>
      </c>
      <c r="CD51" s="1">
        <v>0</v>
      </c>
      <c r="CE51" s="1">
        <v>0</v>
      </c>
      <c r="CF51" s="1">
        <f t="shared" si="16"/>
        <v>0</v>
      </c>
      <c r="CG51" s="1">
        <v>4</v>
      </c>
      <c r="CH51" s="1">
        <v>3</v>
      </c>
      <c r="CI51" s="1">
        <v>3</v>
      </c>
      <c r="CJ51" s="1">
        <v>4</v>
      </c>
      <c r="CK51" s="1">
        <f t="shared" si="17"/>
        <v>14</v>
      </c>
      <c r="CL51" s="1">
        <v>0</v>
      </c>
      <c r="CM51" s="1">
        <v>1</v>
      </c>
      <c r="CN51" s="1">
        <v>0</v>
      </c>
      <c r="CO51" s="1">
        <v>1</v>
      </c>
      <c r="CP51" s="1">
        <v>1</v>
      </c>
      <c r="CQ51" s="1">
        <v>1</v>
      </c>
      <c r="CR51" s="1">
        <v>1</v>
      </c>
      <c r="CS51" s="1">
        <v>1</v>
      </c>
      <c r="CT51" s="1">
        <v>40</v>
      </c>
      <c r="CU51" s="1">
        <v>1</v>
      </c>
      <c r="CV51" s="1">
        <v>1</v>
      </c>
      <c r="CW51" s="1">
        <v>1</v>
      </c>
      <c r="CX51" s="1">
        <v>1</v>
      </c>
      <c r="CY51" s="1">
        <v>1</v>
      </c>
      <c r="CZ51" s="1">
        <v>1</v>
      </c>
      <c r="DA51" s="1">
        <f t="shared" si="18"/>
        <v>6</v>
      </c>
      <c r="DB51" s="1">
        <v>1</v>
      </c>
      <c r="DC51" s="1">
        <v>1</v>
      </c>
      <c r="DD51" s="1">
        <v>1</v>
      </c>
      <c r="DE51" s="1">
        <v>1</v>
      </c>
      <c r="DF51" s="1">
        <v>1</v>
      </c>
      <c r="DG51" s="1">
        <v>1</v>
      </c>
      <c r="DH51" s="1">
        <f t="shared" si="19"/>
        <v>6</v>
      </c>
      <c r="DI51" s="14">
        <f t="shared" si="20"/>
        <v>0</v>
      </c>
      <c r="DJ51" s="1">
        <v>1</v>
      </c>
      <c r="DK51" s="1">
        <v>0</v>
      </c>
      <c r="DL51" s="1">
        <v>0</v>
      </c>
      <c r="DM51" s="1">
        <v>0</v>
      </c>
      <c r="DN51" s="1">
        <v>0</v>
      </c>
      <c r="DO51" s="1">
        <v>0</v>
      </c>
      <c r="DP51" s="1">
        <v>1</v>
      </c>
      <c r="DQ51" s="1">
        <v>1</v>
      </c>
      <c r="DR51" s="1">
        <f t="shared" si="21"/>
        <v>3</v>
      </c>
      <c r="DS51" s="1">
        <v>1</v>
      </c>
      <c r="DT51" s="1">
        <v>0</v>
      </c>
      <c r="DU51" s="1">
        <v>0</v>
      </c>
      <c r="DV51" s="1">
        <v>0</v>
      </c>
      <c r="DW51" s="1">
        <v>0</v>
      </c>
      <c r="DX51" s="1">
        <v>0</v>
      </c>
      <c r="DY51" s="1">
        <v>1</v>
      </c>
      <c r="DZ51" s="1">
        <v>1</v>
      </c>
      <c r="EA51" s="1">
        <f t="shared" si="22"/>
        <v>3</v>
      </c>
      <c r="EB51" s="14">
        <f t="shared" si="23"/>
        <v>0</v>
      </c>
      <c r="EC51" s="1">
        <v>1</v>
      </c>
      <c r="ED51" s="1">
        <v>0</v>
      </c>
      <c r="EE51" s="1">
        <f t="shared" si="24"/>
        <v>1</v>
      </c>
      <c r="EF51" s="1">
        <v>5</v>
      </c>
      <c r="EG51" s="1">
        <v>5</v>
      </c>
      <c r="EH51" s="1">
        <v>5</v>
      </c>
      <c r="EI51" s="1">
        <v>5</v>
      </c>
      <c r="EJ51" s="1">
        <f t="shared" si="25"/>
        <v>20</v>
      </c>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row>
    <row r="52" spans="1:250" s="14" customFormat="1">
      <c r="A52" s="14">
        <v>43</v>
      </c>
      <c r="B52" s="61">
        <v>1</v>
      </c>
      <c r="C52" s="60">
        <v>1</v>
      </c>
      <c r="D52" s="14">
        <v>1</v>
      </c>
      <c r="E52" s="14">
        <v>2</v>
      </c>
      <c r="F52" s="14" t="s">
        <v>1977</v>
      </c>
      <c r="G52" s="14" t="s">
        <v>2454</v>
      </c>
      <c r="H52" s="14" t="s">
        <v>2869</v>
      </c>
      <c r="K52" s="1" t="s">
        <v>4270</v>
      </c>
      <c r="L52" s="14">
        <v>3</v>
      </c>
      <c r="M52" s="14">
        <v>7</v>
      </c>
      <c r="N52" s="14">
        <v>12</v>
      </c>
      <c r="O52" s="14" t="s">
        <v>2560</v>
      </c>
      <c r="P52" s="14" t="s">
        <v>2832</v>
      </c>
      <c r="Q52" s="14" t="s">
        <v>2881</v>
      </c>
      <c r="R52" s="14" t="s">
        <v>3886</v>
      </c>
      <c r="S52" s="14" t="s">
        <v>4271</v>
      </c>
      <c r="T52" s="14" t="s">
        <v>3439</v>
      </c>
      <c r="U52" s="14" t="s">
        <v>4272</v>
      </c>
      <c r="V52" s="14" t="s">
        <v>2469</v>
      </c>
      <c r="W52" s="14" t="s">
        <v>4273</v>
      </c>
      <c r="X52" s="14" t="s">
        <v>2357</v>
      </c>
      <c r="Y52" s="14" t="s">
        <v>2904</v>
      </c>
      <c r="Z52" s="14" t="s">
        <v>2596</v>
      </c>
      <c r="AX52" s="14">
        <v>1</v>
      </c>
      <c r="AY52" s="14">
        <v>1</v>
      </c>
      <c r="AZ52" s="14">
        <v>1</v>
      </c>
      <c r="BA52" s="14">
        <v>3</v>
      </c>
      <c r="BC52" s="14">
        <v>84</v>
      </c>
      <c r="BD52" s="14">
        <v>0</v>
      </c>
      <c r="BE52" s="14">
        <v>1</v>
      </c>
      <c r="BF52" s="14">
        <v>1</v>
      </c>
      <c r="BG52" s="14">
        <v>2</v>
      </c>
      <c r="BH52" s="14">
        <v>157.5</v>
      </c>
      <c r="BI52" s="14">
        <v>23.41</v>
      </c>
      <c r="BJ52" s="14">
        <v>0</v>
      </c>
      <c r="BK52" s="14">
        <v>0</v>
      </c>
      <c r="BL52" s="14">
        <v>5</v>
      </c>
      <c r="BM52" s="14">
        <v>3</v>
      </c>
      <c r="BN52" s="14">
        <v>0</v>
      </c>
      <c r="BO52" s="14">
        <f>IF(BC52&gt;=85,1,0)</f>
        <v>0</v>
      </c>
      <c r="BP52" s="14">
        <f>IF(BD52=1,1,0)</f>
        <v>0</v>
      </c>
      <c r="BQ52" s="14">
        <v>1</v>
      </c>
      <c r="BR52" s="14">
        <v>0</v>
      </c>
      <c r="BS52" s="14">
        <v>1</v>
      </c>
      <c r="BT52" s="14">
        <v>1</v>
      </c>
      <c r="BU52" s="14">
        <v>0</v>
      </c>
      <c r="BV52" s="14">
        <f t="shared" si="15"/>
        <v>3</v>
      </c>
      <c r="BW52" s="14">
        <v>3</v>
      </c>
      <c r="BX52" s="14">
        <v>0</v>
      </c>
      <c r="BY52" s="14">
        <v>0</v>
      </c>
      <c r="BZ52" s="14">
        <v>0</v>
      </c>
      <c r="CA52" s="14">
        <v>0</v>
      </c>
      <c r="CB52" s="14">
        <v>0</v>
      </c>
      <c r="CC52" s="14">
        <v>0</v>
      </c>
      <c r="CD52" s="14">
        <v>0</v>
      </c>
      <c r="CE52" s="14">
        <v>0</v>
      </c>
      <c r="CF52" s="14">
        <f t="shared" si="16"/>
        <v>0</v>
      </c>
      <c r="CH52" s="14">
        <v>5</v>
      </c>
      <c r="CI52" s="14">
        <v>5</v>
      </c>
      <c r="CJ52" s="14">
        <v>5</v>
      </c>
      <c r="CK52" s="14">
        <f t="shared" si="17"/>
        <v>15</v>
      </c>
      <c r="CL52" s="14">
        <v>1</v>
      </c>
      <c r="CM52" s="14">
        <v>4</v>
      </c>
      <c r="CN52" s="14">
        <v>2</v>
      </c>
      <c r="CO52" s="14">
        <v>2</v>
      </c>
      <c r="CP52" s="14">
        <v>1</v>
      </c>
      <c r="CQ52" s="14">
        <v>5</v>
      </c>
      <c r="CR52" s="14">
        <v>1</v>
      </c>
      <c r="CS52" s="14">
        <v>1</v>
      </c>
      <c r="CT52" s="14">
        <v>95</v>
      </c>
      <c r="CU52" s="14">
        <v>1</v>
      </c>
      <c r="CV52" s="14">
        <v>1</v>
      </c>
      <c r="CW52" s="14">
        <v>1</v>
      </c>
      <c r="CX52" s="14">
        <v>1</v>
      </c>
      <c r="CY52" s="14">
        <v>1</v>
      </c>
      <c r="CZ52" s="14">
        <v>1</v>
      </c>
      <c r="DA52" s="14">
        <f t="shared" si="18"/>
        <v>6</v>
      </c>
      <c r="DB52" s="14">
        <v>1</v>
      </c>
      <c r="DC52" s="14">
        <v>1</v>
      </c>
      <c r="DD52" s="14">
        <v>1</v>
      </c>
      <c r="DE52" s="14">
        <v>1</v>
      </c>
      <c r="DF52" s="14">
        <v>1</v>
      </c>
      <c r="DG52" s="14">
        <v>1</v>
      </c>
      <c r="DH52" s="14">
        <f t="shared" si="19"/>
        <v>6</v>
      </c>
      <c r="DI52" s="14">
        <f t="shared" si="20"/>
        <v>0</v>
      </c>
      <c r="DJ52" s="14">
        <v>1</v>
      </c>
      <c r="DK52" s="14">
        <v>1</v>
      </c>
      <c r="DL52" s="14">
        <v>0</v>
      </c>
      <c r="DM52" s="14">
        <v>0</v>
      </c>
      <c r="DN52" s="14">
        <v>0</v>
      </c>
      <c r="DO52" s="14">
        <v>1</v>
      </c>
      <c r="DP52" s="14">
        <v>1</v>
      </c>
      <c r="DQ52" s="14">
        <v>1</v>
      </c>
      <c r="DR52" s="14">
        <f t="shared" si="21"/>
        <v>5</v>
      </c>
      <c r="DS52" s="14">
        <v>1</v>
      </c>
      <c r="DT52" s="14">
        <v>1</v>
      </c>
      <c r="DU52" s="14">
        <v>0</v>
      </c>
      <c r="DV52" s="14">
        <v>0</v>
      </c>
      <c r="DW52" s="14">
        <v>0</v>
      </c>
      <c r="DX52" s="14">
        <v>1</v>
      </c>
      <c r="DY52" s="14">
        <v>1</v>
      </c>
      <c r="DZ52" s="14">
        <v>1</v>
      </c>
      <c r="EA52" s="14">
        <f t="shared" si="22"/>
        <v>5</v>
      </c>
      <c r="EB52" s="14">
        <f t="shared" si="23"/>
        <v>0</v>
      </c>
      <c r="EC52" s="14">
        <v>0</v>
      </c>
      <c r="ED52" s="14">
        <v>0</v>
      </c>
      <c r="EE52" s="14">
        <f t="shared" si="24"/>
        <v>0</v>
      </c>
      <c r="EF52" s="14">
        <v>5</v>
      </c>
      <c r="EG52" s="14">
        <v>5</v>
      </c>
      <c r="EH52" s="14">
        <v>5</v>
      </c>
      <c r="EI52" s="14">
        <v>5</v>
      </c>
      <c r="EJ52" s="14">
        <f t="shared" si="25"/>
        <v>20</v>
      </c>
    </row>
    <row r="53" spans="1:250" s="14" customFormat="1">
      <c r="A53" s="14">
        <v>44</v>
      </c>
      <c r="B53" s="61">
        <v>1</v>
      </c>
      <c r="C53" s="60">
        <v>1</v>
      </c>
      <c r="D53" s="14">
        <v>1</v>
      </c>
      <c r="E53" s="14">
        <v>2</v>
      </c>
      <c r="F53" s="14" t="s">
        <v>3262</v>
      </c>
      <c r="K53" s="1" t="s">
        <v>4510</v>
      </c>
      <c r="L53" s="14">
        <v>1</v>
      </c>
      <c r="M53" s="14">
        <v>4</v>
      </c>
      <c r="N53" s="14">
        <v>0</v>
      </c>
      <c r="AX53" s="14">
        <v>2</v>
      </c>
      <c r="AY53" s="14">
        <v>1</v>
      </c>
      <c r="AZ53" s="14">
        <v>1</v>
      </c>
      <c r="BA53" s="14">
        <v>1</v>
      </c>
      <c r="BC53" s="14">
        <v>43</v>
      </c>
      <c r="BD53" s="14">
        <v>1</v>
      </c>
      <c r="BE53" s="14">
        <v>2</v>
      </c>
      <c r="BF53" s="14">
        <v>1</v>
      </c>
      <c r="BG53" s="14">
        <v>2</v>
      </c>
      <c r="BH53" s="14">
        <v>182.9</v>
      </c>
      <c r="BI53" s="14">
        <v>30.24</v>
      </c>
      <c r="BJ53" s="14">
        <v>0</v>
      </c>
      <c r="BK53" s="14">
        <v>0</v>
      </c>
      <c r="BL53" s="14">
        <v>4</v>
      </c>
      <c r="BM53" s="14">
        <v>1</v>
      </c>
      <c r="BN53" s="14">
        <v>0</v>
      </c>
      <c r="BO53" s="14">
        <f>IF(BC53&gt;=85,1,0)</f>
        <v>0</v>
      </c>
      <c r="BP53" s="14">
        <f>IF(BD53=1,1,0)</f>
        <v>1</v>
      </c>
      <c r="BQ53" s="14">
        <v>0</v>
      </c>
      <c r="BR53" s="14">
        <v>0</v>
      </c>
      <c r="BS53" s="14">
        <v>0</v>
      </c>
      <c r="BT53" s="14">
        <v>1</v>
      </c>
      <c r="BU53" s="14">
        <v>0</v>
      </c>
      <c r="BV53" s="14">
        <f t="shared" si="15"/>
        <v>2</v>
      </c>
      <c r="BW53" s="14">
        <v>1</v>
      </c>
      <c r="BX53" s="14">
        <v>0</v>
      </c>
      <c r="BY53" s="14">
        <v>0</v>
      </c>
      <c r="BZ53" s="14">
        <v>0</v>
      </c>
      <c r="CA53" s="14">
        <v>0</v>
      </c>
      <c r="CB53" s="14">
        <v>0</v>
      </c>
      <c r="CC53" s="14">
        <v>0</v>
      </c>
      <c r="CD53" s="14">
        <v>0</v>
      </c>
      <c r="CE53" s="14">
        <v>0</v>
      </c>
      <c r="CF53" s="14">
        <f t="shared" si="16"/>
        <v>0</v>
      </c>
      <c r="CG53" s="14">
        <v>5</v>
      </c>
      <c r="CH53" s="14">
        <v>5</v>
      </c>
      <c r="CI53" s="14">
        <v>5</v>
      </c>
      <c r="CJ53" s="14">
        <v>5</v>
      </c>
      <c r="CK53" s="14">
        <f t="shared" si="17"/>
        <v>20</v>
      </c>
      <c r="CL53" s="14">
        <v>0</v>
      </c>
      <c r="CM53" s="14">
        <v>1</v>
      </c>
      <c r="CN53" s="14">
        <v>0</v>
      </c>
      <c r="CO53" s="14">
        <v>1</v>
      </c>
      <c r="CP53" s="14">
        <v>1</v>
      </c>
      <c r="CQ53" s="14">
        <v>1</v>
      </c>
      <c r="CR53" s="14">
        <v>1</v>
      </c>
      <c r="CS53" s="14">
        <v>1</v>
      </c>
      <c r="CT53" s="14">
        <v>75</v>
      </c>
      <c r="CU53" s="14">
        <v>1</v>
      </c>
      <c r="CV53" s="14">
        <v>1</v>
      </c>
      <c r="CW53" s="14">
        <v>1</v>
      </c>
      <c r="CX53" s="14">
        <v>1</v>
      </c>
      <c r="CY53" s="14">
        <v>1</v>
      </c>
      <c r="CZ53" s="14">
        <v>1</v>
      </c>
      <c r="DA53" s="14">
        <f t="shared" si="18"/>
        <v>6</v>
      </c>
      <c r="DB53" s="14">
        <v>1</v>
      </c>
      <c r="DC53" s="14">
        <v>1</v>
      </c>
      <c r="DD53" s="14">
        <v>1</v>
      </c>
      <c r="DE53" s="14">
        <v>1</v>
      </c>
      <c r="DF53" s="14">
        <v>1</v>
      </c>
      <c r="DG53" s="14">
        <v>1</v>
      </c>
      <c r="DH53" s="14">
        <f t="shared" si="19"/>
        <v>6</v>
      </c>
      <c r="DI53" s="14">
        <f t="shared" si="20"/>
        <v>0</v>
      </c>
      <c r="DJ53" s="14">
        <v>1</v>
      </c>
      <c r="DK53" s="14">
        <v>1</v>
      </c>
      <c r="DL53" s="14">
        <v>1</v>
      </c>
      <c r="DM53" s="14">
        <v>1</v>
      </c>
      <c r="DN53" s="14">
        <v>1</v>
      </c>
      <c r="DO53" s="14">
        <v>1</v>
      </c>
      <c r="DP53" s="14">
        <v>1</v>
      </c>
      <c r="DQ53" s="14">
        <v>1</v>
      </c>
      <c r="DR53" s="14">
        <f t="shared" si="21"/>
        <v>8</v>
      </c>
      <c r="DS53" s="14">
        <v>1</v>
      </c>
      <c r="DT53" s="14">
        <v>1</v>
      </c>
      <c r="DU53" s="14">
        <v>1</v>
      </c>
      <c r="DV53" s="14">
        <v>1</v>
      </c>
      <c r="DW53" s="14">
        <v>1</v>
      </c>
      <c r="DX53" s="14">
        <v>1</v>
      </c>
      <c r="DY53" s="14">
        <v>1</v>
      </c>
      <c r="DZ53" s="14">
        <v>1</v>
      </c>
      <c r="EA53" s="14">
        <f t="shared" si="22"/>
        <v>8</v>
      </c>
      <c r="EB53" s="14">
        <f t="shared" si="23"/>
        <v>0</v>
      </c>
      <c r="EC53" s="14">
        <v>0</v>
      </c>
      <c r="ED53" s="14">
        <v>0</v>
      </c>
      <c r="EE53" s="14">
        <f t="shared" si="24"/>
        <v>0</v>
      </c>
      <c r="EF53" s="14">
        <v>5</v>
      </c>
      <c r="EG53" s="14">
        <v>5</v>
      </c>
      <c r="EH53" s="14">
        <v>5</v>
      </c>
      <c r="EI53" s="14">
        <v>5</v>
      </c>
      <c r="EJ53" s="14">
        <f t="shared" si="25"/>
        <v>20</v>
      </c>
    </row>
    <row r="54" spans="1:250" s="14" customFormat="1">
      <c r="A54" s="14">
        <v>45</v>
      </c>
      <c r="B54" s="61">
        <v>1</v>
      </c>
      <c r="C54" s="60">
        <v>1</v>
      </c>
      <c r="D54" s="14">
        <v>1</v>
      </c>
      <c r="E54" s="14">
        <v>1</v>
      </c>
      <c r="F54" s="14" t="s">
        <v>2063</v>
      </c>
      <c r="G54" s="14" t="s">
        <v>4095</v>
      </c>
      <c r="H54" s="14" t="s">
        <v>2100</v>
      </c>
      <c r="I54" s="14" t="s">
        <v>1977</v>
      </c>
      <c r="J54" s="14" t="s">
        <v>1955</v>
      </c>
      <c r="K54" s="1" t="s">
        <v>4096</v>
      </c>
      <c r="L54" s="14">
        <v>6</v>
      </c>
      <c r="M54" s="14">
        <v>9</v>
      </c>
      <c r="N54" s="14">
        <v>15</v>
      </c>
      <c r="O54" s="14" t="s">
        <v>2842</v>
      </c>
      <c r="P54" s="14" t="s">
        <v>2925</v>
      </c>
      <c r="Q54" s="14" t="s">
        <v>2335</v>
      </c>
      <c r="R54" s="14" t="s">
        <v>4097</v>
      </c>
      <c r="S54" s="14" t="s">
        <v>4093</v>
      </c>
      <c r="T54" s="14" t="s">
        <v>4098</v>
      </c>
      <c r="U54" s="14" t="s">
        <v>4099</v>
      </c>
      <c r="V54" s="14" t="s">
        <v>4100</v>
      </c>
      <c r="W54" s="14" t="s">
        <v>4101</v>
      </c>
      <c r="X54" s="14" t="s">
        <v>3306</v>
      </c>
      <c r="Y54" s="14" t="s">
        <v>4102</v>
      </c>
      <c r="Z54" s="14" t="s">
        <v>3075</v>
      </c>
      <c r="AA54" s="14" t="s">
        <v>4103</v>
      </c>
      <c r="AB54" s="14" t="s">
        <v>2830</v>
      </c>
      <c r="AC54" s="14" t="s">
        <v>4104</v>
      </c>
      <c r="AX54" s="14">
        <v>2</v>
      </c>
      <c r="AY54" s="14">
        <v>1</v>
      </c>
      <c r="AZ54" s="14">
        <v>2</v>
      </c>
      <c r="BA54" s="14">
        <v>4</v>
      </c>
      <c r="BC54" s="14">
        <v>75</v>
      </c>
      <c r="BD54" s="14">
        <v>1</v>
      </c>
      <c r="BE54" s="14">
        <v>1</v>
      </c>
      <c r="BF54" s="14">
        <v>1</v>
      </c>
      <c r="BG54" s="14">
        <v>2</v>
      </c>
      <c r="BH54" s="14">
        <v>177.8</v>
      </c>
      <c r="BI54" s="14">
        <v>25.11</v>
      </c>
      <c r="BJ54" s="14">
        <v>1</v>
      </c>
      <c r="BK54" s="14">
        <v>0</v>
      </c>
      <c r="BL54" s="14">
        <v>4</v>
      </c>
      <c r="BM54" s="14">
        <v>3</v>
      </c>
      <c r="BN54" s="14">
        <v>0</v>
      </c>
      <c r="BO54" s="14">
        <f>IF(BC54&gt;=85,1,0)</f>
        <v>0</v>
      </c>
      <c r="BP54" s="14">
        <f>IF(BD54=1,1,0)</f>
        <v>1</v>
      </c>
      <c r="BQ54" s="14">
        <v>1</v>
      </c>
      <c r="BR54" s="14">
        <v>0</v>
      </c>
      <c r="BS54" s="14">
        <v>0</v>
      </c>
      <c r="BT54" s="14">
        <v>1</v>
      </c>
      <c r="BU54" s="14">
        <v>0</v>
      </c>
      <c r="BV54" s="14">
        <f t="shared" si="15"/>
        <v>3</v>
      </c>
      <c r="BW54" s="14">
        <v>4</v>
      </c>
      <c r="BX54" s="14">
        <v>0</v>
      </c>
      <c r="BY54" s="14">
        <v>0</v>
      </c>
      <c r="BZ54" s="14">
        <v>0</v>
      </c>
      <c r="CA54" s="14">
        <v>0</v>
      </c>
      <c r="CB54" s="14">
        <v>0</v>
      </c>
      <c r="CC54" s="14">
        <v>0</v>
      </c>
      <c r="CD54" s="14">
        <v>0</v>
      </c>
      <c r="CE54" s="14">
        <v>0</v>
      </c>
      <c r="CF54" s="14">
        <f t="shared" si="16"/>
        <v>0</v>
      </c>
      <c r="CG54" s="14">
        <v>5</v>
      </c>
      <c r="CH54" s="14">
        <v>5</v>
      </c>
      <c r="CI54" s="14">
        <v>5</v>
      </c>
      <c r="CJ54" s="14">
        <v>5</v>
      </c>
      <c r="CK54" s="14">
        <f t="shared" si="17"/>
        <v>20</v>
      </c>
      <c r="CL54" s="14">
        <v>0</v>
      </c>
      <c r="CM54" s="14">
        <v>1</v>
      </c>
      <c r="CN54" s="14">
        <v>2</v>
      </c>
      <c r="CO54" s="14">
        <v>4</v>
      </c>
      <c r="CP54" s="14">
        <v>2</v>
      </c>
      <c r="CQ54" s="14">
        <v>4</v>
      </c>
      <c r="CR54" s="14">
        <v>1</v>
      </c>
      <c r="CS54" s="14">
        <v>1</v>
      </c>
      <c r="CT54" s="14">
        <v>40</v>
      </c>
      <c r="CU54" s="14">
        <v>1</v>
      </c>
      <c r="CV54" s="14">
        <v>1</v>
      </c>
      <c r="CW54" s="14">
        <v>1</v>
      </c>
      <c r="CX54" s="14">
        <v>1</v>
      </c>
      <c r="CY54" s="14">
        <v>1</v>
      </c>
      <c r="CZ54" s="14">
        <v>1</v>
      </c>
      <c r="DA54" s="14">
        <f t="shared" si="18"/>
        <v>6</v>
      </c>
      <c r="DB54" s="14">
        <v>1</v>
      </c>
      <c r="DC54" s="14">
        <v>1</v>
      </c>
      <c r="DD54" s="14">
        <v>1</v>
      </c>
      <c r="DE54" s="14">
        <v>1</v>
      </c>
      <c r="DF54" s="14">
        <v>1</v>
      </c>
      <c r="DG54" s="14">
        <v>1</v>
      </c>
      <c r="DH54" s="14">
        <f t="shared" si="19"/>
        <v>6</v>
      </c>
      <c r="DI54" s="14">
        <f t="shared" si="20"/>
        <v>0</v>
      </c>
      <c r="DJ54" s="14">
        <v>1</v>
      </c>
      <c r="DK54" s="14">
        <v>1</v>
      </c>
      <c r="DL54" s="14">
        <v>0</v>
      </c>
      <c r="DM54" s="14">
        <v>0</v>
      </c>
      <c r="DN54" s="14">
        <v>0</v>
      </c>
      <c r="DO54" s="14">
        <v>0</v>
      </c>
      <c r="DP54" s="14">
        <v>1</v>
      </c>
      <c r="DQ54" s="14">
        <v>1</v>
      </c>
      <c r="DR54" s="14">
        <f t="shared" si="21"/>
        <v>4</v>
      </c>
      <c r="DS54" s="14">
        <v>1</v>
      </c>
      <c r="DT54" s="14">
        <v>1</v>
      </c>
      <c r="DU54" s="14">
        <v>0</v>
      </c>
      <c r="DV54" s="14">
        <v>0</v>
      </c>
      <c r="DW54" s="14">
        <v>0</v>
      </c>
      <c r="DX54" s="14">
        <v>0</v>
      </c>
      <c r="DY54" s="14">
        <v>1</v>
      </c>
      <c r="DZ54" s="14">
        <v>1</v>
      </c>
      <c r="EA54" s="14">
        <f t="shared" si="22"/>
        <v>4</v>
      </c>
      <c r="EB54" s="14">
        <f t="shared" si="23"/>
        <v>0</v>
      </c>
      <c r="EC54" s="14">
        <v>0</v>
      </c>
      <c r="ED54" s="14">
        <v>0</v>
      </c>
      <c r="EE54" s="14">
        <f t="shared" si="24"/>
        <v>0</v>
      </c>
      <c r="EF54" s="14">
        <v>5</v>
      </c>
      <c r="EG54" s="14">
        <v>5</v>
      </c>
      <c r="EH54" s="14">
        <v>5</v>
      </c>
      <c r="EI54" s="14">
        <v>5</v>
      </c>
      <c r="EJ54" s="14">
        <f t="shared" si="25"/>
        <v>20</v>
      </c>
    </row>
    <row r="55" spans="1:250" s="14" customFormat="1">
      <c r="A55" s="14">
        <v>46</v>
      </c>
      <c r="B55" s="64">
        <v>1</v>
      </c>
      <c r="C55" s="3">
        <v>1</v>
      </c>
      <c r="D55" s="1">
        <v>1</v>
      </c>
      <c r="E55" s="1">
        <v>1</v>
      </c>
      <c r="F55" s="1" t="s">
        <v>1928</v>
      </c>
      <c r="G55" s="1" t="s">
        <v>2100</v>
      </c>
      <c r="H55" s="1" t="s">
        <v>1977</v>
      </c>
      <c r="I55" s="1" t="s">
        <v>1955</v>
      </c>
      <c r="J55" s="1"/>
      <c r="K55" s="1" t="s">
        <v>5730</v>
      </c>
      <c r="L55" s="1">
        <v>4</v>
      </c>
      <c r="M55" s="1">
        <v>11</v>
      </c>
      <c r="N55" s="1">
        <v>22</v>
      </c>
      <c r="O55" s="1" t="s">
        <v>2560</v>
      </c>
      <c r="P55" s="1" t="s">
        <v>2951</v>
      </c>
      <c r="Q55" s="1" t="s">
        <v>2335</v>
      </c>
      <c r="R55" s="1" t="s">
        <v>4803</v>
      </c>
      <c r="S55" s="1" t="s">
        <v>5124</v>
      </c>
      <c r="T55" s="1" t="s">
        <v>5053</v>
      </c>
      <c r="U55" s="1" t="s">
        <v>5219</v>
      </c>
      <c r="V55" s="1" t="s">
        <v>3342</v>
      </c>
      <c r="W55" s="1" t="s">
        <v>2873</v>
      </c>
      <c r="X55" s="1" t="s">
        <v>5731</v>
      </c>
      <c r="Y55" s="1" t="s">
        <v>5732</v>
      </c>
      <c r="Z55" s="1" t="s">
        <v>5733</v>
      </c>
      <c r="AA55" s="1" t="s">
        <v>3083</v>
      </c>
      <c r="AB55" s="1" t="s">
        <v>5734</v>
      </c>
      <c r="AC55" s="1" t="s">
        <v>2876</v>
      </c>
      <c r="AD55" s="1" t="s">
        <v>5735</v>
      </c>
      <c r="AE55" s="1" t="s">
        <v>5736</v>
      </c>
      <c r="AF55" s="1" t="s">
        <v>2652</v>
      </c>
      <c r="AG55" s="1" t="s">
        <v>5737</v>
      </c>
      <c r="AH55" s="1" t="s">
        <v>5738</v>
      </c>
      <c r="AI55" s="1" t="s">
        <v>5739</v>
      </c>
      <c r="AJ55" s="1" t="s">
        <v>5740</v>
      </c>
      <c r="AK55" s="1"/>
      <c r="AL55" s="1"/>
      <c r="AM55" s="1"/>
      <c r="AN55" s="1"/>
      <c r="AO55" s="1"/>
      <c r="AP55" s="1"/>
      <c r="AQ55" s="1"/>
      <c r="AR55" s="1"/>
      <c r="AS55" s="1"/>
      <c r="AT55" s="1"/>
      <c r="AU55" s="1"/>
      <c r="AV55" s="1"/>
      <c r="AW55" s="1"/>
      <c r="AX55" s="1">
        <v>2</v>
      </c>
      <c r="AY55" s="1"/>
      <c r="AZ55" s="1">
        <v>2</v>
      </c>
      <c r="BA55" s="1">
        <v>8</v>
      </c>
      <c r="BB55" s="1"/>
      <c r="BC55" s="1">
        <v>70</v>
      </c>
      <c r="BD55" s="1">
        <v>0</v>
      </c>
      <c r="BE55" s="1">
        <v>1</v>
      </c>
      <c r="BF55" s="1">
        <v>1</v>
      </c>
      <c r="BG55" s="1">
        <v>2</v>
      </c>
      <c r="BH55" s="1">
        <v>157.5</v>
      </c>
      <c r="BI55" s="1">
        <v>25.61</v>
      </c>
      <c r="BJ55" s="1">
        <v>1</v>
      </c>
      <c r="BK55" s="1">
        <v>3</v>
      </c>
      <c r="BL55" s="1"/>
      <c r="BM55" s="1"/>
      <c r="BN55" s="1"/>
      <c r="BO55" s="1">
        <f>IF(AZ55&gt;=85,1,0)</f>
        <v>0</v>
      </c>
      <c r="BP55" s="1">
        <f>IF(BA55=1,1,0)</f>
        <v>0</v>
      </c>
      <c r="BQ55" s="1"/>
      <c r="BR55" s="1"/>
      <c r="BS55" s="1"/>
      <c r="BT55" s="1"/>
      <c r="BU55" s="1"/>
      <c r="BW55" s="1"/>
      <c r="BX55" s="1"/>
      <c r="BY55" s="1"/>
      <c r="BZ55" s="1"/>
      <c r="CA55" s="1"/>
      <c r="CB55" s="1"/>
      <c r="CC55" s="1"/>
      <c r="CD55" s="1"/>
      <c r="CE55" s="1"/>
      <c r="CF55" s="1"/>
      <c r="CG55" s="1"/>
      <c r="CH55" s="1"/>
      <c r="CI55" s="1"/>
      <c r="CJ55" s="1"/>
      <c r="CK55" s="1"/>
      <c r="CL55" s="1">
        <v>1</v>
      </c>
      <c r="CM55" s="1">
        <v>2</v>
      </c>
      <c r="CN55" s="1">
        <v>0</v>
      </c>
      <c r="CO55" s="1"/>
      <c r="CP55" s="1"/>
      <c r="CQ55" s="1"/>
      <c r="CR55" s="1"/>
      <c r="CS55" s="1"/>
      <c r="CT55" s="1"/>
      <c r="CU55" s="1"/>
      <c r="CV55" s="1"/>
      <c r="CW55" s="1"/>
      <c r="CX55" s="1"/>
      <c r="CY55" s="1"/>
      <c r="CZ55" s="1"/>
      <c r="DA55" s="1"/>
      <c r="DB55" s="1"/>
      <c r="DC55" s="1"/>
      <c r="DD55" s="1"/>
      <c r="DE55" s="1"/>
      <c r="DF55" s="1"/>
      <c r="DG55" s="1"/>
      <c r="DH55" s="1"/>
      <c r="DJ55" s="1"/>
      <c r="DK55" s="1"/>
      <c r="DL55" s="1"/>
      <c r="DM55" s="1"/>
      <c r="DN55" s="1"/>
      <c r="DO55" s="1"/>
      <c r="DP55" s="1"/>
      <c r="DQ55" s="1"/>
      <c r="DR55" s="1"/>
      <c r="DS55" s="1"/>
      <c r="DT55" s="1"/>
      <c r="DU55" s="1"/>
      <c r="DV55" s="1"/>
      <c r="DW55" s="1"/>
      <c r="DX55" s="1"/>
      <c r="DY55" s="1"/>
      <c r="DZ55" s="1"/>
      <c r="EA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row>
    <row r="56" spans="1:250" s="14" customFormat="1">
      <c r="A56" s="14">
        <v>47</v>
      </c>
      <c r="B56" s="61">
        <v>1</v>
      </c>
      <c r="C56" s="60">
        <v>1</v>
      </c>
      <c r="D56" s="14">
        <v>3</v>
      </c>
      <c r="E56" s="14">
        <v>1</v>
      </c>
      <c r="F56" s="14" t="s">
        <v>2454</v>
      </c>
      <c r="G56" s="14" t="s">
        <v>2100</v>
      </c>
      <c r="H56" s="14" t="s">
        <v>2322</v>
      </c>
      <c r="I56" s="14" t="s">
        <v>1977</v>
      </c>
      <c r="K56" s="1" t="s">
        <v>3909</v>
      </c>
      <c r="L56" s="14">
        <v>4</v>
      </c>
      <c r="M56" s="14">
        <v>7</v>
      </c>
      <c r="N56" s="14">
        <v>22</v>
      </c>
      <c r="O56" s="14" t="s">
        <v>3051</v>
      </c>
      <c r="P56" s="14" t="s">
        <v>2434</v>
      </c>
      <c r="Q56" s="14" t="s">
        <v>3910</v>
      </c>
      <c r="R56" s="14" t="s">
        <v>2338</v>
      </c>
      <c r="S56" s="14" t="s">
        <v>3911</v>
      </c>
      <c r="T56" s="14" t="s">
        <v>3912</v>
      </c>
      <c r="U56" s="14" t="s">
        <v>3913</v>
      </c>
      <c r="V56" s="14" t="s">
        <v>3797</v>
      </c>
      <c r="W56" s="14" t="s">
        <v>3914</v>
      </c>
      <c r="X56" s="14" t="s">
        <v>3118</v>
      </c>
      <c r="Y56" s="14" t="s">
        <v>3915</v>
      </c>
      <c r="Z56" s="14" t="s">
        <v>3916</v>
      </c>
      <c r="AA56" s="14" t="s">
        <v>2774</v>
      </c>
      <c r="AB56" s="14" t="s">
        <v>2889</v>
      </c>
      <c r="AC56" s="14" t="s">
        <v>3501</v>
      </c>
      <c r="AD56" s="14" t="s">
        <v>3306</v>
      </c>
      <c r="AE56" s="14" t="s">
        <v>3917</v>
      </c>
      <c r="AF56" s="14" t="s">
        <v>3918</v>
      </c>
      <c r="AG56" s="14" t="s">
        <v>3919</v>
      </c>
      <c r="AH56" s="14" t="s">
        <v>3920</v>
      </c>
      <c r="AI56" s="14" t="s">
        <v>3563</v>
      </c>
      <c r="AJ56" s="14" t="s">
        <v>3482</v>
      </c>
      <c r="AX56" s="14">
        <v>2</v>
      </c>
      <c r="AY56" s="14">
        <v>1</v>
      </c>
      <c r="AZ56" s="14">
        <v>2</v>
      </c>
      <c r="BA56" s="14">
        <v>3</v>
      </c>
      <c r="BC56" s="14">
        <v>48</v>
      </c>
      <c r="BD56" s="14">
        <v>1</v>
      </c>
      <c r="BE56" s="14">
        <v>3</v>
      </c>
      <c r="BF56" s="14">
        <v>2</v>
      </c>
      <c r="BG56" s="14">
        <v>4</v>
      </c>
      <c r="BH56" s="14">
        <v>177.8</v>
      </c>
      <c r="BI56" s="14">
        <v>33.19</v>
      </c>
      <c r="BJ56" s="14">
        <v>1</v>
      </c>
      <c r="BK56" s="14">
        <v>0</v>
      </c>
      <c r="BL56" s="14">
        <v>4</v>
      </c>
      <c r="BM56" s="14">
        <v>1</v>
      </c>
      <c r="BN56" s="14" t="s">
        <v>3921</v>
      </c>
      <c r="BO56" s="14">
        <f>IF(BC56&gt;=85,1,0)</f>
        <v>0</v>
      </c>
      <c r="BP56" s="14">
        <f>IF(BD56=1,1,0)</f>
        <v>1</v>
      </c>
      <c r="BQ56" s="14">
        <v>0</v>
      </c>
      <c r="BR56" s="14">
        <v>0</v>
      </c>
      <c r="BS56" s="14">
        <v>0</v>
      </c>
      <c r="BT56" s="14">
        <v>1</v>
      </c>
      <c r="BU56" s="14">
        <v>0</v>
      </c>
      <c r="BV56" s="14">
        <f>SUM(BO56:BU56)</f>
        <v>2</v>
      </c>
      <c r="BW56" s="14">
        <v>4</v>
      </c>
      <c r="BX56" s="14">
        <v>0</v>
      </c>
      <c r="BY56" s="14">
        <v>0</v>
      </c>
      <c r="BZ56" s="14">
        <v>0</v>
      </c>
      <c r="CA56" s="14">
        <v>0</v>
      </c>
      <c r="CB56" s="14">
        <v>0</v>
      </c>
      <c r="CC56" s="14">
        <v>0</v>
      </c>
      <c r="CD56" s="14">
        <v>0</v>
      </c>
      <c r="CE56" s="14">
        <v>0</v>
      </c>
      <c r="CF56" s="14">
        <f>SUM(BX56:CE56)</f>
        <v>0</v>
      </c>
      <c r="CG56" s="14">
        <v>3</v>
      </c>
      <c r="CH56" s="14">
        <v>5</v>
      </c>
      <c r="CI56" s="14">
        <v>3</v>
      </c>
      <c r="CJ56" s="14">
        <v>3</v>
      </c>
      <c r="CK56" s="14">
        <f>SUM(CG56:CJ56)</f>
        <v>14</v>
      </c>
      <c r="CL56" s="14">
        <v>0</v>
      </c>
      <c r="CM56" s="14">
        <v>5</v>
      </c>
      <c r="CN56" s="14">
        <v>0</v>
      </c>
      <c r="CO56" s="14">
        <v>2</v>
      </c>
      <c r="CP56" s="14">
        <v>1</v>
      </c>
      <c r="CQ56" s="14">
        <v>2</v>
      </c>
      <c r="CR56" s="14">
        <v>3</v>
      </c>
      <c r="CS56" s="14">
        <v>2</v>
      </c>
      <c r="CT56" s="14">
        <v>75</v>
      </c>
      <c r="CU56" s="14">
        <v>1</v>
      </c>
      <c r="CV56" s="14">
        <v>1</v>
      </c>
      <c r="CW56" s="14">
        <v>1</v>
      </c>
      <c r="CX56" s="14">
        <v>1</v>
      </c>
      <c r="CY56" s="14">
        <v>1</v>
      </c>
      <c r="CZ56" s="14">
        <v>1</v>
      </c>
      <c r="DA56" s="14">
        <f>SUM(CU56:CZ56)</f>
        <v>6</v>
      </c>
      <c r="DB56" s="14">
        <v>1</v>
      </c>
      <c r="DC56" s="14">
        <v>1</v>
      </c>
      <c r="DD56" s="14">
        <v>1</v>
      </c>
      <c r="DE56" s="14">
        <v>1</v>
      </c>
      <c r="DF56" s="14">
        <v>1</v>
      </c>
      <c r="DG56" s="14">
        <v>1</v>
      </c>
      <c r="DH56" s="14">
        <f>SUM(DB56:DG56)</f>
        <v>6</v>
      </c>
      <c r="DI56" s="14">
        <f>DH56-DA56</f>
        <v>0</v>
      </c>
      <c r="DJ56" s="14">
        <v>1</v>
      </c>
      <c r="DK56" s="14">
        <v>1</v>
      </c>
      <c r="DL56" s="14">
        <v>1</v>
      </c>
      <c r="DM56" s="14">
        <v>0</v>
      </c>
      <c r="DN56" s="14">
        <v>0</v>
      </c>
      <c r="DO56" s="14">
        <v>1</v>
      </c>
      <c r="DP56" s="14">
        <v>1</v>
      </c>
      <c r="DQ56" s="14">
        <v>1</v>
      </c>
      <c r="DR56" s="14">
        <f>SUM(DJ56:DQ56)</f>
        <v>6</v>
      </c>
      <c r="DS56" s="14">
        <v>1</v>
      </c>
      <c r="DT56" s="14">
        <v>1</v>
      </c>
      <c r="DU56" s="14">
        <v>1</v>
      </c>
      <c r="DV56" s="14">
        <v>0</v>
      </c>
      <c r="DW56" s="14">
        <v>0</v>
      </c>
      <c r="DX56" s="14">
        <v>1</v>
      </c>
      <c r="DY56" s="14">
        <v>1</v>
      </c>
      <c r="DZ56" s="14">
        <v>1</v>
      </c>
      <c r="EA56" s="14">
        <f>SUM(DS56:DZ56)</f>
        <v>6</v>
      </c>
      <c r="EB56" s="14">
        <f>EA56-DR56</f>
        <v>0</v>
      </c>
      <c r="EC56" s="14">
        <v>3</v>
      </c>
      <c r="ED56" s="14">
        <v>3</v>
      </c>
      <c r="EE56" s="14">
        <f>SUM(EC56:ED56)</f>
        <v>6</v>
      </c>
      <c r="EF56" s="14">
        <v>5</v>
      </c>
      <c r="EG56" s="14">
        <v>5</v>
      </c>
      <c r="EH56" s="14">
        <v>5</v>
      </c>
      <c r="EI56" s="14">
        <v>5</v>
      </c>
      <c r="EJ56" s="14">
        <f>SUM(EF56:EI56)</f>
        <v>20</v>
      </c>
    </row>
    <row r="57" spans="1:250" s="14" customFormat="1">
      <c r="A57" s="14">
        <v>48</v>
      </c>
      <c r="B57" s="64">
        <v>1</v>
      </c>
      <c r="C57" s="3">
        <v>2</v>
      </c>
      <c r="D57" s="1">
        <v>1</v>
      </c>
      <c r="E57" s="1">
        <v>1</v>
      </c>
      <c r="F57" s="1" t="s">
        <v>2063</v>
      </c>
      <c r="G57" s="1" t="s">
        <v>1977</v>
      </c>
      <c r="H57" s="1" t="s">
        <v>2779</v>
      </c>
      <c r="I57" s="1"/>
      <c r="J57" s="1"/>
      <c r="K57" s="1" t="s">
        <v>5638</v>
      </c>
      <c r="L57" s="1">
        <v>3</v>
      </c>
      <c r="M57" s="1">
        <v>16</v>
      </c>
      <c r="N57" s="1">
        <v>11</v>
      </c>
      <c r="O57" s="1" t="s">
        <v>2560</v>
      </c>
      <c r="P57" s="1" t="s">
        <v>2457</v>
      </c>
      <c r="Q57" s="1" t="s">
        <v>4377</v>
      </c>
      <c r="R57" s="1" t="s">
        <v>2459</v>
      </c>
      <c r="S57" s="1" t="s">
        <v>5639</v>
      </c>
      <c r="T57" s="1" t="s">
        <v>2630</v>
      </c>
      <c r="U57" s="1" t="s">
        <v>2474</v>
      </c>
      <c r="V57" s="1" t="s">
        <v>5640</v>
      </c>
      <c r="W57" s="1" t="s">
        <v>5641</v>
      </c>
      <c r="X57" s="1" t="s">
        <v>3569</v>
      </c>
      <c r="Y57" s="1" t="s">
        <v>2806</v>
      </c>
      <c r="Z57" s="1"/>
      <c r="AA57" s="1"/>
      <c r="AB57" s="1"/>
      <c r="AC57" s="1"/>
      <c r="AD57" s="1"/>
      <c r="AE57" s="1"/>
      <c r="AF57" s="1"/>
      <c r="AG57" s="1"/>
      <c r="AH57" s="1"/>
      <c r="AI57" s="1"/>
      <c r="AJ57" s="1"/>
      <c r="AK57" s="1"/>
      <c r="AL57" s="1"/>
      <c r="AM57" s="1"/>
      <c r="AN57" s="1"/>
      <c r="AO57" s="1"/>
      <c r="AP57" s="1"/>
      <c r="AQ57" s="1"/>
      <c r="AR57" s="1"/>
      <c r="AS57" s="1"/>
      <c r="AT57" s="1"/>
      <c r="AU57" s="1"/>
      <c r="AV57" s="1"/>
      <c r="AW57" s="1"/>
      <c r="AX57" s="1">
        <v>2</v>
      </c>
      <c r="AY57" s="1">
        <v>0</v>
      </c>
      <c r="AZ57" s="1">
        <v>2</v>
      </c>
      <c r="BA57" s="1">
        <v>4</v>
      </c>
      <c r="BB57" s="1"/>
      <c r="BC57" s="1">
        <v>74</v>
      </c>
      <c r="BD57" s="1">
        <v>1</v>
      </c>
      <c r="BE57" s="1">
        <v>2</v>
      </c>
      <c r="BF57" s="1">
        <v>1</v>
      </c>
      <c r="BG57" s="1">
        <v>2</v>
      </c>
      <c r="BH57" s="1">
        <v>160</v>
      </c>
      <c r="BI57" s="1">
        <v>25.33</v>
      </c>
      <c r="BJ57" s="1">
        <v>2</v>
      </c>
      <c r="BK57" s="1">
        <v>0</v>
      </c>
      <c r="BL57" s="1">
        <v>1</v>
      </c>
      <c r="BM57" s="1">
        <v>3</v>
      </c>
      <c r="BN57" s="1">
        <v>0</v>
      </c>
      <c r="BO57" s="1">
        <f>IF(AZ57&gt;=85,1,0)</f>
        <v>0</v>
      </c>
      <c r="BP57" s="1">
        <f>IF(BA57=1,1,0)</f>
        <v>0</v>
      </c>
      <c r="BQ57" s="1">
        <v>1</v>
      </c>
      <c r="BR57" s="1">
        <v>1</v>
      </c>
      <c r="BS57" s="1">
        <v>1</v>
      </c>
      <c r="BT57" s="1">
        <v>1</v>
      </c>
      <c r="BU57" s="1">
        <v>1</v>
      </c>
      <c r="BV57" s="14">
        <f>SUM(BO57:BU57)</f>
        <v>5</v>
      </c>
      <c r="BW57" s="1">
        <v>5</v>
      </c>
      <c r="BX57" s="1">
        <v>0</v>
      </c>
      <c r="BY57" s="1">
        <v>0</v>
      </c>
      <c r="BZ57" s="1">
        <v>0</v>
      </c>
      <c r="CA57" s="1">
        <v>0</v>
      </c>
      <c r="CB57" s="1">
        <v>0</v>
      </c>
      <c r="CC57" s="1">
        <v>0</v>
      </c>
      <c r="CD57" s="1">
        <v>0</v>
      </c>
      <c r="CE57" s="1">
        <v>0</v>
      </c>
      <c r="CF57" s="1">
        <f>SUM(BX57:CE57)</f>
        <v>0</v>
      </c>
      <c r="CG57" s="1">
        <v>5</v>
      </c>
      <c r="CH57" s="1">
        <v>5</v>
      </c>
      <c r="CI57" s="1">
        <v>5</v>
      </c>
      <c r="CJ57" s="1">
        <v>4</v>
      </c>
      <c r="CK57" s="1">
        <f>SUM(CG57:CJ57)</f>
        <v>19</v>
      </c>
      <c r="CL57" s="1">
        <v>0</v>
      </c>
      <c r="CM57" s="1">
        <v>5</v>
      </c>
      <c r="CN57" s="1">
        <v>2</v>
      </c>
      <c r="CO57" s="1">
        <v>3</v>
      </c>
      <c r="CP57" s="1">
        <v>4</v>
      </c>
      <c r="CQ57" s="1">
        <v>4</v>
      </c>
      <c r="CR57" s="1">
        <v>4</v>
      </c>
      <c r="CS57" s="1">
        <v>2</v>
      </c>
      <c r="CT57" s="1">
        <v>10</v>
      </c>
      <c r="CU57" s="1">
        <v>1</v>
      </c>
      <c r="CV57" s="1">
        <v>0</v>
      </c>
      <c r="CW57" s="1">
        <v>0</v>
      </c>
      <c r="CX57" s="1">
        <v>0</v>
      </c>
      <c r="CY57" s="1">
        <v>0</v>
      </c>
      <c r="CZ57" s="1">
        <v>0</v>
      </c>
      <c r="DA57" s="1">
        <f>SUM(CU57:CZ57)</f>
        <v>1</v>
      </c>
      <c r="DB57" s="1">
        <v>1</v>
      </c>
      <c r="DC57" s="1">
        <v>0</v>
      </c>
      <c r="DD57" s="1">
        <v>0</v>
      </c>
      <c r="DE57" s="1">
        <v>0</v>
      </c>
      <c r="DF57" s="1">
        <v>0</v>
      </c>
      <c r="DG57" s="1">
        <v>0</v>
      </c>
      <c r="DH57" s="1">
        <f>SUM(DB57:DG57)</f>
        <v>1</v>
      </c>
      <c r="DI57" s="14">
        <f>DH57-DA57</f>
        <v>0</v>
      </c>
      <c r="DJ57" s="1">
        <v>1</v>
      </c>
      <c r="DK57" s="1">
        <v>0</v>
      </c>
      <c r="DL57" s="1">
        <v>0</v>
      </c>
      <c r="DM57" s="1">
        <v>0</v>
      </c>
      <c r="DN57" s="1">
        <v>0</v>
      </c>
      <c r="DO57" s="1">
        <v>0</v>
      </c>
      <c r="DP57" s="1">
        <v>0</v>
      </c>
      <c r="DQ57" s="1">
        <v>0</v>
      </c>
      <c r="DR57" s="1">
        <f>SUM(DJ57:DQ57)</f>
        <v>1</v>
      </c>
      <c r="DS57" s="1">
        <v>1</v>
      </c>
      <c r="DT57" s="1">
        <v>0</v>
      </c>
      <c r="DU57" s="1">
        <v>0</v>
      </c>
      <c r="DV57" s="1">
        <v>0</v>
      </c>
      <c r="DW57" s="1">
        <v>0</v>
      </c>
      <c r="DX57" s="1">
        <v>0</v>
      </c>
      <c r="DY57" s="1">
        <v>0</v>
      </c>
      <c r="DZ57" s="1">
        <v>0</v>
      </c>
      <c r="EA57" s="1">
        <f>SUM(DS57:DZ57)</f>
        <v>1</v>
      </c>
      <c r="EB57" s="14">
        <f>EA57-DR57</f>
        <v>0</v>
      </c>
      <c r="EC57" s="1">
        <v>2</v>
      </c>
      <c r="ED57" s="1">
        <v>0</v>
      </c>
      <c r="EE57" s="1">
        <f>SUM(EC57:ED57)</f>
        <v>2</v>
      </c>
      <c r="EF57" s="1">
        <v>5</v>
      </c>
      <c r="EG57" s="1">
        <v>5</v>
      </c>
      <c r="EH57" s="1">
        <v>5</v>
      </c>
      <c r="EI57" s="1">
        <v>5</v>
      </c>
      <c r="EJ57" s="1">
        <f>SUM(EF57:EI57)</f>
        <v>20</v>
      </c>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row>
    <row r="58" spans="1:250" s="14" customFormat="1">
      <c r="A58" s="14">
        <v>49</v>
      </c>
      <c r="B58" s="64">
        <v>1</v>
      </c>
      <c r="C58" s="3">
        <v>1</v>
      </c>
      <c r="D58" s="1">
        <v>3</v>
      </c>
      <c r="E58" s="1">
        <v>1</v>
      </c>
      <c r="F58" s="1" t="s">
        <v>2063</v>
      </c>
      <c r="G58" s="1" t="s">
        <v>1955</v>
      </c>
      <c r="H58" s="1" t="s">
        <v>4767</v>
      </c>
      <c r="I58" s="1" t="s">
        <v>2100</v>
      </c>
      <c r="J58" s="1" t="s">
        <v>1990</v>
      </c>
      <c r="K58" s="1" t="s">
        <v>5364</v>
      </c>
      <c r="L58" s="1">
        <v>7</v>
      </c>
      <c r="M58" s="1">
        <v>19</v>
      </c>
      <c r="N58" s="1">
        <v>20</v>
      </c>
      <c r="O58" s="1" t="s">
        <v>3889</v>
      </c>
      <c r="P58" s="1" t="s">
        <v>5365</v>
      </c>
      <c r="Q58" s="1" t="s">
        <v>3309</v>
      </c>
      <c r="R58" s="1" t="s">
        <v>2335</v>
      </c>
      <c r="S58" s="1" t="s">
        <v>4846</v>
      </c>
      <c r="T58" s="1" t="s">
        <v>2444</v>
      </c>
      <c r="U58" s="1" t="s">
        <v>3718</v>
      </c>
      <c r="V58" s="1" t="s">
        <v>3017</v>
      </c>
      <c r="W58" s="1" t="s">
        <v>2609</v>
      </c>
      <c r="X58" s="1" t="s">
        <v>5366</v>
      </c>
      <c r="Y58" s="1" t="s">
        <v>2611</v>
      </c>
      <c r="Z58" s="1" t="s">
        <v>2503</v>
      </c>
      <c r="AA58" s="1" t="s">
        <v>5367</v>
      </c>
      <c r="AB58" s="1" t="s">
        <v>5368</v>
      </c>
      <c r="AC58" s="1" t="s">
        <v>4397</v>
      </c>
      <c r="AD58" s="1" t="s">
        <v>2357</v>
      </c>
      <c r="AE58" s="1" t="s">
        <v>5369</v>
      </c>
      <c r="AF58" s="1" t="s">
        <v>3348</v>
      </c>
      <c r="AG58" s="1" t="s">
        <v>5197</v>
      </c>
      <c r="AH58" s="1" t="s">
        <v>5370</v>
      </c>
      <c r="AI58" s="1"/>
      <c r="AJ58" s="1"/>
      <c r="AK58" s="1"/>
      <c r="AL58" s="1"/>
      <c r="AM58" s="1"/>
      <c r="AN58" s="1"/>
      <c r="AO58" s="1"/>
      <c r="AP58" s="1"/>
      <c r="AQ58" s="1"/>
      <c r="AR58" s="1"/>
      <c r="AS58" s="1"/>
      <c r="AT58" s="1"/>
      <c r="AU58" s="1"/>
      <c r="AV58" s="1"/>
      <c r="AW58" s="1"/>
      <c r="AX58" s="1">
        <v>2</v>
      </c>
      <c r="AY58" s="1">
        <v>1</v>
      </c>
      <c r="AZ58" s="1"/>
      <c r="BA58" s="1">
        <v>4</v>
      </c>
      <c r="BB58" s="1"/>
      <c r="BC58" s="1">
        <v>54</v>
      </c>
      <c r="BD58" s="1">
        <v>0</v>
      </c>
      <c r="BE58" s="1">
        <v>3</v>
      </c>
      <c r="BF58" s="1">
        <v>1</v>
      </c>
      <c r="BG58" s="1">
        <v>4</v>
      </c>
      <c r="BH58" s="1">
        <v>157.5</v>
      </c>
      <c r="BI58" s="1">
        <v>56.94</v>
      </c>
      <c r="BJ58" s="1"/>
      <c r="BK58" s="1"/>
      <c r="BL58" s="1"/>
      <c r="BM58" s="1"/>
      <c r="BN58" s="1"/>
      <c r="BO58" s="1">
        <f>IF(AZ58&gt;=85,1,0)</f>
        <v>0</v>
      </c>
      <c r="BP58" s="1">
        <f>IF(BA58=1,1,0)</f>
        <v>0</v>
      </c>
      <c r="BQ58" s="1"/>
      <c r="BR58" s="1"/>
      <c r="BS58" s="1"/>
      <c r="BT58" s="1"/>
      <c r="BU58" s="1"/>
      <c r="BW58" s="1"/>
      <c r="BX58" s="1"/>
      <c r="BY58" s="1"/>
      <c r="BZ58" s="1"/>
      <c r="CA58" s="1"/>
      <c r="CB58" s="1"/>
      <c r="CC58" s="1"/>
      <c r="CD58" s="1"/>
      <c r="CE58" s="1"/>
      <c r="CF58" s="1"/>
      <c r="CG58" s="1"/>
      <c r="CH58" s="1"/>
      <c r="CI58" s="1"/>
      <c r="CJ58" s="1"/>
      <c r="CK58" s="1"/>
      <c r="CL58" s="1"/>
      <c r="CM58" s="1"/>
      <c r="CN58" s="1">
        <v>2</v>
      </c>
      <c r="CO58" s="1"/>
      <c r="CP58" s="1"/>
      <c r="CQ58" s="1"/>
      <c r="CR58" s="1"/>
      <c r="CS58" s="1"/>
      <c r="CT58" s="1"/>
      <c r="CU58" s="1"/>
      <c r="CV58" s="1"/>
      <c r="CW58" s="1"/>
      <c r="CX58" s="1"/>
      <c r="CY58" s="1"/>
      <c r="CZ58" s="1"/>
      <c r="DA58" s="1"/>
      <c r="DB58" s="1"/>
      <c r="DC58" s="1"/>
      <c r="DD58" s="1"/>
      <c r="DE58" s="1"/>
      <c r="DF58" s="1"/>
      <c r="DG58" s="1"/>
      <c r="DH58" s="1"/>
      <c r="DJ58" s="1"/>
      <c r="DK58" s="1"/>
      <c r="DL58" s="1"/>
      <c r="DM58" s="1"/>
      <c r="DN58" s="1"/>
      <c r="DO58" s="1"/>
      <c r="DP58" s="1"/>
      <c r="DQ58" s="1"/>
      <c r="DR58" s="1"/>
      <c r="DS58" s="1"/>
      <c r="DT58" s="1"/>
      <c r="DU58" s="1"/>
      <c r="DV58" s="1"/>
      <c r="DW58" s="1"/>
      <c r="DX58" s="1"/>
      <c r="DY58" s="1"/>
      <c r="DZ58" s="1"/>
      <c r="EA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row>
    <row r="59" spans="1:250" s="14" customFormat="1">
      <c r="A59" s="14">
        <v>50</v>
      </c>
      <c r="B59" s="61">
        <v>2</v>
      </c>
      <c r="C59" s="60">
        <v>2</v>
      </c>
      <c r="D59" s="14">
        <v>1</v>
      </c>
      <c r="E59" s="14">
        <v>1</v>
      </c>
      <c r="F59" s="14" t="s">
        <v>1941</v>
      </c>
      <c r="G59" s="14" t="s">
        <v>2063</v>
      </c>
      <c r="H59" s="14" t="s">
        <v>1955</v>
      </c>
      <c r="I59" s="14" t="s">
        <v>4253</v>
      </c>
      <c r="J59" s="14" t="s">
        <v>1928</v>
      </c>
      <c r="K59" s="1" t="s">
        <v>4254</v>
      </c>
      <c r="L59" s="14">
        <v>6</v>
      </c>
      <c r="M59" s="14">
        <v>12</v>
      </c>
      <c r="N59" s="14">
        <v>15</v>
      </c>
      <c r="O59" s="14" t="s">
        <v>4255</v>
      </c>
      <c r="P59" s="14" t="s">
        <v>4107</v>
      </c>
      <c r="Q59" s="14" t="s">
        <v>2335</v>
      </c>
      <c r="R59" s="14" t="s">
        <v>4256</v>
      </c>
      <c r="S59" s="14" t="s">
        <v>3517</v>
      </c>
      <c r="T59" s="14" t="s">
        <v>2468</v>
      </c>
      <c r="U59" s="14" t="s">
        <v>4257</v>
      </c>
      <c r="V59" s="14" t="s">
        <v>2444</v>
      </c>
      <c r="W59" s="14" t="s">
        <v>4258</v>
      </c>
      <c r="X59" s="14" t="s">
        <v>3081</v>
      </c>
      <c r="Y59" s="14" t="s">
        <v>3514</v>
      </c>
      <c r="Z59" s="14" t="s">
        <v>2844</v>
      </c>
      <c r="AA59" s="14" t="s">
        <v>4259</v>
      </c>
      <c r="AB59" s="14" t="s">
        <v>2986</v>
      </c>
      <c r="AC59" s="14" t="s">
        <v>4260</v>
      </c>
      <c r="AX59" s="14">
        <v>2</v>
      </c>
      <c r="AY59" s="14">
        <v>0</v>
      </c>
      <c r="AZ59" s="14">
        <v>2</v>
      </c>
      <c r="BA59" s="14">
        <v>5</v>
      </c>
      <c r="BC59" s="14">
        <v>76</v>
      </c>
      <c r="BD59" s="14">
        <v>1</v>
      </c>
      <c r="BE59" s="14">
        <v>1</v>
      </c>
      <c r="BF59" s="14">
        <v>1</v>
      </c>
      <c r="BG59" s="14">
        <v>2</v>
      </c>
      <c r="BH59" s="14">
        <v>172.7</v>
      </c>
      <c r="BI59" s="14">
        <v>28.13</v>
      </c>
      <c r="BJ59" s="14">
        <v>6</v>
      </c>
      <c r="BK59" s="14">
        <v>6</v>
      </c>
      <c r="BL59" s="14">
        <v>2</v>
      </c>
      <c r="BM59" s="14">
        <v>3</v>
      </c>
      <c r="BN59" s="14">
        <v>0</v>
      </c>
      <c r="BO59" s="14">
        <f>IF(BC59&gt;=85,1,0)</f>
        <v>0</v>
      </c>
      <c r="BP59" s="14">
        <f>IF(BD59=1,1,0)</f>
        <v>1</v>
      </c>
      <c r="BQ59" s="14">
        <v>1</v>
      </c>
      <c r="BR59" s="14">
        <v>1</v>
      </c>
      <c r="BS59" s="14">
        <v>1</v>
      </c>
      <c r="BT59" s="14">
        <v>0</v>
      </c>
      <c r="BU59" s="14">
        <v>0</v>
      </c>
      <c r="BV59" s="14">
        <f t="shared" ref="BV59:BV90" si="26">SUM(BO59:BU59)</f>
        <v>4</v>
      </c>
      <c r="BW59" s="14">
        <v>5</v>
      </c>
      <c r="BX59" s="14">
        <v>0</v>
      </c>
      <c r="BY59" s="14">
        <v>1</v>
      </c>
      <c r="BZ59" s="14">
        <v>0</v>
      </c>
      <c r="CA59" s="14">
        <v>0</v>
      </c>
      <c r="CB59" s="14">
        <v>0</v>
      </c>
      <c r="CC59" s="14">
        <v>1</v>
      </c>
      <c r="CD59" s="14">
        <v>1</v>
      </c>
      <c r="CE59" s="14">
        <v>1</v>
      </c>
      <c r="CF59" s="14">
        <f t="shared" ref="CF59:CF90" si="27">SUM(BX59:CE59)</f>
        <v>4</v>
      </c>
      <c r="CG59" s="14">
        <v>1</v>
      </c>
      <c r="CH59" s="14">
        <v>3</v>
      </c>
      <c r="CI59" s="14">
        <v>1</v>
      </c>
      <c r="CJ59" s="14">
        <v>5</v>
      </c>
      <c r="CK59" s="14">
        <f t="shared" ref="CK59:CK90" si="28">SUM(CG59:CJ59)</f>
        <v>10</v>
      </c>
      <c r="CL59" s="14">
        <v>0</v>
      </c>
      <c r="CM59" s="14">
        <v>1</v>
      </c>
      <c r="CN59" s="14">
        <v>1</v>
      </c>
      <c r="CO59" s="14">
        <v>3</v>
      </c>
      <c r="CP59" s="14">
        <v>1</v>
      </c>
      <c r="CQ59" s="14">
        <v>3</v>
      </c>
      <c r="CR59" s="14">
        <v>1</v>
      </c>
      <c r="CS59" s="14">
        <v>2</v>
      </c>
      <c r="CT59" s="14">
        <v>50</v>
      </c>
      <c r="CU59" s="14">
        <v>1</v>
      </c>
      <c r="CV59" s="14">
        <v>1</v>
      </c>
      <c r="CW59" s="14">
        <v>1</v>
      </c>
      <c r="CX59" s="14">
        <v>1</v>
      </c>
      <c r="CY59" s="14">
        <v>1</v>
      </c>
      <c r="CZ59" s="14">
        <v>1</v>
      </c>
      <c r="DA59" s="14">
        <f t="shared" ref="DA59:DA90" si="29">SUM(CU59:CZ59)</f>
        <v>6</v>
      </c>
      <c r="DB59" s="14">
        <v>1</v>
      </c>
      <c r="DC59" s="14">
        <v>1</v>
      </c>
      <c r="DD59" s="14">
        <v>1</v>
      </c>
      <c r="DE59" s="14">
        <v>1</v>
      </c>
      <c r="DF59" s="14">
        <v>1</v>
      </c>
      <c r="DG59" s="14">
        <v>1</v>
      </c>
      <c r="DH59" s="14">
        <f t="shared" ref="DH59:DH90" si="30">SUM(DB59:DG59)</f>
        <v>6</v>
      </c>
      <c r="DI59" s="14">
        <f t="shared" ref="DI59:DI90" si="31">DH59-DA59</f>
        <v>0</v>
      </c>
      <c r="DJ59" s="14">
        <v>1</v>
      </c>
      <c r="DK59" s="14">
        <v>0</v>
      </c>
      <c r="DL59" s="14">
        <v>1</v>
      </c>
      <c r="DM59" s="14">
        <v>0</v>
      </c>
      <c r="DN59" s="14">
        <v>0</v>
      </c>
      <c r="DO59" s="14">
        <v>0</v>
      </c>
      <c r="DP59" s="14">
        <v>0</v>
      </c>
      <c r="DQ59" s="14">
        <v>1</v>
      </c>
      <c r="DR59" s="14">
        <f t="shared" ref="DR59:DR90" si="32">SUM(DJ59:DQ59)</f>
        <v>3</v>
      </c>
      <c r="DS59" s="14">
        <v>1</v>
      </c>
      <c r="DT59" s="14">
        <v>0</v>
      </c>
      <c r="DU59" s="14">
        <v>1</v>
      </c>
      <c r="DV59" s="14">
        <v>0</v>
      </c>
      <c r="DW59" s="14">
        <v>0</v>
      </c>
      <c r="DX59" s="14">
        <v>0</v>
      </c>
      <c r="DY59" s="14">
        <v>0</v>
      </c>
      <c r="DZ59" s="14">
        <v>1</v>
      </c>
      <c r="EA59" s="14">
        <f t="shared" ref="EA59:EA90" si="33">SUM(DS59:DZ59)</f>
        <v>3</v>
      </c>
      <c r="EB59" s="14">
        <f t="shared" ref="EB59:EB90" si="34">EA59-DR59</f>
        <v>0</v>
      </c>
      <c r="EC59" s="14">
        <v>2</v>
      </c>
      <c r="ED59" s="14">
        <v>1</v>
      </c>
      <c r="EE59" s="14">
        <f t="shared" ref="EE59:EE90" si="35">SUM(EC59:ED59)</f>
        <v>3</v>
      </c>
      <c r="EF59" s="14">
        <v>5</v>
      </c>
      <c r="EG59" s="14">
        <v>5</v>
      </c>
      <c r="EH59" s="14">
        <v>5</v>
      </c>
      <c r="EI59" s="14">
        <v>5</v>
      </c>
      <c r="EJ59" s="14">
        <f t="shared" ref="EJ59:EJ90" si="36">SUM(EF59:EI59)</f>
        <v>20</v>
      </c>
    </row>
    <row r="60" spans="1:250" s="14" customFormat="1">
      <c r="A60" s="14">
        <v>51</v>
      </c>
      <c r="B60" s="14">
        <v>2</v>
      </c>
      <c r="C60" s="60">
        <v>1</v>
      </c>
      <c r="D60" s="14">
        <v>1</v>
      </c>
      <c r="E60" s="14">
        <v>1</v>
      </c>
      <c r="K60" s="1" t="s">
        <v>3458</v>
      </c>
      <c r="L60" s="14">
        <v>0</v>
      </c>
      <c r="M60" s="14">
        <v>3</v>
      </c>
      <c r="N60" s="14">
        <v>6</v>
      </c>
      <c r="O60" s="14" t="s">
        <v>3459</v>
      </c>
      <c r="P60" s="14" t="s">
        <v>3460</v>
      </c>
      <c r="Q60" s="14" t="s">
        <v>3461</v>
      </c>
      <c r="R60" s="14" t="s">
        <v>3462</v>
      </c>
      <c r="S60" s="14" t="s">
        <v>3463</v>
      </c>
      <c r="T60" s="14" t="s">
        <v>3364</v>
      </c>
      <c r="AX60" s="14">
        <v>2</v>
      </c>
      <c r="BA60" s="14">
        <v>6</v>
      </c>
      <c r="BC60" s="14">
        <v>50</v>
      </c>
      <c r="BD60" s="14">
        <v>0</v>
      </c>
      <c r="BE60" s="14">
        <v>5</v>
      </c>
      <c r="BF60" s="14">
        <v>2</v>
      </c>
      <c r="BG60" s="14">
        <v>3</v>
      </c>
      <c r="BI60" s="14">
        <v>50.31</v>
      </c>
      <c r="BJ60" s="14">
        <v>1</v>
      </c>
      <c r="BK60" s="14">
        <v>0</v>
      </c>
      <c r="BL60" s="14">
        <v>1</v>
      </c>
      <c r="BM60" s="14">
        <v>2</v>
      </c>
      <c r="BN60" s="14">
        <v>1</v>
      </c>
      <c r="BO60" s="14">
        <f>IF(BC60&gt;=85,1,0)</f>
        <v>0</v>
      </c>
      <c r="BP60" s="14">
        <f>IF(BD60=1,1,0)</f>
        <v>0</v>
      </c>
      <c r="BQ60" s="14">
        <v>1</v>
      </c>
      <c r="BR60" s="14">
        <v>1</v>
      </c>
      <c r="BS60" s="14">
        <v>0</v>
      </c>
      <c r="BT60" s="14">
        <v>1</v>
      </c>
      <c r="BU60" s="14">
        <v>1</v>
      </c>
      <c r="BV60" s="14">
        <f t="shared" si="26"/>
        <v>4</v>
      </c>
      <c r="BW60" s="14">
        <v>5</v>
      </c>
      <c r="BX60" s="14">
        <v>0</v>
      </c>
      <c r="BY60" s="14">
        <v>0</v>
      </c>
      <c r="BZ60" s="14">
        <v>0</v>
      </c>
      <c r="CA60" s="14">
        <v>0</v>
      </c>
      <c r="CB60" s="14">
        <v>0</v>
      </c>
      <c r="CC60" s="14">
        <v>0</v>
      </c>
      <c r="CD60" s="14">
        <v>0</v>
      </c>
      <c r="CE60" s="14">
        <v>0</v>
      </c>
      <c r="CF60" s="14">
        <f t="shared" si="27"/>
        <v>0</v>
      </c>
      <c r="CG60" s="14">
        <v>3</v>
      </c>
      <c r="CH60" s="14">
        <v>5</v>
      </c>
      <c r="CI60" s="14">
        <v>5</v>
      </c>
      <c r="CJ60" s="14">
        <v>5</v>
      </c>
      <c r="CK60" s="14">
        <f t="shared" si="28"/>
        <v>18</v>
      </c>
      <c r="CL60" s="14">
        <v>0</v>
      </c>
      <c r="CM60" s="14">
        <v>6</v>
      </c>
      <c r="CN60" s="14">
        <v>0</v>
      </c>
      <c r="CO60" s="14">
        <v>4</v>
      </c>
      <c r="CP60" s="14">
        <v>4</v>
      </c>
      <c r="CQ60" s="14">
        <v>1</v>
      </c>
      <c r="CR60" s="14">
        <v>1</v>
      </c>
      <c r="CS60" s="14">
        <v>1</v>
      </c>
      <c r="CT60" s="14">
        <v>40</v>
      </c>
      <c r="CU60" s="14">
        <v>0</v>
      </c>
      <c r="CV60" s="14">
        <v>0</v>
      </c>
      <c r="CW60" s="14">
        <v>0</v>
      </c>
      <c r="CX60" s="14">
        <v>0</v>
      </c>
      <c r="CY60" s="14">
        <v>0</v>
      </c>
      <c r="CZ60" s="14">
        <v>1</v>
      </c>
      <c r="DA60" s="14">
        <f t="shared" si="29"/>
        <v>1</v>
      </c>
      <c r="DB60" s="14">
        <v>0</v>
      </c>
      <c r="DC60" s="14">
        <v>0</v>
      </c>
      <c r="DD60" s="14">
        <v>0</v>
      </c>
      <c r="DE60" s="14">
        <v>0</v>
      </c>
      <c r="DF60" s="14">
        <v>0</v>
      </c>
      <c r="DG60" s="14">
        <v>1</v>
      </c>
      <c r="DH60" s="14">
        <f t="shared" si="30"/>
        <v>1</v>
      </c>
      <c r="DI60" s="14">
        <f t="shared" si="31"/>
        <v>0</v>
      </c>
      <c r="DJ60" s="14">
        <v>1</v>
      </c>
      <c r="DK60" s="14">
        <v>0</v>
      </c>
      <c r="DL60" s="14">
        <v>0</v>
      </c>
      <c r="DM60" s="14">
        <v>0</v>
      </c>
      <c r="DN60" s="14">
        <v>0</v>
      </c>
      <c r="DO60" s="14">
        <v>0</v>
      </c>
      <c r="DP60" s="14">
        <v>0</v>
      </c>
      <c r="DQ60" s="14">
        <v>1</v>
      </c>
      <c r="DR60" s="14">
        <f t="shared" si="32"/>
        <v>2</v>
      </c>
      <c r="DS60" s="14">
        <v>1</v>
      </c>
      <c r="DT60" s="14">
        <v>0</v>
      </c>
      <c r="DU60" s="14">
        <v>0</v>
      </c>
      <c r="DV60" s="14">
        <v>0</v>
      </c>
      <c r="DW60" s="14">
        <v>0</v>
      </c>
      <c r="DX60" s="14">
        <v>0</v>
      </c>
      <c r="DY60" s="14">
        <v>0</v>
      </c>
      <c r="DZ60" s="14">
        <v>1</v>
      </c>
      <c r="EA60" s="14">
        <f t="shared" si="33"/>
        <v>2</v>
      </c>
      <c r="EB60" s="14">
        <f t="shared" si="34"/>
        <v>0</v>
      </c>
      <c r="EC60" s="14">
        <v>0</v>
      </c>
      <c r="ED60" s="14">
        <v>0</v>
      </c>
      <c r="EE60" s="14">
        <f t="shared" si="35"/>
        <v>0</v>
      </c>
      <c r="EF60" s="14">
        <v>5</v>
      </c>
      <c r="EG60" s="14">
        <v>5</v>
      </c>
      <c r="EH60" s="14">
        <v>5</v>
      </c>
      <c r="EI60" s="14">
        <v>5</v>
      </c>
      <c r="EJ60" s="14">
        <f t="shared" si="36"/>
        <v>20</v>
      </c>
    </row>
    <row r="61" spans="1:250" s="14" customFormat="1">
      <c r="A61" s="14">
        <v>52</v>
      </c>
      <c r="B61" s="61">
        <v>1</v>
      </c>
      <c r="C61" s="60">
        <v>1</v>
      </c>
      <c r="D61" s="14">
        <v>3</v>
      </c>
      <c r="E61" s="14">
        <v>1</v>
      </c>
      <c r="F61" s="14" t="s">
        <v>3595</v>
      </c>
      <c r="G61" s="14" t="s">
        <v>2100</v>
      </c>
      <c r="H61" s="14" t="s">
        <v>1928</v>
      </c>
      <c r="I61" s="14" t="s">
        <v>2489</v>
      </c>
      <c r="J61" s="14" t="s">
        <v>1977</v>
      </c>
      <c r="K61" s="1" t="s">
        <v>4139</v>
      </c>
      <c r="L61" s="14">
        <v>5</v>
      </c>
      <c r="M61" s="14">
        <v>7</v>
      </c>
      <c r="N61" s="14">
        <v>11</v>
      </c>
      <c r="O61" s="14" t="s">
        <v>2832</v>
      </c>
      <c r="P61" s="14" t="s">
        <v>2647</v>
      </c>
      <c r="Q61" s="14" t="s">
        <v>2335</v>
      </c>
      <c r="R61" s="14" t="s">
        <v>4140</v>
      </c>
      <c r="S61" s="14" t="s">
        <v>2781</v>
      </c>
      <c r="T61" s="14" t="s">
        <v>2469</v>
      </c>
      <c r="U61" s="14" t="s">
        <v>4141</v>
      </c>
      <c r="V61" s="14" t="s">
        <v>4142</v>
      </c>
      <c r="W61" s="14" t="s">
        <v>4143</v>
      </c>
      <c r="X61" s="14" t="s">
        <v>4144</v>
      </c>
      <c r="Y61" s="14" t="s">
        <v>3522</v>
      </c>
      <c r="AX61" s="14">
        <v>2</v>
      </c>
      <c r="AY61" s="14">
        <v>1</v>
      </c>
      <c r="AZ61" s="14">
        <v>2</v>
      </c>
      <c r="BA61" s="14">
        <v>4</v>
      </c>
      <c r="BC61" s="14">
        <v>70</v>
      </c>
      <c r="BD61" s="14">
        <v>0</v>
      </c>
      <c r="BE61" s="14">
        <v>3</v>
      </c>
      <c r="BF61" s="14">
        <v>2</v>
      </c>
      <c r="BG61" s="14">
        <v>4</v>
      </c>
      <c r="BH61" s="14">
        <v>162.6</v>
      </c>
      <c r="BI61" s="14">
        <v>29.73</v>
      </c>
      <c r="BJ61" s="14">
        <v>0</v>
      </c>
      <c r="BK61" s="14">
        <v>1</v>
      </c>
      <c r="BL61" s="14">
        <v>4</v>
      </c>
      <c r="BM61" s="14">
        <v>3</v>
      </c>
      <c r="BN61" s="14">
        <v>0</v>
      </c>
      <c r="BO61" s="14">
        <f>IF(BC61&gt;=85,1,0)</f>
        <v>0</v>
      </c>
      <c r="BP61" s="14">
        <f>IF(BD61=1,1,0)</f>
        <v>0</v>
      </c>
      <c r="BQ61" s="14">
        <v>0</v>
      </c>
      <c r="BR61" s="14">
        <v>1</v>
      </c>
      <c r="BS61" s="14">
        <v>1</v>
      </c>
      <c r="BT61" s="14">
        <v>1</v>
      </c>
      <c r="BU61" s="14">
        <v>0</v>
      </c>
      <c r="BV61" s="14">
        <f t="shared" si="26"/>
        <v>3</v>
      </c>
      <c r="BW61" s="14">
        <v>4</v>
      </c>
      <c r="BX61" s="14">
        <v>0</v>
      </c>
      <c r="BY61" s="14">
        <v>0</v>
      </c>
      <c r="BZ61" s="14">
        <v>0</v>
      </c>
      <c r="CA61" s="14">
        <v>0</v>
      </c>
      <c r="CB61" s="14">
        <v>0</v>
      </c>
      <c r="CC61" s="14">
        <v>0</v>
      </c>
      <c r="CD61" s="14">
        <v>0</v>
      </c>
      <c r="CE61" s="14">
        <v>0</v>
      </c>
      <c r="CF61" s="14">
        <f t="shared" si="27"/>
        <v>0</v>
      </c>
      <c r="CG61" s="14">
        <v>2</v>
      </c>
      <c r="CH61" s="14">
        <v>3</v>
      </c>
      <c r="CI61" s="14">
        <v>5</v>
      </c>
      <c r="CJ61" s="14">
        <v>1</v>
      </c>
      <c r="CK61" s="14">
        <f t="shared" si="28"/>
        <v>11</v>
      </c>
      <c r="CL61" s="14">
        <v>0</v>
      </c>
      <c r="CM61" s="14">
        <v>1</v>
      </c>
      <c r="CN61" s="14">
        <v>0</v>
      </c>
      <c r="CO61" s="14">
        <v>2</v>
      </c>
      <c r="CP61" s="14">
        <v>2</v>
      </c>
      <c r="CQ61" s="14">
        <v>3</v>
      </c>
      <c r="CR61" s="14">
        <v>2</v>
      </c>
      <c r="CS61" s="14">
        <v>1</v>
      </c>
      <c r="CT61" s="14">
        <v>50</v>
      </c>
      <c r="CU61" s="14">
        <v>1</v>
      </c>
      <c r="CV61" s="14">
        <v>1</v>
      </c>
      <c r="CW61" s="14">
        <v>1</v>
      </c>
      <c r="CX61" s="14">
        <v>1</v>
      </c>
      <c r="CY61" s="14">
        <v>1</v>
      </c>
      <c r="CZ61" s="14">
        <v>1</v>
      </c>
      <c r="DA61" s="14">
        <f t="shared" si="29"/>
        <v>6</v>
      </c>
      <c r="DB61" s="14">
        <v>1</v>
      </c>
      <c r="DC61" s="14">
        <v>1</v>
      </c>
      <c r="DD61" s="14">
        <v>1</v>
      </c>
      <c r="DE61" s="14">
        <v>1</v>
      </c>
      <c r="DF61" s="14">
        <v>1</v>
      </c>
      <c r="DG61" s="14">
        <v>1</v>
      </c>
      <c r="DH61" s="14">
        <f t="shared" si="30"/>
        <v>6</v>
      </c>
      <c r="DI61" s="14">
        <f t="shared" si="31"/>
        <v>0</v>
      </c>
      <c r="DJ61" s="14">
        <v>1</v>
      </c>
      <c r="DK61" s="14">
        <v>0</v>
      </c>
      <c r="DL61" s="14">
        <v>0</v>
      </c>
      <c r="DM61" s="14">
        <v>0</v>
      </c>
      <c r="DN61" s="14">
        <v>1</v>
      </c>
      <c r="DO61" s="14">
        <v>1</v>
      </c>
      <c r="DP61" s="14">
        <v>1</v>
      </c>
      <c r="DQ61" s="14">
        <v>1</v>
      </c>
      <c r="DR61" s="14">
        <f t="shared" si="32"/>
        <v>5</v>
      </c>
      <c r="DS61" s="14">
        <v>1</v>
      </c>
      <c r="DT61" s="14">
        <v>0</v>
      </c>
      <c r="DU61" s="14">
        <v>0</v>
      </c>
      <c r="DV61" s="14">
        <v>0</v>
      </c>
      <c r="DW61" s="14">
        <v>1</v>
      </c>
      <c r="DX61" s="14">
        <v>1</v>
      </c>
      <c r="DY61" s="14">
        <v>1</v>
      </c>
      <c r="DZ61" s="14">
        <v>1</v>
      </c>
      <c r="EA61" s="14">
        <f t="shared" si="33"/>
        <v>5</v>
      </c>
      <c r="EB61" s="14">
        <f t="shared" si="34"/>
        <v>0</v>
      </c>
      <c r="EC61" s="14">
        <v>1</v>
      </c>
      <c r="ED61" s="14">
        <v>1</v>
      </c>
      <c r="EE61" s="14">
        <f t="shared" si="35"/>
        <v>2</v>
      </c>
      <c r="EF61" s="14">
        <v>4</v>
      </c>
      <c r="EG61" s="14">
        <v>5</v>
      </c>
      <c r="EH61" s="14">
        <v>5</v>
      </c>
      <c r="EI61" s="14">
        <v>5</v>
      </c>
      <c r="EJ61" s="14">
        <f t="shared" si="36"/>
        <v>19</v>
      </c>
    </row>
    <row r="62" spans="1:250" s="14" customFormat="1">
      <c r="A62" s="14">
        <v>53</v>
      </c>
      <c r="B62" s="61">
        <v>1</v>
      </c>
      <c r="C62" s="60">
        <v>1</v>
      </c>
      <c r="D62" s="14">
        <v>1</v>
      </c>
      <c r="E62" s="14">
        <v>1</v>
      </c>
      <c r="F62" s="14" t="s">
        <v>1928</v>
      </c>
      <c r="G62" s="14" t="s">
        <v>2454</v>
      </c>
      <c r="K62" s="1" t="s">
        <v>4868</v>
      </c>
      <c r="L62" s="14">
        <v>2</v>
      </c>
      <c r="M62" s="14">
        <v>3</v>
      </c>
      <c r="N62" s="14">
        <v>5</v>
      </c>
      <c r="O62" s="14" t="s">
        <v>2457</v>
      </c>
      <c r="P62" s="14" t="s">
        <v>2833</v>
      </c>
      <c r="Q62" s="14" t="s">
        <v>2774</v>
      </c>
      <c r="R62" s="14" t="s">
        <v>4869</v>
      </c>
      <c r="S62" s="14" t="s">
        <v>4870</v>
      </c>
      <c r="AX62" s="14">
        <v>2</v>
      </c>
      <c r="AY62" s="14">
        <v>1</v>
      </c>
      <c r="AZ62" s="14">
        <v>2</v>
      </c>
      <c r="BA62" s="14">
        <v>3</v>
      </c>
      <c r="BC62" s="14">
        <v>53</v>
      </c>
      <c r="BD62" s="14">
        <v>1</v>
      </c>
      <c r="BE62" s="14">
        <v>1</v>
      </c>
      <c r="BF62" s="14">
        <v>1</v>
      </c>
      <c r="BG62" s="14">
        <v>1</v>
      </c>
      <c r="BH62" s="14">
        <v>177.8</v>
      </c>
      <c r="BI62" s="14">
        <v>44.77</v>
      </c>
      <c r="BJ62" s="14">
        <v>0</v>
      </c>
      <c r="BK62" s="14">
        <v>0</v>
      </c>
      <c r="BL62" s="14">
        <v>5</v>
      </c>
      <c r="BM62" s="14">
        <v>1</v>
      </c>
      <c r="BN62" s="14">
        <v>0</v>
      </c>
      <c r="BO62" s="14">
        <f>IF(BC62&gt;=85,1,0)</f>
        <v>0</v>
      </c>
      <c r="BP62" s="14">
        <f>IF(BD62=1,1,0)</f>
        <v>1</v>
      </c>
      <c r="BQ62" s="14">
        <v>0</v>
      </c>
      <c r="BR62" s="14">
        <v>0</v>
      </c>
      <c r="BS62" s="14">
        <v>0</v>
      </c>
      <c r="BT62" s="14">
        <v>1</v>
      </c>
      <c r="BU62" s="14">
        <v>0</v>
      </c>
      <c r="BV62" s="14">
        <f t="shared" si="26"/>
        <v>2</v>
      </c>
      <c r="BW62" s="14">
        <v>2</v>
      </c>
      <c r="BX62" s="14">
        <v>0</v>
      </c>
      <c r="BY62" s="14">
        <v>0</v>
      </c>
      <c r="BZ62" s="14">
        <v>0</v>
      </c>
      <c r="CA62" s="14">
        <v>0</v>
      </c>
      <c r="CB62" s="14">
        <v>0</v>
      </c>
      <c r="CC62" s="14">
        <v>0</v>
      </c>
      <c r="CD62" s="14">
        <v>0</v>
      </c>
      <c r="CE62" s="14">
        <v>0</v>
      </c>
      <c r="CF62" s="14">
        <f t="shared" si="27"/>
        <v>0</v>
      </c>
      <c r="CG62" s="14">
        <v>5</v>
      </c>
      <c r="CH62" s="14">
        <v>5</v>
      </c>
      <c r="CI62" s="14">
        <v>5</v>
      </c>
      <c r="CJ62" s="14">
        <v>5</v>
      </c>
      <c r="CK62" s="14">
        <f t="shared" si="28"/>
        <v>20</v>
      </c>
      <c r="CL62" s="14">
        <v>0</v>
      </c>
      <c r="CM62" s="14">
        <v>1</v>
      </c>
      <c r="CN62" s="14">
        <v>2</v>
      </c>
      <c r="CO62" s="14">
        <v>1</v>
      </c>
      <c r="CP62" s="14">
        <v>1</v>
      </c>
      <c r="CQ62" s="14">
        <v>1</v>
      </c>
      <c r="CR62" s="14">
        <v>3</v>
      </c>
      <c r="CS62" s="14">
        <v>1</v>
      </c>
      <c r="CT62" s="14">
        <v>70</v>
      </c>
      <c r="CU62" s="14">
        <v>1</v>
      </c>
      <c r="CV62" s="14">
        <v>1</v>
      </c>
      <c r="CW62" s="14">
        <v>1</v>
      </c>
      <c r="CX62" s="14">
        <v>1</v>
      </c>
      <c r="CY62" s="14">
        <v>1</v>
      </c>
      <c r="CZ62" s="14">
        <v>1</v>
      </c>
      <c r="DA62" s="14">
        <f t="shared" si="29"/>
        <v>6</v>
      </c>
      <c r="DB62" s="14">
        <v>1</v>
      </c>
      <c r="DC62" s="14">
        <v>1</v>
      </c>
      <c r="DD62" s="14">
        <v>1</v>
      </c>
      <c r="DE62" s="14">
        <v>1</v>
      </c>
      <c r="DF62" s="14">
        <v>1</v>
      </c>
      <c r="DG62" s="14">
        <v>1</v>
      </c>
      <c r="DH62" s="14">
        <f t="shared" si="30"/>
        <v>6</v>
      </c>
      <c r="DI62" s="14">
        <f t="shared" si="31"/>
        <v>0</v>
      </c>
      <c r="DJ62" s="14">
        <v>1</v>
      </c>
      <c r="DK62" s="14">
        <v>1</v>
      </c>
      <c r="DL62" s="14">
        <v>1</v>
      </c>
      <c r="DM62" s="14">
        <v>1</v>
      </c>
      <c r="DN62" s="14">
        <v>1</v>
      </c>
      <c r="DO62" s="14">
        <v>1</v>
      </c>
      <c r="DP62" s="14">
        <v>1</v>
      </c>
      <c r="DQ62" s="14">
        <v>1</v>
      </c>
      <c r="DR62" s="14">
        <f t="shared" si="32"/>
        <v>8</v>
      </c>
      <c r="DS62" s="14">
        <v>1</v>
      </c>
      <c r="DT62" s="14">
        <v>1</v>
      </c>
      <c r="DU62" s="14">
        <v>1</v>
      </c>
      <c r="DV62" s="14">
        <v>1</v>
      </c>
      <c r="DW62" s="14">
        <v>1</v>
      </c>
      <c r="DX62" s="14">
        <v>1</v>
      </c>
      <c r="DY62" s="14">
        <v>1</v>
      </c>
      <c r="DZ62" s="14">
        <v>1</v>
      </c>
      <c r="EA62" s="14">
        <f t="shared" si="33"/>
        <v>8</v>
      </c>
      <c r="EB62" s="14">
        <f t="shared" si="34"/>
        <v>0</v>
      </c>
      <c r="EC62" s="14">
        <v>0</v>
      </c>
      <c r="ED62" s="14">
        <v>0</v>
      </c>
      <c r="EE62" s="14">
        <f t="shared" si="35"/>
        <v>0</v>
      </c>
      <c r="EF62" s="14">
        <v>5</v>
      </c>
      <c r="EG62" s="14">
        <v>5</v>
      </c>
      <c r="EH62" s="14">
        <v>5</v>
      </c>
      <c r="EI62" s="14">
        <v>5</v>
      </c>
      <c r="EJ62" s="14">
        <f t="shared" si="36"/>
        <v>20</v>
      </c>
    </row>
    <row r="63" spans="1:250" s="14" customFormat="1">
      <c r="A63" s="14">
        <v>54</v>
      </c>
      <c r="B63" s="61">
        <v>2</v>
      </c>
      <c r="C63" s="60">
        <v>1</v>
      </c>
      <c r="D63" s="14">
        <v>1</v>
      </c>
      <c r="E63" s="14">
        <v>1</v>
      </c>
      <c r="F63" s="14" t="s">
        <v>2454</v>
      </c>
      <c r="G63" s="14" t="s">
        <v>1941</v>
      </c>
      <c r="H63" s="14" t="s">
        <v>2100</v>
      </c>
      <c r="I63" s="14" t="s">
        <v>1928</v>
      </c>
      <c r="J63" s="14" t="s">
        <v>1977</v>
      </c>
      <c r="K63" s="1" t="s">
        <v>4954</v>
      </c>
      <c r="L63" s="14">
        <v>5</v>
      </c>
      <c r="M63" s="14">
        <v>10</v>
      </c>
      <c r="N63" s="14">
        <v>12</v>
      </c>
      <c r="O63" s="14" t="s">
        <v>3309</v>
      </c>
      <c r="P63" s="14" t="s">
        <v>2832</v>
      </c>
      <c r="Q63" s="14" t="s">
        <v>2335</v>
      </c>
      <c r="R63" s="14" t="s">
        <v>4955</v>
      </c>
      <c r="S63" s="14" t="s">
        <v>2425</v>
      </c>
      <c r="T63" s="14" t="s">
        <v>2928</v>
      </c>
      <c r="U63" s="14" t="s">
        <v>2469</v>
      </c>
      <c r="V63" s="14" t="s">
        <v>3771</v>
      </c>
      <c r="W63" s="14" t="s">
        <v>4956</v>
      </c>
      <c r="X63" s="14" t="s">
        <v>4957</v>
      </c>
      <c r="Y63" s="14" t="s">
        <v>4958</v>
      </c>
      <c r="Z63" s="14" t="s">
        <v>3336</v>
      </c>
      <c r="AX63" s="14">
        <v>2</v>
      </c>
      <c r="AY63" s="14">
        <v>1</v>
      </c>
      <c r="AZ63" s="14">
        <v>2</v>
      </c>
      <c r="BA63" s="14">
        <v>4</v>
      </c>
      <c r="BC63" s="14">
        <v>70</v>
      </c>
      <c r="BD63" s="14">
        <v>0</v>
      </c>
      <c r="BE63" s="14">
        <v>3</v>
      </c>
      <c r="BF63" s="14">
        <v>1</v>
      </c>
      <c r="BG63" s="14">
        <v>2</v>
      </c>
      <c r="BH63" s="14">
        <v>157.5</v>
      </c>
      <c r="BI63" s="14">
        <v>33.47</v>
      </c>
      <c r="BJ63" s="14">
        <v>0</v>
      </c>
      <c r="BK63" s="14">
        <v>1</v>
      </c>
      <c r="BL63" s="14">
        <v>4</v>
      </c>
      <c r="BM63" s="14">
        <v>3</v>
      </c>
      <c r="BN63" s="14">
        <v>0</v>
      </c>
      <c r="BO63" s="14">
        <f>IF(BC63&gt;=85,1,0)</f>
        <v>0</v>
      </c>
      <c r="BP63" s="14">
        <f>IF(BD63=1,1,0)</f>
        <v>0</v>
      </c>
      <c r="BQ63" s="14">
        <v>1</v>
      </c>
      <c r="BR63" s="14">
        <v>0</v>
      </c>
      <c r="BS63" s="14">
        <v>0</v>
      </c>
      <c r="BT63" s="14">
        <v>1</v>
      </c>
      <c r="BU63" s="14">
        <v>0</v>
      </c>
      <c r="BV63" s="14">
        <f t="shared" si="26"/>
        <v>2</v>
      </c>
      <c r="BW63" s="14">
        <v>4</v>
      </c>
      <c r="BX63" s="14">
        <v>0</v>
      </c>
      <c r="BY63" s="14">
        <v>0</v>
      </c>
      <c r="BZ63" s="14">
        <v>0</v>
      </c>
      <c r="CA63" s="14">
        <v>0</v>
      </c>
      <c r="CB63" s="14">
        <v>0</v>
      </c>
      <c r="CC63" s="14">
        <v>1</v>
      </c>
      <c r="CD63" s="14">
        <v>0</v>
      </c>
      <c r="CE63" s="14">
        <v>0</v>
      </c>
      <c r="CF63" s="14">
        <f t="shared" si="27"/>
        <v>1</v>
      </c>
      <c r="CG63" s="14">
        <v>3</v>
      </c>
      <c r="CH63" s="14">
        <v>5</v>
      </c>
      <c r="CI63" s="14">
        <v>4</v>
      </c>
      <c r="CJ63" s="14">
        <v>4</v>
      </c>
      <c r="CK63" s="14">
        <f t="shared" si="28"/>
        <v>16</v>
      </c>
      <c r="CL63" s="14">
        <v>0</v>
      </c>
      <c r="CM63" s="14">
        <v>3</v>
      </c>
      <c r="CN63" s="14">
        <v>2</v>
      </c>
      <c r="CO63" s="14">
        <v>2</v>
      </c>
      <c r="CP63" s="14">
        <v>1</v>
      </c>
      <c r="CQ63" s="14">
        <v>1</v>
      </c>
      <c r="CR63" s="14">
        <v>3</v>
      </c>
      <c r="CS63" s="14">
        <v>1</v>
      </c>
      <c r="CT63" s="14">
        <v>10</v>
      </c>
      <c r="CU63" s="14">
        <v>1</v>
      </c>
      <c r="CV63" s="14">
        <v>1</v>
      </c>
      <c r="CW63" s="14">
        <v>1</v>
      </c>
      <c r="CX63" s="14">
        <v>1</v>
      </c>
      <c r="CY63" s="14">
        <v>1</v>
      </c>
      <c r="CZ63" s="14">
        <v>1</v>
      </c>
      <c r="DA63" s="14">
        <f t="shared" si="29"/>
        <v>6</v>
      </c>
      <c r="DB63" s="14">
        <v>1</v>
      </c>
      <c r="DC63" s="14">
        <v>1</v>
      </c>
      <c r="DD63" s="14">
        <v>1</v>
      </c>
      <c r="DE63" s="14">
        <v>1</v>
      </c>
      <c r="DF63" s="14">
        <v>1</v>
      </c>
      <c r="DG63" s="14">
        <v>1</v>
      </c>
      <c r="DH63" s="14">
        <f t="shared" si="30"/>
        <v>6</v>
      </c>
      <c r="DI63" s="14">
        <f t="shared" si="31"/>
        <v>0</v>
      </c>
      <c r="DJ63" s="14">
        <v>1</v>
      </c>
      <c r="DK63" s="14">
        <v>1</v>
      </c>
      <c r="DL63" s="14">
        <v>1</v>
      </c>
      <c r="DM63" s="14">
        <v>1</v>
      </c>
      <c r="DN63" s="14">
        <v>1</v>
      </c>
      <c r="DO63" s="14">
        <v>1</v>
      </c>
      <c r="DP63" s="14">
        <v>1</v>
      </c>
      <c r="DQ63" s="14">
        <v>1</v>
      </c>
      <c r="DR63" s="14">
        <f t="shared" si="32"/>
        <v>8</v>
      </c>
      <c r="DS63" s="14">
        <v>1</v>
      </c>
      <c r="DT63" s="14">
        <v>1</v>
      </c>
      <c r="DU63" s="14">
        <v>1</v>
      </c>
      <c r="DV63" s="14">
        <v>1</v>
      </c>
      <c r="DW63" s="14">
        <v>1</v>
      </c>
      <c r="DX63" s="14">
        <v>1</v>
      </c>
      <c r="DY63" s="14">
        <v>1</v>
      </c>
      <c r="DZ63" s="14">
        <v>1</v>
      </c>
      <c r="EA63" s="14">
        <f t="shared" si="33"/>
        <v>8</v>
      </c>
      <c r="EB63" s="14">
        <f t="shared" si="34"/>
        <v>0</v>
      </c>
      <c r="EC63" s="14">
        <v>0</v>
      </c>
      <c r="ED63" s="14">
        <v>0</v>
      </c>
      <c r="EE63" s="14">
        <f t="shared" si="35"/>
        <v>0</v>
      </c>
      <c r="EF63" s="14">
        <v>5</v>
      </c>
      <c r="EG63" s="14">
        <v>5</v>
      </c>
      <c r="EH63" s="14">
        <v>5</v>
      </c>
      <c r="EI63" s="14">
        <v>5</v>
      </c>
      <c r="EJ63" s="14">
        <f t="shared" si="36"/>
        <v>20</v>
      </c>
    </row>
    <row r="64" spans="1:250" s="14" customFormat="1">
      <c r="A64" s="14">
        <v>55</v>
      </c>
      <c r="B64" s="14">
        <v>1</v>
      </c>
      <c r="C64" s="60">
        <v>0</v>
      </c>
      <c r="D64" s="14">
        <v>1</v>
      </c>
      <c r="E64" s="14">
        <v>1</v>
      </c>
      <c r="F64" s="60" t="s">
        <v>1928</v>
      </c>
      <c r="G64" s="14" t="s">
        <v>2779</v>
      </c>
      <c r="H64" s="14" t="s">
        <v>1941</v>
      </c>
      <c r="I64" s="14" t="s">
        <v>2048</v>
      </c>
      <c r="K64" s="14" t="s">
        <v>2780</v>
      </c>
      <c r="L64" s="14">
        <v>4</v>
      </c>
      <c r="M64" s="14">
        <v>6</v>
      </c>
      <c r="N64" s="14">
        <v>12</v>
      </c>
      <c r="O64" s="14" t="s">
        <v>2437</v>
      </c>
      <c r="P64" s="14" t="s">
        <v>2337</v>
      </c>
      <c r="Q64" s="14" t="s">
        <v>2459</v>
      </c>
      <c r="R64" s="14" t="s">
        <v>2781</v>
      </c>
      <c r="S64" s="14" t="s">
        <v>2782</v>
      </c>
      <c r="T64" s="14" t="s">
        <v>2734</v>
      </c>
      <c r="U64" s="14" t="s">
        <v>2327</v>
      </c>
      <c r="V64" s="14" t="s">
        <v>2783</v>
      </c>
      <c r="W64" s="14" t="s">
        <v>2784</v>
      </c>
      <c r="X64" s="14" t="s">
        <v>2474</v>
      </c>
      <c r="Y64" s="14" t="s">
        <v>2785</v>
      </c>
      <c r="Z64" s="14" t="s">
        <v>2786</v>
      </c>
      <c r="AX64" s="14">
        <v>2</v>
      </c>
      <c r="AY64" s="14">
        <v>0</v>
      </c>
      <c r="AZ64" s="14">
        <v>2</v>
      </c>
      <c r="BB64" s="14">
        <v>50</v>
      </c>
      <c r="BC64" s="14">
        <v>82</v>
      </c>
      <c r="BD64" s="14">
        <v>1</v>
      </c>
      <c r="BE64" s="14">
        <v>2</v>
      </c>
      <c r="BF64" s="14">
        <v>3</v>
      </c>
      <c r="BG64" s="14">
        <v>4</v>
      </c>
      <c r="BH64" s="14">
        <v>172.7</v>
      </c>
      <c r="BI64" s="14">
        <v>27.86</v>
      </c>
      <c r="BJ64" s="14">
        <v>0</v>
      </c>
      <c r="BK64" s="14">
        <v>0</v>
      </c>
      <c r="BL64" s="14">
        <v>1</v>
      </c>
      <c r="BM64" s="14">
        <v>3</v>
      </c>
      <c r="BN64" s="14">
        <v>0</v>
      </c>
      <c r="BO64" s="14">
        <f>IF(BE64&gt;=85,1,0)</f>
        <v>0</v>
      </c>
      <c r="BP64" s="14">
        <f>IF(BF64=1,1,0)</f>
        <v>0</v>
      </c>
      <c r="BQ64" s="14">
        <v>0</v>
      </c>
      <c r="BR64" s="14">
        <v>0</v>
      </c>
      <c r="BS64" s="14">
        <v>0</v>
      </c>
      <c r="BT64" s="14">
        <v>1</v>
      </c>
      <c r="BU64" s="14">
        <v>0</v>
      </c>
      <c r="BV64" s="14">
        <f t="shared" si="26"/>
        <v>1</v>
      </c>
      <c r="BW64" s="14">
        <v>4</v>
      </c>
      <c r="BX64" s="14">
        <v>1</v>
      </c>
      <c r="BY64" s="14">
        <v>1</v>
      </c>
      <c r="BZ64" s="14">
        <v>1</v>
      </c>
      <c r="CA64" s="14">
        <v>1</v>
      </c>
      <c r="CB64" s="14">
        <v>1</v>
      </c>
      <c r="CC64" s="14">
        <v>1</v>
      </c>
      <c r="CD64" s="14">
        <v>0</v>
      </c>
      <c r="CE64" s="14">
        <v>1</v>
      </c>
      <c r="CF64" s="14">
        <f t="shared" si="27"/>
        <v>7</v>
      </c>
      <c r="CG64" s="14">
        <v>4</v>
      </c>
      <c r="CH64" s="14">
        <v>1</v>
      </c>
      <c r="CI64" s="14">
        <v>1</v>
      </c>
      <c r="CJ64" s="14">
        <v>1</v>
      </c>
      <c r="CK64" s="14">
        <f t="shared" si="28"/>
        <v>7</v>
      </c>
      <c r="CL64" s="14">
        <v>0</v>
      </c>
      <c r="CM64" s="14">
        <v>5</v>
      </c>
      <c r="CN64" s="14">
        <v>0</v>
      </c>
      <c r="CO64" s="14">
        <v>1</v>
      </c>
      <c r="CP64" s="14">
        <v>1</v>
      </c>
      <c r="CQ64" s="14">
        <v>4</v>
      </c>
      <c r="CR64" s="14">
        <v>2</v>
      </c>
      <c r="CS64" s="14">
        <v>2</v>
      </c>
      <c r="CT64" s="14">
        <v>50</v>
      </c>
      <c r="CU64" s="14">
        <v>1</v>
      </c>
      <c r="CV64" s="14">
        <v>1</v>
      </c>
      <c r="CW64" s="14">
        <v>1</v>
      </c>
      <c r="CX64" s="14">
        <v>1</v>
      </c>
      <c r="CY64" s="14">
        <v>1</v>
      </c>
      <c r="CZ64" s="14">
        <v>1</v>
      </c>
      <c r="DA64" s="14">
        <f t="shared" si="29"/>
        <v>6</v>
      </c>
      <c r="DB64" s="14">
        <v>0</v>
      </c>
      <c r="DC64" s="14">
        <v>1</v>
      </c>
      <c r="DD64" s="14">
        <v>1</v>
      </c>
      <c r="DE64" s="14">
        <v>1</v>
      </c>
      <c r="DF64" s="14">
        <v>1</v>
      </c>
      <c r="DG64" s="14">
        <v>1</v>
      </c>
      <c r="DH64" s="14">
        <f t="shared" si="30"/>
        <v>5</v>
      </c>
      <c r="DI64" s="14">
        <f t="shared" si="31"/>
        <v>-1</v>
      </c>
      <c r="DJ64" s="14">
        <v>1</v>
      </c>
      <c r="DK64" s="14">
        <v>0</v>
      </c>
      <c r="DL64" s="14">
        <v>0</v>
      </c>
      <c r="DM64" s="14">
        <v>0</v>
      </c>
      <c r="DN64" s="14">
        <v>0</v>
      </c>
      <c r="DO64" s="14">
        <v>0</v>
      </c>
      <c r="DP64" s="14">
        <v>0</v>
      </c>
      <c r="DQ64" s="14">
        <v>0</v>
      </c>
      <c r="DR64" s="14">
        <f t="shared" si="32"/>
        <v>1</v>
      </c>
      <c r="DS64" s="14">
        <v>1</v>
      </c>
      <c r="DT64" s="14">
        <v>0</v>
      </c>
      <c r="DU64" s="14">
        <v>0</v>
      </c>
      <c r="DV64" s="14">
        <v>0</v>
      </c>
      <c r="DW64" s="14">
        <v>0</v>
      </c>
      <c r="DX64" s="14">
        <v>0</v>
      </c>
      <c r="DY64" s="14">
        <v>0</v>
      </c>
      <c r="DZ64" s="14">
        <v>0</v>
      </c>
      <c r="EA64" s="14">
        <f t="shared" si="33"/>
        <v>1</v>
      </c>
      <c r="EB64" s="14">
        <f t="shared" si="34"/>
        <v>0</v>
      </c>
      <c r="EC64" s="14">
        <v>2</v>
      </c>
      <c r="ED64" s="14">
        <v>0</v>
      </c>
      <c r="EE64" s="14">
        <f t="shared" si="35"/>
        <v>2</v>
      </c>
      <c r="EF64" s="14">
        <v>5</v>
      </c>
      <c r="EG64" s="14">
        <v>5</v>
      </c>
      <c r="EH64" s="14">
        <v>5</v>
      </c>
      <c r="EI64" s="14">
        <v>5</v>
      </c>
      <c r="EJ64" s="14">
        <f t="shared" si="36"/>
        <v>20</v>
      </c>
    </row>
    <row r="65" spans="1:250" s="14" customFormat="1">
      <c r="A65" s="14">
        <v>56</v>
      </c>
      <c r="B65" s="61">
        <v>1</v>
      </c>
      <c r="C65" s="60">
        <v>1</v>
      </c>
      <c r="D65" s="14">
        <v>1</v>
      </c>
      <c r="E65" s="14">
        <v>2</v>
      </c>
      <c r="F65" s="14" t="s">
        <v>2322</v>
      </c>
      <c r="K65" s="1" t="s">
        <v>3902</v>
      </c>
      <c r="L65" s="14">
        <v>1</v>
      </c>
      <c r="M65" s="14">
        <v>4</v>
      </c>
      <c r="N65" s="14">
        <v>6</v>
      </c>
      <c r="O65" s="14" t="s">
        <v>3903</v>
      </c>
      <c r="P65" s="14" t="s">
        <v>3904</v>
      </c>
      <c r="Q65" s="14" t="s">
        <v>3905</v>
      </c>
      <c r="R65" s="14" t="s">
        <v>3906</v>
      </c>
      <c r="S65" s="14" t="s">
        <v>3907</v>
      </c>
      <c r="T65" s="14" t="s">
        <v>3908</v>
      </c>
      <c r="AX65" s="14">
        <v>2</v>
      </c>
      <c r="AY65" s="14">
        <v>1</v>
      </c>
      <c r="AZ65" s="14">
        <v>2</v>
      </c>
      <c r="BA65" s="14">
        <v>2</v>
      </c>
      <c r="BC65" s="14">
        <v>26</v>
      </c>
      <c r="BD65" s="14">
        <v>0</v>
      </c>
      <c r="BE65" s="14">
        <v>3</v>
      </c>
      <c r="BF65" s="14">
        <v>1</v>
      </c>
      <c r="BG65" s="14">
        <v>1</v>
      </c>
      <c r="BH65" s="14">
        <v>157.5</v>
      </c>
      <c r="BI65" s="14">
        <v>27.98</v>
      </c>
      <c r="BJ65" s="14">
        <v>0</v>
      </c>
      <c r="BK65" s="14">
        <v>1</v>
      </c>
      <c r="BL65" s="14">
        <v>2</v>
      </c>
      <c r="BM65" s="14">
        <v>2</v>
      </c>
      <c r="BN65" s="14">
        <v>0</v>
      </c>
      <c r="BO65" s="14">
        <f>IF(BC65&gt;=85,1,0)</f>
        <v>0</v>
      </c>
      <c r="BP65" s="14">
        <f>IF(BD65=1,1,0)</f>
        <v>0</v>
      </c>
      <c r="BQ65" s="14">
        <v>0</v>
      </c>
      <c r="BR65" s="14">
        <v>0</v>
      </c>
      <c r="BS65" s="14">
        <v>0</v>
      </c>
      <c r="BT65" s="14">
        <v>0</v>
      </c>
      <c r="BU65" s="14">
        <v>0</v>
      </c>
      <c r="BV65" s="14">
        <f t="shared" si="26"/>
        <v>0</v>
      </c>
      <c r="BW65" s="14">
        <v>4</v>
      </c>
      <c r="BX65" s="14">
        <v>0</v>
      </c>
      <c r="BY65" s="14">
        <v>1</v>
      </c>
      <c r="BZ65" s="14">
        <v>0</v>
      </c>
      <c r="CA65" s="14">
        <v>0</v>
      </c>
      <c r="CB65" s="14">
        <v>0</v>
      </c>
      <c r="CC65" s="14">
        <v>1</v>
      </c>
      <c r="CD65" s="14">
        <v>0</v>
      </c>
      <c r="CE65" s="14">
        <v>0</v>
      </c>
      <c r="CF65" s="14">
        <f t="shared" si="27"/>
        <v>2</v>
      </c>
      <c r="CG65" s="14">
        <v>5</v>
      </c>
      <c r="CH65" s="14">
        <v>5</v>
      </c>
      <c r="CI65" s="14">
        <v>5</v>
      </c>
      <c r="CJ65" s="14">
        <v>5</v>
      </c>
      <c r="CK65" s="14">
        <f t="shared" si="28"/>
        <v>20</v>
      </c>
      <c r="CL65" s="14">
        <v>0</v>
      </c>
      <c r="CM65" s="14">
        <v>5</v>
      </c>
      <c r="CN65" s="14">
        <v>0</v>
      </c>
      <c r="CO65" s="14">
        <v>1</v>
      </c>
      <c r="CP65" s="14">
        <v>1</v>
      </c>
      <c r="CQ65" s="14">
        <v>1</v>
      </c>
      <c r="CR65" s="14">
        <v>4</v>
      </c>
      <c r="CS65" s="14">
        <v>3</v>
      </c>
      <c r="CT65" s="14">
        <v>60</v>
      </c>
      <c r="CU65" s="14">
        <v>1</v>
      </c>
      <c r="CV65" s="14">
        <v>1</v>
      </c>
      <c r="CW65" s="14">
        <v>1</v>
      </c>
      <c r="CX65" s="14">
        <v>1</v>
      </c>
      <c r="CY65" s="14">
        <v>1</v>
      </c>
      <c r="CZ65" s="14">
        <v>1</v>
      </c>
      <c r="DA65" s="14">
        <f t="shared" si="29"/>
        <v>6</v>
      </c>
      <c r="DB65" s="14">
        <v>1</v>
      </c>
      <c r="DC65" s="14">
        <v>1</v>
      </c>
      <c r="DD65" s="14">
        <v>1</v>
      </c>
      <c r="DE65" s="14">
        <v>1</v>
      </c>
      <c r="DF65" s="14">
        <v>1</v>
      </c>
      <c r="DG65" s="14">
        <v>1</v>
      </c>
      <c r="DH65" s="14">
        <f t="shared" si="30"/>
        <v>6</v>
      </c>
      <c r="DI65" s="14">
        <f t="shared" si="31"/>
        <v>0</v>
      </c>
      <c r="DJ65" s="14">
        <v>1</v>
      </c>
      <c r="DK65" s="14">
        <v>1</v>
      </c>
      <c r="DL65" s="14">
        <v>1</v>
      </c>
      <c r="DM65" s="14">
        <v>1</v>
      </c>
      <c r="DN65" s="14">
        <v>1</v>
      </c>
      <c r="DO65" s="14">
        <v>1</v>
      </c>
      <c r="DP65" s="14">
        <v>1</v>
      </c>
      <c r="DQ65" s="14">
        <v>1</v>
      </c>
      <c r="DR65" s="14">
        <f t="shared" si="32"/>
        <v>8</v>
      </c>
      <c r="DS65" s="14">
        <v>1</v>
      </c>
      <c r="DT65" s="14">
        <v>1</v>
      </c>
      <c r="DU65" s="14">
        <v>1</v>
      </c>
      <c r="DV65" s="14">
        <v>1</v>
      </c>
      <c r="DW65" s="14">
        <v>1</v>
      </c>
      <c r="DX65" s="14">
        <v>1</v>
      </c>
      <c r="DY65" s="14">
        <v>1</v>
      </c>
      <c r="DZ65" s="14">
        <v>1</v>
      </c>
      <c r="EA65" s="14">
        <f t="shared" si="33"/>
        <v>8</v>
      </c>
      <c r="EB65" s="14">
        <f t="shared" si="34"/>
        <v>0</v>
      </c>
      <c r="EC65" s="14">
        <v>2</v>
      </c>
      <c r="ED65" s="14">
        <v>2</v>
      </c>
      <c r="EE65" s="14">
        <f t="shared" si="35"/>
        <v>4</v>
      </c>
      <c r="EF65" s="14">
        <v>2</v>
      </c>
      <c r="EG65" s="14">
        <v>2</v>
      </c>
      <c r="EH65" s="14">
        <v>1</v>
      </c>
      <c r="EI65" s="14">
        <v>3</v>
      </c>
      <c r="EJ65" s="14">
        <f t="shared" si="36"/>
        <v>8</v>
      </c>
    </row>
    <row r="66" spans="1:250" s="14" customFormat="1">
      <c r="A66" s="14">
        <v>57</v>
      </c>
      <c r="B66" s="61">
        <v>2</v>
      </c>
      <c r="C66" s="60">
        <v>1</v>
      </c>
      <c r="D66" s="14">
        <v>1</v>
      </c>
      <c r="E66" s="14">
        <v>1</v>
      </c>
      <c r="K66" s="1" t="s">
        <v>4848</v>
      </c>
      <c r="L66" s="14">
        <v>0</v>
      </c>
      <c r="M66" s="14">
        <v>2</v>
      </c>
      <c r="N66" s="14">
        <v>4</v>
      </c>
      <c r="O66" s="14" t="s">
        <v>2619</v>
      </c>
      <c r="P66" s="14" t="s">
        <v>2335</v>
      </c>
      <c r="Q66" s="14" t="s">
        <v>4849</v>
      </c>
      <c r="R66" s="14" t="s">
        <v>4850</v>
      </c>
      <c r="AX66" s="14">
        <v>2</v>
      </c>
      <c r="AY66" s="14">
        <v>1</v>
      </c>
      <c r="AZ66" s="14">
        <v>2</v>
      </c>
      <c r="BA66" s="14">
        <v>9</v>
      </c>
      <c r="BC66" s="14">
        <v>93</v>
      </c>
      <c r="BD66" s="14">
        <v>0</v>
      </c>
      <c r="BE66" s="14">
        <v>3</v>
      </c>
      <c r="BF66" s="14">
        <v>2</v>
      </c>
      <c r="BG66" s="14">
        <v>2</v>
      </c>
      <c r="BH66" s="14">
        <v>157.5</v>
      </c>
      <c r="BI66" s="14">
        <v>21.37</v>
      </c>
      <c r="BJ66" s="14">
        <v>0</v>
      </c>
      <c r="BK66" s="14">
        <v>0</v>
      </c>
      <c r="BL66" s="14">
        <v>2</v>
      </c>
      <c r="BM66" s="14">
        <v>2</v>
      </c>
      <c r="BN66" s="14">
        <v>1</v>
      </c>
      <c r="BO66" s="14">
        <f>IF(BC66&gt;=85,1,0)</f>
        <v>1</v>
      </c>
      <c r="BP66" s="14">
        <f>IF(BD66=1,1,0)</f>
        <v>0</v>
      </c>
      <c r="BQ66" s="14">
        <v>1</v>
      </c>
      <c r="BR66" s="14">
        <v>1</v>
      </c>
      <c r="BS66" s="14">
        <v>1</v>
      </c>
      <c r="BT66" s="14">
        <v>1</v>
      </c>
      <c r="BU66" s="14">
        <v>1</v>
      </c>
      <c r="BV66" s="14">
        <f t="shared" si="26"/>
        <v>6</v>
      </c>
      <c r="BW66" s="14">
        <v>3</v>
      </c>
      <c r="BX66" s="14">
        <v>1</v>
      </c>
      <c r="BY66" s="14">
        <v>1</v>
      </c>
      <c r="BZ66" s="14">
        <v>1</v>
      </c>
      <c r="CA66" s="14">
        <v>1</v>
      </c>
      <c r="CB66" s="14">
        <v>1</v>
      </c>
      <c r="CC66" s="14">
        <v>1</v>
      </c>
      <c r="CD66" s="14">
        <v>1</v>
      </c>
      <c r="CE66" s="14">
        <v>1</v>
      </c>
      <c r="CF66" s="14">
        <f t="shared" si="27"/>
        <v>8</v>
      </c>
      <c r="CG66" s="14">
        <v>1</v>
      </c>
      <c r="CH66" s="14">
        <v>1</v>
      </c>
      <c r="CI66" s="14">
        <v>1</v>
      </c>
      <c r="CJ66" s="14">
        <v>1</v>
      </c>
      <c r="CK66" s="14">
        <f t="shared" si="28"/>
        <v>4</v>
      </c>
      <c r="CL66" s="14">
        <v>0</v>
      </c>
      <c r="CM66" s="14">
        <v>4</v>
      </c>
      <c r="CN66" s="14">
        <v>0</v>
      </c>
      <c r="CO66" s="14">
        <v>5</v>
      </c>
      <c r="CP66" s="14">
        <v>5</v>
      </c>
      <c r="CQ66" s="14">
        <v>5</v>
      </c>
      <c r="CR66" s="14">
        <v>2</v>
      </c>
      <c r="CS66" s="14">
        <v>4</v>
      </c>
      <c r="CT66" s="14">
        <v>20</v>
      </c>
      <c r="CU66" s="14">
        <v>0</v>
      </c>
      <c r="CV66" s="14">
        <v>0</v>
      </c>
      <c r="CW66" s="14">
        <v>0</v>
      </c>
      <c r="CX66" s="14">
        <v>0</v>
      </c>
      <c r="CY66" s="14">
        <v>0</v>
      </c>
      <c r="CZ66" s="14">
        <v>1</v>
      </c>
      <c r="DA66" s="14">
        <f t="shared" si="29"/>
        <v>1</v>
      </c>
      <c r="DB66" s="14">
        <v>0</v>
      </c>
      <c r="DC66" s="14">
        <v>0</v>
      </c>
      <c r="DD66" s="14">
        <v>0</v>
      </c>
      <c r="DE66" s="14">
        <v>0</v>
      </c>
      <c r="DF66" s="14">
        <v>0</v>
      </c>
      <c r="DG66" s="14">
        <v>1</v>
      </c>
      <c r="DH66" s="14">
        <f t="shared" si="30"/>
        <v>1</v>
      </c>
      <c r="DI66" s="14">
        <f t="shared" si="31"/>
        <v>0</v>
      </c>
      <c r="DJ66" s="14">
        <v>1</v>
      </c>
      <c r="DK66" s="14">
        <v>0</v>
      </c>
      <c r="DL66" s="14">
        <v>0</v>
      </c>
      <c r="DM66" s="14">
        <v>0</v>
      </c>
      <c r="DN66" s="14">
        <v>0</v>
      </c>
      <c r="DO66" s="14">
        <v>0</v>
      </c>
      <c r="DP66" s="14">
        <v>0</v>
      </c>
      <c r="DQ66" s="14">
        <v>0</v>
      </c>
      <c r="DR66" s="14">
        <f t="shared" si="32"/>
        <v>1</v>
      </c>
      <c r="DS66" s="14">
        <v>1</v>
      </c>
      <c r="DT66" s="14">
        <v>0</v>
      </c>
      <c r="DU66" s="14">
        <v>0</v>
      </c>
      <c r="DV66" s="14">
        <v>0</v>
      </c>
      <c r="DW66" s="14">
        <v>0</v>
      </c>
      <c r="DX66" s="14">
        <v>0</v>
      </c>
      <c r="DY66" s="14">
        <v>0</v>
      </c>
      <c r="DZ66" s="14">
        <v>0</v>
      </c>
      <c r="EA66" s="14">
        <f t="shared" si="33"/>
        <v>1</v>
      </c>
      <c r="EB66" s="14">
        <f t="shared" si="34"/>
        <v>0</v>
      </c>
      <c r="EC66" s="14">
        <v>3</v>
      </c>
      <c r="ED66" s="14">
        <v>3</v>
      </c>
      <c r="EE66" s="14">
        <f t="shared" si="35"/>
        <v>6</v>
      </c>
      <c r="EF66" s="14">
        <v>5</v>
      </c>
      <c r="EG66" s="14">
        <v>5</v>
      </c>
      <c r="EH66" s="14">
        <v>5</v>
      </c>
      <c r="EI66" s="14">
        <v>5</v>
      </c>
      <c r="EJ66" s="14">
        <f t="shared" si="36"/>
        <v>20</v>
      </c>
    </row>
    <row r="67" spans="1:250" s="14" customFormat="1">
      <c r="A67" s="14">
        <v>58</v>
      </c>
      <c r="B67" s="61">
        <v>1</v>
      </c>
      <c r="C67" s="60">
        <v>1</v>
      </c>
      <c r="D67" s="14">
        <v>1</v>
      </c>
      <c r="E67" s="14">
        <v>2</v>
      </c>
      <c r="F67" s="14" t="s">
        <v>1928</v>
      </c>
      <c r="G67" s="14" t="s">
        <v>2454</v>
      </c>
      <c r="H67" s="14" t="s">
        <v>3001</v>
      </c>
      <c r="K67" s="1" t="s">
        <v>4975</v>
      </c>
      <c r="L67" s="14">
        <v>3</v>
      </c>
      <c r="M67" s="14">
        <v>12</v>
      </c>
      <c r="N67" s="14">
        <v>13</v>
      </c>
      <c r="O67" s="14" t="s">
        <v>3910</v>
      </c>
      <c r="P67" s="14" t="s">
        <v>4577</v>
      </c>
      <c r="Q67" s="14" t="s">
        <v>2335</v>
      </c>
      <c r="R67" s="14" t="s">
        <v>4976</v>
      </c>
      <c r="S67" s="14" t="s">
        <v>3072</v>
      </c>
      <c r="T67" s="14" t="s">
        <v>2734</v>
      </c>
      <c r="U67" s="14" t="s">
        <v>4865</v>
      </c>
      <c r="V67" s="14" t="s">
        <v>4977</v>
      </c>
      <c r="W67" s="14" t="s">
        <v>3097</v>
      </c>
      <c r="X67" s="14" t="s">
        <v>4978</v>
      </c>
      <c r="Y67" s="14" t="s">
        <v>2357</v>
      </c>
      <c r="Z67" s="14" t="s">
        <v>4979</v>
      </c>
      <c r="AA67" s="14" t="s">
        <v>2785</v>
      </c>
      <c r="AX67" s="14">
        <v>2</v>
      </c>
      <c r="AY67" s="14">
        <v>1</v>
      </c>
      <c r="AZ67" s="14">
        <v>1</v>
      </c>
      <c r="BA67" s="14">
        <v>3</v>
      </c>
      <c r="BC67" s="14">
        <v>59</v>
      </c>
      <c r="BD67" s="14">
        <v>0</v>
      </c>
      <c r="BE67" s="14">
        <v>2</v>
      </c>
      <c r="BF67" s="14">
        <v>1</v>
      </c>
      <c r="BG67" s="14">
        <v>1</v>
      </c>
      <c r="BH67" s="14">
        <v>167.6</v>
      </c>
      <c r="BI67" s="14">
        <v>41.16</v>
      </c>
      <c r="BJ67" s="14">
        <v>0</v>
      </c>
      <c r="BK67" s="14">
        <v>1</v>
      </c>
      <c r="BL67" s="14" t="s">
        <v>4980</v>
      </c>
      <c r="BM67" s="14">
        <v>1</v>
      </c>
      <c r="BN67" s="14">
        <v>0</v>
      </c>
      <c r="BO67" s="14">
        <f>IF(BC67&gt;=85,1,0)</f>
        <v>0</v>
      </c>
      <c r="BP67" s="14">
        <f>IF(BD67=1,1,0)</f>
        <v>0</v>
      </c>
      <c r="BQ67" s="14">
        <v>0</v>
      </c>
      <c r="BR67" s="14">
        <v>0</v>
      </c>
      <c r="BS67" s="14">
        <v>0</v>
      </c>
      <c r="BT67" s="14">
        <v>1</v>
      </c>
      <c r="BU67" s="14">
        <v>0</v>
      </c>
      <c r="BV67" s="14">
        <f t="shared" si="26"/>
        <v>1</v>
      </c>
      <c r="BW67" s="14">
        <v>3</v>
      </c>
      <c r="BX67" s="14">
        <v>0</v>
      </c>
      <c r="BY67" s="14">
        <v>0</v>
      </c>
      <c r="BZ67" s="14">
        <v>0</v>
      </c>
      <c r="CA67" s="14">
        <v>0</v>
      </c>
      <c r="CB67" s="14">
        <v>0</v>
      </c>
      <c r="CC67" s="14">
        <v>0</v>
      </c>
      <c r="CD67" s="14">
        <v>0</v>
      </c>
      <c r="CE67" s="14">
        <v>0</v>
      </c>
      <c r="CF67" s="14">
        <f t="shared" si="27"/>
        <v>0</v>
      </c>
      <c r="CG67" s="14">
        <v>5</v>
      </c>
      <c r="CH67" s="14">
        <v>5</v>
      </c>
      <c r="CI67" s="14">
        <v>5</v>
      </c>
      <c r="CJ67" s="14">
        <v>5</v>
      </c>
      <c r="CK67" s="14">
        <f t="shared" si="28"/>
        <v>20</v>
      </c>
      <c r="CL67" s="14">
        <v>1</v>
      </c>
      <c r="CM67" s="14">
        <v>5</v>
      </c>
      <c r="CN67" s="14">
        <v>0</v>
      </c>
      <c r="CO67" s="14">
        <v>1</v>
      </c>
      <c r="CP67" s="14">
        <v>1</v>
      </c>
      <c r="CQ67" s="14">
        <v>2</v>
      </c>
      <c r="CR67" s="14">
        <v>3</v>
      </c>
      <c r="CS67" s="14">
        <v>1</v>
      </c>
      <c r="CT67" s="14">
        <v>50</v>
      </c>
      <c r="CU67" s="14">
        <v>1</v>
      </c>
      <c r="CV67" s="14">
        <v>1</v>
      </c>
      <c r="CW67" s="14">
        <v>1</v>
      </c>
      <c r="CX67" s="14">
        <v>1</v>
      </c>
      <c r="CY67" s="14">
        <v>1</v>
      </c>
      <c r="CZ67" s="14">
        <v>1</v>
      </c>
      <c r="DA67" s="14">
        <f t="shared" si="29"/>
        <v>6</v>
      </c>
      <c r="DB67" s="14">
        <v>1</v>
      </c>
      <c r="DC67" s="14">
        <v>1</v>
      </c>
      <c r="DD67" s="14">
        <v>1</v>
      </c>
      <c r="DE67" s="14">
        <v>1</v>
      </c>
      <c r="DF67" s="14">
        <v>1</v>
      </c>
      <c r="DG67" s="14">
        <v>1</v>
      </c>
      <c r="DH67" s="14">
        <f t="shared" si="30"/>
        <v>6</v>
      </c>
      <c r="DI67" s="14">
        <f t="shared" si="31"/>
        <v>0</v>
      </c>
      <c r="DJ67" s="14">
        <v>1</v>
      </c>
      <c r="DK67" s="14">
        <v>1</v>
      </c>
      <c r="DL67" s="14">
        <v>1</v>
      </c>
      <c r="DM67" s="14">
        <v>1</v>
      </c>
      <c r="DN67" s="14">
        <v>1</v>
      </c>
      <c r="DO67" s="14">
        <v>1</v>
      </c>
      <c r="DP67" s="14">
        <v>1</v>
      </c>
      <c r="DQ67" s="14">
        <v>1</v>
      </c>
      <c r="DR67" s="14">
        <f t="shared" si="32"/>
        <v>8</v>
      </c>
      <c r="DS67" s="14">
        <v>1</v>
      </c>
      <c r="DT67" s="14">
        <v>1</v>
      </c>
      <c r="DU67" s="14">
        <v>1</v>
      </c>
      <c r="DV67" s="14">
        <v>1</v>
      </c>
      <c r="DW67" s="14">
        <v>1</v>
      </c>
      <c r="DX67" s="14">
        <v>1</v>
      </c>
      <c r="DY67" s="14">
        <v>1</v>
      </c>
      <c r="DZ67" s="14">
        <v>1</v>
      </c>
      <c r="EA67" s="14">
        <f t="shared" si="33"/>
        <v>8</v>
      </c>
      <c r="EB67" s="14">
        <f t="shared" si="34"/>
        <v>0</v>
      </c>
      <c r="EC67" s="14">
        <v>0</v>
      </c>
      <c r="ED67" s="14">
        <v>0</v>
      </c>
      <c r="EE67" s="14">
        <f t="shared" si="35"/>
        <v>0</v>
      </c>
      <c r="EF67" s="14">
        <v>5</v>
      </c>
      <c r="EG67" s="14">
        <v>5</v>
      </c>
      <c r="EH67" s="14">
        <v>5</v>
      </c>
      <c r="EI67" s="14">
        <v>5</v>
      </c>
      <c r="EJ67" s="14">
        <f t="shared" si="36"/>
        <v>20</v>
      </c>
    </row>
    <row r="68" spans="1:250" s="14" customFormat="1">
      <c r="A68" s="14">
        <v>59</v>
      </c>
      <c r="B68" s="14">
        <v>1</v>
      </c>
      <c r="C68" s="60">
        <v>0</v>
      </c>
      <c r="D68" s="14">
        <v>1</v>
      </c>
      <c r="E68" s="14">
        <v>1</v>
      </c>
      <c r="F68" s="14" t="s">
        <v>2048</v>
      </c>
      <c r="G68" s="14" t="s">
        <v>3122</v>
      </c>
      <c r="H68" s="14" t="s">
        <v>1928</v>
      </c>
      <c r="I68" s="14" t="s">
        <v>2100</v>
      </c>
      <c r="J68" s="14" t="s">
        <v>1941</v>
      </c>
      <c r="K68" s="14" t="s">
        <v>3123</v>
      </c>
      <c r="L68" s="14">
        <v>6</v>
      </c>
      <c r="M68" s="14">
        <v>15</v>
      </c>
      <c r="N68" s="14">
        <v>11</v>
      </c>
      <c r="O68" s="14" t="s">
        <v>2602</v>
      </c>
      <c r="P68" s="14" t="s">
        <v>2335</v>
      </c>
      <c r="Q68" s="14" t="s">
        <v>2649</v>
      </c>
      <c r="R68" s="14" t="s">
        <v>3124</v>
      </c>
      <c r="S68" s="14" t="s">
        <v>3125</v>
      </c>
      <c r="T68" s="14" t="s">
        <v>3126</v>
      </c>
      <c r="U68" s="14" t="s">
        <v>3127</v>
      </c>
      <c r="V68" s="14" t="s">
        <v>2611</v>
      </c>
      <c r="W68" s="14" t="s">
        <v>2877</v>
      </c>
      <c r="X68" s="14" t="s">
        <v>2357</v>
      </c>
      <c r="Y68" s="14" t="s">
        <v>3128</v>
      </c>
      <c r="AX68" s="14">
        <v>2</v>
      </c>
      <c r="AY68" s="14">
        <v>0</v>
      </c>
      <c r="AZ68" s="14">
        <v>2</v>
      </c>
      <c r="BB68" s="14">
        <v>45</v>
      </c>
      <c r="BC68" s="14">
        <v>87</v>
      </c>
      <c r="BD68" s="14">
        <v>0</v>
      </c>
      <c r="BE68" s="14">
        <v>3</v>
      </c>
      <c r="BF68" s="14">
        <v>2</v>
      </c>
      <c r="BG68" s="14">
        <v>4</v>
      </c>
      <c r="BH68" s="14">
        <v>160</v>
      </c>
      <c r="BI68" s="14">
        <v>26.57</v>
      </c>
      <c r="BJ68" s="14">
        <v>0</v>
      </c>
      <c r="BK68" s="14">
        <v>0</v>
      </c>
      <c r="BL68" s="14">
        <v>1</v>
      </c>
      <c r="BM68" s="14">
        <v>2</v>
      </c>
      <c r="BN68" s="14">
        <v>1</v>
      </c>
      <c r="BO68" s="14">
        <f>IF(BE68&gt;=85,1,0)</f>
        <v>0</v>
      </c>
      <c r="BP68" s="14">
        <f>IF(BF68=1,1,0)</f>
        <v>0</v>
      </c>
      <c r="BQ68" s="14">
        <v>1</v>
      </c>
      <c r="BR68" s="14">
        <v>1</v>
      </c>
      <c r="BS68" s="14">
        <v>1</v>
      </c>
      <c r="BT68" s="14">
        <v>1</v>
      </c>
      <c r="BU68" s="14">
        <v>1</v>
      </c>
      <c r="BV68" s="14">
        <f t="shared" si="26"/>
        <v>5</v>
      </c>
      <c r="BW68" s="14">
        <v>4</v>
      </c>
      <c r="BX68" s="14">
        <v>1</v>
      </c>
      <c r="BY68" s="14">
        <v>1</v>
      </c>
      <c r="BZ68" s="14">
        <v>1</v>
      </c>
      <c r="CA68" s="14">
        <v>1</v>
      </c>
      <c r="CB68" s="14">
        <v>1</v>
      </c>
      <c r="CC68" s="14">
        <v>1</v>
      </c>
      <c r="CD68" s="14">
        <v>1</v>
      </c>
      <c r="CE68" s="14">
        <v>1</v>
      </c>
      <c r="CF68" s="14">
        <f t="shared" si="27"/>
        <v>8</v>
      </c>
      <c r="CG68" s="14">
        <v>1</v>
      </c>
      <c r="CH68" s="14">
        <v>1</v>
      </c>
      <c r="CI68" s="14">
        <v>1</v>
      </c>
      <c r="CJ68" s="14">
        <v>1</v>
      </c>
      <c r="CK68" s="14">
        <f t="shared" si="28"/>
        <v>4</v>
      </c>
      <c r="CL68" s="14">
        <v>2</v>
      </c>
      <c r="CM68" s="14">
        <v>3</v>
      </c>
      <c r="CN68" s="14">
        <v>0</v>
      </c>
      <c r="CO68" s="14">
        <v>3</v>
      </c>
      <c r="CP68" s="14">
        <v>2</v>
      </c>
      <c r="CQ68" s="14">
        <v>2</v>
      </c>
      <c r="CR68" s="14">
        <v>2</v>
      </c>
      <c r="CS68" s="14">
        <v>4</v>
      </c>
      <c r="CT68" s="14">
        <v>80</v>
      </c>
      <c r="CU68" s="14">
        <v>0</v>
      </c>
      <c r="CV68" s="14">
        <v>1</v>
      </c>
      <c r="CW68" s="14">
        <v>1</v>
      </c>
      <c r="CX68" s="14">
        <v>1</v>
      </c>
      <c r="CY68" s="14">
        <v>1</v>
      </c>
      <c r="CZ68" s="14">
        <v>1</v>
      </c>
      <c r="DA68" s="14">
        <f t="shared" si="29"/>
        <v>5</v>
      </c>
      <c r="DB68" s="14">
        <v>0</v>
      </c>
      <c r="DC68" s="14">
        <v>1</v>
      </c>
      <c r="DD68" s="14">
        <v>1</v>
      </c>
      <c r="DE68" s="14">
        <v>1</v>
      </c>
      <c r="DF68" s="14">
        <v>1</v>
      </c>
      <c r="DG68" s="14">
        <v>1</v>
      </c>
      <c r="DH68" s="14">
        <f t="shared" si="30"/>
        <v>5</v>
      </c>
      <c r="DI68" s="14">
        <f t="shared" si="31"/>
        <v>0</v>
      </c>
      <c r="DJ68" s="14">
        <v>0</v>
      </c>
      <c r="DK68" s="14">
        <v>0</v>
      </c>
      <c r="DL68" s="14">
        <v>0</v>
      </c>
      <c r="DM68" s="14">
        <v>0</v>
      </c>
      <c r="DN68" s="14">
        <v>0</v>
      </c>
      <c r="DO68" s="14">
        <v>0</v>
      </c>
      <c r="DP68" s="14">
        <v>0</v>
      </c>
      <c r="DQ68" s="14">
        <v>0</v>
      </c>
      <c r="DR68" s="14">
        <f t="shared" si="32"/>
        <v>0</v>
      </c>
      <c r="DS68" s="14">
        <v>0</v>
      </c>
      <c r="DT68" s="14">
        <v>0</v>
      </c>
      <c r="DU68" s="14">
        <v>0</v>
      </c>
      <c r="DV68" s="14">
        <v>0</v>
      </c>
      <c r="DW68" s="14">
        <v>0</v>
      </c>
      <c r="DX68" s="14">
        <v>0</v>
      </c>
      <c r="DY68" s="14">
        <v>0</v>
      </c>
      <c r="DZ68" s="14">
        <v>0</v>
      </c>
      <c r="EA68" s="14">
        <f t="shared" si="33"/>
        <v>0</v>
      </c>
      <c r="EB68" s="14">
        <f t="shared" si="34"/>
        <v>0</v>
      </c>
      <c r="EC68" s="14">
        <v>0</v>
      </c>
      <c r="ED68" s="14">
        <v>0</v>
      </c>
      <c r="EE68" s="14">
        <f t="shared" si="35"/>
        <v>0</v>
      </c>
      <c r="EF68" s="14">
        <v>5</v>
      </c>
      <c r="EG68" s="14">
        <v>5</v>
      </c>
      <c r="EH68" s="14">
        <v>5</v>
      </c>
      <c r="EI68" s="14">
        <v>5</v>
      </c>
      <c r="EJ68" s="14">
        <f t="shared" si="36"/>
        <v>20</v>
      </c>
    </row>
    <row r="69" spans="1:250" s="14" customFormat="1">
      <c r="A69" s="14">
        <v>60</v>
      </c>
      <c r="B69" s="14">
        <v>1</v>
      </c>
      <c r="C69" s="60">
        <v>1</v>
      </c>
      <c r="D69" s="14">
        <v>1</v>
      </c>
      <c r="E69" s="14">
        <v>1</v>
      </c>
      <c r="F69" s="14" t="s">
        <v>1928</v>
      </c>
      <c r="G69" s="14" t="s">
        <v>3379</v>
      </c>
      <c r="K69" s="1" t="s">
        <v>3380</v>
      </c>
      <c r="L69" s="14">
        <v>2</v>
      </c>
      <c r="M69" s="14">
        <v>8</v>
      </c>
      <c r="N69" s="14">
        <v>4</v>
      </c>
      <c r="O69" s="14" t="s">
        <v>2335</v>
      </c>
      <c r="P69" s="14" t="s">
        <v>3381</v>
      </c>
      <c r="Q69" s="14" t="s">
        <v>3374</v>
      </c>
      <c r="R69" s="14" t="s">
        <v>3382</v>
      </c>
      <c r="AX69" s="14">
        <v>2</v>
      </c>
      <c r="AY69" s="14">
        <v>0</v>
      </c>
      <c r="AZ69" s="14">
        <v>2</v>
      </c>
      <c r="BA69" s="14">
        <v>5</v>
      </c>
      <c r="BC69" s="14">
        <v>65</v>
      </c>
      <c r="BD69" s="14">
        <v>0</v>
      </c>
      <c r="BE69" s="14">
        <v>2</v>
      </c>
      <c r="BF69" s="14">
        <v>1</v>
      </c>
      <c r="BG69" s="14">
        <v>4</v>
      </c>
      <c r="BI69" s="14">
        <v>20.27</v>
      </c>
      <c r="BJ69" s="14">
        <v>2</v>
      </c>
      <c r="BK69" s="14">
        <v>3</v>
      </c>
      <c r="BL69" s="14">
        <v>5</v>
      </c>
      <c r="BM69" s="14">
        <v>3</v>
      </c>
      <c r="BN69" s="14">
        <v>0</v>
      </c>
      <c r="BO69" s="14">
        <f>IF(BC69&gt;=85,1,0)</f>
        <v>0</v>
      </c>
      <c r="BP69" s="14">
        <f>IF(BD69=1,1,0)</f>
        <v>0</v>
      </c>
      <c r="BQ69" s="14">
        <v>1</v>
      </c>
      <c r="BR69" s="14">
        <v>1</v>
      </c>
      <c r="BS69" s="14">
        <v>0</v>
      </c>
      <c r="BT69" s="14">
        <v>1</v>
      </c>
      <c r="BU69" s="14">
        <v>0</v>
      </c>
      <c r="BV69" s="14">
        <f t="shared" si="26"/>
        <v>3</v>
      </c>
      <c r="BW69" s="14">
        <v>2</v>
      </c>
      <c r="BX69" s="14">
        <v>0</v>
      </c>
      <c r="BY69" s="14">
        <v>0</v>
      </c>
      <c r="BZ69" s="14">
        <v>0</v>
      </c>
      <c r="CA69" s="14">
        <v>0</v>
      </c>
      <c r="CB69" s="14">
        <v>0</v>
      </c>
      <c r="CC69" s="14">
        <v>0</v>
      </c>
      <c r="CD69" s="14">
        <v>0</v>
      </c>
      <c r="CE69" s="14">
        <v>0</v>
      </c>
      <c r="CF69" s="14">
        <f t="shared" si="27"/>
        <v>0</v>
      </c>
      <c r="CG69" s="14">
        <v>5</v>
      </c>
      <c r="CH69" s="14">
        <v>4</v>
      </c>
      <c r="CI69" s="14">
        <v>5</v>
      </c>
      <c r="CJ69" s="14">
        <v>5</v>
      </c>
      <c r="CK69" s="14">
        <f t="shared" si="28"/>
        <v>19</v>
      </c>
      <c r="CL69" s="14">
        <v>0</v>
      </c>
      <c r="CM69" s="14">
        <v>1</v>
      </c>
      <c r="CN69" s="14">
        <v>1</v>
      </c>
      <c r="CO69" s="14">
        <v>3</v>
      </c>
      <c r="CP69" s="14">
        <v>1</v>
      </c>
      <c r="CQ69" s="14">
        <v>2</v>
      </c>
      <c r="CR69" s="14">
        <v>4</v>
      </c>
      <c r="CS69" s="14">
        <v>2</v>
      </c>
      <c r="CT69" s="14">
        <v>50</v>
      </c>
      <c r="CU69" s="14">
        <v>1</v>
      </c>
      <c r="CV69" s="14">
        <v>1</v>
      </c>
      <c r="CW69" s="14">
        <v>1</v>
      </c>
      <c r="CX69" s="14">
        <v>1</v>
      </c>
      <c r="CY69" s="14">
        <v>1</v>
      </c>
      <c r="CZ69" s="14">
        <v>1</v>
      </c>
      <c r="DA69" s="14">
        <f t="shared" si="29"/>
        <v>6</v>
      </c>
      <c r="DB69" s="14">
        <v>1</v>
      </c>
      <c r="DC69" s="14">
        <v>1</v>
      </c>
      <c r="DD69" s="14">
        <v>1</v>
      </c>
      <c r="DE69" s="14">
        <v>1</v>
      </c>
      <c r="DF69" s="14">
        <v>1</v>
      </c>
      <c r="DG69" s="14">
        <v>1</v>
      </c>
      <c r="DH69" s="14">
        <f t="shared" si="30"/>
        <v>6</v>
      </c>
      <c r="DI69" s="14">
        <f t="shared" si="31"/>
        <v>0</v>
      </c>
      <c r="DJ69" s="14">
        <v>1</v>
      </c>
      <c r="DK69" s="14">
        <v>0</v>
      </c>
      <c r="DL69" s="14">
        <v>0</v>
      </c>
      <c r="DM69" s="14">
        <v>0</v>
      </c>
      <c r="DN69" s="14">
        <v>0</v>
      </c>
      <c r="DO69" s="14">
        <v>1</v>
      </c>
      <c r="DP69" s="14">
        <v>1</v>
      </c>
      <c r="DQ69" s="14">
        <v>1</v>
      </c>
      <c r="DR69" s="14">
        <f t="shared" si="32"/>
        <v>4</v>
      </c>
      <c r="DS69" s="14">
        <v>1</v>
      </c>
      <c r="DT69" s="14">
        <v>0</v>
      </c>
      <c r="DU69" s="14">
        <v>0</v>
      </c>
      <c r="DV69" s="14">
        <v>0</v>
      </c>
      <c r="DW69" s="14">
        <v>0</v>
      </c>
      <c r="DX69" s="14">
        <v>1</v>
      </c>
      <c r="DY69" s="14">
        <v>1</v>
      </c>
      <c r="DZ69" s="14">
        <v>1</v>
      </c>
      <c r="EA69" s="14">
        <f t="shared" si="33"/>
        <v>4</v>
      </c>
      <c r="EB69" s="14">
        <f t="shared" si="34"/>
        <v>0</v>
      </c>
      <c r="EC69" s="14">
        <v>3</v>
      </c>
      <c r="ED69" s="14">
        <v>3</v>
      </c>
      <c r="EE69" s="14">
        <f t="shared" si="35"/>
        <v>6</v>
      </c>
      <c r="EF69" s="14">
        <v>5</v>
      </c>
      <c r="EG69" s="14">
        <v>5</v>
      </c>
      <c r="EH69" s="14">
        <v>5</v>
      </c>
      <c r="EI69" s="14">
        <v>5</v>
      </c>
      <c r="EJ69" s="14">
        <f t="shared" si="36"/>
        <v>20</v>
      </c>
    </row>
    <row r="70" spans="1:250" s="14" customFormat="1">
      <c r="A70" s="14">
        <v>61</v>
      </c>
      <c r="B70" s="14">
        <v>1</v>
      </c>
      <c r="C70" s="60">
        <v>1</v>
      </c>
      <c r="D70" s="14">
        <v>2</v>
      </c>
      <c r="E70" s="14">
        <v>1</v>
      </c>
      <c r="F70" s="60" t="s">
        <v>2419</v>
      </c>
      <c r="G70" s="14" t="s">
        <v>2420</v>
      </c>
      <c r="H70" s="60" t="s">
        <v>1928</v>
      </c>
      <c r="K70" s="14" t="s">
        <v>2421</v>
      </c>
      <c r="L70" s="14">
        <v>3</v>
      </c>
      <c r="M70" s="14">
        <v>10</v>
      </c>
      <c r="N70" s="14">
        <v>10</v>
      </c>
      <c r="O70" s="14" t="s">
        <v>2422</v>
      </c>
      <c r="P70" s="14" t="s">
        <v>2423</v>
      </c>
      <c r="Q70" s="14" t="s">
        <v>2424</v>
      </c>
      <c r="R70" s="14" t="s">
        <v>2425</v>
      </c>
      <c r="S70" s="14" t="s">
        <v>2426</v>
      </c>
      <c r="T70" s="14" t="s">
        <v>2427</v>
      </c>
      <c r="U70" s="14" t="s">
        <v>2428</v>
      </c>
      <c r="V70" s="14" t="s">
        <v>2429</v>
      </c>
      <c r="W70" s="14" t="s">
        <v>2430</v>
      </c>
      <c r="X70" s="14" t="s">
        <v>2431</v>
      </c>
      <c r="AX70" s="14">
        <v>2</v>
      </c>
      <c r="AY70" s="14">
        <v>1</v>
      </c>
      <c r="AZ70" s="14">
        <v>2</v>
      </c>
      <c r="BA70" s="14">
        <v>7</v>
      </c>
      <c r="BC70" s="14">
        <v>86</v>
      </c>
      <c r="BD70" s="14">
        <v>0</v>
      </c>
      <c r="BE70" s="14">
        <v>1</v>
      </c>
      <c r="BF70" s="14">
        <v>1</v>
      </c>
      <c r="BG70" s="14">
        <v>2</v>
      </c>
      <c r="BH70" s="62">
        <v>152.4</v>
      </c>
      <c r="BI70" s="14">
        <v>33.4</v>
      </c>
      <c r="BJ70" s="14">
        <v>0</v>
      </c>
      <c r="BK70" s="14">
        <v>0</v>
      </c>
      <c r="BL70" s="14">
        <v>5</v>
      </c>
      <c r="BM70" s="14">
        <v>1</v>
      </c>
      <c r="BN70" s="14">
        <v>0</v>
      </c>
      <c r="BO70" s="14">
        <f>IF(BE70&gt;=85,1,0)</f>
        <v>0</v>
      </c>
      <c r="BP70" s="14">
        <f>IF(BF70=1,1,0)</f>
        <v>1</v>
      </c>
      <c r="BQ70" s="14">
        <v>1</v>
      </c>
      <c r="BR70" s="14">
        <v>1</v>
      </c>
      <c r="BS70" s="14">
        <v>0</v>
      </c>
      <c r="BT70" s="14">
        <v>1</v>
      </c>
      <c r="BU70" s="14">
        <v>1</v>
      </c>
      <c r="BV70" s="14">
        <f t="shared" si="26"/>
        <v>5</v>
      </c>
      <c r="BW70" s="14">
        <v>2</v>
      </c>
      <c r="BX70" s="14">
        <v>0</v>
      </c>
      <c r="BY70" s="14">
        <v>0</v>
      </c>
      <c r="BZ70" s="14">
        <v>0</v>
      </c>
      <c r="CA70" s="14">
        <v>0</v>
      </c>
      <c r="CB70" s="14">
        <v>0</v>
      </c>
      <c r="CC70" s="14">
        <v>0</v>
      </c>
      <c r="CD70" s="14">
        <v>0</v>
      </c>
      <c r="CE70" s="14">
        <v>0</v>
      </c>
      <c r="CF70" s="14">
        <f t="shared" si="27"/>
        <v>0</v>
      </c>
      <c r="CG70" s="14">
        <v>1</v>
      </c>
      <c r="CH70" s="14">
        <v>5</v>
      </c>
      <c r="CI70" s="14">
        <v>5</v>
      </c>
      <c r="CJ70" s="14">
        <v>4</v>
      </c>
      <c r="CK70" s="14">
        <f t="shared" si="28"/>
        <v>15</v>
      </c>
      <c r="CL70" s="14">
        <v>0</v>
      </c>
      <c r="CM70" s="14">
        <v>1</v>
      </c>
      <c r="CN70" s="14">
        <v>2</v>
      </c>
      <c r="CO70" s="14">
        <v>4</v>
      </c>
      <c r="CP70" s="14">
        <v>3</v>
      </c>
      <c r="CQ70" s="14">
        <v>3</v>
      </c>
      <c r="CR70" s="14">
        <v>1</v>
      </c>
      <c r="CS70" s="14">
        <v>2</v>
      </c>
      <c r="CT70" s="14">
        <v>87</v>
      </c>
      <c r="CU70" s="14">
        <v>0</v>
      </c>
      <c r="CV70" s="14">
        <v>0</v>
      </c>
      <c r="CW70" s="14">
        <v>0</v>
      </c>
      <c r="CX70" s="14">
        <v>0</v>
      </c>
      <c r="CY70" s="14">
        <v>0</v>
      </c>
      <c r="CZ70" s="14">
        <v>1</v>
      </c>
      <c r="DA70" s="14">
        <f t="shared" si="29"/>
        <v>1</v>
      </c>
      <c r="DB70" s="14">
        <v>0</v>
      </c>
      <c r="DC70" s="14">
        <v>0</v>
      </c>
      <c r="DD70" s="14">
        <v>0</v>
      </c>
      <c r="DE70" s="14">
        <v>0</v>
      </c>
      <c r="DF70" s="14">
        <v>0</v>
      </c>
      <c r="DG70" s="14">
        <v>1</v>
      </c>
      <c r="DH70" s="14">
        <f t="shared" si="30"/>
        <v>1</v>
      </c>
      <c r="DI70" s="14">
        <f t="shared" si="31"/>
        <v>0</v>
      </c>
      <c r="DJ70" s="14">
        <v>1</v>
      </c>
      <c r="DK70" s="14">
        <v>0</v>
      </c>
      <c r="DL70" s="14">
        <v>0</v>
      </c>
      <c r="DM70" s="14">
        <v>0</v>
      </c>
      <c r="DN70" s="14">
        <v>0</v>
      </c>
      <c r="DO70" s="14">
        <v>0</v>
      </c>
      <c r="DP70" s="14">
        <v>0</v>
      </c>
      <c r="DQ70" s="14">
        <v>1</v>
      </c>
      <c r="DR70" s="14">
        <f t="shared" si="32"/>
        <v>2</v>
      </c>
      <c r="DS70" s="14">
        <v>1</v>
      </c>
      <c r="DT70" s="14">
        <v>0</v>
      </c>
      <c r="DU70" s="14">
        <v>0</v>
      </c>
      <c r="DV70" s="14">
        <v>0</v>
      </c>
      <c r="DW70" s="14">
        <v>0</v>
      </c>
      <c r="DX70" s="14">
        <v>0</v>
      </c>
      <c r="DY70" s="14">
        <v>0</v>
      </c>
      <c r="DZ70" s="14">
        <v>1</v>
      </c>
      <c r="EA70" s="14">
        <f t="shared" si="33"/>
        <v>2</v>
      </c>
      <c r="EB70" s="14">
        <f t="shared" si="34"/>
        <v>0</v>
      </c>
      <c r="EC70" s="14">
        <v>1</v>
      </c>
      <c r="ED70" s="14">
        <v>1</v>
      </c>
      <c r="EE70" s="14">
        <f t="shared" si="35"/>
        <v>2</v>
      </c>
      <c r="EF70" s="14">
        <v>4</v>
      </c>
      <c r="EG70" s="14">
        <v>5</v>
      </c>
      <c r="EH70" s="14">
        <v>4</v>
      </c>
      <c r="EI70" s="14">
        <v>4</v>
      </c>
      <c r="EJ70" s="14">
        <f t="shared" si="36"/>
        <v>17</v>
      </c>
    </row>
    <row r="71" spans="1:250" s="14" customFormat="1">
      <c r="A71" s="14">
        <v>62</v>
      </c>
      <c r="B71" s="61">
        <v>2</v>
      </c>
      <c r="C71" s="60">
        <v>1</v>
      </c>
      <c r="D71" s="14">
        <v>1</v>
      </c>
      <c r="E71" s="14">
        <v>1</v>
      </c>
      <c r="F71" s="14" t="s">
        <v>2100</v>
      </c>
      <c r="G71" s="14" t="s">
        <v>1928</v>
      </c>
      <c r="H71" s="14" t="s">
        <v>2454</v>
      </c>
      <c r="I71" s="14" t="s">
        <v>2048</v>
      </c>
      <c r="J71" s="14" t="s">
        <v>1977</v>
      </c>
      <c r="K71" s="14" t="s">
        <v>4124</v>
      </c>
      <c r="L71" s="14">
        <v>5</v>
      </c>
      <c r="M71" s="14">
        <v>7</v>
      </c>
      <c r="N71" s="14">
        <v>13</v>
      </c>
      <c r="O71" s="14" t="s">
        <v>4125</v>
      </c>
      <c r="P71" s="14" t="s">
        <v>2802</v>
      </c>
      <c r="Q71" s="14" t="s">
        <v>4126</v>
      </c>
      <c r="R71" s="14" t="s">
        <v>2335</v>
      </c>
      <c r="S71" s="14" t="s">
        <v>4127</v>
      </c>
      <c r="T71" s="14" t="s">
        <v>2606</v>
      </c>
      <c r="U71" s="14" t="s">
        <v>4128</v>
      </c>
      <c r="V71" s="14" t="s">
        <v>3975</v>
      </c>
      <c r="W71" s="14" t="s">
        <v>4129</v>
      </c>
      <c r="X71" s="14" t="s">
        <v>4130</v>
      </c>
      <c r="Y71" s="14" t="s">
        <v>3548</v>
      </c>
      <c r="Z71" s="14" t="s">
        <v>2775</v>
      </c>
      <c r="AA71" s="14" t="s">
        <v>2614</v>
      </c>
      <c r="AX71" s="14">
        <v>2</v>
      </c>
      <c r="AY71" s="14">
        <v>1</v>
      </c>
      <c r="AZ71" s="14">
        <v>1</v>
      </c>
      <c r="BA71" s="14">
        <v>3</v>
      </c>
      <c r="BC71" s="14">
        <v>68</v>
      </c>
      <c r="BD71" s="14">
        <v>0</v>
      </c>
      <c r="BE71" s="14">
        <v>3</v>
      </c>
      <c r="BF71" s="14">
        <v>2</v>
      </c>
      <c r="BG71" s="14">
        <v>2</v>
      </c>
      <c r="BH71" s="14">
        <v>167.6</v>
      </c>
      <c r="BI71" s="14">
        <v>36.909999999999997</v>
      </c>
      <c r="BJ71" s="14">
        <v>2</v>
      </c>
      <c r="BK71" s="14">
        <v>0</v>
      </c>
      <c r="BL71" s="14">
        <v>2</v>
      </c>
      <c r="BM71" s="14">
        <v>2</v>
      </c>
      <c r="BN71" s="14">
        <v>1</v>
      </c>
      <c r="BO71" s="14">
        <f>IF(BC71&gt;=85,1,0)</f>
        <v>0</v>
      </c>
      <c r="BP71" s="14">
        <f>IF(BD71=1,1,0)</f>
        <v>0</v>
      </c>
      <c r="BQ71" s="14">
        <v>1</v>
      </c>
      <c r="BR71" s="14">
        <v>1</v>
      </c>
      <c r="BS71" s="14">
        <v>1</v>
      </c>
      <c r="BT71" s="14">
        <v>1</v>
      </c>
      <c r="BU71" s="14">
        <v>0</v>
      </c>
      <c r="BV71" s="14">
        <f t="shared" si="26"/>
        <v>4</v>
      </c>
      <c r="BW71" s="14">
        <v>4</v>
      </c>
      <c r="BX71" s="14">
        <v>0</v>
      </c>
      <c r="BY71" s="14">
        <v>0</v>
      </c>
      <c r="BZ71" s="14">
        <v>0</v>
      </c>
      <c r="CA71" s="14">
        <v>1</v>
      </c>
      <c r="CB71" s="14">
        <v>0</v>
      </c>
      <c r="CC71" s="14">
        <v>0</v>
      </c>
      <c r="CD71" s="14">
        <v>0</v>
      </c>
      <c r="CE71" s="14">
        <v>0</v>
      </c>
      <c r="CF71" s="14">
        <f t="shared" si="27"/>
        <v>1</v>
      </c>
      <c r="CG71" s="14">
        <v>1</v>
      </c>
      <c r="CH71" s="14">
        <v>3</v>
      </c>
      <c r="CI71" s="14">
        <v>5</v>
      </c>
      <c r="CJ71" s="14">
        <v>3</v>
      </c>
      <c r="CK71" s="14">
        <f t="shared" si="28"/>
        <v>12</v>
      </c>
      <c r="CL71" s="14">
        <v>0</v>
      </c>
      <c r="CM71" s="14">
        <v>5</v>
      </c>
      <c r="CN71" s="14">
        <v>0</v>
      </c>
      <c r="CO71" s="14">
        <v>2</v>
      </c>
      <c r="CP71" s="14">
        <v>1</v>
      </c>
      <c r="CQ71" s="14">
        <v>1</v>
      </c>
      <c r="CR71" s="14">
        <v>2</v>
      </c>
      <c r="CS71" s="14">
        <v>5</v>
      </c>
      <c r="CT71" s="14">
        <v>50</v>
      </c>
      <c r="CU71" s="14">
        <v>1</v>
      </c>
      <c r="CV71" s="14">
        <v>1</v>
      </c>
      <c r="CW71" s="14">
        <v>1</v>
      </c>
      <c r="CX71" s="14">
        <v>1</v>
      </c>
      <c r="CY71" s="14">
        <v>1</v>
      </c>
      <c r="CZ71" s="14">
        <v>1</v>
      </c>
      <c r="DA71" s="14">
        <f t="shared" si="29"/>
        <v>6</v>
      </c>
      <c r="DB71" s="14">
        <v>1</v>
      </c>
      <c r="DC71" s="14">
        <v>1</v>
      </c>
      <c r="DD71" s="14">
        <v>1</v>
      </c>
      <c r="DE71" s="14">
        <v>1</v>
      </c>
      <c r="DF71" s="14">
        <v>1</v>
      </c>
      <c r="DG71" s="14">
        <v>1</v>
      </c>
      <c r="DH71" s="14">
        <f t="shared" si="30"/>
        <v>6</v>
      </c>
      <c r="DI71" s="14">
        <f t="shared" si="31"/>
        <v>0</v>
      </c>
      <c r="DJ71" s="14">
        <v>1</v>
      </c>
      <c r="DK71" s="14">
        <v>1</v>
      </c>
      <c r="DL71" s="14">
        <v>1</v>
      </c>
      <c r="DM71" s="14">
        <v>1</v>
      </c>
      <c r="DN71" s="14">
        <v>1</v>
      </c>
      <c r="DO71" s="14">
        <v>1</v>
      </c>
      <c r="DP71" s="14">
        <v>1</v>
      </c>
      <c r="DQ71" s="14">
        <v>0</v>
      </c>
      <c r="DR71" s="14">
        <f t="shared" si="32"/>
        <v>7</v>
      </c>
      <c r="DS71" s="14">
        <v>1</v>
      </c>
      <c r="DT71" s="14">
        <v>1</v>
      </c>
      <c r="DU71" s="14">
        <v>1</v>
      </c>
      <c r="DV71" s="14">
        <v>1</v>
      </c>
      <c r="DW71" s="14">
        <v>1</v>
      </c>
      <c r="DX71" s="14">
        <v>1</v>
      </c>
      <c r="DY71" s="14">
        <v>1</v>
      </c>
      <c r="DZ71" s="14">
        <v>0</v>
      </c>
      <c r="EA71" s="14">
        <f t="shared" si="33"/>
        <v>7</v>
      </c>
      <c r="EB71" s="14">
        <f t="shared" si="34"/>
        <v>0</v>
      </c>
      <c r="EC71" s="14">
        <v>0</v>
      </c>
      <c r="ED71" s="14">
        <v>3</v>
      </c>
      <c r="EE71" s="14">
        <f t="shared" si="35"/>
        <v>3</v>
      </c>
      <c r="EF71" s="14">
        <v>5</v>
      </c>
      <c r="EG71" s="14">
        <v>5</v>
      </c>
      <c r="EH71" s="14">
        <v>5</v>
      </c>
      <c r="EI71" s="14">
        <v>5</v>
      </c>
      <c r="EJ71" s="14">
        <f t="shared" si="36"/>
        <v>20</v>
      </c>
    </row>
    <row r="72" spans="1:250" s="14" customFormat="1">
      <c r="A72" s="14">
        <v>63</v>
      </c>
      <c r="B72" s="64">
        <v>1</v>
      </c>
      <c r="C72" s="3">
        <v>1</v>
      </c>
      <c r="D72" s="1">
        <v>2</v>
      </c>
      <c r="E72" s="1">
        <v>1</v>
      </c>
      <c r="F72" s="1" t="s">
        <v>1955</v>
      </c>
      <c r="G72" s="1" t="s">
        <v>1928</v>
      </c>
      <c r="H72" s="1" t="s">
        <v>2100</v>
      </c>
      <c r="I72" s="1" t="s">
        <v>2454</v>
      </c>
      <c r="J72" s="1" t="s">
        <v>2655</v>
      </c>
      <c r="K72" s="1" t="s">
        <v>5313</v>
      </c>
      <c r="L72" s="1">
        <v>5</v>
      </c>
      <c r="M72" s="1">
        <v>9</v>
      </c>
      <c r="N72" s="1">
        <v>9</v>
      </c>
      <c r="O72" s="1" t="s">
        <v>2620</v>
      </c>
      <c r="P72" s="1" t="s">
        <v>2724</v>
      </c>
      <c r="Q72" s="1" t="s">
        <v>3018</v>
      </c>
      <c r="R72" s="1" t="s">
        <v>5314</v>
      </c>
      <c r="S72" s="1" t="s">
        <v>3466</v>
      </c>
      <c r="T72" s="1" t="s">
        <v>2774</v>
      </c>
      <c r="U72" s="1" t="s">
        <v>3501</v>
      </c>
      <c r="V72" s="1" t="s">
        <v>3417</v>
      </c>
      <c r="W72" s="1" t="s">
        <v>2614</v>
      </c>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v>2</v>
      </c>
      <c r="AY72" s="1">
        <v>1</v>
      </c>
      <c r="AZ72" s="1">
        <v>2</v>
      </c>
      <c r="BA72" s="1"/>
      <c r="BB72" s="1"/>
      <c r="BC72" s="1">
        <v>84</v>
      </c>
      <c r="BD72" s="1">
        <v>1</v>
      </c>
      <c r="BE72" s="1">
        <v>1</v>
      </c>
      <c r="BF72" s="1">
        <v>1</v>
      </c>
      <c r="BG72" s="1">
        <v>4</v>
      </c>
      <c r="BH72" s="1">
        <v>172.7</v>
      </c>
      <c r="BI72" s="1">
        <v>24.33</v>
      </c>
      <c r="BJ72" s="1">
        <v>0</v>
      </c>
      <c r="BK72" s="1">
        <v>0</v>
      </c>
      <c r="BL72" s="1">
        <v>4</v>
      </c>
      <c r="BM72" s="1">
        <v>3</v>
      </c>
      <c r="BN72" s="1">
        <v>0</v>
      </c>
      <c r="BO72" s="1">
        <f>IF(AZ72&gt;=85,1,0)</f>
        <v>0</v>
      </c>
      <c r="BP72" s="1">
        <f>IF(BA72=1,1,0)</f>
        <v>0</v>
      </c>
      <c r="BQ72" s="1">
        <v>0</v>
      </c>
      <c r="BR72" s="1">
        <v>0</v>
      </c>
      <c r="BS72" s="1">
        <v>0</v>
      </c>
      <c r="BT72" s="1">
        <v>1</v>
      </c>
      <c r="BU72" s="1">
        <v>1</v>
      </c>
      <c r="BV72" s="14">
        <f t="shared" si="26"/>
        <v>2</v>
      </c>
      <c r="BW72" s="1">
        <v>3</v>
      </c>
      <c r="BX72" s="1">
        <v>0</v>
      </c>
      <c r="BY72" s="1">
        <v>1</v>
      </c>
      <c r="BZ72" s="1">
        <v>0</v>
      </c>
      <c r="CA72" s="1">
        <v>0</v>
      </c>
      <c r="CB72" s="1">
        <v>0</v>
      </c>
      <c r="CC72" s="1">
        <v>0</v>
      </c>
      <c r="CD72" s="1">
        <v>0</v>
      </c>
      <c r="CE72" s="1">
        <v>1</v>
      </c>
      <c r="CF72" s="1">
        <f t="shared" si="27"/>
        <v>2</v>
      </c>
      <c r="CG72" s="1">
        <v>3</v>
      </c>
      <c r="CH72" s="1">
        <v>3</v>
      </c>
      <c r="CI72" s="1">
        <v>3</v>
      </c>
      <c r="CJ72" s="1">
        <v>3</v>
      </c>
      <c r="CK72" s="1">
        <f t="shared" si="28"/>
        <v>12</v>
      </c>
      <c r="CL72" s="1">
        <v>0</v>
      </c>
      <c r="CM72" s="1">
        <v>1</v>
      </c>
      <c r="CN72" s="1">
        <v>0</v>
      </c>
      <c r="CO72" s="1">
        <v>3</v>
      </c>
      <c r="CP72" s="1">
        <v>3</v>
      </c>
      <c r="CQ72" s="1">
        <v>5</v>
      </c>
      <c r="CR72" s="1">
        <v>2</v>
      </c>
      <c r="CS72" s="1">
        <v>1</v>
      </c>
      <c r="CT72" s="1">
        <v>50</v>
      </c>
      <c r="CU72" s="1">
        <v>1</v>
      </c>
      <c r="CV72" s="1">
        <v>1</v>
      </c>
      <c r="CW72" s="1">
        <v>1</v>
      </c>
      <c r="CX72" s="1">
        <v>1</v>
      </c>
      <c r="CY72" s="1">
        <v>1</v>
      </c>
      <c r="CZ72" s="1">
        <v>1</v>
      </c>
      <c r="DA72" s="1">
        <f t="shared" si="29"/>
        <v>6</v>
      </c>
      <c r="DB72" s="1">
        <v>1</v>
      </c>
      <c r="DC72" s="1">
        <v>1</v>
      </c>
      <c r="DD72" s="1">
        <v>1</v>
      </c>
      <c r="DE72" s="1">
        <v>1</v>
      </c>
      <c r="DF72" s="1">
        <v>1</v>
      </c>
      <c r="DG72" s="1">
        <v>1</v>
      </c>
      <c r="DH72" s="1">
        <f t="shared" si="30"/>
        <v>6</v>
      </c>
      <c r="DI72" s="14">
        <f t="shared" si="31"/>
        <v>0</v>
      </c>
      <c r="DJ72" s="1">
        <v>1</v>
      </c>
      <c r="DK72" s="1">
        <v>1</v>
      </c>
      <c r="DL72" s="1">
        <v>1</v>
      </c>
      <c r="DM72" s="1">
        <v>1</v>
      </c>
      <c r="DN72" s="1">
        <v>1</v>
      </c>
      <c r="DO72" s="1">
        <v>1</v>
      </c>
      <c r="DP72" s="1">
        <v>1</v>
      </c>
      <c r="DQ72" s="1">
        <v>1</v>
      </c>
      <c r="DR72" s="1">
        <f t="shared" si="32"/>
        <v>8</v>
      </c>
      <c r="DS72" s="1">
        <v>1</v>
      </c>
      <c r="DT72" s="1">
        <v>1</v>
      </c>
      <c r="DU72" s="1">
        <v>1</v>
      </c>
      <c r="DV72" s="1">
        <v>1</v>
      </c>
      <c r="DW72" s="1">
        <v>1</v>
      </c>
      <c r="DX72" s="1">
        <v>1</v>
      </c>
      <c r="DY72" s="1">
        <v>1</v>
      </c>
      <c r="DZ72" s="1">
        <v>1</v>
      </c>
      <c r="EA72" s="1">
        <f t="shared" si="33"/>
        <v>8</v>
      </c>
      <c r="EB72" s="14">
        <f t="shared" si="34"/>
        <v>0</v>
      </c>
      <c r="EC72" s="1">
        <v>0</v>
      </c>
      <c r="ED72" s="1">
        <v>0</v>
      </c>
      <c r="EE72" s="1">
        <f t="shared" si="35"/>
        <v>0</v>
      </c>
      <c r="EF72" s="1">
        <v>5</v>
      </c>
      <c r="EG72" s="1">
        <v>5</v>
      </c>
      <c r="EH72" s="1">
        <v>5</v>
      </c>
      <c r="EI72" s="1">
        <v>5</v>
      </c>
      <c r="EJ72" s="1">
        <f t="shared" si="36"/>
        <v>20</v>
      </c>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row>
    <row r="73" spans="1:250" s="14" customFormat="1">
      <c r="A73" s="14">
        <v>64</v>
      </c>
      <c r="B73" s="14">
        <v>2</v>
      </c>
      <c r="C73" s="60">
        <v>1</v>
      </c>
      <c r="D73" s="14">
        <v>1</v>
      </c>
      <c r="E73" s="14">
        <v>2</v>
      </c>
      <c r="F73" s="14" t="s">
        <v>2100</v>
      </c>
      <c r="G73" s="14" t="s">
        <v>1928</v>
      </c>
      <c r="H73" s="14" t="s">
        <v>1977</v>
      </c>
      <c r="K73" s="14" t="s">
        <v>3328</v>
      </c>
      <c r="L73" s="14">
        <v>3</v>
      </c>
      <c r="M73" s="14">
        <v>6</v>
      </c>
      <c r="N73" s="14">
        <v>16</v>
      </c>
      <c r="O73" s="14" t="s">
        <v>2437</v>
      </c>
      <c r="P73" s="14" t="s">
        <v>2337</v>
      </c>
      <c r="Q73" s="14" t="s">
        <v>2439</v>
      </c>
      <c r="R73" s="14" t="s">
        <v>3329</v>
      </c>
      <c r="S73" s="14" t="s">
        <v>3330</v>
      </c>
      <c r="T73" s="14" t="s">
        <v>2725</v>
      </c>
      <c r="U73" s="14" t="s">
        <v>3331</v>
      </c>
      <c r="V73" s="14" t="s">
        <v>3332</v>
      </c>
      <c r="W73" s="14" t="s">
        <v>3333</v>
      </c>
      <c r="X73" s="14" t="s">
        <v>3334</v>
      </c>
      <c r="Y73" s="14" t="s">
        <v>2611</v>
      </c>
      <c r="Z73" s="14" t="s">
        <v>3272</v>
      </c>
      <c r="AA73" s="14" t="s">
        <v>3335</v>
      </c>
      <c r="AB73" s="14" t="s">
        <v>3336</v>
      </c>
      <c r="AC73" s="14" t="s">
        <v>3337</v>
      </c>
      <c r="AD73" s="14" t="s">
        <v>2730</v>
      </c>
      <c r="AX73" s="14">
        <v>2</v>
      </c>
      <c r="BA73" s="14">
        <v>7</v>
      </c>
      <c r="BC73" s="14">
        <v>92</v>
      </c>
      <c r="BD73" s="14">
        <v>1</v>
      </c>
      <c r="BE73" s="14">
        <v>2</v>
      </c>
      <c r="BF73" s="14">
        <v>3</v>
      </c>
      <c r="BG73" s="14">
        <v>4</v>
      </c>
      <c r="BI73" s="14">
        <v>33.119999999999997</v>
      </c>
      <c r="BJ73" s="14">
        <v>3</v>
      </c>
      <c r="BK73" s="14">
        <v>0</v>
      </c>
      <c r="BL73" s="14">
        <v>1</v>
      </c>
      <c r="BM73" s="14">
        <v>3</v>
      </c>
      <c r="BN73" s="14">
        <v>1</v>
      </c>
      <c r="BO73" s="14">
        <f>IF(BC73&gt;=85,1,0)</f>
        <v>1</v>
      </c>
      <c r="BP73" s="14">
        <f>IF(BD73=1,1,0)</f>
        <v>1</v>
      </c>
      <c r="BQ73" s="14">
        <v>1</v>
      </c>
      <c r="BR73" s="14">
        <v>1</v>
      </c>
      <c r="BS73" s="14">
        <v>1</v>
      </c>
      <c r="BT73" s="14">
        <v>1</v>
      </c>
      <c r="BU73" s="14">
        <v>1</v>
      </c>
      <c r="BV73" s="14">
        <f t="shared" si="26"/>
        <v>7</v>
      </c>
      <c r="BW73" s="14">
        <v>5</v>
      </c>
      <c r="BX73" s="14">
        <v>1</v>
      </c>
      <c r="BY73" s="14">
        <v>1</v>
      </c>
      <c r="BZ73" s="14">
        <v>0</v>
      </c>
      <c r="CA73" s="14">
        <v>0</v>
      </c>
      <c r="CB73" s="14">
        <v>1</v>
      </c>
      <c r="CC73" s="14">
        <v>0</v>
      </c>
      <c r="CD73" s="14">
        <v>1</v>
      </c>
      <c r="CE73" s="14">
        <v>1</v>
      </c>
      <c r="CF73" s="14">
        <f t="shared" si="27"/>
        <v>5</v>
      </c>
      <c r="CG73" s="14">
        <v>2</v>
      </c>
      <c r="CH73" s="14">
        <v>1</v>
      </c>
      <c r="CI73" s="14">
        <v>1</v>
      </c>
      <c r="CJ73" s="14">
        <v>1</v>
      </c>
      <c r="CK73" s="14">
        <f t="shared" si="28"/>
        <v>5</v>
      </c>
      <c r="CL73" s="14">
        <v>1</v>
      </c>
      <c r="CM73" s="14">
        <v>6</v>
      </c>
      <c r="CN73" s="14">
        <v>0</v>
      </c>
      <c r="CO73" s="14">
        <v>4</v>
      </c>
      <c r="CP73" s="14">
        <v>4</v>
      </c>
      <c r="CQ73" s="14">
        <v>5</v>
      </c>
      <c r="CR73" s="14">
        <v>4</v>
      </c>
      <c r="CS73" s="14">
        <v>2</v>
      </c>
      <c r="CT73" s="14">
        <v>10</v>
      </c>
      <c r="CU73" s="14">
        <v>0</v>
      </c>
      <c r="CV73" s="14">
        <v>0</v>
      </c>
      <c r="CW73" s="14">
        <v>1</v>
      </c>
      <c r="CX73" s="14">
        <v>1</v>
      </c>
      <c r="CY73" s="14">
        <v>1</v>
      </c>
      <c r="CZ73" s="14">
        <v>1</v>
      </c>
      <c r="DA73" s="14">
        <f t="shared" si="29"/>
        <v>4</v>
      </c>
      <c r="DB73" s="14">
        <v>0</v>
      </c>
      <c r="DC73" s="14">
        <v>0</v>
      </c>
      <c r="DD73" s="14">
        <v>1</v>
      </c>
      <c r="DE73" s="14">
        <v>1</v>
      </c>
      <c r="DF73" s="14">
        <v>1</v>
      </c>
      <c r="DG73" s="14">
        <v>1</v>
      </c>
      <c r="DH73" s="14">
        <f t="shared" si="30"/>
        <v>4</v>
      </c>
      <c r="DI73" s="14">
        <f t="shared" si="31"/>
        <v>0</v>
      </c>
      <c r="DJ73" s="14">
        <v>1</v>
      </c>
      <c r="DK73" s="14">
        <v>0</v>
      </c>
      <c r="DL73" s="14">
        <v>0</v>
      </c>
      <c r="DM73" s="14">
        <v>0</v>
      </c>
      <c r="DN73" s="14">
        <v>0</v>
      </c>
      <c r="DO73" s="14">
        <v>0</v>
      </c>
      <c r="DP73" s="14">
        <v>1</v>
      </c>
      <c r="DQ73" s="14">
        <v>1</v>
      </c>
      <c r="DR73" s="14">
        <f t="shared" si="32"/>
        <v>3</v>
      </c>
      <c r="DS73" s="14">
        <v>1</v>
      </c>
      <c r="DT73" s="14">
        <v>0</v>
      </c>
      <c r="DU73" s="14">
        <v>0</v>
      </c>
      <c r="DV73" s="14">
        <v>0</v>
      </c>
      <c r="DW73" s="14">
        <v>0</v>
      </c>
      <c r="DX73" s="14">
        <v>0</v>
      </c>
      <c r="DY73" s="14">
        <v>1</v>
      </c>
      <c r="DZ73" s="14">
        <v>1</v>
      </c>
      <c r="EA73" s="14">
        <f t="shared" si="33"/>
        <v>3</v>
      </c>
      <c r="EB73" s="14">
        <f t="shared" si="34"/>
        <v>0</v>
      </c>
      <c r="EC73" s="14">
        <v>3</v>
      </c>
      <c r="ED73" s="14">
        <v>3</v>
      </c>
      <c r="EE73" s="14">
        <f t="shared" si="35"/>
        <v>6</v>
      </c>
      <c r="EF73" s="14">
        <v>5</v>
      </c>
      <c r="EG73" s="14">
        <v>5</v>
      </c>
      <c r="EH73" s="14">
        <v>5</v>
      </c>
      <c r="EI73" s="14">
        <v>5</v>
      </c>
      <c r="EJ73" s="14">
        <f t="shared" si="36"/>
        <v>20</v>
      </c>
    </row>
    <row r="74" spans="1:250" s="14" customFormat="1">
      <c r="A74" s="14">
        <v>65</v>
      </c>
      <c r="B74" s="64">
        <v>2</v>
      </c>
      <c r="C74" s="3">
        <v>1</v>
      </c>
      <c r="D74" s="1">
        <v>3</v>
      </c>
      <c r="E74" s="1">
        <v>1</v>
      </c>
      <c r="F74" s="1" t="s">
        <v>1928</v>
      </c>
      <c r="G74" s="1" t="s">
        <v>2100</v>
      </c>
      <c r="H74" s="1" t="s">
        <v>1977</v>
      </c>
      <c r="I74" s="1" t="s">
        <v>2535</v>
      </c>
      <c r="J74" s="1"/>
      <c r="K74" s="1" t="s">
        <v>5657</v>
      </c>
      <c r="L74" s="1">
        <v>4</v>
      </c>
      <c r="M74" s="1">
        <v>9</v>
      </c>
      <c r="N74" s="1">
        <v>8</v>
      </c>
      <c r="O74" s="1" t="s">
        <v>2647</v>
      </c>
      <c r="P74" s="1" t="s">
        <v>5658</v>
      </c>
      <c r="Q74" s="1" t="s">
        <v>5659</v>
      </c>
      <c r="R74" s="1" t="s">
        <v>3083</v>
      </c>
      <c r="S74" s="1" t="s">
        <v>5660</v>
      </c>
      <c r="T74" s="1" t="s">
        <v>2960</v>
      </c>
      <c r="U74" s="1" t="s">
        <v>3109</v>
      </c>
      <c r="V74" s="1" t="s">
        <v>5661</v>
      </c>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v>2</v>
      </c>
      <c r="AY74" s="1">
        <v>1</v>
      </c>
      <c r="AZ74" s="1">
        <v>1</v>
      </c>
      <c r="BA74" s="1">
        <v>6</v>
      </c>
      <c r="BB74" s="1"/>
      <c r="BC74" s="1">
        <v>75</v>
      </c>
      <c r="BD74" s="1">
        <v>0</v>
      </c>
      <c r="BE74" s="1">
        <v>2</v>
      </c>
      <c r="BF74" s="1">
        <v>1</v>
      </c>
      <c r="BG74" s="1">
        <v>2</v>
      </c>
      <c r="BH74" s="1">
        <v>157.5</v>
      </c>
      <c r="BI74" s="1">
        <v>27.73</v>
      </c>
      <c r="BJ74" s="1">
        <v>1</v>
      </c>
      <c r="BK74" s="1">
        <v>0</v>
      </c>
      <c r="BL74" s="1">
        <v>3</v>
      </c>
      <c r="BM74" s="1">
        <v>3</v>
      </c>
      <c r="BN74" s="1">
        <v>0</v>
      </c>
      <c r="BO74" s="1">
        <f>IF(AZ74&gt;=85,1,0)</f>
        <v>0</v>
      </c>
      <c r="BP74" s="1">
        <f>IF(BA74=1,1,0)</f>
        <v>0</v>
      </c>
      <c r="BQ74" s="1">
        <v>1</v>
      </c>
      <c r="BR74" s="1">
        <v>0</v>
      </c>
      <c r="BS74" s="1">
        <v>1</v>
      </c>
      <c r="BT74" s="1">
        <v>1</v>
      </c>
      <c r="BU74" s="1">
        <v>1</v>
      </c>
      <c r="BV74" s="14">
        <f t="shared" si="26"/>
        <v>4</v>
      </c>
      <c r="BW74" s="1">
        <v>4</v>
      </c>
      <c r="BX74" s="1">
        <v>0</v>
      </c>
      <c r="BY74" s="1">
        <v>0</v>
      </c>
      <c r="BZ74" s="1">
        <v>0</v>
      </c>
      <c r="CA74" s="1">
        <v>0</v>
      </c>
      <c r="CB74" s="1">
        <v>0</v>
      </c>
      <c r="CC74" s="1">
        <v>0</v>
      </c>
      <c r="CD74" s="1">
        <v>0</v>
      </c>
      <c r="CE74" s="1">
        <v>0</v>
      </c>
      <c r="CF74" s="1">
        <f t="shared" si="27"/>
        <v>0</v>
      </c>
      <c r="CG74" s="1">
        <v>5</v>
      </c>
      <c r="CH74" s="1">
        <v>5</v>
      </c>
      <c r="CI74" s="1">
        <v>5</v>
      </c>
      <c r="CJ74" s="1">
        <v>5</v>
      </c>
      <c r="CK74" s="1">
        <f t="shared" si="28"/>
        <v>20</v>
      </c>
      <c r="CL74" s="1">
        <v>1</v>
      </c>
      <c r="CM74" s="1">
        <v>5</v>
      </c>
      <c r="CN74" s="1">
        <v>0</v>
      </c>
      <c r="CO74" s="1">
        <v>2</v>
      </c>
      <c r="CP74" s="1">
        <v>1</v>
      </c>
      <c r="CQ74" s="1">
        <v>2</v>
      </c>
      <c r="CR74" s="1">
        <v>3</v>
      </c>
      <c r="CS74" s="1">
        <v>1</v>
      </c>
      <c r="CT74" s="1">
        <v>75</v>
      </c>
      <c r="CU74" s="1">
        <v>1</v>
      </c>
      <c r="CV74" s="1">
        <v>1</v>
      </c>
      <c r="CW74" s="1">
        <v>1</v>
      </c>
      <c r="CX74" s="1">
        <v>1</v>
      </c>
      <c r="CY74" s="1">
        <v>1</v>
      </c>
      <c r="CZ74" s="1">
        <v>1</v>
      </c>
      <c r="DA74" s="1">
        <f t="shared" si="29"/>
        <v>6</v>
      </c>
      <c r="DB74" s="1">
        <v>1</v>
      </c>
      <c r="DC74" s="1">
        <v>1</v>
      </c>
      <c r="DD74" s="1">
        <v>1</v>
      </c>
      <c r="DE74" s="1">
        <v>1</v>
      </c>
      <c r="DF74" s="1">
        <v>1</v>
      </c>
      <c r="DG74" s="1">
        <v>1</v>
      </c>
      <c r="DH74" s="1">
        <f t="shared" si="30"/>
        <v>6</v>
      </c>
      <c r="DI74" s="14">
        <f t="shared" si="31"/>
        <v>0</v>
      </c>
      <c r="DJ74" s="1">
        <v>1</v>
      </c>
      <c r="DK74" s="1">
        <v>1</v>
      </c>
      <c r="DL74" s="1">
        <v>1</v>
      </c>
      <c r="DM74" s="1">
        <v>1</v>
      </c>
      <c r="DN74" s="1">
        <v>1</v>
      </c>
      <c r="DO74" s="1">
        <v>1</v>
      </c>
      <c r="DP74" s="1">
        <v>1</v>
      </c>
      <c r="DQ74" s="1">
        <v>1</v>
      </c>
      <c r="DR74" s="1">
        <f t="shared" si="32"/>
        <v>8</v>
      </c>
      <c r="DS74" s="1">
        <v>1</v>
      </c>
      <c r="DT74" s="1">
        <v>0</v>
      </c>
      <c r="DU74" s="1">
        <v>0</v>
      </c>
      <c r="DV74" s="1">
        <v>1</v>
      </c>
      <c r="DW74" s="1">
        <v>1</v>
      </c>
      <c r="DX74" s="1">
        <v>0</v>
      </c>
      <c r="DY74" s="1">
        <v>1</v>
      </c>
      <c r="DZ74" s="1">
        <v>1</v>
      </c>
      <c r="EA74" s="1">
        <f t="shared" si="33"/>
        <v>5</v>
      </c>
      <c r="EB74" s="14">
        <f t="shared" si="34"/>
        <v>-3</v>
      </c>
      <c r="EC74" s="1">
        <v>0</v>
      </c>
      <c r="ED74" s="1">
        <v>0</v>
      </c>
      <c r="EE74" s="1">
        <f t="shared" si="35"/>
        <v>0</v>
      </c>
      <c r="EF74" s="1">
        <v>5</v>
      </c>
      <c r="EG74" s="1">
        <v>5</v>
      </c>
      <c r="EH74" s="1">
        <v>5</v>
      </c>
      <c r="EI74" s="1">
        <v>5</v>
      </c>
      <c r="EJ74" s="1">
        <f t="shared" si="36"/>
        <v>20</v>
      </c>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row>
    <row r="75" spans="1:250" s="14" customFormat="1">
      <c r="A75" s="14">
        <v>66</v>
      </c>
      <c r="B75" s="61">
        <v>1</v>
      </c>
      <c r="C75" s="60">
        <v>1</v>
      </c>
      <c r="D75" s="14">
        <v>1</v>
      </c>
      <c r="E75" s="14">
        <v>1</v>
      </c>
      <c r="F75" s="14" t="s">
        <v>1928</v>
      </c>
      <c r="K75" s="1" t="s">
        <v>4851</v>
      </c>
      <c r="L75" s="14">
        <v>1</v>
      </c>
      <c r="M75" s="14">
        <v>5</v>
      </c>
      <c r="N75" s="14">
        <v>10</v>
      </c>
      <c r="O75" s="14" t="s">
        <v>2971</v>
      </c>
      <c r="P75" s="14" t="s">
        <v>4852</v>
      </c>
      <c r="Q75" s="14" t="s">
        <v>4853</v>
      </c>
      <c r="R75" s="14" t="s">
        <v>3068</v>
      </c>
      <c r="S75" s="14" t="s">
        <v>4854</v>
      </c>
      <c r="T75" s="14" t="s">
        <v>2492</v>
      </c>
      <c r="U75" s="14" t="s">
        <v>3999</v>
      </c>
      <c r="V75" s="14" t="s">
        <v>3037</v>
      </c>
      <c r="W75" s="14" t="s">
        <v>4855</v>
      </c>
      <c r="X75" s="14" t="s">
        <v>2983</v>
      </c>
      <c r="AX75" s="14">
        <v>2</v>
      </c>
      <c r="AY75" s="14">
        <v>1</v>
      </c>
      <c r="AZ75" s="14">
        <v>2</v>
      </c>
      <c r="BA75" s="14">
        <v>4</v>
      </c>
      <c r="BC75" s="14">
        <v>78</v>
      </c>
      <c r="BD75" s="14">
        <v>0</v>
      </c>
      <c r="BE75" s="14">
        <v>1</v>
      </c>
      <c r="BF75" s="14">
        <v>1</v>
      </c>
      <c r="BG75" s="14">
        <v>2</v>
      </c>
      <c r="BH75" s="14">
        <v>157.5</v>
      </c>
      <c r="BI75" s="14">
        <v>23.78</v>
      </c>
      <c r="BJ75" s="14">
        <v>0</v>
      </c>
      <c r="BK75" s="14">
        <v>0</v>
      </c>
      <c r="BL75" s="14">
        <v>3</v>
      </c>
      <c r="BM75" s="14">
        <v>3</v>
      </c>
      <c r="BN75" s="14">
        <v>0</v>
      </c>
      <c r="BO75" s="14">
        <f>IF(BC75&gt;=85,1,0)</f>
        <v>0</v>
      </c>
      <c r="BP75" s="14">
        <f>IF(BD75=1,1,0)</f>
        <v>0</v>
      </c>
      <c r="BQ75" s="14">
        <v>0</v>
      </c>
      <c r="BR75" s="14">
        <v>0</v>
      </c>
      <c r="BS75" s="14">
        <v>0</v>
      </c>
      <c r="BT75" s="14">
        <v>1</v>
      </c>
      <c r="BU75" s="14">
        <v>0</v>
      </c>
      <c r="BV75" s="14">
        <f t="shared" si="26"/>
        <v>1</v>
      </c>
      <c r="BW75" s="14">
        <v>2</v>
      </c>
      <c r="BX75" s="14">
        <v>0</v>
      </c>
      <c r="BY75" s="14">
        <v>0</v>
      </c>
      <c r="BZ75" s="14">
        <v>0</v>
      </c>
      <c r="CA75" s="14">
        <v>0</v>
      </c>
      <c r="CB75" s="14">
        <v>0</v>
      </c>
      <c r="CC75" s="14">
        <v>0</v>
      </c>
      <c r="CD75" s="14">
        <v>1</v>
      </c>
      <c r="CE75" s="14">
        <v>1</v>
      </c>
      <c r="CF75" s="14">
        <f t="shared" si="27"/>
        <v>2</v>
      </c>
      <c r="CG75" s="14">
        <v>5</v>
      </c>
      <c r="CH75" s="14">
        <v>5</v>
      </c>
      <c r="CI75" s="14">
        <v>5</v>
      </c>
      <c r="CJ75" s="14">
        <v>1</v>
      </c>
      <c r="CK75" s="14">
        <f t="shared" si="28"/>
        <v>16</v>
      </c>
      <c r="CL75" s="14">
        <v>0</v>
      </c>
      <c r="CM75" s="14">
        <v>1</v>
      </c>
      <c r="CN75" s="14">
        <v>0</v>
      </c>
      <c r="CO75" s="14">
        <v>1</v>
      </c>
      <c r="CP75" s="14">
        <v>1</v>
      </c>
      <c r="CQ75" s="14">
        <v>2</v>
      </c>
      <c r="CR75" s="14">
        <v>1</v>
      </c>
      <c r="CS75" s="14">
        <v>1</v>
      </c>
      <c r="CT75" s="14">
        <v>85</v>
      </c>
      <c r="CU75" s="14">
        <v>1</v>
      </c>
      <c r="CV75" s="14">
        <v>1</v>
      </c>
      <c r="CW75" s="14">
        <v>1</v>
      </c>
      <c r="CX75" s="14">
        <v>1</v>
      </c>
      <c r="CY75" s="14">
        <v>1</v>
      </c>
      <c r="CZ75" s="14">
        <v>1</v>
      </c>
      <c r="DA75" s="14">
        <f t="shared" si="29"/>
        <v>6</v>
      </c>
      <c r="DB75" s="14">
        <v>1</v>
      </c>
      <c r="DC75" s="14">
        <v>1</v>
      </c>
      <c r="DD75" s="14">
        <v>1</v>
      </c>
      <c r="DE75" s="14">
        <v>1</v>
      </c>
      <c r="DF75" s="14">
        <v>1</v>
      </c>
      <c r="DG75" s="14">
        <v>1</v>
      </c>
      <c r="DH75" s="14">
        <f t="shared" si="30"/>
        <v>6</v>
      </c>
      <c r="DI75" s="14">
        <f t="shared" si="31"/>
        <v>0</v>
      </c>
      <c r="DJ75" s="14">
        <v>1</v>
      </c>
      <c r="DK75" s="14">
        <v>1</v>
      </c>
      <c r="DL75" s="14">
        <v>1</v>
      </c>
      <c r="DM75" s="14">
        <v>1</v>
      </c>
      <c r="DN75" s="14">
        <v>1</v>
      </c>
      <c r="DO75" s="14">
        <v>1</v>
      </c>
      <c r="DP75" s="14">
        <v>1</v>
      </c>
      <c r="DQ75" s="14">
        <v>1</v>
      </c>
      <c r="DR75" s="14">
        <f t="shared" si="32"/>
        <v>8</v>
      </c>
      <c r="DS75" s="14">
        <v>1</v>
      </c>
      <c r="DT75" s="14">
        <v>1</v>
      </c>
      <c r="DU75" s="14">
        <v>1</v>
      </c>
      <c r="DV75" s="14">
        <v>1</v>
      </c>
      <c r="DW75" s="14">
        <v>1</v>
      </c>
      <c r="DX75" s="14">
        <v>1</v>
      </c>
      <c r="DY75" s="14">
        <v>1</v>
      </c>
      <c r="DZ75" s="14">
        <v>1</v>
      </c>
      <c r="EA75" s="14">
        <f t="shared" si="33"/>
        <v>8</v>
      </c>
      <c r="EB75" s="14">
        <f t="shared" si="34"/>
        <v>0</v>
      </c>
      <c r="EC75" s="14">
        <v>0</v>
      </c>
      <c r="ED75" s="14">
        <v>0</v>
      </c>
      <c r="EE75" s="14">
        <f t="shared" si="35"/>
        <v>0</v>
      </c>
      <c r="EF75" s="14">
        <v>5</v>
      </c>
      <c r="EG75" s="14">
        <v>5</v>
      </c>
      <c r="EH75" s="14">
        <v>5</v>
      </c>
      <c r="EI75" s="14">
        <v>5</v>
      </c>
      <c r="EJ75" s="14">
        <f t="shared" si="36"/>
        <v>20</v>
      </c>
    </row>
    <row r="76" spans="1:250" s="14" customFormat="1">
      <c r="A76" s="14">
        <v>67</v>
      </c>
      <c r="B76" s="61">
        <v>1</v>
      </c>
      <c r="C76" s="60">
        <v>1</v>
      </c>
      <c r="D76" s="14">
        <v>1</v>
      </c>
      <c r="E76" s="14">
        <v>1</v>
      </c>
      <c r="F76" s="14" t="s">
        <v>1928</v>
      </c>
      <c r="K76" s="1" t="s">
        <v>5027</v>
      </c>
      <c r="L76" s="14">
        <v>1</v>
      </c>
      <c r="M76" s="14">
        <v>4</v>
      </c>
      <c r="N76" s="14">
        <v>4</v>
      </c>
      <c r="O76" s="14" t="s">
        <v>2437</v>
      </c>
      <c r="P76" s="14" t="s">
        <v>2366</v>
      </c>
      <c r="Q76" s="14" t="s">
        <v>5028</v>
      </c>
      <c r="R76" s="14" t="s">
        <v>3999</v>
      </c>
      <c r="AX76" s="14">
        <v>2</v>
      </c>
      <c r="AY76" s="61">
        <v>1</v>
      </c>
      <c r="AZ76" s="14">
        <v>1</v>
      </c>
      <c r="BA76" s="14">
        <v>2</v>
      </c>
      <c r="BC76" s="14">
        <v>63</v>
      </c>
      <c r="BD76" s="14">
        <v>0</v>
      </c>
      <c r="BE76" s="14">
        <v>3</v>
      </c>
      <c r="BF76" s="14">
        <v>2</v>
      </c>
      <c r="BG76" s="14">
        <v>4</v>
      </c>
      <c r="BH76" s="14">
        <v>157.5</v>
      </c>
      <c r="BI76" s="14">
        <v>23.78</v>
      </c>
      <c r="BJ76" s="14">
        <v>0</v>
      </c>
      <c r="BK76" s="14">
        <v>0</v>
      </c>
      <c r="BL76" s="14">
        <v>1</v>
      </c>
      <c r="BM76" s="14">
        <v>2</v>
      </c>
      <c r="BN76" s="14">
        <v>0</v>
      </c>
      <c r="BO76" s="14">
        <f>IF(BC76&gt;=85,1,0)</f>
        <v>0</v>
      </c>
      <c r="BP76" s="14">
        <f>IF(BD76=1,1,0)</f>
        <v>0</v>
      </c>
      <c r="BQ76" s="14">
        <v>0</v>
      </c>
      <c r="BR76" s="14">
        <v>1</v>
      </c>
      <c r="BS76" s="14">
        <v>1</v>
      </c>
      <c r="BT76" s="14">
        <v>1</v>
      </c>
      <c r="BU76" s="14">
        <v>0</v>
      </c>
      <c r="BV76" s="14">
        <f t="shared" si="26"/>
        <v>3</v>
      </c>
      <c r="BW76" s="14">
        <v>4</v>
      </c>
      <c r="BX76" s="14">
        <v>0</v>
      </c>
      <c r="BY76" s="14">
        <v>0</v>
      </c>
      <c r="BZ76" s="14">
        <v>0</v>
      </c>
      <c r="CA76" s="14">
        <v>0</v>
      </c>
      <c r="CB76" s="14">
        <v>0</v>
      </c>
      <c r="CC76" s="14">
        <v>0</v>
      </c>
      <c r="CD76" s="14">
        <v>0</v>
      </c>
      <c r="CE76" s="14">
        <v>0</v>
      </c>
      <c r="CF76" s="14">
        <f t="shared" si="27"/>
        <v>0</v>
      </c>
      <c r="CG76" s="14">
        <v>3</v>
      </c>
      <c r="CH76" s="14">
        <v>4</v>
      </c>
      <c r="CI76" s="14">
        <v>3</v>
      </c>
      <c r="CJ76" s="14">
        <v>5</v>
      </c>
      <c r="CK76" s="14">
        <f t="shared" si="28"/>
        <v>15</v>
      </c>
      <c r="CL76" s="14">
        <v>2</v>
      </c>
      <c r="CM76" s="14">
        <v>3</v>
      </c>
      <c r="CN76" s="14">
        <v>2</v>
      </c>
      <c r="CO76" s="14">
        <v>3</v>
      </c>
      <c r="CP76" s="14">
        <v>1</v>
      </c>
      <c r="CQ76" s="14">
        <v>2</v>
      </c>
      <c r="CR76" s="14">
        <v>3</v>
      </c>
      <c r="CS76" s="14">
        <v>1</v>
      </c>
      <c r="CT76" s="14">
        <v>50</v>
      </c>
      <c r="CU76" s="14">
        <v>1</v>
      </c>
      <c r="CV76" s="14">
        <v>1</v>
      </c>
      <c r="CW76" s="14">
        <v>1</v>
      </c>
      <c r="CX76" s="14">
        <v>1</v>
      </c>
      <c r="CY76" s="14">
        <v>1</v>
      </c>
      <c r="CZ76" s="14">
        <v>1</v>
      </c>
      <c r="DA76" s="14">
        <f t="shared" si="29"/>
        <v>6</v>
      </c>
      <c r="DB76" s="14">
        <v>1</v>
      </c>
      <c r="DC76" s="14">
        <v>1</v>
      </c>
      <c r="DD76" s="14">
        <v>1</v>
      </c>
      <c r="DE76" s="14">
        <v>1</v>
      </c>
      <c r="DF76" s="14">
        <v>1</v>
      </c>
      <c r="DG76" s="14">
        <v>1</v>
      </c>
      <c r="DH76" s="14">
        <f t="shared" si="30"/>
        <v>6</v>
      </c>
      <c r="DI76" s="14">
        <f t="shared" si="31"/>
        <v>0</v>
      </c>
      <c r="DJ76" s="14">
        <v>1</v>
      </c>
      <c r="DK76" s="14">
        <v>0</v>
      </c>
      <c r="DL76" s="14">
        <v>1</v>
      </c>
      <c r="DM76" s="14">
        <v>1</v>
      </c>
      <c r="DN76" s="14">
        <v>1</v>
      </c>
      <c r="DO76" s="14">
        <v>0</v>
      </c>
      <c r="DP76" s="14">
        <v>1</v>
      </c>
      <c r="DQ76" s="14">
        <v>1</v>
      </c>
      <c r="DR76" s="14">
        <f t="shared" si="32"/>
        <v>6</v>
      </c>
      <c r="DS76" s="14">
        <v>1</v>
      </c>
      <c r="DT76" s="14">
        <v>0</v>
      </c>
      <c r="DU76" s="14">
        <v>1</v>
      </c>
      <c r="DV76" s="14">
        <v>1</v>
      </c>
      <c r="DW76" s="14">
        <v>1</v>
      </c>
      <c r="DX76" s="14">
        <v>0</v>
      </c>
      <c r="DY76" s="14">
        <v>1</v>
      </c>
      <c r="DZ76" s="14">
        <v>1</v>
      </c>
      <c r="EA76" s="14">
        <f t="shared" si="33"/>
        <v>6</v>
      </c>
      <c r="EB76" s="14">
        <f t="shared" si="34"/>
        <v>0</v>
      </c>
      <c r="EC76" s="14">
        <v>2</v>
      </c>
      <c r="ED76" s="14">
        <v>0</v>
      </c>
      <c r="EE76" s="14">
        <f t="shared" si="35"/>
        <v>2</v>
      </c>
      <c r="EF76" s="14">
        <v>5</v>
      </c>
      <c r="EG76" s="14">
        <v>3</v>
      </c>
      <c r="EH76" s="14">
        <v>5</v>
      </c>
      <c r="EI76" s="14">
        <v>5</v>
      </c>
      <c r="EJ76" s="14">
        <f t="shared" si="36"/>
        <v>18</v>
      </c>
    </row>
    <row r="77" spans="1:250" s="14" customFormat="1">
      <c r="A77" s="14">
        <v>68</v>
      </c>
      <c r="B77" s="14">
        <v>1</v>
      </c>
      <c r="C77" s="60">
        <v>0</v>
      </c>
      <c r="D77" s="14">
        <v>1</v>
      </c>
      <c r="E77" s="14">
        <v>1</v>
      </c>
      <c r="F77" s="14" t="s">
        <v>2322</v>
      </c>
      <c r="G77" s="14" t="s">
        <v>2670</v>
      </c>
      <c r="H77" s="14" t="s">
        <v>1928</v>
      </c>
      <c r="I77" s="14" t="s">
        <v>2454</v>
      </c>
      <c r="K77" s="14" t="s">
        <v>3114</v>
      </c>
      <c r="L77" s="14">
        <v>4</v>
      </c>
      <c r="M77" s="14">
        <v>14</v>
      </c>
      <c r="N77" s="14">
        <v>10</v>
      </c>
      <c r="O77" s="14" t="s">
        <v>3115</v>
      </c>
      <c r="P77" s="14" t="s">
        <v>2560</v>
      </c>
      <c r="Q77" s="14" t="s">
        <v>2832</v>
      </c>
      <c r="R77" s="14" t="s">
        <v>3116</v>
      </c>
      <c r="S77" s="14" t="s">
        <v>3117</v>
      </c>
      <c r="T77" s="14" t="s">
        <v>2928</v>
      </c>
      <c r="U77" s="14" t="s">
        <v>3118</v>
      </c>
      <c r="V77" s="14" t="s">
        <v>3119</v>
      </c>
      <c r="W77" s="14" t="s">
        <v>3120</v>
      </c>
      <c r="X77" s="14" t="s">
        <v>3121</v>
      </c>
      <c r="Y77" s="14" t="s">
        <v>2864</v>
      </c>
      <c r="AX77" s="14">
        <v>2</v>
      </c>
      <c r="AY77" s="14">
        <v>1</v>
      </c>
      <c r="AZ77" s="14">
        <v>2</v>
      </c>
      <c r="BB77" s="14">
        <v>20</v>
      </c>
      <c r="BC77" s="14">
        <v>55</v>
      </c>
      <c r="BD77" s="14">
        <v>0</v>
      </c>
      <c r="BE77" s="14">
        <v>3</v>
      </c>
      <c r="BF77" s="14">
        <v>1</v>
      </c>
      <c r="BG77" s="14">
        <v>3</v>
      </c>
      <c r="BH77" s="14">
        <v>157.5</v>
      </c>
      <c r="BI77" s="14">
        <v>33.840000000000003</v>
      </c>
      <c r="BJ77" s="14">
        <v>0</v>
      </c>
      <c r="BK77" s="14">
        <v>0</v>
      </c>
      <c r="BL77" s="14">
        <v>1</v>
      </c>
      <c r="BM77" s="14">
        <v>2</v>
      </c>
      <c r="BN77" s="14">
        <v>0</v>
      </c>
      <c r="BO77" s="14">
        <f>IF(BE77&gt;=85,1,0)</f>
        <v>0</v>
      </c>
      <c r="BP77" s="14">
        <f>IF(BF77=1,1,0)</f>
        <v>1</v>
      </c>
      <c r="BQ77" s="14">
        <v>1</v>
      </c>
      <c r="BR77" s="14">
        <v>1</v>
      </c>
      <c r="BS77" s="14">
        <v>1</v>
      </c>
      <c r="BT77" s="14">
        <v>1</v>
      </c>
      <c r="BU77" s="14">
        <v>0</v>
      </c>
      <c r="BV77" s="14">
        <f t="shared" si="26"/>
        <v>5</v>
      </c>
      <c r="BW77" s="14">
        <v>5</v>
      </c>
      <c r="BX77" s="14">
        <v>0</v>
      </c>
      <c r="BY77" s="14">
        <v>1</v>
      </c>
      <c r="BZ77" s="14">
        <v>0</v>
      </c>
      <c r="CA77" s="14">
        <v>0</v>
      </c>
      <c r="CB77" s="14">
        <v>0</v>
      </c>
      <c r="CC77" s="14">
        <v>0</v>
      </c>
      <c r="CD77" s="14">
        <v>0</v>
      </c>
      <c r="CE77" s="14">
        <v>0</v>
      </c>
      <c r="CF77" s="14">
        <f t="shared" si="27"/>
        <v>1</v>
      </c>
      <c r="CG77" s="14">
        <v>1</v>
      </c>
      <c r="CH77" s="14">
        <v>5</v>
      </c>
      <c r="CI77" s="14">
        <v>5</v>
      </c>
      <c r="CJ77" s="14">
        <v>3</v>
      </c>
      <c r="CK77" s="14">
        <f t="shared" si="28"/>
        <v>14</v>
      </c>
      <c r="CL77" s="14">
        <v>2</v>
      </c>
      <c r="CM77" s="14">
        <v>5</v>
      </c>
      <c r="CN77" s="14">
        <v>0</v>
      </c>
      <c r="CO77" s="14">
        <v>1</v>
      </c>
      <c r="CP77" s="14">
        <v>1</v>
      </c>
      <c r="CQ77" s="14">
        <v>3</v>
      </c>
      <c r="CR77" s="14">
        <v>5</v>
      </c>
      <c r="CS77" s="14">
        <v>1</v>
      </c>
      <c r="CT77" s="14">
        <v>10</v>
      </c>
      <c r="CU77" s="14">
        <v>1</v>
      </c>
      <c r="CV77" s="14">
        <v>1</v>
      </c>
      <c r="CW77" s="14">
        <v>1</v>
      </c>
      <c r="CX77" s="14">
        <v>1</v>
      </c>
      <c r="CY77" s="14">
        <v>1</v>
      </c>
      <c r="CZ77" s="14">
        <v>1</v>
      </c>
      <c r="DA77" s="14">
        <f t="shared" si="29"/>
        <v>6</v>
      </c>
      <c r="DB77" s="14">
        <v>1</v>
      </c>
      <c r="DC77" s="14">
        <v>1</v>
      </c>
      <c r="DD77" s="14">
        <v>1</v>
      </c>
      <c r="DE77" s="14">
        <v>1</v>
      </c>
      <c r="DF77" s="14">
        <v>1</v>
      </c>
      <c r="DG77" s="14">
        <v>1</v>
      </c>
      <c r="DH77" s="14">
        <f t="shared" si="30"/>
        <v>6</v>
      </c>
      <c r="DI77" s="14">
        <f t="shared" si="31"/>
        <v>0</v>
      </c>
      <c r="DJ77" s="14">
        <v>1</v>
      </c>
      <c r="DK77" s="14">
        <v>0</v>
      </c>
      <c r="DL77" s="14">
        <v>0</v>
      </c>
      <c r="DM77" s="14">
        <v>0</v>
      </c>
      <c r="DN77" s="14">
        <v>0</v>
      </c>
      <c r="DO77" s="14">
        <v>0</v>
      </c>
      <c r="DP77" s="14">
        <v>1</v>
      </c>
      <c r="DQ77" s="14">
        <v>1</v>
      </c>
      <c r="DR77" s="14">
        <f t="shared" si="32"/>
        <v>3</v>
      </c>
      <c r="DS77" s="14">
        <v>1</v>
      </c>
      <c r="DT77" s="14">
        <v>0</v>
      </c>
      <c r="DU77" s="14">
        <v>0</v>
      </c>
      <c r="DV77" s="14">
        <v>0</v>
      </c>
      <c r="DW77" s="14">
        <v>0</v>
      </c>
      <c r="DX77" s="14">
        <v>0</v>
      </c>
      <c r="DY77" s="14">
        <v>1</v>
      </c>
      <c r="DZ77" s="14">
        <v>1</v>
      </c>
      <c r="EA77" s="14">
        <f t="shared" si="33"/>
        <v>3</v>
      </c>
      <c r="EB77" s="14">
        <f t="shared" si="34"/>
        <v>0</v>
      </c>
      <c r="EC77" s="14">
        <v>3</v>
      </c>
      <c r="ED77" s="14">
        <v>0</v>
      </c>
      <c r="EE77" s="14">
        <f t="shared" si="35"/>
        <v>3</v>
      </c>
      <c r="EF77" s="14">
        <v>5</v>
      </c>
      <c r="EG77" s="14">
        <v>5</v>
      </c>
      <c r="EH77" s="14">
        <v>5</v>
      </c>
      <c r="EI77" s="14">
        <v>5</v>
      </c>
      <c r="EJ77" s="14">
        <f t="shared" si="36"/>
        <v>20</v>
      </c>
    </row>
    <row r="78" spans="1:250" s="14" customFormat="1">
      <c r="A78" s="14">
        <v>69</v>
      </c>
      <c r="B78" s="14">
        <v>1</v>
      </c>
      <c r="C78" s="60">
        <v>1</v>
      </c>
      <c r="D78" s="14">
        <v>1</v>
      </c>
      <c r="E78" s="14">
        <v>1</v>
      </c>
      <c r="F78" s="14" t="s">
        <v>1928</v>
      </c>
      <c r="G78" s="14" t="s">
        <v>1977</v>
      </c>
      <c r="K78" s="1" t="s">
        <v>3536</v>
      </c>
      <c r="L78" s="14">
        <v>2</v>
      </c>
      <c r="M78" s="14">
        <v>6</v>
      </c>
      <c r="N78" s="14">
        <v>13</v>
      </c>
      <c r="O78" s="14" t="s">
        <v>3537</v>
      </c>
      <c r="P78" s="14" t="s">
        <v>2335</v>
      </c>
      <c r="Q78" s="14" t="s">
        <v>2649</v>
      </c>
      <c r="R78" s="14" t="s">
        <v>3538</v>
      </c>
      <c r="S78" s="14" t="s">
        <v>3539</v>
      </c>
      <c r="T78" s="14" t="s">
        <v>3319</v>
      </c>
      <c r="U78" s="14" t="s">
        <v>3474</v>
      </c>
      <c r="V78" s="14" t="s">
        <v>3540</v>
      </c>
      <c r="W78" s="14" t="s">
        <v>3541</v>
      </c>
      <c r="X78" s="14" t="s">
        <v>3542</v>
      </c>
      <c r="Y78" s="14" t="s">
        <v>2357</v>
      </c>
      <c r="Z78" s="14" t="s">
        <v>2948</v>
      </c>
      <c r="AA78" s="14" t="s">
        <v>3543</v>
      </c>
      <c r="AX78" s="14">
        <v>2</v>
      </c>
      <c r="AY78" s="14">
        <v>0</v>
      </c>
      <c r="AZ78" s="14">
        <v>2</v>
      </c>
      <c r="BA78" s="14">
        <v>8</v>
      </c>
      <c r="BC78" s="14">
        <v>87</v>
      </c>
      <c r="BD78" s="14">
        <v>0</v>
      </c>
      <c r="BE78" s="14">
        <v>1</v>
      </c>
      <c r="BF78" s="14">
        <v>1</v>
      </c>
      <c r="BG78" s="14">
        <v>2</v>
      </c>
      <c r="BH78" s="14">
        <v>154.9</v>
      </c>
      <c r="BI78" s="14">
        <v>22.67</v>
      </c>
      <c r="BJ78" s="14">
        <v>0</v>
      </c>
      <c r="BK78" s="14">
        <v>0</v>
      </c>
      <c r="BL78" s="14">
        <v>3</v>
      </c>
      <c r="BM78" s="14">
        <v>3</v>
      </c>
      <c r="BN78" s="14">
        <v>1</v>
      </c>
      <c r="BO78" s="14">
        <f>IF(BC78&gt;=85,1,0)</f>
        <v>1</v>
      </c>
      <c r="BP78" s="14">
        <f>IF(BD78=1,1,0)</f>
        <v>0</v>
      </c>
      <c r="BQ78" s="14">
        <v>1</v>
      </c>
      <c r="BR78" s="14">
        <v>1</v>
      </c>
      <c r="BS78" s="14">
        <v>1</v>
      </c>
      <c r="BT78" s="14">
        <v>1</v>
      </c>
      <c r="BU78" s="14">
        <v>1</v>
      </c>
      <c r="BV78" s="14">
        <f t="shared" si="26"/>
        <v>6</v>
      </c>
      <c r="BW78" s="14">
        <v>3</v>
      </c>
      <c r="BX78" s="14">
        <v>0</v>
      </c>
      <c r="BY78" s="14">
        <v>0</v>
      </c>
      <c r="BZ78" s="14">
        <v>1</v>
      </c>
      <c r="CA78" s="14">
        <v>1</v>
      </c>
      <c r="CB78" s="14">
        <v>1</v>
      </c>
      <c r="CC78" s="14">
        <v>1</v>
      </c>
      <c r="CD78" s="14">
        <v>1</v>
      </c>
      <c r="CE78" s="14">
        <v>1</v>
      </c>
      <c r="CF78" s="14">
        <f t="shared" si="27"/>
        <v>6</v>
      </c>
      <c r="CG78" s="14">
        <v>1</v>
      </c>
      <c r="CH78" s="14">
        <v>1</v>
      </c>
      <c r="CI78" s="14">
        <v>1</v>
      </c>
      <c r="CJ78" s="14">
        <v>1</v>
      </c>
      <c r="CK78" s="14">
        <f t="shared" si="28"/>
        <v>4</v>
      </c>
      <c r="CL78" s="14">
        <v>1</v>
      </c>
      <c r="CM78" s="14">
        <v>1</v>
      </c>
      <c r="CN78" s="14">
        <v>2</v>
      </c>
      <c r="CO78" s="14">
        <v>5</v>
      </c>
      <c r="CP78" s="14">
        <v>5</v>
      </c>
      <c r="CQ78" s="14">
        <v>5</v>
      </c>
      <c r="CR78" s="14">
        <v>2</v>
      </c>
      <c r="CS78" s="14">
        <v>2</v>
      </c>
      <c r="CT78" s="14">
        <v>20</v>
      </c>
      <c r="CU78" s="14">
        <v>0</v>
      </c>
      <c r="CV78" s="14">
        <v>0</v>
      </c>
      <c r="CW78" s="14">
        <v>0</v>
      </c>
      <c r="CX78" s="14">
        <v>0</v>
      </c>
      <c r="CY78" s="14">
        <v>1</v>
      </c>
      <c r="CZ78" s="14">
        <v>1</v>
      </c>
      <c r="DA78" s="14">
        <f t="shared" si="29"/>
        <v>2</v>
      </c>
      <c r="DB78" s="14">
        <v>0</v>
      </c>
      <c r="DC78" s="14">
        <v>0</v>
      </c>
      <c r="DD78" s="14">
        <v>0</v>
      </c>
      <c r="DE78" s="14">
        <v>0</v>
      </c>
      <c r="DF78" s="14">
        <v>1</v>
      </c>
      <c r="DG78" s="14">
        <v>1</v>
      </c>
      <c r="DH78" s="14">
        <f t="shared" si="30"/>
        <v>2</v>
      </c>
      <c r="DI78" s="14">
        <f t="shared" si="31"/>
        <v>0</v>
      </c>
      <c r="DJ78" s="14">
        <v>1</v>
      </c>
      <c r="DK78" s="14">
        <v>0</v>
      </c>
      <c r="DL78" s="14">
        <v>0</v>
      </c>
      <c r="DM78" s="14">
        <v>0</v>
      </c>
      <c r="DN78" s="14">
        <v>0</v>
      </c>
      <c r="DO78" s="14">
        <v>0</v>
      </c>
      <c r="DP78" s="14">
        <v>0</v>
      </c>
      <c r="DQ78" s="14">
        <v>0</v>
      </c>
      <c r="DR78" s="14">
        <f t="shared" si="32"/>
        <v>1</v>
      </c>
      <c r="DS78" s="14">
        <v>1</v>
      </c>
      <c r="DT78" s="14">
        <v>0</v>
      </c>
      <c r="DU78" s="14">
        <v>0</v>
      </c>
      <c r="DV78" s="14">
        <v>0</v>
      </c>
      <c r="DW78" s="14">
        <v>0</v>
      </c>
      <c r="DX78" s="14">
        <v>0</v>
      </c>
      <c r="DY78" s="14">
        <v>0</v>
      </c>
      <c r="DZ78" s="14">
        <v>0</v>
      </c>
      <c r="EA78" s="14">
        <f t="shared" si="33"/>
        <v>1</v>
      </c>
      <c r="EB78" s="14">
        <f t="shared" si="34"/>
        <v>0</v>
      </c>
      <c r="EC78" s="14">
        <v>0</v>
      </c>
      <c r="ED78" s="14">
        <v>0</v>
      </c>
      <c r="EE78" s="14">
        <f t="shared" si="35"/>
        <v>0</v>
      </c>
      <c r="EF78" s="14">
        <v>5</v>
      </c>
      <c r="EG78" s="14">
        <v>5</v>
      </c>
      <c r="EH78" s="14">
        <v>5</v>
      </c>
      <c r="EI78" s="14">
        <v>5</v>
      </c>
      <c r="EJ78" s="14">
        <f t="shared" si="36"/>
        <v>20</v>
      </c>
    </row>
    <row r="79" spans="1:250" s="14" customFormat="1">
      <c r="A79" s="14">
        <v>70</v>
      </c>
      <c r="B79" s="64">
        <v>2</v>
      </c>
      <c r="C79" s="3">
        <v>1</v>
      </c>
      <c r="D79" s="1">
        <v>1</v>
      </c>
      <c r="E79" s="1">
        <v>1</v>
      </c>
      <c r="F79" s="1" t="s">
        <v>2454</v>
      </c>
      <c r="G79" s="1" t="s">
        <v>2063</v>
      </c>
      <c r="H79" s="1" t="s">
        <v>2322</v>
      </c>
      <c r="I79" s="1"/>
      <c r="J79" s="1"/>
      <c r="K79" s="1" t="s">
        <v>5809</v>
      </c>
      <c r="L79" s="1">
        <v>3</v>
      </c>
      <c r="M79" s="1">
        <v>4</v>
      </c>
      <c r="N79" s="1">
        <v>6</v>
      </c>
      <c r="O79" s="1" t="s">
        <v>2802</v>
      </c>
      <c r="P79" s="1" t="s">
        <v>5810</v>
      </c>
      <c r="Q79" s="1" t="s">
        <v>5811</v>
      </c>
      <c r="R79" s="1" t="s">
        <v>5812</v>
      </c>
      <c r="S79" s="1" t="s">
        <v>2967</v>
      </c>
      <c r="T79" s="1" t="s">
        <v>5813</v>
      </c>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v>2</v>
      </c>
      <c r="AY79" s="1"/>
      <c r="AZ79" s="1">
        <v>2</v>
      </c>
      <c r="BA79" s="1">
        <v>3</v>
      </c>
      <c r="BB79" s="1"/>
      <c r="BC79" s="1">
        <v>59</v>
      </c>
      <c r="BD79" s="1">
        <v>0</v>
      </c>
      <c r="BE79" s="1">
        <v>1</v>
      </c>
      <c r="BF79" s="1">
        <v>1</v>
      </c>
      <c r="BG79" s="1">
        <v>1</v>
      </c>
      <c r="BH79" s="1">
        <v>170.2</v>
      </c>
      <c r="BI79" s="1">
        <v>25.06</v>
      </c>
      <c r="BJ79" s="1">
        <v>0</v>
      </c>
      <c r="BK79" s="1">
        <v>0</v>
      </c>
      <c r="BL79" s="1">
        <v>4</v>
      </c>
      <c r="BM79" s="1">
        <v>1</v>
      </c>
      <c r="BN79" s="1">
        <v>0</v>
      </c>
      <c r="BO79" s="1">
        <f>IF(AZ79&gt;=85,1,0)</f>
        <v>0</v>
      </c>
      <c r="BP79" s="1">
        <f>IF(BA79=1,1,0)</f>
        <v>0</v>
      </c>
      <c r="BQ79" s="1">
        <v>0</v>
      </c>
      <c r="BR79" s="1">
        <v>0</v>
      </c>
      <c r="BS79" s="1">
        <v>0</v>
      </c>
      <c r="BT79" s="1">
        <v>1</v>
      </c>
      <c r="BU79" s="1">
        <v>0</v>
      </c>
      <c r="BV79" s="14">
        <f t="shared" si="26"/>
        <v>1</v>
      </c>
      <c r="BW79" s="1">
        <v>3</v>
      </c>
      <c r="BX79" s="1">
        <v>0</v>
      </c>
      <c r="BY79" s="1">
        <v>0</v>
      </c>
      <c r="BZ79" s="1">
        <v>0</v>
      </c>
      <c r="CA79" s="1">
        <v>0</v>
      </c>
      <c r="CB79" s="1">
        <v>0</v>
      </c>
      <c r="CC79" s="1">
        <v>0</v>
      </c>
      <c r="CD79" s="1">
        <v>0</v>
      </c>
      <c r="CE79" s="1">
        <v>0</v>
      </c>
      <c r="CF79" s="1">
        <f t="shared" si="27"/>
        <v>0</v>
      </c>
      <c r="CG79" s="1">
        <v>5</v>
      </c>
      <c r="CH79" s="1">
        <v>5</v>
      </c>
      <c r="CI79" s="1">
        <v>5</v>
      </c>
      <c r="CJ79" s="1">
        <v>5</v>
      </c>
      <c r="CK79" s="1">
        <f t="shared" si="28"/>
        <v>20</v>
      </c>
      <c r="CL79" s="1">
        <v>0</v>
      </c>
      <c r="CM79" s="1">
        <v>1</v>
      </c>
      <c r="CN79" s="1">
        <v>2</v>
      </c>
      <c r="CO79" s="1">
        <v>1</v>
      </c>
      <c r="CP79" s="1">
        <v>1</v>
      </c>
      <c r="CQ79" s="1">
        <v>1</v>
      </c>
      <c r="CR79" s="1">
        <v>1</v>
      </c>
      <c r="CS79" s="1">
        <v>1</v>
      </c>
      <c r="CT79" s="1">
        <v>50</v>
      </c>
      <c r="CU79" s="1">
        <v>1</v>
      </c>
      <c r="CV79" s="1">
        <v>1</v>
      </c>
      <c r="CW79" s="1">
        <v>1</v>
      </c>
      <c r="CX79" s="1">
        <v>1</v>
      </c>
      <c r="CY79" s="1">
        <v>1</v>
      </c>
      <c r="CZ79" s="1">
        <v>1</v>
      </c>
      <c r="DA79" s="1">
        <f t="shared" si="29"/>
        <v>6</v>
      </c>
      <c r="DB79" s="1">
        <v>1</v>
      </c>
      <c r="DC79" s="1">
        <v>1</v>
      </c>
      <c r="DD79" s="1">
        <v>1</v>
      </c>
      <c r="DE79" s="1">
        <v>1</v>
      </c>
      <c r="DF79" s="1">
        <v>1</v>
      </c>
      <c r="DG79" s="1">
        <v>1</v>
      </c>
      <c r="DH79" s="1">
        <f t="shared" si="30"/>
        <v>6</v>
      </c>
      <c r="DI79" s="14">
        <f t="shared" si="31"/>
        <v>0</v>
      </c>
      <c r="DJ79" s="1">
        <v>1</v>
      </c>
      <c r="DK79" s="1">
        <v>1</v>
      </c>
      <c r="DL79" s="1">
        <v>1</v>
      </c>
      <c r="DM79" s="1">
        <v>1</v>
      </c>
      <c r="DN79" s="1">
        <v>1</v>
      </c>
      <c r="DO79" s="1">
        <v>1</v>
      </c>
      <c r="DP79" s="1">
        <v>1</v>
      </c>
      <c r="DQ79" s="1">
        <v>1</v>
      </c>
      <c r="DR79" s="1">
        <f t="shared" si="32"/>
        <v>8</v>
      </c>
      <c r="DS79" s="1">
        <v>1</v>
      </c>
      <c r="DT79" s="1">
        <v>1</v>
      </c>
      <c r="DU79" s="1">
        <v>1</v>
      </c>
      <c r="DV79" s="1">
        <v>1</v>
      </c>
      <c r="DW79" s="1">
        <v>1</v>
      </c>
      <c r="DX79" s="1">
        <v>1</v>
      </c>
      <c r="DY79" s="1">
        <v>1</v>
      </c>
      <c r="DZ79" s="1">
        <v>1</v>
      </c>
      <c r="EA79" s="1">
        <f t="shared" si="33"/>
        <v>8</v>
      </c>
      <c r="EB79" s="14">
        <f t="shared" si="34"/>
        <v>0</v>
      </c>
      <c r="EC79" s="1">
        <v>0</v>
      </c>
      <c r="ED79" s="1">
        <v>0</v>
      </c>
      <c r="EE79" s="1">
        <f t="shared" si="35"/>
        <v>0</v>
      </c>
      <c r="EF79" s="1">
        <v>5</v>
      </c>
      <c r="EG79" s="1">
        <v>5</v>
      </c>
      <c r="EH79" s="1">
        <v>5</v>
      </c>
      <c r="EI79" s="1">
        <v>5</v>
      </c>
      <c r="EJ79" s="1">
        <f t="shared" si="36"/>
        <v>20</v>
      </c>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row>
    <row r="80" spans="1:250" s="14" customFormat="1">
      <c r="A80" s="14">
        <v>71</v>
      </c>
      <c r="B80" s="64">
        <v>1</v>
      </c>
      <c r="C80" s="3">
        <v>1</v>
      </c>
      <c r="D80" s="1">
        <v>1</v>
      </c>
      <c r="E80" s="1">
        <v>1</v>
      </c>
      <c r="F80" s="1" t="s">
        <v>1941</v>
      </c>
      <c r="G80" s="1" t="s">
        <v>1955</v>
      </c>
      <c r="H80" s="1" t="s">
        <v>2100</v>
      </c>
      <c r="I80" s="1" t="s">
        <v>1928</v>
      </c>
      <c r="J80" s="1"/>
      <c r="K80" s="1" t="s">
        <v>5322</v>
      </c>
      <c r="L80" s="1">
        <v>4</v>
      </c>
      <c r="M80" s="1">
        <v>10</v>
      </c>
      <c r="N80" s="1">
        <v>20</v>
      </c>
      <c r="O80" s="1" t="s">
        <v>2560</v>
      </c>
      <c r="P80" s="1" t="s">
        <v>2434</v>
      </c>
      <c r="Q80" s="1" t="s">
        <v>3615</v>
      </c>
      <c r="R80" s="1" t="s">
        <v>2351</v>
      </c>
      <c r="S80" s="1" t="s">
        <v>5244</v>
      </c>
      <c r="T80" s="1" t="s">
        <v>5323</v>
      </c>
      <c r="U80" s="1" t="s">
        <v>2312</v>
      </c>
      <c r="V80" s="1" t="s">
        <v>2774</v>
      </c>
      <c r="W80" s="1" t="s">
        <v>2448</v>
      </c>
      <c r="X80" s="1" t="s">
        <v>5324</v>
      </c>
      <c r="Y80" s="1" t="s">
        <v>3084</v>
      </c>
      <c r="Z80" s="1" t="s">
        <v>4112</v>
      </c>
      <c r="AA80" s="1" t="s">
        <v>2568</v>
      </c>
      <c r="AB80" s="1" t="s">
        <v>2357</v>
      </c>
      <c r="AC80" s="1" t="s">
        <v>5325</v>
      </c>
      <c r="AD80" s="1" t="s">
        <v>5326</v>
      </c>
      <c r="AE80" s="1" t="s">
        <v>4818</v>
      </c>
      <c r="AF80" s="1" t="s">
        <v>5170</v>
      </c>
      <c r="AG80" s="1" t="s">
        <v>5327</v>
      </c>
      <c r="AH80" s="1" t="s">
        <v>5328</v>
      </c>
      <c r="AI80" s="1"/>
      <c r="AJ80" s="1"/>
      <c r="AK80" s="1"/>
      <c r="AL80" s="1"/>
      <c r="AM80" s="1"/>
      <c r="AN80" s="1"/>
      <c r="AO80" s="1"/>
      <c r="AP80" s="1"/>
      <c r="AQ80" s="1"/>
      <c r="AR80" s="1"/>
      <c r="AS80" s="1"/>
      <c r="AT80" s="1"/>
      <c r="AU80" s="1"/>
      <c r="AV80" s="1"/>
      <c r="AW80" s="1"/>
      <c r="AX80" s="1">
        <v>2</v>
      </c>
      <c r="AY80" s="1">
        <v>1</v>
      </c>
      <c r="AZ80" s="1">
        <v>2</v>
      </c>
      <c r="BA80" s="1">
        <v>4</v>
      </c>
      <c r="BB80" s="1"/>
      <c r="BC80" s="1">
        <v>76</v>
      </c>
      <c r="BD80" s="1">
        <v>0</v>
      </c>
      <c r="BE80" s="1">
        <v>3</v>
      </c>
      <c r="BF80" s="1">
        <v>2</v>
      </c>
      <c r="BG80" s="1">
        <v>2</v>
      </c>
      <c r="BH80" s="1"/>
      <c r="BI80" s="1">
        <v>26.28</v>
      </c>
      <c r="BJ80" s="1">
        <v>0</v>
      </c>
      <c r="BK80" s="1">
        <v>0</v>
      </c>
      <c r="BL80" s="1">
        <v>2</v>
      </c>
      <c r="BM80" s="1">
        <v>3</v>
      </c>
      <c r="BN80" s="1">
        <v>1</v>
      </c>
      <c r="BO80" s="1">
        <f>IF(AZ80&gt;=85,1,0)</f>
        <v>0</v>
      </c>
      <c r="BP80" s="1">
        <f>IF(BA80=1,1,0)</f>
        <v>0</v>
      </c>
      <c r="BQ80" s="1">
        <v>1</v>
      </c>
      <c r="BR80" s="1">
        <v>1</v>
      </c>
      <c r="BS80" s="1">
        <v>1</v>
      </c>
      <c r="BT80" s="1">
        <v>1</v>
      </c>
      <c r="BU80" s="1">
        <v>1</v>
      </c>
      <c r="BV80" s="14">
        <f t="shared" si="26"/>
        <v>5</v>
      </c>
      <c r="BW80" s="1">
        <v>4</v>
      </c>
      <c r="BX80" s="1">
        <v>1</v>
      </c>
      <c r="BY80" s="1">
        <v>1</v>
      </c>
      <c r="BZ80" s="1">
        <v>1</v>
      </c>
      <c r="CA80" s="1">
        <v>1</v>
      </c>
      <c r="CB80" s="1">
        <v>0</v>
      </c>
      <c r="CC80" s="1">
        <v>0</v>
      </c>
      <c r="CD80" s="1">
        <v>1</v>
      </c>
      <c r="CE80" s="1">
        <v>1</v>
      </c>
      <c r="CF80" s="1">
        <f t="shared" si="27"/>
        <v>6</v>
      </c>
      <c r="CG80" s="1">
        <v>3</v>
      </c>
      <c r="CH80" s="1">
        <v>3</v>
      </c>
      <c r="CI80" s="1">
        <v>3</v>
      </c>
      <c r="CJ80" s="1">
        <v>3</v>
      </c>
      <c r="CK80" s="1">
        <f t="shared" si="28"/>
        <v>12</v>
      </c>
      <c r="CL80" s="1">
        <v>1</v>
      </c>
      <c r="CM80" s="1"/>
      <c r="CN80" s="1">
        <v>0</v>
      </c>
      <c r="CO80" s="1">
        <v>5</v>
      </c>
      <c r="CP80" s="1">
        <v>1</v>
      </c>
      <c r="CQ80" s="1">
        <v>5</v>
      </c>
      <c r="CR80" s="1">
        <v>1</v>
      </c>
      <c r="CS80" s="1">
        <v>1</v>
      </c>
      <c r="CT80" s="1">
        <v>60</v>
      </c>
      <c r="CU80" s="1">
        <v>1</v>
      </c>
      <c r="CV80" s="1">
        <v>1</v>
      </c>
      <c r="CW80" s="1">
        <v>1</v>
      </c>
      <c r="CX80" s="1">
        <v>1</v>
      </c>
      <c r="CY80" s="1">
        <v>1</v>
      </c>
      <c r="CZ80" s="1">
        <v>1</v>
      </c>
      <c r="DA80" s="1">
        <f t="shared" si="29"/>
        <v>6</v>
      </c>
      <c r="DB80" s="1">
        <v>1</v>
      </c>
      <c r="DC80" s="1">
        <v>1</v>
      </c>
      <c r="DD80" s="1">
        <v>1</v>
      </c>
      <c r="DE80" s="1">
        <v>1</v>
      </c>
      <c r="DF80" s="1">
        <v>1</v>
      </c>
      <c r="DG80" s="1">
        <v>1</v>
      </c>
      <c r="DH80" s="1">
        <f t="shared" si="30"/>
        <v>6</v>
      </c>
      <c r="DI80" s="14">
        <f t="shared" si="31"/>
        <v>0</v>
      </c>
      <c r="DJ80" s="1">
        <v>1</v>
      </c>
      <c r="DK80" s="1">
        <v>1</v>
      </c>
      <c r="DL80" s="1">
        <v>1</v>
      </c>
      <c r="DM80" s="1">
        <v>0</v>
      </c>
      <c r="DN80" s="1">
        <v>0</v>
      </c>
      <c r="DO80" s="1">
        <v>1</v>
      </c>
      <c r="DP80" s="1">
        <v>0</v>
      </c>
      <c r="DQ80" s="1">
        <v>0</v>
      </c>
      <c r="DR80" s="1">
        <f t="shared" si="32"/>
        <v>4</v>
      </c>
      <c r="DS80" s="1">
        <v>1</v>
      </c>
      <c r="DT80" s="1">
        <v>1</v>
      </c>
      <c r="DU80" s="1">
        <v>1</v>
      </c>
      <c r="DV80" s="1">
        <v>0</v>
      </c>
      <c r="DW80" s="1">
        <v>0</v>
      </c>
      <c r="DX80" s="1">
        <v>1</v>
      </c>
      <c r="DY80" s="1">
        <v>0</v>
      </c>
      <c r="DZ80" s="1">
        <v>0</v>
      </c>
      <c r="EA80" s="1">
        <f t="shared" si="33"/>
        <v>4</v>
      </c>
      <c r="EB80" s="14">
        <f t="shared" si="34"/>
        <v>0</v>
      </c>
      <c r="EC80" s="1">
        <v>3</v>
      </c>
      <c r="ED80" s="1">
        <v>0</v>
      </c>
      <c r="EE80" s="1">
        <f t="shared" si="35"/>
        <v>3</v>
      </c>
      <c r="EF80" s="1">
        <v>5</v>
      </c>
      <c r="EG80" s="1">
        <v>5</v>
      </c>
      <c r="EH80" s="1">
        <v>5</v>
      </c>
      <c r="EI80" s="1">
        <v>5</v>
      </c>
      <c r="EJ80" s="1">
        <f t="shared" si="36"/>
        <v>20</v>
      </c>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row>
    <row r="81" spans="1:250" s="14" customFormat="1">
      <c r="A81" s="14">
        <v>72</v>
      </c>
      <c r="B81" s="61">
        <v>1</v>
      </c>
      <c r="C81" s="60">
        <v>1</v>
      </c>
      <c r="D81" s="14">
        <v>1</v>
      </c>
      <c r="E81" s="14">
        <v>1</v>
      </c>
      <c r="F81" s="14" t="s">
        <v>2489</v>
      </c>
      <c r="G81" s="14" t="s">
        <v>2100</v>
      </c>
      <c r="H81" s="14" t="s">
        <v>1928</v>
      </c>
      <c r="I81" s="14" t="s">
        <v>2048</v>
      </c>
      <c r="J81" s="14" t="s">
        <v>3582</v>
      </c>
      <c r="K81" s="1" t="s">
        <v>3583</v>
      </c>
      <c r="L81" s="14">
        <v>6</v>
      </c>
      <c r="M81" s="14">
        <v>10</v>
      </c>
      <c r="N81" s="14">
        <v>14</v>
      </c>
      <c r="O81" s="14" t="s">
        <v>3584</v>
      </c>
      <c r="P81" s="14" t="s">
        <v>3585</v>
      </c>
      <c r="Q81" s="14" t="s">
        <v>2335</v>
      </c>
      <c r="R81" s="14" t="s">
        <v>3586</v>
      </c>
      <c r="S81" s="14" t="s">
        <v>3573</v>
      </c>
      <c r="T81" s="14" t="s">
        <v>3587</v>
      </c>
      <c r="U81" s="14" t="s">
        <v>3588</v>
      </c>
      <c r="V81" s="14" t="s">
        <v>3589</v>
      </c>
      <c r="W81" s="14" t="s">
        <v>3590</v>
      </c>
      <c r="X81" s="14" t="s">
        <v>3591</v>
      </c>
      <c r="Y81" s="14" t="s">
        <v>3592</v>
      </c>
      <c r="Z81" s="14" t="s">
        <v>3593</v>
      </c>
      <c r="AA81" s="14" t="s">
        <v>3277</v>
      </c>
      <c r="AB81" s="14" t="s">
        <v>3594</v>
      </c>
      <c r="AX81" s="14">
        <v>1</v>
      </c>
      <c r="AY81" s="14">
        <v>1</v>
      </c>
      <c r="AZ81" s="14">
        <v>2</v>
      </c>
      <c r="BA81" s="14">
        <v>5</v>
      </c>
      <c r="BC81" s="14">
        <v>67</v>
      </c>
      <c r="BD81" s="14">
        <v>1</v>
      </c>
      <c r="BE81" s="14">
        <v>1</v>
      </c>
      <c r="BF81" s="14">
        <v>1</v>
      </c>
      <c r="BG81" s="14">
        <v>2</v>
      </c>
      <c r="BH81" s="14">
        <v>175.3</v>
      </c>
      <c r="BI81" s="14">
        <v>42.38</v>
      </c>
      <c r="BJ81" s="14">
        <v>0</v>
      </c>
      <c r="BK81" s="14">
        <v>1</v>
      </c>
      <c r="BL81" s="14">
        <v>3</v>
      </c>
      <c r="BM81" s="14">
        <v>3</v>
      </c>
      <c r="BN81" s="14">
        <v>0</v>
      </c>
      <c r="BO81" s="14">
        <f>IF(BC81&gt;=85,1,0)</f>
        <v>0</v>
      </c>
      <c r="BP81" s="14">
        <f>IF(BD81=1,1,0)</f>
        <v>1</v>
      </c>
      <c r="BQ81" s="14">
        <v>1</v>
      </c>
      <c r="BR81" s="14">
        <v>0</v>
      </c>
      <c r="BS81" s="14">
        <v>0</v>
      </c>
      <c r="BT81" s="14">
        <v>1</v>
      </c>
      <c r="BU81" s="14">
        <v>0</v>
      </c>
      <c r="BV81" s="14">
        <f t="shared" si="26"/>
        <v>3</v>
      </c>
      <c r="BW81" s="14">
        <v>4</v>
      </c>
      <c r="BX81" s="14">
        <v>0</v>
      </c>
      <c r="BY81" s="14">
        <v>0</v>
      </c>
      <c r="BZ81" s="14">
        <v>0</v>
      </c>
      <c r="CA81" s="14">
        <v>0</v>
      </c>
      <c r="CB81" s="14">
        <v>0</v>
      </c>
      <c r="CC81" s="14">
        <v>0</v>
      </c>
      <c r="CD81" s="14">
        <v>0</v>
      </c>
      <c r="CE81" s="14">
        <v>0</v>
      </c>
      <c r="CF81" s="14">
        <f t="shared" si="27"/>
        <v>0</v>
      </c>
      <c r="CG81" s="14">
        <v>3</v>
      </c>
      <c r="CH81" s="14">
        <v>5</v>
      </c>
      <c r="CI81" s="14">
        <v>5</v>
      </c>
      <c r="CJ81" s="14">
        <v>4</v>
      </c>
      <c r="CK81" s="14">
        <f t="shared" si="28"/>
        <v>17</v>
      </c>
      <c r="CL81" s="14">
        <v>0</v>
      </c>
      <c r="CM81" s="14">
        <v>5</v>
      </c>
      <c r="CN81" s="14">
        <v>2</v>
      </c>
      <c r="CO81" s="14">
        <v>4</v>
      </c>
      <c r="CP81" s="14">
        <v>2</v>
      </c>
      <c r="CQ81" s="14">
        <v>3</v>
      </c>
      <c r="CR81" s="14">
        <v>3</v>
      </c>
      <c r="CS81" s="14">
        <v>1</v>
      </c>
      <c r="CT81" s="14">
        <v>50</v>
      </c>
      <c r="CU81" s="14">
        <v>1</v>
      </c>
      <c r="CV81" s="14">
        <v>1</v>
      </c>
      <c r="CW81" s="14">
        <v>1</v>
      </c>
      <c r="CX81" s="14">
        <v>1</v>
      </c>
      <c r="CY81" s="14">
        <v>1</v>
      </c>
      <c r="CZ81" s="14">
        <v>1</v>
      </c>
      <c r="DA81" s="14">
        <f t="shared" si="29"/>
        <v>6</v>
      </c>
      <c r="DB81" s="14">
        <v>1</v>
      </c>
      <c r="DC81" s="14">
        <v>1</v>
      </c>
      <c r="DD81" s="14">
        <v>1</v>
      </c>
      <c r="DE81" s="14">
        <v>1</v>
      </c>
      <c r="DF81" s="14">
        <v>1</v>
      </c>
      <c r="DG81" s="14">
        <v>1</v>
      </c>
      <c r="DH81" s="14">
        <f t="shared" si="30"/>
        <v>6</v>
      </c>
      <c r="DI81" s="14">
        <f t="shared" si="31"/>
        <v>0</v>
      </c>
      <c r="DJ81" s="14">
        <v>1</v>
      </c>
      <c r="DK81" s="14">
        <v>1</v>
      </c>
      <c r="DL81" s="14">
        <v>1</v>
      </c>
      <c r="DM81" s="14">
        <v>1</v>
      </c>
      <c r="DN81" s="14">
        <v>1</v>
      </c>
      <c r="DO81" s="14">
        <v>1</v>
      </c>
      <c r="DP81" s="14">
        <v>1</v>
      </c>
      <c r="DQ81" s="14">
        <v>1</v>
      </c>
      <c r="DR81" s="14">
        <f t="shared" si="32"/>
        <v>8</v>
      </c>
      <c r="DS81" s="14">
        <v>1</v>
      </c>
      <c r="DT81" s="14">
        <v>1</v>
      </c>
      <c r="DU81" s="14">
        <v>1</v>
      </c>
      <c r="DV81" s="14">
        <v>1</v>
      </c>
      <c r="DW81" s="14">
        <v>1</v>
      </c>
      <c r="DX81" s="14">
        <v>1</v>
      </c>
      <c r="DY81" s="14">
        <v>1</v>
      </c>
      <c r="DZ81" s="14">
        <v>1</v>
      </c>
      <c r="EA81" s="14">
        <f t="shared" si="33"/>
        <v>8</v>
      </c>
      <c r="EB81" s="14">
        <f t="shared" si="34"/>
        <v>0</v>
      </c>
      <c r="EC81" s="14">
        <v>0</v>
      </c>
      <c r="ED81" s="14">
        <v>0</v>
      </c>
      <c r="EE81" s="14">
        <f t="shared" si="35"/>
        <v>0</v>
      </c>
      <c r="EF81" s="14">
        <v>5</v>
      </c>
      <c r="EG81" s="14">
        <v>5</v>
      </c>
      <c r="EH81" s="14">
        <v>5</v>
      </c>
      <c r="EI81" s="14">
        <v>5</v>
      </c>
      <c r="EJ81" s="14">
        <f t="shared" si="36"/>
        <v>20</v>
      </c>
    </row>
    <row r="82" spans="1:250" s="14" customFormat="1">
      <c r="A82" s="14">
        <v>73</v>
      </c>
      <c r="B82" s="14">
        <v>1</v>
      </c>
      <c r="C82" s="60">
        <v>1</v>
      </c>
      <c r="D82" s="14">
        <v>1</v>
      </c>
      <c r="E82" s="14">
        <v>1</v>
      </c>
      <c r="F82" s="14" t="s">
        <v>1955</v>
      </c>
      <c r="G82" s="14" t="s">
        <v>1928</v>
      </c>
      <c r="H82" s="14" t="s">
        <v>2535</v>
      </c>
      <c r="K82" s="1" t="s">
        <v>3441</v>
      </c>
      <c r="L82" s="14">
        <v>3</v>
      </c>
      <c r="M82" s="14">
        <v>7</v>
      </c>
      <c r="N82" s="14">
        <v>6</v>
      </c>
      <c r="O82" s="14" t="s">
        <v>2549</v>
      </c>
      <c r="P82" s="14" t="s">
        <v>3442</v>
      </c>
      <c r="Q82" s="14" t="s">
        <v>2871</v>
      </c>
      <c r="R82" s="14" t="s">
        <v>3443</v>
      </c>
      <c r="S82" s="14" t="s">
        <v>3444</v>
      </c>
      <c r="T82" s="14" t="s">
        <v>2357</v>
      </c>
      <c r="AX82" s="14">
        <v>2</v>
      </c>
      <c r="AY82" s="14">
        <v>1</v>
      </c>
      <c r="AZ82" s="14">
        <v>1</v>
      </c>
      <c r="BA82" s="14">
        <v>3</v>
      </c>
      <c r="BC82" s="14">
        <v>86</v>
      </c>
      <c r="BD82" s="14">
        <v>0</v>
      </c>
      <c r="BE82" s="14">
        <v>5</v>
      </c>
      <c r="BF82" s="14">
        <v>4</v>
      </c>
      <c r="BG82" s="14">
        <v>4</v>
      </c>
      <c r="BH82" s="14">
        <v>154.9</v>
      </c>
      <c r="BI82" s="14">
        <v>24.56</v>
      </c>
      <c r="BJ82" s="14">
        <v>0</v>
      </c>
      <c r="BK82" s="14">
        <v>0</v>
      </c>
      <c r="BL82" s="14">
        <v>3</v>
      </c>
      <c r="BM82" s="14">
        <v>2</v>
      </c>
      <c r="BN82" s="14">
        <v>0</v>
      </c>
      <c r="BO82" s="14">
        <f>IF(BC82&gt;=85,1,0)</f>
        <v>1</v>
      </c>
      <c r="BP82" s="14">
        <f>IF(BD82=1,1,0)</f>
        <v>0</v>
      </c>
      <c r="BQ82" s="14">
        <v>0</v>
      </c>
      <c r="BR82" s="14">
        <v>0</v>
      </c>
      <c r="BS82" s="14">
        <v>0</v>
      </c>
      <c r="BT82" s="14">
        <v>1</v>
      </c>
      <c r="BU82" s="14">
        <v>0</v>
      </c>
      <c r="BV82" s="14">
        <f t="shared" si="26"/>
        <v>2</v>
      </c>
      <c r="BW82" s="14">
        <v>2</v>
      </c>
      <c r="BX82" s="14">
        <v>0</v>
      </c>
      <c r="BY82" s="14">
        <v>0</v>
      </c>
      <c r="BZ82" s="14">
        <v>0</v>
      </c>
      <c r="CA82" s="14">
        <v>0</v>
      </c>
      <c r="CB82" s="14">
        <v>0</v>
      </c>
      <c r="CC82" s="14">
        <v>0</v>
      </c>
      <c r="CD82" s="14">
        <v>0</v>
      </c>
      <c r="CE82" s="14">
        <v>0</v>
      </c>
      <c r="CF82" s="14">
        <f t="shared" si="27"/>
        <v>0</v>
      </c>
      <c r="CG82" s="14">
        <v>2</v>
      </c>
      <c r="CH82" s="14">
        <v>2</v>
      </c>
      <c r="CI82" s="14">
        <v>5</v>
      </c>
      <c r="CJ82" s="14">
        <v>2</v>
      </c>
      <c r="CK82" s="14">
        <f t="shared" si="28"/>
        <v>11</v>
      </c>
      <c r="CL82" s="14">
        <v>1</v>
      </c>
      <c r="CM82" s="14">
        <v>4</v>
      </c>
      <c r="CN82" s="14">
        <v>0</v>
      </c>
      <c r="CO82" s="14">
        <v>1</v>
      </c>
      <c r="CP82" s="14">
        <v>1</v>
      </c>
      <c r="CQ82" s="14">
        <v>2</v>
      </c>
      <c r="CR82" s="14">
        <v>2</v>
      </c>
      <c r="CS82" s="14">
        <v>1</v>
      </c>
      <c r="CT82" s="14">
        <v>50</v>
      </c>
      <c r="CU82" s="14">
        <v>1</v>
      </c>
      <c r="CV82" s="14">
        <v>1</v>
      </c>
      <c r="CW82" s="14">
        <v>1</v>
      </c>
      <c r="CX82" s="14">
        <v>1</v>
      </c>
      <c r="CY82" s="14">
        <v>1</v>
      </c>
      <c r="CZ82" s="14">
        <v>1</v>
      </c>
      <c r="DA82" s="14">
        <f t="shared" si="29"/>
        <v>6</v>
      </c>
      <c r="DB82" s="14">
        <v>1</v>
      </c>
      <c r="DC82" s="14">
        <v>1</v>
      </c>
      <c r="DD82" s="14">
        <v>1</v>
      </c>
      <c r="DE82" s="14">
        <v>1</v>
      </c>
      <c r="DF82" s="14">
        <v>1</v>
      </c>
      <c r="DG82" s="14">
        <v>1</v>
      </c>
      <c r="DH82" s="14">
        <f t="shared" si="30"/>
        <v>6</v>
      </c>
      <c r="DI82" s="14">
        <f t="shared" si="31"/>
        <v>0</v>
      </c>
      <c r="DJ82" s="14">
        <v>1</v>
      </c>
      <c r="DK82" s="14">
        <v>1</v>
      </c>
      <c r="DL82" s="14">
        <v>1</v>
      </c>
      <c r="DM82" s="14">
        <v>0</v>
      </c>
      <c r="DN82" s="14">
        <v>0</v>
      </c>
      <c r="DO82" s="14">
        <v>1</v>
      </c>
      <c r="DP82" s="14">
        <v>1</v>
      </c>
      <c r="DQ82" s="14">
        <v>1</v>
      </c>
      <c r="DR82" s="14">
        <f t="shared" si="32"/>
        <v>6</v>
      </c>
      <c r="DS82" s="14">
        <v>1</v>
      </c>
      <c r="DT82" s="14">
        <v>1</v>
      </c>
      <c r="DU82" s="14">
        <v>1</v>
      </c>
      <c r="DV82" s="14">
        <v>0</v>
      </c>
      <c r="DW82" s="14">
        <v>0</v>
      </c>
      <c r="DX82" s="14">
        <v>1</v>
      </c>
      <c r="DY82" s="14">
        <v>1</v>
      </c>
      <c r="DZ82" s="14">
        <v>1</v>
      </c>
      <c r="EA82" s="14">
        <f t="shared" si="33"/>
        <v>6</v>
      </c>
      <c r="EB82" s="14">
        <f t="shared" si="34"/>
        <v>0</v>
      </c>
      <c r="EC82" s="14">
        <v>1</v>
      </c>
      <c r="ED82" s="14">
        <v>0</v>
      </c>
      <c r="EE82" s="14">
        <f t="shared" si="35"/>
        <v>1</v>
      </c>
      <c r="EF82" s="14">
        <v>5</v>
      </c>
      <c r="EG82" s="14">
        <v>5</v>
      </c>
      <c r="EH82" s="14">
        <v>5</v>
      </c>
      <c r="EI82" s="14">
        <v>5</v>
      </c>
      <c r="EJ82" s="14">
        <f t="shared" si="36"/>
        <v>20</v>
      </c>
    </row>
    <row r="83" spans="1:250" s="14" customFormat="1">
      <c r="A83" s="14">
        <v>74</v>
      </c>
      <c r="B83" s="61">
        <v>1</v>
      </c>
      <c r="C83" s="60">
        <v>1</v>
      </c>
      <c r="D83" s="14">
        <v>1</v>
      </c>
      <c r="E83" s="14">
        <v>1</v>
      </c>
      <c r="F83" s="14" t="s">
        <v>2489</v>
      </c>
      <c r="G83" s="14" t="s">
        <v>1955</v>
      </c>
      <c r="H83" s="14" t="s">
        <v>1928</v>
      </c>
      <c r="I83" s="14" t="s">
        <v>2100</v>
      </c>
      <c r="J83" s="14" t="s">
        <v>2454</v>
      </c>
      <c r="K83" s="1" t="s">
        <v>3713</v>
      </c>
      <c r="L83" s="14">
        <v>6</v>
      </c>
      <c r="M83" s="14">
        <v>10</v>
      </c>
      <c r="N83" s="14">
        <v>19</v>
      </c>
      <c r="O83" s="14" t="s">
        <v>3033</v>
      </c>
      <c r="P83" s="14" t="s">
        <v>2951</v>
      </c>
      <c r="Q83" s="14" t="s">
        <v>2338</v>
      </c>
      <c r="R83" s="14" t="s">
        <v>3714</v>
      </c>
      <c r="S83" s="14" t="s">
        <v>3072</v>
      </c>
      <c r="T83" s="14" t="s">
        <v>3715</v>
      </c>
      <c r="U83" s="14" t="s">
        <v>2855</v>
      </c>
      <c r="V83" s="14" t="s">
        <v>3716</v>
      </c>
      <c r="W83" s="14" t="s">
        <v>3717</v>
      </c>
      <c r="X83" s="14" t="s">
        <v>2444</v>
      </c>
      <c r="Y83" s="14" t="s">
        <v>3718</v>
      </c>
      <c r="Z83" s="14" t="s">
        <v>3719</v>
      </c>
      <c r="AA83" s="14" t="s">
        <v>2967</v>
      </c>
      <c r="AB83" s="14" t="s">
        <v>3720</v>
      </c>
      <c r="AC83" s="14" t="s">
        <v>3721</v>
      </c>
      <c r="AD83" s="14" t="s">
        <v>3722</v>
      </c>
      <c r="AE83" s="14" t="s">
        <v>2757</v>
      </c>
      <c r="AF83" s="14" t="s">
        <v>3723</v>
      </c>
      <c r="AG83" s="14" t="s">
        <v>3724</v>
      </c>
      <c r="AX83" s="14">
        <v>2</v>
      </c>
      <c r="AY83" s="14">
        <v>1</v>
      </c>
      <c r="AZ83" s="14">
        <v>2</v>
      </c>
      <c r="BA83" s="14">
        <v>7</v>
      </c>
      <c r="BC83" s="14">
        <v>78</v>
      </c>
      <c r="BD83" s="14">
        <v>0</v>
      </c>
      <c r="BE83" s="14">
        <v>3</v>
      </c>
      <c r="BF83" s="14">
        <v>2</v>
      </c>
      <c r="BG83" s="14">
        <v>2</v>
      </c>
      <c r="BH83" s="14">
        <v>162.6</v>
      </c>
      <c r="BI83" s="14">
        <v>28.15</v>
      </c>
      <c r="BJ83" s="14">
        <v>2</v>
      </c>
      <c r="BK83" s="14">
        <v>0</v>
      </c>
      <c r="BL83" s="14">
        <v>1</v>
      </c>
      <c r="BM83" s="14">
        <v>3</v>
      </c>
      <c r="BN83" s="14">
        <v>1</v>
      </c>
      <c r="BO83" s="14">
        <f>IF(BC83&gt;=85,1,0)</f>
        <v>0</v>
      </c>
      <c r="BP83" s="14">
        <f>IF(BD83=1,1,0)</f>
        <v>0</v>
      </c>
      <c r="BQ83" s="14">
        <v>0</v>
      </c>
      <c r="BR83" s="14">
        <v>1</v>
      </c>
      <c r="BS83" s="14">
        <v>0</v>
      </c>
      <c r="BT83" s="14">
        <v>1</v>
      </c>
      <c r="BU83" s="14">
        <v>1</v>
      </c>
      <c r="BV83" s="14">
        <f t="shared" si="26"/>
        <v>3</v>
      </c>
      <c r="BW83" s="14">
        <v>3</v>
      </c>
      <c r="BX83" s="14">
        <v>0</v>
      </c>
      <c r="BY83" s="14">
        <v>1</v>
      </c>
      <c r="BZ83" s="14">
        <v>0</v>
      </c>
      <c r="CA83" s="14">
        <v>0</v>
      </c>
      <c r="CB83" s="14">
        <v>0</v>
      </c>
      <c r="CC83" s="14">
        <v>0</v>
      </c>
      <c r="CD83" s="14">
        <v>0</v>
      </c>
      <c r="CE83" s="14">
        <v>1</v>
      </c>
      <c r="CF83" s="14">
        <f t="shared" si="27"/>
        <v>2</v>
      </c>
      <c r="CG83" s="14">
        <v>1</v>
      </c>
      <c r="CH83" s="14">
        <v>1</v>
      </c>
      <c r="CI83" s="14">
        <v>5</v>
      </c>
      <c r="CJ83" s="14">
        <v>5</v>
      </c>
      <c r="CK83" s="14">
        <f t="shared" si="28"/>
        <v>12</v>
      </c>
      <c r="CL83" s="14">
        <v>0</v>
      </c>
      <c r="CM83" s="14">
        <v>4</v>
      </c>
      <c r="CN83" s="14">
        <v>0</v>
      </c>
      <c r="CO83" s="14">
        <v>4</v>
      </c>
      <c r="CP83" s="14">
        <v>1</v>
      </c>
      <c r="CQ83" s="14">
        <v>1</v>
      </c>
      <c r="CR83" s="14">
        <v>1</v>
      </c>
      <c r="CS83" s="14">
        <v>5</v>
      </c>
      <c r="CT83" s="14">
        <v>100</v>
      </c>
      <c r="CU83" s="14">
        <v>1</v>
      </c>
      <c r="CV83" s="14">
        <v>1</v>
      </c>
      <c r="CW83" s="14">
        <v>1</v>
      </c>
      <c r="CX83" s="14">
        <v>1</v>
      </c>
      <c r="CY83" s="14">
        <v>0</v>
      </c>
      <c r="CZ83" s="14">
        <v>0</v>
      </c>
      <c r="DA83" s="14">
        <f t="shared" si="29"/>
        <v>4</v>
      </c>
      <c r="DB83" s="14">
        <v>1</v>
      </c>
      <c r="DC83" s="14">
        <v>1</v>
      </c>
      <c r="DD83" s="14">
        <v>1</v>
      </c>
      <c r="DE83" s="14">
        <v>1</v>
      </c>
      <c r="DF83" s="14">
        <v>0</v>
      </c>
      <c r="DG83" s="14">
        <v>0</v>
      </c>
      <c r="DH83" s="14">
        <f t="shared" si="30"/>
        <v>4</v>
      </c>
      <c r="DI83" s="14">
        <f t="shared" si="31"/>
        <v>0</v>
      </c>
      <c r="DJ83" s="14">
        <v>1</v>
      </c>
      <c r="DK83" s="14">
        <v>1</v>
      </c>
      <c r="DL83" s="14">
        <v>0</v>
      </c>
      <c r="DM83" s="14">
        <v>0</v>
      </c>
      <c r="DN83" s="14">
        <v>0</v>
      </c>
      <c r="DO83" s="14">
        <v>0</v>
      </c>
      <c r="DP83" s="14">
        <v>0</v>
      </c>
      <c r="DQ83" s="14">
        <v>1</v>
      </c>
      <c r="DR83" s="14">
        <f t="shared" si="32"/>
        <v>3</v>
      </c>
      <c r="DS83" s="14">
        <v>1</v>
      </c>
      <c r="DT83" s="14">
        <v>1</v>
      </c>
      <c r="DU83" s="14">
        <v>0</v>
      </c>
      <c r="DV83" s="14">
        <v>0</v>
      </c>
      <c r="DW83" s="14">
        <v>0</v>
      </c>
      <c r="DX83" s="14">
        <v>0</v>
      </c>
      <c r="DY83" s="14">
        <v>0</v>
      </c>
      <c r="DZ83" s="14">
        <v>1</v>
      </c>
      <c r="EA83" s="14">
        <f t="shared" si="33"/>
        <v>3</v>
      </c>
      <c r="EB83" s="14">
        <f t="shared" si="34"/>
        <v>0</v>
      </c>
      <c r="EC83" s="14">
        <v>2</v>
      </c>
      <c r="ED83" s="14">
        <v>3</v>
      </c>
      <c r="EE83" s="14">
        <f t="shared" si="35"/>
        <v>5</v>
      </c>
      <c r="EF83" s="14">
        <v>5</v>
      </c>
      <c r="EG83" s="14">
        <v>5</v>
      </c>
      <c r="EH83" s="14">
        <v>5</v>
      </c>
      <c r="EI83" s="14">
        <v>5</v>
      </c>
      <c r="EJ83" s="14">
        <f t="shared" si="36"/>
        <v>20</v>
      </c>
    </row>
    <row r="84" spans="1:250" s="14" customFormat="1">
      <c r="A84" s="14">
        <v>75</v>
      </c>
      <c r="B84" s="64">
        <v>1</v>
      </c>
      <c r="C84" s="3">
        <v>1</v>
      </c>
      <c r="D84" s="1">
        <v>1</v>
      </c>
      <c r="E84" s="1">
        <v>1</v>
      </c>
      <c r="F84" s="1"/>
      <c r="G84" s="1"/>
      <c r="H84" s="1"/>
      <c r="I84" s="1"/>
      <c r="J84" s="1"/>
      <c r="K84" s="1" t="s">
        <v>5456</v>
      </c>
      <c r="L84" s="1">
        <v>0</v>
      </c>
      <c r="M84" s="1">
        <v>3</v>
      </c>
      <c r="N84" s="1">
        <v>2</v>
      </c>
      <c r="O84" s="1" t="s">
        <v>5457</v>
      </c>
      <c r="P84" s="1" t="s">
        <v>5458</v>
      </c>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v>2</v>
      </c>
      <c r="AY84" s="1">
        <v>1</v>
      </c>
      <c r="AZ84" s="1">
        <v>2</v>
      </c>
      <c r="BA84" s="1">
        <v>2</v>
      </c>
      <c r="BB84" s="1"/>
      <c r="BC84" s="1">
        <v>30</v>
      </c>
      <c r="BD84" s="1">
        <v>1</v>
      </c>
      <c r="BE84" s="1">
        <v>3</v>
      </c>
      <c r="BF84" s="1">
        <v>1</v>
      </c>
      <c r="BG84" s="1">
        <v>1</v>
      </c>
      <c r="BH84" s="1">
        <v>172.7</v>
      </c>
      <c r="BI84" s="1">
        <v>47.13</v>
      </c>
      <c r="BJ84" s="1">
        <v>0</v>
      </c>
      <c r="BK84" s="1">
        <v>1</v>
      </c>
      <c r="BL84" s="1">
        <v>2</v>
      </c>
      <c r="BM84" s="1">
        <v>1</v>
      </c>
      <c r="BN84" s="1">
        <v>0</v>
      </c>
      <c r="BO84" s="1">
        <f>IF(AZ84&gt;=85,1,0)</f>
        <v>0</v>
      </c>
      <c r="BP84" s="1">
        <f>IF(BA84=1,1,0)</f>
        <v>0</v>
      </c>
      <c r="BQ84" s="1">
        <v>0</v>
      </c>
      <c r="BR84" s="1">
        <v>0</v>
      </c>
      <c r="BS84" s="1">
        <v>0</v>
      </c>
      <c r="BT84" s="1">
        <v>1</v>
      </c>
      <c r="BU84" s="1">
        <v>0</v>
      </c>
      <c r="BV84" s="14">
        <f t="shared" si="26"/>
        <v>1</v>
      </c>
      <c r="BW84" s="1">
        <v>3</v>
      </c>
      <c r="BX84" s="1">
        <v>0</v>
      </c>
      <c r="BY84" s="1">
        <v>0</v>
      </c>
      <c r="BZ84" s="1">
        <v>0</v>
      </c>
      <c r="CA84" s="1">
        <v>0</v>
      </c>
      <c r="CB84" s="1">
        <v>0</v>
      </c>
      <c r="CC84" s="1">
        <v>0</v>
      </c>
      <c r="CD84" s="1">
        <v>0</v>
      </c>
      <c r="CE84" s="1">
        <v>0</v>
      </c>
      <c r="CF84" s="1">
        <f t="shared" si="27"/>
        <v>0</v>
      </c>
      <c r="CG84" s="1">
        <v>5</v>
      </c>
      <c r="CH84" s="1">
        <v>5</v>
      </c>
      <c r="CI84" s="1">
        <v>5</v>
      </c>
      <c r="CJ84" s="1">
        <v>5</v>
      </c>
      <c r="CK84" s="1">
        <f t="shared" si="28"/>
        <v>20</v>
      </c>
      <c r="CL84" s="1">
        <v>0</v>
      </c>
      <c r="CM84" s="1">
        <v>1</v>
      </c>
      <c r="CN84" s="1">
        <v>0</v>
      </c>
      <c r="CO84" s="1">
        <v>1</v>
      </c>
      <c r="CP84" s="1">
        <v>1</v>
      </c>
      <c r="CQ84" s="1">
        <v>1</v>
      </c>
      <c r="CR84" s="1">
        <v>1</v>
      </c>
      <c r="CS84" s="1">
        <v>1</v>
      </c>
      <c r="CT84" s="1">
        <v>0</v>
      </c>
      <c r="CU84" s="1">
        <v>1</v>
      </c>
      <c r="CV84" s="1">
        <v>1</v>
      </c>
      <c r="CW84" s="1">
        <v>1</v>
      </c>
      <c r="CX84" s="1">
        <v>1</v>
      </c>
      <c r="CY84" s="1">
        <v>1</v>
      </c>
      <c r="CZ84" s="1">
        <v>1</v>
      </c>
      <c r="DA84" s="1">
        <f t="shared" si="29"/>
        <v>6</v>
      </c>
      <c r="DB84" s="1">
        <v>1</v>
      </c>
      <c r="DC84" s="1">
        <v>1</v>
      </c>
      <c r="DD84" s="1">
        <v>1</v>
      </c>
      <c r="DE84" s="1">
        <v>1</v>
      </c>
      <c r="DF84" s="1">
        <v>1</v>
      </c>
      <c r="DG84" s="1">
        <v>1</v>
      </c>
      <c r="DH84" s="1">
        <f t="shared" si="30"/>
        <v>6</v>
      </c>
      <c r="DI84" s="14">
        <f t="shared" si="31"/>
        <v>0</v>
      </c>
      <c r="DJ84" s="1">
        <v>1</v>
      </c>
      <c r="DK84" s="1">
        <v>1</v>
      </c>
      <c r="DL84" s="1">
        <v>1</v>
      </c>
      <c r="DM84" s="1">
        <v>1</v>
      </c>
      <c r="DN84" s="1">
        <v>1</v>
      </c>
      <c r="DO84" s="1">
        <v>1</v>
      </c>
      <c r="DP84" s="1">
        <v>1</v>
      </c>
      <c r="DQ84" s="1">
        <v>1</v>
      </c>
      <c r="DR84" s="1">
        <f t="shared" si="32"/>
        <v>8</v>
      </c>
      <c r="DS84" s="1">
        <v>1</v>
      </c>
      <c r="DT84" s="1">
        <v>1</v>
      </c>
      <c r="DU84" s="1">
        <v>1</v>
      </c>
      <c r="DV84" s="1">
        <v>1</v>
      </c>
      <c r="DW84" s="1">
        <v>1</v>
      </c>
      <c r="DX84" s="1">
        <v>1</v>
      </c>
      <c r="DY84" s="1">
        <v>1</v>
      </c>
      <c r="DZ84" s="1">
        <v>1</v>
      </c>
      <c r="EA84" s="1">
        <f t="shared" si="33"/>
        <v>8</v>
      </c>
      <c r="EB84" s="14">
        <f t="shared" si="34"/>
        <v>0</v>
      </c>
      <c r="EC84" s="1">
        <v>1</v>
      </c>
      <c r="ED84" s="1">
        <v>1</v>
      </c>
      <c r="EE84" s="1">
        <f t="shared" si="35"/>
        <v>2</v>
      </c>
      <c r="EF84" s="1">
        <v>5</v>
      </c>
      <c r="EG84" s="1">
        <v>5</v>
      </c>
      <c r="EH84" s="1">
        <v>5</v>
      </c>
      <c r="EI84" s="1">
        <v>5</v>
      </c>
      <c r="EJ84" s="1">
        <f t="shared" si="36"/>
        <v>20</v>
      </c>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row>
    <row r="85" spans="1:250" s="14" customFormat="1">
      <c r="A85" s="14">
        <v>76</v>
      </c>
      <c r="B85" s="61">
        <v>2</v>
      </c>
      <c r="C85" s="60">
        <v>1</v>
      </c>
      <c r="D85" s="14">
        <v>1</v>
      </c>
      <c r="E85" s="14">
        <v>2</v>
      </c>
      <c r="F85" s="14" t="s">
        <v>2063</v>
      </c>
      <c r="G85" s="14" t="s">
        <v>1977</v>
      </c>
      <c r="H85" s="14" t="s">
        <v>1928</v>
      </c>
      <c r="I85" s="14" t="s">
        <v>2454</v>
      </c>
      <c r="J85" s="14" t="s">
        <v>4154</v>
      </c>
      <c r="K85" s="1" t="s">
        <v>4155</v>
      </c>
      <c r="L85" s="14">
        <v>5</v>
      </c>
      <c r="M85" s="14">
        <v>7</v>
      </c>
      <c r="N85" s="14">
        <v>9</v>
      </c>
      <c r="O85" s="14" t="s">
        <v>4156</v>
      </c>
      <c r="P85" s="14" t="s">
        <v>3072</v>
      </c>
      <c r="Q85" s="14" t="s">
        <v>2469</v>
      </c>
      <c r="R85" s="14" t="s">
        <v>4157</v>
      </c>
      <c r="S85" s="14" t="s">
        <v>2738</v>
      </c>
      <c r="T85" s="14" t="s">
        <v>4158</v>
      </c>
      <c r="U85" s="14" t="s">
        <v>2357</v>
      </c>
      <c r="V85" s="14" t="s">
        <v>4159</v>
      </c>
      <c r="W85" s="14" t="s">
        <v>2334</v>
      </c>
      <c r="AX85" s="14">
        <v>2</v>
      </c>
      <c r="AY85" s="14">
        <v>1</v>
      </c>
      <c r="AZ85" s="14">
        <v>1</v>
      </c>
      <c r="BA85" s="14">
        <v>1</v>
      </c>
      <c r="BC85" s="14">
        <v>67</v>
      </c>
      <c r="BD85" s="14">
        <v>1</v>
      </c>
      <c r="BE85" s="14">
        <v>1</v>
      </c>
      <c r="BF85" s="14">
        <v>1</v>
      </c>
      <c r="BG85" s="14">
        <v>2</v>
      </c>
      <c r="BH85" s="14">
        <v>167.6</v>
      </c>
      <c r="BI85" s="14">
        <v>29.05</v>
      </c>
      <c r="BJ85" s="14">
        <v>1</v>
      </c>
      <c r="BK85" s="14">
        <v>0</v>
      </c>
      <c r="BL85" s="14">
        <v>2</v>
      </c>
      <c r="BM85" s="14">
        <v>3</v>
      </c>
      <c r="BN85" s="14">
        <v>0</v>
      </c>
      <c r="BO85" s="14">
        <f>IF(BC85&gt;=85,1,0)</f>
        <v>0</v>
      </c>
      <c r="BP85" s="14">
        <f>IF(BD85=1,1,0)</f>
        <v>1</v>
      </c>
      <c r="BQ85" s="14">
        <v>0</v>
      </c>
      <c r="BR85" s="14">
        <v>0</v>
      </c>
      <c r="BS85" s="14">
        <v>0</v>
      </c>
      <c r="BT85" s="14">
        <v>1</v>
      </c>
      <c r="BU85" s="14">
        <v>0</v>
      </c>
      <c r="BV85" s="14">
        <f t="shared" si="26"/>
        <v>2</v>
      </c>
      <c r="BW85" s="14">
        <v>3</v>
      </c>
      <c r="BX85" s="14">
        <v>0</v>
      </c>
      <c r="BY85" s="14">
        <v>0</v>
      </c>
      <c r="BZ85" s="14">
        <v>0</v>
      </c>
      <c r="CA85" s="14">
        <v>0</v>
      </c>
      <c r="CB85" s="14">
        <v>0</v>
      </c>
      <c r="CC85" s="14">
        <v>0</v>
      </c>
      <c r="CD85" s="14">
        <v>0</v>
      </c>
      <c r="CE85" s="14">
        <v>0</v>
      </c>
      <c r="CF85" s="14">
        <f t="shared" si="27"/>
        <v>0</v>
      </c>
      <c r="CG85" s="14">
        <v>5</v>
      </c>
      <c r="CH85" s="14">
        <v>5</v>
      </c>
      <c r="CI85" s="14">
        <v>5</v>
      </c>
      <c r="CJ85" s="14">
        <v>5</v>
      </c>
      <c r="CK85" s="14">
        <f t="shared" si="28"/>
        <v>20</v>
      </c>
      <c r="CL85" s="14">
        <v>0</v>
      </c>
      <c r="CM85" s="14">
        <v>1</v>
      </c>
      <c r="CN85" s="14">
        <v>2</v>
      </c>
      <c r="CO85" s="14">
        <v>1</v>
      </c>
      <c r="CP85" s="14">
        <v>1</v>
      </c>
      <c r="CQ85" s="14">
        <v>5</v>
      </c>
      <c r="CR85" s="14">
        <v>1</v>
      </c>
      <c r="CS85" s="14">
        <v>1</v>
      </c>
      <c r="CT85" s="14">
        <v>50</v>
      </c>
      <c r="CU85" s="14">
        <v>1</v>
      </c>
      <c r="CV85" s="14">
        <v>1</v>
      </c>
      <c r="CW85" s="14">
        <v>1</v>
      </c>
      <c r="CX85" s="14">
        <v>1</v>
      </c>
      <c r="CY85" s="14">
        <v>1</v>
      </c>
      <c r="CZ85" s="14">
        <v>1</v>
      </c>
      <c r="DA85" s="14">
        <f t="shared" si="29"/>
        <v>6</v>
      </c>
      <c r="DB85" s="14">
        <v>1</v>
      </c>
      <c r="DC85" s="14">
        <v>1</v>
      </c>
      <c r="DD85" s="14">
        <v>1</v>
      </c>
      <c r="DE85" s="14">
        <v>1</v>
      </c>
      <c r="DF85" s="14">
        <v>1</v>
      </c>
      <c r="DG85" s="14">
        <v>1</v>
      </c>
      <c r="DH85" s="14">
        <f t="shared" si="30"/>
        <v>6</v>
      </c>
      <c r="DI85" s="14">
        <f t="shared" si="31"/>
        <v>0</v>
      </c>
      <c r="DJ85" s="14">
        <v>1</v>
      </c>
      <c r="DK85" s="14">
        <v>1</v>
      </c>
      <c r="DL85" s="14">
        <v>1</v>
      </c>
      <c r="DM85" s="14">
        <v>1</v>
      </c>
      <c r="DN85" s="14">
        <v>1</v>
      </c>
      <c r="DO85" s="14">
        <v>1</v>
      </c>
      <c r="DP85" s="14">
        <v>1</v>
      </c>
      <c r="DQ85" s="14">
        <v>1</v>
      </c>
      <c r="DR85" s="14">
        <f t="shared" si="32"/>
        <v>8</v>
      </c>
      <c r="DS85" s="14">
        <v>1</v>
      </c>
      <c r="DT85" s="14">
        <v>1</v>
      </c>
      <c r="DU85" s="14">
        <v>1</v>
      </c>
      <c r="DV85" s="14">
        <v>1</v>
      </c>
      <c r="DW85" s="14">
        <v>1</v>
      </c>
      <c r="DX85" s="14">
        <v>1</v>
      </c>
      <c r="DY85" s="14">
        <v>1</v>
      </c>
      <c r="DZ85" s="14">
        <v>1</v>
      </c>
      <c r="EA85" s="14">
        <f t="shared" si="33"/>
        <v>8</v>
      </c>
      <c r="EB85" s="14">
        <f t="shared" si="34"/>
        <v>0</v>
      </c>
      <c r="EC85" s="14">
        <v>0</v>
      </c>
      <c r="ED85" s="14">
        <v>0</v>
      </c>
      <c r="EE85" s="14">
        <f t="shared" si="35"/>
        <v>0</v>
      </c>
      <c r="EF85" s="14">
        <v>5</v>
      </c>
      <c r="EG85" s="14">
        <v>5</v>
      </c>
      <c r="EH85" s="14">
        <v>5</v>
      </c>
      <c r="EI85" s="14">
        <v>5</v>
      </c>
      <c r="EJ85" s="14">
        <f t="shared" si="36"/>
        <v>20</v>
      </c>
    </row>
    <row r="86" spans="1:250" s="14" customFormat="1">
      <c r="A86" s="14">
        <v>77</v>
      </c>
      <c r="B86" s="14">
        <v>1</v>
      </c>
      <c r="C86" s="60">
        <v>0</v>
      </c>
      <c r="D86" s="14">
        <v>1</v>
      </c>
      <c r="E86" s="14">
        <v>1</v>
      </c>
      <c r="F86" s="60" t="s">
        <v>2616</v>
      </c>
      <c r="G86" s="14" t="s">
        <v>2100</v>
      </c>
      <c r="H86" s="14" t="s">
        <v>1928</v>
      </c>
      <c r="I86" s="14" t="s">
        <v>1941</v>
      </c>
      <c r="J86" s="14" t="s">
        <v>1977</v>
      </c>
      <c r="K86" s="14" t="s">
        <v>2787</v>
      </c>
      <c r="L86" s="14">
        <v>6</v>
      </c>
      <c r="M86" s="14">
        <v>19</v>
      </c>
      <c r="N86" s="14">
        <v>12</v>
      </c>
      <c r="O86" s="14" t="s">
        <v>2788</v>
      </c>
      <c r="P86" s="14" t="s">
        <v>2789</v>
      </c>
      <c r="Q86" s="14" t="s">
        <v>2790</v>
      </c>
      <c r="R86" s="14" t="s">
        <v>2791</v>
      </c>
      <c r="S86" s="14" t="s">
        <v>2792</v>
      </c>
      <c r="T86" s="14" t="s">
        <v>2793</v>
      </c>
      <c r="U86" s="14" t="s">
        <v>2794</v>
      </c>
      <c r="V86" s="14" t="s">
        <v>2795</v>
      </c>
      <c r="W86" s="14" t="s">
        <v>2796</v>
      </c>
      <c r="X86" s="14" t="s">
        <v>2797</v>
      </c>
      <c r="Y86" s="14" t="s">
        <v>2798</v>
      </c>
      <c r="Z86" s="14" t="s">
        <v>2799</v>
      </c>
      <c r="AX86" s="14">
        <v>2</v>
      </c>
      <c r="AY86" s="14">
        <v>0</v>
      </c>
      <c r="AZ86" s="14">
        <v>2</v>
      </c>
      <c r="BB86" s="14">
        <v>60</v>
      </c>
      <c r="BC86" s="14">
        <v>91</v>
      </c>
      <c r="BD86" s="14">
        <v>0</v>
      </c>
      <c r="BE86" s="14">
        <v>2</v>
      </c>
      <c r="BF86" s="14">
        <v>3</v>
      </c>
      <c r="BG86" s="14">
        <v>4</v>
      </c>
      <c r="BH86" s="14">
        <v>162.6</v>
      </c>
      <c r="BI86" s="14">
        <v>25.75</v>
      </c>
      <c r="BJ86" s="14">
        <v>2</v>
      </c>
      <c r="BK86" s="14">
        <v>0</v>
      </c>
      <c r="BL86" s="14">
        <v>1</v>
      </c>
      <c r="BM86" s="14">
        <v>3</v>
      </c>
      <c r="BN86" s="14">
        <v>0</v>
      </c>
      <c r="BO86" s="14">
        <f>IF(BE86&gt;=85,1,0)</f>
        <v>0</v>
      </c>
      <c r="BP86" s="14">
        <f>IF(BF86=1,1,0)</f>
        <v>0</v>
      </c>
      <c r="BQ86" s="14">
        <v>1</v>
      </c>
      <c r="BR86" s="14">
        <v>1</v>
      </c>
      <c r="BS86" s="14">
        <v>1</v>
      </c>
      <c r="BT86" s="14">
        <v>1</v>
      </c>
      <c r="BU86" s="14">
        <v>1</v>
      </c>
      <c r="BV86" s="14">
        <f t="shared" si="26"/>
        <v>5</v>
      </c>
      <c r="BW86" s="14">
        <v>5</v>
      </c>
      <c r="BX86" s="14">
        <v>1</v>
      </c>
      <c r="BY86" s="14">
        <v>0</v>
      </c>
      <c r="BZ86" s="14">
        <v>1</v>
      </c>
      <c r="CA86" s="14">
        <v>1</v>
      </c>
      <c r="CB86" s="14">
        <v>0</v>
      </c>
      <c r="CC86" s="14">
        <v>0</v>
      </c>
      <c r="CD86" s="14">
        <v>0</v>
      </c>
      <c r="CE86" s="14">
        <v>1</v>
      </c>
      <c r="CF86" s="14">
        <f t="shared" si="27"/>
        <v>4</v>
      </c>
      <c r="CG86" s="14">
        <v>1</v>
      </c>
      <c r="CH86" s="14">
        <v>1</v>
      </c>
      <c r="CI86" s="14">
        <v>1</v>
      </c>
      <c r="CJ86" s="14">
        <v>1</v>
      </c>
      <c r="CK86" s="14">
        <f t="shared" si="28"/>
        <v>4</v>
      </c>
      <c r="CL86" s="14">
        <v>0</v>
      </c>
      <c r="CM86" s="14">
        <v>5</v>
      </c>
      <c r="CN86" s="14">
        <v>0</v>
      </c>
      <c r="CO86" s="14">
        <v>5</v>
      </c>
      <c r="CP86" s="14">
        <v>5</v>
      </c>
      <c r="CQ86" s="14">
        <v>5</v>
      </c>
      <c r="CR86" s="14">
        <v>3</v>
      </c>
      <c r="CS86" s="14">
        <v>2</v>
      </c>
      <c r="CT86" s="14">
        <v>20</v>
      </c>
      <c r="CU86" s="14">
        <v>1</v>
      </c>
      <c r="CV86" s="14">
        <v>1</v>
      </c>
      <c r="CW86" s="14">
        <v>1</v>
      </c>
      <c r="CX86" s="14">
        <v>1</v>
      </c>
      <c r="CY86" s="14">
        <v>1</v>
      </c>
      <c r="CZ86" s="14">
        <v>0</v>
      </c>
      <c r="DA86" s="14">
        <f t="shared" si="29"/>
        <v>5</v>
      </c>
      <c r="DB86" s="14">
        <v>0</v>
      </c>
      <c r="DC86" s="14">
        <v>1</v>
      </c>
      <c r="DD86" s="14">
        <v>0</v>
      </c>
      <c r="DE86" s="14">
        <v>0</v>
      </c>
      <c r="DF86" s="14">
        <v>1</v>
      </c>
      <c r="DG86" s="14">
        <v>1</v>
      </c>
      <c r="DH86" s="14">
        <f t="shared" si="30"/>
        <v>3</v>
      </c>
      <c r="DI86" s="14">
        <f t="shared" si="31"/>
        <v>-2</v>
      </c>
      <c r="DJ86" s="14">
        <v>1</v>
      </c>
      <c r="DK86" s="14">
        <v>0</v>
      </c>
      <c r="DL86" s="14">
        <v>0</v>
      </c>
      <c r="DM86" s="14">
        <v>0</v>
      </c>
      <c r="DN86" s="14">
        <v>0</v>
      </c>
      <c r="DO86" s="14">
        <v>0</v>
      </c>
      <c r="DP86" s="14">
        <v>0</v>
      </c>
      <c r="DQ86" s="14">
        <v>0</v>
      </c>
      <c r="DR86" s="14">
        <f t="shared" si="32"/>
        <v>1</v>
      </c>
      <c r="DS86" s="14">
        <v>1</v>
      </c>
      <c r="DT86" s="14">
        <v>0</v>
      </c>
      <c r="DU86" s="14">
        <v>0</v>
      </c>
      <c r="DV86" s="14">
        <v>0</v>
      </c>
      <c r="DW86" s="14">
        <v>0</v>
      </c>
      <c r="DX86" s="14">
        <v>0</v>
      </c>
      <c r="DY86" s="14">
        <v>0</v>
      </c>
      <c r="DZ86" s="14">
        <v>0</v>
      </c>
      <c r="EA86" s="14">
        <f t="shared" si="33"/>
        <v>1</v>
      </c>
      <c r="EB86" s="14">
        <f t="shared" si="34"/>
        <v>0</v>
      </c>
      <c r="EC86" s="14">
        <v>0</v>
      </c>
      <c r="ED86" s="14">
        <v>1</v>
      </c>
      <c r="EE86" s="14">
        <f t="shared" si="35"/>
        <v>1</v>
      </c>
      <c r="EF86" s="14">
        <v>5</v>
      </c>
      <c r="EG86" s="14">
        <v>5</v>
      </c>
      <c r="EH86" s="14">
        <v>5</v>
      </c>
      <c r="EI86" s="14">
        <v>5</v>
      </c>
      <c r="EJ86" s="14">
        <f t="shared" si="36"/>
        <v>20</v>
      </c>
    </row>
    <row r="87" spans="1:250" s="14" customFormat="1">
      <c r="A87" s="14">
        <v>78</v>
      </c>
      <c r="B87" s="61">
        <v>1</v>
      </c>
      <c r="C87" s="60">
        <v>1</v>
      </c>
      <c r="D87" s="14">
        <v>1</v>
      </c>
      <c r="E87" s="14">
        <v>1</v>
      </c>
      <c r="F87" s="14" t="s">
        <v>1928</v>
      </c>
      <c r="G87" s="61" t="s">
        <v>1941</v>
      </c>
      <c r="H87" s="61" t="s">
        <v>1977</v>
      </c>
      <c r="I87" s="61" t="s">
        <v>4948</v>
      </c>
      <c r="J87" s="14" t="s">
        <v>1955</v>
      </c>
      <c r="K87" s="64" t="s">
        <v>4949</v>
      </c>
      <c r="L87" s="61">
        <v>7</v>
      </c>
      <c r="M87" s="14">
        <v>11</v>
      </c>
      <c r="N87" s="14">
        <v>13</v>
      </c>
      <c r="O87" s="14" t="s">
        <v>3051</v>
      </c>
      <c r="P87" s="14" t="s">
        <v>4950</v>
      </c>
      <c r="Q87" s="14" t="s">
        <v>2335</v>
      </c>
      <c r="R87" s="14" t="s">
        <v>2366</v>
      </c>
      <c r="S87" s="14" t="s">
        <v>4951</v>
      </c>
      <c r="T87" s="14" t="s">
        <v>4952</v>
      </c>
      <c r="U87" s="14" t="s">
        <v>2313</v>
      </c>
      <c r="V87" s="14" t="s">
        <v>2877</v>
      </c>
      <c r="W87" s="14" t="s">
        <v>4953</v>
      </c>
      <c r="X87" s="14" t="s">
        <v>3548</v>
      </c>
      <c r="Y87" s="14" t="s">
        <v>3693</v>
      </c>
      <c r="Z87" s="14" t="s">
        <v>2806</v>
      </c>
      <c r="AA87" s="14" t="s">
        <v>4874</v>
      </c>
      <c r="AX87" s="14">
        <v>2</v>
      </c>
      <c r="AY87" s="14">
        <v>0</v>
      </c>
      <c r="AZ87" s="14">
        <v>2</v>
      </c>
      <c r="BA87" s="14">
        <v>4</v>
      </c>
      <c r="BC87" s="14">
        <v>73</v>
      </c>
      <c r="BD87" s="14">
        <v>1</v>
      </c>
      <c r="BE87" s="14">
        <v>1</v>
      </c>
      <c r="BF87" s="14">
        <v>1</v>
      </c>
      <c r="BG87" s="14">
        <v>1</v>
      </c>
      <c r="BH87" s="14">
        <v>177.8</v>
      </c>
      <c r="BI87" s="14">
        <v>19.66</v>
      </c>
      <c r="BJ87" s="14">
        <v>1</v>
      </c>
      <c r="BK87" s="14">
        <v>0</v>
      </c>
      <c r="BL87" s="14">
        <v>4</v>
      </c>
      <c r="BM87" s="14">
        <v>3</v>
      </c>
      <c r="BN87" s="14">
        <v>0</v>
      </c>
      <c r="BO87" s="14">
        <f>IF(BC87&gt;=85,1,0)</f>
        <v>0</v>
      </c>
      <c r="BP87" s="14">
        <f>IF(BD87=1,1,0)</f>
        <v>1</v>
      </c>
      <c r="BQ87" s="14">
        <v>0</v>
      </c>
      <c r="BR87" s="14">
        <v>0</v>
      </c>
      <c r="BS87" s="14">
        <v>0</v>
      </c>
      <c r="BT87" s="14">
        <v>1</v>
      </c>
      <c r="BU87" s="14">
        <v>0</v>
      </c>
      <c r="BV87" s="14">
        <f t="shared" si="26"/>
        <v>2</v>
      </c>
      <c r="BW87" s="14">
        <v>3</v>
      </c>
      <c r="BX87" s="14">
        <v>0</v>
      </c>
      <c r="BY87" s="14">
        <v>0</v>
      </c>
      <c r="BZ87" s="14">
        <v>0</v>
      </c>
      <c r="CA87" s="14">
        <v>0</v>
      </c>
      <c r="CB87" s="14">
        <v>0</v>
      </c>
      <c r="CC87" s="14">
        <v>0</v>
      </c>
      <c r="CD87" s="14">
        <v>0</v>
      </c>
      <c r="CE87" s="14">
        <v>0</v>
      </c>
      <c r="CF87" s="14">
        <f t="shared" si="27"/>
        <v>0</v>
      </c>
      <c r="CG87" s="14">
        <v>0</v>
      </c>
      <c r="CH87" s="14">
        <v>0</v>
      </c>
      <c r="CI87" s="14">
        <v>0</v>
      </c>
      <c r="CJ87" s="14">
        <v>5</v>
      </c>
      <c r="CK87" s="14">
        <f t="shared" si="28"/>
        <v>5</v>
      </c>
      <c r="CL87" s="14">
        <v>0</v>
      </c>
      <c r="CM87" s="14">
        <v>1</v>
      </c>
      <c r="CN87" s="14">
        <v>1</v>
      </c>
      <c r="CO87" s="14">
        <v>2</v>
      </c>
      <c r="CP87" s="14">
        <v>2</v>
      </c>
      <c r="CQ87" s="14">
        <v>2</v>
      </c>
      <c r="CR87" s="14">
        <v>2</v>
      </c>
      <c r="CS87" s="14">
        <v>2</v>
      </c>
      <c r="CT87" s="14">
        <v>20</v>
      </c>
      <c r="CU87" s="14">
        <v>1</v>
      </c>
      <c r="CV87" s="14">
        <v>1</v>
      </c>
      <c r="CW87" s="14">
        <v>1</v>
      </c>
      <c r="CX87" s="14">
        <v>1</v>
      </c>
      <c r="CY87" s="14">
        <v>1</v>
      </c>
      <c r="CZ87" s="14">
        <v>1</v>
      </c>
      <c r="DA87" s="14">
        <f t="shared" si="29"/>
        <v>6</v>
      </c>
      <c r="DB87" s="14">
        <v>1</v>
      </c>
      <c r="DC87" s="14">
        <v>1</v>
      </c>
      <c r="DD87" s="14">
        <v>1</v>
      </c>
      <c r="DE87" s="14">
        <v>1</v>
      </c>
      <c r="DF87" s="14">
        <v>1</v>
      </c>
      <c r="DG87" s="14">
        <v>1</v>
      </c>
      <c r="DH87" s="14">
        <f t="shared" si="30"/>
        <v>6</v>
      </c>
      <c r="DI87" s="14">
        <f t="shared" si="31"/>
        <v>0</v>
      </c>
      <c r="DJ87" s="14">
        <v>1</v>
      </c>
      <c r="DK87" s="14">
        <v>1</v>
      </c>
      <c r="DL87" s="14">
        <v>1</v>
      </c>
      <c r="DM87" s="14">
        <v>1</v>
      </c>
      <c r="DN87" s="14">
        <v>1</v>
      </c>
      <c r="DO87" s="14">
        <v>1</v>
      </c>
      <c r="DP87" s="14">
        <v>1</v>
      </c>
      <c r="DQ87" s="14">
        <v>1</v>
      </c>
      <c r="DR87" s="14">
        <f t="shared" si="32"/>
        <v>8</v>
      </c>
      <c r="DS87" s="14">
        <v>1</v>
      </c>
      <c r="DT87" s="14">
        <v>1</v>
      </c>
      <c r="DU87" s="14">
        <v>1</v>
      </c>
      <c r="DV87" s="14">
        <v>1</v>
      </c>
      <c r="DW87" s="14">
        <v>1</v>
      </c>
      <c r="DX87" s="14">
        <v>1</v>
      </c>
      <c r="DY87" s="14">
        <v>1</v>
      </c>
      <c r="DZ87" s="14">
        <v>1</v>
      </c>
      <c r="EA87" s="14">
        <f t="shared" si="33"/>
        <v>8</v>
      </c>
      <c r="EB87" s="14">
        <f t="shared" si="34"/>
        <v>0</v>
      </c>
      <c r="EC87" s="14">
        <v>0</v>
      </c>
      <c r="ED87" s="14">
        <v>0</v>
      </c>
      <c r="EE87" s="14">
        <f t="shared" si="35"/>
        <v>0</v>
      </c>
      <c r="EF87" s="14">
        <v>5</v>
      </c>
      <c r="EG87" s="14">
        <v>5</v>
      </c>
      <c r="EH87" s="14">
        <v>5</v>
      </c>
      <c r="EI87" s="14">
        <v>5</v>
      </c>
      <c r="EJ87" s="14">
        <f t="shared" si="36"/>
        <v>20</v>
      </c>
    </row>
    <row r="88" spans="1:250" s="14" customFormat="1">
      <c r="A88" s="14">
        <v>79</v>
      </c>
      <c r="B88" s="64">
        <v>2</v>
      </c>
      <c r="C88" s="3">
        <v>1</v>
      </c>
      <c r="D88" s="1">
        <v>1</v>
      </c>
      <c r="E88" s="1">
        <v>1</v>
      </c>
      <c r="F88" s="1" t="s">
        <v>2048</v>
      </c>
      <c r="G88" s="1" t="s">
        <v>1941</v>
      </c>
      <c r="H88" s="1" t="s">
        <v>1990</v>
      </c>
      <c r="I88" s="1" t="s">
        <v>2100</v>
      </c>
      <c r="J88" s="1" t="s">
        <v>1928</v>
      </c>
      <c r="K88" s="1" t="s">
        <v>5295</v>
      </c>
      <c r="L88" s="1">
        <v>8</v>
      </c>
      <c r="M88" s="1">
        <v>11</v>
      </c>
      <c r="N88" s="1">
        <v>8</v>
      </c>
      <c r="O88" s="1" t="s">
        <v>2560</v>
      </c>
      <c r="P88" s="1" t="s">
        <v>2351</v>
      </c>
      <c r="Q88" s="1" t="s">
        <v>5296</v>
      </c>
      <c r="R88" s="1" t="s">
        <v>3072</v>
      </c>
      <c r="S88" s="1" t="s">
        <v>3495</v>
      </c>
      <c r="T88" s="1" t="s">
        <v>5297</v>
      </c>
      <c r="U88" s="1" t="s">
        <v>2757</v>
      </c>
      <c r="V88" s="1" t="s">
        <v>3964</v>
      </c>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v>2</v>
      </c>
      <c r="AY88" s="1">
        <v>1</v>
      </c>
      <c r="AZ88" s="1">
        <v>2</v>
      </c>
      <c r="BA88" s="1">
        <v>5</v>
      </c>
      <c r="BB88" s="1"/>
      <c r="BC88" s="1">
        <v>67</v>
      </c>
      <c r="BD88" s="1">
        <v>0</v>
      </c>
      <c r="BE88" s="1">
        <v>1</v>
      </c>
      <c r="BF88" s="1">
        <v>1</v>
      </c>
      <c r="BG88" s="1">
        <v>2</v>
      </c>
      <c r="BH88" s="1">
        <v>167.6</v>
      </c>
      <c r="BI88" s="1">
        <v>44.71</v>
      </c>
      <c r="BJ88" s="1">
        <v>1</v>
      </c>
      <c r="BK88" s="1">
        <v>0</v>
      </c>
      <c r="BL88" s="1">
        <v>3</v>
      </c>
      <c r="BM88" s="1">
        <v>3</v>
      </c>
      <c r="BN88" s="1">
        <v>0</v>
      </c>
      <c r="BO88" s="1">
        <f>IF(AZ88&gt;=85,1,0)</f>
        <v>0</v>
      </c>
      <c r="BP88" s="1">
        <f>IF(BA88=1,1,0)</f>
        <v>0</v>
      </c>
      <c r="BQ88" s="1">
        <v>1</v>
      </c>
      <c r="BR88" s="1">
        <v>0</v>
      </c>
      <c r="BS88" s="1">
        <v>0</v>
      </c>
      <c r="BT88" s="1">
        <v>1</v>
      </c>
      <c r="BU88" s="1">
        <v>1</v>
      </c>
      <c r="BV88" s="14">
        <f t="shared" si="26"/>
        <v>3</v>
      </c>
      <c r="BW88" s="1">
        <v>5</v>
      </c>
      <c r="BX88" s="1">
        <v>0</v>
      </c>
      <c r="BY88" s="1">
        <v>0</v>
      </c>
      <c r="BZ88" s="1">
        <v>0</v>
      </c>
      <c r="CA88" s="1">
        <v>0</v>
      </c>
      <c r="CB88" s="1">
        <v>0</v>
      </c>
      <c r="CC88" s="1">
        <v>0</v>
      </c>
      <c r="CD88" s="1">
        <v>0</v>
      </c>
      <c r="CE88" s="1">
        <v>0</v>
      </c>
      <c r="CF88" s="1">
        <f t="shared" si="27"/>
        <v>0</v>
      </c>
      <c r="CG88" s="1">
        <v>5</v>
      </c>
      <c r="CH88" s="1">
        <v>5</v>
      </c>
      <c r="CI88" s="1">
        <v>5</v>
      </c>
      <c r="CJ88" s="1">
        <v>5</v>
      </c>
      <c r="CK88" s="1">
        <f t="shared" si="28"/>
        <v>20</v>
      </c>
      <c r="CL88" s="1">
        <v>0</v>
      </c>
      <c r="CM88" s="1">
        <v>1</v>
      </c>
      <c r="CN88" s="1">
        <v>2</v>
      </c>
      <c r="CO88" s="1">
        <v>3</v>
      </c>
      <c r="CP88" s="1">
        <v>3</v>
      </c>
      <c r="CQ88" s="1">
        <v>3</v>
      </c>
      <c r="CR88" s="1">
        <v>1</v>
      </c>
      <c r="CS88" s="1">
        <v>2</v>
      </c>
      <c r="CT88" s="1">
        <v>50</v>
      </c>
      <c r="CU88" s="1">
        <v>1</v>
      </c>
      <c r="CV88" s="1">
        <v>1</v>
      </c>
      <c r="CW88" s="1">
        <v>1</v>
      </c>
      <c r="CX88" s="1">
        <v>1</v>
      </c>
      <c r="CY88" s="1">
        <v>1</v>
      </c>
      <c r="CZ88" s="1">
        <v>1</v>
      </c>
      <c r="DA88" s="1">
        <f t="shared" si="29"/>
        <v>6</v>
      </c>
      <c r="DB88" s="1">
        <v>1</v>
      </c>
      <c r="DC88" s="1">
        <v>1</v>
      </c>
      <c r="DD88" s="1">
        <v>1</v>
      </c>
      <c r="DE88" s="1">
        <v>1</v>
      </c>
      <c r="DF88" s="1">
        <v>1</v>
      </c>
      <c r="DG88" s="1">
        <v>1</v>
      </c>
      <c r="DH88" s="1">
        <f t="shared" si="30"/>
        <v>6</v>
      </c>
      <c r="DI88" s="14">
        <f t="shared" si="31"/>
        <v>0</v>
      </c>
      <c r="DJ88" s="1">
        <v>1</v>
      </c>
      <c r="DK88" s="1">
        <v>1</v>
      </c>
      <c r="DL88" s="1">
        <v>1</v>
      </c>
      <c r="DM88" s="1">
        <v>1</v>
      </c>
      <c r="DN88" s="1">
        <v>1</v>
      </c>
      <c r="DO88" s="1">
        <v>1</v>
      </c>
      <c r="DP88" s="1">
        <v>1</v>
      </c>
      <c r="DQ88" s="1">
        <v>1</v>
      </c>
      <c r="DR88" s="1">
        <f t="shared" si="32"/>
        <v>8</v>
      </c>
      <c r="DS88" s="1">
        <v>1</v>
      </c>
      <c r="DT88" s="1">
        <v>1</v>
      </c>
      <c r="DU88" s="1">
        <v>1</v>
      </c>
      <c r="DV88" s="1">
        <v>1</v>
      </c>
      <c r="DW88" s="1">
        <v>1</v>
      </c>
      <c r="DX88" s="1">
        <v>1</v>
      </c>
      <c r="DY88" s="1">
        <v>1</v>
      </c>
      <c r="DZ88" s="1">
        <v>1</v>
      </c>
      <c r="EA88" s="1">
        <f t="shared" si="33"/>
        <v>8</v>
      </c>
      <c r="EB88" s="14">
        <f t="shared" si="34"/>
        <v>0</v>
      </c>
      <c r="EC88" s="1">
        <v>0</v>
      </c>
      <c r="ED88" s="1">
        <v>0</v>
      </c>
      <c r="EE88" s="1">
        <f t="shared" si="35"/>
        <v>0</v>
      </c>
      <c r="EF88" s="1">
        <v>5</v>
      </c>
      <c r="EG88" s="1">
        <v>5</v>
      </c>
      <c r="EH88" s="1">
        <v>5</v>
      </c>
      <c r="EI88" s="1">
        <v>5</v>
      </c>
      <c r="EJ88" s="1">
        <f t="shared" si="36"/>
        <v>20</v>
      </c>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row>
    <row r="89" spans="1:250" s="14" customFormat="1">
      <c r="A89" s="14">
        <v>80</v>
      </c>
      <c r="B89" s="61">
        <v>1</v>
      </c>
      <c r="C89" s="60">
        <v>1</v>
      </c>
      <c r="D89" s="14">
        <v>3</v>
      </c>
      <c r="E89" s="14">
        <v>1</v>
      </c>
      <c r="F89" s="14" t="s">
        <v>1977</v>
      </c>
      <c r="G89" s="14" t="s">
        <v>1928</v>
      </c>
      <c r="K89" s="1" t="s">
        <v>3637</v>
      </c>
      <c r="L89" s="14">
        <v>2</v>
      </c>
      <c r="M89" s="14">
        <v>8</v>
      </c>
      <c r="N89" s="14">
        <v>17</v>
      </c>
      <c r="O89" s="14" t="s">
        <v>3638</v>
      </c>
      <c r="P89" s="14" t="s">
        <v>3639</v>
      </c>
      <c r="Q89" s="14" t="s">
        <v>3640</v>
      </c>
      <c r="R89" s="14" t="s">
        <v>3634</v>
      </c>
      <c r="S89" s="14" t="s">
        <v>3641</v>
      </c>
      <c r="T89" s="14" t="s">
        <v>3642</v>
      </c>
      <c r="U89" s="14" t="s">
        <v>3643</v>
      </c>
      <c r="V89" s="14" t="s">
        <v>3068</v>
      </c>
      <c r="W89" s="14" t="s">
        <v>3644</v>
      </c>
      <c r="X89" s="14" t="s">
        <v>3645</v>
      </c>
      <c r="Y89" s="14" t="s">
        <v>3646</v>
      </c>
      <c r="Z89" s="14" t="s">
        <v>3546</v>
      </c>
      <c r="AA89" s="14" t="s">
        <v>3647</v>
      </c>
      <c r="AB89" s="14" t="s">
        <v>3648</v>
      </c>
      <c r="AC89" s="14" t="s">
        <v>3649</v>
      </c>
      <c r="AD89" s="14" t="s">
        <v>3121</v>
      </c>
      <c r="AE89" s="14" t="s">
        <v>3650</v>
      </c>
      <c r="AX89" s="14">
        <v>2</v>
      </c>
      <c r="AY89" s="14">
        <v>1</v>
      </c>
      <c r="AZ89" s="14">
        <v>2</v>
      </c>
      <c r="BA89" s="14">
        <v>8</v>
      </c>
      <c r="BC89" s="14">
        <v>81</v>
      </c>
      <c r="BD89" s="14">
        <v>0</v>
      </c>
      <c r="BE89" s="14">
        <v>1</v>
      </c>
      <c r="BF89" s="14">
        <v>1</v>
      </c>
      <c r="BG89" s="14">
        <v>2</v>
      </c>
      <c r="BH89" s="14">
        <v>154.9</v>
      </c>
      <c r="BI89" s="14">
        <v>21.35</v>
      </c>
      <c r="BJ89" s="14">
        <v>0</v>
      </c>
      <c r="BK89" s="14">
        <v>0</v>
      </c>
      <c r="BL89" s="14">
        <v>5</v>
      </c>
      <c r="BM89" s="14">
        <v>3</v>
      </c>
      <c r="BN89" s="14">
        <v>0</v>
      </c>
      <c r="BO89" s="14">
        <f>IF(BC89&gt;=85,1,0)</f>
        <v>0</v>
      </c>
      <c r="BP89" s="14">
        <f>IF(BD89=1,1,0)</f>
        <v>0</v>
      </c>
      <c r="BQ89" s="14">
        <v>1</v>
      </c>
      <c r="BR89" s="14">
        <v>0</v>
      </c>
      <c r="BS89" s="14">
        <v>0</v>
      </c>
      <c r="BT89" s="14">
        <v>1</v>
      </c>
      <c r="BU89" s="14">
        <v>0</v>
      </c>
      <c r="BV89" s="14">
        <f t="shared" si="26"/>
        <v>2</v>
      </c>
      <c r="BW89" s="14">
        <v>3</v>
      </c>
      <c r="BX89" s="14">
        <v>0</v>
      </c>
      <c r="BY89" s="14">
        <v>0</v>
      </c>
      <c r="BZ89" s="14">
        <v>0</v>
      </c>
      <c r="CA89" s="14">
        <v>0</v>
      </c>
      <c r="CB89" s="14">
        <v>0</v>
      </c>
      <c r="CC89" s="14">
        <v>0</v>
      </c>
      <c r="CD89" s="14">
        <v>0</v>
      </c>
      <c r="CE89" s="14">
        <v>0</v>
      </c>
      <c r="CF89" s="14">
        <f t="shared" si="27"/>
        <v>0</v>
      </c>
      <c r="CG89" s="14">
        <v>5</v>
      </c>
      <c r="CH89" s="14">
        <v>5</v>
      </c>
      <c r="CI89" s="14">
        <v>5</v>
      </c>
      <c r="CJ89" s="14">
        <v>5</v>
      </c>
      <c r="CK89" s="14">
        <f t="shared" si="28"/>
        <v>20</v>
      </c>
      <c r="CL89" s="14">
        <v>1</v>
      </c>
      <c r="CM89" s="14">
        <v>4</v>
      </c>
      <c r="CN89" s="14">
        <v>2</v>
      </c>
      <c r="CO89" s="14">
        <v>3</v>
      </c>
      <c r="CP89" s="14">
        <v>2</v>
      </c>
      <c r="CQ89" s="14">
        <v>2</v>
      </c>
      <c r="CR89" s="14">
        <v>3</v>
      </c>
      <c r="CS89" s="14">
        <v>1</v>
      </c>
      <c r="CT89" s="14">
        <v>70</v>
      </c>
      <c r="CU89" s="14">
        <v>1</v>
      </c>
      <c r="CV89" s="14">
        <v>1</v>
      </c>
      <c r="CW89" s="14">
        <v>1</v>
      </c>
      <c r="CX89" s="14">
        <v>1</v>
      </c>
      <c r="CY89" s="14">
        <v>1</v>
      </c>
      <c r="CZ89" s="14">
        <v>1</v>
      </c>
      <c r="DA89" s="14">
        <f t="shared" si="29"/>
        <v>6</v>
      </c>
      <c r="DB89" s="14">
        <v>1</v>
      </c>
      <c r="DC89" s="14">
        <v>1</v>
      </c>
      <c r="DD89" s="14">
        <v>1</v>
      </c>
      <c r="DE89" s="14">
        <v>1</v>
      </c>
      <c r="DF89" s="14">
        <v>1</v>
      </c>
      <c r="DG89" s="14">
        <v>1</v>
      </c>
      <c r="DH89" s="14">
        <f t="shared" si="30"/>
        <v>6</v>
      </c>
      <c r="DI89" s="14">
        <f t="shared" si="31"/>
        <v>0</v>
      </c>
      <c r="DJ89" s="14">
        <v>1</v>
      </c>
      <c r="DK89" s="14">
        <v>1</v>
      </c>
      <c r="DL89" s="14">
        <v>0</v>
      </c>
      <c r="DM89" s="14">
        <v>0</v>
      </c>
      <c r="DN89" s="14">
        <v>1</v>
      </c>
      <c r="DO89" s="14">
        <v>1</v>
      </c>
      <c r="DP89" s="14">
        <v>1</v>
      </c>
      <c r="DQ89" s="14">
        <v>0</v>
      </c>
      <c r="DR89" s="14">
        <f t="shared" si="32"/>
        <v>5</v>
      </c>
      <c r="DS89" s="14">
        <v>1</v>
      </c>
      <c r="DT89" s="14">
        <v>1</v>
      </c>
      <c r="DU89" s="14">
        <v>0</v>
      </c>
      <c r="DV89" s="14">
        <v>0</v>
      </c>
      <c r="DW89" s="14">
        <v>1</v>
      </c>
      <c r="DX89" s="14">
        <v>1</v>
      </c>
      <c r="DY89" s="14">
        <v>1</v>
      </c>
      <c r="DZ89" s="14">
        <v>0</v>
      </c>
      <c r="EA89" s="14">
        <f t="shared" si="33"/>
        <v>5</v>
      </c>
      <c r="EB89" s="14">
        <f t="shared" si="34"/>
        <v>0</v>
      </c>
      <c r="EC89" s="14">
        <v>0</v>
      </c>
      <c r="ED89" s="14">
        <v>0</v>
      </c>
      <c r="EE89" s="14">
        <f t="shared" si="35"/>
        <v>0</v>
      </c>
      <c r="EF89" s="14">
        <v>5</v>
      </c>
      <c r="EG89" s="14">
        <v>5</v>
      </c>
      <c r="EH89" s="14">
        <v>5</v>
      </c>
      <c r="EI89" s="14">
        <v>5</v>
      </c>
      <c r="EJ89" s="14">
        <f t="shared" si="36"/>
        <v>20</v>
      </c>
    </row>
    <row r="90" spans="1:250" s="14" customFormat="1">
      <c r="A90" s="14">
        <v>81</v>
      </c>
      <c r="B90" s="61">
        <v>1</v>
      </c>
      <c r="C90" s="60">
        <v>1</v>
      </c>
      <c r="D90" s="14">
        <v>1</v>
      </c>
      <c r="E90" s="14">
        <v>2</v>
      </c>
      <c r="F90" s="14" t="s">
        <v>1977</v>
      </c>
      <c r="G90" s="14" t="s">
        <v>2100</v>
      </c>
      <c r="H90" s="14" t="s">
        <v>1941</v>
      </c>
      <c r="I90" s="14" t="s">
        <v>3798</v>
      </c>
      <c r="J90" s="14" t="s">
        <v>1928</v>
      </c>
      <c r="K90" s="14" t="s">
        <v>3799</v>
      </c>
      <c r="L90" s="14">
        <v>5</v>
      </c>
      <c r="M90" s="14">
        <v>21</v>
      </c>
      <c r="N90" s="14">
        <v>14</v>
      </c>
      <c r="O90" s="14" t="s">
        <v>3800</v>
      </c>
      <c r="P90" s="14" t="s">
        <v>2832</v>
      </c>
      <c r="Q90" s="14" t="s">
        <v>3801</v>
      </c>
      <c r="R90" s="14" t="s">
        <v>3793</v>
      </c>
      <c r="S90" s="14" t="s">
        <v>3802</v>
      </c>
      <c r="T90" s="14" t="s">
        <v>3803</v>
      </c>
      <c r="U90" s="14" t="s">
        <v>2734</v>
      </c>
      <c r="V90" s="14" t="s">
        <v>2469</v>
      </c>
      <c r="W90" s="14" t="s">
        <v>3804</v>
      </c>
      <c r="X90" s="14" t="s">
        <v>3805</v>
      </c>
      <c r="Y90" s="14" t="s">
        <v>3806</v>
      </c>
      <c r="Z90" s="14" t="s">
        <v>2568</v>
      </c>
      <c r="AA90" s="14" t="s">
        <v>3807</v>
      </c>
      <c r="AB90" s="14" t="s">
        <v>2806</v>
      </c>
      <c r="AX90" s="14">
        <v>1</v>
      </c>
      <c r="AY90" s="14">
        <v>1</v>
      </c>
      <c r="AZ90" s="14">
        <v>2</v>
      </c>
      <c r="BA90" s="14">
        <v>6</v>
      </c>
      <c r="BC90" s="14">
        <v>92</v>
      </c>
      <c r="BD90" s="14">
        <v>0</v>
      </c>
      <c r="BE90" s="14">
        <v>2</v>
      </c>
      <c r="BF90" s="14">
        <v>1</v>
      </c>
      <c r="BG90" s="14">
        <v>2</v>
      </c>
      <c r="BH90" s="14">
        <v>165.1</v>
      </c>
      <c r="BI90" s="14">
        <v>30.12</v>
      </c>
      <c r="BJ90" s="14">
        <v>0</v>
      </c>
      <c r="BK90" s="14">
        <v>0</v>
      </c>
      <c r="BL90" s="14">
        <v>1</v>
      </c>
      <c r="BM90" s="14">
        <v>3</v>
      </c>
      <c r="BN90" s="14">
        <v>0</v>
      </c>
      <c r="BO90" s="14">
        <f>IF(BC90&gt;=85,1,0)</f>
        <v>1</v>
      </c>
      <c r="BP90" s="14">
        <f>IF(BD90=1,1,0)</f>
        <v>0</v>
      </c>
      <c r="BQ90" s="14">
        <v>0</v>
      </c>
      <c r="BR90" s="14">
        <v>0</v>
      </c>
      <c r="BS90" s="14">
        <v>0</v>
      </c>
      <c r="BT90" s="14">
        <v>1</v>
      </c>
      <c r="BU90" s="14">
        <v>0</v>
      </c>
      <c r="BV90" s="14">
        <f t="shared" si="26"/>
        <v>2</v>
      </c>
      <c r="BW90" s="14">
        <v>3</v>
      </c>
      <c r="BX90" s="14">
        <v>0</v>
      </c>
      <c r="BY90" s="14">
        <v>1</v>
      </c>
      <c r="BZ90" s="14">
        <v>1</v>
      </c>
      <c r="CA90" s="14">
        <v>0</v>
      </c>
      <c r="CB90" s="14">
        <v>0</v>
      </c>
      <c r="CC90" s="14">
        <v>0</v>
      </c>
      <c r="CD90" s="14">
        <v>0</v>
      </c>
      <c r="CE90" s="14">
        <v>0</v>
      </c>
      <c r="CF90" s="14">
        <f t="shared" si="27"/>
        <v>2</v>
      </c>
      <c r="CG90" s="14">
        <v>1</v>
      </c>
      <c r="CH90" s="14">
        <v>3</v>
      </c>
      <c r="CI90" s="14">
        <v>3</v>
      </c>
      <c r="CJ90" s="14">
        <v>1</v>
      </c>
      <c r="CK90" s="14">
        <f t="shared" si="28"/>
        <v>8</v>
      </c>
      <c r="CL90" s="14">
        <v>1</v>
      </c>
      <c r="CM90" s="14">
        <v>4</v>
      </c>
      <c r="CN90" s="14">
        <v>0</v>
      </c>
      <c r="CO90" s="14">
        <v>1</v>
      </c>
      <c r="CP90" s="14">
        <v>1</v>
      </c>
      <c r="CQ90" s="14">
        <v>1</v>
      </c>
      <c r="CR90" s="14">
        <v>2</v>
      </c>
      <c r="CS90" s="14">
        <v>1</v>
      </c>
      <c r="CT90" s="14">
        <v>50</v>
      </c>
      <c r="CU90" s="14">
        <v>1</v>
      </c>
      <c r="CV90" s="14">
        <v>1</v>
      </c>
      <c r="CW90" s="14">
        <v>1</v>
      </c>
      <c r="CX90" s="14">
        <v>1</v>
      </c>
      <c r="CY90" s="14">
        <v>1</v>
      </c>
      <c r="CZ90" s="14">
        <v>1</v>
      </c>
      <c r="DA90" s="14">
        <f t="shared" si="29"/>
        <v>6</v>
      </c>
      <c r="DB90" s="14">
        <v>1</v>
      </c>
      <c r="DC90" s="14">
        <v>1</v>
      </c>
      <c r="DD90" s="14">
        <v>1</v>
      </c>
      <c r="DE90" s="14">
        <v>1</v>
      </c>
      <c r="DF90" s="14">
        <v>1</v>
      </c>
      <c r="DG90" s="14">
        <v>1</v>
      </c>
      <c r="DH90" s="14">
        <f t="shared" si="30"/>
        <v>6</v>
      </c>
      <c r="DI90" s="14">
        <f t="shared" si="31"/>
        <v>0</v>
      </c>
      <c r="DJ90" s="14">
        <v>1</v>
      </c>
      <c r="DK90" s="14">
        <v>1</v>
      </c>
      <c r="DL90" s="14">
        <v>1</v>
      </c>
      <c r="DM90" s="14">
        <v>1</v>
      </c>
      <c r="DN90" s="14">
        <v>1</v>
      </c>
      <c r="DO90" s="14">
        <v>1</v>
      </c>
      <c r="DP90" s="14">
        <v>1</v>
      </c>
      <c r="DQ90" s="14">
        <v>1</v>
      </c>
      <c r="DR90" s="14">
        <f t="shared" si="32"/>
        <v>8</v>
      </c>
      <c r="DS90" s="14">
        <v>1</v>
      </c>
      <c r="DT90" s="14">
        <v>1</v>
      </c>
      <c r="DU90" s="14">
        <v>1</v>
      </c>
      <c r="DV90" s="14">
        <v>1</v>
      </c>
      <c r="DW90" s="14">
        <v>1</v>
      </c>
      <c r="DX90" s="14">
        <v>1</v>
      </c>
      <c r="DY90" s="14">
        <v>1</v>
      </c>
      <c r="DZ90" s="14">
        <v>1</v>
      </c>
      <c r="EA90" s="14">
        <f t="shared" si="33"/>
        <v>8</v>
      </c>
      <c r="EB90" s="14">
        <f t="shared" si="34"/>
        <v>0</v>
      </c>
      <c r="EC90" s="14">
        <v>0</v>
      </c>
      <c r="ED90" s="14">
        <v>0</v>
      </c>
      <c r="EE90" s="14">
        <f t="shared" si="35"/>
        <v>0</v>
      </c>
      <c r="EF90" s="14">
        <v>5</v>
      </c>
      <c r="EG90" s="14">
        <v>5</v>
      </c>
      <c r="EH90" s="14">
        <v>5</v>
      </c>
      <c r="EI90" s="14">
        <v>5</v>
      </c>
      <c r="EJ90" s="14">
        <f t="shared" si="36"/>
        <v>20</v>
      </c>
    </row>
    <row r="91" spans="1:250" s="14" customFormat="1">
      <c r="A91" s="14">
        <v>82</v>
      </c>
      <c r="B91" s="64">
        <v>1</v>
      </c>
      <c r="C91" s="3">
        <v>1</v>
      </c>
      <c r="D91" s="1">
        <v>3</v>
      </c>
      <c r="E91" s="1">
        <v>1</v>
      </c>
      <c r="F91" s="1" t="s">
        <v>1941</v>
      </c>
      <c r="G91" s="1" t="s">
        <v>2063</v>
      </c>
      <c r="H91" s="1"/>
      <c r="I91" s="1"/>
      <c r="J91" s="1"/>
      <c r="K91" s="1" t="s">
        <v>5786</v>
      </c>
      <c r="L91" s="1">
        <v>2</v>
      </c>
      <c r="M91" s="1">
        <v>12</v>
      </c>
      <c r="N91" s="1">
        <v>15</v>
      </c>
      <c r="O91" s="1" t="s">
        <v>4264</v>
      </c>
      <c r="P91" s="1" t="s">
        <v>2802</v>
      </c>
      <c r="Q91" s="1" t="s">
        <v>2335</v>
      </c>
      <c r="R91" s="1" t="s">
        <v>5787</v>
      </c>
      <c r="S91" s="1" t="s">
        <v>3465</v>
      </c>
      <c r="T91" s="1" t="s">
        <v>5639</v>
      </c>
      <c r="U91" s="1" t="s">
        <v>5788</v>
      </c>
      <c r="V91" s="1" t="s">
        <v>2757</v>
      </c>
      <c r="W91" s="1" t="s">
        <v>5623</v>
      </c>
      <c r="X91" s="1" t="s">
        <v>5789</v>
      </c>
      <c r="Y91" s="1" t="s">
        <v>5790</v>
      </c>
      <c r="Z91" s="1" t="s">
        <v>5791</v>
      </c>
      <c r="AA91" s="1" t="s">
        <v>2331</v>
      </c>
      <c r="AB91" s="1" t="s">
        <v>2806</v>
      </c>
      <c r="AC91" s="1" t="s">
        <v>4284</v>
      </c>
      <c r="AD91" s="1"/>
      <c r="AE91" s="1"/>
      <c r="AF91" s="1"/>
      <c r="AG91" s="1"/>
      <c r="AH91" s="1"/>
      <c r="AI91" s="1"/>
      <c r="AJ91" s="1"/>
      <c r="AK91" s="1"/>
      <c r="AL91" s="1"/>
      <c r="AM91" s="1"/>
      <c r="AN91" s="1"/>
      <c r="AO91" s="1"/>
      <c r="AP91" s="1"/>
      <c r="AQ91" s="1"/>
      <c r="AR91" s="1"/>
      <c r="AS91" s="1"/>
      <c r="AT91" s="1"/>
      <c r="AU91" s="1"/>
      <c r="AV91" s="1"/>
      <c r="AW91" s="1"/>
      <c r="AX91" s="1">
        <v>1</v>
      </c>
      <c r="AY91" s="1">
        <v>0</v>
      </c>
      <c r="AZ91" s="1">
        <v>2</v>
      </c>
      <c r="BA91" s="1">
        <v>5</v>
      </c>
      <c r="BB91" s="1"/>
      <c r="BC91" s="1">
        <v>88</v>
      </c>
      <c r="BD91" s="1">
        <v>1</v>
      </c>
      <c r="BE91" s="1">
        <v>5</v>
      </c>
      <c r="BF91" s="1">
        <v>2</v>
      </c>
      <c r="BG91" s="1">
        <v>2</v>
      </c>
      <c r="BH91" s="1">
        <v>177.8</v>
      </c>
      <c r="BI91" s="1">
        <v>25.11</v>
      </c>
      <c r="BJ91" s="1"/>
      <c r="BK91" s="1"/>
      <c r="BL91" s="1">
        <v>1</v>
      </c>
      <c r="BM91" s="1">
        <v>3</v>
      </c>
      <c r="BN91" s="1">
        <v>1</v>
      </c>
      <c r="BO91" s="1">
        <f>IF(AZ91&gt;=85,1,0)</f>
        <v>0</v>
      </c>
      <c r="BP91" s="1">
        <f>IF(BA91=1,1,0)</f>
        <v>0</v>
      </c>
      <c r="BQ91" s="1">
        <v>1</v>
      </c>
      <c r="BR91" s="1">
        <v>1</v>
      </c>
      <c r="BS91" s="1">
        <v>1</v>
      </c>
      <c r="BT91" s="1">
        <v>1</v>
      </c>
      <c r="BU91" s="1">
        <v>1</v>
      </c>
      <c r="BV91" s="14">
        <f t="shared" ref="BV91:BV115" si="37">SUM(BO91:BU91)</f>
        <v>5</v>
      </c>
      <c r="BW91" s="1">
        <v>5</v>
      </c>
      <c r="BX91" s="1">
        <v>1</v>
      </c>
      <c r="BY91" s="1">
        <v>1</v>
      </c>
      <c r="BZ91" s="1">
        <v>1</v>
      </c>
      <c r="CA91" s="1">
        <v>0</v>
      </c>
      <c r="CB91" s="1">
        <v>0</v>
      </c>
      <c r="CC91" s="1">
        <v>1</v>
      </c>
      <c r="CD91" s="1">
        <v>0</v>
      </c>
      <c r="CE91" s="1">
        <v>0</v>
      </c>
      <c r="CF91" s="1">
        <f t="shared" ref="CF91:CF115" si="38">SUM(BX91:CE91)</f>
        <v>4</v>
      </c>
      <c r="CG91" s="1">
        <v>1</v>
      </c>
      <c r="CH91" s="1">
        <v>1</v>
      </c>
      <c r="CI91" s="1">
        <v>4</v>
      </c>
      <c r="CJ91" s="1">
        <v>1</v>
      </c>
      <c r="CK91" s="1">
        <f t="shared" ref="CK91:CK115" si="39">SUM(CG91:CJ91)</f>
        <v>7</v>
      </c>
      <c r="CL91" s="1">
        <v>1</v>
      </c>
      <c r="CM91" s="1">
        <v>3</v>
      </c>
      <c r="CN91" s="1">
        <v>2</v>
      </c>
      <c r="CO91" s="1">
        <v>4</v>
      </c>
      <c r="CP91" s="1">
        <v>4</v>
      </c>
      <c r="CQ91" s="1">
        <v>5</v>
      </c>
      <c r="CR91" s="1">
        <v>4</v>
      </c>
      <c r="CS91" s="1">
        <v>5</v>
      </c>
      <c r="CT91" s="1">
        <v>5</v>
      </c>
      <c r="CU91" s="1">
        <v>1</v>
      </c>
      <c r="CV91" s="1">
        <v>0</v>
      </c>
      <c r="CW91" s="1">
        <v>1</v>
      </c>
      <c r="CX91" s="1">
        <v>1</v>
      </c>
      <c r="CY91" s="1">
        <v>1</v>
      </c>
      <c r="CZ91" s="1">
        <v>1</v>
      </c>
      <c r="DA91" s="1">
        <f t="shared" ref="DA91:DA122" si="40">SUM(CU91:CZ91)</f>
        <v>5</v>
      </c>
      <c r="DB91" s="1">
        <v>1</v>
      </c>
      <c r="DC91" s="1">
        <v>0</v>
      </c>
      <c r="DD91" s="1">
        <v>1</v>
      </c>
      <c r="DE91" s="1">
        <v>1</v>
      </c>
      <c r="DF91" s="1">
        <v>1</v>
      </c>
      <c r="DG91" s="1">
        <v>1</v>
      </c>
      <c r="DH91" s="1">
        <f t="shared" ref="DH91:DH122" si="41">SUM(DB91:DG91)</f>
        <v>5</v>
      </c>
      <c r="DI91" s="14">
        <f t="shared" ref="DI91:DI122" si="42">DH91-DA91</f>
        <v>0</v>
      </c>
      <c r="DJ91" s="1">
        <v>1</v>
      </c>
      <c r="DK91" s="1">
        <v>0</v>
      </c>
      <c r="DL91" s="1">
        <v>0</v>
      </c>
      <c r="DM91" s="1">
        <v>0</v>
      </c>
      <c r="DN91" s="1">
        <v>0</v>
      </c>
      <c r="DO91" s="1">
        <v>0</v>
      </c>
      <c r="DP91" s="1">
        <v>0</v>
      </c>
      <c r="DQ91" s="1">
        <v>0</v>
      </c>
      <c r="DR91" s="1">
        <f t="shared" ref="DR91:DR122" si="43">SUM(DJ91:DQ91)</f>
        <v>1</v>
      </c>
      <c r="DS91" s="1">
        <v>1</v>
      </c>
      <c r="DT91" s="1">
        <v>0</v>
      </c>
      <c r="DU91" s="1">
        <v>0</v>
      </c>
      <c r="DV91" s="1">
        <v>0</v>
      </c>
      <c r="DW91" s="1">
        <v>0</v>
      </c>
      <c r="DX91" s="1">
        <v>0</v>
      </c>
      <c r="DY91" s="1">
        <v>0</v>
      </c>
      <c r="DZ91" s="1">
        <v>0</v>
      </c>
      <c r="EA91" s="1">
        <f t="shared" ref="EA91:EA122" si="44">SUM(DS91:DZ91)</f>
        <v>1</v>
      </c>
      <c r="EB91" s="14">
        <f t="shared" ref="EB91:EB122" si="45">EA91-DR91</f>
        <v>0</v>
      </c>
      <c r="EC91" s="1">
        <v>0</v>
      </c>
      <c r="ED91" s="1">
        <v>0</v>
      </c>
      <c r="EE91" s="1">
        <f t="shared" ref="EE91:EE122" si="46">SUM(EC91:ED91)</f>
        <v>0</v>
      </c>
      <c r="EF91" s="1">
        <v>3</v>
      </c>
      <c r="EG91" s="1">
        <v>3</v>
      </c>
      <c r="EH91" s="1">
        <v>3</v>
      </c>
      <c r="EI91" s="1">
        <v>3</v>
      </c>
      <c r="EJ91" s="1">
        <f t="shared" ref="EJ91:EJ122" si="47">SUM(EF91:EI91)</f>
        <v>12</v>
      </c>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row>
    <row r="92" spans="1:250" s="14" customFormat="1">
      <c r="A92" s="14">
        <v>83</v>
      </c>
      <c r="B92" s="61">
        <v>1</v>
      </c>
      <c r="C92" s="60">
        <v>1</v>
      </c>
      <c r="D92" s="14">
        <v>3</v>
      </c>
      <c r="E92" s="14">
        <v>1</v>
      </c>
      <c r="K92" s="1" t="s">
        <v>4179</v>
      </c>
      <c r="L92" s="14">
        <v>0</v>
      </c>
      <c r="M92" s="14">
        <v>2</v>
      </c>
      <c r="N92" s="14">
        <v>5</v>
      </c>
      <c r="O92" s="14" t="s">
        <v>4180</v>
      </c>
      <c r="P92" s="14" t="s">
        <v>4181</v>
      </c>
      <c r="Q92" s="14" t="s">
        <v>2710</v>
      </c>
      <c r="AX92" s="14">
        <v>2</v>
      </c>
      <c r="AY92" s="14">
        <v>1</v>
      </c>
      <c r="AZ92" s="14">
        <v>1</v>
      </c>
      <c r="BA92" s="14">
        <v>3</v>
      </c>
      <c r="BC92" s="14">
        <v>80</v>
      </c>
      <c r="BD92" s="14">
        <v>1</v>
      </c>
      <c r="BE92" s="14">
        <v>1</v>
      </c>
      <c r="BF92" s="14">
        <v>1</v>
      </c>
      <c r="BG92" s="14">
        <v>2</v>
      </c>
      <c r="BH92" s="14">
        <v>177.8</v>
      </c>
      <c r="BI92" s="14">
        <v>23.68</v>
      </c>
      <c r="BJ92" s="14">
        <v>0</v>
      </c>
      <c r="BK92" s="14">
        <v>0</v>
      </c>
      <c r="BL92" s="14">
        <v>5</v>
      </c>
      <c r="BM92" s="14">
        <v>1</v>
      </c>
      <c r="BN92" s="14">
        <v>0</v>
      </c>
      <c r="BO92" s="14">
        <f>IF(BC92&gt;=85,1,0)</f>
        <v>0</v>
      </c>
      <c r="BP92" s="14">
        <f>IF(BD92=1,1,0)</f>
        <v>1</v>
      </c>
      <c r="BQ92" s="14">
        <v>0</v>
      </c>
      <c r="BR92" s="14">
        <v>0</v>
      </c>
      <c r="BS92" s="14">
        <v>0</v>
      </c>
      <c r="BT92" s="14">
        <v>1</v>
      </c>
      <c r="BU92" s="14">
        <v>0</v>
      </c>
      <c r="BV92" s="14">
        <f t="shared" si="37"/>
        <v>2</v>
      </c>
      <c r="BW92" s="14">
        <v>2</v>
      </c>
      <c r="BX92" s="14">
        <v>0</v>
      </c>
      <c r="BY92" s="14">
        <v>0</v>
      </c>
      <c r="BZ92" s="14">
        <v>0</v>
      </c>
      <c r="CA92" s="14">
        <v>0</v>
      </c>
      <c r="CB92" s="14">
        <v>0</v>
      </c>
      <c r="CC92" s="14">
        <v>0</v>
      </c>
      <c r="CD92" s="14">
        <v>0</v>
      </c>
      <c r="CE92" s="14">
        <v>0</v>
      </c>
      <c r="CF92" s="14">
        <f t="shared" si="38"/>
        <v>0</v>
      </c>
      <c r="CG92" s="14">
        <v>5</v>
      </c>
      <c r="CH92" s="14">
        <v>5</v>
      </c>
      <c r="CI92" s="14">
        <v>5</v>
      </c>
      <c r="CJ92" s="14">
        <v>5</v>
      </c>
      <c r="CK92" s="14">
        <f t="shared" si="39"/>
        <v>20</v>
      </c>
      <c r="CL92" s="14">
        <v>0</v>
      </c>
      <c r="CM92" s="14">
        <v>1</v>
      </c>
      <c r="CN92" s="14">
        <v>2</v>
      </c>
      <c r="CO92" s="14">
        <v>1</v>
      </c>
      <c r="CP92" s="14">
        <v>1</v>
      </c>
      <c r="CQ92" s="14">
        <v>1</v>
      </c>
      <c r="CR92" s="14">
        <v>1</v>
      </c>
      <c r="CS92" s="14">
        <v>1</v>
      </c>
      <c r="CT92" s="14">
        <v>80</v>
      </c>
      <c r="CU92" s="14">
        <v>1</v>
      </c>
      <c r="CV92" s="14">
        <v>1</v>
      </c>
      <c r="CW92" s="14">
        <v>1</v>
      </c>
      <c r="CX92" s="14">
        <v>1</v>
      </c>
      <c r="CY92" s="14">
        <v>1</v>
      </c>
      <c r="CZ92" s="14">
        <v>1</v>
      </c>
      <c r="DA92" s="14">
        <f t="shared" si="40"/>
        <v>6</v>
      </c>
      <c r="DB92" s="14">
        <v>1</v>
      </c>
      <c r="DC92" s="14">
        <v>1</v>
      </c>
      <c r="DD92" s="14">
        <v>1</v>
      </c>
      <c r="DE92" s="14">
        <v>1</v>
      </c>
      <c r="DF92" s="14">
        <v>1</v>
      </c>
      <c r="DG92" s="14">
        <v>1</v>
      </c>
      <c r="DH92" s="14">
        <f t="shared" si="41"/>
        <v>6</v>
      </c>
      <c r="DI92" s="14">
        <f t="shared" si="42"/>
        <v>0</v>
      </c>
      <c r="DJ92" s="14">
        <v>1</v>
      </c>
      <c r="DK92" s="14">
        <v>1</v>
      </c>
      <c r="DL92" s="14">
        <v>1</v>
      </c>
      <c r="DM92" s="14">
        <v>1</v>
      </c>
      <c r="DN92" s="14">
        <v>1</v>
      </c>
      <c r="DO92" s="14">
        <v>1</v>
      </c>
      <c r="DP92" s="14">
        <v>1</v>
      </c>
      <c r="DQ92" s="14">
        <v>1</v>
      </c>
      <c r="DR92" s="14">
        <f t="shared" si="43"/>
        <v>8</v>
      </c>
      <c r="DS92" s="14">
        <v>1</v>
      </c>
      <c r="DT92" s="14">
        <v>1</v>
      </c>
      <c r="DU92" s="14">
        <v>1</v>
      </c>
      <c r="DV92" s="14">
        <v>1</v>
      </c>
      <c r="DW92" s="14">
        <v>1</v>
      </c>
      <c r="DX92" s="14">
        <v>1</v>
      </c>
      <c r="DY92" s="14">
        <v>1</v>
      </c>
      <c r="DZ92" s="14">
        <v>1</v>
      </c>
      <c r="EA92" s="14">
        <f t="shared" si="44"/>
        <v>8</v>
      </c>
      <c r="EB92" s="14">
        <f t="shared" si="45"/>
        <v>0</v>
      </c>
      <c r="EC92" s="14">
        <v>0</v>
      </c>
      <c r="ED92" s="14">
        <v>0</v>
      </c>
      <c r="EE92" s="14">
        <f t="shared" si="46"/>
        <v>0</v>
      </c>
      <c r="EF92" s="14">
        <v>5</v>
      </c>
      <c r="EG92" s="14">
        <v>5</v>
      </c>
      <c r="EH92" s="14">
        <v>5</v>
      </c>
      <c r="EI92" s="14">
        <v>5</v>
      </c>
      <c r="EJ92" s="14">
        <f t="shared" si="47"/>
        <v>20</v>
      </c>
    </row>
    <row r="93" spans="1:250" s="14" customFormat="1">
      <c r="A93" s="14">
        <v>84</v>
      </c>
      <c r="B93" s="61">
        <v>1</v>
      </c>
      <c r="C93" s="60">
        <v>1</v>
      </c>
      <c r="D93" s="14">
        <v>3</v>
      </c>
      <c r="E93" s="14">
        <v>1</v>
      </c>
      <c r="F93" s="14" t="s">
        <v>4023</v>
      </c>
      <c r="K93" s="1" t="s">
        <v>4024</v>
      </c>
      <c r="L93" s="14">
        <v>1</v>
      </c>
      <c r="M93" s="14">
        <v>4</v>
      </c>
      <c r="N93" s="14">
        <v>4</v>
      </c>
      <c r="O93" s="14" t="s">
        <v>4025</v>
      </c>
      <c r="P93" s="14" t="s">
        <v>4026</v>
      </c>
      <c r="Q93" s="14" t="s">
        <v>4027</v>
      </c>
      <c r="R93" s="14" t="s">
        <v>4028</v>
      </c>
      <c r="AX93" s="14">
        <v>2</v>
      </c>
      <c r="AY93" s="14">
        <v>1</v>
      </c>
      <c r="AZ93" s="14">
        <v>2</v>
      </c>
      <c r="BA93" s="14">
        <v>2</v>
      </c>
      <c r="BC93" s="14">
        <v>60</v>
      </c>
      <c r="BD93" s="14">
        <v>0</v>
      </c>
      <c r="BE93" s="14">
        <v>4</v>
      </c>
      <c r="BF93" s="14">
        <v>4</v>
      </c>
      <c r="BG93" s="14">
        <v>4</v>
      </c>
      <c r="BH93" s="14">
        <v>157.5</v>
      </c>
      <c r="BI93" s="14">
        <v>18.66</v>
      </c>
      <c r="BJ93" s="14">
        <v>0</v>
      </c>
      <c r="BK93" s="14">
        <v>1</v>
      </c>
      <c r="BL93" s="14">
        <v>1</v>
      </c>
      <c r="BM93" s="14">
        <v>2</v>
      </c>
      <c r="BN93" s="14">
        <v>0</v>
      </c>
      <c r="BO93" s="14">
        <f>IF(BC93&gt;=85,1,0)</f>
        <v>0</v>
      </c>
      <c r="BP93" s="14">
        <f>IF(BD93=1,1,0)</f>
        <v>0</v>
      </c>
      <c r="BQ93" s="14">
        <v>1</v>
      </c>
      <c r="BR93" s="14">
        <v>1</v>
      </c>
      <c r="BS93" s="14">
        <v>0</v>
      </c>
      <c r="BT93" s="14">
        <v>1</v>
      </c>
      <c r="BU93" s="14">
        <v>0</v>
      </c>
      <c r="BV93" s="14">
        <f t="shared" si="37"/>
        <v>3</v>
      </c>
      <c r="BW93" s="14">
        <v>4</v>
      </c>
      <c r="BX93" s="14">
        <v>0</v>
      </c>
      <c r="BY93" s="14">
        <v>0</v>
      </c>
      <c r="BZ93" s="14">
        <v>0</v>
      </c>
      <c r="CA93" s="14">
        <v>0</v>
      </c>
      <c r="CB93" s="14">
        <v>0</v>
      </c>
      <c r="CC93" s="14">
        <v>0</v>
      </c>
      <c r="CD93" s="14">
        <v>0</v>
      </c>
      <c r="CE93" s="14">
        <v>0</v>
      </c>
      <c r="CF93" s="14">
        <f t="shared" si="38"/>
        <v>0</v>
      </c>
      <c r="CG93" s="14">
        <v>3</v>
      </c>
      <c r="CH93" s="14">
        <v>3</v>
      </c>
      <c r="CI93" s="14">
        <v>5</v>
      </c>
      <c r="CJ93" s="14">
        <v>1</v>
      </c>
      <c r="CK93" s="14">
        <f t="shared" si="39"/>
        <v>12</v>
      </c>
      <c r="CL93" s="14">
        <v>0</v>
      </c>
      <c r="CM93" s="14">
        <v>1</v>
      </c>
      <c r="CN93" s="14">
        <v>0</v>
      </c>
      <c r="CO93" s="14">
        <v>1</v>
      </c>
      <c r="CP93" s="14">
        <v>1</v>
      </c>
      <c r="CQ93" s="14">
        <v>1</v>
      </c>
      <c r="CR93" s="14">
        <v>1</v>
      </c>
      <c r="CS93" s="14">
        <v>1</v>
      </c>
      <c r="CT93" s="14">
        <v>70</v>
      </c>
      <c r="CU93" s="14">
        <v>1</v>
      </c>
      <c r="CV93" s="14">
        <v>1</v>
      </c>
      <c r="CW93" s="14">
        <v>1</v>
      </c>
      <c r="CX93" s="14">
        <v>1</v>
      </c>
      <c r="CY93" s="14">
        <v>1</v>
      </c>
      <c r="CZ93" s="14">
        <v>1</v>
      </c>
      <c r="DA93" s="14">
        <f t="shared" si="40"/>
        <v>6</v>
      </c>
      <c r="DB93" s="14">
        <v>1</v>
      </c>
      <c r="DC93" s="14">
        <v>1</v>
      </c>
      <c r="DD93" s="14">
        <v>1</v>
      </c>
      <c r="DE93" s="14">
        <v>1</v>
      </c>
      <c r="DF93" s="14">
        <v>1</v>
      </c>
      <c r="DG93" s="14">
        <v>1</v>
      </c>
      <c r="DH93" s="14">
        <f t="shared" si="41"/>
        <v>6</v>
      </c>
      <c r="DI93" s="14">
        <f t="shared" si="42"/>
        <v>0</v>
      </c>
      <c r="DJ93" s="14">
        <v>1</v>
      </c>
      <c r="DK93" s="14">
        <v>1</v>
      </c>
      <c r="DL93" s="14">
        <v>1</v>
      </c>
      <c r="DM93" s="14">
        <v>0</v>
      </c>
      <c r="DN93" s="14">
        <v>0</v>
      </c>
      <c r="DO93" s="14">
        <v>1</v>
      </c>
      <c r="DP93" s="14">
        <v>1</v>
      </c>
      <c r="DQ93" s="14">
        <v>1</v>
      </c>
      <c r="DR93" s="14">
        <f t="shared" si="43"/>
        <v>6</v>
      </c>
      <c r="DS93" s="14">
        <v>1</v>
      </c>
      <c r="DT93" s="14">
        <v>1</v>
      </c>
      <c r="DU93" s="14">
        <v>1</v>
      </c>
      <c r="DV93" s="14">
        <v>0</v>
      </c>
      <c r="DW93" s="14">
        <v>0</v>
      </c>
      <c r="DX93" s="14">
        <v>1</v>
      </c>
      <c r="DY93" s="14">
        <v>1</v>
      </c>
      <c r="DZ93" s="14">
        <v>1</v>
      </c>
      <c r="EA93" s="14">
        <f t="shared" si="44"/>
        <v>6</v>
      </c>
      <c r="EB93" s="14">
        <f t="shared" si="45"/>
        <v>0</v>
      </c>
      <c r="EC93" s="14">
        <v>0</v>
      </c>
      <c r="ED93" s="14">
        <v>0</v>
      </c>
      <c r="EE93" s="14">
        <f t="shared" si="46"/>
        <v>0</v>
      </c>
      <c r="EF93" s="14">
        <v>5</v>
      </c>
      <c r="EG93" s="14">
        <v>5</v>
      </c>
      <c r="EH93" s="14">
        <v>5</v>
      </c>
      <c r="EI93" s="14">
        <v>5</v>
      </c>
      <c r="EJ93" s="14">
        <f t="shared" si="47"/>
        <v>20</v>
      </c>
    </row>
    <row r="94" spans="1:250" s="14" customFormat="1">
      <c r="A94" s="14">
        <v>85</v>
      </c>
      <c r="B94" s="14">
        <v>2</v>
      </c>
      <c r="C94" s="60">
        <v>1</v>
      </c>
      <c r="D94" s="14">
        <v>1</v>
      </c>
      <c r="E94" s="14">
        <v>1</v>
      </c>
      <c r="K94" s="1" t="s">
        <v>3295</v>
      </c>
      <c r="L94" s="14">
        <v>0</v>
      </c>
      <c r="M94" s="14">
        <v>4</v>
      </c>
      <c r="N94" s="14">
        <v>5</v>
      </c>
      <c r="O94" s="14" t="s">
        <v>3296</v>
      </c>
      <c r="P94" s="14" t="s">
        <v>3297</v>
      </c>
      <c r="Q94" s="14" t="s">
        <v>3298</v>
      </c>
      <c r="R94" s="14" t="s">
        <v>3299</v>
      </c>
      <c r="S94" s="14" t="s">
        <v>3300</v>
      </c>
      <c r="AX94" s="14">
        <v>2</v>
      </c>
      <c r="AY94" s="14">
        <v>1</v>
      </c>
      <c r="AZ94" s="14">
        <v>2</v>
      </c>
      <c r="BA94" s="14">
        <v>4</v>
      </c>
      <c r="BC94" s="14">
        <v>32</v>
      </c>
      <c r="BD94" s="14">
        <v>0</v>
      </c>
      <c r="BE94" s="14">
        <v>2</v>
      </c>
      <c r="BF94" s="14">
        <v>1</v>
      </c>
      <c r="BG94" s="14">
        <v>1</v>
      </c>
      <c r="BH94" s="14">
        <v>162.56</v>
      </c>
      <c r="BI94" s="14">
        <v>32.1</v>
      </c>
      <c r="BJ94" s="14">
        <v>3</v>
      </c>
      <c r="BK94" s="14">
        <v>0</v>
      </c>
      <c r="BL94" s="14">
        <v>4</v>
      </c>
      <c r="BM94" s="14">
        <v>1</v>
      </c>
      <c r="BN94" s="14">
        <v>0</v>
      </c>
      <c r="BO94" s="14">
        <f>IF(BC94&gt;=85,1,0)</f>
        <v>0</v>
      </c>
      <c r="BP94" s="14">
        <f>IF(BD94=1,1,0)</f>
        <v>0</v>
      </c>
      <c r="BQ94" s="14">
        <v>0</v>
      </c>
      <c r="BR94" s="14">
        <v>0</v>
      </c>
      <c r="BS94" s="14">
        <v>0</v>
      </c>
      <c r="BT94" s="14">
        <v>1</v>
      </c>
      <c r="BU94" s="14">
        <v>0</v>
      </c>
      <c r="BV94" s="14">
        <f t="shared" si="37"/>
        <v>1</v>
      </c>
      <c r="BW94" s="14">
        <v>3</v>
      </c>
      <c r="BX94" s="14">
        <v>0</v>
      </c>
      <c r="BY94" s="14">
        <v>0</v>
      </c>
      <c r="BZ94" s="14">
        <v>0</v>
      </c>
      <c r="CA94" s="14">
        <v>0</v>
      </c>
      <c r="CB94" s="14">
        <v>0</v>
      </c>
      <c r="CC94" s="14">
        <v>0</v>
      </c>
      <c r="CD94" s="14">
        <v>0</v>
      </c>
      <c r="CE94" s="14">
        <v>0</v>
      </c>
      <c r="CF94" s="14">
        <f t="shared" si="38"/>
        <v>0</v>
      </c>
      <c r="CG94" s="14">
        <v>5</v>
      </c>
      <c r="CH94" s="14">
        <v>5</v>
      </c>
      <c r="CI94" s="14">
        <v>5</v>
      </c>
      <c r="CJ94" s="14">
        <v>5</v>
      </c>
      <c r="CK94" s="14">
        <f t="shared" si="39"/>
        <v>20</v>
      </c>
      <c r="CL94" s="14">
        <v>0</v>
      </c>
      <c r="CM94" s="14">
        <v>5</v>
      </c>
      <c r="CN94" s="14">
        <v>0</v>
      </c>
      <c r="CO94" s="14">
        <v>1</v>
      </c>
      <c r="CP94" s="14">
        <v>1</v>
      </c>
      <c r="CQ94" s="14">
        <v>2</v>
      </c>
      <c r="CR94" s="14">
        <v>2</v>
      </c>
      <c r="CS94" s="14">
        <v>1</v>
      </c>
      <c r="CT94" s="14">
        <v>11</v>
      </c>
      <c r="CU94" s="14">
        <v>1</v>
      </c>
      <c r="CV94" s="14">
        <v>1</v>
      </c>
      <c r="CW94" s="14">
        <v>1</v>
      </c>
      <c r="CX94" s="14">
        <v>1</v>
      </c>
      <c r="CY94" s="14">
        <v>1</v>
      </c>
      <c r="CZ94" s="14">
        <v>1</v>
      </c>
      <c r="DA94" s="14">
        <f t="shared" si="40"/>
        <v>6</v>
      </c>
      <c r="DB94" s="14">
        <v>1</v>
      </c>
      <c r="DC94" s="14">
        <v>1</v>
      </c>
      <c r="DD94" s="14">
        <v>1</v>
      </c>
      <c r="DE94" s="14">
        <v>1</v>
      </c>
      <c r="DF94" s="14">
        <v>1</v>
      </c>
      <c r="DG94" s="14">
        <v>1</v>
      </c>
      <c r="DH94" s="14">
        <f t="shared" si="41"/>
        <v>6</v>
      </c>
      <c r="DI94" s="14">
        <f t="shared" si="42"/>
        <v>0</v>
      </c>
      <c r="DJ94" s="14">
        <v>1</v>
      </c>
      <c r="DK94" s="14">
        <v>1</v>
      </c>
      <c r="DL94" s="14">
        <v>1</v>
      </c>
      <c r="DM94" s="14">
        <v>1</v>
      </c>
      <c r="DN94" s="14">
        <v>1</v>
      </c>
      <c r="DO94" s="14">
        <v>1</v>
      </c>
      <c r="DP94" s="14">
        <v>1</v>
      </c>
      <c r="DQ94" s="14">
        <v>1</v>
      </c>
      <c r="DR94" s="14">
        <f t="shared" si="43"/>
        <v>8</v>
      </c>
      <c r="DS94" s="14">
        <v>1</v>
      </c>
      <c r="DT94" s="14">
        <v>1</v>
      </c>
      <c r="DU94" s="14">
        <v>1</v>
      </c>
      <c r="DV94" s="14">
        <v>1</v>
      </c>
      <c r="DW94" s="14">
        <v>1</v>
      </c>
      <c r="DX94" s="14">
        <v>1</v>
      </c>
      <c r="DY94" s="14">
        <v>1</v>
      </c>
      <c r="DZ94" s="14">
        <v>1</v>
      </c>
      <c r="EA94" s="14">
        <f t="shared" si="44"/>
        <v>8</v>
      </c>
      <c r="EB94" s="14">
        <f t="shared" si="45"/>
        <v>0</v>
      </c>
      <c r="EC94" s="14">
        <v>0</v>
      </c>
      <c r="ED94" s="14">
        <v>0</v>
      </c>
      <c r="EE94" s="14">
        <f t="shared" si="46"/>
        <v>0</v>
      </c>
      <c r="EF94" s="14">
        <v>5</v>
      </c>
      <c r="EG94" s="14">
        <v>5</v>
      </c>
      <c r="EH94" s="14">
        <v>5</v>
      </c>
      <c r="EI94" s="14">
        <v>5</v>
      </c>
      <c r="EJ94" s="14">
        <f t="shared" si="47"/>
        <v>20</v>
      </c>
    </row>
    <row r="95" spans="1:250" s="14" customFormat="1">
      <c r="A95" s="14">
        <v>86</v>
      </c>
      <c r="B95" s="61">
        <v>2</v>
      </c>
      <c r="C95" s="60">
        <v>1</v>
      </c>
      <c r="D95" s="14">
        <v>1</v>
      </c>
      <c r="E95" s="14">
        <v>1</v>
      </c>
      <c r="F95" s="14" t="s">
        <v>4581</v>
      </c>
      <c r="G95" s="14" t="s">
        <v>1928</v>
      </c>
      <c r="H95" s="14" t="s">
        <v>2535</v>
      </c>
      <c r="I95" s="14" t="s">
        <v>4582</v>
      </c>
      <c r="K95" s="1" t="s">
        <v>4402</v>
      </c>
      <c r="L95" s="14">
        <v>4</v>
      </c>
      <c r="M95" s="14">
        <v>5</v>
      </c>
      <c r="N95" s="14">
        <v>6</v>
      </c>
      <c r="O95" s="14" t="s">
        <v>4583</v>
      </c>
      <c r="P95" s="14" t="s">
        <v>4584</v>
      </c>
      <c r="Q95" s="14" t="s">
        <v>2338</v>
      </c>
      <c r="R95" s="14" t="s">
        <v>2425</v>
      </c>
      <c r="S95" s="14" t="s">
        <v>4585</v>
      </c>
      <c r="T95" s="14" t="s">
        <v>2612</v>
      </c>
      <c r="AX95" s="14">
        <v>2</v>
      </c>
      <c r="AY95" s="14">
        <v>1</v>
      </c>
      <c r="AZ95" s="14">
        <v>2</v>
      </c>
      <c r="BA95" s="14">
        <v>3</v>
      </c>
      <c r="BC95" s="14">
        <v>77</v>
      </c>
      <c r="BD95" s="14">
        <v>1</v>
      </c>
      <c r="BE95" s="14">
        <v>1</v>
      </c>
      <c r="BF95" s="14">
        <v>1</v>
      </c>
      <c r="BG95" s="14">
        <v>2</v>
      </c>
      <c r="BH95" s="14">
        <v>175.3</v>
      </c>
      <c r="BI95" s="14">
        <v>33.229999999999997</v>
      </c>
      <c r="BJ95" s="14">
        <v>0</v>
      </c>
      <c r="BK95" s="14">
        <v>0</v>
      </c>
      <c r="BL95" s="14">
        <v>5</v>
      </c>
      <c r="BM95" s="14">
        <v>3</v>
      </c>
      <c r="BN95" s="14">
        <v>1</v>
      </c>
      <c r="BO95" s="14">
        <f>IF(BC95&gt;=85,1,0)</f>
        <v>0</v>
      </c>
      <c r="BP95" s="14">
        <f>IF(BD95=1,1,0)</f>
        <v>1</v>
      </c>
      <c r="BQ95" s="14">
        <v>1</v>
      </c>
      <c r="BR95" s="14">
        <v>0</v>
      </c>
      <c r="BS95" s="14">
        <v>1</v>
      </c>
      <c r="BT95" s="14">
        <v>1</v>
      </c>
      <c r="BU95" s="14">
        <v>0</v>
      </c>
      <c r="BV95" s="14">
        <f t="shared" si="37"/>
        <v>4</v>
      </c>
      <c r="BW95" s="14">
        <v>4</v>
      </c>
      <c r="BX95" s="14">
        <v>1</v>
      </c>
      <c r="BY95" s="14">
        <v>0</v>
      </c>
      <c r="BZ95" s="14">
        <v>1</v>
      </c>
      <c r="CA95" s="14">
        <v>0</v>
      </c>
      <c r="CB95" s="14">
        <v>0</v>
      </c>
      <c r="CC95" s="14">
        <v>0</v>
      </c>
      <c r="CD95" s="14">
        <v>0</v>
      </c>
      <c r="CE95" s="14">
        <v>1</v>
      </c>
      <c r="CF95" s="14">
        <f t="shared" si="38"/>
        <v>3</v>
      </c>
      <c r="CG95" s="14">
        <v>4</v>
      </c>
      <c r="CH95" s="14">
        <v>4</v>
      </c>
      <c r="CI95" s="14">
        <v>4</v>
      </c>
      <c r="CJ95" s="14">
        <v>5</v>
      </c>
      <c r="CK95" s="14">
        <f t="shared" si="39"/>
        <v>17</v>
      </c>
      <c r="CL95" s="14">
        <v>0</v>
      </c>
      <c r="CM95" s="14">
        <v>1</v>
      </c>
      <c r="CN95" s="14">
        <v>0</v>
      </c>
      <c r="CO95" s="14">
        <v>3</v>
      </c>
      <c r="CP95" s="14">
        <v>2</v>
      </c>
      <c r="CQ95" s="14">
        <v>3</v>
      </c>
      <c r="CR95" s="14">
        <v>4</v>
      </c>
      <c r="CS95" s="14">
        <v>1</v>
      </c>
      <c r="CT95" s="14">
        <v>20</v>
      </c>
      <c r="CU95" s="14">
        <v>1</v>
      </c>
      <c r="CV95" s="14">
        <v>1</v>
      </c>
      <c r="CW95" s="14">
        <v>1</v>
      </c>
      <c r="CX95" s="14">
        <v>1</v>
      </c>
      <c r="CY95" s="14">
        <v>1</v>
      </c>
      <c r="CZ95" s="14">
        <v>1</v>
      </c>
      <c r="DA95" s="14">
        <f t="shared" si="40"/>
        <v>6</v>
      </c>
      <c r="DB95" s="14">
        <v>0</v>
      </c>
      <c r="DC95" s="14">
        <v>1</v>
      </c>
      <c r="DD95" s="14">
        <v>1</v>
      </c>
      <c r="DE95" s="14">
        <v>1</v>
      </c>
      <c r="DF95" s="14">
        <v>0</v>
      </c>
      <c r="DG95" s="14">
        <v>1</v>
      </c>
      <c r="DH95" s="14">
        <f t="shared" si="41"/>
        <v>4</v>
      </c>
      <c r="DI95" s="14">
        <f t="shared" si="42"/>
        <v>-2</v>
      </c>
      <c r="DJ95" s="14">
        <v>1</v>
      </c>
      <c r="DK95" s="14">
        <v>1</v>
      </c>
      <c r="DL95" s="14">
        <v>1</v>
      </c>
      <c r="DM95" s="14">
        <v>1</v>
      </c>
      <c r="DN95" s="14">
        <v>1</v>
      </c>
      <c r="DO95" s="14">
        <v>1</v>
      </c>
      <c r="DP95" s="14">
        <v>1</v>
      </c>
      <c r="DQ95" s="14">
        <v>1</v>
      </c>
      <c r="DR95" s="14">
        <f t="shared" si="43"/>
        <v>8</v>
      </c>
      <c r="DS95" s="14">
        <v>1</v>
      </c>
      <c r="DT95" s="14">
        <v>1</v>
      </c>
      <c r="DU95" s="14">
        <v>1</v>
      </c>
      <c r="DV95" s="14">
        <v>1</v>
      </c>
      <c r="DW95" s="14">
        <v>1</v>
      </c>
      <c r="DX95" s="14">
        <v>1</v>
      </c>
      <c r="DY95" s="14">
        <v>1</v>
      </c>
      <c r="DZ95" s="14">
        <v>1</v>
      </c>
      <c r="EA95" s="14">
        <f t="shared" si="44"/>
        <v>8</v>
      </c>
      <c r="EB95" s="14">
        <f t="shared" si="45"/>
        <v>0</v>
      </c>
      <c r="EC95" s="14">
        <v>1</v>
      </c>
      <c r="ED95" s="14">
        <v>0</v>
      </c>
      <c r="EE95" s="14">
        <f t="shared" si="46"/>
        <v>1</v>
      </c>
      <c r="EF95" s="14">
        <v>5</v>
      </c>
      <c r="EG95" s="14">
        <v>5</v>
      </c>
      <c r="EH95" s="14">
        <v>5</v>
      </c>
      <c r="EI95" s="14">
        <v>5</v>
      </c>
      <c r="EJ95" s="14">
        <f t="shared" si="47"/>
        <v>20</v>
      </c>
    </row>
    <row r="96" spans="1:250" s="14" customFormat="1">
      <c r="A96" s="14">
        <v>87</v>
      </c>
      <c r="B96" s="64">
        <v>2</v>
      </c>
      <c r="C96" s="3">
        <v>1</v>
      </c>
      <c r="D96" s="1">
        <v>1</v>
      </c>
      <c r="E96" s="1">
        <v>1</v>
      </c>
      <c r="F96" s="1"/>
      <c r="G96" s="1"/>
      <c r="H96" s="1"/>
      <c r="I96" s="1"/>
      <c r="J96" s="1"/>
      <c r="K96" s="1"/>
      <c r="L96" s="1">
        <v>0</v>
      </c>
      <c r="M96" s="1">
        <v>0</v>
      </c>
      <c r="N96" s="1">
        <v>0</v>
      </c>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v>2</v>
      </c>
      <c r="AY96" s="1">
        <v>1</v>
      </c>
      <c r="AZ96" s="1"/>
      <c r="BA96" s="1">
        <v>1</v>
      </c>
      <c r="BB96" s="1"/>
      <c r="BC96" s="1">
        <v>65</v>
      </c>
      <c r="BD96" s="1">
        <v>0</v>
      </c>
      <c r="BE96" s="1">
        <v>1</v>
      </c>
      <c r="BF96" s="1">
        <v>1</v>
      </c>
      <c r="BG96" s="1">
        <v>2</v>
      </c>
      <c r="BH96" s="1"/>
      <c r="BI96" s="1"/>
      <c r="BJ96" s="1">
        <v>0</v>
      </c>
      <c r="BK96" s="1">
        <v>0</v>
      </c>
      <c r="BL96" s="1">
        <v>2</v>
      </c>
      <c r="BM96" s="1">
        <v>1</v>
      </c>
      <c r="BN96" s="1">
        <v>0</v>
      </c>
      <c r="BO96" s="1">
        <f>IF(AZ96&gt;=85,1,0)</f>
        <v>0</v>
      </c>
      <c r="BP96" s="1">
        <f>IF(BA96=1,1,0)</f>
        <v>1</v>
      </c>
      <c r="BQ96" s="1">
        <v>0</v>
      </c>
      <c r="BR96" s="1">
        <v>0</v>
      </c>
      <c r="BS96" s="1">
        <v>0</v>
      </c>
      <c r="BT96" s="1">
        <v>1</v>
      </c>
      <c r="BU96" s="1">
        <v>0</v>
      </c>
      <c r="BV96" s="14">
        <f t="shared" si="37"/>
        <v>2</v>
      </c>
      <c r="BW96" s="1">
        <v>3</v>
      </c>
      <c r="BX96" s="1">
        <v>0</v>
      </c>
      <c r="BY96" s="1">
        <v>0</v>
      </c>
      <c r="BZ96" s="1">
        <v>0</v>
      </c>
      <c r="CA96" s="1">
        <v>0</v>
      </c>
      <c r="CB96" s="1">
        <v>0</v>
      </c>
      <c r="CC96" s="1">
        <v>0</v>
      </c>
      <c r="CD96" s="1">
        <v>0</v>
      </c>
      <c r="CE96" s="1">
        <v>0</v>
      </c>
      <c r="CF96" s="1">
        <f t="shared" si="38"/>
        <v>0</v>
      </c>
      <c r="CG96" s="1">
        <v>5</v>
      </c>
      <c r="CH96" s="1">
        <v>5</v>
      </c>
      <c r="CI96" s="1">
        <v>5</v>
      </c>
      <c r="CJ96" s="1">
        <v>5</v>
      </c>
      <c r="CK96" s="1">
        <f t="shared" si="39"/>
        <v>20</v>
      </c>
      <c r="CL96" s="1"/>
      <c r="CM96" s="1"/>
      <c r="CN96" s="1">
        <v>1</v>
      </c>
      <c r="CO96" s="1">
        <v>2</v>
      </c>
      <c r="CP96" s="1">
        <v>1</v>
      </c>
      <c r="CQ96" s="1">
        <v>1</v>
      </c>
      <c r="CR96" s="1">
        <v>3</v>
      </c>
      <c r="CS96" s="1">
        <v>5</v>
      </c>
      <c r="CT96" s="1">
        <v>60</v>
      </c>
      <c r="CU96" s="1">
        <v>1</v>
      </c>
      <c r="CV96" s="1">
        <v>1</v>
      </c>
      <c r="CW96" s="1">
        <v>1</v>
      </c>
      <c r="CX96" s="1">
        <v>1</v>
      </c>
      <c r="CY96" s="1">
        <v>1</v>
      </c>
      <c r="CZ96" s="1">
        <v>1</v>
      </c>
      <c r="DA96" s="1">
        <f t="shared" si="40"/>
        <v>6</v>
      </c>
      <c r="DB96" s="1">
        <v>1</v>
      </c>
      <c r="DC96" s="1">
        <v>1</v>
      </c>
      <c r="DD96" s="1">
        <v>1</v>
      </c>
      <c r="DE96" s="1">
        <v>1</v>
      </c>
      <c r="DF96" s="1">
        <v>1</v>
      </c>
      <c r="DG96" s="1">
        <v>1</v>
      </c>
      <c r="DH96" s="1">
        <f t="shared" si="41"/>
        <v>6</v>
      </c>
      <c r="DI96" s="14">
        <f t="shared" si="42"/>
        <v>0</v>
      </c>
      <c r="DJ96" s="1">
        <v>1</v>
      </c>
      <c r="DK96" s="1">
        <v>1</v>
      </c>
      <c r="DL96" s="1">
        <v>1</v>
      </c>
      <c r="DM96" s="1">
        <v>1</v>
      </c>
      <c r="DN96" s="1">
        <v>1</v>
      </c>
      <c r="DO96" s="1">
        <v>1</v>
      </c>
      <c r="DP96" s="1">
        <v>1</v>
      </c>
      <c r="DQ96" s="1">
        <v>1</v>
      </c>
      <c r="DR96" s="1">
        <f t="shared" si="43"/>
        <v>8</v>
      </c>
      <c r="DS96" s="1">
        <v>1</v>
      </c>
      <c r="DT96" s="1">
        <v>1</v>
      </c>
      <c r="DU96" s="1">
        <v>1</v>
      </c>
      <c r="DV96" s="1">
        <v>1</v>
      </c>
      <c r="DW96" s="1">
        <v>1</v>
      </c>
      <c r="DX96" s="1">
        <v>1</v>
      </c>
      <c r="DY96" s="1">
        <v>1</v>
      </c>
      <c r="DZ96" s="1">
        <v>1</v>
      </c>
      <c r="EA96" s="1">
        <f t="shared" si="44"/>
        <v>8</v>
      </c>
      <c r="EB96" s="14">
        <f t="shared" si="45"/>
        <v>0</v>
      </c>
      <c r="EC96" s="1">
        <v>2</v>
      </c>
      <c r="ED96" s="1">
        <v>1</v>
      </c>
      <c r="EE96" s="1">
        <f t="shared" si="46"/>
        <v>3</v>
      </c>
      <c r="EF96" s="1">
        <v>5</v>
      </c>
      <c r="EG96" s="1">
        <v>5</v>
      </c>
      <c r="EH96" s="1">
        <v>4</v>
      </c>
      <c r="EI96" s="1">
        <v>5</v>
      </c>
      <c r="EJ96" s="1">
        <f t="shared" si="47"/>
        <v>19</v>
      </c>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row>
    <row r="97" spans="1:250" s="14" customFormat="1">
      <c r="A97" s="14">
        <v>88</v>
      </c>
      <c r="B97" s="14">
        <v>1</v>
      </c>
      <c r="C97" s="60">
        <v>0</v>
      </c>
      <c r="D97" s="14">
        <v>1</v>
      </c>
      <c r="E97" s="14">
        <v>1</v>
      </c>
      <c r="F97" s="14" t="s">
        <v>2851</v>
      </c>
      <c r="G97" s="14" t="s">
        <v>2063</v>
      </c>
      <c r="K97" s="14" t="s">
        <v>3169</v>
      </c>
      <c r="L97" s="14">
        <v>2</v>
      </c>
      <c r="M97" s="14">
        <v>5</v>
      </c>
      <c r="N97" s="14">
        <v>3</v>
      </c>
      <c r="O97" s="1" t="s">
        <v>2784</v>
      </c>
      <c r="P97" s="14" t="s">
        <v>2862</v>
      </c>
      <c r="Q97" s="14" t="s">
        <v>3170</v>
      </c>
      <c r="AX97" s="14">
        <v>2</v>
      </c>
      <c r="AY97" s="14">
        <v>1</v>
      </c>
      <c r="AZ97" s="14">
        <v>2</v>
      </c>
      <c r="BB97" s="14">
        <v>60</v>
      </c>
      <c r="BC97" s="14">
        <v>76</v>
      </c>
      <c r="BD97" s="14">
        <v>0</v>
      </c>
      <c r="BE97" s="14">
        <v>1</v>
      </c>
      <c r="BF97" s="14">
        <v>1</v>
      </c>
      <c r="BG97" s="14">
        <v>4</v>
      </c>
      <c r="BH97" s="14">
        <v>167.6</v>
      </c>
      <c r="BI97" s="14">
        <v>25.02</v>
      </c>
      <c r="BJ97" s="14">
        <v>1</v>
      </c>
      <c r="BK97" s="14">
        <v>1</v>
      </c>
      <c r="BL97" s="14">
        <v>4</v>
      </c>
      <c r="BM97" s="14">
        <v>3</v>
      </c>
      <c r="BN97" s="14">
        <v>0</v>
      </c>
      <c r="BO97" s="14">
        <f>IF(BE97&gt;=85,1,0)</f>
        <v>0</v>
      </c>
      <c r="BP97" s="14">
        <f>IF(BF97=1,1,0)</f>
        <v>1</v>
      </c>
      <c r="BQ97" s="14">
        <v>1</v>
      </c>
      <c r="BR97" s="14">
        <v>0</v>
      </c>
      <c r="BS97" s="14">
        <v>1</v>
      </c>
      <c r="BT97" s="14">
        <v>1</v>
      </c>
      <c r="BU97" s="14">
        <v>0</v>
      </c>
      <c r="BV97" s="14">
        <f t="shared" si="37"/>
        <v>4</v>
      </c>
      <c r="BW97" s="14">
        <v>3</v>
      </c>
      <c r="BX97" s="14">
        <v>1</v>
      </c>
      <c r="BY97" s="14">
        <v>0</v>
      </c>
      <c r="BZ97" s="14">
        <v>1</v>
      </c>
      <c r="CA97" s="14">
        <v>1</v>
      </c>
      <c r="CB97" s="14">
        <v>0</v>
      </c>
      <c r="CC97" s="14">
        <v>1</v>
      </c>
      <c r="CD97" s="14">
        <v>0</v>
      </c>
      <c r="CE97" s="14">
        <v>0</v>
      </c>
      <c r="CF97" s="14">
        <f t="shared" si="38"/>
        <v>4</v>
      </c>
      <c r="CG97" s="14">
        <v>5</v>
      </c>
      <c r="CH97" s="14">
        <v>5</v>
      </c>
      <c r="CI97" s="14">
        <v>5</v>
      </c>
      <c r="CJ97" s="14">
        <v>5</v>
      </c>
      <c r="CK97" s="14">
        <f t="shared" si="39"/>
        <v>20</v>
      </c>
      <c r="CL97" s="14">
        <v>1</v>
      </c>
      <c r="CM97" s="14">
        <v>5</v>
      </c>
      <c r="CN97" s="14">
        <v>1</v>
      </c>
      <c r="CO97" s="14">
        <v>2</v>
      </c>
      <c r="CP97" s="14">
        <v>1</v>
      </c>
      <c r="CQ97" s="14">
        <v>2</v>
      </c>
      <c r="CR97" s="14">
        <v>2</v>
      </c>
      <c r="CS97" s="14">
        <v>1</v>
      </c>
      <c r="CT97" s="14">
        <v>60</v>
      </c>
      <c r="CU97" s="14">
        <v>1</v>
      </c>
      <c r="CV97" s="14">
        <v>1</v>
      </c>
      <c r="CW97" s="14">
        <v>1</v>
      </c>
      <c r="CX97" s="14">
        <v>1</v>
      </c>
      <c r="CY97" s="14">
        <v>1</v>
      </c>
      <c r="CZ97" s="14">
        <v>1</v>
      </c>
      <c r="DA97" s="14">
        <f t="shared" si="40"/>
        <v>6</v>
      </c>
      <c r="DB97" s="14">
        <v>1</v>
      </c>
      <c r="DC97" s="14">
        <v>1</v>
      </c>
      <c r="DD97" s="14">
        <v>1</v>
      </c>
      <c r="DE97" s="14">
        <v>1</v>
      </c>
      <c r="DF97" s="14">
        <v>1</v>
      </c>
      <c r="DG97" s="14">
        <v>1</v>
      </c>
      <c r="DH97" s="14">
        <f t="shared" si="41"/>
        <v>6</v>
      </c>
      <c r="DI97" s="14">
        <f t="shared" si="42"/>
        <v>0</v>
      </c>
      <c r="DJ97" s="14">
        <v>1</v>
      </c>
      <c r="DK97" s="14">
        <v>1</v>
      </c>
      <c r="DL97" s="14">
        <v>1</v>
      </c>
      <c r="DM97" s="14">
        <v>0</v>
      </c>
      <c r="DN97" s="14">
        <v>1</v>
      </c>
      <c r="DO97" s="14">
        <v>0</v>
      </c>
      <c r="DP97" s="14">
        <v>1</v>
      </c>
      <c r="DQ97" s="14">
        <v>0</v>
      </c>
      <c r="DR97" s="14">
        <f t="shared" si="43"/>
        <v>5</v>
      </c>
      <c r="DS97" s="14">
        <v>1</v>
      </c>
      <c r="DT97" s="14">
        <v>1</v>
      </c>
      <c r="DU97" s="14">
        <v>1</v>
      </c>
      <c r="DV97" s="14">
        <v>0</v>
      </c>
      <c r="DW97" s="14">
        <v>1</v>
      </c>
      <c r="DX97" s="14">
        <v>0</v>
      </c>
      <c r="DY97" s="14">
        <v>1</v>
      </c>
      <c r="DZ97" s="14">
        <v>0</v>
      </c>
      <c r="EA97" s="14">
        <f t="shared" si="44"/>
        <v>5</v>
      </c>
      <c r="EB97" s="14">
        <f t="shared" si="45"/>
        <v>0</v>
      </c>
      <c r="EC97" s="14">
        <v>1</v>
      </c>
      <c r="ED97" s="14">
        <v>1</v>
      </c>
      <c r="EE97" s="14">
        <f t="shared" si="46"/>
        <v>2</v>
      </c>
      <c r="EF97" s="14">
        <v>5</v>
      </c>
      <c r="EG97" s="14">
        <v>5</v>
      </c>
      <c r="EH97" s="14">
        <v>5</v>
      </c>
      <c r="EI97" s="14">
        <v>5</v>
      </c>
      <c r="EJ97" s="14">
        <f t="shared" si="47"/>
        <v>20</v>
      </c>
    </row>
    <row r="98" spans="1:250" s="14" customFormat="1">
      <c r="A98" s="14">
        <v>89</v>
      </c>
      <c r="B98" s="64">
        <v>1</v>
      </c>
      <c r="C98" s="3">
        <v>1</v>
      </c>
      <c r="D98" s="1">
        <v>1</v>
      </c>
      <c r="E98" s="1">
        <v>2</v>
      </c>
      <c r="F98" s="1" t="s">
        <v>1928</v>
      </c>
      <c r="G98" s="1" t="s">
        <v>2100</v>
      </c>
      <c r="H98" s="1" t="s">
        <v>2454</v>
      </c>
      <c r="I98" s="1" t="s">
        <v>2322</v>
      </c>
      <c r="J98" s="1"/>
      <c r="K98" s="1" t="s">
        <v>5115</v>
      </c>
      <c r="L98" s="1">
        <v>4</v>
      </c>
      <c r="M98" s="1">
        <v>7</v>
      </c>
      <c r="N98" s="1">
        <v>6</v>
      </c>
      <c r="O98" s="1" t="s">
        <v>5116</v>
      </c>
      <c r="P98" s="1" t="s">
        <v>2927</v>
      </c>
      <c r="Q98" s="1" t="s">
        <v>3331</v>
      </c>
      <c r="R98" s="1" t="s">
        <v>5086</v>
      </c>
      <c r="S98" s="1" t="s">
        <v>5117</v>
      </c>
      <c r="T98" s="1" t="s">
        <v>5118</v>
      </c>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v>2</v>
      </c>
      <c r="AY98" s="1">
        <v>1</v>
      </c>
      <c r="AZ98" s="1">
        <v>2</v>
      </c>
      <c r="BA98" s="1">
        <v>2</v>
      </c>
      <c r="BB98" s="1"/>
      <c r="BC98" s="1">
        <v>43</v>
      </c>
      <c r="BD98" s="1">
        <v>0</v>
      </c>
      <c r="BE98" s="1">
        <v>3</v>
      </c>
      <c r="BF98" s="1">
        <v>1</v>
      </c>
      <c r="BG98" s="1">
        <v>4</v>
      </c>
      <c r="BH98" s="1">
        <v>154.9</v>
      </c>
      <c r="BI98" s="1">
        <v>27.4</v>
      </c>
      <c r="BJ98" s="1">
        <v>0</v>
      </c>
      <c r="BK98" s="1">
        <v>2</v>
      </c>
      <c r="BL98" s="1">
        <v>2</v>
      </c>
      <c r="BM98" s="1">
        <v>2</v>
      </c>
      <c r="BN98" s="1">
        <v>0</v>
      </c>
      <c r="BO98" s="1">
        <f>IF(AZ98&gt;=85,1,0)</f>
        <v>0</v>
      </c>
      <c r="BP98" s="1">
        <f>IF(BA98=1,1,0)</f>
        <v>0</v>
      </c>
      <c r="BQ98" s="1">
        <v>0</v>
      </c>
      <c r="BR98" s="1">
        <v>0</v>
      </c>
      <c r="BS98" s="1">
        <v>0</v>
      </c>
      <c r="BT98" s="1">
        <v>1</v>
      </c>
      <c r="BU98" s="1">
        <v>0</v>
      </c>
      <c r="BV98" s="14">
        <f t="shared" si="37"/>
        <v>1</v>
      </c>
      <c r="BW98" s="1">
        <v>5</v>
      </c>
      <c r="BX98" s="1">
        <v>0</v>
      </c>
      <c r="BY98" s="1">
        <v>0</v>
      </c>
      <c r="BZ98" s="1">
        <v>0</v>
      </c>
      <c r="CA98" s="1">
        <v>0</v>
      </c>
      <c r="CB98" s="1">
        <v>0</v>
      </c>
      <c r="CC98" s="1">
        <v>0</v>
      </c>
      <c r="CD98" s="1">
        <v>0</v>
      </c>
      <c r="CE98" s="1">
        <v>1</v>
      </c>
      <c r="CF98" s="1">
        <f t="shared" si="38"/>
        <v>1</v>
      </c>
      <c r="CG98" s="1">
        <v>5</v>
      </c>
      <c r="CH98" s="1">
        <v>5</v>
      </c>
      <c r="CI98" s="1">
        <v>5</v>
      </c>
      <c r="CJ98" s="1">
        <v>5</v>
      </c>
      <c r="CK98" s="1">
        <f t="shared" si="39"/>
        <v>20</v>
      </c>
      <c r="CL98" s="1">
        <v>0</v>
      </c>
      <c r="CM98" s="1">
        <v>5</v>
      </c>
      <c r="CN98" s="1">
        <v>2</v>
      </c>
      <c r="CO98" s="1">
        <v>1</v>
      </c>
      <c r="CP98" s="1">
        <v>1</v>
      </c>
      <c r="CQ98" s="1">
        <v>1</v>
      </c>
      <c r="CR98" s="1">
        <v>4</v>
      </c>
      <c r="CS98" s="1">
        <v>4</v>
      </c>
      <c r="CT98" s="1">
        <v>45</v>
      </c>
      <c r="CU98" s="1">
        <v>1</v>
      </c>
      <c r="CV98" s="1">
        <v>1</v>
      </c>
      <c r="CW98" s="1">
        <v>1</v>
      </c>
      <c r="CX98" s="1">
        <v>1</v>
      </c>
      <c r="CY98" s="1">
        <v>1</v>
      </c>
      <c r="CZ98" s="1">
        <v>1</v>
      </c>
      <c r="DA98" s="1">
        <f t="shared" si="40"/>
        <v>6</v>
      </c>
      <c r="DB98" s="1">
        <v>1</v>
      </c>
      <c r="DC98" s="1">
        <v>1</v>
      </c>
      <c r="DD98" s="1">
        <v>1</v>
      </c>
      <c r="DE98" s="1">
        <v>1</v>
      </c>
      <c r="DF98" s="1">
        <v>1</v>
      </c>
      <c r="DG98" s="1">
        <v>1</v>
      </c>
      <c r="DH98" s="1">
        <f t="shared" si="41"/>
        <v>6</v>
      </c>
      <c r="DI98" s="14">
        <f t="shared" si="42"/>
        <v>0</v>
      </c>
      <c r="DJ98" s="1">
        <v>1</v>
      </c>
      <c r="DK98" s="1">
        <v>1</v>
      </c>
      <c r="DL98" s="1">
        <v>1</v>
      </c>
      <c r="DM98" s="1">
        <v>1</v>
      </c>
      <c r="DN98" s="1">
        <v>1</v>
      </c>
      <c r="DO98" s="1">
        <v>1</v>
      </c>
      <c r="DP98" s="1">
        <v>1</v>
      </c>
      <c r="DQ98" s="1">
        <v>1</v>
      </c>
      <c r="DR98" s="1">
        <f t="shared" si="43"/>
        <v>8</v>
      </c>
      <c r="DS98" s="1">
        <v>1</v>
      </c>
      <c r="DT98" s="1">
        <v>1</v>
      </c>
      <c r="DU98" s="1">
        <v>1</v>
      </c>
      <c r="DV98" s="1">
        <v>1</v>
      </c>
      <c r="DW98" s="1">
        <v>1</v>
      </c>
      <c r="DX98" s="1">
        <v>1</v>
      </c>
      <c r="DY98" s="1">
        <v>1</v>
      </c>
      <c r="DZ98" s="1">
        <v>1</v>
      </c>
      <c r="EA98" s="1">
        <f t="shared" si="44"/>
        <v>8</v>
      </c>
      <c r="EB98" s="14">
        <f t="shared" si="45"/>
        <v>0</v>
      </c>
      <c r="EC98" s="1">
        <v>2</v>
      </c>
      <c r="ED98" s="1">
        <v>2</v>
      </c>
      <c r="EE98" s="1">
        <f t="shared" si="46"/>
        <v>4</v>
      </c>
      <c r="EF98" s="1">
        <v>5</v>
      </c>
      <c r="EG98" s="1">
        <v>5</v>
      </c>
      <c r="EH98" s="1">
        <v>5</v>
      </c>
      <c r="EI98" s="1">
        <v>5</v>
      </c>
      <c r="EJ98" s="1">
        <f t="shared" si="47"/>
        <v>20</v>
      </c>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row>
    <row r="99" spans="1:250" s="14" customFormat="1">
      <c r="A99" s="14">
        <v>90</v>
      </c>
      <c r="B99" s="61">
        <v>1</v>
      </c>
      <c r="C99" s="60">
        <v>3</v>
      </c>
      <c r="D99" s="14">
        <v>2</v>
      </c>
      <c r="E99" s="14">
        <v>2</v>
      </c>
      <c r="F99" s="14" t="s">
        <v>2535</v>
      </c>
      <c r="G99" s="14" t="s">
        <v>2063</v>
      </c>
      <c r="H99" s="14" t="s">
        <v>1928</v>
      </c>
      <c r="K99" s="1"/>
      <c r="L99" s="14">
        <v>3</v>
      </c>
      <c r="M99" s="14">
        <v>3</v>
      </c>
      <c r="N99" s="14">
        <v>16</v>
      </c>
      <c r="O99" s="14" t="s">
        <v>2457</v>
      </c>
      <c r="P99" s="14" t="s">
        <v>4599</v>
      </c>
      <c r="Q99" s="14" t="s">
        <v>2745</v>
      </c>
      <c r="R99" s="14" t="s">
        <v>3750</v>
      </c>
      <c r="S99" s="14" t="s">
        <v>2734</v>
      </c>
      <c r="T99" s="14" t="s">
        <v>4600</v>
      </c>
      <c r="U99" s="14" t="s">
        <v>2638</v>
      </c>
      <c r="V99" s="14" t="s">
        <v>4601</v>
      </c>
      <c r="W99" s="14" t="s">
        <v>4602</v>
      </c>
      <c r="X99" s="14" t="s">
        <v>3306</v>
      </c>
      <c r="Y99" s="14" t="s">
        <v>4603</v>
      </c>
      <c r="Z99" s="14" t="s">
        <v>2652</v>
      </c>
      <c r="AA99" s="14" t="s">
        <v>3468</v>
      </c>
      <c r="AB99" s="14" t="s">
        <v>2806</v>
      </c>
      <c r="AC99" s="14" t="s">
        <v>4604</v>
      </c>
      <c r="AX99" s="14">
        <v>2</v>
      </c>
      <c r="AZ99" s="14">
        <v>1</v>
      </c>
      <c r="BA99" s="14">
        <v>5</v>
      </c>
      <c r="BC99" s="14">
        <v>77</v>
      </c>
      <c r="BD99" s="14">
        <v>0</v>
      </c>
      <c r="BE99" s="14">
        <v>3</v>
      </c>
      <c r="BF99" s="14">
        <v>2</v>
      </c>
      <c r="BG99" s="14">
        <v>2</v>
      </c>
      <c r="BH99" s="14">
        <v>162.6</v>
      </c>
      <c r="BI99" s="14">
        <v>24.22</v>
      </c>
      <c r="BJ99" s="14">
        <v>0</v>
      </c>
      <c r="BK99" s="14">
        <v>0</v>
      </c>
      <c r="BL99" s="14">
        <v>1</v>
      </c>
      <c r="BM99" s="14">
        <v>3</v>
      </c>
      <c r="BN99" s="14">
        <v>1</v>
      </c>
      <c r="BO99" s="14">
        <f>IF(BC99&gt;=85,1,0)</f>
        <v>0</v>
      </c>
      <c r="BP99" s="14">
        <f>IF(BD99=1,1,0)</f>
        <v>0</v>
      </c>
      <c r="BQ99" s="14">
        <v>1</v>
      </c>
      <c r="BR99" s="14">
        <v>1</v>
      </c>
      <c r="BS99" s="14">
        <v>1</v>
      </c>
      <c r="BT99" s="14">
        <v>1</v>
      </c>
      <c r="BU99" s="14">
        <v>1</v>
      </c>
      <c r="BV99" s="14">
        <f t="shared" si="37"/>
        <v>5</v>
      </c>
      <c r="BW99" s="14">
        <v>4</v>
      </c>
      <c r="BX99" s="14">
        <v>0</v>
      </c>
      <c r="BY99" s="14">
        <v>0</v>
      </c>
      <c r="BZ99" s="14">
        <v>0</v>
      </c>
      <c r="CA99" s="14">
        <v>0</v>
      </c>
      <c r="CB99" s="14">
        <v>0</v>
      </c>
      <c r="CC99" s="14">
        <v>0</v>
      </c>
      <c r="CD99" s="14">
        <v>0</v>
      </c>
      <c r="CE99" s="14">
        <v>0</v>
      </c>
      <c r="CF99" s="14">
        <f t="shared" si="38"/>
        <v>0</v>
      </c>
      <c r="CG99" s="14">
        <v>5</v>
      </c>
      <c r="CH99" s="14">
        <v>3</v>
      </c>
      <c r="CI99" s="14">
        <v>3</v>
      </c>
      <c r="CJ99" s="14">
        <v>5</v>
      </c>
      <c r="CK99" s="14">
        <f t="shared" si="39"/>
        <v>16</v>
      </c>
      <c r="CL99" s="14">
        <v>1</v>
      </c>
      <c r="CM99" s="14">
        <v>4</v>
      </c>
      <c r="CN99" s="14">
        <v>1</v>
      </c>
      <c r="CO99" s="14">
        <v>4</v>
      </c>
      <c r="CP99" s="14">
        <v>2</v>
      </c>
      <c r="CQ99" s="14">
        <v>1</v>
      </c>
      <c r="CR99" s="14">
        <v>3</v>
      </c>
      <c r="CS99" s="14">
        <v>1</v>
      </c>
      <c r="CT99" s="14">
        <v>50</v>
      </c>
      <c r="CU99" s="14">
        <v>1</v>
      </c>
      <c r="CV99" s="14">
        <v>1</v>
      </c>
      <c r="CW99" s="14">
        <v>1</v>
      </c>
      <c r="CX99" s="14">
        <v>1</v>
      </c>
      <c r="CY99" s="14">
        <v>0</v>
      </c>
      <c r="CZ99" s="14">
        <v>1</v>
      </c>
      <c r="DA99" s="14">
        <f t="shared" si="40"/>
        <v>5</v>
      </c>
      <c r="DB99" s="14">
        <v>1</v>
      </c>
      <c r="DC99" s="14">
        <v>1</v>
      </c>
      <c r="DD99" s="14">
        <v>1</v>
      </c>
      <c r="DE99" s="14">
        <v>1</v>
      </c>
      <c r="DF99" s="14">
        <v>0</v>
      </c>
      <c r="DG99" s="14">
        <v>1</v>
      </c>
      <c r="DH99" s="14">
        <f t="shared" si="41"/>
        <v>5</v>
      </c>
      <c r="DI99" s="14">
        <f t="shared" si="42"/>
        <v>0</v>
      </c>
      <c r="DJ99" s="14">
        <v>1</v>
      </c>
      <c r="DK99" s="14">
        <v>0</v>
      </c>
      <c r="DL99" s="14">
        <v>0</v>
      </c>
      <c r="DM99" s="14">
        <v>0</v>
      </c>
      <c r="DN99" s="14">
        <v>0</v>
      </c>
      <c r="DO99" s="14">
        <v>0</v>
      </c>
      <c r="DP99" s="14">
        <v>0</v>
      </c>
      <c r="DQ99" s="14">
        <v>1</v>
      </c>
      <c r="DR99" s="14">
        <f t="shared" si="43"/>
        <v>2</v>
      </c>
      <c r="DS99" s="14">
        <v>1</v>
      </c>
      <c r="DT99" s="14">
        <v>0</v>
      </c>
      <c r="DU99" s="14">
        <v>0</v>
      </c>
      <c r="DV99" s="14">
        <v>0</v>
      </c>
      <c r="DW99" s="14">
        <v>0</v>
      </c>
      <c r="DX99" s="14">
        <v>0</v>
      </c>
      <c r="DY99" s="14">
        <v>0</v>
      </c>
      <c r="DZ99" s="14">
        <v>1</v>
      </c>
      <c r="EA99" s="14">
        <f t="shared" si="44"/>
        <v>2</v>
      </c>
      <c r="EB99" s="14">
        <f t="shared" si="45"/>
        <v>0</v>
      </c>
      <c r="EC99" s="14">
        <v>0</v>
      </c>
      <c r="ED99" s="14">
        <v>0</v>
      </c>
      <c r="EE99" s="14">
        <f t="shared" si="46"/>
        <v>0</v>
      </c>
      <c r="EF99" s="14">
        <v>5</v>
      </c>
      <c r="EG99" s="14">
        <v>5</v>
      </c>
      <c r="EH99" s="14">
        <v>5</v>
      </c>
      <c r="EI99" s="14">
        <v>5</v>
      </c>
      <c r="EJ99" s="14">
        <f t="shared" si="47"/>
        <v>20</v>
      </c>
    </row>
    <row r="100" spans="1:250" s="14" customFormat="1">
      <c r="A100" s="14">
        <v>91</v>
      </c>
      <c r="B100" s="64">
        <v>1</v>
      </c>
      <c r="C100" s="3">
        <v>2</v>
      </c>
      <c r="D100" s="1">
        <v>1</v>
      </c>
      <c r="E100" s="1">
        <v>1</v>
      </c>
      <c r="F100" s="1" t="s">
        <v>1977</v>
      </c>
      <c r="G100" s="1" t="s">
        <v>2048</v>
      </c>
      <c r="H100" s="1"/>
      <c r="I100" s="1"/>
      <c r="J100" s="1"/>
      <c r="K100" s="1" t="s">
        <v>5747</v>
      </c>
      <c r="L100" s="1">
        <v>2</v>
      </c>
      <c r="M100" s="1">
        <v>6</v>
      </c>
      <c r="N100" s="1">
        <v>5</v>
      </c>
      <c r="O100" s="1" t="s">
        <v>2560</v>
      </c>
      <c r="P100" s="1" t="s">
        <v>5748</v>
      </c>
      <c r="Q100" s="1" t="s">
        <v>5749</v>
      </c>
      <c r="R100" s="1" t="s">
        <v>2823</v>
      </c>
      <c r="S100" s="1" t="s">
        <v>5328</v>
      </c>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v>2</v>
      </c>
      <c r="AY100" s="1">
        <v>1</v>
      </c>
      <c r="AZ100" s="1">
        <v>2</v>
      </c>
      <c r="BA100" s="1">
        <v>4</v>
      </c>
      <c r="BB100" s="1"/>
      <c r="BC100" s="1">
        <v>85</v>
      </c>
      <c r="BD100" s="1">
        <v>1</v>
      </c>
      <c r="BE100" s="1">
        <v>1</v>
      </c>
      <c r="BF100" s="1">
        <v>1</v>
      </c>
      <c r="BG100" s="1">
        <v>2</v>
      </c>
      <c r="BH100" s="1">
        <v>180.3</v>
      </c>
      <c r="BI100" s="1">
        <v>24.41</v>
      </c>
      <c r="BJ100" s="1">
        <v>0</v>
      </c>
      <c r="BK100" s="1">
        <v>0</v>
      </c>
      <c r="BL100" s="1">
        <v>5</v>
      </c>
      <c r="BM100" s="1">
        <v>1</v>
      </c>
      <c r="BN100" s="1">
        <v>0</v>
      </c>
      <c r="BO100" s="1">
        <f>IF(AZ100&gt;=85,1,0)</f>
        <v>0</v>
      </c>
      <c r="BP100" s="1">
        <f>IF(BA100=1,1,0)</f>
        <v>0</v>
      </c>
      <c r="BQ100" s="1">
        <v>0</v>
      </c>
      <c r="BR100" s="1">
        <v>0</v>
      </c>
      <c r="BS100" s="1">
        <v>0</v>
      </c>
      <c r="BT100" s="1">
        <v>1</v>
      </c>
      <c r="BU100" s="1">
        <v>0</v>
      </c>
      <c r="BV100" s="14">
        <f t="shared" si="37"/>
        <v>1</v>
      </c>
      <c r="BW100" s="1">
        <v>2</v>
      </c>
      <c r="BX100" s="1">
        <v>0</v>
      </c>
      <c r="BY100" s="1">
        <v>0</v>
      </c>
      <c r="BZ100" s="1">
        <v>0</v>
      </c>
      <c r="CA100" s="1">
        <v>0</v>
      </c>
      <c r="CB100" s="1">
        <v>0</v>
      </c>
      <c r="CC100" s="1">
        <v>0</v>
      </c>
      <c r="CD100" s="1">
        <v>0</v>
      </c>
      <c r="CE100" s="1">
        <v>0</v>
      </c>
      <c r="CF100" s="1">
        <f t="shared" si="38"/>
        <v>0</v>
      </c>
      <c r="CG100" s="1">
        <v>5</v>
      </c>
      <c r="CH100" s="1">
        <v>5</v>
      </c>
      <c r="CI100" s="1">
        <v>5</v>
      </c>
      <c r="CJ100" s="1">
        <v>5</v>
      </c>
      <c r="CK100" s="1">
        <f t="shared" si="39"/>
        <v>20</v>
      </c>
      <c r="CL100" s="1">
        <v>0</v>
      </c>
      <c r="CM100" s="1">
        <v>1</v>
      </c>
      <c r="CN100" s="1">
        <v>2</v>
      </c>
      <c r="CO100" s="1">
        <v>2</v>
      </c>
      <c r="CP100" s="1">
        <v>1</v>
      </c>
      <c r="CQ100" s="1">
        <v>1</v>
      </c>
      <c r="CR100" s="1">
        <v>1</v>
      </c>
      <c r="CS100" s="1">
        <v>1</v>
      </c>
      <c r="CT100" s="1">
        <v>90</v>
      </c>
      <c r="CU100" s="1">
        <v>1</v>
      </c>
      <c r="CV100" s="1">
        <v>1</v>
      </c>
      <c r="CW100" s="1">
        <v>1</v>
      </c>
      <c r="CX100" s="1">
        <v>1</v>
      </c>
      <c r="CY100" s="1">
        <v>1</v>
      </c>
      <c r="CZ100" s="1">
        <v>1</v>
      </c>
      <c r="DA100" s="1">
        <f t="shared" si="40"/>
        <v>6</v>
      </c>
      <c r="DB100" s="1">
        <v>1</v>
      </c>
      <c r="DC100" s="1">
        <v>1</v>
      </c>
      <c r="DD100" s="1">
        <v>1</v>
      </c>
      <c r="DE100" s="1">
        <v>1</v>
      </c>
      <c r="DF100" s="1">
        <v>1</v>
      </c>
      <c r="DG100" s="1">
        <v>1</v>
      </c>
      <c r="DH100" s="1">
        <f t="shared" si="41"/>
        <v>6</v>
      </c>
      <c r="DI100" s="14">
        <f t="shared" si="42"/>
        <v>0</v>
      </c>
      <c r="DJ100" s="1">
        <v>1</v>
      </c>
      <c r="DK100" s="1">
        <v>1</v>
      </c>
      <c r="DL100" s="1">
        <v>1</v>
      </c>
      <c r="DM100" s="1">
        <v>1</v>
      </c>
      <c r="DN100" s="1">
        <v>1</v>
      </c>
      <c r="DO100" s="1">
        <v>1</v>
      </c>
      <c r="DP100" s="1">
        <v>1</v>
      </c>
      <c r="DQ100" s="1">
        <v>1</v>
      </c>
      <c r="DR100" s="1">
        <f t="shared" si="43"/>
        <v>8</v>
      </c>
      <c r="DS100" s="1">
        <v>1</v>
      </c>
      <c r="DT100" s="1">
        <v>1</v>
      </c>
      <c r="DU100" s="1">
        <v>1</v>
      </c>
      <c r="DV100" s="1">
        <v>1</v>
      </c>
      <c r="DW100" s="1">
        <v>1</v>
      </c>
      <c r="DX100" s="1">
        <v>1</v>
      </c>
      <c r="DY100" s="1">
        <v>1</v>
      </c>
      <c r="DZ100" s="1">
        <v>1</v>
      </c>
      <c r="EA100" s="1">
        <f t="shared" si="44"/>
        <v>8</v>
      </c>
      <c r="EB100" s="14">
        <f t="shared" si="45"/>
        <v>0</v>
      </c>
      <c r="EC100" s="1">
        <v>0</v>
      </c>
      <c r="ED100" s="1">
        <v>0</v>
      </c>
      <c r="EE100" s="1">
        <f t="shared" si="46"/>
        <v>0</v>
      </c>
      <c r="EF100" s="1">
        <v>5</v>
      </c>
      <c r="EG100" s="1">
        <v>5</v>
      </c>
      <c r="EH100" s="1">
        <v>5</v>
      </c>
      <c r="EI100" s="1">
        <v>5</v>
      </c>
      <c r="EJ100" s="1">
        <f t="shared" si="47"/>
        <v>20</v>
      </c>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row>
    <row r="101" spans="1:250" s="14" customFormat="1">
      <c r="A101" s="14">
        <v>92</v>
      </c>
      <c r="B101" s="61">
        <v>2</v>
      </c>
      <c r="C101" s="60">
        <v>1</v>
      </c>
      <c r="D101" s="14">
        <v>3</v>
      </c>
      <c r="E101" s="14">
        <v>1</v>
      </c>
      <c r="F101" s="14" t="s">
        <v>2454</v>
      </c>
      <c r="G101" s="14" t="s">
        <v>2063</v>
      </c>
      <c r="H101" s="14" t="s">
        <v>1955</v>
      </c>
      <c r="I101" s="14" t="s">
        <v>1977</v>
      </c>
      <c r="J101" s="14" t="s">
        <v>2779</v>
      </c>
      <c r="K101" s="1" t="s">
        <v>4822</v>
      </c>
      <c r="L101" s="14">
        <v>5</v>
      </c>
      <c r="M101" s="14">
        <v>11</v>
      </c>
      <c r="N101" s="14">
        <v>15</v>
      </c>
      <c r="O101" s="14" t="s">
        <v>4823</v>
      </c>
      <c r="P101" s="14" t="s">
        <v>4824</v>
      </c>
      <c r="Q101" s="14" t="s">
        <v>4825</v>
      </c>
      <c r="R101" s="14" t="s">
        <v>2832</v>
      </c>
      <c r="S101" s="14" t="s">
        <v>2335</v>
      </c>
      <c r="T101" s="14" t="s">
        <v>3517</v>
      </c>
      <c r="U101" s="14" t="s">
        <v>4826</v>
      </c>
      <c r="V101" s="14" t="s">
        <v>2469</v>
      </c>
      <c r="W101" s="14" t="s">
        <v>4827</v>
      </c>
      <c r="X101" s="14" t="s">
        <v>4828</v>
      </c>
      <c r="Y101" s="14" t="s">
        <v>2710</v>
      </c>
      <c r="Z101" s="14" t="s">
        <v>2400</v>
      </c>
      <c r="AA101" s="14" t="s">
        <v>2806</v>
      </c>
      <c r="AB101" s="14" t="s">
        <v>3054</v>
      </c>
      <c r="AC101" s="14" t="s">
        <v>4829</v>
      </c>
      <c r="AX101" s="14">
        <v>2</v>
      </c>
      <c r="AY101" s="14">
        <v>0</v>
      </c>
      <c r="AZ101" s="14">
        <v>1</v>
      </c>
      <c r="BA101" s="14">
        <v>6</v>
      </c>
      <c r="BC101" s="14">
        <v>90</v>
      </c>
      <c r="BD101" s="14">
        <v>1</v>
      </c>
      <c r="BE101" s="14">
        <v>1</v>
      </c>
      <c r="BF101" s="14">
        <v>1</v>
      </c>
      <c r="BG101" s="14">
        <v>2</v>
      </c>
      <c r="BH101" s="14">
        <v>182.9</v>
      </c>
      <c r="BI101" s="14">
        <v>20.87</v>
      </c>
      <c r="BJ101" s="14">
        <v>3</v>
      </c>
      <c r="BK101" s="14">
        <v>3</v>
      </c>
      <c r="BL101" s="14">
        <v>5</v>
      </c>
      <c r="BM101" s="14">
        <v>3</v>
      </c>
      <c r="BN101" s="14">
        <v>0</v>
      </c>
      <c r="BO101" s="14">
        <f>IF(BC101&gt;=85,1,0)</f>
        <v>1</v>
      </c>
      <c r="BP101" s="14">
        <f>IF(BD101=1,1,0)</f>
        <v>1</v>
      </c>
      <c r="BQ101" s="14">
        <v>0</v>
      </c>
      <c r="BR101" s="14">
        <v>0</v>
      </c>
      <c r="BS101" s="14">
        <v>0</v>
      </c>
      <c r="BT101" s="14">
        <v>1</v>
      </c>
      <c r="BU101" s="14">
        <v>1</v>
      </c>
      <c r="BV101" s="14">
        <f t="shared" si="37"/>
        <v>4</v>
      </c>
      <c r="BW101" s="14">
        <v>4</v>
      </c>
      <c r="BX101" s="14">
        <v>0</v>
      </c>
      <c r="BY101" s="14">
        <v>0</v>
      </c>
      <c r="BZ101" s="14">
        <v>0</v>
      </c>
      <c r="CA101" s="14">
        <v>0</v>
      </c>
      <c r="CB101" s="14">
        <v>0</v>
      </c>
      <c r="CC101" s="14">
        <v>0</v>
      </c>
      <c r="CD101" s="14">
        <v>0</v>
      </c>
      <c r="CE101" s="14">
        <v>0</v>
      </c>
      <c r="CF101" s="14">
        <f t="shared" si="38"/>
        <v>0</v>
      </c>
      <c r="CG101" s="14">
        <v>5</v>
      </c>
      <c r="CH101" s="14">
        <v>5</v>
      </c>
      <c r="CI101" s="14">
        <v>5</v>
      </c>
      <c r="CJ101" s="14">
        <v>5</v>
      </c>
      <c r="CK101" s="14">
        <f t="shared" si="39"/>
        <v>20</v>
      </c>
      <c r="CL101" s="14">
        <v>0</v>
      </c>
      <c r="CM101" s="14">
        <v>1</v>
      </c>
      <c r="CN101" s="14">
        <v>2</v>
      </c>
      <c r="CO101" s="14">
        <v>3</v>
      </c>
      <c r="CP101" s="14">
        <v>3</v>
      </c>
      <c r="CQ101" s="14">
        <v>3</v>
      </c>
      <c r="CR101" s="14">
        <v>2</v>
      </c>
      <c r="CS101" s="14">
        <v>2</v>
      </c>
      <c r="CT101" s="14">
        <v>60</v>
      </c>
      <c r="CU101" s="14">
        <v>1</v>
      </c>
      <c r="CV101" s="14">
        <v>1</v>
      </c>
      <c r="CW101" s="14">
        <v>1</v>
      </c>
      <c r="CX101" s="14">
        <v>1</v>
      </c>
      <c r="CY101" s="14">
        <v>1</v>
      </c>
      <c r="CZ101" s="14">
        <v>1</v>
      </c>
      <c r="DA101" s="14">
        <f t="shared" si="40"/>
        <v>6</v>
      </c>
      <c r="DB101" s="14">
        <v>1</v>
      </c>
      <c r="DC101" s="14">
        <v>1</v>
      </c>
      <c r="DD101" s="14">
        <v>1</v>
      </c>
      <c r="DE101" s="14">
        <v>1</v>
      </c>
      <c r="DF101" s="14">
        <v>1</v>
      </c>
      <c r="DG101" s="14">
        <v>1</v>
      </c>
      <c r="DH101" s="14">
        <f t="shared" si="41"/>
        <v>6</v>
      </c>
      <c r="DI101" s="14">
        <f t="shared" si="42"/>
        <v>0</v>
      </c>
      <c r="DJ101" s="14">
        <v>1</v>
      </c>
      <c r="DK101" s="14">
        <v>0</v>
      </c>
      <c r="DL101" s="14">
        <v>0</v>
      </c>
      <c r="DM101" s="14">
        <v>0</v>
      </c>
      <c r="DN101" s="14">
        <v>0</v>
      </c>
      <c r="DO101" s="14">
        <v>0</v>
      </c>
      <c r="DP101" s="14">
        <v>0</v>
      </c>
      <c r="DQ101" s="14">
        <v>0</v>
      </c>
      <c r="DR101" s="14">
        <f t="shared" si="43"/>
        <v>1</v>
      </c>
      <c r="DS101" s="14">
        <v>1</v>
      </c>
      <c r="DT101" s="14">
        <v>0</v>
      </c>
      <c r="DU101" s="14">
        <v>0</v>
      </c>
      <c r="DV101" s="14">
        <v>0</v>
      </c>
      <c r="DW101" s="14">
        <v>0</v>
      </c>
      <c r="DX101" s="14">
        <v>0</v>
      </c>
      <c r="DY101" s="14">
        <v>0</v>
      </c>
      <c r="DZ101" s="14">
        <v>0</v>
      </c>
      <c r="EA101" s="14">
        <f t="shared" si="44"/>
        <v>1</v>
      </c>
      <c r="EB101" s="14">
        <f t="shared" si="45"/>
        <v>0</v>
      </c>
      <c r="EC101" s="14">
        <v>1</v>
      </c>
      <c r="ED101" s="14">
        <v>2</v>
      </c>
      <c r="EE101" s="14">
        <f t="shared" si="46"/>
        <v>3</v>
      </c>
      <c r="EF101" s="14">
        <v>5</v>
      </c>
      <c r="EG101" s="14">
        <v>5</v>
      </c>
      <c r="EH101" s="14">
        <v>5</v>
      </c>
      <c r="EI101" s="14">
        <v>5</v>
      </c>
      <c r="EJ101" s="14">
        <f t="shared" si="47"/>
        <v>20</v>
      </c>
    </row>
    <row r="102" spans="1:250" s="14" customFormat="1">
      <c r="A102" s="14">
        <v>93</v>
      </c>
      <c r="B102" s="61">
        <v>2</v>
      </c>
      <c r="C102" s="60">
        <v>1</v>
      </c>
      <c r="D102" s="14">
        <v>1</v>
      </c>
      <c r="E102" s="14">
        <v>1</v>
      </c>
      <c r="F102" s="14" t="s">
        <v>1955</v>
      </c>
      <c r="G102" s="14" t="s">
        <v>1928</v>
      </c>
      <c r="H102" s="14" t="s">
        <v>2489</v>
      </c>
      <c r="I102" s="14" t="s">
        <v>2100</v>
      </c>
      <c r="J102" s="14" t="s">
        <v>1990</v>
      </c>
      <c r="K102" s="1" t="s">
        <v>3725</v>
      </c>
      <c r="L102" s="14">
        <v>7</v>
      </c>
      <c r="M102" s="14">
        <v>9</v>
      </c>
      <c r="N102" s="14">
        <v>18</v>
      </c>
      <c r="O102" s="14" t="s">
        <v>2881</v>
      </c>
      <c r="P102" s="14" t="s">
        <v>2335</v>
      </c>
      <c r="Q102" s="14" t="s">
        <v>2440</v>
      </c>
      <c r="R102" s="14" t="s">
        <v>2444</v>
      </c>
      <c r="S102" s="14" t="s">
        <v>3726</v>
      </c>
      <c r="T102" s="14" t="s">
        <v>3727</v>
      </c>
      <c r="U102" s="14" t="s">
        <v>2609</v>
      </c>
      <c r="V102" s="14" t="s">
        <v>3118</v>
      </c>
      <c r="W102" s="14" t="s">
        <v>3728</v>
      </c>
      <c r="X102" s="14" t="s">
        <v>3617</v>
      </c>
      <c r="Y102" s="14" t="s">
        <v>3729</v>
      </c>
      <c r="Z102" s="14" t="s">
        <v>3730</v>
      </c>
      <c r="AA102" s="14" t="s">
        <v>3731</v>
      </c>
      <c r="AB102" s="14" t="s">
        <v>3732</v>
      </c>
      <c r="AC102" s="14" t="s">
        <v>3733</v>
      </c>
      <c r="AD102" s="14" t="s">
        <v>3417</v>
      </c>
      <c r="AE102" s="14" t="s">
        <v>2793</v>
      </c>
      <c r="AF102" s="14" t="s">
        <v>3468</v>
      </c>
      <c r="AX102" s="14">
        <v>2</v>
      </c>
      <c r="AY102" s="14">
        <v>1</v>
      </c>
      <c r="AZ102" s="14">
        <v>2</v>
      </c>
      <c r="BA102" s="14">
        <v>4</v>
      </c>
      <c r="BC102" s="14">
        <v>63</v>
      </c>
      <c r="BD102" s="14">
        <v>1</v>
      </c>
      <c r="BE102" s="14">
        <v>1</v>
      </c>
      <c r="BF102" s="14">
        <v>1</v>
      </c>
      <c r="BG102" s="14">
        <v>1</v>
      </c>
      <c r="BH102" s="14">
        <v>177.8</v>
      </c>
      <c r="BI102" s="14">
        <v>28.7</v>
      </c>
      <c r="BJ102" s="14">
        <v>2</v>
      </c>
      <c r="BK102" s="14">
        <v>3</v>
      </c>
      <c r="BL102" s="14">
        <v>3</v>
      </c>
      <c r="BM102" s="14">
        <v>3</v>
      </c>
      <c r="BN102" s="14">
        <v>0</v>
      </c>
      <c r="BO102" s="14">
        <f>IF(BC102&gt;=85,1,0)</f>
        <v>0</v>
      </c>
      <c r="BP102" s="14">
        <f>IF(BD102=1,1,0)</f>
        <v>1</v>
      </c>
      <c r="BQ102" s="14">
        <v>1</v>
      </c>
      <c r="BR102" s="14">
        <v>0</v>
      </c>
      <c r="BS102" s="14">
        <v>1</v>
      </c>
      <c r="BT102" s="14">
        <v>1</v>
      </c>
      <c r="BU102" s="14">
        <v>0</v>
      </c>
      <c r="BV102" s="14">
        <f t="shared" si="37"/>
        <v>4</v>
      </c>
      <c r="BW102" s="14">
        <v>5</v>
      </c>
      <c r="BX102" s="14">
        <v>0</v>
      </c>
      <c r="BY102" s="14">
        <v>1</v>
      </c>
      <c r="BZ102" s="14">
        <v>0</v>
      </c>
      <c r="CA102" s="14">
        <v>0</v>
      </c>
      <c r="CB102" s="14">
        <v>0</v>
      </c>
      <c r="CC102" s="14">
        <v>0</v>
      </c>
      <c r="CD102" s="14">
        <v>0</v>
      </c>
      <c r="CE102" s="14">
        <v>0</v>
      </c>
      <c r="CF102" s="14">
        <f t="shared" si="38"/>
        <v>1</v>
      </c>
      <c r="CG102" s="14">
        <v>5</v>
      </c>
      <c r="CH102" s="14">
        <v>5</v>
      </c>
      <c r="CI102" s="14">
        <v>5</v>
      </c>
      <c r="CJ102" s="14">
        <v>5</v>
      </c>
      <c r="CK102" s="14">
        <f t="shared" si="39"/>
        <v>20</v>
      </c>
      <c r="CL102" s="14">
        <v>0</v>
      </c>
      <c r="CM102" s="14">
        <v>5</v>
      </c>
      <c r="CN102" s="14">
        <v>2</v>
      </c>
      <c r="CO102" s="14">
        <v>3</v>
      </c>
      <c r="CP102" s="14">
        <v>2</v>
      </c>
      <c r="CQ102" s="14">
        <v>4</v>
      </c>
      <c r="CR102" s="14">
        <v>4</v>
      </c>
      <c r="CS102" s="14">
        <v>1</v>
      </c>
      <c r="CT102" s="14">
        <v>60</v>
      </c>
      <c r="CU102" s="14">
        <v>1</v>
      </c>
      <c r="CV102" s="14">
        <v>1</v>
      </c>
      <c r="CW102" s="14">
        <v>1</v>
      </c>
      <c r="CX102" s="14">
        <v>1</v>
      </c>
      <c r="CY102" s="14">
        <v>1</v>
      </c>
      <c r="CZ102" s="14">
        <v>1</v>
      </c>
      <c r="DA102" s="14">
        <f t="shared" si="40"/>
        <v>6</v>
      </c>
      <c r="DB102" s="14">
        <v>1</v>
      </c>
      <c r="DC102" s="14">
        <v>1</v>
      </c>
      <c r="DD102" s="14">
        <v>1</v>
      </c>
      <c r="DE102" s="14">
        <v>1</v>
      </c>
      <c r="DF102" s="14">
        <v>1</v>
      </c>
      <c r="DG102" s="14">
        <v>1</v>
      </c>
      <c r="DH102" s="14">
        <f t="shared" si="41"/>
        <v>6</v>
      </c>
      <c r="DI102" s="14">
        <f t="shared" si="42"/>
        <v>0</v>
      </c>
      <c r="DJ102" s="14">
        <v>1</v>
      </c>
      <c r="DK102" s="14">
        <v>1</v>
      </c>
      <c r="DL102" s="14">
        <v>1</v>
      </c>
      <c r="DM102" s="14">
        <v>0</v>
      </c>
      <c r="DN102" s="14">
        <v>1</v>
      </c>
      <c r="DO102" s="14">
        <v>1</v>
      </c>
      <c r="DP102" s="14">
        <v>1</v>
      </c>
      <c r="DQ102" s="14">
        <v>1</v>
      </c>
      <c r="DR102" s="14">
        <f t="shared" si="43"/>
        <v>7</v>
      </c>
      <c r="DS102" s="14">
        <v>1</v>
      </c>
      <c r="DT102" s="14">
        <v>1</v>
      </c>
      <c r="DU102" s="14">
        <v>1</v>
      </c>
      <c r="DV102" s="14">
        <v>0</v>
      </c>
      <c r="DW102" s="14">
        <v>1</v>
      </c>
      <c r="DX102" s="14">
        <v>1</v>
      </c>
      <c r="DY102" s="14">
        <v>1</v>
      </c>
      <c r="DZ102" s="14">
        <v>1</v>
      </c>
      <c r="EA102" s="14">
        <f t="shared" si="44"/>
        <v>7</v>
      </c>
      <c r="EB102" s="14">
        <f t="shared" si="45"/>
        <v>0</v>
      </c>
      <c r="EC102" s="14">
        <v>0</v>
      </c>
      <c r="ED102" s="14">
        <v>0</v>
      </c>
      <c r="EE102" s="14">
        <f t="shared" si="46"/>
        <v>0</v>
      </c>
      <c r="EF102" s="14">
        <v>5</v>
      </c>
      <c r="EG102" s="14">
        <v>5</v>
      </c>
      <c r="EH102" s="14">
        <v>5</v>
      </c>
      <c r="EI102" s="14">
        <v>5</v>
      </c>
      <c r="EJ102" s="14">
        <f t="shared" si="47"/>
        <v>20</v>
      </c>
    </row>
    <row r="103" spans="1:250" s="14" customFormat="1">
      <c r="A103" s="14">
        <v>94</v>
      </c>
      <c r="B103" s="61">
        <v>1</v>
      </c>
      <c r="C103" s="60">
        <v>1</v>
      </c>
      <c r="D103" s="14">
        <v>2</v>
      </c>
      <c r="E103" s="14">
        <v>1</v>
      </c>
      <c r="K103" s="1" t="s">
        <v>3752</v>
      </c>
      <c r="L103" s="14">
        <v>0</v>
      </c>
      <c r="M103" s="14">
        <v>2</v>
      </c>
      <c r="N103" s="14">
        <v>4</v>
      </c>
      <c r="O103" s="14" t="s">
        <v>3331</v>
      </c>
      <c r="P103" s="14" t="s">
        <v>3678</v>
      </c>
      <c r="Q103" s="14" t="s">
        <v>3753</v>
      </c>
      <c r="R103" s="14" t="s">
        <v>3151</v>
      </c>
      <c r="AX103" s="14">
        <v>2</v>
      </c>
      <c r="AY103" s="14">
        <v>1</v>
      </c>
      <c r="AZ103" s="14">
        <v>2</v>
      </c>
      <c r="BA103" s="14">
        <v>4</v>
      </c>
      <c r="BC103" s="14">
        <v>55</v>
      </c>
      <c r="BD103" s="14">
        <v>0</v>
      </c>
      <c r="BE103" s="14">
        <v>3</v>
      </c>
      <c r="BF103" s="14">
        <v>1</v>
      </c>
      <c r="BG103" s="14">
        <v>1</v>
      </c>
      <c r="BH103" s="14">
        <v>165.1</v>
      </c>
      <c r="BI103" s="14">
        <v>44.26</v>
      </c>
      <c r="BJ103" s="14">
        <v>0</v>
      </c>
      <c r="BK103" s="14">
        <v>0</v>
      </c>
      <c r="BL103" s="14">
        <v>3</v>
      </c>
      <c r="BM103" s="14">
        <v>1</v>
      </c>
      <c r="BN103" s="14">
        <v>0</v>
      </c>
      <c r="BO103" s="14">
        <f>IF(BC103&gt;=85,1,0)</f>
        <v>0</v>
      </c>
      <c r="BP103" s="14">
        <f>IF(BD103=1,1,0)</f>
        <v>0</v>
      </c>
      <c r="BQ103" s="14">
        <v>1</v>
      </c>
      <c r="BR103" s="14">
        <v>0</v>
      </c>
      <c r="BS103" s="14">
        <v>1</v>
      </c>
      <c r="BT103" s="14">
        <v>0</v>
      </c>
      <c r="BU103" s="14">
        <v>1</v>
      </c>
      <c r="BV103" s="14">
        <f t="shared" si="37"/>
        <v>3</v>
      </c>
      <c r="BW103" s="14">
        <v>3</v>
      </c>
      <c r="BX103" s="14">
        <v>0</v>
      </c>
      <c r="BY103" s="14">
        <v>1</v>
      </c>
      <c r="BZ103" s="14">
        <v>0</v>
      </c>
      <c r="CA103" s="14">
        <v>0</v>
      </c>
      <c r="CB103" s="14">
        <v>0</v>
      </c>
      <c r="CC103" s="14">
        <v>0</v>
      </c>
      <c r="CD103" s="14">
        <v>0</v>
      </c>
      <c r="CE103" s="14">
        <v>0</v>
      </c>
      <c r="CF103" s="14">
        <f t="shared" si="38"/>
        <v>1</v>
      </c>
      <c r="CG103" s="14">
        <v>5</v>
      </c>
      <c r="CH103" s="14">
        <v>5</v>
      </c>
      <c r="CI103" s="14">
        <v>5</v>
      </c>
      <c r="CJ103" s="14">
        <v>5</v>
      </c>
      <c r="CK103" s="14">
        <f t="shared" si="39"/>
        <v>20</v>
      </c>
      <c r="CL103" s="14">
        <v>0</v>
      </c>
      <c r="CM103" s="14">
        <v>5</v>
      </c>
      <c r="CN103" s="14">
        <v>2</v>
      </c>
      <c r="CO103" s="14">
        <v>3</v>
      </c>
      <c r="CP103" s="14">
        <v>2</v>
      </c>
      <c r="CQ103" s="14">
        <v>3</v>
      </c>
      <c r="CR103" s="14">
        <v>3</v>
      </c>
      <c r="CS103" s="14">
        <v>3</v>
      </c>
      <c r="CT103" s="14">
        <v>75</v>
      </c>
      <c r="CU103" s="14">
        <v>1</v>
      </c>
      <c r="CV103" s="14">
        <v>1</v>
      </c>
      <c r="CW103" s="14">
        <v>1</v>
      </c>
      <c r="CX103" s="14">
        <v>1</v>
      </c>
      <c r="CY103" s="14">
        <v>1</v>
      </c>
      <c r="CZ103" s="14">
        <v>1</v>
      </c>
      <c r="DA103" s="14">
        <f t="shared" si="40"/>
        <v>6</v>
      </c>
      <c r="DB103" s="14">
        <v>1</v>
      </c>
      <c r="DC103" s="14">
        <v>1</v>
      </c>
      <c r="DD103" s="14">
        <v>1</v>
      </c>
      <c r="DE103" s="14">
        <v>1</v>
      </c>
      <c r="DF103" s="14">
        <v>1</v>
      </c>
      <c r="DG103" s="14">
        <v>1</v>
      </c>
      <c r="DH103" s="14">
        <f t="shared" si="41"/>
        <v>6</v>
      </c>
      <c r="DI103" s="14">
        <f t="shared" si="42"/>
        <v>0</v>
      </c>
      <c r="DJ103" s="14">
        <v>1</v>
      </c>
      <c r="DK103" s="14">
        <v>0</v>
      </c>
      <c r="DL103" s="14">
        <v>0</v>
      </c>
      <c r="DM103" s="14">
        <v>1</v>
      </c>
      <c r="DN103" s="14">
        <v>1</v>
      </c>
      <c r="DO103" s="14">
        <v>0</v>
      </c>
      <c r="DP103" s="14">
        <v>1</v>
      </c>
      <c r="DQ103" s="14">
        <v>1</v>
      </c>
      <c r="DR103" s="14">
        <f t="shared" si="43"/>
        <v>5</v>
      </c>
      <c r="DS103" s="14">
        <v>1</v>
      </c>
      <c r="DT103" s="14">
        <v>0</v>
      </c>
      <c r="DU103" s="14">
        <v>0</v>
      </c>
      <c r="DV103" s="14">
        <v>1</v>
      </c>
      <c r="DW103" s="14">
        <v>1</v>
      </c>
      <c r="DX103" s="14">
        <v>0</v>
      </c>
      <c r="DY103" s="14">
        <v>1</v>
      </c>
      <c r="DZ103" s="14">
        <v>1</v>
      </c>
      <c r="EA103" s="14">
        <f t="shared" si="44"/>
        <v>5</v>
      </c>
      <c r="EB103" s="14">
        <f t="shared" si="45"/>
        <v>0</v>
      </c>
      <c r="EC103" s="14">
        <v>1</v>
      </c>
      <c r="ED103" s="14">
        <v>1</v>
      </c>
      <c r="EE103" s="14">
        <f t="shared" si="46"/>
        <v>2</v>
      </c>
      <c r="EF103" s="14">
        <v>5</v>
      </c>
      <c r="EG103" s="14">
        <v>5</v>
      </c>
      <c r="EH103" s="14">
        <v>5</v>
      </c>
      <c r="EI103" s="14">
        <v>5</v>
      </c>
      <c r="EJ103" s="14">
        <f t="shared" si="47"/>
        <v>20</v>
      </c>
    </row>
    <row r="104" spans="1:250" s="14" customFormat="1">
      <c r="A104" s="14">
        <v>95</v>
      </c>
      <c r="B104" s="14">
        <v>1</v>
      </c>
      <c r="C104" s="60">
        <v>1</v>
      </c>
      <c r="D104" s="14">
        <v>3</v>
      </c>
      <c r="E104" s="14">
        <v>1</v>
      </c>
      <c r="F104" s="60" t="s">
        <v>2489</v>
      </c>
      <c r="G104" s="14" t="s">
        <v>1928</v>
      </c>
      <c r="H104" s="14" t="s">
        <v>2100</v>
      </c>
      <c r="I104" s="14" t="s">
        <v>1955</v>
      </c>
      <c r="J104" s="14" t="s">
        <v>2063</v>
      </c>
      <c r="K104" s="14" t="s">
        <v>2494</v>
      </c>
      <c r="L104" s="14">
        <v>7</v>
      </c>
      <c r="M104" s="14">
        <v>10</v>
      </c>
      <c r="N104" s="14">
        <v>17</v>
      </c>
      <c r="O104" s="14" t="s">
        <v>2495</v>
      </c>
      <c r="P104" s="14" t="s">
        <v>2496</v>
      </c>
      <c r="Q104" s="14" t="s">
        <v>2497</v>
      </c>
      <c r="R104" s="14" t="s">
        <v>2335</v>
      </c>
      <c r="S104" s="14" t="s">
        <v>2498</v>
      </c>
      <c r="T104" s="14" t="s">
        <v>2499</v>
      </c>
      <c r="U104" s="14" t="s">
        <v>2500</v>
      </c>
      <c r="V104" s="14" t="s">
        <v>2501</v>
      </c>
      <c r="W104" s="14" t="s">
        <v>2502</v>
      </c>
      <c r="X104" s="14" t="s">
        <v>2503</v>
      </c>
      <c r="Y104" s="14" t="s">
        <v>2504</v>
      </c>
      <c r="Z104" s="14" t="s">
        <v>2356</v>
      </c>
      <c r="AA104" s="14" t="s">
        <v>2357</v>
      </c>
      <c r="AB104" s="14" t="s">
        <v>2375</v>
      </c>
      <c r="AC104" s="14" t="s">
        <v>2505</v>
      </c>
      <c r="AD104" s="14" t="s">
        <v>2506</v>
      </c>
      <c r="AE104" s="14" t="s">
        <v>2507</v>
      </c>
      <c r="AX104" s="14">
        <v>1</v>
      </c>
      <c r="AY104" s="14">
        <v>0</v>
      </c>
      <c r="AZ104" s="14">
        <v>2</v>
      </c>
      <c r="BA104" s="14">
        <v>6</v>
      </c>
      <c r="BC104" s="14">
        <v>96</v>
      </c>
      <c r="BD104" s="14">
        <v>1</v>
      </c>
      <c r="BE104" s="14">
        <v>1</v>
      </c>
      <c r="BF104" s="14">
        <v>1</v>
      </c>
      <c r="BG104" s="14">
        <v>4</v>
      </c>
      <c r="BH104" s="14">
        <v>175.3</v>
      </c>
      <c r="BI104" s="14">
        <v>22.01</v>
      </c>
      <c r="BJ104" s="14">
        <v>0</v>
      </c>
      <c r="BK104" s="14">
        <v>1</v>
      </c>
      <c r="BL104" s="14">
        <v>1</v>
      </c>
      <c r="BM104" s="14">
        <v>3</v>
      </c>
      <c r="BN104" s="14">
        <v>0</v>
      </c>
      <c r="BO104" s="14">
        <f>IF(BE104&gt;=85,1,0)</f>
        <v>0</v>
      </c>
      <c r="BP104" s="14">
        <f>IF(BF104=1,1,0)</f>
        <v>1</v>
      </c>
      <c r="BQ104" s="14">
        <v>0</v>
      </c>
      <c r="BR104" s="14">
        <v>0</v>
      </c>
      <c r="BS104" s="14">
        <v>1</v>
      </c>
      <c r="BT104" s="14">
        <v>1</v>
      </c>
      <c r="BU104" s="14">
        <v>1</v>
      </c>
      <c r="BV104" s="14">
        <f t="shared" si="37"/>
        <v>4</v>
      </c>
      <c r="BW104" s="14">
        <v>3</v>
      </c>
      <c r="BX104" s="14">
        <v>1</v>
      </c>
      <c r="BY104" s="14">
        <v>0</v>
      </c>
      <c r="BZ104" s="14">
        <v>0</v>
      </c>
      <c r="CA104" s="14">
        <v>0</v>
      </c>
      <c r="CB104" s="14">
        <v>0</v>
      </c>
      <c r="CC104" s="14">
        <v>1</v>
      </c>
      <c r="CD104" s="14">
        <v>0</v>
      </c>
      <c r="CE104" s="14">
        <v>0</v>
      </c>
      <c r="CF104" s="14">
        <f t="shared" si="38"/>
        <v>2</v>
      </c>
      <c r="CG104" s="14">
        <v>1</v>
      </c>
      <c r="CH104" s="14">
        <v>5</v>
      </c>
      <c r="CI104" s="14">
        <v>1</v>
      </c>
      <c r="CJ104" s="14">
        <v>1</v>
      </c>
      <c r="CK104" s="14">
        <f t="shared" si="39"/>
        <v>8</v>
      </c>
      <c r="CL104" s="14">
        <v>0</v>
      </c>
      <c r="CM104" s="14">
        <v>3</v>
      </c>
      <c r="CN104" s="14">
        <v>2</v>
      </c>
      <c r="CO104" s="14">
        <v>3</v>
      </c>
      <c r="CP104" s="14">
        <v>2</v>
      </c>
      <c r="CQ104" s="14">
        <v>1</v>
      </c>
      <c r="CR104" s="14">
        <v>1</v>
      </c>
      <c r="CS104" s="14">
        <v>1</v>
      </c>
      <c r="CT104" s="14">
        <v>75</v>
      </c>
      <c r="CU104" s="14">
        <v>1</v>
      </c>
      <c r="CV104" s="14">
        <v>1</v>
      </c>
      <c r="CW104" s="14">
        <v>1</v>
      </c>
      <c r="CX104" s="14">
        <v>1</v>
      </c>
      <c r="CY104" s="14">
        <v>1</v>
      </c>
      <c r="CZ104" s="14">
        <v>1</v>
      </c>
      <c r="DA104" s="14">
        <f t="shared" si="40"/>
        <v>6</v>
      </c>
      <c r="DB104" s="14">
        <v>0</v>
      </c>
      <c r="DC104" s="14">
        <v>0</v>
      </c>
      <c r="DD104" s="14">
        <v>0</v>
      </c>
      <c r="DE104" s="14">
        <v>0</v>
      </c>
      <c r="DF104" s="14">
        <v>1</v>
      </c>
      <c r="DG104" s="14">
        <v>1</v>
      </c>
      <c r="DH104" s="14">
        <f t="shared" si="41"/>
        <v>2</v>
      </c>
      <c r="DI104" s="14">
        <f t="shared" si="42"/>
        <v>-4</v>
      </c>
      <c r="DJ104" s="14">
        <v>1</v>
      </c>
      <c r="DK104" s="14">
        <v>0</v>
      </c>
      <c r="DL104" s="14">
        <v>1</v>
      </c>
      <c r="DM104" s="14">
        <v>1</v>
      </c>
      <c r="DN104" s="14">
        <v>0</v>
      </c>
      <c r="DO104" s="14">
        <v>1</v>
      </c>
      <c r="DP104" s="14">
        <v>0</v>
      </c>
      <c r="DQ104" s="14">
        <v>0</v>
      </c>
      <c r="DR104" s="14">
        <f t="shared" si="43"/>
        <v>4</v>
      </c>
      <c r="DS104" s="14">
        <v>1</v>
      </c>
      <c r="DT104" s="14">
        <v>0</v>
      </c>
      <c r="DU104" s="14">
        <v>1</v>
      </c>
      <c r="DV104" s="14">
        <v>1</v>
      </c>
      <c r="DW104" s="14">
        <v>0</v>
      </c>
      <c r="DX104" s="14">
        <v>1</v>
      </c>
      <c r="DY104" s="14">
        <v>0</v>
      </c>
      <c r="DZ104" s="14">
        <v>0</v>
      </c>
      <c r="EA104" s="14">
        <f t="shared" si="44"/>
        <v>4</v>
      </c>
      <c r="EB104" s="14">
        <f t="shared" si="45"/>
        <v>0</v>
      </c>
      <c r="EC104" s="14">
        <v>0</v>
      </c>
      <c r="ED104" s="14">
        <v>0</v>
      </c>
      <c r="EE104" s="14">
        <f t="shared" si="46"/>
        <v>0</v>
      </c>
      <c r="EF104" s="14">
        <v>5</v>
      </c>
      <c r="EG104" s="14">
        <v>5</v>
      </c>
      <c r="EH104" s="14">
        <v>5</v>
      </c>
      <c r="EI104" s="14">
        <v>5</v>
      </c>
      <c r="EJ104" s="14">
        <f t="shared" si="47"/>
        <v>20</v>
      </c>
    </row>
    <row r="105" spans="1:250" s="14" customFormat="1">
      <c r="A105" s="14">
        <v>96</v>
      </c>
      <c r="B105" s="61">
        <v>1</v>
      </c>
      <c r="C105" s="60">
        <v>1</v>
      </c>
      <c r="D105" s="14">
        <v>3</v>
      </c>
      <c r="E105" s="14">
        <v>1</v>
      </c>
      <c r="F105" s="14" t="s">
        <v>2048</v>
      </c>
      <c r="G105" s="14" t="s">
        <v>1941</v>
      </c>
      <c r="H105" s="14" t="s">
        <v>1977</v>
      </c>
      <c r="I105" s="14" t="s">
        <v>1928</v>
      </c>
      <c r="J105" s="14" t="s">
        <v>2779</v>
      </c>
      <c r="K105" s="1" t="s">
        <v>5012</v>
      </c>
      <c r="L105" s="14">
        <v>5</v>
      </c>
      <c r="M105" s="14">
        <v>13</v>
      </c>
      <c r="N105" s="14">
        <v>4</v>
      </c>
      <c r="O105" s="14" t="s">
        <v>2971</v>
      </c>
      <c r="P105" s="14" t="s">
        <v>2871</v>
      </c>
      <c r="Q105" s="14" t="s">
        <v>5013</v>
      </c>
      <c r="R105" s="14" t="s">
        <v>3291</v>
      </c>
      <c r="AX105" s="14">
        <v>2</v>
      </c>
      <c r="AY105" s="61">
        <v>0</v>
      </c>
      <c r="AZ105" s="14">
        <v>2</v>
      </c>
      <c r="BA105" s="14">
        <v>5</v>
      </c>
      <c r="BC105" s="14">
        <v>87</v>
      </c>
      <c r="BD105" s="14">
        <v>1</v>
      </c>
      <c r="BE105" s="14">
        <v>2</v>
      </c>
      <c r="BF105" s="14">
        <v>1</v>
      </c>
      <c r="BG105" s="14">
        <v>2</v>
      </c>
      <c r="BH105" s="14">
        <v>175.3</v>
      </c>
      <c r="BI105" s="14">
        <v>22.56</v>
      </c>
      <c r="BJ105" s="14">
        <v>5</v>
      </c>
      <c r="BK105" s="14">
        <v>0</v>
      </c>
      <c r="BL105" s="14">
        <v>1</v>
      </c>
      <c r="BM105" s="14">
        <v>3</v>
      </c>
      <c r="BN105" s="14">
        <v>0</v>
      </c>
      <c r="BO105" s="14">
        <f>IF(BC105&gt;=85,1,0)</f>
        <v>1</v>
      </c>
      <c r="BP105" s="14">
        <f>IF(BD105=1,1,0)</f>
        <v>1</v>
      </c>
      <c r="BQ105" s="14">
        <v>1</v>
      </c>
      <c r="BR105" s="14">
        <v>0</v>
      </c>
      <c r="BS105" s="14">
        <v>0</v>
      </c>
      <c r="BT105" s="14">
        <v>1</v>
      </c>
      <c r="BU105" s="14">
        <v>0</v>
      </c>
      <c r="BV105" s="14">
        <f t="shared" si="37"/>
        <v>4</v>
      </c>
      <c r="BW105" s="14">
        <v>4</v>
      </c>
      <c r="BX105" s="14">
        <v>0</v>
      </c>
      <c r="BY105" s="14">
        <v>0</v>
      </c>
      <c r="BZ105" s="14">
        <v>1</v>
      </c>
      <c r="CA105" s="14">
        <v>0</v>
      </c>
      <c r="CB105" s="14">
        <v>1</v>
      </c>
      <c r="CC105" s="14">
        <v>0</v>
      </c>
      <c r="CD105" s="14">
        <v>0</v>
      </c>
      <c r="CE105" s="14">
        <v>0</v>
      </c>
      <c r="CF105" s="14">
        <f t="shared" si="38"/>
        <v>2</v>
      </c>
      <c r="CG105" s="14">
        <v>5</v>
      </c>
      <c r="CH105" s="14">
        <v>5</v>
      </c>
      <c r="CI105" s="14">
        <v>4</v>
      </c>
      <c r="CJ105" s="14">
        <v>5</v>
      </c>
      <c r="CK105" s="14">
        <f t="shared" si="39"/>
        <v>19</v>
      </c>
      <c r="CL105" s="14">
        <v>0</v>
      </c>
      <c r="CM105" s="14">
        <v>1</v>
      </c>
      <c r="CN105" s="14">
        <v>2</v>
      </c>
      <c r="CO105" s="14">
        <v>3</v>
      </c>
      <c r="CP105" s="14">
        <v>1</v>
      </c>
      <c r="CQ105" s="14">
        <v>3</v>
      </c>
      <c r="CR105" s="14">
        <v>1</v>
      </c>
      <c r="CS105" s="14">
        <v>2</v>
      </c>
      <c r="CT105" s="14">
        <v>80</v>
      </c>
      <c r="CU105" s="14">
        <v>1</v>
      </c>
      <c r="CV105" s="14">
        <v>1</v>
      </c>
      <c r="CW105" s="14">
        <v>1</v>
      </c>
      <c r="CX105" s="14">
        <v>1</v>
      </c>
      <c r="CY105" s="14">
        <v>1</v>
      </c>
      <c r="CZ105" s="14">
        <v>1</v>
      </c>
      <c r="DA105" s="14">
        <f t="shared" si="40"/>
        <v>6</v>
      </c>
      <c r="DB105" s="14">
        <v>1</v>
      </c>
      <c r="DC105" s="14">
        <v>1</v>
      </c>
      <c r="DD105" s="14">
        <v>1</v>
      </c>
      <c r="DE105" s="14">
        <v>1</v>
      </c>
      <c r="DF105" s="14">
        <v>1</v>
      </c>
      <c r="DG105" s="14">
        <v>1</v>
      </c>
      <c r="DH105" s="14">
        <f t="shared" si="41"/>
        <v>6</v>
      </c>
      <c r="DI105" s="14">
        <f t="shared" si="42"/>
        <v>0</v>
      </c>
      <c r="DJ105" s="14">
        <v>1</v>
      </c>
      <c r="DK105" s="14">
        <v>0</v>
      </c>
      <c r="DL105" s="14">
        <v>0</v>
      </c>
      <c r="DM105" s="14">
        <v>0</v>
      </c>
      <c r="DN105" s="14">
        <v>0</v>
      </c>
      <c r="DO105" s="14">
        <v>1</v>
      </c>
      <c r="DP105" s="14">
        <v>1</v>
      </c>
      <c r="DQ105" s="14">
        <v>1</v>
      </c>
      <c r="DR105" s="14">
        <f t="shared" si="43"/>
        <v>4</v>
      </c>
      <c r="DS105" s="14">
        <v>1</v>
      </c>
      <c r="DT105" s="14">
        <v>0</v>
      </c>
      <c r="DU105" s="14">
        <v>0</v>
      </c>
      <c r="DV105" s="14">
        <v>0</v>
      </c>
      <c r="DW105" s="14">
        <v>0</v>
      </c>
      <c r="DX105" s="14">
        <v>1</v>
      </c>
      <c r="DY105" s="14">
        <v>1</v>
      </c>
      <c r="DZ105" s="14">
        <v>1</v>
      </c>
      <c r="EA105" s="14">
        <f t="shared" si="44"/>
        <v>4</v>
      </c>
      <c r="EB105" s="14">
        <f t="shared" si="45"/>
        <v>0</v>
      </c>
      <c r="EC105" s="14">
        <v>0</v>
      </c>
      <c r="ED105" s="14">
        <v>0</v>
      </c>
      <c r="EE105" s="14">
        <f t="shared" si="46"/>
        <v>0</v>
      </c>
      <c r="EF105" s="14">
        <v>5</v>
      </c>
      <c r="EG105" s="14">
        <v>5</v>
      </c>
      <c r="EH105" s="14">
        <v>5</v>
      </c>
      <c r="EI105" s="14">
        <v>5</v>
      </c>
      <c r="EJ105" s="14">
        <f t="shared" si="47"/>
        <v>20</v>
      </c>
    </row>
    <row r="106" spans="1:250" s="14" customFormat="1">
      <c r="A106" s="14">
        <v>97</v>
      </c>
      <c r="B106" s="14">
        <v>1</v>
      </c>
      <c r="C106" s="60">
        <v>1</v>
      </c>
      <c r="D106" s="14">
        <v>1</v>
      </c>
      <c r="E106" s="14">
        <v>1</v>
      </c>
      <c r="F106" s="14" t="s">
        <v>2489</v>
      </c>
      <c r="G106" s="14" t="s">
        <v>1928</v>
      </c>
      <c r="H106" s="14" t="s">
        <v>1977</v>
      </c>
      <c r="I106" s="14" t="s">
        <v>2048</v>
      </c>
      <c r="K106" s="14" t="s">
        <v>2490</v>
      </c>
      <c r="L106" s="14">
        <v>4</v>
      </c>
      <c r="M106" s="14">
        <v>6</v>
      </c>
      <c r="N106" s="14">
        <v>4</v>
      </c>
      <c r="O106" s="14" t="s">
        <v>2491</v>
      </c>
      <c r="P106" s="14" t="s">
        <v>2469</v>
      </c>
      <c r="Q106" s="14" t="s">
        <v>2492</v>
      </c>
      <c r="R106" s="14" t="s">
        <v>2493</v>
      </c>
      <c r="AX106" s="14">
        <v>1</v>
      </c>
      <c r="AY106" s="14">
        <v>0</v>
      </c>
      <c r="AZ106" s="14">
        <v>2</v>
      </c>
      <c r="BA106" s="14">
        <v>7</v>
      </c>
      <c r="BC106" s="14">
        <v>91</v>
      </c>
      <c r="BD106" s="14">
        <v>0</v>
      </c>
      <c r="BE106" s="14">
        <v>1</v>
      </c>
      <c r="BF106" s="14">
        <v>1</v>
      </c>
      <c r="BG106" s="14">
        <v>2</v>
      </c>
      <c r="BH106" s="14">
        <v>165.1</v>
      </c>
      <c r="BI106" s="14">
        <v>25.79</v>
      </c>
      <c r="BJ106" s="14">
        <v>0</v>
      </c>
      <c r="BK106" s="14">
        <v>0</v>
      </c>
      <c r="BL106" s="14">
        <v>5</v>
      </c>
      <c r="BM106" s="14">
        <v>3</v>
      </c>
      <c r="BN106" s="14">
        <v>0</v>
      </c>
      <c r="BO106" s="14">
        <f>IF(BE106&gt;=85,1,0)</f>
        <v>0</v>
      </c>
      <c r="BP106" s="14">
        <f>IF(BF106=1,1,0)</f>
        <v>1</v>
      </c>
      <c r="BQ106" s="14">
        <v>1</v>
      </c>
      <c r="BR106" s="14">
        <v>1</v>
      </c>
      <c r="BS106" s="14">
        <v>0</v>
      </c>
      <c r="BT106" s="14">
        <v>0</v>
      </c>
      <c r="BU106" s="14">
        <v>1</v>
      </c>
      <c r="BV106" s="14">
        <f t="shared" si="37"/>
        <v>4</v>
      </c>
      <c r="BW106" s="14">
        <v>3</v>
      </c>
      <c r="BX106" s="14">
        <v>0</v>
      </c>
      <c r="BY106" s="14">
        <v>0</v>
      </c>
      <c r="BZ106" s="14">
        <v>0</v>
      </c>
      <c r="CA106" s="14">
        <v>1</v>
      </c>
      <c r="CB106" s="14">
        <v>0</v>
      </c>
      <c r="CC106" s="14">
        <v>0</v>
      </c>
      <c r="CD106" s="14">
        <v>0</v>
      </c>
      <c r="CE106" s="14">
        <v>0</v>
      </c>
      <c r="CF106" s="14">
        <f t="shared" si="38"/>
        <v>1</v>
      </c>
      <c r="CG106" s="14">
        <v>5</v>
      </c>
      <c r="CH106" s="14">
        <v>5</v>
      </c>
      <c r="CI106" s="14">
        <v>4</v>
      </c>
      <c r="CJ106" s="14">
        <v>5</v>
      </c>
      <c r="CK106" s="14">
        <f t="shared" si="39"/>
        <v>19</v>
      </c>
      <c r="CL106" s="14">
        <v>1</v>
      </c>
      <c r="CM106" s="14">
        <v>4</v>
      </c>
      <c r="CN106" s="14">
        <v>0</v>
      </c>
      <c r="CO106" s="14">
        <v>2</v>
      </c>
      <c r="CP106" s="14">
        <v>1</v>
      </c>
      <c r="CQ106" s="14">
        <v>2</v>
      </c>
      <c r="CR106" s="14">
        <v>4</v>
      </c>
      <c r="CS106" s="14">
        <v>1</v>
      </c>
      <c r="CT106" s="14">
        <v>60</v>
      </c>
      <c r="CU106" s="14">
        <v>1</v>
      </c>
      <c r="CV106" s="14">
        <v>1</v>
      </c>
      <c r="CW106" s="14">
        <v>1</v>
      </c>
      <c r="CX106" s="14">
        <v>1</v>
      </c>
      <c r="CY106" s="14">
        <v>1</v>
      </c>
      <c r="CZ106" s="14">
        <v>1</v>
      </c>
      <c r="DA106" s="14">
        <f t="shared" si="40"/>
        <v>6</v>
      </c>
      <c r="DB106" s="14">
        <v>1</v>
      </c>
      <c r="DC106" s="14">
        <v>1</v>
      </c>
      <c r="DD106" s="14">
        <v>1</v>
      </c>
      <c r="DE106" s="14">
        <v>1</v>
      </c>
      <c r="DF106" s="14">
        <v>1</v>
      </c>
      <c r="DG106" s="14">
        <v>1</v>
      </c>
      <c r="DH106" s="14">
        <f t="shared" si="41"/>
        <v>6</v>
      </c>
      <c r="DI106" s="14">
        <f t="shared" si="42"/>
        <v>0</v>
      </c>
      <c r="DJ106" s="14">
        <v>1</v>
      </c>
      <c r="DK106" s="14">
        <v>1</v>
      </c>
      <c r="DL106" s="14">
        <v>1</v>
      </c>
      <c r="DM106" s="14">
        <v>1</v>
      </c>
      <c r="DN106" s="14">
        <v>1</v>
      </c>
      <c r="DO106" s="14">
        <v>0</v>
      </c>
      <c r="DP106" s="14">
        <v>1</v>
      </c>
      <c r="DQ106" s="14">
        <v>1</v>
      </c>
      <c r="DR106" s="14">
        <f t="shared" si="43"/>
        <v>7</v>
      </c>
      <c r="DS106" s="14">
        <v>1</v>
      </c>
      <c r="DT106" s="14">
        <v>1</v>
      </c>
      <c r="DU106" s="14">
        <v>1</v>
      </c>
      <c r="DV106" s="14">
        <v>0</v>
      </c>
      <c r="DW106" s="14">
        <v>1</v>
      </c>
      <c r="DX106" s="14">
        <v>1</v>
      </c>
      <c r="DY106" s="14">
        <v>1</v>
      </c>
      <c r="DZ106" s="14">
        <v>1</v>
      </c>
      <c r="EA106" s="14">
        <f t="shared" si="44"/>
        <v>7</v>
      </c>
      <c r="EB106" s="14">
        <f t="shared" si="45"/>
        <v>0</v>
      </c>
      <c r="EC106" s="14">
        <v>1</v>
      </c>
      <c r="ED106" s="14">
        <v>0</v>
      </c>
      <c r="EE106" s="14">
        <f t="shared" si="46"/>
        <v>1</v>
      </c>
      <c r="EF106" s="14">
        <v>5</v>
      </c>
      <c r="EG106" s="14">
        <v>5</v>
      </c>
      <c r="EH106" s="14">
        <v>5</v>
      </c>
      <c r="EI106" s="14">
        <v>5</v>
      </c>
      <c r="EJ106" s="14">
        <f t="shared" si="47"/>
        <v>20</v>
      </c>
    </row>
    <row r="107" spans="1:250" s="14" customFormat="1">
      <c r="A107" s="14">
        <v>98</v>
      </c>
      <c r="B107" s="61">
        <v>1</v>
      </c>
      <c r="C107" s="60">
        <v>1</v>
      </c>
      <c r="D107" s="14">
        <v>1</v>
      </c>
      <c r="E107" s="14">
        <v>1</v>
      </c>
      <c r="F107" s="14" t="s">
        <v>2100</v>
      </c>
      <c r="G107" s="14" t="s">
        <v>1928</v>
      </c>
      <c r="H107" s="14" t="s">
        <v>1977</v>
      </c>
      <c r="I107" s="14" t="s">
        <v>2100</v>
      </c>
      <c r="K107" s="1" t="s">
        <v>3991</v>
      </c>
      <c r="L107" s="14">
        <v>4</v>
      </c>
      <c r="M107" s="14">
        <v>5</v>
      </c>
      <c r="N107" s="14">
        <v>5</v>
      </c>
      <c r="O107" s="14" t="s">
        <v>2335</v>
      </c>
      <c r="P107" s="14" t="s">
        <v>4111</v>
      </c>
      <c r="Q107" s="14" t="s">
        <v>3083</v>
      </c>
      <c r="R107" s="14" t="s">
        <v>2977</v>
      </c>
      <c r="S107" s="14" t="s">
        <v>4112</v>
      </c>
      <c r="AX107" s="14">
        <v>2</v>
      </c>
      <c r="AY107" s="14">
        <v>1</v>
      </c>
      <c r="AZ107" s="14">
        <v>2</v>
      </c>
      <c r="BA107" s="14">
        <v>3</v>
      </c>
      <c r="BC107" s="14">
        <v>56</v>
      </c>
      <c r="BD107" s="14">
        <v>1</v>
      </c>
      <c r="BE107" s="14">
        <v>3</v>
      </c>
      <c r="BF107" s="14">
        <v>2</v>
      </c>
      <c r="BG107" s="14">
        <v>4</v>
      </c>
      <c r="BH107" s="14">
        <v>180.3</v>
      </c>
      <c r="BI107" s="61" t="s">
        <v>4113</v>
      </c>
      <c r="BJ107" s="14">
        <v>0</v>
      </c>
      <c r="BK107" s="14">
        <v>2</v>
      </c>
      <c r="BL107" s="14">
        <v>4</v>
      </c>
      <c r="BM107" s="14">
        <v>1</v>
      </c>
      <c r="BN107" s="14">
        <v>0</v>
      </c>
      <c r="BO107" s="14">
        <f>IF(BC107&gt;=85,1,0)</f>
        <v>0</v>
      </c>
      <c r="BP107" s="14">
        <f>IF(BD107=1,1,0)</f>
        <v>1</v>
      </c>
      <c r="BQ107" s="14">
        <v>1</v>
      </c>
      <c r="BR107" s="14">
        <v>1</v>
      </c>
      <c r="BS107" s="14">
        <v>1</v>
      </c>
      <c r="BT107" s="14">
        <v>1</v>
      </c>
      <c r="BU107" s="14">
        <v>0</v>
      </c>
      <c r="BV107" s="14">
        <f t="shared" si="37"/>
        <v>5</v>
      </c>
      <c r="BW107" s="14">
        <v>4</v>
      </c>
      <c r="BX107" s="14">
        <v>0</v>
      </c>
      <c r="BY107" s="14">
        <v>0</v>
      </c>
      <c r="BZ107" s="14">
        <v>0</v>
      </c>
      <c r="CA107" s="14">
        <v>0</v>
      </c>
      <c r="CB107" s="14">
        <v>0</v>
      </c>
      <c r="CC107" s="14">
        <v>0</v>
      </c>
      <c r="CD107" s="14">
        <v>0</v>
      </c>
      <c r="CE107" s="14">
        <v>0</v>
      </c>
      <c r="CF107" s="14">
        <f t="shared" si="38"/>
        <v>0</v>
      </c>
      <c r="CG107" s="14">
        <v>5</v>
      </c>
      <c r="CH107" s="14">
        <v>5</v>
      </c>
      <c r="CI107" s="14">
        <v>5</v>
      </c>
      <c r="CJ107" s="14">
        <v>5</v>
      </c>
      <c r="CK107" s="14">
        <f t="shared" si="39"/>
        <v>20</v>
      </c>
      <c r="CL107" s="14">
        <v>0</v>
      </c>
      <c r="CM107" s="14">
        <v>1</v>
      </c>
      <c r="CN107" s="14">
        <v>0</v>
      </c>
      <c r="CO107" s="14">
        <v>3</v>
      </c>
      <c r="CP107" s="14">
        <v>1</v>
      </c>
      <c r="CQ107" s="14">
        <v>1</v>
      </c>
      <c r="CR107" s="14">
        <v>4</v>
      </c>
      <c r="CS107" s="14">
        <v>2</v>
      </c>
      <c r="CT107" s="14">
        <v>60</v>
      </c>
      <c r="CU107" s="14">
        <v>1</v>
      </c>
      <c r="CV107" s="14">
        <v>1</v>
      </c>
      <c r="CW107" s="14">
        <v>1</v>
      </c>
      <c r="CX107" s="14">
        <v>1</v>
      </c>
      <c r="CY107" s="14">
        <v>1</v>
      </c>
      <c r="CZ107" s="14">
        <v>1</v>
      </c>
      <c r="DA107" s="14">
        <f t="shared" si="40"/>
        <v>6</v>
      </c>
      <c r="DB107" s="14">
        <v>1</v>
      </c>
      <c r="DC107" s="14">
        <v>1</v>
      </c>
      <c r="DD107" s="14">
        <v>1</v>
      </c>
      <c r="DE107" s="14">
        <v>1</v>
      </c>
      <c r="DF107" s="14">
        <v>1</v>
      </c>
      <c r="DG107" s="14">
        <v>1</v>
      </c>
      <c r="DH107" s="14">
        <f t="shared" si="41"/>
        <v>6</v>
      </c>
      <c r="DI107" s="14">
        <f t="shared" si="42"/>
        <v>0</v>
      </c>
      <c r="DJ107" s="14">
        <v>1</v>
      </c>
      <c r="DK107" s="14">
        <v>1</v>
      </c>
      <c r="DL107" s="14">
        <v>1</v>
      </c>
      <c r="DM107" s="14">
        <v>1</v>
      </c>
      <c r="DN107" s="14">
        <v>1</v>
      </c>
      <c r="DO107" s="14">
        <v>1</v>
      </c>
      <c r="DP107" s="14">
        <v>1</v>
      </c>
      <c r="DQ107" s="14">
        <v>1</v>
      </c>
      <c r="DR107" s="14">
        <f t="shared" si="43"/>
        <v>8</v>
      </c>
      <c r="DS107" s="14">
        <v>1</v>
      </c>
      <c r="DT107" s="14">
        <v>1</v>
      </c>
      <c r="DU107" s="14">
        <v>1</v>
      </c>
      <c r="DV107" s="14">
        <v>1</v>
      </c>
      <c r="DW107" s="14">
        <v>1</v>
      </c>
      <c r="DX107" s="14">
        <v>1</v>
      </c>
      <c r="DY107" s="14">
        <v>1</v>
      </c>
      <c r="DZ107" s="14">
        <v>1</v>
      </c>
      <c r="EA107" s="14">
        <f t="shared" si="44"/>
        <v>8</v>
      </c>
      <c r="EB107" s="14">
        <f t="shared" si="45"/>
        <v>0</v>
      </c>
      <c r="EC107" s="14">
        <v>1</v>
      </c>
      <c r="ED107" s="14">
        <v>1</v>
      </c>
      <c r="EE107" s="14">
        <f t="shared" si="46"/>
        <v>2</v>
      </c>
      <c r="EF107" s="14">
        <v>5</v>
      </c>
      <c r="EG107" s="14">
        <v>5</v>
      </c>
      <c r="EH107" s="14">
        <v>5</v>
      </c>
      <c r="EI107" s="14">
        <v>5</v>
      </c>
      <c r="EJ107" s="14">
        <f t="shared" si="47"/>
        <v>20</v>
      </c>
    </row>
    <row r="108" spans="1:250" s="14" customFormat="1">
      <c r="A108" s="14">
        <v>99</v>
      </c>
      <c r="B108" s="64">
        <v>2</v>
      </c>
      <c r="C108" s="3">
        <v>1</v>
      </c>
      <c r="D108" s="1">
        <v>3</v>
      </c>
      <c r="E108" s="1">
        <v>1</v>
      </c>
      <c r="F108" s="1" t="s">
        <v>4856</v>
      </c>
      <c r="G108" s="1" t="s">
        <v>2048</v>
      </c>
      <c r="H108" s="1" t="s">
        <v>2100</v>
      </c>
      <c r="I108" s="1" t="s">
        <v>1928</v>
      </c>
      <c r="J108" s="1" t="s">
        <v>2655</v>
      </c>
      <c r="K108" s="1" t="s">
        <v>3308</v>
      </c>
      <c r="L108" s="1">
        <v>5</v>
      </c>
      <c r="M108" s="1">
        <v>6</v>
      </c>
      <c r="N108" s="1">
        <v>11</v>
      </c>
      <c r="O108" s="1" t="s">
        <v>5604</v>
      </c>
      <c r="P108" s="1" t="s">
        <v>5605</v>
      </c>
      <c r="Q108" s="1" t="s">
        <v>2832</v>
      </c>
      <c r="R108" s="1" t="s">
        <v>2951</v>
      </c>
      <c r="S108" s="1" t="s">
        <v>2335</v>
      </c>
      <c r="T108" s="1" t="s">
        <v>5606</v>
      </c>
      <c r="U108" s="1" t="s">
        <v>3963</v>
      </c>
      <c r="V108" s="1" t="s">
        <v>5607</v>
      </c>
      <c r="W108" s="1" t="s">
        <v>5608</v>
      </c>
      <c r="X108" s="1" t="s">
        <v>5609</v>
      </c>
      <c r="Y108" s="1" t="s">
        <v>5610</v>
      </c>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v>1</v>
      </c>
      <c r="AY108" s="1">
        <v>0</v>
      </c>
      <c r="AZ108" s="1">
        <v>2</v>
      </c>
      <c r="BA108" s="1">
        <v>8</v>
      </c>
      <c r="BB108" s="1"/>
      <c r="BC108" s="1">
        <v>92</v>
      </c>
      <c r="BD108" s="1">
        <v>0</v>
      </c>
      <c r="BE108" s="1">
        <v>3</v>
      </c>
      <c r="BF108" s="1">
        <v>2</v>
      </c>
      <c r="BG108" s="1">
        <v>2</v>
      </c>
      <c r="BH108" s="1">
        <v>152.4</v>
      </c>
      <c r="BI108" s="1">
        <v>21.27</v>
      </c>
      <c r="BJ108" s="1">
        <v>4</v>
      </c>
      <c r="BK108" s="1">
        <v>0</v>
      </c>
      <c r="BL108" s="1">
        <v>1</v>
      </c>
      <c r="BM108" s="1">
        <v>3</v>
      </c>
      <c r="BN108" s="1">
        <v>1</v>
      </c>
      <c r="BO108" s="1">
        <f>IF(AZ108&gt;=85,1,0)</f>
        <v>0</v>
      </c>
      <c r="BP108" s="1">
        <f>IF(BA108=1,1,0)</f>
        <v>0</v>
      </c>
      <c r="BQ108" s="1">
        <v>1</v>
      </c>
      <c r="BR108" s="1">
        <v>1</v>
      </c>
      <c r="BS108" s="1">
        <v>1</v>
      </c>
      <c r="BT108" s="1">
        <v>1</v>
      </c>
      <c r="BU108" s="1">
        <v>1</v>
      </c>
      <c r="BV108" s="14">
        <f t="shared" si="37"/>
        <v>5</v>
      </c>
      <c r="BW108" s="1">
        <v>4</v>
      </c>
      <c r="BX108" s="1">
        <v>0</v>
      </c>
      <c r="BY108" s="1">
        <v>1</v>
      </c>
      <c r="BZ108" s="1">
        <v>0</v>
      </c>
      <c r="CA108" s="1">
        <v>1</v>
      </c>
      <c r="CB108" s="1">
        <v>1</v>
      </c>
      <c r="CC108" s="1">
        <v>0</v>
      </c>
      <c r="CD108" s="1">
        <v>1</v>
      </c>
      <c r="CE108" s="1">
        <v>1</v>
      </c>
      <c r="CF108" s="1">
        <f t="shared" si="38"/>
        <v>5</v>
      </c>
      <c r="CG108" s="1">
        <v>1</v>
      </c>
      <c r="CH108" s="1">
        <v>1</v>
      </c>
      <c r="CI108" s="1">
        <v>1</v>
      </c>
      <c r="CJ108" s="1">
        <v>1</v>
      </c>
      <c r="CK108" s="1">
        <f t="shared" si="39"/>
        <v>4</v>
      </c>
      <c r="CL108" s="1">
        <v>0</v>
      </c>
      <c r="CM108" s="1">
        <v>4</v>
      </c>
      <c r="CN108" s="1">
        <v>0</v>
      </c>
      <c r="CO108" s="1">
        <v>5</v>
      </c>
      <c r="CP108" s="1">
        <v>5</v>
      </c>
      <c r="CQ108" s="1">
        <v>5</v>
      </c>
      <c r="CR108" s="1">
        <v>3</v>
      </c>
      <c r="CS108" s="1">
        <v>3</v>
      </c>
      <c r="CT108" s="1">
        <v>15</v>
      </c>
      <c r="CU108" s="1">
        <v>0</v>
      </c>
      <c r="CV108" s="1">
        <v>0</v>
      </c>
      <c r="CW108" s="1">
        <v>0</v>
      </c>
      <c r="CX108" s="1">
        <v>0</v>
      </c>
      <c r="CY108" s="1">
        <v>0</v>
      </c>
      <c r="CZ108" s="1">
        <v>0</v>
      </c>
      <c r="DA108" s="1">
        <f t="shared" si="40"/>
        <v>0</v>
      </c>
      <c r="DB108" s="1">
        <v>0</v>
      </c>
      <c r="DC108" s="1">
        <v>0</v>
      </c>
      <c r="DD108" s="1">
        <v>0</v>
      </c>
      <c r="DE108" s="1">
        <v>0</v>
      </c>
      <c r="DF108" s="1">
        <v>0</v>
      </c>
      <c r="DG108" s="1">
        <v>0</v>
      </c>
      <c r="DH108" s="1">
        <f t="shared" si="41"/>
        <v>0</v>
      </c>
      <c r="DI108" s="14">
        <f t="shared" si="42"/>
        <v>0</v>
      </c>
      <c r="DJ108" s="1">
        <v>0</v>
      </c>
      <c r="DK108" s="1">
        <v>0</v>
      </c>
      <c r="DL108" s="1">
        <v>0</v>
      </c>
      <c r="DM108" s="1">
        <v>0</v>
      </c>
      <c r="DN108" s="1">
        <v>0</v>
      </c>
      <c r="DO108" s="1">
        <v>0</v>
      </c>
      <c r="DP108" s="1">
        <v>0</v>
      </c>
      <c r="DQ108" s="1">
        <v>0</v>
      </c>
      <c r="DR108" s="1">
        <f t="shared" si="43"/>
        <v>0</v>
      </c>
      <c r="DS108" s="1">
        <v>0</v>
      </c>
      <c r="DT108" s="1">
        <v>0</v>
      </c>
      <c r="DU108" s="1">
        <v>0</v>
      </c>
      <c r="DV108" s="1">
        <v>0</v>
      </c>
      <c r="DW108" s="1">
        <v>0</v>
      </c>
      <c r="DX108" s="1">
        <v>0</v>
      </c>
      <c r="DY108" s="1">
        <v>0</v>
      </c>
      <c r="DZ108" s="1">
        <v>0</v>
      </c>
      <c r="EA108" s="1">
        <f t="shared" si="44"/>
        <v>0</v>
      </c>
      <c r="EB108" s="14">
        <f t="shared" si="45"/>
        <v>0</v>
      </c>
      <c r="EC108" s="1">
        <v>3</v>
      </c>
      <c r="ED108" s="1" t="s">
        <v>5611</v>
      </c>
      <c r="EE108" s="1">
        <f t="shared" si="46"/>
        <v>3</v>
      </c>
      <c r="EF108" s="1">
        <v>5</v>
      </c>
      <c r="EG108" s="1">
        <v>5</v>
      </c>
      <c r="EH108" s="1">
        <v>5</v>
      </c>
      <c r="EI108" s="1">
        <v>5</v>
      </c>
      <c r="EJ108" s="1">
        <f t="shared" si="47"/>
        <v>20</v>
      </c>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row>
    <row r="109" spans="1:250" s="14" customFormat="1">
      <c r="A109" s="14">
        <v>100</v>
      </c>
      <c r="B109" s="61">
        <v>1</v>
      </c>
      <c r="C109" s="60">
        <v>1</v>
      </c>
      <c r="D109" s="14">
        <v>1</v>
      </c>
      <c r="E109" s="14">
        <v>1</v>
      </c>
      <c r="F109" s="14" t="s">
        <v>1955</v>
      </c>
      <c r="G109" s="14" t="s">
        <v>1928</v>
      </c>
      <c r="H109" s="14" t="s">
        <v>1977</v>
      </c>
      <c r="I109" s="14" t="s">
        <v>2322</v>
      </c>
      <c r="J109" s="14" t="s">
        <v>1941</v>
      </c>
      <c r="K109" s="1" t="s">
        <v>3932</v>
      </c>
      <c r="L109" s="14">
        <v>5</v>
      </c>
      <c r="M109" s="14">
        <v>7</v>
      </c>
      <c r="N109" s="14">
        <v>8</v>
      </c>
      <c r="O109" s="14" t="s">
        <v>3933</v>
      </c>
      <c r="P109" s="14" t="s">
        <v>2335</v>
      </c>
      <c r="Q109" s="14" t="s">
        <v>2366</v>
      </c>
      <c r="R109" s="14" t="s">
        <v>2425</v>
      </c>
      <c r="S109" s="14" t="s">
        <v>2774</v>
      </c>
      <c r="T109" s="14" t="s">
        <v>3934</v>
      </c>
      <c r="U109" s="14" t="s">
        <v>2474</v>
      </c>
      <c r="V109" s="14" t="s">
        <v>2816</v>
      </c>
      <c r="AX109" s="14">
        <v>1</v>
      </c>
      <c r="AZ109" s="14">
        <v>2</v>
      </c>
      <c r="BA109" s="14">
        <v>10</v>
      </c>
      <c r="BC109" s="14">
        <v>94</v>
      </c>
      <c r="BD109" s="14">
        <v>1</v>
      </c>
      <c r="BE109" s="14">
        <v>1</v>
      </c>
      <c r="BF109" s="14">
        <v>1</v>
      </c>
      <c r="BG109" s="14">
        <v>2</v>
      </c>
      <c r="BH109" s="14">
        <v>167.6</v>
      </c>
      <c r="BI109" s="14">
        <v>29.05</v>
      </c>
      <c r="BJ109" s="14">
        <v>1</v>
      </c>
      <c r="BK109" s="14">
        <v>1</v>
      </c>
      <c r="BL109" s="14">
        <v>3</v>
      </c>
      <c r="BM109" s="14">
        <v>3</v>
      </c>
      <c r="BN109" s="14">
        <v>1</v>
      </c>
      <c r="BO109" s="14">
        <f>IF(BC109&gt;=85,1,0)</f>
        <v>1</v>
      </c>
      <c r="BP109" s="14">
        <f>IF(BD109=1,1,0)</f>
        <v>1</v>
      </c>
      <c r="BQ109" s="14">
        <v>1</v>
      </c>
      <c r="BR109" s="14">
        <v>0</v>
      </c>
      <c r="BS109" s="14">
        <v>0</v>
      </c>
      <c r="BT109" s="14">
        <v>1</v>
      </c>
      <c r="BU109" s="14">
        <v>1</v>
      </c>
      <c r="BV109" s="14">
        <f t="shared" si="37"/>
        <v>5</v>
      </c>
      <c r="BW109" s="14">
        <v>4</v>
      </c>
      <c r="BX109" s="14">
        <v>1</v>
      </c>
      <c r="BY109" s="14">
        <v>0</v>
      </c>
      <c r="BZ109" s="14">
        <v>1</v>
      </c>
      <c r="CA109" s="14">
        <v>0</v>
      </c>
      <c r="CB109" s="14">
        <v>0</v>
      </c>
      <c r="CC109" s="14">
        <v>0</v>
      </c>
      <c r="CD109" s="14">
        <v>1</v>
      </c>
      <c r="CE109" s="14">
        <v>0</v>
      </c>
      <c r="CF109" s="14">
        <f t="shared" si="38"/>
        <v>3</v>
      </c>
      <c r="CG109" s="14">
        <v>5</v>
      </c>
      <c r="CH109" s="14">
        <v>5</v>
      </c>
      <c r="CI109" s="14">
        <v>4</v>
      </c>
      <c r="CJ109" s="14">
        <v>4</v>
      </c>
      <c r="CK109" s="14">
        <f t="shared" si="39"/>
        <v>18</v>
      </c>
      <c r="CL109" s="14">
        <v>0</v>
      </c>
      <c r="CM109" s="14">
        <v>1</v>
      </c>
      <c r="CN109" s="14">
        <v>0</v>
      </c>
      <c r="CO109" s="14">
        <v>4</v>
      </c>
      <c r="CP109" s="14">
        <v>1</v>
      </c>
      <c r="CQ109" s="14">
        <v>4</v>
      </c>
      <c r="CR109" s="14">
        <v>5</v>
      </c>
      <c r="CS109" s="14">
        <v>3</v>
      </c>
      <c r="CT109" s="14">
        <v>40</v>
      </c>
      <c r="CU109" s="14">
        <v>1</v>
      </c>
      <c r="CV109" s="14">
        <v>1</v>
      </c>
      <c r="CW109" s="14">
        <v>1</v>
      </c>
      <c r="CX109" s="14">
        <v>1</v>
      </c>
      <c r="CY109" s="14">
        <v>1</v>
      </c>
      <c r="CZ109" s="14">
        <v>1</v>
      </c>
      <c r="DA109" s="14">
        <f t="shared" si="40"/>
        <v>6</v>
      </c>
      <c r="DB109" s="14">
        <v>1</v>
      </c>
      <c r="DC109" s="14">
        <v>1</v>
      </c>
      <c r="DD109" s="14">
        <v>1</v>
      </c>
      <c r="DE109" s="14">
        <v>1</v>
      </c>
      <c r="DF109" s="14">
        <v>1</v>
      </c>
      <c r="DG109" s="14">
        <v>1</v>
      </c>
      <c r="DH109" s="14">
        <f t="shared" si="41"/>
        <v>6</v>
      </c>
      <c r="DI109" s="14">
        <f t="shared" si="42"/>
        <v>0</v>
      </c>
      <c r="DJ109" s="14">
        <v>1</v>
      </c>
      <c r="DK109" s="14">
        <v>1</v>
      </c>
      <c r="DL109" s="14">
        <v>1</v>
      </c>
      <c r="DM109" s="14">
        <v>0</v>
      </c>
      <c r="DN109" s="14">
        <v>0</v>
      </c>
      <c r="DO109" s="14">
        <v>0</v>
      </c>
      <c r="DP109" s="14">
        <v>0</v>
      </c>
      <c r="DQ109" s="14">
        <v>1</v>
      </c>
      <c r="DR109" s="14">
        <f t="shared" si="43"/>
        <v>4</v>
      </c>
      <c r="DS109" s="14">
        <v>1</v>
      </c>
      <c r="DT109" s="14">
        <v>0</v>
      </c>
      <c r="DU109" s="14">
        <v>0</v>
      </c>
      <c r="DV109" s="14">
        <v>0</v>
      </c>
      <c r="DW109" s="14">
        <v>0</v>
      </c>
      <c r="DX109" s="14">
        <v>0</v>
      </c>
      <c r="DY109" s="14">
        <v>0</v>
      </c>
      <c r="DZ109" s="14">
        <v>1</v>
      </c>
      <c r="EA109" s="14">
        <f t="shared" si="44"/>
        <v>2</v>
      </c>
      <c r="EB109" s="14">
        <f t="shared" si="45"/>
        <v>-2</v>
      </c>
      <c r="EC109" s="14">
        <v>2</v>
      </c>
      <c r="ED109" s="14">
        <v>3</v>
      </c>
      <c r="EE109" s="14">
        <f t="shared" si="46"/>
        <v>5</v>
      </c>
      <c r="EF109" s="14">
        <v>5</v>
      </c>
      <c r="EG109" s="14">
        <v>5</v>
      </c>
      <c r="EH109" s="14">
        <v>5</v>
      </c>
      <c r="EI109" s="14">
        <v>5</v>
      </c>
      <c r="EJ109" s="14">
        <f t="shared" si="47"/>
        <v>20</v>
      </c>
    </row>
    <row r="110" spans="1:250" s="14" customFormat="1">
      <c r="A110" s="14">
        <v>101</v>
      </c>
      <c r="B110" s="61">
        <v>1</v>
      </c>
      <c r="C110" s="60">
        <v>1</v>
      </c>
      <c r="D110" s="14">
        <v>1</v>
      </c>
      <c r="E110" s="14">
        <v>1</v>
      </c>
      <c r="F110" s="14" t="s">
        <v>1977</v>
      </c>
      <c r="G110" s="14" t="s">
        <v>2100</v>
      </c>
      <c r="H110" s="14" t="s">
        <v>2779</v>
      </c>
      <c r="I110" s="14" t="s">
        <v>1928</v>
      </c>
      <c r="J110" s="14" t="s">
        <v>4185</v>
      </c>
      <c r="K110" s="1"/>
      <c r="L110" s="14">
        <v>5</v>
      </c>
      <c r="M110" s="14">
        <v>5</v>
      </c>
      <c r="N110" s="14">
        <v>12</v>
      </c>
      <c r="O110" s="14" t="s">
        <v>4186</v>
      </c>
      <c r="P110" s="14" t="s">
        <v>4187</v>
      </c>
      <c r="Q110" s="14" t="s">
        <v>4188</v>
      </c>
      <c r="R110" s="14" t="s">
        <v>4189</v>
      </c>
      <c r="S110" s="14" t="s">
        <v>2335</v>
      </c>
      <c r="T110" s="14" t="s">
        <v>4190</v>
      </c>
      <c r="U110" s="14" t="s">
        <v>4191</v>
      </c>
      <c r="V110" s="14" t="s">
        <v>2515</v>
      </c>
      <c r="W110" s="14" t="s">
        <v>4192</v>
      </c>
      <c r="X110" s="14" t="s">
        <v>2797</v>
      </c>
      <c r="Y110" s="14" t="s">
        <v>4193</v>
      </c>
      <c r="Z110" s="14" t="s">
        <v>4194</v>
      </c>
      <c r="AX110" s="14">
        <v>1</v>
      </c>
      <c r="AY110" s="14">
        <v>1</v>
      </c>
      <c r="AZ110" s="14">
        <v>1</v>
      </c>
      <c r="BA110" s="14">
        <v>2</v>
      </c>
      <c r="BC110" s="14">
        <v>70</v>
      </c>
      <c r="BD110" s="14">
        <v>1</v>
      </c>
      <c r="BE110" s="14">
        <v>2</v>
      </c>
      <c r="BF110" s="14">
        <v>1</v>
      </c>
      <c r="BG110" s="14">
        <v>4</v>
      </c>
      <c r="BH110" s="14">
        <v>165.1</v>
      </c>
      <c r="BI110" s="14">
        <v>36.61</v>
      </c>
      <c r="BJ110" s="14">
        <v>0</v>
      </c>
      <c r="BK110" s="14">
        <v>0</v>
      </c>
      <c r="BL110" s="14">
        <v>2</v>
      </c>
      <c r="BM110" s="14">
        <v>3</v>
      </c>
      <c r="BN110" s="14">
        <v>1</v>
      </c>
      <c r="BO110" s="14">
        <f>IF(BC110&gt;=85,1,0)</f>
        <v>0</v>
      </c>
      <c r="BP110" s="14">
        <f>IF(BD110=1,1,0)</f>
        <v>1</v>
      </c>
      <c r="BQ110" s="14">
        <v>0</v>
      </c>
      <c r="BR110" s="14">
        <v>0</v>
      </c>
      <c r="BS110" s="14">
        <v>0</v>
      </c>
      <c r="BT110" s="14">
        <v>1</v>
      </c>
      <c r="BU110" s="14">
        <v>0</v>
      </c>
      <c r="BV110" s="14">
        <f t="shared" si="37"/>
        <v>2</v>
      </c>
      <c r="BW110" s="14">
        <v>2</v>
      </c>
      <c r="BX110" s="14">
        <v>0</v>
      </c>
      <c r="BY110" s="14">
        <v>0</v>
      </c>
      <c r="BZ110" s="14">
        <v>0</v>
      </c>
      <c r="CA110" s="14">
        <v>0</v>
      </c>
      <c r="CB110" s="14">
        <v>0</v>
      </c>
      <c r="CC110" s="14">
        <v>0</v>
      </c>
      <c r="CD110" s="14">
        <v>0</v>
      </c>
      <c r="CE110" s="14">
        <v>0</v>
      </c>
      <c r="CF110" s="14">
        <f t="shared" si="38"/>
        <v>0</v>
      </c>
      <c r="CG110" s="14">
        <v>5</v>
      </c>
      <c r="CH110" s="14">
        <v>5</v>
      </c>
      <c r="CI110" s="14">
        <v>5</v>
      </c>
      <c r="CJ110" s="14">
        <v>5</v>
      </c>
      <c r="CK110" s="14">
        <f t="shared" si="39"/>
        <v>20</v>
      </c>
      <c r="CL110" s="14">
        <v>1</v>
      </c>
      <c r="CM110" s="14">
        <v>5</v>
      </c>
      <c r="CN110" s="14">
        <v>1</v>
      </c>
      <c r="CO110" s="14">
        <v>1</v>
      </c>
      <c r="CP110" s="14">
        <v>1</v>
      </c>
      <c r="CQ110" s="14">
        <v>2</v>
      </c>
      <c r="CR110" s="14">
        <v>3</v>
      </c>
      <c r="CS110" s="14">
        <v>1</v>
      </c>
      <c r="CT110" s="14">
        <v>80</v>
      </c>
      <c r="CU110" s="14">
        <v>1</v>
      </c>
      <c r="CV110" s="14">
        <v>1</v>
      </c>
      <c r="CW110" s="14">
        <v>1</v>
      </c>
      <c r="CX110" s="14">
        <v>1</v>
      </c>
      <c r="CY110" s="14">
        <v>1</v>
      </c>
      <c r="CZ110" s="14">
        <v>1</v>
      </c>
      <c r="DA110" s="14">
        <f t="shared" si="40"/>
        <v>6</v>
      </c>
      <c r="DB110" s="14">
        <v>1</v>
      </c>
      <c r="DC110" s="14">
        <v>1</v>
      </c>
      <c r="DD110" s="14">
        <v>1</v>
      </c>
      <c r="DE110" s="14">
        <v>1</v>
      </c>
      <c r="DF110" s="14">
        <v>1</v>
      </c>
      <c r="DG110" s="14">
        <v>1</v>
      </c>
      <c r="DH110" s="14">
        <f t="shared" si="41"/>
        <v>6</v>
      </c>
      <c r="DI110" s="14">
        <f t="shared" si="42"/>
        <v>0</v>
      </c>
      <c r="DJ110" s="14">
        <v>1</v>
      </c>
      <c r="DK110" s="14">
        <v>1</v>
      </c>
      <c r="DL110" s="14">
        <v>1</v>
      </c>
      <c r="DM110" s="14">
        <v>0</v>
      </c>
      <c r="DN110" s="14">
        <v>0</v>
      </c>
      <c r="DO110" s="14">
        <v>1</v>
      </c>
      <c r="DP110" s="14">
        <v>1</v>
      </c>
      <c r="DQ110" s="14">
        <v>1</v>
      </c>
      <c r="DR110" s="14">
        <f t="shared" si="43"/>
        <v>6</v>
      </c>
      <c r="DS110" s="14">
        <v>1</v>
      </c>
      <c r="DT110" s="14">
        <v>1</v>
      </c>
      <c r="DU110" s="14">
        <v>1</v>
      </c>
      <c r="DV110" s="14">
        <v>0</v>
      </c>
      <c r="DW110" s="14">
        <v>0</v>
      </c>
      <c r="DX110" s="14">
        <v>1</v>
      </c>
      <c r="DY110" s="14">
        <v>1</v>
      </c>
      <c r="DZ110" s="14">
        <v>1</v>
      </c>
      <c r="EA110" s="14">
        <f t="shared" si="44"/>
        <v>6</v>
      </c>
      <c r="EB110" s="14">
        <f t="shared" si="45"/>
        <v>0</v>
      </c>
      <c r="EC110" s="14">
        <v>1</v>
      </c>
      <c r="ED110" s="14">
        <v>0</v>
      </c>
      <c r="EE110" s="14">
        <f t="shared" si="46"/>
        <v>1</v>
      </c>
      <c r="EF110" s="14">
        <v>4</v>
      </c>
      <c r="EG110" s="14">
        <v>4</v>
      </c>
      <c r="EH110" s="14">
        <v>4</v>
      </c>
      <c r="EI110" s="14">
        <v>4</v>
      </c>
      <c r="EJ110" s="14">
        <f t="shared" si="47"/>
        <v>16</v>
      </c>
    </row>
    <row r="111" spans="1:250" s="14" customFormat="1">
      <c r="A111" s="14">
        <v>102</v>
      </c>
      <c r="B111" s="14">
        <v>2</v>
      </c>
      <c r="C111" s="60">
        <v>0</v>
      </c>
      <c r="D111" s="14">
        <v>1</v>
      </c>
      <c r="E111" s="14">
        <v>1</v>
      </c>
      <c r="F111" s="60" t="s">
        <v>2100</v>
      </c>
      <c r="G111" s="14" t="s">
        <v>2616</v>
      </c>
      <c r="H111" s="14" t="s">
        <v>1977</v>
      </c>
      <c r="K111" s="61" t="s">
        <v>2818</v>
      </c>
      <c r="L111" s="61">
        <v>3</v>
      </c>
      <c r="M111" s="14">
        <v>14</v>
      </c>
      <c r="N111" s="14">
        <v>7</v>
      </c>
      <c r="O111" s="14" t="s">
        <v>2819</v>
      </c>
      <c r="P111" s="14" t="s">
        <v>2335</v>
      </c>
      <c r="Q111" s="14" t="s">
        <v>2820</v>
      </c>
      <c r="R111" s="14" t="s">
        <v>2821</v>
      </c>
      <c r="S111" s="14" t="s">
        <v>2822</v>
      </c>
      <c r="T111" s="14" t="s">
        <v>2357</v>
      </c>
      <c r="U111" s="14" t="s">
        <v>2823</v>
      </c>
      <c r="AX111" s="14">
        <v>2</v>
      </c>
      <c r="AY111" s="14">
        <v>1</v>
      </c>
      <c r="AZ111" s="14">
        <v>2</v>
      </c>
      <c r="BB111" s="14">
        <v>85</v>
      </c>
      <c r="BC111" s="14">
        <v>73</v>
      </c>
      <c r="BD111" s="14">
        <v>0</v>
      </c>
      <c r="BE111" s="14">
        <v>1</v>
      </c>
      <c r="BF111" s="14">
        <v>1</v>
      </c>
      <c r="BG111" s="14">
        <v>2</v>
      </c>
      <c r="BH111" s="14">
        <v>154.9</v>
      </c>
      <c r="BI111" s="14">
        <v>23.99</v>
      </c>
      <c r="BJ111" s="14">
        <v>0</v>
      </c>
      <c r="BK111" s="14">
        <v>0</v>
      </c>
      <c r="BL111" s="14">
        <v>3</v>
      </c>
      <c r="BM111" s="14">
        <v>3</v>
      </c>
      <c r="BN111" s="14">
        <v>0</v>
      </c>
      <c r="BO111" s="14">
        <f>IF(BE111&gt;=85,1,0)</f>
        <v>0</v>
      </c>
      <c r="BP111" s="14">
        <f>IF(BF111=1,1,0)</f>
        <v>1</v>
      </c>
      <c r="BQ111" s="14">
        <v>1</v>
      </c>
      <c r="BR111" s="14">
        <v>0</v>
      </c>
      <c r="BS111" s="14">
        <v>0</v>
      </c>
      <c r="BT111" s="14">
        <v>1</v>
      </c>
      <c r="BU111" s="14">
        <v>1</v>
      </c>
      <c r="BV111" s="14">
        <f t="shared" si="37"/>
        <v>4</v>
      </c>
      <c r="BW111" s="14">
        <v>4</v>
      </c>
      <c r="BX111" s="14">
        <v>0</v>
      </c>
      <c r="BY111" s="14">
        <v>1</v>
      </c>
      <c r="BZ111" s="14">
        <v>0</v>
      </c>
      <c r="CA111" s="14">
        <v>0</v>
      </c>
      <c r="CB111" s="14">
        <v>0</v>
      </c>
      <c r="CC111" s="14">
        <v>1</v>
      </c>
      <c r="CD111" s="14">
        <v>1</v>
      </c>
      <c r="CE111" s="14">
        <v>0</v>
      </c>
      <c r="CF111" s="14">
        <f t="shared" si="38"/>
        <v>3</v>
      </c>
      <c r="CG111" s="14">
        <v>1</v>
      </c>
      <c r="CH111" s="14">
        <v>4</v>
      </c>
      <c r="CI111" s="14">
        <v>4</v>
      </c>
      <c r="CJ111" s="14">
        <v>3</v>
      </c>
      <c r="CK111" s="14">
        <f t="shared" si="39"/>
        <v>12</v>
      </c>
      <c r="CL111" s="14">
        <v>2</v>
      </c>
      <c r="CM111" s="14">
        <v>1</v>
      </c>
      <c r="CN111" s="14">
        <v>0</v>
      </c>
      <c r="CO111" s="14">
        <v>3</v>
      </c>
      <c r="CP111" s="14">
        <v>1</v>
      </c>
      <c r="CQ111" s="14">
        <v>3</v>
      </c>
      <c r="CR111" s="14">
        <v>2</v>
      </c>
      <c r="CS111" s="14">
        <v>3</v>
      </c>
      <c r="CT111" s="14">
        <v>75</v>
      </c>
      <c r="CU111" s="14">
        <v>1</v>
      </c>
      <c r="CV111" s="14">
        <v>1</v>
      </c>
      <c r="CW111" s="14">
        <v>1</v>
      </c>
      <c r="CX111" s="14">
        <v>1</v>
      </c>
      <c r="CY111" s="14">
        <v>1</v>
      </c>
      <c r="CZ111" s="14">
        <v>1</v>
      </c>
      <c r="DA111" s="14">
        <f t="shared" si="40"/>
        <v>6</v>
      </c>
      <c r="DB111" s="14">
        <v>1</v>
      </c>
      <c r="DC111" s="14">
        <v>1</v>
      </c>
      <c r="DD111" s="14">
        <v>1</v>
      </c>
      <c r="DE111" s="14">
        <v>1</v>
      </c>
      <c r="DF111" s="14">
        <v>1</v>
      </c>
      <c r="DG111" s="14">
        <v>1</v>
      </c>
      <c r="DH111" s="14">
        <f t="shared" si="41"/>
        <v>6</v>
      </c>
      <c r="DI111" s="14">
        <f t="shared" si="42"/>
        <v>0</v>
      </c>
      <c r="DJ111" s="14">
        <v>1</v>
      </c>
      <c r="DK111" s="14">
        <v>1</v>
      </c>
      <c r="DL111" s="14">
        <v>1</v>
      </c>
      <c r="DM111" s="14">
        <v>1</v>
      </c>
      <c r="DN111" s="14">
        <v>1</v>
      </c>
      <c r="DO111" s="14">
        <v>1</v>
      </c>
      <c r="DP111" s="14">
        <v>1</v>
      </c>
      <c r="DQ111" s="14">
        <v>1</v>
      </c>
      <c r="DR111" s="14">
        <f t="shared" si="43"/>
        <v>8</v>
      </c>
      <c r="DS111" s="14">
        <v>1</v>
      </c>
      <c r="DT111" s="14">
        <v>1</v>
      </c>
      <c r="DU111" s="14">
        <v>1</v>
      </c>
      <c r="DV111" s="14">
        <v>1</v>
      </c>
      <c r="DW111" s="14">
        <v>0</v>
      </c>
      <c r="DX111" s="14">
        <v>1</v>
      </c>
      <c r="DY111" s="14">
        <v>1</v>
      </c>
      <c r="DZ111" s="14">
        <v>0</v>
      </c>
      <c r="EA111" s="14">
        <f t="shared" si="44"/>
        <v>6</v>
      </c>
      <c r="EB111" s="14">
        <f t="shared" si="45"/>
        <v>-2</v>
      </c>
      <c r="EC111" s="14">
        <v>1</v>
      </c>
      <c r="ED111" s="14">
        <v>2</v>
      </c>
      <c r="EE111" s="14">
        <f t="shared" si="46"/>
        <v>3</v>
      </c>
      <c r="EF111" s="14">
        <v>3</v>
      </c>
      <c r="EG111" s="14">
        <v>4</v>
      </c>
      <c r="EH111" s="14">
        <v>4</v>
      </c>
      <c r="EI111" s="14">
        <v>3</v>
      </c>
      <c r="EJ111" s="14">
        <f t="shared" si="47"/>
        <v>14</v>
      </c>
    </row>
    <row r="112" spans="1:250" s="14" customFormat="1">
      <c r="A112" s="14">
        <v>103</v>
      </c>
      <c r="B112" s="14">
        <v>2</v>
      </c>
      <c r="C112" s="60">
        <v>0</v>
      </c>
      <c r="D112" s="14">
        <v>1</v>
      </c>
      <c r="E112" s="14">
        <v>1</v>
      </c>
      <c r="F112" s="14" t="s">
        <v>1977</v>
      </c>
      <c r="K112" s="14" t="s">
        <v>3006</v>
      </c>
      <c r="L112" s="14">
        <v>1</v>
      </c>
      <c r="M112" s="14">
        <v>4</v>
      </c>
      <c r="N112" s="14">
        <v>5</v>
      </c>
      <c r="O112" s="14" t="s">
        <v>2951</v>
      </c>
      <c r="P112" s="14" t="s">
        <v>3007</v>
      </c>
      <c r="Q112" s="14" t="s">
        <v>3008</v>
      </c>
      <c r="R112" s="14" t="s">
        <v>3009</v>
      </c>
      <c r="S112" s="14" t="s">
        <v>2331</v>
      </c>
      <c r="AX112" s="14">
        <v>2</v>
      </c>
      <c r="AY112" s="14">
        <v>0</v>
      </c>
      <c r="AZ112" s="14">
        <v>2</v>
      </c>
      <c r="BB112" s="14">
        <v>35</v>
      </c>
      <c r="BC112" s="14">
        <v>81</v>
      </c>
      <c r="BD112" s="14">
        <v>1</v>
      </c>
      <c r="BE112" s="14">
        <v>5</v>
      </c>
      <c r="BF112" s="14">
        <v>4</v>
      </c>
      <c r="BG112" s="14">
        <v>2</v>
      </c>
      <c r="BH112" s="14">
        <v>165.1</v>
      </c>
      <c r="BI112" s="14">
        <v>27.21</v>
      </c>
      <c r="BJ112" s="14">
        <v>0</v>
      </c>
      <c r="BK112" s="14">
        <v>0</v>
      </c>
      <c r="BL112" s="14">
        <v>1</v>
      </c>
      <c r="BM112" s="14">
        <v>3</v>
      </c>
      <c r="BN112" s="14">
        <v>0</v>
      </c>
      <c r="BO112" s="14">
        <f>IF(BE112&gt;=85,1,0)</f>
        <v>0</v>
      </c>
      <c r="BP112" s="14">
        <f>IF(BF112=1,1,0)</f>
        <v>0</v>
      </c>
      <c r="BQ112" s="14">
        <v>0</v>
      </c>
      <c r="BR112" s="14">
        <v>0</v>
      </c>
      <c r="BS112" s="14">
        <v>0</v>
      </c>
      <c r="BT112" s="14">
        <v>0</v>
      </c>
      <c r="BU112" s="14">
        <v>0</v>
      </c>
      <c r="BV112" s="14">
        <f t="shared" si="37"/>
        <v>0</v>
      </c>
      <c r="BW112" s="14">
        <v>2</v>
      </c>
      <c r="BX112" s="14">
        <v>0</v>
      </c>
      <c r="BY112" s="14">
        <v>0</v>
      </c>
      <c r="BZ112" s="14">
        <v>0</v>
      </c>
      <c r="CA112" s="14">
        <v>0</v>
      </c>
      <c r="CB112" s="14">
        <v>0</v>
      </c>
      <c r="CC112" s="14">
        <v>0</v>
      </c>
      <c r="CD112" s="14">
        <v>0</v>
      </c>
      <c r="CE112" s="14">
        <v>0</v>
      </c>
      <c r="CF112" s="14">
        <f t="shared" si="38"/>
        <v>0</v>
      </c>
      <c r="CG112" s="14">
        <v>2</v>
      </c>
      <c r="CH112" s="14">
        <v>2</v>
      </c>
      <c r="CI112" s="14">
        <v>2</v>
      </c>
      <c r="CJ112" s="14">
        <v>2</v>
      </c>
      <c r="CK112" s="14">
        <f t="shared" si="39"/>
        <v>8</v>
      </c>
      <c r="CL112" s="14">
        <v>0</v>
      </c>
      <c r="CM112" s="14">
        <v>1</v>
      </c>
      <c r="CN112" s="14">
        <v>0</v>
      </c>
      <c r="CO112" s="14">
        <v>3</v>
      </c>
      <c r="CP112" s="14">
        <v>1</v>
      </c>
      <c r="CQ112" s="14">
        <v>1</v>
      </c>
      <c r="CR112" s="14">
        <v>2</v>
      </c>
      <c r="CS112" s="14">
        <v>1</v>
      </c>
      <c r="CT112" s="14">
        <v>78</v>
      </c>
      <c r="CU112" s="14">
        <v>1</v>
      </c>
      <c r="CV112" s="14">
        <v>1</v>
      </c>
      <c r="CW112" s="14">
        <v>1</v>
      </c>
      <c r="CX112" s="14">
        <v>1</v>
      </c>
      <c r="CY112" s="14">
        <v>1</v>
      </c>
      <c r="CZ112" s="14">
        <v>1</v>
      </c>
      <c r="DA112" s="14">
        <f t="shared" si="40"/>
        <v>6</v>
      </c>
      <c r="DB112" s="14">
        <v>1</v>
      </c>
      <c r="DC112" s="14">
        <v>1</v>
      </c>
      <c r="DD112" s="14">
        <v>1</v>
      </c>
      <c r="DE112" s="14">
        <v>1</v>
      </c>
      <c r="DF112" s="14">
        <v>1</v>
      </c>
      <c r="DG112" s="14">
        <v>1</v>
      </c>
      <c r="DH112" s="14">
        <f t="shared" si="41"/>
        <v>6</v>
      </c>
      <c r="DI112" s="14">
        <f t="shared" si="42"/>
        <v>0</v>
      </c>
      <c r="DJ112" s="14">
        <v>1</v>
      </c>
      <c r="DK112" s="14">
        <v>1</v>
      </c>
      <c r="DL112" s="14">
        <v>1</v>
      </c>
      <c r="DM112" s="14">
        <v>1</v>
      </c>
      <c r="DN112" s="14">
        <v>1</v>
      </c>
      <c r="DO112" s="14">
        <v>1</v>
      </c>
      <c r="DP112" s="14">
        <v>1</v>
      </c>
      <c r="DQ112" s="14">
        <v>1</v>
      </c>
      <c r="DR112" s="14">
        <f t="shared" si="43"/>
        <v>8</v>
      </c>
      <c r="DS112" s="14">
        <v>1</v>
      </c>
      <c r="DT112" s="14">
        <v>1</v>
      </c>
      <c r="DU112" s="14">
        <v>1</v>
      </c>
      <c r="DV112" s="14">
        <v>1</v>
      </c>
      <c r="DW112" s="14">
        <v>1</v>
      </c>
      <c r="DX112" s="14">
        <v>1</v>
      </c>
      <c r="DY112" s="14">
        <v>1</v>
      </c>
      <c r="DZ112" s="14">
        <v>1</v>
      </c>
      <c r="EA112" s="14">
        <f t="shared" si="44"/>
        <v>8</v>
      </c>
      <c r="EB112" s="14">
        <f t="shared" si="45"/>
        <v>0</v>
      </c>
      <c r="EC112" s="14">
        <v>0</v>
      </c>
      <c r="ED112" s="14">
        <v>0</v>
      </c>
      <c r="EE112" s="14">
        <f t="shared" si="46"/>
        <v>0</v>
      </c>
      <c r="EF112" s="14">
        <v>5</v>
      </c>
      <c r="EG112" s="14">
        <v>5</v>
      </c>
      <c r="EH112" s="14">
        <v>5</v>
      </c>
      <c r="EI112" s="14">
        <v>5</v>
      </c>
      <c r="EJ112" s="14">
        <f t="shared" si="47"/>
        <v>20</v>
      </c>
    </row>
    <row r="113" spans="1:250" s="14" customFormat="1">
      <c r="A113" s="14">
        <v>104</v>
      </c>
      <c r="B113" s="61">
        <v>1</v>
      </c>
      <c r="C113" s="60">
        <v>1</v>
      </c>
      <c r="D113" s="14">
        <v>3</v>
      </c>
      <c r="E113" s="14">
        <v>1</v>
      </c>
      <c r="F113" s="14" t="s">
        <v>1955</v>
      </c>
      <c r="G113" s="14" t="s">
        <v>1928</v>
      </c>
      <c r="H113" s="14" t="s">
        <v>1977</v>
      </c>
      <c r="I113" s="14" t="s">
        <v>2670</v>
      </c>
      <c r="K113" s="1" t="s">
        <v>3734</v>
      </c>
      <c r="L113" s="14">
        <v>4</v>
      </c>
      <c r="M113" s="14">
        <v>9</v>
      </c>
      <c r="N113" s="14">
        <v>13</v>
      </c>
      <c r="O113" s="14" t="s">
        <v>3735</v>
      </c>
      <c r="P113" s="14" t="s">
        <v>3736</v>
      </c>
      <c r="Q113" s="14" t="s">
        <v>2951</v>
      </c>
      <c r="R113" s="14" t="s">
        <v>3116</v>
      </c>
      <c r="S113" s="14" t="s">
        <v>3737</v>
      </c>
      <c r="T113" s="14" t="s">
        <v>2781</v>
      </c>
      <c r="U113" s="14" t="s">
        <v>3738</v>
      </c>
      <c r="V113" s="14" t="s">
        <v>2425</v>
      </c>
      <c r="W113" s="14" t="s">
        <v>3739</v>
      </c>
      <c r="X113" s="14" t="s">
        <v>2469</v>
      </c>
      <c r="Y113" s="14" t="s">
        <v>2793</v>
      </c>
      <c r="Z113" s="14" t="s">
        <v>3711</v>
      </c>
      <c r="AA113" s="14" t="s">
        <v>3740</v>
      </c>
      <c r="AX113" s="14">
        <v>2</v>
      </c>
      <c r="AY113" s="14">
        <v>0</v>
      </c>
      <c r="AZ113" s="14">
        <v>1</v>
      </c>
      <c r="BA113" s="14">
        <v>5</v>
      </c>
      <c r="BC113" s="14">
        <v>88</v>
      </c>
      <c r="BD113" s="14">
        <v>0</v>
      </c>
      <c r="BE113" s="14">
        <v>2</v>
      </c>
      <c r="BF113" s="14">
        <v>3</v>
      </c>
      <c r="BG113" s="14">
        <v>4</v>
      </c>
      <c r="BH113" s="14">
        <v>157.5</v>
      </c>
      <c r="BI113" s="14">
        <v>32.409999999999997</v>
      </c>
      <c r="BJ113" s="14">
        <v>0</v>
      </c>
      <c r="BK113" s="14">
        <v>0</v>
      </c>
      <c r="BL113" s="14">
        <v>1</v>
      </c>
      <c r="BM113" s="14">
        <v>3</v>
      </c>
      <c r="BN113" s="14">
        <v>1</v>
      </c>
      <c r="BO113" s="14">
        <f>IF(BC113&gt;=85,1,0)</f>
        <v>1</v>
      </c>
      <c r="BP113" s="14">
        <f>IF(BD113=1,1,0)</f>
        <v>0</v>
      </c>
      <c r="BQ113" s="14">
        <v>1</v>
      </c>
      <c r="BR113" s="14">
        <v>1</v>
      </c>
      <c r="BS113" s="14">
        <v>1</v>
      </c>
      <c r="BT113" s="14">
        <v>1</v>
      </c>
      <c r="BU113" s="14">
        <v>1</v>
      </c>
      <c r="BV113" s="14">
        <f t="shared" si="37"/>
        <v>6</v>
      </c>
      <c r="BW113" s="14">
        <v>4</v>
      </c>
      <c r="BX113" s="14">
        <v>0</v>
      </c>
      <c r="BY113" s="14">
        <v>1</v>
      </c>
      <c r="BZ113" s="14">
        <v>0</v>
      </c>
      <c r="CA113" s="14">
        <v>0</v>
      </c>
      <c r="CB113" s="14">
        <v>0</v>
      </c>
      <c r="CC113" s="14">
        <v>0</v>
      </c>
      <c r="CD113" s="14">
        <v>1</v>
      </c>
      <c r="CE113" s="14">
        <v>0</v>
      </c>
      <c r="CF113" s="14">
        <f t="shared" si="38"/>
        <v>2</v>
      </c>
      <c r="CG113" s="14">
        <v>1</v>
      </c>
      <c r="CH113" s="14">
        <v>1</v>
      </c>
      <c r="CI113" s="14">
        <v>1</v>
      </c>
      <c r="CJ113" s="14">
        <v>1</v>
      </c>
      <c r="CK113" s="14">
        <f t="shared" si="39"/>
        <v>4</v>
      </c>
      <c r="CL113" s="14">
        <v>0</v>
      </c>
      <c r="CM113" s="14">
        <v>1</v>
      </c>
      <c r="CN113" s="14">
        <v>0</v>
      </c>
      <c r="CO113" s="14">
        <v>1</v>
      </c>
      <c r="CP113" s="14">
        <v>2</v>
      </c>
      <c r="CQ113" s="14">
        <v>2</v>
      </c>
      <c r="CR113" s="14">
        <v>1</v>
      </c>
      <c r="CS113" s="14">
        <v>2</v>
      </c>
      <c r="CT113" s="14">
        <v>75</v>
      </c>
      <c r="CU113" s="14">
        <v>0</v>
      </c>
      <c r="CV113" s="14">
        <v>0</v>
      </c>
      <c r="CW113" s="14">
        <v>0</v>
      </c>
      <c r="CX113" s="14">
        <v>1</v>
      </c>
      <c r="CY113" s="14">
        <v>0</v>
      </c>
      <c r="CZ113" s="14">
        <v>1</v>
      </c>
      <c r="DA113" s="14">
        <f t="shared" si="40"/>
        <v>2</v>
      </c>
      <c r="DB113" s="14">
        <v>0</v>
      </c>
      <c r="DC113" s="14">
        <v>0</v>
      </c>
      <c r="DD113" s="14">
        <v>0</v>
      </c>
      <c r="DE113" s="14">
        <v>1</v>
      </c>
      <c r="DF113" s="14">
        <v>0</v>
      </c>
      <c r="DG113" s="14">
        <v>1</v>
      </c>
      <c r="DH113" s="14">
        <f t="shared" si="41"/>
        <v>2</v>
      </c>
      <c r="DI113" s="14">
        <f t="shared" si="42"/>
        <v>0</v>
      </c>
      <c r="DJ113" s="14">
        <v>0</v>
      </c>
      <c r="DK113" s="14">
        <v>0</v>
      </c>
      <c r="DL113" s="14">
        <v>0</v>
      </c>
      <c r="DM113" s="14">
        <v>0</v>
      </c>
      <c r="DN113" s="14">
        <v>0</v>
      </c>
      <c r="DO113" s="14">
        <v>0</v>
      </c>
      <c r="DP113" s="14">
        <v>1</v>
      </c>
      <c r="DQ113" s="14">
        <v>0</v>
      </c>
      <c r="DR113" s="14">
        <f t="shared" si="43"/>
        <v>1</v>
      </c>
      <c r="DS113" s="14">
        <v>0</v>
      </c>
      <c r="DT113" s="14">
        <v>0</v>
      </c>
      <c r="DU113" s="14">
        <v>0</v>
      </c>
      <c r="DV113" s="14">
        <v>0</v>
      </c>
      <c r="DW113" s="14">
        <v>0</v>
      </c>
      <c r="DX113" s="14">
        <v>0</v>
      </c>
      <c r="DY113" s="14">
        <v>1</v>
      </c>
      <c r="DZ113" s="14">
        <v>0</v>
      </c>
      <c r="EA113" s="14">
        <f t="shared" si="44"/>
        <v>1</v>
      </c>
      <c r="EB113" s="14">
        <f t="shared" si="45"/>
        <v>0</v>
      </c>
      <c r="EC113" s="14">
        <v>1</v>
      </c>
      <c r="ED113" s="14">
        <v>1</v>
      </c>
      <c r="EE113" s="14">
        <f t="shared" si="46"/>
        <v>2</v>
      </c>
      <c r="EF113" s="14">
        <v>5</v>
      </c>
      <c r="EG113" s="14">
        <v>5</v>
      </c>
      <c r="EH113" s="14">
        <v>5</v>
      </c>
      <c r="EI113" s="14">
        <v>5</v>
      </c>
      <c r="EJ113" s="14">
        <f t="shared" si="47"/>
        <v>20</v>
      </c>
    </row>
    <row r="114" spans="1:250" s="14" customFormat="1">
      <c r="A114" s="14">
        <v>105</v>
      </c>
      <c r="B114" s="64">
        <v>2</v>
      </c>
      <c r="C114" s="3">
        <v>1</v>
      </c>
      <c r="D114" s="1">
        <v>3</v>
      </c>
      <c r="E114" s="1">
        <v>2</v>
      </c>
      <c r="F114" s="1" t="s">
        <v>2454</v>
      </c>
      <c r="G114" s="1" t="s">
        <v>2100</v>
      </c>
      <c r="H114" s="1"/>
      <c r="I114" s="1"/>
      <c r="J114" s="1"/>
      <c r="K114" s="1" t="s">
        <v>5487</v>
      </c>
      <c r="L114" s="1">
        <v>2</v>
      </c>
      <c r="M114" s="1">
        <v>12</v>
      </c>
      <c r="N114" s="1">
        <v>4</v>
      </c>
      <c r="O114" s="1" t="s">
        <v>4656</v>
      </c>
      <c r="P114" s="1" t="s">
        <v>5488</v>
      </c>
      <c r="Q114" s="1" t="s">
        <v>5489</v>
      </c>
      <c r="R114" s="1" t="s">
        <v>5490</v>
      </c>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v>2</v>
      </c>
      <c r="AY114" s="1">
        <v>1</v>
      </c>
      <c r="AZ114" s="1">
        <v>1</v>
      </c>
      <c r="BA114" s="1">
        <v>1</v>
      </c>
      <c r="BB114" s="1"/>
      <c r="BC114" s="1">
        <v>21</v>
      </c>
      <c r="BD114" s="1">
        <v>0</v>
      </c>
      <c r="BE114" s="1">
        <v>3</v>
      </c>
      <c r="BF114" s="1">
        <v>1</v>
      </c>
      <c r="BG114" s="1">
        <v>3</v>
      </c>
      <c r="BH114" s="1">
        <v>152.4</v>
      </c>
      <c r="BI114" s="1">
        <v>18.690000000000001</v>
      </c>
      <c r="BJ114" s="1">
        <v>0</v>
      </c>
      <c r="BK114" s="1">
        <v>2</v>
      </c>
      <c r="BL114" s="1">
        <v>2</v>
      </c>
      <c r="BM114" s="1">
        <v>2</v>
      </c>
      <c r="BN114" s="1">
        <v>0</v>
      </c>
      <c r="BO114" s="1">
        <f>IF(AZ114&gt;=85,1,0)</f>
        <v>0</v>
      </c>
      <c r="BP114" s="1">
        <f>IF(BA114=1,1,0)</f>
        <v>1</v>
      </c>
      <c r="BQ114" s="1">
        <v>0</v>
      </c>
      <c r="BR114" s="1">
        <v>0</v>
      </c>
      <c r="BS114" s="1">
        <v>0</v>
      </c>
      <c r="BT114" s="1">
        <v>1</v>
      </c>
      <c r="BU114" s="1">
        <v>0</v>
      </c>
      <c r="BV114" s="14">
        <f t="shared" si="37"/>
        <v>2</v>
      </c>
      <c r="BW114" s="1">
        <v>3</v>
      </c>
      <c r="BX114" s="1">
        <v>0</v>
      </c>
      <c r="BY114" s="1">
        <v>0</v>
      </c>
      <c r="BZ114" s="1">
        <v>0</v>
      </c>
      <c r="CA114" s="1">
        <v>0</v>
      </c>
      <c r="CB114" s="1">
        <v>0</v>
      </c>
      <c r="CC114" s="1">
        <v>0</v>
      </c>
      <c r="CD114" s="1">
        <v>0</v>
      </c>
      <c r="CE114" s="1">
        <v>0</v>
      </c>
      <c r="CF114" s="1">
        <f t="shared" si="38"/>
        <v>0</v>
      </c>
      <c r="CG114" s="1">
        <v>5</v>
      </c>
      <c r="CH114" s="1">
        <v>5</v>
      </c>
      <c r="CI114" s="1">
        <v>5</v>
      </c>
      <c r="CJ114" s="1">
        <v>5</v>
      </c>
      <c r="CK114" s="1">
        <f t="shared" si="39"/>
        <v>20</v>
      </c>
      <c r="CL114" s="1">
        <v>0</v>
      </c>
      <c r="CM114" s="1">
        <v>5</v>
      </c>
      <c r="CN114" s="1">
        <v>0</v>
      </c>
      <c r="CO114" s="1">
        <v>1</v>
      </c>
      <c r="CP114" s="1">
        <v>1</v>
      </c>
      <c r="CQ114" s="1">
        <v>1</v>
      </c>
      <c r="CR114" s="1">
        <v>1</v>
      </c>
      <c r="CS114" s="1">
        <v>2</v>
      </c>
      <c r="CT114" s="1">
        <v>80</v>
      </c>
      <c r="CU114" s="1">
        <v>1</v>
      </c>
      <c r="CV114" s="1">
        <v>1</v>
      </c>
      <c r="CW114" s="1">
        <v>1</v>
      </c>
      <c r="CX114" s="1">
        <v>1</v>
      </c>
      <c r="CY114" s="1">
        <v>1</v>
      </c>
      <c r="CZ114" s="1">
        <v>1</v>
      </c>
      <c r="DA114" s="1">
        <f t="shared" si="40"/>
        <v>6</v>
      </c>
      <c r="DB114" s="1">
        <v>1</v>
      </c>
      <c r="DC114" s="1">
        <v>1</v>
      </c>
      <c r="DD114" s="1">
        <v>1</v>
      </c>
      <c r="DE114" s="1">
        <v>1</v>
      </c>
      <c r="DF114" s="1">
        <v>1</v>
      </c>
      <c r="DG114" s="1">
        <v>1</v>
      </c>
      <c r="DH114" s="1">
        <f t="shared" si="41"/>
        <v>6</v>
      </c>
      <c r="DI114" s="14">
        <f t="shared" si="42"/>
        <v>0</v>
      </c>
      <c r="DJ114" s="1">
        <v>1</v>
      </c>
      <c r="DK114" s="1">
        <v>1</v>
      </c>
      <c r="DL114" s="1">
        <v>1</v>
      </c>
      <c r="DM114" s="1">
        <v>1</v>
      </c>
      <c r="DN114" s="1">
        <v>1</v>
      </c>
      <c r="DO114" s="1">
        <v>1</v>
      </c>
      <c r="DP114" s="1">
        <v>1</v>
      </c>
      <c r="DQ114" s="1">
        <v>1</v>
      </c>
      <c r="DR114" s="1">
        <f t="shared" si="43"/>
        <v>8</v>
      </c>
      <c r="DS114" s="1">
        <v>1</v>
      </c>
      <c r="DT114" s="1">
        <v>1</v>
      </c>
      <c r="DU114" s="1">
        <v>1</v>
      </c>
      <c r="DV114" s="1">
        <v>1</v>
      </c>
      <c r="DW114" s="1">
        <v>1</v>
      </c>
      <c r="DX114" s="1">
        <v>1</v>
      </c>
      <c r="DY114" s="1">
        <v>1</v>
      </c>
      <c r="DZ114" s="1">
        <v>1</v>
      </c>
      <c r="EA114" s="1">
        <f t="shared" si="44"/>
        <v>8</v>
      </c>
      <c r="EB114" s="14">
        <f t="shared" si="45"/>
        <v>0</v>
      </c>
      <c r="EC114" s="1">
        <v>0</v>
      </c>
      <c r="ED114" s="1">
        <v>1</v>
      </c>
      <c r="EE114" s="1">
        <f t="shared" si="46"/>
        <v>1</v>
      </c>
      <c r="EF114" s="1">
        <v>5</v>
      </c>
      <c r="EG114" s="1">
        <v>5</v>
      </c>
      <c r="EH114" s="1">
        <v>5</v>
      </c>
      <c r="EI114" s="1">
        <v>5</v>
      </c>
      <c r="EJ114" s="1">
        <f t="shared" si="47"/>
        <v>20</v>
      </c>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row>
    <row r="115" spans="1:250" s="14" customFormat="1">
      <c r="A115" s="14">
        <v>106</v>
      </c>
      <c r="B115" s="64">
        <v>1</v>
      </c>
      <c r="C115" s="3">
        <v>1</v>
      </c>
      <c r="D115" s="1">
        <v>1</v>
      </c>
      <c r="E115" s="1">
        <v>2</v>
      </c>
      <c r="F115" s="1"/>
      <c r="G115" s="1"/>
      <c r="H115" s="1"/>
      <c r="I115" s="1"/>
      <c r="J115" s="1"/>
      <c r="K115" s="1" t="s">
        <v>5808</v>
      </c>
      <c r="L115" s="1">
        <v>0</v>
      </c>
      <c r="M115" s="1">
        <v>2</v>
      </c>
      <c r="N115" s="1">
        <v>0</v>
      </c>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v>2</v>
      </c>
      <c r="AY115" s="1">
        <v>1</v>
      </c>
      <c r="AZ115" s="1">
        <v>2</v>
      </c>
      <c r="BA115" s="1">
        <v>0</v>
      </c>
      <c r="BB115" s="1"/>
      <c r="BC115" s="1">
        <v>28</v>
      </c>
      <c r="BD115" s="1">
        <v>0</v>
      </c>
      <c r="BE115" s="1">
        <v>3</v>
      </c>
      <c r="BF115" s="1">
        <v>2</v>
      </c>
      <c r="BG115" s="1">
        <v>3</v>
      </c>
      <c r="BH115" s="1">
        <v>152.4</v>
      </c>
      <c r="BI115" s="1">
        <v>25.78</v>
      </c>
      <c r="BJ115" s="1">
        <v>0</v>
      </c>
      <c r="BK115" s="1">
        <v>3</v>
      </c>
      <c r="BL115" s="1">
        <v>1</v>
      </c>
      <c r="BM115" s="1">
        <v>1</v>
      </c>
      <c r="BN115" s="1">
        <v>0</v>
      </c>
      <c r="BO115" s="1">
        <f>IF(AZ115&gt;=85,1,0)</f>
        <v>0</v>
      </c>
      <c r="BP115" s="1">
        <f>IF(BA115=1,1,0)</f>
        <v>0</v>
      </c>
      <c r="BQ115" s="1">
        <v>0</v>
      </c>
      <c r="BR115" s="1">
        <v>0</v>
      </c>
      <c r="BS115" s="1">
        <v>0</v>
      </c>
      <c r="BT115" s="1">
        <v>1</v>
      </c>
      <c r="BU115" s="1">
        <v>0</v>
      </c>
      <c r="BV115" s="14">
        <f t="shared" si="37"/>
        <v>1</v>
      </c>
      <c r="BW115" s="1">
        <v>3</v>
      </c>
      <c r="BX115" s="1">
        <v>0</v>
      </c>
      <c r="BY115" s="1">
        <v>0</v>
      </c>
      <c r="BZ115" s="1">
        <v>0</v>
      </c>
      <c r="CA115" s="1">
        <v>0</v>
      </c>
      <c r="CB115" s="1">
        <v>0</v>
      </c>
      <c r="CC115" s="1">
        <v>0</v>
      </c>
      <c r="CD115" s="1">
        <v>0</v>
      </c>
      <c r="CE115" s="1">
        <v>0</v>
      </c>
      <c r="CF115" s="1">
        <f t="shared" si="38"/>
        <v>0</v>
      </c>
      <c r="CG115" s="1">
        <v>5</v>
      </c>
      <c r="CH115" s="1">
        <v>5</v>
      </c>
      <c r="CI115" s="1">
        <v>5</v>
      </c>
      <c r="CJ115" s="1">
        <v>5</v>
      </c>
      <c r="CK115" s="1">
        <f t="shared" si="39"/>
        <v>20</v>
      </c>
      <c r="CL115" s="1">
        <v>0</v>
      </c>
      <c r="CM115" s="1">
        <v>5</v>
      </c>
      <c r="CN115" s="1">
        <v>0</v>
      </c>
      <c r="CO115" s="1">
        <v>1</v>
      </c>
      <c r="CP115" s="1">
        <v>1</v>
      </c>
      <c r="CQ115" s="1">
        <v>5</v>
      </c>
      <c r="CR115" s="1">
        <v>4</v>
      </c>
      <c r="CS115" s="1">
        <v>1</v>
      </c>
      <c r="CT115" s="1">
        <v>30</v>
      </c>
      <c r="CU115" s="1">
        <v>1</v>
      </c>
      <c r="CV115" s="1">
        <v>1</v>
      </c>
      <c r="CW115" s="1">
        <v>1</v>
      </c>
      <c r="CX115" s="1">
        <v>1</v>
      </c>
      <c r="CY115" s="1">
        <v>1</v>
      </c>
      <c r="CZ115" s="1">
        <v>1</v>
      </c>
      <c r="DA115" s="1">
        <f t="shared" si="40"/>
        <v>6</v>
      </c>
      <c r="DB115" s="1">
        <v>1</v>
      </c>
      <c r="DC115" s="1">
        <v>1</v>
      </c>
      <c r="DD115" s="1">
        <v>1</v>
      </c>
      <c r="DE115" s="1">
        <v>1</v>
      </c>
      <c r="DF115" s="1">
        <v>1</v>
      </c>
      <c r="DG115" s="1">
        <v>1</v>
      </c>
      <c r="DH115" s="1">
        <f t="shared" si="41"/>
        <v>6</v>
      </c>
      <c r="DI115" s="14">
        <f t="shared" si="42"/>
        <v>0</v>
      </c>
      <c r="DJ115" s="1">
        <v>1</v>
      </c>
      <c r="DK115" s="1">
        <v>1</v>
      </c>
      <c r="DL115" s="1">
        <v>1</v>
      </c>
      <c r="DM115" s="1">
        <v>1</v>
      </c>
      <c r="DN115" s="1">
        <v>1</v>
      </c>
      <c r="DO115" s="1">
        <v>1</v>
      </c>
      <c r="DP115" s="1">
        <v>1</v>
      </c>
      <c r="DQ115" s="1">
        <v>1</v>
      </c>
      <c r="DR115" s="1">
        <f t="shared" si="43"/>
        <v>8</v>
      </c>
      <c r="DS115" s="1">
        <v>1</v>
      </c>
      <c r="DT115" s="1">
        <v>1</v>
      </c>
      <c r="DU115" s="1">
        <v>1</v>
      </c>
      <c r="DV115" s="1">
        <v>1</v>
      </c>
      <c r="DW115" s="1">
        <v>1</v>
      </c>
      <c r="DX115" s="1">
        <v>1</v>
      </c>
      <c r="DY115" s="1">
        <v>1</v>
      </c>
      <c r="DZ115" s="1">
        <v>1</v>
      </c>
      <c r="EA115" s="1">
        <f t="shared" si="44"/>
        <v>8</v>
      </c>
      <c r="EB115" s="14">
        <f t="shared" si="45"/>
        <v>0</v>
      </c>
      <c r="EC115" s="1">
        <v>1</v>
      </c>
      <c r="ED115" s="1">
        <v>1</v>
      </c>
      <c r="EE115" s="1">
        <f t="shared" si="46"/>
        <v>2</v>
      </c>
      <c r="EF115" s="1">
        <v>5</v>
      </c>
      <c r="EG115" s="1">
        <v>5</v>
      </c>
      <c r="EH115" s="1">
        <v>5</v>
      </c>
      <c r="EI115" s="1">
        <v>5</v>
      </c>
      <c r="EJ115" s="1">
        <f t="shared" si="47"/>
        <v>20</v>
      </c>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row>
    <row r="116" spans="1:250" s="14" customFormat="1">
      <c r="A116" s="14">
        <v>107</v>
      </c>
      <c r="B116" s="64">
        <v>2</v>
      </c>
      <c r="C116" s="3">
        <v>2</v>
      </c>
      <c r="D116" s="1">
        <v>3</v>
      </c>
      <c r="E116" s="1">
        <v>1</v>
      </c>
      <c r="F116" s="1" t="s">
        <v>5077</v>
      </c>
      <c r="G116" s="1" t="s">
        <v>1941</v>
      </c>
      <c r="H116" s="1" t="s">
        <v>2063</v>
      </c>
      <c r="I116" s="1" t="s">
        <v>2100</v>
      </c>
      <c r="J116" s="1" t="s">
        <v>1928</v>
      </c>
      <c r="K116" s="1" t="s">
        <v>5078</v>
      </c>
      <c r="L116" s="1">
        <v>7</v>
      </c>
      <c r="M116" s="1">
        <v>18</v>
      </c>
      <c r="N116" s="1">
        <v>16</v>
      </c>
      <c r="O116" s="1" t="s">
        <v>5079</v>
      </c>
      <c r="P116" s="1" t="s">
        <v>2647</v>
      </c>
      <c r="Q116" s="1" t="s">
        <v>2881</v>
      </c>
      <c r="R116" s="1" t="s">
        <v>3067</v>
      </c>
      <c r="S116" s="1" t="s">
        <v>3511</v>
      </c>
      <c r="T116" s="1" t="s">
        <v>2469</v>
      </c>
      <c r="U116" s="1" t="s">
        <v>3118</v>
      </c>
      <c r="V116" s="1" t="s">
        <v>5080</v>
      </c>
      <c r="W116" s="1" t="s">
        <v>5081</v>
      </c>
      <c r="X116" s="1" t="s">
        <v>5082</v>
      </c>
      <c r="Y116" s="1" t="s">
        <v>2958</v>
      </c>
      <c r="Z116" s="1" t="s">
        <v>5083</v>
      </c>
      <c r="AA116" s="1" t="s">
        <v>2373</v>
      </c>
      <c r="AB116" s="1" t="s">
        <v>2612</v>
      </c>
      <c r="AC116" s="1" t="s">
        <v>2449</v>
      </c>
      <c r="AD116" s="1" t="s">
        <v>5084</v>
      </c>
      <c r="AE116" s="1"/>
      <c r="AF116" s="1"/>
      <c r="AG116" s="1"/>
      <c r="AH116" s="1"/>
      <c r="AI116" s="1"/>
      <c r="AJ116" s="1"/>
      <c r="AK116" s="1"/>
      <c r="AL116" s="1"/>
      <c r="AM116" s="1"/>
      <c r="AN116" s="1"/>
      <c r="AO116" s="1"/>
      <c r="AP116" s="1"/>
      <c r="AQ116" s="1"/>
      <c r="AR116" s="1"/>
      <c r="AS116" s="1"/>
      <c r="AT116" s="1"/>
      <c r="AU116" s="1"/>
      <c r="AV116" s="1"/>
      <c r="AW116" s="1"/>
      <c r="AX116" s="1">
        <v>1</v>
      </c>
      <c r="AY116" s="1">
        <v>0</v>
      </c>
      <c r="AZ116" s="1">
        <v>2</v>
      </c>
      <c r="BA116" s="1">
        <v>6</v>
      </c>
      <c r="BB116" s="1"/>
      <c r="BC116" s="1">
        <v>88</v>
      </c>
      <c r="BD116" s="1">
        <v>0</v>
      </c>
      <c r="BE116" s="1">
        <v>3</v>
      </c>
      <c r="BF116" s="1">
        <v>2</v>
      </c>
      <c r="BG116" s="1">
        <v>4</v>
      </c>
      <c r="BH116" s="1">
        <v>154.9</v>
      </c>
      <c r="BI116" s="1">
        <v>30.08</v>
      </c>
      <c r="BJ116" s="1">
        <v>3</v>
      </c>
      <c r="BK116" s="1">
        <v>0</v>
      </c>
      <c r="BL116" s="1">
        <v>1</v>
      </c>
      <c r="BM116" s="1">
        <v>3</v>
      </c>
      <c r="BN116" s="1">
        <v>1</v>
      </c>
      <c r="BO116" s="1">
        <v>1</v>
      </c>
      <c r="BP116" s="1">
        <v>0</v>
      </c>
      <c r="BQ116" s="1">
        <v>1</v>
      </c>
      <c r="BR116" s="1">
        <v>1</v>
      </c>
      <c r="BS116" s="1">
        <v>1</v>
      </c>
      <c r="BT116" s="1">
        <v>1</v>
      </c>
      <c r="BU116" s="1">
        <v>1</v>
      </c>
      <c r="BV116" s="14">
        <v>6</v>
      </c>
      <c r="BW116" s="1">
        <v>5</v>
      </c>
      <c r="BX116" s="1">
        <v>1</v>
      </c>
      <c r="BY116" s="1">
        <v>1</v>
      </c>
      <c r="BZ116" s="1">
        <v>1</v>
      </c>
      <c r="CA116" s="1">
        <v>1</v>
      </c>
      <c r="CB116" s="1">
        <v>1</v>
      </c>
      <c r="CC116" s="1">
        <v>1</v>
      </c>
      <c r="CD116" s="1">
        <v>1</v>
      </c>
      <c r="CE116" s="1">
        <v>1</v>
      </c>
      <c r="CF116" s="1">
        <v>8</v>
      </c>
      <c r="CG116" s="1">
        <v>1</v>
      </c>
      <c r="CH116" s="1">
        <v>1</v>
      </c>
      <c r="CI116" s="1">
        <v>1</v>
      </c>
      <c r="CJ116" s="1">
        <v>1</v>
      </c>
      <c r="CK116" s="1">
        <v>4</v>
      </c>
      <c r="CL116" s="1">
        <v>0</v>
      </c>
      <c r="CM116" s="1">
        <v>4</v>
      </c>
      <c r="CN116" s="1">
        <v>0</v>
      </c>
      <c r="CO116" s="1">
        <v>5</v>
      </c>
      <c r="CP116" s="1">
        <v>5</v>
      </c>
      <c r="CQ116" s="1">
        <v>5</v>
      </c>
      <c r="CR116" s="1">
        <v>4</v>
      </c>
      <c r="CS116" s="1">
        <v>3</v>
      </c>
      <c r="CT116" s="1">
        <v>50</v>
      </c>
      <c r="CU116" s="1">
        <v>0</v>
      </c>
      <c r="CV116" s="1">
        <v>0</v>
      </c>
      <c r="CW116" s="1">
        <v>0</v>
      </c>
      <c r="CX116" s="1">
        <v>0</v>
      </c>
      <c r="CY116" s="1">
        <v>1</v>
      </c>
      <c r="CZ116" s="1">
        <v>0</v>
      </c>
      <c r="DA116" s="1">
        <f t="shared" si="40"/>
        <v>1</v>
      </c>
      <c r="DB116" s="1">
        <v>0</v>
      </c>
      <c r="DC116" s="1">
        <v>0</v>
      </c>
      <c r="DD116" s="1">
        <v>0</v>
      </c>
      <c r="DE116" s="1">
        <v>0</v>
      </c>
      <c r="DF116" s="1">
        <v>1</v>
      </c>
      <c r="DG116" s="1">
        <v>0</v>
      </c>
      <c r="DH116" s="1">
        <f t="shared" si="41"/>
        <v>1</v>
      </c>
      <c r="DI116" s="14">
        <f t="shared" si="42"/>
        <v>0</v>
      </c>
      <c r="DJ116" s="1">
        <v>1</v>
      </c>
      <c r="DK116" s="1">
        <v>0</v>
      </c>
      <c r="DL116" s="1">
        <v>0</v>
      </c>
      <c r="DM116" s="1">
        <v>0</v>
      </c>
      <c r="DN116" s="1">
        <v>0</v>
      </c>
      <c r="DO116" s="1">
        <v>0</v>
      </c>
      <c r="DP116" s="1">
        <v>0</v>
      </c>
      <c r="DQ116" s="1">
        <v>0</v>
      </c>
      <c r="DR116" s="1">
        <f t="shared" si="43"/>
        <v>1</v>
      </c>
      <c r="DS116" s="1">
        <v>1</v>
      </c>
      <c r="DT116" s="1">
        <v>0</v>
      </c>
      <c r="DU116" s="1">
        <v>0</v>
      </c>
      <c r="DV116" s="1">
        <v>0</v>
      </c>
      <c r="DW116" s="1">
        <v>0</v>
      </c>
      <c r="DX116" s="1">
        <v>0</v>
      </c>
      <c r="DY116" s="1">
        <v>0</v>
      </c>
      <c r="DZ116" s="1">
        <v>0</v>
      </c>
      <c r="EA116" s="1">
        <f t="shared" si="44"/>
        <v>1</v>
      </c>
      <c r="EB116" s="14">
        <f t="shared" si="45"/>
        <v>0</v>
      </c>
      <c r="EC116" s="1">
        <v>2</v>
      </c>
      <c r="ED116" s="1">
        <v>3</v>
      </c>
      <c r="EE116" s="1">
        <f t="shared" si="46"/>
        <v>5</v>
      </c>
      <c r="EF116" s="1">
        <v>5</v>
      </c>
      <c r="EG116" s="1">
        <v>5</v>
      </c>
      <c r="EH116" s="1">
        <v>5</v>
      </c>
      <c r="EI116" s="1">
        <v>5</v>
      </c>
      <c r="EJ116" s="1">
        <f t="shared" si="47"/>
        <v>20</v>
      </c>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row>
    <row r="117" spans="1:250" s="14" customFormat="1">
      <c r="A117" s="14">
        <v>108</v>
      </c>
      <c r="B117" s="61">
        <v>1</v>
      </c>
      <c r="C117" s="60">
        <v>1</v>
      </c>
      <c r="D117" s="14">
        <v>2</v>
      </c>
      <c r="E117" s="14">
        <v>2</v>
      </c>
      <c r="F117" s="14" t="s">
        <v>2063</v>
      </c>
      <c r="G117" s="14" t="s">
        <v>2100</v>
      </c>
      <c r="H117" s="14" t="s">
        <v>1928</v>
      </c>
      <c r="I117" s="14" t="s">
        <v>4682</v>
      </c>
      <c r="J117" s="14" t="s">
        <v>4683</v>
      </c>
      <c r="K117" s="1" t="s">
        <v>4684</v>
      </c>
      <c r="L117" s="14">
        <v>0</v>
      </c>
      <c r="M117" s="14">
        <v>11</v>
      </c>
      <c r="N117" s="14">
        <v>23</v>
      </c>
      <c r="O117" s="14" t="s">
        <v>3091</v>
      </c>
      <c r="P117" s="14" t="s">
        <v>4685</v>
      </c>
      <c r="Q117" s="14" t="s">
        <v>4686</v>
      </c>
      <c r="R117" s="14" t="s">
        <v>2842</v>
      </c>
      <c r="S117" s="14" t="s">
        <v>2335</v>
      </c>
      <c r="T117" s="14" t="s">
        <v>2338</v>
      </c>
      <c r="U117" s="14" t="s">
        <v>3793</v>
      </c>
      <c r="V117" s="14" t="s">
        <v>4687</v>
      </c>
      <c r="W117" s="14" t="s">
        <v>3017</v>
      </c>
      <c r="X117" s="14" t="s">
        <v>2734</v>
      </c>
      <c r="Y117" s="14" t="s">
        <v>2804</v>
      </c>
      <c r="Z117" s="14" t="s">
        <v>2326</v>
      </c>
      <c r="AA117" s="14" t="s">
        <v>3617</v>
      </c>
      <c r="AB117" s="14" t="s">
        <v>4688</v>
      </c>
      <c r="AC117" s="14" t="s">
        <v>2638</v>
      </c>
      <c r="AD117" s="14" t="s">
        <v>4689</v>
      </c>
      <c r="AE117" s="14" t="s">
        <v>2492</v>
      </c>
      <c r="AF117" s="14" t="s">
        <v>2357</v>
      </c>
      <c r="AG117" s="14" t="s">
        <v>4690</v>
      </c>
      <c r="AH117" s="14" t="s">
        <v>4691</v>
      </c>
      <c r="AI117" s="14" t="s">
        <v>3711</v>
      </c>
      <c r="AJ117" s="14" t="s">
        <v>4692</v>
      </c>
      <c r="AK117" s="14" t="s">
        <v>4693</v>
      </c>
      <c r="AX117" s="14">
        <v>2</v>
      </c>
      <c r="AY117" s="14">
        <v>0</v>
      </c>
      <c r="AZ117" s="14">
        <v>2</v>
      </c>
      <c r="BA117" s="14">
        <v>6</v>
      </c>
      <c r="BC117" s="14">
        <v>89</v>
      </c>
      <c r="BD117" s="14">
        <v>1</v>
      </c>
      <c r="BE117" s="14">
        <v>3</v>
      </c>
      <c r="BF117" s="14">
        <v>2</v>
      </c>
      <c r="BG117" s="14">
        <v>2</v>
      </c>
      <c r="BH117" s="14">
        <v>172.7</v>
      </c>
      <c r="BI117" s="14">
        <v>19.77</v>
      </c>
      <c r="BJ117" s="14">
        <v>1</v>
      </c>
      <c r="BK117" s="14">
        <v>0</v>
      </c>
      <c r="BL117" s="14">
        <v>1</v>
      </c>
      <c r="BM117" s="14">
        <v>3</v>
      </c>
      <c r="BN117" s="14">
        <v>1</v>
      </c>
      <c r="BO117" s="14">
        <f>IF(BC117&gt;=85,1,0)</f>
        <v>1</v>
      </c>
      <c r="BP117" s="14">
        <f>IF(BD117=1,1,0)</f>
        <v>1</v>
      </c>
      <c r="BQ117" s="14">
        <v>1</v>
      </c>
      <c r="BR117" s="14">
        <v>1</v>
      </c>
      <c r="BS117" s="14">
        <v>1</v>
      </c>
      <c r="BT117" s="14">
        <v>1</v>
      </c>
      <c r="BU117" s="14">
        <v>1</v>
      </c>
      <c r="BV117" s="14">
        <f t="shared" ref="BV117:BV135" si="48">SUM(BO117:BU117)</f>
        <v>7</v>
      </c>
      <c r="BW117" s="14">
        <v>4</v>
      </c>
      <c r="BX117" s="14">
        <v>0</v>
      </c>
      <c r="BY117" s="14">
        <v>0</v>
      </c>
      <c r="BZ117" s="14">
        <v>0</v>
      </c>
      <c r="CA117" s="14">
        <v>0</v>
      </c>
      <c r="CB117" s="14">
        <v>0</v>
      </c>
      <c r="CC117" s="14">
        <v>1</v>
      </c>
      <c r="CD117" s="14">
        <v>0</v>
      </c>
      <c r="CE117" s="14">
        <v>0</v>
      </c>
      <c r="CF117" s="14">
        <f t="shared" ref="CF117:CF154" si="49">SUM(BX117:CE117)</f>
        <v>1</v>
      </c>
      <c r="CG117" s="14">
        <v>4</v>
      </c>
      <c r="CH117" s="14">
        <v>4</v>
      </c>
      <c r="CI117" s="14">
        <v>4</v>
      </c>
      <c r="CJ117" s="14">
        <v>4</v>
      </c>
      <c r="CK117" s="14">
        <f t="shared" ref="CK117:CK154" si="50">SUM(CG117:CJ117)</f>
        <v>16</v>
      </c>
      <c r="CL117" s="14">
        <v>1</v>
      </c>
      <c r="CM117" s="14">
        <v>1</v>
      </c>
      <c r="CN117" s="14">
        <v>2</v>
      </c>
      <c r="CO117" s="14">
        <v>2</v>
      </c>
      <c r="CP117" s="14">
        <v>1</v>
      </c>
      <c r="CQ117" s="14">
        <v>2</v>
      </c>
      <c r="CR117" s="14">
        <v>1</v>
      </c>
      <c r="CS117" s="14">
        <v>1</v>
      </c>
      <c r="CT117" s="14">
        <v>70</v>
      </c>
      <c r="CU117" s="14">
        <v>1</v>
      </c>
      <c r="CV117" s="14">
        <v>1</v>
      </c>
      <c r="CW117" s="14">
        <v>1</v>
      </c>
      <c r="CX117" s="14">
        <v>1</v>
      </c>
      <c r="CY117" s="14">
        <v>1</v>
      </c>
      <c r="CZ117" s="14">
        <v>1</v>
      </c>
      <c r="DA117" s="14">
        <f t="shared" si="40"/>
        <v>6</v>
      </c>
      <c r="DB117" s="14">
        <v>1</v>
      </c>
      <c r="DC117" s="14">
        <v>1</v>
      </c>
      <c r="DD117" s="14">
        <v>1</v>
      </c>
      <c r="DE117" s="14">
        <v>1</v>
      </c>
      <c r="DF117" s="14">
        <v>1</v>
      </c>
      <c r="DG117" s="14">
        <v>1</v>
      </c>
      <c r="DH117" s="14">
        <f t="shared" si="41"/>
        <v>6</v>
      </c>
      <c r="DI117" s="14">
        <f t="shared" si="42"/>
        <v>0</v>
      </c>
      <c r="DJ117" s="14">
        <v>1</v>
      </c>
      <c r="DK117" s="14">
        <v>0</v>
      </c>
      <c r="DL117" s="14">
        <v>1</v>
      </c>
      <c r="DM117" s="14">
        <v>0</v>
      </c>
      <c r="DN117" s="14">
        <v>0</v>
      </c>
      <c r="DO117" s="14">
        <v>0</v>
      </c>
      <c r="DP117" s="14">
        <v>0</v>
      </c>
      <c r="DQ117" s="14">
        <v>0</v>
      </c>
      <c r="DR117" s="14">
        <f t="shared" si="43"/>
        <v>2</v>
      </c>
      <c r="DS117" s="14">
        <v>1</v>
      </c>
      <c r="DT117" s="14">
        <v>0</v>
      </c>
      <c r="DU117" s="14">
        <v>1</v>
      </c>
      <c r="DV117" s="14">
        <v>0</v>
      </c>
      <c r="DW117" s="14">
        <v>0</v>
      </c>
      <c r="DX117" s="14">
        <v>0</v>
      </c>
      <c r="DY117" s="14">
        <v>0</v>
      </c>
      <c r="DZ117" s="14">
        <v>0</v>
      </c>
      <c r="EA117" s="14">
        <f t="shared" si="44"/>
        <v>2</v>
      </c>
      <c r="EB117" s="14">
        <f t="shared" si="45"/>
        <v>0</v>
      </c>
      <c r="EC117" s="14">
        <v>0</v>
      </c>
      <c r="ED117" s="14">
        <v>0</v>
      </c>
      <c r="EE117" s="14">
        <f t="shared" si="46"/>
        <v>0</v>
      </c>
      <c r="EF117" s="14">
        <v>5</v>
      </c>
      <c r="EG117" s="14">
        <v>5</v>
      </c>
      <c r="EH117" s="14">
        <v>5</v>
      </c>
      <c r="EI117" s="14">
        <v>5</v>
      </c>
      <c r="EJ117" s="14">
        <f t="shared" si="47"/>
        <v>20</v>
      </c>
    </row>
    <row r="118" spans="1:250" s="14" customFormat="1">
      <c r="A118" s="14">
        <v>109</v>
      </c>
      <c r="B118" s="64">
        <v>1</v>
      </c>
      <c r="C118" s="3">
        <v>1</v>
      </c>
      <c r="D118" s="1">
        <v>3</v>
      </c>
      <c r="E118" s="1">
        <v>1</v>
      </c>
      <c r="F118" s="1" t="s">
        <v>1955</v>
      </c>
      <c r="G118" s="1" t="s">
        <v>2100</v>
      </c>
      <c r="H118" s="1" t="s">
        <v>1928</v>
      </c>
      <c r="I118" s="1" t="s">
        <v>2048</v>
      </c>
      <c r="J118" s="1"/>
      <c r="K118" s="1" t="s">
        <v>5164</v>
      </c>
      <c r="L118" s="1">
        <v>4</v>
      </c>
      <c r="M118" s="1">
        <v>9</v>
      </c>
      <c r="N118" s="1">
        <v>14</v>
      </c>
      <c r="O118" s="1" t="s">
        <v>5165</v>
      </c>
      <c r="P118" s="1" t="s">
        <v>3472</v>
      </c>
      <c r="Q118" s="1" t="s">
        <v>3432</v>
      </c>
      <c r="R118" s="1" t="s">
        <v>2335</v>
      </c>
      <c r="S118" s="1" t="s">
        <v>5166</v>
      </c>
      <c r="T118" s="1" t="s">
        <v>4946</v>
      </c>
      <c r="U118" s="1" t="s">
        <v>2444</v>
      </c>
      <c r="V118" s="1" t="s">
        <v>5167</v>
      </c>
      <c r="W118" s="1" t="s">
        <v>5168</v>
      </c>
      <c r="X118" s="1" t="s">
        <v>3068</v>
      </c>
      <c r="Y118" s="1" t="s">
        <v>4363</v>
      </c>
      <c r="Z118" s="1" t="s">
        <v>2793</v>
      </c>
      <c r="AA118" s="1" t="s">
        <v>5169</v>
      </c>
      <c r="AB118" s="1" t="s">
        <v>5170</v>
      </c>
      <c r="AC118" s="1"/>
      <c r="AD118" s="1"/>
      <c r="AE118" s="1"/>
      <c r="AF118" s="1"/>
      <c r="AG118" s="1"/>
      <c r="AH118" s="1"/>
      <c r="AI118" s="1"/>
      <c r="AJ118" s="1"/>
      <c r="AK118" s="1"/>
      <c r="AL118" s="1"/>
      <c r="AM118" s="1"/>
      <c r="AN118" s="1"/>
      <c r="AO118" s="1"/>
      <c r="AP118" s="1"/>
      <c r="AQ118" s="1"/>
      <c r="AR118" s="1"/>
      <c r="AS118" s="1"/>
      <c r="AT118" s="1"/>
      <c r="AU118" s="1"/>
      <c r="AV118" s="1"/>
      <c r="AW118" s="1"/>
      <c r="AX118" s="1">
        <v>2</v>
      </c>
      <c r="AY118" s="1">
        <v>1</v>
      </c>
      <c r="AZ118" s="1">
        <v>2</v>
      </c>
      <c r="BA118" s="1">
        <v>4</v>
      </c>
      <c r="BB118" s="1"/>
      <c r="BC118" s="1">
        <v>67</v>
      </c>
      <c r="BD118" s="1">
        <v>1</v>
      </c>
      <c r="BE118" s="1">
        <v>1</v>
      </c>
      <c r="BF118" s="1">
        <v>1</v>
      </c>
      <c r="BG118" s="1">
        <v>1</v>
      </c>
      <c r="BH118" s="1">
        <v>185.4</v>
      </c>
      <c r="BI118" s="1">
        <v>40.9</v>
      </c>
      <c r="BJ118" s="1">
        <v>1</v>
      </c>
      <c r="BK118" s="1">
        <v>0</v>
      </c>
      <c r="BL118" s="1">
        <v>3</v>
      </c>
      <c r="BM118" s="1">
        <v>1</v>
      </c>
      <c r="BN118" s="1">
        <v>0</v>
      </c>
      <c r="BO118" s="1">
        <f>IF(AZ118&gt;=85,1,0)</f>
        <v>0</v>
      </c>
      <c r="BP118" s="1">
        <v>0</v>
      </c>
      <c r="BQ118" s="1">
        <v>0</v>
      </c>
      <c r="BR118" s="1">
        <v>0</v>
      </c>
      <c r="BS118" s="1">
        <v>0</v>
      </c>
      <c r="BT118" s="1">
        <v>1</v>
      </c>
      <c r="BU118" s="1">
        <v>0</v>
      </c>
      <c r="BV118" s="14">
        <f t="shared" si="48"/>
        <v>1</v>
      </c>
      <c r="BW118" s="1">
        <v>3</v>
      </c>
      <c r="BX118" s="1">
        <v>0</v>
      </c>
      <c r="BY118" s="1">
        <v>0</v>
      </c>
      <c r="BZ118" s="1">
        <v>0</v>
      </c>
      <c r="CA118" s="1">
        <v>0</v>
      </c>
      <c r="CB118" s="1">
        <v>0</v>
      </c>
      <c r="CC118" s="1">
        <v>0</v>
      </c>
      <c r="CD118" s="1">
        <v>0</v>
      </c>
      <c r="CE118" s="1">
        <v>0</v>
      </c>
      <c r="CF118" s="1">
        <f t="shared" si="49"/>
        <v>0</v>
      </c>
      <c r="CG118" s="1">
        <v>5</v>
      </c>
      <c r="CH118" s="1">
        <v>5</v>
      </c>
      <c r="CI118" s="1">
        <v>5</v>
      </c>
      <c r="CJ118" s="1">
        <v>5</v>
      </c>
      <c r="CK118" s="1">
        <f t="shared" si="50"/>
        <v>20</v>
      </c>
      <c r="CL118" s="1">
        <v>0</v>
      </c>
      <c r="CM118" s="1">
        <v>1</v>
      </c>
      <c r="CN118" s="1">
        <v>0</v>
      </c>
      <c r="CO118" s="1">
        <v>2</v>
      </c>
      <c r="CP118" s="1">
        <v>1</v>
      </c>
      <c r="CQ118" s="1">
        <v>1</v>
      </c>
      <c r="CR118" s="1">
        <v>2</v>
      </c>
      <c r="CS118" s="1">
        <v>1</v>
      </c>
      <c r="CT118" s="1">
        <v>80</v>
      </c>
      <c r="CU118" s="1">
        <v>1</v>
      </c>
      <c r="CV118" s="1">
        <v>1</v>
      </c>
      <c r="CW118" s="1">
        <v>1</v>
      </c>
      <c r="CX118" s="1">
        <v>1</v>
      </c>
      <c r="CY118" s="1">
        <v>1</v>
      </c>
      <c r="CZ118" s="1">
        <v>1</v>
      </c>
      <c r="DA118" s="1">
        <f t="shared" si="40"/>
        <v>6</v>
      </c>
      <c r="DB118" s="1">
        <v>1</v>
      </c>
      <c r="DC118" s="1">
        <v>1</v>
      </c>
      <c r="DD118" s="1">
        <v>1</v>
      </c>
      <c r="DE118" s="1">
        <v>1</v>
      </c>
      <c r="DF118" s="1">
        <v>1</v>
      </c>
      <c r="DG118" s="1">
        <v>1</v>
      </c>
      <c r="DH118" s="1">
        <f t="shared" si="41"/>
        <v>6</v>
      </c>
      <c r="DI118" s="14">
        <f t="shared" si="42"/>
        <v>0</v>
      </c>
      <c r="DJ118" s="1">
        <v>1</v>
      </c>
      <c r="DK118" s="1">
        <v>1</v>
      </c>
      <c r="DL118" s="1">
        <v>1</v>
      </c>
      <c r="DM118" s="1">
        <v>1</v>
      </c>
      <c r="DN118" s="1">
        <v>1</v>
      </c>
      <c r="DO118" s="1">
        <v>1</v>
      </c>
      <c r="DP118" s="1">
        <v>1</v>
      </c>
      <c r="DQ118" s="1">
        <v>1</v>
      </c>
      <c r="DR118" s="1">
        <f t="shared" si="43"/>
        <v>8</v>
      </c>
      <c r="DS118" s="1">
        <v>1</v>
      </c>
      <c r="DT118" s="1">
        <v>1</v>
      </c>
      <c r="DU118" s="1">
        <v>1</v>
      </c>
      <c r="DV118" s="1">
        <v>1</v>
      </c>
      <c r="DW118" s="1">
        <v>1</v>
      </c>
      <c r="DX118" s="1">
        <v>1</v>
      </c>
      <c r="DY118" s="1">
        <v>1</v>
      </c>
      <c r="DZ118" s="1">
        <v>1</v>
      </c>
      <c r="EA118" s="1">
        <f t="shared" si="44"/>
        <v>8</v>
      </c>
      <c r="EB118" s="14">
        <f t="shared" si="45"/>
        <v>0</v>
      </c>
      <c r="EC118" s="1">
        <v>0</v>
      </c>
      <c r="ED118" s="1">
        <v>0</v>
      </c>
      <c r="EE118" s="1">
        <f t="shared" si="46"/>
        <v>0</v>
      </c>
      <c r="EF118" s="1">
        <v>5</v>
      </c>
      <c r="EG118" s="1">
        <v>5</v>
      </c>
      <c r="EH118" s="1">
        <v>5</v>
      </c>
      <c r="EI118" s="1">
        <v>5</v>
      </c>
      <c r="EJ118" s="1">
        <f t="shared" si="47"/>
        <v>20</v>
      </c>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row>
    <row r="119" spans="1:250" s="14" customFormat="1">
      <c r="A119" s="14">
        <v>110</v>
      </c>
      <c r="B119" s="61">
        <v>2</v>
      </c>
      <c r="C119" s="60">
        <v>1</v>
      </c>
      <c r="D119" s="14">
        <v>3</v>
      </c>
      <c r="E119" s="14">
        <v>1</v>
      </c>
      <c r="F119" s="14" t="s">
        <v>2063</v>
      </c>
      <c r="G119" s="14" t="s">
        <v>1955</v>
      </c>
      <c r="H119" s="14" t="s">
        <v>2100</v>
      </c>
      <c r="I119" s="14" t="s">
        <v>1928</v>
      </c>
      <c r="J119" s="14" t="s">
        <v>2489</v>
      </c>
      <c r="K119" s="1" t="s">
        <v>4862</v>
      </c>
      <c r="L119" s="14">
        <v>5</v>
      </c>
      <c r="M119" s="14">
        <v>12</v>
      </c>
      <c r="N119" s="14">
        <v>13</v>
      </c>
      <c r="O119" s="14" t="s">
        <v>2335</v>
      </c>
      <c r="P119" s="14" t="s">
        <v>4863</v>
      </c>
      <c r="Q119" s="14" t="s">
        <v>4864</v>
      </c>
      <c r="R119" s="14" t="s">
        <v>3696</v>
      </c>
      <c r="S119" s="14" t="s">
        <v>2434</v>
      </c>
      <c r="T119" s="14" t="s">
        <v>2833</v>
      </c>
      <c r="U119" s="14" t="s">
        <v>3017</v>
      </c>
      <c r="V119" s="14" t="s">
        <v>4865</v>
      </c>
      <c r="W119" s="14" t="s">
        <v>2469</v>
      </c>
      <c r="X119" s="14" t="s">
        <v>4866</v>
      </c>
      <c r="Y119" s="14" t="s">
        <v>2357</v>
      </c>
      <c r="Z119" s="14" t="s">
        <v>2652</v>
      </c>
      <c r="AA119" s="14" t="s">
        <v>2614</v>
      </c>
      <c r="AX119" s="14">
        <v>2</v>
      </c>
      <c r="AY119" s="14">
        <v>0</v>
      </c>
      <c r="AZ119" s="14">
        <v>2</v>
      </c>
      <c r="BA119" s="14">
        <v>7</v>
      </c>
      <c r="BC119" s="14">
        <v>87</v>
      </c>
      <c r="BD119" s="14">
        <v>0</v>
      </c>
      <c r="BE119" s="14">
        <v>1</v>
      </c>
      <c r="BF119" s="14">
        <v>1</v>
      </c>
      <c r="BG119" s="14">
        <v>2</v>
      </c>
      <c r="BH119" s="14">
        <v>160</v>
      </c>
      <c r="BI119" s="14">
        <v>46.09</v>
      </c>
      <c r="BJ119" s="14">
        <v>0</v>
      </c>
      <c r="BK119" s="14">
        <v>0</v>
      </c>
      <c r="BL119" s="14">
        <v>2</v>
      </c>
      <c r="BM119" s="14">
        <v>3</v>
      </c>
      <c r="BN119" s="14">
        <v>1</v>
      </c>
      <c r="BO119" s="14">
        <f t="shared" ref="BO119:BO124" si="51">IF(BC119&gt;=85,1,0)</f>
        <v>1</v>
      </c>
      <c r="BP119" s="14">
        <f t="shared" ref="BP119:BP124" si="52">IF(BD119=1,1,0)</f>
        <v>0</v>
      </c>
      <c r="BQ119" s="14">
        <v>1</v>
      </c>
      <c r="BR119" s="14">
        <v>1</v>
      </c>
      <c r="BS119" s="14">
        <v>1</v>
      </c>
      <c r="BT119" s="14">
        <v>1</v>
      </c>
      <c r="BU119" s="14">
        <v>1</v>
      </c>
      <c r="BV119" s="14">
        <f t="shared" si="48"/>
        <v>6</v>
      </c>
      <c r="BW119" s="14">
        <v>5</v>
      </c>
      <c r="BX119" s="14">
        <v>0</v>
      </c>
      <c r="BY119" s="14">
        <v>0</v>
      </c>
      <c r="BZ119" s="14">
        <v>0</v>
      </c>
      <c r="CA119" s="14">
        <v>0</v>
      </c>
      <c r="CB119" s="14">
        <v>0</v>
      </c>
      <c r="CC119" s="14">
        <v>1</v>
      </c>
      <c r="CD119" s="14">
        <v>1</v>
      </c>
      <c r="CE119" s="14">
        <v>0</v>
      </c>
      <c r="CF119" s="14">
        <f t="shared" si="49"/>
        <v>2</v>
      </c>
      <c r="CG119" s="14">
        <v>2</v>
      </c>
      <c r="CH119" s="14">
        <v>3</v>
      </c>
      <c r="CI119" s="14">
        <v>3</v>
      </c>
      <c r="CJ119" s="14">
        <v>2</v>
      </c>
      <c r="CK119" s="14">
        <f t="shared" si="50"/>
        <v>10</v>
      </c>
      <c r="CL119" s="14">
        <v>0</v>
      </c>
      <c r="CM119" s="14">
        <v>4</v>
      </c>
      <c r="CN119" s="14">
        <v>2</v>
      </c>
      <c r="CO119" s="14">
        <v>3</v>
      </c>
      <c r="CP119" s="14">
        <v>3</v>
      </c>
      <c r="CQ119" s="14">
        <v>3</v>
      </c>
      <c r="CR119" s="14">
        <v>3</v>
      </c>
      <c r="CS119" s="14">
        <v>1</v>
      </c>
      <c r="CT119" s="14">
        <v>25</v>
      </c>
      <c r="CU119" s="14">
        <v>0</v>
      </c>
      <c r="CV119" s="14">
        <v>0</v>
      </c>
      <c r="CW119" s="14">
        <v>0</v>
      </c>
      <c r="CX119" s="14">
        <v>0</v>
      </c>
      <c r="CY119" s="14">
        <v>1</v>
      </c>
      <c r="CZ119" s="14">
        <v>1</v>
      </c>
      <c r="DA119" s="14">
        <f t="shared" si="40"/>
        <v>2</v>
      </c>
      <c r="DB119" s="14">
        <v>0</v>
      </c>
      <c r="DC119" s="14">
        <v>0</v>
      </c>
      <c r="DD119" s="14">
        <v>0</v>
      </c>
      <c r="DE119" s="14">
        <v>0</v>
      </c>
      <c r="DF119" s="14">
        <v>1</v>
      </c>
      <c r="DG119" s="14">
        <v>1</v>
      </c>
      <c r="DH119" s="14">
        <f t="shared" si="41"/>
        <v>2</v>
      </c>
      <c r="DI119" s="14">
        <f t="shared" si="42"/>
        <v>0</v>
      </c>
      <c r="DJ119" s="14">
        <v>1</v>
      </c>
      <c r="DK119" s="14">
        <v>0</v>
      </c>
      <c r="DL119" s="14">
        <v>0</v>
      </c>
      <c r="DM119" s="14">
        <v>0</v>
      </c>
      <c r="DN119" s="14">
        <v>0</v>
      </c>
      <c r="DO119" s="14">
        <v>0</v>
      </c>
      <c r="DP119" s="14">
        <v>0</v>
      </c>
      <c r="DQ119" s="14">
        <v>0</v>
      </c>
      <c r="DR119" s="14">
        <f t="shared" si="43"/>
        <v>1</v>
      </c>
      <c r="DS119" s="14">
        <v>1</v>
      </c>
      <c r="DT119" s="14">
        <v>0</v>
      </c>
      <c r="DU119" s="14">
        <v>0</v>
      </c>
      <c r="DV119" s="14">
        <v>0</v>
      </c>
      <c r="DW119" s="14">
        <v>0</v>
      </c>
      <c r="DX119" s="14">
        <v>0</v>
      </c>
      <c r="DY119" s="14">
        <v>0</v>
      </c>
      <c r="DZ119" s="14">
        <v>0</v>
      </c>
      <c r="EA119" s="14">
        <f t="shared" si="44"/>
        <v>1</v>
      </c>
      <c r="EB119" s="14">
        <f t="shared" si="45"/>
        <v>0</v>
      </c>
      <c r="EC119" s="14">
        <v>2</v>
      </c>
      <c r="ED119" s="14">
        <v>0</v>
      </c>
      <c r="EE119" s="14">
        <f t="shared" si="46"/>
        <v>2</v>
      </c>
      <c r="EF119" s="14">
        <v>5</v>
      </c>
      <c r="EG119" s="14">
        <v>5</v>
      </c>
      <c r="EH119" s="14">
        <v>5</v>
      </c>
      <c r="EI119" s="14">
        <v>5</v>
      </c>
      <c r="EJ119" s="14">
        <f t="shared" si="47"/>
        <v>20</v>
      </c>
    </row>
    <row r="120" spans="1:250" s="14" customFormat="1">
      <c r="A120" s="14">
        <v>111</v>
      </c>
      <c r="B120" s="61">
        <v>1</v>
      </c>
      <c r="C120" s="60">
        <v>1</v>
      </c>
      <c r="D120" s="14">
        <v>3</v>
      </c>
      <c r="E120" s="14">
        <v>1</v>
      </c>
      <c r="F120" s="14" t="s">
        <v>2100</v>
      </c>
      <c r="G120" s="14" t="s">
        <v>1928</v>
      </c>
      <c r="K120" s="1" t="s">
        <v>4830</v>
      </c>
      <c r="L120" s="14">
        <v>2</v>
      </c>
      <c r="M120" s="14">
        <v>8</v>
      </c>
      <c r="N120" s="14">
        <v>16</v>
      </c>
      <c r="O120" s="14" t="s">
        <v>3107</v>
      </c>
      <c r="P120" s="14" t="s">
        <v>4831</v>
      </c>
      <c r="Q120" s="14" t="s">
        <v>2951</v>
      </c>
      <c r="R120" s="14" t="s">
        <v>2649</v>
      </c>
      <c r="S120" s="14" t="s">
        <v>2781</v>
      </c>
      <c r="T120" s="14" t="s">
        <v>4832</v>
      </c>
      <c r="U120" s="14" t="s">
        <v>4346</v>
      </c>
      <c r="V120" s="14" t="s">
        <v>2627</v>
      </c>
      <c r="W120" s="14" t="s">
        <v>2737</v>
      </c>
      <c r="X120" s="14" t="s">
        <v>3084</v>
      </c>
      <c r="Y120" s="14" t="s">
        <v>4833</v>
      </c>
      <c r="Z120" s="14" t="s">
        <v>4834</v>
      </c>
      <c r="AA120" s="14" t="s">
        <v>4835</v>
      </c>
      <c r="AB120" s="14" t="s">
        <v>4836</v>
      </c>
      <c r="AC120" s="14" t="s">
        <v>2730</v>
      </c>
      <c r="AD120" s="14" t="s">
        <v>3202</v>
      </c>
      <c r="AX120" s="14">
        <v>2</v>
      </c>
      <c r="AY120" s="14">
        <v>1</v>
      </c>
      <c r="AZ120" s="14">
        <v>2</v>
      </c>
      <c r="BC120" s="14">
        <v>47</v>
      </c>
      <c r="BD120" s="14">
        <v>0</v>
      </c>
      <c r="BE120" s="14">
        <v>2</v>
      </c>
      <c r="BF120" s="14">
        <v>1</v>
      </c>
      <c r="BG120" s="14">
        <v>4</v>
      </c>
      <c r="BH120" s="14">
        <v>160</v>
      </c>
      <c r="BI120" s="14">
        <v>41.29</v>
      </c>
      <c r="BJ120" s="14">
        <v>0</v>
      </c>
      <c r="BK120" s="14">
        <v>0</v>
      </c>
      <c r="BL120" s="14">
        <v>12</v>
      </c>
      <c r="BM120" s="14">
        <v>2</v>
      </c>
      <c r="BN120" s="14">
        <v>0</v>
      </c>
      <c r="BO120" s="14">
        <f t="shared" si="51"/>
        <v>0</v>
      </c>
      <c r="BP120" s="14">
        <f t="shared" si="52"/>
        <v>0</v>
      </c>
      <c r="BQ120" s="14">
        <v>0</v>
      </c>
      <c r="BR120" s="14">
        <v>0</v>
      </c>
      <c r="BS120" s="14">
        <v>0</v>
      </c>
      <c r="BT120" s="14">
        <v>1</v>
      </c>
      <c r="BU120" s="14">
        <v>0</v>
      </c>
      <c r="BV120" s="14">
        <f t="shared" si="48"/>
        <v>1</v>
      </c>
      <c r="BW120" s="14">
        <v>2</v>
      </c>
      <c r="BX120" s="14">
        <v>0</v>
      </c>
      <c r="BY120" s="14">
        <v>0</v>
      </c>
      <c r="BZ120" s="14">
        <v>0</v>
      </c>
      <c r="CA120" s="14">
        <v>0</v>
      </c>
      <c r="CB120" s="14">
        <v>0</v>
      </c>
      <c r="CC120" s="14">
        <v>0</v>
      </c>
      <c r="CD120" s="14">
        <v>0</v>
      </c>
      <c r="CE120" s="14">
        <v>0</v>
      </c>
      <c r="CF120" s="14">
        <f t="shared" si="49"/>
        <v>0</v>
      </c>
      <c r="CG120" s="14">
        <v>5</v>
      </c>
      <c r="CH120" s="14">
        <v>5</v>
      </c>
      <c r="CI120" s="14">
        <v>5</v>
      </c>
      <c r="CJ120" s="14">
        <v>5</v>
      </c>
      <c r="CK120" s="14">
        <f t="shared" si="50"/>
        <v>20</v>
      </c>
      <c r="CL120" s="14">
        <v>0</v>
      </c>
      <c r="CM120" s="14">
        <v>5</v>
      </c>
      <c r="CN120" s="14">
        <v>0</v>
      </c>
      <c r="CO120" s="14">
        <v>1</v>
      </c>
      <c r="CP120" s="14">
        <v>1</v>
      </c>
      <c r="CQ120" s="14">
        <v>4</v>
      </c>
      <c r="CR120" s="14">
        <v>2</v>
      </c>
      <c r="CS120" s="14">
        <v>1</v>
      </c>
      <c r="CT120" s="14">
        <v>80</v>
      </c>
      <c r="CU120" s="14">
        <v>1</v>
      </c>
      <c r="CV120" s="14">
        <v>1</v>
      </c>
      <c r="CW120" s="14">
        <v>1</v>
      </c>
      <c r="CX120" s="14">
        <v>1</v>
      </c>
      <c r="CY120" s="14">
        <v>1</v>
      </c>
      <c r="CZ120" s="14">
        <v>1</v>
      </c>
      <c r="DA120" s="14">
        <f t="shared" si="40"/>
        <v>6</v>
      </c>
      <c r="DB120" s="14">
        <v>1</v>
      </c>
      <c r="DC120" s="14">
        <v>1</v>
      </c>
      <c r="DD120" s="14">
        <v>1</v>
      </c>
      <c r="DE120" s="14">
        <v>1</v>
      </c>
      <c r="DF120" s="14">
        <v>1</v>
      </c>
      <c r="DG120" s="14">
        <v>1</v>
      </c>
      <c r="DH120" s="14">
        <f t="shared" si="41"/>
        <v>6</v>
      </c>
      <c r="DI120" s="14">
        <f t="shared" si="42"/>
        <v>0</v>
      </c>
      <c r="DJ120" s="14">
        <v>1</v>
      </c>
      <c r="DK120" s="14">
        <v>1</v>
      </c>
      <c r="DL120" s="14">
        <v>1</v>
      </c>
      <c r="DM120" s="14">
        <v>1</v>
      </c>
      <c r="DN120" s="14">
        <v>1</v>
      </c>
      <c r="DO120" s="14">
        <v>1</v>
      </c>
      <c r="DP120" s="14">
        <v>1</v>
      </c>
      <c r="DQ120" s="14">
        <v>1</v>
      </c>
      <c r="DR120" s="14">
        <f t="shared" si="43"/>
        <v>8</v>
      </c>
      <c r="DS120" s="14">
        <v>1</v>
      </c>
      <c r="DT120" s="14">
        <v>1</v>
      </c>
      <c r="DU120" s="14">
        <v>1</v>
      </c>
      <c r="DV120" s="14">
        <v>1</v>
      </c>
      <c r="DW120" s="14">
        <v>1</v>
      </c>
      <c r="DX120" s="14">
        <v>1</v>
      </c>
      <c r="DY120" s="14">
        <v>1</v>
      </c>
      <c r="DZ120" s="14">
        <v>1</v>
      </c>
      <c r="EA120" s="14">
        <f t="shared" si="44"/>
        <v>8</v>
      </c>
      <c r="EB120" s="14">
        <f t="shared" si="45"/>
        <v>0</v>
      </c>
      <c r="EC120" s="14">
        <v>1</v>
      </c>
      <c r="ED120" s="14">
        <v>1</v>
      </c>
      <c r="EE120" s="14">
        <f t="shared" si="46"/>
        <v>2</v>
      </c>
      <c r="EF120" s="14">
        <v>5</v>
      </c>
      <c r="EG120" s="14">
        <v>5</v>
      </c>
      <c r="EH120" s="14">
        <v>5</v>
      </c>
      <c r="EI120" s="14">
        <v>5</v>
      </c>
      <c r="EJ120" s="14">
        <f t="shared" si="47"/>
        <v>20</v>
      </c>
    </row>
    <row r="121" spans="1:250" s="14" customFormat="1">
      <c r="A121" s="14">
        <v>112</v>
      </c>
      <c r="B121" s="61">
        <v>1</v>
      </c>
      <c r="C121" s="60">
        <v>1</v>
      </c>
      <c r="D121" s="14">
        <v>1</v>
      </c>
      <c r="E121" s="14">
        <v>1</v>
      </c>
      <c r="F121" s="14" t="s">
        <v>2535</v>
      </c>
      <c r="G121" s="14" t="s">
        <v>2100</v>
      </c>
      <c r="H121" s="14" t="s">
        <v>1928</v>
      </c>
      <c r="I121" s="14" t="s">
        <v>1977</v>
      </c>
      <c r="J121" s="14" t="s">
        <v>2670</v>
      </c>
      <c r="K121" s="1" t="s">
        <v>4760</v>
      </c>
      <c r="L121" s="14">
        <v>5</v>
      </c>
      <c r="M121" s="14">
        <v>10</v>
      </c>
      <c r="N121" s="14">
        <v>17</v>
      </c>
      <c r="O121" s="14" t="s">
        <v>4761</v>
      </c>
      <c r="P121" s="14" t="s">
        <v>2871</v>
      </c>
      <c r="Q121" s="14" t="s">
        <v>2649</v>
      </c>
      <c r="R121" s="14" t="s">
        <v>2425</v>
      </c>
      <c r="S121" s="14" t="s">
        <v>3796</v>
      </c>
      <c r="T121" s="14" t="s">
        <v>4762</v>
      </c>
      <c r="U121" s="14" t="s">
        <v>3334</v>
      </c>
      <c r="V121" s="14" t="s">
        <v>4763</v>
      </c>
      <c r="W121" s="14" t="s">
        <v>3234</v>
      </c>
      <c r="X121" s="14" t="s">
        <v>3690</v>
      </c>
      <c r="Y121" s="14" t="s">
        <v>2862</v>
      </c>
      <c r="Z121" s="14" t="s">
        <v>3548</v>
      </c>
      <c r="AA121" s="14" t="s">
        <v>4463</v>
      </c>
      <c r="AB121" s="14" t="s">
        <v>3963</v>
      </c>
      <c r="AC121" s="14" t="s">
        <v>4212</v>
      </c>
      <c r="AD121" s="14" t="s">
        <v>4764</v>
      </c>
      <c r="AE121" s="14" t="s">
        <v>4050</v>
      </c>
      <c r="AX121" s="14">
        <v>2</v>
      </c>
      <c r="AY121" s="1">
        <v>1</v>
      </c>
      <c r="AZ121" s="14">
        <v>1</v>
      </c>
      <c r="BA121" s="14">
        <v>7</v>
      </c>
      <c r="BC121" s="14">
        <v>91</v>
      </c>
      <c r="BD121" s="14">
        <v>1</v>
      </c>
      <c r="BE121" s="14">
        <v>1</v>
      </c>
      <c r="BF121" s="14">
        <v>1</v>
      </c>
      <c r="BG121" s="14">
        <v>2</v>
      </c>
      <c r="BH121" s="14">
        <v>175.3</v>
      </c>
      <c r="BI121" s="14">
        <v>29.68</v>
      </c>
      <c r="BJ121" s="14">
        <v>1</v>
      </c>
      <c r="BK121" s="14">
        <v>0</v>
      </c>
      <c r="BL121" s="14">
        <v>5</v>
      </c>
      <c r="BM121" s="14">
        <v>3</v>
      </c>
      <c r="BN121" s="14">
        <v>1</v>
      </c>
      <c r="BO121" s="14">
        <f t="shared" si="51"/>
        <v>1</v>
      </c>
      <c r="BP121" s="14">
        <f t="shared" si="52"/>
        <v>1</v>
      </c>
      <c r="BQ121" s="14">
        <v>1</v>
      </c>
      <c r="BR121" s="14">
        <v>1</v>
      </c>
      <c r="BS121" s="14">
        <v>1</v>
      </c>
      <c r="BT121" s="14">
        <v>1</v>
      </c>
      <c r="BU121" s="14">
        <v>1</v>
      </c>
      <c r="BV121" s="14">
        <f t="shared" si="48"/>
        <v>7</v>
      </c>
      <c r="BW121" s="14">
        <v>3</v>
      </c>
      <c r="BX121" s="14">
        <v>0</v>
      </c>
      <c r="BY121" s="14">
        <v>0</v>
      </c>
      <c r="BZ121" s="14">
        <v>0</v>
      </c>
      <c r="CA121" s="14">
        <v>0</v>
      </c>
      <c r="CB121" s="14">
        <v>0</v>
      </c>
      <c r="CC121" s="14">
        <v>0</v>
      </c>
      <c r="CD121" s="14">
        <v>0</v>
      </c>
      <c r="CE121" s="14">
        <v>0</v>
      </c>
      <c r="CF121" s="14">
        <f t="shared" si="49"/>
        <v>0</v>
      </c>
      <c r="CG121" s="14">
        <v>5</v>
      </c>
      <c r="CH121" s="14">
        <v>5</v>
      </c>
      <c r="CI121" s="14">
        <v>5</v>
      </c>
      <c r="CJ121" s="14">
        <v>5</v>
      </c>
      <c r="CK121" s="14">
        <f t="shared" si="50"/>
        <v>20</v>
      </c>
      <c r="CL121" s="14">
        <v>0</v>
      </c>
      <c r="CM121" s="14">
        <v>1</v>
      </c>
      <c r="CN121" s="14">
        <v>2</v>
      </c>
      <c r="CO121" s="14">
        <v>5</v>
      </c>
      <c r="CP121" s="14">
        <v>5</v>
      </c>
      <c r="CQ121" s="14">
        <v>1</v>
      </c>
      <c r="CR121" s="14">
        <v>3</v>
      </c>
      <c r="CS121" s="14">
        <v>1</v>
      </c>
      <c r="CT121" s="14">
        <v>85</v>
      </c>
      <c r="CU121" s="14">
        <v>0</v>
      </c>
      <c r="CV121" s="14">
        <v>0</v>
      </c>
      <c r="CW121" s="14">
        <v>0</v>
      </c>
      <c r="CX121" s="14">
        <v>0</v>
      </c>
      <c r="CY121" s="14">
        <v>0</v>
      </c>
      <c r="CZ121" s="14">
        <v>0</v>
      </c>
      <c r="DA121" s="14">
        <f t="shared" si="40"/>
        <v>0</v>
      </c>
      <c r="DB121" s="14">
        <v>0</v>
      </c>
      <c r="DC121" s="14">
        <v>0</v>
      </c>
      <c r="DD121" s="14">
        <v>0</v>
      </c>
      <c r="DE121" s="14">
        <v>0</v>
      </c>
      <c r="DF121" s="14">
        <v>0</v>
      </c>
      <c r="DG121" s="14">
        <v>0</v>
      </c>
      <c r="DH121" s="14">
        <f t="shared" si="41"/>
        <v>0</v>
      </c>
      <c r="DI121" s="14">
        <f t="shared" si="42"/>
        <v>0</v>
      </c>
      <c r="DJ121" s="14">
        <v>1</v>
      </c>
      <c r="DK121" s="14">
        <v>0</v>
      </c>
      <c r="DL121" s="14">
        <v>0</v>
      </c>
      <c r="DM121" s="14">
        <v>0</v>
      </c>
      <c r="DN121" s="14">
        <v>0</v>
      </c>
      <c r="DO121" s="14">
        <v>0</v>
      </c>
      <c r="DP121" s="14">
        <v>0</v>
      </c>
      <c r="DQ121" s="14">
        <v>0</v>
      </c>
      <c r="DR121" s="14">
        <f t="shared" si="43"/>
        <v>1</v>
      </c>
      <c r="DS121" s="14">
        <v>1</v>
      </c>
      <c r="DT121" s="14">
        <v>0</v>
      </c>
      <c r="DU121" s="14">
        <v>0</v>
      </c>
      <c r="DV121" s="14">
        <v>0</v>
      </c>
      <c r="DW121" s="14">
        <v>0</v>
      </c>
      <c r="DX121" s="14">
        <v>0</v>
      </c>
      <c r="DY121" s="14">
        <v>0</v>
      </c>
      <c r="DZ121" s="14">
        <v>0</v>
      </c>
      <c r="EA121" s="14">
        <f t="shared" si="44"/>
        <v>1</v>
      </c>
      <c r="EB121" s="14">
        <f t="shared" si="45"/>
        <v>0</v>
      </c>
      <c r="EC121" s="14">
        <v>0</v>
      </c>
      <c r="ED121" s="14">
        <v>0</v>
      </c>
      <c r="EE121" s="14">
        <f t="shared" si="46"/>
        <v>0</v>
      </c>
      <c r="EF121" s="14">
        <v>5</v>
      </c>
      <c r="EG121" s="14">
        <v>5</v>
      </c>
      <c r="EH121" s="14">
        <v>5</v>
      </c>
      <c r="EI121" s="14">
        <v>5</v>
      </c>
      <c r="EJ121" s="14">
        <f t="shared" si="47"/>
        <v>20</v>
      </c>
    </row>
    <row r="122" spans="1:250" s="14" customFormat="1">
      <c r="A122" s="14">
        <v>113</v>
      </c>
      <c r="B122" s="61">
        <v>2</v>
      </c>
      <c r="C122" s="60">
        <v>1</v>
      </c>
      <c r="D122" s="14">
        <v>3</v>
      </c>
      <c r="E122" s="14">
        <v>1</v>
      </c>
      <c r="F122" s="14" t="s">
        <v>2535</v>
      </c>
      <c r="G122" s="14" t="s">
        <v>1941</v>
      </c>
      <c r="H122" s="14" t="s">
        <v>2063</v>
      </c>
      <c r="I122" s="14" t="s">
        <v>1955</v>
      </c>
      <c r="J122" s="14" t="s">
        <v>2839</v>
      </c>
      <c r="K122" s="1" t="s">
        <v>4274</v>
      </c>
      <c r="L122" s="14">
        <v>5</v>
      </c>
      <c r="M122" s="14">
        <v>11</v>
      </c>
      <c r="N122" s="14">
        <v>16</v>
      </c>
      <c r="O122" s="14" t="s">
        <v>4275</v>
      </c>
      <c r="P122" s="14" t="s">
        <v>4276</v>
      </c>
      <c r="Q122" s="14" t="s">
        <v>3107</v>
      </c>
      <c r="R122" s="14" t="s">
        <v>4277</v>
      </c>
      <c r="S122" s="14" t="s">
        <v>4278</v>
      </c>
      <c r="T122" s="14" t="s">
        <v>2967</v>
      </c>
      <c r="U122" s="14" t="s">
        <v>2373</v>
      </c>
      <c r="V122" s="14" t="s">
        <v>4279</v>
      </c>
      <c r="W122" s="14" t="s">
        <v>2346</v>
      </c>
      <c r="X122" s="14" t="s">
        <v>4280</v>
      </c>
      <c r="Y122" s="14" t="s">
        <v>4281</v>
      </c>
      <c r="Z122" s="14" t="s">
        <v>4282</v>
      </c>
      <c r="AA122" s="14" t="s">
        <v>4283</v>
      </c>
      <c r="AB122" s="14" t="s">
        <v>4284</v>
      </c>
      <c r="AC122" s="14" t="s">
        <v>4285</v>
      </c>
      <c r="AD122" s="14" t="s">
        <v>4286</v>
      </c>
      <c r="AX122" s="14">
        <v>2</v>
      </c>
      <c r="AY122" s="14">
        <v>1</v>
      </c>
      <c r="AZ122" s="14">
        <v>2</v>
      </c>
      <c r="BA122" s="14">
        <v>6</v>
      </c>
      <c r="BC122" s="14">
        <v>70</v>
      </c>
      <c r="BD122" s="14">
        <v>0</v>
      </c>
      <c r="BE122" s="14">
        <v>1</v>
      </c>
      <c r="BF122" s="14">
        <v>1</v>
      </c>
      <c r="BG122" s="14">
        <v>4</v>
      </c>
      <c r="BH122" s="14">
        <v>160</v>
      </c>
      <c r="BI122" s="14">
        <v>41.27</v>
      </c>
      <c r="BJ122" s="14">
        <v>0</v>
      </c>
      <c r="BK122" s="14">
        <v>1</v>
      </c>
      <c r="BL122" s="14">
        <v>2</v>
      </c>
      <c r="BM122" s="14">
        <v>3</v>
      </c>
      <c r="BN122" s="14">
        <v>0</v>
      </c>
      <c r="BO122" s="14">
        <f t="shared" si="51"/>
        <v>0</v>
      </c>
      <c r="BP122" s="14">
        <f t="shared" si="52"/>
        <v>0</v>
      </c>
      <c r="BQ122" s="14">
        <v>1</v>
      </c>
      <c r="BR122" s="14">
        <v>1</v>
      </c>
      <c r="BS122" s="14">
        <v>0</v>
      </c>
      <c r="BT122" s="14">
        <v>1</v>
      </c>
      <c r="BU122" s="14">
        <v>1</v>
      </c>
      <c r="BV122" s="14">
        <f t="shared" si="48"/>
        <v>4</v>
      </c>
      <c r="BW122" s="14">
        <v>5</v>
      </c>
      <c r="BX122" s="14">
        <v>0</v>
      </c>
      <c r="BY122" s="14">
        <v>0</v>
      </c>
      <c r="BZ122" s="14">
        <v>0</v>
      </c>
      <c r="CA122" s="14">
        <v>0</v>
      </c>
      <c r="CB122" s="14">
        <v>0</v>
      </c>
      <c r="CC122" s="14">
        <v>0</v>
      </c>
      <c r="CD122" s="14">
        <v>0</v>
      </c>
      <c r="CE122" s="14">
        <v>0</v>
      </c>
      <c r="CF122" s="14">
        <f t="shared" si="49"/>
        <v>0</v>
      </c>
      <c r="CG122" s="14">
        <v>5</v>
      </c>
      <c r="CH122" s="14">
        <v>4</v>
      </c>
      <c r="CI122" s="14">
        <v>4</v>
      </c>
      <c r="CJ122" s="14">
        <v>5</v>
      </c>
      <c r="CK122" s="14">
        <f t="shared" si="50"/>
        <v>18</v>
      </c>
      <c r="CL122" s="14">
        <v>1</v>
      </c>
      <c r="CM122" s="14">
        <v>5</v>
      </c>
      <c r="CN122" s="14">
        <v>0</v>
      </c>
      <c r="CO122" s="14">
        <v>2</v>
      </c>
      <c r="CP122" s="14">
        <v>1</v>
      </c>
      <c r="CQ122" s="14">
        <v>1</v>
      </c>
      <c r="CR122" s="14">
        <v>2</v>
      </c>
      <c r="CS122" s="14">
        <v>1</v>
      </c>
      <c r="CT122" s="14">
        <v>70</v>
      </c>
      <c r="CU122" s="14">
        <v>1</v>
      </c>
      <c r="CV122" s="14">
        <v>1</v>
      </c>
      <c r="CW122" s="14">
        <v>1</v>
      </c>
      <c r="CX122" s="14">
        <v>1</v>
      </c>
      <c r="CY122" s="14">
        <v>1</v>
      </c>
      <c r="CZ122" s="14">
        <v>1</v>
      </c>
      <c r="DA122" s="14">
        <f t="shared" si="40"/>
        <v>6</v>
      </c>
      <c r="DB122" s="14">
        <v>1</v>
      </c>
      <c r="DC122" s="14">
        <v>1</v>
      </c>
      <c r="DD122" s="14">
        <v>1</v>
      </c>
      <c r="DE122" s="14">
        <v>1</v>
      </c>
      <c r="DF122" s="14">
        <v>1</v>
      </c>
      <c r="DG122" s="14">
        <v>1</v>
      </c>
      <c r="DH122" s="14">
        <f t="shared" si="41"/>
        <v>6</v>
      </c>
      <c r="DI122" s="14">
        <f t="shared" si="42"/>
        <v>0</v>
      </c>
      <c r="DJ122" s="14">
        <v>1</v>
      </c>
      <c r="DK122" s="14">
        <v>0</v>
      </c>
      <c r="DL122" s="14">
        <v>1</v>
      </c>
      <c r="DM122" s="14">
        <v>0</v>
      </c>
      <c r="DN122" s="14">
        <v>0</v>
      </c>
      <c r="DO122" s="14">
        <v>1</v>
      </c>
      <c r="DP122" s="14">
        <v>1</v>
      </c>
      <c r="DQ122" s="14">
        <v>1</v>
      </c>
      <c r="DR122" s="14">
        <f t="shared" si="43"/>
        <v>5</v>
      </c>
      <c r="DS122" s="14">
        <v>1</v>
      </c>
      <c r="DT122" s="14">
        <v>0</v>
      </c>
      <c r="DU122" s="14">
        <v>1</v>
      </c>
      <c r="DV122" s="14">
        <v>0</v>
      </c>
      <c r="DW122" s="14">
        <v>0</v>
      </c>
      <c r="DX122" s="14">
        <v>1</v>
      </c>
      <c r="DY122" s="14">
        <v>1</v>
      </c>
      <c r="DZ122" s="14">
        <v>1</v>
      </c>
      <c r="EA122" s="14">
        <f t="shared" si="44"/>
        <v>5</v>
      </c>
      <c r="EB122" s="14">
        <f t="shared" si="45"/>
        <v>0</v>
      </c>
      <c r="EC122" s="14">
        <v>0</v>
      </c>
      <c r="ED122" s="14">
        <v>0</v>
      </c>
      <c r="EE122" s="14">
        <f t="shared" si="46"/>
        <v>0</v>
      </c>
      <c r="EF122" s="14">
        <v>5</v>
      </c>
      <c r="EG122" s="14">
        <v>5</v>
      </c>
      <c r="EH122" s="14">
        <v>5</v>
      </c>
      <c r="EI122" s="14">
        <v>5</v>
      </c>
      <c r="EJ122" s="14">
        <f t="shared" si="47"/>
        <v>20</v>
      </c>
    </row>
    <row r="123" spans="1:250" s="14" customFormat="1">
      <c r="A123" s="14">
        <v>114</v>
      </c>
      <c r="B123" s="61">
        <v>1</v>
      </c>
      <c r="C123" s="60">
        <v>1</v>
      </c>
      <c r="D123" s="14">
        <v>1</v>
      </c>
      <c r="E123" s="14">
        <v>1</v>
      </c>
      <c r="F123" s="14" t="s">
        <v>2454</v>
      </c>
      <c r="G123" s="14" t="s">
        <v>2322</v>
      </c>
      <c r="H123" s="14" t="s">
        <v>2100</v>
      </c>
      <c r="I123" s="14" t="s">
        <v>1928</v>
      </c>
      <c r="K123" s="1" t="s">
        <v>4294</v>
      </c>
      <c r="L123" s="14">
        <v>4</v>
      </c>
      <c r="M123" s="14">
        <v>8</v>
      </c>
      <c r="N123" s="14">
        <v>28</v>
      </c>
      <c r="O123" s="14" t="s">
        <v>4295</v>
      </c>
      <c r="P123" s="14" t="s">
        <v>4296</v>
      </c>
      <c r="Q123" s="14" t="s">
        <v>2745</v>
      </c>
      <c r="R123" s="14" t="s">
        <v>2437</v>
      </c>
      <c r="S123" s="14" t="s">
        <v>3067</v>
      </c>
      <c r="T123" s="14" t="s">
        <v>3517</v>
      </c>
      <c r="U123" s="14" t="s">
        <v>4297</v>
      </c>
      <c r="V123" s="14" t="s">
        <v>2833</v>
      </c>
      <c r="W123" s="14" t="s">
        <v>4298</v>
      </c>
      <c r="X123" s="14" t="s">
        <v>4299</v>
      </c>
      <c r="Y123" s="14" t="s">
        <v>4300</v>
      </c>
      <c r="Z123" s="14" t="s">
        <v>2967</v>
      </c>
      <c r="AA123" s="14" t="s">
        <v>3893</v>
      </c>
      <c r="AB123" s="14" t="s">
        <v>4301</v>
      </c>
      <c r="AC123" s="14" t="s">
        <v>4302</v>
      </c>
      <c r="AD123" s="14" t="s">
        <v>4303</v>
      </c>
      <c r="AE123" s="14" t="s">
        <v>3097</v>
      </c>
      <c r="AF123" s="14" t="s">
        <v>2737</v>
      </c>
      <c r="AG123" s="14" t="s">
        <v>2568</v>
      </c>
      <c r="AH123" s="14" t="s">
        <v>3306</v>
      </c>
      <c r="AI123" s="14" t="s">
        <v>4304</v>
      </c>
      <c r="AJ123" s="14" t="s">
        <v>2543</v>
      </c>
      <c r="AK123" s="14" t="s">
        <v>4305</v>
      </c>
      <c r="AL123" s="14" t="s">
        <v>4306</v>
      </c>
      <c r="AM123" s="14" t="s">
        <v>4307</v>
      </c>
      <c r="AN123" s="14" t="s">
        <v>4308</v>
      </c>
      <c r="AO123" s="14" t="s">
        <v>4309</v>
      </c>
      <c r="AP123" s="14" t="s">
        <v>3029</v>
      </c>
      <c r="AX123" s="14">
        <v>2</v>
      </c>
      <c r="AZ123" s="14">
        <v>2</v>
      </c>
      <c r="BC123" s="14">
        <v>69</v>
      </c>
      <c r="BD123" s="14">
        <v>0</v>
      </c>
      <c r="BE123" s="14">
        <v>3</v>
      </c>
      <c r="BF123" s="14">
        <v>2</v>
      </c>
      <c r="BG123" s="14">
        <v>4</v>
      </c>
      <c r="BI123" s="14">
        <v>37.25</v>
      </c>
      <c r="BO123" s="14">
        <f t="shared" si="51"/>
        <v>0</v>
      </c>
      <c r="BP123" s="14">
        <f t="shared" si="52"/>
        <v>0</v>
      </c>
      <c r="BQ123" s="14">
        <v>1</v>
      </c>
      <c r="BR123" s="14">
        <v>1</v>
      </c>
      <c r="BS123" s="14">
        <v>1</v>
      </c>
      <c r="BT123" s="14">
        <v>1</v>
      </c>
      <c r="BU123" s="14">
        <v>1</v>
      </c>
      <c r="BV123" s="14">
        <f t="shared" si="48"/>
        <v>5</v>
      </c>
      <c r="BW123" s="14">
        <v>5</v>
      </c>
      <c r="BX123" s="14">
        <v>1</v>
      </c>
      <c r="BY123" s="14">
        <v>1</v>
      </c>
      <c r="BZ123" s="14">
        <v>1</v>
      </c>
      <c r="CA123" s="14">
        <v>0</v>
      </c>
      <c r="CB123" s="14">
        <v>1</v>
      </c>
      <c r="CC123" s="14">
        <v>1</v>
      </c>
      <c r="CD123" s="14">
        <v>1</v>
      </c>
      <c r="CE123" s="14">
        <v>1</v>
      </c>
      <c r="CF123" s="14">
        <f t="shared" si="49"/>
        <v>7</v>
      </c>
      <c r="CG123" s="14">
        <v>1</v>
      </c>
      <c r="CH123" s="14">
        <v>1</v>
      </c>
      <c r="CI123" s="14">
        <v>2</v>
      </c>
      <c r="CJ123" s="14">
        <v>1</v>
      </c>
      <c r="CK123" s="14">
        <f t="shared" si="50"/>
        <v>5</v>
      </c>
      <c r="CL123" s="14">
        <v>0</v>
      </c>
      <c r="CM123" s="14">
        <v>1</v>
      </c>
      <c r="CN123" s="14">
        <v>2</v>
      </c>
      <c r="CO123" s="14">
        <v>4</v>
      </c>
      <c r="CP123" s="14">
        <v>5</v>
      </c>
      <c r="CQ123" s="14">
        <v>5</v>
      </c>
      <c r="CR123" s="14">
        <v>4</v>
      </c>
      <c r="CS123" s="14">
        <v>4</v>
      </c>
      <c r="CT123" s="14">
        <v>20</v>
      </c>
      <c r="CU123" s="14">
        <v>0</v>
      </c>
      <c r="CV123" s="14">
        <v>0</v>
      </c>
      <c r="CW123" s="14">
        <v>0</v>
      </c>
      <c r="CX123" s="14">
        <v>0</v>
      </c>
      <c r="CY123" s="14">
        <v>1</v>
      </c>
      <c r="CZ123" s="14">
        <v>1</v>
      </c>
      <c r="DA123" s="14">
        <f t="shared" ref="DA123:DA154" si="53">SUM(CU123:CZ123)</f>
        <v>2</v>
      </c>
      <c r="DB123" s="14">
        <v>0</v>
      </c>
      <c r="DC123" s="14">
        <v>0</v>
      </c>
      <c r="DD123" s="14">
        <v>0</v>
      </c>
      <c r="DE123" s="14">
        <v>0</v>
      </c>
      <c r="DF123" s="14">
        <v>0</v>
      </c>
      <c r="DG123" s="14">
        <v>1</v>
      </c>
      <c r="DH123" s="14">
        <f t="shared" ref="DH123:DH154" si="54">SUM(DB123:DG123)</f>
        <v>1</v>
      </c>
      <c r="DI123" s="14">
        <f t="shared" ref="DI123:DI154" si="55">DH123-DA123</f>
        <v>-1</v>
      </c>
      <c r="DJ123" s="14">
        <v>0</v>
      </c>
      <c r="DK123" s="14">
        <v>0</v>
      </c>
      <c r="DL123" s="14">
        <v>0</v>
      </c>
      <c r="DM123" s="14">
        <v>0</v>
      </c>
      <c r="DN123" s="14">
        <v>0</v>
      </c>
      <c r="DO123" s="14">
        <v>0</v>
      </c>
      <c r="DP123" s="14">
        <v>0</v>
      </c>
      <c r="DQ123" s="14">
        <v>0</v>
      </c>
      <c r="DR123" s="14">
        <f t="shared" ref="DR123:DR154" si="56">SUM(DJ123:DQ123)</f>
        <v>0</v>
      </c>
      <c r="DS123" s="14">
        <v>0</v>
      </c>
      <c r="DT123" s="14">
        <v>0</v>
      </c>
      <c r="DU123" s="14">
        <v>0</v>
      </c>
      <c r="DV123" s="14">
        <v>0</v>
      </c>
      <c r="DW123" s="14">
        <v>0</v>
      </c>
      <c r="DX123" s="14">
        <v>0</v>
      </c>
      <c r="DY123" s="14">
        <v>0</v>
      </c>
      <c r="DZ123" s="14">
        <v>0</v>
      </c>
      <c r="EA123" s="14">
        <f t="shared" ref="EA123:EA154" si="57">SUM(DS123:DZ123)</f>
        <v>0</v>
      </c>
      <c r="EB123" s="14">
        <f t="shared" ref="EB123:EB154" si="58">EA123-DR123</f>
        <v>0</v>
      </c>
      <c r="EC123" s="14">
        <v>3</v>
      </c>
      <c r="ED123" s="14">
        <v>3</v>
      </c>
      <c r="EE123" s="14">
        <f t="shared" ref="EE123:EE138" si="59">SUM(EC123:ED123)</f>
        <v>6</v>
      </c>
      <c r="EF123" s="14">
        <v>5</v>
      </c>
      <c r="EG123" s="14">
        <v>5</v>
      </c>
      <c r="EH123" s="14">
        <v>5</v>
      </c>
      <c r="EI123" s="14">
        <v>5</v>
      </c>
      <c r="EJ123" s="14">
        <f t="shared" ref="EJ123:EJ138" si="60">SUM(EF123:EI123)</f>
        <v>20</v>
      </c>
    </row>
    <row r="124" spans="1:250" s="14" customFormat="1">
      <c r="A124" s="14">
        <v>115</v>
      </c>
      <c r="B124" s="61">
        <v>1</v>
      </c>
      <c r="C124" s="60">
        <v>1</v>
      </c>
      <c r="D124" s="14">
        <v>2</v>
      </c>
      <c r="E124" s="14">
        <v>2</v>
      </c>
      <c r="F124" s="14" t="s">
        <v>4878</v>
      </c>
      <c r="G124" s="14" t="s">
        <v>4879</v>
      </c>
      <c r="H124" s="14" t="s">
        <v>2048</v>
      </c>
      <c r="I124" s="14" t="s">
        <v>1928</v>
      </c>
      <c r="J124" s="14" t="s">
        <v>1977</v>
      </c>
      <c r="K124" s="1"/>
      <c r="L124" s="14">
        <v>5</v>
      </c>
      <c r="M124" s="14">
        <v>5</v>
      </c>
      <c r="N124" s="14">
        <v>6</v>
      </c>
      <c r="O124" s="14" t="s">
        <v>2647</v>
      </c>
      <c r="P124" s="14" t="s">
        <v>2335</v>
      </c>
      <c r="Q124" s="14" t="s">
        <v>2469</v>
      </c>
      <c r="R124" s="14" t="s">
        <v>4880</v>
      </c>
      <c r="S124" s="14" t="s">
        <v>2596</v>
      </c>
      <c r="T124" s="14" t="s">
        <v>2614</v>
      </c>
      <c r="AX124" s="14">
        <v>2</v>
      </c>
      <c r="AY124" s="14">
        <v>1</v>
      </c>
      <c r="AZ124" s="14">
        <v>1</v>
      </c>
      <c r="BA124" s="14">
        <v>8</v>
      </c>
      <c r="BC124" s="14">
        <v>75</v>
      </c>
      <c r="BD124" s="14">
        <v>0</v>
      </c>
      <c r="BE124" s="14">
        <v>2</v>
      </c>
      <c r="BF124" s="14">
        <v>1</v>
      </c>
      <c r="BG124" s="14">
        <v>2</v>
      </c>
      <c r="BH124" s="14">
        <v>160</v>
      </c>
      <c r="BI124" s="14">
        <v>30.11</v>
      </c>
      <c r="BJ124" s="14">
        <v>1</v>
      </c>
      <c r="BK124" s="14">
        <v>0</v>
      </c>
      <c r="BL124" s="14">
        <v>2</v>
      </c>
      <c r="BM124" s="14">
        <v>3</v>
      </c>
      <c r="BN124" s="14">
        <v>0</v>
      </c>
      <c r="BO124" s="14">
        <f t="shared" si="51"/>
        <v>0</v>
      </c>
      <c r="BP124" s="14">
        <f t="shared" si="52"/>
        <v>0</v>
      </c>
      <c r="BQ124" s="14">
        <v>0</v>
      </c>
      <c r="BR124" s="14">
        <v>0</v>
      </c>
      <c r="BS124" s="14">
        <v>0</v>
      </c>
      <c r="BT124" s="14">
        <v>0</v>
      </c>
      <c r="BU124" s="14">
        <v>1</v>
      </c>
      <c r="BV124" s="14">
        <f t="shared" si="48"/>
        <v>1</v>
      </c>
      <c r="BW124" s="14">
        <v>4</v>
      </c>
      <c r="BX124" s="14">
        <v>0</v>
      </c>
      <c r="BY124" s="14">
        <v>0</v>
      </c>
      <c r="BZ124" s="14">
        <v>1</v>
      </c>
      <c r="CA124" s="14">
        <v>0</v>
      </c>
      <c r="CB124" s="14">
        <v>0</v>
      </c>
      <c r="CC124" s="14">
        <v>0</v>
      </c>
      <c r="CD124" s="14">
        <v>1</v>
      </c>
      <c r="CE124" s="14">
        <v>1</v>
      </c>
      <c r="CF124" s="14">
        <f t="shared" si="49"/>
        <v>3</v>
      </c>
      <c r="CG124" s="14">
        <v>3</v>
      </c>
      <c r="CH124" s="14">
        <v>3</v>
      </c>
      <c r="CI124" s="14">
        <v>3</v>
      </c>
      <c r="CJ124" s="14">
        <v>4</v>
      </c>
      <c r="CK124" s="14">
        <f t="shared" si="50"/>
        <v>13</v>
      </c>
      <c r="CL124" s="14">
        <v>1</v>
      </c>
      <c r="CM124" s="14">
        <v>4</v>
      </c>
      <c r="CN124" s="14">
        <v>0</v>
      </c>
      <c r="CO124" s="14">
        <v>2</v>
      </c>
      <c r="CP124" s="14">
        <v>2</v>
      </c>
      <c r="CQ124" s="14">
        <v>5</v>
      </c>
      <c r="CR124" s="14">
        <v>3</v>
      </c>
      <c r="CS124" s="14">
        <v>2</v>
      </c>
      <c r="CT124" s="14">
        <v>40</v>
      </c>
      <c r="CU124" s="14">
        <v>1</v>
      </c>
      <c r="CV124" s="14">
        <v>1</v>
      </c>
      <c r="CW124" s="14">
        <v>1</v>
      </c>
      <c r="CX124" s="14">
        <v>1</v>
      </c>
      <c r="CY124" s="14">
        <v>1</v>
      </c>
      <c r="CZ124" s="14">
        <v>1</v>
      </c>
      <c r="DA124" s="14">
        <f t="shared" si="53"/>
        <v>6</v>
      </c>
      <c r="DB124" s="14">
        <v>1</v>
      </c>
      <c r="DC124" s="14">
        <v>1</v>
      </c>
      <c r="DD124" s="14">
        <v>1</v>
      </c>
      <c r="DE124" s="14">
        <v>1</v>
      </c>
      <c r="DF124" s="14">
        <v>1</v>
      </c>
      <c r="DG124" s="14">
        <v>1</v>
      </c>
      <c r="DH124" s="14">
        <f t="shared" si="54"/>
        <v>6</v>
      </c>
      <c r="DI124" s="14">
        <f t="shared" si="55"/>
        <v>0</v>
      </c>
      <c r="DJ124" s="14">
        <v>1</v>
      </c>
      <c r="DK124" s="14">
        <v>1</v>
      </c>
      <c r="DL124" s="14">
        <v>1</v>
      </c>
      <c r="DM124" s="14">
        <v>1</v>
      </c>
      <c r="DN124" s="14">
        <v>1</v>
      </c>
      <c r="DO124" s="14">
        <v>1</v>
      </c>
      <c r="DP124" s="14">
        <v>1</v>
      </c>
      <c r="DQ124" s="14">
        <v>1</v>
      </c>
      <c r="DR124" s="14">
        <f t="shared" si="56"/>
        <v>8</v>
      </c>
      <c r="DS124" s="14">
        <v>1</v>
      </c>
      <c r="DT124" s="14">
        <v>1</v>
      </c>
      <c r="DU124" s="14">
        <v>1</v>
      </c>
      <c r="DV124" s="14">
        <v>1</v>
      </c>
      <c r="DW124" s="14">
        <v>1</v>
      </c>
      <c r="DX124" s="14">
        <v>1</v>
      </c>
      <c r="DY124" s="14">
        <v>1</v>
      </c>
      <c r="DZ124" s="14">
        <v>1</v>
      </c>
      <c r="EA124" s="14">
        <f t="shared" si="57"/>
        <v>8</v>
      </c>
      <c r="EB124" s="14">
        <f t="shared" si="58"/>
        <v>0</v>
      </c>
      <c r="EC124" s="14">
        <v>1</v>
      </c>
      <c r="ED124" s="14">
        <v>1</v>
      </c>
      <c r="EE124" s="14">
        <f t="shared" si="59"/>
        <v>2</v>
      </c>
      <c r="EF124" s="14">
        <v>3</v>
      </c>
      <c r="EG124" s="14">
        <v>3</v>
      </c>
      <c r="EH124" s="14">
        <v>3</v>
      </c>
      <c r="EI124" s="14">
        <v>3</v>
      </c>
      <c r="EJ124" s="14">
        <f t="shared" si="60"/>
        <v>12</v>
      </c>
    </row>
    <row r="125" spans="1:250" s="14" customFormat="1">
      <c r="A125" s="14">
        <v>116</v>
      </c>
      <c r="B125" s="14">
        <v>1</v>
      </c>
      <c r="C125" s="60">
        <v>1</v>
      </c>
      <c r="D125" s="14">
        <v>2</v>
      </c>
      <c r="E125" s="14">
        <v>1</v>
      </c>
      <c r="F125" s="60" t="s">
        <v>1928</v>
      </c>
      <c r="G125" s="14" t="s">
        <v>2100</v>
      </c>
      <c r="K125" s="14" t="s">
        <v>2646</v>
      </c>
      <c r="L125" s="14">
        <v>2</v>
      </c>
      <c r="M125" s="14">
        <v>10</v>
      </c>
      <c r="N125" s="14">
        <v>11</v>
      </c>
      <c r="O125" s="14" t="s">
        <v>2560</v>
      </c>
      <c r="P125" s="14" t="s">
        <v>2647</v>
      </c>
      <c r="Q125" s="14" t="s">
        <v>2648</v>
      </c>
      <c r="R125" s="14" t="s">
        <v>2649</v>
      </c>
      <c r="S125" s="14" t="s">
        <v>2650</v>
      </c>
      <c r="T125" s="14" t="s">
        <v>2442</v>
      </c>
      <c r="U125" s="14" t="s">
        <v>2444</v>
      </c>
      <c r="V125" s="14" t="s">
        <v>2638</v>
      </c>
      <c r="W125" s="14" t="s">
        <v>2651</v>
      </c>
      <c r="X125" s="14" t="s">
        <v>2652</v>
      </c>
      <c r="Y125" s="14" t="s">
        <v>2653</v>
      </c>
      <c r="AX125" s="14">
        <v>2</v>
      </c>
      <c r="AY125" s="14">
        <v>0</v>
      </c>
      <c r="AZ125" s="14">
        <v>2</v>
      </c>
      <c r="BA125" s="14">
        <v>7</v>
      </c>
      <c r="BC125" s="14">
        <v>90</v>
      </c>
      <c r="BD125" s="14">
        <v>0</v>
      </c>
      <c r="BE125" s="14">
        <v>2</v>
      </c>
      <c r="BF125" s="14">
        <v>1</v>
      </c>
      <c r="BG125" s="14">
        <v>2</v>
      </c>
      <c r="BH125" s="14">
        <v>157.5</v>
      </c>
      <c r="BI125" s="14">
        <v>16.100000000000001</v>
      </c>
      <c r="BJ125" s="14">
        <v>0</v>
      </c>
      <c r="BK125" s="14">
        <v>1</v>
      </c>
      <c r="BL125" s="14">
        <v>3</v>
      </c>
      <c r="BM125" s="14">
        <v>2</v>
      </c>
      <c r="BN125" s="14">
        <v>1</v>
      </c>
      <c r="BO125" s="14">
        <f>IF(BE125&gt;=85,1,0)</f>
        <v>0</v>
      </c>
      <c r="BP125" s="14">
        <f>IF(BF125=1,1,0)</f>
        <v>1</v>
      </c>
      <c r="BQ125" s="14">
        <v>1</v>
      </c>
      <c r="BR125" s="14">
        <v>1</v>
      </c>
      <c r="BS125" s="14">
        <v>1</v>
      </c>
      <c r="BT125" s="14">
        <v>1</v>
      </c>
      <c r="BU125" s="14">
        <v>1</v>
      </c>
      <c r="BV125" s="14">
        <f t="shared" si="48"/>
        <v>6</v>
      </c>
      <c r="BW125" s="14">
        <v>2</v>
      </c>
      <c r="BX125" s="14">
        <v>1</v>
      </c>
      <c r="BY125" s="14">
        <v>0</v>
      </c>
      <c r="BZ125" s="14">
        <v>1</v>
      </c>
      <c r="CA125" s="14">
        <v>1</v>
      </c>
      <c r="CB125" s="14">
        <v>0</v>
      </c>
      <c r="CC125" s="14">
        <v>1</v>
      </c>
      <c r="CD125" s="14">
        <v>0</v>
      </c>
      <c r="CE125" s="14">
        <v>1</v>
      </c>
      <c r="CF125" s="14">
        <f t="shared" si="49"/>
        <v>5</v>
      </c>
      <c r="CG125" s="14">
        <v>1</v>
      </c>
      <c r="CH125" s="14">
        <v>1</v>
      </c>
      <c r="CI125" s="14">
        <v>1</v>
      </c>
      <c r="CJ125" s="14">
        <v>3</v>
      </c>
      <c r="CK125" s="14">
        <f t="shared" si="50"/>
        <v>6</v>
      </c>
      <c r="CL125" s="14">
        <v>0</v>
      </c>
      <c r="CM125" s="14">
        <v>3</v>
      </c>
      <c r="CN125" s="14">
        <v>0</v>
      </c>
      <c r="CO125" s="14">
        <v>3</v>
      </c>
      <c r="CP125" s="14">
        <v>1</v>
      </c>
      <c r="CQ125" s="14">
        <v>2</v>
      </c>
      <c r="CR125" s="14">
        <v>1</v>
      </c>
      <c r="CS125" s="14">
        <v>1</v>
      </c>
      <c r="CT125" s="14">
        <v>80</v>
      </c>
      <c r="CU125" s="14">
        <v>1</v>
      </c>
      <c r="CV125" s="14">
        <v>1</v>
      </c>
      <c r="CW125" s="14">
        <v>1</v>
      </c>
      <c r="CX125" s="14">
        <v>1</v>
      </c>
      <c r="CY125" s="14">
        <v>1</v>
      </c>
      <c r="CZ125" s="14">
        <v>1</v>
      </c>
      <c r="DA125" s="14">
        <f t="shared" si="53"/>
        <v>6</v>
      </c>
      <c r="DB125" s="14">
        <v>1</v>
      </c>
      <c r="DC125" s="14">
        <v>1</v>
      </c>
      <c r="DD125" s="14">
        <v>1</v>
      </c>
      <c r="DE125" s="14">
        <v>1</v>
      </c>
      <c r="DF125" s="14">
        <v>1</v>
      </c>
      <c r="DG125" s="14">
        <v>1</v>
      </c>
      <c r="DH125" s="14">
        <f t="shared" si="54"/>
        <v>6</v>
      </c>
      <c r="DI125" s="14">
        <f t="shared" si="55"/>
        <v>0</v>
      </c>
      <c r="DJ125" s="14">
        <v>1</v>
      </c>
      <c r="DK125" s="14">
        <v>0</v>
      </c>
      <c r="DL125" s="14">
        <v>1</v>
      </c>
      <c r="DM125" s="14">
        <v>0</v>
      </c>
      <c r="DN125" s="14">
        <v>0</v>
      </c>
      <c r="DO125" s="14">
        <v>0</v>
      </c>
      <c r="DP125" s="14">
        <v>0</v>
      </c>
      <c r="DQ125" s="14">
        <v>0</v>
      </c>
      <c r="DR125" s="14">
        <f t="shared" si="56"/>
        <v>2</v>
      </c>
      <c r="DS125" s="14">
        <v>1</v>
      </c>
      <c r="DT125" s="14">
        <v>0</v>
      </c>
      <c r="DU125" s="14">
        <v>1</v>
      </c>
      <c r="DV125" s="14">
        <v>0</v>
      </c>
      <c r="DW125" s="14">
        <v>0</v>
      </c>
      <c r="DX125" s="14">
        <v>0</v>
      </c>
      <c r="DY125" s="14">
        <v>0</v>
      </c>
      <c r="DZ125" s="14">
        <v>0</v>
      </c>
      <c r="EA125" s="14">
        <f t="shared" si="57"/>
        <v>2</v>
      </c>
      <c r="EB125" s="14">
        <f t="shared" si="58"/>
        <v>0</v>
      </c>
      <c r="EC125" s="14">
        <v>0</v>
      </c>
      <c r="ED125" s="14">
        <v>0</v>
      </c>
      <c r="EE125" s="14">
        <f t="shared" si="59"/>
        <v>0</v>
      </c>
      <c r="EF125" s="14">
        <v>5</v>
      </c>
      <c r="EG125" s="14">
        <v>5</v>
      </c>
      <c r="EH125" s="14">
        <v>5</v>
      </c>
      <c r="EI125" s="14">
        <v>5</v>
      </c>
      <c r="EJ125" s="14">
        <f t="shared" si="60"/>
        <v>20</v>
      </c>
    </row>
    <row r="126" spans="1:250" s="14" customFormat="1">
      <c r="A126" s="14">
        <v>117</v>
      </c>
      <c r="B126" s="61">
        <v>3</v>
      </c>
      <c r="C126" s="60">
        <v>1</v>
      </c>
      <c r="D126" s="14">
        <v>3</v>
      </c>
      <c r="E126" s="14">
        <v>1</v>
      </c>
      <c r="F126" s="14" t="s">
        <v>2616</v>
      </c>
      <c r="G126" s="14" t="s">
        <v>1928</v>
      </c>
      <c r="K126" s="1" t="s">
        <v>4034</v>
      </c>
      <c r="L126" s="14">
        <v>2</v>
      </c>
      <c r="M126" s="14">
        <v>4</v>
      </c>
      <c r="N126" s="14">
        <v>5</v>
      </c>
      <c r="O126" s="14" t="s">
        <v>3116</v>
      </c>
      <c r="P126" s="14" t="s">
        <v>4035</v>
      </c>
      <c r="Q126" s="14" t="s">
        <v>2638</v>
      </c>
      <c r="R126" s="14" t="s">
        <v>3468</v>
      </c>
      <c r="S126" s="14" t="s">
        <v>4036</v>
      </c>
      <c r="AX126" s="14">
        <v>2</v>
      </c>
      <c r="AY126" s="14">
        <v>1</v>
      </c>
      <c r="AZ126" s="14">
        <v>2</v>
      </c>
      <c r="BA126" s="14">
        <v>2</v>
      </c>
      <c r="BC126" s="14">
        <v>56</v>
      </c>
      <c r="BD126" s="14">
        <v>0</v>
      </c>
      <c r="BE126" s="14">
        <v>3</v>
      </c>
      <c r="BF126" s="14">
        <v>2</v>
      </c>
      <c r="BG126" s="14">
        <v>1</v>
      </c>
      <c r="BH126" s="14">
        <v>167.6</v>
      </c>
      <c r="BI126" s="14">
        <v>31.83</v>
      </c>
      <c r="BJ126" s="14">
        <v>0</v>
      </c>
      <c r="BK126" s="14">
        <v>0</v>
      </c>
      <c r="BL126" s="14">
        <v>1</v>
      </c>
      <c r="BM126" s="14">
        <v>3</v>
      </c>
      <c r="BN126" s="14">
        <v>0</v>
      </c>
      <c r="BO126" s="14">
        <f>IF(BC126&gt;=85,1,0)</f>
        <v>0</v>
      </c>
      <c r="BP126" s="14">
        <f>IF(BD126=1,1,0)</f>
        <v>0</v>
      </c>
      <c r="BQ126" s="14">
        <v>0</v>
      </c>
      <c r="BR126" s="14">
        <v>0</v>
      </c>
      <c r="BS126" s="14">
        <v>0</v>
      </c>
      <c r="BT126" s="14">
        <v>1</v>
      </c>
      <c r="BU126" s="14">
        <v>0</v>
      </c>
      <c r="BV126" s="14">
        <f t="shared" si="48"/>
        <v>1</v>
      </c>
      <c r="BW126" s="14">
        <v>3</v>
      </c>
      <c r="BX126" s="14">
        <v>0</v>
      </c>
      <c r="BY126" s="14">
        <v>0</v>
      </c>
      <c r="BZ126" s="14">
        <v>0</v>
      </c>
      <c r="CA126" s="14">
        <v>0</v>
      </c>
      <c r="CB126" s="14">
        <v>0</v>
      </c>
      <c r="CC126" s="14">
        <v>0</v>
      </c>
      <c r="CD126" s="14">
        <v>0</v>
      </c>
      <c r="CE126" s="14">
        <v>0</v>
      </c>
      <c r="CF126" s="14">
        <f t="shared" si="49"/>
        <v>0</v>
      </c>
      <c r="CG126" s="14">
        <v>1</v>
      </c>
      <c r="CH126" s="14">
        <v>3</v>
      </c>
      <c r="CI126" s="14">
        <v>5</v>
      </c>
      <c r="CJ126" s="14">
        <v>3</v>
      </c>
      <c r="CK126" s="14">
        <f t="shared" si="50"/>
        <v>12</v>
      </c>
      <c r="CL126" s="14">
        <v>0</v>
      </c>
      <c r="CM126" s="14">
        <v>1</v>
      </c>
      <c r="CN126" s="14">
        <v>0</v>
      </c>
      <c r="CO126" s="14">
        <v>1</v>
      </c>
      <c r="CP126" s="14">
        <v>1</v>
      </c>
      <c r="CQ126" s="14">
        <v>1</v>
      </c>
      <c r="CR126" s="14">
        <v>1</v>
      </c>
      <c r="CS126" s="14">
        <v>1</v>
      </c>
      <c r="CT126" s="14">
        <v>50</v>
      </c>
      <c r="CU126" s="14">
        <v>1</v>
      </c>
      <c r="CV126" s="14">
        <v>1</v>
      </c>
      <c r="CW126" s="14">
        <v>1</v>
      </c>
      <c r="CX126" s="14">
        <v>1</v>
      </c>
      <c r="CY126" s="14">
        <v>1</v>
      </c>
      <c r="CZ126" s="14">
        <v>1</v>
      </c>
      <c r="DA126" s="14">
        <f t="shared" si="53"/>
        <v>6</v>
      </c>
      <c r="DB126" s="14">
        <v>1</v>
      </c>
      <c r="DC126" s="14">
        <v>1</v>
      </c>
      <c r="DD126" s="14">
        <v>1</v>
      </c>
      <c r="DE126" s="14">
        <v>1</v>
      </c>
      <c r="DF126" s="14">
        <v>1</v>
      </c>
      <c r="DG126" s="14">
        <v>1</v>
      </c>
      <c r="DH126" s="14">
        <f t="shared" si="54"/>
        <v>6</v>
      </c>
      <c r="DI126" s="14">
        <f t="shared" si="55"/>
        <v>0</v>
      </c>
      <c r="DJ126" s="14">
        <v>1</v>
      </c>
      <c r="DK126" s="14">
        <v>1</v>
      </c>
      <c r="DL126" s="14">
        <v>1</v>
      </c>
      <c r="DM126" s="14">
        <v>0</v>
      </c>
      <c r="DN126" s="14">
        <v>0</v>
      </c>
      <c r="DO126" s="14">
        <v>0</v>
      </c>
      <c r="DP126" s="14">
        <v>1</v>
      </c>
      <c r="DQ126" s="14">
        <v>1</v>
      </c>
      <c r="DR126" s="14">
        <f t="shared" si="56"/>
        <v>5</v>
      </c>
      <c r="DS126" s="14">
        <v>1</v>
      </c>
      <c r="DT126" s="14">
        <v>1</v>
      </c>
      <c r="DU126" s="14">
        <v>1</v>
      </c>
      <c r="DV126" s="14">
        <v>0</v>
      </c>
      <c r="DW126" s="14">
        <v>0</v>
      </c>
      <c r="DX126" s="14">
        <v>0</v>
      </c>
      <c r="DY126" s="14">
        <v>1</v>
      </c>
      <c r="DZ126" s="14">
        <v>1</v>
      </c>
      <c r="EA126" s="14">
        <f t="shared" si="57"/>
        <v>5</v>
      </c>
      <c r="EB126" s="14">
        <f t="shared" si="58"/>
        <v>0</v>
      </c>
      <c r="EC126" s="14">
        <v>0</v>
      </c>
      <c r="ED126" s="14">
        <v>0</v>
      </c>
      <c r="EE126" s="14">
        <f t="shared" si="59"/>
        <v>0</v>
      </c>
      <c r="EF126" s="14">
        <v>5</v>
      </c>
      <c r="EG126" s="14">
        <v>5</v>
      </c>
      <c r="EH126" s="14">
        <v>5</v>
      </c>
      <c r="EI126" s="14">
        <v>5</v>
      </c>
      <c r="EJ126" s="14">
        <f t="shared" si="60"/>
        <v>20</v>
      </c>
    </row>
    <row r="127" spans="1:250" s="14" customFormat="1">
      <c r="A127" s="14">
        <v>118</v>
      </c>
      <c r="B127" s="14">
        <v>1</v>
      </c>
      <c r="C127" s="60">
        <v>0</v>
      </c>
      <c r="D127" s="14">
        <v>1</v>
      </c>
      <c r="E127" s="14">
        <v>1</v>
      </c>
      <c r="F127" s="60" t="s">
        <v>2454</v>
      </c>
      <c r="K127" s="14" t="s">
        <v>2884</v>
      </c>
      <c r="L127" s="14">
        <v>1</v>
      </c>
      <c r="M127" s="14">
        <v>4</v>
      </c>
      <c r="N127" s="14">
        <v>8</v>
      </c>
      <c r="O127" s="14" t="s">
        <v>2885</v>
      </c>
      <c r="P127" s="14" t="s">
        <v>2886</v>
      </c>
      <c r="Q127" s="14" t="s">
        <v>2887</v>
      </c>
      <c r="R127" s="14" t="s">
        <v>2888</v>
      </c>
      <c r="S127" s="14" t="s">
        <v>2889</v>
      </c>
      <c r="T127" s="14" t="s">
        <v>2890</v>
      </c>
      <c r="U127" s="14" t="s">
        <v>2729</v>
      </c>
      <c r="V127" s="14" t="s">
        <v>2891</v>
      </c>
      <c r="AX127" s="14">
        <v>2</v>
      </c>
      <c r="AY127" s="14">
        <v>1</v>
      </c>
      <c r="AZ127" s="14">
        <v>2</v>
      </c>
      <c r="BB127" s="14">
        <v>45</v>
      </c>
      <c r="BC127" s="14">
        <v>30</v>
      </c>
      <c r="BD127" s="14">
        <v>0</v>
      </c>
      <c r="BE127" s="14">
        <v>2</v>
      </c>
      <c r="BF127" s="14">
        <v>1</v>
      </c>
      <c r="BG127" s="14">
        <v>4</v>
      </c>
      <c r="BH127" s="14">
        <v>160</v>
      </c>
      <c r="BI127" s="14">
        <v>52.96</v>
      </c>
      <c r="BJ127" s="14">
        <v>0</v>
      </c>
      <c r="BK127" s="14">
        <v>0</v>
      </c>
      <c r="BL127" s="14">
        <v>2</v>
      </c>
      <c r="BM127" s="14">
        <v>2</v>
      </c>
      <c r="BN127" s="14">
        <v>0</v>
      </c>
      <c r="BO127" s="14">
        <f>IF(BE127&gt;=85,1,0)</f>
        <v>0</v>
      </c>
      <c r="BP127" s="14">
        <f>IF(BF127=1,1,0)</f>
        <v>1</v>
      </c>
      <c r="BQ127" s="14">
        <v>0</v>
      </c>
      <c r="BR127" s="14">
        <v>0</v>
      </c>
      <c r="BS127" s="14">
        <v>0</v>
      </c>
      <c r="BT127" s="14">
        <v>1</v>
      </c>
      <c r="BU127" s="14">
        <v>0</v>
      </c>
      <c r="BV127" s="14">
        <f t="shared" si="48"/>
        <v>2</v>
      </c>
      <c r="BW127" s="14">
        <v>4</v>
      </c>
      <c r="BX127" s="14">
        <v>1</v>
      </c>
      <c r="BY127" s="14">
        <v>1</v>
      </c>
      <c r="BZ127" s="14">
        <v>0</v>
      </c>
      <c r="CA127" s="14">
        <v>0</v>
      </c>
      <c r="CB127" s="14">
        <v>0</v>
      </c>
      <c r="CC127" s="14">
        <v>0</v>
      </c>
      <c r="CD127" s="14">
        <v>1</v>
      </c>
      <c r="CE127" s="14">
        <v>0</v>
      </c>
      <c r="CF127" s="14">
        <f t="shared" si="49"/>
        <v>3</v>
      </c>
      <c r="CG127" s="14">
        <v>1</v>
      </c>
      <c r="CH127" s="14">
        <v>4</v>
      </c>
      <c r="CI127" s="14">
        <v>5</v>
      </c>
      <c r="CJ127" s="14">
        <v>1</v>
      </c>
      <c r="CK127" s="14">
        <f t="shared" si="50"/>
        <v>11</v>
      </c>
      <c r="CL127" s="14">
        <v>2</v>
      </c>
      <c r="CM127" s="14">
        <v>5</v>
      </c>
      <c r="CN127" s="14">
        <v>0</v>
      </c>
      <c r="CO127" s="14">
        <v>3</v>
      </c>
      <c r="CP127" s="14">
        <v>1</v>
      </c>
      <c r="CQ127" s="14">
        <v>3</v>
      </c>
      <c r="CR127" s="14">
        <v>4</v>
      </c>
      <c r="CS127" s="14">
        <v>4</v>
      </c>
      <c r="CT127" s="14">
        <v>40</v>
      </c>
      <c r="CU127" s="14">
        <v>1</v>
      </c>
      <c r="CV127" s="14">
        <v>1</v>
      </c>
      <c r="CW127" s="14">
        <v>1</v>
      </c>
      <c r="CX127" s="14">
        <v>1</v>
      </c>
      <c r="CY127" s="14">
        <v>1</v>
      </c>
      <c r="CZ127" s="14">
        <v>1</v>
      </c>
      <c r="DA127" s="14">
        <f t="shared" si="53"/>
        <v>6</v>
      </c>
      <c r="DB127" s="14">
        <v>1</v>
      </c>
      <c r="DC127" s="14">
        <v>1</v>
      </c>
      <c r="DD127" s="14">
        <v>1</v>
      </c>
      <c r="DE127" s="14">
        <v>1</v>
      </c>
      <c r="DF127" s="14">
        <v>1</v>
      </c>
      <c r="DG127" s="14">
        <v>1</v>
      </c>
      <c r="DH127" s="14">
        <f t="shared" si="54"/>
        <v>6</v>
      </c>
      <c r="DI127" s="14">
        <f t="shared" si="55"/>
        <v>0</v>
      </c>
      <c r="DJ127" s="14">
        <v>1</v>
      </c>
      <c r="DK127" s="14">
        <v>0</v>
      </c>
      <c r="DL127" s="14">
        <v>0</v>
      </c>
      <c r="DM127" s="14">
        <v>1</v>
      </c>
      <c r="DN127" s="14">
        <v>1</v>
      </c>
      <c r="DO127" s="14">
        <v>1</v>
      </c>
      <c r="DP127" s="14">
        <v>1</v>
      </c>
      <c r="DQ127" s="14">
        <v>1</v>
      </c>
      <c r="DR127" s="14">
        <f t="shared" si="56"/>
        <v>6</v>
      </c>
      <c r="DS127" s="14">
        <v>1</v>
      </c>
      <c r="DT127" s="14">
        <v>0</v>
      </c>
      <c r="DU127" s="14">
        <v>0</v>
      </c>
      <c r="DV127" s="14">
        <v>1</v>
      </c>
      <c r="DW127" s="14">
        <v>1</v>
      </c>
      <c r="DX127" s="14">
        <v>1</v>
      </c>
      <c r="DY127" s="14">
        <v>1</v>
      </c>
      <c r="DZ127" s="14">
        <v>1</v>
      </c>
      <c r="EA127" s="14">
        <f t="shared" si="57"/>
        <v>6</v>
      </c>
      <c r="EB127" s="14">
        <f t="shared" si="58"/>
        <v>0</v>
      </c>
      <c r="EC127" s="14">
        <v>3</v>
      </c>
      <c r="ED127" s="14">
        <v>3</v>
      </c>
      <c r="EE127" s="14">
        <f t="shared" si="59"/>
        <v>6</v>
      </c>
      <c r="EF127" s="14">
        <v>4</v>
      </c>
      <c r="EG127" s="14">
        <v>3</v>
      </c>
      <c r="EH127" s="14">
        <v>4</v>
      </c>
      <c r="EI127" s="14">
        <v>4</v>
      </c>
      <c r="EJ127" s="14">
        <f t="shared" si="60"/>
        <v>15</v>
      </c>
    </row>
    <row r="128" spans="1:250" s="14" customFormat="1">
      <c r="A128" s="14">
        <v>119</v>
      </c>
      <c r="B128" s="64">
        <v>1</v>
      </c>
      <c r="C128" s="3">
        <v>2</v>
      </c>
      <c r="D128" s="1">
        <v>1</v>
      </c>
      <c r="E128" s="1">
        <v>1</v>
      </c>
      <c r="F128" s="1" t="s">
        <v>2048</v>
      </c>
      <c r="G128" s="1" t="s">
        <v>1941</v>
      </c>
      <c r="H128" s="1"/>
      <c r="I128" s="1"/>
      <c r="J128" s="1"/>
      <c r="K128" s="1" t="s">
        <v>5329</v>
      </c>
      <c r="L128" s="1">
        <v>2</v>
      </c>
      <c r="M128" s="1">
        <v>11</v>
      </c>
      <c r="N128" s="1">
        <v>23</v>
      </c>
      <c r="O128" s="1" t="s">
        <v>5330</v>
      </c>
      <c r="P128" s="1" t="s">
        <v>5331</v>
      </c>
      <c r="Q128" s="1" t="s">
        <v>2335</v>
      </c>
      <c r="R128" s="1" t="s">
        <v>5332</v>
      </c>
      <c r="S128" s="1" t="s">
        <v>5333</v>
      </c>
      <c r="T128" s="1" t="s">
        <v>5334</v>
      </c>
      <c r="U128" s="1" t="s">
        <v>3017</v>
      </c>
      <c r="V128" s="1" t="s">
        <v>4014</v>
      </c>
      <c r="W128" s="1" t="s">
        <v>3331</v>
      </c>
      <c r="X128" s="1" t="s">
        <v>5335</v>
      </c>
      <c r="Y128" s="1" t="s">
        <v>5336</v>
      </c>
      <c r="Z128" s="1" t="s">
        <v>2675</v>
      </c>
      <c r="AA128" s="1" t="s">
        <v>4017</v>
      </c>
      <c r="AB128" s="1" t="s">
        <v>4112</v>
      </c>
      <c r="AC128" s="1" t="s">
        <v>4018</v>
      </c>
      <c r="AD128" s="1" t="s">
        <v>4019</v>
      </c>
      <c r="AE128" s="1" t="s">
        <v>2357</v>
      </c>
      <c r="AF128" s="1" t="s">
        <v>5337</v>
      </c>
      <c r="AG128" s="1" t="s">
        <v>5338</v>
      </c>
      <c r="AH128" s="1" t="s">
        <v>2710</v>
      </c>
      <c r="AI128" s="1" t="s">
        <v>5339</v>
      </c>
      <c r="AJ128" s="1" t="s">
        <v>5340</v>
      </c>
      <c r="AK128" s="1" t="s">
        <v>5341</v>
      </c>
      <c r="AL128" s="1"/>
      <c r="AM128" s="1"/>
      <c r="AN128" s="1"/>
      <c r="AO128" s="1"/>
      <c r="AP128" s="1"/>
      <c r="AQ128" s="1"/>
      <c r="AR128" s="1"/>
      <c r="AS128" s="1"/>
      <c r="AT128" s="1"/>
      <c r="AU128" s="1"/>
      <c r="AV128" s="1"/>
      <c r="AW128" s="1"/>
      <c r="AX128" s="1">
        <v>2</v>
      </c>
      <c r="AY128" s="1">
        <v>1</v>
      </c>
      <c r="AZ128" s="1">
        <v>2</v>
      </c>
      <c r="BA128" s="1">
        <v>3</v>
      </c>
      <c r="BB128" s="1"/>
      <c r="BC128" s="1">
        <v>63</v>
      </c>
      <c r="BD128" s="1">
        <v>0</v>
      </c>
      <c r="BE128" s="1">
        <v>1</v>
      </c>
      <c r="BF128" s="1">
        <v>1</v>
      </c>
      <c r="BG128" s="1">
        <v>4</v>
      </c>
      <c r="BH128" s="1">
        <v>170.2</v>
      </c>
      <c r="BI128" s="1">
        <v>23.49</v>
      </c>
      <c r="BJ128" s="1">
        <v>0</v>
      </c>
      <c r="BK128" s="1">
        <v>0</v>
      </c>
      <c r="BL128" s="1">
        <v>1</v>
      </c>
      <c r="BM128" s="1">
        <v>2</v>
      </c>
      <c r="BN128" s="1">
        <v>1</v>
      </c>
      <c r="BO128" s="1">
        <f>IF(AZ128&gt;=85,1,0)</f>
        <v>0</v>
      </c>
      <c r="BP128" s="1">
        <f>IF(BA128=1,1,0)</f>
        <v>0</v>
      </c>
      <c r="BQ128" s="1">
        <v>0</v>
      </c>
      <c r="BR128" s="1">
        <v>1</v>
      </c>
      <c r="BS128" s="1">
        <v>0</v>
      </c>
      <c r="BT128" s="1">
        <v>1</v>
      </c>
      <c r="BU128" s="1">
        <v>1</v>
      </c>
      <c r="BV128" s="14">
        <f t="shared" si="48"/>
        <v>3</v>
      </c>
      <c r="BW128" s="1">
        <v>5</v>
      </c>
      <c r="BX128" s="1">
        <v>0</v>
      </c>
      <c r="BY128" s="1">
        <v>1</v>
      </c>
      <c r="BZ128" s="1">
        <v>1</v>
      </c>
      <c r="CA128" s="1">
        <v>1</v>
      </c>
      <c r="CB128" s="1">
        <v>1</v>
      </c>
      <c r="CC128" s="1">
        <v>1</v>
      </c>
      <c r="CD128" s="1">
        <v>1</v>
      </c>
      <c r="CE128" s="1">
        <v>1</v>
      </c>
      <c r="CF128" s="1">
        <f t="shared" si="49"/>
        <v>7</v>
      </c>
      <c r="CG128" s="1">
        <v>1</v>
      </c>
      <c r="CH128" s="1">
        <v>3</v>
      </c>
      <c r="CI128" s="1">
        <v>3</v>
      </c>
      <c r="CJ128" s="1">
        <v>3</v>
      </c>
      <c r="CK128" s="1">
        <f t="shared" si="50"/>
        <v>10</v>
      </c>
      <c r="CL128" s="1">
        <v>0</v>
      </c>
      <c r="CM128" s="1">
        <v>5</v>
      </c>
      <c r="CN128" s="1">
        <v>1</v>
      </c>
      <c r="CO128" s="1">
        <v>4</v>
      </c>
      <c r="CP128" s="1">
        <v>1</v>
      </c>
      <c r="CQ128" s="1">
        <v>1</v>
      </c>
      <c r="CR128" s="1">
        <v>4</v>
      </c>
      <c r="CS128" s="1">
        <v>1</v>
      </c>
      <c r="CT128" s="1">
        <v>0</v>
      </c>
      <c r="CU128" s="1">
        <v>1</v>
      </c>
      <c r="CV128" s="1">
        <v>1</v>
      </c>
      <c r="CW128" s="1">
        <v>1</v>
      </c>
      <c r="CX128" s="1">
        <v>1</v>
      </c>
      <c r="CY128" s="1">
        <v>1</v>
      </c>
      <c r="CZ128" s="1">
        <v>1</v>
      </c>
      <c r="DA128" s="1">
        <f t="shared" si="53"/>
        <v>6</v>
      </c>
      <c r="DB128" s="1">
        <v>1</v>
      </c>
      <c r="DC128" s="1">
        <v>1</v>
      </c>
      <c r="DD128" s="1">
        <v>1</v>
      </c>
      <c r="DE128" s="1">
        <v>1</v>
      </c>
      <c r="DF128" s="1">
        <v>1</v>
      </c>
      <c r="DG128" s="1">
        <v>1</v>
      </c>
      <c r="DH128" s="1">
        <f t="shared" si="54"/>
        <v>6</v>
      </c>
      <c r="DI128" s="14">
        <f t="shared" si="55"/>
        <v>0</v>
      </c>
      <c r="DJ128" s="1">
        <v>1</v>
      </c>
      <c r="DK128" s="1">
        <v>0</v>
      </c>
      <c r="DL128" s="1">
        <v>0</v>
      </c>
      <c r="DM128" s="1">
        <v>0</v>
      </c>
      <c r="DN128" s="1">
        <v>0</v>
      </c>
      <c r="DO128" s="1">
        <v>0</v>
      </c>
      <c r="DP128" s="1">
        <v>0</v>
      </c>
      <c r="DQ128" s="1">
        <v>0</v>
      </c>
      <c r="DR128" s="1">
        <f t="shared" si="56"/>
        <v>1</v>
      </c>
      <c r="DS128" s="1">
        <v>1</v>
      </c>
      <c r="DT128" s="1">
        <v>0</v>
      </c>
      <c r="DU128" s="1">
        <v>0</v>
      </c>
      <c r="DV128" s="1">
        <v>0</v>
      </c>
      <c r="DW128" s="1">
        <v>0</v>
      </c>
      <c r="DX128" s="1">
        <v>0</v>
      </c>
      <c r="DY128" s="1">
        <v>0</v>
      </c>
      <c r="DZ128" s="1">
        <v>0</v>
      </c>
      <c r="EA128" s="1">
        <f t="shared" si="57"/>
        <v>1</v>
      </c>
      <c r="EB128" s="14">
        <f t="shared" si="58"/>
        <v>0</v>
      </c>
      <c r="EC128" s="1">
        <v>0</v>
      </c>
      <c r="ED128" s="1">
        <v>0</v>
      </c>
      <c r="EE128" s="1">
        <f t="shared" si="59"/>
        <v>0</v>
      </c>
      <c r="EF128" s="1">
        <v>5</v>
      </c>
      <c r="EG128" s="1">
        <v>5</v>
      </c>
      <c r="EH128" s="1">
        <v>5</v>
      </c>
      <c r="EI128" s="1">
        <v>5</v>
      </c>
      <c r="EJ128" s="1">
        <f t="shared" si="60"/>
        <v>20</v>
      </c>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row>
    <row r="129" spans="1:250" s="14" customFormat="1">
      <c r="A129" s="14">
        <v>120</v>
      </c>
      <c r="B129" s="58" t="s">
        <v>2310</v>
      </c>
      <c r="C129" s="60">
        <v>0</v>
      </c>
      <c r="D129" s="14">
        <v>1</v>
      </c>
      <c r="E129" s="14">
        <v>2</v>
      </c>
      <c r="F129" s="60" t="s">
        <v>2800</v>
      </c>
      <c r="G129" s="14" t="s">
        <v>2063</v>
      </c>
      <c r="H129" s="14" t="s">
        <v>1928</v>
      </c>
      <c r="I129" s="14" t="s">
        <v>1977</v>
      </c>
      <c r="J129" s="14" t="s">
        <v>2100</v>
      </c>
      <c r="K129" s="14" t="s">
        <v>2801</v>
      </c>
      <c r="L129" s="14">
        <v>5</v>
      </c>
      <c r="M129" s="14">
        <v>6</v>
      </c>
      <c r="N129" s="14">
        <v>7</v>
      </c>
      <c r="O129" s="14" t="s">
        <v>2802</v>
      </c>
      <c r="P129" s="14" t="s">
        <v>2803</v>
      </c>
      <c r="Q129" s="14" t="s">
        <v>2804</v>
      </c>
      <c r="R129" s="14" t="s">
        <v>2805</v>
      </c>
      <c r="S129" s="14" t="s">
        <v>2651</v>
      </c>
      <c r="T129" s="14" t="s">
        <v>2806</v>
      </c>
      <c r="U129" s="14" t="s">
        <v>2807</v>
      </c>
      <c r="AX129" s="14">
        <v>2</v>
      </c>
      <c r="AY129" s="14">
        <v>1</v>
      </c>
      <c r="AZ129" s="14">
        <v>2</v>
      </c>
      <c r="BB129" s="14">
        <v>35</v>
      </c>
      <c r="BC129" s="14">
        <v>65</v>
      </c>
      <c r="BD129" s="14">
        <v>1</v>
      </c>
      <c r="BE129" s="14">
        <v>1</v>
      </c>
      <c r="BF129" s="14">
        <v>1</v>
      </c>
      <c r="BG129" s="14">
        <v>4</v>
      </c>
      <c r="BH129" s="14">
        <v>165.1</v>
      </c>
      <c r="BI129" s="14">
        <v>32.28</v>
      </c>
      <c r="BJ129" s="14">
        <v>0</v>
      </c>
      <c r="BK129" s="14">
        <v>0</v>
      </c>
      <c r="BL129" s="14">
        <v>1</v>
      </c>
      <c r="BM129" s="14">
        <v>3</v>
      </c>
      <c r="BN129" s="14">
        <v>0</v>
      </c>
      <c r="BO129" s="14">
        <f>IF(BE129&gt;=85,1,0)</f>
        <v>0</v>
      </c>
      <c r="BP129" s="14">
        <f>IF(BF129=1,1,0)</f>
        <v>1</v>
      </c>
      <c r="BQ129" s="14">
        <v>0</v>
      </c>
      <c r="BR129" s="14">
        <v>0</v>
      </c>
      <c r="BS129" s="14">
        <v>0</v>
      </c>
      <c r="BT129" s="14">
        <v>1</v>
      </c>
      <c r="BU129" s="14">
        <v>0</v>
      </c>
      <c r="BV129" s="14">
        <f t="shared" si="48"/>
        <v>2</v>
      </c>
      <c r="BW129" s="14">
        <v>3</v>
      </c>
      <c r="BX129" s="14">
        <v>0</v>
      </c>
      <c r="BY129" s="14">
        <v>0</v>
      </c>
      <c r="BZ129" s="14">
        <v>0</v>
      </c>
      <c r="CA129" s="14">
        <v>0</v>
      </c>
      <c r="CB129" s="14">
        <v>0</v>
      </c>
      <c r="CC129" s="14">
        <v>0</v>
      </c>
      <c r="CD129" s="14">
        <v>0</v>
      </c>
      <c r="CE129" s="14">
        <v>0</v>
      </c>
      <c r="CF129" s="14">
        <f t="shared" si="49"/>
        <v>0</v>
      </c>
      <c r="CG129" s="14">
        <v>1</v>
      </c>
      <c r="CH129" s="14">
        <v>5</v>
      </c>
      <c r="CI129" s="14">
        <v>5</v>
      </c>
      <c r="CJ129" s="14">
        <v>4</v>
      </c>
      <c r="CK129" s="14">
        <f t="shared" si="50"/>
        <v>15</v>
      </c>
      <c r="CL129" s="14">
        <v>0</v>
      </c>
      <c r="CM129" s="14">
        <v>1</v>
      </c>
      <c r="CN129" s="14">
        <v>2</v>
      </c>
      <c r="CO129" s="14">
        <v>1</v>
      </c>
      <c r="CP129" s="14">
        <v>1</v>
      </c>
      <c r="CQ129" s="14">
        <v>1</v>
      </c>
      <c r="CR129" s="14">
        <v>1</v>
      </c>
      <c r="CS129" s="14">
        <v>1</v>
      </c>
      <c r="CT129" s="14">
        <v>50</v>
      </c>
      <c r="CU129" s="14">
        <v>1</v>
      </c>
      <c r="CV129" s="14">
        <v>1</v>
      </c>
      <c r="CW129" s="14">
        <v>1</v>
      </c>
      <c r="CX129" s="14">
        <v>1</v>
      </c>
      <c r="CY129" s="14">
        <v>1</v>
      </c>
      <c r="CZ129" s="14">
        <v>1</v>
      </c>
      <c r="DA129" s="14">
        <f t="shared" si="53"/>
        <v>6</v>
      </c>
      <c r="DB129" s="14">
        <v>1</v>
      </c>
      <c r="DC129" s="14">
        <v>1</v>
      </c>
      <c r="DD129" s="14">
        <v>1</v>
      </c>
      <c r="DE129" s="14">
        <v>1</v>
      </c>
      <c r="DF129" s="14">
        <v>1</v>
      </c>
      <c r="DG129" s="14">
        <v>1</v>
      </c>
      <c r="DH129" s="14">
        <f t="shared" si="54"/>
        <v>6</v>
      </c>
      <c r="DI129" s="14">
        <f t="shared" si="55"/>
        <v>0</v>
      </c>
      <c r="DJ129" s="14">
        <v>1</v>
      </c>
      <c r="DK129" s="14">
        <v>1</v>
      </c>
      <c r="DL129" s="14">
        <v>1</v>
      </c>
      <c r="DM129" s="14">
        <v>1</v>
      </c>
      <c r="DN129" s="14">
        <v>0</v>
      </c>
      <c r="DO129" s="14">
        <v>1</v>
      </c>
      <c r="DP129" s="14">
        <v>1</v>
      </c>
      <c r="DQ129" s="14">
        <v>1</v>
      </c>
      <c r="DR129" s="14">
        <f t="shared" si="56"/>
        <v>7</v>
      </c>
      <c r="DS129" s="14">
        <v>0</v>
      </c>
      <c r="DT129" s="14">
        <v>0</v>
      </c>
      <c r="DU129" s="14">
        <v>1</v>
      </c>
      <c r="DV129" s="14">
        <v>0</v>
      </c>
      <c r="DW129" s="14">
        <v>0</v>
      </c>
      <c r="DX129" s="14">
        <v>0</v>
      </c>
      <c r="DY129" s="14">
        <v>1</v>
      </c>
      <c r="DZ129" s="14">
        <v>0</v>
      </c>
      <c r="EA129" s="14">
        <f t="shared" si="57"/>
        <v>2</v>
      </c>
      <c r="EB129" s="14">
        <f t="shared" si="58"/>
        <v>-5</v>
      </c>
      <c r="EC129" s="14">
        <v>0</v>
      </c>
      <c r="ED129" s="14">
        <v>0</v>
      </c>
      <c r="EE129" s="14">
        <f t="shared" si="59"/>
        <v>0</v>
      </c>
      <c r="EF129" s="14">
        <v>5</v>
      </c>
      <c r="EG129" s="14">
        <v>5</v>
      </c>
      <c r="EH129" s="14">
        <v>5</v>
      </c>
      <c r="EI129" s="14">
        <v>2</v>
      </c>
      <c r="EJ129" s="14">
        <f t="shared" si="60"/>
        <v>17</v>
      </c>
    </row>
    <row r="130" spans="1:250" s="14" customFormat="1">
      <c r="A130" s="14">
        <v>121</v>
      </c>
      <c r="B130" s="14">
        <v>1</v>
      </c>
      <c r="C130" s="60">
        <v>1</v>
      </c>
      <c r="D130" s="14">
        <v>1</v>
      </c>
      <c r="E130" s="14">
        <v>1</v>
      </c>
      <c r="K130" s="14" t="s">
        <v>2759</v>
      </c>
      <c r="L130" s="14">
        <v>0</v>
      </c>
      <c r="M130" s="14">
        <v>3</v>
      </c>
      <c r="N130" s="14">
        <v>1</v>
      </c>
      <c r="O130" s="14" t="s">
        <v>2760</v>
      </c>
      <c r="AX130" s="14">
        <v>2</v>
      </c>
      <c r="AY130" s="14">
        <v>1</v>
      </c>
      <c r="AZ130" s="14">
        <v>1</v>
      </c>
      <c r="BA130" s="14">
        <v>1</v>
      </c>
      <c r="BC130" s="14">
        <v>71</v>
      </c>
      <c r="BD130" s="14">
        <v>0</v>
      </c>
      <c r="BE130" s="14">
        <v>1</v>
      </c>
      <c r="BF130" s="14">
        <v>4</v>
      </c>
      <c r="BG130" s="14">
        <v>2</v>
      </c>
      <c r="BH130" s="14">
        <v>167.6</v>
      </c>
      <c r="BI130" s="14">
        <v>23.73</v>
      </c>
      <c r="BJ130" s="14">
        <v>0</v>
      </c>
      <c r="BK130" s="14">
        <v>0</v>
      </c>
      <c r="BL130" s="14">
        <v>1</v>
      </c>
      <c r="BM130" s="14">
        <v>1</v>
      </c>
      <c r="BN130" s="14">
        <v>0</v>
      </c>
      <c r="BO130" s="14">
        <f>IF(BE130&gt;=85,1,0)</f>
        <v>0</v>
      </c>
      <c r="BP130" s="14">
        <f>IF(BF130=1,1,0)</f>
        <v>0</v>
      </c>
      <c r="BQ130" s="14">
        <v>0</v>
      </c>
      <c r="BR130" s="14">
        <v>0</v>
      </c>
      <c r="BS130" s="14">
        <v>0</v>
      </c>
      <c r="BT130" s="14">
        <v>1</v>
      </c>
      <c r="BU130" s="14">
        <v>0</v>
      </c>
      <c r="BV130" s="14">
        <f t="shared" si="48"/>
        <v>1</v>
      </c>
      <c r="BW130" s="14">
        <v>2</v>
      </c>
      <c r="BX130" s="14">
        <v>0</v>
      </c>
      <c r="BY130" s="14">
        <v>0</v>
      </c>
      <c r="BZ130" s="14">
        <v>0</v>
      </c>
      <c r="CA130" s="14">
        <v>0</v>
      </c>
      <c r="CB130" s="14">
        <v>0</v>
      </c>
      <c r="CC130" s="14">
        <v>0</v>
      </c>
      <c r="CD130" s="14">
        <v>0</v>
      </c>
      <c r="CE130" s="14">
        <v>0</v>
      </c>
      <c r="CF130" s="14">
        <f t="shared" si="49"/>
        <v>0</v>
      </c>
      <c r="CG130" s="14">
        <v>1</v>
      </c>
      <c r="CH130" s="14">
        <v>1</v>
      </c>
      <c r="CI130" s="14">
        <v>4</v>
      </c>
      <c r="CJ130" s="14">
        <v>1</v>
      </c>
      <c r="CK130" s="14">
        <f t="shared" si="50"/>
        <v>7</v>
      </c>
      <c r="CL130" s="14">
        <v>0</v>
      </c>
      <c r="CM130" s="14">
        <v>1</v>
      </c>
      <c r="CN130" s="14">
        <v>2</v>
      </c>
      <c r="CO130" s="14">
        <v>1</v>
      </c>
      <c r="CP130" s="14">
        <v>1</v>
      </c>
      <c r="CQ130" s="14">
        <v>3</v>
      </c>
      <c r="CR130" s="14">
        <v>3</v>
      </c>
      <c r="CS130" s="14">
        <v>1</v>
      </c>
      <c r="CT130" s="14">
        <v>65</v>
      </c>
      <c r="CU130" s="14">
        <v>1</v>
      </c>
      <c r="CV130" s="14">
        <v>1</v>
      </c>
      <c r="CW130" s="14">
        <v>1</v>
      </c>
      <c r="CX130" s="14">
        <v>1</v>
      </c>
      <c r="CY130" s="14">
        <v>1</v>
      </c>
      <c r="CZ130" s="14">
        <v>1</v>
      </c>
      <c r="DA130" s="14">
        <f t="shared" si="53"/>
        <v>6</v>
      </c>
      <c r="DB130" s="14">
        <v>1</v>
      </c>
      <c r="DC130" s="14">
        <v>1</v>
      </c>
      <c r="DD130" s="14">
        <v>1</v>
      </c>
      <c r="DE130" s="14">
        <v>1</v>
      </c>
      <c r="DF130" s="14">
        <v>1</v>
      </c>
      <c r="DG130" s="14">
        <v>1</v>
      </c>
      <c r="DH130" s="14">
        <f t="shared" si="54"/>
        <v>6</v>
      </c>
      <c r="DI130" s="14">
        <f t="shared" si="55"/>
        <v>0</v>
      </c>
      <c r="DJ130" s="14">
        <v>1</v>
      </c>
      <c r="DK130" s="14">
        <v>1</v>
      </c>
      <c r="DL130" s="14">
        <v>1</v>
      </c>
      <c r="DM130" s="14">
        <v>1</v>
      </c>
      <c r="DN130" s="14">
        <v>1</v>
      </c>
      <c r="DO130" s="14">
        <v>1</v>
      </c>
      <c r="DP130" s="14">
        <v>1</v>
      </c>
      <c r="DQ130" s="14">
        <v>1</v>
      </c>
      <c r="DR130" s="14">
        <f t="shared" si="56"/>
        <v>8</v>
      </c>
      <c r="DS130" s="14">
        <v>1</v>
      </c>
      <c r="DT130" s="14">
        <v>0</v>
      </c>
      <c r="DU130" s="14">
        <v>0</v>
      </c>
      <c r="DV130" s="14">
        <v>0</v>
      </c>
      <c r="DW130" s="14">
        <v>0</v>
      </c>
      <c r="DX130" s="14">
        <v>0</v>
      </c>
      <c r="DY130" s="14">
        <v>1</v>
      </c>
      <c r="DZ130" s="14">
        <v>0</v>
      </c>
      <c r="EA130" s="14">
        <f t="shared" si="57"/>
        <v>2</v>
      </c>
      <c r="EB130" s="14">
        <f t="shared" si="58"/>
        <v>-6</v>
      </c>
      <c r="EC130" s="14">
        <v>0</v>
      </c>
      <c r="ED130" s="14">
        <v>0</v>
      </c>
      <c r="EE130" s="14">
        <f t="shared" si="59"/>
        <v>0</v>
      </c>
      <c r="EF130" s="14">
        <v>5</v>
      </c>
      <c r="EG130" s="14">
        <v>5</v>
      </c>
      <c r="EH130" s="14">
        <v>5</v>
      </c>
      <c r="EI130" s="14">
        <v>5</v>
      </c>
      <c r="EJ130" s="14">
        <f t="shared" si="60"/>
        <v>20</v>
      </c>
    </row>
    <row r="131" spans="1:250" s="14" customFormat="1">
      <c r="A131" s="14">
        <v>122</v>
      </c>
      <c r="B131" s="14">
        <v>1</v>
      </c>
      <c r="C131" s="60">
        <v>1</v>
      </c>
      <c r="D131" s="14">
        <v>1</v>
      </c>
      <c r="E131" s="14">
        <v>1</v>
      </c>
      <c r="F131" s="60" t="s">
        <v>2489</v>
      </c>
      <c r="G131" s="14" t="s">
        <v>2063</v>
      </c>
      <c r="H131" s="14" t="s">
        <v>2100</v>
      </c>
      <c r="I131" s="14" t="s">
        <v>1928</v>
      </c>
      <c r="K131" s="14" t="s">
        <v>2559</v>
      </c>
      <c r="L131" s="14">
        <v>4</v>
      </c>
      <c r="M131" s="14">
        <v>7</v>
      </c>
      <c r="N131" s="14">
        <v>17</v>
      </c>
      <c r="O131" s="14" t="s">
        <v>2560</v>
      </c>
      <c r="P131" s="14" t="s">
        <v>2561</v>
      </c>
      <c r="Q131" s="14" t="s">
        <v>2562</v>
      </c>
      <c r="R131" s="14" t="s">
        <v>2338</v>
      </c>
      <c r="S131" s="14" t="s">
        <v>2563</v>
      </c>
      <c r="T131" s="14" t="s">
        <v>2564</v>
      </c>
      <c r="U131" s="14" t="s">
        <v>2565</v>
      </c>
      <c r="V131" s="14" t="s">
        <v>2566</v>
      </c>
      <c r="W131" s="14" t="s">
        <v>2567</v>
      </c>
      <c r="X131" s="14" t="s">
        <v>2471</v>
      </c>
      <c r="Y131" s="14" t="s">
        <v>2568</v>
      </c>
      <c r="Z131" s="14" t="s">
        <v>2356</v>
      </c>
      <c r="AA131" s="14" t="s">
        <v>2375</v>
      </c>
      <c r="AB131" s="14" t="s">
        <v>2569</v>
      </c>
      <c r="AC131" s="14" t="s">
        <v>2570</v>
      </c>
      <c r="AD131" s="14" t="s">
        <v>2571</v>
      </c>
      <c r="AE131" s="14" t="s">
        <v>2572</v>
      </c>
      <c r="AX131" s="14">
        <v>1</v>
      </c>
      <c r="AY131" s="14">
        <v>0</v>
      </c>
      <c r="AZ131" s="14">
        <v>2</v>
      </c>
      <c r="BA131" s="14">
        <v>4</v>
      </c>
      <c r="BC131" s="14">
        <v>84</v>
      </c>
      <c r="BD131" s="14">
        <v>0</v>
      </c>
      <c r="BE131" s="14">
        <v>3</v>
      </c>
      <c r="BF131" s="14">
        <v>2</v>
      </c>
      <c r="BG131" s="14">
        <v>3</v>
      </c>
      <c r="BH131" s="14">
        <v>165.1</v>
      </c>
      <c r="BI131" s="14">
        <v>26.1</v>
      </c>
      <c r="BJ131" s="14">
        <v>1</v>
      </c>
      <c r="BK131" s="14">
        <v>0</v>
      </c>
      <c r="BL131" s="14">
        <v>1</v>
      </c>
      <c r="BM131" s="14">
        <v>3</v>
      </c>
      <c r="BN131" s="14">
        <v>1</v>
      </c>
      <c r="BO131" s="14">
        <f>IF(BE131&gt;=85,1,0)</f>
        <v>0</v>
      </c>
      <c r="BP131" s="14">
        <f>IF(BF131=1,1,0)</f>
        <v>0</v>
      </c>
      <c r="BQ131" s="14">
        <v>1</v>
      </c>
      <c r="BR131" s="14">
        <v>1</v>
      </c>
      <c r="BS131" s="14">
        <v>1</v>
      </c>
      <c r="BT131" s="14">
        <v>1</v>
      </c>
      <c r="BU131" s="14">
        <v>1</v>
      </c>
      <c r="BV131" s="14">
        <f t="shared" si="48"/>
        <v>5</v>
      </c>
      <c r="BW131" s="14">
        <v>4</v>
      </c>
      <c r="BX131" s="14">
        <v>0</v>
      </c>
      <c r="BY131" s="14">
        <v>0</v>
      </c>
      <c r="BZ131" s="14">
        <v>0</v>
      </c>
      <c r="CA131" s="14">
        <v>0</v>
      </c>
      <c r="CB131" s="14">
        <v>0</v>
      </c>
      <c r="CC131" s="14">
        <v>0</v>
      </c>
      <c r="CD131" s="14">
        <v>0</v>
      </c>
      <c r="CE131" s="14">
        <v>0</v>
      </c>
      <c r="CF131" s="14">
        <f t="shared" si="49"/>
        <v>0</v>
      </c>
      <c r="CG131" s="14">
        <v>2</v>
      </c>
      <c r="CH131" s="14">
        <v>5</v>
      </c>
      <c r="CI131" s="14">
        <v>5</v>
      </c>
      <c r="CJ131" s="14">
        <v>1</v>
      </c>
      <c r="CK131" s="14">
        <f t="shared" si="50"/>
        <v>13</v>
      </c>
      <c r="CL131" s="14">
        <v>1</v>
      </c>
      <c r="CM131" s="14">
        <v>4</v>
      </c>
      <c r="CN131" s="14">
        <v>2</v>
      </c>
      <c r="CO131" s="14">
        <v>2</v>
      </c>
      <c r="CP131" s="14">
        <v>1</v>
      </c>
      <c r="CQ131" s="14">
        <v>4</v>
      </c>
      <c r="CR131" s="14">
        <v>1</v>
      </c>
      <c r="CS131" s="14">
        <v>2</v>
      </c>
      <c r="CT131" s="14">
        <v>60</v>
      </c>
      <c r="CU131" s="14">
        <v>1</v>
      </c>
      <c r="CV131" s="14">
        <v>1</v>
      </c>
      <c r="CW131" s="14">
        <v>1</v>
      </c>
      <c r="CX131" s="14">
        <v>1</v>
      </c>
      <c r="CY131" s="14">
        <v>1</v>
      </c>
      <c r="CZ131" s="14">
        <v>1</v>
      </c>
      <c r="DA131" s="14">
        <f t="shared" si="53"/>
        <v>6</v>
      </c>
      <c r="DB131" s="14">
        <v>1</v>
      </c>
      <c r="DC131" s="14">
        <v>1</v>
      </c>
      <c r="DD131" s="14">
        <v>1</v>
      </c>
      <c r="DE131" s="14">
        <v>1</v>
      </c>
      <c r="DF131" s="14">
        <v>1</v>
      </c>
      <c r="DG131" s="14">
        <v>1</v>
      </c>
      <c r="DH131" s="14">
        <f t="shared" si="54"/>
        <v>6</v>
      </c>
      <c r="DI131" s="14">
        <f t="shared" si="55"/>
        <v>0</v>
      </c>
      <c r="DJ131" s="14">
        <v>1</v>
      </c>
      <c r="DK131" s="14">
        <v>0</v>
      </c>
      <c r="DL131" s="14">
        <v>0</v>
      </c>
      <c r="DM131" s="14">
        <v>0</v>
      </c>
      <c r="DN131" s="14">
        <v>0</v>
      </c>
      <c r="DO131" s="14">
        <v>0</v>
      </c>
      <c r="DP131" s="14">
        <v>0</v>
      </c>
      <c r="DQ131" s="14">
        <v>0</v>
      </c>
      <c r="DR131" s="14">
        <f t="shared" si="56"/>
        <v>1</v>
      </c>
      <c r="DS131" s="14">
        <v>1</v>
      </c>
      <c r="DT131" s="14">
        <v>0</v>
      </c>
      <c r="DU131" s="14">
        <v>0</v>
      </c>
      <c r="DV131" s="14">
        <v>0</v>
      </c>
      <c r="DW131" s="14">
        <v>0</v>
      </c>
      <c r="DX131" s="14">
        <v>0</v>
      </c>
      <c r="DY131" s="14">
        <v>0</v>
      </c>
      <c r="DZ131" s="14">
        <v>0</v>
      </c>
      <c r="EA131" s="14">
        <f t="shared" si="57"/>
        <v>1</v>
      </c>
      <c r="EB131" s="14">
        <f t="shared" si="58"/>
        <v>0</v>
      </c>
      <c r="EC131" s="14">
        <v>1</v>
      </c>
      <c r="ED131" s="14">
        <v>2</v>
      </c>
      <c r="EE131" s="14">
        <f t="shared" si="59"/>
        <v>3</v>
      </c>
      <c r="EF131" s="14">
        <v>5</v>
      </c>
      <c r="EG131" s="14">
        <v>5</v>
      </c>
      <c r="EH131" s="14">
        <v>5</v>
      </c>
      <c r="EI131" s="14">
        <v>5</v>
      </c>
      <c r="EJ131" s="14">
        <f t="shared" si="60"/>
        <v>20</v>
      </c>
    </row>
    <row r="132" spans="1:250" s="14" customFormat="1">
      <c r="A132" s="14">
        <v>123</v>
      </c>
      <c r="B132" s="61">
        <v>1</v>
      </c>
      <c r="C132" s="60">
        <v>1</v>
      </c>
      <c r="D132" s="14">
        <v>1</v>
      </c>
      <c r="E132" s="14">
        <v>1</v>
      </c>
      <c r="F132" s="14" t="s">
        <v>2419</v>
      </c>
      <c r="G132" s="14" t="s">
        <v>2454</v>
      </c>
      <c r="H132" s="14" t="s">
        <v>1990</v>
      </c>
      <c r="I132" s="14" t="s">
        <v>4455</v>
      </c>
      <c r="J132" s="14" t="s">
        <v>1928</v>
      </c>
      <c r="K132" s="1" t="s">
        <v>4456</v>
      </c>
      <c r="L132" s="14">
        <v>5</v>
      </c>
      <c r="M132" s="14">
        <v>13</v>
      </c>
      <c r="N132" s="14">
        <v>23</v>
      </c>
      <c r="O132" s="14" t="s">
        <v>4457</v>
      </c>
      <c r="P132" s="14" t="s">
        <v>2842</v>
      </c>
      <c r="Q132" s="14" t="s">
        <v>4377</v>
      </c>
      <c r="R132" s="14" t="s">
        <v>2437</v>
      </c>
      <c r="S132" s="14" t="s">
        <v>2335</v>
      </c>
      <c r="T132" s="14" t="s">
        <v>2649</v>
      </c>
      <c r="U132" s="14" t="s">
        <v>3517</v>
      </c>
      <c r="V132" s="14" t="s">
        <v>2833</v>
      </c>
      <c r="W132" s="14" t="s">
        <v>4298</v>
      </c>
      <c r="X132" s="14" t="s">
        <v>3081</v>
      </c>
      <c r="Y132" s="14" t="s">
        <v>4458</v>
      </c>
      <c r="Z132" s="14" t="s">
        <v>3474</v>
      </c>
      <c r="AA132" s="14" t="s">
        <v>2735</v>
      </c>
      <c r="AB132" s="14" t="s">
        <v>4459</v>
      </c>
      <c r="AC132" s="14" t="s">
        <v>4460</v>
      </c>
      <c r="AD132" s="14" t="s">
        <v>4461</v>
      </c>
      <c r="AE132" s="14" t="s">
        <v>4462</v>
      </c>
      <c r="AF132" s="14" t="s">
        <v>2492</v>
      </c>
      <c r="AG132" s="14" t="s">
        <v>2757</v>
      </c>
      <c r="AH132" s="14" t="s">
        <v>4463</v>
      </c>
      <c r="AI132" s="14" t="s">
        <v>4464</v>
      </c>
      <c r="AJ132" s="14" t="s">
        <v>3723</v>
      </c>
      <c r="AK132" s="14" t="s">
        <v>4465</v>
      </c>
      <c r="AX132" s="14">
        <v>2</v>
      </c>
      <c r="AY132" s="14">
        <v>1</v>
      </c>
      <c r="AZ132" s="14">
        <v>1</v>
      </c>
      <c r="BA132" s="14">
        <v>4</v>
      </c>
      <c r="BC132" s="14">
        <v>68</v>
      </c>
      <c r="BD132" s="14">
        <v>0</v>
      </c>
      <c r="BE132" s="14">
        <v>3</v>
      </c>
      <c r="BF132" s="14">
        <v>2</v>
      </c>
      <c r="BG132" s="14">
        <v>2</v>
      </c>
      <c r="BH132" s="14">
        <v>149.9</v>
      </c>
      <c r="BI132" s="14">
        <v>37.369999999999997</v>
      </c>
      <c r="BJ132" s="14">
        <v>3</v>
      </c>
      <c r="BK132" s="14">
        <v>4</v>
      </c>
      <c r="BL132" s="14">
        <v>1</v>
      </c>
      <c r="BM132" s="14">
        <v>3</v>
      </c>
      <c r="BN132" s="14">
        <v>1</v>
      </c>
      <c r="BO132" s="14">
        <f>IF(BC132&gt;=85,1,0)</f>
        <v>0</v>
      </c>
      <c r="BP132" s="14">
        <f>IF(BD132=1,1,0)</f>
        <v>0</v>
      </c>
      <c r="BQ132" s="14">
        <v>0</v>
      </c>
      <c r="BR132" s="14">
        <v>1</v>
      </c>
      <c r="BS132" s="14">
        <v>0</v>
      </c>
      <c r="BT132" s="14">
        <v>1</v>
      </c>
      <c r="BU132" s="14">
        <v>1</v>
      </c>
      <c r="BV132" s="14">
        <f t="shared" si="48"/>
        <v>3</v>
      </c>
      <c r="BW132" s="14">
        <v>5</v>
      </c>
      <c r="BX132" s="14">
        <v>0</v>
      </c>
      <c r="BY132" s="14">
        <v>0</v>
      </c>
      <c r="BZ132" s="14">
        <v>0</v>
      </c>
      <c r="CA132" s="14">
        <v>0</v>
      </c>
      <c r="CB132" s="14">
        <v>0</v>
      </c>
      <c r="CC132" s="14">
        <v>0</v>
      </c>
      <c r="CD132" s="14">
        <v>0</v>
      </c>
      <c r="CE132" s="14">
        <v>0</v>
      </c>
      <c r="CF132" s="14">
        <f t="shared" si="49"/>
        <v>0</v>
      </c>
      <c r="CG132" s="14">
        <v>3</v>
      </c>
      <c r="CH132" s="14">
        <v>2</v>
      </c>
      <c r="CI132" s="14">
        <v>1</v>
      </c>
      <c r="CJ132" s="14">
        <v>4</v>
      </c>
      <c r="CK132" s="14">
        <f t="shared" si="50"/>
        <v>10</v>
      </c>
      <c r="CL132" s="14">
        <v>1</v>
      </c>
      <c r="CM132" s="14">
        <v>5</v>
      </c>
      <c r="CN132" s="14">
        <v>0</v>
      </c>
      <c r="CO132" s="14">
        <v>4</v>
      </c>
      <c r="CP132" s="14">
        <v>2</v>
      </c>
      <c r="CQ132" s="14">
        <v>1</v>
      </c>
      <c r="CR132" s="14">
        <v>3</v>
      </c>
      <c r="CS132" s="14">
        <v>1</v>
      </c>
      <c r="CT132" s="14">
        <v>8</v>
      </c>
      <c r="CU132" s="14">
        <v>1</v>
      </c>
      <c r="CV132" s="14">
        <v>0</v>
      </c>
      <c r="CW132" s="14">
        <v>1</v>
      </c>
      <c r="CX132" s="14">
        <v>1</v>
      </c>
      <c r="CY132" s="14">
        <v>1</v>
      </c>
      <c r="CZ132" s="14">
        <v>1</v>
      </c>
      <c r="DA132" s="14">
        <f t="shared" si="53"/>
        <v>5</v>
      </c>
      <c r="DB132" s="14">
        <v>1</v>
      </c>
      <c r="DC132" s="14">
        <v>0</v>
      </c>
      <c r="DD132" s="14">
        <v>1</v>
      </c>
      <c r="DE132" s="14">
        <v>1</v>
      </c>
      <c r="DF132" s="14">
        <v>1</v>
      </c>
      <c r="DG132" s="14">
        <v>1</v>
      </c>
      <c r="DH132" s="14">
        <f t="shared" si="54"/>
        <v>5</v>
      </c>
      <c r="DI132" s="14">
        <f t="shared" si="55"/>
        <v>0</v>
      </c>
      <c r="DJ132" s="14">
        <v>1</v>
      </c>
      <c r="DK132" s="14">
        <v>1</v>
      </c>
      <c r="DL132" s="14">
        <v>0</v>
      </c>
      <c r="DM132" s="14">
        <v>0</v>
      </c>
      <c r="DN132" s="14">
        <v>0</v>
      </c>
      <c r="DO132" s="14">
        <v>0</v>
      </c>
      <c r="DP132" s="14">
        <v>0</v>
      </c>
      <c r="DQ132" s="14">
        <v>0</v>
      </c>
      <c r="DR132" s="14">
        <f t="shared" si="56"/>
        <v>2</v>
      </c>
      <c r="DS132" s="14">
        <v>1</v>
      </c>
      <c r="DT132" s="14">
        <v>1</v>
      </c>
      <c r="DU132" s="14">
        <v>0</v>
      </c>
      <c r="DV132" s="14">
        <v>0</v>
      </c>
      <c r="DW132" s="14">
        <v>0</v>
      </c>
      <c r="DX132" s="14">
        <v>0</v>
      </c>
      <c r="DY132" s="14">
        <v>0</v>
      </c>
      <c r="DZ132" s="14">
        <v>0</v>
      </c>
      <c r="EA132" s="14">
        <f t="shared" si="57"/>
        <v>2</v>
      </c>
      <c r="EB132" s="14">
        <f t="shared" si="58"/>
        <v>0</v>
      </c>
      <c r="EC132" s="14">
        <v>1</v>
      </c>
      <c r="ED132" s="14">
        <v>1</v>
      </c>
      <c r="EE132" s="14">
        <f t="shared" si="59"/>
        <v>2</v>
      </c>
      <c r="EF132" s="14">
        <v>5</v>
      </c>
      <c r="EG132" s="14">
        <v>5</v>
      </c>
      <c r="EH132" s="14">
        <v>5</v>
      </c>
      <c r="EI132" s="14">
        <v>5</v>
      </c>
      <c r="EJ132" s="14">
        <f t="shared" si="60"/>
        <v>20</v>
      </c>
    </row>
    <row r="133" spans="1:250" s="14" customFormat="1">
      <c r="A133" s="14">
        <v>124</v>
      </c>
      <c r="B133" s="61">
        <v>2</v>
      </c>
      <c r="C133" s="60">
        <v>1</v>
      </c>
      <c r="D133" s="14">
        <v>1</v>
      </c>
      <c r="E133" s="14">
        <v>1</v>
      </c>
      <c r="F133" s="14" t="s">
        <v>2100</v>
      </c>
      <c r="G133" s="14" t="s">
        <v>1928</v>
      </c>
      <c r="H133" s="14" t="s">
        <v>2670</v>
      </c>
      <c r="K133" s="1" t="s">
        <v>4037</v>
      </c>
      <c r="L133" s="14">
        <v>3</v>
      </c>
      <c r="M133" s="14">
        <v>4</v>
      </c>
      <c r="N133" s="14">
        <v>3</v>
      </c>
      <c r="O133" s="14" t="s">
        <v>2560</v>
      </c>
      <c r="P133" s="14" t="s">
        <v>2439</v>
      </c>
      <c r="Q133" s="14" t="s">
        <v>4038</v>
      </c>
      <c r="AX133" s="14">
        <v>2</v>
      </c>
      <c r="AY133" s="14">
        <v>1</v>
      </c>
      <c r="AZ133" s="14">
        <v>2</v>
      </c>
      <c r="BA133" s="14">
        <v>4</v>
      </c>
      <c r="BC133" s="14">
        <v>82</v>
      </c>
      <c r="BD133" s="14">
        <v>0</v>
      </c>
      <c r="BE133" s="14">
        <v>3</v>
      </c>
      <c r="BF133" s="14">
        <v>2</v>
      </c>
      <c r="BG133" s="14">
        <v>1</v>
      </c>
      <c r="BH133" s="14">
        <v>167.6</v>
      </c>
      <c r="BI133" s="14">
        <v>24.53</v>
      </c>
      <c r="BJ133" s="14">
        <v>0</v>
      </c>
      <c r="BK133" s="14">
        <v>0</v>
      </c>
      <c r="BL133" s="14">
        <v>1</v>
      </c>
      <c r="BM133" s="14">
        <v>2</v>
      </c>
      <c r="BN133" s="14">
        <v>0</v>
      </c>
      <c r="BO133" s="14">
        <f>IF(BC133&gt;=85,1,0)</f>
        <v>0</v>
      </c>
      <c r="BP133" s="14">
        <f>IF(BD133=1,1,0)</f>
        <v>0</v>
      </c>
      <c r="BQ133" s="14">
        <v>1</v>
      </c>
      <c r="BR133" s="14">
        <v>0</v>
      </c>
      <c r="BS133" s="14">
        <v>1</v>
      </c>
      <c r="BT133" s="14">
        <v>1</v>
      </c>
      <c r="BU133" s="14">
        <v>1</v>
      </c>
      <c r="BV133" s="14">
        <f t="shared" si="48"/>
        <v>4</v>
      </c>
      <c r="BW133" s="14">
        <v>4</v>
      </c>
      <c r="BX133" s="14">
        <v>0</v>
      </c>
      <c r="BY133" s="14">
        <v>0</v>
      </c>
      <c r="BZ133" s="14">
        <v>1</v>
      </c>
      <c r="CA133" s="14">
        <v>1</v>
      </c>
      <c r="CB133" s="14">
        <v>0</v>
      </c>
      <c r="CC133" s="14">
        <v>0</v>
      </c>
      <c r="CD133" s="14">
        <v>1</v>
      </c>
      <c r="CE133" s="14">
        <v>0</v>
      </c>
      <c r="CF133" s="14">
        <f t="shared" si="49"/>
        <v>3</v>
      </c>
      <c r="CG133" s="14">
        <v>5</v>
      </c>
      <c r="CH133" s="14">
        <v>4</v>
      </c>
      <c r="CI133" s="14">
        <v>4</v>
      </c>
      <c r="CJ133" s="14">
        <v>1</v>
      </c>
      <c r="CK133" s="14">
        <f t="shared" si="50"/>
        <v>14</v>
      </c>
      <c r="CL133" s="14">
        <v>0</v>
      </c>
      <c r="CM133" s="14">
        <v>5</v>
      </c>
      <c r="CN133" s="14">
        <v>0</v>
      </c>
      <c r="CO133" s="14">
        <v>3</v>
      </c>
      <c r="CP133" s="14">
        <v>2</v>
      </c>
      <c r="CQ133" s="14">
        <v>1</v>
      </c>
      <c r="CR133" s="14">
        <v>3</v>
      </c>
      <c r="CS133" s="14">
        <v>1</v>
      </c>
      <c r="CT133" s="14">
        <v>75</v>
      </c>
      <c r="CU133" s="14">
        <v>0</v>
      </c>
      <c r="CV133" s="14">
        <v>1</v>
      </c>
      <c r="CW133" s="14">
        <v>1</v>
      </c>
      <c r="CX133" s="14">
        <v>1</v>
      </c>
      <c r="CY133" s="14">
        <v>1</v>
      </c>
      <c r="CZ133" s="14">
        <v>1</v>
      </c>
      <c r="DA133" s="14">
        <f t="shared" si="53"/>
        <v>5</v>
      </c>
      <c r="DB133" s="14">
        <v>0</v>
      </c>
      <c r="DC133" s="14">
        <v>1</v>
      </c>
      <c r="DD133" s="14">
        <v>1</v>
      </c>
      <c r="DE133" s="14">
        <v>1</v>
      </c>
      <c r="DF133" s="14">
        <v>1</v>
      </c>
      <c r="DG133" s="14">
        <v>1</v>
      </c>
      <c r="DH133" s="14">
        <f t="shared" si="54"/>
        <v>5</v>
      </c>
      <c r="DI133" s="14">
        <f t="shared" si="55"/>
        <v>0</v>
      </c>
      <c r="DJ133" s="14">
        <v>1</v>
      </c>
      <c r="DK133" s="14">
        <v>0</v>
      </c>
      <c r="DL133" s="14">
        <v>0</v>
      </c>
      <c r="DM133" s="14">
        <v>1</v>
      </c>
      <c r="DN133" s="14">
        <v>1</v>
      </c>
      <c r="DO133" s="14">
        <v>0</v>
      </c>
      <c r="DP133" s="14">
        <v>1</v>
      </c>
      <c r="DQ133" s="14">
        <v>1</v>
      </c>
      <c r="DR133" s="14">
        <f t="shared" si="56"/>
        <v>5</v>
      </c>
      <c r="DS133" s="14">
        <v>1</v>
      </c>
      <c r="DT133" s="14">
        <v>1</v>
      </c>
      <c r="DU133" s="14">
        <v>0</v>
      </c>
      <c r="DV133" s="14">
        <v>1</v>
      </c>
      <c r="DW133" s="14">
        <v>1</v>
      </c>
      <c r="DX133" s="14">
        <v>0</v>
      </c>
      <c r="DY133" s="14">
        <v>1</v>
      </c>
      <c r="DZ133" s="14">
        <v>1</v>
      </c>
      <c r="EA133" s="14">
        <f t="shared" si="57"/>
        <v>6</v>
      </c>
      <c r="EB133" s="14">
        <f t="shared" si="58"/>
        <v>1</v>
      </c>
      <c r="EC133" s="14">
        <v>0</v>
      </c>
      <c r="ED133" s="14">
        <v>0</v>
      </c>
      <c r="EE133" s="14">
        <f t="shared" si="59"/>
        <v>0</v>
      </c>
      <c r="EF133" s="14">
        <v>5</v>
      </c>
      <c r="EG133" s="14">
        <v>5</v>
      </c>
      <c r="EH133" s="14">
        <v>5</v>
      </c>
      <c r="EI133" s="14">
        <v>5</v>
      </c>
      <c r="EJ133" s="14">
        <f t="shared" si="60"/>
        <v>20</v>
      </c>
    </row>
    <row r="134" spans="1:250" s="14" customFormat="1">
      <c r="A134" s="14">
        <v>125</v>
      </c>
      <c r="B134" s="64">
        <v>1</v>
      </c>
      <c r="C134" s="3">
        <v>1</v>
      </c>
      <c r="D134" s="1">
        <v>1</v>
      </c>
      <c r="E134" s="1">
        <v>1</v>
      </c>
      <c r="F134" s="1" t="s">
        <v>1955</v>
      </c>
      <c r="G134" s="1" t="s">
        <v>1928</v>
      </c>
      <c r="H134" s="1" t="s">
        <v>2100</v>
      </c>
      <c r="I134" s="1" t="s">
        <v>1941</v>
      </c>
      <c r="J134" s="1" t="s">
        <v>2048</v>
      </c>
      <c r="K134" s="1" t="s">
        <v>5663</v>
      </c>
      <c r="L134" s="1">
        <v>5</v>
      </c>
      <c r="M134" s="1">
        <v>7</v>
      </c>
      <c r="N134" s="1">
        <v>12</v>
      </c>
      <c r="O134" s="1" t="s">
        <v>2335</v>
      </c>
      <c r="P134" s="1" t="s">
        <v>5664</v>
      </c>
      <c r="Q134" s="1" t="s">
        <v>5665</v>
      </c>
      <c r="R134" s="1" t="s">
        <v>3573</v>
      </c>
      <c r="S134" s="1" t="s">
        <v>3232</v>
      </c>
      <c r="T134" s="1" t="s">
        <v>4713</v>
      </c>
      <c r="U134" s="1" t="s">
        <v>3277</v>
      </c>
      <c r="V134" s="1" t="s">
        <v>2316</v>
      </c>
      <c r="W134" s="1" t="s">
        <v>5666</v>
      </c>
      <c r="X134" s="1" t="s">
        <v>2634</v>
      </c>
      <c r="Y134" s="1" t="s">
        <v>5667</v>
      </c>
      <c r="Z134" s="1" t="s">
        <v>5668</v>
      </c>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v>2</v>
      </c>
      <c r="AY134" s="1">
        <v>1</v>
      </c>
      <c r="AZ134" s="1">
        <v>2</v>
      </c>
      <c r="BA134" s="1">
        <v>5</v>
      </c>
      <c r="BB134" s="1"/>
      <c r="BC134" s="1">
        <v>67</v>
      </c>
      <c r="BD134" s="1">
        <v>1</v>
      </c>
      <c r="BE134" s="1">
        <v>2</v>
      </c>
      <c r="BF134" s="1">
        <v>1</v>
      </c>
      <c r="BG134" s="1">
        <v>2</v>
      </c>
      <c r="BH134" s="1">
        <v>180.3</v>
      </c>
      <c r="BI134" s="1">
        <v>30.38</v>
      </c>
      <c r="BJ134" s="1">
        <v>0</v>
      </c>
      <c r="BK134" s="1">
        <v>0</v>
      </c>
      <c r="BL134" s="1">
        <v>1</v>
      </c>
      <c r="BM134" s="1">
        <v>3</v>
      </c>
      <c r="BN134" s="1">
        <v>0</v>
      </c>
      <c r="BO134" s="1">
        <f>IF(AZ134&gt;=85,1,0)</f>
        <v>0</v>
      </c>
      <c r="BP134" s="1">
        <f>IF(BA134=1,1,0)</f>
        <v>0</v>
      </c>
      <c r="BQ134" s="1">
        <v>0</v>
      </c>
      <c r="BR134" s="1">
        <v>0</v>
      </c>
      <c r="BS134" s="1">
        <v>0</v>
      </c>
      <c r="BT134" s="1">
        <v>1</v>
      </c>
      <c r="BU134" s="1">
        <v>1</v>
      </c>
      <c r="BV134" s="14">
        <f t="shared" si="48"/>
        <v>2</v>
      </c>
      <c r="BW134" s="1">
        <v>1</v>
      </c>
      <c r="BX134" s="1">
        <v>0</v>
      </c>
      <c r="BY134" s="1">
        <v>0</v>
      </c>
      <c r="BZ134" s="1">
        <v>0</v>
      </c>
      <c r="CA134" s="1">
        <v>0</v>
      </c>
      <c r="CB134" s="1">
        <v>0</v>
      </c>
      <c r="CC134" s="1">
        <v>0</v>
      </c>
      <c r="CD134" s="1">
        <v>0</v>
      </c>
      <c r="CE134" s="1">
        <v>0</v>
      </c>
      <c r="CF134" s="1">
        <f t="shared" si="49"/>
        <v>0</v>
      </c>
      <c r="CG134" s="1">
        <v>4</v>
      </c>
      <c r="CH134" s="1">
        <v>5</v>
      </c>
      <c r="CI134" s="1">
        <v>5</v>
      </c>
      <c r="CJ134" s="1">
        <v>5</v>
      </c>
      <c r="CK134" s="1">
        <f t="shared" si="50"/>
        <v>19</v>
      </c>
      <c r="CL134" s="1"/>
      <c r="CM134" s="1">
        <v>5</v>
      </c>
      <c r="CN134" s="1">
        <v>0</v>
      </c>
      <c r="CO134" s="1"/>
      <c r="CP134" s="1"/>
      <c r="CQ134" s="1"/>
      <c r="CR134" s="1"/>
      <c r="CS134" s="1"/>
      <c r="CT134" s="1"/>
      <c r="CU134" s="1"/>
      <c r="CV134" s="1"/>
      <c r="CW134" s="1"/>
      <c r="CX134" s="1"/>
      <c r="CY134" s="1"/>
      <c r="CZ134" s="1"/>
      <c r="DA134" s="1">
        <f t="shared" si="53"/>
        <v>0</v>
      </c>
      <c r="DB134" s="1"/>
      <c r="DC134" s="1"/>
      <c r="DD134" s="1"/>
      <c r="DE134" s="1"/>
      <c r="DF134" s="1"/>
      <c r="DG134" s="1"/>
      <c r="DH134" s="1">
        <f t="shared" si="54"/>
        <v>0</v>
      </c>
      <c r="DI134" s="14">
        <f t="shared" si="55"/>
        <v>0</v>
      </c>
      <c r="DJ134" s="1"/>
      <c r="DK134" s="1"/>
      <c r="DL134" s="1"/>
      <c r="DM134" s="1"/>
      <c r="DN134" s="1"/>
      <c r="DO134" s="1"/>
      <c r="DP134" s="1"/>
      <c r="DQ134" s="1"/>
      <c r="DR134" s="1">
        <f t="shared" si="56"/>
        <v>0</v>
      </c>
      <c r="DS134" s="1"/>
      <c r="DT134" s="1"/>
      <c r="DU134" s="1"/>
      <c r="DV134" s="1"/>
      <c r="DW134" s="1"/>
      <c r="DX134" s="1"/>
      <c r="DY134" s="1"/>
      <c r="DZ134" s="1"/>
      <c r="EA134" s="1">
        <f t="shared" si="57"/>
        <v>0</v>
      </c>
      <c r="EB134" s="14">
        <f t="shared" si="58"/>
        <v>0</v>
      </c>
      <c r="EC134" s="1"/>
      <c r="ED134" s="1"/>
      <c r="EE134" s="1">
        <f t="shared" si="59"/>
        <v>0</v>
      </c>
      <c r="EF134" s="1"/>
      <c r="EG134" s="1"/>
      <c r="EH134" s="1"/>
      <c r="EI134" s="1"/>
      <c r="EJ134" s="1">
        <f t="shared" si="60"/>
        <v>0</v>
      </c>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row>
    <row r="135" spans="1:250" s="14" customFormat="1">
      <c r="A135" s="14">
        <v>126</v>
      </c>
      <c r="B135" s="61">
        <v>1</v>
      </c>
      <c r="C135" s="60">
        <v>1</v>
      </c>
      <c r="D135" s="14">
        <v>1</v>
      </c>
      <c r="E135" s="14">
        <v>1</v>
      </c>
      <c r="K135" s="1" t="s">
        <v>4579</v>
      </c>
      <c r="L135" s="14">
        <v>0</v>
      </c>
      <c r="M135" s="14">
        <v>2</v>
      </c>
      <c r="N135" s="14">
        <v>3</v>
      </c>
      <c r="O135" s="14" t="s">
        <v>4324</v>
      </c>
      <c r="P135" s="14" t="s">
        <v>2725</v>
      </c>
      <c r="Q135" s="14" t="s">
        <v>4580</v>
      </c>
      <c r="AX135" s="14">
        <v>2</v>
      </c>
      <c r="AY135" s="14">
        <v>1</v>
      </c>
      <c r="AZ135" s="14">
        <v>2</v>
      </c>
      <c r="BA135" s="14">
        <v>0</v>
      </c>
      <c r="BC135" s="14">
        <v>63</v>
      </c>
      <c r="BD135" s="14">
        <v>1</v>
      </c>
      <c r="BE135" s="14">
        <v>3</v>
      </c>
      <c r="BF135" s="14">
        <v>2</v>
      </c>
      <c r="BG135" s="14">
        <v>4</v>
      </c>
      <c r="BH135" s="14">
        <v>180.3</v>
      </c>
      <c r="BI135" s="14">
        <v>22.32</v>
      </c>
      <c r="BJ135" s="14">
        <v>0</v>
      </c>
      <c r="BK135" s="14">
        <v>3</v>
      </c>
      <c r="BL135" s="14">
        <v>1</v>
      </c>
      <c r="BM135" s="14">
        <v>1</v>
      </c>
      <c r="BN135" s="14">
        <v>0</v>
      </c>
      <c r="BO135" s="14">
        <f>IF(BC135&gt;=85,1,0)</f>
        <v>0</v>
      </c>
      <c r="BP135" s="14">
        <f>IF(BD135=1,1,0)</f>
        <v>1</v>
      </c>
      <c r="BQ135" s="14">
        <v>0</v>
      </c>
      <c r="BR135" s="14">
        <v>1</v>
      </c>
      <c r="BS135" s="14">
        <v>0</v>
      </c>
      <c r="BT135" s="14">
        <v>1</v>
      </c>
      <c r="BU135" s="14">
        <v>0</v>
      </c>
      <c r="BV135" s="14">
        <f t="shared" si="48"/>
        <v>3</v>
      </c>
      <c r="BW135" s="14">
        <v>1</v>
      </c>
      <c r="BX135" s="14">
        <v>0</v>
      </c>
      <c r="BY135" s="14">
        <v>0</v>
      </c>
      <c r="BZ135" s="14">
        <v>0</v>
      </c>
      <c r="CA135" s="14">
        <v>0</v>
      </c>
      <c r="CB135" s="14">
        <v>0</v>
      </c>
      <c r="CC135" s="14">
        <v>0</v>
      </c>
      <c r="CD135" s="14">
        <v>0</v>
      </c>
      <c r="CE135" s="14">
        <v>0</v>
      </c>
      <c r="CF135" s="14">
        <f t="shared" si="49"/>
        <v>0</v>
      </c>
      <c r="CG135" s="14">
        <v>5</v>
      </c>
      <c r="CH135" s="14">
        <v>5</v>
      </c>
      <c r="CI135" s="14">
        <v>5</v>
      </c>
      <c r="CJ135" s="14">
        <v>5</v>
      </c>
      <c r="CK135" s="14">
        <f t="shared" si="50"/>
        <v>20</v>
      </c>
      <c r="CL135" s="14">
        <v>0</v>
      </c>
      <c r="CM135" s="14">
        <v>1</v>
      </c>
      <c r="CN135" s="14">
        <v>1</v>
      </c>
      <c r="CO135" s="14">
        <v>3</v>
      </c>
      <c r="CP135" s="14">
        <v>2</v>
      </c>
      <c r="CQ135" s="14">
        <v>3</v>
      </c>
      <c r="CR135" s="14">
        <v>3</v>
      </c>
      <c r="CS135" s="14">
        <v>2</v>
      </c>
      <c r="CT135" s="14">
        <v>50</v>
      </c>
      <c r="CU135" s="14">
        <v>1</v>
      </c>
      <c r="CV135" s="14">
        <v>1</v>
      </c>
      <c r="CW135" s="14">
        <v>1</v>
      </c>
      <c r="CX135" s="14">
        <v>1</v>
      </c>
      <c r="CY135" s="14">
        <v>1</v>
      </c>
      <c r="CZ135" s="14">
        <v>1</v>
      </c>
      <c r="DA135" s="14">
        <f t="shared" si="53"/>
        <v>6</v>
      </c>
      <c r="DB135" s="14">
        <v>1</v>
      </c>
      <c r="DC135" s="14">
        <v>1</v>
      </c>
      <c r="DD135" s="14">
        <v>1</v>
      </c>
      <c r="DE135" s="14">
        <v>1</v>
      </c>
      <c r="DF135" s="14">
        <v>1</v>
      </c>
      <c r="DG135" s="14">
        <v>1</v>
      </c>
      <c r="DH135" s="14">
        <f t="shared" si="54"/>
        <v>6</v>
      </c>
      <c r="DI135" s="14">
        <f t="shared" si="55"/>
        <v>0</v>
      </c>
      <c r="DJ135" s="14">
        <v>1</v>
      </c>
      <c r="DK135" s="14">
        <v>1</v>
      </c>
      <c r="DL135" s="14">
        <v>1</v>
      </c>
      <c r="DM135" s="14">
        <v>1</v>
      </c>
      <c r="DN135" s="14">
        <v>1</v>
      </c>
      <c r="DO135" s="14">
        <v>1</v>
      </c>
      <c r="DP135" s="14">
        <v>1</v>
      </c>
      <c r="DQ135" s="14">
        <v>1</v>
      </c>
      <c r="DR135" s="14">
        <f t="shared" si="56"/>
        <v>8</v>
      </c>
      <c r="DS135" s="14">
        <v>1</v>
      </c>
      <c r="DT135" s="14">
        <v>1</v>
      </c>
      <c r="DU135" s="14">
        <v>1</v>
      </c>
      <c r="DV135" s="14">
        <v>1</v>
      </c>
      <c r="DW135" s="14">
        <v>1</v>
      </c>
      <c r="DX135" s="14">
        <v>1</v>
      </c>
      <c r="DY135" s="14">
        <v>1</v>
      </c>
      <c r="DZ135" s="14">
        <v>1</v>
      </c>
      <c r="EA135" s="14">
        <f t="shared" si="57"/>
        <v>8</v>
      </c>
      <c r="EB135" s="14">
        <f t="shared" si="58"/>
        <v>0</v>
      </c>
      <c r="EC135" s="14">
        <v>0</v>
      </c>
      <c r="ED135" s="14">
        <v>0</v>
      </c>
      <c r="EE135" s="14">
        <f t="shared" si="59"/>
        <v>0</v>
      </c>
      <c r="EF135" s="14">
        <v>5</v>
      </c>
      <c r="EG135" s="14">
        <v>5</v>
      </c>
      <c r="EH135" s="14">
        <v>5</v>
      </c>
      <c r="EI135" s="14">
        <v>5</v>
      </c>
      <c r="EJ135" s="14">
        <f t="shared" si="60"/>
        <v>20</v>
      </c>
    </row>
    <row r="136" spans="1:250" s="14" customFormat="1">
      <c r="A136" s="14">
        <v>127</v>
      </c>
      <c r="B136" s="14">
        <v>2</v>
      </c>
      <c r="C136" s="60">
        <v>1</v>
      </c>
      <c r="D136" s="14">
        <v>1</v>
      </c>
      <c r="E136" s="14">
        <v>1</v>
      </c>
      <c r="F136" s="60" t="s">
        <v>2616</v>
      </c>
      <c r="G136" s="14" t="s">
        <v>1928</v>
      </c>
      <c r="H136" s="14" t="s">
        <v>1977</v>
      </c>
      <c r="I136" s="14" t="s">
        <v>2063</v>
      </c>
      <c r="K136" s="14" t="s">
        <v>2617</v>
      </c>
      <c r="L136" s="14">
        <v>4</v>
      </c>
      <c r="M136" s="14">
        <v>9</v>
      </c>
      <c r="N136" s="14">
        <v>18</v>
      </c>
      <c r="O136" s="14" t="s">
        <v>2618</v>
      </c>
      <c r="P136" s="14" t="s">
        <v>2619</v>
      </c>
      <c r="Q136" s="14" t="s">
        <v>2620</v>
      </c>
      <c r="R136" s="14" t="s">
        <v>2621</v>
      </c>
      <c r="S136" s="14" t="s">
        <v>2622</v>
      </c>
      <c r="T136" s="14" t="s">
        <v>2623</v>
      </c>
      <c r="U136" s="14" t="s">
        <v>2624</v>
      </c>
      <c r="V136" s="14" t="s">
        <v>2625</v>
      </c>
      <c r="W136" s="14" t="s">
        <v>2425</v>
      </c>
      <c r="X136" s="14" t="s">
        <v>2626</v>
      </c>
      <c r="Y136" s="14" t="s">
        <v>2627</v>
      </c>
      <c r="Z136" s="14" t="s">
        <v>2628</v>
      </c>
      <c r="AA136" s="14" t="s">
        <v>2629</v>
      </c>
      <c r="AB136" s="14" t="s">
        <v>2630</v>
      </c>
      <c r="AC136" s="14" t="s">
        <v>2631</v>
      </c>
      <c r="AD136" s="14" t="s">
        <v>2632</v>
      </c>
      <c r="AE136" s="14" t="s">
        <v>2633</v>
      </c>
      <c r="AF136" s="14" t="s">
        <v>2634</v>
      </c>
      <c r="AX136" s="14">
        <v>1</v>
      </c>
      <c r="AZ136" s="14">
        <v>2</v>
      </c>
      <c r="BA136" s="14">
        <v>6</v>
      </c>
      <c r="BC136" s="14">
        <v>86</v>
      </c>
      <c r="BD136" s="14">
        <v>0</v>
      </c>
      <c r="BE136" s="14">
        <v>1</v>
      </c>
      <c r="BF136" s="14">
        <v>1</v>
      </c>
      <c r="BG136" s="14">
        <v>3</v>
      </c>
      <c r="BH136" s="14">
        <v>167.6</v>
      </c>
      <c r="BI136" s="14">
        <v>20.18</v>
      </c>
      <c r="BJ136" s="14">
        <v>0</v>
      </c>
      <c r="BK136" s="14">
        <v>0</v>
      </c>
      <c r="BL136" s="14">
        <v>4</v>
      </c>
      <c r="BM136" s="14">
        <v>3</v>
      </c>
      <c r="BN136" s="14">
        <v>1</v>
      </c>
      <c r="BO136" s="14">
        <f>IF(BE136&gt;=85,1,0)</f>
        <v>0</v>
      </c>
      <c r="BP136" s="14">
        <f>IF(BF136=1,1,0)</f>
        <v>1</v>
      </c>
      <c r="BQ136" s="14">
        <v>1</v>
      </c>
      <c r="BR136" s="14">
        <v>1</v>
      </c>
      <c r="BS136" s="14">
        <v>1</v>
      </c>
      <c r="BT136" s="14">
        <v>1</v>
      </c>
      <c r="BU136" s="14">
        <v>1</v>
      </c>
      <c r="BV136" s="14">
        <v>5</v>
      </c>
      <c r="BW136" s="14">
        <v>3</v>
      </c>
      <c r="BX136" s="14">
        <v>1</v>
      </c>
      <c r="BY136" s="14">
        <v>1</v>
      </c>
      <c r="BZ136" s="14">
        <v>1</v>
      </c>
      <c r="CA136" s="14">
        <v>0</v>
      </c>
      <c r="CB136" s="14">
        <v>1</v>
      </c>
      <c r="CC136" s="14">
        <v>0</v>
      </c>
      <c r="CD136" s="14">
        <v>0</v>
      </c>
      <c r="CE136" s="14">
        <v>1</v>
      </c>
      <c r="CF136" s="14">
        <f t="shared" si="49"/>
        <v>5</v>
      </c>
      <c r="CG136" s="14">
        <v>1</v>
      </c>
      <c r="CH136" s="14">
        <v>1</v>
      </c>
      <c r="CI136" s="14">
        <v>1</v>
      </c>
      <c r="CJ136" s="14">
        <v>1</v>
      </c>
      <c r="CK136" s="14">
        <f t="shared" si="50"/>
        <v>4</v>
      </c>
      <c r="CL136" s="14">
        <v>1</v>
      </c>
      <c r="CM136" s="14">
        <v>3</v>
      </c>
      <c r="CN136" s="14">
        <v>2</v>
      </c>
      <c r="CO136" s="14">
        <v>3</v>
      </c>
      <c r="CP136" s="14">
        <v>5</v>
      </c>
      <c r="CQ136" s="14">
        <v>5</v>
      </c>
      <c r="CR136" s="14">
        <v>1</v>
      </c>
      <c r="CS136" s="14">
        <v>2</v>
      </c>
      <c r="CT136" s="14">
        <v>50</v>
      </c>
      <c r="CU136" s="14">
        <v>0</v>
      </c>
      <c r="CV136" s="14">
        <v>0</v>
      </c>
      <c r="CW136" s="14">
        <v>0</v>
      </c>
      <c r="CX136" s="14">
        <v>0</v>
      </c>
      <c r="CY136" s="14">
        <v>0</v>
      </c>
      <c r="CZ136" s="14">
        <v>0</v>
      </c>
      <c r="DA136" s="14">
        <f t="shared" si="53"/>
        <v>0</v>
      </c>
      <c r="DB136" s="14">
        <v>0</v>
      </c>
      <c r="DC136" s="14">
        <v>0</v>
      </c>
      <c r="DD136" s="14">
        <v>0</v>
      </c>
      <c r="DE136" s="14">
        <v>0</v>
      </c>
      <c r="DF136" s="14">
        <v>0</v>
      </c>
      <c r="DG136" s="14">
        <v>0</v>
      </c>
      <c r="DH136" s="14">
        <f t="shared" si="54"/>
        <v>0</v>
      </c>
      <c r="DI136" s="14">
        <f t="shared" si="55"/>
        <v>0</v>
      </c>
      <c r="DJ136" s="14">
        <v>1</v>
      </c>
      <c r="DK136" s="14">
        <v>0</v>
      </c>
      <c r="DL136" s="14">
        <v>0</v>
      </c>
      <c r="DM136" s="14">
        <v>0</v>
      </c>
      <c r="DN136" s="14">
        <v>0</v>
      </c>
      <c r="DO136" s="14">
        <v>0</v>
      </c>
      <c r="DP136" s="14">
        <v>0</v>
      </c>
      <c r="DQ136" s="14">
        <v>0</v>
      </c>
      <c r="DR136" s="14">
        <f t="shared" si="56"/>
        <v>1</v>
      </c>
      <c r="DS136" s="14">
        <v>0</v>
      </c>
      <c r="DT136" s="14">
        <v>0</v>
      </c>
      <c r="DU136" s="14">
        <v>0</v>
      </c>
      <c r="DV136" s="14">
        <v>0</v>
      </c>
      <c r="DW136" s="14">
        <v>0</v>
      </c>
      <c r="DX136" s="14">
        <v>0</v>
      </c>
      <c r="DY136" s="14">
        <v>0</v>
      </c>
      <c r="DZ136" s="14">
        <v>0</v>
      </c>
      <c r="EA136" s="14">
        <f t="shared" si="57"/>
        <v>0</v>
      </c>
      <c r="EB136" s="14">
        <f t="shared" si="58"/>
        <v>-1</v>
      </c>
      <c r="EC136" s="14">
        <v>0</v>
      </c>
      <c r="ED136" s="14">
        <v>1</v>
      </c>
      <c r="EE136" s="14">
        <f t="shared" si="59"/>
        <v>1</v>
      </c>
      <c r="EF136" s="14">
        <v>5</v>
      </c>
      <c r="EG136" s="14">
        <v>5</v>
      </c>
      <c r="EH136" s="14">
        <v>5</v>
      </c>
      <c r="EI136" s="14">
        <v>5</v>
      </c>
      <c r="EJ136" s="14">
        <f t="shared" si="60"/>
        <v>20</v>
      </c>
    </row>
    <row r="137" spans="1:250" s="14" customFormat="1">
      <c r="A137" s="14">
        <v>128</v>
      </c>
      <c r="B137" s="58" t="s">
        <v>2310</v>
      </c>
      <c r="C137" s="60">
        <v>0</v>
      </c>
      <c r="D137" s="14">
        <v>1</v>
      </c>
      <c r="E137" s="14">
        <v>2</v>
      </c>
      <c r="F137" s="60" t="s">
        <v>2771</v>
      </c>
      <c r="G137" s="14" t="s">
        <v>1928</v>
      </c>
      <c r="H137" s="14" t="s">
        <v>2670</v>
      </c>
      <c r="L137" s="14">
        <v>3</v>
      </c>
      <c r="M137" s="14">
        <v>3</v>
      </c>
      <c r="N137" s="14">
        <v>4</v>
      </c>
      <c r="O137" s="14" t="s">
        <v>2772</v>
      </c>
      <c r="P137" s="14" t="s">
        <v>2773</v>
      </c>
      <c r="Q137" s="14" t="s">
        <v>2774</v>
      </c>
      <c r="R137" s="14" t="s">
        <v>2775</v>
      </c>
      <c r="AX137" s="14">
        <v>2</v>
      </c>
      <c r="AY137" s="14">
        <v>1</v>
      </c>
      <c r="AZ137" s="14">
        <v>2</v>
      </c>
      <c r="BB137" s="14">
        <v>25</v>
      </c>
      <c r="BC137" s="14">
        <v>70</v>
      </c>
      <c r="BD137" s="14">
        <v>0</v>
      </c>
      <c r="BE137" s="14">
        <v>3</v>
      </c>
      <c r="BF137" s="14">
        <v>2</v>
      </c>
      <c r="BG137" s="14">
        <v>5</v>
      </c>
      <c r="BH137" s="14">
        <v>162.6</v>
      </c>
      <c r="BI137" s="14">
        <v>19.91</v>
      </c>
      <c r="BJ137" s="14">
        <v>0</v>
      </c>
      <c r="BK137" s="14">
        <v>1</v>
      </c>
      <c r="BL137" s="14">
        <v>1</v>
      </c>
      <c r="BM137" s="14">
        <v>3</v>
      </c>
      <c r="BN137" s="14">
        <v>0</v>
      </c>
      <c r="BO137" s="14">
        <f>IF(BE137&gt;=85,1,0)</f>
        <v>0</v>
      </c>
      <c r="BP137" s="14">
        <f>IF(BF137=1,1,0)</f>
        <v>0</v>
      </c>
      <c r="BQ137" s="14">
        <v>1</v>
      </c>
      <c r="BR137" s="14">
        <v>1</v>
      </c>
      <c r="BS137" s="14">
        <v>1</v>
      </c>
      <c r="BT137" s="14">
        <v>1</v>
      </c>
      <c r="BU137" s="14">
        <v>0</v>
      </c>
      <c r="BV137" s="14">
        <f t="shared" ref="BV137:BV154" si="61">SUM(BO137:BU137)</f>
        <v>4</v>
      </c>
      <c r="BW137" s="14">
        <v>5</v>
      </c>
      <c r="BX137" s="14">
        <v>1</v>
      </c>
      <c r="BY137" s="14">
        <v>1</v>
      </c>
      <c r="BZ137" s="14">
        <v>1</v>
      </c>
      <c r="CA137" s="14">
        <v>1</v>
      </c>
      <c r="CB137" s="14">
        <v>1</v>
      </c>
      <c r="CC137" s="14">
        <v>1</v>
      </c>
      <c r="CD137" s="14">
        <v>1</v>
      </c>
      <c r="CE137" s="14">
        <v>1</v>
      </c>
      <c r="CF137" s="14">
        <f t="shared" si="49"/>
        <v>8</v>
      </c>
      <c r="CG137" s="14">
        <v>1</v>
      </c>
      <c r="CH137" s="14">
        <v>1</v>
      </c>
      <c r="CI137" s="14">
        <v>1</v>
      </c>
      <c r="CJ137" s="14">
        <v>1</v>
      </c>
      <c r="CK137" s="14">
        <f t="shared" si="50"/>
        <v>4</v>
      </c>
      <c r="CL137" s="14">
        <v>0</v>
      </c>
      <c r="CM137" s="14">
        <v>1</v>
      </c>
      <c r="CN137" s="14">
        <v>0</v>
      </c>
      <c r="CO137" s="14">
        <v>4</v>
      </c>
      <c r="CP137" s="14">
        <v>4</v>
      </c>
      <c r="CQ137" s="14">
        <v>4</v>
      </c>
      <c r="CR137" s="14">
        <v>4</v>
      </c>
      <c r="CS137" s="14">
        <v>4</v>
      </c>
      <c r="CT137" s="14">
        <v>40</v>
      </c>
      <c r="CU137" s="14">
        <v>0</v>
      </c>
      <c r="CV137" s="14">
        <v>0</v>
      </c>
      <c r="CW137" s="14">
        <v>1</v>
      </c>
      <c r="CX137" s="14">
        <v>1</v>
      </c>
      <c r="CY137" s="14">
        <v>1</v>
      </c>
      <c r="CZ137" s="14">
        <v>1</v>
      </c>
      <c r="DA137" s="14">
        <f t="shared" si="53"/>
        <v>4</v>
      </c>
      <c r="DB137" s="14">
        <v>0</v>
      </c>
      <c r="DC137" s="14">
        <v>0</v>
      </c>
      <c r="DD137" s="14">
        <v>0</v>
      </c>
      <c r="DE137" s="14">
        <v>0</v>
      </c>
      <c r="DF137" s="14">
        <v>1</v>
      </c>
      <c r="DG137" s="14">
        <v>1</v>
      </c>
      <c r="DH137" s="14">
        <f t="shared" si="54"/>
        <v>2</v>
      </c>
      <c r="DI137" s="14">
        <f t="shared" si="55"/>
        <v>-2</v>
      </c>
      <c r="DJ137" s="14">
        <v>0</v>
      </c>
      <c r="DK137" s="14">
        <v>0</v>
      </c>
      <c r="DL137" s="14">
        <v>1</v>
      </c>
      <c r="DM137" s="14">
        <v>0</v>
      </c>
      <c r="DN137" s="14">
        <v>0</v>
      </c>
      <c r="DO137" s="14">
        <v>0</v>
      </c>
      <c r="DP137" s="14">
        <v>0</v>
      </c>
      <c r="DQ137" s="14">
        <v>0</v>
      </c>
      <c r="DR137" s="14">
        <f t="shared" si="56"/>
        <v>1</v>
      </c>
      <c r="DS137" s="14">
        <v>0</v>
      </c>
      <c r="DT137" s="14">
        <v>0</v>
      </c>
      <c r="DU137" s="14">
        <v>0</v>
      </c>
      <c r="DV137" s="14">
        <v>0</v>
      </c>
      <c r="DW137" s="14">
        <v>0</v>
      </c>
      <c r="DX137" s="14">
        <v>0</v>
      </c>
      <c r="DY137" s="14">
        <v>0</v>
      </c>
      <c r="DZ137" s="14">
        <v>0</v>
      </c>
      <c r="EA137" s="14">
        <f t="shared" si="57"/>
        <v>0</v>
      </c>
      <c r="EB137" s="14">
        <f t="shared" si="58"/>
        <v>-1</v>
      </c>
      <c r="EC137" s="14">
        <v>3</v>
      </c>
      <c r="ED137" s="14">
        <v>3</v>
      </c>
      <c r="EE137" s="14">
        <f t="shared" si="59"/>
        <v>6</v>
      </c>
      <c r="EF137" s="14">
        <v>5</v>
      </c>
      <c r="EG137" s="14">
        <v>5</v>
      </c>
      <c r="EH137" s="14">
        <v>5</v>
      </c>
      <c r="EI137" s="14">
        <v>5</v>
      </c>
      <c r="EJ137" s="14">
        <f t="shared" si="60"/>
        <v>20</v>
      </c>
    </row>
    <row r="138" spans="1:250" s="14" customFormat="1">
      <c r="A138" s="14">
        <v>129</v>
      </c>
      <c r="B138" s="61">
        <v>1</v>
      </c>
      <c r="C138" s="60">
        <v>1</v>
      </c>
      <c r="D138" s="14">
        <v>2</v>
      </c>
      <c r="E138" s="14">
        <v>2</v>
      </c>
      <c r="F138" s="14" t="s">
        <v>2322</v>
      </c>
      <c r="K138" s="1"/>
      <c r="L138" s="14">
        <v>1</v>
      </c>
      <c r="M138" s="14">
        <v>1</v>
      </c>
      <c r="N138" s="14">
        <v>2</v>
      </c>
      <c r="O138" s="14" t="s">
        <v>2560</v>
      </c>
      <c r="P138" s="14" t="s">
        <v>2948</v>
      </c>
      <c r="AX138" s="14">
        <v>2</v>
      </c>
      <c r="AY138" s="14">
        <v>1</v>
      </c>
      <c r="AZ138" s="14">
        <v>2</v>
      </c>
      <c r="BA138" s="14">
        <v>1</v>
      </c>
      <c r="BC138" s="14">
        <v>23</v>
      </c>
      <c r="BD138" s="14">
        <v>0</v>
      </c>
      <c r="BE138" s="14">
        <v>1</v>
      </c>
      <c r="BF138" s="14">
        <v>1</v>
      </c>
      <c r="BG138" s="14">
        <v>1</v>
      </c>
      <c r="BH138" s="14">
        <v>162.6</v>
      </c>
      <c r="BI138" s="14">
        <v>20.6</v>
      </c>
      <c r="BJ138" s="14">
        <v>0</v>
      </c>
      <c r="BK138" s="14">
        <v>0</v>
      </c>
      <c r="BL138" s="14">
        <v>4</v>
      </c>
      <c r="BM138" s="14">
        <v>1</v>
      </c>
      <c r="BN138" s="14">
        <v>0</v>
      </c>
      <c r="BO138" s="14">
        <f>IF(BC138&gt;=85,1,0)</f>
        <v>0</v>
      </c>
      <c r="BP138" s="14">
        <f>IF(BD138=1,1,0)</f>
        <v>0</v>
      </c>
      <c r="BQ138" s="14">
        <v>0</v>
      </c>
      <c r="BR138" s="14">
        <v>0</v>
      </c>
      <c r="BS138" s="14">
        <v>0</v>
      </c>
      <c r="BT138" s="14">
        <v>0</v>
      </c>
      <c r="BU138" s="14">
        <v>0</v>
      </c>
      <c r="BV138" s="14">
        <f t="shared" si="61"/>
        <v>0</v>
      </c>
      <c r="BW138" s="14">
        <v>2</v>
      </c>
      <c r="BX138" s="14">
        <v>0</v>
      </c>
      <c r="BY138" s="14">
        <v>0</v>
      </c>
      <c r="BZ138" s="14">
        <v>0</v>
      </c>
      <c r="CA138" s="14">
        <v>0</v>
      </c>
      <c r="CB138" s="14">
        <v>0</v>
      </c>
      <c r="CC138" s="14">
        <v>0</v>
      </c>
      <c r="CD138" s="14">
        <v>0</v>
      </c>
      <c r="CE138" s="14">
        <v>0</v>
      </c>
      <c r="CF138" s="14">
        <f t="shared" si="49"/>
        <v>0</v>
      </c>
      <c r="CG138" s="14">
        <v>5</v>
      </c>
      <c r="CH138" s="14">
        <v>5</v>
      </c>
      <c r="CI138" s="14">
        <v>5</v>
      </c>
      <c r="CJ138" s="14">
        <v>5</v>
      </c>
      <c r="CK138" s="14">
        <f t="shared" si="50"/>
        <v>20</v>
      </c>
      <c r="CL138" s="14">
        <v>0</v>
      </c>
      <c r="CM138" s="14">
        <v>5</v>
      </c>
      <c r="CN138" s="14">
        <v>0</v>
      </c>
      <c r="CO138" s="14">
        <v>1</v>
      </c>
      <c r="CP138" s="14">
        <v>1</v>
      </c>
      <c r="CQ138" s="14">
        <v>1</v>
      </c>
      <c r="CR138" s="14">
        <v>2</v>
      </c>
      <c r="CS138" s="14">
        <v>3</v>
      </c>
      <c r="CT138" s="14">
        <v>75</v>
      </c>
      <c r="CU138" s="14">
        <v>1</v>
      </c>
      <c r="CV138" s="14">
        <v>1</v>
      </c>
      <c r="CW138" s="14">
        <v>1</v>
      </c>
      <c r="CX138" s="14">
        <v>1</v>
      </c>
      <c r="CY138" s="14">
        <v>1</v>
      </c>
      <c r="CZ138" s="14">
        <v>1</v>
      </c>
      <c r="DA138" s="14">
        <f t="shared" si="53"/>
        <v>6</v>
      </c>
      <c r="DB138" s="14">
        <v>1</v>
      </c>
      <c r="DC138" s="14">
        <v>1</v>
      </c>
      <c r="DD138" s="14">
        <v>1</v>
      </c>
      <c r="DE138" s="14">
        <v>1</v>
      </c>
      <c r="DF138" s="14">
        <v>1</v>
      </c>
      <c r="DG138" s="14">
        <v>1</v>
      </c>
      <c r="DH138" s="14">
        <f t="shared" si="54"/>
        <v>6</v>
      </c>
      <c r="DI138" s="14">
        <f t="shared" si="55"/>
        <v>0</v>
      </c>
      <c r="DJ138" s="14">
        <v>1</v>
      </c>
      <c r="DK138" s="14">
        <v>1</v>
      </c>
      <c r="DL138" s="14">
        <v>1</v>
      </c>
      <c r="DM138" s="14">
        <v>1</v>
      </c>
      <c r="DN138" s="14">
        <v>1</v>
      </c>
      <c r="DO138" s="14">
        <v>1</v>
      </c>
      <c r="DP138" s="14">
        <v>1</v>
      </c>
      <c r="DQ138" s="14">
        <v>1</v>
      </c>
      <c r="DR138" s="14">
        <f t="shared" si="56"/>
        <v>8</v>
      </c>
      <c r="DS138" s="14">
        <v>1</v>
      </c>
      <c r="DT138" s="14">
        <v>1</v>
      </c>
      <c r="DU138" s="14">
        <v>1</v>
      </c>
      <c r="DV138" s="14">
        <v>1</v>
      </c>
      <c r="DW138" s="14">
        <v>1</v>
      </c>
      <c r="DX138" s="14">
        <v>1</v>
      </c>
      <c r="DY138" s="14">
        <v>1</v>
      </c>
      <c r="DZ138" s="14">
        <v>1</v>
      </c>
      <c r="EA138" s="14">
        <f t="shared" si="57"/>
        <v>8</v>
      </c>
      <c r="EB138" s="14">
        <f t="shared" si="58"/>
        <v>0</v>
      </c>
      <c r="EC138" s="14">
        <v>0</v>
      </c>
      <c r="ED138" s="14">
        <v>0</v>
      </c>
      <c r="EE138" s="14">
        <f t="shared" si="59"/>
        <v>0</v>
      </c>
      <c r="EF138" s="14">
        <v>5</v>
      </c>
      <c r="EG138" s="14">
        <v>5</v>
      </c>
      <c r="EH138" s="14">
        <v>5</v>
      </c>
      <c r="EI138" s="14">
        <v>5</v>
      </c>
      <c r="EJ138" s="14">
        <f t="shared" si="60"/>
        <v>20</v>
      </c>
    </row>
    <row r="139" spans="1:250" s="14" customFormat="1">
      <c r="A139" s="14">
        <v>130</v>
      </c>
      <c r="B139" s="64">
        <v>1</v>
      </c>
      <c r="C139" s="3">
        <v>2</v>
      </c>
      <c r="D139" s="1">
        <v>1</v>
      </c>
      <c r="E139" s="1">
        <v>1</v>
      </c>
      <c r="F139" s="1" t="s">
        <v>1928</v>
      </c>
      <c r="G139" s="1" t="s">
        <v>1941</v>
      </c>
      <c r="H139" s="1" t="s">
        <v>2100</v>
      </c>
      <c r="I139" s="1" t="s">
        <v>2048</v>
      </c>
      <c r="J139" s="1"/>
      <c r="K139" s="1" t="s">
        <v>5724</v>
      </c>
      <c r="L139" s="1">
        <v>4</v>
      </c>
      <c r="M139" s="1">
        <v>12</v>
      </c>
      <c r="N139" s="1">
        <v>10</v>
      </c>
      <c r="O139" s="1" t="s">
        <v>3138</v>
      </c>
      <c r="P139" s="1" t="s">
        <v>2437</v>
      </c>
      <c r="Q139" s="1" t="s">
        <v>2335</v>
      </c>
      <c r="R139" s="1" t="s">
        <v>2366</v>
      </c>
      <c r="S139" s="1" t="s">
        <v>5725</v>
      </c>
      <c r="T139" s="1" t="s">
        <v>5726</v>
      </c>
      <c r="U139" s="1" t="s">
        <v>5727</v>
      </c>
      <c r="V139" s="1" t="s">
        <v>2357</v>
      </c>
      <c r="W139" s="1" t="s">
        <v>5728</v>
      </c>
      <c r="X139" s="1" t="s">
        <v>5729</v>
      </c>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v>2</v>
      </c>
      <c r="AY139" s="1">
        <v>0</v>
      </c>
      <c r="AZ139" s="1">
        <v>2</v>
      </c>
      <c r="BA139" s="1">
        <v>5</v>
      </c>
      <c r="BB139" s="1"/>
      <c r="BC139" s="1">
        <v>71</v>
      </c>
      <c r="BD139" s="1">
        <v>0</v>
      </c>
      <c r="BE139" s="1">
        <v>3</v>
      </c>
      <c r="BF139" s="1">
        <v>2</v>
      </c>
      <c r="BG139" s="1">
        <v>2</v>
      </c>
      <c r="BH139" s="1">
        <v>162.6</v>
      </c>
      <c r="BI139" s="1">
        <v>29.35</v>
      </c>
      <c r="BJ139" s="1">
        <v>1</v>
      </c>
      <c r="BK139" s="1">
        <v>4</v>
      </c>
      <c r="BL139" s="1">
        <v>2</v>
      </c>
      <c r="BM139" s="1">
        <v>3</v>
      </c>
      <c r="BN139" s="1">
        <v>0</v>
      </c>
      <c r="BO139" s="1">
        <f>IF(AZ139&gt;=85,1,0)</f>
        <v>0</v>
      </c>
      <c r="BP139" s="1">
        <f>IF(BA139=1,1,0)</f>
        <v>0</v>
      </c>
      <c r="BQ139" s="1">
        <v>1</v>
      </c>
      <c r="BR139" s="1">
        <v>1</v>
      </c>
      <c r="BS139" s="1">
        <v>0</v>
      </c>
      <c r="BT139" s="1">
        <v>1</v>
      </c>
      <c r="BU139" s="1">
        <v>0</v>
      </c>
      <c r="BV139" s="14">
        <f t="shared" si="61"/>
        <v>3</v>
      </c>
      <c r="BW139" s="1">
        <v>4</v>
      </c>
      <c r="BX139" s="1">
        <v>0</v>
      </c>
      <c r="BY139" s="1">
        <v>0</v>
      </c>
      <c r="BZ139" s="1">
        <v>0</v>
      </c>
      <c r="CA139" s="1">
        <v>0</v>
      </c>
      <c r="CB139" s="1">
        <v>0</v>
      </c>
      <c r="CC139" s="1">
        <v>0</v>
      </c>
      <c r="CD139" s="1">
        <v>0</v>
      </c>
      <c r="CE139" s="1">
        <v>0</v>
      </c>
      <c r="CF139" s="1">
        <f t="shared" si="49"/>
        <v>0</v>
      </c>
      <c r="CG139" s="1">
        <v>2</v>
      </c>
      <c r="CH139" s="1">
        <v>3</v>
      </c>
      <c r="CI139" s="1">
        <v>4</v>
      </c>
      <c r="CJ139" s="1">
        <v>3</v>
      </c>
      <c r="CK139" s="1">
        <f t="shared" si="50"/>
        <v>12</v>
      </c>
      <c r="CL139" s="1">
        <v>0</v>
      </c>
      <c r="CM139" s="1">
        <v>1</v>
      </c>
      <c r="CN139" s="1">
        <v>0</v>
      </c>
      <c r="CO139" s="1">
        <v>2</v>
      </c>
      <c r="CP139" s="1">
        <v>1</v>
      </c>
      <c r="CQ139" s="1">
        <v>1</v>
      </c>
      <c r="CR139" s="1">
        <v>1</v>
      </c>
      <c r="CS139" s="1">
        <v>1</v>
      </c>
      <c r="CT139" s="1">
        <v>60</v>
      </c>
      <c r="CU139" s="1">
        <v>1</v>
      </c>
      <c r="CV139" s="1">
        <v>1</v>
      </c>
      <c r="CW139" s="1">
        <v>1</v>
      </c>
      <c r="CX139" s="1">
        <v>1</v>
      </c>
      <c r="CY139" s="1">
        <v>1</v>
      </c>
      <c r="CZ139" s="1">
        <v>1</v>
      </c>
      <c r="DA139" s="1">
        <f t="shared" si="53"/>
        <v>6</v>
      </c>
      <c r="DB139" s="1">
        <v>1</v>
      </c>
      <c r="DC139" s="1">
        <v>1</v>
      </c>
      <c r="DD139" s="1">
        <v>1</v>
      </c>
      <c r="DE139" s="1">
        <v>1</v>
      </c>
      <c r="DF139" s="1">
        <v>1</v>
      </c>
      <c r="DG139" s="1">
        <v>1</v>
      </c>
      <c r="DH139" s="1">
        <f t="shared" si="54"/>
        <v>6</v>
      </c>
      <c r="DI139" s="14">
        <f t="shared" si="55"/>
        <v>0</v>
      </c>
      <c r="DJ139" s="1">
        <v>1</v>
      </c>
      <c r="DK139" s="1">
        <v>1</v>
      </c>
      <c r="DL139" s="1">
        <v>1</v>
      </c>
      <c r="DM139" s="1">
        <v>1</v>
      </c>
      <c r="DN139" s="1">
        <v>1</v>
      </c>
      <c r="DO139" s="1">
        <v>0</v>
      </c>
      <c r="DP139" s="1">
        <v>1</v>
      </c>
      <c r="DQ139" s="1">
        <v>1</v>
      </c>
      <c r="DR139" s="1">
        <f t="shared" si="56"/>
        <v>7</v>
      </c>
      <c r="DS139" s="1">
        <v>1</v>
      </c>
      <c r="DT139" s="1">
        <v>1</v>
      </c>
      <c r="DU139" s="1">
        <v>1</v>
      </c>
      <c r="DV139" s="1">
        <v>1</v>
      </c>
      <c r="DW139" s="1">
        <v>1</v>
      </c>
      <c r="DX139" s="1">
        <v>0</v>
      </c>
      <c r="DY139" s="1">
        <v>1</v>
      </c>
      <c r="DZ139" s="1">
        <v>1</v>
      </c>
      <c r="EA139" s="1">
        <f t="shared" si="57"/>
        <v>7</v>
      </c>
      <c r="EB139" s="14">
        <f t="shared" si="58"/>
        <v>0</v>
      </c>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row>
    <row r="140" spans="1:250" s="14" customFormat="1">
      <c r="A140" s="14">
        <v>131</v>
      </c>
      <c r="B140" s="14">
        <v>2</v>
      </c>
      <c r="C140" s="60">
        <v>1</v>
      </c>
      <c r="D140" s="14">
        <v>1</v>
      </c>
      <c r="E140" s="14">
        <v>1</v>
      </c>
      <c r="K140" s="14" t="s">
        <v>2486</v>
      </c>
      <c r="L140" s="14">
        <v>0</v>
      </c>
      <c r="M140" s="14">
        <v>1</v>
      </c>
      <c r="N140" s="14">
        <v>2</v>
      </c>
      <c r="O140" s="14" t="s">
        <v>2487</v>
      </c>
      <c r="P140" s="14" t="s">
        <v>2488</v>
      </c>
      <c r="AX140" s="14">
        <v>2</v>
      </c>
      <c r="AY140" s="14">
        <v>1</v>
      </c>
      <c r="AZ140" s="14">
        <v>2</v>
      </c>
      <c r="BA140" s="14">
        <v>4</v>
      </c>
      <c r="BC140" s="14">
        <v>76</v>
      </c>
      <c r="BD140" s="14">
        <v>1</v>
      </c>
      <c r="BE140" s="14">
        <v>4</v>
      </c>
      <c r="BF140" s="14">
        <v>1</v>
      </c>
      <c r="BG140" s="14">
        <v>1</v>
      </c>
      <c r="BH140" s="14">
        <v>162.6</v>
      </c>
      <c r="BI140" s="14">
        <v>24.55</v>
      </c>
      <c r="BJ140" s="14">
        <v>0</v>
      </c>
      <c r="BK140" s="14">
        <v>0</v>
      </c>
      <c r="BL140" s="14">
        <v>2</v>
      </c>
      <c r="BM140" s="14">
        <v>1</v>
      </c>
      <c r="BN140" s="14">
        <v>0</v>
      </c>
      <c r="BO140" s="14">
        <f>IF(BE140&gt;=85,1,0)</f>
        <v>0</v>
      </c>
      <c r="BP140" s="14">
        <f>IF(BF140=1,1,0)</f>
        <v>1</v>
      </c>
      <c r="BQ140" s="14">
        <v>0</v>
      </c>
      <c r="BR140" s="14">
        <v>0</v>
      </c>
      <c r="BS140" s="14">
        <v>0</v>
      </c>
      <c r="BT140" s="14">
        <v>1</v>
      </c>
      <c r="BU140" s="14">
        <v>0</v>
      </c>
      <c r="BV140" s="14">
        <f t="shared" si="61"/>
        <v>2</v>
      </c>
      <c r="BW140" s="14">
        <v>3</v>
      </c>
      <c r="BX140" s="14">
        <v>0</v>
      </c>
      <c r="BY140" s="14">
        <v>0</v>
      </c>
      <c r="BZ140" s="14">
        <v>0</v>
      </c>
      <c r="CA140" s="14">
        <v>0</v>
      </c>
      <c r="CB140" s="14">
        <v>0</v>
      </c>
      <c r="CC140" s="14">
        <v>0</v>
      </c>
      <c r="CD140" s="14">
        <v>0</v>
      </c>
      <c r="CE140" s="14">
        <v>0</v>
      </c>
      <c r="CF140" s="14">
        <f t="shared" si="49"/>
        <v>0</v>
      </c>
      <c r="CG140" s="14">
        <v>3</v>
      </c>
      <c r="CH140" s="14">
        <v>4</v>
      </c>
      <c r="CI140" s="14">
        <v>5</v>
      </c>
      <c r="CJ140" s="14">
        <v>5</v>
      </c>
      <c r="CK140" s="14">
        <f t="shared" si="50"/>
        <v>17</v>
      </c>
      <c r="CL140" s="14">
        <v>0</v>
      </c>
      <c r="CM140" s="14">
        <v>1</v>
      </c>
      <c r="CN140" s="14">
        <v>0</v>
      </c>
      <c r="CO140" s="14">
        <v>5</v>
      </c>
      <c r="CP140" s="14">
        <v>2</v>
      </c>
      <c r="CQ140" s="14">
        <v>3</v>
      </c>
      <c r="CR140" s="14">
        <v>3</v>
      </c>
      <c r="CS140" s="14">
        <v>1</v>
      </c>
      <c r="CT140" s="14">
        <v>80</v>
      </c>
      <c r="CU140" s="14">
        <v>0</v>
      </c>
      <c r="CV140" s="14">
        <v>1</v>
      </c>
      <c r="CW140" s="14">
        <v>1</v>
      </c>
      <c r="CX140" s="14">
        <v>1</v>
      </c>
      <c r="CY140" s="14">
        <v>1</v>
      </c>
      <c r="CZ140" s="14">
        <v>1</v>
      </c>
      <c r="DA140" s="14">
        <f t="shared" si="53"/>
        <v>5</v>
      </c>
      <c r="DB140" s="14">
        <v>1</v>
      </c>
      <c r="DC140" s="14">
        <v>1</v>
      </c>
      <c r="DD140" s="14">
        <v>1</v>
      </c>
      <c r="DE140" s="14">
        <v>1</v>
      </c>
      <c r="DF140" s="14">
        <v>1</v>
      </c>
      <c r="DG140" s="14">
        <v>1</v>
      </c>
      <c r="DH140" s="14">
        <f t="shared" si="54"/>
        <v>6</v>
      </c>
      <c r="DI140" s="14">
        <f t="shared" si="55"/>
        <v>1</v>
      </c>
      <c r="DJ140" s="14">
        <v>1</v>
      </c>
      <c r="DK140" s="14">
        <v>0</v>
      </c>
      <c r="DL140" s="14">
        <v>0</v>
      </c>
      <c r="DM140" s="14">
        <v>0</v>
      </c>
      <c r="DN140" s="14">
        <v>0</v>
      </c>
      <c r="DO140" s="14">
        <v>1</v>
      </c>
      <c r="DP140" s="14">
        <v>1</v>
      </c>
      <c r="DQ140" s="14">
        <v>1</v>
      </c>
      <c r="DR140" s="14">
        <f t="shared" si="56"/>
        <v>4</v>
      </c>
      <c r="DS140" s="14">
        <v>1</v>
      </c>
      <c r="DT140" s="14">
        <v>1</v>
      </c>
      <c r="DU140" s="14">
        <v>1</v>
      </c>
      <c r="DV140" s="14">
        <v>1</v>
      </c>
      <c r="DW140" s="14">
        <v>1</v>
      </c>
      <c r="DX140" s="14">
        <v>1</v>
      </c>
      <c r="DY140" s="14">
        <v>1</v>
      </c>
      <c r="DZ140" s="14">
        <v>1</v>
      </c>
      <c r="EA140" s="14">
        <f t="shared" si="57"/>
        <v>8</v>
      </c>
      <c r="EB140" s="14">
        <f t="shared" si="58"/>
        <v>4</v>
      </c>
      <c r="EC140" s="14">
        <v>0</v>
      </c>
      <c r="ED140" s="14">
        <v>0</v>
      </c>
      <c r="EE140" s="14">
        <f t="shared" ref="EE140:EE161" si="62">SUM(EC140:ED140)</f>
        <v>0</v>
      </c>
      <c r="EF140" s="14">
        <v>5</v>
      </c>
      <c r="EG140" s="14">
        <v>5</v>
      </c>
      <c r="EH140" s="14">
        <v>5</v>
      </c>
      <c r="EI140" s="14">
        <v>5</v>
      </c>
      <c r="EJ140" s="14">
        <f t="shared" ref="EJ140:EJ161" si="63">SUM(EF140:EI140)</f>
        <v>20</v>
      </c>
    </row>
    <row r="141" spans="1:250" s="14" customFormat="1">
      <c r="A141" s="14">
        <v>132</v>
      </c>
      <c r="B141" s="1">
        <v>2</v>
      </c>
      <c r="C141" s="3">
        <v>1</v>
      </c>
      <c r="D141" s="1">
        <v>2</v>
      </c>
      <c r="E141" s="1">
        <v>1</v>
      </c>
      <c r="F141" s="1" t="s">
        <v>2063</v>
      </c>
      <c r="G141" s="1" t="s">
        <v>1928</v>
      </c>
      <c r="H141" s="1" t="s">
        <v>2322</v>
      </c>
      <c r="I141" s="1"/>
      <c r="J141" s="1"/>
      <c r="K141" t="s">
        <v>5400</v>
      </c>
      <c r="L141" s="1">
        <v>3</v>
      </c>
      <c r="M141" s="1">
        <v>10</v>
      </c>
      <c r="N141" s="1">
        <v>19</v>
      </c>
      <c r="O141" s="1" t="s">
        <v>3472</v>
      </c>
      <c r="P141" s="1" t="s">
        <v>2437</v>
      </c>
      <c r="Q141" s="1" t="s">
        <v>5401</v>
      </c>
      <c r="R141" s="1" t="s">
        <v>2335</v>
      </c>
      <c r="S141" s="1" t="s">
        <v>2338</v>
      </c>
      <c r="T141" s="1" t="s">
        <v>5402</v>
      </c>
      <c r="U141" s="1" t="s">
        <v>3072</v>
      </c>
      <c r="V141" s="1" t="s">
        <v>5403</v>
      </c>
      <c r="W141" s="1" t="s">
        <v>4808</v>
      </c>
      <c r="X141" s="1" t="s">
        <v>2468</v>
      </c>
      <c r="Y141" s="1" t="s">
        <v>5404</v>
      </c>
      <c r="Z141" s="1" t="s">
        <v>3701</v>
      </c>
      <c r="AA141" s="1" t="s">
        <v>5405</v>
      </c>
      <c r="AB141" s="1" t="s">
        <v>5406</v>
      </c>
      <c r="AC141" s="1" t="s">
        <v>3548</v>
      </c>
      <c r="AD141" s="1" t="s">
        <v>2545</v>
      </c>
      <c r="AE141" s="1" t="s">
        <v>5407</v>
      </c>
      <c r="AF141" s="1" t="s">
        <v>5408</v>
      </c>
      <c r="AG141" s="1" t="s">
        <v>5409</v>
      </c>
      <c r="AH141" s="1"/>
      <c r="AI141" s="1"/>
      <c r="AJ141" s="1"/>
      <c r="AK141" s="1"/>
      <c r="AL141" s="1"/>
      <c r="AM141" s="1"/>
      <c r="AN141" s="1"/>
      <c r="AO141" s="1"/>
      <c r="AP141" s="1"/>
      <c r="AQ141" s="1"/>
      <c r="AR141" s="1"/>
      <c r="AS141" s="1"/>
      <c r="AT141" s="1"/>
      <c r="AU141" s="1"/>
      <c r="AV141" s="1"/>
      <c r="AW141" s="1"/>
      <c r="AX141" s="1">
        <v>2</v>
      </c>
      <c r="AY141" s="1">
        <v>1</v>
      </c>
      <c r="AZ141" s="1">
        <v>1</v>
      </c>
      <c r="BA141" s="1">
        <v>3</v>
      </c>
      <c r="BB141" s="1"/>
      <c r="BC141" s="1">
        <v>63</v>
      </c>
      <c r="BD141" s="1">
        <v>0</v>
      </c>
      <c r="BE141" s="1">
        <v>2</v>
      </c>
      <c r="BF141" s="1">
        <v>1</v>
      </c>
      <c r="BG141" s="1">
        <v>1</v>
      </c>
      <c r="BH141" s="1">
        <v>165.1</v>
      </c>
      <c r="BI141" s="1">
        <v>21.72</v>
      </c>
      <c r="BJ141" s="1">
        <v>5</v>
      </c>
      <c r="BK141" s="1">
        <v>2</v>
      </c>
      <c r="BL141" s="1">
        <v>2</v>
      </c>
      <c r="BM141" s="1">
        <v>2</v>
      </c>
      <c r="BN141" s="1">
        <v>0</v>
      </c>
      <c r="BO141" s="1">
        <f>IF(AZ141&gt;=85,1,0)</f>
        <v>0</v>
      </c>
      <c r="BP141" s="1">
        <f>IF(BA141=1,1,0)</f>
        <v>0</v>
      </c>
      <c r="BQ141" s="1">
        <v>0</v>
      </c>
      <c r="BR141" s="1">
        <v>0</v>
      </c>
      <c r="BS141" s="1">
        <v>0</v>
      </c>
      <c r="BT141" s="1">
        <v>1</v>
      </c>
      <c r="BU141" s="1">
        <v>1</v>
      </c>
      <c r="BV141" s="14">
        <f t="shared" si="61"/>
        <v>2</v>
      </c>
      <c r="BW141" s="1">
        <v>3</v>
      </c>
      <c r="BX141" s="1">
        <v>0</v>
      </c>
      <c r="BY141" s="1">
        <v>0</v>
      </c>
      <c r="BZ141" s="1">
        <v>0</v>
      </c>
      <c r="CA141" s="1">
        <v>0</v>
      </c>
      <c r="CB141" s="1">
        <v>0</v>
      </c>
      <c r="CC141" s="1">
        <v>0</v>
      </c>
      <c r="CD141" s="1">
        <v>0</v>
      </c>
      <c r="CE141" s="1">
        <v>0</v>
      </c>
      <c r="CF141" s="1">
        <f t="shared" si="49"/>
        <v>0</v>
      </c>
      <c r="CG141" s="1">
        <v>1</v>
      </c>
      <c r="CH141" s="1">
        <v>3</v>
      </c>
      <c r="CI141" s="1">
        <v>5</v>
      </c>
      <c r="CJ141" s="1">
        <v>5</v>
      </c>
      <c r="CK141" s="1">
        <f t="shared" si="50"/>
        <v>14</v>
      </c>
      <c r="CL141" s="1">
        <v>0</v>
      </c>
      <c r="CM141" s="1">
        <v>4</v>
      </c>
      <c r="CN141" s="1">
        <v>1</v>
      </c>
      <c r="CO141" s="1">
        <v>1</v>
      </c>
      <c r="CP141" s="1">
        <v>1</v>
      </c>
      <c r="CQ141" s="1">
        <v>1</v>
      </c>
      <c r="CR141" s="1">
        <v>1</v>
      </c>
      <c r="CS141" s="1">
        <v>2</v>
      </c>
      <c r="CT141" s="1">
        <v>50</v>
      </c>
      <c r="CU141" s="1">
        <v>1</v>
      </c>
      <c r="CV141" s="1">
        <v>1</v>
      </c>
      <c r="CW141" s="1">
        <v>1</v>
      </c>
      <c r="CX141" s="1">
        <v>1</v>
      </c>
      <c r="CY141" s="1">
        <v>1</v>
      </c>
      <c r="CZ141" s="1">
        <v>1</v>
      </c>
      <c r="DA141" s="1">
        <f t="shared" si="53"/>
        <v>6</v>
      </c>
      <c r="DB141" s="1">
        <v>1</v>
      </c>
      <c r="DC141" s="1">
        <v>1</v>
      </c>
      <c r="DD141" s="1">
        <v>1</v>
      </c>
      <c r="DE141" s="1">
        <v>1</v>
      </c>
      <c r="DF141" s="1">
        <v>1</v>
      </c>
      <c r="DG141" s="1">
        <v>1</v>
      </c>
      <c r="DH141" s="1">
        <f t="shared" si="54"/>
        <v>6</v>
      </c>
      <c r="DI141" s="14">
        <f t="shared" si="55"/>
        <v>0</v>
      </c>
      <c r="DJ141" s="1">
        <v>1</v>
      </c>
      <c r="DK141" s="1">
        <v>1</v>
      </c>
      <c r="DL141" s="1">
        <v>1</v>
      </c>
      <c r="DM141" s="1">
        <v>1</v>
      </c>
      <c r="DN141" s="1">
        <v>1</v>
      </c>
      <c r="DO141" s="1">
        <v>1</v>
      </c>
      <c r="DP141" s="1">
        <v>1</v>
      </c>
      <c r="DQ141" s="1">
        <v>1</v>
      </c>
      <c r="DR141" s="1">
        <f t="shared" si="56"/>
        <v>8</v>
      </c>
      <c r="DS141" s="1">
        <v>1</v>
      </c>
      <c r="DT141" s="1">
        <v>1</v>
      </c>
      <c r="DU141" s="1">
        <v>1</v>
      </c>
      <c r="DV141" s="1">
        <v>1</v>
      </c>
      <c r="DW141" s="1">
        <v>1</v>
      </c>
      <c r="DX141" s="1">
        <v>1</v>
      </c>
      <c r="DY141" s="1">
        <v>1</v>
      </c>
      <c r="DZ141" s="1">
        <v>1</v>
      </c>
      <c r="EA141" s="1">
        <f t="shared" si="57"/>
        <v>8</v>
      </c>
      <c r="EB141" s="14">
        <f t="shared" si="58"/>
        <v>0</v>
      </c>
      <c r="EC141" s="1">
        <v>3</v>
      </c>
      <c r="ED141" s="1">
        <v>3</v>
      </c>
      <c r="EE141" s="1">
        <f t="shared" si="62"/>
        <v>6</v>
      </c>
      <c r="EF141" s="1">
        <v>5</v>
      </c>
      <c r="EG141" s="1">
        <v>5</v>
      </c>
      <c r="EH141" s="1">
        <v>5</v>
      </c>
      <c r="EI141" s="1">
        <v>5</v>
      </c>
      <c r="EJ141" s="1">
        <f t="shared" si="63"/>
        <v>20</v>
      </c>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row>
    <row r="142" spans="1:250" s="14" customFormat="1">
      <c r="A142" s="14">
        <v>133</v>
      </c>
      <c r="B142" s="61">
        <v>1</v>
      </c>
      <c r="C142" s="60">
        <v>1</v>
      </c>
      <c r="D142" s="14">
        <v>1</v>
      </c>
      <c r="E142" s="14">
        <v>2</v>
      </c>
      <c r="F142" s="14" t="s">
        <v>2535</v>
      </c>
      <c r="G142" s="14" t="s">
        <v>2616</v>
      </c>
      <c r="K142" s="1" t="s">
        <v>5018</v>
      </c>
      <c r="L142" s="14">
        <v>2</v>
      </c>
      <c r="M142" s="14">
        <v>7</v>
      </c>
      <c r="N142" s="14">
        <v>13</v>
      </c>
      <c r="O142" s="14" t="s">
        <v>5019</v>
      </c>
      <c r="P142" s="14" t="s">
        <v>3769</v>
      </c>
      <c r="Q142" s="14" t="s">
        <v>3517</v>
      </c>
      <c r="R142" s="14" t="s">
        <v>5020</v>
      </c>
      <c r="S142" s="14" t="s">
        <v>5021</v>
      </c>
      <c r="T142" s="14" t="s">
        <v>5022</v>
      </c>
      <c r="U142" s="14" t="s">
        <v>5023</v>
      </c>
      <c r="V142" s="14" t="s">
        <v>5024</v>
      </c>
      <c r="W142" s="14" t="s">
        <v>5025</v>
      </c>
      <c r="X142" s="14" t="s">
        <v>2918</v>
      </c>
      <c r="Y142" s="14" t="s">
        <v>2652</v>
      </c>
      <c r="Z142" s="14" t="s">
        <v>2868</v>
      </c>
      <c r="AA142" s="14" t="s">
        <v>5026</v>
      </c>
      <c r="AX142" s="14">
        <v>2</v>
      </c>
      <c r="AY142" s="61">
        <v>1</v>
      </c>
      <c r="AZ142" s="14">
        <v>2</v>
      </c>
      <c r="BA142" s="14">
        <v>2</v>
      </c>
      <c r="BC142" s="14">
        <v>48</v>
      </c>
      <c r="BD142" s="14">
        <v>0</v>
      </c>
      <c r="BE142" s="14">
        <v>4</v>
      </c>
      <c r="BF142" s="14">
        <v>1</v>
      </c>
      <c r="BG142" s="14">
        <v>4</v>
      </c>
      <c r="BH142" s="14">
        <v>154.9</v>
      </c>
      <c r="BI142" s="14">
        <v>45.4</v>
      </c>
      <c r="BJ142" s="14">
        <v>0</v>
      </c>
      <c r="BK142" s="14">
        <v>3</v>
      </c>
      <c r="BL142" s="14">
        <v>3</v>
      </c>
      <c r="BM142" s="14">
        <v>2</v>
      </c>
      <c r="BN142" s="14">
        <v>0</v>
      </c>
      <c r="BO142" s="14">
        <f>IF(BC142&gt;=85,1,0)</f>
        <v>0</v>
      </c>
      <c r="BP142" s="14">
        <f>IF(BD142=1,1,0)</f>
        <v>0</v>
      </c>
      <c r="BQ142" s="14">
        <v>1</v>
      </c>
      <c r="BR142" s="14">
        <v>1</v>
      </c>
      <c r="BS142" s="14">
        <v>1</v>
      </c>
      <c r="BT142" s="14">
        <v>1</v>
      </c>
      <c r="BU142" s="14">
        <v>0</v>
      </c>
      <c r="BV142" s="14">
        <f t="shared" si="61"/>
        <v>4</v>
      </c>
      <c r="BW142" s="14">
        <v>4</v>
      </c>
      <c r="BX142" s="14">
        <v>0</v>
      </c>
      <c r="BY142" s="14">
        <v>0</v>
      </c>
      <c r="BZ142" s="14">
        <v>0</v>
      </c>
      <c r="CA142" s="14">
        <v>0</v>
      </c>
      <c r="CB142" s="14">
        <v>0</v>
      </c>
      <c r="CC142" s="14">
        <v>0</v>
      </c>
      <c r="CD142" s="14">
        <v>0</v>
      </c>
      <c r="CE142" s="14">
        <v>1</v>
      </c>
      <c r="CF142" s="14">
        <f t="shared" si="49"/>
        <v>1</v>
      </c>
      <c r="CG142" s="14">
        <v>5</v>
      </c>
      <c r="CH142" s="14">
        <v>4</v>
      </c>
      <c r="CI142" s="14">
        <v>5</v>
      </c>
      <c r="CJ142" s="14">
        <v>5</v>
      </c>
      <c r="CK142" s="14">
        <f t="shared" si="50"/>
        <v>19</v>
      </c>
      <c r="CL142" s="14">
        <v>0</v>
      </c>
      <c r="CM142" s="14">
        <v>1</v>
      </c>
      <c r="CN142" s="14">
        <v>2</v>
      </c>
      <c r="CO142" s="14">
        <v>2</v>
      </c>
      <c r="CP142" s="14">
        <v>3</v>
      </c>
      <c r="CQ142" s="14">
        <v>3</v>
      </c>
      <c r="CR142" s="14">
        <v>1</v>
      </c>
      <c r="CS142" s="14">
        <v>3</v>
      </c>
      <c r="CT142" s="14">
        <v>20</v>
      </c>
      <c r="CU142" s="14">
        <v>1</v>
      </c>
      <c r="CV142" s="14">
        <v>1</v>
      </c>
      <c r="CW142" s="14">
        <v>1</v>
      </c>
      <c r="CX142" s="14">
        <v>1</v>
      </c>
      <c r="CY142" s="14">
        <v>1</v>
      </c>
      <c r="CZ142" s="14">
        <v>1</v>
      </c>
      <c r="DA142" s="14">
        <f t="shared" si="53"/>
        <v>6</v>
      </c>
      <c r="DB142" s="14">
        <v>1</v>
      </c>
      <c r="DC142" s="14">
        <v>1</v>
      </c>
      <c r="DD142" s="14">
        <v>1</v>
      </c>
      <c r="DE142" s="14">
        <v>1</v>
      </c>
      <c r="DF142" s="14">
        <v>1</v>
      </c>
      <c r="DG142" s="14">
        <v>1</v>
      </c>
      <c r="DH142" s="14">
        <f t="shared" si="54"/>
        <v>6</v>
      </c>
      <c r="DI142" s="14">
        <f t="shared" si="55"/>
        <v>0</v>
      </c>
      <c r="DJ142" s="14">
        <v>1</v>
      </c>
      <c r="DK142" s="14">
        <v>1</v>
      </c>
      <c r="DL142" s="14">
        <v>1</v>
      </c>
      <c r="DM142" s="14">
        <v>1</v>
      </c>
      <c r="DN142" s="14">
        <v>1</v>
      </c>
      <c r="DO142" s="14">
        <v>1</v>
      </c>
      <c r="DP142" s="14">
        <v>1</v>
      </c>
      <c r="DQ142" s="14">
        <v>1</v>
      </c>
      <c r="DR142" s="14">
        <f t="shared" si="56"/>
        <v>8</v>
      </c>
      <c r="DS142" s="14">
        <v>1</v>
      </c>
      <c r="DT142" s="14">
        <v>1</v>
      </c>
      <c r="DU142" s="14">
        <v>1</v>
      </c>
      <c r="DV142" s="14">
        <v>1</v>
      </c>
      <c r="DW142" s="14">
        <v>1</v>
      </c>
      <c r="DX142" s="14">
        <v>1</v>
      </c>
      <c r="DY142" s="14">
        <v>1</v>
      </c>
      <c r="DZ142" s="14">
        <v>1</v>
      </c>
      <c r="EA142" s="14">
        <f t="shared" si="57"/>
        <v>8</v>
      </c>
      <c r="EB142" s="14">
        <f t="shared" si="58"/>
        <v>0</v>
      </c>
      <c r="EC142" s="14">
        <v>1</v>
      </c>
      <c r="ED142" s="14">
        <v>0</v>
      </c>
      <c r="EE142" s="14">
        <f t="shared" si="62"/>
        <v>1</v>
      </c>
      <c r="EF142" s="14">
        <v>5</v>
      </c>
      <c r="EG142" s="14">
        <v>5</v>
      </c>
      <c r="EH142" s="14">
        <v>5</v>
      </c>
      <c r="EI142" s="14">
        <v>5</v>
      </c>
      <c r="EJ142" s="14">
        <f t="shared" si="63"/>
        <v>20</v>
      </c>
    </row>
    <row r="143" spans="1:250" s="14" customFormat="1">
      <c r="A143" s="14">
        <v>134</v>
      </c>
      <c r="B143" s="61">
        <v>1</v>
      </c>
      <c r="C143" s="60">
        <v>1</v>
      </c>
      <c r="D143" s="14">
        <v>1</v>
      </c>
      <c r="E143" s="14">
        <v>2</v>
      </c>
      <c r="K143" s="1" t="s">
        <v>3995</v>
      </c>
      <c r="L143" s="14">
        <v>0</v>
      </c>
      <c r="M143" s="14">
        <v>2</v>
      </c>
      <c r="N143" s="14">
        <v>3</v>
      </c>
      <c r="O143" s="14" t="s">
        <v>3996</v>
      </c>
      <c r="P143" s="14" t="s">
        <v>3997</v>
      </c>
      <c r="Q143" s="14" t="s">
        <v>3998</v>
      </c>
      <c r="AX143" s="14">
        <v>2</v>
      </c>
      <c r="AY143" s="14">
        <v>1</v>
      </c>
      <c r="AZ143" s="14">
        <v>1</v>
      </c>
      <c r="BC143" s="14">
        <v>37</v>
      </c>
      <c r="BD143" s="14">
        <v>0</v>
      </c>
      <c r="BE143" s="14">
        <v>1</v>
      </c>
      <c r="BF143" s="14">
        <v>1</v>
      </c>
      <c r="BG143" s="14">
        <v>2</v>
      </c>
      <c r="BH143" s="14">
        <v>165.1</v>
      </c>
      <c r="BI143" s="14">
        <v>24.69</v>
      </c>
      <c r="BJ143" s="14">
        <v>0</v>
      </c>
      <c r="BK143" s="14">
        <v>0</v>
      </c>
      <c r="BL143" s="14">
        <v>5</v>
      </c>
      <c r="BM143" s="14">
        <v>1</v>
      </c>
      <c r="BN143" s="14">
        <v>0</v>
      </c>
      <c r="BO143" s="14">
        <f>IF(BC143&gt;=85,1,0)</f>
        <v>0</v>
      </c>
      <c r="BP143" s="14">
        <f>IF(BD143=1,1,0)</f>
        <v>0</v>
      </c>
      <c r="BQ143" s="14">
        <v>0</v>
      </c>
      <c r="BR143" s="14">
        <v>0</v>
      </c>
      <c r="BS143" s="14">
        <v>0</v>
      </c>
      <c r="BT143" s="14">
        <v>1</v>
      </c>
      <c r="BU143" s="14">
        <v>0</v>
      </c>
      <c r="BV143" s="14">
        <f t="shared" si="61"/>
        <v>1</v>
      </c>
      <c r="BW143" s="14">
        <v>1</v>
      </c>
      <c r="BX143" s="14">
        <v>0</v>
      </c>
      <c r="BY143" s="14">
        <v>0</v>
      </c>
      <c r="BZ143" s="14">
        <v>0</v>
      </c>
      <c r="CA143" s="14">
        <v>0</v>
      </c>
      <c r="CB143" s="14">
        <v>0</v>
      </c>
      <c r="CC143" s="14">
        <v>0</v>
      </c>
      <c r="CD143" s="14">
        <v>0</v>
      </c>
      <c r="CE143" s="14">
        <v>0</v>
      </c>
      <c r="CF143" s="14">
        <f t="shared" si="49"/>
        <v>0</v>
      </c>
      <c r="CG143" s="14">
        <v>5</v>
      </c>
      <c r="CH143" s="14">
        <v>5</v>
      </c>
      <c r="CI143" s="14">
        <v>5</v>
      </c>
      <c r="CJ143" s="14">
        <v>5</v>
      </c>
      <c r="CK143" s="14">
        <f t="shared" si="50"/>
        <v>20</v>
      </c>
      <c r="CL143" s="14">
        <v>0</v>
      </c>
      <c r="CM143" s="14">
        <v>5</v>
      </c>
      <c r="CN143" s="14">
        <v>0</v>
      </c>
      <c r="CO143" s="14">
        <v>1</v>
      </c>
      <c r="CP143" s="14">
        <v>1</v>
      </c>
      <c r="CQ143" s="14">
        <v>2</v>
      </c>
      <c r="CR143" s="14">
        <v>3</v>
      </c>
      <c r="CS143" s="14">
        <v>3</v>
      </c>
      <c r="CT143" s="14">
        <v>70</v>
      </c>
      <c r="CU143" s="14">
        <v>1</v>
      </c>
      <c r="CV143" s="14">
        <v>1</v>
      </c>
      <c r="CW143" s="14">
        <v>1</v>
      </c>
      <c r="CX143" s="14">
        <v>1</v>
      </c>
      <c r="CY143" s="14">
        <v>1</v>
      </c>
      <c r="CZ143" s="14">
        <v>1</v>
      </c>
      <c r="DA143" s="14">
        <f t="shared" si="53"/>
        <v>6</v>
      </c>
      <c r="DB143" s="14">
        <v>1</v>
      </c>
      <c r="DC143" s="14">
        <v>1</v>
      </c>
      <c r="DD143" s="14">
        <v>1</v>
      </c>
      <c r="DE143" s="14">
        <v>1</v>
      </c>
      <c r="DF143" s="14">
        <v>1</v>
      </c>
      <c r="DG143" s="14">
        <v>1</v>
      </c>
      <c r="DH143" s="14">
        <f t="shared" si="54"/>
        <v>6</v>
      </c>
      <c r="DI143" s="14">
        <f t="shared" si="55"/>
        <v>0</v>
      </c>
      <c r="DJ143" s="14">
        <v>1</v>
      </c>
      <c r="DK143" s="14">
        <v>1</v>
      </c>
      <c r="DL143" s="14">
        <v>1</v>
      </c>
      <c r="DM143" s="14">
        <v>1</v>
      </c>
      <c r="DN143" s="14">
        <v>1</v>
      </c>
      <c r="DO143" s="14">
        <v>1</v>
      </c>
      <c r="DP143" s="14">
        <v>1</v>
      </c>
      <c r="DQ143" s="14">
        <v>1</v>
      </c>
      <c r="DR143" s="14">
        <f t="shared" si="56"/>
        <v>8</v>
      </c>
      <c r="DS143" s="14">
        <v>1</v>
      </c>
      <c r="DT143" s="14">
        <v>1</v>
      </c>
      <c r="DU143" s="14">
        <v>1</v>
      </c>
      <c r="DV143" s="14">
        <v>1</v>
      </c>
      <c r="DW143" s="14">
        <v>1</v>
      </c>
      <c r="DX143" s="14">
        <v>1</v>
      </c>
      <c r="DY143" s="14">
        <v>1</v>
      </c>
      <c r="DZ143" s="14">
        <v>1</v>
      </c>
      <c r="EA143" s="14">
        <f t="shared" si="57"/>
        <v>8</v>
      </c>
      <c r="EB143" s="14">
        <f t="shared" si="58"/>
        <v>0</v>
      </c>
      <c r="EC143" s="14">
        <v>0</v>
      </c>
      <c r="ED143" s="14">
        <v>0</v>
      </c>
      <c r="EE143" s="14">
        <f t="shared" si="62"/>
        <v>0</v>
      </c>
      <c r="EF143" s="14">
        <v>4</v>
      </c>
      <c r="EG143" s="14">
        <v>4</v>
      </c>
      <c r="EH143" s="14">
        <v>4</v>
      </c>
      <c r="EI143" s="14">
        <v>4</v>
      </c>
      <c r="EJ143" s="14">
        <f t="shared" si="63"/>
        <v>16</v>
      </c>
    </row>
    <row r="144" spans="1:250" s="14" customFormat="1">
      <c r="A144" s="14">
        <v>135</v>
      </c>
      <c r="B144" s="58" t="s">
        <v>2309</v>
      </c>
      <c r="C144" s="60">
        <v>1</v>
      </c>
      <c r="D144" s="14">
        <v>3</v>
      </c>
      <c r="E144" s="14">
        <v>1</v>
      </c>
      <c r="F144" s="60" t="s">
        <v>1990</v>
      </c>
      <c r="G144" s="60" t="s">
        <v>1928</v>
      </c>
      <c r="H144" s="60" t="s">
        <v>2100</v>
      </c>
      <c r="K144" s="14" t="s">
        <v>2386</v>
      </c>
      <c r="L144" s="14">
        <v>3</v>
      </c>
      <c r="M144" s="14">
        <v>13</v>
      </c>
      <c r="N144" s="14">
        <v>18</v>
      </c>
      <c r="O144" s="14" t="s">
        <v>2387</v>
      </c>
      <c r="P144" s="14" t="s">
        <v>2388</v>
      </c>
      <c r="Q144" s="14" t="s">
        <v>2389</v>
      </c>
      <c r="R144" s="14" t="s">
        <v>2390</v>
      </c>
      <c r="S144" s="14" t="s">
        <v>2335</v>
      </c>
      <c r="T144" s="14" t="s">
        <v>2391</v>
      </c>
      <c r="U144" s="14" t="s">
        <v>2392</v>
      </c>
      <c r="V144" s="14" t="s">
        <v>2393</v>
      </c>
      <c r="W144" s="14" t="s">
        <v>2394</v>
      </c>
      <c r="X144" s="14" t="s">
        <v>2395</v>
      </c>
      <c r="Y144" s="14" t="s">
        <v>2396</v>
      </c>
      <c r="Z144" s="14" t="s">
        <v>2397</v>
      </c>
      <c r="AA144" s="14" t="s">
        <v>2398</v>
      </c>
      <c r="AB144" s="14" t="s">
        <v>2399</v>
      </c>
      <c r="AC144" s="14" t="s">
        <v>2400</v>
      </c>
      <c r="AD144" s="14" t="s">
        <v>2401</v>
      </c>
      <c r="AE144" s="14" t="s">
        <v>2402</v>
      </c>
      <c r="AF144" s="14" t="s">
        <v>2403</v>
      </c>
      <c r="AX144" s="14">
        <v>1</v>
      </c>
      <c r="AY144" s="14">
        <v>0</v>
      </c>
      <c r="AZ144" s="14">
        <v>2</v>
      </c>
      <c r="BA144" s="14">
        <v>9</v>
      </c>
      <c r="BC144" s="14">
        <v>89</v>
      </c>
      <c r="BD144" s="14">
        <v>1</v>
      </c>
      <c r="BE144" s="14">
        <v>1</v>
      </c>
      <c r="BF144" s="14">
        <v>1</v>
      </c>
      <c r="BG144" s="14">
        <v>2</v>
      </c>
      <c r="BH144" s="14">
        <v>182.88</v>
      </c>
      <c r="BI144" s="14">
        <v>21.68</v>
      </c>
      <c r="BJ144" s="14">
        <v>2</v>
      </c>
      <c r="BK144" s="14">
        <v>0</v>
      </c>
      <c r="BL144" s="14">
        <v>5</v>
      </c>
      <c r="BM144" s="14">
        <v>3</v>
      </c>
      <c r="BN144" s="14">
        <v>1</v>
      </c>
      <c r="BO144" s="14">
        <f>IF(BE144&gt;=85,1,0)</f>
        <v>0</v>
      </c>
      <c r="BP144" s="14">
        <f>IF(BF144=1,1,0)</f>
        <v>1</v>
      </c>
      <c r="BQ144" s="14">
        <v>1</v>
      </c>
      <c r="BR144" s="14">
        <v>1</v>
      </c>
      <c r="BS144" s="14">
        <v>1</v>
      </c>
      <c r="BT144" s="14">
        <v>1</v>
      </c>
      <c r="BU144" s="14">
        <v>1</v>
      </c>
      <c r="BV144" s="14">
        <f t="shared" si="61"/>
        <v>6</v>
      </c>
      <c r="BW144" s="14">
        <v>2</v>
      </c>
      <c r="BX144" s="14">
        <v>1</v>
      </c>
      <c r="BY144" s="14">
        <v>1</v>
      </c>
      <c r="BZ144" s="14">
        <v>1</v>
      </c>
      <c r="CA144" s="14">
        <v>1</v>
      </c>
      <c r="CB144" s="14">
        <v>1</v>
      </c>
      <c r="CC144" s="14">
        <v>1</v>
      </c>
      <c r="CD144" s="14">
        <v>1</v>
      </c>
      <c r="CE144" s="14">
        <v>1</v>
      </c>
      <c r="CF144" s="14">
        <f t="shared" si="49"/>
        <v>8</v>
      </c>
      <c r="CG144" s="14">
        <v>1</v>
      </c>
      <c r="CH144" s="14">
        <v>4</v>
      </c>
      <c r="CI144" s="14">
        <v>4</v>
      </c>
      <c r="CJ144" s="14">
        <v>1</v>
      </c>
      <c r="CK144" s="14">
        <f t="shared" si="50"/>
        <v>10</v>
      </c>
      <c r="CL144" s="14">
        <v>0</v>
      </c>
      <c r="CM144" s="14">
        <v>5</v>
      </c>
      <c r="CN144" s="14">
        <v>0</v>
      </c>
      <c r="CO144" s="14">
        <v>3</v>
      </c>
      <c r="CP144" s="14">
        <v>5</v>
      </c>
      <c r="CQ144" s="14">
        <v>5</v>
      </c>
      <c r="CR144" s="14">
        <v>1</v>
      </c>
      <c r="CS144" s="14">
        <v>2</v>
      </c>
      <c r="CT144" s="14">
        <v>60</v>
      </c>
      <c r="CU144" s="14">
        <v>0</v>
      </c>
      <c r="CV144" s="14">
        <v>0</v>
      </c>
      <c r="CW144" s="14">
        <v>0</v>
      </c>
      <c r="CX144" s="14">
        <v>0</v>
      </c>
      <c r="CY144" s="14">
        <v>0</v>
      </c>
      <c r="CZ144" s="14">
        <v>0</v>
      </c>
      <c r="DA144" s="14">
        <f t="shared" si="53"/>
        <v>0</v>
      </c>
      <c r="DB144" s="14">
        <v>0</v>
      </c>
      <c r="DC144" s="14">
        <v>0</v>
      </c>
      <c r="DD144" s="14">
        <v>0</v>
      </c>
      <c r="DE144" s="14">
        <v>0</v>
      </c>
      <c r="DF144" s="14">
        <v>0</v>
      </c>
      <c r="DG144" s="14">
        <v>0</v>
      </c>
      <c r="DH144" s="14">
        <f t="shared" si="54"/>
        <v>0</v>
      </c>
      <c r="DI144" s="14">
        <f t="shared" si="55"/>
        <v>0</v>
      </c>
      <c r="DJ144" s="14">
        <v>0</v>
      </c>
      <c r="DK144" s="14">
        <v>0</v>
      </c>
      <c r="DL144" s="14">
        <v>0</v>
      </c>
      <c r="DM144" s="14">
        <v>0</v>
      </c>
      <c r="DN144" s="14">
        <v>0</v>
      </c>
      <c r="DO144" s="14">
        <v>0</v>
      </c>
      <c r="DP144" s="14">
        <v>0</v>
      </c>
      <c r="DQ144" s="14">
        <v>0</v>
      </c>
      <c r="DR144" s="14">
        <f t="shared" si="56"/>
        <v>0</v>
      </c>
      <c r="DS144" s="14">
        <v>0</v>
      </c>
      <c r="DT144" s="14">
        <v>0</v>
      </c>
      <c r="DU144" s="14">
        <v>0</v>
      </c>
      <c r="DV144" s="14">
        <v>0</v>
      </c>
      <c r="DW144" s="14">
        <v>0</v>
      </c>
      <c r="DX144" s="14">
        <v>0</v>
      </c>
      <c r="DY144" s="14">
        <v>0</v>
      </c>
      <c r="DZ144" s="14">
        <v>0</v>
      </c>
      <c r="EA144" s="14">
        <f t="shared" si="57"/>
        <v>0</v>
      </c>
      <c r="EB144" s="14">
        <f t="shared" si="58"/>
        <v>0</v>
      </c>
      <c r="EC144" s="14">
        <v>0</v>
      </c>
      <c r="ED144" s="14">
        <v>0</v>
      </c>
      <c r="EE144" s="14">
        <f t="shared" si="62"/>
        <v>0</v>
      </c>
      <c r="EF144" s="14">
        <v>5</v>
      </c>
      <c r="EG144" s="14">
        <v>5</v>
      </c>
      <c r="EH144" s="14">
        <v>5</v>
      </c>
      <c r="EI144" s="14">
        <v>5</v>
      </c>
      <c r="EJ144" s="14">
        <f t="shared" si="63"/>
        <v>20</v>
      </c>
    </row>
    <row r="145" spans="1:250" s="14" customFormat="1">
      <c r="A145" s="14">
        <v>136</v>
      </c>
      <c r="B145" s="61">
        <v>2</v>
      </c>
      <c r="C145" s="60">
        <v>1</v>
      </c>
      <c r="D145" s="14">
        <v>1</v>
      </c>
      <c r="E145" s="14">
        <v>1</v>
      </c>
      <c r="F145" s="14" t="s">
        <v>1928</v>
      </c>
      <c r="G145" s="14" t="s">
        <v>1977</v>
      </c>
      <c r="H145" s="14" t="s">
        <v>4471</v>
      </c>
      <c r="I145" s="14" t="s">
        <v>2320</v>
      </c>
      <c r="J145" s="14" t="s">
        <v>1955</v>
      </c>
      <c r="K145" s="1" t="s">
        <v>4472</v>
      </c>
      <c r="L145" s="14">
        <v>7</v>
      </c>
      <c r="M145" s="14">
        <v>1</v>
      </c>
      <c r="N145" s="14">
        <v>9</v>
      </c>
      <c r="O145" s="14" t="s">
        <v>4473</v>
      </c>
      <c r="P145" s="14" t="s">
        <v>2469</v>
      </c>
      <c r="Q145" s="14" t="s">
        <v>4474</v>
      </c>
      <c r="R145" s="14" t="s">
        <v>4475</v>
      </c>
      <c r="S145" s="14" t="s">
        <v>2754</v>
      </c>
      <c r="T145" s="14" t="s">
        <v>4476</v>
      </c>
      <c r="U145" s="14" t="s">
        <v>4477</v>
      </c>
      <c r="V145" s="14" t="s">
        <v>4478</v>
      </c>
      <c r="W145" s="14" t="s">
        <v>4479</v>
      </c>
      <c r="AX145" s="14">
        <v>2</v>
      </c>
      <c r="AZ145" s="14">
        <v>1</v>
      </c>
      <c r="BA145" s="14">
        <v>6</v>
      </c>
      <c r="BC145" s="14">
        <v>97</v>
      </c>
      <c r="BD145" s="14">
        <v>0</v>
      </c>
      <c r="BE145" s="14">
        <v>3</v>
      </c>
      <c r="BF145" s="14">
        <v>2</v>
      </c>
      <c r="BG145" s="14">
        <v>2</v>
      </c>
      <c r="BH145" s="14">
        <v>152.4</v>
      </c>
      <c r="BI145" s="14">
        <v>25.39</v>
      </c>
      <c r="BJ145" s="14">
        <v>1</v>
      </c>
      <c r="BK145" s="14">
        <v>2</v>
      </c>
      <c r="BL145" s="14">
        <v>1</v>
      </c>
      <c r="BM145" s="14">
        <v>3</v>
      </c>
      <c r="BN145" s="14">
        <v>1</v>
      </c>
      <c r="BO145" s="14">
        <f>IF(BC145&gt;=85,1,0)</f>
        <v>1</v>
      </c>
      <c r="BP145" s="14">
        <f>IF(BD145=1,1,0)</f>
        <v>0</v>
      </c>
      <c r="BQ145" s="14">
        <v>0</v>
      </c>
      <c r="BR145" s="14">
        <v>1</v>
      </c>
      <c r="BS145" s="14">
        <v>0</v>
      </c>
      <c r="BT145" s="14">
        <v>1</v>
      </c>
      <c r="BU145" s="14">
        <v>1</v>
      </c>
      <c r="BV145" s="14">
        <f t="shared" si="61"/>
        <v>4</v>
      </c>
      <c r="BW145" s="14">
        <v>3</v>
      </c>
      <c r="BX145" s="14">
        <v>0</v>
      </c>
      <c r="BY145" s="14">
        <v>0</v>
      </c>
      <c r="BZ145" s="14">
        <v>0</v>
      </c>
      <c r="CA145" s="14">
        <v>0</v>
      </c>
      <c r="CB145" s="14">
        <v>0</v>
      </c>
      <c r="CC145" s="14">
        <v>0</v>
      </c>
      <c r="CD145" s="14">
        <v>0</v>
      </c>
      <c r="CE145" s="14">
        <v>0</v>
      </c>
      <c r="CF145" s="14">
        <f t="shared" si="49"/>
        <v>0</v>
      </c>
      <c r="CG145" s="14">
        <v>1</v>
      </c>
      <c r="CH145" s="14">
        <v>1</v>
      </c>
      <c r="CI145" s="14">
        <v>4</v>
      </c>
      <c r="CJ145" s="14">
        <v>1</v>
      </c>
      <c r="CK145" s="14">
        <f t="shared" si="50"/>
        <v>7</v>
      </c>
      <c r="CL145" s="14">
        <v>0</v>
      </c>
      <c r="CM145" s="14">
        <v>4</v>
      </c>
      <c r="CN145" s="14">
        <v>0</v>
      </c>
      <c r="CO145" s="14">
        <v>2</v>
      </c>
      <c r="CP145" s="14">
        <v>1</v>
      </c>
      <c r="CQ145" s="14">
        <v>1</v>
      </c>
      <c r="CR145" s="14">
        <v>4</v>
      </c>
      <c r="CS145" s="14">
        <v>1</v>
      </c>
      <c r="CT145" s="14">
        <v>60</v>
      </c>
      <c r="CU145" s="14">
        <v>1</v>
      </c>
      <c r="CV145" s="14">
        <v>1</v>
      </c>
      <c r="CW145" s="14">
        <v>1</v>
      </c>
      <c r="CX145" s="14">
        <v>1</v>
      </c>
      <c r="CY145" s="14">
        <v>0</v>
      </c>
      <c r="CZ145" s="14">
        <v>1</v>
      </c>
      <c r="DA145" s="14">
        <f t="shared" si="53"/>
        <v>5</v>
      </c>
      <c r="DB145" s="14">
        <v>1</v>
      </c>
      <c r="DC145" s="14">
        <v>1</v>
      </c>
      <c r="DD145" s="14">
        <v>1</v>
      </c>
      <c r="DE145" s="14">
        <v>1</v>
      </c>
      <c r="DF145" s="14">
        <v>0</v>
      </c>
      <c r="DG145" s="14">
        <v>1</v>
      </c>
      <c r="DH145" s="14">
        <f t="shared" si="54"/>
        <v>5</v>
      </c>
      <c r="DI145" s="14">
        <f t="shared" si="55"/>
        <v>0</v>
      </c>
      <c r="DJ145" s="14">
        <v>1</v>
      </c>
      <c r="DK145" s="14">
        <v>0</v>
      </c>
      <c r="DL145" s="14">
        <v>0</v>
      </c>
      <c r="DM145" s="14">
        <v>0</v>
      </c>
      <c r="DN145" s="14">
        <v>0</v>
      </c>
      <c r="DO145" s="14">
        <v>0</v>
      </c>
      <c r="DP145" s="14">
        <v>0</v>
      </c>
      <c r="DQ145" s="14">
        <v>0</v>
      </c>
      <c r="DR145" s="14">
        <f t="shared" si="56"/>
        <v>1</v>
      </c>
      <c r="DS145" s="14">
        <v>1</v>
      </c>
      <c r="DT145" s="14">
        <v>0</v>
      </c>
      <c r="DU145" s="14">
        <v>0</v>
      </c>
      <c r="DV145" s="14">
        <v>0</v>
      </c>
      <c r="DW145" s="14">
        <v>0</v>
      </c>
      <c r="DX145" s="14">
        <v>0</v>
      </c>
      <c r="DY145" s="14">
        <v>0</v>
      </c>
      <c r="DZ145" s="14">
        <v>0</v>
      </c>
      <c r="EA145" s="14">
        <f t="shared" si="57"/>
        <v>1</v>
      </c>
      <c r="EB145" s="14">
        <f t="shared" si="58"/>
        <v>0</v>
      </c>
      <c r="EC145" s="14">
        <v>0</v>
      </c>
      <c r="ED145" s="14">
        <v>0</v>
      </c>
      <c r="EE145" s="14">
        <f t="shared" si="62"/>
        <v>0</v>
      </c>
      <c r="EF145" s="14">
        <v>5</v>
      </c>
      <c r="EG145" s="14">
        <v>5</v>
      </c>
      <c r="EH145" s="14">
        <v>5</v>
      </c>
      <c r="EI145" s="14">
        <v>5</v>
      </c>
      <c r="EJ145" s="14">
        <f t="shared" si="63"/>
        <v>20</v>
      </c>
    </row>
    <row r="146" spans="1:250" s="14" customFormat="1">
      <c r="A146" s="14">
        <v>137</v>
      </c>
      <c r="B146" s="14">
        <v>1</v>
      </c>
      <c r="C146" s="60">
        <v>0</v>
      </c>
      <c r="D146" s="14">
        <v>1</v>
      </c>
      <c r="E146" s="14">
        <v>1</v>
      </c>
      <c r="F146" s="14" t="s">
        <v>2048</v>
      </c>
      <c r="G146" s="14" t="s">
        <v>2322</v>
      </c>
      <c r="H146" s="14" t="s">
        <v>2100</v>
      </c>
      <c r="I146" s="14" t="s">
        <v>1977</v>
      </c>
      <c r="J146" s="14" t="s">
        <v>1928</v>
      </c>
      <c r="K146" s="14" t="s">
        <v>3050</v>
      </c>
      <c r="L146" s="14">
        <v>5</v>
      </c>
      <c r="M146" s="14">
        <v>17</v>
      </c>
      <c r="N146" s="14">
        <v>9</v>
      </c>
      <c r="O146" s="14" t="s">
        <v>3051</v>
      </c>
      <c r="P146" s="14" t="s">
        <v>2335</v>
      </c>
      <c r="Q146" s="14" t="s">
        <v>2366</v>
      </c>
      <c r="R146" s="14" t="s">
        <v>2725</v>
      </c>
      <c r="S146" s="14" t="s">
        <v>3018</v>
      </c>
      <c r="T146" s="14" t="s">
        <v>3052</v>
      </c>
      <c r="U146" s="14" t="s">
        <v>3053</v>
      </c>
      <c r="V146" s="14" t="s">
        <v>3021</v>
      </c>
      <c r="W146" s="14" t="s">
        <v>3054</v>
      </c>
      <c r="AX146" s="14">
        <v>2</v>
      </c>
      <c r="AY146" s="14">
        <v>0</v>
      </c>
      <c r="AZ146" s="14">
        <v>2</v>
      </c>
      <c r="BB146" s="14">
        <v>45</v>
      </c>
      <c r="BC146" s="14">
        <v>78</v>
      </c>
      <c r="BD146" s="14">
        <v>1</v>
      </c>
      <c r="BE146" s="14">
        <v>2</v>
      </c>
      <c r="BF146" s="14">
        <v>1</v>
      </c>
      <c r="BG146" s="14">
        <v>4</v>
      </c>
      <c r="BH146" s="14">
        <v>175.3</v>
      </c>
      <c r="BI146" s="14">
        <v>26.58</v>
      </c>
      <c r="BJ146" s="14">
        <v>1</v>
      </c>
      <c r="BK146" s="14">
        <v>0</v>
      </c>
      <c r="BL146" s="14">
        <v>4</v>
      </c>
      <c r="BM146" s="14">
        <v>3</v>
      </c>
      <c r="BN146" s="14">
        <v>1</v>
      </c>
      <c r="BO146" s="14">
        <f>IF(BE146&gt;=85,1,0)</f>
        <v>0</v>
      </c>
      <c r="BP146" s="14">
        <f>IF(BF146=1,1,0)</f>
        <v>1</v>
      </c>
      <c r="BQ146" s="14">
        <v>1</v>
      </c>
      <c r="BR146" s="14">
        <v>1</v>
      </c>
      <c r="BS146" s="14">
        <v>1</v>
      </c>
      <c r="BT146" s="14">
        <v>1</v>
      </c>
      <c r="BU146" s="14">
        <v>1</v>
      </c>
      <c r="BV146" s="14">
        <f t="shared" si="61"/>
        <v>6</v>
      </c>
      <c r="BW146" s="14">
        <v>4</v>
      </c>
      <c r="BX146" s="14">
        <v>1</v>
      </c>
      <c r="BY146" s="14">
        <v>1</v>
      </c>
      <c r="BZ146" s="14">
        <v>1</v>
      </c>
      <c r="CA146" s="14">
        <v>0</v>
      </c>
      <c r="CB146" s="14">
        <v>0</v>
      </c>
      <c r="CC146" s="14">
        <v>0</v>
      </c>
      <c r="CD146" s="14">
        <v>0</v>
      </c>
      <c r="CE146" s="14">
        <v>0</v>
      </c>
      <c r="CF146" s="14">
        <f t="shared" si="49"/>
        <v>3</v>
      </c>
      <c r="CG146" s="14">
        <v>5</v>
      </c>
      <c r="CH146" s="14">
        <v>5</v>
      </c>
      <c r="CI146" s="14">
        <v>5</v>
      </c>
      <c r="CJ146" s="14">
        <v>5</v>
      </c>
      <c r="CK146" s="14">
        <f t="shared" si="50"/>
        <v>20</v>
      </c>
      <c r="CL146" s="14">
        <v>1</v>
      </c>
      <c r="CM146" s="14">
        <v>5</v>
      </c>
      <c r="CN146" s="14">
        <v>0</v>
      </c>
      <c r="CO146" s="14">
        <v>3</v>
      </c>
      <c r="CP146" s="14">
        <v>1</v>
      </c>
      <c r="CQ146" s="14">
        <v>3</v>
      </c>
      <c r="CR146" s="14">
        <v>3</v>
      </c>
      <c r="CS146" s="14">
        <v>3</v>
      </c>
      <c r="CT146" s="14">
        <v>70</v>
      </c>
      <c r="CU146" s="14">
        <v>1</v>
      </c>
      <c r="CV146" s="14">
        <v>1</v>
      </c>
      <c r="CW146" s="14">
        <v>1</v>
      </c>
      <c r="CX146" s="14">
        <v>1</v>
      </c>
      <c r="CY146" s="14">
        <v>1</v>
      </c>
      <c r="CZ146" s="14">
        <v>1</v>
      </c>
      <c r="DA146" s="14">
        <f t="shared" si="53"/>
        <v>6</v>
      </c>
      <c r="DB146" s="14">
        <v>1</v>
      </c>
      <c r="DC146" s="14">
        <v>1</v>
      </c>
      <c r="DD146" s="14">
        <v>1</v>
      </c>
      <c r="DE146" s="14">
        <v>1</v>
      </c>
      <c r="DF146" s="14">
        <v>1</v>
      </c>
      <c r="DG146" s="14">
        <v>1</v>
      </c>
      <c r="DH146" s="14">
        <f t="shared" si="54"/>
        <v>6</v>
      </c>
      <c r="DI146" s="14">
        <f t="shared" si="55"/>
        <v>0</v>
      </c>
      <c r="DJ146" s="14">
        <v>1</v>
      </c>
      <c r="DK146" s="14">
        <v>1</v>
      </c>
      <c r="DL146" s="14">
        <v>1</v>
      </c>
      <c r="DM146" s="14">
        <v>1</v>
      </c>
      <c r="DN146" s="14">
        <v>1</v>
      </c>
      <c r="DO146" s="14">
        <v>1</v>
      </c>
      <c r="DP146" s="14">
        <v>1</v>
      </c>
      <c r="DQ146" s="14">
        <v>1</v>
      </c>
      <c r="DR146" s="14">
        <f t="shared" si="56"/>
        <v>8</v>
      </c>
      <c r="DS146" s="14">
        <v>1</v>
      </c>
      <c r="DT146" s="14">
        <v>1</v>
      </c>
      <c r="DU146" s="14">
        <v>1</v>
      </c>
      <c r="DV146" s="14">
        <v>1</v>
      </c>
      <c r="DW146" s="14">
        <v>1</v>
      </c>
      <c r="DX146" s="14">
        <v>1</v>
      </c>
      <c r="DY146" s="14">
        <v>1</v>
      </c>
      <c r="DZ146" s="14">
        <v>1</v>
      </c>
      <c r="EA146" s="14">
        <f t="shared" si="57"/>
        <v>8</v>
      </c>
      <c r="EB146" s="14">
        <f t="shared" si="58"/>
        <v>0</v>
      </c>
      <c r="EC146" s="14">
        <v>3</v>
      </c>
      <c r="ED146" s="14">
        <v>2</v>
      </c>
      <c r="EE146" s="14">
        <f t="shared" si="62"/>
        <v>5</v>
      </c>
      <c r="EF146" s="14">
        <v>3</v>
      </c>
      <c r="EG146" s="14">
        <v>3</v>
      </c>
      <c r="EH146" s="14">
        <v>3</v>
      </c>
      <c r="EI146" s="14">
        <v>3</v>
      </c>
      <c r="EJ146" s="14">
        <f t="shared" si="63"/>
        <v>12</v>
      </c>
    </row>
    <row r="147" spans="1:250" s="14" customFormat="1">
      <c r="A147" s="14">
        <v>138</v>
      </c>
      <c r="B147" s="61">
        <v>1</v>
      </c>
      <c r="C147" s="60">
        <v>1</v>
      </c>
      <c r="D147" s="14">
        <v>1</v>
      </c>
      <c r="E147" s="14">
        <v>2</v>
      </c>
      <c r="K147" s="1"/>
      <c r="L147" s="14">
        <v>0</v>
      </c>
      <c r="M147" s="14">
        <v>0</v>
      </c>
      <c r="N147" s="14">
        <v>0</v>
      </c>
      <c r="AX147" s="14">
        <v>2</v>
      </c>
      <c r="AY147" s="14">
        <v>1</v>
      </c>
      <c r="AZ147" s="14">
        <v>2</v>
      </c>
      <c r="BA147" s="14">
        <v>0</v>
      </c>
      <c r="BC147" s="14">
        <v>38</v>
      </c>
      <c r="BD147" s="14">
        <v>0</v>
      </c>
      <c r="BE147" s="14">
        <v>1</v>
      </c>
      <c r="BF147" s="14">
        <v>1</v>
      </c>
      <c r="BG147" s="14">
        <v>1</v>
      </c>
      <c r="BH147" s="14">
        <v>174</v>
      </c>
      <c r="BI147" s="14">
        <v>19.48</v>
      </c>
      <c r="BJ147" s="14">
        <v>0</v>
      </c>
      <c r="BK147" s="14">
        <v>0</v>
      </c>
      <c r="BL147" s="14">
        <v>5</v>
      </c>
      <c r="BM147" s="14">
        <v>1</v>
      </c>
      <c r="BN147" s="14">
        <v>0</v>
      </c>
      <c r="BO147" s="14">
        <f>IF(BC147&gt;=85,1,0)</f>
        <v>0</v>
      </c>
      <c r="BP147" s="14">
        <f>IF(BD147=1,1,0)</f>
        <v>0</v>
      </c>
      <c r="BQ147" s="14">
        <v>0</v>
      </c>
      <c r="BR147" s="14">
        <v>0</v>
      </c>
      <c r="BS147" s="14">
        <v>0</v>
      </c>
      <c r="BT147" s="14">
        <v>1</v>
      </c>
      <c r="BU147" s="14">
        <v>0</v>
      </c>
      <c r="BV147" s="14">
        <f t="shared" si="61"/>
        <v>1</v>
      </c>
      <c r="BW147" s="14">
        <v>1</v>
      </c>
      <c r="BX147" s="14">
        <v>0</v>
      </c>
      <c r="BY147" s="14">
        <v>0</v>
      </c>
      <c r="BZ147" s="14">
        <v>0</v>
      </c>
      <c r="CA147" s="14">
        <v>0</v>
      </c>
      <c r="CB147" s="14">
        <v>0</v>
      </c>
      <c r="CC147" s="14">
        <v>0</v>
      </c>
      <c r="CD147" s="14">
        <v>0</v>
      </c>
      <c r="CE147" s="14">
        <v>0</v>
      </c>
      <c r="CF147" s="14">
        <f t="shared" si="49"/>
        <v>0</v>
      </c>
      <c r="CG147" s="14">
        <v>5</v>
      </c>
      <c r="CH147" s="14">
        <v>5</v>
      </c>
      <c r="CI147" s="14">
        <v>5</v>
      </c>
      <c r="CJ147" s="14">
        <v>5</v>
      </c>
      <c r="CK147" s="14">
        <f t="shared" si="50"/>
        <v>20</v>
      </c>
      <c r="CL147" s="14">
        <v>0</v>
      </c>
      <c r="CM147" s="14">
        <v>2</v>
      </c>
      <c r="CN147" s="14">
        <v>0</v>
      </c>
      <c r="CO147" s="14">
        <v>2</v>
      </c>
      <c r="CP147" s="14">
        <v>1</v>
      </c>
      <c r="CQ147" s="14">
        <v>4</v>
      </c>
      <c r="CR147" s="14">
        <v>2</v>
      </c>
      <c r="CS147" s="14">
        <v>1</v>
      </c>
      <c r="CT147" s="14">
        <v>70</v>
      </c>
      <c r="CU147" s="14">
        <v>1</v>
      </c>
      <c r="CV147" s="14">
        <v>1</v>
      </c>
      <c r="CW147" s="14">
        <v>1</v>
      </c>
      <c r="CX147" s="14">
        <v>1</v>
      </c>
      <c r="CY147" s="14">
        <v>1</v>
      </c>
      <c r="CZ147" s="14">
        <v>1</v>
      </c>
      <c r="DA147" s="14">
        <f t="shared" si="53"/>
        <v>6</v>
      </c>
      <c r="DB147" s="14">
        <v>1</v>
      </c>
      <c r="DC147" s="14">
        <v>1</v>
      </c>
      <c r="DD147" s="14">
        <v>1</v>
      </c>
      <c r="DE147" s="14">
        <v>1</v>
      </c>
      <c r="DF147" s="14">
        <v>1</v>
      </c>
      <c r="DG147" s="14">
        <v>1</v>
      </c>
      <c r="DH147" s="14">
        <f t="shared" si="54"/>
        <v>6</v>
      </c>
      <c r="DI147" s="14">
        <f t="shared" si="55"/>
        <v>0</v>
      </c>
      <c r="DJ147" s="14">
        <v>1</v>
      </c>
      <c r="DK147" s="14">
        <v>1</v>
      </c>
      <c r="DL147" s="14">
        <v>1</v>
      </c>
      <c r="DM147" s="14">
        <v>1</v>
      </c>
      <c r="DN147" s="14">
        <v>1</v>
      </c>
      <c r="DO147" s="14">
        <v>1</v>
      </c>
      <c r="DP147" s="14">
        <v>1</v>
      </c>
      <c r="DQ147" s="14">
        <v>1</v>
      </c>
      <c r="DR147" s="14">
        <f t="shared" si="56"/>
        <v>8</v>
      </c>
      <c r="DS147" s="14">
        <v>1</v>
      </c>
      <c r="DT147" s="14">
        <v>1</v>
      </c>
      <c r="DU147" s="14">
        <v>1</v>
      </c>
      <c r="DV147" s="14">
        <v>1</v>
      </c>
      <c r="DW147" s="14">
        <v>1</v>
      </c>
      <c r="DX147" s="14">
        <v>1</v>
      </c>
      <c r="DY147" s="14">
        <v>1</v>
      </c>
      <c r="DZ147" s="14">
        <v>1</v>
      </c>
      <c r="EA147" s="14">
        <f t="shared" si="57"/>
        <v>8</v>
      </c>
      <c r="EB147" s="14">
        <f t="shared" si="58"/>
        <v>0</v>
      </c>
      <c r="EC147" s="14">
        <v>0</v>
      </c>
      <c r="ED147" s="14">
        <v>0</v>
      </c>
      <c r="EE147" s="14">
        <f t="shared" si="62"/>
        <v>0</v>
      </c>
      <c r="EF147" s="14">
        <v>5</v>
      </c>
      <c r="EG147" s="14">
        <v>5</v>
      </c>
      <c r="EH147" s="14">
        <v>5</v>
      </c>
      <c r="EI147" s="14">
        <v>5</v>
      </c>
      <c r="EJ147" s="14">
        <f t="shared" si="63"/>
        <v>20</v>
      </c>
    </row>
    <row r="148" spans="1:250" s="14" customFormat="1">
      <c r="A148" s="14">
        <v>139</v>
      </c>
      <c r="B148" s="14">
        <v>2</v>
      </c>
      <c r="C148" s="60">
        <v>0</v>
      </c>
      <c r="D148" s="14">
        <v>1</v>
      </c>
      <c r="E148" s="14">
        <v>1</v>
      </c>
      <c r="F148" s="14" t="s">
        <v>2670</v>
      </c>
      <c r="G148" s="14" t="s">
        <v>3055</v>
      </c>
      <c r="H148" s="14" t="s">
        <v>1928</v>
      </c>
      <c r="K148" s="14" t="s">
        <v>3056</v>
      </c>
      <c r="L148" s="14">
        <v>3</v>
      </c>
      <c r="M148" s="14">
        <v>7</v>
      </c>
      <c r="N148" s="14">
        <v>7</v>
      </c>
      <c r="O148" s="14" t="s">
        <v>2560</v>
      </c>
      <c r="P148" s="14" t="s">
        <v>3057</v>
      </c>
      <c r="Q148" s="14" t="s">
        <v>3058</v>
      </c>
      <c r="R148" s="14" t="s">
        <v>3059</v>
      </c>
      <c r="S148" s="14" t="s">
        <v>3060</v>
      </c>
      <c r="T148" s="14" t="s">
        <v>3061</v>
      </c>
      <c r="U148" s="14" t="s">
        <v>3062</v>
      </c>
      <c r="AX148" s="14">
        <v>2</v>
      </c>
      <c r="AY148" s="14">
        <v>1</v>
      </c>
      <c r="AZ148" s="14">
        <v>2</v>
      </c>
      <c r="BB148" s="14">
        <v>75</v>
      </c>
      <c r="BC148" s="14">
        <v>87</v>
      </c>
      <c r="BD148" s="14">
        <v>0</v>
      </c>
      <c r="BE148" s="14">
        <v>1</v>
      </c>
      <c r="BF148" s="14">
        <v>1</v>
      </c>
      <c r="BG148" s="14">
        <v>2</v>
      </c>
      <c r="BH148" s="14">
        <v>162.6</v>
      </c>
      <c r="BI148" s="14">
        <v>19.11</v>
      </c>
      <c r="BJ148" s="14">
        <v>0</v>
      </c>
      <c r="BK148" s="14">
        <v>0</v>
      </c>
      <c r="BL148" s="14">
        <v>2</v>
      </c>
      <c r="BM148" s="14">
        <v>3</v>
      </c>
      <c r="BN148" s="14">
        <v>0</v>
      </c>
      <c r="BO148" s="14">
        <f>IF(BE148&gt;=85,1,0)</f>
        <v>0</v>
      </c>
      <c r="BP148" s="14">
        <f>IF(BF148=1,1,0)</f>
        <v>1</v>
      </c>
      <c r="BQ148" s="14">
        <v>0</v>
      </c>
      <c r="BR148" s="14">
        <v>1</v>
      </c>
      <c r="BS148" s="14">
        <v>0</v>
      </c>
      <c r="BT148" s="14">
        <v>1</v>
      </c>
      <c r="BU148" s="14">
        <v>1</v>
      </c>
      <c r="BV148" s="14">
        <f t="shared" si="61"/>
        <v>4</v>
      </c>
      <c r="BW148" s="14">
        <v>2</v>
      </c>
      <c r="BX148" s="14">
        <v>1</v>
      </c>
      <c r="BY148" s="14">
        <v>1</v>
      </c>
      <c r="BZ148" s="14">
        <v>1</v>
      </c>
      <c r="CA148" s="14">
        <v>1</v>
      </c>
      <c r="CB148" s="14">
        <v>1</v>
      </c>
      <c r="CC148" s="14">
        <v>1</v>
      </c>
      <c r="CD148" s="14">
        <v>1</v>
      </c>
      <c r="CE148" s="14">
        <v>1</v>
      </c>
      <c r="CF148" s="14">
        <f t="shared" si="49"/>
        <v>8</v>
      </c>
      <c r="CG148" s="14">
        <v>1</v>
      </c>
      <c r="CH148" s="14">
        <v>1</v>
      </c>
      <c r="CI148" s="14">
        <v>1</v>
      </c>
      <c r="CJ148" s="14">
        <v>1</v>
      </c>
      <c r="CK148" s="14">
        <f t="shared" si="50"/>
        <v>4</v>
      </c>
      <c r="CL148" s="14">
        <v>0</v>
      </c>
      <c r="CM148" s="14">
        <v>4</v>
      </c>
      <c r="CN148" s="14">
        <v>0</v>
      </c>
      <c r="CO148" s="14">
        <v>1</v>
      </c>
      <c r="CP148" s="14">
        <v>2</v>
      </c>
      <c r="CQ148" s="14">
        <v>1</v>
      </c>
      <c r="CR148" s="14">
        <v>1</v>
      </c>
      <c r="CS148" s="14">
        <v>4</v>
      </c>
      <c r="CT148" s="14">
        <v>80</v>
      </c>
      <c r="CU148" s="14">
        <v>0</v>
      </c>
      <c r="CV148" s="14">
        <v>0</v>
      </c>
      <c r="CW148" s="14">
        <v>0</v>
      </c>
      <c r="CX148" s="14">
        <v>1</v>
      </c>
      <c r="CY148" s="14">
        <v>1</v>
      </c>
      <c r="CZ148" s="14">
        <v>1</v>
      </c>
      <c r="DA148" s="14">
        <f t="shared" si="53"/>
        <v>3</v>
      </c>
      <c r="DB148" s="14">
        <v>0</v>
      </c>
      <c r="DC148" s="14">
        <v>0</v>
      </c>
      <c r="DD148" s="14">
        <v>0</v>
      </c>
      <c r="DE148" s="14">
        <v>1</v>
      </c>
      <c r="DF148" s="14">
        <v>1</v>
      </c>
      <c r="DG148" s="14">
        <v>1</v>
      </c>
      <c r="DH148" s="14">
        <f t="shared" si="54"/>
        <v>3</v>
      </c>
      <c r="DI148" s="14">
        <f t="shared" si="55"/>
        <v>0</v>
      </c>
      <c r="DJ148" s="14">
        <v>0</v>
      </c>
      <c r="DK148" s="14">
        <v>0</v>
      </c>
      <c r="DL148" s="14">
        <v>0</v>
      </c>
      <c r="DM148" s="14">
        <v>0</v>
      </c>
      <c r="DN148" s="14">
        <v>0</v>
      </c>
      <c r="DO148" s="14">
        <v>0</v>
      </c>
      <c r="DP148" s="14">
        <v>0</v>
      </c>
      <c r="DQ148" s="14">
        <v>0</v>
      </c>
      <c r="DR148" s="14">
        <f t="shared" si="56"/>
        <v>0</v>
      </c>
      <c r="DS148" s="14">
        <v>0</v>
      </c>
      <c r="DT148" s="14">
        <v>0</v>
      </c>
      <c r="DU148" s="14">
        <v>0</v>
      </c>
      <c r="DV148" s="14">
        <v>0</v>
      </c>
      <c r="DW148" s="14">
        <v>0</v>
      </c>
      <c r="DX148" s="14">
        <v>0</v>
      </c>
      <c r="DY148" s="14">
        <v>0</v>
      </c>
      <c r="DZ148" s="14">
        <v>0</v>
      </c>
      <c r="EA148" s="14">
        <f t="shared" si="57"/>
        <v>0</v>
      </c>
      <c r="EB148" s="14">
        <f t="shared" si="58"/>
        <v>0</v>
      </c>
      <c r="EC148" s="14">
        <v>0</v>
      </c>
      <c r="ED148" s="14">
        <v>0</v>
      </c>
      <c r="EE148" s="14">
        <f t="shared" si="62"/>
        <v>0</v>
      </c>
      <c r="EF148" s="14">
        <v>5</v>
      </c>
      <c r="EG148" s="14">
        <v>5</v>
      </c>
      <c r="EH148" s="14">
        <v>5</v>
      </c>
      <c r="EI148" s="14">
        <v>5</v>
      </c>
      <c r="EJ148" s="14">
        <f t="shared" si="63"/>
        <v>20</v>
      </c>
    </row>
    <row r="149" spans="1:250" s="14" customFormat="1">
      <c r="A149" s="14">
        <v>140</v>
      </c>
      <c r="B149" s="14">
        <v>2</v>
      </c>
      <c r="C149" s="60">
        <v>1</v>
      </c>
      <c r="D149" s="14">
        <v>1</v>
      </c>
      <c r="E149" s="14">
        <v>1</v>
      </c>
      <c r="F149" s="14" t="s">
        <v>1928</v>
      </c>
      <c r="G149" s="14" t="s">
        <v>2100</v>
      </c>
      <c r="K149" s="1" t="s">
        <v>3357</v>
      </c>
      <c r="L149" s="14">
        <v>2</v>
      </c>
      <c r="M149" s="14">
        <v>9</v>
      </c>
      <c r="N149" s="14">
        <v>10</v>
      </c>
      <c r="O149" s="14" t="s">
        <v>2335</v>
      </c>
      <c r="P149" s="14" t="s">
        <v>3358</v>
      </c>
      <c r="Q149" s="14" t="s">
        <v>3359</v>
      </c>
      <c r="R149" s="14" t="s">
        <v>3360</v>
      </c>
      <c r="S149" s="14" t="s">
        <v>3361</v>
      </c>
      <c r="T149" s="14" t="s">
        <v>3362</v>
      </c>
      <c r="U149" s="14" t="s">
        <v>2611</v>
      </c>
      <c r="V149" s="14" t="s">
        <v>3352</v>
      </c>
      <c r="W149" s="14" t="s">
        <v>3363</v>
      </c>
      <c r="X149" s="14" t="s">
        <v>3364</v>
      </c>
      <c r="AX149" s="14">
        <v>2</v>
      </c>
      <c r="AY149" s="14">
        <v>1</v>
      </c>
      <c r="AZ149" s="14">
        <v>2</v>
      </c>
      <c r="BA149" s="14">
        <v>4</v>
      </c>
      <c r="BC149" s="14">
        <v>69</v>
      </c>
      <c r="BD149" s="14">
        <v>0</v>
      </c>
      <c r="BE149" s="14">
        <v>1</v>
      </c>
      <c r="BF149" s="14">
        <v>1</v>
      </c>
      <c r="BG149" s="14">
        <v>2</v>
      </c>
      <c r="BI149" s="14">
        <v>34.020000000000003</v>
      </c>
      <c r="BJ149" s="14">
        <v>0</v>
      </c>
      <c r="BK149" s="14">
        <v>0</v>
      </c>
      <c r="BL149" s="14">
        <v>5</v>
      </c>
      <c r="BM149" s="14">
        <v>3</v>
      </c>
      <c r="BN149" s="14">
        <v>0</v>
      </c>
      <c r="BO149" s="14">
        <f>IF(BC149&gt;=85,1,0)</f>
        <v>0</v>
      </c>
      <c r="BP149" s="14">
        <f>IF(BD149=1,1,0)</f>
        <v>0</v>
      </c>
      <c r="BQ149" s="14">
        <v>0</v>
      </c>
      <c r="BR149" s="14">
        <v>0</v>
      </c>
      <c r="BS149" s="14">
        <v>0</v>
      </c>
      <c r="BT149" s="14">
        <v>1</v>
      </c>
      <c r="BU149" s="14">
        <v>0</v>
      </c>
      <c r="BV149" s="14">
        <f t="shared" si="61"/>
        <v>1</v>
      </c>
      <c r="BW149" s="14">
        <v>1</v>
      </c>
      <c r="BX149" s="14">
        <v>0</v>
      </c>
      <c r="BY149" s="14">
        <v>0</v>
      </c>
      <c r="BZ149" s="14">
        <v>0</v>
      </c>
      <c r="CA149" s="14">
        <v>0</v>
      </c>
      <c r="CB149" s="14">
        <v>0</v>
      </c>
      <c r="CC149" s="14">
        <v>0</v>
      </c>
      <c r="CD149" s="14">
        <v>0</v>
      </c>
      <c r="CE149" s="14">
        <v>0</v>
      </c>
      <c r="CF149" s="14">
        <f t="shared" si="49"/>
        <v>0</v>
      </c>
      <c r="CG149" s="14">
        <v>5</v>
      </c>
      <c r="CH149" s="14">
        <v>5</v>
      </c>
      <c r="CI149" s="14">
        <v>5</v>
      </c>
      <c r="CJ149" s="14">
        <v>5</v>
      </c>
      <c r="CK149" s="14">
        <f t="shared" si="50"/>
        <v>20</v>
      </c>
      <c r="CL149" s="14">
        <v>0</v>
      </c>
      <c r="CM149" s="14">
        <v>1</v>
      </c>
      <c r="CN149" s="14">
        <v>0</v>
      </c>
      <c r="CO149" s="14">
        <v>2</v>
      </c>
      <c r="CP149" s="14">
        <v>1</v>
      </c>
      <c r="CQ149" s="14">
        <v>1</v>
      </c>
      <c r="CR149" s="14">
        <v>1</v>
      </c>
      <c r="CS149" s="14">
        <v>1</v>
      </c>
      <c r="CT149" s="14">
        <v>90</v>
      </c>
      <c r="CU149" s="14">
        <v>1</v>
      </c>
      <c r="CV149" s="14">
        <v>1</v>
      </c>
      <c r="CW149" s="14">
        <v>1</v>
      </c>
      <c r="CX149" s="14">
        <v>1</v>
      </c>
      <c r="CY149" s="14">
        <v>1</v>
      </c>
      <c r="CZ149" s="14">
        <v>1</v>
      </c>
      <c r="DA149" s="14">
        <f t="shared" si="53"/>
        <v>6</v>
      </c>
      <c r="DB149" s="14">
        <v>1</v>
      </c>
      <c r="DC149" s="14">
        <v>1</v>
      </c>
      <c r="DD149" s="14">
        <v>1</v>
      </c>
      <c r="DE149" s="14">
        <v>1</v>
      </c>
      <c r="DF149" s="14">
        <v>1</v>
      </c>
      <c r="DG149" s="14">
        <v>1</v>
      </c>
      <c r="DH149" s="14">
        <f t="shared" si="54"/>
        <v>6</v>
      </c>
      <c r="DI149" s="14">
        <f t="shared" si="55"/>
        <v>0</v>
      </c>
      <c r="DJ149" s="14">
        <v>1</v>
      </c>
      <c r="DK149" s="14">
        <v>1</v>
      </c>
      <c r="DL149" s="14">
        <v>1</v>
      </c>
      <c r="DM149" s="14">
        <v>1</v>
      </c>
      <c r="DN149" s="14">
        <v>1</v>
      </c>
      <c r="DO149" s="14">
        <v>1</v>
      </c>
      <c r="DP149" s="14">
        <v>1</v>
      </c>
      <c r="DQ149" s="14">
        <v>1</v>
      </c>
      <c r="DR149" s="14">
        <f t="shared" si="56"/>
        <v>8</v>
      </c>
      <c r="DS149" s="14">
        <v>1</v>
      </c>
      <c r="DT149" s="14">
        <v>1</v>
      </c>
      <c r="DU149" s="14">
        <v>1</v>
      </c>
      <c r="DV149" s="14">
        <v>1</v>
      </c>
      <c r="DW149" s="14">
        <v>1</v>
      </c>
      <c r="DX149" s="14">
        <v>1</v>
      </c>
      <c r="DY149" s="14">
        <v>1</v>
      </c>
      <c r="DZ149" s="14">
        <v>1</v>
      </c>
      <c r="EA149" s="14">
        <f t="shared" si="57"/>
        <v>8</v>
      </c>
      <c r="EB149" s="14">
        <f t="shared" si="58"/>
        <v>0</v>
      </c>
      <c r="EC149" s="14">
        <v>0</v>
      </c>
      <c r="ED149" s="14">
        <v>0</v>
      </c>
      <c r="EE149" s="14">
        <f t="shared" si="62"/>
        <v>0</v>
      </c>
      <c r="EF149" s="14">
        <v>5</v>
      </c>
      <c r="EG149" s="14">
        <v>5</v>
      </c>
      <c r="EH149" s="14">
        <v>5</v>
      </c>
      <c r="EI149" s="14">
        <v>5</v>
      </c>
      <c r="EJ149" s="14">
        <f t="shared" si="63"/>
        <v>20</v>
      </c>
    </row>
    <row r="150" spans="1:250" s="14" customFormat="1">
      <c r="A150" s="14">
        <v>141</v>
      </c>
      <c r="B150" s="61">
        <v>1</v>
      </c>
      <c r="C150" s="60">
        <v>1</v>
      </c>
      <c r="D150" s="14">
        <v>1</v>
      </c>
      <c r="E150" s="14">
        <v>1</v>
      </c>
      <c r="F150" s="14" t="s">
        <v>3242</v>
      </c>
      <c r="G150" s="14" t="s">
        <v>1941</v>
      </c>
      <c r="H150" s="14" t="s">
        <v>1977</v>
      </c>
      <c r="I150" s="14" t="s">
        <v>1928</v>
      </c>
      <c r="K150" s="1" t="s">
        <v>4334</v>
      </c>
      <c r="L150" s="14">
        <v>4</v>
      </c>
      <c r="M150" s="14">
        <v>10</v>
      </c>
      <c r="N150" s="14">
        <v>7</v>
      </c>
      <c r="O150" s="14" t="s">
        <v>2335</v>
      </c>
      <c r="P150" s="14" t="s">
        <v>4335</v>
      </c>
      <c r="Q150" s="14" t="s">
        <v>2725</v>
      </c>
      <c r="R150" s="14" t="s">
        <v>4336</v>
      </c>
      <c r="S150" s="14" t="s">
        <v>2492</v>
      </c>
      <c r="T150" s="14" t="s">
        <v>4265</v>
      </c>
      <c r="U150" s="14" t="s">
        <v>2614</v>
      </c>
      <c r="AX150" s="14">
        <v>2</v>
      </c>
      <c r="AY150" s="14">
        <v>0</v>
      </c>
      <c r="AZ150" s="14">
        <v>2</v>
      </c>
      <c r="BA150" s="14">
        <v>5</v>
      </c>
      <c r="BC150" s="14">
        <v>89</v>
      </c>
      <c r="BD150" s="14">
        <v>1</v>
      </c>
      <c r="BE150" s="14">
        <v>1</v>
      </c>
      <c r="BF150" s="14">
        <v>1</v>
      </c>
      <c r="BG150" s="14">
        <v>2</v>
      </c>
      <c r="BH150" s="14">
        <v>160</v>
      </c>
      <c r="BI150" s="14">
        <v>25.15</v>
      </c>
      <c r="BJ150" s="14">
        <v>1</v>
      </c>
      <c r="BK150" s="14">
        <v>0</v>
      </c>
      <c r="BL150" s="14">
        <v>5</v>
      </c>
      <c r="BM150" s="14">
        <v>1</v>
      </c>
      <c r="BN150" s="14">
        <v>0</v>
      </c>
      <c r="BO150" s="14">
        <f>IF(BC150&gt;=85,1,0)</f>
        <v>1</v>
      </c>
      <c r="BP150" s="14">
        <f>IF(BD150=1,1,0)</f>
        <v>1</v>
      </c>
      <c r="BQ150" s="14">
        <v>0</v>
      </c>
      <c r="BR150" s="14">
        <v>0</v>
      </c>
      <c r="BS150" s="14">
        <v>0</v>
      </c>
      <c r="BT150" s="14">
        <v>1</v>
      </c>
      <c r="BU150" s="14">
        <v>0</v>
      </c>
      <c r="BV150" s="14">
        <f t="shared" si="61"/>
        <v>3</v>
      </c>
      <c r="BW150" s="14">
        <v>2</v>
      </c>
      <c r="BX150" s="14">
        <v>0</v>
      </c>
      <c r="BY150" s="14">
        <v>0</v>
      </c>
      <c r="BZ150" s="14">
        <v>0</v>
      </c>
      <c r="CA150" s="14">
        <v>0</v>
      </c>
      <c r="CB150" s="14">
        <v>0</v>
      </c>
      <c r="CC150" s="14">
        <v>0</v>
      </c>
      <c r="CD150" s="14">
        <v>0</v>
      </c>
      <c r="CE150" s="14">
        <v>1</v>
      </c>
      <c r="CF150" s="14">
        <f t="shared" si="49"/>
        <v>1</v>
      </c>
      <c r="CG150" s="14">
        <v>5</v>
      </c>
      <c r="CH150" s="14">
        <v>5</v>
      </c>
      <c r="CI150" s="14">
        <v>5</v>
      </c>
      <c r="CJ150" s="14">
        <v>5</v>
      </c>
      <c r="CK150" s="14">
        <f t="shared" si="50"/>
        <v>20</v>
      </c>
      <c r="CL150" s="14">
        <v>1</v>
      </c>
      <c r="CM150" s="14">
        <v>4</v>
      </c>
      <c r="CN150" s="14">
        <v>0</v>
      </c>
      <c r="CO150" s="14">
        <v>5</v>
      </c>
      <c r="CP150" s="14">
        <v>5</v>
      </c>
      <c r="CQ150" s="14">
        <v>5</v>
      </c>
      <c r="CR150" s="14">
        <v>5</v>
      </c>
      <c r="CS150" s="14">
        <v>5</v>
      </c>
      <c r="CT150" s="14">
        <v>90</v>
      </c>
      <c r="CU150" s="14">
        <v>1</v>
      </c>
      <c r="CV150" s="14">
        <v>1</v>
      </c>
      <c r="CW150" s="14">
        <v>1</v>
      </c>
      <c r="CX150" s="14">
        <v>1</v>
      </c>
      <c r="CY150" s="14">
        <v>1</v>
      </c>
      <c r="CZ150" s="14">
        <v>1</v>
      </c>
      <c r="DA150" s="14">
        <f t="shared" si="53"/>
        <v>6</v>
      </c>
      <c r="DB150" s="14">
        <v>1</v>
      </c>
      <c r="DC150" s="14">
        <v>1</v>
      </c>
      <c r="DD150" s="14">
        <v>1</v>
      </c>
      <c r="DE150" s="14">
        <v>1</v>
      </c>
      <c r="DF150" s="14">
        <v>1</v>
      </c>
      <c r="DG150" s="14">
        <v>1</v>
      </c>
      <c r="DH150" s="14">
        <f t="shared" si="54"/>
        <v>6</v>
      </c>
      <c r="DI150" s="14">
        <f t="shared" si="55"/>
        <v>0</v>
      </c>
      <c r="DJ150" s="14">
        <v>1</v>
      </c>
      <c r="DK150" s="14">
        <v>1</v>
      </c>
      <c r="DL150" s="14">
        <v>1</v>
      </c>
      <c r="DM150" s="14">
        <v>0</v>
      </c>
      <c r="DN150" s="14">
        <v>0</v>
      </c>
      <c r="DO150" s="14">
        <v>1</v>
      </c>
      <c r="DP150" s="14">
        <v>1</v>
      </c>
      <c r="DQ150" s="14">
        <v>1</v>
      </c>
      <c r="DR150" s="14">
        <f t="shared" si="56"/>
        <v>6</v>
      </c>
      <c r="DS150" s="14">
        <v>1</v>
      </c>
      <c r="DT150" s="14">
        <v>1</v>
      </c>
      <c r="DU150" s="14">
        <v>1</v>
      </c>
      <c r="DV150" s="14">
        <v>0</v>
      </c>
      <c r="DW150" s="14">
        <v>0</v>
      </c>
      <c r="DX150" s="14">
        <v>1</v>
      </c>
      <c r="DY150" s="14">
        <v>1</v>
      </c>
      <c r="DZ150" s="14">
        <v>1</v>
      </c>
      <c r="EA150" s="14">
        <f t="shared" si="57"/>
        <v>6</v>
      </c>
      <c r="EB150" s="14">
        <f t="shared" si="58"/>
        <v>0</v>
      </c>
      <c r="EC150" s="14">
        <v>0</v>
      </c>
      <c r="ED150" s="14">
        <v>0</v>
      </c>
      <c r="EE150" s="14">
        <f t="shared" si="62"/>
        <v>0</v>
      </c>
      <c r="EF150" s="14">
        <v>5</v>
      </c>
      <c r="EG150" s="14">
        <v>5</v>
      </c>
      <c r="EH150" s="14">
        <v>5</v>
      </c>
      <c r="EI150" s="14">
        <v>5</v>
      </c>
      <c r="EJ150" s="14">
        <f t="shared" si="63"/>
        <v>20</v>
      </c>
    </row>
    <row r="151" spans="1:250" s="14" customFormat="1">
      <c r="A151" s="14">
        <v>142</v>
      </c>
      <c r="B151" s="61">
        <v>1</v>
      </c>
      <c r="C151" s="60">
        <v>1</v>
      </c>
      <c r="D151" s="14">
        <v>3</v>
      </c>
      <c r="E151" s="14">
        <v>1</v>
      </c>
      <c r="F151" s="14" t="s">
        <v>2600</v>
      </c>
      <c r="G151" s="14" t="s">
        <v>1941</v>
      </c>
      <c r="H151" s="14" t="s">
        <v>2100</v>
      </c>
      <c r="I151" s="14" t="s">
        <v>1928</v>
      </c>
      <c r="K151" s="1" t="s">
        <v>4732</v>
      </c>
      <c r="L151" s="14">
        <v>4</v>
      </c>
      <c r="M151" s="14">
        <v>12</v>
      </c>
      <c r="N151" s="14">
        <v>7</v>
      </c>
      <c r="O151" s="14" t="s">
        <v>4733</v>
      </c>
      <c r="P151" s="14" t="s">
        <v>2335</v>
      </c>
      <c r="Q151" s="14" t="s">
        <v>2338</v>
      </c>
      <c r="R151" s="14" t="s">
        <v>2425</v>
      </c>
      <c r="S151" s="14" t="s">
        <v>4734</v>
      </c>
      <c r="T151" s="14" t="s">
        <v>4404</v>
      </c>
      <c r="U151" s="14" t="s">
        <v>2727</v>
      </c>
      <c r="AX151" s="14">
        <v>1</v>
      </c>
      <c r="AY151" s="1">
        <v>0</v>
      </c>
      <c r="AZ151" s="14">
        <v>2</v>
      </c>
      <c r="BA151" s="14">
        <v>6</v>
      </c>
      <c r="BC151" s="14">
        <v>83</v>
      </c>
      <c r="BD151" s="14">
        <v>0</v>
      </c>
      <c r="BE151" s="14">
        <v>2</v>
      </c>
      <c r="BF151" s="14">
        <v>1</v>
      </c>
      <c r="BG151" s="14">
        <v>4</v>
      </c>
      <c r="BI151" s="61">
        <v>25.7</v>
      </c>
      <c r="BJ151" s="14">
        <v>1</v>
      </c>
      <c r="BK151" s="14">
        <v>0</v>
      </c>
      <c r="BL151" s="14">
        <v>1</v>
      </c>
      <c r="BM151" s="14">
        <v>3</v>
      </c>
      <c r="BN151" s="14">
        <v>0</v>
      </c>
      <c r="BO151" s="14">
        <f>IF(BC151&gt;=85,1,0)</f>
        <v>0</v>
      </c>
      <c r="BP151" s="14">
        <f>IF(BD151=1,1,0)</f>
        <v>0</v>
      </c>
      <c r="BQ151" s="14">
        <v>1</v>
      </c>
      <c r="BR151" s="14">
        <v>1</v>
      </c>
      <c r="BS151" s="14">
        <v>1</v>
      </c>
      <c r="BT151" s="14">
        <v>1</v>
      </c>
      <c r="BU151" s="14">
        <v>1</v>
      </c>
      <c r="BV151" s="14">
        <f t="shared" si="61"/>
        <v>5</v>
      </c>
      <c r="BW151" s="14">
        <v>4</v>
      </c>
      <c r="BX151" s="14">
        <v>1</v>
      </c>
      <c r="BY151" s="14">
        <v>1</v>
      </c>
      <c r="BZ151" s="14">
        <v>0</v>
      </c>
      <c r="CA151" s="14">
        <v>1</v>
      </c>
      <c r="CB151" s="14">
        <v>0</v>
      </c>
      <c r="CC151" s="14">
        <v>1</v>
      </c>
      <c r="CD151" s="14">
        <v>0</v>
      </c>
      <c r="CE151" s="14">
        <v>0</v>
      </c>
      <c r="CF151" s="14">
        <f t="shared" si="49"/>
        <v>4</v>
      </c>
      <c r="CG151" s="14">
        <v>1</v>
      </c>
      <c r="CH151" s="14">
        <v>1</v>
      </c>
      <c r="CI151" s="14">
        <v>1</v>
      </c>
      <c r="CJ151" s="14">
        <v>1</v>
      </c>
      <c r="CK151" s="14">
        <f t="shared" si="50"/>
        <v>4</v>
      </c>
      <c r="CL151" s="14">
        <v>0</v>
      </c>
      <c r="CM151" s="14">
        <v>3</v>
      </c>
      <c r="CN151" s="14">
        <v>0</v>
      </c>
      <c r="CO151" s="14">
        <v>3</v>
      </c>
      <c r="CP151" s="14">
        <v>5</v>
      </c>
      <c r="CQ151" s="14">
        <v>5</v>
      </c>
      <c r="CR151" s="14">
        <v>1</v>
      </c>
      <c r="CS151" s="14">
        <v>1</v>
      </c>
      <c r="CT151" s="14">
        <v>85</v>
      </c>
      <c r="CU151" s="14">
        <v>0</v>
      </c>
      <c r="CV151" s="14">
        <v>0</v>
      </c>
      <c r="CW151" s="14">
        <v>1</v>
      </c>
      <c r="CX151" s="14">
        <v>0</v>
      </c>
      <c r="CY151" s="14">
        <v>1</v>
      </c>
      <c r="CZ151" s="14">
        <v>1</v>
      </c>
      <c r="DA151" s="14">
        <f t="shared" si="53"/>
        <v>3</v>
      </c>
      <c r="DB151" s="14">
        <v>0</v>
      </c>
      <c r="DC151" s="14">
        <v>0</v>
      </c>
      <c r="DD151" s="14">
        <v>1</v>
      </c>
      <c r="DE151" s="14">
        <v>0</v>
      </c>
      <c r="DF151" s="14">
        <v>1</v>
      </c>
      <c r="DG151" s="14">
        <v>1</v>
      </c>
      <c r="DH151" s="14">
        <f t="shared" si="54"/>
        <v>3</v>
      </c>
      <c r="DI151" s="14">
        <f t="shared" si="55"/>
        <v>0</v>
      </c>
      <c r="DJ151" s="14">
        <v>0</v>
      </c>
      <c r="DK151" s="14">
        <v>0</v>
      </c>
      <c r="DL151" s="14">
        <v>0</v>
      </c>
      <c r="DM151" s="14">
        <v>0</v>
      </c>
      <c r="DN151" s="14">
        <v>0</v>
      </c>
      <c r="DO151" s="14">
        <v>0</v>
      </c>
      <c r="DP151" s="14">
        <v>0</v>
      </c>
      <c r="DQ151" s="14">
        <v>0</v>
      </c>
      <c r="DR151" s="14">
        <f t="shared" si="56"/>
        <v>0</v>
      </c>
      <c r="DS151" s="14">
        <v>1</v>
      </c>
      <c r="DT151" s="14">
        <v>0</v>
      </c>
      <c r="DU151" s="14">
        <v>0</v>
      </c>
      <c r="DV151" s="14">
        <v>0</v>
      </c>
      <c r="DW151" s="14">
        <v>0</v>
      </c>
      <c r="DX151" s="14">
        <v>0</v>
      </c>
      <c r="DY151" s="14">
        <v>0</v>
      </c>
      <c r="DZ151" s="14">
        <v>0</v>
      </c>
      <c r="EA151" s="14">
        <f t="shared" si="57"/>
        <v>1</v>
      </c>
      <c r="EB151" s="14">
        <f t="shared" si="58"/>
        <v>1</v>
      </c>
      <c r="EC151" s="14">
        <v>0</v>
      </c>
      <c r="ED151" s="14">
        <v>0</v>
      </c>
      <c r="EE151" s="14">
        <f t="shared" si="62"/>
        <v>0</v>
      </c>
      <c r="EF151" s="14">
        <v>5</v>
      </c>
      <c r="EG151" s="14">
        <v>5</v>
      </c>
      <c r="EH151" s="14">
        <v>5</v>
      </c>
      <c r="EI151" s="14">
        <v>5</v>
      </c>
      <c r="EJ151" s="14">
        <f t="shared" si="63"/>
        <v>20</v>
      </c>
    </row>
    <row r="152" spans="1:250" s="14" customFormat="1">
      <c r="A152" s="14">
        <v>143</v>
      </c>
      <c r="B152" s="14">
        <v>2</v>
      </c>
      <c r="C152" s="60">
        <v>0</v>
      </c>
      <c r="D152" s="14">
        <v>1</v>
      </c>
      <c r="E152" s="14">
        <v>1</v>
      </c>
      <c r="F152" s="60" t="s">
        <v>2906</v>
      </c>
      <c r="G152" s="14" t="s">
        <v>2454</v>
      </c>
      <c r="K152" s="14" t="s">
        <v>2907</v>
      </c>
      <c r="L152" s="14">
        <v>2</v>
      </c>
      <c r="M152" s="14">
        <v>10</v>
      </c>
      <c r="N152" s="14">
        <v>16</v>
      </c>
      <c r="O152" s="14" t="s">
        <v>2908</v>
      </c>
      <c r="P152" s="14" t="s">
        <v>2909</v>
      </c>
      <c r="Q152" s="14" t="s">
        <v>2910</v>
      </c>
      <c r="R152" s="14" t="s">
        <v>2911</v>
      </c>
      <c r="S152" s="14" t="s">
        <v>2912</v>
      </c>
      <c r="T152" s="14" t="s">
        <v>2913</v>
      </c>
      <c r="U152" s="14" t="s">
        <v>2914</v>
      </c>
      <c r="V152" s="14" t="s">
        <v>2915</v>
      </c>
      <c r="W152" s="14" t="s">
        <v>2916</v>
      </c>
      <c r="X152" s="14" t="s">
        <v>2917</v>
      </c>
      <c r="Y152" s="14" t="s">
        <v>2757</v>
      </c>
      <c r="Z152" s="14" t="s">
        <v>2918</v>
      </c>
      <c r="AA152" s="14" t="s">
        <v>2919</v>
      </c>
      <c r="AB152" s="14" t="s">
        <v>2920</v>
      </c>
      <c r="AC152" s="14" t="s">
        <v>2921</v>
      </c>
      <c r="AD152" s="14" t="s">
        <v>2922</v>
      </c>
      <c r="AX152" s="14">
        <v>2</v>
      </c>
      <c r="AY152" s="14">
        <v>1</v>
      </c>
      <c r="AZ152" s="14">
        <v>2</v>
      </c>
      <c r="BB152" s="14">
        <v>35</v>
      </c>
      <c r="BC152" s="14">
        <v>37</v>
      </c>
      <c r="BD152" s="14">
        <v>0</v>
      </c>
      <c r="BE152" s="14">
        <v>3</v>
      </c>
      <c r="BF152" s="14">
        <v>1</v>
      </c>
      <c r="BG152" s="14">
        <v>4</v>
      </c>
      <c r="BH152" s="14">
        <v>160</v>
      </c>
      <c r="BI152" s="14">
        <v>27.99</v>
      </c>
      <c r="BJ152" s="14">
        <v>2</v>
      </c>
      <c r="BK152" s="14">
        <v>2</v>
      </c>
      <c r="BL152" s="14">
        <v>3</v>
      </c>
      <c r="BM152" s="14">
        <v>2</v>
      </c>
      <c r="BN152" s="14">
        <v>1</v>
      </c>
      <c r="BO152" s="14">
        <f>IF(BE152&gt;=85,1,0)</f>
        <v>0</v>
      </c>
      <c r="BP152" s="14">
        <f>IF(BF152=1,1,0)</f>
        <v>1</v>
      </c>
      <c r="BQ152" s="14">
        <v>1</v>
      </c>
      <c r="BR152" s="14">
        <v>1</v>
      </c>
      <c r="BS152" s="14">
        <v>0</v>
      </c>
      <c r="BT152" s="14">
        <v>1</v>
      </c>
      <c r="BU152" s="14">
        <v>0</v>
      </c>
      <c r="BV152" s="14">
        <f t="shared" si="61"/>
        <v>4</v>
      </c>
      <c r="BW152" s="14">
        <v>3</v>
      </c>
      <c r="BX152" s="14">
        <v>0</v>
      </c>
      <c r="BY152" s="14">
        <v>0</v>
      </c>
      <c r="BZ152" s="14">
        <v>0</v>
      </c>
      <c r="CA152" s="14">
        <v>0</v>
      </c>
      <c r="CB152" s="14">
        <v>0</v>
      </c>
      <c r="CC152" s="14">
        <v>0</v>
      </c>
      <c r="CD152" s="14">
        <v>0</v>
      </c>
      <c r="CE152" s="14">
        <v>0</v>
      </c>
      <c r="CF152" s="14">
        <f t="shared" si="49"/>
        <v>0</v>
      </c>
      <c r="CG152" s="14">
        <v>5</v>
      </c>
      <c r="CH152" s="14">
        <v>5</v>
      </c>
      <c r="CI152" s="14">
        <v>5</v>
      </c>
      <c r="CJ152" s="14">
        <v>5</v>
      </c>
      <c r="CK152" s="14">
        <f t="shared" si="50"/>
        <v>20</v>
      </c>
      <c r="CL152" s="14">
        <v>0</v>
      </c>
      <c r="CM152" s="14">
        <v>6</v>
      </c>
      <c r="CN152" s="14">
        <v>0</v>
      </c>
      <c r="CO152" s="14">
        <v>1</v>
      </c>
      <c r="CP152" s="14">
        <v>1</v>
      </c>
      <c r="CQ152" s="14">
        <v>1</v>
      </c>
      <c r="CR152" s="14">
        <v>2</v>
      </c>
      <c r="CS152" s="14">
        <v>1</v>
      </c>
      <c r="CT152" s="14">
        <v>30</v>
      </c>
      <c r="CU152" s="14">
        <v>0</v>
      </c>
      <c r="CV152" s="14">
        <v>0</v>
      </c>
      <c r="CW152" s="14">
        <v>0</v>
      </c>
      <c r="CX152" s="14">
        <v>1</v>
      </c>
      <c r="CY152" s="14">
        <v>1</v>
      </c>
      <c r="CZ152" s="14">
        <v>1</v>
      </c>
      <c r="DA152" s="14">
        <f t="shared" si="53"/>
        <v>3</v>
      </c>
      <c r="DB152" s="14">
        <v>0</v>
      </c>
      <c r="DC152" s="14">
        <v>0</v>
      </c>
      <c r="DD152" s="14">
        <v>0</v>
      </c>
      <c r="DE152" s="14">
        <v>1</v>
      </c>
      <c r="DF152" s="14">
        <v>1</v>
      </c>
      <c r="DG152" s="14">
        <v>1</v>
      </c>
      <c r="DH152" s="14">
        <f t="shared" si="54"/>
        <v>3</v>
      </c>
      <c r="DI152" s="14">
        <f t="shared" si="55"/>
        <v>0</v>
      </c>
      <c r="DJ152" s="14">
        <v>1</v>
      </c>
      <c r="DK152" s="14">
        <v>0</v>
      </c>
      <c r="DL152" s="14">
        <v>0</v>
      </c>
      <c r="DM152" s="14">
        <v>1</v>
      </c>
      <c r="DN152" s="14">
        <v>0</v>
      </c>
      <c r="DO152" s="14">
        <v>1</v>
      </c>
      <c r="DP152" s="14">
        <v>1</v>
      </c>
      <c r="DQ152" s="14">
        <v>1</v>
      </c>
      <c r="DR152" s="14">
        <f t="shared" si="56"/>
        <v>5</v>
      </c>
      <c r="DS152" s="14">
        <v>1</v>
      </c>
      <c r="DT152" s="14">
        <v>0</v>
      </c>
      <c r="DU152" s="14">
        <v>0</v>
      </c>
      <c r="DV152" s="14">
        <v>1</v>
      </c>
      <c r="DW152" s="14">
        <v>0</v>
      </c>
      <c r="DX152" s="14">
        <v>1</v>
      </c>
      <c r="DY152" s="14">
        <v>1</v>
      </c>
      <c r="DZ152" s="14">
        <v>1</v>
      </c>
      <c r="EA152" s="14">
        <f t="shared" si="57"/>
        <v>5</v>
      </c>
      <c r="EB152" s="14">
        <f t="shared" si="58"/>
        <v>0</v>
      </c>
      <c r="EC152" s="14">
        <v>3</v>
      </c>
      <c r="ED152" s="14">
        <v>0</v>
      </c>
      <c r="EE152" s="14">
        <f t="shared" si="62"/>
        <v>3</v>
      </c>
      <c r="EF152" s="14">
        <v>5</v>
      </c>
      <c r="EG152" s="14">
        <v>5</v>
      </c>
      <c r="EH152" s="14">
        <v>5</v>
      </c>
      <c r="EI152" s="14">
        <v>5</v>
      </c>
      <c r="EJ152" s="14">
        <f t="shared" si="63"/>
        <v>20</v>
      </c>
    </row>
    <row r="153" spans="1:250" s="14" customFormat="1">
      <c r="A153" s="14">
        <v>144</v>
      </c>
      <c r="B153" s="14">
        <v>2</v>
      </c>
      <c r="C153" s="60">
        <v>0</v>
      </c>
      <c r="D153" s="14">
        <v>1</v>
      </c>
      <c r="E153" s="14">
        <v>1</v>
      </c>
      <c r="F153" s="60" t="s">
        <v>1928</v>
      </c>
      <c r="G153" s="14" t="s">
        <v>2670</v>
      </c>
      <c r="K153" s="61" t="s">
        <v>2812</v>
      </c>
      <c r="L153" s="61">
        <v>2</v>
      </c>
      <c r="M153" s="14">
        <v>9</v>
      </c>
      <c r="N153" s="14">
        <v>4</v>
      </c>
      <c r="O153" s="14" t="s">
        <v>2813</v>
      </c>
      <c r="P153" s="14" t="s">
        <v>2814</v>
      </c>
      <c r="Q153" s="14" t="s">
        <v>2815</v>
      </c>
      <c r="R153" s="14" t="s">
        <v>2816</v>
      </c>
      <c r="AX153" s="14">
        <v>1</v>
      </c>
      <c r="AY153" s="14">
        <v>1</v>
      </c>
      <c r="AZ153" s="14">
        <v>2</v>
      </c>
      <c r="BB153" s="14">
        <v>45</v>
      </c>
      <c r="BC153" s="14">
        <v>94</v>
      </c>
      <c r="BD153" s="14">
        <v>0</v>
      </c>
      <c r="BE153" s="14">
        <v>1</v>
      </c>
      <c r="BF153" s="14">
        <v>1</v>
      </c>
      <c r="BG153" s="14">
        <v>2</v>
      </c>
      <c r="BH153" s="14">
        <v>172.7</v>
      </c>
      <c r="BI153" s="14">
        <v>24.03</v>
      </c>
      <c r="BJ153" s="14">
        <v>0</v>
      </c>
      <c r="BK153" s="14">
        <v>0</v>
      </c>
      <c r="BL153" s="14">
        <v>2</v>
      </c>
      <c r="BM153" s="14">
        <v>3</v>
      </c>
      <c r="BN153" s="14">
        <v>0</v>
      </c>
      <c r="BO153" s="14">
        <f>IF(BE153&gt;=85,1,0)</f>
        <v>0</v>
      </c>
      <c r="BP153" s="14">
        <f>IF(BF153=1,1,0)</f>
        <v>1</v>
      </c>
      <c r="BQ153" s="14">
        <v>1</v>
      </c>
      <c r="BR153" s="14">
        <v>0</v>
      </c>
      <c r="BS153" s="14">
        <v>1</v>
      </c>
      <c r="BT153" s="14">
        <v>1</v>
      </c>
      <c r="BU153" s="14">
        <v>0</v>
      </c>
      <c r="BV153" s="14">
        <f t="shared" si="61"/>
        <v>4</v>
      </c>
      <c r="BW153" s="14">
        <v>3</v>
      </c>
      <c r="BX153" s="14">
        <v>0</v>
      </c>
      <c r="BY153" s="14">
        <v>0</v>
      </c>
      <c r="BZ153" s="14">
        <v>0</v>
      </c>
      <c r="CA153" s="14">
        <v>1</v>
      </c>
      <c r="CB153" s="14">
        <v>0</v>
      </c>
      <c r="CC153" s="14">
        <v>0</v>
      </c>
      <c r="CD153" s="14">
        <v>0</v>
      </c>
      <c r="CE153" s="14">
        <v>0</v>
      </c>
      <c r="CF153" s="14">
        <f t="shared" si="49"/>
        <v>1</v>
      </c>
      <c r="CG153" s="14">
        <v>5</v>
      </c>
      <c r="CH153" s="14">
        <v>4</v>
      </c>
      <c r="CI153" s="14">
        <v>4</v>
      </c>
      <c r="CJ153" s="14">
        <v>1</v>
      </c>
      <c r="CK153" s="14">
        <f t="shared" si="50"/>
        <v>14</v>
      </c>
      <c r="CL153" s="14">
        <v>1</v>
      </c>
      <c r="CM153" s="14">
        <v>5</v>
      </c>
      <c r="CN153" s="14">
        <v>2</v>
      </c>
      <c r="CO153" s="14">
        <v>2</v>
      </c>
      <c r="CP153" s="14">
        <v>1</v>
      </c>
      <c r="CQ153" s="14">
        <v>1</v>
      </c>
      <c r="CR153" s="14">
        <v>1</v>
      </c>
      <c r="CS153" s="14">
        <v>2</v>
      </c>
      <c r="CT153" s="14">
        <v>45</v>
      </c>
      <c r="CU153" s="14">
        <v>1</v>
      </c>
      <c r="CV153" s="14">
        <v>1</v>
      </c>
      <c r="CW153" s="14">
        <v>1</v>
      </c>
      <c r="CX153" s="14">
        <v>1</v>
      </c>
      <c r="CY153" s="14">
        <v>1</v>
      </c>
      <c r="CZ153" s="14">
        <v>1</v>
      </c>
      <c r="DA153" s="14">
        <f t="shared" si="53"/>
        <v>6</v>
      </c>
      <c r="DB153" s="14">
        <v>1</v>
      </c>
      <c r="DC153" s="14">
        <v>1</v>
      </c>
      <c r="DD153" s="14">
        <v>1</v>
      </c>
      <c r="DE153" s="14">
        <v>1</v>
      </c>
      <c r="DF153" s="14">
        <v>1</v>
      </c>
      <c r="DG153" s="14">
        <v>1</v>
      </c>
      <c r="DH153" s="14">
        <f t="shared" si="54"/>
        <v>6</v>
      </c>
      <c r="DI153" s="14">
        <f t="shared" si="55"/>
        <v>0</v>
      </c>
      <c r="DJ153" s="14">
        <v>1</v>
      </c>
      <c r="DK153" s="14">
        <v>0</v>
      </c>
      <c r="DL153" s="14">
        <v>1</v>
      </c>
      <c r="DM153" s="14">
        <v>1</v>
      </c>
      <c r="DN153" s="14">
        <v>1</v>
      </c>
      <c r="DO153" s="14">
        <v>1</v>
      </c>
      <c r="DP153" s="14">
        <v>1</v>
      </c>
      <c r="DQ153" s="14">
        <v>1</v>
      </c>
      <c r="DR153" s="14">
        <f t="shared" si="56"/>
        <v>7</v>
      </c>
      <c r="DS153" s="14">
        <v>1</v>
      </c>
      <c r="DT153" s="14">
        <v>0</v>
      </c>
      <c r="DU153" s="14">
        <v>1</v>
      </c>
      <c r="DV153" s="14">
        <v>0</v>
      </c>
      <c r="DW153" s="14">
        <v>1</v>
      </c>
      <c r="DX153" s="14">
        <v>1</v>
      </c>
      <c r="DY153" s="14">
        <v>1</v>
      </c>
      <c r="DZ153" s="14">
        <v>1</v>
      </c>
      <c r="EA153" s="14">
        <f t="shared" si="57"/>
        <v>6</v>
      </c>
      <c r="EB153" s="14">
        <f t="shared" si="58"/>
        <v>-1</v>
      </c>
      <c r="EC153" s="14">
        <v>0</v>
      </c>
      <c r="ED153" s="14">
        <v>0</v>
      </c>
      <c r="EE153" s="14">
        <f t="shared" si="62"/>
        <v>0</v>
      </c>
      <c r="EF153" s="14">
        <v>4</v>
      </c>
      <c r="EG153" s="14">
        <v>5</v>
      </c>
      <c r="EH153" s="14">
        <v>5</v>
      </c>
      <c r="EI153" s="14">
        <v>4</v>
      </c>
      <c r="EJ153" s="14">
        <f t="shared" si="63"/>
        <v>18</v>
      </c>
    </row>
    <row r="154" spans="1:250" s="14" customFormat="1">
      <c r="A154" s="14">
        <v>145</v>
      </c>
      <c r="B154" s="61">
        <v>2</v>
      </c>
      <c r="C154" s="60">
        <v>2</v>
      </c>
      <c r="D154" s="14">
        <v>3</v>
      </c>
      <c r="E154" s="14">
        <v>1</v>
      </c>
      <c r="K154" s="1" t="s">
        <v>3930</v>
      </c>
      <c r="L154" s="14">
        <v>0</v>
      </c>
      <c r="M154" s="14">
        <v>2</v>
      </c>
      <c r="N154" s="14">
        <v>1</v>
      </c>
      <c r="O154" s="14" t="s">
        <v>4645</v>
      </c>
      <c r="AX154" s="14">
        <v>2</v>
      </c>
      <c r="AY154" s="14">
        <v>1</v>
      </c>
      <c r="AZ154" s="14">
        <v>2</v>
      </c>
      <c r="BA154" s="14">
        <v>2</v>
      </c>
      <c r="BC154" s="14">
        <v>38</v>
      </c>
      <c r="BD154" s="14">
        <v>0</v>
      </c>
      <c r="BE154" s="14">
        <v>3</v>
      </c>
      <c r="BF154" s="14">
        <v>2</v>
      </c>
      <c r="BG154" s="14">
        <v>1</v>
      </c>
      <c r="BH154" s="14">
        <v>160</v>
      </c>
      <c r="BI154" s="14">
        <v>32.54</v>
      </c>
      <c r="BJ154" s="14">
        <v>1</v>
      </c>
      <c r="BK154" s="14">
        <v>0</v>
      </c>
      <c r="BL154" s="14">
        <v>1</v>
      </c>
      <c r="BM154" s="14">
        <v>1</v>
      </c>
      <c r="BN154" s="14">
        <v>0</v>
      </c>
      <c r="BO154" s="14">
        <f>IF(BC154&gt;=85,1,0)</f>
        <v>0</v>
      </c>
      <c r="BP154" s="14">
        <f>IF(BD154=1,1,0)</f>
        <v>0</v>
      </c>
      <c r="BQ154" s="14">
        <v>0</v>
      </c>
      <c r="BR154" s="14">
        <v>0</v>
      </c>
      <c r="BS154" s="14">
        <v>0</v>
      </c>
      <c r="BT154" s="14">
        <v>0</v>
      </c>
      <c r="BU154" s="14">
        <v>0</v>
      </c>
      <c r="BV154" s="14">
        <f t="shared" si="61"/>
        <v>0</v>
      </c>
      <c r="BW154" s="14">
        <v>2</v>
      </c>
      <c r="BX154" s="14">
        <v>0</v>
      </c>
      <c r="BY154" s="14">
        <v>0</v>
      </c>
      <c r="BZ154" s="14">
        <v>0</v>
      </c>
      <c r="CA154" s="14">
        <v>0</v>
      </c>
      <c r="CB154" s="14">
        <v>0</v>
      </c>
      <c r="CC154" s="14">
        <v>0</v>
      </c>
      <c r="CD154" s="14">
        <v>0</v>
      </c>
      <c r="CE154" s="14">
        <v>0</v>
      </c>
      <c r="CF154" s="14">
        <f t="shared" si="49"/>
        <v>0</v>
      </c>
      <c r="CG154" s="14">
        <v>5</v>
      </c>
      <c r="CH154" s="14">
        <v>5</v>
      </c>
      <c r="CI154" s="14">
        <v>5</v>
      </c>
      <c r="CJ154" s="14">
        <v>5</v>
      </c>
      <c r="CK154" s="14">
        <f t="shared" si="50"/>
        <v>20</v>
      </c>
      <c r="CL154" s="14">
        <v>0</v>
      </c>
      <c r="CM154" s="14">
        <v>2</v>
      </c>
      <c r="CN154" s="14">
        <v>0</v>
      </c>
      <c r="CO154" s="14">
        <v>1</v>
      </c>
      <c r="CP154" s="14">
        <v>1</v>
      </c>
      <c r="CQ154" s="14">
        <v>1</v>
      </c>
      <c r="CR154" s="14">
        <v>1</v>
      </c>
      <c r="CS154" s="14">
        <v>1</v>
      </c>
      <c r="CT154" s="14">
        <v>80</v>
      </c>
      <c r="CU154" s="14">
        <v>1</v>
      </c>
      <c r="CV154" s="14">
        <v>1</v>
      </c>
      <c r="CW154" s="14">
        <v>1</v>
      </c>
      <c r="CX154" s="14">
        <v>1</v>
      </c>
      <c r="CY154" s="14">
        <v>1</v>
      </c>
      <c r="CZ154" s="14">
        <v>1</v>
      </c>
      <c r="DA154" s="14">
        <f t="shared" si="53"/>
        <v>6</v>
      </c>
      <c r="DB154" s="14">
        <v>1</v>
      </c>
      <c r="DC154" s="14">
        <v>1</v>
      </c>
      <c r="DD154" s="14">
        <v>1</v>
      </c>
      <c r="DE154" s="14">
        <v>1</v>
      </c>
      <c r="DF154" s="14">
        <v>1</v>
      </c>
      <c r="DG154" s="14">
        <v>1</v>
      </c>
      <c r="DH154" s="14">
        <f t="shared" si="54"/>
        <v>6</v>
      </c>
      <c r="DI154" s="14">
        <f t="shared" si="55"/>
        <v>0</v>
      </c>
      <c r="DJ154" s="14">
        <v>1</v>
      </c>
      <c r="DK154" s="14">
        <v>1</v>
      </c>
      <c r="DL154" s="14">
        <v>1</v>
      </c>
      <c r="DM154" s="14">
        <v>1</v>
      </c>
      <c r="DN154" s="14">
        <v>1</v>
      </c>
      <c r="DO154" s="14">
        <v>1</v>
      </c>
      <c r="DP154" s="14">
        <v>1</v>
      </c>
      <c r="DQ154" s="14">
        <v>1</v>
      </c>
      <c r="DR154" s="14">
        <f t="shared" si="56"/>
        <v>8</v>
      </c>
      <c r="DS154" s="14">
        <v>1</v>
      </c>
      <c r="DT154" s="14">
        <v>1</v>
      </c>
      <c r="DU154" s="14">
        <v>1</v>
      </c>
      <c r="DV154" s="14">
        <v>1</v>
      </c>
      <c r="DW154" s="14">
        <v>1</v>
      </c>
      <c r="DX154" s="14">
        <v>1</v>
      </c>
      <c r="DY154" s="14">
        <v>1</v>
      </c>
      <c r="DZ154" s="14">
        <v>1</v>
      </c>
      <c r="EA154" s="14">
        <f t="shared" si="57"/>
        <v>8</v>
      </c>
      <c r="EB154" s="14">
        <f t="shared" si="58"/>
        <v>0</v>
      </c>
      <c r="EC154" s="14">
        <v>0</v>
      </c>
      <c r="ED154" s="14">
        <v>0</v>
      </c>
      <c r="EE154" s="14">
        <f t="shared" si="62"/>
        <v>0</v>
      </c>
      <c r="EF154" s="14">
        <v>5</v>
      </c>
      <c r="EG154" s="14">
        <v>5</v>
      </c>
      <c r="EH154" s="14">
        <v>5</v>
      </c>
      <c r="EI154" s="14">
        <v>5</v>
      </c>
      <c r="EJ154" s="14">
        <f t="shared" si="63"/>
        <v>20</v>
      </c>
    </row>
    <row r="155" spans="1:250" s="14" customFormat="1">
      <c r="A155" s="14">
        <v>146</v>
      </c>
      <c r="B155" s="64">
        <v>1</v>
      </c>
      <c r="C155" s="3">
        <v>1</v>
      </c>
      <c r="D155" s="1">
        <v>2</v>
      </c>
      <c r="E155" s="1">
        <v>2</v>
      </c>
      <c r="F155" s="1" t="s">
        <v>1955</v>
      </c>
      <c r="G155" s="1" t="s">
        <v>2100</v>
      </c>
      <c r="H155" s="1" t="s">
        <v>1928</v>
      </c>
      <c r="I155" s="1" t="s">
        <v>1977</v>
      </c>
      <c r="J155" s="1" t="s">
        <v>1990</v>
      </c>
      <c r="K155" s="1" t="s">
        <v>5065</v>
      </c>
      <c r="L155" s="1">
        <v>5</v>
      </c>
      <c r="M155" s="1">
        <v>7</v>
      </c>
      <c r="N155" s="1">
        <v>11</v>
      </c>
      <c r="O155" s="1" t="s">
        <v>4009</v>
      </c>
      <c r="P155" s="1" t="s">
        <v>2335</v>
      </c>
      <c r="Q155" s="1" t="s">
        <v>2440</v>
      </c>
      <c r="R155" s="1" t="s">
        <v>3072</v>
      </c>
      <c r="S155" s="1" t="s">
        <v>2640</v>
      </c>
      <c r="T155" s="1" t="s">
        <v>5066</v>
      </c>
      <c r="U155" s="1" t="s">
        <v>5067</v>
      </c>
      <c r="V155" s="1" t="s">
        <v>2958</v>
      </c>
      <c r="W155" s="1" t="s">
        <v>2612</v>
      </c>
      <c r="X155" s="1" t="s">
        <v>5068</v>
      </c>
      <c r="Y155" s="1" t="s">
        <v>5069</v>
      </c>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v>2</v>
      </c>
      <c r="AY155" s="1">
        <v>1</v>
      </c>
      <c r="AZ155" s="1">
        <v>1</v>
      </c>
      <c r="BA155" s="1"/>
      <c r="BB155" s="1"/>
      <c r="BC155" s="1">
        <v>74</v>
      </c>
      <c r="BD155" s="1">
        <v>1</v>
      </c>
      <c r="BE155" s="1">
        <v>3</v>
      </c>
      <c r="BF155" s="1">
        <v>1</v>
      </c>
      <c r="BG155" s="1">
        <v>4</v>
      </c>
      <c r="BH155" s="1">
        <v>182.9</v>
      </c>
      <c r="BI155" s="1">
        <v>23.74</v>
      </c>
      <c r="BJ155" s="1">
        <v>0</v>
      </c>
      <c r="BK155" s="1">
        <v>0</v>
      </c>
      <c r="BL155" s="1">
        <v>2</v>
      </c>
      <c r="BM155" s="1">
        <v>3</v>
      </c>
      <c r="BN155" s="1">
        <v>0</v>
      </c>
      <c r="BO155" s="1">
        <v>0</v>
      </c>
      <c r="BP155" s="1">
        <v>1</v>
      </c>
      <c r="BQ155" s="1">
        <v>0</v>
      </c>
      <c r="BR155" s="1">
        <v>0</v>
      </c>
      <c r="BS155" s="1">
        <v>0</v>
      </c>
      <c r="BT155" s="1">
        <v>1</v>
      </c>
      <c r="BU155" s="1">
        <v>1</v>
      </c>
      <c r="BV155" s="14">
        <v>3</v>
      </c>
      <c r="BW155" s="1">
        <v>1</v>
      </c>
      <c r="BX155" s="1">
        <v>1</v>
      </c>
      <c r="BY155" s="1">
        <v>1</v>
      </c>
      <c r="BZ155" s="1">
        <v>1</v>
      </c>
      <c r="CA155" s="1">
        <v>1</v>
      </c>
      <c r="CB155" s="1">
        <v>1</v>
      </c>
      <c r="CC155" s="1">
        <v>1</v>
      </c>
      <c r="CD155" s="1">
        <v>1</v>
      </c>
      <c r="CE155" s="1">
        <v>1</v>
      </c>
      <c r="CF155" s="1">
        <v>8</v>
      </c>
      <c r="CG155" s="1">
        <v>5</v>
      </c>
      <c r="CH155" s="1">
        <v>5</v>
      </c>
      <c r="CI155" s="1">
        <v>5</v>
      </c>
      <c r="CJ155" s="1">
        <v>5</v>
      </c>
      <c r="CK155" s="1">
        <v>20</v>
      </c>
      <c r="CL155" s="1">
        <v>1</v>
      </c>
      <c r="CM155" s="1">
        <v>1</v>
      </c>
      <c r="CN155" s="1">
        <v>2</v>
      </c>
      <c r="CO155" s="1">
        <v>1</v>
      </c>
      <c r="CP155" s="1">
        <v>1</v>
      </c>
      <c r="CQ155" s="1">
        <v>2</v>
      </c>
      <c r="CR155" s="1">
        <v>1</v>
      </c>
      <c r="CS155" s="1">
        <v>1</v>
      </c>
      <c r="CT155" s="1">
        <v>80</v>
      </c>
      <c r="CU155" s="1">
        <v>1</v>
      </c>
      <c r="CV155" s="1">
        <v>1</v>
      </c>
      <c r="CW155" s="1">
        <v>1</v>
      </c>
      <c r="CX155" s="1">
        <v>1</v>
      </c>
      <c r="CY155" s="1">
        <v>1</v>
      </c>
      <c r="CZ155" s="1">
        <v>1</v>
      </c>
      <c r="DA155" s="1">
        <f t="shared" ref="DA155:DA161" si="64">SUM(CU155:CZ155)</f>
        <v>6</v>
      </c>
      <c r="DB155" s="1">
        <v>1</v>
      </c>
      <c r="DC155" s="1">
        <v>1</v>
      </c>
      <c r="DD155" s="1">
        <v>1</v>
      </c>
      <c r="DE155" s="1">
        <v>1</v>
      </c>
      <c r="DF155" s="1">
        <v>1</v>
      </c>
      <c r="DG155" s="1">
        <v>1</v>
      </c>
      <c r="DH155" s="1">
        <f t="shared" ref="DH155:DH161" si="65">SUM(DB155:DG155)</f>
        <v>6</v>
      </c>
      <c r="DI155" s="14">
        <f t="shared" ref="DI155:DI161" si="66">DH155-DA155</f>
        <v>0</v>
      </c>
      <c r="DJ155" s="1">
        <v>1</v>
      </c>
      <c r="DK155" s="1">
        <v>1</v>
      </c>
      <c r="DL155" s="1">
        <v>1</v>
      </c>
      <c r="DM155" s="1">
        <v>0</v>
      </c>
      <c r="DN155" s="1">
        <v>0</v>
      </c>
      <c r="DO155" s="1">
        <v>0</v>
      </c>
      <c r="DP155" s="1">
        <v>1</v>
      </c>
      <c r="DQ155" s="1">
        <v>1</v>
      </c>
      <c r="DR155" s="1">
        <f t="shared" ref="DR155:DR161" si="67">SUM(DJ155:DQ155)</f>
        <v>5</v>
      </c>
      <c r="DS155" s="1">
        <v>1</v>
      </c>
      <c r="DT155" s="1">
        <v>1</v>
      </c>
      <c r="DU155" s="1">
        <v>1</v>
      </c>
      <c r="DV155" s="1">
        <v>0</v>
      </c>
      <c r="DW155" s="1">
        <v>0</v>
      </c>
      <c r="DX155" s="1">
        <v>0</v>
      </c>
      <c r="DY155" s="1">
        <v>1</v>
      </c>
      <c r="DZ155" s="1">
        <v>1</v>
      </c>
      <c r="EA155" s="1">
        <f t="shared" ref="EA155:EA161" si="68">SUM(DS155:DZ155)</f>
        <v>5</v>
      </c>
      <c r="EB155" s="14">
        <f t="shared" ref="EB155:EB161" si="69">EA155-DR155</f>
        <v>0</v>
      </c>
      <c r="EC155" s="1">
        <v>0</v>
      </c>
      <c r="ED155" s="1">
        <v>0</v>
      </c>
      <c r="EE155" s="1">
        <f t="shared" si="62"/>
        <v>0</v>
      </c>
      <c r="EF155" s="1">
        <v>5</v>
      </c>
      <c r="EG155" s="1">
        <v>5</v>
      </c>
      <c r="EH155" s="1">
        <v>5</v>
      </c>
      <c r="EI155" s="1">
        <v>5</v>
      </c>
      <c r="EJ155" s="1">
        <f t="shared" si="63"/>
        <v>20</v>
      </c>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row>
    <row r="156" spans="1:250" s="14" customFormat="1">
      <c r="A156" s="14">
        <v>147</v>
      </c>
      <c r="B156" s="61">
        <v>1</v>
      </c>
      <c r="C156" s="60">
        <v>1</v>
      </c>
      <c r="D156" s="14">
        <v>1</v>
      </c>
      <c r="E156" s="14">
        <v>1</v>
      </c>
      <c r="F156" s="14" t="s">
        <v>2454</v>
      </c>
      <c r="G156" s="14" t="s">
        <v>1928</v>
      </c>
      <c r="H156" s="14" t="s">
        <v>1977</v>
      </c>
      <c r="I156" s="14" t="s">
        <v>2048</v>
      </c>
      <c r="J156" s="14" t="s">
        <v>2100</v>
      </c>
      <c r="K156" s="1" t="s">
        <v>3951</v>
      </c>
      <c r="L156" s="14">
        <v>6</v>
      </c>
      <c r="M156" s="14">
        <v>9</v>
      </c>
      <c r="N156" s="14">
        <v>22</v>
      </c>
      <c r="O156" s="14" t="s">
        <v>2560</v>
      </c>
      <c r="P156" s="14" t="s">
        <v>3952</v>
      </c>
      <c r="Q156" s="14" t="s">
        <v>3910</v>
      </c>
      <c r="R156" s="14" t="s">
        <v>3432</v>
      </c>
      <c r="S156" s="14" t="s">
        <v>2951</v>
      </c>
      <c r="T156" s="14" t="s">
        <v>3953</v>
      </c>
      <c r="U156" s="14" t="s">
        <v>2366</v>
      </c>
      <c r="V156" s="14" t="s">
        <v>3954</v>
      </c>
      <c r="W156" s="14" t="s">
        <v>3955</v>
      </c>
      <c r="X156" s="14" t="s">
        <v>3956</v>
      </c>
      <c r="Y156" s="14" t="s">
        <v>2609</v>
      </c>
      <c r="Z156" s="14" t="s">
        <v>3957</v>
      </c>
      <c r="AA156" s="14" t="s">
        <v>3958</v>
      </c>
      <c r="AB156" s="14" t="s">
        <v>3959</v>
      </c>
      <c r="AC156" s="14" t="s">
        <v>3960</v>
      </c>
      <c r="AD156" s="14" t="s">
        <v>2844</v>
      </c>
      <c r="AE156" s="14" t="s">
        <v>3961</v>
      </c>
      <c r="AF156" s="14" t="s">
        <v>2757</v>
      </c>
      <c r="AG156" s="14" t="s">
        <v>3962</v>
      </c>
      <c r="AH156" s="14" t="s">
        <v>3963</v>
      </c>
      <c r="AI156" s="14" t="s">
        <v>3964</v>
      </c>
      <c r="AJ156" s="14" t="s">
        <v>2596</v>
      </c>
      <c r="AX156" s="14">
        <v>2</v>
      </c>
      <c r="AY156" s="14">
        <v>1</v>
      </c>
      <c r="AZ156" s="14">
        <v>2</v>
      </c>
      <c r="BA156" s="14">
        <v>2</v>
      </c>
      <c r="BC156" s="14">
        <v>59</v>
      </c>
      <c r="BD156" s="14">
        <v>0</v>
      </c>
      <c r="BE156" s="14">
        <v>3</v>
      </c>
      <c r="BF156" s="14">
        <v>2</v>
      </c>
      <c r="BG156" s="14">
        <v>1</v>
      </c>
      <c r="BI156" s="14">
        <v>48</v>
      </c>
      <c r="BJ156" s="14">
        <v>0</v>
      </c>
      <c r="BK156" s="14">
        <v>0</v>
      </c>
      <c r="BL156" s="14">
        <v>1</v>
      </c>
      <c r="BM156" s="14">
        <v>1</v>
      </c>
      <c r="BN156" s="14">
        <v>0</v>
      </c>
      <c r="BO156" s="14">
        <f>IF(BC156&gt;=85,1,0)</f>
        <v>0</v>
      </c>
      <c r="BP156" s="14">
        <f>IF(BD156=1,1,0)</f>
        <v>0</v>
      </c>
      <c r="BQ156" s="14">
        <v>0</v>
      </c>
      <c r="BR156" s="14">
        <v>0</v>
      </c>
      <c r="BS156" s="14">
        <v>0</v>
      </c>
      <c r="BT156" s="14">
        <v>1</v>
      </c>
      <c r="BU156" s="14">
        <v>0</v>
      </c>
      <c r="BV156" s="14">
        <f t="shared" ref="BV156:BV161" si="70">SUM(BO156:BU156)</f>
        <v>1</v>
      </c>
      <c r="BW156" s="14">
        <v>5</v>
      </c>
      <c r="BX156" s="14">
        <v>0</v>
      </c>
      <c r="BY156" s="14">
        <v>0</v>
      </c>
      <c r="BZ156" s="14">
        <v>0</v>
      </c>
      <c r="CA156" s="14">
        <v>0</v>
      </c>
      <c r="CB156" s="14">
        <v>0</v>
      </c>
      <c r="CC156" s="14">
        <v>0</v>
      </c>
      <c r="CD156" s="14">
        <v>0</v>
      </c>
      <c r="CE156" s="14">
        <v>0</v>
      </c>
      <c r="CF156" s="14">
        <f t="shared" ref="CF156:CF161" si="71">SUM(BX156:CE156)</f>
        <v>0</v>
      </c>
      <c r="CG156" s="14">
        <v>5</v>
      </c>
      <c r="CH156" s="14">
        <v>5</v>
      </c>
      <c r="CI156" s="14">
        <v>5</v>
      </c>
      <c r="CJ156" s="14">
        <v>5</v>
      </c>
      <c r="CK156" s="14">
        <f>SUM(CG156:CJ156)</f>
        <v>20</v>
      </c>
      <c r="CL156" s="14">
        <v>1</v>
      </c>
      <c r="CM156" s="14">
        <v>5</v>
      </c>
      <c r="CN156" s="14">
        <v>0</v>
      </c>
      <c r="CO156" s="14">
        <v>1</v>
      </c>
      <c r="CP156" s="14">
        <v>1</v>
      </c>
      <c r="CQ156" s="14">
        <v>1</v>
      </c>
      <c r="CR156" s="14">
        <v>1</v>
      </c>
      <c r="CS156" s="14">
        <v>1</v>
      </c>
      <c r="CT156" s="14">
        <v>0</v>
      </c>
      <c r="CU156" s="14">
        <v>1</v>
      </c>
      <c r="CV156" s="14">
        <v>1</v>
      </c>
      <c r="CW156" s="14">
        <v>1</v>
      </c>
      <c r="CX156" s="14">
        <v>1</v>
      </c>
      <c r="CY156" s="14">
        <v>1</v>
      </c>
      <c r="CZ156" s="14">
        <v>1</v>
      </c>
      <c r="DA156" s="14">
        <f t="shared" si="64"/>
        <v>6</v>
      </c>
      <c r="DB156" s="14">
        <v>1</v>
      </c>
      <c r="DC156" s="14">
        <v>1</v>
      </c>
      <c r="DD156" s="14">
        <v>1</v>
      </c>
      <c r="DE156" s="14">
        <v>1</v>
      </c>
      <c r="DF156" s="14">
        <v>1</v>
      </c>
      <c r="DG156" s="14">
        <v>1</v>
      </c>
      <c r="DH156" s="14">
        <f t="shared" si="65"/>
        <v>6</v>
      </c>
      <c r="DI156" s="14">
        <f t="shared" si="66"/>
        <v>0</v>
      </c>
      <c r="DJ156" s="14">
        <v>1</v>
      </c>
      <c r="DK156" s="14">
        <v>1</v>
      </c>
      <c r="DL156" s="14">
        <v>1</v>
      </c>
      <c r="DM156" s="14">
        <v>1</v>
      </c>
      <c r="DN156" s="14">
        <v>1</v>
      </c>
      <c r="DO156" s="14">
        <v>1</v>
      </c>
      <c r="DP156" s="14">
        <v>0</v>
      </c>
      <c r="DQ156" s="14">
        <v>0</v>
      </c>
      <c r="DR156" s="14">
        <f t="shared" si="67"/>
        <v>6</v>
      </c>
      <c r="DS156" s="14">
        <v>1</v>
      </c>
      <c r="DT156" s="14">
        <v>1</v>
      </c>
      <c r="DU156" s="14">
        <v>1</v>
      </c>
      <c r="DV156" s="14">
        <v>1</v>
      </c>
      <c r="DW156" s="14">
        <v>1</v>
      </c>
      <c r="DX156" s="14">
        <v>1</v>
      </c>
      <c r="DY156" s="14">
        <v>0</v>
      </c>
      <c r="DZ156" s="14">
        <v>0</v>
      </c>
      <c r="EA156" s="14">
        <f t="shared" si="68"/>
        <v>6</v>
      </c>
      <c r="EB156" s="14">
        <f t="shared" si="69"/>
        <v>0</v>
      </c>
      <c r="EC156" s="14">
        <v>3</v>
      </c>
      <c r="ED156" s="14">
        <v>2</v>
      </c>
      <c r="EE156" s="14">
        <f t="shared" si="62"/>
        <v>5</v>
      </c>
      <c r="EF156" s="14">
        <v>5</v>
      </c>
      <c r="EG156" s="14">
        <v>5</v>
      </c>
      <c r="EH156" s="14">
        <v>5</v>
      </c>
      <c r="EI156" s="14">
        <v>5</v>
      </c>
      <c r="EJ156" s="14">
        <f t="shared" si="63"/>
        <v>20</v>
      </c>
    </row>
    <row r="157" spans="1:250" s="14" customFormat="1">
      <c r="A157" s="14">
        <v>148</v>
      </c>
      <c r="B157" s="14">
        <v>2</v>
      </c>
      <c r="C157" s="60">
        <v>0</v>
      </c>
      <c r="D157" s="14">
        <v>1</v>
      </c>
      <c r="E157" s="14">
        <v>1</v>
      </c>
      <c r="F157" s="60" t="s">
        <v>2869</v>
      </c>
      <c r="G157" s="14" t="s">
        <v>2100</v>
      </c>
      <c r="H157" s="14" t="s">
        <v>1977</v>
      </c>
      <c r="I157" s="14" t="s">
        <v>1928</v>
      </c>
      <c r="J157" s="14" t="s">
        <v>2048</v>
      </c>
      <c r="K157" s="14" t="s">
        <v>2870</v>
      </c>
      <c r="L157" s="14">
        <v>5</v>
      </c>
      <c r="M157" s="14">
        <v>8</v>
      </c>
      <c r="N157" s="14">
        <v>11</v>
      </c>
      <c r="O157" s="14" t="s">
        <v>2647</v>
      </c>
      <c r="P157" s="14" t="s">
        <v>2871</v>
      </c>
      <c r="Q157" s="14" t="s">
        <v>2335</v>
      </c>
      <c r="R157" s="14" t="s">
        <v>2338</v>
      </c>
      <c r="S157" s="14" t="s">
        <v>2872</v>
      </c>
      <c r="T157" s="14" t="s">
        <v>2873</v>
      </c>
      <c r="U157" s="14" t="s">
        <v>2874</v>
      </c>
      <c r="V157" s="14" t="s">
        <v>2875</v>
      </c>
      <c r="W157" s="14" t="s">
        <v>2876</v>
      </c>
      <c r="X157" s="14" t="s">
        <v>2877</v>
      </c>
      <c r="Y157" s="14" t="s">
        <v>2878</v>
      </c>
      <c r="AX157" s="14">
        <v>2</v>
      </c>
      <c r="AY157" s="14">
        <v>0</v>
      </c>
      <c r="AZ157" s="14">
        <v>2</v>
      </c>
      <c r="BB157" s="14">
        <v>60</v>
      </c>
      <c r="BC157" s="14">
        <v>87</v>
      </c>
      <c r="BD157" s="14">
        <v>0</v>
      </c>
      <c r="BE157" s="14">
        <v>2</v>
      </c>
      <c r="BF157" s="14">
        <v>1</v>
      </c>
      <c r="BG157" s="14">
        <v>4</v>
      </c>
      <c r="BH157" s="14">
        <v>157.5</v>
      </c>
      <c r="BI157" s="14">
        <v>29.45</v>
      </c>
      <c r="BJ157" s="14">
        <v>0</v>
      </c>
      <c r="BK157" s="14">
        <v>0</v>
      </c>
      <c r="BL157" s="14">
        <v>1</v>
      </c>
      <c r="BM157" s="14">
        <v>3</v>
      </c>
      <c r="BN157" s="14">
        <v>0</v>
      </c>
      <c r="BO157" s="14">
        <f>IF(BE157&gt;=85,1,0)</f>
        <v>0</v>
      </c>
      <c r="BP157" s="14">
        <f>IF(BF157=1,1,0)</f>
        <v>1</v>
      </c>
      <c r="BQ157" s="14">
        <v>1</v>
      </c>
      <c r="BR157" s="14">
        <v>0</v>
      </c>
      <c r="BS157" s="14">
        <v>0</v>
      </c>
      <c r="BT157" s="14">
        <v>1</v>
      </c>
      <c r="BU157" s="14">
        <v>1</v>
      </c>
      <c r="BV157" s="14">
        <f t="shared" si="70"/>
        <v>4</v>
      </c>
      <c r="BW157" s="14">
        <v>4</v>
      </c>
      <c r="BX157" s="14">
        <v>0</v>
      </c>
      <c r="BY157" s="14">
        <v>0</v>
      </c>
      <c r="BZ157" s="14">
        <v>0</v>
      </c>
      <c r="CA157" s="14">
        <v>0</v>
      </c>
      <c r="CB157" s="14">
        <v>0</v>
      </c>
      <c r="CC157" s="14">
        <v>0</v>
      </c>
      <c r="CD157" s="14">
        <v>0</v>
      </c>
      <c r="CE157" s="14">
        <v>0</v>
      </c>
      <c r="CF157" s="14">
        <f t="shared" si="71"/>
        <v>0</v>
      </c>
      <c r="CG157" s="14">
        <v>3</v>
      </c>
      <c r="CH157" s="14">
        <v>3</v>
      </c>
      <c r="CI157" s="14">
        <v>5</v>
      </c>
      <c r="CJ157" s="14">
        <v>1</v>
      </c>
      <c r="CK157" s="14">
        <f>SUM(CG157:CJ157)</f>
        <v>12</v>
      </c>
      <c r="CL157" s="14">
        <v>0</v>
      </c>
      <c r="CM157" s="14">
        <v>5</v>
      </c>
      <c r="CN157" s="14">
        <v>0</v>
      </c>
      <c r="CO157" s="14">
        <v>3</v>
      </c>
      <c r="CP157" s="14">
        <v>1</v>
      </c>
      <c r="CQ157" s="14">
        <v>2</v>
      </c>
      <c r="CR157" s="14">
        <v>3</v>
      </c>
      <c r="CS157" s="14">
        <v>1</v>
      </c>
      <c r="CT157" s="14">
        <v>50</v>
      </c>
      <c r="CU157" s="14">
        <v>1</v>
      </c>
      <c r="CV157" s="14">
        <v>1</v>
      </c>
      <c r="CW157" s="14">
        <v>1</v>
      </c>
      <c r="CX157" s="14">
        <v>1</v>
      </c>
      <c r="CY157" s="14">
        <v>1</v>
      </c>
      <c r="CZ157" s="14">
        <v>1</v>
      </c>
      <c r="DA157" s="14">
        <f t="shared" si="64"/>
        <v>6</v>
      </c>
      <c r="DB157" s="14">
        <v>1</v>
      </c>
      <c r="DC157" s="14">
        <v>1</v>
      </c>
      <c r="DD157" s="14">
        <v>1</v>
      </c>
      <c r="DE157" s="14">
        <v>1</v>
      </c>
      <c r="DF157" s="14">
        <v>1</v>
      </c>
      <c r="DG157" s="14">
        <v>1</v>
      </c>
      <c r="DH157" s="14">
        <f t="shared" si="65"/>
        <v>6</v>
      </c>
      <c r="DI157" s="14">
        <f t="shared" si="66"/>
        <v>0</v>
      </c>
      <c r="DJ157" s="14">
        <v>1</v>
      </c>
      <c r="DK157" s="14">
        <v>0</v>
      </c>
      <c r="DL157" s="14">
        <v>1</v>
      </c>
      <c r="DM157" s="14">
        <v>1</v>
      </c>
      <c r="DN157" s="14">
        <v>1</v>
      </c>
      <c r="DO157" s="14">
        <v>1</v>
      </c>
      <c r="DP157" s="14">
        <v>0</v>
      </c>
      <c r="DQ157" s="14">
        <v>1</v>
      </c>
      <c r="DR157" s="14">
        <f t="shared" si="67"/>
        <v>6</v>
      </c>
      <c r="DS157" s="14">
        <v>1</v>
      </c>
      <c r="DT157" s="14">
        <v>0</v>
      </c>
      <c r="DU157" s="14">
        <v>1</v>
      </c>
      <c r="DV157" s="14">
        <v>1</v>
      </c>
      <c r="DW157" s="14">
        <v>1</v>
      </c>
      <c r="DX157" s="14">
        <v>1</v>
      </c>
      <c r="DY157" s="14">
        <v>0</v>
      </c>
      <c r="DZ157" s="14">
        <v>1</v>
      </c>
      <c r="EA157" s="14">
        <f t="shared" si="68"/>
        <v>6</v>
      </c>
      <c r="EB157" s="14">
        <f t="shared" si="69"/>
        <v>0</v>
      </c>
      <c r="EC157" s="14">
        <v>0</v>
      </c>
      <c r="ED157" s="14">
        <v>0</v>
      </c>
      <c r="EE157" s="14">
        <f t="shared" si="62"/>
        <v>0</v>
      </c>
      <c r="EF157" s="14">
        <v>5</v>
      </c>
      <c r="EG157" s="14">
        <v>5</v>
      </c>
      <c r="EH157" s="14">
        <v>5</v>
      </c>
      <c r="EI157" s="14">
        <v>5</v>
      </c>
      <c r="EJ157" s="14">
        <f t="shared" si="63"/>
        <v>20</v>
      </c>
    </row>
    <row r="158" spans="1:250" s="14" customFormat="1">
      <c r="A158" s="14">
        <v>149</v>
      </c>
      <c r="B158" s="61">
        <v>2</v>
      </c>
      <c r="C158" s="60">
        <v>1</v>
      </c>
      <c r="D158" s="14">
        <v>3</v>
      </c>
      <c r="E158" s="14">
        <v>1</v>
      </c>
      <c r="F158" s="14" t="s">
        <v>2063</v>
      </c>
      <c r="K158" s="1" t="s">
        <v>4802</v>
      </c>
      <c r="L158" s="14">
        <v>1</v>
      </c>
      <c r="M158" s="14">
        <v>8</v>
      </c>
      <c r="N158" s="14">
        <v>6</v>
      </c>
      <c r="O158" s="14" t="s">
        <v>4803</v>
      </c>
      <c r="P158" s="14" t="s">
        <v>4804</v>
      </c>
      <c r="Q158" s="14" t="s">
        <v>3870</v>
      </c>
      <c r="R158" s="14" t="s">
        <v>4805</v>
      </c>
      <c r="S158" s="14" t="s">
        <v>3113</v>
      </c>
      <c r="T158" s="14" t="s">
        <v>4806</v>
      </c>
      <c r="AX158" s="14">
        <v>2</v>
      </c>
      <c r="AY158" s="14">
        <v>1</v>
      </c>
      <c r="AZ158" s="14">
        <v>1</v>
      </c>
      <c r="BA158" s="14">
        <v>3</v>
      </c>
      <c r="BC158" s="14">
        <v>66</v>
      </c>
      <c r="BD158" s="14">
        <v>1</v>
      </c>
      <c r="BE158" s="14">
        <v>1</v>
      </c>
      <c r="BF158" s="14">
        <v>1</v>
      </c>
      <c r="BG158" s="14">
        <v>2</v>
      </c>
      <c r="BH158" s="14">
        <v>172.7</v>
      </c>
      <c r="BI158" s="14">
        <v>19.37</v>
      </c>
      <c r="BJ158" s="14">
        <v>1</v>
      </c>
      <c r="BK158" s="14">
        <v>0</v>
      </c>
      <c r="BL158" s="14">
        <v>2</v>
      </c>
      <c r="BM158" s="14">
        <v>3</v>
      </c>
      <c r="BN158" s="14">
        <v>0</v>
      </c>
      <c r="BO158" s="14">
        <f>IF(BC158&gt;=85,1,0)</f>
        <v>0</v>
      </c>
      <c r="BP158" s="14">
        <f>IF(BD158=1,1,0)</f>
        <v>1</v>
      </c>
      <c r="BQ158" s="14">
        <v>1</v>
      </c>
      <c r="BR158" s="14">
        <v>0</v>
      </c>
      <c r="BS158" s="14">
        <v>1</v>
      </c>
      <c r="BT158" s="14">
        <v>1</v>
      </c>
      <c r="BU158" s="14">
        <v>0</v>
      </c>
      <c r="BV158" s="14">
        <f t="shared" si="70"/>
        <v>4</v>
      </c>
      <c r="BW158" s="14">
        <v>4</v>
      </c>
      <c r="BX158" s="14">
        <v>1</v>
      </c>
      <c r="BY158" s="14">
        <v>0</v>
      </c>
      <c r="BZ158" s="14">
        <v>0</v>
      </c>
      <c r="CA158" s="14">
        <v>0</v>
      </c>
      <c r="CB158" s="14">
        <v>0</v>
      </c>
      <c r="CC158" s="14">
        <v>0</v>
      </c>
      <c r="CD158" s="14">
        <v>0</v>
      </c>
      <c r="CE158" s="14">
        <v>0</v>
      </c>
      <c r="CF158" s="14">
        <f t="shared" si="71"/>
        <v>1</v>
      </c>
      <c r="CG158" s="14">
        <v>2</v>
      </c>
      <c r="CH158" s="14">
        <v>2</v>
      </c>
      <c r="CI158" s="14">
        <v>3</v>
      </c>
      <c r="CJ158" s="14">
        <v>3</v>
      </c>
      <c r="CK158" s="14">
        <f>SUM(CG158:CJ158)</f>
        <v>10</v>
      </c>
      <c r="CL158" s="14">
        <v>0</v>
      </c>
      <c r="CM158" s="14">
        <v>1</v>
      </c>
      <c r="CN158" s="14">
        <v>1</v>
      </c>
      <c r="CO158" s="14">
        <v>3</v>
      </c>
      <c r="CP158" s="14">
        <v>1</v>
      </c>
      <c r="CQ158" s="14">
        <v>1</v>
      </c>
      <c r="CR158" s="14">
        <v>2</v>
      </c>
      <c r="CS158" s="14">
        <v>1</v>
      </c>
      <c r="CT158" s="14">
        <v>75</v>
      </c>
      <c r="CU158" s="14">
        <v>1</v>
      </c>
      <c r="CV158" s="14">
        <v>1</v>
      </c>
      <c r="CW158" s="14">
        <v>1</v>
      </c>
      <c r="CX158" s="14">
        <v>1</v>
      </c>
      <c r="CY158" s="14">
        <v>1</v>
      </c>
      <c r="CZ158" s="14">
        <v>1</v>
      </c>
      <c r="DA158" s="14">
        <f t="shared" si="64"/>
        <v>6</v>
      </c>
      <c r="DB158" s="14">
        <v>1</v>
      </c>
      <c r="DC158" s="14">
        <v>1</v>
      </c>
      <c r="DD158" s="14">
        <v>1</v>
      </c>
      <c r="DE158" s="14">
        <v>1</v>
      </c>
      <c r="DF158" s="14">
        <v>1</v>
      </c>
      <c r="DG158" s="14">
        <v>1</v>
      </c>
      <c r="DH158" s="14">
        <f t="shared" si="65"/>
        <v>6</v>
      </c>
      <c r="DI158" s="14">
        <f t="shared" si="66"/>
        <v>0</v>
      </c>
      <c r="DJ158" s="14">
        <v>1</v>
      </c>
      <c r="DK158" s="14">
        <v>1</v>
      </c>
      <c r="DL158" s="14">
        <v>1</v>
      </c>
      <c r="DM158" s="14">
        <v>1</v>
      </c>
      <c r="DN158" s="14">
        <v>1</v>
      </c>
      <c r="DO158" s="14">
        <v>1</v>
      </c>
      <c r="DP158" s="14">
        <v>1</v>
      </c>
      <c r="DQ158" s="14">
        <v>1</v>
      </c>
      <c r="DR158" s="14">
        <f t="shared" si="67"/>
        <v>8</v>
      </c>
      <c r="DS158" s="14">
        <v>1</v>
      </c>
      <c r="DT158" s="14">
        <v>1</v>
      </c>
      <c r="DU158" s="14">
        <v>1</v>
      </c>
      <c r="DV158" s="14">
        <v>1</v>
      </c>
      <c r="DW158" s="14">
        <v>1</v>
      </c>
      <c r="DX158" s="14">
        <v>1</v>
      </c>
      <c r="DY158" s="14">
        <v>1</v>
      </c>
      <c r="DZ158" s="14">
        <v>1</v>
      </c>
      <c r="EA158" s="14">
        <f t="shared" si="68"/>
        <v>8</v>
      </c>
      <c r="EB158" s="14">
        <f t="shared" si="69"/>
        <v>0</v>
      </c>
      <c r="EC158" s="14">
        <v>0</v>
      </c>
      <c r="ED158" s="14">
        <v>0</v>
      </c>
      <c r="EE158" s="14">
        <f t="shared" si="62"/>
        <v>0</v>
      </c>
      <c r="EF158" s="14">
        <v>5</v>
      </c>
      <c r="EG158" s="14">
        <v>5</v>
      </c>
      <c r="EH158" s="14">
        <v>5</v>
      </c>
      <c r="EI158" s="14">
        <v>5</v>
      </c>
      <c r="EJ158" s="14">
        <f t="shared" si="63"/>
        <v>20</v>
      </c>
    </row>
    <row r="159" spans="1:250" s="14" customFormat="1">
      <c r="A159" s="14">
        <v>150</v>
      </c>
      <c r="B159" s="61">
        <v>2</v>
      </c>
      <c r="C159" s="60">
        <v>1</v>
      </c>
      <c r="D159" s="14">
        <v>1</v>
      </c>
      <c r="E159" s="14">
        <v>1</v>
      </c>
      <c r="F159" s="14" t="s">
        <v>1928</v>
      </c>
      <c r="G159" s="14" t="s">
        <v>2489</v>
      </c>
      <c r="H159" s="14" t="s">
        <v>2535</v>
      </c>
      <c r="K159" s="1" t="s">
        <v>3772</v>
      </c>
      <c r="L159" s="14">
        <v>3</v>
      </c>
      <c r="M159" s="14">
        <v>6</v>
      </c>
      <c r="N159" s="14">
        <v>7</v>
      </c>
      <c r="O159" s="14" t="s">
        <v>2439</v>
      </c>
      <c r="P159" s="14" t="s">
        <v>3773</v>
      </c>
      <c r="Q159" s="14" t="s">
        <v>2326</v>
      </c>
      <c r="R159" s="14" t="s">
        <v>2469</v>
      </c>
      <c r="S159" s="14" t="s">
        <v>3771</v>
      </c>
      <c r="T159" s="14" t="s">
        <v>2493</v>
      </c>
      <c r="U159" s="14" t="s">
        <v>3774</v>
      </c>
      <c r="AX159" s="14">
        <v>1</v>
      </c>
      <c r="AY159" s="14">
        <v>0</v>
      </c>
      <c r="AZ159" s="14">
        <v>2</v>
      </c>
      <c r="BA159" s="14">
        <v>6</v>
      </c>
      <c r="BC159" s="14">
        <v>89</v>
      </c>
      <c r="BD159" s="14">
        <v>0</v>
      </c>
      <c r="BE159" s="14">
        <v>1</v>
      </c>
      <c r="BF159" s="14">
        <v>1</v>
      </c>
      <c r="BG159" s="14">
        <v>1</v>
      </c>
      <c r="BH159" s="14">
        <v>152.4</v>
      </c>
      <c r="BI159" s="14">
        <v>25.78</v>
      </c>
      <c r="BJ159" s="14">
        <v>2</v>
      </c>
      <c r="BK159" s="14">
        <v>2</v>
      </c>
      <c r="BL159" s="14">
        <v>2</v>
      </c>
      <c r="BM159" s="14">
        <v>3</v>
      </c>
      <c r="BN159" s="14">
        <v>0</v>
      </c>
      <c r="BO159" s="14">
        <f>IF(BC159&gt;=85,1,0)</f>
        <v>1</v>
      </c>
      <c r="BP159" s="14">
        <f>IF(BD159=1,1,0)</f>
        <v>0</v>
      </c>
      <c r="BQ159" s="14">
        <v>1</v>
      </c>
      <c r="BR159" s="14">
        <v>0</v>
      </c>
      <c r="BS159" s="14">
        <v>0</v>
      </c>
      <c r="BT159" s="14">
        <v>1</v>
      </c>
      <c r="BU159" s="14">
        <v>1</v>
      </c>
      <c r="BV159" s="14">
        <f t="shared" si="70"/>
        <v>4</v>
      </c>
      <c r="BW159" s="14">
        <v>3</v>
      </c>
      <c r="BX159" s="14">
        <v>0</v>
      </c>
      <c r="BY159" s="14">
        <v>0</v>
      </c>
      <c r="BZ159" s="14">
        <v>0</v>
      </c>
      <c r="CA159" s="14">
        <v>0</v>
      </c>
      <c r="CB159" s="14">
        <v>0</v>
      </c>
      <c r="CC159" s="14">
        <v>1</v>
      </c>
      <c r="CD159" s="14">
        <v>0</v>
      </c>
      <c r="CE159" s="14">
        <v>0</v>
      </c>
      <c r="CF159" s="14">
        <f t="shared" si="71"/>
        <v>1</v>
      </c>
      <c r="CG159" s="14">
        <v>2</v>
      </c>
      <c r="CH159" s="14">
        <v>5</v>
      </c>
      <c r="CI159" s="14">
        <v>4</v>
      </c>
      <c r="CJ159" s="14">
        <v>4</v>
      </c>
      <c r="CK159" s="14">
        <f>SUM(CG159:CJ159)</f>
        <v>15</v>
      </c>
      <c r="CL159" s="14">
        <v>1</v>
      </c>
      <c r="CM159" s="14">
        <v>4</v>
      </c>
      <c r="CN159" s="14">
        <v>2</v>
      </c>
      <c r="CO159" s="14">
        <v>3</v>
      </c>
      <c r="CP159" s="14">
        <v>1</v>
      </c>
      <c r="CQ159" s="14">
        <v>2</v>
      </c>
      <c r="CR159" s="14">
        <v>2</v>
      </c>
      <c r="CS159" s="14">
        <v>1</v>
      </c>
      <c r="CT159" s="14">
        <v>50</v>
      </c>
      <c r="CU159" s="14">
        <v>0</v>
      </c>
      <c r="CV159" s="14">
        <v>0</v>
      </c>
      <c r="CW159" s="14">
        <v>1</v>
      </c>
      <c r="CX159" s="14">
        <v>1</v>
      </c>
      <c r="CY159" s="14">
        <v>1</v>
      </c>
      <c r="CZ159" s="14">
        <v>1</v>
      </c>
      <c r="DA159" s="14">
        <f t="shared" si="64"/>
        <v>4</v>
      </c>
      <c r="DB159" s="14">
        <v>1</v>
      </c>
      <c r="DC159" s="14">
        <v>1</v>
      </c>
      <c r="DD159" s="14">
        <v>1</v>
      </c>
      <c r="DE159" s="14">
        <v>1</v>
      </c>
      <c r="DF159" s="14">
        <v>1</v>
      </c>
      <c r="DG159" s="14">
        <v>1</v>
      </c>
      <c r="DH159" s="14">
        <f t="shared" si="65"/>
        <v>6</v>
      </c>
      <c r="DI159" s="14">
        <f t="shared" si="66"/>
        <v>2</v>
      </c>
      <c r="DJ159" s="14">
        <v>1</v>
      </c>
      <c r="DK159" s="14">
        <v>0</v>
      </c>
      <c r="DL159" s="14">
        <v>1</v>
      </c>
      <c r="DM159" s="14">
        <v>1</v>
      </c>
      <c r="DN159" s="14">
        <v>1</v>
      </c>
      <c r="DO159" s="14">
        <v>1</v>
      </c>
      <c r="DP159" s="14">
        <v>1</v>
      </c>
      <c r="DQ159" s="14">
        <v>1</v>
      </c>
      <c r="DR159" s="14">
        <f t="shared" si="67"/>
        <v>7</v>
      </c>
      <c r="DS159" s="14">
        <v>1</v>
      </c>
      <c r="DT159" s="14">
        <v>0</v>
      </c>
      <c r="DU159" s="14">
        <v>1</v>
      </c>
      <c r="DV159" s="14">
        <v>1</v>
      </c>
      <c r="DW159" s="14">
        <v>1</v>
      </c>
      <c r="DX159" s="14">
        <v>1</v>
      </c>
      <c r="DY159" s="14">
        <v>1</v>
      </c>
      <c r="DZ159" s="14">
        <v>1</v>
      </c>
      <c r="EA159" s="14">
        <f t="shared" si="68"/>
        <v>7</v>
      </c>
      <c r="EB159" s="14">
        <f t="shared" si="69"/>
        <v>0</v>
      </c>
      <c r="EC159" s="14">
        <v>0</v>
      </c>
      <c r="ED159" s="14">
        <v>0</v>
      </c>
      <c r="EE159" s="14">
        <f t="shared" si="62"/>
        <v>0</v>
      </c>
      <c r="EF159" s="14">
        <v>5</v>
      </c>
      <c r="EG159" s="14">
        <v>5</v>
      </c>
      <c r="EH159" s="14">
        <v>5</v>
      </c>
      <c r="EI159" s="14">
        <v>5</v>
      </c>
      <c r="EJ159" s="14">
        <f t="shared" si="63"/>
        <v>20</v>
      </c>
    </row>
    <row r="160" spans="1:250" s="14" customFormat="1">
      <c r="A160" s="14">
        <v>151</v>
      </c>
      <c r="B160" s="64">
        <v>2</v>
      </c>
      <c r="C160" s="3">
        <v>3</v>
      </c>
      <c r="D160" s="1">
        <v>1</v>
      </c>
      <c r="E160" s="1">
        <v>1</v>
      </c>
      <c r="F160" s="1" t="s">
        <v>2489</v>
      </c>
      <c r="G160" s="1" t="s">
        <v>1955</v>
      </c>
      <c r="H160" s="1" t="s">
        <v>2100</v>
      </c>
      <c r="I160" s="1" t="s">
        <v>1928</v>
      </c>
      <c r="J160" s="1" t="s">
        <v>2454</v>
      </c>
      <c r="K160" s="1" t="s">
        <v>5184</v>
      </c>
      <c r="L160" s="1">
        <v>7</v>
      </c>
      <c r="M160" s="1">
        <v>9</v>
      </c>
      <c r="N160" s="1">
        <v>20</v>
      </c>
      <c r="O160" s="1" t="s">
        <v>2434</v>
      </c>
      <c r="P160" s="1" t="s">
        <v>3432</v>
      </c>
      <c r="Q160" s="1" t="s">
        <v>2335</v>
      </c>
      <c r="R160" s="1" t="s">
        <v>5185</v>
      </c>
      <c r="S160" s="1" t="s">
        <v>4346</v>
      </c>
      <c r="T160" s="1" t="s">
        <v>2608</v>
      </c>
      <c r="U160" s="1" t="s">
        <v>2967</v>
      </c>
      <c r="V160" s="1" t="s">
        <v>3118</v>
      </c>
      <c r="W160" s="1" t="s">
        <v>5186</v>
      </c>
      <c r="X160" s="1" t="s">
        <v>5187</v>
      </c>
      <c r="Y160" s="1" t="s">
        <v>2889</v>
      </c>
      <c r="Z160" s="1" t="s">
        <v>2612</v>
      </c>
      <c r="AA160" s="1" t="s">
        <v>4351</v>
      </c>
      <c r="AB160" s="1" t="s">
        <v>5188</v>
      </c>
      <c r="AC160" s="1" t="s">
        <v>4352</v>
      </c>
      <c r="AD160" s="1" t="s">
        <v>4399</v>
      </c>
      <c r="AE160" s="1" t="s">
        <v>2904</v>
      </c>
      <c r="AF160" s="1" t="s">
        <v>5189</v>
      </c>
      <c r="AG160" s="1" t="s">
        <v>4681</v>
      </c>
      <c r="AH160" s="1" t="s">
        <v>5190</v>
      </c>
      <c r="AI160" s="1"/>
      <c r="AJ160" s="1"/>
      <c r="AK160" s="1"/>
      <c r="AL160" s="1"/>
      <c r="AM160" s="1"/>
      <c r="AN160" s="1"/>
      <c r="AO160" s="1"/>
      <c r="AP160" s="1"/>
      <c r="AQ160" s="1"/>
      <c r="AR160" s="1"/>
      <c r="AS160" s="1"/>
      <c r="AT160" s="1"/>
      <c r="AU160" s="1"/>
      <c r="AV160" s="1"/>
      <c r="AW160" s="1"/>
      <c r="AX160" s="1">
        <v>1</v>
      </c>
      <c r="AY160" s="1">
        <v>0</v>
      </c>
      <c r="AZ160" s="1">
        <v>2</v>
      </c>
      <c r="BA160" s="1">
        <v>5</v>
      </c>
      <c r="BB160" s="1"/>
      <c r="BC160" s="1">
        <v>71</v>
      </c>
      <c r="BD160" s="1">
        <v>0</v>
      </c>
      <c r="BE160" s="1">
        <v>5</v>
      </c>
      <c r="BF160" s="1">
        <v>1</v>
      </c>
      <c r="BG160" s="1">
        <v>3</v>
      </c>
      <c r="BH160" s="1">
        <v>160</v>
      </c>
      <c r="BI160" s="1">
        <v>43.4</v>
      </c>
      <c r="BJ160" s="1">
        <v>2</v>
      </c>
      <c r="BK160" s="1">
        <v>0</v>
      </c>
      <c r="BL160" s="1">
        <v>2</v>
      </c>
      <c r="BM160" s="1">
        <v>3</v>
      </c>
      <c r="BN160" s="1">
        <v>1</v>
      </c>
      <c r="BO160" s="1">
        <v>0</v>
      </c>
      <c r="BP160" s="1">
        <v>0</v>
      </c>
      <c r="BQ160" s="1">
        <v>1</v>
      </c>
      <c r="BR160" s="1">
        <v>0</v>
      </c>
      <c r="BS160" s="1">
        <v>0</v>
      </c>
      <c r="BT160" s="1">
        <v>1</v>
      </c>
      <c r="BU160" s="1">
        <v>1</v>
      </c>
      <c r="BV160" s="14">
        <f t="shared" si="70"/>
        <v>3</v>
      </c>
      <c r="BW160" s="1">
        <v>3</v>
      </c>
      <c r="BX160" s="1">
        <v>0</v>
      </c>
      <c r="BY160" s="1">
        <v>0</v>
      </c>
      <c r="BZ160" s="1">
        <v>0</v>
      </c>
      <c r="CA160" s="1">
        <v>0</v>
      </c>
      <c r="CB160" s="1">
        <v>0</v>
      </c>
      <c r="CC160" s="1">
        <v>0</v>
      </c>
      <c r="CD160" s="1">
        <v>0</v>
      </c>
      <c r="CE160" s="1">
        <v>0</v>
      </c>
      <c r="CF160" s="1">
        <f t="shared" si="71"/>
        <v>0</v>
      </c>
      <c r="CG160" s="1">
        <v>5</v>
      </c>
      <c r="CH160" s="1">
        <v>5</v>
      </c>
      <c r="CI160" s="1">
        <v>5</v>
      </c>
      <c r="CJ160" s="1">
        <v>5</v>
      </c>
      <c r="CK160" s="1">
        <v>20</v>
      </c>
      <c r="CL160" s="1">
        <v>0</v>
      </c>
      <c r="CM160" s="1">
        <v>1</v>
      </c>
      <c r="CN160" s="1">
        <v>0</v>
      </c>
      <c r="CO160" s="1">
        <v>2</v>
      </c>
      <c r="CP160" s="1">
        <v>1</v>
      </c>
      <c r="CQ160" s="1">
        <v>1</v>
      </c>
      <c r="CR160" s="1">
        <v>4</v>
      </c>
      <c r="CS160" s="1">
        <v>1</v>
      </c>
      <c r="CT160" s="1">
        <v>80</v>
      </c>
      <c r="CU160" s="1">
        <v>1</v>
      </c>
      <c r="CV160" s="1">
        <v>1</v>
      </c>
      <c r="CW160" s="1">
        <v>1</v>
      </c>
      <c r="CX160" s="1">
        <v>1</v>
      </c>
      <c r="CY160" s="1">
        <v>1</v>
      </c>
      <c r="CZ160" s="1">
        <v>1</v>
      </c>
      <c r="DA160" s="1">
        <f t="shared" si="64"/>
        <v>6</v>
      </c>
      <c r="DB160" s="1">
        <v>1</v>
      </c>
      <c r="DC160" s="1">
        <v>1</v>
      </c>
      <c r="DD160" s="1">
        <v>1</v>
      </c>
      <c r="DE160" s="1">
        <v>1</v>
      </c>
      <c r="DF160" s="1">
        <v>1</v>
      </c>
      <c r="DG160" s="1">
        <v>1</v>
      </c>
      <c r="DH160" s="1">
        <f t="shared" si="65"/>
        <v>6</v>
      </c>
      <c r="DI160" s="14">
        <f t="shared" si="66"/>
        <v>0</v>
      </c>
      <c r="DJ160" s="1">
        <v>1</v>
      </c>
      <c r="DK160" s="1">
        <v>0</v>
      </c>
      <c r="DL160" s="1">
        <v>0</v>
      </c>
      <c r="DM160" s="1">
        <v>1</v>
      </c>
      <c r="DN160" s="1">
        <v>0</v>
      </c>
      <c r="DO160" s="1">
        <v>0</v>
      </c>
      <c r="DP160" s="1">
        <v>1</v>
      </c>
      <c r="DQ160" s="1">
        <v>1</v>
      </c>
      <c r="DR160" s="1">
        <f t="shared" si="67"/>
        <v>4</v>
      </c>
      <c r="DS160" s="1">
        <v>1</v>
      </c>
      <c r="DT160" s="1">
        <v>0</v>
      </c>
      <c r="DU160" s="1">
        <v>0</v>
      </c>
      <c r="DV160" s="1">
        <v>1</v>
      </c>
      <c r="DW160" s="1">
        <v>0</v>
      </c>
      <c r="DX160" s="1">
        <v>0</v>
      </c>
      <c r="DY160" s="1">
        <v>1</v>
      </c>
      <c r="DZ160" s="1">
        <v>1</v>
      </c>
      <c r="EA160" s="1">
        <f t="shared" si="68"/>
        <v>4</v>
      </c>
      <c r="EB160" s="14">
        <f t="shared" si="69"/>
        <v>0</v>
      </c>
      <c r="EC160" s="1">
        <v>0</v>
      </c>
      <c r="ED160" s="1">
        <v>0</v>
      </c>
      <c r="EE160" s="1">
        <f t="shared" si="62"/>
        <v>0</v>
      </c>
      <c r="EF160" s="1">
        <v>5</v>
      </c>
      <c r="EG160" s="1">
        <v>5</v>
      </c>
      <c r="EH160" s="1">
        <v>5</v>
      </c>
      <c r="EI160" s="1">
        <v>5</v>
      </c>
      <c r="EJ160" s="1">
        <f t="shared" si="63"/>
        <v>20</v>
      </c>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row>
    <row r="161" spans="1:250" s="14" customFormat="1">
      <c r="A161" s="14">
        <v>152</v>
      </c>
      <c r="B161" s="64">
        <v>1</v>
      </c>
      <c r="C161" s="3">
        <v>1</v>
      </c>
      <c r="D161" s="1">
        <v>1</v>
      </c>
      <c r="E161" s="1">
        <v>2</v>
      </c>
      <c r="F161" s="1" t="s">
        <v>2100</v>
      </c>
      <c r="G161" s="1" t="s">
        <v>1928</v>
      </c>
      <c r="H161" s="1" t="s">
        <v>1977</v>
      </c>
      <c r="I161" s="1" t="s">
        <v>2322</v>
      </c>
      <c r="J161" s="1" t="s">
        <v>2454</v>
      </c>
      <c r="K161" s="1" t="s">
        <v>5173</v>
      </c>
      <c r="L161" s="1">
        <v>6</v>
      </c>
      <c r="M161" s="1">
        <v>10</v>
      </c>
      <c r="N161" s="1">
        <v>15</v>
      </c>
      <c r="O161" s="1" t="s">
        <v>4255</v>
      </c>
      <c r="P161" s="1" t="s">
        <v>2366</v>
      </c>
      <c r="Q161" s="1" t="s">
        <v>5174</v>
      </c>
      <c r="R161" s="1" t="s">
        <v>2928</v>
      </c>
      <c r="S161" s="1" t="s">
        <v>5175</v>
      </c>
      <c r="T161" s="1" t="s">
        <v>5176</v>
      </c>
      <c r="U161" s="1" t="s">
        <v>5177</v>
      </c>
      <c r="V161" s="1" t="s">
        <v>5178</v>
      </c>
      <c r="W161" s="1" t="s">
        <v>2372</v>
      </c>
      <c r="X161" s="1" t="s">
        <v>5179</v>
      </c>
      <c r="Y161" s="1" t="s">
        <v>4112</v>
      </c>
      <c r="Z161" s="1" t="s">
        <v>5180</v>
      </c>
      <c r="AA161" s="1" t="s">
        <v>3214</v>
      </c>
      <c r="AB161" s="1" t="s">
        <v>5181</v>
      </c>
      <c r="AC161" s="1" t="s">
        <v>5182</v>
      </c>
      <c r="AD161" s="1"/>
      <c r="AE161" s="1"/>
      <c r="AF161" s="1"/>
      <c r="AG161" s="1"/>
      <c r="AH161" s="1"/>
      <c r="AI161" s="1"/>
      <c r="AJ161" s="1"/>
      <c r="AK161" s="1"/>
      <c r="AL161" s="1"/>
      <c r="AM161" s="1"/>
      <c r="AN161" s="1"/>
      <c r="AO161" s="1"/>
      <c r="AP161" s="1"/>
      <c r="AQ161" s="1"/>
      <c r="AR161" s="1"/>
      <c r="AS161" s="1"/>
      <c r="AT161" s="1"/>
      <c r="AU161" s="1"/>
      <c r="AV161" s="1"/>
      <c r="AW161" s="1"/>
      <c r="AX161" s="1">
        <v>2</v>
      </c>
      <c r="AY161" s="1">
        <v>1</v>
      </c>
      <c r="AZ161" s="1">
        <v>1</v>
      </c>
      <c r="BA161" s="1">
        <v>5</v>
      </c>
      <c r="BB161" s="1"/>
      <c r="BC161" s="1">
        <v>73</v>
      </c>
      <c r="BD161" s="1">
        <v>0</v>
      </c>
      <c r="BE161" s="1">
        <v>3</v>
      </c>
      <c r="BF161" s="1">
        <v>2</v>
      </c>
      <c r="BG161" s="1">
        <v>2</v>
      </c>
      <c r="BH161" s="1">
        <v>152.4</v>
      </c>
      <c r="BI161" s="1">
        <v>29.29</v>
      </c>
      <c r="BJ161" s="1"/>
      <c r="BK161" s="1"/>
      <c r="BL161" s="1">
        <v>1</v>
      </c>
      <c r="BM161" s="1">
        <v>3</v>
      </c>
      <c r="BN161" s="1"/>
      <c r="BO161" s="1">
        <f>IF(AZ161&gt;=85,1,0)</f>
        <v>0</v>
      </c>
      <c r="BP161" s="1">
        <f>IF(BA161=1,1,0)</f>
        <v>0</v>
      </c>
      <c r="BQ161" s="1">
        <v>1</v>
      </c>
      <c r="BR161" s="1">
        <v>0</v>
      </c>
      <c r="BS161" s="1">
        <v>0</v>
      </c>
      <c r="BT161" s="1">
        <v>1</v>
      </c>
      <c r="BU161" s="1">
        <v>0</v>
      </c>
      <c r="BV161" s="14">
        <f t="shared" si="70"/>
        <v>2</v>
      </c>
      <c r="BW161" s="1">
        <v>4</v>
      </c>
      <c r="BX161" s="1">
        <v>0</v>
      </c>
      <c r="BY161" s="1">
        <v>0</v>
      </c>
      <c r="BZ161" s="1">
        <v>0</v>
      </c>
      <c r="CA161" s="1">
        <v>0</v>
      </c>
      <c r="CB161" s="1">
        <v>0</v>
      </c>
      <c r="CC161" s="1">
        <v>0</v>
      </c>
      <c r="CD161" s="1">
        <v>0</v>
      </c>
      <c r="CE161" s="1">
        <v>0</v>
      </c>
      <c r="CF161" s="1">
        <f t="shared" si="71"/>
        <v>0</v>
      </c>
      <c r="CG161" s="1">
        <v>5</v>
      </c>
      <c r="CH161" s="1">
        <v>5</v>
      </c>
      <c r="CI161" s="1">
        <v>5</v>
      </c>
      <c r="CJ161" s="1">
        <v>5</v>
      </c>
      <c r="CK161" s="1">
        <f>SUM(CG161:CJ161)</f>
        <v>20</v>
      </c>
      <c r="CL161" s="1"/>
      <c r="CM161" s="1"/>
      <c r="CN161" s="1">
        <v>2</v>
      </c>
      <c r="CO161" s="1">
        <v>1</v>
      </c>
      <c r="CP161" s="1">
        <v>1</v>
      </c>
      <c r="CQ161" s="1">
        <v>1</v>
      </c>
      <c r="CR161" s="1">
        <v>4</v>
      </c>
      <c r="CS161" s="1">
        <v>1</v>
      </c>
      <c r="CT161" s="1">
        <v>80</v>
      </c>
      <c r="CU161" s="1">
        <v>1</v>
      </c>
      <c r="CV161" s="1">
        <v>1</v>
      </c>
      <c r="CW161" s="1">
        <v>1</v>
      </c>
      <c r="CX161" s="1">
        <v>1</v>
      </c>
      <c r="CY161" s="1">
        <v>1</v>
      </c>
      <c r="CZ161" s="1">
        <v>1</v>
      </c>
      <c r="DA161" s="1">
        <f t="shared" si="64"/>
        <v>6</v>
      </c>
      <c r="DB161" s="1">
        <v>1</v>
      </c>
      <c r="DC161" s="1">
        <v>1</v>
      </c>
      <c r="DD161" s="1">
        <v>1</v>
      </c>
      <c r="DE161" s="1">
        <v>1</v>
      </c>
      <c r="DF161" s="1">
        <v>1</v>
      </c>
      <c r="DG161" s="1">
        <v>1</v>
      </c>
      <c r="DH161" s="1">
        <f t="shared" si="65"/>
        <v>6</v>
      </c>
      <c r="DI161" s="14">
        <f t="shared" si="66"/>
        <v>0</v>
      </c>
      <c r="DJ161" s="1">
        <v>1</v>
      </c>
      <c r="DK161" s="1">
        <v>0</v>
      </c>
      <c r="DL161" s="1">
        <v>0</v>
      </c>
      <c r="DM161" s="1">
        <v>1</v>
      </c>
      <c r="DN161" s="1">
        <v>1</v>
      </c>
      <c r="DO161" s="1">
        <v>1</v>
      </c>
      <c r="DP161" s="1">
        <v>1</v>
      </c>
      <c r="DQ161" s="1">
        <v>1</v>
      </c>
      <c r="DR161" s="1">
        <f t="shared" si="67"/>
        <v>6</v>
      </c>
      <c r="DS161" s="1">
        <v>1</v>
      </c>
      <c r="DT161" s="1">
        <v>0</v>
      </c>
      <c r="DU161" s="1">
        <v>0</v>
      </c>
      <c r="DV161" s="1">
        <v>1</v>
      </c>
      <c r="DW161" s="1">
        <v>1</v>
      </c>
      <c r="DX161" s="1">
        <v>1</v>
      </c>
      <c r="DY161" s="1">
        <v>1</v>
      </c>
      <c r="DZ161" s="1">
        <v>1</v>
      </c>
      <c r="EA161" s="1">
        <f t="shared" si="68"/>
        <v>6</v>
      </c>
      <c r="EB161" s="14">
        <f t="shared" si="69"/>
        <v>0</v>
      </c>
      <c r="EC161" s="1">
        <v>0</v>
      </c>
      <c r="ED161" s="1">
        <v>0</v>
      </c>
      <c r="EE161" s="1">
        <f t="shared" si="62"/>
        <v>0</v>
      </c>
      <c r="EF161" s="1">
        <v>5</v>
      </c>
      <c r="EG161" s="1">
        <v>5</v>
      </c>
      <c r="EH161" s="1">
        <v>5</v>
      </c>
      <c r="EI161" s="1">
        <v>5</v>
      </c>
      <c r="EJ161" s="1">
        <f t="shared" si="63"/>
        <v>20</v>
      </c>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row>
    <row r="162" spans="1:250" s="14" customFormat="1">
      <c r="A162" s="14">
        <v>153</v>
      </c>
      <c r="B162" s="64">
        <v>2</v>
      </c>
      <c r="C162" s="3">
        <v>1</v>
      </c>
      <c r="D162" s="1">
        <v>1</v>
      </c>
      <c r="E162" s="1">
        <v>1</v>
      </c>
      <c r="F162" s="1" t="s">
        <v>2404</v>
      </c>
      <c r="G162" s="1" t="s">
        <v>1928</v>
      </c>
      <c r="H162" s="1" t="s">
        <v>2535</v>
      </c>
      <c r="I162" s="1"/>
      <c r="J162" s="1"/>
      <c r="K162" s="1" t="s">
        <v>5637</v>
      </c>
      <c r="L162" s="1">
        <v>3</v>
      </c>
      <c r="M162" s="1">
        <v>19</v>
      </c>
      <c r="N162" s="1">
        <v>2</v>
      </c>
      <c r="O162" s="1" t="s">
        <v>3051</v>
      </c>
      <c r="P162" s="1" t="s">
        <v>2335</v>
      </c>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v>2</v>
      </c>
      <c r="AY162" s="1">
        <v>0</v>
      </c>
      <c r="AZ162" s="1">
        <v>2</v>
      </c>
      <c r="BA162" s="1"/>
      <c r="BB162" s="1"/>
      <c r="BC162" s="1">
        <v>82</v>
      </c>
      <c r="BD162" s="1">
        <v>1</v>
      </c>
      <c r="BE162" s="1">
        <v>2</v>
      </c>
      <c r="BF162" s="1">
        <v>1</v>
      </c>
      <c r="BG162" s="1">
        <v>1</v>
      </c>
      <c r="BH162" s="1"/>
      <c r="BI162" s="1"/>
      <c r="BJ162" s="1">
        <v>0</v>
      </c>
      <c r="BK162" s="1">
        <v>0</v>
      </c>
      <c r="BL162" s="1"/>
      <c r="BM162" s="1"/>
      <c r="BN162" s="1"/>
      <c r="BO162" s="1">
        <f>IF(AZ162&gt;=85,1,0)</f>
        <v>0</v>
      </c>
      <c r="BP162" s="1">
        <f>IF(BA162=1,1,0)</f>
        <v>0</v>
      </c>
      <c r="BQ162" s="1"/>
      <c r="BR162" s="1"/>
      <c r="BS162" s="1"/>
      <c r="BT162" s="1"/>
      <c r="BU162" s="1"/>
      <c r="BW162" s="1"/>
      <c r="BX162" s="1"/>
      <c r="BY162" s="1"/>
      <c r="BZ162" s="1"/>
      <c r="CA162" s="1"/>
      <c r="CB162" s="1"/>
      <c r="CC162" s="1"/>
      <c r="CD162" s="1"/>
      <c r="CE162" s="1"/>
      <c r="CF162" s="1"/>
      <c r="CG162" s="1"/>
      <c r="CH162" s="1"/>
      <c r="CI162" s="1"/>
      <c r="CJ162" s="1"/>
      <c r="CK162" s="1"/>
      <c r="CL162" s="1">
        <v>0</v>
      </c>
      <c r="CM162" s="1">
        <v>1</v>
      </c>
      <c r="CN162" s="1">
        <v>2</v>
      </c>
      <c r="CO162" s="1"/>
      <c r="CP162" s="1"/>
      <c r="CQ162" s="1"/>
      <c r="CR162" s="1"/>
      <c r="CS162" s="1"/>
      <c r="CT162" s="1"/>
      <c r="CU162" s="1"/>
      <c r="CV162" s="1"/>
      <c r="CW162" s="1"/>
      <c r="CX162" s="1"/>
      <c r="CY162" s="1"/>
      <c r="CZ162" s="1"/>
      <c r="DA162" s="1"/>
      <c r="DB162" s="1"/>
      <c r="DC162" s="1"/>
      <c r="DD162" s="1"/>
      <c r="DE162" s="1"/>
      <c r="DF162" s="1"/>
      <c r="DG162" s="1"/>
      <c r="DH162" s="1"/>
      <c r="DJ162" s="1"/>
      <c r="DK162" s="1"/>
      <c r="DL162" s="1"/>
      <c r="DM162" s="1"/>
      <c r="DN162" s="1"/>
      <c r="DO162" s="1"/>
      <c r="DP162" s="1"/>
      <c r="DQ162" s="1"/>
      <c r="DR162" s="1"/>
      <c r="DS162" s="1"/>
      <c r="DT162" s="1"/>
      <c r="DU162" s="1"/>
      <c r="DV162" s="1"/>
      <c r="DW162" s="1"/>
      <c r="DX162" s="1"/>
      <c r="DY162" s="1"/>
      <c r="DZ162" s="1"/>
      <c r="EA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row>
    <row r="163" spans="1:250" s="14" customFormat="1">
      <c r="A163" s="14">
        <v>154</v>
      </c>
      <c r="B163" s="61">
        <v>1</v>
      </c>
      <c r="C163" s="60">
        <v>1</v>
      </c>
      <c r="D163" s="14">
        <v>1</v>
      </c>
      <c r="E163" s="14">
        <v>1</v>
      </c>
      <c r="F163" s="14" t="s">
        <v>2048</v>
      </c>
      <c r="G163" s="14" t="s">
        <v>1955</v>
      </c>
      <c r="H163" s="14" t="s">
        <v>2100</v>
      </c>
      <c r="I163" s="14" t="s">
        <v>1928</v>
      </c>
      <c r="J163" s="14" t="s">
        <v>1941</v>
      </c>
      <c r="K163" s="1" t="s">
        <v>4068</v>
      </c>
      <c r="L163" s="14">
        <v>8</v>
      </c>
      <c r="M163" s="14">
        <v>14</v>
      </c>
      <c r="N163" s="14">
        <v>13</v>
      </c>
      <c r="O163" s="14" t="s">
        <v>4069</v>
      </c>
      <c r="P163" s="14" t="s">
        <v>2444</v>
      </c>
      <c r="Q163" s="14" t="s">
        <v>4070</v>
      </c>
      <c r="R163" s="14" t="s">
        <v>4071</v>
      </c>
      <c r="S163" s="14" t="s">
        <v>3017</v>
      </c>
      <c r="T163" s="14" t="s">
        <v>4072</v>
      </c>
      <c r="U163" s="14" t="s">
        <v>2967</v>
      </c>
      <c r="V163" s="14" t="s">
        <v>2326</v>
      </c>
      <c r="W163" s="14" t="s">
        <v>4073</v>
      </c>
      <c r="X163" s="14" t="s">
        <v>2727</v>
      </c>
      <c r="Y163" s="14" t="s">
        <v>2793</v>
      </c>
      <c r="Z163" s="14" t="s">
        <v>3348</v>
      </c>
      <c r="AA163" s="14" t="s">
        <v>2806</v>
      </c>
      <c r="AX163" s="14">
        <v>1</v>
      </c>
      <c r="AY163" s="14">
        <v>0</v>
      </c>
      <c r="AZ163" s="14">
        <v>1</v>
      </c>
      <c r="BA163" s="14">
        <v>10</v>
      </c>
      <c r="BC163" s="14">
        <v>96</v>
      </c>
      <c r="BD163" s="14">
        <v>1</v>
      </c>
      <c r="BE163" s="14">
        <v>3</v>
      </c>
      <c r="BF163" s="14">
        <v>2</v>
      </c>
      <c r="BG163" s="14">
        <v>2</v>
      </c>
      <c r="BH163" s="14">
        <v>154.9</v>
      </c>
      <c r="BI163" s="14">
        <v>32.69</v>
      </c>
      <c r="BJ163" s="14">
        <v>0</v>
      </c>
      <c r="BK163" s="14">
        <v>1</v>
      </c>
      <c r="BL163" s="14">
        <v>5</v>
      </c>
      <c r="BM163" s="14">
        <v>3</v>
      </c>
      <c r="BN163" s="14">
        <v>1</v>
      </c>
      <c r="BO163" s="14">
        <f>IF(BC163&gt;=85,1,0)</f>
        <v>1</v>
      </c>
      <c r="BP163" s="14">
        <f>IF(BD163=1,1,0)</f>
        <v>1</v>
      </c>
      <c r="BQ163" s="14">
        <v>1</v>
      </c>
      <c r="BR163" s="14">
        <v>1</v>
      </c>
      <c r="BS163" s="14">
        <v>1</v>
      </c>
      <c r="BT163" s="14">
        <v>1</v>
      </c>
      <c r="BU163" s="14">
        <v>1</v>
      </c>
      <c r="BV163" s="14">
        <f t="shared" ref="BV163:BV177" si="72">SUM(BO163:BU163)</f>
        <v>7</v>
      </c>
      <c r="BW163" s="14">
        <v>4</v>
      </c>
      <c r="BX163" s="14">
        <v>0</v>
      </c>
      <c r="BY163" s="14">
        <v>1</v>
      </c>
      <c r="BZ163" s="14">
        <v>1</v>
      </c>
      <c r="CA163" s="14">
        <v>0</v>
      </c>
      <c r="CB163" s="14">
        <v>1</v>
      </c>
      <c r="CC163" s="14">
        <v>0</v>
      </c>
      <c r="CD163" s="14">
        <v>1</v>
      </c>
      <c r="CE163" s="14">
        <v>0</v>
      </c>
      <c r="CF163" s="14">
        <f t="shared" ref="CF163:CF177" si="73">SUM(BX163:CE163)</f>
        <v>4</v>
      </c>
      <c r="CG163" s="14">
        <v>1</v>
      </c>
      <c r="CH163" s="14">
        <v>3</v>
      </c>
      <c r="CI163" s="14">
        <v>3</v>
      </c>
      <c r="CJ163" s="14">
        <v>5</v>
      </c>
      <c r="CK163" s="14">
        <f t="shared" ref="CK163:CK175" si="74">SUM(CG163:CJ163)</f>
        <v>12</v>
      </c>
      <c r="CL163" s="14">
        <v>0</v>
      </c>
      <c r="CM163" s="14">
        <v>4</v>
      </c>
      <c r="CN163" s="14">
        <v>2</v>
      </c>
      <c r="CO163" s="14">
        <v>3</v>
      </c>
      <c r="CP163" s="14">
        <v>3</v>
      </c>
      <c r="CQ163" s="14">
        <v>3</v>
      </c>
      <c r="CR163" s="14">
        <v>1</v>
      </c>
      <c r="CS163" s="14">
        <v>2</v>
      </c>
      <c r="CT163" s="14">
        <v>60</v>
      </c>
      <c r="CU163" s="14">
        <v>1</v>
      </c>
      <c r="CV163" s="14">
        <v>0</v>
      </c>
      <c r="CW163" s="14">
        <v>1</v>
      </c>
      <c r="CX163" s="14">
        <v>1</v>
      </c>
      <c r="CY163" s="14">
        <v>1</v>
      </c>
      <c r="CZ163" s="14">
        <v>1</v>
      </c>
      <c r="DA163" s="14">
        <f t="shared" ref="DA163:DA177" si="75">SUM(CU163:CZ163)</f>
        <v>5</v>
      </c>
      <c r="DB163" s="14">
        <v>1</v>
      </c>
      <c r="DC163" s="14">
        <v>0</v>
      </c>
      <c r="DD163" s="14">
        <v>1</v>
      </c>
      <c r="DE163" s="14">
        <v>1</v>
      </c>
      <c r="DF163" s="14">
        <v>1</v>
      </c>
      <c r="DG163" s="14">
        <v>1</v>
      </c>
      <c r="DH163" s="14">
        <f t="shared" ref="DH163:DH177" si="76">SUM(DB163:DG163)</f>
        <v>5</v>
      </c>
      <c r="DI163" s="14">
        <f t="shared" ref="DI163:DI177" si="77">DH163-DA163</f>
        <v>0</v>
      </c>
      <c r="DJ163" s="14">
        <v>1</v>
      </c>
      <c r="DK163" s="14">
        <v>0</v>
      </c>
      <c r="DL163" s="14">
        <v>0</v>
      </c>
      <c r="DM163" s="14">
        <v>0</v>
      </c>
      <c r="DN163" s="14">
        <v>0</v>
      </c>
      <c r="DO163" s="14">
        <v>0</v>
      </c>
      <c r="DP163" s="14">
        <v>1</v>
      </c>
      <c r="DQ163" s="14">
        <v>1</v>
      </c>
      <c r="DR163" s="14">
        <f t="shared" ref="DR163:DR177" si="78">SUM(DJ163:DQ163)</f>
        <v>3</v>
      </c>
      <c r="DS163" s="14">
        <v>1</v>
      </c>
      <c r="DT163" s="14">
        <v>0</v>
      </c>
      <c r="DU163" s="14">
        <v>0</v>
      </c>
      <c r="DV163" s="14">
        <v>0</v>
      </c>
      <c r="DW163" s="14">
        <v>0</v>
      </c>
      <c r="DX163" s="14">
        <v>0</v>
      </c>
      <c r="DY163" s="14">
        <v>1</v>
      </c>
      <c r="DZ163" s="14">
        <v>1</v>
      </c>
      <c r="EA163" s="14">
        <f t="shared" ref="EA163:EA177" si="79">SUM(DS163:DZ163)</f>
        <v>3</v>
      </c>
      <c r="EB163" s="14">
        <f t="shared" ref="EB163:EB177" si="80">EA163-DR163</f>
        <v>0</v>
      </c>
      <c r="EC163" s="14">
        <v>0</v>
      </c>
      <c r="ED163" s="14">
        <v>1</v>
      </c>
      <c r="EE163" s="14">
        <f t="shared" ref="EE163:EE177" si="81">SUM(EC163:ED163)</f>
        <v>1</v>
      </c>
      <c r="EF163" s="14">
        <v>5</v>
      </c>
      <c r="EG163" s="14">
        <v>5</v>
      </c>
      <c r="EH163" s="14">
        <v>5</v>
      </c>
      <c r="EI163" s="14">
        <v>5</v>
      </c>
      <c r="EJ163" s="14">
        <f t="shared" ref="EJ163:EJ177" si="82">SUM(EF163:EI163)</f>
        <v>20</v>
      </c>
    </row>
    <row r="164" spans="1:250" s="14" customFormat="1">
      <c r="A164" s="14">
        <v>155</v>
      </c>
      <c r="B164" s="64">
        <v>1</v>
      </c>
      <c r="C164" s="3">
        <v>1</v>
      </c>
      <c r="D164" s="1">
        <v>3</v>
      </c>
      <c r="E164" s="1">
        <v>1</v>
      </c>
      <c r="F164" s="1" t="s">
        <v>2063</v>
      </c>
      <c r="G164" s="1" t="s">
        <v>2048</v>
      </c>
      <c r="H164" s="1" t="s">
        <v>1941</v>
      </c>
      <c r="I164" s="1" t="s">
        <v>1955</v>
      </c>
      <c r="J164" s="1" t="s">
        <v>1977</v>
      </c>
      <c r="K164" s="1" t="s">
        <v>5232</v>
      </c>
      <c r="L164" s="1">
        <v>6</v>
      </c>
      <c r="M164" s="1">
        <v>8</v>
      </c>
      <c r="N164" s="1">
        <v>4</v>
      </c>
      <c r="O164" s="1" t="s">
        <v>3033</v>
      </c>
      <c r="P164" s="1" t="s">
        <v>2444</v>
      </c>
      <c r="Q164" s="1" t="s">
        <v>3068</v>
      </c>
      <c r="R164" s="1" t="s">
        <v>5233</v>
      </c>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v>1</v>
      </c>
      <c r="AY164" s="1">
        <v>0</v>
      </c>
      <c r="AZ164" s="1">
        <v>2</v>
      </c>
      <c r="BA164" s="1">
        <v>7</v>
      </c>
      <c r="BB164" s="1"/>
      <c r="BC164" s="1">
        <v>93</v>
      </c>
      <c r="BD164" s="1">
        <v>0</v>
      </c>
      <c r="BE164" s="1">
        <v>2</v>
      </c>
      <c r="BF164" s="1">
        <v>1</v>
      </c>
      <c r="BG164" s="1">
        <v>2</v>
      </c>
      <c r="BH164" s="1">
        <v>160</v>
      </c>
      <c r="BI164" s="1">
        <v>17.18</v>
      </c>
      <c r="BJ164" s="1"/>
      <c r="BK164" s="1"/>
      <c r="BL164" s="1"/>
      <c r="BM164" s="1">
        <v>3</v>
      </c>
      <c r="BN164" s="1">
        <v>1</v>
      </c>
      <c r="BO164" s="1">
        <f>IF(AZ164&gt;=85,1,0)</f>
        <v>0</v>
      </c>
      <c r="BP164" s="1">
        <f>IF(BA164=1,1,0)</f>
        <v>0</v>
      </c>
      <c r="BQ164" s="1">
        <v>1</v>
      </c>
      <c r="BR164" s="1">
        <v>1</v>
      </c>
      <c r="BS164" s="1">
        <v>1</v>
      </c>
      <c r="BT164" s="1">
        <v>1</v>
      </c>
      <c r="BU164" s="1">
        <v>1</v>
      </c>
      <c r="BV164" s="14">
        <f t="shared" si="72"/>
        <v>5</v>
      </c>
      <c r="BW164" s="1">
        <v>4</v>
      </c>
      <c r="BX164" s="1">
        <v>1</v>
      </c>
      <c r="BY164" s="1">
        <v>1</v>
      </c>
      <c r="BZ164" s="1">
        <v>1</v>
      </c>
      <c r="CA164" s="1">
        <v>1</v>
      </c>
      <c r="CB164" s="1">
        <v>1</v>
      </c>
      <c r="CC164" s="1">
        <v>1</v>
      </c>
      <c r="CD164" s="1">
        <v>1</v>
      </c>
      <c r="CE164" s="1">
        <v>1</v>
      </c>
      <c r="CF164" s="1">
        <f t="shared" si="73"/>
        <v>8</v>
      </c>
      <c r="CG164" s="1">
        <v>1</v>
      </c>
      <c r="CH164" s="1">
        <v>3</v>
      </c>
      <c r="CI164" s="1">
        <v>3</v>
      </c>
      <c r="CJ164" s="1">
        <v>1</v>
      </c>
      <c r="CK164" s="1">
        <f t="shared" si="74"/>
        <v>8</v>
      </c>
      <c r="CL164" s="1">
        <v>1</v>
      </c>
      <c r="CM164" s="1"/>
      <c r="CN164" s="1">
        <v>0</v>
      </c>
      <c r="CO164" s="1">
        <v>3</v>
      </c>
      <c r="CP164" s="1">
        <v>3</v>
      </c>
      <c r="CQ164" s="1">
        <v>3</v>
      </c>
      <c r="CR164" s="1">
        <v>3</v>
      </c>
      <c r="CS164" s="1">
        <v>2</v>
      </c>
      <c r="CT164" s="1">
        <v>80</v>
      </c>
      <c r="CU164" s="1">
        <v>0</v>
      </c>
      <c r="CV164" s="1">
        <v>0</v>
      </c>
      <c r="CW164" s="1">
        <v>1</v>
      </c>
      <c r="CX164" s="1">
        <v>1</v>
      </c>
      <c r="CY164" s="1">
        <v>1</v>
      </c>
      <c r="CZ164" s="1">
        <v>1</v>
      </c>
      <c r="DA164" s="1">
        <f t="shared" si="75"/>
        <v>4</v>
      </c>
      <c r="DB164" s="1">
        <v>0</v>
      </c>
      <c r="DC164" s="1">
        <v>0</v>
      </c>
      <c r="DD164" s="1">
        <v>1</v>
      </c>
      <c r="DE164" s="1">
        <v>1</v>
      </c>
      <c r="DF164" s="1">
        <v>1</v>
      </c>
      <c r="DG164" s="1">
        <v>1</v>
      </c>
      <c r="DH164" s="1">
        <f t="shared" si="76"/>
        <v>4</v>
      </c>
      <c r="DI164" s="14">
        <f t="shared" si="77"/>
        <v>0</v>
      </c>
      <c r="DJ164" s="1">
        <v>0</v>
      </c>
      <c r="DK164" s="1">
        <v>0</v>
      </c>
      <c r="DL164" s="1">
        <v>0</v>
      </c>
      <c r="DM164" s="1">
        <v>0</v>
      </c>
      <c r="DN164" s="1">
        <v>0</v>
      </c>
      <c r="DO164" s="1">
        <v>0</v>
      </c>
      <c r="DP164" s="1">
        <v>0</v>
      </c>
      <c r="DQ164" s="1">
        <v>0</v>
      </c>
      <c r="DR164" s="1">
        <f t="shared" si="78"/>
        <v>0</v>
      </c>
      <c r="DS164" s="1">
        <v>0</v>
      </c>
      <c r="DT164" s="1">
        <v>0</v>
      </c>
      <c r="DU164" s="1">
        <v>0</v>
      </c>
      <c r="DV164" s="1">
        <v>0</v>
      </c>
      <c r="DW164" s="1">
        <v>0</v>
      </c>
      <c r="DX164" s="1">
        <v>0</v>
      </c>
      <c r="DY164" s="1">
        <v>0</v>
      </c>
      <c r="DZ164" s="1">
        <v>0</v>
      </c>
      <c r="EA164" s="1">
        <f t="shared" si="79"/>
        <v>0</v>
      </c>
      <c r="EB164" s="14">
        <f t="shared" si="80"/>
        <v>0</v>
      </c>
      <c r="EC164" s="1">
        <v>0</v>
      </c>
      <c r="ED164" s="1">
        <v>0</v>
      </c>
      <c r="EE164" s="1">
        <f t="shared" si="81"/>
        <v>0</v>
      </c>
      <c r="EF164" s="1">
        <v>5</v>
      </c>
      <c r="EG164" s="1">
        <v>5</v>
      </c>
      <c r="EH164" s="1">
        <v>5</v>
      </c>
      <c r="EI164" s="1">
        <v>5</v>
      </c>
      <c r="EJ164" s="1">
        <f t="shared" si="82"/>
        <v>20</v>
      </c>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row>
    <row r="165" spans="1:250" s="14" customFormat="1">
      <c r="A165" s="14">
        <v>156</v>
      </c>
      <c r="B165" s="61">
        <v>2</v>
      </c>
      <c r="C165" s="60">
        <v>1</v>
      </c>
      <c r="D165" s="14">
        <v>1</v>
      </c>
      <c r="E165" s="14">
        <v>1</v>
      </c>
      <c r="K165" s="1" t="s">
        <v>4765</v>
      </c>
      <c r="L165" s="14">
        <v>0</v>
      </c>
      <c r="M165" s="14">
        <v>1</v>
      </c>
      <c r="N165" s="14">
        <v>0</v>
      </c>
      <c r="AX165" s="14">
        <v>2</v>
      </c>
      <c r="AY165" s="1">
        <v>1</v>
      </c>
      <c r="AZ165" s="14">
        <v>2</v>
      </c>
      <c r="BA165" s="14">
        <v>0</v>
      </c>
      <c r="BC165" s="14">
        <v>57</v>
      </c>
      <c r="BD165" s="14">
        <v>0</v>
      </c>
      <c r="BE165" s="14">
        <v>1</v>
      </c>
      <c r="BF165" s="14">
        <v>1</v>
      </c>
      <c r="BG165" s="14">
        <v>4</v>
      </c>
      <c r="BH165" s="14">
        <v>167.6</v>
      </c>
      <c r="BI165" s="14">
        <v>27.44</v>
      </c>
      <c r="BJ165" s="14">
        <v>0</v>
      </c>
      <c r="BK165" s="14">
        <v>0</v>
      </c>
      <c r="BL165" s="14">
        <v>2</v>
      </c>
      <c r="BN165" s="14">
        <v>0</v>
      </c>
      <c r="BO165" s="14">
        <f>IF(BC165&gt;=85,1,0)</f>
        <v>0</v>
      </c>
      <c r="BP165" s="14">
        <f>IF(BD165=1,1,0)</f>
        <v>0</v>
      </c>
      <c r="BQ165" s="14">
        <v>0</v>
      </c>
      <c r="BR165" s="14">
        <v>0</v>
      </c>
      <c r="BS165" s="14">
        <v>0</v>
      </c>
      <c r="BT165" s="14">
        <v>1</v>
      </c>
      <c r="BU165" s="14">
        <v>0</v>
      </c>
      <c r="BV165" s="14">
        <f t="shared" si="72"/>
        <v>1</v>
      </c>
      <c r="BW165" s="14">
        <v>1</v>
      </c>
      <c r="BX165" s="14">
        <v>0</v>
      </c>
      <c r="BY165" s="14">
        <v>0</v>
      </c>
      <c r="BZ165" s="14">
        <v>0</v>
      </c>
      <c r="CA165" s="14">
        <v>0</v>
      </c>
      <c r="CB165" s="14">
        <v>0</v>
      </c>
      <c r="CC165" s="14">
        <v>0</v>
      </c>
      <c r="CD165" s="14">
        <v>0</v>
      </c>
      <c r="CE165" s="14">
        <v>0</v>
      </c>
      <c r="CF165" s="14">
        <f t="shared" si="73"/>
        <v>0</v>
      </c>
      <c r="CG165" s="14">
        <v>5</v>
      </c>
      <c r="CH165" s="14">
        <v>5</v>
      </c>
      <c r="CI165" s="14">
        <v>5</v>
      </c>
      <c r="CJ165" s="14">
        <v>5</v>
      </c>
      <c r="CK165" s="14">
        <f t="shared" si="74"/>
        <v>20</v>
      </c>
      <c r="CL165" s="14">
        <v>0</v>
      </c>
      <c r="CM165" s="14">
        <v>5</v>
      </c>
      <c r="CN165" s="14">
        <v>0</v>
      </c>
      <c r="CO165" s="14">
        <v>1</v>
      </c>
      <c r="CP165" s="14">
        <v>1</v>
      </c>
      <c r="CQ165" s="14">
        <v>1</v>
      </c>
      <c r="CR165" s="14">
        <v>2</v>
      </c>
      <c r="CS165" s="14">
        <v>1</v>
      </c>
      <c r="CT165" s="14">
        <v>90</v>
      </c>
      <c r="CU165" s="14">
        <v>1</v>
      </c>
      <c r="CV165" s="14">
        <v>1</v>
      </c>
      <c r="CW165" s="14">
        <v>1</v>
      </c>
      <c r="CX165" s="14">
        <v>1</v>
      </c>
      <c r="CY165" s="14">
        <v>1</v>
      </c>
      <c r="CZ165" s="14">
        <v>1</v>
      </c>
      <c r="DA165" s="14">
        <f t="shared" si="75"/>
        <v>6</v>
      </c>
      <c r="DB165" s="14">
        <v>1</v>
      </c>
      <c r="DC165" s="14">
        <v>1</v>
      </c>
      <c r="DD165" s="14">
        <v>1</v>
      </c>
      <c r="DE165" s="14">
        <v>1</v>
      </c>
      <c r="DF165" s="14">
        <v>1</v>
      </c>
      <c r="DG165" s="14">
        <v>1</v>
      </c>
      <c r="DH165" s="14">
        <f t="shared" si="76"/>
        <v>6</v>
      </c>
      <c r="DI165" s="14">
        <f t="shared" si="77"/>
        <v>0</v>
      </c>
      <c r="DJ165" s="14">
        <v>1</v>
      </c>
      <c r="DK165" s="14">
        <v>1</v>
      </c>
      <c r="DL165" s="14">
        <v>1</v>
      </c>
      <c r="DM165" s="14">
        <v>1</v>
      </c>
      <c r="DN165" s="14">
        <v>1</v>
      </c>
      <c r="DO165" s="14">
        <v>1</v>
      </c>
      <c r="DP165" s="14">
        <v>1</v>
      </c>
      <c r="DQ165" s="14">
        <v>1</v>
      </c>
      <c r="DR165" s="14">
        <f t="shared" si="78"/>
        <v>8</v>
      </c>
      <c r="DS165" s="14">
        <v>1</v>
      </c>
      <c r="DT165" s="14">
        <v>1</v>
      </c>
      <c r="DU165" s="14">
        <v>1</v>
      </c>
      <c r="DV165" s="14">
        <v>1</v>
      </c>
      <c r="DW165" s="14">
        <v>1</v>
      </c>
      <c r="DX165" s="14">
        <v>1</v>
      </c>
      <c r="DY165" s="14">
        <v>1</v>
      </c>
      <c r="DZ165" s="14">
        <v>1</v>
      </c>
      <c r="EA165" s="14">
        <f t="shared" si="79"/>
        <v>8</v>
      </c>
      <c r="EB165" s="14">
        <f t="shared" si="80"/>
        <v>0</v>
      </c>
      <c r="EC165" s="14">
        <v>0</v>
      </c>
      <c r="ED165" s="14">
        <v>0</v>
      </c>
      <c r="EE165" s="14">
        <f t="shared" si="81"/>
        <v>0</v>
      </c>
      <c r="EF165" s="14">
        <v>5</v>
      </c>
      <c r="EG165" s="14">
        <v>5</v>
      </c>
      <c r="EH165" s="14">
        <v>5</v>
      </c>
      <c r="EI165" s="14">
        <v>5</v>
      </c>
      <c r="EJ165" s="14">
        <f t="shared" si="82"/>
        <v>20</v>
      </c>
    </row>
    <row r="166" spans="1:250" s="14" customFormat="1">
      <c r="A166" s="14">
        <v>157</v>
      </c>
      <c r="B166" s="14">
        <v>1</v>
      </c>
      <c r="C166" s="60">
        <v>1</v>
      </c>
      <c r="D166" s="60">
        <v>1</v>
      </c>
      <c r="E166" s="60">
        <v>1</v>
      </c>
      <c r="F166" s="60" t="s">
        <v>1928</v>
      </c>
      <c r="G166" s="60" t="s">
        <v>2100</v>
      </c>
      <c r="H166" s="60"/>
      <c r="I166" s="60"/>
      <c r="J166" s="60"/>
      <c r="K166" s="14" t="s">
        <v>2362</v>
      </c>
      <c r="L166" s="14">
        <v>2</v>
      </c>
      <c r="M166" s="14">
        <v>5</v>
      </c>
      <c r="N166" s="14">
        <v>13</v>
      </c>
      <c r="O166" s="60" t="s">
        <v>2363</v>
      </c>
      <c r="P166" s="60" t="s">
        <v>2364</v>
      </c>
      <c r="Q166" s="60" t="s">
        <v>2365</v>
      </c>
      <c r="R166" s="60" t="s">
        <v>2366</v>
      </c>
      <c r="S166" s="60" t="s">
        <v>2367</v>
      </c>
      <c r="T166" s="60" t="s">
        <v>2368</v>
      </c>
      <c r="U166" s="60" t="s">
        <v>2369</v>
      </c>
      <c r="V166" s="60" t="s">
        <v>2370</v>
      </c>
      <c r="W166" s="60" t="s">
        <v>2371</v>
      </c>
      <c r="X166" s="60" t="s">
        <v>2372</v>
      </c>
      <c r="Y166" s="60" t="s">
        <v>2373</v>
      </c>
      <c r="Z166" s="60" t="s">
        <v>2374</v>
      </c>
      <c r="AA166" s="60" t="s">
        <v>2375</v>
      </c>
      <c r="AX166" s="14">
        <v>1</v>
      </c>
      <c r="AY166" s="14">
        <v>0</v>
      </c>
      <c r="AZ166" s="14">
        <v>2</v>
      </c>
      <c r="BA166" s="60">
        <v>3</v>
      </c>
      <c r="BB166" s="60"/>
      <c r="BC166" s="14">
        <v>88</v>
      </c>
      <c r="BD166" s="14">
        <v>0</v>
      </c>
      <c r="BE166" s="14">
        <v>4</v>
      </c>
      <c r="BF166" s="14">
        <v>4</v>
      </c>
      <c r="BG166" s="14">
        <v>2</v>
      </c>
      <c r="BH166" s="62">
        <v>149.86000000000001</v>
      </c>
      <c r="BI166" s="14">
        <v>22.22</v>
      </c>
      <c r="BJ166" s="14">
        <v>0</v>
      </c>
      <c r="BK166" s="14">
        <v>0</v>
      </c>
      <c r="BL166" s="14">
        <v>1</v>
      </c>
      <c r="BM166" s="14">
        <v>3</v>
      </c>
      <c r="BN166" s="14">
        <v>0</v>
      </c>
      <c r="BO166" s="14">
        <f>IF(BE166&gt;=85,1,0)</f>
        <v>0</v>
      </c>
      <c r="BP166" s="14">
        <f>IF(BF166=1,1,0)</f>
        <v>0</v>
      </c>
      <c r="BQ166" s="14">
        <v>0</v>
      </c>
      <c r="BR166" s="14">
        <v>1</v>
      </c>
      <c r="BS166" s="14">
        <v>0</v>
      </c>
      <c r="BT166" s="14">
        <v>1</v>
      </c>
      <c r="BU166" s="14">
        <v>0</v>
      </c>
      <c r="BV166" s="14">
        <f t="shared" si="72"/>
        <v>2</v>
      </c>
      <c r="BW166" s="14">
        <v>3</v>
      </c>
      <c r="BX166" s="14">
        <v>0</v>
      </c>
      <c r="BY166" s="14">
        <v>1</v>
      </c>
      <c r="BZ166" s="14">
        <v>1</v>
      </c>
      <c r="CA166" s="14">
        <v>1</v>
      </c>
      <c r="CB166" s="14">
        <v>0</v>
      </c>
      <c r="CC166" s="14">
        <v>0</v>
      </c>
      <c r="CD166" s="14">
        <v>0</v>
      </c>
      <c r="CE166" s="14">
        <v>1</v>
      </c>
      <c r="CF166" s="14">
        <f t="shared" si="73"/>
        <v>4</v>
      </c>
      <c r="CG166" s="14">
        <v>1</v>
      </c>
      <c r="CH166" s="14">
        <v>5</v>
      </c>
      <c r="CI166" s="14">
        <v>5</v>
      </c>
      <c r="CJ166" s="14">
        <v>1</v>
      </c>
      <c r="CK166" s="14">
        <f t="shared" si="74"/>
        <v>12</v>
      </c>
      <c r="CL166" s="14">
        <v>0</v>
      </c>
      <c r="CM166" s="14">
        <v>4</v>
      </c>
      <c r="CN166" s="14">
        <v>0</v>
      </c>
      <c r="CO166" s="14">
        <v>2</v>
      </c>
      <c r="CP166" s="14">
        <v>1</v>
      </c>
      <c r="CQ166" s="14">
        <v>1</v>
      </c>
      <c r="CR166" s="14">
        <v>1</v>
      </c>
      <c r="CS166" s="14">
        <v>2</v>
      </c>
      <c r="CT166" s="14">
        <v>75</v>
      </c>
      <c r="CU166" s="14">
        <v>1</v>
      </c>
      <c r="CV166" s="14">
        <v>1</v>
      </c>
      <c r="CW166" s="14">
        <v>0</v>
      </c>
      <c r="CX166" s="14">
        <v>1</v>
      </c>
      <c r="CY166" s="14">
        <v>0</v>
      </c>
      <c r="CZ166" s="14">
        <v>1</v>
      </c>
      <c r="DA166" s="14">
        <f t="shared" si="75"/>
        <v>4</v>
      </c>
      <c r="DB166" s="14">
        <v>1</v>
      </c>
      <c r="DC166" s="14">
        <v>1</v>
      </c>
      <c r="DD166" s="14">
        <v>0</v>
      </c>
      <c r="DE166" s="14">
        <v>1</v>
      </c>
      <c r="DF166" s="14">
        <v>0</v>
      </c>
      <c r="DG166" s="14">
        <v>1</v>
      </c>
      <c r="DH166" s="14">
        <f t="shared" si="76"/>
        <v>4</v>
      </c>
      <c r="DI166" s="14">
        <f t="shared" si="77"/>
        <v>0</v>
      </c>
      <c r="DJ166" s="14">
        <v>1</v>
      </c>
      <c r="DK166" s="14">
        <v>0</v>
      </c>
      <c r="DL166" s="14">
        <v>0</v>
      </c>
      <c r="DM166" s="14">
        <v>1</v>
      </c>
      <c r="DN166" s="14">
        <v>0</v>
      </c>
      <c r="DO166" s="14">
        <v>0</v>
      </c>
      <c r="DP166" s="14">
        <v>0</v>
      </c>
      <c r="DQ166" s="14">
        <v>0</v>
      </c>
      <c r="DR166" s="14">
        <f t="shared" si="78"/>
        <v>2</v>
      </c>
      <c r="DS166" s="14">
        <v>1</v>
      </c>
      <c r="DT166" s="14">
        <v>0</v>
      </c>
      <c r="DU166" s="14">
        <v>0</v>
      </c>
      <c r="DV166" s="14">
        <v>1</v>
      </c>
      <c r="DW166" s="14">
        <v>0</v>
      </c>
      <c r="DX166" s="14">
        <v>0</v>
      </c>
      <c r="DY166" s="14">
        <v>0</v>
      </c>
      <c r="DZ166" s="14">
        <v>0</v>
      </c>
      <c r="EA166" s="14">
        <f t="shared" si="79"/>
        <v>2</v>
      </c>
      <c r="EB166" s="14">
        <f t="shared" si="80"/>
        <v>0</v>
      </c>
      <c r="EC166" s="14">
        <v>3</v>
      </c>
      <c r="ED166" s="14">
        <v>3</v>
      </c>
      <c r="EE166" s="14">
        <f t="shared" si="81"/>
        <v>6</v>
      </c>
      <c r="EF166" s="14">
        <v>4</v>
      </c>
      <c r="EG166" s="14">
        <v>5</v>
      </c>
      <c r="EH166" s="14">
        <v>5</v>
      </c>
      <c r="EI166" s="14">
        <v>5</v>
      </c>
      <c r="EJ166" s="14">
        <f t="shared" si="82"/>
        <v>19</v>
      </c>
    </row>
    <row r="167" spans="1:250" s="14" customFormat="1">
      <c r="A167" s="14">
        <v>158</v>
      </c>
      <c r="B167" s="61">
        <v>1</v>
      </c>
      <c r="C167" s="60">
        <v>1</v>
      </c>
      <c r="D167" s="14">
        <v>1</v>
      </c>
      <c r="E167" s="14">
        <v>2</v>
      </c>
      <c r="F167" s="14" t="s">
        <v>2489</v>
      </c>
      <c r="G167" s="14" t="s">
        <v>2063</v>
      </c>
      <c r="H167" s="14" t="s">
        <v>1928</v>
      </c>
      <c r="K167" s="1" t="s">
        <v>4041</v>
      </c>
      <c r="L167" s="14">
        <v>3</v>
      </c>
      <c r="M167" s="14">
        <v>7</v>
      </c>
      <c r="N167" s="14">
        <v>18</v>
      </c>
      <c r="O167" s="14" t="s">
        <v>2560</v>
      </c>
      <c r="P167" s="14" t="s">
        <v>2620</v>
      </c>
      <c r="Q167" s="14" t="s">
        <v>3517</v>
      </c>
      <c r="R167" s="14" t="s">
        <v>2326</v>
      </c>
      <c r="S167" s="14" t="s">
        <v>4042</v>
      </c>
      <c r="T167" s="14" t="s">
        <v>4043</v>
      </c>
      <c r="U167" s="14" t="s">
        <v>2492</v>
      </c>
      <c r="V167" s="14" t="s">
        <v>4044</v>
      </c>
      <c r="W167" s="14" t="s">
        <v>4045</v>
      </c>
      <c r="X167" s="14" t="s">
        <v>3257</v>
      </c>
      <c r="Y167" s="14" t="s">
        <v>3609</v>
      </c>
      <c r="Z167" s="14" t="s">
        <v>4046</v>
      </c>
      <c r="AA167" s="14" t="s">
        <v>4047</v>
      </c>
      <c r="AB167" s="14" t="s">
        <v>2947</v>
      </c>
      <c r="AC167" s="14" t="s">
        <v>4048</v>
      </c>
      <c r="AD167" s="14" t="s">
        <v>4049</v>
      </c>
      <c r="AE167" s="14" t="s">
        <v>3706</v>
      </c>
      <c r="AF167" s="14" t="s">
        <v>4050</v>
      </c>
      <c r="AX167" s="14">
        <v>2</v>
      </c>
      <c r="AY167" s="14">
        <v>1</v>
      </c>
      <c r="AZ167" s="14">
        <v>1</v>
      </c>
      <c r="BA167" s="14">
        <v>8</v>
      </c>
      <c r="BC167" s="14">
        <v>69</v>
      </c>
      <c r="BD167" s="14">
        <v>1</v>
      </c>
      <c r="BE167" s="14">
        <v>1</v>
      </c>
      <c r="BF167" s="14">
        <v>1</v>
      </c>
      <c r="BG167" s="14">
        <v>2</v>
      </c>
      <c r="BH167" s="14">
        <v>172.7</v>
      </c>
      <c r="BI167" s="14">
        <v>31.32</v>
      </c>
      <c r="BJ167" s="14">
        <v>2</v>
      </c>
      <c r="BK167" s="14">
        <v>0</v>
      </c>
      <c r="BL167" s="14">
        <v>1</v>
      </c>
      <c r="BM167" s="14">
        <v>3</v>
      </c>
      <c r="BN167" s="14">
        <v>1</v>
      </c>
      <c r="BO167" s="14">
        <f>IF(BC167&gt;=85,1,0)</f>
        <v>0</v>
      </c>
      <c r="BP167" s="14">
        <f>IF(BD167=1,1,0)</f>
        <v>1</v>
      </c>
      <c r="BQ167" s="14">
        <v>1</v>
      </c>
      <c r="BR167" s="14">
        <v>0</v>
      </c>
      <c r="BS167" s="14">
        <v>1</v>
      </c>
      <c r="BT167" s="14">
        <v>1</v>
      </c>
      <c r="BU167" s="14">
        <v>1</v>
      </c>
      <c r="BV167" s="14">
        <f t="shared" si="72"/>
        <v>5</v>
      </c>
      <c r="BW167" s="14">
        <v>4</v>
      </c>
      <c r="BX167" s="14">
        <v>1</v>
      </c>
      <c r="BY167" s="14">
        <v>1</v>
      </c>
      <c r="BZ167" s="14">
        <v>1</v>
      </c>
      <c r="CA167" s="14">
        <v>1</v>
      </c>
      <c r="CB167" s="14">
        <v>0</v>
      </c>
      <c r="CC167" s="14">
        <v>0</v>
      </c>
      <c r="CD167" s="14">
        <v>0</v>
      </c>
      <c r="CE167" s="14">
        <v>1</v>
      </c>
      <c r="CF167" s="14">
        <f t="shared" si="73"/>
        <v>5</v>
      </c>
      <c r="CG167" s="14">
        <v>3</v>
      </c>
      <c r="CH167" s="14">
        <v>3</v>
      </c>
      <c r="CI167" s="14">
        <v>2</v>
      </c>
      <c r="CJ167" s="14">
        <v>2</v>
      </c>
      <c r="CK167" s="14">
        <f t="shared" si="74"/>
        <v>10</v>
      </c>
      <c r="CL167" s="14">
        <v>1</v>
      </c>
      <c r="CM167" s="14">
        <v>4</v>
      </c>
      <c r="CN167" s="14">
        <v>2</v>
      </c>
      <c r="CO167" s="14">
        <v>5</v>
      </c>
      <c r="CP167" s="14">
        <v>1</v>
      </c>
      <c r="CQ167" s="14">
        <v>5</v>
      </c>
      <c r="CR167" s="14">
        <v>5</v>
      </c>
      <c r="CS167" s="14">
        <v>1</v>
      </c>
      <c r="CT167" s="14">
        <v>40</v>
      </c>
      <c r="CU167" s="14">
        <v>1</v>
      </c>
      <c r="CV167" s="14">
        <v>1</v>
      </c>
      <c r="CW167" s="14">
        <v>1</v>
      </c>
      <c r="CX167" s="14">
        <v>1</v>
      </c>
      <c r="CY167" s="14">
        <v>1</v>
      </c>
      <c r="CZ167" s="14">
        <v>1</v>
      </c>
      <c r="DA167" s="14">
        <f t="shared" si="75"/>
        <v>6</v>
      </c>
      <c r="DB167" s="14">
        <v>1</v>
      </c>
      <c r="DC167" s="14">
        <v>1</v>
      </c>
      <c r="DD167" s="14">
        <v>1</v>
      </c>
      <c r="DE167" s="14">
        <v>1</v>
      </c>
      <c r="DF167" s="14">
        <v>1</v>
      </c>
      <c r="DG167" s="14">
        <v>1</v>
      </c>
      <c r="DH167" s="14">
        <f t="shared" si="76"/>
        <v>6</v>
      </c>
      <c r="DI167" s="14">
        <f t="shared" si="77"/>
        <v>0</v>
      </c>
      <c r="DJ167" s="14">
        <v>1</v>
      </c>
      <c r="DK167" s="14">
        <v>0</v>
      </c>
      <c r="DL167" s="14">
        <v>0</v>
      </c>
      <c r="DM167" s="14">
        <v>0</v>
      </c>
      <c r="DN167" s="14">
        <v>0</v>
      </c>
      <c r="DO167" s="14">
        <v>0</v>
      </c>
      <c r="DP167" s="14">
        <v>0</v>
      </c>
      <c r="DQ167" s="14">
        <v>0</v>
      </c>
      <c r="DR167" s="14">
        <f t="shared" si="78"/>
        <v>1</v>
      </c>
      <c r="DS167" s="14">
        <v>1</v>
      </c>
      <c r="DT167" s="14">
        <v>0</v>
      </c>
      <c r="DU167" s="14">
        <v>0</v>
      </c>
      <c r="DV167" s="14">
        <v>0</v>
      </c>
      <c r="DW167" s="14">
        <v>0</v>
      </c>
      <c r="DX167" s="14">
        <v>0</v>
      </c>
      <c r="DY167" s="14">
        <v>0</v>
      </c>
      <c r="DZ167" s="14">
        <v>0</v>
      </c>
      <c r="EA167" s="14">
        <f t="shared" si="79"/>
        <v>1</v>
      </c>
      <c r="EB167" s="14">
        <f t="shared" si="80"/>
        <v>0</v>
      </c>
      <c r="EC167" s="14">
        <v>3</v>
      </c>
      <c r="ED167" s="14">
        <v>3</v>
      </c>
      <c r="EE167" s="14">
        <f t="shared" si="81"/>
        <v>6</v>
      </c>
      <c r="EF167" s="14">
        <v>3</v>
      </c>
      <c r="EG167" s="14">
        <v>3</v>
      </c>
      <c r="EH167" s="14">
        <v>3</v>
      </c>
      <c r="EI167" s="14">
        <v>3</v>
      </c>
      <c r="EJ167" s="14">
        <f t="shared" si="82"/>
        <v>12</v>
      </c>
    </row>
    <row r="168" spans="1:250" s="14" customFormat="1">
      <c r="A168" s="14">
        <v>159</v>
      </c>
      <c r="B168" s="58" t="s">
        <v>2310</v>
      </c>
      <c r="C168" s="60">
        <v>1</v>
      </c>
      <c r="D168" s="14">
        <v>1</v>
      </c>
      <c r="E168" s="14">
        <v>1</v>
      </c>
      <c r="K168" s="14" t="s">
        <v>2317</v>
      </c>
      <c r="L168" s="14">
        <v>0</v>
      </c>
      <c r="M168" s="14">
        <v>3</v>
      </c>
      <c r="N168" s="14">
        <v>0</v>
      </c>
      <c r="AX168" s="14">
        <v>2</v>
      </c>
      <c r="AY168" s="14">
        <v>1</v>
      </c>
      <c r="AZ168" s="14">
        <v>2</v>
      </c>
      <c r="BA168" s="14">
        <v>3</v>
      </c>
      <c r="BC168" s="14">
        <v>39</v>
      </c>
      <c r="BD168" s="14">
        <v>1</v>
      </c>
      <c r="BE168" s="14">
        <v>1</v>
      </c>
      <c r="BF168" s="14">
        <v>1</v>
      </c>
      <c r="BG168" s="58" t="s">
        <v>2309</v>
      </c>
      <c r="BH168" s="14">
        <v>188</v>
      </c>
      <c r="BI168" s="58" t="s">
        <v>2318</v>
      </c>
      <c r="BJ168" s="14">
        <v>0</v>
      </c>
      <c r="BK168" s="14">
        <v>1</v>
      </c>
      <c r="BL168" s="14">
        <v>5</v>
      </c>
      <c r="BM168" s="14">
        <v>1</v>
      </c>
      <c r="BN168" s="14">
        <v>0</v>
      </c>
      <c r="BO168" s="14">
        <f>IF(BE168&gt;=85,1,0)</f>
        <v>0</v>
      </c>
      <c r="BP168" s="14">
        <f>IF(BF168=1,1,0)</f>
        <v>1</v>
      </c>
      <c r="BQ168" s="14">
        <v>0</v>
      </c>
      <c r="BR168" s="14">
        <v>0</v>
      </c>
      <c r="BS168" s="14">
        <v>0</v>
      </c>
      <c r="BT168" s="14">
        <v>1</v>
      </c>
      <c r="BU168" s="14">
        <v>0</v>
      </c>
      <c r="BV168" s="14">
        <f t="shared" si="72"/>
        <v>2</v>
      </c>
      <c r="BW168" s="14">
        <v>3</v>
      </c>
      <c r="BX168" s="14">
        <v>0</v>
      </c>
      <c r="BY168" s="14">
        <v>0</v>
      </c>
      <c r="BZ168" s="14">
        <v>0</v>
      </c>
      <c r="CA168" s="14">
        <v>0</v>
      </c>
      <c r="CB168" s="14">
        <v>0</v>
      </c>
      <c r="CC168" s="14">
        <v>0</v>
      </c>
      <c r="CD168" s="14">
        <v>0</v>
      </c>
      <c r="CE168" s="14">
        <v>0</v>
      </c>
      <c r="CF168" s="14">
        <f t="shared" si="73"/>
        <v>0</v>
      </c>
      <c r="CG168" s="14">
        <v>5</v>
      </c>
      <c r="CH168" s="14">
        <v>5</v>
      </c>
      <c r="CI168" s="14">
        <v>5</v>
      </c>
      <c r="CJ168" s="14">
        <v>5</v>
      </c>
      <c r="CK168" s="14">
        <f t="shared" si="74"/>
        <v>20</v>
      </c>
      <c r="CL168" s="14">
        <v>0</v>
      </c>
      <c r="CM168" s="14">
        <v>1</v>
      </c>
      <c r="CN168" s="14">
        <v>0</v>
      </c>
      <c r="CO168" s="14">
        <v>2</v>
      </c>
      <c r="CP168" s="14">
        <v>1</v>
      </c>
      <c r="CQ168" s="14">
        <v>1</v>
      </c>
      <c r="CR168" s="14">
        <v>3</v>
      </c>
      <c r="CS168" s="14">
        <v>2</v>
      </c>
      <c r="CT168" s="14">
        <v>60</v>
      </c>
      <c r="CU168" s="14">
        <v>1</v>
      </c>
      <c r="CV168" s="14">
        <v>1</v>
      </c>
      <c r="CW168" s="14">
        <v>1</v>
      </c>
      <c r="CX168" s="14">
        <v>1</v>
      </c>
      <c r="CY168" s="14">
        <v>1</v>
      </c>
      <c r="CZ168" s="14">
        <v>1</v>
      </c>
      <c r="DA168" s="14">
        <f t="shared" si="75"/>
        <v>6</v>
      </c>
      <c r="DB168" s="14">
        <v>1</v>
      </c>
      <c r="DC168" s="14">
        <v>1</v>
      </c>
      <c r="DD168" s="14">
        <v>1</v>
      </c>
      <c r="DE168" s="14">
        <v>1</v>
      </c>
      <c r="DF168" s="14">
        <v>1</v>
      </c>
      <c r="DG168" s="14">
        <v>1</v>
      </c>
      <c r="DH168" s="14">
        <f t="shared" si="76"/>
        <v>6</v>
      </c>
      <c r="DI168" s="14">
        <f t="shared" si="77"/>
        <v>0</v>
      </c>
      <c r="DJ168" s="14">
        <v>1</v>
      </c>
      <c r="DK168" s="14">
        <v>1</v>
      </c>
      <c r="DL168" s="14">
        <v>1</v>
      </c>
      <c r="DM168" s="14">
        <v>1</v>
      </c>
      <c r="DN168" s="14">
        <v>1</v>
      </c>
      <c r="DO168" s="14">
        <v>1</v>
      </c>
      <c r="DP168" s="14">
        <v>1</v>
      </c>
      <c r="DQ168" s="14">
        <v>1</v>
      </c>
      <c r="DR168" s="14">
        <f t="shared" si="78"/>
        <v>8</v>
      </c>
      <c r="DS168" s="14">
        <v>1</v>
      </c>
      <c r="DT168" s="14">
        <v>1</v>
      </c>
      <c r="DU168" s="14">
        <v>1</v>
      </c>
      <c r="DV168" s="14">
        <v>1</v>
      </c>
      <c r="DW168" s="14">
        <v>1</v>
      </c>
      <c r="DX168" s="14">
        <v>1</v>
      </c>
      <c r="DY168" s="14">
        <v>1</v>
      </c>
      <c r="DZ168" s="14">
        <v>1</v>
      </c>
      <c r="EA168" s="14">
        <f t="shared" si="79"/>
        <v>8</v>
      </c>
      <c r="EB168" s="14">
        <f t="shared" si="80"/>
        <v>0</v>
      </c>
      <c r="EC168" s="14">
        <v>0</v>
      </c>
      <c r="ED168" s="14">
        <v>0</v>
      </c>
      <c r="EE168" s="14">
        <f t="shared" si="81"/>
        <v>0</v>
      </c>
      <c r="EF168" s="14">
        <v>5</v>
      </c>
      <c r="EG168" s="14">
        <v>5</v>
      </c>
      <c r="EH168" s="14">
        <v>5</v>
      </c>
      <c r="EI168" s="14">
        <v>5</v>
      </c>
      <c r="EJ168" s="14">
        <f t="shared" si="82"/>
        <v>20</v>
      </c>
    </row>
    <row r="169" spans="1:250" s="14" customFormat="1">
      <c r="A169" s="14">
        <v>160</v>
      </c>
      <c r="B169" s="14">
        <v>1</v>
      </c>
      <c r="C169" s="60">
        <v>1</v>
      </c>
      <c r="D169" s="14">
        <v>1</v>
      </c>
      <c r="E169" s="14">
        <v>2</v>
      </c>
      <c r="F169" s="14" t="s">
        <v>2100</v>
      </c>
      <c r="G169" s="14" t="s">
        <v>1928</v>
      </c>
      <c r="K169" s="1" t="s">
        <v>3350</v>
      </c>
      <c r="L169" s="14">
        <v>2</v>
      </c>
      <c r="M169" s="14">
        <v>4</v>
      </c>
      <c r="N169" s="14">
        <v>3</v>
      </c>
      <c r="O169" s="14" t="s">
        <v>2638</v>
      </c>
      <c r="P169" s="14" t="s">
        <v>3351</v>
      </c>
      <c r="Q169" s="14" t="s">
        <v>3352</v>
      </c>
      <c r="AX169" s="14">
        <v>2</v>
      </c>
      <c r="AY169" s="14">
        <v>1</v>
      </c>
      <c r="AZ169" s="14">
        <v>1</v>
      </c>
      <c r="BA169" s="14">
        <v>0</v>
      </c>
      <c r="BC169" s="14">
        <v>33</v>
      </c>
      <c r="BD169" s="14">
        <v>1</v>
      </c>
      <c r="BE169" s="14">
        <v>4</v>
      </c>
      <c r="BF169" s="14">
        <v>1</v>
      </c>
      <c r="BG169" s="14">
        <v>3</v>
      </c>
      <c r="BI169" s="14">
        <v>46.63</v>
      </c>
      <c r="BJ169" s="14">
        <v>0</v>
      </c>
      <c r="BK169" s="14">
        <v>0</v>
      </c>
      <c r="BL169" s="14">
        <v>3</v>
      </c>
      <c r="BM169" s="14">
        <v>1</v>
      </c>
      <c r="BN169" s="14">
        <v>0</v>
      </c>
      <c r="BO169" s="14">
        <f>IF(BC169&gt;=85,1,0)</f>
        <v>0</v>
      </c>
      <c r="BP169" s="14">
        <f>IF(BD169=1,1,0)</f>
        <v>1</v>
      </c>
      <c r="BQ169" s="14">
        <v>0</v>
      </c>
      <c r="BR169" s="14">
        <v>0</v>
      </c>
      <c r="BS169" s="14">
        <v>0</v>
      </c>
      <c r="BT169" s="14">
        <v>1</v>
      </c>
      <c r="BU169" s="14">
        <v>0</v>
      </c>
      <c r="BV169" s="14">
        <f t="shared" si="72"/>
        <v>2</v>
      </c>
      <c r="BW169" s="14">
        <v>3</v>
      </c>
      <c r="BX169" s="14">
        <v>1</v>
      </c>
      <c r="BY169" s="14">
        <v>1</v>
      </c>
      <c r="BZ169" s="14">
        <v>1</v>
      </c>
      <c r="CA169" s="14">
        <v>0</v>
      </c>
      <c r="CB169" s="14">
        <v>0</v>
      </c>
      <c r="CC169" s="14">
        <v>1</v>
      </c>
      <c r="CD169" s="14">
        <v>0</v>
      </c>
      <c r="CE169" s="14">
        <v>0</v>
      </c>
      <c r="CF169" s="14">
        <f t="shared" si="73"/>
        <v>4</v>
      </c>
      <c r="CG169" s="14">
        <v>5</v>
      </c>
      <c r="CH169" s="14">
        <v>3</v>
      </c>
      <c r="CI169" s="14">
        <v>1</v>
      </c>
      <c r="CJ169" s="14">
        <v>5</v>
      </c>
      <c r="CK169" s="14">
        <f t="shared" si="74"/>
        <v>14</v>
      </c>
      <c r="CL169" s="14">
        <v>0</v>
      </c>
      <c r="CM169" s="14">
        <v>1</v>
      </c>
      <c r="CN169" s="14">
        <v>0</v>
      </c>
      <c r="CO169" s="14">
        <v>1</v>
      </c>
      <c r="CP169" s="14">
        <v>1</v>
      </c>
      <c r="CQ169" s="14">
        <v>2</v>
      </c>
      <c r="CR169" s="14">
        <v>2</v>
      </c>
      <c r="CS169" s="14">
        <v>1</v>
      </c>
      <c r="CT169" s="14">
        <v>50</v>
      </c>
      <c r="CU169" s="14">
        <v>1</v>
      </c>
      <c r="CV169" s="14">
        <v>1</v>
      </c>
      <c r="CW169" s="14">
        <v>1</v>
      </c>
      <c r="CX169" s="14">
        <v>1</v>
      </c>
      <c r="CY169" s="14">
        <v>1</v>
      </c>
      <c r="CZ169" s="14">
        <v>1</v>
      </c>
      <c r="DA169" s="14">
        <f t="shared" si="75"/>
        <v>6</v>
      </c>
      <c r="DB169" s="14">
        <v>1</v>
      </c>
      <c r="DC169" s="14">
        <v>1</v>
      </c>
      <c r="DD169" s="14">
        <v>1</v>
      </c>
      <c r="DE169" s="14">
        <v>1</v>
      </c>
      <c r="DF169" s="14">
        <v>1</v>
      </c>
      <c r="DG169" s="14">
        <v>1</v>
      </c>
      <c r="DH169" s="14">
        <f t="shared" si="76"/>
        <v>6</v>
      </c>
      <c r="DI169" s="14">
        <f t="shared" si="77"/>
        <v>0</v>
      </c>
      <c r="DJ169" s="14">
        <v>1</v>
      </c>
      <c r="DK169" s="14">
        <v>1</v>
      </c>
      <c r="DL169" s="14">
        <v>0</v>
      </c>
      <c r="DM169" s="14">
        <v>0</v>
      </c>
      <c r="DN169" s="14">
        <v>0</v>
      </c>
      <c r="DO169" s="14">
        <v>1</v>
      </c>
      <c r="DP169" s="14">
        <v>1</v>
      </c>
      <c r="DQ169" s="14">
        <v>0</v>
      </c>
      <c r="DR169" s="14">
        <f t="shared" si="78"/>
        <v>4</v>
      </c>
      <c r="DS169" s="14">
        <v>1</v>
      </c>
      <c r="DT169" s="14">
        <v>1</v>
      </c>
      <c r="DU169" s="14">
        <v>0</v>
      </c>
      <c r="DV169" s="14">
        <v>0</v>
      </c>
      <c r="DW169" s="14">
        <v>0</v>
      </c>
      <c r="DX169" s="14">
        <v>1</v>
      </c>
      <c r="DY169" s="14">
        <v>1</v>
      </c>
      <c r="DZ169" s="14">
        <v>0</v>
      </c>
      <c r="EA169" s="14">
        <f t="shared" si="79"/>
        <v>4</v>
      </c>
      <c r="EB169" s="14">
        <f t="shared" si="80"/>
        <v>0</v>
      </c>
      <c r="EC169" s="14">
        <v>1</v>
      </c>
      <c r="ED169" s="14">
        <v>0</v>
      </c>
      <c r="EE169" s="14">
        <f t="shared" si="81"/>
        <v>1</v>
      </c>
      <c r="EF169" s="14">
        <v>5</v>
      </c>
      <c r="EG169" s="14">
        <v>5</v>
      </c>
      <c r="EH169" s="14">
        <v>3</v>
      </c>
      <c r="EI169" s="14">
        <v>5</v>
      </c>
      <c r="EJ169" s="14">
        <f t="shared" si="82"/>
        <v>18</v>
      </c>
    </row>
    <row r="170" spans="1:250" s="14" customFormat="1">
      <c r="A170" s="14">
        <v>161</v>
      </c>
      <c r="B170" s="61">
        <v>1</v>
      </c>
      <c r="C170" s="60">
        <v>1</v>
      </c>
      <c r="D170" s="14">
        <v>1</v>
      </c>
      <c r="E170" s="14">
        <v>1</v>
      </c>
      <c r="K170" s="1" t="s">
        <v>4511</v>
      </c>
      <c r="L170" s="14">
        <v>0</v>
      </c>
      <c r="M170" s="14">
        <v>1</v>
      </c>
      <c r="N170" s="14">
        <v>0</v>
      </c>
      <c r="AX170" s="14">
        <v>2</v>
      </c>
      <c r="AY170" s="14">
        <v>1</v>
      </c>
      <c r="AZ170" s="14">
        <v>2</v>
      </c>
      <c r="BA170" s="14">
        <v>1</v>
      </c>
      <c r="BC170" s="14">
        <v>28</v>
      </c>
      <c r="BD170" s="14">
        <v>0</v>
      </c>
      <c r="BE170" s="14">
        <v>1</v>
      </c>
      <c r="BF170" s="14">
        <v>1</v>
      </c>
      <c r="BG170" s="14">
        <v>1</v>
      </c>
      <c r="BH170" s="14">
        <v>170.2</v>
      </c>
      <c r="BI170" s="14">
        <v>25.84</v>
      </c>
      <c r="BJ170" s="14">
        <v>0</v>
      </c>
      <c r="BK170" s="14">
        <v>0</v>
      </c>
      <c r="BL170" s="14">
        <v>5</v>
      </c>
      <c r="BM170" s="14">
        <v>1</v>
      </c>
      <c r="BN170" s="14">
        <v>0</v>
      </c>
      <c r="BO170" s="14">
        <f>IF(BC170&gt;=85,1,0)</f>
        <v>0</v>
      </c>
      <c r="BP170" s="14">
        <f>IF(BD170=1,1,0)</f>
        <v>0</v>
      </c>
      <c r="BQ170" s="14">
        <v>0</v>
      </c>
      <c r="BR170" s="14">
        <v>0</v>
      </c>
      <c r="BS170" s="14">
        <v>0</v>
      </c>
      <c r="BT170" s="14">
        <v>1</v>
      </c>
      <c r="BU170" s="14">
        <v>0</v>
      </c>
      <c r="BV170" s="14">
        <f t="shared" si="72"/>
        <v>1</v>
      </c>
      <c r="BW170" s="14">
        <v>1</v>
      </c>
      <c r="BX170" s="14">
        <v>0</v>
      </c>
      <c r="BY170" s="14">
        <v>0</v>
      </c>
      <c r="BZ170" s="14">
        <v>0</v>
      </c>
      <c r="CA170" s="14">
        <v>0</v>
      </c>
      <c r="CB170" s="14">
        <v>0</v>
      </c>
      <c r="CC170" s="14">
        <v>0</v>
      </c>
      <c r="CD170" s="14">
        <v>0</v>
      </c>
      <c r="CE170" s="14">
        <v>0</v>
      </c>
      <c r="CF170" s="14">
        <f t="shared" si="73"/>
        <v>0</v>
      </c>
      <c r="CG170" s="14">
        <v>5</v>
      </c>
      <c r="CH170" s="14">
        <v>5</v>
      </c>
      <c r="CI170" s="14">
        <v>5</v>
      </c>
      <c r="CJ170" s="14">
        <v>5</v>
      </c>
      <c r="CK170" s="14">
        <f t="shared" si="74"/>
        <v>20</v>
      </c>
      <c r="CL170" s="14">
        <v>0</v>
      </c>
      <c r="CM170" s="14">
        <v>2</v>
      </c>
      <c r="CN170" s="14">
        <v>0</v>
      </c>
      <c r="CO170" s="14">
        <v>1</v>
      </c>
      <c r="CP170" s="14">
        <v>1</v>
      </c>
      <c r="CQ170" s="14">
        <v>5</v>
      </c>
      <c r="CR170" s="14">
        <v>4</v>
      </c>
      <c r="CS170" s="14">
        <v>3</v>
      </c>
      <c r="CT170" s="14">
        <v>35</v>
      </c>
      <c r="CU170" s="14">
        <v>1</v>
      </c>
      <c r="CV170" s="14">
        <v>1</v>
      </c>
      <c r="CW170" s="14">
        <v>1</v>
      </c>
      <c r="CX170" s="14">
        <v>1</v>
      </c>
      <c r="CY170" s="14">
        <v>1</v>
      </c>
      <c r="CZ170" s="14">
        <v>1</v>
      </c>
      <c r="DA170" s="14">
        <f t="shared" si="75"/>
        <v>6</v>
      </c>
      <c r="DB170" s="14">
        <v>1</v>
      </c>
      <c r="DC170" s="14">
        <v>1</v>
      </c>
      <c r="DD170" s="14">
        <v>1</v>
      </c>
      <c r="DE170" s="14">
        <v>1</v>
      </c>
      <c r="DF170" s="14">
        <v>1</v>
      </c>
      <c r="DG170" s="14">
        <v>1</v>
      </c>
      <c r="DH170" s="14">
        <f t="shared" si="76"/>
        <v>6</v>
      </c>
      <c r="DI170" s="14">
        <f t="shared" si="77"/>
        <v>0</v>
      </c>
      <c r="DJ170" s="14">
        <v>1</v>
      </c>
      <c r="DK170" s="14">
        <v>1</v>
      </c>
      <c r="DL170" s="14">
        <v>1</v>
      </c>
      <c r="DM170" s="14">
        <v>1</v>
      </c>
      <c r="DN170" s="14">
        <v>1</v>
      </c>
      <c r="DO170" s="14">
        <v>1</v>
      </c>
      <c r="DP170" s="14">
        <v>1</v>
      </c>
      <c r="DQ170" s="14">
        <v>1</v>
      </c>
      <c r="DR170" s="14">
        <f t="shared" si="78"/>
        <v>8</v>
      </c>
      <c r="DS170" s="14">
        <v>1</v>
      </c>
      <c r="DT170" s="14">
        <v>1</v>
      </c>
      <c r="DU170" s="14">
        <v>1</v>
      </c>
      <c r="DV170" s="14">
        <v>1</v>
      </c>
      <c r="DW170" s="14">
        <v>1</v>
      </c>
      <c r="DX170" s="14">
        <v>1</v>
      </c>
      <c r="DY170" s="14">
        <v>1</v>
      </c>
      <c r="DZ170" s="14">
        <v>1</v>
      </c>
      <c r="EA170" s="14">
        <f t="shared" si="79"/>
        <v>8</v>
      </c>
      <c r="EB170" s="14">
        <f t="shared" si="80"/>
        <v>0</v>
      </c>
      <c r="EC170" s="14">
        <v>0</v>
      </c>
      <c r="ED170" s="14">
        <v>0</v>
      </c>
      <c r="EE170" s="14">
        <f t="shared" si="81"/>
        <v>0</v>
      </c>
      <c r="EF170" s="14">
        <v>5</v>
      </c>
      <c r="EG170" s="14">
        <v>5</v>
      </c>
      <c r="EH170" s="14">
        <v>5</v>
      </c>
      <c r="EI170" s="14">
        <v>5</v>
      </c>
      <c r="EJ170" s="14">
        <f t="shared" si="82"/>
        <v>20</v>
      </c>
    </row>
    <row r="171" spans="1:250" s="14" customFormat="1">
      <c r="A171" s="14">
        <v>162</v>
      </c>
      <c r="B171" s="64">
        <v>2</v>
      </c>
      <c r="C171" s="3">
        <v>1</v>
      </c>
      <c r="D171" s="1">
        <v>1</v>
      </c>
      <c r="E171" s="1">
        <v>2</v>
      </c>
      <c r="F171" s="1" t="s">
        <v>2048</v>
      </c>
      <c r="G171" s="1" t="s">
        <v>1941</v>
      </c>
      <c r="H171" s="1"/>
      <c r="I171" s="1"/>
      <c r="J171" s="1"/>
      <c r="K171" s="1" t="s">
        <v>5135</v>
      </c>
      <c r="L171" s="1">
        <v>2</v>
      </c>
      <c r="M171" s="1">
        <v>11</v>
      </c>
      <c r="N171" s="1">
        <v>19</v>
      </c>
      <c r="O171" s="1" t="s">
        <v>5136</v>
      </c>
      <c r="P171" s="1" t="s">
        <v>5137</v>
      </c>
      <c r="Q171" s="1" t="s">
        <v>5138</v>
      </c>
      <c r="R171" s="1" t="s">
        <v>3225</v>
      </c>
      <c r="S171" s="1" t="s">
        <v>5139</v>
      </c>
      <c r="T171" s="1" t="s">
        <v>5140</v>
      </c>
      <c r="U171" s="1" t="s">
        <v>5141</v>
      </c>
      <c r="V171" s="1" t="s">
        <v>5142</v>
      </c>
      <c r="W171" s="1" t="s">
        <v>5143</v>
      </c>
      <c r="X171" s="1" t="s">
        <v>5144</v>
      </c>
      <c r="Y171" s="1" t="s">
        <v>5145</v>
      </c>
      <c r="Z171" s="1" t="s">
        <v>5146</v>
      </c>
      <c r="AA171" s="1" t="s">
        <v>5147</v>
      </c>
      <c r="AB171" s="1" t="s">
        <v>5148</v>
      </c>
      <c r="AC171" s="1" t="s">
        <v>3427</v>
      </c>
      <c r="AD171" s="1" t="s">
        <v>5149</v>
      </c>
      <c r="AE171" s="1" t="s">
        <v>5150</v>
      </c>
      <c r="AF171" s="1" t="s">
        <v>5151</v>
      </c>
      <c r="AG171" s="1" t="s">
        <v>5152</v>
      </c>
      <c r="AH171" s="1"/>
      <c r="AI171" s="1"/>
      <c r="AJ171" s="1"/>
      <c r="AK171" s="1"/>
      <c r="AL171" s="1"/>
      <c r="AM171" s="1"/>
      <c r="AN171" s="1"/>
      <c r="AO171" s="1"/>
      <c r="AP171" s="1"/>
      <c r="AQ171" s="1"/>
      <c r="AR171" s="1"/>
      <c r="AS171" s="1"/>
      <c r="AT171" s="1"/>
      <c r="AU171" s="1"/>
      <c r="AV171" s="1"/>
      <c r="AW171" s="1"/>
      <c r="AX171" s="1">
        <v>2</v>
      </c>
      <c r="AY171" s="1">
        <v>1</v>
      </c>
      <c r="AZ171" s="1">
        <v>2</v>
      </c>
      <c r="BA171" s="1">
        <v>4</v>
      </c>
      <c r="BB171" s="1"/>
      <c r="BC171" s="1">
        <v>65</v>
      </c>
      <c r="BD171" s="1">
        <v>0</v>
      </c>
      <c r="BE171" s="1">
        <v>5</v>
      </c>
      <c r="BF171" s="1">
        <v>1</v>
      </c>
      <c r="BG171" s="1">
        <v>2</v>
      </c>
      <c r="BH171" s="1"/>
      <c r="BI171" s="1"/>
      <c r="BJ171" s="1">
        <v>0</v>
      </c>
      <c r="BK171" s="1">
        <v>0</v>
      </c>
      <c r="BL171" s="1">
        <v>4</v>
      </c>
      <c r="BM171" s="1">
        <v>3</v>
      </c>
      <c r="BN171" s="1">
        <v>0</v>
      </c>
      <c r="BO171" s="1">
        <f>IF(AZ171&gt;=85,1,0)</f>
        <v>0</v>
      </c>
      <c r="BP171" s="1">
        <f>IF(BA171=1,1,0)</f>
        <v>0</v>
      </c>
      <c r="BQ171" s="1">
        <v>1</v>
      </c>
      <c r="BR171" s="1">
        <v>1</v>
      </c>
      <c r="BS171" s="1">
        <v>1</v>
      </c>
      <c r="BT171" s="1">
        <v>1</v>
      </c>
      <c r="BU171" s="1">
        <v>0</v>
      </c>
      <c r="BV171" s="14">
        <f t="shared" si="72"/>
        <v>4</v>
      </c>
      <c r="BW171" s="1">
        <v>3</v>
      </c>
      <c r="BX171" s="1">
        <v>0</v>
      </c>
      <c r="BY171" s="1">
        <v>0</v>
      </c>
      <c r="BZ171" s="1">
        <v>0</v>
      </c>
      <c r="CA171" s="1">
        <v>0</v>
      </c>
      <c r="CB171" s="1">
        <v>0</v>
      </c>
      <c r="CC171" s="1">
        <v>0</v>
      </c>
      <c r="CD171" s="1">
        <v>0</v>
      </c>
      <c r="CE171" s="1">
        <v>0</v>
      </c>
      <c r="CF171" s="1">
        <f t="shared" si="73"/>
        <v>0</v>
      </c>
      <c r="CG171" s="1">
        <v>5</v>
      </c>
      <c r="CH171" s="1">
        <v>5</v>
      </c>
      <c r="CI171" s="1">
        <v>5</v>
      </c>
      <c r="CJ171" s="1">
        <v>5</v>
      </c>
      <c r="CK171" s="1">
        <f t="shared" si="74"/>
        <v>20</v>
      </c>
      <c r="CL171" s="1">
        <v>0</v>
      </c>
      <c r="CM171" s="1">
        <v>4</v>
      </c>
      <c r="CN171" s="1">
        <v>0</v>
      </c>
      <c r="CO171" s="1">
        <v>2</v>
      </c>
      <c r="CP171" s="1">
        <v>1</v>
      </c>
      <c r="CQ171" s="1">
        <v>2</v>
      </c>
      <c r="CR171" s="1">
        <v>3</v>
      </c>
      <c r="CS171" s="1">
        <v>2</v>
      </c>
      <c r="CT171" s="1">
        <v>50</v>
      </c>
      <c r="CU171" s="1">
        <v>1</v>
      </c>
      <c r="CV171" s="1">
        <v>1</v>
      </c>
      <c r="CW171" s="1">
        <v>1</v>
      </c>
      <c r="CX171" s="1">
        <v>1</v>
      </c>
      <c r="CY171" s="1">
        <v>1</v>
      </c>
      <c r="CZ171" s="1">
        <v>1</v>
      </c>
      <c r="DA171" s="1">
        <f t="shared" si="75"/>
        <v>6</v>
      </c>
      <c r="DB171" s="1">
        <v>1</v>
      </c>
      <c r="DC171" s="1">
        <v>1</v>
      </c>
      <c r="DD171" s="1">
        <v>1</v>
      </c>
      <c r="DE171" s="1">
        <v>1</v>
      </c>
      <c r="DF171" s="1">
        <v>1</v>
      </c>
      <c r="DG171" s="1">
        <v>1</v>
      </c>
      <c r="DH171" s="1">
        <f t="shared" si="76"/>
        <v>6</v>
      </c>
      <c r="DI171" s="14">
        <f t="shared" si="77"/>
        <v>0</v>
      </c>
      <c r="DJ171" s="1">
        <v>1</v>
      </c>
      <c r="DK171" s="1">
        <v>1</v>
      </c>
      <c r="DL171" s="1">
        <v>1</v>
      </c>
      <c r="DM171" s="1">
        <v>1</v>
      </c>
      <c r="DN171" s="1">
        <v>1</v>
      </c>
      <c r="DO171" s="1">
        <v>1</v>
      </c>
      <c r="DP171" s="1">
        <v>1</v>
      </c>
      <c r="DQ171" s="1">
        <v>1</v>
      </c>
      <c r="DR171" s="1">
        <f t="shared" si="78"/>
        <v>8</v>
      </c>
      <c r="DS171" s="1">
        <v>1</v>
      </c>
      <c r="DT171" s="1">
        <v>0</v>
      </c>
      <c r="DU171" s="1">
        <v>0</v>
      </c>
      <c r="DV171" s="1">
        <v>1</v>
      </c>
      <c r="DW171" s="1">
        <v>1</v>
      </c>
      <c r="DX171" s="1">
        <v>1</v>
      </c>
      <c r="DY171" s="1">
        <v>1</v>
      </c>
      <c r="DZ171" s="1">
        <v>1</v>
      </c>
      <c r="EA171" s="1">
        <f t="shared" si="79"/>
        <v>6</v>
      </c>
      <c r="EB171" s="14">
        <f t="shared" si="80"/>
        <v>-2</v>
      </c>
      <c r="EC171" s="1">
        <v>0</v>
      </c>
      <c r="ED171" s="1">
        <v>0</v>
      </c>
      <c r="EE171" s="1">
        <f t="shared" si="81"/>
        <v>0</v>
      </c>
      <c r="EF171" s="1">
        <v>5</v>
      </c>
      <c r="EG171" s="1">
        <v>5</v>
      </c>
      <c r="EH171" s="1">
        <v>5</v>
      </c>
      <c r="EI171" s="1">
        <v>5</v>
      </c>
      <c r="EJ171" s="1">
        <f t="shared" si="82"/>
        <v>20</v>
      </c>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row>
    <row r="172" spans="1:250" s="14" customFormat="1">
      <c r="A172" s="14">
        <v>163</v>
      </c>
      <c r="B172" s="61">
        <v>2</v>
      </c>
      <c r="C172" s="60">
        <v>1</v>
      </c>
      <c r="D172" s="14">
        <v>1</v>
      </c>
      <c r="E172" s="14">
        <v>1</v>
      </c>
      <c r="F172" s="14" t="s">
        <v>1928</v>
      </c>
      <c r="G172" s="14" t="s">
        <v>1941</v>
      </c>
      <c r="K172" s="1" t="s">
        <v>4529</v>
      </c>
      <c r="L172" s="14">
        <v>2</v>
      </c>
      <c r="M172" s="14">
        <v>7</v>
      </c>
      <c r="N172" s="14">
        <v>17</v>
      </c>
      <c r="O172" s="14" t="s">
        <v>3281</v>
      </c>
      <c r="P172" s="14" t="s">
        <v>2871</v>
      </c>
      <c r="Q172" s="14" t="s">
        <v>3316</v>
      </c>
      <c r="R172" s="14" t="s">
        <v>2781</v>
      </c>
      <c r="S172" s="14" t="s">
        <v>4530</v>
      </c>
      <c r="T172" s="14" t="s">
        <v>4531</v>
      </c>
      <c r="U172" s="14" t="s">
        <v>2606</v>
      </c>
      <c r="V172" s="14" t="s">
        <v>4532</v>
      </c>
      <c r="W172" s="14" t="s">
        <v>4533</v>
      </c>
      <c r="X172" s="14" t="s">
        <v>4534</v>
      </c>
      <c r="Y172" s="14" t="s">
        <v>2638</v>
      </c>
      <c r="Z172" s="14" t="s">
        <v>2889</v>
      </c>
      <c r="AA172" s="14" t="s">
        <v>2793</v>
      </c>
      <c r="AB172" s="14" t="s">
        <v>2357</v>
      </c>
      <c r="AC172" s="14" t="s">
        <v>2652</v>
      </c>
      <c r="AD172" s="14" t="s">
        <v>4535</v>
      </c>
      <c r="AE172" s="14" t="s">
        <v>4536</v>
      </c>
      <c r="AX172" s="14">
        <v>2</v>
      </c>
      <c r="AY172" s="14">
        <v>0</v>
      </c>
      <c r="AZ172" s="14">
        <v>1</v>
      </c>
      <c r="BA172" s="14">
        <v>4</v>
      </c>
      <c r="BC172" s="14">
        <v>90</v>
      </c>
      <c r="BD172" s="14">
        <v>0</v>
      </c>
      <c r="BE172" s="14">
        <v>3</v>
      </c>
      <c r="BF172" s="14">
        <v>2</v>
      </c>
      <c r="BG172" s="14">
        <v>2</v>
      </c>
      <c r="BH172" s="14">
        <v>160</v>
      </c>
      <c r="BI172" s="14">
        <v>20.55</v>
      </c>
      <c r="BJ172" s="14">
        <v>0</v>
      </c>
      <c r="BK172" s="14">
        <v>0</v>
      </c>
      <c r="BL172" s="14">
        <v>1</v>
      </c>
      <c r="BM172" s="14">
        <v>2</v>
      </c>
      <c r="BN172" s="14">
        <v>1</v>
      </c>
      <c r="BO172" s="14">
        <f>IF(BC172&gt;=85,1,0)</f>
        <v>1</v>
      </c>
      <c r="BP172" s="14">
        <f>IF(BD172=1,1,0)</f>
        <v>0</v>
      </c>
      <c r="BQ172" s="14">
        <v>1</v>
      </c>
      <c r="BR172" s="14">
        <v>1</v>
      </c>
      <c r="BS172" s="14">
        <v>1</v>
      </c>
      <c r="BT172" s="14">
        <v>1</v>
      </c>
      <c r="BU172" s="14">
        <v>1</v>
      </c>
      <c r="BV172" s="14">
        <f t="shared" si="72"/>
        <v>6</v>
      </c>
      <c r="BW172" s="14">
        <v>4</v>
      </c>
      <c r="BX172" s="14">
        <v>0</v>
      </c>
      <c r="BY172" s="14">
        <v>0</v>
      </c>
      <c r="BZ172" s="14">
        <v>0</v>
      </c>
      <c r="CA172" s="14">
        <v>0</v>
      </c>
      <c r="CB172" s="14">
        <v>0</v>
      </c>
      <c r="CC172" s="14">
        <v>1</v>
      </c>
      <c r="CD172" s="14">
        <v>1</v>
      </c>
      <c r="CE172" s="14">
        <v>0</v>
      </c>
      <c r="CF172" s="14">
        <f t="shared" si="73"/>
        <v>2</v>
      </c>
      <c r="CG172" s="14">
        <v>1</v>
      </c>
      <c r="CH172" s="14">
        <v>1</v>
      </c>
      <c r="CI172" s="14">
        <v>2</v>
      </c>
      <c r="CJ172" s="14">
        <v>1</v>
      </c>
      <c r="CK172" s="14">
        <f t="shared" si="74"/>
        <v>5</v>
      </c>
      <c r="CL172" s="14">
        <v>1</v>
      </c>
      <c r="CM172" s="14">
        <v>4</v>
      </c>
      <c r="CN172" s="14">
        <v>0</v>
      </c>
      <c r="CO172" s="14">
        <v>3</v>
      </c>
      <c r="CP172" s="14">
        <v>2</v>
      </c>
      <c r="CQ172" s="14">
        <v>2</v>
      </c>
      <c r="CR172" s="14">
        <v>3</v>
      </c>
      <c r="CS172" s="14">
        <v>1</v>
      </c>
      <c r="CT172" s="14">
        <v>50</v>
      </c>
      <c r="CU172" s="14">
        <v>1</v>
      </c>
      <c r="CV172" s="14">
        <v>1</v>
      </c>
      <c r="CW172" s="14">
        <v>1</v>
      </c>
      <c r="CX172" s="14">
        <v>1</v>
      </c>
      <c r="CY172" s="14">
        <v>1</v>
      </c>
      <c r="CZ172" s="14">
        <v>1</v>
      </c>
      <c r="DA172" s="14">
        <f t="shared" si="75"/>
        <v>6</v>
      </c>
      <c r="DB172" s="14">
        <v>1</v>
      </c>
      <c r="DC172" s="14">
        <v>1</v>
      </c>
      <c r="DD172" s="14">
        <v>1</v>
      </c>
      <c r="DE172" s="14">
        <v>1</v>
      </c>
      <c r="DF172" s="14">
        <v>1</v>
      </c>
      <c r="DG172" s="14">
        <v>1</v>
      </c>
      <c r="DH172" s="14">
        <f t="shared" si="76"/>
        <v>6</v>
      </c>
      <c r="DI172" s="14">
        <f t="shared" si="77"/>
        <v>0</v>
      </c>
      <c r="DJ172" s="14">
        <v>1</v>
      </c>
      <c r="DK172" s="14">
        <v>0</v>
      </c>
      <c r="DL172" s="14">
        <v>1</v>
      </c>
      <c r="DM172" s="14">
        <v>0</v>
      </c>
      <c r="DN172" s="14">
        <v>0</v>
      </c>
      <c r="DO172" s="14">
        <v>0</v>
      </c>
      <c r="DP172" s="14">
        <v>0</v>
      </c>
      <c r="DQ172" s="14">
        <v>0</v>
      </c>
      <c r="DR172" s="14">
        <f t="shared" si="78"/>
        <v>2</v>
      </c>
      <c r="DS172" s="14">
        <v>1</v>
      </c>
      <c r="DT172" s="14">
        <v>0</v>
      </c>
      <c r="DU172" s="14">
        <v>1</v>
      </c>
      <c r="DV172" s="14">
        <v>0</v>
      </c>
      <c r="DW172" s="14">
        <v>0</v>
      </c>
      <c r="DX172" s="14">
        <v>0</v>
      </c>
      <c r="DY172" s="14">
        <v>0</v>
      </c>
      <c r="DZ172" s="14">
        <v>0</v>
      </c>
      <c r="EA172" s="14">
        <f t="shared" si="79"/>
        <v>2</v>
      </c>
      <c r="EB172" s="14">
        <f t="shared" si="80"/>
        <v>0</v>
      </c>
      <c r="EC172" s="14">
        <v>1</v>
      </c>
      <c r="ED172" s="14">
        <v>1</v>
      </c>
      <c r="EE172" s="14">
        <f t="shared" si="81"/>
        <v>2</v>
      </c>
      <c r="EF172" s="14">
        <v>4</v>
      </c>
      <c r="EG172" s="14">
        <v>3</v>
      </c>
      <c r="EH172" s="14">
        <v>4</v>
      </c>
      <c r="EI172" s="14">
        <v>4</v>
      </c>
      <c r="EJ172" s="14">
        <f t="shared" si="82"/>
        <v>15</v>
      </c>
    </row>
    <row r="173" spans="1:250" s="14" customFormat="1">
      <c r="A173" s="14">
        <v>164</v>
      </c>
      <c r="B173" s="61">
        <v>1</v>
      </c>
      <c r="C173" s="60">
        <v>1</v>
      </c>
      <c r="D173" s="14">
        <v>1</v>
      </c>
      <c r="E173" s="14">
        <v>1</v>
      </c>
      <c r="F173" s="14" t="s">
        <v>4766</v>
      </c>
      <c r="G173" s="14" t="s">
        <v>2454</v>
      </c>
      <c r="H173" s="14" t="s">
        <v>2322</v>
      </c>
      <c r="I173" s="14" t="s">
        <v>1928</v>
      </c>
      <c r="J173" s="14" t="s">
        <v>4767</v>
      </c>
      <c r="K173" s="1" t="s">
        <v>4768</v>
      </c>
      <c r="L173" s="14">
        <v>6</v>
      </c>
      <c r="M173" s="14">
        <v>10</v>
      </c>
      <c r="N173" s="14">
        <v>11</v>
      </c>
      <c r="O173" s="14" t="s">
        <v>4769</v>
      </c>
      <c r="P173" s="14" t="s">
        <v>2832</v>
      </c>
      <c r="Q173" s="14" t="s">
        <v>4324</v>
      </c>
      <c r="R173" s="14" t="s">
        <v>2335</v>
      </c>
      <c r="S173" s="14" t="s">
        <v>4770</v>
      </c>
      <c r="T173" s="14" t="s">
        <v>2734</v>
      </c>
      <c r="U173" s="14" t="s">
        <v>4771</v>
      </c>
      <c r="V173" s="14" t="s">
        <v>3083</v>
      </c>
      <c r="W173" s="14" t="s">
        <v>3234</v>
      </c>
      <c r="X173" s="14" t="s">
        <v>4772</v>
      </c>
      <c r="Y173" s="14" t="s">
        <v>4773</v>
      </c>
      <c r="AX173" s="14">
        <v>1</v>
      </c>
      <c r="AY173" s="1">
        <v>0</v>
      </c>
      <c r="AZ173" s="14">
        <v>2</v>
      </c>
      <c r="BA173" s="14">
        <v>5</v>
      </c>
      <c r="BC173" s="14">
        <v>94</v>
      </c>
      <c r="BD173" s="14">
        <v>0</v>
      </c>
      <c r="BE173" s="14">
        <v>1</v>
      </c>
      <c r="BF173" s="14">
        <v>1</v>
      </c>
      <c r="BG173" s="14">
        <v>2</v>
      </c>
      <c r="BH173" s="14">
        <v>154.9</v>
      </c>
      <c r="BI173" s="14">
        <v>25.32</v>
      </c>
      <c r="BJ173" s="14">
        <v>2</v>
      </c>
      <c r="BK173" s="14">
        <v>0</v>
      </c>
      <c r="BL173" s="14">
        <v>2</v>
      </c>
      <c r="BM173" s="14">
        <v>3</v>
      </c>
      <c r="BN173" s="14">
        <v>0</v>
      </c>
      <c r="BO173" s="14">
        <f>IF(BC173&gt;=85,1,0)</f>
        <v>1</v>
      </c>
      <c r="BP173" s="14">
        <f>IF(BD173=1,1,0)</f>
        <v>0</v>
      </c>
      <c r="BQ173" s="14">
        <v>0</v>
      </c>
      <c r="BR173" s="14">
        <v>0</v>
      </c>
      <c r="BS173" s="14">
        <v>0</v>
      </c>
      <c r="BT173" s="14">
        <v>1</v>
      </c>
      <c r="BU173" s="14">
        <v>0</v>
      </c>
      <c r="BV173" s="14">
        <f t="shared" si="72"/>
        <v>2</v>
      </c>
      <c r="BW173" s="14">
        <v>3</v>
      </c>
      <c r="BX173" s="14">
        <v>0</v>
      </c>
      <c r="BY173" s="14">
        <v>0</v>
      </c>
      <c r="BZ173" s="14">
        <v>0</v>
      </c>
      <c r="CA173" s="14">
        <v>0</v>
      </c>
      <c r="CB173" s="14">
        <v>0</v>
      </c>
      <c r="CC173" s="14">
        <v>0</v>
      </c>
      <c r="CD173" s="14">
        <v>0</v>
      </c>
      <c r="CE173" s="14">
        <v>0</v>
      </c>
      <c r="CF173" s="14">
        <f t="shared" si="73"/>
        <v>0</v>
      </c>
      <c r="CG173" s="14">
        <v>1</v>
      </c>
      <c r="CH173" s="14">
        <v>1</v>
      </c>
      <c r="CI173" s="14">
        <v>1</v>
      </c>
      <c r="CJ173" s="14">
        <v>5</v>
      </c>
      <c r="CK173" s="14">
        <f t="shared" si="74"/>
        <v>8</v>
      </c>
      <c r="CL173" s="14">
        <v>0</v>
      </c>
      <c r="CM173" s="14">
        <v>1</v>
      </c>
      <c r="CN173" s="14">
        <v>2</v>
      </c>
      <c r="CO173" s="14">
        <v>2</v>
      </c>
      <c r="CP173" s="14">
        <v>2</v>
      </c>
      <c r="CQ173" s="14">
        <v>5</v>
      </c>
      <c r="CR173" s="14">
        <v>1</v>
      </c>
      <c r="CS173" s="14">
        <v>1</v>
      </c>
      <c r="CT173" s="14">
        <v>40</v>
      </c>
      <c r="CU173" s="14">
        <v>1</v>
      </c>
      <c r="CV173" s="14">
        <v>1</v>
      </c>
      <c r="CW173" s="14">
        <v>1</v>
      </c>
      <c r="CX173" s="14">
        <v>1</v>
      </c>
      <c r="CY173" s="14">
        <v>1</v>
      </c>
      <c r="CZ173" s="14">
        <v>1</v>
      </c>
      <c r="DA173" s="14">
        <f t="shared" si="75"/>
        <v>6</v>
      </c>
      <c r="DB173" s="14">
        <v>1</v>
      </c>
      <c r="DC173" s="14">
        <v>1</v>
      </c>
      <c r="DD173" s="14">
        <v>1</v>
      </c>
      <c r="DE173" s="14">
        <v>1</v>
      </c>
      <c r="DF173" s="14">
        <v>1</v>
      </c>
      <c r="DG173" s="14">
        <v>1</v>
      </c>
      <c r="DH173" s="14">
        <f t="shared" si="76"/>
        <v>6</v>
      </c>
      <c r="DI173" s="14">
        <f t="shared" si="77"/>
        <v>0</v>
      </c>
      <c r="DJ173" s="14">
        <v>1</v>
      </c>
      <c r="DK173" s="14">
        <v>1</v>
      </c>
      <c r="DL173" s="14">
        <v>1</v>
      </c>
      <c r="DM173" s="14">
        <v>0</v>
      </c>
      <c r="DN173" s="14">
        <v>0</v>
      </c>
      <c r="DO173" s="14">
        <v>1</v>
      </c>
      <c r="DP173" s="14">
        <v>1</v>
      </c>
      <c r="DQ173" s="14">
        <v>1</v>
      </c>
      <c r="DR173" s="14">
        <f t="shared" si="78"/>
        <v>6</v>
      </c>
      <c r="DS173" s="14">
        <v>1</v>
      </c>
      <c r="DT173" s="14">
        <v>1</v>
      </c>
      <c r="DU173" s="14">
        <v>1</v>
      </c>
      <c r="DV173" s="14">
        <v>0</v>
      </c>
      <c r="DW173" s="14">
        <v>0</v>
      </c>
      <c r="DX173" s="14">
        <v>1</v>
      </c>
      <c r="DY173" s="14">
        <v>1</v>
      </c>
      <c r="DZ173" s="14">
        <v>1</v>
      </c>
      <c r="EA173" s="14">
        <f t="shared" si="79"/>
        <v>6</v>
      </c>
      <c r="EB173" s="14">
        <f t="shared" si="80"/>
        <v>0</v>
      </c>
      <c r="EC173" s="14">
        <v>0</v>
      </c>
      <c r="ED173" s="14">
        <v>0</v>
      </c>
      <c r="EE173" s="14">
        <f t="shared" si="81"/>
        <v>0</v>
      </c>
      <c r="EF173" s="14">
        <v>5</v>
      </c>
      <c r="EG173" s="14">
        <v>5</v>
      </c>
      <c r="EH173" s="14">
        <v>5</v>
      </c>
      <c r="EI173" s="14">
        <v>5</v>
      </c>
      <c r="EJ173" s="14">
        <f t="shared" si="82"/>
        <v>20</v>
      </c>
    </row>
    <row r="174" spans="1:250" s="14" customFormat="1">
      <c r="A174" s="14">
        <v>165</v>
      </c>
      <c r="B174" s="61">
        <v>1</v>
      </c>
      <c r="C174" s="60">
        <v>1</v>
      </c>
      <c r="D174" s="14">
        <v>1</v>
      </c>
      <c r="E174" s="14">
        <v>2</v>
      </c>
      <c r="F174" s="14" t="s">
        <v>2100</v>
      </c>
      <c r="G174" s="14" t="s">
        <v>1928</v>
      </c>
      <c r="K174" s="1"/>
      <c r="L174" s="14">
        <v>2</v>
      </c>
      <c r="M174" s="14">
        <v>2</v>
      </c>
      <c r="N174" s="14">
        <v>4</v>
      </c>
      <c r="O174" s="14" t="s">
        <v>4701</v>
      </c>
      <c r="P174" s="14" t="s">
        <v>4702</v>
      </c>
      <c r="Q174" s="14" t="s">
        <v>4703</v>
      </c>
      <c r="R174" s="14" t="s">
        <v>4704</v>
      </c>
      <c r="AX174" s="14">
        <v>2</v>
      </c>
      <c r="AY174" s="1">
        <v>1</v>
      </c>
      <c r="AZ174" s="14">
        <v>1</v>
      </c>
      <c r="BA174" s="14">
        <v>1</v>
      </c>
      <c r="BC174" s="14">
        <v>74</v>
      </c>
      <c r="BD174" s="14">
        <v>0</v>
      </c>
      <c r="BE174" s="14">
        <v>3</v>
      </c>
      <c r="BF174" s="14">
        <v>2</v>
      </c>
      <c r="BG174" s="14">
        <v>4</v>
      </c>
      <c r="BH174" s="14">
        <v>147.30000000000001</v>
      </c>
      <c r="BI174" s="14">
        <v>25.5</v>
      </c>
      <c r="BJ174" s="14">
        <v>0</v>
      </c>
      <c r="BK174" s="14">
        <v>0</v>
      </c>
      <c r="BL174" s="14">
        <v>1</v>
      </c>
      <c r="BM174" s="14">
        <v>3</v>
      </c>
      <c r="BN174" s="14">
        <v>0</v>
      </c>
      <c r="BO174" s="14">
        <f>IF(BC174&gt;=85,1,0)</f>
        <v>0</v>
      </c>
      <c r="BP174" s="14">
        <f>IF(BD174=1,1,0)</f>
        <v>0</v>
      </c>
      <c r="BQ174" s="14">
        <v>0</v>
      </c>
      <c r="BR174" s="14">
        <v>0</v>
      </c>
      <c r="BS174" s="14">
        <v>0</v>
      </c>
      <c r="BT174" s="14">
        <v>1</v>
      </c>
      <c r="BU174" s="14">
        <v>0</v>
      </c>
      <c r="BV174" s="14">
        <f t="shared" si="72"/>
        <v>1</v>
      </c>
      <c r="BW174" s="14">
        <v>3</v>
      </c>
      <c r="BX174" s="14">
        <v>0</v>
      </c>
      <c r="BY174" s="14">
        <v>0</v>
      </c>
      <c r="BZ174" s="14">
        <v>0</v>
      </c>
      <c r="CA174" s="14">
        <v>0</v>
      </c>
      <c r="CB174" s="14">
        <v>0</v>
      </c>
      <c r="CC174" s="14">
        <v>0</v>
      </c>
      <c r="CD174" s="14">
        <v>0</v>
      </c>
      <c r="CE174" s="14">
        <v>0</v>
      </c>
      <c r="CF174" s="14">
        <f t="shared" si="73"/>
        <v>0</v>
      </c>
      <c r="CG174" s="14">
        <v>1</v>
      </c>
      <c r="CH174" s="14">
        <v>2</v>
      </c>
      <c r="CI174" s="14">
        <v>2</v>
      </c>
      <c r="CJ174" s="14">
        <v>1</v>
      </c>
      <c r="CK174" s="14">
        <f t="shared" si="74"/>
        <v>6</v>
      </c>
      <c r="CL174" s="14">
        <v>0</v>
      </c>
      <c r="CM174" s="14">
        <v>1</v>
      </c>
      <c r="CN174" s="14">
        <v>0</v>
      </c>
      <c r="CO174" s="14">
        <v>2</v>
      </c>
      <c r="CP174" s="14">
        <v>1</v>
      </c>
      <c r="CQ174" s="14">
        <v>1</v>
      </c>
      <c r="CR174" s="14">
        <v>2</v>
      </c>
      <c r="CS174" s="14">
        <v>2</v>
      </c>
      <c r="CT174" s="14">
        <v>50</v>
      </c>
      <c r="CU174" s="14">
        <v>1</v>
      </c>
      <c r="CV174" s="14">
        <v>1</v>
      </c>
      <c r="CW174" s="14">
        <v>1</v>
      </c>
      <c r="CX174" s="14">
        <v>1</v>
      </c>
      <c r="CY174" s="14">
        <v>1</v>
      </c>
      <c r="CZ174" s="14">
        <v>1</v>
      </c>
      <c r="DA174" s="14">
        <f t="shared" si="75"/>
        <v>6</v>
      </c>
      <c r="DB174" s="14">
        <v>1</v>
      </c>
      <c r="DC174" s="14">
        <v>1</v>
      </c>
      <c r="DD174" s="14">
        <v>1</v>
      </c>
      <c r="DE174" s="14">
        <v>1</v>
      </c>
      <c r="DF174" s="14">
        <v>1</v>
      </c>
      <c r="DG174" s="14">
        <v>1</v>
      </c>
      <c r="DH174" s="14">
        <f t="shared" si="76"/>
        <v>6</v>
      </c>
      <c r="DI174" s="14">
        <f t="shared" si="77"/>
        <v>0</v>
      </c>
      <c r="DJ174" s="14">
        <v>1</v>
      </c>
      <c r="DK174" s="14">
        <v>1</v>
      </c>
      <c r="DL174" s="14">
        <v>1</v>
      </c>
      <c r="DM174" s="14">
        <v>1</v>
      </c>
      <c r="DN174" s="14">
        <v>1</v>
      </c>
      <c r="DO174" s="14">
        <v>1</v>
      </c>
      <c r="DP174" s="14">
        <v>1</v>
      </c>
      <c r="DQ174" s="14">
        <v>1</v>
      </c>
      <c r="DR174" s="14">
        <f t="shared" si="78"/>
        <v>8</v>
      </c>
      <c r="DS174" s="14">
        <v>1</v>
      </c>
      <c r="DT174" s="14">
        <v>1</v>
      </c>
      <c r="DU174" s="14">
        <v>1</v>
      </c>
      <c r="DV174" s="14">
        <v>1</v>
      </c>
      <c r="DW174" s="14">
        <v>1</v>
      </c>
      <c r="DX174" s="14">
        <v>1</v>
      </c>
      <c r="DY174" s="14">
        <v>1</v>
      </c>
      <c r="DZ174" s="14">
        <v>1</v>
      </c>
      <c r="EA174" s="14">
        <f t="shared" si="79"/>
        <v>8</v>
      </c>
      <c r="EB174" s="14">
        <f t="shared" si="80"/>
        <v>0</v>
      </c>
      <c r="EC174" s="14">
        <v>1</v>
      </c>
      <c r="ED174" s="14">
        <v>1</v>
      </c>
      <c r="EE174" s="14">
        <f t="shared" si="81"/>
        <v>2</v>
      </c>
      <c r="EF174" s="14">
        <v>5</v>
      </c>
      <c r="EG174" s="14">
        <v>5</v>
      </c>
      <c r="EH174" s="14">
        <v>5</v>
      </c>
      <c r="EI174" s="14">
        <v>5</v>
      </c>
      <c r="EJ174" s="14">
        <f t="shared" si="82"/>
        <v>20</v>
      </c>
    </row>
    <row r="175" spans="1:250" s="14" customFormat="1">
      <c r="A175" s="14">
        <v>166</v>
      </c>
      <c r="B175" s="61">
        <v>1</v>
      </c>
      <c r="C175" s="60">
        <v>1</v>
      </c>
      <c r="D175" s="14">
        <v>1</v>
      </c>
      <c r="E175" s="14">
        <v>2</v>
      </c>
      <c r="F175" s="14" t="s">
        <v>2869</v>
      </c>
      <c r="G175" s="14" t="s">
        <v>2100</v>
      </c>
      <c r="H175" s="14" t="s">
        <v>1977</v>
      </c>
      <c r="I175" s="14" t="s">
        <v>1928</v>
      </c>
      <c r="J175" s="14" t="s">
        <v>2655</v>
      </c>
      <c r="K175" s="1" t="s">
        <v>3938</v>
      </c>
      <c r="L175" s="14">
        <v>5</v>
      </c>
      <c r="M175" s="14">
        <v>9</v>
      </c>
      <c r="N175" s="14">
        <v>15</v>
      </c>
      <c r="O175" s="14" t="s">
        <v>3939</v>
      </c>
      <c r="P175" s="14" t="s">
        <v>2335</v>
      </c>
      <c r="Q175" s="14" t="s">
        <v>2609</v>
      </c>
      <c r="R175" s="14" t="s">
        <v>3940</v>
      </c>
      <c r="S175" s="14" t="s">
        <v>3941</v>
      </c>
      <c r="T175" s="14" t="s">
        <v>3942</v>
      </c>
      <c r="U175" s="14" t="s">
        <v>3943</v>
      </c>
      <c r="V175" s="14" t="s">
        <v>2957</v>
      </c>
      <c r="W175" s="14" t="s">
        <v>2638</v>
      </c>
      <c r="X175" s="14" t="s">
        <v>3944</v>
      </c>
      <c r="Y175" s="14" t="s">
        <v>3945</v>
      </c>
      <c r="Z175" s="14" t="s">
        <v>2793</v>
      </c>
      <c r="AA175" s="14" t="s">
        <v>2357</v>
      </c>
      <c r="AB175" s="14" t="s">
        <v>2614</v>
      </c>
      <c r="AC175" s="14" t="s">
        <v>3946</v>
      </c>
      <c r="AX175" s="14">
        <v>2</v>
      </c>
      <c r="AY175" s="14">
        <v>0</v>
      </c>
      <c r="AZ175" s="14">
        <v>2</v>
      </c>
      <c r="BA175" s="14">
        <v>5</v>
      </c>
      <c r="BC175" s="14">
        <v>78</v>
      </c>
      <c r="BD175" s="14">
        <v>0</v>
      </c>
      <c r="BE175" s="14">
        <v>1</v>
      </c>
      <c r="BF175" s="14">
        <v>1</v>
      </c>
      <c r="BG175" s="14">
        <v>4</v>
      </c>
      <c r="BI175" s="14">
        <v>36.03</v>
      </c>
      <c r="BJ175" s="14">
        <v>2</v>
      </c>
      <c r="BK175" s="14">
        <v>2</v>
      </c>
      <c r="BL175" s="14">
        <v>1</v>
      </c>
      <c r="BM175" s="14">
        <v>3</v>
      </c>
      <c r="BN175" s="14">
        <v>0</v>
      </c>
      <c r="BO175" s="14">
        <f>IF(BC175&gt;=85,1,0)</f>
        <v>0</v>
      </c>
      <c r="BP175" s="14">
        <f>IF(BD175=1,1,0)</f>
        <v>0</v>
      </c>
      <c r="BQ175" s="14">
        <v>0</v>
      </c>
      <c r="BR175" s="14">
        <v>1</v>
      </c>
      <c r="BS175" s="14">
        <v>0</v>
      </c>
      <c r="BT175" s="14">
        <v>1</v>
      </c>
      <c r="BU175" s="14">
        <v>1</v>
      </c>
      <c r="BV175" s="14">
        <f t="shared" si="72"/>
        <v>3</v>
      </c>
      <c r="BW175" s="14">
        <v>2</v>
      </c>
      <c r="BX175" s="14">
        <v>0</v>
      </c>
      <c r="BY175" s="14">
        <v>0</v>
      </c>
      <c r="BZ175" s="14">
        <v>0</v>
      </c>
      <c r="CA175" s="14">
        <v>0</v>
      </c>
      <c r="CB175" s="14">
        <v>0</v>
      </c>
      <c r="CC175" s="14">
        <v>0</v>
      </c>
      <c r="CD175" s="14">
        <v>0</v>
      </c>
      <c r="CE175" s="14">
        <v>0</v>
      </c>
      <c r="CF175" s="14">
        <f t="shared" si="73"/>
        <v>0</v>
      </c>
      <c r="CG175" s="14">
        <v>5</v>
      </c>
      <c r="CH175" s="14">
        <v>5</v>
      </c>
      <c r="CI175" s="14">
        <v>5</v>
      </c>
      <c r="CJ175" s="14">
        <v>5</v>
      </c>
      <c r="CK175" s="14">
        <f t="shared" si="74"/>
        <v>20</v>
      </c>
      <c r="CL175" s="14">
        <v>1</v>
      </c>
      <c r="CM175" s="14">
        <v>4</v>
      </c>
      <c r="CN175" s="14">
        <v>2</v>
      </c>
      <c r="CO175" s="14">
        <v>1</v>
      </c>
      <c r="CP175" s="14">
        <v>1</v>
      </c>
      <c r="CQ175" s="14">
        <v>1</v>
      </c>
      <c r="CR175" s="14">
        <v>1</v>
      </c>
      <c r="CS175" s="14">
        <v>3</v>
      </c>
      <c r="CT175" s="14">
        <v>80</v>
      </c>
      <c r="CU175" s="14">
        <v>1</v>
      </c>
      <c r="CV175" s="14">
        <v>1</v>
      </c>
      <c r="CW175" s="14">
        <v>1</v>
      </c>
      <c r="CX175" s="14">
        <v>1</v>
      </c>
      <c r="CY175" s="14">
        <v>1</v>
      </c>
      <c r="CZ175" s="14">
        <v>1</v>
      </c>
      <c r="DA175" s="14">
        <f t="shared" si="75"/>
        <v>6</v>
      </c>
      <c r="DB175" s="14">
        <v>1</v>
      </c>
      <c r="DC175" s="14">
        <v>1</v>
      </c>
      <c r="DD175" s="14">
        <v>1</v>
      </c>
      <c r="DE175" s="14">
        <v>1</v>
      </c>
      <c r="DF175" s="14">
        <v>1</v>
      </c>
      <c r="DG175" s="14">
        <v>1</v>
      </c>
      <c r="DH175" s="14">
        <f t="shared" si="76"/>
        <v>6</v>
      </c>
      <c r="DI175" s="14">
        <f t="shared" si="77"/>
        <v>0</v>
      </c>
      <c r="DJ175" s="14">
        <v>1</v>
      </c>
      <c r="DK175" s="14">
        <v>1</v>
      </c>
      <c r="DL175" s="14">
        <v>1</v>
      </c>
      <c r="DM175" s="14">
        <v>1</v>
      </c>
      <c r="DN175" s="14">
        <v>1</v>
      </c>
      <c r="DO175" s="14">
        <v>1</v>
      </c>
      <c r="DP175" s="14">
        <v>1</v>
      </c>
      <c r="DQ175" s="14">
        <v>1</v>
      </c>
      <c r="DR175" s="14">
        <f t="shared" si="78"/>
        <v>8</v>
      </c>
      <c r="DS175" s="14">
        <v>1</v>
      </c>
      <c r="DT175" s="14">
        <v>1</v>
      </c>
      <c r="DU175" s="14">
        <v>1</v>
      </c>
      <c r="DV175" s="14">
        <v>1</v>
      </c>
      <c r="DW175" s="14">
        <v>1</v>
      </c>
      <c r="DX175" s="14">
        <v>1</v>
      </c>
      <c r="DY175" s="14">
        <v>1</v>
      </c>
      <c r="DZ175" s="14">
        <v>1</v>
      </c>
      <c r="EA175" s="14">
        <f t="shared" si="79"/>
        <v>8</v>
      </c>
      <c r="EB175" s="14">
        <f t="shared" si="80"/>
        <v>0</v>
      </c>
      <c r="EC175" s="14">
        <v>0</v>
      </c>
      <c r="ED175" s="14">
        <v>0</v>
      </c>
      <c r="EE175" s="14">
        <f t="shared" si="81"/>
        <v>0</v>
      </c>
      <c r="EF175" s="14">
        <v>5</v>
      </c>
      <c r="EG175" s="14">
        <v>5</v>
      </c>
      <c r="EH175" s="14">
        <v>5</v>
      </c>
      <c r="EI175" s="14">
        <v>5</v>
      </c>
      <c r="EJ175" s="14">
        <f t="shared" si="82"/>
        <v>20</v>
      </c>
    </row>
    <row r="176" spans="1:250" s="14" customFormat="1">
      <c r="A176" s="14">
        <v>167</v>
      </c>
      <c r="B176" s="64">
        <v>1</v>
      </c>
      <c r="C176" s="3">
        <v>1</v>
      </c>
      <c r="D176" s="1">
        <v>1</v>
      </c>
      <c r="E176" s="1">
        <v>1</v>
      </c>
      <c r="F176" s="1" t="s">
        <v>2322</v>
      </c>
      <c r="G176" s="1" t="s">
        <v>5230</v>
      </c>
      <c r="H176" s="1"/>
      <c r="I176" s="1"/>
      <c r="J176" s="1"/>
      <c r="K176" s="1" t="s">
        <v>5231</v>
      </c>
      <c r="L176" s="1">
        <v>2</v>
      </c>
      <c r="M176" s="1">
        <v>5</v>
      </c>
      <c r="N176" s="1">
        <v>0</v>
      </c>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v>2</v>
      </c>
      <c r="AY176" s="1">
        <v>1</v>
      </c>
      <c r="AZ176" s="1">
        <v>2</v>
      </c>
      <c r="BA176" s="1">
        <v>3</v>
      </c>
      <c r="BB176" s="1"/>
      <c r="BC176" s="1">
        <v>55</v>
      </c>
      <c r="BD176" s="1">
        <v>0</v>
      </c>
      <c r="BE176" s="1">
        <v>3</v>
      </c>
      <c r="BF176" s="1">
        <v>1</v>
      </c>
      <c r="BG176" s="1">
        <v>2</v>
      </c>
      <c r="BH176" s="1">
        <v>160</v>
      </c>
      <c r="BI176" s="1">
        <v>29.23</v>
      </c>
      <c r="BJ176" s="1">
        <v>0</v>
      </c>
      <c r="BK176" s="1">
        <v>0</v>
      </c>
      <c r="BL176" s="1">
        <v>4</v>
      </c>
      <c r="BM176" s="1">
        <v>1</v>
      </c>
      <c r="BN176" s="1">
        <v>0</v>
      </c>
      <c r="BO176" s="1">
        <v>0</v>
      </c>
      <c r="BP176" s="1">
        <v>0</v>
      </c>
      <c r="BQ176" s="1">
        <v>0</v>
      </c>
      <c r="BR176" s="1">
        <v>0</v>
      </c>
      <c r="BS176" s="1">
        <v>0</v>
      </c>
      <c r="BT176" s="1">
        <v>1</v>
      </c>
      <c r="BU176" s="1">
        <v>0</v>
      </c>
      <c r="BV176" s="14">
        <f t="shared" si="72"/>
        <v>1</v>
      </c>
      <c r="BW176" s="1">
        <v>3</v>
      </c>
      <c r="BX176" s="1">
        <v>0</v>
      </c>
      <c r="BY176" s="1">
        <v>1</v>
      </c>
      <c r="BZ176" s="1">
        <v>0</v>
      </c>
      <c r="CA176" s="1">
        <v>0</v>
      </c>
      <c r="CB176" s="1">
        <v>0</v>
      </c>
      <c r="CC176" s="1">
        <v>0</v>
      </c>
      <c r="CD176" s="1">
        <v>0</v>
      </c>
      <c r="CE176" s="1">
        <v>0</v>
      </c>
      <c r="CF176" s="1">
        <f t="shared" si="73"/>
        <v>1</v>
      </c>
      <c r="CG176" s="1">
        <v>5</v>
      </c>
      <c r="CH176" s="1">
        <v>5</v>
      </c>
      <c r="CI176" s="1">
        <v>5</v>
      </c>
      <c r="CJ176" s="1">
        <v>5</v>
      </c>
      <c r="CK176" s="1">
        <v>20</v>
      </c>
      <c r="CL176" s="1">
        <v>1</v>
      </c>
      <c r="CM176" s="1">
        <v>5</v>
      </c>
      <c r="CN176" s="1">
        <v>0</v>
      </c>
      <c r="CO176" s="1">
        <v>1</v>
      </c>
      <c r="CP176" s="1">
        <v>1</v>
      </c>
      <c r="CQ176" s="1">
        <v>1</v>
      </c>
      <c r="CR176" s="1">
        <v>1</v>
      </c>
      <c r="CS176" s="1">
        <v>2</v>
      </c>
      <c r="CT176" s="1">
        <v>0</v>
      </c>
      <c r="CU176" s="1">
        <v>1</v>
      </c>
      <c r="CV176" s="1">
        <v>1</v>
      </c>
      <c r="CW176" s="1">
        <v>1</v>
      </c>
      <c r="CX176" s="1">
        <v>1</v>
      </c>
      <c r="CY176" s="1">
        <v>1</v>
      </c>
      <c r="CZ176" s="1">
        <v>1</v>
      </c>
      <c r="DA176" s="1">
        <f t="shared" si="75"/>
        <v>6</v>
      </c>
      <c r="DB176" s="1">
        <v>1</v>
      </c>
      <c r="DC176" s="1">
        <v>1</v>
      </c>
      <c r="DD176" s="1">
        <v>1</v>
      </c>
      <c r="DE176" s="1">
        <v>1</v>
      </c>
      <c r="DF176" s="1">
        <v>1</v>
      </c>
      <c r="DG176" s="1">
        <v>1</v>
      </c>
      <c r="DH176" s="1">
        <f t="shared" si="76"/>
        <v>6</v>
      </c>
      <c r="DI176" s="14">
        <f t="shared" si="77"/>
        <v>0</v>
      </c>
      <c r="DJ176" s="1">
        <v>1</v>
      </c>
      <c r="DK176" s="1">
        <v>1</v>
      </c>
      <c r="DL176" s="1">
        <v>1</v>
      </c>
      <c r="DM176" s="1">
        <v>1</v>
      </c>
      <c r="DN176" s="1">
        <v>1</v>
      </c>
      <c r="DO176" s="1">
        <v>1</v>
      </c>
      <c r="DP176" s="1">
        <v>1</v>
      </c>
      <c r="DQ176" s="1">
        <v>1</v>
      </c>
      <c r="DR176" s="1">
        <f t="shared" si="78"/>
        <v>8</v>
      </c>
      <c r="DS176" s="1">
        <v>1</v>
      </c>
      <c r="DT176" s="1">
        <v>1</v>
      </c>
      <c r="DU176" s="1">
        <v>1</v>
      </c>
      <c r="DV176" s="1">
        <v>1</v>
      </c>
      <c r="DW176" s="1">
        <v>1</v>
      </c>
      <c r="DX176" s="1">
        <v>1</v>
      </c>
      <c r="DY176" s="1">
        <v>1</v>
      </c>
      <c r="DZ176" s="1">
        <v>1</v>
      </c>
      <c r="EA176" s="1">
        <f t="shared" si="79"/>
        <v>8</v>
      </c>
      <c r="EB176" s="14">
        <f t="shared" si="80"/>
        <v>0</v>
      </c>
      <c r="EC176" s="1">
        <v>3</v>
      </c>
      <c r="ED176" s="1">
        <v>3</v>
      </c>
      <c r="EE176" s="1">
        <f t="shared" si="81"/>
        <v>6</v>
      </c>
      <c r="EF176" s="1">
        <v>5</v>
      </c>
      <c r="EG176" s="1">
        <v>0</v>
      </c>
      <c r="EH176" s="1">
        <v>5</v>
      </c>
      <c r="EI176" s="1">
        <v>3</v>
      </c>
      <c r="EJ176" s="1">
        <f t="shared" si="82"/>
        <v>13</v>
      </c>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row>
    <row r="177" spans="1:250" s="14" customFormat="1">
      <c r="A177" s="14">
        <v>168</v>
      </c>
      <c r="B177" s="14">
        <v>1</v>
      </c>
      <c r="C177" s="60">
        <v>1</v>
      </c>
      <c r="D177" s="14">
        <v>1</v>
      </c>
      <c r="E177" s="14">
        <v>1</v>
      </c>
      <c r="F177" s="60" t="s">
        <v>2678</v>
      </c>
      <c r="G177" s="14" t="s">
        <v>1928</v>
      </c>
      <c r="K177" s="14" t="s">
        <v>2679</v>
      </c>
      <c r="L177" s="14">
        <v>2</v>
      </c>
      <c r="M177" s="14">
        <v>8</v>
      </c>
      <c r="N177" s="14">
        <v>11</v>
      </c>
      <c r="O177" s="14" t="s">
        <v>2335</v>
      </c>
      <c r="P177" s="14" t="s">
        <v>2680</v>
      </c>
      <c r="Q177" s="14" t="s">
        <v>2681</v>
      </c>
      <c r="R177" s="14" t="s">
        <v>2682</v>
      </c>
      <c r="S177" s="14" t="s">
        <v>2683</v>
      </c>
      <c r="T177" s="14" t="s">
        <v>2684</v>
      </c>
      <c r="U177" s="14" t="s">
        <v>2685</v>
      </c>
      <c r="V177" s="14" t="s">
        <v>2440</v>
      </c>
      <c r="W177" s="14" t="s">
        <v>2686</v>
      </c>
      <c r="X177" s="14" t="s">
        <v>2687</v>
      </c>
      <c r="Y177" s="14" t="s">
        <v>2688</v>
      </c>
      <c r="AX177" s="14">
        <v>2</v>
      </c>
      <c r="AY177" s="14">
        <v>0</v>
      </c>
      <c r="AZ177" s="14">
        <v>2</v>
      </c>
      <c r="BA177" s="14">
        <v>7</v>
      </c>
      <c r="BC177" s="14">
        <v>71</v>
      </c>
      <c r="BD177" s="14">
        <v>0</v>
      </c>
      <c r="BE177" s="14">
        <v>2</v>
      </c>
      <c r="BF177" s="14">
        <v>1</v>
      </c>
      <c r="BG177" s="14">
        <v>4</v>
      </c>
      <c r="BH177" s="14">
        <v>167.6</v>
      </c>
      <c r="BI177" s="14">
        <v>51.81</v>
      </c>
      <c r="BJ177" s="14">
        <v>2</v>
      </c>
      <c r="BK177" s="14">
        <v>3</v>
      </c>
      <c r="BL177" s="14">
        <v>2</v>
      </c>
      <c r="BM177" s="14">
        <v>3</v>
      </c>
      <c r="BN177" s="14">
        <v>1</v>
      </c>
      <c r="BO177" s="14">
        <f>IF(BE177&gt;=85,1,0)</f>
        <v>0</v>
      </c>
      <c r="BP177" s="14">
        <f>IF(BF177=1,1,0)</f>
        <v>1</v>
      </c>
      <c r="BQ177" s="14">
        <v>1</v>
      </c>
      <c r="BR177" s="14">
        <v>0</v>
      </c>
      <c r="BS177" s="14">
        <v>1</v>
      </c>
      <c r="BT177" s="14">
        <v>1</v>
      </c>
      <c r="BU177" s="14">
        <v>1</v>
      </c>
      <c r="BV177" s="14">
        <f t="shared" si="72"/>
        <v>5</v>
      </c>
      <c r="BW177" s="14">
        <v>5</v>
      </c>
      <c r="BX177" s="14">
        <v>0</v>
      </c>
      <c r="BY177" s="14">
        <v>0</v>
      </c>
      <c r="BZ177" s="14">
        <v>1</v>
      </c>
      <c r="CA177" s="14">
        <v>0</v>
      </c>
      <c r="CB177" s="14">
        <v>0</v>
      </c>
      <c r="CC177" s="14">
        <v>0</v>
      </c>
      <c r="CD177" s="14">
        <v>0</v>
      </c>
      <c r="CE177" s="14">
        <v>1</v>
      </c>
      <c r="CF177" s="14">
        <f t="shared" si="73"/>
        <v>2</v>
      </c>
      <c r="CG177" s="14">
        <v>1</v>
      </c>
      <c r="CH177" s="14">
        <v>1</v>
      </c>
      <c r="CI177" s="14">
        <v>5</v>
      </c>
      <c r="CJ177" s="14">
        <v>1</v>
      </c>
      <c r="CK177" s="14">
        <f>SUM(CG177:CJ177)</f>
        <v>8</v>
      </c>
      <c r="CL177" s="14">
        <v>1</v>
      </c>
      <c r="CM177" s="14">
        <v>5</v>
      </c>
      <c r="CN177" s="14">
        <v>1</v>
      </c>
      <c r="CO177" s="14">
        <v>4</v>
      </c>
      <c r="CP177" s="14">
        <v>1</v>
      </c>
      <c r="CQ177" s="14">
        <v>1</v>
      </c>
      <c r="CR177" s="14">
        <v>5</v>
      </c>
      <c r="CS177" s="14">
        <v>2</v>
      </c>
      <c r="CT177" s="14">
        <v>60</v>
      </c>
      <c r="CU177" s="14">
        <v>1</v>
      </c>
      <c r="CV177" s="14">
        <v>1</v>
      </c>
      <c r="CW177" s="14">
        <v>1</v>
      </c>
      <c r="CX177" s="14">
        <v>1</v>
      </c>
      <c r="CY177" s="14">
        <v>1</v>
      </c>
      <c r="CZ177" s="14">
        <v>1</v>
      </c>
      <c r="DA177" s="14">
        <f t="shared" si="75"/>
        <v>6</v>
      </c>
      <c r="DB177" s="14">
        <v>1</v>
      </c>
      <c r="DC177" s="14">
        <v>1</v>
      </c>
      <c r="DD177" s="14">
        <v>1</v>
      </c>
      <c r="DE177" s="14">
        <v>1</v>
      </c>
      <c r="DF177" s="14">
        <v>1</v>
      </c>
      <c r="DG177" s="14">
        <v>1</v>
      </c>
      <c r="DH177" s="14">
        <f t="shared" si="76"/>
        <v>6</v>
      </c>
      <c r="DI177" s="14">
        <f t="shared" si="77"/>
        <v>0</v>
      </c>
      <c r="DJ177" s="14">
        <v>1</v>
      </c>
      <c r="DK177" s="14">
        <v>0</v>
      </c>
      <c r="DL177" s="14">
        <v>0</v>
      </c>
      <c r="DM177" s="14">
        <v>0</v>
      </c>
      <c r="DN177" s="14">
        <v>1</v>
      </c>
      <c r="DO177" s="14">
        <v>0</v>
      </c>
      <c r="DP177" s="14">
        <v>0</v>
      </c>
      <c r="DQ177" s="14">
        <v>1</v>
      </c>
      <c r="DR177" s="14">
        <f t="shared" si="78"/>
        <v>3</v>
      </c>
      <c r="DS177" s="14">
        <v>1</v>
      </c>
      <c r="DT177" s="14">
        <v>0</v>
      </c>
      <c r="DU177" s="14">
        <v>0</v>
      </c>
      <c r="DV177" s="14">
        <v>0</v>
      </c>
      <c r="DW177" s="14">
        <v>1</v>
      </c>
      <c r="DX177" s="14">
        <v>0</v>
      </c>
      <c r="DY177" s="14">
        <v>0</v>
      </c>
      <c r="DZ177" s="14">
        <v>1</v>
      </c>
      <c r="EA177" s="14">
        <f t="shared" si="79"/>
        <v>3</v>
      </c>
      <c r="EB177" s="14">
        <f t="shared" si="80"/>
        <v>0</v>
      </c>
      <c r="EC177" s="14">
        <v>1</v>
      </c>
      <c r="ED177" s="14">
        <v>1</v>
      </c>
      <c r="EE177" s="14">
        <f t="shared" si="81"/>
        <v>2</v>
      </c>
      <c r="EF177" s="14">
        <v>3</v>
      </c>
      <c r="EG177" s="14">
        <v>1</v>
      </c>
      <c r="EH177" s="14">
        <v>5</v>
      </c>
      <c r="EI177" s="14">
        <v>1</v>
      </c>
      <c r="EJ177" s="14">
        <f t="shared" si="82"/>
        <v>10</v>
      </c>
    </row>
    <row r="178" spans="1:250" s="14" customFormat="1">
      <c r="A178" s="14">
        <v>169</v>
      </c>
      <c r="B178" s="64">
        <v>2</v>
      </c>
      <c r="C178" s="3">
        <v>1</v>
      </c>
      <c r="D178" s="1">
        <v>1</v>
      </c>
      <c r="E178" s="1">
        <v>1</v>
      </c>
      <c r="F178" s="1" t="s">
        <v>2322</v>
      </c>
      <c r="G178" s="1"/>
      <c r="H178" s="1"/>
      <c r="I178" s="1"/>
      <c r="J178" s="1"/>
      <c r="K178" s="1" t="s">
        <v>5673</v>
      </c>
      <c r="L178" s="1">
        <v>1</v>
      </c>
      <c r="M178" s="1">
        <v>6</v>
      </c>
      <c r="N178" s="1">
        <v>10</v>
      </c>
      <c r="O178" s="1" t="s">
        <v>5674</v>
      </c>
      <c r="P178" s="1" t="s">
        <v>5675</v>
      </c>
      <c r="Q178" s="1" t="s">
        <v>5676</v>
      </c>
      <c r="R178" s="1" t="s">
        <v>5677</v>
      </c>
      <c r="S178" s="1" t="s">
        <v>5678</v>
      </c>
      <c r="T178" s="1" t="s">
        <v>5679</v>
      </c>
      <c r="U178" s="1" t="s">
        <v>5326</v>
      </c>
      <c r="V178" s="1" t="s">
        <v>5680</v>
      </c>
      <c r="W178" s="1" t="s">
        <v>5681</v>
      </c>
      <c r="X178" s="1" t="s">
        <v>5682</v>
      </c>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v>2</v>
      </c>
      <c r="AY178" s="1">
        <v>1</v>
      </c>
      <c r="AZ178" s="1">
        <v>2</v>
      </c>
      <c r="BA178" s="1">
        <v>6</v>
      </c>
      <c r="BB178" s="1"/>
      <c r="BC178" s="1">
        <v>31</v>
      </c>
      <c r="BD178" s="1">
        <v>0</v>
      </c>
      <c r="BE178" s="1">
        <v>1</v>
      </c>
      <c r="BF178" s="1">
        <v>1</v>
      </c>
      <c r="BG178" s="1">
        <v>1</v>
      </c>
      <c r="BH178" s="1">
        <v>165.1</v>
      </c>
      <c r="BI178" s="1">
        <v>24.96</v>
      </c>
      <c r="BJ178" s="1">
        <v>0</v>
      </c>
      <c r="BK178" s="1">
        <v>0</v>
      </c>
      <c r="BL178" s="1"/>
      <c r="BM178" s="1"/>
      <c r="BN178" s="1"/>
      <c r="BO178" s="1">
        <f>IF(AZ178&gt;=85,1,0)</f>
        <v>0</v>
      </c>
      <c r="BP178" s="1">
        <f>IF(BA178=1,1,0)</f>
        <v>0</v>
      </c>
      <c r="BQ178" s="1"/>
      <c r="BR178" s="1"/>
      <c r="BS178" s="1"/>
      <c r="BT178" s="1"/>
      <c r="BU178" s="1"/>
      <c r="BW178" s="1"/>
      <c r="BX178" s="1"/>
      <c r="BY178" s="1"/>
      <c r="BZ178" s="1"/>
      <c r="CA178" s="1"/>
      <c r="CB178" s="1"/>
      <c r="CC178" s="1"/>
      <c r="CD178" s="1"/>
      <c r="CE178" s="1"/>
      <c r="CF178" s="1"/>
      <c r="CG178" s="1"/>
      <c r="CH178" s="1"/>
      <c r="CI178" s="1"/>
      <c r="CJ178" s="1"/>
      <c r="CK178" s="1"/>
      <c r="CL178" s="1">
        <v>0</v>
      </c>
      <c r="CM178" s="1">
        <v>5</v>
      </c>
      <c r="CN178" s="1">
        <v>0</v>
      </c>
      <c r="CO178" s="1"/>
      <c r="CP178" s="1"/>
      <c r="CQ178" s="1"/>
      <c r="CR178" s="1"/>
      <c r="CS178" s="1"/>
      <c r="CT178" s="1"/>
      <c r="CU178" s="1"/>
      <c r="CV178" s="1"/>
      <c r="CW178" s="1"/>
      <c r="CX178" s="1"/>
      <c r="CY178" s="1"/>
      <c r="CZ178" s="1"/>
      <c r="DA178" s="1"/>
      <c r="DB178" s="1"/>
      <c r="DC178" s="1"/>
      <c r="DD178" s="1"/>
      <c r="DE178" s="1"/>
      <c r="DF178" s="1"/>
      <c r="DG178" s="1"/>
      <c r="DH178" s="1"/>
      <c r="DJ178" s="1"/>
      <c r="DK178" s="1"/>
      <c r="DL178" s="1"/>
      <c r="DM178" s="1"/>
      <c r="DN178" s="1"/>
      <c r="DO178" s="1"/>
      <c r="DP178" s="1"/>
      <c r="DQ178" s="1"/>
      <c r="DR178" s="1"/>
      <c r="DS178" s="1"/>
      <c r="DT178" s="1"/>
      <c r="DU178" s="1"/>
      <c r="DV178" s="1"/>
      <c r="DW178" s="1"/>
      <c r="DX178" s="1"/>
      <c r="DY178" s="1"/>
      <c r="DZ178" s="1"/>
      <c r="EA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row>
    <row r="179" spans="1:250" s="14" customFormat="1">
      <c r="A179" s="14">
        <v>170</v>
      </c>
      <c r="B179" s="14">
        <v>1</v>
      </c>
      <c r="C179" s="60">
        <v>1</v>
      </c>
      <c r="D179" s="14">
        <v>3</v>
      </c>
      <c r="E179" s="14">
        <v>1</v>
      </c>
      <c r="F179" s="14" t="s">
        <v>2063</v>
      </c>
      <c r="G179" s="14" t="s">
        <v>1928</v>
      </c>
      <c r="H179" s="14" t="s">
        <v>1977</v>
      </c>
      <c r="I179" s="14" t="s">
        <v>2100</v>
      </c>
      <c r="J179" s="14" t="s">
        <v>2087</v>
      </c>
      <c r="K179" s="14" t="s">
        <v>3171</v>
      </c>
      <c r="L179" s="14">
        <v>6</v>
      </c>
      <c r="M179" s="14">
        <v>9</v>
      </c>
      <c r="N179" s="14">
        <v>12</v>
      </c>
      <c r="O179" s="14" t="s">
        <v>3172</v>
      </c>
      <c r="P179" s="14" t="s">
        <v>2496</v>
      </c>
      <c r="Q179" s="14" t="s">
        <v>2498</v>
      </c>
      <c r="R179" s="14" t="s">
        <v>3173</v>
      </c>
      <c r="S179" s="14" t="s">
        <v>3174</v>
      </c>
      <c r="T179" s="14" t="s">
        <v>3175</v>
      </c>
      <c r="U179" s="14" t="s">
        <v>3176</v>
      </c>
      <c r="V179" s="14" t="s">
        <v>3177</v>
      </c>
      <c r="W179" s="14" t="s">
        <v>3178</v>
      </c>
      <c r="X179" s="14" t="s">
        <v>3179</v>
      </c>
      <c r="Y179" s="14" t="s">
        <v>3180</v>
      </c>
      <c r="Z179" s="14" t="s">
        <v>3181</v>
      </c>
      <c r="AX179" s="14">
        <v>2</v>
      </c>
      <c r="AY179" s="14">
        <v>1</v>
      </c>
      <c r="AZ179" s="14">
        <v>2</v>
      </c>
      <c r="BA179" s="14">
        <v>5</v>
      </c>
      <c r="BC179" s="14">
        <v>51</v>
      </c>
      <c r="BD179" s="14">
        <v>0</v>
      </c>
      <c r="BE179" s="14">
        <v>2</v>
      </c>
      <c r="BF179" s="14">
        <v>1</v>
      </c>
      <c r="BG179" s="14">
        <v>2</v>
      </c>
      <c r="BH179" s="14">
        <v>167.6</v>
      </c>
      <c r="BI179" s="14">
        <v>55.85</v>
      </c>
      <c r="BJ179" s="14">
        <v>0</v>
      </c>
      <c r="BK179" s="14">
        <v>0</v>
      </c>
      <c r="BL179" s="14">
        <v>2</v>
      </c>
      <c r="BM179" s="14">
        <v>1</v>
      </c>
      <c r="BN179" s="14">
        <v>0</v>
      </c>
      <c r="BO179" s="14">
        <f>IF(BC179&gt;=85,1,0)</f>
        <v>0</v>
      </c>
      <c r="BP179" s="14">
        <f>IF(BD179=1,1,0)</f>
        <v>0</v>
      </c>
      <c r="BQ179" s="14">
        <v>1</v>
      </c>
      <c r="BR179" s="14">
        <v>0</v>
      </c>
      <c r="BS179" s="14">
        <v>1</v>
      </c>
      <c r="BT179" s="14">
        <v>1</v>
      </c>
      <c r="BU179" s="14">
        <v>0</v>
      </c>
      <c r="BV179" s="14">
        <f t="shared" ref="BV179:BV190" si="83">SUM(BO179:BU179)</f>
        <v>3</v>
      </c>
      <c r="BW179" s="14">
        <v>4</v>
      </c>
      <c r="BX179" s="14">
        <v>0</v>
      </c>
      <c r="BY179" s="14">
        <v>0</v>
      </c>
      <c r="BZ179" s="14">
        <v>0</v>
      </c>
      <c r="CA179" s="14">
        <v>0</v>
      </c>
      <c r="CB179" s="14">
        <v>0</v>
      </c>
      <c r="CC179" s="14">
        <v>0</v>
      </c>
      <c r="CD179" s="14">
        <v>0</v>
      </c>
      <c r="CE179" s="14">
        <v>0</v>
      </c>
      <c r="CF179" s="14">
        <f t="shared" ref="CF179:CF192" si="84">SUM(BX179:CE179)</f>
        <v>0</v>
      </c>
      <c r="CG179" s="14">
        <v>5</v>
      </c>
      <c r="CH179" s="14">
        <v>5</v>
      </c>
      <c r="CI179" s="14">
        <v>5</v>
      </c>
      <c r="CJ179" s="14">
        <v>5</v>
      </c>
      <c r="CK179" s="14">
        <f t="shared" ref="CK179:CK192" si="85">SUM(CG179:CJ179)</f>
        <v>20</v>
      </c>
      <c r="CL179" s="14">
        <v>0</v>
      </c>
      <c r="CM179" s="14">
        <v>2</v>
      </c>
      <c r="CN179" s="14">
        <v>1</v>
      </c>
      <c r="CO179" s="14">
        <v>2</v>
      </c>
      <c r="CP179" s="14">
        <v>1</v>
      </c>
      <c r="CQ179" s="14">
        <v>2</v>
      </c>
      <c r="CR179" s="14">
        <v>2</v>
      </c>
      <c r="CS179" s="14">
        <v>1</v>
      </c>
      <c r="CT179" s="14">
        <v>65</v>
      </c>
      <c r="CU179" s="14">
        <v>1</v>
      </c>
      <c r="CV179" s="14">
        <v>1</v>
      </c>
      <c r="CW179" s="14">
        <v>1</v>
      </c>
      <c r="CX179" s="14">
        <v>1</v>
      </c>
      <c r="CY179" s="14">
        <v>1</v>
      </c>
      <c r="CZ179" s="14">
        <v>1</v>
      </c>
      <c r="DA179" s="14">
        <f t="shared" ref="DA179:DA192" si="86">SUM(CU179:CZ179)</f>
        <v>6</v>
      </c>
      <c r="DB179" s="14">
        <v>1</v>
      </c>
      <c r="DC179" s="14">
        <v>1</v>
      </c>
      <c r="DD179" s="14">
        <v>1</v>
      </c>
      <c r="DE179" s="14">
        <v>1</v>
      </c>
      <c r="DF179" s="14">
        <v>1</v>
      </c>
      <c r="DG179" s="14">
        <v>1</v>
      </c>
      <c r="DH179" s="14">
        <f t="shared" ref="DH179:DH192" si="87">SUM(DB179:DG179)</f>
        <v>6</v>
      </c>
      <c r="DI179" s="14">
        <f t="shared" ref="DI179:DI192" si="88">DH179-DA179</f>
        <v>0</v>
      </c>
      <c r="DJ179" s="14">
        <v>1</v>
      </c>
      <c r="DK179" s="14">
        <v>0</v>
      </c>
      <c r="DL179" s="14">
        <v>1</v>
      </c>
      <c r="DM179" s="14">
        <v>1</v>
      </c>
      <c r="DN179" s="14">
        <v>1</v>
      </c>
      <c r="DO179" s="14">
        <v>1</v>
      </c>
      <c r="DP179" s="14">
        <v>1</v>
      </c>
      <c r="DQ179" s="14">
        <v>1</v>
      </c>
      <c r="DR179" s="14">
        <f t="shared" ref="DR179:DR192" si="89">SUM(DJ179:DQ179)</f>
        <v>7</v>
      </c>
      <c r="DS179" s="14">
        <v>1</v>
      </c>
      <c r="DT179" s="14">
        <v>0</v>
      </c>
      <c r="DU179" s="14">
        <v>1</v>
      </c>
      <c r="DV179" s="14">
        <v>1</v>
      </c>
      <c r="DW179" s="14">
        <v>1</v>
      </c>
      <c r="DX179" s="14">
        <v>1</v>
      </c>
      <c r="DY179" s="14">
        <v>1</v>
      </c>
      <c r="DZ179" s="14">
        <v>1</v>
      </c>
      <c r="EA179" s="14">
        <f t="shared" ref="EA179:EA192" si="90">SUM(DS179:DZ179)</f>
        <v>7</v>
      </c>
      <c r="EB179" s="14">
        <f t="shared" ref="EB179:EB192" si="91">EA179-DR179</f>
        <v>0</v>
      </c>
      <c r="EC179" s="14">
        <v>1</v>
      </c>
      <c r="ED179" s="14">
        <v>1</v>
      </c>
      <c r="EE179" s="14">
        <f t="shared" ref="EE179:EE188" si="92">SUM(EC179:ED179)</f>
        <v>2</v>
      </c>
      <c r="EF179" s="14">
        <v>5</v>
      </c>
      <c r="EG179" s="14">
        <v>5</v>
      </c>
      <c r="EH179" s="14">
        <v>5</v>
      </c>
      <c r="EI179" s="14">
        <v>5</v>
      </c>
      <c r="EJ179" s="14">
        <f t="shared" ref="EJ179:EJ192" si="93">SUM(EF179:EI179)</f>
        <v>20</v>
      </c>
    </row>
    <row r="180" spans="1:250" s="14" customFormat="1">
      <c r="A180" s="14">
        <v>171</v>
      </c>
      <c r="B180" s="61">
        <v>1</v>
      </c>
      <c r="C180" s="60">
        <v>1</v>
      </c>
      <c r="D180" s="14">
        <v>1</v>
      </c>
      <c r="E180" s="14">
        <v>1</v>
      </c>
      <c r="F180" s="14" t="s">
        <v>2489</v>
      </c>
      <c r="G180" s="14" t="s">
        <v>2100</v>
      </c>
      <c r="H180" s="14" t="s">
        <v>1928</v>
      </c>
      <c r="I180" s="14" t="s">
        <v>1977</v>
      </c>
      <c r="K180" s="1" t="s">
        <v>3848</v>
      </c>
      <c r="L180" s="14">
        <v>4</v>
      </c>
      <c r="M180" s="14">
        <v>12</v>
      </c>
      <c r="N180" s="14">
        <v>15</v>
      </c>
      <c r="O180" s="14" t="s">
        <v>3040</v>
      </c>
      <c r="P180" s="14" t="s">
        <v>2871</v>
      </c>
      <c r="Q180" s="14" t="s">
        <v>3849</v>
      </c>
      <c r="R180" s="14" t="s">
        <v>3850</v>
      </c>
      <c r="S180" s="14" t="s">
        <v>3851</v>
      </c>
      <c r="T180" s="14" t="s">
        <v>2312</v>
      </c>
      <c r="U180" s="14" t="s">
        <v>3852</v>
      </c>
      <c r="V180" s="14" t="s">
        <v>3853</v>
      </c>
      <c r="W180" s="14" t="s">
        <v>3854</v>
      </c>
      <c r="X180" s="14" t="s">
        <v>2610</v>
      </c>
      <c r="Y180" s="14" t="s">
        <v>3022</v>
      </c>
      <c r="Z180" s="14" t="s">
        <v>3855</v>
      </c>
      <c r="AA180" s="14" t="s">
        <v>3856</v>
      </c>
      <c r="AB180" s="14" t="s">
        <v>2614</v>
      </c>
      <c r="AC180" s="14" t="s">
        <v>3857</v>
      </c>
      <c r="AX180" s="14">
        <v>2</v>
      </c>
      <c r="AY180" s="14">
        <v>0</v>
      </c>
      <c r="AZ180" s="14">
        <v>2</v>
      </c>
      <c r="BA180" s="14">
        <v>5</v>
      </c>
      <c r="BC180" s="14">
        <v>77</v>
      </c>
      <c r="BD180" s="14">
        <v>0</v>
      </c>
      <c r="BE180" s="14">
        <v>2</v>
      </c>
      <c r="BF180" s="14">
        <v>1</v>
      </c>
      <c r="BG180" s="14">
        <v>2</v>
      </c>
      <c r="BH180" s="14">
        <v>152.4</v>
      </c>
      <c r="BI180" s="14">
        <v>28.71</v>
      </c>
      <c r="BJ180" s="14">
        <v>1</v>
      </c>
      <c r="BK180" s="14">
        <v>1</v>
      </c>
      <c r="BL180" s="14">
        <v>2</v>
      </c>
      <c r="BM180" s="14">
        <v>3</v>
      </c>
      <c r="BN180" s="14">
        <v>0</v>
      </c>
      <c r="BO180" s="14">
        <f>IF(BC180&gt;=85,1,0)</f>
        <v>0</v>
      </c>
      <c r="BP180" s="14">
        <f>IF(BD180=1,1,0)</f>
        <v>0</v>
      </c>
      <c r="BQ180" s="14">
        <v>0</v>
      </c>
      <c r="BR180" s="14">
        <v>0</v>
      </c>
      <c r="BS180" s="14">
        <v>0</v>
      </c>
      <c r="BT180" s="14">
        <v>1</v>
      </c>
      <c r="BU180" s="14">
        <v>1</v>
      </c>
      <c r="BV180" s="14">
        <f t="shared" si="83"/>
        <v>2</v>
      </c>
      <c r="BW180" s="14">
        <v>3</v>
      </c>
      <c r="BX180" s="14">
        <v>0</v>
      </c>
      <c r="BY180" s="14">
        <v>0</v>
      </c>
      <c r="BZ180" s="14">
        <v>0</v>
      </c>
      <c r="CA180" s="14">
        <v>0</v>
      </c>
      <c r="CB180" s="14">
        <v>0</v>
      </c>
      <c r="CC180" s="14">
        <v>0</v>
      </c>
      <c r="CD180" s="14">
        <v>0</v>
      </c>
      <c r="CE180" s="14">
        <v>0</v>
      </c>
      <c r="CF180" s="14">
        <f t="shared" si="84"/>
        <v>0</v>
      </c>
      <c r="CG180" s="14">
        <v>5</v>
      </c>
      <c r="CH180" s="14">
        <v>5</v>
      </c>
      <c r="CI180" s="14">
        <v>5</v>
      </c>
      <c r="CJ180" s="14">
        <v>5</v>
      </c>
      <c r="CK180" s="14">
        <f t="shared" si="85"/>
        <v>20</v>
      </c>
      <c r="CL180" s="14">
        <v>0</v>
      </c>
      <c r="CM180" s="14">
        <v>1</v>
      </c>
      <c r="CN180" s="14">
        <v>2</v>
      </c>
      <c r="CO180" s="14">
        <v>4</v>
      </c>
      <c r="CP180" s="14">
        <v>1</v>
      </c>
      <c r="CQ180" s="14">
        <v>5</v>
      </c>
      <c r="CR180" s="14">
        <v>1</v>
      </c>
      <c r="CS180" s="14">
        <v>1</v>
      </c>
      <c r="CT180" s="14">
        <v>80</v>
      </c>
      <c r="CU180" s="14">
        <v>1</v>
      </c>
      <c r="CV180" s="14">
        <v>1</v>
      </c>
      <c r="CW180" s="14">
        <v>1</v>
      </c>
      <c r="CX180" s="14">
        <v>1</v>
      </c>
      <c r="CY180" s="14">
        <v>1</v>
      </c>
      <c r="CZ180" s="14">
        <v>1</v>
      </c>
      <c r="DA180" s="14">
        <f t="shared" si="86"/>
        <v>6</v>
      </c>
      <c r="DB180" s="14">
        <v>1</v>
      </c>
      <c r="DC180" s="14">
        <v>1</v>
      </c>
      <c r="DD180" s="14">
        <v>1</v>
      </c>
      <c r="DE180" s="14">
        <v>1</v>
      </c>
      <c r="DF180" s="14">
        <v>1</v>
      </c>
      <c r="DG180" s="14">
        <v>1</v>
      </c>
      <c r="DH180" s="14">
        <f t="shared" si="87"/>
        <v>6</v>
      </c>
      <c r="DI180" s="14">
        <f t="shared" si="88"/>
        <v>0</v>
      </c>
      <c r="DJ180" s="14">
        <v>1</v>
      </c>
      <c r="DK180" s="14">
        <v>0</v>
      </c>
      <c r="DL180" s="14">
        <v>0</v>
      </c>
      <c r="DM180" s="14">
        <v>0</v>
      </c>
      <c r="DN180" s="14">
        <v>0</v>
      </c>
      <c r="DO180" s="14">
        <v>0</v>
      </c>
      <c r="DP180" s="14">
        <v>1</v>
      </c>
      <c r="DQ180" s="14">
        <v>1</v>
      </c>
      <c r="DR180" s="14">
        <f t="shared" si="89"/>
        <v>3</v>
      </c>
      <c r="DS180" s="14">
        <v>1</v>
      </c>
      <c r="DT180" s="14">
        <v>0</v>
      </c>
      <c r="DU180" s="14">
        <v>0</v>
      </c>
      <c r="DV180" s="14">
        <v>0</v>
      </c>
      <c r="DW180" s="14">
        <v>0</v>
      </c>
      <c r="DX180" s="14">
        <v>0</v>
      </c>
      <c r="DY180" s="14">
        <v>1</v>
      </c>
      <c r="DZ180" s="14">
        <v>1</v>
      </c>
      <c r="EA180" s="14">
        <f t="shared" si="90"/>
        <v>3</v>
      </c>
      <c r="EB180" s="14">
        <f t="shared" si="91"/>
        <v>0</v>
      </c>
      <c r="EC180" s="14">
        <v>0</v>
      </c>
      <c r="ED180" s="14">
        <v>0</v>
      </c>
      <c r="EE180" s="14">
        <f t="shared" si="92"/>
        <v>0</v>
      </c>
      <c r="EF180" s="14">
        <v>5</v>
      </c>
      <c r="EG180" s="14">
        <v>5</v>
      </c>
      <c r="EH180" s="14">
        <v>5</v>
      </c>
      <c r="EI180" s="14">
        <v>5</v>
      </c>
      <c r="EJ180" s="14">
        <f t="shared" si="93"/>
        <v>20</v>
      </c>
    </row>
    <row r="181" spans="1:250" s="14" customFormat="1">
      <c r="A181" s="14">
        <v>172</v>
      </c>
      <c r="B181" s="64">
        <v>1</v>
      </c>
      <c r="C181" s="3">
        <v>2</v>
      </c>
      <c r="D181" s="1">
        <v>3</v>
      </c>
      <c r="E181" s="1">
        <v>1</v>
      </c>
      <c r="F181" s="1" t="s">
        <v>5755</v>
      </c>
      <c r="G181" s="1" t="s">
        <v>4402</v>
      </c>
      <c r="H181" s="1" t="s">
        <v>2100</v>
      </c>
      <c r="I181" s="1" t="s">
        <v>1941</v>
      </c>
      <c r="J181" s="1" t="s">
        <v>2063</v>
      </c>
      <c r="K181" s="1" t="s">
        <v>5756</v>
      </c>
      <c r="L181" s="1">
        <v>5</v>
      </c>
      <c r="M181" s="1">
        <v>20</v>
      </c>
      <c r="N181" s="1">
        <v>16</v>
      </c>
      <c r="O181" s="1" t="s">
        <v>2549</v>
      </c>
      <c r="P181" s="1" t="s">
        <v>2842</v>
      </c>
      <c r="Q181" s="1" t="s">
        <v>5757</v>
      </c>
      <c r="R181" s="1" t="s">
        <v>2335</v>
      </c>
      <c r="S181" s="1" t="s">
        <v>4430</v>
      </c>
      <c r="T181" s="1" t="s">
        <v>4637</v>
      </c>
      <c r="U181" s="1" t="s">
        <v>5732</v>
      </c>
      <c r="V181" s="1" t="s">
        <v>5758</v>
      </c>
      <c r="W181" s="1" t="s">
        <v>2568</v>
      </c>
      <c r="X181" s="1" t="s">
        <v>2919</v>
      </c>
      <c r="Y181" s="1" t="s">
        <v>3336</v>
      </c>
      <c r="Z181" s="1" t="s">
        <v>5759</v>
      </c>
      <c r="AA181" s="1" t="s">
        <v>5760</v>
      </c>
      <c r="AB181" s="1" t="s">
        <v>5761</v>
      </c>
      <c r="AC181" s="1" t="s">
        <v>4681</v>
      </c>
      <c r="AD181" s="1" t="s">
        <v>5762</v>
      </c>
      <c r="AE181" s="1"/>
      <c r="AF181" s="1"/>
      <c r="AG181" s="1"/>
      <c r="AH181" s="1"/>
      <c r="AI181" s="1"/>
      <c r="AJ181" s="1"/>
      <c r="AK181" s="1"/>
      <c r="AL181" s="1"/>
      <c r="AM181" s="1"/>
      <c r="AN181" s="1"/>
      <c r="AO181" s="1"/>
      <c r="AP181" s="1"/>
      <c r="AQ181" s="1"/>
      <c r="AR181" s="1"/>
      <c r="AS181" s="1"/>
      <c r="AT181" s="1"/>
      <c r="AU181" s="1"/>
      <c r="AV181" s="1"/>
      <c r="AW181" s="1"/>
      <c r="AX181" s="1">
        <v>2</v>
      </c>
      <c r="AY181" s="1">
        <v>0</v>
      </c>
      <c r="AZ181" s="1">
        <v>2</v>
      </c>
      <c r="BA181" s="1">
        <v>10</v>
      </c>
      <c r="BB181" s="1"/>
      <c r="BC181" s="1">
        <v>69</v>
      </c>
      <c r="BD181" s="1">
        <v>1</v>
      </c>
      <c r="BE181" s="1">
        <v>1</v>
      </c>
      <c r="BF181" s="1">
        <v>1</v>
      </c>
      <c r="BG181" s="1">
        <v>2</v>
      </c>
      <c r="BH181" s="1">
        <v>177.8</v>
      </c>
      <c r="BI181" s="1">
        <v>44.7</v>
      </c>
      <c r="BJ181" s="1">
        <v>3</v>
      </c>
      <c r="BK181" s="1">
        <v>2</v>
      </c>
      <c r="BL181" s="1">
        <v>4</v>
      </c>
      <c r="BM181" s="1">
        <v>3</v>
      </c>
      <c r="BN181" s="1">
        <v>0</v>
      </c>
      <c r="BO181" s="1">
        <f>IF(AZ181&gt;=85,1,0)</f>
        <v>0</v>
      </c>
      <c r="BP181" s="1">
        <f>IF(BA181=1,1,0)</f>
        <v>0</v>
      </c>
      <c r="BQ181" s="1">
        <v>1</v>
      </c>
      <c r="BR181" s="1">
        <v>1</v>
      </c>
      <c r="BS181" s="1">
        <v>1</v>
      </c>
      <c r="BT181" s="1">
        <v>1</v>
      </c>
      <c r="BU181" s="1">
        <v>1</v>
      </c>
      <c r="BV181" s="14">
        <f t="shared" si="83"/>
        <v>5</v>
      </c>
      <c r="BW181" s="1">
        <v>5</v>
      </c>
      <c r="BX181" s="1">
        <v>0</v>
      </c>
      <c r="BY181" s="1">
        <v>1</v>
      </c>
      <c r="BZ181" s="1">
        <v>0</v>
      </c>
      <c r="CA181" s="1">
        <v>0</v>
      </c>
      <c r="CB181" s="1">
        <v>0</v>
      </c>
      <c r="CC181" s="1">
        <v>0</v>
      </c>
      <c r="CD181" s="1">
        <v>0</v>
      </c>
      <c r="CE181" s="1">
        <v>0</v>
      </c>
      <c r="CF181" s="1">
        <f t="shared" si="84"/>
        <v>1</v>
      </c>
      <c r="CG181" s="1">
        <v>1</v>
      </c>
      <c r="CH181" s="1">
        <v>5</v>
      </c>
      <c r="CI181" s="1">
        <v>5</v>
      </c>
      <c r="CJ181" s="1">
        <v>5</v>
      </c>
      <c r="CK181" s="1">
        <f t="shared" si="85"/>
        <v>16</v>
      </c>
      <c r="CL181" s="1">
        <v>0</v>
      </c>
      <c r="CM181" s="1">
        <v>1</v>
      </c>
      <c r="CN181" s="1">
        <v>1</v>
      </c>
      <c r="CO181" s="1">
        <v>4</v>
      </c>
      <c r="CP181" s="1">
        <v>4</v>
      </c>
      <c r="CQ181" s="1">
        <v>4</v>
      </c>
      <c r="CR181" s="1">
        <v>4</v>
      </c>
      <c r="CS181" s="1">
        <v>3</v>
      </c>
      <c r="CT181" s="1">
        <v>50</v>
      </c>
      <c r="CU181" s="1">
        <v>0</v>
      </c>
      <c r="CV181" s="1">
        <v>0</v>
      </c>
      <c r="CW181" s="1">
        <v>0</v>
      </c>
      <c r="CX181" s="1">
        <v>0</v>
      </c>
      <c r="CY181" s="1">
        <v>1</v>
      </c>
      <c r="CZ181" s="1">
        <v>1</v>
      </c>
      <c r="DA181" s="1">
        <f t="shared" si="86"/>
        <v>2</v>
      </c>
      <c r="DB181" s="1">
        <v>0</v>
      </c>
      <c r="DC181" s="1">
        <v>0</v>
      </c>
      <c r="DD181" s="1">
        <v>0</v>
      </c>
      <c r="DE181" s="1">
        <v>0</v>
      </c>
      <c r="DF181" s="1">
        <v>1</v>
      </c>
      <c r="DG181" s="1">
        <v>1</v>
      </c>
      <c r="DH181" s="1">
        <f t="shared" si="87"/>
        <v>2</v>
      </c>
      <c r="DI181" s="14">
        <f t="shared" si="88"/>
        <v>0</v>
      </c>
      <c r="DJ181" s="1">
        <v>1</v>
      </c>
      <c r="DK181" s="1">
        <v>0</v>
      </c>
      <c r="DL181" s="1">
        <v>0</v>
      </c>
      <c r="DM181" s="1">
        <v>0</v>
      </c>
      <c r="DN181" s="1">
        <v>0</v>
      </c>
      <c r="DO181" s="1">
        <v>0</v>
      </c>
      <c r="DP181" s="1">
        <v>1</v>
      </c>
      <c r="DQ181" s="1">
        <v>1</v>
      </c>
      <c r="DR181" s="1">
        <f t="shared" si="89"/>
        <v>3</v>
      </c>
      <c r="DS181" s="1">
        <v>1</v>
      </c>
      <c r="DT181" s="1">
        <v>0</v>
      </c>
      <c r="DU181" s="1">
        <v>0</v>
      </c>
      <c r="DV181" s="1">
        <v>0</v>
      </c>
      <c r="DW181" s="1">
        <v>0</v>
      </c>
      <c r="DX181" s="1">
        <v>0</v>
      </c>
      <c r="DY181" s="1">
        <v>1</v>
      </c>
      <c r="DZ181" s="1">
        <v>1</v>
      </c>
      <c r="EA181" s="1">
        <f t="shared" si="90"/>
        <v>3</v>
      </c>
      <c r="EB181" s="14">
        <f t="shared" si="91"/>
        <v>0</v>
      </c>
      <c r="EC181" s="1">
        <v>0</v>
      </c>
      <c r="ED181" s="1">
        <v>0</v>
      </c>
      <c r="EE181" s="1">
        <f t="shared" si="92"/>
        <v>0</v>
      </c>
      <c r="EF181" s="1">
        <v>5</v>
      </c>
      <c r="EG181" s="1">
        <v>5</v>
      </c>
      <c r="EH181" s="1">
        <v>5</v>
      </c>
      <c r="EI181" s="1">
        <v>5</v>
      </c>
      <c r="EJ181" s="1">
        <f t="shared" si="93"/>
        <v>20</v>
      </c>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row>
    <row r="182" spans="1:250" s="14" customFormat="1">
      <c r="A182" s="14">
        <v>173</v>
      </c>
      <c r="B182" s="61">
        <v>2</v>
      </c>
      <c r="C182" s="60">
        <v>1</v>
      </c>
      <c r="D182" s="14">
        <v>1</v>
      </c>
      <c r="E182" s="14">
        <v>1</v>
      </c>
      <c r="F182" s="14" t="s">
        <v>2454</v>
      </c>
      <c r="G182" s="14" t="s">
        <v>4997</v>
      </c>
      <c r="K182" s="1" t="s">
        <v>4998</v>
      </c>
      <c r="L182" s="14">
        <v>2</v>
      </c>
      <c r="M182" s="14">
        <v>4</v>
      </c>
      <c r="N182" s="14">
        <v>7</v>
      </c>
      <c r="O182" s="14" t="s">
        <v>4999</v>
      </c>
      <c r="P182" s="14" t="s">
        <v>5000</v>
      </c>
      <c r="Q182" s="14" t="s">
        <v>5001</v>
      </c>
      <c r="R182" s="14" t="s">
        <v>4805</v>
      </c>
      <c r="S182" s="14" t="s">
        <v>5002</v>
      </c>
      <c r="T182" s="14" t="s">
        <v>5003</v>
      </c>
      <c r="U182" s="14" t="s">
        <v>5004</v>
      </c>
      <c r="AX182" s="14">
        <v>2</v>
      </c>
      <c r="AY182" s="61">
        <v>1</v>
      </c>
      <c r="AZ182" s="14">
        <v>2</v>
      </c>
      <c r="BA182" s="14">
        <v>3</v>
      </c>
      <c r="BC182" s="14">
        <v>52</v>
      </c>
      <c r="BD182" s="14">
        <v>1</v>
      </c>
      <c r="BE182" s="14">
        <v>1</v>
      </c>
      <c r="BF182" s="14">
        <v>1</v>
      </c>
      <c r="BG182" s="14">
        <v>4</v>
      </c>
      <c r="BH182" s="14">
        <v>182.9</v>
      </c>
      <c r="BI182" s="14">
        <v>23.73</v>
      </c>
      <c r="BJ182" s="14">
        <v>0</v>
      </c>
      <c r="BK182" s="14">
        <v>0</v>
      </c>
      <c r="BL182" s="14">
        <v>2</v>
      </c>
      <c r="BM182" s="14">
        <v>1</v>
      </c>
      <c r="BN182" s="14">
        <v>0</v>
      </c>
      <c r="BO182" s="14">
        <f>IF(BC182&gt;=85,1,0)</f>
        <v>0</v>
      </c>
      <c r="BP182" s="14">
        <f>IF(BD182=1,1,0)</f>
        <v>1</v>
      </c>
      <c r="BQ182" s="14">
        <v>0</v>
      </c>
      <c r="BR182" s="14">
        <v>0</v>
      </c>
      <c r="BS182" s="14">
        <v>0</v>
      </c>
      <c r="BT182" s="14">
        <v>1</v>
      </c>
      <c r="BU182" s="14">
        <v>0</v>
      </c>
      <c r="BV182" s="14">
        <f t="shared" si="83"/>
        <v>2</v>
      </c>
      <c r="BW182" s="14">
        <v>2</v>
      </c>
      <c r="BX182" s="14">
        <v>0</v>
      </c>
      <c r="BY182" s="14">
        <v>0</v>
      </c>
      <c r="BZ182" s="14">
        <v>0</v>
      </c>
      <c r="CA182" s="14">
        <v>0</v>
      </c>
      <c r="CB182" s="14">
        <v>0</v>
      </c>
      <c r="CC182" s="14">
        <v>0</v>
      </c>
      <c r="CD182" s="14">
        <v>0</v>
      </c>
      <c r="CE182" s="14">
        <v>0</v>
      </c>
      <c r="CF182" s="14">
        <f t="shared" si="84"/>
        <v>0</v>
      </c>
      <c r="CG182" s="14">
        <v>5</v>
      </c>
      <c r="CH182" s="14">
        <v>5</v>
      </c>
      <c r="CI182" s="14">
        <v>5</v>
      </c>
      <c r="CJ182" s="14">
        <v>5</v>
      </c>
      <c r="CK182" s="14">
        <f t="shared" si="85"/>
        <v>20</v>
      </c>
      <c r="CL182" s="14">
        <v>0</v>
      </c>
      <c r="CM182" s="14">
        <v>5</v>
      </c>
      <c r="CN182" s="14">
        <v>1</v>
      </c>
      <c r="CO182" s="14">
        <v>1</v>
      </c>
      <c r="CP182" s="14">
        <v>1</v>
      </c>
      <c r="CQ182" s="14">
        <v>1</v>
      </c>
      <c r="CR182" s="14">
        <v>3</v>
      </c>
      <c r="CS182" s="14">
        <v>1</v>
      </c>
      <c r="CT182" s="14">
        <v>60</v>
      </c>
      <c r="CU182" s="14">
        <v>1</v>
      </c>
      <c r="CV182" s="14">
        <v>1</v>
      </c>
      <c r="CW182" s="14">
        <v>1</v>
      </c>
      <c r="CX182" s="14">
        <v>1</v>
      </c>
      <c r="CY182" s="14">
        <v>1</v>
      </c>
      <c r="CZ182" s="14">
        <v>1</v>
      </c>
      <c r="DA182" s="14">
        <f t="shared" si="86"/>
        <v>6</v>
      </c>
      <c r="DB182" s="14">
        <v>1</v>
      </c>
      <c r="DC182" s="14">
        <v>1</v>
      </c>
      <c r="DD182" s="14">
        <v>1</v>
      </c>
      <c r="DE182" s="14">
        <v>1</v>
      </c>
      <c r="DF182" s="14">
        <v>1</v>
      </c>
      <c r="DG182" s="14">
        <v>1</v>
      </c>
      <c r="DH182" s="14">
        <f t="shared" si="87"/>
        <v>6</v>
      </c>
      <c r="DI182" s="14">
        <f t="shared" si="88"/>
        <v>0</v>
      </c>
      <c r="DJ182" s="14">
        <v>1</v>
      </c>
      <c r="DK182" s="14">
        <v>1</v>
      </c>
      <c r="DL182" s="14">
        <v>1</v>
      </c>
      <c r="DM182" s="14">
        <v>1</v>
      </c>
      <c r="DN182" s="14">
        <v>1</v>
      </c>
      <c r="DO182" s="14">
        <v>1</v>
      </c>
      <c r="DP182" s="14">
        <v>1</v>
      </c>
      <c r="DQ182" s="14">
        <v>1</v>
      </c>
      <c r="DR182" s="14">
        <f t="shared" si="89"/>
        <v>8</v>
      </c>
      <c r="DS182" s="14">
        <v>1</v>
      </c>
      <c r="DT182" s="14">
        <v>1</v>
      </c>
      <c r="DU182" s="14">
        <v>1</v>
      </c>
      <c r="DV182" s="14">
        <v>1</v>
      </c>
      <c r="DW182" s="14">
        <v>1</v>
      </c>
      <c r="DX182" s="14">
        <v>1</v>
      </c>
      <c r="DY182" s="14">
        <v>1</v>
      </c>
      <c r="DZ182" s="14">
        <v>1</v>
      </c>
      <c r="EA182" s="14">
        <f t="shared" si="90"/>
        <v>8</v>
      </c>
      <c r="EB182" s="14">
        <f t="shared" si="91"/>
        <v>0</v>
      </c>
      <c r="EC182" s="14">
        <v>0</v>
      </c>
      <c r="ED182" s="14">
        <v>0</v>
      </c>
      <c r="EE182" s="14">
        <f t="shared" si="92"/>
        <v>0</v>
      </c>
      <c r="EF182" s="14">
        <v>5</v>
      </c>
      <c r="EG182" s="14">
        <v>5</v>
      </c>
      <c r="EH182" s="14">
        <v>5</v>
      </c>
      <c r="EI182" s="14">
        <v>5</v>
      </c>
      <c r="EJ182" s="14">
        <f t="shared" si="93"/>
        <v>20</v>
      </c>
    </row>
    <row r="183" spans="1:250" s="14" customFormat="1" ht="14" customHeight="1">
      <c r="A183" s="14">
        <v>174</v>
      </c>
      <c r="B183" s="61">
        <v>1</v>
      </c>
      <c r="C183" s="60">
        <v>2</v>
      </c>
      <c r="D183" s="14">
        <v>1</v>
      </c>
      <c r="E183" s="14">
        <v>1</v>
      </c>
      <c r="F183" s="14" t="s">
        <v>1990</v>
      </c>
      <c r="G183" s="14" t="s">
        <v>2063</v>
      </c>
      <c r="H183" s="14" t="s">
        <v>1928</v>
      </c>
      <c r="K183" s="1" t="s">
        <v>4369</v>
      </c>
      <c r="L183" s="14">
        <v>3</v>
      </c>
      <c r="M183" s="14">
        <v>6</v>
      </c>
      <c r="N183" s="14">
        <v>15</v>
      </c>
      <c r="O183" s="14" t="s">
        <v>2560</v>
      </c>
      <c r="P183" s="14" t="s">
        <v>4370</v>
      </c>
      <c r="Q183" s="14" t="s">
        <v>2326</v>
      </c>
      <c r="R183" s="14" t="s">
        <v>4371</v>
      </c>
      <c r="S183" s="14" t="s">
        <v>4372</v>
      </c>
      <c r="T183" s="14" t="s">
        <v>4043</v>
      </c>
      <c r="U183" s="14" t="s">
        <v>2632</v>
      </c>
      <c r="V183" s="14" t="s">
        <v>4044</v>
      </c>
      <c r="W183" s="14" t="s">
        <v>2474</v>
      </c>
      <c r="X183" s="14" t="s">
        <v>4373</v>
      </c>
      <c r="Y183" s="14" t="s">
        <v>4374</v>
      </c>
      <c r="Z183" s="14" t="s">
        <v>4048</v>
      </c>
      <c r="AA183" s="14" t="s">
        <v>4049</v>
      </c>
      <c r="AB183" s="14" t="s">
        <v>3706</v>
      </c>
      <c r="AC183" s="14" t="s">
        <v>4050</v>
      </c>
      <c r="AX183" s="14">
        <v>2</v>
      </c>
      <c r="AY183" s="14">
        <v>1</v>
      </c>
      <c r="AZ183" s="14">
        <v>2</v>
      </c>
      <c r="BA183" s="14">
        <v>5</v>
      </c>
      <c r="BC183" s="14">
        <v>69</v>
      </c>
      <c r="BD183" s="14">
        <v>1</v>
      </c>
      <c r="BE183" s="14">
        <v>1</v>
      </c>
      <c r="BF183" s="14">
        <v>1</v>
      </c>
      <c r="BG183" s="14">
        <v>2</v>
      </c>
      <c r="BH183" s="14">
        <v>172.7</v>
      </c>
      <c r="BI183" s="14">
        <v>31.63</v>
      </c>
      <c r="BJ183" s="14">
        <v>1</v>
      </c>
      <c r="BK183" s="14">
        <v>3</v>
      </c>
      <c r="BL183" s="14">
        <v>1</v>
      </c>
      <c r="BM183" s="14">
        <v>3</v>
      </c>
      <c r="BN183" s="14">
        <v>0</v>
      </c>
      <c r="BO183" s="14">
        <f>IF(BC183&gt;=85,1,0)</f>
        <v>0</v>
      </c>
      <c r="BP183" s="14">
        <f>IF(BD183=1,1,0)</f>
        <v>1</v>
      </c>
      <c r="BQ183" s="14">
        <v>1</v>
      </c>
      <c r="BR183" s="14">
        <v>0</v>
      </c>
      <c r="BS183" s="14">
        <v>0</v>
      </c>
      <c r="BT183" s="14">
        <v>1</v>
      </c>
      <c r="BU183" s="14">
        <v>1</v>
      </c>
      <c r="BV183" s="14">
        <f t="shared" si="83"/>
        <v>4</v>
      </c>
      <c r="BW183" s="14">
        <v>4</v>
      </c>
      <c r="BX183" s="14">
        <v>0</v>
      </c>
      <c r="BY183" s="14">
        <v>1</v>
      </c>
      <c r="BZ183" s="14">
        <v>0</v>
      </c>
      <c r="CA183" s="14">
        <v>0</v>
      </c>
      <c r="CB183" s="14">
        <v>0</v>
      </c>
      <c r="CC183" s="14">
        <v>0</v>
      </c>
      <c r="CD183" s="14">
        <v>0</v>
      </c>
      <c r="CE183" s="14">
        <v>0</v>
      </c>
      <c r="CF183" s="14">
        <f t="shared" si="84"/>
        <v>1</v>
      </c>
      <c r="CG183" s="14">
        <v>1</v>
      </c>
      <c r="CH183" s="14">
        <v>3</v>
      </c>
      <c r="CI183" s="14">
        <v>2</v>
      </c>
      <c r="CJ183" s="14">
        <v>2</v>
      </c>
      <c r="CK183" s="14">
        <f t="shared" si="85"/>
        <v>8</v>
      </c>
      <c r="CL183" s="14">
        <v>1</v>
      </c>
      <c r="CM183" s="14">
        <v>4</v>
      </c>
      <c r="CN183" s="14">
        <v>2</v>
      </c>
      <c r="CO183" s="14">
        <v>3</v>
      </c>
      <c r="CP183" s="14">
        <v>1</v>
      </c>
      <c r="CQ183" s="14">
        <v>1</v>
      </c>
      <c r="CR183" s="14">
        <v>4</v>
      </c>
      <c r="CS183" s="14">
        <v>4</v>
      </c>
      <c r="CT183" s="14">
        <v>70</v>
      </c>
      <c r="CU183" s="14">
        <v>1</v>
      </c>
      <c r="CV183" s="14">
        <v>1</v>
      </c>
      <c r="CW183" s="14">
        <v>1</v>
      </c>
      <c r="CX183" s="14">
        <v>1</v>
      </c>
      <c r="CY183" s="14">
        <v>1</v>
      </c>
      <c r="CZ183" s="14">
        <v>1</v>
      </c>
      <c r="DA183" s="14">
        <f t="shared" si="86"/>
        <v>6</v>
      </c>
      <c r="DB183" s="14">
        <v>1</v>
      </c>
      <c r="DC183" s="14">
        <v>1</v>
      </c>
      <c r="DD183" s="14">
        <v>1</v>
      </c>
      <c r="DE183" s="14">
        <v>1</v>
      </c>
      <c r="DF183" s="14">
        <v>1</v>
      </c>
      <c r="DG183" s="14">
        <v>1</v>
      </c>
      <c r="DH183" s="14">
        <f t="shared" si="87"/>
        <v>6</v>
      </c>
      <c r="DI183" s="14">
        <f t="shared" si="88"/>
        <v>0</v>
      </c>
      <c r="DJ183" s="14">
        <v>1</v>
      </c>
      <c r="DK183" s="14">
        <v>0</v>
      </c>
      <c r="DL183" s="14">
        <v>0</v>
      </c>
      <c r="DM183" s="14">
        <v>0</v>
      </c>
      <c r="DN183" s="14">
        <v>0</v>
      </c>
      <c r="DO183" s="14">
        <v>0</v>
      </c>
      <c r="DP183" s="14">
        <v>0</v>
      </c>
      <c r="DQ183" s="14">
        <v>0</v>
      </c>
      <c r="DR183" s="14">
        <f t="shared" si="89"/>
        <v>1</v>
      </c>
      <c r="DS183" s="14">
        <v>1</v>
      </c>
      <c r="DT183" s="14">
        <v>0</v>
      </c>
      <c r="DU183" s="14">
        <v>0</v>
      </c>
      <c r="DV183" s="14">
        <v>0</v>
      </c>
      <c r="DW183" s="14">
        <v>0</v>
      </c>
      <c r="DX183" s="14">
        <v>0</v>
      </c>
      <c r="DY183" s="14">
        <v>0</v>
      </c>
      <c r="DZ183" s="14">
        <v>0</v>
      </c>
      <c r="EA183" s="14">
        <f t="shared" si="90"/>
        <v>1</v>
      </c>
      <c r="EB183" s="14">
        <f t="shared" si="91"/>
        <v>0</v>
      </c>
      <c r="EC183" s="14">
        <v>3</v>
      </c>
      <c r="ED183" s="14">
        <v>3</v>
      </c>
      <c r="EE183" s="14">
        <f t="shared" si="92"/>
        <v>6</v>
      </c>
      <c r="EF183" s="14">
        <v>2</v>
      </c>
      <c r="EG183" s="14">
        <v>5</v>
      </c>
      <c r="EH183" s="14">
        <v>5</v>
      </c>
      <c r="EI183" s="14">
        <v>5</v>
      </c>
      <c r="EJ183" s="14">
        <f t="shared" si="93"/>
        <v>17</v>
      </c>
    </row>
    <row r="184" spans="1:250" s="14" customFormat="1">
      <c r="A184" s="14">
        <v>175</v>
      </c>
      <c r="B184" s="64">
        <v>1</v>
      </c>
      <c r="C184" s="3">
        <v>1</v>
      </c>
      <c r="D184" s="1">
        <v>2</v>
      </c>
      <c r="E184" s="1">
        <v>1</v>
      </c>
      <c r="F184" s="1" t="s">
        <v>1941</v>
      </c>
      <c r="G184" s="1" t="s">
        <v>1928</v>
      </c>
      <c r="H184" s="1" t="s">
        <v>2100</v>
      </c>
      <c r="I184" s="1" t="s">
        <v>2616</v>
      </c>
      <c r="J184" s="1" t="s">
        <v>1990</v>
      </c>
      <c r="K184" s="1" t="s">
        <v>5269</v>
      </c>
      <c r="L184" s="1">
        <v>6</v>
      </c>
      <c r="M184" s="1">
        <v>10</v>
      </c>
      <c r="N184" s="1">
        <v>4</v>
      </c>
      <c r="O184" s="1" t="s">
        <v>5270</v>
      </c>
      <c r="P184" s="1" t="s">
        <v>4920</v>
      </c>
      <c r="Q184" s="1" t="s">
        <v>5271</v>
      </c>
      <c r="R184" s="1" t="s">
        <v>2596</v>
      </c>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v>2</v>
      </c>
      <c r="AY184" s="1">
        <v>1</v>
      </c>
      <c r="AZ184" s="1">
        <v>2</v>
      </c>
      <c r="BA184" s="1">
        <v>1</v>
      </c>
      <c r="BB184" s="1"/>
      <c r="BC184" s="1">
        <v>48</v>
      </c>
      <c r="BD184" s="1">
        <v>0</v>
      </c>
      <c r="BE184" s="1">
        <v>5</v>
      </c>
      <c r="BF184" s="1">
        <v>1</v>
      </c>
      <c r="BG184" s="1">
        <v>1</v>
      </c>
      <c r="BH184" s="1">
        <v>172.7</v>
      </c>
      <c r="BI184" s="1">
        <v>19.61</v>
      </c>
      <c r="BJ184" s="1">
        <v>0</v>
      </c>
      <c r="BK184" s="1">
        <v>0</v>
      </c>
      <c r="BL184" s="1">
        <v>5</v>
      </c>
      <c r="BM184" s="1">
        <v>1</v>
      </c>
      <c r="BN184" s="1">
        <v>0</v>
      </c>
      <c r="BO184" s="1">
        <f>IF(AZ184&gt;=85,1,0)</f>
        <v>0</v>
      </c>
      <c r="BP184" s="1">
        <f>IF(BA184=1,1,0)</f>
        <v>1</v>
      </c>
      <c r="BQ184" s="1">
        <v>0</v>
      </c>
      <c r="BR184" s="1">
        <v>0</v>
      </c>
      <c r="BS184" s="1">
        <v>0</v>
      </c>
      <c r="BT184" s="1">
        <v>0</v>
      </c>
      <c r="BU184" s="1">
        <v>0</v>
      </c>
      <c r="BV184" s="14">
        <f t="shared" si="83"/>
        <v>1</v>
      </c>
      <c r="BW184" s="1">
        <v>2</v>
      </c>
      <c r="BX184" s="1">
        <v>0</v>
      </c>
      <c r="BY184" s="1">
        <v>0</v>
      </c>
      <c r="BZ184" s="1">
        <v>0</v>
      </c>
      <c r="CA184" s="1">
        <v>0</v>
      </c>
      <c r="CB184" s="1">
        <v>0</v>
      </c>
      <c r="CC184" s="1">
        <v>0</v>
      </c>
      <c r="CD184" s="1">
        <v>0</v>
      </c>
      <c r="CE184" s="1">
        <v>0</v>
      </c>
      <c r="CF184" s="1">
        <f t="shared" si="84"/>
        <v>0</v>
      </c>
      <c r="CG184" s="1">
        <v>5</v>
      </c>
      <c r="CH184" s="1">
        <v>5</v>
      </c>
      <c r="CI184" s="1">
        <v>4</v>
      </c>
      <c r="CJ184" s="1">
        <v>5</v>
      </c>
      <c r="CK184" s="1">
        <f t="shared" si="85"/>
        <v>19</v>
      </c>
      <c r="CL184" s="1">
        <v>1</v>
      </c>
      <c r="CM184" s="1">
        <v>3</v>
      </c>
      <c r="CN184" s="1">
        <v>0</v>
      </c>
      <c r="CO184" s="1">
        <v>2</v>
      </c>
      <c r="CP184" s="1">
        <v>2</v>
      </c>
      <c r="CQ184" s="1">
        <v>3</v>
      </c>
      <c r="CR184" s="1">
        <v>4</v>
      </c>
      <c r="CS184" s="1">
        <v>1</v>
      </c>
      <c r="CT184" s="1">
        <v>35</v>
      </c>
      <c r="CU184" s="1">
        <v>1</v>
      </c>
      <c r="CV184" s="1">
        <v>1</v>
      </c>
      <c r="CW184" s="1">
        <v>1</v>
      </c>
      <c r="CX184" s="1">
        <v>1</v>
      </c>
      <c r="CY184" s="1">
        <v>1</v>
      </c>
      <c r="CZ184" s="1">
        <v>1</v>
      </c>
      <c r="DA184" s="1">
        <f t="shared" si="86"/>
        <v>6</v>
      </c>
      <c r="DB184" s="1">
        <v>1</v>
      </c>
      <c r="DC184" s="1">
        <v>1</v>
      </c>
      <c r="DD184" s="1">
        <v>1</v>
      </c>
      <c r="DE184" s="1">
        <v>1</v>
      </c>
      <c r="DF184" s="1">
        <v>1</v>
      </c>
      <c r="DG184" s="1">
        <v>1</v>
      </c>
      <c r="DH184" s="1">
        <f t="shared" si="87"/>
        <v>6</v>
      </c>
      <c r="DI184" s="14">
        <f t="shared" si="88"/>
        <v>0</v>
      </c>
      <c r="DJ184" s="1">
        <v>1</v>
      </c>
      <c r="DK184" s="1">
        <v>1</v>
      </c>
      <c r="DL184" s="1">
        <v>1</v>
      </c>
      <c r="DM184" s="1">
        <v>1</v>
      </c>
      <c r="DN184" s="1">
        <v>1</v>
      </c>
      <c r="DO184" s="1">
        <v>1</v>
      </c>
      <c r="DP184" s="1">
        <v>1</v>
      </c>
      <c r="DQ184" s="1">
        <v>1</v>
      </c>
      <c r="DR184" s="1">
        <f t="shared" si="89"/>
        <v>8</v>
      </c>
      <c r="DS184" s="1">
        <v>1</v>
      </c>
      <c r="DT184" s="1">
        <v>0</v>
      </c>
      <c r="DU184" s="1">
        <v>0</v>
      </c>
      <c r="DV184" s="1">
        <v>0</v>
      </c>
      <c r="DW184" s="1">
        <v>0</v>
      </c>
      <c r="DX184" s="1">
        <v>0</v>
      </c>
      <c r="DY184" s="1">
        <v>0</v>
      </c>
      <c r="DZ184" s="1">
        <v>1</v>
      </c>
      <c r="EA184" s="1">
        <f t="shared" si="90"/>
        <v>2</v>
      </c>
      <c r="EB184" s="14">
        <f t="shared" si="91"/>
        <v>-6</v>
      </c>
      <c r="EC184" s="1">
        <v>0</v>
      </c>
      <c r="ED184" s="1">
        <v>0</v>
      </c>
      <c r="EE184" s="1">
        <f t="shared" si="92"/>
        <v>0</v>
      </c>
      <c r="EF184" s="1">
        <v>4</v>
      </c>
      <c r="EG184" s="1">
        <v>4</v>
      </c>
      <c r="EH184" s="1">
        <v>4</v>
      </c>
      <c r="EI184" s="1">
        <v>4</v>
      </c>
      <c r="EJ184" s="1">
        <f t="shared" si="93"/>
        <v>16</v>
      </c>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row>
    <row r="185" spans="1:250" s="14" customFormat="1">
      <c r="A185" s="14">
        <v>176</v>
      </c>
      <c r="B185" s="61">
        <v>2</v>
      </c>
      <c r="C185" s="60">
        <v>1</v>
      </c>
      <c r="D185" s="14">
        <v>1</v>
      </c>
      <c r="E185" s="14">
        <v>1</v>
      </c>
      <c r="F185" s="14" t="s">
        <v>1928</v>
      </c>
      <c r="G185" s="14" t="s">
        <v>2906</v>
      </c>
      <c r="K185" s="1" t="s">
        <v>4694</v>
      </c>
      <c r="L185" s="14">
        <v>2</v>
      </c>
      <c r="M185" s="14">
        <v>3</v>
      </c>
      <c r="N185" s="14">
        <v>5</v>
      </c>
      <c r="O185" s="14" t="s">
        <v>2725</v>
      </c>
      <c r="P185" s="14" t="s">
        <v>2750</v>
      </c>
      <c r="Q185" s="14" t="s">
        <v>2774</v>
      </c>
      <c r="R185" s="14" t="s">
        <v>4695</v>
      </c>
      <c r="S185" s="14" t="s">
        <v>2729</v>
      </c>
      <c r="AX185" s="14">
        <v>2</v>
      </c>
      <c r="AY185" s="14">
        <v>0</v>
      </c>
      <c r="AZ185" s="14">
        <v>2</v>
      </c>
      <c r="BA185" s="14">
        <v>5</v>
      </c>
      <c r="BC185" s="14">
        <v>85</v>
      </c>
      <c r="BD185" s="14">
        <v>1</v>
      </c>
      <c r="BE185" s="14">
        <v>1</v>
      </c>
      <c r="BF185" s="14">
        <v>1</v>
      </c>
      <c r="BG185" s="14">
        <v>2</v>
      </c>
      <c r="BH185" s="14">
        <v>182.9</v>
      </c>
      <c r="BI185" s="14">
        <v>27.8</v>
      </c>
      <c r="BJ185" s="14">
        <v>0</v>
      </c>
      <c r="BK185" s="14">
        <v>0</v>
      </c>
      <c r="BL185" s="14">
        <v>2</v>
      </c>
      <c r="BM185" s="14">
        <v>3</v>
      </c>
      <c r="BN185" s="14">
        <v>0</v>
      </c>
      <c r="BO185" s="14">
        <f>IF(BC185&gt;=85,1,0)</f>
        <v>1</v>
      </c>
      <c r="BP185" s="14">
        <f>IF(BD185=1,1,0)</f>
        <v>1</v>
      </c>
      <c r="BQ185" s="14">
        <v>0</v>
      </c>
      <c r="BR185" s="14">
        <v>0</v>
      </c>
      <c r="BS185" s="14">
        <v>0</v>
      </c>
      <c r="BT185" s="14">
        <v>1</v>
      </c>
      <c r="BU185" s="14">
        <v>1</v>
      </c>
      <c r="BV185" s="14">
        <f t="shared" si="83"/>
        <v>4</v>
      </c>
      <c r="BW185" s="14">
        <v>3</v>
      </c>
      <c r="BX185" s="14">
        <v>0</v>
      </c>
      <c r="BY185" s="14">
        <v>0</v>
      </c>
      <c r="BZ185" s="14">
        <v>0</v>
      </c>
      <c r="CA185" s="14">
        <v>0</v>
      </c>
      <c r="CB185" s="14">
        <v>0</v>
      </c>
      <c r="CC185" s="14">
        <v>0</v>
      </c>
      <c r="CD185" s="14">
        <v>0</v>
      </c>
      <c r="CE185" s="14">
        <v>0</v>
      </c>
      <c r="CF185" s="14">
        <f t="shared" si="84"/>
        <v>0</v>
      </c>
      <c r="CG185" s="14">
        <v>4</v>
      </c>
      <c r="CH185" s="14">
        <v>5</v>
      </c>
      <c r="CI185" s="14">
        <v>5</v>
      </c>
      <c r="CJ185" s="14">
        <v>3</v>
      </c>
      <c r="CK185" s="14">
        <f t="shared" si="85"/>
        <v>17</v>
      </c>
      <c r="CL185" s="14">
        <v>0</v>
      </c>
      <c r="CM185" s="14">
        <v>1</v>
      </c>
      <c r="CN185" s="14">
        <v>2</v>
      </c>
      <c r="CO185" s="14">
        <v>2</v>
      </c>
      <c r="CP185" s="14">
        <v>1</v>
      </c>
      <c r="CQ185" s="14">
        <v>1</v>
      </c>
      <c r="CR185" s="14">
        <v>1</v>
      </c>
      <c r="CS185" s="14">
        <v>2</v>
      </c>
      <c r="CT185" s="14">
        <v>75</v>
      </c>
      <c r="CU185" s="14">
        <v>1</v>
      </c>
      <c r="CV185" s="14">
        <v>1</v>
      </c>
      <c r="CW185" s="14">
        <v>1</v>
      </c>
      <c r="CX185" s="14">
        <v>1</v>
      </c>
      <c r="CY185" s="14">
        <v>1</v>
      </c>
      <c r="CZ185" s="14">
        <v>1</v>
      </c>
      <c r="DA185" s="14">
        <f t="shared" si="86"/>
        <v>6</v>
      </c>
      <c r="DB185" s="14">
        <v>1</v>
      </c>
      <c r="DC185" s="14">
        <v>1</v>
      </c>
      <c r="DD185" s="14">
        <v>1</v>
      </c>
      <c r="DE185" s="14">
        <v>1</v>
      </c>
      <c r="DF185" s="14">
        <v>1</v>
      </c>
      <c r="DG185" s="14">
        <v>1</v>
      </c>
      <c r="DH185" s="14">
        <f t="shared" si="87"/>
        <v>6</v>
      </c>
      <c r="DI185" s="14">
        <f t="shared" si="88"/>
        <v>0</v>
      </c>
      <c r="DJ185" s="14">
        <v>1</v>
      </c>
      <c r="DK185" s="14">
        <v>0</v>
      </c>
      <c r="DL185" s="14">
        <v>0</v>
      </c>
      <c r="DM185" s="14">
        <v>0</v>
      </c>
      <c r="DN185" s="14">
        <v>0</v>
      </c>
      <c r="DO185" s="14">
        <v>1</v>
      </c>
      <c r="DP185" s="14">
        <v>0</v>
      </c>
      <c r="DQ185" s="14">
        <v>1</v>
      </c>
      <c r="DR185" s="14">
        <f t="shared" si="89"/>
        <v>3</v>
      </c>
      <c r="DS185" s="14">
        <v>1</v>
      </c>
      <c r="DT185" s="14">
        <v>0</v>
      </c>
      <c r="DU185" s="14">
        <v>0</v>
      </c>
      <c r="DV185" s="14">
        <v>0</v>
      </c>
      <c r="DW185" s="14">
        <v>0</v>
      </c>
      <c r="DX185" s="14">
        <v>1</v>
      </c>
      <c r="DY185" s="14">
        <v>0</v>
      </c>
      <c r="DZ185" s="14">
        <v>1</v>
      </c>
      <c r="EA185" s="14">
        <f t="shared" si="90"/>
        <v>3</v>
      </c>
      <c r="EB185" s="14">
        <f t="shared" si="91"/>
        <v>0</v>
      </c>
      <c r="EC185" s="14">
        <v>1</v>
      </c>
      <c r="ED185" s="14">
        <v>1</v>
      </c>
      <c r="EE185" s="14">
        <f t="shared" si="92"/>
        <v>2</v>
      </c>
      <c r="EF185" s="14">
        <v>5</v>
      </c>
      <c r="EG185" s="14">
        <v>5</v>
      </c>
      <c r="EH185" s="14">
        <v>5</v>
      </c>
      <c r="EI185" s="14">
        <v>5</v>
      </c>
      <c r="EJ185" s="14">
        <f t="shared" si="93"/>
        <v>20</v>
      </c>
    </row>
    <row r="186" spans="1:250" s="14" customFormat="1">
      <c r="A186" s="14">
        <v>177</v>
      </c>
      <c r="B186" s="61">
        <v>1</v>
      </c>
      <c r="C186" s="60">
        <v>1</v>
      </c>
      <c r="D186" s="14">
        <v>2</v>
      </c>
      <c r="E186" s="14">
        <v>1</v>
      </c>
      <c r="F186" s="14" t="s">
        <v>2322</v>
      </c>
      <c r="G186" s="14" t="s">
        <v>1941</v>
      </c>
      <c r="H186" s="14" t="s">
        <v>1928</v>
      </c>
      <c r="K186" s="1" t="s">
        <v>4549</v>
      </c>
      <c r="L186" s="14">
        <v>3</v>
      </c>
      <c r="M186" s="14">
        <v>7</v>
      </c>
      <c r="N186" s="14">
        <v>13</v>
      </c>
      <c r="O186" s="14" t="s">
        <v>2560</v>
      </c>
      <c r="P186" s="14" t="s">
        <v>2832</v>
      </c>
      <c r="Q186" s="14" t="s">
        <v>2335</v>
      </c>
      <c r="R186" s="14" t="s">
        <v>3072</v>
      </c>
      <c r="S186" s="14" t="s">
        <v>3517</v>
      </c>
      <c r="T186" s="14" t="s">
        <v>4550</v>
      </c>
      <c r="U186" s="14" t="s">
        <v>3846</v>
      </c>
      <c r="V186" s="14" t="s">
        <v>4551</v>
      </c>
      <c r="W186" s="14" t="s">
        <v>3475</v>
      </c>
      <c r="X186" s="14" t="s">
        <v>4552</v>
      </c>
      <c r="Y186" s="14" t="s">
        <v>2568</v>
      </c>
      <c r="Z186" s="14" t="s">
        <v>2357</v>
      </c>
      <c r="AA186" s="14" t="s">
        <v>3659</v>
      </c>
      <c r="AX186" s="14">
        <v>2</v>
      </c>
      <c r="AY186" s="14">
        <v>1</v>
      </c>
      <c r="AZ186" s="14">
        <v>2</v>
      </c>
      <c r="BA186" s="14">
        <v>4</v>
      </c>
      <c r="BC186" s="14">
        <v>74</v>
      </c>
      <c r="BD186" s="14">
        <v>0</v>
      </c>
      <c r="BE186" s="14">
        <v>3</v>
      </c>
      <c r="BF186" s="14">
        <v>2</v>
      </c>
      <c r="BG186" s="14">
        <v>2</v>
      </c>
      <c r="BI186" s="14">
        <v>31.19</v>
      </c>
      <c r="BJ186" s="14">
        <v>2</v>
      </c>
      <c r="BK186" s="14">
        <v>1</v>
      </c>
      <c r="BL186" s="14">
        <v>1</v>
      </c>
      <c r="BM186" s="14">
        <v>2</v>
      </c>
      <c r="BN186" s="14">
        <v>0</v>
      </c>
      <c r="BO186" s="14">
        <f>IF(BC186&gt;=85,1,0)</f>
        <v>0</v>
      </c>
      <c r="BP186" s="14">
        <f>IF(BD186=1,1,0)</f>
        <v>0</v>
      </c>
      <c r="BQ186" s="14">
        <v>1</v>
      </c>
      <c r="BR186" s="14">
        <v>1</v>
      </c>
      <c r="BS186" s="14">
        <v>1</v>
      </c>
      <c r="BT186" s="14">
        <v>1</v>
      </c>
      <c r="BU186" s="14">
        <v>0</v>
      </c>
      <c r="BV186" s="14">
        <f t="shared" si="83"/>
        <v>4</v>
      </c>
      <c r="BW186" s="14">
        <v>4</v>
      </c>
      <c r="BX186" s="14">
        <v>0</v>
      </c>
      <c r="BY186" s="14">
        <v>1</v>
      </c>
      <c r="BZ186" s="14">
        <v>0</v>
      </c>
      <c r="CA186" s="14">
        <v>0</v>
      </c>
      <c r="CB186" s="14">
        <v>0</v>
      </c>
      <c r="CC186" s="14">
        <v>0</v>
      </c>
      <c r="CD186" s="14">
        <v>0</v>
      </c>
      <c r="CE186" s="14">
        <v>0</v>
      </c>
      <c r="CF186" s="14">
        <f t="shared" si="84"/>
        <v>1</v>
      </c>
      <c r="CG186" s="14">
        <v>3</v>
      </c>
      <c r="CH186" s="14">
        <v>4</v>
      </c>
      <c r="CI186" s="14">
        <v>4</v>
      </c>
      <c r="CJ186" s="14">
        <v>4</v>
      </c>
      <c r="CK186" s="14">
        <f t="shared" si="85"/>
        <v>15</v>
      </c>
      <c r="CL186" s="14">
        <v>0</v>
      </c>
      <c r="CM186" s="14">
        <v>4</v>
      </c>
      <c r="CN186" s="14">
        <v>0</v>
      </c>
      <c r="CO186" s="14">
        <v>2</v>
      </c>
      <c r="CP186" s="14">
        <v>1</v>
      </c>
      <c r="CQ186" s="14">
        <v>1</v>
      </c>
      <c r="CR186" s="14">
        <v>2</v>
      </c>
      <c r="CS186" s="14">
        <v>2</v>
      </c>
      <c r="CT186" s="14">
        <v>70</v>
      </c>
      <c r="CU186" s="14">
        <v>1</v>
      </c>
      <c r="CV186" s="14">
        <v>1</v>
      </c>
      <c r="CW186" s="14">
        <v>1</v>
      </c>
      <c r="CX186" s="14">
        <v>1</v>
      </c>
      <c r="CY186" s="14">
        <v>1</v>
      </c>
      <c r="CZ186" s="14">
        <v>1</v>
      </c>
      <c r="DA186" s="14">
        <f t="shared" si="86"/>
        <v>6</v>
      </c>
      <c r="DB186" s="14">
        <v>1</v>
      </c>
      <c r="DC186" s="14">
        <v>1</v>
      </c>
      <c r="DD186" s="14">
        <v>1</v>
      </c>
      <c r="DE186" s="14">
        <v>1</v>
      </c>
      <c r="DF186" s="14">
        <v>1</v>
      </c>
      <c r="DG186" s="14">
        <v>1</v>
      </c>
      <c r="DH186" s="14">
        <f t="shared" si="87"/>
        <v>6</v>
      </c>
      <c r="DI186" s="14">
        <f t="shared" si="88"/>
        <v>0</v>
      </c>
      <c r="DJ186" s="14">
        <v>1</v>
      </c>
      <c r="DK186" s="14">
        <v>0</v>
      </c>
      <c r="DL186" s="14">
        <v>1</v>
      </c>
      <c r="DM186" s="14">
        <v>1</v>
      </c>
      <c r="DN186" s="14">
        <v>1</v>
      </c>
      <c r="DO186" s="14">
        <v>0</v>
      </c>
      <c r="DP186" s="14">
        <v>1</v>
      </c>
      <c r="DQ186" s="14">
        <v>1</v>
      </c>
      <c r="DR186" s="14">
        <f t="shared" si="89"/>
        <v>6</v>
      </c>
      <c r="DS186" s="14">
        <v>1</v>
      </c>
      <c r="DT186" s="14">
        <v>0</v>
      </c>
      <c r="DU186" s="14">
        <v>1</v>
      </c>
      <c r="DV186" s="14">
        <v>1</v>
      </c>
      <c r="DW186" s="14">
        <v>1</v>
      </c>
      <c r="DX186" s="14">
        <v>0</v>
      </c>
      <c r="DY186" s="14">
        <v>1</v>
      </c>
      <c r="DZ186" s="14">
        <v>1</v>
      </c>
      <c r="EA186" s="14">
        <f t="shared" si="90"/>
        <v>6</v>
      </c>
      <c r="EB186" s="14">
        <f t="shared" si="91"/>
        <v>0</v>
      </c>
      <c r="EC186" s="14">
        <v>3</v>
      </c>
      <c r="ED186" s="14">
        <v>3</v>
      </c>
      <c r="EE186" s="14">
        <f t="shared" si="92"/>
        <v>6</v>
      </c>
      <c r="EF186" s="14">
        <v>5</v>
      </c>
      <c r="EG186" s="14">
        <v>5</v>
      </c>
      <c r="EH186" s="14">
        <v>5</v>
      </c>
      <c r="EI186" s="14">
        <v>5</v>
      </c>
      <c r="EJ186" s="14">
        <f t="shared" si="93"/>
        <v>20</v>
      </c>
    </row>
    <row r="187" spans="1:250" s="14" customFormat="1">
      <c r="A187" s="14">
        <v>178</v>
      </c>
      <c r="B187" s="64">
        <v>1</v>
      </c>
      <c r="C187" s="3">
        <v>2</v>
      </c>
      <c r="D187" s="1">
        <v>1</v>
      </c>
      <c r="E187" s="1">
        <v>1</v>
      </c>
      <c r="F187" s="1" t="s">
        <v>1977</v>
      </c>
      <c r="G187" s="1" t="s">
        <v>1928</v>
      </c>
      <c r="H187" s="1" t="s">
        <v>2535</v>
      </c>
      <c r="I187" s="1"/>
      <c r="J187" s="1"/>
      <c r="K187" s="1" t="s">
        <v>5274</v>
      </c>
      <c r="L187" s="1">
        <v>3</v>
      </c>
      <c r="M187" s="1">
        <v>9</v>
      </c>
      <c r="N187" s="1">
        <v>5</v>
      </c>
      <c r="O187" s="1" t="s">
        <v>3033</v>
      </c>
      <c r="P187" s="1" t="s">
        <v>2444</v>
      </c>
      <c r="Q187" s="1" t="s">
        <v>2469</v>
      </c>
      <c r="R187" s="1" t="s">
        <v>2652</v>
      </c>
      <c r="S187" s="1" t="s">
        <v>3038</v>
      </c>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v>1</v>
      </c>
      <c r="AY187" s="1"/>
      <c r="AZ187" s="1">
        <v>2</v>
      </c>
      <c r="BA187" s="1">
        <v>8</v>
      </c>
      <c r="BB187" s="1"/>
      <c r="BC187" s="1">
        <v>93</v>
      </c>
      <c r="BD187" s="1">
        <v>0</v>
      </c>
      <c r="BE187" s="1">
        <v>2</v>
      </c>
      <c r="BF187" s="1">
        <v>1</v>
      </c>
      <c r="BG187" s="1">
        <v>2</v>
      </c>
      <c r="BH187" s="1">
        <v>160</v>
      </c>
      <c r="BI187" s="1">
        <v>16.649999999999999</v>
      </c>
      <c r="BJ187" s="1"/>
      <c r="BK187" s="1"/>
      <c r="BL187" s="1"/>
      <c r="BM187" s="1">
        <v>3</v>
      </c>
      <c r="BN187" s="1">
        <v>1</v>
      </c>
      <c r="BO187" s="1">
        <f>IF(AZ187&gt;=85,1,0)</f>
        <v>0</v>
      </c>
      <c r="BP187" s="1">
        <f>IF(BA187=1,1,0)</f>
        <v>0</v>
      </c>
      <c r="BQ187" s="1">
        <v>1</v>
      </c>
      <c r="BR187" s="1">
        <v>1</v>
      </c>
      <c r="BS187" s="1">
        <v>1</v>
      </c>
      <c r="BT187" s="1">
        <v>1</v>
      </c>
      <c r="BU187" s="1">
        <v>1</v>
      </c>
      <c r="BV187" s="14">
        <f t="shared" si="83"/>
        <v>5</v>
      </c>
      <c r="BW187" s="1">
        <v>2</v>
      </c>
      <c r="BX187" s="1">
        <v>1</v>
      </c>
      <c r="BY187" s="1">
        <v>1</v>
      </c>
      <c r="BZ187" s="1">
        <v>1</v>
      </c>
      <c r="CA187" s="1">
        <v>1</v>
      </c>
      <c r="CB187" s="1">
        <v>1</v>
      </c>
      <c r="CC187" s="1">
        <v>1</v>
      </c>
      <c r="CD187" s="1">
        <v>1</v>
      </c>
      <c r="CE187" s="1">
        <v>1</v>
      </c>
      <c r="CF187" s="1">
        <f t="shared" si="84"/>
        <v>8</v>
      </c>
      <c r="CG187" s="1">
        <v>2</v>
      </c>
      <c r="CH187" s="1">
        <v>3</v>
      </c>
      <c r="CI187" s="1">
        <v>3</v>
      </c>
      <c r="CJ187" s="1">
        <v>3</v>
      </c>
      <c r="CK187" s="1">
        <f t="shared" si="85"/>
        <v>11</v>
      </c>
      <c r="CL187" s="1">
        <v>1</v>
      </c>
      <c r="CM187" s="1"/>
      <c r="CN187" s="1">
        <v>0</v>
      </c>
      <c r="CO187" s="1">
        <v>3</v>
      </c>
      <c r="CP187" s="1">
        <v>3</v>
      </c>
      <c r="CQ187" s="1">
        <v>3</v>
      </c>
      <c r="CR187" s="1">
        <v>3</v>
      </c>
      <c r="CS187" s="1">
        <v>3</v>
      </c>
      <c r="CT187" s="1">
        <v>50</v>
      </c>
      <c r="CU187" s="1">
        <v>0</v>
      </c>
      <c r="CV187" s="1">
        <v>0</v>
      </c>
      <c r="CW187" s="1">
        <v>1</v>
      </c>
      <c r="CX187" s="1">
        <v>1</v>
      </c>
      <c r="CY187" s="1">
        <v>1</v>
      </c>
      <c r="CZ187" s="1">
        <v>1</v>
      </c>
      <c r="DA187" s="1">
        <f t="shared" si="86"/>
        <v>4</v>
      </c>
      <c r="DB187" s="1">
        <v>0</v>
      </c>
      <c r="DC187" s="1">
        <v>0</v>
      </c>
      <c r="DD187" s="1">
        <v>1</v>
      </c>
      <c r="DE187" s="1">
        <v>1</v>
      </c>
      <c r="DF187" s="1">
        <v>1</v>
      </c>
      <c r="DG187" s="1">
        <v>1</v>
      </c>
      <c r="DH187" s="1">
        <f t="shared" si="87"/>
        <v>4</v>
      </c>
      <c r="DI187" s="14">
        <f t="shared" si="88"/>
        <v>0</v>
      </c>
      <c r="DJ187" s="1">
        <v>0</v>
      </c>
      <c r="DK187" s="1">
        <v>0</v>
      </c>
      <c r="DL187" s="1">
        <v>0</v>
      </c>
      <c r="DM187" s="1">
        <v>0</v>
      </c>
      <c r="DN187" s="1">
        <v>0</v>
      </c>
      <c r="DO187" s="1">
        <v>0</v>
      </c>
      <c r="DP187" s="1">
        <v>0</v>
      </c>
      <c r="DQ187" s="1">
        <v>0</v>
      </c>
      <c r="DR187" s="1">
        <f t="shared" si="89"/>
        <v>0</v>
      </c>
      <c r="DS187" s="1">
        <v>0</v>
      </c>
      <c r="DT187" s="1">
        <v>0</v>
      </c>
      <c r="DU187" s="1">
        <v>0</v>
      </c>
      <c r="DV187" s="1">
        <v>0</v>
      </c>
      <c r="DW187" s="1">
        <v>0</v>
      </c>
      <c r="DX187" s="1">
        <v>0</v>
      </c>
      <c r="DY187" s="1">
        <v>0</v>
      </c>
      <c r="DZ187" s="1">
        <v>0</v>
      </c>
      <c r="EA187" s="1">
        <f t="shared" si="90"/>
        <v>0</v>
      </c>
      <c r="EB187" s="14">
        <f t="shared" si="91"/>
        <v>0</v>
      </c>
      <c r="EC187" s="1">
        <v>0</v>
      </c>
      <c r="ED187" s="1">
        <v>0</v>
      </c>
      <c r="EE187" s="1">
        <f t="shared" si="92"/>
        <v>0</v>
      </c>
      <c r="EF187" s="1">
        <v>5</v>
      </c>
      <c r="EG187" s="1">
        <v>5</v>
      </c>
      <c r="EH187" s="1">
        <v>5</v>
      </c>
      <c r="EI187" s="1">
        <v>5</v>
      </c>
      <c r="EJ187" s="1">
        <f t="shared" si="93"/>
        <v>20</v>
      </c>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row>
    <row r="188" spans="1:250" s="14" customFormat="1">
      <c r="A188" s="14">
        <v>179</v>
      </c>
      <c r="B188" s="61">
        <v>1</v>
      </c>
      <c r="C188" s="60">
        <v>1</v>
      </c>
      <c r="D188" s="14">
        <v>2</v>
      </c>
      <c r="E188" s="14">
        <v>2</v>
      </c>
      <c r="F188" s="14" t="s">
        <v>1977</v>
      </c>
      <c r="G188" s="14" t="s">
        <v>1928</v>
      </c>
      <c r="H188" s="14" t="s">
        <v>3981</v>
      </c>
      <c r="K188" s="1" t="s">
        <v>3982</v>
      </c>
      <c r="L188" s="14">
        <v>3</v>
      </c>
      <c r="M188" s="14">
        <v>5</v>
      </c>
      <c r="N188" s="14">
        <v>11</v>
      </c>
      <c r="O188" s="14" t="s">
        <v>2459</v>
      </c>
      <c r="P188" s="14" t="s">
        <v>3094</v>
      </c>
      <c r="Q188" s="14" t="s">
        <v>3983</v>
      </c>
      <c r="R188" s="14" t="s">
        <v>3984</v>
      </c>
      <c r="S188" s="14" t="s">
        <v>3985</v>
      </c>
      <c r="T188" s="14" t="s">
        <v>2734</v>
      </c>
      <c r="U188" s="14" t="s">
        <v>3617</v>
      </c>
      <c r="V188" s="14" t="s">
        <v>3986</v>
      </c>
      <c r="W188" s="14" t="s">
        <v>2737</v>
      </c>
      <c r="X188" s="14" t="s">
        <v>3987</v>
      </c>
      <c r="Y188" s="14" t="s">
        <v>2357</v>
      </c>
      <c r="AX188" s="14">
        <v>2</v>
      </c>
      <c r="AY188" s="14">
        <v>1</v>
      </c>
      <c r="AZ188" s="14">
        <v>2</v>
      </c>
      <c r="BA188" s="14">
        <v>5</v>
      </c>
      <c r="BC188" s="14">
        <v>70</v>
      </c>
      <c r="BD188" s="14">
        <v>0</v>
      </c>
      <c r="BE188" s="14">
        <v>1</v>
      </c>
      <c r="BF188" s="14">
        <v>1</v>
      </c>
      <c r="BG188" s="14">
        <v>2</v>
      </c>
      <c r="BH188" s="14">
        <v>165.1</v>
      </c>
      <c r="BI188" s="14">
        <v>17.47</v>
      </c>
      <c r="BJ188" s="14">
        <v>0</v>
      </c>
      <c r="BK188" s="14">
        <v>0</v>
      </c>
      <c r="BL188" s="14">
        <v>5</v>
      </c>
      <c r="BM188" s="14">
        <v>3</v>
      </c>
      <c r="BN188" s="14">
        <v>0</v>
      </c>
      <c r="BO188" s="14">
        <f>IF(BC188&gt;=85,1,0)</f>
        <v>0</v>
      </c>
      <c r="BP188" s="14">
        <f>IF(BD188=1,1,0)</f>
        <v>0</v>
      </c>
      <c r="BQ188" s="14">
        <v>0</v>
      </c>
      <c r="BR188" s="14">
        <v>0</v>
      </c>
      <c r="BS188" s="14">
        <v>0</v>
      </c>
      <c r="BT188" s="14">
        <v>1</v>
      </c>
      <c r="BU188" s="14">
        <v>0</v>
      </c>
      <c r="BV188" s="14">
        <f t="shared" si="83"/>
        <v>1</v>
      </c>
      <c r="BW188" s="14">
        <v>3</v>
      </c>
      <c r="BX188" s="14">
        <v>1</v>
      </c>
      <c r="BY188" s="14">
        <v>0</v>
      </c>
      <c r="BZ188" s="14">
        <v>1</v>
      </c>
      <c r="CA188" s="14">
        <v>1</v>
      </c>
      <c r="CB188" s="14">
        <v>1</v>
      </c>
      <c r="CC188" s="14">
        <v>1</v>
      </c>
      <c r="CD188" s="14">
        <v>1</v>
      </c>
      <c r="CE188" s="14">
        <v>1</v>
      </c>
      <c r="CF188" s="14">
        <f t="shared" si="84"/>
        <v>7</v>
      </c>
      <c r="CG188" s="14">
        <v>5</v>
      </c>
      <c r="CH188" s="14">
        <v>5</v>
      </c>
      <c r="CI188" s="14">
        <v>5</v>
      </c>
      <c r="CJ188" s="14">
        <v>5</v>
      </c>
      <c r="CK188" s="14">
        <f t="shared" si="85"/>
        <v>20</v>
      </c>
      <c r="CL188" s="14">
        <v>1</v>
      </c>
      <c r="CM188" s="14">
        <v>3</v>
      </c>
      <c r="CN188" s="14">
        <v>2</v>
      </c>
      <c r="CO188" s="14">
        <v>2</v>
      </c>
      <c r="CP188" s="14">
        <v>1</v>
      </c>
      <c r="CQ188" s="14">
        <v>2</v>
      </c>
      <c r="CR188" s="14">
        <v>3</v>
      </c>
      <c r="CS188" s="14">
        <v>1</v>
      </c>
      <c r="CT188" s="14">
        <v>60</v>
      </c>
      <c r="CU188" s="14">
        <v>1</v>
      </c>
      <c r="CV188" s="14">
        <v>1</v>
      </c>
      <c r="CW188" s="14">
        <v>1</v>
      </c>
      <c r="CX188" s="14">
        <v>1</v>
      </c>
      <c r="CY188" s="14">
        <v>1</v>
      </c>
      <c r="CZ188" s="14">
        <v>1</v>
      </c>
      <c r="DA188" s="14">
        <f t="shared" si="86"/>
        <v>6</v>
      </c>
      <c r="DB188" s="14">
        <v>1</v>
      </c>
      <c r="DC188" s="14">
        <v>1</v>
      </c>
      <c r="DD188" s="14">
        <v>1</v>
      </c>
      <c r="DE188" s="14">
        <v>1</v>
      </c>
      <c r="DF188" s="14">
        <v>1</v>
      </c>
      <c r="DG188" s="14">
        <v>1</v>
      </c>
      <c r="DH188" s="14">
        <f t="shared" si="87"/>
        <v>6</v>
      </c>
      <c r="DI188" s="14">
        <f t="shared" si="88"/>
        <v>0</v>
      </c>
      <c r="DJ188" s="14">
        <v>1</v>
      </c>
      <c r="DK188" s="14">
        <v>1</v>
      </c>
      <c r="DL188" s="14">
        <v>1</v>
      </c>
      <c r="DM188" s="14">
        <v>1</v>
      </c>
      <c r="DN188" s="14">
        <v>1</v>
      </c>
      <c r="DO188" s="14">
        <v>1</v>
      </c>
      <c r="DP188" s="14">
        <v>1</v>
      </c>
      <c r="DQ188" s="14">
        <v>1</v>
      </c>
      <c r="DR188" s="14">
        <f t="shared" si="89"/>
        <v>8</v>
      </c>
      <c r="DS188" s="14">
        <v>1</v>
      </c>
      <c r="DT188" s="14">
        <v>1</v>
      </c>
      <c r="DU188" s="14">
        <v>1</v>
      </c>
      <c r="DV188" s="14">
        <v>1</v>
      </c>
      <c r="DW188" s="14">
        <v>1</v>
      </c>
      <c r="DX188" s="14">
        <v>1</v>
      </c>
      <c r="DY188" s="14">
        <v>1</v>
      </c>
      <c r="DZ188" s="14">
        <v>1</v>
      </c>
      <c r="EA188" s="14">
        <f t="shared" si="90"/>
        <v>8</v>
      </c>
      <c r="EB188" s="14">
        <f t="shared" si="91"/>
        <v>0</v>
      </c>
      <c r="EC188" s="14">
        <v>0</v>
      </c>
      <c r="ED188" s="14">
        <v>0</v>
      </c>
      <c r="EE188" s="14">
        <f t="shared" si="92"/>
        <v>0</v>
      </c>
      <c r="EF188" s="14">
        <v>3</v>
      </c>
      <c r="EG188" s="14">
        <v>3</v>
      </c>
      <c r="EH188" s="14">
        <v>3</v>
      </c>
      <c r="EI188" s="14">
        <v>3</v>
      </c>
      <c r="EJ188" s="14">
        <f t="shared" si="93"/>
        <v>12</v>
      </c>
    </row>
    <row r="189" spans="1:250" s="14" customFormat="1">
      <c r="A189" s="14">
        <v>180</v>
      </c>
      <c r="B189" s="61">
        <v>1</v>
      </c>
      <c r="C189" s="60">
        <v>1</v>
      </c>
      <c r="D189" s="14">
        <v>2</v>
      </c>
      <c r="E189" s="14">
        <v>2</v>
      </c>
      <c r="F189" s="14" t="s">
        <v>1941</v>
      </c>
      <c r="G189" s="14" t="s">
        <v>2100</v>
      </c>
      <c r="H189" s="14" t="s">
        <v>2535</v>
      </c>
      <c r="K189" s="14" t="s">
        <v>5234</v>
      </c>
      <c r="L189" s="14">
        <v>3</v>
      </c>
      <c r="M189" s="14">
        <v>6</v>
      </c>
      <c r="N189" s="14">
        <v>10</v>
      </c>
      <c r="O189" s="14" t="s">
        <v>2498</v>
      </c>
      <c r="P189" s="14" t="s">
        <v>2606</v>
      </c>
      <c r="Q189" s="14" t="s">
        <v>2725</v>
      </c>
      <c r="R189" s="14" t="s">
        <v>2967</v>
      </c>
      <c r="S189" s="14" t="s">
        <v>2675</v>
      </c>
      <c r="T189" s="14" t="s">
        <v>5133</v>
      </c>
      <c r="U189" s="14" t="s">
        <v>2492</v>
      </c>
      <c r="V189" s="14" t="s">
        <v>5235</v>
      </c>
      <c r="W189" s="14" t="s">
        <v>4964</v>
      </c>
      <c r="X189" s="14" t="s">
        <v>3569</v>
      </c>
      <c r="AX189" s="14">
        <v>2</v>
      </c>
      <c r="AY189" s="1"/>
      <c r="BA189" s="14">
        <v>6</v>
      </c>
      <c r="BC189" s="14">
        <v>86</v>
      </c>
      <c r="BD189" s="14">
        <v>1</v>
      </c>
      <c r="BE189" s="14">
        <v>1</v>
      </c>
      <c r="BF189" s="14">
        <v>1</v>
      </c>
      <c r="BG189" s="14">
        <v>2</v>
      </c>
      <c r="BH189" s="14">
        <v>167.6</v>
      </c>
      <c r="BI189" s="14">
        <v>23.41</v>
      </c>
      <c r="BJ189" s="14">
        <v>1</v>
      </c>
      <c r="BK189" s="14">
        <v>1</v>
      </c>
      <c r="BL189" s="14">
        <v>5</v>
      </c>
      <c r="BM189" s="14">
        <v>3</v>
      </c>
      <c r="BN189" s="14">
        <v>0</v>
      </c>
      <c r="BO189" s="14">
        <v>1</v>
      </c>
      <c r="BP189" s="14">
        <v>1</v>
      </c>
      <c r="BQ189" s="14">
        <v>0</v>
      </c>
      <c r="BR189" s="14">
        <v>0</v>
      </c>
      <c r="BS189" s="14">
        <v>0</v>
      </c>
      <c r="BT189" s="14">
        <v>1</v>
      </c>
      <c r="BU189" s="14">
        <v>0</v>
      </c>
      <c r="BV189" s="14">
        <f t="shared" si="83"/>
        <v>3</v>
      </c>
      <c r="BW189" s="14">
        <v>4</v>
      </c>
      <c r="BX189" s="14">
        <v>0</v>
      </c>
      <c r="BY189" s="14">
        <v>0</v>
      </c>
      <c r="BZ189" s="14">
        <v>0</v>
      </c>
      <c r="CA189" s="14">
        <v>0</v>
      </c>
      <c r="CB189" s="14">
        <v>0</v>
      </c>
      <c r="CC189" s="14">
        <v>0</v>
      </c>
      <c r="CD189" s="14">
        <v>0</v>
      </c>
      <c r="CE189" s="14">
        <v>0</v>
      </c>
      <c r="CF189" s="14">
        <f t="shared" si="84"/>
        <v>0</v>
      </c>
      <c r="CG189" s="14">
        <v>5</v>
      </c>
      <c r="CH189" s="14">
        <v>5</v>
      </c>
      <c r="CI189" s="14">
        <v>5</v>
      </c>
      <c r="CJ189" s="14">
        <v>1</v>
      </c>
      <c r="CK189" s="14">
        <f t="shared" si="85"/>
        <v>16</v>
      </c>
      <c r="CL189" s="14">
        <v>0</v>
      </c>
      <c r="CN189" s="14">
        <v>2</v>
      </c>
      <c r="CO189" s="14">
        <v>1</v>
      </c>
      <c r="CP189" s="14">
        <v>1</v>
      </c>
      <c r="CQ189" s="14">
        <v>1</v>
      </c>
      <c r="CR189" s="14">
        <v>1</v>
      </c>
      <c r="CS189" s="14">
        <v>1</v>
      </c>
      <c r="CT189" s="14">
        <v>85</v>
      </c>
      <c r="CU189" s="14">
        <v>1</v>
      </c>
      <c r="CV189" s="14">
        <v>1</v>
      </c>
      <c r="CW189" s="14">
        <v>1</v>
      </c>
      <c r="CX189" s="14">
        <v>1</v>
      </c>
      <c r="CY189" s="14">
        <v>1</v>
      </c>
      <c r="CZ189" s="14">
        <v>1</v>
      </c>
      <c r="DA189" s="14">
        <f t="shared" si="86"/>
        <v>6</v>
      </c>
      <c r="DB189" s="14">
        <v>1</v>
      </c>
      <c r="DC189" s="14">
        <v>1</v>
      </c>
      <c r="DD189" s="14">
        <v>1</v>
      </c>
      <c r="DE189" s="14">
        <v>1</v>
      </c>
      <c r="DF189" s="14">
        <v>1</v>
      </c>
      <c r="DG189" s="14">
        <v>1</v>
      </c>
      <c r="DH189" s="14">
        <f t="shared" si="87"/>
        <v>6</v>
      </c>
      <c r="DI189" s="14">
        <f t="shared" si="88"/>
        <v>0</v>
      </c>
      <c r="DJ189" s="14">
        <v>1</v>
      </c>
      <c r="DK189" s="14">
        <v>1</v>
      </c>
      <c r="DL189" s="14">
        <v>1</v>
      </c>
      <c r="DM189" s="14">
        <v>1</v>
      </c>
      <c r="DN189" s="14">
        <v>1</v>
      </c>
      <c r="DO189" s="14">
        <v>1</v>
      </c>
      <c r="DP189" s="14">
        <v>1</v>
      </c>
      <c r="DQ189" s="14">
        <v>1</v>
      </c>
      <c r="DR189" s="14">
        <f t="shared" si="89"/>
        <v>8</v>
      </c>
      <c r="DS189" s="14">
        <v>1</v>
      </c>
      <c r="DT189" s="14">
        <v>1</v>
      </c>
      <c r="DU189" s="14">
        <v>1</v>
      </c>
      <c r="DV189" s="14">
        <v>1</v>
      </c>
      <c r="DW189" s="14">
        <v>1</v>
      </c>
      <c r="DX189" s="14">
        <v>1</v>
      </c>
      <c r="DY189" s="14">
        <v>1</v>
      </c>
      <c r="DZ189" s="14">
        <v>1</v>
      </c>
      <c r="EA189" s="14">
        <f t="shared" si="90"/>
        <v>8</v>
      </c>
      <c r="EB189" s="14">
        <f t="shared" si="91"/>
        <v>0</v>
      </c>
      <c r="EC189" s="14">
        <v>0</v>
      </c>
      <c r="ED189" s="14">
        <v>0</v>
      </c>
      <c r="EF189" s="14">
        <v>5</v>
      </c>
      <c r="EG189" s="14">
        <v>5</v>
      </c>
      <c r="EH189" s="14">
        <v>5</v>
      </c>
      <c r="EI189" s="14">
        <v>5</v>
      </c>
      <c r="EJ189" s="14">
        <f t="shared" si="93"/>
        <v>20</v>
      </c>
    </row>
    <row r="190" spans="1:250" s="14" customFormat="1">
      <c r="A190" s="14">
        <v>181</v>
      </c>
      <c r="B190" s="61">
        <v>1</v>
      </c>
      <c r="C190" s="60">
        <v>1</v>
      </c>
      <c r="D190" s="14">
        <v>1</v>
      </c>
      <c r="E190" s="14">
        <v>2</v>
      </c>
      <c r="F190" s="14" t="s">
        <v>1955</v>
      </c>
      <c r="G190" s="14" t="s">
        <v>2100</v>
      </c>
      <c r="H190" s="14" t="s">
        <v>1977</v>
      </c>
      <c r="I190" s="14" t="s">
        <v>1928</v>
      </c>
      <c r="J190" s="14" t="s">
        <v>2454</v>
      </c>
      <c r="K190" s="1" t="s">
        <v>4076</v>
      </c>
      <c r="L190" s="14">
        <v>6</v>
      </c>
      <c r="M190" s="14">
        <v>12</v>
      </c>
      <c r="N190" s="14">
        <v>12</v>
      </c>
      <c r="O190" s="14" t="s">
        <v>4077</v>
      </c>
      <c r="P190" s="14" t="s">
        <v>4078</v>
      </c>
      <c r="Q190" s="14" t="s">
        <v>4079</v>
      </c>
      <c r="R190" s="14" t="s">
        <v>2469</v>
      </c>
      <c r="S190" s="14" t="s">
        <v>3118</v>
      </c>
      <c r="T190" s="14" t="s">
        <v>4080</v>
      </c>
      <c r="U190" s="14" t="s">
        <v>4081</v>
      </c>
      <c r="V190" s="14" t="s">
        <v>4082</v>
      </c>
      <c r="W190" s="14" t="s">
        <v>2844</v>
      </c>
      <c r="X190" s="14" t="s">
        <v>2357</v>
      </c>
      <c r="Y190" s="14" t="s">
        <v>2904</v>
      </c>
      <c r="Z190" s="14" t="s">
        <v>4083</v>
      </c>
      <c r="AX190" s="14">
        <v>2</v>
      </c>
      <c r="AY190" s="14">
        <v>0</v>
      </c>
      <c r="AZ190" s="14">
        <v>1</v>
      </c>
      <c r="BA190" s="14">
        <v>6</v>
      </c>
      <c r="BC190" s="14">
        <v>81</v>
      </c>
      <c r="BD190" s="14">
        <v>1</v>
      </c>
      <c r="BE190" s="14">
        <v>1</v>
      </c>
      <c r="BF190" s="14">
        <v>1</v>
      </c>
      <c r="BG190" s="14">
        <v>2</v>
      </c>
      <c r="BH190" s="14">
        <v>170.2</v>
      </c>
      <c r="BI190" s="14">
        <v>36.700000000000003</v>
      </c>
      <c r="BJ190" s="14">
        <v>1</v>
      </c>
      <c r="BK190" s="14">
        <v>2</v>
      </c>
      <c r="BL190" s="14">
        <v>4</v>
      </c>
      <c r="BM190" s="14">
        <v>3</v>
      </c>
      <c r="BN190" s="14">
        <v>0</v>
      </c>
      <c r="BO190" s="14">
        <f>IF(BC190&gt;=85,1,0)</f>
        <v>0</v>
      </c>
      <c r="BP190" s="14">
        <f>IF(BD190=1,1,0)</f>
        <v>1</v>
      </c>
      <c r="BQ190" s="14">
        <v>1</v>
      </c>
      <c r="BR190" s="14">
        <v>0</v>
      </c>
      <c r="BS190" s="14">
        <v>1</v>
      </c>
      <c r="BT190" s="14">
        <v>1</v>
      </c>
      <c r="BU190" s="14">
        <v>1</v>
      </c>
      <c r="BV190" s="14">
        <f t="shared" si="83"/>
        <v>5</v>
      </c>
      <c r="BW190" s="14">
        <v>3</v>
      </c>
      <c r="BX190" s="14">
        <v>0</v>
      </c>
      <c r="BY190" s="14">
        <v>0</v>
      </c>
      <c r="BZ190" s="14">
        <v>0</v>
      </c>
      <c r="CA190" s="14">
        <v>0</v>
      </c>
      <c r="CB190" s="14">
        <v>0</v>
      </c>
      <c r="CC190" s="14">
        <v>0</v>
      </c>
      <c r="CD190" s="14">
        <v>0</v>
      </c>
      <c r="CE190" s="14">
        <v>0</v>
      </c>
      <c r="CF190" s="14">
        <f t="shared" si="84"/>
        <v>0</v>
      </c>
      <c r="CG190" s="14">
        <v>5</v>
      </c>
      <c r="CH190" s="14">
        <v>5</v>
      </c>
      <c r="CI190" s="14">
        <v>5</v>
      </c>
      <c r="CJ190" s="14">
        <v>5</v>
      </c>
      <c r="CK190" s="14">
        <f t="shared" si="85"/>
        <v>20</v>
      </c>
      <c r="CL190" s="14">
        <v>0</v>
      </c>
      <c r="CM190" s="14">
        <v>1</v>
      </c>
      <c r="CN190" s="14">
        <v>0</v>
      </c>
      <c r="CO190" s="14">
        <v>2</v>
      </c>
      <c r="CP190" s="14">
        <v>1</v>
      </c>
      <c r="CQ190" s="14">
        <v>2</v>
      </c>
      <c r="CR190" s="14">
        <v>1</v>
      </c>
      <c r="CS190" s="14">
        <v>2</v>
      </c>
      <c r="CT190" s="14">
        <v>60</v>
      </c>
      <c r="CU190" s="14">
        <v>1</v>
      </c>
      <c r="CV190" s="14">
        <v>1</v>
      </c>
      <c r="CW190" s="14">
        <v>1</v>
      </c>
      <c r="CX190" s="14">
        <v>1</v>
      </c>
      <c r="CY190" s="14">
        <v>1</v>
      </c>
      <c r="CZ190" s="14">
        <v>1</v>
      </c>
      <c r="DA190" s="14">
        <f t="shared" si="86"/>
        <v>6</v>
      </c>
      <c r="DB190" s="14">
        <v>1</v>
      </c>
      <c r="DC190" s="14">
        <v>1</v>
      </c>
      <c r="DD190" s="14">
        <v>1</v>
      </c>
      <c r="DE190" s="14">
        <v>1</v>
      </c>
      <c r="DF190" s="14">
        <v>1</v>
      </c>
      <c r="DG190" s="14">
        <v>1</v>
      </c>
      <c r="DH190" s="14">
        <f t="shared" si="87"/>
        <v>6</v>
      </c>
      <c r="DI190" s="14">
        <f t="shared" si="88"/>
        <v>0</v>
      </c>
      <c r="DJ190" s="14">
        <v>1</v>
      </c>
      <c r="DK190" s="14">
        <v>0</v>
      </c>
      <c r="DL190" s="14">
        <v>0</v>
      </c>
      <c r="DM190" s="14">
        <v>0</v>
      </c>
      <c r="DN190" s="14">
        <v>0</v>
      </c>
      <c r="DO190" s="14">
        <v>1</v>
      </c>
      <c r="DP190" s="14">
        <v>1</v>
      </c>
      <c r="DQ190" s="14">
        <v>1</v>
      </c>
      <c r="DR190" s="14">
        <f t="shared" si="89"/>
        <v>4</v>
      </c>
      <c r="DS190" s="14">
        <v>1</v>
      </c>
      <c r="DT190" s="14">
        <v>0</v>
      </c>
      <c r="DU190" s="14">
        <v>0</v>
      </c>
      <c r="DV190" s="14">
        <v>0</v>
      </c>
      <c r="DW190" s="14">
        <v>0</v>
      </c>
      <c r="DX190" s="14">
        <v>1</v>
      </c>
      <c r="DY190" s="14">
        <v>1</v>
      </c>
      <c r="DZ190" s="14">
        <v>1</v>
      </c>
      <c r="EA190" s="14">
        <f t="shared" si="90"/>
        <v>4</v>
      </c>
      <c r="EB190" s="14">
        <f t="shared" si="91"/>
        <v>0</v>
      </c>
      <c r="EC190" s="14">
        <v>0</v>
      </c>
      <c r="ED190" s="14">
        <v>0</v>
      </c>
      <c r="EE190" s="14">
        <f>SUM(EC190:ED190)</f>
        <v>0</v>
      </c>
      <c r="EF190" s="14">
        <v>3</v>
      </c>
      <c r="EG190" s="14">
        <v>3</v>
      </c>
      <c r="EH190" s="14">
        <v>3</v>
      </c>
      <c r="EI190" s="14">
        <v>3</v>
      </c>
      <c r="EJ190" s="14">
        <f t="shared" si="93"/>
        <v>12</v>
      </c>
    </row>
    <row r="191" spans="1:250" s="14" customFormat="1">
      <c r="A191" s="14">
        <v>182</v>
      </c>
      <c r="B191" s="14">
        <v>1</v>
      </c>
      <c r="C191" s="60">
        <v>0</v>
      </c>
      <c r="D191" s="14">
        <v>1</v>
      </c>
      <c r="E191" s="14">
        <v>1</v>
      </c>
      <c r="F191" s="14" t="s">
        <v>3087</v>
      </c>
      <c r="G191" s="14" t="s">
        <v>2100</v>
      </c>
      <c r="H191" s="14" t="s">
        <v>2322</v>
      </c>
      <c r="I191" s="14" t="s">
        <v>1928</v>
      </c>
      <c r="J191" s="14" t="s">
        <v>1977</v>
      </c>
      <c r="K191" s="14" t="s">
        <v>3088</v>
      </c>
      <c r="L191" s="14">
        <v>6</v>
      </c>
      <c r="M191" s="14">
        <v>9</v>
      </c>
      <c r="N191" s="14">
        <v>22</v>
      </c>
      <c r="O191" s="14" t="s">
        <v>3089</v>
      </c>
      <c r="P191" s="14" t="s">
        <v>3090</v>
      </c>
      <c r="Q191" s="14" t="s">
        <v>3091</v>
      </c>
      <c r="R191" s="14" t="s">
        <v>3092</v>
      </c>
      <c r="S191" s="14" t="s">
        <v>3093</v>
      </c>
      <c r="T191" s="14" t="s">
        <v>3067</v>
      </c>
      <c r="U191" s="14" t="s">
        <v>3094</v>
      </c>
      <c r="V191" s="14" t="s">
        <v>2995</v>
      </c>
      <c r="W191" s="14" t="s">
        <v>3095</v>
      </c>
      <c r="X191" s="14" t="s">
        <v>3096</v>
      </c>
      <c r="Y191" s="14" t="s">
        <v>3097</v>
      </c>
      <c r="Z191" s="14" t="s">
        <v>3098</v>
      </c>
      <c r="AA191" s="14" t="s">
        <v>3099</v>
      </c>
      <c r="AB191" s="14" t="s">
        <v>3100</v>
      </c>
      <c r="AC191" s="14" t="s">
        <v>3101</v>
      </c>
      <c r="AD191" s="14" t="s">
        <v>2541</v>
      </c>
      <c r="AE191" s="14" t="s">
        <v>2474</v>
      </c>
      <c r="AF191" s="14" t="s">
        <v>3102</v>
      </c>
      <c r="AG191" s="14" t="s">
        <v>3103</v>
      </c>
      <c r="AH191" s="14" t="s">
        <v>3104</v>
      </c>
      <c r="AI191" s="14" t="s">
        <v>3054</v>
      </c>
      <c r="AJ191" s="14" t="s">
        <v>3105</v>
      </c>
      <c r="AX191" s="14">
        <v>2</v>
      </c>
      <c r="AY191" s="14">
        <v>1</v>
      </c>
      <c r="AZ191" s="14">
        <v>2</v>
      </c>
      <c r="BB191" s="14">
        <v>60</v>
      </c>
      <c r="BC191" s="14">
        <v>58</v>
      </c>
      <c r="BD191" s="14">
        <v>0</v>
      </c>
      <c r="BE191" s="14">
        <v>1</v>
      </c>
      <c r="BF191" s="14">
        <v>1</v>
      </c>
      <c r="BG191" s="14">
        <v>4</v>
      </c>
      <c r="BH191" s="14">
        <v>152.4</v>
      </c>
      <c r="BI191" s="14">
        <v>21.48</v>
      </c>
      <c r="BJ191" s="14">
        <v>3</v>
      </c>
      <c r="BK191" s="14">
        <v>4</v>
      </c>
      <c r="BL191" s="14">
        <v>2</v>
      </c>
      <c r="BM191" s="14">
        <v>1</v>
      </c>
      <c r="BN191" s="14">
        <v>0</v>
      </c>
      <c r="BO191" s="14">
        <f>IF(BE191&gt;=85,1,0)</f>
        <v>0</v>
      </c>
      <c r="BP191" s="14">
        <f>IF(BF191=1,1,0)</f>
        <v>1</v>
      </c>
      <c r="BQ191" s="14">
        <v>0</v>
      </c>
      <c r="BR191" s="14">
        <v>0</v>
      </c>
      <c r="BS191" s="14">
        <v>0</v>
      </c>
      <c r="BT191" s="14">
        <v>1</v>
      </c>
      <c r="BU191" s="14">
        <v>0</v>
      </c>
      <c r="BV191" s="14">
        <v>4</v>
      </c>
      <c r="BW191" s="14">
        <v>3</v>
      </c>
      <c r="BX191" s="14">
        <v>0</v>
      </c>
      <c r="BY191" s="14">
        <v>0</v>
      </c>
      <c r="BZ191" s="14">
        <v>0</v>
      </c>
      <c r="CA191" s="14">
        <v>0</v>
      </c>
      <c r="CB191" s="14">
        <v>0</v>
      </c>
      <c r="CC191" s="14">
        <v>0</v>
      </c>
      <c r="CD191" s="14">
        <v>0</v>
      </c>
      <c r="CE191" s="14">
        <v>0</v>
      </c>
      <c r="CF191" s="14">
        <f t="shared" si="84"/>
        <v>0</v>
      </c>
      <c r="CG191" s="14">
        <v>4</v>
      </c>
      <c r="CH191" s="14">
        <v>3</v>
      </c>
      <c r="CI191" s="14">
        <v>3</v>
      </c>
      <c r="CJ191" s="14">
        <v>4</v>
      </c>
      <c r="CK191" s="14">
        <f t="shared" si="85"/>
        <v>14</v>
      </c>
      <c r="CL191" s="14">
        <v>1</v>
      </c>
      <c r="CM191" s="14">
        <v>4</v>
      </c>
      <c r="CN191" s="14">
        <v>1</v>
      </c>
      <c r="CO191" s="14">
        <v>2</v>
      </c>
      <c r="CP191" s="14">
        <v>1</v>
      </c>
      <c r="CQ191" s="14">
        <v>1</v>
      </c>
      <c r="CR191" s="14">
        <v>2</v>
      </c>
      <c r="CS191" s="14">
        <v>2</v>
      </c>
      <c r="CT191" s="14">
        <v>60</v>
      </c>
      <c r="CU191" s="14">
        <v>1</v>
      </c>
      <c r="CV191" s="14">
        <v>1</v>
      </c>
      <c r="CW191" s="14">
        <v>1</v>
      </c>
      <c r="CX191" s="14">
        <v>1</v>
      </c>
      <c r="CY191" s="14">
        <v>1</v>
      </c>
      <c r="CZ191" s="14">
        <v>1</v>
      </c>
      <c r="DA191" s="14">
        <f t="shared" si="86"/>
        <v>6</v>
      </c>
      <c r="DB191" s="14">
        <v>1</v>
      </c>
      <c r="DC191" s="14">
        <v>1</v>
      </c>
      <c r="DD191" s="14">
        <v>1</v>
      </c>
      <c r="DE191" s="14">
        <v>1</v>
      </c>
      <c r="DF191" s="14">
        <v>1</v>
      </c>
      <c r="DG191" s="14">
        <v>1</v>
      </c>
      <c r="DH191" s="14">
        <f t="shared" si="87"/>
        <v>6</v>
      </c>
      <c r="DI191" s="14">
        <f t="shared" si="88"/>
        <v>0</v>
      </c>
      <c r="DJ191" s="14">
        <v>1</v>
      </c>
      <c r="DK191" s="14">
        <v>1</v>
      </c>
      <c r="DL191" s="14">
        <v>1</v>
      </c>
      <c r="DM191" s="14">
        <v>1</v>
      </c>
      <c r="DN191" s="14">
        <v>1</v>
      </c>
      <c r="DO191" s="14">
        <v>1</v>
      </c>
      <c r="DP191" s="14">
        <v>1</v>
      </c>
      <c r="DQ191" s="14">
        <v>1</v>
      </c>
      <c r="DR191" s="14">
        <f t="shared" si="89"/>
        <v>8</v>
      </c>
      <c r="DS191" s="14">
        <v>1</v>
      </c>
      <c r="DT191" s="14">
        <v>1</v>
      </c>
      <c r="DU191" s="14">
        <v>1</v>
      </c>
      <c r="DV191" s="14">
        <v>1</v>
      </c>
      <c r="DW191" s="14">
        <v>1</v>
      </c>
      <c r="DX191" s="14">
        <v>1</v>
      </c>
      <c r="DY191" s="14">
        <v>1</v>
      </c>
      <c r="DZ191" s="14">
        <v>1</v>
      </c>
      <c r="EA191" s="14">
        <f t="shared" si="90"/>
        <v>8</v>
      </c>
      <c r="EB191" s="14">
        <f t="shared" si="91"/>
        <v>0</v>
      </c>
      <c r="EC191" s="14">
        <v>0</v>
      </c>
      <c r="ED191" s="14">
        <v>0</v>
      </c>
      <c r="EE191" s="14">
        <f>SUM(EC191:ED191)</f>
        <v>0</v>
      </c>
      <c r="EF191" s="14">
        <v>5</v>
      </c>
      <c r="EG191" s="14">
        <v>5</v>
      </c>
      <c r="EH191" s="14">
        <v>5</v>
      </c>
      <c r="EI191" s="14">
        <v>5</v>
      </c>
      <c r="EJ191" s="14">
        <f t="shared" si="93"/>
        <v>20</v>
      </c>
    </row>
    <row r="192" spans="1:250" s="14" customFormat="1">
      <c r="A192" s="14">
        <v>183</v>
      </c>
      <c r="B192" s="61">
        <v>1</v>
      </c>
      <c r="C192" s="60">
        <v>1</v>
      </c>
      <c r="D192" s="14">
        <v>1</v>
      </c>
      <c r="E192" s="14">
        <v>2</v>
      </c>
      <c r="F192" s="14" t="s">
        <v>4626</v>
      </c>
      <c r="G192" s="14" t="s">
        <v>2717</v>
      </c>
      <c r="H192" s="14" t="s">
        <v>2048</v>
      </c>
      <c r="I192" s="14" t="s">
        <v>2100</v>
      </c>
      <c r="J192" s="14" t="s">
        <v>1928</v>
      </c>
      <c r="K192" s="1" t="s">
        <v>4627</v>
      </c>
      <c r="L192" s="14">
        <v>5</v>
      </c>
      <c r="M192" s="14">
        <v>11</v>
      </c>
      <c r="N192" s="14">
        <v>11</v>
      </c>
      <c r="O192" s="14" t="s">
        <v>4628</v>
      </c>
      <c r="P192" s="14" t="s">
        <v>3615</v>
      </c>
      <c r="Q192" s="14" t="s">
        <v>2437</v>
      </c>
      <c r="R192" s="14" t="s">
        <v>2459</v>
      </c>
      <c r="S192" s="14" t="s">
        <v>2781</v>
      </c>
      <c r="T192" s="14" t="s">
        <v>4629</v>
      </c>
      <c r="U192" s="14" t="s">
        <v>4630</v>
      </c>
      <c r="V192" s="14" t="s">
        <v>4631</v>
      </c>
      <c r="W192" s="14" t="s">
        <v>3044</v>
      </c>
      <c r="X192" s="14" t="s">
        <v>3083</v>
      </c>
      <c r="Y192" s="14" t="s">
        <v>2931</v>
      </c>
      <c r="AX192" s="14">
        <v>2</v>
      </c>
      <c r="AY192" s="14">
        <v>0</v>
      </c>
      <c r="AZ192" s="14">
        <v>1</v>
      </c>
      <c r="BA192" s="14">
        <v>6</v>
      </c>
      <c r="BC192" s="14">
        <v>76</v>
      </c>
      <c r="BD192" s="14">
        <v>0</v>
      </c>
      <c r="BE192" s="14">
        <v>2</v>
      </c>
      <c r="BF192" s="14">
        <v>3</v>
      </c>
      <c r="BG192" s="14">
        <v>2</v>
      </c>
      <c r="BH192" s="14">
        <v>154.9</v>
      </c>
      <c r="BI192" s="14">
        <v>30.23</v>
      </c>
      <c r="BJ192" s="14">
        <v>1</v>
      </c>
      <c r="BK192" s="14">
        <v>0</v>
      </c>
      <c r="BL192" s="14">
        <v>2</v>
      </c>
      <c r="BM192" s="14">
        <v>3</v>
      </c>
      <c r="BN192" s="14">
        <v>0</v>
      </c>
      <c r="BO192" s="14">
        <f>IF(BC192&gt;=85,1,0)</f>
        <v>0</v>
      </c>
      <c r="BP192" s="14">
        <f>IF(BD192=1,1,0)</f>
        <v>0</v>
      </c>
      <c r="BQ192" s="14">
        <v>1</v>
      </c>
      <c r="BR192" s="14">
        <v>1</v>
      </c>
      <c r="BS192" s="14">
        <v>1</v>
      </c>
      <c r="BT192" s="14">
        <v>1</v>
      </c>
      <c r="BU192" s="14">
        <v>1</v>
      </c>
      <c r="BV192" s="14">
        <f>SUM(BO192:BU192)</f>
        <v>5</v>
      </c>
      <c r="BW192" s="14">
        <v>5</v>
      </c>
      <c r="BX192" s="14">
        <v>1</v>
      </c>
      <c r="BY192" s="14">
        <v>1</v>
      </c>
      <c r="BZ192" s="14">
        <v>1</v>
      </c>
      <c r="CA192" s="14">
        <v>1</v>
      </c>
      <c r="CB192" s="14">
        <v>1</v>
      </c>
      <c r="CC192" s="14">
        <v>1</v>
      </c>
      <c r="CD192" s="14">
        <v>1</v>
      </c>
      <c r="CE192" s="14">
        <v>1</v>
      </c>
      <c r="CF192" s="14">
        <f t="shared" si="84"/>
        <v>8</v>
      </c>
      <c r="CG192" s="14">
        <v>1</v>
      </c>
      <c r="CH192" s="14">
        <v>1</v>
      </c>
      <c r="CI192" s="14">
        <v>1</v>
      </c>
      <c r="CJ192" s="14">
        <v>1</v>
      </c>
      <c r="CK192" s="14">
        <f t="shared" si="85"/>
        <v>4</v>
      </c>
      <c r="CL192" s="14">
        <v>0</v>
      </c>
      <c r="CM192" s="14">
        <v>4</v>
      </c>
      <c r="CN192" s="14">
        <v>0</v>
      </c>
      <c r="CO192" s="14">
        <v>4</v>
      </c>
      <c r="CP192" s="14">
        <v>5</v>
      </c>
      <c r="CQ192" s="14">
        <v>5</v>
      </c>
      <c r="CR192" s="14">
        <v>4</v>
      </c>
      <c r="CS192" s="14">
        <v>4</v>
      </c>
      <c r="CT192" s="14">
        <v>20</v>
      </c>
      <c r="CU192" s="14">
        <v>1</v>
      </c>
      <c r="CV192" s="14">
        <v>1</v>
      </c>
      <c r="CW192" s="14">
        <v>1</v>
      </c>
      <c r="CX192" s="14">
        <v>1</v>
      </c>
      <c r="CY192" s="14">
        <v>1</v>
      </c>
      <c r="CZ192" s="14">
        <v>1</v>
      </c>
      <c r="DA192" s="14">
        <f t="shared" si="86"/>
        <v>6</v>
      </c>
      <c r="DB192" s="14">
        <v>0</v>
      </c>
      <c r="DC192" s="14">
        <v>0</v>
      </c>
      <c r="DD192" s="14">
        <v>0</v>
      </c>
      <c r="DE192" s="14">
        <v>0</v>
      </c>
      <c r="DF192" s="14">
        <v>0</v>
      </c>
      <c r="DG192" s="14">
        <v>1</v>
      </c>
      <c r="DH192" s="14">
        <f t="shared" si="87"/>
        <v>1</v>
      </c>
      <c r="DI192" s="14">
        <f t="shared" si="88"/>
        <v>-5</v>
      </c>
      <c r="DJ192" s="14">
        <v>1</v>
      </c>
      <c r="DK192" s="14">
        <v>0</v>
      </c>
      <c r="DL192" s="14">
        <v>0</v>
      </c>
      <c r="DM192" s="14">
        <v>0</v>
      </c>
      <c r="DN192" s="14">
        <v>1</v>
      </c>
      <c r="DO192" s="14">
        <v>0</v>
      </c>
      <c r="DP192" s="14">
        <v>0</v>
      </c>
      <c r="DQ192" s="14">
        <v>0</v>
      </c>
      <c r="DR192" s="14">
        <f t="shared" si="89"/>
        <v>2</v>
      </c>
      <c r="DS192" s="14">
        <v>1</v>
      </c>
      <c r="DT192" s="14">
        <v>0</v>
      </c>
      <c r="DU192" s="14">
        <v>0</v>
      </c>
      <c r="DV192" s="14">
        <v>0</v>
      </c>
      <c r="DW192" s="14">
        <v>0</v>
      </c>
      <c r="DX192" s="14">
        <v>0</v>
      </c>
      <c r="DY192" s="14">
        <v>0</v>
      </c>
      <c r="DZ192" s="14">
        <v>0</v>
      </c>
      <c r="EA192" s="14">
        <f t="shared" si="90"/>
        <v>1</v>
      </c>
      <c r="EB192" s="14">
        <f t="shared" si="91"/>
        <v>-1</v>
      </c>
      <c r="EC192" s="14">
        <v>3</v>
      </c>
      <c r="ED192" s="14">
        <v>3</v>
      </c>
      <c r="EE192" s="14">
        <f>SUM(EC192:ED192)</f>
        <v>6</v>
      </c>
      <c r="EF192" s="14">
        <v>5</v>
      </c>
      <c r="EG192" s="14">
        <v>5</v>
      </c>
      <c r="EH192" s="14">
        <v>5</v>
      </c>
      <c r="EI192" s="14">
        <v>5</v>
      </c>
      <c r="EJ192" s="14">
        <f t="shared" si="93"/>
        <v>20</v>
      </c>
    </row>
    <row r="193" spans="1:250" s="14" customFormat="1">
      <c r="A193" s="14">
        <v>184</v>
      </c>
      <c r="B193" s="14">
        <v>2</v>
      </c>
      <c r="C193" s="60">
        <v>0</v>
      </c>
      <c r="D193" s="14">
        <v>1</v>
      </c>
      <c r="E193" s="14">
        <v>1</v>
      </c>
      <c r="F193" s="60" t="s">
        <v>2100</v>
      </c>
      <c r="G193" s="14" t="s">
        <v>1928</v>
      </c>
      <c r="L193" s="14">
        <v>2</v>
      </c>
      <c r="M193" s="14">
        <v>2</v>
      </c>
      <c r="N193" s="14">
        <v>4</v>
      </c>
      <c r="O193" s="14" t="s">
        <v>2808</v>
      </c>
      <c r="P193" s="14" t="s">
        <v>2809</v>
      </c>
      <c r="Q193" s="14" t="s">
        <v>2810</v>
      </c>
      <c r="R193" s="14" t="s">
        <v>2811</v>
      </c>
      <c r="AX193" s="14">
        <v>2</v>
      </c>
      <c r="AY193" s="14">
        <v>1</v>
      </c>
      <c r="AZ193" s="14">
        <v>2</v>
      </c>
      <c r="BB193" s="14">
        <v>35</v>
      </c>
      <c r="BC193" s="14">
        <v>55</v>
      </c>
      <c r="BD193" s="14">
        <v>0</v>
      </c>
      <c r="BE193" s="14">
        <v>2</v>
      </c>
      <c r="BF193" s="14">
        <v>1</v>
      </c>
      <c r="BG193" s="14">
        <v>1</v>
      </c>
      <c r="BH193" s="14">
        <v>165.1</v>
      </c>
      <c r="BI193" s="14">
        <v>53.34</v>
      </c>
      <c r="BJ193" s="14">
        <v>0</v>
      </c>
      <c r="BK193" s="14">
        <v>0</v>
      </c>
      <c r="CL193" s="14">
        <v>2</v>
      </c>
      <c r="CM193" s="14">
        <v>5</v>
      </c>
      <c r="CN193" s="14">
        <v>0</v>
      </c>
    </row>
    <row r="194" spans="1:250" s="14" customFormat="1">
      <c r="A194" s="14">
        <v>185</v>
      </c>
      <c r="B194" s="14">
        <v>1</v>
      </c>
      <c r="C194" s="60">
        <v>1</v>
      </c>
      <c r="D194" s="14">
        <v>2</v>
      </c>
      <c r="E194" s="14">
        <v>2</v>
      </c>
      <c r="L194" s="14">
        <v>0</v>
      </c>
      <c r="M194" s="14">
        <v>0</v>
      </c>
      <c r="N194" s="14">
        <v>0</v>
      </c>
      <c r="AX194" s="14">
        <v>2</v>
      </c>
      <c r="AY194" s="14">
        <v>1</v>
      </c>
      <c r="AZ194" s="14">
        <v>2</v>
      </c>
      <c r="BA194" s="14">
        <v>2</v>
      </c>
      <c r="BC194" s="14">
        <v>29</v>
      </c>
      <c r="BD194" s="14">
        <v>0</v>
      </c>
      <c r="BE194" s="14">
        <v>4</v>
      </c>
      <c r="BF194" s="14">
        <v>1</v>
      </c>
      <c r="BG194" s="14">
        <v>3</v>
      </c>
      <c r="BH194" s="14">
        <v>160</v>
      </c>
      <c r="BI194" s="14">
        <v>21.26</v>
      </c>
      <c r="BJ194" s="14">
        <v>0</v>
      </c>
      <c r="BK194" s="14">
        <v>0</v>
      </c>
      <c r="BL194" s="14">
        <v>4</v>
      </c>
      <c r="BM194" s="14">
        <v>1</v>
      </c>
      <c r="BN194" s="14">
        <v>0</v>
      </c>
      <c r="BO194" s="14">
        <f>IF(BE194&gt;=85,1,0)</f>
        <v>0</v>
      </c>
      <c r="BP194" s="14">
        <f>IF(BF194=1,1,0)</f>
        <v>1</v>
      </c>
      <c r="BQ194" s="14">
        <v>0</v>
      </c>
      <c r="BR194" s="14">
        <v>0</v>
      </c>
      <c r="BS194" s="14">
        <v>0</v>
      </c>
      <c r="BT194" s="14">
        <v>1</v>
      </c>
      <c r="BU194" s="14">
        <v>0</v>
      </c>
      <c r="BV194" s="14">
        <f t="shared" ref="BV194:BV199" si="94">SUM(BO194:BU194)</f>
        <v>2</v>
      </c>
      <c r="BW194" s="14">
        <v>1</v>
      </c>
      <c r="BX194" s="14">
        <v>0</v>
      </c>
      <c r="BY194" s="14">
        <v>0</v>
      </c>
      <c r="BZ194" s="14">
        <v>0</v>
      </c>
      <c r="CA194" s="14">
        <v>0</v>
      </c>
      <c r="CB194" s="14">
        <v>0</v>
      </c>
      <c r="CC194" s="14">
        <v>0</v>
      </c>
      <c r="CD194" s="14">
        <v>0</v>
      </c>
      <c r="CE194" s="14">
        <v>0</v>
      </c>
      <c r="CF194" s="14">
        <f t="shared" ref="CF194:CF199" si="95">SUM(BX194:CE194)</f>
        <v>0</v>
      </c>
      <c r="CG194" s="14">
        <v>4</v>
      </c>
      <c r="CH194" s="14">
        <v>5</v>
      </c>
      <c r="CI194" s="14">
        <v>5</v>
      </c>
      <c r="CJ194" s="14">
        <v>1</v>
      </c>
      <c r="CK194" s="14">
        <f t="shared" ref="CK194:CK199" si="96">SUM(CG194:CJ194)</f>
        <v>15</v>
      </c>
      <c r="CL194" s="14">
        <v>0</v>
      </c>
      <c r="CM194" s="14">
        <v>1</v>
      </c>
      <c r="CN194" s="14">
        <v>0</v>
      </c>
      <c r="CO194" s="14">
        <v>1</v>
      </c>
      <c r="CP194" s="14">
        <v>1</v>
      </c>
      <c r="CQ194" s="14">
        <v>1</v>
      </c>
      <c r="CR194" s="14">
        <v>1</v>
      </c>
      <c r="CS194" s="14">
        <v>1</v>
      </c>
      <c r="CT194" s="14">
        <v>95</v>
      </c>
      <c r="CU194" s="14">
        <v>1</v>
      </c>
      <c r="CV194" s="14">
        <v>1</v>
      </c>
      <c r="CW194" s="14">
        <v>1</v>
      </c>
      <c r="CX194" s="14">
        <v>1</v>
      </c>
      <c r="CY194" s="14">
        <v>1</v>
      </c>
      <c r="CZ194" s="14">
        <v>1</v>
      </c>
      <c r="DA194" s="14">
        <f t="shared" ref="DA194:DA216" si="97">SUM(CU194:CZ194)</f>
        <v>6</v>
      </c>
      <c r="DB194" s="14">
        <v>1</v>
      </c>
      <c r="DC194" s="14">
        <v>1</v>
      </c>
      <c r="DD194" s="14">
        <v>1</v>
      </c>
      <c r="DE194" s="14">
        <v>1</v>
      </c>
      <c r="DF194" s="14">
        <v>1</v>
      </c>
      <c r="DG194" s="14">
        <v>1</v>
      </c>
      <c r="DH194" s="14">
        <f t="shared" ref="DH194:DH216" si="98">SUM(DB194:DG194)</f>
        <v>6</v>
      </c>
      <c r="DI194" s="14">
        <f t="shared" ref="DI194:DI216" si="99">DH194-DA194</f>
        <v>0</v>
      </c>
      <c r="DJ194" s="14">
        <v>1</v>
      </c>
      <c r="DK194" s="14">
        <v>1</v>
      </c>
      <c r="DL194" s="14">
        <v>1</v>
      </c>
      <c r="DM194" s="14">
        <v>1</v>
      </c>
      <c r="DN194" s="14">
        <v>1</v>
      </c>
      <c r="DO194" s="14">
        <v>1</v>
      </c>
      <c r="DP194" s="14">
        <v>1</v>
      </c>
      <c r="DQ194" s="14">
        <v>1</v>
      </c>
      <c r="DR194" s="14">
        <f t="shared" ref="DR194:DR216" si="100">SUM(DJ194:DQ194)</f>
        <v>8</v>
      </c>
      <c r="DS194" s="14">
        <v>1</v>
      </c>
      <c r="DT194" s="14">
        <v>1</v>
      </c>
      <c r="DU194" s="14">
        <v>1</v>
      </c>
      <c r="DV194" s="14">
        <v>1</v>
      </c>
      <c r="DW194" s="14">
        <v>1</v>
      </c>
      <c r="DX194" s="14">
        <v>1</v>
      </c>
      <c r="DY194" s="14">
        <v>1</v>
      </c>
      <c r="DZ194" s="14">
        <v>1</v>
      </c>
      <c r="EA194" s="14">
        <f t="shared" ref="EA194:EA216" si="101">SUM(DS194:DZ194)</f>
        <v>8</v>
      </c>
      <c r="EB194" s="14">
        <f t="shared" ref="EB194:EB216" si="102">EA194-DR194</f>
        <v>0</v>
      </c>
      <c r="EC194" s="14">
        <v>0</v>
      </c>
      <c r="ED194" s="14">
        <v>0</v>
      </c>
      <c r="EE194" s="14">
        <f t="shared" ref="EE194:EE216" si="103">SUM(EC194:ED194)</f>
        <v>0</v>
      </c>
      <c r="EF194" s="14">
        <v>5</v>
      </c>
      <c r="EG194" s="14">
        <v>5</v>
      </c>
      <c r="EH194" s="14">
        <v>5</v>
      </c>
      <c r="EI194" s="14">
        <v>5</v>
      </c>
      <c r="EJ194" s="14">
        <f t="shared" ref="EJ194:EJ216" si="104">SUM(EF194:EI194)</f>
        <v>20</v>
      </c>
    </row>
    <row r="195" spans="1:250" s="14" customFormat="1">
      <c r="A195" s="14">
        <v>186</v>
      </c>
      <c r="B195" s="64">
        <v>2</v>
      </c>
      <c r="C195" s="3">
        <v>1</v>
      </c>
      <c r="D195" s="1">
        <v>1</v>
      </c>
      <c r="E195" s="1">
        <v>1</v>
      </c>
      <c r="F195" s="1" t="s">
        <v>5371</v>
      </c>
      <c r="G195" s="1" t="s">
        <v>4087</v>
      </c>
      <c r="H195" s="1" t="s">
        <v>2535</v>
      </c>
      <c r="I195" s="1" t="s">
        <v>2322</v>
      </c>
      <c r="J195" s="1"/>
      <c r="K195" t="s">
        <v>5372</v>
      </c>
      <c r="L195" s="1">
        <v>4</v>
      </c>
      <c r="M195" s="1">
        <v>6</v>
      </c>
      <c r="N195" s="1">
        <v>9</v>
      </c>
      <c r="O195" s="1" t="s">
        <v>3107</v>
      </c>
      <c r="P195" s="1" t="s">
        <v>5373</v>
      </c>
      <c r="Q195" s="1" t="s">
        <v>5374</v>
      </c>
      <c r="R195" s="1" t="s">
        <v>5375</v>
      </c>
      <c r="S195" s="1" t="s">
        <v>5376</v>
      </c>
      <c r="T195" s="1" t="s">
        <v>4055</v>
      </c>
      <c r="U195" s="1" t="s">
        <v>5377</v>
      </c>
      <c r="V195" s="1" t="s">
        <v>5378</v>
      </c>
      <c r="W195" s="1" t="s">
        <v>3480</v>
      </c>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v>2</v>
      </c>
      <c r="AY195" s="1">
        <v>0</v>
      </c>
      <c r="AZ195" s="1">
        <v>2</v>
      </c>
      <c r="BA195" s="1">
        <v>7</v>
      </c>
      <c r="BB195" s="1"/>
      <c r="BC195" s="1">
        <v>81</v>
      </c>
      <c r="BD195" s="1">
        <v>0</v>
      </c>
      <c r="BE195" s="1">
        <v>1</v>
      </c>
      <c r="BF195" s="1">
        <v>1</v>
      </c>
      <c r="BG195" s="1">
        <v>2</v>
      </c>
      <c r="BH195" s="1">
        <v>162.6</v>
      </c>
      <c r="BI195" s="1">
        <v>16.989999999999998</v>
      </c>
      <c r="BJ195" s="1">
        <v>0</v>
      </c>
      <c r="BK195" s="1">
        <v>0</v>
      </c>
      <c r="BL195" s="1">
        <v>2</v>
      </c>
      <c r="BM195" s="1">
        <v>3</v>
      </c>
      <c r="BN195" s="1">
        <v>1</v>
      </c>
      <c r="BO195" s="1">
        <f>IF(AZ195&gt;=85,1,0)</f>
        <v>0</v>
      </c>
      <c r="BP195" s="1">
        <f>IF(BA195=1,1,0)</f>
        <v>0</v>
      </c>
      <c r="BQ195" s="1">
        <v>1</v>
      </c>
      <c r="BR195" s="1">
        <v>1</v>
      </c>
      <c r="BS195" s="1">
        <v>1</v>
      </c>
      <c r="BT195" s="1">
        <v>1</v>
      </c>
      <c r="BU195" s="1">
        <v>0</v>
      </c>
      <c r="BV195" s="14">
        <f t="shared" si="94"/>
        <v>4</v>
      </c>
      <c r="BW195" s="1">
        <v>5</v>
      </c>
      <c r="BX195" s="1">
        <v>1</v>
      </c>
      <c r="BY195" s="1">
        <v>1</v>
      </c>
      <c r="BZ195" s="1">
        <v>1</v>
      </c>
      <c r="CA195" s="1">
        <v>1</v>
      </c>
      <c r="CB195" s="1">
        <v>1</v>
      </c>
      <c r="CC195" s="1">
        <v>1</v>
      </c>
      <c r="CD195" s="1">
        <v>1</v>
      </c>
      <c r="CE195" s="1">
        <v>1</v>
      </c>
      <c r="CF195" s="1">
        <f t="shared" si="95"/>
        <v>8</v>
      </c>
      <c r="CG195" s="1">
        <v>1</v>
      </c>
      <c r="CH195" s="1">
        <v>1</v>
      </c>
      <c r="CI195" s="1">
        <v>1</v>
      </c>
      <c r="CJ195" s="1">
        <v>1</v>
      </c>
      <c r="CK195" s="1">
        <f t="shared" si="96"/>
        <v>4</v>
      </c>
      <c r="CL195" s="1">
        <v>0</v>
      </c>
      <c r="CM195" s="1">
        <v>1</v>
      </c>
      <c r="CN195" s="1"/>
      <c r="CO195" s="1">
        <v>5</v>
      </c>
      <c r="CP195" s="1">
        <v>5</v>
      </c>
      <c r="CQ195" s="1">
        <v>5</v>
      </c>
      <c r="CR195" s="1">
        <v>2</v>
      </c>
      <c r="CS195" s="1">
        <v>1</v>
      </c>
      <c r="CT195" s="1">
        <v>40</v>
      </c>
      <c r="CU195" s="1">
        <v>0</v>
      </c>
      <c r="CV195" s="1">
        <v>0</v>
      </c>
      <c r="CW195" s="1">
        <v>0</v>
      </c>
      <c r="CX195" s="1">
        <v>0</v>
      </c>
      <c r="CY195" s="1">
        <v>0</v>
      </c>
      <c r="CZ195" s="1">
        <v>0</v>
      </c>
      <c r="DA195" s="1">
        <f t="shared" si="97"/>
        <v>0</v>
      </c>
      <c r="DB195" s="1">
        <v>0</v>
      </c>
      <c r="DC195" s="1">
        <v>0</v>
      </c>
      <c r="DD195" s="1">
        <v>0</v>
      </c>
      <c r="DE195" s="1">
        <v>0</v>
      </c>
      <c r="DF195" s="1">
        <v>0</v>
      </c>
      <c r="DG195" s="1">
        <v>0</v>
      </c>
      <c r="DH195" s="1">
        <f t="shared" si="98"/>
        <v>0</v>
      </c>
      <c r="DI195" s="14">
        <f t="shared" si="99"/>
        <v>0</v>
      </c>
      <c r="DJ195" s="1">
        <v>0</v>
      </c>
      <c r="DK195" s="1">
        <v>0</v>
      </c>
      <c r="DL195" s="1">
        <v>0</v>
      </c>
      <c r="DM195" s="1">
        <v>0</v>
      </c>
      <c r="DN195" s="1">
        <v>0</v>
      </c>
      <c r="DO195" s="1">
        <v>0</v>
      </c>
      <c r="DP195" s="1">
        <v>0</v>
      </c>
      <c r="DQ195" s="1">
        <v>0</v>
      </c>
      <c r="DR195" s="1">
        <f t="shared" si="100"/>
        <v>0</v>
      </c>
      <c r="DS195" s="1">
        <v>0</v>
      </c>
      <c r="DT195" s="1">
        <v>0</v>
      </c>
      <c r="DU195" s="1">
        <v>0</v>
      </c>
      <c r="DV195" s="1">
        <v>0</v>
      </c>
      <c r="DW195" s="1">
        <v>0</v>
      </c>
      <c r="DX195" s="1">
        <v>0</v>
      </c>
      <c r="DY195" s="1">
        <v>0</v>
      </c>
      <c r="DZ195" s="1">
        <v>0</v>
      </c>
      <c r="EA195" s="1">
        <f t="shared" si="101"/>
        <v>0</v>
      </c>
      <c r="EB195" s="14">
        <f t="shared" si="102"/>
        <v>0</v>
      </c>
      <c r="EC195" s="1">
        <v>0</v>
      </c>
      <c r="ED195" s="1">
        <v>0</v>
      </c>
      <c r="EE195" s="1">
        <f t="shared" si="103"/>
        <v>0</v>
      </c>
      <c r="EF195" s="1">
        <v>5</v>
      </c>
      <c r="EG195" s="1">
        <v>5</v>
      </c>
      <c r="EH195" s="1">
        <v>5</v>
      </c>
      <c r="EI195" s="1">
        <v>5</v>
      </c>
      <c r="EJ195" s="1">
        <f t="shared" si="104"/>
        <v>20</v>
      </c>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row>
    <row r="196" spans="1:250" s="14" customFormat="1">
      <c r="A196" s="14">
        <v>187</v>
      </c>
      <c r="B196" s="61">
        <v>1</v>
      </c>
      <c r="C196" s="60">
        <v>1</v>
      </c>
      <c r="D196" s="14">
        <v>1</v>
      </c>
      <c r="E196" s="14">
        <v>1</v>
      </c>
      <c r="F196" s="14" t="s">
        <v>2063</v>
      </c>
      <c r="G196" s="14" t="s">
        <v>1955</v>
      </c>
      <c r="H196" s="14" t="s">
        <v>1977</v>
      </c>
      <c r="I196" s="14" t="s">
        <v>1928</v>
      </c>
      <c r="K196" s="1" t="s">
        <v>4480</v>
      </c>
      <c r="L196" s="14">
        <v>4</v>
      </c>
      <c r="M196" s="14">
        <v>9</v>
      </c>
      <c r="N196" s="14">
        <v>16</v>
      </c>
      <c r="O196" s="14" t="s">
        <v>4481</v>
      </c>
      <c r="P196" s="14" t="s">
        <v>4482</v>
      </c>
      <c r="Q196" s="14" t="s">
        <v>2335</v>
      </c>
      <c r="R196" s="14" t="s">
        <v>2459</v>
      </c>
      <c r="S196" s="14" t="s">
        <v>4483</v>
      </c>
      <c r="T196" s="14" t="s">
        <v>4484</v>
      </c>
      <c r="U196" s="14" t="s">
        <v>4485</v>
      </c>
      <c r="V196" s="14" t="s">
        <v>4363</v>
      </c>
      <c r="W196" s="14" t="s">
        <v>3514</v>
      </c>
      <c r="X196" s="14" t="s">
        <v>4486</v>
      </c>
      <c r="Y196" s="14" t="s">
        <v>4018</v>
      </c>
      <c r="Z196" s="14" t="s">
        <v>4487</v>
      </c>
      <c r="AA196" s="14" t="s">
        <v>4488</v>
      </c>
      <c r="AB196" s="14" t="s">
        <v>4489</v>
      </c>
      <c r="AC196" s="14" t="s">
        <v>3744</v>
      </c>
      <c r="AD196" s="14" t="s">
        <v>4490</v>
      </c>
      <c r="AX196" s="14">
        <v>2</v>
      </c>
      <c r="AY196" s="14">
        <v>0</v>
      </c>
      <c r="AZ196" s="14">
        <v>2</v>
      </c>
      <c r="BA196" s="14">
        <v>5</v>
      </c>
      <c r="BC196" s="14">
        <v>69</v>
      </c>
      <c r="BD196" s="14">
        <v>1</v>
      </c>
      <c r="BE196" s="14">
        <v>1</v>
      </c>
      <c r="BF196" s="14">
        <v>1</v>
      </c>
      <c r="BG196" s="14">
        <v>2</v>
      </c>
      <c r="BH196" s="14">
        <v>170.2</v>
      </c>
      <c r="BI196" s="14">
        <v>18.010000000000002</v>
      </c>
      <c r="BJ196" s="14">
        <v>0</v>
      </c>
      <c r="BK196" s="14">
        <v>1</v>
      </c>
      <c r="BL196" s="14">
        <v>5</v>
      </c>
      <c r="BM196" s="14">
        <v>3</v>
      </c>
      <c r="BN196" s="14">
        <v>0</v>
      </c>
      <c r="BO196" s="14">
        <f>IF(BC196&gt;=85,1,0)</f>
        <v>0</v>
      </c>
      <c r="BP196" s="14">
        <f>IF(BD196=1,1,0)</f>
        <v>1</v>
      </c>
      <c r="BQ196" s="14">
        <v>1</v>
      </c>
      <c r="BR196" s="14">
        <v>0</v>
      </c>
      <c r="BS196" s="14">
        <v>0</v>
      </c>
      <c r="BT196" s="14">
        <v>1</v>
      </c>
      <c r="BU196" s="14">
        <v>0</v>
      </c>
      <c r="BV196" s="14">
        <f t="shared" si="94"/>
        <v>3</v>
      </c>
      <c r="BW196" s="14">
        <v>3</v>
      </c>
      <c r="BX196" s="14">
        <v>0</v>
      </c>
      <c r="BY196" s="14">
        <v>1</v>
      </c>
      <c r="BZ196" s="14">
        <v>0</v>
      </c>
      <c r="CA196" s="14">
        <v>0</v>
      </c>
      <c r="CB196" s="14">
        <v>0</v>
      </c>
      <c r="CC196" s="14">
        <v>0</v>
      </c>
      <c r="CD196" s="14">
        <v>0</v>
      </c>
      <c r="CE196" s="14">
        <v>0</v>
      </c>
      <c r="CF196" s="14">
        <f t="shared" si="95"/>
        <v>1</v>
      </c>
      <c r="CG196" s="14">
        <v>5</v>
      </c>
      <c r="CH196" s="14">
        <v>5</v>
      </c>
      <c r="CI196" s="14">
        <v>4</v>
      </c>
      <c r="CJ196" s="14">
        <v>5</v>
      </c>
      <c r="CK196" s="14">
        <f t="shared" si="96"/>
        <v>19</v>
      </c>
      <c r="CL196" s="14">
        <v>0</v>
      </c>
      <c r="CM196" s="14">
        <v>1</v>
      </c>
      <c r="CN196" s="14">
        <v>1</v>
      </c>
      <c r="CO196" s="14">
        <v>2</v>
      </c>
      <c r="CP196" s="14">
        <v>1</v>
      </c>
      <c r="CQ196" s="14">
        <v>2</v>
      </c>
      <c r="CR196" s="14">
        <v>3</v>
      </c>
      <c r="CS196" s="14">
        <v>2</v>
      </c>
      <c r="CT196" s="14">
        <v>35</v>
      </c>
      <c r="CU196" s="14">
        <v>1</v>
      </c>
      <c r="CV196" s="14">
        <v>1</v>
      </c>
      <c r="CW196" s="14">
        <v>1</v>
      </c>
      <c r="CX196" s="14">
        <v>1</v>
      </c>
      <c r="CY196" s="14">
        <v>1</v>
      </c>
      <c r="CZ196" s="14">
        <v>1</v>
      </c>
      <c r="DA196" s="14">
        <f t="shared" si="97"/>
        <v>6</v>
      </c>
      <c r="DB196" s="14">
        <v>1</v>
      </c>
      <c r="DC196" s="14">
        <v>1</v>
      </c>
      <c r="DD196" s="14">
        <v>1</v>
      </c>
      <c r="DE196" s="14">
        <v>1</v>
      </c>
      <c r="DF196" s="14">
        <v>1</v>
      </c>
      <c r="DG196" s="14">
        <v>1</v>
      </c>
      <c r="DH196" s="14">
        <f t="shared" si="98"/>
        <v>6</v>
      </c>
      <c r="DI196" s="14">
        <f t="shared" si="99"/>
        <v>0</v>
      </c>
      <c r="DJ196" s="14">
        <v>1</v>
      </c>
      <c r="DK196" s="14">
        <v>1</v>
      </c>
      <c r="DL196" s="14">
        <v>1</v>
      </c>
      <c r="DM196" s="14">
        <v>1</v>
      </c>
      <c r="DN196" s="14">
        <v>1</v>
      </c>
      <c r="DO196" s="14">
        <v>1</v>
      </c>
      <c r="DP196" s="14">
        <v>1</v>
      </c>
      <c r="DQ196" s="14">
        <v>1</v>
      </c>
      <c r="DR196" s="14">
        <f t="shared" si="100"/>
        <v>8</v>
      </c>
      <c r="DS196" s="14">
        <v>1</v>
      </c>
      <c r="DT196" s="14">
        <v>1</v>
      </c>
      <c r="DU196" s="14">
        <v>1</v>
      </c>
      <c r="DV196" s="14">
        <v>1</v>
      </c>
      <c r="DW196" s="14">
        <v>1</v>
      </c>
      <c r="DX196" s="14">
        <v>1</v>
      </c>
      <c r="DY196" s="14">
        <v>1</v>
      </c>
      <c r="DZ196" s="14">
        <v>1</v>
      </c>
      <c r="EA196" s="14">
        <f t="shared" si="101"/>
        <v>8</v>
      </c>
      <c r="EB196" s="14">
        <f t="shared" si="102"/>
        <v>0</v>
      </c>
      <c r="EC196" s="14">
        <v>1</v>
      </c>
      <c r="ED196" s="14">
        <v>1</v>
      </c>
      <c r="EE196" s="14">
        <f t="shared" si="103"/>
        <v>2</v>
      </c>
      <c r="EF196" s="14">
        <v>4</v>
      </c>
      <c r="EG196" s="14">
        <v>4</v>
      </c>
      <c r="EH196" s="14">
        <v>4</v>
      </c>
      <c r="EI196" s="14">
        <v>4</v>
      </c>
      <c r="EJ196" s="14">
        <f t="shared" si="104"/>
        <v>16</v>
      </c>
    </row>
    <row r="197" spans="1:250" s="14" customFormat="1">
      <c r="A197" s="14">
        <v>188</v>
      </c>
      <c r="B197" s="14">
        <v>2</v>
      </c>
      <c r="C197" s="60">
        <v>1</v>
      </c>
      <c r="D197" s="14">
        <v>1</v>
      </c>
      <c r="E197" s="14">
        <v>1</v>
      </c>
      <c r="F197" s="60" t="s">
        <v>1928</v>
      </c>
      <c r="G197" s="14" t="s">
        <v>2063</v>
      </c>
      <c r="H197" s="14" t="s">
        <v>1977</v>
      </c>
      <c r="I197" s="14" t="s">
        <v>2670</v>
      </c>
      <c r="K197" s="14" t="s">
        <v>2671</v>
      </c>
      <c r="L197" s="14">
        <v>4</v>
      </c>
      <c r="M197" s="14">
        <v>9</v>
      </c>
      <c r="N197" s="14">
        <v>9</v>
      </c>
      <c r="O197" s="14" t="s">
        <v>2672</v>
      </c>
      <c r="P197" s="14" t="s">
        <v>2673</v>
      </c>
      <c r="Q197" s="14" t="s">
        <v>2335</v>
      </c>
      <c r="R197" s="14" t="s">
        <v>2621</v>
      </c>
      <c r="S197" s="14" t="s">
        <v>2640</v>
      </c>
      <c r="T197" s="14" t="s">
        <v>2674</v>
      </c>
      <c r="U197" s="14" t="s">
        <v>2675</v>
      </c>
      <c r="V197" s="14" t="s">
        <v>2676</v>
      </c>
      <c r="W197" s="14" t="s">
        <v>2677</v>
      </c>
      <c r="AX197" s="14">
        <v>2</v>
      </c>
      <c r="AY197" s="14">
        <v>1</v>
      </c>
      <c r="AZ197" s="14">
        <v>2</v>
      </c>
      <c r="BA197" s="14">
        <v>6</v>
      </c>
      <c r="BC197" s="14">
        <v>86</v>
      </c>
      <c r="BD197" s="14">
        <v>0</v>
      </c>
      <c r="BE197" s="14">
        <v>1</v>
      </c>
      <c r="BF197" s="14">
        <v>1</v>
      </c>
      <c r="BG197" s="14">
        <v>2</v>
      </c>
      <c r="BH197" s="14">
        <v>152.4</v>
      </c>
      <c r="BI197" s="14">
        <v>21.48</v>
      </c>
      <c r="BJ197" s="14">
        <v>0</v>
      </c>
      <c r="BK197" s="14">
        <v>0</v>
      </c>
      <c r="BL197" s="14">
        <v>5</v>
      </c>
      <c r="BM197" s="14">
        <v>3</v>
      </c>
      <c r="BN197" s="14">
        <v>1</v>
      </c>
      <c r="BO197" s="14">
        <f>IF(BE197&gt;=85,1,0)</f>
        <v>0</v>
      </c>
      <c r="BP197" s="14">
        <f>IF(BF197=1,1,0)</f>
        <v>1</v>
      </c>
      <c r="BQ197" s="14">
        <v>1</v>
      </c>
      <c r="BR197" s="14">
        <v>0</v>
      </c>
      <c r="BS197" s="14">
        <v>0</v>
      </c>
      <c r="BT197" s="14">
        <v>1</v>
      </c>
      <c r="BU197" s="14">
        <v>0</v>
      </c>
      <c r="BV197" s="14">
        <f t="shared" si="94"/>
        <v>3</v>
      </c>
      <c r="BW197" s="14">
        <v>3</v>
      </c>
      <c r="BX197" s="14">
        <v>0</v>
      </c>
      <c r="BY197" s="14">
        <v>0</v>
      </c>
      <c r="BZ197" s="14">
        <v>0</v>
      </c>
      <c r="CA197" s="14">
        <v>0</v>
      </c>
      <c r="CB197" s="14">
        <v>0</v>
      </c>
      <c r="CC197" s="14">
        <v>0</v>
      </c>
      <c r="CD197" s="14">
        <v>0</v>
      </c>
      <c r="CE197" s="14">
        <v>0</v>
      </c>
      <c r="CF197" s="14">
        <f t="shared" si="95"/>
        <v>0</v>
      </c>
      <c r="CG197" s="14">
        <v>1</v>
      </c>
      <c r="CH197" s="14">
        <v>5</v>
      </c>
      <c r="CI197" s="14">
        <v>4</v>
      </c>
      <c r="CJ197" s="14">
        <v>3</v>
      </c>
      <c r="CK197" s="14">
        <f t="shared" si="96"/>
        <v>13</v>
      </c>
      <c r="CL197" s="14">
        <v>0</v>
      </c>
      <c r="CM197" s="14">
        <v>1</v>
      </c>
      <c r="CN197" s="14">
        <v>1</v>
      </c>
      <c r="CO197" s="14">
        <v>2</v>
      </c>
      <c r="CP197" s="14">
        <v>1</v>
      </c>
      <c r="CQ197" s="14">
        <v>1</v>
      </c>
      <c r="CR197" s="14">
        <v>3</v>
      </c>
      <c r="CS197" s="14">
        <v>1</v>
      </c>
      <c r="CT197" s="14">
        <v>50</v>
      </c>
      <c r="CU197" s="14">
        <v>1</v>
      </c>
      <c r="CV197" s="14">
        <v>1</v>
      </c>
      <c r="CW197" s="14">
        <v>1</v>
      </c>
      <c r="CX197" s="14">
        <v>1</v>
      </c>
      <c r="CY197" s="14">
        <v>1</v>
      </c>
      <c r="CZ197" s="14">
        <v>1</v>
      </c>
      <c r="DA197" s="14">
        <f t="shared" si="97"/>
        <v>6</v>
      </c>
      <c r="DB197" s="14">
        <v>1</v>
      </c>
      <c r="DC197" s="14">
        <v>1</v>
      </c>
      <c r="DD197" s="14">
        <v>1</v>
      </c>
      <c r="DE197" s="14">
        <v>1</v>
      </c>
      <c r="DF197" s="14">
        <v>1</v>
      </c>
      <c r="DG197" s="14">
        <v>1</v>
      </c>
      <c r="DH197" s="14">
        <f t="shared" si="98"/>
        <v>6</v>
      </c>
      <c r="DI197" s="14">
        <f t="shared" si="99"/>
        <v>0</v>
      </c>
      <c r="DJ197" s="14">
        <v>1</v>
      </c>
      <c r="DK197" s="14">
        <v>1</v>
      </c>
      <c r="DL197" s="14">
        <v>1</v>
      </c>
      <c r="DM197" s="14">
        <v>1</v>
      </c>
      <c r="DN197" s="14">
        <v>1</v>
      </c>
      <c r="DO197" s="14">
        <v>1</v>
      </c>
      <c r="DP197" s="14">
        <v>1</v>
      </c>
      <c r="DQ197" s="14">
        <v>1</v>
      </c>
      <c r="DR197" s="14">
        <f t="shared" si="100"/>
        <v>8</v>
      </c>
      <c r="DS197" s="14">
        <v>1</v>
      </c>
      <c r="DT197" s="14">
        <v>1</v>
      </c>
      <c r="DU197" s="14">
        <v>1</v>
      </c>
      <c r="DV197" s="14">
        <v>1</v>
      </c>
      <c r="DW197" s="14">
        <v>1</v>
      </c>
      <c r="DX197" s="14">
        <v>1</v>
      </c>
      <c r="DY197" s="14">
        <v>1</v>
      </c>
      <c r="DZ197" s="14">
        <v>1</v>
      </c>
      <c r="EA197" s="14">
        <f t="shared" si="101"/>
        <v>8</v>
      </c>
      <c r="EB197" s="14">
        <f t="shared" si="102"/>
        <v>0</v>
      </c>
      <c r="EC197" s="14">
        <v>0</v>
      </c>
      <c r="ED197" s="14">
        <v>0</v>
      </c>
      <c r="EE197" s="14">
        <f t="shared" si="103"/>
        <v>0</v>
      </c>
      <c r="EF197" s="14">
        <v>5</v>
      </c>
      <c r="EG197" s="14">
        <v>5</v>
      </c>
      <c r="EH197" s="14">
        <v>5</v>
      </c>
      <c r="EI197" s="14">
        <v>5</v>
      </c>
      <c r="EJ197" s="14">
        <f t="shared" si="104"/>
        <v>20</v>
      </c>
    </row>
    <row r="198" spans="1:250" s="14" customFormat="1">
      <c r="A198" s="14">
        <v>189</v>
      </c>
      <c r="B198" s="64">
        <v>1</v>
      </c>
      <c r="C198" s="3">
        <v>1</v>
      </c>
      <c r="D198" s="1">
        <v>2</v>
      </c>
      <c r="E198" s="1">
        <v>1</v>
      </c>
      <c r="F198" s="1" t="s">
        <v>2454</v>
      </c>
      <c r="G198" s="1"/>
      <c r="H198" s="1"/>
      <c r="I198" s="1"/>
      <c r="J198" s="1"/>
      <c r="K198" s="1" t="s">
        <v>5465</v>
      </c>
      <c r="L198" s="1">
        <v>1</v>
      </c>
      <c r="M198" s="1">
        <v>3</v>
      </c>
      <c r="N198" s="1">
        <v>3</v>
      </c>
      <c r="O198" s="1" t="s">
        <v>2910</v>
      </c>
      <c r="P198" s="1" t="s">
        <v>3817</v>
      </c>
      <c r="Q198" s="1" t="s">
        <v>5466</v>
      </c>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v>2</v>
      </c>
      <c r="AY198" s="1">
        <v>1</v>
      </c>
      <c r="AZ198" s="1">
        <v>2</v>
      </c>
      <c r="BA198" s="1">
        <v>0</v>
      </c>
      <c r="BB198" s="1"/>
      <c r="BC198" s="1">
        <v>37</v>
      </c>
      <c r="BD198" s="1">
        <v>1</v>
      </c>
      <c r="BE198" s="1">
        <v>1</v>
      </c>
      <c r="BF198" s="1">
        <v>1</v>
      </c>
      <c r="BG198" s="1">
        <v>1</v>
      </c>
      <c r="BH198" s="1">
        <v>175.3</v>
      </c>
      <c r="BI198" s="1">
        <v>28.06</v>
      </c>
      <c r="BJ198" s="1">
        <v>0</v>
      </c>
      <c r="BK198" s="1">
        <v>0</v>
      </c>
      <c r="BL198" s="1">
        <v>2</v>
      </c>
      <c r="BM198" s="1">
        <v>1</v>
      </c>
      <c r="BN198" s="1">
        <v>0</v>
      </c>
      <c r="BO198" s="1">
        <f>IF(AZ198&gt;=85,1,0)</f>
        <v>0</v>
      </c>
      <c r="BP198" s="1">
        <f>IF(BA198=1,1,0)</f>
        <v>0</v>
      </c>
      <c r="BQ198" s="1">
        <v>0</v>
      </c>
      <c r="BR198" s="1">
        <v>0</v>
      </c>
      <c r="BS198" s="1">
        <v>0</v>
      </c>
      <c r="BT198" s="1">
        <v>1</v>
      </c>
      <c r="BU198" s="1">
        <v>0</v>
      </c>
      <c r="BV198" s="14">
        <f t="shared" si="94"/>
        <v>1</v>
      </c>
      <c r="BW198" s="1">
        <v>3</v>
      </c>
      <c r="BX198" s="1">
        <v>0</v>
      </c>
      <c r="BY198" s="1">
        <v>0</v>
      </c>
      <c r="BZ198" s="1">
        <v>0</v>
      </c>
      <c r="CA198" s="1">
        <v>0</v>
      </c>
      <c r="CB198" s="1">
        <v>0</v>
      </c>
      <c r="CC198" s="1">
        <v>0</v>
      </c>
      <c r="CD198" s="1">
        <v>0</v>
      </c>
      <c r="CE198" s="1">
        <v>0</v>
      </c>
      <c r="CF198" s="1">
        <f t="shared" si="95"/>
        <v>0</v>
      </c>
      <c r="CG198" s="1">
        <v>5</v>
      </c>
      <c r="CH198" s="1">
        <v>5</v>
      </c>
      <c r="CI198" s="1">
        <v>5</v>
      </c>
      <c r="CJ198" s="1">
        <v>5</v>
      </c>
      <c r="CK198" s="1">
        <f t="shared" si="96"/>
        <v>20</v>
      </c>
      <c r="CL198" s="1">
        <v>0</v>
      </c>
      <c r="CM198" s="1">
        <v>2</v>
      </c>
      <c r="CN198" s="1">
        <v>1</v>
      </c>
      <c r="CO198" s="1">
        <v>1</v>
      </c>
      <c r="CP198" s="1">
        <v>1</v>
      </c>
      <c r="CQ198" s="1">
        <v>1</v>
      </c>
      <c r="CR198" s="1">
        <v>2</v>
      </c>
      <c r="CS198" s="1">
        <v>1</v>
      </c>
      <c r="CT198" s="1">
        <v>40</v>
      </c>
      <c r="CU198" s="1">
        <v>1</v>
      </c>
      <c r="CV198" s="1">
        <v>1</v>
      </c>
      <c r="CW198" s="1">
        <v>1</v>
      </c>
      <c r="CX198" s="1">
        <v>1</v>
      </c>
      <c r="CY198" s="1">
        <v>1</v>
      </c>
      <c r="CZ198" s="1">
        <v>1</v>
      </c>
      <c r="DA198" s="1">
        <f t="shared" si="97"/>
        <v>6</v>
      </c>
      <c r="DB198" s="1">
        <v>1</v>
      </c>
      <c r="DC198" s="1">
        <v>1</v>
      </c>
      <c r="DD198" s="1">
        <v>1</v>
      </c>
      <c r="DE198" s="1">
        <v>1</v>
      </c>
      <c r="DF198" s="1">
        <v>1</v>
      </c>
      <c r="DG198" s="1">
        <v>1</v>
      </c>
      <c r="DH198" s="1">
        <f t="shared" si="98"/>
        <v>6</v>
      </c>
      <c r="DI198" s="14">
        <f t="shared" si="99"/>
        <v>0</v>
      </c>
      <c r="DJ198" s="1">
        <v>1</v>
      </c>
      <c r="DK198" s="1">
        <v>1</v>
      </c>
      <c r="DL198" s="1">
        <v>1</v>
      </c>
      <c r="DM198" s="1">
        <v>1</v>
      </c>
      <c r="DN198" s="1">
        <v>1</v>
      </c>
      <c r="DO198" s="1">
        <v>1</v>
      </c>
      <c r="DP198" s="1">
        <v>1</v>
      </c>
      <c r="DQ198" s="1">
        <v>1</v>
      </c>
      <c r="DR198" s="1">
        <f t="shared" si="100"/>
        <v>8</v>
      </c>
      <c r="DS198" s="1">
        <v>1</v>
      </c>
      <c r="DT198" s="1">
        <v>1</v>
      </c>
      <c r="DU198" s="1">
        <v>1</v>
      </c>
      <c r="DV198" s="1">
        <v>1</v>
      </c>
      <c r="DW198" s="1">
        <v>1</v>
      </c>
      <c r="DX198" s="1">
        <v>1</v>
      </c>
      <c r="DY198" s="1">
        <v>1</v>
      </c>
      <c r="DZ198" s="1">
        <v>1</v>
      </c>
      <c r="EA198" s="1">
        <f t="shared" si="101"/>
        <v>8</v>
      </c>
      <c r="EB198" s="14">
        <f t="shared" si="102"/>
        <v>0</v>
      </c>
      <c r="EC198" s="1">
        <v>0</v>
      </c>
      <c r="ED198" s="1">
        <v>0</v>
      </c>
      <c r="EE198" s="1">
        <f t="shared" si="103"/>
        <v>0</v>
      </c>
      <c r="EF198" s="1">
        <v>5</v>
      </c>
      <c r="EG198" s="1">
        <v>5</v>
      </c>
      <c r="EH198" s="1">
        <v>5</v>
      </c>
      <c r="EI198" s="1">
        <v>5</v>
      </c>
      <c r="EJ198" s="1">
        <f t="shared" si="104"/>
        <v>20</v>
      </c>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row>
    <row r="199" spans="1:250" s="14" customFormat="1">
      <c r="A199" s="14">
        <v>190</v>
      </c>
      <c r="B199" s="61">
        <v>1</v>
      </c>
      <c r="C199" s="60">
        <v>1</v>
      </c>
      <c r="D199" s="14">
        <v>1</v>
      </c>
      <c r="E199" s="14">
        <v>1</v>
      </c>
      <c r="K199" s="1" t="s">
        <v>4198</v>
      </c>
      <c r="L199" s="14">
        <v>0</v>
      </c>
      <c r="M199" s="14">
        <v>5</v>
      </c>
      <c r="N199" s="14">
        <v>26</v>
      </c>
      <c r="O199" s="14" t="s">
        <v>4199</v>
      </c>
      <c r="P199" s="14" t="s">
        <v>4200</v>
      </c>
      <c r="Q199" s="14" t="s">
        <v>4201</v>
      </c>
      <c r="R199" s="14" t="s">
        <v>4202</v>
      </c>
      <c r="S199" s="14" t="s">
        <v>4077</v>
      </c>
      <c r="T199" s="14" t="s">
        <v>4203</v>
      </c>
      <c r="U199" s="14" t="s">
        <v>2606</v>
      </c>
      <c r="V199" s="14" t="s">
        <v>4204</v>
      </c>
      <c r="W199" s="14" t="s">
        <v>2326</v>
      </c>
      <c r="X199" s="14" t="s">
        <v>3496</v>
      </c>
      <c r="Y199" s="14" t="s">
        <v>4205</v>
      </c>
      <c r="Z199" s="14" t="s">
        <v>4206</v>
      </c>
      <c r="AA199" s="14" t="s">
        <v>4207</v>
      </c>
      <c r="AB199" s="14" t="s">
        <v>2844</v>
      </c>
      <c r="AC199" s="14" t="s">
        <v>4208</v>
      </c>
      <c r="AD199" s="14" t="s">
        <v>4209</v>
      </c>
      <c r="AE199" s="14" t="s">
        <v>4210</v>
      </c>
      <c r="AF199" s="14" t="s">
        <v>4211</v>
      </c>
      <c r="AG199" s="14" t="s">
        <v>4090</v>
      </c>
      <c r="AH199" s="14" t="s">
        <v>4212</v>
      </c>
      <c r="AI199" s="14" t="s">
        <v>4213</v>
      </c>
      <c r="AJ199" s="14" t="s">
        <v>3468</v>
      </c>
      <c r="AK199" s="14" t="s">
        <v>3314</v>
      </c>
      <c r="AL199" s="14" t="s">
        <v>3979</v>
      </c>
      <c r="AM199" s="14" t="s">
        <v>4214</v>
      </c>
      <c r="AN199" s="14" t="s">
        <v>4215</v>
      </c>
      <c r="AX199" s="14">
        <v>2</v>
      </c>
      <c r="AY199" s="14">
        <v>1</v>
      </c>
      <c r="AZ199" s="14">
        <v>2</v>
      </c>
      <c r="BA199" s="14">
        <v>4</v>
      </c>
      <c r="BC199" s="14">
        <v>65</v>
      </c>
      <c r="BD199" s="14">
        <v>1</v>
      </c>
      <c r="BE199" s="14">
        <v>1</v>
      </c>
      <c r="BF199" s="14">
        <v>1</v>
      </c>
      <c r="BG199" s="14">
        <v>2</v>
      </c>
      <c r="BH199" s="14">
        <v>182.9</v>
      </c>
      <c r="BI199" s="14">
        <v>27.12</v>
      </c>
      <c r="BJ199" s="14">
        <v>0</v>
      </c>
      <c r="BK199" s="14">
        <v>0</v>
      </c>
      <c r="BL199" s="14">
        <v>5</v>
      </c>
      <c r="BM199" s="14">
        <v>3</v>
      </c>
      <c r="BN199" s="14">
        <v>1</v>
      </c>
      <c r="BO199" s="14">
        <f>IF(BC199&gt;=85,1,0)</f>
        <v>0</v>
      </c>
      <c r="BP199" s="14">
        <f>IF(BD199=1,1,0)</f>
        <v>1</v>
      </c>
      <c r="BQ199" s="14">
        <v>1</v>
      </c>
      <c r="BR199" s="14">
        <v>1</v>
      </c>
      <c r="BS199" s="14">
        <v>0</v>
      </c>
      <c r="BT199" s="14">
        <v>1</v>
      </c>
      <c r="BU199" s="14">
        <v>1</v>
      </c>
      <c r="BV199" s="14">
        <f t="shared" si="94"/>
        <v>5</v>
      </c>
      <c r="BW199" s="14">
        <v>3</v>
      </c>
      <c r="BX199" s="14">
        <v>0</v>
      </c>
      <c r="BY199" s="14">
        <v>0</v>
      </c>
      <c r="BZ199" s="14">
        <v>0</v>
      </c>
      <c r="CA199" s="14">
        <v>0</v>
      </c>
      <c r="CB199" s="14">
        <v>0</v>
      </c>
      <c r="CC199" s="14">
        <v>0</v>
      </c>
      <c r="CD199" s="14">
        <v>0</v>
      </c>
      <c r="CE199" s="14">
        <v>0</v>
      </c>
      <c r="CF199" s="14">
        <f t="shared" si="95"/>
        <v>0</v>
      </c>
      <c r="CG199" s="14">
        <v>5</v>
      </c>
      <c r="CH199" s="14">
        <v>5</v>
      </c>
      <c r="CI199" s="14">
        <v>5</v>
      </c>
      <c r="CJ199" s="14">
        <v>5</v>
      </c>
      <c r="CK199" s="14">
        <f t="shared" si="96"/>
        <v>20</v>
      </c>
      <c r="CL199" s="14">
        <v>0</v>
      </c>
      <c r="CM199" s="14">
        <v>1</v>
      </c>
      <c r="CN199" s="14">
        <v>0</v>
      </c>
      <c r="CO199" s="14">
        <v>5</v>
      </c>
      <c r="CP199" s="14">
        <v>5</v>
      </c>
      <c r="CQ199" s="14">
        <v>1</v>
      </c>
      <c r="CR199" s="14">
        <v>3</v>
      </c>
      <c r="CS199" s="14">
        <v>1</v>
      </c>
      <c r="CT199" s="14">
        <v>40</v>
      </c>
      <c r="CU199" s="14">
        <v>0</v>
      </c>
      <c r="CV199" s="14">
        <v>0</v>
      </c>
      <c r="CW199" s="14">
        <v>0</v>
      </c>
      <c r="CX199" s="14">
        <v>0</v>
      </c>
      <c r="CY199" s="14">
        <v>0</v>
      </c>
      <c r="CZ199" s="14">
        <v>0</v>
      </c>
      <c r="DA199" s="14">
        <f t="shared" si="97"/>
        <v>0</v>
      </c>
      <c r="DB199" s="14">
        <v>0</v>
      </c>
      <c r="DC199" s="14">
        <v>0</v>
      </c>
      <c r="DD199" s="14">
        <v>0</v>
      </c>
      <c r="DE199" s="14">
        <v>0</v>
      </c>
      <c r="DF199" s="14">
        <v>0</v>
      </c>
      <c r="DG199" s="14">
        <v>0</v>
      </c>
      <c r="DH199" s="14">
        <f t="shared" si="98"/>
        <v>0</v>
      </c>
      <c r="DI199" s="14">
        <f t="shared" si="99"/>
        <v>0</v>
      </c>
      <c r="DJ199" s="14">
        <v>1</v>
      </c>
      <c r="DK199" s="14">
        <v>1</v>
      </c>
      <c r="DL199" s="14">
        <v>0</v>
      </c>
      <c r="DM199" s="14">
        <v>0</v>
      </c>
      <c r="DN199" s="14">
        <v>0</v>
      </c>
      <c r="DO199" s="14">
        <v>0</v>
      </c>
      <c r="DP199" s="14">
        <v>0</v>
      </c>
      <c r="DQ199" s="14">
        <v>1</v>
      </c>
      <c r="DR199" s="14">
        <f t="shared" si="100"/>
        <v>3</v>
      </c>
      <c r="DS199" s="14">
        <v>1</v>
      </c>
      <c r="DT199" s="14">
        <v>1</v>
      </c>
      <c r="DU199" s="14">
        <v>0</v>
      </c>
      <c r="DV199" s="14">
        <v>0</v>
      </c>
      <c r="DW199" s="14">
        <v>0</v>
      </c>
      <c r="DX199" s="14">
        <v>0</v>
      </c>
      <c r="DY199" s="14">
        <v>0</v>
      </c>
      <c r="DZ199" s="14">
        <v>1</v>
      </c>
      <c r="EA199" s="14">
        <f t="shared" si="101"/>
        <v>3</v>
      </c>
      <c r="EB199" s="14">
        <f t="shared" si="102"/>
        <v>0</v>
      </c>
      <c r="EC199" s="14">
        <v>0</v>
      </c>
      <c r="ED199" s="14">
        <v>0</v>
      </c>
      <c r="EE199" s="14">
        <f t="shared" si="103"/>
        <v>0</v>
      </c>
      <c r="EF199" s="14">
        <v>5</v>
      </c>
      <c r="EG199" s="14">
        <v>5</v>
      </c>
      <c r="EH199" s="14">
        <v>5</v>
      </c>
      <c r="EI199" s="14">
        <v>5</v>
      </c>
      <c r="EJ199" s="14">
        <f t="shared" si="104"/>
        <v>20</v>
      </c>
    </row>
    <row r="200" spans="1:250" s="14" customFormat="1">
      <c r="A200" s="14">
        <v>191</v>
      </c>
      <c r="B200" s="64">
        <v>2</v>
      </c>
      <c r="C200" s="3">
        <v>1</v>
      </c>
      <c r="D200" s="1">
        <v>1</v>
      </c>
      <c r="E200" s="1">
        <v>1</v>
      </c>
      <c r="F200" s="1" t="s">
        <v>2100</v>
      </c>
      <c r="G200" s="1" t="s">
        <v>1977</v>
      </c>
      <c r="H200" s="1"/>
      <c r="I200" s="1"/>
      <c r="J200" s="1"/>
      <c r="K200" s="1" t="s">
        <v>5093</v>
      </c>
      <c r="L200" s="1">
        <v>2</v>
      </c>
      <c r="M200" s="1">
        <v>5</v>
      </c>
      <c r="N200" s="1">
        <v>5</v>
      </c>
      <c r="O200" s="1" t="s">
        <v>2774</v>
      </c>
      <c r="P200" s="1" t="s">
        <v>2983</v>
      </c>
      <c r="Q200" s="1" t="s">
        <v>4580</v>
      </c>
      <c r="R200" s="1" t="s">
        <v>3352</v>
      </c>
      <c r="S200" s="1" t="s">
        <v>2492</v>
      </c>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v>2</v>
      </c>
      <c r="AY200" s="1">
        <v>1</v>
      </c>
      <c r="AZ200" s="1">
        <v>2</v>
      </c>
      <c r="BA200" s="1">
        <v>3</v>
      </c>
      <c r="BB200" s="1"/>
      <c r="BC200" s="1">
        <v>81</v>
      </c>
      <c r="BD200" s="1">
        <v>1</v>
      </c>
      <c r="BE200" s="1">
        <v>3</v>
      </c>
      <c r="BF200" s="1">
        <v>2</v>
      </c>
      <c r="BG200" s="1">
        <v>2</v>
      </c>
      <c r="BH200" s="1"/>
      <c r="BI200" s="1"/>
      <c r="BJ200" s="1">
        <v>0</v>
      </c>
      <c r="BK200" s="1">
        <v>0</v>
      </c>
      <c r="BL200" s="1">
        <v>2</v>
      </c>
      <c r="BM200" s="1">
        <v>3</v>
      </c>
      <c r="BN200" s="1">
        <v>0</v>
      </c>
      <c r="BO200" s="1">
        <v>0</v>
      </c>
      <c r="BP200" s="1">
        <v>1</v>
      </c>
      <c r="BQ200" s="1">
        <v>0</v>
      </c>
      <c r="BR200" s="1">
        <v>0</v>
      </c>
      <c r="BS200" s="1">
        <v>0</v>
      </c>
      <c r="BT200" s="1">
        <v>1</v>
      </c>
      <c r="BU200" s="1">
        <v>0</v>
      </c>
      <c r="BV200" s="14">
        <v>2</v>
      </c>
      <c r="BW200" s="1">
        <v>3</v>
      </c>
      <c r="BX200" s="1">
        <v>0</v>
      </c>
      <c r="BY200" s="1">
        <v>0</v>
      </c>
      <c r="BZ200" s="1">
        <v>0</v>
      </c>
      <c r="CA200" s="1">
        <v>0</v>
      </c>
      <c r="CB200" s="1">
        <v>0</v>
      </c>
      <c r="CC200" s="1">
        <v>0</v>
      </c>
      <c r="CD200" s="1">
        <v>0</v>
      </c>
      <c r="CE200" s="1">
        <v>0</v>
      </c>
      <c r="CF200" s="1">
        <v>0</v>
      </c>
      <c r="CG200" s="1">
        <v>3</v>
      </c>
      <c r="CH200" s="1">
        <v>5</v>
      </c>
      <c r="CI200" s="1">
        <v>5</v>
      </c>
      <c r="CJ200" s="1">
        <v>3</v>
      </c>
      <c r="CK200" s="1">
        <v>16</v>
      </c>
      <c r="CL200" s="1">
        <v>0</v>
      </c>
      <c r="CM200" s="1">
        <v>1</v>
      </c>
      <c r="CN200" s="1">
        <v>2</v>
      </c>
      <c r="CO200" s="1">
        <v>1</v>
      </c>
      <c r="CP200" s="1">
        <v>1</v>
      </c>
      <c r="CQ200" s="1">
        <v>1</v>
      </c>
      <c r="CR200" s="1">
        <v>3</v>
      </c>
      <c r="CS200" s="1">
        <v>1</v>
      </c>
      <c r="CT200" s="1">
        <v>25</v>
      </c>
      <c r="CU200" s="1">
        <v>1</v>
      </c>
      <c r="CV200" s="1">
        <v>1</v>
      </c>
      <c r="CW200" s="1">
        <v>1</v>
      </c>
      <c r="CX200" s="1">
        <v>1</v>
      </c>
      <c r="CY200" s="1">
        <v>1</v>
      </c>
      <c r="CZ200" s="1">
        <v>1</v>
      </c>
      <c r="DA200" s="1">
        <f t="shared" si="97"/>
        <v>6</v>
      </c>
      <c r="DB200" s="1">
        <v>1</v>
      </c>
      <c r="DC200" s="1">
        <v>1</v>
      </c>
      <c r="DD200" s="1">
        <v>1</v>
      </c>
      <c r="DE200" s="1">
        <v>1</v>
      </c>
      <c r="DF200" s="1">
        <v>1</v>
      </c>
      <c r="DG200" s="1">
        <v>1</v>
      </c>
      <c r="DH200" s="1">
        <f t="shared" si="98"/>
        <v>6</v>
      </c>
      <c r="DI200" s="14">
        <f t="shared" si="99"/>
        <v>0</v>
      </c>
      <c r="DJ200" s="1">
        <v>1</v>
      </c>
      <c r="DK200" s="1">
        <v>1</v>
      </c>
      <c r="DL200" s="1">
        <v>1</v>
      </c>
      <c r="DM200" s="1">
        <v>1</v>
      </c>
      <c r="DN200" s="1">
        <v>1</v>
      </c>
      <c r="DO200" s="1">
        <v>1</v>
      </c>
      <c r="DP200" s="1">
        <v>1</v>
      </c>
      <c r="DQ200" s="1">
        <v>1</v>
      </c>
      <c r="DR200" s="1">
        <f t="shared" si="100"/>
        <v>8</v>
      </c>
      <c r="DS200" s="1">
        <v>1</v>
      </c>
      <c r="DT200" s="1">
        <v>1</v>
      </c>
      <c r="DU200" s="1">
        <v>1</v>
      </c>
      <c r="DV200" s="1">
        <v>1</v>
      </c>
      <c r="DW200" s="1">
        <v>1</v>
      </c>
      <c r="DX200" s="1">
        <v>1</v>
      </c>
      <c r="DY200" s="1">
        <v>1</v>
      </c>
      <c r="DZ200" s="1">
        <v>1</v>
      </c>
      <c r="EA200" s="1">
        <f t="shared" si="101"/>
        <v>8</v>
      </c>
      <c r="EB200" s="14">
        <f t="shared" si="102"/>
        <v>0</v>
      </c>
      <c r="EC200" s="1">
        <v>0</v>
      </c>
      <c r="ED200" s="1">
        <v>0</v>
      </c>
      <c r="EE200" s="1">
        <f t="shared" si="103"/>
        <v>0</v>
      </c>
      <c r="EF200" s="1">
        <v>5</v>
      </c>
      <c r="EG200" s="1">
        <v>5</v>
      </c>
      <c r="EH200" s="1">
        <v>5</v>
      </c>
      <c r="EI200" s="1">
        <v>5</v>
      </c>
      <c r="EJ200" s="1">
        <f t="shared" si="104"/>
        <v>20</v>
      </c>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row>
    <row r="201" spans="1:250" s="14" customFormat="1">
      <c r="A201" s="14">
        <v>192</v>
      </c>
      <c r="B201" s="61">
        <v>1</v>
      </c>
      <c r="C201" s="60">
        <v>1</v>
      </c>
      <c r="D201" s="14">
        <v>1</v>
      </c>
      <c r="E201" s="14">
        <v>2</v>
      </c>
      <c r="F201" s="14" t="s">
        <v>2454</v>
      </c>
      <c r="G201" s="14" t="s">
        <v>4922</v>
      </c>
      <c r="H201" s="14" t="s">
        <v>2906</v>
      </c>
      <c r="K201" s="1" t="s">
        <v>4923</v>
      </c>
      <c r="L201" s="14">
        <v>3</v>
      </c>
      <c r="M201" s="14">
        <v>4</v>
      </c>
      <c r="N201" s="14">
        <v>5</v>
      </c>
      <c r="O201" s="14" t="s">
        <v>2832</v>
      </c>
      <c r="P201" s="14" t="s">
        <v>4924</v>
      </c>
      <c r="Q201" s="14" t="s">
        <v>3121</v>
      </c>
      <c r="R201" s="14" t="s">
        <v>4925</v>
      </c>
      <c r="S201" s="14" t="s">
        <v>2709</v>
      </c>
      <c r="AX201" s="14">
        <v>2</v>
      </c>
      <c r="AY201" s="14">
        <v>1</v>
      </c>
      <c r="AZ201" s="14">
        <v>2</v>
      </c>
      <c r="BA201" s="14">
        <v>5</v>
      </c>
      <c r="BC201" s="14">
        <v>83</v>
      </c>
      <c r="BD201" s="14">
        <v>0</v>
      </c>
      <c r="BE201" s="14">
        <v>2</v>
      </c>
      <c r="BF201" s="14">
        <v>1</v>
      </c>
      <c r="BG201" s="14">
        <v>4</v>
      </c>
      <c r="BH201" s="14">
        <v>157.5</v>
      </c>
      <c r="BI201" s="14">
        <v>25.61</v>
      </c>
      <c r="BJ201" s="14">
        <v>0</v>
      </c>
      <c r="BK201" s="14">
        <v>1</v>
      </c>
      <c r="BL201" s="14">
        <v>1</v>
      </c>
      <c r="BM201" s="14">
        <v>3</v>
      </c>
      <c r="BN201" s="14">
        <v>0</v>
      </c>
      <c r="BO201" s="14">
        <f>IF(BC201&gt;=85,1,0)</f>
        <v>0</v>
      </c>
      <c r="BP201" s="14">
        <f>IF(BD201=1,1,0)</f>
        <v>0</v>
      </c>
      <c r="BQ201" s="14">
        <v>1</v>
      </c>
      <c r="BR201" s="14">
        <v>1</v>
      </c>
      <c r="BS201" s="14">
        <v>0</v>
      </c>
      <c r="BT201" s="14">
        <v>1</v>
      </c>
      <c r="BU201" s="14">
        <v>1</v>
      </c>
      <c r="BV201" s="14">
        <f>SUM(BO201:BU201)</f>
        <v>4</v>
      </c>
      <c r="BW201" s="14">
        <v>3</v>
      </c>
      <c r="BX201" s="14">
        <v>1</v>
      </c>
      <c r="BY201" s="14">
        <v>0</v>
      </c>
      <c r="BZ201" s="14">
        <v>0</v>
      </c>
      <c r="CA201" s="14">
        <v>0</v>
      </c>
      <c r="CB201" s="14">
        <v>0</v>
      </c>
      <c r="CC201" s="14">
        <v>0</v>
      </c>
      <c r="CD201" s="14">
        <v>0</v>
      </c>
      <c r="CE201" s="14">
        <v>0</v>
      </c>
      <c r="CF201" s="14">
        <f>SUM(BX201:CE201)</f>
        <v>1</v>
      </c>
      <c r="CG201" s="14">
        <v>1</v>
      </c>
      <c r="CH201" s="14">
        <v>3</v>
      </c>
      <c r="CI201" s="14">
        <v>3</v>
      </c>
      <c r="CJ201" s="14">
        <v>2</v>
      </c>
      <c r="CK201" s="14">
        <f>SUM(CG201:CJ201)</f>
        <v>9</v>
      </c>
      <c r="CL201" s="14">
        <v>0</v>
      </c>
      <c r="CM201" s="14">
        <v>6</v>
      </c>
      <c r="CN201" s="14">
        <v>2</v>
      </c>
      <c r="CO201" s="14">
        <v>4</v>
      </c>
      <c r="CP201" s="14">
        <v>2</v>
      </c>
      <c r="CQ201" s="14">
        <v>5</v>
      </c>
      <c r="CR201" s="14">
        <v>4</v>
      </c>
      <c r="CS201" s="14">
        <v>2</v>
      </c>
      <c r="CT201" s="14">
        <v>75</v>
      </c>
      <c r="CU201" s="14">
        <v>1</v>
      </c>
      <c r="CV201" s="14">
        <v>1</v>
      </c>
      <c r="CW201" s="14">
        <v>1</v>
      </c>
      <c r="CX201" s="14">
        <v>1</v>
      </c>
      <c r="CY201" s="14">
        <v>1</v>
      </c>
      <c r="CZ201" s="14">
        <v>1</v>
      </c>
      <c r="DA201" s="14">
        <f t="shared" si="97"/>
        <v>6</v>
      </c>
      <c r="DB201" s="14">
        <v>0</v>
      </c>
      <c r="DC201" s="14">
        <v>0</v>
      </c>
      <c r="DD201" s="14">
        <v>0</v>
      </c>
      <c r="DE201" s="14">
        <v>0</v>
      </c>
      <c r="DF201" s="14">
        <v>1</v>
      </c>
      <c r="DG201" s="14">
        <v>1</v>
      </c>
      <c r="DH201" s="14">
        <f t="shared" si="98"/>
        <v>2</v>
      </c>
      <c r="DI201" s="14">
        <f t="shared" si="99"/>
        <v>-4</v>
      </c>
      <c r="DJ201" s="14">
        <v>1</v>
      </c>
      <c r="DK201" s="14">
        <v>0</v>
      </c>
      <c r="DL201" s="14">
        <v>0</v>
      </c>
      <c r="DM201" s="14">
        <v>0</v>
      </c>
      <c r="DN201" s="14">
        <v>0</v>
      </c>
      <c r="DO201" s="14">
        <v>0</v>
      </c>
      <c r="DP201" s="14">
        <v>1</v>
      </c>
      <c r="DQ201" s="14">
        <v>0</v>
      </c>
      <c r="DR201" s="14">
        <f t="shared" si="100"/>
        <v>2</v>
      </c>
      <c r="DS201" s="14">
        <v>1</v>
      </c>
      <c r="DT201" s="14">
        <v>0</v>
      </c>
      <c r="DU201" s="14">
        <v>0</v>
      </c>
      <c r="DV201" s="14">
        <v>0</v>
      </c>
      <c r="DW201" s="14">
        <v>0</v>
      </c>
      <c r="DX201" s="14">
        <v>0</v>
      </c>
      <c r="DY201" s="14">
        <v>1</v>
      </c>
      <c r="DZ201" s="14">
        <v>0</v>
      </c>
      <c r="EA201" s="14">
        <f t="shared" si="101"/>
        <v>2</v>
      </c>
      <c r="EB201" s="14">
        <f t="shared" si="102"/>
        <v>0</v>
      </c>
      <c r="EC201" s="14">
        <v>1</v>
      </c>
      <c r="ED201" s="14">
        <v>2</v>
      </c>
      <c r="EE201" s="14">
        <f t="shared" si="103"/>
        <v>3</v>
      </c>
      <c r="EF201" s="14">
        <v>5</v>
      </c>
      <c r="EG201" s="14">
        <v>5</v>
      </c>
      <c r="EH201" s="14">
        <v>5</v>
      </c>
      <c r="EI201" s="14">
        <v>5</v>
      </c>
      <c r="EJ201" s="14">
        <f t="shared" si="104"/>
        <v>20</v>
      </c>
    </row>
    <row r="202" spans="1:250" s="14" customFormat="1">
      <c r="A202" s="14">
        <v>193</v>
      </c>
      <c r="B202" s="61">
        <v>1</v>
      </c>
      <c r="C202" s="60">
        <v>1</v>
      </c>
      <c r="D202" s="14">
        <v>1</v>
      </c>
      <c r="E202" s="14">
        <v>2</v>
      </c>
      <c r="F202" s="14" t="s">
        <v>2063</v>
      </c>
      <c r="G202" s="14" t="s">
        <v>1977</v>
      </c>
      <c r="H202" s="14" t="s">
        <v>1928</v>
      </c>
      <c r="I202" s="14" t="s">
        <v>2322</v>
      </c>
      <c r="J202" s="14" t="s">
        <v>2100</v>
      </c>
      <c r="K202" s="1" t="s">
        <v>4491</v>
      </c>
      <c r="L202" s="14">
        <v>6</v>
      </c>
      <c r="M202" s="14">
        <v>10</v>
      </c>
      <c r="N202" s="14">
        <v>33</v>
      </c>
      <c r="O202" s="14" t="s">
        <v>3091</v>
      </c>
      <c r="P202" s="14" t="s">
        <v>4492</v>
      </c>
      <c r="Q202" s="14" t="s">
        <v>4377</v>
      </c>
      <c r="R202" s="14" t="s">
        <v>2832</v>
      </c>
      <c r="S202" s="14" t="s">
        <v>2745</v>
      </c>
      <c r="T202" s="14" t="s">
        <v>3387</v>
      </c>
      <c r="U202" s="14" t="s">
        <v>4493</v>
      </c>
      <c r="V202" s="14" t="s">
        <v>4494</v>
      </c>
      <c r="W202" s="14" t="s">
        <v>3067</v>
      </c>
      <c r="X202" s="14" t="s">
        <v>4495</v>
      </c>
      <c r="Y202" s="14" t="s">
        <v>3072</v>
      </c>
      <c r="Z202" s="14" t="s">
        <v>4496</v>
      </c>
      <c r="AA202" s="14" t="s">
        <v>2326</v>
      </c>
      <c r="AB202" s="14" t="s">
        <v>4497</v>
      </c>
      <c r="AC202" s="14" t="s">
        <v>4498</v>
      </c>
      <c r="AD202" s="14" t="s">
        <v>4499</v>
      </c>
      <c r="AE202" s="14" t="s">
        <v>4500</v>
      </c>
      <c r="AF202" s="14" t="s">
        <v>4501</v>
      </c>
      <c r="AG202" s="14" t="s">
        <v>4502</v>
      </c>
      <c r="AH202" s="14" t="s">
        <v>2675</v>
      </c>
      <c r="AI202" s="14" t="s">
        <v>4503</v>
      </c>
      <c r="AJ202" s="14" t="s">
        <v>4504</v>
      </c>
      <c r="AK202" s="14" t="s">
        <v>3084</v>
      </c>
      <c r="AL202" s="14" t="s">
        <v>3501</v>
      </c>
      <c r="AM202" s="14" t="s">
        <v>4505</v>
      </c>
      <c r="AN202" s="14" t="s">
        <v>3101</v>
      </c>
      <c r="AO202" s="14" t="s">
        <v>2474</v>
      </c>
      <c r="AP202" s="14" t="s">
        <v>4506</v>
      </c>
      <c r="AQ202" s="14" t="s">
        <v>3964</v>
      </c>
      <c r="AR202" s="14" t="s">
        <v>4507</v>
      </c>
      <c r="AS202" s="14" t="s">
        <v>3103</v>
      </c>
      <c r="AT202" s="14" t="s">
        <v>4508</v>
      </c>
      <c r="AU202" s="14" t="s">
        <v>4509</v>
      </c>
      <c r="AV202" s="14" t="s">
        <v>3029</v>
      </c>
      <c r="AW202" s="14" t="s">
        <v>2838</v>
      </c>
      <c r="AX202" s="14">
        <v>2</v>
      </c>
      <c r="AY202" s="14">
        <v>1</v>
      </c>
      <c r="AZ202" s="14">
        <v>2</v>
      </c>
      <c r="BA202" s="14">
        <v>2</v>
      </c>
      <c r="BC202" s="14">
        <v>59</v>
      </c>
      <c r="BD202" s="14">
        <v>0</v>
      </c>
      <c r="BE202" s="14">
        <v>1</v>
      </c>
      <c r="BF202" s="14">
        <v>1</v>
      </c>
      <c r="BG202" s="14">
        <v>2</v>
      </c>
      <c r="BH202" s="14">
        <v>152.4</v>
      </c>
      <c r="BI202" s="14">
        <v>25.78</v>
      </c>
      <c r="BJ202" s="14">
        <v>1</v>
      </c>
      <c r="BK202" s="14">
        <v>12</v>
      </c>
      <c r="BL202" s="14">
        <v>2</v>
      </c>
      <c r="BM202" s="14">
        <v>2</v>
      </c>
      <c r="BN202" s="14">
        <v>0</v>
      </c>
      <c r="BO202" s="14">
        <f>IF(BC202&gt;=85,1,0)</f>
        <v>0</v>
      </c>
      <c r="BP202" s="14">
        <f>IF(BD202=1,1,0)</f>
        <v>0</v>
      </c>
      <c r="BQ202" s="14">
        <v>1</v>
      </c>
      <c r="BR202" s="14">
        <v>0</v>
      </c>
      <c r="BS202" s="14">
        <v>1</v>
      </c>
      <c r="BT202" s="14">
        <v>0</v>
      </c>
      <c r="BU202" s="14">
        <v>1</v>
      </c>
      <c r="BV202" s="14">
        <f>SUM(BO202:BU202)</f>
        <v>3</v>
      </c>
      <c r="BW202" s="14">
        <v>4</v>
      </c>
      <c r="BX202" s="14">
        <v>0</v>
      </c>
      <c r="BY202" s="14">
        <v>0</v>
      </c>
      <c r="BZ202" s="14">
        <v>0</v>
      </c>
      <c r="CA202" s="14">
        <v>0</v>
      </c>
      <c r="CB202" s="14">
        <v>0</v>
      </c>
      <c r="CC202" s="14">
        <v>0</v>
      </c>
      <c r="CD202" s="14">
        <v>0</v>
      </c>
      <c r="CE202" s="14">
        <v>0</v>
      </c>
      <c r="CF202" s="14">
        <f>SUM(BX202:CE202)</f>
        <v>0</v>
      </c>
      <c r="CG202" s="14">
        <v>5</v>
      </c>
      <c r="CH202" s="14">
        <v>5</v>
      </c>
      <c r="CI202" s="14">
        <v>5</v>
      </c>
      <c r="CJ202" s="14">
        <v>5</v>
      </c>
      <c r="CK202" s="14">
        <f>SUM(CG202:CJ202)</f>
        <v>20</v>
      </c>
      <c r="CL202" s="14">
        <v>1</v>
      </c>
      <c r="CM202" s="14">
        <v>4</v>
      </c>
      <c r="CN202" s="14">
        <v>1</v>
      </c>
      <c r="CO202" s="14">
        <v>2</v>
      </c>
      <c r="CP202" s="14">
        <v>1</v>
      </c>
      <c r="CQ202" s="14">
        <v>1</v>
      </c>
      <c r="CR202" s="14">
        <v>3</v>
      </c>
      <c r="CS202" s="14">
        <v>4</v>
      </c>
      <c r="CT202" s="14">
        <v>50</v>
      </c>
      <c r="CU202" s="14">
        <v>1</v>
      </c>
      <c r="CV202" s="14">
        <v>1</v>
      </c>
      <c r="CW202" s="14">
        <v>1</v>
      </c>
      <c r="CX202" s="14">
        <v>1</v>
      </c>
      <c r="CY202" s="14">
        <v>1</v>
      </c>
      <c r="CZ202" s="14">
        <v>1</v>
      </c>
      <c r="DA202" s="14">
        <f t="shared" si="97"/>
        <v>6</v>
      </c>
      <c r="DB202" s="14">
        <v>1</v>
      </c>
      <c r="DC202" s="14">
        <v>1</v>
      </c>
      <c r="DD202" s="14">
        <v>1</v>
      </c>
      <c r="DE202" s="14">
        <v>1</v>
      </c>
      <c r="DF202" s="14">
        <v>1</v>
      </c>
      <c r="DG202" s="14">
        <v>1</v>
      </c>
      <c r="DH202" s="14">
        <f t="shared" si="98"/>
        <v>6</v>
      </c>
      <c r="DI202" s="14">
        <f t="shared" si="99"/>
        <v>0</v>
      </c>
      <c r="DJ202" s="14">
        <v>1</v>
      </c>
      <c r="DK202" s="14">
        <v>1</v>
      </c>
      <c r="DL202" s="14">
        <v>1</v>
      </c>
      <c r="DM202" s="14">
        <v>1</v>
      </c>
      <c r="DN202" s="14">
        <v>1</v>
      </c>
      <c r="DO202" s="14">
        <v>1</v>
      </c>
      <c r="DP202" s="14">
        <v>1</v>
      </c>
      <c r="DQ202" s="14">
        <v>1</v>
      </c>
      <c r="DR202" s="14">
        <f t="shared" si="100"/>
        <v>8</v>
      </c>
      <c r="DS202" s="14">
        <v>1</v>
      </c>
      <c r="DT202" s="14">
        <v>1</v>
      </c>
      <c r="DU202" s="14">
        <v>1</v>
      </c>
      <c r="DV202" s="14">
        <v>1</v>
      </c>
      <c r="DW202" s="14">
        <v>1</v>
      </c>
      <c r="DX202" s="14">
        <v>1</v>
      </c>
      <c r="DY202" s="14">
        <v>1</v>
      </c>
      <c r="DZ202" s="14">
        <v>1</v>
      </c>
      <c r="EA202" s="14">
        <f t="shared" si="101"/>
        <v>8</v>
      </c>
      <c r="EB202" s="14">
        <f t="shared" si="102"/>
        <v>0</v>
      </c>
      <c r="EC202" s="14">
        <v>1</v>
      </c>
      <c r="ED202" s="14">
        <v>1</v>
      </c>
      <c r="EE202" s="14">
        <f t="shared" si="103"/>
        <v>2</v>
      </c>
      <c r="EF202" s="14">
        <v>3</v>
      </c>
      <c r="EG202" s="14">
        <v>3</v>
      </c>
      <c r="EH202" s="14">
        <v>3</v>
      </c>
      <c r="EI202" s="14">
        <v>3</v>
      </c>
      <c r="EJ202" s="14">
        <f t="shared" si="104"/>
        <v>12</v>
      </c>
    </row>
    <row r="203" spans="1:250" s="14" customFormat="1">
      <c r="A203" s="14">
        <v>194</v>
      </c>
      <c r="B203" s="14">
        <v>1</v>
      </c>
      <c r="C203" s="60">
        <v>0</v>
      </c>
      <c r="D203" s="14">
        <v>1</v>
      </c>
      <c r="E203" s="14">
        <v>1</v>
      </c>
      <c r="K203" s="14" t="s">
        <v>2879</v>
      </c>
      <c r="L203" s="14">
        <v>0</v>
      </c>
      <c r="M203" s="14">
        <v>4</v>
      </c>
      <c r="N203" s="14">
        <v>0</v>
      </c>
      <c r="AX203" s="14">
        <v>2</v>
      </c>
      <c r="AY203" s="14">
        <v>1</v>
      </c>
      <c r="AZ203" s="14">
        <v>2</v>
      </c>
      <c r="BB203" s="14">
        <v>20</v>
      </c>
      <c r="BC203" s="14">
        <v>38</v>
      </c>
      <c r="BD203" s="14">
        <v>1</v>
      </c>
      <c r="BE203" s="14">
        <v>1</v>
      </c>
      <c r="BF203" s="14">
        <v>1</v>
      </c>
      <c r="BG203" s="14">
        <v>1</v>
      </c>
      <c r="BH203" s="14">
        <v>182.9</v>
      </c>
      <c r="BI203" s="14">
        <v>62.44</v>
      </c>
      <c r="BJ203" s="14">
        <v>0</v>
      </c>
      <c r="BK203" s="14">
        <v>0</v>
      </c>
      <c r="BL203" s="14">
        <v>2</v>
      </c>
      <c r="BM203" s="14">
        <v>1</v>
      </c>
      <c r="BN203" s="14">
        <v>0</v>
      </c>
      <c r="BO203" s="14">
        <f>IF(BE203&gt;=85,1,0)</f>
        <v>0</v>
      </c>
      <c r="BP203" s="14">
        <f>IF(BF203=1,1,0)</f>
        <v>1</v>
      </c>
      <c r="BQ203" s="14">
        <v>0</v>
      </c>
      <c r="BR203" s="14">
        <v>0</v>
      </c>
      <c r="BS203" s="14">
        <v>0</v>
      </c>
      <c r="BT203" s="14">
        <v>0</v>
      </c>
      <c r="BU203" s="14">
        <v>0</v>
      </c>
      <c r="BV203" s="14">
        <f>SUM(BO203:BU203)</f>
        <v>1</v>
      </c>
      <c r="BW203" s="14">
        <v>2</v>
      </c>
      <c r="BX203" s="14">
        <v>0</v>
      </c>
      <c r="BY203" s="14">
        <v>0</v>
      </c>
      <c r="BZ203" s="14">
        <v>0</v>
      </c>
      <c r="CA203" s="14">
        <v>0</v>
      </c>
      <c r="CB203" s="14">
        <v>0</v>
      </c>
      <c r="CC203" s="14">
        <v>0</v>
      </c>
      <c r="CD203" s="14">
        <v>0</v>
      </c>
      <c r="CE203" s="14">
        <v>0</v>
      </c>
      <c r="CF203" s="14">
        <f>SUM(BX203:CE203)</f>
        <v>0</v>
      </c>
      <c r="CG203" s="14">
        <v>4</v>
      </c>
      <c r="CH203" s="14">
        <v>4</v>
      </c>
      <c r="CI203" s="14">
        <v>5</v>
      </c>
      <c r="CJ203" s="14">
        <v>5</v>
      </c>
      <c r="CK203" s="14">
        <f>SUM(CG203:CJ203)</f>
        <v>18</v>
      </c>
      <c r="CL203" s="14">
        <v>1</v>
      </c>
      <c r="CM203" s="14">
        <v>5</v>
      </c>
      <c r="CN203" s="14">
        <v>0</v>
      </c>
      <c r="CO203" s="14">
        <v>1</v>
      </c>
      <c r="CP203" s="14">
        <v>1</v>
      </c>
      <c r="CQ203" s="14">
        <v>1</v>
      </c>
      <c r="CR203" s="14">
        <v>2</v>
      </c>
      <c r="CS203" s="14">
        <v>1</v>
      </c>
      <c r="CT203" s="14">
        <v>98</v>
      </c>
      <c r="CU203" s="14">
        <v>1</v>
      </c>
      <c r="CV203" s="14">
        <v>1</v>
      </c>
      <c r="CW203" s="14">
        <v>1</v>
      </c>
      <c r="CX203" s="14">
        <v>1</v>
      </c>
      <c r="CY203" s="14">
        <v>1</v>
      </c>
      <c r="CZ203" s="14">
        <v>1</v>
      </c>
      <c r="DA203" s="14">
        <f t="shared" si="97"/>
        <v>6</v>
      </c>
      <c r="DB203" s="14">
        <v>1</v>
      </c>
      <c r="DC203" s="14">
        <v>1</v>
      </c>
      <c r="DD203" s="14">
        <v>1</v>
      </c>
      <c r="DE203" s="14">
        <v>1</v>
      </c>
      <c r="DF203" s="14">
        <v>1</v>
      </c>
      <c r="DG203" s="14">
        <v>1</v>
      </c>
      <c r="DH203" s="14">
        <f t="shared" si="98"/>
        <v>6</v>
      </c>
      <c r="DI203" s="14">
        <f t="shared" si="99"/>
        <v>0</v>
      </c>
      <c r="DJ203" s="14">
        <v>1</v>
      </c>
      <c r="DK203" s="14">
        <v>1</v>
      </c>
      <c r="DL203" s="14">
        <v>1</v>
      </c>
      <c r="DM203" s="14">
        <v>1</v>
      </c>
      <c r="DN203" s="14">
        <v>1</v>
      </c>
      <c r="DO203" s="14">
        <v>1</v>
      </c>
      <c r="DP203" s="14">
        <v>1</v>
      </c>
      <c r="DQ203" s="14">
        <v>1</v>
      </c>
      <c r="DR203" s="14">
        <f t="shared" si="100"/>
        <v>8</v>
      </c>
      <c r="DS203" s="14">
        <v>1</v>
      </c>
      <c r="DT203" s="14">
        <v>1</v>
      </c>
      <c r="DU203" s="14">
        <v>1</v>
      </c>
      <c r="DV203" s="14">
        <v>1</v>
      </c>
      <c r="DW203" s="14">
        <v>1</v>
      </c>
      <c r="DX203" s="14">
        <v>1</v>
      </c>
      <c r="DY203" s="14">
        <v>1</v>
      </c>
      <c r="DZ203" s="14">
        <v>1</v>
      </c>
      <c r="EA203" s="14">
        <f t="shared" si="101"/>
        <v>8</v>
      </c>
      <c r="EB203" s="14">
        <f t="shared" si="102"/>
        <v>0</v>
      </c>
      <c r="EC203" s="14">
        <v>0</v>
      </c>
      <c r="ED203" s="14">
        <v>0</v>
      </c>
      <c r="EE203" s="14">
        <f t="shared" si="103"/>
        <v>0</v>
      </c>
      <c r="EF203" s="14">
        <v>5</v>
      </c>
      <c r="EG203" s="14">
        <v>5</v>
      </c>
      <c r="EH203" s="14">
        <v>5</v>
      </c>
      <c r="EI203" s="14">
        <v>5</v>
      </c>
      <c r="EJ203" s="14">
        <f t="shared" si="104"/>
        <v>20</v>
      </c>
    </row>
    <row r="204" spans="1:250" s="14" customFormat="1">
      <c r="A204" s="14">
        <v>195</v>
      </c>
      <c r="B204" s="64">
        <v>1</v>
      </c>
      <c r="C204" s="3">
        <v>1</v>
      </c>
      <c r="D204" s="1">
        <v>1</v>
      </c>
      <c r="E204" s="1">
        <v>1</v>
      </c>
      <c r="F204" s="1" t="s">
        <v>1928</v>
      </c>
      <c r="G204" s="1" t="s">
        <v>2100</v>
      </c>
      <c r="H204" s="1" t="s">
        <v>1955</v>
      </c>
      <c r="I204" s="1" t="s">
        <v>1941</v>
      </c>
      <c r="J204" s="1" t="s">
        <v>2322</v>
      </c>
      <c r="K204" s="1" t="s">
        <v>5561</v>
      </c>
      <c r="L204" s="1">
        <v>7</v>
      </c>
      <c r="M204" s="1">
        <v>16</v>
      </c>
      <c r="N204" s="1">
        <v>9</v>
      </c>
      <c r="O204" s="1" t="s">
        <v>5562</v>
      </c>
      <c r="P204" s="1" t="s">
        <v>2459</v>
      </c>
      <c r="Q204" s="1" t="s">
        <v>2834</v>
      </c>
      <c r="R204" s="1" t="s">
        <v>5563</v>
      </c>
      <c r="S204" s="1" t="s">
        <v>3148</v>
      </c>
      <c r="T204" s="1" t="s">
        <v>5564</v>
      </c>
      <c r="U204" s="1" t="s">
        <v>2675</v>
      </c>
      <c r="V204" s="1" t="s">
        <v>2862</v>
      </c>
      <c r="W204" s="1" t="s">
        <v>2357</v>
      </c>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v>1</v>
      </c>
      <c r="AY204" s="1">
        <v>0</v>
      </c>
      <c r="AZ204" s="1">
        <v>1</v>
      </c>
      <c r="BA204" s="1">
        <v>9</v>
      </c>
      <c r="BB204" s="1"/>
      <c r="BC204" s="1">
        <v>95</v>
      </c>
      <c r="BD204" s="1">
        <v>0</v>
      </c>
      <c r="BE204" s="1">
        <v>1</v>
      </c>
      <c r="BF204" s="1">
        <v>1</v>
      </c>
      <c r="BG204" s="1">
        <v>2</v>
      </c>
      <c r="BH204" s="1">
        <v>160</v>
      </c>
      <c r="BI204" s="1">
        <v>25.33</v>
      </c>
      <c r="BJ204" s="1"/>
      <c r="BK204" s="1"/>
      <c r="BL204" s="1"/>
      <c r="BM204" s="1"/>
      <c r="BN204" s="1"/>
      <c r="BO204" s="1">
        <f>IF(AZ204&gt;=85,1,0)</f>
        <v>0</v>
      </c>
      <c r="BP204" s="1">
        <f>IF(BA204=1,1,0)</f>
        <v>0</v>
      </c>
      <c r="BQ204" s="1"/>
      <c r="BR204" s="1"/>
      <c r="BS204" s="1"/>
      <c r="BT204" s="1"/>
      <c r="BU204" s="1"/>
      <c r="BW204" s="1"/>
      <c r="BX204" s="1"/>
      <c r="BY204" s="1"/>
      <c r="BZ204" s="1"/>
      <c r="CA204" s="1"/>
      <c r="CB204" s="1"/>
      <c r="CC204" s="1"/>
      <c r="CD204" s="1"/>
      <c r="CE204" s="1"/>
      <c r="CF204" s="1"/>
      <c r="CG204" s="1"/>
      <c r="CH204" s="1"/>
      <c r="CI204" s="1"/>
      <c r="CJ204" s="1"/>
      <c r="CK204" s="1"/>
      <c r="CL204" s="1"/>
      <c r="CM204" s="1">
        <v>4</v>
      </c>
      <c r="CN204" s="1">
        <v>2</v>
      </c>
      <c r="CO204" s="1">
        <v>3</v>
      </c>
      <c r="CP204" s="1">
        <v>5</v>
      </c>
      <c r="CQ204" s="1">
        <v>5</v>
      </c>
      <c r="CR204" s="1">
        <v>1</v>
      </c>
      <c r="CS204" s="1">
        <v>1</v>
      </c>
      <c r="CT204" s="1">
        <v>5</v>
      </c>
      <c r="CU204" s="1">
        <v>1</v>
      </c>
      <c r="CV204" s="1">
        <v>1</v>
      </c>
      <c r="CW204" s="1">
        <v>1</v>
      </c>
      <c r="CX204" s="1">
        <v>1</v>
      </c>
      <c r="CY204" s="1">
        <v>1</v>
      </c>
      <c r="CZ204" s="1">
        <v>1</v>
      </c>
      <c r="DA204" s="1">
        <f t="shared" si="97"/>
        <v>6</v>
      </c>
      <c r="DB204" s="1">
        <v>0</v>
      </c>
      <c r="DC204" s="1">
        <v>0</v>
      </c>
      <c r="DD204" s="1">
        <v>0</v>
      </c>
      <c r="DE204" s="1">
        <v>0</v>
      </c>
      <c r="DF204" s="1">
        <v>0</v>
      </c>
      <c r="DG204" s="1">
        <v>0</v>
      </c>
      <c r="DH204" s="1">
        <f t="shared" si="98"/>
        <v>0</v>
      </c>
      <c r="DI204" s="14">
        <f t="shared" si="99"/>
        <v>-6</v>
      </c>
      <c r="DJ204" s="1">
        <v>1</v>
      </c>
      <c r="DK204" s="1">
        <v>1</v>
      </c>
      <c r="DL204" s="1">
        <v>1</v>
      </c>
      <c r="DM204" s="1">
        <v>1</v>
      </c>
      <c r="DN204" s="1">
        <v>1</v>
      </c>
      <c r="DO204" s="1">
        <v>1</v>
      </c>
      <c r="DP204" s="1">
        <v>1</v>
      </c>
      <c r="DQ204" s="1">
        <v>1</v>
      </c>
      <c r="DR204" s="1">
        <f t="shared" si="100"/>
        <v>8</v>
      </c>
      <c r="DS204" s="1">
        <v>0</v>
      </c>
      <c r="DT204" s="1">
        <v>0</v>
      </c>
      <c r="DU204" s="1">
        <v>0</v>
      </c>
      <c r="DV204" s="1">
        <v>0</v>
      </c>
      <c r="DW204" s="1">
        <v>0</v>
      </c>
      <c r="DX204" s="1">
        <v>0</v>
      </c>
      <c r="DY204" s="1">
        <v>0</v>
      </c>
      <c r="DZ204" s="1">
        <v>0</v>
      </c>
      <c r="EA204" s="1">
        <f t="shared" si="101"/>
        <v>0</v>
      </c>
      <c r="EB204" s="14">
        <f t="shared" si="102"/>
        <v>-8</v>
      </c>
      <c r="EC204" s="1">
        <v>0</v>
      </c>
      <c r="ED204" s="1">
        <v>0</v>
      </c>
      <c r="EE204" s="1">
        <f t="shared" si="103"/>
        <v>0</v>
      </c>
      <c r="EF204" s="1">
        <v>5</v>
      </c>
      <c r="EG204" s="1">
        <v>5</v>
      </c>
      <c r="EH204" s="1">
        <v>5</v>
      </c>
      <c r="EI204" s="1">
        <v>5</v>
      </c>
      <c r="EJ204" s="1">
        <f t="shared" si="104"/>
        <v>20</v>
      </c>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row>
    <row r="205" spans="1:250" s="14" customFormat="1">
      <c r="A205" s="14">
        <v>196</v>
      </c>
      <c r="B205" s="64">
        <v>1</v>
      </c>
      <c r="C205" s="3">
        <v>1</v>
      </c>
      <c r="D205" s="1">
        <v>1</v>
      </c>
      <c r="E205" s="1">
        <v>2</v>
      </c>
      <c r="F205" s="1"/>
      <c r="G205" s="1"/>
      <c r="H205" s="1"/>
      <c r="I205" s="1"/>
      <c r="J205" s="1"/>
      <c r="K205" s="1"/>
      <c r="L205" s="1">
        <v>0</v>
      </c>
      <c r="M205" s="1">
        <v>0</v>
      </c>
      <c r="N205" s="1">
        <v>1</v>
      </c>
      <c r="O205" s="1" t="s">
        <v>5569</v>
      </c>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v>2</v>
      </c>
      <c r="AY205" s="1">
        <v>1</v>
      </c>
      <c r="AZ205" s="1">
        <v>2</v>
      </c>
      <c r="BA205" s="1">
        <v>0</v>
      </c>
      <c r="BB205" s="1"/>
      <c r="BC205" s="1">
        <v>22</v>
      </c>
      <c r="BD205" s="1">
        <v>0</v>
      </c>
      <c r="BE205" s="1">
        <v>1</v>
      </c>
      <c r="BF205" s="1">
        <v>1</v>
      </c>
      <c r="BG205" s="1"/>
      <c r="BH205" s="1">
        <v>160</v>
      </c>
      <c r="BI205" s="1">
        <v>23.03</v>
      </c>
      <c r="BJ205" s="1">
        <v>1</v>
      </c>
      <c r="BK205" s="1">
        <v>0</v>
      </c>
      <c r="BL205" s="1">
        <v>3</v>
      </c>
      <c r="BM205" s="1">
        <v>1</v>
      </c>
      <c r="BN205" s="1">
        <v>0</v>
      </c>
      <c r="BO205" s="1">
        <f>IF(AZ205&gt;=85,1,0)</f>
        <v>0</v>
      </c>
      <c r="BP205" s="1">
        <f>IF(BA205=1,1,0)</f>
        <v>0</v>
      </c>
      <c r="BQ205" s="1">
        <v>0</v>
      </c>
      <c r="BR205" s="1">
        <v>0</v>
      </c>
      <c r="BS205" s="1">
        <v>0</v>
      </c>
      <c r="BT205" s="1">
        <v>1</v>
      </c>
      <c r="BU205" s="1">
        <v>0</v>
      </c>
      <c r="BV205" s="14">
        <f t="shared" ref="BV205:BV216" si="105">SUM(BO205:BU205)</f>
        <v>1</v>
      </c>
      <c r="BW205" s="1">
        <v>1</v>
      </c>
      <c r="BX205" s="1">
        <v>0</v>
      </c>
      <c r="BY205" s="1">
        <v>0</v>
      </c>
      <c r="BZ205" s="1">
        <v>0</v>
      </c>
      <c r="CA205" s="1">
        <v>0</v>
      </c>
      <c r="CB205" s="1">
        <v>0</v>
      </c>
      <c r="CC205" s="1">
        <v>0</v>
      </c>
      <c r="CD205" s="1">
        <v>0</v>
      </c>
      <c r="CE205" s="1">
        <v>0</v>
      </c>
      <c r="CF205" s="1">
        <f t="shared" ref="CF205:CF216" si="106">SUM(BX205:CE205)</f>
        <v>0</v>
      </c>
      <c r="CG205" s="1">
        <v>5</v>
      </c>
      <c r="CH205" s="1">
        <v>5</v>
      </c>
      <c r="CI205" s="1">
        <v>5</v>
      </c>
      <c r="CJ205" s="1">
        <v>5</v>
      </c>
      <c r="CK205" s="1">
        <f t="shared" ref="CK205:CK216" si="107">SUM(CG205:CJ205)</f>
        <v>20</v>
      </c>
      <c r="CL205" s="1">
        <v>0</v>
      </c>
      <c r="CM205" s="1">
        <v>5</v>
      </c>
      <c r="CN205" s="1">
        <v>0</v>
      </c>
      <c r="CO205" s="1">
        <v>1</v>
      </c>
      <c r="CP205" s="1">
        <v>1</v>
      </c>
      <c r="CQ205" s="1">
        <v>1</v>
      </c>
      <c r="CR205" s="1">
        <v>2</v>
      </c>
      <c r="CS205" s="1">
        <v>1</v>
      </c>
      <c r="CT205" s="1">
        <v>70</v>
      </c>
      <c r="CU205" s="1">
        <v>1</v>
      </c>
      <c r="CV205" s="1">
        <v>1</v>
      </c>
      <c r="CW205" s="1">
        <v>1</v>
      </c>
      <c r="CX205" s="1">
        <v>1</v>
      </c>
      <c r="CY205" s="1">
        <v>1</v>
      </c>
      <c r="CZ205" s="1">
        <v>1</v>
      </c>
      <c r="DA205" s="1">
        <f t="shared" si="97"/>
        <v>6</v>
      </c>
      <c r="DB205" s="1">
        <v>1</v>
      </c>
      <c r="DC205" s="1">
        <v>1</v>
      </c>
      <c r="DD205" s="1">
        <v>1</v>
      </c>
      <c r="DE205" s="1">
        <v>1</v>
      </c>
      <c r="DF205" s="1">
        <v>1</v>
      </c>
      <c r="DG205" s="1">
        <v>1</v>
      </c>
      <c r="DH205" s="1">
        <f t="shared" si="98"/>
        <v>6</v>
      </c>
      <c r="DI205" s="14">
        <f t="shared" si="99"/>
        <v>0</v>
      </c>
      <c r="DJ205" s="1">
        <v>1</v>
      </c>
      <c r="DK205" s="1">
        <v>1</v>
      </c>
      <c r="DL205" s="1">
        <v>1</v>
      </c>
      <c r="DM205" s="1">
        <v>1</v>
      </c>
      <c r="DN205" s="1">
        <v>1</v>
      </c>
      <c r="DO205" s="1">
        <v>1</v>
      </c>
      <c r="DP205" s="1">
        <v>1</v>
      </c>
      <c r="DQ205" s="1">
        <v>1</v>
      </c>
      <c r="DR205" s="1">
        <f t="shared" si="100"/>
        <v>8</v>
      </c>
      <c r="DS205" s="1">
        <v>1</v>
      </c>
      <c r="DT205" s="1">
        <v>1</v>
      </c>
      <c r="DU205" s="1">
        <v>1</v>
      </c>
      <c r="DV205" s="1">
        <v>1</v>
      </c>
      <c r="DW205" s="1">
        <v>1</v>
      </c>
      <c r="DX205" s="1">
        <v>1</v>
      </c>
      <c r="DY205" s="1">
        <v>1</v>
      </c>
      <c r="DZ205" s="1">
        <v>1</v>
      </c>
      <c r="EA205" s="1">
        <f t="shared" si="101"/>
        <v>8</v>
      </c>
      <c r="EB205" s="14">
        <f t="shared" si="102"/>
        <v>0</v>
      </c>
      <c r="EC205" s="1">
        <v>0</v>
      </c>
      <c r="ED205" s="1">
        <v>0</v>
      </c>
      <c r="EE205" s="1">
        <f t="shared" si="103"/>
        <v>0</v>
      </c>
      <c r="EF205" s="1">
        <v>5</v>
      </c>
      <c r="EG205" s="1">
        <v>5</v>
      </c>
      <c r="EH205" s="1">
        <v>5</v>
      </c>
      <c r="EI205" s="1">
        <v>5</v>
      </c>
      <c r="EJ205" s="1">
        <f t="shared" si="104"/>
        <v>20</v>
      </c>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row>
    <row r="206" spans="1:250" s="14" customFormat="1">
      <c r="A206" s="14">
        <v>197</v>
      </c>
      <c r="B206" s="64">
        <v>2</v>
      </c>
      <c r="C206" s="3">
        <v>3</v>
      </c>
      <c r="D206" s="1">
        <v>3</v>
      </c>
      <c r="E206" s="1">
        <v>1</v>
      </c>
      <c r="F206" s="1" t="s">
        <v>5430</v>
      </c>
      <c r="G206" s="1" t="s">
        <v>2063</v>
      </c>
      <c r="H206" s="1" t="s">
        <v>2100</v>
      </c>
      <c r="I206" s="1" t="s">
        <v>1928</v>
      </c>
      <c r="J206" s="1" t="s">
        <v>1941</v>
      </c>
      <c r="K206" s="1" t="s">
        <v>5431</v>
      </c>
      <c r="L206" s="1">
        <v>7</v>
      </c>
      <c r="M206" s="1">
        <v>23</v>
      </c>
      <c r="N206" s="1">
        <v>17</v>
      </c>
      <c r="O206" s="1" t="s">
        <v>5432</v>
      </c>
      <c r="P206" s="1" t="s">
        <v>4377</v>
      </c>
      <c r="Q206" s="1" t="s">
        <v>2802</v>
      </c>
      <c r="R206" s="1" t="s">
        <v>2647</v>
      </c>
      <c r="S206" s="1" t="s">
        <v>2335</v>
      </c>
      <c r="T206" s="1" t="s">
        <v>2459</v>
      </c>
      <c r="U206" s="1" t="s">
        <v>2620</v>
      </c>
      <c r="V206" s="1" t="s">
        <v>3797</v>
      </c>
      <c r="W206" s="1" t="s">
        <v>4778</v>
      </c>
      <c r="X206" s="1" t="s">
        <v>2469</v>
      </c>
      <c r="Y206" s="1" t="s">
        <v>2735</v>
      </c>
      <c r="Z206" s="1" t="s">
        <v>5433</v>
      </c>
      <c r="AA206" s="1" t="s">
        <v>5434</v>
      </c>
      <c r="AB206" s="1" t="s">
        <v>3083</v>
      </c>
      <c r="AC206" s="1" t="s">
        <v>2357</v>
      </c>
      <c r="AD206" s="1" t="s">
        <v>5290</v>
      </c>
      <c r="AE206" s="1" t="s">
        <v>2331</v>
      </c>
      <c r="AF206" s="1"/>
      <c r="AG206" s="1"/>
      <c r="AH206" s="1"/>
      <c r="AI206" s="1"/>
      <c r="AJ206" s="1"/>
      <c r="AK206" s="1"/>
      <c r="AL206" s="1"/>
      <c r="AM206" s="1"/>
      <c r="AN206" s="1"/>
      <c r="AO206" s="1"/>
      <c r="AP206" s="1"/>
      <c r="AQ206" s="1"/>
      <c r="AR206" s="1"/>
      <c r="AS206" s="1"/>
      <c r="AT206" s="1"/>
      <c r="AU206" s="1"/>
      <c r="AV206" s="1"/>
      <c r="AW206" s="1"/>
      <c r="AX206" s="1">
        <v>2</v>
      </c>
      <c r="AY206" s="1">
        <v>1</v>
      </c>
      <c r="AZ206" s="1">
        <v>2</v>
      </c>
      <c r="BA206" s="1">
        <v>6</v>
      </c>
      <c r="BB206" s="1"/>
      <c r="BC206" s="1">
        <v>85</v>
      </c>
      <c r="BD206" s="1">
        <v>1</v>
      </c>
      <c r="BE206" s="1">
        <v>3</v>
      </c>
      <c r="BF206" s="1">
        <v>2</v>
      </c>
      <c r="BG206" s="1">
        <v>2</v>
      </c>
      <c r="BH206" s="1">
        <v>162.6</v>
      </c>
      <c r="BI206" s="1">
        <v>27.22</v>
      </c>
      <c r="BJ206" s="1">
        <v>2</v>
      </c>
      <c r="BK206" s="1">
        <v>0</v>
      </c>
      <c r="BL206" s="1">
        <v>2</v>
      </c>
      <c r="BM206" s="1">
        <v>3</v>
      </c>
      <c r="BN206" s="1">
        <v>0</v>
      </c>
      <c r="BO206" s="1">
        <f>IF(AZ206&gt;=85,1,0)</f>
        <v>0</v>
      </c>
      <c r="BP206" s="1">
        <f>IF(BA206=1,1,0)</f>
        <v>0</v>
      </c>
      <c r="BQ206" s="1">
        <v>1</v>
      </c>
      <c r="BR206" s="1">
        <v>1</v>
      </c>
      <c r="BS206" s="1">
        <v>1</v>
      </c>
      <c r="BT206" s="1">
        <v>1</v>
      </c>
      <c r="BU206" s="1">
        <v>1</v>
      </c>
      <c r="BV206" s="14">
        <f t="shared" si="105"/>
        <v>5</v>
      </c>
      <c r="BW206" s="1">
        <v>5</v>
      </c>
      <c r="BX206" s="1">
        <v>0</v>
      </c>
      <c r="BY206" s="1">
        <v>0</v>
      </c>
      <c r="BZ206" s="1">
        <v>0</v>
      </c>
      <c r="CA206" s="1">
        <v>0</v>
      </c>
      <c r="CB206" s="1">
        <v>0</v>
      </c>
      <c r="CC206" s="1">
        <v>0</v>
      </c>
      <c r="CD206" s="1">
        <v>0</v>
      </c>
      <c r="CE206" s="1">
        <v>0</v>
      </c>
      <c r="CF206" s="1">
        <f t="shared" si="106"/>
        <v>0</v>
      </c>
      <c r="CG206" s="1">
        <v>5</v>
      </c>
      <c r="CH206" s="1">
        <v>5</v>
      </c>
      <c r="CI206" s="1">
        <v>5</v>
      </c>
      <c r="CJ206" s="1">
        <v>5</v>
      </c>
      <c r="CK206" s="1">
        <f t="shared" si="107"/>
        <v>20</v>
      </c>
      <c r="CL206" s="1">
        <v>0</v>
      </c>
      <c r="CM206" s="1">
        <v>1</v>
      </c>
      <c r="CN206" s="1">
        <v>2</v>
      </c>
      <c r="CO206" s="1">
        <v>1</v>
      </c>
      <c r="CP206" s="1">
        <v>2</v>
      </c>
      <c r="CQ206" s="1">
        <v>2</v>
      </c>
      <c r="CR206" s="1">
        <v>1</v>
      </c>
      <c r="CS206" s="1">
        <v>1</v>
      </c>
      <c r="CT206" s="1">
        <v>100</v>
      </c>
      <c r="CU206" s="1">
        <v>1</v>
      </c>
      <c r="CV206" s="1">
        <v>1</v>
      </c>
      <c r="CW206" s="1">
        <v>1</v>
      </c>
      <c r="CX206" s="1">
        <v>1</v>
      </c>
      <c r="CY206" s="1">
        <v>1</v>
      </c>
      <c r="CZ206" s="1">
        <v>1</v>
      </c>
      <c r="DA206" s="1">
        <f t="shared" si="97"/>
        <v>6</v>
      </c>
      <c r="DB206" s="1">
        <v>1</v>
      </c>
      <c r="DC206" s="1">
        <v>1</v>
      </c>
      <c r="DD206" s="1">
        <v>1</v>
      </c>
      <c r="DE206" s="1">
        <v>1</v>
      </c>
      <c r="DF206" s="1">
        <v>1</v>
      </c>
      <c r="DG206" s="1">
        <v>1</v>
      </c>
      <c r="DH206" s="1">
        <f t="shared" si="98"/>
        <v>6</v>
      </c>
      <c r="DI206" s="14">
        <f t="shared" si="99"/>
        <v>0</v>
      </c>
      <c r="DJ206" s="1">
        <v>1</v>
      </c>
      <c r="DK206" s="1">
        <v>1</v>
      </c>
      <c r="DL206" s="1">
        <v>1</v>
      </c>
      <c r="DM206" s="1">
        <v>0</v>
      </c>
      <c r="DN206" s="1">
        <v>0</v>
      </c>
      <c r="DO206" s="1">
        <v>1</v>
      </c>
      <c r="DP206" s="1">
        <v>1</v>
      </c>
      <c r="DQ206" s="1">
        <v>1</v>
      </c>
      <c r="DR206" s="1">
        <f t="shared" si="100"/>
        <v>6</v>
      </c>
      <c r="DS206" s="1">
        <v>1</v>
      </c>
      <c r="DT206" s="1">
        <v>1</v>
      </c>
      <c r="DU206" s="1">
        <v>1</v>
      </c>
      <c r="DV206" s="1">
        <v>0</v>
      </c>
      <c r="DW206" s="1">
        <v>0</v>
      </c>
      <c r="DX206" s="1">
        <v>1</v>
      </c>
      <c r="DY206" s="1">
        <v>1</v>
      </c>
      <c r="DZ206" s="1">
        <v>1</v>
      </c>
      <c r="EA206" s="1">
        <f t="shared" si="101"/>
        <v>6</v>
      </c>
      <c r="EB206" s="14">
        <f t="shared" si="102"/>
        <v>0</v>
      </c>
      <c r="EC206" s="1">
        <v>0</v>
      </c>
      <c r="ED206" s="1">
        <v>0</v>
      </c>
      <c r="EE206" s="1">
        <f t="shared" si="103"/>
        <v>0</v>
      </c>
      <c r="EF206" s="1">
        <v>5</v>
      </c>
      <c r="EG206" s="1">
        <v>5</v>
      </c>
      <c r="EH206" s="1">
        <v>5</v>
      </c>
      <c r="EI206" s="1">
        <v>5</v>
      </c>
      <c r="EJ206" s="1">
        <f t="shared" si="104"/>
        <v>20</v>
      </c>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row>
    <row r="207" spans="1:250" s="14" customFormat="1">
      <c r="A207" s="14">
        <v>198</v>
      </c>
      <c r="B207" s="64">
        <v>1</v>
      </c>
      <c r="C207" s="3">
        <v>1</v>
      </c>
      <c r="D207" s="1">
        <v>2</v>
      </c>
      <c r="E207" s="1">
        <v>2</v>
      </c>
      <c r="F207" s="1"/>
      <c r="G207" s="1"/>
      <c r="H207" s="1"/>
      <c r="I207" s="1"/>
      <c r="J207" s="1"/>
      <c r="K207" s="1" t="s">
        <v>5830</v>
      </c>
      <c r="L207" s="1">
        <v>0</v>
      </c>
      <c r="M207" s="1">
        <v>4</v>
      </c>
      <c r="N207" s="1">
        <v>0</v>
      </c>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v>2</v>
      </c>
      <c r="AY207" s="1">
        <v>1</v>
      </c>
      <c r="AZ207" s="1">
        <v>2</v>
      </c>
      <c r="BA207" s="1">
        <v>1</v>
      </c>
      <c r="BB207" s="1"/>
      <c r="BC207" s="1">
        <v>38</v>
      </c>
      <c r="BD207" s="1">
        <v>0</v>
      </c>
      <c r="BE207" s="1">
        <v>3</v>
      </c>
      <c r="BF207" s="1">
        <v>2</v>
      </c>
      <c r="BG207" s="1">
        <v>3</v>
      </c>
      <c r="BH207" s="1">
        <v>162.6</v>
      </c>
      <c r="BI207" s="1">
        <v>24.03</v>
      </c>
      <c r="BJ207" s="1">
        <v>0</v>
      </c>
      <c r="BK207" s="1">
        <v>0</v>
      </c>
      <c r="BL207" s="1">
        <v>3</v>
      </c>
      <c r="BM207" s="1">
        <v>2</v>
      </c>
      <c r="BN207" s="1">
        <v>0</v>
      </c>
      <c r="BO207" s="1">
        <f>IF(AZ207&gt;=85,1,0)</f>
        <v>0</v>
      </c>
      <c r="BP207" s="1">
        <f>IF(BA207=1,1,0)</f>
        <v>1</v>
      </c>
      <c r="BQ207" s="1">
        <v>0</v>
      </c>
      <c r="BR207" s="1">
        <v>0</v>
      </c>
      <c r="BS207" s="1">
        <v>0</v>
      </c>
      <c r="BT207" s="1">
        <v>1</v>
      </c>
      <c r="BU207" s="1">
        <v>0</v>
      </c>
      <c r="BV207" s="14">
        <f t="shared" si="105"/>
        <v>2</v>
      </c>
      <c r="BW207" s="1">
        <v>1</v>
      </c>
      <c r="BX207" s="1">
        <v>0</v>
      </c>
      <c r="BY207" s="1">
        <v>0</v>
      </c>
      <c r="BZ207" s="1">
        <v>0</v>
      </c>
      <c r="CA207" s="1">
        <v>0</v>
      </c>
      <c r="CB207" s="1">
        <v>0</v>
      </c>
      <c r="CC207" s="1">
        <v>0</v>
      </c>
      <c r="CD207" s="1">
        <v>0</v>
      </c>
      <c r="CE207" s="1">
        <v>0</v>
      </c>
      <c r="CF207" s="1">
        <f t="shared" si="106"/>
        <v>0</v>
      </c>
      <c r="CG207" s="1">
        <v>5</v>
      </c>
      <c r="CH207" s="1">
        <v>5</v>
      </c>
      <c r="CI207" s="1">
        <v>5</v>
      </c>
      <c r="CJ207" s="1">
        <v>5</v>
      </c>
      <c r="CK207" s="1">
        <f t="shared" si="107"/>
        <v>20</v>
      </c>
      <c r="CL207" s="1">
        <v>0</v>
      </c>
      <c r="CM207" s="1">
        <v>3</v>
      </c>
      <c r="CN207" s="1">
        <v>0</v>
      </c>
      <c r="CO207" s="1">
        <v>1</v>
      </c>
      <c r="CP207" s="1">
        <v>1</v>
      </c>
      <c r="CQ207" s="1">
        <v>5</v>
      </c>
      <c r="CR207" s="1">
        <v>3</v>
      </c>
      <c r="CS207" s="1">
        <v>1</v>
      </c>
      <c r="CT207" s="1">
        <v>80</v>
      </c>
      <c r="CU207" s="1">
        <v>1</v>
      </c>
      <c r="CV207" s="1">
        <v>1</v>
      </c>
      <c r="CW207" s="1">
        <v>1</v>
      </c>
      <c r="CX207" s="1">
        <v>1</v>
      </c>
      <c r="CY207" s="1">
        <v>1</v>
      </c>
      <c r="CZ207" s="1">
        <v>1</v>
      </c>
      <c r="DA207" s="1">
        <f t="shared" si="97"/>
        <v>6</v>
      </c>
      <c r="DB207" s="1">
        <v>1</v>
      </c>
      <c r="DC207" s="1">
        <v>1</v>
      </c>
      <c r="DD207" s="1">
        <v>1</v>
      </c>
      <c r="DE207" s="1">
        <v>1</v>
      </c>
      <c r="DF207" s="1">
        <v>1</v>
      </c>
      <c r="DG207" s="1">
        <v>1</v>
      </c>
      <c r="DH207" s="1">
        <f t="shared" si="98"/>
        <v>6</v>
      </c>
      <c r="DI207" s="14">
        <f t="shared" si="99"/>
        <v>0</v>
      </c>
      <c r="DJ207" s="1">
        <v>1</v>
      </c>
      <c r="DK207" s="1">
        <v>1</v>
      </c>
      <c r="DL207" s="1">
        <v>1</v>
      </c>
      <c r="DM207" s="1">
        <v>1</v>
      </c>
      <c r="DN207" s="1">
        <v>1</v>
      </c>
      <c r="DO207" s="1">
        <v>1</v>
      </c>
      <c r="DP207" s="1">
        <v>1</v>
      </c>
      <c r="DQ207" s="1">
        <v>1</v>
      </c>
      <c r="DR207" s="1">
        <f t="shared" si="100"/>
        <v>8</v>
      </c>
      <c r="DS207" s="1">
        <v>1</v>
      </c>
      <c r="DT207" s="1">
        <v>1</v>
      </c>
      <c r="DU207" s="1">
        <v>1</v>
      </c>
      <c r="DV207" s="1">
        <v>1</v>
      </c>
      <c r="DW207" s="1">
        <v>1</v>
      </c>
      <c r="DX207" s="1">
        <v>1</v>
      </c>
      <c r="DY207" s="1">
        <v>1</v>
      </c>
      <c r="DZ207" s="1">
        <v>1</v>
      </c>
      <c r="EA207" s="1">
        <f t="shared" si="101"/>
        <v>8</v>
      </c>
      <c r="EB207" s="14">
        <f t="shared" si="102"/>
        <v>0</v>
      </c>
      <c r="EC207" s="1">
        <v>1</v>
      </c>
      <c r="ED207" s="1">
        <v>0</v>
      </c>
      <c r="EE207" s="1">
        <f t="shared" si="103"/>
        <v>1</v>
      </c>
      <c r="EF207" s="1">
        <v>1</v>
      </c>
      <c r="EG207" s="1">
        <v>1</v>
      </c>
      <c r="EH207" s="1">
        <v>1</v>
      </c>
      <c r="EI207" s="1">
        <v>1</v>
      </c>
      <c r="EJ207" s="1">
        <f t="shared" si="104"/>
        <v>4</v>
      </c>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row>
    <row r="208" spans="1:250" s="14" customFormat="1">
      <c r="A208" s="14">
        <v>199</v>
      </c>
      <c r="B208" s="61">
        <v>2</v>
      </c>
      <c r="C208" s="60">
        <v>1</v>
      </c>
      <c r="D208" s="14">
        <v>1</v>
      </c>
      <c r="E208" s="14">
        <v>1</v>
      </c>
      <c r="F208" s="14" t="s">
        <v>2100</v>
      </c>
      <c r="G208" s="14" t="s">
        <v>1928</v>
      </c>
      <c r="H208" s="14" t="s">
        <v>1977</v>
      </c>
      <c r="I208" s="14" t="s">
        <v>2454</v>
      </c>
      <c r="J208" s="14" t="s">
        <v>2968</v>
      </c>
      <c r="K208" s="1" t="s">
        <v>4932</v>
      </c>
      <c r="L208" s="14">
        <v>5</v>
      </c>
      <c r="M208" s="14">
        <v>9</v>
      </c>
      <c r="N208" s="14">
        <v>22</v>
      </c>
      <c r="O208" s="14" t="s">
        <v>3107</v>
      </c>
      <c r="P208" s="14" t="s">
        <v>2951</v>
      </c>
      <c r="Q208" s="14" t="s">
        <v>2351</v>
      </c>
      <c r="R208" s="14" t="s">
        <v>4933</v>
      </c>
      <c r="S208" s="14" t="s">
        <v>4934</v>
      </c>
      <c r="T208" s="14" t="s">
        <v>4935</v>
      </c>
      <c r="U208" s="14" t="s">
        <v>2468</v>
      </c>
      <c r="V208" s="14" t="s">
        <v>2833</v>
      </c>
      <c r="W208" s="14" t="s">
        <v>4936</v>
      </c>
      <c r="X208" s="14" t="s">
        <v>4098</v>
      </c>
      <c r="Y208" s="14" t="s">
        <v>2967</v>
      </c>
      <c r="Z208" s="14" t="s">
        <v>2326</v>
      </c>
      <c r="AA208" s="14" t="s">
        <v>4937</v>
      </c>
      <c r="AB208" s="14" t="s">
        <v>4938</v>
      </c>
      <c r="AC208" s="14" t="s">
        <v>4939</v>
      </c>
      <c r="AD208" s="14" t="s">
        <v>4940</v>
      </c>
      <c r="AE208" s="14" t="s">
        <v>3306</v>
      </c>
      <c r="AF208" s="14" t="s">
        <v>4941</v>
      </c>
      <c r="AG208" s="14" t="s">
        <v>4942</v>
      </c>
      <c r="AH208" s="14" t="s">
        <v>4806</v>
      </c>
      <c r="AI208" s="14" t="s">
        <v>4943</v>
      </c>
      <c r="AJ208" s="14" t="s">
        <v>4944</v>
      </c>
      <c r="AX208" s="14">
        <v>2</v>
      </c>
      <c r="AY208" s="14">
        <v>1</v>
      </c>
      <c r="AZ208" s="14">
        <v>1</v>
      </c>
      <c r="BA208" s="14">
        <v>4</v>
      </c>
      <c r="BC208" s="14">
        <v>69</v>
      </c>
      <c r="BD208" s="14">
        <v>0</v>
      </c>
      <c r="BE208" s="14">
        <v>2</v>
      </c>
      <c r="BF208" s="14">
        <v>1</v>
      </c>
      <c r="BG208" s="14">
        <v>2</v>
      </c>
      <c r="BH208" s="14">
        <v>167.6</v>
      </c>
      <c r="BI208" s="14">
        <v>45.52</v>
      </c>
      <c r="BJ208" s="14">
        <v>0</v>
      </c>
      <c r="BK208" s="14">
        <v>1</v>
      </c>
      <c r="BL208" s="14">
        <v>3</v>
      </c>
      <c r="BM208" s="14">
        <v>3</v>
      </c>
      <c r="BN208" s="14">
        <v>1</v>
      </c>
      <c r="BO208" s="14">
        <f>IF(BC208&gt;=85,1,0)</f>
        <v>0</v>
      </c>
      <c r="BP208" s="14">
        <f>IF(BD208=1,1,0)</f>
        <v>0</v>
      </c>
      <c r="BQ208" s="14">
        <v>1</v>
      </c>
      <c r="BR208" s="14">
        <v>1</v>
      </c>
      <c r="BS208" s="14">
        <v>0</v>
      </c>
      <c r="BT208" s="14">
        <v>1</v>
      </c>
      <c r="BU208" s="14">
        <v>1</v>
      </c>
      <c r="BV208" s="14">
        <f t="shared" si="105"/>
        <v>4</v>
      </c>
      <c r="BW208" s="14">
        <v>4</v>
      </c>
      <c r="BX208" s="14">
        <v>0</v>
      </c>
      <c r="BY208" s="14">
        <v>0</v>
      </c>
      <c r="BZ208" s="14">
        <v>1</v>
      </c>
      <c r="CA208" s="14">
        <v>0</v>
      </c>
      <c r="CB208" s="14">
        <v>0</v>
      </c>
      <c r="CC208" s="14">
        <v>0</v>
      </c>
      <c r="CD208" s="14">
        <v>0</v>
      </c>
      <c r="CE208" s="14">
        <v>0</v>
      </c>
      <c r="CF208" s="14">
        <f t="shared" si="106"/>
        <v>1</v>
      </c>
      <c r="CG208" s="14">
        <v>5</v>
      </c>
      <c r="CH208" s="14">
        <v>5</v>
      </c>
      <c r="CI208" s="14">
        <v>5</v>
      </c>
      <c r="CJ208" s="14">
        <v>5</v>
      </c>
      <c r="CK208" s="14">
        <f t="shared" si="107"/>
        <v>20</v>
      </c>
      <c r="CL208" s="14">
        <v>0</v>
      </c>
      <c r="CM208" s="14">
        <v>5</v>
      </c>
      <c r="CN208" s="14">
        <v>0</v>
      </c>
      <c r="CO208" s="14">
        <v>3</v>
      </c>
      <c r="CP208" s="14">
        <v>2</v>
      </c>
      <c r="CQ208" s="14">
        <v>1</v>
      </c>
      <c r="CR208" s="14">
        <v>3</v>
      </c>
      <c r="CS208" s="14">
        <v>1</v>
      </c>
      <c r="CT208" s="14">
        <v>25</v>
      </c>
      <c r="CU208" s="14">
        <v>1</v>
      </c>
      <c r="CV208" s="14">
        <v>1</v>
      </c>
      <c r="CW208" s="14">
        <v>1</v>
      </c>
      <c r="CX208" s="14">
        <v>1</v>
      </c>
      <c r="CY208" s="14">
        <v>1</v>
      </c>
      <c r="CZ208" s="14">
        <v>1</v>
      </c>
      <c r="DA208" s="14">
        <f t="shared" si="97"/>
        <v>6</v>
      </c>
      <c r="DB208" s="14">
        <v>1</v>
      </c>
      <c r="DC208" s="14">
        <v>1</v>
      </c>
      <c r="DD208" s="14">
        <v>1</v>
      </c>
      <c r="DE208" s="14">
        <v>1</v>
      </c>
      <c r="DF208" s="14">
        <v>1</v>
      </c>
      <c r="DG208" s="14">
        <v>1</v>
      </c>
      <c r="DH208" s="14">
        <f t="shared" si="98"/>
        <v>6</v>
      </c>
      <c r="DI208" s="14">
        <f t="shared" si="99"/>
        <v>0</v>
      </c>
      <c r="DJ208" s="14">
        <v>1</v>
      </c>
      <c r="DK208" s="14">
        <v>1</v>
      </c>
      <c r="DL208" s="14">
        <v>1</v>
      </c>
      <c r="DM208" s="14">
        <v>1</v>
      </c>
      <c r="DN208" s="14">
        <v>1</v>
      </c>
      <c r="DO208" s="14">
        <v>1</v>
      </c>
      <c r="DP208" s="14">
        <v>1</v>
      </c>
      <c r="DQ208" s="14">
        <v>1</v>
      </c>
      <c r="DR208" s="14">
        <f t="shared" si="100"/>
        <v>8</v>
      </c>
      <c r="DS208" s="14">
        <v>1</v>
      </c>
      <c r="DT208" s="14">
        <v>1</v>
      </c>
      <c r="DU208" s="14">
        <v>1</v>
      </c>
      <c r="DV208" s="14">
        <v>1</v>
      </c>
      <c r="DW208" s="14">
        <v>1</v>
      </c>
      <c r="DX208" s="14">
        <v>1</v>
      </c>
      <c r="DY208" s="14">
        <v>1</v>
      </c>
      <c r="DZ208" s="14">
        <v>1</v>
      </c>
      <c r="EA208" s="14">
        <f t="shared" si="101"/>
        <v>8</v>
      </c>
      <c r="EB208" s="14">
        <f t="shared" si="102"/>
        <v>0</v>
      </c>
      <c r="EC208" s="14">
        <v>0</v>
      </c>
      <c r="ED208" s="14">
        <v>0</v>
      </c>
      <c r="EE208" s="14">
        <f t="shared" si="103"/>
        <v>0</v>
      </c>
      <c r="EF208" s="14">
        <v>5</v>
      </c>
      <c r="EG208" s="14">
        <v>5</v>
      </c>
      <c r="EH208" s="14">
        <v>5</v>
      </c>
      <c r="EI208" s="14">
        <v>5</v>
      </c>
      <c r="EJ208" s="14">
        <f t="shared" si="104"/>
        <v>20</v>
      </c>
    </row>
    <row r="209" spans="1:250" s="14" customFormat="1">
      <c r="A209" s="14">
        <v>200</v>
      </c>
      <c r="B209" s="14">
        <v>1</v>
      </c>
      <c r="C209" s="60">
        <v>2</v>
      </c>
      <c r="D209" s="14">
        <v>3</v>
      </c>
      <c r="E209" s="14">
        <v>1</v>
      </c>
      <c r="F209" s="60" t="s">
        <v>1990</v>
      </c>
      <c r="G209" s="60" t="s">
        <v>1928</v>
      </c>
      <c r="H209" s="60" t="s">
        <v>2100</v>
      </c>
      <c r="K209" s="14" t="s">
        <v>2480</v>
      </c>
      <c r="L209" s="14">
        <v>3</v>
      </c>
      <c r="M209" s="14">
        <v>13</v>
      </c>
      <c r="N209" s="14">
        <v>15</v>
      </c>
      <c r="O209" s="14" t="s">
        <v>2388</v>
      </c>
      <c r="P209" s="14" t="s">
        <v>2390</v>
      </c>
      <c r="Q209" s="14" t="s">
        <v>2335</v>
      </c>
      <c r="R209" s="14" t="s">
        <v>2391</v>
      </c>
      <c r="S209" s="14" t="s">
        <v>2481</v>
      </c>
      <c r="T209" s="14" t="s">
        <v>2482</v>
      </c>
      <c r="U209" s="14" t="s">
        <v>2394</v>
      </c>
      <c r="V209" s="14" t="s">
        <v>2396</v>
      </c>
      <c r="W209" s="14" t="s">
        <v>2397</v>
      </c>
      <c r="X209" s="14" t="s">
        <v>2483</v>
      </c>
      <c r="Y209" s="14" t="s">
        <v>2399</v>
      </c>
      <c r="Z209" s="14" t="s">
        <v>2400</v>
      </c>
      <c r="AA209" s="14" t="s">
        <v>2484</v>
      </c>
      <c r="AB209" s="14" t="s">
        <v>2402</v>
      </c>
      <c r="AC209" s="14" t="s">
        <v>2485</v>
      </c>
      <c r="AX209" s="14">
        <v>1</v>
      </c>
      <c r="AY209" s="14">
        <v>0</v>
      </c>
      <c r="AZ209" s="14">
        <v>2</v>
      </c>
      <c r="BA209" s="14">
        <v>9</v>
      </c>
      <c r="BC209" s="14">
        <v>89</v>
      </c>
      <c r="BD209" s="14">
        <v>1</v>
      </c>
      <c r="BE209" s="14">
        <v>1</v>
      </c>
      <c r="BF209" s="14">
        <v>1</v>
      </c>
      <c r="BG209" s="14">
        <v>2</v>
      </c>
      <c r="BH209" s="14">
        <v>182.88</v>
      </c>
      <c r="BI209" s="14">
        <v>21.7</v>
      </c>
      <c r="BJ209" s="14">
        <v>1</v>
      </c>
      <c r="BK209" s="14">
        <v>0</v>
      </c>
      <c r="BL209" s="14">
        <v>5</v>
      </c>
      <c r="BM209" s="14">
        <v>3</v>
      </c>
      <c r="BN209" s="14">
        <v>1</v>
      </c>
      <c r="BO209" s="14">
        <f>IF(BE209&gt;=85,1,0)</f>
        <v>0</v>
      </c>
      <c r="BP209" s="14">
        <f>IF(BF209=1,1,0)</f>
        <v>1</v>
      </c>
      <c r="BQ209" s="14">
        <v>1</v>
      </c>
      <c r="BR209" s="14">
        <v>1</v>
      </c>
      <c r="BS209" s="14">
        <v>1</v>
      </c>
      <c r="BT209" s="14">
        <v>1</v>
      </c>
      <c r="BU209" s="14">
        <v>1</v>
      </c>
      <c r="BV209" s="14">
        <f t="shared" si="105"/>
        <v>6</v>
      </c>
      <c r="BW209" s="14">
        <v>3</v>
      </c>
      <c r="BX209" s="14">
        <v>0</v>
      </c>
      <c r="BY209" s="14">
        <v>0</v>
      </c>
      <c r="BZ209" s="14">
        <v>1</v>
      </c>
      <c r="CA209" s="14">
        <v>0</v>
      </c>
      <c r="CB209" s="14">
        <v>0</v>
      </c>
      <c r="CC209" s="14">
        <v>0</v>
      </c>
      <c r="CD209" s="14">
        <v>0</v>
      </c>
      <c r="CE209" s="14">
        <v>1</v>
      </c>
      <c r="CF209" s="14">
        <f t="shared" si="106"/>
        <v>2</v>
      </c>
      <c r="CG209" s="14">
        <v>1</v>
      </c>
      <c r="CH209" s="14">
        <v>3</v>
      </c>
      <c r="CI209" s="14">
        <v>3</v>
      </c>
      <c r="CJ209" s="14">
        <v>1</v>
      </c>
      <c r="CK209" s="14">
        <f t="shared" si="107"/>
        <v>8</v>
      </c>
      <c r="CL209" s="14">
        <v>0</v>
      </c>
      <c r="CM209" s="14">
        <v>5</v>
      </c>
      <c r="CN209" s="14">
        <v>0</v>
      </c>
      <c r="CO209" s="14">
        <v>3</v>
      </c>
      <c r="CP209" s="14">
        <v>5</v>
      </c>
      <c r="CQ209" s="14">
        <v>5</v>
      </c>
      <c r="CR209" s="14">
        <v>2</v>
      </c>
      <c r="CS209" s="14">
        <v>2</v>
      </c>
      <c r="CT209" s="14">
        <v>65</v>
      </c>
      <c r="CU209" s="14">
        <v>0</v>
      </c>
      <c r="CV209" s="14">
        <v>0</v>
      </c>
      <c r="CW209" s="14">
        <v>0</v>
      </c>
      <c r="CX209" s="14">
        <v>0</v>
      </c>
      <c r="CY209" s="14">
        <v>0</v>
      </c>
      <c r="CZ209" s="14">
        <v>0</v>
      </c>
      <c r="DA209" s="14">
        <f t="shared" si="97"/>
        <v>0</v>
      </c>
      <c r="DB209" s="14">
        <v>0</v>
      </c>
      <c r="DC209" s="14">
        <v>0</v>
      </c>
      <c r="DD209" s="14">
        <v>0</v>
      </c>
      <c r="DE209" s="14">
        <v>0</v>
      </c>
      <c r="DF209" s="14">
        <v>0</v>
      </c>
      <c r="DG209" s="14">
        <v>0</v>
      </c>
      <c r="DH209" s="14">
        <f t="shared" si="98"/>
        <v>0</v>
      </c>
      <c r="DI209" s="14">
        <f t="shared" si="99"/>
        <v>0</v>
      </c>
      <c r="DJ209" s="14">
        <v>0</v>
      </c>
      <c r="DK209" s="14">
        <v>0</v>
      </c>
      <c r="DL209" s="14">
        <v>0</v>
      </c>
      <c r="DM209" s="14">
        <v>0</v>
      </c>
      <c r="DN209" s="14">
        <v>0</v>
      </c>
      <c r="DO209" s="14">
        <v>0</v>
      </c>
      <c r="DP209" s="14">
        <v>0</v>
      </c>
      <c r="DQ209" s="14">
        <v>0</v>
      </c>
      <c r="DR209" s="14">
        <f t="shared" si="100"/>
        <v>0</v>
      </c>
      <c r="DS209" s="14">
        <v>0</v>
      </c>
      <c r="DT209" s="14">
        <v>0</v>
      </c>
      <c r="DU209" s="14">
        <v>0</v>
      </c>
      <c r="DV209" s="14">
        <v>0</v>
      </c>
      <c r="DW209" s="14">
        <v>0</v>
      </c>
      <c r="DX209" s="14">
        <v>0</v>
      </c>
      <c r="DY209" s="14">
        <v>0</v>
      </c>
      <c r="DZ209" s="14">
        <v>0</v>
      </c>
      <c r="EA209" s="14">
        <f t="shared" si="101"/>
        <v>0</v>
      </c>
      <c r="EB209" s="14">
        <f t="shared" si="102"/>
        <v>0</v>
      </c>
      <c r="EC209" s="14">
        <v>0</v>
      </c>
      <c r="ED209" s="14">
        <v>0</v>
      </c>
      <c r="EE209" s="14">
        <f t="shared" si="103"/>
        <v>0</v>
      </c>
      <c r="EF209" s="14">
        <v>5</v>
      </c>
      <c r="EG209" s="14">
        <v>5</v>
      </c>
      <c r="EH209" s="14">
        <v>5</v>
      </c>
      <c r="EI209" s="14">
        <v>5</v>
      </c>
      <c r="EJ209" s="14">
        <f t="shared" si="104"/>
        <v>20</v>
      </c>
    </row>
    <row r="210" spans="1:250" s="14" customFormat="1">
      <c r="A210" s="14">
        <v>201</v>
      </c>
      <c r="B210" s="1">
        <v>2</v>
      </c>
      <c r="C210" s="3">
        <v>1</v>
      </c>
      <c r="D210" s="1">
        <v>1</v>
      </c>
      <c r="E210" s="1">
        <v>1</v>
      </c>
      <c r="F210" s="1" t="s">
        <v>1928</v>
      </c>
      <c r="G210" s="1" t="s">
        <v>3660</v>
      </c>
      <c r="H210" s="1"/>
      <c r="I210" s="1"/>
      <c r="J210" s="1"/>
      <c r="K210" t="s">
        <v>5410</v>
      </c>
      <c r="L210" s="1">
        <v>2</v>
      </c>
      <c r="M210" s="1">
        <v>13</v>
      </c>
      <c r="N210" s="1">
        <v>12</v>
      </c>
      <c r="O210" s="1" t="s">
        <v>5411</v>
      </c>
      <c r="P210" s="1" t="s">
        <v>5412</v>
      </c>
      <c r="Q210" s="1" t="s">
        <v>5413</v>
      </c>
      <c r="R210" s="1" t="s">
        <v>5414</v>
      </c>
      <c r="S210" s="1" t="s">
        <v>3118</v>
      </c>
      <c r="T210" s="1" t="s">
        <v>5415</v>
      </c>
      <c r="U210" s="1" t="s">
        <v>2931</v>
      </c>
      <c r="V210" s="1" t="s">
        <v>2919</v>
      </c>
      <c r="W210" s="1" t="s">
        <v>5416</v>
      </c>
      <c r="X210" s="1" t="s">
        <v>5327</v>
      </c>
      <c r="Y210" s="1" t="s">
        <v>5417</v>
      </c>
      <c r="Z210" s="1" t="s">
        <v>5418</v>
      </c>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v>1</v>
      </c>
      <c r="AY210" s="1">
        <v>1</v>
      </c>
      <c r="AZ210" s="1">
        <v>2</v>
      </c>
      <c r="BA210" s="1">
        <v>6</v>
      </c>
      <c r="BB210" s="1"/>
      <c r="BC210" s="1">
        <v>71</v>
      </c>
      <c r="BD210" s="1">
        <v>0</v>
      </c>
      <c r="BE210" s="1">
        <v>2</v>
      </c>
      <c r="BF210" s="1">
        <v>1</v>
      </c>
      <c r="BG210" s="1">
        <v>2</v>
      </c>
      <c r="BH210" s="1"/>
      <c r="BI210" s="1">
        <v>25.15</v>
      </c>
      <c r="BJ210" s="1">
        <v>0</v>
      </c>
      <c r="BK210" s="1">
        <v>0</v>
      </c>
      <c r="BL210" s="1">
        <v>5</v>
      </c>
      <c r="BM210" s="1">
        <v>3</v>
      </c>
      <c r="BN210" s="1">
        <v>1</v>
      </c>
      <c r="BO210" s="1">
        <f>IF(AZ210&gt;=85,1,0)</f>
        <v>0</v>
      </c>
      <c r="BP210" s="1">
        <f>IF(BA210=1,1,0)</f>
        <v>0</v>
      </c>
      <c r="BQ210" s="1">
        <v>1</v>
      </c>
      <c r="BR210" s="1">
        <v>1</v>
      </c>
      <c r="BS210" s="1">
        <v>1</v>
      </c>
      <c r="BT210" s="1">
        <v>1</v>
      </c>
      <c r="BU210" s="1">
        <v>1</v>
      </c>
      <c r="BV210" s="14">
        <f t="shared" si="105"/>
        <v>5</v>
      </c>
      <c r="BW210" s="1">
        <v>5</v>
      </c>
      <c r="BX210" s="1">
        <v>0</v>
      </c>
      <c r="BY210" s="1">
        <v>0</v>
      </c>
      <c r="BZ210" s="1">
        <v>0</v>
      </c>
      <c r="CA210" s="1">
        <v>0</v>
      </c>
      <c r="CB210" s="1">
        <v>0</v>
      </c>
      <c r="CC210" s="1">
        <v>0</v>
      </c>
      <c r="CD210" s="1">
        <v>0</v>
      </c>
      <c r="CE210" s="1">
        <v>0</v>
      </c>
      <c r="CF210" s="1">
        <f t="shared" si="106"/>
        <v>0</v>
      </c>
      <c r="CG210" s="1">
        <v>5</v>
      </c>
      <c r="CH210" s="1">
        <v>5</v>
      </c>
      <c r="CI210" s="1">
        <v>5</v>
      </c>
      <c r="CJ210" s="1">
        <v>1</v>
      </c>
      <c r="CK210" s="1">
        <f t="shared" si="107"/>
        <v>16</v>
      </c>
      <c r="CL210" s="1">
        <v>0</v>
      </c>
      <c r="CM210" s="1">
        <v>1</v>
      </c>
      <c r="CN210" s="1">
        <v>2</v>
      </c>
      <c r="CO210" s="1">
        <v>5</v>
      </c>
      <c r="CP210" s="1">
        <v>5</v>
      </c>
      <c r="CQ210" s="1">
        <v>1</v>
      </c>
      <c r="CR210" s="1">
        <v>1</v>
      </c>
      <c r="CS210" s="1">
        <v>1</v>
      </c>
      <c r="CT210" s="1">
        <v>5</v>
      </c>
      <c r="CU210" s="1">
        <v>0</v>
      </c>
      <c r="CV210" s="1">
        <v>0</v>
      </c>
      <c r="CW210" s="1">
        <v>0</v>
      </c>
      <c r="CX210" s="1">
        <v>0</v>
      </c>
      <c r="CY210" s="1">
        <v>0</v>
      </c>
      <c r="CZ210" s="1">
        <v>0</v>
      </c>
      <c r="DA210" s="1">
        <f t="shared" si="97"/>
        <v>0</v>
      </c>
      <c r="DB210" s="1">
        <v>0</v>
      </c>
      <c r="DC210" s="1">
        <v>0</v>
      </c>
      <c r="DD210" s="1">
        <v>0</v>
      </c>
      <c r="DE210" s="1">
        <v>0</v>
      </c>
      <c r="DF210" s="1">
        <v>0</v>
      </c>
      <c r="DG210" s="1">
        <v>0</v>
      </c>
      <c r="DH210" s="1">
        <f t="shared" si="98"/>
        <v>0</v>
      </c>
      <c r="DI210" s="14">
        <f t="shared" si="99"/>
        <v>0</v>
      </c>
      <c r="DJ210" s="1">
        <v>1</v>
      </c>
      <c r="DK210" s="1">
        <v>0</v>
      </c>
      <c r="DL210" s="1">
        <v>0</v>
      </c>
      <c r="DM210" s="1">
        <v>0</v>
      </c>
      <c r="DN210" s="1">
        <v>0</v>
      </c>
      <c r="DO210" s="1">
        <v>0</v>
      </c>
      <c r="DP210" s="1">
        <v>0</v>
      </c>
      <c r="DQ210" s="1">
        <v>0</v>
      </c>
      <c r="DR210" s="1">
        <f t="shared" si="100"/>
        <v>1</v>
      </c>
      <c r="DS210" s="1">
        <v>1</v>
      </c>
      <c r="DT210" s="1">
        <v>0</v>
      </c>
      <c r="DU210" s="1">
        <v>0</v>
      </c>
      <c r="DV210" s="1">
        <v>0</v>
      </c>
      <c r="DW210" s="1">
        <v>0</v>
      </c>
      <c r="DX210" s="1">
        <v>0</v>
      </c>
      <c r="DY210" s="1">
        <v>0</v>
      </c>
      <c r="DZ210" s="1">
        <v>0</v>
      </c>
      <c r="EA210" s="1">
        <f t="shared" si="101"/>
        <v>1</v>
      </c>
      <c r="EB210" s="14">
        <f t="shared" si="102"/>
        <v>0</v>
      </c>
      <c r="EC210" s="1">
        <v>1</v>
      </c>
      <c r="ED210" s="1">
        <v>0</v>
      </c>
      <c r="EE210" s="1">
        <f t="shared" si="103"/>
        <v>1</v>
      </c>
      <c r="EF210" s="1">
        <v>3</v>
      </c>
      <c r="EG210" s="1">
        <v>4</v>
      </c>
      <c r="EH210" s="1">
        <v>3</v>
      </c>
      <c r="EI210" s="1">
        <v>2</v>
      </c>
      <c r="EJ210" s="1">
        <f t="shared" si="104"/>
        <v>12</v>
      </c>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row>
    <row r="211" spans="1:250" s="14" customFormat="1">
      <c r="A211" s="14">
        <v>202</v>
      </c>
      <c r="B211" s="61">
        <v>1</v>
      </c>
      <c r="C211" s="60">
        <v>1</v>
      </c>
      <c r="D211" s="14">
        <v>3</v>
      </c>
      <c r="E211" s="14">
        <v>1</v>
      </c>
      <c r="F211" s="14" t="s">
        <v>4856</v>
      </c>
      <c r="G211" s="14" t="s">
        <v>2063</v>
      </c>
      <c r="H211" s="14" t="s">
        <v>2322</v>
      </c>
      <c r="I211" s="14" t="s">
        <v>1928</v>
      </c>
      <c r="J211" s="14" t="s">
        <v>2968</v>
      </c>
      <c r="K211" s="1" t="s">
        <v>4857</v>
      </c>
      <c r="L211" s="14">
        <v>7</v>
      </c>
      <c r="M211" s="14">
        <v>8</v>
      </c>
      <c r="N211" s="14">
        <v>9</v>
      </c>
      <c r="O211" s="14" t="s">
        <v>3972</v>
      </c>
      <c r="P211" s="14" t="s">
        <v>2335</v>
      </c>
      <c r="Q211" s="14" t="s">
        <v>2649</v>
      </c>
      <c r="R211" s="14" t="s">
        <v>2481</v>
      </c>
      <c r="S211" s="14" t="s">
        <v>3068</v>
      </c>
      <c r="T211" s="14" t="s">
        <v>4858</v>
      </c>
      <c r="U211" s="14" t="s">
        <v>4859</v>
      </c>
      <c r="V211" s="14" t="s">
        <v>4860</v>
      </c>
      <c r="W211" s="14" t="s">
        <v>4861</v>
      </c>
      <c r="AX211" s="14">
        <v>2</v>
      </c>
      <c r="AY211" s="14">
        <v>1</v>
      </c>
      <c r="AZ211" s="14">
        <v>1</v>
      </c>
      <c r="BA211" s="14">
        <v>4</v>
      </c>
      <c r="BC211" s="14">
        <v>80</v>
      </c>
      <c r="BD211" s="14">
        <v>0</v>
      </c>
      <c r="BE211" s="14">
        <v>3</v>
      </c>
      <c r="BF211" s="14">
        <v>2</v>
      </c>
      <c r="BG211" s="14">
        <v>2</v>
      </c>
      <c r="BH211" s="14">
        <v>152.4</v>
      </c>
      <c r="BI211" s="14">
        <v>27.15</v>
      </c>
      <c r="BJ211" s="14">
        <v>0</v>
      </c>
      <c r="BK211" s="14">
        <v>1</v>
      </c>
      <c r="BL211" s="14">
        <v>1</v>
      </c>
      <c r="BM211" s="14">
        <v>3</v>
      </c>
      <c r="BN211" s="14">
        <v>0</v>
      </c>
      <c r="BO211" s="14">
        <f>IF(BC211&gt;=85,1,0)</f>
        <v>0</v>
      </c>
      <c r="BP211" s="14">
        <f>IF(BD211=1,1,0)</f>
        <v>0</v>
      </c>
      <c r="BQ211" s="14">
        <v>1</v>
      </c>
      <c r="BR211" s="14">
        <v>1</v>
      </c>
      <c r="BS211" s="14">
        <v>1</v>
      </c>
      <c r="BT211" s="14">
        <v>1</v>
      </c>
      <c r="BU211" s="14">
        <v>1</v>
      </c>
      <c r="BV211" s="14">
        <f t="shared" si="105"/>
        <v>5</v>
      </c>
      <c r="BW211" s="14">
        <v>4</v>
      </c>
      <c r="BX211" s="14">
        <v>1</v>
      </c>
      <c r="BY211" s="14">
        <v>1</v>
      </c>
      <c r="BZ211" s="14">
        <v>1</v>
      </c>
      <c r="CA211" s="14">
        <v>1</v>
      </c>
      <c r="CB211" s="14">
        <v>1</v>
      </c>
      <c r="CC211" s="14">
        <v>1</v>
      </c>
      <c r="CD211" s="14">
        <v>1</v>
      </c>
      <c r="CE211" s="14">
        <v>1</v>
      </c>
      <c r="CF211" s="14">
        <f t="shared" si="106"/>
        <v>8</v>
      </c>
      <c r="CG211" s="14">
        <v>1</v>
      </c>
      <c r="CH211" s="14">
        <v>1</v>
      </c>
      <c r="CI211" s="14">
        <v>1</v>
      </c>
      <c r="CJ211" s="14">
        <v>1</v>
      </c>
      <c r="CK211" s="14">
        <f t="shared" si="107"/>
        <v>4</v>
      </c>
      <c r="CL211" s="14">
        <v>0</v>
      </c>
      <c r="CM211" s="14">
        <v>4</v>
      </c>
      <c r="CN211" s="14">
        <v>2</v>
      </c>
      <c r="CO211" s="14">
        <v>2</v>
      </c>
      <c r="CP211" s="14">
        <v>3</v>
      </c>
      <c r="CQ211" s="14">
        <v>5</v>
      </c>
      <c r="CR211" s="14">
        <v>1</v>
      </c>
      <c r="CS211" s="14">
        <v>1</v>
      </c>
      <c r="CT211" s="14">
        <v>50</v>
      </c>
      <c r="CU211" s="14">
        <v>0</v>
      </c>
      <c r="CV211" s="14">
        <v>0</v>
      </c>
      <c r="CW211" s="14">
        <v>0</v>
      </c>
      <c r="CX211" s="14">
        <v>1</v>
      </c>
      <c r="CY211" s="14">
        <v>0</v>
      </c>
      <c r="CZ211" s="14">
        <v>1</v>
      </c>
      <c r="DA211" s="14">
        <f t="shared" si="97"/>
        <v>2</v>
      </c>
      <c r="DB211" s="14">
        <v>0</v>
      </c>
      <c r="DC211" s="14">
        <v>0</v>
      </c>
      <c r="DD211" s="14">
        <v>0</v>
      </c>
      <c r="DE211" s="14">
        <v>1</v>
      </c>
      <c r="DF211" s="14">
        <v>0</v>
      </c>
      <c r="DG211" s="14">
        <v>1</v>
      </c>
      <c r="DH211" s="14">
        <f t="shared" si="98"/>
        <v>2</v>
      </c>
      <c r="DI211" s="14">
        <f t="shared" si="99"/>
        <v>0</v>
      </c>
      <c r="DJ211" s="14">
        <v>1</v>
      </c>
      <c r="DK211" s="14">
        <v>0</v>
      </c>
      <c r="DL211" s="14">
        <v>0</v>
      </c>
      <c r="DM211" s="14">
        <v>0</v>
      </c>
      <c r="DN211" s="14">
        <v>0</v>
      </c>
      <c r="DO211" s="14">
        <v>0</v>
      </c>
      <c r="DP211" s="14">
        <v>0</v>
      </c>
      <c r="DQ211" s="14">
        <v>0</v>
      </c>
      <c r="DR211" s="14">
        <f t="shared" si="100"/>
        <v>1</v>
      </c>
      <c r="DS211" s="14">
        <v>1</v>
      </c>
      <c r="DT211" s="14">
        <v>0</v>
      </c>
      <c r="DU211" s="14">
        <v>0</v>
      </c>
      <c r="DV211" s="14">
        <v>0</v>
      </c>
      <c r="DW211" s="14">
        <v>0</v>
      </c>
      <c r="DX211" s="14">
        <v>0</v>
      </c>
      <c r="DY211" s="14">
        <v>0</v>
      </c>
      <c r="DZ211" s="14">
        <v>0</v>
      </c>
      <c r="EA211" s="14">
        <f t="shared" si="101"/>
        <v>1</v>
      </c>
      <c r="EB211" s="14">
        <f t="shared" si="102"/>
        <v>0</v>
      </c>
      <c r="EC211" s="14">
        <v>0</v>
      </c>
      <c r="ED211" s="14">
        <v>0</v>
      </c>
      <c r="EE211" s="14">
        <f t="shared" si="103"/>
        <v>0</v>
      </c>
      <c r="EF211" s="14">
        <v>5</v>
      </c>
      <c r="EG211" s="14">
        <v>5</v>
      </c>
      <c r="EH211" s="14">
        <v>5</v>
      </c>
      <c r="EI211" s="14">
        <v>5</v>
      </c>
      <c r="EJ211" s="14">
        <f t="shared" si="104"/>
        <v>20</v>
      </c>
    </row>
    <row r="212" spans="1:250" s="14" customFormat="1">
      <c r="A212" s="14">
        <v>203</v>
      </c>
      <c r="B212" s="14">
        <v>1</v>
      </c>
      <c r="C212" s="60">
        <v>0</v>
      </c>
      <c r="D212" s="14">
        <v>1</v>
      </c>
      <c r="E212" s="14">
        <v>2</v>
      </c>
      <c r="F212" s="14" t="s">
        <v>2063</v>
      </c>
      <c r="G212" s="14" t="s">
        <v>1977</v>
      </c>
      <c r="H212" s="14" t="s">
        <v>1928</v>
      </c>
      <c r="I212" s="14" t="s">
        <v>2100</v>
      </c>
      <c r="K212" s="14" t="s">
        <v>3039</v>
      </c>
      <c r="L212" s="14">
        <v>4</v>
      </c>
      <c r="M212" s="14">
        <v>14</v>
      </c>
      <c r="N212" s="14">
        <v>15</v>
      </c>
      <c r="O212" s="14" t="s">
        <v>3040</v>
      </c>
      <c r="P212" s="14" t="s">
        <v>3041</v>
      </c>
      <c r="Q212" s="14" t="s">
        <v>2338</v>
      </c>
      <c r="R212" s="14" t="s">
        <v>3042</v>
      </c>
      <c r="S212" s="14" t="s">
        <v>3043</v>
      </c>
      <c r="T212" s="14" t="s">
        <v>2967</v>
      </c>
      <c r="U212" s="14" t="s">
        <v>3044</v>
      </c>
      <c r="V212" s="14" t="s">
        <v>3045</v>
      </c>
      <c r="W212" s="14" t="s">
        <v>2875</v>
      </c>
      <c r="X212" s="14" t="s">
        <v>2917</v>
      </c>
      <c r="Y212" s="14" t="s">
        <v>3046</v>
      </c>
      <c r="Z212" s="14" t="s">
        <v>3047</v>
      </c>
      <c r="AA212" s="14" t="s">
        <v>2357</v>
      </c>
      <c r="AB212" s="14" t="s">
        <v>3048</v>
      </c>
      <c r="AC212" s="14" t="s">
        <v>3049</v>
      </c>
      <c r="AX212" s="14">
        <v>2</v>
      </c>
      <c r="AY212" s="14">
        <v>1</v>
      </c>
      <c r="AZ212" s="14">
        <v>2</v>
      </c>
      <c r="BB212" s="14">
        <v>60</v>
      </c>
      <c r="BC212" s="14">
        <v>74</v>
      </c>
      <c r="BD212" s="14">
        <v>1</v>
      </c>
      <c r="BE212" s="14">
        <v>3</v>
      </c>
      <c r="BF212" s="14">
        <v>2</v>
      </c>
      <c r="BG212" s="14">
        <v>2</v>
      </c>
      <c r="BH212" s="14">
        <v>167.6</v>
      </c>
      <c r="BI212" s="14">
        <v>25.02</v>
      </c>
      <c r="BJ212" s="14">
        <v>1</v>
      </c>
      <c r="BK212" s="14">
        <v>1</v>
      </c>
      <c r="BL212" s="14">
        <v>1</v>
      </c>
      <c r="BM212" s="14">
        <v>3</v>
      </c>
      <c r="BN212" s="14">
        <v>0</v>
      </c>
      <c r="BO212" s="14">
        <f>IF(BE212&gt;=85,1,0)</f>
        <v>0</v>
      </c>
      <c r="BP212" s="14">
        <f>IF(BF212=1,1,0)</f>
        <v>0</v>
      </c>
      <c r="BQ212" s="14">
        <v>0</v>
      </c>
      <c r="BR212" s="14">
        <v>0</v>
      </c>
      <c r="BS212" s="14">
        <v>0</v>
      </c>
      <c r="BT212" s="14">
        <v>1</v>
      </c>
      <c r="BU212" s="14">
        <v>0</v>
      </c>
      <c r="BV212" s="14">
        <f t="shared" si="105"/>
        <v>1</v>
      </c>
      <c r="BW212" s="14">
        <v>4</v>
      </c>
      <c r="BX212" s="14">
        <v>0</v>
      </c>
      <c r="BY212" s="14">
        <v>0</v>
      </c>
      <c r="BZ212" s="14">
        <v>1</v>
      </c>
      <c r="CA212" s="14">
        <v>0</v>
      </c>
      <c r="CB212" s="14">
        <v>0</v>
      </c>
      <c r="CC212" s="14">
        <v>1</v>
      </c>
      <c r="CD212" s="14">
        <v>0</v>
      </c>
      <c r="CE212" s="14">
        <v>0</v>
      </c>
      <c r="CF212" s="14">
        <f t="shared" si="106"/>
        <v>2</v>
      </c>
      <c r="CG212" s="14">
        <v>5</v>
      </c>
      <c r="CH212" s="14">
        <v>5</v>
      </c>
      <c r="CI212" s="14">
        <v>5</v>
      </c>
      <c r="CJ212" s="14">
        <v>1</v>
      </c>
      <c r="CK212" s="14">
        <f t="shared" si="107"/>
        <v>16</v>
      </c>
      <c r="CL212" s="14">
        <v>1</v>
      </c>
      <c r="CM212" s="14">
        <v>3</v>
      </c>
      <c r="CN212" s="14">
        <v>2</v>
      </c>
      <c r="CO212" s="14">
        <v>2</v>
      </c>
      <c r="CP212" s="14">
        <v>1</v>
      </c>
      <c r="CQ212" s="14">
        <v>1</v>
      </c>
      <c r="CR212" s="14">
        <v>1</v>
      </c>
      <c r="CS212" s="14">
        <v>2</v>
      </c>
      <c r="CT212" s="14">
        <v>25</v>
      </c>
      <c r="CU212" s="14">
        <v>1</v>
      </c>
      <c r="CV212" s="14">
        <v>1</v>
      </c>
      <c r="CW212" s="14">
        <v>1</v>
      </c>
      <c r="CX212" s="14">
        <v>1</v>
      </c>
      <c r="CY212" s="14">
        <v>1</v>
      </c>
      <c r="CZ212" s="14">
        <v>1</v>
      </c>
      <c r="DA212" s="14">
        <f t="shared" si="97"/>
        <v>6</v>
      </c>
      <c r="DB212" s="14">
        <v>1</v>
      </c>
      <c r="DC212" s="14">
        <v>1</v>
      </c>
      <c r="DD212" s="14">
        <v>1</v>
      </c>
      <c r="DE212" s="14">
        <v>1</v>
      </c>
      <c r="DF212" s="14">
        <v>1</v>
      </c>
      <c r="DG212" s="14">
        <v>1</v>
      </c>
      <c r="DH212" s="14">
        <f t="shared" si="98"/>
        <v>6</v>
      </c>
      <c r="DI212" s="14">
        <f t="shared" si="99"/>
        <v>0</v>
      </c>
      <c r="DJ212" s="14">
        <v>1</v>
      </c>
      <c r="DK212" s="14">
        <v>1</v>
      </c>
      <c r="DL212" s="14">
        <v>1</v>
      </c>
      <c r="DM212" s="14">
        <v>1</v>
      </c>
      <c r="DN212" s="14">
        <v>1</v>
      </c>
      <c r="DO212" s="14">
        <v>1</v>
      </c>
      <c r="DP212" s="14">
        <v>1</v>
      </c>
      <c r="DQ212" s="14">
        <v>1</v>
      </c>
      <c r="DR212" s="14">
        <f t="shared" si="100"/>
        <v>8</v>
      </c>
      <c r="DS212" s="14">
        <v>1</v>
      </c>
      <c r="DT212" s="14">
        <v>1</v>
      </c>
      <c r="DU212" s="14">
        <v>1</v>
      </c>
      <c r="DV212" s="14">
        <v>1</v>
      </c>
      <c r="DW212" s="14">
        <v>1</v>
      </c>
      <c r="DX212" s="14">
        <v>1</v>
      </c>
      <c r="DY212" s="14">
        <v>1</v>
      </c>
      <c r="DZ212" s="14">
        <v>1</v>
      </c>
      <c r="EA212" s="14">
        <f t="shared" si="101"/>
        <v>8</v>
      </c>
      <c r="EB212" s="14">
        <f t="shared" si="102"/>
        <v>0</v>
      </c>
      <c r="EC212" s="14">
        <v>1</v>
      </c>
      <c r="ED212" s="14">
        <v>0</v>
      </c>
      <c r="EE212" s="14">
        <f t="shared" si="103"/>
        <v>1</v>
      </c>
      <c r="EF212" s="14">
        <v>5</v>
      </c>
      <c r="EG212" s="14">
        <v>5</v>
      </c>
      <c r="EH212" s="14">
        <v>5</v>
      </c>
      <c r="EI212" s="14">
        <v>5</v>
      </c>
      <c r="EJ212" s="14">
        <f t="shared" si="104"/>
        <v>20</v>
      </c>
    </row>
    <row r="213" spans="1:250" s="14" customFormat="1">
      <c r="A213" s="14">
        <v>204</v>
      </c>
      <c r="B213" s="64">
        <v>2</v>
      </c>
      <c r="C213" s="3">
        <v>1</v>
      </c>
      <c r="D213" s="1">
        <v>1</v>
      </c>
      <c r="E213" s="1">
        <v>1</v>
      </c>
      <c r="F213" s="1" t="s">
        <v>5428</v>
      </c>
      <c r="G213" s="1"/>
      <c r="H213" s="1"/>
      <c r="I213" s="1"/>
      <c r="J213" s="1"/>
      <c r="K213" s="1"/>
      <c r="L213" s="1">
        <v>1</v>
      </c>
      <c r="M213" s="1">
        <v>1</v>
      </c>
      <c r="N213" s="1">
        <v>4</v>
      </c>
      <c r="O213" s="1" t="s">
        <v>2910</v>
      </c>
      <c r="P213" s="1" t="s">
        <v>2833</v>
      </c>
      <c r="Q213" s="1" t="s">
        <v>2608</v>
      </c>
      <c r="R213" s="1" t="s">
        <v>5429</v>
      </c>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v>2</v>
      </c>
      <c r="AY213" s="1">
        <v>1</v>
      </c>
      <c r="AZ213" s="1">
        <v>2</v>
      </c>
      <c r="BA213" s="1">
        <v>1</v>
      </c>
      <c r="BB213" s="1"/>
      <c r="BC213" s="1">
        <v>74</v>
      </c>
      <c r="BD213" s="1">
        <v>1</v>
      </c>
      <c r="BE213" s="1">
        <v>3</v>
      </c>
      <c r="BF213" s="1">
        <v>1</v>
      </c>
      <c r="BG213" s="1">
        <v>1</v>
      </c>
      <c r="BH213" s="1">
        <v>160</v>
      </c>
      <c r="BI213" s="1">
        <v>33.479999999999997</v>
      </c>
      <c r="BJ213" s="1">
        <v>0</v>
      </c>
      <c r="BK213" s="1">
        <v>1</v>
      </c>
      <c r="BL213" s="1">
        <v>2</v>
      </c>
      <c r="BM213" s="1">
        <v>3</v>
      </c>
      <c r="BN213" s="1">
        <v>0</v>
      </c>
      <c r="BO213" s="1">
        <f>IF(AZ213&gt;=85,1,0)</f>
        <v>0</v>
      </c>
      <c r="BP213" s="1">
        <f>IF(BA213=1,1,0)</f>
        <v>1</v>
      </c>
      <c r="BQ213" s="1">
        <v>0</v>
      </c>
      <c r="BR213" s="1">
        <v>0</v>
      </c>
      <c r="BS213" s="1">
        <v>0</v>
      </c>
      <c r="BT213" s="1">
        <v>1</v>
      </c>
      <c r="BU213" s="1">
        <v>0</v>
      </c>
      <c r="BV213" s="14">
        <f t="shared" si="105"/>
        <v>2</v>
      </c>
      <c r="BW213" s="1">
        <v>2</v>
      </c>
      <c r="BX213" s="1">
        <v>0</v>
      </c>
      <c r="BY213" s="1">
        <v>0</v>
      </c>
      <c r="BZ213" s="1">
        <v>0</v>
      </c>
      <c r="CA213" s="1">
        <v>0</v>
      </c>
      <c r="CB213" s="1">
        <v>0</v>
      </c>
      <c r="CC213" s="1">
        <v>0</v>
      </c>
      <c r="CD213" s="1">
        <v>0</v>
      </c>
      <c r="CE213" s="1">
        <v>0</v>
      </c>
      <c r="CF213" s="1">
        <f t="shared" si="106"/>
        <v>0</v>
      </c>
      <c r="CG213" s="1">
        <v>3</v>
      </c>
      <c r="CH213" s="1">
        <v>4</v>
      </c>
      <c r="CI213" s="1">
        <v>5</v>
      </c>
      <c r="CJ213" s="1">
        <v>4</v>
      </c>
      <c r="CK213" s="1">
        <f t="shared" si="107"/>
        <v>16</v>
      </c>
      <c r="CL213" s="1">
        <v>0</v>
      </c>
      <c r="CM213" s="1">
        <v>1</v>
      </c>
      <c r="CN213" s="1">
        <v>0</v>
      </c>
      <c r="CO213" s="1">
        <v>1</v>
      </c>
      <c r="CP213" s="1">
        <v>1</v>
      </c>
      <c r="CQ213" s="1">
        <v>1</v>
      </c>
      <c r="CR213" s="1">
        <v>1</v>
      </c>
      <c r="CS213" s="1">
        <v>1</v>
      </c>
      <c r="CT213" s="1">
        <v>75</v>
      </c>
      <c r="CU213" s="1">
        <v>1</v>
      </c>
      <c r="CV213" s="1">
        <v>1</v>
      </c>
      <c r="CW213" s="1">
        <v>1</v>
      </c>
      <c r="CX213" s="1">
        <v>1</v>
      </c>
      <c r="CY213" s="1">
        <v>1</v>
      </c>
      <c r="CZ213" s="1">
        <v>1</v>
      </c>
      <c r="DA213" s="1">
        <f t="shared" si="97"/>
        <v>6</v>
      </c>
      <c r="DB213" s="1">
        <v>1</v>
      </c>
      <c r="DC213" s="1">
        <v>1</v>
      </c>
      <c r="DD213" s="1">
        <v>1</v>
      </c>
      <c r="DE213" s="1">
        <v>1</v>
      </c>
      <c r="DF213" s="1">
        <v>1</v>
      </c>
      <c r="DG213" s="1">
        <v>1</v>
      </c>
      <c r="DH213" s="1">
        <f t="shared" si="98"/>
        <v>6</v>
      </c>
      <c r="DI213" s="14">
        <f t="shared" si="99"/>
        <v>0</v>
      </c>
      <c r="DJ213" s="1">
        <v>1</v>
      </c>
      <c r="DK213" s="1">
        <v>1</v>
      </c>
      <c r="DL213" s="1">
        <v>1</v>
      </c>
      <c r="DM213" s="1">
        <v>1</v>
      </c>
      <c r="DN213" s="1">
        <v>1</v>
      </c>
      <c r="DO213" s="1">
        <v>1</v>
      </c>
      <c r="DP213" s="1">
        <v>1</v>
      </c>
      <c r="DQ213" s="1">
        <v>1</v>
      </c>
      <c r="DR213" s="1">
        <f t="shared" si="100"/>
        <v>8</v>
      </c>
      <c r="DS213" s="1">
        <v>1</v>
      </c>
      <c r="DT213" s="1">
        <v>1</v>
      </c>
      <c r="DU213" s="1">
        <v>1</v>
      </c>
      <c r="DV213" s="1">
        <v>1</v>
      </c>
      <c r="DW213" s="1">
        <v>1</v>
      </c>
      <c r="DX213" s="1">
        <v>1</v>
      </c>
      <c r="DY213" s="1">
        <v>1</v>
      </c>
      <c r="DZ213" s="1">
        <v>1</v>
      </c>
      <c r="EA213" s="1">
        <f t="shared" si="101"/>
        <v>8</v>
      </c>
      <c r="EB213" s="14">
        <f t="shared" si="102"/>
        <v>0</v>
      </c>
      <c r="EC213" s="1">
        <v>0</v>
      </c>
      <c r="ED213" s="1">
        <v>0</v>
      </c>
      <c r="EE213" s="1">
        <f t="shared" si="103"/>
        <v>0</v>
      </c>
      <c r="EF213" s="1">
        <v>5</v>
      </c>
      <c r="EG213" s="1">
        <v>5</v>
      </c>
      <c r="EH213" s="1">
        <v>5</v>
      </c>
      <c r="EI213" s="1">
        <v>5</v>
      </c>
      <c r="EJ213" s="1">
        <f t="shared" si="104"/>
        <v>20</v>
      </c>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row>
    <row r="214" spans="1:250" s="14" customFormat="1">
      <c r="A214" s="14">
        <v>205</v>
      </c>
      <c r="B214" s="14">
        <v>1</v>
      </c>
      <c r="C214" s="60">
        <v>1</v>
      </c>
      <c r="D214" s="14">
        <v>1</v>
      </c>
      <c r="E214" s="14">
        <v>1</v>
      </c>
      <c r="F214" s="14" t="s">
        <v>1928</v>
      </c>
      <c r="G214" s="14" t="s">
        <v>2100</v>
      </c>
      <c r="H214" s="14" t="s">
        <v>1990</v>
      </c>
      <c r="I214" s="14" t="s">
        <v>2322</v>
      </c>
      <c r="J214" s="14" t="s">
        <v>1977</v>
      </c>
      <c r="K214" s="1" t="s">
        <v>3431</v>
      </c>
      <c r="L214" s="14">
        <v>7</v>
      </c>
      <c r="M214" s="14">
        <v>14</v>
      </c>
      <c r="N214" s="14">
        <v>8</v>
      </c>
      <c r="O214" s="14" t="s">
        <v>3432</v>
      </c>
      <c r="P214" s="14" t="s">
        <v>2335</v>
      </c>
      <c r="Q214" s="14" t="s">
        <v>2366</v>
      </c>
      <c r="R214" s="14" t="s">
        <v>3433</v>
      </c>
      <c r="S214" s="14" t="s">
        <v>3434</v>
      </c>
      <c r="T214" s="14" t="s">
        <v>3435</v>
      </c>
      <c r="U214" s="14" t="s">
        <v>3436</v>
      </c>
      <c r="V214" s="14" t="s">
        <v>2331</v>
      </c>
      <c r="AX214" s="14">
        <v>1</v>
      </c>
      <c r="AY214" s="14">
        <v>0</v>
      </c>
      <c r="AZ214" s="14">
        <v>2</v>
      </c>
      <c r="BA214" s="14">
        <v>8</v>
      </c>
      <c r="BC214" s="14">
        <v>92</v>
      </c>
      <c r="BD214" s="14">
        <v>1</v>
      </c>
      <c r="BE214" s="14">
        <v>1</v>
      </c>
      <c r="BF214" s="14">
        <v>1</v>
      </c>
      <c r="BG214" s="14">
        <v>2</v>
      </c>
      <c r="BH214" s="14">
        <v>182.9</v>
      </c>
      <c r="BI214" s="14">
        <v>30.13</v>
      </c>
      <c r="BJ214" s="14">
        <v>1</v>
      </c>
      <c r="BK214" s="14">
        <v>0</v>
      </c>
      <c r="BL214" s="14">
        <v>4</v>
      </c>
      <c r="BM214" s="14">
        <v>3</v>
      </c>
      <c r="BN214" s="14">
        <v>1</v>
      </c>
      <c r="BO214" s="14">
        <f>IF(BC214&gt;=85,1,0)</f>
        <v>1</v>
      </c>
      <c r="BP214" s="14">
        <f>IF(BD214=1,1,0)</f>
        <v>1</v>
      </c>
      <c r="BQ214" s="14">
        <v>0</v>
      </c>
      <c r="BR214" s="14">
        <v>1</v>
      </c>
      <c r="BS214" s="14">
        <v>1</v>
      </c>
      <c r="BT214" s="14">
        <v>1</v>
      </c>
      <c r="BU214" s="14">
        <v>1</v>
      </c>
      <c r="BV214" s="14">
        <f t="shared" si="105"/>
        <v>6</v>
      </c>
      <c r="BW214" s="14">
        <v>3</v>
      </c>
      <c r="BX214" s="14">
        <v>1</v>
      </c>
      <c r="BY214" s="14">
        <v>1</v>
      </c>
      <c r="BZ214" s="14">
        <v>1</v>
      </c>
      <c r="CA214" s="14">
        <v>1</v>
      </c>
      <c r="CB214" s="14">
        <v>1</v>
      </c>
      <c r="CC214" s="14">
        <v>1</v>
      </c>
      <c r="CD214" s="14">
        <v>1</v>
      </c>
      <c r="CE214" s="14">
        <v>1</v>
      </c>
      <c r="CF214" s="14">
        <f t="shared" si="106"/>
        <v>8</v>
      </c>
      <c r="CG214" s="14">
        <v>1</v>
      </c>
      <c r="CH214" s="14">
        <v>1</v>
      </c>
      <c r="CI214" s="14">
        <v>1</v>
      </c>
      <c r="CJ214" s="14">
        <v>1</v>
      </c>
      <c r="CK214" s="14">
        <f t="shared" si="107"/>
        <v>4</v>
      </c>
      <c r="CL214" s="14">
        <v>0</v>
      </c>
      <c r="CM214" s="14">
        <v>1</v>
      </c>
      <c r="CN214" s="14">
        <v>0</v>
      </c>
      <c r="CO214" s="14">
        <v>3</v>
      </c>
      <c r="CP214" s="14">
        <v>1</v>
      </c>
      <c r="CQ214" s="14">
        <v>5</v>
      </c>
      <c r="CR214" s="14">
        <v>2</v>
      </c>
      <c r="CS214" s="14">
        <v>1</v>
      </c>
      <c r="CT214" s="14">
        <v>60</v>
      </c>
      <c r="CU214" s="14">
        <v>1</v>
      </c>
      <c r="CV214" s="14">
        <v>1</v>
      </c>
      <c r="CW214" s="14">
        <v>1</v>
      </c>
      <c r="CX214" s="14">
        <v>1</v>
      </c>
      <c r="CY214" s="14">
        <v>1</v>
      </c>
      <c r="CZ214" s="14">
        <v>1</v>
      </c>
      <c r="DA214" s="14">
        <f t="shared" si="97"/>
        <v>6</v>
      </c>
      <c r="DB214" s="14">
        <v>1</v>
      </c>
      <c r="DC214" s="14">
        <v>1</v>
      </c>
      <c r="DD214" s="14">
        <v>1</v>
      </c>
      <c r="DE214" s="14">
        <v>1</v>
      </c>
      <c r="DF214" s="14">
        <v>1</v>
      </c>
      <c r="DG214" s="14">
        <v>1</v>
      </c>
      <c r="DH214" s="14">
        <f t="shared" si="98"/>
        <v>6</v>
      </c>
      <c r="DI214" s="14">
        <f t="shared" si="99"/>
        <v>0</v>
      </c>
      <c r="DJ214" s="14">
        <v>0</v>
      </c>
      <c r="DK214" s="14">
        <v>0</v>
      </c>
      <c r="DL214" s="14">
        <v>0</v>
      </c>
      <c r="DM214" s="14">
        <v>0</v>
      </c>
      <c r="DN214" s="14">
        <v>0</v>
      </c>
      <c r="DO214" s="14">
        <v>0</v>
      </c>
      <c r="DP214" s="14">
        <v>0</v>
      </c>
      <c r="DQ214" s="14">
        <v>0</v>
      </c>
      <c r="DR214" s="14">
        <f t="shared" si="100"/>
        <v>0</v>
      </c>
      <c r="DS214" s="14">
        <v>0</v>
      </c>
      <c r="DT214" s="14">
        <v>0</v>
      </c>
      <c r="DU214" s="14">
        <v>0</v>
      </c>
      <c r="DV214" s="14">
        <v>0</v>
      </c>
      <c r="DW214" s="14">
        <v>0</v>
      </c>
      <c r="DX214" s="14">
        <v>0</v>
      </c>
      <c r="DY214" s="14">
        <v>0</v>
      </c>
      <c r="DZ214" s="14">
        <v>0</v>
      </c>
      <c r="EA214" s="14">
        <f t="shared" si="101"/>
        <v>0</v>
      </c>
      <c r="EB214" s="14">
        <f t="shared" si="102"/>
        <v>0</v>
      </c>
      <c r="EC214" s="14">
        <v>3</v>
      </c>
      <c r="ED214" s="14">
        <v>1</v>
      </c>
      <c r="EE214" s="14">
        <f t="shared" si="103"/>
        <v>4</v>
      </c>
      <c r="EF214" s="14">
        <v>5</v>
      </c>
      <c r="EG214" s="14">
        <v>5</v>
      </c>
      <c r="EH214" s="14">
        <v>5</v>
      </c>
      <c r="EI214" s="14">
        <v>5</v>
      </c>
      <c r="EJ214" s="14">
        <f t="shared" si="104"/>
        <v>20</v>
      </c>
    </row>
    <row r="215" spans="1:250" s="14" customFormat="1">
      <c r="A215" s="14">
        <v>206</v>
      </c>
      <c r="B215" s="61">
        <v>1</v>
      </c>
      <c r="C215" s="60">
        <v>1</v>
      </c>
      <c r="D215" s="14">
        <v>1</v>
      </c>
      <c r="E215" s="14">
        <v>1</v>
      </c>
      <c r="F215" s="14" t="s">
        <v>3789</v>
      </c>
      <c r="G215" s="14" t="s">
        <v>2100</v>
      </c>
      <c r="H215" s="14" t="s">
        <v>1928</v>
      </c>
      <c r="K215" s="1" t="s">
        <v>3790</v>
      </c>
      <c r="L215" s="14">
        <v>3</v>
      </c>
      <c r="M215" s="14">
        <v>6</v>
      </c>
      <c r="N215" s="14">
        <v>11</v>
      </c>
      <c r="O215" s="14" t="s">
        <v>3791</v>
      </c>
      <c r="P215" s="14" t="s">
        <v>3792</v>
      </c>
      <c r="Q215" s="14" t="s">
        <v>3793</v>
      </c>
      <c r="R215" s="14" t="s">
        <v>3794</v>
      </c>
      <c r="S215" s="14" t="s">
        <v>3795</v>
      </c>
      <c r="T215" s="14" t="s">
        <v>2425</v>
      </c>
      <c r="U215" s="14" t="s">
        <v>3796</v>
      </c>
      <c r="V215" s="14" t="s">
        <v>3797</v>
      </c>
      <c r="W215" s="14" t="s">
        <v>2784</v>
      </c>
      <c r="X215" s="14" t="s">
        <v>3480</v>
      </c>
      <c r="Y215" s="14" t="s">
        <v>2506</v>
      </c>
      <c r="AX215" s="14">
        <v>3</v>
      </c>
      <c r="AY215" s="14">
        <v>0</v>
      </c>
      <c r="AZ215" s="14">
        <v>1</v>
      </c>
      <c r="BA215" s="14">
        <v>7</v>
      </c>
      <c r="BC215" s="14">
        <v>87</v>
      </c>
      <c r="BD215" s="14">
        <v>1</v>
      </c>
      <c r="BE215" s="14">
        <v>1</v>
      </c>
      <c r="BF215" s="14">
        <v>1</v>
      </c>
      <c r="BG215" s="14">
        <v>2</v>
      </c>
      <c r="BI215" s="14">
        <v>33.67</v>
      </c>
      <c r="BJ215" s="14">
        <v>0</v>
      </c>
      <c r="BK215" s="14">
        <v>0</v>
      </c>
      <c r="BL215" s="14">
        <v>5</v>
      </c>
      <c r="BM215" s="14">
        <v>3</v>
      </c>
      <c r="BN215" s="14">
        <v>1</v>
      </c>
      <c r="BO215" s="14">
        <f>IF(BC215&gt;=85,1,0)</f>
        <v>1</v>
      </c>
      <c r="BP215" s="14">
        <f>IF(BD215=1,1,0)</f>
        <v>1</v>
      </c>
      <c r="BQ215" s="14">
        <v>1</v>
      </c>
      <c r="BR215" s="14">
        <v>1</v>
      </c>
      <c r="BS215" s="14">
        <v>1</v>
      </c>
      <c r="BT215" s="14">
        <v>1</v>
      </c>
      <c r="BU215" s="14">
        <v>1</v>
      </c>
      <c r="BV215" s="14">
        <f t="shared" si="105"/>
        <v>7</v>
      </c>
      <c r="BW215" s="14">
        <v>2</v>
      </c>
      <c r="BX215" s="14">
        <v>1</v>
      </c>
      <c r="BY215" s="14">
        <v>1</v>
      </c>
      <c r="BZ215" s="14">
        <v>1</v>
      </c>
      <c r="CA215" s="14">
        <v>1</v>
      </c>
      <c r="CB215" s="14">
        <v>0</v>
      </c>
      <c r="CC215" s="14">
        <v>1</v>
      </c>
      <c r="CD215" s="14">
        <v>1</v>
      </c>
      <c r="CE215" s="14">
        <v>1</v>
      </c>
      <c r="CF215" s="14">
        <f t="shared" si="106"/>
        <v>7</v>
      </c>
      <c r="CG215" s="14">
        <v>1</v>
      </c>
      <c r="CH215" s="14">
        <v>1</v>
      </c>
      <c r="CI215" s="14">
        <v>1</v>
      </c>
      <c r="CJ215" s="14">
        <v>1</v>
      </c>
      <c r="CK215" s="14">
        <f t="shared" si="107"/>
        <v>4</v>
      </c>
      <c r="CL215" s="14">
        <v>0</v>
      </c>
      <c r="CM215" s="14">
        <v>3</v>
      </c>
      <c r="CN215" s="14">
        <v>2</v>
      </c>
      <c r="CO215" s="14">
        <v>5</v>
      </c>
      <c r="CP215" s="14">
        <v>5</v>
      </c>
      <c r="CQ215" s="14">
        <v>5</v>
      </c>
      <c r="CR215" s="14">
        <v>3</v>
      </c>
      <c r="CS215" s="14">
        <v>3</v>
      </c>
      <c r="CT215" s="14">
        <v>90</v>
      </c>
      <c r="CU215" s="14">
        <v>0</v>
      </c>
      <c r="CV215" s="14">
        <v>0</v>
      </c>
      <c r="CW215" s="14">
        <v>0</v>
      </c>
      <c r="CX215" s="14">
        <v>0</v>
      </c>
      <c r="CY215" s="14">
        <v>0</v>
      </c>
      <c r="CZ215" s="14">
        <v>0</v>
      </c>
      <c r="DA215" s="14">
        <f t="shared" si="97"/>
        <v>0</v>
      </c>
      <c r="DB215" s="14">
        <v>0</v>
      </c>
      <c r="DC215" s="14">
        <v>0</v>
      </c>
      <c r="DD215" s="14">
        <v>0</v>
      </c>
      <c r="DE215" s="14">
        <v>0</v>
      </c>
      <c r="DF215" s="14">
        <v>0</v>
      </c>
      <c r="DG215" s="14">
        <v>0</v>
      </c>
      <c r="DH215" s="14">
        <f t="shared" si="98"/>
        <v>0</v>
      </c>
      <c r="DI215" s="14">
        <f t="shared" si="99"/>
        <v>0</v>
      </c>
      <c r="DJ215" s="14">
        <v>0</v>
      </c>
      <c r="DK215" s="14">
        <v>0</v>
      </c>
      <c r="DL215" s="14">
        <v>0</v>
      </c>
      <c r="DM215" s="14">
        <v>0</v>
      </c>
      <c r="DN215" s="14">
        <v>0</v>
      </c>
      <c r="DO215" s="14">
        <v>0</v>
      </c>
      <c r="DP215" s="14">
        <v>0</v>
      </c>
      <c r="DQ215" s="14">
        <v>0</v>
      </c>
      <c r="DR215" s="14">
        <f t="shared" si="100"/>
        <v>0</v>
      </c>
      <c r="DS215" s="14">
        <v>0</v>
      </c>
      <c r="DT215" s="14">
        <v>0</v>
      </c>
      <c r="DU215" s="14">
        <v>0</v>
      </c>
      <c r="DV215" s="14">
        <v>0</v>
      </c>
      <c r="DW215" s="14">
        <v>0</v>
      </c>
      <c r="DX215" s="14">
        <v>0</v>
      </c>
      <c r="DY215" s="14">
        <v>0</v>
      </c>
      <c r="DZ215" s="14">
        <v>0</v>
      </c>
      <c r="EA215" s="14">
        <f t="shared" si="101"/>
        <v>0</v>
      </c>
      <c r="EB215" s="14">
        <f t="shared" si="102"/>
        <v>0</v>
      </c>
      <c r="EC215" s="14">
        <v>2</v>
      </c>
      <c r="ED215" s="14">
        <v>2</v>
      </c>
      <c r="EE215" s="14">
        <f t="shared" si="103"/>
        <v>4</v>
      </c>
      <c r="EF215" s="14">
        <v>5</v>
      </c>
      <c r="EG215" s="14">
        <v>5</v>
      </c>
      <c r="EH215" s="14">
        <v>5</v>
      </c>
      <c r="EI215" s="14">
        <v>5</v>
      </c>
      <c r="EJ215" s="14">
        <f t="shared" si="104"/>
        <v>20</v>
      </c>
    </row>
    <row r="216" spans="1:250" s="14" customFormat="1">
      <c r="A216" s="14">
        <v>207</v>
      </c>
      <c r="B216" s="61">
        <v>2</v>
      </c>
      <c r="C216" s="60">
        <v>1</v>
      </c>
      <c r="D216" s="14">
        <v>3</v>
      </c>
      <c r="E216" s="14">
        <v>1</v>
      </c>
      <c r="F216" s="14" t="s">
        <v>1928</v>
      </c>
      <c r="G216" s="14" t="s">
        <v>1941</v>
      </c>
      <c r="H216" s="14" t="s">
        <v>1977</v>
      </c>
      <c r="I216" s="14" t="s">
        <v>2404</v>
      </c>
      <c r="K216" s="1" t="s">
        <v>3991</v>
      </c>
      <c r="L216" s="14">
        <v>4</v>
      </c>
      <c r="M216" s="14">
        <v>5</v>
      </c>
      <c r="N216" s="14">
        <v>7</v>
      </c>
      <c r="O216" s="14" t="s">
        <v>2647</v>
      </c>
      <c r="P216" s="14" t="s">
        <v>3599</v>
      </c>
      <c r="Q216" s="14" t="s">
        <v>2468</v>
      </c>
      <c r="R216" s="14" t="s">
        <v>3992</v>
      </c>
      <c r="S216" s="14" t="s">
        <v>2469</v>
      </c>
      <c r="T216" s="14" t="s">
        <v>3993</v>
      </c>
      <c r="U216" s="14" t="s">
        <v>3994</v>
      </c>
      <c r="AX216" s="14">
        <v>1</v>
      </c>
      <c r="AY216" s="14">
        <v>0</v>
      </c>
      <c r="AZ216" s="14">
        <v>2</v>
      </c>
      <c r="BA216" s="14">
        <v>5</v>
      </c>
      <c r="BC216" s="14">
        <v>91</v>
      </c>
      <c r="BD216" s="14">
        <v>0</v>
      </c>
      <c r="BE216" s="14">
        <v>2</v>
      </c>
      <c r="BF216" s="14">
        <v>1</v>
      </c>
      <c r="BG216" s="14">
        <v>1</v>
      </c>
      <c r="BH216" s="14">
        <v>160</v>
      </c>
      <c r="BI216" s="14">
        <v>21.36</v>
      </c>
      <c r="BJ216" s="14">
        <v>0</v>
      </c>
      <c r="BK216" s="14">
        <v>0</v>
      </c>
      <c r="BL216" s="14">
        <v>2</v>
      </c>
      <c r="BM216" s="14">
        <v>3</v>
      </c>
      <c r="BN216" s="14">
        <v>0</v>
      </c>
      <c r="BO216" s="14">
        <f>IF(BC216&gt;=85,1,0)</f>
        <v>1</v>
      </c>
      <c r="BP216" s="14">
        <f>IF(BD216=1,1,0)</f>
        <v>0</v>
      </c>
      <c r="BQ216" s="14">
        <v>1</v>
      </c>
      <c r="BR216" s="14">
        <v>1</v>
      </c>
      <c r="BS216" s="14">
        <v>0</v>
      </c>
      <c r="BT216" s="14">
        <v>1</v>
      </c>
      <c r="BU216" s="14">
        <v>1</v>
      </c>
      <c r="BV216" s="14">
        <f t="shared" si="105"/>
        <v>5</v>
      </c>
      <c r="BW216" s="14">
        <v>4</v>
      </c>
      <c r="BX216" s="14">
        <v>1</v>
      </c>
      <c r="BY216" s="14">
        <v>1</v>
      </c>
      <c r="BZ216" s="14">
        <v>1</v>
      </c>
      <c r="CA216" s="14">
        <v>1</v>
      </c>
      <c r="CB216" s="14">
        <v>1</v>
      </c>
      <c r="CC216" s="14">
        <v>1</v>
      </c>
      <c r="CD216" s="14">
        <v>1</v>
      </c>
      <c r="CE216" s="14">
        <v>1</v>
      </c>
      <c r="CF216" s="14">
        <f t="shared" si="106"/>
        <v>8</v>
      </c>
      <c r="CG216" s="14">
        <v>1</v>
      </c>
      <c r="CH216" s="14">
        <v>1</v>
      </c>
      <c r="CI216" s="14">
        <v>1</v>
      </c>
      <c r="CJ216" s="14">
        <v>1</v>
      </c>
      <c r="CK216" s="14">
        <f t="shared" si="107"/>
        <v>4</v>
      </c>
      <c r="CL216" s="14">
        <v>0</v>
      </c>
      <c r="CM216" s="14">
        <v>5</v>
      </c>
      <c r="CN216" s="14">
        <v>0</v>
      </c>
      <c r="CO216" s="14">
        <v>3</v>
      </c>
      <c r="CP216" s="14">
        <v>5</v>
      </c>
      <c r="CQ216" s="14">
        <v>5</v>
      </c>
      <c r="CR216" s="14">
        <v>1</v>
      </c>
      <c r="CS216" s="14">
        <v>1</v>
      </c>
      <c r="CT216" s="14">
        <v>80</v>
      </c>
      <c r="CU216" s="14">
        <v>1</v>
      </c>
      <c r="CV216" s="14">
        <v>1</v>
      </c>
      <c r="CW216" s="14">
        <v>1</v>
      </c>
      <c r="CX216" s="14">
        <v>1</v>
      </c>
      <c r="CY216" s="14">
        <v>1</v>
      </c>
      <c r="CZ216" s="14">
        <v>1</v>
      </c>
      <c r="DA216" s="14">
        <f t="shared" si="97"/>
        <v>6</v>
      </c>
      <c r="DB216" s="14">
        <v>1</v>
      </c>
      <c r="DC216" s="14">
        <v>1</v>
      </c>
      <c r="DD216" s="14">
        <v>1</v>
      </c>
      <c r="DE216" s="14">
        <v>1</v>
      </c>
      <c r="DF216" s="14">
        <v>1</v>
      </c>
      <c r="DG216" s="14">
        <v>1</v>
      </c>
      <c r="DH216" s="14">
        <f t="shared" si="98"/>
        <v>6</v>
      </c>
      <c r="DI216" s="14">
        <f t="shared" si="99"/>
        <v>0</v>
      </c>
      <c r="DJ216" s="14">
        <v>1</v>
      </c>
      <c r="DK216" s="14">
        <v>0</v>
      </c>
      <c r="DL216" s="14">
        <v>0</v>
      </c>
      <c r="DM216" s="14">
        <v>0</v>
      </c>
      <c r="DN216" s="14">
        <v>0</v>
      </c>
      <c r="DO216" s="14">
        <v>0</v>
      </c>
      <c r="DP216" s="14">
        <v>0</v>
      </c>
      <c r="DQ216" s="14">
        <v>0</v>
      </c>
      <c r="DR216" s="14">
        <f t="shared" si="100"/>
        <v>1</v>
      </c>
      <c r="DS216" s="14">
        <v>1</v>
      </c>
      <c r="DT216" s="14">
        <v>0</v>
      </c>
      <c r="DU216" s="14">
        <v>0</v>
      </c>
      <c r="DV216" s="14">
        <v>0</v>
      </c>
      <c r="DW216" s="14">
        <v>0</v>
      </c>
      <c r="DX216" s="14">
        <v>0</v>
      </c>
      <c r="DY216" s="14">
        <v>0</v>
      </c>
      <c r="DZ216" s="14">
        <v>0</v>
      </c>
      <c r="EA216" s="14">
        <f t="shared" si="101"/>
        <v>1</v>
      </c>
      <c r="EB216" s="14">
        <f t="shared" si="102"/>
        <v>0</v>
      </c>
      <c r="EC216" s="14">
        <v>1</v>
      </c>
      <c r="ED216" s="14">
        <v>1</v>
      </c>
      <c r="EE216" s="14">
        <f t="shared" si="103"/>
        <v>2</v>
      </c>
      <c r="EF216" s="14">
        <v>5</v>
      </c>
      <c r="EG216" s="14">
        <v>5</v>
      </c>
      <c r="EH216" s="14">
        <v>5</v>
      </c>
      <c r="EI216" s="14">
        <v>5</v>
      </c>
      <c r="EJ216" s="14">
        <f t="shared" si="104"/>
        <v>20</v>
      </c>
    </row>
    <row r="217" spans="1:250" s="14" customFormat="1">
      <c r="A217" s="14">
        <v>208</v>
      </c>
      <c r="B217" s="61">
        <v>2</v>
      </c>
      <c r="C217" s="60">
        <v>1</v>
      </c>
      <c r="D217" s="14">
        <v>1</v>
      </c>
      <c r="E217" s="14">
        <v>1</v>
      </c>
      <c r="F217" s="14" t="s">
        <v>1955</v>
      </c>
      <c r="G217" s="14" t="s">
        <v>2063</v>
      </c>
      <c r="H217" s="14" t="s">
        <v>2100</v>
      </c>
      <c r="I217" s="14" t="s">
        <v>5275</v>
      </c>
      <c r="J217" s="14" t="s">
        <v>2489</v>
      </c>
      <c r="K217" s="14" t="s">
        <v>5276</v>
      </c>
      <c r="L217" s="14">
        <v>7</v>
      </c>
      <c r="M217" s="14">
        <v>20</v>
      </c>
      <c r="N217" s="14">
        <v>15</v>
      </c>
      <c r="O217" s="14" t="s">
        <v>2560</v>
      </c>
      <c r="P217" s="14" t="s">
        <v>2951</v>
      </c>
      <c r="Q217" s="14" t="s">
        <v>2881</v>
      </c>
      <c r="R217" s="14" t="s">
        <v>2366</v>
      </c>
      <c r="S217" s="14" t="s">
        <v>3793</v>
      </c>
      <c r="T217" s="14" t="s">
        <v>5053</v>
      </c>
      <c r="U217" s="14" t="s">
        <v>2734</v>
      </c>
      <c r="V217" s="14" t="s">
        <v>2326</v>
      </c>
      <c r="W217" s="14" t="s">
        <v>5277</v>
      </c>
      <c r="X217" s="14" t="s">
        <v>3548</v>
      </c>
      <c r="Y217" s="14" t="s">
        <v>5278</v>
      </c>
      <c r="Z217" s="14" t="s">
        <v>5279</v>
      </c>
      <c r="AA217" s="14" t="s">
        <v>5280</v>
      </c>
      <c r="AB217" s="14" t="s">
        <v>4149</v>
      </c>
      <c r="AC217" s="14" t="s">
        <v>5281</v>
      </c>
      <c r="AX217" s="14">
        <v>1</v>
      </c>
      <c r="AY217" s="1"/>
      <c r="AZ217" s="14">
        <v>2</v>
      </c>
      <c r="BA217" s="14">
        <v>7</v>
      </c>
      <c r="BC217" s="14">
        <v>91</v>
      </c>
      <c r="BD217" s="14">
        <v>0</v>
      </c>
      <c r="BE217" s="14">
        <v>2</v>
      </c>
      <c r="BF217" s="14">
        <v>1</v>
      </c>
      <c r="BG217" s="14">
        <v>2</v>
      </c>
      <c r="BI217" s="14">
        <v>23.63</v>
      </c>
      <c r="BP217" s="14">
        <f>IF(BA217=1,1,0)</f>
        <v>0</v>
      </c>
      <c r="CN217" s="14">
        <v>0</v>
      </c>
    </row>
    <row r="218" spans="1:250" s="14" customFormat="1">
      <c r="A218" s="14">
        <v>209</v>
      </c>
      <c r="B218" s="61">
        <v>1</v>
      </c>
      <c r="C218" s="60">
        <v>1</v>
      </c>
      <c r="D218" s="14">
        <v>3</v>
      </c>
      <c r="E218" s="14">
        <v>1</v>
      </c>
      <c r="F218" s="14" t="s">
        <v>3683</v>
      </c>
      <c r="G218" s="14" t="s">
        <v>2100</v>
      </c>
      <c r="H218" s="14" t="s">
        <v>2320</v>
      </c>
      <c r="I218" s="14" t="s">
        <v>1928</v>
      </c>
      <c r="J218" s="14" t="s">
        <v>1977</v>
      </c>
      <c r="K218" s="1" t="s">
        <v>3684</v>
      </c>
      <c r="L218" s="14">
        <v>7</v>
      </c>
      <c r="M218" s="14">
        <v>11</v>
      </c>
      <c r="N218" s="14">
        <v>16</v>
      </c>
      <c r="O218" s="14" t="s">
        <v>3685</v>
      </c>
      <c r="P218" s="14" t="s">
        <v>3686</v>
      </c>
      <c r="Q218" s="14" t="s">
        <v>2335</v>
      </c>
      <c r="R218" s="14" t="s">
        <v>2366</v>
      </c>
      <c r="S218" s="14" t="s">
        <v>3687</v>
      </c>
      <c r="T218" s="14" t="s">
        <v>3688</v>
      </c>
      <c r="U218" s="14" t="s">
        <v>3689</v>
      </c>
      <c r="V218" s="14" t="s">
        <v>2481</v>
      </c>
      <c r="W218" s="14" t="s">
        <v>2469</v>
      </c>
      <c r="X218" s="14" t="s">
        <v>2930</v>
      </c>
      <c r="Y218" s="14" t="s">
        <v>3690</v>
      </c>
      <c r="Z218" s="14" t="s">
        <v>2449</v>
      </c>
      <c r="AA218" s="14" t="s">
        <v>3691</v>
      </c>
      <c r="AB218" s="14" t="s">
        <v>3692</v>
      </c>
      <c r="AC218" s="14" t="s">
        <v>3693</v>
      </c>
      <c r="AD218" s="14" t="s">
        <v>2596</v>
      </c>
      <c r="AX218" s="14">
        <v>1</v>
      </c>
      <c r="AY218" s="14">
        <v>0</v>
      </c>
      <c r="BA218" s="14">
        <v>9</v>
      </c>
      <c r="BC218" s="14">
        <v>92</v>
      </c>
      <c r="BD218" s="14">
        <v>1</v>
      </c>
      <c r="BE218" s="14">
        <v>1</v>
      </c>
      <c r="BF218" s="14">
        <v>1</v>
      </c>
      <c r="BG218" s="14">
        <v>2</v>
      </c>
      <c r="BH218" s="14">
        <v>155.4</v>
      </c>
      <c r="BI218" s="14">
        <v>28.1</v>
      </c>
      <c r="BJ218" s="14">
        <v>1</v>
      </c>
      <c r="BK218" s="14">
        <v>1</v>
      </c>
      <c r="BL218" s="14">
        <v>5</v>
      </c>
      <c r="BM218" s="14">
        <v>3</v>
      </c>
      <c r="BN218" s="14">
        <v>1</v>
      </c>
      <c r="BO218" s="14">
        <f>IF(BC218&gt;=85,1,0)</f>
        <v>1</v>
      </c>
      <c r="BP218" s="14">
        <f>IF(BD218=1,1,0)</f>
        <v>1</v>
      </c>
      <c r="BQ218" s="14">
        <v>1</v>
      </c>
      <c r="BR218" s="14">
        <v>1</v>
      </c>
      <c r="BS218" s="14">
        <v>0</v>
      </c>
      <c r="BT218" s="14">
        <v>1</v>
      </c>
      <c r="BU218" s="14">
        <v>1</v>
      </c>
      <c r="BV218" s="14">
        <f t="shared" ref="BV218:BV253" si="108">SUM(BO218:BU218)</f>
        <v>6</v>
      </c>
      <c r="BW218" s="14">
        <v>2</v>
      </c>
      <c r="BX218" s="14">
        <v>1</v>
      </c>
      <c r="BY218" s="14">
        <v>1</v>
      </c>
      <c r="BZ218" s="14">
        <v>0</v>
      </c>
      <c r="CA218" s="14">
        <v>0</v>
      </c>
      <c r="CB218" s="14">
        <v>1</v>
      </c>
      <c r="CC218" s="14">
        <v>1</v>
      </c>
      <c r="CD218" s="14">
        <v>1</v>
      </c>
      <c r="CE218" s="14">
        <v>1</v>
      </c>
      <c r="CF218" s="14">
        <f t="shared" ref="CF218:CF241" si="109">SUM(BX218:CE218)</f>
        <v>6</v>
      </c>
      <c r="CG218" s="14">
        <v>3</v>
      </c>
      <c r="CH218" s="14">
        <v>5</v>
      </c>
      <c r="CI218" s="14">
        <v>5</v>
      </c>
      <c r="CJ218" s="14">
        <v>3</v>
      </c>
      <c r="CK218" s="14">
        <f t="shared" ref="CK218:CK241" si="110">SUM(CG218:CJ218)</f>
        <v>16</v>
      </c>
      <c r="CL218" s="14">
        <v>0</v>
      </c>
      <c r="CM218" s="14">
        <v>1</v>
      </c>
      <c r="CN218" s="14">
        <v>0</v>
      </c>
      <c r="CO218" s="14">
        <v>2</v>
      </c>
      <c r="CP218" s="14">
        <v>2</v>
      </c>
      <c r="CQ218" s="14">
        <v>2</v>
      </c>
      <c r="CR218" s="14">
        <v>1</v>
      </c>
      <c r="CS218" s="14">
        <v>1</v>
      </c>
      <c r="CT218" s="14">
        <v>70</v>
      </c>
      <c r="CU218" s="14">
        <v>0</v>
      </c>
      <c r="CV218" s="14">
        <v>0</v>
      </c>
      <c r="CW218" s="14">
        <v>0</v>
      </c>
      <c r="CX218" s="14">
        <v>0</v>
      </c>
      <c r="CY218" s="14">
        <v>0</v>
      </c>
      <c r="CZ218" s="14">
        <v>1</v>
      </c>
      <c r="DA218" s="14">
        <f t="shared" ref="DA218:DA223" si="111">SUM(CU218:CZ218)</f>
        <v>1</v>
      </c>
      <c r="DB218" s="14">
        <v>0</v>
      </c>
      <c r="DC218" s="14">
        <v>0</v>
      </c>
      <c r="DD218" s="14">
        <v>0</v>
      </c>
      <c r="DE218" s="14">
        <v>0</v>
      </c>
      <c r="DF218" s="14">
        <v>0</v>
      </c>
      <c r="DG218" s="14">
        <v>1</v>
      </c>
      <c r="DH218" s="14">
        <f t="shared" ref="DH218:DH223" si="112">SUM(DB218:DG218)</f>
        <v>1</v>
      </c>
      <c r="DI218" s="14">
        <f t="shared" ref="DI218:DI223" si="113">DH218-DA218</f>
        <v>0</v>
      </c>
      <c r="DJ218" s="14">
        <v>1</v>
      </c>
      <c r="DK218" s="14">
        <v>0</v>
      </c>
      <c r="DL218" s="14">
        <v>0</v>
      </c>
      <c r="DM218" s="14">
        <v>0</v>
      </c>
      <c r="DN218" s="14">
        <v>0</v>
      </c>
      <c r="DO218" s="14">
        <v>0</v>
      </c>
      <c r="DP218" s="14">
        <v>0</v>
      </c>
      <c r="DQ218" s="14">
        <v>0</v>
      </c>
      <c r="DR218" s="14">
        <f t="shared" ref="DR218:DR223" si="114">SUM(DJ218:DQ218)</f>
        <v>1</v>
      </c>
      <c r="DS218" s="14">
        <v>1</v>
      </c>
      <c r="DT218" s="14">
        <v>0</v>
      </c>
      <c r="DU218" s="14">
        <v>0</v>
      </c>
      <c r="DV218" s="14">
        <v>0</v>
      </c>
      <c r="DW218" s="14">
        <v>0</v>
      </c>
      <c r="DX218" s="14">
        <v>0</v>
      </c>
      <c r="DY218" s="14">
        <v>0</v>
      </c>
      <c r="DZ218" s="14">
        <v>0</v>
      </c>
      <c r="EA218" s="14">
        <f t="shared" ref="EA218:EA223" si="115">SUM(DS218:DZ218)</f>
        <v>1</v>
      </c>
      <c r="EB218" s="14">
        <f t="shared" ref="EB218:EB241" si="116">EA218-DR218</f>
        <v>0</v>
      </c>
      <c r="EC218" s="14">
        <v>0</v>
      </c>
      <c r="ED218" s="14">
        <v>0</v>
      </c>
      <c r="EE218" s="14">
        <f t="shared" ref="EE218:EE241" si="117">SUM(EC218:ED218)</f>
        <v>0</v>
      </c>
      <c r="EF218" s="14">
        <v>5</v>
      </c>
      <c r="EG218" s="14">
        <v>5</v>
      </c>
      <c r="EH218" s="14">
        <v>5</v>
      </c>
      <c r="EI218" s="14">
        <v>5</v>
      </c>
      <c r="EJ218" s="14">
        <f t="shared" ref="EJ218:EJ241" si="118">SUM(EF218:EI218)</f>
        <v>20</v>
      </c>
    </row>
    <row r="219" spans="1:250" s="14" customFormat="1">
      <c r="A219" s="14">
        <v>210</v>
      </c>
      <c r="B219" s="61">
        <v>2</v>
      </c>
      <c r="C219" s="60">
        <v>1</v>
      </c>
      <c r="D219" s="14">
        <v>1</v>
      </c>
      <c r="E219" s="14">
        <v>1</v>
      </c>
      <c r="F219" s="14" t="s">
        <v>1928</v>
      </c>
      <c r="K219" s="1" t="s">
        <v>4466</v>
      </c>
      <c r="L219" s="14">
        <v>1</v>
      </c>
      <c r="M219" s="14">
        <v>3</v>
      </c>
      <c r="N219" s="14">
        <v>7</v>
      </c>
      <c r="O219" s="14" t="s">
        <v>2335</v>
      </c>
      <c r="P219" s="14" t="s">
        <v>4467</v>
      </c>
      <c r="Q219" s="14" t="s">
        <v>2469</v>
      </c>
      <c r="R219" s="14" t="s">
        <v>4468</v>
      </c>
      <c r="S219" s="14" t="s">
        <v>3214</v>
      </c>
      <c r="T219" s="14" t="s">
        <v>4469</v>
      </c>
      <c r="U219" s="14" t="s">
        <v>3787</v>
      </c>
      <c r="AX219" s="14">
        <v>2</v>
      </c>
      <c r="AY219" s="14">
        <v>0</v>
      </c>
      <c r="AZ219" s="14">
        <v>2</v>
      </c>
      <c r="BA219" s="14">
        <v>7</v>
      </c>
      <c r="BC219" s="14">
        <v>90</v>
      </c>
      <c r="BD219" s="14">
        <v>0</v>
      </c>
      <c r="BE219" s="14">
        <v>2</v>
      </c>
      <c r="BF219" s="14">
        <v>1</v>
      </c>
      <c r="BG219" s="14">
        <v>2</v>
      </c>
      <c r="BH219" s="14">
        <v>170.2</v>
      </c>
      <c r="BI219" s="14">
        <v>28.19</v>
      </c>
      <c r="BJ219" s="14">
        <v>0</v>
      </c>
      <c r="BK219" s="14">
        <v>0</v>
      </c>
      <c r="BL219" s="14">
        <v>2</v>
      </c>
      <c r="BM219" s="14">
        <v>3</v>
      </c>
      <c r="BN219" s="14">
        <v>1</v>
      </c>
      <c r="BO219" s="14">
        <f>IF(BC219&gt;=85,1,0)</f>
        <v>1</v>
      </c>
      <c r="BP219" s="14">
        <f>IF(BD219=1,1,0)</f>
        <v>0</v>
      </c>
      <c r="BQ219" s="14">
        <v>1</v>
      </c>
      <c r="BR219" s="14">
        <v>1</v>
      </c>
      <c r="BS219" s="14">
        <v>1</v>
      </c>
      <c r="BT219" s="14">
        <v>1</v>
      </c>
      <c r="BU219" s="14">
        <v>1</v>
      </c>
      <c r="BV219" s="14">
        <f t="shared" si="108"/>
        <v>6</v>
      </c>
      <c r="BW219" s="14">
        <v>3</v>
      </c>
      <c r="BX219" s="14">
        <v>0</v>
      </c>
      <c r="BY219" s="14">
        <v>0</v>
      </c>
      <c r="BZ219" s="14">
        <v>0</v>
      </c>
      <c r="CA219" s="14">
        <v>0</v>
      </c>
      <c r="CB219" s="14">
        <v>0</v>
      </c>
      <c r="CC219" s="14">
        <v>0</v>
      </c>
      <c r="CD219" s="14">
        <v>0</v>
      </c>
      <c r="CE219" s="14">
        <v>0</v>
      </c>
      <c r="CF219" s="14">
        <f t="shared" si="109"/>
        <v>0</v>
      </c>
      <c r="CG219" s="14">
        <v>5</v>
      </c>
      <c r="CH219" s="14">
        <v>5</v>
      </c>
      <c r="CI219" s="14">
        <v>4</v>
      </c>
      <c r="CJ219" s="14">
        <v>4</v>
      </c>
      <c r="CK219" s="14">
        <f t="shared" si="110"/>
        <v>18</v>
      </c>
      <c r="CL219" s="14">
        <v>0</v>
      </c>
      <c r="CM219" s="14">
        <v>5</v>
      </c>
      <c r="CN219" s="14">
        <v>0</v>
      </c>
      <c r="CO219" s="14">
        <v>5</v>
      </c>
      <c r="CP219" s="14">
        <v>5</v>
      </c>
      <c r="CQ219" s="14">
        <v>1</v>
      </c>
      <c r="CR219" s="14">
        <v>1</v>
      </c>
      <c r="CS219" s="14">
        <v>2</v>
      </c>
      <c r="CT219" s="14">
        <v>70</v>
      </c>
      <c r="CU219" s="14">
        <v>0</v>
      </c>
      <c r="CV219" s="14">
        <v>0</v>
      </c>
      <c r="CW219" s="14">
        <v>0</v>
      </c>
      <c r="CX219" s="14">
        <v>0</v>
      </c>
      <c r="CY219" s="14">
        <v>1</v>
      </c>
      <c r="CZ219" s="14">
        <v>0</v>
      </c>
      <c r="DA219" s="14">
        <f t="shared" si="111"/>
        <v>1</v>
      </c>
      <c r="DB219" s="14">
        <v>0</v>
      </c>
      <c r="DC219" s="14">
        <v>0</v>
      </c>
      <c r="DD219" s="14">
        <v>0</v>
      </c>
      <c r="DE219" s="14">
        <v>0</v>
      </c>
      <c r="DF219" s="14">
        <v>1</v>
      </c>
      <c r="DG219" s="14">
        <v>0</v>
      </c>
      <c r="DH219" s="14">
        <f t="shared" si="112"/>
        <v>1</v>
      </c>
      <c r="DI219" s="14">
        <f t="shared" si="113"/>
        <v>0</v>
      </c>
      <c r="DJ219" s="14">
        <v>1</v>
      </c>
      <c r="DK219" s="14">
        <v>0</v>
      </c>
      <c r="DL219" s="14">
        <v>0</v>
      </c>
      <c r="DM219" s="14">
        <v>0</v>
      </c>
      <c r="DN219" s="14">
        <v>0</v>
      </c>
      <c r="DO219" s="14">
        <v>0</v>
      </c>
      <c r="DP219" s="14">
        <v>0</v>
      </c>
      <c r="DQ219" s="14">
        <v>0</v>
      </c>
      <c r="DR219" s="14">
        <f t="shared" si="114"/>
        <v>1</v>
      </c>
      <c r="DS219" s="14">
        <v>1</v>
      </c>
      <c r="DT219" s="14">
        <v>0</v>
      </c>
      <c r="DU219" s="14">
        <v>0</v>
      </c>
      <c r="DV219" s="14">
        <v>0</v>
      </c>
      <c r="DW219" s="14">
        <v>0</v>
      </c>
      <c r="DX219" s="14">
        <v>0</v>
      </c>
      <c r="DY219" s="14">
        <v>0</v>
      </c>
      <c r="DZ219" s="14">
        <v>0</v>
      </c>
      <c r="EA219" s="14">
        <f t="shared" si="115"/>
        <v>1</v>
      </c>
      <c r="EB219" s="14">
        <f t="shared" si="116"/>
        <v>0</v>
      </c>
      <c r="EC219" s="14">
        <v>0</v>
      </c>
      <c r="ED219" s="14">
        <v>0</v>
      </c>
      <c r="EE219" s="14">
        <f t="shared" si="117"/>
        <v>0</v>
      </c>
      <c r="EF219" s="14">
        <v>5</v>
      </c>
      <c r="EG219" s="14">
        <v>5</v>
      </c>
      <c r="EH219" s="14">
        <v>5</v>
      </c>
      <c r="EI219" s="14">
        <v>5</v>
      </c>
      <c r="EJ219" s="14">
        <f t="shared" si="118"/>
        <v>20</v>
      </c>
    </row>
    <row r="220" spans="1:250" s="14" customFormat="1">
      <c r="A220" s="14">
        <v>211</v>
      </c>
      <c r="B220" s="64">
        <v>2</v>
      </c>
      <c r="C220" s="3">
        <v>1</v>
      </c>
      <c r="D220" s="1">
        <v>1</v>
      </c>
      <c r="E220" s="1">
        <v>1</v>
      </c>
      <c r="F220" s="1" t="s">
        <v>4402</v>
      </c>
      <c r="G220" s="1" t="s">
        <v>1928</v>
      </c>
      <c r="H220" s="1" t="s">
        <v>2670</v>
      </c>
      <c r="I220" s="1"/>
      <c r="J220" s="1"/>
      <c r="K220" s="1" t="s">
        <v>5565</v>
      </c>
      <c r="L220" s="1">
        <v>3</v>
      </c>
      <c r="M220" s="1">
        <v>7</v>
      </c>
      <c r="N220" s="1">
        <v>3</v>
      </c>
      <c r="O220" s="1" t="s">
        <v>3719</v>
      </c>
      <c r="P220" s="1" t="s">
        <v>2589</v>
      </c>
      <c r="Q220" s="1" t="s">
        <v>5566</v>
      </c>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v>2</v>
      </c>
      <c r="AY220" s="1">
        <v>1</v>
      </c>
      <c r="AZ220" s="1">
        <v>2</v>
      </c>
      <c r="BA220" s="1">
        <v>3</v>
      </c>
      <c r="BB220" s="1"/>
      <c r="BC220" s="1">
        <v>66</v>
      </c>
      <c r="BD220" s="1">
        <v>1</v>
      </c>
      <c r="BE220" s="1">
        <v>1</v>
      </c>
      <c r="BF220" s="1">
        <v>1</v>
      </c>
      <c r="BG220" s="1">
        <v>2</v>
      </c>
      <c r="BH220" s="1"/>
      <c r="BI220" s="1">
        <v>33.979999999999997</v>
      </c>
      <c r="BJ220" s="1">
        <v>1</v>
      </c>
      <c r="BK220" s="1">
        <v>0</v>
      </c>
      <c r="BL220" s="1">
        <v>5</v>
      </c>
      <c r="BM220" s="1">
        <v>1</v>
      </c>
      <c r="BN220" s="1">
        <v>0</v>
      </c>
      <c r="BO220" s="1">
        <f>IF(AZ220&gt;=85,1,0)</f>
        <v>0</v>
      </c>
      <c r="BP220" s="1">
        <f>IF(BA220=1,1,0)</f>
        <v>0</v>
      </c>
      <c r="BQ220" s="1">
        <v>0</v>
      </c>
      <c r="BR220" s="1">
        <v>0</v>
      </c>
      <c r="BS220" s="1">
        <v>0</v>
      </c>
      <c r="BT220" s="1">
        <v>1</v>
      </c>
      <c r="BU220" s="1">
        <v>0</v>
      </c>
      <c r="BV220" s="14">
        <f t="shared" si="108"/>
        <v>1</v>
      </c>
      <c r="BW220" s="1">
        <v>2</v>
      </c>
      <c r="BX220" s="1">
        <v>0</v>
      </c>
      <c r="BY220" s="1">
        <v>0</v>
      </c>
      <c r="BZ220" s="1">
        <v>0</v>
      </c>
      <c r="CA220" s="1">
        <v>0</v>
      </c>
      <c r="CB220" s="1">
        <v>0</v>
      </c>
      <c r="CC220" s="1">
        <v>0</v>
      </c>
      <c r="CD220" s="1">
        <v>0</v>
      </c>
      <c r="CE220" s="1">
        <v>0</v>
      </c>
      <c r="CF220" s="1">
        <f t="shared" si="109"/>
        <v>0</v>
      </c>
      <c r="CG220" s="1">
        <v>5</v>
      </c>
      <c r="CH220" s="1">
        <v>5</v>
      </c>
      <c r="CI220" s="1">
        <v>5</v>
      </c>
      <c r="CJ220" s="1">
        <v>5</v>
      </c>
      <c r="CK220" s="1">
        <f t="shared" si="110"/>
        <v>20</v>
      </c>
      <c r="CL220" s="1">
        <v>0</v>
      </c>
      <c r="CM220" s="1">
        <v>1</v>
      </c>
      <c r="CN220" s="1">
        <v>2</v>
      </c>
      <c r="CO220" s="1">
        <v>1</v>
      </c>
      <c r="CP220" s="1">
        <v>1</v>
      </c>
      <c r="CQ220" s="1">
        <v>5</v>
      </c>
      <c r="CR220" s="1">
        <v>1</v>
      </c>
      <c r="CS220" s="1">
        <v>1</v>
      </c>
      <c r="CT220" s="1">
        <v>40</v>
      </c>
      <c r="CU220" s="1">
        <v>1</v>
      </c>
      <c r="CV220" s="1">
        <v>1</v>
      </c>
      <c r="CW220" s="1">
        <v>1</v>
      </c>
      <c r="CX220" s="1">
        <v>1</v>
      </c>
      <c r="CY220" s="1">
        <v>1</v>
      </c>
      <c r="CZ220" s="1">
        <v>1</v>
      </c>
      <c r="DA220" s="1">
        <f t="shared" si="111"/>
        <v>6</v>
      </c>
      <c r="DB220" s="1">
        <v>1</v>
      </c>
      <c r="DC220" s="1">
        <v>1</v>
      </c>
      <c r="DD220" s="1">
        <v>1</v>
      </c>
      <c r="DE220" s="1">
        <v>1</v>
      </c>
      <c r="DF220" s="1">
        <v>1</v>
      </c>
      <c r="DG220" s="1">
        <v>1</v>
      </c>
      <c r="DH220" s="1">
        <f t="shared" si="112"/>
        <v>6</v>
      </c>
      <c r="DI220" s="14">
        <f t="shared" si="113"/>
        <v>0</v>
      </c>
      <c r="DJ220" s="1">
        <v>1</v>
      </c>
      <c r="DK220" s="1">
        <v>1</v>
      </c>
      <c r="DL220" s="1">
        <v>1</v>
      </c>
      <c r="DM220" s="1">
        <v>1</v>
      </c>
      <c r="DN220" s="1">
        <v>1</v>
      </c>
      <c r="DO220" s="1">
        <v>1</v>
      </c>
      <c r="DP220" s="1">
        <v>1</v>
      </c>
      <c r="DQ220" s="1">
        <v>1</v>
      </c>
      <c r="DR220" s="1">
        <f t="shared" si="114"/>
        <v>8</v>
      </c>
      <c r="DS220" s="1">
        <v>1</v>
      </c>
      <c r="DT220" s="1">
        <v>1</v>
      </c>
      <c r="DU220" s="1">
        <v>1</v>
      </c>
      <c r="DV220" s="1">
        <v>1</v>
      </c>
      <c r="DW220" s="1">
        <v>1</v>
      </c>
      <c r="DX220" s="1">
        <v>1</v>
      </c>
      <c r="DY220" s="1">
        <v>1</v>
      </c>
      <c r="DZ220" s="1">
        <v>1</v>
      </c>
      <c r="EA220" s="1">
        <f t="shared" si="115"/>
        <v>8</v>
      </c>
      <c r="EB220" s="14">
        <f t="shared" si="116"/>
        <v>0</v>
      </c>
      <c r="EC220" s="1">
        <v>0</v>
      </c>
      <c r="ED220" s="1">
        <v>0</v>
      </c>
      <c r="EE220" s="1">
        <f t="shared" si="117"/>
        <v>0</v>
      </c>
      <c r="EF220" s="1">
        <v>5</v>
      </c>
      <c r="EG220" s="1">
        <v>5</v>
      </c>
      <c r="EH220" s="1">
        <v>5</v>
      </c>
      <c r="EI220" s="1">
        <v>5</v>
      </c>
      <c r="EJ220" s="1">
        <f t="shared" si="118"/>
        <v>20</v>
      </c>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row>
    <row r="221" spans="1:250" s="14" customFormat="1">
      <c r="A221" s="14">
        <v>212</v>
      </c>
      <c r="B221" s="14">
        <v>2</v>
      </c>
      <c r="C221" s="60">
        <v>1</v>
      </c>
      <c r="D221" s="14">
        <v>1</v>
      </c>
      <c r="E221" s="14">
        <v>1</v>
      </c>
      <c r="F221" s="60" t="s">
        <v>2063</v>
      </c>
      <c r="G221" s="14" t="s">
        <v>2654</v>
      </c>
      <c r="H221" s="14" t="s">
        <v>1977</v>
      </c>
      <c r="I221" s="14" t="s">
        <v>2322</v>
      </c>
      <c r="J221" s="14" t="s">
        <v>2655</v>
      </c>
      <c r="K221" s="14" t="s">
        <v>2656</v>
      </c>
      <c r="L221" s="14">
        <v>5</v>
      </c>
      <c r="M221" s="14">
        <v>7</v>
      </c>
      <c r="N221" s="14">
        <v>13</v>
      </c>
      <c r="O221" s="14" t="s">
        <v>2657</v>
      </c>
      <c r="P221" s="14" t="s">
        <v>2658</v>
      </c>
      <c r="Q221" s="14" t="s">
        <v>2659</v>
      </c>
      <c r="R221" s="14" t="s">
        <v>2660</v>
      </c>
      <c r="S221" s="14" t="s">
        <v>2661</v>
      </c>
      <c r="T221" s="14" t="s">
        <v>2662</v>
      </c>
      <c r="U221" s="14" t="s">
        <v>2663</v>
      </c>
      <c r="V221" s="14" t="s">
        <v>2664</v>
      </c>
      <c r="W221" s="14" t="s">
        <v>2665</v>
      </c>
      <c r="X221" s="14" t="s">
        <v>2666</v>
      </c>
      <c r="Y221" s="14" t="s">
        <v>2667</v>
      </c>
      <c r="Z221" s="14" t="s">
        <v>2668</v>
      </c>
      <c r="AA221" s="14" t="s">
        <v>2669</v>
      </c>
      <c r="AX221" s="14">
        <v>2</v>
      </c>
      <c r="AY221" s="14">
        <v>1</v>
      </c>
      <c r="AZ221" s="14">
        <v>2</v>
      </c>
      <c r="BA221" s="14">
        <v>5</v>
      </c>
      <c r="BC221" s="14">
        <v>60</v>
      </c>
      <c r="BD221" s="14">
        <v>0</v>
      </c>
      <c r="BE221" s="14">
        <v>2</v>
      </c>
      <c r="BF221" s="14">
        <v>1</v>
      </c>
      <c r="BG221" s="14">
        <v>2</v>
      </c>
      <c r="BH221" s="14">
        <v>152.4</v>
      </c>
      <c r="BI221" s="14">
        <v>30.27</v>
      </c>
      <c r="BJ221" s="14">
        <v>1</v>
      </c>
      <c r="BK221" s="14">
        <v>0</v>
      </c>
      <c r="BL221" s="14">
        <v>3</v>
      </c>
      <c r="BM221" s="14">
        <v>3</v>
      </c>
      <c r="BN221" s="14">
        <v>0</v>
      </c>
      <c r="BO221" s="14">
        <f>IF(BE221&gt;=85,1,0)</f>
        <v>0</v>
      </c>
      <c r="BP221" s="14">
        <f>IF(BF221=1,1,0)</f>
        <v>1</v>
      </c>
      <c r="BQ221" s="14">
        <v>1</v>
      </c>
      <c r="BR221" s="14">
        <v>1</v>
      </c>
      <c r="BS221" s="14">
        <v>1</v>
      </c>
      <c r="BT221" s="14">
        <v>1</v>
      </c>
      <c r="BU221" s="14">
        <v>0</v>
      </c>
      <c r="BV221" s="14">
        <f t="shared" si="108"/>
        <v>5</v>
      </c>
      <c r="BW221" s="14">
        <v>5</v>
      </c>
      <c r="BX221" s="14">
        <v>0</v>
      </c>
      <c r="BY221" s="14">
        <v>1</v>
      </c>
      <c r="BZ221" s="14">
        <v>1</v>
      </c>
      <c r="CA221" s="14">
        <v>0</v>
      </c>
      <c r="CB221" s="14">
        <v>0</v>
      </c>
      <c r="CC221" s="14">
        <v>0</v>
      </c>
      <c r="CD221" s="14">
        <v>1</v>
      </c>
      <c r="CE221" s="14">
        <v>0</v>
      </c>
      <c r="CF221" s="14">
        <f t="shared" si="109"/>
        <v>3</v>
      </c>
      <c r="CG221" s="14">
        <v>5</v>
      </c>
      <c r="CH221" s="14">
        <v>5</v>
      </c>
      <c r="CI221" s="14">
        <v>5</v>
      </c>
      <c r="CJ221" s="14">
        <v>5</v>
      </c>
      <c r="CK221" s="14">
        <f t="shared" si="110"/>
        <v>20</v>
      </c>
      <c r="CL221" s="14">
        <v>0</v>
      </c>
      <c r="CM221" s="14">
        <v>5</v>
      </c>
      <c r="CN221" s="14">
        <v>2</v>
      </c>
      <c r="CO221" s="14">
        <v>4</v>
      </c>
      <c r="CP221" s="14">
        <v>1</v>
      </c>
      <c r="CQ221" s="14">
        <v>3</v>
      </c>
      <c r="CR221" s="14">
        <v>1</v>
      </c>
      <c r="CS221" s="14">
        <v>1</v>
      </c>
      <c r="CT221" s="14">
        <v>35</v>
      </c>
      <c r="CU221" s="14">
        <v>1</v>
      </c>
      <c r="CV221" s="14">
        <v>1</v>
      </c>
      <c r="CW221" s="14">
        <v>1</v>
      </c>
      <c r="CX221" s="14">
        <v>1</v>
      </c>
      <c r="CY221" s="14">
        <v>1</v>
      </c>
      <c r="CZ221" s="14">
        <v>1</v>
      </c>
      <c r="DA221" s="14">
        <f t="shared" si="111"/>
        <v>6</v>
      </c>
      <c r="DB221" s="14">
        <v>1</v>
      </c>
      <c r="DC221" s="14">
        <v>1</v>
      </c>
      <c r="DD221" s="14">
        <v>1</v>
      </c>
      <c r="DE221" s="14">
        <v>1</v>
      </c>
      <c r="DF221" s="14">
        <v>1</v>
      </c>
      <c r="DG221" s="14">
        <v>1</v>
      </c>
      <c r="DH221" s="14">
        <f t="shared" si="112"/>
        <v>6</v>
      </c>
      <c r="DI221" s="14">
        <f t="shared" si="113"/>
        <v>0</v>
      </c>
      <c r="DJ221" s="14">
        <v>1</v>
      </c>
      <c r="DK221" s="14">
        <v>0</v>
      </c>
      <c r="DL221" s="14">
        <v>1</v>
      </c>
      <c r="DM221" s="14">
        <v>1</v>
      </c>
      <c r="DN221" s="14">
        <v>2</v>
      </c>
      <c r="DO221" s="14">
        <v>0</v>
      </c>
      <c r="DP221" s="14">
        <v>1</v>
      </c>
      <c r="DQ221" s="14">
        <v>1</v>
      </c>
      <c r="DR221" s="14">
        <f t="shared" si="114"/>
        <v>7</v>
      </c>
      <c r="DS221" s="14">
        <v>1</v>
      </c>
      <c r="DT221" s="14">
        <v>0</v>
      </c>
      <c r="DU221" s="14">
        <v>1</v>
      </c>
      <c r="DV221" s="14">
        <v>1</v>
      </c>
      <c r="DW221" s="14">
        <v>1</v>
      </c>
      <c r="DX221" s="14">
        <v>0</v>
      </c>
      <c r="DY221" s="14">
        <v>1</v>
      </c>
      <c r="DZ221" s="14">
        <v>1</v>
      </c>
      <c r="EA221" s="14">
        <f t="shared" si="115"/>
        <v>6</v>
      </c>
      <c r="EB221" s="14">
        <f t="shared" si="116"/>
        <v>-1</v>
      </c>
      <c r="EC221" s="14">
        <v>0</v>
      </c>
      <c r="ED221" s="14">
        <v>0</v>
      </c>
      <c r="EE221" s="14">
        <f t="shared" si="117"/>
        <v>0</v>
      </c>
      <c r="EF221" s="14">
        <v>5</v>
      </c>
      <c r="EG221" s="14">
        <v>5</v>
      </c>
      <c r="EH221" s="14">
        <v>5</v>
      </c>
      <c r="EI221" s="14">
        <v>5</v>
      </c>
      <c r="EJ221" s="14">
        <f t="shared" si="118"/>
        <v>20</v>
      </c>
    </row>
    <row r="222" spans="1:250" s="14" customFormat="1">
      <c r="A222" s="14">
        <v>213</v>
      </c>
      <c r="B222" s="64">
        <v>1</v>
      </c>
      <c r="C222" s="3">
        <v>1</v>
      </c>
      <c r="D222" s="1">
        <v>1</v>
      </c>
      <c r="E222" s="1">
        <v>1</v>
      </c>
      <c r="F222" s="1" t="s">
        <v>2892</v>
      </c>
      <c r="G222" s="1" t="s">
        <v>1928</v>
      </c>
      <c r="H222" s="1" t="s">
        <v>4402</v>
      </c>
      <c r="I222" s="1" t="s">
        <v>5503</v>
      </c>
      <c r="J222" s="1" t="s">
        <v>1977</v>
      </c>
      <c r="K222" s="1" t="s">
        <v>5701</v>
      </c>
      <c r="L222" s="1">
        <v>5</v>
      </c>
      <c r="M222" s="1">
        <v>11</v>
      </c>
      <c r="N222" s="1">
        <v>7</v>
      </c>
      <c r="O222" s="1" t="s">
        <v>3077</v>
      </c>
      <c r="P222" s="1" t="s">
        <v>3078</v>
      </c>
      <c r="Q222" s="1" t="s">
        <v>5702</v>
      </c>
      <c r="R222" s="1" t="s">
        <v>5703</v>
      </c>
      <c r="S222" s="1" t="s">
        <v>2774</v>
      </c>
      <c r="T222" s="1" t="s">
        <v>3690</v>
      </c>
      <c r="U222" s="1" t="s">
        <v>5704</v>
      </c>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v>2</v>
      </c>
      <c r="AY222" s="1">
        <v>0</v>
      </c>
      <c r="AZ222" s="1">
        <v>2</v>
      </c>
      <c r="BA222" s="1">
        <v>8</v>
      </c>
      <c r="BB222" s="1"/>
      <c r="BC222" s="1">
        <v>83</v>
      </c>
      <c r="BD222" s="1">
        <v>0</v>
      </c>
      <c r="BE222" s="1">
        <v>1</v>
      </c>
      <c r="BF222" s="1">
        <v>1</v>
      </c>
      <c r="BG222" s="1">
        <v>2</v>
      </c>
      <c r="BH222" s="1">
        <v>162.6</v>
      </c>
      <c r="BI222" s="1">
        <v>37.08</v>
      </c>
      <c r="BJ222" s="1">
        <v>2</v>
      </c>
      <c r="BK222" s="1">
        <v>1</v>
      </c>
      <c r="BL222" s="1">
        <v>3</v>
      </c>
      <c r="BM222" s="1">
        <v>3</v>
      </c>
      <c r="BN222" s="1">
        <v>0</v>
      </c>
      <c r="BO222" s="1">
        <f>IF(AZ222&gt;=85,1,0)</f>
        <v>0</v>
      </c>
      <c r="BP222" s="1">
        <f>IF(BA222=1,1,0)</f>
        <v>0</v>
      </c>
      <c r="BQ222" s="1">
        <v>0</v>
      </c>
      <c r="BR222" s="1">
        <v>1</v>
      </c>
      <c r="BS222" s="1">
        <v>0</v>
      </c>
      <c r="BT222" s="1">
        <v>1</v>
      </c>
      <c r="BU222" s="1">
        <v>1</v>
      </c>
      <c r="BV222" s="14">
        <f t="shared" si="108"/>
        <v>3</v>
      </c>
      <c r="BW222" s="1">
        <v>2</v>
      </c>
      <c r="BX222" s="1">
        <v>1</v>
      </c>
      <c r="BY222" s="1">
        <v>1</v>
      </c>
      <c r="BZ222" s="1">
        <v>1</v>
      </c>
      <c r="CA222" s="1">
        <v>1</v>
      </c>
      <c r="CB222" s="1">
        <v>1</v>
      </c>
      <c r="CC222" s="1">
        <v>1</v>
      </c>
      <c r="CD222" s="1">
        <v>1</v>
      </c>
      <c r="CE222" s="1">
        <v>1</v>
      </c>
      <c r="CF222" s="1">
        <f t="shared" si="109"/>
        <v>8</v>
      </c>
      <c r="CG222" s="1">
        <v>2</v>
      </c>
      <c r="CH222" s="1">
        <v>1</v>
      </c>
      <c r="CI222" s="1">
        <v>2</v>
      </c>
      <c r="CJ222" s="1">
        <v>1</v>
      </c>
      <c r="CK222" s="1">
        <f t="shared" si="110"/>
        <v>6</v>
      </c>
      <c r="CL222" s="1">
        <v>0</v>
      </c>
      <c r="CM222" s="1">
        <v>4</v>
      </c>
      <c r="CN222" s="1">
        <v>2</v>
      </c>
      <c r="CO222" s="1">
        <v>4</v>
      </c>
      <c r="CP222" s="1">
        <v>3</v>
      </c>
      <c r="CQ222" s="1">
        <v>3</v>
      </c>
      <c r="CR222" s="1">
        <v>3</v>
      </c>
      <c r="CS222" s="1">
        <v>2</v>
      </c>
      <c r="CT222" s="1">
        <v>20</v>
      </c>
      <c r="CU222" s="1">
        <v>0</v>
      </c>
      <c r="CV222" s="1">
        <v>1</v>
      </c>
      <c r="CW222" s="1">
        <v>1</v>
      </c>
      <c r="CX222" s="1">
        <v>1</v>
      </c>
      <c r="CY222" s="1">
        <v>0</v>
      </c>
      <c r="CZ222" s="1">
        <v>1</v>
      </c>
      <c r="DA222" s="1">
        <f t="shared" si="111"/>
        <v>4</v>
      </c>
      <c r="DB222" s="1">
        <v>0</v>
      </c>
      <c r="DC222" s="1">
        <v>1</v>
      </c>
      <c r="DD222" s="1">
        <v>0</v>
      </c>
      <c r="DE222" s="1">
        <v>0</v>
      </c>
      <c r="DF222" s="1">
        <v>0</v>
      </c>
      <c r="DG222" s="1">
        <v>1</v>
      </c>
      <c r="DH222" s="1">
        <f t="shared" si="112"/>
        <v>2</v>
      </c>
      <c r="DI222" s="14">
        <f t="shared" si="113"/>
        <v>-2</v>
      </c>
      <c r="DJ222" s="1">
        <v>0</v>
      </c>
      <c r="DK222" s="1">
        <v>0</v>
      </c>
      <c r="DL222" s="1">
        <v>0</v>
      </c>
      <c r="DM222" s="1">
        <v>0</v>
      </c>
      <c r="DN222" s="1">
        <v>0</v>
      </c>
      <c r="DO222" s="1">
        <v>0</v>
      </c>
      <c r="DP222" s="1">
        <v>0</v>
      </c>
      <c r="DQ222" s="1">
        <v>0</v>
      </c>
      <c r="DR222" s="1">
        <f t="shared" si="114"/>
        <v>0</v>
      </c>
      <c r="DS222" s="1">
        <v>0</v>
      </c>
      <c r="DT222" s="1">
        <v>0</v>
      </c>
      <c r="DU222" s="1">
        <v>0</v>
      </c>
      <c r="DV222" s="1">
        <v>0</v>
      </c>
      <c r="DW222" s="1">
        <v>0</v>
      </c>
      <c r="DX222" s="1">
        <v>0</v>
      </c>
      <c r="DY222" s="1">
        <v>0</v>
      </c>
      <c r="DZ222" s="1">
        <v>0</v>
      </c>
      <c r="EA222" s="1">
        <f t="shared" si="115"/>
        <v>0</v>
      </c>
      <c r="EB222" s="14">
        <f t="shared" si="116"/>
        <v>0</v>
      </c>
      <c r="EC222" s="1">
        <v>1</v>
      </c>
      <c r="ED222" s="1">
        <v>2</v>
      </c>
      <c r="EE222" s="1">
        <f t="shared" si="117"/>
        <v>3</v>
      </c>
      <c r="EF222" s="1">
        <v>2</v>
      </c>
      <c r="EG222" s="1">
        <v>1</v>
      </c>
      <c r="EH222" s="1">
        <v>4</v>
      </c>
      <c r="EI222" s="1">
        <v>1</v>
      </c>
      <c r="EJ222" s="1">
        <f t="shared" si="118"/>
        <v>8</v>
      </c>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row>
    <row r="223" spans="1:250" s="14" customFormat="1">
      <c r="A223" s="14">
        <v>214</v>
      </c>
      <c r="B223" s="61">
        <v>2</v>
      </c>
      <c r="C223" s="60">
        <v>1</v>
      </c>
      <c r="D223" s="14">
        <v>1</v>
      </c>
      <c r="E223" s="14">
        <v>1</v>
      </c>
      <c r="K223" s="1" t="s">
        <v>4117</v>
      </c>
      <c r="L223" s="14">
        <v>0</v>
      </c>
      <c r="M223" s="14">
        <v>1</v>
      </c>
      <c r="N223" s="14">
        <v>0</v>
      </c>
      <c r="AX223" s="14">
        <v>2</v>
      </c>
      <c r="AY223" s="14">
        <v>1</v>
      </c>
      <c r="AZ223" s="14">
        <v>1</v>
      </c>
      <c r="BA223" s="14">
        <v>4</v>
      </c>
      <c r="BC223" s="14">
        <v>65</v>
      </c>
      <c r="BD223" s="14">
        <v>1</v>
      </c>
      <c r="BE223" s="14">
        <v>1</v>
      </c>
      <c r="BF223" s="14">
        <v>1</v>
      </c>
      <c r="BG223" s="14">
        <v>2</v>
      </c>
      <c r="BH223" s="14">
        <v>185.4</v>
      </c>
      <c r="BI223" s="14">
        <v>22.16</v>
      </c>
      <c r="BJ223" s="14">
        <v>0</v>
      </c>
      <c r="BK223" s="14">
        <v>1</v>
      </c>
      <c r="BL223" s="14">
        <v>5</v>
      </c>
      <c r="BM223" s="14">
        <v>3</v>
      </c>
      <c r="BN223" s="14">
        <v>0</v>
      </c>
      <c r="BO223" s="14">
        <f>IF(BC223&gt;=85,1,0)</f>
        <v>0</v>
      </c>
      <c r="BP223" s="14">
        <f>IF(BD223=1,1,0)</f>
        <v>1</v>
      </c>
      <c r="BQ223" s="14">
        <v>0</v>
      </c>
      <c r="BR223" s="14">
        <v>0</v>
      </c>
      <c r="BS223" s="14">
        <v>0</v>
      </c>
      <c r="BT223" s="14">
        <v>1</v>
      </c>
      <c r="BU223" s="14">
        <v>0</v>
      </c>
      <c r="BV223" s="14">
        <f t="shared" si="108"/>
        <v>2</v>
      </c>
      <c r="BW223" s="14">
        <v>3</v>
      </c>
      <c r="BX223" s="14">
        <v>0</v>
      </c>
      <c r="BY223" s="14">
        <v>0</v>
      </c>
      <c r="BZ223" s="14">
        <v>0</v>
      </c>
      <c r="CA223" s="14">
        <v>0</v>
      </c>
      <c r="CB223" s="14">
        <v>0</v>
      </c>
      <c r="CC223" s="14">
        <v>0</v>
      </c>
      <c r="CD223" s="14">
        <v>0</v>
      </c>
      <c r="CE223" s="14">
        <v>0</v>
      </c>
      <c r="CF223" s="14">
        <f t="shared" si="109"/>
        <v>0</v>
      </c>
      <c r="CG223" s="14">
        <v>5</v>
      </c>
      <c r="CH223" s="14">
        <v>5</v>
      </c>
      <c r="CI223" s="14">
        <v>5</v>
      </c>
      <c r="CJ223" s="14">
        <v>5</v>
      </c>
      <c r="CK223" s="14">
        <f t="shared" si="110"/>
        <v>20</v>
      </c>
      <c r="CL223" s="14">
        <v>1</v>
      </c>
      <c r="CM223" s="14">
        <v>1</v>
      </c>
      <c r="CN223" s="14">
        <v>1</v>
      </c>
      <c r="CO223" s="14">
        <v>1</v>
      </c>
      <c r="CP223" s="14">
        <v>1</v>
      </c>
      <c r="CQ223" s="14">
        <v>1</v>
      </c>
      <c r="CR223" s="14">
        <v>2</v>
      </c>
      <c r="CS223" s="14">
        <v>1</v>
      </c>
      <c r="CT223" s="14">
        <v>85</v>
      </c>
      <c r="CU223" s="14">
        <v>1</v>
      </c>
      <c r="CV223" s="14">
        <v>1</v>
      </c>
      <c r="CW223" s="14">
        <v>1</v>
      </c>
      <c r="CX223" s="14">
        <v>1</v>
      </c>
      <c r="CY223" s="14">
        <v>1</v>
      </c>
      <c r="CZ223" s="14">
        <v>1</v>
      </c>
      <c r="DA223" s="14">
        <f t="shared" si="111"/>
        <v>6</v>
      </c>
      <c r="DB223" s="14">
        <v>1</v>
      </c>
      <c r="DC223" s="14">
        <v>1</v>
      </c>
      <c r="DD223" s="14">
        <v>1</v>
      </c>
      <c r="DE223" s="14">
        <v>1</v>
      </c>
      <c r="DF223" s="14">
        <v>1</v>
      </c>
      <c r="DG223" s="14">
        <v>1</v>
      </c>
      <c r="DH223" s="14">
        <f t="shared" si="112"/>
        <v>6</v>
      </c>
      <c r="DI223" s="14">
        <f t="shared" si="113"/>
        <v>0</v>
      </c>
      <c r="DJ223" s="14">
        <v>1</v>
      </c>
      <c r="DK223" s="14">
        <v>1</v>
      </c>
      <c r="DL223" s="14">
        <v>1</v>
      </c>
      <c r="DM223" s="14">
        <v>1</v>
      </c>
      <c r="DN223" s="14">
        <v>1</v>
      </c>
      <c r="DO223" s="14">
        <v>1</v>
      </c>
      <c r="DP223" s="14">
        <v>1</v>
      </c>
      <c r="DQ223" s="14">
        <v>1</v>
      </c>
      <c r="DR223" s="14">
        <f t="shared" si="114"/>
        <v>8</v>
      </c>
      <c r="DS223" s="14">
        <v>1</v>
      </c>
      <c r="DT223" s="14">
        <v>1</v>
      </c>
      <c r="DU223" s="14">
        <v>1</v>
      </c>
      <c r="DV223" s="14">
        <v>1</v>
      </c>
      <c r="DW223" s="14">
        <v>1</v>
      </c>
      <c r="DX223" s="14">
        <v>1</v>
      </c>
      <c r="DY223" s="14">
        <v>1</v>
      </c>
      <c r="DZ223" s="14">
        <v>1</v>
      </c>
      <c r="EA223" s="14">
        <f t="shared" si="115"/>
        <v>8</v>
      </c>
      <c r="EB223" s="14">
        <f t="shared" si="116"/>
        <v>0</v>
      </c>
      <c r="EC223" s="14">
        <v>0</v>
      </c>
      <c r="ED223" s="14">
        <v>0</v>
      </c>
      <c r="EE223" s="14">
        <f t="shared" si="117"/>
        <v>0</v>
      </c>
      <c r="EF223" s="14">
        <v>5</v>
      </c>
      <c r="EG223" s="14">
        <v>5</v>
      </c>
      <c r="EH223" s="14">
        <v>5</v>
      </c>
      <c r="EI223" s="14">
        <v>5</v>
      </c>
      <c r="EJ223" s="14">
        <f t="shared" si="118"/>
        <v>20</v>
      </c>
    </row>
    <row r="224" spans="1:250" s="14" customFormat="1">
      <c r="A224" s="14">
        <v>215</v>
      </c>
      <c r="B224" s="64">
        <v>1</v>
      </c>
      <c r="C224" s="3">
        <v>1</v>
      </c>
      <c r="D224" s="1">
        <v>1</v>
      </c>
      <c r="E224" s="1">
        <v>1</v>
      </c>
      <c r="F224" s="1" t="s">
        <v>1928</v>
      </c>
      <c r="G224" s="1" t="s">
        <v>2454</v>
      </c>
      <c r="H224" s="1" t="s">
        <v>2535</v>
      </c>
      <c r="I224" s="1" t="s">
        <v>1941</v>
      </c>
      <c r="J224" s="1"/>
      <c r="K224" s="1" t="s">
        <v>5587</v>
      </c>
      <c r="L224" s="1">
        <v>4</v>
      </c>
      <c r="M224" s="1">
        <v>6</v>
      </c>
      <c r="N224" s="1">
        <v>9</v>
      </c>
      <c r="O224" s="1" t="s">
        <v>3033</v>
      </c>
      <c r="P224" s="1" t="s">
        <v>2437</v>
      </c>
      <c r="Q224" s="1" t="s">
        <v>2459</v>
      </c>
      <c r="R224" s="1" t="s">
        <v>2873</v>
      </c>
      <c r="S224" s="1" t="s">
        <v>2312</v>
      </c>
      <c r="T224" s="1" t="s">
        <v>5588</v>
      </c>
      <c r="U224" s="1" t="s">
        <v>3367</v>
      </c>
      <c r="V224" s="1" t="s">
        <v>5589</v>
      </c>
      <c r="W224" s="1" t="s">
        <v>3070</v>
      </c>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v>1</v>
      </c>
      <c r="AY224" s="1">
        <v>0</v>
      </c>
      <c r="AZ224" s="1"/>
      <c r="BA224" s="1">
        <v>8</v>
      </c>
      <c r="BB224" s="1"/>
      <c r="BC224" s="1">
        <v>93</v>
      </c>
      <c r="BD224" s="1">
        <v>0</v>
      </c>
      <c r="BE224" s="1">
        <v>2</v>
      </c>
      <c r="BF224" s="1">
        <v>1</v>
      </c>
      <c r="BG224" s="1">
        <v>2</v>
      </c>
      <c r="BH224" s="1">
        <v>162.6</v>
      </c>
      <c r="BI224" s="1">
        <v>25.7</v>
      </c>
      <c r="BJ224" s="1">
        <v>1</v>
      </c>
      <c r="BK224" s="1">
        <v>1</v>
      </c>
      <c r="BL224" s="1">
        <v>1</v>
      </c>
      <c r="BM224" s="1">
        <v>3</v>
      </c>
      <c r="BN224" s="1">
        <v>1</v>
      </c>
      <c r="BO224" s="1">
        <f>IF(AZ224&gt;=85,1,0)</f>
        <v>0</v>
      </c>
      <c r="BP224" s="1">
        <f>IF(BA224=1,1,0)</f>
        <v>0</v>
      </c>
      <c r="BQ224" s="1">
        <v>1</v>
      </c>
      <c r="BR224" s="1">
        <v>1</v>
      </c>
      <c r="BS224" s="1">
        <v>1</v>
      </c>
      <c r="BT224" s="1">
        <v>1</v>
      </c>
      <c r="BU224" s="1">
        <v>1</v>
      </c>
      <c r="BV224" s="14">
        <f t="shared" si="108"/>
        <v>5</v>
      </c>
      <c r="BW224" s="1">
        <v>3</v>
      </c>
      <c r="BX224" s="1">
        <v>1</v>
      </c>
      <c r="BY224" s="1">
        <v>0</v>
      </c>
      <c r="BZ224" s="1">
        <v>1</v>
      </c>
      <c r="CA224" s="1">
        <v>0</v>
      </c>
      <c r="CB224" s="1">
        <v>1</v>
      </c>
      <c r="CC224" s="1">
        <v>0</v>
      </c>
      <c r="CD224" s="1">
        <v>1</v>
      </c>
      <c r="CE224" s="1">
        <v>1</v>
      </c>
      <c r="CF224" s="1">
        <f t="shared" si="109"/>
        <v>5</v>
      </c>
      <c r="CG224" s="1">
        <v>2</v>
      </c>
      <c r="CH224" s="1">
        <v>1</v>
      </c>
      <c r="CI224" s="1">
        <v>1</v>
      </c>
      <c r="CJ224" s="1">
        <v>3</v>
      </c>
      <c r="CK224" s="1">
        <f t="shared" si="110"/>
        <v>7</v>
      </c>
      <c r="CL224" s="1">
        <v>1</v>
      </c>
      <c r="CM224" s="1"/>
      <c r="CN224" s="1">
        <v>2</v>
      </c>
      <c r="CO224" s="1">
        <v>3</v>
      </c>
      <c r="CP224" s="1">
        <v>1</v>
      </c>
      <c r="CQ224" s="1">
        <v>5</v>
      </c>
      <c r="CR224" s="1">
        <v>3</v>
      </c>
      <c r="CS224" s="1">
        <v>1</v>
      </c>
      <c r="CT224" s="1">
        <v>75</v>
      </c>
      <c r="CU224" s="1"/>
      <c r="CV224" s="1"/>
      <c r="CW224" s="1"/>
      <c r="CX224" s="1"/>
      <c r="CY224" s="1"/>
      <c r="CZ224" s="1"/>
      <c r="DA224" s="1"/>
      <c r="DB224" s="1"/>
      <c r="DC224" s="1"/>
      <c r="DD224" s="1"/>
      <c r="DE224" s="1"/>
      <c r="DF224" s="1"/>
      <c r="DG224" s="1"/>
      <c r="DH224" s="1"/>
      <c r="DJ224" s="1"/>
      <c r="DK224" s="1"/>
      <c r="DL224" s="1"/>
      <c r="DM224" s="1"/>
      <c r="DN224" s="1"/>
      <c r="DO224" s="1"/>
      <c r="DP224" s="1"/>
      <c r="DQ224" s="1"/>
      <c r="DR224" s="1"/>
      <c r="DS224" s="1"/>
      <c r="DT224" s="1"/>
      <c r="DU224" s="1"/>
      <c r="DV224" s="1"/>
      <c r="DW224" s="1"/>
      <c r="DX224" s="1"/>
      <c r="DY224" s="1"/>
      <c r="DZ224" s="1"/>
      <c r="EA224" s="1"/>
      <c r="EB224" s="14">
        <f t="shared" si="116"/>
        <v>0</v>
      </c>
      <c r="EC224" s="1">
        <v>0</v>
      </c>
      <c r="ED224" s="1">
        <v>0</v>
      </c>
      <c r="EE224" s="1">
        <f t="shared" si="117"/>
        <v>0</v>
      </c>
      <c r="EF224" s="1">
        <v>5</v>
      </c>
      <c r="EG224" s="1">
        <v>5</v>
      </c>
      <c r="EH224" s="1">
        <v>5</v>
      </c>
      <c r="EI224" s="1">
        <v>5</v>
      </c>
      <c r="EJ224" s="1">
        <f t="shared" si="118"/>
        <v>20</v>
      </c>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row>
    <row r="225" spans="1:250" s="14" customFormat="1">
      <c r="A225" s="14">
        <v>216</v>
      </c>
      <c r="B225" s="64">
        <v>1</v>
      </c>
      <c r="C225" s="3">
        <v>1</v>
      </c>
      <c r="D225" s="1">
        <v>2</v>
      </c>
      <c r="E225" s="1">
        <v>2</v>
      </c>
      <c r="F225" s="1"/>
      <c r="G225" s="1"/>
      <c r="H225" s="1"/>
      <c r="I225" s="1"/>
      <c r="J225" s="1"/>
      <c r="K225" s="1"/>
      <c r="L225" s="1">
        <v>0</v>
      </c>
      <c r="M225" s="1">
        <v>0</v>
      </c>
      <c r="N225" s="1">
        <v>6</v>
      </c>
      <c r="O225" s="1" t="s">
        <v>2951</v>
      </c>
      <c r="P225" s="1" t="s">
        <v>5567</v>
      </c>
      <c r="Q225" s="1" t="s">
        <v>2675</v>
      </c>
      <c r="R225" s="1" t="s">
        <v>2591</v>
      </c>
      <c r="S225" s="1" t="s">
        <v>5568</v>
      </c>
      <c r="T225" s="1" t="s">
        <v>3022</v>
      </c>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v>2</v>
      </c>
      <c r="AZ225" s="1">
        <v>2</v>
      </c>
      <c r="BA225" s="1">
        <v>0</v>
      </c>
      <c r="BB225" s="1"/>
      <c r="BC225" s="1">
        <v>52</v>
      </c>
      <c r="BD225" s="1">
        <v>0</v>
      </c>
      <c r="BE225" s="1">
        <v>1</v>
      </c>
      <c r="BF225" s="1">
        <v>1</v>
      </c>
      <c r="BG225" s="1">
        <v>1</v>
      </c>
      <c r="BH225" s="1">
        <v>180.3</v>
      </c>
      <c r="BI225" s="1">
        <v>33.47</v>
      </c>
      <c r="BJ225" s="1">
        <v>0</v>
      </c>
      <c r="BK225" s="1">
        <v>0</v>
      </c>
      <c r="BL225" s="1">
        <v>3</v>
      </c>
      <c r="BM225" s="1">
        <v>1</v>
      </c>
      <c r="BN225" s="1">
        <v>0</v>
      </c>
      <c r="BO225" s="1">
        <f>IF(AZ225&gt;=85,1,0)</f>
        <v>0</v>
      </c>
      <c r="BP225" s="1">
        <f>IF(BA225=1,1,0)</f>
        <v>0</v>
      </c>
      <c r="BQ225" s="1">
        <v>0</v>
      </c>
      <c r="BR225" s="1">
        <v>0</v>
      </c>
      <c r="BS225" s="1">
        <v>0</v>
      </c>
      <c r="BT225" s="1">
        <v>1</v>
      </c>
      <c r="BU225" s="1">
        <v>0</v>
      </c>
      <c r="BV225" s="14">
        <f t="shared" si="108"/>
        <v>1</v>
      </c>
      <c r="BW225" s="1">
        <v>3</v>
      </c>
      <c r="BX225" s="1">
        <v>0</v>
      </c>
      <c r="BY225" s="1">
        <v>0</v>
      </c>
      <c r="BZ225" s="1">
        <v>0</v>
      </c>
      <c r="CA225" s="1">
        <v>0</v>
      </c>
      <c r="CB225" s="1">
        <v>0</v>
      </c>
      <c r="CC225" s="1">
        <v>0</v>
      </c>
      <c r="CD225" s="1">
        <v>0</v>
      </c>
      <c r="CE225" s="1">
        <v>0</v>
      </c>
      <c r="CF225" s="1">
        <f t="shared" si="109"/>
        <v>0</v>
      </c>
      <c r="CG225" s="1">
        <v>5</v>
      </c>
      <c r="CH225" s="1">
        <v>5</v>
      </c>
      <c r="CI225" s="1">
        <v>5</v>
      </c>
      <c r="CJ225" s="1">
        <v>5</v>
      </c>
      <c r="CK225" s="1">
        <f t="shared" si="110"/>
        <v>20</v>
      </c>
      <c r="CL225" s="1">
        <v>0</v>
      </c>
      <c r="CM225" s="1">
        <v>1</v>
      </c>
      <c r="CN225" s="1">
        <v>1</v>
      </c>
      <c r="CO225" s="1">
        <v>2</v>
      </c>
      <c r="CP225" s="1">
        <v>1</v>
      </c>
      <c r="CQ225" s="1">
        <v>2</v>
      </c>
      <c r="CR225" s="1">
        <v>1</v>
      </c>
      <c r="CS225" s="1">
        <v>2</v>
      </c>
      <c r="CT225" s="1">
        <v>80</v>
      </c>
      <c r="CU225" s="1">
        <v>1</v>
      </c>
      <c r="CV225" s="1">
        <v>1</v>
      </c>
      <c r="CW225" s="1">
        <v>1</v>
      </c>
      <c r="CX225" s="1">
        <v>1</v>
      </c>
      <c r="CY225" s="1">
        <v>1</v>
      </c>
      <c r="CZ225" s="1">
        <v>1</v>
      </c>
      <c r="DA225" s="1">
        <f t="shared" ref="DA225:DA241" si="119">SUM(CU225:CZ225)</f>
        <v>6</v>
      </c>
      <c r="DB225" s="1">
        <v>1</v>
      </c>
      <c r="DC225" s="1">
        <v>1</v>
      </c>
      <c r="DD225" s="1">
        <v>1</v>
      </c>
      <c r="DE225" s="1">
        <v>1</v>
      </c>
      <c r="DF225" s="1">
        <v>1</v>
      </c>
      <c r="DG225" s="1">
        <v>1</v>
      </c>
      <c r="DH225" s="1">
        <f t="shared" ref="DH225:DH241" si="120">SUM(DB225:DG225)</f>
        <v>6</v>
      </c>
      <c r="DI225" s="14">
        <f t="shared" ref="DI225:DI241" si="121">DH225-DA225</f>
        <v>0</v>
      </c>
      <c r="DJ225" s="1">
        <v>1</v>
      </c>
      <c r="DK225" s="1">
        <v>1</v>
      </c>
      <c r="DL225" s="1">
        <v>1</v>
      </c>
      <c r="DM225" s="1">
        <v>1</v>
      </c>
      <c r="DN225" s="1">
        <v>1</v>
      </c>
      <c r="DO225" s="1">
        <v>1</v>
      </c>
      <c r="DP225" s="1">
        <v>1</v>
      </c>
      <c r="DQ225" s="1">
        <v>1</v>
      </c>
      <c r="DR225" s="1">
        <f t="shared" ref="DR225:DR241" si="122">SUM(DJ225:DQ225)</f>
        <v>8</v>
      </c>
      <c r="DS225" s="1">
        <v>1</v>
      </c>
      <c r="DT225" s="1">
        <v>1</v>
      </c>
      <c r="DU225" s="1">
        <v>1</v>
      </c>
      <c r="DV225" s="1">
        <v>1</v>
      </c>
      <c r="DW225" s="1">
        <v>1</v>
      </c>
      <c r="DX225" s="1">
        <v>1</v>
      </c>
      <c r="DY225" s="1">
        <v>1</v>
      </c>
      <c r="DZ225" s="1">
        <v>1</v>
      </c>
      <c r="EA225" s="1">
        <f t="shared" ref="EA225:EA241" si="123">SUM(DS225:DZ225)</f>
        <v>8</v>
      </c>
      <c r="EB225" s="14">
        <f t="shared" si="116"/>
        <v>0</v>
      </c>
      <c r="EC225" s="1"/>
      <c r="ED225" s="1"/>
      <c r="EE225" s="1">
        <f t="shared" si="117"/>
        <v>0</v>
      </c>
      <c r="EF225" s="1">
        <v>3</v>
      </c>
      <c r="EG225" s="1">
        <v>3</v>
      </c>
      <c r="EH225" s="1">
        <v>4</v>
      </c>
      <c r="EI225" s="1">
        <v>3</v>
      </c>
      <c r="EJ225" s="1">
        <f t="shared" si="118"/>
        <v>13</v>
      </c>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row>
    <row r="226" spans="1:250" s="14" customFormat="1">
      <c r="A226" s="14">
        <v>217</v>
      </c>
      <c r="B226" s="61">
        <v>2</v>
      </c>
      <c r="C226" s="60">
        <v>2</v>
      </c>
      <c r="D226" s="14">
        <v>1</v>
      </c>
      <c r="E226" s="14">
        <v>1</v>
      </c>
      <c r="F226" s="14" t="s">
        <v>2535</v>
      </c>
      <c r="G226" s="14" t="s">
        <v>1941</v>
      </c>
      <c r="H226" s="14" t="s">
        <v>1955</v>
      </c>
      <c r="I226" s="14" t="s">
        <v>2322</v>
      </c>
      <c r="J226" s="14" t="s">
        <v>1928</v>
      </c>
      <c r="K226" s="1" t="s">
        <v>4326</v>
      </c>
      <c r="L226" s="14">
        <v>6</v>
      </c>
      <c r="M226" s="14">
        <v>16</v>
      </c>
      <c r="N226" s="14">
        <v>11</v>
      </c>
      <c r="O226" s="14" t="s">
        <v>2335</v>
      </c>
      <c r="P226" s="14" t="s">
        <v>2338</v>
      </c>
      <c r="Q226" s="14" t="s">
        <v>3017</v>
      </c>
      <c r="R226" s="14" t="s">
        <v>4001</v>
      </c>
      <c r="S226" s="14" t="s">
        <v>3118</v>
      </c>
      <c r="T226" s="14" t="s">
        <v>3498</v>
      </c>
      <c r="U226" s="14" t="s">
        <v>4327</v>
      </c>
      <c r="V226" s="14" t="s">
        <v>2754</v>
      </c>
      <c r="W226" s="14" t="s">
        <v>4004</v>
      </c>
      <c r="X226" s="14" t="s">
        <v>2357</v>
      </c>
      <c r="Y226" s="14" t="s">
        <v>2596</v>
      </c>
      <c r="AX226" s="14">
        <v>2</v>
      </c>
      <c r="AY226" s="14">
        <v>0</v>
      </c>
      <c r="AZ226" s="14">
        <v>2</v>
      </c>
      <c r="BA226" s="14">
        <v>7</v>
      </c>
      <c r="BC226" s="14">
        <v>71</v>
      </c>
      <c r="BD226" s="14">
        <v>0</v>
      </c>
      <c r="BE226" s="14">
        <v>2</v>
      </c>
      <c r="BF226" s="14">
        <v>1</v>
      </c>
      <c r="BG226" s="14">
        <v>2</v>
      </c>
      <c r="BH226" s="14">
        <v>162.6</v>
      </c>
      <c r="BI226" s="14">
        <v>30.38</v>
      </c>
      <c r="BJ226" s="14">
        <v>0</v>
      </c>
      <c r="BK226" s="14">
        <v>0</v>
      </c>
      <c r="BL226" s="14">
        <v>2</v>
      </c>
      <c r="BM226" s="14">
        <v>3</v>
      </c>
      <c r="BN226" s="14">
        <v>1</v>
      </c>
      <c r="BO226" s="14">
        <f>IF(BC226&gt;=85,1,0)</f>
        <v>0</v>
      </c>
      <c r="BP226" s="14">
        <f>IF(BD226=1,1,0)</f>
        <v>0</v>
      </c>
      <c r="BQ226" s="14">
        <v>0</v>
      </c>
      <c r="BR226" s="14">
        <v>1</v>
      </c>
      <c r="BS226" s="14">
        <v>0</v>
      </c>
      <c r="BT226" s="14">
        <v>1</v>
      </c>
      <c r="BU226" s="14">
        <v>1</v>
      </c>
      <c r="BV226" s="14">
        <f t="shared" si="108"/>
        <v>3</v>
      </c>
      <c r="BW226" s="14">
        <v>4</v>
      </c>
      <c r="BX226" s="14">
        <v>0</v>
      </c>
      <c r="BY226" s="14">
        <v>0</v>
      </c>
      <c r="BZ226" s="14">
        <v>1</v>
      </c>
      <c r="CA226" s="14">
        <v>1</v>
      </c>
      <c r="CB226" s="14">
        <v>1</v>
      </c>
      <c r="CC226" s="14">
        <v>0</v>
      </c>
      <c r="CD226" s="14">
        <v>1</v>
      </c>
      <c r="CE226" s="14">
        <v>1</v>
      </c>
      <c r="CF226" s="14">
        <f t="shared" si="109"/>
        <v>5</v>
      </c>
      <c r="CG226" s="14">
        <v>5</v>
      </c>
      <c r="CH226" s="14">
        <v>5</v>
      </c>
      <c r="CI226" s="14">
        <v>5</v>
      </c>
      <c r="CJ226" s="14">
        <v>5</v>
      </c>
      <c r="CK226" s="14">
        <f t="shared" si="110"/>
        <v>20</v>
      </c>
      <c r="CL226" s="14">
        <v>0</v>
      </c>
      <c r="CM226" s="14">
        <v>1</v>
      </c>
      <c r="CN226" s="14">
        <v>0</v>
      </c>
      <c r="CO226" s="14">
        <v>1</v>
      </c>
      <c r="CP226" s="14">
        <v>1</v>
      </c>
      <c r="CQ226" s="14">
        <v>2</v>
      </c>
      <c r="CR226" s="14">
        <v>2</v>
      </c>
      <c r="CS226" s="14">
        <v>1</v>
      </c>
      <c r="CT226" s="14">
        <v>50</v>
      </c>
      <c r="CU226" s="14">
        <v>0</v>
      </c>
      <c r="CV226" s="14">
        <v>0</v>
      </c>
      <c r="CW226" s="14">
        <v>1</v>
      </c>
      <c r="CX226" s="14">
        <v>1</v>
      </c>
      <c r="CY226" s="14">
        <v>1</v>
      </c>
      <c r="CZ226" s="14">
        <v>1</v>
      </c>
      <c r="DA226" s="14">
        <f t="shared" si="119"/>
        <v>4</v>
      </c>
      <c r="DB226" s="14">
        <v>0</v>
      </c>
      <c r="DC226" s="14">
        <v>0</v>
      </c>
      <c r="DD226" s="14">
        <v>1</v>
      </c>
      <c r="DE226" s="14">
        <v>1</v>
      </c>
      <c r="DF226" s="14">
        <v>1</v>
      </c>
      <c r="DG226" s="14">
        <v>1</v>
      </c>
      <c r="DH226" s="14">
        <f t="shared" si="120"/>
        <v>4</v>
      </c>
      <c r="DI226" s="14">
        <f t="shared" si="121"/>
        <v>0</v>
      </c>
      <c r="DJ226" s="14">
        <v>1</v>
      </c>
      <c r="DK226" s="14">
        <v>0</v>
      </c>
      <c r="DL226" s="14">
        <v>0</v>
      </c>
      <c r="DM226" s="14">
        <v>0</v>
      </c>
      <c r="DN226" s="14">
        <v>0</v>
      </c>
      <c r="DO226" s="14">
        <v>1</v>
      </c>
      <c r="DP226" s="14">
        <v>1</v>
      </c>
      <c r="DQ226" s="14">
        <v>1</v>
      </c>
      <c r="DR226" s="14">
        <f t="shared" si="122"/>
        <v>4</v>
      </c>
      <c r="DS226" s="14">
        <v>1</v>
      </c>
      <c r="DT226" s="14">
        <v>0</v>
      </c>
      <c r="DU226" s="14">
        <v>0</v>
      </c>
      <c r="DV226" s="14">
        <v>0</v>
      </c>
      <c r="DW226" s="14">
        <v>0</v>
      </c>
      <c r="DX226" s="14">
        <v>1</v>
      </c>
      <c r="DY226" s="14">
        <v>1</v>
      </c>
      <c r="DZ226" s="14">
        <v>1</v>
      </c>
      <c r="EA226" s="14">
        <f t="shared" si="123"/>
        <v>4</v>
      </c>
      <c r="EB226" s="14">
        <f t="shared" si="116"/>
        <v>0</v>
      </c>
      <c r="EC226" s="14">
        <v>0</v>
      </c>
      <c r="ED226" s="14">
        <v>0</v>
      </c>
      <c r="EE226" s="14">
        <f t="shared" si="117"/>
        <v>0</v>
      </c>
      <c r="EF226" s="14">
        <v>5</v>
      </c>
      <c r="EG226" s="14">
        <v>5</v>
      </c>
      <c r="EH226" s="14">
        <v>5</v>
      </c>
      <c r="EI226" s="14">
        <v>5</v>
      </c>
      <c r="EJ226" s="14">
        <f t="shared" si="118"/>
        <v>20</v>
      </c>
    </row>
    <row r="227" spans="1:250" s="14" customFormat="1">
      <c r="A227" s="14">
        <v>218</v>
      </c>
      <c r="B227" s="14">
        <v>2</v>
      </c>
      <c r="C227" s="60">
        <v>1</v>
      </c>
      <c r="D227" s="14">
        <v>1</v>
      </c>
      <c r="E227" s="14">
        <v>2</v>
      </c>
      <c r="F227" s="14" t="s">
        <v>2100</v>
      </c>
      <c r="G227" s="14" t="s">
        <v>2454</v>
      </c>
      <c r="H227" s="14" t="s">
        <v>1977</v>
      </c>
      <c r="I227" s="14" t="s">
        <v>1928</v>
      </c>
      <c r="K227" s="1" t="s">
        <v>3370</v>
      </c>
      <c r="L227" s="14">
        <v>4</v>
      </c>
      <c r="M227" s="14">
        <v>11</v>
      </c>
      <c r="N227" s="14">
        <v>10</v>
      </c>
      <c r="O227" s="14" t="s">
        <v>3371</v>
      </c>
      <c r="P227" s="14" t="s">
        <v>3372</v>
      </c>
      <c r="Q227" s="14" t="s">
        <v>2691</v>
      </c>
      <c r="R227" s="14" t="s">
        <v>3373</v>
      </c>
      <c r="S227" s="14" t="s">
        <v>3374</v>
      </c>
      <c r="T227" s="14" t="s">
        <v>3375</v>
      </c>
      <c r="U227" s="14" t="s">
        <v>2515</v>
      </c>
      <c r="V227" s="14" t="s">
        <v>3376</v>
      </c>
      <c r="W227" s="14" t="s">
        <v>3377</v>
      </c>
      <c r="X227" s="14" t="s">
        <v>3378</v>
      </c>
      <c r="AX227" s="14">
        <v>2</v>
      </c>
      <c r="AY227" s="14">
        <v>1</v>
      </c>
      <c r="AZ227" s="14">
        <v>1</v>
      </c>
      <c r="BA227" s="14">
        <v>5</v>
      </c>
      <c r="BC227" s="14">
        <v>54</v>
      </c>
      <c r="BD227" s="14">
        <v>0</v>
      </c>
      <c r="BE227" s="14">
        <v>2</v>
      </c>
      <c r="BF227" s="14">
        <v>1</v>
      </c>
      <c r="BG227" s="14">
        <v>2</v>
      </c>
      <c r="BI227" s="14">
        <v>44.29</v>
      </c>
      <c r="BJ227" s="14">
        <v>0</v>
      </c>
      <c r="BK227" s="14">
        <v>2</v>
      </c>
      <c r="BL227" s="14">
        <v>4</v>
      </c>
      <c r="BM227" s="14">
        <v>2</v>
      </c>
      <c r="BN227" s="14">
        <v>0</v>
      </c>
      <c r="BO227" s="14">
        <f>IF(BC227&gt;=85,1,0)</f>
        <v>0</v>
      </c>
      <c r="BP227" s="14">
        <f>IF(BD227=1,1,0)</f>
        <v>0</v>
      </c>
      <c r="BQ227" s="14">
        <v>1</v>
      </c>
      <c r="BR227" s="14">
        <v>0</v>
      </c>
      <c r="BS227" s="14">
        <v>0</v>
      </c>
      <c r="BT227" s="14">
        <v>1</v>
      </c>
      <c r="BU227" s="14">
        <v>0</v>
      </c>
      <c r="BV227" s="14">
        <f t="shared" si="108"/>
        <v>2</v>
      </c>
      <c r="BW227" s="14">
        <v>5</v>
      </c>
      <c r="BX227" s="14">
        <v>0</v>
      </c>
      <c r="BY227" s="14">
        <v>1</v>
      </c>
      <c r="BZ227" s="14">
        <v>0</v>
      </c>
      <c r="CA227" s="14">
        <v>0</v>
      </c>
      <c r="CB227" s="14">
        <v>0</v>
      </c>
      <c r="CC227" s="14">
        <v>0</v>
      </c>
      <c r="CD227" s="14">
        <v>0</v>
      </c>
      <c r="CE227" s="14">
        <v>0</v>
      </c>
      <c r="CF227" s="14">
        <f t="shared" si="109"/>
        <v>1</v>
      </c>
      <c r="CG227" s="14">
        <v>5</v>
      </c>
      <c r="CH227" s="14">
        <v>4</v>
      </c>
      <c r="CI227" s="14">
        <v>4</v>
      </c>
      <c r="CJ227" s="14">
        <v>4</v>
      </c>
      <c r="CK227" s="14">
        <f t="shared" si="110"/>
        <v>17</v>
      </c>
      <c r="CL227" s="14">
        <v>0</v>
      </c>
      <c r="CM227" s="14">
        <v>5</v>
      </c>
      <c r="CN227" s="14">
        <v>0</v>
      </c>
      <c r="CO227" s="14">
        <v>3</v>
      </c>
      <c r="CP227" s="14">
        <v>1</v>
      </c>
      <c r="CQ227" s="14">
        <v>3</v>
      </c>
      <c r="CR227" s="14">
        <v>4</v>
      </c>
      <c r="CS227" s="14">
        <v>4</v>
      </c>
      <c r="CT227" s="14">
        <v>25</v>
      </c>
      <c r="CU227" s="14">
        <v>1</v>
      </c>
      <c r="CV227" s="14">
        <v>1</v>
      </c>
      <c r="CW227" s="14">
        <v>1</v>
      </c>
      <c r="CX227" s="14">
        <v>1</v>
      </c>
      <c r="CY227" s="14">
        <v>1</v>
      </c>
      <c r="CZ227" s="14">
        <v>1</v>
      </c>
      <c r="DA227" s="14">
        <f t="shared" si="119"/>
        <v>6</v>
      </c>
      <c r="DB227" s="14">
        <v>1</v>
      </c>
      <c r="DC227" s="14">
        <v>1</v>
      </c>
      <c r="DD227" s="14">
        <v>1</v>
      </c>
      <c r="DE227" s="14">
        <v>1</v>
      </c>
      <c r="DF227" s="14">
        <v>1</v>
      </c>
      <c r="DG227" s="14">
        <v>1</v>
      </c>
      <c r="DH227" s="14">
        <f t="shared" si="120"/>
        <v>6</v>
      </c>
      <c r="DI227" s="14">
        <f t="shared" si="121"/>
        <v>0</v>
      </c>
      <c r="DJ227" s="14">
        <v>1</v>
      </c>
      <c r="DK227" s="14">
        <v>1</v>
      </c>
      <c r="DL227" s="14">
        <v>1</v>
      </c>
      <c r="DM227" s="14">
        <v>1</v>
      </c>
      <c r="DN227" s="14">
        <v>1</v>
      </c>
      <c r="DO227" s="14">
        <v>1</v>
      </c>
      <c r="DP227" s="14">
        <v>1</v>
      </c>
      <c r="DQ227" s="14">
        <v>1</v>
      </c>
      <c r="DR227" s="14">
        <f t="shared" si="122"/>
        <v>8</v>
      </c>
      <c r="DS227" s="14">
        <v>1</v>
      </c>
      <c r="DT227" s="14">
        <v>1</v>
      </c>
      <c r="DU227" s="14">
        <v>1</v>
      </c>
      <c r="DV227" s="14">
        <v>1</v>
      </c>
      <c r="DW227" s="14">
        <v>1</v>
      </c>
      <c r="DX227" s="14">
        <v>1</v>
      </c>
      <c r="DY227" s="14">
        <v>1</v>
      </c>
      <c r="DZ227" s="14">
        <v>1</v>
      </c>
      <c r="EA227" s="14">
        <f t="shared" si="123"/>
        <v>8</v>
      </c>
      <c r="EB227" s="14">
        <f t="shared" si="116"/>
        <v>0</v>
      </c>
      <c r="EC227" s="14">
        <v>2</v>
      </c>
      <c r="ED227" s="14">
        <v>2</v>
      </c>
      <c r="EE227" s="14">
        <f t="shared" si="117"/>
        <v>4</v>
      </c>
      <c r="EF227" s="14">
        <v>5</v>
      </c>
      <c r="EG227" s="14">
        <v>5</v>
      </c>
      <c r="EH227" s="14">
        <v>5</v>
      </c>
      <c r="EI227" s="14">
        <v>5</v>
      </c>
      <c r="EJ227" s="14">
        <f t="shared" si="118"/>
        <v>20</v>
      </c>
    </row>
    <row r="228" spans="1:250" s="14" customFormat="1">
      <c r="A228" s="14">
        <v>219</v>
      </c>
      <c r="B228" s="61">
        <v>2</v>
      </c>
      <c r="C228" s="60">
        <v>1</v>
      </c>
      <c r="D228" s="14">
        <v>1</v>
      </c>
      <c r="E228" s="14">
        <v>1</v>
      </c>
      <c r="K228" s="1" t="s">
        <v>4605</v>
      </c>
      <c r="L228" s="14">
        <v>0</v>
      </c>
      <c r="M228" s="14">
        <v>2</v>
      </c>
      <c r="N228" s="14">
        <v>1</v>
      </c>
      <c r="O228" s="14" t="s">
        <v>4606</v>
      </c>
      <c r="AX228" s="14">
        <v>2</v>
      </c>
      <c r="AZ228" s="14">
        <v>2</v>
      </c>
      <c r="BA228" s="14">
        <v>4</v>
      </c>
      <c r="BC228" s="14">
        <v>43</v>
      </c>
      <c r="BD228" s="14">
        <v>0</v>
      </c>
      <c r="BE228" s="14">
        <v>2</v>
      </c>
      <c r="BF228" s="14">
        <v>1</v>
      </c>
      <c r="BG228" s="14">
        <v>1</v>
      </c>
      <c r="BH228" s="14">
        <v>162.6</v>
      </c>
      <c r="BI228" s="14">
        <v>41.37</v>
      </c>
      <c r="BJ228" s="14">
        <v>0</v>
      </c>
      <c r="BK228" s="14">
        <v>0</v>
      </c>
      <c r="BL228" s="14">
        <v>4</v>
      </c>
      <c r="BM228" s="14">
        <v>1</v>
      </c>
      <c r="BN228" s="14">
        <v>0</v>
      </c>
      <c r="BO228" s="14">
        <f>IF(BC228&gt;=85,1,0)</f>
        <v>0</v>
      </c>
      <c r="BP228" s="14">
        <f>IF(BD228=1,1,0)</f>
        <v>0</v>
      </c>
      <c r="BQ228" s="14">
        <v>0</v>
      </c>
      <c r="BR228" s="14">
        <v>0</v>
      </c>
      <c r="BS228" s="14">
        <v>0</v>
      </c>
      <c r="BT228" s="14">
        <v>1</v>
      </c>
      <c r="BU228" s="14">
        <v>0</v>
      </c>
      <c r="BV228" s="14">
        <f t="shared" si="108"/>
        <v>1</v>
      </c>
      <c r="BW228" s="14">
        <v>3</v>
      </c>
      <c r="BX228" s="14">
        <v>0</v>
      </c>
      <c r="BY228" s="14">
        <v>0</v>
      </c>
      <c r="BZ228" s="14">
        <v>0</v>
      </c>
      <c r="CA228" s="14">
        <v>0</v>
      </c>
      <c r="CB228" s="14">
        <v>0</v>
      </c>
      <c r="CC228" s="14">
        <v>0</v>
      </c>
      <c r="CD228" s="14">
        <v>0</v>
      </c>
      <c r="CE228" s="14">
        <v>0</v>
      </c>
      <c r="CF228" s="14">
        <f t="shared" si="109"/>
        <v>0</v>
      </c>
      <c r="CG228" s="14">
        <v>5</v>
      </c>
      <c r="CH228" s="14">
        <v>5</v>
      </c>
      <c r="CI228" s="14">
        <v>4</v>
      </c>
      <c r="CJ228" s="14">
        <v>5</v>
      </c>
      <c r="CK228" s="14">
        <f t="shared" si="110"/>
        <v>19</v>
      </c>
      <c r="CL228" s="14">
        <v>0</v>
      </c>
      <c r="CM228" s="14">
        <v>1</v>
      </c>
      <c r="CN228" s="14">
        <v>0</v>
      </c>
      <c r="CO228" s="14">
        <v>2</v>
      </c>
      <c r="CP228" s="14">
        <v>1</v>
      </c>
      <c r="CQ228" s="14">
        <v>1</v>
      </c>
      <c r="CR228" s="14">
        <v>3</v>
      </c>
      <c r="CS228" s="14">
        <v>1</v>
      </c>
      <c r="CT228" s="14">
        <v>50</v>
      </c>
      <c r="CU228" s="14">
        <v>1</v>
      </c>
      <c r="CV228" s="14">
        <v>1</v>
      </c>
      <c r="CW228" s="14">
        <v>1</v>
      </c>
      <c r="CX228" s="14">
        <v>1</v>
      </c>
      <c r="CY228" s="14">
        <v>1</v>
      </c>
      <c r="CZ228" s="14">
        <v>1</v>
      </c>
      <c r="DA228" s="14">
        <f t="shared" si="119"/>
        <v>6</v>
      </c>
      <c r="DB228" s="14">
        <v>1</v>
      </c>
      <c r="DC228" s="14">
        <v>1</v>
      </c>
      <c r="DD228" s="14">
        <v>1</v>
      </c>
      <c r="DE228" s="14">
        <v>1</v>
      </c>
      <c r="DF228" s="14">
        <v>1</v>
      </c>
      <c r="DG228" s="14">
        <v>1</v>
      </c>
      <c r="DH228" s="14">
        <f t="shared" si="120"/>
        <v>6</v>
      </c>
      <c r="DI228" s="14">
        <f t="shared" si="121"/>
        <v>0</v>
      </c>
      <c r="DJ228" s="14">
        <v>1</v>
      </c>
      <c r="DK228" s="14">
        <v>1</v>
      </c>
      <c r="DL228" s="14">
        <v>1</v>
      </c>
      <c r="DM228" s="14">
        <v>1</v>
      </c>
      <c r="DN228" s="14">
        <v>1</v>
      </c>
      <c r="DO228" s="14">
        <v>1</v>
      </c>
      <c r="DP228" s="14">
        <v>1</v>
      </c>
      <c r="DQ228" s="14">
        <v>1</v>
      </c>
      <c r="DR228" s="14">
        <f t="shared" si="122"/>
        <v>8</v>
      </c>
      <c r="DS228" s="14">
        <v>1</v>
      </c>
      <c r="DT228" s="14">
        <v>0</v>
      </c>
      <c r="DU228" s="14">
        <v>0</v>
      </c>
      <c r="DV228" s="14">
        <v>1</v>
      </c>
      <c r="DW228" s="14">
        <v>1</v>
      </c>
      <c r="DX228" s="14">
        <v>1</v>
      </c>
      <c r="DY228" s="14">
        <v>1</v>
      </c>
      <c r="DZ228" s="14">
        <v>1</v>
      </c>
      <c r="EA228" s="14">
        <f t="shared" si="123"/>
        <v>6</v>
      </c>
      <c r="EB228" s="14">
        <f t="shared" si="116"/>
        <v>-2</v>
      </c>
      <c r="EC228" s="14">
        <v>0</v>
      </c>
      <c r="ED228" s="14">
        <v>0</v>
      </c>
      <c r="EE228" s="14">
        <f t="shared" si="117"/>
        <v>0</v>
      </c>
      <c r="EF228" s="14">
        <v>5</v>
      </c>
      <c r="EG228" s="14">
        <v>5</v>
      </c>
      <c r="EH228" s="14">
        <v>5</v>
      </c>
      <c r="EI228" s="14">
        <v>5</v>
      </c>
      <c r="EJ228" s="14">
        <f t="shared" si="118"/>
        <v>20</v>
      </c>
    </row>
    <row r="229" spans="1:250" s="14" customFormat="1">
      <c r="A229" s="14">
        <v>220</v>
      </c>
      <c r="B229" s="61">
        <v>1</v>
      </c>
      <c r="C229" s="60">
        <v>1</v>
      </c>
      <c r="D229" s="14">
        <v>1</v>
      </c>
      <c r="E229" s="14">
        <v>1</v>
      </c>
      <c r="F229" s="14" t="s">
        <v>2600</v>
      </c>
      <c r="G229" s="14" t="s">
        <v>2320</v>
      </c>
      <c r="H229" s="14" t="s">
        <v>1955</v>
      </c>
      <c r="I229" s="14" t="s">
        <v>1928</v>
      </c>
      <c r="J229" s="14" t="s">
        <v>1977</v>
      </c>
      <c r="K229" s="1" t="s">
        <v>4263</v>
      </c>
      <c r="L229" s="14">
        <v>6</v>
      </c>
      <c r="M229" s="14">
        <v>11</v>
      </c>
      <c r="N229" s="14">
        <v>15</v>
      </c>
      <c r="O229" s="14" t="s">
        <v>4264</v>
      </c>
      <c r="P229" s="14" t="s">
        <v>4075</v>
      </c>
      <c r="Q229" s="14" t="s">
        <v>2335</v>
      </c>
      <c r="R229" s="14" t="s">
        <v>2649</v>
      </c>
      <c r="S229" s="14" t="s">
        <v>3311</v>
      </c>
      <c r="T229" s="14" t="s">
        <v>2725</v>
      </c>
      <c r="U229" s="14" t="s">
        <v>2675</v>
      </c>
      <c r="V229" s="14" t="s">
        <v>2815</v>
      </c>
      <c r="W229" s="14" t="s">
        <v>2793</v>
      </c>
      <c r="X229" s="14" t="s">
        <v>4265</v>
      </c>
      <c r="Y229" s="14" t="s">
        <v>4266</v>
      </c>
      <c r="Z229" s="14" t="s">
        <v>3522</v>
      </c>
      <c r="AA229" s="14" t="s">
        <v>4267</v>
      </c>
      <c r="AB229" s="14" t="s">
        <v>4268</v>
      </c>
      <c r="AC229" s="14" t="s">
        <v>4269</v>
      </c>
      <c r="AX229" s="14">
        <v>2</v>
      </c>
      <c r="AY229" s="14">
        <v>0</v>
      </c>
      <c r="AZ229" s="14">
        <v>1</v>
      </c>
      <c r="BA229" s="14">
        <v>7</v>
      </c>
      <c r="BC229" s="14">
        <v>89</v>
      </c>
      <c r="BD229" s="14">
        <v>1</v>
      </c>
      <c r="BE229" s="14">
        <v>1</v>
      </c>
      <c r="BF229" s="14">
        <v>1</v>
      </c>
      <c r="BG229" s="14">
        <v>2</v>
      </c>
      <c r="BH229" s="14">
        <v>175.3</v>
      </c>
      <c r="BI229" s="14">
        <v>25.1</v>
      </c>
      <c r="BJ229" s="14">
        <v>1</v>
      </c>
      <c r="BK229" s="14">
        <v>4</v>
      </c>
      <c r="BL229" s="14">
        <v>3</v>
      </c>
      <c r="BM229" s="14">
        <v>3</v>
      </c>
      <c r="BN229" s="14">
        <v>1</v>
      </c>
      <c r="BO229" s="14">
        <f>IF(BC229&gt;=85,1,0)</f>
        <v>1</v>
      </c>
      <c r="BP229" s="14">
        <f>IF(BD229=1,1,0)</f>
        <v>1</v>
      </c>
      <c r="BQ229" s="14">
        <v>1</v>
      </c>
      <c r="BR229" s="14">
        <v>1</v>
      </c>
      <c r="BS229" s="14">
        <v>0</v>
      </c>
      <c r="BT229" s="14">
        <v>1</v>
      </c>
      <c r="BU229" s="14">
        <v>1</v>
      </c>
      <c r="BV229" s="14">
        <f t="shared" si="108"/>
        <v>6</v>
      </c>
      <c r="BW229" s="14">
        <v>3</v>
      </c>
      <c r="BX229" s="14">
        <v>1</v>
      </c>
      <c r="BY229" s="14">
        <v>1</v>
      </c>
      <c r="BZ229" s="14">
        <v>1</v>
      </c>
      <c r="CA229" s="14">
        <v>1</v>
      </c>
      <c r="CB229" s="14">
        <v>0</v>
      </c>
      <c r="CC229" s="14">
        <v>1</v>
      </c>
      <c r="CD229" s="14">
        <v>0</v>
      </c>
      <c r="CE229" s="14">
        <v>0</v>
      </c>
      <c r="CF229" s="14">
        <f t="shared" si="109"/>
        <v>5</v>
      </c>
      <c r="CG229" s="14">
        <v>1</v>
      </c>
      <c r="CH229" s="14">
        <v>4</v>
      </c>
      <c r="CI229" s="14">
        <v>4</v>
      </c>
      <c r="CJ229" s="14">
        <v>1</v>
      </c>
      <c r="CK229" s="14">
        <f t="shared" si="110"/>
        <v>10</v>
      </c>
      <c r="CL229" s="14">
        <v>0</v>
      </c>
      <c r="CM229" s="14">
        <v>4</v>
      </c>
      <c r="CN229" s="14">
        <v>0</v>
      </c>
      <c r="CO229" s="14">
        <v>3</v>
      </c>
      <c r="CP229" s="14">
        <v>4</v>
      </c>
      <c r="CQ229" s="14">
        <v>4</v>
      </c>
      <c r="CR229" s="14">
        <v>4</v>
      </c>
      <c r="CS229" s="14">
        <v>3</v>
      </c>
      <c r="CT229" s="14">
        <v>70</v>
      </c>
      <c r="CU229" s="14">
        <v>0</v>
      </c>
      <c r="CV229" s="14">
        <v>0</v>
      </c>
      <c r="CW229" s="14">
        <v>0</v>
      </c>
      <c r="CX229" s="14">
        <v>1</v>
      </c>
      <c r="CY229" s="14">
        <v>0</v>
      </c>
      <c r="CZ229" s="14">
        <v>1</v>
      </c>
      <c r="DA229" s="14">
        <f t="shared" si="119"/>
        <v>2</v>
      </c>
      <c r="DB229" s="14">
        <v>0</v>
      </c>
      <c r="DC229" s="14">
        <v>0</v>
      </c>
      <c r="DD229" s="14">
        <v>0</v>
      </c>
      <c r="DE229" s="14">
        <v>1</v>
      </c>
      <c r="DF229" s="14">
        <v>0</v>
      </c>
      <c r="DG229" s="14">
        <v>1</v>
      </c>
      <c r="DH229" s="14">
        <f t="shared" si="120"/>
        <v>2</v>
      </c>
      <c r="DI229" s="14">
        <f t="shared" si="121"/>
        <v>0</v>
      </c>
      <c r="DJ229" s="14">
        <v>1</v>
      </c>
      <c r="DK229" s="14">
        <v>0</v>
      </c>
      <c r="DL229" s="14">
        <v>0</v>
      </c>
      <c r="DM229" s="14">
        <v>0</v>
      </c>
      <c r="DN229" s="14">
        <v>0</v>
      </c>
      <c r="DO229" s="14">
        <v>0</v>
      </c>
      <c r="DP229" s="14">
        <v>0</v>
      </c>
      <c r="DQ229" s="14">
        <v>0</v>
      </c>
      <c r="DR229" s="14">
        <f t="shared" si="122"/>
        <v>1</v>
      </c>
      <c r="DS229" s="14">
        <v>1</v>
      </c>
      <c r="DT229" s="14">
        <v>0</v>
      </c>
      <c r="DU229" s="14">
        <v>0</v>
      </c>
      <c r="DV229" s="14">
        <v>0</v>
      </c>
      <c r="DW229" s="14">
        <v>0</v>
      </c>
      <c r="DX229" s="14">
        <v>0</v>
      </c>
      <c r="DY229" s="14">
        <v>0</v>
      </c>
      <c r="DZ229" s="14">
        <v>0</v>
      </c>
      <c r="EA229" s="14">
        <f t="shared" si="123"/>
        <v>1</v>
      </c>
      <c r="EB229" s="14">
        <f t="shared" si="116"/>
        <v>0</v>
      </c>
      <c r="EC229" s="14">
        <v>2</v>
      </c>
      <c r="ED229" s="14">
        <v>2</v>
      </c>
      <c r="EE229" s="14">
        <f t="shared" si="117"/>
        <v>4</v>
      </c>
      <c r="EF229" s="14">
        <v>4</v>
      </c>
      <c r="EG229" s="14">
        <v>4</v>
      </c>
      <c r="EH229" s="14">
        <v>4</v>
      </c>
      <c r="EI229" s="14">
        <v>4</v>
      </c>
      <c r="EJ229" s="14">
        <f t="shared" si="118"/>
        <v>16</v>
      </c>
    </row>
    <row r="230" spans="1:250" s="14" customFormat="1">
      <c r="A230" s="14">
        <v>221</v>
      </c>
      <c r="B230" s="64">
        <v>1</v>
      </c>
      <c r="C230" s="3">
        <v>1</v>
      </c>
      <c r="D230" s="1">
        <v>1</v>
      </c>
      <c r="E230" s="1">
        <v>1</v>
      </c>
      <c r="F230" s="1" t="s">
        <v>2063</v>
      </c>
      <c r="G230" s="1" t="s">
        <v>4683</v>
      </c>
      <c r="H230" s="1" t="s">
        <v>1928</v>
      </c>
      <c r="I230" s="1" t="s">
        <v>2454</v>
      </c>
      <c r="J230" s="1" t="s">
        <v>2655</v>
      </c>
      <c r="K230" s="1" t="s">
        <v>5253</v>
      </c>
      <c r="L230" s="1">
        <v>5</v>
      </c>
      <c r="M230" s="1">
        <v>8</v>
      </c>
      <c r="N230" s="1">
        <v>5</v>
      </c>
      <c r="O230" s="1" t="s">
        <v>2549</v>
      </c>
      <c r="P230" s="1" t="s">
        <v>5254</v>
      </c>
      <c r="Q230" s="1" t="s">
        <v>4018</v>
      </c>
      <c r="R230" s="1" t="s">
        <v>3999</v>
      </c>
      <c r="S230" s="1" t="s">
        <v>4110</v>
      </c>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v>2</v>
      </c>
      <c r="AY230" s="1">
        <v>1</v>
      </c>
      <c r="AZ230" s="1">
        <v>2</v>
      </c>
      <c r="BA230" s="1">
        <v>1</v>
      </c>
      <c r="BB230" s="1"/>
      <c r="BC230" s="1">
        <v>54</v>
      </c>
      <c r="BD230" s="1">
        <v>0</v>
      </c>
      <c r="BE230" s="1">
        <v>2</v>
      </c>
      <c r="BF230" s="1">
        <v>1</v>
      </c>
      <c r="BG230" s="1">
        <v>2</v>
      </c>
      <c r="BH230" s="1">
        <v>172.7</v>
      </c>
      <c r="BI230" s="1">
        <v>29.95</v>
      </c>
      <c r="BJ230" s="1">
        <v>1</v>
      </c>
      <c r="BK230" s="1">
        <v>3</v>
      </c>
      <c r="BL230" s="1">
        <v>2</v>
      </c>
      <c r="BM230" s="1">
        <v>2</v>
      </c>
      <c r="BN230" s="1">
        <v>1</v>
      </c>
      <c r="BO230" s="1">
        <f>IF(AZ230&gt;=85,1,0)</f>
        <v>0</v>
      </c>
      <c r="BP230" s="1">
        <f>IF(BA230=1,1,0)</f>
        <v>1</v>
      </c>
      <c r="BQ230" s="1">
        <v>1</v>
      </c>
      <c r="BR230" s="1">
        <v>1</v>
      </c>
      <c r="BS230" s="1">
        <v>1</v>
      </c>
      <c r="BT230" s="1">
        <v>1</v>
      </c>
      <c r="BU230" s="1">
        <v>1</v>
      </c>
      <c r="BV230" s="14">
        <f t="shared" si="108"/>
        <v>6</v>
      </c>
      <c r="BW230" s="1">
        <v>3</v>
      </c>
      <c r="BX230" s="1">
        <v>0</v>
      </c>
      <c r="BY230" s="1">
        <v>1</v>
      </c>
      <c r="BZ230" s="1">
        <v>0</v>
      </c>
      <c r="CA230" s="1">
        <v>1</v>
      </c>
      <c r="CB230" s="1">
        <v>0</v>
      </c>
      <c r="CC230" s="1">
        <v>0</v>
      </c>
      <c r="CD230" s="1">
        <v>0</v>
      </c>
      <c r="CE230" s="1">
        <v>0</v>
      </c>
      <c r="CF230" s="1">
        <f t="shared" si="109"/>
        <v>2</v>
      </c>
      <c r="CG230" s="1">
        <v>5</v>
      </c>
      <c r="CH230" s="1">
        <v>3</v>
      </c>
      <c r="CI230" s="1">
        <v>3</v>
      </c>
      <c r="CJ230" s="1">
        <v>5</v>
      </c>
      <c r="CK230" s="1">
        <f t="shared" si="110"/>
        <v>16</v>
      </c>
      <c r="CL230" s="1"/>
      <c r="CM230" s="1">
        <v>5</v>
      </c>
      <c r="CN230" s="1">
        <v>1</v>
      </c>
      <c r="CO230" s="1">
        <v>1</v>
      </c>
      <c r="CP230" s="1">
        <v>2</v>
      </c>
      <c r="CQ230" s="1">
        <v>1</v>
      </c>
      <c r="CR230" s="1">
        <v>5</v>
      </c>
      <c r="CS230" s="1">
        <v>1</v>
      </c>
      <c r="CT230" s="1">
        <v>50</v>
      </c>
      <c r="CU230" s="1">
        <v>0</v>
      </c>
      <c r="CV230" s="1">
        <v>1</v>
      </c>
      <c r="CW230" s="1">
        <v>1</v>
      </c>
      <c r="CX230" s="1">
        <v>1</v>
      </c>
      <c r="CY230" s="1">
        <v>1</v>
      </c>
      <c r="CZ230" s="1">
        <v>1</v>
      </c>
      <c r="DA230" s="1">
        <f t="shared" si="119"/>
        <v>5</v>
      </c>
      <c r="DB230" s="1">
        <v>0</v>
      </c>
      <c r="DC230" s="1">
        <v>1</v>
      </c>
      <c r="DD230" s="1">
        <v>1</v>
      </c>
      <c r="DE230" s="1">
        <v>1</v>
      </c>
      <c r="DF230" s="1">
        <v>1</v>
      </c>
      <c r="DG230" s="1">
        <v>1</v>
      </c>
      <c r="DH230" s="1">
        <f t="shared" si="120"/>
        <v>5</v>
      </c>
      <c r="DI230" s="14">
        <f t="shared" si="121"/>
        <v>0</v>
      </c>
      <c r="DJ230" s="1">
        <v>1</v>
      </c>
      <c r="DK230" s="1">
        <v>0</v>
      </c>
      <c r="DL230" s="1">
        <v>0</v>
      </c>
      <c r="DM230" s="1">
        <v>0</v>
      </c>
      <c r="DN230" s="1">
        <v>0</v>
      </c>
      <c r="DO230" s="1">
        <v>1</v>
      </c>
      <c r="DP230" s="1">
        <v>1</v>
      </c>
      <c r="DQ230" s="1">
        <v>1</v>
      </c>
      <c r="DR230" s="1">
        <f t="shared" si="122"/>
        <v>4</v>
      </c>
      <c r="DS230" s="1">
        <v>1</v>
      </c>
      <c r="DT230" s="1">
        <v>0</v>
      </c>
      <c r="DU230" s="1">
        <v>0</v>
      </c>
      <c r="DV230" s="1">
        <v>0</v>
      </c>
      <c r="DW230" s="1">
        <v>0</v>
      </c>
      <c r="DX230" s="1">
        <v>1</v>
      </c>
      <c r="DY230" s="1">
        <v>1</v>
      </c>
      <c r="DZ230" s="1">
        <v>1</v>
      </c>
      <c r="EA230" s="1">
        <f t="shared" si="123"/>
        <v>4</v>
      </c>
      <c r="EB230" s="14">
        <f t="shared" si="116"/>
        <v>0</v>
      </c>
      <c r="EC230" s="1">
        <v>0</v>
      </c>
      <c r="ED230" s="1">
        <v>0</v>
      </c>
      <c r="EE230" s="1">
        <f t="shared" si="117"/>
        <v>0</v>
      </c>
      <c r="EF230" s="1">
        <v>5</v>
      </c>
      <c r="EG230" s="1">
        <v>5</v>
      </c>
      <c r="EH230" s="1">
        <v>5</v>
      </c>
      <c r="EI230" s="1">
        <v>5</v>
      </c>
      <c r="EJ230" s="1">
        <f t="shared" si="118"/>
        <v>20</v>
      </c>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row>
    <row r="231" spans="1:250" s="14" customFormat="1">
      <c r="A231" s="14">
        <v>222</v>
      </c>
      <c r="B231" s="61">
        <v>2</v>
      </c>
      <c r="C231" s="60">
        <v>1</v>
      </c>
      <c r="D231" s="14">
        <v>3</v>
      </c>
      <c r="E231" s="14">
        <v>1</v>
      </c>
      <c r="F231" s="14" t="s">
        <v>2048</v>
      </c>
      <c r="G231" s="14" t="s">
        <v>1941</v>
      </c>
      <c r="H231" s="14" t="s">
        <v>1977</v>
      </c>
      <c r="I231" s="14" t="s">
        <v>1928</v>
      </c>
      <c r="J231" s="14" t="s">
        <v>2839</v>
      </c>
      <c r="K231" s="1"/>
      <c r="L231" s="14">
        <v>5</v>
      </c>
      <c r="M231" s="14">
        <v>5</v>
      </c>
      <c r="N231" s="14">
        <v>9</v>
      </c>
      <c r="O231" s="14" t="s">
        <v>2335</v>
      </c>
      <c r="P231" s="14" t="s">
        <v>2366</v>
      </c>
      <c r="Q231" s="14" t="s">
        <v>4365</v>
      </c>
      <c r="R231" s="14" t="s">
        <v>4366</v>
      </c>
      <c r="S231" s="14" t="s">
        <v>4367</v>
      </c>
      <c r="T231" s="14" t="s">
        <v>4368</v>
      </c>
      <c r="U231" s="14" t="s">
        <v>2737</v>
      </c>
      <c r="V231" s="14" t="s">
        <v>4018</v>
      </c>
      <c r="W231" s="14" t="s">
        <v>4260</v>
      </c>
      <c r="AX231" s="14">
        <v>1</v>
      </c>
      <c r="AY231" s="14">
        <v>1</v>
      </c>
      <c r="AZ231" s="14">
        <v>2</v>
      </c>
      <c r="BA231" s="14">
        <v>5</v>
      </c>
      <c r="BC231" s="14">
        <v>64</v>
      </c>
      <c r="BD231" s="14">
        <v>0</v>
      </c>
      <c r="BE231" s="14">
        <v>3</v>
      </c>
      <c r="BF231" s="14">
        <v>2</v>
      </c>
      <c r="BG231" s="14">
        <v>2</v>
      </c>
      <c r="BH231" s="14">
        <v>165.1</v>
      </c>
      <c r="BI231" s="14">
        <v>30.62</v>
      </c>
      <c r="BJ231" s="14">
        <v>0</v>
      </c>
      <c r="BK231" s="14">
        <v>0</v>
      </c>
      <c r="BL231" s="14">
        <v>1</v>
      </c>
      <c r="BM231" s="14">
        <v>3</v>
      </c>
      <c r="BN231" s="14">
        <v>0</v>
      </c>
      <c r="BO231" s="14">
        <f>IF(BC231&gt;=85,1,0)</f>
        <v>0</v>
      </c>
      <c r="BP231" s="14">
        <f>IF(BD231=1,1,0)</f>
        <v>0</v>
      </c>
      <c r="BQ231" s="14">
        <v>1</v>
      </c>
      <c r="BR231" s="14">
        <v>1</v>
      </c>
      <c r="BS231" s="14">
        <v>1</v>
      </c>
      <c r="BT231" s="14">
        <v>1</v>
      </c>
      <c r="BU231" s="14">
        <v>0</v>
      </c>
      <c r="BV231" s="14">
        <f t="shared" si="108"/>
        <v>4</v>
      </c>
      <c r="BW231" s="14">
        <v>4</v>
      </c>
      <c r="BX231" s="14">
        <v>0</v>
      </c>
      <c r="BY231" s="14">
        <v>1</v>
      </c>
      <c r="BZ231" s="14">
        <v>0</v>
      </c>
      <c r="CA231" s="14">
        <v>0</v>
      </c>
      <c r="CB231" s="14">
        <v>1</v>
      </c>
      <c r="CC231" s="14">
        <v>0</v>
      </c>
      <c r="CD231" s="14">
        <v>1</v>
      </c>
      <c r="CE231" s="14">
        <v>0</v>
      </c>
      <c r="CF231" s="14">
        <f t="shared" si="109"/>
        <v>3</v>
      </c>
      <c r="CG231" s="14">
        <v>1</v>
      </c>
      <c r="CH231" s="14">
        <v>1</v>
      </c>
      <c r="CI231" s="14">
        <v>5</v>
      </c>
      <c r="CJ231" s="14">
        <v>1</v>
      </c>
      <c r="CK231" s="14">
        <f t="shared" si="110"/>
        <v>8</v>
      </c>
      <c r="CL231" s="14">
        <v>0</v>
      </c>
      <c r="CM231" s="14">
        <v>1</v>
      </c>
      <c r="CN231" s="14">
        <v>1</v>
      </c>
      <c r="CO231" s="14">
        <v>1</v>
      </c>
      <c r="CP231" s="14">
        <v>1</v>
      </c>
      <c r="CQ231" s="14">
        <v>1</v>
      </c>
      <c r="CR231" s="14">
        <v>1</v>
      </c>
      <c r="CS231" s="14">
        <v>2</v>
      </c>
      <c r="CT231" s="14">
        <v>50</v>
      </c>
      <c r="CU231" s="14">
        <v>1</v>
      </c>
      <c r="CV231" s="14">
        <v>1</v>
      </c>
      <c r="CW231" s="14">
        <v>1</v>
      </c>
      <c r="CX231" s="14">
        <v>1</v>
      </c>
      <c r="CY231" s="14">
        <v>1</v>
      </c>
      <c r="CZ231" s="14">
        <v>1</v>
      </c>
      <c r="DA231" s="14">
        <f t="shared" si="119"/>
        <v>6</v>
      </c>
      <c r="DB231" s="14">
        <v>1</v>
      </c>
      <c r="DC231" s="14">
        <v>1</v>
      </c>
      <c r="DD231" s="14">
        <v>1</v>
      </c>
      <c r="DE231" s="14">
        <v>1</v>
      </c>
      <c r="DF231" s="14">
        <v>1</v>
      </c>
      <c r="DG231" s="14">
        <v>1</v>
      </c>
      <c r="DH231" s="14">
        <f t="shared" si="120"/>
        <v>6</v>
      </c>
      <c r="DI231" s="14">
        <f t="shared" si="121"/>
        <v>0</v>
      </c>
      <c r="DJ231" s="14">
        <v>1</v>
      </c>
      <c r="DK231" s="14">
        <v>0</v>
      </c>
      <c r="DL231" s="14">
        <v>1</v>
      </c>
      <c r="DM231" s="14">
        <v>1</v>
      </c>
      <c r="DN231" s="14">
        <v>1</v>
      </c>
      <c r="DO231" s="14">
        <v>0</v>
      </c>
      <c r="DP231" s="14">
        <v>1</v>
      </c>
      <c r="DQ231" s="14">
        <v>0</v>
      </c>
      <c r="DR231" s="14">
        <f t="shared" si="122"/>
        <v>5</v>
      </c>
      <c r="DS231" s="14">
        <v>1</v>
      </c>
      <c r="DT231" s="14">
        <v>0</v>
      </c>
      <c r="DU231" s="14">
        <v>1</v>
      </c>
      <c r="DV231" s="14">
        <v>1</v>
      </c>
      <c r="DW231" s="14">
        <v>1</v>
      </c>
      <c r="DX231" s="14">
        <v>0</v>
      </c>
      <c r="DY231" s="14">
        <v>1</v>
      </c>
      <c r="DZ231" s="14">
        <v>0</v>
      </c>
      <c r="EA231" s="14">
        <f t="shared" si="123"/>
        <v>5</v>
      </c>
      <c r="EB231" s="14">
        <f t="shared" si="116"/>
        <v>0</v>
      </c>
      <c r="EC231" s="14">
        <v>2</v>
      </c>
      <c r="ED231" s="14">
        <v>1</v>
      </c>
      <c r="EE231" s="14">
        <f t="shared" si="117"/>
        <v>3</v>
      </c>
      <c r="EF231" s="14">
        <v>5</v>
      </c>
      <c r="EG231" s="14">
        <v>5</v>
      </c>
      <c r="EH231" s="14">
        <v>5</v>
      </c>
      <c r="EI231" s="14">
        <v>5</v>
      </c>
      <c r="EJ231" s="14">
        <f t="shared" si="118"/>
        <v>20</v>
      </c>
    </row>
    <row r="232" spans="1:250" s="14" customFormat="1">
      <c r="A232" s="14">
        <v>223</v>
      </c>
      <c r="B232" s="61">
        <v>1</v>
      </c>
      <c r="C232" s="60">
        <v>1</v>
      </c>
      <c r="D232" s="14">
        <v>3</v>
      </c>
      <c r="E232" s="14">
        <v>1</v>
      </c>
      <c r="F232" s="14" t="s">
        <v>1928</v>
      </c>
      <c r="G232" s="14" t="s">
        <v>2322</v>
      </c>
      <c r="K232" s="1" t="s">
        <v>4051</v>
      </c>
      <c r="L232" s="14">
        <v>2</v>
      </c>
      <c r="M232" s="14">
        <v>4</v>
      </c>
      <c r="N232" s="14">
        <v>10</v>
      </c>
      <c r="O232" s="14" t="s">
        <v>2924</v>
      </c>
      <c r="P232" s="14" t="s">
        <v>4052</v>
      </c>
      <c r="Q232" s="14" t="s">
        <v>4053</v>
      </c>
      <c r="R232" s="14" t="s">
        <v>2638</v>
      </c>
      <c r="S232" s="14" t="s">
        <v>2889</v>
      </c>
      <c r="T232" s="14" t="s">
        <v>4054</v>
      </c>
      <c r="U232" s="14" t="s">
        <v>3084</v>
      </c>
      <c r="V232" s="14" t="s">
        <v>4055</v>
      </c>
      <c r="W232" s="14" t="s">
        <v>4056</v>
      </c>
      <c r="X232" s="14" t="s">
        <v>3711</v>
      </c>
      <c r="AX232" s="14">
        <v>1</v>
      </c>
      <c r="AY232" s="14">
        <v>0</v>
      </c>
      <c r="AZ232" s="14">
        <v>1</v>
      </c>
      <c r="BA232" s="14">
        <v>6</v>
      </c>
      <c r="BC232" s="14">
        <v>76</v>
      </c>
      <c r="BD232" s="14">
        <v>0</v>
      </c>
      <c r="BE232" s="14">
        <v>1</v>
      </c>
      <c r="BF232" s="14">
        <v>1</v>
      </c>
      <c r="BG232" s="14">
        <v>2</v>
      </c>
      <c r="BH232" s="14">
        <v>165.1</v>
      </c>
      <c r="BI232" s="14">
        <v>23.26</v>
      </c>
      <c r="BJ232" s="14">
        <v>0</v>
      </c>
      <c r="BK232" s="14">
        <v>0</v>
      </c>
      <c r="BL232" s="14">
        <v>5</v>
      </c>
      <c r="BM232" s="14">
        <v>3</v>
      </c>
      <c r="BN232" s="14">
        <v>1</v>
      </c>
      <c r="BO232" s="14">
        <f>IF(BC232&gt;=85,1,0)</f>
        <v>0</v>
      </c>
      <c r="BP232" s="14">
        <f>IF(BD232=1,1,0)</f>
        <v>0</v>
      </c>
      <c r="BQ232" s="14">
        <v>1</v>
      </c>
      <c r="BR232" s="14">
        <v>1</v>
      </c>
      <c r="BS232" s="14">
        <v>1</v>
      </c>
      <c r="BT232" s="14">
        <v>1</v>
      </c>
      <c r="BU232" s="14">
        <v>1</v>
      </c>
      <c r="BV232" s="14">
        <f t="shared" si="108"/>
        <v>5</v>
      </c>
      <c r="BW232" s="14">
        <v>4</v>
      </c>
      <c r="BX232" s="14">
        <v>1</v>
      </c>
      <c r="BY232" s="14">
        <v>1</v>
      </c>
      <c r="BZ232" s="14">
        <v>1</v>
      </c>
      <c r="CA232" s="14">
        <v>1</v>
      </c>
      <c r="CB232" s="14">
        <v>1</v>
      </c>
      <c r="CC232" s="14">
        <v>1</v>
      </c>
      <c r="CD232" s="14">
        <v>1</v>
      </c>
      <c r="CE232" s="14">
        <v>1</v>
      </c>
      <c r="CF232" s="14">
        <f t="shared" si="109"/>
        <v>8</v>
      </c>
      <c r="CG232" s="14">
        <v>1</v>
      </c>
      <c r="CH232" s="14">
        <v>1</v>
      </c>
      <c r="CI232" s="14">
        <v>1</v>
      </c>
      <c r="CJ232" s="14">
        <v>1</v>
      </c>
      <c r="CK232" s="14">
        <f t="shared" si="110"/>
        <v>4</v>
      </c>
      <c r="CL232" s="14">
        <v>0</v>
      </c>
      <c r="CM232" s="14">
        <v>5</v>
      </c>
      <c r="CN232" s="14">
        <v>2</v>
      </c>
      <c r="CO232" s="14">
        <v>5</v>
      </c>
      <c r="CP232" s="14">
        <v>5</v>
      </c>
      <c r="CQ232" s="14">
        <v>5</v>
      </c>
      <c r="CR232" s="14">
        <v>2</v>
      </c>
      <c r="CS232" s="14">
        <v>1</v>
      </c>
      <c r="CT232" s="14">
        <v>35</v>
      </c>
      <c r="CU232" s="14">
        <v>0</v>
      </c>
      <c r="CV232" s="14">
        <v>0</v>
      </c>
      <c r="CW232" s="14">
        <v>0</v>
      </c>
      <c r="CX232" s="14">
        <v>0</v>
      </c>
      <c r="CY232" s="14">
        <v>0</v>
      </c>
      <c r="CZ232" s="14">
        <v>0</v>
      </c>
      <c r="DA232" s="14">
        <f t="shared" si="119"/>
        <v>0</v>
      </c>
      <c r="DB232" s="14">
        <v>0</v>
      </c>
      <c r="DC232" s="14">
        <v>0</v>
      </c>
      <c r="DD232" s="14">
        <v>0</v>
      </c>
      <c r="DE232" s="14">
        <v>0</v>
      </c>
      <c r="DF232" s="14">
        <v>0</v>
      </c>
      <c r="DG232" s="14">
        <v>0</v>
      </c>
      <c r="DH232" s="14">
        <f t="shared" si="120"/>
        <v>0</v>
      </c>
      <c r="DI232" s="14">
        <f t="shared" si="121"/>
        <v>0</v>
      </c>
      <c r="DJ232" s="14">
        <v>0</v>
      </c>
      <c r="DK232" s="14">
        <v>0</v>
      </c>
      <c r="DL232" s="14">
        <v>0</v>
      </c>
      <c r="DM232" s="14">
        <v>0</v>
      </c>
      <c r="DN232" s="14">
        <v>0</v>
      </c>
      <c r="DO232" s="14">
        <v>0</v>
      </c>
      <c r="DP232" s="14">
        <v>0</v>
      </c>
      <c r="DQ232" s="14">
        <v>0</v>
      </c>
      <c r="DR232" s="14">
        <f t="shared" si="122"/>
        <v>0</v>
      </c>
      <c r="DS232" s="14">
        <v>0</v>
      </c>
      <c r="DT232" s="14">
        <v>0</v>
      </c>
      <c r="DU232" s="14">
        <v>0</v>
      </c>
      <c r="DV232" s="14">
        <v>0</v>
      </c>
      <c r="DW232" s="14">
        <v>0</v>
      </c>
      <c r="DX232" s="14">
        <v>0</v>
      </c>
      <c r="DY232" s="14">
        <v>0</v>
      </c>
      <c r="DZ232" s="14">
        <v>0</v>
      </c>
      <c r="EA232" s="14">
        <f t="shared" si="123"/>
        <v>0</v>
      </c>
      <c r="EB232" s="14">
        <f t="shared" si="116"/>
        <v>0</v>
      </c>
      <c r="EC232" s="14">
        <v>1</v>
      </c>
      <c r="ED232" s="14">
        <v>0</v>
      </c>
      <c r="EE232" s="14">
        <f t="shared" si="117"/>
        <v>1</v>
      </c>
      <c r="EF232" s="14">
        <v>5</v>
      </c>
      <c r="EG232" s="14">
        <v>5</v>
      </c>
      <c r="EH232" s="14">
        <v>5</v>
      </c>
      <c r="EI232" s="14">
        <v>5</v>
      </c>
      <c r="EJ232" s="14">
        <f t="shared" si="118"/>
        <v>20</v>
      </c>
    </row>
    <row r="233" spans="1:250" s="14" customFormat="1">
      <c r="A233" s="14">
        <v>224</v>
      </c>
      <c r="B233" s="61">
        <v>2</v>
      </c>
      <c r="C233" s="60">
        <v>1</v>
      </c>
      <c r="D233" s="14">
        <v>1</v>
      </c>
      <c r="E233" s="14">
        <v>1</v>
      </c>
      <c r="F233" s="14" t="s">
        <v>1928</v>
      </c>
      <c r="G233" s="14" t="s">
        <v>2063</v>
      </c>
      <c r="H233" s="14" t="s">
        <v>2322</v>
      </c>
      <c r="K233" s="1" t="s">
        <v>4131</v>
      </c>
      <c r="L233" s="14">
        <v>3</v>
      </c>
      <c r="M233" s="14">
        <v>8</v>
      </c>
      <c r="N233" s="14">
        <v>9</v>
      </c>
      <c r="O233" s="14" t="s">
        <v>2560</v>
      </c>
      <c r="P233" s="14" t="s">
        <v>2745</v>
      </c>
      <c r="Q233" s="14" t="s">
        <v>4132</v>
      </c>
      <c r="R233" s="14" t="s">
        <v>2737</v>
      </c>
      <c r="S233" s="14" t="s">
        <v>2492</v>
      </c>
      <c r="T233" s="14" t="s">
        <v>4133</v>
      </c>
      <c r="U233" s="14" t="s">
        <v>2357</v>
      </c>
      <c r="V233" s="14" t="s">
        <v>4134</v>
      </c>
      <c r="W233" s="14" t="s">
        <v>2331</v>
      </c>
      <c r="AX233" s="14">
        <v>3</v>
      </c>
      <c r="AY233" s="14">
        <v>1</v>
      </c>
      <c r="AZ233" s="14">
        <v>2</v>
      </c>
      <c r="BA233" s="14">
        <v>3</v>
      </c>
      <c r="BC233" s="14">
        <v>69</v>
      </c>
      <c r="BD233" s="14">
        <v>1</v>
      </c>
      <c r="BE233" s="14">
        <v>3</v>
      </c>
      <c r="BF233" s="14">
        <v>2</v>
      </c>
      <c r="BG233" s="14">
        <v>2</v>
      </c>
      <c r="BH233" s="14">
        <v>167.6</v>
      </c>
      <c r="BI233" s="14">
        <v>23.4</v>
      </c>
      <c r="BJ233" s="14">
        <v>0</v>
      </c>
      <c r="BK233" s="14">
        <v>1</v>
      </c>
      <c r="BL233" s="14">
        <v>4</v>
      </c>
      <c r="BM233" s="14">
        <v>1</v>
      </c>
      <c r="BN233" s="14">
        <v>0</v>
      </c>
      <c r="BO233" s="14">
        <f>IF(BC233&gt;=85,1,0)</f>
        <v>0</v>
      </c>
      <c r="BP233" s="14">
        <f>IF(BD233=1,1,0)</f>
        <v>1</v>
      </c>
      <c r="BQ233" s="14">
        <v>0</v>
      </c>
      <c r="BR233" s="14">
        <v>0</v>
      </c>
      <c r="BS233" s="14">
        <v>0</v>
      </c>
      <c r="BT233" s="14">
        <v>1</v>
      </c>
      <c r="BU233" s="14">
        <v>0</v>
      </c>
      <c r="BV233" s="14">
        <f t="shared" si="108"/>
        <v>2</v>
      </c>
      <c r="BW233" s="14">
        <v>4</v>
      </c>
      <c r="BX233" s="14">
        <v>0</v>
      </c>
      <c r="BY233" s="14">
        <v>0</v>
      </c>
      <c r="BZ233" s="14">
        <v>0</v>
      </c>
      <c r="CA233" s="14">
        <v>0</v>
      </c>
      <c r="CB233" s="14">
        <v>0</v>
      </c>
      <c r="CC233" s="14">
        <v>0</v>
      </c>
      <c r="CD233" s="14">
        <v>0</v>
      </c>
      <c r="CE233" s="14">
        <v>0</v>
      </c>
      <c r="CF233" s="14">
        <f t="shared" si="109"/>
        <v>0</v>
      </c>
      <c r="CG233" s="14">
        <v>5</v>
      </c>
      <c r="CH233" s="14">
        <v>5</v>
      </c>
      <c r="CI233" s="14">
        <v>5</v>
      </c>
      <c r="CJ233" s="14">
        <v>5</v>
      </c>
      <c r="CK233" s="14">
        <f t="shared" si="110"/>
        <v>20</v>
      </c>
      <c r="CL233" s="14">
        <v>0</v>
      </c>
      <c r="CM233" s="14">
        <v>1</v>
      </c>
      <c r="CN233" s="14">
        <v>1</v>
      </c>
      <c r="CO233" s="14">
        <v>2</v>
      </c>
      <c r="CP233" s="14">
        <v>2</v>
      </c>
      <c r="CQ233" s="14">
        <v>1</v>
      </c>
      <c r="CR233" s="14">
        <v>2</v>
      </c>
      <c r="CS233" s="14">
        <v>1</v>
      </c>
      <c r="CT233" s="14">
        <v>75</v>
      </c>
      <c r="CU233" s="14">
        <v>1</v>
      </c>
      <c r="CV233" s="14">
        <v>1</v>
      </c>
      <c r="CW233" s="14">
        <v>1</v>
      </c>
      <c r="CX233" s="14">
        <v>1</v>
      </c>
      <c r="CY233" s="14">
        <v>1</v>
      </c>
      <c r="CZ233" s="14">
        <v>1</v>
      </c>
      <c r="DA233" s="14">
        <f t="shared" si="119"/>
        <v>6</v>
      </c>
      <c r="DB233" s="14">
        <v>1</v>
      </c>
      <c r="DC233" s="14">
        <v>1</v>
      </c>
      <c r="DD233" s="14">
        <v>1</v>
      </c>
      <c r="DE233" s="14">
        <v>1</v>
      </c>
      <c r="DF233" s="14">
        <v>1</v>
      </c>
      <c r="DG233" s="14">
        <v>1</v>
      </c>
      <c r="DH233" s="14">
        <f t="shared" si="120"/>
        <v>6</v>
      </c>
      <c r="DI233" s="14">
        <f t="shared" si="121"/>
        <v>0</v>
      </c>
      <c r="DJ233" s="14">
        <v>1</v>
      </c>
      <c r="DK233" s="14">
        <v>1</v>
      </c>
      <c r="DL233" s="14">
        <v>0</v>
      </c>
      <c r="DM233" s="14">
        <v>0</v>
      </c>
      <c r="DN233" s="14">
        <v>1</v>
      </c>
      <c r="DO233" s="14">
        <v>1</v>
      </c>
      <c r="DP233" s="14">
        <v>1</v>
      </c>
      <c r="DQ233" s="14">
        <v>1</v>
      </c>
      <c r="DR233" s="14">
        <f t="shared" si="122"/>
        <v>6</v>
      </c>
      <c r="DS233" s="14">
        <v>1</v>
      </c>
      <c r="DT233" s="14">
        <v>1</v>
      </c>
      <c r="DU233" s="14">
        <v>0</v>
      </c>
      <c r="DV233" s="14">
        <v>0</v>
      </c>
      <c r="DW233" s="14">
        <v>1</v>
      </c>
      <c r="DX233" s="14">
        <v>1</v>
      </c>
      <c r="DY233" s="14">
        <v>1</v>
      </c>
      <c r="DZ233" s="14">
        <v>1</v>
      </c>
      <c r="EA233" s="14">
        <f t="shared" si="123"/>
        <v>6</v>
      </c>
      <c r="EB233" s="14">
        <f t="shared" si="116"/>
        <v>0</v>
      </c>
      <c r="EC233" s="14">
        <v>1</v>
      </c>
      <c r="ED233" s="14">
        <v>1</v>
      </c>
      <c r="EE233" s="14">
        <f t="shared" si="117"/>
        <v>2</v>
      </c>
      <c r="EF233" s="14">
        <v>5</v>
      </c>
      <c r="EG233" s="14">
        <v>5</v>
      </c>
      <c r="EH233" s="14">
        <v>5</v>
      </c>
      <c r="EI233" s="14">
        <v>5</v>
      </c>
      <c r="EJ233" s="14">
        <f t="shared" si="118"/>
        <v>20</v>
      </c>
    </row>
    <row r="234" spans="1:250" s="14" customFormat="1">
      <c r="A234" s="14">
        <v>225</v>
      </c>
      <c r="B234" s="61">
        <v>2</v>
      </c>
      <c r="C234" s="60">
        <v>1</v>
      </c>
      <c r="D234" s="14">
        <v>1</v>
      </c>
      <c r="E234" s="14">
        <v>1</v>
      </c>
      <c r="F234" s="14" t="s">
        <v>2454</v>
      </c>
      <c r="K234" s="1" t="s">
        <v>3814</v>
      </c>
      <c r="L234" s="14">
        <v>1</v>
      </c>
      <c r="M234" s="14">
        <v>9</v>
      </c>
      <c r="N234" s="14">
        <v>5</v>
      </c>
      <c r="O234" s="14" t="s">
        <v>3815</v>
      </c>
      <c r="P234" s="14" t="s">
        <v>3816</v>
      </c>
      <c r="Q234" s="14" t="s">
        <v>3817</v>
      </c>
      <c r="R234" s="14" t="s">
        <v>3818</v>
      </c>
      <c r="S234" s="14" t="s">
        <v>3306</v>
      </c>
      <c r="AX234" s="14">
        <v>2</v>
      </c>
      <c r="AY234" s="14">
        <v>1</v>
      </c>
      <c r="AZ234" s="14">
        <v>2</v>
      </c>
      <c r="BA234" s="14">
        <v>0</v>
      </c>
      <c r="BC234" s="14">
        <v>23</v>
      </c>
      <c r="BD234" s="14">
        <v>0</v>
      </c>
      <c r="BE234" s="14">
        <v>3</v>
      </c>
      <c r="BF234" s="14">
        <v>1</v>
      </c>
      <c r="BG234" s="14">
        <v>4</v>
      </c>
      <c r="BH234" s="14">
        <v>170.2</v>
      </c>
      <c r="BI234" s="14">
        <v>21.93</v>
      </c>
      <c r="BJ234" s="14">
        <v>0</v>
      </c>
      <c r="BK234" s="14">
        <v>5</v>
      </c>
      <c r="BL234" s="14">
        <v>3</v>
      </c>
      <c r="BM234" s="14">
        <v>1</v>
      </c>
      <c r="BN234" s="14">
        <v>0</v>
      </c>
      <c r="BO234" s="14">
        <f>IF(BC234&gt;=85,1,0)</f>
        <v>0</v>
      </c>
      <c r="BP234" s="14">
        <f>IF(BD234=1,1,0)</f>
        <v>0</v>
      </c>
      <c r="BQ234" s="14">
        <v>1</v>
      </c>
      <c r="BR234" s="14">
        <v>0</v>
      </c>
      <c r="BS234" s="14">
        <v>1</v>
      </c>
      <c r="BT234" s="14">
        <v>1</v>
      </c>
      <c r="BU234" s="14">
        <v>0</v>
      </c>
      <c r="BV234" s="14">
        <f t="shared" si="108"/>
        <v>3</v>
      </c>
      <c r="BW234" s="14">
        <v>5</v>
      </c>
      <c r="BX234" s="14">
        <v>0</v>
      </c>
      <c r="BY234" s="14">
        <v>0</v>
      </c>
      <c r="BZ234" s="14">
        <v>0</v>
      </c>
      <c r="CA234" s="14">
        <v>0</v>
      </c>
      <c r="CB234" s="14">
        <v>0</v>
      </c>
      <c r="CC234" s="14">
        <v>0</v>
      </c>
      <c r="CD234" s="14">
        <v>0</v>
      </c>
      <c r="CE234" s="14">
        <v>0</v>
      </c>
      <c r="CF234" s="14">
        <f t="shared" si="109"/>
        <v>0</v>
      </c>
      <c r="CG234" s="14">
        <v>5</v>
      </c>
      <c r="CH234" s="14">
        <v>5</v>
      </c>
      <c r="CI234" s="14">
        <v>5</v>
      </c>
      <c r="CJ234" s="14">
        <v>5</v>
      </c>
      <c r="CK234" s="14">
        <f t="shared" si="110"/>
        <v>20</v>
      </c>
      <c r="CL234" s="14">
        <v>0</v>
      </c>
      <c r="CM234" s="14">
        <v>5</v>
      </c>
      <c r="CN234" s="14">
        <v>0</v>
      </c>
      <c r="CO234" s="14">
        <v>2</v>
      </c>
      <c r="CP234" s="14">
        <v>1</v>
      </c>
      <c r="CQ234" s="14">
        <v>2</v>
      </c>
      <c r="CR234" s="14">
        <v>3</v>
      </c>
      <c r="CS234" s="14">
        <v>2</v>
      </c>
      <c r="CT234" s="14">
        <v>40</v>
      </c>
      <c r="CU234" s="14">
        <v>1</v>
      </c>
      <c r="CV234" s="14">
        <v>1</v>
      </c>
      <c r="CW234" s="14">
        <v>1</v>
      </c>
      <c r="CX234" s="14">
        <v>1</v>
      </c>
      <c r="CY234" s="14">
        <v>1</v>
      </c>
      <c r="CZ234" s="14">
        <v>1</v>
      </c>
      <c r="DA234" s="14">
        <f t="shared" si="119"/>
        <v>6</v>
      </c>
      <c r="DB234" s="14">
        <v>1</v>
      </c>
      <c r="DC234" s="14">
        <v>1</v>
      </c>
      <c r="DD234" s="14">
        <v>1</v>
      </c>
      <c r="DE234" s="14">
        <v>1</v>
      </c>
      <c r="DF234" s="14">
        <v>1</v>
      </c>
      <c r="DG234" s="14">
        <v>1</v>
      </c>
      <c r="DH234" s="14">
        <f t="shared" si="120"/>
        <v>6</v>
      </c>
      <c r="DI234" s="14">
        <f t="shared" si="121"/>
        <v>0</v>
      </c>
      <c r="DJ234" s="14">
        <v>1</v>
      </c>
      <c r="DK234" s="14">
        <v>1</v>
      </c>
      <c r="DL234" s="14">
        <v>1</v>
      </c>
      <c r="DM234" s="14">
        <v>1</v>
      </c>
      <c r="DN234" s="14">
        <v>1</v>
      </c>
      <c r="DO234" s="14">
        <v>1</v>
      </c>
      <c r="DP234" s="14">
        <v>1</v>
      </c>
      <c r="DQ234" s="14">
        <v>1</v>
      </c>
      <c r="DR234" s="14">
        <f t="shared" si="122"/>
        <v>8</v>
      </c>
      <c r="DS234" s="14">
        <v>1</v>
      </c>
      <c r="DT234" s="14">
        <v>1</v>
      </c>
      <c r="DU234" s="14">
        <v>1</v>
      </c>
      <c r="DV234" s="14">
        <v>1</v>
      </c>
      <c r="DW234" s="14">
        <v>1</v>
      </c>
      <c r="DX234" s="14">
        <v>1</v>
      </c>
      <c r="DY234" s="14">
        <v>1</v>
      </c>
      <c r="DZ234" s="14">
        <v>1</v>
      </c>
      <c r="EA234" s="14">
        <f t="shared" si="123"/>
        <v>8</v>
      </c>
      <c r="EB234" s="14">
        <f t="shared" si="116"/>
        <v>0</v>
      </c>
      <c r="EC234" s="14">
        <v>1</v>
      </c>
      <c r="ED234" s="14">
        <v>1</v>
      </c>
      <c r="EE234" s="14">
        <f t="shared" si="117"/>
        <v>2</v>
      </c>
      <c r="EF234" s="14">
        <v>3</v>
      </c>
      <c r="EG234" s="14">
        <v>3</v>
      </c>
      <c r="EH234" s="14">
        <v>3</v>
      </c>
      <c r="EI234" s="14">
        <v>3</v>
      </c>
      <c r="EJ234" s="14">
        <f t="shared" si="118"/>
        <v>12</v>
      </c>
    </row>
    <row r="235" spans="1:250" s="14" customFormat="1">
      <c r="A235" s="14">
        <v>226</v>
      </c>
      <c r="B235" s="64">
        <v>2</v>
      </c>
      <c r="C235" s="3">
        <v>1</v>
      </c>
      <c r="D235" s="1">
        <v>3</v>
      </c>
      <c r="E235" s="1">
        <v>1</v>
      </c>
      <c r="F235" s="1" t="s">
        <v>1928</v>
      </c>
      <c r="G235" s="1" t="s">
        <v>2100</v>
      </c>
      <c r="H235" s="1" t="s">
        <v>5503</v>
      </c>
      <c r="I235" s="1"/>
      <c r="J235" s="1"/>
      <c r="K235" s="1" t="s">
        <v>5750</v>
      </c>
      <c r="L235" s="1">
        <v>3</v>
      </c>
      <c r="M235" s="1">
        <v>14</v>
      </c>
      <c r="N235" s="1">
        <v>8</v>
      </c>
      <c r="O235" s="1" t="s">
        <v>5751</v>
      </c>
      <c r="P235" s="1" t="s">
        <v>5752</v>
      </c>
      <c r="Q235" s="1" t="s">
        <v>5753</v>
      </c>
      <c r="R235" s="1" t="s">
        <v>2414</v>
      </c>
      <c r="S235" s="1" t="s">
        <v>3502</v>
      </c>
      <c r="T235" s="1" t="s">
        <v>2474</v>
      </c>
      <c r="U235" s="1" t="s">
        <v>5754</v>
      </c>
      <c r="V235" s="1" t="s">
        <v>4407</v>
      </c>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v>2</v>
      </c>
      <c r="AY235" s="1">
        <v>0</v>
      </c>
      <c r="AZ235" s="1">
        <v>2</v>
      </c>
      <c r="BA235" s="1">
        <v>5</v>
      </c>
      <c r="BB235" s="1"/>
      <c r="BC235" s="1">
        <v>69</v>
      </c>
      <c r="BD235" s="1">
        <v>0</v>
      </c>
      <c r="BE235" s="1">
        <v>3</v>
      </c>
      <c r="BF235" s="1">
        <v>2</v>
      </c>
      <c r="BG235" s="1">
        <v>2</v>
      </c>
      <c r="BH235" s="1">
        <v>158.5</v>
      </c>
      <c r="BI235" s="1">
        <v>23.4</v>
      </c>
      <c r="BJ235" s="1">
        <v>1</v>
      </c>
      <c r="BK235" s="1">
        <v>1</v>
      </c>
      <c r="BL235" s="1">
        <v>1</v>
      </c>
      <c r="BM235" s="1">
        <v>3</v>
      </c>
      <c r="BN235" s="1">
        <v>1</v>
      </c>
      <c r="BO235" s="1">
        <f>IF(AZ235&gt;=85,1,0)</f>
        <v>0</v>
      </c>
      <c r="BP235" s="1">
        <f>IF(BA235=1,1,0)</f>
        <v>0</v>
      </c>
      <c r="BQ235" s="1">
        <v>1</v>
      </c>
      <c r="BR235" s="1">
        <v>1</v>
      </c>
      <c r="BS235" s="1">
        <v>0</v>
      </c>
      <c r="BT235" s="1">
        <v>1</v>
      </c>
      <c r="BU235" s="1">
        <v>1</v>
      </c>
      <c r="BV235" s="14">
        <f t="shared" si="108"/>
        <v>4</v>
      </c>
      <c r="BW235" s="1">
        <v>5</v>
      </c>
      <c r="BX235" s="1">
        <v>1</v>
      </c>
      <c r="BY235" s="1">
        <v>1</v>
      </c>
      <c r="BZ235" s="1">
        <v>1</v>
      </c>
      <c r="CA235" s="1">
        <v>0</v>
      </c>
      <c r="CB235" s="1">
        <v>0</v>
      </c>
      <c r="CC235" s="1">
        <v>1</v>
      </c>
      <c r="CD235" s="1">
        <v>0</v>
      </c>
      <c r="CE235" s="1">
        <v>0</v>
      </c>
      <c r="CF235" s="1">
        <f t="shared" si="109"/>
        <v>4</v>
      </c>
      <c r="CG235" s="1">
        <v>5</v>
      </c>
      <c r="CH235" s="1">
        <v>5</v>
      </c>
      <c r="CI235" s="1">
        <v>5</v>
      </c>
      <c r="CJ235" s="1">
        <v>5</v>
      </c>
      <c r="CK235" s="1">
        <f t="shared" si="110"/>
        <v>20</v>
      </c>
      <c r="CL235" s="1">
        <v>1</v>
      </c>
      <c r="CM235" s="1">
        <v>4</v>
      </c>
      <c r="CN235" s="1">
        <v>0</v>
      </c>
      <c r="CO235" s="1">
        <v>4</v>
      </c>
      <c r="CP235" s="1">
        <v>5</v>
      </c>
      <c r="CQ235" s="1">
        <v>1</v>
      </c>
      <c r="CR235" s="1">
        <v>3</v>
      </c>
      <c r="CS235" s="1">
        <v>1</v>
      </c>
      <c r="CT235" s="1">
        <v>10</v>
      </c>
      <c r="CU235" s="1">
        <v>0</v>
      </c>
      <c r="CV235" s="1">
        <v>1</v>
      </c>
      <c r="CW235" s="1">
        <v>1</v>
      </c>
      <c r="CX235" s="1">
        <v>1</v>
      </c>
      <c r="CY235" s="1">
        <v>1</v>
      </c>
      <c r="CZ235" s="1">
        <v>1</v>
      </c>
      <c r="DA235" s="1">
        <f t="shared" si="119"/>
        <v>5</v>
      </c>
      <c r="DB235" s="1">
        <v>0</v>
      </c>
      <c r="DC235" s="1">
        <v>1</v>
      </c>
      <c r="DD235" s="1">
        <v>1</v>
      </c>
      <c r="DE235" s="1">
        <v>1</v>
      </c>
      <c r="DF235" s="1">
        <v>1</v>
      </c>
      <c r="DG235" s="1">
        <v>1</v>
      </c>
      <c r="DH235" s="1">
        <f t="shared" si="120"/>
        <v>5</v>
      </c>
      <c r="DI235" s="14">
        <f t="shared" si="121"/>
        <v>0</v>
      </c>
      <c r="DJ235" s="1">
        <v>1</v>
      </c>
      <c r="DK235" s="1">
        <v>0</v>
      </c>
      <c r="DL235" s="1">
        <v>0</v>
      </c>
      <c r="DM235" s="1">
        <v>0</v>
      </c>
      <c r="DN235" s="1">
        <v>0</v>
      </c>
      <c r="DO235" s="1">
        <v>0</v>
      </c>
      <c r="DP235" s="1">
        <v>1</v>
      </c>
      <c r="DQ235" s="1">
        <v>1</v>
      </c>
      <c r="DR235" s="1">
        <f t="shared" si="122"/>
        <v>3</v>
      </c>
      <c r="DS235" s="1">
        <v>1</v>
      </c>
      <c r="DT235" s="1">
        <v>0</v>
      </c>
      <c r="DU235" s="1">
        <v>0</v>
      </c>
      <c r="DV235" s="1">
        <v>0</v>
      </c>
      <c r="DW235" s="1">
        <v>0</v>
      </c>
      <c r="DX235" s="1">
        <v>0</v>
      </c>
      <c r="DY235" s="1">
        <v>1</v>
      </c>
      <c r="DZ235" s="1">
        <v>1</v>
      </c>
      <c r="EA235" s="1">
        <f t="shared" si="123"/>
        <v>3</v>
      </c>
      <c r="EB235" s="14">
        <f t="shared" si="116"/>
        <v>0</v>
      </c>
      <c r="EC235" s="1">
        <v>0</v>
      </c>
      <c r="ED235" s="1">
        <v>0</v>
      </c>
      <c r="EE235" s="1">
        <f t="shared" si="117"/>
        <v>0</v>
      </c>
      <c r="EF235" s="1">
        <v>5</v>
      </c>
      <c r="EG235" s="1">
        <v>5</v>
      </c>
      <c r="EH235" s="1">
        <v>4</v>
      </c>
      <c r="EI235" s="1">
        <v>5</v>
      </c>
      <c r="EJ235" s="1">
        <f t="shared" si="118"/>
        <v>19</v>
      </c>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row>
    <row r="236" spans="1:250" s="14" customFormat="1">
      <c r="A236" s="14">
        <v>227</v>
      </c>
      <c r="B236" s="64">
        <v>1</v>
      </c>
      <c r="C236" s="3">
        <v>1</v>
      </c>
      <c r="D236" s="1">
        <v>1</v>
      </c>
      <c r="E236" s="1">
        <v>1</v>
      </c>
      <c r="F236" s="1"/>
      <c r="G236" s="1"/>
      <c r="H236" s="1"/>
      <c r="I236" s="1"/>
      <c r="J236" s="1"/>
      <c r="K236" s="1" t="s">
        <v>5662</v>
      </c>
      <c r="L236" s="1">
        <v>0</v>
      </c>
      <c r="M236" s="1">
        <v>3</v>
      </c>
      <c r="N236" s="1">
        <v>2</v>
      </c>
      <c r="O236" s="1" t="s">
        <v>5028</v>
      </c>
      <c r="P236" s="1" t="s">
        <v>2380</v>
      </c>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v>2</v>
      </c>
      <c r="AY236" s="1">
        <v>1</v>
      </c>
      <c r="AZ236" s="1">
        <v>2</v>
      </c>
      <c r="BA236" s="1">
        <v>3</v>
      </c>
      <c r="BB236" s="1"/>
      <c r="BC236" s="1">
        <v>39</v>
      </c>
      <c r="BD236" s="1">
        <v>1</v>
      </c>
      <c r="BE236" s="1">
        <v>1</v>
      </c>
      <c r="BF236" s="1">
        <v>1</v>
      </c>
      <c r="BG236" s="1">
        <v>1</v>
      </c>
      <c r="BH236" s="1">
        <v>175.3</v>
      </c>
      <c r="BI236" s="1">
        <v>21.41</v>
      </c>
      <c r="BJ236" s="1">
        <v>1</v>
      </c>
      <c r="BK236" s="1">
        <v>1</v>
      </c>
      <c r="BL236" s="1">
        <v>3</v>
      </c>
      <c r="BM236" s="1">
        <v>1</v>
      </c>
      <c r="BN236" s="1">
        <v>0</v>
      </c>
      <c r="BO236" s="1">
        <f>IF(AZ236&gt;=85,1,0)</f>
        <v>0</v>
      </c>
      <c r="BP236" s="1">
        <f>IF(BA236=1,1,0)</f>
        <v>0</v>
      </c>
      <c r="BQ236" s="1">
        <v>0</v>
      </c>
      <c r="BR236" s="1">
        <v>0</v>
      </c>
      <c r="BS236" s="1">
        <v>0</v>
      </c>
      <c r="BT236" s="1">
        <v>1</v>
      </c>
      <c r="BU236" s="1">
        <v>0</v>
      </c>
      <c r="BV236" s="14">
        <f t="shared" si="108"/>
        <v>1</v>
      </c>
      <c r="BW236" s="1">
        <v>2</v>
      </c>
      <c r="BX236" s="1">
        <v>0</v>
      </c>
      <c r="BY236" s="1">
        <v>0</v>
      </c>
      <c r="BZ236" s="1">
        <v>0</v>
      </c>
      <c r="CA236" s="1">
        <v>0</v>
      </c>
      <c r="CB236" s="1">
        <v>0</v>
      </c>
      <c r="CC236" s="1">
        <v>0</v>
      </c>
      <c r="CD236" s="1">
        <v>0</v>
      </c>
      <c r="CE236" s="1">
        <v>0</v>
      </c>
      <c r="CF236" s="1">
        <f t="shared" si="109"/>
        <v>0</v>
      </c>
      <c r="CG236" s="1">
        <v>5</v>
      </c>
      <c r="CH236" s="1">
        <v>5</v>
      </c>
      <c r="CI236" s="1">
        <v>5</v>
      </c>
      <c r="CJ236" s="1">
        <v>5</v>
      </c>
      <c r="CK236" s="1">
        <f t="shared" si="110"/>
        <v>20</v>
      </c>
      <c r="CL236" s="1">
        <v>1</v>
      </c>
      <c r="CM236" s="1"/>
      <c r="CN236" s="1">
        <v>2</v>
      </c>
      <c r="CO236" s="1">
        <v>3</v>
      </c>
      <c r="CP236" s="1">
        <v>2</v>
      </c>
      <c r="CQ236" s="1">
        <v>4</v>
      </c>
      <c r="CR236" s="1">
        <v>3</v>
      </c>
      <c r="CS236" s="1">
        <v>2</v>
      </c>
      <c r="CT236" s="1">
        <v>75</v>
      </c>
      <c r="CU236" s="1">
        <v>1</v>
      </c>
      <c r="CV236" s="1">
        <v>1</v>
      </c>
      <c r="CW236" s="1">
        <v>1</v>
      </c>
      <c r="CX236" s="1">
        <v>1</v>
      </c>
      <c r="CY236" s="1">
        <v>1</v>
      </c>
      <c r="CZ236" s="1">
        <v>1</v>
      </c>
      <c r="DA236" s="1">
        <f t="shared" si="119"/>
        <v>6</v>
      </c>
      <c r="DB236" s="1">
        <v>1</v>
      </c>
      <c r="DC236" s="1">
        <v>1</v>
      </c>
      <c r="DD236" s="1">
        <v>1</v>
      </c>
      <c r="DE236" s="1">
        <v>1</v>
      </c>
      <c r="DF236" s="1">
        <v>1</v>
      </c>
      <c r="DG236" s="1">
        <v>1</v>
      </c>
      <c r="DH236" s="1">
        <f t="shared" si="120"/>
        <v>6</v>
      </c>
      <c r="DI236" s="14">
        <f t="shared" si="121"/>
        <v>0</v>
      </c>
      <c r="DJ236" s="1">
        <v>1</v>
      </c>
      <c r="DK236" s="1">
        <v>1</v>
      </c>
      <c r="DL236" s="1">
        <v>1</v>
      </c>
      <c r="DM236" s="1">
        <v>1</v>
      </c>
      <c r="DN236" s="1">
        <v>1</v>
      </c>
      <c r="DO236" s="1">
        <v>1</v>
      </c>
      <c r="DP236" s="1">
        <v>1</v>
      </c>
      <c r="DQ236" s="1">
        <v>1</v>
      </c>
      <c r="DR236" s="1">
        <f t="shared" si="122"/>
        <v>8</v>
      </c>
      <c r="DS236" s="1">
        <v>1</v>
      </c>
      <c r="DT236" s="1">
        <v>1</v>
      </c>
      <c r="DU236" s="1">
        <v>1</v>
      </c>
      <c r="DV236" s="1">
        <v>1</v>
      </c>
      <c r="DW236" s="1">
        <v>1</v>
      </c>
      <c r="DX236" s="1">
        <v>1</v>
      </c>
      <c r="DY236" s="1">
        <v>1</v>
      </c>
      <c r="DZ236" s="1">
        <v>1</v>
      </c>
      <c r="EA236" s="1">
        <f t="shared" si="123"/>
        <v>8</v>
      </c>
      <c r="EB236" s="14">
        <f t="shared" si="116"/>
        <v>0</v>
      </c>
      <c r="EC236" s="1">
        <v>0</v>
      </c>
      <c r="ED236" s="1">
        <v>1</v>
      </c>
      <c r="EE236" s="1">
        <f t="shared" si="117"/>
        <v>1</v>
      </c>
      <c r="EF236" s="1">
        <v>4</v>
      </c>
      <c r="EG236" s="1">
        <v>3</v>
      </c>
      <c r="EH236" s="1">
        <v>3</v>
      </c>
      <c r="EI236" s="1">
        <v>3</v>
      </c>
      <c r="EJ236" s="1">
        <f t="shared" si="118"/>
        <v>13</v>
      </c>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row>
    <row r="237" spans="1:250" s="14" customFormat="1">
      <c r="A237" s="14">
        <v>228</v>
      </c>
      <c r="B237" s="61">
        <v>1</v>
      </c>
      <c r="C237" s="60">
        <v>1</v>
      </c>
      <c r="D237" s="14">
        <v>1</v>
      </c>
      <c r="E237" s="14">
        <v>1</v>
      </c>
      <c r="F237" s="14" t="s">
        <v>1928</v>
      </c>
      <c r="G237" s="14" t="s">
        <v>2454</v>
      </c>
      <c r="K237" s="1" t="s">
        <v>3970</v>
      </c>
      <c r="L237" s="14">
        <v>2</v>
      </c>
      <c r="M237" s="14">
        <v>6</v>
      </c>
      <c r="N237" s="14">
        <v>15</v>
      </c>
      <c r="O237" s="14" t="s">
        <v>3971</v>
      </c>
      <c r="P237" s="14" t="s">
        <v>2457</v>
      </c>
      <c r="Q237" s="14" t="s">
        <v>3972</v>
      </c>
      <c r="R237" s="14" t="s">
        <v>3973</v>
      </c>
      <c r="S237" s="14" t="s">
        <v>3358</v>
      </c>
      <c r="T237" s="14" t="s">
        <v>2734</v>
      </c>
      <c r="U237" s="14" t="s">
        <v>3974</v>
      </c>
      <c r="V237" s="14" t="s">
        <v>3448</v>
      </c>
      <c r="W237" s="14" t="s">
        <v>3306</v>
      </c>
      <c r="X237" s="14" t="s">
        <v>3975</v>
      </c>
      <c r="Y237" s="14" t="s">
        <v>3976</v>
      </c>
      <c r="Z237" s="14" t="s">
        <v>3977</v>
      </c>
      <c r="AA237" s="14" t="s">
        <v>3978</v>
      </c>
      <c r="AB237" s="14" t="s">
        <v>3979</v>
      </c>
      <c r="AC237" s="14" t="s">
        <v>3980</v>
      </c>
      <c r="AX237" s="14">
        <v>2</v>
      </c>
      <c r="AY237" s="14">
        <v>1</v>
      </c>
      <c r="AZ237" s="14">
        <v>2</v>
      </c>
      <c r="BA237" s="14">
        <v>5</v>
      </c>
      <c r="BC237" s="14">
        <v>45</v>
      </c>
      <c r="BD237" s="14">
        <v>0</v>
      </c>
      <c r="BE237" s="14">
        <v>3</v>
      </c>
      <c r="BF237" s="14">
        <v>2</v>
      </c>
      <c r="BG237" s="14">
        <v>1</v>
      </c>
      <c r="BH237" s="14">
        <v>151.1</v>
      </c>
      <c r="BI237" s="14">
        <v>30.78</v>
      </c>
      <c r="BJ237" s="14">
        <v>0</v>
      </c>
      <c r="BK237" s="14">
        <v>1</v>
      </c>
      <c r="BL237" s="14">
        <v>2</v>
      </c>
      <c r="BM237" s="14">
        <v>1</v>
      </c>
      <c r="BN237" s="14">
        <v>0</v>
      </c>
      <c r="BO237" s="14">
        <f>IF(BC237&gt;=85,1,0)</f>
        <v>0</v>
      </c>
      <c r="BP237" s="14">
        <f>IF(BD237=1,1,0)</f>
        <v>0</v>
      </c>
      <c r="BQ237" s="14">
        <v>0</v>
      </c>
      <c r="BR237" s="14">
        <v>0</v>
      </c>
      <c r="BS237" s="14">
        <v>0</v>
      </c>
      <c r="BT237" s="14">
        <v>1</v>
      </c>
      <c r="BU237" s="14">
        <v>0</v>
      </c>
      <c r="BV237" s="14">
        <f t="shared" si="108"/>
        <v>1</v>
      </c>
      <c r="BW237" s="14">
        <v>4</v>
      </c>
      <c r="BX237" s="14">
        <v>0</v>
      </c>
      <c r="BY237" s="14">
        <v>0</v>
      </c>
      <c r="BZ237" s="14">
        <v>0</v>
      </c>
      <c r="CA237" s="14">
        <v>0</v>
      </c>
      <c r="CB237" s="14">
        <v>0</v>
      </c>
      <c r="CC237" s="14">
        <v>0</v>
      </c>
      <c r="CD237" s="14">
        <v>0</v>
      </c>
      <c r="CE237" s="14">
        <v>0</v>
      </c>
      <c r="CF237" s="14">
        <f t="shared" si="109"/>
        <v>0</v>
      </c>
      <c r="CG237" s="14">
        <v>5</v>
      </c>
      <c r="CH237" s="14">
        <v>5</v>
      </c>
      <c r="CI237" s="14">
        <v>5</v>
      </c>
      <c r="CJ237" s="14">
        <v>5</v>
      </c>
      <c r="CK237" s="14">
        <f t="shared" si="110"/>
        <v>20</v>
      </c>
      <c r="CL237" s="14">
        <v>0</v>
      </c>
      <c r="CM237" s="14">
        <v>3</v>
      </c>
      <c r="CN237" s="14">
        <v>0</v>
      </c>
      <c r="CO237" s="14">
        <v>1</v>
      </c>
      <c r="CP237" s="14">
        <v>1</v>
      </c>
      <c r="CQ237" s="14">
        <v>1</v>
      </c>
      <c r="CR237" s="14">
        <v>1</v>
      </c>
      <c r="CS237" s="14">
        <v>1</v>
      </c>
      <c r="CT237" s="14">
        <v>100</v>
      </c>
      <c r="CU237" s="14">
        <v>1</v>
      </c>
      <c r="CV237" s="14">
        <v>1</v>
      </c>
      <c r="CW237" s="14">
        <v>1</v>
      </c>
      <c r="CX237" s="14">
        <v>1</v>
      </c>
      <c r="CY237" s="14">
        <v>1</v>
      </c>
      <c r="CZ237" s="14">
        <v>1</v>
      </c>
      <c r="DA237" s="14">
        <f t="shared" si="119"/>
        <v>6</v>
      </c>
      <c r="DB237" s="14">
        <v>1</v>
      </c>
      <c r="DC237" s="14">
        <v>1</v>
      </c>
      <c r="DD237" s="14">
        <v>1</v>
      </c>
      <c r="DE237" s="14">
        <v>1</v>
      </c>
      <c r="DF237" s="14">
        <v>1</v>
      </c>
      <c r="DG237" s="14">
        <v>1</v>
      </c>
      <c r="DH237" s="14">
        <f t="shared" si="120"/>
        <v>6</v>
      </c>
      <c r="DI237" s="14">
        <f t="shared" si="121"/>
        <v>0</v>
      </c>
      <c r="DJ237" s="14">
        <v>1</v>
      </c>
      <c r="DK237" s="14">
        <v>1</v>
      </c>
      <c r="DL237" s="14">
        <v>1</v>
      </c>
      <c r="DM237" s="14">
        <v>1</v>
      </c>
      <c r="DN237" s="14">
        <v>1</v>
      </c>
      <c r="DO237" s="14">
        <v>1</v>
      </c>
      <c r="DP237" s="14">
        <v>1</v>
      </c>
      <c r="DQ237" s="14">
        <v>1</v>
      </c>
      <c r="DR237" s="14">
        <f t="shared" si="122"/>
        <v>8</v>
      </c>
      <c r="DS237" s="14">
        <v>1</v>
      </c>
      <c r="DT237" s="14">
        <v>1</v>
      </c>
      <c r="DU237" s="14">
        <v>1</v>
      </c>
      <c r="DV237" s="14">
        <v>1</v>
      </c>
      <c r="DW237" s="14">
        <v>1</v>
      </c>
      <c r="DX237" s="14">
        <v>1</v>
      </c>
      <c r="DY237" s="14">
        <v>1</v>
      </c>
      <c r="DZ237" s="14">
        <v>1</v>
      </c>
      <c r="EA237" s="14">
        <f t="shared" si="123"/>
        <v>8</v>
      </c>
      <c r="EB237" s="14">
        <f t="shared" si="116"/>
        <v>0</v>
      </c>
      <c r="EC237" s="14">
        <v>0</v>
      </c>
      <c r="ED237" s="14">
        <v>0</v>
      </c>
      <c r="EE237" s="14">
        <f t="shared" si="117"/>
        <v>0</v>
      </c>
      <c r="EF237" s="14">
        <v>5</v>
      </c>
      <c r="EG237" s="14">
        <v>5</v>
      </c>
      <c r="EH237" s="14">
        <v>5</v>
      </c>
      <c r="EI237" s="14">
        <v>5</v>
      </c>
      <c r="EJ237" s="14">
        <f t="shared" si="118"/>
        <v>20</v>
      </c>
    </row>
    <row r="238" spans="1:250" s="14" customFormat="1">
      <c r="A238" s="14">
        <v>229</v>
      </c>
      <c r="B238" s="61">
        <v>1</v>
      </c>
      <c r="C238" s="60">
        <v>1</v>
      </c>
      <c r="D238" s="14">
        <v>1</v>
      </c>
      <c r="E238" s="14">
        <v>1</v>
      </c>
      <c r="F238" s="14" t="s">
        <v>2100</v>
      </c>
      <c r="G238" s="14" t="s">
        <v>1977</v>
      </c>
      <c r="H238" s="14" t="s">
        <v>1928</v>
      </c>
      <c r="I238" s="14" t="s">
        <v>4800</v>
      </c>
      <c r="K238" s="1" t="s">
        <v>4801</v>
      </c>
      <c r="L238" s="14">
        <v>4</v>
      </c>
      <c r="M238" s="14">
        <v>6</v>
      </c>
      <c r="N238" s="14">
        <v>5</v>
      </c>
      <c r="O238" s="14" t="s">
        <v>2335</v>
      </c>
      <c r="P238" s="14" t="s">
        <v>2487</v>
      </c>
      <c r="Q238" s="14" t="s">
        <v>2649</v>
      </c>
      <c r="R238" s="14" t="s">
        <v>2960</v>
      </c>
      <c r="S238" s="14" t="s">
        <v>2983</v>
      </c>
      <c r="AX238" s="14">
        <v>2</v>
      </c>
      <c r="AY238" s="14">
        <v>1</v>
      </c>
      <c r="AZ238" s="14">
        <v>2</v>
      </c>
      <c r="BA238" s="14">
        <v>4</v>
      </c>
      <c r="BC238" s="14">
        <v>63</v>
      </c>
      <c r="BD238" s="14">
        <v>1</v>
      </c>
      <c r="BE238" s="14">
        <v>1</v>
      </c>
      <c r="BF238" s="14">
        <v>1</v>
      </c>
      <c r="BG238" s="14">
        <v>1</v>
      </c>
      <c r="BH238" s="14">
        <v>172.7</v>
      </c>
      <c r="BI238" s="14">
        <v>36.340000000000003</v>
      </c>
      <c r="BJ238" s="14">
        <v>1</v>
      </c>
      <c r="BK238" s="14">
        <v>1</v>
      </c>
      <c r="BL238" s="14">
        <v>3</v>
      </c>
      <c r="BM238" s="14">
        <v>1</v>
      </c>
      <c r="BN238" s="14">
        <v>0</v>
      </c>
      <c r="BO238" s="14">
        <f>IF(BC238&gt;=85,1,0)</f>
        <v>0</v>
      </c>
      <c r="BP238" s="14">
        <f>IF(BD238=1,1,0)</f>
        <v>1</v>
      </c>
      <c r="BQ238" s="14">
        <v>1</v>
      </c>
      <c r="BR238" s="14">
        <v>0</v>
      </c>
      <c r="BS238" s="14">
        <v>0</v>
      </c>
      <c r="BT238" s="14">
        <v>1</v>
      </c>
      <c r="BU238" s="14">
        <v>0</v>
      </c>
      <c r="BV238" s="14">
        <f t="shared" si="108"/>
        <v>3</v>
      </c>
      <c r="BW238" s="14">
        <v>0</v>
      </c>
      <c r="BX238" s="14">
        <v>0</v>
      </c>
      <c r="BY238" s="14">
        <v>0</v>
      </c>
      <c r="BZ238" s="14">
        <v>0</v>
      </c>
      <c r="CA238" s="14">
        <v>0</v>
      </c>
      <c r="CB238" s="14">
        <v>0</v>
      </c>
      <c r="CC238" s="14">
        <v>0</v>
      </c>
      <c r="CD238" s="14">
        <v>0</v>
      </c>
      <c r="CE238" s="14">
        <v>0</v>
      </c>
      <c r="CF238" s="14">
        <f t="shared" si="109"/>
        <v>0</v>
      </c>
      <c r="CG238" s="14">
        <v>5</v>
      </c>
      <c r="CH238" s="14">
        <v>5</v>
      </c>
      <c r="CI238" s="14">
        <v>5</v>
      </c>
      <c r="CJ238" s="14">
        <v>5</v>
      </c>
      <c r="CK238" s="14">
        <f t="shared" si="110"/>
        <v>20</v>
      </c>
      <c r="CL238" s="14">
        <v>1</v>
      </c>
      <c r="CM238" s="14">
        <v>5</v>
      </c>
      <c r="CN238" s="14">
        <v>0</v>
      </c>
      <c r="CO238" s="14">
        <v>4</v>
      </c>
      <c r="CP238" s="14">
        <v>1</v>
      </c>
      <c r="CQ238" s="14">
        <v>1</v>
      </c>
      <c r="CR238" s="14">
        <v>2</v>
      </c>
      <c r="CS238" s="14">
        <v>1</v>
      </c>
      <c r="CT238" s="14">
        <v>25</v>
      </c>
      <c r="CU238" s="14">
        <v>1</v>
      </c>
      <c r="CV238" s="14">
        <v>1</v>
      </c>
      <c r="CW238" s="14">
        <v>1</v>
      </c>
      <c r="CX238" s="14">
        <v>1</v>
      </c>
      <c r="CY238" s="14">
        <v>1</v>
      </c>
      <c r="CZ238" s="14">
        <v>1</v>
      </c>
      <c r="DA238" s="14">
        <f t="shared" si="119"/>
        <v>6</v>
      </c>
      <c r="DB238" s="14">
        <v>1</v>
      </c>
      <c r="DC238" s="14">
        <v>1</v>
      </c>
      <c r="DD238" s="14">
        <v>1</v>
      </c>
      <c r="DE238" s="14">
        <v>1</v>
      </c>
      <c r="DF238" s="14">
        <v>1</v>
      </c>
      <c r="DG238" s="14">
        <v>1</v>
      </c>
      <c r="DH238" s="14">
        <f t="shared" si="120"/>
        <v>6</v>
      </c>
      <c r="DI238" s="14">
        <f t="shared" si="121"/>
        <v>0</v>
      </c>
      <c r="DJ238" s="14">
        <v>1</v>
      </c>
      <c r="DK238" s="14">
        <v>1</v>
      </c>
      <c r="DL238" s="14">
        <v>1</v>
      </c>
      <c r="DM238" s="14">
        <v>1</v>
      </c>
      <c r="DN238" s="14">
        <v>1</v>
      </c>
      <c r="DO238" s="14">
        <v>1</v>
      </c>
      <c r="DP238" s="14">
        <v>1</v>
      </c>
      <c r="DQ238" s="14">
        <v>1</v>
      </c>
      <c r="DR238" s="14">
        <f t="shared" si="122"/>
        <v>8</v>
      </c>
      <c r="DS238" s="14">
        <v>1</v>
      </c>
      <c r="DT238" s="14">
        <v>1</v>
      </c>
      <c r="DU238" s="14">
        <v>1</v>
      </c>
      <c r="DV238" s="14">
        <v>1</v>
      </c>
      <c r="DW238" s="14">
        <v>1</v>
      </c>
      <c r="DX238" s="14">
        <v>1</v>
      </c>
      <c r="DY238" s="14">
        <v>1</v>
      </c>
      <c r="DZ238" s="14">
        <v>1</v>
      </c>
      <c r="EA238" s="14">
        <f t="shared" si="123"/>
        <v>8</v>
      </c>
      <c r="EB238" s="14">
        <f t="shared" si="116"/>
        <v>0</v>
      </c>
      <c r="EC238" s="14">
        <v>0</v>
      </c>
      <c r="ED238" s="14">
        <v>0</v>
      </c>
      <c r="EE238" s="14">
        <f t="shared" si="117"/>
        <v>0</v>
      </c>
      <c r="EF238" s="14">
        <v>3</v>
      </c>
      <c r="EG238" s="14">
        <v>3</v>
      </c>
      <c r="EH238" s="14">
        <v>3</v>
      </c>
      <c r="EI238" s="14">
        <v>3</v>
      </c>
      <c r="EJ238" s="14">
        <f t="shared" si="118"/>
        <v>12</v>
      </c>
    </row>
    <row r="239" spans="1:250" s="14" customFormat="1">
      <c r="A239" s="14">
        <v>230</v>
      </c>
      <c r="B239" s="61">
        <v>1</v>
      </c>
      <c r="C239" s="60">
        <v>1</v>
      </c>
      <c r="D239" s="14">
        <v>2</v>
      </c>
      <c r="E239" s="14">
        <v>2</v>
      </c>
      <c r="F239" s="14" t="s">
        <v>1977</v>
      </c>
      <c r="G239" s="14" t="s">
        <v>3877</v>
      </c>
      <c r="K239" s="1" t="s">
        <v>3878</v>
      </c>
      <c r="L239" s="14">
        <v>2</v>
      </c>
      <c r="M239" s="14">
        <v>6</v>
      </c>
      <c r="N239" s="14">
        <v>4</v>
      </c>
      <c r="O239" s="14" t="s">
        <v>2745</v>
      </c>
      <c r="P239" s="14" t="s">
        <v>2734</v>
      </c>
      <c r="Q239" s="14" t="s">
        <v>3879</v>
      </c>
      <c r="R239" s="14" t="s">
        <v>2710</v>
      </c>
      <c r="AX239" s="14">
        <v>2</v>
      </c>
      <c r="BA239" s="14">
        <v>5</v>
      </c>
      <c r="BC239" s="14">
        <v>78</v>
      </c>
      <c r="BD239" s="14">
        <v>0</v>
      </c>
      <c r="BE239" s="14">
        <v>1</v>
      </c>
      <c r="BF239" s="14">
        <v>1</v>
      </c>
      <c r="BG239" s="14">
        <v>2</v>
      </c>
      <c r="BH239" s="14">
        <v>154.9</v>
      </c>
      <c r="BI239" s="14">
        <v>28.91</v>
      </c>
      <c r="BJ239" s="14">
        <v>0</v>
      </c>
      <c r="BK239" s="14">
        <v>0</v>
      </c>
      <c r="BL239" s="14">
        <v>4</v>
      </c>
      <c r="BM239" s="14">
        <v>3</v>
      </c>
      <c r="BN239" s="14">
        <v>0</v>
      </c>
      <c r="BO239" s="14">
        <f>IF(BC239&gt;=85,1,0)</f>
        <v>0</v>
      </c>
      <c r="BP239" s="14">
        <f>IF(BD239=1,1,0)</f>
        <v>0</v>
      </c>
      <c r="BQ239" s="14">
        <v>0</v>
      </c>
      <c r="BR239" s="14">
        <v>0</v>
      </c>
      <c r="BS239" s="14">
        <v>0</v>
      </c>
      <c r="BT239" s="14">
        <v>1</v>
      </c>
      <c r="BU239" s="14">
        <v>0</v>
      </c>
      <c r="BV239" s="14">
        <f t="shared" si="108"/>
        <v>1</v>
      </c>
      <c r="BW239" s="14">
        <v>2</v>
      </c>
      <c r="BX239" s="14">
        <v>0</v>
      </c>
      <c r="BY239" s="14">
        <v>0</v>
      </c>
      <c r="BZ239" s="14">
        <v>0</v>
      </c>
      <c r="CA239" s="14">
        <v>0</v>
      </c>
      <c r="CB239" s="14">
        <v>1</v>
      </c>
      <c r="CC239" s="14">
        <v>0</v>
      </c>
      <c r="CD239" s="14">
        <v>0</v>
      </c>
      <c r="CE239" s="14">
        <v>0</v>
      </c>
      <c r="CF239" s="14">
        <f t="shared" si="109"/>
        <v>1</v>
      </c>
      <c r="CG239" s="14">
        <v>3</v>
      </c>
      <c r="CH239" s="14">
        <v>4</v>
      </c>
      <c r="CI239" s="14">
        <v>5</v>
      </c>
      <c r="CJ239" s="14">
        <v>3</v>
      </c>
      <c r="CK239" s="14">
        <f t="shared" si="110"/>
        <v>15</v>
      </c>
      <c r="CL239" s="14">
        <v>0</v>
      </c>
      <c r="CM239" s="14">
        <v>1</v>
      </c>
      <c r="CN239" s="14">
        <v>2</v>
      </c>
      <c r="CO239" s="14">
        <v>3</v>
      </c>
      <c r="CP239" s="14">
        <v>1</v>
      </c>
      <c r="CQ239" s="14">
        <v>2</v>
      </c>
      <c r="CR239" s="14">
        <v>4</v>
      </c>
      <c r="CS239" s="14">
        <v>1</v>
      </c>
      <c r="CT239" s="14">
        <v>80</v>
      </c>
      <c r="CU239" s="14">
        <v>1</v>
      </c>
      <c r="CV239" s="14">
        <v>1</v>
      </c>
      <c r="CW239" s="14">
        <v>1</v>
      </c>
      <c r="CX239" s="14">
        <v>1</v>
      </c>
      <c r="CY239" s="14">
        <v>1</v>
      </c>
      <c r="CZ239" s="14">
        <v>1</v>
      </c>
      <c r="DA239" s="14">
        <f t="shared" si="119"/>
        <v>6</v>
      </c>
      <c r="DB239" s="14">
        <v>1</v>
      </c>
      <c r="DC239" s="14">
        <v>1</v>
      </c>
      <c r="DD239" s="14">
        <v>1</v>
      </c>
      <c r="DE239" s="14">
        <v>1</v>
      </c>
      <c r="DF239" s="14">
        <v>1</v>
      </c>
      <c r="DG239" s="14">
        <v>1</v>
      </c>
      <c r="DH239" s="14">
        <f t="shared" si="120"/>
        <v>6</v>
      </c>
      <c r="DI239" s="14">
        <f t="shared" si="121"/>
        <v>0</v>
      </c>
      <c r="DJ239" s="14">
        <v>1</v>
      </c>
      <c r="DK239" s="14">
        <v>1</v>
      </c>
      <c r="DL239" s="14">
        <v>1</v>
      </c>
      <c r="DM239" s="14">
        <v>1</v>
      </c>
      <c r="DN239" s="14">
        <v>1</v>
      </c>
      <c r="DO239" s="14">
        <v>1</v>
      </c>
      <c r="DP239" s="14">
        <v>1</v>
      </c>
      <c r="DQ239" s="14">
        <v>1</v>
      </c>
      <c r="DR239" s="14">
        <f t="shared" si="122"/>
        <v>8</v>
      </c>
      <c r="DS239" s="14">
        <v>1</v>
      </c>
      <c r="DT239" s="14">
        <v>0</v>
      </c>
      <c r="DU239" s="14">
        <v>0</v>
      </c>
      <c r="DV239" s="14">
        <v>1</v>
      </c>
      <c r="DW239" s="14">
        <v>1</v>
      </c>
      <c r="DX239" s="14">
        <v>1</v>
      </c>
      <c r="DY239" s="14">
        <v>1</v>
      </c>
      <c r="DZ239" s="14">
        <v>1</v>
      </c>
      <c r="EA239" s="14">
        <f t="shared" si="123"/>
        <v>6</v>
      </c>
      <c r="EB239" s="14">
        <f t="shared" si="116"/>
        <v>-2</v>
      </c>
      <c r="EC239" s="14">
        <v>0</v>
      </c>
      <c r="ED239" s="14">
        <v>0</v>
      </c>
      <c r="EE239" s="14">
        <f t="shared" si="117"/>
        <v>0</v>
      </c>
      <c r="EF239" s="14">
        <v>5</v>
      </c>
      <c r="EG239" s="14">
        <v>5</v>
      </c>
      <c r="EH239" s="14">
        <v>5</v>
      </c>
      <c r="EI239" s="14">
        <v>5</v>
      </c>
      <c r="EJ239" s="14">
        <f t="shared" si="118"/>
        <v>20</v>
      </c>
    </row>
    <row r="240" spans="1:250" s="14" customFormat="1">
      <c r="A240" s="14">
        <v>231</v>
      </c>
      <c r="B240" s="14">
        <v>2</v>
      </c>
      <c r="C240" s="60">
        <v>0</v>
      </c>
      <c r="D240" s="14">
        <v>1</v>
      </c>
      <c r="E240" s="14">
        <v>2</v>
      </c>
      <c r="F240" s="14" t="s">
        <v>2454</v>
      </c>
      <c r="K240" s="14" t="s">
        <v>3152</v>
      </c>
      <c r="L240" s="14">
        <v>1</v>
      </c>
      <c r="M240" s="14">
        <v>6</v>
      </c>
      <c r="N240" s="14">
        <v>22</v>
      </c>
      <c r="O240" s="14" t="s">
        <v>3153</v>
      </c>
      <c r="P240" s="14" t="s">
        <v>3154</v>
      </c>
      <c r="Q240" s="14" t="s">
        <v>3155</v>
      </c>
      <c r="R240" s="14" t="s">
        <v>2335</v>
      </c>
      <c r="S240" s="14" t="s">
        <v>2338</v>
      </c>
      <c r="T240" s="14" t="s">
        <v>3156</v>
      </c>
      <c r="U240" s="14" t="s">
        <v>3157</v>
      </c>
      <c r="V240" s="14" t="s">
        <v>3158</v>
      </c>
      <c r="W240" s="14" t="s">
        <v>3159</v>
      </c>
      <c r="X240" s="14" t="s">
        <v>3160</v>
      </c>
      <c r="Y240" s="14" t="s">
        <v>3161</v>
      </c>
      <c r="Z240" s="14" t="s">
        <v>3162</v>
      </c>
      <c r="AA240" s="14" t="s">
        <v>2837</v>
      </c>
      <c r="AB240" s="14" t="s">
        <v>3022</v>
      </c>
      <c r="AC240" s="14" t="s">
        <v>3163</v>
      </c>
      <c r="AD240" s="14" t="s">
        <v>2793</v>
      </c>
      <c r="AE240" s="14" t="s">
        <v>3109</v>
      </c>
      <c r="AF240" s="14" t="s">
        <v>3164</v>
      </c>
      <c r="AG240" s="14" t="s">
        <v>3165</v>
      </c>
      <c r="AH240" s="14" t="s">
        <v>3166</v>
      </c>
      <c r="AI240" s="14" t="s">
        <v>3167</v>
      </c>
      <c r="AJ240" s="14" t="s">
        <v>3168</v>
      </c>
      <c r="AX240" s="14">
        <v>2</v>
      </c>
      <c r="AY240" s="14">
        <v>1</v>
      </c>
      <c r="AZ240" s="14">
        <v>2</v>
      </c>
      <c r="BB240" s="14">
        <v>35</v>
      </c>
      <c r="BC240" s="14">
        <v>68</v>
      </c>
      <c r="BD240" s="14">
        <v>1</v>
      </c>
      <c r="BE240" s="14">
        <v>1</v>
      </c>
      <c r="BF240" s="14">
        <v>1</v>
      </c>
      <c r="BG240" s="14">
        <v>2</v>
      </c>
      <c r="BH240" s="14">
        <v>165.1</v>
      </c>
      <c r="BI240" s="14">
        <v>26.13</v>
      </c>
      <c r="BJ240" s="14">
        <v>0</v>
      </c>
      <c r="BK240" s="14">
        <v>0</v>
      </c>
      <c r="BL240" s="14">
        <v>2</v>
      </c>
      <c r="BM240" s="14">
        <v>3</v>
      </c>
      <c r="BN240" s="14">
        <v>0</v>
      </c>
      <c r="BO240" s="14">
        <f>IF(BE240&gt;=85,1,0)</f>
        <v>0</v>
      </c>
      <c r="BP240" s="14">
        <f>IF(BF240=1,1,0)</f>
        <v>1</v>
      </c>
      <c r="BQ240" s="14">
        <v>1</v>
      </c>
      <c r="BR240" s="14">
        <v>0</v>
      </c>
      <c r="BS240" s="14">
        <v>0</v>
      </c>
      <c r="BT240" s="14">
        <v>1</v>
      </c>
      <c r="BU240" s="14">
        <v>1</v>
      </c>
      <c r="BV240" s="14">
        <f t="shared" si="108"/>
        <v>4</v>
      </c>
      <c r="BW240" s="14">
        <v>3</v>
      </c>
      <c r="BX240" s="14">
        <v>0</v>
      </c>
      <c r="BY240" s="14">
        <v>0</v>
      </c>
      <c r="BZ240" s="14">
        <v>0</v>
      </c>
      <c r="CA240" s="14">
        <v>0</v>
      </c>
      <c r="CB240" s="14">
        <v>0</v>
      </c>
      <c r="CC240" s="14">
        <v>0</v>
      </c>
      <c r="CD240" s="14">
        <v>0</v>
      </c>
      <c r="CE240" s="14">
        <v>0</v>
      </c>
      <c r="CF240" s="14">
        <f t="shared" si="109"/>
        <v>0</v>
      </c>
      <c r="CG240" s="14">
        <v>5</v>
      </c>
      <c r="CH240" s="14">
        <v>5</v>
      </c>
      <c r="CI240" s="14">
        <v>5</v>
      </c>
      <c r="CJ240" s="14">
        <v>5</v>
      </c>
      <c r="CK240" s="14">
        <f t="shared" si="110"/>
        <v>20</v>
      </c>
      <c r="CL240" s="14">
        <v>0</v>
      </c>
      <c r="CM240" s="14">
        <v>1</v>
      </c>
      <c r="CN240" s="14">
        <v>2</v>
      </c>
      <c r="CO240" s="14">
        <v>3</v>
      </c>
      <c r="CP240" s="14">
        <v>1</v>
      </c>
      <c r="CQ240" s="14">
        <v>2</v>
      </c>
      <c r="CR240" s="14">
        <v>3</v>
      </c>
      <c r="CS240" s="14">
        <v>1</v>
      </c>
      <c r="CT240" s="14">
        <v>55</v>
      </c>
      <c r="CU240" s="14">
        <v>1</v>
      </c>
      <c r="CV240" s="14">
        <v>1</v>
      </c>
      <c r="CW240" s="14">
        <v>1</v>
      </c>
      <c r="CX240" s="14">
        <v>1</v>
      </c>
      <c r="CY240" s="14">
        <v>1</v>
      </c>
      <c r="CZ240" s="14">
        <v>1</v>
      </c>
      <c r="DA240" s="14">
        <f t="shared" si="119"/>
        <v>6</v>
      </c>
      <c r="DB240" s="14">
        <v>1</v>
      </c>
      <c r="DC240" s="14">
        <v>1</v>
      </c>
      <c r="DD240" s="14">
        <v>1</v>
      </c>
      <c r="DE240" s="14">
        <v>1</v>
      </c>
      <c r="DF240" s="14">
        <v>1</v>
      </c>
      <c r="DG240" s="14">
        <v>1</v>
      </c>
      <c r="DH240" s="14">
        <f t="shared" si="120"/>
        <v>6</v>
      </c>
      <c r="DI240" s="14">
        <f t="shared" si="121"/>
        <v>0</v>
      </c>
      <c r="DJ240" s="14">
        <v>1</v>
      </c>
      <c r="DK240" s="14">
        <v>1</v>
      </c>
      <c r="DL240" s="14">
        <v>1</v>
      </c>
      <c r="DM240" s="14">
        <v>1</v>
      </c>
      <c r="DN240" s="14">
        <v>1</v>
      </c>
      <c r="DO240" s="14">
        <v>1</v>
      </c>
      <c r="DP240" s="14">
        <v>1</v>
      </c>
      <c r="DQ240" s="14">
        <v>1</v>
      </c>
      <c r="DR240" s="14">
        <f t="shared" si="122"/>
        <v>8</v>
      </c>
      <c r="DS240" s="14">
        <v>1</v>
      </c>
      <c r="DT240" s="14">
        <v>1</v>
      </c>
      <c r="DU240" s="14">
        <v>1</v>
      </c>
      <c r="DV240" s="14">
        <v>1</v>
      </c>
      <c r="DW240" s="14">
        <v>1</v>
      </c>
      <c r="DX240" s="14">
        <v>1</v>
      </c>
      <c r="DY240" s="14">
        <v>1</v>
      </c>
      <c r="DZ240" s="14">
        <v>1</v>
      </c>
      <c r="EA240" s="14">
        <f t="shared" si="123"/>
        <v>8</v>
      </c>
      <c r="EB240" s="14">
        <f t="shared" si="116"/>
        <v>0</v>
      </c>
      <c r="EC240" s="14">
        <v>0</v>
      </c>
      <c r="ED240" s="14">
        <v>0</v>
      </c>
      <c r="EE240" s="14">
        <f t="shared" si="117"/>
        <v>0</v>
      </c>
      <c r="EF240" s="14">
        <v>5</v>
      </c>
      <c r="EG240" s="14">
        <v>5</v>
      </c>
      <c r="EH240" s="14">
        <v>5</v>
      </c>
      <c r="EI240" s="14">
        <v>5</v>
      </c>
      <c r="EJ240" s="14">
        <f t="shared" si="118"/>
        <v>20</v>
      </c>
    </row>
    <row r="241" spans="1:250" s="14" customFormat="1">
      <c r="A241" s="14">
        <v>232</v>
      </c>
      <c r="B241" s="64">
        <v>1</v>
      </c>
      <c r="C241" s="3">
        <v>1</v>
      </c>
      <c r="D241" s="1">
        <v>3</v>
      </c>
      <c r="E241" s="1">
        <v>1</v>
      </c>
      <c r="F241" s="1" t="s">
        <v>1955</v>
      </c>
      <c r="G241" s="1" t="s">
        <v>1928</v>
      </c>
      <c r="H241" s="1" t="s">
        <v>1977</v>
      </c>
      <c r="I241" s="1" t="s">
        <v>2535</v>
      </c>
      <c r="J241" s="1" t="s">
        <v>2100</v>
      </c>
      <c r="K241" s="1" t="s">
        <v>5351</v>
      </c>
      <c r="L241" s="1">
        <v>6</v>
      </c>
      <c r="M241" s="1">
        <v>13</v>
      </c>
      <c r="N241" s="1">
        <v>14</v>
      </c>
      <c r="O241" s="1" t="s">
        <v>5352</v>
      </c>
      <c r="P241" s="1" t="s">
        <v>4324</v>
      </c>
      <c r="Q241" s="1" t="s">
        <v>2338</v>
      </c>
      <c r="R241" s="1" t="s">
        <v>5353</v>
      </c>
      <c r="S241" s="1" t="s">
        <v>5354</v>
      </c>
      <c r="T241" s="1" t="s">
        <v>5355</v>
      </c>
      <c r="U241" s="1" t="s">
        <v>5356</v>
      </c>
      <c r="V241" s="1" t="s">
        <v>4108</v>
      </c>
      <c r="W241" s="1" t="s">
        <v>3444</v>
      </c>
      <c r="X241" s="1" t="s">
        <v>5357</v>
      </c>
      <c r="Y241" s="1" t="s">
        <v>5358</v>
      </c>
      <c r="Z241" s="1" t="s">
        <v>5359</v>
      </c>
      <c r="AA241" s="1" t="s">
        <v>2331</v>
      </c>
      <c r="AB241" s="1" t="s">
        <v>5360</v>
      </c>
      <c r="AC241" s="1"/>
      <c r="AD241" s="1"/>
      <c r="AE241" s="1"/>
      <c r="AF241" s="1"/>
      <c r="AG241" s="1"/>
      <c r="AH241" s="1"/>
      <c r="AI241" s="1"/>
      <c r="AJ241" s="1"/>
      <c r="AK241" s="1"/>
      <c r="AL241" s="1"/>
      <c r="AM241" s="1"/>
      <c r="AN241" s="1"/>
      <c r="AO241" s="1"/>
      <c r="AP241" s="1"/>
      <c r="AQ241" s="1"/>
      <c r="AR241" s="1"/>
      <c r="AS241" s="1"/>
      <c r="AT241" s="1"/>
      <c r="AU241" s="1"/>
      <c r="AV241" s="1"/>
      <c r="AW241" s="1"/>
      <c r="AX241" s="1">
        <v>2</v>
      </c>
      <c r="AY241" s="1">
        <v>1</v>
      </c>
      <c r="BA241" s="1">
        <v>4</v>
      </c>
      <c r="BB241" s="1"/>
      <c r="BC241" s="1">
        <v>68</v>
      </c>
      <c r="BD241" s="1">
        <v>1</v>
      </c>
      <c r="BE241" s="1">
        <v>1</v>
      </c>
      <c r="BF241" s="1">
        <v>1</v>
      </c>
      <c r="BG241" s="1">
        <v>1</v>
      </c>
      <c r="BH241" s="1">
        <v>195.6</v>
      </c>
      <c r="BI241" s="1">
        <v>25.04</v>
      </c>
      <c r="BJ241" s="1">
        <v>1</v>
      </c>
      <c r="BK241" s="1">
        <v>0</v>
      </c>
      <c r="BL241" s="1">
        <v>5</v>
      </c>
      <c r="BM241" s="1">
        <v>1</v>
      </c>
      <c r="BN241" s="1">
        <v>0</v>
      </c>
      <c r="BO241" s="1">
        <f>IF(AZ241&gt;=85,1,0)</f>
        <v>0</v>
      </c>
      <c r="BP241" s="1">
        <f>IF(BA241=1,1,0)</f>
        <v>0</v>
      </c>
      <c r="BQ241" s="1">
        <v>1</v>
      </c>
      <c r="BR241" s="1">
        <v>0</v>
      </c>
      <c r="BS241" s="1">
        <v>0</v>
      </c>
      <c r="BT241" s="1">
        <v>1</v>
      </c>
      <c r="BU241" s="1">
        <v>0</v>
      </c>
      <c r="BV241" s="14">
        <f t="shared" si="108"/>
        <v>2</v>
      </c>
      <c r="BW241" s="1">
        <v>3</v>
      </c>
      <c r="BX241" s="1">
        <v>0</v>
      </c>
      <c r="BY241" s="1">
        <v>1</v>
      </c>
      <c r="BZ241" s="1">
        <v>0</v>
      </c>
      <c r="CA241" s="1">
        <v>0</v>
      </c>
      <c r="CB241" s="1">
        <v>0</v>
      </c>
      <c r="CC241" s="1">
        <v>0</v>
      </c>
      <c r="CD241" s="1">
        <v>0</v>
      </c>
      <c r="CE241" s="1">
        <v>0</v>
      </c>
      <c r="CF241" s="1">
        <f t="shared" si="109"/>
        <v>1</v>
      </c>
      <c r="CG241" s="1">
        <v>5</v>
      </c>
      <c r="CH241" s="1">
        <v>5</v>
      </c>
      <c r="CI241" s="1">
        <v>5</v>
      </c>
      <c r="CJ241" s="1">
        <v>5</v>
      </c>
      <c r="CK241" s="1">
        <f t="shared" si="110"/>
        <v>20</v>
      </c>
      <c r="CL241" s="1">
        <v>0</v>
      </c>
      <c r="CM241" s="1">
        <v>1</v>
      </c>
      <c r="CN241" s="1">
        <v>0</v>
      </c>
      <c r="CO241" s="1">
        <v>1</v>
      </c>
      <c r="CP241" s="1">
        <v>1</v>
      </c>
      <c r="CQ241" s="1">
        <v>1</v>
      </c>
      <c r="CR241" s="1">
        <v>1</v>
      </c>
      <c r="CS241" s="1">
        <v>1</v>
      </c>
      <c r="CT241" s="1">
        <v>58</v>
      </c>
      <c r="CU241" s="1">
        <v>1</v>
      </c>
      <c r="CV241" s="1">
        <v>1</v>
      </c>
      <c r="CW241" s="1">
        <v>1</v>
      </c>
      <c r="CX241" s="1">
        <v>1</v>
      </c>
      <c r="CY241" s="1">
        <v>1</v>
      </c>
      <c r="CZ241" s="1">
        <v>1</v>
      </c>
      <c r="DA241" s="1">
        <f t="shared" si="119"/>
        <v>6</v>
      </c>
      <c r="DB241" s="1">
        <v>1</v>
      </c>
      <c r="DC241" s="1">
        <v>1</v>
      </c>
      <c r="DD241" s="1">
        <v>1</v>
      </c>
      <c r="DE241" s="1">
        <v>1</v>
      </c>
      <c r="DF241" s="1">
        <v>1</v>
      </c>
      <c r="DG241" s="1">
        <v>1</v>
      </c>
      <c r="DH241" s="1">
        <f t="shared" si="120"/>
        <v>6</v>
      </c>
      <c r="DI241" s="14">
        <f t="shared" si="121"/>
        <v>0</v>
      </c>
      <c r="DJ241" s="1">
        <v>1</v>
      </c>
      <c r="DK241" s="1">
        <v>1</v>
      </c>
      <c r="DL241" s="1">
        <v>1</v>
      </c>
      <c r="DM241" s="1">
        <v>1</v>
      </c>
      <c r="DN241" s="1">
        <v>1</v>
      </c>
      <c r="DO241" s="1">
        <v>1</v>
      </c>
      <c r="DP241" s="1">
        <v>1</v>
      </c>
      <c r="DQ241" s="1">
        <v>1</v>
      </c>
      <c r="DR241" s="1">
        <f t="shared" si="122"/>
        <v>8</v>
      </c>
      <c r="DS241" s="1">
        <v>1</v>
      </c>
      <c r="DT241" s="1">
        <v>1</v>
      </c>
      <c r="DU241" s="1">
        <v>1</v>
      </c>
      <c r="DV241" s="1">
        <v>1</v>
      </c>
      <c r="DW241" s="1">
        <v>1</v>
      </c>
      <c r="DX241" s="1">
        <v>1</v>
      </c>
      <c r="DY241" s="1">
        <v>1</v>
      </c>
      <c r="DZ241" s="1">
        <v>1</v>
      </c>
      <c r="EA241" s="1">
        <f t="shared" si="123"/>
        <v>8</v>
      </c>
      <c r="EB241" s="14">
        <f t="shared" si="116"/>
        <v>0</v>
      </c>
      <c r="EC241" s="1">
        <v>1</v>
      </c>
      <c r="ED241" s="1">
        <v>0</v>
      </c>
      <c r="EE241" s="1">
        <f t="shared" si="117"/>
        <v>1</v>
      </c>
      <c r="EF241" s="1">
        <v>4</v>
      </c>
      <c r="EG241" s="1">
        <v>4</v>
      </c>
      <c r="EH241" s="1">
        <v>3</v>
      </c>
      <c r="EI241" s="1">
        <v>3</v>
      </c>
      <c r="EJ241" s="1">
        <f t="shared" si="118"/>
        <v>14</v>
      </c>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row>
    <row r="242" spans="1:250" s="14" customFormat="1">
      <c r="A242" s="14">
        <v>233</v>
      </c>
      <c r="B242" s="61">
        <v>2</v>
      </c>
      <c r="C242" s="60">
        <v>1</v>
      </c>
      <c r="D242" s="14">
        <v>1</v>
      </c>
      <c r="E242" s="14">
        <v>1</v>
      </c>
      <c r="F242" s="14" t="s">
        <v>1955</v>
      </c>
      <c r="G242" s="14" t="s">
        <v>2048</v>
      </c>
      <c r="H242" s="14" t="s">
        <v>1928</v>
      </c>
      <c r="I242" s="14" t="s">
        <v>2100</v>
      </c>
      <c r="K242" s="14" t="s">
        <v>5191</v>
      </c>
      <c r="L242" s="14">
        <v>4</v>
      </c>
      <c r="M242" s="14">
        <v>8</v>
      </c>
      <c r="N242" s="14">
        <v>12</v>
      </c>
      <c r="O242" s="14" t="s">
        <v>5192</v>
      </c>
      <c r="P242" s="14" t="s">
        <v>2437</v>
      </c>
      <c r="Q242" s="14" t="s">
        <v>2335</v>
      </c>
      <c r="R242" s="14" t="s">
        <v>3600</v>
      </c>
      <c r="S242" s="14" t="s">
        <v>3850</v>
      </c>
      <c r="T242" s="14" t="s">
        <v>2327</v>
      </c>
      <c r="U242" s="14" t="s">
        <v>5193</v>
      </c>
      <c r="V242" s="14" t="s">
        <v>5194</v>
      </c>
      <c r="W242" s="14" t="s">
        <v>5195</v>
      </c>
      <c r="X242" s="14" t="s">
        <v>5196</v>
      </c>
      <c r="Y242" s="14" t="s">
        <v>2357</v>
      </c>
      <c r="Z242" s="14" t="s">
        <v>5197</v>
      </c>
      <c r="AX242" s="14">
        <v>2</v>
      </c>
      <c r="AY242" s="14">
        <v>1</v>
      </c>
      <c r="AZ242" s="14">
        <v>2</v>
      </c>
      <c r="BA242" s="14">
        <v>4</v>
      </c>
      <c r="BC242" s="14">
        <v>71</v>
      </c>
      <c r="BD242" s="14">
        <v>1</v>
      </c>
      <c r="BE242" s="14">
        <v>2</v>
      </c>
      <c r="BF242" s="14">
        <v>1</v>
      </c>
      <c r="BG242" s="14">
        <v>2</v>
      </c>
      <c r="BH242" s="14">
        <v>160</v>
      </c>
      <c r="BI242" s="14">
        <v>26.57</v>
      </c>
      <c r="BJ242" s="14">
        <v>0</v>
      </c>
      <c r="BK242" s="14">
        <v>0</v>
      </c>
      <c r="BO242" s="14">
        <v>0</v>
      </c>
      <c r="BP242" s="14">
        <v>1</v>
      </c>
      <c r="BV242" s="14">
        <f t="shared" si="108"/>
        <v>1</v>
      </c>
      <c r="CN242" s="14">
        <v>0</v>
      </c>
    </row>
    <row r="243" spans="1:250" s="14" customFormat="1">
      <c r="A243" s="14">
        <v>234</v>
      </c>
      <c r="B243" s="64">
        <v>1</v>
      </c>
      <c r="C243" s="3">
        <v>1</v>
      </c>
      <c r="D243" s="1">
        <v>1</v>
      </c>
      <c r="E243" s="1">
        <v>1</v>
      </c>
      <c r="F243" s="1" t="s">
        <v>2048</v>
      </c>
      <c r="G243" s="1" t="s">
        <v>2100</v>
      </c>
      <c r="H243" s="1" t="s">
        <v>1977</v>
      </c>
      <c r="I243" s="1" t="s">
        <v>1928</v>
      </c>
      <c r="J243" s="1"/>
      <c r="K243" t="s">
        <v>5390</v>
      </c>
      <c r="L243" s="1">
        <v>4</v>
      </c>
      <c r="M243" s="1">
        <v>11</v>
      </c>
      <c r="N243" s="1">
        <v>17</v>
      </c>
      <c r="O243" s="1" t="s">
        <v>5391</v>
      </c>
      <c r="P243" s="1" t="s">
        <v>5392</v>
      </c>
      <c r="Q243" s="1" t="s">
        <v>5393</v>
      </c>
      <c r="R243" s="1" t="s">
        <v>2437</v>
      </c>
      <c r="S243" s="1" t="s">
        <v>2335</v>
      </c>
      <c r="T243" s="1" t="s">
        <v>5394</v>
      </c>
      <c r="U243" s="1" t="s">
        <v>2468</v>
      </c>
      <c r="V243" s="1" t="s">
        <v>3081</v>
      </c>
      <c r="W243" s="1" t="s">
        <v>5395</v>
      </c>
      <c r="X243" s="1" t="s">
        <v>5396</v>
      </c>
      <c r="Y243" s="1" t="s">
        <v>3673</v>
      </c>
      <c r="Z243" s="1" t="s">
        <v>3124</v>
      </c>
      <c r="AA243" s="1" t="s">
        <v>5397</v>
      </c>
      <c r="AB243" s="1" t="s">
        <v>5398</v>
      </c>
      <c r="AC243" s="1" t="s">
        <v>3083</v>
      </c>
      <c r="AD243" s="1" t="s">
        <v>5399</v>
      </c>
      <c r="AE243" s="1" t="s">
        <v>2823</v>
      </c>
      <c r="AF243" s="1"/>
      <c r="AG243" s="1"/>
      <c r="AH243" s="1"/>
      <c r="AI243" s="1"/>
      <c r="AJ243" s="1"/>
      <c r="AK243" s="1"/>
      <c r="AL243" s="1"/>
      <c r="AM243" s="1"/>
      <c r="AN243" s="1"/>
      <c r="AO243" s="1"/>
      <c r="AP243" s="1"/>
      <c r="AQ243" s="1"/>
      <c r="AR243" s="1"/>
      <c r="AS243" s="1"/>
      <c r="AT243" s="1"/>
      <c r="AU243" s="1"/>
      <c r="AV243" s="1"/>
      <c r="AW243" s="1"/>
      <c r="AX243" s="1">
        <v>2</v>
      </c>
      <c r="AY243" s="1">
        <v>1</v>
      </c>
      <c r="AZ243" s="1">
        <v>2</v>
      </c>
      <c r="BA243" s="1">
        <v>6</v>
      </c>
      <c r="BB243" s="1"/>
      <c r="BC243" s="1">
        <v>76</v>
      </c>
      <c r="BD243" s="1">
        <v>0</v>
      </c>
      <c r="BE243" s="1">
        <v>5</v>
      </c>
      <c r="BF243" s="1">
        <v>1</v>
      </c>
      <c r="BG243" s="1">
        <v>4</v>
      </c>
      <c r="BH243" s="1">
        <v>157.5</v>
      </c>
      <c r="BI243" s="1">
        <v>48.65</v>
      </c>
      <c r="BJ243" s="1">
        <v>2</v>
      </c>
      <c r="BK243" s="1">
        <v>2</v>
      </c>
      <c r="BL243" s="1">
        <v>3</v>
      </c>
      <c r="BM243" s="1">
        <v>3</v>
      </c>
      <c r="BN243" s="1">
        <v>1</v>
      </c>
      <c r="BO243" s="1">
        <f>IF(AZ243&gt;=85,1,0)</f>
        <v>0</v>
      </c>
      <c r="BP243" s="1">
        <f>IF(BA243=1,1,0)</f>
        <v>0</v>
      </c>
      <c r="BQ243" s="1">
        <v>1</v>
      </c>
      <c r="BR243" s="1">
        <v>1</v>
      </c>
      <c r="BS243" s="1">
        <v>1</v>
      </c>
      <c r="BT243" s="1">
        <v>1</v>
      </c>
      <c r="BU243" s="1">
        <v>1</v>
      </c>
      <c r="BV243" s="14">
        <f t="shared" si="108"/>
        <v>5</v>
      </c>
      <c r="BW243" s="1">
        <v>4</v>
      </c>
      <c r="BX243" s="1">
        <v>0</v>
      </c>
      <c r="BY243" s="1">
        <v>0</v>
      </c>
      <c r="BZ243" s="1">
        <v>0</v>
      </c>
      <c r="CA243" s="1">
        <v>0</v>
      </c>
      <c r="CB243" s="1">
        <v>0</v>
      </c>
      <c r="CC243" s="1">
        <v>0</v>
      </c>
      <c r="CD243" s="1">
        <v>0</v>
      </c>
      <c r="CE243" s="1">
        <v>0</v>
      </c>
      <c r="CF243" s="1">
        <f t="shared" ref="CF243:CF253" si="124">SUM(BX243:CE243)</f>
        <v>0</v>
      </c>
      <c r="CG243" s="1">
        <v>5</v>
      </c>
      <c r="CH243" s="1">
        <v>5</v>
      </c>
      <c r="CI243" s="1">
        <v>5</v>
      </c>
      <c r="CJ243" s="1">
        <v>5</v>
      </c>
      <c r="CK243" s="1">
        <f t="shared" ref="CK243:CK253" si="125">SUM(CG243:CJ243)</f>
        <v>20</v>
      </c>
      <c r="CL243" s="1">
        <v>0</v>
      </c>
      <c r="CM243" s="1">
        <v>1</v>
      </c>
      <c r="CN243" s="1">
        <v>0</v>
      </c>
      <c r="CO243" s="1">
        <v>2</v>
      </c>
      <c r="CP243" s="1">
        <v>1</v>
      </c>
      <c r="CQ243" s="1">
        <v>1</v>
      </c>
      <c r="CR243" s="1">
        <v>2</v>
      </c>
      <c r="CS243" s="1">
        <v>1</v>
      </c>
      <c r="CT243" s="1">
        <v>50</v>
      </c>
      <c r="CU243" s="1">
        <v>1</v>
      </c>
      <c r="CV243" s="1">
        <v>1</v>
      </c>
      <c r="CW243" s="1">
        <v>1</v>
      </c>
      <c r="CX243" s="1">
        <v>1</v>
      </c>
      <c r="CY243" s="1">
        <v>1</v>
      </c>
      <c r="CZ243" s="1">
        <v>1</v>
      </c>
      <c r="DA243" s="1">
        <f t="shared" ref="DA243:DA279" si="126">SUM(CU243:CZ243)</f>
        <v>6</v>
      </c>
      <c r="DB243" s="1">
        <v>1</v>
      </c>
      <c r="DC243" s="1">
        <v>1</v>
      </c>
      <c r="DD243" s="1">
        <v>1</v>
      </c>
      <c r="DE243" s="1">
        <v>1</v>
      </c>
      <c r="DF243" s="1">
        <v>1</v>
      </c>
      <c r="DG243" s="1">
        <v>1</v>
      </c>
      <c r="DH243" s="1">
        <f t="shared" ref="DH243:DH279" si="127">SUM(DB243:DG243)</f>
        <v>6</v>
      </c>
      <c r="DI243" s="14">
        <f t="shared" ref="DI243:DI279" si="128">DH243-DA243</f>
        <v>0</v>
      </c>
      <c r="DJ243" s="1">
        <v>1</v>
      </c>
      <c r="DK243" s="1">
        <v>0</v>
      </c>
      <c r="DL243" s="1">
        <v>1</v>
      </c>
      <c r="DM243" s="1">
        <v>1</v>
      </c>
      <c r="DN243" s="1">
        <v>0</v>
      </c>
      <c r="DO243" s="1">
        <v>0</v>
      </c>
      <c r="DP243" s="1">
        <v>1</v>
      </c>
      <c r="DQ243" s="1">
        <v>1</v>
      </c>
      <c r="DR243" s="1">
        <f t="shared" ref="DR243:DR279" si="129">SUM(DJ243:DQ243)</f>
        <v>5</v>
      </c>
      <c r="DS243" s="1">
        <v>1</v>
      </c>
      <c r="DT243" s="1">
        <v>0</v>
      </c>
      <c r="DU243" s="1">
        <v>1</v>
      </c>
      <c r="DV243" s="1">
        <v>1</v>
      </c>
      <c r="DW243" s="1">
        <v>0</v>
      </c>
      <c r="DX243" s="1">
        <v>0</v>
      </c>
      <c r="DY243" s="1">
        <v>1</v>
      </c>
      <c r="DZ243" s="1">
        <v>1</v>
      </c>
      <c r="EA243" s="1">
        <f t="shared" ref="EA243:EA279" si="130">SUM(DS243:DZ243)</f>
        <v>5</v>
      </c>
      <c r="EB243" s="14">
        <f t="shared" ref="EB243:EB279" si="131">EA243-DR243</f>
        <v>0</v>
      </c>
      <c r="EC243" s="1">
        <v>0</v>
      </c>
      <c r="ED243" s="1">
        <v>0</v>
      </c>
      <c r="EE243" s="1">
        <f t="shared" ref="EE243:EE279" si="132">SUM(EC243:ED243)</f>
        <v>0</v>
      </c>
      <c r="EF243" s="1">
        <v>5</v>
      </c>
      <c r="EG243" s="1">
        <v>5</v>
      </c>
      <c r="EH243" s="1">
        <v>5</v>
      </c>
      <c r="EI243" s="1">
        <v>5</v>
      </c>
      <c r="EJ243" s="1">
        <f t="shared" ref="EJ243:EJ279" si="133">SUM(EF243:EI243)</f>
        <v>20</v>
      </c>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row>
    <row r="244" spans="1:250" s="14" customFormat="1">
      <c r="A244" s="14">
        <v>235</v>
      </c>
      <c r="B244" s="61">
        <v>2</v>
      </c>
      <c r="C244" s="60">
        <v>1</v>
      </c>
      <c r="D244" s="14">
        <v>3</v>
      </c>
      <c r="E244" s="14">
        <v>1</v>
      </c>
      <c r="F244" s="14" t="s">
        <v>2100</v>
      </c>
      <c r="G244" s="14" t="s">
        <v>2126</v>
      </c>
      <c r="H244" s="14" t="s">
        <v>4150</v>
      </c>
      <c r="K244" s="1"/>
      <c r="L244" s="14">
        <v>3</v>
      </c>
      <c r="M244" s="14">
        <v>3</v>
      </c>
      <c r="N244" s="14">
        <v>4</v>
      </c>
      <c r="O244" s="14" t="s">
        <v>4151</v>
      </c>
      <c r="P244" s="14" t="s">
        <v>2575</v>
      </c>
      <c r="Q244" s="14" t="s">
        <v>4152</v>
      </c>
      <c r="R244" s="14" t="s">
        <v>4153</v>
      </c>
      <c r="AX244" s="14">
        <v>2</v>
      </c>
      <c r="AY244" s="14">
        <v>1</v>
      </c>
      <c r="AZ244" s="14">
        <v>2</v>
      </c>
      <c r="BA244" s="14">
        <v>2</v>
      </c>
      <c r="BC244" s="14">
        <v>58</v>
      </c>
      <c r="BD244" s="14">
        <v>1</v>
      </c>
      <c r="BE244" s="14">
        <v>1</v>
      </c>
      <c r="BF244" s="14">
        <v>1</v>
      </c>
      <c r="BG244" s="14">
        <v>4</v>
      </c>
      <c r="BH244" s="14">
        <v>188</v>
      </c>
      <c r="BI244" s="14">
        <v>19.57</v>
      </c>
      <c r="BJ244" s="14">
        <v>0</v>
      </c>
      <c r="BK244" s="14">
        <v>0</v>
      </c>
      <c r="BL244" s="14">
        <v>4</v>
      </c>
      <c r="BM244" s="14">
        <v>2</v>
      </c>
      <c r="BN244" s="14">
        <v>0</v>
      </c>
      <c r="BO244" s="14">
        <f>IF(BC244&gt;=85,1,0)</f>
        <v>0</v>
      </c>
      <c r="BP244" s="14">
        <f>IF(BD244=1,1,0)</f>
        <v>1</v>
      </c>
      <c r="BQ244" s="14">
        <v>0</v>
      </c>
      <c r="BR244" s="14">
        <v>0</v>
      </c>
      <c r="BS244" s="14">
        <v>0</v>
      </c>
      <c r="BT244" s="14">
        <v>1</v>
      </c>
      <c r="BU244" s="14">
        <v>0</v>
      </c>
      <c r="BV244" s="14">
        <f t="shared" si="108"/>
        <v>2</v>
      </c>
      <c r="BW244" s="14">
        <v>3</v>
      </c>
      <c r="BX244" s="14">
        <v>0</v>
      </c>
      <c r="BY244" s="14">
        <v>0</v>
      </c>
      <c r="BZ244" s="14">
        <v>0</v>
      </c>
      <c r="CA244" s="14">
        <v>0</v>
      </c>
      <c r="CB244" s="14">
        <v>0</v>
      </c>
      <c r="CC244" s="14">
        <v>0</v>
      </c>
      <c r="CD244" s="14">
        <v>0</v>
      </c>
      <c r="CE244" s="14">
        <v>0</v>
      </c>
      <c r="CF244" s="14">
        <f t="shared" si="124"/>
        <v>0</v>
      </c>
      <c r="CG244" s="14">
        <v>5</v>
      </c>
      <c r="CH244" s="14">
        <v>5</v>
      </c>
      <c r="CI244" s="14">
        <v>5</v>
      </c>
      <c r="CJ244" s="14">
        <v>5</v>
      </c>
      <c r="CK244" s="14">
        <f t="shared" si="125"/>
        <v>20</v>
      </c>
      <c r="CL244" s="14">
        <v>0</v>
      </c>
      <c r="CM244" s="14">
        <v>5</v>
      </c>
      <c r="CN244" s="14">
        <v>1</v>
      </c>
      <c r="CO244" s="14">
        <v>1</v>
      </c>
      <c r="CP244" s="14">
        <v>1</v>
      </c>
      <c r="CQ244" s="14">
        <v>1</v>
      </c>
      <c r="CR244" s="14">
        <v>1</v>
      </c>
      <c r="CS244" s="14">
        <v>1</v>
      </c>
      <c r="CT244" s="14">
        <v>70</v>
      </c>
      <c r="CU244" s="14">
        <v>1</v>
      </c>
      <c r="CV244" s="14">
        <v>1</v>
      </c>
      <c r="CW244" s="14">
        <v>1</v>
      </c>
      <c r="CX244" s="14">
        <v>1</v>
      </c>
      <c r="CY244" s="14">
        <v>1</v>
      </c>
      <c r="CZ244" s="14">
        <v>1</v>
      </c>
      <c r="DA244" s="14">
        <f t="shared" si="126"/>
        <v>6</v>
      </c>
      <c r="DB244" s="14">
        <v>1</v>
      </c>
      <c r="DC244" s="14">
        <v>1</v>
      </c>
      <c r="DD244" s="14">
        <v>1</v>
      </c>
      <c r="DE244" s="14">
        <v>1</v>
      </c>
      <c r="DF244" s="14">
        <v>1</v>
      </c>
      <c r="DG244" s="14">
        <v>1</v>
      </c>
      <c r="DH244" s="14">
        <f t="shared" si="127"/>
        <v>6</v>
      </c>
      <c r="DI244" s="14">
        <f t="shared" si="128"/>
        <v>0</v>
      </c>
      <c r="DJ244" s="14">
        <v>1</v>
      </c>
      <c r="DK244" s="14">
        <v>1</v>
      </c>
      <c r="DL244" s="14">
        <v>1</v>
      </c>
      <c r="DM244" s="14">
        <v>1</v>
      </c>
      <c r="DN244" s="14">
        <v>1</v>
      </c>
      <c r="DO244" s="14">
        <v>1</v>
      </c>
      <c r="DP244" s="14">
        <v>1</v>
      </c>
      <c r="DQ244" s="14">
        <v>1</v>
      </c>
      <c r="DR244" s="14">
        <f t="shared" si="129"/>
        <v>8</v>
      </c>
      <c r="DS244" s="14">
        <v>1</v>
      </c>
      <c r="DT244" s="14">
        <v>1</v>
      </c>
      <c r="DU244" s="14">
        <v>1</v>
      </c>
      <c r="DV244" s="14">
        <v>1</v>
      </c>
      <c r="DW244" s="14">
        <v>1</v>
      </c>
      <c r="DX244" s="14">
        <v>1</v>
      </c>
      <c r="DY244" s="14">
        <v>1</v>
      </c>
      <c r="DZ244" s="14">
        <v>1</v>
      </c>
      <c r="EA244" s="14">
        <f t="shared" si="130"/>
        <v>8</v>
      </c>
      <c r="EB244" s="14">
        <f t="shared" si="131"/>
        <v>0</v>
      </c>
      <c r="EC244" s="14">
        <v>0</v>
      </c>
      <c r="ED244" s="14">
        <v>0</v>
      </c>
      <c r="EE244" s="14">
        <f t="shared" si="132"/>
        <v>0</v>
      </c>
      <c r="EF244" s="14">
        <v>4</v>
      </c>
      <c r="EG244" s="14">
        <v>4</v>
      </c>
      <c r="EH244" s="14">
        <v>4</v>
      </c>
      <c r="EI244" s="14">
        <v>4</v>
      </c>
      <c r="EJ244" s="14">
        <f t="shared" si="133"/>
        <v>16</v>
      </c>
    </row>
    <row r="245" spans="1:250" s="14" customFormat="1">
      <c r="A245" s="14">
        <v>236</v>
      </c>
      <c r="B245" s="61">
        <v>2</v>
      </c>
      <c r="C245" s="60">
        <v>1</v>
      </c>
      <c r="D245" s="14">
        <v>1</v>
      </c>
      <c r="E245" s="14">
        <v>1</v>
      </c>
      <c r="F245" s="14" t="s">
        <v>2322</v>
      </c>
      <c r="K245" s="1" t="s">
        <v>4586</v>
      </c>
      <c r="L245" s="14">
        <v>1</v>
      </c>
      <c r="M245" s="14">
        <v>9</v>
      </c>
      <c r="N245" s="14">
        <v>16</v>
      </c>
      <c r="O245" s="14" t="s">
        <v>4587</v>
      </c>
      <c r="P245" s="14" t="s">
        <v>4588</v>
      </c>
      <c r="Q245" s="14" t="s">
        <v>4589</v>
      </c>
      <c r="R245" s="14" t="s">
        <v>3893</v>
      </c>
      <c r="S245" s="14" t="s">
        <v>4590</v>
      </c>
      <c r="T245" s="14" t="s">
        <v>4591</v>
      </c>
      <c r="U245" s="14" t="s">
        <v>2396</v>
      </c>
      <c r="V245" s="14" t="s">
        <v>4592</v>
      </c>
      <c r="W245" s="14" t="s">
        <v>4593</v>
      </c>
      <c r="X245" s="14" t="s">
        <v>3871</v>
      </c>
      <c r="Y245" s="14" t="s">
        <v>4594</v>
      </c>
      <c r="Z245" s="14" t="s">
        <v>4595</v>
      </c>
      <c r="AA245" s="14" t="s">
        <v>4596</v>
      </c>
      <c r="AB245" s="14" t="s">
        <v>4597</v>
      </c>
      <c r="AC245" s="14" t="s">
        <v>4598</v>
      </c>
      <c r="AD245" s="14" t="s">
        <v>3325</v>
      </c>
      <c r="AX245" s="14">
        <v>2</v>
      </c>
      <c r="AY245" s="14">
        <v>1</v>
      </c>
      <c r="AZ245" s="14">
        <v>2</v>
      </c>
      <c r="BA245" s="14">
        <v>4</v>
      </c>
      <c r="BC245" s="14">
        <v>54</v>
      </c>
      <c r="BD245" s="14">
        <v>1</v>
      </c>
      <c r="BE245" s="14">
        <v>1</v>
      </c>
      <c r="BF245" s="14">
        <v>1</v>
      </c>
      <c r="BG245" s="14">
        <v>1</v>
      </c>
      <c r="BH245" s="14">
        <v>172.7</v>
      </c>
      <c r="BI245" s="14">
        <v>22.66</v>
      </c>
      <c r="BJ245" s="14">
        <v>0</v>
      </c>
      <c r="BK245" s="14">
        <v>1</v>
      </c>
      <c r="BL245" s="14">
        <v>5</v>
      </c>
      <c r="BM245" s="14">
        <v>2</v>
      </c>
      <c r="BN245" s="14">
        <v>1</v>
      </c>
      <c r="BO245" s="14">
        <f>IF(BC245&gt;=85,1,0)</f>
        <v>0</v>
      </c>
      <c r="BP245" s="14">
        <f>IF(BD245=1,1,0)</f>
        <v>1</v>
      </c>
      <c r="BQ245" s="14">
        <v>1</v>
      </c>
      <c r="BR245" s="14">
        <v>1</v>
      </c>
      <c r="BS245" s="14">
        <v>0</v>
      </c>
      <c r="BT245" s="14">
        <v>1</v>
      </c>
      <c r="BU245" s="14">
        <v>1</v>
      </c>
      <c r="BV245" s="14">
        <f t="shared" si="108"/>
        <v>5</v>
      </c>
      <c r="BW245" s="14">
        <v>3</v>
      </c>
      <c r="BX245" s="14">
        <v>0</v>
      </c>
      <c r="BY245" s="14">
        <v>1</v>
      </c>
      <c r="BZ245" s="14">
        <v>0</v>
      </c>
      <c r="CA245" s="14">
        <v>0</v>
      </c>
      <c r="CB245" s="14">
        <v>0</v>
      </c>
      <c r="CC245" s="14">
        <v>0</v>
      </c>
      <c r="CD245" s="14">
        <v>0</v>
      </c>
      <c r="CE245" s="14">
        <v>0</v>
      </c>
      <c r="CF245" s="14">
        <f t="shared" si="124"/>
        <v>1</v>
      </c>
      <c r="CG245" s="14">
        <v>5</v>
      </c>
      <c r="CH245" s="14">
        <v>5</v>
      </c>
      <c r="CI245" s="14">
        <v>5</v>
      </c>
      <c r="CJ245" s="14">
        <v>5</v>
      </c>
      <c r="CK245" s="14">
        <f t="shared" si="125"/>
        <v>20</v>
      </c>
      <c r="CL245" s="14">
        <v>0</v>
      </c>
      <c r="CM245" s="14">
        <v>1</v>
      </c>
      <c r="CN245" s="14">
        <v>0</v>
      </c>
      <c r="CO245" s="14">
        <v>5</v>
      </c>
      <c r="CP245" s="14">
        <v>3</v>
      </c>
      <c r="CQ245" s="14">
        <v>3</v>
      </c>
      <c r="CR245" s="14">
        <v>4</v>
      </c>
      <c r="CS245" s="14">
        <v>2</v>
      </c>
      <c r="CT245" s="14">
        <v>20</v>
      </c>
      <c r="CU245" s="14">
        <v>0</v>
      </c>
      <c r="CV245" s="14">
        <v>0</v>
      </c>
      <c r="CW245" s="14">
        <v>0</v>
      </c>
      <c r="CX245" s="14">
        <v>0</v>
      </c>
      <c r="CY245" s="14">
        <v>0</v>
      </c>
      <c r="CZ245" s="14">
        <v>1</v>
      </c>
      <c r="DA245" s="14">
        <f t="shared" si="126"/>
        <v>1</v>
      </c>
      <c r="DB245" s="14">
        <v>0</v>
      </c>
      <c r="DC245" s="14">
        <v>0</v>
      </c>
      <c r="DD245" s="14">
        <v>0</v>
      </c>
      <c r="DE245" s="14">
        <v>0</v>
      </c>
      <c r="DF245" s="14">
        <v>0</v>
      </c>
      <c r="DG245" s="14">
        <v>1</v>
      </c>
      <c r="DH245" s="14">
        <f t="shared" si="127"/>
        <v>1</v>
      </c>
      <c r="DI245" s="14">
        <f t="shared" si="128"/>
        <v>0</v>
      </c>
      <c r="DJ245" s="14">
        <v>1</v>
      </c>
      <c r="DK245" s="14">
        <v>0</v>
      </c>
      <c r="DL245" s="14">
        <v>0</v>
      </c>
      <c r="DM245" s="14">
        <v>0</v>
      </c>
      <c r="DN245" s="14">
        <v>0</v>
      </c>
      <c r="DO245" s="14">
        <v>1</v>
      </c>
      <c r="DP245" s="14">
        <v>0</v>
      </c>
      <c r="DQ245" s="14">
        <v>1</v>
      </c>
      <c r="DR245" s="14">
        <f t="shared" si="129"/>
        <v>3</v>
      </c>
      <c r="DS245" s="14">
        <v>1</v>
      </c>
      <c r="DT245" s="14">
        <v>0</v>
      </c>
      <c r="DU245" s="14">
        <v>0</v>
      </c>
      <c r="DV245" s="14">
        <v>0</v>
      </c>
      <c r="DW245" s="14">
        <v>0</v>
      </c>
      <c r="DX245" s="14">
        <v>1</v>
      </c>
      <c r="DY245" s="14">
        <v>0</v>
      </c>
      <c r="DZ245" s="14">
        <v>1</v>
      </c>
      <c r="EA245" s="14">
        <f t="shared" si="130"/>
        <v>3</v>
      </c>
      <c r="EB245" s="14">
        <f t="shared" si="131"/>
        <v>0</v>
      </c>
      <c r="EC245" s="14">
        <v>0</v>
      </c>
      <c r="ED245" s="14">
        <v>0</v>
      </c>
      <c r="EE245" s="14">
        <f t="shared" si="132"/>
        <v>0</v>
      </c>
      <c r="EF245" s="14">
        <v>5</v>
      </c>
      <c r="EG245" s="14">
        <v>5</v>
      </c>
      <c r="EH245" s="14">
        <v>5</v>
      </c>
      <c r="EI245" s="14">
        <v>5</v>
      </c>
      <c r="EJ245" s="14">
        <f t="shared" si="133"/>
        <v>20</v>
      </c>
    </row>
    <row r="246" spans="1:250" s="14" customFormat="1">
      <c r="A246" s="14">
        <v>237</v>
      </c>
      <c r="B246" s="61">
        <v>2</v>
      </c>
      <c r="C246" s="60">
        <v>1</v>
      </c>
      <c r="D246" s="14">
        <v>3</v>
      </c>
      <c r="E246" s="14">
        <v>1</v>
      </c>
      <c r="F246" s="14" t="s">
        <v>2454</v>
      </c>
      <c r="G246" s="14" t="s">
        <v>3010</v>
      </c>
      <c r="H246" s="14" t="s">
        <v>2906</v>
      </c>
      <c r="K246" s="1" t="s">
        <v>4512</v>
      </c>
      <c r="L246" s="14">
        <v>3</v>
      </c>
      <c r="M246" s="14">
        <v>12</v>
      </c>
      <c r="N246" s="14">
        <v>9</v>
      </c>
      <c r="O246" s="14" t="s">
        <v>2335</v>
      </c>
      <c r="P246" s="14" t="s">
        <v>2469</v>
      </c>
      <c r="Q246" s="14" t="s">
        <v>4513</v>
      </c>
      <c r="R246" s="14" t="s">
        <v>4514</v>
      </c>
      <c r="S246" s="14" t="s">
        <v>4192</v>
      </c>
      <c r="T246" s="14" t="s">
        <v>4515</v>
      </c>
      <c r="U246" s="14" t="s">
        <v>4516</v>
      </c>
      <c r="V246" s="14" t="s">
        <v>4517</v>
      </c>
      <c r="W246" s="14" t="s">
        <v>4518</v>
      </c>
      <c r="AX246" s="14">
        <v>2</v>
      </c>
      <c r="AY246" s="14">
        <v>0</v>
      </c>
      <c r="AZ246" s="14">
        <v>2</v>
      </c>
      <c r="BA246" s="14">
        <v>7</v>
      </c>
      <c r="BC246" s="14">
        <v>73</v>
      </c>
      <c r="BD246" s="14">
        <v>0</v>
      </c>
      <c r="BE246" s="14">
        <v>1</v>
      </c>
      <c r="BF246" s="14">
        <v>1</v>
      </c>
      <c r="BG246" s="14">
        <v>2</v>
      </c>
      <c r="BH246" s="14">
        <v>147.30000000000001</v>
      </c>
      <c r="BI246" s="14">
        <v>44.91</v>
      </c>
      <c r="BJ246" s="14">
        <v>0</v>
      </c>
      <c r="BK246" s="14">
        <v>1</v>
      </c>
      <c r="BL246" s="14">
        <v>4</v>
      </c>
      <c r="BM246" s="14">
        <v>3</v>
      </c>
      <c r="BN246" s="14">
        <v>0</v>
      </c>
      <c r="BO246" s="14">
        <f>IF(BC246&gt;=85,1,0)</f>
        <v>0</v>
      </c>
      <c r="BP246" s="14">
        <f>IF(BD246=1,1,0)</f>
        <v>0</v>
      </c>
      <c r="BQ246" s="14">
        <v>1</v>
      </c>
      <c r="BR246" s="14">
        <v>0</v>
      </c>
      <c r="BS246" s="14">
        <v>0</v>
      </c>
      <c r="BT246" s="14">
        <v>1</v>
      </c>
      <c r="BU246" s="14">
        <v>0</v>
      </c>
      <c r="BV246" s="14">
        <f t="shared" si="108"/>
        <v>2</v>
      </c>
      <c r="BW246" s="14">
        <v>3</v>
      </c>
      <c r="BX246" s="14">
        <v>0</v>
      </c>
      <c r="BY246" s="14">
        <v>0</v>
      </c>
      <c r="BZ246" s="14">
        <v>0</v>
      </c>
      <c r="CA246" s="14">
        <v>0</v>
      </c>
      <c r="CB246" s="14">
        <v>0</v>
      </c>
      <c r="CC246" s="14">
        <v>0</v>
      </c>
      <c r="CD246" s="14">
        <v>0</v>
      </c>
      <c r="CE246" s="14">
        <v>1</v>
      </c>
      <c r="CF246" s="14">
        <f t="shared" si="124"/>
        <v>1</v>
      </c>
      <c r="CG246" s="14">
        <v>5</v>
      </c>
      <c r="CH246" s="14">
        <v>5</v>
      </c>
      <c r="CI246" s="14">
        <v>5</v>
      </c>
      <c r="CJ246" s="14">
        <v>5</v>
      </c>
      <c r="CK246" s="14">
        <f t="shared" si="125"/>
        <v>20</v>
      </c>
      <c r="CL246" s="14">
        <v>1</v>
      </c>
      <c r="CM246" s="14">
        <v>5</v>
      </c>
      <c r="CN246" s="14">
        <v>2</v>
      </c>
      <c r="CO246" s="14">
        <v>2</v>
      </c>
      <c r="CP246" s="14">
        <v>1</v>
      </c>
      <c r="CQ246" s="14">
        <v>1</v>
      </c>
      <c r="CR246" s="14">
        <v>3</v>
      </c>
      <c r="CS246" s="14">
        <v>2</v>
      </c>
      <c r="CT246" s="14">
        <v>50</v>
      </c>
      <c r="CU246" s="14">
        <v>1</v>
      </c>
      <c r="CV246" s="14">
        <v>1</v>
      </c>
      <c r="CW246" s="14">
        <v>1</v>
      </c>
      <c r="CX246" s="14">
        <v>1</v>
      </c>
      <c r="CY246" s="14">
        <v>1</v>
      </c>
      <c r="CZ246" s="14">
        <v>1</v>
      </c>
      <c r="DA246" s="14">
        <f t="shared" si="126"/>
        <v>6</v>
      </c>
      <c r="DB246" s="14">
        <v>1</v>
      </c>
      <c r="DC246" s="14">
        <v>1</v>
      </c>
      <c r="DD246" s="14">
        <v>1</v>
      </c>
      <c r="DE246" s="14">
        <v>1</v>
      </c>
      <c r="DF246" s="14">
        <v>1</v>
      </c>
      <c r="DG246" s="14">
        <v>1</v>
      </c>
      <c r="DH246" s="14">
        <f t="shared" si="127"/>
        <v>6</v>
      </c>
      <c r="DI246" s="14">
        <f t="shared" si="128"/>
        <v>0</v>
      </c>
      <c r="DJ246" s="14">
        <v>1</v>
      </c>
      <c r="DK246" s="14">
        <v>0</v>
      </c>
      <c r="DL246" s="14">
        <v>0</v>
      </c>
      <c r="DM246" s="14">
        <v>0</v>
      </c>
      <c r="DN246" s="14">
        <v>1</v>
      </c>
      <c r="DO246" s="14">
        <v>0</v>
      </c>
      <c r="DP246" s="14">
        <v>1</v>
      </c>
      <c r="DQ246" s="14">
        <v>1</v>
      </c>
      <c r="DR246" s="14">
        <f t="shared" si="129"/>
        <v>4</v>
      </c>
      <c r="DS246" s="14">
        <v>1</v>
      </c>
      <c r="DT246" s="14">
        <v>0</v>
      </c>
      <c r="DU246" s="14">
        <v>0</v>
      </c>
      <c r="DV246" s="14">
        <v>0</v>
      </c>
      <c r="DW246" s="14">
        <v>1</v>
      </c>
      <c r="DX246" s="14">
        <v>0</v>
      </c>
      <c r="DY246" s="14">
        <v>1</v>
      </c>
      <c r="DZ246" s="14">
        <v>1</v>
      </c>
      <c r="EA246" s="14">
        <f t="shared" si="130"/>
        <v>4</v>
      </c>
      <c r="EB246" s="14">
        <f t="shared" si="131"/>
        <v>0</v>
      </c>
      <c r="EC246" s="14">
        <v>1</v>
      </c>
      <c r="ED246" s="14">
        <v>0</v>
      </c>
      <c r="EE246" s="14">
        <f t="shared" si="132"/>
        <v>1</v>
      </c>
      <c r="EF246" s="14">
        <v>5</v>
      </c>
      <c r="EG246" s="14">
        <v>5</v>
      </c>
      <c r="EH246" s="14">
        <v>5</v>
      </c>
      <c r="EI246" s="14">
        <v>5</v>
      </c>
      <c r="EJ246" s="14">
        <f t="shared" si="133"/>
        <v>20</v>
      </c>
    </row>
    <row r="247" spans="1:250" s="14" customFormat="1">
      <c r="A247" s="14">
        <v>238</v>
      </c>
      <c r="B247" s="14">
        <v>1</v>
      </c>
      <c r="C247" s="60">
        <v>1</v>
      </c>
      <c r="D247" s="14">
        <v>1</v>
      </c>
      <c r="E247" s="14">
        <v>1</v>
      </c>
      <c r="F247" s="60" t="s">
        <v>1928</v>
      </c>
      <c r="K247" s="14" t="s">
        <v>2524</v>
      </c>
      <c r="L247" s="14">
        <v>1</v>
      </c>
      <c r="M247" s="14">
        <v>6</v>
      </c>
      <c r="N247" s="14">
        <v>9</v>
      </c>
      <c r="O247" s="14" t="s">
        <v>2525</v>
      </c>
      <c r="P247" s="14" t="s">
        <v>2526</v>
      </c>
      <c r="Q247" s="14" t="s">
        <v>2527</v>
      </c>
      <c r="R247" s="14" t="s">
        <v>2528</v>
      </c>
      <c r="S247" s="14" t="s">
        <v>2529</v>
      </c>
      <c r="AX247" s="14">
        <v>2</v>
      </c>
      <c r="AY247" s="14">
        <v>1</v>
      </c>
      <c r="AZ247" s="14">
        <v>2</v>
      </c>
      <c r="BA247" s="14">
        <v>5</v>
      </c>
      <c r="BC247" s="14">
        <v>75</v>
      </c>
      <c r="BD247" s="14">
        <v>1</v>
      </c>
      <c r="BE247" s="14">
        <v>1</v>
      </c>
      <c r="BF247" s="14">
        <v>1</v>
      </c>
      <c r="BG247" s="14">
        <v>2</v>
      </c>
      <c r="BH247" s="14">
        <v>167.6</v>
      </c>
      <c r="BI247" s="14">
        <v>43.58</v>
      </c>
      <c r="BJ247" s="14">
        <v>0</v>
      </c>
      <c r="BK247" s="14">
        <v>0</v>
      </c>
      <c r="BL247" s="14">
        <v>3</v>
      </c>
      <c r="BM247" s="14">
        <v>1</v>
      </c>
      <c r="BN247" s="14">
        <v>0</v>
      </c>
      <c r="BO247" s="14">
        <f>IF(BE247&gt;=85,1,0)</f>
        <v>0</v>
      </c>
      <c r="BP247" s="14">
        <f>IF(BF247=1,1,0)</f>
        <v>1</v>
      </c>
      <c r="BQ247" s="14">
        <v>0</v>
      </c>
      <c r="BR247" s="14">
        <v>0</v>
      </c>
      <c r="BS247" s="14">
        <v>0</v>
      </c>
      <c r="BT247" s="14">
        <v>1</v>
      </c>
      <c r="BU247" s="14">
        <v>0</v>
      </c>
      <c r="BV247" s="14">
        <f t="shared" si="108"/>
        <v>2</v>
      </c>
      <c r="BW247" s="14">
        <v>4</v>
      </c>
      <c r="BX247" s="14">
        <v>0</v>
      </c>
      <c r="BY247" s="14">
        <v>0</v>
      </c>
      <c r="BZ247" s="14">
        <v>0</v>
      </c>
      <c r="CA247" s="14">
        <v>0</v>
      </c>
      <c r="CB247" s="14">
        <v>0</v>
      </c>
      <c r="CC247" s="14">
        <v>0</v>
      </c>
      <c r="CD247" s="14">
        <v>0</v>
      </c>
      <c r="CE247" s="14">
        <v>0</v>
      </c>
      <c r="CF247" s="14">
        <f t="shared" si="124"/>
        <v>0</v>
      </c>
      <c r="CG247" s="14">
        <v>5</v>
      </c>
      <c r="CH247" s="14">
        <v>5</v>
      </c>
      <c r="CI247" s="14">
        <v>4</v>
      </c>
      <c r="CJ247" s="14">
        <v>4</v>
      </c>
      <c r="CK247" s="14">
        <f t="shared" si="125"/>
        <v>18</v>
      </c>
      <c r="CL247" s="14">
        <v>1</v>
      </c>
      <c r="CM247" s="14">
        <v>3</v>
      </c>
      <c r="CN247" s="14">
        <v>0</v>
      </c>
      <c r="CO247" s="14">
        <v>2</v>
      </c>
      <c r="CP247" s="14">
        <v>1</v>
      </c>
      <c r="CQ247" s="14">
        <v>2</v>
      </c>
      <c r="CR247" s="14">
        <v>2</v>
      </c>
      <c r="CS247" s="14">
        <v>2</v>
      </c>
      <c r="CT247" s="14">
        <v>70</v>
      </c>
      <c r="CU247" s="14">
        <v>1</v>
      </c>
      <c r="CV247" s="14">
        <v>1</v>
      </c>
      <c r="CW247" s="14">
        <v>1</v>
      </c>
      <c r="CX247" s="14">
        <v>1</v>
      </c>
      <c r="CY247" s="14">
        <v>1</v>
      </c>
      <c r="CZ247" s="14">
        <v>1</v>
      </c>
      <c r="DA247" s="14">
        <f t="shared" si="126"/>
        <v>6</v>
      </c>
      <c r="DB247" s="14">
        <v>1</v>
      </c>
      <c r="DC247" s="14">
        <v>1</v>
      </c>
      <c r="DD247" s="14">
        <v>1</v>
      </c>
      <c r="DE247" s="14">
        <v>1</v>
      </c>
      <c r="DF247" s="14">
        <v>1</v>
      </c>
      <c r="DG247" s="14">
        <v>1</v>
      </c>
      <c r="DH247" s="14">
        <f t="shared" si="127"/>
        <v>6</v>
      </c>
      <c r="DI247" s="14">
        <f t="shared" si="128"/>
        <v>0</v>
      </c>
      <c r="DJ247" s="14">
        <v>1</v>
      </c>
      <c r="DK247" s="14">
        <v>1</v>
      </c>
      <c r="DL247" s="14">
        <v>1</v>
      </c>
      <c r="DM247" s="14">
        <v>1</v>
      </c>
      <c r="DN247" s="14">
        <v>1</v>
      </c>
      <c r="DO247" s="14">
        <v>1</v>
      </c>
      <c r="DP247" s="14">
        <v>1</v>
      </c>
      <c r="DQ247" s="14">
        <v>1</v>
      </c>
      <c r="DR247" s="14">
        <f t="shared" si="129"/>
        <v>8</v>
      </c>
      <c r="DS247" s="14">
        <v>1</v>
      </c>
      <c r="DT247" s="14">
        <v>1</v>
      </c>
      <c r="DU247" s="14">
        <v>1</v>
      </c>
      <c r="DV247" s="14">
        <v>1</v>
      </c>
      <c r="DW247" s="14">
        <v>1</v>
      </c>
      <c r="DX247" s="14">
        <v>1</v>
      </c>
      <c r="DY247" s="14">
        <v>1</v>
      </c>
      <c r="DZ247" s="14">
        <v>1</v>
      </c>
      <c r="EA247" s="14">
        <f t="shared" si="130"/>
        <v>8</v>
      </c>
      <c r="EB247" s="14">
        <f t="shared" si="131"/>
        <v>0</v>
      </c>
      <c r="EC247" s="14">
        <v>0</v>
      </c>
      <c r="ED247" s="14">
        <v>0</v>
      </c>
      <c r="EE247" s="14">
        <f t="shared" si="132"/>
        <v>0</v>
      </c>
      <c r="EF247" s="14">
        <v>4</v>
      </c>
      <c r="EG247" s="14">
        <v>4</v>
      </c>
      <c r="EH247" s="14">
        <v>4</v>
      </c>
      <c r="EI247" s="14">
        <v>4</v>
      </c>
      <c r="EJ247" s="14">
        <f t="shared" si="133"/>
        <v>16</v>
      </c>
    </row>
    <row r="248" spans="1:250" s="14" customFormat="1">
      <c r="A248" s="14">
        <v>239</v>
      </c>
      <c r="B248" s="61">
        <v>2</v>
      </c>
      <c r="C248" s="60">
        <v>1</v>
      </c>
      <c r="D248" s="14">
        <v>1</v>
      </c>
      <c r="E248" s="14">
        <v>1</v>
      </c>
      <c r="F248" s="14" t="s">
        <v>3242</v>
      </c>
      <c r="G248" s="14" t="s">
        <v>1941</v>
      </c>
      <c r="H248" s="14" t="s">
        <v>2063</v>
      </c>
      <c r="I248" s="14" t="s">
        <v>2100</v>
      </c>
      <c r="J248" s="14" t="s">
        <v>1928</v>
      </c>
      <c r="K248" s="1" t="s">
        <v>3620</v>
      </c>
      <c r="L248" s="14">
        <v>6</v>
      </c>
      <c r="M248" s="14">
        <v>8</v>
      </c>
      <c r="N248" s="14">
        <v>20</v>
      </c>
      <c r="O248" s="14" t="s">
        <v>3621</v>
      </c>
      <c r="P248" s="14" t="s">
        <v>3622</v>
      </c>
      <c r="Q248" s="14" t="s">
        <v>3623</v>
      </c>
      <c r="R248" s="14" t="s">
        <v>3624</v>
      </c>
      <c r="S248" s="14" t="s">
        <v>3625</v>
      </c>
      <c r="T248" s="14" t="s">
        <v>3626</v>
      </c>
      <c r="U248" s="14" t="s">
        <v>3627</v>
      </c>
      <c r="V248" s="14" t="s">
        <v>3628</v>
      </c>
      <c r="W248" s="14" t="s">
        <v>3629</v>
      </c>
      <c r="X248" s="14" t="s">
        <v>3630</v>
      </c>
      <c r="Y248" s="14" t="s">
        <v>3631</v>
      </c>
      <c r="Z248" s="14" t="s">
        <v>3632</v>
      </c>
      <c r="AA248" s="14" t="s">
        <v>3633</v>
      </c>
      <c r="AB248" s="14" t="s">
        <v>3634</v>
      </c>
      <c r="AC248" s="14" t="s">
        <v>3635</v>
      </c>
      <c r="AD248" s="14" t="s">
        <v>2877</v>
      </c>
      <c r="AE248" s="14" t="s">
        <v>3636</v>
      </c>
      <c r="AF248" s="14" t="s">
        <v>2652</v>
      </c>
      <c r="AG248" s="14" t="s">
        <v>2816</v>
      </c>
      <c r="AH248" s="14" t="s">
        <v>2848</v>
      </c>
      <c r="AX248" s="14">
        <v>2</v>
      </c>
      <c r="AY248" s="14">
        <v>1</v>
      </c>
      <c r="AZ248" s="14">
        <v>2</v>
      </c>
      <c r="BA248" s="14">
        <v>8</v>
      </c>
      <c r="BC248" s="14">
        <v>76</v>
      </c>
      <c r="BD248" s="14">
        <v>0</v>
      </c>
      <c r="BE248" s="14">
        <v>1</v>
      </c>
      <c r="BF248" s="14">
        <v>1</v>
      </c>
      <c r="BG248" s="14">
        <v>2</v>
      </c>
      <c r="BH248" s="14">
        <v>157.5</v>
      </c>
      <c r="BI248" s="14">
        <v>35.67</v>
      </c>
      <c r="BJ248" s="14">
        <v>0</v>
      </c>
      <c r="BK248" s="14">
        <v>0</v>
      </c>
      <c r="BL248" s="14">
        <v>2</v>
      </c>
      <c r="BM248" s="14">
        <v>3</v>
      </c>
      <c r="BN248" s="14">
        <v>0</v>
      </c>
      <c r="BO248" s="14">
        <f t="shared" ref="BO248:BO253" si="134">IF(BC248&gt;=85,1,0)</f>
        <v>0</v>
      </c>
      <c r="BP248" s="14">
        <f t="shared" ref="BP248:BP253" si="135">IF(BD248=1,1,0)</f>
        <v>0</v>
      </c>
      <c r="BQ248" s="14">
        <v>1</v>
      </c>
      <c r="BR248" s="14">
        <v>0</v>
      </c>
      <c r="BS248" s="14">
        <v>1</v>
      </c>
      <c r="BT248" s="14">
        <v>1</v>
      </c>
      <c r="BU248" s="14">
        <v>1</v>
      </c>
      <c r="BV248" s="14">
        <f t="shared" si="108"/>
        <v>4</v>
      </c>
      <c r="BW248" s="14">
        <v>3</v>
      </c>
      <c r="BX248" s="14">
        <v>0</v>
      </c>
      <c r="BY248" s="14">
        <v>0</v>
      </c>
      <c r="BZ248" s="14">
        <v>0</v>
      </c>
      <c r="CA248" s="14">
        <v>0</v>
      </c>
      <c r="CB248" s="14">
        <v>0</v>
      </c>
      <c r="CC248" s="14">
        <v>0</v>
      </c>
      <c r="CD248" s="14">
        <v>0</v>
      </c>
      <c r="CE248" s="14">
        <v>0</v>
      </c>
      <c r="CF248" s="14">
        <f t="shared" si="124"/>
        <v>0</v>
      </c>
      <c r="CG248" s="14">
        <v>5</v>
      </c>
      <c r="CH248" s="14">
        <v>5</v>
      </c>
      <c r="CI248" s="14">
        <v>5</v>
      </c>
      <c r="CJ248" s="14">
        <v>5</v>
      </c>
      <c r="CK248" s="14">
        <f t="shared" si="125"/>
        <v>20</v>
      </c>
      <c r="CL248" s="14">
        <v>0</v>
      </c>
      <c r="CM248" s="14">
        <v>1</v>
      </c>
      <c r="CN248" s="14">
        <v>2</v>
      </c>
      <c r="CO248" s="14">
        <v>4</v>
      </c>
      <c r="CP248" s="14">
        <v>1</v>
      </c>
      <c r="CQ248" s="14">
        <v>1</v>
      </c>
      <c r="CR248" s="14">
        <v>3</v>
      </c>
      <c r="CS248" s="14">
        <v>2</v>
      </c>
      <c r="CT248" s="14">
        <v>70</v>
      </c>
      <c r="CU248" s="14">
        <v>1</v>
      </c>
      <c r="CV248" s="14">
        <v>1</v>
      </c>
      <c r="CW248" s="14">
        <v>1</v>
      </c>
      <c r="CX248" s="14">
        <v>1</v>
      </c>
      <c r="CY248" s="14">
        <v>1</v>
      </c>
      <c r="CZ248" s="14">
        <v>1</v>
      </c>
      <c r="DA248" s="14">
        <f t="shared" si="126"/>
        <v>6</v>
      </c>
      <c r="DB248" s="14">
        <v>1</v>
      </c>
      <c r="DC248" s="14">
        <v>1</v>
      </c>
      <c r="DD248" s="14">
        <v>1</v>
      </c>
      <c r="DE248" s="14">
        <v>1</v>
      </c>
      <c r="DF248" s="14">
        <v>1</v>
      </c>
      <c r="DG248" s="14">
        <v>1</v>
      </c>
      <c r="DH248" s="14">
        <f t="shared" si="127"/>
        <v>6</v>
      </c>
      <c r="DI248" s="14">
        <f t="shared" si="128"/>
        <v>0</v>
      </c>
      <c r="DJ248" s="14">
        <v>1</v>
      </c>
      <c r="DK248" s="14">
        <v>1</v>
      </c>
      <c r="DL248" s="14">
        <v>1</v>
      </c>
      <c r="DM248" s="14">
        <v>1</v>
      </c>
      <c r="DN248" s="14">
        <v>1</v>
      </c>
      <c r="DO248" s="14">
        <v>1</v>
      </c>
      <c r="DP248" s="14">
        <v>1</v>
      </c>
      <c r="DQ248" s="14">
        <v>1</v>
      </c>
      <c r="DR248" s="14">
        <f t="shared" si="129"/>
        <v>8</v>
      </c>
      <c r="DS248" s="14">
        <v>1</v>
      </c>
      <c r="DT248" s="14">
        <v>1</v>
      </c>
      <c r="DU248" s="14">
        <v>1</v>
      </c>
      <c r="DV248" s="14">
        <v>1</v>
      </c>
      <c r="DW248" s="14">
        <v>1</v>
      </c>
      <c r="DX248" s="14">
        <v>1</v>
      </c>
      <c r="DY248" s="14">
        <v>1</v>
      </c>
      <c r="DZ248" s="14">
        <v>1</v>
      </c>
      <c r="EA248" s="14">
        <f t="shared" si="130"/>
        <v>8</v>
      </c>
      <c r="EB248" s="14">
        <f t="shared" si="131"/>
        <v>0</v>
      </c>
      <c r="EC248" s="14">
        <v>0</v>
      </c>
      <c r="ED248" s="14">
        <v>1</v>
      </c>
      <c r="EE248" s="14">
        <f t="shared" si="132"/>
        <v>1</v>
      </c>
      <c r="EF248" s="14">
        <v>5</v>
      </c>
      <c r="EG248" s="14">
        <v>5</v>
      </c>
      <c r="EH248" s="14">
        <v>5</v>
      </c>
      <c r="EI248" s="14">
        <v>5</v>
      </c>
      <c r="EJ248" s="14">
        <f t="shared" si="133"/>
        <v>20</v>
      </c>
    </row>
    <row r="249" spans="1:250" s="14" customFormat="1">
      <c r="A249" s="14">
        <v>240</v>
      </c>
      <c r="B249" s="61">
        <v>2</v>
      </c>
      <c r="C249" s="60">
        <v>1</v>
      </c>
      <c r="D249" s="14">
        <v>3</v>
      </c>
      <c r="E249" s="14">
        <v>1</v>
      </c>
      <c r="F249" s="14" t="s">
        <v>1955</v>
      </c>
      <c r="G249" s="14" t="s">
        <v>1928</v>
      </c>
      <c r="K249" s="1" t="s">
        <v>3858</v>
      </c>
      <c r="L249" s="14">
        <v>2</v>
      </c>
      <c r="M249" s="14">
        <v>9</v>
      </c>
      <c r="N249" s="14">
        <v>6</v>
      </c>
      <c r="O249" s="14" t="s">
        <v>3859</v>
      </c>
      <c r="P249" s="14" t="s">
        <v>2335</v>
      </c>
      <c r="Q249" s="14" t="s">
        <v>2725</v>
      </c>
      <c r="R249" s="14" t="s">
        <v>2492</v>
      </c>
      <c r="S249" s="14" t="s">
        <v>2331</v>
      </c>
      <c r="T249" s="14" t="s">
        <v>3860</v>
      </c>
      <c r="AX249" s="14">
        <v>1</v>
      </c>
      <c r="AZ249" s="14">
        <v>2</v>
      </c>
      <c r="BA249" s="14">
        <v>3</v>
      </c>
      <c r="BC249" s="14">
        <v>85</v>
      </c>
      <c r="BD249" s="14">
        <v>1</v>
      </c>
      <c r="BE249" s="14">
        <v>1</v>
      </c>
      <c r="BF249" s="14">
        <v>1</v>
      </c>
      <c r="BG249" s="14">
        <v>2</v>
      </c>
      <c r="BH249" s="14">
        <v>172.7</v>
      </c>
      <c r="BI249" s="14">
        <v>22.87</v>
      </c>
      <c r="BJ249" s="14">
        <v>0</v>
      </c>
      <c r="BK249" s="14">
        <v>0</v>
      </c>
      <c r="BL249" s="14">
        <v>5</v>
      </c>
      <c r="BM249" s="14">
        <v>3</v>
      </c>
      <c r="BN249" s="14">
        <v>0</v>
      </c>
      <c r="BO249" s="14">
        <f t="shared" si="134"/>
        <v>1</v>
      </c>
      <c r="BP249" s="14">
        <f t="shared" si="135"/>
        <v>1</v>
      </c>
      <c r="BQ249" s="14">
        <v>1</v>
      </c>
      <c r="BR249" s="14">
        <v>0</v>
      </c>
      <c r="BS249" s="14">
        <v>0</v>
      </c>
      <c r="BT249" s="14">
        <v>1</v>
      </c>
      <c r="BU249" s="14">
        <v>0</v>
      </c>
      <c r="BV249" s="14">
        <f t="shared" si="108"/>
        <v>4</v>
      </c>
      <c r="BW249" s="14">
        <v>3</v>
      </c>
      <c r="BX249" s="14">
        <v>0</v>
      </c>
      <c r="BY249" s="14">
        <v>0</v>
      </c>
      <c r="BZ249" s="14">
        <v>0</v>
      </c>
      <c r="CA249" s="14">
        <v>0</v>
      </c>
      <c r="CB249" s="14">
        <v>0</v>
      </c>
      <c r="CC249" s="14">
        <v>0</v>
      </c>
      <c r="CD249" s="14">
        <v>0</v>
      </c>
      <c r="CE249" s="14">
        <v>0</v>
      </c>
      <c r="CF249" s="14">
        <f t="shared" si="124"/>
        <v>0</v>
      </c>
      <c r="CG249" s="14">
        <v>5</v>
      </c>
      <c r="CH249" s="14">
        <v>5</v>
      </c>
      <c r="CI249" s="14">
        <v>5</v>
      </c>
      <c r="CJ249" s="14">
        <v>5</v>
      </c>
      <c r="CK249" s="14">
        <f t="shared" si="125"/>
        <v>20</v>
      </c>
      <c r="CL249" s="14">
        <v>0</v>
      </c>
      <c r="CM249" s="14">
        <v>1</v>
      </c>
      <c r="CN249" s="14">
        <v>2</v>
      </c>
      <c r="CO249" s="14">
        <v>1</v>
      </c>
      <c r="CP249" s="14">
        <v>1</v>
      </c>
      <c r="CQ249" s="14">
        <v>1</v>
      </c>
      <c r="CR249" s="14">
        <v>1</v>
      </c>
      <c r="CS249" s="14">
        <v>1</v>
      </c>
      <c r="CT249" s="14">
        <v>76</v>
      </c>
      <c r="CU249" s="14">
        <v>1</v>
      </c>
      <c r="CV249" s="14">
        <v>1</v>
      </c>
      <c r="CW249" s="14">
        <v>1</v>
      </c>
      <c r="CX249" s="14">
        <v>1</v>
      </c>
      <c r="CY249" s="14">
        <v>1</v>
      </c>
      <c r="CZ249" s="14">
        <v>1</v>
      </c>
      <c r="DA249" s="14">
        <f t="shared" si="126"/>
        <v>6</v>
      </c>
      <c r="DB249" s="14">
        <v>1</v>
      </c>
      <c r="DC249" s="14">
        <v>1</v>
      </c>
      <c r="DD249" s="14">
        <v>1</v>
      </c>
      <c r="DE249" s="14">
        <v>1</v>
      </c>
      <c r="DF249" s="14">
        <v>1</v>
      </c>
      <c r="DG249" s="14">
        <v>1</v>
      </c>
      <c r="DH249" s="14">
        <f t="shared" si="127"/>
        <v>6</v>
      </c>
      <c r="DI249" s="14">
        <f t="shared" si="128"/>
        <v>0</v>
      </c>
      <c r="DJ249" s="14">
        <v>1</v>
      </c>
      <c r="DK249" s="14">
        <v>1</v>
      </c>
      <c r="DL249" s="14">
        <v>1</v>
      </c>
      <c r="DM249" s="14">
        <v>1</v>
      </c>
      <c r="DN249" s="14">
        <v>1</v>
      </c>
      <c r="DO249" s="14">
        <v>1</v>
      </c>
      <c r="DP249" s="14">
        <v>0</v>
      </c>
      <c r="DQ249" s="14">
        <v>1</v>
      </c>
      <c r="DR249" s="14">
        <f t="shared" si="129"/>
        <v>7</v>
      </c>
      <c r="DS249" s="14">
        <v>1</v>
      </c>
      <c r="DT249" s="14">
        <v>1</v>
      </c>
      <c r="DU249" s="14">
        <v>1</v>
      </c>
      <c r="DV249" s="14">
        <v>1</v>
      </c>
      <c r="DW249" s="14">
        <v>1</v>
      </c>
      <c r="DX249" s="14">
        <v>1</v>
      </c>
      <c r="DY249" s="14">
        <v>0</v>
      </c>
      <c r="DZ249" s="14">
        <v>1</v>
      </c>
      <c r="EA249" s="14">
        <f t="shared" si="130"/>
        <v>7</v>
      </c>
      <c r="EB249" s="14">
        <f t="shared" si="131"/>
        <v>0</v>
      </c>
      <c r="EC249" s="14">
        <v>0</v>
      </c>
      <c r="ED249" s="14">
        <v>0</v>
      </c>
      <c r="EE249" s="14">
        <f t="shared" si="132"/>
        <v>0</v>
      </c>
      <c r="EF249" s="14">
        <v>5</v>
      </c>
      <c r="EG249" s="14">
        <v>5</v>
      </c>
      <c r="EH249" s="14">
        <v>5</v>
      </c>
      <c r="EI249" s="14">
        <v>5</v>
      </c>
      <c r="EJ249" s="14">
        <f t="shared" si="133"/>
        <v>20</v>
      </c>
    </row>
    <row r="250" spans="1:250" s="14" customFormat="1">
      <c r="A250" s="14">
        <v>241</v>
      </c>
      <c r="B250" s="61">
        <v>2</v>
      </c>
      <c r="C250" s="60">
        <v>1</v>
      </c>
      <c r="D250" s="14">
        <v>1</v>
      </c>
      <c r="E250" s="14">
        <v>1</v>
      </c>
      <c r="K250" s="1" t="s">
        <v>4449</v>
      </c>
      <c r="L250" s="14">
        <v>0</v>
      </c>
      <c r="M250" s="14">
        <v>2</v>
      </c>
      <c r="N250" s="14">
        <v>6</v>
      </c>
      <c r="O250" s="14" t="s">
        <v>2881</v>
      </c>
      <c r="P250" s="14" t="s">
        <v>3793</v>
      </c>
      <c r="Q250" s="14" t="s">
        <v>4450</v>
      </c>
      <c r="R250" s="14" t="s">
        <v>3940</v>
      </c>
      <c r="S250" s="14" t="s">
        <v>4451</v>
      </c>
      <c r="T250" s="14" t="s">
        <v>4452</v>
      </c>
      <c r="AX250" s="14">
        <v>2</v>
      </c>
      <c r="AY250" s="14">
        <v>1</v>
      </c>
      <c r="AZ250" s="14">
        <v>2</v>
      </c>
      <c r="BA250" s="14">
        <v>3</v>
      </c>
      <c r="BC250" s="14">
        <v>44</v>
      </c>
      <c r="BD250" s="14">
        <v>1</v>
      </c>
      <c r="BE250" s="14">
        <v>2</v>
      </c>
      <c r="BF250" s="14">
        <v>1</v>
      </c>
      <c r="BG250" s="14">
        <v>4</v>
      </c>
      <c r="BH250" s="14">
        <v>182.9</v>
      </c>
      <c r="BI250" s="14">
        <v>30.52</v>
      </c>
      <c r="BJ250" s="14">
        <v>2</v>
      </c>
      <c r="BK250" s="14">
        <v>0</v>
      </c>
      <c r="BL250" s="14">
        <v>2</v>
      </c>
      <c r="BM250" s="14">
        <v>2</v>
      </c>
      <c r="BN250" s="14">
        <v>1</v>
      </c>
      <c r="BO250" s="14">
        <f t="shared" si="134"/>
        <v>0</v>
      </c>
      <c r="BP250" s="14">
        <f t="shared" si="135"/>
        <v>1</v>
      </c>
      <c r="BQ250" s="14">
        <v>1</v>
      </c>
      <c r="BR250" s="14">
        <v>1</v>
      </c>
      <c r="BS250" s="14">
        <v>0</v>
      </c>
      <c r="BT250" s="14">
        <v>1</v>
      </c>
      <c r="BU250" s="14">
        <v>1</v>
      </c>
      <c r="BV250" s="14">
        <f t="shared" si="108"/>
        <v>5</v>
      </c>
      <c r="BW250" s="14">
        <v>3</v>
      </c>
      <c r="BX250" s="14">
        <v>0</v>
      </c>
      <c r="BY250" s="14">
        <v>0</v>
      </c>
      <c r="BZ250" s="14">
        <v>0</v>
      </c>
      <c r="CA250" s="14">
        <v>0</v>
      </c>
      <c r="CB250" s="14">
        <v>0</v>
      </c>
      <c r="CC250" s="14">
        <v>0</v>
      </c>
      <c r="CD250" s="14">
        <v>0</v>
      </c>
      <c r="CE250" s="14">
        <v>0</v>
      </c>
      <c r="CF250" s="14">
        <f t="shared" si="124"/>
        <v>0</v>
      </c>
      <c r="CG250" s="14">
        <v>5</v>
      </c>
      <c r="CH250" s="14">
        <v>4</v>
      </c>
      <c r="CI250" s="14">
        <v>5</v>
      </c>
      <c r="CJ250" s="14">
        <v>3</v>
      </c>
      <c r="CK250" s="14">
        <f t="shared" si="125"/>
        <v>17</v>
      </c>
      <c r="CL250" s="14">
        <v>1</v>
      </c>
      <c r="CM250" s="14">
        <v>5</v>
      </c>
      <c r="CN250" s="14">
        <v>1</v>
      </c>
      <c r="CO250" s="14">
        <v>5</v>
      </c>
      <c r="CP250" s="14">
        <v>3</v>
      </c>
      <c r="CQ250" s="14">
        <v>3</v>
      </c>
      <c r="CR250" s="14">
        <v>3</v>
      </c>
      <c r="CS250" s="14">
        <v>2</v>
      </c>
      <c r="CT250" s="14">
        <v>70</v>
      </c>
      <c r="CU250" s="14">
        <v>0</v>
      </c>
      <c r="CV250" s="14">
        <v>0</v>
      </c>
      <c r="CW250" s="14">
        <v>0</v>
      </c>
      <c r="CX250" s="14">
        <v>0</v>
      </c>
      <c r="CY250" s="14">
        <v>1</v>
      </c>
      <c r="CZ250" s="14">
        <v>1</v>
      </c>
      <c r="DA250" s="14">
        <f t="shared" si="126"/>
        <v>2</v>
      </c>
      <c r="DB250" s="14">
        <v>0</v>
      </c>
      <c r="DC250" s="14">
        <v>0</v>
      </c>
      <c r="DD250" s="14">
        <v>0</v>
      </c>
      <c r="DE250" s="14">
        <v>0</v>
      </c>
      <c r="DF250" s="14">
        <v>1</v>
      </c>
      <c r="DG250" s="14">
        <v>1</v>
      </c>
      <c r="DH250" s="14">
        <f t="shared" si="127"/>
        <v>2</v>
      </c>
      <c r="DI250" s="14">
        <f t="shared" si="128"/>
        <v>0</v>
      </c>
      <c r="DJ250" s="14">
        <v>1</v>
      </c>
      <c r="DK250" s="14">
        <v>0</v>
      </c>
      <c r="DL250" s="14">
        <v>0</v>
      </c>
      <c r="DM250" s="14">
        <v>0</v>
      </c>
      <c r="DN250" s="14">
        <v>0</v>
      </c>
      <c r="DO250" s="14">
        <v>0</v>
      </c>
      <c r="DP250" s="14">
        <v>0</v>
      </c>
      <c r="DQ250" s="14">
        <v>1</v>
      </c>
      <c r="DR250" s="14">
        <f t="shared" si="129"/>
        <v>2</v>
      </c>
      <c r="DS250" s="14">
        <v>1</v>
      </c>
      <c r="DT250" s="14">
        <v>0</v>
      </c>
      <c r="DU250" s="14">
        <v>0</v>
      </c>
      <c r="DV250" s="14">
        <v>0</v>
      </c>
      <c r="DW250" s="14">
        <v>0</v>
      </c>
      <c r="DX250" s="14">
        <v>0</v>
      </c>
      <c r="DY250" s="14">
        <v>0</v>
      </c>
      <c r="DZ250" s="14">
        <v>1</v>
      </c>
      <c r="EA250" s="14">
        <f t="shared" si="130"/>
        <v>2</v>
      </c>
      <c r="EB250" s="14">
        <f t="shared" si="131"/>
        <v>0</v>
      </c>
      <c r="EC250" s="14">
        <v>1</v>
      </c>
      <c r="ED250" s="14">
        <v>1</v>
      </c>
      <c r="EE250" s="14">
        <f t="shared" si="132"/>
        <v>2</v>
      </c>
      <c r="EF250" s="14">
        <v>5</v>
      </c>
      <c r="EG250" s="14">
        <v>5</v>
      </c>
      <c r="EH250" s="14">
        <v>5</v>
      </c>
      <c r="EI250" s="14">
        <v>5</v>
      </c>
      <c r="EJ250" s="14">
        <f t="shared" si="133"/>
        <v>20</v>
      </c>
    </row>
    <row r="251" spans="1:250" s="14" customFormat="1">
      <c r="A251" s="14">
        <v>242</v>
      </c>
      <c r="B251" s="14">
        <v>1</v>
      </c>
      <c r="C251" s="60">
        <v>2</v>
      </c>
      <c r="D251" s="14">
        <v>1</v>
      </c>
      <c r="E251" s="14">
        <v>1</v>
      </c>
      <c r="F251" s="14" t="s">
        <v>2063</v>
      </c>
      <c r="G251" s="14" t="s">
        <v>1928</v>
      </c>
      <c r="H251" s="14" t="s">
        <v>2670</v>
      </c>
      <c r="K251" s="1" t="s">
        <v>3516</v>
      </c>
      <c r="L251" s="14">
        <v>3</v>
      </c>
      <c r="M251" s="14">
        <v>11</v>
      </c>
      <c r="N251" s="14">
        <v>15</v>
      </c>
      <c r="O251" s="14" t="s">
        <v>2457</v>
      </c>
      <c r="P251" s="14" t="s">
        <v>2458</v>
      </c>
      <c r="Q251" s="14" t="s">
        <v>2745</v>
      </c>
      <c r="R251" s="14" t="s">
        <v>2351</v>
      </c>
      <c r="S251" s="14" t="s">
        <v>3517</v>
      </c>
      <c r="T251" s="14" t="s">
        <v>3518</v>
      </c>
      <c r="U251" s="14" t="s">
        <v>2734</v>
      </c>
      <c r="V251" s="14" t="s">
        <v>3519</v>
      </c>
      <c r="W251" s="14" t="s">
        <v>2638</v>
      </c>
      <c r="X251" s="14" t="s">
        <v>3520</v>
      </c>
      <c r="Y251" s="14" t="s">
        <v>3306</v>
      </c>
      <c r="Z251" s="14" t="s">
        <v>3521</v>
      </c>
      <c r="AA251" s="14" t="s">
        <v>2652</v>
      </c>
      <c r="AB251" s="14" t="s">
        <v>3522</v>
      </c>
      <c r="AC251" s="14" t="s">
        <v>3523</v>
      </c>
      <c r="AX251" s="14">
        <v>2</v>
      </c>
      <c r="AY251" s="14">
        <v>0</v>
      </c>
      <c r="AZ251" s="14">
        <v>2</v>
      </c>
      <c r="BA251" s="14">
        <v>5</v>
      </c>
      <c r="BC251" s="14">
        <v>76</v>
      </c>
      <c r="BD251" s="14">
        <v>0</v>
      </c>
      <c r="BE251" s="14">
        <v>3</v>
      </c>
      <c r="BF251" s="14">
        <v>2</v>
      </c>
      <c r="BG251" s="14">
        <v>2</v>
      </c>
      <c r="BH251" s="14">
        <v>162.6</v>
      </c>
      <c r="BI251" s="14">
        <v>25.4</v>
      </c>
      <c r="BJ251" s="14">
        <v>0</v>
      </c>
      <c r="BK251" s="14">
        <v>1</v>
      </c>
      <c r="BL251" s="14">
        <v>1</v>
      </c>
      <c r="BM251" s="14">
        <v>3</v>
      </c>
      <c r="BN251" s="14">
        <v>1</v>
      </c>
      <c r="BO251" s="14">
        <f t="shared" si="134"/>
        <v>0</v>
      </c>
      <c r="BP251" s="14">
        <f t="shared" si="135"/>
        <v>0</v>
      </c>
      <c r="BQ251" s="14">
        <v>1</v>
      </c>
      <c r="BR251" s="14">
        <v>1</v>
      </c>
      <c r="BS251" s="14">
        <v>1</v>
      </c>
      <c r="BT251" s="14">
        <v>1</v>
      </c>
      <c r="BU251" s="14">
        <v>0</v>
      </c>
      <c r="BV251" s="14">
        <f t="shared" si="108"/>
        <v>4</v>
      </c>
      <c r="BW251" s="14">
        <v>4</v>
      </c>
      <c r="BX251" s="14">
        <v>0</v>
      </c>
      <c r="BY251" s="14">
        <v>1</v>
      </c>
      <c r="BZ251" s="14">
        <v>0</v>
      </c>
      <c r="CA251" s="14">
        <v>0</v>
      </c>
      <c r="CB251" s="14">
        <v>0</v>
      </c>
      <c r="CC251" s="14">
        <v>0</v>
      </c>
      <c r="CD251" s="14">
        <v>0</v>
      </c>
      <c r="CE251" s="14">
        <v>0</v>
      </c>
      <c r="CF251" s="14">
        <f t="shared" si="124"/>
        <v>1</v>
      </c>
      <c r="CG251" s="14">
        <v>4</v>
      </c>
      <c r="CH251" s="14">
        <v>3</v>
      </c>
      <c r="CI251" s="14">
        <v>2</v>
      </c>
      <c r="CJ251" s="14">
        <v>2</v>
      </c>
      <c r="CK251" s="14">
        <f t="shared" si="125"/>
        <v>11</v>
      </c>
      <c r="CL251" s="14">
        <v>0</v>
      </c>
      <c r="CM251" s="14">
        <v>4</v>
      </c>
      <c r="CN251" s="14">
        <v>1</v>
      </c>
      <c r="CO251" s="14">
        <v>2</v>
      </c>
      <c r="CP251" s="14">
        <v>1</v>
      </c>
      <c r="CQ251" s="14">
        <v>1</v>
      </c>
      <c r="CR251" s="14">
        <v>1</v>
      </c>
      <c r="CS251" s="14">
        <v>1</v>
      </c>
      <c r="CT251" s="14">
        <v>20</v>
      </c>
      <c r="CU251" s="14">
        <v>1</v>
      </c>
      <c r="CV251" s="14">
        <v>1</v>
      </c>
      <c r="CW251" s="14">
        <v>1</v>
      </c>
      <c r="CX251" s="14">
        <v>1</v>
      </c>
      <c r="CY251" s="14">
        <v>1</v>
      </c>
      <c r="CZ251" s="14">
        <v>1</v>
      </c>
      <c r="DA251" s="14">
        <f t="shared" si="126"/>
        <v>6</v>
      </c>
      <c r="DB251" s="14">
        <v>1</v>
      </c>
      <c r="DC251" s="14">
        <v>1</v>
      </c>
      <c r="DD251" s="14">
        <v>1</v>
      </c>
      <c r="DE251" s="14">
        <v>1</v>
      </c>
      <c r="DF251" s="14">
        <v>1</v>
      </c>
      <c r="DG251" s="14">
        <v>1</v>
      </c>
      <c r="DH251" s="14">
        <f t="shared" si="127"/>
        <v>6</v>
      </c>
      <c r="DI251" s="14">
        <f t="shared" si="128"/>
        <v>0</v>
      </c>
      <c r="DJ251" s="14">
        <v>1</v>
      </c>
      <c r="DK251" s="14">
        <v>0</v>
      </c>
      <c r="DL251" s="14">
        <v>0</v>
      </c>
      <c r="DM251" s="14">
        <v>0</v>
      </c>
      <c r="DN251" s="14">
        <v>0</v>
      </c>
      <c r="DO251" s="14">
        <v>0</v>
      </c>
      <c r="DP251" s="14">
        <v>0</v>
      </c>
      <c r="DQ251" s="14">
        <v>0</v>
      </c>
      <c r="DR251" s="14">
        <f t="shared" si="129"/>
        <v>1</v>
      </c>
      <c r="DS251" s="14">
        <v>1</v>
      </c>
      <c r="DT251" s="14">
        <v>0</v>
      </c>
      <c r="DU251" s="14">
        <v>0</v>
      </c>
      <c r="DV251" s="14">
        <v>0</v>
      </c>
      <c r="DW251" s="14">
        <v>0</v>
      </c>
      <c r="DX251" s="14">
        <v>0</v>
      </c>
      <c r="DY251" s="14">
        <v>0</v>
      </c>
      <c r="DZ251" s="14">
        <v>0</v>
      </c>
      <c r="EA251" s="14">
        <f t="shared" si="130"/>
        <v>1</v>
      </c>
      <c r="EB251" s="14">
        <f t="shared" si="131"/>
        <v>0</v>
      </c>
      <c r="EC251" s="14">
        <v>0</v>
      </c>
      <c r="ED251" s="14">
        <v>1</v>
      </c>
      <c r="EE251" s="14">
        <f t="shared" si="132"/>
        <v>1</v>
      </c>
      <c r="EF251" s="14">
        <v>4</v>
      </c>
      <c r="EG251" s="14">
        <v>4</v>
      </c>
      <c r="EH251" s="14">
        <v>4</v>
      </c>
      <c r="EI251" s="14">
        <v>4</v>
      </c>
      <c r="EJ251" s="14">
        <f t="shared" si="133"/>
        <v>16</v>
      </c>
    </row>
    <row r="252" spans="1:250" s="14" customFormat="1">
      <c r="A252" s="14">
        <v>243</v>
      </c>
      <c r="B252" s="61">
        <v>2</v>
      </c>
      <c r="C252" s="60">
        <v>1</v>
      </c>
      <c r="D252" s="14">
        <v>1</v>
      </c>
      <c r="E252" s="14">
        <v>1</v>
      </c>
      <c r="F252" s="14" t="s">
        <v>3965</v>
      </c>
      <c r="K252" s="1" t="s">
        <v>3966</v>
      </c>
      <c r="L252" s="14">
        <v>1</v>
      </c>
      <c r="M252" s="14">
        <v>4</v>
      </c>
      <c r="N252" s="14">
        <v>6</v>
      </c>
      <c r="O252" s="14" t="s">
        <v>2832</v>
      </c>
      <c r="P252" s="14" t="s">
        <v>3967</v>
      </c>
      <c r="Q252" s="14" t="s">
        <v>3968</v>
      </c>
      <c r="R252" s="14" t="s">
        <v>2928</v>
      </c>
      <c r="S252" s="14" t="s">
        <v>3969</v>
      </c>
      <c r="T252" s="14" t="s">
        <v>2357</v>
      </c>
      <c r="AX252" s="14">
        <v>2</v>
      </c>
      <c r="AY252" s="14">
        <v>1</v>
      </c>
      <c r="AZ252" s="14">
        <v>2</v>
      </c>
      <c r="BA252" s="14">
        <v>1</v>
      </c>
      <c r="BC252" s="14">
        <v>35</v>
      </c>
      <c r="BD252" s="14">
        <v>0</v>
      </c>
      <c r="BE252" s="14">
        <v>3</v>
      </c>
      <c r="BF252" s="14">
        <v>1</v>
      </c>
      <c r="BG252" s="14">
        <v>4</v>
      </c>
      <c r="BH252" s="14">
        <v>149.9</v>
      </c>
      <c r="BI252" s="14">
        <v>22.22</v>
      </c>
      <c r="BJ252" s="14">
        <v>1</v>
      </c>
      <c r="BK252" s="14">
        <v>0</v>
      </c>
      <c r="BL252" s="14">
        <v>4</v>
      </c>
      <c r="BM252" s="14">
        <v>1</v>
      </c>
      <c r="BN252" s="14">
        <v>0</v>
      </c>
      <c r="BO252" s="14">
        <f t="shared" si="134"/>
        <v>0</v>
      </c>
      <c r="BP252" s="14">
        <f t="shared" si="135"/>
        <v>0</v>
      </c>
      <c r="BQ252" s="14">
        <v>0</v>
      </c>
      <c r="BR252" s="14">
        <v>0</v>
      </c>
      <c r="BS252" s="14">
        <v>0</v>
      </c>
      <c r="BT252" s="14">
        <v>1</v>
      </c>
      <c r="BU252" s="14">
        <v>0</v>
      </c>
      <c r="BV252" s="14">
        <f t="shared" si="108"/>
        <v>1</v>
      </c>
      <c r="BW252" s="14">
        <v>5</v>
      </c>
      <c r="BX252" s="14">
        <v>1</v>
      </c>
      <c r="BY252" s="14">
        <v>0</v>
      </c>
      <c r="BZ252" s="14">
        <v>0</v>
      </c>
      <c r="CA252" s="14">
        <v>0</v>
      </c>
      <c r="CB252" s="14">
        <v>0</v>
      </c>
      <c r="CC252" s="14">
        <v>0</v>
      </c>
      <c r="CD252" s="14">
        <v>0</v>
      </c>
      <c r="CE252" s="14">
        <v>0</v>
      </c>
      <c r="CF252" s="14">
        <f t="shared" si="124"/>
        <v>1</v>
      </c>
      <c r="CG252" s="14">
        <v>5</v>
      </c>
      <c r="CH252" s="14">
        <v>5</v>
      </c>
      <c r="CI252" s="14">
        <v>5</v>
      </c>
      <c r="CJ252" s="14">
        <v>5</v>
      </c>
      <c r="CK252" s="14">
        <f t="shared" si="125"/>
        <v>20</v>
      </c>
      <c r="CL252" s="14">
        <v>0</v>
      </c>
      <c r="CM252" s="14">
        <v>1</v>
      </c>
      <c r="CN252" s="14">
        <v>2</v>
      </c>
      <c r="CO252" s="14">
        <v>2</v>
      </c>
      <c r="CP252" s="14">
        <v>1</v>
      </c>
      <c r="CQ252" s="14">
        <v>5</v>
      </c>
      <c r="CR252" s="14">
        <v>4</v>
      </c>
      <c r="CS252" s="14">
        <v>3</v>
      </c>
      <c r="CT252" s="14">
        <v>10</v>
      </c>
      <c r="CU252" s="14">
        <v>1</v>
      </c>
      <c r="CV252" s="14">
        <v>1</v>
      </c>
      <c r="CW252" s="14">
        <v>1</v>
      </c>
      <c r="CX252" s="14">
        <v>1</v>
      </c>
      <c r="CY252" s="14">
        <v>1</v>
      </c>
      <c r="CZ252" s="14">
        <v>1</v>
      </c>
      <c r="DA252" s="14">
        <f t="shared" si="126"/>
        <v>6</v>
      </c>
      <c r="DB252" s="14">
        <v>1</v>
      </c>
      <c r="DC252" s="14">
        <v>1</v>
      </c>
      <c r="DD252" s="14">
        <v>1</v>
      </c>
      <c r="DE252" s="14">
        <v>1</v>
      </c>
      <c r="DF252" s="14">
        <v>1</v>
      </c>
      <c r="DG252" s="14">
        <v>1</v>
      </c>
      <c r="DH252" s="14">
        <f t="shared" si="127"/>
        <v>6</v>
      </c>
      <c r="DI252" s="14">
        <f t="shared" si="128"/>
        <v>0</v>
      </c>
      <c r="DJ252" s="14">
        <v>1</v>
      </c>
      <c r="DK252" s="14">
        <v>1</v>
      </c>
      <c r="DL252" s="14">
        <v>1</v>
      </c>
      <c r="DM252" s="14">
        <v>1</v>
      </c>
      <c r="DN252" s="14">
        <v>1</v>
      </c>
      <c r="DO252" s="14">
        <v>1</v>
      </c>
      <c r="DP252" s="14">
        <v>1</v>
      </c>
      <c r="DQ252" s="14">
        <v>1</v>
      </c>
      <c r="DR252" s="14">
        <f t="shared" si="129"/>
        <v>8</v>
      </c>
      <c r="DS252" s="14">
        <v>1</v>
      </c>
      <c r="DT252" s="14">
        <v>0</v>
      </c>
      <c r="DU252" s="14">
        <v>0</v>
      </c>
      <c r="DV252" s="14">
        <v>0</v>
      </c>
      <c r="DW252" s="14">
        <v>0</v>
      </c>
      <c r="DX252" s="14">
        <v>0</v>
      </c>
      <c r="DY252" s="14">
        <v>0</v>
      </c>
      <c r="DZ252" s="14">
        <v>0</v>
      </c>
      <c r="EA252" s="14">
        <f t="shared" si="130"/>
        <v>1</v>
      </c>
      <c r="EB252" s="14">
        <f t="shared" si="131"/>
        <v>-7</v>
      </c>
      <c r="EC252" s="14">
        <v>0</v>
      </c>
      <c r="ED252" s="14">
        <v>0</v>
      </c>
      <c r="EE252" s="14">
        <f t="shared" si="132"/>
        <v>0</v>
      </c>
      <c r="EF252" s="14">
        <v>5</v>
      </c>
      <c r="EG252" s="14">
        <v>5</v>
      </c>
      <c r="EH252" s="14">
        <v>5</v>
      </c>
      <c r="EI252" s="14">
        <v>5</v>
      </c>
      <c r="EJ252" s="14">
        <f t="shared" si="133"/>
        <v>20</v>
      </c>
    </row>
    <row r="253" spans="1:250" s="14" customFormat="1">
      <c r="A253" s="14">
        <v>244</v>
      </c>
      <c r="B253" s="61">
        <v>2</v>
      </c>
      <c r="C253" s="60">
        <v>1</v>
      </c>
      <c r="D253" s="14">
        <v>1</v>
      </c>
      <c r="E253" s="14">
        <v>1</v>
      </c>
      <c r="K253" s="1"/>
      <c r="L253" s="14">
        <v>0</v>
      </c>
      <c r="M253" s="14">
        <v>0</v>
      </c>
      <c r="N253" s="14">
        <v>1</v>
      </c>
      <c r="O253" s="14" t="s">
        <v>3654</v>
      </c>
      <c r="AX253" s="14">
        <v>2</v>
      </c>
      <c r="AY253" s="14">
        <v>1</v>
      </c>
      <c r="BA253" s="14">
        <v>0</v>
      </c>
      <c r="BC253" s="14">
        <v>51</v>
      </c>
      <c r="BD253" s="14">
        <v>1</v>
      </c>
      <c r="BE253" s="14">
        <v>1</v>
      </c>
      <c r="BF253" s="14">
        <v>1</v>
      </c>
      <c r="BG253" s="14">
        <v>1</v>
      </c>
      <c r="BH253" s="14">
        <v>172.7</v>
      </c>
      <c r="BI253" s="14">
        <v>22.2</v>
      </c>
      <c r="BJ253" s="14">
        <v>0</v>
      </c>
      <c r="BK253" s="14">
        <v>0</v>
      </c>
      <c r="BL253" s="14">
        <v>4</v>
      </c>
      <c r="BM253" s="14">
        <v>1</v>
      </c>
      <c r="BN253" s="14">
        <v>0</v>
      </c>
      <c r="BO253" s="14">
        <f t="shared" si="134"/>
        <v>0</v>
      </c>
      <c r="BP253" s="14">
        <f t="shared" si="135"/>
        <v>1</v>
      </c>
      <c r="BQ253" s="14">
        <v>0</v>
      </c>
      <c r="BR253" s="14">
        <v>0</v>
      </c>
      <c r="BS253" s="14">
        <v>0</v>
      </c>
      <c r="BT253" s="14">
        <v>1</v>
      </c>
      <c r="BU253" s="14">
        <v>0</v>
      </c>
      <c r="BV253" s="14">
        <f t="shared" si="108"/>
        <v>2</v>
      </c>
      <c r="BW253" s="14">
        <v>2</v>
      </c>
      <c r="BX253" s="14">
        <v>0</v>
      </c>
      <c r="BY253" s="14">
        <v>0</v>
      </c>
      <c r="BZ253" s="14">
        <v>0</v>
      </c>
      <c r="CA253" s="14">
        <v>0</v>
      </c>
      <c r="CB253" s="14">
        <v>0</v>
      </c>
      <c r="CC253" s="14">
        <v>0</v>
      </c>
      <c r="CD253" s="14">
        <v>0</v>
      </c>
      <c r="CE253" s="14">
        <v>0</v>
      </c>
      <c r="CF253" s="14">
        <f t="shared" si="124"/>
        <v>0</v>
      </c>
      <c r="CG253" s="14">
        <v>4</v>
      </c>
      <c r="CH253" s="14">
        <v>5</v>
      </c>
      <c r="CI253" s="14">
        <v>5</v>
      </c>
      <c r="CJ253" s="14">
        <v>5</v>
      </c>
      <c r="CK253" s="14">
        <f t="shared" si="125"/>
        <v>19</v>
      </c>
      <c r="CL253" s="14">
        <v>0</v>
      </c>
      <c r="CM253" s="14">
        <v>1</v>
      </c>
      <c r="CN253" s="14">
        <v>0</v>
      </c>
      <c r="CO253" s="14">
        <v>1</v>
      </c>
      <c r="CP253" s="14">
        <v>1</v>
      </c>
      <c r="CQ253" s="14">
        <v>1</v>
      </c>
      <c r="CR253" s="14">
        <v>3</v>
      </c>
      <c r="CS253" s="14">
        <v>1</v>
      </c>
      <c r="CT253" s="14">
        <v>85</v>
      </c>
      <c r="CU253" s="14">
        <v>1</v>
      </c>
      <c r="CV253" s="14">
        <v>1</v>
      </c>
      <c r="CW253" s="14">
        <v>1</v>
      </c>
      <c r="CX253" s="14">
        <v>1</v>
      </c>
      <c r="CY253" s="14">
        <v>1</v>
      </c>
      <c r="CZ253" s="14">
        <v>1</v>
      </c>
      <c r="DA253" s="14">
        <f t="shared" si="126"/>
        <v>6</v>
      </c>
      <c r="DB253" s="14">
        <v>1</v>
      </c>
      <c r="DC253" s="14">
        <v>1</v>
      </c>
      <c r="DD253" s="14">
        <v>1</v>
      </c>
      <c r="DE253" s="14">
        <v>1</v>
      </c>
      <c r="DF253" s="14">
        <v>1</v>
      </c>
      <c r="DG253" s="14">
        <v>1</v>
      </c>
      <c r="DH253" s="14">
        <f t="shared" si="127"/>
        <v>6</v>
      </c>
      <c r="DI253" s="14">
        <f t="shared" si="128"/>
        <v>0</v>
      </c>
      <c r="DJ253" s="14">
        <v>1</v>
      </c>
      <c r="DK253" s="14">
        <v>1</v>
      </c>
      <c r="DL253" s="14">
        <v>1</v>
      </c>
      <c r="DM253" s="14">
        <v>1</v>
      </c>
      <c r="DN253" s="14">
        <v>1</v>
      </c>
      <c r="DO253" s="14">
        <v>1</v>
      </c>
      <c r="DP253" s="14">
        <v>1</v>
      </c>
      <c r="DQ253" s="14">
        <v>1</v>
      </c>
      <c r="DR253" s="14">
        <f t="shared" si="129"/>
        <v>8</v>
      </c>
      <c r="DS253" s="14">
        <v>1</v>
      </c>
      <c r="DT253" s="14">
        <v>1</v>
      </c>
      <c r="DU253" s="14">
        <v>1</v>
      </c>
      <c r="DV253" s="14">
        <v>1</v>
      </c>
      <c r="DW253" s="14">
        <v>1</v>
      </c>
      <c r="DX253" s="14">
        <v>1</v>
      </c>
      <c r="DY253" s="14">
        <v>1</v>
      </c>
      <c r="DZ253" s="14">
        <v>1</v>
      </c>
      <c r="EA253" s="14">
        <f t="shared" si="130"/>
        <v>8</v>
      </c>
      <c r="EB253" s="14">
        <f t="shared" si="131"/>
        <v>0</v>
      </c>
      <c r="EC253" s="14">
        <v>0</v>
      </c>
      <c r="ED253" s="14">
        <v>0</v>
      </c>
      <c r="EE253" s="14">
        <f t="shared" si="132"/>
        <v>0</v>
      </c>
      <c r="EF253" s="14">
        <v>5</v>
      </c>
      <c r="EG253" s="14">
        <v>5</v>
      </c>
      <c r="EH253" s="14">
        <v>5</v>
      </c>
      <c r="EI253" s="14">
        <v>5</v>
      </c>
      <c r="EJ253" s="14">
        <f t="shared" si="133"/>
        <v>20</v>
      </c>
    </row>
    <row r="254" spans="1:250" s="14" customFormat="1">
      <c r="A254" s="14">
        <v>245</v>
      </c>
      <c r="B254" s="64">
        <v>2</v>
      </c>
      <c r="C254" s="3">
        <v>1</v>
      </c>
      <c r="D254" s="1">
        <v>1</v>
      </c>
      <c r="E254" s="1">
        <v>1</v>
      </c>
      <c r="F254" s="1" t="s">
        <v>2100</v>
      </c>
      <c r="G254" s="1" t="s">
        <v>1928</v>
      </c>
      <c r="H254" s="1" t="s">
        <v>2454</v>
      </c>
      <c r="I254" s="1"/>
      <c r="J254" s="1"/>
      <c r="K254" s="1" t="s">
        <v>5094</v>
      </c>
      <c r="L254" s="1">
        <v>3</v>
      </c>
      <c r="M254" s="1">
        <v>10</v>
      </c>
      <c r="N254" s="1">
        <v>13</v>
      </c>
      <c r="O254" s="1" t="s">
        <v>4009</v>
      </c>
      <c r="P254" s="1" t="s">
        <v>5095</v>
      </c>
      <c r="Q254" s="1" t="s">
        <v>3067</v>
      </c>
      <c r="R254" s="1" t="s">
        <v>3779</v>
      </c>
      <c r="S254" s="1" t="s">
        <v>2609</v>
      </c>
      <c r="T254" s="1" t="s">
        <v>5096</v>
      </c>
      <c r="U254" s="1" t="s">
        <v>2638</v>
      </c>
      <c r="V254" s="1" t="s">
        <v>2889</v>
      </c>
      <c r="W254" s="1" t="s">
        <v>5097</v>
      </c>
      <c r="X254" s="1" t="s">
        <v>3100</v>
      </c>
      <c r="Y254" s="1" t="s">
        <v>2492</v>
      </c>
      <c r="Z254" s="1" t="s">
        <v>5098</v>
      </c>
      <c r="AA254" s="1" t="s">
        <v>2986</v>
      </c>
      <c r="AB254" s="1"/>
      <c r="AC254" s="1"/>
      <c r="AD254" s="1"/>
      <c r="AE254" s="1"/>
      <c r="AF254" s="1"/>
      <c r="AG254" s="1"/>
      <c r="AH254" s="1"/>
      <c r="AI254" s="1"/>
      <c r="AJ254" s="1"/>
      <c r="AK254" s="1"/>
      <c r="AL254" s="1"/>
      <c r="AM254" s="1"/>
      <c r="AN254" s="1"/>
      <c r="AO254" s="1"/>
      <c r="AP254" s="1"/>
      <c r="AQ254" s="1"/>
      <c r="AR254" s="1"/>
      <c r="AS254" s="1"/>
      <c r="AT254" s="1"/>
      <c r="AU254" s="1"/>
      <c r="AV254" s="1"/>
      <c r="AW254" s="1"/>
      <c r="AX254" s="1">
        <v>2</v>
      </c>
      <c r="AY254" s="1">
        <v>1</v>
      </c>
      <c r="AZ254" s="1">
        <v>2</v>
      </c>
      <c r="BA254" s="1">
        <v>3</v>
      </c>
      <c r="BB254" s="1"/>
      <c r="BC254" s="1">
        <v>63</v>
      </c>
      <c r="BD254" s="1">
        <v>0</v>
      </c>
      <c r="BE254" s="1">
        <v>3</v>
      </c>
      <c r="BF254" s="1">
        <v>2</v>
      </c>
      <c r="BG254" s="1">
        <v>4</v>
      </c>
      <c r="BH254" s="1">
        <v>162.6</v>
      </c>
      <c r="BI254" s="1">
        <v>25.92</v>
      </c>
      <c r="BJ254" s="1">
        <v>1</v>
      </c>
      <c r="BK254" s="1">
        <v>0</v>
      </c>
      <c r="BL254" s="1">
        <v>2</v>
      </c>
      <c r="BM254" s="1">
        <v>3</v>
      </c>
      <c r="BN254" s="1">
        <v>0</v>
      </c>
      <c r="BO254" s="1">
        <v>0</v>
      </c>
      <c r="BP254" s="1">
        <v>0</v>
      </c>
      <c r="BQ254" s="1">
        <v>1</v>
      </c>
      <c r="BR254" s="1">
        <v>1</v>
      </c>
      <c r="BS254" s="1">
        <v>1</v>
      </c>
      <c r="BT254" s="1">
        <v>0</v>
      </c>
      <c r="BU254" s="1">
        <v>1</v>
      </c>
      <c r="BV254" s="14">
        <v>4</v>
      </c>
      <c r="BW254" s="1">
        <v>4</v>
      </c>
      <c r="BX254" s="1">
        <v>0</v>
      </c>
      <c r="BY254" s="1">
        <v>1</v>
      </c>
      <c r="BZ254" s="1">
        <v>1</v>
      </c>
      <c r="CA254" s="1">
        <v>1</v>
      </c>
      <c r="CB254" s="1">
        <v>1</v>
      </c>
      <c r="CC254" s="1">
        <v>1</v>
      </c>
      <c r="CD254" s="1">
        <v>1</v>
      </c>
      <c r="CE254" s="1">
        <v>1</v>
      </c>
      <c r="CF254" s="1">
        <v>7</v>
      </c>
      <c r="CG254" s="1">
        <v>5</v>
      </c>
      <c r="CH254" s="1">
        <v>5</v>
      </c>
      <c r="CI254" s="1">
        <v>5</v>
      </c>
      <c r="CJ254" s="1">
        <v>5</v>
      </c>
      <c r="CK254" s="1">
        <v>20</v>
      </c>
      <c r="CL254" s="1">
        <v>1</v>
      </c>
      <c r="CM254" s="1"/>
      <c r="CN254" s="1">
        <v>1</v>
      </c>
      <c r="CO254" s="1">
        <v>2</v>
      </c>
      <c r="CP254" s="1">
        <v>2</v>
      </c>
      <c r="CQ254" s="1">
        <v>1</v>
      </c>
      <c r="CR254" s="1">
        <v>2</v>
      </c>
      <c r="CS254" s="1">
        <v>2</v>
      </c>
      <c r="CT254" s="1">
        <v>90</v>
      </c>
      <c r="CU254" s="1">
        <v>1</v>
      </c>
      <c r="CV254" s="1">
        <v>1</v>
      </c>
      <c r="CW254" s="1">
        <v>1</v>
      </c>
      <c r="CX254" s="1">
        <v>1</v>
      </c>
      <c r="CY254" s="1">
        <v>1</v>
      </c>
      <c r="CZ254" s="1">
        <v>1</v>
      </c>
      <c r="DA254" s="1">
        <f t="shared" si="126"/>
        <v>6</v>
      </c>
      <c r="DB254" s="1">
        <v>1</v>
      </c>
      <c r="DC254" s="1">
        <v>1</v>
      </c>
      <c r="DD254" s="1">
        <v>1</v>
      </c>
      <c r="DE254" s="1">
        <v>1</v>
      </c>
      <c r="DF254" s="1">
        <v>1</v>
      </c>
      <c r="DG254" s="1">
        <v>1</v>
      </c>
      <c r="DH254" s="1">
        <f t="shared" si="127"/>
        <v>6</v>
      </c>
      <c r="DI254" s="14">
        <f t="shared" si="128"/>
        <v>0</v>
      </c>
      <c r="DJ254" s="1">
        <v>1</v>
      </c>
      <c r="DK254" s="1">
        <v>0</v>
      </c>
      <c r="DL254" s="1">
        <v>1</v>
      </c>
      <c r="DM254" s="1">
        <v>1</v>
      </c>
      <c r="DN254" s="1">
        <v>1</v>
      </c>
      <c r="DO254" s="1">
        <v>0</v>
      </c>
      <c r="DP254" s="1">
        <v>1</v>
      </c>
      <c r="DQ254" s="1">
        <v>1</v>
      </c>
      <c r="DR254" s="1">
        <f t="shared" si="129"/>
        <v>6</v>
      </c>
      <c r="DS254" s="1">
        <v>1</v>
      </c>
      <c r="DT254" s="1">
        <v>0</v>
      </c>
      <c r="DU254" s="1">
        <v>1</v>
      </c>
      <c r="DV254" s="1">
        <v>1</v>
      </c>
      <c r="DW254" s="1">
        <v>1</v>
      </c>
      <c r="DX254" s="1">
        <v>0</v>
      </c>
      <c r="DY254" s="1">
        <v>1</v>
      </c>
      <c r="DZ254" s="1">
        <v>1</v>
      </c>
      <c r="EA254" s="1">
        <f t="shared" si="130"/>
        <v>6</v>
      </c>
      <c r="EB254" s="14">
        <f t="shared" si="131"/>
        <v>0</v>
      </c>
      <c r="EC254" s="1">
        <v>0</v>
      </c>
      <c r="ED254" s="1">
        <v>0</v>
      </c>
      <c r="EE254" s="1">
        <f t="shared" si="132"/>
        <v>0</v>
      </c>
      <c r="EF254" s="1">
        <v>3</v>
      </c>
      <c r="EG254" s="1">
        <v>3</v>
      </c>
      <c r="EH254" s="1">
        <v>3</v>
      </c>
      <c r="EI254" s="1">
        <v>3</v>
      </c>
      <c r="EJ254" s="1">
        <f t="shared" si="133"/>
        <v>12</v>
      </c>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row>
    <row r="255" spans="1:250" s="14" customFormat="1">
      <c r="A255" s="14">
        <v>246</v>
      </c>
      <c r="B255" s="61">
        <v>2</v>
      </c>
      <c r="C255" s="60">
        <v>1</v>
      </c>
      <c r="D255" s="14">
        <v>3</v>
      </c>
      <c r="E255" s="14">
        <v>1</v>
      </c>
      <c r="F255" s="14" t="s">
        <v>2100</v>
      </c>
      <c r="G255" s="14" t="s">
        <v>1928</v>
      </c>
      <c r="H255" s="14" t="s">
        <v>1977</v>
      </c>
      <c r="I255" s="14" t="s">
        <v>1941</v>
      </c>
      <c r="J255" s="14" t="s">
        <v>3063</v>
      </c>
      <c r="K255" s="1" t="s">
        <v>4556</v>
      </c>
      <c r="L255" s="14">
        <v>6</v>
      </c>
      <c r="M255" s="14">
        <v>11</v>
      </c>
      <c r="N255" s="14">
        <v>13</v>
      </c>
      <c r="O255" s="14" t="s">
        <v>2560</v>
      </c>
      <c r="P255" s="14" t="s">
        <v>2721</v>
      </c>
      <c r="Q255" s="14" t="s">
        <v>2647</v>
      </c>
      <c r="R255" s="14" t="s">
        <v>2881</v>
      </c>
      <c r="S255" s="14" t="s">
        <v>4557</v>
      </c>
      <c r="T255" s="14" t="s">
        <v>3017</v>
      </c>
      <c r="U255" s="14" t="s">
        <v>2312</v>
      </c>
      <c r="V255" s="14" t="s">
        <v>4558</v>
      </c>
      <c r="W255" s="14" t="s">
        <v>4559</v>
      </c>
      <c r="X255" s="14" t="s">
        <v>2675</v>
      </c>
      <c r="Y255" s="14" t="s">
        <v>4560</v>
      </c>
      <c r="Z255" s="14" t="s">
        <v>2614</v>
      </c>
      <c r="AA255" s="14" t="s">
        <v>2484</v>
      </c>
      <c r="AX255" s="14">
        <v>2</v>
      </c>
      <c r="AY255" s="14">
        <v>1</v>
      </c>
      <c r="AZ255" s="14">
        <v>2</v>
      </c>
      <c r="BA255" s="14">
        <v>6</v>
      </c>
      <c r="BC255" s="14">
        <v>71</v>
      </c>
      <c r="BD255" s="14">
        <v>1</v>
      </c>
      <c r="BE255" s="14">
        <v>1</v>
      </c>
      <c r="BF255" s="14">
        <v>1</v>
      </c>
      <c r="BG255" s="14">
        <v>1</v>
      </c>
      <c r="BH255" s="14">
        <v>162.6</v>
      </c>
      <c r="BI255" s="14">
        <v>34.69</v>
      </c>
      <c r="BJ255" s="14">
        <v>1</v>
      </c>
      <c r="BK255" s="14">
        <v>1</v>
      </c>
      <c r="BL255" s="14">
        <v>3</v>
      </c>
      <c r="BM255" s="14">
        <v>3</v>
      </c>
      <c r="BN255" s="14">
        <v>0</v>
      </c>
      <c r="BO255" s="14">
        <f>IF(BC255&gt;=85,1,0)</f>
        <v>0</v>
      </c>
      <c r="BP255" s="14">
        <f>IF(BD255=1,1,0)</f>
        <v>1</v>
      </c>
      <c r="BQ255" s="14">
        <v>1</v>
      </c>
      <c r="BR255" s="14">
        <v>0</v>
      </c>
      <c r="BS255" s="14">
        <v>1</v>
      </c>
      <c r="BT255" s="14">
        <v>1</v>
      </c>
      <c r="BU255" s="14">
        <v>0</v>
      </c>
      <c r="BV255" s="14">
        <f>SUM(BO255:BU255)</f>
        <v>4</v>
      </c>
      <c r="BW255" s="14">
        <v>4</v>
      </c>
      <c r="BX255" s="14">
        <v>0</v>
      </c>
      <c r="BY255" s="14">
        <v>0</v>
      </c>
      <c r="BZ255" s="14">
        <v>0</v>
      </c>
      <c r="CA255" s="14">
        <v>0</v>
      </c>
      <c r="CB255" s="14">
        <v>0</v>
      </c>
      <c r="CC255" s="14">
        <v>0</v>
      </c>
      <c r="CD255" s="14">
        <v>0</v>
      </c>
      <c r="CE255" s="14">
        <v>1</v>
      </c>
      <c r="CF255" s="14">
        <f>SUM(BX255:CE255)</f>
        <v>1</v>
      </c>
      <c r="CG255" s="14">
        <v>5</v>
      </c>
      <c r="CH255" s="14">
        <v>5</v>
      </c>
      <c r="CI255" s="14">
        <v>5</v>
      </c>
      <c r="CJ255" s="14">
        <v>5</v>
      </c>
      <c r="CK255" s="14">
        <f>SUM(CG255:CJ255)</f>
        <v>20</v>
      </c>
      <c r="CL255" s="14">
        <v>0</v>
      </c>
      <c r="CM255" s="14">
        <v>1</v>
      </c>
      <c r="CN255" s="14">
        <v>0</v>
      </c>
      <c r="CO255" s="14">
        <v>3</v>
      </c>
      <c r="CP255" s="14">
        <v>1</v>
      </c>
      <c r="CQ255" s="14">
        <v>1</v>
      </c>
      <c r="CR255" s="14">
        <v>2</v>
      </c>
      <c r="CS255" s="14">
        <v>1</v>
      </c>
      <c r="CT255" s="14">
        <v>60</v>
      </c>
      <c r="CU255" s="14">
        <v>1</v>
      </c>
      <c r="CV255" s="14">
        <v>1</v>
      </c>
      <c r="CW255" s="14">
        <v>1</v>
      </c>
      <c r="CX255" s="14">
        <v>1</v>
      </c>
      <c r="CY255" s="14">
        <v>1</v>
      </c>
      <c r="CZ255" s="14">
        <v>1</v>
      </c>
      <c r="DA255" s="14">
        <f t="shared" si="126"/>
        <v>6</v>
      </c>
      <c r="DB255" s="14">
        <v>1</v>
      </c>
      <c r="DC255" s="14">
        <v>1</v>
      </c>
      <c r="DD255" s="14">
        <v>1</v>
      </c>
      <c r="DE255" s="14">
        <v>1</v>
      </c>
      <c r="DF255" s="14">
        <v>1</v>
      </c>
      <c r="DG255" s="14">
        <v>1</v>
      </c>
      <c r="DH255" s="14">
        <f t="shared" si="127"/>
        <v>6</v>
      </c>
      <c r="DI255" s="14">
        <f t="shared" si="128"/>
        <v>0</v>
      </c>
      <c r="DJ255" s="14">
        <v>1</v>
      </c>
      <c r="DK255" s="14">
        <v>1</v>
      </c>
      <c r="DL255" s="14">
        <v>1</v>
      </c>
      <c r="DM255" s="14">
        <v>1</v>
      </c>
      <c r="DN255" s="14">
        <v>1</v>
      </c>
      <c r="DO255" s="14">
        <v>1</v>
      </c>
      <c r="DP255" s="14">
        <v>1</v>
      </c>
      <c r="DQ255" s="14">
        <v>1</v>
      </c>
      <c r="DR255" s="14">
        <f t="shared" si="129"/>
        <v>8</v>
      </c>
      <c r="DS255" s="14">
        <v>1</v>
      </c>
      <c r="DT255" s="14">
        <v>1</v>
      </c>
      <c r="DU255" s="14">
        <v>1</v>
      </c>
      <c r="DV255" s="14">
        <v>1</v>
      </c>
      <c r="DW255" s="14">
        <v>1</v>
      </c>
      <c r="DX255" s="14">
        <v>1</v>
      </c>
      <c r="DY255" s="14">
        <v>1</v>
      </c>
      <c r="DZ255" s="14">
        <v>1</v>
      </c>
      <c r="EA255" s="14">
        <f t="shared" si="130"/>
        <v>8</v>
      </c>
      <c r="EB255" s="14">
        <f t="shared" si="131"/>
        <v>0</v>
      </c>
      <c r="EC255" s="14">
        <v>3</v>
      </c>
      <c r="ED255" s="14">
        <v>0</v>
      </c>
      <c r="EE255" s="14">
        <f t="shared" si="132"/>
        <v>3</v>
      </c>
      <c r="EF255" s="14">
        <v>5</v>
      </c>
      <c r="EG255" s="14">
        <v>5</v>
      </c>
      <c r="EH255" s="14">
        <v>5</v>
      </c>
      <c r="EI255" s="14">
        <v>5</v>
      </c>
      <c r="EJ255" s="14">
        <f t="shared" si="133"/>
        <v>20</v>
      </c>
    </row>
    <row r="256" spans="1:250" s="14" customFormat="1">
      <c r="A256" s="14">
        <v>247</v>
      </c>
      <c r="B256" s="14">
        <v>1</v>
      </c>
      <c r="C256" s="60">
        <v>0</v>
      </c>
      <c r="D256" s="14">
        <v>1</v>
      </c>
      <c r="E256" s="14">
        <v>1</v>
      </c>
      <c r="F256" s="60" t="s">
        <v>1928</v>
      </c>
      <c r="G256" s="14" t="s">
        <v>1977</v>
      </c>
      <c r="H256" s="14" t="s">
        <v>2850</v>
      </c>
      <c r="I256" s="14" t="s">
        <v>2851</v>
      </c>
      <c r="J256" s="14" t="s">
        <v>2063</v>
      </c>
      <c r="K256" s="14" t="s">
        <v>2852</v>
      </c>
      <c r="L256" s="14">
        <v>6</v>
      </c>
      <c r="M256" s="14">
        <v>8</v>
      </c>
      <c r="N256" s="14">
        <v>17</v>
      </c>
      <c r="O256" s="14" t="s">
        <v>2853</v>
      </c>
      <c r="P256" s="14" t="s">
        <v>2854</v>
      </c>
      <c r="Q256" s="14" t="s">
        <v>2537</v>
      </c>
      <c r="R256" s="14" t="s">
        <v>2335</v>
      </c>
      <c r="S256" s="14" t="s">
        <v>2366</v>
      </c>
      <c r="T256" s="14" t="s">
        <v>2855</v>
      </c>
      <c r="U256" s="14" t="s">
        <v>2747</v>
      </c>
      <c r="V256" s="14" t="s">
        <v>2856</v>
      </c>
      <c r="W256" s="14" t="s">
        <v>2857</v>
      </c>
      <c r="X256" s="14" t="s">
        <v>2858</v>
      </c>
      <c r="Y256" s="14" t="s">
        <v>2859</v>
      </c>
      <c r="Z256" s="14" t="s">
        <v>2860</v>
      </c>
      <c r="AA256" s="14" t="s">
        <v>2591</v>
      </c>
      <c r="AB256" s="14" t="s">
        <v>2861</v>
      </c>
      <c r="AC256" s="14" t="s">
        <v>2862</v>
      </c>
      <c r="AD256" s="14" t="s">
        <v>2863</v>
      </c>
      <c r="AE256" s="14" t="s">
        <v>2864</v>
      </c>
      <c r="AX256" s="14">
        <v>2</v>
      </c>
      <c r="AY256" s="14">
        <v>1</v>
      </c>
      <c r="AZ256" s="14">
        <v>2</v>
      </c>
      <c r="BB256" s="14">
        <v>60</v>
      </c>
      <c r="BC256" s="14">
        <v>66</v>
      </c>
      <c r="BD256" s="14">
        <v>0</v>
      </c>
      <c r="BE256" s="14">
        <v>2</v>
      </c>
      <c r="BF256" s="14">
        <v>1</v>
      </c>
      <c r="BG256" s="14">
        <v>4</v>
      </c>
      <c r="BH256" s="14">
        <v>163</v>
      </c>
      <c r="BI256" s="14">
        <v>18.079999999999998</v>
      </c>
      <c r="BJ256" s="14">
        <v>0</v>
      </c>
      <c r="BK256" s="14">
        <v>2</v>
      </c>
      <c r="BL256" s="14">
        <v>3</v>
      </c>
      <c r="BM256" s="14">
        <v>3</v>
      </c>
      <c r="BN256" s="14">
        <v>0</v>
      </c>
      <c r="BO256" s="14">
        <f>IF(BE256&gt;=85,1,0)</f>
        <v>0</v>
      </c>
      <c r="BP256" s="14">
        <f>IF(BF256=1,1,0)</f>
        <v>1</v>
      </c>
      <c r="BQ256" s="14">
        <v>1</v>
      </c>
      <c r="BR256" s="14">
        <v>1</v>
      </c>
      <c r="BS256" s="14">
        <v>0</v>
      </c>
      <c r="BT256" s="14">
        <v>1</v>
      </c>
      <c r="BU256" s="14">
        <v>1</v>
      </c>
      <c r="BV256" s="14">
        <f>SUM(BO256:BU256)</f>
        <v>5</v>
      </c>
      <c r="BW256" s="14">
        <v>5</v>
      </c>
      <c r="BX256" s="14">
        <v>1</v>
      </c>
      <c r="BY256" s="14">
        <v>1</v>
      </c>
      <c r="BZ256" s="14">
        <v>1</v>
      </c>
      <c r="CA256" s="14">
        <v>0</v>
      </c>
      <c r="CB256" s="14">
        <v>1</v>
      </c>
      <c r="CC256" s="14">
        <v>0</v>
      </c>
      <c r="CD256" s="14">
        <v>1</v>
      </c>
      <c r="CE256" s="14">
        <v>1</v>
      </c>
      <c r="CF256" s="14">
        <f>SUM(BX256:CE256)</f>
        <v>6</v>
      </c>
      <c r="CG256" s="14">
        <v>1</v>
      </c>
      <c r="CH256" s="14">
        <v>3</v>
      </c>
      <c r="CI256" s="14">
        <v>3</v>
      </c>
      <c r="CJ256" s="14">
        <v>5</v>
      </c>
      <c r="CK256" s="14">
        <f>SUM(CG256:CJ256)</f>
        <v>12</v>
      </c>
      <c r="CL256" s="14">
        <v>2</v>
      </c>
      <c r="CM256" s="14">
        <v>3</v>
      </c>
      <c r="CN256" s="14">
        <v>2</v>
      </c>
      <c r="CO256" s="14">
        <v>2</v>
      </c>
      <c r="CP256" s="14">
        <v>2</v>
      </c>
      <c r="CQ256" s="14">
        <v>2</v>
      </c>
      <c r="CR256" s="14">
        <v>1</v>
      </c>
      <c r="CS256" s="14">
        <v>1</v>
      </c>
      <c r="CT256" s="14">
        <v>70</v>
      </c>
      <c r="CU256" s="14">
        <v>1</v>
      </c>
      <c r="CV256" s="14">
        <v>1</v>
      </c>
      <c r="CW256" s="14">
        <v>1</v>
      </c>
      <c r="CX256" s="14">
        <v>1</v>
      </c>
      <c r="CY256" s="14">
        <v>1</v>
      </c>
      <c r="CZ256" s="14">
        <v>1</v>
      </c>
      <c r="DA256" s="14">
        <f t="shared" si="126"/>
        <v>6</v>
      </c>
      <c r="DB256" s="14">
        <v>1</v>
      </c>
      <c r="DC256" s="14">
        <v>1</v>
      </c>
      <c r="DD256" s="14">
        <v>1</v>
      </c>
      <c r="DE256" s="14">
        <v>1</v>
      </c>
      <c r="DF256" s="14">
        <v>1</v>
      </c>
      <c r="DG256" s="14">
        <v>1</v>
      </c>
      <c r="DH256" s="14">
        <f t="shared" si="127"/>
        <v>6</v>
      </c>
      <c r="DI256" s="14">
        <f t="shared" si="128"/>
        <v>0</v>
      </c>
      <c r="DJ256" s="14">
        <v>1</v>
      </c>
      <c r="DK256" s="14">
        <v>1</v>
      </c>
      <c r="DL256" s="14">
        <v>1</v>
      </c>
      <c r="DM256" s="14">
        <v>0</v>
      </c>
      <c r="DN256" s="14">
        <v>0</v>
      </c>
      <c r="DO256" s="14">
        <v>0</v>
      </c>
      <c r="DP256" s="14">
        <v>1</v>
      </c>
      <c r="DQ256" s="14">
        <v>1</v>
      </c>
      <c r="DR256" s="14">
        <f t="shared" si="129"/>
        <v>5</v>
      </c>
      <c r="DS256" s="14">
        <v>1</v>
      </c>
      <c r="DT256" s="14">
        <v>1</v>
      </c>
      <c r="DU256" s="14">
        <v>1</v>
      </c>
      <c r="DV256" s="14">
        <v>0</v>
      </c>
      <c r="DW256" s="14">
        <v>0</v>
      </c>
      <c r="DX256" s="14">
        <v>0</v>
      </c>
      <c r="DY256" s="14">
        <v>1</v>
      </c>
      <c r="DZ256" s="14">
        <v>1</v>
      </c>
      <c r="EA256" s="14">
        <f t="shared" si="130"/>
        <v>5</v>
      </c>
      <c r="EB256" s="14">
        <f t="shared" si="131"/>
        <v>0</v>
      </c>
      <c r="EC256" s="14">
        <v>3</v>
      </c>
      <c r="ED256" s="14">
        <v>3</v>
      </c>
      <c r="EE256" s="14">
        <f t="shared" si="132"/>
        <v>6</v>
      </c>
      <c r="EF256" s="14">
        <v>5</v>
      </c>
      <c r="EG256" s="14">
        <v>5</v>
      </c>
      <c r="EH256" s="14">
        <v>5</v>
      </c>
      <c r="EI256" s="14">
        <v>5</v>
      </c>
      <c r="EJ256" s="14">
        <f t="shared" si="133"/>
        <v>20</v>
      </c>
    </row>
    <row r="257" spans="1:250" s="14" customFormat="1">
      <c r="A257" s="14">
        <v>248</v>
      </c>
      <c r="B257" s="61">
        <v>1</v>
      </c>
      <c r="C257" s="60">
        <v>1</v>
      </c>
      <c r="D257" s="14">
        <v>1</v>
      </c>
      <c r="E257" s="14">
        <v>1</v>
      </c>
      <c r="F257" s="14" t="s">
        <v>2454</v>
      </c>
      <c r="G257" s="14" t="s">
        <v>4632</v>
      </c>
      <c r="H257" s="14" t="s">
        <v>4633</v>
      </c>
      <c r="I257" s="14" t="s">
        <v>2100</v>
      </c>
      <c r="J257" s="14" t="s">
        <v>1977</v>
      </c>
      <c r="K257" s="1" t="s">
        <v>4634</v>
      </c>
      <c r="L257" s="14">
        <v>5</v>
      </c>
      <c r="M257" s="14">
        <v>7</v>
      </c>
      <c r="N257" s="14">
        <v>15</v>
      </c>
      <c r="O257" s="14" t="s">
        <v>2560</v>
      </c>
      <c r="P257" s="14" t="s">
        <v>2803</v>
      </c>
      <c r="Q257" s="14" t="s">
        <v>4635</v>
      </c>
      <c r="R257" s="14" t="s">
        <v>4636</v>
      </c>
      <c r="S257" s="14" t="s">
        <v>4098</v>
      </c>
      <c r="T257" s="14" t="s">
        <v>4637</v>
      </c>
      <c r="U257" s="14" t="s">
        <v>4638</v>
      </c>
      <c r="V257" s="14" t="s">
        <v>4639</v>
      </c>
      <c r="W257" s="14" t="s">
        <v>4640</v>
      </c>
      <c r="X257" s="14" t="s">
        <v>4641</v>
      </c>
      <c r="Y257" s="14" t="s">
        <v>2492</v>
      </c>
      <c r="Z257" s="14" t="s">
        <v>2474</v>
      </c>
      <c r="AA257" s="14" t="s">
        <v>4642</v>
      </c>
      <c r="AB257" s="14" t="s">
        <v>4643</v>
      </c>
      <c r="AC257" s="14" t="s">
        <v>4644</v>
      </c>
      <c r="AX257" s="14">
        <v>2</v>
      </c>
      <c r="AY257" s="14">
        <v>1</v>
      </c>
      <c r="AZ257" s="14">
        <v>2</v>
      </c>
      <c r="BA257" s="14">
        <v>5</v>
      </c>
      <c r="BC257" s="14">
        <v>29</v>
      </c>
      <c r="BD257" s="14">
        <v>1</v>
      </c>
      <c r="BE257" s="14">
        <v>2</v>
      </c>
      <c r="BF257" s="14">
        <v>1</v>
      </c>
      <c r="BG257" s="14">
        <v>4</v>
      </c>
      <c r="BH257" s="14">
        <v>172.7</v>
      </c>
      <c r="BI257" s="14">
        <v>27.83</v>
      </c>
      <c r="BJ257" s="14">
        <v>4</v>
      </c>
      <c r="BK257" s="14">
        <v>2</v>
      </c>
      <c r="BL257" s="14">
        <v>2</v>
      </c>
      <c r="BM257" s="14">
        <v>2</v>
      </c>
      <c r="BN257" s="14">
        <v>1</v>
      </c>
      <c r="BO257" s="14">
        <f>IF(BC257&gt;=85,1,0)</f>
        <v>0</v>
      </c>
      <c r="BP257" s="14">
        <f>IF(BD257=1,1,0)</f>
        <v>1</v>
      </c>
      <c r="BQ257" s="14">
        <v>0</v>
      </c>
      <c r="BR257" s="14">
        <v>1</v>
      </c>
      <c r="BS257" s="14">
        <v>0</v>
      </c>
      <c r="BT257" s="14">
        <v>1</v>
      </c>
      <c r="BU257" s="14">
        <v>0</v>
      </c>
      <c r="BV257" s="14">
        <f>SUM(BO257:BU257)</f>
        <v>3</v>
      </c>
      <c r="BW257" s="14">
        <v>2</v>
      </c>
      <c r="BX257" s="14">
        <v>0</v>
      </c>
      <c r="BY257" s="14">
        <v>0</v>
      </c>
      <c r="BZ257" s="14">
        <v>0</v>
      </c>
      <c r="CA257" s="14">
        <v>0</v>
      </c>
      <c r="CB257" s="14">
        <v>1</v>
      </c>
      <c r="CC257" s="14">
        <v>0</v>
      </c>
      <c r="CD257" s="14">
        <v>1</v>
      </c>
      <c r="CE257" s="14">
        <v>1</v>
      </c>
      <c r="CF257" s="14">
        <f>SUM(BX257:CE257)</f>
        <v>3</v>
      </c>
      <c r="CG257" s="14">
        <v>4</v>
      </c>
      <c r="CH257" s="14">
        <v>4</v>
      </c>
      <c r="CI257" s="14">
        <v>3</v>
      </c>
      <c r="CJ257" s="14">
        <v>5</v>
      </c>
      <c r="CK257" s="14">
        <f>SUM(CG257:CJ257)</f>
        <v>16</v>
      </c>
      <c r="CL257" s="14">
        <v>0</v>
      </c>
      <c r="CM257" s="14">
        <v>5</v>
      </c>
      <c r="CN257" s="14">
        <v>0</v>
      </c>
      <c r="CO257" s="14">
        <v>2</v>
      </c>
      <c r="CP257" s="14">
        <v>1</v>
      </c>
      <c r="CQ257" s="14">
        <v>1</v>
      </c>
      <c r="CR257" s="14">
        <v>3</v>
      </c>
      <c r="CS257" s="14">
        <v>1</v>
      </c>
      <c r="CT257" s="14">
        <v>43</v>
      </c>
      <c r="CU257" s="14">
        <v>1</v>
      </c>
      <c r="CV257" s="14">
        <v>1</v>
      </c>
      <c r="CW257" s="14">
        <v>1</v>
      </c>
      <c r="CX257" s="14">
        <v>1</v>
      </c>
      <c r="CY257" s="14">
        <v>1</v>
      </c>
      <c r="CZ257" s="14">
        <v>1</v>
      </c>
      <c r="DA257" s="14">
        <f t="shared" si="126"/>
        <v>6</v>
      </c>
      <c r="DB257" s="14">
        <v>1</v>
      </c>
      <c r="DC257" s="14">
        <v>1</v>
      </c>
      <c r="DD257" s="14">
        <v>1</v>
      </c>
      <c r="DE257" s="14">
        <v>1</v>
      </c>
      <c r="DF257" s="14">
        <v>1</v>
      </c>
      <c r="DG257" s="14">
        <v>1</v>
      </c>
      <c r="DH257" s="14">
        <f t="shared" si="127"/>
        <v>6</v>
      </c>
      <c r="DI257" s="14">
        <f t="shared" si="128"/>
        <v>0</v>
      </c>
      <c r="DJ257" s="14">
        <v>1</v>
      </c>
      <c r="DK257" s="14">
        <v>1</v>
      </c>
      <c r="DL257" s="14">
        <v>0</v>
      </c>
      <c r="DM257" s="14">
        <v>1</v>
      </c>
      <c r="DN257" s="14">
        <v>1</v>
      </c>
      <c r="DO257" s="14">
        <v>1</v>
      </c>
      <c r="DP257" s="14">
        <v>1</v>
      </c>
      <c r="DQ257" s="14">
        <v>0</v>
      </c>
      <c r="DR257" s="14">
        <f t="shared" si="129"/>
        <v>6</v>
      </c>
      <c r="DS257" s="14">
        <v>1</v>
      </c>
      <c r="DT257" s="14">
        <v>0</v>
      </c>
      <c r="DU257" s="14">
        <v>0</v>
      </c>
      <c r="DV257" s="14">
        <v>0</v>
      </c>
      <c r="DW257" s="14">
        <v>0</v>
      </c>
      <c r="DX257" s="14">
        <v>0</v>
      </c>
      <c r="DY257" s="14">
        <v>1</v>
      </c>
      <c r="DZ257" s="14">
        <v>0</v>
      </c>
      <c r="EA257" s="14">
        <f t="shared" si="130"/>
        <v>2</v>
      </c>
      <c r="EB257" s="14">
        <f t="shared" si="131"/>
        <v>-4</v>
      </c>
      <c r="EC257" s="14">
        <v>2</v>
      </c>
      <c r="ED257" s="14">
        <v>0</v>
      </c>
      <c r="EE257" s="14">
        <f t="shared" si="132"/>
        <v>2</v>
      </c>
      <c r="EF257" s="14">
        <v>5</v>
      </c>
      <c r="EG257" s="14">
        <v>5</v>
      </c>
      <c r="EH257" s="14">
        <v>5</v>
      </c>
      <c r="EI257" s="14">
        <v>5</v>
      </c>
      <c r="EJ257" s="14">
        <f t="shared" si="133"/>
        <v>20</v>
      </c>
    </row>
    <row r="258" spans="1:250" s="14" customFormat="1">
      <c r="A258" s="14">
        <v>249</v>
      </c>
      <c r="B258" s="14">
        <v>1</v>
      </c>
      <c r="C258" s="60">
        <v>1</v>
      </c>
      <c r="D258" s="14">
        <v>1</v>
      </c>
      <c r="E258" s="14">
        <v>1</v>
      </c>
      <c r="F258" s="60" t="s">
        <v>1990</v>
      </c>
      <c r="G258" s="14" t="s">
        <v>2508</v>
      </c>
      <c r="H258" s="14" t="s">
        <v>1928</v>
      </c>
      <c r="I258" s="14" t="s">
        <v>1941</v>
      </c>
      <c r="J258" s="14" t="s">
        <v>1977</v>
      </c>
      <c r="K258" s="14" t="s">
        <v>2509</v>
      </c>
      <c r="L258" s="14">
        <v>5</v>
      </c>
      <c r="M258" s="14">
        <v>15</v>
      </c>
      <c r="N258" s="14">
        <v>14</v>
      </c>
      <c r="O258" s="14" t="s">
        <v>2510</v>
      </c>
      <c r="P258" s="14" t="s">
        <v>2511</v>
      </c>
      <c r="Q258" s="14" t="s">
        <v>2512</v>
      </c>
      <c r="R258" s="14" t="s">
        <v>2513</v>
      </c>
      <c r="S258" s="14" t="s">
        <v>2514</v>
      </c>
      <c r="T258" s="14" t="s">
        <v>2515</v>
      </c>
      <c r="U258" s="14" t="s">
        <v>2516</v>
      </c>
      <c r="V258" s="14" t="s">
        <v>2517</v>
      </c>
      <c r="W258" s="14" t="s">
        <v>2518</v>
      </c>
      <c r="X258" s="14" t="s">
        <v>2519</v>
      </c>
      <c r="Y258" s="14" t="s">
        <v>2520</v>
      </c>
      <c r="Z258" s="14" t="s">
        <v>2521</v>
      </c>
      <c r="AA258" s="14" t="s">
        <v>2522</v>
      </c>
      <c r="AB258" s="14" t="s">
        <v>2523</v>
      </c>
      <c r="AX258" s="14">
        <v>1</v>
      </c>
      <c r="AY258" s="14">
        <v>1</v>
      </c>
      <c r="AZ258" s="14">
        <v>2</v>
      </c>
      <c r="BA258" s="14">
        <v>6</v>
      </c>
      <c r="BC258" s="14">
        <v>86</v>
      </c>
      <c r="BD258" s="14">
        <v>1</v>
      </c>
      <c r="BE258" s="14">
        <v>1</v>
      </c>
      <c r="BF258" s="14">
        <v>1</v>
      </c>
      <c r="BG258" s="14">
        <v>2</v>
      </c>
      <c r="BH258" s="14">
        <v>175.3</v>
      </c>
      <c r="BI258" s="14">
        <v>31.03</v>
      </c>
      <c r="BJ258" s="14">
        <v>1</v>
      </c>
      <c r="BK258" s="14">
        <v>2</v>
      </c>
      <c r="BL258" s="14">
        <v>1</v>
      </c>
      <c r="BM258" s="14">
        <v>3</v>
      </c>
      <c r="BN258" s="14">
        <v>0</v>
      </c>
      <c r="BO258" s="14">
        <f>IF(BE258&gt;=85,1,0)</f>
        <v>0</v>
      </c>
      <c r="BP258" s="14">
        <f>IF(BF258=1,1,0)</f>
        <v>1</v>
      </c>
      <c r="BQ258" s="14">
        <v>1</v>
      </c>
      <c r="BR258" s="14">
        <v>1</v>
      </c>
      <c r="BS258" s="14">
        <v>1</v>
      </c>
      <c r="BT258" s="14">
        <v>1</v>
      </c>
      <c r="BU258" s="14">
        <v>0</v>
      </c>
      <c r="BV258" s="14">
        <f>SUM(BO258:BU258)</f>
        <v>5</v>
      </c>
      <c r="BW258" s="14">
        <v>5</v>
      </c>
      <c r="BX258" s="14">
        <v>0</v>
      </c>
      <c r="BY258" s="14">
        <v>0</v>
      </c>
      <c r="BZ258" s="14">
        <v>0</v>
      </c>
      <c r="CA258" s="14">
        <v>0</v>
      </c>
      <c r="CB258" s="14">
        <v>1</v>
      </c>
      <c r="CC258" s="14">
        <v>0</v>
      </c>
      <c r="CD258" s="14">
        <v>1</v>
      </c>
      <c r="CE258" s="14">
        <v>0</v>
      </c>
      <c r="CF258" s="14">
        <f>SUM(BX258:CE258)</f>
        <v>2</v>
      </c>
      <c r="CG258" s="14">
        <v>1</v>
      </c>
      <c r="CH258" s="14">
        <v>3</v>
      </c>
      <c r="CI258" s="14">
        <v>3</v>
      </c>
      <c r="CJ258" s="14">
        <v>1</v>
      </c>
      <c r="CK258" s="14">
        <f>SUM(CG258:CJ258)</f>
        <v>8</v>
      </c>
      <c r="CL258" s="14">
        <v>0</v>
      </c>
      <c r="CM258" s="14">
        <v>1</v>
      </c>
      <c r="CN258" s="14">
        <v>2</v>
      </c>
      <c r="CO258" s="14">
        <v>5</v>
      </c>
      <c r="CP258" s="14">
        <v>2</v>
      </c>
      <c r="CQ258" s="14">
        <v>5</v>
      </c>
      <c r="CR258" s="14">
        <v>1</v>
      </c>
      <c r="CS258" s="14">
        <v>3</v>
      </c>
      <c r="CT258" s="14">
        <v>25</v>
      </c>
      <c r="CU258" s="14">
        <v>1</v>
      </c>
      <c r="CV258" s="14">
        <v>1</v>
      </c>
      <c r="CW258" s="14">
        <v>1</v>
      </c>
      <c r="CX258" s="14">
        <v>1</v>
      </c>
      <c r="CY258" s="14">
        <v>1</v>
      </c>
      <c r="CZ258" s="14">
        <v>1</v>
      </c>
      <c r="DA258" s="14">
        <f t="shared" si="126"/>
        <v>6</v>
      </c>
      <c r="DB258" s="14">
        <v>1</v>
      </c>
      <c r="DC258" s="14">
        <v>1</v>
      </c>
      <c r="DD258" s="14">
        <v>1</v>
      </c>
      <c r="DE258" s="14">
        <v>1</v>
      </c>
      <c r="DF258" s="14">
        <v>1</v>
      </c>
      <c r="DG258" s="14">
        <v>1</v>
      </c>
      <c r="DH258" s="14">
        <f t="shared" si="127"/>
        <v>6</v>
      </c>
      <c r="DI258" s="14">
        <f t="shared" si="128"/>
        <v>0</v>
      </c>
      <c r="DJ258" s="14">
        <v>1</v>
      </c>
      <c r="DK258" s="14">
        <v>1</v>
      </c>
      <c r="DL258" s="14">
        <v>1</v>
      </c>
      <c r="DM258" s="14">
        <v>0</v>
      </c>
      <c r="DN258" s="14">
        <v>1</v>
      </c>
      <c r="DO258" s="14">
        <v>1</v>
      </c>
      <c r="DP258" s="14">
        <v>1</v>
      </c>
      <c r="DQ258" s="14">
        <v>1</v>
      </c>
      <c r="DR258" s="14">
        <f t="shared" si="129"/>
        <v>7</v>
      </c>
      <c r="DS258" s="14">
        <v>1</v>
      </c>
      <c r="DT258" s="14">
        <v>1</v>
      </c>
      <c r="DU258" s="14">
        <v>1</v>
      </c>
      <c r="DV258" s="14">
        <v>0</v>
      </c>
      <c r="DW258" s="14">
        <v>1</v>
      </c>
      <c r="DX258" s="14">
        <v>1</v>
      </c>
      <c r="DY258" s="14">
        <v>1</v>
      </c>
      <c r="DZ258" s="14">
        <v>1</v>
      </c>
      <c r="EA258" s="14">
        <f t="shared" si="130"/>
        <v>7</v>
      </c>
      <c r="EB258" s="14">
        <f t="shared" si="131"/>
        <v>0</v>
      </c>
      <c r="EC258" s="14">
        <v>2</v>
      </c>
      <c r="ED258" s="14">
        <v>2</v>
      </c>
      <c r="EE258" s="14">
        <f t="shared" si="132"/>
        <v>4</v>
      </c>
      <c r="EF258" s="14">
        <v>5</v>
      </c>
      <c r="EG258" s="14">
        <v>5</v>
      </c>
      <c r="EH258" s="14">
        <v>5</v>
      </c>
      <c r="EI258" s="14">
        <v>5</v>
      </c>
      <c r="EJ258" s="14">
        <f t="shared" si="133"/>
        <v>20</v>
      </c>
    </row>
    <row r="259" spans="1:250" s="14" customFormat="1">
      <c r="A259" s="14">
        <v>250</v>
      </c>
      <c r="B259" s="64">
        <v>1</v>
      </c>
      <c r="C259" s="3">
        <v>1</v>
      </c>
      <c r="D259" s="1">
        <v>1</v>
      </c>
      <c r="E259" s="1">
        <v>2</v>
      </c>
      <c r="F259" s="1" t="s">
        <v>1928</v>
      </c>
      <c r="G259" s="1"/>
      <c r="H259" s="1"/>
      <c r="I259" s="1"/>
      <c r="J259" s="1"/>
      <c r="K259" s="1" t="s">
        <v>5088</v>
      </c>
      <c r="L259" s="1">
        <v>1</v>
      </c>
      <c r="M259" s="1">
        <v>4</v>
      </c>
      <c r="N259" s="1">
        <v>5</v>
      </c>
      <c r="O259" s="1" t="s">
        <v>5089</v>
      </c>
      <c r="P259" s="1" t="s">
        <v>5090</v>
      </c>
      <c r="Q259" s="1" t="s">
        <v>5091</v>
      </c>
      <c r="R259" s="1" t="s">
        <v>2357</v>
      </c>
      <c r="S259" s="1" t="s">
        <v>5092</v>
      </c>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v>2</v>
      </c>
      <c r="AY259" s="1">
        <v>1</v>
      </c>
      <c r="AZ259" s="1">
        <v>2</v>
      </c>
      <c r="BA259" s="1"/>
      <c r="BB259" s="1"/>
      <c r="BC259" s="1">
        <v>35</v>
      </c>
      <c r="BD259" s="1">
        <v>1</v>
      </c>
      <c r="BE259" s="1">
        <v>1</v>
      </c>
      <c r="BF259" s="1">
        <v>1</v>
      </c>
      <c r="BG259" s="1">
        <v>1</v>
      </c>
      <c r="BH259" s="1">
        <v>170.2</v>
      </c>
      <c r="BI259" s="1">
        <v>26.94</v>
      </c>
      <c r="BJ259" s="1">
        <v>0</v>
      </c>
      <c r="BK259" s="1">
        <v>0</v>
      </c>
      <c r="BL259" s="1">
        <v>5</v>
      </c>
      <c r="BM259" s="1">
        <v>1</v>
      </c>
      <c r="BN259" s="1">
        <v>0</v>
      </c>
      <c r="BO259" s="1">
        <v>0</v>
      </c>
      <c r="BP259" s="1">
        <v>1</v>
      </c>
      <c r="BQ259" s="1">
        <v>0</v>
      </c>
      <c r="BR259" s="1">
        <v>0</v>
      </c>
      <c r="BS259" s="1">
        <v>0</v>
      </c>
      <c r="BT259" s="1">
        <v>1</v>
      </c>
      <c r="BU259" s="1">
        <v>0</v>
      </c>
      <c r="BV259" s="14">
        <v>2</v>
      </c>
      <c r="BW259" s="1">
        <v>2</v>
      </c>
      <c r="BX259" s="1">
        <v>0</v>
      </c>
      <c r="BY259" s="1">
        <v>0</v>
      </c>
      <c r="BZ259" s="1">
        <v>0</v>
      </c>
      <c r="CA259" s="1">
        <v>0</v>
      </c>
      <c r="CB259" s="1">
        <v>0</v>
      </c>
      <c r="CC259" s="1">
        <v>0</v>
      </c>
      <c r="CD259" s="1">
        <v>0</v>
      </c>
      <c r="CE259" s="1">
        <v>0</v>
      </c>
      <c r="CF259" s="1">
        <v>0</v>
      </c>
      <c r="CG259" s="1">
        <v>5</v>
      </c>
      <c r="CH259" s="1">
        <v>5</v>
      </c>
      <c r="CI259" s="1">
        <v>5</v>
      </c>
      <c r="CJ259" s="1">
        <v>5</v>
      </c>
      <c r="CK259" s="1">
        <v>20</v>
      </c>
      <c r="CL259" s="1">
        <v>0</v>
      </c>
      <c r="CM259" s="1">
        <v>1</v>
      </c>
      <c r="CN259" s="1">
        <v>0</v>
      </c>
      <c r="CO259" s="1">
        <v>1</v>
      </c>
      <c r="CP259" s="1">
        <v>1</v>
      </c>
      <c r="CQ259" s="1">
        <v>1</v>
      </c>
      <c r="CR259" s="1">
        <v>1</v>
      </c>
      <c r="CS259" s="1">
        <v>3</v>
      </c>
      <c r="CT259" s="1">
        <v>85</v>
      </c>
      <c r="CU259" s="1">
        <v>1</v>
      </c>
      <c r="CV259" s="1">
        <v>1</v>
      </c>
      <c r="CW259" s="1">
        <v>1</v>
      </c>
      <c r="CX259" s="1">
        <v>1</v>
      </c>
      <c r="CY259" s="1">
        <v>1</v>
      </c>
      <c r="CZ259" s="1">
        <v>1</v>
      </c>
      <c r="DA259" s="1">
        <f t="shared" si="126"/>
        <v>6</v>
      </c>
      <c r="DB259" s="1">
        <v>1</v>
      </c>
      <c r="DC259" s="1">
        <v>1</v>
      </c>
      <c r="DD259" s="1">
        <v>1</v>
      </c>
      <c r="DE259" s="1">
        <v>1</v>
      </c>
      <c r="DF259" s="1">
        <v>1</v>
      </c>
      <c r="DG259" s="1">
        <v>1</v>
      </c>
      <c r="DH259" s="1">
        <f t="shared" si="127"/>
        <v>6</v>
      </c>
      <c r="DI259" s="14">
        <f t="shared" si="128"/>
        <v>0</v>
      </c>
      <c r="DJ259" s="1">
        <v>1</v>
      </c>
      <c r="DK259" s="1">
        <v>1</v>
      </c>
      <c r="DL259" s="1">
        <v>1</v>
      </c>
      <c r="DM259" s="1">
        <v>1</v>
      </c>
      <c r="DN259" s="1">
        <v>1</v>
      </c>
      <c r="DO259" s="1">
        <v>1</v>
      </c>
      <c r="DP259" s="1">
        <v>1</v>
      </c>
      <c r="DQ259" s="1">
        <v>1</v>
      </c>
      <c r="DR259" s="1">
        <f t="shared" si="129"/>
        <v>8</v>
      </c>
      <c r="DS259" s="1">
        <v>1</v>
      </c>
      <c r="DT259" s="1">
        <v>1</v>
      </c>
      <c r="DU259" s="1">
        <v>1</v>
      </c>
      <c r="DV259" s="1">
        <v>1</v>
      </c>
      <c r="DW259" s="1">
        <v>1</v>
      </c>
      <c r="DX259" s="1">
        <v>1</v>
      </c>
      <c r="DY259" s="1">
        <v>1</v>
      </c>
      <c r="DZ259" s="1">
        <v>1</v>
      </c>
      <c r="EA259" s="1">
        <f t="shared" si="130"/>
        <v>8</v>
      </c>
      <c r="EB259" s="14">
        <f t="shared" si="131"/>
        <v>0</v>
      </c>
      <c r="EC259" s="1">
        <v>0</v>
      </c>
      <c r="ED259" s="1">
        <v>0</v>
      </c>
      <c r="EE259" s="1">
        <f t="shared" si="132"/>
        <v>0</v>
      </c>
      <c r="EF259" s="1">
        <v>5</v>
      </c>
      <c r="EG259" s="1">
        <v>5</v>
      </c>
      <c r="EH259" s="1">
        <v>5</v>
      </c>
      <c r="EI259" s="1">
        <v>5</v>
      </c>
      <c r="EJ259" s="1">
        <f t="shared" si="133"/>
        <v>20</v>
      </c>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row>
    <row r="260" spans="1:250" s="14" customFormat="1">
      <c r="A260" s="14">
        <v>251</v>
      </c>
      <c r="B260" s="61">
        <v>1</v>
      </c>
      <c r="C260" s="60">
        <v>2</v>
      </c>
      <c r="D260" s="14">
        <v>1</v>
      </c>
      <c r="E260" s="14">
        <v>1</v>
      </c>
      <c r="F260" s="14" t="s">
        <v>2100</v>
      </c>
      <c r="G260" s="14" t="s">
        <v>1977</v>
      </c>
      <c r="H260" s="14" t="s">
        <v>1955</v>
      </c>
      <c r="I260" s="14" t="s">
        <v>1928</v>
      </c>
      <c r="K260" s="1" t="s">
        <v>4105</v>
      </c>
      <c r="L260" s="14">
        <v>4</v>
      </c>
      <c r="M260" s="14">
        <v>6</v>
      </c>
      <c r="N260" s="14">
        <v>14</v>
      </c>
      <c r="O260" s="14" t="s">
        <v>4106</v>
      </c>
      <c r="P260" s="14" t="s">
        <v>4107</v>
      </c>
      <c r="Q260" s="14" t="s">
        <v>2335</v>
      </c>
      <c r="R260" s="14" t="s">
        <v>2366</v>
      </c>
      <c r="S260" s="14" t="s">
        <v>2425</v>
      </c>
      <c r="T260" s="14" t="s">
        <v>2630</v>
      </c>
      <c r="U260" s="14" t="s">
        <v>2611</v>
      </c>
      <c r="V260" s="14" t="s">
        <v>4108</v>
      </c>
      <c r="W260" s="14" t="s">
        <v>2591</v>
      </c>
      <c r="X260" s="14" t="s">
        <v>3501</v>
      </c>
      <c r="Y260" s="14" t="s">
        <v>4109</v>
      </c>
      <c r="Z260" s="14" t="s">
        <v>2757</v>
      </c>
      <c r="AA260" s="14" t="s">
        <v>3314</v>
      </c>
      <c r="AB260" s="14" t="s">
        <v>4110</v>
      </c>
      <c r="AX260" s="14">
        <v>1</v>
      </c>
      <c r="AY260" s="14">
        <v>1</v>
      </c>
      <c r="AZ260" s="14">
        <v>2</v>
      </c>
      <c r="BA260" s="14">
        <v>4</v>
      </c>
      <c r="BC260" s="14">
        <v>89</v>
      </c>
      <c r="BD260" s="14">
        <v>0</v>
      </c>
      <c r="BE260" s="14">
        <v>3</v>
      </c>
      <c r="BF260" s="14">
        <v>2</v>
      </c>
      <c r="BG260" s="14">
        <v>4</v>
      </c>
      <c r="BH260" s="14">
        <v>154.9</v>
      </c>
      <c r="BI260" s="14">
        <v>31.93</v>
      </c>
      <c r="BJ260" s="14">
        <v>0</v>
      </c>
      <c r="BK260" s="14">
        <v>3</v>
      </c>
      <c r="BL260" s="14">
        <v>1</v>
      </c>
      <c r="BM260" s="14">
        <v>3</v>
      </c>
      <c r="BN260" s="14">
        <v>1</v>
      </c>
      <c r="BO260" s="14">
        <f>IF(BC260&gt;=85,1,0)</f>
        <v>1</v>
      </c>
      <c r="BP260" s="14">
        <f>IF(BD260=1,1,0)</f>
        <v>0</v>
      </c>
      <c r="BQ260" s="14">
        <v>0</v>
      </c>
      <c r="BR260" s="14">
        <v>1</v>
      </c>
      <c r="BS260" s="14">
        <v>0</v>
      </c>
      <c r="BT260" s="14">
        <v>1</v>
      </c>
      <c r="BU260" s="14">
        <v>1</v>
      </c>
      <c r="BV260" s="14">
        <f t="shared" ref="BV260:BV281" si="136">SUM(BO260:BU260)</f>
        <v>4</v>
      </c>
      <c r="BW260" s="14">
        <v>4</v>
      </c>
      <c r="BX260" s="14">
        <v>0</v>
      </c>
      <c r="BY260" s="14">
        <v>0</v>
      </c>
      <c r="BZ260" s="14">
        <v>0</v>
      </c>
      <c r="CA260" s="14">
        <v>0</v>
      </c>
      <c r="CB260" s="14">
        <v>0</v>
      </c>
      <c r="CC260" s="14">
        <v>1</v>
      </c>
      <c r="CD260" s="14">
        <v>1</v>
      </c>
      <c r="CE260" s="14">
        <v>1</v>
      </c>
      <c r="CF260" s="14">
        <f t="shared" ref="CF260:CF279" si="137">SUM(BX260:CE260)</f>
        <v>3</v>
      </c>
      <c r="CG260" s="14">
        <v>1</v>
      </c>
      <c r="CH260" s="14">
        <v>3</v>
      </c>
      <c r="CI260" s="14">
        <v>3</v>
      </c>
      <c r="CJ260" s="14">
        <v>1</v>
      </c>
      <c r="CK260" s="14">
        <f>SUM(CG260:CJ260)</f>
        <v>8</v>
      </c>
      <c r="CL260" s="14">
        <v>1</v>
      </c>
      <c r="CM260" s="14">
        <v>4</v>
      </c>
      <c r="CN260" s="14">
        <v>0</v>
      </c>
      <c r="CO260" s="14">
        <v>3</v>
      </c>
      <c r="CP260" s="14">
        <v>1</v>
      </c>
      <c r="CQ260" s="14">
        <v>1</v>
      </c>
      <c r="CR260" s="14">
        <v>3</v>
      </c>
      <c r="CS260" s="14">
        <v>1</v>
      </c>
      <c r="CT260" s="14">
        <v>30</v>
      </c>
      <c r="CU260" s="14">
        <v>1</v>
      </c>
      <c r="CV260" s="14">
        <v>1</v>
      </c>
      <c r="CW260" s="14">
        <v>1</v>
      </c>
      <c r="CX260" s="14">
        <v>1</v>
      </c>
      <c r="CY260" s="14">
        <v>1</v>
      </c>
      <c r="CZ260" s="14">
        <v>1</v>
      </c>
      <c r="DA260" s="14">
        <f t="shared" si="126"/>
        <v>6</v>
      </c>
      <c r="DB260" s="14">
        <v>1</v>
      </c>
      <c r="DC260" s="14">
        <v>1</v>
      </c>
      <c r="DD260" s="14">
        <v>1</v>
      </c>
      <c r="DE260" s="14">
        <v>1</v>
      </c>
      <c r="DF260" s="14">
        <v>1</v>
      </c>
      <c r="DG260" s="14">
        <v>1</v>
      </c>
      <c r="DH260" s="14">
        <f t="shared" si="127"/>
        <v>6</v>
      </c>
      <c r="DI260" s="14">
        <f t="shared" si="128"/>
        <v>0</v>
      </c>
      <c r="DJ260" s="14">
        <v>1</v>
      </c>
      <c r="DK260" s="14">
        <v>0</v>
      </c>
      <c r="DL260" s="14">
        <v>1</v>
      </c>
      <c r="DM260" s="14">
        <v>0</v>
      </c>
      <c r="DN260" s="14">
        <v>0</v>
      </c>
      <c r="DO260" s="14">
        <v>0</v>
      </c>
      <c r="DP260" s="14">
        <v>1</v>
      </c>
      <c r="DQ260" s="14">
        <v>1</v>
      </c>
      <c r="DR260" s="14">
        <f t="shared" si="129"/>
        <v>4</v>
      </c>
      <c r="DS260" s="14">
        <v>1</v>
      </c>
      <c r="DT260" s="14">
        <v>0</v>
      </c>
      <c r="DU260" s="14">
        <v>1</v>
      </c>
      <c r="DV260" s="14">
        <v>0</v>
      </c>
      <c r="DW260" s="14">
        <v>0</v>
      </c>
      <c r="DX260" s="14">
        <v>0</v>
      </c>
      <c r="DY260" s="14">
        <v>1</v>
      </c>
      <c r="DZ260" s="14">
        <v>1</v>
      </c>
      <c r="EA260" s="14">
        <f t="shared" si="130"/>
        <v>4</v>
      </c>
      <c r="EB260" s="14">
        <f t="shared" si="131"/>
        <v>0</v>
      </c>
      <c r="EC260" s="14">
        <v>0</v>
      </c>
      <c r="ED260" s="14">
        <v>0</v>
      </c>
      <c r="EE260" s="14">
        <f t="shared" si="132"/>
        <v>0</v>
      </c>
      <c r="EF260" s="14">
        <v>5</v>
      </c>
      <c r="EG260" s="14">
        <v>5</v>
      </c>
      <c r="EH260" s="14">
        <v>5</v>
      </c>
      <c r="EI260" s="14">
        <v>5</v>
      </c>
      <c r="EJ260" s="14">
        <f t="shared" si="133"/>
        <v>20</v>
      </c>
    </row>
    <row r="261" spans="1:250" s="14" customFormat="1">
      <c r="A261" s="14">
        <v>252</v>
      </c>
      <c r="B261" s="64">
        <v>1</v>
      </c>
      <c r="C261" s="3">
        <v>1</v>
      </c>
      <c r="D261" s="1">
        <v>1</v>
      </c>
      <c r="E261" s="1">
        <v>2</v>
      </c>
      <c r="F261" s="1" t="s">
        <v>1928</v>
      </c>
      <c r="G261" s="1" t="s">
        <v>2100</v>
      </c>
      <c r="H261" s="1" t="s">
        <v>2535</v>
      </c>
      <c r="I261" s="1" t="s">
        <v>4087</v>
      </c>
      <c r="J261" s="1"/>
      <c r="K261" s="1" t="s">
        <v>5697</v>
      </c>
      <c r="L261" s="1">
        <v>4</v>
      </c>
      <c r="M261" s="1">
        <v>6</v>
      </c>
      <c r="N261" s="1">
        <v>7</v>
      </c>
      <c r="O261" s="1" t="s">
        <v>2951</v>
      </c>
      <c r="P261" s="1" t="s">
        <v>5698</v>
      </c>
      <c r="Q261" s="1" t="s">
        <v>3068</v>
      </c>
      <c r="R261" s="1" t="s">
        <v>2960</v>
      </c>
      <c r="S261" s="1" t="s">
        <v>2357</v>
      </c>
      <c r="T261" s="1" t="s">
        <v>5699</v>
      </c>
      <c r="U261" s="1" t="s">
        <v>5700</v>
      </c>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v>2</v>
      </c>
      <c r="AY261" s="1">
        <v>0</v>
      </c>
      <c r="AZ261" s="1">
        <v>1</v>
      </c>
      <c r="BA261" s="1">
        <v>8</v>
      </c>
      <c r="BB261" s="1"/>
      <c r="BC261" s="1">
        <v>81</v>
      </c>
      <c r="BD261" s="1">
        <v>1</v>
      </c>
      <c r="BE261" s="1">
        <v>3</v>
      </c>
      <c r="BF261" s="1">
        <v>2</v>
      </c>
      <c r="BG261" s="1">
        <v>2</v>
      </c>
      <c r="BH261" s="1"/>
      <c r="BI261" s="1">
        <v>31.07</v>
      </c>
      <c r="BJ261" s="1">
        <v>0</v>
      </c>
      <c r="BK261" s="1">
        <v>1</v>
      </c>
      <c r="BL261" s="1">
        <v>2</v>
      </c>
      <c r="BM261" s="1">
        <v>3</v>
      </c>
      <c r="BN261" s="1">
        <v>0</v>
      </c>
      <c r="BO261" s="1">
        <f>IF(AZ261&gt;=85,1,0)</f>
        <v>0</v>
      </c>
      <c r="BP261" s="1">
        <f>IF(BA261=1,1,0)</f>
        <v>0</v>
      </c>
      <c r="BQ261" s="1">
        <v>1</v>
      </c>
      <c r="BR261" s="1">
        <v>1</v>
      </c>
      <c r="BS261" s="1">
        <v>1</v>
      </c>
      <c r="BT261" s="1">
        <v>0</v>
      </c>
      <c r="BU261" s="1">
        <v>1</v>
      </c>
      <c r="BV261" s="14">
        <f t="shared" si="136"/>
        <v>4</v>
      </c>
      <c r="BW261" s="1">
        <v>4</v>
      </c>
      <c r="BX261" s="1">
        <v>0</v>
      </c>
      <c r="BY261" s="1">
        <v>0</v>
      </c>
      <c r="BZ261" s="1">
        <v>0</v>
      </c>
      <c r="CA261" s="1">
        <v>0</v>
      </c>
      <c r="CB261" s="1">
        <v>1</v>
      </c>
      <c r="CC261" s="1">
        <v>1</v>
      </c>
      <c r="CD261" s="1">
        <v>1</v>
      </c>
      <c r="CE261" s="1">
        <v>1</v>
      </c>
      <c r="CF261" s="1">
        <f t="shared" si="137"/>
        <v>4</v>
      </c>
      <c r="CG261" s="1">
        <v>1</v>
      </c>
      <c r="CH261" s="1">
        <v>1</v>
      </c>
      <c r="CI261" s="1">
        <v>1</v>
      </c>
      <c r="CJ261" s="1">
        <v>1</v>
      </c>
      <c r="CK261" s="1">
        <f>SUM(CG261:CJ261)</f>
        <v>4</v>
      </c>
      <c r="CL261" s="1">
        <v>0</v>
      </c>
      <c r="CM261" s="1">
        <v>1</v>
      </c>
      <c r="CN261" s="1">
        <v>2</v>
      </c>
      <c r="CO261" s="1">
        <v>5</v>
      </c>
      <c r="CP261" s="1">
        <v>5</v>
      </c>
      <c r="CQ261" s="1">
        <v>3</v>
      </c>
      <c r="CR261" s="1">
        <v>3</v>
      </c>
      <c r="CS261" s="1">
        <v>3</v>
      </c>
      <c r="CT261" s="1">
        <v>50</v>
      </c>
      <c r="CU261" s="1">
        <v>0</v>
      </c>
      <c r="CV261" s="1">
        <v>0</v>
      </c>
      <c r="CW261" s="1">
        <v>0</v>
      </c>
      <c r="CX261" s="1">
        <v>0</v>
      </c>
      <c r="CY261" s="1">
        <v>0</v>
      </c>
      <c r="CZ261" s="1">
        <v>0</v>
      </c>
      <c r="DA261" s="1">
        <f t="shared" si="126"/>
        <v>0</v>
      </c>
      <c r="DB261" s="1">
        <v>0</v>
      </c>
      <c r="DC261" s="1">
        <v>0</v>
      </c>
      <c r="DD261" s="1">
        <v>0</v>
      </c>
      <c r="DE261" s="1">
        <v>0</v>
      </c>
      <c r="DF261" s="1">
        <v>0</v>
      </c>
      <c r="DG261" s="1">
        <v>0</v>
      </c>
      <c r="DH261" s="1">
        <f t="shared" si="127"/>
        <v>0</v>
      </c>
      <c r="DI261" s="14">
        <f t="shared" si="128"/>
        <v>0</v>
      </c>
      <c r="DJ261" s="1">
        <v>0</v>
      </c>
      <c r="DK261" s="1">
        <v>0</v>
      </c>
      <c r="DL261" s="1">
        <v>0</v>
      </c>
      <c r="DM261" s="1">
        <v>0</v>
      </c>
      <c r="DN261" s="1">
        <v>0</v>
      </c>
      <c r="DO261" s="1">
        <v>0</v>
      </c>
      <c r="DP261" s="1">
        <v>0</v>
      </c>
      <c r="DQ261" s="1">
        <v>0</v>
      </c>
      <c r="DR261" s="1">
        <f t="shared" si="129"/>
        <v>0</v>
      </c>
      <c r="DS261" s="1">
        <v>0</v>
      </c>
      <c r="DT261" s="1">
        <v>0</v>
      </c>
      <c r="DU261" s="1">
        <v>0</v>
      </c>
      <c r="DV261" s="1">
        <v>0</v>
      </c>
      <c r="DW261" s="1">
        <v>0</v>
      </c>
      <c r="DX261" s="1">
        <v>0</v>
      </c>
      <c r="DY261" s="1">
        <v>0</v>
      </c>
      <c r="DZ261" s="1">
        <v>0</v>
      </c>
      <c r="EA261" s="1">
        <f t="shared" si="130"/>
        <v>0</v>
      </c>
      <c r="EB261" s="14">
        <f t="shared" si="131"/>
        <v>0</v>
      </c>
      <c r="EC261" s="1">
        <v>3</v>
      </c>
      <c r="ED261" s="1">
        <v>3</v>
      </c>
      <c r="EE261" s="1">
        <f t="shared" si="132"/>
        <v>6</v>
      </c>
      <c r="EF261" s="1">
        <v>5</v>
      </c>
      <c r="EG261" s="1">
        <v>5</v>
      </c>
      <c r="EH261" s="1">
        <v>5</v>
      </c>
      <c r="EI261" s="1">
        <v>5</v>
      </c>
      <c r="EJ261" s="1">
        <f t="shared" si="133"/>
        <v>20</v>
      </c>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row>
    <row r="262" spans="1:250" s="14" customFormat="1">
      <c r="A262" s="14">
        <v>253</v>
      </c>
      <c r="B262" s="61">
        <v>1</v>
      </c>
      <c r="C262" s="60">
        <v>1</v>
      </c>
      <c r="D262" s="14">
        <v>3</v>
      </c>
      <c r="E262" s="14">
        <v>1</v>
      </c>
      <c r="F262" s="14" t="s">
        <v>1955</v>
      </c>
      <c r="G262" s="14" t="s">
        <v>1928</v>
      </c>
      <c r="H262" s="14" t="s">
        <v>3595</v>
      </c>
      <c r="I262" s="14" t="s">
        <v>3596</v>
      </c>
      <c r="K262" s="1" t="s">
        <v>3597</v>
      </c>
      <c r="L262" s="14">
        <v>5</v>
      </c>
      <c r="M262" s="14">
        <v>9</v>
      </c>
      <c r="N262" s="14">
        <v>12</v>
      </c>
      <c r="O262" s="14" t="s">
        <v>3598</v>
      </c>
      <c r="P262" s="14" t="s">
        <v>2721</v>
      </c>
      <c r="Q262" s="14" t="s">
        <v>2925</v>
      </c>
      <c r="R262" s="14" t="s">
        <v>3599</v>
      </c>
      <c r="S262" s="14" t="s">
        <v>2366</v>
      </c>
      <c r="T262" s="14" t="s">
        <v>3600</v>
      </c>
      <c r="U262" s="14" t="s">
        <v>2953</v>
      </c>
      <c r="V262" s="14" t="s">
        <v>2725</v>
      </c>
      <c r="W262" s="14" t="s">
        <v>3601</v>
      </c>
      <c r="X262" s="14" t="s">
        <v>2492</v>
      </c>
      <c r="Y262" s="14" t="s">
        <v>3602</v>
      </c>
      <c r="Z262" s="14" t="s">
        <v>3603</v>
      </c>
      <c r="AX262" s="14">
        <v>2</v>
      </c>
      <c r="AY262" s="14">
        <v>2</v>
      </c>
      <c r="AZ262" s="14">
        <v>2</v>
      </c>
      <c r="BA262" s="14">
        <v>5</v>
      </c>
      <c r="BC262" s="14">
        <v>86</v>
      </c>
      <c r="BD262" s="14">
        <v>1</v>
      </c>
      <c r="BE262" s="14">
        <v>1</v>
      </c>
      <c r="BF262" s="14">
        <v>1</v>
      </c>
      <c r="BG262" s="14">
        <v>2</v>
      </c>
      <c r="BH262" s="14">
        <v>170.2</v>
      </c>
      <c r="BI262" s="14">
        <v>27.41</v>
      </c>
      <c r="BJ262" s="14">
        <v>0</v>
      </c>
      <c r="BK262" s="14">
        <v>0</v>
      </c>
      <c r="BL262" s="14">
        <v>5</v>
      </c>
      <c r="BM262" s="14">
        <v>3</v>
      </c>
      <c r="BN262" s="14">
        <v>0</v>
      </c>
      <c r="BO262" s="14">
        <f>IF(BC262&gt;=85,1,0)</f>
        <v>1</v>
      </c>
      <c r="BP262" s="14">
        <f>IF(BD262=1,1,0)</f>
        <v>1</v>
      </c>
      <c r="BQ262" s="14">
        <v>0</v>
      </c>
      <c r="BR262" s="14">
        <v>0</v>
      </c>
      <c r="BS262" s="14">
        <v>0</v>
      </c>
      <c r="BT262" s="14">
        <v>1</v>
      </c>
      <c r="BU262" s="14">
        <v>0</v>
      </c>
      <c r="BV262" s="14">
        <f t="shared" si="136"/>
        <v>3</v>
      </c>
      <c r="BW262" s="14">
        <v>1</v>
      </c>
      <c r="BX262" s="14">
        <v>0</v>
      </c>
      <c r="BY262" s="14">
        <v>0</v>
      </c>
      <c r="BZ262" s="14">
        <v>0</v>
      </c>
      <c r="CA262" s="14">
        <v>0</v>
      </c>
      <c r="CB262" s="14">
        <v>0</v>
      </c>
      <c r="CC262" s="14">
        <v>0</v>
      </c>
      <c r="CD262" s="14">
        <v>0</v>
      </c>
      <c r="CE262" s="14">
        <v>0</v>
      </c>
      <c r="CF262" s="14">
        <f t="shared" si="137"/>
        <v>0</v>
      </c>
      <c r="CG262" s="14">
        <v>5</v>
      </c>
      <c r="CH262" s="14">
        <v>5</v>
      </c>
      <c r="CI262" s="14">
        <v>5</v>
      </c>
      <c r="CJ262" s="14">
        <v>5</v>
      </c>
      <c r="CK262" s="14">
        <f>SUM(CG262:CJ262)</f>
        <v>20</v>
      </c>
      <c r="CL262" s="14">
        <v>0</v>
      </c>
      <c r="CM262" s="14">
        <v>2</v>
      </c>
      <c r="CN262" s="14">
        <v>0</v>
      </c>
      <c r="CO262" s="14">
        <v>1</v>
      </c>
      <c r="CP262" s="14">
        <v>1</v>
      </c>
      <c r="CQ262" s="14">
        <v>1</v>
      </c>
      <c r="CR262" s="14">
        <v>1</v>
      </c>
      <c r="CS262" s="14">
        <v>1</v>
      </c>
      <c r="CT262" s="14">
        <v>90</v>
      </c>
      <c r="CU262" s="14">
        <v>1</v>
      </c>
      <c r="CV262" s="14">
        <v>1</v>
      </c>
      <c r="CW262" s="14">
        <v>1</v>
      </c>
      <c r="CX262" s="14">
        <v>1</v>
      </c>
      <c r="CY262" s="14">
        <v>1</v>
      </c>
      <c r="CZ262" s="14">
        <v>1</v>
      </c>
      <c r="DA262" s="14">
        <f t="shared" si="126"/>
        <v>6</v>
      </c>
      <c r="DB262" s="14">
        <v>1</v>
      </c>
      <c r="DC262" s="14">
        <v>1</v>
      </c>
      <c r="DD262" s="14">
        <v>1</v>
      </c>
      <c r="DE262" s="14">
        <v>1</v>
      </c>
      <c r="DF262" s="14">
        <v>1</v>
      </c>
      <c r="DG262" s="14">
        <v>1</v>
      </c>
      <c r="DH262" s="14">
        <f t="shared" si="127"/>
        <v>6</v>
      </c>
      <c r="DI262" s="14">
        <f t="shared" si="128"/>
        <v>0</v>
      </c>
      <c r="DJ262" s="14">
        <v>1</v>
      </c>
      <c r="DK262" s="14">
        <v>1</v>
      </c>
      <c r="DL262" s="14">
        <v>1</v>
      </c>
      <c r="DM262" s="14">
        <v>1</v>
      </c>
      <c r="DN262" s="14">
        <v>1</v>
      </c>
      <c r="DO262" s="14">
        <v>1</v>
      </c>
      <c r="DP262" s="14">
        <v>1</v>
      </c>
      <c r="DQ262" s="14">
        <v>1</v>
      </c>
      <c r="DR262" s="14">
        <f t="shared" si="129"/>
        <v>8</v>
      </c>
      <c r="DS262" s="14">
        <v>1</v>
      </c>
      <c r="DT262" s="14">
        <v>1</v>
      </c>
      <c r="DU262" s="14">
        <v>1</v>
      </c>
      <c r="DV262" s="14">
        <v>1</v>
      </c>
      <c r="DW262" s="14">
        <v>1</v>
      </c>
      <c r="DX262" s="14">
        <v>0</v>
      </c>
      <c r="DY262" s="14">
        <v>1</v>
      </c>
      <c r="DZ262" s="14">
        <v>1</v>
      </c>
      <c r="EA262" s="14">
        <f t="shared" si="130"/>
        <v>7</v>
      </c>
      <c r="EB262" s="14">
        <f t="shared" si="131"/>
        <v>-1</v>
      </c>
      <c r="EC262" s="14">
        <v>0</v>
      </c>
      <c r="ED262" s="14">
        <v>0</v>
      </c>
      <c r="EE262" s="14">
        <f t="shared" si="132"/>
        <v>0</v>
      </c>
      <c r="EF262" s="14">
        <v>5</v>
      </c>
      <c r="EG262" s="14">
        <v>5</v>
      </c>
      <c r="EH262" s="14">
        <v>5</v>
      </c>
      <c r="EI262" s="14">
        <v>5</v>
      </c>
      <c r="EJ262" s="14">
        <f t="shared" si="133"/>
        <v>20</v>
      </c>
    </row>
    <row r="263" spans="1:250" s="14" customFormat="1">
      <c r="A263" s="14">
        <v>254</v>
      </c>
      <c r="B263" s="64">
        <v>1</v>
      </c>
      <c r="C263" s="3">
        <v>1</v>
      </c>
      <c r="D263" s="1">
        <v>1</v>
      </c>
      <c r="E263" s="1">
        <v>1</v>
      </c>
      <c r="F263" s="1" t="s">
        <v>2100</v>
      </c>
      <c r="G263" s="1" t="s">
        <v>1977</v>
      </c>
      <c r="H263" s="1" t="s">
        <v>1928</v>
      </c>
      <c r="I263" s="1"/>
      <c r="J263" s="1"/>
      <c r="K263" s="1" t="s">
        <v>5298</v>
      </c>
      <c r="L263" s="1">
        <v>3</v>
      </c>
      <c r="M263" s="1">
        <v>7</v>
      </c>
      <c r="N263" s="1">
        <v>8</v>
      </c>
      <c r="O263" s="1" t="s">
        <v>2335</v>
      </c>
      <c r="P263" s="1" t="s">
        <v>2444</v>
      </c>
      <c r="Q263" s="1" t="s">
        <v>2326</v>
      </c>
      <c r="R263" s="1" t="s">
        <v>2611</v>
      </c>
      <c r="S263" s="1" t="s">
        <v>5299</v>
      </c>
      <c r="T263" s="1" t="s">
        <v>5300</v>
      </c>
      <c r="U263" s="1" t="s">
        <v>2793</v>
      </c>
      <c r="V263" s="1" t="s">
        <v>2999</v>
      </c>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v>2</v>
      </c>
      <c r="AY263" s="1">
        <v>1</v>
      </c>
      <c r="AZ263" s="1">
        <v>2</v>
      </c>
      <c r="BA263" s="1">
        <v>2</v>
      </c>
      <c r="BB263" s="1"/>
      <c r="BC263" s="1">
        <v>63</v>
      </c>
      <c r="BD263" s="1">
        <v>1</v>
      </c>
      <c r="BE263" s="1">
        <v>2</v>
      </c>
      <c r="BF263" s="1">
        <v>1</v>
      </c>
      <c r="BG263" s="1">
        <v>2</v>
      </c>
      <c r="BH263" s="1">
        <v>160</v>
      </c>
      <c r="BI263" s="1">
        <v>25.51</v>
      </c>
      <c r="BJ263" s="1">
        <v>0</v>
      </c>
      <c r="BK263" s="1">
        <v>0</v>
      </c>
      <c r="BL263" s="1">
        <v>3</v>
      </c>
      <c r="BM263" s="1">
        <v>1</v>
      </c>
      <c r="BN263" s="1">
        <v>0</v>
      </c>
      <c r="BO263" s="1">
        <f>IF(AZ263&gt;=85,1,0)</f>
        <v>0</v>
      </c>
      <c r="BP263" s="1">
        <f>IF(BA263=1,1,0)</f>
        <v>0</v>
      </c>
      <c r="BQ263" s="1">
        <v>0</v>
      </c>
      <c r="BR263" s="1">
        <v>0</v>
      </c>
      <c r="BS263" s="1">
        <v>0</v>
      </c>
      <c r="BT263" s="1">
        <v>1</v>
      </c>
      <c r="BU263" s="1">
        <v>0</v>
      </c>
      <c r="BV263" s="14">
        <f t="shared" si="136"/>
        <v>1</v>
      </c>
      <c r="BW263" s="1">
        <v>3</v>
      </c>
      <c r="BX263" s="1">
        <v>0</v>
      </c>
      <c r="BY263" s="1">
        <v>0</v>
      </c>
      <c r="BZ263" s="1">
        <v>0</v>
      </c>
      <c r="CA263" s="1">
        <v>0</v>
      </c>
      <c r="CB263" s="1">
        <v>0</v>
      </c>
      <c r="CC263" s="1">
        <v>0</v>
      </c>
      <c r="CD263" s="1">
        <v>0</v>
      </c>
      <c r="CE263" s="1">
        <v>0</v>
      </c>
      <c r="CF263" s="1">
        <f t="shared" si="137"/>
        <v>0</v>
      </c>
      <c r="CG263" s="1">
        <v>5</v>
      </c>
      <c r="CH263" s="1">
        <v>5</v>
      </c>
      <c r="CI263" s="1">
        <v>5</v>
      </c>
      <c r="CJ263" s="1">
        <v>5</v>
      </c>
      <c r="CK263" s="1">
        <f>SUM(CG263:CJ263)</f>
        <v>20</v>
      </c>
      <c r="CL263" s="1">
        <v>0</v>
      </c>
      <c r="CM263" s="1">
        <v>1</v>
      </c>
      <c r="CN263" s="1">
        <v>2</v>
      </c>
      <c r="CO263" s="1">
        <v>2</v>
      </c>
      <c r="CP263" s="1">
        <v>1</v>
      </c>
      <c r="CQ263" s="1">
        <v>4</v>
      </c>
      <c r="CR263" s="1">
        <v>4</v>
      </c>
      <c r="CS263" s="1">
        <v>1</v>
      </c>
      <c r="CT263" s="1">
        <v>50</v>
      </c>
      <c r="CU263" s="1">
        <v>1</v>
      </c>
      <c r="CV263" s="1">
        <v>1</v>
      </c>
      <c r="CW263" s="1">
        <v>1</v>
      </c>
      <c r="CX263" s="1">
        <v>1</v>
      </c>
      <c r="CY263" s="1">
        <v>1</v>
      </c>
      <c r="CZ263" s="1">
        <v>1</v>
      </c>
      <c r="DA263" s="1">
        <f t="shared" si="126"/>
        <v>6</v>
      </c>
      <c r="DB263" s="1">
        <v>1</v>
      </c>
      <c r="DC263" s="1">
        <v>1</v>
      </c>
      <c r="DD263" s="1">
        <v>1</v>
      </c>
      <c r="DE263" s="1">
        <v>1</v>
      </c>
      <c r="DF263" s="1">
        <v>1</v>
      </c>
      <c r="DG263" s="1">
        <v>1</v>
      </c>
      <c r="DH263" s="1">
        <f t="shared" si="127"/>
        <v>6</v>
      </c>
      <c r="DI263" s="14">
        <f t="shared" si="128"/>
        <v>0</v>
      </c>
      <c r="DJ263" s="1">
        <v>1</v>
      </c>
      <c r="DK263" s="1">
        <v>1</v>
      </c>
      <c r="DL263" s="1">
        <v>1</v>
      </c>
      <c r="DM263" s="1">
        <v>1</v>
      </c>
      <c r="DN263" s="1">
        <v>1</v>
      </c>
      <c r="DO263" s="1">
        <v>1</v>
      </c>
      <c r="DP263" s="1">
        <v>1</v>
      </c>
      <c r="DQ263" s="1">
        <v>1</v>
      </c>
      <c r="DR263" s="1">
        <f t="shared" si="129"/>
        <v>8</v>
      </c>
      <c r="DS263" s="1">
        <v>1</v>
      </c>
      <c r="DT263" s="1">
        <v>1</v>
      </c>
      <c r="DU263" s="1">
        <v>1</v>
      </c>
      <c r="DV263" s="1">
        <v>1</v>
      </c>
      <c r="DW263" s="1">
        <v>1</v>
      </c>
      <c r="DX263" s="1">
        <v>1</v>
      </c>
      <c r="DY263" s="1">
        <v>1</v>
      </c>
      <c r="DZ263" s="1">
        <v>1</v>
      </c>
      <c r="EA263" s="1">
        <f t="shared" si="130"/>
        <v>8</v>
      </c>
      <c r="EB263" s="14">
        <f t="shared" si="131"/>
        <v>0</v>
      </c>
      <c r="EC263" s="1">
        <v>0</v>
      </c>
      <c r="ED263" s="1">
        <v>0</v>
      </c>
      <c r="EE263" s="1">
        <f t="shared" si="132"/>
        <v>0</v>
      </c>
      <c r="EF263" s="1">
        <v>5</v>
      </c>
      <c r="EG263" s="1">
        <v>5</v>
      </c>
      <c r="EH263" s="1">
        <v>5</v>
      </c>
      <c r="EI263" s="1">
        <v>5</v>
      </c>
      <c r="EJ263" s="1">
        <f t="shared" si="133"/>
        <v>20</v>
      </c>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row>
    <row r="264" spans="1:250" s="14" customFormat="1">
      <c r="A264" s="14">
        <v>255</v>
      </c>
      <c r="B264" s="64">
        <v>1</v>
      </c>
      <c r="C264" s="3">
        <v>1</v>
      </c>
      <c r="D264" s="1">
        <v>1</v>
      </c>
      <c r="E264" s="1">
        <v>2</v>
      </c>
      <c r="F264" s="1"/>
      <c r="G264" s="1"/>
      <c r="H264" s="1"/>
      <c r="I264" s="1"/>
      <c r="J264" s="1"/>
      <c r="K264" s="1" t="s">
        <v>5228</v>
      </c>
      <c r="L264" s="1">
        <v>0</v>
      </c>
      <c r="M264" s="1">
        <v>2</v>
      </c>
      <c r="N264" s="1">
        <v>2</v>
      </c>
      <c r="O264" s="1" t="s">
        <v>5229</v>
      </c>
      <c r="P264" s="1" t="s">
        <v>3615</v>
      </c>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v>2</v>
      </c>
      <c r="AY264" s="1">
        <v>0</v>
      </c>
      <c r="AZ264" s="1">
        <v>2</v>
      </c>
      <c r="BA264" s="1">
        <v>1</v>
      </c>
      <c r="BB264" s="1"/>
      <c r="BC264" s="1">
        <v>73</v>
      </c>
      <c r="BD264" s="1">
        <v>0</v>
      </c>
      <c r="BE264" s="1">
        <v>1</v>
      </c>
      <c r="BF264" s="1">
        <v>1</v>
      </c>
      <c r="BG264" s="1">
        <v>1</v>
      </c>
      <c r="BH264" s="1">
        <v>157.5</v>
      </c>
      <c r="BI264" s="1">
        <v>21.95</v>
      </c>
      <c r="BJ264" s="1">
        <v>1</v>
      </c>
      <c r="BK264" s="1">
        <v>0</v>
      </c>
      <c r="BL264" s="1">
        <v>5</v>
      </c>
      <c r="BM264" s="1">
        <v>1</v>
      </c>
      <c r="BN264" s="1">
        <v>0</v>
      </c>
      <c r="BO264" s="1">
        <v>0</v>
      </c>
      <c r="BP264" s="1">
        <v>0</v>
      </c>
      <c r="BQ264" s="1">
        <v>0</v>
      </c>
      <c r="BR264" s="1">
        <v>0</v>
      </c>
      <c r="BS264" s="1">
        <v>0</v>
      </c>
      <c r="BT264" s="1">
        <v>1</v>
      </c>
      <c r="BU264" s="1">
        <v>0</v>
      </c>
      <c r="BV264" s="14">
        <f t="shared" si="136"/>
        <v>1</v>
      </c>
      <c r="BW264" s="1">
        <v>4</v>
      </c>
      <c r="BX264" s="1">
        <v>0</v>
      </c>
      <c r="BY264" s="1">
        <v>0</v>
      </c>
      <c r="BZ264" s="1">
        <v>0</v>
      </c>
      <c r="CA264" s="1">
        <v>0</v>
      </c>
      <c r="CB264" s="1">
        <v>0</v>
      </c>
      <c r="CC264" s="1">
        <v>0</v>
      </c>
      <c r="CD264" s="1">
        <v>0</v>
      </c>
      <c r="CE264" s="1">
        <v>0</v>
      </c>
      <c r="CF264" s="1">
        <f t="shared" si="137"/>
        <v>0</v>
      </c>
      <c r="CG264" s="1">
        <v>5</v>
      </c>
      <c r="CH264" s="1">
        <v>5</v>
      </c>
      <c r="CI264" s="1">
        <v>4</v>
      </c>
      <c r="CJ264" s="1">
        <v>5</v>
      </c>
      <c r="CK264" s="1">
        <v>19</v>
      </c>
      <c r="CL264" s="1">
        <v>0</v>
      </c>
      <c r="CM264" s="1">
        <v>1</v>
      </c>
      <c r="CN264" s="1">
        <v>0</v>
      </c>
      <c r="CO264" s="1">
        <v>1</v>
      </c>
      <c r="CP264" s="1">
        <v>1</v>
      </c>
      <c r="CQ264" s="1">
        <v>1</v>
      </c>
      <c r="CR264" s="1">
        <v>1</v>
      </c>
      <c r="CS264" s="1">
        <v>1</v>
      </c>
      <c r="CT264" s="1">
        <v>50</v>
      </c>
      <c r="CU264" s="1">
        <v>1</v>
      </c>
      <c r="CV264" s="1">
        <v>1</v>
      </c>
      <c r="CW264" s="1">
        <v>1</v>
      </c>
      <c r="CX264" s="1">
        <v>1</v>
      </c>
      <c r="CY264" s="1">
        <v>1</v>
      </c>
      <c r="CZ264" s="1">
        <v>1</v>
      </c>
      <c r="DA264" s="1">
        <f t="shared" si="126"/>
        <v>6</v>
      </c>
      <c r="DB264" s="1">
        <v>1</v>
      </c>
      <c r="DC264" s="1">
        <v>1</v>
      </c>
      <c r="DD264" s="1">
        <v>1</v>
      </c>
      <c r="DE264" s="1">
        <v>1</v>
      </c>
      <c r="DF264" s="1">
        <v>1</v>
      </c>
      <c r="DG264" s="1">
        <v>1</v>
      </c>
      <c r="DH264" s="1">
        <f t="shared" si="127"/>
        <v>6</v>
      </c>
      <c r="DI264" s="14">
        <f t="shared" si="128"/>
        <v>0</v>
      </c>
      <c r="DJ264" s="1">
        <v>1</v>
      </c>
      <c r="DK264" s="1">
        <v>1</v>
      </c>
      <c r="DL264" s="1">
        <v>1</v>
      </c>
      <c r="DM264" s="1">
        <v>1</v>
      </c>
      <c r="DN264" s="1">
        <v>1</v>
      </c>
      <c r="DO264" s="1">
        <v>1</v>
      </c>
      <c r="DP264" s="1">
        <v>1</v>
      </c>
      <c r="DQ264" s="1">
        <v>1</v>
      </c>
      <c r="DR264" s="1">
        <f t="shared" si="129"/>
        <v>8</v>
      </c>
      <c r="DS264" s="1">
        <v>1</v>
      </c>
      <c r="DT264" s="1">
        <v>1</v>
      </c>
      <c r="DU264" s="1">
        <v>1</v>
      </c>
      <c r="DV264" s="1">
        <v>1</v>
      </c>
      <c r="DW264" s="1">
        <v>1</v>
      </c>
      <c r="DX264" s="1">
        <v>1</v>
      </c>
      <c r="DY264" s="1">
        <v>1</v>
      </c>
      <c r="DZ264" s="1">
        <v>1</v>
      </c>
      <c r="EA264" s="1">
        <f t="shared" si="130"/>
        <v>8</v>
      </c>
      <c r="EB264" s="14">
        <f t="shared" si="131"/>
        <v>0</v>
      </c>
      <c r="EC264" s="1">
        <v>0</v>
      </c>
      <c r="ED264" s="1">
        <v>0</v>
      </c>
      <c r="EE264" s="1">
        <f t="shared" si="132"/>
        <v>0</v>
      </c>
      <c r="EF264" s="1">
        <v>5</v>
      </c>
      <c r="EG264" s="1">
        <v>5</v>
      </c>
      <c r="EH264" s="1">
        <v>4</v>
      </c>
      <c r="EI264" s="1">
        <v>5</v>
      </c>
      <c r="EJ264" s="1">
        <f t="shared" si="133"/>
        <v>19</v>
      </c>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row>
    <row r="265" spans="1:250" s="14" customFormat="1">
      <c r="A265" s="14">
        <v>256</v>
      </c>
      <c r="B265" s="61">
        <v>1</v>
      </c>
      <c r="C265" s="60">
        <v>1</v>
      </c>
      <c r="D265" s="14">
        <v>1</v>
      </c>
      <c r="E265" s="14">
        <v>1</v>
      </c>
      <c r="F265" s="14" t="s">
        <v>2454</v>
      </c>
      <c r="G265" s="14" t="s">
        <v>2063</v>
      </c>
      <c r="H265" s="14" t="s">
        <v>5033</v>
      </c>
      <c r="I265" s="14" t="s">
        <v>1955</v>
      </c>
      <c r="J265" s="14" t="s">
        <v>2968</v>
      </c>
      <c r="K265" s="1" t="s">
        <v>5034</v>
      </c>
      <c r="L265" s="14">
        <v>8</v>
      </c>
      <c r="M265" s="14">
        <v>16</v>
      </c>
      <c r="N265" s="14">
        <v>19</v>
      </c>
      <c r="O265" s="14" t="s">
        <v>4255</v>
      </c>
      <c r="P265" s="14" t="s">
        <v>2971</v>
      </c>
      <c r="Q265" s="14" t="s">
        <v>5035</v>
      </c>
      <c r="R265" s="14" t="s">
        <v>5036</v>
      </c>
      <c r="S265" s="14" t="s">
        <v>5037</v>
      </c>
      <c r="T265" s="14" t="s">
        <v>2974</v>
      </c>
      <c r="U265" s="14" t="s">
        <v>5038</v>
      </c>
      <c r="V265" s="14" t="s">
        <v>2913</v>
      </c>
      <c r="W265" s="14" t="s">
        <v>5039</v>
      </c>
      <c r="X265" s="14" t="s">
        <v>3771</v>
      </c>
      <c r="Y265" s="14" t="s">
        <v>5040</v>
      </c>
      <c r="Z265" s="14" t="s">
        <v>5041</v>
      </c>
      <c r="AA265" s="14" t="s">
        <v>5042</v>
      </c>
      <c r="AB265" s="14" t="s">
        <v>5043</v>
      </c>
      <c r="AC265" s="14" t="s">
        <v>2983</v>
      </c>
      <c r="AD265" s="14" t="s">
        <v>5044</v>
      </c>
      <c r="AE265" s="14" t="s">
        <v>5045</v>
      </c>
      <c r="AF265" s="14" t="s">
        <v>2785</v>
      </c>
      <c r="AG265" s="14" t="s">
        <v>2806</v>
      </c>
      <c r="AX265" s="14">
        <v>2</v>
      </c>
      <c r="AY265" s="14">
        <v>0</v>
      </c>
      <c r="AZ265" s="14">
        <v>2</v>
      </c>
      <c r="BA265" s="14">
        <v>3</v>
      </c>
      <c r="BC265" s="14">
        <v>57</v>
      </c>
      <c r="BD265" s="14">
        <v>0</v>
      </c>
      <c r="BE265" s="14">
        <v>2</v>
      </c>
      <c r="BF265" s="14">
        <v>1</v>
      </c>
      <c r="BG265" s="14">
        <v>2</v>
      </c>
      <c r="BH265" s="14">
        <v>157.5</v>
      </c>
      <c r="BI265" s="14">
        <v>29.26</v>
      </c>
      <c r="BJ265" s="14">
        <v>3</v>
      </c>
      <c r="BK265" s="14">
        <v>0</v>
      </c>
      <c r="BL265" s="14">
        <v>4</v>
      </c>
      <c r="BM265" s="14">
        <v>2</v>
      </c>
      <c r="BN265" s="14">
        <v>0</v>
      </c>
      <c r="BO265" s="14">
        <f>IF(BC265&gt;=85,1,0)</f>
        <v>0</v>
      </c>
      <c r="BP265" s="14">
        <f>IF(BD265=1,1,0)</f>
        <v>0</v>
      </c>
      <c r="BQ265" s="14">
        <v>1</v>
      </c>
      <c r="BR265" s="14">
        <v>1</v>
      </c>
      <c r="BS265" s="14">
        <v>1</v>
      </c>
      <c r="BT265" s="14">
        <v>1</v>
      </c>
      <c r="BU265" s="14">
        <v>1</v>
      </c>
      <c r="BV265" s="14">
        <f t="shared" si="136"/>
        <v>5</v>
      </c>
      <c r="BW265" s="14">
        <v>5</v>
      </c>
      <c r="BX265" s="14">
        <v>0</v>
      </c>
      <c r="BY265" s="14">
        <v>1</v>
      </c>
      <c r="BZ265" s="14">
        <v>1</v>
      </c>
      <c r="CA265" s="14">
        <v>1</v>
      </c>
      <c r="CB265" s="14">
        <v>1</v>
      </c>
      <c r="CC265" s="14">
        <v>1</v>
      </c>
      <c r="CD265" s="14">
        <v>1</v>
      </c>
      <c r="CE265" s="14">
        <v>1</v>
      </c>
      <c r="CF265" s="14">
        <f t="shared" si="137"/>
        <v>7</v>
      </c>
      <c r="CG265" s="14">
        <v>4</v>
      </c>
      <c r="CH265" s="14">
        <v>5</v>
      </c>
      <c r="CI265" s="14">
        <v>5</v>
      </c>
      <c r="CJ265" s="14">
        <v>4</v>
      </c>
      <c r="CK265" s="14">
        <f>SUM(CG265:CJ265)</f>
        <v>18</v>
      </c>
      <c r="CL265" s="14">
        <v>0</v>
      </c>
      <c r="CM265" s="14">
        <v>1</v>
      </c>
      <c r="CN265" s="14">
        <v>1</v>
      </c>
      <c r="CO265" s="14">
        <v>4</v>
      </c>
      <c r="CP265" s="14">
        <v>5</v>
      </c>
      <c r="CQ265" s="14">
        <v>2</v>
      </c>
      <c r="CR265" s="14">
        <v>4</v>
      </c>
      <c r="CS265" s="14">
        <v>1</v>
      </c>
      <c r="CT265" s="14">
        <v>75</v>
      </c>
      <c r="CU265" s="14">
        <v>0</v>
      </c>
      <c r="CV265" s="14">
        <v>0</v>
      </c>
      <c r="CW265" s="14">
        <v>1</v>
      </c>
      <c r="CX265" s="14">
        <v>1</v>
      </c>
      <c r="CY265" s="14">
        <v>1</v>
      </c>
      <c r="CZ265" s="14">
        <v>1</v>
      </c>
      <c r="DA265" s="14">
        <f t="shared" si="126"/>
        <v>4</v>
      </c>
      <c r="DB265" s="14">
        <v>0</v>
      </c>
      <c r="DC265" s="14">
        <v>0</v>
      </c>
      <c r="DD265" s="14">
        <v>1</v>
      </c>
      <c r="DE265" s="14">
        <v>1</v>
      </c>
      <c r="DF265" s="14">
        <v>1</v>
      </c>
      <c r="DG265" s="14">
        <v>1</v>
      </c>
      <c r="DH265" s="14">
        <f t="shared" si="127"/>
        <v>4</v>
      </c>
      <c r="DI265" s="14">
        <f t="shared" si="128"/>
        <v>0</v>
      </c>
      <c r="DJ265" s="14">
        <v>1</v>
      </c>
      <c r="DK265" s="14">
        <v>0</v>
      </c>
      <c r="DL265" s="14">
        <v>1</v>
      </c>
      <c r="DM265" s="14">
        <v>0</v>
      </c>
      <c r="DN265" s="14">
        <v>0</v>
      </c>
      <c r="DO265" s="14">
        <v>1</v>
      </c>
      <c r="DP265" s="14">
        <v>0</v>
      </c>
      <c r="DQ265" s="14">
        <v>0</v>
      </c>
      <c r="DR265" s="14">
        <f t="shared" si="129"/>
        <v>3</v>
      </c>
      <c r="DS265" s="14">
        <v>1</v>
      </c>
      <c r="DT265" s="14">
        <v>0</v>
      </c>
      <c r="DU265" s="14">
        <v>1</v>
      </c>
      <c r="DV265" s="14">
        <v>0</v>
      </c>
      <c r="DW265" s="14">
        <v>0</v>
      </c>
      <c r="DX265" s="14">
        <v>1</v>
      </c>
      <c r="DY265" s="14">
        <v>0</v>
      </c>
      <c r="DZ265" s="14">
        <v>0</v>
      </c>
      <c r="EA265" s="14">
        <f t="shared" si="130"/>
        <v>3</v>
      </c>
      <c r="EB265" s="14">
        <f t="shared" si="131"/>
        <v>0</v>
      </c>
      <c r="EC265" s="14">
        <v>1</v>
      </c>
      <c r="ED265" s="14">
        <v>1</v>
      </c>
      <c r="EE265" s="14">
        <f t="shared" si="132"/>
        <v>2</v>
      </c>
      <c r="EF265" s="14">
        <v>4</v>
      </c>
      <c r="EG265" s="14">
        <v>5</v>
      </c>
      <c r="EH265" s="14">
        <v>5</v>
      </c>
      <c r="EI265" s="14">
        <v>5</v>
      </c>
      <c r="EJ265" s="14">
        <f t="shared" si="133"/>
        <v>19</v>
      </c>
    </row>
    <row r="266" spans="1:250" s="14" customFormat="1">
      <c r="A266" s="14">
        <v>257</v>
      </c>
      <c r="B266" s="14">
        <v>2</v>
      </c>
      <c r="C266" s="60">
        <v>1</v>
      </c>
      <c r="D266" s="14">
        <v>1</v>
      </c>
      <c r="E266" s="14">
        <v>1</v>
      </c>
      <c r="F266" s="60" t="s">
        <v>1928</v>
      </c>
      <c r="K266" s="14" t="s">
        <v>2548</v>
      </c>
      <c r="L266" s="14">
        <v>1</v>
      </c>
      <c r="M266" s="14">
        <v>3</v>
      </c>
      <c r="N266" s="14">
        <v>11</v>
      </c>
      <c r="O266" s="14" t="s">
        <v>2549</v>
      </c>
      <c r="P266" s="14" t="s">
        <v>2550</v>
      </c>
      <c r="Q266" s="14" t="s">
        <v>2335</v>
      </c>
      <c r="R266" s="14" t="s">
        <v>2551</v>
      </c>
      <c r="S266" s="14" t="s">
        <v>2552</v>
      </c>
      <c r="T266" s="14" t="s">
        <v>2553</v>
      </c>
      <c r="U266" s="14" t="s">
        <v>2554</v>
      </c>
      <c r="V266" s="14" t="s">
        <v>2555</v>
      </c>
      <c r="W266" s="14" t="s">
        <v>2556</v>
      </c>
      <c r="X266" s="14" t="s">
        <v>2557</v>
      </c>
      <c r="Y266" s="14" t="s">
        <v>2558</v>
      </c>
      <c r="AX266" s="14">
        <v>2</v>
      </c>
      <c r="AY266" s="14">
        <v>1</v>
      </c>
      <c r="AZ266" s="14">
        <v>2</v>
      </c>
      <c r="BA266" s="14">
        <v>2</v>
      </c>
      <c r="BC266" s="14">
        <v>64</v>
      </c>
      <c r="BD266" s="14">
        <v>0</v>
      </c>
      <c r="BE266" s="14">
        <v>3</v>
      </c>
      <c r="BF266" s="14">
        <v>2</v>
      </c>
      <c r="BG266" s="14">
        <v>4</v>
      </c>
      <c r="BH266" s="14">
        <v>172.7</v>
      </c>
      <c r="BI266" s="14">
        <v>40.29</v>
      </c>
      <c r="BJ266" s="14">
        <v>0</v>
      </c>
      <c r="BK266" s="14">
        <v>1</v>
      </c>
      <c r="BL266" s="14">
        <v>1</v>
      </c>
      <c r="BM266" s="14">
        <v>1</v>
      </c>
      <c r="BN266" s="14">
        <v>0</v>
      </c>
      <c r="BO266" s="14">
        <f>IF(BE266&gt;=85,1,0)</f>
        <v>0</v>
      </c>
      <c r="BP266" s="14">
        <f>IF(BF266=1,1,0)</f>
        <v>0</v>
      </c>
      <c r="BQ266" s="14">
        <v>0</v>
      </c>
      <c r="BR266" s="14">
        <v>0</v>
      </c>
      <c r="BS266" s="14">
        <v>0</v>
      </c>
      <c r="BT266" s="14">
        <v>0</v>
      </c>
      <c r="BU266" s="14">
        <v>0</v>
      </c>
      <c r="BV266" s="14">
        <f t="shared" si="136"/>
        <v>0</v>
      </c>
      <c r="BW266" s="14">
        <v>3</v>
      </c>
      <c r="BX266" s="14">
        <v>0</v>
      </c>
      <c r="BY266" s="14">
        <v>1</v>
      </c>
      <c r="BZ266" s="14">
        <v>0</v>
      </c>
      <c r="CA266" s="14">
        <v>0</v>
      </c>
      <c r="CB266" s="14">
        <v>1</v>
      </c>
      <c r="CC266" s="14">
        <v>0</v>
      </c>
      <c r="CD266" s="14">
        <v>0</v>
      </c>
      <c r="CE266" s="14">
        <v>0</v>
      </c>
      <c r="CF266" s="14">
        <f t="shared" si="137"/>
        <v>2</v>
      </c>
      <c r="CG266" s="14">
        <v>3</v>
      </c>
      <c r="CH266" s="14">
        <v>3</v>
      </c>
      <c r="CI266" s="14">
        <v>3</v>
      </c>
      <c r="CJ266" s="14">
        <v>3</v>
      </c>
      <c r="CK266" s="14">
        <f>SUM(CG266:CJ266)</f>
        <v>12</v>
      </c>
      <c r="CL266" s="14">
        <v>1</v>
      </c>
      <c r="CM266" s="14">
        <v>3</v>
      </c>
      <c r="CN266" s="14">
        <v>2</v>
      </c>
      <c r="CO266" s="14">
        <v>2</v>
      </c>
      <c r="CP266" s="14">
        <v>4</v>
      </c>
      <c r="CQ266" s="14">
        <v>4</v>
      </c>
      <c r="CR266" s="14">
        <v>4</v>
      </c>
      <c r="CS266" s="14">
        <v>1</v>
      </c>
      <c r="CT266" s="14">
        <v>40</v>
      </c>
      <c r="CU266" s="14">
        <v>1</v>
      </c>
      <c r="CV266" s="14">
        <v>1</v>
      </c>
      <c r="CW266" s="14">
        <v>1</v>
      </c>
      <c r="CX266" s="14">
        <v>1</v>
      </c>
      <c r="CY266" s="14">
        <v>1</v>
      </c>
      <c r="CZ266" s="14">
        <v>1</v>
      </c>
      <c r="DA266" s="14">
        <f t="shared" si="126"/>
        <v>6</v>
      </c>
      <c r="DB266" s="14">
        <v>1</v>
      </c>
      <c r="DC266" s="14">
        <v>1</v>
      </c>
      <c r="DD266" s="14">
        <v>1</v>
      </c>
      <c r="DE266" s="14">
        <v>1</v>
      </c>
      <c r="DF266" s="14">
        <v>1</v>
      </c>
      <c r="DG266" s="14">
        <v>1</v>
      </c>
      <c r="DH266" s="14">
        <f t="shared" si="127"/>
        <v>6</v>
      </c>
      <c r="DI266" s="14">
        <f t="shared" si="128"/>
        <v>0</v>
      </c>
      <c r="DJ266" s="14">
        <v>1</v>
      </c>
      <c r="DK266" s="14">
        <v>1</v>
      </c>
      <c r="DL266" s="14">
        <v>1</v>
      </c>
      <c r="DM266" s="14">
        <v>1</v>
      </c>
      <c r="DN266" s="14">
        <v>1</v>
      </c>
      <c r="DO266" s="14">
        <v>1</v>
      </c>
      <c r="DP266" s="14">
        <v>1</v>
      </c>
      <c r="DQ266" s="14">
        <v>1</v>
      </c>
      <c r="DR266" s="14">
        <f t="shared" si="129"/>
        <v>8</v>
      </c>
      <c r="DS266" s="14">
        <v>1</v>
      </c>
      <c r="DT266" s="14">
        <v>1</v>
      </c>
      <c r="DU266" s="14">
        <v>1</v>
      </c>
      <c r="DV266" s="14">
        <v>1</v>
      </c>
      <c r="DW266" s="14">
        <v>1</v>
      </c>
      <c r="DX266" s="14">
        <v>1</v>
      </c>
      <c r="DY266" s="14">
        <v>1</v>
      </c>
      <c r="DZ266" s="14">
        <v>1</v>
      </c>
      <c r="EA266" s="14">
        <f t="shared" si="130"/>
        <v>8</v>
      </c>
      <c r="EB266" s="14">
        <f t="shared" si="131"/>
        <v>0</v>
      </c>
      <c r="EC266" s="14">
        <v>1</v>
      </c>
      <c r="ED266" s="14">
        <v>1</v>
      </c>
      <c r="EE266" s="14">
        <f t="shared" si="132"/>
        <v>2</v>
      </c>
      <c r="EF266" s="14">
        <v>3</v>
      </c>
      <c r="EG266" s="14">
        <v>3</v>
      </c>
      <c r="EH266" s="14">
        <v>5</v>
      </c>
      <c r="EI266" s="14">
        <v>5</v>
      </c>
      <c r="EJ266" s="14">
        <f t="shared" si="133"/>
        <v>16</v>
      </c>
    </row>
    <row r="267" spans="1:250" s="14" customFormat="1">
      <c r="A267" s="14">
        <v>258</v>
      </c>
      <c r="B267" s="64">
        <v>1</v>
      </c>
      <c r="C267" s="3">
        <v>1</v>
      </c>
      <c r="D267" s="1">
        <v>1</v>
      </c>
      <c r="E267" s="1">
        <v>1</v>
      </c>
      <c r="F267" s="1" t="s">
        <v>2063</v>
      </c>
      <c r="G267" s="1" t="s">
        <v>2048</v>
      </c>
      <c r="H267" s="1" t="s">
        <v>1955</v>
      </c>
      <c r="I267" s="1" t="s">
        <v>2100</v>
      </c>
      <c r="J267" s="1" t="s">
        <v>5216</v>
      </c>
      <c r="K267" s="1" t="s">
        <v>5217</v>
      </c>
      <c r="L267" s="1">
        <v>10</v>
      </c>
      <c r="M267" s="1">
        <v>25</v>
      </c>
      <c r="N267" s="1">
        <v>13</v>
      </c>
      <c r="O267" s="1" t="s">
        <v>5218</v>
      </c>
      <c r="P267" s="1" t="s">
        <v>4708</v>
      </c>
      <c r="Q267" s="1" t="s">
        <v>5219</v>
      </c>
      <c r="R267" s="1" t="s">
        <v>5220</v>
      </c>
      <c r="S267" s="1" t="s">
        <v>5221</v>
      </c>
      <c r="T267" s="1" t="s">
        <v>3268</v>
      </c>
      <c r="U267" s="1" t="s">
        <v>5222</v>
      </c>
      <c r="V267" s="1" t="s">
        <v>5223</v>
      </c>
      <c r="W267" s="1" t="s">
        <v>5224</v>
      </c>
      <c r="X267" s="1" t="s">
        <v>5225</v>
      </c>
      <c r="Y267" s="1" t="s">
        <v>4192</v>
      </c>
      <c r="Z267" s="1" t="s">
        <v>5226</v>
      </c>
      <c r="AA267" s="1" t="s">
        <v>5227</v>
      </c>
      <c r="AB267" s="1"/>
      <c r="AC267" s="1"/>
      <c r="AD267" s="1"/>
      <c r="AE267" s="1"/>
      <c r="AF267" s="1"/>
      <c r="AG267" s="1"/>
      <c r="AH267" s="1"/>
      <c r="AI267" s="1"/>
      <c r="AJ267" s="1"/>
      <c r="AK267" s="1"/>
      <c r="AL267" s="1"/>
      <c r="AM267" s="1"/>
      <c r="AN267" s="1"/>
      <c r="AO267" s="1"/>
      <c r="AP267" s="1"/>
      <c r="AQ267" s="1"/>
      <c r="AR267" s="1"/>
      <c r="AS267" s="1"/>
      <c r="AT267" s="1"/>
      <c r="AU267" s="1"/>
      <c r="AV267" s="1"/>
      <c r="AW267" s="1"/>
      <c r="AX267" s="1">
        <v>2</v>
      </c>
      <c r="AY267" s="1">
        <v>1</v>
      </c>
      <c r="AZ267" s="1">
        <v>1</v>
      </c>
      <c r="BA267" s="1">
        <v>2</v>
      </c>
      <c r="BB267" s="1"/>
      <c r="BC267" s="1">
        <v>61</v>
      </c>
      <c r="BD267" s="1">
        <v>0</v>
      </c>
      <c r="BE267" s="1">
        <v>2</v>
      </c>
      <c r="BF267" s="1">
        <v>1</v>
      </c>
      <c r="BG267" s="1">
        <v>4</v>
      </c>
      <c r="BH267" s="1">
        <v>160</v>
      </c>
      <c r="BI267" s="1">
        <v>35.43</v>
      </c>
      <c r="BJ267" s="1">
        <v>1</v>
      </c>
      <c r="BK267" s="1">
        <v>1</v>
      </c>
      <c r="BL267" s="1">
        <v>4</v>
      </c>
      <c r="BM267" s="1">
        <v>2</v>
      </c>
      <c r="BN267" s="1">
        <v>0</v>
      </c>
      <c r="BO267" s="1">
        <v>0</v>
      </c>
      <c r="BP267" s="1">
        <v>0</v>
      </c>
      <c r="BQ267" s="1">
        <v>1</v>
      </c>
      <c r="BR267" s="1">
        <v>0</v>
      </c>
      <c r="BS267" s="1">
        <v>0</v>
      </c>
      <c r="BT267" s="1">
        <v>0</v>
      </c>
      <c r="BU267" s="1">
        <v>0</v>
      </c>
      <c r="BV267" s="14">
        <f t="shared" si="136"/>
        <v>1</v>
      </c>
      <c r="BW267" s="1">
        <v>5</v>
      </c>
      <c r="BX267" s="1">
        <v>0</v>
      </c>
      <c r="BY267" s="1">
        <v>1</v>
      </c>
      <c r="BZ267" s="1">
        <v>1</v>
      </c>
      <c r="CA267" s="1">
        <v>0</v>
      </c>
      <c r="CB267" s="1">
        <v>0</v>
      </c>
      <c r="CC267" s="1">
        <v>1</v>
      </c>
      <c r="CD267" s="1">
        <v>0</v>
      </c>
      <c r="CE267" s="1">
        <v>1</v>
      </c>
      <c r="CF267" s="1">
        <f t="shared" si="137"/>
        <v>4</v>
      </c>
      <c r="CG267" s="1">
        <v>3</v>
      </c>
      <c r="CH267" s="1">
        <v>2</v>
      </c>
      <c r="CI267" s="1">
        <v>2</v>
      </c>
      <c r="CJ267" s="1">
        <v>4</v>
      </c>
      <c r="CK267" s="1">
        <v>11</v>
      </c>
      <c r="CL267" s="1"/>
      <c r="CM267" s="1"/>
      <c r="CN267" s="1">
        <v>1</v>
      </c>
      <c r="CO267" s="1">
        <v>2</v>
      </c>
      <c r="CP267" s="1">
        <v>1</v>
      </c>
      <c r="CQ267" s="1">
        <v>3</v>
      </c>
      <c r="CR267" s="1">
        <v>4</v>
      </c>
      <c r="CS267" s="1">
        <v>4</v>
      </c>
      <c r="CT267" s="1">
        <v>35</v>
      </c>
      <c r="CU267" s="1">
        <v>1</v>
      </c>
      <c r="CV267" s="1">
        <v>0</v>
      </c>
      <c r="CW267" s="1">
        <v>1</v>
      </c>
      <c r="CX267" s="1">
        <v>1</v>
      </c>
      <c r="CY267" s="1">
        <v>1</v>
      </c>
      <c r="CZ267" s="1">
        <v>1</v>
      </c>
      <c r="DA267" s="1">
        <f t="shared" si="126"/>
        <v>5</v>
      </c>
      <c r="DB267" s="1">
        <v>1</v>
      </c>
      <c r="DC267" s="1">
        <v>1</v>
      </c>
      <c r="DD267" s="1">
        <v>1</v>
      </c>
      <c r="DE267" s="1">
        <v>1</v>
      </c>
      <c r="DF267" s="1">
        <v>1</v>
      </c>
      <c r="DG267" s="1">
        <v>1</v>
      </c>
      <c r="DH267" s="1">
        <f t="shared" si="127"/>
        <v>6</v>
      </c>
      <c r="DI267" s="14">
        <f t="shared" si="128"/>
        <v>1</v>
      </c>
      <c r="DJ267" s="1">
        <v>1</v>
      </c>
      <c r="DK267" s="1">
        <v>0</v>
      </c>
      <c r="DL267" s="1">
        <v>0</v>
      </c>
      <c r="DM267" s="1">
        <v>0</v>
      </c>
      <c r="DN267" s="1">
        <v>0</v>
      </c>
      <c r="DO267" s="1">
        <v>1</v>
      </c>
      <c r="DP267" s="1">
        <v>0</v>
      </c>
      <c r="DQ267" s="1">
        <v>1</v>
      </c>
      <c r="DR267" s="1">
        <f t="shared" si="129"/>
        <v>3</v>
      </c>
      <c r="DS267" s="1">
        <v>1</v>
      </c>
      <c r="DT267" s="1">
        <v>0</v>
      </c>
      <c r="DU267" s="1">
        <v>0</v>
      </c>
      <c r="DV267" s="1">
        <v>0</v>
      </c>
      <c r="DW267" s="1">
        <v>0</v>
      </c>
      <c r="DX267" s="1">
        <v>1</v>
      </c>
      <c r="DY267" s="1">
        <v>0</v>
      </c>
      <c r="DZ267" s="1">
        <v>1</v>
      </c>
      <c r="EA267" s="1">
        <f t="shared" si="130"/>
        <v>3</v>
      </c>
      <c r="EB267" s="14">
        <f t="shared" si="131"/>
        <v>0</v>
      </c>
      <c r="EC267" s="1">
        <v>2</v>
      </c>
      <c r="ED267" s="1">
        <v>4</v>
      </c>
      <c r="EE267" s="1">
        <f t="shared" si="132"/>
        <v>6</v>
      </c>
      <c r="EF267" s="1">
        <v>3</v>
      </c>
      <c r="EG267" s="1">
        <v>5</v>
      </c>
      <c r="EH267" s="1">
        <v>3</v>
      </c>
      <c r="EI267" s="1">
        <v>5</v>
      </c>
      <c r="EJ267" s="1">
        <f t="shared" si="133"/>
        <v>16</v>
      </c>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row>
    <row r="268" spans="1:250" s="14" customFormat="1">
      <c r="A268" s="14">
        <v>259</v>
      </c>
      <c r="B268" s="64">
        <v>2</v>
      </c>
      <c r="C268" s="3">
        <v>2</v>
      </c>
      <c r="D268" s="1">
        <v>3</v>
      </c>
      <c r="E268" s="1">
        <v>2</v>
      </c>
      <c r="F268" s="1" t="s">
        <v>2048</v>
      </c>
      <c r="G268" s="1" t="s">
        <v>1928</v>
      </c>
      <c r="H268" s="1" t="s">
        <v>2100</v>
      </c>
      <c r="I268" s="1" t="s">
        <v>1977</v>
      </c>
      <c r="J268" s="1" t="s">
        <v>5503</v>
      </c>
      <c r="K268" s="1" t="s">
        <v>5570</v>
      </c>
      <c r="L268" s="1">
        <v>5</v>
      </c>
      <c r="M268" s="1">
        <v>13</v>
      </c>
      <c r="N268" s="1">
        <v>9</v>
      </c>
      <c r="O268" s="1" t="s">
        <v>2351</v>
      </c>
      <c r="P268" s="1" t="s">
        <v>5571</v>
      </c>
      <c r="Q268" s="1" t="s">
        <v>5572</v>
      </c>
      <c r="R268" s="1" t="s">
        <v>5573</v>
      </c>
      <c r="S268" s="1" t="s">
        <v>2727</v>
      </c>
      <c r="T268" s="1" t="s">
        <v>2357</v>
      </c>
      <c r="U268" s="1" t="s">
        <v>3963</v>
      </c>
      <c r="V268" s="1" t="s">
        <v>2730</v>
      </c>
      <c r="W268" s="1" t="s">
        <v>5472</v>
      </c>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v>1</v>
      </c>
      <c r="AY268" s="1">
        <v>0</v>
      </c>
      <c r="AZ268" s="1">
        <v>2</v>
      </c>
      <c r="BA268" s="1">
        <v>7</v>
      </c>
      <c r="BB268" s="1"/>
      <c r="BC268" s="1">
        <v>90</v>
      </c>
      <c r="BD268" s="1">
        <v>0</v>
      </c>
      <c r="BE268" s="1">
        <v>3</v>
      </c>
      <c r="BF268" s="1">
        <v>2</v>
      </c>
      <c r="BG268" s="1">
        <v>2</v>
      </c>
      <c r="BH268" s="1">
        <v>157.5</v>
      </c>
      <c r="BI268" s="1">
        <v>33.69</v>
      </c>
      <c r="BJ268" s="1">
        <v>2</v>
      </c>
      <c r="BK268" s="1">
        <v>0</v>
      </c>
      <c r="BL268" s="1">
        <v>1</v>
      </c>
      <c r="BM268" s="1">
        <v>3</v>
      </c>
      <c r="BN268" s="1">
        <v>1</v>
      </c>
      <c r="BO268" s="1">
        <f>IF(AZ268&gt;=85,1,0)</f>
        <v>0</v>
      </c>
      <c r="BP268" s="1">
        <f>IF(BA268=1,1,0)</f>
        <v>0</v>
      </c>
      <c r="BQ268" s="1">
        <v>1</v>
      </c>
      <c r="BR268" s="1">
        <v>1</v>
      </c>
      <c r="BS268" s="1">
        <v>1</v>
      </c>
      <c r="BT268" s="1">
        <v>1</v>
      </c>
      <c r="BU268" s="1">
        <v>1</v>
      </c>
      <c r="BV268" s="14">
        <f t="shared" si="136"/>
        <v>5</v>
      </c>
      <c r="BW268" s="1">
        <v>4</v>
      </c>
      <c r="BX268" s="1">
        <v>1</v>
      </c>
      <c r="BY268" s="1">
        <v>1</v>
      </c>
      <c r="BZ268" s="1">
        <v>1</v>
      </c>
      <c r="CA268" s="1">
        <v>1</v>
      </c>
      <c r="CB268" s="1">
        <v>1</v>
      </c>
      <c r="CC268" s="1">
        <v>1</v>
      </c>
      <c r="CD268" s="1">
        <v>1</v>
      </c>
      <c r="CE268" s="1">
        <v>1</v>
      </c>
      <c r="CF268" s="1">
        <f t="shared" si="137"/>
        <v>8</v>
      </c>
      <c r="CG268" s="1">
        <v>1</v>
      </c>
      <c r="CH268" s="1">
        <v>1</v>
      </c>
      <c r="CI268" s="1">
        <v>1</v>
      </c>
      <c r="CJ268" s="1">
        <v>1</v>
      </c>
      <c r="CK268" s="1">
        <f t="shared" ref="CK268:CK279" si="138">SUM(CG268:CJ268)</f>
        <v>4</v>
      </c>
      <c r="CL268" s="1">
        <v>0</v>
      </c>
      <c r="CM268" s="1">
        <v>1</v>
      </c>
      <c r="CN268" s="1">
        <v>0</v>
      </c>
      <c r="CO268" s="1">
        <v>5</v>
      </c>
      <c r="CP268" s="1">
        <v>5</v>
      </c>
      <c r="CQ268" s="1">
        <v>5</v>
      </c>
      <c r="CR268" s="1">
        <v>1</v>
      </c>
      <c r="CS268" s="1">
        <v>1</v>
      </c>
      <c r="CT268" s="1">
        <v>45</v>
      </c>
      <c r="CU268" s="1">
        <v>0</v>
      </c>
      <c r="CV268" s="1">
        <v>0</v>
      </c>
      <c r="CW268" s="1">
        <v>0</v>
      </c>
      <c r="CX268" s="1">
        <v>0</v>
      </c>
      <c r="CY268" s="1">
        <v>1</v>
      </c>
      <c r="CZ268" s="1">
        <v>1</v>
      </c>
      <c r="DA268" s="1">
        <f t="shared" si="126"/>
        <v>2</v>
      </c>
      <c r="DB268" s="1">
        <v>0</v>
      </c>
      <c r="DC268" s="1">
        <v>0</v>
      </c>
      <c r="DD268" s="1">
        <v>0</v>
      </c>
      <c r="DE268" s="1">
        <v>0</v>
      </c>
      <c r="DF268" s="1">
        <v>1</v>
      </c>
      <c r="DG268" s="1">
        <v>1</v>
      </c>
      <c r="DH268" s="1">
        <f t="shared" si="127"/>
        <v>2</v>
      </c>
      <c r="DI268" s="14">
        <f t="shared" si="128"/>
        <v>0</v>
      </c>
      <c r="DJ268" s="1">
        <v>1</v>
      </c>
      <c r="DK268" s="1">
        <v>0</v>
      </c>
      <c r="DL268" s="1">
        <v>0</v>
      </c>
      <c r="DM268" s="1">
        <v>0</v>
      </c>
      <c r="DN268" s="1">
        <v>0</v>
      </c>
      <c r="DO268" s="1">
        <v>0</v>
      </c>
      <c r="DP268" s="1">
        <v>0</v>
      </c>
      <c r="DQ268" s="1">
        <v>0</v>
      </c>
      <c r="DR268" s="1">
        <f t="shared" si="129"/>
        <v>1</v>
      </c>
      <c r="DS268" s="1">
        <v>0</v>
      </c>
      <c r="DT268" s="1">
        <v>0</v>
      </c>
      <c r="DU268" s="1">
        <v>0</v>
      </c>
      <c r="DV268" s="1">
        <v>0</v>
      </c>
      <c r="DW268" s="1">
        <v>0</v>
      </c>
      <c r="DX268" s="1">
        <v>0</v>
      </c>
      <c r="DY268" s="1">
        <v>0</v>
      </c>
      <c r="DZ268" s="1">
        <v>0</v>
      </c>
      <c r="EA268" s="1">
        <f t="shared" si="130"/>
        <v>0</v>
      </c>
      <c r="EB268" s="14">
        <f t="shared" si="131"/>
        <v>-1</v>
      </c>
      <c r="EC268" s="1">
        <v>1</v>
      </c>
      <c r="ED268" s="1">
        <v>1</v>
      </c>
      <c r="EE268" s="1">
        <f t="shared" si="132"/>
        <v>2</v>
      </c>
      <c r="EF268" s="1">
        <v>5</v>
      </c>
      <c r="EG268" s="1">
        <v>5</v>
      </c>
      <c r="EH268" s="1">
        <v>5</v>
      </c>
      <c r="EI268" s="1">
        <v>5</v>
      </c>
      <c r="EJ268" s="1">
        <f t="shared" si="133"/>
        <v>20</v>
      </c>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row>
    <row r="269" spans="1:250" s="14" customFormat="1">
      <c r="A269" s="14">
        <v>260</v>
      </c>
      <c r="B269" s="61">
        <v>2</v>
      </c>
      <c r="C269" s="60">
        <v>2</v>
      </c>
      <c r="D269" s="14">
        <v>1</v>
      </c>
      <c r="E269" s="14">
        <v>1</v>
      </c>
      <c r="F269" s="14" t="s">
        <v>2489</v>
      </c>
      <c r="G269" s="14" t="s">
        <v>2535</v>
      </c>
      <c r="H269" s="14" t="s">
        <v>2454</v>
      </c>
      <c r="I269" s="14" t="s">
        <v>1955</v>
      </c>
      <c r="J269" s="14" t="s">
        <v>2100</v>
      </c>
      <c r="K269" s="1" t="s">
        <v>4676</v>
      </c>
      <c r="L269" s="14">
        <v>7</v>
      </c>
      <c r="M269" s="14">
        <v>8</v>
      </c>
      <c r="N269" s="14">
        <v>18</v>
      </c>
      <c r="O269" s="14" t="s">
        <v>3432</v>
      </c>
      <c r="P269" s="14" t="s">
        <v>2335</v>
      </c>
      <c r="Q269" s="14" t="s">
        <v>4677</v>
      </c>
      <c r="R269" s="14" t="s">
        <v>4346</v>
      </c>
      <c r="S269" s="14" t="s">
        <v>4678</v>
      </c>
      <c r="T269" s="14" t="s">
        <v>2735</v>
      </c>
      <c r="U269" s="14" t="s">
        <v>4679</v>
      </c>
      <c r="V269" s="14" t="s">
        <v>4680</v>
      </c>
      <c r="W269" s="14" t="s">
        <v>4350</v>
      </c>
      <c r="X269" s="14" t="s">
        <v>2612</v>
      </c>
      <c r="Y269" s="14" t="s">
        <v>4351</v>
      </c>
      <c r="Z269" s="14" t="s">
        <v>2474</v>
      </c>
      <c r="AA269" s="14" t="s">
        <v>4352</v>
      </c>
      <c r="AB269" s="14" t="s">
        <v>4353</v>
      </c>
      <c r="AC269" s="14" t="s">
        <v>2904</v>
      </c>
      <c r="AD269" s="14" t="s">
        <v>4354</v>
      </c>
      <c r="AE269" s="14" t="s">
        <v>4681</v>
      </c>
      <c r="AF269" s="14" t="s">
        <v>3603</v>
      </c>
      <c r="AX269" s="14">
        <v>2</v>
      </c>
      <c r="AY269" s="14">
        <v>1</v>
      </c>
      <c r="AZ269" s="14">
        <v>2</v>
      </c>
      <c r="BA269" s="14">
        <v>4</v>
      </c>
      <c r="BC269" s="14">
        <v>71</v>
      </c>
      <c r="BD269" s="14">
        <v>0</v>
      </c>
      <c r="BE269" s="14">
        <v>5</v>
      </c>
      <c r="BF269" s="14">
        <v>1</v>
      </c>
      <c r="BG269" s="14">
        <v>2</v>
      </c>
      <c r="BH269" s="14">
        <v>160</v>
      </c>
      <c r="BI269" s="14">
        <v>44.82</v>
      </c>
      <c r="BJ269" s="14">
        <v>2</v>
      </c>
      <c r="BK269" s="14">
        <v>0</v>
      </c>
      <c r="BL269" s="14">
        <v>2</v>
      </c>
      <c r="BM269" s="14">
        <v>3</v>
      </c>
      <c r="BN269" s="14">
        <v>1</v>
      </c>
      <c r="BO269" s="14">
        <f>IF(BC269&gt;=85,1,0)</f>
        <v>0</v>
      </c>
      <c r="BP269" s="14">
        <f>IF(BD269=1,1,0)</f>
        <v>0</v>
      </c>
      <c r="BQ269" s="14">
        <v>1</v>
      </c>
      <c r="BR269" s="14">
        <v>0</v>
      </c>
      <c r="BS269" s="14">
        <v>0</v>
      </c>
      <c r="BT269" s="14">
        <v>1</v>
      </c>
      <c r="BU269" s="14">
        <v>1</v>
      </c>
      <c r="BV269" s="14">
        <f t="shared" si="136"/>
        <v>3</v>
      </c>
      <c r="BW269" s="14">
        <v>3</v>
      </c>
      <c r="BX269" s="14">
        <v>1</v>
      </c>
      <c r="BY269" s="14">
        <v>1</v>
      </c>
      <c r="BZ269" s="14">
        <v>1</v>
      </c>
      <c r="CA269" s="14">
        <v>1</v>
      </c>
      <c r="CB269" s="14">
        <v>1</v>
      </c>
      <c r="CC269" s="14">
        <v>1</v>
      </c>
      <c r="CD269" s="14">
        <v>1</v>
      </c>
      <c r="CE269" s="14">
        <v>1</v>
      </c>
      <c r="CF269" s="14">
        <f t="shared" si="137"/>
        <v>8</v>
      </c>
      <c r="CG269" s="14">
        <v>5</v>
      </c>
      <c r="CH269" s="14">
        <v>5</v>
      </c>
      <c r="CI269" s="14">
        <v>5</v>
      </c>
      <c r="CJ269" s="14">
        <v>5</v>
      </c>
      <c r="CK269" s="14">
        <f t="shared" si="138"/>
        <v>20</v>
      </c>
      <c r="CL269" s="14">
        <v>0</v>
      </c>
      <c r="CM269" s="14">
        <v>1</v>
      </c>
      <c r="CN269" s="14">
        <v>0</v>
      </c>
      <c r="CO269" s="14">
        <v>3</v>
      </c>
      <c r="CP269" s="14">
        <v>1</v>
      </c>
      <c r="CQ269" s="14">
        <v>2</v>
      </c>
      <c r="CR269" s="14">
        <v>4</v>
      </c>
      <c r="CS269" s="14">
        <v>1</v>
      </c>
      <c r="CT269" s="14">
        <v>80</v>
      </c>
      <c r="CU269" s="14">
        <v>1</v>
      </c>
      <c r="CV269" s="14">
        <v>1</v>
      </c>
      <c r="CW269" s="14">
        <v>1</v>
      </c>
      <c r="CX269" s="14">
        <v>1</v>
      </c>
      <c r="CY269" s="14">
        <v>1</v>
      </c>
      <c r="CZ269" s="14">
        <v>1</v>
      </c>
      <c r="DA269" s="14">
        <f t="shared" si="126"/>
        <v>6</v>
      </c>
      <c r="DB269" s="14">
        <v>1</v>
      </c>
      <c r="DC269" s="14">
        <v>1</v>
      </c>
      <c r="DD269" s="14">
        <v>1</v>
      </c>
      <c r="DE269" s="14">
        <v>1</v>
      </c>
      <c r="DF269" s="14">
        <v>1</v>
      </c>
      <c r="DG269" s="14">
        <v>1</v>
      </c>
      <c r="DH269" s="14">
        <f t="shared" si="127"/>
        <v>6</v>
      </c>
      <c r="DI269" s="14">
        <f t="shared" si="128"/>
        <v>0</v>
      </c>
      <c r="DJ269" s="14">
        <v>1</v>
      </c>
      <c r="DK269" s="14">
        <v>0</v>
      </c>
      <c r="DL269" s="14">
        <v>0</v>
      </c>
      <c r="DM269" s="14">
        <v>1</v>
      </c>
      <c r="DN269" s="14">
        <v>0</v>
      </c>
      <c r="DO269" s="14">
        <v>0</v>
      </c>
      <c r="DP269" s="14">
        <v>1</v>
      </c>
      <c r="DQ269" s="14">
        <v>1</v>
      </c>
      <c r="DR269" s="14">
        <f t="shared" si="129"/>
        <v>4</v>
      </c>
      <c r="DS269" s="14">
        <v>1</v>
      </c>
      <c r="DT269" s="14">
        <v>0</v>
      </c>
      <c r="DU269" s="14">
        <v>0</v>
      </c>
      <c r="DV269" s="14">
        <v>1</v>
      </c>
      <c r="DW269" s="14">
        <v>0</v>
      </c>
      <c r="DX269" s="14">
        <v>0</v>
      </c>
      <c r="DY269" s="14">
        <v>1</v>
      </c>
      <c r="DZ269" s="14">
        <v>1</v>
      </c>
      <c r="EA269" s="14">
        <f t="shared" si="130"/>
        <v>4</v>
      </c>
      <c r="EB269" s="14">
        <f t="shared" si="131"/>
        <v>0</v>
      </c>
      <c r="EC269" s="14">
        <v>1</v>
      </c>
      <c r="ED269" s="14">
        <v>0</v>
      </c>
      <c r="EE269" s="14">
        <f t="shared" si="132"/>
        <v>1</v>
      </c>
      <c r="EF269" s="14">
        <v>5</v>
      </c>
      <c r="EG269" s="14">
        <v>5</v>
      </c>
      <c r="EH269" s="14">
        <v>5</v>
      </c>
      <c r="EI269" s="14">
        <v>5</v>
      </c>
      <c r="EJ269" s="14">
        <f t="shared" si="133"/>
        <v>20</v>
      </c>
    </row>
    <row r="270" spans="1:250" s="14" customFormat="1">
      <c r="A270" s="14">
        <v>261</v>
      </c>
      <c r="B270" s="14">
        <v>1</v>
      </c>
      <c r="C270" s="60">
        <v>1</v>
      </c>
      <c r="D270" s="14">
        <v>2</v>
      </c>
      <c r="E270" s="14">
        <v>1</v>
      </c>
      <c r="F270" s="60" t="s">
        <v>2454</v>
      </c>
      <c r="K270" s="14" t="s">
        <v>2705</v>
      </c>
      <c r="L270" s="14">
        <v>1</v>
      </c>
      <c r="M270" s="14">
        <v>2</v>
      </c>
      <c r="N270" s="14">
        <v>2</v>
      </c>
      <c r="O270" s="14" t="s">
        <v>2706</v>
      </c>
      <c r="P270" s="14" t="s">
        <v>2707</v>
      </c>
      <c r="AX270" s="14">
        <v>2</v>
      </c>
      <c r="AY270" s="14">
        <v>1</v>
      </c>
      <c r="AZ270" s="14">
        <v>2</v>
      </c>
      <c r="BA270" s="14">
        <v>2</v>
      </c>
      <c r="BC270" s="14">
        <v>39</v>
      </c>
      <c r="BD270" s="14">
        <v>0</v>
      </c>
      <c r="BE270" s="14">
        <v>2</v>
      </c>
      <c r="BF270" s="14">
        <v>1</v>
      </c>
      <c r="BG270" s="14">
        <v>1</v>
      </c>
      <c r="BH270" s="14">
        <v>157.5</v>
      </c>
      <c r="BI270" s="14">
        <v>32.9</v>
      </c>
      <c r="BJ270" s="14">
        <v>0</v>
      </c>
      <c r="BK270" s="14">
        <v>1</v>
      </c>
      <c r="BL270" s="14">
        <v>3</v>
      </c>
      <c r="BM270" s="14">
        <v>1</v>
      </c>
      <c r="BN270" s="14">
        <v>0</v>
      </c>
      <c r="BO270" s="14">
        <f>IF(BE270&gt;=85,1,0)</f>
        <v>0</v>
      </c>
      <c r="BP270" s="14">
        <f>IF(BF270=1,1,0)</f>
        <v>1</v>
      </c>
      <c r="BQ270" s="14">
        <v>0</v>
      </c>
      <c r="BR270" s="14">
        <v>0</v>
      </c>
      <c r="BS270" s="14">
        <v>0</v>
      </c>
      <c r="BT270" s="14">
        <v>1</v>
      </c>
      <c r="BU270" s="14">
        <v>0</v>
      </c>
      <c r="BV270" s="14">
        <f t="shared" si="136"/>
        <v>2</v>
      </c>
      <c r="BW270" s="14">
        <v>3</v>
      </c>
      <c r="BX270" s="14">
        <v>0</v>
      </c>
      <c r="BY270" s="14">
        <v>0</v>
      </c>
      <c r="BZ270" s="14">
        <v>0</v>
      </c>
      <c r="CA270" s="14">
        <v>0</v>
      </c>
      <c r="CB270" s="14">
        <v>0</v>
      </c>
      <c r="CC270" s="14">
        <v>1</v>
      </c>
      <c r="CD270" s="14">
        <v>0</v>
      </c>
      <c r="CE270" s="14">
        <v>0</v>
      </c>
      <c r="CF270" s="14">
        <f t="shared" si="137"/>
        <v>1</v>
      </c>
      <c r="CG270" s="14">
        <v>5</v>
      </c>
      <c r="CH270" s="14">
        <v>5</v>
      </c>
      <c r="CI270" s="14">
        <v>5</v>
      </c>
      <c r="CJ270" s="14">
        <v>5</v>
      </c>
      <c r="CK270" s="14">
        <f t="shared" si="138"/>
        <v>20</v>
      </c>
      <c r="CL270" s="14">
        <v>0</v>
      </c>
      <c r="CM270" s="14">
        <v>5</v>
      </c>
      <c r="CN270" s="14">
        <v>0</v>
      </c>
      <c r="CO270" s="14">
        <v>1</v>
      </c>
      <c r="CP270" s="14">
        <v>1</v>
      </c>
      <c r="CQ270" s="14">
        <v>1</v>
      </c>
      <c r="CR270" s="14">
        <v>2</v>
      </c>
      <c r="CS270" s="14">
        <v>4</v>
      </c>
      <c r="CT270" s="14">
        <v>44</v>
      </c>
      <c r="CU270" s="14">
        <v>1</v>
      </c>
      <c r="CV270" s="14">
        <v>1</v>
      </c>
      <c r="CW270" s="14">
        <v>1</v>
      </c>
      <c r="CX270" s="14">
        <v>1</v>
      </c>
      <c r="CY270" s="14">
        <v>0</v>
      </c>
      <c r="CZ270" s="14">
        <v>1</v>
      </c>
      <c r="DA270" s="14">
        <f t="shared" si="126"/>
        <v>5</v>
      </c>
      <c r="DB270" s="14">
        <v>1</v>
      </c>
      <c r="DC270" s="14">
        <v>1</v>
      </c>
      <c r="DD270" s="14">
        <v>1</v>
      </c>
      <c r="DE270" s="14">
        <v>1</v>
      </c>
      <c r="DF270" s="14">
        <v>0</v>
      </c>
      <c r="DG270" s="14">
        <v>1</v>
      </c>
      <c r="DH270" s="14">
        <f t="shared" si="127"/>
        <v>5</v>
      </c>
      <c r="DI270" s="14">
        <f t="shared" si="128"/>
        <v>0</v>
      </c>
      <c r="DJ270" s="14">
        <v>1</v>
      </c>
      <c r="DK270" s="14">
        <v>1</v>
      </c>
      <c r="DL270" s="14">
        <v>1</v>
      </c>
      <c r="DM270" s="14">
        <v>1</v>
      </c>
      <c r="DN270" s="14">
        <v>1</v>
      </c>
      <c r="DO270" s="14">
        <v>1</v>
      </c>
      <c r="DP270" s="14">
        <v>1</v>
      </c>
      <c r="DQ270" s="14">
        <v>1</v>
      </c>
      <c r="DR270" s="14">
        <f t="shared" si="129"/>
        <v>8</v>
      </c>
      <c r="DS270" s="14">
        <v>1</v>
      </c>
      <c r="DT270" s="14">
        <v>1</v>
      </c>
      <c r="DU270" s="14">
        <v>1</v>
      </c>
      <c r="DV270" s="14">
        <v>1</v>
      </c>
      <c r="DW270" s="14">
        <v>1</v>
      </c>
      <c r="DX270" s="14">
        <v>1</v>
      </c>
      <c r="DY270" s="14">
        <v>1</v>
      </c>
      <c r="DZ270" s="14">
        <v>1</v>
      </c>
      <c r="EA270" s="14">
        <f t="shared" si="130"/>
        <v>8</v>
      </c>
      <c r="EB270" s="14">
        <f t="shared" si="131"/>
        <v>0</v>
      </c>
      <c r="EC270" s="14">
        <v>2</v>
      </c>
      <c r="ED270" s="14">
        <v>1</v>
      </c>
      <c r="EE270" s="14">
        <f t="shared" si="132"/>
        <v>3</v>
      </c>
      <c r="EF270" s="14">
        <v>5</v>
      </c>
      <c r="EG270" s="14">
        <v>5</v>
      </c>
      <c r="EH270" s="14">
        <v>5</v>
      </c>
      <c r="EI270" s="14">
        <v>5</v>
      </c>
      <c r="EJ270" s="14">
        <f t="shared" si="133"/>
        <v>20</v>
      </c>
    </row>
    <row r="271" spans="1:250" s="14" customFormat="1">
      <c r="A271" s="14">
        <v>262</v>
      </c>
      <c r="B271" s="61">
        <v>2</v>
      </c>
      <c r="C271" s="60">
        <v>1</v>
      </c>
      <c r="D271" s="14">
        <v>3</v>
      </c>
      <c r="E271" s="14">
        <v>1</v>
      </c>
      <c r="F271" s="14" t="s">
        <v>1928</v>
      </c>
      <c r="G271" s="14" t="s">
        <v>1977</v>
      </c>
      <c r="H271" s="14" t="s">
        <v>2454</v>
      </c>
      <c r="K271" s="1"/>
      <c r="L271" s="14">
        <v>3</v>
      </c>
      <c r="M271" s="14">
        <v>3</v>
      </c>
      <c r="N271" s="14">
        <v>6</v>
      </c>
      <c r="O271" s="14" t="s">
        <v>3745</v>
      </c>
      <c r="P271" s="14" t="s">
        <v>2560</v>
      </c>
      <c r="Q271" s="14" t="s">
        <v>3709</v>
      </c>
      <c r="R271" s="14" t="s">
        <v>2459</v>
      </c>
      <c r="S271" s="14" t="s">
        <v>3306</v>
      </c>
      <c r="T271" s="14" t="s">
        <v>3746</v>
      </c>
      <c r="AX271" s="14">
        <v>2</v>
      </c>
      <c r="AY271" s="14">
        <v>1</v>
      </c>
      <c r="AZ271" s="14">
        <v>2</v>
      </c>
      <c r="BA271" s="14">
        <v>4</v>
      </c>
      <c r="BC271" s="14">
        <v>88</v>
      </c>
      <c r="BD271" s="14">
        <v>0</v>
      </c>
      <c r="BE271" s="14">
        <v>3</v>
      </c>
      <c r="BF271" s="14">
        <v>2</v>
      </c>
      <c r="BG271" s="14">
        <v>4</v>
      </c>
      <c r="BH271" s="14">
        <v>149.9</v>
      </c>
      <c r="BI271" s="14">
        <v>26.63</v>
      </c>
      <c r="BJ271" s="14">
        <v>0</v>
      </c>
      <c r="BK271" s="14">
        <v>0</v>
      </c>
      <c r="BL271" s="14">
        <v>1</v>
      </c>
      <c r="BM271" s="14">
        <v>3</v>
      </c>
      <c r="BN271" s="14">
        <v>0</v>
      </c>
      <c r="BO271" s="14">
        <f>IF(BC271&gt;=85,1,0)</f>
        <v>1</v>
      </c>
      <c r="BP271" s="14">
        <f>IF(BD271=1,1,0)</f>
        <v>0</v>
      </c>
      <c r="BQ271" s="14">
        <v>1</v>
      </c>
      <c r="BR271" s="14">
        <v>0</v>
      </c>
      <c r="BS271" s="14">
        <v>0</v>
      </c>
      <c r="BT271" s="14">
        <v>1</v>
      </c>
      <c r="BU271" s="14">
        <v>0</v>
      </c>
      <c r="BV271" s="14">
        <f t="shared" si="136"/>
        <v>3</v>
      </c>
      <c r="BW271" s="14">
        <v>4</v>
      </c>
      <c r="BX271" s="14">
        <v>0</v>
      </c>
      <c r="BY271" s="14">
        <v>0</v>
      </c>
      <c r="BZ271" s="14">
        <v>0</v>
      </c>
      <c r="CA271" s="14">
        <v>0</v>
      </c>
      <c r="CB271" s="14">
        <v>0</v>
      </c>
      <c r="CC271" s="14">
        <v>0</v>
      </c>
      <c r="CD271" s="14">
        <v>0</v>
      </c>
      <c r="CE271" s="14">
        <v>0</v>
      </c>
      <c r="CF271" s="14">
        <f t="shared" si="137"/>
        <v>0</v>
      </c>
      <c r="CG271" s="14">
        <v>2</v>
      </c>
      <c r="CH271" s="14">
        <v>3</v>
      </c>
      <c r="CI271" s="14">
        <v>3</v>
      </c>
      <c r="CJ271" s="14">
        <v>3</v>
      </c>
      <c r="CK271" s="14">
        <f t="shared" si="138"/>
        <v>11</v>
      </c>
      <c r="CL271" s="14">
        <v>0</v>
      </c>
      <c r="CM271" s="14">
        <v>4</v>
      </c>
      <c r="CN271" s="14">
        <v>0</v>
      </c>
      <c r="CO271" s="14">
        <v>3</v>
      </c>
      <c r="CP271" s="14">
        <v>1</v>
      </c>
      <c r="CQ271" s="14">
        <v>3</v>
      </c>
      <c r="CR271" s="14">
        <v>3</v>
      </c>
      <c r="CS271" s="14">
        <v>1</v>
      </c>
      <c r="CT271" s="14">
        <v>70</v>
      </c>
      <c r="CU271" s="14">
        <v>0</v>
      </c>
      <c r="CV271" s="14">
        <v>1</v>
      </c>
      <c r="CW271" s="14">
        <v>1</v>
      </c>
      <c r="CX271" s="14">
        <v>1</v>
      </c>
      <c r="CY271" s="14">
        <v>1</v>
      </c>
      <c r="CZ271" s="14">
        <v>1</v>
      </c>
      <c r="DA271" s="14">
        <f t="shared" si="126"/>
        <v>5</v>
      </c>
      <c r="DB271" s="14">
        <v>0</v>
      </c>
      <c r="DC271" s="14">
        <v>1</v>
      </c>
      <c r="DD271" s="14">
        <v>1</v>
      </c>
      <c r="DE271" s="14">
        <v>0</v>
      </c>
      <c r="DF271" s="14">
        <v>1</v>
      </c>
      <c r="DG271" s="14">
        <v>1</v>
      </c>
      <c r="DH271" s="14">
        <f t="shared" si="127"/>
        <v>4</v>
      </c>
      <c r="DI271" s="14">
        <f t="shared" si="128"/>
        <v>-1</v>
      </c>
      <c r="DJ271" s="14">
        <v>1</v>
      </c>
      <c r="DK271" s="14">
        <v>0</v>
      </c>
      <c r="DL271" s="14">
        <v>1</v>
      </c>
      <c r="DM271" s="14">
        <v>1</v>
      </c>
      <c r="DN271" s="14">
        <v>0</v>
      </c>
      <c r="DO271" s="14">
        <v>0</v>
      </c>
      <c r="DP271" s="14">
        <v>1</v>
      </c>
      <c r="DQ271" s="14">
        <v>0</v>
      </c>
      <c r="DR271" s="14">
        <f t="shared" si="129"/>
        <v>4</v>
      </c>
      <c r="DS271" s="14">
        <v>1</v>
      </c>
      <c r="DT271" s="14">
        <v>0</v>
      </c>
      <c r="DU271" s="14">
        <v>1</v>
      </c>
      <c r="DV271" s="14">
        <v>1</v>
      </c>
      <c r="DW271" s="14">
        <v>0</v>
      </c>
      <c r="DX271" s="14">
        <v>0</v>
      </c>
      <c r="DY271" s="14">
        <v>1</v>
      </c>
      <c r="DZ271" s="14">
        <v>0</v>
      </c>
      <c r="EA271" s="14">
        <f t="shared" si="130"/>
        <v>4</v>
      </c>
      <c r="EB271" s="14">
        <f t="shared" si="131"/>
        <v>0</v>
      </c>
      <c r="EC271" s="14">
        <v>1</v>
      </c>
      <c r="ED271" s="14">
        <v>0</v>
      </c>
      <c r="EE271" s="14">
        <f t="shared" si="132"/>
        <v>1</v>
      </c>
      <c r="EF271" s="14">
        <v>5</v>
      </c>
      <c r="EG271" s="14">
        <v>5</v>
      </c>
      <c r="EH271" s="14">
        <v>5</v>
      </c>
      <c r="EI271" s="14">
        <v>5</v>
      </c>
      <c r="EJ271" s="14">
        <f t="shared" si="133"/>
        <v>20</v>
      </c>
    </row>
    <row r="272" spans="1:250" s="14" customFormat="1">
      <c r="A272" s="14">
        <v>263</v>
      </c>
      <c r="B272" s="14">
        <v>2</v>
      </c>
      <c r="C272" s="60">
        <v>1</v>
      </c>
      <c r="D272" s="14">
        <v>1</v>
      </c>
      <c r="E272" s="14">
        <v>1</v>
      </c>
      <c r="F272" s="14" t="s">
        <v>2670</v>
      </c>
      <c r="G272" s="14" t="s">
        <v>1928</v>
      </c>
      <c r="H272" s="14" t="s">
        <v>1990</v>
      </c>
      <c r="I272" s="14" t="s">
        <v>3353</v>
      </c>
      <c r="K272" s="1" t="s">
        <v>3354</v>
      </c>
      <c r="L272" s="14">
        <v>3</v>
      </c>
      <c r="M272" s="14">
        <v>17</v>
      </c>
      <c r="N272" s="14">
        <v>9</v>
      </c>
      <c r="O272" s="14" t="s">
        <v>3107</v>
      </c>
      <c r="P272" s="14" t="s">
        <v>2459</v>
      </c>
      <c r="Q272" s="14" t="s">
        <v>3355</v>
      </c>
      <c r="R272" s="14" t="s">
        <v>3356</v>
      </c>
      <c r="S272" s="14" t="s">
        <v>2469</v>
      </c>
      <c r="T272" s="14" t="s">
        <v>3018</v>
      </c>
      <c r="U272" s="14" t="s">
        <v>2844</v>
      </c>
      <c r="V272" s="14" t="s">
        <v>3119</v>
      </c>
      <c r="W272" s="14" t="s">
        <v>2652</v>
      </c>
      <c r="AX272" s="14">
        <v>2</v>
      </c>
      <c r="AY272" s="14">
        <v>0</v>
      </c>
      <c r="AZ272" s="14">
        <v>1</v>
      </c>
      <c r="BA272" s="14">
        <v>7</v>
      </c>
      <c r="BC272" s="14">
        <v>88</v>
      </c>
      <c r="BD272" s="14">
        <v>0</v>
      </c>
      <c r="BE272" s="14">
        <v>3</v>
      </c>
      <c r="BF272" s="14">
        <v>2</v>
      </c>
      <c r="BG272" s="14">
        <v>1</v>
      </c>
      <c r="BI272" s="14">
        <v>36.659999999999997</v>
      </c>
      <c r="BJ272" s="14">
        <v>0</v>
      </c>
      <c r="BK272" s="14">
        <v>0</v>
      </c>
      <c r="BL272" s="14">
        <v>1</v>
      </c>
      <c r="BM272" s="14">
        <v>2</v>
      </c>
      <c r="BN272" s="14">
        <v>1</v>
      </c>
      <c r="BO272" s="14">
        <f>IF(BC272&gt;=85,1,0)</f>
        <v>1</v>
      </c>
      <c r="BP272" s="14">
        <f>IF(BD272=1,1,0)</f>
        <v>0</v>
      </c>
      <c r="BQ272" s="14">
        <v>1</v>
      </c>
      <c r="BR272" s="14">
        <v>1</v>
      </c>
      <c r="BS272" s="14">
        <v>0</v>
      </c>
      <c r="BT272" s="14">
        <v>1</v>
      </c>
      <c r="BU272" s="14">
        <v>1</v>
      </c>
      <c r="BV272" s="14">
        <f t="shared" si="136"/>
        <v>5</v>
      </c>
      <c r="BW272" s="14">
        <v>3</v>
      </c>
      <c r="BX272" s="14">
        <v>0</v>
      </c>
      <c r="BY272" s="14">
        <v>0</v>
      </c>
      <c r="BZ272" s="14">
        <v>0</v>
      </c>
      <c r="CA272" s="14">
        <v>1</v>
      </c>
      <c r="CB272" s="14">
        <v>0</v>
      </c>
      <c r="CC272" s="14">
        <v>1</v>
      </c>
      <c r="CD272" s="14">
        <v>1</v>
      </c>
      <c r="CE272" s="14">
        <v>1</v>
      </c>
      <c r="CF272" s="14">
        <f t="shared" si="137"/>
        <v>4</v>
      </c>
      <c r="CG272" s="14">
        <v>1</v>
      </c>
      <c r="CH272" s="14">
        <v>2</v>
      </c>
      <c r="CI272" s="14">
        <v>2</v>
      </c>
      <c r="CJ272" s="14">
        <v>5</v>
      </c>
      <c r="CK272" s="14">
        <f t="shared" si="138"/>
        <v>10</v>
      </c>
      <c r="CL272" s="14">
        <v>0</v>
      </c>
      <c r="CM272" s="14">
        <v>5</v>
      </c>
      <c r="CN272" s="14">
        <v>0</v>
      </c>
      <c r="CO272" s="14">
        <v>3</v>
      </c>
      <c r="CP272" s="14">
        <v>2</v>
      </c>
      <c r="CQ272" s="14">
        <v>4</v>
      </c>
      <c r="CR272" s="14">
        <v>3</v>
      </c>
      <c r="CS272" s="14">
        <v>2</v>
      </c>
      <c r="CT272" s="14">
        <v>50</v>
      </c>
      <c r="CU272" s="14">
        <v>0</v>
      </c>
      <c r="CV272" s="14">
        <v>0</v>
      </c>
      <c r="CW272" s="14">
        <v>0</v>
      </c>
      <c r="CX272" s="14">
        <v>0</v>
      </c>
      <c r="CY272" s="14">
        <v>0</v>
      </c>
      <c r="CZ272" s="14">
        <v>0</v>
      </c>
      <c r="DA272" s="14">
        <f t="shared" si="126"/>
        <v>0</v>
      </c>
      <c r="DB272" s="14">
        <v>0</v>
      </c>
      <c r="DC272" s="14">
        <v>0</v>
      </c>
      <c r="DD272" s="14">
        <v>0</v>
      </c>
      <c r="DE272" s="14">
        <v>0</v>
      </c>
      <c r="DF272" s="14">
        <v>0</v>
      </c>
      <c r="DG272" s="14">
        <v>0</v>
      </c>
      <c r="DH272" s="14">
        <f t="shared" si="127"/>
        <v>0</v>
      </c>
      <c r="DI272" s="14">
        <f t="shared" si="128"/>
        <v>0</v>
      </c>
      <c r="DJ272" s="14">
        <v>0</v>
      </c>
      <c r="DK272" s="14">
        <v>0</v>
      </c>
      <c r="DL272" s="14">
        <v>0</v>
      </c>
      <c r="DM272" s="14">
        <v>0</v>
      </c>
      <c r="DN272" s="14">
        <v>0</v>
      </c>
      <c r="DO272" s="14">
        <v>0</v>
      </c>
      <c r="DP272" s="14">
        <v>0</v>
      </c>
      <c r="DQ272" s="14">
        <v>0</v>
      </c>
      <c r="DR272" s="14">
        <f t="shared" si="129"/>
        <v>0</v>
      </c>
      <c r="DS272" s="14">
        <v>0</v>
      </c>
      <c r="DT272" s="14">
        <v>0</v>
      </c>
      <c r="DU272" s="14">
        <v>0</v>
      </c>
      <c r="DV272" s="14">
        <v>0</v>
      </c>
      <c r="DW272" s="14">
        <v>0</v>
      </c>
      <c r="DX272" s="14">
        <v>0</v>
      </c>
      <c r="DY272" s="14">
        <v>0</v>
      </c>
      <c r="DZ272" s="14">
        <v>0</v>
      </c>
      <c r="EA272" s="14">
        <f t="shared" si="130"/>
        <v>0</v>
      </c>
      <c r="EB272" s="14">
        <f t="shared" si="131"/>
        <v>0</v>
      </c>
      <c r="EC272" s="14">
        <v>2</v>
      </c>
      <c r="ED272" s="14">
        <v>1</v>
      </c>
      <c r="EE272" s="14">
        <f t="shared" si="132"/>
        <v>3</v>
      </c>
      <c r="EF272" s="14">
        <v>5</v>
      </c>
      <c r="EG272" s="14">
        <v>5</v>
      </c>
      <c r="EH272" s="14">
        <v>5</v>
      </c>
      <c r="EI272" s="14">
        <v>5</v>
      </c>
      <c r="EJ272" s="14">
        <f t="shared" si="133"/>
        <v>20</v>
      </c>
    </row>
    <row r="273" spans="1:250" s="14" customFormat="1">
      <c r="A273" s="14">
        <v>264</v>
      </c>
      <c r="B273" s="14">
        <v>2</v>
      </c>
      <c r="C273" s="60">
        <v>1</v>
      </c>
      <c r="D273" s="14">
        <v>3</v>
      </c>
      <c r="E273" s="14">
        <v>1</v>
      </c>
      <c r="F273" s="14" t="s">
        <v>3338</v>
      </c>
      <c r="G273" s="14" t="s">
        <v>1928</v>
      </c>
      <c r="H273" s="14" t="s">
        <v>2670</v>
      </c>
      <c r="K273" s="1" t="s">
        <v>3339</v>
      </c>
      <c r="L273" s="14">
        <v>3</v>
      </c>
      <c r="M273" s="14">
        <v>21</v>
      </c>
      <c r="N273" s="14">
        <v>14</v>
      </c>
      <c r="O273" s="14" t="s">
        <v>3340</v>
      </c>
      <c r="P273" s="14" t="s">
        <v>2337</v>
      </c>
      <c r="Q273" s="14" t="s">
        <v>2440</v>
      </c>
      <c r="R273" s="14" t="s">
        <v>3341</v>
      </c>
      <c r="S273" s="14" t="s">
        <v>2724</v>
      </c>
      <c r="T273" s="14" t="s">
        <v>3342</v>
      </c>
      <c r="U273" s="14" t="s">
        <v>3343</v>
      </c>
      <c r="V273" s="14" t="s">
        <v>3344</v>
      </c>
      <c r="W273" s="14" t="s">
        <v>3345</v>
      </c>
      <c r="X273" s="14" t="s">
        <v>2591</v>
      </c>
      <c r="Y273" s="14" t="s">
        <v>3346</v>
      </c>
      <c r="Z273" s="14" t="s">
        <v>3347</v>
      </c>
      <c r="AA273" s="14" t="s">
        <v>3348</v>
      </c>
      <c r="AB273" s="14" t="s">
        <v>3349</v>
      </c>
      <c r="AX273" s="14">
        <v>1</v>
      </c>
      <c r="BA273" s="14">
        <v>5</v>
      </c>
      <c r="BC273" s="14">
        <v>86</v>
      </c>
      <c r="BD273" s="14">
        <v>0</v>
      </c>
      <c r="BE273" s="14">
        <v>1</v>
      </c>
      <c r="BF273" s="14">
        <v>1</v>
      </c>
      <c r="BG273" s="14">
        <v>2</v>
      </c>
      <c r="BI273" s="14">
        <v>26.56</v>
      </c>
      <c r="BJ273" s="14">
        <v>1</v>
      </c>
      <c r="BK273" s="14">
        <v>0</v>
      </c>
      <c r="BL273" s="14">
        <v>3</v>
      </c>
      <c r="BM273" s="14">
        <v>3</v>
      </c>
      <c r="BN273" s="14">
        <v>1</v>
      </c>
      <c r="BO273" s="14">
        <f>IF(BC273&gt;=85,1,0)</f>
        <v>1</v>
      </c>
      <c r="BP273" s="14">
        <f>IF(BD273=1,1,0)</f>
        <v>0</v>
      </c>
      <c r="BQ273" s="14">
        <v>1</v>
      </c>
      <c r="BR273" s="14">
        <v>0</v>
      </c>
      <c r="BS273" s="14">
        <v>0</v>
      </c>
      <c r="BT273" s="14">
        <v>1</v>
      </c>
      <c r="BU273" s="14">
        <v>0</v>
      </c>
      <c r="BV273" s="14">
        <f t="shared" si="136"/>
        <v>3</v>
      </c>
      <c r="BW273" s="14">
        <v>2</v>
      </c>
      <c r="BX273" s="14">
        <v>0</v>
      </c>
      <c r="BY273" s="14">
        <v>0</v>
      </c>
      <c r="BZ273" s="14">
        <v>0</v>
      </c>
      <c r="CA273" s="14">
        <v>0</v>
      </c>
      <c r="CB273" s="14">
        <v>0</v>
      </c>
      <c r="CC273" s="14">
        <v>0</v>
      </c>
      <c r="CD273" s="14">
        <v>0</v>
      </c>
      <c r="CE273" s="14">
        <v>0</v>
      </c>
      <c r="CF273" s="14">
        <f t="shared" si="137"/>
        <v>0</v>
      </c>
      <c r="CG273" s="14">
        <v>5</v>
      </c>
      <c r="CH273" s="14">
        <v>5</v>
      </c>
      <c r="CI273" s="14">
        <v>5</v>
      </c>
      <c r="CJ273" s="14">
        <v>5</v>
      </c>
      <c r="CK273" s="14">
        <f t="shared" si="138"/>
        <v>20</v>
      </c>
      <c r="CL273" s="14">
        <v>1</v>
      </c>
      <c r="CM273" s="14">
        <v>4</v>
      </c>
      <c r="CN273" s="14">
        <v>2</v>
      </c>
      <c r="CO273" s="14">
        <v>1</v>
      </c>
      <c r="CP273" s="14">
        <v>1</v>
      </c>
      <c r="CQ273" s="14">
        <v>3</v>
      </c>
      <c r="CR273" s="14">
        <v>1</v>
      </c>
      <c r="CS273" s="14">
        <v>1</v>
      </c>
      <c r="CT273" s="14">
        <v>70</v>
      </c>
      <c r="CU273" s="14">
        <v>0</v>
      </c>
      <c r="CV273" s="14">
        <v>1</v>
      </c>
      <c r="CW273" s="14">
        <v>1</v>
      </c>
      <c r="CX273" s="14">
        <v>1</v>
      </c>
      <c r="CY273" s="14">
        <v>1</v>
      </c>
      <c r="CZ273" s="14">
        <v>1</v>
      </c>
      <c r="DA273" s="14">
        <f t="shared" si="126"/>
        <v>5</v>
      </c>
      <c r="DB273" s="14">
        <v>0</v>
      </c>
      <c r="DC273" s="14">
        <v>1</v>
      </c>
      <c r="DD273" s="14">
        <v>1</v>
      </c>
      <c r="DE273" s="14">
        <v>1</v>
      </c>
      <c r="DF273" s="14">
        <v>1</v>
      </c>
      <c r="DG273" s="14">
        <v>1</v>
      </c>
      <c r="DH273" s="14">
        <f t="shared" si="127"/>
        <v>5</v>
      </c>
      <c r="DI273" s="14">
        <f t="shared" si="128"/>
        <v>0</v>
      </c>
      <c r="DJ273" s="14">
        <v>1</v>
      </c>
      <c r="DK273" s="14">
        <v>1</v>
      </c>
      <c r="DL273" s="14">
        <v>1</v>
      </c>
      <c r="DM273" s="14">
        <v>0</v>
      </c>
      <c r="DN273" s="14">
        <v>0</v>
      </c>
      <c r="DO273" s="14">
        <v>1</v>
      </c>
      <c r="DP273" s="14">
        <v>1</v>
      </c>
      <c r="DQ273" s="14">
        <v>1</v>
      </c>
      <c r="DR273" s="14">
        <f t="shared" si="129"/>
        <v>6</v>
      </c>
      <c r="DS273" s="14">
        <v>1</v>
      </c>
      <c r="DT273" s="14">
        <v>1</v>
      </c>
      <c r="DU273" s="14">
        <v>1</v>
      </c>
      <c r="DV273" s="14">
        <v>0</v>
      </c>
      <c r="DW273" s="14">
        <v>0</v>
      </c>
      <c r="DX273" s="14">
        <v>1</v>
      </c>
      <c r="DY273" s="14">
        <v>1</v>
      </c>
      <c r="DZ273" s="14">
        <v>1</v>
      </c>
      <c r="EA273" s="14">
        <f t="shared" si="130"/>
        <v>6</v>
      </c>
      <c r="EB273" s="14">
        <f t="shared" si="131"/>
        <v>0</v>
      </c>
      <c r="EC273" s="14">
        <v>3</v>
      </c>
      <c r="ED273" s="14">
        <v>0</v>
      </c>
      <c r="EE273" s="14">
        <f t="shared" si="132"/>
        <v>3</v>
      </c>
      <c r="EF273" s="14">
        <v>5</v>
      </c>
      <c r="EG273" s="14">
        <v>5</v>
      </c>
      <c r="EH273" s="14">
        <v>5</v>
      </c>
      <c r="EI273" s="14">
        <v>5</v>
      </c>
      <c r="EJ273" s="14">
        <f t="shared" si="133"/>
        <v>20</v>
      </c>
    </row>
    <row r="274" spans="1:250" s="14" customFormat="1">
      <c r="A274" s="14">
        <v>265</v>
      </c>
      <c r="B274" s="61">
        <v>2</v>
      </c>
      <c r="C274" s="60">
        <v>1</v>
      </c>
      <c r="D274" s="14">
        <v>1</v>
      </c>
      <c r="E274" s="14">
        <v>1</v>
      </c>
      <c r="F274" s="14" t="s">
        <v>2100</v>
      </c>
      <c r="G274" s="14" t="s">
        <v>1928</v>
      </c>
      <c r="H274" s="14" t="s">
        <v>5048</v>
      </c>
      <c r="I274" s="14" t="s">
        <v>2048</v>
      </c>
      <c r="K274" s="1" t="s">
        <v>5049</v>
      </c>
      <c r="L274" s="14">
        <v>4</v>
      </c>
      <c r="M274" s="14">
        <v>6</v>
      </c>
      <c r="N274" s="14">
        <v>14</v>
      </c>
      <c r="O274" s="1" t="s">
        <v>4264</v>
      </c>
      <c r="P274" s="14" t="s">
        <v>5050</v>
      </c>
      <c r="Q274" s="14" t="s">
        <v>2881</v>
      </c>
      <c r="R274" s="14" t="s">
        <v>2335</v>
      </c>
      <c r="S274" s="14" t="s">
        <v>5051</v>
      </c>
      <c r="T274" s="14" t="s">
        <v>5052</v>
      </c>
      <c r="U274" s="14" t="s">
        <v>5053</v>
      </c>
      <c r="V274" s="14" t="s">
        <v>5054</v>
      </c>
      <c r="W274" s="14" t="s">
        <v>2469</v>
      </c>
      <c r="X274" s="14" t="s">
        <v>5055</v>
      </c>
      <c r="Y274" s="14" t="s">
        <v>2591</v>
      </c>
      <c r="Z274" s="14" t="s">
        <v>5056</v>
      </c>
      <c r="AA274" s="14" t="s">
        <v>5057</v>
      </c>
      <c r="AB274" s="14" t="s">
        <v>3214</v>
      </c>
      <c r="AX274" s="14">
        <v>2</v>
      </c>
      <c r="AY274" s="14">
        <v>1</v>
      </c>
      <c r="AZ274" s="14">
        <v>1</v>
      </c>
      <c r="BA274" s="14">
        <v>4</v>
      </c>
      <c r="BC274" s="14">
        <v>74</v>
      </c>
      <c r="BD274" s="14">
        <v>1</v>
      </c>
      <c r="BE274" s="14">
        <v>1</v>
      </c>
      <c r="BF274" s="14">
        <v>1</v>
      </c>
      <c r="BG274" s="14">
        <v>2</v>
      </c>
      <c r="BH274" s="14">
        <v>177.8</v>
      </c>
      <c r="BI274" s="14">
        <v>29.41</v>
      </c>
      <c r="BJ274" s="14">
        <v>0</v>
      </c>
      <c r="BK274" s="14">
        <v>0</v>
      </c>
      <c r="BL274" s="14">
        <v>1</v>
      </c>
      <c r="BM274" s="14">
        <v>1</v>
      </c>
      <c r="BN274" s="14">
        <v>0</v>
      </c>
      <c r="BO274" s="14">
        <f>IF(BC274&gt;=85,1,0)</f>
        <v>0</v>
      </c>
      <c r="BP274" s="14">
        <f>IF(BD274=1,1,0)</f>
        <v>1</v>
      </c>
      <c r="BQ274" s="14">
        <v>1</v>
      </c>
      <c r="BR274" s="14">
        <v>0</v>
      </c>
      <c r="BS274" s="14">
        <v>1</v>
      </c>
      <c r="BT274" s="14">
        <v>1</v>
      </c>
      <c r="BU274" s="14">
        <v>0</v>
      </c>
      <c r="BV274" s="14">
        <f t="shared" si="136"/>
        <v>4</v>
      </c>
      <c r="BW274" s="14">
        <v>4</v>
      </c>
      <c r="BX274" s="14">
        <v>0</v>
      </c>
      <c r="BY274" s="14">
        <v>0</v>
      </c>
      <c r="BZ274" s="14">
        <v>0</v>
      </c>
      <c r="CA274" s="14">
        <v>0</v>
      </c>
      <c r="CB274" s="14">
        <v>0</v>
      </c>
      <c r="CC274" s="14">
        <v>0</v>
      </c>
      <c r="CD274" s="14">
        <v>1</v>
      </c>
      <c r="CE274" s="14">
        <v>1</v>
      </c>
      <c r="CF274" s="14">
        <f t="shared" si="137"/>
        <v>2</v>
      </c>
      <c r="CG274" s="14">
        <v>5</v>
      </c>
      <c r="CH274" s="14">
        <v>5</v>
      </c>
      <c r="CI274" s="14">
        <v>5</v>
      </c>
      <c r="CJ274" s="14">
        <v>5</v>
      </c>
      <c r="CK274" s="14">
        <f t="shared" si="138"/>
        <v>20</v>
      </c>
      <c r="CL274" s="14">
        <v>0</v>
      </c>
      <c r="CM274" s="14">
        <v>1</v>
      </c>
      <c r="CN274" s="14">
        <v>0</v>
      </c>
      <c r="CO274" s="14">
        <v>3</v>
      </c>
      <c r="CP274" s="14">
        <v>2</v>
      </c>
      <c r="CQ274" s="14">
        <v>5</v>
      </c>
      <c r="CR274" s="14">
        <v>3</v>
      </c>
      <c r="CS274" s="14">
        <v>1</v>
      </c>
      <c r="CT274" s="14">
        <v>40</v>
      </c>
      <c r="CU274" s="14">
        <v>1</v>
      </c>
      <c r="CV274" s="14">
        <v>1</v>
      </c>
      <c r="CW274" s="14">
        <v>1</v>
      </c>
      <c r="CX274" s="14">
        <v>1</v>
      </c>
      <c r="CY274" s="14">
        <v>1</v>
      </c>
      <c r="CZ274" s="14">
        <v>1</v>
      </c>
      <c r="DA274" s="14">
        <f t="shared" si="126"/>
        <v>6</v>
      </c>
      <c r="DB274" s="14">
        <v>1</v>
      </c>
      <c r="DC274" s="14">
        <v>1</v>
      </c>
      <c r="DD274" s="14">
        <v>1</v>
      </c>
      <c r="DE274" s="14">
        <v>1</v>
      </c>
      <c r="DF274" s="14">
        <v>1</v>
      </c>
      <c r="DG274" s="14">
        <v>1</v>
      </c>
      <c r="DH274" s="14">
        <f t="shared" si="127"/>
        <v>6</v>
      </c>
      <c r="DI274" s="14">
        <f t="shared" si="128"/>
        <v>0</v>
      </c>
      <c r="DJ274" s="14">
        <v>1</v>
      </c>
      <c r="DK274" s="14">
        <v>0</v>
      </c>
      <c r="DL274" s="14">
        <v>0</v>
      </c>
      <c r="DM274" s="14">
        <v>0</v>
      </c>
      <c r="DN274" s="14">
        <v>0</v>
      </c>
      <c r="DO274" s="14">
        <v>1</v>
      </c>
      <c r="DP274" s="14">
        <v>0</v>
      </c>
      <c r="DQ274" s="14">
        <v>1</v>
      </c>
      <c r="DR274" s="14">
        <f t="shared" si="129"/>
        <v>3</v>
      </c>
      <c r="DS274" s="14">
        <v>1</v>
      </c>
      <c r="DT274" s="14">
        <v>0</v>
      </c>
      <c r="DU274" s="14">
        <v>0</v>
      </c>
      <c r="DV274" s="14">
        <v>0</v>
      </c>
      <c r="DW274" s="14">
        <v>0</v>
      </c>
      <c r="DX274" s="14">
        <v>1</v>
      </c>
      <c r="DY274" s="14">
        <v>0</v>
      </c>
      <c r="DZ274" s="14">
        <v>1</v>
      </c>
      <c r="EA274" s="14">
        <f t="shared" si="130"/>
        <v>3</v>
      </c>
      <c r="EB274" s="14">
        <f t="shared" si="131"/>
        <v>0</v>
      </c>
      <c r="EC274" s="14">
        <v>2</v>
      </c>
      <c r="ED274" s="14">
        <v>1</v>
      </c>
      <c r="EE274" s="14">
        <f t="shared" si="132"/>
        <v>3</v>
      </c>
      <c r="EF274" s="14">
        <v>5</v>
      </c>
      <c r="EG274" s="14">
        <v>5</v>
      </c>
      <c r="EH274" s="14">
        <v>5</v>
      </c>
      <c r="EI274" s="14">
        <v>5</v>
      </c>
      <c r="EJ274" s="14">
        <f t="shared" si="133"/>
        <v>20</v>
      </c>
    </row>
    <row r="275" spans="1:250" s="14" customFormat="1">
      <c r="A275" s="14">
        <v>266</v>
      </c>
      <c r="B275" s="64">
        <v>1</v>
      </c>
      <c r="C275" s="3">
        <v>1</v>
      </c>
      <c r="D275" s="1">
        <v>1</v>
      </c>
      <c r="E275" s="1">
        <v>1</v>
      </c>
      <c r="F275" s="1"/>
      <c r="G275" s="1"/>
      <c r="H275" s="1"/>
      <c r="I275" s="1"/>
      <c r="J275" s="1"/>
      <c r="K275" s="1" t="s">
        <v>5689</v>
      </c>
      <c r="L275" s="1">
        <v>0</v>
      </c>
      <c r="M275" s="1">
        <v>3</v>
      </c>
      <c r="N275" s="1">
        <v>2</v>
      </c>
      <c r="O275" s="1" t="s">
        <v>5690</v>
      </c>
      <c r="P275" s="1" t="s">
        <v>3927</v>
      </c>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v>2</v>
      </c>
      <c r="AY275" s="1">
        <v>1</v>
      </c>
      <c r="AZ275" s="1">
        <v>2</v>
      </c>
      <c r="BA275" s="1">
        <v>0</v>
      </c>
      <c r="BB275" s="1"/>
      <c r="BC275" s="1">
        <v>40</v>
      </c>
      <c r="BD275" s="1">
        <v>1</v>
      </c>
      <c r="BE275" s="1">
        <v>3</v>
      </c>
      <c r="BF275" s="1">
        <v>1</v>
      </c>
      <c r="BG275" s="1">
        <v>1</v>
      </c>
      <c r="BH275" s="1">
        <v>175.3</v>
      </c>
      <c r="BI275" s="1">
        <v>31.75</v>
      </c>
      <c r="BJ275" s="1">
        <v>0</v>
      </c>
      <c r="BK275" s="1">
        <v>0</v>
      </c>
      <c r="BL275" s="1">
        <v>3</v>
      </c>
      <c r="BM275" s="1">
        <v>1</v>
      </c>
      <c r="BN275" s="1">
        <v>0</v>
      </c>
      <c r="BO275" s="1">
        <f>IF(AZ275&gt;=85,1,0)</f>
        <v>0</v>
      </c>
      <c r="BP275" s="1">
        <f>IF(BA275=1,1,0)</f>
        <v>0</v>
      </c>
      <c r="BQ275" s="1">
        <v>0</v>
      </c>
      <c r="BR275" s="1">
        <v>0</v>
      </c>
      <c r="BS275" s="1">
        <v>0</v>
      </c>
      <c r="BT275" s="1">
        <v>1</v>
      </c>
      <c r="BU275" s="1">
        <v>0</v>
      </c>
      <c r="BV275" s="14">
        <f t="shared" si="136"/>
        <v>1</v>
      </c>
      <c r="BW275" s="1">
        <v>2</v>
      </c>
      <c r="BX275" s="1">
        <v>0</v>
      </c>
      <c r="BY275" s="1">
        <v>0</v>
      </c>
      <c r="BZ275" s="1">
        <v>0</v>
      </c>
      <c r="CA275" s="1">
        <v>0</v>
      </c>
      <c r="CB275" s="1">
        <v>0</v>
      </c>
      <c r="CC275" s="1">
        <v>0</v>
      </c>
      <c r="CD275" s="1">
        <v>0</v>
      </c>
      <c r="CE275" s="1">
        <v>0</v>
      </c>
      <c r="CF275" s="1">
        <f t="shared" si="137"/>
        <v>0</v>
      </c>
      <c r="CG275" s="1">
        <v>5</v>
      </c>
      <c r="CH275" s="1">
        <v>5</v>
      </c>
      <c r="CI275" s="1">
        <v>5</v>
      </c>
      <c r="CJ275" s="1">
        <v>5</v>
      </c>
      <c r="CK275" s="1">
        <f t="shared" si="138"/>
        <v>20</v>
      </c>
      <c r="CL275" s="1">
        <v>0</v>
      </c>
      <c r="CM275" s="1">
        <v>5</v>
      </c>
      <c r="CN275" s="1">
        <v>0</v>
      </c>
      <c r="CO275" s="1">
        <v>1</v>
      </c>
      <c r="CP275" s="1">
        <v>1</v>
      </c>
      <c r="CQ275" s="1">
        <v>1</v>
      </c>
      <c r="CR275" s="1">
        <v>3</v>
      </c>
      <c r="CS275" s="1">
        <v>1</v>
      </c>
      <c r="CT275" s="1">
        <v>90</v>
      </c>
      <c r="CU275" s="1">
        <v>1</v>
      </c>
      <c r="CV275" s="1">
        <v>1</v>
      </c>
      <c r="CW275" s="1">
        <v>1</v>
      </c>
      <c r="CX275" s="1">
        <v>1</v>
      </c>
      <c r="CY275" s="1">
        <v>1</v>
      </c>
      <c r="CZ275" s="1">
        <v>1</v>
      </c>
      <c r="DA275" s="1">
        <f t="shared" si="126"/>
        <v>6</v>
      </c>
      <c r="DB275" s="1">
        <v>1</v>
      </c>
      <c r="DC275" s="1">
        <v>1</v>
      </c>
      <c r="DD275" s="1">
        <v>1</v>
      </c>
      <c r="DE275" s="1">
        <v>1</v>
      </c>
      <c r="DF275" s="1">
        <v>1</v>
      </c>
      <c r="DG275" s="1">
        <v>1</v>
      </c>
      <c r="DH275" s="1">
        <f t="shared" si="127"/>
        <v>6</v>
      </c>
      <c r="DI275" s="14">
        <f t="shared" si="128"/>
        <v>0</v>
      </c>
      <c r="DJ275" s="1">
        <v>1</v>
      </c>
      <c r="DK275" s="1">
        <v>1</v>
      </c>
      <c r="DL275" s="1">
        <v>1</v>
      </c>
      <c r="DM275" s="1">
        <v>1</v>
      </c>
      <c r="DN275" s="1">
        <v>1</v>
      </c>
      <c r="DO275" s="1">
        <v>1</v>
      </c>
      <c r="DP275" s="1">
        <v>1</v>
      </c>
      <c r="DQ275" s="1">
        <v>1</v>
      </c>
      <c r="DR275" s="1">
        <f t="shared" si="129"/>
        <v>8</v>
      </c>
      <c r="DS275" s="1">
        <v>1</v>
      </c>
      <c r="DT275" s="1">
        <v>1</v>
      </c>
      <c r="DU275" s="1">
        <v>1</v>
      </c>
      <c r="DV275" s="1">
        <v>1</v>
      </c>
      <c r="DW275" s="1">
        <v>1</v>
      </c>
      <c r="DX275" s="1">
        <v>1</v>
      </c>
      <c r="DY275" s="1">
        <v>1</v>
      </c>
      <c r="DZ275" s="1">
        <v>1</v>
      </c>
      <c r="EA275" s="1">
        <f t="shared" si="130"/>
        <v>8</v>
      </c>
      <c r="EB275" s="14">
        <f t="shared" si="131"/>
        <v>0</v>
      </c>
      <c r="EC275" s="1">
        <v>0</v>
      </c>
      <c r="ED275" s="1">
        <v>0</v>
      </c>
      <c r="EE275" s="1">
        <f t="shared" si="132"/>
        <v>0</v>
      </c>
      <c r="EF275" s="1">
        <v>5</v>
      </c>
      <c r="EG275" s="1">
        <v>5</v>
      </c>
      <c r="EH275" s="1">
        <v>5</v>
      </c>
      <c r="EI275" s="1">
        <v>5</v>
      </c>
      <c r="EJ275" s="1">
        <f t="shared" si="133"/>
        <v>20</v>
      </c>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row>
    <row r="276" spans="1:250" s="14" customFormat="1">
      <c r="A276" s="14">
        <v>267</v>
      </c>
      <c r="B276" s="58" t="s">
        <v>2310</v>
      </c>
      <c r="C276" s="60">
        <v>1</v>
      </c>
      <c r="D276" s="14">
        <v>1</v>
      </c>
      <c r="E276" s="14">
        <v>1</v>
      </c>
      <c r="F276" s="14" t="s">
        <v>1928</v>
      </c>
      <c r="K276" s="14" t="s">
        <v>2311</v>
      </c>
      <c r="L276" s="14">
        <v>1</v>
      </c>
      <c r="M276" s="14">
        <v>7</v>
      </c>
      <c r="N276" s="14">
        <v>8</v>
      </c>
      <c r="O276" s="14" t="s">
        <v>2312</v>
      </c>
      <c r="P276" s="14" t="s">
        <v>2313</v>
      </c>
      <c r="Q276" s="14" t="s">
        <v>2314</v>
      </c>
      <c r="R276" s="14" t="s">
        <v>2315</v>
      </c>
      <c r="S276" s="14" t="s">
        <v>2316</v>
      </c>
      <c r="AX276" s="14">
        <v>1</v>
      </c>
      <c r="AY276" s="14">
        <v>0</v>
      </c>
      <c r="AZ276" s="14">
        <v>2</v>
      </c>
      <c r="BA276" s="14">
        <v>10</v>
      </c>
      <c r="BC276" s="14">
        <v>108</v>
      </c>
      <c r="BD276" s="14">
        <v>1</v>
      </c>
      <c r="BE276" s="14">
        <v>4</v>
      </c>
      <c r="BF276" s="14">
        <v>4</v>
      </c>
      <c r="BG276" s="14">
        <v>2</v>
      </c>
      <c r="BJ276" s="14">
        <v>0</v>
      </c>
      <c r="BK276" s="14">
        <v>0</v>
      </c>
      <c r="BL276" s="14">
        <v>1</v>
      </c>
      <c r="BM276" s="14">
        <v>3</v>
      </c>
      <c r="BN276" s="14">
        <v>0</v>
      </c>
      <c r="BO276" s="14">
        <f>IF(BE276&gt;=85,1,0)</f>
        <v>0</v>
      </c>
      <c r="BP276" s="14">
        <f>IF(BF276=1,1,0)</f>
        <v>0</v>
      </c>
      <c r="BQ276" s="14">
        <v>0</v>
      </c>
      <c r="BR276" s="14">
        <v>1</v>
      </c>
      <c r="BS276" s="14">
        <v>0</v>
      </c>
      <c r="BT276" s="14">
        <v>1</v>
      </c>
      <c r="BU276" s="14">
        <v>1</v>
      </c>
      <c r="BV276" s="14">
        <f t="shared" si="136"/>
        <v>3</v>
      </c>
      <c r="BW276" s="14">
        <v>4</v>
      </c>
      <c r="BX276" s="14">
        <v>1</v>
      </c>
      <c r="BY276" s="14">
        <v>1</v>
      </c>
      <c r="BZ276" s="14">
        <v>0</v>
      </c>
      <c r="CA276" s="14">
        <v>1</v>
      </c>
      <c r="CB276" s="14">
        <v>0</v>
      </c>
      <c r="CC276" s="14">
        <v>1</v>
      </c>
      <c r="CD276" s="14">
        <v>0</v>
      </c>
      <c r="CE276" s="14">
        <v>0</v>
      </c>
      <c r="CF276" s="14">
        <f t="shared" si="137"/>
        <v>4</v>
      </c>
      <c r="CG276" s="14">
        <v>1</v>
      </c>
      <c r="CH276" s="14">
        <v>2</v>
      </c>
      <c r="CI276" s="14">
        <v>3</v>
      </c>
      <c r="CJ276" s="14">
        <v>1</v>
      </c>
      <c r="CK276" s="14">
        <f t="shared" si="138"/>
        <v>7</v>
      </c>
      <c r="CL276" s="14">
        <v>0</v>
      </c>
      <c r="CM276" s="14">
        <v>4</v>
      </c>
      <c r="CN276" s="14">
        <v>2</v>
      </c>
      <c r="CO276" s="14">
        <v>5</v>
      </c>
      <c r="CP276" s="14">
        <v>4</v>
      </c>
      <c r="CQ276" s="14">
        <v>4</v>
      </c>
      <c r="CR276" s="14">
        <v>1</v>
      </c>
      <c r="CS276" s="14">
        <v>1</v>
      </c>
      <c r="CT276" s="14">
        <v>45</v>
      </c>
      <c r="CU276" s="14">
        <v>0</v>
      </c>
      <c r="CV276" s="14">
        <v>0</v>
      </c>
      <c r="CW276" s="14">
        <v>0</v>
      </c>
      <c r="CX276" s="14">
        <v>0</v>
      </c>
      <c r="CY276" s="14">
        <v>1</v>
      </c>
      <c r="CZ276" s="14">
        <v>0</v>
      </c>
      <c r="DA276" s="14">
        <f t="shared" si="126"/>
        <v>1</v>
      </c>
      <c r="DB276" s="14">
        <v>0</v>
      </c>
      <c r="DC276" s="14">
        <v>0</v>
      </c>
      <c r="DD276" s="14">
        <v>0</v>
      </c>
      <c r="DE276" s="14">
        <v>0</v>
      </c>
      <c r="DF276" s="14">
        <v>1</v>
      </c>
      <c r="DG276" s="14">
        <v>0</v>
      </c>
      <c r="DH276" s="14">
        <f t="shared" si="127"/>
        <v>1</v>
      </c>
      <c r="DI276" s="14">
        <f t="shared" si="128"/>
        <v>0</v>
      </c>
      <c r="DJ276" s="14">
        <v>0</v>
      </c>
      <c r="DK276" s="14">
        <v>0</v>
      </c>
      <c r="DL276" s="14">
        <v>0</v>
      </c>
      <c r="DM276" s="14">
        <v>0</v>
      </c>
      <c r="DN276" s="14">
        <v>0</v>
      </c>
      <c r="DO276" s="14">
        <v>0</v>
      </c>
      <c r="DP276" s="14">
        <v>0</v>
      </c>
      <c r="DQ276" s="14">
        <v>0</v>
      </c>
      <c r="DR276" s="14">
        <f t="shared" si="129"/>
        <v>0</v>
      </c>
      <c r="DS276" s="14">
        <v>0</v>
      </c>
      <c r="DT276" s="14">
        <v>0</v>
      </c>
      <c r="DU276" s="14">
        <v>0</v>
      </c>
      <c r="DV276" s="14">
        <v>0</v>
      </c>
      <c r="DW276" s="14">
        <v>0</v>
      </c>
      <c r="DX276" s="14">
        <v>0</v>
      </c>
      <c r="DY276" s="14">
        <v>0</v>
      </c>
      <c r="DZ276" s="14">
        <v>0</v>
      </c>
      <c r="EA276" s="14">
        <f t="shared" si="130"/>
        <v>0</v>
      </c>
      <c r="EB276" s="14">
        <f t="shared" si="131"/>
        <v>0</v>
      </c>
      <c r="EC276" s="14">
        <v>1</v>
      </c>
      <c r="ED276" s="14">
        <v>1</v>
      </c>
      <c r="EE276" s="14">
        <f t="shared" si="132"/>
        <v>2</v>
      </c>
      <c r="EF276" s="14">
        <v>5</v>
      </c>
      <c r="EG276" s="14">
        <v>5</v>
      </c>
      <c r="EH276" s="14">
        <v>5</v>
      </c>
      <c r="EI276" s="14">
        <v>5</v>
      </c>
      <c r="EJ276" s="14">
        <f t="shared" si="133"/>
        <v>20</v>
      </c>
    </row>
    <row r="277" spans="1:250" s="14" customFormat="1">
      <c r="A277" s="14">
        <v>268</v>
      </c>
      <c r="B277" s="61">
        <v>1</v>
      </c>
      <c r="C277" s="60">
        <v>1</v>
      </c>
      <c r="D277" s="14">
        <v>2</v>
      </c>
      <c r="E277" s="14">
        <v>2</v>
      </c>
      <c r="F277" s="14" t="s">
        <v>2377</v>
      </c>
      <c r="G277" s="14" t="s">
        <v>1928</v>
      </c>
      <c r="H277" s="14" t="s">
        <v>1955</v>
      </c>
      <c r="I277" s="14" t="s">
        <v>2100</v>
      </c>
      <c r="J277" s="14" t="s">
        <v>1977</v>
      </c>
      <c r="K277" s="1" t="s">
        <v>3775</v>
      </c>
      <c r="L277" s="14">
        <v>7</v>
      </c>
      <c r="M277" s="14">
        <v>15</v>
      </c>
      <c r="N277" s="14">
        <v>20</v>
      </c>
      <c r="O277" s="14" t="s">
        <v>3776</v>
      </c>
      <c r="P277" s="14" t="s">
        <v>2335</v>
      </c>
      <c r="Q277" s="14" t="s">
        <v>3777</v>
      </c>
      <c r="R277" s="14" t="s">
        <v>3778</v>
      </c>
      <c r="S277" s="14" t="s">
        <v>3779</v>
      </c>
      <c r="T277" s="14" t="s">
        <v>2967</v>
      </c>
      <c r="U277" s="14" t="s">
        <v>3331</v>
      </c>
      <c r="V277" s="14" t="s">
        <v>3780</v>
      </c>
      <c r="W277" s="14" t="s">
        <v>3781</v>
      </c>
      <c r="X277" s="14" t="s">
        <v>3559</v>
      </c>
      <c r="Y277" s="14" t="s">
        <v>3782</v>
      </c>
      <c r="Z277" s="14" t="s">
        <v>3444</v>
      </c>
      <c r="AA277" s="14" t="s">
        <v>2316</v>
      </c>
      <c r="AB277" s="14" t="s">
        <v>3783</v>
      </c>
      <c r="AC277" s="14" t="s">
        <v>2652</v>
      </c>
      <c r="AD277" s="14" t="s">
        <v>3784</v>
      </c>
      <c r="AE277" s="14" t="s">
        <v>3785</v>
      </c>
      <c r="AF277" s="14" t="s">
        <v>3786</v>
      </c>
      <c r="AG277" s="14" t="s">
        <v>3787</v>
      </c>
      <c r="AH277" s="14" t="s">
        <v>3788</v>
      </c>
      <c r="AX277" s="14">
        <v>2</v>
      </c>
      <c r="AY277" s="14">
        <v>1</v>
      </c>
      <c r="AZ277" s="14">
        <v>1</v>
      </c>
      <c r="BA277" s="14">
        <v>2</v>
      </c>
      <c r="BC277" s="14">
        <v>53</v>
      </c>
      <c r="BD277" s="14">
        <v>0</v>
      </c>
      <c r="BE277" s="14">
        <v>3</v>
      </c>
      <c r="BF277" s="14">
        <v>1</v>
      </c>
      <c r="BG277" s="14">
        <v>1</v>
      </c>
      <c r="BH277" s="14">
        <v>167.6</v>
      </c>
      <c r="BI277" s="14">
        <v>42.29</v>
      </c>
      <c r="BJ277" s="14">
        <v>1</v>
      </c>
      <c r="BK277" s="14">
        <v>2</v>
      </c>
      <c r="BL277" s="14">
        <v>1</v>
      </c>
      <c r="BM277" s="14">
        <v>2</v>
      </c>
      <c r="BN277" s="14">
        <v>0</v>
      </c>
      <c r="BO277" s="14">
        <f>IF(BC277&gt;=85,1,0)</f>
        <v>0</v>
      </c>
      <c r="BP277" s="14">
        <f>IF(BD277=1,1,0)</f>
        <v>0</v>
      </c>
      <c r="BQ277" s="14">
        <v>1</v>
      </c>
      <c r="BR277" s="14">
        <v>1</v>
      </c>
      <c r="BS277" s="14">
        <v>1</v>
      </c>
      <c r="BT277" s="14">
        <v>1</v>
      </c>
      <c r="BU277" s="14">
        <v>0</v>
      </c>
      <c r="BV277" s="14">
        <f t="shared" si="136"/>
        <v>4</v>
      </c>
      <c r="BW277" s="14">
        <v>4</v>
      </c>
      <c r="BX277" s="14">
        <v>0</v>
      </c>
      <c r="BY277" s="14">
        <v>0</v>
      </c>
      <c r="BZ277" s="14">
        <v>0</v>
      </c>
      <c r="CA277" s="14">
        <v>0</v>
      </c>
      <c r="CB277" s="14">
        <v>0</v>
      </c>
      <c r="CC277" s="14">
        <v>0</v>
      </c>
      <c r="CD277" s="14">
        <v>0</v>
      </c>
      <c r="CE277" s="14">
        <v>0</v>
      </c>
      <c r="CF277" s="14">
        <f t="shared" si="137"/>
        <v>0</v>
      </c>
      <c r="CG277" s="14">
        <v>3</v>
      </c>
      <c r="CH277" s="14">
        <v>3</v>
      </c>
      <c r="CI277" s="14">
        <v>3</v>
      </c>
      <c r="CJ277" s="14">
        <v>3</v>
      </c>
      <c r="CK277" s="14">
        <f t="shared" si="138"/>
        <v>12</v>
      </c>
      <c r="CL277" s="14">
        <v>0</v>
      </c>
      <c r="CM277" s="14">
        <v>1</v>
      </c>
      <c r="CN277" s="14">
        <v>0</v>
      </c>
      <c r="CO277" s="14">
        <v>2</v>
      </c>
      <c r="CP277" s="14">
        <v>1</v>
      </c>
      <c r="CQ277" s="14">
        <v>1</v>
      </c>
      <c r="CR277" s="14">
        <v>3</v>
      </c>
      <c r="CS277" s="14">
        <v>3</v>
      </c>
      <c r="CT277" s="14">
        <v>40</v>
      </c>
      <c r="CU277" s="14">
        <v>1</v>
      </c>
      <c r="CV277" s="14">
        <v>1</v>
      </c>
      <c r="CW277" s="14">
        <v>1</v>
      </c>
      <c r="CX277" s="14">
        <v>1</v>
      </c>
      <c r="CY277" s="14">
        <v>1</v>
      </c>
      <c r="CZ277" s="14">
        <v>1</v>
      </c>
      <c r="DA277" s="14">
        <f t="shared" si="126"/>
        <v>6</v>
      </c>
      <c r="DB277" s="14">
        <v>1</v>
      </c>
      <c r="DC277" s="14">
        <v>1</v>
      </c>
      <c r="DD277" s="14">
        <v>1</v>
      </c>
      <c r="DE277" s="14">
        <v>1</v>
      </c>
      <c r="DF277" s="14">
        <v>1</v>
      </c>
      <c r="DG277" s="14">
        <v>1</v>
      </c>
      <c r="DH277" s="14">
        <f t="shared" si="127"/>
        <v>6</v>
      </c>
      <c r="DI277" s="14">
        <f t="shared" si="128"/>
        <v>0</v>
      </c>
      <c r="DJ277" s="14">
        <v>1</v>
      </c>
      <c r="DK277" s="14">
        <v>0</v>
      </c>
      <c r="DL277" s="14">
        <v>0</v>
      </c>
      <c r="DM277" s="14">
        <v>1</v>
      </c>
      <c r="DN277" s="14">
        <v>1</v>
      </c>
      <c r="DO277" s="14">
        <v>0</v>
      </c>
      <c r="DP277" s="14">
        <v>1</v>
      </c>
      <c r="DQ277" s="14">
        <v>1</v>
      </c>
      <c r="DR277" s="14">
        <f t="shared" si="129"/>
        <v>5</v>
      </c>
      <c r="DS277" s="14">
        <v>1</v>
      </c>
      <c r="DT277" s="14">
        <v>0</v>
      </c>
      <c r="DU277" s="14">
        <v>0</v>
      </c>
      <c r="DV277" s="14">
        <v>1</v>
      </c>
      <c r="DW277" s="14">
        <v>1</v>
      </c>
      <c r="DX277" s="14">
        <v>0</v>
      </c>
      <c r="DY277" s="14">
        <v>1</v>
      </c>
      <c r="DZ277" s="14">
        <v>1</v>
      </c>
      <c r="EA277" s="14">
        <f t="shared" si="130"/>
        <v>5</v>
      </c>
      <c r="EB277" s="14">
        <f t="shared" si="131"/>
        <v>0</v>
      </c>
      <c r="EC277" s="14">
        <v>0</v>
      </c>
      <c r="ED277" s="14">
        <v>0</v>
      </c>
      <c r="EE277" s="14">
        <f t="shared" si="132"/>
        <v>0</v>
      </c>
      <c r="EF277" s="14">
        <v>5</v>
      </c>
      <c r="EG277" s="14">
        <v>5</v>
      </c>
      <c r="EH277" s="14">
        <v>5</v>
      </c>
      <c r="EI277" s="14">
        <v>5</v>
      </c>
      <c r="EJ277" s="14">
        <f t="shared" si="133"/>
        <v>20</v>
      </c>
    </row>
    <row r="278" spans="1:250" s="14" customFormat="1">
      <c r="A278" s="14">
        <v>269</v>
      </c>
      <c r="B278" s="61">
        <v>1</v>
      </c>
      <c r="C278" s="60">
        <v>1</v>
      </c>
      <c r="D278" s="14">
        <v>1</v>
      </c>
      <c r="E278" s="14">
        <v>1</v>
      </c>
      <c r="F278" s="14" t="s">
        <v>2454</v>
      </c>
      <c r="G278" s="14" t="s">
        <v>1928</v>
      </c>
      <c r="H278" s="14" t="s">
        <v>4894</v>
      </c>
      <c r="I278" s="14" t="s">
        <v>4895</v>
      </c>
      <c r="K278" s="1" t="s">
        <v>4896</v>
      </c>
      <c r="L278" s="14">
        <v>4</v>
      </c>
      <c r="M278" s="14">
        <v>9</v>
      </c>
      <c r="N278" s="14">
        <v>6</v>
      </c>
      <c r="O278" s="14" t="s">
        <v>4897</v>
      </c>
      <c r="P278" s="14" t="s">
        <v>4898</v>
      </c>
      <c r="Q278" s="14" t="s">
        <v>4899</v>
      </c>
      <c r="R278" s="14" t="s">
        <v>4900</v>
      </c>
      <c r="S278" s="14" t="s">
        <v>4901</v>
      </c>
      <c r="T278" s="14" t="s">
        <v>4902</v>
      </c>
      <c r="AX278" s="14">
        <v>2</v>
      </c>
      <c r="AY278" s="14">
        <v>1</v>
      </c>
      <c r="AZ278" s="14">
        <v>1</v>
      </c>
      <c r="BA278" s="14">
        <v>2</v>
      </c>
      <c r="BC278" s="14">
        <v>30</v>
      </c>
      <c r="BD278" s="14">
        <v>1</v>
      </c>
      <c r="BE278" s="14">
        <v>3</v>
      </c>
      <c r="BF278" s="14">
        <v>1</v>
      </c>
      <c r="BG278" s="14">
        <v>2</v>
      </c>
      <c r="BH278" s="14">
        <v>177.8</v>
      </c>
      <c r="BI278" s="14">
        <v>21.52</v>
      </c>
      <c r="BJ278" s="14">
        <v>0</v>
      </c>
      <c r="BK278" s="14">
        <v>0</v>
      </c>
      <c r="BL278" s="14">
        <v>3</v>
      </c>
      <c r="BM278" s="14">
        <v>1</v>
      </c>
      <c r="BN278" s="14">
        <v>0</v>
      </c>
      <c r="BO278" s="14">
        <f>IF(BC278&gt;=85,1,0)</f>
        <v>0</v>
      </c>
      <c r="BP278" s="14">
        <f>IF(BD278=1,1,0)</f>
        <v>1</v>
      </c>
      <c r="BQ278" s="14">
        <v>0</v>
      </c>
      <c r="BR278" s="14">
        <v>0</v>
      </c>
      <c r="BS278" s="14">
        <v>0</v>
      </c>
      <c r="BT278" s="14">
        <v>1</v>
      </c>
      <c r="BU278" s="14">
        <v>0</v>
      </c>
      <c r="BV278" s="14">
        <f t="shared" si="136"/>
        <v>2</v>
      </c>
      <c r="BW278" s="14">
        <v>2</v>
      </c>
      <c r="BX278" s="14">
        <v>0</v>
      </c>
      <c r="BY278" s="14">
        <v>0</v>
      </c>
      <c r="BZ278" s="14">
        <v>0</v>
      </c>
      <c r="CA278" s="14">
        <v>0</v>
      </c>
      <c r="CB278" s="14">
        <v>0</v>
      </c>
      <c r="CC278" s="14">
        <v>0</v>
      </c>
      <c r="CD278" s="14">
        <v>0</v>
      </c>
      <c r="CE278" s="14">
        <v>0</v>
      </c>
      <c r="CF278" s="14">
        <f t="shared" si="137"/>
        <v>0</v>
      </c>
      <c r="CG278" s="14">
        <v>5</v>
      </c>
      <c r="CH278" s="14">
        <v>5</v>
      </c>
      <c r="CI278" s="14">
        <v>5</v>
      </c>
      <c r="CJ278" s="14">
        <v>5</v>
      </c>
      <c r="CK278" s="14">
        <f t="shared" si="138"/>
        <v>20</v>
      </c>
      <c r="CL278" s="14">
        <v>1</v>
      </c>
      <c r="CM278" s="14">
        <v>5</v>
      </c>
      <c r="CN278" s="14">
        <v>2</v>
      </c>
      <c r="CO278" s="14">
        <v>1</v>
      </c>
      <c r="CP278" s="14">
        <v>1</v>
      </c>
      <c r="CQ278" s="14">
        <v>1</v>
      </c>
      <c r="CR278" s="14">
        <v>2</v>
      </c>
      <c r="CS278" s="14">
        <v>1</v>
      </c>
      <c r="CT278" s="14">
        <v>55</v>
      </c>
      <c r="CU278" s="14">
        <v>1</v>
      </c>
      <c r="CV278" s="14">
        <v>1</v>
      </c>
      <c r="CW278" s="14">
        <v>1</v>
      </c>
      <c r="CX278" s="14">
        <v>1</v>
      </c>
      <c r="CY278" s="14">
        <v>1</v>
      </c>
      <c r="CZ278" s="14">
        <v>1</v>
      </c>
      <c r="DA278" s="14">
        <f t="shared" si="126"/>
        <v>6</v>
      </c>
      <c r="DB278" s="14">
        <v>1</v>
      </c>
      <c r="DC278" s="14">
        <v>1</v>
      </c>
      <c r="DD278" s="14">
        <v>1</v>
      </c>
      <c r="DE278" s="14">
        <v>1</v>
      </c>
      <c r="DF278" s="14">
        <v>1</v>
      </c>
      <c r="DG278" s="14">
        <v>1</v>
      </c>
      <c r="DH278" s="14">
        <f t="shared" si="127"/>
        <v>6</v>
      </c>
      <c r="DI278" s="14">
        <f t="shared" si="128"/>
        <v>0</v>
      </c>
      <c r="DJ278" s="14">
        <v>1</v>
      </c>
      <c r="DK278" s="14">
        <v>1</v>
      </c>
      <c r="DL278" s="14">
        <v>1</v>
      </c>
      <c r="DM278" s="14">
        <v>1</v>
      </c>
      <c r="DN278" s="14">
        <v>1</v>
      </c>
      <c r="DO278" s="14">
        <v>1</v>
      </c>
      <c r="DP278" s="14">
        <v>1</v>
      </c>
      <c r="DQ278" s="14">
        <v>1</v>
      </c>
      <c r="DR278" s="14">
        <f t="shared" si="129"/>
        <v>8</v>
      </c>
      <c r="DS278" s="14">
        <v>1</v>
      </c>
      <c r="DT278" s="14">
        <v>1</v>
      </c>
      <c r="DU278" s="14">
        <v>1</v>
      </c>
      <c r="DV278" s="14">
        <v>1</v>
      </c>
      <c r="DW278" s="14">
        <v>1</v>
      </c>
      <c r="DX278" s="14">
        <v>1</v>
      </c>
      <c r="DY278" s="14">
        <v>1</v>
      </c>
      <c r="DZ278" s="14">
        <v>1</v>
      </c>
      <c r="EA278" s="14">
        <f t="shared" si="130"/>
        <v>8</v>
      </c>
      <c r="EB278" s="14">
        <f t="shared" si="131"/>
        <v>0</v>
      </c>
      <c r="EC278" s="14">
        <v>0</v>
      </c>
      <c r="ED278" s="14">
        <v>0</v>
      </c>
      <c r="EE278" s="14">
        <f t="shared" si="132"/>
        <v>0</v>
      </c>
      <c r="EF278" s="14">
        <v>5</v>
      </c>
      <c r="EG278" s="14">
        <v>5</v>
      </c>
      <c r="EH278" s="14">
        <v>5</v>
      </c>
      <c r="EI278" s="14">
        <v>5</v>
      </c>
      <c r="EJ278" s="14">
        <f t="shared" si="133"/>
        <v>20</v>
      </c>
    </row>
    <row r="279" spans="1:250" s="14" customFormat="1">
      <c r="A279" s="14">
        <v>270</v>
      </c>
      <c r="B279" s="14">
        <v>1</v>
      </c>
      <c r="C279" s="60">
        <v>1</v>
      </c>
      <c r="D279" s="14">
        <v>1</v>
      </c>
      <c r="E279" s="14">
        <v>1</v>
      </c>
      <c r="F279" s="14" t="s">
        <v>2454</v>
      </c>
      <c r="G279" s="14" t="s">
        <v>2063</v>
      </c>
      <c r="K279" s="1" t="s">
        <v>3301</v>
      </c>
      <c r="L279" s="14">
        <v>2</v>
      </c>
      <c r="M279" s="14">
        <v>3</v>
      </c>
      <c r="N279" s="14">
        <v>10</v>
      </c>
      <c r="O279" s="14" t="s">
        <v>2560</v>
      </c>
      <c r="P279" s="14" t="s">
        <v>3302</v>
      </c>
      <c r="Q279" s="14" t="s">
        <v>2562</v>
      </c>
      <c r="R279" s="14" t="s">
        <v>2621</v>
      </c>
      <c r="S279" s="14" t="s">
        <v>3303</v>
      </c>
      <c r="T279" s="14" t="s">
        <v>3304</v>
      </c>
      <c r="U279" s="14" t="s">
        <v>3305</v>
      </c>
      <c r="V279" s="14" t="s">
        <v>3306</v>
      </c>
      <c r="W279" s="14" t="s">
        <v>2357</v>
      </c>
      <c r="X279" s="14" t="s">
        <v>3307</v>
      </c>
      <c r="AX279" s="14">
        <v>2</v>
      </c>
      <c r="AY279" s="14">
        <v>1</v>
      </c>
      <c r="AZ279" s="14">
        <v>2</v>
      </c>
      <c r="BA279" s="14">
        <v>3</v>
      </c>
      <c r="BC279" s="14">
        <v>68</v>
      </c>
      <c r="BD279" s="14">
        <v>1</v>
      </c>
      <c r="BE279" s="14">
        <v>3</v>
      </c>
      <c r="BF279" s="14">
        <v>2</v>
      </c>
      <c r="BG279" s="14">
        <v>4</v>
      </c>
      <c r="BH279" s="14">
        <v>182.88</v>
      </c>
      <c r="BI279" s="14">
        <v>27.53</v>
      </c>
      <c r="BJ279" s="14">
        <v>1</v>
      </c>
      <c r="BK279" s="14">
        <v>0</v>
      </c>
      <c r="BL279" s="14">
        <v>1</v>
      </c>
      <c r="BM279" s="14">
        <v>3</v>
      </c>
      <c r="BN279" s="14">
        <v>0</v>
      </c>
      <c r="BO279" s="14">
        <f>IF(BC279&gt;=85,1,0)</f>
        <v>0</v>
      </c>
      <c r="BP279" s="14">
        <f>IF(BD279=1,1,0)</f>
        <v>1</v>
      </c>
      <c r="BQ279" s="14">
        <v>0</v>
      </c>
      <c r="BR279" s="14">
        <v>0</v>
      </c>
      <c r="BS279" s="14">
        <v>0</v>
      </c>
      <c r="BT279" s="14">
        <v>1</v>
      </c>
      <c r="BU279" s="14">
        <v>0</v>
      </c>
      <c r="BV279" s="14">
        <f t="shared" si="136"/>
        <v>2</v>
      </c>
      <c r="BW279" s="14">
        <v>1</v>
      </c>
      <c r="BX279" s="14">
        <v>0</v>
      </c>
      <c r="BY279" s="14">
        <v>0</v>
      </c>
      <c r="BZ279" s="14">
        <v>0</v>
      </c>
      <c r="CA279" s="14">
        <v>0</v>
      </c>
      <c r="CB279" s="14">
        <v>0</v>
      </c>
      <c r="CC279" s="14">
        <v>0</v>
      </c>
      <c r="CD279" s="14">
        <v>0</v>
      </c>
      <c r="CE279" s="14">
        <v>0</v>
      </c>
      <c r="CF279" s="14">
        <f t="shared" si="137"/>
        <v>0</v>
      </c>
      <c r="CG279" s="14">
        <v>5</v>
      </c>
      <c r="CH279" s="14">
        <v>5</v>
      </c>
      <c r="CI279" s="14">
        <v>5</v>
      </c>
      <c r="CJ279" s="14">
        <v>5</v>
      </c>
      <c r="CK279" s="14">
        <f t="shared" si="138"/>
        <v>20</v>
      </c>
      <c r="CL279" s="14">
        <v>0</v>
      </c>
      <c r="CM279" s="14">
        <v>1</v>
      </c>
      <c r="CN279" s="14">
        <v>2</v>
      </c>
      <c r="CO279" s="14">
        <v>3</v>
      </c>
      <c r="CP279" s="14">
        <v>1</v>
      </c>
      <c r="CQ279" s="14">
        <v>3</v>
      </c>
      <c r="CR279" s="14">
        <v>2</v>
      </c>
      <c r="CS279" s="14">
        <v>1</v>
      </c>
      <c r="CT279" s="14">
        <v>75</v>
      </c>
      <c r="CU279" s="14">
        <v>1</v>
      </c>
      <c r="CV279" s="14">
        <v>1</v>
      </c>
      <c r="CW279" s="14">
        <v>1</v>
      </c>
      <c r="CX279" s="14">
        <v>1</v>
      </c>
      <c r="CY279" s="14">
        <v>1</v>
      </c>
      <c r="CZ279" s="14">
        <v>1</v>
      </c>
      <c r="DA279" s="14">
        <f t="shared" si="126"/>
        <v>6</v>
      </c>
      <c r="DB279" s="14">
        <v>1</v>
      </c>
      <c r="DC279" s="14">
        <v>1</v>
      </c>
      <c r="DD279" s="14">
        <v>1</v>
      </c>
      <c r="DE279" s="14">
        <v>1</v>
      </c>
      <c r="DF279" s="14">
        <v>1</v>
      </c>
      <c r="DG279" s="14">
        <v>1</v>
      </c>
      <c r="DH279" s="14">
        <f t="shared" si="127"/>
        <v>6</v>
      </c>
      <c r="DI279" s="14">
        <f t="shared" si="128"/>
        <v>0</v>
      </c>
      <c r="DJ279" s="14">
        <v>1</v>
      </c>
      <c r="DK279" s="14">
        <v>1</v>
      </c>
      <c r="DL279" s="14">
        <v>1</v>
      </c>
      <c r="DM279" s="14">
        <v>1</v>
      </c>
      <c r="DN279" s="14">
        <v>1</v>
      </c>
      <c r="DO279" s="14">
        <v>1</v>
      </c>
      <c r="DP279" s="14">
        <v>1</v>
      </c>
      <c r="DQ279" s="14">
        <v>1</v>
      </c>
      <c r="DR279" s="14">
        <f t="shared" si="129"/>
        <v>8</v>
      </c>
      <c r="DS279" s="14">
        <v>1</v>
      </c>
      <c r="DT279" s="14">
        <v>1</v>
      </c>
      <c r="DU279" s="14">
        <v>1</v>
      </c>
      <c r="DV279" s="14">
        <v>1</v>
      </c>
      <c r="DW279" s="14">
        <v>1</v>
      </c>
      <c r="DX279" s="14">
        <v>1</v>
      </c>
      <c r="DY279" s="14">
        <v>1</v>
      </c>
      <c r="DZ279" s="14">
        <v>1</v>
      </c>
      <c r="EA279" s="14">
        <f t="shared" si="130"/>
        <v>8</v>
      </c>
      <c r="EB279" s="14">
        <f t="shared" si="131"/>
        <v>0</v>
      </c>
      <c r="EC279" s="14">
        <v>0</v>
      </c>
      <c r="ED279" s="14">
        <v>0</v>
      </c>
      <c r="EE279" s="14">
        <f t="shared" si="132"/>
        <v>0</v>
      </c>
      <c r="EF279" s="14">
        <v>5</v>
      </c>
      <c r="EG279" s="14">
        <v>5</v>
      </c>
      <c r="EH279" s="14">
        <v>5</v>
      </c>
      <c r="EI279" s="14">
        <v>5</v>
      </c>
      <c r="EJ279" s="14">
        <f t="shared" si="133"/>
        <v>20</v>
      </c>
    </row>
    <row r="280" spans="1:250" s="14" customFormat="1">
      <c r="A280" s="14">
        <v>271</v>
      </c>
      <c r="B280" s="61">
        <v>1</v>
      </c>
      <c r="C280" s="60">
        <v>1</v>
      </c>
      <c r="D280" s="14">
        <v>1</v>
      </c>
      <c r="E280" s="14">
        <v>1</v>
      </c>
      <c r="F280" s="14" t="s">
        <v>2048</v>
      </c>
      <c r="G280" s="14" t="s">
        <v>1928</v>
      </c>
      <c r="K280" s="14" t="s">
        <v>5267</v>
      </c>
      <c r="L280" s="14">
        <v>2</v>
      </c>
      <c r="M280" s="14">
        <v>4</v>
      </c>
      <c r="N280" s="14">
        <v>3</v>
      </c>
      <c r="O280" s="14" t="s">
        <v>2357</v>
      </c>
      <c r="P280" s="14" t="s">
        <v>4567</v>
      </c>
      <c r="Q280" s="14" t="s">
        <v>5268</v>
      </c>
      <c r="AX280" s="14">
        <v>2</v>
      </c>
      <c r="AY280" s="1">
        <v>1</v>
      </c>
      <c r="AZ280" s="14">
        <v>2</v>
      </c>
      <c r="BA280" s="14">
        <v>1</v>
      </c>
      <c r="BC280" s="14">
        <v>45</v>
      </c>
      <c r="BD280" s="14">
        <v>1</v>
      </c>
      <c r="BE280" s="14">
        <v>1</v>
      </c>
      <c r="BF280" s="14">
        <v>1</v>
      </c>
      <c r="BG280" s="14">
        <v>1</v>
      </c>
      <c r="BH280" s="14">
        <v>195.6</v>
      </c>
      <c r="BI280" s="14">
        <v>36.76</v>
      </c>
      <c r="BO280" s="14">
        <f>IF(AZ280&gt;=85,1,0)</f>
        <v>0</v>
      </c>
      <c r="BP280" s="14">
        <f>IF(BA280=1,1,0)</f>
        <v>1</v>
      </c>
      <c r="BV280" s="14">
        <f t="shared" si="136"/>
        <v>1</v>
      </c>
      <c r="CN280" s="14">
        <v>0</v>
      </c>
    </row>
    <row r="281" spans="1:250" s="14" customFormat="1">
      <c r="A281" s="14">
        <v>272</v>
      </c>
      <c r="B281" s="61">
        <v>2</v>
      </c>
      <c r="C281" s="60">
        <v>1</v>
      </c>
      <c r="D281" s="14">
        <v>1</v>
      </c>
      <c r="E281" s="14">
        <v>1</v>
      </c>
      <c r="K281" s="1" t="s">
        <v>4453</v>
      </c>
      <c r="L281" s="14">
        <v>0</v>
      </c>
      <c r="M281" s="14">
        <v>2</v>
      </c>
      <c r="N281" s="14">
        <v>1</v>
      </c>
      <c r="O281" s="14" t="s">
        <v>4454</v>
      </c>
      <c r="AX281" s="14">
        <v>2</v>
      </c>
      <c r="AY281" s="14">
        <v>1</v>
      </c>
      <c r="AZ281" s="14">
        <v>1</v>
      </c>
      <c r="BA281" s="14">
        <v>1</v>
      </c>
      <c r="BC281" s="14">
        <v>53</v>
      </c>
      <c r="BD281" s="14">
        <v>1</v>
      </c>
      <c r="BE281" s="14">
        <v>3</v>
      </c>
      <c r="BF281" s="14">
        <v>1</v>
      </c>
      <c r="BG281" s="14">
        <v>1</v>
      </c>
      <c r="BH281" s="14">
        <v>157.5</v>
      </c>
      <c r="BI281" s="14">
        <v>32.92</v>
      </c>
      <c r="BJ281" s="14">
        <v>0</v>
      </c>
      <c r="BK281" s="14">
        <v>0</v>
      </c>
      <c r="BL281" s="14">
        <v>2</v>
      </c>
      <c r="BM281" s="14">
        <v>1</v>
      </c>
      <c r="BN281" s="14">
        <v>0</v>
      </c>
      <c r="BO281" s="14">
        <f>IF(BC281&gt;=85,1,0)</f>
        <v>0</v>
      </c>
      <c r="BP281" s="14">
        <f>IF(BD281=1,1,0)</f>
        <v>1</v>
      </c>
      <c r="BQ281" s="14">
        <v>0</v>
      </c>
      <c r="BR281" s="14">
        <v>0</v>
      </c>
      <c r="BS281" s="14">
        <v>0</v>
      </c>
      <c r="BT281" s="14">
        <v>1</v>
      </c>
      <c r="BU281" s="14">
        <v>0</v>
      </c>
      <c r="BV281" s="14">
        <f t="shared" si="136"/>
        <v>2</v>
      </c>
      <c r="BW281" s="14">
        <v>2</v>
      </c>
      <c r="BX281" s="14">
        <v>0</v>
      </c>
      <c r="BY281" s="14">
        <v>0</v>
      </c>
      <c r="BZ281" s="14">
        <v>0</v>
      </c>
      <c r="CA281" s="14">
        <v>0</v>
      </c>
      <c r="CB281" s="14">
        <v>0</v>
      </c>
      <c r="CC281" s="14">
        <v>0</v>
      </c>
      <c r="CD281" s="14">
        <v>0</v>
      </c>
      <c r="CE281" s="14">
        <v>0</v>
      </c>
      <c r="CF281" s="14">
        <f>SUM(BX281:CE281)</f>
        <v>0</v>
      </c>
      <c r="CG281" s="14">
        <v>5</v>
      </c>
      <c r="CH281" s="14">
        <v>5</v>
      </c>
      <c r="CI281" s="14">
        <v>5</v>
      </c>
      <c r="CJ281" s="14">
        <v>5</v>
      </c>
      <c r="CK281" s="14">
        <f>SUM(CG281:CJ281)</f>
        <v>20</v>
      </c>
      <c r="CL281" s="14">
        <v>0</v>
      </c>
      <c r="CM281" s="14">
        <v>1</v>
      </c>
      <c r="CN281" s="14">
        <v>0</v>
      </c>
      <c r="CO281" s="14">
        <v>1</v>
      </c>
      <c r="CP281" s="14">
        <v>1</v>
      </c>
      <c r="CQ281" s="14">
        <v>1</v>
      </c>
      <c r="CR281" s="14">
        <v>2</v>
      </c>
      <c r="CS281" s="14">
        <v>1</v>
      </c>
      <c r="CT281" s="14">
        <v>75</v>
      </c>
      <c r="CU281" s="14">
        <v>1</v>
      </c>
      <c r="CV281" s="14">
        <v>1</v>
      </c>
      <c r="CW281" s="14">
        <v>1</v>
      </c>
      <c r="CX281" s="14">
        <v>1</v>
      </c>
      <c r="CY281" s="14">
        <v>1</v>
      </c>
      <c r="CZ281" s="14">
        <v>1</v>
      </c>
      <c r="DA281" s="14">
        <f t="shared" ref="DA281:DA314" si="139">SUM(CU281:CZ281)</f>
        <v>6</v>
      </c>
      <c r="DB281" s="14">
        <v>1</v>
      </c>
      <c r="DC281" s="14">
        <v>1</v>
      </c>
      <c r="DD281" s="14">
        <v>1</v>
      </c>
      <c r="DE281" s="14">
        <v>1</v>
      </c>
      <c r="DF281" s="14">
        <v>1</v>
      </c>
      <c r="DG281" s="14">
        <v>1</v>
      </c>
      <c r="DH281" s="14">
        <f t="shared" ref="DH281:DH289" si="140">SUM(DB281:DG281)</f>
        <v>6</v>
      </c>
      <c r="DI281" s="14">
        <f t="shared" ref="DI281:DI289" si="141">DH281-DA281</f>
        <v>0</v>
      </c>
      <c r="DJ281" s="14">
        <v>1</v>
      </c>
      <c r="DK281" s="14">
        <v>1</v>
      </c>
      <c r="DL281" s="14">
        <v>1</v>
      </c>
      <c r="DM281" s="14">
        <v>1</v>
      </c>
      <c r="DN281" s="14">
        <v>1</v>
      </c>
      <c r="DO281" s="14">
        <v>1</v>
      </c>
      <c r="DP281" s="14">
        <v>1</v>
      </c>
      <c r="DQ281" s="14">
        <v>1</v>
      </c>
      <c r="DR281" s="14">
        <f t="shared" ref="DR281:DR289" si="142">SUM(DJ281:DQ281)</f>
        <v>8</v>
      </c>
      <c r="DS281" s="14">
        <v>1</v>
      </c>
      <c r="DT281" s="14">
        <v>1</v>
      </c>
      <c r="DU281" s="14">
        <v>1</v>
      </c>
      <c r="DV281" s="14">
        <v>1</v>
      </c>
      <c r="DW281" s="14">
        <v>1</v>
      </c>
      <c r="DX281" s="14">
        <v>1</v>
      </c>
      <c r="DY281" s="14">
        <v>1</v>
      </c>
      <c r="DZ281" s="14">
        <v>1</v>
      </c>
      <c r="EA281" s="14">
        <f t="shared" ref="EA281:EA289" si="143">SUM(DS281:DZ281)</f>
        <v>8</v>
      </c>
      <c r="EB281" s="14">
        <f t="shared" ref="EB281:EB289" si="144">EA281-DR281</f>
        <v>0</v>
      </c>
      <c r="EC281" s="14">
        <v>0</v>
      </c>
      <c r="ED281" s="14">
        <v>0</v>
      </c>
      <c r="EE281" s="14">
        <f t="shared" ref="EE281:EE289" si="145">SUM(EC281:ED281)</f>
        <v>0</v>
      </c>
      <c r="EF281" s="14">
        <v>5</v>
      </c>
      <c r="EG281" s="14">
        <v>5</v>
      </c>
      <c r="EH281" s="14">
        <v>5</v>
      </c>
      <c r="EI281" s="14">
        <v>5</v>
      </c>
      <c r="EJ281" s="14">
        <f t="shared" ref="EJ281:EJ289" si="146">SUM(EF281:EI281)</f>
        <v>20</v>
      </c>
    </row>
    <row r="282" spans="1:250" s="14" customFormat="1">
      <c r="A282" s="14">
        <v>273</v>
      </c>
      <c r="B282" s="64">
        <v>1</v>
      </c>
      <c r="C282" s="3">
        <v>1</v>
      </c>
      <c r="D282" s="1">
        <v>1</v>
      </c>
      <c r="E282" s="1">
        <v>2</v>
      </c>
      <c r="F282" s="1" t="s">
        <v>2100</v>
      </c>
      <c r="G282" s="1"/>
      <c r="H282" s="1"/>
      <c r="I282" s="1"/>
      <c r="J282" s="1"/>
      <c r="K282" s="1" t="s">
        <v>5085</v>
      </c>
      <c r="L282" s="1">
        <v>1</v>
      </c>
      <c r="M282" s="1">
        <v>2</v>
      </c>
      <c r="N282" s="1">
        <v>5</v>
      </c>
      <c r="O282" s="1" t="s">
        <v>2560</v>
      </c>
      <c r="P282" s="1" t="s">
        <v>2425</v>
      </c>
      <c r="Q282" s="1" t="s">
        <v>5086</v>
      </c>
      <c r="R282" s="1" t="s">
        <v>5087</v>
      </c>
      <c r="S282" s="1" t="s">
        <v>3480</v>
      </c>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v>2</v>
      </c>
      <c r="AY282" s="1">
        <v>1</v>
      </c>
      <c r="AZ282" s="1">
        <v>2</v>
      </c>
      <c r="BA282" s="1">
        <v>1</v>
      </c>
      <c r="BB282" s="1"/>
      <c r="BC282" s="1">
        <v>31</v>
      </c>
      <c r="BD282" s="1">
        <v>0</v>
      </c>
      <c r="BE282" s="1">
        <v>3</v>
      </c>
      <c r="BF282" s="1">
        <v>1</v>
      </c>
      <c r="BG282" s="1">
        <v>4</v>
      </c>
      <c r="BH282" s="1">
        <v>162.6</v>
      </c>
      <c r="BI282" s="1">
        <v>29.87</v>
      </c>
      <c r="BJ282" s="1">
        <v>0</v>
      </c>
      <c r="BK282" s="1">
        <v>2</v>
      </c>
      <c r="BL282" s="1">
        <v>2</v>
      </c>
      <c r="BM282" s="1">
        <v>2</v>
      </c>
      <c r="BN282" s="1">
        <v>0</v>
      </c>
      <c r="BO282" s="1">
        <v>0</v>
      </c>
      <c r="BP282" s="1">
        <v>0</v>
      </c>
      <c r="BQ282" s="1">
        <v>0</v>
      </c>
      <c r="BR282" s="1">
        <v>0</v>
      </c>
      <c r="BS282" s="1">
        <v>0</v>
      </c>
      <c r="BT282" s="1">
        <v>1</v>
      </c>
      <c r="BU282" s="1">
        <v>0</v>
      </c>
      <c r="BV282" s="14">
        <v>1</v>
      </c>
      <c r="BW282" s="1">
        <v>2</v>
      </c>
      <c r="BX282" s="1">
        <v>0</v>
      </c>
      <c r="BY282" s="1">
        <v>0</v>
      </c>
      <c r="BZ282" s="1">
        <v>0</v>
      </c>
      <c r="CA282" s="1">
        <v>0</v>
      </c>
      <c r="CB282" s="1">
        <v>0</v>
      </c>
      <c r="CC282" s="1">
        <v>0</v>
      </c>
      <c r="CD282" s="1">
        <v>0</v>
      </c>
      <c r="CE282" s="1">
        <v>0</v>
      </c>
      <c r="CF282" s="1">
        <v>0</v>
      </c>
      <c r="CG282" s="1">
        <v>5</v>
      </c>
      <c r="CH282" s="1">
        <v>5</v>
      </c>
      <c r="CI282" s="1">
        <v>5</v>
      </c>
      <c r="CJ282" s="1">
        <v>5</v>
      </c>
      <c r="CK282" s="1">
        <v>20</v>
      </c>
      <c r="CL282" s="1">
        <v>0</v>
      </c>
      <c r="CM282" s="1">
        <v>1</v>
      </c>
      <c r="CN282" s="1">
        <v>0</v>
      </c>
      <c r="CO282" s="1">
        <v>1</v>
      </c>
      <c r="CP282" s="1">
        <v>1</v>
      </c>
      <c r="CQ282" s="1">
        <v>1</v>
      </c>
      <c r="CR282" s="1">
        <v>2</v>
      </c>
      <c r="CS282" s="1">
        <v>1</v>
      </c>
      <c r="CT282" s="1">
        <v>50</v>
      </c>
      <c r="CU282" s="1">
        <v>1</v>
      </c>
      <c r="CV282" s="1">
        <v>1</v>
      </c>
      <c r="CW282" s="1">
        <v>1</v>
      </c>
      <c r="CX282" s="1">
        <v>1</v>
      </c>
      <c r="CY282" s="1">
        <v>1</v>
      </c>
      <c r="CZ282" s="1">
        <v>1</v>
      </c>
      <c r="DA282" s="1">
        <f t="shared" si="139"/>
        <v>6</v>
      </c>
      <c r="DB282" s="1">
        <v>1</v>
      </c>
      <c r="DC282" s="1">
        <v>1</v>
      </c>
      <c r="DD282" s="1">
        <v>1</v>
      </c>
      <c r="DE282" s="1">
        <v>1</v>
      </c>
      <c r="DF282" s="1">
        <v>1</v>
      </c>
      <c r="DG282" s="1">
        <v>1</v>
      </c>
      <c r="DH282" s="1">
        <f t="shared" si="140"/>
        <v>6</v>
      </c>
      <c r="DI282" s="14">
        <f t="shared" si="141"/>
        <v>0</v>
      </c>
      <c r="DJ282" s="1">
        <v>1</v>
      </c>
      <c r="DK282" s="1">
        <v>1</v>
      </c>
      <c r="DL282" s="1">
        <v>1</v>
      </c>
      <c r="DM282" s="1">
        <v>1</v>
      </c>
      <c r="DN282" s="1">
        <v>1</v>
      </c>
      <c r="DO282" s="1">
        <v>1</v>
      </c>
      <c r="DP282" s="1">
        <v>1</v>
      </c>
      <c r="DQ282" s="1">
        <v>1</v>
      </c>
      <c r="DR282" s="1">
        <f t="shared" si="142"/>
        <v>8</v>
      </c>
      <c r="DS282" s="1">
        <v>1</v>
      </c>
      <c r="DT282" s="1">
        <v>1</v>
      </c>
      <c r="DU282" s="1">
        <v>1</v>
      </c>
      <c r="DV282" s="1">
        <v>1</v>
      </c>
      <c r="DW282" s="1">
        <v>1</v>
      </c>
      <c r="DX282" s="1">
        <v>1</v>
      </c>
      <c r="DY282" s="1">
        <v>1</v>
      </c>
      <c r="DZ282" s="1">
        <v>1</v>
      </c>
      <c r="EA282" s="1">
        <f t="shared" si="143"/>
        <v>8</v>
      </c>
      <c r="EB282" s="14">
        <f t="shared" si="144"/>
        <v>0</v>
      </c>
      <c r="EC282" s="1">
        <v>0</v>
      </c>
      <c r="ED282" s="1">
        <v>0</v>
      </c>
      <c r="EE282" s="1">
        <f t="shared" si="145"/>
        <v>0</v>
      </c>
      <c r="EF282" s="1">
        <v>5</v>
      </c>
      <c r="EG282" s="1">
        <v>5</v>
      </c>
      <c r="EH282" s="1">
        <v>5</v>
      </c>
      <c r="EI282" s="1">
        <v>5</v>
      </c>
      <c r="EJ282" s="1">
        <f t="shared" si="146"/>
        <v>20</v>
      </c>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row>
    <row r="283" spans="1:250" s="14" customFormat="1">
      <c r="A283" s="14">
        <v>274</v>
      </c>
      <c r="B283" s="61">
        <v>1</v>
      </c>
      <c r="C283" s="60">
        <v>1</v>
      </c>
      <c r="D283" s="14">
        <v>2</v>
      </c>
      <c r="E283" s="14">
        <v>2</v>
      </c>
      <c r="F283" s="14" t="s">
        <v>2454</v>
      </c>
      <c r="G283" s="14" t="s">
        <v>2779</v>
      </c>
      <c r="K283" s="1" t="s">
        <v>4358</v>
      </c>
      <c r="L283" s="14">
        <v>2</v>
      </c>
      <c r="M283" s="14">
        <v>5</v>
      </c>
      <c r="N283" s="14">
        <v>10</v>
      </c>
      <c r="O283" s="14" t="s">
        <v>2560</v>
      </c>
      <c r="P283" s="14" t="s">
        <v>4359</v>
      </c>
      <c r="Q283" s="14" t="s">
        <v>2335</v>
      </c>
      <c r="R283" s="14" t="s">
        <v>4360</v>
      </c>
      <c r="S283" s="14" t="s">
        <v>2725</v>
      </c>
      <c r="T283" s="14" t="s">
        <v>4361</v>
      </c>
      <c r="U283" s="14" t="s">
        <v>4362</v>
      </c>
      <c r="V283" s="14" t="s">
        <v>4363</v>
      </c>
      <c r="W283" s="14" t="s">
        <v>3234</v>
      </c>
      <c r="X283" s="14" t="s">
        <v>4364</v>
      </c>
      <c r="AX283" s="14">
        <v>2</v>
      </c>
      <c r="AY283" s="14">
        <v>1</v>
      </c>
      <c r="AZ283" s="14">
        <v>2</v>
      </c>
      <c r="BA283" s="14">
        <v>3</v>
      </c>
      <c r="BC283" s="14">
        <v>71</v>
      </c>
      <c r="BD283" s="14">
        <v>1</v>
      </c>
      <c r="BE283" s="14">
        <v>1</v>
      </c>
      <c r="BF283" s="14">
        <v>1</v>
      </c>
      <c r="BG283" s="14">
        <v>2</v>
      </c>
      <c r="BH283" s="14">
        <v>165.1</v>
      </c>
      <c r="BI283" s="14">
        <v>25.79</v>
      </c>
      <c r="BJ283" s="14">
        <v>1</v>
      </c>
      <c r="BK283" s="14">
        <v>2</v>
      </c>
      <c r="BL283" s="14">
        <v>4</v>
      </c>
      <c r="BM283" s="14">
        <v>3</v>
      </c>
      <c r="BN283" s="14">
        <v>0</v>
      </c>
      <c r="BO283" s="14">
        <f>IF(BC283&gt;=85,1,0)</f>
        <v>0</v>
      </c>
      <c r="BP283" s="14">
        <f>IF(BD283=1,1,0)</f>
        <v>1</v>
      </c>
      <c r="BQ283" s="14">
        <v>0</v>
      </c>
      <c r="BR283" s="14">
        <v>0</v>
      </c>
      <c r="BS283" s="14">
        <v>0</v>
      </c>
      <c r="BT283" s="14">
        <v>1</v>
      </c>
      <c r="BU283" s="14">
        <v>0</v>
      </c>
      <c r="BV283" s="14">
        <f t="shared" ref="BV283:BV289" si="147">SUM(BO283:BU283)</f>
        <v>2</v>
      </c>
      <c r="BW283" s="14">
        <v>2</v>
      </c>
      <c r="BX283" s="14">
        <v>0</v>
      </c>
      <c r="BY283" s="14">
        <v>0</v>
      </c>
      <c r="BZ283" s="14">
        <v>0</v>
      </c>
      <c r="CA283" s="14">
        <v>0</v>
      </c>
      <c r="CB283" s="14">
        <v>0</v>
      </c>
      <c r="CC283" s="14">
        <v>0</v>
      </c>
      <c r="CD283" s="14">
        <v>0</v>
      </c>
      <c r="CE283" s="14">
        <v>0</v>
      </c>
      <c r="CF283" s="14">
        <f t="shared" ref="CF283:CF289" si="148">SUM(BX283:CE283)</f>
        <v>0</v>
      </c>
      <c r="CG283" s="14">
        <v>5</v>
      </c>
      <c r="CH283" s="14">
        <v>5</v>
      </c>
      <c r="CI283" s="14">
        <v>5</v>
      </c>
      <c r="CJ283" s="14">
        <v>5</v>
      </c>
      <c r="CK283" s="14">
        <f t="shared" ref="CK283:CK289" si="149">SUM(CG283:CJ283)</f>
        <v>20</v>
      </c>
      <c r="CL283" s="14">
        <v>0</v>
      </c>
      <c r="CM283" s="14">
        <v>1</v>
      </c>
      <c r="CN283" s="14">
        <v>2</v>
      </c>
      <c r="CO283" s="14">
        <v>1</v>
      </c>
      <c r="CP283" s="14">
        <v>1</v>
      </c>
      <c r="CQ283" s="14">
        <v>1</v>
      </c>
      <c r="CR283" s="14">
        <v>1</v>
      </c>
      <c r="CS283" s="14">
        <v>1</v>
      </c>
      <c r="CT283" s="14">
        <v>30</v>
      </c>
      <c r="CU283" s="14">
        <v>1</v>
      </c>
      <c r="CV283" s="14">
        <v>1</v>
      </c>
      <c r="CW283" s="14">
        <v>1</v>
      </c>
      <c r="CX283" s="14">
        <v>1</v>
      </c>
      <c r="CY283" s="14">
        <v>1</v>
      </c>
      <c r="CZ283" s="14">
        <v>1</v>
      </c>
      <c r="DA283" s="14">
        <f t="shared" si="139"/>
        <v>6</v>
      </c>
      <c r="DB283" s="14">
        <v>1</v>
      </c>
      <c r="DC283" s="14">
        <v>1</v>
      </c>
      <c r="DD283" s="14">
        <v>1</v>
      </c>
      <c r="DE283" s="14">
        <v>1</v>
      </c>
      <c r="DF283" s="14">
        <v>1</v>
      </c>
      <c r="DG283" s="14">
        <v>1</v>
      </c>
      <c r="DH283" s="14">
        <f t="shared" si="140"/>
        <v>6</v>
      </c>
      <c r="DI283" s="14">
        <f t="shared" si="141"/>
        <v>0</v>
      </c>
      <c r="DJ283" s="14">
        <v>1</v>
      </c>
      <c r="DK283" s="14">
        <v>1</v>
      </c>
      <c r="DL283" s="14">
        <v>1</v>
      </c>
      <c r="DM283" s="14">
        <v>1</v>
      </c>
      <c r="DN283" s="14">
        <v>1</v>
      </c>
      <c r="DO283" s="14">
        <v>1</v>
      </c>
      <c r="DP283" s="14">
        <v>1</v>
      </c>
      <c r="DQ283" s="14">
        <v>1</v>
      </c>
      <c r="DR283" s="14">
        <f t="shared" si="142"/>
        <v>8</v>
      </c>
      <c r="DS283" s="14">
        <v>1</v>
      </c>
      <c r="DT283" s="14">
        <v>1</v>
      </c>
      <c r="DU283" s="14">
        <v>1</v>
      </c>
      <c r="DV283" s="14">
        <v>1</v>
      </c>
      <c r="DW283" s="14">
        <v>1</v>
      </c>
      <c r="DX283" s="14">
        <v>1</v>
      </c>
      <c r="DY283" s="14">
        <v>1</v>
      </c>
      <c r="DZ283" s="14">
        <v>1</v>
      </c>
      <c r="EA283" s="14">
        <f t="shared" si="143"/>
        <v>8</v>
      </c>
      <c r="EB283" s="14">
        <f t="shared" si="144"/>
        <v>0</v>
      </c>
      <c r="EC283" s="14">
        <v>1</v>
      </c>
      <c r="ED283" s="14">
        <v>1</v>
      </c>
      <c r="EE283" s="14">
        <f t="shared" si="145"/>
        <v>2</v>
      </c>
      <c r="EF283" s="14">
        <v>5</v>
      </c>
      <c r="EG283" s="14">
        <v>5</v>
      </c>
      <c r="EH283" s="14">
        <v>5</v>
      </c>
      <c r="EI283" s="14">
        <v>5</v>
      </c>
      <c r="EJ283" s="14">
        <f t="shared" si="146"/>
        <v>20</v>
      </c>
    </row>
    <row r="284" spans="1:250" s="14" customFormat="1">
      <c r="A284" s="14">
        <v>275</v>
      </c>
      <c r="B284" s="61">
        <v>1</v>
      </c>
      <c r="C284" s="60">
        <v>1</v>
      </c>
      <c r="D284" s="14">
        <v>1</v>
      </c>
      <c r="E284" s="14">
        <v>1</v>
      </c>
      <c r="F284" s="14" t="s">
        <v>1928</v>
      </c>
      <c r="G284" s="14" t="s">
        <v>2100</v>
      </c>
      <c r="H284" s="14" t="s">
        <v>1955</v>
      </c>
      <c r="K284" s="1"/>
      <c r="L284" s="14">
        <v>3</v>
      </c>
      <c r="M284" s="14">
        <v>3</v>
      </c>
      <c r="N284" s="14">
        <v>8</v>
      </c>
      <c r="O284" s="14" t="s">
        <v>3880</v>
      </c>
      <c r="P284" s="14" t="s">
        <v>3881</v>
      </c>
      <c r="Q284" s="14" t="s">
        <v>3882</v>
      </c>
      <c r="R284" s="14" t="s">
        <v>3083</v>
      </c>
      <c r="S284" s="14" t="s">
        <v>3832</v>
      </c>
      <c r="T284" s="14" t="s">
        <v>2357</v>
      </c>
      <c r="U284" s="14" t="s">
        <v>2331</v>
      </c>
      <c r="V284" s="14" t="s">
        <v>2864</v>
      </c>
      <c r="AX284" s="14">
        <v>2</v>
      </c>
      <c r="AY284" s="14">
        <v>0</v>
      </c>
      <c r="AZ284" s="14">
        <v>2</v>
      </c>
      <c r="BA284" s="14">
        <v>3</v>
      </c>
      <c r="BC284" s="14">
        <v>84</v>
      </c>
      <c r="BD284" s="14">
        <v>1</v>
      </c>
      <c r="BE284" s="14">
        <v>4</v>
      </c>
      <c r="BF284" s="14">
        <v>4</v>
      </c>
      <c r="BG284" s="14">
        <v>2</v>
      </c>
      <c r="BH284" s="14">
        <v>157.5</v>
      </c>
      <c r="BI284" s="14">
        <v>24.69</v>
      </c>
      <c r="BJ284" s="14">
        <v>0</v>
      </c>
      <c r="BK284" s="14">
        <v>0</v>
      </c>
      <c r="BL284" s="14">
        <v>3</v>
      </c>
      <c r="BM284" s="14">
        <v>3</v>
      </c>
      <c r="BN284" s="14">
        <v>1</v>
      </c>
      <c r="BO284" s="14">
        <f>IF(BC284&gt;=85,1,0)</f>
        <v>0</v>
      </c>
      <c r="BP284" s="14">
        <f>IF(BD284=1,1,0)</f>
        <v>1</v>
      </c>
      <c r="BQ284" s="14">
        <v>1</v>
      </c>
      <c r="BR284" s="14">
        <v>0</v>
      </c>
      <c r="BS284" s="14">
        <v>1</v>
      </c>
      <c r="BT284" s="14">
        <v>1</v>
      </c>
      <c r="BU284" s="14">
        <v>1</v>
      </c>
      <c r="BV284" s="14">
        <f t="shared" si="147"/>
        <v>5</v>
      </c>
      <c r="BW284" s="14">
        <v>4</v>
      </c>
      <c r="BX284" s="14">
        <v>0</v>
      </c>
      <c r="BY284" s="14">
        <v>0</v>
      </c>
      <c r="BZ284" s="14">
        <v>0</v>
      </c>
      <c r="CA284" s="14">
        <v>0</v>
      </c>
      <c r="CB284" s="14">
        <v>0</v>
      </c>
      <c r="CC284" s="14">
        <v>0</v>
      </c>
      <c r="CD284" s="14">
        <v>0</v>
      </c>
      <c r="CE284" s="14">
        <v>0</v>
      </c>
      <c r="CF284" s="14">
        <f t="shared" si="148"/>
        <v>0</v>
      </c>
      <c r="CG284" s="14">
        <v>3</v>
      </c>
      <c r="CH284" s="14">
        <v>3</v>
      </c>
      <c r="CI284" s="14">
        <v>5</v>
      </c>
      <c r="CJ284" s="14">
        <v>5</v>
      </c>
      <c r="CK284" s="14">
        <f t="shared" si="149"/>
        <v>16</v>
      </c>
      <c r="CL284" s="14">
        <v>0</v>
      </c>
      <c r="CM284" s="14">
        <v>1</v>
      </c>
      <c r="CN284" s="14">
        <v>0</v>
      </c>
      <c r="CO284" s="14">
        <v>3</v>
      </c>
      <c r="CP284" s="14">
        <v>3</v>
      </c>
      <c r="CQ284" s="14">
        <v>3</v>
      </c>
      <c r="CR284" s="14">
        <v>3</v>
      </c>
      <c r="CS284" s="14">
        <v>2</v>
      </c>
      <c r="CT284" s="14">
        <v>60</v>
      </c>
      <c r="CU284" s="14">
        <v>0</v>
      </c>
      <c r="CV284" s="14">
        <v>1</v>
      </c>
      <c r="CW284" s="14">
        <v>1</v>
      </c>
      <c r="CX284" s="14">
        <v>1</v>
      </c>
      <c r="CY284" s="14">
        <v>1</v>
      </c>
      <c r="CZ284" s="14">
        <v>1</v>
      </c>
      <c r="DA284" s="14">
        <f t="shared" si="139"/>
        <v>5</v>
      </c>
      <c r="DB284" s="14">
        <v>0</v>
      </c>
      <c r="DC284" s="14">
        <v>1</v>
      </c>
      <c r="DD284" s="14">
        <v>1</v>
      </c>
      <c r="DE284" s="14">
        <v>1</v>
      </c>
      <c r="DF284" s="14">
        <v>1</v>
      </c>
      <c r="DG284" s="14">
        <v>1</v>
      </c>
      <c r="DH284" s="14">
        <f t="shared" si="140"/>
        <v>5</v>
      </c>
      <c r="DI284" s="14">
        <f t="shared" si="141"/>
        <v>0</v>
      </c>
      <c r="DJ284" s="14">
        <v>1</v>
      </c>
      <c r="DK284" s="14">
        <v>1</v>
      </c>
      <c r="DL284" s="14">
        <v>1</v>
      </c>
      <c r="DM284" s="14">
        <v>1</v>
      </c>
      <c r="DN284" s="14">
        <v>1</v>
      </c>
      <c r="DO284" s="14">
        <v>1</v>
      </c>
      <c r="DP284" s="14">
        <v>1</v>
      </c>
      <c r="DQ284" s="14">
        <v>1</v>
      </c>
      <c r="DR284" s="14">
        <f t="shared" si="142"/>
        <v>8</v>
      </c>
      <c r="DS284" s="14">
        <v>1</v>
      </c>
      <c r="DT284" s="14">
        <v>0</v>
      </c>
      <c r="DU284" s="14">
        <v>0</v>
      </c>
      <c r="DV284" s="14">
        <v>0</v>
      </c>
      <c r="DW284" s="14">
        <v>0</v>
      </c>
      <c r="DX284" s="14">
        <v>0</v>
      </c>
      <c r="DY284" s="14">
        <v>1</v>
      </c>
      <c r="DZ284" s="14">
        <v>1</v>
      </c>
      <c r="EA284" s="14">
        <f t="shared" si="143"/>
        <v>3</v>
      </c>
      <c r="EB284" s="14">
        <f t="shared" si="144"/>
        <v>-5</v>
      </c>
      <c r="EC284" s="14">
        <v>0</v>
      </c>
      <c r="ED284" s="14">
        <v>0</v>
      </c>
      <c r="EE284" s="14">
        <f t="shared" si="145"/>
        <v>0</v>
      </c>
      <c r="EF284" s="14">
        <v>4</v>
      </c>
      <c r="EG284" s="14">
        <v>5</v>
      </c>
      <c r="EH284" s="14">
        <v>5</v>
      </c>
      <c r="EI284" s="14">
        <v>5</v>
      </c>
      <c r="EJ284" s="14">
        <f t="shared" si="146"/>
        <v>19</v>
      </c>
    </row>
    <row r="285" spans="1:250" s="14" customFormat="1">
      <c r="A285" s="14">
        <v>276</v>
      </c>
      <c r="B285" s="61">
        <v>1</v>
      </c>
      <c r="C285" s="60">
        <v>1</v>
      </c>
      <c r="D285" s="14">
        <v>1</v>
      </c>
      <c r="E285" s="14">
        <v>1</v>
      </c>
      <c r="F285" s="14" t="s">
        <v>1928</v>
      </c>
      <c r="G285" s="14" t="s">
        <v>1977</v>
      </c>
      <c r="H285" s="14" t="s">
        <v>2322</v>
      </c>
      <c r="K285" s="1" t="s">
        <v>4114</v>
      </c>
      <c r="L285" s="14">
        <v>3</v>
      </c>
      <c r="M285" s="14">
        <v>6</v>
      </c>
      <c r="N285" s="14">
        <v>5</v>
      </c>
      <c r="O285" s="14" t="s">
        <v>3040</v>
      </c>
      <c r="P285" s="14" t="s">
        <v>2610</v>
      </c>
      <c r="Q285" s="14" t="s">
        <v>2611</v>
      </c>
      <c r="R285" s="14" t="s">
        <v>4115</v>
      </c>
      <c r="S285" s="14" t="s">
        <v>4116</v>
      </c>
      <c r="AX285" s="14">
        <v>2</v>
      </c>
      <c r="AY285" s="14">
        <v>0</v>
      </c>
      <c r="AZ285" s="14">
        <v>2</v>
      </c>
      <c r="BA285" s="14">
        <v>5</v>
      </c>
      <c r="BC285" s="14">
        <v>85</v>
      </c>
      <c r="BD285" s="14">
        <v>0</v>
      </c>
      <c r="BE285" s="14">
        <v>3</v>
      </c>
      <c r="BF285" s="14">
        <v>2</v>
      </c>
      <c r="BG285" s="14">
        <v>2</v>
      </c>
      <c r="BH285" s="14">
        <v>157.5</v>
      </c>
      <c r="BI285" s="14">
        <v>22.86</v>
      </c>
      <c r="BJ285" s="14">
        <v>1</v>
      </c>
      <c r="BK285" s="14">
        <v>0</v>
      </c>
      <c r="BL285" s="14">
        <v>1</v>
      </c>
      <c r="BM285" s="14">
        <v>3</v>
      </c>
      <c r="BN285" s="14">
        <v>0</v>
      </c>
      <c r="BO285" s="14">
        <f>IF(BC285&gt;=85,1,0)</f>
        <v>1</v>
      </c>
      <c r="BP285" s="14">
        <f>IF(BD285=1,1,0)</f>
        <v>0</v>
      </c>
      <c r="BQ285" s="14">
        <v>0</v>
      </c>
      <c r="BR285" s="14">
        <v>0</v>
      </c>
      <c r="BS285" s="14">
        <v>0</v>
      </c>
      <c r="BT285" s="14">
        <v>1</v>
      </c>
      <c r="BU285" s="14">
        <v>1</v>
      </c>
      <c r="BV285" s="14">
        <f t="shared" si="147"/>
        <v>3</v>
      </c>
      <c r="BW285" s="14">
        <v>2</v>
      </c>
      <c r="BX285" s="14">
        <v>0</v>
      </c>
      <c r="BY285" s="14">
        <v>0</v>
      </c>
      <c r="BZ285" s="14">
        <v>0</v>
      </c>
      <c r="CA285" s="14">
        <v>0</v>
      </c>
      <c r="CB285" s="14">
        <v>0</v>
      </c>
      <c r="CC285" s="14">
        <v>0</v>
      </c>
      <c r="CD285" s="14">
        <v>0</v>
      </c>
      <c r="CE285" s="14">
        <v>0</v>
      </c>
      <c r="CF285" s="14">
        <f t="shared" si="148"/>
        <v>0</v>
      </c>
      <c r="CG285" s="14">
        <v>5</v>
      </c>
      <c r="CH285" s="14">
        <v>5</v>
      </c>
      <c r="CI285" s="14">
        <v>5</v>
      </c>
      <c r="CJ285" s="14">
        <v>5</v>
      </c>
      <c r="CK285" s="14">
        <f t="shared" si="149"/>
        <v>20</v>
      </c>
      <c r="CL285" s="14">
        <v>0</v>
      </c>
      <c r="CM285" s="14">
        <v>5</v>
      </c>
      <c r="CN285" s="14">
        <v>0</v>
      </c>
      <c r="CO285" s="14">
        <v>1</v>
      </c>
      <c r="CP285" s="14">
        <v>1</v>
      </c>
      <c r="CQ285" s="14">
        <v>1</v>
      </c>
      <c r="CR285" s="14">
        <v>1</v>
      </c>
      <c r="CS285" s="14">
        <v>1</v>
      </c>
      <c r="CT285" s="14">
        <v>100</v>
      </c>
      <c r="CU285" s="14">
        <v>1</v>
      </c>
      <c r="CV285" s="14">
        <v>1</v>
      </c>
      <c r="CW285" s="14">
        <v>1</v>
      </c>
      <c r="CX285" s="14">
        <v>1</v>
      </c>
      <c r="CY285" s="14">
        <v>1</v>
      </c>
      <c r="CZ285" s="14">
        <v>1</v>
      </c>
      <c r="DA285" s="14">
        <f t="shared" si="139"/>
        <v>6</v>
      </c>
      <c r="DB285" s="14">
        <v>1</v>
      </c>
      <c r="DC285" s="14">
        <v>1</v>
      </c>
      <c r="DD285" s="14">
        <v>1</v>
      </c>
      <c r="DE285" s="14">
        <v>1</v>
      </c>
      <c r="DF285" s="14">
        <v>1</v>
      </c>
      <c r="DG285" s="14">
        <v>1</v>
      </c>
      <c r="DH285" s="14">
        <f t="shared" si="140"/>
        <v>6</v>
      </c>
      <c r="DI285" s="14">
        <f t="shared" si="141"/>
        <v>0</v>
      </c>
      <c r="DJ285" s="14">
        <v>1</v>
      </c>
      <c r="DK285" s="14">
        <v>1</v>
      </c>
      <c r="DL285" s="14">
        <v>1</v>
      </c>
      <c r="DM285" s="14">
        <v>1</v>
      </c>
      <c r="DN285" s="14">
        <v>1</v>
      </c>
      <c r="DO285" s="14">
        <v>1</v>
      </c>
      <c r="DP285" s="14">
        <v>1</v>
      </c>
      <c r="DQ285" s="14">
        <v>1</v>
      </c>
      <c r="DR285" s="14">
        <f t="shared" si="142"/>
        <v>8</v>
      </c>
      <c r="DS285" s="14">
        <v>1</v>
      </c>
      <c r="DT285" s="14">
        <v>1</v>
      </c>
      <c r="DU285" s="14">
        <v>1</v>
      </c>
      <c r="DV285" s="14">
        <v>1</v>
      </c>
      <c r="DW285" s="14">
        <v>1</v>
      </c>
      <c r="DX285" s="14">
        <v>1</v>
      </c>
      <c r="DY285" s="14">
        <v>1</v>
      </c>
      <c r="DZ285" s="14">
        <v>1</v>
      </c>
      <c r="EA285" s="14">
        <f t="shared" si="143"/>
        <v>8</v>
      </c>
      <c r="EB285" s="14">
        <f t="shared" si="144"/>
        <v>0</v>
      </c>
      <c r="EC285" s="14">
        <v>0</v>
      </c>
      <c r="ED285" s="14">
        <v>0</v>
      </c>
      <c r="EE285" s="14">
        <f t="shared" si="145"/>
        <v>0</v>
      </c>
      <c r="EF285" s="14">
        <v>5</v>
      </c>
      <c r="EG285" s="14">
        <v>5</v>
      </c>
      <c r="EH285" s="14">
        <v>5</v>
      </c>
      <c r="EI285" s="14">
        <v>5</v>
      </c>
      <c r="EJ285" s="14">
        <f t="shared" si="146"/>
        <v>20</v>
      </c>
    </row>
    <row r="286" spans="1:250" s="14" customFormat="1">
      <c r="A286" s="14">
        <v>277</v>
      </c>
      <c r="B286" s="61">
        <v>1</v>
      </c>
      <c r="C286" s="60">
        <v>1</v>
      </c>
      <c r="D286" s="14">
        <v>1</v>
      </c>
      <c r="E286" s="14">
        <v>1</v>
      </c>
      <c r="F286" s="14" t="s">
        <v>2616</v>
      </c>
      <c r="G286" s="14" t="s">
        <v>1928</v>
      </c>
      <c r="H286" s="14" t="s">
        <v>2322</v>
      </c>
      <c r="I286" s="14" t="s">
        <v>1955</v>
      </c>
      <c r="K286" s="1" t="s">
        <v>4182</v>
      </c>
      <c r="L286" s="14">
        <v>4</v>
      </c>
      <c r="M286" s="14">
        <v>11</v>
      </c>
      <c r="N286" s="14">
        <v>6</v>
      </c>
      <c r="O286" s="14" t="s">
        <v>2335</v>
      </c>
      <c r="P286" s="14" t="s">
        <v>3926</v>
      </c>
      <c r="Q286" s="14" t="s">
        <v>2612</v>
      </c>
      <c r="R286" s="14" t="s">
        <v>3214</v>
      </c>
      <c r="S286" s="14" t="s">
        <v>4183</v>
      </c>
      <c r="T286" s="14" t="s">
        <v>4184</v>
      </c>
      <c r="AX286" s="14">
        <v>2</v>
      </c>
      <c r="AY286" s="14">
        <v>0</v>
      </c>
      <c r="AZ286" s="14">
        <v>2</v>
      </c>
      <c r="BA286" s="14">
        <v>8</v>
      </c>
      <c r="BC286" s="14">
        <v>93</v>
      </c>
      <c r="BD286" s="14">
        <v>0</v>
      </c>
      <c r="BE286" s="14">
        <v>1</v>
      </c>
      <c r="BF286" s="14">
        <v>1</v>
      </c>
      <c r="BG286" s="14">
        <v>2</v>
      </c>
      <c r="BH286" s="14">
        <v>157.5</v>
      </c>
      <c r="BI286" s="14">
        <v>23.78</v>
      </c>
      <c r="BJ286" s="14">
        <v>2</v>
      </c>
      <c r="BK286" s="14">
        <v>1</v>
      </c>
      <c r="BL286" s="14">
        <v>1</v>
      </c>
      <c r="BM286" s="14">
        <v>3</v>
      </c>
      <c r="BN286" s="14">
        <v>0</v>
      </c>
      <c r="BO286" s="14">
        <f>IF(BC286&gt;=85,1,0)</f>
        <v>1</v>
      </c>
      <c r="BP286" s="14">
        <f>IF(BD286=1,1,0)</f>
        <v>0</v>
      </c>
      <c r="BQ286" s="14">
        <v>1</v>
      </c>
      <c r="BR286" s="14">
        <v>1</v>
      </c>
      <c r="BS286" s="14">
        <v>1</v>
      </c>
      <c r="BT286" s="14">
        <v>1</v>
      </c>
      <c r="BU286" s="14">
        <v>1</v>
      </c>
      <c r="BV286" s="14">
        <f t="shared" si="147"/>
        <v>6</v>
      </c>
      <c r="BW286" s="14">
        <v>5</v>
      </c>
      <c r="BX286" s="14">
        <v>1</v>
      </c>
      <c r="BY286" s="14">
        <v>0</v>
      </c>
      <c r="BZ286" s="14">
        <v>1</v>
      </c>
      <c r="CA286" s="14">
        <v>1</v>
      </c>
      <c r="CB286" s="14">
        <v>0</v>
      </c>
      <c r="CC286" s="14">
        <v>1</v>
      </c>
      <c r="CD286" s="14">
        <v>1</v>
      </c>
      <c r="CE286" s="14">
        <v>0</v>
      </c>
      <c r="CF286" s="14">
        <f t="shared" si="148"/>
        <v>5</v>
      </c>
      <c r="CG286" s="14">
        <v>1</v>
      </c>
      <c r="CH286" s="14">
        <v>1</v>
      </c>
      <c r="CI286" s="14">
        <v>1</v>
      </c>
      <c r="CJ286" s="14">
        <v>1</v>
      </c>
      <c r="CK286" s="14">
        <f t="shared" si="149"/>
        <v>4</v>
      </c>
      <c r="CL286" s="14">
        <v>0</v>
      </c>
      <c r="CM286" s="14">
        <v>4</v>
      </c>
      <c r="CN286" s="14">
        <v>0</v>
      </c>
      <c r="CO286" s="14">
        <v>4</v>
      </c>
      <c r="CP286" s="14">
        <v>5</v>
      </c>
      <c r="CQ286" s="14">
        <v>5</v>
      </c>
      <c r="CR286" s="14">
        <v>4</v>
      </c>
      <c r="CS286" s="14">
        <v>2</v>
      </c>
      <c r="CT286" s="14">
        <v>30</v>
      </c>
      <c r="CU286" s="14">
        <v>0</v>
      </c>
      <c r="CV286" s="14">
        <v>0</v>
      </c>
      <c r="CW286" s="14">
        <v>0</v>
      </c>
      <c r="CX286" s="14">
        <v>0</v>
      </c>
      <c r="CY286" s="14">
        <v>1</v>
      </c>
      <c r="CZ286" s="14">
        <v>0</v>
      </c>
      <c r="DA286" s="14">
        <f t="shared" si="139"/>
        <v>1</v>
      </c>
      <c r="DB286" s="14">
        <v>0</v>
      </c>
      <c r="DC286" s="14">
        <v>0</v>
      </c>
      <c r="DD286" s="14">
        <v>0</v>
      </c>
      <c r="DE286" s="14">
        <v>0</v>
      </c>
      <c r="DF286" s="14">
        <v>1</v>
      </c>
      <c r="DG286" s="14">
        <v>0</v>
      </c>
      <c r="DH286" s="14">
        <f t="shared" si="140"/>
        <v>1</v>
      </c>
      <c r="DI286" s="14">
        <f t="shared" si="141"/>
        <v>0</v>
      </c>
      <c r="DJ286" s="14">
        <v>1</v>
      </c>
      <c r="DK286" s="14">
        <v>0</v>
      </c>
      <c r="DL286" s="14">
        <v>0</v>
      </c>
      <c r="DM286" s="14">
        <v>0</v>
      </c>
      <c r="DN286" s="14">
        <v>0</v>
      </c>
      <c r="DO286" s="14">
        <v>0</v>
      </c>
      <c r="DP286" s="14">
        <v>0</v>
      </c>
      <c r="DQ286" s="14">
        <v>0</v>
      </c>
      <c r="DR286" s="14">
        <f t="shared" si="142"/>
        <v>1</v>
      </c>
      <c r="DS286" s="14">
        <v>1</v>
      </c>
      <c r="DT286" s="14">
        <v>0</v>
      </c>
      <c r="DU286" s="14">
        <v>0</v>
      </c>
      <c r="DV286" s="14">
        <v>0</v>
      </c>
      <c r="DW286" s="14">
        <v>0</v>
      </c>
      <c r="DX286" s="14">
        <v>0</v>
      </c>
      <c r="DY286" s="14">
        <v>0</v>
      </c>
      <c r="DZ286" s="14">
        <v>0</v>
      </c>
      <c r="EA286" s="14">
        <f t="shared" si="143"/>
        <v>1</v>
      </c>
      <c r="EB286" s="14">
        <f t="shared" si="144"/>
        <v>0</v>
      </c>
      <c r="EC286" s="14">
        <v>3</v>
      </c>
      <c r="ED286" s="14">
        <v>3</v>
      </c>
      <c r="EE286" s="14">
        <f t="shared" si="145"/>
        <v>6</v>
      </c>
      <c r="EF286" s="14">
        <v>5</v>
      </c>
      <c r="EG286" s="14">
        <v>5</v>
      </c>
      <c r="EH286" s="14">
        <v>5</v>
      </c>
      <c r="EI286" s="14">
        <v>5</v>
      </c>
      <c r="EJ286" s="14">
        <f t="shared" si="146"/>
        <v>20</v>
      </c>
    </row>
    <row r="287" spans="1:250" s="14" customFormat="1">
      <c r="A287" s="14">
        <v>278</v>
      </c>
      <c r="B287" s="14">
        <v>1</v>
      </c>
      <c r="C287" s="60">
        <v>0</v>
      </c>
      <c r="D287" s="14">
        <v>1</v>
      </c>
      <c r="E287" s="14">
        <v>1</v>
      </c>
      <c r="F287" s="14" t="s">
        <v>1977</v>
      </c>
      <c r="G287" s="14" t="s">
        <v>2454</v>
      </c>
      <c r="H287" s="14" t="s">
        <v>1928</v>
      </c>
      <c r="I287" s="14" t="s">
        <v>1941</v>
      </c>
      <c r="J287" s="14" t="s">
        <v>2063</v>
      </c>
      <c r="K287" s="14" t="s">
        <v>3071</v>
      </c>
      <c r="L287" s="14">
        <v>6</v>
      </c>
      <c r="M287" s="14">
        <v>9</v>
      </c>
      <c r="N287" s="14">
        <v>13</v>
      </c>
      <c r="O287" s="14" t="s">
        <v>2434</v>
      </c>
      <c r="P287" s="14" t="s">
        <v>2970</v>
      </c>
      <c r="Q287" s="14" t="s">
        <v>2881</v>
      </c>
      <c r="R287" s="14" t="s">
        <v>2338</v>
      </c>
      <c r="S287" s="14" t="s">
        <v>3072</v>
      </c>
      <c r="T287" s="14" t="s">
        <v>2843</v>
      </c>
      <c r="U287" s="14" t="s">
        <v>3073</v>
      </c>
      <c r="V287" s="14" t="s">
        <v>2327</v>
      </c>
      <c r="W287" s="14" t="s">
        <v>2737</v>
      </c>
      <c r="X287" s="14" t="s">
        <v>3074</v>
      </c>
      <c r="Y287" s="14" t="s">
        <v>2568</v>
      </c>
      <c r="Z287" s="14" t="s">
        <v>3075</v>
      </c>
      <c r="AA287" s="14" t="s">
        <v>2986</v>
      </c>
      <c r="AX287" s="14">
        <v>2</v>
      </c>
      <c r="AY287" s="14">
        <v>1</v>
      </c>
      <c r="AZ287" s="14">
        <v>2</v>
      </c>
      <c r="BB287" s="14">
        <v>45</v>
      </c>
      <c r="BC287" s="14">
        <v>41</v>
      </c>
      <c r="BD287" s="14">
        <v>0</v>
      </c>
      <c r="BE287" s="14">
        <v>2</v>
      </c>
      <c r="BF287" s="14">
        <v>1</v>
      </c>
      <c r="BG287" s="14">
        <v>1</v>
      </c>
      <c r="BH287" s="14">
        <v>162.6</v>
      </c>
      <c r="BI287" s="14">
        <v>54.07</v>
      </c>
      <c r="BJ287" s="14">
        <v>0</v>
      </c>
      <c r="BK287" s="14">
        <v>0</v>
      </c>
      <c r="BL287" s="14">
        <v>2</v>
      </c>
      <c r="BM287" s="14">
        <v>1</v>
      </c>
      <c r="BN287" s="14">
        <v>0</v>
      </c>
      <c r="BO287" s="14">
        <f>IF(BE287&gt;=85,1,0)</f>
        <v>0</v>
      </c>
      <c r="BP287" s="14">
        <f>IF(BF287=1,1,0)</f>
        <v>1</v>
      </c>
      <c r="BQ287" s="14">
        <v>0</v>
      </c>
      <c r="BR287" s="14">
        <v>0</v>
      </c>
      <c r="BS287" s="14">
        <v>0</v>
      </c>
      <c r="BT287" s="14">
        <v>1</v>
      </c>
      <c r="BU287" s="14">
        <v>0</v>
      </c>
      <c r="BV287" s="14">
        <f t="shared" si="147"/>
        <v>2</v>
      </c>
      <c r="BW287" s="14">
        <v>3</v>
      </c>
      <c r="BX287" s="14">
        <v>0</v>
      </c>
      <c r="BY287" s="14">
        <v>0</v>
      </c>
      <c r="BZ287" s="14">
        <v>0</v>
      </c>
      <c r="CA287" s="14">
        <v>0</v>
      </c>
      <c r="CB287" s="14">
        <v>0</v>
      </c>
      <c r="CC287" s="14">
        <v>0</v>
      </c>
      <c r="CD287" s="14">
        <v>0</v>
      </c>
      <c r="CE287" s="14">
        <v>0</v>
      </c>
      <c r="CF287" s="14">
        <f t="shared" si="148"/>
        <v>0</v>
      </c>
      <c r="CG287" s="14">
        <v>4</v>
      </c>
      <c r="CH287" s="14">
        <v>5</v>
      </c>
      <c r="CI287" s="14">
        <v>5</v>
      </c>
      <c r="CJ287" s="14">
        <v>5</v>
      </c>
      <c r="CK287" s="14">
        <f t="shared" si="149"/>
        <v>19</v>
      </c>
      <c r="CL287" s="14">
        <v>2</v>
      </c>
      <c r="CM287" s="14">
        <v>5</v>
      </c>
      <c r="CN287" s="14">
        <v>1</v>
      </c>
      <c r="CO287" s="14">
        <v>1</v>
      </c>
      <c r="CP287" s="14">
        <v>1</v>
      </c>
      <c r="CQ287" s="14">
        <v>1</v>
      </c>
      <c r="CR287" s="14">
        <v>1</v>
      </c>
      <c r="CS287" s="14">
        <v>1</v>
      </c>
      <c r="CT287" s="14">
        <v>80</v>
      </c>
      <c r="CU287" s="14">
        <v>1</v>
      </c>
      <c r="CV287" s="14">
        <v>1</v>
      </c>
      <c r="CW287" s="14">
        <v>1</v>
      </c>
      <c r="CX287" s="14">
        <v>1</v>
      </c>
      <c r="CY287" s="14">
        <v>1</v>
      </c>
      <c r="CZ287" s="14">
        <v>1</v>
      </c>
      <c r="DA287" s="14">
        <f t="shared" si="139"/>
        <v>6</v>
      </c>
      <c r="DB287" s="14">
        <v>1</v>
      </c>
      <c r="DC287" s="14">
        <v>1</v>
      </c>
      <c r="DD287" s="14">
        <v>1</v>
      </c>
      <c r="DE287" s="14">
        <v>1</v>
      </c>
      <c r="DF287" s="14">
        <v>1</v>
      </c>
      <c r="DG287" s="14">
        <v>1</v>
      </c>
      <c r="DH287" s="14">
        <f t="shared" si="140"/>
        <v>6</v>
      </c>
      <c r="DI287" s="14">
        <f t="shared" si="141"/>
        <v>0</v>
      </c>
      <c r="DJ287" s="14">
        <v>1</v>
      </c>
      <c r="DK287" s="14">
        <v>1</v>
      </c>
      <c r="DL287" s="14">
        <v>1</v>
      </c>
      <c r="DM287" s="14">
        <v>1</v>
      </c>
      <c r="DN287" s="14">
        <v>1</v>
      </c>
      <c r="DO287" s="14">
        <v>1</v>
      </c>
      <c r="DP287" s="14">
        <v>1</v>
      </c>
      <c r="DQ287" s="14">
        <v>1</v>
      </c>
      <c r="DR287" s="14">
        <f t="shared" si="142"/>
        <v>8</v>
      </c>
      <c r="DS287" s="14">
        <v>1</v>
      </c>
      <c r="DT287" s="14">
        <v>1</v>
      </c>
      <c r="DU287" s="14">
        <v>1</v>
      </c>
      <c r="DV287" s="14">
        <v>1</v>
      </c>
      <c r="DW287" s="14">
        <v>1</v>
      </c>
      <c r="DX287" s="14">
        <v>1</v>
      </c>
      <c r="DY287" s="14">
        <v>1</v>
      </c>
      <c r="DZ287" s="14">
        <v>1</v>
      </c>
      <c r="EA287" s="14">
        <f t="shared" si="143"/>
        <v>8</v>
      </c>
      <c r="EB287" s="14">
        <f t="shared" si="144"/>
        <v>0</v>
      </c>
      <c r="EC287" s="14">
        <v>0</v>
      </c>
      <c r="ED287" s="14">
        <v>0</v>
      </c>
      <c r="EE287" s="14">
        <f t="shared" si="145"/>
        <v>0</v>
      </c>
      <c r="EF287" s="14">
        <v>5</v>
      </c>
      <c r="EG287" s="14">
        <v>5</v>
      </c>
      <c r="EH287" s="14">
        <v>5</v>
      </c>
      <c r="EI287" s="14">
        <v>5</v>
      </c>
      <c r="EJ287" s="14">
        <f t="shared" si="146"/>
        <v>20</v>
      </c>
    </row>
    <row r="288" spans="1:250" s="14" customFormat="1">
      <c r="A288" s="14">
        <v>279</v>
      </c>
      <c r="B288" s="61">
        <v>1</v>
      </c>
      <c r="C288" s="60">
        <v>1</v>
      </c>
      <c r="D288" s="14">
        <v>2</v>
      </c>
      <c r="E288" s="14">
        <v>1</v>
      </c>
      <c r="F288" s="14" t="s">
        <v>1928</v>
      </c>
      <c r="G288" s="14" t="s">
        <v>1977</v>
      </c>
      <c r="H288" s="14" t="s">
        <v>2100</v>
      </c>
      <c r="I288" s="14" t="s">
        <v>2454</v>
      </c>
      <c r="J288" s="14" t="s">
        <v>2322</v>
      </c>
      <c r="K288" s="1" t="s">
        <v>2670</v>
      </c>
      <c r="L288" s="14">
        <v>6</v>
      </c>
      <c r="M288" s="14">
        <v>6</v>
      </c>
      <c r="N288" s="14">
        <v>9</v>
      </c>
      <c r="O288" s="14" t="s">
        <v>4564</v>
      </c>
      <c r="P288" s="14" t="s">
        <v>3387</v>
      </c>
      <c r="Q288" s="14" t="s">
        <v>3040</v>
      </c>
      <c r="R288" s="14" t="s">
        <v>2335</v>
      </c>
      <c r="S288" s="14" t="s">
        <v>2498</v>
      </c>
      <c r="T288" s="14" t="s">
        <v>3770</v>
      </c>
      <c r="U288" s="14" t="s">
        <v>2448</v>
      </c>
      <c r="V288" s="14" t="s">
        <v>4663</v>
      </c>
      <c r="W288" s="14" t="s">
        <v>3337</v>
      </c>
      <c r="AX288" s="14">
        <v>2</v>
      </c>
      <c r="AY288" s="14">
        <v>1</v>
      </c>
      <c r="AZ288" s="14">
        <v>2</v>
      </c>
      <c r="BA288" s="14">
        <v>4</v>
      </c>
      <c r="BC288" s="14">
        <v>72</v>
      </c>
      <c r="BD288" s="14">
        <v>0</v>
      </c>
      <c r="BE288" s="14">
        <v>5</v>
      </c>
      <c r="BF288" s="14">
        <v>2</v>
      </c>
      <c r="BG288" s="14">
        <v>4</v>
      </c>
      <c r="BH288" s="14">
        <v>147.30000000000001</v>
      </c>
      <c r="BI288" s="14">
        <v>24.04</v>
      </c>
      <c r="BJ288" s="14">
        <v>0</v>
      </c>
      <c r="BK288" s="14">
        <v>0</v>
      </c>
      <c r="BL288" s="14">
        <v>1</v>
      </c>
      <c r="BM288" s="14">
        <v>3</v>
      </c>
      <c r="BN288" s="14">
        <v>0</v>
      </c>
      <c r="BO288" s="14">
        <f>IF(BC288&gt;=85,1,0)</f>
        <v>0</v>
      </c>
      <c r="BP288" s="14">
        <f>IF(BD288=1,1,0)</f>
        <v>0</v>
      </c>
      <c r="BQ288" s="14">
        <v>0</v>
      </c>
      <c r="BR288" s="14">
        <v>0</v>
      </c>
      <c r="BS288" s="14">
        <v>0</v>
      </c>
      <c r="BT288" s="14">
        <v>1</v>
      </c>
      <c r="BU288" s="14">
        <v>0</v>
      </c>
      <c r="BV288" s="14">
        <f t="shared" si="147"/>
        <v>1</v>
      </c>
      <c r="BW288" s="14">
        <v>3</v>
      </c>
      <c r="BX288" s="14">
        <v>0</v>
      </c>
      <c r="BY288" s="14">
        <v>0</v>
      </c>
      <c r="BZ288" s="14">
        <v>0</v>
      </c>
      <c r="CA288" s="14">
        <v>0</v>
      </c>
      <c r="CB288" s="14">
        <v>0</v>
      </c>
      <c r="CC288" s="14">
        <v>0</v>
      </c>
      <c r="CD288" s="14">
        <v>0</v>
      </c>
      <c r="CE288" s="14">
        <v>0</v>
      </c>
      <c r="CF288" s="14">
        <f t="shared" si="148"/>
        <v>0</v>
      </c>
      <c r="CG288" s="14">
        <v>5</v>
      </c>
      <c r="CH288" s="14">
        <v>5</v>
      </c>
      <c r="CI288" s="14">
        <v>5</v>
      </c>
      <c r="CJ288" s="14">
        <v>5</v>
      </c>
      <c r="CK288" s="14">
        <f t="shared" si="149"/>
        <v>20</v>
      </c>
      <c r="CL288" s="14">
        <v>1</v>
      </c>
      <c r="CM288" s="14">
        <v>6</v>
      </c>
      <c r="CN288" s="14">
        <v>1</v>
      </c>
      <c r="CO288" s="14">
        <v>2</v>
      </c>
      <c r="CP288" s="14">
        <v>1</v>
      </c>
      <c r="CQ288" s="14">
        <v>1</v>
      </c>
      <c r="CR288" s="14">
        <v>1</v>
      </c>
      <c r="CS288" s="14">
        <v>1</v>
      </c>
      <c r="CT288" s="14">
        <v>100</v>
      </c>
      <c r="CU288" s="14">
        <v>1</v>
      </c>
      <c r="CV288" s="14">
        <v>1</v>
      </c>
      <c r="CW288" s="14">
        <v>1</v>
      </c>
      <c r="CX288" s="14">
        <v>1</v>
      </c>
      <c r="CY288" s="14">
        <v>1</v>
      </c>
      <c r="CZ288" s="14">
        <v>1</v>
      </c>
      <c r="DA288" s="14">
        <f t="shared" si="139"/>
        <v>6</v>
      </c>
      <c r="DB288" s="14">
        <v>1</v>
      </c>
      <c r="DC288" s="14">
        <v>1</v>
      </c>
      <c r="DD288" s="14">
        <v>1</v>
      </c>
      <c r="DE288" s="14">
        <v>1</v>
      </c>
      <c r="DF288" s="14">
        <v>1</v>
      </c>
      <c r="DG288" s="14">
        <v>1</v>
      </c>
      <c r="DH288" s="14">
        <f t="shared" si="140"/>
        <v>6</v>
      </c>
      <c r="DI288" s="14">
        <f t="shared" si="141"/>
        <v>0</v>
      </c>
      <c r="DJ288" s="14">
        <v>1</v>
      </c>
      <c r="DK288" s="14">
        <v>1</v>
      </c>
      <c r="DL288" s="14">
        <v>1</v>
      </c>
      <c r="DM288" s="14">
        <v>1</v>
      </c>
      <c r="DN288" s="14">
        <v>1</v>
      </c>
      <c r="DO288" s="14">
        <v>1</v>
      </c>
      <c r="DP288" s="14">
        <v>1</v>
      </c>
      <c r="DQ288" s="14">
        <v>1</v>
      </c>
      <c r="DR288" s="14">
        <f t="shared" si="142"/>
        <v>8</v>
      </c>
      <c r="DS288" s="14">
        <v>1</v>
      </c>
      <c r="DT288" s="14">
        <v>1</v>
      </c>
      <c r="DU288" s="14">
        <v>1</v>
      </c>
      <c r="DV288" s="14">
        <v>1</v>
      </c>
      <c r="DW288" s="14">
        <v>1</v>
      </c>
      <c r="DX288" s="14">
        <v>1</v>
      </c>
      <c r="DY288" s="14">
        <v>1</v>
      </c>
      <c r="DZ288" s="14">
        <v>1</v>
      </c>
      <c r="EA288" s="14">
        <f t="shared" si="143"/>
        <v>8</v>
      </c>
      <c r="EB288" s="14">
        <f t="shared" si="144"/>
        <v>0</v>
      </c>
      <c r="EC288" s="14">
        <v>0</v>
      </c>
      <c r="ED288" s="14">
        <v>0</v>
      </c>
      <c r="EE288" s="14">
        <f t="shared" si="145"/>
        <v>0</v>
      </c>
      <c r="EF288" s="14">
        <v>5</v>
      </c>
      <c r="EG288" s="14">
        <v>5</v>
      </c>
      <c r="EH288" s="14">
        <v>5</v>
      </c>
      <c r="EI288" s="14">
        <v>5</v>
      </c>
      <c r="EJ288" s="14">
        <f t="shared" si="146"/>
        <v>20</v>
      </c>
    </row>
    <row r="289" spans="1:250" s="14" customFormat="1">
      <c r="A289" s="14">
        <v>280</v>
      </c>
      <c r="B289" s="64">
        <v>1</v>
      </c>
      <c r="C289" s="3">
        <v>2</v>
      </c>
      <c r="D289" s="1">
        <v>1</v>
      </c>
      <c r="E289" s="1">
        <v>2</v>
      </c>
      <c r="F289" s="1" t="s">
        <v>1977</v>
      </c>
      <c r="G289" s="1" t="s">
        <v>2454</v>
      </c>
      <c r="H289" s="1" t="s">
        <v>1941</v>
      </c>
      <c r="I289" s="1"/>
      <c r="J289" s="1"/>
      <c r="K289" s="1" t="s">
        <v>5349</v>
      </c>
      <c r="L289" s="1">
        <v>3</v>
      </c>
      <c r="M289" s="1">
        <v>7</v>
      </c>
      <c r="N289" s="1">
        <v>16</v>
      </c>
      <c r="O289" s="1" t="s">
        <v>4757</v>
      </c>
      <c r="P289" s="1" t="s">
        <v>2832</v>
      </c>
      <c r="Q289" s="1" t="s">
        <v>5361</v>
      </c>
      <c r="R289" s="1" t="s">
        <v>2871</v>
      </c>
      <c r="S289" s="1" t="s">
        <v>3072</v>
      </c>
      <c r="T289" s="1" t="s">
        <v>3886</v>
      </c>
      <c r="U289" s="1" t="s">
        <v>2444</v>
      </c>
      <c r="V289" s="1" t="s">
        <v>5362</v>
      </c>
      <c r="W289" s="1" t="s">
        <v>5363</v>
      </c>
      <c r="X289" s="1" t="s">
        <v>2469</v>
      </c>
      <c r="Y289" s="1" t="s">
        <v>2590</v>
      </c>
      <c r="Z289" s="1" t="s">
        <v>4273</v>
      </c>
      <c r="AA289" s="1" t="s">
        <v>2757</v>
      </c>
      <c r="AB289" s="1" t="s">
        <v>4341</v>
      </c>
      <c r="AC289" s="1" t="s">
        <v>2477</v>
      </c>
      <c r="AD289" s="1" t="s">
        <v>2596</v>
      </c>
      <c r="AE289" s="1"/>
      <c r="AF289" s="1"/>
      <c r="AG289" s="1"/>
      <c r="AH289" s="1"/>
      <c r="AI289" s="1"/>
      <c r="AJ289" s="1"/>
      <c r="AK289" s="1"/>
      <c r="AL289" s="1"/>
      <c r="AM289" s="1"/>
      <c r="AN289" s="1"/>
      <c r="AO289" s="1"/>
      <c r="AP289" s="1"/>
      <c r="AQ289" s="1"/>
      <c r="AR289" s="1"/>
      <c r="AS289" s="1"/>
      <c r="AT289" s="1"/>
      <c r="AU289" s="1"/>
      <c r="AV289" s="1"/>
      <c r="AW289" s="1"/>
      <c r="AX289" s="1">
        <v>1</v>
      </c>
      <c r="AY289" s="1">
        <v>1</v>
      </c>
      <c r="AZ289" s="1">
        <v>1</v>
      </c>
      <c r="BA289" s="1">
        <v>4</v>
      </c>
      <c r="BB289" s="1"/>
      <c r="BC289" s="1">
        <v>85</v>
      </c>
      <c r="BD289" s="1">
        <v>0</v>
      </c>
      <c r="BE289" s="1">
        <v>1</v>
      </c>
      <c r="BF289" s="1">
        <v>1</v>
      </c>
      <c r="BG289" s="1">
        <v>2</v>
      </c>
      <c r="BH289" s="1">
        <v>154.9</v>
      </c>
      <c r="BI289" s="1">
        <v>24.75</v>
      </c>
      <c r="BJ289" s="1">
        <v>0</v>
      </c>
      <c r="BK289" s="1">
        <v>1</v>
      </c>
      <c r="BL289" s="1">
        <v>5</v>
      </c>
      <c r="BM289" s="1">
        <v>3</v>
      </c>
      <c r="BN289" s="1">
        <v>0</v>
      </c>
      <c r="BO289" s="1">
        <f>IF(AZ289&gt;=85,1,0)</f>
        <v>0</v>
      </c>
      <c r="BP289" s="1">
        <f>IF(BA289=1,1,0)</f>
        <v>0</v>
      </c>
      <c r="BQ289" s="1">
        <v>1</v>
      </c>
      <c r="BR289" s="1">
        <v>0</v>
      </c>
      <c r="BS289" s="1">
        <v>1</v>
      </c>
      <c r="BT289" s="1">
        <v>1</v>
      </c>
      <c r="BU289" s="1">
        <v>0</v>
      </c>
      <c r="BV289" s="14">
        <f t="shared" si="147"/>
        <v>3</v>
      </c>
      <c r="BW289" s="1">
        <v>3</v>
      </c>
      <c r="BX289" s="1">
        <v>0</v>
      </c>
      <c r="BY289" s="1">
        <v>0</v>
      </c>
      <c r="BZ289" s="1">
        <v>0</v>
      </c>
      <c r="CA289" s="1">
        <v>0</v>
      </c>
      <c r="CB289" s="1">
        <v>0</v>
      </c>
      <c r="CC289" s="1">
        <v>0</v>
      </c>
      <c r="CD289" s="1">
        <v>0</v>
      </c>
      <c r="CE289" s="1">
        <v>0</v>
      </c>
      <c r="CF289" s="1">
        <f t="shared" si="148"/>
        <v>0</v>
      </c>
      <c r="CG289" s="1"/>
      <c r="CH289" s="1">
        <v>5</v>
      </c>
      <c r="CI289" s="1">
        <v>5</v>
      </c>
      <c r="CJ289" s="1">
        <v>5</v>
      </c>
      <c r="CK289" s="1">
        <f t="shared" si="149"/>
        <v>15</v>
      </c>
      <c r="CL289" s="1">
        <v>1</v>
      </c>
      <c r="CM289" s="1">
        <v>4</v>
      </c>
      <c r="CN289" s="1">
        <v>2</v>
      </c>
      <c r="CO289" s="1">
        <v>2</v>
      </c>
      <c r="CP289" s="1">
        <v>1</v>
      </c>
      <c r="CQ289" s="1">
        <v>5</v>
      </c>
      <c r="CR289" s="1">
        <v>1</v>
      </c>
      <c r="CS289" s="1">
        <v>1</v>
      </c>
      <c r="CT289" s="1">
        <v>95</v>
      </c>
      <c r="CU289" s="1">
        <v>1</v>
      </c>
      <c r="CV289" s="1">
        <v>1</v>
      </c>
      <c r="CW289" s="1">
        <v>1</v>
      </c>
      <c r="CX289" s="1">
        <v>1</v>
      </c>
      <c r="CY289" s="1">
        <v>1</v>
      </c>
      <c r="CZ289" s="1">
        <v>1</v>
      </c>
      <c r="DA289" s="1">
        <f t="shared" si="139"/>
        <v>6</v>
      </c>
      <c r="DB289" s="1">
        <v>1</v>
      </c>
      <c r="DC289" s="1">
        <v>1</v>
      </c>
      <c r="DD289" s="1">
        <v>1</v>
      </c>
      <c r="DE289" s="1">
        <v>1</v>
      </c>
      <c r="DF289" s="1">
        <v>1</v>
      </c>
      <c r="DG289" s="1">
        <v>1</v>
      </c>
      <c r="DH289" s="1">
        <f t="shared" si="140"/>
        <v>6</v>
      </c>
      <c r="DI289" s="14">
        <f t="shared" si="141"/>
        <v>0</v>
      </c>
      <c r="DJ289" s="1">
        <v>1</v>
      </c>
      <c r="DK289" s="1">
        <v>1</v>
      </c>
      <c r="DL289" s="1">
        <v>0</v>
      </c>
      <c r="DM289" s="1">
        <v>0</v>
      </c>
      <c r="DN289" s="1">
        <v>0</v>
      </c>
      <c r="DO289" s="1">
        <v>1</v>
      </c>
      <c r="DP289" s="1">
        <v>1</v>
      </c>
      <c r="DQ289" s="1">
        <v>1</v>
      </c>
      <c r="DR289" s="1">
        <f t="shared" si="142"/>
        <v>5</v>
      </c>
      <c r="DS289" s="1">
        <v>1</v>
      </c>
      <c r="DT289" s="1">
        <v>1</v>
      </c>
      <c r="DU289" s="1">
        <v>0</v>
      </c>
      <c r="DV289" s="1">
        <v>0</v>
      </c>
      <c r="DW289" s="1">
        <v>0</v>
      </c>
      <c r="DX289" s="1">
        <v>1</v>
      </c>
      <c r="DY289" s="1">
        <v>1</v>
      </c>
      <c r="DZ289" s="1">
        <v>1</v>
      </c>
      <c r="EA289" s="1">
        <f t="shared" si="143"/>
        <v>5</v>
      </c>
      <c r="EB289" s="14">
        <f t="shared" si="144"/>
        <v>0</v>
      </c>
      <c r="EC289" s="1">
        <v>0</v>
      </c>
      <c r="ED289" s="1">
        <v>0</v>
      </c>
      <c r="EE289" s="1">
        <f t="shared" si="145"/>
        <v>0</v>
      </c>
      <c r="EF289" s="1">
        <v>5</v>
      </c>
      <c r="EG289" s="1">
        <v>5</v>
      </c>
      <c r="EH289" s="1">
        <v>5</v>
      </c>
      <c r="EI289" s="1">
        <v>5</v>
      </c>
      <c r="EJ289" s="1">
        <f t="shared" si="146"/>
        <v>20</v>
      </c>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row>
    <row r="290" spans="1:250" s="14" customFormat="1">
      <c r="A290" s="14">
        <v>281</v>
      </c>
      <c r="B290" s="64">
        <v>2</v>
      </c>
      <c r="C290" s="3">
        <v>1</v>
      </c>
      <c r="D290" s="1">
        <v>1</v>
      </c>
      <c r="E290" s="1">
        <v>1</v>
      </c>
      <c r="F290" s="1" t="s">
        <v>2404</v>
      </c>
      <c r="G290" s="1" t="s">
        <v>1977</v>
      </c>
      <c r="H290" s="1" t="s">
        <v>5550</v>
      </c>
      <c r="I290" s="1"/>
      <c r="J290" s="1"/>
      <c r="K290" s="1" t="s">
        <v>5551</v>
      </c>
      <c r="L290" s="1">
        <v>3</v>
      </c>
      <c r="M290" s="1">
        <v>11</v>
      </c>
      <c r="N290" s="1">
        <v>5</v>
      </c>
      <c r="O290" s="1" t="s">
        <v>4264</v>
      </c>
      <c r="P290" s="1" t="s">
        <v>2610</v>
      </c>
      <c r="Q290" s="1" t="s">
        <v>3023</v>
      </c>
      <c r="R290" s="1" t="s">
        <v>5552</v>
      </c>
      <c r="S290" s="1" t="s">
        <v>5553</v>
      </c>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v>1</v>
      </c>
      <c r="AY290" s="1">
        <v>0</v>
      </c>
      <c r="AZ290" s="1">
        <v>2</v>
      </c>
      <c r="BA290" s="1">
        <v>7</v>
      </c>
      <c r="BB290" s="1"/>
      <c r="BC290" s="1">
        <v>96</v>
      </c>
      <c r="BD290" s="1">
        <v>0</v>
      </c>
      <c r="BE290" s="1">
        <v>1</v>
      </c>
      <c r="BF290" s="1">
        <v>1</v>
      </c>
      <c r="BG290" s="1">
        <v>2</v>
      </c>
      <c r="BH290" s="1"/>
      <c r="BI290" s="1"/>
      <c r="BJ290" s="1"/>
      <c r="BK290" s="1"/>
      <c r="BL290" s="1"/>
      <c r="BM290" s="1"/>
      <c r="BN290" s="1"/>
      <c r="BO290" s="1">
        <f>IF(AZ290&gt;=85,1,0)</f>
        <v>0</v>
      </c>
      <c r="BP290" s="1">
        <f>IF(BA290=1,1,0)</f>
        <v>0</v>
      </c>
      <c r="BQ290" s="1"/>
      <c r="BR290" s="1"/>
      <c r="BS290" s="1"/>
      <c r="BT290" s="1"/>
      <c r="BU290" s="1"/>
      <c r="BW290" s="1"/>
      <c r="BX290" s="1"/>
      <c r="BY290" s="1"/>
      <c r="BZ290" s="1"/>
      <c r="CA290" s="1"/>
      <c r="CB290" s="1"/>
      <c r="CC290" s="1"/>
      <c r="CD290" s="1"/>
      <c r="CE290" s="1"/>
      <c r="CF290" s="1"/>
      <c r="CG290" s="1"/>
      <c r="CH290" s="1"/>
      <c r="CI290" s="1"/>
      <c r="CJ290" s="1"/>
      <c r="CK290" s="1"/>
      <c r="CL290" s="1">
        <v>1</v>
      </c>
      <c r="CM290" s="1"/>
      <c r="CN290" s="1">
        <v>0</v>
      </c>
      <c r="CO290" s="1"/>
      <c r="CP290" s="1"/>
      <c r="CQ290" s="1"/>
      <c r="CR290" s="1"/>
      <c r="CS290" s="1"/>
      <c r="CT290" s="1"/>
      <c r="CU290" s="1"/>
      <c r="CV290" s="1"/>
      <c r="CW290" s="1"/>
      <c r="CX290" s="1"/>
      <c r="CY290" s="1"/>
      <c r="CZ290" s="1"/>
      <c r="DA290" s="1">
        <f t="shared" si="139"/>
        <v>0</v>
      </c>
      <c r="DB290" s="1"/>
      <c r="DC290" s="1"/>
      <c r="DD290" s="1"/>
      <c r="DE290" s="1"/>
      <c r="DF290" s="1"/>
      <c r="DG290" s="1"/>
      <c r="DH290" s="1"/>
      <c r="DJ290" s="1"/>
      <c r="DK290" s="1"/>
      <c r="DL290" s="1"/>
      <c r="DM290" s="1"/>
      <c r="DN290" s="1"/>
      <c r="DO290" s="1"/>
      <c r="DP290" s="1"/>
      <c r="DQ290" s="1"/>
      <c r="DR290" s="1"/>
      <c r="DS290" s="1"/>
      <c r="DT290" s="1"/>
      <c r="DU290" s="1"/>
      <c r="DV290" s="1"/>
      <c r="DW290" s="1"/>
      <c r="DX290" s="1"/>
      <c r="DY290" s="1"/>
      <c r="DZ290" s="1"/>
      <c r="EA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row>
    <row r="291" spans="1:250" s="14" customFormat="1">
      <c r="A291" s="14">
        <v>282</v>
      </c>
      <c r="B291" s="61">
        <v>1</v>
      </c>
      <c r="C291" s="60">
        <v>1</v>
      </c>
      <c r="D291" s="14">
        <v>1</v>
      </c>
      <c r="E291" s="14">
        <v>1</v>
      </c>
      <c r="F291" s="14" t="s">
        <v>2100</v>
      </c>
      <c r="G291" s="14" t="s">
        <v>1928</v>
      </c>
      <c r="K291" s="1" t="s">
        <v>3308</v>
      </c>
      <c r="L291" s="14">
        <v>2</v>
      </c>
      <c r="M291" s="14">
        <v>3</v>
      </c>
      <c r="N291" s="14">
        <v>2</v>
      </c>
      <c r="O291" s="14" t="s">
        <v>4039</v>
      </c>
      <c r="P291" s="14" t="s">
        <v>4040</v>
      </c>
      <c r="AX291" s="14">
        <v>2</v>
      </c>
      <c r="AY291" s="14">
        <v>1</v>
      </c>
      <c r="AZ291" s="14">
        <v>2</v>
      </c>
      <c r="BA291" s="14">
        <v>2</v>
      </c>
      <c r="BC291" s="14">
        <v>55</v>
      </c>
      <c r="BD291" s="14">
        <v>0</v>
      </c>
      <c r="BE291" s="14">
        <v>2</v>
      </c>
      <c r="BF291" s="14">
        <v>1</v>
      </c>
      <c r="BG291" s="14">
        <v>1</v>
      </c>
      <c r="BH291" s="14">
        <v>170.2</v>
      </c>
      <c r="BI291" s="14">
        <v>28.66</v>
      </c>
      <c r="BJ291" s="14">
        <v>0</v>
      </c>
      <c r="BK291" s="14">
        <v>0</v>
      </c>
      <c r="BL291" s="14">
        <v>3</v>
      </c>
      <c r="BM291" s="14">
        <v>1</v>
      </c>
      <c r="BN291" s="14">
        <v>0</v>
      </c>
      <c r="BO291" s="14">
        <f>IF(BC291&gt;=85,1,0)</f>
        <v>0</v>
      </c>
      <c r="BP291" s="14">
        <f>IF(BD291=1,1,0)</f>
        <v>0</v>
      </c>
      <c r="BQ291" s="14">
        <v>0</v>
      </c>
      <c r="BR291" s="14">
        <v>0</v>
      </c>
      <c r="BS291" s="14">
        <v>0</v>
      </c>
      <c r="BT291" s="14">
        <v>1</v>
      </c>
      <c r="BU291" s="14">
        <v>0</v>
      </c>
      <c r="BV291" s="14">
        <f t="shared" ref="BV291:BV312" si="150">SUM(BO291:BU291)</f>
        <v>1</v>
      </c>
      <c r="BW291" s="14">
        <v>3</v>
      </c>
      <c r="BX291" s="14">
        <v>0</v>
      </c>
      <c r="BY291" s="14">
        <v>0</v>
      </c>
      <c r="BZ291" s="14">
        <v>0</v>
      </c>
      <c r="CA291" s="14">
        <v>0</v>
      </c>
      <c r="CB291" s="14">
        <v>0</v>
      </c>
      <c r="CC291" s="14">
        <v>0</v>
      </c>
      <c r="CD291" s="14">
        <v>0</v>
      </c>
      <c r="CE291" s="14">
        <v>0</v>
      </c>
      <c r="CF291" s="14">
        <f t="shared" ref="CF291:CF314" si="151">SUM(BX291:CE291)</f>
        <v>0</v>
      </c>
      <c r="CG291" s="14">
        <v>5</v>
      </c>
      <c r="CH291" s="14">
        <v>5</v>
      </c>
      <c r="CI291" s="14">
        <v>5</v>
      </c>
      <c r="CJ291" s="14">
        <v>5</v>
      </c>
      <c r="CK291" s="14">
        <f t="shared" ref="CK291:CK298" si="152">SUM(CG291:CJ291)</f>
        <v>20</v>
      </c>
      <c r="CL291" s="14">
        <v>1</v>
      </c>
      <c r="CM291" s="14">
        <v>5</v>
      </c>
      <c r="CN291" s="14">
        <v>0</v>
      </c>
      <c r="CO291" s="14">
        <v>1</v>
      </c>
      <c r="CP291" s="14">
        <v>1</v>
      </c>
      <c r="CQ291" s="14">
        <v>1</v>
      </c>
      <c r="CR291" s="14">
        <v>1</v>
      </c>
      <c r="CS291" s="14">
        <v>1</v>
      </c>
      <c r="CT291" s="14">
        <v>100</v>
      </c>
      <c r="CU291" s="14">
        <v>1</v>
      </c>
      <c r="CV291" s="14">
        <v>1</v>
      </c>
      <c r="CW291" s="14">
        <v>1</v>
      </c>
      <c r="CX291" s="14">
        <v>1</v>
      </c>
      <c r="CY291" s="14">
        <v>1</v>
      </c>
      <c r="CZ291" s="14">
        <v>1</v>
      </c>
      <c r="DA291" s="14">
        <f t="shared" si="139"/>
        <v>6</v>
      </c>
      <c r="DB291" s="14">
        <v>1</v>
      </c>
      <c r="DC291" s="14">
        <v>1</v>
      </c>
      <c r="DD291" s="14">
        <v>1</v>
      </c>
      <c r="DE291" s="14">
        <v>1</v>
      </c>
      <c r="DF291" s="14">
        <v>1</v>
      </c>
      <c r="DG291" s="14">
        <v>1</v>
      </c>
      <c r="DH291" s="14">
        <f t="shared" ref="DH291:DH314" si="153">SUM(DB291:DG291)</f>
        <v>6</v>
      </c>
      <c r="DI291" s="14">
        <f t="shared" ref="DI291:DI314" si="154">DH291-DA291</f>
        <v>0</v>
      </c>
      <c r="DJ291" s="14">
        <v>1</v>
      </c>
      <c r="DK291" s="14">
        <v>0</v>
      </c>
      <c r="DL291" s="14">
        <v>1</v>
      </c>
      <c r="DM291" s="14">
        <v>1</v>
      </c>
      <c r="DN291" s="14">
        <v>1</v>
      </c>
      <c r="DO291" s="14">
        <v>1</v>
      </c>
      <c r="DP291" s="14">
        <v>1</v>
      </c>
      <c r="DQ291" s="14">
        <v>1</v>
      </c>
      <c r="DR291" s="14">
        <f t="shared" ref="DR291:DR314" si="155">SUM(DJ291:DQ291)</f>
        <v>7</v>
      </c>
      <c r="DS291" s="14">
        <v>1</v>
      </c>
      <c r="DT291" s="14">
        <v>0</v>
      </c>
      <c r="DU291" s="14">
        <v>1</v>
      </c>
      <c r="DV291" s="14">
        <v>1</v>
      </c>
      <c r="DW291" s="14">
        <v>1</v>
      </c>
      <c r="DX291" s="14">
        <v>1</v>
      </c>
      <c r="DY291" s="14">
        <v>1</v>
      </c>
      <c r="DZ291" s="14">
        <v>1</v>
      </c>
      <c r="EA291" s="14">
        <f t="shared" ref="EA291:EA314" si="156">SUM(DS291:DZ291)</f>
        <v>7</v>
      </c>
      <c r="EB291" s="14">
        <f t="shared" ref="EB291:EB314" si="157">EA291-DR291</f>
        <v>0</v>
      </c>
      <c r="EC291" s="14">
        <v>3</v>
      </c>
      <c r="ED291" s="14">
        <v>0</v>
      </c>
      <c r="EE291" s="14">
        <f t="shared" ref="EE291:EE314" si="158">SUM(EC291:ED291)</f>
        <v>3</v>
      </c>
      <c r="EF291" s="14">
        <v>5</v>
      </c>
      <c r="EG291" s="14">
        <v>5</v>
      </c>
      <c r="EH291" s="14">
        <v>5</v>
      </c>
      <c r="EI291" s="14">
        <v>5</v>
      </c>
      <c r="EJ291" s="14">
        <f t="shared" ref="EJ291:EJ314" si="159">SUM(EF291:EI291)</f>
        <v>20</v>
      </c>
    </row>
    <row r="292" spans="1:250" s="14" customFormat="1">
      <c r="A292" s="14">
        <v>283</v>
      </c>
      <c r="B292" s="61">
        <v>1</v>
      </c>
      <c r="C292" s="60">
        <v>1</v>
      </c>
      <c r="D292" s="14">
        <v>1</v>
      </c>
      <c r="E292" s="14">
        <v>1</v>
      </c>
      <c r="F292" s="14" t="s">
        <v>2322</v>
      </c>
      <c r="K292" s="1" t="s">
        <v>4084</v>
      </c>
      <c r="L292" s="14">
        <v>1</v>
      </c>
      <c r="M292" s="14">
        <v>3</v>
      </c>
      <c r="N292" s="14">
        <v>3</v>
      </c>
      <c r="O292" s="14" t="s">
        <v>4085</v>
      </c>
      <c r="P292" s="14" t="s">
        <v>4086</v>
      </c>
      <c r="Q292" s="14" t="s">
        <v>3857</v>
      </c>
      <c r="AX292" s="14">
        <v>2</v>
      </c>
      <c r="AY292" s="14">
        <v>1</v>
      </c>
      <c r="AZ292" s="14">
        <v>2</v>
      </c>
      <c r="BA292" s="14">
        <v>4</v>
      </c>
      <c r="BC292" s="14">
        <v>29</v>
      </c>
      <c r="BD292" s="14">
        <v>1</v>
      </c>
      <c r="BE292" s="14">
        <v>2</v>
      </c>
      <c r="BF292" s="14">
        <v>1</v>
      </c>
      <c r="BG292" s="14">
        <v>4</v>
      </c>
      <c r="BH292" s="14">
        <v>175.3</v>
      </c>
      <c r="BI292" s="14">
        <v>16.93</v>
      </c>
      <c r="BJ292" s="14">
        <v>2</v>
      </c>
      <c r="BK292" s="14">
        <v>1</v>
      </c>
      <c r="BL292" s="14">
        <v>4</v>
      </c>
      <c r="BM292" s="14">
        <v>2</v>
      </c>
      <c r="BN292" s="14">
        <v>1</v>
      </c>
      <c r="BO292" s="14">
        <f>IF(BC292&gt;=85,1,0)</f>
        <v>0</v>
      </c>
      <c r="BP292" s="14">
        <f>IF(BD292=1,1,0)</f>
        <v>1</v>
      </c>
      <c r="BQ292" s="14">
        <v>0</v>
      </c>
      <c r="BR292" s="14">
        <v>0</v>
      </c>
      <c r="BS292" s="14">
        <v>0</v>
      </c>
      <c r="BT292" s="14">
        <v>1</v>
      </c>
      <c r="BU292" s="14">
        <v>0</v>
      </c>
      <c r="BV292" s="14">
        <f t="shared" si="150"/>
        <v>2</v>
      </c>
      <c r="BW292" s="14">
        <v>4</v>
      </c>
      <c r="BX292" s="14">
        <v>0</v>
      </c>
      <c r="BY292" s="14">
        <v>0</v>
      </c>
      <c r="BZ292" s="14">
        <v>0</v>
      </c>
      <c r="CA292" s="14">
        <v>0</v>
      </c>
      <c r="CB292" s="14">
        <v>0</v>
      </c>
      <c r="CC292" s="14">
        <v>0</v>
      </c>
      <c r="CD292" s="14">
        <v>0</v>
      </c>
      <c r="CE292" s="14">
        <v>0</v>
      </c>
      <c r="CF292" s="14">
        <f t="shared" si="151"/>
        <v>0</v>
      </c>
      <c r="CG292" s="14">
        <v>5</v>
      </c>
      <c r="CH292" s="14">
        <v>5</v>
      </c>
      <c r="CI292" s="14">
        <v>5</v>
      </c>
      <c r="CJ292" s="14">
        <v>5</v>
      </c>
      <c r="CK292" s="14">
        <f t="shared" si="152"/>
        <v>20</v>
      </c>
      <c r="CL292" s="14">
        <v>0</v>
      </c>
      <c r="CM292" s="14">
        <v>2</v>
      </c>
      <c r="CN292" s="14">
        <v>0</v>
      </c>
      <c r="CO292" s="14">
        <v>0</v>
      </c>
      <c r="CP292" s="14">
        <v>0</v>
      </c>
      <c r="CQ292" s="14">
        <v>0</v>
      </c>
      <c r="CR292" s="14">
        <v>3</v>
      </c>
      <c r="CS292" s="14">
        <v>3</v>
      </c>
      <c r="CT292" s="14">
        <v>50</v>
      </c>
      <c r="CU292" s="14">
        <v>1</v>
      </c>
      <c r="CV292" s="14">
        <v>1</v>
      </c>
      <c r="CW292" s="14">
        <v>1</v>
      </c>
      <c r="CX292" s="14">
        <v>1</v>
      </c>
      <c r="CY292" s="14">
        <v>1</v>
      </c>
      <c r="CZ292" s="14">
        <v>1</v>
      </c>
      <c r="DA292" s="14">
        <f t="shared" si="139"/>
        <v>6</v>
      </c>
      <c r="DB292" s="14">
        <v>1</v>
      </c>
      <c r="DC292" s="14">
        <v>1</v>
      </c>
      <c r="DD292" s="14">
        <v>1</v>
      </c>
      <c r="DE292" s="14">
        <v>1</v>
      </c>
      <c r="DF292" s="14">
        <v>1</v>
      </c>
      <c r="DG292" s="14">
        <v>1</v>
      </c>
      <c r="DH292" s="14">
        <f t="shared" si="153"/>
        <v>6</v>
      </c>
      <c r="DI292" s="14">
        <f t="shared" si="154"/>
        <v>0</v>
      </c>
      <c r="DJ292" s="14">
        <v>1</v>
      </c>
      <c r="DK292" s="14">
        <v>1</v>
      </c>
      <c r="DL292" s="14">
        <v>0</v>
      </c>
      <c r="DM292" s="14">
        <v>1</v>
      </c>
      <c r="DN292" s="14">
        <v>0</v>
      </c>
      <c r="DO292" s="14">
        <v>1</v>
      </c>
      <c r="DP292" s="14">
        <v>1</v>
      </c>
      <c r="DQ292" s="14">
        <v>1</v>
      </c>
      <c r="DR292" s="14">
        <f t="shared" si="155"/>
        <v>6</v>
      </c>
      <c r="DS292" s="14">
        <v>1</v>
      </c>
      <c r="DT292" s="14">
        <v>1</v>
      </c>
      <c r="DU292" s="14">
        <v>0</v>
      </c>
      <c r="DV292" s="14">
        <v>1</v>
      </c>
      <c r="DW292" s="14">
        <v>0</v>
      </c>
      <c r="DX292" s="14">
        <v>1</v>
      </c>
      <c r="DY292" s="14">
        <v>1</v>
      </c>
      <c r="DZ292" s="14">
        <v>1</v>
      </c>
      <c r="EA292" s="14">
        <f t="shared" si="156"/>
        <v>6</v>
      </c>
      <c r="EB292" s="14">
        <f t="shared" si="157"/>
        <v>0</v>
      </c>
      <c r="EC292" s="14">
        <v>1</v>
      </c>
      <c r="ED292" s="14">
        <v>1</v>
      </c>
      <c r="EE292" s="14">
        <f t="shared" si="158"/>
        <v>2</v>
      </c>
      <c r="EF292" s="14">
        <v>5</v>
      </c>
      <c r="EG292" s="14">
        <v>5</v>
      </c>
      <c r="EH292" s="14">
        <v>5</v>
      </c>
      <c r="EI292" s="14">
        <v>5</v>
      </c>
      <c r="EJ292" s="14">
        <f t="shared" si="159"/>
        <v>20</v>
      </c>
    </row>
    <row r="293" spans="1:250" s="14" customFormat="1">
      <c r="A293" s="14">
        <v>284</v>
      </c>
      <c r="B293" s="64">
        <v>1</v>
      </c>
      <c r="C293" s="3">
        <v>1</v>
      </c>
      <c r="D293" s="1">
        <v>1</v>
      </c>
      <c r="E293" s="1">
        <v>1</v>
      </c>
      <c r="F293" s="1" t="s">
        <v>2100</v>
      </c>
      <c r="G293" s="1" t="s">
        <v>1928</v>
      </c>
      <c r="H293" s="1" t="s">
        <v>5439</v>
      </c>
      <c r="I293" s="1"/>
      <c r="J293" s="1"/>
      <c r="K293" s="1" t="s">
        <v>5440</v>
      </c>
      <c r="L293" s="1">
        <v>3</v>
      </c>
      <c r="M293" s="1">
        <v>15</v>
      </c>
      <c r="N293" s="1">
        <v>14</v>
      </c>
      <c r="O293" s="1" t="s">
        <v>2335</v>
      </c>
      <c r="P293" s="1" t="s">
        <v>2498</v>
      </c>
      <c r="Q293" s="1" t="s">
        <v>5441</v>
      </c>
      <c r="R293" s="1" t="s">
        <v>4832</v>
      </c>
      <c r="S293" s="1" t="s">
        <v>5442</v>
      </c>
      <c r="T293" s="1" t="s">
        <v>5443</v>
      </c>
      <c r="U293" s="1" t="s">
        <v>4945</v>
      </c>
      <c r="V293" s="1" t="s">
        <v>3069</v>
      </c>
      <c r="W293" s="1" t="s">
        <v>2737</v>
      </c>
      <c r="X293" s="1" t="s">
        <v>2960</v>
      </c>
      <c r="Y293" s="1" t="s">
        <v>3666</v>
      </c>
      <c r="Z293" s="1" t="s">
        <v>2919</v>
      </c>
      <c r="AA293" s="1" t="s">
        <v>3890</v>
      </c>
      <c r="AB293" s="1" t="s">
        <v>4925</v>
      </c>
      <c r="AC293" s="1"/>
      <c r="AD293" s="1"/>
      <c r="AE293" s="1"/>
      <c r="AF293" s="1"/>
      <c r="AG293" s="1"/>
      <c r="AH293" s="1"/>
      <c r="AI293" s="1"/>
      <c r="AJ293" s="1"/>
      <c r="AK293" s="1"/>
      <c r="AL293" s="1"/>
      <c r="AM293" s="1"/>
      <c r="AN293" s="1"/>
      <c r="AO293" s="1"/>
      <c r="AP293" s="1"/>
      <c r="AQ293" s="1"/>
      <c r="AR293" s="1"/>
      <c r="AS293" s="1"/>
      <c r="AT293" s="1"/>
      <c r="AU293" s="1"/>
      <c r="AV293" s="1"/>
      <c r="AW293" s="1"/>
      <c r="AX293" s="1">
        <v>2</v>
      </c>
      <c r="AY293" s="1">
        <v>1</v>
      </c>
      <c r="AZ293" s="1">
        <v>2</v>
      </c>
      <c r="BA293" s="1">
        <v>2</v>
      </c>
      <c r="BB293" s="1"/>
      <c r="BC293" s="1">
        <v>58</v>
      </c>
      <c r="BD293" s="1">
        <v>0</v>
      </c>
      <c r="BE293" s="1">
        <v>1</v>
      </c>
      <c r="BF293" s="1">
        <v>1</v>
      </c>
      <c r="BG293" s="1">
        <v>4</v>
      </c>
      <c r="BH293" s="1">
        <v>165.1</v>
      </c>
      <c r="BI293" s="1">
        <v>30.62</v>
      </c>
      <c r="BJ293" s="1">
        <v>1</v>
      </c>
      <c r="BK293" s="1">
        <v>0</v>
      </c>
      <c r="BL293" s="1">
        <v>2</v>
      </c>
      <c r="BM293" s="1">
        <v>1</v>
      </c>
      <c r="BN293" s="1">
        <v>0</v>
      </c>
      <c r="BO293" s="1">
        <f>IF(AZ293&gt;=85,1,0)</f>
        <v>0</v>
      </c>
      <c r="BP293" s="1">
        <f>IF(BA293=1,1,0)</f>
        <v>0</v>
      </c>
      <c r="BQ293" s="1">
        <v>0</v>
      </c>
      <c r="BR293" s="1">
        <v>0</v>
      </c>
      <c r="BS293" s="1">
        <v>0</v>
      </c>
      <c r="BT293" s="1">
        <v>1</v>
      </c>
      <c r="BU293" s="1">
        <v>0</v>
      </c>
      <c r="BV293" s="14">
        <f t="shared" si="150"/>
        <v>1</v>
      </c>
      <c r="BW293" s="1">
        <v>3</v>
      </c>
      <c r="BX293" s="1">
        <v>0</v>
      </c>
      <c r="BY293" s="1">
        <v>0</v>
      </c>
      <c r="BZ293" s="1">
        <v>0</v>
      </c>
      <c r="CA293" s="1">
        <v>0</v>
      </c>
      <c r="CB293" s="1">
        <v>0</v>
      </c>
      <c r="CC293" s="1">
        <v>0</v>
      </c>
      <c r="CD293" s="1">
        <v>0</v>
      </c>
      <c r="CE293" s="1">
        <v>0</v>
      </c>
      <c r="CF293" s="1">
        <f t="shared" si="151"/>
        <v>0</v>
      </c>
      <c r="CG293" s="1">
        <v>5</v>
      </c>
      <c r="CH293" s="1">
        <v>5</v>
      </c>
      <c r="CI293" s="1">
        <v>5</v>
      </c>
      <c r="CJ293" s="1">
        <v>5</v>
      </c>
      <c r="CK293" s="1">
        <f t="shared" si="152"/>
        <v>20</v>
      </c>
      <c r="CL293" s="1">
        <v>1</v>
      </c>
      <c r="CM293" s="1">
        <v>5</v>
      </c>
      <c r="CN293" s="1">
        <v>2</v>
      </c>
      <c r="CO293" s="1">
        <v>1</v>
      </c>
      <c r="CP293" s="1">
        <v>1</v>
      </c>
      <c r="CQ293" s="1">
        <v>2</v>
      </c>
      <c r="CR293" s="1">
        <v>3</v>
      </c>
      <c r="CS293" s="1">
        <v>2</v>
      </c>
      <c r="CT293" s="1">
        <v>50</v>
      </c>
      <c r="CU293" s="1">
        <v>1</v>
      </c>
      <c r="CV293" s="1">
        <v>1</v>
      </c>
      <c r="CW293" s="1">
        <v>1</v>
      </c>
      <c r="CX293" s="1">
        <v>1</v>
      </c>
      <c r="CY293" s="1">
        <v>1</v>
      </c>
      <c r="CZ293" s="1">
        <v>1</v>
      </c>
      <c r="DA293" s="1">
        <f t="shared" si="139"/>
        <v>6</v>
      </c>
      <c r="DB293" s="1">
        <v>1</v>
      </c>
      <c r="DC293" s="1">
        <v>1</v>
      </c>
      <c r="DD293" s="1">
        <v>1</v>
      </c>
      <c r="DE293" s="1">
        <v>1</v>
      </c>
      <c r="DF293" s="1">
        <v>1</v>
      </c>
      <c r="DG293" s="1">
        <v>1</v>
      </c>
      <c r="DH293" s="1">
        <f t="shared" si="153"/>
        <v>6</v>
      </c>
      <c r="DI293" s="14">
        <f t="shared" si="154"/>
        <v>0</v>
      </c>
      <c r="DJ293" s="1">
        <v>1</v>
      </c>
      <c r="DK293" s="1">
        <v>1</v>
      </c>
      <c r="DL293" s="1">
        <v>1</v>
      </c>
      <c r="DM293" s="1">
        <v>1</v>
      </c>
      <c r="DN293" s="1">
        <v>1</v>
      </c>
      <c r="DO293" s="1">
        <v>1</v>
      </c>
      <c r="DP293" s="1">
        <v>1</v>
      </c>
      <c r="DQ293" s="1">
        <v>1</v>
      </c>
      <c r="DR293" s="1">
        <f t="shared" si="155"/>
        <v>8</v>
      </c>
      <c r="DS293" s="1">
        <v>1</v>
      </c>
      <c r="DT293" s="1">
        <v>1</v>
      </c>
      <c r="DU293" s="1">
        <v>1</v>
      </c>
      <c r="DV293" s="1">
        <v>1</v>
      </c>
      <c r="DW293" s="1">
        <v>1</v>
      </c>
      <c r="DX293" s="1">
        <v>1</v>
      </c>
      <c r="DY293" s="1">
        <v>1</v>
      </c>
      <c r="DZ293" s="1">
        <v>1</v>
      </c>
      <c r="EA293" s="1">
        <f t="shared" si="156"/>
        <v>8</v>
      </c>
      <c r="EB293" s="14">
        <f t="shared" si="157"/>
        <v>0</v>
      </c>
      <c r="EC293" s="1">
        <v>3</v>
      </c>
      <c r="ED293" s="1">
        <v>0</v>
      </c>
      <c r="EE293" s="1">
        <f t="shared" si="158"/>
        <v>3</v>
      </c>
      <c r="EF293" s="1">
        <v>5</v>
      </c>
      <c r="EG293" s="1">
        <v>5</v>
      </c>
      <c r="EH293" s="1">
        <v>5</v>
      </c>
      <c r="EI293" s="1">
        <v>5</v>
      </c>
      <c r="EJ293" s="1">
        <f t="shared" si="159"/>
        <v>20</v>
      </c>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row>
    <row r="294" spans="1:250" s="14" customFormat="1">
      <c r="A294" s="14">
        <v>285</v>
      </c>
      <c r="B294" s="61">
        <v>2</v>
      </c>
      <c r="C294" s="60">
        <v>1</v>
      </c>
      <c r="D294" s="14">
        <v>1</v>
      </c>
      <c r="E294" s="14">
        <v>1</v>
      </c>
      <c r="F294" s="14" t="s">
        <v>1977</v>
      </c>
      <c r="G294" s="14" t="s">
        <v>2063</v>
      </c>
      <c r="K294" s="1" t="s">
        <v>4547</v>
      </c>
      <c r="L294" s="14">
        <v>2</v>
      </c>
      <c r="M294" s="14">
        <v>3</v>
      </c>
      <c r="N294" s="14">
        <v>3</v>
      </c>
      <c r="O294" s="14" t="s">
        <v>2832</v>
      </c>
      <c r="P294" s="14" t="s">
        <v>3581</v>
      </c>
      <c r="Q294" s="14" t="s">
        <v>4548</v>
      </c>
      <c r="AX294" s="14">
        <v>2</v>
      </c>
      <c r="AY294" s="14">
        <v>1</v>
      </c>
      <c r="AZ294" s="14">
        <v>1</v>
      </c>
      <c r="BA294" s="14">
        <v>1</v>
      </c>
      <c r="BC294" s="14">
        <v>60</v>
      </c>
      <c r="BD294" s="14">
        <v>0</v>
      </c>
      <c r="BE294" s="14">
        <v>1</v>
      </c>
      <c r="BF294" s="14">
        <v>1</v>
      </c>
      <c r="BG294" s="14">
        <v>1</v>
      </c>
      <c r="BI294" s="14">
        <v>24.24</v>
      </c>
      <c r="BJ294" s="14">
        <v>0</v>
      </c>
      <c r="BK294" s="14">
        <v>2</v>
      </c>
      <c r="BL294" s="14">
        <v>2</v>
      </c>
      <c r="BM294" s="14">
        <v>1</v>
      </c>
      <c r="BN294" s="14">
        <v>0</v>
      </c>
      <c r="BO294" s="14">
        <f>IF(BC294&gt;=85,1,0)</f>
        <v>0</v>
      </c>
      <c r="BP294" s="14">
        <f>IF(BD294=1,1,0)</f>
        <v>0</v>
      </c>
      <c r="BQ294" s="14">
        <v>1</v>
      </c>
      <c r="BR294" s="14">
        <v>0</v>
      </c>
      <c r="BS294" s="14">
        <v>1</v>
      </c>
      <c r="BT294" s="14">
        <v>1</v>
      </c>
      <c r="BU294" s="14">
        <v>0</v>
      </c>
      <c r="BV294" s="14">
        <f t="shared" si="150"/>
        <v>3</v>
      </c>
      <c r="BW294" s="14">
        <v>2</v>
      </c>
      <c r="BX294" s="14">
        <v>0</v>
      </c>
      <c r="BY294" s="14">
        <v>0</v>
      </c>
      <c r="BZ294" s="14">
        <v>0</v>
      </c>
      <c r="CA294" s="14">
        <v>0</v>
      </c>
      <c r="CB294" s="14">
        <v>0</v>
      </c>
      <c r="CC294" s="14">
        <v>0</v>
      </c>
      <c r="CD294" s="14">
        <v>0</v>
      </c>
      <c r="CE294" s="14">
        <v>0</v>
      </c>
      <c r="CF294" s="14">
        <f t="shared" si="151"/>
        <v>0</v>
      </c>
      <c r="CG294" s="14">
        <v>5</v>
      </c>
      <c r="CH294" s="14">
        <v>5</v>
      </c>
      <c r="CI294" s="14">
        <v>5</v>
      </c>
      <c r="CJ294" s="14">
        <v>5</v>
      </c>
      <c r="CK294" s="14">
        <f t="shared" si="152"/>
        <v>20</v>
      </c>
      <c r="CL294" s="14">
        <v>0</v>
      </c>
      <c r="CM294" s="14">
        <v>4</v>
      </c>
      <c r="CN294" s="14">
        <v>1</v>
      </c>
      <c r="CO294" s="14">
        <v>1</v>
      </c>
      <c r="CP294" s="14">
        <v>1</v>
      </c>
      <c r="CQ294" s="14">
        <v>1</v>
      </c>
      <c r="CR294" s="14">
        <v>2</v>
      </c>
      <c r="CS294" s="14">
        <v>1</v>
      </c>
      <c r="CT294" s="14">
        <v>80</v>
      </c>
      <c r="CU294" s="14">
        <v>1</v>
      </c>
      <c r="CV294" s="14">
        <v>1</v>
      </c>
      <c r="CW294" s="14">
        <v>1</v>
      </c>
      <c r="CX294" s="14">
        <v>1</v>
      </c>
      <c r="CY294" s="14">
        <v>1</v>
      </c>
      <c r="CZ294" s="14">
        <v>1</v>
      </c>
      <c r="DA294" s="14">
        <f t="shared" si="139"/>
        <v>6</v>
      </c>
      <c r="DB294" s="14">
        <v>1</v>
      </c>
      <c r="DC294" s="14">
        <v>1</v>
      </c>
      <c r="DD294" s="14">
        <v>1</v>
      </c>
      <c r="DE294" s="14">
        <v>1</v>
      </c>
      <c r="DF294" s="14">
        <v>1</v>
      </c>
      <c r="DG294" s="14">
        <v>1</v>
      </c>
      <c r="DH294" s="14">
        <f t="shared" si="153"/>
        <v>6</v>
      </c>
      <c r="DI294" s="14">
        <f t="shared" si="154"/>
        <v>0</v>
      </c>
      <c r="DJ294" s="14">
        <v>1</v>
      </c>
      <c r="DK294" s="14">
        <v>1</v>
      </c>
      <c r="DL294" s="14">
        <v>1</v>
      </c>
      <c r="DM294" s="14">
        <v>1</v>
      </c>
      <c r="DN294" s="14">
        <v>1</v>
      </c>
      <c r="DO294" s="14">
        <v>1</v>
      </c>
      <c r="DP294" s="14">
        <v>1</v>
      </c>
      <c r="DQ294" s="14">
        <v>1</v>
      </c>
      <c r="DR294" s="14">
        <f t="shared" si="155"/>
        <v>8</v>
      </c>
      <c r="DS294" s="14">
        <v>1</v>
      </c>
      <c r="DT294" s="14">
        <v>1</v>
      </c>
      <c r="DU294" s="14">
        <v>1</v>
      </c>
      <c r="DV294" s="14">
        <v>1</v>
      </c>
      <c r="DW294" s="14">
        <v>1</v>
      </c>
      <c r="DX294" s="14">
        <v>1</v>
      </c>
      <c r="DY294" s="14">
        <v>1</v>
      </c>
      <c r="DZ294" s="14">
        <v>1</v>
      </c>
      <c r="EA294" s="14">
        <f t="shared" si="156"/>
        <v>8</v>
      </c>
      <c r="EB294" s="14">
        <f t="shared" si="157"/>
        <v>0</v>
      </c>
      <c r="EC294" s="14">
        <v>0</v>
      </c>
      <c r="ED294" s="14">
        <v>0</v>
      </c>
      <c r="EE294" s="14">
        <f t="shared" si="158"/>
        <v>0</v>
      </c>
      <c r="EF294" s="14">
        <v>5</v>
      </c>
      <c r="EG294" s="14">
        <v>5</v>
      </c>
      <c r="EH294" s="14">
        <v>5</v>
      </c>
      <c r="EI294" s="14">
        <v>5</v>
      </c>
      <c r="EJ294" s="14">
        <f t="shared" si="159"/>
        <v>20</v>
      </c>
    </row>
    <row r="295" spans="1:250" s="14" customFormat="1">
      <c r="A295" s="14">
        <v>286</v>
      </c>
      <c r="B295" s="61">
        <v>1</v>
      </c>
      <c r="C295" s="60">
        <v>1</v>
      </c>
      <c r="D295" s="14">
        <v>1</v>
      </c>
      <c r="E295" s="14">
        <v>1</v>
      </c>
      <c r="F295" s="14" t="s">
        <v>1977</v>
      </c>
      <c r="G295" s="14" t="s">
        <v>1928</v>
      </c>
      <c r="H295" s="14" t="s">
        <v>2535</v>
      </c>
      <c r="K295" s="1" t="s">
        <v>4315</v>
      </c>
      <c r="L295" s="14">
        <v>3</v>
      </c>
      <c r="M295" s="14">
        <v>9</v>
      </c>
      <c r="N295" s="14">
        <v>5</v>
      </c>
      <c r="O295" s="14" t="s">
        <v>2498</v>
      </c>
      <c r="P295" s="14" t="s">
        <v>4316</v>
      </c>
      <c r="Q295" s="14" t="s">
        <v>3130</v>
      </c>
      <c r="R295" s="14" t="s">
        <v>4317</v>
      </c>
      <c r="S295" s="14" t="s">
        <v>2474</v>
      </c>
      <c r="AX295" s="14">
        <v>2</v>
      </c>
      <c r="AY295" s="14">
        <v>1</v>
      </c>
      <c r="AZ295" s="14">
        <v>2</v>
      </c>
      <c r="BA295" s="14">
        <v>4</v>
      </c>
      <c r="BC295" s="14">
        <v>64</v>
      </c>
      <c r="BD295" s="14">
        <v>1</v>
      </c>
      <c r="BE295" s="14">
        <v>1</v>
      </c>
      <c r="BF295" s="14">
        <v>1</v>
      </c>
      <c r="BG295" s="14">
        <v>4</v>
      </c>
      <c r="BH295" s="14">
        <v>167.6</v>
      </c>
      <c r="BI295" s="14">
        <v>44.06</v>
      </c>
      <c r="BJ295" s="14">
        <v>0</v>
      </c>
      <c r="BK295" s="14">
        <v>0</v>
      </c>
      <c r="BL295" s="14">
        <v>4</v>
      </c>
      <c r="BM295" s="14">
        <v>3</v>
      </c>
      <c r="BN295" s="14">
        <v>0</v>
      </c>
      <c r="BO295" s="14">
        <f>IF(BC295&gt;=85,1,0)</f>
        <v>0</v>
      </c>
      <c r="BP295" s="14">
        <f>IF(BD295=1,1,0)</f>
        <v>1</v>
      </c>
      <c r="BQ295" s="14">
        <v>1</v>
      </c>
      <c r="BR295" s="14">
        <v>0</v>
      </c>
      <c r="BS295" s="14">
        <v>0</v>
      </c>
      <c r="BT295" s="14">
        <v>0</v>
      </c>
      <c r="BU295" s="14">
        <v>0</v>
      </c>
      <c r="BV295" s="14">
        <f t="shared" si="150"/>
        <v>2</v>
      </c>
      <c r="BW295" s="14">
        <v>3</v>
      </c>
      <c r="BX295" s="14">
        <v>0</v>
      </c>
      <c r="BY295" s="14">
        <v>0</v>
      </c>
      <c r="BZ295" s="14">
        <v>0</v>
      </c>
      <c r="CA295" s="14">
        <v>0</v>
      </c>
      <c r="CB295" s="14">
        <v>0</v>
      </c>
      <c r="CC295" s="14">
        <v>0</v>
      </c>
      <c r="CD295" s="14">
        <v>0</v>
      </c>
      <c r="CE295" s="14">
        <v>0</v>
      </c>
      <c r="CF295" s="14">
        <f t="shared" si="151"/>
        <v>0</v>
      </c>
      <c r="CG295" s="14">
        <v>5</v>
      </c>
      <c r="CH295" s="14">
        <v>4</v>
      </c>
      <c r="CI295" s="14">
        <v>4</v>
      </c>
      <c r="CJ295" s="14">
        <v>4</v>
      </c>
      <c r="CK295" s="14">
        <f t="shared" si="152"/>
        <v>17</v>
      </c>
      <c r="CL295" s="14">
        <v>1</v>
      </c>
      <c r="CM295" s="14">
        <v>5</v>
      </c>
      <c r="CN295" s="14">
        <v>0</v>
      </c>
      <c r="CO295" s="14">
        <v>3</v>
      </c>
      <c r="CP295" s="14">
        <v>1</v>
      </c>
      <c r="CQ295" s="14">
        <v>2</v>
      </c>
      <c r="CR295" s="14">
        <v>3</v>
      </c>
      <c r="CS295" s="14">
        <v>2</v>
      </c>
      <c r="CT295" s="14">
        <v>75</v>
      </c>
      <c r="CU295" s="14">
        <v>1</v>
      </c>
      <c r="CV295" s="14">
        <v>1</v>
      </c>
      <c r="CW295" s="14">
        <v>1</v>
      </c>
      <c r="CX295" s="14">
        <v>1</v>
      </c>
      <c r="CY295" s="14">
        <v>1</v>
      </c>
      <c r="CZ295" s="14">
        <v>1</v>
      </c>
      <c r="DA295" s="14">
        <f t="shared" si="139"/>
        <v>6</v>
      </c>
      <c r="DB295" s="14">
        <v>1</v>
      </c>
      <c r="DC295" s="14">
        <v>1</v>
      </c>
      <c r="DD295" s="14">
        <v>1</v>
      </c>
      <c r="DE295" s="14">
        <v>1</v>
      </c>
      <c r="DF295" s="14">
        <v>1</v>
      </c>
      <c r="DG295" s="14">
        <v>1</v>
      </c>
      <c r="DH295" s="14">
        <f t="shared" si="153"/>
        <v>6</v>
      </c>
      <c r="DI295" s="14">
        <f t="shared" si="154"/>
        <v>0</v>
      </c>
      <c r="DJ295" s="14">
        <v>1</v>
      </c>
      <c r="DK295" s="14">
        <v>1</v>
      </c>
      <c r="DL295" s="14">
        <v>1</v>
      </c>
      <c r="DM295" s="14">
        <v>1</v>
      </c>
      <c r="DN295" s="14">
        <v>1</v>
      </c>
      <c r="DO295" s="14">
        <v>1</v>
      </c>
      <c r="DP295" s="14">
        <v>1</v>
      </c>
      <c r="DQ295" s="14">
        <v>1</v>
      </c>
      <c r="DR295" s="14">
        <f t="shared" si="155"/>
        <v>8</v>
      </c>
      <c r="DS295" s="14">
        <v>1</v>
      </c>
      <c r="DT295" s="14">
        <v>1</v>
      </c>
      <c r="DU295" s="14">
        <v>1</v>
      </c>
      <c r="DV295" s="14">
        <v>1</v>
      </c>
      <c r="DW295" s="14">
        <v>1</v>
      </c>
      <c r="DX295" s="14">
        <v>1</v>
      </c>
      <c r="DY295" s="14">
        <v>1</v>
      </c>
      <c r="DZ295" s="14">
        <v>1</v>
      </c>
      <c r="EA295" s="14">
        <f t="shared" si="156"/>
        <v>8</v>
      </c>
      <c r="EB295" s="14">
        <f t="shared" si="157"/>
        <v>0</v>
      </c>
      <c r="EC295" s="14">
        <v>0</v>
      </c>
      <c r="ED295" s="14">
        <v>0</v>
      </c>
      <c r="EE295" s="14">
        <f t="shared" si="158"/>
        <v>0</v>
      </c>
      <c r="EF295" s="14">
        <v>3</v>
      </c>
      <c r="EG295" s="14">
        <v>4</v>
      </c>
      <c r="EH295" s="14">
        <v>4</v>
      </c>
      <c r="EI295" s="14">
        <v>4</v>
      </c>
      <c r="EJ295" s="14">
        <f t="shared" si="159"/>
        <v>15</v>
      </c>
    </row>
    <row r="296" spans="1:250" s="14" customFormat="1">
      <c r="A296" s="14">
        <v>287</v>
      </c>
      <c r="B296" s="14">
        <v>2</v>
      </c>
      <c r="C296" s="60">
        <v>0</v>
      </c>
      <c r="D296" s="14">
        <v>1</v>
      </c>
      <c r="E296" s="14">
        <v>1</v>
      </c>
      <c r="F296" s="14" t="s">
        <v>1941</v>
      </c>
      <c r="G296" s="14" t="s">
        <v>1928</v>
      </c>
      <c r="H296" s="14" t="s">
        <v>3001</v>
      </c>
      <c r="K296" s="14" t="s">
        <v>3002</v>
      </c>
      <c r="L296" s="14">
        <v>3</v>
      </c>
      <c r="M296" s="14">
        <v>8</v>
      </c>
      <c r="N296" s="14">
        <v>9</v>
      </c>
      <c r="O296" s="14" t="s">
        <v>3003</v>
      </c>
      <c r="P296" s="14" t="s">
        <v>2366</v>
      </c>
      <c r="Q296" s="14" t="s">
        <v>2781</v>
      </c>
      <c r="R296" s="14" t="s">
        <v>3004</v>
      </c>
      <c r="S296" s="14" t="s">
        <v>3005</v>
      </c>
      <c r="T296" s="14" t="s">
        <v>2357</v>
      </c>
      <c r="U296" s="14" t="s">
        <v>2984</v>
      </c>
      <c r="V296" s="14" t="s">
        <v>2986</v>
      </c>
      <c r="AX296" s="14">
        <v>2</v>
      </c>
      <c r="AY296" s="14">
        <v>1</v>
      </c>
      <c r="AZ296" s="14">
        <v>2</v>
      </c>
      <c r="BB296" s="14">
        <v>20</v>
      </c>
      <c r="BC296" s="14">
        <v>82</v>
      </c>
      <c r="BD296" s="14">
        <v>0</v>
      </c>
      <c r="BE296" s="14">
        <v>1</v>
      </c>
      <c r="BF296" s="14">
        <v>1</v>
      </c>
      <c r="BG296" s="14">
        <v>2</v>
      </c>
      <c r="BH296" s="14">
        <v>162.6</v>
      </c>
      <c r="BI296" s="14">
        <v>29.87</v>
      </c>
      <c r="BJ296" s="14">
        <v>1</v>
      </c>
      <c r="BK296" s="14">
        <v>0</v>
      </c>
      <c r="BL296" s="14">
        <v>5</v>
      </c>
      <c r="BM296" s="14">
        <v>3</v>
      </c>
      <c r="BN296" s="14">
        <v>0</v>
      </c>
      <c r="BO296" s="14">
        <f>IF(BE296&gt;=85,1,0)</f>
        <v>0</v>
      </c>
      <c r="BP296" s="14">
        <f>IF(BF296=1,1,0)</f>
        <v>1</v>
      </c>
      <c r="BQ296" s="14">
        <v>0</v>
      </c>
      <c r="BR296" s="14">
        <v>0</v>
      </c>
      <c r="BS296" s="14">
        <v>0</v>
      </c>
      <c r="BT296" s="14">
        <v>1</v>
      </c>
      <c r="BU296" s="14">
        <v>0</v>
      </c>
      <c r="BV296" s="14">
        <f t="shared" si="150"/>
        <v>2</v>
      </c>
      <c r="BW296" s="14">
        <v>3</v>
      </c>
      <c r="BX296" s="14">
        <v>0</v>
      </c>
      <c r="BY296" s="14">
        <v>0</v>
      </c>
      <c r="BZ296" s="14">
        <v>0</v>
      </c>
      <c r="CA296" s="14">
        <v>0</v>
      </c>
      <c r="CB296" s="14">
        <v>0</v>
      </c>
      <c r="CC296" s="14">
        <v>0</v>
      </c>
      <c r="CD296" s="14">
        <v>0</v>
      </c>
      <c r="CE296" s="14">
        <v>0</v>
      </c>
      <c r="CF296" s="14">
        <f t="shared" si="151"/>
        <v>0</v>
      </c>
      <c r="CG296" s="14">
        <v>5</v>
      </c>
      <c r="CH296" s="14">
        <v>5</v>
      </c>
      <c r="CI296" s="14">
        <v>5</v>
      </c>
      <c r="CJ296" s="14">
        <v>5</v>
      </c>
      <c r="CK296" s="14">
        <f t="shared" si="152"/>
        <v>20</v>
      </c>
      <c r="CL296" s="14">
        <v>0</v>
      </c>
      <c r="CM296" s="14">
        <v>1</v>
      </c>
      <c r="CN296" s="14">
        <v>2</v>
      </c>
      <c r="CO296" s="14">
        <v>1</v>
      </c>
      <c r="CP296" s="14">
        <v>1</v>
      </c>
      <c r="CQ296" s="14">
        <v>1</v>
      </c>
      <c r="CR296" s="14">
        <v>2</v>
      </c>
      <c r="CS296" s="14">
        <v>1</v>
      </c>
      <c r="CT296" s="14">
        <v>70</v>
      </c>
      <c r="CU296" s="14">
        <v>1</v>
      </c>
      <c r="CV296" s="14">
        <v>1</v>
      </c>
      <c r="CW296" s="14">
        <v>1</v>
      </c>
      <c r="CX296" s="14">
        <v>1</v>
      </c>
      <c r="CY296" s="14">
        <v>1</v>
      </c>
      <c r="CZ296" s="14">
        <v>1</v>
      </c>
      <c r="DA296" s="14">
        <f t="shared" si="139"/>
        <v>6</v>
      </c>
      <c r="DB296" s="14">
        <v>1</v>
      </c>
      <c r="DC296" s="14">
        <v>1</v>
      </c>
      <c r="DD296" s="14">
        <v>1</v>
      </c>
      <c r="DE296" s="14">
        <v>1</v>
      </c>
      <c r="DF296" s="14">
        <v>1</v>
      </c>
      <c r="DG296" s="14">
        <v>1</v>
      </c>
      <c r="DH296" s="14">
        <f t="shared" si="153"/>
        <v>6</v>
      </c>
      <c r="DI296" s="14">
        <f t="shared" si="154"/>
        <v>0</v>
      </c>
      <c r="DJ296" s="14">
        <v>1</v>
      </c>
      <c r="DK296" s="14">
        <v>1</v>
      </c>
      <c r="DL296" s="14">
        <v>1</v>
      </c>
      <c r="DM296" s="14">
        <v>1</v>
      </c>
      <c r="DN296" s="14">
        <v>1</v>
      </c>
      <c r="DO296" s="14">
        <v>1</v>
      </c>
      <c r="DP296" s="14">
        <v>1</v>
      </c>
      <c r="DQ296" s="14">
        <v>1</v>
      </c>
      <c r="DR296" s="14">
        <f t="shared" si="155"/>
        <v>8</v>
      </c>
      <c r="DS296" s="14">
        <v>1</v>
      </c>
      <c r="DT296" s="14">
        <v>1</v>
      </c>
      <c r="DU296" s="14">
        <v>1</v>
      </c>
      <c r="DV296" s="14">
        <v>1</v>
      </c>
      <c r="DW296" s="14">
        <v>1</v>
      </c>
      <c r="DX296" s="14">
        <v>1</v>
      </c>
      <c r="DY296" s="14">
        <v>1</v>
      </c>
      <c r="DZ296" s="14">
        <v>1</v>
      </c>
      <c r="EA296" s="14">
        <f t="shared" si="156"/>
        <v>8</v>
      </c>
      <c r="EB296" s="14">
        <f t="shared" si="157"/>
        <v>0</v>
      </c>
      <c r="EC296" s="14">
        <v>0</v>
      </c>
      <c r="ED296" s="14">
        <v>0</v>
      </c>
      <c r="EE296" s="14">
        <f t="shared" si="158"/>
        <v>0</v>
      </c>
      <c r="EF296" s="14">
        <v>5</v>
      </c>
      <c r="EG296" s="14">
        <v>5</v>
      </c>
      <c r="EH296" s="14">
        <v>5</v>
      </c>
      <c r="EI296" s="14">
        <v>5</v>
      </c>
      <c r="EJ296" s="14">
        <f t="shared" si="159"/>
        <v>20</v>
      </c>
    </row>
    <row r="297" spans="1:250" s="14" customFormat="1">
      <c r="A297" s="14">
        <v>288</v>
      </c>
      <c r="B297" s="61">
        <v>2</v>
      </c>
      <c r="C297" s="60">
        <v>1</v>
      </c>
      <c r="D297" s="14">
        <v>1</v>
      </c>
      <c r="E297" s="14">
        <v>2</v>
      </c>
      <c r="F297" s="14" t="s">
        <v>2100</v>
      </c>
      <c r="K297" s="1" t="s">
        <v>5029</v>
      </c>
      <c r="L297" s="14">
        <v>1</v>
      </c>
      <c r="M297" s="14">
        <v>2</v>
      </c>
      <c r="N297" s="14">
        <v>5</v>
      </c>
      <c r="O297" s="14" t="s">
        <v>5030</v>
      </c>
      <c r="P297" s="14" t="s">
        <v>2954</v>
      </c>
      <c r="Q297" s="14" t="s">
        <v>5031</v>
      </c>
      <c r="R297" s="14" t="s">
        <v>5032</v>
      </c>
      <c r="S297" s="14" t="s">
        <v>2960</v>
      </c>
      <c r="AX297" s="14">
        <v>2</v>
      </c>
      <c r="AY297" s="14">
        <v>1</v>
      </c>
      <c r="AZ297" s="14">
        <v>1</v>
      </c>
      <c r="BA297" s="14">
        <v>2</v>
      </c>
      <c r="BC297" s="14">
        <v>40</v>
      </c>
      <c r="BD297" s="14">
        <v>1</v>
      </c>
      <c r="BE297" s="14">
        <v>2</v>
      </c>
      <c r="BF297" s="14">
        <v>1</v>
      </c>
      <c r="BG297" s="14">
        <v>4</v>
      </c>
      <c r="BI297" s="14">
        <v>30.11</v>
      </c>
      <c r="BJ297" s="14">
        <v>0</v>
      </c>
      <c r="BK297" s="14">
        <v>1</v>
      </c>
      <c r="BL297" s="14">
        <v>4</v>
      </c>
      <c r="BM297" s="14">
        <v>1</v>
      </c>
      <c r="BN297" s="14">
        <v>0</v>
      </c>
      <c r="BO297" s="14">
        <f>IF(BC297&gt;=85,1,0)</f>
        <v>0</v>
      </c>
      <c r="BP297" s="14">
        <f>IF(BD297=1,1,0)</f>
        <v>1</v>
      </c>
      <c r="BQ297" s="14">
        <v>0</v>
      </c>
      <c r="BR297" s="14">
        <v>0</v>
      </c>
      <c r="BS297" s="14">
        <v>0</v>
      </c>
      <c r="BT297" s="14">
        <v>1</v>
      </c>
      <c r="BU297" s="14">
        <v>0</v>
      </c>
      <c r="BV297" s="14">
        <f t="shared" si="150"/>
        <v>2</v>
      </c>
      <c r="BW297" s="14">
        <v>3</v>
      </c>
      <c r="BX297" s="14">
        <v>0</v>
      </c>
      <c r="BY297" s="14">
        <v>0</v>
      </c>
      <c r="BZ297" s="14">
        <v>0</v>
      </c>
      <c r="CA297" s="14">
        <v>0</v>
      </c>
      <c r="CB297" s="14">
        <v>0</v>
      </c>
      <c r="CC297" s="14">
        <v>0</v>
      </c>
      <c r="CD297" s="14">
        <v>0</v>
      </c>
      <c r="CE297" s="14">
        <v>0</v>
      </c>
      <c r="CF297" s="14">
        <f t="shared" si="151"/>
        <v>0</v>
      </c>
      <c r="CG297" s="14">
        <v>5</v>
      </c>
      <c r="CH297" s="14">
        <v>5</v>
      </c>
      <c r="CI297" s="14">
        <v>5</v>
      </c>
      <c r="CJ297" s="14">
        <v>5</v>
      </c>
      <c r="CK297" s="14">
        <f t="shared" si="152"/>
        <v>20</v>
      </c>
      <c r="CL297" s="14">
        <v>0</v>
      </c>
      <c r="CM297" s="14">
        <v>5</v>
      </c>
      <c r="CN297" s="14">
        <v>0</v>
      </c>
      <c r="CO297" s="14">
        <v>1</v>
      </c>
      <c r="CP297" s="14">
        <v>1</v>
      </c>
      <c r="CQ297" s="14">
        <v>1</v>
      </c>
      <c r="CR297" s="14">
        <v>1</v>
      </c>
      <c r="CS297" s="14">
        <v>1</v>
      </c>
      <c r="CT297" s="14">
        <v>70</v>
      </c>
      <c r="CU297" s="14">
        <v>1</v>
      </c>
      <c r="CV297" s="14">
        <v>1</v>
      </c>
      <c r="CW297" s="14">
        <v>1</v>
      </c>
      <c r="CX297" s="14">
        <v>1</v>
      </c>
      <c r="CY297" s="14">
        <v>1</v>
      </c>
      <c r="CZ297" s="14">
        <v>1</v>
      </c>
      <c r="DA297" s="14">
        <f t="shared" si="139"/>
        <v>6</v>
      </c>
      <c r="DB297" s="14">
        <v>1</v>
      </c>
      <c r="DC297" s="14">
        <v>1</v>
      </c>
      <c r="DD297" s="14">
        <v>1</v>
      </c>
      <c r="DE297" s="14">
        <v>1</v>
      </c>
      <c r="DF297" s="14">
        <v>1</v>
      </c>
      <c r="DG297" s="14">
        <v>1</v>
      </c>
      <c r="DH297" s="14">
        <f t="shared" si="153"/>
        <v>6</v>
      </c>
      <c r="DI297" s="14">
        <f t="shared" si="154"/>
        <v>0</v>
      </c>
      <c r="DJ297" s="14">
        <v>1</v>
      </c>
      <c r="DK297" s="14">
        <v>1</v>
      </c>
      <c r="DL297" s="14">
        <v>1</v>
      </c>
      <c r="DM297" s="14">
        <v>1</v>
      </c>
      <c r="DN297" s="14">
        <v>1</v>
      </c>
      <c r="DO297" s="14">
        <v>1</v>
      </c>
      <c r="DP297" s="14">
        <v>1</v>
      </c>
      <c r="DQ297" s="14">
        <v>1</v>
      </c>
      <c r="DR297" s="14">
        <f t="shared" si="155"/>
        <v>8</v>
      </c>
      <c r="DS297" s="14">
        <v>1</v>
      </c>
      <c r="DT297" s="14">
        <v>1</v>
      </c>
      <c r="DU297" s="14">
        <v>1</v>
      </c>
      <c r="DV297" s="14">
        <v>1</v>
      </c>
      <c r="DW297" s="14">
        <v>1</v>
      </c>
      <c r="DX297" s="14">
        <v>1</v>
      </c>
      <c r="DY297" s="14">
        <v>1</v>
      </c>
      <c r="DZ297" s="14">
        <v>1</v>
      </c>
      <c r="EA297" s="14">
        <f t="shared" si="156"/>
        <v>8</v>
      </c>
      <c r="EB297" s="14">
        <f t="shared" si="157"/>
        <v>0</v>
      </c>
      <c r="EC297" s="14">
        <v>0</v>
      </c>
      <c r="ED297" s="14">
        <v>0</v>
      </c>
      <c r="EE297" s="14">
        <f t="shared" si="158"/>
        <v>0</v>
      </c>
      <c r="EF297" s="14">
        <v>5</v>
      </c>
      <c r="EG297" s="14">
        <v>5</v>
      </c>
      <c r="EH297" s="14">
        <v>5</v>
      </c>
      <c r="EI297" s="14">
        <v>5</v>
      </c>
      <c r="EJ297" s="14">
        <f t="shared" si="159"/>
        <v>20</v>
      </c>
    </row>
    <row r="298" spans="1:250" s="14" customFormat="1">
      <c r="A298" s="14">
        <v>289</v>
      </c>
      <c r="B298" s="64">
        <v>2</v>
      </c>
      <c r="C298" s="3">
        <v>1</v>
      </c>
      <c r="D298" s="1">
        <v>1</v>
      </c>
      <c r="E298" s="1">
        <v>1</v>
      </c>
      <c r="F298" s="1" t="s">
        <v>1928</v>
      </c>
      <c r="G298" s="1" t="s">
        <v>1941</v>
      </c>
      <c r="H298" s="1"/>
      <c r="I298" s="1"/>
      <c r="J298" s="1"/>
      <c r="K298" s="1" t="s">
        <v>5798</v>
      </c>
      <c r="L298" s="1">
        <v>2</v>
      </c>
      <c r="M298" s="1">
        <v>8</v>
      </c>
      <c r="N298" s="1">
        <v>16</v>
      </c>
      <c r="O298" s="1" t="s">
        <v>5799</v>
      </c>
      <c r="P298" s="1" t="s">
        <v>2335</v>
      </c>
      <c r="Q298" s="1" t="s">
        <v>2498</v>
      </c>
      <c r="R298" s="1" t="s">
        <v>3072</v>
      </c>
      <c r="S298" s="1" t="s">
        <v>5800</v>
      </c>
      <c r="T298" s="1" t="s">
        <v>5801</v>
      </c>
      <c r="U298" s="1" t="s">
        <v>2469</v>
      </c>
      <c r="V298" s="1" t="s">
        <v>5802</v>
      </c>
      <c r="W298" s="1" t="s">
        <v>5803</v>
      </c>
      <c r="X298" s="1" t="s">
        <v>5804</v>
      </c>
      <c r="Y298" s="1" t="s">
        <v>5805</v>
      </c>
      <c r="Z298" s="1" t="s">
        <v>2611</v>
      </c>
      <c r="AA298" s="1" t="s">
        <v>5806</v>
      </c>
      <c r="AB298" s="1" t="s">
        <v>2357</v>
      </c>
      <c r="AC298" s="1" t="s">
        <v>5807</v>
      </c>
      <c r="AD298" s="1" t="s">
        <v>5328</v>
      </c>
      <c r="AE298" s="1"/>
      <c r="AF298" s="1"/>
      <c r="AG298" s="1"/>
      <c r="AH298" s="1"/>
      <c r="AI298" s="1"/>
      <c r="AJ298" s="1"/>
      <c r="AK298" s="1"/>
      <c r="AL298" s="1"/>
      <c r="AM298" s="1"/>
      <c r="AN298" s="1"/>
      <c r="AO298" s="1"/>
      <c r="AP298" s="1"/>
      <c r="AQ298" s="1"/>
      <c r="AR298" s="1"/>
      <c r="AS298" s="1"/>
      <c r="AT298" s="1"/>
      <c r="AU298" s="1"/>
      <c r="AV298" s="1"/>
      <c r="AW298" s="1"/>
      <c r="AX298" s="1">
        <v>2</v>
      </c>
      <c r="AY298" s="1">
        <v>0</v>
      </c>
      <c r="AZ298" s="1">
        <v>2</v>
      </c>
      <c r="BA298" s="1">
        <v>5</v>
      </c>
      <c r="BB298" s="1"/>
      <c r="BC298" s="1">
        <v>98</v>
      </c>
      <c r="BD298" s="1">
        <v>0</v>
      </c>
      <c r="BE298" s="1">
        <v>1</v>
      </c>
      <c r="BF298" s="1">
        <v>1</v>
      </c>
      <c r="BG298" s="1">
        <v>2</v>
      </c>
      <c r="BH298" s="1">
        <v>147.30000000000001</v>
      </c>
      <c r="BI298" s="1">
        <v>24.04</v>
      </c>
      <c r="BJ298" s="1">
        <v>1</v>
      </c>
      <c r="BK298" s="1">
        <v>2</v>
      </c>
      <c r="BL298" s="1">
        <v>3</v>
      </c>
      <c r="BM298" s="1">
        <v>3</v>
      </c>
      <c r="BN298" s="1">
        <v>1</v>
      </c>
      <c r="BO298" s="1">
        <f>IF(AZ298&gt;=85,1,0)</f>
        <v>0</v>
      </c>
      <c r="BP298" s="1">
        <f>IF(BA298=1,1,0)</f>
        <v>0</v>
      </c>
      <c r="BQ298" s="1">
        <v>1</v>
      </c>
      <c r="BR298" s="1">
        <v>0</v>
      </c>
      <c r="BS298" s="1">
        <v>0</v>
      </c>
      <c r="BT298" s="1">
        <v>1</v>
      </c>
      <c r="BU298" s="1">
        <v>1</v>
      </c>
      <c r="BV298" s="14">
        <f t="shared" si="150"/>
        <v>3</v>
      </c>
      <c r="BW298" s="1">
        <v>3</v>
      </c>
      <c r="BX298" s="1">
        <v>0</v>
      </c>
      <c r="BY298" s="1">
        <v>0</v>
      </c>
      <c r="BZ298" s="1">
        <v>0</v>
      </c>
      <c r="CA298" s="1">
        <v>0</v>
      </c>
      <c r="CB298" s="1">
        <v>0</v>
      </c>
      <c r="CC298" s="1">
        <v>0</v>
      </c>
      <c r="CD298" s="1">
        <v>0</v>
      </c>
      <c r="CE298" s="1">
        <v>0</v>
      </c>
      <c r="CF298" s="1">
        <f t="shared" si="151"/>
        <v>0</v>
      </c>
      <c r="CG298" s="1">
        <v>4</v>
      </c>
      <c r="CH298" s="1">
        <v>5</v>
      </c>
      <c r="CI298" s="1">
        <v>5</v>
      </c>
      <c r="CJ298" s="1">
        <v>5</v>
      </c>
      <c r="CK298" s="1">
        <f t="shared" si="152"/>
        <v>19</v>
      </c>
      <c r="CL298" s="1">
        <v>0</v>
      </c>
      <c r="CM298" s="1">
        <v>4</v>
      </c>
      <c r="CN298" s="1">
        <v>0</v>
      </c>
      <c r="CO298" s="1">
        <v>3</v>
      </c>
      <c r="CP298" s="1">
        <v>1</v>
      </c>
      <c r="CQ298" s="1">
        <v>2</v>
      </c>
      <c r="CR298" s="1">
        <v>3</v>
      </c>
      <c r="CS298" s="1">
        <v>1</v>
      </c>
      <c r="CT298" s="1">
        <v>75</v>
      </c>
      <c r="CU298" s="1">
        <v>1</v>
      </c>
      <c r="CV298" s="1">
        <v>1</v>
      </c>
      <c r="CW298" s="1">
        <v>1</v>
      </c>
      <c r="CX298" s="1">
        <v>1</v>
      </c>
      <c r="CY298" s="1">
        <v>1</v>
      </c>
      <c r="CZ298" s="1">
        <v>1</v>
      </c>
      <c r="DA298" s="1">
        <f t="shared" si="139"/>
        <v>6</v>
      </c>
      <c r="DB298" s="1">
        <v>1</v>
      </c>
      <c r="DC298" s="1">
        <v>1</v>
      </c>
      <c r="DD298" s="1">
        <v>1</v>
      </c>
      <c r="DE298" s="1">
        <v>1</v>
      </c>
      <c r="DF298" s="1">
        <v>1</v>
      </c>
      <c r="DG298" s="1">
        <v>1</v>
      </c>
      <c r="DH298" s="1">
        <f t="shared" si="153"/>
        <v>6</v>
      </c>
      <c r="DI298" s="14">
        <f t="shared" si="154"/>
        <v>0</v>
      </c>
      <c r="DJ298" s="1">
        <v>1</v>
      </c>
      <c r="DK298" s="1">
        <v>0</v>
      </c>
      <c r="DL298" s="1">
        <v>0</v>
      </c>
      <c r="DM298" s="1">
        <v>1</v>
      </c>
      <c r="DN298" s="1">
        <v>1</v>
      </c>
      <c r="DO298" s="1">
        <v>0</v>
      </c>
      <c r="DP298" s="1">
        <v>1</v>
      </c>
      <c r="DQ298" s="1">
        <v>1</v>
      </c>
      <c r="DR298" s="1">
        <f t="shared" si="155"/>
        <v>5</v>
      </c>
      <c r="DS298" s="1">
        <v>1</v>
      </c>
      <c r="DT298" s="1">
        <v>0</v>
      </c>
      <c r="DU298" s="1">
        <v>0</v>
      </c>
      <c r="DV298" s="1">
        <v>1</v>
      </c>
      <c r="DW298" s="1">
        <v>1</v>
      </c>
      <c r="DX298" s="1">
        <v>0</v>
      </c>
      <c r="DY298" s="1">
        <v>1</v>
      </c>
      <c r="DZ298" s="1">
        <v>1</v>
      </c>
      <c r="EA298" s="1">
        <f t="shared" si="156"/>
        <v>5</v>
      </c>
      <c r="EB298" s="14">
        <f t="shared" si="157"/>
        <v>0</v>
      </c>
      <c r="EC298" s="1">
        <v>0</v>
      </c>
      <c r="ED298" s="1">
        <v>0</v>
      </c>
      <c r="EE298" s="1">
        <f t="shared" si="158"/>
        <v>0</v>
      </c>
      <c r="EF298" s="1">
        <v>5</v>
      </c>
      <c r="EG298" s="1">
        <v>5</v>
      </c>
      <c r="EH298" s="1">
        <v>5</v>
      </c>
      <c r="EI298" s="1">
        <v>5</v>
      </c>
      <c r="EJ298" s="1">
        <f t="shared" si="159"/>
        <v>20</v>
      </c>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row>
    <row r="299" spans="1:250" s="14" customFormat="1">
      <c r="A299" s="14">
        <v>290</v>
      </c>
      <c r="B299" s="64">
        <v>1</v>
      </c>
      <c r="C299" s="3">
        <v>1</v>
      </c>
      <c r="D299" s="1">
        <v>3</v>
      </c>
      <c r="E299" s="1">
        <v>1</v>
      </c>
      <c r="F299" s="1" t="s">
        <v>1955</v>
      </c>
      <c r="G299" s="1" t="s">
        <v>4402</v>
      </c>
      <c r="H299" s="1" t="s">
        <v>1928</v>
      </c>
      <c r="I299" s="1" t="s">
        <v>1941</v>
      </c>
      <c r="J299" s="1" t="s">
        <v>2100</v>
      </c>
      <c r="K299" s="1" t="s">
        <v>5686</v>
      </c>
      <c r="L299" s="1">
        <v>5</v>
      </c>
      <c r="M299" s="1">
        <v>11</v>
      </c>
      <c r="N299" s="1">
        <v>9</v>
      </c>
      <c r="O299" s="1" t="s">
        <v>5361</v>
      </c>
      <c r="P299" s="1" t="s">
        <v>2335</v>
      </c>
      <c r="Q299" s="1" t="s">
        <v>2469</v>
      </c>
      <c r="R299" s="1" t="s">
        <v>4293</v>
      </c>
      <c r="S299" s="1" t="s">
        <v>5687</v>
      </c>
      <c r="T299" s="1" t="s">
        <v>2757</v>
      </c>
      <c r="U299" s="1" t="s">
        <v>2614</v>
      </c>
      <c r="V299" s="1" t="s">
        <v>5688</v>
      </c>
      <c r="W299" s="1" t="s">
        <v>5259</v>
      </c>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v>2</v>
      </c>
      <c r="AY299" s="1">
        <v>0</v>
      </c>
      <c r="AZ299" s="1">
        <v>1</v>
      </c>
      <c r="BA299" s="1">
        <v>7</v>
      </c>
      <c r="BB299" s="1"/>
      <c r="BC299" s="1">
        <v>86</v>
      </c>
      <c r="BD299" s="1">
        <v>1</v>
      </c>
      <c r="BE299" s="1">
        <v>1</v>
      </c>
      <c r="BF299" s="1">
        <v>1</v>
      </c>
      <c r="BG299" s="1">
        <v>2</v>
      </c>
      <c r="BH299" s="1">
        <v>180.3</v>
      </c>
      <c r="BI299" s="1">
        <v>17.71</v>
      </c>
      <c r="BJ299" s="1">
        <v>3</v>
      </c>
      <c r="BK299" s="1">
        <v>0</v>
      </c>
      <c r="BL299" s="1"/>
      <c r="BM299" s="1">
        <v>1</v>
      </c>
      <c r="BN299" s="1">
        <v>0</v>
      </c>
      <c r="BO299" s="1">
        <f>IF(AZ299&gt;=85,1,0)</f>
        <v>0</v>
      </c>
      <c r="BP299" s="1">
        <f>IF(BA299=1,1,0)</f>
        <v>0</v>
      </c>
      <c r="BQ299" s="1">
        <v>1</v>
      </c>
      <c r="BR299" s="1">
        <v>1</v>
      </c>
      <c r="BS299" s="1">
        <v>0</v>
      </c>
      <c r="BT299" s="1">
        <v>1</v>
      </c>
      <c r="BU299" s="1">
        <v>1</v>
      </c>
      <c r="BV299" s="14">
        <f t="shared" si="150"/>
        <v>4</v>
      </c>
      <c r="BW299" s="1">
        <v>4</v>
      </c>
      <c r="BX299" s="1">
        <v>0</v>
      </c>
      <c r="BY299" s="1">
        <v>0</v>
      </c>
      <c r="BZ299" s="1">
        <v>0</v>
      </c>
      <c r="CA299" s="1">
        <v>1</v>
      </c>
      <c r="CB299" s="1">
        <v>1</v>
      </c>
      <c r="CC299" s="1">
        <v>0</v>
      </c>
      <c r="CD299" s="1">
        <v>1</v>
      </c>
      <c r="CE299" s="1">
        <v>1</v>
      </c>
      <c r="CF299" s="1">
        <f t="shared" si="151"/>
        <v>4</v>
      </c>
      <c r="CG299" s="1"/>
      <c r="CH299" s="1"/>
      <c r="CI299" s="1"/>
      <c r="CJ299" s="1"/>
      <c r="CK299" s="1"/>
      <c r="CL299" s="1">
        <v>0</v>
      </c>
      <c r="CM299" s="1">
        <v>1</v>
      </c>
      <c r="CN299" s="1">
        <v>2</v>
      </c>
      <c r="CO299" s="1">
        <v>3</v>
      </c>
      <c r="CP299" s="1">
        <v>2</v>
      </c>
      <c r="CQ299" s="1">
        <v>3</v>
      </c>
      <c r="CR299" s="1">
        <v>3</v>
      </c>
      <c r="CS299" s="1">
        <v>2</v>
      </c>
      <c r="CT299" s="1">
        <v>20</v>
      </c>
      <c r="CU299" s="1">
        <v>1</v>
      </c>
      <c r="CV299" s="1">
        <v>1</v>
      </c>
      <c r="CW299" s="1">
        <v>1</v>
      </c>
      <c r="CX299" s="1">
        <v>1</v>
      </c>
      <c r="CY299" s="1">
        <v>1</v>
      </c>
      <c r="CZ299" s="1">
        <v>1</v>
      </c>
      <c r="DA299" s="1">
        <f t="shared" si="139"/>
        <v>6</v>
      </c>
      <c r="DB299" s="1">
        <v>1</v>
      </c>
      <c r="DC299" s="1">
        <v>1</v>
      </c>
      <c r="DD299" s="1">
        <v>1</v>
      </c>
      <c r="DE299" s="1">
        <v>1</v>
      </c>
      <c r="DF299" s="1">
        <v>1</v>
      </c>
      <c r="DG299" s="1">
        <v>1</v>
      </c>
      <c r="DH299" s="1">
        <f t="shared" si="153"/>
        <v>6</v>
      </c>
      <c r="DI299" s="14">
        <f t="shared" si="154"/>
        <v>0</v>
      </c>
      <c r="DJ299" s="1">
        <v>1</v>
      </c>
      <c r="DK299" s="1">
        <v>1</v>
      </c>
      <c r="DL299" s="1">
        <v>1</v>
      </c>
      <c r="DM299" s="1">
        <v>1</v>
      </c>
      <c r="DN299" s="1">
        <v>1</v>
      </c>
      <c r="DO299" s="1">
        <v>1</v>
      </c>
      <c r="DP299" s="1">
        <v>1</v>
      </c>
      <c r="DQ299" s="1">
        <v>1</v>
      </c>
      <c r="DR299" s="1">
        <f t="shared" si="155"/>
        <v>8</v>
      </c>
      <c r="DS299" s="1">
        <v>1</v>
      </c>
      <c r="DT299" s="1">
        <v>1</v>
      </c>
      <c r="DU299" s="1">
        <v>1</v>
      </c>
      <c r="DV299" s="1">
        <v>0</v>
      </c>
      <c r="DW299" s="1">
        <v>0</v>
      </c>
      <c r="DX299" s="1">
        <v>1</v>
      </c>
      <c r="DY299" s="1">
        <v>1</v>
      </c>
      <c r="DZ299" s="1">
        <v>1</v>
      </c>
      <c r="EA299" s="1">
        <f t="shared" si="156"/>
        <v>6</v>
      </c>
      <c r="EB299" s="14">
        <f t="shared" si="157"/>
        <v>-2</v>
      </c>
      <c r="EC299" s="1">
        <v>1</v>
      </c>
      <c r="ED299" s="1">
        <v>1</v>
      </c>
      <c r="EE299" s="1">
        <f t="shared" si="158"/>
        <v>2</v>
      </c>
      <c r="EF299" s="1">
        <v>4</v>
      </c>
      <c r="EG299" s="1">
        <v>4</v>
      </c>
      <c r="EH299" s="1">
        <v>4</v>
      </c>
      <c r="EI299" s="1">
        <v>4</v>
      </c>
      <c r="EJ299" s="1">
        <f t="shared" si="159"/>
        <v>16</v>
      </c>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row>
    <row r="300" spans="1:250" s="14" customFormat="1">
      <c r="A300" s="14">
        <v>291</v>
      </c>
      <c r="B300" s="61">
        <v>2</v>
      </c>
      <c r="C300" s="60">
        <v>1</v>
      </c>
      <c r="D300" s="14">
        <v>1</v>
      </c>
      <c r="E300" s="14">
        <v>1</v>
      </c>
      <c r="F300" s="14" t="s">
        <v>1941</v>
      </c>
      <c r="G300" s="14" t="s">
        <v>2063</v>
      </c>
      <c r="H300" s="14" t="s">
        <v>2100</v>
      </c>
      <c r="I300" s="14" t="s">
        <v>1928</v>
      </c>
      <c r="J300" s="14" t="s">
        <v>2048</v>
      </c>
      <c r="K300" s="14" t="s">
        <v>3550</v>
      </c>
      <c r="L300" s="14">
        <v>5</v>
      </c>
      <c r="M300" s="14">
        <v>8</v>
      </c>
      <c r="N300" s="14">
        <v>22</v>
      </c>
      <c r="O300" s="14" t="s">
        <v>3551</v>
      </c>
      <c r="P300" s="14" t="s">
        <v>2469</v>
      </c>
      <c r="Q300" s="14" t="s">
        <v>3552</v>
      </c>
      <c r="R300" s="14" t="s">
        <v>2457</v>
      </c>
      <c r="S300" s="14" t="s">
        <v>2335</v>
      </c>
      <c r="T300" s="14" t="s">
        <v>2972</v>
      </c>
      <c r="U300" s="14" t="s">
        <v>2855</v>
      </c>
      <c r="V300" s="14" t="s">
        <v>3553</v>
      </c>
      <c r="W300" s="14" t="s">
        <v>2444</v>
      </c>
      <c r="X300" s="14" t="s">
        <v>3554</v>
      </c>
      <c r="Y300" s="14" t="s">
        <v>3555</v>
      </c>
      <c r="Z300" s="14" t="s">
        <v>3556</v>
      </c>
      <c r="AA300" s="14" t="s">
        <v>3557</v>
      </c>
      <c r="AB300" s="14" t="s">
        <v>3558</v>
      </c>
      <c r="AC300" s="14" t="s">
        <v>3559</v>
      </c>
      <c r="AD300" s="14" t="s">
        <v>2632</v>
      </c>
      <c r="AE300" s="14" t="s">
        <v>3560</v>
      </c>
      <c r="AF300" s="14" t="s">
        <v>2357</v>
      </c>
      <c r="AG300" s="14" t="s">
        <v>3561</v>
      </c>
      <c r="AH300" s="14" t="s">
        <v>3562</v>
      </c>
      <c r="AI300" s="14" t="s">
        <v>3563</v>
      </c>
      <c r="AJ300" s="14" t="s">
        <v>2570</v>
      </c>
      <c r="AX300" s="14">
        <v>2</v>
      </c>
      <c r="AY300" s="14">
        <v>0</v>
      </c>
      <c r="AZ300" s="14">
        <v>2</v>
      </c>
      <c r="BA300" s="14">
        <v>6</v>
      </c>
      <c r="BC300" s="14">
        <v>88</v>
      </c>
      <c r="BD300" s="14">
        <v>1</v>
      </c>
      <c r="BE300" s="14">
        <v>1</v>
      </c>
      <c r="BF300" s="14">
        <v>4</v>
      </c>
      <c r="BG300" s="14">
        <v>2</v>
      </c>
      <c r="BI300" s="14">
        <v>27.86</v>
      </c>
      <c r="BJ300" s="14">
        <v>1</v>
      </c>
      <c r="BK300" s="14">
        <v>0</v>
      </c>
      <c r="BL300" s="14">
        <v>3</v>
      </c>
      <c r="BM300" s="14">
        <v>3</v>
      </c>
      <c r="BN300" s="14">
        <v>1</v>
      </c>
      <c r="BO300" s="14">
        <f>IF(BC300&gt;=85,1,0)</f>
        <v>1</v>
      </c>
      <c r="BP300" s="14">
        <f>IF(BD300=1,1,0)</f>
        <v>1</v>
      </c>
      <c r="BQ300" s="14">
        <v>1</v>
      </c>
      <c r="BR300" s="14">
        <v>1</v>
      </c>
      <c r="BS300" s="14">
        <v>1</v>
      </c>
      <c r="BT300" s="14">
        <v>1</v>
      </c>
      <c r="BU300" s="14">
        <v>0</v>
      </c>
      <c r="BV300" s="14">
        <f t="shared" si="150"/>
        <v>6</v>
      </c>
      <c r="BW300" s="14">
        <v>3</v>
      </c>
      <c r="BX300" s="14">
        <v>0</v>
      </c>
      <c r="BY300" s="14">
        <v>0</v>
      </c>
      <c r="BZ300" s="14">
        <v>0</v>
      </c>
      <c r="CA300" s="14">
        <v>0</v>
      </c>
      <c r="CB300" s="14">
        <v>0</v>
      </c>
      <c r="CC300" s="14">
        <v>0</v>
      </c>
      <c r="CD300" s="14">
        <v>0</v>
      </c>
      <c r="CE300" s="14">
        <v>0</v>
      </c>
      <c r="CF300" s="14">
        <f t="shared" si="151"/>
        <v>0</v>
      </c>
      <c r="CG300" s="14">
        <v>5</v>
      </c>
      <c r="CH300" s="14">
        <v>5</v>
      </c>
      <c r="CI300" s="14">
        <v>5</v>
      </c>
      <c r="CJ300" s="14">
        <v>5</v>
      </c>
      <c r="CK300" s="14">
        <f t="shared" ref="CK300:CK314" si="160">SUM(CG300:CJ300)</f>
        <v>20</v>
      </c>
      <c r="CL300" s="14">
        <v>1</v>
      </c>
      <c r="CM300" s="14">
        <v>2</v>
      </c>
      <c r="CN300" s="14">
        <v>2</v>
      </c>
      <c r="CO300" s="14">
        <v>4</v>
      </c>
      <c r="CP300" s="14">
        <v>3</v>
      </c>
      <c r="CQ300" s="14">
        <v>5</v>
      </c>
      <c r="CR300" s="14">
        <v>3</v>
      </c>
      <c r="CS300" s="14">
        <v>1</v>
      </c>
      <c r="CT300" s="14">
        <v>70</v>
      </c>
      <c r="CU300" s="14">
        <v>0</v>
      </c>
      <c r="CV300" s="14">
        <v>0</v>
      </c>
      <c r="CW300" s="14">
        <v>0</v>
      </c>
      <c r="CX300" s="14">
        <v>0</v>
      </c>
      <c r="CY300" s="14">
        <v>1</v>
      </c>
      <c r="CZ300" s="14">
        <v>1</v>
      </c>
      <c r="DA300" s="14">
        <f t="shared" si="139"/>
        <v>2</v>
      </c>
      <c r="DB300" s="14">
        <v>0</v>
      </c>
      <c r="DC300" s="14">
        <v>0</v>
      </c>
      <c r="DD300" s="14">
        <v>0</v>
      </c>
      <c r="DE300" s="14">
        <v>0</v>
      </c>
      <c r="DF300" s="14">
        <v>1</v>
      </c>
      <c r="DG300" s="14">
        <v>1</v>
      </c>
      <c r="DH300" s="14">
        <f t="shared" si="153"/>
        <v>2</v>
      </c>
      <c r="DI300" s="14">
        <f t="shared" si="154"/>
        <v>0</v>
      </c>
      <c r="DJ300" s="14">
        <v>1</v>
      </c>
      <c r="DK300" s="14">
        <v>0</v>
      </c>
      <c r="DL300" s="14">
        <v>0</v>
      </c>
      <c r="DM300" s="14">
        <v>0</v>
      </c>
      <c r="DN300" s="14">
        <v>0</v>
      </c>
      <c r="DO300" s="14">
        <v>0</v>
      </c>
      <c r="DP300" s="14">
        <v>0</v>
      </c>
      <c r="DQ300" s="14">
        <v>1</v>
      </c>
      <c r="DR300" s="14">
        <f t="shared" si="155"/>
        <v>2</v>
      </c>
      <c r="DS300" s="14">
        <v>1</v>
      </c>
      <c r="DT300" s="14">
        <v>0</v>
      </c>
      <c r="DU300" s="14">
        <v>0</v>
      </c>
      <c r="DV300" s="14">
        <v>0</v>
      </c>
      <c r="DW300" s="14">
        <v>0</v>
      </c>
      <c r="DX300" s="14">
        <v>0</v>
      </c>
      <c r="DY300" s="14">
        <v>0</v>
      </c>
      <c r="DZ300" s="14">
        <v>1</v>
      </c>
      <c r="EA300" s="14">
        <f t="shared" si="156"/>
        <v>2</v>
      </c>
      <c r="EB300" s="14">
        <f t="shared" si="157"/>
        <v>0</v>
      </c>
      <c r="EC300" s="14">
        <v>0</v>
      </c>
      <c r="ED300" s="14">
        <v>0</v>
      </c>
      <c r="EE300" s="14">
        <f t="shared" si="158"/>
        <v>0</v>
      </c>
      <c r="EF300" s="14">
        <v>5</v>
      </c>
      <c r="EG300" s="14">
        <v>5</v>
      </c>
      <c r="EH300" s="14">
        <v>5</v>
      </c>
      <c r="EI300" s="14">
        <v>5</v>
      </c>
      <c r="EJ300" s="14">
        <f t="shared" si="159"/>
        <v>20</v>
      </c>
    </row>
    <row r="301" spans="1:250" s="14" customFormat="1">
      <c r="A301" s="14">
        <v>292</v>
      </c>
      <c r="B301" s="14">
        <v>1</v>
      </c>
      <c r="C301" s="60">
        <v>1</v>
      </c>
      <c r="D301" s="14">
        <v>1</v>
      </c>
      <c r="E301" s="14">
        <v>2</v>
      </c>
      <c r="F301" s="14" t="s">
        <v>1928</v>
      </c>
      <c r="G301" s="14" t="s">
        <v>3275</v>
      </c>
      <c r="H301" s="14" t="s">
        <v>1990</v>
      </c>
      <c r="I301" s="14" t="s">
        <v>1977</v>
      </c>
      <c r="K301" s="1" t="s">
        <v>3276</v>
      </c>
      <c r="L301" s="14">
        <v>4</v>
      </c>
      <c r="M301" s="14">
        <v>9</v>
      </c>
      <c r="N301" s="14">
        <v>5</v>
      </c>
      <c r="O301" s="14" t="s">
        <v>3264</v>
      </c>
      <c r="P301" s="14" t="s">
        <v>2691</v>
      </c>
      <c r="Q301" s="14" t="s">
        <v>2515</v>
      </c>
      <c r="R301" s="14" t="s">
        <v>3277</v>
      </c>
      <c r="S301" s="14" t="s">
        <v>3278</v>
      </c>
      <c r="AX301" s="14">
        <v>1</v>
      </c>
      <c r="AY301" s="14">
        <v>0</v>
      </c>
      <c r="AZ301" s="14">
        <v>2</v>
      </c>
      <c r="BA301" s="14">
        <v>7</v>
      </c>
      <c r="BC301" s="14">
        <v>76</v>
      </c>
      <c r="BD301" s="14">
        <v>0</v>
      </c>
      <c r="BE301" s="14">
        <v>3</v>
      </c>
      <c r="BF301" s="14">
        <v>2</v>
      </c>
      <c r="BG301" s="14">
        <v>2</v>
      </c>
      <c r="BH301" s="14">
        <v>142.19999999999999</v>
      </c>
      <c r="BI301" s="14">
        <v>30.27</v>
      </c>
      <c r="BJ301" s="14">
        <v>0</v>
      </c>
      <c r="BK301" s="14">
        <v>0</v>
      </c>
      <c r="BL301" s="14">
        <v>1</v>
      </c>
      <c r="BM301" s="14">
        <v>3</v>
      </c>
      <c r="BN301" s="14">
        <v>1</v>
      </c>
      <c r="BO301" s="14">
        <f>IF(BC301&gt;=85,1,0)</f>
        <v>0</v>
      </c>
      <c r="BP301" s="14">
        <f>IF(BD301=1,1,0)</f>
        <v>0</v>
      </c>
      <c r="BQ301" s="14">
        <v>1</v>
      </c>
      <c r="BR301" s="14">
        <v>1</v>
      </c>
      <c r="BS301" s="14">
        <v>1</v>
      </c>
      <c r="BT301" s="14">
        <v>1</v>
      </c>
      <c r="BU301" s="14">
        <v>1</v>
      </c>
      <c r="BV301" s="14">
        <f t="shared" si="150"/>
        <v>5</v>
      </c>
      <c r="BW301" s="14">
        <v>4</v>
      </c>
      <c r="BX301" s="14">
        <v>1</v>
      </c>
      <c r="BY301" s="14">
        <v>0</v>
      </c>
      <c r="BZ301" s="14">
        <v>0</v>
      </c>
      <c r="CA301" s="14">
        <v>1</v>
      </c>
      <c r="CB301" s="14">
        <v>1</v>
      </c>
      <c r="CC301" s="14">
        <v>1</v>
      </c>
      <c r="CD301" s="14">
        <v>1</v>
      </c>
      <c r="CE301" s="14">
        <v>1</v>
      </c>
      <c r="CF301" s="14">
        <f t="shared" si="151"/>
        <v>6</v>
      </c>
      <c r="CG301" s="14">
        <v>1</v>
      </c>
      <c r="CH301" s="14">
        <v>1</v>
      </c>
      <c r="CI301" s="14">
        <v>1</v>
      </c>
      <c r="CJ301" s="14">
        <v>1</v>
      </c>
      <c r="CK301" s="14">
        <f t="shared" si="160"/>
        <v>4</v>
      </c>
      <c r="CL301" s="14">
        <v>0</v>
      </c>
      <c r="CM301" s="14">
        <v>4</v>
      </c>
      <c r="CN301" s="14">
        <v>0</v>
      </c>
      <c r="CO301" s="14">
        <v>5</v>
      </c>
      <c r="CP301" s="14">
        <v>5</v>
      </c>
      <c r="CQ301" s="14">
        <v>5</v>
      </c>
      <c r="CR301" s="14">
        <v>3</v>
      </c>
      <c r="CS301" s="14">
        <v>3</v>
      </c>
      <c r="CT301" s="14">
        <v>20</v>
      </c>
      <c r="CU301" s="14">
        <v>0</v>
      </c>
      <c r="CV301" s="14">
        <v>0</v>
      </c>
      <c r="CW301" s="14">
        <v>0</v>
      </c>
      <c r="CX301" s="14">
        <v>0</v>
      </c>
      <c r="CY301" s="14">
        <v>0</v>
      </c>
      <c r="CZ301" s="14">
        <v>0</v>
      </c>
      <c r="DA301" s="14">
        <f t="shared" si="139"/>
        <v>0</v>
      </c>
      <c r="DB301" s="14">
        <v>0</v>
      </c>
      <c r="DC301" s="14">
        <v>0</v>
      </c>
      <c r="DD301" s="14">
        <v>0</v>
      </c>
      <c r="DE301" s="14">
        <v>0</v>
      </c>
      <c r="DF301" s="14">
        <v>0</v>
      </c>
      <c r="DG301" s="14">
        <v>0</v>
      </c>
      <c r="DH301" s="14">
        <f t="shared" si="153"/>
        <v>0</v>
      </c>
      <c r="DI301" s="14">
        <f t="shared" si="154"/>
        <v>0</v>
      </c>
      <c r="DJ301" s="14">
        <v>0</v>
      </c>
      <c r="DK301" s="14">
        <v>0</v>
      </c>
      <c r="DL301" s="14">
        <v>0</v>
      </c>
      <c r="DM301" s="14">
        <v>0</v>
      </c>
      <c r="DN301" s="14">
        <v>0</v>
      </c>
      <c r="DO301" s="14">
        <v>0</v>
      </c>
      <c r="DP301" s="14">
        <v>0</v>
      </c>
      <c r="DQ301" s="14">
        <v>0</v>
      </c>
      <c r="DR301" s="14">
        <f t="shared" si="155"/>
        <v>0</v>
      </c>
      <c r="DS301" s="14">
        <v>0</v>
      </c>
      <c r="DT301" s="14">
        <v>0</v>
      </c>
      <c r="DU301" s="14">
        <v>0</v>
      </c>
      <c r="DV301" s="14">
        <v>0</v>
      </c>
      <c r="DW301" s="14">
        <v>0</v>
      </c>
      <c r="DX301" s="14">
        <v>0</v>
      </c>
      <c r="DY301" s="14">
        <v>0</v>
      </c>
      <c r="DZ301" s="14">
        <v>0</v>
      </c>
      <c r="EA301" s="14">
        <f t="shared" si="156"/>
        <v>0</v>
      </c>
      <c r="EB301" s="14">
        <f t="shared" si="157"/>
        <v>0</v>
      </c>
      <c r="EC301" s="14">
        <v>3</v>
      </c>
      <c r="ED301" s="14">
        <v>2</v>
      </c>
      <c r="EE301" s="14">
        <f t="shared" si="158"/>
        <v>5</v>
      </c>
      <c r="EF301" s="14">
        <v>4</v>
      </c>
      <c r="EG301" s="14">
        <v>4</v>
      </c>
      <c r="EH301" s="14">
        <v>5</v>
      </c>
      <c r="EI301" s="14">
        <v>4</v>
      </c>
      <c r="EJ301" s="14">
        <f t="shared" si="159"/>
        <v>17</v>
      </c>
    </row>
    <row r="302" spans="1:250" s="14" customFormat="1">
      <c r="A302" s="14">
        <v>293</v>
      </c>
      <c r="B302" s="61">
        <v>1</v>
      </c>
      <c r="C302" s="60">
        <v>1</v>
      </c>
      <c r="D302" s="14">
        <v>2</v>
      </c>
      <c r="E302" s="14">
        <v>2</v>
      </c>
      <c r="F302" s="14" t="s">
        <v>2322</v>
      </c>
      <c r="G302" s="14" t="s">
        <v>1977</v>
      </c>
      <c r="H302" s="14" t="s">
        <v>1928</v>
      </c>
      <c r="I302" s="14" t="s">
        <v>2100</v>
      </c>
      <c r="K302" s="1" t="s">
        <v>3759</v>
      </c>
      <c r="L302" s="14">
        <v>4</v>
      </c>
      <c r="M302" s="14">
        <v>7</v>
      </c>
      <c r="N302" s="14">
        <v>14</v>
      </c>
      <c r="O302" s="14" t="s">
        <v>2924</v>
      </c>
      <c r="P302" s="14" t="s">
        <v>3760</v>
      </c>
      <c r="Q302" s="14" t="s">
        <v>2335</v>
      </c>
      <c r="R302" s="14" t="s">
        <v>3761</v>
      </c>
      <c r="S302" s="14" t="s">
        <v>3762</v>
      </c>
      <c r="T302" s="14" t="s">
        <v>2873</v>
      </c>
      <c r="U302" s="14" t="s">
        <v>3018</v>
      </c>
      <c r="V302" s="14" t="s">
        <v>3763</v>
      </c>
      <c r="W302" s="14" t="s">
        <v>3764</v>
      </c>
      <c r="X302" s="14" t="s">
        <v>3765</v>
      </c>
      <c r="Y302" s="14" t="s">
        <v>3766</v>
      </c>
      <c r="Z302" s="14" t="s">
        <v>3767</v>
      </c>
      <c r="AA302" s="14" t="s">
        <v>3501</v>
      </c>
      <c r="AB302" s="14" t="s">
        <v>3337</v>
      </c>
      <c r="AX302" s="14">
        <v>2</v>
      </c>
      <c r="AY302" s="14">
        <v>1</v>
      </c>
      <c r="AZ302" s="14">
        <v>2</v>
      </c>
      <c r="BA302" s="14">
        <v>3</v>
      </c>
      <c r="BC302" s="14">
        <v>71</v>
      </c>
      <c r="BD302" s="14">
        <v>0</v>
      </c>
      <c r="BE302" s="14">
        <v>3</v>
      </c>
      <c r="BF302" s="14">
        <v>2</v>
      </c>
      <c r="BG302" s="14">
        <v>4</v>
      </c>
      <c r="BH302" s="14">
        <v>165.1</v>
      </c>
      <c r="BI302" s="14">
        <v>24.96</v>
      </c>
      <c r="BJ302" s="14">
        <v>0</v>
      </c>
      <c r="BK302" s="14">
        <v>1</v>
      </c>
      <c r="BL302" s="14">
        <v>1</v>
      </c>
      <c r="BM302" s="14">
        <v>3</v>
      </c>
      <c r="BN302" s="14">
        <v>0</v>
      </c>
      <c r="BO302" s="14">
        <f>IF(BC302&gt;=85,1,0)</f>
        <v>0</v>
      </c>
      <c r="BP302" s="14">
        <f>IF(BD302=1,1,0)</f>
        <v>0</v>
      </c>
      <c r="BQ302" s="14">
        <v>1</v>
      </c>
      <c r="BR302" s="14">
        <v>1</v>
      </c>
      <c r="BS302" s="14">
        <v>0</v>
      </c>
      <c r="BT302" s="14">
        <v>1</v>
      </c>
      <c r="BU302" s="14">
        <v>1</v>
      </c>
      <c r="BV302" s="14">
        <f t="shared" si="150"/>
        <v>4</v>
      </c>
      <c r="BW302" s="14">
        <v>4</v>
      </c>
      <c r="BX302" s="14">
        <v>0</v>
      </c>
      <c r="BY302" s="14">
        <v>0</v>
      </c>
      <c r="BZ302" s="14">
        <v>0</v>
      </c>
      <c r="CA302" s="14">
        <v>0</v>
      </c>
      <c r="CB302" s="14">
        <v>0</v>
      </c>
      <c r="CC302" s="14">
        <v>0</v>
      </c>
      <c r="CD302" s="14">
        <v>0</v>
      </c>
      <c r="CE302" s="14">
        <v>0</v>
      </c>
      <c r="CF302" s="14">
        <f t="shared" si="151"/>
        <v>0</v>
      </c>
      <c r="CG302" s="14">
        <v>2</v>
      </c>
      <c r="CH302" s="14">
        <v>1</v>
      </c>
      <c r="CI302" s="14">
        <v>1</v>
      </c>
      <c r="CJ302" s="14">
        <v>1</v>
      </c>
      <c r="CK302" s="14">
        <f t="shared" si="160"/>
        <v>5</v>
      </c>
      <c r="CL302" s="14">
        <v>0</v>
      </c>
      <c r="CM302" s="14">
        <v>1</v>
      </c>
      <c r="CN302" s="14">
        <v>0</v>
      </c>
      <c r="CO302" s="14">
        <v>3</v>
      </c>
      <c r="CP302" s="14">
        <v>1</v>
      </c>
      <c r="CQ302" s="14">
        <v>3</v>
      </c>
      <c r="CR302" s="14">
        <v>1</v>
      </c>
      <c r="CS302" s="14">
        <v>1</v>
      </c>
      <c r="CT302" s="14">
        <v>60</v>
      </c>
      <c r="CU302" s="14">
        <v>1</v>
      </c>
      <c r="CV302" s="14">
        <v>1</v>
      </c>
      <c r="CW302" s="14">
        <v>1</v>
      </c>
      <c r="CX302" s="14">
        <v>1</v>
      </c>
      <c r="CY302" s="14">
        <v>1</v>
      </c>
      <c r="CZ302" s="14">
        <v>1</v>
      </c>
      <c r="DA302" s="14">
        <f t="shared" si="139"/>
        <v>6</v>
      </c>
      <c r="DB302" s="14">
        <v>1</v>
      </c>
      <c r="DC302" s="14">
        <v>1</v>
      </c>
      <c r="DD302" s="14">
        <v>1</v>
      </c>
      <c r="DE302" s="14">
        <v>1</v>
      </c>
      <c r="DF302" s="14">
        <v>1</v>
      </c>
      <c r="DG302" s="14">
        <v>1</v>
      </c>
      <c r="DH302" s="14">
        <f t="shared" si="153"/>
        <v>6</v>
      </c>
      <c r="DI302" s="14">
        <f t="shared" si="154"/>
        <v>0</v>
      </c>
      <c r="DJ302" s="14">
        <v>1</v>
      </c>
      <c r="DK302" s="14">
        <v>1</v>
      </c>
      <c r="DL302" s="14">
        <v>1</v>
      </c>
      <c r="DM302" s="14">
        <v>1</v>
      </c>
      <c r="DN302" s="14">
        <v>1</v>
      </c>
      <c r="DO302" s="14">
        <v>1</v>
      </c>
      <c r="DP302" s="14">
        <v>1</v>
      </c>
      <c r="DQ302" s="14">
        <v>1</v>
      </c>
      <c r="DR302" s="14">
        <f t="shared" si="155"/>
        <v>8</v>
      </c>
      <c r="DS302" s="14">
        <v>1</v>
      </c>
      <c r="DT302" s="14">
        <v>1</v>
      </c>
      <c r="DU302" s="14">
        <v>1</v>
      </c>
      <c r="DV302" s="14">
        <v>1</v>
      </c>
      <c r="DW302" s="14">
        <v>1</v>
      </c>
      <c r="DX302" s="14">
        <v>1</v>
      </c>
      <c r="DY302" s="14">
        <v>1</v>
      </c>
      <c r="DZ302" s="14">
        <v>1</v>
      </c>
      <c r="EA302" s="14">
        <f t="shared" si="156"/>
        <v>8</v>
      </c>
      <c r="EB302" s="14">
        <f t="shared" si="157"/>
        <v>0</v>
      </c>
      <c r="EC302" s="14">
        <v>0</v>
      </c>
      <c r="ED302" s="14">
        <v>0</v>
      </c>
      <c r="EE302" s="14">
        <f t="shared" si="158"/>
        <v>0</v>
      </c>
      <c r="EF302" s="14">
        <v>5</v>
      </c>
      <c r="EG302" s="14">
        <v>5</v>
      </c>
      <c r="EH302" s="14">
        <v>5</v>
      </c>
      <c r="EI302" s="14">
        <v>5</v>
      </c>
      <c r="EJ302" s="14">
        <f t="shared" si="159"/>
        <v>20</v>
      </c>
    </row>
    <row r="303" spans="1:250" s="14" customFormat="1">
      <c r="A303" s="14">
        <v>294</v>
      </c>
      <c r="B303" s="58" t="s">
        <v>2310</v>
      </c>
      <c r="C303" s="60">
        <v>1</v>
      </c>
      <c r="D303" s="60">
        <v>1</v>
      </c>
      <c r="E303" s="60">
        <v>1</v>
      </c>
      <c r="F303" s="60" t="s">
        <v>2319</v>
      </c>
      <c r="G303" s="60" t="s">
        <v>2320</v>
      </c>
      <c r="H303" s="60" t="s">
        <v>2321</v>
      </c>
      <c r="I303" s="60" t="s">
        <v>1977</v>
      </c>
      <c r="J303" s="60" t="s">
        <v>2322</v>
      </c>
      <c r="K303" s="14" t="s">
        <v>2323</v>
      </c>
      <c r="L303" s="14">
        <v>5</v>
      </c>
      <c r="M303" s="14">
        <v>20</v>
      </c>
      <c r="N303" s="14">
        <v>11</v>
      </c>
      <c r="O303" s="60" t="s">
        <v>2324</v>
      </c>
      <c r="P303" s="60" t="s">
        <v>2325</v>
      </c>
      <c r="Q303" s="60" t="s">
        <v>2326</v>
      </c>
      <c r="R303" s="60" t="s">
        <v>2327</v>
      </c>
      <c r="S303" s="60" t="s">
        <v>2328</v>
      </c>
      <c r="T303" s="60" t="s">
        <v>2329</v>
      </c>
      <c r="U303" s="60" t="s">
        <v>2330</v>
      </c>
      <c r="V303" s="60" t="s">
        <v>2331</v>
      </c>
      <c r="W303" s="60" t="s">
        <v>2332</v>
      </c>
      <c r="X303" s="60" t="s">
        <v>2333</v>
      </c>
      <c r="Y303" s="60" t="s">
        <v>2334</v>
      </c>
      <c r="Z303" s="60" t="s">
        <v>2335</v>
      </c>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14">
        <v>2</v>
      </c>
      <c r="AY303" s="14">
        <v>0</v>
      </c>
      <c r="AZ303" s="14">
        <v>2</v>
      </c>
      <c r="BA303" s="60">
        <v>6</v>
      </c>
      <c r="BB303" s="60"/>
      <c r="BC303" s="14">
        <v>71</v>
      </c>
      <c r="BD303" s="14">
        <v>1</v>
      </c>
      <c r="BE303" s="14">
        <v>1</v>
      </c>
      <c r="BF303" s="14">
        <v>1</v>
      </c>
      <c r="BG303" s="14">
        <v>2</v>
      </c>
      <c r="BH303" s="62">
        <v>167.64</v>
      </c>
      <c r="BI303" s="14">
        <v>23.89</v>
      </c>
      <c r="BJ303" s="14">
        <v>6</v>
      </c>
      <c r="BK303" s="14">
        <v>1</v>
      </c>
      <c r="BL303" s="14">
        <v>4</v>
      </c>
      <c r="BM303" s="14">
        <v>3</v>
      </c>
      <c r="BN303" s="14">
        <v>0</v>
      </c>
      <c r="BO303" s="14">
        <f>IF(BE303&gt;=85,1,0)</f>
        <v>0</v>
      </c>
      <c r="BP303" s="14">
        <f>IF(BF303=1,1,0)</f>
        <v>1</v>
      </c>
      <c r="BQ303" s="14">
        <v>1</v>
      </c>
      <c r="BR303" s="14">
        <v>0</v>
      </c>
      <c r="BS303" s="14">
        <v>0</v>
      </c>
      <c r="BT303" s="14">
        <v>1</v>
      </c>
      <c r="BU303" s="14">
        <v>1</v>
      </c>
      <c r="BV303" s="14">
        <f t="shared" si="150"/>
        <v>4</v>
      </c>
      <c r="BW303" s="14">
        <v>4</v>
      </c>
      <c r="BX303" s="14">
        <v>0</v>
      </c>
      <c r="BY303" s="14">
        <v>1</v>
      </c>
      <c r="BZ303" s="14">
        <v>0</v>
      </c>
      <c r="CA303" s="14">
        <v>0</v>
      </c>
      <c r="CB303" s="14">
        <v>0</v>
      </c>
      <c r="CC303" s="14">
        <v>0</v>
      </c>
      <c r="CD303" s="14">
        <v>0</v>
      </c>
      <c r="CE303" s="14">
        <v>0</v>
      </c>
      <c r="CF303" s="14">
        <f t="shared" si="151"/>
        <v>1</v>
      </c>
      <c r="CG303" s="14">
        <v>4</v>
      </c>
      <c r="CH303" s="14">
        <v>5</v>
      </c>
      <c r="CI303" s="14">
        <v>5</v>
      </c>
      <c r="CJ303" s="14">
        <v>5</v>
      </c>
      <c r="CK303" s="14">
        <f t="shared" si="160"/>
        <v>19</v>
      </c>
      <c r="CL303" s="14">
        <v>0</v>
      </c>
      <c r="CM303" s="14">
        <v>1</v>
      </c>
      <c r="CN303" s="14">
        <v>2</v>
      </c>
      <c r="CO303" s="14">
        <v>2</v>
      </c>
      <c r="CP303" s="14">
        <v>1</v>
      </c>
      <c r="CQ303" s="14">
        <v>2</v>
      </c>
      <c r="CR303" s="14">
        <v>1</v>
      </c>
      <c r="CS303" s="14">
        <v>2</v>
      </c>
      <c r="CT303" s="14">
        <v>80</v>
      </c>
      <c r="CU303" s="14">
        <v>1</v>
      </c>
      <c r="CV303" s="14">
        <v>1</v>
      </c>
      <c r="CW303" s="14">
        <v>1</v>
      </c>
      <c r="CX303" s="14">
        <v>1</v>
      </c>
      <c r="CY303" s="14">
        <v>1</v>
      </c>
      <c r="CZ303" s="14">
        <v>1</v>
      </c>
      <c r="DA303" s="14">
        <f t="shared" si="139"/>
        <v>6</v>
      </c>
      <c r="DB303" s="14">
        <v>1</v>
      </c>
      <c r="DC303" s="14">
        <v>1</v>
      </c>
      <c r="DD303" s="14">
        <v>1</v>
      </c>
      <c r="DE303" s="14">
        <v>1</v>
      </c>
      <c r="DF303" s="14">
        <v>1</v>
      </c>
      <c r="DG303" s="14">
        <v>1</v>
      </c>
      <c r="DH303" s="14">
        <f t="shared" si="153"/>
        <v>6</v>
      </c>
      <c r="DI303" s="14">
        <f t="shared" si="154"/>
        <v>0</v>
      </c>
      <c r="DJ303" s="14">
        <v>1</v>
      </c>
      <c r="DK303" s="14">
        <v>0</v>
      </c>
      <c r="DL303" s="14">
        <v>1</v>
      </c>
      <c r="DM303" s="14">
        <v>1</v>
      </c>
      <c r="DN303" s="14">
        <v>0</v>
      </c>
      <c r="DO303" s="14">
        <v>1</v>
      </c>
      <c r="DP303" s="14">
        <v>0</v>
      </c>
      <c r="DQ303" s="14">
        <v>1</v>
      </c>
      <c r="DR303" s="14">
        <f t="shared" si="155"/>
        <v>5</v>
      </c>
      <c r="DS303" s="14">
        <v>1</v>
      </c>
      <c r="DT303" s="14">
        <v>0</v>
      </c>
      <c r="DU303" s="14">
        <v>1</v>
      </c>
      <c r="DV303" s="14">
        <v>1</v>
      </c>
      <c r="DW303" s="14">
        <v>0</v>
      </c>
      <c r="DX303" s="14">
        <v>1</v>
      </c>
      <c r="DY303" s="14">
        <v>0</v>
      </c>
      <c r="DZ303" s="14">
        <v>1</v>
      </c>
      <c r="EA303" s="14">
        <f t="shared" si="156"/>
        <v>5</v>
      </c>
      <c r="EB303" s="14">
        <f t="shared" si="157"/>
        <v>0</v>
      </c>
      <c r="EC303" s="14">
        <v>0</v>
      </c>
      <c r="ED303" s="14">
        <v>0</v>
      </c>
      <c r="EE303" s="14">
        <f t="shared" si="158"/>
        <v>0</v>
      </c>
      <c r="EF303" s="14">
        <v>5</v>
      </c>
      <c r="EG303" s="14">
        <v>5</v>
      </c>
      <c r="EH303" s="14">
        <v>5</v>
      </c>
      <c r="EI303" s="14">
        <v>5</v>
      </c>
      <c r="EJ303" s="14">
        <f t="shared" si="159"/>
        <v>20</v>
      </c>
    </row>
    <row r="304" spans="1:250" s="14" customFormat="1">
      <c r="A304" s="14">
        <v>295</v>
      </c>
      <c r="B304" s="61">
        <v>2</v>
      </c>
      <c r="C304" s="60">
        <v>2</v>
      </c>
      <c r="D304" s="14">
        <v>3</v>
      </c>
      <c r="E304" s="14">
        <v>1</v>
      </c>
      <c r="F304" s="14" t="s">
        <v>2048</v>
      </c>
      <c r="G304" s="14" t="s">
        <v>1941</v>
      </c>
      <c r="H304" s="14" t="s">
        <v>1977</v>
      </c>
      <c r="I304" s="14" t="s">
        <v>1928</v>
      </c>
      <c r="J304" s="14" t="s">
        <v>2100</v>
      </c>
      <c r="K304" s="1" t="s">
        <v>4887</v>
      </c>
      <c r="L304" s="14">
        <v>6</v>
      </c>
      <c r="M304" s="14">
        <v>8</v>
      </c>
      <c r="N304" s="14">
        <v>8</v>
      </c>
      <c r="O304" s="14" t="s">
        <v>2335</v>
      </c>
      <c r="P304" s="14" t="s">
        <v>2366</v>
      </c>
      <c r="Q304" s="14" t="s">
        <v>4365</v>
      </c>
      <c r="R304" s="14" t="s">
        <v>4366</v>
      </c>
      <c r="S304" s="14" t="s">
        <v>4888</v>
      </c>
      <c r="T304" s="14" t="s">
        <v>2958</v>
      </c>
      <c r="U304" s="14" t="s">
        <v>4018</v>
      </c>
      <c r="V304" s="14" t="s">
        <v>4260</v>
      </c>
      <c r="AX304" s="14">
        <v>1</v>
      </c>
      <c r="AY304" s="14">
        <v>0</v>
      </c>
      <c r="AZ304" s="14">
        <v>2</v>
      </c>
      <c r="BA304" s="14">
        <v>7</v>
      </c>
      <c r="BC304" s="14">
        <v>64</v>
      </c>
      <c r="BD304" s="14">
        <v>0</v>
      </c>
      <c r="BE304" s="14">
        <v>3</v>
      </c>
      <c r="BF304" s="14">
        <v>2</v>
      </c>
      <c r="BG304" s="14">
        <v>2</v>
      </c>
      <c r="BH304" s="14">
        <v>165.1</v>
      </c>
      <c r="BI304" s="14">
        <v>30.45</v>
      </c>
      <c r="BJ304" s="14">
        <v>1</v>
      </c>
      <c r="BK304" s="14">
        <v>0</v>
      </c>
      <c r="BL304" s="14">
        <v>1</v>
      </c>
      <c r="BM304" s="14">
        <v>3</v>
      </c>
      <c r="BN304" s="14">
        <v>1</v>
      </c>
      <c r="BO304" s="14">
        <f>IF(BC304&gt;=85,1,0)</f>
        <v>0</v>
      </c>
      <c r="BP304" s="14">
        <f>IF(BD304=1,1,0)</f>
        <v>0</v>
      </c>
      <c r="BQ304" s="14">
        <v>0</v>
      </c>
      <c r="BR304" s="14">
        <v>1</v>
      </c>
      <c r="BS304" s="14">
        <v>0</v>
      </c>
      <c r="BT304" s="14">
        <v>1</v>
      </c>
      <c r="BU304" s="14">
        <v>0</v>
      </c>
      <c r="BV304" s="14">
        <f t="shared" si="150"/>
        <v>2</v>
      </c>
      <c r="BW304" s="14">
        <v>3</v>
      </c>
      <c r="BX304" s="14">
        <v>0</v>
      </c>
      <c r="BY304" s="14">
        <v>1</v>
      </c>
      <c r="BZ304" s="14">
        <v>1</v>
      </c>
      <c r="CA304" s="14">
        <v>0</v>
      </c>
      <c r="CB304" s="14">
        <v>0</v>
      </c>
      <c r="CC304" s="14">
        <v>0</v>
      </c>
      <c r="CD304" s="14">
        <v>1</v>
      </c>
      <c r="CE304" s="14">
        <v>1</v>
      </c>
      <c r="CF304" s="14">
        <f t="shared" si="151"/>
        <v>4</v>
      </c>
      <c r="CG304" s="14">
        <v>1</v>
      </c>
      <c r="CH304" s="14">
        <v>1</v>
      </c>
      <c r="CI304" s="14">
        <v>5</v>
      </c>
      <c r="CJ304" s="14">
        <v>2</v>
      </c>
      <c r="CK304" s="14">
        <f t="shared" si="160"/>
        <v>9</v>
      </c>
      <c r="CL304" s="14">
        <v>0</v>
      </c>
      <c r="CM304" s="14">
        <v>1</v>
      </c>
      <c r="CN304" s="14">
        <v>1</v>
      </c>
      <c r="CO304" s="14">
        <v>1</v>
      </c>
      <c r="CP304" s="14">
        <v>1</v>
      </c>
      <c r="CQ304" s="14">
        <v>1</v>
      </c>
      <c r="CR304" s="14">
        <v>1</v>
      </c>
      <c r="CS304" s="14">
        <v>1</v>
      </c>
      <c r="CT304" s="14">
        <v>70</v>
      </c>
      <c r="CU304" s="14">
        <v>1</v>
      </c>
      <c r="CV304" s="14">
        <v>1</v>
      </c>
      <c r="CW304" s="14">
        <v>1</v>
      </c>
      <c r="CX304" s="14">
        <v>1</v>
      </c>
      <c r="CY304" s="14">
        <v>1</v>
      </c>
      <c r="CZ304" s="14">
        <v>1</v>
      </c>
      <c r="DA304" s="14">
        <f t="shared" si="139"/>
        <v>6</v>
      </c>
      <c r="DB304" s="14">
        <v>1</v>
      </c>
      <c r="DC304" s="14">
        <v>0</v>
      </c>
      <c r="DD304" s="14">
        <v>1</v>
      </c>
      <c r="DE304" s="14">
        <v>0</v>
      </c>
      <c r="DF304" s="14">
        <v>0</v>
      </c>
      <c r="DG304" s="14">
        <v>0</v>
      </c>
      <c r="DH304" s="14">
        <f t="shared" si="153"/>
        <v>2</v>
      </c>
      <c r="DI304" s="14">
        <f t="shared" si="154"/>
        <v>-4</v>
      </c>
      <c r="DJ304" s="14">
        <v>1</v>
      </c>
      <c r="DK304" s="14">
        <v>1</v>
      </c>
      <c r="DL304" s="14">
        <v>1</v>
      </c>
      <c r="DM304" s="14">
        <v>1</v>
      </c>
      <c r="DN304" s="14">
        <v>1</v>
      </c>
      <c r="DO304" s="14">
        <v>1</v>
      </c>
      <c r="DP304" s="14">
        <v>1</v>
      </c>
      <c r="DQ304" s="14">
        <v>1</v>
      </c>
      <c r="DR304" s="14">
        <f t="shared" si="155"/>
        <v>8</v>
      </c>
      <c r="DS304" s="14">
        <v>1</v>
      </c>
      <c r="DT304" s="14">
        <v>0</v>
      </c>
      <c r="DU304" s="14">
        <v>1</v>
      </c>
      <c r="DV304" s="14">
        <v>0</v>
      </c>
      <c r="DW304" s="14">
        <v>0</v>
      </c>
      <c r="DX304" s="14">
        <v>0</v>
      </c>
      <c r="DY304" s="14">
        <v>0</v>
      </c>
      <c r="DZ304" s="14">
        <v>0</v>
      </c>
      <c r="EA304" s="14">
        <f t="shared" si="156"/>
        <v>2</v>
      </c>
      <c r="EB304" s="14">
        <f t="shared" si="157"/>
        <v>-6</v>
      </c>
      <c r="EC304" s="14">
        <v>0</v>
      </c>
      <c r="ED304" s="14">
        <v>0</v>
      </c>
      <c r="EE304" s="14">
        <f t="shared" si="158"/>
        <v>0</v>
      </c>
      <c r="EF304" s="14">
        <v>5</v>
      </c>
      <c r="EG304" s="14">
        <v>5</v>
      </c>
      <c r="EH304" s="14">
        <v>5</v>
      </c>
      <c r="EI304" s="14">
        <v>5</v>
      </c>
      <c r="EJ304" s="14">
        <f t="shared" si="159"/>
        <v>20</v>
      </c>
    </row>
    <row r="305" spans="1:250" s="14" customFormat="1">
      <c r="A305" s="14">
        <v>296</v>
      </c>
      <c r="B305" s="61">
        <v>1</v>
      </c>
      <c r="C305" s="60">
        <v>1</v>
      </c>
      <c r="D305" s="14">
        <v>2</v>
      </c>
      <c r="E305" s="14">
        <v>1</v>
      </c>
      <c r="F305" s="14" t="s">
        <v>2100</v>
      </c>
      <c r="G305" s="14" t="s">
        <v>1928</v>
      </c>
      <c r="H305" s="14" t="s">
        <v>1977</v>
      </c>
      <c r="K305" s="1" t="s">
        <v>4807</v>
      </c>
      <c r="L305" s="14">
        <v>3</v>
      </c>
      <c r="M305" s="14">
        <v>7</v>
      </c>
      <c r="N305" s="14">
        <v>8</v>
      </c>
      <c r="O305" s="14" t="s">
        <v>4808</v>
      </c>
      <c r="P305" s="14" t="s">
        <v>4809</v>
      </c>
      <c r="Q305" s="14" t="s">
        <v>4810</v>
      </c>
      <c r="R305" s="14" t="s">
        <v>4811</v>
      </c>
      <c r="S305" s="14" t="s">
        <v>2372</v>
      </c>
      <c r="T305" s="14" t="s">
        <v>4812</v>
      </c>
      <c r="U305" s="14" t="s">
        <v>2960</v>
      </c>
      <c r="V305" s="14" t="s">
        <v>4727</v>
      </c>
      <c r="AX305" s="14">
        <v>2</v>
      </c>
      <c r="AY305" s="14">
        <v>1</v>
      </c>
      <c r="AZ305" s="14">
        <v>2</v>
      </c>
      <c r="BA305" s="14">
        <v>4</v>
      </c>
      <c r="BC305" s="14">
        <v>54</v>
      </c>
      <c r="BD305" s="14">
        <v>1</v>
      </c>
      <c r="BE305" s="14">
        <v>1</v>
      </c>
      <c r="BF305" s="14">
        <v>1</v>
      </c>
      <c r="BG305" s="14">
        <v>1</v>
      </c>
      <c r="BH305" s="14">
        <v>175.3</v>
      </c>
      <c r="BI305" s="14">
        <v>29.52</v>
      </c>
      <c r="BJ305" s="14">
        <v>0</v>
      </c>
      <c r="BK305" s="14">
        <v>0</v>
      </c>
      <c r="BL305" s="14">
        <v>3</v>
      </c>
      <c r="BM305" s="14">
        <v>1</v>
      </c>
      <c r="BN305" s="14">
        <v>0</v>
      </c>
      <c r="BO305" s="14">
        <f>IF(BC305&gt;=85,1,0)</f>
        <v>0</v>
      </c>
      <c r="BP305" s="14">
        <f>IF(BD305=1,1,0)</f>
        <v>1</v>
      </c>
      <c r="BQ305" s="14">
        <v>0</v>
      </c>
      <c r="BR305" s="14">
        <v>0</v>
      </c>
      <c r="BS305" s="14">
        <v>0</v>
      </c>
      <c r="BT305" s="14">
        <v>1</v>
      </c>
      <c r="BU305" s="14">
        <v>0</v>
      </c>
      <c r="BV305" s="14">
        <f t="shared" si="150"/>
        <v>2</v>
      </c>
      <c r="BW305" s="14">
        <v>3</v>
      </c>
      <c r="BX305" s="14">
        <v>0</v>
      </c>
      <c r="BY305" s="14">
        <v>0</v>
      </c>
      <c r="BZ305" s="14">
        <v>0</v>
      </c>
      <c r="CA305" s="14">
        <v>0</v>
      </c>
      <c r="CB305" s="14">
        <v>0</v>
      </c>
      <c r="CC305" s="14">
        <v>0</v>
      </c>
      <c r="CD305" s="14">
        <v>0</v>
      </c>
      <c r="CE305" s="14">
        <v>0</v>
      </c>
      <c r="CF305" s="14">
        <f t="shared" si="151"/>
        <v>0</v>
      </c>
      <c r="CG305" s="14">
        <v>5</v>
      </c>
      <c r="CH305" s="14">
        <v>5</v>
      </c>
      <c r="CI305" s="14">
        <v>5</v>
      </c>
      <c r="CJ305" s="14">
        <v>5</v>
      </c>
      <c r="CK305" s="14">
        <f t="shared" si="160"/>
        <v>20</v>
      </c>
      <c r="CL305" s="14">
        <v>0</v>
      </c>
      <c r="CM305" s="14">
        <v>1</v>
      </c>
      <c r="CN305" s="14">
        <v>0</v>
      </c>
      <c r="CO305" s="14">
        <v>2</v>
      </c>
      <c r="CP305" s="14">
        <v>1</v>
      </c>
      <c r="CQ305" s="14">
        <v>5</v>
      </c>
      <c r="CR305" s="14">
        <v>3</v>
      </c>
      <c r="CS305" s="14">
        <v>2</v>
      </c>
      <c r="CT305" s="14">
        <v>40</v>
      </c>
      <c r="CU305" s="14">
        <v>1</v>
      </c>
      <c r="CV305" s="14">
        <v>1</v>
      </c>
      <c r="CW305" s="14">
        <v>1</v>
      </c>
      <c r="CX305" s="14">
        <v>1</v>
      </c>
      <c r="CY305" s="14">
        <v>1</v>
      </c>
      <c r="CZ305" s="14">
        <v>1</v>
      </c>
      <c r="DA305" s="14">
        <f t="shared" si="139"/>
        <v>6</v>
      </c>
      <c r="DB305" s="14">
        <v>1</v>
      </c>
      <c r="DC305" s="14">
        <v>1</v>
      </c>
      <c r="DD305" s="14">
        <v>1</v>
      </c>
      <c r="DE305" s="14">
        <v>1</v>
      </c>
      <c r="DF305" s="14">
        <v>1</v>
      </c>
      <c r="DG305" s="14">
        <v>1</v>
      </c>
      <c r="DH305" s="14">
        <f t="shared" si="153"/>
        <v>6</v>
      </c>
      <c r="DI305" s="14">
        <f t="shared" si="154"/>
        <v>0</v>
      </c>
      <c r="DJ305" s="14">
        <v>1</v>
      </c>
      <c r="DK305" s="14">
        <v>1</v>
      </c>
      <c r="DL305" s="14">
        <v>1</v>
      </c>
      <c r="DM305" s="14">
        <v>1</v>
      </c>
      <c r="DN305" s="14">
        <v>1</v>
      </c>
      <c r="DO305" s="14">
        <v>1</v>
      </c>
      <c r="DP305" s="14">
        <v>1</v>
      </c>
      <c r="DQ305" s="14">
        <v>1</v>
      </c>
      <c r="DR305" s="14">
        <f t="shared" si="155"/>
        <v>8</v>
      </c>
      <c r="DS305" s="14">
        <v>1</v>
      </c>
      <c r="DT305" s="14">
        <v>1</v>
      </c>
      <c r="DU305" s="14">
        <v>1</v>
      </c>
      <c r="DV305" s="14">
        <v>1</v>
      </c>
      <c r="DW305" s="14">
        <v>1</v>
      </c>
      <c r="DX305" s="14">
        <v>1</v>
      </c>
      <c r="DY305" s="14">
        <v>1</v>
      </c>
      <c r="DZ305" s="14">
        <v>1</v>
      </c>
      <c r="EA305" s="14">
        <f t="shared" si="156"/>
        <v>8</v>
      </c>
      <c r="EB305" s="14">
        <f t="shared" si="157"/>
        <v>0</v>
      </c>
      <c r="EC305" s="14">
        <v>1</v>
      </c>
      <c r="ED305" s="14">
        <v>0</v>
      </c>
      <c r="EE305" s="14">
        <f t="shared" si="158"/>
        <v>1</v>
      </c>
      <c r="EF305" s="14">
        <v>5</v>
      </c>
      <c r="EG305" s="14">
        <v>5</v>
      </c>
      <c r="EH305" s="14">
        <v>5</v>
      </c>
      <c r="EI305" s="14">
        <v>5</v>
      </c>
      <c r="EJ305" s="14">
        <f t="shared" si="159"/>
        <v>20</v>
      </c>
    </row>
    <row r="306" spans="1:250" s="14" customFormat="1">
      <c r="A306" s="14">
        <v>297</v>
      </c>
      <c r="B306" s="14">
        <v>1</v>
      </c>
      <c r="C306" s="60">
        <v>1</v>
      </c>
      <c r="D306" s="60">
        <v>1</v>
      </c>
      <c r="E306" s="60">
        <v>1</v>
      </c>
      <c r="F306" s="60" t="s">
        <v>1955</v>
      </c>
      <c r="G306" s="60" t="s">
        <v>1977</v>
      </c>
      <c r="H306" s="60" t="s">
        <v>1928</v>
      </c>
      <c r="I306" s="60"/>
      <c r="J306" s="60"/>
      <c r="K306" s="14" t="s">
        <v>2336</v>
      </c>
      <c r="L306" s="14">
        <v>3</v>
      </c>
      <c r="M306" s="14">
        <v>7</v>
      </c>
      <c r="N306" s="14">
        <v>11</v>
      </c>
      <c r="O306" s="60" t="s">
        <v>2337</v>
      </c>
      <c r="P306" s="60" t="s">
        <v>2338</v>
      </c>
      <c r="Q306" s="60" t="s">
        <v>2339</v>
      </c>
      <c r="R306" s="60" t="s">
        <v>2340</v>
      </c>
      <c r="S306" s="60" t="s">
        <v>2341</v>
      </c>
      <c r="T306" s="60" t="s">
        <v>2342</v>
      </c>
      <c r="U306" s="60" t="s">
        <v>2343</v>
      </c>
      <c r="V306" s="60" t="s">
        <v>2344</v>
      </c>
      <c r="W306" s="60" t="s">
        <v>2345</v>
      </c>
      <c r="X306" s="60" t="s">
        <v>2346</v>
      </c>
      <c r="Y306" s="60" t="s">
        <v>2347</v>
      </c>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14">
        <v>2</v>
      </c>
      <c r="AY306" s="14">
        <v>1</v>
      </c>
      <c r="AZ306" s="14">
        <v>2</v>
      </c>
      <c r="BA306" s="60">
        <v>3</v>
      </c>
      <c r="BB306" s="60"/>
      <c r="BC306" s="14">
        <v>59</v>
      </c>
      <c r="BD306" s="14">
        <v>0</v>
      </c>
      <c r="BE306" s="14">
        <v>1</v>
      </c>
      <c r="BF306" s="14">
        <v>1</v>
      </c>
      <c r="BG306" s="14">
        <v>1</v>
      </c>
      <c r="BH306" s="62">
        <v>157.47999999999999</v>
      </c>
      <c r="BI306" s="14">
        <v>19.440000000000001</v>
      </c>
      <c r="BJ306" s="14">
        <v>0</v>
      </c>
      <c r="BK306" s="14">
        <v>2</v>
      </c>
      <c r="BL306" s="14">
        <v>5</v>
      </c>
      <c r="BM306" s="14">
        <v>3</v>
      </c>
      <c r="BN306" s="14">
        <v>0</v>
      </c>
      <c r="BO306" s="14">
        <f>IF(BE306&gt;=85,1,0)</f>
        <v>0</v>
      </c>
      <c r="BP306" s="14">
        <f>IF(BF306=1,1,0)</f>
        <v>1</v>
      </c>
      <c r="BQ306" s="14">
        <v>0</v>
      </c>
      <c r="BR306" s="14">
        <v>0</v>
      </c>
      <c r="BS306" s="14">
        <v>0</v>
      </c>
      <c r="BT306" s="14">
        <v>1</v>
      </c>
      <c r="BU306" s="14">
        <v>0</v>
      </c>
      <c r="BV306" s="14">
        <f t="shared" si="150"/>
        <v>2</v>
      </c>
      <c r="BW306" s="14">
        <v>2</v>
      </c>
      <c r="BX306" s="14">
        <v>0</v>
      </c>
      <c r="BY306" s="14">
        <v>0</v>
      </c>
      <c r="BZ306" s="14">
        <v>0</v>
      </c>
      <c r="CA306" s="14">
        <v>0</v>
      </c>
      <c r="CB306" s="14">
        <v>0</v>
      </c>
      <c r="CC306" s="14">
        <v>0</v>
      </c>
      <c r="CD306" s="14">
        <v>0</v>
      </c>
      <c r="CE306" s="14">
        <v>0</v>
      </c>
      <c r="CF306" s="14">
        <f t="shared" si="151"/>
        <v>0</v>
      </c>
      <c r="CG306" s="14">
        <v>5</v>
      </c>
      <c r="CH306" s="14">
        <v>5</v>
      </c>
      <c r="CI306" s="14">
        <v>5</v>
      </c>
      <c r="CJ306" s="14">
        <v>5</v>
      </c>
      <c r="CK306" s="14">
        <f t="shared" si="160"/>
        <v>20</v>
      </c>
      <c r="CL306" s="14">
        <v>0</v>
      </c>
      <c r="CM306" s="14">
        <v>5</v>
      </c>
      <c r="CN306" s="14">
        <v>0</v>
      </c>
      <c r="CO306" s="14">
        <v>1</v>
      </c>
      <c r="CP306" s="14">
        <v>1</v>
      </c>
      <c r="CQ306" s="14">
        <v>2</v>
      </c>
      <c r="CR306" s="14">
        <v>1</v>
      </c>
      <c r="CS306" s="14">
        <v>1</v>
      </c>
      <c r="CT306" s="14">
        <v>75</v>
      </c>
      <c r="CU306" s="14">
        <v>1</v>
      </c>
      <c r="CV306" s="14">
        <v>1</v>
      </c>
      <c r="CW306" s="14">
        <v>1</v>
      </c>
      <c r="CX306" s="14">
        <v>1</v>
      </c>
      <c r="CY306" s="14">
        <v>1</v>
      </c>
      <c r="CZ306" s="14">
        <v>1</v>
      </c>
      <c r="DA306" s="14">
        <f t="shared" si="139"/>
        <v>6</v>
      </c>
      <c r="DB306" s="14">
        <v>1</v>
      </c>
      <c r="DC306" s="14">
        <v>1</v>
      </c>
      <c r="DD306" s="14">
        <v>1</v>
      </c>
      <c r="DE306" s="14">
        <v>1</v>
      </c>
      <c r="DF306" s="14">
        <v>1</v>
      </c>
      <c r="DG306" s="14">
        <v>1</v>
      </c>
      <c r="DH306" s="14">
        <f t="shared" si="153"/>
        <v>6</v>
      </c>
      <c r="DI306" s="14">
        <f t="shared" si="154"/>
        <v>0</v>
      </c>
      <c r="DJ306" s="14">
        <v>1</v>
      </c>
      <c r="DK306" s="14">
        <v>1</v>
      </c>
      <c r="DL306" s="14">
        <v>1</v>
      </c>
      <c r="DM306" s="14">
        <v>1</v>
      </c>
      <c r="DN306" s="14">
        <v>1</v>
      </c>
      <c r="DO306" s="14">
        <v>1</v>
      </c>
      <c r="DP306" s="14">
        <v>1</v>
      </c>
      <c r="DQ306" s="14">
        <v>1</v>
      </c>
      <c r="DR306" s="14">
        <f t="shared" si="155"/>
        <v>8</v>
      </c>
      <c r="DS306" s="14">
        <v>1</v>
      </c>
      <c r="DT306" s="14">
        <v>1</v>
      </c>
      <c r="DU306" s="14">
        <v>1</v>
      </c>
      <c r="DV306" s="14">
        <v>1</v>
      </c>
      <c r="DW306" s="14">
        <v>1</v>
      </c>
      <c r="DX306" s="14">
        <v>1</v>
      </c>
      <c r="DY306" s="14">
        <v>1</v>
      </c>
      <c r="DZ306" s="14">
        <v>1</v>
      </c>
      <c r="EA306" s="14">
        <f t="shared" si="156"/>
        <v>8</v>
      </c>
      <c r="EB306" s="14">
        <f t="shared" si="157"/>
        <v>0</v>
      </c>
      <c r="EC306" s="14">
        <v>0</v>
      </c>
      <c r="ED306" s="14">
        <v>0</v>
      </c>
      <c r="EE306" s="14">
        <f t="shared" si="158"/>
        <v>0</v>
      </c>
      <c r="EF306" s="14">
        <v>5</v>
      </c>
      <c r="EG306" s="14">
        <v>5</v>
      </c>
      <c r="EH306" s="14">
        <v>5</v>
      </c>
      <c r="EI306" s="14">
        <v>5</v>
      </c>
      <c r="EJ306" s="14">
        <f t="shared" si="159"/>
        <v>20</v>
      </c>
    </row>
    <row r="307" spans="1:250" s="14" customFormat="1">
      <c r="A307" s="14">
        <v>298</v>
      </c>
      <c r="B307" s="61">
        <v>1</v>
      </c>
      <c r="C307" s="60">
        <v>1</v>
      </c>
      <c r="D307" s="14">
        <v>3</v>
      </c>
      <c r="E307" s="14">
        <v>1</v>
      </c>
      <c r="F307" s="14" t="s">
        <v>3262</v>
      </c>
      <c r="G307" s="14" t="s">
        <v>2063</v>
      </c>
      <c r="H307" s="14" t="s">
        <v>2454</v>
      </c>
      <c r="I307" s="14" t="s">
        <v>1928</v>
      </c>
      <c r="K307" s="1"/>
      <c r="L307" s="14">
        <v>4</v>
      </c>
      <c r="M307" s="14">
        <v>4</v>
      </c>
      <c r="N307" s="14">
        <v>5</v>
      </c>
      <c r="O307" s="14" t="s">
        <v>3741</v>
      </c>
      <c r="P307" s="14" t="s">
        <v>3742</v>
      </c>
      <c r="Q307" s="14" t="s">
        <v>3743</v>
      </c>
      <c r="R307" s="14" t="s">
        <v>2960</v>
      </c>
      <c r="S307" s="14" t="s">
        <v>3744</v>
      </c>
      <c r="AX307" s="14">
        <v>2</v>
      </c>
      <c r="AY307" s="14">
        <v>0</v>
      </c>
      <c r="AZ307" s="14">
        <v>2</v>
      </c>
      <c r="BA307" s="14">
        <v>5</v>
      </c>
      <c r="BC307" s="14">
        <v>74</v>
      </c>
      <c r="BD307" s="14">
        <v>1</v>
      </c>
      <c r="BE307" s="14">
        <v>3</v>
      </c>
      <c r="BF307" s="14">
        <v>2</v>
      </c>
      <c r="BG307" s="14">
        <v>2</v>
      </c>
      <c r="BH307" s="14">
        <v>162.6</v>
      </c>
      <c r="BI307" s="14">
        <v>26.61</v>
      </c>
      <c r="BJ307" s="14">
        <v>1</v>
      </c>
      <c r="BK307" s="14">
        <v>0</v>
      </c>
      <c r="BL307" s="14">
        <v>2</v>
      </c>
      <c r="BM307" s="14">
        <v>3</v>
      </c>
      <c r="BN307" s="14">
        <v>1</v>
      </c>
      <c r="BO307" s="14">
        <f t="shared" ref="BO307:BO313" si="161">IF(BC307&gt;=85,1,0)</f>
        <v>0</v>
      </c>
      <c r="BP307" s="14">
        <f t="shared" ref="BP307:BP313" si="162">IF(BD307=1,1,0)</f>
        <v>1</v>
      </c>
      <c r="BQ307" s="14">
        <v>1</v>
      </c>
      <c r="BR307" s="14">
        <v>1</v>
      </c>
      <c r="BS307" s="14">
        <v>1</v>
      </c>
      <c r="BT307" s="14">
        <v>1</v>
      </c>
      <c r="BU307" s="14">
        <v>0</v>
      </c>
      <c r="BV307" s="14">
        <f t="shared" si="150"/>
        <v>5</v>
      </c>
      <c r="BW307" s="14">
        <v>2</v>
      </c>
      <c r="BX307" s="14">
        <v>0</v>
      </c>
      <c r="BY307" s="14">
        <v>0</v>
      </c>
      <c r="BZ307" s="14">
        <v>0</v>
      </c>
      <c r="CA307" s="14">
        <v>0</v>
      </c>
      <c r="CB307" s="14">
        <v>0</v>
      </c>
      <c r="CC307" s="14">
        <v>0</v>
      </c>
      <c r="CD307" s="14">
        <v>0</v>
      </c>
      <c r="CE307" s="14">
        <v>0</v>
      </c>
      <c r="CF307" s="14">
        <f t="shared" si="151"/>
        <v>0</v>
      </c>
      <c r="CG307" s="14">
        <v>5</v>
      </c>
      <c r="CH307" s="14">
        <v>5</v>
      </c>
      <c r="CI307" s="14">
        <v>5</v>
      </c>
      <c r="CJ307" s="14">
        <v>5</v>
      </c>
      <c r="CK307" s="14">
        <f t="shared" si="160"/>
        <v>20</v>
      </c>
      <c r="CL307" s="14">
        <v>1</v>
      </c>
      <c r="CM307" s="14">
        <v>3</v>
      </c>
      <c r="CN307" s="14">
        <v>2</v>
      </c>
      <c r="CO307" s="14">
        <v>1</v>
      </c>
      <c r="CP307" s="14">
        <v>1</v>
      </c>
      <c r="CQ307" s="14">
        <v>1</v>
      </c>
      <c r="CR307" s="14">
        <v>1</v>
      </c>
      <c r="CS307" s="14">
        <v>1</v>
      </c>
      <c r="CT307" s="14">
        <v>80</v>
      </c>
      <c r="CU307" s="14">
        <v>1</v>
      </c>
      <c r="CV307" s="14">
        <v>1</v>
      </c>
      <c r="CW307" s="14">
        <v>1</v>
      </c>
      <c r="CX307" s="14">
        <v>1</v>
      </c>
      <c r="CY307" s="14">
        <v>1</v>
      </c>
      <c r="CZ307" s="14">
        <v>1</v>
      </c>
      <c r="DA307" s="14">
        <f t="shared" si="139"/>
        <v>6</v>
      </c>
      <c r="DB307" s="14">
        <v>1</v>
      </c>
      <c r="DC307" s="14">
        <v>1</v>
      </c>
      <c r="DD307" s="14">
        <v>1</v>
      </c>
      <c r="DE307" s="14">
        <v>1</v>
      </c>
      <c r="DF307" s="14">
        <v>1</v>
      </c>
      <c r="DG307" s="14">
        <v>1</v>
      </c>
      <c r="DH307" s="14">
        <f t="shared" si="153"/>
        <v>6</v>
      </c>
      <c r="DI307" s="14">
        <f t="shared" si="154"/>
        <v>0</v>
      </c>
      <c r="DJ307" s="14">
        <v>1</v>
      </c>
      <c r="DK307" s="14">
        <v>1</v>
      </c>
      <c r="DL307" s="14">
        <v>1</v>
      </c>
      <c r="DM307" s="14">
        <v>1</v>
      </c>
      <c r="DN307" s="14">
        <v>1</v>
      </c>
      <c r="DO307" s="14">
        <v>1</v>
      </c>
      <c r="DP307" s="14">
        <v>1</v>
      </c>
      <c r="DQ307" s="14">
        <v>1</v>
      </c>
      <c r="DR307" s="14">
        <f t="shared" si="155"/>
        <v>8</v>
      </c>
      <c r="DS307" s="14">
        <v>1</v>
      </c>
      <c r="DT307" s="14">
        <v>1</v>
      </c>
      <c r="DU307" s="14">
        <v>1</v>
      </c>
      <c r="DV307" s="14">
        <v>1</v>
      </c>
      <c r="DW307" s="14">
        <v>1</v>
      </c>
      <c r="DX307" s="14">
        <v>1</v>
      </c>
      <c r="DY307" s="14">
        <v>1</v>
      </c>
      <c r="DZ307" s="14">
        <v>1</v>
      </c>
      <c r="EA307" s="14">
        <f t="shared" si="156"/>
        <v>8</v>
      </c>
      <c r="EB307" s="14">
        <f t="shared" si="157"/>
        <v>0</v>
      </c>
      <c r="EC307" s="14">
        <v>1</v>
      </c>
      <c r="ED307" s="14">
        <v>1</v>
      </c>
      <c r="EE307" s="14">
        <f t="shared" si="158"/>
        <v>2</v>
      </c>
      <c r="EF307" s="14">
        <v>3</v>
      </c>
      <c r="EG307" s="14">
        <v>3</v>
      </c>
      <c r="EH307" s="14">
        <v>3</v>
      </c>
      <c r="EI307" s="14">
        <v>3</v>
      </c>
      <c r="EJ307" s="14">
        <f t="shared" si="159"/>
        <v>12</v>
      </c>
    </row>
    <row r="308" spans="1:250" s="14" customFormat="1">
      <c r="A308" s="14">
        <v>299</v>
      </c>
      <c r="B308" s="61">
        <v>2</v>
      </c>
      <c r="C308" s="60">
        <v>1</v>
      </c>
      <c r="D308" s="14">
        <v>1</v>
      </c>
      <c r="E308" s="14">
        <v>1</v>
      </c>
      <c r="K308" s="1" t="s">
        <v>5014</v>
      </c>
      <c r="L308" s="14">
        <v>0</v>
      </c>
      <c r="M308" s="14">
        <v>5</v>
      </c>
      <c r="N308" s="14">
        <v>11</v>
      </c>
      <c r="O308" s="14" t="s">
        <v>2909</v>
      </c>
      <c r="P308" s="14" t="s">
        <v>3615</v>
      </c>
      <c r="Q308" s="14" t="s">
        <v>2721</v>
      </c>
      <c r="R308" s="14" t="s">
        <v>3793</v>
      </c>
      <c r="S308" s="14" t="s">
        <v>2565</v>
      </c>
      <c r="T308" s="14" t="s">
        <v>5015</v>
      </c>
      <c r="U308" s="14" t="s">
        <v>2889</v>
      </c>
      <c r="V308" s="14" t="s">
        <v>4209</v>
      </c>
      <c r="W308" s="14" t="s">
        <v>5016</v>
      </c>
      <c r="X308" s="14" t="s">
        <v>2375</v>
      </c>
      <c r="Y308" s="14" t="s">
        <v>5017</v>
      </c>
      <c r="AX308" s="14">
        <v>2</v>
      </c>
      <c r="AY308" s="61">
        <v>1</v>
      </c>
      <c r="AZ308" s="14">
        <v>2</v>
      </c>
      <c r="BA308" s="14">
        <v>4</v>
      </c>
      <c r="BC308" s="14">
        <v>56</v>
      </c>
      <c r="BD308" s="14">
        <v>1</v>
      </c>
      <c r="BE308" s="14">
        <v>2</v>
      </c>
      <c r="BF308" s="14">
        <v>1</v>
      </c>
      <c r="BG308" s="14">
        <v>4</v>
      </c>
      <c r="BI308" s="14">
        <v>33.299999999999997</v>
      </c>
      <c r="BJ308" s="14">
        <v>1</v>
      </c>
      <c r="BK308" s="14">
        <v>0</v>
      </c>
      <c r="BL308" s="14">
        <v>1</v>
      </c>
      <c r="BM308" s="14">
        <v>2</v>
      </c>
      <c r="BN308" s="14">
        <v>1</v>
      </c>
      <c r="BO308" s="14">
        <f t="shared" si="161"/>
        <v>0</v>
      </c>
      <c r="BP308" s="14">
        <f t="shared" si="162"/>
        <v>1</v>
      </c>
      <c r="BQ308" s="14">
        <v>1</v>
      </c>
      <c r="BR308" s="14">
        <v>1</v>
      </c>
      <c r="BS308" s="14">
        <v>0</v>
      </c>
      <c r="BT308" s="14">
        <v>1</v>
      </c>
      <c r="BU308" s="14">
        <v>1</v>
      </c>
      <c r="BV308" s="14">
        <f t="shared" si="150"/>
        <v>5</v>
      </c>
      <c r="BW308" s="14">
        <v>3</v>
      </c>
      <c r="BX308" s="14">
        <v>0</v>
      </c>
      <c r="BY308" s="14">
        <v>0</v>
      </c>
      <c r="BZ308" s="14">
        <v>0</v>
      </c>
      <c r="CA308" s="14">
        <v>0</v>
      </c>
      <c r="CB308" s="14">
        <v>0</v>
      </c>
      <c r="CC308" s="14">
        <v>0</v>
      </c>
      <c r="CD308" s="14">
        <v>0</v>
      </c>
      <c r="CE308" s="14">
        <v>0</v>
      </c>
      <c r="CF308" s="14">
        <f t="shared" si="151"/>
        <v>0</v>
      </c>
      <c r="CG308" s="14">
        <v>5</v>
      </c>
      <c r="CH308" s="14">
        <v>4</v>
      </c>
      <c r="CI308" s="14">
        <v>4</v>
      </c>
      <c r="CJ308" s="14">
        <v>5</v>
      </c>
      <c r="CK308" s="14">
        <f t="shared" si="160"/>
        <v>18</v>
      </c>
      <c r="CL308" s="14">
        <v>0</v>
      </c>
      <c r="CM308" s="14">
        <v>3</v>
      </c>
      <c r="CN308" s="14">
        <v>0</v>
      </c>
      <c r="CO308" s="14">
        <v>5</v>
      </c>
      <c r="CP308" s="14">
        <v>5</v>
      </c>
      <c r="CQ308" s="14">
        <v>3</v>
      </c>
      <c r="CR308" s="14">
        <v>1</v>
      </c>
      <c r="CS308" s="14">
        <v>1</v>
      </c>
      <c r="CT308" s="14">
        <v>65</v>
      </c>
      <c r="CU308" s="14">
        <v>0</v>
      </c>
      <c r="CV308" s="14">
        <v>0</v>
      </c>
      <c r="CW308" s="14">
        <v>0</v>
      </c>
      <c r="CX308" s="14">
        <v>0</v>
      </c>
      <c r="CY308" s="14">
        <v>0</v>
      </c>
      <c r="CZ308" s="14">
        <v>1</v>
      </c>
      <c r="DA308" s="14">
        <f t="shared" si="139"/>
        <v>1</v>
      </c>
      <c r="DB308" s="14">
        <v>0</v>
      </c>
      <c r="DC308" s="14">
        <v>0</v>
      </c>
      <c r="DD308" s="14">
        <v>0</v>
      </c>
      <c r="DE308" s="14">
        <v>0</v>
      </c>
      <c r="DF308" s="14">
        <v>0</v>
      </c>
      <c r="DG308" s="14">
        <v>1</v>
      </c>
      <c r="DH308" s="14">
        <f t="shared" si="153"/>
        <v>1</v>
      </c>
      <c r="DI308" s="14">
        <f t="shared" si="154"/>
        <v>0</v>
      </c>
      <c r="DJ308" s="14">
        <v>1</v>
      </c>
      <c r="DK308" s="14">
        <v>0</v>
      </c>
      <c r="DL308" s="14">
        <v>0</v>
      </c>
      <c r="DM308" s="14">
        <v>0</v>
      </c>
      <c r="DN308" s="14">
        <v>0</v>
      </c>
      <c r="DO308" s="14">
        <v>0</v>
      </c>
      <c r="DP308" s="14">
        <v>1</v>
      </c>
      <c r="DQ308" s="14">
        <v>1</v>
      </c>
      <c r="DR308" s="14">
        <f t="shared" si="155"/>
        <v>3</v>
      </c>
      <c r="DS308" s="14">
        <v>1</v>
      </c>
      <c r="DT308" s="14">
        <v>0</v>
      </c>
      <c r="DU308" s="14">
        <v>0</v>
      </c>
      <c r="DV308" s="14">
        <v>0</v>
      </c>
      <c r="DW308" s="14">
        <v>0</v>
      </c>
      <c r="DX308" s="14">
        <v>0</v>
      </c>
      <c r="DY308" s="14">
        <v>1</v>
      </c>
      <c r="DZ308" s="14">
        <v>1</v>
      </c>
      <c r="EA308" s="14">
        <f t="shared" si="156"/>
        <v>3</v>
      </c>
      <c r="EB308" s="14">
        <f t="shared" si="157"/>
        <v>0</v>
      </c>
      <c r="EC308" s="14">
        <v>0</v>
      </c>
      <c r="ED308" s="14">
        <v>0</v>
      </c>
      <c r="EE308" s="14">
        <f t="shared" si="158"/>
        <v>0</v>
      </c>
      <c r="EF308" s="14">
        <v>5</v>
      </c>
      <c r="EG308" s="14">
        <v>5</v>
      </c>
      <c r="EH308" s="14">
        <v>5</v>
      </c>
      <c r="EI308" s="14">
        <v>5</v>
      </c>
      <c r="EJ308" s="14">
        <f t="shared" si="159"/>
        <v>20</v>
      </c>
    </row>
    <row r="309" spans="1:250" s="14" customFormat="1">
      <c r="A309" s="14">
        <v>300</v>
      </c>
      <c r="B309" s="61">
        <v>1</v>
      </c>
      <c r="C309" s="60">
        <v>1</v>
      </c>
      <c r="D309" s="14">
        <v>1</v>
      </c>
      <c r="E309" s="14">
        <v>1</v>
      </c>
      <c r="F309" s="14" t="s">
        <v>1928</v>
      </c>
      <c r="G309" s="14" t="s">
        <v>2100</v>
      </c>
      <c r="K309" s="1" t="s">
        <v>4328</v>
      </c>
      <c r="L309" s="14">
        <v>2</v>
      </c>
      <c r="M309" s="14">
        <v>5</v>
      </c>
      <c r="N309" s="14">
        <v>10</v>
      </c>
      <c r="O309" s="14" t="s">
        <v>2335</v>
      </c>
      <c r="P309" s="14" t="s">
        <v>2468</v>
      </c>
      <c r="Q309" s="14" t="s">
        <v>4329</v>
      </c>
      <c r="R309" s="14" t="s">
        <v>2469</v>
      </c>
      <c r="S309" s="14" t="s">
        <v>3018</v>
      </c>
      <c r="T309" s="14" t="s">
        <v>4330</v>
      </c>
      <c r="U309" s="14" t="s">
        <v>4331</v>
      </c>
      <c r="V309" s="14" t="s">
        <v>4332</v>
      </c>
      <c r="W309" s="14" t="s">
        <v>3083</v>
      </c>
      <c r="X309" s="14" t="s">
        <v>4333</v>
      </c>
      <c r="AX309" s="14">
        <v>2</v>
      </c>
      <c r="AY309" s="14">
        <v>1</v>
      </c>
      <c r="AZ309" s="14">
        <v>1</v>
      </c>
      <c r="BA309" s="14">
        <v>8</v>
      </c>
      <c r="BC309" s="14">
        <v>61</v>
      </c>
      <c r="BD309" s="14">
        <v>0</v>
      </c>
      <c r="BE309" s="14">
        <v>2</v>
      </c>
      <c r="BF309" s="14">
        <v>3</v>
      </c>
      <c r="BG309" s="14">
        <v>2</v>
      </c>
      <c r="BH309" s="14">
        <v>167.6</v>
      </c>
      <c r="BI309" s="14">
        <v>34.380000000000003</v>
      </c>
      <c r="BJ309" s="14">
        <v>1</v>
      </c>
      <c r="BK309" s="14">
        <v>2</v>
      </c>
      <c r="BL309" s="14">
        <v>2</v>
      </c>
      <c r="BM309" s="14">
        <v>3</v>
      </c>
      <c r="BN309" s="14">
        <v>1</v>
      </c>
      <c r="BO309" s="14">
        <f t="shared" si="161"/>
        <v>0</v>
      </c>
      <c r="BP309" s="14">
        <f t="shared" si="162"/>
        <v>0</v>
      </c>
      <c r="BQ309" s="14">
        <v>1</v>
      </c>
      <c r="BR309" s="14">
        <v>1</v>
      </c>
      <c r="BS309" s="14">
        <v>0</v>
      </c>
      <c r="BT309" s="14">
        <v>1</v>
      </c>
      <c r="BU309" s="14">
        <v>0</v>
      </c>
      <c r="BV309" s="14">
        <f t="shared" si="150"/>
        <v>3</v>
      </c>
      <c r="BW309" s="14">
        <v>4</v>
      </c>
      <c r="BX309" s="14">
        <v>1</v>
      </c>
      <c r="BY309" s="14">
        <v>1</v>
      </c>
      <c r="BZ309" s="14">
        <v>0</v>
      </c>
      <c r="CA309" s="14">
        <v>0</v>
      </c>
      <c r="CB309" s="14">
        <v>1</v>
      </c>
      <c r="CC309" s="14">
        <v>1</v>
      </c>
      <c r="CD309" s="14">
        <v>0</v>
      </c>
      <c r="CE309" s="14">
        <v>0</v>
      </c>
      <c r="CF309" s="14">
        <f t="shared" si="151"/>
        <v>4</v>
      </c>
      <c r="CG309" s="14">
        <v>2</v>
      </c>
      <c r="CH309" s="14">
        <v>1</v>
      </c>
      <c r="CI309" s="14">
        <v>2</v>
      </c>
      <c r="CJ309" s="14">
        <v>3</v>
      </c>
      <c r="CK309" s="14">
        <f t="shared" si="160"/>
        <v>8</v>
      </c>
      <c r="CL309" s="14">
        <v>0</v>
      </c>
      <c r="CM309" s="14">
        <v>5</v>
      </c>
      <c r="CN309" s="14">
        <v>0</v>
      </c>
      <c r="CO309" s="14">
        <v>3</v>
      </c>
      <c r="CP309" s="14">
        <v>3</v>
      </c>
      <c r="CQ309" s="14">
        <v>3</v>
      </c>
      <c r="CR309" s="14">
        <v>3</v>
      </c>
      <c r="CS309" s="14">
        <v>2</v>
      </c>
      <c r="CT309" s="14">
        <v>80</v>
      </c>
      <c r="CU309" s="14">
        <v>1</v>
      </c>
      <c r="CV309" s="14">
        <v>0</v>
      </c>
      <c r="CW309" s="14">
        <v>0</v>
      </c>
      <c r="CX309" s="14">
        <v>1</v>
      </c>
      <c r="CY309" s="14">
        <v>0</v>
      </c>
      <c r="CZ309" s="14">
        <v>1</v>
      </c>
      <c r="DA309" s="14">
        <f t="shared" si="139"/>
        <v>3</v>
      </c>
      <c r="DB309" s="14">
        <v>1</v>
      </c>
      <c r="DC309" s="14">
        <v>1</v>
      </c>
      <c r="DD309" s="14">
        <v>1</v>
      </c>
      <c r="DE309" s="14">
        <v>1</v>
      </c>
      <c r="DF309" s="14">
        <v>0</v>
      </c>
      <c r="DG309" s="14">
        <v>1</v>
      </c>
      <c r="DH309" s="14">
        <f t="shared" si="153"/>
        <v>5</v>
      </c>
      <c r="DI309" s="14">
        <f t="shared" si="154"/>
        <v>2</v>
      </c>
      <c r="DJ309" s="14">
        <v>1</v>
      </c>
      <c r="DK309" s="14">
        <v>0</v>
      </c>
      <c r="DL309" s="14">
        <v>1</v>
      </c>
      <c r="DM309" s="14">
        <v>0</v>
      </c>
      <c r="DN309" s="14">
        <v>0</v>
      </c>
      <c r="DO309" s="14">
        <v>0</v>
      </c>
      <c r="DP309" s="14">
        <v>0</v>
      </c>
      <c r="DQ309" s="14">
        <v>1</v>
      </c>
      <c r="DR309" s="14">
        <f t="shared" si="155"/>
        <v>3</v>
      </c>
      <c r="DS309" s="14">
        <v>1</v>
      </c>
      <c r="DT309" s="14">
        <v>0</v>
      </c>
      <c r="DU309" s="14">
        <v>1</v>
      </c>
      <c r="DV309" s="14">
        <v>0</v>
      </c>
      <c r="DW309" s="14">
        <v>0</v>
      </c>
      <c r="DX309" s="14">
        <v>0</v>
      </c>
      <c r="DY309" s="14">
        <v>0</v>
      </c>
      <c r="DZ309" s="14">
        <v>1</v>
      </c>
      <c r="EA309" s="14">
        <f t="shared" si="156"/>
        <v>3</v>
      </c>
      <c r="EB309" s="14">
        <f t="shared" si="157"/>
        <v>0</v>
      </c>
      <c r="EC309" s="14">
        <v>2</v>
      </c>
      <c r="ED309" s="14">
        <v>1</v>
      </c>
      <c r="EE309" s="14">
        <f t="shared" si="158"/>
        <v>3</v>
      </c>
      <c r="EF309" s="14">
        <v>3</v>
      </c>
      <c r="EG309" s="14">
        <v>4</v>
      </c>
      <c r="EH309" s="14">
        <v>4</v>
      </c>
      <c r="EI309" s="14">
        <v>3</v>
      </c>
      <c r="EJ309" s="14">
        <f t="shared" si="159"/>
        <v>14</v>
      </c>
    </row>
    <row r="310" spans="1:250" s="14" customFormat="1">
      <c r="A310" s="14">
        <v>301</v>
      </c>
      <c r="B310" s="61">
        <v>1</v>
      </c>
      <c r="C310" s="60">
        <v>1</v>
      </c>
      <c r="D310" s="14">
        <v>1</v>
      </c>
      <c r="E310" s="14">
        <v>2</v>
      </c>
      <c r="F310" s="14" t="s">
        <v>2063</v>
      </c>
      <c r="G310" s="14" t="s">
        <v>2322</v>
      </c>
      <c r="H310" s="14" t="s">
        <v>1928</v>
      </c>
      <c r="K310" s="1" t="s">
        <v>4160</v>
      </c>
      <c r="L310" s="14">
        <v>3</v>
      </c>
      <c r="M310" s="14">
        <v>7</v>
      </c>
      <c r="N310" s="14">
        <v>6</v>
      </c>
      <c r="O310" s="14" t="s">
        <v>4161</v>
      </c>
      <c r="P310" s="14" t="s">
        <v>2422</v>
      </c>
      <c r="Q310" s="14" t="s">
        <v>2425</v>
      </c>
      <c r="R310" s="14" t="s">
        <v>2639</v>
      </c>
      <c r="S310" s="14" t="s">
        <v>4162</v>
      </c>
      <c r="T310" s="14" t="s">
        <v>4163</v>
      </c>
      <c r="AX310" s="14">
        <v>2</v>
      </c>
      <c r="AY310" s="14">
        <v>1</v>
      </c>
      <c r="AZ310" s="14">
        <v>2</v>
      </c>
      <c r="BA310" s="14">
        <v>5</v>
      </c>
      <c r="BC310" s="14">
        <v>62</v>
      </c>
      <c r="BD310" s="14">
        <v>1</v>
      </c>
      <c r="BE310" s="14">
        <v>5</v>
      </c>
      <c r="BF310" s="14">
        <v>1</v>
      </c>
      <c r="BG310" s="14">
        <v>1</v>
      </c>
      <c r="BH310" s="14">
        <v>177.8</v>
      </c>
      <c r="BI310" s="14">
        <v>22.96</v>
      </c>
      <c r="BJ310" s="14">
        <v>1</v>
      </c>
      <c r="BK310" s="14">
        <v>0</v>
      </c>
      <c r="BL310" s="14">
        <v>3</v>
      </c>
      <c r="BM310" s="14">
        <v>2</v>
      </c>
      <c r="BN310" s="14">
        <v>1</v>
      </c>
      <c r="BO310" s="14">
        <f t="shared" si="161"/>
        <v>0</v>
      </c>
      <c r="BP310" s="14">
        <f t="shared" si="162"/>
        <v>1</v>
      </c>
      <c r="BQ310" s="14">
        <v>1</v>
      </c>
      <c r="BR310" s="14">
        <v>1</v>
      </c>
      <c r="BS310" s="14">
        <v>1</v>
      </c>
      <c r="BT310" s="14">
        <v>1</v>
      </c>
      <c r="BU310" s="14">
        <v>1</v>
      </c>
      <c r="BV310" s="14">
        <f t="shared" si="150"/>
        <v>6</v>
      </c>
      <c r="BW310" s="14">
        <v>2</v>
      </c>
      <c r="BX310" s="14">
        <v>0</v>
      </c>
      <c r="BY310" s="14">
        <v>0</v>
      </c>
      <c r="BZ310" s="14">
        <v>0</v>
      </c>
      <c r="CA310" s="14">
        <v>0</v>
      </c>
      <c r="CB310" s="14">
        <v>0</v>
      </c>
      <c r="CC310" s="14">
        <v>0</v>
      </c>
      <c r="CD310" s="14">
        <v>0</v>
      </c>
      <c r="CE310" s="14">
        <v>0</v>
      </c>
      <c r="CF310" s="14">
        <f t="shared" si="151"/>
        <v>0</v>
      </c>
      <c r="CG310" s="14">
        <v>3</v>
      </c>
      <c r="CH310" s="14">
        <v>3</v>
      </c>
      <c r="CI310" s="14">
        <v>3</v>
      </c>
      <c r="CJ310" s="14">
        <v>3</v>
      </c>
      <c r="CK310" s="14">
        <f t="shared" si="160"/>
        <v>12</v>
      </c>
      <c r="CL310" s="14">
        <v>0</v>
      </c>
      <c r="CM310" s="14">
        <v>5</v>
      </c>
      <c r="CN310" s="14">
        <v>2</v>
      </c>
      <c r="CO310" s="14">
        <v>4</v>
      </c>
      <c r="CP310" s="14">
        <v>5</v>
      </c>
      <c r="CQ310" s="14">
        <v>1</v>
      </c>
      <c r="CR310" s="14">
        <v>1</v>
      </c>
      <c r="CS310" s="14">
        <v>1</v>
      </c>
      <c r="CT310" s="14">
        <v>65</v>
      </c>
      <c r="CU310" s="14">
        <v>0</v>
      </c>
      <c r="CV310" s="14">
        <v>0</v>
      </c>
      <c r="CW310" s="14">
        <v>1</v>
      </c>
      <c r="CX310" s="14">
        <v>1</v>
      </c>
      <c r="CY310" s="14">
        <v>1</v>
      </c>
      <c r="CZ310" s="14">
        <v>1</v>
      </c>
      <c r="DA310" s="14">
        <f t="shared" si="139"/>
        <v>4</v>
      </c>
      <c r="DB310" s="14">
        <v>0</v>
      </c>
      <c r="DC310" s="14">
        <v>0</v>
      </c>
      <c r="DD310" s="14">
        <v>1</v>
      </c>
      <c r="DE310" s="14">
        <v>1</v>
      </c>
      <c r="DF310" s="14">
        <v>1</v>
      </c>
      <c r="DG310" s="14">
        <v>1</v>
      </c>
      <c r="DH310" s="14">
        <f t="shared" si="153"/>
        <v>4</v>
      </c>
      <c r="DI310" s="14">
        <f t="shared" si="154"/>
        <v>0</v>
      </c>
      <c r="DJ310" s="14">
        <v>1</v>
      </c>
      <c r="DK310" s="14">
        <v>0</v>
      </c>
      <c r="DL310" s="14">
        <v>0</v>
      </c>
      <c r="DM310" s="14">
        <v>0</v>
      </c>
      <c r="DN310" s="14">
        <v>0</v>
      </c>
      <c r="DO310" s="14">
        <v>0</v>
      </c>
      <c r="DP310" s="14">
        <v>0</v>
      </c>
      <c r="DQ310" s="14">
        <v>0</v>
      </c>
      <c r="DR310" s="14">
        <f t="shared" si="155"/>
        <v>1</v>
      </c>
      <c r="DS310" s="14">
        <v>1</v>
      </c>
      <c r="DT310" s="14">
        <v>0</v>
      </c>
      <c r="DU310" s="14">
        <v>0</v>
      </c>
      <c r="DV310" s="14">
        <v>0</v>
      </c>
      <c r="DW310" s="14">
        <v>0</v>
      </c>
      <c r="DX310" s="14">
        <v>0</v>
      </c>
      <c r="DY310" s="14">
        <v>0</v>
      </c>
      <c r="DZ310" s="14">
        <v>0</v>
      </c>
      <c r="EA310" s="14">
        <f t="shared" si="156"/>
        <v>1</v>
      </c>
      <c r="EB310" s="14">
        <f t="shared" si="157"/>
        <v>0</v>
      </c>
      <c r="EC310" s="14">
        <v>0</v>
      </c>
      <c r="ED310" s="14">
        <v>0</v>
      </c>
      <c r="EE310" s="14">
        <f t="shared" si="158"/>
        <v>0</v>
      </c>
      <c r="EF310" s="14">
        <v>5</v>
      </c>
      <c r="EG310" s="14">
        <v>5</v>
      </c>
      <c r="EH310" s="14">
        <v>5</v>
      </c>
      <c r="EI310" s="14">
        <v>5</v>
      </c>
      <c r="EJ310" s="14">
        <f t="shared" si="159"/>
        <v>20</v>
      </c>
    </row>
    <row r="311" spans="1:250" s="14" customFormat="1">
      <c r="A311" s="14">
        <v>302</v>
      </c>
      <c r="B311" s="14">
        <v>2</v>
      </c>
      <c r="C311" s="60">
        <v>1</v>
      </c>
      <c r="D311" s="14">
        <v>1</v>
      </c>
      <c r="E311" s="14">
        <v>1</v>
      </c>
      <c r="F311" s="14" t="s">
        <v>1977</v>
      </c>
      <c r="G311" s="14" t="s">
        <v>3407</v>
      </c>
      <c r="H311" s="14" t="s">
        <v>1928</v>
      </c>
      <c r="K311" s="1" t="s">
        <v>3408</v>
      </c>
      <c r="L311" s="14">
        <v>3</v>
      </c>
      <c r="M311" s="14">
        <v>11</v>
      </c>
      <c r="N311" s="14">
        <v>6</v>
      </c>
      <c r="O311" s="14" t="s">
        <v>3409</v>
      </c>
      <c r="P311" s="14" t="s">
        <v>2834</v>
      </c>
      <c r="Q311" s="14" t="s">
        <v>3410</v>
      </c>
      <c r="R311" s="14" t="s">
        <v>3411</v>
      </c>
      <c r="AX311" s="14">
        <v>1</v>
      </c>
      <c r="AY311" s="14">
        <v>0</v>
      </c>
      <c r="AZ311" s="14">
        <v>2</v>
      </c>
      <c r="BA311" s="14">
        <v>7</v>
      </c>
      <c r="BC311" s="14">
        <v>75</v>
      </c>
      <c r="BD311" s="14">
        <v>1</v>
      </c>
      <c r="BE311" s="14">
        <v>1</v>
      </c>
      <c r="BF311" s="14">
        <v>1</v>
      </c>
      <c r="BG311" s="14">
        <v>2</v>
      </c>
      <c r="BI311" s="14">
        <v>21.97</v>
      </c>
      <c r="BJ311" s="14">
        <v>0</v>
      </c>
      <c r="BK311" s="14">
        <v>0</v>
      </c>
      <c r="BL311" s="14">
        <v>4</v>
      </c>
      <c r="BM311" s="14">
        <v>3</v>
      </c>
      <c r="BN311" s="14">
        <v>1</v>
      </c>
      <c r="BO311" s="14">
        <f t="shared" si="161"/>
        <v>0</v>
      </c>
      <c r="BP311" s="14">
        <f t="shared" si="162"/>
        <v>1</v>
      </c>
      <c r="BQ311" s="14">
        <v>1</v>
      </c>
      <c r="BR311" s="14">
        <v>1</v>
      </c>
      <c r="BS311" s="14">
        <v>1</v>
      </c>
      <c r="BT311" s="14">
        <v>1</v>
      </c>
      <c r="BU311" s="14">
        <v>1</v>
      </c>
      <c r="BV311" s="14">
        <f t="shared" si="150"/>
        <v>6</v>
      </c>
      <c r="BW311" s="14">
        <v>5</v>
      </c>
      <c r="BX311" s="14">
        <v>1</v>
      </c>
      <c r="BY311" s="14">
        <v>1</v>
      </c>
      <c r="BZ311" s="14">
        <v>1</v>
      </c>
      <c r="CA311" s="14">
        <v>1</v>
      </c>
      <c r="CB311" s="14">
        <v>1</v>
      </c>
      <c r="CC311" s="14">
        <v>1</v>
      </c>
      <c r="CD311" s="14">
        <v>1</v>
      </c>
      <c r="CE311" s="14">
        <v>1</v>
      </c>
      <c r="CF311" s="14">
        <f t="shared" si="151"/>
        <v>8</v>
      </c>
      <c r="CG311" s="14">
        <v>1</v>
      </c>
      <c r="CH311" s="14">
        <v>1</v>
      </c>
      <c r="CI311" s="14">
        <v>1</v>
      </c>
      <c r="CJ311" s="14">
        <v>1</v>
      </c>
      <c r="CK311" s="14">
        <f t="shared" si="160"/>
        <v>4</v>
      </c>
      <c r="CL311" s="14">
        <v>0</v>
      </c>
      <c r="CM311" s="14">
        <v>1</v>
      </c>
      <c r="CN311" s="14">
        <v>0</v>
      </c>
      <c r="CO311" s="14">
        <v>1</v>
      </c>
      <c r="CP311" s="14">
        <v>1</v>
      </c>
      <c r="CQ311" s="14">
        <v>1</v>
      </c>
      <c r="CR311" s="14">
        <v>1</v>
      </c>
      <c r="CS311" s="14">
        <v>3</v>
      </c>
      <c r="CT311" s="14">
        <v>5</v>
      </c>
      <c r="CU311" s="14">
        <v>0</v>
      </c>
      <c r="CV311" s="14">
        <v>0</v>
      </c>
      <c r="CW311" s="14">
        <v>0</v>
      </c>
      <c r="CX311" s="14">
        <v>0</v>
      </c>
      <c r="CY311" s="14">
        <v>0</v>
      </c>
      <c r="CZ311" s="14">
        <v>0</v>
      </c>
      <c r="DA311" s="14">
        <f t="shared" si="139"/>
        <v>0</v>
      </c>
      <c r="DB311" s="14">
        <v>0</v>
      </c>
      <c r="DC311" s="14">
        <v>0</v>
      </c>
      <c r="DD311" s="14">
        <v>0</v>
      </c>
      <c r="DE311" s="14">
        <v>0</v>
      </c>
      <c r="DF311" s="14">
        <v>0</v>
      </c>
      <c r="DG311" s="14">
        <v>0</v>
      </c>
      <c r="DH311" s="14">
        <f t="shared" si="153"/>
        <v>0</v>
      </c>
      <c r="DI311" s="14">
        <f t="shared" si="154"/>
        <v>0</v>
      </c>
      <c r="DJ311" s="14">
        <v>0</v>
      </c>
      <c r="DK311" s="14">
        <v>0</v>
      </c>
      <c r="DL311" s="14">
        <v>0</v>
      </c>
      <c r="DM311" s="14">
        <v>0</v>
      </c>
      <c r="DN311" s="14">
        <v>0</v>
      </c>
      <c r="DO311" s="14">
        <v>0</v>
      </c>
      <c r="DP311" s="14">
        <v>0</v>
      </c>
      <c r="DQ311" s="14">
        <v>0</v>
      </c>
      <c r="DR311" s="14">
        <f t="shared" si="155"/>
        <v>0</v>
      </c>
      <c r="DS311" s="14">
        <v>0</v>
      </c>
      <c r="DT311" s="14">
        <v>0</v>
      </c>
      <c r="DU311" s="14">
        <v>0</v>
      </c>
      <c r="DV311" s="14">
        <v>0</v>
      </c>
      <c r="DW311" s="14">
        <v>0</v>
      </c>
      <c r="DX311" s="14">
        <v>0</v>
      </c>
      <c r="DY311" s="14">
        <v>0</v>
      </c>
      <c r="DZ311" s="14">
        <v>0</v>
      </c>
      <c r="EA311" s="14">
        <f t="shared" si="156"/>
        <v>0</v>
      </c>
      <c r="EB311" s="14">
        <f t="shared" si="157"/>
        <v>0</v>
      </c>
      <c r="EC311" s="14">
        <v>0</v>
      </c>
      <c r="ED311" s="14">
        <v>0</v>
      </c>
      <c r="EE311" s="14">
        <f t="shared" si="158"/>
        <v>0</v>
      </c>
      <c r="EF311" s="14">
        <v>5</v>
      </c>
      <c r="EG311" s="14">
        <v>5</v>
      </c>
      <c r="EH311" s="14">
        <v>5</v>
      </c>
      <c r="EI311" s="14">
        <v>5</v>
      </c>
      <c r="EJ311" s="14">
        <f t="shared" si="159"/>
        <v>20</v>
      </c>
    </row>
    <row r="312" spans="1:250" s="14" customFormat="1">
      <c r="A312" s="14">
        <v>303</v>
      </c>
      <c r="B312" s="14">
        <v>2</v>
      </c>
      <c r="C312" s="60">
        <v>1</v>
      </c>
      <c r="D312" s="14">
        <v>1</v>
      </c>
      <c r="E312" s="14">
        <v>2</v>
      </c>
      <c r="F312" s="14" t="s">
        <v>1941</v>
      </c>
      <c r="G312" s="14" t="s">
        <v>2454</v>
      </c>
      <c r="H312" s="14" t="s">
        <v>2100</v>
      </c>
      <c r="I312" s="14" t="s">
        <v>1928</v>
      </c>
      <c r="J312" s="14" t="s">
        <v>3063</v>
      </c>
      <c r="K312" s="1" t="s">
        <v>3412</v>
      </c>
      <c r="L312" s="14">
        <v>5</v>
      </c>
      <c r="M312" s="14">
        <v>11</v>
      </c>
      <c r="N312" s="14">
        <v>10</v>
      </c>
      <c r="O312" s="14" t="s">
        <v>2910</v>
      </c>
      <c r="P312" s="14" t="s">
        <v>3413</v>
      </c>
      <c r="Q312" s="14" t="s">
        <v>3414</v>
      </c>
      <c r="R312" s="14" t="s">
        <v>2627</v>
      </c>
      <c r="S312" s="14" t="s">
        <v>2460</v>
      </c>
      <c r="T312" s="14" t="s">
        <v>3415</v>
      </c>
      <c r="U312" s="14" t="s">
        <v>3416</v>
      </c>
      <c r="V312" s="14" t="s">
        <v>3083</v>
      </c>
      <c r="W312" s="14" t="s">
        <v>3417</v>
      </c>
      <c r="X312" s="14" t="s">
        <v>2806</v>
      </c>
      <c r="AX312" s="14">
        <v>2</v>
      </c>
      <c r="AY312" s="14">
        <v>1</v>
      </c>
      <c r="AZ312" s="14">
        <v>2</v>
      </c>
      <c r="BA312" s="14">
        <v>3</v>
      </c>
      <c r="BC312" s="14">
        <v>53</v>
      </c>
      <c r="BD312" s="14">
        <v>1</v>
      </c>
      <c r="BE312" s="14">
        <v>2</v>
      </c>
      <c r="BF312" s="14">
        <v>1</v>
      </c>
      <c r="BG312" s="14">
        <v>1</v>
      </c>
      <c r="BH312" s="14">
        <v>170.2</v>
      </c>
      <c r="BI312" s="14">
        <v>45.42</v>
      </c>
      <c r="BJ312" s="14">
        <v>3</v>
      </c>
      <c r="BK312" s="14">
        <v>2</v>
      </c>
      <c r="BL312" s="14">
        <v>1</v>
      </c>
      <c r="BM312" s="14">
        <v>1</v>
      </c>
      <c r="BN312" s="14">
        <v>0</v>
      </c>
      <c r="BO312" s="14">
        <f t="shared" si="161"/>
        <v>0</v>
      </c>
      <c r="BP312" s="14">
        <f t="shared" si="162"/>
        <v>1</v>
      </c>
      <c r="BQ312" s="14">
        <v>1</v>
      </c>
      <c r="BR312" s="14">
        <v>0</v>
      </c>
      <c r="BS312" s="14">
        <v>0</v>
      </c>
      <c r="BT312" s="14">
        <v>1</v>
      </c>
      <c r="BU312" s="14">
        <v>0</v>
      </c>
      <c r="BV312" s="14">
        <f t="shared" si="150"/>
        <v>3</v>
      </c>
      <c r="BW312" s="14">
        <v>5</v>
      </c>
      <c r="BX312" s="14">
        <v>0</v>
      </c>
      <c r="BY312" s="14">
        <v>0</v>
      </c>
      <c r="BZ312" s="14">
        <v>0</v>
      </c>
      <c r="CA312" s="14">
        <v>0</v>
      </c>
      <c r="CB312" s="14">
        <v>0</v>
      </c>
      <c r="CC312" s="14">
        <v>0</v>
      </c>
      <c r="CD312" s="14">
        <v>0</v>
      </c>
      <c r="CE312" s="14">
        <v>0</v>
      </c>
      <c r="CF312" s="14">
        <f t="shared" si="151"/>
        <v>0</v>
      </c>
      <c r="CG312" s="14">
        <v>5</v>
      </c>
      <c r="CH312" s="14">
        <v>5</v>
      </c>
      <c r="CI312" s="14">
        <v>5</v>
      </c>
      <c r="CJ312" s="14">
        <v>5</v>
      </c>
      <c r="CK312" s="14">
        <f t="shared" si="160"/>
        <v>20</v>
      </c>
      <c r="CL312" s="14">
        <v>1</v>
      </c>
      <c r="CM312" s="14">
        <v>1</v>
      </c>
      <c r="CN312" s="14">
        <v>2</v>
      </c>
      <c r="CO312" s="14">
        <v>3</v>
      </c>
      <c r="CP312" s="14">
        <v>1</v>
      </c>
      <c r="CQ312" s="14">
        <v>5</v>
      </c>
      <c r="CR312" s="14">
        <v>3</v>
      </c>
      <c r="CS312" s="14">
        <v>1</v>
      </c>
      <c r="CT312" s="14">
        <v>40</v>
      </c>
      <c r="CU312" s="14">
        <v>1</v>
      </c>
      <c r="CV312" s="14">
        <v>1</v>
      </c>
      <c r="CW312" s="14">
        <v>1</v>
      </c>
      <c r="CX312" s="14">
        <v>1</v>
      </c>
      <c r="CY312" s="14">
        <v>1</v>
      </c>
      <c r="CZ312" s="14">
        <v>1</v>
      </c>
      <c r="DA312" s="14">
        <f t="shared" si="139"/>
        <v>6</v>
      </c>
      <c r="DB312" s="14">
        <v>1</v>
      </c>
      <c r="DC312" s="14">
        <v>1</v>
      </c>
      <c r="DD312" s="14">
        <v>1</v>
      </c>
      <c r="DE312" s="14">
        <v>1</v>
      </c>
      <c r="DF312" s="14">
        <v>1</v>
      </c>
      <c r="DG312" s="14">
        <v>1</v>
      </c>
      <c r="DH312" s="14">
        <f t="shared" si="153"/>
        <v>6</v>
      </c>
      <c r="DI312" s="14">
        <f t="shared" si="154"/>
        <v>0</v>
      </c>
      <c r="DJ312" s="14">
        <v>1</v>
      </c>
      <c r="DK312" s="14">
        <v>1</v>
      </c>
      <c r="DL312" s="14">
        <v>1</v>
      </c>
      <c r="DM312" s="14">
        <v>1</v>
      </c>
      <c r="DN312" s="14">
        <v>1</v>
      </c>
      <c r="DO312" s="14">
        <v>1</v>
      </c>
      <c r="DP312" s="14">
        <v>1</v>
      </c>
      <c r="DQ312" s="14">
        <v>1</v>
      </c>
      <c r="DR312" s="14">
        <f t="shared" si="155"/>
        <v>8</v>
      </c>
      <c r="DS312" s="14">
        <v>1</v>
      </c>
      <c r="DT312" s="14">
        <v>1</v>
      </c>
      <c r="DU312" s="14">
        <v>1</v>
      </c>
      <c r="DV312" s="14">
        <v>1</v>
      </c>
      <c r="DW312" s="14">
        <v>1</v>
      </c>
      <c r="DX312" s="14">
        <v>1</v>
      </c>
      <c r="DY312" s="14">
        <v>1</v>
      </c>
      <c r="DZ312" s="14">
        <v>1</v>
      </c>
      <c r="EA312" s="14">
        <f t="shared" si="156"/>
        <v>8</v>
      </c>
      <c r="EB312" s="14">
        <f t="shared" si="157"/>
        <v>0</v>
      </c>
      <c r="EC312" s="14">
        <v>0</v>
      </c>
      <c r="ED312" s="14">
        <v>0</v>
      </c>
      <c r="EE312" s="14">
        <f t="shared" si="158"/>
        <v>0</v>
      </c>
      <c r="EF312" s="14">
        <v>5</v>
      </c>
      <c r="EG312" s="14">
        <v>5</v>
      </c>
      <c r="EH312" s="14">
        <v>5</v>
      </c>
      <c r="EI312" s="14">
        <v>5</v>
      </c>
      <c r="EJ312" s="14">
        <f t="shared" si="159"/>
        <v>20</v>
      </c>
    </row>
    <row r="313" spans="1:250" s="14" customFormat="1">
      <c r="A313" s="14">
        <v>304</v>
      </c>
      <c r="B313" s="61">
        <v>1</v>
      </c>
      <c r="C313" s="60">
        <v>2</v>
      </c>
      <c r="D313" s="14">
        <v>3</v>
      </c>
      <c r="E313" s="14">
        <v>1</v>
      </c>
      <c r="F313" s="14" t="s">
        <v>2489</v>
      </c>
      <c r="G313" s="14" t="s">
        <v>3571</v>
      </c>
      <c r="H313" s="14" t="s">
        <v>2319</v>
      </c>
      <c r="I313" s="14" t="s">
        <v>2322</v>
      </c>
      <c r="J313" s="14" t="s">
        <v>2100</v>
      </c>
      <c r="K313" s="1" t="s">
        <v>3655</v>
      </c>
      <c r="L313" s="14">
        <v>6</v>
      </c>
      <c r="M313" s="14">
        <v>11</v>
      </c>
      <c r="N313" s="14">
        <v>10</v>
      </c>
      <c r="O313" s="14" t="s">
        <v>3656</v>
      </c>
      <c r="P313" s="14" t="s">
        <v>3657</v>
      </c>
      <c r="Q313" s="14" t="s">
        <v>2951</v>
      </c>
      <c r="R313" s="14" t="s">
        <v>3658</v>
      </c>
      <c r="S313" s="14" t="s">
        <v>2327</v>
      </c>
      <c r="T313" s="14" t="s">
        <v>3083</v>
      </c>
      <c r="U313" s="14" t="s">
        <v>2568</v>
      </c>
      <c r="V313" s="14" t="s">
        <v>3659</v>
      </c>
      <c r="W313" s="14" t="s">
        <v>3577</v>
      </c>
      <c r="X313" s="14" t="s">
        <v>3578</v>
      </c>
      <c r="AX313" s="14">
        <v>2</v>
      </c>
      <c r="BA313" s="14">
        <v>6</v>
      </c>
      <c r="BC313" s="14">
        <v>85</v>
      </c>
      <c r="BD313" s="14">
        <v>0</v>
      </c>
      <c r="BE313" s="14">
        <v>1</v>
      </c>
      <c r="BF313" s="14">
        <v>4</v>
      </c>
      <c r="BG313" s="14">
        <v>2</v>
      </c>
      <c r="BH313" s="14">
        <v>152.4</v>
      </c>
      <c r="BI313" s="14">
        <v>46.48</v>
      </c>
      <c r="BJ313" s="14">
        <v>0</v>
      </c>
      <c r="BK313" s="14">
        <v>0</v>
      </c>
      <c r="BL313" s="14">
        <v>1</v>
      </c>
      <c r="BM313" s="14">
        <v>3</v>
      </c>
      <c r="BN313" s="14">
        <v>0</v>
      </c>
      <c r="BO313" s="14">
        <f t="shared" si="161"/>
        <v>1</v>
      </c>
      <c r="BP313" s="14">
        <f t="shared" si="162"/>
        <v>0</v>
      </c>
      <c r="BQ313" s="14">
        <v>0</v>
      </c>
      <c r="BR313" s="14">
        <v>1</v>
      </c>
      <c r="BS313" s="14">
        <v>1</v>
      </c>
      <c r="BT313" s="14">
        <v>1</v>
      </c>
      <c r="BU313" s="14">
        <v>1</v>
      </c>
      <c r="BV313" s="14">
        <v>4</v>
      </c>
      <c r="BW313" s="14">
        <v>3</v>
      </c>
      <c r="BX313" s="14">
        <v>0</v>
      </c>
      <c r="BY313" s="14">
        <v>0</v>
      </c>
      <c r="BZ313" s="14">
        <v>0</v>
      </c>
      <c r="CA313" s="14">
        <v>0</v>
      </c>
      <c r="CB313" s="14">
        <v>0</v>
      </c>
      <c r="CC313" s="14">
        <v>0</v>
      </c>
      <c r="CD313" s="14">
        <v>0</v>
      </c>
      <c r="CE313" s="14">
        <v>0</v>
      </c>
      <c r="CF313" s="14">
        <f t="shared" si="151"/>
        <v>0</v>
      </c>
      <c r="CG313" s="14">
        <v>1</v>
      </c>
      <c r="CH313" s="14">
        <v>1</v>
      </c>
      <c r="CI313" s="14">
        <v>1</v>
      </c>
      <c r="CJ313" s="14">
        <v>1</v>
      </c>
      <c r="CK313" s="14">
        <f t="shared" si="160"/>
        <v>4</v>
      </c>
      <c r="CL313" s="14">
        <v>1</v>
      </c>
      <c r="CM313" s="14">
        <v>4</v>
      </c>
      <c r="CN313" s="14">
        <v>0</v>
      </c>
      <c r="CO313" s="14">
        <v>3</v>
      </c>
      <c r="CP313" s="14">
        <v>1</v>
      </c>
      <c r="CQ313" s="14">
        <v>1</v>
      </c>
      <c r="CR313" s="14">
        <v>1</v>
      </c>
      <c r="CS313" s="14">
        <v>2</v>
      </c>
      <c r="CT313" s="14">
        <v>25</v>
      </c>
      <c r="CU313" s="14">
        <v>0</v>
      </c>
      <c r="CV313" s="14">
        <v>1</v>
      </c>
      <c r="CW313" s="14">
        <v>1</v>
      </c>
      <c r="CX313" s="14">
        <v>1</v>
      </c>
      <c r="CY313" s="14">
        <v>1</v>
      </c>
      <c r="CZ313" s="14">
        <v>1</v>
      </c>
      <c r="DA313" s="14">
        <f t="shared" si="139"/>
        <v>5</v>
      </c>
      <c r="DB313" s="14">
        <v>0</v>
      </c>
      <c r="DC313" s="14">
        <v>1</v>
      </c>
      <c r="DD313" s="14">
        <v>1</v>
      </c>
      <c r="DE313" s="14">
        <v>1</v>
      </c>
      <c r="DF313" s="14">
        <v>1</v>
      </c>
      <c r="DG313" s="14">
        <v>1</v>
      </c>
      <c r="DH313" s="14">
        <f t="shared" si="153"/>
        <v>5</v>
      </c>
      <c r="DI313" s="14">
        <f t="shared" si="154"/>
        <v>0</v>
      </c>
      <c r="DJ313" s="14">
        <v>1</v>
      </c>
      <c r="DK313" s="14">
        <v>0</v>
      </c>
      <c r="DL313" s="14">
        <v>1</v>
      </c>
      <c r="DM313" s="14">
        <v>0</v>
      </c>
      <c r="DN313" s="14">
        <v>0</v>
      </c>
      <c r="DO313" s="14">
        <v>0</v>
      </c>
      <c r="DP313" s="14">
        <v>0</v>
      </c>
      <c r="DQ313" s="14">
        <v>0</v>
      </c>
      <c r="DR313" s="14">
        <f t="shared" si="155"/>
        <v>2</v>
      </c>
      <c r="DS313" s="14">
        <v>1</v>
      </c>
      <c r="DT313" s="14">
        <v>0</v>
      </c>
      <c r="DU313" s="14">
        <v>1</v>
      </c>
      <c r="DV313" s="14">
        <v>0</v>
      </c>
      <c r="DW313" s="14">
        <v>0</v>
      </c>
      <c r="DX313" s="14">
        <v>0</v>
      </c>
      <c r="DY313" s="14">
        <v>0</v>
      </c>
      <c r="DZ313" s="14">
        <v>0</v>
      </c>
      <c r="EA313" s="14">
        <f t="shared" si="156"/>
        <v>2</v>
      </c>
      <c r="EB313" s="14">
        <f t="shared" si="157"/>
        <v>0</v>
      </c>
      <c r="EC313" s="14">
        <v>0</v>
      </c>
      <c r="ED313" s="14">
        <v>0</v>
      </c>
      <c r="EE313" s="14">
        <f t="shared" si="158"/>
        <v>0</v>
      </c>
      <c r="EF313" s="14">
        <v>5</v>
      </c>
      <c r="EG313" s="14">
        <v>5</v>
      </c>
      <c r="EH313" s="14">
        <v>5</v>
      </c>
      <c r="EI313" s="14">
        <v>5</v>
      </c>
      <c r="EJ313" s="14">
        <f t="shared" si="159"/>
        <v>20</v>
      </c>
    </row>
    <row r="314" spans="1:250" s="14" customFormat="1">
      <c r="A314" s="14">
        <v>305</v>
      </c>
      <c r="B314" s="64">
        <v>2</v>
      </c>
      <c r="C314" s="3">
        <v>1</v>
      </c>
      <c r="D314" s="1">
        <v>1</v>
      </c>
      <c r="E314" s="1">
        <v>1</v>
      </c>
      <c r="F314" s="1" t="s">
        <v>1928</v>
      </c>
      <c r="G314" s="1" t="s">
        <v>5121</v>
      </c>
      <c r="H314" s="1"/>
      <c r="I314" s="1"/>
      <c r="J314" s="1"/>
      <c r="K314" s="1" t="s">
        <v>5122</v>
      </c>
      <c r="L314" s="1">
        <v>2</v>
      </c>
      <c r="M314" s="1">
        <v>7</v>
      </c>
      <c r="N314" s="1">
        <v>7</v>
      </c>
      <c r="O314" s="1" t="s">
        <v>5123</v>
      </c>
      <c r="P314" s="1" t="s">
        <v>5124</v>
      </c>
      <c r="Q314" s="1" t="s">
        <v>5125</v>
      </c>
      <c r="R314" s="1" t="s">
        <v>2326</v>
      </c>
      <c r="S314" s="1" t="s">
        <v>2862</v>
      </c>
      <c r="T314" s="1" t="s">
        <v>4149</v>
      </c>
      <c r="U314" s="1" t="s">
        <v>5126</v>
      </c>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v>2</v>
      </c>
      <c r="AY314" s="1">
        <v>0</v>
      </c>
      <c r="AZ314" s="1">
        <v>2</v>
      </c>
      <c r="BA314" s="1">
        <v>5</v>
      </c>
      <c r="BB314" s="1"/>
      <c r="BC314" s="1">
        <v>79</v>
      </c>
      <c r="BD314" s="1">
        <v>0</v>
      </c>
      <c r="BE314" s="1">
        <v>3</v>
      </c>
      <c r="BF314" s="1">
        <v>2</v>
      </c>
      <c r="BG314" s="1">
        <v>4</v>
      </c>
      <c r="BH314" s="1">
        <v>152.4</v>
      </c>
      <c r="BI314" s="1">
        <v>21.66</v>
      </c>
      <c r="BJ314" s="1">
        <v>1</v>
      </c>
      <c r="BK314" s="1">
        <v>0</v>
      </c>
      <c r="BL314" s="1">
        <v>1</v>
      </c>
      <c r="BM314" s="1">
        <v>3</v>
      </c>
      <c r="BN314" s="1">
        <v>1</v>
      </c>
      <c r="BO314" s="1">
        <f>IF(AZ314&gt;=85,1,0)</f>
        <v>0</v>
      </c>
      <c r="BP314" s="1">
        <f>IF(BA314=1,1,0)</f>
        <v>0</v>
      </c>
      <c r="BQ314" s="1">
        <v>1</v>
      </c>
      <c r="BR314" s="1">
        <v>1</v>
      </c>
      <c r="BS314" s="1">
        <v>0</v>
      </c>
      <c r="BT314" s="1">
        <v>1</v>
      </c>
      <c r="BU314" s="1">
        <v>1</v>
      </c>
      <c r="BV314" s="14">
        <f>SUM(BO314:BU314)</f>
        <v>4</v>
      </c>
      <c r="BW314" s="1">
        <v>4</v>
      </c>
      <c r="BX314" s="1">
        <v>0</v>
      </c>
      <c r="BY314" s="1">
        <v>0</v>
      </c>
      <c r="BZ314" s="1">
        <v>0</v>
      </c>
      <c r="CA314" s="1">
        <v>0</v>
      </c>
      <c r="CB314" s="1">
        <v>0</v>
      </c>
      <c r="CC314" s="1">
        <v>0</v>
      </c>
      <c r="CD314" s="1">
        <v>0</v>
      </c>
      <c r="CE314" s="1">
        <v>0</v>
      </c>
      <c r="CF314" s="1">
        <f t="shared" si="151"/>
        <v>0</v>
      </c>
      <c r="CG314" s="1">
        <v>1</v>
      </c>
      <c r="CH314" s="1">
        <v>2</v>
      </c>
      <c r="CI314" s="1">
        <v>2</v>
      </c>
      <c r="CJ314" s="1">
        <v>1</v>
      </c>
      <c r="CK314" s="1">
        <f t="shared" si="160"/>
        <v>6</v>
      </c>
      <c r="CL314" s="1">
        <v>1</v>
      </c>
      <c r="CM314" s="1">
        <v>1</v>
      </c>
      <c r="CN314" s="1">
        <v>0</v>
      </c>
      <c r="CO314" s="1">
        <v>4</v>
      </c>
      <c r="CP314" s="1">
        <v>2</v>
      </c>
      <c r="CQ314" s="1">
        <v>2</v>
      </c>
      <c r="CR314" s="1">
        <v>3</v>
      </c>
      <c r="CS314" s="1">
        <v>2</v>
      </c>
      <c r="CT314" s="1">
        <v>90</v>
      </c>
      <c r="CU314" s="1">
        <v>0</v>
      </c>
      <c r="CV314" s="1">
        <v>0</v>
      </c>
      <c r="CW314" s="1">
        <v>1</v>
      </c>
      <c r="CX314" s="1">
        <v>1</v>
      </c>
      <c r="CY314" s="1">
        <v>1</v>
      </c>
      <c r="CZ314" s="1">
        <v>1</v>
      </c>
      <c r="DA314" s="1">
        <f t="shared" si="139"/>
        <v>4</v>
      </c>
      <c r="DB314" s="1">
        <v>0</v>
      </c>
      <c r="DC314" s="1">
        <v>0</v>
      </c>
      <c r="DD314" s="1">
        <v>0</v>
      </c>
      <c r="DE314" s="1">
        <v>0</v>
      </c>
      <c r="DF314" s="1">
        <v>1</v>
      </c>
      <c r="DG314" s="1">
        <v>1</v>
      </c>
      <c r="DH314" s="1">
        <f t="shared" si="153"/>
        <v>2</v>
      </c>
      <c r="DI314" s="14">
        <f t="shared" si="154"/>
        <v>-2</v>
      </c>
      <c r="DJ314" s="1">
        <v>1</v>
      </c>
      <c r="DK314" s="1">
        <v>0</v>
      </c>
      <c r="DL314" s="1">
        <v>0</v>
      </c>
      <c r="DM314" s="1">
        <v>0</v>
      </c>
      <c r="DN314" s="1">
        <v>0</v>
      </c>
      <c r="DO314" s="1">
        <v>0</v>
      </c>
      <c r="DP314" s="1">
        <v>0</v>
      </c>
      <c r="DQ314" s="1">
        <v>0</v>
      </c>
      <c r="DR314" s="1">
        <f t="shared" si="155"/>
        <v>1</v>
      </c>
      <c r="DS314" s="1">
        <v>1</v>
      </c>
      <c r="DT314" s="1">
        <v>0</v>
      </c>
      <c r="DU314" s="1">
        <v>0</v>
      </c>
      <c r="DV314" s="1">
        <v>0</v>
      </c>
      <c r="DW314" s="1">
        <v>0</v>
      </c>
      <c r="DX314" s="1">
        <v>0</v>
      </c>
      <c r="DY314" s="1">
        <v>0</v>
      </c>
      <c r="DZ314" s="1">
        <v>0</v>
      </c>
      <c r="EA314" s="1">
        <f t="shared" si="156"/>
        <v>1</v>
      </c>
      <c r="EB314" s="14">
        <f t="shared" si="157"/>
        <v>0</v>
      </c>
      <c r="EC314" s="1">
        <v>0</v>
      </c>
      <c r="ED314" s="1">
        <v>1</v>
      </c>
      <c r="EE314" s="1">
        <f t="shared" si="158"/>
        <v>1</v>
      </c>
      <c r="EF314" s="1">
        <v>5</v>
      </c>
      <c r="EG314" s="1">
        <v>5</v>
      </c>
      <c r="EH314" s="1">
        <v>5</v>
      </c>
      <c r="EI314" s="1">
        <v>5</v>
      </c>
      <c r="EJ314" s="1">
        <f t="shared" si="159"/>
        <v>20</v>
      </c>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row>
    <row r="315" spans="1:250" s="14" customFormat="1">
      <c r="A315" s="14">
        <v>306</v>
      </c>
      <c r="B315" s="64">
        <v>2</v>
      </c>
      <c r="C315" s="3">
        <v>1</v>
      </c>
      <c r="D315" s="1">
        <v>3</v>
      </c>
      <c r="E315" s="1">
        <v>1</v>
      </c>
      <c r="F315" s="1" t="s">
        <v>2454</v>
      </c>
      <c r="G315" s="1"/>
      <c r="H315" s="1"/>
      <c r="I315" s="1"/>
      <c r="J315" s="1"/>
      <c r="K315" s="1" t="s">
        <v>5435</v>
      </c>
      <c r="L315" s="1">
        <v>1</v>
      </c>
      <c r="M315" s="1">
        <v>3</v>
      </c>
      <c r="N315" s="1">
        <v>9</v>
      </c>
      <c r="O315" s="1" t="s">
        <v>2927</v>
      </c>
      <c r="P315" s="1" t="s">
        <v>5436</v>
      </c>
      <c r="Q315" s="1" t="s">
        <v>2844</v>
      </c>
      <c r="R315" s="1" t="s">
        <v>3234</v>
      </c>
      <c r="S315" s="1" t="s">
        <v>5437</v>
      </c>
      <c r="T315" s="1" t="s">
        <v>3396</v>
      </c>
      <c r="U315" s="1" t="s">
        <v>5438</v>
      </c>
      <c r="V315" s="1" t="s">
        <v>2357</v>
      </c>
      <c r="W315" s="1" t="s">
        <v>3522</v>
      </c>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v>2</v>
      </c>
      <c r="AY315" s="1">
        <v>1</v>
      </c>
      <c r="AZ315" s="1">
        <v>1</v>
      </c>
      <c r="BA315" s="1">
        <v>1</v>
      </c>
      <c r="BB315" s="1"/>
      <c r="BC315" s="1">
        <v>43</v>
      </c>
      <c r="BD315" s="1">
        <v>0</v>
      </c>
      <c r="BE315" s="1">
        <v>3</v>
      </c>
      <c r="BF315" s="1">
        <v>2</v>
      </c>
      <c r="BG315" s="1">
        <v>4</v>
      </c>
      <c r="BH315" s="1">
        <v>167.6</v>
      </c>
      <c r="BI315" s="1">
        <v>33.69</v>
      </c>
      <c r="BJ315" s="1">
        <v>0</v>
      </c>
      <c r="BK315" s="1">
        <v>0</v>
      </c>
      <c r="BL315" s="1">
        <v>1</v>
      </c>
      <c r="BM315" s="1">
        <v>2</v>
      </c>
      <c r="BN315" s="1">
        <v>0</v>
      </c>
      <c r="BO315" s="1">
        <f>IF(AZ315&gt;=85,1,0)</f>
        <v>0</v>
      </c>
      <c r="BP315" s="1">
        <f>IF(BA315=1,1,0)</f>
        <v>1</v>
      </c>
      <c r="BQ315" s="1"/>
      <c r="BR315" s="1"/>
      <c r="BS315" s="1"/>
      <c r="BT315" s="1"/>
      <c r="BU315" s="1"/>
      <c r="BW315" s="1"/>
      <c r="BX315" s="1"/>
      <c r="BY315" s="1"/>
      <c r="BZ315" s="1"/>
      <c r="CA315" s="1"/>
      <c r="CB315" s="1"/>
      <c r="CC315" s="1"/>
      <c r="CD315" s="1"/>
      <c r="CE315" s="1"/>
      <c r="CF315" s="1"/>
      <c r="CG315" s="1"/>
      <c r="CH315" s="1"/>
      <c r="CI315" s="1"/>
      <c r="CJ315" s="1"/>
      <c r="CK315" s="1"/>
      <c r="CL315" s="1">
        <v>0</v>
      </c>
      <c r="CM315" s="1"/>
      <c r="CN315" s="1">
        <v>2</v>
      </c>
      <c r="CO315" s="1"/>
      <c r="CP315" s="1"/>
      <c r="CQ315" s="1"/>
      <c r="CR315" s="1"/>
      <c r="CS315" s="1"/>
      <c r="CT315" s="1"/>
      <c r="CU315" s="1"/>
      <c r="CV315" s="1"/>
      <c r="CW315" s="1"/>
      <c r="CX315" s="1"/>
      <c r="CY315" s="1"/>
      <c r="CZ315" s="1"/>
      <c r="DA315" s="1"/>
      <c r="DB315" s="1"/>
      <c r="DC315" s="1"/>
      <c r="DD315" s="1"/>
      <c r="DE315" s="1"/>
      <c r="DF315" s="1"/>
      <c r="DG315" s="1"/>
      <c r="DH315" s="1"/>
      <c r="DJ315" s="1"/>
      <c r="DK315" s="1"/>
      <c r="DL315" s="1"/>
      <c r="DM315" s="1"/>
      <c r="DN315" s="1"/>
      <c r="DO315" s="1"/>
      <c r="DP315" s="1"/>
      <c r="DQ315" s="1"/>
      <c r="DR315" s="1"/>
      <c r="DS315" s="1"/>
      <c r="DT315" s="1"/>
      <c r="DU315" s="1"/>
      <c r="DV315" s="1"/>
      <c r="DW315" s="1"/>
      <c r="DX315" s="1"/>
      <c r="DY315" s="1"/>
      <c r="DZ315" s="1"/>
      <c r="EA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row>
    <row r="316" spans="1:250" s="14" customFormat="1">
      <c r="A316" s="14">
        <v>307</v>
      </c>
      <c r="B316" s="14">
        <v>1</v>
      </c>
      <c r="C316" s="60">
        <v>1</v>
      </c>
      <c r="D316" s="14">
        <v>1</v>
      </c>
      <c r="E316" s="14">
        <v>1</v>
      </c>
      <c r="F316" s="60" t="s">
        <v>2319</v>
      </c>
      <c r="G316" s="14" t="s">
        <v>1977</v>
      </c>
      <c r="K316" s="14" t="s">
        <v>2689</v>
      </c>
      <c r="L316" s="14">
        <v>2</v>
      </c>
      <c r="M316" s="14">
        <v>6</v>
      </c>
      <c r="N316" s="14">
        <v>4</v>
      </c>
      <c r="O316" s="14" t="s">
        <v>2335</v>
      </c>
      <c r="P316" s="14" t="s">
        <v>2690</v>
      </c>
      <c r="Q316" s="14" t="s">
        <v>2691</v>
      </c>
      <c r="R316" s="14" t="s">
        <v>2692</v>
      </c>
      <c r="AX316" s="14">
        <v>2</v>
      </c>
      <c r="AY316" s="14">
        <v>1</v>
      </c>
      <c r="AZ316" s="14">
        <v>1</v>
      </c>
      <c r="BA316" s="14">
        <v>3</v>
      </c>
      <c r="BC316" s="14">
        <v>68</v>
      </c>
      <c r="BD316" s="14">
        <v>0</v>
      </c>
      <c r="BE316" s="14">
        <v>1</v>
      </c>
      <c r="BF316" s="14">
        <v>1</v>
      </c>
      <c r="BG316" s="14">
        <v>1</v>
      </c>
      <c r="BH316" s="14">
        <v>162.6</v>
      </c>
      <c r="BI316" s="14">
        <v>23.69</v>
      </c>
      <c r="BJ316" s="14">
        <v>0</v>
      </c>
      <c r="BK316" s="14">
        <v>0</v>
      </c>
      <c r="BL316" s="14">
        <v>4</v>
      </c>
      <c r="BM316" s="14">
        <v>3</v>
      </c>
      <c r="BN316" s="14">
        <v>0</v>
      </c>
      <c r="BO316" s="14">
        <f>IF(BE316&gt;=85,1,0)</f>
        <v>0</v>
      </c>
      <c r="BP316" s="14">
        <f>IF(BF316=1,1,0)</f>
        <v>1</v>
      </c>
      <c r="BQ316" s="14">
        <v>0</v>
      </c>
      <c r="BR316" s="14">
        <v>0</v>
      </c>
      <c r="BS316" s="14">
        <v>0</v>
      </c>
      <c r="BT316" s="14">
        <v>1</v>
      </c>
      <c r="BU316" s="14">
        <v>0</v>
      </c>
      <c r="BV316" s="14">
        <f>SUM(BO316:BU316)</f>
        <v>2</v>
      </c>
      <c r="BW316" s="14">
        <v>2</v>
      </c>
      <c r="BX316" s="14">
        <v>0</v>
      </c>
      <c r="BY316" s="14">
        <v>0</v>
      </c>
      <c r="BZ316" s="14">
        <v>0</v>
      </c>
      <c r="CA316" s="14">
        <v>0</v>
      </c>
      <c r="CB316" s="14">
        <v>0</v>
      </c>
      <c r="CC316" s="14">
        <v>0</v>
      </c>
      <c r="CD316" s="14">
        <v>0</v>
      </c>
      <c r="CE316" s="14">
        <v>0</v>
      </c>
      <c r="CF316" s="14">
        <f>SUM(BX316:CE316)</f>
        <v>0</v>
      </c>
      <c r="CG316" s="14">
        <v>5</v>
      </c>
      <c r="CH316" s="14">
        <v>5</v>
      </c>
      <c r="CI316" s="14">
        <v>5</v>
      </c>
      <c r="CJ316" s="14">
        <v>5</v>
      </c>
      <c r="CK316" s="14">
        <f>SUM(CG316:CJ316)</f>
        <v>20</v>
      </c>
      <c r="CL316" s="14">
        <v>0</v>
      </c>
      <c r="CM316" s="14">
        <v>1</v>
      </c>
      <c r="CN316" s="14">
        <v>2</v>
      </c>
      <c r="CO316" s="14">
        <v>1</v>
      </c>
      <c r="CP316" s="14">
        <v>1</v>
      </c>
      <c r="CQ316" s="14">
        <v>2</v>
      </c>
      <c r="CR316" s="14">
        <v>2</v>
      </c>
      <c r="CS316" s="14">
        <v>1</v>
      </c>
      <c r="CT316" s="14">
        <v>50</v>
      </c>
      <c r="CU316" s="14">
        <v>1</v>
      </c>
      <c r="CV316" s="14">
        <v>1</v>
      </c>
      <c r="CW316" s="14">
        <v>1</v>
      </c>
      <c r="CX316" s="14">
        <v>1</v>
      </c>
      <c r="CY316" s="14">
        <v>1</v>
      </c>
      <c r="CZ316" s="14">
        <v>1</v>
      </c>
      <c r="DA316" s="14">
        <f t="shared" ref="DA316:DA332" si="163">SUM(CU316:CZ316)</f>
        <v>6</v>
      </c>
      <c r="DB316" s="14">
        <v>1</v>
      </c>
      <c r="DC316" s="14">
        <v>1</v>
      </c>
      <c r="DD316" s="14">
        <v>1</v>
      </c>
      <c r="DE316" s="14">
        <v>1</v>
      </c>
      <c r="DF316" s="14">
        <v>1</v>
      </c>
      <c r="DG316" s="14">
        <v>1</v>
      </c>
      <c r="DH316" s="14">
        <f t="shared" ref="DH316:DH332" si="164">SUM(DB316:DG316)</f>
        <v>6</v>
      </c>
      <c r="DI316" s="14">
        <f t="shared" ref="DI316:DI332" si="165">DH316-DA316</f>
        <v>0</v>
      </c>
      <c r="DJ316" s="14">
        <v>1</v>
      </c>
      <c r="DK316" s="14">
        <v>1</v>
      </c>
      <c r="DL316" s="14">
        <v>1</v>
      </c>
      <c r="DM316" s="14">
        <v>1</v>
      </c>
      <c r="DN316" s="14">
        <v>1</v>
      </c>
      <c r="DO316" s="14">
        <v>1</v>
      </c>
      <c r="DP316" s="14">
        <v>1</v>
      </c>
      <c r="DQ316" s="14">
        <v>1</v>
      </c>
      <c r="DR316" s="14">
        <f t="shared" ref="DR316:DR332" si="166">SUM(DJ316:DQ316)</f>
        <v>8</v>
      </c>
      <c r="DS316" s="14">
        <v>1</v>
      </c>
      <c r="DT316" s="14">
        <v>1</v>
      </c>
      <c r="DU316" s="14">
        <v>1</v>
      </c>
      <c r="DV316" s="14">
        <v>1</v>
      </c>
      <c r="DW316" s="14">
        <v>1</v>
      </c>
      <c r="DX316" s="14">
        <v>1</v>
      </c>
      <c r="DY316" s="14">
        <v>1</v>
      </c>
      <c r="DZ316" s="14">
        <v>1</v>
      </c>
      <c r="EA316" s="14">
        <f t="shared" ref="EA316:EA332" si="167">SUM(DS316:DZ316)</f>
        <v>8</v>
      </c>
      <c r="EB316" s="14">
        <f t="shared" ref="EB316:EB332" si="168">EA316-DR316</f>
        <v>0</v>
      </c>
      <c r="EC316" s="14">
        <v>3</v>
      </c>
      <c r="ED316" s="14">
        <v>0</v>
      </c>
      <c r="EE316" s="14">
        <f t="shared" ref="EE316:EE332" si="169">SUM(EC316:ED316)</f>
        <v>3</v>
      </c>
      <c r="EF316" s="14">
        <v>5</v>
      </c>
      <c r="EG316" s="14">
        <v>5</v>
      </c>
      <c r="EH316" s="14">
        <v>5</v>
      </c>
      <c r="EI316" s="14">
        <v>5</v>
      </c>
      <c r="EJ316" s="14">
        <f t="shared" ref="EJ316:EJ332" si="170">SUM(EF316:EI316)</f>
        <v>20</v>
      </c>
    </row>
    <row r="317" spans="1:250" s="14" customFormat="1">
      <c r="A317" s="14">
        <v>308</v>
      </c>
      <c r="B317" s="64">
        <v>1</v>
      </c>
      <c r="C317" s="3">
        <v>2</v>
      </c>
      <c r="D317" s="1">
        <v>1</v>
      </c>
      <c r="E317" s="1">
        <v>1</v>
      </c>
      <c r="F317" s="1" t="s">
        <v>2100</v>
      </c>
      <c r="G317" s="1" t="s">
        <v>1955</v>
      </c>
      <c r="H317" s="1" t="s">
        <v>1941</v>
      </c>
      <c r="I317" s="1" t="s">
        <v>1928</v>
      </c>
      <c r="J317" s="1" t="s">
        <v>2454</v>
      </c>
      <c r="K317" s="1" t="s">
        <v>5060</v>
      </c>
      <c r="L317" s="1">
        <v>6</v>
      </c>
      <c r="M317" s="1">
        <v>6</v>
      </c>
      <c r="N317" s="1">
        <v>6</v>
      </c>
      <c r="O317" s="1" t="s">
        <v>2335</v>
      </c>
      <c r="P317" s="1" t="s">
        <v>4631</v>
      </c>
      <c r="Q317" s="1" t="s">
        <v>5061</v>
      </c>
      <c r="R317" s="1" t="s">
        <v>5062</v>
      </c>
      <c r="S317" s="1" t="s">
        <v>3233</v>
      </c>
      <c r="T317" s="1" t="s">
        <v>5063</v>
      </c>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v>2</v>
      </c>
      <c r="AY317" s="1">
        <v>1</v>
      </c>
      <c r="AZ317" s="1">
        <v>2</v>
      </c>
      <c r="BA317" s="1">
        <v>6</v>
      </c>
      <c r="BB317" s="1"/>
      <c r="BC317" s="1">
        <v>97</v>
      </c>
      <c r="BD317" s="1">
        <v>0</v>
      </c>
      <c r="BE317" s="1">
        <v>3</v>
      </c>
      <c r="BF317" s="1">
        <v>2</v>
      </c>
      <c r="BG317" s="1">
        <v>4</v>
      </c>
      <c r="BH317" s="1">
        <v>149.9</v>
      </c>
      <c r="BI317" s="1">
        <v>18.579999999999998</v>
      </c>
      <c r="BJ317" s="1">
        <v>2</v>
      </c>
      <c r="BK317" s="1">
        <v>1</v>
      </c>
      <c r="BL317" s="1">
        <v>1</v>
      </c>
      <c r="BM317" s="1">
        <v>3</v>
      </c>
      <c r="BN317" s="1">
        <v>1</v>
      </c>
      <c r="BO317" s="1">
        <v>1</v>
      </c>
      <c r="BP317" s="1">
        <v>0</v>
      </c>
      <c r="BQ317" s="1">
        <v>1</v>
      </c>
      <c r="BR317" s="1">
        <v>1</v>
      </c>
      <c r="BS317" s="1">
        <v>1</v>
      </c>
      <c r="BT317" s="1">
        <v>1</v>
      </c>
      <c r="BU317" s="1">
        <v>1</v>
      </c>
      <c r="BV317" s="14">
        <v>6</v>
      </c>
      <c r="BW317" s="1">
        <v>4</v>
      </c>
      <c r="BX317" s="1">
        <v>0</v>
      </c>
      <c r="BY317" s="1">
        <v>0</v>
      </c>
      <c r="BZ317" s="1">
        <v>0</v>
      </c>
      <c r="CA317" s="1">
        <v>0</v>
      </c>
      <c r="CB317" s="1">
        <v>0</v>
      </c>
      <c r="CC317" s="1">
        <v>0</v>
      </c>
      <c r="CD317" s="1">
        <v>0</v>
      </c>
      <c r="CE317" s="1">
        <v>0</v>
      </c>
      <c r="CF317" s="1">
        <v>0</v>
      </c>
      <c r="CG317" s="1">
        <v>1</v>
      </c>
      <c r="CH317" s="1">
        <v>1</v>
      </c>
      <c r="CI317" s="1">
        <v>5</v>
      </c>
      <c r="CJ317" s="1">
        <v>2</v>
      </c>
      <c r="CK317" s="1">
        <v>9</v>
      </c>
      <c r="CL317" s="1">
        <v>0</v>
      </c>
      <c r="CM317" s="1">
        <v>3</v>
      </c>
      <c r="CN317" s="1">
        <v>0</v>
      </c>
      <c r="CO317" s="1">
        <v>3</v>
      </c>
      <c r="CP317" s="1">
        <v>5</v>
      </c>
      <c r="CQ317" s="1">
        <v>1</v>
      </c>
      <c r="CR317" s="1">
        <v>2</v>
      </c>
      <c r="CS317" s="1">
        <v>1</v>
      </c>
      <c r="CT317" s="1">
        <v>50</v>
      </c>
      <c r="CU317" s="1">
        <v>0</v>
      </c>
      <c r="CV317" s="1">
        <v>0</v>
      </c>
      <c r="CW317" s="1">
        <v>0</v>
      </c>
      <c r="CX317" s="1">
        <v>0</v>
      </c>
      <c r="CY317" s="1">
        <v>1</v>
      </c>
      <c r="CZ317" s="1">
        <v>1</v>
      </c>
      <c r="DA317" s="1">
        <f t="shared" si="163"/>
        <v>2</v>
      </c>
      <c r="DB317" s="1">
        <v>0</v>
      </c>
      <c r="DC317" s="1">
        <v>0</v>
      </c>
      <c r="DD317" s="1">
        <v>0</v>
      </c>
      <c r="DE317" s="1">
        <v>0</v>
      </c>
      <c r="DF317" s="1">
        <v>1</v>
      </c>
      <c r="DG317" s="1">
        <v>1</v>
      </c>
      <c r="DH317" s="1">
        <f t="shared" si="164"/>
        <v>2</v>
      </c>
      <c r="DI317" s="14">
        <f t="shared" si="165"/>
        <v>0</v>
      </c>
      <c r="DJ317" s="1">
        <v>1</v>
      </c>
      <c r="DK317" s="1">
        <v>0</v>
      </c>
      <c r="DL317" s="1">
        <v>0</v>
      </c>
      <c r="DM317" s="1">
        <v>0</v>
      </c>
      <c r="DN317" s="1">
        <v>0</v>
      </c>
      <c r="DO317" s="1">
        <v>0</v>
      </c>
      <c r="DP317" s="1">
        <v>0</v>
      </c>
      <c r="DQ317" s="1">
        <v>0</v>
      </c>
      <c r="DR317" s="1">
        <f t="shared" si="166"/>
        <v>1</v>
      </c>
      <c r="DS317" s="1">
        <v>1</v>
      </c>
      <c r="DT317" s="1">
        <v>0</v>
      </c>
      <c r="DU317" s="1">
        <v>0</v>
      </c>
      <c r="DV317" s="1">
        <v>0</v>
      </c>
      <c r="DW317" s="1">
        <v>0</v>
      </c>
      <c r="DX317" s="1">
        <v>0</v>
      </c>
      <c r="DY317" s="1">
        <v>0</v>
      </c>
      <c r="DZ317" s="1">
        <v>0</v>
      </c>
      <c r="EA317" s="1">
        <f t="shared" si="167"/>
        <v>1</v>
      </c>
      <c r="EB317" s="14">
        <f t="shared" si="168"/>
        <v>0</v>
      </c>
      <c r="EC317" s="1">
        <v>0</v>
      </c>
      <c r="ED317" s="1">
        <v>0</v>
      </c>
      <c r="EE317" s="1">
        <f t="shared" si="169"/>
        <v>0</v>
      </c>
      <c r="EF317" s="1">
        <v>5</v>
      </c>
      <c r="EG317" s="1">
        <v>5</v>
      </c>
      <c r="EH317" s="1">
        <v>5</v>
      </c>
      <c r="EI317" s="1">
        <v>5</v>
      </c>
      <c r="EJ317" s="1">
        <f t="shared" si="170"/>
        <v>20</v>
      </c>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row>
    <row r="318" spans="1:250" s="14" customFormat="1" ht="15.5" customHeight="1">
      <c r="A318" s="14">
        <v>309</v>
      </c>
      <c r="B318" s="64">
        <v>1</v>
      </c>
      <c r="C318" s="3">
        <v>1</v>
      </c>
      <c r="D318" s="1">
        <v>1</v>
      </c>
      <c r="E318" s="1">
        <v>1</v>
      </c>
      <c r="F318" s="1"/>
      <c r="G318" s="1"/>
      <c r="H318" s="1"/>
      <c r="I318" s="1"/>
      <c r="J318" s="1"/>
      <c r="K318" s="1" t="s">
        <v>5291</v>
      </c>
      <c r="L318" s="1">
        <v>0</v>
      </c>
      <c r="M318" s="1">
        <v>2</v>
      </c>
      <c r="N318" s="1">
        <v>7</v>
      </c>
      <c r="O318" s="1" t="s">
        <v>5292</v>
      </c>
      <c r="P318" s="1" t="s">
        <v>2881</v>
      </c>
      <c r="Q318" s="1" t="s">
        <v>2649</v>
      </c>
      <c r="R318" s="1" t="s">
        <v>5293</v>
      </c>
      <c r="S318" s="1" t="s">
        <v>2481</v>
      </c>
      <c r="T318" s="1" t="s">
        <v>5294</v>
      </c>
      <c r="U318" s="1" t="s">
        <v>3548</v>
      </c>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v>1</v>
      </c>
      <c r="AY318" s="1">
        <v>0</v>
      </c>
      <c r="AZ318" s="1">
        <v>2</v>
      </c>
      <c r="BA318" s="1">
        <v>8</v>
      </c>
      <c r="BB318" s="1"/>
      <c r="BC318" s="1">
        <v>81</v>
      </c>
      <c r="BD318" s="1">
        <v>1</v>
      </c>
      <c r="BE318" s="1">
        <v>1</v>
      </c>
      <c r="BF318" s="1">
        <v>1</v>
      </c>
      <c r="BG318" s="1">
        <v>2</v>
      </c>
      <c r="BH318" s="1">
        <v>165.1</v>
      </c>
      <c r="BI318" s="1">
        <v>30.12</v>
      </c>
      <c r="BJ318" s="1">
        <v>2</v>
      </c>
      <c r="BK318" s="1">
        <v>1</v>
      </c>
      <c r="BL318" s="1">
        <v>4</v>
      </c>
      <c r="BM318" s="1">
        <v>3</v>
      </c>
      <c r="BN318" s="1">
        <v>1</v>
      </c>
      <c r="BO318" s="1">
        <f>IF(AZ318&gt;=85,1,0)</f>
        <v>0</v>
      </c>
      <c r="BP318" s="1">
        <f>IF(BA318=1,1,0)</f>
        <v>0</v>
      </c>
      <c r="BQ318" s="1">
        <v>1</v>
      </c>
      <c r="BR318" s="1">
        <v>1</v>
      </c>
      <c r="BS318" s="1">
        <v>1</v>
      </c>
      <c r="BT318" s="1">
        <v>1</v>
      </c>
      <c r="BU318" s="1">
        <v>1</v>
      </c>
      <c r="BV318" s="14">
        <f t="shared" ref="BV318:BV332" si="171">SUM(BO318:BU318)</f>
        <v>5</v>
      </c>
      <c r="BW318" s="1">
        <v>5</v>
      </c>
      <c r="BX318" s="1">
        <v>1</v>
      </c>
      <c r="BY318" s="1">
        <v>1</v>
      </c>
      <c r="BZ318" s="1">
        <v>1</v>
      </c>
      <c r="CA318" s="1">
        <v>1</v>
      </c>
      <c r="CB318" s="1">
        <v>1</v>
      </c>
      <c r="CC318" s="1">
        <v>1</v>
      </c>
      <c r="CD318" s="1">
        <v>1</v>
      </c>
      <c r="CE318" s="1">
        <v>1</v>
      </c>
      <c r="CF318" s="1">
        <f t="shared" ref="CF318:CF332" si="172">SUM(BX318:CE318)</f>
        <v>8</v>
      </c>
      <c r="CG318" s="1">
        <v>1</v>
      </c>
      <c r="CH318" s="1">
        <v>2</v>
      </c>
      <c r="CI318" s="1">
        <v>3</v>
      </c>
      <c r="CJ318" s="1">
        <v>1</v>
      </c>
      <c r="CK318" s="1">
        <f>SUM(CG318:CJ318)</f>
        <v>7</v>
      </c>
      <c r="CL318" s="1"/>
      <c r="CM318" s="1"/>
      <c r="CN318" s="1">
        <v>0</v>
      </c>
      <c r="CO318" s="1">
        <v>3</v>
      </c>
      <c r="CP318" s="1">
        <v>3</v>
      </c>
      <c r="CQ318" s="1">
        <v>3</v>
      </c>
      <c r="CR318" s="1">
        <v>2</v>
      </c>
      <c r="CS318" s="1">
        <v>3</v>
      </c>
      <c r="CT318" s="1">
        <v>30</v>
      </c>
      <c r="CU318" s="1">
        <v>0</v>
      </c>
      <c r="CV318" s="1">
        <v>0</v>
      </c>
      <c r="CW318" s="1">
        <v>1</v>
      </c>
      <c r="CX318" s="1">
        <v>1</v>
      </c>
      <c r="CY318" s="1">
        <v>0</v>
      </c>
      <c r="CZ318" s="1">
        <v>1</v>
      </c>
      <c r="DA318" s="1">
        <f t="shared" si="163"/>
        <v>3</v>
      </c>
      <c r="DB318" s="1">
        <v>1</v>
      </c>
      <c r="DC318" s="1">
        <v>0</v>
      </c>
      <c r="DD318" s="1">
        <v>1</v>
      </c>
      <c r="DE318" s="1">
        <v>1</v>
      </c>
      <c r="DF318" s="1">
        <v>0</v>
      </c>
      <c r="DG318" s="1">
        <v>1</v>
      </c>
      <c r="DH318" s="1">
        <f t="shared" si="164"/>
        <v>4</v>
      </c>
      <c r="DI318" s="14">
        <f t="shared" si="165"/>
        <v>1</v>
      </c>
      <c r="DJ318" s="1">
        <v>0</v>
      </c>
      <c r="DK318" s="1">
        <v>0</v>
      </c>
      <c r="DL318" s="1">
        <v>0</v>
      </c>
      <c r="DM318" s="1">
        <v>0</v>
      </c>
      <c r="DN318" s="1">
        <v>0</v>
      </c>
      <c r="DO318" s="1">
        <v>0</v>
      </c>
      <c r="DP318" s="1">
        <v>0</v>
      </c>
      <c r="DQ318" s="1">
        <v>0</v>
      </c>
      <c r="DR318" s="1">
        <f t="shared" si="166"/>
        <v>0</v>
      </c>
      <c r="DS318" s="1">
        <v>0</v>
      </c>
      <c r="DT318" s="1">
        <v>0</v>
      </c>
      <c r="DU318" s="1">
        <v>0</v>
      </c>
      <c r="DV318" s="1">
        <v>0</v>
      </c>
      <c r="DW318" s="1">
        <v>0</v>
      </c>
      <c r="DX318" s="1">
        <v>0</v>
      </c>
      <c r="DY318" s="1">
        <v>0</v>
      </c>
      <c r="DZ318" s="1">
        <v>0</v>
      </c>
      <c r="EA318" s="1">
        <f t="shared" si="167"/>
        <v>0</v>
      </c>
      <c r="EB318" s="14">
        <f t="shared" si="168"/>
        <v>0</v>
      </c>
      <c r="EC318" s="1">
        <v>2</v>
      </c>
      <c r="ED318" s="1">
        <v>3</v>
      </c>
      <c r="EE318" s="1">
        <f t="shared" si="169"/>
        <v>5</v>
      </c>
      <c r="EF318" s="1">
        <v>5</v>
      </c>
      <c r="EG318" s="1">
        <v>5</v>
      </c>
      <c r="EH318" s="1">
        <v>5</v>
      </c>
      <c r="EI318" s="1">
        <v>5</v>
      </c>
      <c r="EJ318" s="1">
        <f t="shared" si="170"/>
        <v>20</v>
      </c>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row>
    <row r="319" spans="1:250" s="14" customFormat="1">
      <c r="A319" s="14">
        <v>310</v>
      </c>
      <c r="B319" s="64">
        <v>1</v>
      </c>
      <c r="C319" s="3">
        <v>1</v>
      </c>
      <c r="D319" s="1">
        <v>1</v>
      </c>
      <c r="E319" s="1">
        <v>1</v>
      </c>
      <c r="F319" s="1" t="s">
        <v>2100</v>
      </c>
      <c r="G319" s="1" t="s">
        <v>2322</v>
      </c>
      <c r="H319" s="1"/>
      <c r="I319" s="1"/>
      <c r="J319" s="1"/>
      <c r="K319" s="1" t="s">
        <v>5211</v>
      </c>
      <c r="L319" s="1">
        <v>2</v>
      </c>
      <c r="M319" s="1">
        <v>5</v>
      </c>
      <c r="N319" s="1">
        <v>12</v>
      </c>
      <c r="O319" s="1" t="s">
        <v>5212</v>
      </c>
      <c r="P319" s="1" t="s">
        <v>2351</v>
      </c>
      <c r="Q319" s="1" t="s">
        <v>2440</v>
      </c>
      <c r="R319" s="1" t="s">
        <v>3738</v>
      </c>
      <c r="S319" s="1" t="s">
        <v>4413</v>
      </c>
      <c r="T319" s="1" t="s">
        <v>5213</v>
      </c>
      <c r="U319" s="1" t="s">
        <v>5214</v>
      </c>
      <c r="V319" s="1" t="s">
        <v>4461</v>
      </c>
      <c r="W319" s="1" t="s">
        <v>5215</v>
      </c>
      <c r="X319" s="1" t="s">
        <v>2638</v>
      </c>
      <c r="Y319" s="1" t="s">
        <v>4175</v>
      </c>
      <c r="Z319" s="1" t="s">
        <v>4643</v>
      </c>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v>2</v>
      </c>
      <c r="AY319" s="1">
        <v>1</v>
      </c>
      <c r="AZ319" s="1">
        <v>1</v>
      </c>
      <c r="BA319" s="1">
        <v>2</v>
      </c>
      <c r="BB319" s="1"/>
      <c r="BC319" s="1">
        <v>37</v>
      </c>
      <c r="BD319" s="1">
        <v>0</v>
      </c>
      <c r="BE319" s="1">
        <v>3</v>
      </c>
      <c r="BF319" s="1">
        <v>2</v>
      </c>
      <c r="BG319" s="1">
        <v>1</v>
      </c>
      <c r="BH319" s="1">
        <v>162.6</v>
      </c>
      <c r="BI319" s="1">
        <v>42.91</v>
      </c>
      <c r="BJ319" s="1">
        <v>3</v>
      </c>
      <c r="BK319" s="1">
        <v>1</v>
      </c>
      <c r="BL319" s="1">
        <v>1</v>
      </c>
      <c r="BM319" s="1">
        <v>2</v>
      </c>
      <c r="BN319" s="1">
        <v>0</v>
      </c>
      <c r="BO319" s="1">
        <v>0</v>
      </c>
      <c r="BP319" s="1">
        <v>0</v>
      </c>
      <c r="BQ319" s="1">
        <v>1</v>
      </c>
      <c r="BR319" s="1">
        <v>1</v>
      </c>
      <c r="BS319" s="1">
        <v>1</v>
      </c>
      <c r="BT319" s="1">
        <v>1</v>
      </c>
      <c r="BU319" s="1">
        <v>1</v>
      </c>
      <c r="BV319" s="14">
        <f t="shared" si="171"/>
        <v>5</v>
      </c>
      <c r="BW319" s="1">
        <v>4</v>
      </c>
      <c r="BX319" s="1">
        <v>1</v>
      </c>
      <c r="BY319" s="1">
        <v>1</v>
      </c>
      <c r="BZ319" s="1">
        <v>0</v>
      </c>
      <c r="CA319" s="1">
        <v>1</v>
      </c>
      <c r="CB319" s="1">
        <v>1</v>
      </c>
      <c r="CC319" s="1">
        <v>1</v>
      </c>
      <c r="CD319" s="1">
        <v>1</v>
      </c>
      <c r="CE319" s="1">
        <v>1</v>
      </c>
      <c r="CF319" s="1">
        <f t="shared" si="172"/>
        <v>7</v>
      </c>
      <c r="CG319" s="1">
        <v>3</v>
      </c>
      <c r="CH319" s="1">
        <v>4</v>
      </c>
      <c r="CI319" s="1">
        <v>4</v>
      </c>
      <c r="CJ319" s="1">
        <v>3</v>
      </c>
      <c r="CK319" s="1">
        <v>14</v>
      </c>
      <c r="CL319" s="1">
        <v>0</v>
      </c>
      <c r="CM319" s="1">
        <v>1</v>
      </c>
      <c r="CN319" s="1">
        <v>0</v>
      </c>
      <c r="CO319" s="1">
        <v>2</v>
      </c>
      <c r="CP319" s="1">
        <v>2</v>
      </c>
      <c r="CQ319" s="1">
        <v>2</v>
      </c>
      <c r="CR319" s="1">
        <v>3</v>
      </c>
      <c r="CS319" s="1">
        <v>5</v>
      </c>
      <c r="CT319" s="1">
        <v>60</v>
      </c>
      <c r="CU319" s="1">
        <v>0</v>
      </c>
      <c r="CV319" s="1">
        <v>0</v>
      </c>
      <c r="CW319" s="1">
        <v>0</v>
      </c>
      <c r="CX319" s="1">
        <v>1</v>
      </c>
      <c r="CY319" s="1">
        <v>0</v>
      </c>
      <c r="CZ319" s="1">
        <v>1</v>
      </c>
      <c r="DA319" s="1">
        <f t="shared" si="163"/>
        <v>2</v>
      </c>
      <c r="DB319" s="1">
        <v>0</v>
      </c>
      <c r="DC319" s="1">
        <v>0</v>
      </c>
      <c r="DD319" s="1">
        <v>0</v>
      </c>
      <c r="DE319" s="1">
        <v>0</v>
      </c>
      <c r="DF319" s="1">
        <v>0</v>
      </c>
      <c r="DG319" s="1">
        <v>1</v>
      </c>
      <c r="DH319" s="1">
        <f t="shared" si="164"/>
        <v>1</v>
      </c>
      <c r="DI319" s="14">
        <f t="shared" si="165"/>
        <v>-1</v>
      </c>
      <c r="DJ319" s="1">
        <v>1</v>
      </c>
      <c r="DK319" s="1">
        <v>0</v>
      </c>
      <c r="DL319" s="1">
        <v>0</v>
      </c>
      <c r="DM319" s="1">
        <v>0</v>
      </c>
      <c r="DN319" s="1">
        <v>0</v>
      </c>
      <c r="DO319" s="1">
        <v>0</v>
      </c>
      <c r="DP319" s="1">
        <v>0</v>
      </c>
      <c r="DQ319" s="1">
        <v>0</v>
      </c>
      <c r="DR319" s="1">
        <f t="shared" si="166"/>
        <v>1</v>
      </c>
      <c r="DS319" s="1">
        <v>1</v>
      </c>
      <c r="DT319" s="1">
        <v>0</v>
      </c>
      <c r="DU319" s="1">
        <v>0</v>
      </c>
      <c r="DV319" s="1">
        <v>0</v>
      </c>
      <c r="DW319" s="1">
        <v>0</v>
      </c>
      <c r="DX319" s="1">
        <v>0</v>
      </c>
      <c r="DY319" s="1">
        <v>0</v>
      </c>
      <c r="DZ319" s="1">
        <v>0</v>
      </c>
      <c r="EA319" s="1">
        <f t="shared" si="167"/>
        <v>1</v>
      </c>
      <c r="EB319" s="14">
        <f t="shared" si="168"/>
        <v>0</v>
      </c>
      <c r="EC319" s="1">
        <v>1</v>
      </c>
      <c r="ED319" s="1">
        <v>2</v>
      </c>
      <c r="EE319" s="1">
        <f t="shared" si="169"/>
        <v>3</v>
      </c>
      <c r="EF319" s="1">
        <v>4</v>
      </c>
      <c r="EG319" s="1">
        <v>5</v>
      </c>
      <c r="EH319" s="1">
        <v>5</v>
      </c>
      <c r="EI319" s="1">
        <v>5</v>
      </c>
      <c r="EJ319" s="1">
        <f t="shared" si="170"/>
        <v>19</v>
      </c>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row>
    <row r="320" spans="1:250" s="14" customFormat="1">
      <c r="A320" s="14">
        <v>311</v>
      </c>
      <c r="B320" s="61">
        <v>2</v>
      </c>
      <c r="C320" s="60">
        <v>1</v>
      </c>
      <c r="D320" s="14">
        <v>1</v>
      </c>
      <c r="E320" s="14">
        <v>1</v>
      </c>
      <c r="F320" s="14" t="s">
        <v>1928</v>
      </c>
      <c r="G320" s="14" t="s">
        <v>3063</v>
      </c>
      <c r="K320" s="1" t="s">
        <v>3564</v>
      </c>
      <c r="L320" s="14">
        <v>2</v>
      </c>
      <c r="M320" s="14">
        <v>3</v>
      </c>
      <c r="N320" s="14">
        <v>3</v>
      </c>
      <c r="O320" s="14" t="s">
        <v>3367</v>
      </c>
      <c r="P320" s="14" t="s">
        <v>4164</v>
      </c>
      <c r="Q320" s="14" t="s">
        <v>4165</v>
      </c>
      <c r="AX320" s="14">
        <v>2</v>
      </c>
      <c r="AY320" s="14">
        <v>1</v>
      </c>
      <c r="AZ320" s="14">
        <v>2</v>
      </c>
      <c r="BA320" s="14">
        <v>1</v>
      </c>
      <c r="BC320" s="14">
        <v>31</v>
      </c>
      <c r="BD320" s="14">
        <v>1</v>
      </c>
      <c r="BE320" s="14">
        <v>2</v>
      </c>
      <c r="BF320" s="14">
        <v>1</v>
      </c>
      <c r="BG320" s="14">
        <v>1</v>
      </c>
      <c r="BH320" s="14">
        <v>177.8</v>
      </c>
      <c r="BI320" s="14">
        <v>43.16</v>
      </c>
      <c r="BJ320" s="14">
        <v>2</v>
      </c>
      <c r="BK320" s="14">
        <v>0</v>
      </c>
      <c r="BL320" s="14">
        <v>2</v>
      </c>
      <c r="BM320" s="14">
        <v>1</v>
      </c>
      <c r="BN320" s="14">
        <v>0</v>
      </c>
      <c r="BO320" s="14">
        <f>IF(BC320&gt;=85,1,0)</f>
        <v>0</v>
      </c>
      <c r="BP320" s="14">
        <f>IF(BD320=1,1,0)</f>
        <v>1</v>
      </c>
      <c r="BQ320" s="14">
        <v>1</v>
      </c>
      <c r="BR320" s="14">
        <v>0</v>
      </c>
      <c r="BS320" s="14">
        <v>1</v>
      </c>
      <c r="BT320" s="14">
        <v>1</v>
      </c>
      <c r="BU320" s="14">
        <v>0</v>
      </c>
      <c r="BV320" s="14">
        <f t="shared" si="171"/>
        <v>4</v>
      </c>
      <c r="BW320" s="14">
        <v>4</v>
      </c>
      <c r="BX320" s="14">
        <v>0</v>
      </c>
      <c r="BY320" s="14">
        <v>0</v>
      </c>
      <c r="BZ320" s="14">
        <v>1</v>
      </c>
      <c r="CA320" s="14">
        <v>0</v>
      </c>
      <c r="CB320" s="14">
        <v>0</v>
      </c>
      <c r="CC320" s="14">
        <v>1</v>
      </c>
      <c r="CD320" s="14">
        <v>0</v>
      </c>
      <c r="CE320" s="14">
        <v>0</v>
      </c>
      <c r="CF320" s="14">
        <f t="shared" si="172"/>
        <v>2</v>
      </c>
      <c r="CG320" s="14">
        <v>4</v>
      </c>
      <c r="CH320" s="14">
        <v>3</v>
      </c>
      <c r="CI320" s="14">
        <v>3</v>
      </c>
      <c r="CJ320" s="14">
        <v>4</v>
      </c>
      <c r="CK320" s="14">
        <f t="shared" ref="CK320:CK332" si="173">SUM(CG320:CJ320)</f>
        <v>14</v>
      </c>
      <c r="CL320" s="14">
        <v>0</v>
      </c>
      <c r="CM320" s="14">
        <v>1</v>
      </c>
      <c r="CN320" s="14">
        <v>2</v>
      </c>
      <c r="CO320" s="14">
        <v>2</v>
      </c>
      <c r="CP320" s="14">
        <v>1</v>
      </c>
      <c r="CQ320" s="14">
        <v>2</v>
      </c>
      <c r="CR320" s="14">
        <v>3</v>
      </c>
      <c r="CS320" s="14">
        <v>2</v>
      </c>
      <c r="CT320" s="14">
        <v>60</v>
      </c>
      <c r="CU320" s="14">
        <v>1</v>
      </c>
      <c r="CV320" s="14">
        <v>1</v>
      </c>
      <c r="CW320" s="14">
        <v>1</v>
      </c>
      <c r="CX320" s="14">
        <v>1</v>
      </c>
      <c r="CY320" s="14">
        <v>1</v>
      </c>
      <c r="CZ320" s="14">
        <v>1</v>
      </c>
      <c r="DA320" s="14">
        <f t="shared" si="163"/>
        <v>6</v>
      </c>
      <c r="DB320" s="14">
        <v>1</v>
      </c>
      <c r="DC320" s="14">
        <v>1</v>
      </c>
      <c r="DD320" s="14">
        <v>1</v>
      </c>
      <c r="DE320" s="14">
        <v>1</v>
      </c>
      <c r="DF320" s="14">
        <v>1</v>
      </c>
      <c r="DG320" s="14">
        <v>1</v>
      </c>
      <c r="DH320" s="14">
        <f t="shared" si="164"/>
        <v>6</v>
      </c>
      <c r="DI320" s="14">
        <f t="shared" si="165"/>
        <v>0</v>
      </c>
      <c r="DJ320" s="14">
        <v>1</v>
      </c>
      <c r="DK320" s="14">
        <v>1</v>
      </c>
      <c r="DL320" s="14">
        <v>1</v>
      </c>
      <c r="DM320" s="14">
        <v>1</v>
      </c>
      <c r="DN320" s="14">
        <v>1</v>
      </c>
      <c r="DO320" s="14">
        <v>1</v>
      </c>
      <c r="DP320" s="14">
        <v>1</v>
      </c>
      <c r="DQ320" s="14">
        <v>1</v>
      </c>
      <c r="DR320" s="14">
        <f t="shared" si="166"/>
        <v>8</v>
      </c>
      <c r="DS320" s="14">
        <v>1</v>
      </c>
      <c r="DT320" s="14">
        <v>1</v>
      </c>
      <c r="DU320" s="14">
        <v>1</v>
      </c>
      <c r="DV320" s="14">
        <v>1</v>
      </c>
      <c r="DW320" s="14">
        <v>1</v>
      </c>
      <c r="DX320" s="14">
        <v>1</v>
      </c>
      <c r="DY320" s="14">
        <v>1</v>
      </c>
      <c r="DZ320" s="14">
        <v>1</v>
      </c>
      <c r="EA320" s="14">
        <f t="shared" si="167"/>
        <v>8</v>
      </c>
      <c r="EB320" s="14">
        <f t="shared" si="168"/>
        <v>0</v>
      </c>
      <c r="EC320" s="14">
        <v>1</v>
      </c>
      <c r="ED320" s="14">
        <v>1</v>
      </c>
      <c r="EE320" s="14">
        <f t="shared" si="169"/>
        <v>2</v>
      </c>
      <c r="EF320" s="14">
        <v>5</v>
      </c>
      <c r="EG320" s="14">
        <v>5</v>
      </c>
      <c r="EH320" s="14">
        <v>5</v>
      </c>
      <c r="EI320" s="14">
        <v>5</v>
      </c>
      <c r="EJ320" s="14">
        <f t="shared" si="170"/>
        <v>20</v>
      </c>
    </row>
    <row r="321" spans="1:250" s="14" customFormat="1">
      <c r="A321" s="14">
        <v>312</v>
      </c>
      <c r="B321" s="61">
        <v>2</v>
      </c>
      <c r="C321" s="60">
        <v>1</v>
      </c>
      <c r="D321" s="14">
        <v>1</v>
      </c>
      <c r="E321" s="14">
        <v>1</v>
      </c>
      <c r="F321" s="14" t="s">
        <v>1928</v>
      </c>
      <c r="K321" s="1" t="s">
        <v>4881</v>
      </c>
      <c r="L321" s="14">
        <v>1</v>
      </c>
      <c r="M321" s="14">
        <v>4</v>
      </c>
      <c r="N321" s="14">
        <v>5</v>
      </c>
      <c r="O321" s="14" t="s">
        <v>4882</v>
      </c>
      <c r="P321" s="14" t="s">
        <v>4883</v>
      </c>
      <c r="Q321" s="14" t="s">
        <v>4884</v>
      </c>
      <c r="R321" s="14" t="s">
        <v>4885</v>
      </c>
      <c r="S321" s="14" t="s">
        <v>4886</v>
      </c>
      <c r="AX321" s="14">
        <v>2</v>
      </c>
      <c r="AY321" s="14">
        <v>1</v>
      </c>
      <c r="AZ321" s="14">
        <v>2</v>
      </c>
      <c r="BA321" s="14">
        <v>2</v>
      </c>
      <c r="BC321" s="14">
        <v>60</v>
      </c>
      <c r="BD321" s="14">
        <v>0</v>
      </c>
      <c r="BE321" s="14">
        <v>1</v>
      </c>
      <c r="BF321" s="14">
        <v>1</v>
      </c>
      <c r="BG321" s="14">
        <v>1</v>
      </c>
      <c r="BH321" s="14">
        <v>175.3</v>
      </c>
      <c r="BI321" s="14">
        <v>39.869999999999997</v>
      </c>
      <c r="BJ321" s="14">
        <v>0</v>
      </c>
      <c r="BK321" s="14">
        <v>0</v>
      </c>
      <c r="BL321" s="14">
        <v>1</v>
      </c>
      <c r="BM321" s="14">
        <v>1</v>
      </c>
      <c r="BN321" s="14">
        <v>0</v>
      </c>
      <c r="BO321" s="14">
        <f>IF(BC321&gt;=85,1,0)</f>
        <v>0</v>
      </c>
      <c r="BP321" s="14">
        <f>IF(BD321=1,1,0)</f>
        <v>0</v>
      </c>
      <c r="BQ321" s="14">
        <v>0</v>
      </c>
      <c r="BR321" s="14">
        <v>0</v>
      </c>
      <c r="BS321" s="14">
        <v>0</v>
      </c>
      <c r="BT321" s="14">
        <v>1</v>
      </c>
      <c r="BU321" s="14">
        <v>0</v>
      </c>
      <c r="BV321" s="14">
        <f t="shared" si="171"/>
        <v>1</v>
      </c>
      <c r="BW321" s="14">
        <v>2</v>
      </c>
      <c r="BX321" s="14">
        <v>0</v>
      </c>
      <c r="BY321" s="14">
        <v>0</v>
      </c>
      <c r="BZ321" s="14">
        <v>0</v>
      </c>
      <c r="CA321" s="14">
        <v>0</v>
      </c>
      <c r="CB321" s="14">
        <v>0</v>
      </c>
      <c r="CC321" s="14">
        <v>0</v>
      </c>
      <c r="CD321" s="14">
        <v>0</v>
      </c>
      <c r="CE321" s="14">
        <v>0</v>
      </c>
      <c r="CF321" s="14">
        <f t="shared" si="172"/>
        <v>0</v>
      </c>
      <c r="CG321" s="14">
        <v>4</v>
      </c>
      <c r="CH321" s="14">
        <v>5</v>
      </c>
      <c r="CI321" s="14">
        <v>5</v>
      </c>
      <c r="CJ321" s="14">
        <v>5</v>
      </c>
      <c r="CK321" s="14">
        <f t="shared" si="173"/>
        <v>19</v>
      </c>
      <c r="CL321" s="14">
        <v>1</v>
      </c>
      <c r="CM321" s="14">
        <v>1</v>
      </c>
      <c r="CN321" s="14">
        <v>1</v>
      </c>
      <c r="CO321" s="14">
        <v>1</v>
      </c>
      <c r="CP321" s="14">
        <v>1</v>
      </c>
      <c r="CQ321" s="14">
        <v>1</v>
      </c>
      <c r="CR321" s="14">
        <v>3</v>
      </c>
      <c r="CS321" s="14">
        <v>3</v>
      </c>
      <c r="CT321" s="14">
        <v>0</v>
      </c>
      <c r="CU321" s="14">
        <v>1</v>
      </c>
      <c r="CV321" s="14">
        <v>1</v>
      </c>
      <c r="CW321" s="14">
        <v>1</v>
      </c>
      <c r="CX321" s="14">
        <v>1</v>
      </c>
      <c r="CY321" s="14">
        <v>1</v>
      </c>
      <c r="CZ321" s="14">
        <v>1</v>
      </c>
      <c r="DA321" s="14">
        <f t="shared" si="163"/>
        <v>6</v>
      </c>
      <c r="DB321" s="14">
        <v>1</v>
      </c>
      <c r="DC321" s="14">
        <v>1</v>
      </c>
      <c r="DD321" s="14">
        <v>1</v>
      </c>
      <c r="DE321" s="14">
        <v>1</v>
      </c>
      <c r="DF321" s="14">
        <v>1</v>
      </c>
      <c r="DG321" s="14">
        <v>1</v>
      </c>
      <c r="DH321" s="14">
        <f t="shared" si="164"/>
        <v>6</v>
      </c>
      <c r="DI321" s="14">
        <f t="shared" si="165"/>
        <v>0</v>
      </c>
      <c r="DJ321" s="14">
        <v>1</v>
      </c>
      <c r="DK321" s="14">
        <v>1</v>
      </c>
      <c r="DL321" s="14">
        <v>1</v>
      </c>
      <c r="DM321" s="14">
        <v>1</v>
      </c>
      <c r="DN321" s="14">
        <v>1</v>
      </c>
      <c r="DO321" s="14">
        <v>1</v>
      </c>
      <c r="DP321" s="14">
        <v>1</v>
      </c>
      <c r="DQ321" s="14">
        <v>1</v>
      </c>
      <c r="DR321" s="14">
        <f t="shared" si="166"/>
        <v>8</v>
      </c>
      <c r="DS321" s="14">
        <v>1</v>
      </c>
      <c r="DT321" s="14">
        <v>1</v>
      </c>
      <c r="DU321" s="14">
        <v>1</v>
      </c>
      <c r="DV321" s="14">
        <v>1</v>
      </c>
      <c r="DW321" s="14">
        <v>1</v>
      </c>
      <c r="DX321" s="14">
        <v>1</v>
      </c>
      <c r="DY321" s="14">
        <v>1</v>
      </c>
      <c r="DZ321" s="14">
        <v>1</v>
      </c>
      <c r="EA321" s="14">
        <f t="shared" si="167"/>
        <v>8</v>
      </c>
      <c r="EB321" s="14">
        <f t="shared" si="168"/>
        <v>0</v>
      </c>
      <c r="EC321" s="14">
        <v>0</v>
      </c>
      <c r="ED321" s="14">
        <v>0</v>
      </c>
      <c r="EE321" s="14">
        <f t="shared" si="169"/>
        <v>0</v>
      </c>
      <c r="EF321" s="14">
        <v>5</v>
      </c>
      <c r="EG321" s="14">
        <v>5</v>
      </c>
      <c r="EH321" s="14">
        <v>5</v>
      </c>
      <c r="EI321" s="14">
        <v>5</v>
      </c>
      <c r="EJ321" s="14">
        <f t="shared" si="170"/>
        <v>20</v>
      </c>
    </row>
    <row r="322" spans="1:250" s="14" customFormat="1">
      <c r="A322" s="14">
        <v>313</v>
      </c>
      <c r="B322" s="64">
        <v>1</v>
      </c>
      <c r="C322" s="3">
        <v>2</v>
      </c>
      <c r="D322" s="1">
        <v>3</v>
      </c>
      <c r="E322" s="1">
        <v>1</v>
      </c>
      <c r="F322" s="1" t="s">
        <v>1977</v>
      </c>
      <c r="G322" s="1" t="s">
        <v>2322</v>
      </c>
      <c r="H322" s="1" t="s">
        <v>5763</v>
      </c>
      <c r="I322" s="1"/>
      <c r="J322" s="1"/>
      <c r="K322" s="1" t="s">
        <v>5764</v>
      </c>
      <c r="L322" s="1">
        <v>3</v>
      </c>
      <c r="M322" s="1">
        <v>13</v>
      </c>
      <c r="N322" s="1">
        <v>19</v>
      </c>
      <c r="O322" s="1" t="s">
        <v>3115</v>
      </c>
      <c r="P322" s="1" t="s">
        <v>5765</v>
      </c>
      <c r="Q322" s="1" t="s">
        <v>5766</v>
      </c>
      <c r="R322" s="1" t="s">
        <v>2881</v>
      </c>
      <c r="S322" s="1" t="s">
        <v>4919</v>
      </c>
      <c r="T322" s="1" t="s">
        <v>5767</v>
      </c>
      <c r="U322" s="1" t="s">
        <v>5768</v>
      </c>
      <c r="V322" s="1" t="s">
        <v>2781</v>
      </c>
      <c r="W322" s="1" t="s">
        <v>5769</v>
      </c>
      <c r="X322" s="1" t="s">
        <v>5770</v>
      </c>
      <c r="Y322" s="1" t="s">
        <v>5771</v>
      </c>
      <c r="Z322" s="1" t="s">
        <v>5772</v>
      </c>
      <c r="AA322" s="1" t="s">
        <v>5773</v>
      </c>
      <c r="AB322" s="1" t="s">
        <v>4209</v>
      </c>
      <c r="AC322" s="1" t="s">
        <v>2757</v>
      </c>
      <c r="AD322" s="1" t="s">
        <v>5774</v>
      </c>
      <c r="AE322" s="1" t="s">
        <v>5775</v>
      </c>
      <c r="AF322" s="1" t="s">
        <v>5776</v>
      </c>
      <c r="AG322" s="1" t="s">
        <v>5777</v>
      </c>
      <c r="AH322" s="1"/>
      <c r="AI322" s="1"/>
      <c r="AJ322" s="1"/>
      <c r="AK322" s="1"/>
      <c r="AL322" s="1"/>
      <c r="AM322" s="1"/>
      <c r="AN322" s="1"/>
      <c r="AO322" s="1"/>
      <c r="AP322" s="1"/>
      <c r="AQ322" s="1"/>
      <c r="AR322" s="1"/>
      <c r="AS322" s="1"/>
      <c r="AT322" s="1"/>
      <c r="AU322" s="1"/>
      <c r="AV322" s="1"/>
      <c r="AW322" s="1"/>
      <c r="AX322" s="1">
        <v>2</v>
      </c>
      <c r="AY322" s="1">
        <v>0</v>
      </c>
      <c r="AZ322" s="1">
        <v>2</v>
      </c>
      <c r="BA322" s="1">
        <v>5</v>
      </c>
      <c r="BB322" s="1"/>
      <c r="BC322" s="1">
        <v>44</v>
      </c>
      <c r="BD322" s="1">
        <v>1</v>
      </c>
      <c r="BE322" s="1">
        <v>1</v>
      </c>
      <c r="BF322" s="1">
        <v>1</v>
      </c>
      <c r="BG322" s="1">
        <v>2</v>
      </c>
      <c r="BH322" s="1">
        <v>170.2</v>
      </c>
      <c r="BI322" s="1">
        <v>33.049999999999997</v>
      </c>
      <c r="BJ322" s="1">
        <v>9</v>
      </c>
      <c r="BK322" s="1">
        <v>3</v>
      </c>
      <c r="BL322" s="1">
        <v>3</v>
      </c>
      <c r="BM322" s="1">
        <v>2</v>
      </c>
      <c r="BN322" s="1">
        <v>1</v>
      </c>
      <c r="BO322" s="1">
        <f>IF(AZ322&gt;=85,1,0)</f>
        <v>0</v>
      </c>
      <c r="BP322" s="1">
        <f>IF(BA322=1,1,0)</f>
        <v>0</v>
      </c>
      <c r="BQ322" s="1">
        <v>1</v>
      </c>
      <c r="BR322" s="1">
        <v>1</v>
      </c>
      <c r="BS322" s="1">
        <v>1</v>
      </c>
      <c r="BT322" s="1">
        <v>1</v>
      </c>
      <c r="BU322" s="1">
        <v>1</v>
      </c>
      <c r="BV322" s="14">
        <f t="shared" si="171"/>
        <v>5</v>
      </c>
      <c r="BW322" s="1">
        <v>4</v>
      </c>
      <c r="BX322" s="1">
        <v>0</v>
      </c>
      <c r="BY322" s="1">
        <v>0</v>
      </c>
      <c r="BZ322" s="1">
        <v>0</v>
      </c>
      <c r="CA322" s="1">
        <v>0</v>
      </c>
      <c r="CB322" s="1">
        <v>0</v>
      </c>
      <c r="CC322" s="1">
        <v>0</v>
      </c>
      <c r="CD322" s="1">
        <v>0</v>
      </c>
      <c r="CE322" s="1">
        <v>0</v>
      </c>
      <c r="CF322" s="1">
        <f t="shared" si="172"/>
        <v>0</v>
      </c>
      <c r="CG322" s="1">
        <v>1</v>
      </c>
      <c r="CH322" s="1">
        <v>1</v>
      </c>
      <c r="CI322" s="1">
        <v>1</v>
      </c>
      <c r="CJ322" s="1">
        <v>1</v>
      </c>
      <c r="CK322" s="1">
        <f t="shared" si="173"/>
        <v>4</v>
      </c>
      <c r="CL322" s="1">
        <v>0</v>
      </c>
      <c r="CM322" s="1">
        <v>5</v>
      </c>
      <c r="CN322" s="1">
        <v>2</v>
      </c>
      <c r="CO322" s="1">
        <v>5</v>
      </c>
      <c r="CP322" s="1">
        <v>5</v>
      </c>
      <c r="CQ322" s="1">
        <v>5</v>
      </c>
      <c r="CR322" s="1">
        <v>3</v>
      </c>
      <c r="CS322" s="1">
        <v>3</v>
      </c>
      <c r="CT322" s="1" t="s">
        <v>5778</v>
      </c>
      <c r="CU322" s="1">
        <v>0</v>
      </c>
      <c r="CV322" s="1">
        <v>0</v>
      </c>
      <c r="CW322" s="1">
        <v>0</v>
      </c>
      <c r="CX322" s="1">
        <v>0</v>
      </c>
      <c r="CY322" s="1">
        <v>0</v>
      </c>
      <c r="CZ322" s="1">
        <v>0</v>
      </c>
      <c r="DA322" s="1">
        <f t="shared" si="163"/>
        <v>0</v>
      </c>
      <c r="DB322" s="1">
        <v>0</v>
      </c>
      <c r="DC322" s="1">
        <v>0</v>
      </c>
      <c r="DD322" s="1">
        <v>0</v>
      </c>
      <c r="DE322" s="1">
        <v>0</v>
      </c>
      <c r="DF322" s="1">
        <v>0</v>
      </c>
      <c r="DG322" s="1">
        <v>0</v>
      </c>
      <c r="DH322" s="1">
        <f t="shared" si="164"/>
        <v>0</v>
      </c>
      <c r="DI322" s="14">
        <f t="shared" si="165"/>
        <v>0</v>
      </c>
      <c r="DJ322" s="1">
        <v>0</v>
      </c>
      <c r="DK322" s="1">
        <v>0</v>
      </c>
      <c r="DL322" s="1">
        <v>0</v>
      </c>
      <c r="DM322" s="1">
        <v>0</v>
      </c>
      <c r="DN322" s="1">
        <v>0</v>
      </c>
      <c r="DO322" s="1">
        <v>0</v>
      </c>
      <c r="DP322" s="1">
        <v>0</v>
      </c>
      <c r="DQ322" s="1">
        <v>0</v>
      </c>
      <c r="DR322" s="1">
        <f t="shared" si="166"/>
        <v>0</v>
      </c>
      <c r="DS322" s="1">
        <v>0</v>
      </c>
      <c r="DT322" s="1">
        <v>0</v>
      </c>
      <c r="DU322" s="1">
        <v>0</v>
      </c>
      <c r="DV322" s="1">
        <v>0</v>
      </c>
      <c r="DW322" s="1">
        <v>0</v>
      </c>
      <c r="DX322" s="1">
        <v>0</v>
      </c>
      <c r="DY322" s="1">
        <v>0</v>
      </c>
      <c r="DZ322" s="1">
        <v>0</v>
      </c>
      <c r="EA322" s="1">
        <f t="shared" si="167"/>
        <v>0</v>
      </c>
      <c r="EB322" s="14">
        <f t="shared" si="168"/>
        <v>0</v>
      </c>
      <c r="EC322" s="1">
        <v>0</v>
      </c>
      <c r="ED322" s="1">
        <v>0</v>
      </c>
      <c r="EE322" s="1">
        <f t="shared" si="169"/>
        <v>0</v>
      </c>
      <c r="EF322" s="1">
        <v>5</v>
      </c>
      <c r="EG322" s="1">
        <v>5</v>
      </c>
      <c r="EH322" s="1">
        <v>5</v>
      </c>
      <c r="EI322" s="1">
        <v>5</v>
      </c>
      <c r="EJ322" s="1">
        <f t="shared" si="170"/>
        <v>20</v>
      </c>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row>
    <row r="323" spans="1:250" s="14" customFormat="1">
      <c r="A323" s="14">
        <v>314</v>
      </c>
      <c r="B323" s="64">
        <v>2</v>
      </c>
      <c r="C323" s="3">
        <v>2</v>
      </c>
      <c r="D323" s="1">
        <v>1</v>
      </c>
      <c r="E323" s="1">
        <v>1</v>
      </c>
      <c r="F323" s="1" t="s">
        <v>1941</v>
      </c>
      <c r="G323" s="1" t="s">
        <v>1955</v>
      </c>
      <c r="H323" s="1" t="s">
        <v>2126</v>
      </c>
      <c r="I323" s="1" t="s">
        <v>2100</v>
      </c>
      <c r="J323" s="1" t="s">
        <v>5301</v>
      </c>
      <c r="K323" s="1" t="s">
        <v>5302</v>
      </c>
      <c r="L323" s="1">
        <v>6</v>
      </c>
      <c r="M323" s="1">
        <v>11</v>
      </c>
      <c r="N323" s="1">
        <v>24</v>
      </c>
      <c r="O323" s="1" t="s">
        <v>2560</v>
      </c>
      <c r="P323" s="1" t="s">
        <v>4107</v>
      </c>
      <c r="Q323" s="1" t="s">
        <v>2871</v>
      </c>
      <c r="R323" s="1" t="s">
        <v>2335</v>
      </c>
      <c r="S323" s="1" t="s">
        <v>2649</v>
      </c>
      <c r="T323" s="1" t="s">
        <v>3517</v>
      </c>
      <c r="U323" s="1" t="s">
        <v>5303</v>
      </c>
      <c r="V323" s="1" t="s">
        <v>2834</v>
      </c>
      <c r="W323" s="1" t="s">
        <v>5304</v>
      </c>
      <c r="X323" s="1" t="s">
        <v>2734</v>
      </c>
      <c r="Y323" s="1" t="s">
        <v>5039</v>
      </c>
      <c r="Z323" s="1" t="s">
        <v>2327</v>
      </c>
      <c r="AA323" s="1" t="s">
        <v>5305</v>
      </c>
      <c r="AB323" s="1" t="s">
        <v>5306</v>
      </c>
      <c r="AC323" s="1" t="s">
        <v>5307</v>
      </c>
      <c r="AD323" s="1" t="s">
        <v>2877</v>
      </c>
      <c r="AE323" s="1" t="s">
        <v>3548</v>
      </c>
      <c r="AF323" s="1" t="s">
        <v>5308</v>
      </c>
      <c r="AG323" s="1" t="s">
        <v>2652</v>
      </c>
      <c r="AH323" s="1" t="s">
        <v>5309</v>
      </c>
      <c r="AI323" s="1" t="s">
        <v>3038</v>
      </c>
      <c r="AJ323" s="1" t="s">
        <v>5310</v>
      </c>
      <c r="AK323" s="1" t="s">
        <v>5311</v>
      </c>
      <c r="AL323" s="1" t="s">
        <v>5312</v>
      </c>
      <c r="AM323" s="1"/>
      <c r="AN323" s="1"/>
      <c r="AO323" s="1"/>
      <c r="AP323" s="1"/>
      <c r="AQ323" s="1"/>
      <c r="AR323" s="1"/>
      <c r="AS323" s="1"/>
      <c r="AT323" s="1"/>
      <c r="AU323" s="1"/>
      <c r="AV323" s="1"/>
      <c r="AW323" s="1"/>
      <c r="AX323" s="1">
        <v>2</v>
      </c>
      <c r="AY323" s="1">
        <v>1</v>
      </c>
      <c r="AZ323" s="1">
        <v>2</v>
      </c>
      <c r="BA323" s="1">
        <v>5</v>
      </c>
      <c r="BB323" s="1"/>
      <c r="BC323" s="1">
        <v>83</v>
      </c>
      <c r="BD323" s="1">
        <v>0</v>
      </c>
      <c r="BE323" s="1">
        <v>1</v>
      </c>
      <c r="BF323" s="1">
        <v>1</v>
      </c>
      <c r="BG323" s="1">
        <v>1</v>
      </c>
      <c r="BH323" s="1"/>
      <c r="BI323" s="1">
        <v>47.28</v>
      </c>
      <c r="BJ323" s="1">
        <v>1</v>
      </c>
      <c r="BK323" s="1">
        <v>0</v>
      </c>
      <c r="BL323" s="1">
        <v>5</v>
      </c>
      <c r="BM323" s="1">
        <v>3</v>
      </c>
      <c r="BN323" s="1">
        <v>1</v>
      </c>
      <c r="BO323" s="1">
        <f>IF(AZ323&gt;=85,1,0)</f>
        <v>0</v>
      </c>
      <c r="BP323" s="1">
        <f>IF(BA323=1,1,0)</f>
        <v>0</v>
      </c>
      <c r="BQ323" s="1">
        <v>1</v>
      </c>
      <c r="BR323" s="1">
        <v>1</v>
      </c>
      <c r="BS323" s="1">
        <v>0</v>
      </c>
      <c r="BT323" s="1">
        <v>1</v>
      </c>
      <c r="BU323" s="1">
        <v>1</v>
      </c>
      <c r="BV323" s="14">
        <f t="shared" si="171"/>
        <v>4</v>
      </c>
      <c r="BW323" s="1">
        <v>4</v>
      </c>
      <c r="BX323" s="1">
        <v>0</v>
      </c>
      <c r="BY323" s="1">
        <v>0</v>
      </c>
      <c r="BZ323" s="1">
        <v>0</v>
      </c>
      <c r="CA323" s="1">
        <v>0</v>
      </c>
      <c r="CB323" s="1">
        <v>0</v>
      </c>
      <c r="CC323" s="1">
        <v>0</v>
      </c>
      <c r="CD323" s="1">
        <v>0</v>
      </c>
      <c r="CE323" s="1">
        <v>0</v>
      </c>
      <c r="CF323" s="1">
        <f t="shared" si="172"/>
        <v>0</v>
      </c>
      <c r="CG323" s="1">
        <v>5</v>
      </c>
      <c r="CH323" s="1">
        <v>5</v>
      </c>
      <c r="CI323" s="1">
        <v>5</v>
      </c>
      <c r="CJ323" s="1">
        <v>5</v>
      </c>
      <c r="CK323" s="1">
        <f t="shared" si="173"/>
        <v>20</v>
      </c>
      <c r="CL323" s="1">
        <v>1</v>
      </c>
      <c r="CM323" s="1">
        <v>5</v>
      </c>
      <c r="CN323" s="1">
        <v>0</v>
      </c>
      <c r="CO323" s="1">
        <v>3</v>
      </c>
      <c r="CP323" s="1">
        <v>2</v>
      </c>
      <c r="CQ323" s="1">
        <v>2</v>
      </c>
      <c r="CR323" s="1">
        <v>2</v>
      </c>
      <c r="CS323" s="1">
        <v>1</v>
      </c>
      <c r="CT323" s="1">
        <v>75</v>
      </c>
      <c r="CU323" s="1">
        <v>1</v>
      </c>
      <c r="CV323" s="1">
        <v>1</v>
      </c>
      <c r="CW323" s="1">
        <v>1</v>
      </c>
      <c r="CX323" s="1">
        <v>1</v>
      </c>
      <c r="CY323" s="1">
        <v>1</v>
      </c>
      <c r="CZ323" s="1">
        <v>1</v>
      </c>
      <c r="DA323" s="1">
        <f t="shared" si="163"/>
        <v>6</v>
      </c>
      <c r="DB323" s="1">
        <v>1</v>
      </c>
      <c r="DC323" s="1">
        <v>1</v>
      </c>
      <c r="DD323" s="1">
        <v>1</v>
      </c>
      <c r="DE323" s="1">
        <v>1</v>
      </c>
      <c r="DF323" s="1">
        <v>1</v>
      </c>
      <c r="DG323" s="1">
        <v>1</v>
      </c>
      <c r="DH323" s="1">
        <f t="shared" si="164"/>
        <v>6</v>
      </c>
      <c r="DI323" s="14">
        <f t="shared" si="165"/>
        <v>0</v>
      </c>
      <c r="DJ323" s="1">
        <v>1</v>
      </c>
      <c r="DK323" s="1">
        <v>1</v>
      </c>
      <c r="DL323" s="1">
        <v>0</v>
      </c>
      <c r="DM323" s="1">
        <v>1</v>
      </c>
      <c r="DN323" s="1">
        <v>0</v>
      </c>
      <c r="DO323" s="1">
        <v>0</v>
      </c>
      <c r="DP323" s="1">
        <v>1</v>
      </c>
      <c r="DQ323" s="1">
        <v>1</v>
      </c>
      <c r="DR323" s="1">
        <f t="shared" si="166"/>
        <v>5</v>
      </c>
      <c r="DS323" s="1">
        <v>1</v>
      </c>
      <c r="DT323" s="1">
        <v>1</v>
      </c>
      <c r="DU323" s="1">
        <v>0</v>
      </c>
      <c r="DV323" s="1">
        <v>1</v>
      </c>
      <c r="DW323" s="1">
        <v>0</v>
      </c>
      <c r="DX323" s="1">
        <v>0</v>
      </c>
      <c r="DY323" s="1">
        <v>1</v>
      </c>
      <c r="DZ323" s="1">
        <v>1</v>
      </c>
      <c r="EA323" s="1">
        <f t="shared" si="167"/>
        <v>5</v>
      </c>
      <c r="EB323" s="14">
        <f t="shared" si="168"/>
        <v>0</v>
      </c>
      <c r="EC323" s="1">
        <v>0</v>
      </c>
      <c r="ED323" s="1">
        <v>0</v>
      </c>
      <c r="EE323" s="1">
        <f t="shared" si="169"/>
        <v>0</v>
      </c>
      <c r="EF323" s="1">
        <v>5</v>
      </c>
      <c r="EG323" s="1">
        <v>5</v>
      </c>
      <c r="EH323" s="1">
        <v>5</v>
      </c>
      <c r="EI323" s="1">
        <v>5</v>
      </c>
      <c r="EJ323" s="1">
        <f t="shared" si="170"/>
        <v>20</v>
      </c>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row>
    <row r="324" spans="1:250" s="14" customFormat="1">
      <c r="A324" s="14">
        <v>315</v>
      </c>
      <c r="B324" s="61">
        <v>1</v>
      </c>
      <c r="C324" s="60">
        <v>1</v>
      </c>
      <c r="D324" s="14">
        <v>1</v>
      </c>
      <c r="E324" s="14">
        <v>2</v>
      </c>
      <c r="F324" s="14" t="s">
        <v>1977</v>
      </c>
      <c r="G324" s="14" t="s">
        <v>2100</v>
      </c>
      <c r="H324" s="14" t="s">
        <v>2322</v>
      </c>
      <c r="I324" s="14" t="s">
        <v>1928</v>
      </c>
      <c r="J324" s="14" t="s">
        <v>2048</v>
      </c>
      <c r="K324" s="1" t="s">
        <v>4057</v>
      </c>
      <c r="L324" s="14">
        <v>5</v>
      </c>
      <c r="M324" s="14">
        <v>10</v>
      </c>
      <c r="N324" s="14">
        <v>12</v>
      </c>
      <c r="O324" s="14" t="s">
        <v>2924</v>
      </c>
      <c r="P324" s="14" t="s">
        <v>2951</v>
      </c>
      <c r="Q324" s="14" t="s">
        <v>2335</v>
      </c>
      <c r="R324" s="14" t="s">
        <v>2338</v>
      </c>
      <c r="S324" s="14" t="s">
        <v>4058</v>
      </c>
      <c r="T324" s="14" t="s">
        <v>4001</v>
      </c>
      <c r="U324" s="14" t="s">
        <v>2858</v>
      </c>
      <c r="V324" s="14" t="s">
        <v>4059</v>
      </c>
      <c r="W324" s="14" t="s">
        <v>4060</v>
      </c>
      <c r="X324" s="14" t="s">
        <v>3664</v>
      </c>
      <c r="Y324" s="14" t="s">
        <v>2737</v>
      </c>
      <c r="Z324" s="14" t="s">
        <v>2596</v>
      </c>
      <c r="AX324" s="14">
        <v>2</v>
      </c>
      <c r="AY324" s="14">
        <v>1</v>
      </c>
      <c r="AZ324" s="14">
        <v>1</v>
      </c>
      <c r="BA324" s="14">
        <v>6</v>
      </c>
      <c r="BC324" s="14">
        <v>73</v>
      </c>
      <c r="BD324" s="14">
        <v>0</v>
      </c>
      <c r="BE324" s="14">
        <v>2</v>
      </c>
      <c r="BF324" s="14">
        <v>1</v>
      </c>
      <c r="BG324" s="14">
        <v>4</v>
      </c>
      <c r="BH324" s="14">
        <v>162.6</v>
      </c>
      <c r="BI324" s="14">
        <v>30.9</v>
      </c>
      <c r="BJ324" s="14">
        <v>0</v>
      </c>
      <c r="BK324" s="14">
        <v>0</v>
      </c>
      <c r="BL324" s="14">
        <v>1</v>
      </c>
      <c r="BM324" s="14">
        <v>3</v>
      </c>
      <c r="BN324" s="14">
        <v>1</v>
      </c>
      <c r="BO324" s="14">
        <f>IF(BC324&gt;=85,1,0)</f>
        <v>0</v>
      </c>
      <c r="BP324" s="14">
        <f>IF(BD324=1,1,0)</f>
        <v>0</v>
      </c>
      <c r="BQ324" s="14">
        <v>0</v>
      </c>
      <c r="BR324" s="14">
        <v>0</v>
      </c>
      <c r="BS324" s="14">
        <v>0</v>
      </c>
      <c r="BT324" s="14">
        <v>1</v>
      </c>
      <c r="BU324" s="14">
        <v>1</v>
      </c>
      <c r="BV324" s="14">
        <f t="shared" si="171"/>
        <v>2</v>
      </c>
      <c r="BW324" s="14">
        <v>4</v>
      </c>
      <c r="BX324" s="14">
        <v>1</v>
      </c>
      <c r="BY324" s="14">
        <v>0</v>
      </c>
      <c r="BZ324" s="14">
        <v>1</v>
      </c>
      <c r="CA324" s="14">
        <v>1</v>
      </c>
      <c r="CB324" s="14">
        <v>0</v>
      </c>
      <c r="CC324" s="14">
        <v>0</v>
      </c>
      <c r="CD324" s="14">
        <v>0</v>
      </c>
      <c r="CE324" s="14">
        <v>1</v>
      </c>
      <c r="CF324" s="14">
        <f t="shared" si="172"/>
        <v>4</v>
      </c>
      <c r="CG324" s="14">
        <v>1</v>
      </c>
      <c r="CH324" s="14">
        <v>1</v>
      </c>
      <c r="CI324" s="14">
        <v>3</v>
      </c>
      <c r="CJ324" s="14">
        <v>1</v>
      </c>
      <c r="CK324" s="14">
        <f t="shared" si="173"/>
        <v>6</v>
      </c>
      <c r="CL324" s="14">
        <v>0</v>
      </c>
      <c r="CM324" s="14">
        <v>3</v>
      </c>
      <c r="CN324" s="14">
        <v>2</v>
      </c>
      <c r="CO324" s="14">
        <v>1</v>
      </c>
      <c r="CP324" s="14">
        <v>1</v>
      </c>
      <c r="CQ324" s="14">
        <v>3</v>
      </c>
      <c r="CR324" s="14">
        <v>4</v>
      </c>
      <c r="CS324" s="14">
        <v>3</v>
      </c>
      <c r="CT324" s="14">
        <v>80</v>
      </c>
      <c r="CU324" s="14">
        <v>1</v>
      </c>
      <c r="CV324" s="14">
        <v>1</v>
      </c>
      <c r="CW324" s="14">
        <v>1</v>
      </c>
      <c r="CX324" s="14">
        <v>1</v>
      </c>
      <c r="CY324" s="14">
        <v>1</v>
      </c>
      <c r="CZ324" s="14">
        <v>1</v>
      </c>
      <c r="DA324" s="14">
        <f t="shared" si="163"/>
        <v>6</v>
      </c>
      <c r="DB324" s="14">
        <v>1</v>
      </c>
      <c r="DC324" s="14">
        <v>1</v>
      </c>
      <c r="DD324" s="14">
        <v>1</v>
      </c>
      <c r="DE324" s="14">
        <v>1</v>
      </c>
      <c r="DF324" s="14">
        <v>1</v>
      </c>
      <c r="DG324" s="14">
        <v>1</v>
      </c>
      <c r="DH324" s="14">
        <f t="shared" si="164"/>
        <v>6</v>
      </c>
      <c r="DI324" s="14">
        <f t="shared" si="165"/>
        <v>0</v>
      </c>
      <c r="DJ324" s="14">
        <v>1</v>
      </c>
      <c r="DK324" s="14">
        <v>1</v>
      </c>
      <c r="DL324" s="14">
        <v>1</v>
      </c>
      <c r="DM324" s="14">
        <v>0</v>
      </c>
      <c r="DN324" s="14">
        <v>0</v>
      </c>
      <c r="DO324" s="14">
        <v>0</v>
      </c>
      <c r="DP324" s="14">
        <v>0</v>
      </c>
      <c r="DQ324" s="14">
        <v>0</v>
      </c>
      <c r="DR324" s="14">
        <f t="shared" si="166"/>
        <v>3</v>
      </c>
      <c r="DS324" s="14">
        <v>1</v>
      </c>
      <c r="DT324" s="14">
        <v>1</v>
      </c>
      <c r="DU324" s="14">
        <v>1</v>
      </c>
      <c r="DV324" s="14">
        <v>0</v>
      </c>
      <c r="DW324" s="14">
        <v>0</v>
      </c>
      <c r="DX324" s="14">
        <v>0</v>
      </c>
      <c r="DY324" s="14">
        <v>0</v>
      </c>
      <c r="DZ324" s="14">
        <v>0</v>
      </c>
      <c r="EA324" s="14">
        <f t="shared" si="167"/>
        <v>3</v>
      </c>
      <c r="EB324" s="14">
        <f t="shared" si="168"/>
        <v>0</v>
      </c>
      <c r="EC324" s="14">
        <v>3</v>
      </c>
      <c r="ED324" s="14">
        <v>1</v>
      </c>
      <c r="EE324" s="14">
        <f t="shared" si="169"/>
        <v>4</v>
      </c>
      <c r="EF324" s="14">
        <v>5</v>
      </c>
      <c r="EG324" s="14">
        <v>5</v>
      </c>
      <c r="EH324" s="14">
        <v>5</v>
      </c>
      <c r="EI324" s="14">
        <v>5</v>
      </c>
      <c r="EJ324" s="14">
        <f t="shared" si="170"/>
        <v>20</v>
      </c>
    </row>
    <row r="325" spans="1:250" s="14" customFormat="1">
      <c r="A325" s="14">
        <v>316</v>
      </c>
      <c r="B325" s="64">
        <v>1</v>
      </c>
      <c r="C325" s="3">
        <v>2</v>
      </c>
      <c r="D325" s="1">
        <v>1</v>
      </c>
      <c r="E325" s="1">
        <v>1</v>
      </c>
      <c r="F325" s="1" t="s">
        <v>1928</v>
      </c>
      <c r="G325" s="1" t="s">
        <v>2100</v>
      </c>
      <c r="H325" s="1" t="s">
        <v>2322</v>
      </c>
      <c r="I325" s="1" t="s">
        <v>2535</v>
      </c>
      <c r="J325" s="1"/>
      <c r="K325" s="1" t="s">
        <v>5691</v>
      </c>
      <c r="L325" s="1">
        <v>4</v>
      </c>
      <c r="M325" s="1">
        <v>17</v>
      </c>
      <c r="N325" s="1">
        <v>11</v>
      </c>
      <c r="O325" s="1" t="s">
        <v>2351</v>
      </c>
      <c r="P325" s="1" t="s">
        <v>3072</v>
      </c>
      <c r="Q325" s="1" t="s">
        <v>2781</v>
      </c>
      <c r="R325" s="1" t="s">
        <v>2834</v>
      </c>
      <c r="S325" s="1" t="s">
        <v>5692</v>
      </c>
      <c r="T325" s="1" t="s">
        <v>5693</v>
      </c>
      <c r="U325" s="1" t="s">
        <v>3083</v>
      </c>
      <c r="V325" s="1" t="s">
        <v>3520</v>
      </c>
      <c r="W325" s="1" t="s">
        <v>5694</v>
      </c>
      <c r="X325" s="1" t="s">
        <v>5695</v>
      </c>
      <c r="Y325" s="1" t="s">
        <v>5696</v>
      </c>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v>2</v>
      </c>
      <c r="AY325" s="1">
        <v>0</v>
      </c>
      <c r="AZ325" s="1">
        <v>2</v>
      </c>
      <c r="BA325" s="1"/>
      <c r="BB325" s="1"/>
      <c r="BC325" s="1">
        <v>62</v>
      </c>
      <c r="BD325" s="1">
        <v>0</v>
      </c>
      <c r="BE325" s="1">
        <v>2</v>
      </c>
      <c r="BF325" s="1">
        <v>1</v>
      </c>
      <c r="BG325" s="1">
        <v>2</v>
      </c>
      <c r="BH325" s="1">
        <v>167.6</v>
      </c>
      <c r="BI325" s="1">
        <v>34.380000000000003</v>
      </c>
      <c r="BJ325" s="1">
        <v>1</v>
      </c>
      <c r="BK325" s="1">
        <v>1</v>
      </c>
      <c r="BL325" s="1">
        <v>2</v>
      </c>
      <c r="BM325" s="1">
        <v>2</v>
      </c>
      <c r="BN325" s="1">
        <v>1</v>
      </c>
      <c r="BO325" s="1">
        <f>IF(AZ325&gt;=85,1,0)</f>
        <v>0</v>
      </c>
      <c r="BP325" s="1">
        <f>IF(BA325=1,1,0)</f>
        <v>0</v>
      </c>
      <c r="BQ325" s="1">
        <v>1</v>
      </c>
      <c r="BR325" s="1">
        <v>1</v>
      </c>
      <c r="BS325" s="1">
        <v>1</v>
      </c>
      <c r="BT325" s="1">
        <v>0</v>
      </c>
      <c r="BU325" s="1">
        <v>1</v>
      </c>
      <c r="BV325" s="14">
        <f t="shared" si="171"/>
        <v>4</v>
      </c>
      <c r="BW325" s="1">
        <v>5</v>
      </c>
      <c r="BX325" s="1">
        <v>0</v>
      </c>
      <c r="BY325" s="1">
        <v>1</v>
      </c>
      <c r="BZ325" s="1">
        <v>0</v>
      </c>
      <c r="CA325" s="1">
        <v>0</v>
      </c>
      <c r="CB325" s="1">
        <v>1</v>
      </c>
      <c r="CC325" s="1">
        <v>1</v>
      </c>
      <c r="CD325" s="1">
        <v>1</v>
      </c>
      <c r="CE325" s="1">
        <v>1</v>
      </c>
      <c r="CF325" s="1">
        <f t="shared" si="172"/>
        <v>5</v>
      </c>
      <c r="CG325" s="1">
        <v>4</v>
      </c>
      <c r="CH325" s="1">
        <v>1</v>
      </c>
      <c r="CI325" s="1">
        <v>1</v>
      </c>
      <c r="CJ325" s="1">
        <v>3</v>
      </c>
      <c r="CK325" s="1">
        <f t="shared" si="173"/>
        <v>9</v>
      </c>
      <c r="CL325" s="1">
        <v>0</v>
      </c>
      <c r="CM325" s="1">
        <v>5</v>
      </c>
      <c r="CN325" s="1">
        <v>0</v>
      </c>
      <c r="CO325" s="1">
        <v>3</v>
      </c>
      <c r="CP325" s="1">
        <v>1</v>
      </c>
      <c r="CQ325" s="1">
        <v>3</v>
      </c>
      <c r="CR325" s="1">
        <v>4</v>
      </c>
      <c r="CS325" s="1">
        <v>2</v>
      </c>
      <c r="CT325" s="1">
        <v>25</v>
      </c>
      <c r="CU325" s="1">
        <v>1</v>
      </c>
      <c r="CV325" s="1">
        <v>1</v>
      </c>
      <c r="CW325" s="1">
        <v>1</v>
      </c>
      <c r="CX325" s="1">
        <v>1</v>
      </c>
      <c r="CY325" s="1">
        <v>1</v>
      </c>
      <c r="CZ325" s="1">
        <v>1</v>
      </c>
      <c r="DA325" s="1">
        <f t="shared" si="163"/>
        <v>6</v>
      </c>
      <c r="DB325" s="1">
        <v>1</v>
      </c>
      <c r="DC325" s="1">
        <v>1</v>
      </c>
      <c r="DD325" s="1">
        <v>1</v>
      </c>
      <c r="DE325" s="1">
        <v>1</v>
      </c>
      <c r="DF325" s="1">
        <v>1</v>
      </c>
      <c r="DG325" s="1">
        <v>1</v>
      </c>
      <c r="DH325" s="1">
        <f t="shared" si="164"/>
        <v>6</v>
      </c>
      <c r="DI325" s="14">
        <f t="shared" si="165"/>
        <v>0</v>
      </c>
      <c r="DJ325" s="1">
        <v>1</v>
      </c>
      <c r="DK325" s="1">
        <v>0</v>
      </c>
      <c r="DL325" s="1">
        <v>0</v>
      </c>
      <c r="DM325" s="1">
        <v>0</v>
      </c>
      <c r="DN325" s="1">
        <v>0</v>
      </c>
      <c r="DO325" s="1">
        <v>0</v>
      </c>
      <c r="DP325" s="1">
        <v>1</v>
      </c>
      <c r="DQ325" s="1">
        <v>1</v>
      </c>
      <c r="DR325" s="1">
        <f t="shared" si="166"/>
        <v>3</v>
      </c>
      <c r="DS325" s="1">
        <v>1</v>
      </c>
      <c r="DT325" s="1">
        <v>0</v>
      </c>
      <c r="DU325" s="1">
        <v>0</v>
      </c>
      <c r="DV325" s="1">
        <v>0</v>
      </c>
      <c r="DW325" s="1">
        <v>0</v>
      </c>
      <c r="DX325" s="1">
        <v>0</v>
      </c>
      <c r="DY325" s="1">
        <v>1</v>
      </c>
      <c r="DZ325" s="1">
        <v>1</v>
      </c>
      <c r="EA325" s="1">
        <f t="shared" si="167"/>
        <v>3</v>
      </c>
      <c r="EB325" s="14">
        <f t="shared" si="168"/>
        <v>0</v>
      </c>
      <c r="EC325" s="1">
        <v>2</v>
      </c>
      <c r="ED325" s="1">
        <v>2</v>
      </c>
      <c r="EE325" s="1">
        <f t="shared" si="169"/>
        <v>4</v>
      </c>
      <c r="EF325" s="1">
        <v>1</v>
      </c>
      <c r="EG325" s="1">
        <v>1</v>
      </c>
      <c r="EH325" s="1">
        <v>1</v>
      </c>
      <c r="EI325" s="1">
        <v>1</v>
      </c>
      <c r="EJ325" s="1">
        <f t="shared" si="170"/>
        <v>4</v>
      </c>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row>
    <row r="326" spans="1:250" s="14" customFormat="1">
      <c r="A326" s="14">
        <v>317</v>
      </c>
      <c r="B326" s="14">
        <v>1</v>
      </c>
      <c r="C326" s="60">
        <v>1</v>
      </c>
      <c r="D326" s="14">
        <v>2</v>
      </c>
      <c r="E326" s="14">
        <v>2</v>
      </c>
      <c r="F326" s="14" t="s">
        <v>3242</v>
      </c>
      <c r="G326" s="14" t="s">
        <v>2489</v>
      </c>
      <c r="H326" s="14" t="s">
        <v>2063</v>
      </c>
      <c r="I326" s="14" t="s">
        <v>1955</v>
      </c>
      <c r="J326" s="14" t="s">
        <v>2600</v>
      </c>
      <c r="K326" s="1" t="s">
        <v>3243</v>
      </c>
      <c r="L326" s="14">
        <v>6</v>
      </c>
      <c r="M326" s="14">
        <v>15</v>
      </c>
      <c r="N326" s="14">
        <v>19</v>
      </c>
      <c r="O326" s="14" t="s">
        <v>3244</v>
      </c>
      <c r="P326" s="14" t="s">
        <v>3245</v>
      </c>
      <c r="Q326" s="14" t="s">
        <v>3246</v>
      </c>
      <c r="R326" s="14" t="s">
        <v>3247</v>
      </c>
      <c r="S326" s="14" t="s">
        <v>3248</v>
      </c>
      <c r="T326" s="14" t="s">
        <v>3249</v>
      </c>
      <c r="U326" s="14" t="s">
        <v>3250</v>
      </c>
      <c r="V326" s="14" t="s">
        <v>3251</v>
      </c>
      <c r="W326" s="14" t="s">
        <v>3252</v>
      </c>
      <c r="X326" s="14" t="s">
        <v>3253</v>
      </c>
      <c r="Y326" s="14" t="s">
        <v>3254</v>
      </c>
      <c r="Z326" s="14" t="s">
        <v>3255</v>
      </c>
      <c r="AA326" s="14" t="s">
        <v>2860</v>
      </c>
      <c r="AB326" s="14" t="s">
        <v>3256</v>
      </c>
      <c r="AC326" s="14" t="s">
        <v>3257</v>
      </c>
      <c r="AD326" s="14" t="s">
        <v>3258</v>
      </c>
      <c r="AE326" s="14" t="s">
        <v>3259</v>
      </c>
      <c r="AF326" s="14" t="s">
        <v>3260</v>
      </c>
      <c r="AG326" s="14" t="s">
        <v>3261</v>
      </c>
      <c r="AX326" s="14">
        <v>1</v>
      </c>
      <c r="AY326" s="14">
        <v>0</v>
      </c>
      <c r="AZ326" s="14">
        <v>2</v>
      </c>
      <c r="BA326" s="14">
        <v>6</v>
      </c>
      <c r="BC326" s="14">
        <v>76</v>
      </c>
      <c r="BD326" s="14">
        <v>0</v>
      </c>
      <c r="BE326" s="14">
        <v>1</v>
      </c>
      <c r="BF326" s="14">
        <v>1</v>
      </c>
      <c r="BG326" s="14">
        <v>4</v>
      </c>
      <c r="BH326" s="14">
        <v>157.5</v>
      </c>
      <c r="BI326" s="14">
        <v>43.53</v>
      </c>
      <c r="BJ326" s="14">
        <v>0</v>
      </c>
      <c r="BK326" s="14">
        <v>0</v>
      </c>
      <c r="BL326" s="14">
        <v>3</v>
      </c>
      <c r="BM326" s="14">
        <v>3</v>
      </c>
      <c r="BN326" s="14">
        <v>1</v>
      </c>
      <c r="BO326" s="14">
        <f>IF(BC326&gt;=85,1,0)</f>
        <v>0</v>
      </c>
      <c r="BP326" s="14">
        <f>IF(BD326=1,1,0)</f>
        <v>0</v>
      </c>
      <c r="BQ326" s="14">
        <v>1</v>
      </c>
      <c r="BR326" s="14">
        <v>1</v>
      </c>
      <c r="BS326" s="14">
        <v>1</v>
      </c>
      <c r="BT326" s="14">
        <v>1</v>
      </c>
      <c r="BU326" s="14">
        <v>1</v>
      </c>
      <c r="BV326" s="14">
        <f t="shared" si="171"/>
        <v>5</v>
      </c>
      <c r="BW326" s="14">
        <v>3</v>
      </c>
      <c r="BX326" s="14">
        <v>0</v>
      </c>
      <c r="BY326" s="14">
        <v>1</v>
      </c>
      <c r="BZ326" s="14">
        <v>1</v>
      </c>
      <c r="CA326" s="14">
        <v>0</v>
      </c>
      <c r="CB326" s="14">
        <v>1</v>
      </c>
      <c r="CC326" s="14">
        <v>1</v>
      </c>
      <c r="CD326" s="14">
        <v>1</v>
      </c>
      <c r="CE326" s="14">
        <v>1</v>
      </c>
      <c r="CF326" s="14">
        <f t="shared" si="172"/>
        <v>6</v>
      </c>
      <c r="CG326" s="14">
        <v>5</v>
      </c>
      <c r="CH326" s="14">
        <v>5</v>
      </c>
      <c r="CI326" s="14">
        <v>5</v>
      </c>
      <c r="CJ326" s="14">
        <v>5</v>
      </c>
      <c r="CK326" s="14">
        <f t="shared" si="173"/>
        <v>20</v>
      </c>
      <c r="CL326" s="14">
        <v>1</v>
      </c>
      <c r="CM326" s="14">
        <v>3</v>
      </c>
      <c r="CN326" s="14">
        <v>2</v>
      </c>
      <c r="CO326" s="14">
        <v>4</v>
      </c>
      <c r="CP326" s="14">
        <v>5</v>
      </c>
      <c r="CQ326" s="14">
        <v>4</v>
      </c>
      <c r="CR326" s="14">
        <v>2</v>
      </c>
      <c r="CS326" s="14">
        <v>1</v>
      </c>
      <c r="CT326" s="14">
        <v>85</v>
      </c>
      <c r="CU326" s="14">
        <v>0</v>
      </c>
      <c r="CV326" s="14">
        <v>0</v>
      </c>
      <c r="CW326" s="14">
        <v>1</v>
      </c>
      <c r="CX326" s="14">
        <v>1</v>
      </c>
      <c r="CY326" s="14">
        <v>1</v>
      </c>
      <c r="CZ326" s="14">
        <v>1</v>
      </c>
      <c r="DA326" s="14">
        <f t="shared" si="163"/>
        <v>4</v>
      </c>
      <c r="DB326" s="14">
        <v>0</v>
      </c>
      <c r="DC326" s="14">
        <v>0</v>
      </c>
      <c r="DD326" s="14">
        <v>1</v>
      </c>
      <c r="DE326" s="14">
        <v>1</v>
      </c>
      <c r="DF326" s="14">
        <v>1</v>
      </c>
      <c r="DG326" s="14">
        <v>1</v>
      </c>
      <c r="DH326" s="14">
        <f t="shared" si="164"/>
        <v>4</v>
      </c>
      <c r="DI326" s="14">
        <f t="shared" si="165"/>
        <v>0</v>
      </c>
      <c r="DJ326" s="14">
        <v>1</v>
      </c>
      <c r="DK326" s="14">
        <v>0</v>
      </c>
      <c r="DL326" s="14">
        <v>0</v>
      </c>
      <c r="DM326" s="14">
        <v>0</v>
      </c>
      <c r="DN326" s="14">
        <v>0</v>
      </c>
      <c r="DO326" s="14">
        <v>1</v>
      </c>
      <c r="DP326" s="14">
        <v>1</v>
      </c>
      <c r="DQ326" s="14">
        <v>1</v>
      </c>
      <c r="DR326" s="14">
        <f t="shared" si="166"/>
        <v>4</v>
      </c>
      <c r="DS326" s="14">
        <v>1</v>
      </c>
      <c r="DT326" s="14">
        <v>0</v>
      </c>
      <c r="DU326" s="14">
        <v>0</v>
      </c>
      <c r="DV326" s="14">
        <v>0</v>
      </c>
      <c r="DW326" s="14">
        <v>0</v>
      </c>
      <c r="DX326" s="14">
        <v>1</v>
      </c>
      <c r="DY326" s="14">
        <v>1</v>
      </c>
      <c r="DZ326" s="14">
        <v>1</v>
      </c>
      <c r="EA326" s="14">
        <f t="shared" si="167"/>
        <v>4</v>
      </c>
      <c r="EB326" s="14">
        <f t="shared" si="168"/>
        <v>0</v>
      </c>
      <c r="EC326" s="14">
        <v>3</v>
      </c>
      <c r="ED326" s="14">
        <v>0</v>
      </c>
      <c r="EE326" s="14">
        <f t="shared" si="169"/>
        <v>3</v>
      </c>
      <c r="EF326" s="14">
        <v>5</v>
      </c>
      <c r="EG326" s="14">
        <v>5</v>
      </c>
      <c r="EH326" s="14">
        <v>5</v>
      </c>
      <c r="EI326" s="14">
        <v>5</v>
      </c>
      <c r="EJ326" s="14">
        <f t="shared" si="170"/>
        <v>20</v>
      </c>
    </row>
    <row r="327" spans="1:250" s="14" customFormat="1">
      <c r="A327" s="14">
        <v>318</v>
      </c>
      <c r="B327" s="14">
        <v>1</v>
      </c>
      <c r="C327" s="60">
        <v>1</v>
      </c>
      <c r="D327" s="14">
        <v>1</v>
      </c>
      <c r="E327" s="14">
        <v>1</v>
      </c>
      <c r="F327" s="60" t="s">
        <v>1928</v>
      </c>
      <c r="G327" s="14" t="s">
        <v>2600</v>
      </c>
      <c r="H327" s="14" t="s">
        <v>2454</v>
      </c>
      <c r="I327" s="14" t="s">
        <v>2322</v>
      </c>
      <c r="J327" s="14" t="s">
        <v>1977</v>
      </c>
      <c r="K327" s="14" t="s">
        <v>2601</v>
      </c>
      <c r="L327" s="14">
        <v>5</v>
      </c>
      <c r="M327" s="14">
        <v>12</v>
      </c>
      <c r="N327" s="14">
        <v>16</v>
      </c>
      <c r="O327" s="14" t="s">
        <v>2602</v>
      </c>
      <c r="P327" s="14" t="s">
        <v>2603</v>
      </c>
      <c r="Q327" s="14" t="s">
        <v>2458</v>
      </c>
      <c r="R327" s="14" t="s">
        <v>2436</v>
      </c>
      <c r="S327" s="14" t="s">
        <v>2604</v>
      </c>
      <c r="T327" s="14" t="s">
        <v>2605</v>
      </c>
      <c r="U327" s="14" t="s">
        <v>2606</v>
      </c>
      <c r="V327" s="14" t="s">
        <v>2607</v>
      </c>
      <c r="W327" s="14" t="s">
        <v>2608</v>
      </c>
      <c r="X327" s="14" t="s">
        <v>2609</v>
      </c>
      <c r="Y327" s="14" t="s">
        <v>2610</v>
      </c>
      <c r="Z327" s="14" t="s">
        <v>2611</v>
      </c>
      <c r="AA327" s="14" t="s">
        <v>2612</v>
      </c>
      <c r="AB327" s="14" t="s">
        <v>2613</v>
      </c>
      <c r="AC327" s="14" t="s">
        <v>2614</v>
      </c>
      <c r="AD327" s="14" t="s">
        <v>2615</v>
      </c>
      <c r="AX327" s="14">
        <v>2</v>
      </c>
      <c r="AZ327" s="14">
        <v>2</v>
      </c>
      <c r="BA327" s="14">
        <v>5</v>
      </c>
      <c r="BC327" s="14">
        <v>74</v>
      </c>
      <c r="BD327" s="14">
        <v>0</v>
      </c>
      <c r="BE327" s="14">
        <v>3</v>
      </c>
      <c r="BF327" s="14">
        <v>2</v>
      </c>
      <c r="BG327" s="14">
        <v>4</v>
      </c>
      <c r="BH327" s="14">
        <v>154.9</v>
      </c>
      <c r="BI327" s="14">
        <v>61.98</v>
      </c>
      <c r="BJ327" s="14">
        <v>1</v>
      </c>
      <c r="BK327" s="14">
        <v>2</v>
      </c>
      <c r="BL327" s="14">
        <v>1</v>
      </c>
      <c r="BM327" s="14">
        <v>3</v>
      </c>
      <c r="BN327" s="14">
        <v>1</v>
      </c>
      <c r="BO327" s="14">
        <f>IF(BE327&gt;=85,1,0)</f>
        <v>0</v>
      </c>
      <c r="BP327" s="14">
        <f>IF(BF327=1,1,0)</f>
        <v>0</v>
      </c>
      <c r="BQ327" s="14">
        <v>1</v>
      </c>
      <c r="BR327" s="14">
        <v>1</v>
      </c>
      <c r="BS327" s="14">
        <v>1</v>
      </c>
      <c r="BT327" s="14">
        <v>1</v>
      </c>
      <c r="BU327" s="14">
        <v>1</v>
      </c>
      <c r="BV327" s="14">
        <f t="shared" si="171"/>
        <v>5</v>
      </c>
      <c r="BW327" s="14">
        <v>4</v>
      </c>
      <c r="BX327" s="14">
        <v>0</v>
      </c>
      <c r="BY327" s="14">
        <v>1</v>
      </c>
      <c r="BZ327" s="14">
        <v>1</v>
      </c>
      <c r="CA327" s="14">
        <v>0</v>
      </c>
      <c r="CB327" s="14">
        <v>0</v>
      </c>
      <c r="CC327" s="14">
        <v>0</v>
      </c>
      <c r="CD327" s="14">
        <v>1</v>
      </c>
      <c r="CE327" s="14">
        <v>1</v>
      </c>
      <c r="CF327" s="14">
        <f t="shared" si="172"/>
        <v>4</v>
      </c>
      <c r="CG327" s="14">
        <v>1</v>
      </c>
      <c r="CH327" s="14">
        <v>1</v>
      </c>
      <c r="CI327" s="14">
        <v>1</v>
      </c>
      <c r="CJ327" s="14">
        <v>1</v>
      </c>
      <c r="CK327" s="14">
        <f t="shared" si="173"/>
        <v>4</v>
      </c>
      <c r="CL327" s="14">
        <v>0</v>
      </c>
      <c r="CM327" s="14">
        <v>4</v>
      </c>
      <c r="CN327" s="14">
        <v>0</v>
      </c>
      <c r="CO327" s="14">
        <v>4</v>
      </c>
      <c r="CP327" s="14">
        <v>3</v>
      </c>
      <c r="CQ327" s="14">
        <v>2</v>
      </c>
      <c r="CR327" s="14">
        <v>3</v>
      </c>
      <c r="CS327" s="14">
        <v>2</v>
      </c>
      <c r="CT327" s="14">
        <v>40</v>
      </c>
      <c r="CU327" s="14">
        <v>0</v>
      </c>
      <c r="CV327" s="14">
        <v>0</v>
      </c>
      <c r="CW327" s="14">
        <v>0</v>
      </c>
      <c r="CX327" s="14">
        <v>0</v>
      </c>
      <c r="CY327" s="14">
        <v>0</v>
      </c>
      <c r="CZ327" s="14">
        <v>0</v>
      </c>
      <c r="DA327" s="14">
        <f t="shared" si="163"/>
        <v>0</v>
      </c>
      <c r="DB327" s="14">
        <v>0</v>
      </c>
      <c r="DC327" s="14">
        <v>0</v>
      </c>
      <c r="DD327" s="14">
        <v>0</v>
      </c>
      <c r="DE327" s="14">
        <v>0</v>
      </c>
      <c r="DF327" s="14">
        <v>0</v>
      </c>
      <c r="DG327" s="14">
        <v>0</v>
      </c>
      <c r="DH327" s="14">
        <f t="shared" si="164"/>
        <v>0</v>
      </c>
      <c r="DI327" s="14">
        <f t="shared" si="165"/>
        <v>0</v>
      </c>
      <c r="DJ327" s="14">
        <v>1</v>
      </c>
      <c r="DK327" s="14">
        <v>0</v>
      </c>
      <c r="DL327" s="14">
        <v>0</v>
      </c>
      <c r="DM327" s="14">
        <v>0</v>
      </c>
      <c r="DN327" s="14">
        <v>0</v>
      </c>
      <c r="DO327" s="14">
        <v>0</v>
      </c>
      <c r="DP327" s="14">
        <v>0</v>
      </c>
      <c r="DQ327" s="14">
        <v>0</v>
      </c>
      <c r="DR327" s="14">
        <f t="shared" si="166"/>
        <v>1</v>
      </c>
      <c r="DS327" s="14">
        <v>1</v>
      </c>
      <c r="DT327" s="14">
        <v>0</v>
      </c>
      <c r="DU327" s="14">
        <v>0</v>
      </c>
      <c r="DV327" s="14">
        <v>0</v>
      </c>
      <c r="DW327" s="14">
        <v>0</v>
      </c>
      <c r="DX327" s="14">
        <v>0</v>
      </c>
      <c r="DY327" s="14">
        <v>0</v>
      </c>
      <c r="DZ327" s="14">
        <v>0</v>
      </c>
      <c r="EA327" s="14">
        <f t="shared" si="167"/>
        <v>1</v>
      </c>
      <c r="EB327" s="14">
        <f t="shared" si="168"/>
        <v>0</v>
      </c>
      <c r="EC327" s="14">
        <v>2</v>
      </c>
      <c r="ED327" s="14">
        <v>2</v>
      </c>
      <c r="EE327" s="14">
        <f t="shared" si="169"/>
        <v>4</v>
      </c>
      <c r="EF327" s="14">
        <v>2</v>
      </c>
      <c r="EG327" s="14">
        <v>2</v>
      </c>
      <c r="EH327" s="14">
        <v>5</v>
      </c>
      <c r="EI327" s="14">
        <v>5</v>
      </c>
      <c r="EJ327" s="14">
        <f t="shared" si="170"/>
        <v>14</v>
      </c>
    </row>
    <row r="328" spans="1:250" s="14" customFormat="1">
      <c r="A328" s="14">
        <v>319</v>
      </c>
      <c r="B328" s="64">
        <v>2</v>
      </c>
      <c r="C328" s="3">
        <v>1</v>
      </c>
      <c r="D328" s="1">
        <v>3</v>
      </c>
      <c r="E328" s="1">
        <v>1</v>
      </c>
      <c r="F328" s="1" t="s">
        <v>2048</v>
      </c>
      <c r="G328" s="1" t="s">
        <v>2100</v>
      </c>
      <c r="H328" s="1" t="s">
        <v>1928</v>
      </c>
      <c r="I328" s="1" t="s">
        <v>1977</v>
      </c>
      <c r="J328" s="1"/>
      <c r="K328" s="1" t="s">
        <v>5467</v>
      </c>
      <c r="L328" s="1">
        <v>4</v>
      </c>
      <c r="M328" s="1">
        <v>13</v>
      </c>
      <c r="N328" s="1">
        <v>8</v>
      </c>
      <c r="O328" s="1" t="s">
        <v>2351</v>
      </c>
      <c r="P328" s="1" t="s">
        <v>5468</v>
      </c>
      <c r="Q328" s="1" t="s">
        <v>5469</v>
      </c>
      <c r="R328" s="1" t="s">
        <v>5470</v>
      </c>
      <c r="S328" s="1" t="s">
        <v>2727</v>
      </c>
      <c r="T328" s="1" t="s">
        <v>2357</v>
      </c>
      <c r="U328" s="1" t="s">
        <v>5471</v>
      </c>
      <c r="V328" s="1" t="s">
        <v>5472</v>
      </c>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v>1</v>
      </c>
      <c r="AY328" s="1">
        <v>0</v>
      </c>
      <c r="AZ328" s="1">
        <v>2</v>
      </c>
      <c r="BA328" s="1">
        <v>5</v>
      </c>
      <c r="BB328" s="1"/>
      <c r="BC328" s="1">
        <v>90</v>
      </c>
      <c r="BD328" s="1">
        <v>0</v>
      </c>
      <c r="BE328" s="1">
        <v>3</v>
      </c>
      <c r="BF328" s="1">
        <v>2</v>
      </c>
      <c r="BG328" s="1">
        <v>4</v>
      </c>
      <c r="BH328" s="1">
        <v>149.9</v>
      </c>
      <c r="BI328" s="1">
        <v>38.58</v>
      </c>
      <c r="BJ328" s="1">
        <v>3</v>
      </c>
      <c r="BK328" s="1">
        <v>0</v>
      </c>
      <c r="BL328" s="1">
        <v>1</v>
      </c>
      <c r="BM328" s="1">
        <v>3</v>
      </c>
      <c r="BN328" s="1">
        <v>1</v>
      </c>
      <c r="BO328" s="1">
        <f>IF(AZ328&gt;=85,1,0)</f>
        <v>0</v>
      </c>
      <c r="BP328" s="1">
        <f>IF(BA328=1,1,0)</f>
        <v>0</v>
      </c>
      <c r="BQ328" s="1">
        <v>0</v>
      </c>
      <c r="BR328" s="1">
        <v>1</v>
      </c>
      <c r="BS328" s="1">
        <v>0</v>
      </c>
      <c r="BT328" s="1">
        <v>1</v>
      </c>
      <c r="BU328" s="1">
        <v>1</v>
      </c>
      <c r="BV328" s="14">
        <f t="shared" si="171"/>
        <v>3</v>
      </c>
      <c r="BW328" s="1">
        <v>4</v>
      </c>
      <c r="BX328" s="1">
        <v>0</v>
      </c>
      <c r="BY328" s="1">
        <v>0</v>
      </c>
      <c r="BZ328" s="1">
        <v>0</v>
      </c>
      <c r="CA328" s="1">
        <v>0</v>
      </c>
      <c r="CB328" s="1">
        <v>0</v>
      </c>
      <c r="CC328" s="1">
        <v>0</v>
      </c>
      <c r="CD328" s="1">
        <v>0</v>
      </c>
      <c r="CE328" s="1">
        <v>0</v>
      </c>
      <c r="CF328" s="1">
        <f t="shared" si="172"/>
        <v>0</v>
      </c>
      <c r="CG328" s="1">
        <v>1</v>
      </c>
      <c r="CH328" s="1">
        <v>1</v>
      </c>
      <c r="CI328" s="1">
        <v>3</v>
      </c>
      <c r="CJ328" s="1">
        <v>1</v>
      </c>
      <c r="CK328" s="1">
        <f t="shared" si="173"/>
        <v>6</v>
      </c>
      <c r="CL328" s="1">
        <v>0</v>
      </c>
      <c r="CM328" s="1"/>
      <c r="CN328" s="1">
        <v>0</v>
      </c>
      <c r="CO328" s="1">
        <v>3</v>
      </c>
      <c r="CP328" s="1">
        <v>5</v>
      </c>
      <c r="CQ328" s="1">
        <v>1</v>
      </c>
      <c r="CR328" s="1">
        <v>1</v>
      </c>
      <c r="CS328" s="1">
        <v>2</v>
      </c>
      <c r="CT328" s="1">
        <v>80</v>
      </c>
      <c r="CU328" s="1">
        <v>0</v>
      </c>
      <c r="CV328" s="1">
        <v>0</v>
      </c>
      <c r="CW328" s="1">
        <v>0</v>
      </c>
      <c r="CX328" s="1">
        <v>1</v>
      </c>
      <c r="CY328" s="1">
        <v>1</v>
      </c>
      <c r="CZ328" s="1">
        <v>1</v>
      </c>
      <c r="DA328" s="1">
        <f t="shared" si="163"/>
        <v>3</v>
      </c>
      <c r="DB328" s="1">
        <v>0</v>
      </c>
      <c r="DC328" s="1">
        <v>0</v>
      </c>
      <c r="DD328" s="1">
        <v>0</v>
      </c>
      <c r="DE328" s="1">
        <v>1</v>
      </c>
      <c r="DF328" s="1">
        <v>1</v>
      </c>
      <c r="DG328" s="1">
        <v>1</v>
      </c>
      <c r="DH328" s="1">
        <f t="shared" si="164"/>
        <v>3</v>
      </c>
      <c r="DI328" s="14">
        <f t="shared" si="165"/>
        <v>0</v>
      </c>
      <c r="DJ328" s="1">
        <v>0</v>
      </c>
      <c r="DK328" s="1">
        <v>0</v>
      </c>
      <c r="DL328" s="1">
        <v>0</v>
      </c>
      <c r="DM328" s="1">
        <v>0</v>
      </c>
      <c r="DN328" s="1">
        <v>0</v>
      </c>
      <c r="DO328" s="1">
        <v>0</v>
      </c>
      <c r="DP328" s="1">
        <v>0</v>
      </c>
      <c r="DQ328" s="1">
        <v>0</v>
      </c>
      <c r="DR328" s="1">
        <f t="shared" si="166"/>
        <v>0</v>
      </c>
      <c r="DS328" s="1">
        <v>0</v>
      </c>
      <c r="DT328" s="1">
        <v>0</v>
      </c>
      <c r="DU328" s="1">
        <v>0</v>
      </c>
      <c r="DV328" s="1">
        <v>0</v>
      </c>
      <c r="DW328" s="1">
        <v>0</v>
      </c>
      <c r="DX328" s="1">
        <v>0</v>
      </c>
      <c r="DY328" s="1">
        <v>0</v>
      </c>
      <c r="DZ328" s="1">
        <v>0</v>
      </c>
      <c r="EA328" s="1">
        <f t="shared" si="167"/>
        <v>0</v>
      </c>
      <c r="EB328" s="14">
        <f t="shared" si="168"/>
        <v>0</v>
      </c>
      <c r="EC328" s="1">
        <v>0</v>
      </c>
      <c r="ED328" s="1">
        <v>0</v>
      </c>
      <c r="EE328" s="1">
        <f t="shared" si="169"/>
        <v>0</v>
      </c>
      <c r="EF328" s="1">
        <v>4</v>
      </c>
      <c r="EG328" s="1">
        <v>5</v>
      </c>
      <c r="EH328" s="1">
        <v>5</v>
      </c>
      <c r="EI328" s="1">
        <v>5</v>
      </c>
      <c r="EJ328" s="1">
        <f t="shared" si="170"/>
        <v>19</v>
      </c>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row>
    <row r="329" spans="1:250" s="14" customFormat="1">
      <c r="A329" s="14">
        <v>320</v>
      </c>
      <c r="B329" s="61">
        <v>1</v>
      </c>
      <c r="C329" s="60">
        <v>1</v>
      </c>
      <c r="D329" s="14">
        <v>1</v>
      </c>
      <c r="E329" s="14">
        <v>1</v>
      </c>
      <c r="F329" s="14" t="s">
        <v>2100</v>
      </c>
      <c r="G329" s="14" t="s">
        <v>2322</v>
      </c>
      <c r="H329" s="14" t="s">
        <v>1928</v>
      </c>
      <c r="I329" s="14" t="s">
        <v>4087</v>
      </c>
      <c r="K329" s="1" t="s">
        <v>4088</v>
      </c>
      <c r="L329" s="14">
        <v>4</v>
      </c>
      <c r="M329" s="14">
        <v>5</v>
      </c>
      <c r="N329" s="14">
        <v>3</v>
      </c>
      <c r="O329" s="14" t="s">
        <v>4089</v>
      </c>
      <c r="P329" s="14" t="s">
        <v>4090</v>
      </c>
      <c r="Q329" s="14" t="s">
        <v>2652</v>
      </c>
      <c r="AX329" s="14">
        <v>1</v>
      </c>
      <c r="AY329" s="14">
        <v>0</v>
      </c>
      <c r="AZ329" s="14">
        <v>2</v>
      </c>
      <c r="BA329" s="14">
        <v>7</v>
      </c>
      <c r="BC329" s="14">
        <v>82</v>
      </c>
      <c r="BD329" s="14">
        <v>1</v>
      </c>
      <c r="BE329" s="14">
        <v>3</v>
      </c>
      <c r="BF329" s="14">
        <v>2</v>
      </c>
      <c r="BG329" s="14">
        <v>4</v>
      </c>
      <c r="BH329" s="14">
        <v>165.1</v>
      </c>
      <c r="BI329" s="14">
        <v>18.34</v>
      </c>
      <c r="BJ329" s="14">
        <v>0</v>
      </c>
      <c r="BK329" s="14">
        <v>1</v>
      </c>
      <c r="BL329" s="14">
        <v>1</v>
      </c>
      <c r="BM329" s="14">
        <v>3</v>
      </c>
      <c r="BN329" s="14">
        <v>1</v>
      </c>
      <c r="BO329" s="14">
        <f>IF(BC329&gt;=85,1,0)</f>
        <v>0</v>
      </c>
      <c r="BP329" s="14">
        <f>IF(BD329=1,1,0)</f>
        <v>1</v>
      </c>
      <c r="BQ329" s="14">
        <v>1</v>
      </c>
      <c r="BR329" s="14">
        <v>1</v>
      </c>
      <c r="BS329" s="14">
        <v>1</v>
      </c>
      <c r="BT329" s="14">
        <v>1</v>
      </c>
      <c r="BU329" s="14">
        <v>1</v>
      </c>
      <c r="BV329" s="14">
        <f t="shared" si="171"/>
        <v>6</v>
      </c>
      <c r="BW329" s="14">
        <v>4</v>
      </c>
      <c r="BX329" s="14">
        <v>0</v>
      </c>
      <c r="BY329" s="14">
        <v>0</v>
      </c>
      <c r="BZ329" s="14">
        <v>0</v>
      </c>
      <c r="CA329" s="14">
        <v>0</v>
      </c>
      <c r="CB329" s="14">
        <v>0</v>
      </c>
      <c r="CC329" s="14">
        <v>0</v>
      </c>
      <c r="CD329" s="14">
        <v>0</v>
      </c>
      <c r="CE329" s="14">
        <v>0</v>
      </c>
      <c r="CF329" s="14">
        <f t="shared" si="172"/>
        <v>0</v>
      </c>
      <c r="CG329" s="14">
        <v>1</v>
      </c>
      <c r="CH329" s="14">
        <v>1</v>
      </c>
      <c r="CI329" s="14">
        <v>1</v>
      </c>
      <c r="CJ329" s="14">
        <v>1</v>
      </c>
      <c r="CK329" s="14">
        <f t="shared" si="173"/>
        <v>4</v>
      </c>
      <c r="CL329" s="14">
        <v>0</v>
      </c>
      <c r="CM329" s="14">
        <v>1</v>
      </c>
      <c r="CN329" s="14">
        <v>0</v>
      </c>
      <c r="CO329" s="14">
        <v>5</v>
      </c>
      <c r="CP329" s="14">
        <v>5</v>
      </c>
      <c r="CQ329" s="14">
        <v>5</v>
      </c>
      <c r="CR329" s="14">
        <v>1</v>
      </c>
      <c r="CS329" s="14">
        <v>1</v>
      </c>
      <c r="CT329" s="14">
        <v>10</v>
      </c>
      <c r="CU329" s="14">
        <v>0</v>
      </c>
      <c r="CV329" s="14">
        <v>0</v>
      </c>
      <c r="CW329" s="14">
        <v>0</v>
      </c>
      <c r="CX329" s="14">
        <v>0</v>
      </c>
      <c r="CY329" s="14">
        <v>0</v>
      </c>
      <c r="CZ329" s="14">
        <v>0</v>
      </c>
      <c r="DA329" s="14">
        <f t="shared" si="163"/>
        <v>0</v>
      </c>
      <c r="DB329" s="14">
        <v>0</v>
      </c>
      <c r="DC329" s="14">
        <v>0</v>
      </c>
      <c r="DD329" s="14">
        <v>0</v>
      </c>
      <c r="DE329" s="14">
        <v>0</v>
      </c>
      <c r="DF329" s="14">
        <v>0</v>
      </c>
      <c r="DG329" s="14">
        <v>0</v>
      </c>
      <c r="DH329" s="14">
        <f t="shared" si="164"/>
        <v>0</v>
      </c>
      <c r="DI329" s="14">
        <f t="shared" si="165"/>
        <v>0</v>
      </c>
      <c r="DJ329" s="14">
        <v>0</v>
      </c>
      <c r="DK329" s="14">
        <v>0</v>
      </c>
      <c r="DL329" s="14">
        <v>0</v>
      </c>
      <c r="DM329" s="14">
        <v>0</v>
      </c>
      <c r="DN329" s="14">
        <v>0</v>
      </c>
      <c r="DO329" s="14">
        <v>0</v>
      </c>
      <c r="DP329" s="14">
        <v>0</v>
      </c>
      <c r="DQ329" s="14">
        <v>0</v>
      </c>
      <c r="DR329" s="14">
        <f t="shared" si="166"/>
        <v>0</v>
      </c>
      <c r="DS329" s="14">
        <v>0</v>
      </c>
      <c r="DT329" s="14">
        <v>0</v>
      </c>
      <c r="DU329" s="14">
        <v>0</v>
      </c>
      <c r="DV329" s="14">
        <v>0</v>
      </c>
      <c r="DW329" s="14">
        <v>0</v>
      </c>
      <c r="DX329" s="14">
        <v>0</v>
      </c>
      <c r="DY329" s="14">
        <v>0</v>
      </c>
      <c r="DZ329" s="14">
        <v>0</v>
      </c>
      <c r="EA329" s="14">
        <f t="shared" si="167"/>
        <v>0</v>
      </c>
      <c r="EB329" s="14">
        <f t="shared" si="168"/>
        <v>0</v>
      </c>
      <c r="EC329" s="14">
        <v>3</v>
      </c>
      <c r="ED329" s="14">
        <v>3</v>
      </c>
      <c r="EE329" s="14">
        <f t="shared" si="169"/>
        <v>6</v>
      </c>
      <c r="EF329" s="14">
        <v>5</v>
      </c>
      <c r="EG329" s="14">
        <v>5</v>
      </c>
      <c r="EH329" s="14">
        <v>5</v>
      </c>
      <c r="EI329" s="14">
        <v>5</v>
      </c>
      <c r="EJ329" s="14">
        <f t="shared" si="170"/>
        <v>20</v>
      </c>
    </row>
    <row r="330" spans="1:250" s="14" customFormat="1">
      <c r="A330" s="14">
        <v>321</v>
      </c>
      <c r="B330" s="14">
        <v>1</v>
      </c>
      <c r="C330" s="60">
        <v>1</v>
      </c>
      <c r="D330" s="14">
        <v>1</v>
      </c>
      <c r="E330" s="14">
        <v>2</v>
      </c>
      <c r="F330" s="14" t="s">
        <v>2100</v>
      </c>
      <c r="G330" s="14" t="s">
        <v>1955</v>
      </c>
      <c r="H330" s="14" t="s">
        <v>1990</v>
      </c>
      <c r="I330" s="14" t="s">
        <v>1928</v>
      </c>
      <c r="J330" s="14" t="s">
        <v>1977</v>
      </c>
      <c r="K330" s="1" t="s">
        <v>3308</v>
      </c>
      <c r="L330" s="14">
        <v>5</v>
      </c>
      <c r="M330" s="14">
        <v>6</v>
      </c>
      <c r="N330" s="14">
        <v>19</v>
      </c>
      <c r="O330" s="14" t="s">
        <v>3309</v>
      </c>
      <c r="P330" s="14" t="s">
        <v>3310</v>
      </c>
      <c r="Q330" s="14" t="s">
        <v>3311</v>
      </c>
      <c r="R330" s="14" t="s">
        <v>3312</v>
      </c>
      <c r="S330" s="14" t="s">
        <v>3083</v>
      </c>
      <c r="T330" s="14" t="s">
        <v>2591</v>
      </c>
      <c r="U330" s="14" t="s">
        <v>2373</v>
      </c>
      <c r="V330" s="14" t="s">
        <v>3313</v>
      </c>
      <c r="W330" s="14" t="s">
        <v>3314</v>
      </c>
      <c r="X330" s="14" t="s">
        <v>3315</v>
      </c>
      <c r="Y330" s="14" t="s">
        <v>3316</v>
      </c>
      <c r="Z330" s="14" t="s">
        <v>3317</v>
      </c>
      <c r="AA330" s="14" t="s">
        <v>3318</v>
      </c>
      <c r="AB330" s="14" t="s">
        <v>3081</v>
      </c>
      <c r="AC330" s="14" t="s">
        <v>3319</v>
      </c>
      <c r="AD330" s="14" t="s">
        <v>2326</v>
      </c>
      <c r="AE330" s="14" t="s">
        <v>3320</v>
      </c>
      <c r="AF330" s="14" t="s">
        <v>3321</v>
      </c>
      <c r="AG330" s="14" t="s">
        <v>3322</v>
      </c>
      <c r="AX330" s="14">
        <v>2</v>
      </c>
      <c r="AY330" s="14">
        <v>0</v>
      </c>
      <c r="AZ330" s="14">
        <v>2</v>
      </c>
      <c r="BA330" s="14">
        <v>4</v>
      </c>
      <c r="BC330" s="14">
        <v>88</v>
      </c>
      <c r="BD330" s="14">
        <v>0</v>
      </c>
      <c r="BE330" s="14">
        <v>3</v>
      </c>
      <c r="BF330" s="14">
        <v>2</v>
      </c>
      <c r="BG330" s="14">
        <v>4</v>
      </c>
      <c r="BH330" s="14">
        <v>157.47999999999999</v>
      </c>
      <c r="BI330" s="14">
        <v>29.26</v>
      </c>
      <c r="BJ330" s="14">
        <v>0</v>
      </c>
      <c r="BK330" s="14">
        <v>2</v>
      </c>
      <c r="BL330" s="14">
        <v>1</v>
      </c>
      <c r="BM330" s="14">
        <v>3</v>
      </c>
      <c r="BN330" s="14">
        <v>1</v>
      </c>
      <c r="BO330" s="14">
        <f>IF(BC330&gt;=85,1,0)</f>
        <v>1</v>
      </c>
      <c r="BP330" s="14">
        <f>IF(BD330=1,1,0)</f>
        <v>0</v>
      </c>
      <c r="BQ330" s="14">
        <v>1</v>
      </c>
      <c r="BR330" s="14">
        <v>1</v>
      </c>
      <c r="BS330" s="14">
        <v>1</v>
      </c>
      <c r="BT330" s="14">
        <v>1</v>
      </c>
      <c r="BU330" s="14">
        <v>1</v>
      </c>
      <c r="BV330" s="14">
        <f t="shared" si="171"/>
        <v>6</v>
      </c>
      <c r="BW330" s="14">
        <v>4</v>
      </c>
      <c r="BX330" s="14">
        <v>0</v>
      </c>
      <c r="BY330" s="14">
        <v>0</v>
      </c>
      <c r="BZ330" s="14">
        <v>1</v>
      </c>
      <c r="CA330" s="14">
        <v>1</v>
      </c>
      <c r="CB330" s="14">
        <v>1</v>
      </c>
      <c r="CC330" s="14">
        <v>0</v>
      </c>
      <c r="CD330" s="14">
        <v>1</v>
      </c>
      <c r="CE330" s="14">
        <v>1</v>
      </c>
      <c r="CF330" s="14">
        <f t="shared" si="172"/>
        <v>5</v>
      </c>
      <c r="CG330" s="14">
        <v>1</v>
      </c>
      <c r="CH330" s="14">
        <v>1</v>
      </c>
      <c r="CI330" s="14">
        <v>1</v>
      </c>
      <c r="CJ330" s="14">
        <v>1</v>
      </c>
      <c r="CK330" s="14">
        <f t="shared" si="173"/>
        <v>4</v>
      </c>
      <c r="CL330" s="14">
        <v>1</v>
      </c>
      <c r="CM330" s="14">
        <v>4</v>
      </c>
      <c r="CN330" s="14">
        <v>0</v>
      </c>
      <c r="CO330" s="14">
        <v>3</v>
      </c>
      <c r="CP330" s="14">
        <v>1</v>
      </c>
      <c r="CQ330" s="14">
        <v>1</v>
      </c>
      <c r="CR330" s="14">
        <v>3</v>
      </c>
      <c r="CS330" s="14">
        <v>2</v>
      </c>
      <c r="CT330" s="14">
        <v>60</v>
      </c>
      <c r="CU330" s="14">
        <v>0</v>
      </c>
      <c r="CV330" s="14">
        <v>0</v>
      </c>
      <c r="CW330" s="14">
        <v>1</v>
      </c>
      <c r="CX330" s="14">
        <v>1</v>
      </c>
      <c r="CY330" s="14">
        <v>1</v>
      </c>
      <c r="CZ330" s="14">
        <v>1</v>
      </c>
      <c r="DA330" s="14">
        <f t="shared" si="163"/>
        <v>4</v>
      </c>
      <c r="DB330" s="14">
        <v>0</v>
      </c>
      <c r="DC330" s="14">
        <v>0</v>
      </c>
      <c r="DD330" s="14">
        <v>1</v>
      </c>
      <c r="DE330" s="14">
        <v>1</v>
      </c>
      <c r="DF330" s="14">
        <v>1</v>
      </c>
      <c r="DG330" s="14">
        <v>1</v>
      </c>
      <c r="DH330" s="14">
        <f t="shared" si="164"/>
        <v>4</v>
      </c>
      <c r="DI330" s="14">
        <f t="shared" si="165"/>
        <v>0</v>
      </c>
      <c r="DJ330" s="14">
        <v>1</v>
      </c>
      <c r="DK330" s="14">
        <v>0</v>
      </c>
      <c r="DL330" s="14">
        <v>1</v>
      </c>
      <c r="DM330" s="14">
        <v>0</v>
      </c>
      <c r="DN330" s="14">
        <v>0</v>
      </c>
      <c r="DO330" s="14">
        <v>0</v>
      </c>
      <c r="DP330" s="14">
        <v>0</v>
      </c>
      <c r="DQ330" s="14">
        <v>0</v>
      </c>
      <c r="DR330" s="14">
        <f t="shared" si="166"/>
        <v>2</v>
      </c>
      <c r="DS330" s="14">
        <v>1</v>
      </c>
      <c r="DT330" s="14">
        <v>0</v>
      </c>
      <c r="DU330" s="14">
        <v>1</v>
      </c>
      <c r="DV330" s="14">
        <v>0</v>
      </c>
      <c r="DW330" s="14">
        <v>0</v>
      </c>
      <c r="DX330" s="14">
        <v>0</v>
      </c>
      <c r="DY330" s="14">
        <v>0</v>
      </c>
      <c r="DZ330" s="14">
        <v>0</v>
      </c>
      <c r="EA330" s="14">
        <f t="shared" si="167"/>
        <v>2</v>
      </c>
      <c r="EB330" s="14">
        <f t="shared" si="168"/>
        <v>0</v>
      </c>
      <c r="EC330" s="14">
        <v>0</v>
      </c>
      <c r="ED330" s="14">
        <v>0</v>
      </c>
      <c r="EE330" s="14">
        <f t="shared" si="169"/>
        <v>0</v>
      </c>
      <c r="EF330" s="14">
        <v>5</v>
      </c>
      <c r="EG330" s="14">
        <v>5</v>
      </c>
      <c r="EH330" s="14">
        <v>5</v>
      </c>
      <c r="EI330" s="14">
        <v>5</v>
      </c>
      <c r="EJ330" s="14">
        <f t="shared" si="170"/>
        <v>20</v>
      </c>
    </row>
    <row r="331" spans="1:250" s="14" customFormat="1">
      <c r="A331" s="14">
        <v>322</v>
      </c>
      <c r="B331" s="61">
        <v>1</v>
      </c>
      <c r="C331" s="60">
        <v>1</v>
      </c>
      <c r="D331" s="14">
        <v>1</v>
      </c>
      <c r="E331" s="14">
        <v>1</v>
      </c>
      <c r="F331" s="14" t="s">
        <v>2535</v>
      </c>
      <c r="G331" s="14" t="s">
        <v>2454</v>
      </c>
      <c r="H331" s="14" t="s">
        <v>1941</v>
      </c>
      <c r="I331" s="14" t="s">
        <v>1928</v>
      </c>
      <c r="J331" s="14" t="s">
        <v>2322</v>
      </c>
      <c r="K331" s="1" t="s">
        <v>4412</v>
      </c>
      <c r="L331" s="14">
        <v>5</v>
      </c>
      <c r="M331" s="14">
        <v>11</v>
      </c>
      <c r="N331" s="14">
        <v>16</v>
      </c>
      <c r="O331" s="14" t="s">
        <v>2910</v>
      </c>
      <c r="P331" s="14" t="s">
        <v>2335</v>
      </c>
      <c r="Q331" s="14" t="s">
        <v>4052</v>
      </c>
      <c r="R331" s="14" t="s">
        <v>4413</v>
      </c>
      <c r="S331" s="14" t="s">
        <v>3999</v>
      </c>
      <c r="T331" s="14" t="s">
        <v>2785</v>
      </c>
      <c r="U331" s="14" t="s">
        <v>4414</v>
      </c>
      <c r="V331" s="14" t="s">
        <v>4415</v>
      </c>
      <c r="W331" s="14" t="s">
        <v>4416</v>
      </c>
      <c r="X331" s="14" t="s">
        <v>4417</v>
      </c>
      <c r="Y331" s="14" t="s">
        <v>3673</v>
      </c>
      <c r="Z331" s="14" t="s">
        <v>4418</v>
      </c>
      <c r="AA331" s="14" t="s">
        <v>3646</v>
      </c>
      <c r="AB331" s="14" t="s">
        <v>4419</v>
      </c>
      <c r="AC331" s="14" t="s">
        <v>4420</v>
      </c>
      <c r="AD331" s="14" t="s">
        <v>4421</v>
      </c>
      <c r="AX331" s="14">
        <v>2</v>
      </c>
      <c r="AY331" s="14">
        <v>1</v>
      </c>
      <c r="AZ331" s="14">
        <v>2</v>
      </c>
      <c r="BA331" s="14">
        <v>3</v>
      </c>
      <c r="BC331" s="14">
        <v>50</v>
      </c>
      <c r="BD331" s="14">
        <v>0</v>
      </c>
      <c r="BE331" s="14">
        <v>2</v>
      </c>
      <c r="BF331" s="14">
        <v>1</v>
      </c>
      <c r="BG331" s="14">
        <v>4</v>
      </c>
      <c r="BH331" s="14">
        <v>162.6</v>
      </c>
      <c r="BI331" s="14">
        <v>58.36</v>
      </c>
      <c r="BJ331" s="14">
        <v>2</v>
      </c>
      <c r="BK331" s="14">
        <v>1</v>
      </c>
      <c r="BL331" s="14">
        <v>4</v>
      </c>
      <c r="BM331" s="14">
        <v>2</v>
      </c>
      <c r="BN331" s="14">
        <v>0</v>
      </c>
      <c r="BO331" s="14">
        <f>IF(BC331&gt;=85,1,0)</f>
        <v>0</v>
      </c>
      <c r="BP331" s="14">
        <f>IF(BD331=1,1,0)</f>
        <v>0</v>
      </c>
      <c r="BQ331" s="14">
        <v>1</v>
      </c>
      <c r="BR331" s="14">
        <v>0</v>
      </c>
      <c r="BS331" s="14">
        <v>0</v>
      </c>
      <c r="BT331" s="14">
        <v>1</v>
      </c>
      <c r="BU331" s="14">
        <v>1</v>
      </c>
      <c r="BV331" s="14">
        <f t="shared" si="171"/>
        <v>3</v>
      </c>
      <c r="BW331" s="14">
        <v>5</v>
      </c>
      <c r="BX331" s="14">
        <v>0</v>
      </c>
      <c r="BY331" s="14">
        <v>0</v>
      </c>
      <c r="BZ331" s="14">
        <v>0</v>
      </c>
      <c r="CA331" s="14">
        <v>0</v>
      </c>
      <c r="CB331" s="14">
        <v>0</v>
      </c>
      <c r="CC331" s="14">
        <v>0</v>
      </c>
      <c r="CD331" s="14">
        <v>0</v>
      </c>
      <c r="CE331" s="14">
        <v>0</v>
      </c>
      <c r="CF331" s="14">
        <f t="shared" si="172"/>
        <v>0</v>
      </c>
      <c r="CG331" s="14">
        <v>5</v>
      </c>
      <c r="CH331" s="14">
        <v>5</v>
      </c>
      <c r="CI331" s="14">
        <v>5</v>
      </c>
      <c r="CJ331" s="14">
        <v>1</v>
      </c>
      <c r="CK331" s="14">
        <f t="shared" si="173"/>
        <v>16</v>
      </c>
      <c r="CL331" s="14">
        <v>0</v>
      </c>
      <c r="CM331" s="14">
        <v>5</v>
      </c>
      <c r="CN331" s="14">
        <v>0</v>
      </c>
      <c r="CO331" s="14">
        <v>2</v>
      </c>
      <c r="CP331" s="14">
        <v>1</v>
      </c>
      <c r="CQ331" s="14">
        <v>1</v>
      </c>
      <c r="CR331" s="14">
        <v>3</v>
      </c>
      <c r="CS331" s="14">
        <v>5</v>
      </c>
      <c r="CT331" s="14">
        <v>10</v>
      </c>
      <c r="CU331" s="14">
        <v>1</v>
      </c>
      <c r="CV331" s="14">
        <v>1</v>
      </c>
      <c r="CW331" s="14">
        <v>1</v>
      </c>
      <c r="CX331" s="14">
        <v>1</v>
      </c>
      <c r="CY331" s="14">
        <v>1</v>
      </c>
      <c r="CZ331" s="14">
        <v>1</v>
      </c>
      <c r="DA331" s="14">
        <f t="shared" si="163"/>
        <v>6</v>
      </c>
      <c r="DB331" s="14">
        <v>1</v>
      </c>
      <c r="DC331" s="14">
        <v>1</v>
      </c>
      <c r="DD331" s="14">
        <v>1</v>
      </c>
      <c r="DE331" s="14">
        <v>1</v>
      </c>
      <c r="DF331" s="14">
        <v>1</v>
      </c>
      <c r="DG331" s="14">
        <v>1</v>
      </c>
      <c r="DH331" s="14">
        <f t="shared" si="164"/>
        <v>6</v>
      </c>
      <c r="DI331" s="14">
        <f t="shared" si="165"/>
        <v>0</v>
      </c>
      <c r="DJ331" s="14">
        <v>1</v>
      </c>
      <c r="DK331" s="14">
        <v>1</v>
      </c>
      <c r="DL331" s="14">
        <v>1</v>
      </c>
      <c r="DM331" s="14">
        <v>1</v>
      </c>
      <c r="DN331" s="14">
        <v>1</v>
      </c>
      <c r="DO331" s="14">
        <v>0</v>
      </c>
      <c r="DP331" s="14">
        <v>1</v>
      </c>
      <c r="DQ331" s="14">
        <v>1</v>
      </c>
      <c r="DR331" s="14">
        <f t="shared" si="166"/>
        <v>7</v>
      </c>
      <c r="DS331" s="14">
        <v>1</v>
      </c>
      <c r="DT331" s="14">
        <v>1</v>
      </c>
      <c r="DU331" s="14">
        <v>1</v>
      </c>
      <c r="DV331" s="14">
        <v>1</v>
      </c>
      <c r="DW331" s="14">
        <v>1</v>
      </c>
      <c r="DX331" s="14">
        <v>0</v>
      </c>
      <c r="DY331" s="14">
        <v>1</v>
      </c>
      <c r="DZ331" s="14">
        <v>1</v>
      </c>
      <c r="EA331" s="14">
        <f t="shared" si="167"/>
        <v>7</v>
      </c>
      <c r="EB331" s="14">
        <f t="shared" si="168"/>
        <v>0</v>
      </c>
      <c r="EC331" s="14">
        <v>1</v>
      </c>
      <c r="ED331" s="14">
        <v>3</v>
      </c>
      <c r="EE331" s="14">
        <f t="shared" si="169"/>
        <v>4</v>
      </c>
      <c r="EF331" s="14">
        <v>5</v>
      </c>
      <c r="EG331" s="14">
        <v>5</v>
      </c>
      <c r="EH331" s="14">
        <v>3</v>
      </c>
      <c r="EI331" s="14">
        <v>3</v>
      </c>
      <c r="EJ331" s="14">
        <f t="shared" si="170"/>
        <v>16</v>
      </c>
    </row>
    <row r="332" spans="1:250" s="14" customFormat="1">
      <c r="A332" s="14">
        <v>323</v>
      </c>
      <c r="B332" s="61">
        <v>2</v>
      </c>
      <c r="C332" s="60">
        <v>1</v>
      </c>
      <c r="D332" s="14">
        <v>3</v>
      </c>
      <c r="E332" s="14">
        <v>1</v>
      </c>
      <c r="F332" s="14" t="s">
        <v>2489</v>
      </c>
      <c r="G332" s="14" t="s">
        <v>2616</v>
      </c>
      <c r="H332" s="14" t="s">
        <v>2535</v>
      </c>
      <c r="I332" s="14" t="s">
        <v>1928</v>
      </c>
      <c r="J332" s="14" t="s">
        <v>1977</v>
      </c>
      <c r="K332" s="1" t="s">
        <v>4029</v>
      </c>
      <c r="L332" s="14">
        <v>4</v>
      </c>
      <c r="M332" s="14">
        <v>11</v>
      </c>
      <c r="N332" s="14">
        <v>10</v>
      </c>
      <c r="O332" s="14" t="s">
        <v>4030</v>
      </c>
      <c r="P332" s="14" t="s">
        <v>2925</v>
      </c>
      <c r="Q332" s="14" t="s">
        <v>2498</v>
      </c>
      <c r="R332" s="14" t="s">
        <v>3072</v>
      </c>
      <c r="S332" s="14" t="s">
        <v>3311</v>
      </c>
      <c r="T332" s="14" t="s">
        <v>4031</v>
      </c>
      <c r="U332" s="14" t="s">
        <v>4032</v>
      </c>
      <c r="V332" s="14" t="s">
        <v>3234</v>
      </c>
      <c r="W332" s="14" t="s">
        <v>4033</v>
      </c>
      <c r="X332" s="14" t="s">
        <v>2729</v>
      </c>
      <c r="AX332" s="14">
        <v>2</v>
      </c>
      <c r="AY332" s="14">
        <v>1</v>
      </c>
      <c r="AZ332" s="14">
        <v>2</v>
      </c>
      <c r="BA332" s="14">
        <v>8</v>
      </c>
      <c r="BC332" s="14">
        <v>84</v>
      </c>
      <c r="BD332" s="14">
        <v>0</v>
      </c>
      <c r="BE332" s="14">
        <v>1</v>
      </c>
      <c r="BF332" s="14">
        <v>1</v>
      </c>
      <c r="BG332" s="14">
        <v>2</v>
      </c>
      <c r="BH332" s="14">
        <v>165.1</v>
      </c>
      <c r="BI332" s="14">
        <v>34.96</v>
      </c>
      <c r="BJ332" s="14">
        <v>2</v>
      </c>
      <c r="BK332" s="14">
        <v>0</v>
      </c>
      <c r="BL332" s="14">
        <v>3</v>
      </c>
      <c r="BM332" s="14">
        <v>3</v>
      </c>
      <c r="BN332" s="14">
        <v>1</v>
      </c>
      <c r="BO332" s="14">
        <f>IF(BC332&gt;=85,1,0)</f>
        <v>0</v>
      </c>
      <c r="BP332" s="14">
        <f>IF(BD332=1,1,0)</f>
        <v>0</v>
      </c>
      <c r="BQ332" s="14">
        <v>1</v>
      </c>
      <c r="BR332" s="14">
        <v>1</v>
      </c>
      <c r="BS332" s="14">
        <v>0</v>
      </c>
      <c r="BT332" s="14">
        <v>1</v>
      </c>
      <c r="BU332" s="14">
        <v>1</v>
      </c>
      <c r="BV332" s="14">
        <f t="shared" si="171"/>
        <v>4</v>
      </c>
      <c r="BW332" s="14">
        <v>2</v>
      </c>
      <c r="BX332" s="14">
        <v>0</v>
      </c>
      <c r="BY332" s="14">
        <v>0</v>
      </c>
      <c r="BZ332" s="14">
        <v>0</v>
      </c>
      <c r="CA332" s="14">
        <v>0</v>
      </c>
      <c r="CB332" s="14">
        <v>0</v>
      </c>
      <c r="CC332" s="14">
        <v>0</v>
      </c>
      <c r="CD332" s="14">
        <v>0</v>
      </c>
      <c r="CE332" s="14">
        <v>0</v>
      </c>
      <c r="CF332" s="14">
        <f t="shared" si="172"/>
        <v>0</v>
      </c>
      <c r="CG332" s="14">
        <v>5</v>
      </c>
      <c r="CH332" s="14">
        <v>5</v>
      </c>
      <c r="CI332" s="14">
        <v>5</v>
      </c>
      <c r="CJ332" s="14">
        <v>5</v>
      </c>
      <c r="CK332" s="14">
        <f t="shared" si="173"/>
        <v>20</v>
      </c>
      <c r="CL332" s="14">
        <v>0</v>
      </c>
      <c r="CM332" s="14">
        <v>1</v>
      </c>
      <c r="CN332" s="14">
        <v>0</v>
      </c>
      <c r="CO332" s="14">
        <v>2</v>
      </c>
      <c r="CP332" s="14">
        <v>2</v>
      </c>
      <c r="CQ332" s="14">
        <v>5</v>
      </c>
      <c r="CR332" s="14">
        <v>1</v>
      </c>
      <c r="CS332" s="14">
        <v>2</v>
      </c>
      <c r="CT332" s="14">
        <v>75</v>
      </c>
      <c r="CU332" s="14">
        <v>1</v>
      </c>
      <c r="CV332" s="14">
        <v>1</v>
      </c>
      <c r="CW332" s="14">
        <v>1</v>
      </c>
      <c r="CX332" s="14">
        <v>1</v>
      </c>
      <c r="CY332" s="14">
        <v>1</v>
      </c>
      <c r="CZ332" s="14">
        <v>1</v>
      </c>
      <c r="DA332" s="14">
        <f t="shared" si="163"/>
        <v>6</v>
      </c>
      <c r="DB332" s="14">
        <v>1</v>
      </c>
      <c r="DC332" s="14">
        <v>1</v>
      </c>
      <c r="DD332" s="14">
        <v>1</v>
      </c>
      <c r="DE332" s="14">
        <v>1</v>
      </c>
      <c r="DF332" s="14">
        <v>1</v>
      </c>
      <c r="DG332" s="14">
        <v>1</v>
      </c>
      <c r="DH332" s="14">
        <f t="shared" si="164"/>
        <v>6</v>
      </c>
      <c r="DI332" s="14">
        <f t="shared" si="165"/>
        <v>0</v>
      </c>
      <c r="DJ332" s="14">
        <v>1</v>
      </c>
      <c r="DK332" s="14">
        <v>1</v>
      </c>
      <c r="DL332" s="14">
        <v>1</v>
      </c>
      <c r="DM332" s="14">
        <v>1</v>
      </c>
      <c r="DN332" s="14">
        <v>0</v>
      </c>
      <c r="DO332" s="14">
        <v>1</v>
      </c>
      <c r="DP332" s="14">
        <v>0</v>
      </c>
      <c r="DQ332" s="14">
        <v>1</v>
      </c>
      <c r="DR332" s="14">
        <f t="shared" si="166"/>
        <v>6</v>
      </c>
      <c r="DS332" s="14">
        <v>1</v>
      </c>
      <c r="DT332" s="14">
        <v>1</v>
      </c>
      <c r="DU332" s="14">
        <v>1</v>
      </c>
      <c r="DV332" s="14">
        <v>1</v>
      </c>
      <c r="DW332" s="14">
        <v>0</v>
      </c>
      <c r="DX332" s="14">
        <v>1</v>
      </c>
      <c r="DY332" s="14">
        <v>0</v>
      </c>
      <c r="DZ332" s="14">
        <v>1</v>
      </c>
      <c r="EA332" s="14">
        <f t="shared" si="167"/>
        <v>6</v>
      </c>
      <c r="EB332" s="14">
        <f t="shared" si="168"/>
        <v>0</v>
      </c>
      <c r="EC332" s="14">
        <v>1</v>
      </c>
      <c r="ED332" s="14">
        <v>0</v>
      </c>
      <c r="EE332" s="14">
        <f t="shared" si="169"/>
        <v>1</v>
      </c>
      <c r="EF332" s="14">
        <v>5</v>
      </c>
      <c r="EG332" s="14">
        <v>5</v>
      </c>
      <c r="EH332" s="14">
        <v>5</v>
      </c>
      <c r="EI332" s="14">
        <v>5</v>
      </c>
      <c r="EJ332" s="14">
        <f t="shared" si="170"/>
        <v>20</v>
      </c>
    </row>
    <row r="333" spans="1:250" s="14" customFormat="1">
      <c r="A333" s="14">
        <v>324</v>
      </c>
      <c r="B333" s="64">
        <v>1</v>
      </c>
      <c r="C333" s="3">
        <v>1</v>
      </c>
      <c r="D333" s="1">
        <v>1</v>
      </c>
      <c r="E333" s="1">
        <v>1</v>
      </c>
      <c r="F333" s="1" t="s">
        <v>1928</v>
      </c>
      <c r="G333" s="1" t="s">
        <v>4087</v>
      </c>
      <c r="H333" s="1" t="s">
        <v>2063</v>
      </c>
      <c r="I333" s="1" t="s">
        <v>4402</v>
      </c>
      <c r="J333" s="1" t="s">
        <v>2454</v>
      </c>
      <c r="K333" s="1" t="s">
        <v>5705</v>
      </c>
      <c r="L333" s="1">
        <v>6</v>
      </c>
      <c r="M333" s="1">
        <v>11</v>
      </c>
      <c r="N333" s="1">
        <v>18</v>
      </c>
      <c r="O333" s="1" t="s">
        <v>2560</v>
      </c>
      <c r="P333" s="1" t="s">
        <v>4377</v>
      </c>
      <c r="Q333" s="1" t="s">
        <v>4577</v>
      </c>
      <c r="R333" s="1" t="s">
        <v>3116</v>
      </c>
      <c r="S333" s="1" t="s">
        <v>2335</v>
      </c>
      <c r="T333" s="1" t="s">
        <v>2833</v>
      </c>
      <c r="U333" s="1" t="s">
        <v>4630</v>
      </c>
      <c r="V333" s="1" t="s">
        <v>3017</v>
      </c>
      <c r="W333" s="1" t="s">
        <v>2627</v>
      </c>
      <c r="X333" s="1" t="s">
        <v>2804</v>
      </c>
      <c r="Y333" s="1" t="s">
        <v>2844</v>
      </c>
      <c r="Z333" s="1" t="s">
        <v>3767</v>
      </c>
      <c r="AA333" s="1" t="s">
        <v>3306</v>
      </c>
      <c r="AB333" s="1" t="s">
        <v>4109</v>
      </c>
      <c r="AC333" s="1" t="s">
        <v>5706</v>
      </c>
      <c r="AD333" s="1" t="s">
        <v>2710</v>
      </c>
      <c r="AE333" s="1" t="s">
        <v>5707</v>
      </c>
      <c r="AF333" s="1" t="s">
        <v>2806</v>
      </c>
      <c r="AG333" s="1"/>
      <c r="AH333" s="1"/>
      <c r="AI333" s="1"/>
      <c r="AJ333" s="1"/>
      <c r="AK333" s="1"/>
      <c r="AL333" s="1"/>
      <c r="AM333" s="1"/>
      <c r="AN333" s="1"/>
      <c r="AO333" s="1"/>
      <c r="AP333" s="1"/>
      <c r="AQ333" s="1"/>
      <c r="AR333" s="1"/>
      <c r="AS333" s="1"/>
      <c r="AT333" s="1"/>
      <c r="AU333" s="1"/>
      <c r="AV333" s="1"/>
      <c r="AW333" s="1"/>
      <c r="AX333" s="1"/>
      <c r="AY333" s="1">
        <v>0</v>
      </c>
      <c r="AZ333" s="1">
        <v>2</v>
      </c>
      <c r="BA333" s="1">
        <v>5</v>
      </c>
      <c r="BB333" s="1"/>
      <c r="BC333" s="1">
        <v>84</v>
      </c>
      <c r="BD333" s="1">
        <v>0</v>
      </c>
      <c r="BE333" s="1">
        <v>3</v>
      </c>
      <c r="BF333" s="1">
        <v>2</v>
      </c>
      <c r="BG333" s="1">
        <v>2</v>
      </c>
      <c r="BH333" s="1">
        <v>157.5</v>
      </c>
      <c r="BI333" s="1">
        <v>29.26</v>
      </c>
      <c r="BJ333" s="1">
        <v>0</v>
      </c>
      <c r="BK333" s="1">
        <v>0</v>
      </c>
      <c r="BL333" s="1"/>
      <c r="BM333" s="1"/>
      <c r="BN333" s="1"/>
      <c r="BO333" s="1">
        <f>IF(AZ333&gt;=85,1,0)</f>
        <v>0</v>
      </c>
      <c r="BP333" s="1">
        <f>IF(BA333=1,1,0)</f>
        <v>0</v>
      </c>
      <c r="BQ333" s="1"/>
      <c r="BR333" s="1"/>
      <c r="BS333" s="1"/>
      <c r="BT333" s="1"/>
      <c r="BU333" s="1"/>
      <c r="BW333" s="1"/>
      <c r="BX333" s="1"/>
      <c r="BY333" s="1"/>
      <c r="BZ333" s="1"/>
      <c r="CA333" s="1"/>
      <c r="CB333" s="1"/>
      <c r="CC333" s="1"/>
      <c r="CD333" s="1"/>
      <c r="CE333" s="1"/>
      <c r="CF333" s="1"/>
      <c r="CG333" s="1"/>
      <c r="CH333" s="1"/>
      <c r="CI333" s="1"/>
      <c r="CJ333" s="1"/>
      <c r="CK333" s="1"/>
      <c r="CL333" s="1">
        <v>0</v>
      </c>
      <c r="CM333" s="1">
        <v>4</v>
      </c>
      <c r="CN333" s="1">
        <v>0</v>
      </c>
      <c r="CO333" s="1"/>
      <c r="CP333" s="1"/>
      <c r="CQ333" s="1"/>
      <c r="CR333" s="1"/>
      <c r="CS333" s="1"/>
      <c r="CT333" s="1"/>
      <c r="CU333" s="1"/>
      <c r="CV333" s="1"/>
      <c r="CW333" s="1"/>
      <c r="CX333" s="1"/>
      <c r="CY333" s="1"/>
      <c r="CZ333" s="1"/>
      <c r="DA333" s="1"/>
      <c r="DB333" s="1"/>
      <c r="DC333" s="1"/>
      <c r="DD333" s="1"/>
      <c r="DE333" s="1"/>
      <c r="DF333" s="1"/>
      <c r="DG333" s="1"/>
      <c r="DH333" s="1"/>
      <c r="DJ333" s="1"/>
      <c r="DK333" s="1"/>
      <c r="DL333" s="1"/>
      <c r="DM333" s="1"/>
      <c r="DN333" s="1"/>
      <c r="DO333" s="1"/>
      <c r="DP333" s="1"/>
      <c r="DQ333" s="1"/>
      <c r="DR333" s="1"/>
      <c r="DS333" s="1"/>
      <c r="DT333" s="1"/>
      <c r="DU333" s="1"/>
      <c r="DV333" s="1"/>
      <c r="DW333" s="1"/>
      <c r="DX333" s="1"/>
      <c r="DY333" s="1"/>
      <c r="DZ333" s="1"/>
      <c r="EA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row>
    <row r="334" spans="1:250" s="14" customFormat="1">
      <c r="A334" s="14">
        <v>325</v>
      </c>
      <c r="B334" s="61">
        <v>1</v>
      </c>
      <c r="C334" s="60">
        <v>2</v>
      </c>
      <c r="D334" s="14">
        <v>1</v>
      </c>
      <c r="E334" s="14">
        <v>1</v>
      </c>
      <c r="F334" s="14" t="s">
        <v>2489</v>
      </c>
      <c r="G334" s="14" t="s">
        <v>1955</v>
      </c>
      <c r="H334" s="14" t="s">
        <v>1928</v>
      </c>
      <c r="I334" s="14" t="s">
        <v>2100</v>
      </c>
      <c r="J334" s="14" t="s">
        <v>2048</v>
      </c>
      <c r="K334" s="1" t="s">
        <v>3883</v>
      </c>
      <c r="L334" s="14">
        <v>6</v>
      </c>
      <c r="M334" s="14">
        <v>10</v>
      </c>
      <c r="N334" s="14">
        <v>18</v>
      </c>
      <c r="O334" s="14" t="s">
        <v>3714</v>
      </c>
      <c r="P334" s="14" t="s">
        <v>3884</v>
      </c>
      <c r="Q334" s="14" t="s">
        <v>3033</v>
      </c>
      <c r="R334" s="14" t="s">
        <v>2437</v>
      </c>
      <c r="S334" s="14" t="s">
        <v>3885</v>
      </c>
      <c r="T334" s="14" t="s">
        <v>2338</v>
      </c>
      <c r="U334" s="14" t="s">
        <v>3715</v>
      </c>
      <c r="V334" s="14" t="s">
        <v>3886</v>
      </c>
      <c r="W334" s="14" t="s">
        <v>3716</v>
      </c>
      <c r="X334" s="14" t="s">
        <v>2833</v>
      </c>
      <c r="Y334" s="14" t="s">
        <v>2444</v>
      </c>
      <c r="Z334" s="14" t="s">
        <v>3718</v>
      </c>
      <c r="AA334" s="14" t="s">
        <v>2967</v>
      </c>
      <c r="AB334" s="14" t="s">
        <v>3887</v>
      </c>
      <c r="AC334" s="14" t="s">
        <v>3721</v>
      </c>
      <c r="AD334" s="14" t="s">
        <v>3722</v>
      </c>
      <c r="AE334" s="14" t="s">
        <v>2757</v>
      </c>
      <c r="AF334" s="14" t="s">
        <v>3723</v>
      </c>
      <c r="AX334" s="14">
        <v>2</v>
      </c>
      <c r="AY334" s="14">
        <v>1</v>
      </c>
      <c r="AZ334" s="14">
        <v>2</v>
      </c>
      <c r="BA334" s="14">
        <v>6</v>
      </c>
      <c r="BC334" s="14">
        <v>78</v>
      </c>
      <c r="BD334" s="14">
        <v>0</v>
      </c>
      <c r="BE334" s="14">
        <v>3</v>
      </c>
      <c r="BF334" s="14">
        <v>2</v>
      </c>
      <c r="BG334" s="14">
        <v>4</v>
      </c>
      <c r="BH334" s="14">
        <v>157.5</v>
      </c>
      <c r="BI334" s="14">
        <v>29.26</v>
      </c>
      <c r="BJ334" s="14">
        <v>0</v>
      </c>
      <c r="BK334" s="14">
        <v>0</v>
      </c>
      <c r="BL334" s="14">
        <v>1</v>
      </c>
      <c r="BM334" s="14">
        <v>3</v>
      </c>
      <c r="BN334" s="14">
        <v>1</v>
      </c>
      <c r="BO334" s="14">
        <f>IF(BC334&gt;=85,1,0)</f>
        <v>0</v>
      </c>
      <c r="BP334" s="14">
        <f>IF(BD334=1,1,0)</f>
        <v>0</v>
      </c>
      <c r="BQ334" s="14">
        <v>0</v>
      </c>
      <c r="BR334" s="14">
        <v>1</v>
      </c>
      <c r="BS334" s="14">
        <v>0</v>
      </c>
      <c r="BT334" s="14">
        <v>1</v>
      </c>
      <c r="BU334" s="14">
        <v>1</v>
      </c>
      <c r="BV334" s="14">
        <f t="shared" ref="BV334:BV358" si="174">SUM(BO334:BU334)</f>
        <v>3</v>
      </c>
      <c r="BW334" s="14">
        <v>3</v>
      </c>
      <c r="BX334" s="14">
        <v>0</v>
      </c>
      <c r="BY334" s="14">
        <v>1</v>
      </c>
      <c r="BZ334" s="14">
        <v>0</v>
      </c>
      <c r="CA334" s="14">
        <v>0</v>
      </c>
      <c r="CB334" s="14">
        <v>0</v>
      </c>
      <c r="CC334" s="14">
        <v>0</v>
      </c>
      <c r="CD334" s="14">
        <v>0</v>
      </c>
      <c r="CE334" s="14">
        <v>1</v>
      </c>
      <c r="CF334" s="14">
        <f t="shared" ref="CF334:CF358" si="175">SUM(BX334:CE334)</f>
        <v>2</v>
      </c>
      <c r="CG334" s="14">
        <v>1</v>
      </c>
      <c r="CH334" s="14">
        <v>1</v>
      </c>
      <c r="CI334" s="14">
        <v>5</v>
      </c>
      <c r="CJ334" s="14">
        <v>5</v>
      </c>
      <c r="CK334" s="14">
        <f t="shared" ref="CK334:CK358" si="176">SUM(CG334:CJ334)</f>
        <v>12</v>
      </c>
      <c r="CL334" s="14">
        <v>0</v>
      </c>
      <c r="CM334" s="14">
        <v>4</v>
      </c>
      <c r="CN334" s="14">
        <v>0</v>
      </c>
      <c r="CO334" s="14">
        <v>4</v>
      </c>
      <c r="CP334" s="14">
        <v>1</v>
      </c>
      <c r="CQ334" s="14">
        <v>3</v>
      </c>
      <c r="CR334" s="14">
        <v>4</v>
      </c>
      <c r="CS334" s="14">
        <v>3</v>
      </c>
      <c r="CT334" s="14">
        <v>60</v>
      </c>
      <c r="CU334" s="14">
        <v>0</v>
      </c>
      <c r="CV334" s="14">
        <v>0</v>
      </c>
      <c r="CW334" s="14">
        <v>0</v>
      </c>
      <c r="CX334" s="14">
        <v>0</v>
      </c>
      <c r="CY334" s="14">
        <v>1</v>
      </c>
      <c r="CZ334" s="14">
        <v>1</v>
      </c>
      <c r="DA334" s="14">
        <f t="shared" ref="DA334:DA358" si="177">SUM(CU334:CZ334)</f>
        <v>2</v>
      </c>
      <c r="DB334" s="14">
        <v>0</v>
      </c>
      <c r="DC334" s="14">
        <v>0</v>
      </c>
      <c r="DD334" s="14">
        <v>0</v>
      </c>
      <c r="DE334" s="14">
        <v>0</v>
      </c>
      <c r="DF334" s="14">
        <v>1</v>
      </c>
      <c r="DG334" s="14">
        <v>0</v>
      </c>
      <c r="DH334" s="14">
        <f t="shared" ref="DH334:DH358" si="178">SUM(DB334:DG334)</f>
        <v>1</v>
      </c>
      <c r="DI334" s="14">
        <f t="shared" ref="DI334:DI358" si="179">DH334-DA334</f>
        <v>-1</v>
      </c>
      <c r="DJ334" s="14">
        <v>1</v>
      </c>
      <c r="DK334" s="14">
        <v>1</v>
      </c>
      <c r="DL334" s="14">
        <v>0</v>
      </c>
      <c r="DM334" s="14">
        <v>0</v>
      </c>
      <c r="DN334" s="14">
        <v>0</v>
      </c>
      <c r="DO334" s="14">
        <v>0</v>
      </c>
      <c r="DP334" s="14">
        <v>0</v>
      </c>
      <c r="DQ334" s="14">
        <v>1</v>
      </c>
      <c r="DR334" s="14">
        <f t="shared" ref="DR334:DR358" si="180">SUM(DJ334:DQ334)</f>
        <v>3</v>
      </c>
      <c r="DS334" s="14">
        <v>1</v>
      </c>
      <c r="DT334" s="14">
        <v>1</v>
      </c>
      <c r="DU334" s="14">
        <v>0</v>
      </c>
      <c r="DV334" s="14">
        <v>0</v>
      </c>
      <c r="DW334" s="14">
        <v>0</v>
      </c>
      <c r="DX334" s="14">
        <v>0</v>
      </c>
      <c r="DY334" s="14">
        <v>0</v>
      </c>
      <c r="DZ334" s="14">
        <v>1</v>
      </c>
      <c r="EA334" s="14">
        <f t="shared" ref="EA334:EA358" si="181">SUM(DS334:DZ334)</f>
        <v>3</v>
      </c>
      <c r="EB334" s="14">
        <f t="shared" ref="EB334:EB358" si="182">EA334-DR334</f>
        <v>0</v>
      </c>
      <c r="EC334" s="14">
        <v>2</v>
      </c>
      <c r="ED334" s="14">
        <v>3</v>
      </c>
      <c r="EE334" s="14">
        <f t="shared" ref="EE334:EE358" si="183">SUM(EC334:ED334)</f>
        <v>5</v>
      </c>
      <c r="EF334" s="14">
        <v>5</v>
      </c>
      <c r="EG334" s="14">
        <v>5</v>
      </c>
      <c r="EH334" s="14">
        <v>5</v>
      </c>
      <c r="EI334" s="14">
        <v>5</v>
      </c>
      <c r="EJ334" s="14">
        <f t="shared" ref="EJ334:EJ352" si="184">SUM(EF334:EI334)</f>
        <v>20</v>
      </c>
    </row>
    <row r="335" spans="1:250" s="14" customFormat="1">
      <c r="A335" s="14">
        <v>326</v>
      </c>
      <c r="B335" s="61">
        <v>1</v>
      </c>
      <c r="C335" s="60">
        <v>1</v>
      </c>
      <c r="D335" s="14">
        <v>1</v>
      </c>
      <c r="E335" s="14">
        <v>1</v>
      </c>
      <c r="F335" s="14" t="s">
        <v>2800</v>
      </c>
      <c r="G335" s="14" t="s">
        <v>1955</v>
      </c>
      <c r="H335" s="14" t="s">
        <v>1990</v>
      </c>
      <c r="I335" s="14" t="s">
        <v>2322</v>
      </c>
      <c r="J335" s="14" t="s">
        <v>2968</v>
      </c>
      <c r="K335" s="1" t="s">
        <v>3839</v>
      </c>
      <c r="L335" s="14">
        <v>7</v>
      </c>
      <c r="M335" s="14">
        <v>15</v>
      </c>
      <c r="N335" s="14">
        <v>7</v>
      </c>
      <c r="O335" s="14" t="s">
        <v>2647</v>
      </c>
      <c r="P335" s="14" t="s">
        <v>2335</v>
      </c>
      <c r="Q335" s="14" t="s">
        <v>3840</v>
      </c>
      <c r="R335" s="14" t="s">
        <v>3084</v>
      </c>
      <c r="S335" s="14" t="s">
        <v>3690</v>
      </c>
      <c r="T335" s="14" t="s">
        <v>2948</v>
      </c>
      <c r="U335" s="14" t="s">
        <v>2331</v>
      </c>
      <c r="AX335" s="14">
        <v>2</v>
      </c>
      <c r="AY335" s="14">
        <v>0</v>
      </c>
      <c r="AZ335" s="14">
        <v>2</v>
      </c>
      <c r="BA335" s="14">
        <v>7</v>
      </c>
      <c r="BC335" s="14">
        <v>73</v>
      </c>
      <c r="BD335" s="14">
        <v>1</v>
      </c>
      <c r="BE335" s="14">
        <v>2</v>
      </c>
      <c r="BF335" s="14">
        <v>1</v>
      </c>
      <c r="BG335" s="14">
        <v>4</v>
      </c>
      <c r="BH335" s="14">
        <v>175.3</v>
      </c>
      <c r="BI335" s="14">
        <v>28.06</v>
      </c>
      <c r="BJ335" s="14">
        <v>0</v>
      </c>
      <c r="BK335" s="14">
        <v>2</v>
      </c>
      <c r="BL335" s="14">
        <v>4</v>
      </c>
      <c r="BM335" s="14">
        <v>3</v>
      </c>
      <c r="BN335" s="14">
        <v>1</v>
      </c>
      <c r="BO335" s="14">
        <f>IF(BC335&gt;=85,1,0)</f>
        <v>0</v>
      </c>
      <c r="BP335" s="14">
        <f>IF(BD335=1,1,0)</f>
        <v>1</v>
      </c>
      <c r="BQ335" s="14">
        <v>1</v>
      </c>
      <c r="BR335" s="14">
        <v>1</v>
      </c>
      <c r="BS335" s="14">
        <v>1</v>
      </c>
      <c r="BT335" s="14">
        <v>1</v>
      </c>
      <c r="BU335" s="14">
        <v>0</v>
      </c>
      <c r="BV335" s="14">
        <f t="shared" si="174"/>
        <v>5</v>
      </c>
      <c r="BW335" s="14">
        <v>4</v>
      </c>
      <c r="BX335" s="14">
        <v>0</v>
      </c>
      <c r="BY335" s="14">
        <v>0</v>
      </c>
      <c r="BZ335" s="14">
        <v>0</v>
      </c>
      <c r="CA335" s="14">
        <v>0</v>
      </c>
      <c r="CB335" s="14">
        <v>0</v>
      </c>
      <c r="CC335" s="14">
        <v>0</v>
      </c>
      <c r="CD335" s="14">
        <v>0</v>
      </c>
      <c r="CE335" s="14">
        <v>0</v>
      </c>
      <c r="CF335" s="14">
        <f t="shared" si="175"/>
        <v>0</v>
      </c>
      <c r="CG335" s="14">
        <v>5</v>
      </c>
      <c r="CH335" s="14">
        <v>5</v>
      </c>
      <c r="CI335" s="14">
        <v>5</v>
      </c>
      <c r="CJ335" s="14">
        <v>5</v>
      </c>
      <c r="CK335" s="14">
        <f t="shared" si="176"/>
        <v>20</v>
      </c>
      <c r="CL335" s="14">
        <v>1</v>
      </c>
      <c r="CM335" s="14">
        <v>5</v>
      </c>
      <c r="CN335" s="14">
        <v>2</v>
      </c>
      <c r="CO335" s="14">
        <v>3</v>
      </c>
      <c r="CP335" s="14">
        <v>1</v>
      </c>
      <c r="CQ335" s="14">
        <v>1</v>
      </c>
      <c r="CR335" s="14">
        <v>1</v>
      </c>
      <c r="CS335" s="14">
        <v>1</v>
      </c>
      <c r="CT335" s="14">
        <v>60</v>
      </c>
      <c r="CU335" s="14">
        <v>1</v>
      </c>
      <c r="CV335" s="14">
        <v>1</v>
      </c>
      <c r="CW335" s="14">
        <v>1</v>
      </c>
      <c r="CX335" s="14">
        <v>1</v>
      </c>
      <c r="CY335" s="14">
        <v>1</v>
      </c>
      <c r="CZ335" s="14">
        <v>1</v>
      </c>
      <c r="DA335" s="14">
        <f t="shared" si="177"/>
        <v>6</v>
      </c>
      <c r="DB335" s="14">
        <v>1</v>
      </c>
      <c r="DC335" s="14">
        <v>1</v>
      </c>
      <c r="DD335" s="14">
        <v>1</v>
      </c>
      <c r="DE335" s="14">
        <v>1</v>
      </c>
      <c r="DF335" s="14">
        <v>1</v>
      </c>
      <c r="DG335" s="14">
        <v>1</v>
      </c>
      <c r="DH335" s="14">
        <f t="shared" si="178"/>
        <v>6</v>
      </c>
      <c r="DI335" s="14">
        <f t="shared" si="179"/>
        <v>0</v>
      </c>
      <c r="DJ335" s="14">
        <v>1</v>
      </c>
      <c r="DK335" s="14">
        <v>1</v>
      </c>
      <c r="DL335" s="14">
        <v>1</v>
      </c>
      <c r="DM335" s="14">
        <v>0</v>
      </c>
      <c r="DN335" s="14">
        <v>0</v>
      </c>
      <c r="DO335" s="14">
        <v>1</v>
      </c>
      <c r="DP335" s="14">
        <v>1</v>
      </c>
      <c r="DQ335" s="14">
        <v>1</v>
      </c>
      <c r="DR335" s="14">
        <f t="shared" si="180"/>
        <v>6</v>
      </c>
      <c r="DS335" s="14">
        <v>1</v>
      </c>
      <c r="DT335" s="14">
        <v>1</v>
      </c>
      <c r="DU335" s="14">
        <v>1</v>
      </c>
      <c r="DV335" s="14">
        <v>0</v>
      </c>
      <c r="DW335" s="14">
        <v>0</v>
      </c>
      <c r="DX335" s="14">
        <v>1</v>
      </c>
      <c r="DY335" s="14">
        <v>1</v>
      </c>
      <c r="DZ335" s="14">
        <v>1</v>
      </c>
      <c r="EA335" s="14">
        <f t="shared" si="181"/>
        <v>6</v>
      </c>
      <c r="EB335" s="14">
        <f t="shared" si="182"/>
        <v>0</v>
      </c>
      <c r="EC335" s="14">
        <v>0</v>
      </c>
      <c r="ED335" s="14">
        <v>3</v>
      </c>
      <c r="EE335" s="14">
        <f t="shared" si="183"/>
        <v>3</v>
      </c>
      <c r="EF335" s="14">
        <v>4</v>
      </c>
      <c r="EG335" s="14">
        <v>4</v>
      </c>
      <c r="EH335" s="14">
        <v>4</v>
      </c>
      <c r="EI335" s="14">
        <v>4</v>
      </c>
      <c r="EJ335" s="14">
        <f t="shared" si="184"/>
        <v>16</v>
      </c>
    </row>
    <row r="336" spans="1:250" s="14" customFormat="1">
      <c r="A336" s="14">
        <v>327</v>
      </c>
      <c r="B336" s="61">
        <v>1</v>
      </c>
      <c r="C336" s="60">
        <v>1</v>
      </c>
      <c r="D336" s="14">
        <v>1</v>
      </c>
      <c r="E336" s="14">
        <v>2</v>
      </c>
      <c r="F336" s="14" t="s">
        <v>1955</v>
      </c>
      <c r="G336" s="14" t="s">
        <v>1928</v>
      </c>
      <c r="H336" s="14" t="s">
        <v>1977</v>
      </c>
      <c r="I336" s="14" t="s">
        <v>4562</v>
      </c>
      <c r="K336" s="1" t="s">
        <v>4563</v>
      </c>
      <c r="L336" s="14">
        <v>4</v>
      </c>
      <c r="M336" s="14">
        <v>7</v>
      </c>
      <c r="N336" s="14">
        <v>13</v>
      </c>
      <c r="O336" s="14" t="s">
        <v>4564</v>
      </c>
      <c r="P336" s="14" t="s">
        <v>2335</v>
      </c>
      <c r="Q336" s="14" t="s">
        <v>3793</v>
      </c>
      <c r="R336" s="14" t="s">
        <v>4565</v>
      </c>
      <c r="S336" s="14" t="s">
        <v>2469</v>
      </c>
      <c r="T336" s="14" t="s">
        <v>4566</v>
      </c>
      <c r="U336" s="14" t="s">
        <v>2774</v>
      </c>
      <c r="V336" s="14" t="s">
        <v>3084</v>
      </c>
      <c r="W336" s="14" t="s">
        <v>2793</v>
      </c>
      <c r="X336" s="14" t="s">
        <v>2652</v>
      </c>
      <c r="Y336" s="14" t="s">
        <v>4567</v>
      </c>
      <c r="Z336" s="14" t="s">
        <v>4163</v>
      </c>
      <c r="AA336" s="14" t="s">
        <v>4568</v>
      </c>
      <c r="AX336" s="14">
        <v>1</v>
      </c>
      <c r="AY336" s="14">
        <v>0</v>
      </c>
      <c r="AZ336" s="14">
        <v>2</v>
      </c>
      <c r="BA336" s="14">
        <v>9</v>
      </c>
      <c r="BC336" s="14">
        <v>92</v>
      </c>
      <c r="BD336" s="14">
        <v>1</v>
      </c>
      <c r="BE336" s="14">
        <v>4</v>
      </c>
      <c r="BF336" s="14">
        <v>1</v>
      </c>
      <c r="BG336" s="14">
        <v>2</v>
      </c>
      <c r="BH336" s="14">
        <v>182.9</v>
      </c>
      <c r="BI336" s="14">
        <v>16.53</v>
      </c>
      <c r="BJ336" s="14">
        <v>0</v>
      </c>
      <c r="BK336" s="14">
        <v>1</v>
      </c>
      <c r="BL336" s="14">
        <v>2</v>
      </c>
      <c r="BM336" s="14">
        <v>3</v>
      </c>
      <c r="BN336" s="14">
        <v>1</v>
      </c>
      <c r="BO336" s="14">
        <v>1</v>
      </c>
      <c r="BP336" s="14">
        <v>1</v>
      </c>
      <c r="BQ336" s="14">
        <v>1</v>
      </c>
      <c r="BR336" s="14">
        <v>1</v>
      </c>
      <c r="BS336" s="14">
        <v>1</v>
      </c>
      <c r="BT336" s="14">
        <v>1</v>
      </c>
      <c r="BU336" s="14">
        <v>1</v>
      </c>
      <c r="BV336" s="14">
        <f t="shared" si="174"/>
        <v>7</v>
      </c>
      <c r="BW336" s="14">
        <v>4</v>
      </c>
      <c r="BX336" s="14">
        <v>0</v>
      </c>
      <c r="BY336" s="14">
        <v>0</v>
      </c>
      <c r="BZ336" s="14">
        <v>0</v>
      </c>
      <c r="CA336" s="14">
        <v>0</v>
      </c>
      <c r="CB336" s="14">
        <v>0</v>
      </c>
      <c r="CC336" s="14">
        <v>0</v>
      </c>
      <c r="CD336" s="14">
        <v>0</v>
      </c>
      <c r="CE336" s="14">
        <v>1</v>
      </c>
      <c r="CF336" s="14">
        <f t="shared" si="175"/>
        <v>1</v>
      </c>
      <c r="CG336" s="14">
        <v>3</v>
      </c>
      <c r="CH336" s="14">
        <v>5</v>
      </c>
      <c r="CI336" s="14">
        <v>5</v>
      </c>
      <c r="CJ336" s="14">
        <v>3</v>
      </c>
      <c r="CK336" s="14">
        <f t="shared" si="176"/>
        <v>16</v>
      </c>
      <c r="CL336" s="14">
        <v>0</v>
      </c>
      <c r="CM336" s="14">
        <v>1</v>
      </c>
      <c r="CN336" s="14">
        <v>2</v>
      </c>
      <c r="CO336" s="14">
        <v>5</v>
      </c>
      <c r="CP336" s="14">
        <v>5</v>
      </c>
      <c r="CQ336" s="14">
        <v>4</v>
      </c>
      <c r="CR336" s="14">
        <v>4</v>
      </c>
      <c r="CS336" s="14">
        <v>3</v>
      </c>
      <c r="CT336" s="14">
        <v>35</v>
      </c>
      <c r="CU336" s="14">
        <v>0</v>
      </c>
      <c r="CV336" s="14">
        <v>0</v>
      </c>
      <c r="CW336" s="14">
        <v>0</v>
      </c>
      <c r="CX336" s="14">
        <v>0</v>
      </c>
      <c r="CY336" s="14">
        <v>0</v>
      </c>
      <c r="CZ336" s="14">
        <v>1</v>
      </c>
      <c r="DA336" s="14">
        <f t="shared" si="177"/>
        <v>1</v>
      </c>
      <c r="DB336" s="14">
        <v>0</v>
      </c>
      <c r="DC336" s="14">
        <v>0</v>
      </c>
      <c r="DD336" s="14">
        <v>0</v>
      </c>
      <c r="DE336" s="14">
        <v>0</v>
      </c>
      <c r="DF336" s="14">
        <v>0</v>
      </c>
      <c r="DG336" s="14">
        <v>0</v>
      </c>
      <c r="DH336" s="14">
        <f t="shared" si="178"/>
        <v>0</v>
      </c>
      <c r="DI336" s="14">
        <f t="shared" si="179"/>
        <v>-1</v>
      </c>
      <c r="DJ336" s="14">
        <v>1</v>
      </c>
      <c r="DK336" s="14">
        <v>0</v>
      </c>
      <c r="DL336" s="14">
        <v>0</v>
      </c>
      <c r="DM336" s="14">
        <v>0</v>
      </c>
      <c r="DN336" s="14">
        <v>0</v>
      </c>
      <c r="DO336" s="14">
        <v>0</v>
      </c>
      <c r="DP336" s="14">
        <v>1</v>
      </c>
      <c r="DQ336" s="14">
        <v>1</v>
      </c>
      <c r="DR336" s="14">
        <f t="shared" si="180"/>
        <v>3</v>
      </c>
      <c r="DS336" s="14">
        <v>1</v>
      </c>
      <c r="DT336" s="14">
        <v>0</v>
      </c>
      <c r="DU336" s="14">
        <v>0</v>
      </c>
      <c r="DV336" s="14">
        <v>0</v>
      </c>
      <c r="DW336" s="14">
        <v>0</v>
      </c>
      <c r="DX336" s="14">
        <v>0</v>
      </c>
      <c r="DY336" s="14">
        <v>0</v>
      </c>
      <c r="DZ336" s="14">
        <v>1</v>
      </c>
      <c r="EA336" s="14">
        <f t="shared" si="181"/>
        <v>2</v>
      </c>
      <c r="EB336" s="14">
        <f t="shared" si="182"/>
        <v>-1</v>
      </c>
      <c r="EC336" s="14">
        <v>1</v>
      </c>
      <c r="ED336" s="14">
        <v>1</v>
      </c>
      <c r="EE336" s="14">
        <f t="shared" si="183"/>
        <v>2</v>
      </c>
      <c r="EF336" s="14">
        <v>4</v>
      </c>
      <c r="EG336" s="14">
        <v>4</v>
      </c>
      <c r="EH336" s="14">
        <v>4</v>
      </c>
      <c r="EI336" s="14">
        <v>4</v>
      </c>
      <c r="EJ336" s="14">
        <f t="shared" si="184"/>
        <v>16</v>
      </c>
    </row>
    <row r="337" spans="1:250" s="14" customFormat="1">
      <c r="A337" s="14">
        <v>328</v>
      </c>
      <c r="B337" s="61">
        <v>2</v>
      </c>
      <c r="C337" s="60">
        <v>1</v>
      </c>
      <c r="D337" s="14">
        <v>1</v>
      </c>
      <c r="E337" s="14">
        <v>1</v>
      </c>
      <c r="F337" s="14" t="s">
        <v>4091</v>
      </c>
      <c r="G337" s="14" t="s">
        <v>1928</v>
      </c>
      <c r="K337" s="1" t="s">
        <v>4092</v>
      </c>
      <c r="L337" s="14">
        <v>2</v>
      </c>
      <c r="M337" s="14">
        <v>5</v>
      </c>
      <c r="N337" s="14">
        <v>2</v>
      </c>
      <c r="O337" s="14" t="s">
        <v>4093</v>
      </c>
      <c r="P337" s="14" t="s">
        <v>4094</v>
      </c>
      <c r="AX337" s="14">
        <v>2</v>
      </c>
      <c r="AY337" s="14">
        <v>0</v>
      </c>
      <c r="AZ337" s="14">
        <v>2</v>
      </c>
      <c r="BA337" s="14">
        <v>4</v>
      </c>
      <c r="BC337" s="14">
        <v>82</v>
      </c>
      <c r="BD337" s="14">
        <v>1</v>
      </c>
      <c r="BE337" s="14">
        <v>2</v>
      </c>
      <c r="BF337" s="14">
        <v>1</v>
      </c>
      <c r="BG337" s="14">
        <v>1</v>
      </c>
      <c r="BI337" s="14">
        <v>20.51</v>
      </c>
      <c r="BJ337" s="14">
        <v>0</v>
      </c>
      <c r="BK337" s="14">
        <v>0</v>
      </c>
      <c r="BL337" s="14">
        <v>2</v>
      </c>
      <c r="BM337" s="14">
        <v>3</v>
      </c>
      <c r="BN337" s="14">
        <v>0</v>
      </c>
      <c r="BO337" s="14">
        <f>IF(BC337&gt;=85,1,0)</f>
        <v>0</v>
      </c>
      <c r="BP337" s="14">
        <f>IF(BD337=1,1,0)</f>
        <v>1</v>
      </c>
      <c r="BQ337" s="14">
        <v>1</v>
      </c>
      <c r="BR337" s="14">
        <v>1</v>
      </c>
      <c r="BS337" s="14">
        <v>1</v>
      </c>
      <c r="BT337" s="14">
        <v>1</v>
      </c>
      <c r="BU337" s="14">
        <v>0</v>
      </c>
      <c r="BV337" s="14">
        <f t="shared" si="174"/>
        <v>5</v>
      </c>
      <c r="BW337" s="14">
        <v>5</v>
      </c>
      <c r="BX337" s="14">
        <v>1</v>
      </c>
      <c r="BY337" s="14">
        <v>1</v>
      </c>
      <c r="BZ337" s="14">
        <v>1</v>
      </c>
      <c r="CA337" s="14">
        <v>1</v>
      </c>
      <c r="CB337" s="14">
        <v>0</v>
      </c>
      <c r="CC337" s="14">
        <v>1</v>
      </c>
      <c r="CD337" s="14">
        <v>1</v>
      </c>
      <c r="CE337" s="14">
        <v>1</v>
      </c>
      <c r="CF337" s="14">
        <f t="shared" si="175"/>
        <v>7</v>
      </c>
      <c r="CG337" s="14">
        <v>3</v>
      </c>
      <c r="CH337" s="14">
        <v>3</v>
      </c>
      <c r="CI337" s="14">
        <v>3</v>
      </c>
      <c r="CJ337" s="14">
        <v>3</v>
      </c>
      <c r="CK337" s="14">
        <f t="shared" si="176"/>
        <v>12</v>
      </c>
      <c r="CL337" s="14">
        <v>0</v>
      </c>
      <c r="CM337" s="14">
        <v>1</v>
      </c>
      <c r="CN337" s="14">
        <v>0</v>
      </c>
      <c r="CO337" s="14">
        <v>3</v>
      </c>
      <c r="CP337" s="14">
        <v>3</v>
      </c>
      <c r="CQ337" s="14">
        <v>3</v>
      </c>
      <c r="CR337" s="14">
        <v>2</v>
      </c>
      <c r="CS337" s="14">
        <v>1</v>
      </c>
      <c r="CT337" s="14">
        <v>50</v>
      </c>
      <c r="CU337" s="14">
        <v>0</v>
      </c>
      <c r="CV337" s="14">
        <v>1</v>
      </c>
      <c r="CW337" s="14">
        <v>1</v>
      </c>
      <c r="CX337" s="14">
        <v>1</v>
      </c>
      <c r="CY337" s="14">
        <v>1</v>
      </c>
      <c r="CZ337" s="14">
        <v>1</v>
      </c>
      <c r="DA337" s="14">
        <f t="shared" si="177"/>
        <v>5</v>
      </c>
      <c r="DB337" s="14">
        <v>0</v>
      </c>
      <c r="DC337" s="14">
        <v>0</v>
      </c>
      <c r="DD337" s="14">
        <v>0</v>
      </c>
      <c r="DE337" s="14">
        <v>0</v>
      </c>
      <c r="DF337" s="14">
        <v>0</v>
      </c>
      <c r="DG337" s="14">
        <v>0</v>
      </c>
      <c r="DH337" s="14">
        <f t="shared" si="178"/>
        <v>0</v>
      </c>
      <c r="DI337" s="14">
        <f t="shared" si="179"/>
        <v>-5</v>
      </c>
      <c r="DJ337" s="14">
        <v>0</v>
      </c>
      <c r="DK337" s="14">
        <v>0</v>
      </c>
      <c r="DL337" s="14">
        <v>0</v>
      </c>
      <c r="DM337" s="14">
        <v>0</v>
      </c>
      <c r="DN337" s="14">
        <v>0</v>
      </c>
      <c r="DO337" s="14">
        <v>0</v>
      </c>
      <c r="DP337" s="14">
        <v>0</v>
      </c>
      <c r="DQ337" s="14">
        <v>0</v>
      </c>
      <c r="DR337" s="14">
        <f t="shared" si="180"/>
        <v>0</v>
      </c>
      <c r="DS337" s="14">
        <v>0</v>
      </c>
      <c r="DT337" s="14">
        <v>0</v>
      </c>
      <c r="DU337" s="14">
        <v>0</v>
      </c>
      <c r="DV337" s="14">
        <v>0</v>
      </c>
      <c r="DW337" s="14">
        <v>0</v>
      </c>
      <c r="DX337" s="14">
        <v>0</v>
      </c>
      <c r="DY337" s="14">
        <v>0</v>
      </c>
      <c r="DZ337" s="14">
        <v>0</v>
      </c>
      <c r="EA337" s="14">
        <f t="shared" si="181"/>
        <v>0</v>
      </c>
      <c r="EB337" s="14">
        <f t="shared" si="182"/>
        <v>0</v>
      </c>
      <c r="EC337" s="14">
        <v>3</v>
      </c>
      <c r="ED337" s="14">
        <v>2</v>
      </c>
      <c r="EE337" s="14">
        <f t="shared" si="183"/>
        <v>5</v>
      </c>
      <c r="EF337" s="14">
        <v>5</v>
      </c>
      <c r="EG337" s="14">
        <v>5</v>
      </c>
      <c r="EH337" s="14">
        <v>5</v>
      </c>
      <c r="EI337" s="14">
        <v>5</v>
      </c>
      <c r="EJ337" s="14">
        <f t="shared" si="184"/>
        <v>20</v>
      </c>
    </row>
    <row r="338" spans="1:250" s="14" customFormat="1">
      <c r="A338" s="14">
        <v>329</v>
      </c>
      <c r="B338" s="64">
        <v>1</v>
      </c>
      <c r="C338" s="3">
        <v>1</v>
      </c>
      <c r="D338" s="1">
        <v>1</v>
      </c>
      <c r="E338" s="1">
        <v>1</v>
      </c>
      <c r="F338" s="1" t="s">
        <v>2100</v>
      </c>
      <c r="G338" s="1" t="s">
        <v>1928</v>
      </c>
      <c r="H338" s="1" t="s">
        <v>1977</v>
      </c>
      <c r="I338" s="1" t="s">
        <v>2535</v>
      </c>
      <c r="J338" s="1"/>
      <c r="K338" s="1" t="s">
        <v>5171</v>
      </c>
      <c r="L338" s="1">
        <v>4</v>
      </c>
      <c r="M338" s="1">
        <v>6</v>
      </c>
      <c r="N338" s="1">
        <v>9</v>
      </c>
      <c r="O338" s="1" t="s">
        <v>2560</v>
      </c>
      <c r="P338" s="1" t="s">
        <v>2335</v>
      </c>
      <c r="Q338" s="1" t="s">
        <v>4814</v>
      </c>
      <c r="R338" s="1" t="s">
        <v>3448</v>
      </c>
      <c r="S338" s="1" t="s">
        <v>5172</v>
      </c>
      <c r="T338" s="1" t="s">
        <v>4663</v>
      </c>
      <c r="U338" s="1" t="s">
        <v>2357</v>
      </c>
      <c r="V338" s="1" t="s">
        <v>2904</v>
      </c>
      <c r="W338" s="1" t="s">
        <v>2948</v>
      </c>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v>2</v>
      </c>
      <c r="AY338" s="1">
        <v>1</v>
      </c>
      <c r="AZ338" s="1">
        <v>2</v>
      </c>
      <c r="BA338" s="1">
        <v>4</v>
      </c>
      <c r="BB338" s="1"/>
      <c r="BC338" s="1">
        <v>66</v>
      </c>
      <c r="BD338" s="1">
        <v>0</v>
      </c>
      <c r="BE338" s="1">
        <v>3</v>
      </c>
      <c r="BF338" s="1">
        <v>2</v>
      </c>
      <c r="BG338" s="1">
        <v>4</v>
      </c>
      <c r="BH338" s="1">
        <v>148.6</v>
      </c>
      <c r="BI338" s="1">
        <v>41.17</v>
      </c>
      <c r="BJ338" s="1">
        <v>0</v>
      </c>
      <c r="BK338" s="1">
        <v>0</v>
      </c>
      <c r="BL338" s="1">
        <v>1</v>
      </c>
      <c r="BM338" s="1">
        <v>3</v>
      </c>
      <c r="BN338" s="1">
        <v>0</v>
      </c>
      <c r="BO338" s="1">
        <f>IF(AZ338&gt;=85,1,0)</f>
        <v>0</v>
      </c>
      <c r="BP338" s="1">
        <f>IF(BA337=1,1,0)</f>
        <v>0</v>
      </c>
      <c r="BQ338" s="1">
        <v>1</v>
      </c>
      <c r="BR338" s="1">
        <v>0</v>
      </c>
      <c r="BS338" s="1">
        <v>1</v>
      </c>
      <c r="BT338" s="1">
        <v>1</v>
      </c>
      <c r="BU338" s="1">
        <v>0</v>
      </c>
      <c r="BV338" s="14">
        <f t="shared" si="174"/>
        <v>3</v>
      </c>
      <c r="BW338" s="1">
        <v>4</v>
      </c>
      <c r="BX338" s="1">
        <v>0</v>
      </c>
      <c r="BY338" s="1">
        <v>1</v>
      </c>
      <c r="BZ338" s="1">
        <v>0</v>
      </c>
      <c r="CA338" s="1">
        <v>0</v>
      </c>
      <c r="CB338" s="1">
        <v>1</v>
      </c>
      <c r="CC338" s="1">
        <v>0</v>
      </c>
      <c r="CD338" s="1">
        <v>1</v>
      </c>
      <c r="CE338" s="1">
        <v>1</v>
      </c>
      <c r="CF338" s="1">
        <f t="shared" si="175"/>
        <v>4</v>
      </c>
      <c r="CG338" s="1">
        <v>5</v>
      </c>
      <c r="CH338" s="1">
        <v>5</v>
      </c>
      <c r="CI338" s="1">
        <v>5</v>
      </c>
      <c r="CJ338" s="1">
        <v>5</v>
      </c>
      <c r="CK338" s="1">
        <f t="shared" si="176"/>
        <v>20</v>
      </c>
      <c r="CL338" s="1">
        <v>1</v>
      </c>
      <c r="CM338" s="1">
        <v>5</v>
      </c>
      <c r="CN338" s="1">
        <v>2</v>
      </c>
      <c r="CO338" s="1">
        <v>3</v>
      </c>
      <c r="CP338" s="1">
        <v>1</v>
      </c>
      <c r="CQ338" s="1">
        <v>5</v>
      </c>
      <c r="CR338" s="1">
        <v>3</v>
      </c>
      <c r="CS338" s="1">
        <v>2</v>
      </c>
      <c r="CT338" s="1">
        <v>50</v>
      </c>
      <c r="CU338" s="1">
        <v>1</v>
      </c>
      <c r="CV338" s="1">
        <v>1</v>
      </c>
      <c r="CW338" s="1">
        <v>1</v>
      </c>
      <c r="CX338" s="1">
        <v>1</v>
      </c>
      <c r="CY338" s="1">
        <v>1</v>
      </c>
      <c r="CZ338" s="1">
        <v>1</v>
      </c>
      <c r="DA338" s="1">
        <f t="shared" si="177"/>
        <v>6</v>
      </c>
      <c r="DB338" s="1">
        <v>1</v>
      </c>
      <c r="DC338" s="1">
        <v>1</v>
      </c>
      <c r="DD338" s="1">
        <v>1</v>
      </c>
      <c r="DE338" s="1">
        <v>1</v>
      </c>
      <c r="DF338" s="1">
        <v>1</v>
      </c>
      <c r="DG338" s="1">
        <v>1</v>
      </c>
      <c r="DH338" s="1">
        <f t="shared" si="178"/>
        <v>6</v>
      </c>
      <c r="DI338" s="14">
        <f t="shared" si="179"/>
        <v>0</v>
      </c>
      <c r="DJ338" s="1">
        <v>1</v>
      </c>
      <c r="DK338" s="1">
        <v>1</v>
      </c>
      <c r="DL338" s="1">
        <v>1</v>
      </c>
      <c r="DM338" s="1">
        <v>1</v>
      </c>
      <c r="DN338" s="1">
        <v>1</v>
      </c>
      <c r="DO338" s="1">
        <v>1</v>
      </c>
      <c r="DP338" s="1">
        <v>1</v>
      </c>
      <c r="DQ338" s="1">
        <v>1</v>
      </c>
      <c r="DR338" s="1">
        <f t="shared" si="180"/>
        <v>8</v>
      </c>
      <c r="DS338" s="1">
        <v>1</v>
      </c>
      <c r="DT338" s="1">
        <v>1</v>
      </c>
      <c r="DU338" s="1">
        <v>1</v>
      </c>
      <c r="DV338" s="1">
        <v>1</v>
      </c>
      <c r="DW338" s="1">
        <v>1</v>
      </c>
      <c r="DX338" s="1">
        <v>1</v>
      </c>
      <c r="DY338" s="1">
        <v>1</v>
      </c>
      <c r="DZ338" s="1">
        <v>1</v>
      </c>
      <c r="EA338" s="1">
        <f t="shared" si="181"/>
        <v>8</v>
      </c>
      <c r="EB338" s="14">
        <f t="shared" si="182"/>
        <v>0</v>
      </c>
      <c r="EC338" s="1">
        <v>1</v>
      </c>
      <c r="ED338" s="1">
        <v>1</v>
      </c>
      <c r="EE338" s="1">
        <f t="shared" si="183"/>
        <v>2</v>
      </c>
      <c r="EF338" s="1">
        <v>3</v>
      </c>
      <c r="EG338" s="1">
        <v>3</v>
      </c>
      <c r="EH338" s="1">
        <v>3</v>
      </c>
      <c r="EI338" s="1">
        <v>3</v>
      </c>
      <c r="EJ338" s="1">
        <f t="shared" si="184"/>
        <v>12</v>
      </c>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row>
    <row r="339" spans="1:250" s="14" customFormat="1">
      <c r="A339" s="14">
        <v>330</v>
      </c>
      <c r="B339" s="61">
        <v>1</v>
      </c>
      <c r="C339" s="60">
        <v>1</v>
      </c>
      <c r="D339" s="14">
        <v>1</v>
      </c>
      <c r="E339" s="14">
        <v>1</v>
      </c>
      <c r="F339" s="14" t="s">
        <v>2404</v>
      </c>
      <c r="G339" s="14" t="s">
        <v>2489</v>
      </c>
      <c r="H339" s="14" t="s">
        <v>1928</v>
      </c>
      <c r="I339" s="14" t="s">
        <v>2670</v>
      </c>
      <c r="K339" s="1" t="s">
        <v>4537</v>
      </c>
      <c r="L339" s="14">
        <v>4</v>
      </c>
      <c r="M339" s="14">
        <v>7</v>
      </c>
      <c r="N339" s="14">
        <v>18</v>
      </c>
      <c r="O339" s="14" t="s">
        <v>3138</v>
      </c>
      <c r="P339" s="14" t="s">
        <v>4538</v>
      </c>
      <c r="Q339" s="14" t="s">
        <v>3140</v>
      </c>
      <c r="R339" s="14" t="s">
        <v>4539</v>
      </c>
      <c r="S339" s="14" t="s">
        <v>3142</v>
      </c>
      <c r="T339" s="14" t="s">
        <v>4540</v>
      </c>
      <c r="U339" s="14" t="s">
        <v>4541</v>
      </c>
      <c r="V339" s="14" t="s">
        <v>2326</v>
      </c>
      <c r="W339" s="14" t="s">
        <v>2412</v>
      </c>
      <c r="X339" s="14" t="s">
        <v>4206</v>
      </c>
      <c r="Y339" s="14" t="s">
        <v>3148</v>
      </c>
      <c r="Z339" s="14" t="s">
        <v>4542</v>
      </c>
      <c r="AA339" s="14" t="s">
        <v>4543</v>
      </c>
      <c r="AB339" s="14" t="s">
        <v>3964</v>
      </c>
      <c r="AC339" s="14" t="s">
        <v>4544</v>
      </c>
      <c r="AD339" s="14" t="s">
        <v>4545</v>
      </c>
      <c r="AE339" s="14" t="s">
        <v>2478</v>
      </c>
      <c r="AF339" s="14" t="s">
        <v>4546</v>
      </c>
      <c r="AX339" s="14">
        <v>1</v>
      </c>
      <c r="AY339" s="14">
        <v>0</v>
      </c>
      <c r="AZ339" s="14">
        <v>1</v>
      </c>
      <c r="BA339" s="14">
        <v>7</v>
      </c>
      <c r="BC339" s="14">
        <v>99</v>
      </c>
      <c r="BD339" s="14">
        <v>0</v>
      </c>
      <c r="BE339" s="14">
        <v>1</v>
      </c>
      <c r="BF339" s="14">
        <v>1</v>
      </c>
      <c r="BG339" s="14">
        <v>2</v>
      </c>
      <c r="BH339" s="14">
        <v>170.2</v>
      </c>
      <c r="BI339" s="14">
        <v>25.06</v>
      </c>
      <c r="BJ339" s="14">
        <v>1</v>
      </c>
      <c r="BK339" s="14">
        <v>4</v>
      </c>
      <c r="BL339" s="14">
        <v>2</v>
      </c>
      <c r="BM339" s="14">
        <v>3</v>
      </c>
      <c r="BN339" s="14">
        <v>0</v>
      </c>
      <c r="BO339" s="14">
        <f>IF(BC339&gt;=85,1,0)</f>
        <v>1</v>
      </c>
      <c r="BP339" s="14">
        <f>IF(BD339=1,1,0)</f>
        <v>0</v>
      </c>
      <c r="BQ339" s="14">
        <v>1</v>
      </c>
      <c r="BR339" s="14">
        <v>1</v>
      </c>
      <c r="BS339" s="14">
        <v>1</v>
      </c>
      <c r="BT339" s="14">
        <v>1</v>
      </c>
      <c r="BU339" s="14">
        <v>1</v>
      </c>
      <c r="BV339" s="14">
        <f t="shared" si="174"/>
        <v>6</v>
      </c>
      <c r="BW339" s="14">
        <v>4</v>
      </c>
      <c r="BX339" s="14">
        <v>1</v>
      </c>
      <c r="BY339" s="14">
        <v>1</v>
      </c>
      <c r="BZ339" s="14">
        <v>0</v>
      </c>
      <c r="CA339" s="14">
        <v>1</v>
      </c>
      <c r="CB339" s="14">
        <v>0</v>
      </c>
      <c r="CC339" s="14">
        <v>1</v>
      </c>
      <c r="CD339" s="14">
        <v>0</v>
      </c>
      <c r="CE339" s="14">
        <v>1</v>
      </c>
      <c r="CF339" s="14">
        <f t="shared" si="175"/>
        <v>5</v>
      </c>
      <c r="CG339" s="14">
        <v>2</v>
      </c>
      <c r="CH339" s="14">
        <v>2</v>
      </c>
      <c r="CI339" s="14">
        <v>2</v>
      </c>
      <c r="CJ339" s="14">
        <v>1</v>
      </c>
      <c r="CK339" s="14">
        <f t="shared" si="176"/>
        <v>7</v>
      </c>
      <c r="CL339" s="14">
        <v>0</v>
      </c>
      <c r="CM339" s="14">
        <v>4</v>
      </c>
      <c r="CN339" s="14">
        <v>0</v>
      </c>
      <c r="CO339" s="14">
        <v>4</v>
      </c>
      <c r="CP339" s="14">
        <v>3</v>
      </c>
      <c r="CQ339" s="14">
        <v>3</v>
      </c>
      <c r="CR339" s="14">
        <v>3</v>
      </c>
      <c r="CS339" s="14">
        <v>1</v>
      </c>
      <c r="CT339" s="14">
        <v>30</v>
      </c>
      <c r="CU339" s="14">
        <v>0</v>
      </c>
      <c r="CV339" s="14">
        <v>0</v>
      </c>
      <c r="CW339" s="14">
        <v>1</v>
      </c>
      <c r="CX339" s="14">
        <v>1</v>
      </c>
      <c r="CY339" s="14">
        <v>0</v>
      </c>
      <c r="CZ339" s="14">
        <v>1</v>
      </c>
      <c r="DA339" s="14">
        <f t="shared" si="177"/>
        <v>3</v>
      </c>
      <c r="DB339" s="14">
        <v>0</v>
      </c>
      <c r="DC339" s="14">
        <v>0</v>
      </c>
      <c r="DD339" s="14">
        <v>0</v>
      </c>
      <c r="DE339" s="14">
        <v>0</v>
      </c>
      <c r="DF339" s="14">
        <v>0</v>
      </c>
      <c r="DG339" s="14">
        <v>1</v>
      </c>
      <c r="DH339" s="14">
        <f t="shared" si="178"/>
        <v>1</v>
      </c>
      <c r="DI339" s="14">
        <f t="shared" si="179"/>
        <v>-2</v>
      </c>
      <c r="DJ339" s="14">
        <v>1</v>
      </c>
      <c r="DK339" s="14">
        <v>0</v>
      </c>
      <c r="DL339" s="14">
        <v>0</v>
      </c>
      <c r="DM339" s="14">
        <v>0</v>
      </c>
      <c r="DN339" s="14">
        <v>0</v>
      </c>
      <c r="DO339" s="14">
        <v>0</v>
      </c>
      <c r="DP339" s="14">
        <v>0</v>
      </c>
      <c r="DQ339" s="14">
        <v>0</v>
      </c>
      <c r="DR339" s="14">
        <f t="shared" si="180"/>
        <v>1</v>
      </c>
      <c r="DS339" s="14">
        <v>1</v>
      </c>
      <c r="DT339" s="14">
        <v>0</v>
      </c>
      <c r="DU339" s="14">
        <v>0</v>
      </c>
      <c r="DV339" s="14">
        <v>0</v>
      </c>
      <c r="DW339" s="14">
        <v>0</v>
      </c>
      <c r="DX339" s="14">
        <v>0</v>
      </c>
      <c r="DY339" s="14">
        <v>0</v>
      </c>
      <c r="DZ339" s="14">
        <v>0</v>
      </c>
      <c r="EA339" s="14">
        <f t="shared" si="181"/>
        <v>1</v>
      </c>
      <c r="EB339" s="14">
        <f t="shared" si="182"/>
        <v>0</v>
      </c>
      <c r="EC339" s="14">
        <v>0</v>
      </c>
      <c r="ED339" s="14">
        <v>0</v>
      </c>
      <c r="EE339" s="14">
        <f t="shared" si="183"/>
        <v>0</v>
      </c>
      <c r="EF339" s="14">
        <v>4</v>
      </c>
      <c r="EG339" s="14">
        <v>4</v>
      </c>
      <c r="EH339" s="14">
        <v>4</v>
      </c>
      <c r="EI339" s="14">
        <v>4</v>
      </c>
      <c r="EJ339" s="14">
        <f t="shared" si="184"/>
        <v>16</v>
      </c>
    </row>
    <row r="340" spans="1:250" s="14" customFormat="1">
      <c r="A340" s="14">
        <v>331</v>
      </c>
      <c r="B340" s="64">
        <v>1</v>
      </c>
      <c r="C340" s="3">
        <v>1</v>
      </c>
      <c r="D340" s="1">
        <v>3</v>
      </c>
      <c r="E340" s="1">
        <v>1</v>
      </c>
      <c r="F340" s="1" t="s">
        <v>1941</v>
      </c>
      <c r="G340" s="1" t="s">
        <v>5503</v>
      </c>
      <c r="H340" s="1" t="s">
        <v>4402</v>
      </c>
      <c r="I340" s="1" t="s">
        <v>1928</v>
      </c>
      <c r="J340" s="1"/>
      <c r="K340" s="1" t="s">
        <v>5825</v>
      </c>
      <c r="L340" s="1">
        <v>4</v>
      </c>
      <c r="M340" s="1">
        <v>16</v>
      </c>
      <c r="N340" s="1">
        <v>10</v>
      </c>
      <c r="O340" s="1" t="s">
        <v>3107</v>
      </c>
      <c r="P340" s="1" t="s">
        <v>5826</v>
      </c>
      <c r="Q340" s="1" t="s">
        <v>5827</v>
      </c>
      <c r="R340" s="1" t="s">
        <v>4551</v>
      </c>
      <c r="S340" s="1" t="s">
        <v>2630</v>
      </c>
      <c r="T340" s="1" t="s">
        <v>2372</v>
      </c>
      <c r="U340" s="1" t="s">
        <v>3444</v>
      </c>
      <c r="V340" s="1" t="s">
        <v>5828</v>
      </c>
      <c r="W340" s="1" t="s">
        <v>2983</v>
      </c>
      <c r="X340" s="1" t="s">
        <v>2823</v>
      </c>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v>1</v>
      </c>
      <c r="AY340" s="1">
        <v>1</v>
      </c>
      <c r="AZ340" s="1">
        <v>2</v>
      </c>
      <c r="BA340" s="1">
        <v>5</v>
      </c>
      <c r="BB340" s="1"/>
      <c r="BC340" s="1">
        <v>88</v>
      </c>
      <c r="BD340" s="1">
        <v>0</v>
      </c>
      <c r="BE340" s="1">
        <v>5</v>
      </c>
      <c r="BF340" s="1">
        <v>2</v>
      </c>
      <c r="BG340" s="1">
        <v>1</v>
      </c>
      <c r="BH340" s="1">
        <v>157.5</v>
      </c>
      <c r="BI340" s="1">
        <v>28.75</v>
      </c>
      <c r="BJ340" s="1"/>
      <c r="BK340" s="1"/>
      <c r="BL340" s="1">
        <v>1</v>
      </c>
      <c r="BM340" s="1">
        <v>3</v>
      </c>
      <c r="BN340" s="1">
        <v>0</v>
      </c>
      <c r="BO340" s="1">
        <f>IF(AZ340&gt;=85,1,0)</f>
        <v>0</v>
      </c>
      <c r="BP340" s="1">
        <f>IF(BA340=1,1,0)</f>
        <v>0</v>
      </c>
      <c r="BQ340" s="1">
        <v>1</v>
      </c>
      <c r="BR340" s="1">
        <v>1</v>
      </c>
      <c r="BS340" s="1">
        <v>1</v>
      </c>
      <c r="BT340" s="1">
        <v>1</v>
      </c>
      <c r="BU340" s="1">
        <v>1</v>
      </c>
      <c r="BV340" s="14">
        <f t="shared" si="174"/>
        <v>5</v>
      </c>
      <c r="BW340" s="1">
        <v>4</v>
      </c>
      <c r="BX340" s="1">
        <v>0</v>
      </c>
      <c r="BY340" s="1">
        <v>0</v>
      </c>
      <c r="BZ340" s="1">
        <v>0</v>
      </c>
      <c r="CA340" s="1">
        <v>0</v>
      </c>
      <c r="CB340" s="1">
        <v>0</v>
      </c>
      <c r="CC340" s="1">
        <v>0</v>
      </c>
      <c r="CD340" s="1">
        <v>0</v>
      </c>
      <c r="CE340" s="1">
        <v>0</v>
      </c>
      <c r="CF340" s="1">
        <f t="shared" si="175"/>
        <v>0</v>
      </c>
      <c r="CG340" s="1">
        <v>5</v>
      </c>
      <c r="CH340" s="1">
        <v>5</v>
      </c>
      <c r="CI340" s="1">
        <v>5</v>
      </c>
      <c r="CJ340" s="1">
        <v>5</v>
      </c>
      <c r="CK340" s="1">
        <f t="shared" si="176"/>
        <v>20</v>
      </c>
      <c r="CL340" s="1">
        <v>1</v>
      </c>
      <c r="CM340" s="1">
        <v>3</v>
      </c>
      <c r="CN340" s="1">
        <v>2</v>
      </c>
      <c r="CO340" s="1">
        <v>3</v>
      </c>
      <c r="CP340" s="1">
        <v>3</v>
      </c>
      <c r="CQ340" s="1">
        <v>3</v>
      </c>
      <c r="CR340" s="1">
        <v>3</v>
      </c>
      <c r="CS340" s="1">
        <v>3</v>
      </c>
      <c r="CT340" s="1">
        <v>50</v>
      </c>
      <c r="CU340" s="1">
        <v>1</v>
      </c>
      <c r="CV340" s="1">
        <v>1</v>
      </c>
      <c r="CW340" s="1">
        <v>1</v>
      </c>
      <c r="CX340" s="1">
        <v>1</v>
      </c>
      <c r="CY340" s="1">
        <v>1</v>
      </c>
      <c r="CZ340" s="1">
        <v>1</v>
      </c>
      <c r="DA340" s="1">
        <f t="shared" si="177"/>
        <v>6</v>
      </c>
      <c r="DB340" s="1">
        <v>1</v>
      </c>
      <c r="DC340" s="1">
        <v>1</v>
      </c>
      <c r="DD340" s="1">
        <v>1</v>
      </c>
      <c r="DE340" s="1">
        <v>1</v>
      </c>
      <c r="DF340" s="1">
        <v>1</v>
      </c>
      <c r="DG340" s="1">
        <v>1</v>
      </c>
      <c r="DH340" s="1">
        <f t="shared" si="178"/>
        <v>6</v>
      </c>
      <c r="DI340" s="14">
        <f t="shared" si="179"/>
        <v>0</v>
      </c>
      <c r="DJ340" s="1">
        <v>1</v>
      </c>
      <c r="DK340" s="1">
        <v>1</v>
      </c>
      <c r="DL340" s="1">
        <v>1</v>
      </c>
      <c r="DM340" s="1">
        <v>0</v>
      </c>
      <c r="DN340" s="1">
        <v>0</v>
      </c>
      <c r="DO340" s="1">
        <v>0</v>
      </c>
      <c r="DP340" s="1">
        <v>0</v>
      </c>
      <c r="DQ340" s="1">
        <v>1</v>
      </c>
      <c r="DR340" s="1">
        <f t="shared" si="180"/>
        <v>4</v>
      </c>
      <c r="DS340" s="1">
        <v>1</v>
      </c>
      <c r="DT340" s="1">
        <v>1</v>
      </c>
      <c r="DU340" s="1">
        <v>1</v>
      </c>
      <c r="DV340" s="1">
        <v>0</v>
      </c>
      <c r="DW340" s="1">
        <v>0</v>
      </c>
      <c r="DX340" s="1">
        <v>0</v>
      </c>
      <c r="DY340" s="1">
        <v>0</v>
      </c>
      <c r="DZ340" s="1">
        <v>1</v>
      </c>
      <c r="EA340" s="1">
        <f t="shared" si="181"/>
        <v>4</v>
      </c>
      <c r="EB340" s="14">
        <f t="shared" si="182"/>
        <v>0</v>
      </c>
      <c r="EC340" s="1">
        <v>2</v>
      </c>
      <c r="ED340" s="1">
        <v>0</v>
      </c>
      <c r="EE340" s="1">
        <f t="shared" si="183"/>
        <v>2</v>
      </c>
      <c r="EF340" s="1">
        <v>5</v>
      </c>
      <c r="EG340" s="1">
        <v>5</v>
      </c>
      <c r="EH340" s="1">
        <v>5</v>
      </c>
      <c r="EI340" s="1">
        <v>5</v>
      </c>
      <c r="EJ340" s="1">
        <f t="shared" si="184"/>
        <v>20</v>
      </c>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row>
    <row r="341" spans="1:250" s="14" customFormat="1">
      <c r="A341" s="14">
        <v>332</v>
      </c>
      <c r="B341" s="1">
        <v>2</v>
      </c>
      <c r="C341" s="3">
        <v>1</v>
      </c>
      <c r="D341" s="1">
        <v>1</v>
      </c>
      <c r="E341" s="1">
        <v>1</v>
      </c>
      <c r="F341" s="1"/>
      <c r="G341" s="1"/>
      <c r="H341" s="1"/>
      <c r="I341" s="1"/>
      <c r="J341" s="1"/>
      <c r="K341" t="s">
        <v>5419</v>
      </c>
      <c r="L341" s="1">
        <v>0</v>
      </c>
      <c r="M341" s="1">
        <v>2</v>
      </c>
      <c r="N341" s="1">
        <v>0</v>
      </c>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v>2</v>
      </c>
      <c r="AY341" s="1">
        <v>1</v>
      </c>
      <c r="AZ341" s="1">
        <v>2</v>
      </c>
      <c r="BA341" s="1">
        <v>1</v>
      </c>
      <c r="BB341" s="1"/>
      <c r="BC341" s="1">
        <v>64</v>
      </c>
      <c r="BD341" s="1">
        <v>0</v>
      </c>
      <c r="BE341" s="1">
        <v>1</v>
      </c>
      <c r="BF341" s="1">
        <v>1</v>
      </c>
      <c r="BG341" s="1">
        <v>1</v>
      </c>
      <c r="BH341" s="1">
        <v>162.6</v>
      </c>
      <c r="BI341" s="1">
        <v>20.6</v>
      </c>
      <c r="BJ341" s="1">
        <v>0</v>
      </c>
      <c r="BK341" s="1">
        <v>0</v>
      </c>
      <c r="BL341" s="1">
        <v>4</v>
      </c>
      <c r="BM341" s="1">
        <v>2</v>
      </c>
      <c r="BN341" s="1">
        <v>0</v>
      </c>
      <c r="BO341" s="1">
        <f>IF(AZ341&gt;=85,1,0)</f>
        <v>0</v>
      </c>
      <c r="BP341" s="1">
        <f>IF(BA341=1,1,0)</f>
        <v>1</v>
      </c>
      <c r="BQ341" s="1">
        <v>0</v>
      </c>
      <c r="BR341" s="1">
        <v>0</v>
      </c>
      <c r="BS341" s="1">
        <v>0</v>
      </c>
      <c r="BT341" s="1">
        <v>1</v>
      </c>
      <c r="BU341" s="1">
        <v>0</v>
      </c>
      <c r="BV341" s="14">
        <f t="shared" si="174"/>
        <v>2</v>
      </c>
      <c r="BW341" s="1">
        <v>1</v>
      </c>
      <c r="BX341" s="1">
        <v>0</v>
      </c>
      <c r="BY341" s="1">
        <v>0</v>
      </c>
      <c r="BZ341" s="1">
        <v>0</v>
      </c>
      <c r="CA341" s="1">
        <v>0</v>
      </c>
      <c r="CB341" s="1">
        <v>0</v>
      </c>
      <c r="CC341" s="1">
        <v>0</v>
      </c>
      <c r="CD341" s="1">
        <v>0</v>
      </c>
      <c r="CE341" s="1">
        <v>0</v>
      </c>
      <c r="CF341" s="1">
        <f t="shared" si="175"/>
        <v>0</v>
      </c>
      <c r="CG341" s="1">
        <v>5</v>
      </c>
      <c r="CH341" s="1">
        <v>5</v>
      </c>
      <c r="CI341" s="1">
        <v>5</v>
      </c>
      <c r="CJ341" s="1">
        <v>5</v>
      </c>
      <c r="CK341" s="1">
        <f t="shared" si="176"/>
        <v>20</v>
      </c>
      <c r="CL341" s="1">
        <v>0</v>
      </c>
      <c r="CM341" s="1">
        <v>1</v>
      </c>
      <c r="CN341" s="1">
        <v>0</v>
      </c>
      <c r="CO341" s="1">
        <v>1</v>
      </c>
      <c r="CP341" s="1">
        <v>1</v>
      </c>
      <c r="CQ341" s="1">
        <v>1</v>
      </c>
      <c r="CR341" s="1">
        <v>1</v>
      </c>
      <c r="CS341" s="1">
        <v>1</v>
      </c>
      <c r="CT341" s="1">
        <v>90</v>
      </c>
      <c r="CU341" s="1">
        <v>1</v>
      </c>
      <c r="CV341" s="1">
        <v>1</v>
      </c>
      <c r="CW341" s="1">
        <v>1</v>
      </c>
      <c r="CX341" s="1">
        <v>1</v>
      </c>
      <c r="CY341" s="1">
        <v>1</v>
      </c>
      <c r="CZ341" s="1">
        <v>1</v>
      </c>
      <c r="DA341" s="1">
        <f t="shared" si="177"/>
        <v>6</v>
      </c>
      <c r="DB341" s="1">
        <v>1</v>
      </c>
      <c r="DC341" s="1">
        <v>1</v>
      </c>
      <c r="DD341" s="1">
        <v>1</v>
      </c>
      <c r="DE341" s="1">
        <v>1</v>
      </c>
      <c r="DF341" s="1">
        <v>1</v>
      </c>
      <c r="DG341" s="1">
        <v>1</v>
      </c>
      <c r="DH341" s="1">
        <f t="shared" si="178"/>
        <v>6</v>
      </c>
      <c r="DI341" s="14">
        <f t="shared" si="179"/>
        <v>0</v>
      </c>
      <c r="DJ341" s="1">
        <v>1</v>
      </c>
      <c r="DK341" s="1">
        <v>1</v>
      </c>
      <c r="DL341" s="1">
        <v>1</v>
      </c>
      <c r="DM341" s="1">
        <v>1</v>
      </c>
      <c r="DN341" s="1">
        <v>1</v>
      </c>
      <c r="DO341" s="1">
        <v>1</v>
      </c>
      <c r="DP341" s="1">
        <v>1</v>
      </c>
      <c r="DQ341" s="1">
        <v>1</v>
      </c>
      <c r="DR341" s="1">
        <f t="shared" si="180"/>
        <v>8</v>
      </c>
      <c r="DS341" s="1">
        <v>1</v>
      </c>
      <c r="DT341" s="1">
        <v>1</v>
      </c>
      <c r="DU341" s="1">
        <v>1</v>
      </c>
      <c r="DV341" s="1">
        <v>1</v>
      </c>
      <c r="DW341" s="1">
        <v>1</v>
      </c>
      <c r="DX341" s="1">
        <v>1</v>
      </c>
      <c r="DY341" s="1">
        <v>1</v>
      </c>
      <c r="DZ341" s="1">
        <v>1</v>
      </c>
      <c r="EA341" s="1">
        <f t="shared" si="181"/>
        <v>8</v>
      </c>
      <c r="EB341" s="14">
        <f t="shared" si="182"/>
        <v>0</v>
      </c>
      <c r="EC341" s="1">
        <v>0</v>
      </c>
      <c r="ED341" s="1">
        <v>0</v>
      </c>
      <c r="EE341" s="1">
        <f t="shared" si="183"/>
        <v>0</v>
      </c>
      <c r="EF341" s="1">
        <v>4</v>
      </c>
      <c r="EG341" s="1">
        <v>4</v>
      </c>
      <c r="EH341" s="1">
        <v>4</v>
      </c>
      <c r="EI341" s="1">
        <v>4</v>
      </c>
      <c r="EJ341" s="1">
        <f t="shared" si="184"/>
        <v>16</v>
      </c>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row>
    <row r="342" spans="1:250" s="14" customFormat="1">
      <c r="A342" s="14">
        <v>333</v>
      </c>
      <c r="B342" s="14">
        <v>2</v>
      </c>
      <c r="C342" s="60">
        <v>0</v>
      </c>
      <c r="D342" s="14">
        <v>1</v>
      </c>
      <c r="E342" s="14">
        <v>1</v>
      </c>
      <c r="F342" s="14" t="s">
        <v>2100</v>
      </c>
      <c r="G342" s="14" t="s">
        <v>1928</v>
      </c>
      <c r="H342" s="14" t="s">
        <v>2851</v>
      </c>
      <c r="I342" s="14" t="s">
        <v>1941</v>
      </c>
      <c r="K342" s="14" t="s">
        <v>2949</v>
      </c>
      <c r="L342" s="14">
        <v>4</v>
      </c>
      <c r="M342" s="14">
        <v>7</v>
      </c>
      <c r="N342" s="14">
        <v>16</v>
      </c>
      <c r="O342" s="14" t="s">
        <v>2950</v>
      </c>
      <c r="P342" s="14" t="s">
        <v>2951</v>
      </c>
      <c r="Q342" s="14" t="s">
        <v>2335</v>
      </c>
      <c r="R342" s="14" t="s">
        <v>2440</v>
      </c>
      <c r="S342" s="14" t="s">
        <v>2952</v>
      </c>
      <c r="T342" s="14" t="s">
        <v>2953</v>
      </c>
      <c r="U342" s="14" t="s">
        <v>2954</v>
      </c>
      <c r="V342" s="14" t="s">
        <v>2955</v>
      </c>
      <c r="W342" s="14" t="s">
        <v>2956</v>
      </c>
      <c r="X342" s="14" t="s">
        <v>2957</v>
      </c>
      <c r="Y342" s="14" t="s">
        <v>2958</v>
      </c>
      <c r="Z342" s="14" t="s">
        <v>2959</v>
      </c>
      <c r="AA342" s="14" t="s">
        <v>2960</v>
      </c>
      <c r="AB342" s="14" t="s">
        <v>2877</v>
      </c>
      <c r="AC342" s="14" t="s">
        <v>2961</v>
      </c>
      <c r="AD342" s="14" t="s">
        <v>2962</v>
      </c>
      <c r="AX342" s="14">
        <v>2</v>
      </c>
      <c r="AY342" s="14">
        <v>1</v>
      </c>
      <c r="AZ342" s="14">
        <v>2</v>
      </c>
      <c r="BB342" s="14">
        <v>50</v>
      </c>
      <c r="BC342" s="14">
        <v>61</v>
      </c>
      <c r="BD342" s="14">
        <v>1</v>
      </c>
      <c r="BE342" s="14">
        <v>4</v>
      </c>
      <c r="BF342" s="14">
        <v>1</v>
      </c>
      <c r="BG342" s="14">
        <v>4</v>
      </c>
      <c r="BH342" s="14">
        <v>167.6</v>
      </c>
      <c r="BI342" s="14">
        <v>56.49</v>
      </c>
      <c r="BJ342" s="14">
        <v>0</v>
      </c>
      <c r="BK342" s="14">
        <v>0</v>
      </c>
      <c r="BL342" s="14">
        <v>1</v>
      </c>
      <c r="BM342" s="14">
        <v>2</v>
      </c>
      <c r="BN342" s="14">
        <v>0</v>
      </c>
      <c r="BO342" s="14">
        <f>IF(BE342&gt;=85,1,0)</f>
        <v>0</v>
      </c>
      <c r="BP342" s="14">
        <f>IF(BF342=1,1,0)</f>
        <v>1</v>
      </c>
      <c r="BQ342" s="14">
        <v>1</v>
      </c>
      <c r="BR342" s="14">
        <v>1</v>
      </c>
      <c r="BS342" s="14">
        <v>0</v>
      </c>
      <c r="BT342" s="14">
        <v>1</v>
      </c>
      <c r="BU342" s="14">
        <v>1</v>
      </c>
      <c r="BV342" s="14">
        <f t="shared" si="174"/>
        <v>5</v>
      </c>
      <c r="BW342" s="14">
        <v>4</v>
      </c>
      <c r="BX342" s="14">
        <v>1</v>
      </c>
      <c r="BY342" s="14">
        <v>1</v>
      </c>
      <c r="BZ342" s="14">
        <v>1</v>
      </c>
      <c r="CA342" s="14">
        <v>0</v>
      </c>
      <c r="CB342" s="14">
        <v>0</v>
      </c>
      <c r="CC342" s="14">
        <v>0</v>
      </c>
      <c r="CD342" s="14">
        <v>0</v>
      </c>
      <c r="CE342" s="14">
        <v>0</v>
      </c>
      <c r="CF342" s="14">
        <f t="shared" si="175"/>
        <v>3</v>
      </c>
      <c r="CG342" s="14">
        <v>3</v>
      </c>
      <c r="CH342" s="14">
        <v>3</v>
      </c>
      <c r="CI342" s="14">
        <v>3</v>
      </c>
      <c r="CJ342" s="14">
        <v>1</v>
      </c>
      <c r="CK342" s="14">
        <f t="shared" si="176"/>
        <v>10</v>
      </c>
      <c r="CL342" s="14">
        <v>2</v>
      </c>
      <c r="CM342" s="14">
        <v>3</v>
      </c>
      <c r="CN342" s="14">
        <v>2</v>
      </c>
      <c r="CO342" s="14">
        <v>4</v>
      </c>
      <c r="CP342" s="14">
        <v>2</v>
      </c>
      <c r="CQ342" s="14">
        <v>5</v>
      </c>
      <c r="CR342" s="14">
        <v>4</v>
      </c>
      <c r="CS342" s="14">
        <v>4</v>
      </c>
      <c r="CT342" s="14">
        <v>20</v>
      </c>
      <c r="CU342" s="14">
        <v>1</v>
      </c>
      <c r="CV342" s="14">
        <v>1</v>
      </c>
      <c r="CW342" s="14">
        <v>1</v>
      </c>
      <c r="CX342" s="14">
        <v>1</v>
      </c>
      <c r="CY342" s="14">
        <v>1</v>
      </c>
      <c r="CZ342" s="14">
        <v>1</v>
      </c>
      <c r="DA342" s="14">
        <f t="shared" si="177"/>
        <v>6</v>
      </c>
      <c r="DB342" s="14">
        <v>1</v>
      </c>
      <c r="DC342" s="14">
        <v>1</v>
      </c>
      <c r="DD342" s="14">
        <v>1</v>
      </c>
      <c r="DE342" s="14">
        <v>1</v>
      </c>
      <c r="DF342" s="14">
        <v>1</v>
      </c>
      <c r="DG342" s="14">
        <v>1</v>
      </c>
      <c r="DH342" s="14">
        <f t="shared" si="178"/>
        <v>6</v>
      </c>
      <c r="DI342" s="14">
        <f t="shared" si="179"/>
        <v>0</v>
      </c>
      <c r="DJ342" s="14">
        <v>1</v>
      </c>
      <c r="DK342" s="14">
        <v>1</v>
      </c>
      <c r="DL342" s="14">
        <v>1</v>
      </c>
      <c r="DM342" s="14">
        <v>0</v>
      </c>
      <c r="DN342" s="14">
        <v>0</v>
      </c>
      <c r="DO342" s="14">
        <v>1</v>
      </c>
      <c r="DP342" s="14">
        <v>1</v>
      </c>
      <c r="DQ342" s="14">
        <v>1</v>
      </c>
      <c r="DR342" s="14">
        <f t="shared" si="180"/>
        <v>6</v>
      </c>
      <c r="DS342" s="14">
        <v>1</v>
      </c>
      <c r="DT342" s="14">
        <v>1</v>
      </c>
      <c r="DU342" s="14">
        <v>1</v>
      </c>
      <c r="DV342" s="14">
        <v>0</v>
      </c>
      <c r="DW342" s="14">
        <v>0</v>
      </c>
      <c r="DX342" s="14">
        <v>1</v>
      </c>
      <c r="DY342" s="14">
        <v>1</v>
      </c>
      <c r="DZ342" s="14">
        <v>1</v>
      </c>
      <c r="EA342" s="14">
        <f t="shared" si="181"/>
        <v>6</v>
      </c>
      <c r="EB342" s="14">
        <f t="shared" si="182"/>
        <v>0</v>
      </c>
      <c r="EC342" s="14">
        <v>0</v>
      </c>
      <c r="ED342" s="14">
        <v>0</v>
      </c>
      <c r="EE342" s="14">
        <f t="shared" si="183"/>
        <v>0</v>
      </c>
      <c r="EF342" s="14">
        <v>3</v>
      </c>
      <c r="EG342" s="14">
        <v>3</v>
      </c>
      <c r="EH342" s="14">
        <v>3</v>
      </c>
      <c r="EI342" s="14">
        <v>3</v>
      </c>
      <c r="EJ342" s="14">
        <f t="shared" si="184"/>
        <v>12</v>
      </c>
    </row>
    <row r="343" spans="1:250" s="14" customFormat="1">
      <c r="A343" s="14">
        <v>334</v>
      </c>
      <c r="B343" s="14">
        <v>1</v>
      </c>
      <c r="C343" s="60">
        <v>1</v>
      </c>
      <c r="D343" s="14">
        <v>1</v>
      </c>
      <c r="E343" s="14">
        <v>2</v>
      </c>
      <c r="F343" s="14" t="s">
        <v>2063</v>
      </c>
      <c r="G343" s="14" t="s">
        <v>3193</v>
      </c>
      <c r="H343" s="14" t="s">
        <v>3194</v>
      </c>
      <c r="I343" s="14" t="s">
        <v>1977</v>
      </c>
      <c r="K343" s="1" t="s">
        <v>3195</v>
      </c>
      <c r="L343" s="14">
        <v>4</v>
      </c>
      <c r="M343" s="14">
        <v>11</v>
      </c>
      <c r="N343" s="14">
        <v>12</v>
      </c>
      <c r="O343" s="14" t="s">
        <v>2549</v>
      </c>
      <c r="P343" s="14" t="s">
        <v>2561</v>
      </c>
      <c r="Q343" s="14" t="s">
        <v>3196</v>
      </c>
      <c r="R343" s="14" t="s">
        <v>2498</v>
      </c>
      <c r="S343" s="14" t="s">
        <v>3197</v>
      </c>
      <c r="T343" s="14" t="s">
        <v>3198</v>
      </c>
      <c r="U343" s="14" t="s">
        <v>3199</v>
      </c>
      <c r="V343" s="14" t="s">
        <v>3200</v>
      </c>
      <c r="W343" s="14" t="s">
        <v>2357</v>
      </c>
      <c r="X343" s="14" t="s">
        <v>3201</v>
      </c>
      <c r="Y343" s="14" t="s">
        <v>2702</v>
      </c>
      <c r="Z343" s="14" t="s">
        <v>3202</v>
      </c>
      <c r="AX343" s="14">
        <v>2</v>
      </c>
      <c r="AY343" s="14">
        <v>1</v>
      </c>
      <c r="AZ343" s="14">
        <v>1</v>
      </c>
      <c r="BA343" s="14">
        <v>5</v>
      </c>
      <c r="BC343" s="14">
        <v>65</v>
      </c>
      <c r="BD343" s="14">
        <v>0</v>
      </c>
      <c r="BE343" s="14">
        <v>2</v>
      </c>
      <c r="BF343" s="14">
        <v>1</v>
      </c>
      <c r="BG343" s="14">
        <v>2</v>
      </c>
      <c r="BH343" s="14">
        <v>157.5</v>
      </c>
      <c r="BI343" s="14">
        <v>41.03</v>
      </c>
      <c r="BJ343" s="14">
        <v>0</v>
      </c>
      <c r="BK343" s="14">
        <v>0</v>
      </c>
      <c r="BL343" s="14">
        <v>3</v>
      </c>
      <c r="BM343" s="14">
        <v>3</v>
      </c>
      <c r="BN343" s="14">
        <v>0</v>
      </c>
      <c r="BO343" s="14">
        <f>IF(BC343&gt;=85,1,0)</f>
        <v>0</v>
      </c>
      <c r="BP343" s="14">
        <f>IF(BD343=1,1,0)</f>
        <v>0</v>
      </c>
      <c r="BQ343" s="14">
        <v>1</v>
      </c>
      <c r="BR343" s="14">
        <v>0</v>
      </c>
      <c r="BS343" s="14">
        <v>0</v>
      </c>
      <c r="BT343" s="14">
        <v>1</v>
      </c>
      <c r="BU343" s="14">
        <v>1</v>
      </c>
      <c r="BV343" s="14">
        <f t="shared" si="174"/>
        <v>3</v>
      </c>
      <c r="BW343" s="14">
        <v>3</v>
      </c>
      <c r="BX343" s="14">
        <v>0</v>
      </c>
      <c r="BY343" s="14">
        <v>0</v>
      </c>
      <c r="BZ343" s="14">
        <v>0</v>
      </c>
      <c r="CA343" s="14">
        <v>0</v>
      </c>
      <c r="CB343" s="14">
        <v>0</v>
      </c>
      <c r="CC343" s="14">
        <v>0</v>
      </c>
      <c r="CD343" s="14">
        <v>0</v>
      </c>
      <c r="CE343" s="14">
        <v>1</v>
      </c>
      <c r="CF343" s="14">
        <f t="shared" si="175"/>
        <v>1</v>
      </c>
      <c r="CG343" s="14">
        <v>5</v>
      </c>
      <c r="CH343" s="14">
        <v>5</v>
      </c>
      <c r="CI343" s="14">
        <v>5</v>
      </c>
      <c r="CJ343" s="14">
        <v>5</v>
      </c>
      <c r="CK343" s="14">
        <f t="shared" si="176"/>
        <v>20</v>
      </c>
      <c r="CL343" s="14">
        <v>0</v>
      </c>
      <c r="CM343" s="14">
        <v>1</v>
      </c>
      <c r="CN343" s="14">
        <v>2</v>
      </c>
      <c r="CO343" s="14">
        <v>2</v>
      </c>
      <c r="CP343" s="14">
        <v>1</v>
      </c>
      <c r="CQ343" s="14">
        <v>1</v>
      </c>
      <c r="CR343" s="14">
        <v>1</v>
      </c>
      <c r="CS343" s="14">
        <v>2</v>
      </c>
      <c r="CT343" s="14">
        <v>50</v>
      </c>
      <c r="CU343" s="14">
        <v>1</v>
      </c>
      <c r="CV343" s="14">
        <v>1</v>
      </c>
      <c r="CW343" s="14">
        <v>1</v>
      </c>
      <c r="CX343" s="14">
        <v>1</v>
      </c>
      <c r="CY343" s="14">
        <v>1</v>
      </c>
      <c r="CZ343" s="14">
        <v>1</v>
      </c>
      <c r="DA343" s="14">
        <f t="shared" si="177"/>
        <v>6</v>
      </c>
      <c r="DB343" s="14">
        <v>1</v>
      </c>
      <c r="DC343" s="14">
        <v>1</v>
      </c>
      <c r="DD343" s="14">
        <v>1</v>
      </c>
      <c r="DE343" s="14">
        <v>1</v>
      </c>
      <c r="DF343" s="14">
        <v>1</v>
      </c>
      <c r="DG343" s="14">
        <v>1</v>
      </c>
      <c r="DH343" s="14">
        <f t="shared" si="178"/>
        <v>6</v>
      </c>
      <c r="DI343" s="14">
        <f t="shared" si="179"/>
        <v>0</v>
      </c>
      <c r="DJ343" s="14">
        <v>1</v>
      </c>
      <c r="DK343" s="14">
        <v>1</v>
      </c>
      <c r="DL343" s="14">
        <v>1</v>
      </c>
      <c r="DM343" s="14">
        <v>1</v>
      </c>
      <c r="DN343" s="14">
        <v>1</v>
      </c>
      <c r="DO343" s="14">
        <v>1</v>
      </c>
      <c r="DP343" s="14">
        <v>1</v>
      </c>
      <c r="DQ343" s="14">
        <v>1</v>
      </c>
      <c r="DR343" s="14">
        <f t="shared" si="180"/>
        <v>8</v>
      </c>
      <c r="DS343" s="14">
        <v>1</v>
      </c>
      <c r="DT343" s="14">
        <v>1</v>
      </c>
      <c r="DU343" s="14">
        <v>1</v>
      </c>
      <c r="DV343" s="14">
        <v>1</v>
      </c>
      <c r="DW343" s="14">
        <v>1</v>
      </c>
      <c r="DX343" s="14">
        <v>1</v>
      </c>
      <c r="DY343" s="14">
        <v>1</v>
      </c>
      <c r="DZ343" s="14">
        <v>1</v>
      </c>
      <c r="EA343" s="14">
        <f t="shared" si="181"/>
        <v>8</v>
      </c>
      <c r="EB343" s="14">
        <f t="shared" si="182"/>
        <v>0</v>
      </c>
      <c r="EC343" s="14">
        <v>0</v>
      </c>
      <c r="ED343" s="14">
        <v>1</v>
      </c>
      <c r="EE343" s="14">
        <f t="shared" si="183"/>
        <v>1</v>
      </c>
      <c r="EF343" s="14">
        <v>5</v>
      </c>
      <c r="EG343" s="14">
        <v>5</v>
      </c>
      <c r="EH343" s="14">
        <v>5</v>
      </c>
      <c r="EI343" s="14">
        <v>5</v>
      </c>
      <c r="EJ343" s="14">
        <f t="shared" si="184"/>
        <v>20</v>
      </c>
    </row>
    <row r="344" spans="1:250" s="14" customFormat="1">
      <c r="A344" s="14">
        <v>335</v>
      </c>
      <c r="B344" s="61">
        <v>1</v>
      </c>
      <c r="C344" s="60">
        <v>1</v>
      </c>
      <c r="D344" s="14">
        <v>1</v>
      </c>
      <c r="E344" s="14">
        <v>2</v>
      </c>
      <c r="F344" s="14" t="s">
        <v>2454</v>
      </c>
      <c r="G344" s="14" t="s">
        <v>1955</v>
      </c>
      <c r="H344" s="14" t="s">
        <v>2404</v>
      </c>
      <c r="I344" s="14" t="s">
        <v>1977</v>
      </c>
      <c r="J344" s="14" t="s">
        <v>1928</v>
      </c>
      <c r="K344" s="1" t="s">
        <v>4746</v>
      </c>
      <c r="L344" s="14">
        <v>5</v>
      </c>
      <c r="M344" s="14">
        <v>9</v>
      </c>
      <c r="N344" s="14">
        <v>12</v>
      </c>
      <c r="O344" s="14" t="s">
        <v>2788</v>
      </c>
      <c r="P344" s="14" t="s">
        <v>4747</v>
      </c>
      <c r="Q344" s="14" t="s">
        <v>2335</v>
      </c>
      <c r="R344" s="14" t="s">
        <v>4748</v>
      </c>
      <c r="S344" s="14" t="s">
        <v>4749</v>
      </c>
      <c r="T344" s="14" t="s">
        <v>4712</v>
      </c>
      <c r="U344" s="14" t="s">
        <v>4750</v>
      </c>
      <c r="V344" s="14" t="s">
        <v>4751</v>
      </c>
      <c r="W344" s="14" t="s">
        <v>4752</v>
      </c>
      <c r="X344" s="14" t="s">
        <v>4753</v>
      </c>
      <c r="Y344" s="14" t="s">
        <v>4754</v>
      </c>
      <c r="Z344" s="14" t="s">
        <v>4755</v>
      </c>
      <c r="AX344" s="14">
        <v>2</v>
      </c>
      <c r="AY344" s="1">
        <v>0</v>
      </c>
      <c r="AZ344" s="14">
        <v>2</v>
      </c>
      <c r="BA344" s="14">
        <v>4</v>
      </c>
      <c r="BC344" s="14">
        <v>80</v>
      </c>
      <c r="BD344" s="14">
        <v>0</v>
      </c>
      <c r="BE344" s="14">
        <v>5</v>
      </c>
      <c r="BF344" s="14">
        <v>2</v>
      </c>
      <c r="BG344" s="14">
        <v>4</v>
      </c>
      <c r="BH344" s="14">
        <v>142.19999999999999</v>
      </c>
      <c r="BI344" s="14">
        <v>23.54</v>
      </c>
      <c r="BJ344" s="14">
        <v>0</v>
      </c>
      <c r="BK344" s="14">
        <v>2</v>
      </c>
      <c r="BL344" s="14">
        <v>1</v>
      </c>
      <c r="BM344" s="14">
        <v>3</v>
      </c>
      <c r="BN344" s="14">
        <v>0</v>
      </c>
      <c r="BO344" s="14">
        <f>IF(BC344&gt;=85,1,0)</f>
        <v>0</v>
      </c>
      <c r="BP344" s="14">
        <f>IF(BD344=1,1,0)</f>
        <v>0</v>
      </c>
      <c r="BQ344" s="14">
        <v>0</v>
      </c>
      <c r="BR344" s="14">
        <v>1</v>
      </c>
      <c r="BS344" s="14">
        <v>0</v>
      </c>
      <c r="BT344" s="14">
        <v>1</v>
      </c>
      <c r="BU344" s="14">
        <v>1</v>
      </c>
      <c r="BV344" s="14">
        <f t="shared" si="174"/>
        <v>3</v>
      </c>
      <c r="BW344" s="14">
        <v>4</v>
      </c>
      <c r="BX344" s="14">
        <v>1</v>
      </c>
      <c r="BY344" s="14">
        <v>0</v>
      </c>
      <c r="BZ344" s="14">
        <v>1</v>
      </c>
      <c r="CA344" s="14">
        <v>1</v>
      </c>
      <c r="CB344" s="14">
        <v>0</v>
      </c>
      <c r="CC344" s="14">
        <v>1</v>
      </c>
      <c r="CD344" s="14">
        <v>1</v>
      </c>
      <c r="CE344" s="14">
        <v>1</v>
      </c>
      <c r="CF344" s="14">
        <f t="shared" si="175"/>
        <v>6</v>
      </c>
      <c r="CG344" s="14">
        <v>1</v>
      </c>
      <c r="CH344" s="14">
        <v>3</v>
      </c>
      <c r="CI344" s="14">
        <v>3</v>
      </c>
      <c r="CJ344" s="14">
        <v>1</v>
      </c>
      <c r="CK344" s="14">
        <f t="shared" si="176"/>
        <v>8</v>
      </c>
      <c r="CL344" s="14">
        <v>0</v>
      </c>
      <c r="CM344" s="14">
        <v>5</v>
      </c>
      <c r="CN344" s="14">
        <v>2</v>
      </c>
      <c r="CO344" s="14">
        <v>3</v>
      </c>
      <c r="CP344" s="14">
        <v>2</v>
      </c>
      <c r="CQ344" s="14">
        <v>2</v>
      </c>
      <c r="CR344" s="14">
        <v>1</v>
      </c>
      <c r="CS344" s="14">
        <v>1</v>
      </c>
      <c r="CT344" s="14">
        <v>20</v>
      </c>
      <c r="CU344" s="14">
        <v>0</v>
      </c>
      <c r="CV344" s="14">
        <v>0</v>
      </c>
      <c r="CW344" s="14">
        <v>1</v>
      </c>
      <c r="CX344" s="14">
        <v>1</v>
      </c>
      <c r="CY344" s="14">
        <v>1</v>
      </c>
      <c r="CZ344" s="14">
        <v>1</v>
      </c>
      <c r="DA344" s="14">
        <f t="shared" si="177"/>
        <v>4</v>
      </c>
      <c r="DB344" s="14">
        <v>0</v>
      </c>
      <c r="DC344" s="14">
        <v>0</v>
      </c>
      <c r="DD344" s="14">
        <v>0</v>
      </c>
      <c r="DE344" s="14">
        <v>1</v>
      </c>
      <c r="DF344" s="14">
        <v>1</v>
      </c>
      <c r="DG344" s="14">
        <v>1</v>
      </c>
      <c r="DH344" s="14">
        <f t="shared" si="178"/>
        <v>3</v>
      </c>
      <c r="DI344" s="14">
        <f t="shared" si="179"/>
        <v>-1</v>
      </c>
      <c r="DJ344" s="14">
        <v>1</v>
      </c>
      <c r="DK344" s="14">
        <v>0</v>
      </c>
      <c r="DL344" s="14">
        <v>0</v>
      </c>
      <c r="DM344" s="14">
        <v>0</v>
      </c>
      <c r="DN344" s="14">
        <v>0</v>
      </c>
      <c r="DO344" s="14">
        <v>0</v>
      </c>
      <c r="DP344" s="14">
        <v>0</v>
      </c>
      <c r="DQ344" s="14">
        <v>0</v>
      </c>
      <c r="DR344" s="14">
        <f t="shared" si="180"/>
        <v>1</v>
      </c>
      <c r="DS344" s="14">
        <v>1</v>
      </c>
      <c r="DT344" s="14">
        <v>0</v>
      </c>
      <c r="DU344" s="14">
        <v>0</v>
      </c>
      <c r="DV344" s="14">
        <v>0</v>
      </c>
      <c r="DW344" s="14">
        <v>0</v>
      </c>
      <c r="DX344" s="14">
        <v>0</v>
      </c>
      <c r="DY344" s="14">
        <v>0</v>
      </c>
      <c r="DZ344" s="14">
        <v>0</v>
      </c>
      <c r="EA344" s="14">
        <f t="shared" si="181"/>
        <v>1</v>
      </c>
      <c r="EB344" s="14">
        <f t="shared" si="182"/>
        <v>0</v>
      </c>
      <c r="EC344" s="14">
        <v>0</v>
      </c>
      <c r="ED344" s="14">
        <v>0</v>
      </c>
      <c r="EE344" s="14">
        <f t="shared" si="183"/>
        <v>0</v>
      </c>
      <c r="EF344" s="14">
        <v>5</v>
      </c>
      <c r="EG344" s="14">
        <v>5</v>
      </c>
      <c r="EH344" s="14">
        <v>5</v>
      </c>
      <c r="EI344" s="14">
        <v>5</v>
      </c>
      <c r="EJ344" s="14">
        <f t="shared" si="184"/>
        <v>20</v>
      </c>
    </row>
    <row r="345" spans="1:250" s="14" customFormat="1">
      <c r="A345" s="14">
        <v>336</v>
      </c>
      <c r="B345" s="61">
        <v>2</v>
      </c>
      <c r="C345" s="60">
        <v>1</v>
      </c>
      <c r="D345" s="14">
        <v>1</v>
      </c>
      <c r="E345" s="14">
        <v>1</v>
      </c>
      <c r="F345" s="14" t="s">
        <v>2454</v>
      </c>
      <c r="G345" s="14" t="s">
        <v>1941</v>
      </c>
      <c r="H345" s="14" t="s">
        <v>1955</v>
      </c>
      <c r="I345" s="14" t="s">
        <v>2100</v>
      </c>
      <c r="J345" s="14" t="s">
        <v>1928</v>
      </c>
      <c r="K345" s="1" t="s">
        <v>4422</v>
      </c>
      <c r="L345" s="14">
        <v>5</v>
      </c>
      <c r="M345" s="14">
        <v>7</v>
      </c>
      <c r="N345" s="14">
        <v>17</v>
      </c>
      <c r="O345" s="14" t="s">
        <v>3281</v>
      </c>
      <c r="P345" s="14" t="s">
        <v>2971</v>
      </c>
      <c r="Q345" s="14" t="s">
        <v>2425</v>
      </c>
      <c r="R345" s="14" t="s">
        <v>2967</v>
      </c>
      <c r="S345" s="14" t="s">
        <v>2326</v>
      </c>
      <c r="T345" s="14" t="s">
        <v>2312</v>
      </c>
      <c r="U345" s="14" t="s">
        <v>4423</v>
      </c>
      <c r="V345" s="14" t="s">
        <v>2473</v>
      </c>
      <c r="W345" s="14" t="s">
        <v>4424</v>
      </c>
      <c r="X345" s="14" t="s">
        <v>2492</v>
      </c>
      <c r="Y345" s="14" t="s">
        <v>3999</v>
      </c>
      <c r="Z345" s="14" t="s">
        <v>4425</v>
      </c>
      <c r="AA345" s="14" t="s">
        <v>3348</v>
      </c>
      <c r="AB345" s="14" t="s">
        <v>2904</v>
      </c>
      <c r="AC345" s="14" t="s">
        <v>4426</v>
      </c>
      <c r="AD345" s="14" t="s">
        <v>4427</v>
      </c>
      <c r="AE345" s="14" t="s">
        <v>4428</v>
      </c>
      <c r="AX345" s="14">
        <v>2</v>
      </c>
      <c r="AY345" s="14">
        <v>1</v>
      </c>
      <c r="AZ345" s="14">
        <v>2</v>
      </c>
      <c r="BA345" s="14">
        <v>5</v>
      </c>
      <c r="BC345" s="14">
        <v>65</v>
      </c>
      <c r="BD345" s="14">
        <v>1</v>
      </c>
      <c r="BE345" s="14">
        <v>2</v>
      </c>
      <c r="BF345" s="14">
        <v>1</v>
      </c>
      <c r="BG345" s="14">
        <v>2</v>
      </c>
      <c r="BH345" s="14">
        <v>170.2</v>
      </c>
      <c r="BI345" s="14">
        <v>30.07</v>
      </c>
      <c r="BJ345" s="14">
        <v>0</v>
      </c>
      <c r="BK345" s="14">
        <v>1</v>
      </c>
      <c r="BL345" s="14">
        <v>2</v>
      </c>
      <c r="BM345" s="14">
        <v>3</v>
      </c>
      <c r="BN345" s="14">
        <v>0</v>
      </c>
      <c r="BO345" s="14">
        <f>IF(BC345&gt;=85,1,0)</f>
        <v>0</v>
      </c>
      <c r="BP345" s="14">
        <f>IF(BD345=1,1,0)</f>
        <v>1</v>
      </c>
      <c r="BQ345" s="14">
        <v>0</v>
      </c>
      <c r="BR345" s="14">
        <v>0</v>
      </c>
      <c r="BS345" s="14">
        <v>0</v>
      </c>
      <c r="BT345" s="14">
        <v>1</v>
      </c>
      <c r="BU345" s="14">
        <v>1</v>
      </c>
      <c r="BV345" s="14">
        <f t="shared" si="174"/>
        <v>3</v>
      </c>
      <c r="BW345" s="14">
        <v>4</v>
      </c>
      <c r="BX345" s="14">
        <v>0</v>
      </c>
      <c r="BY345" s="14">
        <v>0</v>
      </c>
      <c r="BZ345" s="14">
        <v>0</v>
      </c>
      <c r="CA345" s="14">
        <v>0</v>
      </c>
      <c r="CB345" s="14">
        <v>0</v>
      </c>
      <c r="CC345" s="14">
        <v>0</v>
      </c>
      <c r="CD345" s="14">
        <v>0</v>
      </c>
      <c r="CE345" s="14">
        <v>0</v>
      </c>
      <c r="CF345" s="14">
        <f t="shared" si="175"/>
        <v>0</v>
      </c>
      <c r="CG345" s="14">
        <v>1</v>
      </c>
      <c r="CH345" s="14">
        <v>1</v>
      </c>
      <c r="CI345" s="14">
        <v>1</v>
      </c>
      <c r="CJ345" s="14">
        <v>5</v>
      </c>
      <c r="CK345" s="14">
        <f t="shared" si="176"/>
        <v>8</v>
      </c>
      <c r="CL345" s="14">
        <v>0</v>
      </c>
      <c r="CM345" s="14">
        <v>1</v>
      </c>
      <c r="CN345" s="14">
        <v>0</v>
      </c>
      <c r="CO345" s="14">
        <v>2</v>
      </c>
      <c r="CP345" s="14">
        <v>2</v>
      </c>
      <c r="CQ345" s="14">
        <v>2</v>
      </c>
      <c r="CR345" s="14">
        <v>2</v>
      </c>
      <c r="CS345" s="14">
        <v>1</v>
      </c>
      <c r="CT345" s="14">
        <v>50</v>
      </c>
      <c r="CU345" s="14">
        <v>0</v>
      </c>
      <c r="CV345" s="14">
        <v>0</v>
      </c>
      <c r="CW345" s="14">
        <v>1</v>
      </c>
      <c r="CX345" s="14">
        <v>1</v>
      </c>
      <c r="CY345" s="14">
        <v>1</v>
      </c>
      <c r="CZ345" s="14">
        <v>1</v>
      </c>
      <c r="DA345" s="14">
        <f t="shared" si="177"/>
        <v>4</v>
      </c>
      <c r="DB345" s="14">
        <v>0</v>
      </c>
      <c r="DC345" s="14">
        <v>0</v>
      </c>
      <c r="DD345" s="14">
        <v>1</v>
      </c>
      <c r="DE345" s="14">
        <v>1</v>
      </c>
      <c r="DF345" s="14">
        <v>1</v>
      </c>
      <c r="DG345" s="14">
        <v>1</v>
      </c>
      <c r="DH345" s="14">
        <f t="shared" si="178"/>
        <v>4</v>
      </c>
      <c r="DI345" s="14">
        <f t="shared" si="179"/>
        <v>0</v>
      </c>
      <c r="DJ345" s="14">
        <v>1</v>
      </c>
      <c r="DK345" s="14">
        <v>0</v>
      </c>
      <c r="DL345" s="14">
        <v>0</v>
      </c>
      <c r="DM345" s="14">
        <v>0</v>
      </c>
      <c r="DN345" s="14">
        <v>0</v>
      </c>
      <c r="DO345" s="14">
        <v>1</v>
      </c>
      <c r="DP345" s="14">
        <v>0</v>
      </c>
      <c r="DQ345" s="14">
        <v>1</v>
      </c>
      <c r="DR345" s="14">
        <f t="shared" si="180"/>
        <v>3</v>
      </c>
      <c r="DS345" s="14">
        <v>1</v>
      </c>
      <c r="DT345" s="14">
        <v>0</v>
      </c>
      <c r="DU345" s="14">
        <v>0</v>
      </c>
      <c r="DV345" s="14">
        <v>0</v>
      </c>
      <c r="DW345" s="14">
        <v>0</v>
      </c>
      <c r="DX345" s="14">
        <v>1</v>
      </c>
      <c r="DY345" s="14">
        <v>0</v>
      </c>
      <c r="DZ345" s="14">
        <v>1</v>
      </c>
      <c r="EA345" s="14">
        <f t="shared" si="181"/>
        <v>3</v>
      </c>
      <c r="EB345" s="14">
        <f t="shared" si="182"/>
        <v>0</v>
      </c>
      <c r="EC345" s="14">
        <v>2</v>
      </c>
      <c r="ED345" s="14">
        <v>2</v>
      </c>
      <c r="EE345" s="14">
        <f t="shared" si="183"/>
        <v>4</v>
      </c>
      <c r="EF345" s="14">
        <v>2</v>
      </c>
      <c r="EG345" s="14">
        <v>2</v>
      </c>
      <c r="EH345" s="14">
        <v>5</v>
      </c>
      <c r="EI345" s="14">
        <v>5</v>
      </c>
      <c r="EJ345" s="14">
        <f t="shared" si="184"/>
        <v>14</v>
      </c>
    </row>
    <row r="346" spans="1:250" s="14" customFormat="1">
      <c r="A346" s="14">
        <v>337</v>
      </c>
      <c r="B346" s="14">
        <v>2</v>
      </c>
      <c r="C346" s="60">
        <v>0</v>
      </c>
      <c r="D346" s="14">
        <v>1</v>
      </c>
      <c r="E346" s="14">
        <v>2</v>
      </c>
      <c r="F346" s="14" t="s">
        <v>2100</v>
      </c>
      <c r="G346" s="14" t="s">
        <v>1928</v>
      </c>
      <c r="L346" s="14">
        <v>2</v>
      </c>
      <c r="M346" s="14">
        <v>2</v>
      </c>
      <c r="N346" s="14">
        <v>0</v>
      </c>
      <c r="AX346" s="14">
        <v>2</v>
      </c>
      <c r="AY346" s="14">
        <v>1</v>
      </c>
      <c r="AZ346" s="14">
        <v>2</v>
      </c>
      <c r="BB346" s="14">
        <v>35</v>
      </c>
      <c r="BC346" s="14">
        <v>64</v>
      </c>
      <c r="BD346" s="14">
        <v>1</v>
      </c>
      <c r="BE346" s="14">
        <v>3</v>
      </c>
      <c r="BF346" s="14">
        <v>2</v>
      </c>
      <c r="BG346" s="14">
        <v>3</v>
      </c>
      <c r="BH346" s="14">
        <v>165.1</v>
      </c>
      <c r="BI346" s="14">
        <v>28.29</v>
      </c>
      <c r="BJ346" s="14">
        <v>0</v>
      </c>
      <c r="BK346" s="14">
        <v>0</v>
      </c>
      <c r="BL346" s="14">
        <v>1</v>
      </c>
      <c r="BM346" s="14">
        <v>1</v>
      </c>
      <c r="BN346" s="14">
        <v>0</v>
      </c>
      <c r="BO346" s="14">
        <f>IF(BE346&gt;=85,1,0)</f>
        <v>0</v>
      </c>
      <c r="BP346" s="14">
        <f>IF(BF346=1,1,0)</f>
        <v>0</v>
      </c>
      <c r="BQ346" s="14">
        <v>0</v>
      </c>
      <c r="BR346" s="14">
        <v>0</v>
      </c>
      <c r="BS346" s="14">
        <v>0</v>
      </c>
      <c r="BT346" s="14">
        <v>1</v>
      </c>
      <c r="BU346" s="14">
        <v>0</v>
      </c>
      <c r="BV346" s="14">
        <f t="shared" si="174"/>
        <v>1</v>
      </c>
      <c r="BW346" s="14">
        <v>3</v>
      </c>
      <c r="BX346" s="14">
        <v>0</v>
      </c>
      <c r="BY346" s="14">
        <v>1</v>
      </c>
      <c r="BZ346" s="14">
        <v>0</v>
      </c>
      <c r="CA346" s="14">
        <v>0</v>
      </c>
      <c r="CB346" s="14">
        <v>1</v>
      </c>
      <c r="CC346" s="14">
        <v>0</v>
      </c>
      <c r="CD346" s="14">
        <v>0</v>
      </c>
      <c r="CE346" s="14">
        <v>0</v>
      </c>
      <c r="CF346" s="14">
        <f t="shared" si="175"/>
        <v>2</v>
      </c>
      <c r="CG346" s="14">
        <v>1</v>
      </c>
      <c r="CH346" s="14">
        <v>1</v>
      </c>
      <c r="CI346" s="14">
        <v>5</v>
      </c>
      <c r="CJ346" s="14">
        <v>1</v>
      </c>
      <c r="CK346" s="14">
        <f t="shared" si="176"/>
        <v>8</v>
      </c>
      <c r="CL346" s="14">
        <v>0</v>
      </c>
      <c r="CM346" s="14">
        <v>1</v>
      </c>
      <c r="CN346" s="14">
        <v>2</v>
      </c>
      <c r="CO346" s="14">
        <v>1</v>
      </c>
      <c r="CP346" s="14">
        <v>1</v>
      </c>
      <c r="CQ346" s="14">
        <v>1</v>
      </c>
      <c r="CR346" s="14">
        <v>1</v>
      </c>
      <c r="CS346" s="14">
        <v>1</v>
      </c>
      <c r="CT346" s="14">
        <v>75</v>
      </c>
      <c r="CU346" s="14">
        <v>1</v>
      </c>
      <c r="CV346" s="14">
        <v>1</v>
      </c>
      <c r="CW346" s="14">
        <v>1</v>
      </c>
      <c r="CX346" s="14">
        <v>1</v>
      </c>
      <c r="CY346" s="14">
        <v>1</v>
      </c>
      <c r="CZ346" s="14">
        <v>1</v>
      </c>
      <c r="DA346" s="14">
        <f t="shared" si="177"/>
        <v>6</v>
      </c>
      <c r="DB346" s="14">
        <v>1</v>
      </c>
      <c r="DC346" s="14">
        <v>1</v>
      </c>
      <c r="DD346" s="14">
        <v>1</v>
      </c>
      <c r="DE346" s="14">
        <v>1</v>
      </c>
      <c r="DF346" s="14">
        <v>1</v>
      </c>
      <c r="DG346" s="14">
        <v>1</v>
      </c>
      <c r="DH346" s="14">
        <f t="shared" si="178"/>
        <v>6</v>
      </c>
      <c r="DI346" s="14">
        <f t="shared" si="179"/>
        <v>0</v>
      </c>
      <c r="DJ346" s="14">
        <v>1</v>
      </c>
      <c r="DK346" s="14">
        <v>1</v>
      </c>
      <c r="DL346" s="14">
        <v>1</v>
      </c>
      <c r="DM346" s="14">
        <v>1</v>
      </c>
      <c r="DN346" s="14">
        <v>1</v>
      </c>
      <c r="DO346" s="14">
        <v>1</v>
      </c>
      <c r="DP346" s="14">
        <v>1</v>
      </c>
      <c r="DQ346" s="14">
        <v>1</v>
      </c>
      <c r="DR346" s="14">
        <f t="shared" si="180"/>
        <v>8</v>
      </c>
      <c r="DS346" s="14">
        <v>1</v>
      </c>
      <c r="DT346" s="14">
        <v>1</v>
      </c>
      <c r="DU346" s="14">
        <v>1</v>
      </c>
      <c r="DV346" s="14">
        <v>1</v>
      </c>
      <c r="DW346" s="14">
        <v>1</v>
      </c>
      <c r="DX346" s="14">
        <v>1</v>
      </c>
      <c r="DY346" s="14">
        <v>1</v>
      </c>
      <c r="DZ346" s="14">
        <v>1</v>
      </c>
      <c r="EA346" s="14">
        <f t="shared" si="181"/>
        <v>8</v>
      </c>
      <c r="EB346" s="14">
        <f t="shared" si="182"/>
        <v>0</v>
      </c>
      <c r="EC346" s="14">
        <v>2</v>
      </c>
      <c r="ED346" s="14">
        <v>1</v>
      </c>
      <c r="EE346" s="14">
        <f t="shared" si="183"/>
        <v>3</v>
      </c>
      <c r="EF346" s="14">
        <v>5</v>
      </c>
      <c r="EG346" s="14">
        <v>5</v>
      </c>
      <c r="EH346" s="14">
        <v>5</v>
      </c>
      <c r="EI346" s="14">
        <v>5</v>
      </c>
      <c r="EJ346" s="14">
        <f t="shared" si="184"/>
        <v>20</v>
      </c>
    </row>
    <row r="347" spans="1:250" s="14" customFormat="1">
      <c r="A347" s="14">
        <v>338</v>
      </c>
      <c r="B347" s="61">
        <v>2</v>
      </c>
      <c r="C347" s="60">
        <v>1</v>
      </c>
      <c r="D347" s="14">
        <v>1</v>
      </c>
      <c r="E347" s="14">
        <v>1</v>
      </c>
      <c r="K347" s="1" t="s">
        <v>4615</v>
      </c>
      <c r="L347" s="14">
        <v>0</v>
      </c>
      <c r="M347" s="14">
        <v>3</v>
      </c>
      <c r="N347" s="14">
        <v>6</v>
      </c>
      <c r="O347" s="14" t="s">
        <v>3432</v>
      </c>
      <c r="P347" s="14" t="s">
        <v>4616</v>
      </c>
      <c r="Q347" s="14" t="s">
        <v>4617</v>
      </c>
      <c r="R347" s="14" t="s">
        <v>4618</v>
      </c>
      <c r="S347" s="14" t="s">
        <v>4619</v>
      </c>
      <c r="T347" s="14" t="s">
        <v>3336</v>
      </c>
      <c r="AX347" s="14">
        <v>2</v>
      </c>
      <c r="AY347" s="14">
        <v>1</v>
      </c>
      <c r="AZ347" s="14">
        <v>1</v>
      </c>
      <c r="BA347" s="14">
        <v>2</v>
      </c>
      <c r="BC347" s="14">
        <v>62</v>
      </c>
      <c r="BD347" s="14">
        <v>1</v>
      </c>
      <c r="BE347" s="14">
        <v>1</v>
      </c>
      <c r="BF347" s="14">
        <v>1</v>
      </c>
      <c r="BG347" s="14">
        <v>2</v>
      </c>
      <c r="BH347" s="14">
        <v>180.3</v>
      </c>
      <c r="BI347" s="14">
        <v>27.89</v>
      </c>
      <c r="BJ347" s="14">
        <v>0</v>
      </c>
      <c r="BK347" s="14">
        <v>0</v>
      </c>
      <c r="BL347" s="14">
        <v>5</v>
      </c>
      <c r="BM347" s="14">
        <v>1</v>
      </c>
      <c r="BN347" s="14">
        <v>0</v>
      </c>
      <c r="BO347" s="14">
        <f>IF(BC347&gt;=85,1,0)</f>
        <v>0</v>
      </c>
      <c r="BP347" s="14">
        <f>IF(BD347=1,1,0)</f>
        <v>1</v>
      </c>
      <c r="BQ347" s="14">
        <v>0</v>
      </c>
      <c r="BR347" s="14">
        <v>0</v>
      </c>
      <c r="BS347" s="14">
        <v>0</v>
      </c>
      <c r="BT347" s="14">
        <v>1</v>
      </c>
      <c r="BU347" s="14">
        <v>0</v>
      </c>
      <c r="BV347" s="14">
        <f t="shared" si="174"/>
        <v>2</v>
      </c>
      <c r="BW347" s="14">
        <v>2</v>
      </c>
      <c r="BX347" s="14">
        <v>0</v>
      </c>
      <c r="BY347" s="14">
        <v>0</v>
      </c>
      <c r="BZ347" s="14">
        <v>0</v>
      </c>
      <c r="CA347" s="14">
        <v>0</v>
      </c>
      <c r="CB347" s="14">
        <v>0</v>
      </c>
      <c r="CC347" s="14">
        <v>0</v>
      </c>
      <c r="CD347" s="14">
        <v>0</v>
      </c>
      <c r="CE347" s="14">
        <v>0</v>
      </c>
      <c r="CF347" s="14">
        <f t="shared" si="175"/>
        <v>0</v>
      </c>
      <c r="CG347" s="14">
        <v>5</v>
      </c>
      <c r="CH347" s="14">
        <v>5</v>
      </c>
      <c r="CI347" s="14">
        <v>4</v>
      </c>
      <c r="CJ347" s="14">
        <v>4</v>
      </c>
      <c r="CK347" s="14">
        <f t="shared" si="176"/>
        <v>18</v>
      </c>
      <c r="CL347" s="14">
        <v>0</v>
      </c>
      <c r="CM347" s="14">
        <v>1</v>
      </c>
      <c r="CN347" s="14">
        <v>0</v>
      </c>
      <c r="CO347" s="14">
        <v>1</v>
      </c>
      <c r="CP347" s="14">
        <v>1</v>
      </c>
      <c r="CQ347" s="14">
        <v>1</v>
      </c>
      <c r="CR347" s="14">
        <v>1</v>
      </c>
      <c r="CS347" s="14">
        <v>1</v>
      </c>
      <c r="CT347" s="14">
        <v>85</v>
      </c>
      <c r="CU347" s="14">
        <v>1</v>
      </c>
      <c r="CV347" s="14">
        <v>1</v>
      </c>
      <c r="CW347" s="14">
        <v>1</v>
      </c>
      <c r="CX347" s="14">
        <v>1</v>
      </c>
      <c r="CY347" s="14">
        <v>1</v>
      </c>
      <c r="CZ347" s="14">
        <v>1</v>
      </c>
      <c r="DA347" s="14">
        <f t="shared" si="177"/>
        <v>6</v>
      </c>
      <c r="DB347" s="14">
        <v>1</v>
      </c>
      <c r="DC347" s="14">
        <v>1</v>
      </c>
      <c r="DD347" s="14">
        <v>1</v>
      </c>
      <c r="DE347" s="14">
        <v>1</v>
      </c>
      <c r="DF347" s="14">
        <v>1</v>
      </c>
      <c r="DG347" s="14">
        <v>1</v>
      </c>
      <c r="DH347" s="14">
        <f t="shared" si="178"/>
        <v>6</v>
      </c>
      <c r="DI347" s="14">
        <f t="shared" si="179"/>
        <v>0</v>
      </c>
      <c r="DJ347" s="14">
        <v>1</v>
      </c>
      <c r="DK347" s="14">
        <v>1</v>
      </c>
      <c r="DL347" s="14">
        <v>1</v>
      </c>
      <c r="DM347" s="14">
        <v>1</v>
      </c>
      <c r="DN347" s="14">
        <v>1</v>
      </c>
      <c r="DO347" s="14">
        <v>1</v>
      </c>
      <c r="DP347" s="14">
        <v>1</v>
      </c>
      <c r="DQ347" s="14">
        <v>1</v>
      </c>
      <c r="DR347" s="14">
        <f t="shared" si="180"/>
        <v>8</v>
      </c>
      <c r="DS347" s="14">
        <v>1</v>
      </c>
      <c r="DT347" s="14">
        <v>1</v>
      </c>
      <c r="DU347" s="14">
        <v>1</v>
      </c>
      <c r="DV347" s="14">
        <v>1</v>
      </c>
      <c r="DW347" s="14">
        <v>1</v>
      </c>
      <c r="DX347" s="14">
        <v>1</v>
      </c>
      <c r="DY347" s="14">
        <v>1</v>
      </c>
      <c r="DZ347" s="14">
        <v>1</v>
      </c>
      <c r="EA347" s="14">
        <f t="shared" si="181"/>
        <v>8</v>
      </c>
      <c r="EB347" s="14">
        <f t="shared" si="182"/>
        <v>0</v>
      </c>
      <c r="EC347" s="14">
        <v>0</v>
      </c>
      <c r="ED347" s="14">
        <v>0</v>
      </c>
      <c r="EE347" s="14">
        <f t="shared" si="183"/>
        <v>0</v>
      </c>
      <c r="EF347" s="14">
        <v>5</v>
      </c>
      <c r="EG347" s="14">
        <v>5</v>
      </c>
      <c r="EH347" s="14">
        <v>5</v>
      </c>
      <c r="EI347" s="14">
        <v>5</v>
      </c>
      <c r="EJ347" s="14">
        <f t="shared" si="184"/>
        <v>20</v>
      </c>
    </row>
    <row r="348" spans="1:250" s="14" customFormat="1">
      <c r="A348" s="14">
        <v>339</v>
      </c>
      <c r="B348" s="14">
        <v>2</v>
      </c>
      <c r="C348" s="60">
        <v>1</v>
      </c>
      <c r="D348" s="14">
        <v>1</v>
      </c>
      <c r="E348" s="14">
        <v>1</v>
      </c>
      <c r="F348" s="60" t="s">
        <v>1955</v>
      </c>
      <c r="G348" s="60" t="s">
        <v>2100</v>
      </c>
      <c r="H348" s="60" t="s">
        <v>1928</v>
      </c>
      <c r="K348" s="14" t="s">
        <v>2432</v>
      </c>
      <c r="L348" s="14">
        <v>3</v>
      </c>
      <c r="M348" s="14">
        <v>9</v>
      </c>
      <c r="N348" s="14">
        <v>17</v>
      </c>
      <c r="O348" s="14" t="s">
        <v>2433</v>
      </c>
      <c r="P348" s="14" t="s">
        <v>2434</v>
      </c>
      <c r="Q348" s="14" t="s">
        <v>2435</v>
      </c>
      <c r="R348" s="14" t="s">
        <v>2436</v>
      </c>
      <c r="S348" s="14" t="s">
        <v>2437</v>
      </c>
      <c r="T348" s="14" t="s">
        <v>2438</v>
      </c>
      <c r="U348" s="14" t="s">
        <v>2439</v>
      </c>
      <c r="V348" s="14" t="s">
        <v>2440</v>
      </c>
      <c r="W348" s="14" t="s">
        <v>2441</v>
      </c>
      <c r="X348" s="14" t="s">
        <v>2442</v>
      </c>
      <c r="Y348" s="14" t="s">
        <v>2443</v>
      </c>
      <c r="Z348" s="14" t="s">
        <v>2444</v>
      </c>
      <c r="AA348" s="14" t="s">
        <v>2445</v>
      </c>
      <c r="AB348" s="14" t="s">
        <v>2446</v>
      </c>
      <c r="AC348" s="14" t="s">
        <v>2447</v>
      </c>
      <c r="AD348" s="14" t="s">
        <v>2448</v>
      </c>
      <c r="AE348" s="14" t="s">
        <v>2449</v>
      </c>
      <c r="AX348" s="14">
        <v>2</v>
      </c>
      <c r="AY348" s="14">
        <v>1</v>
      </c>
      <c r="AZ348" s="14">
        <v>2</v>
      </c>
      <c r="BA348" s="14">
        <v>6</v>
      </c>
      <c r="BC348" s="14">
        <v>73</v>
      </c>
      <c r="BD348" s="14">
        <v>0</v>
      </c>
      <c r="BE348" s="14">
        <v>1</v>
      </c>
      <c r="BF348" s="14">
        <v>1</v>
      </c>
      <c r="BG348" s="14">
        <v>4</v>
      </c>
      <c r="BH348" s="14">
        <v>157.47999999999999</v>
      </c>
      <c r="BI348" s="14">
        <v>32.92</v>
      </c>
      <c r="BJ348" s="14">
        <v>1</v>
      </c>
      <c r="BK348" s="14">
        <v>1</v>
      </c>
      <c r="BL348" s="14">
        <v>2</v>
      </c>
      <c r="BM348" s="14">
        <v>3</v>
      </c>
      <c r="BN348" s="14">
        <v>1</v>
      </c>
      <c r="BO348" s="14">
        <f>IF(BE348&gt;=85,1,0)</f>
        <v>0</v>
      </c>
      <c r="BP348" s="14">
        <f>IF(BF348=1,1,0)</f>
        <v>1</v>
      </c>
      <c r="BQ348" s="14">
        <v>0</v>
      </c>
      <c r="BR348" s="14">
        <v>0</v>
      </c>
      <c r="BS348" s="14">
        <v>0</v>
      </c>
      <c r="BT348" s="14">
        <v>1</v>
      </c>
      <c r="BU348" s="14">
        <v>0</v>
      </c>
      <c r="BV348" s="14">
        <f t="shared" si="174"/>
        <v>2</v>
      </c>
      <c r="BW348" s="14">
        <v>3</v>
      </c>
      <c r="BX348" s="14">
        <v>0</v>
      </c>
      <c r="BY348" s="14">
        <v>0</v>
      </c>
      <c r="BZ348" s="14">
        <v>0</v>
      </c>
      <c r="CA348" s="14">
        <v>0</v>
      </c>
      <c r="CB348" s="14">
        <v>0</v>
      </c>
      <c r="CC348" s="14">
        <v>0</v>
      </c>
      <c r="CD348" s="14">
        <v>0</v>
      </c>
      <c r="CE348" s="14">
        <v>0</v>
      </c>
      <c r="CF348" s="14">
        <f t="shared" si="175"/>
        <v>0</v>
      </c>
      <c r="CG348" s="14">
        <v>4</v>
      </c>
      <c r="CH348" s="14">
        <v>4</v>
      </c>
      <c r="CI348" s="14">
        <v>5</v>
      </c>
      <c r="CJ348" s="14">
        <v>5</v>
      </c>
      <c r="CK348" s="14">
        <f t="shared" si="176"/>
        <v>18</v>
      </c>
      <c r="CL348" s="14">
        <v>1</v>
      </c>
      <c r="CM348" s="14">
        <v>5</v>
      </c>
      <c r="CN348" s="14">
        <v>0</v>
      </c>
      <c r="CO348" s="14">
        <v>1</v>
      </c>
      <c r="CP348" s="14">
        <v>1</v>
      </c>
      <c r="CQ348" s="14">
        <v>1</v>
      </c>
      <c r="CR348" s="14">
        <v>2</v>
      </c>
      <c r="CS348" s="14">
        <v>1</v>
      </c>
      <c r="CT348" s="14">
        <v>70</v>
      </c>
      <c r="CU348" s="14">
        <v>1</v>
      </c>
      <c r="CV348" s="14">
        <v>1</v>
      </c>
      <c r="CW348" s="14">
        <v>1</v>
      </c>
      <c r="CX348" s="14">
        <v>1</v>
      </c>
      <c r="CY348" s="14">
        <v>1</v>
      </c>
      <c r="CZ348" s="14">
        <v>1</v>
      </c>
      <c r="DA348" s="14">
        <f t="shared" si="177"/>
        <v>6</v>
      </c>
      <c r="DB348" s="14">
        <v>1</v>
      </c>
      <c r="DC348" s="14">
        <v>1</v>
      </c>
      <c r="DD348" s="14">
        <v>1</v>
      </c>
      <c r="DE348" s="14">
        <v>1</v>
      </c>
      <c r="DF348" s="14">
        <v>1</v>
      </c>
      <c r="DG348" s="14">
        <v>1</v>
      </c>
      <c r="DH348" s="14">
        <f t="shared" si="178"/>
        <v>6</v>
      </c>
      <c r="DI348" s="14">
        <f t="shared" si="179"/>
        <v>0</v>
      </c>
      <c r="DJ348" s="14">
        <v>1</v>
      </c>
      <c r="DK348" s="14">
        <v>1</v>
      </c>
      <c r="DL348" s="14">
        <v>1</v>
      </c>
      <c r="DM348" s="14">
        <v>1</v>
      </c>
      <c r="DN348" s="14">
        <v>1</v>
      </c>
      <c r="DO348" s="14">
        <v>1</v>
      </c>
      <c r="DP348" s="14">
        <v>1</v>
      </c>
      <c r="DQ348" s="14">
        <v>1</v>
      </c>
      <c r="DR348" s="14">
        <f t="shared" si="180"/>
        <v>8</v>
      </c>
      <c r="DS348" s="14">
        <v>1</v>
      </c>
      <c r="DT348" s="14">
        <v>1</v>
      </c>
      <c r="DU348" s="14">
        <v>1</v>
      </c>
      <c r="DV348" s="14">
        <v>1</v>
      </c>
      <c r="DW348" s="14">
        <v>1</v>
      </c>
      <c r="DX348" s="14">
        <v>1</v>
      </c>
      <c r="DY348" s="14">
        <v>1</v>
      </c>
      <c r="DZ348" s="14">
        <v>1</v>
      </c>
      <c r="EA348" s="14">
        <f t="shared" si="181"/>
        <v>8</v>
      </c>
      <c r="EB348" s="14">
        <f t="shared" si="182"/>
        <v>0</v>
      </c>
      <c r="EC348" s="14">
        <v>3</v>
      </c>
      <c r="ED348" s="14">
        <v>0</v>
      </c>
      <c r="EE348" s="14">
        <f t="shared" si="183"/>
        <v>3</v>
      </c>
      <c r="EF348" s="14">
        <v>5</v>
      </c>
      <c r="EG348" s="14">
        <v>5</v>
      </c>
      <c r="EH348" s="14">
        <v>5</v>
      </c>
      <c r="EI348" s="14">
        <v>5</v>
      </c>
      <c r="EJ348" s="14">
        <f t="shared" si="184"/>
        <v>20</v>
      </c>
    </row>
    <row r="349" spans="1:250" s="14" customFormat="1">
      <c r="A349" s="14">
        <v>340</v>
      </c>
      <c r="B349" s="61">
        <v>1</v>
      </c>
      <c r="C349" s="60">
        <v>1</v>
      </c>
      <c r="D349" s="14">
        <v>1</v>
      </c>
      <c r="E349" s="14">
        <v>1</v>
      </c>
      <c r="F349" s="14" t="s">
        <v>2869</v>
      </c>
      <c r="G349" s="14" t="s">
        <v>2454</v>
      </c>
      <c r="H349" s="14" t="s">
        <v>1955</v>
      </c>
      <c r="I349" s="14" t="s">
        <v>2100</v>
      </c>
      <c r="J349" s="14" t="s">
        <v>1977</v>
      </c>
      <c r="K349" s="1" t="s">
        <v>4344</v>
      </c>
      <c r="L349" s="14">
        <v>6</v>
      </c>
      <c r="M349" s="14">
        <v>7</v>
      </c>
      <c r="N349" s="14">
        <v>19</v>
      </c>
      <c r="O349" s="14" t="s">
        <v>3432</v>
      </c>
      <c r="P349" s="14" t="s">
        <v>2335</v>
      </c>
      <c r="Q349" s="14" t="s">
        <v>2620</v>
      </c>
      <c r="R349" s="14" t="s">
        <v>4345</v>
      </c>
      <c r="S349" s="14" t="s">
        <v>4346</v>
      </c>
      <c r="T349" s="14" t="s">
        <v>2928</v>
      </c>
      <c r="U349" s="14" t="s">
        <v>2735</v>
      </c>
      <c r="V349" s="14" t="s">
        <v>4347</v>
      </c>
      <c r="W349" s="14" t="s">
        <v>4348</v>
      </c>
      <c r="X349" s="14" t="s">
        <v>4349</v>
      </c>
      <c r="Y349" s="14" t="s">
        <v>4350</v>
      </c>
      <c r="Z349" s="14" t="s">
        <v>2612</v>
      </c>
      <c r="AA349" s="14" t="s">
        <v>4351</v>
      </c>
      <c r="AB349" s="14" t="s">
        <v>2474</v>
      </c>
      <c r="AC349" s="14" t="s">
        <v>4352</v>
      </c>
      <c r="AD349" s="14" t="s">
        <v>4353</v>
      </c>
      <c r="AE349" s="14" t="s">
        <v>2904</v>
      </c>
      <c r="AF349" s="14" t="s">
        <v>4354</v>
      </c>
      <c r="AG349" s="14" t="s">
        <v>3603</v>
      </c>
      <c r="AX349" s="14">
        <v>2</v>
      </c>
      <c r="AY349" s="14">
        <v>0</v>
      </c>
      <c r="AZ349" s="14">
        <v>2</v>
      </c>
      <c r="BA349" s="14">
        <v>5</v>
      </c>
      <c r="BC349" s="14">
        <v>71</v>
      </c>
      <c r="BD349" s="14">
        <v>0</v>
      </c>
      <c r="BE349" s="14">
        <v>3</v>
      </c>
      <c r="BF349" s="14">
        <v>1</v>
      </c>
      <c r="BG349" s="14">
        <v>2</v>
      </c>
      <c r="BH349" s="14">
        <v>165.1</v>
      </c>
      <c r="BI349" s="14">
        <v>41.93</v>
      </c>
      <c r="BJ349" s="14">
        <v>3</v>
      </c>
      <c r="BK349" s="14">
        <v>1</v>
      </c>
      <c r="BL349" s="14">
        <v>3</v>
      </c>
      <c r="BM349" s="14">
        <v>3</v>
      </c>
      <c r="BN349" s="14">
        <v>0</v>
      </c>
      <c r="BO349" s="14">
        <f t="shared" ref="BO349:BO357" si="185">IF(BC349&gt;=85,1,0)</f>
        <v>0</v>
      </c>
      <c r="BP349" s="14">
        <f t="shared" ref="BP349:BP357" si="186">IF(BD349=1,1,0)</f>
        <v>0</v>
      </c>
      <c r="BQ349" s="14">
        <v>1</v>
      </c>
      <c r="BR349" s="14">
        <v>1</v>
      </c>
      <c r="BS349" s="14">
        <v>1</v>
      </c>
      <c r="BT349" s="14">
        <v>1</v>
      </c>
      <c r="BU349" s="14">
        <v>1</v>
      </c>
      <c r="BV349" s="14">
        <f t="shared" si="174"/>
        <v>5</v>
      </c>
      <c r="BW349" s="14">
        <v>3</v>
      </c>
      <c r="BX349" s="14">
        <v>0</v>
      </c>
      <c r="BY349" s="14">
        <v>0</v>
      </c>
      <c r="BZ349" s="14">
        <v>0</v>
      </c>
      <c r="CA349" s="14">
        <v>0</v>
      </c>
      <c r="CB349" s="14">
        <v>0</v>
      </c>
      <c r="CC349" s="14">
        <v>0</v>
      </c>
      <c r="CD349" s="14">
        <v>0</v>
      </c>
      <c r="CE349" s="14">
        <v>0</v>
      </c>
      <c r="CF349" s="14">
        <f t="shared" si="175"/>
        <v>0</v>
      </c>
      <c r="CG349" s="14">
        <v>5</v>
      </c>
      <c r="CH349" s="14">
        <v>5</v>
      </c>
      <c r="CI349" s="14">
        <v>5</v>
      </c>
      <c r="CJ349" s="14">
        <v>5</v>
      </c>
      <c r="CK349" s="14">
        <f t="shared" si="176"/>
        <v>20</v>
      </c>
      <c r="CL349" s="14">
        <v>0</v>
      </c>
      <c r="CM349" s="14">
        <v>1</v>
      </c>
      <c r="CN349" s="14">
        <v>0</v>
      </c>
      <c r="CO349" s="14">
        <v>3</v>
      </c>
      <c r="CP349" s="14">
        <v>1</v>
      </c>
      <c r="CQ349" s="14">
        <v>3</v>
      </c>
      <c r="CR349" s="14">
        <v>1</v>
      </c>
      <c r="CS349" s="14">
        <v>1</v>
      </c>
      <c r="CT349" s="14">
        <v>80</v>
      </c>
      <c r="CU349" s="14">
        <v>1</v>
      </c>
      <c r="CV349" s="14">
        <v>1</v>
      </c>
      <c r="CW349" s="14">
        <v>1</v>
      </c>
      <c r="CX349" s="14">
        <v>1</v>
      </c>
      <c r="CY349" s="14">
        <v>1</v>
      </c>
      <c r="CZ349" s="14">
        <v>1</v>
      </c>
      <c r="DA349" s="14">
        <f t="shared" si="177"/>
        <v>6</v>
      </c>
      <c r="DB349" s="14">
        <v>1</v>
      </c>
      <c r="DC349" s="14">
        <v>1</v>
      </c>
      <c r="DD349" s="14">
        <v>1</v>
      </c>
      <c r="DE349" s="14">
        <v>1</v>
      </c>
      <c r="DF349" s="14">
        <v>1</v>
      </c>
      <c r="DG349" s="14">
        <v>1</v>
      </c>
      <c r="DH349" s="14">
        <f t="shared" si="178"/>
        <v>6</v>
      </c>
      <c r="DI349" s="14">
        <f t="shared" si="179"/>
        <v>0</v>
      </c>
      <c r="DJ349" s="14">
        <v>1</v>
      </c>
      <c r="DK349" s="14">
        <v>0</v>
      </c>
      <c r="DL349" s="14">
        <v>0</v>
      </c>
      <c r="DM349" s="14">
        <v>1</v>
      </c>
      <c r="DN349" s="14">
        <v>0</v>
      </c>
      <c r="DO349" s="14">
        <v>0</v>
      </c>
      <c r="DP349" s="14">
        <v>1</v>
      </c>
      <c r="DQ349" s="14">
        <v>1</v>
      </c>
      <c r="DR349" s="14">
        <f t="shared" si="180"/>
        <v>4</v>
      </c>
      <c r="DS349" s="14">
        <v>1</v>
      </c>
      <c r="DT349" s="14">
        <v>0</v>
      </c>
      <c r="DU349" s="14">
        <v>0</v>
      </c>
      <c r="DV349" s="14">
        <v>0</v>
      </c>
      <c r="DW349" s="14">
        <v>0</v>
      </c>
      <c r="DX349" s="14">
        <v>0</v>
      </c>
      <c r="DY349" s="14">
        <v>1</v>
      </c>
      <c r="DZ349" s="14">
        <v>1</v>
      </c>
      <c r="EA349" s="14">
        <f t="shared" si="181"/>
        <v>3</v>
      </c>
      <c r="EB349" s="14">
        <f t="shared" si="182"/>
        <v>-1</v>
      </c>
      <c r="EC349" s="14">
        <v>2</v>
      </c>
      <c r="ED349" s="14">
        <v>0</v>
      </c>
      <c r="EE349" s="14">
        <f t="shared" si="183"/>
        <v>2</v>
      </c>
      <c r="EF349" s="14">
        <v>5</v>
      </c>
      <c r="EG349" s="14">
        <v>5</v>
      </c>
      <c r="EH349" s="14">
        <v>5</v>
      </c>
      <c r="EI349" s="14">
        <v>5</v>
      </c>
      <c r="EJ349" s="14">
        <f t="shared" si="184"/>
        <v>20</v>
      </c>
    </row>
    <row r="350" spans="1:250" s="14" customFormat="1">
      <c r="A350" s="14">
        <v>341</v>
      </c>
      <c r="B350" s="61">
        <v>2</v>
      </c>
      <c r="C350" s="60">
        <v>1</v>
      </c>
      <c r="D350" s="14">
        <v>1</v>
      </c>
      <c r="E350" s="14">
        <v>1</v>
      </c>
      <c r="K350" s="1" t="s">
        <v>4262</v>
      </c>
      <c r="L350" s="14">
        <v>0</v>
      </c>
      <c r="M350" s="14">
        <v>2</v>
      </c>
      <c r="N350" s="14">
        <v>0</v>
      </c>
      <c r="AX350" s="14">
        <v>2</v>
      </c>
      <c r="AY350" s="14">
        <v>1</v>
      </c>
      <c r="AZ350" s="14">
        <v>2</v>
      </c>
      <c r="BA350" s="14">
        <v>3</v>
      </c>
      <c r="BC350" s="14">
        <v>25</v>
      </c>
      <c r="BD350" s="14">
        <v>1</v>
      </c>
      <c r="BE350" s="14">
        <v>1</v>
      </c>
      <c r="BF350" s="14">
        <v>1</v>
      </c>
      <c r="BG350" s="14">
        <v>1</v>
      </c>
      <c r="BI350" s="14">
        <v>62.65</v>
      </c>
      <c r="BJ350" s="14">
        <v>0</v>
      </c>
      <c r="BK350" s="14">
        <v>1</v>
      </c>
      <c r="BL350" s="14">
        <v>2</v>
      </c>
      <c r="BM350" s="14">
        <v>2</v>
      </c>
      <c r="BN350" s="14">
        <v>1</v>
      </c>
      <c r="BO350" s="14">
        <f t="shared" si="185"/>
        <v>0</v>
      </c>
      <c r="BP350" s="14">
        <f t="shared" si="186"/>
        <v>1</v>
      </c>
      <c r="BQ350" s="14">
        <v>0</v>
      </c>
      <c r="BR350" s="14">
        <v>1</v>
      </c>
      <c r="BS350" s="14">
        <v>1</v>
      </c>
      <c r="BT350" s="14">
        <v>1</v>
      </c>
      <c r="BU350" s="14">
        <v>0</v>
      </c>
      <c r="BV350" s="14">
        <f t="shared" si="174"/>
        <v>4</v>
      </c>
      <c r="BW350" s="14">
        <v>4</v>
      </c>
      <c r="BX350" s="14">
        <v>0</v>
      </c>
      <c r="BY350" s="14">
        <v>0</v>
      </c>
      <c r="BZ350" s="14">
        <v>0</v>
      </c>
      <c r="CA350" s="14">
        <v>0</v>
      </c>
      <c r="CB350" s="14">
        <v>0</v>
      </c>
      <c r="CC350" s="14">
        <v>0</v>
      </c>
      <c r="CD350" s="14">
        <v>0</v>
      </c>
      <c r="CE350" s="14">
        <v>0</v>
      </c>
      <c r="CF350" s="14">
        <f t="shared" si="175"/>
        <v>0</v>
      </c>
      <c r="CG350" s="14">
        <v>5</v>
      </c>
      <c r="CH350" s="14">
        <v>5</v>
      </c>
      <c r="CI350" s="14">
        <v>5</v>
      </c>
      <c r="CJ350" s="14">
        <v>3</v>
      </c>
      <c r="CK350" s="14">
        <f t="shared" si="176"/>
        <v>18</v>
      </c>
      <c r="CL350" s="14">
        <v>0</v>
      </c>
      <c r="CM350" s="14">
        <v>5</v>
      </c>
      <c r="CN350" s="14">
        <v>0</v>
      </c>
      <c r="CO350" s="14">
        <v>2</v>
      </c>
      <c r="CP350" s="14">
        <v>1</v>
      </c>
      <c r="CQ350" s="14">
        <v>1</v>
      </c>
      <c r="CR350" s="14">
        <v>2</v>
      </c>
      <c r="CS350" s="14">
        <v>2</v>
      </c>
      <c r="CT350" s="14">
        <v>70</v>
      </c>
      <c r="CU350" s="14">
        <v>1</v>
      </c>
      <c r="CV350" s="14">
        <v>1</v>
      </c>
      <c r="CW350" s="14">
        <v>1</v>
      </c>
      <c r="CX350" s="14">
        <v>1</v>
      </c>
      <c r="CY350" s="14">
        <v>1</v>
      </c>
      <c r="CZ350" s="14">
        <v>1</v>
      </c>
      <c r="DA350" s="14">
        <f t="shared" si="177"/>
        <v>6</v>
      </c>
      <c r="DB350" s="14">
        <v>1</v>
      </c>
      <c r="DC350" s="14">
        <v>1</v>
      </c>
      <c r="DD350" s="14">
        <v>1</v>
      </c>
      <c r="DE350" s="14">
        <v>1</v>
      </c>
      <c r="DF350" s="14">
        <v>1</v>
      </c>
      <c r="DG350" s="14">
        <v>1</v>
      </c>
      <c r="DH350" s="14">
        <f t="shared" si="178"/>
        <v>6</v>
      </c>
      <c r="DI350" s="14">
        <f t="shared" si="179"/>
        <v>0</v>
      </c>
      <c r="DJ350" s="14">
        <v>1</v>
      </c>
      <c r="DK350" s="14">
        <v>0</v>
      </c>
      <c r="DL350" s="14">
        <v>0</v>
      </c>
      <c r="DM350" s="14">
        <v>1</v>
      </c>
      <c r="DN350" s="14">
        <v>1</v>
      </c>
      <c r="DO350" s="14">
        <v>0</v>
      </c>
      <c r="DP350" s="14">
        <v>1</v>
      </c>
      <c r="DQ350" s="14">
        <v>0</v>
      </c>
      <c r="DR350" s="14">
        <f t="shared" si="180"/>
        <v>4</v>
      </c>
      <c r="DS350" s="14">
        <v>1</v>
      </c>
      <c r="DT350" s="14">
        <v>0</v>
      </c>
      <c r="DU350" s="14">
        <v>0</v>
      </c>
      <c r="DV350" s="14">
        <v>1</v>
      </c>
      <c r="DW350" s="14">
        <v>1</v>
      </c>
      <c r="DX350" s="14">
        <v>0</v>
      </c>
      <c r="DY350" s="14">
        <v>1</v>
      </c>
      <c r="DZ350" s="14">
        <v>0</v>
      </c>
      <c r="EA350" s="14">
        <f t="shared" si="181"/>
        <v>4</v>
      </c>
      <c r="EB350" s="14">
        <f t="shared" si="182"/>
        <v>0</v>
      </c>
      <c r="EC350" s="14">
        <v>0</v>
      </c>
      <c r="ED350" s="14">
        <v>1</v>
      </c>
      <c r="EE350" s="14">
        <f t="shared" si="183"/>
        <v>1</v>
      </c>
      <c r="EF350" s="14">
        <v>5</v>
      </c>
      <c r="EG350" s="14">
        <v>3</v>
      </c>
      <c r="EH350" s="14">
        <v>5</v>
      </c>
      <c r="EI350" s="14">
        <v>3</v>
      </c>
      <c r="EJ350" s="14">
        <f t="shared" si="184"/>
        <v>16</v>
      </c>
    </row>
    <row r="351" spans="1:250" s="14" customFormat="1">
      <c r="A351" s="14">
        <v>342</v>
      </c>
      <c r="B351" s="61">
        <v>2</v>
      </c>
      <c r="C351" s="60">
        <v>1</v>
      </c>
      <c r="D351" s="14">
        <v>1</v>
      </c>
      <c r="E351" s="14">
        <v>1</v>
      </c>
      <c r="F351" s="14" t="s">
        <v>2616</v>
      </c>
      <c r="G351" s="14" t="s">
        <v>2063</v>
      </c>
      <c r="H351" s="14" t="s">
        <v>1977</v>
      </c>
      <c r="I351" s="14" t="s">
        <v>1928</v>
      </c>
      <c r="K351" s="1" t="s">
        <v>4519</v>
      </c>
      <c r="L351" s="14">
        <v>4</v>
      </c>
      <c r="M351" s="14">
        <v>7</v>
      </c>
      <c r="N351" s="14">
        <v>14</v>
      </c>
      <c r="O351" s="14" t="s">
        <v>2832</v>
      </c>
      <c r="P351" s="14" t="s">
        <v>2335</v>
      </c>
      <c r="Q351" s="14" t="s">
        <v>2440</v>
      </c>
      <c r="R351" s="14" t="s">
        <v>2620</v>
      </c>
      <c r="S351" s="14" t="s">
        <v>3517</v>
      </c>
      <c r="T351" s="14" t="s">
        <v>3439</v>
      </c>
      <c r="U351" s="14" t="s">
        <v>3118</v>
      </c>
      <c r="V351" s="14" t="s">
        <v>3083</v>
      </c>
      <c r="W351" s="14" t="s">
        <v>3548</v>
      </c>
      <c r="X351" s="14" t="s">
        <v>3963</v>
      </c>
      <c r="Y351" s="14" t="s">
        <v>4520</v>
      </c>
      <c r="Z351" s="14" t="s">
        <v>4521</v>
      </c>
      <c r="AA351" s="14" t="s">
        <v>2948</v>
      </c>
      <c r="AB351" s="14" t="s">
        <v>2806</v>
      </c>
      <c r="AX351" s="14">
        <v>2</v>
      </c>
      <c r="AY351" s="14">
        <v>0</v>
      </c>
      <c r="AZ351" s="14">
        <v>1</v>
      </c>
      <c r="BA351" s="14">
        <v>7</v>
      </c>
      <c r="BC351" s="14">
        <v>75</v>
      </c>
      <c r="BD351" s="14">
        <v>0</v>
      </c>
      <c r="BE351" s="14">
        <v>1</v>
      </c>
      <c r="BF351" s="14">
        <v>1</v>
      </c>
      <c r="BG351" s="14">
        <v>2</v>
      </c>
      <c r="BH351" s="14">
        <v>162.6</v>
      </c>
      <c r="BI351" s="14">
        <v>23.24</v>
      </c>
      <c r="BJ351" s="14">
        <v>5</v>
      </c>
      <c r="BK351" s="14">
        <v>7</v>
      </c>
      <c r="BL351" s="14">
        <v>2</v>
      </c>
      <c r="BM351" s="14">
        <v>3</v>
      </c>
      <c r="BN351" s="14">
        <v>0</v>
      </c>
      <c r="BO351" s="14">
        <f t="shared" si="185"/>
        <v>0</v>
      </c>
      <c r="BP351" s="14">
        <f t="shared" si="186"/>
        <v>0</v>
      </c>
      <c r="BQ351" s="14">
        <v>1</v>
      </c>
      <c r="BR351" s="14">
        <v>1</v>
      </c>
      <c r="BS351" s="14">
        <v>0</v>
      </c>
      <c r="BT351" s="14">
        <v>1</v>
      </c>
      <c r="BU351" s="14">
        <v>1</v>
      </c>
      <c r="BV351" s="14">
        <f t="shared" si="174"/>
        <v>4</v>
      </c>
      <c r="BW351" s="14">
        <v>4</v>
      </c>
      <c r="BX351" s="14">
        <v>0</v>
      </c>
      <c r="BY351" s="14">
        <v>0</v>
      </c>
      <c r="BZ351" s="14">
        <v>0</v>
      </c>
      <c r="CA351" s="14">
        <v>0</v>
      </c>
      <c r="CB351" s="14">
        <v>0</v>
      </c>
      <c r="CC351" s="14">
        <v>0</v>
      </c>
      <c r="CD351" s="14">
        <v>0</v>
      </c>
      <c r="CE351" s="14">
        <v>0</v>
      </c>
      <c r="CF351" s="14">
        <f t="shared" si="175"/>
        <v>0</v>
      </c>
      <c r="CG351" s="14">
        <v>5</v>
      </c>
      <c r="CH351" s="14">
        <v>5</v>
      </c>
      <c r="CI351" s="14">
        <v>5</v>
      </c>
      <c r="CJ351" s="14">
        <v>5</v>
      </c>
      <c r="CK351" s="14">
        <f t="shared" si="176"/>
        <v>20</v>
      </c>
      <c r="CL351" s="14">
        <v>0</v>
      </c>
      <c r="CM351" s="14">
        <v>1</v>
      </c>
      <c r="CN351" s="14">
        <v>2</v>
      </c>
      <c r="CO351" s="14">
        <v>3</v>
      </c>
      <c r="CP351" s="14">
        <v>1</v>
      </c>
      <c r="CQ351" s="14">
        <v>1</v>
      </c>
      <c r="CR351" s="14">
        <v>1</v>
      </c>
      <c r="CS351" s="14">
        <v>3</v>
      </c>
      <c r="CT351" s="14">
        <v>50</v>
      </c>
      <c r="CU351" s="14">
        <v>1</v>
      </c>
      <c r="CV351" s="14">
        <v>1</v>
      </c>
      <c r="CW351" s="14">
        <v>1</v>
      </c>
      <c r="CX351" s="14">
        <v>1</v>
      </c>
      <c r="CY351" s="14">
        <v>1</v>
      </c>
      <c r="CZ351" s="14">
        <v>1</v>
      </c>
      <c r="DA351" s="14">
        <f t="shared" si="177"/>
        <v>6</v>
      </c>
      <c r="DB351" s="14">
        <v>1</v>
      </c>
      <c r="DC351" s="14">
        <v>1</v>
      </c>
      <c r="DD351" s="14">
        <v>1</v>
      </c>
      <c r="DE351" s="14">
        <v>1</v>
      </c>
      <c r="DF351" s="14">
        <v>1</v>
      </c>
      <c r="DG351" s="14">
        <v>1</v>
      </c>
      <c r="DH351" s="14">
        <f t="shared" si="178"/>
        <v>6</v>
      </c>
      <c r="DI351" s="14">
        <f t="shared" si="179"/>
        <v>0</v>
      </c>
      <c r="DJ351" s="14">
        <v>1</v>
      </c>
      <c r="DK351" s="14">
        <v>0</v>
      </c>
      <c r="DL351" s="14">
        <v>0</v>
      </c>
      <c r="DM351" s="14">
        <v>1</v>
      </c>
      <c r="DN351" s="14">
        <v>0</v>
      </c>
      <c r="DO351" s="14">
        <v>0</v>
      </c>
      <c r="DP351" s="14">
        <v>1</v>
      </c>
      <c r="DQ351" s="14">
        <v>1</v>
      </c>
      <c r="DR351" s="14">
        <f t="shared" si="180"/>
        <v>4</v>
      </c>
      <c r="DS351" s="14">
        <v>1</v>
      </c>
      <c r="DT351" s="14">
        <v>0</v>
      </c>
      <c r="DU351" s="14">
        <v>0</v>
      </c>
      <c r="DV351" s="14">
        <v>1</v>
      </c>
      <c r="DW351" s="14">
        <v>0</v>
      </c>
      <c r="DX351" s="14">
        <v>0</v>
      </c>
      <c r="DY351" s="14">
        <v>1</v>
      </c>
      <c r="DZ351" s="14">
        <v>1</v>
      </c>
      <c r="EA351" s="14">
        <f t="shared" si="181"/>
        <v>4</v>
      </c>
      <c r="EB351" s="14">
        <f t="shared" si="182"/>
        <v>0</v>
      </c>
      <c r="EC351" s="14">
        <v>0</v>
      </c>
      <c r="ED351" s="14">
        <v>1</v>
      </c>
      <c r="EE351" s="14">
        <f t="shared" si="183"/>
        <v>1</v>
      </c>
      <c r="EF351" s="14">
        <v>4</v>
      </c>
      <c r="EG351" s="14">
        <v>5</v>
      </c>
      <c r="EH351" s="14">
        <v>5</v>
      </c>
      <c r="EI351" s="14">
        <v>5</v>
      </c>
      <c r="EJ351" s="14">
        <f t="shared" si="184"/>
        <v>19</v>
      </c>
    </row>
    <row r="352" spans="1:250" s="14" customFormat="1">
      <c r="A352" s="14">
        <v>343</v>
      </c>
      <c r="B352" s="61">
        <v>1</v>
      </c>
      <c r="C352" s="60">
        <v>2</v>
      </c>
      <c r="D352" s="14">
        <v>3</v>
      </c>
      <c r="E352" s="14">
        <v>1</v>
      </c>
      <c r="F352" s="14" t="s">
        <v>2063</v>
      </c>
      <c r="G352" s="14" t="s">
        <v>1928</v>
      </c>
      <c r="H352" s="14" t="s">
        <v>2100</v>
      </c>
      <c r="I352" s="14" t="s">
        <v>2869</v>
      </c>
      <c r="K352" s="1" t="s">
        <v>4837</v>
      </c>
      <c r="L352" s="14">
        <v>4</v>
      </c>
      <c r="M352" s="14">
        <v>9</v>
      </c>
      <c r="N352" s="14">
        <v>10</v>
      </c>
      <c r="O352" s="14" t="s">
        <v>4838</v>
      </c>
      <c r="P352" s="14" t="s">
        <v>4839</v>
      </c>
      <c r="Q352" s="14" t="s">
        <v>4840</v>
      </c>
      <c r="R352" s="14" t="s">
        <v>4841</v>
      </c>
      <c r="S352" s="14" t="s">
        <v>4842</v>
      </c>
      <c r="T352" s="14" t="s">
        <v>2793</v>
      </c>
      <c r="U352" s="14" t="s">
        <v>4843</v>
      </c>
      <c r="V352" s="14" t="s">
        <v>4399</v>
      </c>
      <c r="W352" s="14" t="s">
        <v>4844</v>
      </c>
      <c r="X352" s="14" t="s">
        <v>2806</v>
      </c>
      <c r="AX352" s="14">
        <v>1</v>
      </c>
      <c r="AY352" s="14">
        <v>0</v>
      </c>
      <c r="AZ352" s="14">
        <v>2</v>
      </c>
      <c r="BA352" s="14">
        <v>7</v>
      </c>
      <c r="BC352" s="14">
        <v>97</v>
      </c>
      <c r="BD352" s="14">
        <v>1</v>
      </c>
      <c r="BE352" s="14">
        <v>3</v>
      </c>
      <c r="BF352" s="14">
        <v>2</v>
      </c>
      <c r="BG352" s="14">
        <v>2</v>
      </c>
      <c r="BH352" s="14">
        <v>177.8</v>
      </c>
      <c r="BI352" s="14">
        <v>23.82</v>
      </c>
      <c r="BJ352" s="14">
        <v>6</v>
      </c>
      <c r="BK352" s="14">
        <v>6</v>
      </c>
      <c r="BL352" s="14">
        <v>3</v>
      </c>
      <c r="BM352" s="14">
        <v>3</v>
      </c>
      <c r="BN352" s="14">
        <v>1</v>
      </c>
      <c r="BO352" s="14">
        <f t="shared" si="185"/>
        <v>1</v>
      </c>
      <c r="BP352" s="14">
        <f t="shared" si="186"/>
        <v>1</v>
      </c>
      <c r="BQ352" s="14">
        <v>1</v>
      </c>
      <c r="BR352" s="14">
        <v>1</v>
      </c>
      <c r="BS352" s="14">
        <v>1</v>
      </c>
      <c r="BT352" s="14">
        <v>1</v>
      </c>
      <c r="BU352" s="14">
        <v>0</v>
      </c>
      <c r="BV352" s="14">
        <f t="shared" si="174"/>
        <v>6</v>
      </c>
      <c r="BW352" s="14">
        <v>5</v>
      </c>
      <c r="BX352" s="14">
        <v>0</v>
      </c>
      <c r="BY352" s="14">
        <v>1</v>
      </c>
      <c r="BZ352" s="14">
        <v>1</v>
      </c>
      <c r="CA352" s="14">
        <v>0</v>
      </c>
      <c r="CB352" s="14">
        <v>0</v>
      </c>
      <c r="CC352" s="14">
        <v>0</v>
      </c>
      <c r="CD352" s="14">
        <v>1</v>
      </c>
      <c r="CE352" s="14">
        <v>0</v>
      </c>
      <c r="CF352" s="14">
        <f t="shared" si="175"/>
        <v>3</v>
      </c>
      <c r="CG352" s="14">
        <v>5</v>
      </c>
      <c r="CH352" s="14">
        <v>4</v>
      </c>
      <c r="CI352" s="14">
        <v>5</v>
      </c>
      <c r="CJ352" s="14">
        <v>5</v>
      </c>
      <c r="CK352" s="14">
        <f t="shared" si="176"/>
        <v>19</v>
      </c>
      <c r="CL352" s="14">
        <v>0</v>
      </c>
      <c r="CM352" s="14">
        <v>4</v>
      </c>
      <c r="CN352" s="14">
        <v>2</v>
      </c>
      <c r="CO352" s="14">
        <v>1</v>
      </c>
      <c r="CP352" s="14">
        <v>1</v>
      </c>
      <c r="CQ352" s="14">
        <v>1</v>
      </c>
      <c r="CR352" s="14">
        <v>1</v>
      </c>
      <c r="CS352" s="14">
        <v>1</v>
      </c>
      <c r="CT352" s="14">
        <v>40</v>
      </c>
      <c r="CU352" s="14">
        <v>1</v>
      </c>
      <c r="CV352" s="14">
        <v>1</v>
      </c>
      <c r="CW352" s="14">
        <v>1</v>
      </c>
      <c r="CX352" s="14">
        <v>1</v>
      </c>
      <c r="CY352" s="14">
        <v>1</v>
      </c>
      <c r="CZ352" s="14">
        <v>1</v>
      </c>
      <c r="DA352" s="14">
        <f t="shared" si="177"/>
        <v>6</v>
      </c>
      <c r="DB352" s="14">
        <v>0</v>
      </c>
      <c r="DC352" s="14">
        <v>0</v>
      </c>
      <c r="DD352" s="14">
        <v>0</v>
      </c>
      <c r="DE352" s="14">
        <v>0</v>
      </c>
      <c r="DF352" s="14">
        <v>0</v>
      </c>
      <c r="DG352" s="14">
        <v>0</v>
      </c>
      <c r="DH352" s="14">
        <f t="shared" si="178"/>
        <v>0</v>
      </c>
      <c r="DI352" s="14">
        <f t="shared" si="179"/>
        <v>-6</v>
      </c>
      <c r="DJ352" s="14">
        <v>1</v>
      </c>
      <c r="DK352" s="14">
        <v>1</v>
      </c>
      <c r="DL352" s="14">
        <v>1</v>
      </c>
      <c r="DM352" s="14">
        <v>1</v>
      </c>
      <c r="DN352" s="14">
        <v>1</v>
      </c>
      <c r="DO352" s="14">
        <v>1</v>
      </c>
      <c r="DP352" s="14">
        <v>1</v>
      </c>
      <c r="DQ352" s="14">
        <v>1</v>
      </c>
      <c r="DR352" s="14">
        <f t="shared" si="180"/>
        <v>8</v>
      </c>
      <c r="DS352" s="14">
        <v>1</v>
      </c>
      <c r="DT352" s="14">
        <v>0</v>
      </c>
      <c r="DU352" s="14">
        <v>0</v>
      </c>
      <c r="DV352" s="14">
        <v>0</v>
      </c>
      <c r="DW352" s="14">
        <v>0</v>
      </c>
      <c r="DX352" s="14">
        <v>0</v>
      </c>
      <c r="DY352" s="14">
        <v>0</v>
      </c>
      <c r="DZ352" s="14">
        <v>0</v>
      </c>
      <c r="EA352" s="14">
        <f t="shared" si="181"/>
        <v>1</v>
      </c>
      <c r="EB352" s="14">
        <f t="shared" si="182"/>
        <v>-7</v>
      </c>
      <c r="EE352" s="14">
        <f t="shared" si="183"/>
        <v>0</v>
      </c>
      <c r="EF352" s="14">
        <v>1</v>
      </c>
      <c r="EG352" s="14">
        <v>1</v>
      </c>
      <c r="EH352" s="14">
        <v>2</v>
      </c>
      <c r="EI352" s="14">
        <v>2</v>
      </c>
      <c r="EJ352" s="14">
        <f t="shared" si="184"/>
        <v>6</v>
      </c>
    </row>
    <row r="353" spans="1:250" s="14" customFormat="1">
      <c r="A353" s="14">
        <v>344</v>
      </c>
      <c r="B353" s="14">
        <v>2</v>
      </c>
      <c r="C353" s="60">
        <v>1</v>
      </c>
      <c r="D353" s="14">
        <v>1</v>
      </c>
      <c r="E353" s="14">
        <v>2</v>
      </c>
      <c r="K353" s="14" t="s">
        <v>3323</v>
      </c>
      <c r="L353" s="14">
        <v>0</v>
      </c>
      <c r="M353" s="14">
        <v>2</v>
      </c>
      <c r="N353" s="14">
        <v>6</v>
      </c>
      <c r="O353" s="14" t="s">
        <v>3324</v>
      </c>
      <c r="P353" s="14" t="s">
        <v>3325</v>
      </c>
      <c r="Q353" s="14" t="s">
        <v>3311</v>
      </c>
      <c r="R353" s="14" t="s">
        <v>2918</v>
      </c>
      <c r="S353" s="14" t="s">
        <v>3326</v>
      </c>
      <c r="T353" s="14" t="s">
        <v>3327</v>
      </c>
      <c r="AX353" s="14">
        <v>2</v>
      </c>
      <c r="BA353" s="14">
        <v>2</v>
      </c>
      <c r="BC353" s="14">
        <v>55</v>
      </c>
      <c r="BD353" s="14">
        <v>1</v>
      </c>
      <c r="BE353" s="14">
        <v>1</v>
      </c>
      <c r="BF353" s="14">
        <v>1</v>
      </c>
      <c r="BG353" s="14">
        <v>3</v>
      </c>
      <c r="BH353" s="14">
        <v>170.18</v>
      </c>
      <c r="BI353" s="14">
        <v>26.63</v>
      </c>
      <c r="BJ353" s="14">
        <v>0</v>
      </c>
      <c r="BK353" s="14">
        <v>0</v>
      </c>
      <c r="BL353" s="14">
        <v>5</v>
      </c>
      <c r="BM353" s="14">
        <v>1</v>
      </c>
      <c r="BN353" s="14">
        <v>0</v>
      </c>
      <c r="BO353" s="14">
        <f t="shared" si="185"/>
        <v>0</v>
      </c>
      <c r="BP353" s="14">
        <f t="shared" si="186"/>
        <v>1</v>
      </c>
      <c r="BQ353" s="14">
        <v>1</v>
      </c>
      <c r="BR353" s="14">
        <v>0</v>
      </c>
      <c r="BS353" s="14">
        <v>0</v>
      </c>
      <c r="BT353" s="14">
        <v>1</v>
      </c>
      <c r="BU353" s="14">
        <v>0</v>
      </c>
      <c r="BV353" s="14">
        <f t="shared" si="174"/>
        <v>3</v>
      </c>
      <c r="BW353" s="14">
        <v>2</v>
      </c>
      <c r="BX353" s="14">
        <v>0</v>
      </c>
      <c r="BY353" s="14">
        <v>0</v>
      </c>
      <c r="BZ353" s="14">
        <v>0</v>
      </c>
      <c r="CA353" s="14">
        <v>0</v>
      </c>
      <c r="CB353" s="14">
        <v>0</v>
      </c>
      <c r="CC353" s="14">
        <v>0</v>
      </c>
      <c r="CD353" s="14">
        <v>0</v>
      </c>
      <c r="CE353" s="14">
        <v>0</v>
      </c>
      <c r="CF353" s="14">
        <f t="shared" si="175"/>
        <v>0</v>
      </c>
      <c r="CG353" s="14">
        <v>5</v>
      </c>
      <c r="CH353" s="14">
        <v>5</v>
      </c>
      <c r="CI353" s="14">
        <v>5</v>
      </c>
      <c r="CJ353" s="14">
        <v>1</v>
      </c>
      <c r="CK353" s="14">
        <f t="shared" si="176"/>
        <v>16</v>
      </c>
      <c r="CL353" s="14">
        <v>1</v>
      </c>
      <c r="CM353" s="14">
        <v>2</v>
      </c>
      <c r="CN353" s="14">
        <v>2</v>
      </c>
      <c r="CO353" s="14">
        <v>1</v>
      </c>
      <c r="CP353" s="14">
        <v>1</v>
      </c>
      <c r="CQ353" s="14">
        <v>1</v>
      </c>
      <c r="CR353" s="14">
        <v>3</v>
      </c>
      <c r="CS353" s="14">
        <v>1</v>
      </c>
      <c r="CT353" s="14">
        <v>45</v>
      </c>
      <c r="CU353" s="14">
        <v>1</v>
      </c>
      <c r="CV353" s="14">
        <v>1</v>
      </c>
      <c r="CW353" s="14">
        <v>1</v>
      </c>
      <c r="CX353" s="14">
        <v>1</v>
      </c>
      <c r="CY353" s="14">
        <v>0</v>
      </c>
      <c r="CZ353" s="14">
        <v>1</v>
      </c>
      <c r="DA353" s="14">
        <f t="shared" si="177"/>
        <v>5</v>
      </c>
      <c r="DB353" s="14">
        <v>1</v>
      </c>
      <c r="DC353" s="14">
        <v>1</v>
      </c>
      <c r="DD353" s="14">
        <v>1</v>
      </c>
      <c r="DE353" s="14">
        <v>1</v>
      </c>
      <c r="DF353" s="14">
        <v>1</v>
      </c>
      <c r="DG353" s="14">
        <v>1</v>
      </c>
      <c r="DH353" s="14">
        <f t="shared" si="178"/>
        <v>6</v>
      </c>
      <c r="DI353" s="14">
        <f t="shared" si="179"/>
        <v>1</v>
      </c>
      <c r="DJ353" s="14">
        <v>1</v>
      </c>
      <c r="DK353" s="14">
        <v>1</v>
      </c>
      <c r="DL353" s="14">
        <v>1</v>
      </c>
      <c r="DM353" s="14">
        <v>1</v>
      </c>
      <c r="DN353" s="14">
        <v>1</v>
      </c>
      <c r="DO353" s="14">
        <v>1</v>
      </c>
      <c r="DP353" s="14">
        <v>1</v>
      </c>
      <c r="DQ353" s="14">
        <v>1</v>
      </c>
      <c r="DR353" s="14">
        <f t="shared" si="180"/>
        <v>8</v>
      </c>
      <c r="DS353" s="14">
        <v>1</v>
      </c>
      <c r="DT353" s="14">
        <v>1</v>
      </c>
      <c r="DU353" s="14">
        <v>1</v>
      </c>
      <c r="DV353" s="14">
        <v>1</v>
      </c>
      <c r="DW353" s="14">
        <v>1</v>
      </c>
      <c r="DX353" s="14">
        <v>1</v>
      </c>
      <c r="DY353" s="14">
        <v>1</v>
      </c>
      <c r="DZ353" s="14">
        <v>1</v>
      </c>
      <c r="EA353" s="14">
        <f t="shared" si="181"/>
        <v>8</v>
      </c>
      <c r="EB353" s="14">
        <f t="shared" si="182"/>
        <v>0</v>
      </c>
      <c r="EC353" s="14">
        <v>2</v>
      </c>
      <c r="ED353" s="14">
        <v>2</v>
      </c>
      <c r="EE353" s="14">
        <f t="shared" si="183"/>
        <v>4</v>
      </c>
      <c r="EF353" s="14">
        <v>5</v>
      </c>
      <c r="EG353" s="14">
        <v>5</v>
      </c>
      <c r="EH353" s="14">
        <v>5</v>
      </c>
      <c r="EI353" s="14">
        <v>5</v>
      </c>
      <c r="EJ353" s="14">
        <v>20</v>
      </c>
    </row>
    <row r="354" spans="1:250" s="14" customFormat="1">
      <c r="A354" s="14">
        <v>345</v>
      </c>
      <c r="B354" s="14">
        <v>1</v>
      </c>
      <c r="C354" s="60">
        <v>1</v>
      </c>
      <c r="D354" s="14">
        <v>1</v>
      </c>
      <c r="E354" s="14">
        <v>1</v>
      </c>
      <c r="F354" s="14" t="s">
        <v>2100</v>
      </c>
      <c r="G354" s="14" t="s">
        <v>1977</v>
      </c>
      <c r="H354" s="14" t="s">
        <v>2322</v>
      </c>
      <c r="I354" s="14" t="s">
        <v>2535</v>
      </c>
      <c r="J354" s="14" t="s">
        <v>1928</v>
      </c>
      <c r="K354" s="1" t="s">
        <v>3544</v>
      </c>
      <c r="L354" s="14">
        <v>5</v>
      </c>
      <c r="M354" s="14">
        <v>17</v>
      </c>
      <c r="N354" s="14">
        <v>12</v>
      </c>
      <c r="O354" s="14" t="s">
        <v>3545</v>
      </c>
      <c r="P354" s="14" t="s">
        <v>2335</v>
      </c>
      <c r="Q354" s="14" t="s">
        <v>2326</v>
      </c>
      <c r="R354" s="14" t="s">
        <v>3368</v>
      </c>
      <c r="S354" s="14" t="s">
        <v>2889</v>
      </c>
      <c r="T354" s="14" t="s">
        <v>3546</v>
      </c>
      <c r="U354" s="14" t="s">
        <v>2373</v>
      </c>
      <c r="V354" s="14" t="s">
        <v>3547</v>
      </c>
      <c r="W354" s="14" t="s">
        <v>3548</v>
      </c>
      <c r="X354" s="14" t="s">
        <v>2652</v>
      </c>
      <c r="Y354" s="14" t="s">
        <v>3549</v>
      </c>
      <c r="Z354" s="14" t="s">
        <v>2614</v>
      </c>
      <c r="AX354" s="14">
        <v>2</v>
      </c>
      <c r="AY354" s="14">
        <v>1</v>
      </c>
      <c r="AZ354" s="14">
        <v>2</v>
      </c>
      <c r="BA354" s="14">
        <v>4</v>
      </c>
      <c r="BC354" s="14">
        <v>80</v>
      </c>
      <c r="BD354" s="14">
        <v>1</v>
      </c>
      <c r="BE354" s="14">
        <v>3</v>
      </c>
      <c r="BF354" s="14">
        <v>2</v>
      </c>
      <c r="BG354" s="14">
        <v>2</v>
      </c>
      <c r="BH354" s="14">
        <v>162.6</v>
      </c>
      <c r="BI354" s="14">
        <v>24.37</v>
      </c>
      <c r="BJ354" s="14">
        <v>0</v>
      </c>
      <c r="BK354" s="14">
        <v>0</v>
      </c>
      <c r="BL354" s="14">
        <v>4</v>
      </c>
      <c r="BM354" s="14">
        <v>3</v>
      </c>
      <c r="BN354" s="14">
        <v>0</v>
      </c>
      <c r="BO354" s="14">
        <f t="shared" si="185"/>
        <v>0</v>
      </c>
      <c r="BP354" s="14">
        <f t="shared" si="186"/>
        <v>1</v>
      </c>
      <c r="BQ354" s="14">
        <v>0</v>
      </c>
      <c r="BR354" s="14">
        <v>1</v>
      </c>
      <c r="BS354" s="14">
        <v>0</v>
      </c>
      <c r="BT354" s="14">
        <v>1</v>
      </c>
      <c r="BU354" s="14">
        <v>1</v>
      </c>
      <c r="BV354" s="14">
        <f t="shared" si="174"/>
        <v>4</v>
      </c>
      <c r="BW354" s="14">
        <v>4</v>
      </c>
      <c r="BX354" s="14">
        <v>1</v>
      </c>
      <c r="BY354" s="14">
        <v>1</v>
      </c>
      <c r="BZ354" s="14">
        <v>1</v>
      </c>
      <c r="CA354" s="14">
        <v>1</v>
      </c>
      <c r="CB354" s="14">
        <v>1</v>
      </c>
      <c r="CC354" s="14">
        <v>0</v>
      </c>
      <c r="CD354" s="14">
        <v>1</v>
      </c>
      <c r="CE354" s="14">
        <v>1</v>
      </c>
      <c r="CF354" s="14">
        <f t="shared" si="175"/>
        <v>7</v>
      </c>
      <c r="CG354" s="14">
        <v>1</v>
      </c>
      <c r="CH354" s="14">
        <v>5</v>
      </c>
      <c r="CI354" s="14">
        <v>5</v>
      </c>
      <c r="CJ354" s="14">
        <v>5</v>
      </c>
      <c r="CK354" s="14">
        <f t="shared" si="176"/>
        <v>16</v>
      </c>
      <c r="CL354" s="14">
        <v>1</v>
      </c>
      <c r="CM354" s="14">
        <v>2</v>
      </c>
      <c r="CN354" s="14">
        <v>2</v>
      </c>
      <c r="CO354" s="14">
        <v>1</v>
      </c>
      <c r="CP354" s="14">
        <v>2</v>
      </c>
      <c r="CQ354" s="14">
        <v>5</v>
      </c>
      <c r="CR354" s="14">
        <v>2</v>
      </c>
      <c r="CS354" s="14">
        <v>1</v>
      </c>
      <c r="CT354" s="14">
        <v>80</v>
      </c>
      <c r="CU354" s="14">
        <v>1</v>
      </c>
      <c r="CV354" s="14">
        <v>1</v>
      </c>
      <c r="CW354" s="14">
        <v>1</v>
      </c>
      <c r="CX354" s="14">
        <v>1</v>
      </c>
      <c r="CY354" s="14">
        <v>1</v>
      </c>
      <c r="CZ354" s="14">
        <v>1</v>
      </c>
      <c r="DA354" s="14">
        <f t="shared" si="177"/>
        <v>6</v>
      </c>
      <c r="DB354" s="14">
        <v>1</v>
      </c>
      <c r="DC354" s="14">
        <v>1</v>
      </c>
      <c r="DD354" s="14">
        <v>1</v>
      </c>
      <c r="DE354" s="14">
        <v>1</v>
      </c>
      <c r="DF354" s="14">
        <v>1</v>
      </c>
      <c r="DG354" s="14">
        <v>1</v>
      </c>
      <c r="DH354" s="14">
        <f t="shared" si="178"/>
        <v>6</v>
      </c>
      <c r="DI354" s="14">
        <f t="shared" si="179"/>
        <v>0</v>
      </c>
      <c r="DJ354" s="14">
        <v>1</v>
      </c>
      <c r="DK354" s="14">
        <v>1</v>
      </c>
      <c r="DL354" s="14">
        <v>0</v>
      </c>
      <c r="DM354" s="14">
        <v>0</v>
      </c>
      <c r="DN354" s="14">
        <v>0</v>
      </c>
      <c r="DO354" s="14">
        <v>1</v>
      </c>
      <c r="DP354" s="14">
        <v>0</v>
      </c>
      <c r="DQ354" s="14">
        <v>0</v>
      </c>
      <c r="DR354" s="14">
        <f t="shared" si="180"/>
        <v>3</v>
      </c>
      <c r="DS354" s="14">
        <v>1</v>
      </c>
      <c r="DT354" s="14">
        <v>1</v>
      </c>
      <c r="DU354" s="14">
        <v>0</v>
      </c>
      <c r="DV354" s="14">
        <v>0</v>
      </c>
      <c r="DW354" s="14">
        <v>0</v>
      </c>
      <c r="DX354" s="14">
        <v>1</v>
      </c>
      <c r="DY354" s="14">
        <v>0</v>
      </c>
      <c r="DZ354" s="14">
        <v>0</v>
      </c>
      <c r="EA354" s="14">
        <f t="shared" si="181"/>
        <v>3</v>
      </c>
      <c r="EB354" s="14">
        <f t="shared" si="182"/>
        <v>0</v>
      </c>
      <c r="EC354" s="14">
        <v>0</v>
      </c>
      <c r="ED354" s="14">
        <v>0</v>
      </c>
      <c r="EE354" s="14">
        <f t="shared" si="183"/>
        <v>0</v>
      </c>
      <c r="EF354" s="14">
        <v>3</v>
      </c>
      <c r="EG354" s="14">
        <v>5</v>
      </c>
      <c r="EH354" s="14">
        <v>5</v>
      </c>
      <c r="EI354" s="14">
        <v>3</v>
      </c>
      <c r="EJ354" s="14">
        <f>SUM(EF354:EI354)</f>
        <v>16</v>
      </c>
    </row>
    <row r="355" spans="1:250" s="14" customFormat="1">
      <c r="A355" s="14">
        <v>346</v>
      </c>
      <c r="B355" s="61">
        <v>1</v>
      </c>
      <c r="C355" s="60">
        <v>1</v>
      </c>
      <c r="D355" s="14">
        <v>1</v>
      </c>
      <c r="E355" s="14">
        <v>2</v>
      </c>
      <c r="F355" s="14" t="s">
        <v>2404</v>
      </c>
      <c r="G355" s="14" t="s">
        <v>1977</v>
      </c>
      <c r="H355" s="14" t="s">
        <v>4683</v>
      </c>
      <c r="K355" s="1" t="s">
        <v>4845</v>
      </c>
      <c r="L355" s="14">
        <v>3</v>
      </c>
      <c r="M355" s="14">
        <v>5</v>
      </c>
      <c r="N355" s="14">
        <v>6</v>
      </c>
      <c r="O355" s="14" t="s">
        <v>2335</v>
      </c>
      <c r="P355" s="14" t="s">
        <v>4846</v>
      </c>
      <c r="Q355" s="14" t="s">
        <v>2481</v>
      </c>
      <c r="R355" s="14" t="s">
        <v>4847</v>
      </c>
      <c r="S355" s="14" t="s">
        <v>3085</v>
      </c>
      <c r="T355" s="14" t="s">
        <v>4535</v>
      </c>
      <c r="AX355" s="14">
        <v>2</v>
      </c>
      <c r="AY355" s="14">
        <v>0</v>
      </c>
      <c r="AZ355" s="14">
        <v>1</v>
      </c>
      <c r="BA355" s="14">
        <v>6</v>
      </c>
      <c r="BC355" s="14">
        <v>78</v>
      </c>
      <c r="BD355" s="14">
        <v>0</v>
      </c>
      <c r="BE355" s="14">
        <v>1</v>
      </c>
      <c r="BF355" s="14">
        <v>1</v>
      </c>
      <c r="BG355" s="14">
        <v>2</v>
      </c>
      <c r="BI355" s="14">
        <v>21</v>
      </c>
      <c r="BJ355" s="14">
        <v>0</v>
      </c>
      <c r="BK355" s="14">
        <v>0</v>
      </c>
      <c r="BL355" s="14">
        <v>5</v>
      </c>
      <c r="BM355" s="14">
        <v>3</v>
      </c>
      <c r="BN355" s="14">
        <v>1</v>
      </c>
      <c r="BO355" s="14">
        <f t="shared" si="185"/>
        <v>0</v>
      </c>
      <c r="BP355" s="14">
        <f t="shared" si="186"/>
        <v>0</v>
      </c>
      <c r="BQ355" s="14">
        <v>1</v>
      </c>
      <c r="BR355" s="14">
        <v>1</v>
      </c>
      <c r="BS355" s="14">
        <v>0</v>
      </c>
      <c r="BT355" s="14">
        <v>1</v>
      </c>
      <c r="BU355" s="14">
        <v>0</v>
      </c>
      <c r="BV355" s="14">
        <f t="shared" si="174"/>
        <v>3</v>
      </c>
      <c r="BW355" s="14">
        <v>4</v>
      </c>
      <c r="BX355" s="14">
        <v>1</v>
      </c>
      <c r="BY355" s="14">
        <v>1</v>
      </c>
      <c r="BZ355" s="14">
        <v>1</v>
      </c>
      <c r="CA355" s="14">
        <v>1</v>
      </c>
      <c r="CB355" s="14">
        <v>1</v>
      </c>
      <c r="CC355" s="14">
        <v>1</v>
      </c>
      <c r="CD355" s="14">
        <v>1</v>
      </c>
      <c r="CE355" s="14">
        <v>1</v>
      </c>
      <c r="CF355" s="14">
        <f t="shared" si="175"/>
        <v>8</v>
      </c>
      <c r="CG355" s="14">
        <v>1</v>
      </c>
      <c r="CH355" s="14">
        <v>1</v>
      </c>
      <c r="CI355" s="14">
        <v>1</v>
      </c>
      <c r="CJ355" s="14">
        <v>1</v>
      </c>
      <c r="CK355" s="14">
        <f t="shared" si="176"/>
        <v>4</v>
      </c>
      <c r="CL355" s="14">
        <v>0</v>
      </c>
      <c r="CM355" s="14">
        <v>1</v>
      </c>
      <c r="CN355" s="14">
        <v>2</v>
      </c>
      <c r="CO355" s="14">
        <v>3</v>
      </c>
      <c r="CP355" s="14">
        <v>5</v>
      </c>
      <c r="CQ355" s="14">
        <v>5</v>
      </c>
      <c r="CR355" s="14">
        <v>3</v>
      </c>
      <c r="CS355" s="14">
        <v>3</v>
      </c>
      <c r="CT355" s="14">
        <v>40</v>
      </c>
      <c r="CU355" s="14">
        <v>0</v>
      </c>
      <c r="CV355" s="14">
        <v>0</v>
      </c>
      <c r="CW355" s="14">
        <v>0</v>
      </c>
      <c r="CX355" s="14">
        <v>0</v>
      </c>
      <c r="CY355" s="14">
        <v>0</v>
      </c>
      <c r="CZ355" s="14">
        <v>0</v>
      </c>
      <c r="DA355" s="14">
        <f t="shared" si="177"/>
        <v>0</v>
      </c>
      <c r="DB355" s="14">
        <v>0</v>
      </c>
      <c r="DC355" s="14">
        <v>0</v>
      </c>
      <c r="DD355" s="14">
        <v>0</v>
      </c>
      <c r="DE355" s="14">
        <v>0</v>
      </c>
      <c r="DF355" s="14">
        <v>0</v>
      </c>
      <c r="DG355" s="14">
        <v>0</v>
      </c>
      <c r="DH355" s="14">
        <f t="shared" si="178"/>
        <v>0</v>
      </c>
      <c r="DI355" s="14">
        <f t="shared" si="179"/>
        <v>0</v>
      </c>
      <c r="DJ355" s="14">
        <v>0</v>
      </c>
      <c r="DK355" s="14">
        <v>0</v>
      </c>
      <c r="DL355" s="14">
        <v>0</v>
      </c>
      <c r="DM355" s="14">
        <v>0</v>
      </c>
      <c r="DN355" s="14">
        <v>0</v>
      </c>
      <c r="DO355" s="14">
        <v>0</v>
      </c>
      <c r="DP355" s="14">
        <v>0</v>
      </c>
      <c r="DQ355" s="14">
        <v>0</v>
      </c>
      <c r="DR355" s="14">
        <f t="shared" si="180"/>
        <v>0</v>
      </c>
      <c r="DS355" s="14">
        <v>0</v>
      </c>
      <c r="DT355" s="14">
        <v>0</v>
      </c>
      <c r="DU355" s="14">
        <v>0</v>
      </c>
      <c r="DV355" s="14">
        <v>0</v>
      </c>
      <c r="DW355" s="14">
        <v>0</v>
      </c>
      <c r="DX355" s="14">
        <v>0</v>
      </c>
      <c r="DY355" s="14">
        <v>0</v>
      </c>
      <c r="DZ355" s="14">
        <v>0</v>
      </c>
      <c r="EA355" s="14">
        <f t="shared" si="181"/>
        <v>0</v>
      </c>
      <c r="EB355" s="14">
        <f t="shared" si="182"/>
        <v>0</v>
      </c>
      <c r="EC355" s="14">
        <v>1</v>
      </c>
      <c r="ED355" s="14">
        <v>1</v>
      </c>
      <c r="EE355" s="14">
        <f t="shared" si="183"/>
        <v>2</v>
      </c>
      <c r="EF355" s="14">
        <v>5</v>
      </c>
      <c r="EG355" s="14">
        <v>5</v>
      </c>
      <c r="EH355" s="14">
        <v>5</v>
      </c>
      <c r="EI355" s="14">
        <v>5</v>
      </c>
      <c r="EJ355" s="14">
        <f>SUM(EF355:EI355)</f>
        <v>20</v>
      </c>
    </row>
    <row r="356" spans="1:250" s="14" customFormat="1">
      <c r="A356" s="14">
        <v>347</v>
      </c>
      <c r="B356" s="14">
        <v>2</v>
      </c>
      <c r="C356" s="60">
        <v>1</v>
      </c>
      <c r="D356" s="14">
        <v>1</v>
      </c>
      <c r="E356" s="14">
        <v>1</v>
      </c>
      <c r="F356" s="14" t="s">
        <v>1928</v>
      </c>
      <c r="G356" s="14" t="s">
        <v>2454</v>
      </c>
      <c r="H356" s="14" t="s">
        <v>1977</v>
      </c>
      <c r="K356" s="1" t="s">
        <v>3529</v>
      </c>
      <c r="L356" s="14">
        <v>3</v>
      </c>
      <c r="M356" s="14">
        <v>8</v>
      </c>
      <c r="N356" s="14">
        <v>9</v>
      </c>
      <c r="O356" s="14" t="s">
        <v>2802</v>
      </c>
      <c r="P356" s="14" t="s">
        <v>3530</v>
      </c>
      <c r="Q356" s="14" t="s">
        <v>2927</v>
      </c>
      <c r="R356" s="14" t="s">
        <v>3531</v>
      </c>
      <c r="S356" s="14" t="s">
        <v>3532</v>
      </c>
      <c r="T356" s="14" t="s">
        <v>3232</v>
      </c>
      <c r="U356" s="14" t="s">
        <v>3533</v>
      </c>
      <c r="V356" s="14" t="s">
        <v>3534</v>
      </c>
      <c r="W356" s="14" t="s">
        <v>3535</v>
      </c>
      <c r="AX356" s="14">
        <v>2</v>
      </c>
      <c r="AY356" s="14">
        <v>1</v>
      </c>
      <c r="AZ356" s="14">
        <v>2</v>
      </c>
      <c r="BA356" s="14">
        <v>4</v>
      </c>
      <c r="BC356" s="14">
        <v>76</v>
      </c>
      <c r="BD356" s="14">
        <v>0</v>
      </c>
      <c r="BE356" s="14">
        <v>2</v>
      </c>
      <c r="BF356" s="14">
        <v>1</v>
      </c>
      <c r="BG356" s="14">
        <v>2</v>
      </c>
      <c r="BH356" s="14">
        <v>152.4</v>
      </c>
      <c r="BI356" s="14">
        <v>38.47</v>
      </c>
      <c r="BJ356" s="14">
        <v>2</v>
      </c>
      <c r="BK356" s="14">
        <v>2</v>
      </c>
      <c r="BL356" s="14">
        <v>3</v>
      </c>
      <c r="BM356" s="14">
        <v>3</v>
      </c>
      <c r="BN356" s="14">
        <v>1</v>
      </c>
      <c r="BO356" s="14">
        <f t="shared" si="185"/>
        <v>0</v>
      </c>
      <c r="BP356" s="14">
        <f t="shared" si="186"/>
        <v>0</v>
      </c>
      <c r="BQ356" s="14">
        <v>1</v>
      </c>
      <c r="BR356" s="14">
        <v>1</v>
      </c>
      <c r="BS356" s="14">
        <v>1</v>
      </c>
      <c r="BT356" s="14">
        <v>1</v>
      </c>
      <c r="BU356" s="14">
        <v>0</v>
      </c>
      <c r="BV356" s="14">
        <f t="shared" si="174"/>
        <v>4</v>
      </c>
      <c r="BW356" s="14">
        <v>3</v>
      </c>
      <c r="BX356" s="14">
        <v>0</v>
      </c>
      <c r="BY356" s="14">
        <v>0</v>
      </c>
      <c r="BZ356" s="14">
        <v>0</v>
      </c>
      <c r="CA356" s="14">
        <v>0</v>
      </c>
      <c r="CB356" s="14">
        <v>0</v>
      </c>
      <c r="CC356" s="14">
        <v>0</v>
      </c>
      <c r="CD356" s="14">
        <v>0</v>
      </c>
      <c r="CE356" s="14">
        <v>0</v>
      </c>
      <c r="CF356" s="14">
        <f t="shared" si="175"/>
        <v>0</v>
      </c>
      <c r="CG356" s="14">
        <v>3</v>
      </c>
      <c r="CH356" s="14">
        <v>3</v>
      </c>
      <c r="CI356" s="14">
        <v>5</v>
      </c>
      <c r="CJ356" s="14">
        <v>5</v>
      </c>
      <c r="CK356" s="14">
        <f t="shared" si="176"/>
        <v>16</v>
      </c>
      <c r="CL356" s="14">
        <v>0</v>
      </c>
      <c r="CM356" s="14">
        <v>1</v>
      </c>
      <c r="CN356" s="14">
        <v>2</v>
      </c>
      <c r="CO356" s="14">
        <v>1</v>
      </c>
      <c r="CP356" s="14">
        <v>2</v>
      </c>
      <c r="CQ356" s="14">
        <v>1</v>
      </c>
      <c r="CR356" s="14">
        <v>4</v>
      </c>
      <c r="CS356" s="14">
        <v>1</v>
      </c>
      <c r="CT356" s="14">
        <v>50</v>
      </c>
      <c r="CU356" s="14">
        <v>1</v>
      </c>
      <c r="CV356" s="14">
        <v>1</v>
      </c>
      <c r="CW356" s="14">
        <v>1</v>
      </c>
      <c r="CX356" s="14">
        <v>1</v>
      </c>
      <c r="CY356" s="14">
        <v>1</v>
      </c>
      <c r="CZ356" s="14">
        <v>1</v>
      </c>
      <c r="DA356" s="14">
        <f t="shared" si="177"/>
        <v>6</v>
      </c>
      <c r="DB356" s="14">
        <v>1</v>
      </c>
      <c r="DC356" s="14">
        <v>1</v>
      </c>
      <c r="DD356" s="14">
        <v>1</v>
      </c>
      <c r="DE356" s="14">
        <v>1</v>
      </c>
      <c r="DF356" s="14">
        <v>1</v>
      </c>
      <c r="DG356" s="14">
        <v>1</v>
      </c>
      <c r="DH356" s="14">
        <f t="shared" si="178"/>
        <v>6</v>
      </c>
      <c r="DI356" s="14">
        <f t="shared" si="179"/>
        <v>0</v>
      </c>
      <c r="DJ356" s="14">
        <v>1</v>
      </c>
      <c r="DK356" s="14">
        <v>1</v>
      </c>
      <c r="DL356" s="14">
        <v>1</v>
      </c>
      <c r="DM356" s="14">
        <v>0</v>
      </c>
      <c r="DN356" s="14">
        <v>0</v>
      </c>
      <c r="DO356" s="14">
        <v>1</v>
      </c>
      <c r="DP356" s="14">
        <v>1</v>
      </c>
      <c r="DQ356" s="14">
        <v>1</v>
      </c>
      <c r="DR356" s="14">
        <f t="shared" si="180"/>
        <v>6</v>
      </c>
      <c r="DS356" s="14">
        <v>1</v>
      </c>
      <c r="DT356" s="14">
        <v>1</v>
      </c>
      <c r="DU356" s="14">
        <v>1</v>
      </c>
      <c r="DV356" s="14">
        <v>0</v>
      </c>
      <c r="DW356" s="14">
        <v>0</v>
      </c>
      <c r="DX356" s="14">
        <v>1</v>
      </c>
      <c r="DY356" s="14">
        <v>1</v>
      </c>
      <c r="DZ356" s="14">
        <v>1</v>
      </c>
      <c r="EA356" s="14">
        <f t="shared" si="181"/>
        <v>6</v>
      </c>
      <c r="EB356" s="14">
        <f t="shared" si="182"/>
        <v>0</v>
      </c>
      <c r="EC356" s="14">
        <v>0</v>
      </c>
      <c r="ED356" s="14">
        <v>1</v>
      </c>
      <c r="EE356" s="14">
        <f t="shared" si="183"/>
        <v>1</v>
      </c>
      <c r="EF356" s="14">
        <v>5</v>
      </c>
      <c r="EG356" s="14">
        <v>5</v>
      </c>
      <c r="EH356" s="14">
        <v>5</v>
      </c>
      <c r="EI356" s="14">
        <v>5</v>
      </c>
      <c r="EJ356" s="14">
        <f>SUM(EF356:EI356)</f>
        <v>20</v>
      </c>
    </row>
    <row r="357" spans="1:250" s="14" customFormat="1">
      <c r="A357" s="14">
        <v>348</v>
      </c>
      <c r="B357" s="61">
        <v>1</v>
      </c>
      <c r="C357" s="60">
        <v>1</v>
      </c>
      <c r="D357" s="14">
        <v>1</v>
      </c>
      <c r="E357" s="14">
        <v>1</v>
      </c>
      <c r="F357" s="14" t="s">
        <v>2454</v>
      </c>
      <c r="G357" s="14" t="s">
        <v>1955</v>
      </c>
      <c r="H357" s="14" t="s">
        <v>1928</v>
      </c>
      <c r="I357" s="14" t="s">
        <v>4793</v>
      </c>
      <c r="K357" s="1" t="s">
        <v>4794</v>
      </c>
      <c r="L357" s="14">
        <v>4</v>
      </c>
      <c r="M357" s="14">
        <v>14</v>
      </c>
      <c r="N357" s="14">
        <v>13</v>
      </c>
      <c r="O357" s="14" t="s">
        <v>3107</v>
      </c>
      <c r="P357" s="14" t="s">
        <v>2335</v>
      </c>
      <c r="Q357" s="14" t="s">
        <v>2366</v>
      </c>
      <c r="R357" s="14" t="s">
        <v>4795</v>
      </c>
      <c r="S357" s="14" t="s">
        <v>2341</v>
      </c>
      <c r="T357" s="14" t="s">
        <v>4796</v>
      </c>
      <c r="U357" s="14" t="s">
        <v>3559</v>
      </c>
      <c r="V357" s="14" t="s">
        <v>2590</v>
      </c>
      <c r="W357" s="14" t="s">
        <v>4797</v>
      </c>
      <c r="X357" s="14" t="s">
        <v>2492</v>
      </c>
      <c r="Y357" s="14" t="s">
        <v>2793</v>
      </c>
      <c r="Z357" s="14" t="s">
        <v>4798</v>
      </c>
      <c r="AA357" s="14" t="s">
        <v>4799</v>
      </c>
      <c r="AX357" s="14">
        <v>2</v>
      </c>
      <c r="AY357" s="14">
        <v>0</v>
      </c>
      <c r="AZ357" s="14">
        <v>2</v>
      </c>
      <c r="BA357" s="14">
        <v>6</v>
      </c>
      <c r="BC357" s="14">
        <v>77</v>
      </c>
      <c r="BD357" s="14">
        <v>1</v>
      </c>
      <c r="BE357" s="14">
        <v>1</v>
      </c>
      <c r="BF357" s="14">
        <v>1</v>
      </c>
      <c r="BG357" s="14">
        <v>4</v>
      </c>
      <c r="BH357" s="14">
        <v>170.2</v>
      </c>
      <c r="BI357" s="14">
        <v>36.020000000000003</v>
      </c>
      <c r="BJ357" s="14">
        <v>0</v>
      </c>
      <c r="BK357" s="14">
        <v>1</v>
      </c>
      <c r="BL357" s="14">
        <v>5</v>
      </c>
      <c r="BM357" s="14">
        <v>3</v>
      </c>
      <c r="BN357" s="14">
        <v>1</v>
      </c>
      <c r="BO357" s="14">
        <f t="shared" si="185"/>
        <v>0</v>
      </c>
      <c r="BP357" s="14">
        <f t="shared" si="186"/>
        <v>1</v>
      </c>
      <c r="BQ357" s="14">
        <v>0</v>
      </c>
      <c r="BR357" s="14">
        <v>0</v>
      </c>
      <c r="BS357" s="14">
        <v>0</v>
      </c>
      <c r="BT357" s="14">
        <v>1</v>
      </c>
      <c r="BU357" s="14">
        <v>1</v>
      </c>
      <c r="BV357" s="14">
        <f t="shared" si="174"/>
        <v>3</v>
      </c>
      <c r="BW357" s="14">
        <v>3</v>
      </c>
      <c r="BX357" s="14">
        <v>0</v>
      </c>
      <c r="BY357" s="14">
        <v>0</v>
      </c>
      <c r="BZ357" s="14">
        <v>0</v>
      </c>
      <c r="CA357" s="14">
        <v>0</v>
      </c>
      <c r="CB357" s="14">
        <v>0</v>
      </c>
      <c r="CC357" s="14">
        <v>0</v>
      </c>
      <c r="CD357" s="14">
        <v>0</v>
      </c>
      <c r="CE357" s="14">
        <v>0</v>
      </c>
      <c r="CF357" s="14">
        <f t="shared" si="175"/>
        <v>0</v>
      </c>
      <c r="CG357" s="14">
        <v>5</v>
      </c>
      <c r="CH357" s="14">
        <v>5</v>
      </c>
      <c r="CI357" s="14">
        <v>5</v>
      </c>
      <c r="CJ357" s="14">
        <v>5</v>
      </c>
      <c r="CK357" s="14">
        <f t="shared" si="176"/>
        <v>20</v>
      </c>
      <c r="CL357" s="14">
        <v>1</v>
      </c>
      <c r="CM357" s="14">
        <v>3</v>
      </c>
      <c r="CN357" s="14">
        <v>2</v>
      </c>
      <c r="CO357" s="14">
        <v>2</v>
      </c>
      <c r="CP357" s="14">
        <v>1</v>
      </c>
      <c r="CQ357" s="14">
        <v>1</v>
      </c>
      <c r="CR357" s="14">
        <v>3</v>
      </c>
      <c r="CS357" s="14">
        <v>1</v>
      </c>
      <c r="CT357" s="14">
        <v>45</v>
      </c>
      <c r="CU357" s="14">
        <v>0</v>
      </c>
      <c r="CV357" s="14">
        <v>0</v>
      </c>
      <c r="CW357" s="14">
        <v>1</v>
      </c>
      <c r="CX357" s="14">
        <v>1</v>
      </c>
      <c r="CY357" s="14">
        <v>1</v>
      </c>
      <c r="CZ357" s="14">
        <v>1</v>
      </c>
      <c r="DA357" s="14">
        <f t="shared" si="177"/>
        <v>4</v>
      </c>
      <c r="DB357" s="14">
        <v>0</v>
      </c>
      <c r="DC357" s="14">
        <v>0</v>
      </c>
      <c r="DD357" s="14">
        <v>1</v>
      </c>
      <c r="DE357" s="14">
        <v>1</v>
      </c>
      <c r="DF357" s="14">
        <v>1</v>
      </c>
      <c r="DG357" s="14">
        <v>1</v>
      </c>
      <c r="DH357" s="14">
        <f t="shared" si="178"/>
        <v>4</v>
      </c>
      <c r="DI357" s="14">
        <f t="shared" si="179"/>
        <v>0</v>
      </c>
      <c r="DJ357" s="14">
        <v>1</v>
      </c>
      <c r="DK357" s="14">
        <v>1</v>
      </c>
      <c r="DL357" s="14">
        <v>0</v>
      </c>
      <c r="DM357" s="14">
        <v>1</v>
      </c>
      <c r="DN357" s="14">
        <v>0</v>
      </c>
      <c r="DO357" s="14">
        <v>1</v>
      </c>
      <c r="DP357" s="14">
        <v>1</v>
      </c>
      <c r="DQ357" s="14">
        <v>1</v>
      </c>
      <c r="DR357" s="14">
        <f t="shared" si="180"/>
        <v>6</v>
      </c>
      <c r="DS357" s="14">
        <v>1</v>
      </c>
      <c r="DT357" s="14">
        <v>1</v>
      </c>
      <c r="DU357" s="14">
        <v>0</v>
      </c>
      <c r="DV357" s="14">
        <v>1</v>
      </c>
      <c r="DW357" s="14">
        <v>0</v>
      </c>
      <c r="DX357" s="14">
        <v>1</v>
      </c>
      <c r="DY357" s="14">
        <v>1</v>
      </c>
      <c r="DZ357" s="14">
        <v>1</v>
      </c>
      <c r="EA357" s="14">
        <f t="shared" si="181"/>
        <v>6</v>
      </c>
      <c r="EB357" s="14">
        <f t="shared" si="182"/>
        <v>0</v>
      </c>
      <c r="EC357" s="14">
        <v>1</v>
      </c>
      <c r="ED357" s="14">
        <v>0</v>
      </c>
      <c r="EE357" s="14">
        <f t="shared" si="183"/>
        <v>1</v>
      </c>
      <c r="EF357" s="14">
        <v>5</v>
      </c>
      <c r="EG357" s="14">
        <v>5</v>
      </c>
      <c r="EH357" s="14">
        <v>5</v>
      </c>
      <c r="EI357" s="14">
        <v>5</v>
      </c>
      <c r="EJ357" s="14">
        <f>SUM(EF357:EI357)</f>
        <v>20</v>
      </c>
    </row>
    <row r="358" spans="1:250" s="14" customFormat="1">
      <c r="A358" s="14">
        <v>349</v>
      </c>
      <c r="B358" s="64">
        <v>1</v>
      </c>
      <c r="C358" s="3">
        <v>1</v>
      </c>
      <c r="D358" s="1">
        <v>3</v>
      </c>
      <c r="E358" s="1">
        <v>1</v>
      </c>
      <c r="F358" s="1" t="s">
        <v>2616</v>
      </c>
      <c r="G358" s="1" t="s">
        <v>1955</v>
      </c>
      <c r="H358" s="1" t="s">
        <v>1928</v>
      </c>
      <c r="I358" s="1" t="s">
        <v>1941</v>
      </c>
      <c r="J358" s="1"/>
      <c r="K358" s="1" t="s">
        <v>5496</v>
      </c>
      <c r="L358" s="1">
        <v>4</v>
      </c>
      <c r="M358" s="1">
        <v>13</v>
      </c>
      <c r="N358" s="1">
        <v>17</v>
      </c>
      <c r="O358" s="1" t="s">
        <v>5497</v>
      </c>
      <c r="P358" s="1" t="s">
        <v>5498</v>
      </c>
      <c r="Q358" s="1" t="s">
        <v>2881</v>
      </c>
      <c r="R358" s="1" t="s">
        <v>2338</v>
      </c>
      <c r="S358" s="1" t="s">
        <v>2444</v>
      </c>
      <c r="T358" s="1" t="s">
        <v>5499</v>
      </c>
      <c r="U358" s="1" t="s">
        <v>5500</v>
      </c>
      <c r="V358" s="1" t="s">
        <v>4098</v>
      </c>
      <c r="W358" s="1" t="s">
        <v>3465</v>
      </c>
      <c r="X358" s="1" t="s">
        <v>5501</v>
      </c>
      <c r="Y358" s="1" t="s">
        <v>3961</v>
      </c>
      <c r="Z358" s="1" t="s">
        <v>2793</v>
      </c>
      <c r="AA358" s="1" t="s">
        <v>2757</v>
      </c>
      <c r="AB358" s="1" t="s">
        <v>3964</v>
      </c>
      <c r="AC358" s="1" t="s">
        <v>5502</v>
      </c>
      <c r="AD358" s="1" t="s">
        <v>3693</v>
      </c>
      <c r="AE358" s="1" t="s">
        <v>4284</v>
      </c>
      <c r="AF358" s="1"/>
      <c r="AG358" s="1"/>
      <c r="AH358" s="1"/>
      <c r="AI358" s="1"/>
      <c r="AJ358" s="1"/>
      <c r="AK358" s="1"/>
      <c r="AL358" s="1"/>
      <c r="AM358" s="1"/>
      <c r="AN358" s="1"/>
      <c r="AO358" s="1"/>
      <c r="AP358" s="1"/>
      <c r="AQ358" s="1"/>
      <c r="AR358" s="1"/>
      <c r="AS358" s="1"/>
      <c r="AT358" s="1"/>
      <c r="AU358" s="1"/>
      <c r="AV358" s="1"/>
      <c r="AW358" s="1"/>
      <c r="AX358" s="1">
        <v>1</v>
      </c>
      <c r="AY358" s="1">
        <v>0</v>
      </c>
      <c r="AZ358" s="1">
        <v>2</v>
      </c>
      <c r="BA358" s="1">
        <v>5</v>
      </c>
      <c r="BB358" s="1"/>
      <c r="BC358" s="1">
        <v>67</v>
      </c>
      <c r="BD358" s="1">
        <v>0</v>
      </c>
      <c r="BE358" s="1">
        <v>2</v>
      </c>
      <c r="BF358" s="1">
        <v>1</v>
      </c>
      <c r="BG358" s="1">
        <v>2</v>
      </c>
      <c r="BH358" s="1">
        <v>162.6</v>
      </c>
      <c r="BI358" s="1">
        <v>25.54</v>
      </c>
      <c r="BJ358" s="1">
        <v>0</v>
      </c>
      <c r="BK358" s="1">
        <v>0</v>
      </c>
      <c r="BL358" s="1">
        <v>1</v>
      </c>
      <c r="BM358" s="1">
        <v>2</v>
      </c>
      <c r="BN358" s="1">
        <v>1</v>
      </c>
      <c r="BO358" s="1">
        <f>IF(AZ358&gt;=85,1,0)</f>
        <v>0</v>
      </c>
      <c r="BP358" s="1">
        <f>IF(BA358=1,1,0)</f>
        <v>0</v>
      </c>
      <c r="BQ358" s="1">
        <v>1</v>
      </c>
      <c r="BR358" s="1">
        <v>0</v>
      </c>
      <c r="BS358" s="1">
        <v>0</v>
      </c>
      <c r="BT358" s="1">
        <v>1</v>
      </c>
      <c r="BU358" s="1">
        <v>1</v>
      </c>
      <c r="BV358" s="14">
        <f t="shared" si="174"/>
        <v>3</v>
      </c>
      <c r="BW358" s="1">
        <v>4</v>
      </c>
      <c r="BX358" s="1">
        <v>0</v>
      </c>
      <c r="BY358" s="1">
        <v>1</v>
      </c>
      <c r="BZ358" s="1">
        <v>1</v>
      </c>
      <c r="CA358" s="1">
        <v>1</v>
      </c>
      <c r="CB358" s="1">
        <v>0</v>
      </c>
      <c r="CC358" s="1">
        <v>0</v>
      </c>
      <c r="CD358" s="1">
        <v>1</v>
      </c>
      <c r="CE358" s="1">
        <v>1</v>
      </c>
      <c r="CF358" s="1">
        <f t="shared" si="175"/>
        <v>5</v>
      </c>
      <c r="CG358" s="1">
        <v>5</v>
      </c>
      <c r="CH358" s="1">
        <v>5</v>
      </c>
      <c r="CI358" s="1">
        <v>5</v>
      </c>
      <c r="CJ358" s="1">
        <v>5</v>
      </c>
      <c r="CK358" s="1">
        <f t="shared" si="176"/>
        <v>20</v>
      </c>
      <c r="CL358" s="1">
        <v>0</v>
      </c>
      <c r="CM358" s="1">
        <v>1</v>
      </c>
      <c r="CN358" s="1">
        <v>2</v>
      </c>
      <c r="CO358" s="1">
        <v>2</v>
      </c>
      <c r="CP358" s="1">
        <v>1</v>
      </c>
      <c r="CQ358" s="1">
        <v>1</v>
      </c>
      <c r="CR358" s="1">
        <v>1</v>
      </c>
      <c r="CS358" s="1">
        <v>1</v>
      </c>
      <c r="CT358" s="1">
        <v>80</v>
      </c>
      <c r="CU358" s="1">
        <v>1</v>
      </c>
      <c r="CV358" s="1">
        <v>1</v>
      </c>
      <c r="CW358" s="1">
        <v>1</v>
      </c>
      <c r="CX358" s="1">
        <v>1</v>
      </c>
      <c r="CY358" s="1">
        <v>1</v>
      </c>
      <c r="CZ358" s="1">
        <v>1</v>
      </c>
      <c r="DA358" s="1">
        <f t="shared" si="177"/>
        <v>6</v>
      </c>
      <c r="DB358" s="1">
        <v>1</v>
      </c>
      <c r="DC358" s="1">
        <v>1</v>
      </c>
      <c r="DD358" s="1">
        <v>1</v>
      </c>
      <c r="DE358" s="1">
        <v>1</v>
      </c>
      <c r="DF358" s="1">
        <v>1</v>
      </c>
      <c r="DG358" s="1">
        <v>1</v>
      </c>
      <c r="DH358" s="1">
        <f t="shared" si="178"/>
        <v>6</v>
      </c>
      <c r="DI358" s="14">
        <f t="shared" si="179"/>
        <v>0</v>
      </c>
      <c r="DJ358" s="1">
        <v>1</v>
      </c>
      <c r="DK358" s="1">
        <v>1</v>
      </c>
      <c r="DL358" s="1">
        <v>1</v>
      </c>
      <c r="DM358" s="1">
        <v>1</v>
      </c>
      <c r="DN358" s="1">
        <v>1</v>
      </c>
      <c r="DO358" s="1">
        <v>1</v>
      </c>
      <c r="DP358" s="1">
        <v>1</v>
      </c>
      <c r="DQ358" s="1">
        <v>1</v>
      </c>
      <c r="DR358" s="1">
        <f t="shared" si="180"/>
        <v>8</v>
      </c>
      <c r="DS358" s="1">
        <v>1</v>
      </c>
      <c r="DT358" s="1">
        <v>1</v>
      </c>
      <c r="DU358" s="1">
        <v>1</v>
      </c>
      <c r="DV358" s="1">
        <v>1</v>
      </c>
      <c r="DW358" s="1">
        <v>1</v>
      </c>
      <c r="DX358" s="1">
        <v>1</v>
      </c>
      <c r="DY358" s="1">
        <v>1</v>
      </c>
      <c r="DZ358" s="1">
        <v>1</v>
      </c>
      <c r="EA358" s="1">
        <f t="shared" si="181"/>
        <v>8</v>
      </c>
      <c r="EB358" s="14">
        <f t="shared" si="182"/>
        <v>0</v>
      </c>
      <c r="EC358" s="1">
        <v>1</v>
      </c>
      <c r="ED358" s="1">
        <v>0</v>
      </c>
      <c r="EE358" s="1">
        <f t="shared" si="183"/>
        <v>1</v>
      </c>
      <c r="EF358" s="1">
        <v>5</v>
      </c>
      <c r="EG358" s="1">
        <v>5</v>
      </c>
      <c r="EH358" s="1">
        <v>5</v>
      </c>
      <c r="EI358" s="1">
        <v>5</v>
      </c>
      <c r="EJ358" s="1">
        <f>SUM(EF358:EI358)</f>
        <v>20</v>
      </c>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row>
    <row r="359" spans="1:250" s="14" customFormat="1">
      <c r="A359" s="14">
        <v>350</v>
      </c>
      <c r="B359" s="14">
        <v>2</v>
      </c>
      <c r="C359" s="60">
        <v>1</v>
      </c>
      <c r="D359" s="14">
        <v>1</v>
      </c>
      <c r="E359" s="14">
        <v>1</v>
      </c>
      <c r="F359" s="14" t="s">
        <v>1977</v>
      </c>
      <c r="G359" s="14" t="s">
        <v>2839</v>
      </c>
      <c r="H359" s="14" t="s">
        <v>2535</v>
      </c>
      <c r="I359" s="14" t="s">
        <v>1928</v>
      </c>
      <c r="K359" s="1" t="s">
        <v>3470</v>
      </c>
      <c r="L359" s="14">
        <v>4</v>
      </c>
      <c r="M359" s="14">
        <v>32</v>
      </c>
      <c r="N359" s="14">
        <v>23</v>
      </c>
      <c r="O359" s="14" t="s">
        <v>3471</v>
      </c>
      <c r="P359" s="14" t="s">
        <v>3472</v>
      </c>
      <c r="Q359" s="14" t="s">
        <v>3072</v>
      </c>
      <c r="R359" s="14" t="s">
        <v>2674</v>
      </c>
      <c r="S359" s="14" t="s">
        <v>3473</v>
      </c>
      <c r="T359" s="14" t="s">
        <v>2928</v>
      </c>
      <c r="U359" s="14" t="s">
        <v>3474</v>
      </c>
      <c r="V359" s="14" t="s">
        <v>3331</v>
      </c>
      <c r="W359" s="14" t="s">
        <v>3475</v>
      </c>
      <c r="X359" s="14" t="s">
        <v>3476</v>
      </c>
      <c r="Y359" s="14" t="s">
        <v>3477</v>
      </c>
      <c r="Z359" s="14" t="s">
        <v>2837</v>
      </c>
      <c r="AA359" s="14" t="s">
        <v>2957</v>
      </c>
      <c r="AB359" s="14" t="s">
        <v>2611</v>
      </c>
      <c r="AC359" s="14" t="s">
        <v>2862</v>
      </c>
      <c r="AD359" s="14" t="s">
        <v>2541</v>
      </c>
      <c r="AE359" s="14" t="s">
        <v>2357</v>
      </c>
      <c r="AF359" s="14" t="s">
        <v>3478</v>
      </c>
      <c r="AG359" s="14" t="s">
        <v>3479</v>
      </c>
      <c r="AH359" s="14" t="s">
        <v>3480</v>
      </c>
      <c r="AI359" s="14" t="s">
        <v>2614</v>
      </c>
      <c r="AJ359" s="14" t="s">
        <v>3481</v>
      </c>
      <c r="AK359" s="14" t="s">
        <v>3482</v>
      </c>
      <c r="AX359" s="14">
        <v>2</v>
      </c>
      <c r="AY359" s="14">
        <v>1</v>
      </c>
      <c r="AZ359" s="14">
        <v>2</v>
      </c>
      <c r="BA359" s="14">
        <v>5</v>
      </c>
      <c r="BC359" s="14">
        <v>71</v>
      </c>
      <c r="BD359" s="14">
        <v>0</v>
      </c>
      <c r="BE359" s="14">
        <v>1</v>
      </c>
      <c r="BF359" s="14">
        <v>1</v>
      </c>
      <c r="BG359" s="14">
        <v>4</v>
      </c>
      <c r="BI359" s="14">
        <v>35</v>
      </c>
      <c r="CL359" s="14">
        <v>1</v>
      </c>
      <c r="CM359" s="14">
        <v>5</v>
      </c>
      <c r="CN359" s="14">
        <v>1</v>
      </c>
    </row>
    <row r="360" spans="1:250" s="14" customFormat="1">
      <c r="A360" s="14">
        <v>351</v>
      </c>
      <c r="B360" s="64">
        <v>1</v>
      </c>
      <c r="C360" s="3">
        <v>1</v>
      </c>
      <c r="D360" s="1">
        <v>1</v>
      </c>
      <c r="E360" s="1">
        <v>1</v>
      </c>
      <c r="F360" s="1" t="s">
        <v>2839</v>
      </c>
      <c r="G360" s="1" t="s">
        <v>1941</v>
      </c>
      <c r="H360" s="1" t="s">
        <v>1977</v>
      </c>
      <c r="I360" s="1" t="s">
        <v>1928</v>
      </c>
      <c r="J360" s="1"/>
      <c r="K360" s="1" t="s">
        <v>5473</v>
      </c>
      <c r="L360" s="1">
        <v>4</v>
      </c>
      <c r="M360" s="1">
        <v>9</v>
      </c>
      <c r="N360" s="1">
        <v>10</v>
      </c>
      <c r="O360" s="1" t="s">
        <v>2560</v>
      </c>
      <c r="P360" s="1" t="s">
        <v>2649</v>
      </c>
      <c r="Q360" s="1" t="s">
        <v>3600</v>
      </c>
      <c r="R360" s="1" t="s">
        <v>5474</v>
      </c>
      <c r="S360" s="1" t="s">
        <v>5475</v>
      </c>
      <c r="T360" s="1" t="s">
        <v>5476</v>
      </c>
      <c r="U360" s="1" t="s">
        <v>2612</v>
      </c>
      <c r="V360" s="1" t="s">
        <v>3522</v>
      </c>
      <c r="W360" s="1" t="s">
        <v>5477</v>
      </c>
      <c r="X360" s="1" t="s">
        <v>5478</v>
      </c>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v>2</v>
      </c>
      <c r="AY360" s="1">
        <v>1</v>
      </c>
      <c r="AZ360" s="1">
        <v>2</v>
      </c>
      <c r="BA360" s="1">
        <v>3</v>
      </c>
      <c r="BB360" s="1"/>
      <c r="BC360" s="1">
        <v>73</v>
      </c>
      <c r="BD360" s="1">
        <v>0</v>
      </c>
      <c r="BE360" s="1">
        <v>3</v>
      </c>
      <c r="BF360" s="1">
        <v>2</v>
      </c>
      <c r="BG360" s="1">
        <v>2</v>
      </c>
      <c r="BH360" s="1">
        <v>162.6</v>
      </c>
      <c r="BI360" s="1">
        <v>31.39</v>
      </c>
      <c r="BJ360" s="1"/>
      <c r="BK360" s="1"/>
      <c r="BL360" s="1"/>
      <c r="BM360" s="1"/>
      <c r="BN360" s="1"/>
      <c r="BO360" s="1">
        <f>IF(AZ360&gt;=85,1,0)</f>
        <v>0</v>
      </c>
      <c r="BP360" s="1">
        <f>IF(BA360=1,1,0)</f>
        <v>0</v>
      </c>
      <c r="BQ360" s="1"/>
      <c r="BR360" s="1"/>
      <c r="BS360" s="1"/>
      <c r="BT360" s="1"/>
      <c r="BU360" s="1"/>
      <c r="BW360" s="1"/>
      <c r="BX360" s="1"/>
      <c r="BY360" s="1"/>
      <c r="BZ360" s="1"/>
      <c r="CA360" s="1"/>
      <c r="CB360" s="1"/>
      <c r="CC360" s="1"/>
      <c r="CD360" s="1"/>
      <c r="CE360" s="1"/>
      <c r="CF360" s="1"/>
      <c r="CG360" s="1"/>
      <c r="CH360" s="1"/>
      <c r="CI360" s="1"/>
      <c r="CJ360" s="1"/>
      <c r="CK360" s="1"/>
      <c r="CL360" s="1">
        <v>1</v>
      </c>
      <c r="CM360" s="1"/>
      <c r="CN360" s="1">
        <v>0</v>
      </c>
      <c r="CO360" s="1"/>
      <c r="CP360" s="1"/>
      <c r="CQ360" s="1"/>
      <c r="CR360" s="1"/>
      <c r="CS360" s="1"/>
      <c r="CT360" s="1"/>
      <c r="CU360" s="1"/>
      <c r="CV360" s="1"/>
      <c r="CW360" s="1"/>
      <c r="CX360" s="1"/>
      <c r="CY360" s="1"/>
      <c r="CZ360" s="1"/>
      <c r="DA360" s="1"/>
      <c r="DB360" s="1"/>
      <c r="DC360" s="1"/>
      <c r="DD360" s="1"/>
      <c r="DE360" s="1"/>
      <c r="DF360" s="1"/>
      <c r="DG360" s="1"/>
      <c r="DH360" s="1"/>
      <c r="DJ360" s="1"/>
      <c r="DK360" s="1"/>
      <c r="DL360" s="1"/>
      <c r="DM360" s="1"/>
      <c r="DN360" s="1"/>
      <c r="DO360" s="1"/>
      <c r="DP360" s="1"/>
      <c r="DQ360" s="1"/>
      <c r="DR360" s="1"/>
      <c r="DS360" s="1"/>
      <c r="DT360" s="1"/>
      <c r="DU360" s="1"/>
      <c r="DV360" s="1"/>
      <c r="DW360" s="1"/>
      <c r="DX360" s="1"/>
      <c r="DY360" s="1"/>
      <c r="DZ360" s="1"/>
      <c r="EA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row>
    <row r="361" spans="1:250" s="14" customFormat="1">
      <c r="A361" s="14">
        <v>352</v>
      </c>
      <c r="B361" s="14">
        <v>1</v>
      </c>
      <c r="C361" s="60">
        <v>0</v>
      </c>
      <c r="D361" s="14">
        <v>1</v>
      </c>
      <c r="E361" s="14">
        <v>1</v>
      </c>
      <c r="F361" s="14" t="s">
        <v>2869</v>
      </c>
      <c r="G361" s="14" t="s">
        <v>1928</v>
      </c>
      <c r="H361" s="14" t="s">
        <v>1977</v>
      </c>
      <c r="I361" s="14" t="s">
        <v>2404</v>
      </c>
      <c r="J361" s="14" t="s">
        <v>3136</v>
      </c>
      <c r="K361" s="14" t="s">
        <v>3137</v>
      </c>
      <c r="L361" s="14">
        <v>6</v>
      </c>
      <c r="M361" s="14">
        <v>16</v>
      </c>
      <c r="N361" s="14">
        <v>17</v>
      </c>
      <c r="O361" s="14" t="s">
        <v>3138</v>
      </c>
      <c r="P361" s="14" t="s">
        <v>3139</v>
      </c>
      <c r="Q361" s="14" t="s">
        <v>3140</v>
      </c>
      <c r="R361" s="14" t="s">
        <v>3141</v>
      </c>
      <c r="S361" s="14" t="s">
        <v>3142</v>
      </c>
      <c r="T361" s="14" t="s">
        <v>3143</v>
      </c>
      <c r="U361" s="14" t="s">
        <v>3144</v>
      </c>
      <c r="V361" s="14" t="s">
        <v>2326</v>
      </c>
      <c r="W361" s="14" t="s">
        <v>3145</v>
      </c>
      <c r="X361" s="14" t="s">
        <v>3146</v>
      </c>
      <c r="Y361" s="14" t="s">
        <v>3147</v>
      </c>
      <c r="Z361" s="14" t="s">
        <v>3148</v>
      </c>
      <c r="AA361" s="14" t="s">
        <v>3149</v>
      </c>
      <c r="AB361" s="14" t="s">
        <v>3150</v>
      </c>
      <c r="AC361" s="14" t="s">
        <v>2399</v>
      </c>
      <c r="AD361" s="14" t="s">
        <v>3121</v>
      </c>
      <c r="AE361" s="14" t="s">
        <v>3151</v>
      </c>
      <c r="AX361" s="14">
        <v>1</v>
      </c>
      <c r="AY361" s="14">
        <v>0</v>
      </c>
      <c r="AZ361" s="14">
        <v>2</v>
      </c>
      <c r="BB361" s="14">
        <v>100</v>
      </c>
      <c r="BC361" s="14">
        <v>98</v>
      </c>
      <c r="BD361" s="14">
        <v>0</v>
      </c>
      <c r="BE361" s="14">
        <v>1</v>
      </c>
      <c r="BF361" s="14">
        <v>1</v>
      </c>
      <c r="BG361" s="14">
        <v>2</v>
      </c>
      <c r="BH361" s="14">
        <v>167.6</v>
      </c>
      <c r="BI361" s="14">
        <v>25.8</v>
      </c>
      <c r="BJ361" s="14">
        <v>1</v>
      </c>
      <c r="BK361" s="14">
        <v>0</v>
      </c>
      <c r="BL361" s="14">
        <v>2</v>
      </c>
      <c r="BM361" s="14">
        <v>3</v>
      </c>
      <c r="BN361" s="14">
        <v>0</v>
      </c>
      <c r="BO361" s="14">
        <f>IF(BE361&gt;=85,1,0)</f>
        <v>0</v>
      </c>
      <c r="BP361" s="14">
        <f>IF(BF361=1,1,0)</f>
        <v>1</v>
      </c>
      <c r="BQ361" s="14">
        <v>1</v>
      </c>
      <c r="BR361" s="14">
        <v>1</v>
      </c>
      <c r="BS361" s="14">
        <v>1</v>
      </c>
      <c r="BT361" s="14">
        <v>1</v>
      </c>
      <c r="BU361" s="14">
        <v>1</v>
      </c>
      <c r="BV361" s="14">
        <f t="shared" ref="BV361:BV374" si="187">SUM(BO361:BU361)</f>
        <v>6</v>
      </c>
      <c r="BW361" s="14">
        <v>3</v>
      </c>
      <c r="BX361" s="14">
        <v>1</v>
      </c>
      <c r="BY361" s="14">
        <v>0</v>
      </c>
      <c r="BZ361" s="14">
        <v>1</v>
      </c>
      <c r="CA361" s="14">
        <v>1</v>
      </c>
      <c r="CB361" s="14">
        <v>1</v>
      </c>
      <c r="CC361" s="14">
        <v>1</v>
      </c>
      <c r="CD361" s="14">
        <v>1</v>
      </c>
      <c r="CE361" s="14">
        <v>1</v>
      </c>
      <c r="CF361" s="14">
        <f t="shared" ref="CF361:CF374" si="188">SUM(BX361:CE361)</f>
        <v>7</v>
      </c>
      <c r="CG361" s="14">
        <v>3</v>
      </c>
      <c r="CH361" s="14">
        <v>3</v>
      </c>
      <c r="CI361" s="14">
        <v>3</v>
      </c>
      <c r="CJ361" s="14">
        <v>4</v>
      </c>
      <c r="CK361" s="14">
        <f t="shared" ref="CK361:CK374" si="189">SUM(CG361:CJ361)</f>
        <v>13</v>
      </c>
      <c r="CL361" s="14">
        <v>0</v>
      </c>
      <c r="CM361" s="14">
        <v>4</v>
      </c>
      <c r="CN361" s="14">
        <v>0</v>
      </c>
      <c r="CO361" s="14">
        <v>4</v>
      </c>
      <c r="CP361" s="14">
        <v>2</v>
      </c>
      <c r="CQ361" s="14">
        <v>2</v>
      </c>
      <c r="CR361" s="14">
        <v>3</v>
      </c>
      <c r="CS361" s="14">
        <v>1</v>
      </c>
      <c r="CT361" s="14">
        <v>68</v>
      </c>
      <c r="CU361" s="14">
        <v>0</v>
      </c>
      <c r="CV361" s="14">
        <v>1</v>
      </c>
      <c r="CW361" s="14">
        <v>1</v>
      </c>
      <c r="CX361" s="14">
        <v>1</v>
      </c>
      <c r="CY361" s="14">
        <v>0</v>
      </c>
      <c r="CZ361" s="14">
        <v>1</v>
      </c>
      <c r="DA361" s="14">
        <f t="shared" ref="DA361:DA374" si="190">SUM(CU361:CZ361)</f>
        <v>4</v>
      </c>
      <c r="DB361" s="14">
        <v>0</v>
      </c>
      <c r="DC361" s="14">
        <v>0</v>
      </c>
      <c r="DD361" s="14">
        <v>0</v>
      </c>
      <c r="DE361" s="14">
        <v>0</v>
      </c>
      <c r="DF361" s="14">
        <v>0</v>
      </c>
      <c r="DG361" s="14">
        <v>1</v>
      </c>
      <c r="DH361" s="14">
        <f t="shared" ref="DH361:DH374" si="191">SUM(DB361:DG361)</f>
        <v>1</v>
      </c>
      <c r="DI361" s="14">
        <f t="shared" ref="DI361:DI374" si="192">DH361-DA361</f>
        <v>-3</v>
      </c>
      <c r="DJ361" s="14">
        <v>1</v>
      </c>
      <c r="DK361" s="14">
        <v>0</v>
      </c>
      <c r="DL361" s="14">
        <v>0</v>
      </c>
      <c r="DM361" s="14">
        <v>1</v>
      </c>
      <c r="DN361" s="14">
        <v>0</v>
      </c>
      <c r="DO361" s="14">
        <v>0</v>
      </c>
      <c r="DP361" s="14">
        <v>0</v>
      </c>
      <c r="DQ361" s="14">
        <v>0</v>
      </c>
      <c r="DR361" s="14">
        <f t="shared" ref="DR361:DR374" si="193">SUM(DJ361:DQ361)</f>
        <v>2</v>
      </c>
      <c r="DS361" s="14">
        <v>1</v>
      </c>
      <c r="DT361" s="14">
        <v>0</v>
      </c>
      <c r="DU361" s="14">
        <v>0</v>
      </c>
      <c r="DV361" s="14">
        <v>0</v>
      </c>
      <c r="DW361" s="14">
        <v>0</v>
      </c>
      <c r="DX361" s="14">
        <v>0</v>
      </c>
      <c r="DY361" s="14">
        <v>0</v>
      </c>
      <c r="DZ361" s="14">
        <v>0</v>
      </c>
      <c r="EA361" s="14">
        <f t="shared" ref="EA361:EA374" si="194">SUM(DS361:DZ361)</f>
        <v>1</v>
      </c>
      <c r="EB361" s="14">
        <f t="shared" ref="EB361:EB374" si="195">EA361-DR361</f>
        <v>-1</v>
      </c>
      <c r="EC361" s="14">
        <v>0</v>
      </c>
      <c r="ED361" s="14">
        <v>0</v>
      </c>
      <c r="EE361" s="14">
        <f t="shared" ref="EE361:EE374" si="196">SUM(EC361:ED361)</f>
        <v>0</v>
      </c>
      <c r="EF361" s="14">
        <v>5</v>
      </c>
      <c r="EG361" s="14">
        <v>5</v>
      </c>
      <c r="EH361" s="14">
        <v>5</v>
      </c>
      <c r="EI361" s="14">
        <v>5</v>
      </c>
      <c r="EJ361" s="14">
        <f t="shared" ref="EJ361:EJ374" si="197">SUM(EF361:EI361)</f>
        <v>20</v>
      </c>
    </row>
    <row r="362" spans="1:250" s="14" customFormat="1">
      <c r="A362" s="14">
        <v>353</v>
      </c>
      <c r="B362" s="61">
        <v>1</v>
      </c>
      <c r="C362" s="60">
        <v>1</v>
      </c>
      <c r="D362" s="14">
        <v>1</v>
      </c>
      <c r="E362" s="14">
        <v>2</v>
      </c>
      <c r="F362" s="14" t="s">
        <v>2100</v>
      </c>
      <c r="G362" s="14" t="s">
        <v>1928</v>
      </c>
      <c r="K362" s="1" t="s">
        <v>4318</v>
      </c>
      <c r="L362" s="14">
        <v>2</v>
      </c>
      <c r="M362" s="14">
        <v>5</v>
      </c>
      <c r="N362" s="14">
        <v>6</v>
      </c>
      <c r="O362" s="14" t="s">
        <v>3107</v>
      </c>
      <c r="P362" s="14" t="s">
        <v>2434</v>
      </c>
      <c r="Q362" s="14" t="s">
        <v>2747</v>
      </c>
      <c r="R362" s="14" t="s">
        <v>4319</v>
      </c>
      <c r="S362" s="14" t="s">
        <v>4320</v>
      </c>
      <c r="T362" s="14" t="s">
        <v>4321</v>
      </c>
      <c r="AX362" s="14">
        <v>2</v>
      </c>
      <c r="AY362" s="14">
        <v>0</v>
      </c>
      <c r="AZ362" s="14">
        <v>1</v>
      </c>
      <c r="BA362" s="14">
        <v>6</v>
      </c>
      <c r="BC362" s="14">
        <v>79</v>
      </c>
      <c r="BD362" s="14">
        <v>0</v>
      </c>
      <c r="BE362" s="14">
        <v>3</v>
      </c>
      <c r="BF362" s="14">
        <v>2</v>
      </c>
      <c r="BG362" s="14">
        <v>4</v>
      </c>
      <c r="BI362" s="14" t="s">
        <v>4322</v>
      </c>
      <c r="BJ362" s="14">
        <v>0</v>
      </c>
      <c r="BK362" s="14">
        <v>0</v>
      </c>
      <c r="BL362" s="14">
        <v>1</v>
      </c>
      <c r="BM362" s="14">
        <v>3</v>
      </c>
      <c r="BN362" s="14">
        <v>1</v>
      </c>
      <c r="BO362" s="14">
        <f t="shared" ref="BO362:BO369" si="198">IF(BC362&gt;=85,1,0)</f>
        <v>0</v>
      </c>
      <c r="BP362" s="14">
        <f t="shared" ref="BP362:BP369" si="199">IF(BD362=1,1,0)</f>
        <v>0</v>
      </c>
      <c r="BQ362" s="14">
        <v>1</v>
      </c>
      <c r="BR362" s="14">
        <v>0</v>
      </c>
      <c r="BS362" s="14">
        <v>1</v>
      </c>
      <c r="BT362" s="14">
        <v>1</v>
      </c>
      <c r="BU362" s="14">
        <v>1</v>
      </c>
      <c r="BV362" s="14">
        <f t="shared" si="187"/>
        <v>4</v>
      </c>
      <c r="BW362" s="14">
        <v>5</v>
      </c>
      <c r="BX362" s="14">
        <v>0</v>
      </c>
      <c r="BY362" s="14">
        <v>0</v>
      </c>
      <c r="BZ362" s="14">
        <v>1</v>
      </c>
      <c r="CA362" s="14">
        <v>1</v>
      </c>
      <c r="CB362" s="14">
        <v>1</v>
      </c>
      <c r="CC362" s="14">
        <v>1</v>
      </c>
      <c r="CD362" s="14">
        <v>1</v>
      </c>
      <c r="CE362" s="14">
        <v>1</v>
      </c>
      <c r="CF362" s="14">
        <f t="shared" si="188"/>
        <v>6</v>
      </c>
      <c r="CG362" s="14">
        <v>2</v>
      </c>
      <c r="CH362" s="14">
        <v>3</v>
      </c>
      <c r="CI362" s="14">
        <v>4</v>
      </c>
      <c r="CJ362" s="14">
        <v>1</v>
      </c>
      <c r="CK362" s="14">
        <f t="shared" si="189"/>
        <v>10</v>
      </c>
      <c r="CL362" s="14">
        <v>1</v>
      </c>
      <c r="CM362" s="14">
        <v>1</v>
      </c>
      <c r="CN362" s="14">
        <v>0</v>
      </c>
      <c r="CO362" s="14">
        <v>5</v>
      </c>
      <c r="CP362" s="14">
        <v>5</v>
      </c>
      <c r="CQ362" s="14">
        <v>5</v>
      </c>
      <c r="CR362" s="14">
        <v>3</v>
      </c>
      <c r="CS362" s="14">
        <v>1</v>
      </c>
      <c r="CT362" s="14">
        <v>75</v>
      </c>
      <c r="CU362" s="14">
        <v>0</v>
      </c>
      <c r="CV362" s="14">
        <v>0</v>
      </c>
      <c r="CW362" s="14">
        <v>0</v>
      </c>
      <c r="CX362" s="14">
        <v>0</v>
      </c>
      <c r="CY362" s="14">
        <v>0</v>
      </c>
      <c r="CZ362" s="14">
        <v>0</v>
      </c>
      <c r="DA362" s="14">
        <f t="shared" si="190"/>
        <v>0</v>
      </c>
      <c r="DB362" s="14">
        <v>0</v>
      </c>
      <c r="DC362" s="14">
        <v>0</v>
      </c>
      <c r="DD362" s="14">
        <v>0</v>
      </c>
      <c r="DE362" s="14">
        <v>0</v>
      </c>
      <c r="DF362" s="14">
        <v>0</v>
      </c>
      <c r="DG362" s="14">
        <v>0</v>
      </c>
      <c r="DH362" s="14">
        <f t="shared" si="191"/>
        <v>0</v>
      </c>
      <c r="DI362" s="14">
        <f t="shared" si="192"/>
        <v>0</v>
      </c>
      <c r="DJ362" s="14">
        <v>1</v>
      </c>
      <c r="DK362" s="14">
        <v>0</v>
      </c>
      <c r="DL362" s="14">
        <v>0</v>
      </c>
      <c r="DM362" s="14">
        <v>0</v>
      </c>
      <c r="DN362" s="14">
        <v>0</v>
      </c>
      <c r="DO362" s="14">
        <v>0</v>
      </c>
      <c r="DP362" s="14">
        <v>1</v>
      </c>
      <c r="DQ362" s="14">
        <v>0</v>
      </c>
      <c r="DR362" s="14">
        <f t="shared" si="193"/>
        <v>2</v>
      </c>
      <c r="DS362" s="14">
        <v>1</v>
      </c>
      <c r="DT362" s="14">
        <v>0</v>
      </c>
      <c r="DU362" s="14">
        <v>0</v>
      </c>
      <c r="DV362" s="14">
        <v>0</v>
      </c>
      <c r="DW362" s="14">
        <v>0</v>
      </c>
      <c r="DX362" s="14">
        <v>0</v>
      </c>
      <c r="DY362" s="14">
        <v>1</v>
      </c>
      <c r="DZ362" s="14">
        <v>0</v>
      </c>
      <c r="EA362" s="14">
        <f t="shared" si="194"/>
        <v>2</v>
      </c>
      <c r="EB362" s="14">
        <f t="shared" si="195"/>
        <v>0</v>
      </c>
      <c r="EC362" s="14">
        <v>0</v>
      </c>
      <c r="ED362" s="14">
        <v>0</v>
      </c>
      <c r="EE362" s="14">
        <f t="shared" si="196"/>
        <v>0</v>
      </c>
      <c r="EF362" s="14">
        <v>5</v>
      </c>
      <c r="EG362" s="14">
        <v>5</v>
      </c>
      <c r="EH362" s="14">
        <v>5</v>
      </c>
      <c r="EI362" s="14">
        <v>5</v>
      </c>
      <c r="EJ362" s="14">
        <f t="shared" si="197"/>
        <v>20</v>
      </c>
    </row>
    <row r="363" spans="1:250" s="14" customFormat="1">
      <c r="A363" s="14">
        <v>354</v>
      </c>
      <c r="B363" s="61">
        <v>1</v>
      </c>
      <c r="C363" s="60">
        <v>3</v>
      </c>
      <c r="D363" s="14">
        <v>1</v>
      </c>
      <c r="E363" s="14">
        <v>1</v>
      </c>
      <c r="F363" s="14" t="s">
        <v>2100</v>
      </c>
      <c r="G363" s="14" t="s">
        <v>1977</v>
      </c>
      <c r="H363" s="14" t="s">
        <v>1955</v>
      </c>
      <c r="I363" s="14" t="s">
        <v>1928</v>
      </c>
      <c r="K363" s="1" t="s">
        <v>4105</v>
      </c>
      <c r="L363" s="14">
        <v>4</v>
      </c>
      <c r="M363" s="14">
        <v>6</v>
      </c>
      <c r="N363" s="14">
        <v>16</v>
      </c>
      <c r="O363" s="14" t="s">
        <v>4107</v>
      </c>
      <c r="P363" s="14" t="s">
        <v>2335</v>
      </c>
      <c r="Q363" s="14" t="s">
        <v>2366</v>
      </c>
      <c r="R363" s="14" t="s">
        <v>2425</v>
      </c>
      <c r="S363" s="14" t="s">
        <v>2630</v>
      </c>
      <c r="T363" s="14" t="s">
        <v>4313</v>
      </c>
      <c r="U363" s="14" t="s">
        <v>4314</v>
      </c>
      <c r="V363" s="14" t="s">
        <v>4108</v>
      </c>
      <c r="W363" s="14" t="s">
        <v>2591</v>
      </c>
      <c r="X363" s="14" t="s">
        <v>3501</v>
      </c>
      <c r="Y363" s="14" t="s">
        <v>4109</v>
      </c>
      <c r="Z363" s="14" t="s">
        <v>2757</v>
      </c>
      <c r="AA363" s="14" t="s">
        <v>2543</v>
      </c>
      <c r="AB363" s="14" t="s">
        <v>3468</v>
      </c>
      <c r="AC363" s="14" t="s">
        <v>3314</v>
      </c>
      <c r="AD363" s="14" t="s">
        <v>4110</v>
      </c>
      <c r="AX363" s="14">
        <v>1</v>
      </c>
      <c r="AY363" s="14">
        <v>1</v>
      </c>
      <c r="AZ363" s="14">
        <v>2</v>
      </c>
      <c r="BA363" s="14">
        <v>4</v>
      </c>
      <c r="BC363" s="14">
        <v>89</v>
      </c>
      <c r="BD363" s="14">
        <v>0</v>
      </c>
      <c r="BE363" s="14">
        <v>3</v>
      </c>
      <c r="BF363" s="14">
        <v>2</v>
      </c>
      <c r="BG363" s="14">
        <v>2</v>
      </c>
      <c r="BH363" s="14">
        <v>152.4</v>
      </c>
      <c r="BI363" s="14">
        <v>34.18</v>
      </c>
      <c r="BJ363" s="14">
        <v>1</v>
      </c>
      <c r="BK363" s="14">
        <v>3</v>
      </c>
      <c r="BL363" s="14">
        <v>1</v>
      </c>
      <c r="BM363" s="14">
        <v>3</v>
      </c>
      <c r="BN363" s="14">
        <v>1</v>
      </c>
      <c r="BO363" s="14">
        <f t="shared" si="198"/>
        <v>1</v>
      </c>
      <c r="BP363" s="14">
        <f t="shared" si="199"/>
        <v>0</v>
      </c>
      <c r="BQ363" s="14">
        <v>0</v>
      </c>
      <c r="BR363" s="14">
        <v>1</v>
      </c>
      <c r="BS363" s="14">
        <v>0</v>
      </c>
      <c r="BT363" s="14">
        <v>1</v>
      </c>
      <c r="BU363" s="14">
        <v>1</v>
      </c>
      <c r="BV363" s="14">
        <f t="shared" si="187"/>
        <v>4</v>
      </c>
      <c r="BW363" s="14">
        <v>4</v>
      </c>
      <c r="BX363" s="14">
        <v>0</v>
      </c>
      <c r="BY363" s="14">
        <v>0</v>
      </c>
      <c r="BZ363" s="14">
        <v>0</v>
      </c>
      <c r="CA363" s="14">
        <v>0</v>
      </c>
      <c r="CB363" s="14">
        <v>0</v>
      </c>
      <c r="CC363" s="14">
        <v>1</v>
      </c>
      <c r="CD363" s="14">
        <v>1</v>
      </c>
      <c r="CE363" s="14">
        <v>1</v>
      </c>
      <c r="CF363" s="14">
        <f t="shared" si="188"/>
        <v>3</v>
      </c>
      <c r="CG363" s="14">
        <v>1</v>
      </c>
      <c r="CH363" s="14">
        <v>3</v>
      </c>
      <c r="CI363" s="14">
        <v>3</v>
      </c>
      <c r="CJ363" s="14">
        <v>1</v>
      </c>
      <c r="CK363" s="14">
        <f t="shared" si="189"/>
        <v>8</v>
      </c>
      <c r="CL363" s="14">
        <v>1</v>
      </c>
      <c r="CM363" s="14">
        <v>4</v>
      </c>
      <c r="CN363" s="14">
        <v>0</v>
      </c>
      <c r="CO363" s="14">
        <v>3</v>
      </c>
      <c r="CP363" s="14">
        <v>1</v>
      </c>
      <c r="CQ363" s="14">
        <v>1</v>
      </c>
      <c r="CR363" s="14">
        <v>3</v>
      </c>
      <c r="CS363" s="14">
        <v>1</v>
      </c>
      <c r="CT363" s="14">
        <v>75</v>
      </c>
      <c r="CU363" s="14">
        <v>1</v>
      </c>
      <c r="CV363" s="14">
        <v>1</v>
      </c>
      <c r="CW363" s="14">
        <v>1</v>
      </c>
      <c r="CX363" s="14">
        <v>1</v>
      </c>
      <c r="CY363" s="14">
        <v>1</v>
      </c>
      <c r="CZ363" s="14">
        <v>1</v>
      </c>
      <c r="DA363" s="14">
        <f t="shared" si="190"/>
        <v>6</v>
      </c>
      <c r="DB363" s="14">
        <v>1</v>
      </c>
      <c r="DC363" s="14">
        <v>1</v>
      </c>
      <c r="DD363" s="14">
        <v>1</v>
      </c>
      <c r="DE363" s="14">
        <v>1</v>
      </c>
      <c r="DF363" s="14">
        <v>1</v>
      </c>
      <c r="DG363" s="14">
        <v>1</v>
      </c>
      <c r="DH363" s="14">
        <f t="shared" si="191"/>
        <v>6</v>
      </c>
      <c r="DI363" s="14">
        <f t="shared" si="192"/>
        <v>0</v>
      </c>
      <c r="DJ363" s="14">
        <v>1</v>
      </c>
      <c r="DK363" s="14">
        <v>0</v>
      </c>
      <c r="DL363" s="14">
        <v>1</v>
      </c>
      <c r="DM363" s="14">
        <v>0</v>
      </c>
      <c r="DN363" s="14">
        <v>0</v>
      </c>
      <c r="DO363" s="14">
        <v>0</v>
      </c>
      <c r="DP363" s="14">
        <v>1</v>
      </c>
      <c r="DQ363" s="14">
        <v>1</v>
      </c>
      <c r="DR363" s="14">
        <f t="shared" si="193"/>
        <v>4</v>
      </c>
      <c r="DS363" s="14">
        <v>1</v>
      </c>
      <c r="DT363" s="14">
        <v>0</v>
      </c>
      <c r="DU363" s="14">
        <v>1</v>
      </c>
      <c r="DV363" s="14">
        <v>0</v>
      </c>
      <c r="DW363" s="14">
        <v>0</v>
      </c>
      <c r="DX363" s="14">
        <v>0</v>
      </c>
      <c r="DY363" s="14">
        <v>1</v>
      </c>
      <c r="DZ363" s="14">
        <v>1</v>
      </c>
      <c r="EA363" s="14">
        <f t="shared" si="194"/>
        <v>4</v>
      </c>
      <c r="EB363" s="14">
        <f t="shared" si="195"/>
        <v>0</v>
      </c>
      <c r="EC363" s="14">
        <v>0</v>
      </c>
      <c r="ED363" s="14">
        <v>0</v>
      </c>
      <c r="EE363" s="14">
        <f t="shared" si="196"/>
        <v>0</v>
      </c>
      <c r="EF363" s="14">
        <v>5</v>
      </c>
      <c r="EG363" s="14">
        <v>5</v>
      </c>
      <c r="EH363" s="14">
        <v>5</v>
      </c>
      <c r="EI363" s="14">
        <v>5</v>
      </c>
      <c r="EJ363" s="14">
        <f t="shared" si="197"/>
        <v>20</v>
      </c>
    </row>
    <row r="364" spans="1:250" s="14" customFormat="1">
      <c r="A364" s="14">
        <v>355</v>
      </c>
      <c r="B364" s="61">
        <v>1</v>
      </c>
      <c r="C364" s="60">
        <v>1</v>
      </c>
      <c r="D364" s="14">
        <v>1</v>
      </c>
      <c r="E364" s="14">
        <v>1</v>
      </c>
      <c r="F364" s="14" t="s">
        <v>2063</v>
      </c>
      <c r="G364" s="14" t="s">
        <v>2454</v>
      </c>
      <c r="H364" s="14" t="s">
        <v>4166</v>
      </c>
      <c r="K364" s="1" t="s">
        <v>4167</v>
      </c>
      <c r="L364" s="14">
        <v>3</v>
      </c>
      <c r="M364" s="14">
        <v>5</v>
      </c>
      <c r="N364" s="14">
        <v>19</v>
      </c>
      <c r="O364" s="14" t="s">
        <v>3051</v>
      </c>
      <c r="P364" s="14" t="s">
        <v>4168</v>
      </c>
      <c r="Q364" s="14" t="s">
        <v>4169</v>
      </c>
      <c r="R364" s="14" t="s">
        <v>2335</v>
      </c>
      <c r="S364" s="14" t="s">
        <v>2338</v>
      </c>
      <c r="T364" s="14" t="s">
        <v>2411</v>
      </c>
      <c r="U364" s="14" t="s">
        <v>4170</v>
      </c>
      <c r="V364" s="14" t="s">
        <v>3496</v>
      </c>
      <c r="W364" s="14" t="s">
        <v>4171</v>
      </c>
      <c r="X364" s="14" t="s">
        <v>4172</v>
      </c>
      <c r="Y364" s="14" t="s">
        <v>4173</v>
      </c>
      <c r="Z364" s="14" t="s">
        <v>4174</v>
      </c>
      <c r="AA364" s="14" t="s">
        <v>4175</v>
      </c>
      <c r="AB364" s="14" t="s">
        <v>4176</v>
      </c>
      <c r="AC364" s="14" t="s">
        <v>2357</v>
      </c>
      <c r="AD364" s="14" t="s">
        <v>3666</v>
      </c>
      <c r="AE364" s="14" t="s">
        <v>2983</v>
      </c>
      <c r="AF364" s="14" t="s">
        <v>4177</v>
      </c>
      <c r="AG364" s="14" t="s">
        <v>4178</v>
      </c>
      <c r="AX364" s="14">
        <v>2</v>
      </c>
      <c r="AY364" s="14">
        <v>1</v>
      </c>
      <c r="AZ364" s="14">
        <v>2</v>
      </c>
      <c r="BA364" s="14">
        <v>3</v>
      </c>
      <c r="BC364" s="14">
        <v>63</v>
      </c>
      <c r="BD364" s="14">
        <v>0</v>
      </c>
      <c r="BE364" s="14">
        <v>3</v>
      </c>
      <c r="BF364" s="14">
        <v>2</v>
      </c>
      <c r="BG364" s="14">
        <v>1</v>
      </c>
      <c r="BH364" s="14">
        <v>160</v>
      </c>
      <c r="BI364" s="14">
        <v>37.200000000000003</v>
      </c>
      <c r="BJ364" s="14">
        <v>0</v>
      </c>
      <c r="BK364" s="14">
        <v>3</v>
      </c>
      <c r="BL364" s="14">
        <v>1</v>
      </c>
      <c r="BM364" s="14">
        <v>2</v>
      </c>
      <c r="BN364" s="14">
        <v>0</v>
      </c>
      <c r="BO364" s="14">
        <f t="shared" si="198"/>
        <v>0</v>
      </c>
      <c r="BP364" s="14">
        <f t="shared" si="199"/>
        <v>0</v>
      </c>
      <c r="BQ364" s="14">
        <v>1</v>
      </c>
      <c r="BR364" s="14">
        <v>1</v>
      </c>
      <c r="BS364" s="14">
        <v>0</v>
      </c>
      <c r="BT364" s="14">
        <v>1</v>
      </c>
      <c r="BU364" s="14">
        <v>1</v>
      </c>
      <c r="BV364" s="14">
        <f t="shared" si="187"/>
        <v>4</v>
      </c>
      <c r="BW364" s="14">
        <v>4</v>
      </c>
      <c r="BX364" s="14">
        <v>0</v>
      </c>
      <c r="BY364" s="14">
        <v>0</v>
      </c>
      <c r="BZ364" s="14">
        <v>0</v>
      </c>
      <c r="CA364" s="14">
        <v>1</v>
      </c>
      <c r="CB364" s="14">
        <v>0</v>
      </c>
      <c r="CC364" s="14">
        <v>0</v>
      </c>
      <c r="CD364" s="14">
        <v>0</v>
      </c>
      <c r="CE364" s="14">
        <v>0</v>
      </c>
      <c r="CF364" s="14">
        <f t="shared" si="188"/>
        <v>1</v>
      </c>
      <c r="CG364" s="14">
        <v>3</v>
      </c>
      <c r="CH364" s="14">
        <v>3</v>
      </c>
      <c r="CI364" s="14">
        <v>3</v>
      </c>
      <c r="CJ364" s="14">
        <v>4</v>
      </c>
      <c r="CK364" s="14">
        <f t="shared" si="189"/>
        <v>13</v>
      </c>
      <c r="CL364" s="14">
        <v>0</v>
      </c>
      <c r="CM364" s="14">
        <v>2</v>
      </c>
      <c r="CN364" s="14">
        <v>1</v>
      </c>
      <c r="CO364" s="14">
        <v>2</v>
      </c>
      <c r="CP364" s="14">
        <v>1</v>
      </c>
      <c r="CQ364" s="14">
        <v>1</v>
      </c>
      <c r="CR364" s="14">
        <v>3</v>
      </c>
      <c r="CS364" s="14">
        <v>4</v>
      </c>
      <c r="CT364" s="14">
        <v>80</v>
      </c>
      <c r="CU364" s="14">
        <v>0</v>
      </c>
      <c r="CV364" s="14">
        <v>1</v>
      </c>
      <c r="CW364" s="14">
        <v>0</v>
      </c>
      <c r="CX364" s="14">
        <v>1</v>
      </c>
      <c r="CY364" s="14">
        <v>1</v>
      </c>
      <c r="CZ364" s="14">
        <v>1</v>
      </c>
      <c r="DA364" s="14">
        <f t="shared" si="190"/>
        <v>4</v>
      </c>
      <c r="DB364" s="14">
        <v>0</v>
      </c>
      <c r="DC364" s="14">
        <v>1</v>
      </c>
      <c r="DD364" s="14">
        <v>0</v>
      </c>
      <c r="DE364" s="14">
        <v>1</v>
      </c>
      <c r="DF364" s="14">
        <v>1</v>
      </c>
      <c r="DG364" s="14">
        <v>1</v>
      </c>
      <c r="DH364" s="14">
        <f t="shared" si="191"/>
        <v>4</v>
      </c>
      <c r="DI364" s="14">
        <f t="shared" si="192"/>
        <v>0</v>
      </c>
      <c r="DJ364" s="14">
        <v>1</v>
      </c>
      <c r="DK364" s="14">
        <v>0</v>
      </c>
      <c r="DL364" s="14">
        <v>0</v>
      </c>
      <c r="DM364" s="14">
        <v>0</v>
      </c>
      <c r="DN364" s="14">
        <v>0</v>
      </c>
      <c r="DO364" s="14">
        <v>0</v>
      </c>
      <c r="DP364" s="14">
        <v>0</v>
      </c>
      <c r="DQ364" s="14">
        <v>0</v>
      </c>
      <c r="DR364" s="14">
        <f t="shared" si="193"/>
        <v>1</v>
      </c>
      <c r="DS364" s="14">
        <v>1</v>
      </c>
      <c r="DT364" s="14">
        <v>0</v>
      </c>
      <c r="DU364" s="14">
        <v>0</v>
      </c>
      <c r="DV364" s="14">
        <v>0</v>
      </c>
      <c r="DW364" s="14">
        <v>0</v>
      </c>
      <c r="DX364" s="14">
        <v>0</v>
      </c>
      <c r="DY364" s="14">
        <v>0</v>
      </c>
      <c r="DZ364" s="14">
        <v>0</v>
      </c>
      <c r="EA364" s="14">
        <f t="shared" si="194"/>
        <v>1</v>
      </c>
      <c r="EB364" s="14">
        <f t="shared" si="195"/>
        <v>0</v>
      </c>
      <c r="EC364" s="14">
        <v>2</v>
      </c>
      <c r="ED364" s="14">
        <v>1</v>
      </c>
      <c r="EE364" s="14">
        <f t="shared" si="196"/>
        <v>3</v>
      </c>
      <c r="EF364" s="14">
        <v>3</v>
      </c>
      <c r="EG364" s="14">
        <v>3</v>
      </c>
      <c r="EH364" s="14">
        <v>3</v>
      </c>
      <c r="EI364" s="14">
        <v>3</v>
      </c>
      <c r="EJ364" s="14">
        <f t="shared" si="197"/>
        <v>12</v>
      </c>
    </row>
    <row r="365" spans="1:250" s="14" customFormat="1">
      <c r="A365" s="14">
        <v>356</v>
      </c>
      <c r="B365" s="61">
        <v>1</v>
      </c>
      <c r="C365" s="60">
        <v>1</v>
      </c>
      <c r="D365" s="14">
        <v>1</v>
      </c>
      <c r="E365" s="14">
        <v>2</v>
      </c>
      <c r="F365" s="14" t="s">
        <v>1928</v>
      </c>
      <c r="K365" s="1" t="s">
        <v>3614</v>
      </c>
      <c r="L365" s="14">
        <v>1</v>
      </c>
      <c r="M365" s="14">
        <v>5</v>
      </c>
      <c r="N365" s="14">
        <v>8</v>
      </c>
      <c r="O365" s="14" t="s">
        <v>3615</v>
      </c>
      <c r="P365" s="14" t="s">
        <v>3616</v>
      </c>
      <c r="Q365" s="14" t="s">
        <v>2606</v>
      </c>
      <c r="R365" s="14" t="s">
        <v>3617</v>
      </c>
      <c r="S365" s="14" t="s">
        <v>3618</v>
      </c>
      <c r="T365" s="14" t="s">
        <v>3619</v>
      </c>
      <c r="U365" s="14" t="s">
        <v>2611</v>
      </c>
      <c r="V365" s="14" t="s">
        <v>2357</v>
      </c>
      <c r="AX365" s="14">
        <v>2</v>
      </c>
      <c r="AY365" s="14">
        <v>1</v>
      </c>
      <c r="AZ365" s="14">
        <v>2</v>
      </c>
      <c r="BA365" s="14">
        <v>4</v>
      </c>
      <c r="BC365" s="14">
        <v>66</v>
      </c>
      <c r="BD365" s="14">
        <v>0</v>
      </c>
      <c r="BE365" s="14">
        <v>3</v>
      </c>
      <c r="BF365" s="14">
        <v>2</v>
      </c>
      <c r="BG365" s="14">
        <v>2</v>
      </c>
      <c r="BH365" s="14">
        <v>162.6</v>
      </c>
      <c r="BI365" s="14">
        <v>35.19</v>
      </c>
      <c r="BJ365" s="14">
        <v>0</v>
      </c>
      <c r="BK365" s="14">
        <v>0</v>
      </c>
      <c r="BL365" s="14">
        <v>1</v>
      </c>
      <c r="BM365" s="14">
        <v>2</v>
      </c>
      <c r="BN365" s="14">
        <v>0</v>
      </c>
      <c r="BO365" s="14">
        <f t="shared" si="198"/>
        <v>0</v>
      </c>
      <c r="BP365" s="14">
        <f t="shared" si="199"/>
        <v>0</v>
      </c>
      <c r="BQ365" s="14">
        <v>1</v>
      </c>
      <c r="BR365" s="14">
        <v>1</v>
      </c>
      <c r="BS365" s="14">
        <v>1</v>
      </c>
      <c r="BT365" s="14">
        <v>1</v>
      </c>
      <c r="BU365" s="14">
        <v>1</v>
      </c>
      <c r="BV365" s="14">
        <f t="shared" si="187"/>
        <v>5</v>
      </c>
      <c r="BW365" s="14">
        <v>4</v>
      </c>
      <c r="BX365" s="14">
        <v>0</v>
      </c>
      <c r="BY365" s="14">
        <v>0</v>
      </c>
      <c r="BZ365" s="14">
        <v>0</v>
      </c>
      <c r="CA365" s="14">
        <v>0</v>
      </c>
      <c r="CB365" s="14">
        <v>0</v>
      </c>
      <c r="CC365" s="14">
        <v>0</v>
      </c>
      <c r="CD365" s="14">
        <v>0</v>
      </c>
      <c r="CE365" s="14">
        <v>0</v>
      </c>
      <c r="CF365" s="14">
        <f t="shared" si="188"/>
        <v>0</v>
      </c>
      <c r="CG365" s="14">
        <v>5</v>
      </c>
      <c r="CH365" s="14">
        <v>5</v>
      </c>
      <c r="CI365" s="14">
        <v>5</v>
      </c>
      <c r="CJ365" s="14">
        <v>5</v>
      </c>
      <c r="CK365" s="14">
        <f t="shared" si="189"/>
        <v>20</v>
      </c>
      <c r="CL365" s="14">
        <v>0</v>
      </c>
      <c r="CM365" s="14">
        <v>1</v>
      </c>
      <c r="CN365" s="14">
        <v>0</v>
      </c>
      <c r="CO365" s="14">
        <v>3</v>
      </c>
      <c r="CP365" s="14">
        <v>2</v>
      </c>
      <c r="CQ365" s="14">
        <v>5</v>
      </c>
      <c r="CR365" s="14">
        <v>5</v>
      </c>
      <c r="CS365" s="14">
        <v>1</v>
      </c>
      <c r="CT365" s="14">
        <v>20</v>
      </c>
      <c r="CU365" s="14">
        <v>1</v>
      </c>
      <c r="CV365" s="14">
        <v>1</v>
      </c>
      <c r="CW365" s="14">
        <v>1</v>
      </c>
      <c r="CX365" s="14">
        <v>1</v>
      </c>
      <c r="CY365" s="14">
        <v>1</v>
      </c>
      <c r="CZ365" s="14">
        <v>1</v>
      </c>
      <c r="DA365" s="14">
        <f t="shared" si="190"/>
        <v>6</v>
      </c>
      <c r="DB365" s="14">
        <v>1</v>
      </c>
      <c r="DC365" s="14">
        <v>1</v>
      </c>
      <c r="DD365" s="14">
        <v>1</v>
      </c>
      <c r="DE365" s="14">
        <v>1</v>
      </c>
      <c r="DF365" s="14">
        <v>1</v>
      </c>
      <c r="DG365" s="14">
        <v>1</v>
      </c>
      <c r="DH365" s="14">
        <f t="shared" si="191"/>
        <v>6</v>
      </c>
      <c r="DI365" s="14">
        <f t="shared" si="192"/>
        <v>0</v>
      </c>
      <c r="DJ365" s="14">
        <v>1</v>
      </c>
      <c r="DK365" s="14">
        <v>1</v>
      </c>
      <c r="DL365" s="14">
        <v>1</v>
      </c>
      <c r="DM365" s="14">
        <v>1</v>
      </c>
      <c r="DN365" s="14">
        <v>1</v>
      </c>
      <c r="DO365" s="14">
        <v>1</v>
      </c>
      <c r="DP365" s="14">
        <v>1</v>
      </c>
      <c r="DQ365" s="14">
        <v>1</v>
      </c>
      <c r="DR365" s="14">
        <f t="shared" si="193"/>
        <v>8</v>
      </c>
      <c r="DS365" s="14">
        <v>1</v>
      </c>
      <c r="DT365" s="14">
        <v>1</v>
      </c>
      <c r="DU365" s="14">
        <v>1</v>
      </c>
      <c r="DV365" s="14">
        <v>1</v>
      </c>
      <c r="DW365" s="14">
        <v>1</v>
      </c>
      <c r="DX365" s="14">
        <v>1</v>
      </c>
      <c r="DY365" s="14">
        <v>1</v>
      </c>
      <c r="DZ365" s="14">
        <v>1</v>
      </c>
      <c r="EA365" s="14">
        <f t="shared" si="194"/>
        <v>8</v>
      </c>
      <c r="EB365" s="14">
        <f t="shared" si="195"/>
        <v>0</v>
      </c>
      <c r="EC365" s="14">
        <v>1</v>
      </c>
      <c r="ED365" s="14">
        <v>1</v>
      </c>
      <c r="EE365" s="14">
        <f t="shared" si="196"/>
        <v>2</v>
      </c>
      <c r="EF365" s="14">
        <v>5</v>
      </c>
      <c r="EG365" s="14">
        <v>5</v>
      </c>
      <c r="EH365" s="14">
        <v>5</v>
      </c>
      <c r="EI365" s="14">
        <v>5</v>
      </c>
      <c r="EJ365" s="14">
        <f t="shared" si="197"/>
        <v>20</v>
      </c>
    </row>
    <row r="366" spans="1:250" s="14" customFormat="1">
      <c r="A366" s="14">
        <v>357</v>
      </c>
      <c r="B366" s="61">
        <v>1</v>
      </c>
      <c r="C366" s="60">
        <v>1</v>
      </c>
      <c r="D366" s="14">
        <v>1</v>
      </c>
      <c r="E366" s="14">
        <v>1</v>
      </c>
      <c r="F366" s="14" t="s">
        <v>1928</v>
      </c>
      <c r="G366" s="14" t="s">
        <v>1955</v>
      </c>
      <c r="H366" s="14" t="s">
        <v>2678</v>
      </c>
      <c r="I366" s="14" t="s">
        <v>4222</v>
      </c>
      <c r="K366" s="1" t="s">
        <v>4223</v>
      </c>
      <c r="L366" s="14">
        <v>4</v>
      </c>
      <c r="M366" s="14">
        <v>6</v>
      </c>
      <c r="N366" s="14">
        <v>13</v>
      </c>
      <c r="O366" s="14" t="s">
        <v>3107</v>
      </c>
      <c r="P366" s="14" t="s">
        <v>2647</v>
      </c>
      <c r="Q366" s="14" t="s">
        <v>2335</v>
      </c>
      <c r="R366" s="14" t="s">
        <v>4224</v>
      </c>
      <c r="S366" s="14" t="s">
        <v>4225</v>
      </c>
      <c r="T366" s="14" t="s">
        <v>4226</v>
      </c>
      <c r="U366" s="14" t="s">
        <v>2608</v>
      </c>
      <c r="V366" s="14" t="s">
        <v>2709</v>
      </c>
      <c r="W366" s="14" t="s">
        <v>4227</v>
      </c>
      <c r="X366" s="14" t="s">
        <v>2610</v>
      </c>
      <c r="Y366" s="14" t="s">
        <v>4228</v>
      </c>
      <c r="Z366" s="14" t="s">
        <v>2844</v>
      </c>
      <c r="AA366" s="14" t="s">
        <v>2757</v>
      </c>
      <c r="AX366" s="14">
        <v>2</v>
      </c>
      <c r="AZ366" s="14">
        <v>2</v>
      </c>
      <c r="BA366" s="14">
        <v>4</v>
      </c>
      <c r="BC366" s="14">
        <v>69</v>
      </c>
      <c r="BD366" s="14">
        <v>0</v>
      </c>
      <c r="BE366" s="14">
        <v>3</v>
      </c>
      <c r="BF366" s="14">
        <v>2</v>
      </c>
      <c r="BG366" s="14">
        <v>1</v>
      </c>
      <c r="BI366" s="14">
        <v>39.11</v>
      </c>
      <c r="BJ366" s="14">
        <v>0</v>
      </c>
      <c r="BK366" s="14">
        <v>2</v>
      </c>
      <c r="BL366" s="14">
        <v>1</v>
      </c>
      <c r="BM366" s="14">
        <v>2</v>
      </c>
      <c r="BN366" s="14">
        <v>1</v>
      </c>
      <c r="BO366" s="14">
        <f t="shared" si="198"/>
        <v>0</v>
      </c>
      <c r="BP366" s="14">
        <f t="shared" si="199"/>
        <v>0</v>
      </c>
      <c r="BQ366" s="14">
        <v>1</v>
      </c>
      <c r="BR366" s="14">
        <v>1</v>
      </c>
      <c r="BS366" s="14">
        <v>1</v>
      </c>
      <c r="BT366" s="14">
        <v>1</v>
      </c>
      <c r="BU366" s="14">
        <v>1</v>
      </c>
      <c r="BV366" s="14">
        <f t="shared" si="187"/>
        <v>5</v>
      </c>
      <c r="BW366" s="14">
        <v>4</v>
      </c>
      <c r="BX366" s="14">
        <v>0</v>
      </c>
      <c r="BY366" s="14">
        <v>1</v>
      </c>
      <c r="BZ366" s="14">
        <v>0</v>
      </c>
      <c r="CA366" s="14">
        <v>0</v>
      </c>
      <c r="CB366" s="14">
        <v>0</v>
      </c>
      <c r="CC366" s="14">
        <v>0</v>
      </c>
      <c r="CD366" s="14">
        <v>0</v>
      </c>
      <c r="CE366" s="14">
        <v>0</v>
      </c>
      <c r="CF366" s="14">
        <f t="shared" si="188"/>
        <v>1</v>
      </c>
      <c r="CG366" s="14">
        <v>2</v>
      </c>
      <c r="CH366" s="14">
        <v>3</v>
      </c>
      <c r="CI366" s="14">
        <v>1</v>
      </c>
      <c r="CJ366" s="14">
        <v>1</v>
      </c>
      <c r="CK366" s="14">
        <f t="shared" si="189"/>
        <v>7</v>
      </c>
      <c r="CL366" s="14">
        <v>1</v>
      </c>
      <c r="CM366" s="14">
        <v>5</v>
      </c>
      <c r="CN366" s="14">
        <v>2</v>
      </c>
      <c r="CO366" s="14">
        <v>2</v>
      </c>
      <c r="CP366" s="14">
        <v>1</v>
      </c>
      <c r="CQ366" s="14">
        <v>1</v>
      </c>
      <c r="CR366" s="14">
        <v>1</v>
      </c>
      <c r="CS366" s="14">
        <v>3</v>
      </c>
      <c r="CT366" s="14">
        <v>20</v>
      </c>
      <c r="CU366" s="14">
        <v>1</v>
      </c>
      <c r="CV366" s="14">
        <v>1</v>
      </c>
      <c r="CW366" s="14">
        <v>1</v>
      </c>
      <c r="CX366" s="14">
        <v>1</v>
      </c>
      <c r="CY366" s="14">
        <v>1</v>
      </c>
      <c r="CZ366" s="14">
        <v>1</v>
      </c>
      <c r="DA366" s="14">
        <f t="shared" si="190"/>
        <v>6</v>
      </c>
      <c r="DB366" s="14">
        <v>1</v>
      </c>
      <c r="DC366" s="14">
        <v>1</v>
      </c>
      <c r="DD366" s="14">
        <v>1</v>
      </c>
      <c r="DE366" s="14">
        <v>1</v>
      </c>
      <c r="DF366" s="14">
        <v>1</v>
      </c>
      <c r="DG366" s="14">
        <v>1</v>
      </c>
      <c r="DH366" s="14">
        <f t="shared" si="191"/>
        <v>6</v>
      </c>
      <c r="DI366" s="14">
        <f t="shared" si="192"/>
        <v>0</v>
      </c>
      <c r="DJ366" s="14">
        <v>1</v>
      </c>
      <c r="DK366" s="14">
        <v>1</v>
      </c>
      <c r="DL366" s="14">
        <v>1</v>
      </c>
      <c r="DM366" s="14">
        <v>1</v>
      </c>
      <c r="DN366" s="14">
        <v>1</v>
      </c>
      <c r="DO366" s="14">
        <v>0</v>
      </c>
      <c r="DP366" s="14">
        <v>1</v>
      </c>
      <c r="DQ366" s="14">
        <v>1</v>
      </c>
      <c r="DR366" s="14">
        <f t="shared" si="193"/>
        <v>7</v>
      </c>
      <c r="DS366" s="14">
        <v>1</v>
      </c>
      <c r="DT366" s="14">
        <v>1</v>
      </c>
      <c r="DU366" s="14">
        <v>1</v>
      </c>
      <c r="DV366" s="14">
        <v>1</v>
      </c>
      <c r="DW366" s="14">
        <v>1</v>
      </c>
      <c r="DX366" s="14">
        <v>0</v>
      </c>
      <c r="DY366" s="14">
        <v>1</v>
      </c>
      <c r="DZ366" s="14">
        <v>1</v>
      </c>
      <c r="EA366" s="14">
        <f t="shared" si="194"/>
        <v>7</v>
      </c>
      <c r="EB366" s="14">
        <f t="shared" si="195"/>
        <v>0</v>
      </c>
      <c r="EC366" s="14">
        <v>1</v>
      </c>
      <c r="ED366" s="14">
        <v>1</v>
      </c>
      <c r="EE366" s="14">
        <f t="shared" si="196"/>
        <v>2</v>
      </c>
      <c r="EF366" s="14">
        <v>3</v>
      </c>
      <c r="EG366" s="14">
        <v>2</v>
      </c>
      <c r="EH366" s="14">
        <v>1</v>
      </c>
      <c r="EI366" s="14">
        <v>1</v>
      </c>
      <c r="EJ366" s="14">
        <f t="shared" si="197"/>
        <v>7</v>
      </c>
    </row>
    <row r="367" spans="1:250" s="14" customFormat="1">
      <c r="A367" s="14">
        <v>358</v>
      </c>
      <c r="B367" s="61">
        <v>1</v>
      </c>
      <c r="C367" s="60">
        <v>1</v>
      </c>
      <c r="D367" s="14">
        <v>1</v>
      </c>
      <c r="E367" s="14">
        <v>1</v>
      </c>
      <c r="F367" s="14" t="s">
        <v>1928</v>
      </c>
      <c r="G367" s="14" t="s">
        <v>2454</v>
      </c>
      <c r="H367" s="14" t="s">
        <v>4095</v>
      </c>
      <c r="I367" s="14" t="s">
        <v>2600</v>
      </c>
      <c r="K367" s="1" t="s">
        <v>4981</v>
      </c>
      <c r="L367" s="14">
        <v>4</v>
      </c>
      <c r="M367" s="14">
        <v>23</v>
      </c>
      <c r="N367" s="14">
        <v>16</v>
      </c>
      <c r="O367" s="14" t="s">
        <v>4982</v>
      </c>
      <c r="P367" s="14" t="s">
        <v>4983</v>
      </c>
      <c r="Q367" s="14" t="s">
        <v>4984</v>
      </c>
      <c r="R367" s="14" t="s">
        <v>4985</v>
      </c>
      <c r="S367" s="14" t="s">
        <v>4986</v>
      </c>
      <c r="T367" s="14" t="s">
        <v>4987</v>
      </c>
      <c r="U367" s="14" t="s">
        <v>4988</v>
      </c>
      <c r="V367" s="14" t="s">
        <v>4989</v>
      </c>
      <c r="W367" s="14" t="s">
        <v>4990</v>
      </c>
      <c r="X367" s="14" t="s">
        <v>4991</v>
      </c>
      <c r="Y367" s="14" t="s">
        <v>4992</v>
      </c>
      <c r="Z367" s="14" t="s">
        <v>3306</v>
      </c>
      <c r="AA367" s="14" t="s">
        <v>4993</v>
      </c>
      <c r="AB367" s="14" t="s">
        <v>4994</v>
      </c>
      <c r="AC367" s="14" t="s">
        <v>4995</v>
      </c>
      <c r="AD367" s="14" t="s">
        <v>4996</v>
      </c>
      <c r="AX367" s="14">
        <v>2</v>
      </c>
      <c r="AY367" s="14">
        <v>1</v>
      </c>
      <c r="AZ367" s="14">
        <v>1</v>
      </c>
      <c r="BA367" s="14">
        <v>3</v>
      </c>
      <c r="BC367" s="14">
        <v>63</v>
      </c>
      <c r="BD367" s="14">
        <v>0</v>
      </c>
      <c r="BE367" s="14">
        <v>1</v>
      </c>
      <c r="BF367" s="14">
        <v>1</v>
      </c>
      <c r="BG367" s="14">
        <v>1</v>
      </c>
      <c r="BH367" s="14">
        <v>172.7</v>
      </c>
      <c r="BI367" s="14">
        <v>20.07</v>
      </c>
      <c r="BJ367" s="14">
        <v>0</v>
      </c>
      <c r="BK367" s="14">
        <v>1</v>
      </c>
      <c r="BL367" s="14">
        <v>5</v>
      </c>
      <c r="BM367" s="14">
        <v>1</v>
      </c>
      <c r="BN367" s="14">
        <v>0</v>
      </c>
      <c r="BO367" s="14">
        <f t="shared" si="198"/>
        <v>0</v>
      </c>
      <c r="BP367" s="14">
        <f t="shared" si="199"/>
        <v>0</v>
      </c>
      <c r="BQ367" s="14">
        <v>1</v>
      </c>
      <c r="BR367" s="14">
        <v>0</v>
      </c>
      <c r="BS367" s="14">
        <v>0</v>
      </c>
      <c r="BT367" s="14">
        <v>1</v>
      </c>
      <c r="BU367" s="14">
        <v>0</v>
      </c>
      <c r="BV367" s="14">
        <f t="shared" si="187"/>
        <v>2</v>
      </c>
      <c r="BW367" s="14">
        <v>3</v>
      </c>
      <c r="BX367" s="14">
        <v>0</v>
      </c>
      <c r="BY367" s="14">
        <v>0</v>
      </c>
      <c r="BZ367" s="14">
        <v>0</v>
      </c>
      <c r="CA367" s="14">
        <v>0</v>
      </c>
      <c r="CB367" s="14">
        <v>0</v>
      </c>
      <c r="CC367" s="14">
        <v>0</v>
      </c>
      <c r="CD367" s="14">
        <v>0</v>
      </c>
      <c r="CE367" s="14">
        <v>0</v>
      </c>
      <c r="CF367" s="14">
        <f t="shared" si="188"/>
        <v>0</v>
      </c>
      <c r="CG367" s="14">
        <v>5</v>
      </c>
      <c r="CH367" s="14">
        <v>5</v>
      </c>
      <c r="CI367" s="14">
        <v>5</v>
      </c>
      <c r="CJ367" s="14">
        <v>5</v>
      </c>
      <c r="CK367" s="14">
        <f t="shared" si="189"/>
        <v>20</v>
      </c>
      <c r="CL367" s="14">
        <v>0</v>
      </c>
      <c r="CM367" s="14">
        <v>5</v>
      </c>
      <c r="CN367" s="14">
        <v>0</v>
      </c>
      <c r="CO367" s="14">
        <v>2</v>
      </c>
      <c r="CP367" s="14">
        <v>1</v>
      </c>
      <c r="CQ367" s="14">
        <v>3</v>
      </c>
      <c r="CR367" s="14">
        <v>3</v>
      </c>
      <c r="CS367" s="14">
        <v>1</v>
      </c>
      <c r="CT367" s="14">
        <v>55</v>
      </c>
      <c r="CU367" s="14">
        <v>1</v>
      </c>
      <c r="CV367" s="14">
        <v>1</v>
      </c>
      <c r="CW367" s="14">
        <v>1</v>
      </c>
      <c r="CX367" s="14">
        <v>1</v>
      </c>
      <c r="CY367" s="14">
        <v>1</v>
      </c>
      <c r="CZ367" s="14">
        <v>1</v>
      </c>
      <c r="DA367" s="14">
        <f t="shared" si="190"/>
        <v>6</v>
      </c>
      <c r="DB367" s="14">
        <v>1</v>
      </c>
      <c r="DC367" s="14">
        <v>1</v>
      </c>
      <c r="DD367" s="14">
        <v>1</v>
      </c>
      <c r="DE367" s="14">
        <v>1</v>
      </c>
      <c r="DF367" s="14">
        <v>1</v>
      </c>
      <c r="DG367" s="14">
        <v>1</v>
      </c>
      <c r="DH367" s="14">
        <f t="shared" si="191"/>
        <v>6</v>
      </c>
      <c r="DI367" s="14">
        <f t="shared" si="192"/>
        <v>0</v>
      </c>
      <c r="DJ367" s="14">
        <v>1</v>
      </c>
      <c r="DK367" s="14">
        <v>1</v>
      </c>
      <c r="DL367" s="14">
        <v>1</v>
      </c>
      <c r="DM367" s="14">
        <v>1</v>
      </c>
      <c r="DN367" s="14">
        <v>1</v>
      </c>
      <c r="DO367" s="14">
        <v>1</v>
      </c>
      <c r="DP367" s="14">
        <v>1</v>
      </c>
      <c r="DQ367" s="14">
        <v>1</v>
      </c>
      <c r="DR367" s="14">
        <f t="shared" si="193"/>
        <v>8</v>
      </c>
      <c r="DS367" s="14">
        <v>1</v>
      </c>
      <c r="DT367" s="14">
        <v>1</v>
      </c>
      <c r="DU367" s="14">
        <v>1</v>
      </c>
      <c r="DV367" s="14">
        <v>1</v>
      </c>
      <c r="DW367" s="14">
        <v>1</v>
      </c>
      <c r="DX367" s="14">
        <v>1</v>
      </c>
      <c r="DY367" s="14">
        <v>1</v>
      </c>
      <c r="DZ367" s="14">
        <v>1</v>
      </c>
      <c r="EA367" s="14">
        <f t="shared" si="194"/>
        <v>8</v>
      </c>
      <c r="EB367" s="14">
        <f t="shared" si="195"/>
        <v>0</v>
      </c>
      <c r="EC367" s="14">
        <v>0</v>
      </c>
      <c r="ED367" s="14">
        <v>0</v>
      </c>
      <c r="EE367" s="14">
        <f t="shared" si="196"/>
        <v>0</v>
      </c>
      <c r="EF367" s="14">
        <v>5</v>
      </c>
      <c r="EG367" s="14">
        <v>5</v>
      </c>
      <c r="EH367" s="14">
        <v>3</v>
      </c>
      <c r="EI367" s="14">
        <v>5</v>
      </c>
      <c r="EJ367" s="14">
        <f t="shared" si="197"/>
        <v>18</v>
      </c>
    </row>
    <row r="368" spans="1:250" s="14" customFormat="1">
      <c r="A368" s="14">
        <v>359</v>
      </c>
      <c r="B368" s="61">
        <v>1</v>
      </c>
      <c r="C368" s="60">
        <v>1</v>
      </c>
      <c r="D368" s="14">
        <v>1</v>
      </c>
      <c r="E368" s="14">
        <v>1</v>
      </c>
      <c r="F368" s="14" t="s">
        <v>2454</v>
      </c>
      <c r="G368" s="14" t="s">
        <v>2322</v>
      </c>
      <c r="H368" s="14" t="s">
        <v>1977</v>
      </c>
      <c r="I368" s="14" t="s">
        <v>1928</v>
      </c>
      <c r="J368" s="14" t="s">
        <v>2100</v>
      </c>
      <c r="K368" s="1" t="s">
        <v>4375</v>
      </c>
      <c r="L368" s="14">
        <v>5</v>
      </c>
      <c r="M368" s="14">
        <v>10</v>
      </c>
      <c r="N368" s="14">
        <v>15</v>
      </c>
      <c r="O368" s="14" t="s">
        <v>4376</v>
      </c>
      <c r="P368" s="14" t="s">
        <v>4377</v>
      </c>
      <c r="Q368" s="14" t="s">
        <v>2335</v>
      </c>
      <c r="R368" s="14" t="s">
        <v>2366</v>
      </c>
      <c r="S368" s="14" t="s">
        <v>4378</v>
      </c>
      <c r="T368" s="14" t="s">
        <v>4379</v>
      </c>
      <c r="U368" s="14" t="s">
        <v>2425</v>
      </c>
      <c r="V368" s="14" t="s">
        <v>4380</v>
      </c>
      <c r="W368" s="14" t="s">
        <v>4381</v>
      </c>
      <c r="X368" s="14" t="s">
        <v>2917</v>
      </c>
      <c r="Y368" s="14" t="s">
        <v>4382</v>
      </c>
      <c r="Z368" s="14" t="s">
        <v>2357</v>
      </c>
      <c r="AA368" s="14" t="s">
        <v>4383</v>
      </c>
      <c r="AB368" s="14" t="s">
        <v>2948</v>
      </c>
      <c r="AC368" s="14" t="s">
        <v>4384</v>
      </c>
      <c r="AX368" s="14">
        <v>2</v>
      </c>
      <c r="AY368" s="14">
        <v>1</v>
      </c>
      <c r="AZ368" s="14">
        <v>1</v>
      </c>
      <c r="BA368" s="14">
        <v>4</v>
      </c>
      <c r="BC368" s="14">
        <v>68</v>
      </c>
      <c r="BD368" s="14">
        <v>0</v>
      </c>
      <c r="BE368" s="14">
        <v>3</v>
      </c>
      <c r="BF368" s="14">
        <v>2</v>
      </c>
      <c r="BG368" s="14">
        <v>4</v>
      </c>
      <c r="BH368" s="14">
        <v>152.4</v>
      </c>
      <c r="BI368" s="14">
        <v>27.34</v>
      </c>
      <c r="BJ368" s="14">
        <v>0</v>
      </c>
      <c r="BK368" s="14">
        <v>0</v>
      </c>
      <c r="BL368" s="14">
        <v>1</v>
      </c>
      <c r="BM368" s="14">
        <v>3</v>
      </c>
      <c r="BN368" s="14">
        <v>0</v>
      </c>
      <c r="BO368" s="14">
        <f t="shared" si="198"/>
        <v>0</v>
      </c>
      <c r="BP368" s="14">
        <f t="shared" si="199"/>
        <v>0</v>
      </c>
      <c r="BQ368" s="14">
        <v>1</v>
      </c>
      <c r="BR368" s="14">
        <v>0</v>
      </c>
      <c r="BS368" s="14">
        <v>1</v>
      </c>
      <c r="BT368" s="14">
        <v>1</v>
      </c>
      <c r="BU368" s="14">
        <v>1</v>
      </c>
      <c r="BV368" s="14">
        <f t="shared" si="187"/>
        <v>4</v>
      </c>
      <c r="BW368" s="14">
        <v>4</v>
      </c>
      <c r="BX368" s="14">
        <v>0</v>
      </c>
      <c r="BY368" s="14">
        <v>0</v>
      </c>
      <c r="BZ368" s="14">
        <v>1</v>
      </c>
      <c r="CA368" s="14">
        <v>0</v>
      </c>
      <c r="CB368" s="14">
        <v>1</v>
      </c>
      <c r="CC368" s="14">
        <v>0</v>
      </c>
      <c r="CD368" s="14">
        <v>1</v>
      </c>
      <c r="CE368" s="14">
        <v>1</v>
      </c>
      <c r="CF368" s="14">
        <f t="shared" si="188"/>
        <v>4</v>
      </c>
      <c r="CG368" s="14">
        <v>1</v>
      </c>
      <c r="CH368" s="14">
        <v>1</v>
      </c>
      <c r="CI368" s="14">
        <v>3</v>
      </c>
      <c r="CJ368" s="14">
        <v>1</v>
      </c>
      <c r="CK368" s="14">
        <f t="shared" si="189"/>
        <v>6</v>
      </c>
      <c r="CL368" s="14">
        <v>0</v>
      </c>
      <c r="CM368" s="14">
        <v>1</v>
      </c>
      <c r="CN368" s="14">
        <v>0</v>
      </c>
      <c r="CO368" s="14">
        <v>2</v>
      </c>
      <c r="CP368" s="14">
        <v>1</v>
      </c>
      <c r="CQ368" s="14">
        <v>1</v>
      </c>
      <c r="CR368" s="14">
        <v>2</v>
      </c>
      <c r="CS368" s="14">
        <v>2</v>
      </c>
      <c r="CT368" s="14">
        <v>55</v>
      </c>
      <c r="CU368" s="14">
        <v>1</v>
      </c>
      <c r="CV368" s="14">
        <v>1</v>
      </c>
      <c r="CW368" s="14">
        <v>1</v>
      </c>
      <c r="CX368" s="14">
        <v>1</v>
      </c>
      <c r="CY368" s="14">
        <v>1</v>
      </c>
      <c r="CZ368" s="14">
        <v>1</v>
      </c>
      <c r="DA368" s="14">
        <f t="shared" si="190"/>
        <v>6</v>
      </c>
      <c r="DB368" s="14">
        <v>1</v>
      </c>
      <c r="DC368" s="14">
        <v>1</v>
      </c>
      <c r="DD368" s="14">
        <v>1</v>
      </c>
      <c r="DE368" s="14">
        <v>1</v>
      </c>
      <c r="DF368" s="14">
        <v>1</v>
      </c>
      <c r="DG368" s="14">
        <v>1</v>
      </c>
      <c r="DH368" s="14">
        <f t="shared" si="191"/>
        <v>6</v>
      </c>
      <c r="DI368" s="14">
        <f t="shared" si="192"/>
        <v>0</v>
      </c>
      <c r="DJ368" s="14">
        <v>1</v>
      </c>
      <c r="DK368" s="14">
        <v>0</v>
      </c>
      <c r="DL368" s="14">
        <v>0</v>
      </c>
      <c r="DM368" s="14">
        <v>0</v>
      </c>
      <c r="DN368" s="14">
        <v>0</v>
      </c>
      <c r="DO368" s="14">
        <v>0</v>
      </c>
      <c r="DP368" s="14">
        <v>1</v>
      </c>
      <c r="DQ368" s="14">
        <v>1</v>
      </c>
      <c r="DR368" s="14">
        <f t="shared" si="193"/>
        <v>3</v>
      </c>
      <c r="DS368" s="14">
        <v>1</v>
      </c>
      <c r="DT368" s="14">
        <v>0</v>
      </c>
      <c r="DU368" s="14">
        <v>0</v>
      </c>
      <c r="DV368" s="14">
        <v>0</v>
      </c>
      <c r="DW368" s="14">
        <v>0</v>
      </c>
      <c r="DX368" s="14">
        <v>0</v>
      </c>
      <c r="DY368" s="14">
        <v>1</v>
      </c>
      <c r="DZ368" s="14">
        <v>1</v>
      </c>
      <c r="EA368" s="14">
        <f t="shared" si="194"/>
        <v>3</v>
      </c>
      <c r="EB368" s="14">
        <f t="shared" si="195"/>
        <v>0</v>
      </c>
      <c r="EC368" s="14">
        <v>1</v>
      </c>
      <c r="ED368" s="14">
        <v>1</v>
      </c>
      <c r="EE368" s="14">
        <f t="shared" si="196"/>
        <v>2</v>
      </c>
      <c r="EF368" s="14">
        <v>5</v>
      </c>
      <c r="EG368" s="14">
        <v>5</v>
      </c>
      <c r="EH368" s="14">
        <v>5</v>
      </c>
      <c r="EI368" s="14">
        <v>5</v>
      </c>
      <c r="EJ368" s="14">
        <f t="shared" si="197"/>
        <v>20</v>
      </c>
    </row>
    <row r="369" spans="1:250" s="14" customFormat="1">
      <c r="A369" s="14">
        <v>360</v>
      </c>
      <c r="B369" s="61">
        <v>2</v>
      </c>
      <c r="C369" s="60">
        <v>1</v>
      </c>
      <c r="D369" s="14">
        <v>1</v>
      </c>
      <c r="E369" s="14">
        <v>1</v>
      </c>
      <c r="F369" s="14" t="s">
        <v>2100</v>
      </c>
      <c r="G369" s="14" t="s">
        <v>1977</v>
      </c>
      <c r="H369" s="14" t="s">
        <v>1928</v>
      </c>
      <c r="K369" s="1" t="s">
        <v>4926</v>
      </c>
      <c r="L369" s="14">
        <v>3</v>
      </c>
      <c r="M369" s="14">
        <v>7</v>
      </c>
      <c r="N369" s="14">
        <v>12</v>
      </c>
      <c r="O369" s="14" t="s">
        <v>2560</v>
      </c>
      <c r="P369" s="14" t="s">
        <v>4927</v>
      </c>
      <c r="Q369" s="14" t="s">
        <v>4928</v>
      </c>
      <c r="R369" s="14" t="s">
        <v>2437</v>
      </c>
      <c r="S369" s="14" t="s">
        <v>4929</v>
      </c>
      <c r="T369" s="14" t="s">
        <v>3600</v>
      </c>
      <c r="U369" s="14" t="s">
        <v>3738</v>
      </c>
      <c r="V369" s="14" t="s">
        <v>2606</v>
      </c>
      <c r="W369" s="14" t="s">
        <v>4930</v>
      </c>
      <c r="X369" s="14" t="s">
        <v>2737</v>
      </c>
      <c r="Y369" s="14" t="s">
        <v>4931</v>
      </c>
      <c r="Z369" s="14" t="s">
        <v>2710</v>
      </c>
      <c r="AX369" s="14">
        <v>1</v>
      </c>
      <c r="AY369" s="14">
        <v>1</v>
      </c>
      <c r="AZ369" s="14">
        <v>2</v>
      </c>
      <c r="BA369" s="14">
        <v>5</v>
      </c>
      <c r="BC369" s="14">
        <v>76</v>
      </c>
      <c r="BD369" s="14">
        <v>0</v>
      </c>
      <c r="BE369" s="14">
        <v>3</v>
      </c>
      <c r="BF369" s="14">
        <v>2</v>
      </c>
      <c r="BG369" s="14">
        <v>4</v>
      </c>
      <c r="BH369" s="14">
        <v>162.6</v>
      </c>
      <c r="BI369" s="14">
        <v>34.33</v>
      </c>
      <c r="BJ369" s="14">
        <v>0</v>
      </c>
      <c r="BK369" s="14">
        <v>0</v>
      </c>
      <c r="BL369" s="14">
        <v>1</v>
      </c>
      <c r="BM369" s="14">
        <v>3</v>
      </c>
      <c r="BN369" s="14">
        <v>1</v>
      </c>
      <c r="BO369" s="14">
        <f t="shared" si="198"/>
        <v>0</v>
      </c>
      <c r="BP369" s="14">
        <f t="shared" si="199"/>
        <v>0</v>
      </c>
      <c r="BQ369" s="14">
        <v>1</v>
      </c>
      <c r="BR369" s="14">
        <v>1</v>
      </c>
      <c r="BS369" s="14">
        <v>1</v>
      </c>
      <c r="BT369" s="14">
        <v>1</v>
      </c>
      <c r="BU369" s="14">
        <v>1</v>
      </c>
      <c r="BV369" s="14">
        <f t="shared" si="187"/>
        <v>5</v>
      </c>
      <c r="BW369" s="14">
        <v>4</v>
      </c>
      <c r="BX369" s="14">
        <v>0</v>
      </c>
      <c r="BY369" s="14">
        <v>0</v>
      </c>
      <c r="BZ369" s="14">
        <v>0</v>
      </c>
      <c r="CA369" s="14">
        <v>0</v>
      </c>
      <c r="CB369" s="14">
        <v>0</v>
      </c>
      <c r="CC369" s="14">
        <v>0</v>
      </c>
      <c r="CD369" s="14">
        <v>0</v>
      </c>
      <c r="CE369" s="14">
        <v>0</v>
      </c>
      <c r="CF369" s="14">
        <f t="shared" si="188"/>
        <v>0</v>
      </c>
      <c r="CG369" s="14">
        <v>1</v>
      </c>
      <c r="CH369" s="14">
        <v>2</v>
      </c>
      <c r="CI369" s="14">
        <v>2</v>
      </c>
      <c r="CJ369" s="14">
        <v>1</v>
      </c>
      <c r="CK369" s="14">
        <f t="shared" si="189"/>
        <v>6</v>
      </c>
      <c r="CL369" s="14">
        <v>0</v>
      </c>
      <c r="CM369" s="14">
        <v>5</v>
      </c>
      <c r="CN369" s="14">
        <v>0</v>
      </c>
      <c r="CO369" s="14">
        <v>3</v>
      </c>
      <c r="CP369" s="14">
        <v>3</v>
      </c>
      <c r="CQ369" s="14">
        <v>5</v>
      </c>
      <c r="CR369" s="14">
        <v>3</v>
      </c>
      <c r="CS369" s="14">
        <v>1</v>
      </c>
      <c r="CT369" s="14">
        <v>30</v>
      </c>
      <c r="CU369" s="14">
        <v>1</v>
      </c>
      <c r="CV369" s="14">
        <v>1</v>
      </c>
      <c r="CW369" s="14">
        <v>1</v>
      </c>
      <c r="CX369" s="14">
        <v>1</v>
      </c>
      <c r="CY369" s="14">
        <v>1</v>
      </c>
      <c r="CZ369" s="14">
        <v>1</v>
      </c>
      <c r="DA369" s="14">
        <f t="shared" si="190"/>
        <v>6</v>
      </c>
      <c r="DB369" s="14">
        <v>1</v>
      </c>
      <c r="DC369" s="14">
        <v>1</v>
      </c>
      <c r="DD369" s="14">
        <v>1</v>
      </c>
      <c r="DE369" s="14">
        <v>1</v>
      </c>
      <c r="DF369" s="14">
        <v>1</v>
      </c>
      <c r="DG369" s="14">
        <v>1</v>
      </c>
      <c r="DH369" s="14">
        <f t="shared" si="191"/>
        <v>6</v>
      </c>
      <c r="DI369" s="14">
        <f t="shared" si="192"/>
        <v>0</v>
      </c>
      <c r="DJ369" s="14">
        <v>1</v>
      </c>
      <c r="DK369" s="14">
        <v>0</v>
      </c>
      <c r="DL369" s="14">
        <v>0</v>
      </c>
      <c r="DM369" s="14">
        <v>0</v>
      </c>
      <c r="DN369" s="14">
        <v>0</v>
      </c>
      <c r="DO369" s="14">
        <v>0</v>
      </c>
      <c r="DP369" s="14">
        <v>0</v>
      </c>
      <c r="DQ369" s="14">
        <v>0</v>
      </c>
      <c r="DR369" s="14">
        <f t="shared" si="193"/>
        <v>1</v>
      </c>
      <c r="DS369" s="14">
        <v>1</v>
      </c>
      <c r="DT369" s="14">
        <v>0</v>
      </c>
      <c r="DU369" s="14">
        <v>0</v>
      </c>
      <c r="DV369" s="14">
        <v>0</v>
      </c>
      <c r="DW369" s="14">
        <v>0</v>
      </c>
      <c r="DX369" s="14">
        <v>0</v>
      </c>
      <c r="DY369" s="14">
        <v>0</v>
      </c>
      <c r="DZ369" s="14">
        <v>0</v>
      </c>
      <c r="EA369" s="14">
        <f t="shared" si="194"/>
        <v>1</v>
      </c>
      <c r="EB369" s="14">
        <f t="shared" si="195"/>
        <v>0</v>
      </c>
      <c r="EC369" s="14">
        <v>0</v>
      </c>
      <c r="ED369" s="14">
        <v>0</v>
      </c>
      <c r="EE369" s="14">
        <f t="shared" si="196"/>
        <v>0</v>
      </c>
      <c r="EF369" s="14">
        <v>5</v>
      </c>
      <c r="EG369" s="14">
        <v>5</v>
      </c>
      <c r="EH369" s="14">
        <v>5</v>
      </c>
      <c r="EI369" s="14">
        <v>5</v>
      </c>
      <c r="EJ369" s="14">
        <f t="shared" si="197"/>
        <v>20</v>
      </c>
    </row>
    <row r="370" spans="1:250" s="14" customFormat="1">
      <c r="A370" s="14">
        <v>361</v>
      </c>
      <c r="B370" s="14">
        <v>2</v>
      </c>
      <c r="C370" s="60">
        <v>1</v>
      </c>
      <c r="D370" s="14">
        <v>1</v>
      </c>
      <c r="E370" s="14">
        <v>1</v>
      </c>
      <c r="F370" s="60" t="s">
        <v>2535</v>
      </c>
      <c r="G370" s="14" t="s">
        <v>2063</v>
      </c>
      <c r="H370" s="14" t="s">
        <v>1977</v>
      </c>
      <c r="I370" s="14" t="s">
        <v>1928</v>
      </c>
      <c r="J370" s="14" t="s">
        <v>2322</v>
      </c>
      <c r="K370" s="14" t="s">
        <v>2536</v>
      </c>
      <c r="L370" s="14">
        <v>5</v>
      </c>
      <c r="M370" s="14">
        <v>20</v>
      </c>
      <c r="N370" s="14">
        <v>11</v>
      </c>
      <c r="O370" s="14" t="s">
        <v>2537</v>
      </c>
      <c r="P370" s="14" t="s">
        <v>2538</v>
      </c>
      <c r="Q370" s="14" t="s">
        <v>2539</v>
      </c>
      <c r="R370" s="14" t="s">
        <v>2540</v>
      </c>
      <c r="S370" s="14" t="s">
        <v>2541</v>
      </c>
      <c r="T370" s="14" t="s">
        <v>2542</v>
      </c>
      <c r="U370" s="14" t="s">
        <v>2543</v>
      </c>
      <c r="V370" s="14" t="s">
        <v>2544</v>
      </c>
      <c r="W370" s="14" t="s">
        <v>2545</v>
      </c>
      <c r="X370" s="14" t="s">
        <v>2546</v>
      </c>
      <c r="Y370" s="14" t="s">
        <v>2547</v>
      </c>
      <c r="AX370" s="14">
        <v>1</v>
      </c>
      <c r="AY370" s="14">
        <v>0</v>
      </c>
      <c r="AZ370" s="14">
        <v>2</v>
      </c>
      <c r="BA370" s="14">
        <v>7</v>
      </c>
      <c r="BC370" s="14">
        <v>77</v>
      </c>
      <c r="BD370" s="14">
        <v>0</v>
      </c>
      <c r="BE370" s="14">
        <v>1</v>
      </c>
      <c r="BF370" s="14">
        <v>1</v>
      </c>
      <c r="BG370" s="14">
        <v>2</v>
      </c>
      <c r="BH370" s="14">
        <v>167.6</v>
      </c>
      <c r="BI370" s="14">
        <v>19.37</v>
      </c>
      <c r="BJ370" s="14">
        <v>0</v>
      </c>
      <c r="BK370" s="14">
        <v>2</v>
      </c>
      <c r="BL370" s="14">
        <v>5</v>
      </c>
      <c r="BM370" s="14">
        <v>3</v>
      </c>
      <c r="BN370" s="14">
        <v>0</v>
      </c>
      <c r="BO370" s="14">
        <f>IF(BE370&gt;=85,1,0)</f>
        <v>0</v>
      </c>
      <c r="BP370" s="14">
        <f>IF(BF370=1,1,0)</f>
        <v>1</v>
      </c>
      <c r="BQ370" s="14">
        <v>1</v>
      </c>
      <c r="BR370" s="14">
        <v>0</v>
      </c>
      <c r="BS370" s="14">
        <v>0</v>
      </c>
      <c r="BT370" s="14">
        <v>1</v>
      </c>
      <c r="BU370" s="14">
        <v>1</v>
      </c>
      <c r="BV370" s="14">
        <f t="shared" si="187"/>
        <v>4</v>
      </c>
      <c r="BW370" s="14">
        <v>4</v>
      </c>
      <c r="BX370" s="14">
        <v>0</v>
      </c>
      <c r="BY370" s="14">
        <v>0</v>
      </c>
      <c r="BZ370" s="14">
        <v>0</v>
      </c>
      <c r="CA370" s="14">
        <v>0</v>
      </c>
      <c r="CB370" s="14">
        <v>0</v>
      </c>
      <c r="CC370" s="14">
        <v>0</v>
      </c>
      <c r="CD370" s="14">
        <v>0</v>
      </c>
      <c r="CE370" s="14">
        <v>0</v>
      </c>
      <c r="CF370" s="14">
        <f t="shared" si="188"/>
        <v>0</v>
      </c>
      <c r="CG370" s="14">
        <v>5</v>
      </c>
      <c r="CH370" s="14">
        <v>5</v>
      </c>
      <c r="CI370" s="14">
        <v>5</v>
      </c>
      <c r="CJ370" s="14">
        <v>5</v>
      </c>
      <c r="CK370" s="14">
        <f t="shared" si="189"/>
        <v>20</v>
      </c>
      <c r="CL370" s="14">
        <v>1</v>
      </c>
      <c r="CM370" s="14">
        <v>3</v>
      </c>
      <c r="CN370" s="14">
        <v>1</v>
      </c>
      <c r="CO370" s="14">
        <v>2</v>
      </c>
      <c r="CP370" s="14">
        <v>1</v>
      </c>
      <c r="CQ370" s="14">
        <v>1</v>
      </c>
      <c r="CR370" s="14">
        <v>2</v>
      </c>
      <c r="CS370" s="14">
        <v>2</v>
      </c>
      <c r="CT370" s="14">
        <v>80</v>
      </c>
      <c r="CU370" s="14">
        <v>1</v>
      </c>
      <c r="CV370" s="14">
        <v>1</v>
      </c>
      <c r="CW370" s="14">
        <v>1</v>
      </c>
      <c r="CX370" s="14">
        <v>1</v>
      </c>
      <c r="CY370" s="14">
        <v>1</v>
      </c>
      <c r="CZ370" s="14">
        <v>1</v>
      </c>
      <c r="DA370" s="14">
        <f t="shared" si="190"/>
        <v>6</v>
      </c>
      <c r="DB370" s="14">
        <v>1</v>
      </c>
      <c r="DC370" s="14">
        <v>1</v>
      </c>
      <c r="DD370" s="14">
        <v>1</v>
      </c>
      <c r="DE370" s="14">
        <v>1</v>
      </c>
      <c r="DF370" s="14">
        <v>1</v>
      </c>
      <c r="DG370" s="14">
        <v>1</v>
      </c>
      <c r="DH370" s="14">
        <f t="shared" si="191"/>
        <v>6</v>
      </c>
      <c r="DI370" s="14">
        <f t="shared" si="192"/>
        <v>0</v>
      </c>
      <c r="DJ370" s="14">
        <v>1</v>
      </c>
      <c r="DK370" s="14">
        <v>1</v>
      </c>
      <c r="DL370" s="14">
        <v>1</v>
      </c>
      <c r="DM370" s="14">
        <v>1</v>
      </c>
      <c r="DN370" s="14">
        <v>0</v>
      </c>
      <c r="DO370" s="14">
        <v>1</v>
      </c>
      <c r="DP370" s="14">
        <v>1</v>
      </c>
      <c r="DQ370" s="14">
        <v>1</v>
      </c>
      <c r="DR370" s="14">
        <f t="shared" si="193"/>
        <v>7</v>
      </c>
      <c r="DS370" s="14">
        <v>1</v>
      </c>
      <c r="DT370" s="14">
        <v>1</v>
      </c>
      <c r="DU370" s="14">
        <v>1</v>
      </c>
      <c r="DV370" s="14">
        <v>1</v>
      </c>
      <c r="DW370" s="14">
        <v>0</v>
      </c>
      <c r="DX370" s="14">
        <v>1</v>
      </c>
      <c r="DY370" s="14">
        <v>1</v>
      </c>
      <c r="DZ370" s="14">
        <v>1</v>
      </c>
      <c r="EA370" s="14">
        <f t="shared" si="194"/>
        <v>7</v>
      </c>
      <c r="EB370" s="14">
        <f t="shared" si="195"/>
        <v>0</v>
      </c>
      <c r="EC370" s="14">
        <v>0</v>
      </c>
      <c r="ED370" s="14">
        <v>1</v>
      </c>
      <c r="EE370" s="14">
        <f t="shared" si="196"/>
        <v>1</v>
      </c>
      <c r="EF370" s="14">
        <v>5</v>
      </c>
      <c r="EG370" s="14">
        <v>5</v>
      </c>
      <c r="EH370" s="14">
        <v>5</v>
      </c>
      <c r="EI370" s="14">
        <v>5</v>
      </c>
      <c r="EJ370" s="14">
        <f t="shared" si="197"/>
        <v>20</v>
      </c>
    </row>
    <row r="371" spans="1:250" s="14" customFormat="1">
      <c r="A371" s="14">
        <v>362</v>
      </c>
      <c r="B371" s="61">
        <v>2</v>
      </c>
      <c r="C371" s="60">
        <v>1</v>
      </c>
      <c r="D371" s="14">
        <v>1</v>
      </c>
      <c r="E371" s="14">
        <v>1</v>
      </c>
      <c r="F371" s="14" t="s">
        <v>2616</v>
      </c>
      <c r="G371" s="14" t="s">
        <v>2322</v>
      </c>
      <c r="K371" s="1" t="s">
        <v>4287</v>
      </c>
      <c r="L371" s="14">
        <v>2</v>
      </c>
      <c r="M371" s="14">
        <v>5</v>
      </c>
      <c r="N371" s="14">
        <v>4</v>
      </c>
      <c r="O371" s="14" t="s">
        <v>2425</v>
      </c>
      <c r="P371" s="14" t="s">
        <v>2612</v>
      </c>
      <c r="Q371" s="14" t="s">
        <v>2864</v>
      </c>
      <c r="R371" s="14" t="s">
        <v>4288</v>
      </c>
      <c r="AX371" s="14">
        <v>1</v>
      </c>
      <c r="AY371" s="14">
        <v>0</v>
      </c>
      <c r="AZ371" s="14">
        <v>2</v>
      </c>
      <c r="BA371" s="14">
        <v>5</v>
      </c>
      <c r="BC371" s="14">
        <v>89</v>
      </c>
      <c r="BD371" s="14">
        <v>0</v>
      </c>
      <c r="BE371" s="14">
        <v>1</v>
      </c>
      <c r="BF371" s="14">
        <v>1</v>
      </c>
      <c r="BG371" s="14">
        <v>2</v>
      </c>
      <c r="BH371" s="14">
        <v>172.7</v>
      </c>
      <c r="BI371" s="14">
        <v>27.37</v>
      </c>
      <c r="BJ371" s="14">
        <v>0</v>
      </c>
      <c r="BK371" s="14">
        <v>0</v>
      </c>
      <c r="BL371" s="14">
        <v>5</v>
      </c>
      <c r="BM371" s="14">
        <v>3</v>
      </c>
      <c r="BN371" s="14">
        <v>0</v>
      </c>
      <c r="BO371" s="14">
        <f>IF(BC371&gt;=85,1,0)</f>
        <v>1</v>
      </c>
      <c r="BP371" s="14">
        <f>IF(BD371=1,1,0)</f>
        <v>0</v>
      </c>
      <c r="BQ371" s="14">
        <v>0</v>
      </c>
      <c r="BR371" s="14">
        <v>0</v>
      </c>
      <c r="BS371" s="14">
        <v>0</v>
      </c>
      <c r="BT371" s="14">
        <v>1</v>
      </c>
      <c r="BU371" s="14">
        <v>0</v>
      </c>
      <c r="BV371" s="14">
        <f t="shared" si="187"/>
        <v>2</v>
      </c>
      <c r="BW371" s="14">
        <v>2</v>
      </c>
      <c r="BX371" s="14">
        <v>0</v>
      </c>
      <c r="BY371" s="14">
        <v>0</v>
      </c>
      <c r="BZ371" s="14">
        <v>0</v>
      </c>
      <c r="CA371" s="14">
        <v>0</v>
      </c>
      <c r="CB371" s="14">
        <v>0</v>
      </c>
      <c r="CC371" s="14">
        <v>1</v>
      </c>
      <c r="CD371" s="14">
        <v>0</v>
      </c>
      <c r="CE371" s="14">
        <v>0</v>
      </c>
      <c r="CF371" s="14">
        <f t="shared" si="188"/>
        <v>1</v>
      </c>
      <c r="CG371" s="14">
        <v>4</v>
      </c>
      <c r="CH371" s="14">
        <v>5</v>
      </c>
      <c r="CI371" s="14">
        <v>5</v>
      </c>
      <c r="CJ371" s="14">
        <v>5</v>
      </c>
      <c r="CK371" s="14">
        <f t="shared" si="189"/>
        <v>19</v>
      </c>
      <c r="CL371" s="14">
        <v>1</v>
      </c>
      <c r="CM371" s="14">
        <v>4</v>
      </c>
      <c r="CN371" s="14">
        <v>2</v>
      </c>
      <c r="CO371" s="14">
        <v>3</v>
      </c>
      <c r="CP371" s="14">
        <v>1</v>
      </c>
      <c r="CQ371" s="14">
        <v>2</v>
      </c>
      <c r="CR371" s="14">
        <v>1</v>
      </c>
      <c r="CS371" s="14">
        <v>1</v>
      </c>
      <c r="CT371" s="14">
        <v>80</v>
      </c>
      <c r="CU371" s="14">
        <v>1</v>
      </c>
      <c r="CV371" s="14">
        <v>1</v>
      </c>
      <c r="CW371" s="14">
        <v>1</v>
      </c>
      <c r="CX371" s="14">
        <v>1</v>
      </c>
      <c r="CY371" s="14">
        <v>1</v>
      </c>
      <c r="CZ371" s="14">
        <v>1</v>
      </c>
      <c r="DA371" s="14">
        <f t="shared" si="190"/>
        <v>6</v>
      </c>
      <c r="DB371" s="14">
        <v>1</v>
      </c>
      <c r="DC371" s="14">
        <v>1</v>
      </c>
      <c r="DD371" s="14">
        <v>1</v>
      </c>
      <c r="DE371" s="14">
        <v>1</v>
      </c>
      <c r="DF371" s="14">
        <v>1</v>
      </c>
      <c r="DG371" s="14">
        <v>1</v>
      </c>
      <c r="DH371" s="14">
        <f t="shared" si="191"/>
        <v>6</v>
      </c>
      <c r="DI371" s="14">
        <f t="shared" si="192"/>
        <v>0</v>
      </c>
      <c r="DJ371" s="14">
        <v>1</v>
      </c>
      <c r="DK371" s="14">
        <v>1</v>
      </c>
      <c r="DL371" s="14">
        <v>1</v>
      </c>
      <c r="DM371" s="14">
        <v>0</v>
      </c>
      <c r="DN371" s="14">
        <v>0</v>
      </c>
      <c r="DO371" s="14">
        <v>1</v>
      </c>
      <c r="DP371" s="14">
        <v>1</v>
      </c>
      <c r="DQ371" s="14">
        <v>1</v>
      </c>
      <c r="DR371" s="14">
        <f t="shared" si="193"/>
        <v>6</v>
      </c>
      <c r="DS371" s="14">
        <v>1</v>
      </c>
      <c r="DT371" s="14">
        <v>1</v>
      </c>
      <c r="DU371" s="14">
        <v>1</v>
      </c>
      <c r="DV371" s="14">
        <v>0</v>
      </c>
      <c r="DW371" s="14">
        <v>0</v>
      </c>
      <c r="DX371" s="14">
        <v>1</v>
      </c>
      <c r="DY371" s="14">
        <v>1</v>
      </c>
      <c r="DZ371" s="14">
        <v>1</v>
      </c>
      <c r="EA371" s="14">
        <f t="shared" si="194"/>
        <v>6</v>
      </c>
      <c r="EB371" s="14">
        <f t="shared" si="195"/>
        <v>0</v>
      </c>
      <c r="EC371" s="14">
        <v>0</v>
      </c>
      <c r="ED371" s="14">
        <v>0</v>
      </c>
      <c r="EE371" s="14">
        <f t="shared" si="196"/>
        <v>0</v>
      </c>
      <c r="EF371" s="14">
        <v>5</v>
      </c>
      <c r="EG371" s="14">
        <v>5</v>
      </c>
      <c r="EH371" s="14">
        <v>5</v>
      </c>
      <c r="EI371" s="14">
        <v>5</v>
      </c>
      <c r="EJ371" s="14">
        <f t="shared" si="197"/>
        <v>20</v>
      </c>
    </row>
    <row r="372" spans="1:250" s="14" customFormat="1">
      <c r="A372" s="14">
        <v>363</v>
      </c>
      <c r="B372" s="64">
        <v>2</v>
      </c>
      <c r="C372" s="3">
        <v>1</v>
      </c>
      <c r="D372" s="1">
        <v>1</v>
      </c>
      <c r="E372" s="1">
        <v>1</v>
      </c>
      <c r="F372" s="1"/>
      <c r="G372" s="1"/>
      <c r="H372" s="1"/>
      <c r="I372" s="1"/>
      <c r="J372" s="1"/>
      <c r="K372" s="1" t="s">
        <v>5531</v>
      </c>
      <c r="L372" s="1">
        <v>0</v>
      </c>
      <c r="M372" s="1">
        <v>1</v>
      </c>
      <c r="N372" s="1">
        <v>2</v>
      </c>
      <c r="O372" s="1" t="s">
        <v>5532</v>
      </c>
      <c r="P372" s="1" t="s">
        <v>5533</v>
      </c>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v>2</v>
      </c>
      <c r="AY372" s="1">
        <v>1</v>
      </c>
      <c r="AZ372" s="1"/>
      <c r="BA372" s="1">
        <v>4</v>
      </c>
      <c r="BB372" s="1"/>
      <c r="BC372" s="1">
        <v>24</v>
      </c>
      <c r="BD372" s="1">
        <v>1</v>
      </c>
      <c r="BE372" s="1">
        <v>1</v>
      </c>
      <c r="BF372" s="1">
        <v>1</v>
      </c>
      <c r="BG372" s="1">
        <v>1</v>
      </c>
      <c r="BH372" s="1"/>
      <c r="BI372" s="1">
        <v>25.83</v>
      </c>
      <c r="BJ372" s="1"/>
      <c r="BK372" s="1"/>
      <c r="BL372" s="1">
        <v>4</v>
      </c>
      <c r="BM372" s="1">
        <v>1</v>
      </c>
      <c r="BN372" s="1">
        <v>0</v>
      </c>
      <c r="BO372" s="1">
        <f>IF(AZ372&gt;=85,1,0)</f>
        <v>0</v>
      </c>
      <c r="BP372" s="1">
        <f>IF(BA372=1,1,0)</f>
        <v>0</v>
      </c>
      <c r="BQ372" s="1">
        <v>1</v>
      </c>
      <c r="BR372" s="1">
        <v>0</v>
      </c>
      <c r="BS372" s="1">
        <v>0</v>
      </c>
      <c r="BT372" s="1">
        <v>1</v>
      </c>
      <c r="BU372" s="1">
        <v>1</v>
      </c>
      <c r="BV372" s="14">
        <f t="shared" si="187"/>
        <v>3</v>
      </c>
      <c r="BW372" s="1">
        <v>1</v>
      </c>
      <c r="BX372" s="1">
        <v>0</v>
      </c>
      <c r="BY372" s="1">
        <v>0</v>
      </c>
      <c r="BZ372" s="1">
        <v>0</v>
      </c>
      <c r="CA372" s="1">
        <v>0</v>
      </c>
      <c r="CB372" s="1">
        <v>0</v>
      </c>
      <c r="CC372" s="1">
        <v>0</v>
      </c>
      <c r="CD372" s="1">
        <v>0</v>
      </c>
      <c r="CE372" s="1">
        <v>0</v>
      </c>
      <c r="CF372" s="1">
        <f t="shared" si="188"/>
        <v>0</v>
      </c>
      <c r="CG372" s="1">
        <v>5</v>
      </c>
      <c r="CH372" s="1">
        <v>5</v>
      </c>
      <c r="CI372" s="1">
        <v>5</v>
      </c>
      <c r="CJ372" s="1">
        <v>5</v>
      </c>
      <c r="CK372" s="1">
        <f t="shared" si="189"/>
        <v>20</v>
      </c>
      <c r="CL372" s="1">
        <v>0</v>
      </c>
      <c r="CM372" s="1">
        <v>5</v>
      </c>
      <c r="CN372" s="1">
        <v>0</v>
      </c>
      <c r="CO372" s="1">
        <v>5</v>
      </c>
      <c r="CP372" s="1">
        <v>1</v>
      </c>
      <c r="CQ372" s="1">
        <v>3</v>
      </c>
      <c r="CR372" s="1">
        <v>2</v>
      </c>
      <c r="CS372" s="1">
        <v>2</v>
      </c>
      <c r="CT372" s="1">
        <v>40</v>
      </c>
      <c r="CU372" s="1">
        <v>1</v>
      </c>
      <c r="CV372" s="1">
        <v>1</v>
      </c>
      <c r="CW372" s="1">
        <v>1</v>
      </c>
      <c r="CX372" s="1">
        <v>1</v>
      </c>
      <c r="CY372" s="1">
        <v>1</v>
      </c>
      <c r="CZ372" s="1">
        <v>1</v>
      </c>
      <c r="DA372" s="1">
        <f t="shared" si="190"/>
        <v>6</v>
      </c>
      <c r="DB372" s="1">
        <v>1</v>
      </c>
      <c r="DC372" s="1">
        <v>1</v>
      </c>
      <c r="DD372" s="1">
        <v>1</v>
      </c>
      <c r="DE372" s="1">
        <v>1</v>
      </c>
      <c r="DF372" s="1">
        <v>0</v>
      </c>
      <c r="DG372" s="1">
        <v>1</v>
      </c>
      <c r="DH372" s="1">
        <f t="shared" si="191"/>
        <v>5</v>
      </c>
      <c r="DI372" s="14">
        <f t="shared" si="192"/>
        <v>-1</v>
      </c>
      <c r="DJ372" s="1">
        <v>1</v>
      </c>
      <c r="DK372" s="1">
        <v>1</v>
      </c>
      <c r="DL372" s="1">
        <v>1</v>
      </c>
      <c r="DM372" s="1">
        <v>1</v>
      </c>
      <c r="DN372" s="1">
        <v>0</v>
      </c>
      <c r="DO372" s="1">
        <v>1</v>
      </c>
      <c r="DP372" s="1">
        <v>1</v>
      </c>
      <c r="DQ372" s="1">
        <v>1</v>
      </c>
      <c r="DR372" s="1">
        <f t="shared" si="193"/>
        <v>7</v>
      </c>
      <c r="DS372" s="1">
        <v>1</v>
      </c>
      <c r="DT372" s="1">
        <v>1</v>
      </c>
      <c r="DU372" s="1">
        <v>1</v>
      </c>
      <c r="DV372" s="1">
        <v>1</v>
      </c>
      <c r="DW372" s="1">
        <v>1</v>
      </c>
      <c r="DX372" s="1">
        <v>1</v>
      </c>
      <c r="DY372" s="1">
        <v>1</v>
      </c>
      <c r="DZ372" s="1">
        <v>1</v>
      </c>
      <c r="EA372" s="1">
        <f t="shared" si="194"/>
        <v>8</v>
      </c>
      <c r="EB372" s="14">
        <f t="shared" si="195"/>
        <v>1</v>
      </c>
      <c r="EC372" s="1">
        <v>1</v>
      </c>
      <c r="ED372" s="1">
        <v>1</v>
      </c>
      <c r="EE372" s="1">
        <f t="shared" si="196"/>
        <v>2</v>
      </c>
      <c r="EF372" s="1">
        <v>5</v>
      </c>
      <c r="EG372" s="1">
        <v>5</v>
      </c>
      <c r="EH372" s="1">
        <v>5</v>
      </c>
      <c r="EI372" s="1">
        <v>5</v>
      </c>
      <c r="EJ372" s="1">
        <f t="shared" si="197"/>
        <v>20</v>
      </c>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row>
    <row r="373" spans="1:250" s="14" customFormat="1">
      <c r="A373" s="14">
        <v>364</v>
      </c>
      <c r="B373" s="61">
        <v>2</v>
      </c>
      <c r="C373" s="60">
        <v>1</v>
      </c>
      <c r="D373" s="14">
        <v>1</v>
      </c>
      <c r="E373" s="14">
        <v>1</v>
      </c>
      <c r="F373" s="14" t="s">
        <v>1928</v>
      </c>
      <c r="G373" s="14" t="s">
        <v>1977</v>
      </c>
      <c r="K373" s="1" t="s">
        <v>3935</v>
      </c>
      <c r="L373" s="14">
        <v>2</v>
      </c>
      <c r="M373" s="14">
        <v>3</v>
      </c>
      <c r="N373" s="14">
        <v>4</v>
      </c>
      <c r="O373" s="14" t="s">
        <v>2439</v>
      </c>
      <c r="P373" s="14" t="s">
        <v>2366</v>
      </c>
      <c r="Q373" s="14" t="s">
        <v>3936</v>
      </c>
      <c r="R373" s="14" t="s">
        <v>3937</v>
      </c>
      <c r="AX373" s="14">
        <v>2</v>
      </c>
      <c r="AY373" s="14">
        <v>1</v>
      </c>
      <c r="AZ373" s="14">
        <v>2</v>
      </c>
      <c r="BA373" s="14">
        <v>3</v>
      </c>
      <c r="BC373" s="14">
        <v>71</v>
      </c>
      <c r="BD373" s="14">
        <v>0</v>
      </c>
      <c r="BE373" s="14">
        <v>3</v>
      </c>
      <c r="BF373" s="14">
        <v>2</v>
      </c>
      <c r="BG373" s="14">
        <v>2</v>
      </c>
      <c r="BI373" s="14">
        <v>26.82</v>
      </c>
      <c r="BJ373" s="14">
        <v>0</v>
      </c>
      <c r="BK373" s="14">
        <v>0</v>
      </c>
      <c r="BL373" s="14">
        <v>1</v>
      </c>
      <c r="BM373" s="14">
        <v>3</v>
      </c>
      <c r="BN373" s="14">
        <v>0</v>
      </c>
      <c r="BO373" s="14">
        <f>IF(BC373&gt;=85,1,0)</f>
        <v>0</v>
      </c>
      <c r="BP373" s="14">
        <f>IF(BD373=1,1,0)</f>
        <v>0</v>
      </c>
      <c r="BQ373" s="14">
        <v>0</v>
      </c>
      <c r="BR373" s="14">
        <v>0</v>
      </c>
      <c r="BS373" s="14">
        <v>0</v>
      </c>
      <c r="BT373" s="14">
        <v>1</v>
      </c>
      <c r="BU373" s="14">
        <v>0</v>
      </c>
      <c r="BV373" s="14">
        <f t="shared" si="187"/>
        <v>1</v>
      </c>
      <c r="BW373" s="14">
        <v>4</v>
      </c>
      <c r="BX373" s="14">
        <v>0</v>
      </c>
      <c r="BY373" s="14">
        <v>0</v>
      </c>
      <c r="BZ373" s="14">
        <v>0</v>
      </c>
      <c r="CA373" s="14">
        <v>0</v>
      </c>
      <c r="CB373" s="14">
        <v>0</v>
      </c>
      <c r="CC373" s="14">
        <v>0</v>
      </c>
      <c r="CD373" s="14">
        <v>0</v>
      </c>
      <c r="CE373" s="14">
        <v>0</v>
      </c>
      <c r="CF373" s="14">
        <f t="shared" si="188"/>
        <v>0</v>
      </c>
      <c r="CG373" s="14">
        <v>5</v>
      </c>
      <c r="CH373" s="14">
        <v>5</v>
      </c>
      <c r="CI373" s="14">
        <v>5</v>
      </c>
      <c r="CJ373" s="14">
        <v>5</v>
      </c>
      <c r="CK373" s="14">
        <f t="shared" si="189"/>
        <v>20</v>
      </c>
      <c r="CL373" s="14">
        <v>0</v>
      </c>
      <c r="CM373" s="14">
        <v>1</v>
      </c>
      <c r="CN373" s="14">
        <v>0</v>
      </c>
      <c r="CO373" s="14">
        <v>1</v>
      </c>
      <c r="CP373" s="14">
        <v>1</v>
      </c>
      <c r="CQ373" s="14">
        <v>1</v>
      </c>
      <c r="CR373" s="14">
        <v>1</v>
      </c>
      <c r="CS373" s="14">
        <v>1</v>
      </c>
      <c r="CT373" s="14">
        <v>7</v>
      </c>
      <c r="CU373" s="14">
        <v>1</v>
      </c>
      <c r="CV373" s="14">
        <v>1</v>
      </c>
      <c r="CW373" s="14">
        <v>1</v>
      </c>
      <c r="CX373" s="14">
        <v>1</v>
      </c>
      <c r="CY373" s="14">
        <v>1</v>
      </c>
      <c r="CZ373" s="14">
        <v>1</v>
      </c>
      <c r="DA373" s="14">
        <f t="shared" si="190"/>
        <v>6</v>
      </c>
      <c r="DB373" s="14">
        <v>1</v>
      </c>
      <c r="DC373" s="14">
        <v>1</v>
      </c>
      <c r="DD373" s="14">
        <v>1</v>
      </c>
      <c r="DE373" s="14">
        <v>1</v>
      </c>
      <c r="DF373" s="14">
        <v>1</v>
      </c>
      <c r="DG373" s="14">
        <v>1</v>
      </c>
      <c r="DH373" s="14">
        <f t="shared" si="191"/>
        <v>6</v>
      </c>
      <c r="DI373" s="14">
        <f t="shared" si="192"/>
        <v>0</v>
      </c>
      <c r="DJ373" s="14">
        <v>1</v>
      </c>
      <c r="DK373" s="14">
        <v>1</v>
      </c>
      <c r="DL373" s="14">
        <v>1</v>
      </c>
      <c r="DM373" s="14">
        <v>1</v>
      </c>
      <c r="DN373" s="14">
        <v>1</v>
      </c>
      <c r="DO373" s="14">
        <v>1</v>
      </c>
      <c r="DP373" s="14">
        <v>1</v>
      </c>
      <c r="DQ373" s="14">
        <v>1</v>
      </c>
      <c r="DR373" s="14">
        <f t="shared" si="193"/>
        <v>8</v>
      </c>
      <c r="DS373" s="14">
        <v>1</v>
      </c>
      <c r="DT373" s="14">
        <v>1</v>
      </c>
      <c r="DU373" s="14">
        <v>1</v>
      </c>
      <c r="DV373" s="14">
        <v>1</v>
      </c>
      <c r="DW373" s="14">
        <v>1</v>
      </c>
      <c r="DX373" s="14">
        <v>1</v>
      </c>
      <c r="DY373" s="14">
        <v>1</v>
      </c>
      <c r="DZ373" s="14">
        <v>1</v>
      </c>
      <c r="EA373" s="14">
        <f t="shared" si="194"/>
        <v>8</v>
      </c>
      <c r="EB373" s="14">
        <f t="shared" si="195"/>
        <v>0</v>
      </c>
      <c r="EC373" s="14">
        <v>0</v>
      </c>
      <c r="ED373" s="14">
        <v>0</v>
      </c>
      <c r="EE373" s="14">
        <f t="shared" si="196"/>
        <v>0</v>
      </c>
      <c r="EF373" s="14">
        <v>5</v>
      </c>
      <c r="EG373" s="14">
        <v>5</v>
      </c>
      <c r="EH373" s="14">
        <v>5</v>
      </c>
      <c r="EI373" s="14">
        <v>5</v>
      </c>
      <c r="EJ373" s="14">
        <f t="shared" si="197"/>
        <v>20</v>
      </c>
    </row>
    <row r="374" spans="1:250" s="14" customFormat="1">
      <c r="A374" s="14">
        <v>365</v>
      </c>
      <c r="B374" s="61">
        <v>2</v>
      </c>
      <c r="C374" s="60">
        <v>1</v>
      </c>
      <c r="D374" s="14">
        <v>3</v>
      </c>
      <c r="E374" s="14">
        <v>1</v>
      </c>
      <c r="F374" s="14" t="s">
        <v>2322</v>
      </c>
      <c r="G374" s="14" t="s">
        <v>2454</v>
      </c>
      <c r="K374" s="1" t="s">
        <v>4561</v>
      </c>
      <c r="L374" s="14">
        <v>2</v>
      </c>
      <c r="M374" s="14">
        <v>3</v>
      </c>
      <c r="N374" s="14">
        <v>0</v>
      </c>
      <c r="AX374" s="14">
        <v>2</v>
      </c>
      <c r="AY374" s="14">
        <v>1</v>
      </c>
      <c r="AZ374" s="14">
        <v>2</v>
      </c>
      <c r="BA374" s="14">
        <v>1</v>
      </c>
      <c r="BC374" s="14">
        <v>22</v>
      </c>
      <c r="BD374" s="14">
        <v>0</v>
      </c>
      <c r="BE374" s="14">
        <v>3</v>
      </c>
      <c r="BF374" s="14">
        <v>1</v>
      </c>
      <c r="BG374" s="14">
        <v>1</v>
      </c>
      <c r="BH374" s="14">
        <v>157.5</v>
      </c>
      <c r="BI374" s="14">
        <v>31.1</v>
      </c>
      <c r="BJ374" s="14">
        <v>1</v>
      </c>
      <c r="BK374" s="14">
        <v>2</v>
      </c>
      <c r="BL374" s="14">
        <v>2</v>
      </c>
      <c r="BM374" s="14">
        <v>1</v>
      </c>
      <c r="BN374" s="14">
        <v>0</v>
      </c>
      <c r="BO374" s="14">
        <f>IF(BC374&gt;=85,1,0)</f>
        <v>0</v>
      </c>
      <c r="BP374" s="14">
        <f>IF(BD374=1,1,0)</f>
        <v>0</v>
      </c>
      <c r="BQ374" s="14">
        <v>0</v>
      </c>
      <c r="BR374" s="14">
        <v>0</v>
      </c>
      <c r="BS374" s="14">
        <v>0</v>
      </c>
      <c r="BT374" s="14">
        <v>1</v>
      </c>
      <c r="BU374" s="14">
        <v>0</v>
      </c>
      <c r="BV374" s="14">
        <f t="shared" si="187"/>
        <v>1</v>
      </c>
      <c r="BW374" s="14">
        <v>3</v>
      </c>
      <c r="BX374" s="14">
        <v>0</v>
      </c>
      <c r="BY374" s="14">
        <v>1</v>
      </c>
      <c r="BZ374" s="14">
        <v>0</v>
      </c>
      <c r="CA374" s="14">
        <v>0</v>
      </c>
      <c r="CB374" s="14">
        <v>0</v>
      </c>
      <c r="CC374" s="14">
        <v>0</v>
      </c>
      <c r="CD374" s="14">
        <v>0</v>
      </c>
      <c r="CE374" s="14">
        <v>0</v>
      </c>
      <c r="CF374" s="14">
        <f t="shared" si="188"/>
        <v>1</v>
      </c>
      <c r="CG374" s="14">
        <v>5</v>
      </c>
      <c r="CH374" s="14">
        <v>5</v>
      </c>
      <c r="CI374" s="14">
        <v>5</v>
      </c>
      <c r="CJ374" s="14">
        <v>5</v>
      </c>
      <c r="CK374" s="14">
        <f t="shared" si="189"/>
        <v>20</v>
      </c>
      <c r="CL374" s="14">
        <v>1</v>
      </c>
      <c r="CM374" s="14">
        <v>5</v>
      </c>
      <c r="CN374" s="14">
        <v>2</v>
      </c>
      <c r="CO374" s="14">
        <v>1</v>
      </c>
      <c r="CP374" s="14">
        <v>1</v>
      </c>
      <c r="CQ374" s="14">
        <v>1</v>
      </c>
      <c r="CR374" s="14">
        <v>3</v>
      </c>
      <c r="CS374" s="14">
        <v>2</v>
      </c>
      <c r="CT374" s="14">
        <v>40</v>
      </c>
      <c r="CU374" s="14">
        <v>1</v>
      </c>
      <c r="CV374" s="14">
        <v>1</v>
      </c>
      <c r="CW374" s="14">
        <v>1</v>
      </c>
      <c r="CX374" s="14">
        <v>1</v>
      </c>
      <c r="CY374" s="14">
        <v>1</v>
      </c>
      <c r="CZ374" s="14">
        <v>1</v>
      </c>
      <c r="DA374" s="14">
        <f t="shared" si="190"/>
        <v>6</v>
      </c>
      <c r="DB374" s="14">
        <v>1</v>
      </c>
      <c r="DC374" s="14">
        <v>1</v>
      </c>
      <c r="DD374" s="14">
        <v>1</v>
      </c>
      <c r="DE374" s="14">
        <v>1</v>
      </c>
      <c r="DF374" s="14">
        <v>1</v>
      </c>
      <c r="DG374" s="14">
        <v>1</v>
      </c>
      <c r="DH374" s="14">
        <f t="shared" si="191"/>
        <v>6</v>
      </c>
      <c r="DI374" s="14">
        <f t="shared" si="192"/>
        <v>0</v>
      </c>
      <c r="DJ374" s="14">
        <v>1</v>
      </c>
      <c r="DK374" s="14">
        <v>1</v>
      </c>
      <c r="DL374" s="14">
        <v>1</v>
      </c>
      <c r="DM374" s="14">
        <v>1</v>
      </c>
      <c r="DN374" s="14">
        <v>1</v>
      </c>
      <c r="DO374" s="14">
        <v>1</v>
      </c>
      <c r="DP374" s="14">
        <v>1</v>
      </c>
      <c r="DQ374" s="14">
        <v>1</v>
      </c>
      <c r="DR374" s="14">
        <f t="shared" si="193"/>
        <v>8</v>
      </c>
      <c r="DS374" s="14">
        <v>1</v>
      </c>
      <c r="DT374" s="14">
        <v>1</v>
      </c>
      <c r="DU374" s="14">
        <v>1</v>
      </c>
      <c r="DV374" s="14">
        <v>1</v>
      </c>
      <c r="DW374" s="14">
        <v>1</v>
      </c>
      <c r="DX374" s="14">
        <v>1</v>
      </c>
      <c r="DY374" s="14">
        <v>1</v>
      </c>
      <c r="DZ374" s="14">
        <v>1</v>
      </c>
      <c r="EA374" s="14">
        <f t="shared" si="194"/>
        <v>8</v>
      </c>
      <c r="EB374" s="14">
        <f t="shared" si="195"/>
        <v>0</v>
      </c>
      <c r="EC374" s="14">
        <v>1</v>
      </c>
      <c r="ED374" s="14">
        <v>1</v>
      </c>
      <c r="EE374" s="14">
        <f t="shared" si="196"/>
        <v>2</v>
      </c>
      <c r="EF374" s="14">
        <v>3</v>
      </c>
      <c r="EG374" s="14">
        <v>3</v>
      </c>
      <c r="EH374" s="14">
        <v>3</v>
      </c>
      <c r="EI374" s="14">
        <v>3</v>
      </c>
      <c r="EJ374" s="14">
        <f t="shared" si="197"/>
        <v>12</v>
      </c>
    </row>
    <row r="375" spans="1:250" s="14" customFormat="1">
      <c r="A375" s="14">
        <v>366</v>
      </c>
      <c r="B375" s="61">
        <v>1</v>
      </c>
      <c r="C375" s="60">
        <v>1</v>
      </c>
      <c r="D375" s="14">
        <v>1</v>
      </c>
      <c r="E375" s="14">
        <v>1</v>
      </c>
      <c r="F375" s="14" t="s">
        <v>2100</v>
      </c>
      <c r="G375" s="14" t="s">
        <v>1977</v>
      </c>
      <c r="H375" s="14" t="s">
        <v>2779</v>
      </c>
      <c r="L375" s="14">
        <v>3</v>
      </c>
      <c r="M375" s="14">
        <v>3</v>
      </c>
      <c r="N375" s="14">
        <v>11</v>
      </c>
      <c r="O375" s="14" t="s">
        <v>5479</v>
      </c>
      <c r="P375" s="14" t="s">
        <v>3235</v>
      </c>
      <c r="Q375" s="14" t="s">
        <v>3277</v>
      </c>
      <c r="R375" s="14" t="s">
        <v>5480</v>
      </c>
      <c r="S375" s="14" t="s">
        <v>5481</v>
      </c>
      <c r="T375" s="14" t="s">
        <v>5482</v>
      </c>
      <c r="U375" s="14" t="s">
        <v>5483</v>
      </c>
      <c r="V375" s="14" t="s">
        <v>5484</v>
      </c>
      <c r="W375" s="14" t="s">
        <v>5485</v>
      </c>
      <c r="X375" s="14" t="s">
        <v>5486</v>
      </c>
      <c r="Y375" s="14" t="s">
        <v>2316</v>
      </c>
      <c r="AX375" s="14">
        <v>2</v>
      </c>
      <c r="AY375" s="14">
        <v>1</v>
      </c>
      <c r="AZ375" s="14">
        <v>2</v>
      </c>
      <c r="BA375" s="14">
        <v>4</v>
      </c>
      <c r="BC375" s="14">
        <v>80</v>
      </c>
      <c r="BD375" s="14">
        <v>1</v>
      </c>
      <c r="BE375" s="14">
        <v>1</v>
      </c>
      <c r="BF375" s="14">
        <v>1</v>
      </c>
      <c r="BG375" s="14">
        <v>1</v>
      </c>
      <c r="BI375" s="14">
        <v>27.8</v>
      </c>
      <c r="BO375" s="14">
        <f>IF(AZ375&gt;=85,1,0)</f>
        <v>0</v>
      </c>
      <c r="BP375" s="14">
        <f>IF(BA375=1,1,0)</f>
        <v>0</v>
      </c>
      <c r="CL375" s="14">
        <v>0</v>
      </c>
      <c r="CM375" s="14">
        <v>1</v>
      </c>
      <c r="CN375" s="14">
        <v>0</v>
      </c>
    </row>
    <row r="376" spans="1:250" s="14" customFormat="1">
      <c r="A376" s="14">
        <v>367</v>
      </c>
      <c r="B376" s="14">
        <v>1</v>
      </c>
      <c r="C376" s="60">
        <v>0</v>
      </c>
      <c r="D376" s="14">
        <v>1</v>
      </c>
      <c r="E376" s="14">
        <v>1</v>
      </c>
      <c r="F376" s="14" t="s">
        <v>2100</v>
      </c>
      <c r="G376" s="14" t="s">
        <v>1977</v>
      </c>
      <c r="H376" s="14" t="s">
        <v>1928</v>
      </c>
      <c r="I376" s="14" t="s">
        <v>2048</v>
      </c>
      <c r="K376" s="14" t="s">
        <v>2923</v>
      </c>
      <c r="L376" s="14">
        <v>4</v>
      </c>
      <c r="M376" s="14">
        <v>10</v>
      </c>
      <c r="N376" s="14">
        <v>12</v>
      </c>
      <c r="O376" s="14" t="s">
        <v>2924</v>
      </c>
      <c r="P376" s="14" t="s">
        <v>2925</v>
      </c>
      <c r="Q376" s="14" t="s">
        <v>2747</v>
      </c>
      <c r="R376" s="14" t="s">
        <v>2926</v>
      </c>
      <c r="S376" s="14" t="s">
        <v>2927</v>
      </c>
      <c r="T376" s="14" t="s">
        <v>2928</v>
      </c>
      <c r="U376" s="14" t="s">
        <v>2469</v>
      </c>
      <c r="V376" s="14" t="s">
        <v>2929</v>
      </c>
      <c r="W376" s="14" t="s">
        <v>2930</v>
      </c>
      <c r="X376" s="14" t="s">
        <v>2931</v>
      </c>
      <c r="Y376" s="14" t="s">
        <v>2868</v>
      </c>
      <c r="Z376" s="14" t="s">
        <v>2932</v>
      </c>
      <c r="AX376" s="14">
        <v>2</v>
      </c>
      <c r="AY376" s="14">
        <v>1</v>
      </c>
      <c r="AZ376" s="14">
        <v>1</v>
      </c>
      <c r="BB376" s="14">
        <v>70</v>
      </c>
      <c r="BC376" s="14">
        <v>72</v>
      </c>
      <c r="BD376" s="14">
        <v>0</v>
      </c>
      <c r="BE376" s="14">
        <v>1</v>
      </c>
      <c r="BF376" s="14">
        <v>1</v>
      </c>
      <c r="BG376" s="14">
        <v>2</v>
      </c>
      <c r="BH376" s="14">
        <v>165.1</v>
      </c>
      <c r="BI376" s="14">
        <v>37.44</v>
      </c>
      <c r="BJ376" s="14">
        <v>0</v>
      </c>
      <c r="BK376" s="14">
        <v>1</v>
      </c>
      <c r="BL376" s="14">
        <v>5</v>
      </c>
      <c r="BM376" s="14">
        <v>3</v>
      </c>
      <c r="BN376" s="14">
        <v>1</v>
      </c>
      <c r="BO376" s="14">
        <f>IF(BE376&gt;=85,1,0)</f>
        <v>0</v>
      </c>
      <c r="BP376" s="14">
        <f>IF(BF376=1,1,0)</f>
        <v>1</v>
      </c>
      <c r="BQ376" s="14">
        <v>1</v>
      </c>
      <c r="BR376" s="14">
        <v>1</v>
      </c>
      <c r="BS376" s="14">
        <v>1</v>
      </c>
      <c r="BT376" s="14">
        <v>1</v>
      </c>
      <c r="BU376" s="14">
        <v>1</v>
      </c>
      <c r="BV376" s="14">
        <f t="shared" ref="BV376:BV392" si="200">SUM(BO376:BU376)</f>
        <v>6</v>
      </c>
      <c r="BW376" s="14">
        <v>2</v>
      </c>
      <c r="BX376" s="14">
        <v>0</v>
      </c>
      <c r="BY376" s="14">
        <v>0</v>
      </c>
      <c r="BZ376" s="14">
        <v>1</v>
      </c>
      <c r="CA376" s="14">
        <v>0</v>
      </c>
      <c r="CB376" s="14">
        <v>1</v>
      </c>
      <c r="CC376" s="14">
        <v>0</v>
      </c>
      <c r="CD376" s="14">
        <v>0</v>
      </c>
      <c r="CE376" s="14">
        <v>0</v>
      </c>
      <c r="CF376" s="14">
        <f t="shared" ref="CF376:CF392" si="201">SUM(BX376:CE376)</f>
        <v>2</v>
      </c>
      <c r="CG376" s="14">
        <v>5</v>
      </c>
      <c r="CH376" s="14">
        <v>5</v>
      </c>
      <c r="CI376" s="14">
        <v>4</v>
      </c>
      <c r="CJ376" s="14">
        <v>3</v>
      </c>
      <c r="CK376" s="14">
        <f t="shared" ref="CK376:CK392" si="202">SUM(CG376:CJ376)</f>
        <v>17</v>
      </c>
      <c r="CL376" s="14">
        <v>0</v>
      </c>
      <c r="CM376" s="14">
        <v>5</v>
      </c>
      <c r="CN376" s="14">
        <v>0</v>
      </c>
      <c r="CO376" s="14">
        <v>5</v>
      </c>
      <c r="CP376" s="14">
        <v>4</v>
      </c>
      <c r="CQ376" s="14">
        <v>2</v>
      </c>
      <c r="CR376" s="14">
        <v>1</v>
      </c>
      <c r="CS376" s="14">
        <v>4</v>
      </c>
      <c r="CT376" s="14">
        <v>55</v>
      </c>
      <c r="CU376" s="14">
        <v>0</v>
      </c>
      <c r="CV376" s="14">
        <v>0</v>
      </c>
      <c r="CW376" s="14">
        <v>0</v>
      </c>
      <c r="CX376" s="14">
        <v>0</v>
      </c>
      <c r="CY376" s="14">
        <v>0</v>
      </c>
      <c r="CZ376" s="14">
        <v>1</v>
      </c>
      <c r="DA376" s="14">
        <f t="shared" ref="DA376:DA405" si="203">SUM(CU376:CZ376)</f>
        <v>1</v>
      </c>
      <c r="DB376" s="14">
        <v>0</v>
      </c>
      <c r="DC376" s="14">
        <v>0</v>
      </c>
      <c r="DD376" s="14">
        <v>0</v>
      </c>
      <c r="DE376" s="14">
        <v>0</v>
      </c>
      <c r="DF376" s="14">
        <v>0</v>
      </c>
      <c r="DG376" s="14">
        <v>1</v>
      </c>
      <c r="DH376" s="14">
        <f t="shared" ref="DH376:DH392" si="204">SUM(DB376:DG376)</f>
        <v>1</v>
      </c>
      <c r="DI376" s="14">
        <f t="shared" ref="DI376:DI392" si="205">DH376-DA376</f>
        <v>0</v>
      </c>
      <c r="DJ376" s="14">
        <v>1</v>
      </c>
      <c r="DK376" s="14">
        <v>0</v>
      </c>
      <c r="DL376" s="14">
        <v>0</v>
      </c>
      <c r="DM376" s="14">
        <v>1</v>
      </c>
      <c r="DN376" s="14">
        <v>0</v>
      </c>
      <c r="DO376" s="14">
        <v>0</v>
      </c>
      <c r="DP376" s="14">
        <v>0</v>
      </c>
      <c r="DQ376" s="14">
        <v>1</v>
      </c>
      <c r="DR376" s="14">
        <f t="shared" ref="DR376:DR392" si="206">SUM(DJ376:DQ376)</f>
        <v>3</v>
      </c>
      <c r="DS376" s="14">
        <v>1</v>
      </c>
      <c r="DT376" s="14">
        <v>0</v>
      </c>
      <c r="DU376" s="14">
        <v>0</v>
      </c>
      <c r="DV376" s="14">
        <v>1</v>
      </c>
      <c r="DW376" s="14">
        <v>0</v>
      </c>
      <c r="DX376" s="14">
        <v>0</v>
      </c>
      <c r="DY376" s="14">
        <v>0</v>
      </c>
      <c r="DZ376" s="14">
        <v>1</v>
      </c>
      <c r="EA376" s="14">
        <f t="shared" ref="EA376:EA392" si="207">SUM(DS376:DZ376)</f>
        <v>3</v>
      </c>
      <c r="EB376" s="14">
        <f t="shared" ref="EB376:EB392" si="208">EA376-DR376</f>
        <v>0</v>
      </c>
      <c r="EC376" s="14">
        <v>0</v>
      </c>
      <c r="ED376" s="14">
        <v>0</v>
      </c>
      <c r="EE376" s="14">
        <f t="shared" ref="EE376:EE392" si="209">SUM(EC376:ED376)</f>
        <v>0</v>
      </c>
      <c r="EF376" s="14">
        <v>3</v>
      </c>
      <c r="EG376" s="14">
        <v>3</v>
      </c>
      <c r="EH376" s="14">
        <v>3</v>
      </c>
      <c r="EI376" s="14">
        <v>3</v>
      </c>
      <c r="EJ376" s="14">
        <f t="shared" ref="EJ376:EJ392" si="210">SUM(EF376:EI376)</f>
        <v>12</v>
      </c>
    </row>
    <row r="377" spans="1:250" s="14" customFormat="1">
      <c r="A377" s="14">
        <v>368</v>
      </c>
      <c r="B377" s="61">
        <v>1</v>
      </c>
      <c r="C377" s="60">
        <v>1</v>
      </c>
      <c r="D377" s="14">
        <v>2</v>
      </c>
      <c r="E377" s="14">
        <v>2</v>
      </c>
      <c r="F377" s="14" t="s">
        <v>2454</v>
      </c>
      <c r="K377" s="1"/>
      <c r="L377" s="14">
        <v>1</v>
      </c>
      <c r="M377" s="14">
        <v>1</v>
      </c>
      <c r="N377" s="14">
        <v>2</v>
      </c>
      <c r="O377" s="14" t="s">
        <v>2832</v>
      </c>
      <c r="P377" s="14" t="s">
        <v>3999</v>
      </c>
      <c r="AX377" s="14">
        <v>2</v>
      </c>
      <c r="AY377" s="14">
        <v>1</v>
      </c>
      <c r="BC377" s="14">
        <v>47</v>
      </c>
      <c r="BD377" s="14">
        <v>1</v>
      </c>
      <c r="BE377" s="14">
        <v>3</v>
      </c>
      <c r="BF377" s="14">
        <v>2</v>
      </c>
      <c r="BG377" s="14">
        <v>5</v>
      </c>
      <c r="BH377" s="14">
        <v>167.6</v>
      </c>
      <c r="BI377" s="14">
        <v>38.409999999999997</v>
      </c>
      <c r="BJ377" s="14">
        <v>0</v>
      </c>
      <c r="BK377" s="14">
        <v>1</v>
      </c>
      <c r="BL377" s="14">
        <v>2</v>
      </c>
      <c r="BM377" s="14">
        <v>2</v>
      </c>
      <c r="BN377" s="14">
        <v>0</v>
      </c>
      <c r="BO377" s="14">
        <f>IF(BC377&gt;=85,1,0)</f>
        <v>0</v>
      </c>
      <c r="BP377" s="14">
        <f>IF(BD377=1,1,0)</f>
        <v>1</v>
      </c>
      <c r="BQ377" s="14">
        <v>1</v>
      </c>
      <c r="BR377" s="14">
        <v>0</v>
      </c>
      <c r="BS377" s="14">
        <v>0</v>
      </c>
      <c r="BT377" s="14">
        <v>1</v>
      </c>
      <c r="BU377" s="14">
        <v>0</v>
      </c>
      <c r="BV377" s="14">
        <f t="shared" si="200"/>
        <v>3</v>
      </c>
      <c r="BW377" s="14">
        <v>4</v>
      </c>
      <c r="BX377" s="14">
        <v>0</v>
      </c>
      <c r="BY377" s="14">
        <v>0</v>
      </c>
      <c r="BZ377" s="14">
        <v>0</v>
      </c>
      <c r="CA377" s="14">
        <v>0</v>
      </c>
      <c r="CB377" s="14">
        <v>0</v>
      </c>
      <c r="CC377" s="14">
        <v>0</v>
      </c>
      <c r="CD377" s="14">
        <v>0</v>
      </c>
      <c r="CE377" s="14">
        <v>0</v>
      </c>
      <c r="CF377" s="14">
        <f t="shared" si="201"/>
        <v>0</v>
      </c>
      <c r="CG377" s="14">
        <v>5</v>
      </c>
      <c r="CH377" s="14">
        <v>5</v>
      </c>
      <c r="CI377" s="14">
        <v>5</v>
      </c>
      <c r="CJ377" s="14">
        <v>5</v>
      </c>
      <c r="CK377" s="14">
        <f t="shared" si="202"/>
        <v>20</v>
      </c>
      <c r="CL377" s="14">
        <v>0</v>
      </c>
      <c r="CM377" s="14">
        <v>2</v>
      </c>
      <c r="CN377" s="14">
        <v>0</v>
      </c>
      <c r="CO377" s="14">
        <v>2</v>
      </c>
      <c r="CP377" s="14">
        <v>1</v>
      </c>
      <c r="CQ377" s="14">
        <v>1</v>
      </c>
      <c r="CR377" s="14">
        <v>1</v>
      </c>
      <c r="CS377" s="14">
        <v>1</v>
      </c>
      <c r="CT377" s="14">
        <v>90</v>
      </c>
      <c r="CU377" s="14">
        <v>1</v>
      </c>
      <c r="CV377" s="14">
        <v>1</v>
      </c>
      <c r="CW377" s="14">
        <v>1</v>
      </c>
      <c r="CX377" s="14">
        <v>1</v>
      </c>
      <c r="CY377" s="14">
        <v>1</v>
      </c>
      <c r="CZ377" s="14">
        <v>1</v>
      </c>
      <c r="DA377" s="14">
        <f t="shared" si="203"/>
        <v>6</v>
      </c>
      <c r="DB377" s="14">
        <v>1</v>
      </c>
      <c r="DC377" s="14">
        <v>1</v>
      </c>
      <c r="DD377" s="14">
        <v>1</v>
      </c>
      <c r="DE377" s="14">
        <v>1</v>
      </c>
      <c r="DF377" s="14">
        <v>1</v>
      </c>
      <c r="DG377" s="14">
        <v>1</v>
      </c>
      <c r="DH377" s="14">
        <f t="shared" si="204"/>
        <v>6</v>
      </c>
      <c r="DI377" s="14">
        <f t="shared" si="205"/>
        <v>0</v>
      </c>
      <c r="DJ377" s="14">
        <v>1</v>
      </c>
      <c r="DK377" s="14">
        <v>1</v>
      </c>
      <c r="DL377" s="14">
        <v>1</v>
      </c>
      <c r="DM377" s="14">
        <v>1</v>
      </c>
      <c r="DN377" s="14">
        <v>1</v>
      </c>
      <c r="DO377" s="14">
        <v>1</v>
      </c>
      <c r="DP377" s="14">
        <v>1</v>
      </c>
      <c r="DQ377" s="14">
        <v>1</v>
      </c>
      <c r="DR377" s="14">
        <f t="shared" si="206"/>
        <v>8</v>
      </c>
      <c r="DS377" s="14">
        <v>1</v>
      </c>
      <c r="DT377" s="14">
        <v>1</v>
      </c>
      <c r="DU377" s="14">
        <v>1</v>
      </c>
      <c r="DV377" s="14">
        <v>1</v>
      </c>
      <c r="DW377" s="14">
        <v>1</v>
      </c>
      <c r="DX377" s="14">
        <v>1</v>
      </c>
      <c r="DY377" s="14">
        <v>1</v>
      </c>
      <c r="DZ377" s="14">
        <v>1</v>
      </c>
      <c r="EA377" s="14">
        <f t="shared" si="207"/>
        <v>8</v>
      </c>
      <c r="EB377" s="14">
        <f t="shared" si="208"/>
        <v>0</v>
      </c>
      <c r="EC377" s="14">
        <v>0</v>
      </c>
      <c r="ED377" s="14">
        <v>0</v>
      </c>
      <c r="EE377" s="14">
        <f t="shared" si="209"/>
        <v>0</v>
      </c>
      <c r="EF377" s="14">
        <v>5</v>
      </c>
      <c r="EG377" s="14">
        <v>5</v>
      </c>
      <c r="EH377" s="14">
        <v>5</v>
      </c>
      <c r="EI377" s="14">
        <v>5</v>
      </c>
      <c r="EJ377" s="14">
        <f t="shared" si="210"/>
        <v>20</v>
      </c>
    </row>
    <row r="378" spans="1:250" s="14" customFormat="1">
      <c r="A378" s="14">
        <v>369</v>
      </c>
      <c r="B378" s="61">
        <v>2</v>
      </c>
      <c r="C378" s="60">
        <v>1</v>
      </c>
      <c r="D378" s="14">
        <v>1</v>
      </c>
      <c r="E378" s="14">
        <v>2</v>
      </c>
      <c r="F378" s="14" t="s">
        <v>1955</v>
      </c>
      <c r="G378" s="14" t="s">
        <v>2063</v>
      </c>
      <c r="H378" s="14" t="s">
        <v>2454</v>
      </c>
      <c r="I378" s="14" t="s">
        <v>3660</v>
      </c>
      <c r="K378" s="1" t="s">
        <v>3661</v>
      </c>
      <c r="L378" s="14">
        <v>4</v>
      </c>
      <c r="M378" s="14">
        <v>7</v>
      </c>
      <c r="N378" s="14">
        <v>10</v>
      </c>
      <c r="O378" s="14" t="s">
        <v>3662</v>
      </c>
      <c r="P378" s="14" t="s">
        <v>2967</v>
      </c>
      <c r="Q378" s="14" t="s">
        <v>3663</v>
      </c>
      <c r="R378" s="14" t="s">
        <v>2692</v>
      </c>
      <c r="S378" s="14" t="s">
        <v>3664</v>
      </c>
      <c r="T378" s="14" t="s">
        <v>3665</v>
      </c>
      <c r="U378" s="14" t="s">
        <v>2542</v>
      </c>
      <c r="V378" s="14" t="s">
        <v>3666</v>
      </c>
      <c r="W378" s="14" t="s">
        <v>3667</v>
      </c>
      <c r="X378" s="14" t="s">
        <v>3307</v>
      </c>
      <c r="AX378" s="14">
        <v>2</v>
      </c>
      <c r="BA378" s="14">
        <v>7</v>
      </c>
      <c r="BC378" s="14">
        <v>76</v>
      </c>
      <c r="BD378" s="14">
        <v>0</v>
      </c>
      <c r="BE378" s="14">
        <v>1</v>
      </c>
      <c r="BF378" s="14">
        <v>1</v>
      </c>
      <c r="BG378" s="14">
        <v>2</v>
      </c>
      <c r="BH378" s="14">
        <v>144.80000000000001</v>
      </c>
      <c r="BI378" s="14">
        <v>18.61</v>
      </c>
      <c r="BJ378" s="14">
        <v>2</v>
      </c>
      <c r="BK378" s="14">
        <v>1</v>
      </c>
      <c r="BL378" s="14">
        <v>2</v>
      </c>
      <c r="BM378" s="14">
        <v>3</v>
      </c>
      <c r="BN378" s="14">
        <v>0</v>
      </c>
      <c r="BO378" s="14">
        <f>IF(BC378&gt;=85,1,0)</f>
        <v>0</v>
      </c>
      <c r="BP378" s="14">
        <f>IF(BD378=1,1,0)</f>
        <v>0</v>
      </c>
      <c r="BQ378" s="14">
        <v>1</v>
      </c>
      <c r="BR378" s="14">
        <v>1</v>
      </c>
      <c r="BS378" s="14">
        <v>1</v>
      </c>
      <c r="BT378" s="14">
        <v>1</v>
      </c>
      <c r="BU378" s="14">
        <v>0</v>
      </c>
      <c r="BV378" s="14">
        <f t="shared" si="200"/>
        <v>4</v>
      </c>
      <c r="BW378" s="14">
        <v>4</v>
      </c>
      <c r="BX378" s="14">
        <v>0</v>
      </c>
      <c r="BY378" s="14">
        <v>0</v>
      </c>
      <c r="BZ378" s="14">
        <v>0</v>
      </c>
      <c r="CA378" s="14">
        <v>0</v>
      </c>
      <c r="CB378" s="14">
        <v>0</v>
      </c>
      <c r="CC378" s="14">
        <v>0</v>
      </c>
      <c r="CD378" s="14">
        <v>0</v>
      </c>
      <c r="CE378" s="14">
        <v>0</v>
      </c>
      <c r="CF378" s="14">
        <f t="shared" si="201"/>
        <v>0</v>
      </c>
      <c r="CG378" s="14">
        <v>3</v>
      </c>
      <c r="CH378" s="14">
        <v>3</v>
      </c>
      <c r="CI378" s="14">
        <v>3</v>
      </c>
      <c r="CJ378" s="14">
        <v>3</v>
      </c>
      <c r="CK378" s="14">
        <f t="shared" si="202"/>
        <v>12</v>
      </c>
      <c r="CL378" s="14">
        <v>0</v>
      </c>
      <c r="CM378" s="14">
        <v>5</v>
      </c>
      <c r="CN378" s="14">
        <v>1</v>
      </c>
      <c r="CO378" s="14">
        <v>1</v>
      </c>
      <c r="CP378" s="14">
        <v>5</v>
      </c>
      <c r="CQ378" s="14">
        <v>5</v>
      </c>
      <c r="CR378" s="14">
        <v>1</v>
      </c>
      <c r="CS378" s="14">
        <v>1</v>
      </c>
      <c r="CT378" s="14">
        <v>75</v>
      </c>
      <c r="CU378" s="14">
        <v>1</v>
      </c>
      <c r="CV378" s="14">
        <v>1</v>
      </c>
      <c r="CW378" s="14">
        <v>1</v>
      </c>
      <c r="CX378" s="14">
        <v>1</v>
      </c>
      <c r="CY378" s="14">
        <v>1</v>
      </c>
      <c r="CZ378" s="14">
        <v>0</v>
      </c>
      <c r="DA378" s="14">
        <f t="shared" si="203"/>
        <v>5</v>
      </c>
      <c r="DB378" s="14">
        <v>1</v>
      </c>
      <c r="DC378" s="14">
        <v>1</v>
      </c>
      <c r="DD378" s="14">
        <v>1</v>
      </c>
      <c r="DE378" s="14">
        <v>1</v>
      </c>
      <c r="DF378" s="14">
        <v>1</v>
      </c>
      <c r="DG378" s="14">
        <v>0</v>
      </c>
      <c r="DH378" s="14">
        <f t="shared" si="204"/>
        <v>5</v>
      </c>
      <c r="DI378" s="14">
        <f t="shared" si="205"/>
        <v>0</v>
      </c>
      <c r="DJ378" s="14">
        <v>1</v>
      </c>
      <c r="DK378" s="14">
        <v>0</v>
      </c>
      <c r="DL378" s="14">
        <v>0</v>
      </c>
      <c r="DM378" s="14">
        <v>0</v>
      </c>
      <c r="DN378" s="14">
        <v>0</v>
      </c>
      <c r="DO378" s="14">
        <v>0</v>
      </c>
      <c r="DP378" s="14">
        <v>1</v>
      </c>
      <c r="DQ378" s="14">
        <v>1</v>
      </c>
      <c r="DR378" s="14">
        <f t="shared" si="206"/>
        <v>3</v>
      </c>
      <c r="DS378" s="14">
        <v>1</v>
      </c>
      <c r="DT378" s="14">
        <v>0</v>
      </c>
      <c r="DU378" s="14">
        <v>0</v>
      </c>
      <c r="DV378" s="14">
        <v>0</v>
      </c>
      <c r="DW378" s="14">
        <v>0</v>
      </c>
      <c r="DX378" s="14">
        <v>0</v>
      </c>
      <c r="DY378" s="14">
        <v>1</v>
      </c>
      <c r="DZ378" s="14">
        <v>1</v>
      </c>
      <c r="EA378" s="14">
        <f t="shared" si="207"/>
        <v>3</v>
      </c>
      <c r="EB378" s="14">
        <f t="shared" si="208"/>
        <v>0</v>
      </c>
      <c r="EC378" s="14">
        <v>0</v>
      </c>
      <c r="ED378" s="14">
        <v>0</v>
      </c>
      <c r="EE378" s="14">
        <f t="shared" si="209"/>
        <v>0</v>
      </c>
      <c r="EF378" s="14">
        <v>5</v>
      </c>
      <c r="EG378" s="14">
        <v>5</v>
      </c>
      <c r="EH378" s="14">
        <v>5</v>
      </c>
      <c r="EI378" s="14">
        <v>5</v>
      </c>
      <c r="EJ378" s="14">
        <f t="shared" si="210"/>
        <v>20</v>
      </c>
    </row>
    <row r="379" spans="1:250" s="14" customFormat="1">
      <c r="A379" s="14">
        <v>370</v>
      </c>
      <c r="B379" s="14">
        <v>2</v>
      </c>
      <c r="C379" s="60">
        <v>1</v>
      </c>
      <c r="D379" s="14">
        <v>1</v>
      </c>
      <c r="E379" s="14">
        <v>1</v>
      </c>
      <c r="F379" s="60" t="s">
        <v>2454</v>
      </c>
      <c r="G379" s="14" t="s">
        <v>2063</v>
      </c>
      <c r="H379" s="14" t="s">
        <v>1928</v>
      </c>
      <c r="I379" s="14" t="s">
        <v>2126</v>
      </c>
      <c r="K379" s="14" t="s">
        <v>2573</v>
      </c>
      <c r="L379" s="14">
        <v>4</v>
      </c>
      <c r="M379" s="14">
        <v>7</v>
      </c>
      <c r="N379" s="14">
        <v>9</v>
      </c>
      <c r="O379" s="14" t="s">
        <v>2574</v>
      </c>
      <c r="P379" s="14" t="s">
        <v>2575</v>
      </c>
      <c r="Q379" s="14" t="s">
        <v>2576</v>
      </c>
      <c r="R379" s="14" t="s">
        <v>2577</v>
      </c>
      <c r="S379" s="14" t="s">
        <v>2578</v>
      </c>
      <c r="T379" s="14" t="s">
        <v>2579</v>
      </c>
      <c r="U379" s="14" t="s">
        <v>2580</v>
      </c>
      <c r="V379" s="14" t="s">
        <v>2581</v>
      </c>
      <c r="W379" s="14" t="s">
        <v>2582</v>
      </c>
      <c r="AX379" s="14">
        <v>2</v>
      </c>
      <c r="AY379" s="14">
        <v>1</v>
      </c>
      <c r="AZ379" s="14">
        <v>2</v>
      </c>
      <c r="BA379" s="14">
        <v>5</v>
      </c>
      <c r="BC379" s="14">
        <v>68</v>
      </c>
      <c r="BD379" s="14">
        <v>0</v>
      </c>
      <c r="BE379" s="14">
        <v>2</v>
      </c>
      <c r="BF379" s="14">
        <v>1</v>
      </c>
      <c r="BG379" s="14">
        <v>4</v>
      </c>
      <c r="BH379" s="14">
        <v>165.1</v>
      </c>
      <c r="BI379" s="14">
        <v>31.78</v>
      </c>
      <c r="BJ379" s="14">
        <v>0</v>
      </c>
      <c r="BK379" s="14">
        <v>0</v>
      </c>
      <c r="BL379" s="14">
        <v>2</v>
      </c>
      <c r="BM379" s="14">
        <v>3</v>
      </c>
      <c r="BN379" s="14">
        <v>0</v>
      </c>
      <c r="BO379" s="14">
        <f>IF(BE379&gt;=85,1,0)</f>
        <v>0</v>
      </c>
      <c r="BP379" s="14">
        <f>IF(BF379=1,1,0)</f>
        <v>1</v>
      </c>
      <c r="BQ379" s="14">
        <v>1</v>
      </c>
      <c r="BR379" s="14">
        <v>1</v>
      </c>
      <c r="BS379" s="14">
        <v>1</v>
      </c>
      <c r="BT379" s="14">
        <v>1</v>
      </c>
      <c r="BU379" s="14">
        <v>1</v>
      </c>
      <c r="BV379" s="14">
        <f t="shared" si="200"/>
        <v>6</v>
      </c>
      <c r="BW379" s="14">
        <v>5</v>
      </c>
      <c r="BX379" s="14">
        <v>0</v>
      </c>
      <c r="BY379" s="14">
        <v>1</v>
      </c>
      <c r="BZ379" s="14">
        <v>1</v>
      </c>
      <c r="CA379" s="14">
        <v>1</v>
      </c>
      <c r="CB379" s="14">
        <v>1</v>
      </c>
      <c r="CC379" s="14">
        <v>1</v>
      </c>
      <c r="CD379" s="14">
        <v>1</v>
      </c>
      <c r="CE379" s="14">
        <v>1</v>
      </c>
      <c r="CF379" s="14">
        <f t="shared" si="201"/>
        <v>7</v>
      </c>
      <c r="CG379" s="14">
        <v>1</v>
      </c>
      <c r="CH379" s="14">
        <v>2</v>
      </c>
      <c r="CI379" s="14">
        <v>2</v>
      </c>
      <c r="CJ379" s="14">
        <v>1</v>
      </c>
      <c r="CK379" s="14">
        <f t="shared" si="202"/>
        <v>6</v>
      </c>
      <c r="CL379" s="14">
        <v>0</v>
      </c>
      <c r="CM379" s="14">
        <v>5</v>
      </c>
      <c r="CN379" s="14">
        <v>2</v>
      </c>
      <c r="CO379" s="14">
        <v>2</v>
      </c>
      <c r="CP379" s="14">
        <v>2</v>
      </c>
      <c r="CQ379" s="14">
        <v>1</v>
      </c>
      <c r="CR379" s="14">
        <v>2</v>
      </c>
      <c r="CS379" s="14">
        <v>2</v>
      </c>
      <c r="CT379" s="14">
        <v>30</v>
      </c>
      <c r="CU379" s="14">
        <v>0</v>
      </c>
      <c r="CV379" s="14">
        <v>0</v>
      </c>
      <c r="CW379" s="14">
        <v>0</v>
      </c>
      <c r="CX379" s="14">
        <v>0</v>
      </c>
      <c r="CY379" s="14">
        <v>1</v>
      </c>
      <c r="CZ379" s="14">
        <v>1</v>
      </c>
      <c r="DA379" s="14">
        <f t="shared" si="203"/>
        <v>2</v>
      </c>
      <c r="DB379" s="14">
        <v>0</v>
      </c>
      <c r="DC379" s="14">
        <v>0</v>
      </c>
      <c r="DD379" s="14">
        <v>0</v>
      </c>
      <c r="DE379" s="14">
        <v>0</v>
      </c>
      <c r="DF379" s="14">
        <v>1</v>
      </c>
      <c r="DG379" s="14">
        <v>1</v>
      </c>
      <c r="DH379" s="14">
        <f t="shared" si="204"/>
        <v>2</v>
      </c>
      <c r="DI379" s="14">
        <f t="shared" si="205"/>
        <v>0</v>
      </c>
      <c r="DJ379" s="14">
        <v>1</v>
      </c>
      <c r="DK379" s="14">
        <v>0</v>
      </c>
      <c r="DL379" s="14">
        <v>0</v>
      </c>
      <c r="DM379" s="14">
        <v>0</v>
      </c>
      <c r="DN379" s="14">
        <v>0</v>
      </c>
      <c r="DO379" s="14">
        <v>0</v>
      </c>
      <c r="DP379" s="14">
        <v>1</v>
      </c>
      <c r="DQ379" s="14">
        <v>1</v>
      </c>
      <c r="DR379" s="14">
        <f t="shared" si="206"/>
        <v>3</v>
      </c>
      <c r="DS379" s="14">
        <v>1</v>
      </c>
      <c r="DT379" s="14">
        <v>0</v>
      </c>
      <c r="DU379" s="14">
        <v>0</v>
      </c>
      <c r="DV379" s="14">
        <v>0</v>
      </c>
      <c r="DW379" s="14">
        <v>0</v>
      </c>
      <c r="DX379" s="14">
        <v>0</v>
      </c>
      <c r="DY379" s="14">
        <v>1</v>
      </c>
      <c r="DZ379" s="14">
        <v>1</v>
      </c>
      <c r="EA379" s="14">
        <f t="shared" si="207"/>
        <v>3</v>
      </c>
      <c r="EB379" s="14">
        <f t="shared" si="208"/>
        <v>0</v>
      </c>
      <c r="EC379" s="14">
        <v>2</v>
      </c>
      <c r="ED379" s="14">
        <v>2</v>
      </c>
      <c r="EE379" s="14">
        <f t="shared" si="209"/>
        <v>4</v>
      </c>
      <c r="EF379" s="14">
        <v>5</v>
      </c>
      <c r="EG379" s="14">
        <v>5</v>
      </c>
      <c r="EH379" s="14">
        <v>5</v>
      </c>
      <c r="EI379" s="14">
        <v>5</v>
      </c>
      <c r="EJ379" s="14">
        <f t="shared" si="210"/>
        <v>20</v>
      </c>
    </row>
    <row r="380" spans="1:250" s="14" customFormat="1">
      <c r="A380" s="14">
        <v>371</v>
      </c>
      <c r="B380" s="61">
        <v>1</v>
      </c>
      <c r="C380" s="60">
        <v>1</v>
      </c>
      <c r="D380" s="14">
        <v>1</v>
      </c>
      <c r="E380" s="14">
        <v>1</v>
      </c>
      <c r="F380" s="14" t="s">
        <v>2100</v>
      </c>
      <c r="G380" s="14" t="s">
        <v>1928</v>
      </c>
      <c r="H380" s="14" t="s">
        <v>1955</v>
      </c>
      <c r="I380" s="14" t="s">
        <v>1977</v>
      </c>
      <c r="K380" s="1" t="s">
        <v>4813</v>
      </c>
      <c r="L380" s="14">
        <v>4</v>
      </c>
      <c r="M380" s="14">
        <v>10</v>
      </c>
      <c r="N380" s="14">
        <v>10</v>
      </c>
      <c r="O380" s="14" t="s">
        <v>3281</v>
      </c>
      <c r="P380" s="14" t="s">
        <v>2335</v>
      </c>
      <c r="Q380" s="14" t="s">
        <v>2444</v>
      </c>
      <c r="R380" s="14" t="s">
        <v>4814</v>
      </c>
      <c r="S380" s="14" t="s">
        <v>2469</v>
      </c>
      <c r="T380" s="14" t="s">
        <v>2774</v>
      </c>
      <c r="U380" s="14" t="s">
        <v>4112</v>
      </c>
      <c r="V380" s="14" t="s">
        <v>2612</v>
      </c>
      <c r="W380" s="14" t="s">
        <v>4815</v>
      </c>
      <c r="X380" s="14" t="s">
        <v>2778</v>
      </c>
      <c r="AX380" s="14">
        <v>2</v>
      </c>
      <c r="AY380" s="14">
        <v>0</v>
      </c>
      <c r="AZ380" s="14">
        <v>2</v>
      </c>
      <c r="BA380" s="14">
        <v>4</v>
      </c>
      <c r="BC380" s="14">
        <v>73</v>
      </c>
      <c r="BD380" s="14">
        <v>1</v>
      </c>
      <c r="BE380" s="14">
        <v>1</v>
      </c>
      <c r="BF380" s="14">
        <v>4</v>
      </c>
      <c r="BG380" s="14">
        <v>2</v>
      </c>
      <c r="BH380" s="14">
        <v>182.9</v>
      </c>
      <c r="BI380" s="14">
        <v>25.41</v>
      </c>
      <c r="BJ380" s="14">
        <v>2</v>
      </c>
      <c r="BK380" s="14">
        <v>0</v>
      </c>
      <c r="BL380" s="14">
        <v>5</v>
      </c>
      <c r="BM380" s="14">
        <v>3</v>
      </c>
      <c r="BN380" s="14">
        <v>1</v>
      </c>
      <c r="BO380" s="14">
        <f>IF(BC380&gt;=85,1,0)</f>
        <v>0</v>
      </c>
      <c r="BP380" s="14">
        <f>IF(BD380=1,1,0)</f>
        <v>1</v>
      </c>
      <c r="BQ380" s="14">
        <v>0</v>
      </c>
      <c r="BR380" s="14">
        <v>0</v>
      </c>
      <c r="BS380" s="14">
        <v>0</v>
      </c>
      <c r="BT380" s="14">
        <v>1</v>
      </c>
      <c r="BU380" s="14">
        <v>0</v>
      </c>
      <c r="BV380" s="14">
        <f t="shared" si="200"/>
        <v>2</v>
      </c>
      <c r="BW380" s="14">
        <v>3</v>
      </c>
      <c r="BX380" s="14">
        <v>0</v>
      </c>
      <c r="BY380" s="14">
        <v>0</v>
      </c>
      <c r="BZ380" s="14">
        <v>0</v>
      </c>
      <c r="CA380" s="14">
        <v>0</v>
      </c>
      <c r="CB380" s="14">
        <v>0</v>
      </c>
      <c r="CC380" s="14">
        <v>0</v>
      </c>
      <c r="CD380" s="14">
        <v>0</v>
      </c>
      <c r="CE380" s="14">
        <v>0</v>
      </c>
      <c r="CF380" s="14">
        <f t="shared" si="201"/>
        <v>0</v>
      </c>
      <c r="CG380" s="14">
        <v>5</v>
      </c>
      <c r="CH380" s="14">
        <v>5</v>
      </c>
      <c r="CI380" s="14">
        <v>5</v>
      </c>
      <c r="CJ380" s="14">
        <v>5</v>
      </c>
      <c r="CK380" s="14">
        <f t="shared" si="202"/>
        <v>20</v>
      </c>
      <c r="CL380" s="14">
        <v>0</v>
      </c>
      <c r="CM380" s="14">
        <v>1</v>
      </c>
      <c r="CN380" s="14">
        <v>2</v>
      </c>
      <c r="CO380" s="14">
        <v>2</v>
      </c>
      <c r="CP380" s="14">
        <v>1</v>
      </c>
      <c r="CQ380" s="14">
        <v>2</v>
      </c>
      <c r="CR380" s="14">
        <v>1</v>
      </c>
      <c r="CS380" s="14">
        <v>1</v>
      </c>
      <c r="CT380" s="14">
        <v>50</v>
      </c>
      <c r="CU380" s="14">
        <v>1</v>
      </c>
      <c r="CV380" s="14">
        <v>1</v>
      </c>
      <c r="CW380" s="14">
        <v>1</v>
      </c>
      <c r="CX380" s="14">
        <v>1</v>
      </c>
      <c r="CY380" s="14">
        <v>1</v>
      </c>
      <c r="CZ380" s="14">
        <v>1</v>
      </c>
      <c r="DA380" s="14">
        <f t="shared" si="203"/>
        <v>6</v>
      </c>
      <c r="DB380" s="14">
        <v>1</v>
      </c>
      <c r="DC380" s="14">
        <v>1</v>
      </c>
      <c r="DD380" s="14">
        <v>1</v>
      </c>
      <c r="DE380" s="14">
        <v>1</v>
      </c>
      <c r="DF380" s="14">
        <v>1</v>
      </c>
      <c r="DG380" s="14">
        <v>1</v>
      </c>
      <c r="DH380" s="14">
        <f t="shared" si="204"/>
        <v>6</v>
      </c>
      <c r="DI380" s="14">
        <f t="shared" si="205"/>
        <v>0</v>
      </c>
      <c r="DJ380" s="14">
        <v>1</v>
      </c>
      <c r="DK380" s="14">
        <v>1</v>
      </c>
      <c r="DL380" s="14">
        <v>1</v>
      </c>
      <c r="DM380" s="14">
        <v>0</v>
      </c>
      <c r="DN380" s="14">
        <v>0</v>
      </c>
      <c r="DO380" s="14">
        <v>0</v>
      </c>
      <c r="DP380" s="14">
        <v>1</v>
      </c>
      <c r="DQ380" s="14">
        <v>1</v>
      </c>
      <c r="DR380" s="14">
        <f t="shared" si="206"/>
        <v>5</v>
      </c>
      <c r="DS380" s="14">
        <v>1</v>
      </c>
      <c r="DT380" s="14">
        <v>1</v>
      </c>
      <c r="DU380" s="14">
        <v>1</v>
      </c>
      <c r="DV380" s="14">
        <v>0</v>
      </c>
      <c r="DW380" s="14">
        <v>0</v>
      </c>
      <c r="DX380" s="14">
        <v>0</v>
      </c>
      <c r="DY380" s="14">
        <v>1</v>
      </c>
      <c r="DZ380" s="14">
        <v>1</v>
      </c>
      <c r="EA380" s="14">
        <f t="shared" si="207"/>
        <v>5</v>
      </c>
      <c r="EB380" s="14">
        <f t="shared" si="208"/>
        <v>0</v>
      </c>
      <c r="EC380" s="14">
        <v>0</v>
      </c>
      <c r="ED380" s="14">
        <v>0</v>
      </c>
      <c r="EE380" s="14">
        <f t="shared" si="209"/>
        <v>0</v>
      </c>
      <c r="EF380" s="14">
        <v>5</v>
      </c>
      <c r="EG380" s="14">
        <v>5</v>
      </c>
      <c r="EH380" s="14">
        <v>5</v>
      </c>
      <c r="EI380" s="14">
        <v>5</v>
      </c>
      <c r="EJ380" s="14">
        <f t="shared" si="210"/>
        <v>20</v>
      </c>
    </row>
    <row r="381" spans="1:250" s="14" customFormat="1">
      <c r="A381" s="14">
        <v>372</v>
      </c>
      <c r="B381" s="61">
        <v>2</v>
      </c>
      <c r="C381" s="60">
        <v>1</v>
      </c>
      <c r="D381" s="14">
        <v>3</v>
      </c>
      <c r="E381" s="14">
        <v>1</v>
      </c>
      <c r="F381" s="14" t="s">
        <v>2100</v>
      </c>
      <c r="G381" s="14" t="s">
        <v>1928</v>
      </c>
      <c r="H381" s="14" t="s">
        <v>2779</v>
      </c>
      <c r="I381" s="14" t="s">
        <v>2377</v>
      </c>
      <c r="K381" s="1" t="s">
        <v>5005</v>
      </c>
      <c r="L381" s="14">
        <v>4</v>
      </c>
      <c r="M381" s="14">
        <v>9</v>
      </c>
      <c r="N381" s="14">
        <v>11</v>
      </c>
      <c r="O381" s="14" t="s">
        <v>5006</v>
      </c>
      <c r="P381" s="14" t="s">
        <v>2335</v>
      </c>
      <c r="Q381" s="14" t="s">
        <v>5007</v>
      </c>
      <c r="R381" s="14" t="s">
        <v>5008</v>
      </c>
      <c r="S381" s="14" t="s">
        <v>5009</v>
      </c>
      <c r="T381" s="14" t="s">
        <v>3771</v>
      </c>
      <c r="U381" s="14" t="s">
        <v>2373</v>
      </c>
      <c r="V381" s="14" t="s">
        <v>2449</v>
      </c>
      <c r="W381" s="14" t="s">
        <v>5010</v>
      </c>
      <c r="X381" s="14" t="s">
        <v>5011</v>
      </c>
      <c r="Y381" s="14" t="s">
        <v>2864</v>
      </c>
      <c r="AX381" s="14">
        <v>2</v>
      </c>
      <c r="AY381" s="61">
        <v>0</v>
      </c>
      <c r="AZ381" s="14">
        <v>2</v>
      </c>
      <c r="BA381" s="14">
        <v>6</v>
      </c>
      <c r="BC381" s="14">
        <v>82</v>
      </c>
      <c r="BD381" s="14">
        <v>1</v>
      </c>
      <c r="BE381" s="14">
        <v>5</v>
      </c>
      <c r="BF381" s="14">
        <v>1</v>
      </c>
      <c r="BG381" s="14">
        <v>4</v>
      </c>
      <c r="BH381" s="14">
        <v>177.8</v>
      </c>
      <c r="BI381" s="14">
        <v>18.649999999999999</v>
      </c>
      <c r="BJ381" s="14">
        <v>0</v>
      </c>
      <c r="BK381" s="14">
        <v>0</v>
      </c>
      <c r="BL381" s="14">
        <v>1</v>
      </c>
      <c r="BM381" s="14">
        <v>3</v>
      </c>
      <c r="BN381" s="14">
        <v>0</v>
      </c>
      <c r="BO381" s="14">
        <f>IF(BC381&gt;=85,1,0)</f>
        <v>0</v>
      </c>
      <c r="BP381" s="14">
        <f>IF(BD381=1,1,0)</f>
        <v>1</v>
      </c>
      <c r="BQ381" s="14">
        <v>1</v>
      </c>
      <c r="BR381" s="14">
        <v>1</v>
      </c>
      <c r="BS381" s="14">
        <v>0</v>
      </c>
      <c r="BT381" s="14">
        <v>1</v>
      </c>
      <c r="BU381" s="14">
        <v>0</v>
      </c>
      <c r="BV381" s="14">
        <f t="shared" si="200"/>
        <v>4</v>
      </c>
      <c r="BW381" s="14">
        <v>4</v>
      </c>
      <c r="BX381" s="14">
        <v>1</v>
      </c>
      <c r="BY381" s="14">
        <v>1</v>
      </c>
      <c r="BZ381" s="14">
        <v>1</v>
      </c>
      <c r="CA381" s="14">
        <v>1</v>
      </c>
      <c r="CB381" s="14">
        <v>1</v>
      </c>
      <c r="CC381" s="14">
        <v>1</v>
      </c>
      <c r="CD381" s="14">
        <v>1</v>
      </c>
      <c r="CE381" s="14">
        <v>1</v>
      </c>
      <c r="CF381" s="14">
        <f t="shared" si="201"/>
        <v>8</v>
      </c>
      <c r="CG381" s="14">
        <v>1</v>
      </c>
      <c r="CH381" s="14">
        <v>1</v>
      </c>
      <c r="CI381" s="14">
        <v>1</v>
      </c>
      <c r="CJ381" s="14">
        <v>1</v>
      </c>
      <c r="CK381" s="14">
        <f t="shared" si="202"/>
        <v>4</v>
      </c>
      <c r="CL381" s="14">
        <v>0</v>
      </c>
      <c r="CM381" s="14">
        <v>3</v>
      </c>
      <c r="CN381" s="14">
        <v>2</v>
      </c>
      <c r="CO381" s="14">
        <v>3</v>
      </c>
      <c r="CP381" s="14">
        <v>3</v>
      </c>
      <c r="CQ381" s="14">
        <v>3</v>
      </c>
      <c r="CR381" s="14">
        <v>1</v>
      </c>
      <c r="CS381" s="14">
        <v>4</v>
      </c>
      <c r="CT381" s="14">
        <v>85</v>
      </c>
      <c r="CU381" s="14">
        <v>0</v>
      </c>
      <c r="CV381" s="14">
        <v>0</v>
      </c>
      <c r="CW381" s="14">
        <v>0</v>
      </c>
      <c r="CX381" s="14">
        <v>0</v>
      </c>
      <c r="CY381" s="14">
        <v>0</v>
      </c>
      <c r="CZ381" s="14">
        <v>1</v>
      </c>
      <c r="DA381" s="14">
        <f t="shared" si="203"/>
        <v>1</v>
      </c>
      <c r="DB381" s="14">
        <v>0</v>
      </c>
      <c r="DC381" s="14">
        <v>0</v>
      </c>
      <c r="DD381" s="14">
        <v>0</v>
      </c>
      <c r="DE381" s="14">
        <v>0</v>
      </c>
      <c r="DF381" s="14">
        <v>0</v>
      </c>
      <c r="DG381" s="14">
        <v>1</v>
      </c>
      <c r="DH381" s="14">
        <f t="shared" si="204"/>
        <v>1</v>
      </c>
      <c r="DI381" s="14">
        <f t="shared" si="205"/>
        <v>0</v>
      </c>
      <c r="DJ381" s="14">
        <v>1</v>
      </c>
      <c r="DK381" s="14">
        <v>0</v>
      </c>
      <c r="DL381" s="14">
        <v>0</v>
      </c>
      <c r="DM381" s="14">
        <v>0</v>
      </c>
      <c r="DN381" s="14">
        <v>0</v>
      </c>
      <c r="DO381" s="14">
        <v>0</v>
      </c>
      <c r="DP381" s="14">
        <v>0</v>
      </c>
      <c r="DQ381" s="14">
        <v>0</v>
      </c>
      <c r="DR381" s="14">
        <f t="shared" si="206"/>
        <v>1</v>
      </c>
      <c r="DS381" s="14">
        <v>1</v>
      </c>
      <c r="DT381" s="14">
        <v>0</v>
      </c>
      <c r="DU381" s="14">
        <v>0</v>
      </c>
      <c r="DV381" s="14">
        <v>0</v>
      </c>
      <c r="DW381" s="14">
        <v>0</v>
      </c>
      <c r="DX381" s="14">
        <v>0</v>
      </c>
      <c r="DY381" s="14">
        <v>0</v>
      </c>
      <c r="DZ381" s="14">
        <v>0</v>
      </c>
      <c r="EA381" s="14">
        <f t="shared" si="207"/>
        <v>1</v>
      </c>
      <c r="EB381" s="14">
        <f t="shared" si="208"/>
        <v>0</v>
      </c>
      <c r="EC381" s="14">
        <v>2</v>
      </c>
      <c r="ED381" s="14">
        <v>2</v>
      </c>
      <c r="EE381" s="14">
        <f t="shared" si="209"/>
        <v>4</v>
      </c>
      <c r="EF381" s="14">
        <v>5</v>
      </c>
      <c r="EG381" s="14">
        <v>5</v>
      </c>
      <c r="EH381" s="14">
        <v>5</v>
      </c>
      <c r="EI381" s="14">
        <v>5</v>
      </c>
      <c r="EJ381" s="14">
        <f t="shared" si="210"/>
        <v>20</v>
      </c>
    </row>
    <row r="382" spans="1:250" s="14" customFormat="1">
      <c r="A382" s="14">
        <v>373</v>
      </c>
      <c r="B382" s="14">
        <v>1</v>
      </c>
      <c r="C382" s="60">
        <v>0</v>
      </c>
      <c r="D382" s="14">
        <v>1</v>
      </c>
      <c r="E382" s="14">
        <v>1</v>
      </c>
      <c r="F382" s="14" t="s">
        <v>1928</v>
      </c>
      <c r="G382" s="14" t="s">
        <v>3031</v>
      </c>
      <c r="H382" s="14" t="s">
        <v>1928</v>
      </c>
      <c r="I382" s="14" t="s">
        <v>2869</v>
      </c>
      <c r="K382" s="14" t="s">
        <v>3032</v>
      </c>
      <c r="L382" s="14">
        <v>4</v>
      </c>
      <c r="M382" s="14">
        <v>15</v>
      </c>
      <c r="N382" s="14">
        <v>9</v>
      </c>
      <c r="O382" s="14" t="s">
        <v>3033</v>
      </c>
      <c r="P382" s="14" t="s">
        <v>3034</v>
      </c>
      <c r="Q382" s="14" t="s">
        <v>2425</v>
      </c>
      <c r="R382" s="14" t="s">
        <v>3035</v>
      </c>
      <c r="S382" s="14" t="s">
        <v>2609</v>
      </c>
      <c r="T382" s="14" t="s">
        <v>3036</v>
      </c>
      <c r="U382" s="14" t="s">
        <v>2844</v>
      </c>
      <c r="V382" s="14" t="s">
        <v>3037</v>
      </c>
      <c r="W382" s="14" t="s">
        <v>3038</v>
      </c>
      <c r="AX382" s="14">
        <v>1</v>
      </c>
      <c r="AY382" s="14">
        <v>0</v>
      </c>
      <c r="AZ382" s="14">
        <v>2</v>
      </c>
      <c r="BB382" s="14">
        <v>85</v>
      </c>
      <c r="BC382" s="14">
        <v>96</v>
      </c>
      <c r="BD382" s="14">
        <v>0</v>
      </c>
      <c r="BE382" s="14">
        <v>2</v>
      </c>
      <c r="BF382" s="14">
        <v>1</v>
      </c>
      <c r="BG382" s="14">
        <v>2</v>
      </c>
      <c r="BH382" s="14">
        <v>149.9</v>
      </c>
      <c r="BI382" s="14">
        <v>28.78</v>
      </c>
      <c r="BJ382" s="14">
        <v>4</v>
      </c>
      <c r="BK382" s="14">
        <v>2</v>
      </c>
      <c r="BL382" s="14">
        <v>2</v>
      </c>
      <c r="BM382" s="14">
        <v>3</v>
      </c>
      <c r="BN382" s="14">
        <v>1</v>
      </c>
      <c r="BO382" s="14">
        <f>IF(BE382&gt;=85,1,0)</f>
        <v>0</v>
      </c>
      <c r="BP382" s="14">
        <f>IF(BF382=1,1,0)</f>
        <v>1</v>
      </c>
      <c r="BQ382" s="14">
        <v>1</v>
      </c>
      <c r="BR382" s="14">
        <v>1</v>
      </c>
      <c r="BS382" s="14">
        <v>0</v>
      </c>
      <c r="BT382" s="14">
        <v>1</v>
      </c>
      <c r="BU382" s="14">
        <v>1</v>
      </c>
      <c r="BV382" s="14">
        <f t="shared" si="200"/>
        <v>5</v>
      </c>
      <c r="BW382" s="14">
        <v>4</v>
      </c>
      <c r="BX382" s="14">
        <v>1</v>
      </c>
      <c r="BY382" s="14">
        <v>1</v>
      </c>
      <c r="BZ382" s="14">
        <v>1</v>
      </c>
      <c r="CA382" s="14">
        <v>0</v>
      </c>
      <c r="CB382" s="14">
        <v>0</v>
      </c>
      <c r="CC382" s="14">
        <v>0</v>
      </c>
      <c r="CD382" s="14">
        <v>0</v>
      </c>
      <c r="CE382" s="14">
        <v>1</v>
      </c>
      <c r="CF382" s="14">
        <f t="shared" si="201"/>
        <v>4</v>
      </c>
      <c r="CG382" s="14">
        <v>1</v>
      </c>
      <c r="CH382" s="14">
        <v>3</v>
      </c>
      <c r="CI382" s="14">
        <v>5</v>
      </c>
      <c r="CJ382" s="14">
        <v>3</v>
      </c>
      <c r="CK382" s="14">
        <f t="shared" si="202"/>
        <v>12</v>
      </c>
      <c r="CL382" s="14">
        <v>2</v>
      </c>
      <c r="CM382" s="14">
        <v>4</v>
      </c>
      <c r="CN382" s="14">
        <v>0</v>
      </c>
      <c r="CO382" s="14">
        <v>4</v>
      </c>
      <c r="CP382" s="14">
        <v>5</v>
      </c>
      <c r="CQ382" s="14">
        <v>5</v>
      </c>
      <c r="CR382" s="14">
        <v>3</v>
      </c>
      <c r="CS382" s="14">
        <v>2</v>
      </c>
      <c r="CT382" s="14">
        <v>80</v>
      </c>
      <c r="CU382" s="14">
        <v>0</v>
      </c>
      <c r="CV382" s="14">
        <v>0</v>
      </c>
      <c r="CW382" s="14">
        <v>0</v>
      </c>
      <c r="CX382" s="14">
        <v>0</v>
      </c>
      <c r="CY382" s="14">
        <v>0</v>
      </c>
      <c r="CZ382" s="14">
        <v>1</v>
      </c>
      <c r="DA382" s="14">
        <f t="shared" si="203"/>
        <v>1</v>
      </c>
      <c r="DB382" s="14">
        <v>0</v>
      </c>
      <c r="DC382" s="14">
        <v>0</v>
      </c>
      <c r="DD382" s="14">
        <v>0</v>
      </c>
      <c r="DE382" s="14">
        <v>0</v>
      </c>
      <c r="DF382" s="14">
        <v>0</v>
      </c>
      <c r="DG382" s="14">
        <v>1</v>
      </c>
      <c r="DH382" s="14">
        <f t="shared" si="204"/>
        <v>1</v>
      </c>
      <c r="DI382" s="14">
        <f t="shared" si="205"/>
        <v>0</v>
      </c>
      <c r="DJ382" s="14">
        <v>1</v>
      </c>
      <c r="DK382" s="14">
        <v>0</v>
      </c>
      <c r="DL382" s="14">
        <v>0</v>
      </c>
      <c r="DM382" s="14">
        <v>0</v>
      </c>
      <c r="DN382" s="14">
        <v>0</v>
      </c>
      <c r="DO382" s="14">
        <v>0</v>
      </c>
      <c r="DP382" s="14">
        <v>0</v>
      </c>
      <c r="DQ382" s="14">
        <v>1</v>
      </c>
      <c r="DR382" s="14">
        <f t="shared" si="206"/>
        <v>2</v>
      </c>
      <c r="DS382" s="14">
        <v>1</v>
      </c>
      <c r="DT382" s="14">
        <v>0</v>
      </c>
      <c r="DU382" s="14">
        <v>0</v>
      </c>
      <c r="DV382" s="14">
        <v>1</v>
      </c>
      <c r="DW382" s="14">
        <v>0</v>
      </c>
      <c r="DX382" s="14">
        <v>0</v>
      </c>
      <c r="DY382" s="14">
        <v>0</v>
      </c>
      <c r="DZ382" s="14">
        <v>1</v>
      </c>
      <c r="EA382" s="14">
        <f t="shared" si="207"/>
        <v>3</v>
      </c>
      <c r="EB382" s="14">
        <f t="shared" si="208"/>
        <v>1</v>
      </c>
      <c r="EC382" s="14">
        <v>3</v>
      </c>
      <c r="ED382" s="14">
        <v>1</v>
      </c>
      <c r="EE382" s="14">
        <f t="shared" si="209"/>
        <v>4</v>
      </c>
      <c r="EF382" s="14">
        <v>5</v>
      </c>
      <c r="EG382" s="14">
        <v>5</v>
      </c>
      <c r="EH382" s="14">
        <v>4</v>
      </c>
      <c r="EI382" s="14">
        <v>4</v>
      </c>
      <c r="EJ382" s="14">
        <f t="shared" si="210"/>
        <v>18</v>
      </c>
    </row>
    <row r="383" spans="1:250" s="14" customFormat="1">
      <c r="A383" s="14">
        <v>374</v>
      </c>
      <c r="B383" s="61">
        <v>2</v>
      </c>
      <c r="C383" s="60">
        <v>1</v>
      </c>
      <c r="D383" s="14">
        <v>1</v>
      </c>
      <c r="E383" s="14">
        <v>1</v>
      </c>
      <c r="K383" s="1" t="s">
        <v>3899</v>
      </c>
      <c r="L383" s="14">
        <v>0</v>
      </c>
      <c r="M383" s="14">
        <v>3</v>
      </c>
      <c r="N383" s="14">
        <v>2</v>
      </c>
      <c r="O383" s="14" t="s">
        <v>3900</v>
      </c>
      <c r="P383" s="14" t="s">
        <v>3901</v>
      </c>
      <c r="AX383" s="14">
        <v>2</v>
      </c>
      <c r="AY383" s="14">
        <v>1</v>
      </c>
      <c r="AZ383" s="14">
        <v>2</v>
      </c>
      <c r="BA383" s="14">
        <v>0</v>
      </c>
      <c r="BC383" s="14">
        <v>19</v>
      </c>
      <c r="BD383" s="14">
        <v>0</v>
      </c>
      <c r="BE383" s="14">
        <v>2</v>
      </c>
      <c r="BF383" s="14">
        <v>1</v>
      </c>
      <c r="BG383" s="14">
        <v>1</v>
      </c>
      <c r="BH383" s="14">
        <v>165.1</v>
      </c>
      <c r="BI383" s="14">
        <v>21.63</v>
      </c>
      <c r="BJ383" s="14">
        <v>0</v>
      </c>
      <c r="BK383" s="14">
        <v>0</v>
      </c>
      <c r="BL383" s="14">
        <v>2</v>
      </c>
      <c r="BM383" s="14">
        <v>2</v>
      </c>
      <c r="BN383" s="14">
        <v>0</v>
      </c>
      <c r="BO383" s="14">
        <f>IF(BC383&gt;=85,1,0)</f>
        <v>0</v>
      </c>
      <c r="BP383" s="14">
        <f>IF(BD383=1,1,0)</f>
        <v>0</v>
      </c>
      <c r="BQ383" s="14">
        <v>0</v>
      </c>
      <c r="BR383" s="14">
        <v>0</v>
      </c>
      <c r="BS383" s="14">
        <v>0</v>
      </c>
      <c r="BT383" s="14">
        <v>1</v>
      </c>
      <c r="BU383" s="14">
        <v>0</v>
      </c>
      <c r="BV383" s="14">
        <f t="shared" si="200"/>
        <v>1</v>
      </c>
      <c r="BW383" s="14">
        <v>3</v>
      </c>
      <c r="BX383" s="14">
        <v>0</v>
      </c>
      <c r="BY383" s="14">
        <v>0</v>
      </c>
      <c r="BZ383" s="14">
        <v>0</v>
      </c>
      <c r="CA383" s="14">
        <v>0</v>
      </c>
      <c r="CB383" s="14">
        <v>0</v>
      </c>
      <c r="CC383" s="14">
        <v>0</v>
      </c>
      <c r="CD383" s="14">
        <v>0</v>
      </c>
      <c r="CE383" s="14">
        <v>0</v>
      </c>
      <c r="CF383" s="14">
        <f t="shared" si="201"/>
        <v>0</v>
      </c>
      <c r="CG383" s="14">
        <v>5</v>
      </c>
      <c r="CH383" s="14">
        <v>5</v>
      </c>
      <c r="CI383" s="14">
        <v>4</v>
      </c>
      <c r="CJ383" s="14">
        <v>5</v>
      </c>
      <c r="CK383" s="14">
        <f t="shared" si="202"/>
        <v>19</v>
      </c>
      <c r="CL383" s="14">
        <v>0</v>
      </c>
      <c r="CM383" s="14">
        <v>5</v>
      </c>
      <c r="CN383" s="14">
        <v>0</v>
      </c>
      <c r="CO383" s="14">
        <v>1</v>
      </c>
      <c r="CP383" s="14">
        <v>1</v>
      </c>
      <c r="CQ383" s="14">
        <v>2</v>
      </c>
      <c r="CR383" s="14">
        <v>4</v>
      </c>
      <c r="CS383" s="14">
        <v>3</v>
      </c>
      <c r="CT383" s="14">
        <v>50</v>
      </c>
      <c r="CU383" s="14">
        <v>1</v>
      </c>
      <c r="CV383" s="14">
        <v>1</v>
      </c>
      <c r="CW383" s="14">
        <v>1</v>
      </c>
      <c r="CX383" s="14">
        <v>1</v>
      </c>
      <c r="CY383" s="14">
        <v>1</v>
      </c>
      <c r="CZ383" s="14">
        <v>1</v>
      </c>
      <c r="DA383" s="14">
        <f t="shared" si="203"/>
        <v>6</v>
      </c>
      <c r="DB383" s="14">
        <v>1</v>
      </c>
      <c r="DC383" s="14">
        <v>1</v>
      </c>
      <c r="DD383" s="14">
        <v>1</v>
      </c>
      <c r="DE383" s="14">
        <v>1</v>
      </c>
      <c r="DF383" s="14">
        <v>1</v>
      </c>
      <c r="DG383" s="14">
        <v>1</v>
      </c>
      <c r="DH383" s="14">
        <f t="shared" si="204"/>
        <v>6</v>
      </c>
      <c r="DI383" s="14">
        <f t="shared" si="205"/>
        <v>0</v>
      </c>
      <c r="DJ383" s="14">
        <v>1</v>
      </c>
      <c r="DK383" s="14">
        <v>1</v>
      </c>
      <c r="DL383" s="14">
        <v>1</v>
      </c>
      <c r="DM383" s="14">
        <v>1</v>
      </c>
      <c r="DN383" s="14">
        <v>1</v>
      </c>
      <c r="DO383" s="14">
        <v>1</v>
      </c>
      <c r="DP383" s="14">
        <v>1</v>
      </c>
      <c r="DQ383" s="14">
        <v>1</v>
      </c>
      <c r="DR383" s="14">
        <f t="shared" si="206"/>
        <v>8</v>
      </c>
      <c r="DS383" s="14">
        <v>1</v>
      </c>
      <c r="DT383" s="14">
        <v>1</v>
      </c>
      <c r="DU383" s="14">
        <v>1</v>
      </c>
      <c r="DV383" s="14">
        <v>1</v>
      </c>
      <c r="DW383" s="14">
        <v>1</v>
      </c>
      <c r="DX383" s="14">
        <v>1</v>
      </c>
      <c r="DY383" s="14">
        <v>1</v>
      </c>
      <c r="DZ383" s="14">
        <v>1</v>
      </c>
      <c r="EA383" s="14">
        <f t="shared" si="207"/>
        <v>8</v>
      </c>
      <c r="EB383" s="14">
        <f t="shared" si="208"/>
        <v>0</v>
      </c>
      <c r="EC383" s="14">
        <v>0</v>
      </c>
      <c r="ED383" s="14">
        <v>0</v>
      </c>
      <c r="EE383" s="14">
        <f t="shared" si="209"/>
        <v>0</v>
      </c>
      <c r="EF383" s="14">
        <v>5</v>
      </c>
      <c r="EG383" s="14">
        <v>5</v>
      </c>
      <c r="EH383" s="14">
        <v>5</v>
      </c>
      <c r="EI383" s="14">
        <v>5</v>
      </c>
      <c r="EJ383" s="14">
        <f t="shared" si="210"/>
        <v>20</v>
      </c>
    </row>
    <row r="384" spans="1:250" s="14" customFormat="1">
      <c r="A384" s="14">
        <v>375</v>
      </c>
      <c r="B384" s="61">
        <v>1</v>
      </c>
      <c r="C384" s="60">
        <v>1</v>
      </c>
      <c r="D384" s="14">
        <v>1</v>
      </c>
      <c r="E384" s="14">
        <v>1</v>
      </c>
      <c r="F384" s="14" t="s">
        <v>1928</v>
      </c>
      <c r="K384" s="1" t="s">
        <v>4289</v>
      </c>
      <c r="L384" s="14">
        <v>1</v>
      </c>
      <c r="M384" s="14">
        <v>4</v>
      </c>
      <c r="N384" s="14">
        <v>1</v>
      </c>
      <c r="O384" s="14" t="s">
        <v>2492</v>
      </c>
      <c r="AX384" s="14">
        <v>2</v>
      </c>
      <c r="AY384" s="14">
        <v>1</v>
      </c>
      <c r="AZ384" s="14">
        <v>1</v>
      </c>
      <c r="BA384" s="14">
        <v>3</v>
      </c>
      <c r="BC384" s="14">
        <v>65</v>
      </c>
      <c r="BD384" s="14">
        <v>0</v>
      </c>
      <c r="BE384" s="14">
        <v>1</v>
      </c>
      <c r="BF384" s="14">
        <v>4</v>
      </c>
      <c r="BG384" s="14">
        <v>5</v>
      </c>
      <c r="BH384" s="14">
        <v>159</v>
      </c>
      <c r="BI384" s="14">
        <v>27.69</v>
      </c>
      <c r="BJ384" s="14">
        <v>2</v>
      </c>
      <c r="BK384" s="14">
        <v>7</v>
      </c>
      <c r="BL384" s="14">
        <v>1</v>
      </c>
      <c r="BM384" s="14">
        <v>3</v>
      </c>
      <c r="BN384" s="14">
        <v>1</v>
      </c>
      <c r="BO384" s="14">
        <f>IF(BC384&gt;=85,1,0)</f>
        <v>0</v>
      </c>
      <c r="BP384" s="14">
        <f>IF(BD384=1,1,0)</f>
        <v>0</v>
      </c>
      <c r="BQ384" s="14">
        <v>1</v>
      </c>
      <c r="BR384" s="14">
        <v>0</v>
      </c>
      <c r="BS384" s="14">
        <v>0</v>
      </c>
      <c r="BT384" s="14">
        <v>1</v>
      </c>
      <c r="BU384" s="14">
        <v>0</v>
      </c>
      <c r="BV384" s="14">
        <f t="shared" si="200"/>
        <v>2</v>
      </c>
      <c r="BW384" s="14">
        <v>3</v>
      </c>
      <c r="BX384" s="14">
        <v>0</v>
      </c>
      <c r="BY384" s="14">
        <v>0</v>
      </c>
      <c r="BZ384" s="14">
        <v>0</v>
      </c>
      <c r="CA384" s="14">
        <v>0</v>
      </c>
      <c r="CB384" s="14">
        <v>0</v>
      </c>
      <c r="CC384" s="14">
        <v>0</v>
      </c>
      <c r="CD384" s="14">
        <v>0</v>
      </c>
      <c r="CE384" s="14">
        <v>0</v>
      </c>
      <c r="CF384" s="14">
        <f t="shared" si="201"/>
        <v>0</v>
      </c>
      <c r="CG384" s="14">
        <v>3</v>
      </c>
      <c r="CH384" s="14">
        <v>5</v>
      </c>
      <c r="CI384" s="14">
        <v>5</v>
      </c>
      <c r="CJ384" s="14">
        <v>3</v>
      </c>
      <c r="CK384" s="14">
        <f t="shared" si="202"/>
        <v>16</v>
      </c>
      <c r="CL384" s="14">
        <v>0</v>
      </c>
      <c r="CM384" s="14">
        <v>4</v>
      </c>
      <c r="CN384" s="14">
        <v>0</v>
      </c>
      <c r="CO384" s="14">
        <v>2</v>
      </c>
      <c r="CP384" s="14">
        <v>1</v>
      </c>
      <c r="CQ384" s="14">
        <v>2</v>
      </c>
      <c r="CR384" s="14">
        <v>2</v>
      </c>
      <c r="CS384" s="14">
        <v>2</v>
      </c>
      <c r="CT384" s="14">
        <v>70</v>
      </c>
      <c r="CU384" s="14">
        <v>1</v>
      </c>
      <c r="CV384" s="14">
        <v>1</v>
      </c>
      <c r="CW384" s="14">
        <v>1</v>
      </c>
      <c r="CX384" s="14">
        <v>1</v>
      </c>
      <c r="CY384" s="14">
        <v>1</v>
      </c>
      <c r="CZ384" s="14">
        <v>1</v>
      </c>
      <c r="DA384" s="14">
        <f t="shared" si="203"/>
        <v>6</v>
      </c>
      <c r="DB384" s="14">
        <v>1</v>
      </c>
      <c r="DC384" s="14">
        <v>1</v>
      </c>
      <c r="DD384" s="14">
        <v>1</v>
      </c>
      <c r="DE384" s="14">
        <v>1</v>
      </c>
      <c r="DF384" s="14">
        <v>1</v>
      </c>
      <c r="DG384" s="14">
        <v>1</v>
      </c>
      <c r="DH384" s="14">
        <f t="shared" si="204"/>
        <v>6</v>
      </c>
      <c r="DI384" s="14">
        <f t="shared" si="205"/>
        <v>0</v>
      </c>
      <c r="DJ384" s="14">
        <v>1</v>
      </c>
      <c r="DK384" s="14">
        <v>1</v>
      </c>
      <c r="DL384" s="14">
        <v>1</v>
      </c>
      <c r="DM384" s="14">
        <v>1</v>
      </c>
      <c r="DN384" s="14">
        <v>1</v>
      </c>
      <c r="DO384" s="14">
        <v>1</v>
      </c>
      <c r="DP384" s="14">
        <v>1</v>
      </c>
      <c r="DQ384" s="14">
        <v>1</v>
      </c>
      <c r="DR384" s="14">
        <f t="shared" si="206"/>
        <v>8</v>
      </c>
      <c r="DS384" s="14">
        <v>1</v>
      </c>
      <c r="DT384" s="14">
        <v>1</v>
      </c>
      <c r="DU384" s="14">
        <v>1</v>
      </c>
      <c r="DV384" s="14">
        <v>1</v>
      </c>
      <c r="DW384" s="14">
        <v>1</v>
      </c>
      <c r="DX384" s="14">
        <v>1</v>
      </c>
      <c r="DY384" s="14">
        <v>1</v>
      </c>
      <c r="DZ384" s="14">
        <v>1</v>
      </c>
      <c r="EA384" s="14">
        <f t="shared" si="207"/>
        <v>8</v>
      </c>
      <c r="EB384" s="14">
        <f t="shared" si="208"/>
        <v>0</v>
      </c>
      <c r="EC384" s="14">
        <v>0</v>
      </c>
      <c r="ED384" s="14">
        <v>1</v>
      </c>
      <c r="EE384" s="14">
        <f t="shared" si="209"/>
        <v>1</v>
      </c>
      <c r="EF384" s="14">
        <v>5</v>
      </c>
      <c r="EG384" s="14">
        <v>5</v>
      </c>
      <c r="EH384" s="14">
        <v>5</v>
      </c>
      <c r="EI384" s="14">
        <v>5</v>
      </c>
      <c r="EJ384" s="14">
        <f t="shared" si="210"/>
        <v>20</v>
      </c>
    </row>
    <row r="385" spans="1:250" s="14" customFormat="1">
      <c r="A385" s="14">
        <v>376</v>
      </c>
      <c r="B385" s="14">
        <v>2</v>
      </c>
      <c r="C385" s="60">
        <v>0</v>
      </c>
      <c r="D385" s="14">
        <v>1</v>
      </c>
      <c r="E385" s="14">
        <v>1</v>
      </c>
      <c r="F385" s="60" t="s">
        <v>1928</v>
      </c>
      <c r="G385" s="14" t="s">
        <v>2100</v>
      </c>
      <c r="K385" s="14" t="s">
        <v>2880</v>
      </c>
      <c r="L385" s="14">
        <v>2</v>
      </c>
      <c r="M385" s="14">
        <v>4</v>
      </c>
      <c r="N385" s="14">
        <v>4</v>
      </c>
      <c r="O385" s="14" t="s">
        <v>2881</v>
      </c>
      <c r="P385" s="14" t="s">
        <v>2459</v>
      </c>
      <c r="Q385" s="14" t="s">
        <v>2373</v>
      </c>
      <c r="R385" s="14" t="s">
        <v>2882</v>
      </c>
      <c r="AX385" s="14">
        <v>2</v>
      </c>
      <c r="AY385" s="14">
        <v>1</v>
      </c>
      <c r="AZ385" s="14">
        <v>2</v>
      </c>
      <c r="BB385" s="14">
        <v>30</v>
      </c>
      <c r="BC385" s="14">
        <v>82</v>
      </c>
      <c r="BD385" s="14">
        <v>1</v>
      </c>
      <c r="BE385" s="14">
        <v>1</v>
      </c>
      <c r="BF385" s="14">
        <v>1</v>
      </c>
      <c r="BG385" s="14">
        <v>2</v>
      </c>
      <c r="BH385" s="14">
        <v>175.3</v>
      </c>
      <c r="BI385" s="14">
        <v>33.520000000000003</v>
      </c>
      <c r="BJ385" s="14">
        <v>0</v>
      </c>
      <c r="BK385" s="14">
        <v>0</v>
      </c>
      <c r="BL385" s="14">
        <v>2</v>
      </c>
      <c r="BM385" s="14">
        <v>1</v>
      </c>
      <c r="BN385" s="14">
        <v>0</v>
      </c>
      <c r="BO385" s="14">
        <f>IF(BE385&gt;=85,1,0)</f>
        <v>0</v>
      </c>
      <c r="BP385" s="14">
        <f>IF(BF385=1,1,0)</f>
        <v>1</v>
      </c>
      <c r="BQ385" s="14">
        <v>0</v>
      </c>
      <c r="BR385" s="14">
        <v>0</v>
      </c>
      <c r="BS385" s="14">
        <v>0</v>
      </c>
      <c r="BT385" s="14">
        <v>1</v>
      </c>
      <c r="BU385" s="14">
        <v>0</v>
      </c>
      <c r="BV385" s="14">
        <f t="shared" si="200"/>
        <v>2</v>
      </c>
      <c r="BW385" s="14">
        <v>2</v>
      </c>
      <c r="BX385" s="14">
        <v>0</v>
      </c>
      <c r="BY385" s="14">
        <v>0</v>
      </c>
      <c r="BZ385" s="14">
        <v>0</v>
      </c>
      <c r="CA385" s="14">
        <v>0</v>
      </c>
      <c r="CB385" s="14">
        <v>0</v>
      </c>
      <c r="CC385" s="14">
        <v>0</v>
      </c>
      <c r="CD385" s="14">
        <v>0</v>
      </c>
      <c r="CE385" s="14">
        <v>0</v>
      </c>
      <c r="CF385" s="14">
        <f t="shared" si="201"/>
        <v>0</v>
      </c>
      <c r="CG385" s="14">
        <v>5</v>
      </c>
      <c r="CH385" s="14">
        <v>5</v>
      </c>
      <c r="CI385" s="14">
        <v>5</v>
      </c>
      <c r="CJ385" s="14">
        <v>5</v>
      </c>
      <c r="CK385" s="14">
        <f t="shared" si="202"/>
        <v>20</v>
      </c>
      <c r="CL385" s="14">
        <v>0</v>
      </c>
      <c r="CM385" s="14">
        <v>1</v>
      </c>
      <c r="CN385" s="14">
        <v>0</v>
      </c>
      <c r="CO385" s="14">
        <v>1</v>
      </c>
      <c r="CP385" s="14">
        <v>1</v>
      </c>
      <c r="CQ385" s="14">
        <v>1</v>
      </c>
      <c r="CR385" s="14">
        <v>1</v>
      </c>
      <c r="CS385" s="14">
        <v>1</v>
      </c>
      <c r="CT385" s="14">
        <v>100</v>
      </c>
      <c r="CU385" s="14">
        <v>1</v>
      </c>
      <c r="CV385" s="14">
        <v>1</v>
      </c>
      <c r="CW385" s="14">
        <v>1</v>
      </c>
      <c r="CX385" s="14">
        <v>1</v>
      </c>
      <c r="CY385" s="14">
        <v>1</v>
      </c>
      <c r="CZ385" s="14">
        <v>1</v>
      </c>
      <c r="DA385" s="14">
        <f t="shared" si="203"/>
        <v>6</v>
      </c>
      <c r="DB385" s="14">
        <v>1</v>
      </c>
      <c r="DC385" s="14">
        <v>1</v>
      </c>
      <c r="DD385" s="14">
        <v>1</v>
      </c>
      <c r="DE385" s="14">
        <v>1</v>
      </c>
      <c r="DF385" s="14">
        <v>1</v>
      </c>
      <c r="DG385" s="14">
        <v>1</v>
      </c>
      <c r="DH385" s="14">
        <f t="shared" si="204"/>
        <v>6</v>
      </c>
      <c r="DI385" s="14">
        <f t="shared" si="205"/>
        <v>0</v>
      </c>
      <c r="DJ385" s="14">
        <v>1</v>
      </c>
      <c r="DK385" s="14">
        <v>1</v>
      </c>
      <c r="DL385" s="14">
        <v>1</v>
      </c>
      <c r="DM385" s="14">
        <v>1</v>
      </c>
      <c r="DN385" s="14">
        <v>1</v>
      </c>
      <c r="DO385" s="14">
        <v>1</v>
      </c>
      <c r="DP385" s="14">
        <v>1</v>
      </c>
      <c r="DQ385" s="14">
        <v>1</v>
      </c>
      <c r="DR385" s="14">
        <f t="shared" si="206"/>
        <v>8</v>
      </c>
      <c r="DS385" s="14">
        <v>1</v>
      </c>
      <c r="DT385" s="14">
        <v>1</v>
      </c>
      <c r="DU385" s="14">
        <v>1</v>
      </c>
      <c r="DV385" s="14">
        <v>1</v>
      </c>
      <c r="DW385" s="14">
        <v>1</v>
      </c>
      <c r="DX385" s="14">
        <v>1</v>
      </c>
      <c r="DY385" s="14">
        <v>1</v>
      </c>
      <c r="DZ385" s="14">
        <v>1</v>
      </c>
      <c r="EA385" s="14">
        <f t="shared" si="207"/>
        <v>8</v>
      </c>
      <c r="EB385" s="14">
        <f t="shared" si="208"/>
        <v>0</v>
      </c>
      <c r="EC385" s="14">
        <v>0</v>
      </c>
      <c r="ED385" s="14">
        <v>0</v>
      </c>
      <c r="EE385" s="14">
        <f t="shared" si="209"/>
        <v>0</v>
      </c>
      <c r="EF385" s="14">
        <v>5</v>
      </c>
      <c r="EG385" s="14">
        <v>5</v>
      </c>
      <c r="EH385" s="14">
        <v>5</v>
      </c>
      <c r="EI385" s="14">
        <v>5</v>
      </c>
      <c r="EJ385" s="14">
        <f t="shared" si="210"/>
        <v>20</v>
      </c>
    </row>
    <row r="386" spans="1:250" s="14" customFormat="1">
      <c r="A386" s="14">
        <v>377</v>
      </c>
      <c r="B386" s="61">
        <v>2</v>
      </c>
      <c r="C386" s="60">
        <v>1</v>
      </c>
      <c r="D386" s="14">
        <v>1</v>
      </c>
      <c r="E386" s="14">
        <v>1</v>
      </c>
      <c r="F386" s="14" t="s">
        <v>1955</v>
      </c>
      <c r="G386" s="14" t="s">
        <v>1977</v>
      </c>
      <c r="K386" s="1" t="s">
        <v>4781</v>
      </c>
      <c r="L386" s="14">
        <v>2</v>
      </c>
      <c r="M386" s="14">
        <v>6</v>
      </c>
      <c r="N386" s="14">
        <v>8</v>
      </c>
      <c r="O386" s="14" t="s">
        <v>2335</v>
      </c>
      <c r="P386" s="14" t="s">
        <v>2338</v>
      </c>
      <c r="Q386" s="14" t="s">
        <v>3845</v>
      </c>
      <c r="R386" s="14" t="s">
        <v>4098</v>
      </c>
      <c r="S386" s="14" t="s">
        <v>2612</v>
      </c>
      <c r="T386" s="14" t="s">
        <v>4782</v>
      </c>
      <c r="U386" s="14" t="s">
        <v>2757</v>
      </c>
      <c r="V386" s="14" t="s">
        <v>4783</v>
      </c>
      <c r="AX386" s="14">
        <v>2</v>
      </c>
      <c r="AY386" s="14">
        <v>1</v>
      </c>
      <c r="AZ386" s="14">
        <v>2</v>
      </c>
      <c r="BA386" s="14">
        <v>4</v>
      </c>
      <c r="BC386" s="14">
        <v>69</v>
      </c>
      <c r="BD386" s="14">
        <v>0</v>
      </c>
      <c r="BE386" s="14">
        <v>1</v>
      </c>
      <c r="BF386" s="14">
        <v>1</v>
      </c>
      <c r="BG386" s="14">
        <v>2</v>
      </c>
      <c r="BH386" s="14">
        <v>162.6</v>
      </c>
      <c r="BI386" s="14">
        <v>26.95</v>
      </c>
      <c r="BJ386" s="14">
        <v>0</v>
      </c>
      <c r="BK386" s="14">
        <v>0</v>
      </c>
      <c r="BL386" s="14">
        <v>4</v>
      </c>
      <c r="BM386" s="14">
        <v>3</v>
      </c>
      <c r="BN386" s="14">
        <v>0</v>
      </c>
      <c r="BO386" s="14">
        <f>IF(BC386&gt;=85,1,0)</f>
        <v>0</v>
      </c>
      <c r="BP386" s="14">
        <f>IF(BD386=1,1,0)</f>
        <v>0</v>
      </c>
      <c r="BQ386" s="14">
        <v>0</v>
      </c>
      <c r="BR386" s="14">
        <v>0</v>
      </c>
      <c r="BS386" s="14">
        <v>0</v>
      </c>
      <c r="BT386" s="14">
        <v>1</v>
      </c>
      <c r="BU386" s="14">
        <v>0</v>
      </c>
      <c r="BV386" s="14">
        <f t="shared" si="200"/>
        <v>1</v>
      </c>
      <c r="BW386" s="14">
        <v>3</v>
      </c>
      <c r="BX386" s="14">
        <v>0</v>
      </c>
      <c r="BY386" s="14">
        <v>0</v>
      </c>
      <c r="BZ386" s="14">
        <v>0</v>
      </c>
      <c r="CA386" s="14">
        <v>0</v>
      </c>
      <c r="CB386" s="14">
        <v>0</v>
      </c>
      <c r="CC386" s="14">
        <v>0</v>
      </c>
      <c r="CD386" s="14">
        <v>0</v>
      </c>
      <c r="CE386" s="14">
        <v>0</v>
      </c>
      <c r="CF386" s="14">
        <f t="shared" si="201"/>
        <v>0</v>
      </c>
      <c r="CG386" s="14">
        <v>5</v>
      </c>
      <c r="CH386" s="14">
        <v>5</v>
      </c>
      <c r="CI386" s="14">
        <v>5</v>
      </c>
      <c r="CJ386" s="14">
        <v>5</v>
      </c>
      <c r="CK386" s="14">
        <f t="shared" si="202"/>
        <v>20</v>
      </c>
      <c r="CL386" s="14">
        <v>0</v>
      </c>
      <c r="CM386" s="14">
        <v>1</v>
      </c>
      <c r="CN386" s="14">
        <v>0</v>
      </c>
      <c r="CO386" s="14">
        <v>2</v>
      </c>
      <c r="CP386" s="14">
        <v>1</v>
      </c>
      <c r="CQ386" s="14">
        <v>5</v>
      </c>
      <c r="CR386" s="14">
        <v>3</v>
      </c>
      <c r="CS386" s="14">
        <v>1</v>
      </c>
      <c r="CT386" s="14">
        <v>40</v>
      </c>
      <c r="CU386" s="14">
        <v>1</v>
      </c>
      <c r="CV386" s="14">
        <v>1</v>
      </c>
      <c r="CW386" s="14">
        <v>1</v>
      </c>
      <c r="CX386" s="14">
        <v>1</v>
      </c>
      <c r="CY386" s="14">
        <v>1</v>
      </c>
      <c r="CZ386" s="14">
        <v>1</v>
      </c>
      <c r="DA386" s="14">
        <f t="shared" si="203"/>
        <v>6</v>
      </c>
      <c r="DB386" s="14">
        <v>1</v>
      </c>
      <c r="DC386" s="14">
        <v>1</v>
      </c>
      <c r="DD386" s="14">
        <v>1</v>
      </c>
      <c r="DE386" s="14">
        <v>1</v>
      </c>
      <c r="DF386" s="14">
        <v>1</v>
      </c>
      <c r="DG386" s="14">
        <v>1</v>
      </c>
      <c r="DH386" s="14">
        <f t="shared" si="204"/>
        <v>6</v>
      </c>
      <c r="DI386" s="14">
        <f t="shared" si="205"/>
        <v>0</v>
      </c>
      <c r="DJ386" s="14">
        <v>1</v>
      </c>
      <c r="DK386" s="14">
        <v>1</v>
      </c>
      <c r="DL386" s="14">
        <v>1</v>
      </c>
      <c r="DM386" s="14">
        <v>1</v>
      </c>
      <c r="DN386" s="14">
        <v>1</v>
      </c>
      <c r="DO386" s="14">
        <v>1</v>
      </c>
      <c r="DP386" s="14">
        <v>1</v>
      </c>
      <c r="DQ386" s="14">
        <v>1</v>
      </c>
      <c r="DR386" s="14">
        <f t="shared" si="206"/>
        <v>8</v>
      </c>
      <c r="DS386" s="14">
        <v>1</v>
      </c>
      <c r="DT386" s="14">
        <v>1</v>
      </c>
      <c r="DU386" s="14">
        <v>1</v>
      </c>
      <c r="DV386" s="14">
        <v>1</v>
      </c>
      <c r="DW386" s="14">
        <v>1</v>
      </c>
      <c r="DX386" s="14">
        <v>1</v>
      </c>
      <c r="DY386" s="14">
        <v>1</v>
      </c>
      <c r="DZ386" s="14">
        <v>1</v>
      </c>
      <c r="EA386" s="14">
        <f t="shared" si="207"/>
        <v>8</v>
      </c>
      <c r="EB386" s="14">
        <f t="shared" si="208"/>
        <v>0</v>
      </c>
      <c r="EC386" s="14">
        <v>0</v>
      </c>
      <c r="ED386" s="14">
        <v>0</v>
      </c>
      <c r="EE386" s="14">
        <f t="shared" si="209"/>
        <v>0</v>
      </c>
      <c r="EF386" s="14">
        <v>5</v>
      </c>
      <c r="EG386" s="14">
        <v>5</v>
      </c>
      <c r="EH386" s="14">
        <v>5</v>
      </c>
      <c r="EI386" s="14">
        <v>5</v>
      </c>
      <c r="EJ386" s="14">
        <f t="shared" si="210"/>
        <v>20</v>
      </c>
    </row>
    <row r="387" spans="1:250" s="14" customFormat="1">
      <c r="A387" s="14">
        <v>378</v>
      </c>
      <c r="B387" s="14">
        <v>1</v>
      </c>
      <c r="C387" s="60">
        <v>0</v>
      </c>
      <c r="D387" s="14">
        <v>1</v>
      </c>
      <c r="E387" s="14">
        <v>1</v>
      </c>
      <c r="F387" s="60" t="s">
        <v>2839</v>
      </c>
      <c r="G387" s="14" t="s">
        <v>1941</v>
      </c>
      <c r="H387" s="14" t="s">
        <v>1928</v>
      </c>
      <c r="K387" s="14" t="s">
        <v>2840</v>
      </c>
      <c r="L387" s="14">
        <v>3</v>
      </c>
      <c r="M387" s="61">
        <v>23</v>
      </c>
      <c r="N387" s="14">
        <v>13</v>
      </c>
      <c r="O387" s="14" t="s">
        <v>2841</v>
      </c>
      <c r="P387" s="14" t="s">
        <v>2842</v>
      </c>
      <c r="Q387" s="14" t="s">
        <v>2335</v>
      </c>
      <c r="R387" s="14" t="s">
        <v>2843</v>
      </c>
      <c r="S387" s="14" t="s">
        <v>2844</v>
      </c>
      <c r="T387" s="14" t="s">
        <v>2492</v>
      </c>
      <c r="U387" s="14" t="s">
        <v>2793</v>
      </c>
      <c r="V387" s="14" t="s">
        <v>2845</v>
      </c>
      <c r="W387" s="14" t="s">
        <v>2846</v>
      </c>
      <c r="X387" s="14" t="s">
        <v>2847</v>
      </c>
      <c r="Y387" s="14" t="s">
        <v>2614</v>
      </c>
      <c r="Z387" s="14" t="s">
        <v>2848</v>
      </c>
      <c r="AA387" s="14" t="s">
        <v>2849</v>
      </c>
      <c r="AX387" s="14">
        <v>2</v>
      </c>
      <c r="AY387" s="14">
        <v>0</v>
      </c>
      <c r="AZ387" s="14">
        <v>2</v>
      </c>
      <c r="BB387" s="14">
        <v>50</v>
      </c>
      <c r="BC387" s="14">
        <v>89</v>
      </c>
      <c r="BD387" s="14">
        <v>0</v>
      </c>
      <c r="BE387" s="14">
        <v>2</v>
      </c>
      <c r="BF387" s="14">
        <v>1</v>
      </c>
      <c r="BG387" s="14">
        <v>4</v>
      </c>
      <c r="BH387" s="14">
        <v>167.6</v>
      </c>
      <c r="BI387" s="14">
        <v>26.46</v>
      </c>
      <c r="BJ387" s="14">
        <v>0</v>
      </c>
      <c r="BK387" s="14">
        <v>0</v>
      </c>
      <c r="BL387" s="14">
        <v>3</v>
      </c>
      <c r="BM387" s="14">
        <v>3</v>
      </c>
      <c r="BN387" s="14">
        <v>1</v>
      </c>
      <c r="BO387" s="14">
        <f>IF(BE387&gt;=85,1,0)</f>
        <v>0</v>
      </c>
      <c r="BP387" s="14">
        <f>IF(BF387=1,1,0)</f>
        <v>1</v>
      </c>
      <c r="BQ387" s="14">
        <v>0</v>
      </c>
      <c r="BR387" s="14">
        <v>1</v>
      </c>
      <c r="BS387" s="14">
        <v>0</v>
      </c>
      <c r="BT387" s="14">
        <v>1</v>
      </c>
      <c r="BU387" s="14">
        <v>0</v>
      </c>
      <c r="BV387" s="14">
        <f t="shared" si="200"/>
        <v>3</v>
      </c>
      <c r="BW387" s="14">
        <v>3</v>
      </c>
      <c r="BX387" s="14">
        <v>0</v>
      </c>
      <c r="BY387" s="14">
        <v>0</v>
      </c>
      <c r="BZ387" s="14">
        <v>0</v>
      </c>
      <c r="CA387" s="14">
        <v>0</v>
      </c>
      <c r="CB387" s="14">
        <v>0</v>
      </c>
      <c r="CC387" s="14">
        <v>0</v>
      </c>
      <c r="CD387" s="14">
        <v>0</v>
      </c>
      <c r="CE387" s="14">
        <v>0</v>
      </c>
      <c r="CF387" s="14">
        <f t="shared" si="201"/>
        <v>0</v>
      </c>
      <c r="CG387" s="14">
        <v>5</v>
      </c>
      <c r="CH387" s="14">
        <v>3</v>
      </c>
      <c r="CI387" s="14">
        <v>4</v>
      </c>
      <c r="CJ387" s="14">
        <v>3</v>
      </c>
      <c r="CK387" s="14">
        <f t="shared" si="202"/>
        <v>15</v>
      </c>
      <c r="CL387" s="14">
        <v>1</v>
      </c>
      <c r="CM387" s="14">
        <v>1</v>
      </c>
      <c r="CN387" s="14">
        <v>0</v>
      </c>
      <c r="CO387" s="14">
        <v>3</v>
      </c>
      <c r="CP387" s="14">
        <v>1</v>
      </c>
      <c r="CQ387" s="14">
        <v>2</v>
      </c>
      <c r="CR387" s="14">
        <v>3</v>
      </c>
      <c r="CS387" s="14">
        <v>1</v>
      </c>
      <c r="CT387" s="14">
        <v>90</v>
      </c>
      <c r="CU387" s="14">
        <v>1</v>
      </c>
      <c r="CV387" s="14">
        <v>1</v>
      </c>
      <c r="CW387" s="14">
        <v>1</v>
      </c>
      <c r="CX387" s="14">
        <v>1</v>
      </c>
      <c r="CY387" s="14">
        <v>1</v>
      </c>
      <c r="CZ387" s="14">
        <v>1</v>
      </c>
      <c r="DA387" s="14">
        <f t="shared" si="203"/>
        <v>6</v>
      </c>
      <c r="DB387" s="14">
        <v>1</v>
      </c>
      <c r="DC387" s="14">
        <v>1</v>
      </c>
      <c r="DD387" s="14">
        <v>1</v>
      </c>
      <c r="DE387" s="14">
        <v>1</v>
      </c>
      <c r="DF387" s="14">
        <v>1</v>
      </c>
      <c r="DG387" s="14">
        <v>1</v>
      </c>
      <c r="DH387" s="14">
        <f t="shared" si="204"/>
        <v>6</v>
      </c>
      <c r="DI387" s="14">
        <f t="shared" si="205"/>
        <v>0</v>
      </c>
      <c r="DJ387" s="14">
        <v>1</v>
      </c>
      <c r="DK387" s="14">
        <v>0</v>
      </c>
      <c r="DL387" s="14">
        <v>1</v>
      </c>
      <c r="DM387" s="14">
        <v>0</v>
      </c>
      <c r="DN387" s="14">
        <v>0</v>
      </c>
      <c r="DO387" s="14">
        <v>1</v>
      </c>
      <c r="DP387" s="14">
        <v>1</v>
      </c>
      <c r="DQ387" s="14">
        <v>1</v>
      </c>
      <c r="DR387" s="14">
        <f t="shared" si="206"/>
        <v>5</v>
      </c>
      <c r="DS387" s="14">
        <v>1</v>
      </c>
      <c r="DT387" s="14">
        <v>0</v>
      </c>
      <c r="DU387" s="14">
        <v>1</v>
      </c>
      <c r="DV387" s="14">
        <v>0</v>
      </c>
      <c r="DW387" s="14">
        <v>0</v>
      </c>
      <c r="DX387" s="14">
        <v>1</v>
      </c>
      <c r="DY387" s="14">
        <v>1</v>
      </c>
      <c r="DZ387" s="14">
        <v>1</v>
      </c>
      <c r="EA387" s="14">
        <f t="shared" si="207"/>
        <v>5</v>
      </c>
      <c r="EB387" s="14">
        <f t="shared" si="208"/>
        <v>0</v>
      </c>
      <c r="EC387" s="14">
        <v>0</v>
      </c>
      <c r="ED387" s="14">
        <v>0</v>
      </c>
      <c r="EE387" s="14">
        <f t="shared" si="209"/>
        <v>0</v>
      </c>
      <c r="EF387" s="14">
        <v>5</v>
      </c>
      <c r="EG387" s="14">
        <v>5</v>
      </c>
      <c r="EH387" s="14">
        <v>5</v>
      </c>
      <c r="EI387" s="14">
        <v>5</v>
      </c>
      <c r="EJ387" s="14">
        <f t="shared" si="210"/>
        <v>20</v>
      </c>
    </row>
    <row r="388" spans="1:250" s="14" customFormat="1">
      <c r="A388" s="14">
        <v>379</v>
      </c>
      <c r="B388" s="61">
        <v>1</v>
      </c>
      <c r="C388" s="60">
        <v>1</v>
      </c>
      <c r="D388" s="14">
        <v>1</v>
      </c>
      <c r="E388" s="14">
        <v>1</v>
      </c>
      <c r="F388" s="14" t="s">
        <v>2454</v>
      </c>
      <c r="G388" s="14" t="s">
        <v>1928</v>
      </c>
      <c r="K388" s="1" t="s">
        <v>4647</v>
      </c>
      <c r="L388" s="14">
        <v>2</v>
      </c>
      <c r="M388" s="14">
        <v>3</v>
      </c>
      <c r="N388" s="14">
        <v>10</v>
      </c>
      <c r="O388" s="14" t="s">
        <v>4648</v>
      </c>
      <c r="P388" s="14" t="s">
        <v>3072</v>
      </c>
      <c r="Q388" s="14" t="s">
        <v>4649</v>
      </c>
      <c r="R388" s="14" t="s">
        <v>2967</v>
      </c>
      <c r="S388" s="14" t="s">
        <v>4650</v>
      </c>
      <c r="T388" s="14" t="s">
        <v>4651</v>
      </c>
      <c r="U388" s="14" t="s">
        <v>4652</v>
      </c>
      <c r="V388" s="14" t="s">
        <v>2638</v>
      </c>
      <c r="W388" s="14" t="s">
        <v>4653</v>
      </c>
      <c r="X388" s="14" t="s">
        <v>2357</v>
      </c>
      <c r="AX388" s="14">
        <v>2</v>
      </c>
      <c r="AY388" s="14">
        <v>1</v>
      </c>
      <c r="AZ388" s="14">
        <v>2</v>
      </c>
      <c r="BA388" s="14">
        <v>2</v>
      </c>
      <c r="BC388" s="14">
        <v>48</v>
      </c>
      <c r="BD388" s="14">
        <v>1</v>
      </c>
      <c r="BE388" s="14">
        <v>3</v>
      </c>
      <c r="BF388" s="14">
        <v>1</v>
      </c>
      <c r="BG388" s="14">
        <v>4</v>
      </c>
      <c r="BH388" s="14">
        <v>182</v>
      </c>
      <c r="BI388" s="14">
        <v>32.86</v>
      </c>
      <c r="BJ388" s="14">
        <v>2</v>
      </c>
      <c r="BK388" s="14">
        <v>2</v>
      </c>
      <c r="BL388" s="14">
        <v>1</v>
      </c>
      <c r="BM388" s="14">
        <v>2</v>
      </c>
      <c r="BN388" s="14">
        <v>0</v>
      </c>
      <c r="BO388" s="14">
        <f>IF(BC388&gt;=85,1,0)</f>
        <v>0</v>
      </c>
      <c r="BP388" s="14">
        <f>IF(BD388=1,1,0)</f>
        <v>1</v>
      </c>
      <c r="BQ388" s="14">
        <v>0</v>
      </c>
      <c r="BR388" s="14">
        <v>0</v>
      </c>
      <c r="BS388" s="14">
        <v>0</v>
      </c>
      <c r="BT388" s="14">
        <v>1</v>
      </c>
      <c r="BU388" s="14">
        <v>0</v>
      </c>
      <c r="BV388" s="14">
        <f t="shared" si="200"/>
        <v>2</v>
      </c>
      <c r="BW388" s="14">
        <v>3</v>
      </c>
      <c r="BX388" s="14">
        <v>0</v>
      </c>
      <c r="BY388" s="14">
        <v>0</v>
      </c>
      <c r="BZ388" s="14">
        <v>0</v>
      </c>
      <c r="CA388" s="14">
        <v>0</v>
      </c>
      <c r="CB388" s="14">
        <v>0</v>
      </c>
      <c r="CC388" s="14">
        <v>0</v>
      </c>
      <c r="CD388" s="14">
        <v>0</v>
      </c>
      <c r="CE388" s="14">
        <v>0</v>
      </c>
      <c r="CF388" s="14">
        <f t="shared" si="201"/>
        <v>0</v>
      </c>
      <c r="CG388" s="14">
        <v>5</v>
      </c>
      <c r="CH388" s="14">
        <v>5</v>
      </c>
      <c r="CI388" s="14">
        <v>5</v>
      </c>
      <c r="CJ388" s="14">
        <v>5</v>
      </c>
      <c r="CK388" s="14">
        <f t="shared" si="202"/>
        <v>20</v>
      </c>
      <c r="CL388" s="14">
        <v>0</v>
      </c>
      <c r="CM388" s="14">
        <v>1</v>
      </c>
      <c r="CN388" s="14">
        <v>1</v>
      </c>
      <c r="CO388" s="14">
        <v>1</v>
      </c>
      <c r="CP388" s="14">
        <v>1</v>
      </c>
      <c r="CQ388" s="14">
        <v>1</v>
      </c>
      <c r="CR388" s="14">
        <v>1</v>
      </c>
      <c r="CS388" s="14">
        <v>1</v>
      </c>
      <c r="CT388" s="14">
        <v>85</v>
      </c>
      <c r="CU388" s="14">
        <v>1</v>
      </c>
      <c r="CV388" s="14">
        <v>1</v>
      </c>
      <c r="CW388" s="14">
        <v>1</v>
      </c>
      <c r="CX388" s="14">
        <v>1</v>
      </c>
      <c r="CY388" s="14">
        <v>1</v>
      </c>
      <c r="CZ388" s="14">
        <v>1</v>
      </c>
      <c r="DA388" s="14">
        <f t="shared" si="203"/>
        <v>6</v>
      </c>
      <c r="DB388" s="14">
        <v>1</v>
      </c>
      <c r="DC388" s="14">
        <v>1</v>
      </c>
      <c r="DD388" s="14">
        <v>1</v>
      </c>
      <c r="DE388" s="14">
        <v>1</v>
      </c>
      <c r="DF388" s="14">
        <v>1</v>
      </c>
      <c r="DG388" s="14">
        <v>1</v>
      </c>
      <c r="DH388" s="14">
        <f t="shared" si="204"/>
        <v>6</v>
      </c>
      <c r="DI388" s="14">
        <f t="shared" si="205"/>
        <v>0</v>
      </c>
      <c r="DJ388" s="14">
        <v>1</v>
      </c>
      <c r="DK388" s="14">
        <v>1</v>
      </c>
      <c r="DL388" s="14">
        <v>1</v>
      </c>
      <c r="DM388" s="14">
        <v>1</v>
      </c>
      <c r="DN388" s="14">
        <v>1</v>
      </c>
      <c r="DO388" s="14">
        <v>1</v>
      </c>
      <c r="DP388" s="14">
        <v>1</v>
      </c>
      <c r="DQ388" s="14">
        <v>1</v>
      </c>
      <c r="DR388" s="14">
        <f t="shared" si="206"/>
        <v>8</v>
      </c>
      <c r="DS388" s="14">
        <v>1</v>
      </c>
      <c r="DT388" s="14">
        <v>1</v>
      </c>
      <c r="DU388" s="14">
        <v>1</v>
      </c>
      <c r="DV388" s="14">
        <v>1</v>
      </c>
      <c r="DW388" s="14">
        <v>1</v>
      </c>
      <c r="DX388" s="14">
        <v>1</v>
      </c>
      <c r="DY388" s="14">
        <v>1</v>
      </c>
      <c r="DZ388" s="14">
        <v>1</v>
      </c>
      <c r="EA388" s="14">
        <f t="shared" si="207"/>
        <v>8</v>
      </c>
      <c r="EB388" s="14">
        <f t="shared" si="208"/>
        <v>0</v>
      </c>
      <c r="EC388" s="14">
        <v>0</v>
      </c>
      <c r="ED388" s="14">
        <v>0</v>
      </c>
      <c r="EE388" s="14">
        <f t="shared" si="209"/>
        <v>0</v>
      </c>
      <c r="EF388" s="14">
        <v>5</v>
      </c>
      <c r="EG388" s="14">
        <v>5</v>
      </c>
      <c r="EH388" s="14">
        <v>5</v>
      </c>
      <c r="EI388" s="14">
        <v>5</v>
      </c>
      <c r="EJ388" s="14">
        <f t="shared" si="210"/>
        <v>20</v>
      </c>
    </row>
    <row r="389" spans="1:250" s="14" customFormat="1">
      <c r="A389" s="14">
        <v>380</v>
      </c>
      <c r="B389" s="61">
        <v>1</v>
      </c>
      <c r="C389" s="60">
        <v>1</v>
      </c>
      <c r="D389" s="14">
        <v>1</v>
      </c>
      <c r="E389" s="14">
        <v>1</v>
      </c>
      <c r="F389" s="60" t="s">
        <v>1928</v>
      </c>
      <c r="G389" s="60" t="s">
        <v>2376</v>
      </c>
      <c r="H389" s="60" t="s">
        <v>2377</v>
      </c>
      <c r="K389" s="61" t="s">
        <v>2378</v>
      </c>
      <c r="L389" s="61">
        <v>3</v>
      </c>
      <c r="M389" s="14">
        <v>18</v>
      </c>
      <c r="N389" s="14">
        <v>9</v>
      </c>
      <c r="O389" s="14" t="s">
        <v>2379</v>
      </c>
      <c r="P389" s="14" t="s">
        <v>2337</v>
      </c>
      <c r="Q389" s="14" t="s">
        <v>2338</v>
      </c>
      <c r="R389" s="14" t="s">
        <v>2380</v>
      </c>
      <c r="S389" s="14" t="s">
        <v>2381</v>
      </c>
      <c r="T389" s="14" t="s">
        <v>2382</v>
      </c>
      <c r="U389" s="14" t="s">
        <v>2383</v>
      </c>
      <c r="V389" s="14" t="s">
        <v>2384</v>
      </c>
      <c r="W389" s="14" t="s">
        <v>2385</v>
      </c>
      <c r="AX389" s="14">
        <v>2</v>
      </c>
      <c r="AY389" s="14">
        <v>0</v>
      </c>
      <c r="AZ389" s="14">
        <v>2</v>
      </c>
      <c r="BA389" s="14">
        <v>7</v>
      </c>
      <c r="BC389" s="14">
        <v>92</v>
      </c>
      <c r="BD389" s="14">
        <v>0</v>
      </c>
      <c r="BE389" s="14">
        <v>3</v>
      </c>
      <c r="BF389" s="14">
        <v>2</v>
      </c>
      <c r="BG389" s="14">
        <v>4</v>
      </c>
      <c r="BH389" s="14">
        <v>160.02000000000001</v>
      </c>
      <c r="BI389" s="14">
        <v>27.81</v>
      </c>
      <c r="BJ389" s="14">
        <v>0</v>
      </c>
      <c r="BK389" s="14">
        <v>2</v>
      </c>
      <c r="BL389" s="14">
        <v>1</v>
      </c>
      <c r="BM389" s="14">
        <v>3</v>
      </c>
      <c r="BN389" s="14">
        <v>0</v>
      </c>
      <c r="BO389" s="14">
        <f>IF(BE389&gt;=85,1,0)</f>
        <v>0</v>
      </c>
      <c r="BP389" s="14">
        <f>IF(BF389=1,1,0)</f>
        <v>0</v>
      </c>
      <c r="BQ389" s="14">
        <v>1</v>
      </c>
      <c r="BR389" s="14">
        <v>1</v>
      </c>
      <c r="BS389" s="14">
        <v>1</v>
      </c>
      <c r="BT389" s="14">
        <v>1</v>
      </c>
      <c r="BU389" s="14">
        <v>0</v>
      </c>
      <c r="BV389" s="14">
        <f t="shared" si="200"/>
        <v>4</v>
      </c>
      <c r="BW389" s="14">
        <v>5</v>
      </c>
      <c r="BX389" s="14">
        <v>1</v>
      </c>
      <c r="BY389" s="14">
        <v>1</v>
      </c>
      <c r="BZ389" s="14">
        <v>1</v>
      </c>
      <c r="CA389" s="14">
        <v>1</v>
      </c>
      <c r="CB389" s="14">
        <v>1</v>
      </c>
      <c r="CC389" s="14">
        <v>1</v>
      </c>
      <c r="CD389" s="14">
        <v>1</v>
      </c>
      <c r="CE389" s="14">
        <v>1</v>
      </c>
      <c r="CF389" s="14">
        <f t="shared" si="201"/>
        <v>8</v>
      </c>
      <c r="CG389" s="14">
        <v>1</v>
      </c>
      <c r="CH389" s="14">
        <v>1</v>
      </c>
      <c r="CI389" s="14">
        <v>1</v>
      </c>
      <c r="CJ389" s="14">
        <v>1</v>
      </c>
      <c r="CK389" s="14">
        <f t="shared" si="202"/>
        <v>4</v>
      </c>
      <c r="CL389" s="14">
        <v>0</v>
      </c>
      <c r="CM389" s="14">
        <v>4</v>
      </c>
      <c r="CN389" s="14">
        <v>0</v>
      </c>
      <c r="CO389" s="14">
        <v>4</v>
      </c>
      <c r="CP389" s="14">
        <v>5</v>
      </c>
      <c r="CQ389" s="14">
        <v>5</v>
      </c>
      <c r="CR389" s="14">
        <v>4</v>
      </c>
      <c r="CS389" s="14">
        <v>2</v>
      </c>
      <c r="CT389" s="14">
        <v>40</v>
      </c>
      <c r="CU389" s="14">
        <v>0</v>
      </c>
      <c r="CV389" s="14">
        <v>0</v>
      </c>
      <c r="CW389" s="14">
        <v>0</v>
      </c>
      <c r="CX389" s="14">
        <v>0</v>
      </c>
      <c r="CY389" s="14">
        <v>0</v>
      </c>
      <c r="CZ389" s="14">
        <v>0</v>
      </c>
      <c r="DA389" s="14">
        <f t="shared" si="203"/>
        <v>0</v>
      </c>
      <c r="DB389" s="14">
        <v>0</v>
      </c>
      <c r="DC389" s="14">
        <v>0</v>
      </c>
      <c r="DD389" s="14">
        <v>0</v>
      </c>
      <c r="DE389" s="14">
        <v>0</v>
      </c>
      <c r="DF389" s="14">
        <v>0</v>
      </c>
      <c r="DG389" s="14">
        <v>0</v>
      </c>
      <c r="DH389" s="14">
        <f t="shared" si="204"/>
        <v>0</v>
      </c>
      <c r="DI389" s="14">
        <f t="shared" si="205"/>
        <v>0</v>
      </c>
      <c r="DJ389" s="14">
        <v>0</v>
      </c>
      <c r="DK389" s="14">
        <v>0</v>
      </c>
      <c r="DL389" s="14">
        <v>0</v>
      </c>
      <c r="DM389" s="14">
        <v>0</v>
      </c>
      <c r="DN389" s="14">
        <v>0</v>
      </c>
      <c r="DO389" s="14">
        <v>0</v>
      </c>
      <c r="DP389" s="14">
        <v>0</v>
      </c>
      <c r="DQ389" s="14">
        <v>0</v>
      </c>
      <c r="DR389" s="14">
        <f t="shared" si="206"/>
        <v>0</v>
      </c>
      <c r="DS389" s="14">
        <v>0</v>
      </c>
      <c r="DT389" s="14">
        <v>0</v>
      </c>
      <c r="DU389" s="14">
        <v>0</v>
      </c>
      <c r="DV389" s="14">
        <v>0</v>
      </c>
      <c r="DW389" s="14">
        <v>0</v>
      </c>
      <c r="DX389" s="14">
        <v>0</v>
      </c>
      <c r="DY389" s="14">
        <v>0</v>
      </c>
      <c r="DZ389" s="14">
        <v>0</v>
      </c>
      <c r="EA389" s="14">
        <f t="shared" si="207"/>
        <v>0</v>
      </c>
      <c r="EB389" s="14">
        <f t="shared" si="208"/>
        <v>0</v>
      </c>
      <c r="EC389" s="14">
        <v>3</v>
      </c>
      <c r="ED389" s="14">
        <v>3</v>
      </c>
      <c r="EE389" s="14">
        <f t="shared" si="209"/>
        <v>6</v>
      </c>
      <c r="EF389" s="14">
        <v>5</v>
      </c>
      <c r="EG389" s="14">
        <v>5</v>
      </c>
      <c r="EH389" s="14">
        <v>5</v>
      </c>
      <c r="EI389" s="14">
        <v>5</v>
      </c>
      <c r="EJ389" s="14">
        <f t="shared" si="210"/>
        <v>20</v>
      </c>
    </row>
    <row r="390" spans="1:250" s="14" customFormat="1">
      <c r="A390" s="14">
        <v>381</v>
      </c>
      <c r="B390" s="64">
        <v>2</v>
      </c>
      <c r="C390" s="3">
        <v>1</v>
      </c>
      <c r="D390" s="1">
        <v>1</v>
      </c>
      <c r="E390" s="1">
        <v>2</v>
      </c>
      <c r="F390" s="1" t="s">
        <v>1928</v>
      </c>
      <c r="G390" s="1" t="s">
        <v>2100</v>
      </c>
      <c r="H390" s="1" t="s">
        <v>2048</v>
      </c>
      <c r="I390" s="1" t="s">
        <v>1977</v>
      </c>
      <c r="J390" s="1" t="s">
        <v>2454</v>
      </c>
      <c r="K390" s="1" t="s">
        <v>5642</v>
      </c>
      <c r="L390" s="1">
        <v>6</v>
      </c>
      <c r="M390" s="1">
        <v>12</v>
      </c>
      <c r="N390" s="1">
        <v>13</v>
      </c>
      <c r="O390" s="1" t="s">
        <v>2363</v>
      </c>
      <c r="P390" s="1" t="s">
        <v>3910</v>
      </c>
      <c r="Q390" s="1" t="s">
        <v>2832</v>
      </c>
      <c r="R390" s="1" t="s">
        <v>3040</v>
      </c>
      <c r="S390" s="1" t="s">
        <v>2335</v>
      </c>
      <c r="T390" s="1" t="s">
        <v>5643</v>
      </c>
      <c r="U390" s="1" t="s">
        <v>5644</v>
      </c>
      <c r="V390" s="1" t="s">
        <v>3083</v>
      </c>
      <c r="W390" s="1" t="s">
        <v>5645</v>
      </c>
      <c r="X390" s="1" t="s">
        <v>5646</v>
      </c>
      <c r="Y390" s="1" t="s">
        <v>3468</v>
      </c>
      <c r="Z390" s="1" t="s">
        <v>5647</v>
      </c>
      <c r="AA390" s="1" t="s">
        <v>5648</v>
      </c>
      <c r="AB390" s="1"/>
      <c r="AC390" s="1"/>
      <c r="AD390" s="1"/>
      <c r="AE390" s="1"/>
      <c r="AF390" s="1"/>
      <c r="AG390" s="1"/>
      <c r="AH390" s="1"/>
      <c r="AI390" s="1"/>
      <c r="AJ390" s="1"/>
      <c r="AK390" s="1"/>
      <c r="AL390" s="1"/>
      <c r="AM390" s="1"/>
      <c r="AN390" s="1"/>
      <c r="AO390" s="1"/>
      <c r="AP390" s="1"/>
      <c r="AQ390" s="1"/>
      <c r="AR390" s="1"/>
      <c r="AS390" s="1"/>
      <c r="AT390" s="1"/>
      <c r="AU390" s="1"/>
      <c r="AV390" s="1"/>
      <c r="AW390" s="1"/>
      <c r="AX390" s="1">
        <v>2</v>
      </c>
      <c r="AY390" s="1">
        <v>1</v>
      </c>
      <c r="AZ390" s="1">
        <v>1</v>
      </c>
      <c r="BA390" s="1">
        <v>5</v>
      </c>
      <c r="BB390" s="1"/>
      <c r="BC390" s="1">
        <v>80</v>
      </c>
      <c r="BD390" s="1">
        <v>0</v>
      </c>
      <c r="BE390" s="1">
        <v>1</v>
      </c>
      <c r="BF390" s="1">
        <v>1</v>
      </c>
      <c r="BG390" s="1">
        <v>4</v>
      </c>
      <c r="BH390" s="1">
        <v>175.3</v>
      </c>
      <c r="BI390" s="1">
        <v>27.32</v>
      </c>
      <c r="BJ390" s="1">
        <v>0</v>
      </c>
      <c r="BK390" s="1">
        <v>1</v>
      </c>
      <c r="BL390" s="1">
        <v>2</v>
      </c>
      <c r="BM390" s="1">
        <v>2</v>
      </c>
      <c r="BN390" s="1">
        <v>0</v>
      </c>
      <c r="BO390" s="1">
        <f>IF(AZ390&gt;=85,1,0)</f>
        <v>0</v>
      </c>
      <c r="BP390" s="1">
        <f>IF(BA390=1,1,0)</f>
        <v>0</v>
      </c>
      <c r="BQ390" s="1">
        <v>0</v>
      </c>
      <c r="BR390" s="1">
        <v>0</v>
      </c>
      <c r="BS390" s="1">
        <v>0</v>
      </c>
      <c r="BT390" s="1">
        <v>1</v>
      </c>
      <c r="BU390" s="1">
        <v>1</v>
      </c>
      <c r="BV390" s="14">
        <f t="shared" si="200"/>
        <v>2</v>
      </c>
      <c r="BW390" s="1">
        <v>2</v>
      </c>
      <c r="BX390" s="1">
        <v>0</v>
      </c>
      <c r="BY390" s="1">
        <v>0</v>
      </c>
      <c r="BZ390" s="1">
        <v>0</v>
      </c>
      <c r="CA390" s="1">
        <v>0</v>
      </c>
      <c r="CB390" s="1">
        <v>1</v>
      </c>
      <c r="CC390" s="1">
        <v>0</v>
      </c>
      <c r="CD390" s="1">
        <v>0</v>
      </c>
      <c r="CE390" s="1">
        <v>0</v>
      </c>
      <c r="CF390" s="1">
        <f t="shared" si="201"/>
        <v>1</v>
      </c>
      <c r="CG390" s="1">
        <v>5</v>
      </c>
      <c r="CH390" s="1">
        <v>5</v>
      </c>
      <c r="CI390" s="1">
        <v>5</v>
      </c>
      <c r="CJ390" s="1">
        <v>5</v>
      </c>
      <c r="CK390" s="1">
        <f t="shared" si="202"/>
        <v>20</v>
      </c>
      <c r="CL390" s="1">
        <v>1</v>
      </c>
      <c r="CM390" s="1">
        <v>4</v>
      </c>
      <c r="CN390" s="1">
        <v>0</v>
      </c>
      <c r="CO390" s="1">
        <v>2</v>
      </c>
      <c r="CP390" s="1">
        <v>1</v>
      </c>
      <c r="CQ390" s="1">
        <v>1</v>
      </c>
      <c r="CR390" s="1">
        <v>1</v>
      </c>
      <c r="CS390" s="1">
        <v>1</v>
      </c>
      <c r="CT390" s="1">
        <v>60</v>
      </c>
      <c r="CU390" s="1">
        <v>1</v>
      </c>
      <c r="CV390" s="1">
        <v>1</v>
      </c>
      <c r="CW390" s="1">
        <v>1</v>
      </c>
      <c r="CX390" s="1">
        <v>1</v>
      </c>
      <c r="CY390" s="1">
        <v>1</v>
      </c>
      <c r="CZ390" s="1">
        <v>1</v>
      </c>
      <c r="DA390" s="1">
        <f t="shared" si="203"/>
        <v>6</v>
      </c>
      <c r="DB390" s="1">
        <v>1</v>
      </c>
      <c r="DC390" s="1">
        <v>1</v>
      </c>
      <c r="DD390" s="1">
        <v>1</v>
      </c>
      <c r="DE390" s="1">
        <v>1</v>
      </c>
      <c r="DF390" s="1">
        <v>1</v>
      </c>
      <c r="DG390" s="1">
        <v>1</v>
      </c>
      <c r="DH390" s="1">
        <f t="shared" si="204"/>
        <v>6</v>
      </c>
      <c r="DI390" s="14">
        <f t="shared" si="205"/>
        <v>0</v>
      </c>
      <c r="DJ390" s="1">
        <v>1</v>
      </c>
      <c r="DK390" s="1">
        <v>1</v>
      </c>
      <c r="DL390" s="1">
        <v>1</v>
      </c>
      <c r="DM390" s="1">
        <v>1</v>
      </c>
      <c r="DN390" s="1">
        <v>1</v>
      </c>
      <c r="DO390" s="1">
        <v>0</v>
      </c>
      <c r="DP390" s="1">
        <v>1</v>
      </c>
      <c r="DQ390" s="1">
        <v>1</v>
      </c>
      <c r="DR390" s="1">
        <f t="shared" si="206"/>
        <v>7</v>
      </c>
      <c r="DS390" s="1">
        <v>1</v>
      </c>
      <c r="DT390" s="1">
        <v>1</v>
      </c>
      <c r="DU390" s="1">
        <v>1</v>
      </c>
      <c r="DV390" s="1">
        <v>1</v>
      </c>
      <c r="DW390" s="1">
        <v>1</v>
      </c>
      <c r="DX390" s="1">
        <v>0</v>
      </c>
      <c r="DY390" s="1">
        <v>1</v>
      </c>
      <c r="DZ390" s="1">
        <v>1</v>
      </c>
      <c r="EA390" s="1">
        <f t="shared" si="207"/>
        <v>7</v>
      </c>
      <c r="EB390" s="14">
        <f t="shared" si="208"/>
        <v>0</v>
      </c>
      <c r="EC390" s="1">
        <v>0</v>
      </c>
      <c r="ED390" s="1">
        <v>0</v>
      </c>
      <c r="EE390" s="1">
        <f t="shared" si="209"/>
        <v>0</v>
      </c>
      <c r="EF390" s="1">
        <v>5</v>
      </c>
      <c r="EG390" s="1">
        <v>5</v>
      </c>
      <c r="EH390" s="1">
        <v>5</v>
      </c>
      <c r="EI390" s="1">
        <v>5</v>
      </c>
      <c r="EJ390" s="1">
        <f t="shared" si="210"/>
        <v>20</v>
      </c>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row>
    <row r="391" spans="1:250" s="14" customFormat="1">
      <c r="A391" s="14">
        <v>382</v>
      </c>
      <c r="B391" s="61">
        <v>2</v>
      </c>
      <c r="C391" s="60">
        <v>1</v>
      </c>
      <c r="D391" s="14">
        <v>3</v>
      </c>
      <c r="E391" s="14">
        <v>1</v>
      </c>
      <c r="F391" s="14" t="s">
        <v>1928</v>
      </c>
      <c r="G391" s="14" t="s">
        <v>2100</v>
      </c>
      <c r="H391" s="14" t="s">
        <v>1977</v>
      </c>
      <c r="I391" s="14" t="s">
        <v>1955</v>
      </c>
      <c r="J391" s="14" t="s">
        <v>2048</v>
      </c>
      <c r="K391" s="1" t="s">
        <v>3888</v>
      </c>
      <c r="L391" s="14">
        <v>7</v>
      </c>
      <c r="M391" s="14">
        <v>10</v>
      </c>
      <c r="N391" s="14">
        <v>22</v>
      </c>
      <c r="O391" s="14" t="s">
        <v>3889</v>
      </c>
      <c r="P391" s="14" t="s">
        <v>3890</v>
      </c>
      <c r="Q391" s="14" t="s">
        <v>3077</v>
      </c>
      <c r="R391" s="14" t="s">
        <v>2910</v>
      </c>
      <c r="S391" s="14" t="s">
        <v>2647</v>
      </c>
      <c r="T391" s="14" t="s">
        <v>2335</v>
      </c>
      <c r="U391" s="14" t="s">
        <v>2338</v>
      </c>
      <c r="V391" s="14" t="s">
        <v>3891</v>
      </c>
      <c r="W391" s="14" t="s">
        <v>2425</v>
      </c>
      <c r="X391" s="14" t="s">
        <v>3892</v>
      </c>
      <c r="Y391" s="14" t="s">
        <v>2312</v>
      </c>
      <c r="Z391" s="14" t="s">
        <v>3893</v>
      </c>
      <c r="AA391" s="14" t="s">
        <v>2954</v>
      </c>
      <c r="AB391" s="14" t="s">
        <v>3894</v>
      </c>
      <c r="AC391" s="14" t="s">
        <v>3895</v>
      </c>
      <c r="AD391" s="14" t="s">
        <v>3896</v>
      </c>
      <c r="AE391" s="14" t="s">
        <v>2889</v>
      </c>
      <c r="AF391" s="14" t="s">
        <v>3897</v>
      </c>
      <c r="AG391" s="14" t="s">
        <v>3109</v>
      </c>
      <c r="AH391" s="14" t="s">
        <v>2346</v>
      </c>
      <c r="AI391" s="14" t="s">
        <v>3898</v>
      </c>
      <c r="AJ391" s="14" t="s">
        <v>3480</v>
      </c>
      <c r="AX391" s="14">
        <v>2</v>
      </c>
      <c r="AY391" s="14">
        <v>0</v>
      </c>
      <c r="AZ391" s="14">
        <v>2</v>
      </c>
      <c r="BA391" s="14">
        <v>5</v>
      </c>
      <c r="BC391" s="14">
        <v>81</v>
      </c>
      <c r="BD391" s="14">
        <v>1</v>
      </c>
      <c r="BE391" s="14">
        <v>1</v>
      </c>
      <c r="BF391" s="14">
        <v>1</v>
      </c>
      <c r="BG391" s="14">
        <v>1</v>
      </c>
      <c r="BH391" s="14">
        <v>175.3</v>
      </c>
      <c r="BI391" s="14">
        <v>28.35</v>
      </c>
      <c r="BJ391" s="14">
        <v>0</v>
      </c>
      <c r="BK391" s="14">
        <v>0</v>
      </c>
      <c r="BL391" s="14">
        <v>5</v>
      </c>
      <c r="BM391" s="14">
        <v>3</v>
      </c>
      <c r="BN391" s="14">
        <v>0</v>
      </c>
      <c r="BO391" s="14">
        <f>IF(BC391&gt;=85,1,0)</f>
        <v>0</v>
      </c>
      <c r="BP391" s="14">
        <f>IF(BD391=1,1,0)</f>
        <v>1</v>
      </c>
      <c r="BQ391" s="14">
        <v>1</v>
      </c>
      <c r="BR391" s="14">
        <v>0</v>
      </c>
      <c r="BS391" s="14">
        <v>1</v>
      </c>
      <c r="BT391" s="14">
        <v>1</v>
      </c>
      <c r="BU391" s="14">
        <v>1</v>
      </c>
      <c r="BV391" s="14">
        <f t="shared" si="200"/>
        <v>5</v>
      </c>
      <c r="BW391" s="14">
        <v>4</v>
      </c>
      <c r="BX391" s="14">
        <v>0</v>
      </c>
      <c r="BY391" s="14">
        <v>0</v>
      </c>
      <c r="BZ391" s="14">
        <v>0</v>
      </c>
      <c r="CA391" s="14">
        <v>0</v>
      </c>
      <c r="CB391" s="14">
        <v>0</v>
      </c>
      <c r="CC391" s="14">
        <v>0</v>
      </c>
      <c r="CD391" s="14">
        <v>0</v>
      </c>
      <c r="CE391" s="14">
        <v>0</v>
      </c>
      <c r="CF391" s="14">
        <f t="shared" si="201"/>
        <v>0</v>
      </c>
      <c r="CG391" s="14">
        <v>5</v>
      </c>
      <c r="CH391" s="14">
        <v>5</v>
      </c>
      <c r="CI391" s="14">
        <v>5</v>
      </c>
      <c r="CJ391" s="14">
        <v>4</v>
      </c>
      <c r="CK391" s="14">
        <f t="shared" si="202"/>
        <v>19</v>
      </c>
      <c r="CL391" s="14">
        <v>0</v>
      </c>
      <c r="CM391" s="14">
        <v>1</v>
      </c>
      <c r="CN391" s="14">
        <v>2</v>
      </c>
      <c r="CO391" s="14">
        <v>1</v>
      </c>
      <c r="CP391" s="14">
        <v>1</v>
      </c>
      <c r="CQ391" s="14">
        <v>1</v>
      </c>
      <c r="CR391" s="14">
        <v>3</v>
      </c>
      <c r="CS391" s="14">
        <v>2</v>
      </c>
      <c r="CT391" s="14">
        <v>40</v>
      </c>
      <c r="CU391" s="14">
        <v>1</v>
      </c>
      <c r="CV391" s="14">
        <v>1</v>
      </c>
      <c r="CW391" s="14">
        <v>1</v>
      </c>
      <c r="CX391" s="14">
        <v>1</v>
      </c>
      <c r="CY391" s="14">
        <v>1</v>
      </c>
      <c r="CZ391" s="14">
        <v>1</v>
      </c>
      <c r="DA391" s="14">
        <f t="shared" si="203"/>
        <v>6</v>
      </c>
      <c r="DB391" s="14">
        <v>1</v>
      </c>
      <c r="DC391" s="14">
        <v>1</v>
      </c>
      <c r="DD391" s="14">
        <v>1</v>
      </c>
      <c r="DE391" s="14">
        <v>1</v>
      </c>
      <c r="DF391" s="14">
        <v>1</v>
      </c>
      <c r="DG391" s="14">
        <v>1</v>
      </c>
      <c r="DH391" s="14">
        <f t="shared" si="204"/>
        <v>6</v>
      </c>
      <c r="DI391" s="14">
        <f t="shared" si="205"/>
        <v>0</v>
      </c>
      <c r="DJ391" s="14">
        <v>1</v>
      </c>
      <c r="DK391" s="14">
        <v>1</v>
      </c>
      <c r="DL391" s="14">
        <v>0</v>
      </c>
      <c r="DM391" s="14">
        <v>0</v>
      </c>
      <c r="DN391" s="14">
        <v>0</v>
      </c>
      <c r="DO391" s="14">
        <v>0</v>
      </c>
      <c r="DP391" s="14">
        <v>1</v>
      </c>
      <c r="DQ391" s="14">
        <v>1</v>
      </c>
      <c r="DR391" s="14">
        <f t="shared" si="206"/>
        <v>4</v>
      </c>
      <c r="DS391" s="14">
        <v>1</v>
      </c>
      <c r="DT391" s="14">
        <v>1</v>
      </c>
      <c r="DU391" s="14">
        <v>0</v>
      </c>
      <c r="DV391" s="14">
        <v>0</v>
      </c>
      <c r="DW391" s="14">
        <v>0</v>
      </c>
      <c r="DX391" s="14">
        <v>0</v>
      </c>
      <c r="DY391" s="14">
        <v>1</v>
      </c>
      <c r="DZ391" s="14">
        <v>1</v>
      </c>
      <c r="EA391" s="14">
        <f t="shared" si="207"/>
        <v>4</v>
      </c>
      <c r="EB391" s="14">
        <f t="shared" si="208"/>
        <v>0</v>
      </c>
      <c r="EC391" s="14">
        <v>3</v>
      </c>
      <c r="ED391" s="14">
        <v>0</v>
      </c>
      <c r="EE391" s="14">
        <f t="shared" si="209"/>
        <v>3</v>
      </c>
      <c r="EF391" s="14">
        <v>5</v>
      </c>
      <c r="EG391" s="14">
        <v>1</v>
      </c>
      <c r="EH391" s="14">
        <v>3</v>
      </c>
      <c r="EI391" s="14">
        <v>4</v>
      </c>
      <c r="EJ391" s="14">
        <f t="shared" si="210"/>
        <v>13</v>
      </c>
    </row>
    <row r="392" spans="1:250" s="14" customFormat="1">
      <c r="A392" s="14">
        <v>383</v>
      </c>
      <c r="B392" s="61">
        <v>2</v>
      </c>
      <c r="C392" s="60">
        <v>1</v>
      </c>
      <c r="D392" s="14">
        <v>1</v>
      </c>
      <c r="E392" s="14">
        <v>1</v>
      </c>
      <c r="F392" s="14" t="s">
        <v>2100</v>
      </c>
      <c r="G392" s="14" t="s">
        <v>1977</v>
      </c>
      <c r="K392" s="1"/>
      <c r="L392" s="14">
        <v>2</v>
      </c>
      <c r="M392" s="14">
        <v>2</v>
      </c>
      <c r="N392" s="14">
        <v>11</v>
      </c>
      <c r="O392" s="14" t="s">
        <v>4959</v>
      </c>
      <c r="P392" s="14" t="s">
        <v>4960</v>
      </c>
      <c r="Q392" s="14" t="s">
        <v>4961</v>
      </c>
      <c r="R392" s="14" t="s">
        <v>4962</v>
      </c>
      <c r="S392" s="14" t="s">
        <v>2357</v>
      </c>
      <c r="T392" s="14" t="s">
        <v>4963</v>
      </c>
      <c r="U392" s="14" t="s">
        <v>2904</v>
      </c>
      <c r="V392" s="14" t="s">
        <v>2596</v>
      </c>
      <c r="W392" s="14" t="s">
        <v>4964</v>
      </c>
      <c r="X392" s="14" t="s">
        <v>4965</v>
      </c>
      <c r="Y392" s="14" t="s">
        <v>4966</v>
      </c>
      <c r="AX392" s="14">
        <v>2</v>
      </c>
      <c r="AY392" s="14">
        <v>1</v>
      </c>
      <c r="AZ392" s="14">
        <v>2</v>
      </c>
      <c r="BA392" s="14">
        <v>3</v>
      </c>
      <c r="BC392" s="14">
        <v>55</v>
      </c>
      <c r="BD392" s="14">
        <v>0</v>
      </c>
      <c r="BE392" s="14">
        <v>2</v>
      </c>
      <c r="BF392" s="14">
        <v>1</v>
      </c>
      <c r="BG392" s="14">
        <v>1</v>
      </c>
      <c r="BH392" s="14">
        <v>157.5</v>
      </c>
      <c r="BI392" s="14">
        <v>36.03</v>
      </c>
      <c r="BJ392" s="14">
        <v>0</v>
      </c>
      <c r="BK392" s="14">
        <v>0</v>
      </c>
      <c r="BL392" s="14">
        <v>4</v>
      </c>
      <c r="BM392" s="14">
        <v>1</v>
      </c>
      <c r="BN392" s="14">
        <v>0</v>
      </c>
      <c r="BO392" s="14">
        <f>IF(BC392&gt;=85,1,0)</f>
        <v>0</v>
      </c>
      <c r="BP392" s="14">
        <f>IF(BD392=1,1,0)</f>
        <v>0</v>
      </c>
      <c r="BQ392" s="14">
        <v>0</v>
      </c>
      <c r="BR392" s="14">
        <v>0</v>
      </c>
      <c r="BS392" s="14">
        <v>0</v>
      </c>
      <c r="BT392" s="14">
        <v>1</v>
      </c>
      <c r="BU392" s="14">
        <v>0</v>
      </c>
      <c r="BV392" s="14">
        <f t="shared" si="200"/>
        <v>1</v>
      </c>
      <c r="BW392" s="14">
        <v>4</v>
      </c>
      <c r="BX392" s="14">
        <v>0</v>
      </c>
      <c r="BY392" s="14">
        <v>0</v>
      </c>
      <c r="BZ392" s="14">
        <v>0</v>
      </c>
      <c r="CA392" s="14">
        <v>0</v>
      </c>
      <c r="CB392" s="14">
        <v>0</v>
      </c>
      <c r="CC392" s="14">
        <v>0</v>
      </c>
      <c r="CD392" s="14">
        <v>0</v>
      </c>
      <c r="CE392" s="14">
        <v>0</v>
      </c>
      <c r="CF392" s="14">
        <f t="shared" si="201"/>
        <v>0</v>
      </c>
      <c r="CG392" s="14">
        <v>5</v>
      </c>
      <c r="CH392" s="14">
        <v>5</v>
      </c>
      <c r="CI392" s="14">
        <v>5</v>
      </c>
      <c r="CJ392" s="14">
        <v>5</v>
      </c>
      <c r="CK392" s="14">
        <f t="shared" si="202"/>
        <v>20</v>
      </c>
      <c r="CL392" s="14">
        <v>0</v>
      </c>
      <c r="CM392" s="14">
        <v>5</v>
      </c>
      <c r="CN392" s="14">
        <v>0</v>
      </c>
      <c r="CO392" s="14">
        <v>1</v>
      </c>
      <c r="CP392" s="14">
        <v>1</v>
      </c>
      <c r="CQ392" s="14">
        <v>2</v>
      </c>
      <c r="CR392" s="14">
        <v>2</v>
      </c>
      <c r="CS392" s="14">
        <v>1</v>
      </c>
      <c r="CT392" s="14">
        <v>70</v>
      </c>
      <c r="CU392" s="14">
        <v>1</v>
      </c>
      <c r="CV392" s="14">
        <v>1</v>
      </c>
      <c r="CW392" s="14">
        <v>1</v>
      </c>
      <c r="CX392" s="14">
        <v>1</v>
      </c>
      <c r="CY392" s="14">
        <v>1</v>
      </c>
      <c r="CZ392" s="14">
        <v>1</v>
      </c>
      <c r="DA392" s="14">
        <f t="shared" si="203"/>
        <v>6</v>
      </c>
      <c r="DB392" s="14">
        <v>1</v>
      </c>
      <c r="DC392" s="14">
        <v>1</v>
      </c>
      <c r="DD392" s="14">
        <v>1</v>
      </c>
      <c r="DE392" s="14">
        <v>1</v>
      </c>
      <c r="DF392" s="14">
        <v>1</v>
      </c>
      <c r="DG392" s="14">
        <v>1</v>
      </c>
      <c r="DH392" s="14">
        <f t="shared" si="204"/>
        <v>6</v>
      </c>
      <c r="DI392" s="14">
        <f t="shared" si="205"/>
        <v>0</v>
      </c>
      <c r="DJ392" s="14">
        <v>1</v>
      </c>
      <c r="DK392" s="14">
        <v>1</v>
      </c>
      <c r="DL392" s="14">
        <v>1</v>
      </c>
      <c r="DM392" s="14">
        <v>1</v>
      </c>
      <c r="DN392" s="14">
        <v>1</v>
      </c>
      <c r="DO392" s="14">
        <v>1</v>
      </c>
      <c r="DP392" s="14">
        <v>1</v>
      </c>
      <c r="DQ392" s="14">
        <v>1</v>
      </c>
      <c r="DR392" s="14">
        <f t="shared" si="206"/>
        <v>8</v>
      </c>
      <c r="DS392" s="14">
        <v>1</v>
      </c>
      <c r="DT392" s="14">
        <v>1</v>
      </c>
      <c r="DU392" s="14">
        <v>1</v>
      </c>
      <c r="DV392" s="14">
        <v>1</v>
      </c>
      <c r="DW392" s="14">
        <v>1</v>
      </c>
      <c r="DX392" s="14">
        <v>1</v>
      </c>
      <c r="DY392" s="14">
        <v>1</v>
      </c>
      <c r="DZ392" s="14">
        <v>1</v>
      </c>
      <c r="EA392" s="14">
        <f t="shared" si="207"/>
        <v>8</v>
      </c>
      <c r="EB392" s="14">
        <f t="shared" si="208"/>
        <v>0</v>
      </c>
      <c r="EC392" s="14">
        <v>0</v>
      </c>
      <c r="ED392" s="14">
        <v>0</v>
      </c>
      <c r="EE392" s="14">
        <f t="shared" si="209"/>
        <v>0</v>
      </c>
      <c r="EF392" s="14">
        <v>5</v>
      </c>
      <c r="EG392" s="14">
        <v>5</v>
      </c>
      <c r="EH392" s="14">
        <v>5</v>
      </c>
      <c r="EI392" s="14">
        <v>5</v>
      </c>
      <c r="EJ392" s="14">
        <f t="shared" si="210"/>
        <v>20</v>
      </c>
    </row>
    <row r="393" spans="1:250" s="14" customFormat="1">
      <c r="A393" s="14">
        <v>384</v>
      </c>
      <c r="B393" s="64">
        <v>2</v>
      </c>
      <c r="C393" s="3">
        <v>1</v>
      </c>
      <c r="D393" s="1">
        <v>1</v>
      </c>
      <c r="E393" s="1">
        <v>1</v>
      </c>
      <c r="F393" s="1" t="s">
        <v>1928</v>
      </c>
      <c r="G393" s="1" t="s">
        <v>4402</v>
      </c>
      <c r="H393" s="1" t="s">
        <v>2100</v>
      </c>
      <c r="I393" s="1" t="s">
        <v>1977</v>
      </c>
      <c r="J393" s="1" t="s">
        <v>2655</v>
      </c>
      <c r="K393" s="1" t="s">
        <v>5779</v>
      </c>
      <c r="L393" s="1">
        <v>5</v>
      </c>
      <c r="M393" s="1">
        <v>14</v>
      </c>
      <c r="N393" s="1">
        <v>11</v>
      </c>
      <c r="O393" s="1" t="s">
        <v>2549</v>
      </c>
      <c r="P393" s="1" t="s">
        <v>3040</v>
      </c>
      <c r="Q393" s="1" t="s">
        <v>2366</v>
      </c>
      <c r="R393" s="1" t="s">
        <v>2640</v>
      </c>
      <c r="S393" s="1" t="s">
        <v>2425</v>
      </c>
      <c r="T393" s="1" t="s">
        <v>3628</v>
      </c>
      <c r="U393" s="1" t="s">
        <v>5324</v>
      </c>
      <c r="V393" s="1" t="s">
        <v>3501</v>
      </c>
      <c r="W393" s="1" t="s">
        <v>2492</v>
      </c>
      <c r="X393" s="1" t="s">
        <v>5780</v>
      </c>
      <c r="Y393" s="1" t="s">
        <v>3314</v>
      </c>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v>2</v>
      </c>
      <c r="AY393" s="1">
        <v>1</v>
      </c>
      <c r="AZ393" s="1">
        <v>2</v>
      </c>
      <c r="BA393" s="1">
        <v>2</v>
      </c>
      <c r="BB393" s="1"/>
      <c r="BC393" s="1">
        <v>60</v>
      </c>
      <c r="BD393" s="1">
        <v>0</v>
      </c>
      <c r="BE393" s="1">
        <v>2</v>
      </c>
      <c r="BF393" s="1">
        <v>1</v>
      </c>
      <c r="BG393" s="1">
        <v>4</v>
      </c>
      <c r="BH393" s="1">
        <v>172.7</v>
      </c>
      <c r="BI393" s="1">
        <v>36.49</v>
      </c>
      <c r="BJ393" s="1">
        <v>0</v>
      </c>
      <c r="BK393" s="1">
        <v>3</v>
      </c>
      <c r="BL393" s="1"/>
      <c r="BM393" s="1"/>
      <c r="BN393" s="1"/>
      <c r="BO393" s="1">
        <f>IF(AZ393&gt;=85,1,0)</f>
        <v>0</v>
      </c>
      <c r="BP393" s="1">
        <f>IF(BA393=1,1,0)</f>
        <v>0</v>
      </c>
      <c r="BQ393" s="1"/>
      <c r="BR393" s="1"/>
      <c r="BS393" s="1"/>
      <c r="BT393" s="1"/>
      <c r="BU393" s="1"/>
      <c r="BW393" s="1"/>
      <c r="BX393" s="1"/>
      <c r="BY393" s="1"/>
      <c r="BZ393" s="1"/>
      <c r="CA393" s="1"/>
      <c r="CB393" s="1"/>
      <c r="CC393" s="1"/>
      <c r="CD393" s="1"/>
      <c r="CE393" s="1"/>
      <c r="CF393" s="1"/>
      <c r="CG393" s="1"/>
      <c r="CH393" s="1"/>
      <c r="CI393" s="1"/>
      <c r="CJ393" s="1"/>
      <c r="CK393" s="1"/>
      <c r="CL393" s="1"/>
      <c r="CM393" s="1">
        <v>1</v>
      </c>
      <c r="CN393" s="1">
        <v>2</v>
      </c>
      <c r="CO393" s="1"/>
      <c r="CP393" s="1"/>
      <c r="CQ393" s="1"/>
      <c r="CR393" s="1"/>
      <c r="CS393" s="1"/>
      <c r="CT393" s="1"/>
      <c r="CU393" s="1"/>
      <c r="CV393" s="1"/>
      <c r="CW393" s="1"/>
      <c r="CX393" s="1"/>
      <c r="CY393" s="1"/>
      <c r="CZ393" s="1"/>
      <c r="DA393" s="1">
        <f t="shared" si="203"/>
        <v>0</v>
      </c>
      <c r="DB393" s="1"/>
      <c r="DC393" s="1"/>
      <c r="DD393" s="1"/>
      <c r="DE393" s="1"/>
      <c r="DF393" s="1"/>
      <c r="DG393" s="1"/>
      <c r="DH393" s="1"/>
      <c r="DJ393" s="1"/>
      <c r="DK393" s="1"/>
      <c r="DL393" s="1"/>
      <c r="DM393" s="1"/>
      <c r="DN393" s="1"/>
      <c r="DO393" s="1"/>
      <c r="DP393" s="1"/>
      <c r="DQ393" s="1"/>
      <c r="DR393" s="1"/>
      <c r="DS393" s="1"/>
      <c r="DT393" s="1"/>
      <c r="DU393" s="1"/>
      <c r="DV393" s="1"/>
      <c r="DW393" s="1"/>
      <c r="DX393" s="1"/>
      <c r="DY393" s="1"/>
      <c r="DZ393" s="1"/>
      <c r="EA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row>
    <row r="394" spans="1:250" s="14" customFormat="1">
      <c r="A394" s="14">
        <v>385</v>
      </c>
      <c r="B394" s="64">
        <v>1</v>
      </c>
      <c r="C394" s="3">
        <v>1</v>
      </c>
      <c r="D394" s="1">
        <v>3</v>
      </c>
      <c r="E394" s="1">
        <v>1</v>
      </c>
      <c r="F394" s="1" t="s">
        <v>2063</v>
      </c>
      <c r="G394" s="1" t="s">
        <v>1955</v>
      </c>
      <c r="H394" s="1" t="s">
        <v>1928</v>
      </c>
      <c r="I394" s="1" t="s">
        <v>1977</v>
      </c>
      <c r="J394" s="1" t="s">
        <v>2322</v>
      </c>
      <c r="K394" s="1" t="s">
        <v>5249</v>
      </c>
      <c r="L394" s="1">
        <v>5</v>
      </c>
      <c r="M394" s="1">
        <v>16</v>
      </c>
      <c r="N394" s="1">
        <v>6</v>
      </c>
      <c r="O394" s="1" t="s">
        <v>2335</v>
      </c>
      <c r="P394" s="1" t="s">
        <v>5030</v>
      </c>
      <c r="Q394" s="1" t="s">
        <v>5250</v>
      </c>
      <c r="R394" s="1" t="s">
        <v>5251</v>
      </c>
      <c r="S394" s="1" t="s">
        <v>5252</v>
      </c>
      <c r="T394" s="1" t="s">
        <v>2838</v>
      </c>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v>2</v>
      </c>
      <c r="AY394" s="1">
        <v>1</v>
      </c>
      <c r="AZ394" s="1">
        <v>2</v>
      </c>
      <c r="BA394" s="1">
        <v>3</v>
      </c>
      <c r="BB394" s="1"/>
      <c r="BC394" s="1">
        <v>78</v>
      </c>
      <c r="BD394" s="1">
        <v>1</v>
      </c>
      <c r="BE394" s="1">
        <v>1</v>
      </c>
      <c r="BF394" s="1">
        <v>1</v>
      </c>
      <c r="BG394" s="1">
        <v>2</v>
      </c>
      <c r="BH394" s="1">
        <v>185.4</v>
      </c>
      <c r="BI394" s="1">
        <v>30.21</v>
      </c>
      <c r="BJ394" s="1">
        <v>1</v>
      </c>
      <c r="BK394" s="1">
        <v>0</v>
      </c>
      <c r="BL394" s="1">
        <v>4</v>
      </c>
      <c r="BM394" s="1">
        <v>3</v>
      </c>
      <c r="BN394" s="1">
        <v>0</v>
      </c>
      <c r="BO394" s="1">
        <f>IF(AZ394&gt;=85,1,0)</f>
        <v>0</v>
      </c>
      <c r="BP394" s="1">
        <f>IF(BA394=1,1,0)</f>
        <v>0</v>
      </c>
      <c r="BQ394" s="1">
        <v>0</v>
      </c>
      <c r="BR394" s="1">
        <v>0</v>
      </c>
      <c r="BS394" s="1">
        <v>0</v>
      </c>
      <c r="BT394" s="1">
        <v>1</v>
      </c>
      <c r="BU394" s="1">
        <v>0</v>
      </c>
      <c r="BV394" s="14">
        <f t="shared" ref="BV394:BV405" si="211">SUM(BO394:BU394)</f>
        <v>1</v>
      </c>
      <c r="BW394" s="1">
        <v>2</v>
      </c>
      <c r="BX394" s="1">
        <v>0</v>
      </c>
      <c r="BY394" s="1">
        <v>0</v>
      </c>
      <c r="BZ394" s="1">
        <v>0</v>
      </c>
      <c r="CA394" s="1">
        <v>0</v>
      </c>
      <c r="CB394" s="1">
        <v>0</v>
      </c>
      <c r="CC394" s="1">
        <v>0</v>
      </c>
      <c r="CD394" s="1">
        <v>0</v>
      </c>
      <c r="CE394" s="1">
        <v>0</v>
      </c>
      <c r="CF394" s="1">
        <f t="shared" ref="CF394:CF405" si="212">SUM(BX394:CE394)</f>
        <v>0</v>
      </c>
      <c r="CG394" s="1">
        <v>5</v>
      </c>
      <c r="CH394" s="1">
        <v>5</v>
      </c>
      <c r="CI394" s="1">
        <v>5</v>
      </c>
      <c r="CJ394" s="1">
        <v>5</v>
      </c>
      <c r="CK394" s="1">
        <f t="shared" ref="CK394:CK405" si="213">SUM(CG394:CJ394)</f>
        <v>20</v>
      </c>
      <c r="CL394" s="1">
        <v>0</v>
      </c>
      <c r="CM394" s="1">
        <v>1</v>
      </c>
      <c r="CN394" s="1">
        <v>2</v>
      </c>
      <c r="CO394" s="1">
        <v>2</v>
      </c>
      <c r="CP394" s="1">
        <v>1</v>
      </c>
      <c r="CQ394" s="1">
        <v>1</v>
      </c>
      <c r="CR394" s="1">
        <v>2</v>
      </c>
      <c r="CS394" s="1">
        <v>1</v>
      </c>
      <c r="CT394" s="1">
        <v>73</v>
      </c>
      <c r="CU394" s="1">
        <v>1</v>
      </c>
      <c r="CV394" s="1">
        <v>1</v>
      </c>
      <c r="CW394" s="1">
        <v>1</v>
      </c>
      <c r="CX394" s="1">
        <v>1</v>
      </c>
      <c r="CY394" s="1">
        <v>1</v>
      </c>
      <c r="CZ394" s="1">
        <v>1</v>
      </c>
      <c r="DA394" s="1">
        <f t="shared" si="203"/>
        <v>6</v>
      </c>
      <c r="DB394" s="1">
        <v>1</v>
      </c>
      <c r="DC394" s="1">
        <v>1</v>
      </c>
      <c r="DD394" s="1">
        <v>1</v>
      </c>
      <c r="DE394" s="1">
        <v>1</v>
      </c>
      <c r="DF394" s="1">
        <v>1</v>
      </c>
      <c r="DG394" s="1">
        <v>1</v>
      </c>
      <c r="DH394" s="1">
        <f t="shared" ref="DH394:DH405" si="214">SUM(DB394:DG394)</f>
        <v>6</v>
      </c>
      <c r="DI394" s="14">
        <f t="shared" ref="DI394:DI405" si="215">DH394-DA394</f>
        <v>0</v>
      </c>
      <c r="DJ394" s="1">
        <v>1</v>
      </c>
      <c r="DK394" s="1">
        <v>1</v>
      </c>
      <c r="DL394" s="1">
        <v>1</v>
      </c>
      <c r="DM394" s="1">
        <v>1</v>
      </c>
      <c r="DN394" s="1">
        <v>1</v>
      </c>
      <c r="DO394" s="1">
        <v>1</v>
      </c>
      <c r="DP394" s="1">
        <v>1</v>
      </c>
      <c r="DQ394" s="1">
        <v>1</v>
      </c>
      <c r="DR394" s="1">
        <f t="shared" ref="DR394:DR405" si="216">SUM(DJ394:DQ394)</f>
        <v>8</v>
      </c>
      <c r="DS394" s="1">
        <v>1</v>
      </c>
      <c r="DT394" s="1">
        <v>1</v>
      </c>
      <c r="DU394" s="1">
        <v>1</v>
      </c>
      <c r="DV394" s="1">
        <v>1</v>
      </c>
      <c r="DW394" s="1">
        <v>1</v>
      </c>
      <c r="DX394" s="1">
        <v>1</v>
      </c>
      <c r="DY394" s="1">
        <v>1</v>
      </c>
      <c r="DZ394" s="1">
        <v>1</v>
      </c>
      <c r="EA394" s="1">
        <f t="shared" ref="EA394:EA405" si="217">SUM(DS394:DZ394)</f>
        <v>8</v>
      </c>
      <c r="EB394" s="14">
        <f t="shared" ref="EB394:EB405" si="218">EA394-DR394</f>
        <v>0</v>
      </c>
      <c r="EC394" s="1">
        <v>0</v>
      </c>
      <c r="ED394" s="1">
        <v>0</v>
      </c>
      <c r="EE394" s="1">
        <f t="shared" ref="EE394:EE405" si="219">SUM(EC394:ED394)</f>
        <v>0</v>
      </c>
      <c r="EF394" s="1">
        <v>5</v>
      </c>
      <c r="EG394" s="1">
        <v>5</v>
      </c>
      <c r="EH394" s="1">
        <v>5</v>
      </c>
      <c r="EI394" s="1">
        <v>5</v>
      </c>
      <c r="EJ394" s="1">
        <f t="shared" ref="EJ394:EJ405" si="220">SUM(EF394:EI394)</f>
        <v>20</v>
      </c>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row>
    <row r="395" spans="1:250" s="14" customFormat="1">
      <c r="A395" s="14">
        <v>386</v>
      </c>
      <c r="B395" s="64">
        <v>1</v>
      </c>
      <c r="C395" s="3">
        <v>1</v>
      </c>
      <c r="D395" s="1">
        <v>2</v>
      </c>
      <c r="E395" s="1">
        <v>1</v>
      </c>
      <c r="F395" s="1" t="s">
        <v>1977</v>
      </c>
      <c r="G395" s="1" t="s">
        <v>2454</v>
      </c>
      <c r="H395" s="1" t="s">
        <v>1941</v>
      </c>
      <c r="I395" s="1"/>
      <c r="J395" s="1"/>
      <c r="K395" s="1" t="s">
        <v>5349</v>
      </c>
      <c r="L395" s="1">
        <v>3</v>
      </c>
      <c r="M395" s="1">
        <v>7</v>
      </c>
      <c r="N395" s="1">
        <v>5</v>
      </c>
      <c r="O395" s="1" t="s">
        <v>5350</v>
      </c>
      <c r="P395" s="1" t="s">
        <v>2444</v>
      </c>
      <c r="Q395" s="1" t="s">
        <v>2327</v>
      </c>
      <c r="R395" s="1" t="s">
        <v>2492</v>
      </c>
      <c r="S395" s="1" t="s">
        <v>2793</v>
      </c>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v>1</v>
      </c>
      <c r="AY395" s="1">
        <v>0</v>
      </c>
      <c r="AZ395" s="1"/>
      <c r="BA395" s="1">
        <v>6</v>
      </c>
      <c r="BB395" s="1"/>
      <c r="BC395" s="1">
        <v>96</v>
      </c>
      <c r="BD395" s="1">
        <v>0</v>
      </c>
      <c r="BE395" s="1">
        <v>1</v>
      </c>
      <c r="BF395" s="1">
        <v>1</v>
      </c>
      <c r="BG395" s="1">
        <v>2</v>
      </c>
      <c r="BH395" s="1">
        <v>165.1</v>
      </c>
      <c r="BI395" s="1">
        <v>24.14</v>
      </c>
      <c r="BJ395" s="1">
        <v>1</v>
      </c>
      <c r="BK395" s="1">
        <v>0</v>
      </c>
      <c r="BL395" s="1">
        <v>3</v>
      </c>
      <c r="BM395" s="1">
        <v>3</v>
      </c>
      <c r="BN395" s="1">
        <v>1</v>
      </c>
      <c r="BO395" s="1">
        <f>IF(AZ395&gt;=85,1,0)</f>
        <v>0</v>
      </c>
      <c r="BP395" s="1">
        <f>IF(BA395=1,1,0)</f>
        <v>0</v>
      </c>
      <c r="BQ395" s="1">
        <v>0</v>
      </c>
      <c r="BR395" s="1">
        <v>0</v>
      </c>
      <c r="BS395" s="1">
        <v>0</v>
      </c>
      <c r="BT395" s="1">
        <v>1</v>
      </c>
      <c r="BU395" s="1">
        <v>1</v>
      </c>
      <c r="BV395" s="14">
        <f t="shared" si="211"/>
        <v>2</v>
      </c>
      <c r="BW395" s="1">
        <v>3</v>
      </c>
      <c r="BX395" s="1">
        <v>0</v>
      </c>
      <c r="BY395" s="1">
        <v>0</v>
      </c>
      <c r="BZ395" s="1">
        <v>0</v>
      </c>
      <c r="CA395" s="1">
        <v>0</v>
      </c>
      <c r="CB395" s="1">
        <v>0</v>
      </c>
      <c r="CC395" s="1">
        <v>0</v>
      </c>
      <c r="CD395" s="1">
        <v>0</v>
      </c>
      <c r="CE395" s="1">
        <v>0</v>
      </c>
      <c r="CF395" s="1">
        <f t="shared" si="212"/>
        <v>0</v>
      </c>
      <c r="CG395" s="1">
        <v>4</v>
      </c>
      <c r="CH395" s="1">
        <v>5</v>
      </c>
      <c r="CI395" s="1">
        <v>5</v>
      </c>
      <c r="CJ395" s="1">
        <v>2</v>
      </c>
      <c r="CK395" s="1">
        <f t="shared" si="213"/>
        <v>16</v>
      </c>
      <c r="CL395" s="1">
        <v>0</v>
      </c>
      <c r="CM395" s="1"/>
      <c r="CN395" s="1">
        <v>0</v>
      </c>
      <c r="CO395" s="1">
        <v>1</v>
      </c>
      <c r="CP395" s="1">
        <v>2</v>
      </c>
      <c r="CQ395" s="1">
        <v>1</v>
      </c>
      <c r="CR395" s="1">
        <v>3</v>
      </c>
      <c r="CS395" s="1">
        <v>1</v>
      </c>
      <c r="CT395" s="1">
        <v>80</v>
      </c>
      <c r="CU395" s="1">
        <v>0</v>
      </c>
      <c r="CV395" s="1">
        <v>0</v>
      </c>
      <c r="CW395" s="1">
        <v>1</v>
      </c>
      <c r="CX395" s="1">
        <v>1</v>
      </c>
      <c r="CY395" s="1">
        <v>0</v>
      </c>
      <c r="CZ395" s="1">
        <v>1</v>
      </c>
      <c r="DA395" s="1">
        <f t="shared" si="203"/>
        <v>3</v>
      </c>
      <c r="DB395" s="1">
        <v>0</v>
      </c>
      <c r="DC395" s="1">
        <v>0</v>
      </c>
      <c r="DD395" s="1">
        <v>1</v>
      </c>
      <c r="DE395" s="1">
        <v>1</v>
      </c>
      <c r="DF395" s="1">
        <v>0</v>
      </c>
      <c r="DG395" s="1">
        <v>1</v>
      </c>
      <c r="DH395" s="1">
        <f t="shared" si="214"/>
        <v>3</v>
      </c>
      <c r="DI395" s="14">
        <f t="shared" si="215"/>
        <v>0</v>
      </c>
      <c r="DJ395" s="1">
        <v>1</v>
      </c>
      <c r="DK395" s="1">
        <v>0</v>
      </c>
      <c r="DL395" s="1">
        <v>0</v>
      </c>
      <c r="DM395" s="1">
        <v>0</v>
      </c>
      <c r="DN395" s="1">
        <v>0</v>
      </c>
      <c r="DO395" s="1">
        <v>0</v>
      </c>
      <c r="DP395" s="1">
        <v>1</v>
      </c>
      <c r="DQ395" s="1">
        <v>1</v>
      </c>
      <c r="DR395" s="1">
        <f t="shared" si="216"/>
        <v>3</v>
      </c>
      <c r="DS395" s="1">
        <v>1</v>
      </c>
      <c r="DT395" s="1">
        <v>0</v>
      </c>
      <c r="DU395" s="1">
        <v>0</v>
      </c>
      <c r="DV395" s="1">
        <v>0</v>
      </c>
      <c r="DW395" s="1">
        <v>0</v>
      </c>
      <c r="DX395" s="1">
        <v>0</v>
      </c>
      <c r="DY395" s="1">
        <v>1</v>
      </c>
      <c r="DZ395" s="1">
        <v>1</v>
      </c>
      <c r="EA395" s="1">
        <f t="shared" si="217"/>
        <v>3</v>
      </c>
      <c r="EB395" s="14">
        <f t="shared" si="218"/>
        <v>0</v>
      </c>
      <c r="EC395" s="1">
        <v>0</v>
      </c>
      <c r="ED395" s="1">
        <v>0</v>
      </c>
      <c r="EE395" s="1">
        <f t="shared" si="219"/>
        <v>0</v>
      </c>
      <c r="EF395" s="1">
        <v>4</v>
      </c>
      <c r="EG395" s="1">
        <v>4</v>
      </c>
      <c r="EH395" s="1">
        <v>5</v>
      </c>
      <c r="EI395" s="1">
        <v>4</v>
      </c>
      <c r="EJ395" s="1">
        <f t="shared" si="220"/>
        <v>17</v>
      </c>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row>
    <row r="396" spans="1:250" s="14" customFormat="1">
      <c r="A396" s="14">
        <v>387</v>
      </c>
      <c r="B396" s="61">
        <v>2</v>
      </c>
      <c r="C396" s="60">
        <v>1</v>
      </c>
      <c r="D396" s="14">
        <v>1</v>
      </c>
      <c r="E396" s="14">
        <v>1</v>
      </c>
      <c r="F396" s="14" t="s">
        <v>2100</v>
      </c>
      <c r="G396" s="14" t="s">
        <v>1928</v>
      </c>
      <c r="H396" s="14" t="s">
        <v>1977</v>
      </c>
      <c r="K396" s="1" t="s">
        <v>4657</v>
      </c>
      <c r="L396" s="14">
        <v>2</v>
      </c>
      <c r="M396" s="14">
        <v>6</v>
      </c>
      <c r="N396" s="14">
        <v>9</v>
      </c>
      <c r="O396" s="14" t="s">
        <v>2335</v>
      </c>
      <c r="P396" s="14" t="s">
        <v>4658</v>
      </c>
      <c r="Q396" s="14" t="s">
        <v>4659</v>
      </c>
      <c r="R396" s="14" t="s">
        <v>3796</v>
      </c>
      <c r="S396" s="14" t="s">
        <v>4660</v>
      </c>
      <c r="T396" s="14" t="s">
        <v>2774</v>
      </c>
      <c r="U396" s="14" t="s">
        <v>4661</v>
      </c>
      <c r="V396" s="14" t="s">
        <v>2373</v>
      </c>
      <c r="W396" s="14" t="s">
        <v>4662</v>
      </c>
      <c r="AX396" s="14">
        <v>2</v>
      </c>
      <c r="AY396" s="14">
        <v>0</v>
      </c>
      <c r="AZ396" s="14">
        <v>2</v>
      </c>
      <c r="BA396" s="14">
        <v>4</v>
      </c>
      <c r="BC396" s="14">
        <v>81</v>
      </c>
      <c r="BD396" s="14">
        <v>1</v>
      </c>
      <c r="BE396" s="14">
        <v>1</v>
      </c>
      <c r="BF396" s="14">
        <v>4</v>
      </c>
      <c r="BG396" s="14">
        <v>2</v>
      </c>
      <c r="BH396" s="14">
        <v>160</v>
      </c>
      <c r="BI396" s="14">
        <v>22.14</v>
      </c>
      <c r="BJ396" s="14">
        <v>0</v>
      </c>
      <c r="BK396" s="14">
        <v>0</v>
      </c>
      <c r="BL396" s="14">
        <v>1</v>
      </c>
      <c r="BM396" s="14">
        <v>3</v>
      </c>
      <c r="BN396" s="14">
        <v>0</v>
      </c>
      <c r="BO396" s="14">
        <f>IF(BC396&gt;=85,1,0)</f>
        <v>0</v>
      </c>
      <c r="BP396" s="14">
        <f>IF(BD396=1,1,0)</f>
        <v>1</v>
      </c>
      <c r="BQ396" s="14">
        <v>0</v>
      </c>
      <c r="BR396" s="14">
        <v>0</v>
      </c>
      <c r="BS396" s="14">
        <v>0</v>
      </c>
      <c r="BT396" s="14">
        <v>1</v>
      </c>
      <c r="BU396" s="14">
        <v>1</v>
      </c>
      <c r="BV396" s="14">
        <f t="shared" si="211"/>
        <v>3</v>
      </c>
      <c r="BW396" s="14">
        <v>3</v>
      </c>
      <c r="BX396" s="14">
        <v>0</v>
      </c>
      <c r="BY396" s="14">
        <v>0</v>
      </c>
      <c r="BZ396" s="14">
        <v>0</v>
      </c>
      <c r="CA396" s="14">
        <v>0</v>
      </c>
      <c r="CB396" s="14">
        <v>0</v>
      </c>
      <c r="CC396" s="14">
        <v>0</v>
      </c>
      <c r="CD396" s="14">
        <v>0</v>
      </c>
      <c r="CE396" s="14">
        <v>0</v>
      </c>
      <c r="CF396" s="14">
        <f t="shared" si="212"/>
        <v>0</v>
      </c>
      <c r="CG396" s="14">
        <v>3</v>
      </c>
      <c r="CH396" s="14">
        <v>4</v>
      </c>
      <c r="CI396" s="14">
        <v>5</v>
      </c>
      <c r="CJ396" s="14">
        <v>3</v>
      </c>
      <c r="CK396" s="14">
        <f t="shared" si="213"/>
        <v>15</v>
      </c>
      <c r="CL396" s="14">
        <v>0</v>
      </c>
      <c r="CM396" s="14">
        <v>1</v>
      </c>
      <c r="CN396" s="14">
        <v>1</v>
      </c>
      <c r="CO396" s="14">
        <v>3</v>
      </c>
      <c r="CP396" s="14">
        <v>2</v>
      </c>
      <c r="CQ396" s="14">
        <v>2</v>
      </c>
      <c r="CR396" s="14">
        <v>1</v>
      </c>
      <c r="CS396" s="14">
        <v>1</v>
      </c>
      <c r="CT396" s="14">
        <v>60</v>
      </c>
      <c r="CU396" s="14">
        <v>1</v>
      </c>
      <c r="CV396" s="14">
        <v>1</v>
      </c>
      <c r="CW396" s="14">
        <v>1</v>
      </c>
      <c r="CX396" s="14">
        <v>1</v>
      </c>
      <c r="CY396" s="14">
        <v>1</v>
      </c>
      <c r="CZ396" s="14">
        <v>1</v>
      </c>
      <c r="DA396" s="14">
        <f t="shared" si="203"/>
        <v>6</v>
      </c>
      <c r="DB396" s="14">
        <v>1</v>
      </c>
      <c r="DC396" s="14">
        <v>1</v>
      </c>
      <c r="DD396" s="14">
        <v>1</v>
      </c>
      <c r="DE396" s="14">
        <v>1</v>
      </c>
      <c r="DF396" s="14">
        <v>1</v>
      </c>
      <c r="DG396" s="14">
        <v>1</v>
      </c>
      <c r="DH396" s="14">
        <f t="shared" si="214"/>
        <v>6</v>
      </c>
      <c r="DI396" s="14">
        <f t="shared" si="215"/>
        <v>0</v>
      </c>
      <c r="DJ396" s="14">
        <v>1</v>
      </c>
      <c r="DK396" s="14">
        <v>0</v>
      </c>
      <c r="DL396" s="14">
        <v>1</v>
      </c>
      <c r="DM396" s="14">
        <v>0</v>
      </c>
      <c r="DN396" s="14">
        <v>0</v>
      </c>
      <c r="DO396" s="14">
        <v>1</v>
      </c>
      <c r="DP396" s="14">
        <v>1</v>
      </c>
      <c r="DQ396" s="14">
        <v>0</v>
      </c>
      <c r="DR396" s="14">
        <f t="shared" si="216"/>
        <v>4</v>
      </c>
      <c r="DS396" s="14">
        <v>1</v>
      </c>
      <c r="DT396" s="14">
        <v>0</v>
      </c>
      <c r="DU396" s="14">
        <v>1</v>
      </c>
      <c r="DV396" s="14">
        <v>0</v>
      </c>
      <c r="DW396" s="14">
        <v>0</v>
      </c>
      <c r="DX396" s="14">
        <v>1</v>
      </c>
      <c r="DY396" s="14">
        <v>1</v>
      </c>
      <c r="DZ396" s="14">
        <v>0</v>
      </c>
      <c r="EA396" s="14">
        <f t="shared" si="217"/>
        <v>4</v>
      </c>
      <c r="EB396" s="14">
        <f t="shared" si="218"/>
        <v>0</v>
      </c>
      <c r="EC396" s="14">
        <v>0</v>
      </c>
      <c r="ED396" s="14">
        <v>0</v>
      </c>
      <c r="EE396" s="14">
        <f t="shared" si="219"/>
        <v>0</v>
      </c>
      <c r="EF396" s="14">
        <v>5</v>
      </c>
      <c r="EG396" s="14">
        <v>5</v>
      </c>
      <c r="EH396" s="14">
        <v>5</v>
      </c>
      <c r="EI396" s="14">
        <v>5</v>
      </c>
      <c r="EJ396" s="14">
        <f t="shared" si="220"/>
        <v>20</v>
      </c>
    </row>
    <row r="397" spans="1:250" s="14" customFormat="1">
      <c r="A397" s="14">
        <v>388</v>
      </c>
      <c r="B397" s="14">
        <v>2</v>
      </c>
      <c r="C397" s="60">
        <v>1</v>
      </c>
      <c r="D397" s="14">
        <v>1</v>
      </c>
      <c r="E397" s="14">
        <v>1</v>
      </c>
      <c r="K397" s="1" t="s">
        <v>3469</v>
      </c>
      <c r="L397" s="14">
        <v>0</v>
      </c>
      <c r="M397" s="14">
        <v>1</v>
      </c>
      <c r="N397" s="14">
        <v>0</v>
      </c>
      <c r="AX397" s="14">
        <v>2</v>
      </c>
      <c r="BA397" s="14">
        <v>2</v>
      </c>
      <c r="BC397" s="14">
        <v>38</v>
      </c>
      <c r="BD397" s="14">
        <v>1</v>
      </c>
      <c r="BE397" s="14">
        <v>3</v>
      </c>
      <c r="BF397" s="14">
        <v>1</v>
      </c>
      <c r="BG397" s="14">
        <v>2</v>
      </c>
      <c r="BI397" s="14">
        <v>35.26</v>
      </c>
      <c r="BJ397" s="14">
        <v>0</v>
      </c>
      <c r="BK397" s="14">
        <v>0</v>
      </c>
      <c r="BL397" s="14">
        <v>3</v>
      </c>
      <c r="BM397" s="14">
        <v>1</v>
      </c>
      <c r="BN397" s="14">
        <v>0</v>
      </c>
      <c r="BO397" s="14">
        <f>IF(BC397&gt;=85,1,0)</f>
        <v>0</v>
      </c>
      <c r="BP397" s="14">
        <f>IF(BD397=1,1,0)</f>
        <v>1</v>
      </c>
      <c r="BQ397" s="14">
        <v>0</v>
      </c>
      <c r="BR397" s="14">
        <v>0</v>
      </c>
      <c r="BS397" s="14">
        <v>0</v>
      </c>
      <c r="BT397" s="14">
        <v>1</v>
      </c>
      <c r="BU397" s="14">
        <v>0</v>
      </c>
      <c r="BV397" s="14">
        <f t="shared" si="211"/>
        <v>2</v>
      </c>
      <c r="BW397" s="14">
        <v>4</v>
      </c>
      <c r="BX397" s="14">
        <v>1</v>
      </c>
      <c r="BY397" s="14">
        <v>0</v>
      </c>
      <c r="BZ397" s="14">
        <v>0</v>
      </c>
      <c r="CA397" s="14">
        <v>0</v>
      </c>
      <c r="CB397" s="14">
        <v>0</v>
      </c>
      <c r="CC397" s="14">
        <v>0</v>
      </c>
      <c r="CD397" s="14">
        <v>0</v>
      </c>
      <c r="CE397" s="14">
        <v>0</v>
      </c>
      <c r="CF397" s="14">
        <f t="shared" si="212"/>
        <v>1</v>
      </c>
      <c r="CG397" s="14">
        <v>5</v>
      </c>
      <c r="CH397" s="14">
        <v>5</v>
      </c>
      <c r="CI397" s="14">
        <v>5</v>
      </c>
      <c r="CJ397" s="14">
        <v>3</v>
      </c>
      <c r="CK397" s="14">
        <f t="shared" si="213"/>
        <v>18</v>
      </c>
      <c r="CL397" s="14">
        <v>1</v>
      </c>
      <c r="CM397" s="14">
        <v>5</v>
      </c>
      <c r="CN397" s="14">
        <v>1</v>
      </c>
      <c r="CO397" s="14">
        <v>1</v>
      </c>
      <c r="CP397" s="14">
        <v>1</v>
      </c>
      <c r="CQ397" s="14">
        <v>1</v>
      </c>
      <c r="CR397" s="14">
        <v>1</v>
      </c>
      <c r="CS397" s="14">
        <v>1</v>
      </c>
      <c r="CT397" s="14">
        <v>82</v>
      </c>
      <c r="CU397" s="14">
        <v>1</v>
      </c>
      <c r="CV397" s="14">
        <v>1</v>
      </c>
      <c r="CW397" s="14">
        <v>1</v>
      </c>
      <c r="CX397" s="14">
        <v>1</v>
      </c>
      <c r="CY397" s="14">
        <v>1</v>
      </c>
      <c r="CZ397" s="14">
        <v>1</v>
      </c>
      <c r="DA397" s="14">
        <f t="shared" si="203"/>
        <v>6</v>
      </c>
      <c r="DB397" s="14">
        <v>1</v>
      </c>
      <c r="DC397" s="14">
        <v>1</v>
      </c>
      <c r="DD397" s="14">
        <v>1</v>
      </c>
      <c r="DE397" s="14">
        <v>1</v>
      </c>
      <c r="DF397" s="14">
        <v>1</v>
      </c>
      <c r="DG397" s="14">
        <v>1</v>
      </c>
      <c r="DH397" s="14">
        <f t="shared" si="214"/>
        <v>6</v>
      </c>
      <c r="DI397" s="14">
        <f t="shared" si="215"/>
        <v>0</v>
      </c>
      <c r="DJ397" s="14">
        <v>1</v>
      </c>
      <c r="DK397" s="14">
        <v>1</v>
      </c>
      <c r="DL397" s="14">
        <v>1</v>
      </c>
      <c r="DM397" s="14">
        <v>1</v>
      </c>
      <c r="DN397" s="14">
        <v>1</v>
      </c>
      <c r="DO397" s="14">
        <v>1</v>
      </c>
      <c r="DP397" s="14">
        <v>1</v>
      </c>
      <c r="DQ397" s="14">
        <v>1</v>
      </c>
      <c r="DR397" s="14">
        <f t="shared" si="216"/>
        <v>8</v>
      </c>
      <c r="DS397" s="14">
        <v>1</v>
      </c>
      <c r="DT397" s="14">
        <v>1</v>
      </c>
      <c r="DU397" s="14">
        <v>1</v>
      </c>
      <c r="DV397" s="14">
        <v>1</v>
      </c>
      <c r="DW397" s="14">
        <v>1</v>
      </c>
      <c r="DX397" s="14">
        <v>1</v>
      </c>
      <c r="DY397" s="14">
        <v>1</v>
      </c>
      <c r="DZ397" s="14">
        <v>1</v>
      </c>
      <c r="EA397" s="14">
        <f t="shared" si="217"/>
        <v>8</v>
      </c>
      <c r="EB397" s="14">
        <f t="shared" si="218"/>
        <v>0</v>
      </c>
      <c r="EC397" s="14">
        <v>0</v>
      </c>
      <c r="ED397" s="14">
        <v>0</v>
      </c>
      <c r="EE397" s="14">
        <f t="shared" si="219"/>
        <v>0</v>
      </c>
      <c r="EF397" s="14">
        <v>5</v>
      </c>
      <c r="EG397" s="14">
        <v>5</v>
      </c>
      <c r="EH397" s="14">
        <v>5</v>
      </c>
      <c r="EI397" s="14">
        <v>5</v>
      </c>
      <c r="EJ397" s="14">
        <f t="shared" si="220"/>
        <v>20</v>
      </c>
    </row>
    <row r="398" spans="1:250" s="14" customFormat="1">
      <c r="A398" s="14">
        <v>389</v>
      </c>
      <c r="B398" s="64">
        <v>1</v>
      </c>
      <c r="C398" s="3">
        <v>1</v>
      </c>
      <c r="D398" s="1">
        <v>1</v>
      </c>
      <c r="E398" s="1">
        <v>1</v>
      </c>
      <c r="F398" s="1" t="s">
        <v>2048</v>
      </c>
      <c r="G398" s="1" t="s">
        <v>2100</v>
      </c>
      <c r="H398" s="1" t="s">
        <v>1977</v>
      </c>
      <c r="I398" s="1"/>
      <c r="J398" s="1"/>
      <c r="K398" s="1" t="s">
        <v>5111</v>
      </c>
      <c r="L398" s="1">
        <v>3</v>
      </c>
      <c r="M398" s="1">
        <v>7</v>
      </c>
      <c r="N398" s="1">
        <v>10</v>
      </c>
      <c r="O398" s="1" t="s">
        <v>3309</v>
      </c>
      <c r="P398" s="1" t="s">
        <v>2437</v>
      </c>
      <c r="Q398" s="1" t="s">
        <v>2351</v>
      </c>
      <c r="R398" s="1" t="s">
        <v>2649</v>
      </c>
      <c r="S398" s="1" t="s">
        <v>5112</v>
      </c>
      <c r="T398" s="1" t="s">
        <v>2312</v>
      </c>
      <c r="U398" s="1" t="s">
        <v>5113</v>
      </c>
      <c r="V398" s="1" t="s">
        <v>3805</v>
      </c>
      <c r="W398" s="1" t="s">
        <v>2357</v>
      </c>
      <c r="X398" s="1" t="s">
        <v>5114</v>
      </c>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v>2</v>
      </c>
      <c r="AY398" s="1">
        <v>1</v>
      </c>
      <c r="AZ398" s="1">
        <v>2</v>
      </c>
      <c r="BA398" s="1">
        <v>4</v>
      </c>
      <c r="BB398" s="1"/>
      <c r="BC398" s="1">
        <v>65</v>
      </c>
      <c r="BD398" s="1">
        <v>1</v>
      </c>
      <c r="BE398" s="1">
        <v>3</v>
      </c>
      <c r="BF398" s="1">
        <v>2</v>
      </c>
      <c r="BG398" s="1">
        <v>4</v>
      </c>
      <c r="BH398" s="1"/>
      <c r="BI398" s="1"/>
      <c r="BJ398" s="1">
        <v>0</v>
      </c>
      <c r="BK398" s="1">
        <v>0</v>
      </c>
      <c r="BL398" s="1">
        <v>1</v>
      </c>
      <c r="BM398" s="1">
        <v>3</v>
      </c>
      <c r="BN398" s="1">
        <v>0</v>
      </c>
      <c r="BO398" s="1">
        <f>IF(AZ398&gt;=85,1,0)</f>
        <v>0</v>
      </c>
      <c r="BP398" s="1">
        <f>IF(BA398=1,1,0)</f>
        <v>0</v>
      </c>
      <c r="BQ398" s="1">
        <v>0</v>
      </c>
      <c r="BR398" s="1">
        <v>0</v>
      </c>
      <c r="BS398" s="1">
        <v>0</v>
      </c>
      <c r="BT398" s="1">
        <v>1</v>
      </c>
      <c r="BU398" s="1">
        <v>1</v>
      </c>
      <c r="BV398" s="14">
        <f t="shared" si="211"/>
        <v>2</v>
      </c>
      <c r="BW398" s="1">
        <v>4</v>
      </c>
      <c r="BX398" s="1">
        <v>0</v>
      </c>
      <c r="BY398" s="1">
        <v>0</v>
      </c>
      <c r="BZ398" s="1">
        <v>0</v>
      </c>
      <c r="CA398" s="1">
        <v>0</v>
      </c>
      <c r="CB398" s="1">
        <v>0</v>
      </c>
      <c r="CC398" s="1">
        <v>0</v>
      </c>
      <c r="CD398" s="1">
        <v>0</v>
      </c>
      <c r="CE398" s="1">
        <v>0</v>
      </c>
      <c r="CF398" s="1">
        <f t="shared" si="212"/>
        <v>0</v>
      </c>
      <c r="CG398" s="1">
        <v>5</v>
      </c>
      <c r="CH398" s="1">
        <v>5</v>
      </c>
      <c r="CI398" s="1">
        <v>5</v>
      </c>
      <c r="CJ398" s="1">
        <v>5</v>
      </c>
      <c r="CK398" s="1">
        <f t="shared" si="213"/>
        <v>20</v>
      </c>
      <c r="CL398" s="1">
        <v>1</v>
      </c>
      <c r="CM398" s="1"/>
      <c r="CN398" s="1">
        <v>0</v>
      </c>
      <c r="CO398" s="1">
        <v>3</v>
      </c>
      <c r="CP398" s="1">
        <v>4</v>
      </c>
      <c r="CQ398" s="1">
        <v>1</v>
      </c>
      <c r="CR398" s="1">
        <v>2</v>
      </c>
      <c r="CS398" s="1">
        <v>1</v>
      </c>
      <c r="CT398" s="1">
        <v>80</v>
      </c>
      <c r="CU398" s="1">
        <v>1</v>
      </c>
      <c r="CV398" s="1">
        <v>0</v>
      </c>
      <c r="CW398" s="1">
        <v>1</v>
      </c>
      <c r="CX398" s="1">
        <v>1</v>
      </c>
      <c r="CY398" s="1">
        <v>1</v>
      </c>
      <c r="CZ398" s="1">
        <v>1</v>
      </c>
      <c r="DA398" s="1">
        <f t="shared" si="203"/>
        <v>5</v>
      </c>
      <c r="DB398" s="1">
        <v>1</v>
      </c>
      <c r="DC398" s="1">
        <v>0</v>
      </c>
      <c r="DD398" s="1">
        <v>1</v>
      </c>
      <c r="DE398" s="1">
        <v>1</v>
      </c>
      <c r="DF398" s="1">
        <v>1</v>
      </c>
      <c r="DG398" s="1">
        <v>1</v>
      </c>
      <c r="DH398" s="1">
        <f t="shared" si="214"/>
        <v>5</v>
      </c>
      <c r="DI398" s="14">
        <f t="shared" si="215"/>
        <v>0</v>
      </c>
      <c r="DJ398" s="1">
        <v>1</v>
      </c>
      <c r="DK398" s="1">
        <v>0</v>
      </c>
      <c r="DL398" s="1">
        <v>0</v>
      </c>
      <c r="DM398" s="1">
        <v>0</v>
      </c>
      <c r="DN398" s="1">
        <v>0</v>
      </c>
      <c r="DO398" s="1">
        <v>1</v>
      </c>
      <c r="DP398" s="1">
        <v>0</v>
      </c>
      <c r="DQ398" s="1">
        <v>1</v>
      </c>
      <c r="DR398" s="1">
        <f t="shared" si="216"/>
        <v>3</v>
      </c>
      <c r="DS398" s="1">
        <v>1</v>
      </c>
      <c r="DT398" s="1">
        <v>0</v>
      </c>
      <c r="DU398" s="1">
        <v>0</v>
      </c>
      <c r="DV398" s="1">
        <v>0</v>
      </c>
      <c r="DW398" s="1">
        <v>0</v>
      </c>
      <c r="DX398" s="1">
        <v>1</v>
      </c>
      <c r="DY398" s="1">
        <v>0</v>
      </c>
      <c r="DZ398" s="1">
        <v>1</v>
      </c>
      <c r="EA398" s="1">
        <f t="shared" si="217"/>
        <v>3</v>
      </c>
      <c r="EB398" s="14">
        <f t="shared" si="218"/>
        <v>0</v>
      </c>
      <c r="EC398" s="1">
        <v>0</v>
      </c>
      <c r="ED398" s="1">
        <v>0</v>
      </c>
      <c r="EE398" s="1">
        <f t="shared" si="219"/>
        <v>0</v>
      </c>
      <c r="EF398" s="1">
        <v>5</v>
      </c>
      <c r="EG398" s="1">
        <v>5</v>
      </c>
      <c r="EH398" s="1">
        <v>5</v>
      </c>
      <c r="EI398" s="1">
        <v>5</v>
      </c>
      <c r="EJ398" s="1">
        <f t="shared" si="220"/>
        <v>20</v>
      </c>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row>
    <row r="399" spans="1:250" s="14" customFormat="1">
      <c r="A399" s="14">
        <v>390</v>
      </c>
      <c r="B399" s="61">
        <v>2</v>
      </c>
      <c r="C399" s="60">
        <v>1</v>
      </c>
      <c r="D399" s="14">
        <v>1</v>
      </c>
      <c r="E399" s="14">
        <v>1</v>
      </c>
      <c r="F399" s="14" t="s">
        <v>1928</v>
      </c>
      <c r="G399" s="14" t="s">
        <v>2063</v>
      </c>
      <c r="H399" s="14" t="s">
        <v>2535</v>
      </c>
      <c r="K399" s="1" t="s">
        <v>3841</v>
      </c>
      <c r="L399" s="14">
        <v>3</v>
      </c>
      <c r="M399" s="14">
        <v>4</v>
      </c>
      <c r="N399" s="14">
        <v>4</v>
      </c>
      <c r="O399" s="14" t="s">
        <v>3107</v>
      </c>
      <c r="P399" s="14" t="s">
        <v>3842</v>
      </c>
      <c r="Q399" s="14" t="s">
        <v>3541</v>
      </c>
      <c r="R399" s="14" t="s">
        <v>3843</v>
      </c>
      <c r="AX399" s="14">
        <v>2</v>
      </c>
      <c r="AY399" s="14">
        <v>1</v>
      </c>
      <c r="AZ399" s="14">
        <v>2</v>
      </c>
      <c r="BA399" s="14">
        <v>5</v>
      </c>
      <c r="BC399" s="14">
        <v>75</v>
      </c>
      <c r="BD399" s="14">
        <v>1</v>
      </c>
      <c r="BE399" s="14">
        <v>1</v>
      </c>
      <c r="BF399" s="14">
        <v>1</v>
      </c>
      <c r="BG399" s="14">
        <v>2</v>
      </c>
      <c r="BH399" s="14">
        <v>167.6</v>
      </c>
      <c r="BI399" s="14">
        <v>32.28</v>
      </c>
      <c r="BJ399" s="14">
        <v>0</v>
      </c>
      <c r="BK399" s="14">
        <v>1</v>
      </c>
      <c r="BL399" s="14">
        <v>4</v>
      </c>
      <c r="BM399" s="14">
        <v>3</v>
      </c>
      <c r="BN399" s="14">
        <v>1</v>
      </c>
      <c r="BO399" s="14">
        <f>IF(BC399&gt;=85,1,0)</f>
        <v>0</v>
      </c>
      <c r="BP399" s="14">
        <f>IF(BD399=1,1,0)</f>
        <v>1</v>
      </c>
      <c r="BQ399" s="14">
        <v>1</v>
      </c>
      <c r="BR399" s="14">
        <v>1</v>
      </c>
      <c r="BS399" s="14">
        <v>0</v>
      </c>
      <c r="BT399" s="14">
        <v>1</v>
      </c>
      <c r="BU399" s="14">
        <v>1</v>
      </c>
      <c r="BV399" s="14">
        <f t="shared" si="211"/>
        <v>5</v>
      </c>
      <c r="BW399" s="14">
        <v>4</v>
      </c>
      <c r="BX399" s="14">
        <v>0</v>
      </c>
      <c r="BY399" s="14">
        <v>0</v>
      </c>
      <c r="BZ399" s="14">
        <v>1</v>
      </c>
      <c r="CA399" s="14">
        <v>0</v>
      </c>
      <c r="CB399" s="14">
        <v>0</v>
      </c>
      <c r="CC399" s="14">
        <v>0</v>
      </c>
      <c r="CD399" s="14">
        <v>1</v>
      </c>
      <c r="CE399" s="14">
        <v>1</v>
      </c>
      <c r="CF399" s="14">
        <f t="shared" si="212"/>
        <v>3</v>
      </c>
      <c r="CG399" s="14">
        <v>3</v>
      </c>
      <c r="CH399" s="14">
        <v>3</v>
      </c>
      <c r="CI399" s="14">
        <v>3</v>
      </c>
      <c r="CJ399" s="14">
        <v>5</v>
      </c>
      <c r="CK399" s="14">
        <f t="shared" si="213"/>
        <v>14</v>
      </c>
      <c r="CL399" s="14">
        <v>0</v>
      </c>
      <c r="CM399" s="14">
        <v>1</v>
      </c>
      <c r="CN399" s="14">
        <v>2</v>
      </c>
      <c r="CO399" s="14">
        <v>3</v>
      </c>
      <c r="CP399" s="14">
        <v>3</v>
      </c>
      <c r="CQ399" s="14">
        <v>3</v>
      </c>
      <c r="CR399" s="14">
        <v>3</v>
      </c>
      <c r="CS399" s="14">
        <v>2</v>
      </c>
      <c r="CT399" s="14">
        <v>45</v>
      </c>
      <c r="CU399" s="14">
        <v>1</v>
      </c>
      <c r="CV399" s="14">
        <v>0</v>
      </c>
      <c r="CW399" s="14">
        <v>1</v>
      </c>
      <c r="CX399" s="14">
        <v>0</v>
      </c>
      <c r="CY399" s="14">
        <v>1</v>
      </c>
      <c r="CZ399" s="14">
        <v>1</v>
      </c>
      <c r="DA399" s="14">
        <f t="shared" si="203"/>
        <v>4</v>
      </c>
      <c r="DB399" s="14">
        <v>1</v>
      </c>
      <c r="DC399" s="14">
        <v>0</v>
      </c>
      <c r="DD399" s="14">
        <v>1</v>
      </c>
      <c r="DE399" s="14">
        <v>0</v>
      </c>
      <c r="DF399" s="14">
        <v>1</v>
      </c>
      <c r="DG399" s="14">
        <v>1</v>
      </c>
      <c r="DH399" s="14">
        <f t="shared" si="214"/>
        <v>4</v>
      </c>
      <c r="DI399" s="14">
        <f t="shared" si="215"/>
        <v>0</v>
      </c>
      <c r="DJ399" s="14">
        <v>1</v>
      </c>
      <c r="DK399" s="14">
        <v>0</v>
      </c>
      <c r="DL399" s="14">
        <v>0</v>
      </c>
      <c r="DM399" s="14">
        <v>0</v>
      </c>
      <c r="DN399" s="14">
        <v>0</v>
      </c>
      <c r="DO399" s="14">
        <v>0</v>
      </c>
      <c r="DP399" s="14">
        <v>0</v>
      </c>
      <c r="DQ399" s="14">
        <v>1</v>
      </c>
      <c r="DR399" s="14">
        <f t="shared" si="216"/>
        <v>2</v>
      </c>
      <c r="DS399" s="14">
        <v>1</v>
      </c>
      <c r="DT399" s="14">
        <v>0</v>
      </c>
      <c r="DU399" s="14">
        <v>0</v>
      </c>
      <c r="DV399" s="14">
        <v>0</v>
      </c>
      <c r="DW399" s="14">
        <v>0</v>
      </c>
      <c r="DX399" s="14">
        <v>0</v>
      </c>
      <c r="DY399" s="14">
        <v>0</v>
      </c>
      <c r="DZ399" s="14">
        <v>1</v>
      </c>
      <c r="EA399" s="14">
        <f t="shared" si="217"/>
        <v>2</v>
      </c>
      <c r="EB399" s="14">
        <f t="shared" si="218"/>
        <v>0</v>
      </c>
      <c r="EC399" s="14">
        <v>2</v>
      </c>
      <c r="ED399" s="14">
        <v>2</v>
      </c>
      <c r="EE399" s="14">
        <f t="shared" si="219"/>
        <v>4</v>
      </c>
      <c r="EF399" s="14">
        <v>3</v>
      </c>
      <c r="EG399" s="14">
        <v>3</v>
      </c>
      <c r="EH399" s="14">
        <v>3</v>
      </c>
      <c r="EI399" s="14">
        <v>3</v>
      </c>
      <c r="EJ399" s="14">
        <f t="shared" si="220"/>
        <v>12</v>
      </c>
    </row>
    <row r="400" spans="1:250" s="1" customFormat="1">
      <c r="A400" s="14">
        <v>391</v>
      </c>
      <c r="B400" s="61">
        <v>2</v>
      </c>
      <c r="C400" s="60">
        <v>2</v>
      </c>
      <c r="D400" s="14">
        <v>3</v>
      </c>
      <c r="E400" s="14">
        <v>1</v>
      </c>
      <c r="F400" s="14" t="s">
        <v>4607</v>
      </c>
      <c r="G400" s="14" t="s">
        <v>1928</v>
      </c>
      <c r="H400" s="14" t="s">
        <v>1977</v>
      </c>
      <c r="I400" s="14" t="s">
        <v>2670</v>
      </c>
      <c r="J400" s="14"/>
      <c r="K400" s="1" t="s">
        <v>4608</v>
      </c>
      <c r="L400" s="14">
        <v>4</v>
      </c>
      <c r="M400" s="14">
        <v>6</v>
      </c>
      <c r="N400" s="14">
        <v>8</v>
      </c>
      <c r="O400" s="14" t="s">
        <v>4609</v>
      </c>
      <c r="P400" s="14" t="s">
        <v>4610</v>
      </c>
      <c r="Q400" s="14" t="s">
        <v>4611</v>
      </c>
      <c r="R400" s="14" t="s">
        <v>4612</v>
      </c>
      <c r="S400" s="14" t="s">
        <v>4613</v>
      </c>
      <c r="T400" s="14" t="s">
        <v>3832</v>
      </c>
      <c r="U400" s="14" t="s">
        <v>3429</v>
      </c>
      <c r="V400" s="14" t="s">
        <v>4614</v>
      </c>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v>1</v>
      </c>
      <c r="AY400" s="14">
        <v>0</v>
      </c>
      <c r="AZ400" s="14">
        <v>2</v>
      </c>
      <c r="BA400" s="14">
        <v>6</v>
      </c>
      <c r="BB400" s="14"/>
      <c r="BC400" s="14">
        <v>94</v>
      </c>
      <c r="BD400" s="14">
        <v>1</v>
      </c>
      <c r="BE400" s="14">
        <v>2</v>
      </c>
      <c r="BF400" s="14">
        <v>1</v>
      </c>
      <c r="BG400" s="14">
        <v>2</v>
      </c>
      <c r="BH400" s="14">
        <v>185.4</v>
      </c>
      <c r="BI400" s="14">
        <v>30.4</v>
      </c>
      <c r="BJ400" s="14">
        <v>1</v>
      </c>
      <c r="BK400" s="14">
        <v>0</v>
      </c>
      <c r="BL400" s="14">
        <v>2</v>
      </c>
      <c r="BM400" s="14">
        <v>3</v>
      </c>
      <c r="BN400" s="14">
        <v>1</v>
      </c>
      <c r="BO400" s="14">
        <f>IF(BC400&gt;=85,1,0)</f>
        <v>1</v>
      </c>
      <c r="BP400" s="14">
        <f>IF(BD400=1,1,0)</f>
        <v>1</v>
      </c>
      <c r="BQ400" s="14">
        <v>0</v>
      </c>
      <c r="BR400" s="14">
        <v>0</v>
      </c>
      <c r="BS400" s="14">
        <v>0</v>
      </c>
      <c r="BT400" s="14">
        <v>1</v>
      </c>
      <c r="BU400" s="14">
        <v>1</v>
      </c>
      <c r="BV400" s="14">
        <f t="shared" si="211"/>
        <v>4</v>
      </c>
      <c r="BW400" s="14">
        <v>2</v>
      </c>
      <c r="BX400" s="14">
        <v>0</v>
      </c>
      <c r="BY400" s="14">
        <v>0</v>
      </c>
      <c r="BZ400" s="14">
        <v>0</v>
      </c>
      <c r="CA400" s="14">
        <v>0</v>
      </c>
      <c r="CB400" s="14">
        <v>0</v>
      </c>
      <c r="CC400" s="14">
        <v>0</v>
      </c>
      <c r="CD400" s="14">
        <v>0</v>
      </c>
      <c r="CE400" s="14">
        <v>0</v>
      </c>
      <c r="CF400" s="14">
        <f t="shared" si="212"/>
        <v>0</v>
      </c>
      <c r="CG400" s="14">
        <v>3</v>
      </c>
      <c r="CH400" s="14">
        <v>3</v>
      </c>
      <c r="CI400" s="14">
        <v>4</v>
      </c>
      <c r="CJ400" s="14">
        <v>3</v>
      </c>
      <c r="CK400" s="14">
        <f t="shared" si="213"/>
        <v>13</v>
      </c>
      <c r="CL400" s="14">
        <v>0</v>
      </c>
      <c r="CM400" s="14">
        <v>1</v>
      </c>
      <c r="CN400" s="14">
        <v>0</v>
      </c>
      <c r="CO400" s="14">
        <v>1</v>
      </c>
      <c r="CP400" s="14">
        <v>1</v>
      </c>
      <c r="CQ400" s="14">
        <v>1</v>
      </c>
      <c r="CR400" s="14">
        <v>1</v>
      </c>
      <c r="CS400" s="14">
        <v>1</v>
      </c>
      <c r="CT400" s="14">
        <v>75</v>
      </c>
      <c r="CU400" s="14">
        <v>1</v>
      </c>
      <c r="CV400" s="14">
        <v>1</v>
      </c>
      <c r="CW400" s="14">
        <v>1</v>
      </c>
      <c r="CX400" s="14">
        <v>1</v>
      </c>
      <c r="CY400" s="14">
        <v>1</v>
      </c>
      <c r="CZ400" s="14">
        <v>1</v>
      </c>
      <c r="DA400" s="14">
        <f t="shared" si="203"/>
        <v>6</v>
      </c>
      <c r="DB400" s="14">
        <v>1</v>
      </c>
      <c r="DC400" s="14">
        <v>1</v>
      </c>
      <c r="DD400" s="14">
        <v>1</v>
      </c>
      <c r="DE400" s="14">
        <v>1</v>
      </c>
      <c r="DF400" s="14">
        <v>1</v>
      </c>
      <c r="DG400" s="14">
        <v>1</v>
      </c>
      <c r="DH400" s="14">
        <f t="shared" si="214"/>
        <v>6</v>
      </c>
      <c r="DI400" s="14">
        <f t="shared" si="215"/>
        <v>0</v>
      </c>
      <c r="DJ400" s="14">
        <v>1</v>
      </c>
      <c r="DK400" s="14">
        <v>1</v>
      </c>
      <c r="DL400" s="14">
        <v>1</v>
      </c>
      <c r="DM400" s="14">
        <v>1</v>
      </c>
      <c r="DN400" s="14">
        <v>1</v>
      </c>
      <c r="DO400" s="14">
        <v>1</v>
      </c>
      <c r="DP400" s="14">
        <v>1</v>
      </c>
      <c r="DQ400" s="14">
        <v>1</v>
      </c>
      <c r="DR400" s="14">
        <f t="shared" si="216"/>
        <v>8</v>
      </c>
      <c r="DS400" s="14">
        <v>1</v>
      </c>
      <c r="DT400" s="14">
        <v>1</v>
      </c>
      <c r="DU400" s="14">
        <v>1</v>
      </c>
      <c r="DV400" s="14">
        <v>1</v>
      </c>
      <c r="DW400" s="14">
        <v>1</v>
      </c>
      <c r="DX400" s="14">
        <v>1</v>
      </c>
      <c r="DY400" s="14">
        <v>1</v>
      </c>
      <c r="DZ400" s="14">
        <v>1</v>
      </c>
      <c r="EA400" s="14">
        <f t="shared" si="217"/>
        <v>8</v>
      </c>
      <c r="EB400" s="14">
        <f t="shared" si="218"/>
        <v>0</v>
      </c>
      <c r="EC400" s="14">
        <v>1</v>
      </c>
      <c r="ED400" s="14">
        <v>0</v>
      </c>
      <c r="EE400" s="14">
        <f t="shared" si="219"/>
        <v>1</v>
      </c>
      <c r="EF400" s="14">
        <v>5</v>
      </c>
      <c r="EG400" s="14">
        <v>5</v>
      </c>
      <c r="EH400" s="14">
        <v>5</v>
      </c>
      <c r="EI400" s="14">
        <v>5</v>
      </c>
      <c r="EJ400" s="14">
        <f t="shared" si="220"/>
        <v>20</v>
      </c>
      <c r="EK400" s="14"/>
      <c r="EL400" s="14"/>
      <c r="EM400" s="14"/>
      <c r="EN400" s="14"/>
      <c r="EO400" s="14"/>
      <c r="EP400" s="14"/>
      <c r="EQ400" s="14"/>
      <c r="ER400" s="14"/>
      <c r="ES400" s="14"/>
      <c r="ET400" s="14"/>
      <c r="EU400" s="14"/>
      <c r="EV400" s="14"/>
      <c r="EW400" s="14"/>
      <c r="EX400" s="14"/>
      <c r="EY400" s="14"/>
      <c r="EZ400" s="14"/>
      <c r="FA400" s="14"/>
      <c r="FB400" s="14"/>
      <c r="FC400" s="14"/>
      <c r="FD400" s="14"/>
      <c r="FE400" s="14"/>
      <c r="FF400" s="14"/>
      <c r="FG400" s="14"/>
      <c r="FH400" s="14"/>
      <c r="FI400" s="14"/>
      <c r="FJ400" s="14"/>
      <c r="FK400" s="14"/>
      <c r="FL400" s="14"/>
      <c r="FM400" s="14"/>
      <c r="FN400" s="14"/>
      <c r="FO400" s="14"/>
      <c r="FP400" s="14"/>
      <c r="FQ400" s="14"/>
      <c r="FR400" s="14"/>
      <c r="FS400" s="14"/>
      <c r="FT400" s="14"/>
      <c r="FU400" s="14"/>
      <c r="FV400" s="14"/>
      <c r="FW400" s="14"/>
      <c r="FX400" s="14"/>
      <c r="FY400" s="14"/>
      <c r="FZ400" s="14"/>
      <c r="GA400" s="14"/>
      <c r="GB400" s="14"/>
      <c r="GC400" s="14"/>
      <c r="GD400" s="14"/>
      <c r="GE400" s="14"/>
      <c r="GF400" s="14"/>
      <c r="GG400" s="14"/>
      <c r="GH400" s="14"/>
      <c r="GI400" s="14"/>
      <c r="GJ400" s="14"/>
      <c r="GK400" s="14"/>
      <c r="GL400" s="14"/>
      <c r="GM400" s="14"/>
      <c r="GN400" s="14"/>
      <c r="GO400" s="14"/>
      <c r="GP400" s="14"/>
      <c r="GQ400" s="14"/>
      <c r="GR400" s="14"/>
      <c r="GS400" s="14"/>
      <c r="GT400" s="14"/>
      <c r="GU400" s="14"/>
      <c r="GV400" s="14"/>
      <c r="GW400" s="14"/>
      <c r="GX400" s="14"/>
      <c r="GY400" s="14"/>
      <c r="GZ400" s="14"/>
      <c r="HA400" s="14"/>
      <c r="HB400" s="14"/>
      <c r="HC400" s="14"/>
      <c r="HD400" s="14"/>
      <c r="HE400" s="14"/>
      <c r="HF400" s="14"/>
      <c r="HG400" s="14"/>
      <c r="HH400" s="14"/>
      <c r="HI400" s="14"/>
      <c r="HJ400" s="14"/>
      <c r="HK400" s="14"/>
      <c r="HL400" s="14"/>
      <c r="HM400" s="14"/>
      <c r="HN400" s="14"/>
      <c r="HO400" s="14"/>
      <c r="HP400" s="14"/>
      <c r="HQ400" s="14"/>
      <c r="HR400" s="14"/>
      <c r="HS400" s="14"/>
      <c r="HT400" s="14"/>
      <c r="HU400" s="14"/>
      <c r="HV400" s="14"/>
      <c r="HW400" s="14"/>
      <c r="HX400" s="14"/>
      <c r="HY400" s="14"/>
      <c r="HZ400" s="14"/>
      <c r="IA400" s="14"/>
      <c r="IB400" s="14"/>
      <c r="IC400" s="14"/>
      <c r="ID400" s="14"/>
      <c r="IE400" s="14"/>
      <c r="IF400" s="14"/>
      <c r="IG400" s="14"/>
      <c r="IH400" s="14"/>
      <c r="II400" s="14"/>
      <c r="IJ400" s="14"/>
      <c r="IK400" s="14"/>
      <c r="IL400" s="14"/>
      <c r="IM400" s="14"/>
      <c r="IN400" s="14"/>
      <c r="IO400" s="14"/>
      <c r="IP400" s="14"/>
    </row>
    <row r="401" spans="1:250" s="1" customFormat="1">
      <c r="A401" s="14">
        <v>392</v>
      </c>
      <c r="B401" s="14">
        <v>2</v>
      </c>
      <c r="C401" s="60">
        <v>0</v>
      </c>
      <c r="D401" s="14">
        <v>1</v>
      </c>
      <c r="E401" s="14">
        <v>1</v>
      </c>
      <c r="F401" s="14"/>
      <c r="G401" s="14"/>
      <c r="H401" s="14"/>
      <c r="I401" s="14"/>
      <c r="J401" s="14"/>
      <c r="K401" s="61" t="s">
        <v>2831</v>
      </c>
      <c r="L401" s="61">
        <v>0</v>
      </c>
      <c r="M401" s="14">
        <v>6</v>
      </c>
      <c r="N401" s="14">
        <v>7</v>
      </c>
      <c r="O401" s="14" t="s">
        <v>2832</v>
      </c>
      <c r="P401" s="14" t="s">
        <v>2833</v>
      </c>
      <c r="Q401" s="14" t="s">
        <v>2834</v>
      </c>
      <c r="R401" s="14" t="s">
        <v>2835</v>
      </c>
      <c r="S401" s="14" t="s">
        <v>2836</v>
      </c>
      <c r="T401" s="14" t="s">
        <v>2837</v>
      </c>
      <c r="U401" s="14" t="s">
        <v>2838</v>
      </c>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v>2</v>
      </c>
      <c r="AY401" s="14">
        <v>1</v>
      </c>
      <c r="AZ401" s="14">
        <v>2</v>
      </c>
      <c r="BA401" s="14"/>
      <c r="BB401" s="14">
        <v>20</v>
      </c>
      <c r="BC401" s="14">
        <v>64</v>
      </c>
      <c r="BD401" s="14">
        <v>0</v>
      </c>
      <c r="BE401" s="14">
        <v>1</v>
      </c>
      <c r="BF401" s="14">
        <v>1</v>
      </c>
      <c r="BG401" s="14">
        <v>1</v>
      </c>
      <c r="BH401" s="14">
        <v>161.6</v>
      </c>
      <c r="BI401" s="14">
        <v>25.19</v>
      </c>
      <c r="BJ401" s="14">
        <v>0</v>
      </c>
      <c r="BK401" s="14">
        <v>0</v>
      </c>
      <c r="BL401" s="14">
        <v>5</v>
      </c>
      <c r="BM401" s="14">
        <v>1</v>
      </c>
      <c r="BN401" s="14">
        <v>0</v>
      </c>
      <c r="BO401" s="14">
        <f>IF(BE401&gt;=85,1,0)</f>
        <v>0</v>
      </c>
      <c r="BP401" s="14">
        <f>IF(BF401=1,1,0)</f>
        <v>1</v>
      </c>
      <c r="BQ401" s="14">
        <v>0</v>
      </c>
      <c r="BR401" s="14">
        <v>0</v>
      </c>
      <c r="BS401" s="14">
        <v>0</v>
      </c>
      <c r="BT401" s="14">
        <v>1</v>
      </c>
      <c r="BU401" s="14">
        <v>0</v>
      </c>
      <c r="BV401" s="14">
        <f t="shared" si="211"/>
        <v>2</v>
      </c>
      <c r="BW401" s="14">
        <v>0</v>
      </c>
      <c r="BX401" s="14">
        <v>0</v>
      </c>
      <c r="BY401" s="14">
        <v>0</v>
      </c>
      <c r="BZ401" s="14">
        <v>0</v>
      </c>
      <c r="CA401" s="14">
        <v>0</v>
      </c>
      <c r="CB401" s="14">
        <v>0</v>
      </c>
      <c r="CC401" s="14">
        <v>0</v>
      </c>
      <c r="CD401" s="14">
        <v>0</v>
      </c>
      <c r="CE401" s="14">
        <v>0</v>
      </c>
      <c r="CF401" s="14">
        <f t="shared" si="212"/>
        <v>0</v>
      </c>
      <c r="CG401" s="14">
        <v>5</v>
      </c>
      <c r="CH401" s="14">
        <v>5</v>
      </c>
      <c r="CI401" s="14">
        <v>5</v>
      </c>
      <c r="CJ401" s="14">
        <v>5</v>
      </c>
      <c r="CK401" s="14">
        <f t="shared" si="213"/>
        <v>20</v>
      </c>
      <c r="CL401" s="14">
        <v>0</v>
      </c>
      <c r="CM401" s="14">
        <v>1</v>
      </c>
      <c r="CN401" s="14">
        <v>0</v>
      </c>
      <c r="CO401" s="14">
        <v>1</v>
      </c>
      <c r="CP401" s="14">
        <v>1</v>
      </c>
      <c r="CQ401" s="14">
        <v>1</v>
      </c>
      <c r="CR401" s="14">
        <v>3</v>
      </c>
      <c r="CS401" s="14">
        <v>2</v>
      </c>
      <c r="CT401" s="14">
        <v>60</v>
      </c>
      <c r="CU401" s="14">
        <v>1</v>
      </c>
      <c r="CV401" s="14">
        <v>1</v>
      </c>
      <c r="CW401" s="14">
        <v>1</v>
      </c>
      <c r="CX401" s="14">
        <v>1</v>
      </c>
      <c r="CY401" s="14">
        <v>1</v>
      </c>
      <c r="CZ401" s="14">
        <v>1</v>
      </c>
      <c r="DA401" s="14">
        <f t="shared" si="203"/>
        <v>6</v>
      </c>
      <c r="DB401" s="14">
        <v>1</v>
      </c>
      <c r="DC401" s="14">
        <v>1</v>
      </c>
      <c r="DD401" s="14">
        <v>1</v>
      </c>
      <c r="DE401" s="14">
        <v>1</v>
      </c>
      <c r="DF401" s="14">
        <v>1</v>
      </c>
      <c r="DG401" s="14">
        <v>1</v>
      </c>
      <c r="DH401" s="14">
        <f t="shared" si="214"/>
        <v>6</v>
      </c>
      <c r="DI401" s="14">
        <f t="shared" si="215"/>
        <v>0</v>
      </c>
      <c r="DJ401" s="14">
        <v>1</v>
      </c>
      <c r="DK401" s="14">
        <v>1</v>
      </c>
      <c r="DL401" s="14">
        <v>1</v>
      </c>
      <c r="DM401" s="14">
        <v>1</v>
      </c>
      <c r="DN401" s="14">
        <v>1</v>
      </c>
      <c r="DO401" s="14">
        <v>1</v>
      </c>
      <c r="DP401" s="14">
        <v>1</v>
      </c>
      <c r="DQ401" s="14">
        <v>1</v>
      </c>
      <c r="DR401" s="14">
        <f t="shared" si="216"/>
        <v>8</v>
      </c>
      <c r="DS401" s="14">
        <v>1</v>
      </c>
      <c r="DT401" s="14">
        <v>1</v>
      </c>
      <c r="DU401" s="14">
        <v>1</v>
      </c>
      <c r="DV401" s="14">
        <v>1</v>
      </c>
      <c r="DW401" s="14">
        <v>1</v>
      </c>
      <c r="DX401" s="14">
        <v>1</v>
      </c>
      <c r="DY401" s="14">
        <v>1</v>
      </c>
      <c r="DZ401" s="14">
        <v>1</v>
      </c>
      <c r="EA401" s="14">
        <f t="shared" si="217"/>
        <v>8</v>
      </c>
      <c r="EB401" s="14">
        <f t="shared" si="218"/>
        <v>0</v>
      </c>
      <c r="EC401" s="14">
        <v>0</v>
      </c>
      <c r="ED401" s="14">
        <v>0</v>
      </c>
      <c r="EE401" s="14">
        <f t="shared" si="219"/>
        <v>0</v>
      </c>
      <c r="EF401" s="14">
        <v>5</v>
      </c>
      <c r="EG401" s="14">
        <v>5</v>
      </c>
      <c r="EH401" s="14">
        <v>5</v>
      </c>
      <c r="EI401" s="14">
        <v>5</v>
      </c>
      <c r="EJ401" s="14">
        <f t="shared" si="220"/>
        <v>20</v>
      </c>
      <c r="EK401" s="14"/>
      <c r="EL401" s="14"/>
      <c r="EM401" s="14"/>
      <c r="EN401" s="14"/>
      <c r="EO401" s="14"/>
      <c r="EP401" s="14"/>
      <c r="EQ401" s="14"/>
      <c r="ER401" s="14"/>
      <c r="ES401" s="14"/>
      <c r="ET401" s="14"/>
      <c r="EU401" s="14"/>
      <c r="EV401" s="14"/>
      <c r="EW401" s="14"/>
      <c r="EX401" s="14"/>
      <c r="EY401" s="14"/>
      <c r="EZ401" s="14"/>
      <c r="FA401" s="14"/>
      <c r="FB401" s="14"/>
      <c r="FC401" s="14"/>
      <c r="FD401" s="14"/>
      <c r="FE401" s="14"/>
      <c r="FF401" s="14"/>
      <c r="FG401" s="14"/>
      <c r="FH401" s="14"/>
      <c r="FI401" s="14"/>
      <c r="FJ401" s="14"/>
      <c r="FK401" s="14"/>
      <c r="FL401" s="14"/>
      <c r="FM401" s="14"/>
      <c r="FN401" s="14"/>
      <c r="FO401" s="14"/>
      <c r="FP401" s="14"/>
      <c r="FQ401" s="14"/>
      <c r="FR401" s="14"/>
      <c r="FS401" s="14"/>
      <c r="FT401" s="14"/>
      <c r="FU401" s="14"/>
      <c r="FV401" s="14"/>
      <c r="FW401" s="14"/>
      <c r="FX401" s="14"/>
      <c r="FY401" s="14"/>
      <c r="FZ401" s="14"/>
      <c r="GA401" s="14"/>
      <c r="GB401" s="14"/>
      <c r="GC401" s="14"/>
      <c r="GD401" s="14"/>
      <c r="GE401" s="14"/>
      <c r="GF401" s="14"/>
      <c r="GG401" s="14"/>
      <c r="GH401" s="14"/>
      <c r="GI401" s="14"/>
      <c r="GJ401" s="14"/>
      <c r="GK401" s="14"/>
      <c r="GL401" s="14"/>
      <c r="GM401" s="14"/>
      <c r="GN401" s="14"/>
      <c r="GO401" s="14"/>
      <c r="GP401" s="14"/>
      <c r="GQ401" s="14"/>
      <c r="GR401" s="14"/>
      <c r="GS401" s="14"/>
      <c r="GT401" s="14"/>
      <c r="GU401" s="14"/>
      <c r="GV401" s="14"/>
      <c r="GW401" s="14"/>
      <c r="GX401" s="14"/>
      <c r="GY401" s="14"/>
      <c r="GZ401" s="14"/>
      <c r="HA401" s="14"/>
      <c r="HB401" s="14"/>
      <c r="HC401" s="14"/>
      <c r="HD401" s="14"/>
      <c r="HE401" s="14"/>
      <c r="HF401" s="14"/>
      <c r="HG401" s="14"/>
      <c r="HH401" s="14"/>
      <c r="HI401" s="14"/>
      <c r="HJ401" s="14"/>
      <c r="HK401" s="14"/>
      <c r="HL401" s="14"/>
      <c r="HM401" s="14"/>
      <c r="HN401" s="14"/>
      <c r="HO401" s="14"/>
      <c r="HP401" s="14"/>
      <c r="HQ401" s="14"/>
      <c r="HR401" s="14"/>
      <c r="HS401" s="14"/>
      <c r="HT401" s="14"/>
      <c r="HU401" s="14"/>
      <c r="HV401" s="14"/>
      <c r="HW401" s="14"/>
      <c r="HX401" s="14"/>
      <c r="HY401" s="14"/>
      <c r="HZ401" s="14"/>
      <c r="IA401" s="14"/>
      <c r="IB401" s="14"/>
      <c r="IC401" s="14"/>
      <c r="ID401" s="14"/>
      <c r="IE401" s="14"/>
      <c r="IF401" s="14"/>
      <c r="IG401" s="14"/>
      <c r="IH401" s="14"/>
      <c r="II401" s="14"/>
      <c r="IJ401" s="14"/>
      <c r="IK401" s="14"/>
      <c r="IL401" s="14"/>
      <c r="IM401" s="14"/>
      <c r="IN401" s="14"/>
      <c r="IO401" s="14"/>
      <c r="IP401" s="14"/>
    </row>
    <row r="402" spans="1:250" s="1" customFormat="1">
      <c r="A402" s="14">
        <v>393</v>
      </c>
      <c r="B402" s="61">
        <v>1</v>
      </c>
      <c r="C402" s="60">
        <v>1</v>
      </c>
      <c r="D402" s="14">
        <v>1</v>
      </c>
      <c r="E402" s="14">
        <v>1</v>
      </c>
      <c r="F402" s="14" t="s">
        <v>2869</v>
      </c>
      <c r="G402" s="14" t="s">
        <v>2600</v>
      </c>
      <c r="H402" s="14" t="s">
        <v>1977</v>
      </c>
      <c r="I402" s="14"/>
      <c r="J402" s="14"/>
      <c r="K402" s="1" t="s">
        <v>4470</v>
      </c>
      <c r="L402" s="14">
        <v>3</v>
      </c>
      <c r="M402" s="14">
        <v>12</v>
      </c>
      <c r="N402" s="14">
        <v>6</v>
      </c>
      <c r="O402" s="14" t="s">
        <v>2647</v>
      </c>
      <c r="P402" s="14" t="s">
        <v>2881</v>
      </c>
      <c r="Q402" s="14" t="s">
        <v>2459</v>
      </c>
      <c r="R402" s="14" t="s">
        <v>2972</v>
      </c>
      <c r="S402" s="14" t="s">
        <v>2609</v>
      </c>
      <c r="T402" s="14" t="s">
        <v>3653</v>
      </c>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v>2</v>
      </c>
      <c r="AY402" s="14"/>
      <c r="AZ402" s="14">
        <v>1</v>
      </c>
      <c r="BA402" s="14">
        <v>3</v>
      </c>
      <c r="BB402" s="14"/>
      <c r="BC402" s="14">
        <v>70</v>
      </c>
      <c r="BD402" s="14">
        <v>0</v>
      </c>
      <c r="BE402" s="14">
        <v>3</v>
      </c>
      <c r="BF402" s="14">
        <v>2</v>
      </c>
      <c r="BG402" s="14">
        <v>2</v>
      </c>
      <c r="BH402" s="14">
        <v>162.6</v>
      </c>
      <c r="BI402" s="14">
        <v>32.79</v>
      </c>
      <c r="BJ402" s="14">
        <v>0</v>
      </c>
      <c r="BK402" s="14">
        <v>6</v>
      </c>
      <c r="BL402" s="14">
        <v>1</v>
      </c>
      <c r="BM402" s="14">
        <v>3</v>
      </c>
      <c r="BN402" s="14">
        <v>0</v>
      </c>
      <c r="BO402" s="14">
        <f>IF(BC402&gt;=85,1,0)</f>
        <v>0</v>
      </c>
      <c r="BP402" s="14">
        <f>IF(BD402=1,1,0)</f>
        <v>0</v>
      </c>
      <c r="BQ402" s="14">
        <v>1</v>
      </c>
      <c r="BR402" s="14">
        <v>0</v>
      </c>
      <c r="BS402" s="14">
        <v>1</v>
      </c>
      <c r="BT402" s="14">
        <v>1</v>
      </c>
      <c r="BU402" s="14">
        <v>0</v>
      </c>
      <c r="BV402" s="14">
        <f t="shared" si="211"/>
        <v>3</v>
      </c>
      <c r="BW402" s="14">
        <v>5</v>
      </c>
      <c r="BX402" s="14">
        <v>0</v>
      </c>
      <c r="BY402" s="14">
        <v>0</v>
      </c>
      <c r="BZ402" s="14">
        <v>0</v>
      </c>
      <c r="CA402" s="14">
        <v>0</v>
      </c>
      <c r="CB402" s="14">
        <v>0</v>
      </c>
      <c r="CC402" s="14">
        <v>0</v>
      </c>
      <c r="CD402" s="14">
        <v>0</v>
      </c>
      <c r="CE402" s="14">
        <v>0</v>
      </c>
      <c r="CF402" s="14">
        <f t="shared" si="212"/>
        <v>0</v>
      </c>
      <c r="CG402" s="14">
        <v>5</v>
      </c>
      <c r="CH402" s="14">
        <v>5</v>
      </c>
      <c r="CI402" s="14">
        <v>5</v>
      </c>
      <c r="CJ402" s="14">
        <v>5</v>
      </c>
      <c r="CK402" s="14">
        <f t="shared" si="213"/>
        <v>20</v>
      </c>
      <c r="CL402" s="14">
        <v>1</v>
      </c>
      <c r="CM402" s="14">
        <v>3</v>
      </c>
      <c r="CN402" s="14">
        <v>2</v>
      </c>
      <c r="CO402" s="14">
        <v>2</v>
      </c>
      <c r="CP402" s="14">
        <v>1</v>
      </c>
      <c r="CQ402" s="14">
        <v>5</v>
      </c>
      <c r="CR402" s="14">
        <v>2</v>
      </c>
      <c r="CS402" s="14">
        <v>1</v>
      </c>
      <c r="CT402" s="14">
        <v>75</v>
      </c>
      <c r="CU402" s="14">
        <v>1</v>
      </c>
      <c r="CV402" s="14">
        <v>1</v>
      </c>
      <c r="CW402" s="14">
        <v>1</v>
      </c>
      <c r="CX402" s="14">
        <v>1</v>
      </c>
      <c r="CY402" s="14">
        <v>1</v>
      </c>
      <c r="CZ402" s="14">
        <v>1</v>
      </c>
      <c r="DA402" s="14">
        <f t="shared" si="203"/>
        <v>6</v>
      </c>
      <c r="DB402" s="14">
        <v>1</v>
      </c>
      <c r="DC402" s="14">
        <v>1</v>
      </c>
      <c r="DD402" s="14">
        <v>1</v>
      </c>
      <c r="DE402" s="14">
        <v>1</v>
      </c>
      <c r="DF402" s="14">
        <v>1</v>
      </c>
      <c r="DG402" s="14">
        <v>1</v>
      </c>
      <c r="DH402" s="14">
        <f t="shared" si="214"/>
        <v>6</v>
      </c>
      <c r="DI402" s="14">
        <f t="shared" si="215"/>
        <v>0</v>
      </c>
      <c r="DJ402" s="14">
        <v>1</v>
      </c>
      <c r="DK402" s="14">
        <v>1</v>
      </c>
      <c r="DL402" s="14">
        <v>1</v>
      </c>
      <c r="DM402" s="14">
        <v>1</v>
      </c>
      <c r="DN402" s="14">
        <v>1</v>
      </c>
      <c r="DO402" s="14">
        <v>1</v>
      </c>
      <c r="DP402" s="14">
        <v>1</v>
      </c>
      <c r="DQ402" s="14">
        <v>1</v>
      </c>
      <c r="DR402" s="14">
        <f t="shared" si="216"/>
        <v>8</v>
      </c>
      <c r="DS402" s="14">
        <v>1</v>
      </c>
      <c r="DT402" s="14">
        <v>1</v>
      </c>
      <c r="DU402" s="14">
        <v>1</v>
      </c>
      <c r="DV402" s="14">
        <v>1</v>
      </c>
      <c r="DW402" s="14">
        <v>1</v>
      </c>
      <c r="DX402" s="14">
        <v>1</v>
      </c>
      <c r="DY402" s="14">
        <v>1</v>
      </c>
      <c r="DZ402" s="14">
        <v>1</v>
      </c>
      <c r="EA402" s="14">
        <f t="shared" si="217"/>
        <v>8</v>
      </c>
      <c r="EB402" s="14">
        <f t="shared" si="218"/>
        <v>0</v>
      </c>
      <c r="EC402" s="14">
        <v>1</v>
      </c>
      <c r="ED402" s="14">
        <v>1</v>
      </c>
      <c r="EE402" s="14">
        <f t="shared" si="219"/>
        <v>2</v>
      </c>
      <c r="EF402" s="14">
        <v>5</v>
      </c>
      <c r="EG402" s="14">
        <v>5</v>
      </c>
      <c r="EH402" s="14">
        <v>5</v>
      </c>
      <c r="EI402" s="14">
        <v>5</v>
      </c>
      <c r="EJ402" s="14">
        <f t="shared" si="220"/>
        <v>20</v>
      </c>
      <c r="EK402" s="14"/>
      <c r="EL402" s="14"/>
      <c r="EM402" s="14"/>
      <c r="EN402" s="14"/>
      <c r="EO402" s="14"/>
      <c r="EP402" s="14"/>
      <c r="EQ402" s="14"/>
      <c r="ER402" s="14"/>
      <c r="ES402" s="14"/>
      <c r="ET402" s="14"/>
      <c r="EU402" s="14"/>
      <c r="EV402" s="14"/>
      <c r="EW402" s="14"/>
      <c r="EX402" s="14"/>
      <c r="EY402" s="14"/>
      <c r="EZ402" s="14"/>
      <c r="FA402" s="14"/>
      <c r="FB402" s="14"/>
      <c r="FC402" s="14"/>
      <c r="FD402" s="14"/>
      <c r="FE402" s="14"/>
      <c r="FF402" s="14"/>
      <c r="FG402" s="14"/>
      <c r="FH402" s="14"/>
      <c r="FI402" s="14"/>
      <c r="FJ402" s="14"/>
      <c r="FK402" s="14"/>
      <c r="FL402" s="14"/>
      <c r="FM402" s="14"/>
      <c r="FN402" s="14"/>
      <c r="FO402" s="14"/>
      <c r="FP402" s="14"/>
      <c r="FQ402" s="14"/>
      <c r="FR402" s="14"/>
      <c r="FS402" s="14"/>
      <c r="FT402" s="14"/>
      <c r="FU402" s="14"/>
      <c r="FV402" s="14"/>
      <c r="FW402" s="14"/>
      <c r="FX402" s="14"/>
      <c r="FY402" s="14"/>
      <c r="FZ402" s="14"/>
      <c r="GA402" s="14"/>
      <c r="GB402" s="14"/>
      <c r="GC402" s="14"/>
      <c r="GD402" s="14"/>
      <c r="GE402" s="14"/>
      <c r="GF402" s="14"/>
      <c r="GG402" s="14"/>
      <c r="GH402" s="14"/>
      <c r="GI402" s="14"/>
      <c r="GJ402" s="14"/>
      <c r="GK402" s="14"/>
      <c r="GL402" s="14"/>
      <c r="GM402" s="14"/>
      <c r="GN402" s="14"/>
      <c r="GO402" s="14"/>
      <c r="GP402" s="14"/>
      <c r="GQ402" s="14"/>
      <c r="GR402" s="14"/>
      <c r="GS402" s="14"/>
      <c r="GT402" s="14"/>
      <c r="GU402" s="14"/>
      <c r="GV402" s="14"/>
      <c r="GW402" s="14"/>
      <c r="GX402" s="14"/>
      <c r="GY402" s="14"/>
      <c r="GZ402" s="14"/>
      <c r="HA402" s="14"/>
      <c r="HB402" s="14"/>
      <c r="HC402" s="14"/>
      <c r="HD402" s="14"/>
      <c r="HE402" s="14"/>
      <c r="HF402" s="14"/>
      <c r="HG402" s="14"/>
      <c r="HH402" s="14"/>
      <c r="HI402" s="14"/>
      <c r="HJ402" s="14"/>
      <c r="HK402" s="14"/>
      <c r="HL402" s="14"/>
      <c r="HM402" s="14"/>
      <c r="HN402" s="14"/>
      <c r="HO402" s="14"/>
      <c r="HP402" s="14"/>
      <c r="HQ402" s="14"/>
      <c r="HR402" s="14"/>
      <c r="HS402" s="14"/>
      <c r="HT402" s="14"/>
      <c r="HU402" s="14"/>
      <c r="HV402" s="14"/>
      <c r="HW402" s="14"/>
      <c r="HX402" s="14"/>
      <c r="HY402" s="14"/>
      <c r="HZ402" s="14"/>
      <c r="IA402" s="14"/>
      <c r="IB402" s="14"/>
      <c r="IC402" s="14"/>
      <c r="ID402" s="14"/>
      <c r="IE402" s="14"/>
      <c r="IF402" s="14"/>
      <c r="IG402" s="14"/>
      <c r="IH402" s="14"/>
      <c r="II402" s="14"/>
      <c r="IJ402" s="14"/>
      <c r="IK402" s="14"/>
      <c r="IL402" s="14"/>
      <c r="IM402" s="14"/>
      <c r="IN402" s="14"/>
      <c r="IO402" s="14"/>
      <c r="IP402" s="14"/>
    </row>
    <row r="403" spans="1:250" s="1" customFormat="1">
      <c r="A403" s="14">
        <v>394</v>
      </c>
      <c r="B403" s="14">
        <v>2</v>
      </c>
      <c r="C403" s="60">
        <v>1</v>
      </c>
      <c r="D403" s="14">
        <v>1</v>
      </c>
      <c r="E403" s="14">
        <v>1</v>
      </c>
      <c r="F403" s="60" t="s">
        <v>2454</v>
      </c>
      <c r="G403" s="14"/>
      <c r="H403" s="14"/>
      <c r="I403" s="14"/>
      <c r="J403" s="14"/>
      <c r="K403" s="14" t="s">
        <v>2712</v>
      </c>
      <c r="L403" s="14">
        <v>1</v>
      </c>
      <c r="M403" s="14">
        <v>3</v>
      </c>
      <c r="N403" s="14">
        <v>3</v>
      </c>
      <c r="O403" s="14" t="s">
        <v>2713</v>
      </c>
      <c r="P403" s="14" t="s">
        <v>2714</v>
      </c>
      <c r="Q403" s="14" t="s">
        <v>2715</v>
      </c>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v>1</v>
      </c>
      <c r="AY403" s="14">
        <v>1</v>
      </c>
      <c r="AZ403" s="14">
        <v>2</v>
      </c>
      <c r="BA403" s="14">
        <v>4</v>
      </c>
      <c r="BB403" s="14"/>
      <c r="BC403" s="14">
        <v>70</v>
      </c>
      <c r="BD403" s="14">
        <v>0</v>
      </c>
      <c r="BE403" s="14">
        <v>1</v>
      </c>
      <c r="BF403" s="14">
        <v>1</v>
      </c>
      <c r="BG403" s="14">
        <v>2</v>
      </c>
      <c r="BH403" s="14">
        <v>160</v>
      </c>
      <c r="BI403" s="14">
        <v>28.34</v>
      </c>
      <c r="BJ403" s="14">
        <v>0</v>
      </c>
      <c r="BK403" s="14">
        <v>0</v>
      </c>
      <c r="BL403" s="14">
        <v>2</v>
      </c>
      <c r="BM403" s="14">
        <v>1</v>
      </c>
      <c r="BN403" s="14">
        <v>0</v>
      </c>
      <c r="BO403" s="14">
        <f>IF(BE403&gt;=85,1,0)</f>
        <v>0</v>
      </c>
      <c r="BP403" s="14">
        <f>IF(BF403=1,1,0)</f>
        <v>1</v>
      </c>
      <c r="BQ403" s="14">
        <v>0</v>
      </c>
      <c r="BR403" s="14">
        <v>0</v>
      </c>
      <c r="BS403" s="14">
        <v>0</v>
      </c>
      <c r="BT403" s="14">
        <v>1</v>
      </c>
      <c r="BU403" s="14">
        <v>0</v>
      </c>
      <c r="BV403" s="14">
        <f t="shared" si="211"/>
        <v>2</v>
      </c>
      <c r="BW403" s="14">
        <v>3</v>
      </c>
      <c r="BX403" s="14">
        <v>0</v>
      </c>
      <c r="BY403" s="14">
        <v>0</v>
      </c>
      <c r="BZ403" s="14">
        <v>0</v>
      </c>
      <c r="CA403" s="14">
        <v>0</v>
      </c>
      <c r="CB403" s="14">
        <v>0</v>
      </c>
      <c r="CC403" s="14">
        <v>0</v>
      </c>
      <c r="CD403" s="14">
        <v>0</v>
      </c>
      <c r="CE403" s="14">
        <v>0</v>
      </c>
      <c r="CF403" s="14">
        <f t="shared" si="212"/>
        <v>0</v>
      </c>
      <c r="CG403" s="14">
        <v>5</v>
      </c>
      <c r="CH403" s="14">
        <v>5</v>
      </c>
      <c r="CI403" s="14">
        <v>5</v>
      </c>
      <c r="CJ403" s="14">
        <v>5</v>
      </c>
      <c r="CK403" s="14">
        <f t="shared" si="213"/>
        <v>20</v>
      </c>
      <c r="CL403" s="14">
        <v>0</v>
      </c>
      <c r="CM403" s="14">
        <v>1</v>
      </c>
      <c r="CN403" s="14">
        <v>1</v>
      </c>
      <c r="CO403" s="14">
        <v>3</v>
      </c>
      <c r="CP403" s="14">
        <v>4</v>
      </c>
      <c r="CQ403" s="14">
        <v>5</v>
      </c>
      <c r="CR403" s="14">
        <v>4</v>
      </c>
      <c r="CS403" s="14">
        <v>1</v>
      </c>
      <c r="CT403" s="14">
        <v>50</v>
      </c>
      <c r="CU403" s="14">
        <v>1</v>
      </c>
      <c r="CV403" s="14">
        <v>1</v>
      </c>
      <c r="CW403" s="14">
        <v>1</v>
      </c>
      <c r="CX403" s="14">
        <v>1</v>
      </c>
      <c r="CY403" s="14">
        <v>1</v>
      </c>
      <c r="CZ403" s="14">
        <v>1</v>
      </c>
      <c r="DA403" s="14">
        <f t="shared" si="203"/>
        <v>6</v>
      </c>
      <c r="DB403" s="14">
        <v>1</v>
      </c>
      <c r="DC403" s="14">
        <v>1</v>
      </c>
      <c r="DD403" s="14">
        <v>1</v>
      </c>
      <c r="DE403" s="14">
        <v>1</v>
      </c>
      <c r="DF403" s="14">
        <v>1</v>
      </c>
      <c r="DG403" s="14">
        <v>1</v>
      </c>
      <c r="DH403" s="14">
        <f t="shared" si="214"/>
        <v>6</v>
      </c>
      <c r="DI403" s="14">
        <f t="shared" si="215"/>
        <v>0</v>
      </c>
      <c r="DJ403" s="14">
        <v>1</v>
      </c>
      <c r="DK403" s="14">
        <v>1</v>
      </c>
      <c r="DL403" s="14">
        <v>1</v>
      </c>
      <c r="DM403" s="14">
        <v>1</v>
      </c>
      <c r="DN403" s="14">
        <v>1</v>
      </c>
      <c r="DO403" s="14">
        <v>1</v>
      </c>
      <c r="DP403" s="14">
        <v>1</v>
      </c>
      <c r="DQ403" s="14">
        <v>1</v>
      </c>
      <c r="DR403" s="14">
        <f t="shared" si="216"/>
        <v>8</v>
      </c>
      <c r="DS403" s="14">
        <v>1</v>
      </c>
      <c r="DT403" s="14">
        <v>1</v>
      </c>
      <c r="DU403" s="14">
        <v>1</v>
      </c>
      <c r="DV403" s="14">
        <v>1</v>
      </c>
      <c r="DW403" s="14">
        <v>1</v>
      </c>
      <c r="DX403" s="14">
        <v>1</v>
      </c>
      <c r="DY403" s="14">
        <v>1</v>
      </c>
      <c r="DZ403" s="14">
        <v>1</v>
      </c>
      <c r="EA403" s="14">
        <f t="shared" si="217"/>
        <v>8</v>
      </c>
      <c r="EB403" s="14">
        <f t="shared" si="218"/>
        <v>0</v>
      </c>
      <c r="EC403" s="14">
        <v>0</v>
      </c>
      <c r="ED403" s="14">
        <v>0</v>
      </c>
      <c r="EE403" s="14">
        <f t="shared" si="219"/>
        <v>0</v>
      </c>
      <c r="EF403" s="14">
        <v>5</v>
      </c>
      <c r="EG403" s="14">
        <v>5</v>
      </c>
      <c r="EH403" s="14">
        <v>5</v>
      </c>
      <c r="EI403" s="14">
        <v>5</v>
      </c>
      <c r="EJ403" s="14">
        <f t="shared" si="220"/>
        <v>20</v>
      </c>
      <c r="EK403" s="14"/>
      <c r="EL403" s="14"/>
      <c r="EM403" s="14"/>
      <c r="EN403" s="14"/>
      <c r="EO403" s="14"/>
      <c r="EP403" s="14"/>
      <c r="EQ403" s="14"/>
      <c r="ER403" s="14"/>
      <c r="ES403" s="14"/>
      <c r="ET403" s="14"/>
      <c r="EU403" s="14"/>
      <c r="EV403" s="14"/>
      <c r="EW403" s="14"/>
      <c r="EX403" s="14"/>
      <c r="EY403" s="14"/>
      <c r="EZ403" s="14"/>
      <c r="FA403" s="14"/>
      <c r="FB403" s="14"/>
      <c r="FC403" s="14"/>
      <c r="FD403" s="14"/>
      <c r="FE403" s="14"/>
      <c r="FF403" s="14"/>
      <c r="FG403" s="14"/>
      <c r="FH403" s="14"/>
      <c r="FI403" s="14"/>
      <c r="FJ403" s="14"/>
      <c r="FK403" s="14"/>
      <c r="FL403" s="14"/>
      <c r="FM403" s="14"/>
      <c r="FN403" s="14"/>
      <c r="FO403" s="14"/>
      <c r="FP403" s="14"/>
      <c r="FQ403" s="14"/>
      <c r="FR403" s="14"/>
      <c r="FS403" s="14"/>
      <c r="FT403" s="14"/>
      <c r="FU403" s="14"/>
      <c r="FV403" s="14"/>
      <c r="FW403" s="14"/>
      <c r="FX403" s="14"/>
      <c r="FY403" s="14"/>
      <c r="FZ403" s="14"/>
      <c r="GA403" s="14"/>
      <c r="GB403" s="14"/>
      <c r="GC403" s="14"/>
      <c r="GD403" s="14"/>
      <c r="GE403" s="14"/>
      <c r="GF403" s="14"/>
      <c r="GG403" s="14"/>
      <c r="GH403" s="14"/>
      <c r="GI403" s="14"/>
      <c r="GJ403" s="14"/>
      <c r="GK403" s="14"/>
      <c r="GL403" s="14"/>
      <c r="GM403" s="14"/>
      <c r="GN403" s="14"/>
      <c r="GO403" s="14"/>
      <c r="GP403" s="14"/>
      <c r="GQ403" s="14"/>
      <c r="GR403" s="14"/>
      <c r="GS403" s="14"/>
      <c r="GT403" s="14"/>
      <c r="GU403" s="14"/>
      <c r="GV403" s="14"/>
      <c r="GW403" s="14"/>
      <c r="GX403" s="14"/>
      <c r="GY403" s="14"/>
      <c r="GZ403" s="14"/>
      <c r="HA403" s="14"/>
      <c r="HB403" s="14"/>
      <c r="HC403" s="14"/>
      <c r="HD403" s="14"/>
      <c r="HE403" s="14"/>
      <c r="HF403" s="14"/>
      <c r="HG403" s="14"/>
      <c r="HH403" s="14"/>
      <c r="HI403" s="14"/>
      <c r="HJ403" s="14"/>
      <c r="HK403" s="14"/>
      <c r="HL403" s="14"/>
      <c r="HM403" s="14"/>
      <c r="HN403" s="14"/>
      <c r="HO403" s="14"/>
      <c r="HP403" s="14"/>
      <c r="HQ403" s="14"/>
      <c r="HR403" s="14"/>
      <c r="HS403" s="14"/>
      <c r="HT403" s="14"/>
      <c r="HU403" s="14"/>
      <c r="HV403" s="14"/>
      <c r="HW403" s="14"/>
      <c r="HX403" s="14"/>
      <c r="HY403" s="14"/>
      <c r="HZ403" s="14"/>
      <c r="IA403" s="14"/>
      <c r="IB403" s="14"/>
      <c r="IC403" s="14"/>
      <c r="ID403" s="14"/>
      <c r="IE403" s="14"/>
      <c r="IF403" s="14"/>
      <c r="IG403" s="14"/>
      <c r="IH403" s="14"/>
      <c r="II403" s="14"/>
      <c r="IJ403" s="14"/>
      <c r="IK403" s="14"/>
      <c r="IL403" s="14"/>
      <c r="IM403" s="14"/>
      <c r="IN403" s="14"/>
      <c r="IO403" s="14"/>
      <c r="IP403" s="14"/>
    </row>
    <row r="404" spans="1:250" s="1" customFormat="1">
      <c r="A404" s="14">
        <v>395</v>
      </c>
      <c r="B404" s="64">
        <v>1</v>
      </c>
      <c r="C404" s="3">
        <v>1</v>
      </c>
      <c r="D404" s="1">
        <v>1</v>
      </c>
      <c r="E404" s="1">
        <v>1</v>
      </c>
      <c r="F404" s="1" t="s">
        <v>4683</v>
      </c>
      <c r="K404" s="1" t="s">
        <v>5127</v>
      </c>
      <c r="L404" s="1">
        <v>1</v>
      </c>
      <c r="M404" s="1">
        <v>4</v>
      </c>
      <c r="N404" s="1">
        <v>5</v>
      </c>
      <c r="O404" s="1" t="s">
        <v>5128</v>
      </c>
      <c r="P404" s="1" t="s">
        <v>5129</v>
      </c>
      <c r="Q404" s="1" t="s">
        <v>5130</v>
      </c>
      <c r="R404" s="1" t="s">
        <v>2543</v>
      </c>
      <c r="S404" s="1" t="s">
        <v>2614</v>
      </c>
      <c r="AX404" s="1">
        <v>2</v>
      </c>
      <c r="AY404" s="1">
        <v>1</v>
      </c>
      <c r="AZ404" s="1">
        <v>2</v>
      </c>
      <c r="BA404" s="1">
        <v>4</v>
      </c>
      <c r="BC404" s="1">
        <v>87</v>
      </c>
      <c r="BD404" s="1">
        <v>1</v>
      </c>
      <c r="BE404" s="1">
        <v>1</v>
      </c>
      <c r="BF404" s="1">
        <v>1</v>
      </c>
      <c r="BG404" s="1">
        <v>2</v>
      </c>
      <c r="BH404" s="1">
        <v>167.6</v>
      </c>
      <c r="BI404" s="1">
        <v>27.44</v>
      </c>
      <c r="BJ404" s="1">
        <v>1</v>
      </c>
      <c r="BK404" s="1">
        <v>0</v>
      </c>
      <c r="BL404" s="1">
        <v>3</v>
      </c>
      <c r="BM404" s="1">
        <v>1</v>
      </c>
      <c r="BN404" s="1">
        <v>0</v>
      </c>
      <c r="BO404" s="1">
        <f>IF(AZ404&gt;=85,1,0)</f>
        <v>0</v>
      </c>
      <c r="BP404" s="1">
        <f>IF(BA404=1,1,0)</f>
        <v>0</v>
      </c>
      <c r="BQ404" s="1">
        <v>0</v>
      </c>
      <c r="BR404" s="1">
        <v>0</v>
      </c>
      <c r="BS404" s="1">
        <v>0</v>
      </c>
      <c r="BT404" s="1">
        <v>1</v>
      </c>
      <c r="BU404" s="1">
        <v>1</v>
      </c>
      <c r="BV404" s="14">
        <f t="shared" si="211"/>
        <v>2</v>
      </c>
      <c r="BW404" s="1">
        <v>3</v>
      </c>
      <c r="BX404" s="1">
        <v>0</v>
      </c>
      <c r="BY404" s="1">
        <v>0</v>
      </c>
      <c r="BZ404" s="1">
        <v>0</v>
      </c>
      <c r="CA404" s="1">
        <v>1</v>
      </c>
      <c r="CB404" s="1">
        <v>0</v>
      </c>
      <c r="CC404" s="1">
        <v>1</v>
      </c>
      <c r="CD404" s="1">
        <v>0</v>
      </c>
      <c r="CE404" s="1">
        <v>0</v>
      </c>
      <c r="CF404" s="1">
        <f t="shared" si="212"/>
        <v>2</v>
      </c>
      <c r="CG404" s="1">
        <v>5</v>
      </c>
      <c r="CH404" s="1">
        <v>5</v>
      </c>
      <c r="CI404" s="1">
        <v>3</v>
      </c>
      <c r="CJ404" s="1">
        <v>5</v>
      </c>
      <c r="CK404" s="1">
        <f t="shared" si="213"/>
        <v>18</v>
      </c>
      <c r="CL404" s="1">
        <v>0</v>
      </c>
      <c r="CM404" s="1">
        <v>1</v>
      </c>
      <c r="CN404" s="1">
        <v>0</v>
      </c>
      <c r="CO404" s="1">
        <v>3</v>
      </c>
      <c r="CP404" s="1">
        <v>2</v>
      </c>
      <c r="CQ404" s="1">
        <v>1</v>
      </c>
      <c r="CR404" s="1">
        <v>3</v>
      </c>
      <c r="CS404" s="1">
        <v>1</v>
      </c>
      <c r="CT404" s="1">
        <v>50</v>
      </c>
      <c r="CU404" s="1">
        <v>1</v>
      </c>
      <c r="CV404" s="1">
        <v>1</v>
      </c>
      <c r="CW404" s="1">
        <v>1</v>
      </c>
      <c r="CX404" s="1">
        <v>1</v>
      </c>
      <c r="CY404" s="1">
        <v>1</v>
      </c>
      <c r="CZ404" s="1">
        <v>1</v>
      </c>
      <c r="DA404" s="1">
        <f t="shared" si="203"/>
        <v>6</v>
      </c>
      <c r="DB404" s="1">
        <v>1</v>
      </c>
      <c r="DC404" s="1">
        <v>1</v>
      </c>
      <c r="DD404" s="1">
        <v>1</v>
      </c>
      <c r="DE404" s="1">
        <v>1</v>
      </c>
      <c r="DF404" s="1">
        <v>1</v>
      </c>
      <c r="DG404" s="1">
        <v>1</v>
      </c>
      <c r="DH404" s="1">
        <f t="shared" si="214"/>
        <v>6</v>
      </c>
      <c r="DI404" s="14">
        <f t="shared" si="215"/>
        <v>0</v>
      </c>
      <c r="DJ404" s="1">
        <v>1</v>
      </c>
      <c r="DK404" s="1">
        <v>1</v>
      </c>
      <c r="DL404" s="1">
        <v>1</v>
      </c>
      <c r="DM404" s="1">
        <v>1</v>
      </c>
      <c r="DN404" s="1">
        <v>1</v>
      </c>
      <c r="DO404" s="1">
        <v>1</v>
      </c>
      <c r="DP404" s="1">
        <v>1</v>
      </c>
      <c r="DQ404" s="1">
        <v>1</v>
      </c>
      <c r="DR404" s="1">
        <f t="shared" si="216"/>
        <v>8</v>
      </c>
      <c r="DS404" s="1">
        <v>1</v>
      </c>
      <c r="DT404" s="1">
        <v>1</v>
      </c>
      <c r="DU404" s="1">
        <v>1</v>
      </c>
      <c r="DV404" s="1">
        <v>1</v>
      </c>
      <c r="DW404" s="1">
        <v>1</v>
      </c>
      <c r="DX404" s="1">
        <v>1</v>
      </c>
      <c r="DY404" s="1">
        <v>1</v>
      </c>
      <c r="DZ404" s="1">
        <v>1</v>
      </c>
      <c r="EA404" s="1">
        <f t="shared" si="217"/>
        <v>8</v>
      </c>
      <c r="EB404" s="14">
        <f t="shared" si="218"/>
        <v>0</v>
      </c>
      <c r="EC404" s="1">
        <v>0</v>
      </c>
      <c r="ED404" s="1">
        <v>0</v>
      </c>
      <c r="EE404" s="1">
        <f t="shared" si="219"/>
        <v>0</v>
      </c>
      <c r="EF404" s="1">
        <v>5</v>
      </c>
      <c r="EG404" s="1">
        <v>5</v>
      </c>
      <c r="EH404" s="1">
        <v>5</v>
      </c>
      <c r="EI404" s="1">
        <v>5</v>
      </c>
      <c r="EJ404" s="1">
        <f t="shared" si="220"/>
        <v>20</v>
      </c>
    </row>
    <row r="405" spans="1:250" s="1" customFormat="1">
      <c r="A405" s="14">
        <v>396</v>
      </c>
      <c r="B405" s="64">
        <v>2</v>
      </c>
      <c r="C405" s="3">
        <v>1</v>
      </c>
      <c r="D405" s="1">
        <v>3</v>
      </c>
      <c r="E405" s="1">
        <v>1</v>
      </c>
      <c r="F405" s="1" t="s">
        <v>2100</v>
      </c>
      <c r="G405" s="1" t="s">
        <v>2377</v>
      </c>
      <c r="H405" s="1" t="s">
        <v>1977</v>
      </c>
      <c r="K405" s="1" t="s">
        <v>5427</v>
      </c>
      <c r="L405" s="1">
        <v>3</v>
      </c>
      <c r="M405" s="1">
        <v>7</v>
      </c>
      <c r="N405" s="1">
        <v>8</v>
      </c>
      <c r="O405" s="1" t="s">
        <v>3040</v>
      </c>
      <c r="P405" s="1" t="s">
        <v>2881</v>
      </c>
      <c r="Q405" s="1" t="s">
        <v>5346</v>
      </c>
      <c r="R405" s="1" t="s">
        <v>2781</v>
      </c>
      <c r="S405" s="1" t="s">
        <v>4854</v>
      </c>
      <c r="T405" s="1" t="s">
        <v>2611</v>
      </c>
      <c r="U405" s="1" t="s">
        <v>2784</v>
      </c>
      <c r="V405" s="1" t="s">
        <v>4112</v>
      </c>
      <c r="AX405" s="1">
        <v>2</v>
      </c>
      <c r="AY405" s="1">
        <v>0</v>
      </c>
      <c r="AZ405" s="1">
        <v>2</v>
      </c>
      <c r="BA405" s="1">
        <v>7</v>
      </c>
      <c r="BC405" s="1">
        <v>84</v>
      </c>
      <c r="BD405" s="1">
        <v>1</v>
      </c>
      <c r="BE405" s="1">
        <v>1</v>
      </c>
      <c r="BF405" s="1">
        <v>1</v>
      </c>
      <c r="BG405" s="1">
        <v>2</v>
      </c>
      <c r="BH405" s="1">
        <v>177.8</v>
      </c>
      <c r="BI405" s="1">
        <v>18.98</v>
      </c>
      <c r="BJ405" s="1">
        <v>1</v>
      </c>
      <c r="BK405" s="1">
        <v>0</v>
      </c>
      <c r="BL405" s="1">
        <v>5</v>
      </c>
      <c r="BM405" s="1">
        <v>3</v>
      </c>
      <c r="BN405" s="1">
        <v>0</v>
      </c>
      <c r="BO405" s="1">
        <f>IF(AZ405&gt;=85,1,0)</f>
        <v>0</v>
      </c>
      <c r="BP405" s="1">
        <f>IF(BA405=1,1,0)</f>
        <v>0</v>
      </c>
      <c r="BQ405" s="1">
        <v>0</v>
      </c>
      <c r="BR405" s="1">
        <v>1</v>
      </c>
      <c r="BS405" s="1">
        <v>0</v>
      </c>
      <c r="BT405" s="1">
        <v>1</v>
      </c>
      <c r="BU405" s="1">
        <v>0</v>
      </c>
      <c r="BV405" s="14">
        <f t="shared" si="211"/>
        <v>2</v>
      </c>
      <c r="BW405" s="1">
        <v>3</v>
      </c>
      <c r="BX405" s="1">
        <v>0</v>
      </c>
      <c r="BY405" s="1">
        <v>0</v>
      </c>
      <c r="BZ405" s="1">
        <v>1</v>
      </c>
      <c r="CA405" s="1">
        <v>0</v>
      </c>
      <c r="CB405" s="1">
        <v>1</v>
      </c>
      <c r="CC405" s="1">
        <v>1</v>
      </c>
      <c r="CD405" s="1">
        <v>1</v>
      </c>
      <c r="CE405" s="1">
        <v>1</v>
      </c>
      <c r="CF405" s="1">
        <f t="shared" si="212"/>
        <v>5</v>
      </c>
      <c r="CG405" s="1">
        <v>5</v>
      </c>
      <c r="CH405" s="1">
        <v>4</v>
      </c>
      <c r="CI405" s="1">
        <v>5</v>
      </c>
      <c r="CJ405" s="1">
        <v>1</v>
      </c>
      <c r="CK405" s="1">
        <f t="shared" si="213"/>
        <v>15</v>
      </c>
      <c r="CL405" s="1">
        <v>0</v>
      </c>
      <c r="CM405" s="1">
        <v>1</v>
      </c>
      <c r="CN405" s="1">
        <v>2</v>
      </c>
      <c r="CO405" s="1">
        <v>2</v>
      </c>
      <c r="CP405" s="1">
        <v>1</v>
      </c>
      <c r="CQ405" s="1">
        <v>1</v>
      </c>
      <c r="CR405" s="1">
        <v>1</v>
      </c>
      <c r="CS405" s="1">
        <v>1</v>
      </c>
      <c r="CT405" s="1">
        <v>70</v>
      </c>
      <c r="CU405" s="1">
        <v>1</v>
      </c>
      <c r="CV405" s="1">
        <v>1</v>
      </c>
      <c r="CW405" s="1">
        <v>1</v>
      </c>
      <c r="CX405" s="1">
        <v>1</v>
      </c>
      <c r="CY405" s="1">
        <v>0</v>
      </c>
      <c r="CZ405" s="1">
        <v>1</v>
      </c>
      <c r="DA405" s="1">
        <f t="shared" si="203"/>
        <v>5</v>
      </c>
      <c r="DB405" s="1">
        <v>1</v>
      </c>
      <c r="DC405" s="1">
        <v>1</v>
      </c>
      <c r="DD405" s="1">
        <v>1</v>
      </c>
      <c r="DE405" s="1">
        <v>1</v>
      </c>
      <c r="DF405" s="1">
        <v>0</v>
      </c>
      <c r="DG405" s="1">
        <v>1</v>
      </c>
      <c r="DH405" s="1">
        <f t="shared" si="214"/>
        <v>5</v>
      </c>
      <c r="DI405" s="14">
        <f t="shared" si="215"/>
        <v>0</v>
      </c>
      <c r="DJ405" s="1">
        <v>1</v>
      </c>
      <c r="DK405" s="1">
        <v>0</v>
      </c>
      <c r="DL405" s="1">
        <v>0</v>
      </c>
      <c r="DM405" s="1">
        <v>1</v>
      </c>
      <c r="DN405" s="1">
        <v>1</v>
      </c>
      <c r="DO405" s="1">
        <v>0</v>
      </c>
      <c r="DP405" s="1">
        <v>0</v>
      </c>
      <c r="DQ405" s="1">
        <v>0</v>
      </c>
      <c r="DR405" s="1">
        <f t="shared" si="216"/>
        <v>3</v>
      </c>
      <c r="DS405" s="1">
        <v>1</v>
      </c>
      <c r="DT405" s="1">
        <v>0</v>
      </c>
      <c r="DU405" s="1">
        <v>0</v>
      </c>
      <c r="DV405" s="1">
        <v>1</v>
      </c>
      <c r="DW405" s="1">
        <v>1</v>
      </c>
      <c r="DX405" s="1">
        <v>0</v>
      </c>
      <c r="DY405" s="1">
        <v>0</v>
      </c>
      <c r="DZ405" s="1">
        <v>0</v>
      </c>
      <c r="EA405" s="1">
        <f t="shared" si="217"/>
        <v>3</v>
      </c>
      <c r="EB405" s="14">
        <f t="shared" si="218"/>
        <v>0</v>
      </c>
      <c r="EC405" s="1">
        <v>0</v>
      </c>
      <c r="ED405" s="1">
        <v>0</v>
      </c>
      <c r="EE405" s="1">
        <f t="shared" si="219"/>
        <v>0</v>
      </c>
      <c r="EF405" s="1">
        <v>5</v>
      </c>
      <c r="EG405" s="1">
        <v>4</v>
      </c>
      <c r="EH405" s="1">
        <v>4</v>
      </c>
      <c r="EI405" s="1">
        <v>5</v>
      </c>
      <c r="EJ405" s="1">
        <f t="shared" si="220"/>
        <v>18</v>
      </c>
    </row>
    <row r="406" spans="1:250" s="1" customFormat="1">
      <c r="A406" s="14">
        <v>397</v>
      </c>
      <c r="B406" s="64">
        <v>2</v>
      </c>
      <c r="C406" s="3">
        <v>1</v>
      </c>
      <c r="D406" s="1">
        <v>1</v>
      </c>
      <c r="E406" s="1">
        <v>1</v>
      </c>
      <c r="F406" s="1" t="s">
        <v>1990</v>
      </c>
      <c r="G406" s="1" t="s">
        <v>1928</v>
      </c>
      <c r="K406" s="1" t="s">
        <v>5625</v>
      </c>
      <c r="L406" s="1">
        <v>2</v>
      </c>
      <c r="M406" s="1">
        <v>3</v>
      </c>
      <c r="N406" s="1">
        <v>17</v>
      </c>
      <c r="O406" s="1" t="s">
        <v>3033</v>
      </c>
      <c r="P406" s="1" t="s">
        <v>5626</v>
      </c>
      <c r="Q406" s="1" t="s">
        <v>2335</v>
      </c>
      <c r="R406" s="1" t="s">
        <v>2338</v>
      </c>
      <c r="S406" s="1" t="s">
        <v>2425</v>
      </c>
      <c r="T406" s="1" t="s">
        <v>5627</v>
      </c>
      <c r="U406" s="1" t="s">
        <v>5628</v>
      </c>
      <c r="V406" s="1" t="s">
        <v>5629</v>
      </c>
      <c r="W406" s="1" t="s">
        <v>5630</v>
      </c>
      <c r="X406" s="1" t="s">
        <v>5631</v>
      </c>
      <c r="Y406" s="1" t="s">
        <v>3083</v>
      </c>
      <c r="Z406" s="1" t="s">
        <v>5632</v>
      </c>
      <c r="AA406" s="1" t="s">
        <v>5633</v>
      </c>
      <c r="AB406" s="1" t="s">
        <v>5634</v>
      </c>
      <c r="AC406" s="1" t="s">
        <v>5466</v>
      </c>
      <c r="AD406" s="1" t="s">
        <v>5635</v>
      </c>
      <c r="AE406" s="1" t="s">
        <v>5636</v>
      </c>
      <c r="AX406" s="1">
        <v>2</v>
      </c>
      <c r="AY406" s="1">
        <v>0</v>
      </c>
      <c r="AZ406" s="1">
        <v>2</v>
      </c>
      <c r="BA406" s="1">
        <v>6</v>
      </c>
      <c r="BC406" s="1">
        <v>67</v>
      </c>
      <c r="BD406" s="1">
        <v>1</v>
      </c>
      <c r="BE406" s="1">
        <v>2</v>
      </c>
      <c r="BF406" s="1">
        <v>3</v>
      </c>
      <c r="BG406" s="1">
        <v>2</v>
      </c>
      <c r="BJ406" s="1">
        <v>0</v>
      </c>
      <c r="BK406" s="1">
        <v>3</v>
      </c>
      <c r="BO406" s="1">
        <f>IF(AZ406&gt;=85,1,0)</f>
        <v>0</v>
      </c>
      <c r="BP406" s="1">
        <f>IF(BA406=1,1,0)</f>
        <v>0</v>
      </c>
      <c r="BV406" s="14"/>
      <c r="CL406" s="1">
        <v>0</v>
      </c>
      <c r="CN406" s="1">
        <v>0</v>
      </c>
      <c r="DI406" s="14"/>
      <c r="EB406" s="14"/>
    </row>
    <row r="407" spans="1:250" s="1" customFormat="1">
      <c r="A407" s="14">
        <v>398</v>
      </c>
      <c r="B407" s="64">
        <v>2</v>
      </c>
      <c r="C407" s="3">
        <v>1</v>
      </c>
      <c r="D407" s="1">
        <v>3</v>
      </c>
      <c r="E407" s="1">
        <v>1</v>
      </c>
      <c r="K407" s="1" t="s">
        <v>5265</v>
      </c>
      <c r="L407" s="1">
        <v>0</v>
      </c>
      <c r="M407" s="1">
        <v>3</v>
      </c>
      <c r="N407" s="1">
        <v>6</v>
      </c>
      <c r="O407" s="1" t="s">
        <v>2647</v>
      </c>
      <c r="P407" s="1" t="s">
        <v>2335</v>
      </c>
      <c r="Q407" s="1" t="s">
        <v>2326</v>
      </c>
      <c r="R407" s="1" t="s">
        <v>2612</v>
      </c>
      <c r="S407" s="1" t="s">
        <v>2357</v>
      </c>
      <c r="T407" s="1" t="s">
        <v>5266</v>
      </c>
      <c r="AX407" s="1">
        <v>2</v>
      </c>
      <c r="AY407" s="1">
        <v>1</v>
      </c>
      <c r="AZ407" s="1">
        <v>2</v>
      </c>
      <c r="BA407" s="1">
        <v>5</v>
      </c>
      <c r="BC407" s="1">
        <v>80</v>
      </c>
      <c r="BD407" s="1">
        <v>1</v>
      </c>
      <c r="BE407" s="1">
        <v>1</v>
      </c>
      <c r="BF407" s="1">
        <v>1</v>
      </c>
      <c r="BG407" s="1">
        <v>2</v>
      </c>
      <c r="BI407" s="1">
        <v>26.9</v>
      </c>
      <c r="BJ407" s="1">
        <v>0</v>
      </c>
      <c r="BK407" s="1">
        <v>0</v>
      </c>
      <c r="BL407" s="1">
        <v>1</v>
      </c>
      <c r="BM407" s="1">
        <v>3</v>
      </c>
      <c r="BN407" s="1">
        <v>0</v>
      </c>
      <c r="BO407" s="1">
        <f>IF(AZ407&gt;=85,1,0)</f>
        <v>0</v>
      </c>
      <c r="BP407" s="1">
        <f>IF(BA407=1,1,0)</f>
        <v>0</v>
      </c>
      <c r="BQ407" s="1">
        <v>0</v>
      </c>
      <c r="BR407" s="1">
        <v>1</v>
      </c>
      <c r="BS407" s="1">
        <v>0</v>
      </c>
      <c r="BT407" s="1">
        <v>1</v>
      </c>
      <c r="BU407" s="1">
        <v>0</v>
      </c>
      <c r="BV407" s="14">
        <f t="shared" ref="BV407:BV412" si="221">SUM(BO407:BU407)</f>
        <v>2</v>
      </c>
      <c r="BW407" s="1">
        <v>4</v>
      </c>
      <c r="BX407" s="1">
        <v>1</v>
      </c>
      <c r="BY407" s="1">
        <v>0</v>
      </c>
      <c r="BZ407" s="1">
        <v>1</v>
      </c>
      <c r="CA407" s="1">
        <v>1</v>
      </c>
      <c r="CB407" s="1">
        <v>1</v>
      </c>
      <c r="CC407" s="1">
        <v>0</v>
      </c>
      <c r="CD407" s="1">
        <v>1</v>
      </c>
      <c r="CE407" s="1">
        <v>1</v>
      </c>
      <c r="CF407" s="1">
        <f t="shared" ref="CF407:CF412" si="222">SUM(BX407:CE407)</f>
        <v>6</v>
      </c>
      <c r="CG407" s="1">
        <v>1</v>
      </c>
      <c r="CH407" s="1">
        <v>2</v>
      </c>
      <c r="CI407" s="1">
        <v>3</v>
      </c>
      <c r="CJ407" s="1">
        <v>1</v>
      </c>
      <c r="CK407" s="1">
        <f t="shared" ref="CK407:CK412" si="223">SUM(CG407:CJ407)</f>
        <v>7</v>
      </c>
      <c r="CL407" s="1">
        <v>0</v>
      </c>
      <c r="CM407" s="1">
        <v>4</v>
      </c>
      <c r="CN407" s="1">
        <v>1</v>
      </c>
      <c r="CO407" s="1">
        <v>2</v>
      </c>
      <c r="CP407" s="1">
        <v>3</v>
      </c>
      <c r="CQ407" s="1">
        <v>1</v>
      </c>
      <c r="CR407" s="1">
        <v>1</v>
      </c>
      <c r="CS407" s="1">
        <v>2</v>
      </c>
      <c r="CT407" s="1">
        <v>30</v>
      </c>
      <c r="CU407" s="1">
        <v>1</v>
      </c>
      <c r="CV407" s="1">
        <v>1</v>
      </c>
      <c r="CW407" s="1">
        <v>1</v>
      </c>
      <c r="CX407" s="1">
        <v>1</v>
      </c>
      <c r="CY407" s="1">
        <v>1</v>
      </c>
      <c r="CZ407" s="1">
        <v>1</v>
      </c>
      <c r="DA407" s="1">
        <f t="shared" ref="DA407:DA412" si="224">SUM(CU407:CZ407)</f>
        <v>6</v>
      </c>
      <c r="DB407" s="1">
        <v>1</v>
      </c>
      <c r="DC407" s="1">
        <v>1</v>
      </c>
      <c r="DD407" s="1">
        <v>1</v>
      </c>
      <c r="DE407" s="1">
        <v>1</v>
      </c>
      <c r="DF407" s="1">
        <v>1</v>
      </c>
      <c r="DG407" s="1">
        <v>1</v>
      </c>
      <c r="DH407" s="1">
        <f t="shared" ref="DH407:DH412" si="225">SUM(DB407:DG407)</f>
        <v>6</v>
      </c>
      <c r="DI407" s="14">
        <f t="shared" ref="DI407:DI412" si="226">DH407-DA407</f>
        <v>0</v>
      </c>
      <c r="DJ407" s="1">
        <v>1</v>
      </c>
      <c r="DK407" s="1">
        <v>0</v>
      </c>
      <c r="DL407" s="1">
        <v>0</v>
      </c>
      <c r="DM407" s="1">
        <v>0</v>
      </c>
      <c r="DN407" s="1">
        <v>0</v>
      </c>
      <c r="DO407" s="1">
        <v>0</v>
      </c>
      <c r="DP407" s="1">
        <v>0</v>
      </c>
      <c r="DQ407" s="1">
        <v>0</v>
      </c>
      <c r="DR407" s="1">
        <f t="shared" ref="DR407:DR412" si="227">SUM(DJ407:DQ407)</f>
        <v>1</v>
      </c>
      <c r="DS407" s="1">
        <v>1</v>
      </c>
      <c r="DT407" s="1">
        <v>0</v>
      </c>
      <c r="DU407" s="1">
        <v>0</v>
      </c>
      <c r="DV407" s="1">
        <v>0</v>
      </c>
      <c r="DW407" s="1">
        <v>0</v>
      </c>
      <c r="DX407" s="1">
        <v>0</v>
      </c>
      <c r="DY407" s="1">
        <v>0</v>
      </c>
      <c r="DZ407" s="1">
        <v>0</v>
      </c>
      <c r="EA407" s="1">
        <f t="shared" ref="EA407:EA412" si="228">SUM(DS407:DZ407)</f>
        <v>1</v>
      </c>
      <c r="EB407" s="14">
        <f t="shared" ref="EB407:EB412" si="229">EA407-DR407</f>
        <v>0</v>
      </c>
      <c r="EC407" s="1">
        <v>0</v>
      </c>
      <c r="ED407" s="1">
        <v>0</v>
      </c>
      <c r="EE407" s="1">
        <f t="shared" ref="EE407:EE412" si="230">SUM(EC407:ED407)</f>
        <v>0</v>
      </c>
      <c r="EF407" s="1">
        <v>4</v>
      </c>
      <c r="EG407" s="1">
        <v>3</v>
      </c>
      <c r="EH407" s="1">
        <v>4</v>
      </c>
      <c r="EI407" s="1">
        <v>3</v>
      </c>
      <c r="EJ407" s="1">
        <f t="shared" ref="EJ407:EJ412" si="231">SUM(EF407:EI407)</f>
        <v>14</v>
      </c>
    </row>
    <row r="408" spans="1:250" s="1" customFormat="1">
      <c r="A408" s="14">
        <v>399</v>
      </c>
      <c r="B408" s="64">
        <v>1</v>
      </c>
      <c r="C408" s="3">
        <v>1</v>
      </c>
      <c r="D408" s="1">
        <v>1</v>
      </c>
      <c r="E408" s="1">
        <v>1</v>
      </c>
      <c r="F408" s="1" t="s">
        <v>1928</v>
      </c>
      <c r="G408" s="1" t="s">
        <v>2063</v>
      </c>
      <c r="H408" s="1" t="s">
        <v>2535</v>
      </c>
      <c r="K408" s="1" t="s">
        <v>5781</v>
      </c>
      <c r="L408" s="1">
        <v>3</v>
      </c>
      <c r="M408" s="1">
        <v>6</v>
      </c>
      <c r="N408" s="1">
        <v>6</v>
      </c>
      <c r="O408" s="1" t="s">
        <v>2832</v>
      </c>
      <c r="P408" s="1" t="s">
        <v>5782</v>
      </c>
      <c r="Q408" s="1" t="s">
        <v>2951</v>
      </c>
      <c r="R408" s="1" t="s">
        <v>5783</v>
      </c>
      <c r="S408" s="1" t="s">
        <v>5784</v>
      </c>
      <c r="T408" s="1" t="s">
        <v>5785</v>
      </c>
      <c r="AX408" s="1">
        <v>2</v>
      </c>
      <c r="AY408" s="1">
        <v>1</v>
      </c>
      <c r="AZ408" s="1">
        <v>2</v>
      </c>
      <c r="BA408" s="1">
        <v>2</v>
      </c>
      <c r="BC408" s="1">
        <v>59</v>
      </c>
      <c r="BD408" s="1">
        <v>0</v>
      </c>
      <c r="BE408" s="1">
        <v>1</v>
      </c>
      <c r="BF408" s="1">
        <v>1</v>
      </c>
      <c r="BG408" s="1">
        <v>1</v>
      </c>
      <c r="BH408" s="1">
        <v>162.6</v>
      </c>
      <c r="BI408" s="1">
        <v>30.9</v>
      </c>
      <c r="BJ408" s="1">
        <v>0</v>
      </c>
      <c r="BK408" s="1">
        <v>0</v>
      </c>
      <c r="BL408" s="1">
        <v>4</v>
      </c>
      <c r="BM408" s="1">
        <v>1</v>
      </c>
      <c r="BN408" s="1">
        <v>0</v>
      </c>
      <c r="BO408" s="1">
        <f>IF(AZ408&gt;=85,1,0)</f>
        <v>0</v>
      </c>
      <c r="BP408" s="1">
        <f>IF(BA408=1,1,0)</f>
        <v>0</v>
      </c>
      <c r="BQ408" s="1">
        <v>0</v>
      </c>
      <c r="BR408" s="1">
        <v>0</v>
      </c>
      <c r="BS408" s="1">
        <v>0</v>
      </c>
      <c r="BT408" s="1">
        <v>1</v>
      </c>
      <c r="BU408" s="1">
        <v>0</v>
      </c>
      <c r="BV408" s="14">
        <f t="shared" si="221"/>
        <v>1</v>
      </c>
      <c r="BW408" s="1">
        <v>3</v>
      </c>
      <c r="BX408" s="1">
        <v>0</v>
      </c>
      <c r="BY408" s="1">
        <v>0</v>
      </c>
      <c r="BZ408" s="1">
        <v>0</v>
      </c>
      <c r="CA408" s="1">
        <v>0</v>
      </c>
      <c r="CB408" s="1">
        <v>0</v>
      </c>
      <c r="CC408" s="1">
        <v>0</v>
      </c>
      <c r="CD408" s="1">
        <v>0</v>
      </c>
      <c r="CE408" s="1">
        <v>0</v>
      </c>
      <c r="CF408" s="1">
        <f t="shared" si="222"/>
        <v>0</v>
      </c>
      <c r="CG408" s="1">
        <v>5</v>
      </c>
      <c r="CH408" s="1">
        <v>5</v>
      </c>
      <c r="CI408" s="1">
        <v>5</v>
      </c>
      <c r="CJ408" s="1">
        <v>5</v>
      </c>
      <c r="CK408" s="1">
        <f t="shared" si="223"/>
        <v>20</v>
      </c>
      <c r="CM408" s="1">
        <v>1</v>
      </c>
      <c r="CN408" s="1">
        <v>2</v>
      </c>
      <c r="CO408" s="1">
        <v>1</v>
      </c>
      <c r="CP408" s="1">
        <v>1</v>
      </c>
      <c r="CQ408" s="1">
        <v>1</v>
      </c>
      <c r="CR408" s="1">
        <v>1</v>
      </c>
      <c r="CS408" s="1">
        <v>1</v>
      </c>
      <c r="CT408" s="1">
        <v>75</v>
      </c>
      <c r="CU408" s="1">
        <v>1</v>
      </c>
      <c r="CV408" s="1">
        <v>1</v>
      </c>
      <c r="CW408" s="1">
        <v>1</v>
      </c>
      <c r="CX408" s="1">
        <v>1</v>
      </c>
      <c r="CY408" s="1">
        <v>1</v>
      </c>
      <c r="CZ408" s="1">
        <v>1</v>
      </c>
      <c r="DA408" s="1">
        <f t="shared" si="224"/>
        <v>6</v>
      </c>
      <c r="DB408" s="1">
        <v>1</v>
      </c>
      <c r="DC408" s="1">
        <v>1</v>
      </c>
      <c r="DD408" s="1">
        <v>1</v>
      </c>
      <c r="DE408" s="1">
        <v>1</v>
      </c>
      <c r="DF408" s="1">
        <v>1</v>
      </c>
      <c r="DG408" s="1">
        <v>1</v>
      </c>
      <c r="DH408" s="1">
        <f t="shared" si="225"/>
        <v>6</v>
      </c>
      <c r="DI408" s="14">
        <f t="shared" si="226"/>
        <v>0</v>
      </c>
      <c r="DJ408" s="1">
        <v>1</v>
      </c>
      <c r="DK408" s="1">
        <v>1</v>
      </c>
      <c r="DL408" s="1">
        <v>1</v>
      </c>
      <c r="DM408" s="1">
        <v>1</v>
      </c>
      <c r="DN408" s="1">
        <v>1</v>
      </c>
      <c r="DO408" s="1">
        <v>1</v>
      </c>
      <c r="DP408" s="1">
        <v>1</v>
      </c>
      <c r="DQ408" s="1">
        <v>1</v>
      </c>
      <c r="DR408" s="1">
        <f t="shared" si="227"/>
        <v>8</v>
      </c>
      <c r="DS408" s="1">
        <v>1</v>
      </c>
      <c r="DT408" s="1">
        <v>1</v>
      </c>
      <c r="DU408" s="1">
        <v>1</v>
      </c>
      <c r="DV408" s="1">
        <v>1</v>
      </c>
      <c r="DW408" s="1">
        <v>1</v>
      </c>
      <c r="DX408" s="1">
        <v>1</v>
      </c>
      <c r="DY408" s="1">
        <v>1</v>
      </c>
      <c r="DZ408" s="1">
        <v>1</v>
      </c>
      <c r="EA408" s="1">
        <f t="shared" si="228"/>
        <v>8</v>
      </c>
      <c r="EB408" s="14">
        <f t="shared" si="229"/>
        <v>0</v>
      </c>
      <c r="EC408" s="1">
        <v>0</v>
      </c>
      <c r="ED408" s="1">
        <v>0</v>
      </c>
      <c r="EE408" s="1">
        <f t="shared" si="230"/>
        <v>0</v>
      </c>
      <c r="EF408" s="1">
        <v>5</v>
      </c>
      <c r="EG408" s="1">
        <v>5</v>
      </c>
      <c r="EH408" s="1">
        <v>5</v>
      </c>
      <c r="EI408" s="1">
        <v>5</v>
      </c>
      <c r="EJ408" s="1">
        <f t="shared" si="231"/>
        <v>20</v>
      </c>
    </row>
    <row r="409" spans="1:250" s="1" customFormat="1">
      <c r="A409" s="14">
        <v>400</v>
      </c>
      <c r="B409" s="14">
        <v>2</v>
      </c>
      <c r="C409" s="60">
        <v>1</v>
      </c>
      <c r="D409" s="14">
        <v>2</v>
      </c>
      <c r="E409" s="14">
        <v>1</v>
      </c>
      <c r="F409" s="14" t="s">
        <v>2100</v>
      </c>
      <c r="G409" s="14" t="s">
        <v>1928</v>
      </c>
      <c r="H409" s="14"/>
      <c r="I409" s="14"/>
      <c r="J409" s="14"/>
      <c r="K409" s="14"/>
      <c r="L409" s="14">
        <v>2</v>
      </c>
      <c r="M409" s="14">
        <v>2</v>
      </c>
      <c r="N409" s="14">
        <v>4</v>
      </c>
      <c r="O409" s="14" t="s">
        <v>2450</v>
      </c>
      <c r="P409" s="14" t="s">
        <v>2451</v>
      </c>
      <c r="Q409" s="14" t="s">
        <v>2452</v>
      </c>
      <c r="R409" s="14" t="s">
        <v>2453</v>
      </c>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v>2</v>
      </c>
      <c r="AY409" s="14">
        <v>1</v>
      </c>
      <c r="AZ409" s="14">
        <v>2</v>
      </c>
      <c r="BA409" s="14">
        <v>2</v>
      </c>
      <c r="BB409" s="14"/>
      <c r="BC409" s="14">
        <v>53</v>
      </c>
      <c r="BD409" s="14">
        <v>1</v>
      </c>
      <c r="BE409" s="14">
        <v>1</v>
      </c>
      <c r="BF409" s="14">
        <v>1</v>
      </c>
      <c r="BG409" s="14">
        <v>1</v>
      </c>
      <c r="BH409" s="14">
        <v>182.88</v>
      </c>
      <c r="BI409" s="14">
        <v>28.75</v>
      </c>
      <c r="BJ409" s="14">
        <v>0</v>
      </c>
      <c r="BK409" s="14">
        <v>0</v>
      </c>
      <c r="BL409" s="14">
        <v>2</v>
      </c>
      <c r="BM409" s="14">
        <v>1</v>
      </c>
      <c r="BN409" s="14">
        <v>0</v>
      </c>
      <c r="BO409" s="14">
        <f>IF(BE409&gt;=85,1,0)</f>
        <v>0</v>
      </c>
      <c r="BP409" s="14">
        <f>IF(BF409=1,1,0)</f>
        <v>1</v>
      </c>
      <c r="BQ409" s="14">
        <v>0</v>
      </c>
      <c r="BR409" s="14">
        <v>0</v>
      </c>
      <c r="BS409" s="14">
        <v>0</v>
      </c>
      <c r="BT409" s="14">
        <v>1</v>
      </c>
      <c r="BU409" s="14">
        <v>0</v>
      </c>
      <c r="BV409" s="14">
        <f t="shared" si="221"/>
        <v>2</v>
      </c>
      <c r="BW409" s="14">
        <v>3</v>
      </c>
      <c r="BX409" s="14">
        <v>0</v>
      </c>
      <c r="BY409" s="14">
        <v>0</v>
      </c>
      <c r="BZ409" s="14">
        <v>0</v>
      </c>
      <c r="CA409" s="14">
        <v>0</v>
      </c>
      <c r="CB409" s="14">
        <v>0</v>
      </c>
      <c r="CC409" s="14">
        <v>0</v>
      </c>
      <c r="CD409" s="14">
        <v>0</v>
      </c>
      <c r="CE409" s="14">
        <v>0</v>
      </c>
      <c r="CF409" s="14">
        <f t="shared" si="222"/>
        <v>0</v>
      </c>
      <c r="CG409" s="14">
        <v>5</v>
      </c>
      <c r="CH409" s="14">
        <v>5</v>
      </c>
      <c r="CI409" s="14">
        <v>4</v>
      </c>
      <c r="CJ409" s="14">
        <v>3</v>
      </c>
      <c r="CK409" s="14">
        <f t="shared" si="223"/>
        <v>17</v>
      </c>
      <c r="CL409" s="14">
        <v>0</v>
      </c>
      <c r="CM409" s="14">
        <v>1</v>
      </c>
      <c r="CN409" s="14">
        <v>1</v>
      </c>
      <c r="CO409" s="14">
        <v>2</v>
      </c>
      <c r="CP409" s="14">
        <v>1</v>
      </c>
      <c r="CQ409" s="14">
        <v>1</v>
      </c>
      <c r="CR409" s="14">
        <v>4</v>
      </c>
      <c r="CS409" s="14">
        <v>2</v>
      </c>
      <c r="CT409" s="14">
        <v>50</v>
      </c>
      <c r="CU409" s="14">
        <v>1</v>
      </c>
      <c r="CV409" s="14">
        <v>1</v>
      </c>
      <c r="CW409" s="14">
        <v>1</v>
      </c>
      <c r="CX409" s="14">
        <v>1</v>
      </c>
      <c r="CY409" s="14">
        <v>1</v>
      </c>
      <c r="CZ409" s="14">
        <v>1</v>
      </c>
      <c r="DA409" s="14">
        <f t="shared" si="224"/>
        <v>6</v>
      </c>
      <c r="DB409" s="14">
        <v>1</v>
      </c>
      <c r="DC409" s="14">
        <v>1</v>
      </c>
      <c r="DD409" s="14">
        <v>1</v>
      </c>
      <c r="DE409" s="14">
        <v>1</v>
      </c>
      <c r="DF409" s="14">
        <v>1</v>
      </c>
      <c r="DG409" s="14">
        <v>1</v>
      </c>
      <c r="DH409" s="14">
        <f t="shared" si="225"/>
        <v>6</v>
      </c>
      <c r="DI409" s="14">
        <f t="shared" si="226"/>
        <v>0</v>
      </c>
      <c r="DJ409" s="14">
        <v>1</v>
      </c>
      <c r="DK409" s="14">
        <v>1</v>
      </c>
      <c r="DL409" s="14">
        <v>1</v>
      </c>
      <c r="DM409" s="14">
        <v>1</v>
      </c>
      <c r="DN409" s="14">
        <v>1</v>
      </c>
      <c r="DO409" s="14">
        <v>1</v>
      </c>
      <c r="DP409" s="14">
        <v>1</v>
      </c>
      <c r="DQ409" s="14">
        <v>1</v>
      </c>
      <c r="DR409" s="14">
        <f t="shared" si="227"/>
        <v>8</v>
      </c>
      <c r="DS409" s="14">
        <v>1</v>
      </c>
      <c r="DT409" s="14">
        <v>1</v>
      </c>
      <c r="DU409" s="14">
        <v>1</v>
      </c>
      <c r="DV409" s="14">
        <v>1</v>
      </c>
      <c r="DW409" s="14">
        <v>1</v>
      </c>
      <c r="DX409" s="14">
        <v>1</v>
      </c>
      <c r="DY409" s="14">
        <v>1</v>
      </c>
      <c r="DZ409" s="14">
        <v>1</v>
      </c>
      <c r="EA409" s="14">
        <f t="shared" si="228"/>
        <v>8</v>
      </c>
      <c r="EB409" s="14">
        <f t="shared" si="229"/>
        <v>0</v>
      </c>
      <c r="EC409" s="14">
        <v>1</v>
      </c>
      <c r="ED409" s="14">
        <v>1</v>
      </c>
      <c r="EE409" s="14">
        <f t="shared" si="230"/>
        <v>2</v>
      </c>
      <c r="EF409" s="14">
        <v>4</v>
      </c>
      <c r="EG409" s="14">
        <v>4</v>
      </c>
      <c r="EH409" s="14">
        <v>4</v>
      </c>
      <c r="EI409" s="14">
        <v>4</v>
      </c>
      <c r="EJ409" s="14">
        <f t="shared" si="231"/>
        <v>16</v>
      </c>
      <c r="EK409" s="14"/>
      <c r="EL409" s="14"/>
      <c r="EM409" s="14"/>
      <c r="EN409" s="14"/>
      <c r="EO409" s="14"/>
      <c r="EP409" s="14"/>
      <c r="EQ409" s="14"/>
      <c r="ER409" s="14"/>
      <c r="ES409" s="14"/>
      <c r="ET409" s="14"/>
      <c r="EU409" s="14"/>
      <c r="EV409" s="14"/>
      <c r="EW409" s="14"/>
      <c r="EX409" s="14"/>
      <c r="EY409" s="14"/>
      <c r="EZ409" s="14"/>
      <c r="FA409" s="14"/>
      <c r="FB409" s="14"/>
      <c r="FC409" s="14"/>
      <c r="FD409" s="14"/>
      <c r="FE409" s="14"/>
      <c r="FF409" s="14"/>
      <c r="FG409" s="14"/>
      <c r="FH409" s="14"/>
      <c r="FI409" s="14"/>
      <c r="FJ409" s="14"/>
      <c r="FK409" s="14"/>
      <c r="FL409" s="14"/>
      <c r="FM409" s="14"/>
      <c r="FN409" s="14"/>
      <c r="FO409" s="14"/>
      <c r="FP409" s="14"/>
      <c r="FQ409" s="14"/>
      <c r="FR409" s="14"/>
      <c r="FS409" s="14"/>
      <c r="FT409" s="14"/>
      <c r="FU409" s="14"/>
      <c r="FV409" s="14"/>
      <c r="FW409" s="14"/>
      <c r="FX409" s="14"/>
      <c r="FY409" s="14"/>
      <c r="FZ409" s="14"/>
      <c r="GA409" s="14"/>
      <c r="GB409" s="14"/>
      <c r="GC409" s="14"/>
      <c r="GD409" s="14"/>
      <c r="GE409" s="14"/>
      <c r="GF409" s="14"/>
      <c r="GG409" s="14"/>
      <c r="GH409" s="14"/>
      <c r="GI409" s="14"/>
      <c r="GJ409" s="14"/>
      <c r="GK409" s="14"/>
      <c r="GL409" s="14"/>
      <c r="GM409" s="14"/>
      <c r="GN409" s="14"/>
      <c r="GO409" s="14"/>
      <c r="GP409" s="14"/>
      <c r="GQ409" s="14"/>
      <c r="GR409" s="14"/>
      <c r="GS409" s="14"/>
      <c r="GT409" s="14"/>
      <c r="GU409" s="14"/>
      <c r="GV409" s="14"/>
      <c r="GW409" s="14"/>
      <c r="GX409" s="14"/>
      <c r="GY409" s="14"/>
      <c r="GZ409" s="14"/>
      <c r="HA409" s="14"/>
      <c r="HB409" s="14"/>
      <c r="HC409" s="14"/>
      <c r="HD409" s="14"/>
      <c r="HE409" s="14"/>
      <c r="HF409" s="14"/>
      <c r="HG409" s="14"/>
      <c r="HH409" s="14"/>
      <c r="HI409" s="14"/>
      <c r="HJ409" s="14"/>
      <c r="HK409" s="14"/>
      <c r="HL409" s="14"/>
      <c r="HM409" s="14"/>
      <c r="HN409" s="14"/>
      <c r="HO409" s="14"/>
      <c r="HP409" s="14"/>
      <c r="HQ409" s="14"/>
      <c r="HR409" s="14"/>
      <c r="HS409" s="14"/>
      <c r="HT409" s="14"/>
      <c r="HU409" s="14"/>
      <c r="HV409" s="14"/>
      <c r="HW409" s="14"/>
      <c r="HX409" s="14"/>
      <c r="HY409" s="14"/>
      <c r="HZ409" s="14"/>
      <c r="IA409" s="14"/>
      <c r="IB409" s="14"/>
      <c r="IC409" s="14"/>
      <c r="ID409" s="14"/>
      <c r="IE409" s="14"/>
      <c r="IF409" s="14"/>
      <c r="IG409" s="14"/>
      <c r="IH409" s="14"/>
      <c r="II409" s="14"/>
      <c r="IJ409" s="14"/>
      <c r="IK409" s="14"/>
      <c r="IL409" s="14"/>
      <c r="IM409" s="14"/>
      <c r="IN409" s="14"/>
      <c r="IO409" s="14"/>
      <c r="IP409" s="14"/>
    </row>
    <row r="410" spans="1:250" s="1" customFormat="1">
      <c r="A410" s="14">
        <v>401</v>
      </c>
      <c r="B410" s="14">
        <v>2</v>
      </c>
      <c r="C410" s="60">
        <v>1</v>
      </c>
      <c r="D410" s="14">
        <v>1</v>
      </c>
      <c r="E410" s="14">
        <v>1</v>
      </c>
      <c r="F410" s="14"/>
      <c r="G410" s="14"/>
      <c r="H410" s="14"/>
      <c r="I410" s="14"/>
      <c r="J410" s="14"/>
      <c r="K410" s="1" t="s">
        <v>3507</v>
      </c>
      <c r="L410" s="14">
        <v>0</v>
      </c>
      <c r="M410" s="14">
        <v>11</v>
      </c>
      <c r="N410" s="14">
        <v>15</v>
      </c>
      <c r="O410" s="14" t="s">
        <v>3077</v>
      </c>
      <c r="P410" s="14" t="s">
        <v>3508</v>
      </c>
      <c r="Q410" s="14" t="s">
        <v>3316</v>
      </c>
      <c r="R410" s="14" t="s">
        <v>3509</v>
      </c>
      <c r="S410" s="14" t="s">
        <v>2468</v>
      </c>
      <c r="T410" s="14" t="s">
        <v>3510</v>
      </c>
      <c r="U410" s="14" t="s">
        <v>2444</v>
      </c>
      <c r="V410" s="14" t="s">
        <v>3511</v>
      </c>
      <c r="W410" s="14" t="s">
        <v>2608</v>
      </c>
      <c r="X410" s="14" t="s">
        <v>3512</v>
      </c>
      <c r="Y410" s="14" t="s">
        <v>3513</v>
      </c>
      <c r="Z410" s="14" t="s">
        <v>2638</v>
      </c>
      <c r="AA410" s="14" t="s">
        <v>3514</v>
      </c>
      <c r="AB410" s="14" t="s">
        <v>3038</v>
      </c>
      <c r="AC410" s="14" t="s">
        <v>3515</v>
      </c>
      <c r="AD410" s="14"/>
      <c r="AE410" s="14"/>
      <c r="AF410" s="14"/>
      <c r="AG410" s="14"/>
      <c r="AH410" s="14"/>
      <c r="AI410" s="14"/>
      <c r="AJ410" s="14"/>
      <c r="AK410" s="14"/>
      <c r="AL410" s="14"/>
      <c r="AM410" s="14"/>
      <c r="AN410" s="14"/>
      <c r="AO410" s="14"/>
      <c r="AP410" s="14"/>
      <c r="AQ410" s="14"/>
      <c r="AR410" s="14"/>
      <c r="AS410" s="14"/>
      <c r="AT410" s="14"/>
      <c r="AU410" s="14"/>
      <c r="AV410" s="14"/>
      <c r="AW410" s="14"/>
      <c r="AX410" s="14">
        <v>2</v>
      </c>
      <c r="AY410" s="14">
        <v>0</v>
      </c>
      <c r="AZ410" s="14">
        <v>2</v>
      </c>
      <c r="BA410" s="14">
        <v>6</v>
      </c>
      <c r="BB410" s="14"/>
      <c r="BC410" s="14">
        <v>75</v>
      </c>
      <c r="BD410" s="14">
        <v>1</v>
      </c>
      <c r="BE410" s="14">
        <v>1</v>
      </c>
      <c r="BF410" s="14">
        <v>1</v>
      </c>
      <c r="BG410" s="14">
        <v>2</v>
      </c>
      <c r="BH410" s="14">
        <v>172.7</v>
      </c>
      <c r="BI410" s="14">
        <v>29.8</v>
      </c>
      <c r="BJ410" s="14">
        <v>0</v>
      </c>
      <c r="BK410" s="14">
        <v>1</v>
      </c>
      <c r="BL410" s="14">
        <v>2</v>
      </c>
      <c r="BM410" s="14">
        <v>3</v>
      </c>
      <c r="BN410" s="14">
        <v>0</v>
      </c>
      <c r="BO410" s="14">
        <f>IF(BC410&gt;=85,1,0)</f>
        <v>0</v>
      </c>
      <c r="BP410" s="14">
        <f>IF(BD410=1,1,0)</f>
        <v>1</v>
      </c>
      <c r="BQ410" s="14">
        <v>1</v>
      </c>
      <c r="BR410" s="14">
        <v>1</v>
      </c>
      <c r="BS410" s="14">
        <v>1</v>
      </c>
      <c r="BT410" s="14">
        <v>1</v>
      </c>
      <c r="BU410" s="14">
        <v>0</v>
      </c>
      <c r="BV410" s="14">
        <f t="shared" si="221"/>
        <v>5</v>
      </c>
      <c r="BW410" s="14">
        <v>4</v>
      </c>
      <c r="BX410" s="14">
        <v>1</v>
      </c>
      <c r="BY410" s="14">
        <v>1</v>
      </c>
      <c r="BZ410" s="14">
        <v>0</v>
      </c>
      <c r="CA410" s="14">
        <v>0</v>
      </c>
      <c r="CB410" s="14">
        <v>0</v>
      </c>
      <c r="CC410" s="14">
        <v>1</v>
      </c>
      <c r="CD410" s="14">
        <v>1</v>
      </c>
      <c r="CE410" s="14">
        <v>1</v>
      </c>
      <c r="CF410" s="14">
        <f t="shared" si="222"/>
        <v>5</v>
      </c>
      <c r="CG410" s="14">
        <v>4</v>
      </c>
      <c r="CH410" s="14">
        <v>3</v>
      </c>
      <c r="CI410" s="14">
        <v>3</v>
      </c>
      <c r="CJ410" s="14">
        <v>3</v>
      </c>
      <c r="CK410" s="14">
        <f t="shared" si="223"/>
        <v>13</v>
      </c>
      <c r="CL410" s="14">
        <v>0</v>
      </c>
      <c r="CM410" s="14">
        <v>1</v>
      </c>
      <c r="CN410" s="14">
        <v>1</v>
      </c>
      <c r="CO410" s="14">
        <v>1</v>
      </c>
      <c r="CP410" s="14">
        <v>1</v>
      </c>
      <c r="CQ410" s="14">
        <v>1</v>
      </c>
      <c r="CR410" s="14">
        <v>3</v>
      </c>
      <c r="CS410" s="14">
        <v>2</v>
      </c>
      <c r="CT410" s="14">
        <v>90</v>
      </c>
      <c r="CU410" s="14">
        <v>1</v>
      </c>
      <c r="CV410" s="14">
        <v>1</v>
      </c>
      <c r="CW410" s="14">
        <v>1</v>
      </c>
      <c r="CX410" s="14">
        <v>1</v>
      </c>
      <c r="CY410" s="14">
        <v>1</v>
      </c>
      <c r="CZ410" s="14">
        <v>1</v>
      </c>
      <c r="DA410" s="14">
        <f t="shared" si="224"/>
        <v>6</v>
      </c>
      <c r="DB410" s="14">
        <v>1</v>
      </c>
      <c r="DC410" s="14">
        <v>1</v>
      </c>
      <c r="DD410" s="14">
        <v>1</v>
      </c>
      <c r="DE410" s="14">
        <v>1</v>
      </c>
      <c r="DF410" s="14">
        <v>1</v>
      </c>
      <c r="DG410" s="14">
        <v>1</v>
      </c>
      <c r="DH410" s="14">
        <f t="shared" si="225"/>
        <v>6</v>
      </c>
      <c r="DI410" s="14">
        <f t="shared" si="226"/>
        <v>0</v>
      </c>
      <c r="DJ410" s="14">
        <v>1</v>
      </c>
      <c r="DK410" s="14">
        <v>0</v>
      </c>
      <c r="DL410" s="14">
        <v>0</v>
      </c>
      <c r="DM410" s="14">
        <v>1</v>
      </c>
      <c r="DN410" s="14">
        <v>1</v>
      </c>
      <c r="DO410" s="14">
        <v>0</v>
      </c>
      <c r="DP410" s="14">
        <v>0</v>
      </c>
      <c r="DQ410" s="14">
        <v>0</v>
      </c>
      <c r="DR410" s="14">
        <f t="shared" si="227"/>
        <v>3</v>
      </c>
      <c r="DS410" s="14">
        <v>1</v>
      </c>
      <c r="DT410" s="14">
        <v>0</v>
      </c>
      <c r="DU410" s="14">
        <v>0</v>
      </c>
      <c r="DV410" s="14">
        <v>1</v>
      </c>
      <c r="DW410" s="14">
        <v>1</v>
      </c>
      <c r="DX410" s="14">
        <v>0</v>
      </c>
      <c r="DY410" s="14">
        <v>0</v>
      </c>
      <c r="DZ410" s="14">
        <v>0</v>
      </c>
      <c r="EA410" s="14">
        <f t="shared" si="228"/>
        <v>3</v>
      </c>
      <c r="EB410" s="14">
        <f t="shared" si="229"/>
        <v>0</v>
      </c>
      <c r="EC410" s="14">
        <v>2</v>
      </c>
      <c r="ED410" s="14">
        <v>1</v>
      </c>
      <c r="EE410" s="14">
        <f t="shared" si="230"/>
        <v>3</v>
      </c>
      <c r="EF410" s="14">
        <v>5</v>
      </c>
      <c r="EG410" s="14">
        <v>5</v>
      </c>
      <c r="EH410" s="14">
        <v>5</v>
      </c>
      <c r="EI410" s="14">
        <v>5</v>
      </c>
      <c r="EJ410" s="14">
        <f t="shared" si="231"/>
        <v>20</v>
      </c>
      <c r="EK410" s="14"/>
      <c r="EL410" s="14"/>
      <c r="EM410" s="14"/>
      <c r="EN410" s="14"/>
      <c r="EO410" s="14"/>
      <c r="EP410" s="14"/>
      <c r="EQ410" s="14"/>
      <c r="ER410" s="14"/>
      <c r="ES410" s="14"/>
      <c r="ET410" s="14"/>
      <c r="EU410" s="14"/>
      <c r="EV410" s="14"/>
      <c r="EW410" s="14"/>
      <c r="EX410" s="14"/>
      <c r="EY410" s="14"/>
      <c r="EZ410" s="14"/>
      <c r="FA410" s="14"/>
      <c r="FB410" s="14"/>
      <c r="FC410" s="14"/>
      <c r="FD410" s="14"/>
      <c r="FE410" s="14"/>
      <c r="FF410" s="14"/>
      <c r="FG410" s="14"/>
      <c r="FH410" s="14"/>
      <c r="FI410" s="14"/>
      <c r="FJ410" s="14"/>
      <c r="FK410" s="14"/>
      <c r="FL410" s="14"/>
      <c r="FM410" s="14"/>
      <c r="FN410" s="14"/>
      <c r="FO410" s="14"/>
      <c r="FP410" s="14"/>
      <c r="FQ410" s="14"/>
      <c r="FR410" s="14"/>
      <c r="FS410" s="14"/>
      <c r="FT410" s="14"/>
      <c r="FU410" s="14"/>
      <c r="FV410" s="14"/>
      <c r="FW410" s="14"/>
      <c r="FX410" s="14"/>
      <c r="FY410" s="14"/>
      <c r="FZ410" s="14"/>
      <c r="GA410" s="14"/>
      <c r="GB410" s="14"/>
      <c r="GC410" s="14"/>
      <c r="GD410" s="14"/>
      <c r="GE410" s="14"/>
      <c r="GF410" s="14"/>
      <c r="GG410" s="14"/>
      <c r="GH410" s="14"/>
      <c r="GI410" s="14"/>
      <c r="GJ410" s="14"/>
      <c r="GK410" s="14"/>
      <c r="GL410" s="14"/>
      <c r="GM410" s="14"/>
      <c r="GN410" s="14"/>
      <c r="GO410" s="14"/>
      <c r="GP410" s="14"/>
      <c r="GQ410" s="14"/>
      <c r="GR410" s="14"/>
      <c r="GS410" s="14"/>
      <c r="GT410" s="14"/>
      <c r="GU410" s="14"/>
      <c r="GV410" s="14"/>
      <c r="GW410" s="14"/>
      <c r="GX410" s="14"/>
      <c r="GY410" s="14"/>
      <c r="GZ410" s="14"/>
      <c r="HA410" s="14"/>
      <c r="HB410" s="14"/>
      <c r="HC410" s="14"/>
      <c r="HD410" s="14"/>
      <c r="HE410" s="14"/>
      <c r="HF410" s="14"/>
      <c r="HG410" s="14"/>
      <c r="HH410" s="14"/>
      <c r="HI410" s="14"/>
      <c r="HJ410" s="14"/>
      <c r="HK410" s="14"/>
      <c r="HL410" s="14"/>
      <c r="HM410" s="14"/>
      <c r="HN410" s="14"/>
      <c r="HO410" s="14"/>
      <c r="HP410" s="14"/>
      <c r="HQ410" s="14"/>
      <c r="HR410" s="14"/>
      <c r="HS410" s="14"/>
      <c r="HT410" s="14"/>
      <c r="HU410" s="14"/>
      <c r="HV410" s="14"/>
      <c r="HW410" s="14"/>
      <c r="HX410" s="14"/>
      <c r="HY410" s="14"/>
      <c r="HZ410" s="14"/>
      <c r="IA410" s="14"/>
      <c r="IB410" s="14"/>
      <c r="IC410" s="14"/>
      <c r="ID410" s="14"/>
      <c r="IE410" s="14"/>
      <c r="IF410" s="14"/>
      <c r="IG410" s="14"/>
      <c r="IH410" s="14"/>
      <c r="II410" s="14"/>
      <c r="IJ410" s="14"/>
      <c r="IK410" s="14"/>
      <c r="IL410" s="14"/>
      <c r="IM410" s="14"/>
      <c r="IN410" s="14"/>
      <c r="IO410" s="14"/>
      <c r="IP410" s="14"/>
    </row>
    <row r="411" spans="1:250" s="1" customFormat="1">
      <c r="A411" s="14">
        <v>402</v>
      </c>
      <c r="B411" s="61">
        <v>2</v>
      </c>
      <c r="C411" s="60">
        <v>1</v>
      </c>
      <c r="D411" s="14">
        <v>3</v>
      </c>
      <c r="E411" s="14">
        <v>1</v>
      </c>
      <c r="F411" s="14" t="s">
        <v>2063</v>
      </c>
      <c r="G411" s="14" t="s">
        <v>2100</v>
      </c>
      <c r="H411" s="14" t="s">
        <v>2600</v>
      </c>
      <c r="I411" s="14" t="s">
        <v>1928</v>
      </c>
      <c r="J411" s="14" t="s">
        <v>1977</v>
      </c>
      <c r="K411" s="1" t="s">
        <v>4337</v>
      </c>
      <c r="L411" s="14">
        <v>5</v>
      </c>
      <c r="M411" s="14">
        <v>10</v>
      </c>
      <c r="N411" s="14">
        <v>20</v>
      </c>
      <c r="O411" s="14" t="s">
        <v>3051</v>
      </c>
      <c r="P411" s="14" t="s">
        <v>2832</v>
      </c>
      <c r="Q411" s="14" t="s">
        <v>4075</v>
      </c>
      <c r="R411" s="14" t="s">
        <v>3040</v>
      </c>
      <c r="S411" s="14" t="s">
        <v>2335</v>
      </c>
      <c r="T411" s="14" t="s">
        <v>2366</v>
      </c>
      <c r="U411" s="14" t="s">
        <v>4338</v>
      </c>
      <c r="V411" s="14" t="s">
        <v>4339</v>
      </c>
      <c r="W411" s="14" t="s">
        <v>3311</v>
      </c>
      <c r="X411" s="14" t="s">
        <v>3739</v>
      </c>
      <c r="Y411" s="14" t="s">
        <v>2804</v>
      </c>
      <c r="Z411" s="14" t="s">
        <v>3496</v>
      </c>
      <c r="AA411" s="14" t="s">
        <v>4340</v>
      </c>
      <c r="AB411" s="14" t="s">
        <v>2737</v>
      </c>
      <c r="AC411" s="14" t="s">
        <v>3234</v>
      </c>
      <c r="AD411" s="14" t="s">
        <v>2357</v>
      </c>
      <c r="AE411" s="14" t="s">
        <v>4341</v>
      </c>
      <c r="AF411" s="14" t="s">
        <v>4342</v>
      </c>
      <c r="AG411" s="14" t="s">
        <v>4343</v>
      </c>
      <c r="AH411" s="14" t="s">
        <v>2806</v>
      </c>
      <c r="AI411" s="14"/>
      <c r="AJ411" s="14"/>
      <c r="AK411" s="14"/>
      <c r="AL411" s="14"/>
      <c r="AM411" s="14"/>
      <c r="AN411" s="14"/>
      <c r="AO411" s="14"/>
      <c r="AP411" s="14"/>
      <c r="AQ411" s="14"/>
      <c r="AR411" s="14"/>
      <c r="AS411" s="14"/>
      <c r="AT411" s="14"/>
      <c r="AU411" s="14"/>
      <c r="AV411" s="14"/>
      <c r="AW411" s="14"/>
      <c r="AX411" s="14">
        <v>2</v>
      </c>
      <c r="AY411" s="14">
        <v>0</v>
      </c>
      <c r="AZ411" s="14">
        <v>1</v>
      </c>
      <c r="BA411" s="14">
        <v>7</v>
      </c>
      <c r="BB411" s="14"/>
      <c r="BC411" s="14">
        <v>82</v>
      </c>
      <c r="BD411" s="14">
        <v>0</v>
      </c>
      <c r="BE411" s="14">
        <v>1</v>
      </c>
      <c r="BF411" s="14">
        <v>1</v>
      </c>
      <c r="BG411" s="14">
        <v>2</v>
      </c>
      <c r="BH411" s="14">
        <v>124.5</v>
      </c>
      <c r="BI411" s="14">
        <v>32.58</v>
      </c>
      <c r="BJ411" s="14">
        <v>0</v>
      </c>
      <c r="BK411" s="14">
        <v>0</v>
      </c>
      <c r="BL411" s="14">
        <v>1</v>
      </c>
      <c r="BM411" s="14">
        <v>2</v>
      </c>
      <c r="BN411" s="14">
        <v>0</v>
      </c>
      <c r="BO411" s="14">
        <f>IF(BC411&gt;=85,1,0)</f>
        <v>0</v>
      </c>
      <c r="BP411" s="14">
        <f>IF(BD411=1,1,0)</f>
        <v>0</v>
      </c>
      <c r="BQ411" s="14">
        <v>1</v>
      </c>
      <c r="BR411" s="14">
        <v>0</v>
      </c>
      <c r="BS411" s="14">
        <v>1</v>
      </c>
      <c r="BT411" s="14">
        <v>1</v>
      </c>
      <c r="BU411" s="14">
        <v>1</v>
      </c>
      <c r="BV411" s="14">
        <f t="shared" si="221"/>
        <v>4</v>
      </c>
      <c r="BW411" s="14">
        <v>4</v>
      </c>
      <c r="BX411" s="14">
        <v>0</v>
      </c>
      <c r="BY411" s="14">
        <v>0</v>
      </c>
      <c r="BZ411" s="14">
        <v>0</v>
      </c>
      <c r="CA411" s="14">
        <v>0</v>
      </c>
      <c r="CB411" s="14">
        <v>0</v>
      </c>
      <c r="CC411" s="14">
        <v>0</v>
      </c>
      <c r="CD411" s="14">
        <v>0</v>
      </c>
      <c r="CE411" s="14">
        <v>0</v>
      </c>
      <c r="CF411" s="14">
        <f t="shared" si="222"/>
        <v>0</v>
      </c>
      <c r="CG411" s="14">
        <v>4</v>
      </c>
      <c r="CH411" s="14">
        <v>4</v>
      </c>
      <c r="CI411" s="14">
        <v>4</v>
      </c>
      <c r="CJ411" s="14">
        <v>5</v>
      </c>
      <c r="CK411" s="14">
        <f t="shared" si="223"/>
        <v>17</v>
      </c>
      <c r="CL411" s="14">
        <v>0</v>
      </c>
      <c r="CM411" s="14">
        <v>2</v>
      </c>
      <c r="CN411" s="14">
        <v>2</v>
      </c>
      <c r="CO411" s="14">
        <v>4</v>
      </c>
      <c r="CP411" s="14">
        <v>4</v>
      </c>
      <c r="CQ411" s="14">
        <v>5</v>
      </c>
      <c r="CR411" s="14">
        <v>2</v>
      </c>
      <c r="CS411" s="14">
        <v>2</v>
      </c>
      <c r="CT411" s="14">
        <v>70</v>
      </c>
      <c r="CU411" s="14">
        <v>1</v>
      </c>
      <c r="CV411" s="14">
        <v>1</v>
      </c>
      <c r="CW411" s="14">
        <v>1</v>
      </c>
      <c r="CX411" s="14">
        <v>1</v>
      </c>
      <c r="CY411" s="14">
        <v>0</v>
      </c>
      <c r="CZ411" s="14">
        <v>1</v>
      </c>
      <c r="DA411" s="14">
        <f t="shared" si="224"/>
        <v>5</v>
      </c>
      <c r="DB411" s="14">
        <v>1</v>
      </c>
      <c r="DC411" s="14">
        <v>1</v>
      </c>
      <c r="DD411" s="14">
        <v>1</v>
      </c>
      <c r="DE411" s="14">
        <v>1</v>
      </c>
      <c r="DF411" s="14">
        <v>0</v>
      </c>
      <c r="DG411" s="14">
        <v>1</v>
      </c>
      <c r="DH411" s="14">
        <f t="shared" si="225"/>
        <v>5</v>
      </c>
      <c r="DI411" s="14">
        <f t="shared" si="226"/>
        <v>0</v>
      </c>
      <c r="DJ411" s="14">
        <v>1</v>
      </c>
      <c r="DK411" s="14">
        <v>1</v>
      </c>
      <c r="DL411" s="14">
        <v>0</v>
      </c>
      <c r="DM411" s="14">
        <v>1</v>
      </c>
      <c r="DN411" s="14">
        <v>0</v>
      </c>
      <c r="DO411" s="14">
        <v>0</v>
      </c>
      <c r="DP411" s="14">
        <v>1</v>
      </c>
      <c r="DQ411" s="14">
        <v>1</v>
      </c>
      <c r="DR411" s="14">
        <f t="shared" si="227"/>
        <v>5</v>
      </c>
      <c r="DS411" s="14">
        <v>1</v>
      </c>
      <c r="DT411" s="14">
        <v>1</v>
      </c>
      <c r="DU411" s="14">
        <v>0</v>
      </c>
      <c r="DV411" s="14">
        <v>1</v>
      </c>
      <c r="DW411" s="14">
        <v>0</v>
      </c>
      <c r="DX411" s="14">
        <v>0</v>
      </c>
      <c r="DY411" s="14">
        <v>1</v>
      </c>
      <c r="DZ411" s="14">
        <v>1</v>
      </c>
      <c r="EA411" s="14">
        <f t="shared" si="228"/>
        <v>5</v>
      </c>
      <c r="EB411" s="14">
        <f t="shared" si="229"/>
        <v>0</v>
      </c>
      <c r="EC411" s="14">
        <v>2</v>
      </c>
      <c r="ED411" s="14">
        <v>2</v>
      </c>
      <c r="EE411" s="14">
        <f t="shared" si="230"/>
        <v>4</v>
      </c>
      <c r="EF411" s="14">
        <v>5</v>
      </c>
      <c r="EG411" s="14">
        <v>5</v>
      </c>
      <c r="EH411" s="14">
        <v>5</v>
      </c>
      <c r="EI411" s="14">
        <v>5</v>
      </c>
      <c r="EJ411" s="14">
        <f t="shared" si="231"/>
        <v>20</v>
      </c>
      <c r="EK411" s="14"/>
      <c r="EL411" s="14"/>
      <c r="EM411" s="14"/>
      <c r="EN411" s="14"/>
      <c r="EO411" s="14"/>
      <c r="EP411" s="14"/>
      <c r="EQ411" s="14"/>
      <c r="ER411" s="14"/>
      <c r="ES411" s="14"/>
      <c r="ET411" s="14"/>
      <c r="EU411" s="14"/>
      <c r="EV411" s="14"/>
      <c r="EW411" s="14"/>
      <c r="EX411" s="14"/>
      <c r="EY411" s="14"/>
      <c r="EZ411" s="14"/>
      <c r="FA411" s="14"/>
      <c r="FB411" s="14"/>
      <c r="FC411" s="14"/>
      <c r="FD411" s="14"/>
      <c r="FE411" s="14"/>
      <c r="FF411" s="14"/>
      <c r="FG411" s="14"/>
      <c r="FH411" s="14"/>
      <c r="FI411" s="14"/>
      <c r="FJ411" s="14"/>
      <c r="FK411" s="14"/>
      <c r="FL411" s="14"/>
      <c r="FM411" s="14"/>
      <c r="FN411" s="14"/>
      <c r="FO411" s="14"/>
      <c r="FP411" s="14"/>
      <c r="FQ411" s="14"/>
      <c r="FR411" s="14"/>
      <c r="FS411" s="14"/>
      <c r="FT411" s="14"/>
      <c r="FU411" s="14"/>
      <c r="FV411" s="14"/>
      <c r="FW411" s="14"/>
      <c r="FX411" s="14"/>
      <c r="FY411" s="14"/>
      <c r="FZ411" s="14"/>
      <c r="GA411" s="14"/>
      <c r="GB411" s="14"/>
      <c r="GC411" s="14"/>
      <c r="GD411" s="14"/>
      <c r="GE411" s="14"/>
      <c r="GF411" s="14"/>
      <c r="GG411" s="14"/>
      <c r="GH411" s="14"/>
      <c r="GI411" s="14"/>
      <c r="GJ411" s="14"/>
      <c r="GK411" s="14"/>
      <c r="GL411" s="14"/>
      <c r="GM411" s="14"/>
      <c r="GN411" s="14"/>
      <c r="GO411" s="14"/>
      <c r="GP411" s="14"/>
      <c r="GQ411" s="14"/>
      <c r="GR411" s="14"/>
      <c r="GS411" s="14"/>
      <c r="GT411" s="14"/>
      <c r="GU411" s="14"/>
      <c r="GV411" s="14"/>
      <c r="GW411" s="14"/>
      <c r="GX411" s="14"/>
      <c r="GY411" s="14"/>
      <c r="GZ411" s="14"/>
      <c r="HA411" s="14"/>
      <c r="HB411" s="14"/>
      <c r="HC411" s="14"/>
      <c r="HD411" s="14"/>
      <c r="HE411" s="14"/>
      <c r="HF411" s="14"/>
      <c r="HG411" s="14"/>
      <c r="HH411" s="14"/>
      <c r="HI411" s="14"/>
      <c r="HJ411" s="14"/>
      <c r="HK411" s="14"/>
      <c r="HL411" s="14"/>
      <c r="HM411" s="14"/>
      <c r="HN411" s="14"/>
      <c r="HO411" s="14"/>
      <c r="HP411" s="14"/>
      <c r="HQ411" s="14"/>
      <c r="HR411" s="14"/>
      <c r="HS411" s="14"/>
      <c r="HT411" s="14"/>
      <c r="HU411" s="14"/>
      <c r="HV411" s="14"/>
      <c r="HW411" s="14"/>
      <c r="HX411" s="14"/>
      <c r="HY411" s="14"/>
      <c r="HZ411" s="14"/>
      <c r="IA411" s="14"/>
      <c r="IB411" s="14"/>
      <c r="IC411" s="14"/>
      <c r="ID411" s="14"/>
      <c r="IE411" s="14"/>
      <c r="IF411" s="14"/>
      <c r="IG411" s="14"/>
      <c r="IH411" s="14"/>
      <c r="II411" s="14"/>
      <c r="IJ411" s="14"/>
      <c r="IK411" s="14"/>
      <c r="IL411" s="14"/>
      <c r="IM411" s="14"/>
      <c r="IN411" s="14"/>
      <c r="IO411" s="14"/>
      <c r="IP411" s="14"/>
    </row>
    <row r="412" spans="1:250" s="1" customFormat="1">
      <c r="A412" s="14">
        <v>403</v>
      </c>
      <c r="B412" s="64">
        <v>1</v>
      </c>
      <c r="C412" s="3">
        <v>1</v>
      </c>
      <c r="D412" s="1">
        <v>1</v>
      </c>
      <c r="E412" s="1">
        <v>1</v>
      </c>
      <c r="K412" s="1" t="s">
        <v>5829</v>
      </c>
      <c r="L412" s="1">
        <v>0</v>
      </c>
      <c r="M412" s="1">
        <v>8</v>
      </c>
      <c r="N412" s="1">
        <v>3</v>
      </c>
      <c r="O412" s="1" t="s">
        <v>3051</v>
      </c>
      <c r="P412" s="1" t="s">
        <v>3870</v>
      </c>
      <c r="Q412" s="1" t="s">
        <v>4817</v>
      </c>
      <c r="AX412" s="1">
        <v>2</v>
      </c>
      <c r="AY412" s="1">
        <v>1</v>
      </c>
      <c r="AZ412" s="1">
        <v>2</v>
      </c>
      <c r="BA412" s="1">
        <v>2</v>
      </c>
      <c r="BC412" s="1">
        <v>42</v>
      </c>
      <c r="BD412" s="1">
        <v>0</v>
      </c>
      <c r="BE412" s="1">
        <v>2</v>
      </c>
      <c r="BF412" s="1">
        <v>1</v>
      </c>
      <c r="BG412" s="1">
        <v>1</v>
      </c>
      <c r="BH412" s="1">
        <v>175.3</v>
      </c>
      <c r="BI412" s="1">
        <v>37.21</v>
      </c>
      <c r="BJ412" s="1">
        <v>0</v>
      </c>
      <c r="BK412" s="1">
        <v>0</v>
      </c>
      <c r="BL412" s="1">
        <v>3</v>
      </c>
      <c r="BM412" s="1">
        <v>1</v>
      </c>
      <c r="BN412" s="1">
        <v>0</v>
      </c>
      <c r="BO412" s="1">
        <f>IF(AZ412&gt;=85,1,0)</f>
        <v>0</v>
      </c>
      <c r="BP412" s="1">
        <f>IF(BA412=1,1,0)</f>
        <v>0</v>
      </c>
      <c r="BQ412" s="1">
        <v>0</v>
      </c>
      <c r="BR412" s="1">
        <v>0</v>
      </c>
      <c r="BS412" s="1">
        <v>0</v>
      </c>
      <c r="BT412" s="1">
        <v>1</v>
      </c>
      <c r="BU412" s="1">
        <v>0</v>
      </c>
      <c r="BV412" s="14">
        <f t="shared" si="221"/>
        <v>1</v>
      </c>
      <c r="BW412" s="1">
        <v>3</v>
      </c>
      <c r="BX412" s="1">
        <v>0</v>
      </c>
      <c r="BY412" s="1">
        <v>0</v>
      </c>
      <c r="BZ412" s="1">
        <v>0</v>
      </c>
      <c r="CA412" s="1">
        <v>0</v>
      </c>
      <c r="CB412" s="1">
        <v>0</v>
      </c>
      <c r="CC412" s="1">
        <v>0</v>
      </c>
      <c r="CD412" s="1">
        <v>0</v>
      </c>
      <c r="CE412" s="1">
        <v>0</v>
      </c>
      <c r="CF412" s="1">
        <f t="shared" si="222"/>
        <v>0</v>
      </c>
      <c r="CG412" s="1">
        <v>5</v>
      </c>
      <c r="CH412" s="1">
        <v>5</v>
      </c>
      <c r="CI412" s="1">
        <v>5</v>
      </c>
      <c r="CJ412" s="1">
        <v>5</v>
      </c>
      <c r="CK412" s="1">
        <f t="shared" si="223"/>
        <v>20</v>
      </c>
      <c r="CL412" s="1">
        <v>0</v>
      </c>
      <c r="CM412" s="1">
        <v>5</v>
      </c>
      <c r="CN412" s="1">
        <v>2</v>
      </c>
      <c r="CO412" s="1">
        <v>1</v>
      </c>
      <c r="CP412" s="1">
        <v>1</v>
      </c>
      <c r="CQ412" s="1">
        <v>1</v>
      </c>
      <c r="CR412" s="1">
        <v>1</v>
      </c>
      <c r="CS412" s="1">
        <v>1</v>
      </c>
      <c r="CT412" s="1">
        <v>85</v>
      </c>
      <c r="CU412" s="1">
        <v>1</v>
      </c>
      <c r="CV412" s="1">
        <v>1</v>
      </c>
      <c r="CW412" s="1">
        <v>1</v>
      </c>
      <c r="CX412" s="1">
        <v>1</v>
      </c>
      <c r="CY412" s="1">
        <v>1</v>
      </c>
      <c r="CZ412" s="1">
        <v>1</v>
      </c>
      <c r="DA412" s="1">
        <f t="shared" si="224"/>
        <v>6</v>
      </c>
      <c r="DB412" s="1">
        <v>1</v>
      </c>
      <c r="DC412" s="1">
        <v>1</v>
      </c>
      <c r="DD412" s="1">
        <v>1</v>
      </c>
      <c r="DE412" s="1">
        <v>1</v>
      </c>
      <c r="DF412" s="1">
        <v>1</v>
      </c>
      <c r="DG412" s="1">
        <v>1</v>
      </c>
      <c r="DH412" s="1">
        <f t="shared" si="225"/>
        <v>6</v>
      </c>
      <c r="DI412" s="14">
        <f t="shared" si="226"/>
        <v>0</v>
      </c>
      <c r="DJ412" s="1">
        <v>1</v>
      </c>
      <c r="DK412" s="1">
        <v>1</v>
      </c>
      <c r="DL412" s="1">
        <v>1</v>
      </c>
      <c r="DM412" s="1">
        <v>1</v>
      </c>
      <c r="DN412" s="1">
        <v>1</v>
      </c>
      <c r="DO412" s="1">
        <v>1</v>
      </c>
      <c r="DP412" s="1">
        <v>1</v>
      </c>
      <c r="DQ412" s="1">
        <v>1</v>
      </c>
      <c r="DR412" s="1">
        <f t="shared" si="227"/>
        <v>8</v>
      </c>
      <c r="DS412" s="1">
        <v>1</v>
      </c>
      <c r="DT412" s="1">
        <v>1</v>
      </c>
      <c r="DU412" s="1">
        <v>1</v>
      </c>
      <c r="DV412" s="1">
        <v>1</v>
      </c>
      <c r="DW412" s="1">
        <v>1</v>
      </c>
      <c r="DX412" s="1">
        <v>1</v>
      </c>
      <c r="DY412" s="1">
        <v>1</v>
      </c>
      <c r="DZ412" s="1">
        <v>1</v>
      </c>
      <c r="EA412" s="1">
        <f t="shared" si="228"/>
        <v>8</v>
      </c>
      <c r="EB412" s="14">
        <f t="shared" si="229"/>
        <v>0</v>
      </c>
      <c r="EC412" s="1">
        <v>0</v>
      </c>
      <c r="ED412" s="1">
        <v>0</v>
      </c>
      <c r="EE412" s="1">
        <f t="shared" si="230"/>
        <v>0</v>
      </c>
      <c r="EF412" s="1">
        <v>5</v>
      </c>
      <c r="EG412" s="1">
        <v>5</v>
      </c>
      <c r="EH412" s="1">
        <v>5</v>
      </c>
      <c r="EI412" s="1">
        <v>5</v>
      </c>
      <c r="EJ412" s="1">
        <f t="shared" si="231"/>
        <v>20</v>
      </c>
    </row>
    <row r="413" spans="1:250" s="1" customFormat="1">
      <c r="A413" s="14">
        <v>404</v>
      </c>
      <c r="B413" s="64">
        <v>1</v>
      </c>
      <c r="C413" s="3">
        <v>1</v>
      </c>
      <c r="D413" s="1">
        <v>1</v>
      </c>
      <c r="E413" s="1">
        <v>1</v>
      </c>
      <c r="F413" s="1" t="s">
        <v>1977</v>
      </c>
      <c r="G413" s="1" t="s">
        <v>2322</v>
      </c>
      <c r="K413" s="1" t="s">
        <v>5517</v>
      </c>
      <c r="L413" s="1">
        <v>2</v>
      </c>
      <c r="M413" s="1">
        <v>16</v>
      </c>
      <c r="N413" s="1">
        <v>16</v>
      </c>
      <c r="O413" s="1" t="s">
        <v>5518</v>
      </c>
      <c r="P413" s="1" t="s">
        <v>5519</v>
      </c>
      <c r="Q413" s="1" t="s">
        <v>5030</v>
      </c>
      <c r="R413" s="1" t="s">
        <v>5520</v>
      </c>
      <c r="S413" s="1" t="s">
        <v>5521</v>
      </c>
      <c r="T413" s="1" t="s">
        <v>4707</v>
      </c>
      <c r="U413" s="1" t="s">
        <v>5522</v>
      </c>
      <c r="V413" s="1" t="s">
        <v>5523</v>
      </c>
      <c r="W413" s="1" t="s">
        <v>5524</v>
      </c>
      <c r="X413" s="1" t="s">
        <v>5525</v>
      </c>
      <c r="Y413" s="1" t="s">
        <v>5526</v>
      </c>
      <c r="Z413" s="1" t="s">
        <v>5527</v>
      </c>
      <c r="AA413" s="1" t="s">
        <v>5528</v>
      </c>
      <c r="AB413" s="1" t="s">
        <v>5378</v>
      </c>
      <c r="AC413" s="1" t="s">
        <v>5529</v>
      </c>
      <c r="AD413" s="1" t="s">
        <v>5530</v>
      </c>
      <c r="AX413" s="1">
        <v>2</v>
      </c>
      <c r="AY413" s="1">
        <v>0</v>
      </c>
      <c r="AZ413" s="1">
        <v>2</v>
      </c>
      <c r="BA413" s="1">
        <v>4</v>
      </c>
      <c r="BC413" s="1">
        <v>43</v>
      </c>
      <c r="BD413" s="1">
        <v>1</v>
      </c>
      <c r="BE413" s="1">
        <v>2</v>
      </c>
      <c r="BF413" s="1">
        <v>1</v>
      </c>
      <c r="BG413" s="1">
        <v>2</v>
      </c>
      <c r="BH413" s="1">
        <v>175.3</v>
      </c>
      <c r="BI413" s="1">
        <v>28.49</v>
      </c>
      <c r="BO413" s="1">
        <f>IF(AZ413&gt;=85,1,0)</f>
        <v>0</v>
      </c>
      <c r="BP413" s="1">
        <f>IF(BA413=1,1,0)</f>
        <v>0</v>
      </c>
      <c r="BV413" s="14"/>
      <c r="CL413" s="1">
        <v>0</v>
      </c>
      <c r="CN413" s="1">
        <v>2</v>
      </c>
      <c r="DI413" s="14"/>
      <c r="EB413" s="14"/>
    </row>
    <row r="414" spans="1:250" s="1" customFormat="1">
      <c r="A414" s="14">
        <v>405</v>
      </c>
      <c r="B414" s="14">
        <v>2</v>
      </c>
      <c r="C414" s="60">
        <v>1</v>
      </c>
      <c r="D414" s="14">
        <v>1</v>
      </c>
      <c r="E414" s="14">
        <v>1</v>
      </c>
      <c r="F414" s="14" t="s">
        <v>1928</v>
      </c>
      <c r="G414" s="14" t="s">
        <v>3437</v>
      </c>
      <c r="H414" s="14"/>
      <c r="I414" s="14"/>
      <c r="J414" s="14"/>
      <c r="K414" s="1" t="s">
        <v>3438</v>
      </c>
      <c r="L414" s="14">
        <v>2</v>
      </c>
      <c r="M414" s="14">
        <v>5</v>
      </c>
      <c r="N414" s="14">
        <v>2</v>
      </c>
      <c r="O414" s="14" t="s">
        <v>3439</v>
      </c>
      <c r="P414" s="14" t="s">
        <v>3440</v>
      </c>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v>2</v>
      </c>
      <c r="AY414" s="14">
        <v>1</v>
      </c>
      <c r="AZ414" s="14">
        <v>1</v>
      </c>
      <c r="BA414" s="14">
        <v>2</v>
      </c>
      <c r="BB414" s="14"/>
      <c r="BC414" s="14">
        <v>88</v>
      </c>
      <c r="BD414" s="14">
        <v>0</v>
      </c>
      <c r="BE414" s="14">
        <v>1</v>
      </c>
      <c r="BF414" s="14">
        <v>1</v>
      </c>
      <c r="BG414" s="14">
        <v>2</v>
      </c>
      <c r="BH414" s="14">
        <v>165.1</v>
      </c>
      <c r="BI414" s="14">
        <v>26.63</v>
      </c>
      <c r="BJ414" s="14">
        <v>0</v>
      </c>
      <c r="BK414" s="14">
        <v>0</v>
      </c>
      <c r="BL414" s="14">
        <v>5</v>
      </c>
      <c r="BM414" s="14">
        <v>3</v>
      </c>
      <c r="BN414" s="14">
        <v>0</v>
      </c>
      <c r="BO414" s="14">
        <f>IF(BC414&gt;=85,1,0)</f>
        <v>1</v>
      </c>
      <c r="BP414" s="14">
        <f>IF(BD414=1,1,0)</f>
        <v>0</v>
      </c>
      <c r="BQ414" s="14">
        <v>0</v>
      </c>
      <c r="BR414" s="14">
        <v>0</v>
      </c>
      <c r="BS414" s="14">
        <v>0</v>
      </c>
      <c r="BT414" s="14">
        <v>1</v>
      </c>
      <c r="BU414" s="14">
        <v>0</v>
      </c>
      <c r="BV414" s="14">
        <f t="shared" ref="BV414:BV436" si="232">SUM(BO414:BU414)</f>
        <v>2</v>
      </c>
      <c r="BW414" s="14">
        <v>2</v>
      </c>
      <c r="BX414" s="14">
        <v>0</v>
      </c>
      <c r="BY414" s="14">
        <v>0</v>
      </c>
      <c r="BZ414" s="14">
        <v>0</v>
      </c>
      <c r="CA414" s="14">
        <v>0</v>
      </c>
      <c r="CB414" s="14">
        <v>1</v>
      </c>
      <c r="CC414" s="14">
        <v>0</v>
      </c>
      <c r="CD414" s="14">
        <v>0</v>
      </c>
      <c r="CE414" s="14">
        <v>0</v>
      </c>
      <c r="CF414" s="14">
        <f t="shared" ref="CF414:CF436" si="233">SUM(BX414:CE414)</f>
        <v>1</v>
      </c>
      <c r="CG414" s="14">
        <v>1</v>
      </c>
      <c r="CH414" s="14">
        <v>5</v>
      </c>
      <c r="CI414" s="14">
        <v>5</v>
      </c>
      <c r="CJ414" s="14">
        <v>5</v>
      </c>
      <c r="CK414" s="14">
        <f t="shared" ref="CK414:CK425" si="234">SUM(CG414:CJ414)</f>
        <v>16</v>
      </c>
      <c r="CL414" s="14">
        <v>2</v>
      </c>
      <c r="CM414" s="14">
        <v>1</v>
      </c>
      <c r="CN414" s="14">
        <v>2</v>
      </c>
      <c r="CO414" s="14">
        <v>1</v>
      </c>
      <c r="CP414" s="14">
        <v>1</v>
      </c>
      <c r="CQ414" s="14">
        <v>1</v>
      </c>
      <c r="CR414" s="14">
        <v>1</v>
      </c>
      <c r="CS414" s="14">
        <v>1</v>
      </c>
      <c r="CT414" s="14">
        <v>90</v>
      </c>
      <c r="CU414" s="14">
        <v>1</v>
      </c>
      <c r="CV414" s="14">
        <v>1</v>
      </c>
      <c r="CW414" s="14">
        <v>1</v>
      </c>
      <c r="CX414" s="14">
        <v>1</v>
      </c>
      <c r="CY414" s="14">
        <v>1</v>
      </c>
      <c r="CZ414" s="14">
        <v>1</v>
      </c>
      <c r="DA414" s="14">
        <f t="shared" ref="DA414:DA440" si="235">SUM(CU414:CZ414)</f>
        <v>6</v>
      </c>
      <c r="DB414" s="14">
        <v>1</v>
      </c>
      <c r="DC414" s="14">
        <v>1</v>
      </c>
      <c r="DD414" s="14">
        <v>1</v>
      </c>
      <c r="DE414" s="14">
        <v>1</v>
      </c>
      <c r="DF414" s="14">
        <v>1</v>
      </c>
      <c r="DG414" s="14">
        <v>1</v>
      </c>
      <c r="DH414" s="14">
        <f t="shared" ref="DH414:DH425" si="236">SUM(DB414:DG414)</f>
        <v>6</v>
      </c>
      <c r="DI414" s="14">
        <f t="shared" ref="DI414:DI425" si="237">DH414-DA414</f>
        <v>0</v>
      </c>
      <c r="DJ414" s="14">
        <v>1</v>
      </c>
      <c r="DK414" s="14">
        <v>1</v>
      </c>
      <c r="DL414" s="14">
        <v>1</v>
      </c>
      <c r="DM414" s="14">
        <v>1</v>
      </c>
      <c r="DN414" s="14">
        <v>1</v>
      </c>
      <c r="DO414" s="14">
        <v>1</v>
      </c>
      <c r="DP414" s="14">
        <v>1</v>
      </c>
      <c r="DQ414" s="14">
        <v>1</v>
      </c>
      <c r="DR414" s="14">
        <f>SUM(DJ414:DQ414)</f>
        <v>8</v>
      </c>
      <c r="DS414" s="14">
        <v>1</v>
      </c>
      <c r="DT414" s="14">
        <v>1</v>
      </c>
      <c r="DU414" s="14">
        <v>1</v>
      </c>
      <c r="DV414" s="14">
        <v>1</v>
      </c>
      <c r="DW414" s="14">
        <v>1</v>
      </c>
      <c r="DX414" s="14">
        <v>1</v>
      </c>
      <c r="DY414" s="14">
        <v>1</v>
      </c>
      <c r="DZ414" s="14">
        <v>1</v>
      </c>
      <c r="EA414" s="14">
        <f>SUM(DS414:DZ414)</f>
        <v>8</v>
      </c>
      <c r="EB414" s="14">
        <f>EA414-DR414</f>
        <v>0</v>
      </c>
      <c r="EC414" s="14">
        <v>0</v>
      </c>
      <c r="ED414" s="14">
        <v>0</v>
      </c>
      <c r="EE414" s="14">
        <f>SUM(EC414:ED414)</f>
        <v>0</v>
      </c>
      <c r="EF414" s="14">
        <v>5</v>
      </c>
      <c r="EG414" s="14">
        <v>5</v>
      </c>
      <c r="EH414" s="14">
        <v>5</v>
      </c>
      <c r="EI414" s="14">
        <v>5</v>
      </c>
      <c r="EJ414" s="14">
        <f t="shared" ref="EJ414:EJ440" si="238">SUM(EF414:EI414)</f>
        <v>20</v>
      </c>
      <c r="EK414" s="14"/>
      <c r="EL414" s="14"/>
      <c r="EM414" s="14"/>
      <c r="EN414" s="14"/>
      <c r="EO414" s="14"/>
      <c r="EP414" s="14"/>
      <c r="EQ414" s="14"/>
      <c r="ER414" s="14"/>
      <c r="ES414" s="14"/>
      <c r="ET414" s="14"/>
      <c r="EU414" s="14"/>
      <c r="EV414" s="14"/>
      <c r="EW414" s="14"/>
      <c r="EX414" s="14"/>
      <c r="EY414" s="14"/>
      <c r="EZ414" s="14"/>
      <c r="FA414" s="14"/>
      <c r="FB414" s="14"/>
      <c r="FC414" s="14"/>
      <c r="FD414" s="14"/>
      <c r="FE414" s="14"/>
      <c r="FF414" s="14"/>
      <c r="FG414" s="14"/>
      <c r="FH414" s="14"/>
      <c r="FI414" s="14"/>
      <c r="FJ414" s="14"/>
      <c r="FK414" s="14"/>
      <c r="FL414" s="14"/>
      <c r="FM414" s="14"/>
      <c r="FN414" s="14"/>
      <c r="FO414" s="14"/>
      <c r="FP414" s="14"/>
      <c r="FQ414" s="14"/>
      <c r="FR414" s="14"/>
      <c r="FS414" s="14"/>
      <c r="FT414" s="14"/>
      <c r="FU414" s="14"/>
      <c r="FV414" s="14"/>
      <c r="FW414" s="14"/>
      <c r="FX414" s="14"/>
      <c r="FY414" s="14"/>
      <c r="FZ414" s="14"/>
      <c r="GA414" s="14"/>
      <c r="GB414" s="14"/>
      <c r="GC414" s="14"/>
      <c r="GD414" s="14"/>
      <c r="GE414" s="14"/>
      <c r="GF414" s="14"/>
      <c r="GG414" s="14"/>
      <c r="GH414" s="14"/>
      <c r="GI414" s="14"/>
      <c r="GJ414" s="14"/>
      <c r="GK414" s="14"/>
      <c r="GL414" s="14"/>
      <c r="GM414" s="14"/>
      <c r="GN414" s="14"/>
      <c r="GO414" s="14"/>
      <c r="GP414" s="14"/>
      <c r="GQ414" s="14"/>
      <c r="GR414" s="14"/>
      <c r="GS414" s="14"/>
      <c r="GT414" s="14"/>
      <c r="GU414" s="14"/>
      <c r="GV414" s="14"/>
      <c r="GW414" s="14"/>
      <c r="GX414" s="14"/>
      <c r="GY414" s="14"/>
      <c r="GZ414" s="14"/>
      <c r="HA414" s="14"/>
      <c r="HB414" s="14"/>
      <c r="HC414" s="14"/>
      <c r="HD414" s="14"/>
      <c r="HE414" s="14"/>
      <c r="HF414" s="14"/>
      <c r="HG414" s="14"/>
      <c r="HH414" s="14"/>
      <c r="HI414" s="14"/>
      <c r="HJ414" s="14"/>
      <c r="HK414" s="14"/>
      <c r="HL414" s="14"/>
      <c r="HM414" s="14"/>
      <c r="HN414" s="14"/>
      <c r="HO414" s="14"/>
      <c r="HP414" s="14"/>
      <c r="HQ414" s="14"/>
      <c r="HR414" s="14"/>
      <c r="HS414" s="14"/>
      <c r="HT414" s="14"/>
      <c r="HU414" s="14"/>
      <c r="HV414" s="14"/>
      <c r="HW414" s="14"/>
      <c r="HX414" s="14"/>
      <c r="HY414" s="14"/>
      <c r="HZ414" s="14"/>
      <c r="IA414" s="14"/>
      <c r="IB414" s="14"/>
      <c r="IC414" s="14"/>
      <c r="ID414" s="14"/>
      <c r="IE414" s="14"/>
      <c r="IF414" s="14"/>
      <c r="IG414" s="14"/>
      <c r="IH414" s="14"/>
      <c r="II414" s="14"/>
      <c r="IJ414" s="14"/>
      <c r="IK414" s="14"/>
      <c r="IL414" s="14"/>
      <c r="IM414" s="14"/>
      <c r="IN414" s="14"/>
      <c r="IO414" s="14"/>
      <c r="IP414" s="14"/>
    </row>
    <row r="415" spans="1:250" s="1" customFormat="1">
      <c r="A415" s="14">
        <v>406</v>
      </c>
      <c r="B415" s="61">
        <v>2</v>
      </c>
      <c r="C415" s="60">
        <v>1</v>
      </c>
      <c r="D415" s="14">
        <v>1</v>
      </c>
      <c r="E415" s="14">
        <v>1</v>
      </c>
      <c r="F415" s="14"/>
      <c r="G415" s="14"/>
      <c r="H415" s="14"/>
      <c r="I415" s="14"/>
      <c r="J415" s="14"/>
      <c r="K415" s="1" t="s">
        <v>4323</v>
      </c>
      <c r="L415" s="14">
        <v>0</v>
      </c>
      <c r="M415" s="14">
        <v>2</v>
      </c>
      <c r="N415" s="14">
        <v>5</v>
      </c>
      <c r="O415" s="14" t="s">
        <v>4324</v>
      </c>
      <c r="P415" s="14" t="s">
        <v>4325</v>
      </c>
      <c r="Q415" s="14" t="s">
        <v>3996</v>
      </c>
      <c r="R415" s="14" t="s">
        <v>2589</v>
      </c>
      <c r="S415" s="14" t="s">
        <v>2908</v>
      </c>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v>2</v>
      </c>
      <c r="AY415" s="14">
        <v>1</v>
      </c>
      <c r="AZ415" s="14">
        <v>2</v>
      </c>
      <c r="BA415" s="14">
        <v>0</v>
      </c>
      <c r="BB415" s="14"/>
      <c r="BC415" s="14">
        <v>45</v>
      </c>
      <c r="BD415" s="14">
        <v>0</v>
      </c>
      <c r="BE415" s="14">
        <v>1</v>
      </c>
      <c r="BF415" s="14">
        <v>1</v>
      </c>
      <c r="BG415" s="14">
        <v>1</v>
      </c>
      <c r="BH415" s="14"/>
      <c r="BI415" s="14">
        <v>30.8</v>
      </c>
      <c r="BJ415" s="14">
        <v>0</v>
      </c>
      <c r="BK415" s="14">
        <v>0</v>
      </c>
      <c r="BL415" s="14">
        <v>5</v>
      </c>
      <c r="BM415" s="14">
        <v>1</v>
      </c>
      <c r="BN415" s="14">
        <v>0</v>
      </c>
      <c r="BO415" s="14">
        <f>IF(BC415&gt;=85,1,0)</f>
        <v>0</v>
      </c>
      <c r="BP415" s="14">
        <f>IF(BD415=1,1,0)</f>
        <v>0</v>
      </c>
      <c r="BQ415" s="14">
        <v>0</v>
      </c>
      <c r="BR415" s="14">
        <v>0</v>
      </c>
      <c r="BS415" s="14">
        <v>0</v>
      </c>
      <c r="BT415" s="14">
        <v>1</v>
      </c>
      <c r="BU415" s="14">
        <v>0</v>
      </c>
      <c r="BV415" s="14">
        <f t="shared" si="232"/>
        <v>1</v>
      </c>
      <c r="BW415" s="14">
        <v>3</v>
      </c>
      <c r="BX415" s="14">
        <v>0</v>
      </c>
      <c r="BY415" s="14">
        <v>0</v>
      </c>
      <c r="BZ415" s="14">
        <v>0</v>
      </c>
      <c r="CA415" s="14">
        <v>0</v>
      </c>
      <c r="CB415" s="14">
        <v>0</v>
      </c>
      <c r="CC415" s="14">
        <v>0</v>
      </c>
      <c r="CD415" s="14">
        <v>0</v>
      </c>
      <c r="CE415" s="14">
        <v>0</v>
      </c>
      <c r="CF415" s="14">
        <f t="shared" si="233"/>
        <v>0</v>
      </c>
      <c r="CG415" s="14">
        <v>5</v>
      </c>
      <c r="CH415" s="14">
        <v>5</v>
      </c>
      <c r="CI415" s="14">
        <v>4</v>
      </c>
      <c r="CJ415" s="14">
        <v>5</v>
      </c>
      <c r="CK415" s="14">
        <f t="shared" si="234"/>
        <v>19</v>
      </c>
      <c r="CL415" s="14">
        <v>0</v>
      </c>
      <c r="CM415" s="14">
        <v>3</v>
      </c>
      <c r="CN415" s="14">
        <v>0</v>
      </c>
      <c r="CO415" s="14">
        <v>2</v>
      </c>
      <c r="CP415" s="14">
        <v>1</v>
      </c>
      <c r="CQ415" s="14">
        <v>3</v>
      </c>
      <c r="CR415" s="14">
        <v>2</v>
      </c>
      <c r="CS415" s="14">
        <v>1</v>
      </c>
      <c r="CT415" s="14">
        <v>70</v>
      </c>
      <c r="CU415" s="14">
        <v>1</v>
      </c>
      <c r="CV415" s="14">
        <v>1</v>
      </c>
      <c r="CW415" s="14">
        <v>1</v>
      </c>
      <c r="CX415" s="14">
        <v>1</v>
      </c>
      <c r="CY415" s="14">
        <v>1</v>
      </c>
      <c r="CZ415" s="14">
        <v>1</v>
      </c>
      <c r="DA415" s="14">
        <f t="shared" si="235"/>
        <v>6</v>
      </c>
      <c r="DB415" s="14">
        <v>1</v>
      </c>
      <c r="DC415" s="14">
        <v>1</v>
      </c>
      <c r="DD415" s="14">
        <v>1</v>
      </c>
      <c r="DE415" s="14">
        <v>1</v>
      </c>
      <c r="DF415" s="14">
        <v>1</v>
      </c>
      <c r="DG415" s="14">
        <v>1</v>
      </c>
      <c r="DH415" s="14">
        <f t="shared" si="236"/>
        <v>6</v>
      </c>
      <c r="DI415" s="14">
        <f t="shared" si="237"/>
        <v>0</v>
      </c>
      <c r="DJ415" s="14">
        <v>1</v>
      </c>
      <c r="DK415" s="14">
        <v>1</v>
      </c>
      <c r="DL415" s="14">
        <v>1</v>
      </c>
      <c r="DM415" s="14">
        <v>1</v>
      </c>
      <c r="DN415" s="14">
        <v>1</v>
      </c>
      <c r="DO415" s="14">
        <v>1</v>
      </c>
      <c r="DP415" s="14">
        <v>1</v>
      </c>
      <c r="DQ415" s="14">
        <v>1</v>
      </c>
      <c r="DR415" s="14">
        <f>SUM(DJ415:DQ415)</f>
        <v>8</v>
      </c>
      <c r="DS415" s="14">
        <v>1</v>
      </c>
      <c r="DT415" s="14">
        <v>1</v>
      </c>
      <c r="DU415" s="14">
        <v>1</v>
      </c>
      <c r="DV415" s="14">
        <v>1</v>
      </c>
      <c r="DW415" s="14">
        <v>1</v>
      </c>
      <c r="DX415" s="14">
        <v>1</v>
      </c>
      <c r="DY415" s="14">
        <v>1</v>
      </c>
      <c r="DZ415" s="14">
        <v>1</v>
      </c>
      <c r="EA415" s="14">
        <f>SUM(DS415:DZ415)</f>
        <v>8</v>
      </c>
      <c r="EB415" s="14">
        <f>EA415-DR415</f>
        <v>0</v>
      </c>
      <c r="EC415" s="14">
        <v>0</v>
      </c>
      <c r="ED415" s="14">
        <v>0</v>
      </c>
      <c r="EE415" s="14">
        <f>SUM(EC415:ED415)</f>
        <v>0</v>
      </c>
      <c r="EF415" s="14">
        <v>4</v>
      </c>
      <c r="EG415" s="14">
        <v>5</v>
      </c>
      <c r="EH415" s="14">
        <v>5</v>
      </c>
      <c r="EI415" s="14">
        <v>5</v>
      </c>
      <c r="EJ415" s="14">
        <f t="shared" si="238"/>
        <v>19</v>
      </c>
      <c r="EK415" s="14"/>
      <c r="EL415" s="14"/>
      <c r="EM415" s="14"/>
      <c r="EN415" s="14"/>
      <c r="EO415" s="14"/>
      <c r="EP415" s="14"/>
      <c r="EQ415" s="14"/>
      <c r="ER415" s="14"/>
      <c r="ES415" s="14"/>
      <c r="ET415" s="14"/>
      <c r="EU415" s="14"/>
      <c r="EV415" s="14"/>
      <c r="EW415" s="14"/>
      <c r="EX415" s="14"/>
      <c r="EY415" s="14"/>
      <c r="EZ415" s="14"/>
      <c r="FA415" s="14"/>
      <c r="FB415" s="14"/>
      <c r="FC415" s="14"/>
      <c r="FD415" s="14"/>
      <c r="FE415" s="14"/>
      <c r="FF415" s="14"/>
      <c r="FG415" s="14"/>
      <c r="FH415" s="14"/>
      <c r="FI415" s="14"/>
      <c r="FJ415" s="14"/>
      <c r="FK415" s="14"/>
      <c r="FL415" s="14"/>
      <c r="FM415" s="14"/>
      <c r="FN415" s="14"/>
      <c r="FO415" s="14"/>
      <c r="FP415" s="14"/>
      <c r="FQ415" s="14"/>
      <c r="FR415" s="14"/>
      <c r="FS415" s="14"/>
      <c r="FT415" s="14"/>
      <c r="FU415" s="14"/>
      <c r="FV415" s="14"/>
      <c r="FW415" s="14"/>
      <c r="FX415" s="14"/>
      <c r="FY415" s="14"/>
      <c r="FZ415" s="14"/>
      <c r="GA415" s="14"/>
      <c r="GB415" s="14"/>
      <c r="GC415" s="14"/>
      <c r="GD415" s="14"/>
      <c r="GE415" s="14"/>
      <c r="GF415" s="14"/>
      <c r="GG415" s="14"/>
      <c r="GH415" s="14"/>
      <c r="GI415" s="14"/>
      <c r="GJ415" s="14"/>
      <c r="GK415" s="14"/>
      <c r="GL415" s="14"/>
      <c r="GM415" s="14"/>
      <c r="GN415" s="14"/>
      <c r="GO415" s="14"/>
      <c r="GP415" s="14"/>
      <c r="GQ415" s="14"/>
      <c r="GR415" s="14"/>
      <c r="GS415" s="14"/>
      <c r="GT415" s="14"/>
      <c r="GU415" s="14"/>
      <c r="GV415" s="14"/>
      <c r="GW415" s="14"/>
      <c r="GX415" s="14"/>
      <c r="GY415" s="14"/>
      <c r="GZ415" s="14"/>
      <c r="HA415" s="14"/>
      <c r="HB415" s="14"/>
      <c r="HC415" s="14"/>
      <c r="HD415" s="14"/>
      <c r="HE415" s="14"/>
      <c r="HF415" s="14"/>
      <c r="HG415" s="14"/>
      <c r="HH415" s="14"/>
      <c r="HI415" s="14"/>
      <c r="HJ415" s="14"/>
      <c r="HK415" s="14"/>
      <c r="HL415" s="14"/>
      <c r="HM415" s="14"/>
      <c r="HN415" s="14"/>
      <c r="HO415" s="14"/>
      <c r="HP415" s="14"/>
      <c r="HQ415" s="14"/>
      <c r="HR415" s="14"/>
      <c r="HS415" s="14"/>
      <c r="HT415" s="14"/>
      <c r="HU415" s="14"/>
      <c r="HV415" s="14"/>
      <c r="HW415" s="14"/>
      <c r="HX415" s="14"/>
      <c r="HY415" s="14"/>
      <c r="HZ415" s="14"/>
      <c r="IA415" s="14"/>
      <c r="IB415" s="14"/>
      <c r="IC415" s="14"/>
      <c r="ID415" s="14"/>
      <c r="IE415" s="14"/>
      <c r="IF415" s="14"/>
      <c r="IG415" s="14"/>
      <c r="IH415" s="14"/>
      <c r="II415" s="14"/>
      <c r="IJ415" s="14"/>
      <c r="IK415" s="14"/>
      <c r="IL415" s="14"/>
      <c r="IM415" s="14"/>
      <c r="IN415" s="14"/>
      <c r="IO415" s="14"/>
      <c r="IP415" s="14"/>
    </row>
    <row r="416" spans="1:250" s="1" customFormat="1">
      <c r="A416" s="14">
        <v>407</v>
      </c>
      <c r="B416" s="61">
        <v>2</v>
      </c>
      <c r="C416" s="60">
        <v>1</v>
      </c>
      <c r="D416" s="14">
        <v>1</v>
      </c>
      <c r="E416" s="14">
        <v>1</v>
      </c>
      <c r="F416" s="14" t="s">
        <v>2100</v>
      </c>
      <c r="G416" s="14" t="s">
        <v>1928</v>
      </c>
      <c r="H416" s="14"/>
      <c r="I416" s="14"/>
      <c r="J416" s="14"/>
      <c r="L416" s="14">
        <v>2</v>
      </c>
      <c r="M416" s="14">
        <v>2</v>
      </c>
      <c r="N416" s="14">
        <v>6</v>
      </c>
      <c r="O416" s="14" t="s">
        <v>4945</v>
      </c>
      <c r="P416" s="14" t="s">
        <v>4946</v>
      </c>
      <c r="Q416" s="14" t="s">
        <v>3645</v>
      </c>
      <c r="R416" s="14" t="s">
        <v>2960</v>
      </c>
      <c r="S416" s="14" t="s">
        <v>2710</v>
      </c>
      <c r="T416" s="14" t="s">
        <v>4947</v>
      </c>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v>2</v>
      </c>
      <c r="AY416" s="14">
        <v>1</v>
      </c>
      <c r="AZ416" s="14">
        <v>2</v>
      </c>
      <c r="BA416" s="14">
        <v>4</v>
      </c>
      <c r="BB416" s="14"/>
      <c r="BC416" s="14">
        <v>72</v>
      </c>
      <c r="BD416" s="14">
        <v>1</v>
      </c>
      <c r="BE416" s="14">
        <v>2</v>
      </c>
      <c r="BF416" s="14">
        <v>1</v>
      </c>
      <c r="BG416" s="14">
        <v>2</v>
      </c>
      <c r="BH416" s="14">
        <v>175.3</v>
      </c>
      <c r="BI416" s="14">
        <v>28.06</v>
      </c>
      <c r="BJ416" s="14">
        <v>0</v>
      </c>
      <c r="BK416" s="14">
        <v>0</v>
      </c>
      <c r="BL416" s="14">
        <v>3</v>
      </c>
      <c r="BM416" s="14">
        <v>3</v>
      </c>
      <c r="BN416" s="14">
        <v>0</v>
      </c>
      <c r="BO416" s="14">
        <f>IF(BC416&gt;=85,1,0)</f>
        <v>0</v>
      </c>
      <c r="BP416" s="14">
        <f>IF(BD416=1,1,0)</f>
        <v>1</v>
      </c>
      <c r="BQ416" s="14">
        <v>0</v>
      </c>
      <c r="BR416" s="14">
        <v>0</v>
      </c>
      <c r="BS416" s="14">
        <v>0</v>
      </c>
      <c r="BT416" s="14">
        <v>1</v>
      </c>
      <c r="BU416" s="14">
        <v>0</v>
      </c>
      <c r="BV416" s="14">
        <f t="shared" si="232"/>
        <v>2</v>
      </c>
      <c r="BW416" s="14">
        <v>2</v>
      </c>
      <c r="BX416" s="14">
        <v>0</v>
      </c>
      <c r="BY416" s="14">
        <v>0</v>
      </c>
      <c r="BZ416" s="14">
        <v>0</v>
      </c>
      <c r="CA416" s="14">
        <v>0</v>
      </c>
      <c r="CB416" s="14">
        <v>0</v>
      </c>
      <c r="CC416" s="14">
        <v>0</v>
      </c>
      <c r="CD416" s="14">
        <v>0</v>
      </c>
      <c r="CE416" s="14">
        <v>0</v>
      </c>
      <c r="CF416" s="14">
        <f t="shared" si="233"/>
        <v>0</v>
      </c>
      <c r="CG416" s="14">
        <v>5</v>
      </c>
      <c r="CH416" s="14">
        <v>5</v>
      </c>
      <c r="CI416" s="14">
        <v>5</v>
      </c>
      <c r="CJ416" s="14">
        <v>5</v>
      </c>
      <c r="CK416" s="14">
        <f t="shared" si="234"/>
        <v>20</v>
      </c>
      <c r="CL416" s="14">
        <v>0</v>
      </c>
      <c r="CM416" s="14">
        <v>1</v>
      </c>
      <c r="CN416" s="14">
        <v>2</v>
      </c>
      <c r="CO416" s="14">
        <v>1</v>
      </c>
      <c r="CP416" s="14">
        <v>1</v>
      </c>
      <c r="CQ416" s="14">
        <v>1</v>
      </c>
      <c r="CR416" s="14">
        <v>1</v>
      </c>
      <c r="CS416" s="14">
        <v>1</v>
      </c>
      <c r="CT416" s="14">
        <v>80</v>
      </c>
      <c r="CU416" s="14">
        <v>1</v>
      </c>
      <c r="CV416" s="14">
        <v>1</v>
      </c>
      <c r="CW416" s="14">
        <v>1</v>
      </c>
      <c r="CX416" s="14">
        <v>1</v>
      </c>
      <c r="CY416" s="14">
        <v>1</v>
      </c>
      <c r="CZ416" s="14">
        <v>1</v>
      </c>
      <c r="DA416" s="14">
        <f t="shared" si="235"/>
        <v>6</v>
      </c>
      <c r="DB416" s="14">
        <v>1</v>
      </c>
      <c r="DC416" s="14">
        <v>1</v>
      </c>
      <c r="DD416" s="14">
        <v>1</v>
      </c>
      <c r="DE416" s="14">
        <v>1</v>
      </c>
      <c r="DF416" s="14">
        <v>1</v>
      </c>
      <c r="DG416" s="14">
        <v>1</v>
      </c>
      <c r="DH416" s="14">
        <f t="shared" si="236"/>
        <v>6</v>
      </c>
      <c r="DI416" s="14">
        <f t="shared" si="237"/>
        <v>0</v>
      </c>
      <c r="DJ416" s="14">
        <v>1</v>
      </c>
      <c r="DK416" s="14">
        <v>1</v>
      </c>
      <c r="DL416" s="14">
        <v>1</v>
      </c>
      <c r="DM416" s="14">
        <v>1</v>
      </c>
      <c r="DN416" s="14">
        <v>1</v>
      </c>
      <c r="DO416" s="14">
        <v>1</v>
      </c>
      <c r="DP416" s="14">
        <v>1</v>
      </c>
      <c r="DQ416" s="14">
        <v>1</v>
      </c>
      <c r="DR416" s="14">
        <f>SUM(DJ416:DQ416)</f>
        <v>8</v>
      </c>
      <c r="DS416" s="14">
        <v>1</v>
      </c>
      <c r="DT416" s="14">
        <v>1</v>
      </c>
      <c r="DU416" s="14">
        <v>1</v>
      </c>
      <c r="DV416" s="14">
        <v>1</v>
      </c>
      <c r="DW416" s="14">
        <v>1</v>
      </c>
      <c r="DX416" s="14">
        <v>1</v>
      </c>
      <c r="DY416" s="14">
        <v>1</v>
      </c>
      <c r="DZ416" s="14">
        <v>1</v>
      </c>
      <c r="EA416" s="14">
        <f>SUM(DS416:DZ416)</f>
        <v>8</v>
      </c>
      <c r="EB416" s="14">
        <f>EA416-DR416</f>
        <v>0</v>
      </c>
      <c r="EC416" s="14">
        <v>0</v>
      </c>
      <c r="ED416" s="14">
        <v>0</v>
      </c>
      <c r="EE416" s="14">
        <f>SUM(EC416:ED416)</f>
        <v>0</v>
      </c>
      <c r="EF416" s="14">
        <v>5</v>
      </c>
      <c r="EG416" s="14">
        <v>5</v>
      </c>
      <c r="EH416" s="14">
        <v>5</v>
      </c>
      <c r="EI416" s="14">
        <v>5</v>
      </c>
      <c r="EJ416" s="14">
        <f t="shared" si="238"/>
        <v>20</v>
      </c>
      <c r="EK416" s="14"/>
      <c r="EL416" s="14"/>
      <c r="EM416" s="14"/>
      <c r="EN416" s="14"/>
      <c r="EO416" s="14"/>
      <c r="EP416" s="14"/>
      <c r="EQ416" s="14"/>
      <c r="ER416" s="14"/>
      <c r="ES416" s="14"/>
      <c r="ET416" s="14"/>
      <c r="EU416" s="14"/>
      <c r="EV416" s="14"/>
      <c r="EW416" s="14"/>
      <c r="EX416" s="14"/>
      <c r="EY416" s="14"/>
      <c r="EZ416" s="14"/>
      <c r="FA416" s="14"/>
      <c r="FB416" s="14"/>
      <c r="FC416" s="14"/>
      <c r="FD416" s="14"/>
      <c r="FE416" s="14"/>
      <c r="FF416" s="14"/>
      <c r="FG416" s="14"/>
      <c r="FH416" s="14"/>
      <c r="FI416" s="14"/>
      <c r="FJ416" s="14"/>
      <c r="FK416" s="14"/>
      <c r="FL416" s="14"/>
      <c r="FM416" s="14"/>
      <c r="FN416" s="14"/>
      <c r="FO416" s="14"/>
      <c r="FP416" s="14"/>
      <c r="FQ416" s="14"/>
      <c r="FR416" s="14"/>
      <c r="FS416" s="14"/>
      <c r="FT416" s="14"/>
      <c r="FU416" s="14"/>
      <c r="FV416" s="14"/>
      <c r="FW416" s="14"/>
      <c r="FX416" s="14"/>
      <c r="FY416" s="14"/>
      <c r="FZ416" s="14"/>
      <c r="GA416" s="14"/>
      <c r="GB416" s="14"/>
      <c r="GC416" s="14"/>
      <c r="GD416" s="14"/>
      <c r="GE416" s="14"/>
      <c r="GF416" s="14"/>
      <c r="GG416" s="14"/>
      <c r="GH416" s="14"/>
      <c r="GI416" s="14"/>
      <c r="GJ416" s="14"/>
      <c r="GK416" s="14"/>
      <c r="GL416" s="14"/>
      <c r="GM416" s="14"/>
      <c r="GN416" s="14"/>
      <c r="GO416" s="14"/>
      <c r="GP416" s="14"/>
      <c r="GQ416" s="14"/>
      <c r="GR416" s="14"/>
      <c r="GS416" s="14"/>
      <c r="GT416" s="14"/>
      <c r="GU416" s="14"/>
      <c r="GV416" s="14"/>
      <c r="GW416" s="14"/>
      <c r="GX416" s="14"/>
      <c r="GY416" s="14"/>
      <c r="GZ416" s="14"/>
      <c r="HA416" s="14"/>
      <c r="HB416" s="14"/>
      <c r="HC416" s="14"/>
      <c r="HD416" s="14"/>
      <c r="HE416" s="14"/>
      <c r="HF416" s="14"/>
      <c r="HG416" s="14"/>
      <c r="HH416" s="14"/>
      <c r="HI416" s="14"/>
      <c r="HJ416" s="14"/>
      <c r="HK416" s="14"/>
      <c r="HL416" s="14"/>
      <c r="HM416" s="14"/>
      <c r="HN416" s="14"/>
      <c r="HO416" s="14"/>
      <c r="HP416" s="14"/>
      <c r="HQ416" s="14"/>
      <c r="HR416" s="14"/>
      <c r="HS416" s="14"/>
      <c r="HT416" s="14"/>
      <c r="HU416" s="14"/>
      <c r="HV416" s="14"/>
      <c r="HW416" s="14"/>
      <c r="HX416" s="14"/>
      <c r="HY416" s="14"/>
      <c r="HZ416" s="14"/>
      <c r="IA416" s="14"/>
      <c r="IB416" s="14"/>
      <c r="IC416" s="14"/>
      <c r="ID416" s="14"/>
      <c r="IE416" s="14"/>
      <c r="IF416" s="14"/>
      <c r="IG416" s="14"/>
      <c r="IH416" s="14"/>
      <c r="II416" s="14"/>
      <c r="IJ416" s="14"/>
      <c r="IK416" s="14"/>
      <c r="IL416" s="14"/>
      <c r="IM416" s="14"/>
      <c r="IN416" s="14"/>
      <c r="IO416" s="14"/>
      <c r="IP416" s="14"/>
    </row>
    <row r="417" spans="1:250" s="1" customFormat="1">
      <c r="A417" s="14">
        <v>408</v>
      </c>
      <c r="B417" s="64">
        <v>1</v>
      </c>
      <c r="C417" s="3">
        <v>1</v>
      </c>
      <c r="D417" s="1">
        <v>2</v>
      </c>
      <c r="E417" s="1">
        <v>2</v>
      </c>
      <c r="F417" s="1" t="s">
        <v>1928</v>
      </c>
      <c r="G417" s="1" t="s">
        <v>1941</v>
      </c>
      <c r="H417" s="1" t="s">
        <v>1990</v>
      </c>
      <c r="I417" s="1" t="s">
        <v>4402</v>
      </c>
      <c r="J417" s="1" t="s">
        <v>2100</v>
      </c>
      <c r="K417" s="1" t="s">
        <v>5792</v>
      </c>
      <c r="L417" s="1">
        <v>7</v>
      </c>
      <c r="M417" s="1">
        <v>20</v>
      </c>
      <c r="N417" s="1">
        <v>12</v>
      </c>
      <c r="O417" s="1" t="s">
        <v>2971</v>
      </c>
      <c r="P417" s="1" t="s">
        <v>2647</v>
      </c>
      <c r="Q417" s="1" t="s">
        <v>2871</v>
      </c>
      <c r="R417" s="1" t="s">
        <v>2335</v>
      </c>
      <c r="S417" s="1" t="s">
        <v>5793</v>
      </c>
      <c r="T417" s="1" t="s">
        <v>5794</v>
      </c>
      <c r="U417" s="1" t="s">
        <v>5795</v>
      </c>
      <c r="V417" s="1" t="s">
        <v>5796</v>
      </c>
      <c r="W417" s="1" t="s">
        <v>5797</v>
      </c>
      <c r="X417" s="1" t="s">
        <v>2630</v>
      </c>
      <c r="Y417" s="1" t="s">
        <v>2611</v>
      </c>
      <c r="Z417" s="1" t="s">
        <v>2823</v>
      </c>
      <c r="AX417" s="1">
        <v>2</v>
      </c>
      <c r="AY417" s="1">
        <v>1</v>
      </c>
      <c r="AZ417" s="1">
        <v>1</v>
      </c>
      <c r="BA417" s="1">
        <v>4</v>
      </c>
      <c r="BC417" s="1">
        <v>82</v>
      </c>
      <c r="BD417" s="1">
        <v>0</v>
      </c>
      <c r="BE417" s="1">
        <v>5</v>
      </c>
      <c r="BF417" s="1">
        <v>1</v>
      </c>
      <c r="BG417" s="1">
        <v>2</v>
      </c>
      <c r="BH417" s="1">
        <v>152.4</v>
      </c>
      <c r="BI417" s="1">
        <v>20.309999999999999</v>
      </c>
      <c r="BO417" s="1">
        <f>IF(AZ417&gt;=85,1,0)</f>
        <v>0</v>
      </c>
      <c r="BP417" s="1">
        <f>IF(BA417=1,1,0)</f>
        <v>0</v>
      </c>
      <c r="BQ417" s="1">
        <v>1</v>
      </c>
      <c r="BT417" s="1">
        <v>1</v>
      </c>
      <c r="BU417" s="1">
        <v>0</v>
      </c>
      <c r="BV417" s="14">
        <f t="shared" si="232"/>
        <v>2</v>
      </c>
      <c r="BW417" s="1">
        <v>4</v>
      </c>
      <c r="BX417" s="1">
        <v>0</v>
      </c>
      <c r="BY417" s="1">
        <v>1</v>
      </c>
      <c r="BZ417" s="1">
        <v>0</v>
      </c>
      <c r="CA417" s="1">
        <v>0</v>
      </c>
      <c r="CB417" s="1">
        <v>0</v>
      </c>
      <c r="CC417" s="1">
        <v>0</v>
      </c>
      <c r="CD417" s="1">
        <v>0</v>
      </c>
      <c r="CE417" s="1">
        <v>0</v>
      </c>
      <c r="CF417" s="1">
        <f t="shared" si="233"/>
        <v>1</v>
      </c>
      <c r="CG417" s="1">
        <v>3</v>
      </c>
      <c r="CH417" s="1">
        <v>4</v>
      </c>
      <c r="CI417" s="1">
        <v>4</v>
      </c>
      <c r="CJ417" s="1">
        <v>3</v>
      </c>
      <c r="CK417" s="1">
        <f t="shared" si="234"/>
        <v>14</v>
      </c>
      <c r="CM417" s="1">
        <v>5</v>
      </c>
      <c r="CN417" s="1">
        <v>0</v>
      </c>
      <c r="DA417" s="1">
        <f t="shared" si="235"/>
        <v>0</v>
      </c>
      <c r="DH417" s="1">
        <f t="shared" si="236"/>
        <v>0</v>
      </c>
      <c r="DI417" s="14">
        <f t="shared" si="237"/>
        <v>0</v>
      </c>
      <c r="EB417" s="14"/>
      <c r="EF417" s="1">
        <v>5</v>
      </c>
      <c r="EG417" s="1">
        <v>5</v>
      </c>
      <c r="EH417" s="1">
        <v>5</v>
      </c>
      <c r="EI417" s="1">
        <v>5</v>
      </c>
      <c r="EJ417" s="1">
        <f t="shared" si="238"/>
        <v>20</v>
      </c>
    </row>
    <row r="418" spans="1:250" s="1" customFormat="1">
      <c r="A418" s="14">
        <v>409</v>
      </c>
      <c r="B418" s="61">
        <v>2</v>
      </c>
      <c r="C418" s="60">
        <v>1</v>
      </c>
      <c r="D418" s="14">
        <v>1</v>
      </c>
      <c r="E418" s="14">
        <v>1</v>
      </c>
      <c r="F418" s="14" t="s">
        <v>2489</v>
      </c>
      <c r="G418" s="14" t="s">
        <v>2048</v>
      </c>
      <c r="H418" s="14" t="s">
        <v>1955</v>
      </c>
      <c r="I418" s="14"/>
      <c r="J418" s="14"/>
      <c r="K418" s="1" t="s">
        <v>3988</v>
      </c>
      <c r="L418" s="14">
        <v>3</v>
      </c>
      <c r="M418" s="14">
        <v>7</v>
      </c>
      <c r="N418" s="14">
        <v>8</v>
      </c>
      <c r="O418" s="14" t="s">
        <v>2440</v>
      </c>
      <c r="P418" s="14" t="s">
        <v>2312</v>
      </c>
      <c r="Q418" s="14" t="s">
        <v>2492</v>
      </c>
      <c r="R418" s="14" t="s">
        <v>3989</v>
      </c>
      <c r="S418" s="14" t="s">
        <v>2596</v>
      </c>
      <c r="T418" s="14" t="s">
        <v>2434</v>
      </c>
      <c r="U418" s="14" t="s">
        <v>2335</v>
      </c>
      <c r="V418" s="14" t="s">
        <v>3990</v>
      </c>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v>1</v>
      </c>
      <c r="AY418" s="14">
        <v>0</v>
      </c>
      <c r="AZ418" s="14">
        <v>2</v>
      </c>
      <c r="BA418" s="14">
        <v>5</v>
      </c>
      <c r="BB418" s="14"/>
      <c r="BC418" s="14">
        <v>89</v>
      </c>
      <c r="BD418" s="14">
        <v>1</v>
      </c>
      <c r="BE418" s="14">
        <v>1</v>
      </c>
      <c r="BF418" s="14">
        <v>1</v>
      </c>
      <c r="BG418" s="14">
        <v>2</v>
      </c>
      <c r="BH418" s="14"/>
      <c r="BI418" s="14">
        <v>30.85</v>
      </c>
      <c r="BJ418" s="14">
        <v>0</v>
      </c>
      <c r="BK418" s="14">
        <v>0</v>
      </c>
      <c r="BL418" s="14">
        <v>2</v>
      </c>
      <c r="BM418" s="14">
        <v>3</v>
      </c>
      <c r="BN418" s="14">
        <v>0</v>
      </c>
      <c r="BO418" s="14">
        <f>IF(BC418&gt;=85,1,0)</f>
        <v>1</v>
      </c>
      <c r="BP418" s="14">
        <f>IF(BD418=1,1,0)</f>
        <v>1</v>
      </c>
      <c r="BQ418" s="14">
        <v>1</v>
      </c>
      <c r="BR418" s="14">
        <v>1</v>
      </c>
      <c r="BS418" s="14">
        <v>0</v>
      </c>
      <c r="BT418" s="14">
        <v>1</v>
      </c>
      <c r="BU418" s="14">
        <v>1</v>
      </c>
      <c r="BV418" s="14">
        <f t="shared" si="232"/>
        <v>6</v>
      </c>
      <c r="BW418" s="14">
        <v>4</v>
      </c>
      <c r="BX418" s="14">
        <v>0</v>
      </c>
      <c r="BY418" s="14">
        <v>0</v>
      </c>
      <c r="BZ418" s="14">
        <v>0</v>
      </c>
      <c r="CA418" s="14">
        <v>0</v>
      </c>
      <c r="CB418" s="14">
        <v>0</v>
      </c>
      <c r="CC418" s="14">
        <v>0</v>
      </c>
      <c r="CD418" s="14">
        <v>0</v>
      </c>
      <c r="CE418" s="14">
        <v>0</v>
      </c>
      <c r="CF418" s="14">
        <f t="shared" si="233"/>
        <v>0</v>
      </c>
      <c r="CG418" s="14">
        <v>3</v>
      </c>
      <c r="CH418" s="14">
        <v>3</v>
      </c>
      <c r="CI418" s="14">
        <v>5</v>
      </c>
      <c r="CJ418" s="14">
        <v>4</v>
      </c>
      <c r="CK418" s="14">
        <f t="shared" si="234"/>
        <v>15</v>
      </c>
      <c r="CL418" s="14">
        <v>0</v>
      </c>
      <c r="CM418" s="14">
        <v>4</v>
      </c>
      <c r="CN418" s="14">
        <v>2</v>
      </c>
      <c r="CO418" s="14">
        <v>2</v>
      </c>
      <c r="CP418" s="14">
        <v>2</v>
      </c>
      <c r="CQ418" s="14">
        <v>3</v>
      </c>
      <c r="CR418" s="14">
        <v>3</v>
      </c>
      <c r="CS418" s="14">
        <v>2</v>
      </c>
      <c r="CT418" s="14">
        <v>50</v>
      </c>
      <c r="CU418" s="14">
        <v>1</v>
      </c>
      <c r="CV418" s="14">
        <v>1</v>
      </c>
      <c r="CW418" s="14">
        <v>1</v>
      </c>
      <c r="CX418" s="14">
        <v>1</v>
      </c>
      <c r="CY418" s="14">
        <v>1</v>
      </c>
      <c r="CZ418" s="14">
        <v>1</v>
      </c>
      <c r="DA418" s="14">
        <f t="shared" si="235"/>
        <v>6</v>
      </c>
      <c r="DB418" s="14">
        <v>0</v>
      </c>
      <c r="DC418" s="14">
        <v>1</v>
      </c>
      <c r="DD418" s="14">
        <v>1</v>
      </c>
      <c r="DE418" s="14">
        <v>1</v>
      </c>
      <c r="DF418" s="14">
        <v>1</v>
      </c>
      <c r="DG418" s="14">
        <v>1</v>
      </c>
      <c r="DH418" s="14">
        <f t="shared" si="236"/>
        <v>5</v>
      </c>
      <c r="DI418" s="14">
        <f t="shared" si="237"/>
        <v>-1</v>
      </c>
      <c r="DJ418" s="14">
        <v>1</v>
      </c>
      <c r="DK418" s="14">
        <v>0</v>
      </c>
      <c r="DL418" s="14">
        <v>0</v>
      </c>
      <c r="DM418" s="14">
        <v>1</v>
      </c>
      <c r="DN418" s="14">
        <v>0</v>
      </c>
      <c r="DO418" s="14">
        <v>1</v>
      </c>
      <c r="DP418" s="14">
        <v>1</v>
      </c>
      <c r="DQ418" s="14">
        <v>1</v>
      </c>
      <c r="DR418" s="14">
        <f t="shared" ref="DR418:DR440" si="239">SUM(DJ418:DQ418)</f>
        <v>5</v>
      </c>
      <c r="DS418" s="14">
        <v>1</v>
      </c>
      <c r="DT418" s="14">
        <v>0</v>
      </c>
      <c r="DU418" s="14">
        <v>0</v>
      </c>
      <c r="DV418" s="14">
        <v>1</v>
      </c>
      <c r="DW418" s="14">
        <v>0</v>
      </c>
      <c r="DX418" s="14">
        <v>1</v>
      </c>
      <c r="DY418" s="14">
        <v>1</v>
      </c>
      <c r="DZ418" s="14">
        <v>1</v>
      </c>
      <c r="EA418" s="14">
        <f t="shared" ref="EA418:EA440" si="240">SUM(DS418:DZ418)</f>
        <v>5</v>
      </c>
      <c r="EB418" s="14">
        <f t="shared" ref="EB418:EB440" si="241">EA418-DR418</f>
        <v>0</v>
      </c>
      <c r="EC418" s="14">
        <v>3</v>
      </c>
      <c r="ED418" s="14">
        <v>1</v>
      </c>
      <c r="EE418" s="14">
        <f t="shared" ref="EE418:EE440" si="242">SUM(EC418:ED418)</f>
        <v>4</v>
      </c>
      <c r="EF418" s="14">
        <v>5</v>
      </c>
      <c r="EG418" s="14">
        <v>5</v>
      </c>
      <c r="EH418" s="14">
        <v>5</v>
      </c>
      <c r="EI418" s="14">
        <v>5</v>
      </c>
      <c r="EJ418" s="14">
        <f t="shared" si="238"/>
        <v>20</v>
      </c>
      <c r="EK418" s="14"/>
      <c r="EL418" s="14"/>
      <c r="EM418" s="14"/>
      <c r="EN418" s="14"/>
      <c r="EO418" s="14"/>
      <c r="EP418" s="14"/>
      <c r="EQ418" s="14"/>
      <c r="ER418" s="14"/>
      <c r="ES418" s="14"/>
      <c r="ET418" s="14"/>
      <c r="EU418" s="14"/>
      <c r="EV418" s="14"/>
      <c r="EW418" s="14"/>
      <c r="EX418" s="14"/>
      <c r="EY418" s="14"/>
      <c r="EZ418" s="14"/>
      <c r="FA418" s="14"/>
      <c r="FB418" s="14"/>
      <c r="FC418" s="14"/>
      <c r="FD418" s="14"/>
      <c r="FE418" s="14"/>
      <c r="FF418" s="14"/>
      <c r="FG418" s="14"/>
      <c r="FH418" s="14"/>
      <c r="FI418" s="14"/>
      <c r="FJ418" s="14"/>
      <c r="FK418" s="14"/>
      <c r="FL418" s="14"/>
      <c r="FM418" s="14"/>
      <c r="FN418" s="14"/>
      <c r="FO418" s="14"/>
      <c r="FP418" s="14"/>
      <c r="FQ418" s="14"/>
      <c r="FR418" s="14"/>
      <c r="FS418" s="14"/>
      <c r="FT418" s="14"/>
      <c r="FU418" s="14"/>
      <c r="FV418" s="14"/>
      <c r="FW418" s="14"/>
      <c r="FX418" s="14"/>
      <c r="FY418" s="14"/>
      <c r="FZ418" s="14"/>
      <c r="GA418" s="14"/>
      <c r="GB418" s="14"/>
      <c r="GC418" s="14"/>
      <c r="GD418" s="14"/>
      <c r="GE418" s="14"/>
      <c r="GF418" s="14"/>
      <c r="GG418" s="14"/>
      <c r="GH418" s="14"/>
      <c r="GI418" s="14"/>
      <c r="GJ418" s="14"/>
      <c r="GK418" s="14"/>
      <c r="GL418" s="14"/>
      <c r="GM418" s="14"/>
      <c r="GN418" s="14"/>
      <c r="GO418" s="14"/>
      <c r="GP418" s="14"/>
      <c r="GQ418" s="14"/>
      <c r="GR418" s="14"/>
      <c r="GS418" s="14"/>
      <c r="GT418" s="14"/>
      <c r="GU418" s="14"/>
      <c r="GV418" s="14"/>
      <c r="GW418" s="14"/>
      <c r="GX418" s="14"/>
      <c r="GY418" s="14"/>
      <c r="GZ418" s="14"/>
      <c r="HA418" s="14"/>
      <c r="HB418" s="14"/>
      <c r="HC418" s="14"/>
      <c r="HD418" s="14"/>
      <c r="HE418" s="14"/>
      <c r="HF418" s="14"/>
      <c r="HG418" s="14"/>
      <c r="HH418" s="14"/>
      <c r="HI418" s="14"/>
      <c r="HJ418" s="14"/>
      <c r="HK418" s="14"/>
      <c r="HL418" s="14"/>
      <c r="HM418" s="14"/>
      <c r="HN418" s="14"/>
      <c r="HO418" s="14"/>
      <c r="HP418" s="14"/>
      <c r="HQ418" s="14"/>
      <c r="HR418" s="14"/>
      <c r="HS418" s="14"/>
      <c r="HT418" s="14"/>
      <c r="HU418" s="14"/>
      <c r="HV418" s="14"/>
      <c r="HW418" s="14"/>
      <c r="HX418" s="14"/>
      <c r="HY418" s="14"/>
      <c r="HZ418" s="14"/>
      <c r="IA418" s="14"/>
      <c r="IB418" s="14"/>
      <c r="IC418" s="14"/>
      <c r="ID418" s="14"/>
      <c r="IE418" s="14"/>
      <c r="IF418" s="14"/>
      <c r="IG418" s="14"/>
      <c r="IH418" s="14"/>
      <c r="II418" s="14"/>
      <c r="IJ418" s="14"/>
      <c r="IK418" s="14"/>
      <c r="IL418" s="14"/>
      <c r="IM418" s="14"/>
      <c r="IN418" s="14"/>
      <c r="IO418" s="14"/>
      <c r="IP418" s="14"/>
    </row>
    <row r="419" spans="1:250" s="1" customFormat="1">
      <c r="A419" s="14">
        <v>410</v>
      </c>
      <c r="B419" s="14">
        <v>2</v>
      </c>
      <c r="C419" s="60">
        <v>1</v>
      </c>
      <c r="D419" s="60">
        <v>1</v>
      </c>
      <c r="E419" s="60">
        <v>1</v>
      </c>
      <c r="F419" s="60" t="s">
        <v>1941</v>
      </c>
      <c r="G419" s="60" t="s">
        <v>1977</v>
      </c>
      <c r="H419" s="60" t="s">
        <v>2319</v>
      </c>
      <c r="I419" s="60" t="s">
        <v>1955</v>
      </c>
      <c r="J419" s="60"/>
      <c r="K419" s="14" t="s">
        <v>2348</v>
      </c>
      <c r="L419" s="14">
        <v>4</v>
      </c>
      <c r="M419" s="14">
        <v>13</v>
      </c>
      <c r="N419" s="14">
        <v>14</v>
      </c>
      <c r="O419" s="60" t="s">
        <v>2349</v>
      </c>
      <c r="P419" s="60" t="s">
        <v>2350</v>
      </c>
      <c r="Q419" s="60" t="s">
        <v>2351</v>
      </c>
      <c r="R419" s="60" t="s">
        <v>2352</v>
      </c>
      <c r="S419" s="60" t="s">
        <v>2353</v>
      </c>
      <c r="T419" s="60" t="s">
        <v>2354</v>
      </c>
      <c r="U419" s="60" t="s">
        <v>2355</v>
      </c>
      <c r="V419" s="60" t="s">
        <v>2356</v>
      </c>
      <c r="W419" s="60" t="s">
        <v>2357</v>
      </c>
      <c r="X419" s="60" t="s">
        <v>2358</v>
      </c>
      <c r="Y419" s="60" t="s">
        <v>2359</v>
      </c>
      <c r="Z419" s="60" t="s">
        <v>2360</v>
      </c>
      <c r="AA419" s="60" t="s">
        <v>2361</v>
      </c>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v>2</v>
      </c>
      <c r="AY419" s="14">
        <v>0</v>
      </c>
      <c r="AZ419" s="14">
        <v>2</v>
      </c>
      <c r="BA419" s="60">
        <v>6</v>
      </c>
      <c r="BB419" s="60"/>
      <c r="BC419" s="14">
        <v>84</v>
      </c>
      <c r="BD419" s="14">
        <v>0</v>
      </c>
      <c r="BE419" s="14">
        <v>1</v>
      </c>
      <c r="BF419" s="14">
        <v>1</v>
      </c>
      <c r="BG419" s="14">
        <v>2</v>
      </c>
      <c r="BH419" s="62">
        <v>152.4</v>
      </c>
      <c r="BI419" s="14">
        <v>33.590000000000003</v>
      </c>
      <c r="BJ419" s="14">
        <v>0</v>
      </c>
      <c r="BK419" s="14">
        <v>2</v>
      </c>
      <c r="BL419" s="14">
        <v>4</v>
      </c>
      <c r="BM419" s="14">
        <v>3</v>
      </c>
      <c r="BN419" s="14">
        <v>1</v>
      </c>
      <c r="BO419" s="14">
        <f>IF(BE419&gt;=85,1,0)</f>
        <v>0</v>
      </c>
      <c r="BP419" s="14">
        <f>IF(BF419=1,1,0)</f>
        <v>1</v>
      </c>
      <c r="BQ419" s="14">
        <v>0</v>
      </c>
      <c r="BR419" s="14">
        <v>0</v>
      </c>
      <c r="BS419" s="14">
        <v>0</v>
      </c>
      <c r="BT419" s="14">
        <v>1</v>
      </c>
      <c r="BU419" s="14">
        <v>1</v>
      </c>
      <c r="BV419" s="14">
        <f t="shared" si="232"/>
        <v>3</v>
      </c>
      <c r="BW419" s="14">
        <v>3</v>
      </c>
      <c r="BX419" s="14">
        <v>0</v>
      </c>
      <c r="BY419" s="14">
        <v>0</v>
      </c>
      <c r="BZ419" s="14">
        <v>0</v>
      </c>
      <c r="CA419" s="14">
        <v>0</v>
      </c>
      <c r="CB419" s="14">
        <v>0</v>
      </c>
      <c r="CC419" s="14">
        <v>0</v>
      </c>
      <c r="CD419" s="14">
        <v>0</v>
      </c>
      <c r="CE419" s="14">
        <v>0</v>
      </c>
      <c r="CF419" s="14">
        <f t="shared" si="233"/>
        <v>0</v>
      </c>
      <c r="CG419" s="14">
        <v>4</v>
      </c>
      <c r="CH419" s="14">
        <v>5</v>
      </c>
      <c r="CI419" s="14">
        <v>4</v>
      </c>
      <c r="CJ419" s="14">
        <v>5</v>
      </c>
      <c r="CK419" s="14">
        <f t="shared" si="234"/>
        <v>18</v>
      </c>
      <c r="CL419" s="14">
        <v>0</v>
      </c>
      <c r="CM419" s="14">
        <v>1</v>
      </c>
      <c r="CN419" s="14">
        <v>2</v>
      </c>
      <c r="CO419" s="14">
        <v>3</v>
      </c>
      <c r="CP419" s="14">
        <v>1</v>
      </c>
      <c r="CQ419" s="14">
        <v>2</v>
      </c>
      <c r="CR419" s="14">
        <v>3</v>
      </c>
      <c r="CS419" s="14">
        <v>2</v>
      </c>
      <c r="CT419" s="14">
        <v>60</v>
      </c>
      <c r="CU419" s="14">
        <v>1</v>
      </c>
      <c r="CV419" s="14">
        <v>1</v>
      </c>
      <c r="CW419" s="14">
        <v>1</v>
      </c>
      <c r="CX419" s="14">
        <v>1</v>
      </c>
      <c r="CY419" s="14">
        <v>0</v>
      </c>
      <c r="CZ419" s="14">
        <v>1</v>
      </c>
      <c r="DA419" s="14">
        <f t="shared" si="235"/>
        <v>5</v>
      </c>
      <c r="DB419" s="14">
        <v>1</v>
      </c>
      <c r="DC419" s="14">
        <v>1</v>
      </c>
      <c r="DD419" s="14">
        <v>1</v>
      </c>
      <c r="DE419" s="14">
        <v>1</v>
      </c>
      <c r="DF419" s="14">
        <v>0</v>
      </c>
      <c r="DG419" s="14">
        <v>1</v>
      </c>
      <c r="DH419" s="14">
        <f t="shared" si="236"/>
        <v>5</v>
      </c>
      <c r="DI419" s="14">
        <f t="shared" si="237"/>
        <v>0</v>
      </c>
      <c r="DJ419" s="14">
        <v>1</v>
      </c>
      <c r="DK419" s="14">
        <v>0</v>
      </c>
      <c r="DL419" s="14">
        <v>1</v>
      </c>
      <c r="DM419" s="14">
        <v>1</v>
      </c>
      <c r="DN419" s="14">
        <v>1</v>
      </c>
      <c r="DO419" s="14">
        <v>0</v>
      </c>
      <c r="DP419" s="14">
        <v>1</v>
      </c>
      <c r="DQ419" s="14">
        <v>1</v>
      </c>
      <c r="DR419" s="14">
        <f t="shared" si="239"/>
        <v>6</v>
      </c>
      <c r="DS419" s="14">
        <v>1</v>
      </c>
      <c r="DT419" s="14">
        <v>0</v>
      </c>
      <c r="DU419" s="14">
        <v>1</v>
      </c>
      <c r="DV419" s="14">
        <v>1</v>
      </c>
      <c r="DW419" s="14">
        <v>1</v>
      </c>
      <c r="DX419" s="14">
        <v>0</v>
      </c>
      <c r="DY419" s="14">
        <v>1</v>
      </c>
      <c r="DZ419" s="14">
        <v>1</v>
      </c>
      <c r="EA419" s="14">
        <f t="shared" si="240"/>
        <v>6</v>
      </c>
      <c r="EB419" s="14">
        <f t="shared" si="241"/>
        <v>0</v>
      </c>
      <c r="EC419" s="14">
        <v>0</v>
      </c>
      <c r="ED419" s="14">
        <v>0</v>
      </c>
      <c r="EE419" s="14">
        <f t="shared" si="242"/>
        <v>0</v>
      </c>
      <c r="EF419" s="14">
        <v>4</v>
      </c>
      <c r="EG419" s="14">
        <v>4</v>
      </c>
      <c r="EH419" s="14">
        <v>5</v>
      </c>
      <c r="EI419" s="14">
        <v>5</v>
      </c>
      <c r="EJ419" s="14">
        <f t="shared" si="238"/>
        <v>18</v>
      </c>
      <c r="EK419" s="14"/>
      <c r="EL419" s="14"/>
      <c r="EM419" s="14"/>
      <c r="EN419" s="14"/>
      <c r="EO419" s="14"/>
      <c r="EP419" s="14"/>
      <c r="EQ419" s="14"/>
      <c r="ER419" s="14"/>
      <c r="ES419" s="14"/>
      <c r="ET419" s="14"/>
      <c r="EU419" s="14"/>
      <c r="EV419" s="14"/>
      <c r="EW419" s="14"/>
      <c r="EX419" s="14"/>
      <c r="EY419" s="14"/>
      <c r="EZ419" s="14"/>
      <c r="FA419" s="14"/>
      <c r="FB419" s="14"/>
      <c r="FC419" s="14"/>
      <c r="FD419" s="14"/>
      <c r="FE419" s="14"/>
      <c r="FF419" s="14"/>
      <c r="FG419" s="14"/>
      <c r="FH419" s="14"/>
      <c r="FI419" s="14"/>
      <c r="FJ419" s="14"/>
      <c r="FK419" s="14"/>
      <c r="FL419" s="14"/>
      <c r="FM419" s="14"/>
      <c r="FN419" s="14"/>
      <c r="FO419" s="14"/>
      <c r="FP419" s="14"/>
      <c r="FQ419" s="14"/>
      <c r="FR419" s="14"/>
      <c r="FS419" s="14"/>
      <c r="FT419" s="14"/>
      <c r="FU419" s="14"/>
      <c r="FV419" s="14"/>
      <c r="FW419" s="14"/>
      <c r="FX419" s="14"/>
      <c r="FY419" s="14"/>
      <c r="FZ419" s="14"/>
      <c r="GA419" s="14"/>
      <c r="GB419" s="14"/>
      <c r="GC419" s="14"/>
      <c r="GD419" s="14"/>
      <c r="GE419" s="14"/>
      <c r="GF419" s="14"/>
      <c r="GG419" s="14"/>
      <c r="GH419" s="14"/>
      <c r="GI419" s="14"/>
      <c r="GJ419" s="14"/>
      <c r="GK419" s="14"/>
      <c r="GL419" s="14"/>
      <c r="GM419" s="14"/>
      <c r="GN419" s="14"/>
      <c r="GO419" s="14"/>
      <c r="GP419" s="14"/>
      <c r="GQ419" s="14"/>
      <c r="GR419" s="14"/>
      <c r="GS419" s="14"/>
      <c r="GT419" s="14"/>
      <c r="GU419" s="14"/>
      <c r="GV419" s="14"/>
      <c r="GW419" s="14"/>
      <c r="GX419" s="14"/>
      <c r="GY419" s="14"/>
      <c r="GZ419" s="14"/>
      <c r="HA419" s="14"/>
      <c r="HB419" s="14"/>
      <c r="HC419" s="14"/>
      <c r="HD419" s="14"/>
      <c r="HE419" s="14"/>
      <c r="HF419" s="14"/>
      <c r="HG419" s="14"/>
      <c r="HH419" s="14"/>
      <c r="HI419" s="14"/>
      <c r="HJ419" s="14"/>
      <c r="HK419" s="14"/>
      <c r="HL419" s="14"/>
      <c r="HM419" s="14"/>
      <c r="HN419" s="14"/>
      <c r="HO419" s="14"/>
      <c r="HP419" s="14"/>
      <c r="HQ419" s="14"/>
      <c r="HR419" s="14"/>
      <c r="HS419" s="14"/>
      <c r="HT419" s="14"/>
      <c r="HU419" s="14"/>
      <c r="HV419" s="14"/>
      <c r="HW419" s="14"/>
      <c r="HX419" s="14"/>
      <c r="HY419" s="14"/>
      <c r="HZ419" s="14"/>
      <c r="IA419" s="14"/>
      <c r="IB419" s="14"/>
      <c r="IC419" s="14"/>
      <c r="ID419" s="14"/>
      <c r="IE419" s="14"/>
      <c r="IF419" s="14"/>
      <c r="IG419" s="14"/>
      <c r="IH419" s="14"/>
      <c r="II419" s="14"/>
      <c r="IJ419" s="14"/>
      <c r="IK419" s="14"/>
      <c r="IL419" s="14"/>
      <c r="IM419" s="14"/>
      <c r="IN419" s="14"/>
      <c r="IO419" s="14"/>
      <c r="IP419" s="14"/>
    </row>
    <row r="420" spans="1:250" s="1" customFormat="1">
      <c r="A420" s="14">
        <v>411</v>
      </c>
      <c r="B420" s="14">
        <v>1</v>
      </c>
      <c r="C420" s="60">
        <v>0</v>
      </c>
      <c r="D420" s="14">
        <v>1</v>
      </c>
      <c r="E420" s="14">
        <v>1</v>
      </c>
      <c r="F420" s="14"/>
      <c r="G420" s="14"/>
      <c r="H420" s="14"/>
      <c r="I420" s="14"/>
      <c r="J420" s="14"/>
      <c r="K420" s="61" t="s">
        <v>2817</v>
      </c>
      <c r="L420" s="61">
        <v>0</v>
      </c>
      <c r="M420" s="14">
        <v>4</v>
      </c>
      <c r="N420" s="14">
        <v>0</v>
      </c>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v>2</v>
      </c>
      <c r="AY420" s="14">
        <v>1</v>
      </c>
      <c r="AZ420" s="14">
        <v>2</v>
      </c>
      <c r="BA420" s="14"/>
      <c r="BB420" s="14">
        <v>0</v>
      </c>
      <c r="BC420" s="14">
        <v>26</v>
      </c>
      <c r="BD420" s="14">
        <v>0</v>
      </c>
      <c r="BE420" s="14">
        <v>1</v>
      </c>
      <c r="BF420" s="14">
        <v>1</v>
      </c>
      <c r="BG420" s="14">
        <v>5</v>
      </c>
      <c r="BH420" s="14">
        <v>175.3</v>
      </c>
      <c r="BI420" s="14">
        <v>18.46</v>
      </c>
      <c r="BJ420" s="14">
        <v>0</v>
      </c>
      <c r="BK420" s="14">
        <v>0</v>
      </c>
      <c r="BL420" s="14">
        <v>3</v>
      </c>
      <c r="BM420" s="14">
        <v>1</v>
      </c>
      <c r="BN420" s="14">
        <v>0</v>
      </c>
      <c r="BO420" s="14">
        <f>IF(BE420&gt;=85,1,0)</f>
        <v>0</v>
      </c>
      <c r="BP420" s="14">
        <f>IF(BF420=1,1,0)</f>
        <v>1</v>
      </c>
      <c r="BQ420" s="14">
        <v>0</v>
      </c>
      <c r="BR420" s="14">
        <v>0</v>
      </c>
      <c r="BS420" s="14">
        <v>0</v>
      </c>
      <c r="BT420" s="14">
        <v>1</v>
      </c>
      <c r="BU420" s="14">
        <v>0</v>
      </c>
      <c r="BV420" s="14">
        <f t="shared" si="232"/>
        <v>2</v>
      </c>
      <c r="BW420" s="14">
        <v>1</v>
      </c>
      <c r="BX420" s="14">
        <v>0</v>
      </c>
      <c r="BY420" s="14">
        <v>0</v>
      </c>
      <c r="BZ420" s="14">
        <v>0</v>
      </c>
      <c r="CA420" s="14">
        <v>0</v>
      </c>
      <c r="CB420" s="14">
        <v>0</v>
      </c>
      <c r="CC420" s="14">
        <v>0</v>
      </c>
      <c r="CD420" s="14">
        <v>0</v>
      </c>
      <c r="CE420" s="14">
        <v>0</v>
      </c>
      <c r="CF420" s="14">
        <f t="shared" si="233"/>
        <v>0</v>
      </c>
      <c r="CG420" s="14">
        <v>3</v>
      </c>
      <c r="CH420" s="14">
        <v>4</v>
      </c>
      <c r="CI420" s="14">
        <v>4</v>
      </c>
      <c r="CJ420" s="14">
        <v>4</v>
      </c>
      <c r="CK420" s="14">
        <f t="shared" si="234"/>
        <v>15</v>
      </c>
      <c r="CL420" s="14">
        <v>1</v>
      </c>
      <c r="CM420" s="14">
        <v>5</v>
      </c>
      <c r="CN420" s="14">
        <v>0</v>
      </c>
      <c r="CO420" s="14">
        <v>1</v>
      </c>
      <c r="CP420" s="14">
        <v>1</v>
      </c>
      <c r="CQ420" s="14">
        <v>1</v>
      </c>
      <c r="CR420" s="14">
        <v>3</v>
      </c>
      <c r="CS420" s="14">
        <v>1</v>
      </c>
      <c r="CT420" s="14">
        <v>50</v>
      </c>
      <c r="CU420" s="14">
        <v>1</v>
      </c>
      <c r="CV420" s="14">
        <v>1</v>
      </c>
      <c r="CW420" s="14">
        <v>1</v>
      </c>
      <c r="CX420" s="14">
        <v>1</v>
      </c>
      <c r="CY420" s="14">
        <v>1</v>
      </c>
      <c r="CZ420" s="14">
        <v>1</v>
      </c>
      <c r="DA420" s="14">
        <f t="shared" si="235"/>
        <v>6</v>
      </c>
      <c r="DB420" s="14">
        <v>1</v>
      </c>
      <c r="DC420" s="14">
        <v>1</v>
      </c>
      <c r="DD420" s="14">
        <v>1</v>
      </c>
      <c r="DE420" s="14">
        <v>1</v>
      </c>
      <c r="DF420" s="14">
        <v>1</v>
      </c>
      <c r="DG420" s="14">
        <v>1</v>
      </c>
      <c r="DH420" s="14">
        <f t="shared" si="236"/>
        <v>6</v>
      </c>
      <c r="DI420" s="14">
        <f t="shared" si="237"/>
        <v>0</v>
      </c>
      <c r="DJ420" s="14">
        <v>1</v>
      </c>
      <c r="DK420" s="14">
        <v>1</v>
      </c>
      <c r="DL420" s="14">
        <v>1</v>
      </c>
      <c r="DM420" s="14">
        <v>1</v>
      </c>
      <c r="DN420" s="14">
        <v>1</v>
      </c>
      <c r="DO420" s="14">
        <v>1</v>
      </c>
      <c r="DP420" s="14">
        <v>1</v>
      </c>
      <c r="DQ420" s="14">
        <v>1</v>
      </c>
      <c r="DR420" s="14">
        <f t="shared" si="239"/>
        <v>8</v>
      </c>
      <c r="DS420" s="14">
        <v>1</v>
      </c>
      <c r="DT420" s="14">
        <v>1</v>
      </c>
      <c r="DU420" s="14">
        <v>1</v>
      </c>
      <c r="DV420" s="14">
        <v>1</v>
      </c>
      <c r="DW420" s="14">
        <v>1</v>
      </c>
      <c r="DX420" s="14">
        <v>1</v>
      </c>
      <c r="DY420" s="14">
        <v>1</v>
      </c>
      <c r="DZ420" s="14">
        <v>1</v>
      </c>
      <c r="EA420" s="14">
        <f t="shared" si="240"/>
        <v>8</v>
      </c>
      <c r="EB420" s="14">
        <f t="shared" si="241"/>
        <v>0</v>
      </c>
      <c r="EC420" s="14">
        <v>0</v>
      </c>
      <c r="ED420" s="14">
        <v>0</v>
      </c>
      <c r="EE420" s="14">
        <f t="shared" si="242"/>
        <v>0</v>
      </c>
      <c r="EF420" s="14">
        <v>5</v>
      </c>
      <c r="EG420" s="14">
        <v>5</v>
      </c>
      <c r="EH420" s="14">
        <v>5</v>
      </c>
      <c r="EI420" s="14">
        <v>5</v>
      </c>
      <c r="EJ420" s="14">
        <f t="shared" si="238"/>
        <v>20</v>
      </c>
      <c r="EK420" s="14"/>
      <c r="EL420" s="14"/>
      <c r="EM420" s="14"/>
      <c r="EN420" s="14"/>
      <c r="EO420" s="14"/>
      <c r="EP420" s="14"/>
      <c r="EQ420" s="14"/>
      <c r="ER420" s="14"/>
      <c r="ES420" s="14"/>
      <c r="ET420" s="14"/>
      <c r="EU420" s="14"/>
      <c r="EV420" s="14"/>
      <c r="EW420" s="14"/>
      <c r="EX420" s="14"/>
      <c r="EY420" s="14"/>
      <c r="EZ420" s="14"/>
      <c r="FA420" s="14"/>
      <c r="FB420" s="14"/>
      <c r="FC420" s="14"/>
      <c r="FD420" s="14"/>
      <c r="FE420" s="14"/>
      <c r="FF420" s="14"/>
      <c r="FG420" s="14"/>
      <c r="FH420" s="14"/>
      <c r="FI420" s="14"/>
      <c r="FJ420" s="14"/>
      <c r="FK420" s="14"/>
      <c r="FL420" s="14"/>
      <c r="FM420" s="14"/>
      <c r="FN420" s="14"/>
      <c r="FO420" s="14"/>
      <c r="FP420" s="14"/>
      <c r="FQ420" s="14"/>
      <c r="FR420" s="14"/>
      <c r="FS420" s="14"/>
      <c r="FT420" s="14"/>
      <c r="FU420" s="14"/>
      <c r="FV420" s="14"/>
      <c r="FW420" s="14"/>
      <c r="FX420" s="14"/>
      <c r="FY420" s="14"/>
      <c r="FZ420" s="14"/>
      <c r="GA420" s="14"/>
      <c r="GB420" s="14"/>
      <c r="GC420" s="14"/>
      <c r="GD420" s="14"/>
      <c r="GE420" s="14"/>
      <c r="GF420" s="14"/>
      <c r="GG420" s="14"/>
      <c r="GH420" s="14"/>
      <c r="GI420" s="14"/>
      <c r="GJ420" s="14"/>
      <c r="GK420" s="14"/>
      <c r="GL420" s="14"/>
      <c r="GM420" s="14"/>
      <c r="GN420" s="14"/>
      <c r="GO420" s="14"/>
      <c r="GP420" s="14"/>
      <c r="GQ420" s="14"/>
      <c r="GR420" s="14"/>
      <c r="GS420" s="14"/>
      <c r="GT420" s="14"/>
      <c r="GU420" s="14"/>
      <c r="GV420" s="14"/>
      <c r="GW420" s="14"/>
      <c r="GX420" s="14"/>
      <c r="GY420" s="14"/>
      <c r="GZ420" s="14"/>
      <c r="HA420" s="14"/>
      <c r="HB420" s="14"/>
      <c r="HC420" s="14"/>
      <c r="HD420" s="14"/>
      <c r="HE420" s="14"/>
      <c r="HF420" s="14"/>
      <c r="HG420" s="14"/>
      <c r="HH420" s="14"/>
      <c r="HI420" s="14"/>
      <c r="HJ420" s="14"/>
      <c r="HK420" s="14"/>
      <c r="HL420" s="14"/>
      <c r="HM420" s="14"/>
      <c r="HN420" s="14"/>
      <c r="HO420" s="14"/>
      <c r="HP420" s="14"/>
      <c r="HQ420" s="14"/>
      <c r="HR420" s="14"/>
      <c r="HS420" s="14"/>
      <c r="HT420" s="14"/>
      <c r="HU420" s="14"/>
      <c r="HV420" s="14"/>
      <c r="HW420" s="14"/>
      <c r="HX420" s="14"/>
      <c r="HY420" s="14"/>
      <c r="HZ420" s="14"/>
      <c r="IA420" s="14"/>
      <c r="IB420" s="14"/>
      <c r="IC420" s="14"/>
      <c r="ID420" s="14"/>
      <c r="IE420" s="14"/>
      <c r="IF420" s="14"/>
      <c r="IG420" s="14"/>
      <c r="IH420" s="14"/>
      <c r="II420" s="14"/>
      <c r="IJ420" s="14"/>
      <c r="IK420" s="14"/>
      <c r="IL420" s="14"/>
      <c r="IM420" s="14"/>
      <c r="IN420" s="14"/>
      <c r="IO420" s="14"/>
      <c r="IP420" s="14"/>
    </row>
    <row r="421" spans="1:250" s="1" customFormat="1">
      <c r="A421" s="14">
        <v>412</v>
      </c>
      <c r="B421" s="64">
        <v>1</v>
      </c>
      <c r="C421" s="3">
        <v>2</v>
      </c>
      <c r="D421" s="1">
        <v>1</v>
      </c>
      <c r="E421" s="1">
        <v>1</v>
      </c>
      <c r="F421" s="1" t="s">
        <v>5282</v>
      </c>
      <c r="K421" s="1" t="s">
        <v>5283</v>
      </c>
      <c r="L421" s="1">
        <v>1</v>
      </c>
      <c r="M421" s="1">
        <v>4</v>
      </c>
      <c r="N421" s="1">
        <v>8</v>
      </c>
      <c r="O421" s="1" t="s">
        <v>2498</v>
      </c>
      <c r="P421" s="1" t="s">
        <v>2425</v>
      </c>
      <c r="Q421" s="1" t="s">
        <v>2725</v>
      </c>
      <c r="R421" s="1" t="s">
        <v>2675</v>
      </c>
      <c r="S421" s="1" t="s">
        <v>5133</v>
      </c>
      <c r="T421" s="1" t="s">
        <v>2492</v>
      </c>
      <c r="U421" s="1" t="s">
        <v>5284</v>
      </c>
      <c r="V421" s="1" t="s">
        <v>3569</v>
      </c>
      <c r="AX421" s="1">
        <v>2</v>
      </c>
      <c r="AZ421" s="1">
        <v>2</v>
      </c>
      <c r="BA421" s="1">
        <v>6</v>
      </c>
      <c r="BC421" s="1">
        <v>87</v>
      </c>
      <c r="BD421" s="1">
        <v>1</v>
      </c>
      <c r="BE421" s="1">
        <v>1</v>
      </c>
      <c r="BF421" s="1">
        <v>1</v>
      </c>
      <c r="BG421" s="1">
        <v>2</v>
      </c>
      <c r="BH421" s="1">
        <v>167.6</v>
      </c>
      <c r="BI421" s="1">
        <v>23.41</v>
      </c>
      <c r="BJ421" s="1">
        <v>1</v>
      </c>
      <c r="BK421" s="1">
        <v>1</v>
      </c>
      <c r="BL421" s="1">
        <v>5</v>
      </c>
      <c r="BM421" s="1">
        <v>3</v>
      </c>
      <c r="BN421" s="1">
        <v>0</v>
      </c>
      <c r="BO421" s="1">
        <f>IF(AZ421&gt;=85,1,0)</f>
        <v>0</v>
      </c>
      <c r="BP421" s="1">
        <f>IF(BA421=1,1,0)</f>
        <v>0</v>
      </c>
      <c r="BQ421" s="1">
        <v>0</v>
      </c>
      <c r="BR421" s="1">
        <v>0</v>
      </c>
      <c r="BS421" s="1">
        <v>0</v>
      </c>
      <c r="BT421" s="1">
        <v>1</v>
      </c>
      <c r="BU421" s="1">
        <v>0</v>
      </c>
      <c r="BV421" s="14">
        <f t="shared" si="232"/>
        <v>1</v>
      </c>
      <c r="BW421" s="1">
        <v>4</v>
      </c>
      <c r="BX421" s="1">
        <v>0</v>
      </c>
      <c r="BY421" s="1">
        <v>0</v>
      </c>
      <c r="BZ421" s="1">
        <v>0</v>
      </c>
      <c r="CA421" s="1">
        <v>0</v>
      </c>
      <c r="CB421" s="1">
        <v>0</v>
      </c>
      <c r="CC421" s="1">
        <v>0</v>
      </c>
      <c r="CD421" s="1">
        <v>0</v>
      </c>
      <c r="CE421" s="1">
        <v>0</v>
      </c>
      <c r="CF421" s="1">
        <f t="shared" si="233"/>
        <v>0</v>
      </c>
      <c r="CG421" s="1">
        <v>5</v>
      </c>
      <c r="CH421" s="1">
        <v>5</v>
      </c>
      <c r="CI421" s="1">
        <v>5</v>
      </c>
      <c r="CJ421" s="1">
        <v>1</v>
      </c>
      <c r="CK421" s="1">
        <f t="shared" si="234"/>
        <v>16</v>
      </c>
      <c r="CL421" s="1">
        <v>0</v>
      </c>
      <c r="CN421" s="1">
        <v>2</v>
      </c>
      <c r="CO421" s="1">
        <v>1</v>
      </c>
      <c r="CP421" s="1">
        <v>1</v>
      </c>
      <c r="CQ421" s="1">
        <v>1</v>
      </c>
      <c r="CR421" s="1">
        <v>1</v>
      </c>
      <c r="CS421" s="1">
        <v>1</v>
      </c>
      <c r="CT421" s="1">
        <v>85</v>
      </c>
      <c r="CU421" s="1">
        <v>1</v>
      </c>
      <c r="CV421" s="1">
        <v>1</v>
      </c>
      <c r="CW421" s="1">
        <v>1</v>
      </c>
      <c r="CX421" s="1">
        <v>1</v>
      </c>
      <c r="CY421" s="1">
        <v>1</v>
      </c>
      <c r="CZ421" s="1">
        <v>1</v>
      </c>
      <c r="DA421" s="1">
        <f t="shared" si="235"/>
        <v>6</v>
      </c>
      <c r="DB421" s="1">
        <v>1</v>
      </c>
      <c r="DC421" s="1">
        <v>1</v>
      </c>
      <c r="DD421" s="1">
        <v>1</v>
      </c>
      <c r="DE421" s="1">
        <v>1</v>
      </c>
      <c r="DF421" s="1">
        <v>1</v>
      </c>
      <c r="DG421" s="1">
        <v>1</v>
      </c>
      <c r="DH421" s="1">
        <f t="shared" si="236"/>
        <v>6</v>
      </c>
      <c r="DI421" s="14">
        <f t="shared" si="237"/>
        <v>0</v>
      </c>
      <c r="DJ421" s="1">
        <v>1</v>
      </c>
      <c r="DK421" s="1">
        <v>1</v>
      </c>
      <c r="DL421" s="1">
        <v>1</v>
      </c>
      <c r="DM421" s="1">
        <v>1</v>
      </c>
      <c r="DN421" s="1">
        <v>1</v>
      </c>
      <c r="DO421" s="1">
        <v>1</v>
      </c>
      <c r="DP421" s="1">
        <v>1</v>
      </c>
      <c r="DQ421" s="1">
        <v>1</v>
      </c>
      <c r="DR421" s="1">
        <f t="shared" si="239"/>
        <v>8</v>
      </c>
      <c r="DS421" s="1">
        <v>1</v>
      </c>
      <c r="DT421" s="1">
        <v>1</v>
      </c>
      <c r="DU421" s="1">
        <v>1</v>
      </c>
      <c r="DV421" s="1">
        <v>1</v>
      </c>
      <c r="DW421" s="1">
        <v>1</v>
      </c>
      <c r="DX421" s="1">
        <v>1</v>
      </c>
      <c r="DY421" s="1">
        <v>1</v>
      </c>
      <c r="DZ421" s="1">
        <v>1</v>
      </c>
      <c r="EA421" s="1">
        <f t="shared" si="240"/>
        <v>8</v>
      </c>
      <c r="EB421" s="14">
        <f t="shared" si="241"/>
        <v>0</v>
      </c>
      <c r="EC421" s="1">
        <v>0</v>
      </c>
      <c r="ED421" s="1">
        <v>0</v>
      </c>
      <c r="EE421" s="1">
        <f t="shared" si="242"/>
        <v>0</v>
      </c>
      <c r="EF421" s="1">
        <v>5</v>
      </c>
      <c r="EG421" s="1">
        <v>5</v>
      </c>
      <c r="EH421" s="1">
        <v>5</v>
      </c>
      <c r="EI421" s="1">
        <v>5</v>
      </c>
      <c r="EJ421" s="1">
        <f t="shared" si="238"/>
        <v>20</v>
      </c>
    </row>
    <row r="422" spans="1:250" s="1" customFormat="1">
      <c r="A422" s="14">
        <v>413</v>
      </c>
      <c r="B422" s="14">
        <v>1</v>
      </c>
      <c r="C422" s="60">
        <v>0</v>
      </c>
      <c r="D422" s="14">
        <v>1</v>
      </c>
      <c r="E422" s="14">
        <v>1</v>
      </c>
      <c r="F422" s="14"/>
      <c r="G422" s="14"/>
      <c r="H422" s="14"/>
      <c r="I422" s="14"/>
      <c r="J422" s="14"/>
      <c r="K422" s="14" t="s">
        <v>3106</v>
      </c>
      <c r="L422" s="14">
        <v>0</v>
      </c>
      <c r="M422" s="14">
        <v>2</v>
      </c>
      <c r="N422" s="14">
        <v>5</v>
      </c>
      <c r="O422" s="14" t="s">
        <v>3107</v>
      </c>
      <c r="P422" s="14" t="s">
        <v>2425</v>
      </c>
      <c r="Q422" s="14" t="s">
        <v>3018</v>
      </c>
      <c r="R422" s="14" t="s">
        <v>3108</v>
      </c>
      <c r="S422" s="14" t="s">
        <v>3109</v>
      </c>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c r="AX422" s="14">
        <v>2</v>
      </c>
      <c r="AY422" s="14">
        <v>1</v>
      </c>
      <c r="AZ422" s="14">
        <v>2</v>
      </c>
      <c r="BA422" s="14"/>
      <c r="BB422" s="14">
        <v>70</v>
      </c>
      <c r="BC422" s="14">
        <v>34</v>
      </c>
      <c r="BD422" s="14">
        <v>1</v>
      </c>
      <c r="BE422" s="14">
        <v>1</v>
      </c>
      <c r="BF422" s="14">
        <v>1</v>
      </c>
      <c r="BG422" s="14">
        <v>1</v>
      </c>
      <c r="BH422" s="14">
        <v>180.3</v>
      </c>
      <c r="BI422" s="14">
        <v>24.41</v>
      </c>
      <c r="BJ422" s="14">
        <v>1</v>
      </c>
      <c r="BK422" s="14">
        <v>0</v>
      </c>
      <c r="BL422" s="14">
        <v>5</v>
      </c>
      <c r="BM422" s="14">
        <v>1</v>
      </c>
      <c r="BN422" s="14">
        <v>0</v>
      </c>
      <c r="BO422" s="14">
        <f>IF(BE422&gt;=85,1,0)</f>
        <v>0</v>
      </c>
      <c r="BP422" s="14">
        <f>IF(BF422=1,1,0)</f>
        <v>1</v>
      </c>
      <c r="BQ422" s="14">
        <v>0</v>
      </c>
      <c r="BR422" s="14">
        <v>0</v>
      </c>
      <c r="BS422" s="14">
        <v>0</v>
      </c>
      <c r="BT422" s="14">
        <v>1</v>
      </c>
      <c r="BU422" s="14">
        <v>0</v>
      </c>
      <c r="BV422" s="14">
        <f t="shared" si="232"/>
        <v>2</v>
      </c>
      <c r="BW422" s="14">
        <v>1</v>
      </c>
      <c r="BX422" s="14">
        <v>0</v>
      </c>
      <c r="BY422" s="14">
        <v>0</v>
      </c>
      <c r="BZ422" s="14">
        <v>0</v>
      </c>
      <c r="CA422" s="14">
        <v>0</v>
      </c>
      <c r="CB422" s="14">
        <v>0</v>
      </c>
      <c r="CC422" s="14">
        <v>0</v>
      </c>
      <c r="CD422" s="14">
        <v>0</v>
      </c>
      <c r="CE422" s="14">
        <v>0</v>
      </c>
      <c r="CF422" s="14">
        <f t="shared" si="233"/>
        <v>0</v>
      </c>
      <c r="CG422" s="14">
        <v>5</v>
      </c>
      <c r="CH422" s="14">
        <v>5</v>
      </c>
      <c r="CI422" s="14">
        <v>5</v>
      </c>
      <c r="CJ422" s="14">
        <v>5</v>
      </c>
      <c r="CK422" s="14">
        <f t="shared" si="234"/>
        <v>20</v>
      </c>
      <c r="CL422" s="14">
        <v>0</v>
      </c>
      <c r="CM422" s="14">
        <v>2</v>
      </c>
      <c r="CN422" s="14">
        <v>0</v>
      </c>
      <c r="CO422" s="14">
        <v>1</v>
      </c>
      <c r="CP422" s="14">
        <v>1</v>
      </c>
      <c r="CQ422" s="14">
        <v>1</v>
      </c>
      <c r="CR422" s="14">
        <v>4</v>
      </c>
      <c r="CS422" s="14">
        <v>1</v>
      </c>
      <c r="CT422" s="14">
        <v>80</v>
      </c>
      <c r="CU422" s="14">
        <v>1</v>
      </c>
      <c r="CV422" s="14">
        <v>1</v>
      </c>
      <c r="CW422" s="14">
        <v>1</v>
      </c>
      <c r="CX422" s="14">
        <v>1</v>
      </c>
      <c r="CY422" s="14">
        <v>1</v>
      </c>
      <c r="CZ422" s="14">
        <v>1</v>
      </c>
      <c r="DA422" s="14">
        <f t="shared" si="235"/>
        <v>6</v>
      </c>
      <c r="DB422" s="14">
        <v>1</v>
      </c>
      <c r="DC422" s="14">
        <v>1</v>
      </c>
      <c r="DD422" s="14">
        <v>1</v>
      </c>
      <c r="DE422" s="14">
        <v>1</v>
      </c>
      <c r="DF422" s="14">
        <v>1</v>
      </c>
      <c r="DG422" s="14">
        <v>1</v>
      </c>
      <c r="DH422" s="14">
        <f t="shared" si="236"/>
        <v>6</v>
      </c>
      <c r="DI422" s="14">
        <f t="shared" si="237"/>
        <v>0</v>
      </c>
      <c r="DJ422" s="14">
        <v>1</v>
      </c>
      <c r="DK422" s="14">
        <v>1</v>
      </c>
      <c r="DL422" s="14">
        <v>1</v>
      </c>
      <c r="DM422" s="14">
        <v>1</v>
      </c>
      <c r="DN422" s="14">
        <v>1</v>
      </c>
      <c r="DO422" s="14">
        <v>1</v>
      </c>
      <c r="DP422" s="14">
        <v>1</v>
      </c>
      <c r="DQ422" s="14">
        <v>1</v>
      </c>
      <c r="DR422" s="14">
        <f t="shared" si="239"/>
        <v>8</v>
      </c>
      <c r="DS422" s="14">
        <v>1</v>
      </c>
      <c r="DT422" s="14">
        <v>1</v>
      </c>
      <c r="DU422" s="14">
        <v>1</v>
      </c>
      <c r="DV422" s="14">
        <v>1</v>
      </c>
      <c r="DW422" s="14">
        <v>1</v>
      </c>
      <c r="DX422" s="14">
        <v>1</v>
      </c>
      <c r="DY422" s="14">
        <v>1</v>
      </c>
      <c r="DZ422" s="14">
        <v>1</v>
      </c>
      <c r="EA422" s="14">
        <f t="shared" si="240"/>
        <v>8</v>
      </c>
      <c r="EB422" s="14">
        <f t="shared" si="241"/>
        <v>0</v>
      </c>
      <c r="EC422" s="14">
        <v>0</v>
      </c>
      <c r="ED422" s="14">
        <v>0</v>
      </c>
      <c r="EE422" s="14">
        <f t="shared" si="242"/>
        <v>0</v>
      </c>
      <c r="EF422" s="14">
        <v>5</v>
      </c>
      <c r="EG422" s="14">
        <v>5</v>
      </c>
      <c r="EH422" s="14">
        <v>5</v>
      </c>
      <c r="EI422" s="14">
        <v>5</v>
      </c>
      <c r="EJ422" s="14">
        <f t="shared" si="238"/>
        <v>20</v>
      </c>
      <c r="EK422" s="14"/>
      <c r="EL422" s="14"/>
      <c r="EM422" s="14"/>
      <c r="EN422" s="14"/>
      <c r="EO422" s="14"/>
      <c r="EP422" s="14"/>
      <c r="EQ422" s="14"/>
      <c r="ER422" s="14"/>
      <c r="ES422" s="14"/>
      <c r="ET422" s="14"/>
      <c r="EU422" s="14"/>
      <c r="EV422" s="14"/>
      <c r="EW422" s="14"/>
      <c r="EX422" s="14"/>
      <c r="EY422" s="14"/>
      <c r="EZ422" s="14"/>
      <c r="FA422" s="14"/>
      <c r="FB422" s="14"/>
      <c r="FC422" s="14"/>
      <c r="FD422" s="14"/>
      <c r="FE422" s="14"/>
      <c r="FF422" s="14"/>
      <c r="FG422" s="14"/>
      <c r="FH422" s="14"/>
      <c r="FI422" s="14"/>
      <c r="FJ422" s="14"/>
      <c r="FK422" s="14"/>
      <c r="FL422" s="14"/>
      <c r="FM422" s="14"/>
      <c r="FN422" s="14"/>
      <c r="FO422" s="14"/>
      <c r="FP422" s="14"/>
      <c r="FQ422" s="14"/>
      <c r="FR422" s="14"/>
      <c r="FS422" s="14"/>
      <c r="FT422" s="14"/>
      <c r="FU422" s="14"/>
      <c r="FV422" s="14"/>
      <c r="FW422" s="14"/>
      <c r="FX422" s="14"/>
      <c r="FY422" s="14"/>
      <c r="FZ422" s="14"/>
      <c r="GA422" s="14"/>
      <c r="GB422" s="14"/>
      <c r="GC422" s="14"/>
      <c r="GD422" s="14"/>
      <c r="GE422" s="14"/>
      <c r="GF422" s="14"/>
      <c r="GG422" s="14"/>
      <c r="GH422" s="14"/>
      <c r="GI422" s="14"/>
      <c r="GJ422" s="14"/>
      <c r="GK422" s="14"/>
      <c r="GL422" s="14"/>
      <c r="GM422" s="14"/>
      <c r="GN422" s="14"/>
      <c r="GO422" s="14"/>
      <c r="GP422" s="14"/>
      <c r="GQ422" s="14"/>
      <c r="GR422" s="14"/>
      <c r="GS422" s="14"/>
      <c r="GT422" s="14"/>
      <c r="GU422" s="14"/>
      <c r="GV422" s="14"/>
      <c r="GW422" s="14"/>
      <c r="GX422" s="14"/>
      <c r="GY422" s="14"/>
      <c r="GZ422" s="14"/>
      <c r="HA422" s="14"/>
      <c r="HB422" s="14"/>
      <c r="HC422" s="14"/>
      <c r="HD422" s="14"/>
      <c r="HE422" s="14"/>
      <c r="HF422" s="14"/>
      <c r="HG422" s="14"/>
      <c r="HH422" s="14"/>
      <c r="HI422" s="14"/>
      <c r="HJ422" s="14"/>
      <c r="HK422" s="14"/>
      <c r="HL422" s="14"/>
      <c r="HM422" s="14"/>
      <c r="HN422" s="14"/>
      <c r="HO422" s="14"/>
      <c r="HP422" s="14"/>
      <c r="HQ422" s="14"/>
      <c r="HR422" s="14"/>
      <c r="HS422" s="14"/>
      <c r="HT422" s="14"/>
      <c r="HU422" s="14"/>
      <c r="HV422" s="14"/>
      <c r="HW422" s="14"/>
      <c r="HX422" s="14"/>
      <c r="HY422" s="14"/>
      <c r="HZ422" s="14"/>
      <c r="IA422" s="14"/>
      <c r="IB422" s="14"/>
      <c r="IC422" s="14"/>
      <c r="ID422" s="14"/>
      <c r="IE422" s="14"/>
      <c r="IF422" s="14"/>
      <c r="IG422" s="14"/>
      <c r="IH422" s="14"/>
      <c r="II422" s="14"/>
      <c r="IJ422" s="14"/>
      <c r="IK422" s="14"/>
      <c r="IL422" s="14"/>
      <c r="IM422" s="14"/>
      <c r="IN422" s="14"/>
      <c r="IO422" s="14"/>
      <c r="IP422" s="14"/>
    </row>
    <row r="423" spans="1:250" s="1" customFormat="1">
      <c r="A423" s="14">
        <v>414</v>
      </c>
      <c r="B423" s="61">
        <v>2</v>
      </c>
      <c r="C423" s="60">
        <v>1</v>
      </c>
      <c r="D423" s="14">
        <v>1</v>
      </c>
      <c r="E423" s="14">
        <v>1</v>
      </c>
      <c r="F423" s="14" t="s">
        <v>2454</v>
      </c>
      <c r="G423" s="14"/>
      <c r="H423" s="14"/>
      <c r="I423" s="14"/>
      <c r="J423" s="14"/>
      <c r="K423" s="1" t="s">
        <v>4784</v>
      </c>
      <c r="L423" s="14">
        <v>1</v>
      </c>
      <c r="M423" s="14">
        <v>6</v>
      </c>
      <c r="N423" s="14">
        <v>12</v>
      </c>
      <c r="O423" s="14" t="s">
        <v>4785</v>
      </c>
      <c r="P423" s="14" t="s">
        <v>2585</v>
      </c>
      <c r="Q423" s="14" t="s">
        <v>4786</v>
      </c>
      <c r="R423" s="14" t="s">
        <v>4787</v>
      </c>
      <c r="S423" s="14" t="s">
        <v>2913</v>
      </c>
      <c r="T423" s="14" t="s">
        <v>4788</v>
      </c>
      <c r="U423" s="14" t="s">
        <v>4789</v>
      </c>
      <c r="V423" s="14" t="s">
        <v>4790</v>
      </c>
      <c r="W423" s="14" t="s">
        <v>3306</v>
      </c>
      <c r="X423" s="14" t="s">
        <v>2474</v>
      </c>
      <c r="Y423" s="14" t="s">
        <v>4791</v>
      </c>
      <c r="Z423" s="14" t="s">
        <v>4792</v>
      </c>
      <c r="AA423" s="14"/>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c r="AX423" s="14">
        <v>2</v>
      </c>
      <c r="AY423" s="14">
        <v>1</v>
      </c>
      <c r="AZ423" s="14">
        <v>2</v>
      </c>
      <c r="BA423" s="14">
        <v>2</v>
      </c>
      <c r="BB423" s="14"/>
      <c r="BC423" s="14">
        <v>27</v>
      </c>
      <c r="BD423" s="14">
        <v>1</v>
      </c>
      <c r="BE423" s="14">
        <v>1</v>
      </c>
      <c r="BF423" s="14">
        <v>1</v>
      </c>
      <c r="BG423" s="14">
        <v>4</v>
      </c>
      <c r="BH423" s="14">
        <v>175.3</v>
      </c>
      <c r="BI423" s="14">
        <v>28.8</v>
      </c>
      <c r="BJ423" s="14">
        <v>4</v>
      </c>
      <c r="BK423" s="14">
        <v>1</v>
      </c>
      <c r="BL423" s="14">
        <v>4</v>
      </c>
      <c r="BM423" s="14">
        <v>2</v>
      </c>
      <c r="BN423" s="14">
        <v>0</v>
      </c>
      <c r="BO423" s="14">
        <f>IF(BC423&gt;=85,1,0)</f>
        <v>0</v>
      </c>
      <c r="BP423" s="14">
        <f>IF(BD423=1,1,0)</f>
        <v>1</v>
      </c>
      <c r="BQ423" s="14">
        <v>1</v>
      </c>
      <c r="BR423" s="14">
        <v>1</v>
      </c>
      <c r="BS423" s="14">
        <v>1</v>
      </c>
      <c r="BT423" s="14">
        <v>1</v>
      </c>
      <c r="BU423" s="14">
        <v>0</v>
      </c>
      <c r="BV423" s="14">
        <f t="shared" si="232"/>
        <v>5</v>
      </c>
      <c r="BW423" s="14">
        <v>5</v>
      </c>
      <c r="BX423" s="14">
        <v>1</v>
      </c>
      <c r="BY423" s="14">
        <v>1</v>
      </c>
      <c r="BZ423" s="14">
        <v>0</v>
      </c>
      <c r="CA423" s="14">
        <v>0</v>
      </c>
      <c r="CB423" s="14">
        <v>0</v>
      </c>
      <c r="CC423" s="14">
        <v>1</v>
      </c>
      <c r="CD423" s="14">
        <v>0</v>
      </c>
      <c r="CE423" s="14">
        <v>1</v>
      </c>
      <c r="CF423" s="14">
        <f t="shared" si="233"/>
        <v>4</v>
      </c>
      <c r="CG423" s="14">
        <v>4</v>
      </c>
      <c r="CH423" s="14">
        <v>5</v>
      </c>
      <c r="CI423" s="14">
        <v>4</v>
      </c>
      <c r="CJ423" s="14">
        <v>5</v>
      </c>
      <c r="CK423" s="14">
        <f t="shared" si="234"/>
        <v>18</v>
      </c>
      <c r="CL423" s="14">
        <v>1</v>
      </c>
      <c r="CM423" s="14">
        <v>5</v>
      </c>
      <c r="CN423" s="14">
        <v>1</v>
      </c>
      <c r="CO423" s="14">
        <v>2</v>
      </c>
      <c r="CP423" s="14">
        <v>3</v>
      </c>
      <c r="CQ423" s="14">
        <v>5</v>
      </c>
      <c r="CR423" s="14">
        <v>5</v>
      </c>
      <c r="CS423" s="14">
        <v>5</v>
      </c>
      <c r="CT423" s="14">
        <v>30</v>
      </c>
      <c r="CU423" s="14">
        <v>1</v>
      </c>
      <c r="CV423" s="14">
        <v>1</v>
      </c>
      <c r="CW423" s="14">
        <v>1</v>
      </c>
      <c r="CX423" s="14">
        <v>1</v>
      </c>
      <c r="CY423" s="14">
        <v>1</v>
      </c>
      <c r="CZ423" s="14">
        <v>1</v>
      </c>
      <c r="DA423" s="14">
        <f t="shared" si="235"/>
        <v>6</v>
      </c>
      <c r="DB423" s="14">
        <v>1</v>
      </c>
      <c r="DC423" s="14">
        <v>1</v>
      </c>
      <c r="DD423" s="14">
        <v>1</v>
      </c>
      <c r="DE423" s="14">
        <v>1</v>
      </c>
      <c r="DF423" s="14">
        <v>1</v>
      </c>
      <c r="DG423" s="14">
        <v>1</v>
      </c>
      <c r="DH423" s="14">
        <f t="shared" si="236"/>
        <v>6</v>
      </c>
      <c r="DI423" s="14">
        <f t="shared" si="237"/>
        <v>0</v>
      </c>
      <c r="DJ423" s="14">
        <v>1</v>
      </c>
      <c r="DK423" s="14">
        <v>0</v>
      </c>
      <c r="DL423" s="14">
        <v>0</v>
      </c>
      <c r="DM423" s="14">
        <v>0</v>
      </c>
      <c r="DN423" s="14">
        <v>0</v>
      </c>
      <c r="DO423" s="14">
        <v>0</v>
      </c>
      <c r="DP423" s="14">
        <v>0</v>
      </c>
      <c r="DQ423" s="14">
        <v>0</v>
      </c>
      <c r="DR423" s="14">
        <f t="shared" si="239"/>
        <v>1</v>
      </c>
      <c r="DS423" s="14">
        <v>1</v>
      </c>
      <c r="DT423" s="14">
        <v>0</v>
      </c>
      <c r="DU423" s="14">
        <v>0</v>
      </c>
      <c r="DV423" s="14">
        <v>0</v>
      </c>
      <c r="DW423" s="14">
        <v>0</v>
      </c>
      <c r="DX423" s="14">
        <v>0</v>
      </c>
      <c r="DY423" s="14">
        <v>0</v>
      </c>
      <c r="DZ423" s="14">
        <v>0</v>
      </c>
      <c r="EA423" s="14">
        <f t="shared" si="240"/>
        <v>1</v>
      </c>
      <c r="EB423" s="14">
        <f t="shared" si="241"/>
        <v>0</v>
      </c>
      <c r="EC423" s="14">
        <v>3</v>
      </c>
      <c r="ED423" s="14">
        <v>3</v>
      </c>
      <c r="EE423" s="14">
        <f t="shared" si="242"/>
        <v>6</v>
      </c>
      <c r="EF423" s="14">
        <v>5</v>
      </c>
      <c r="EG423" s="14">
        <v>1</v>
      </c>
      <c r="EH423" s="14">
        <v>1</v>
      </c>
      <c r="EI423" s="14">
        <v>5</v>
      </c>
      <c r="EJ423" s="14">
        <f t="shared" si="238"/>
        <v>12</v>
      </c>
      <c r="EK423" s="14"/>
      <c r="EL423" s="14"/>
      <c r="EM423" s="14"/>
      <c r="EN423" s="14"/>
      <c r="EO423" s="14"/>
      <c r="EP423" s="14"/>
      <c r="EQ423" s="14"/>
      <c r="ER423" s="14"/>
      <c r="ES423" s="14"/>
      <c r="ET423" s="14"/>
      <c r="EU423" s="14"/>
      <c r="EV423" s="14"/>
      <c r="EW423" s="14"/>
      <c r="EX423" s="14"/>
      <c r="EY423" s="14"/>
      <c r="EZ423" s="14"/>
      <c r="FA423" s="14"/>
      <c r="FB423" s="14"/>
      <c r="FC423" s="14"/>
      <c r="FD423" s="14"/>
      <c r="FE423" s="14"/>
      <c r="FF423" s="14"/>
      <c r="FG423" s="14"/>
      <c r="FH423" s="14"/>
      <c r="FI423" s="14"/>
      <c r="FJ423" s="14"/>
      <c r="FK423" s="14"/>
      <c r="FL423" s="14"/>
      <c r="FM423" s="14"/>
      <c r="FN423" s="14"/>
      <c r="FO423" s="14"/>
      <c r="FP423" s="14"/>
      <c r="FQ423" s="14"/>
      <c r="FR423" s="14"/>
      <c r="FS423" s="14"/>
      <c r="FT423" s="14"/>
      <c r="FU423" s="14"/>
      <c r="FV423" s="14"/>
      <c r="FW423" s="14"/>
      <c r="FX423" s="14"/>
      <c r="FY423" s="14"/>
      <c r="FZ423" s="14"/>
      <c r="GA423" s="14"/>
      <c r="GB423" s="14"/>
      <c r="GC423" s="14"/>
      <c r="GD423" s="14"/>
      <c r="GE423" s="14"/>
      <c r="GF423" s="14"/>
      <c r="GG423" s="14"/>
      <c r="GH423" s="14"/>
      <c r="GI423" s="14"/>
      <c r="GJ423" s="14"/>
      <c r="GK423" s="14"/>
      <c r="GL423" s="14"/>
      <c r="GM423" s="14"/>
      <c r="GN423" s="14"/>
      <c r="GO423" s="14"/>
      <c r="GP423" s="14"/>
      <c r="GQ423" s="14"/>
      <c r="GR423" s="14"/>
      <c r="GS423" s="14"/>
      <c r="GT423" s="14"/>
      <c r="GU423" s="14"/>
      <c r="GV423" s="14"/>
      <c r="GW423" s="14"/>
      <c r="GX423" s="14"/>
      <c r="GY423" s="14"/>
      <c r="GZ423" s="14"/>
      <c r="HA423" s="14"/>
      <c r="HB423" s="14"/>
      <c r="HC423" s="14"/>
      <c r="HD423" s="14"/>
      <c r="HE423" s="14"/>
      <c r="HF423" s="14"/>
      <c r="HG423" s="14"/>
      <c r="HH423" s="14"/>
      <c r="HI423" s="14"/>
      <c r="HJ423" s="14"/>
      <c r="HK423" s="14"/>
      <c r="HL423" s="14"/>
      <c r="HM423" s="14"/>
      <c r="HN423" s="14"/>
      <c r="HO423" s="14"/>
      <c r="HP423" s="14"/>
      <c r="HQ423" s="14"/>
      <c r="HR423" s="14"/>
      <c r="HS423" s="14"/>
      <c r="HT423" s="14"/>
      <c r="HU423" s="14"/>
      <c r="HV423" s="14"/>
      <c r="HW423" s="14"/>
      <c r="HX423" s="14"/>
      <c r="HY423" s="14"/>
      <c r="HZ423" s="14"/>
      <c r="IA423" s="14"/>
      <c r="IB423" s="14"/>
      <c r="IC423" s="14"/>
      <c r="ID423" s="14"/>
      <c r="IE423" s="14"/>
      <c r="IF423" s="14"/>
      <c r="IG423" s="14"/>
      <c r="IH423" s="14"/>
      <c r="II423" s="14"/>
      <c r="IJ423" s="14"/>
      <c r="IK423" s="14"/>
      <c r="IL423" s="14"/>
      <c r="IM423" s="14"/>
      <c r="IN423" s="14"/>
      <c r="IO423" s="14"/>
      <c r="IP423" s="14"/>
    </row>
    <row r="424" spans="1:250" s="1" customFormat="1">
      <c r="A424" s="14">
        <v>415</v>
      </c>
      <c r="B424" s="61">
        <v>1</v>
      </c>
      <c r="C424" s="60">
        <v>1</v>
      </c>
      <c r="D424" s="14">
        <v>1</v>
      </c>
      <c r="E424" s="14">
        <v>2</v>
      </c>
      <c r="F424" s="14"/>
      <c r="G424" s="14"/>
      <c r="H424" s="14"/>
      <c r="I424" s="14"/>
      <c r="J424" s="14"/>
      <c r="K424" s="14" t="s">
        <v>4135</v>
      </c>
      <c r="L424" s="14">
        <v>0</v>
      </c>
      <c r="M424" s="14">
        <v>3</v>
      </c>
      <c r="N424" s="14">
        <v>1</v>
      </c>
      <c r="O424" s="14" t="s">
        <v>3448</v>
      </c>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c r="AX424" s="14">
        <v>2</v>
      </c>
      <c r="AY424" s="14">
        <v>1</v>
      </c>
      <c r="AZ424" s="14">
        <v>2</v>
      </c>
      <c r="BA424" s="14"/>
      <c r="BB424" s="14"/>
      <c r="BC424" s="14">
        <v>43</v>
      </c>
      <c r="BD424" s="14">
        <v>0</v>
      </c>
      <c r="BE424" s="14">
        <v>3</v>
      </c>
      <c r="BF424" s="14">
        <v>2</v>
      </c>
      <c r="BG424" s="14">
        <v>4</v>
      </c>
      <c r="BH424" s="14">
        <v>144.80000000000001</v>
      </c>
      <c r="BI424" s="14">
        <v>35.270000000000003</v>
      </c>
      <c r="BJ424" s="14">
        <v>0</v>
      </c>
      <c r="BK424" s="14">
        <v>1</v>
      </c>
      <c r="BL424" s="14">
        <v>4</v>
      </c>
      <c r="BM424" s="14">
        <v>1</v>
      </c>
      <c r="BN424" s="14">
        <v>0</v>
      </c>
      <c r="BO424" s="14">
        <f>IF(BC424&gt;=85,1,0)</f>
        <v>0</v>
      </c>
      <c r="BP424" s="14">
        <f>IF(BD424=1,1,0)</f>
        <v>0</v>
      </c>
      <c r="BQ424" s="14">
        <v>0</v>
      </c>
      <c r="BR424" s="14">
        <v>0</v>
      </c>
      <c r="BS424" s="14">
        <v>0</v>
      </c>
      <c r="BT424" s="14">
        <v>1</v>
      </c>
      <c r="BU424" s="14">
        <v>0</v>
      </c>
      <c r="BV424" s="14">
        <f t="shared" si="232"/>
        <v>1</v>
      </c>
      <c r="BW424" s="14">
        <v>2</v>
      </c>
      <c r="BX424" s="14">
        <v>0</v>
      </c>
      <c r="BY424" s="14">
        <v>0</v>
      </c>
      <c r="BZ424" s="14">
        <v>0</v>
      </c>
      <c r="CA424" s="14">
        <v>0</v>
      </c>
      <c r="CB424" s="14">
        <v>0</v>
      </c>
      <c r="CC424" s="14">
        <v>0</v>
      </c>
      <c r="CD424" s="14">
        <v>1</v>
      </c>
      <c r="CE424" s="14">
        <v>0</v>
      </c>
      <c r="CF424" s="14">
        <f t="shared" si="233"/>
        <v>1</v>
      </c>
      <c r="CG424" s="14">
        <v>4</v>
      </c>
      <c r="CH424" s="14">
        <v>4</v>
      </c>
      <c r="CI424" s="14">
        <v>4</v>
      </c>
      <c r="CJ424" s="14">
        <v>5</v>
      </c>
      <c r="CK424" s="14">
        <f t="shared" si="234"/>
        <v>17</v>
      </c>
      <c r="CL424" s="14">
        <v>0</v>
      </c>
      <c r="CM424" s="14">
        <v>1</v>
      </c>
      <c r="CN424" s="14">
        <v>0</v>
      </c>
      <c r="CO424" s="14">
        <v>1</v>
      </c>
      <c r="CP424" s="14">
        <v>1</v>
      </c>
      <c r="CQ424" s="14">
        <v>1</v>
      </c>
      <c r="CR424" s="14">
        <v>1</v>
      </c>
      <c r="CS424" s="14">
        <v>1</v>
      </c>
      <c r="CT424" s="14">
        <v>90</v>
      </c>
      <c r="CU424" s="14">
        <v>1</v>
      </c>
      <c r="CV424" s="14">
        <v>1</v>
      </c>
      <c r="CW424" s="14">
        <v>1</v>
      </c>
      <c r="CX424" s="14">
        <v>1</v>
      </c>
      <c r="CY424" s="14">
        <v>1</v>
      </c>
      <c r="CZ424" s="14">
        <v>1</v>
      </c>
      <c r="DA424" s="14">
        <f t="shared" si="235"/>
        <v>6</v>
      </c>
      <c r="DB424" s="14">
        <v>1</v>
      </c>
      <c r="DC424" s="14">
        <v>1</v>
      </c>
      <c r="DD424" s="14">
        <v>1</v>
      </c>
      <c r="DE424" s="14">
        <v>1</v>
      </c>
      <c r="DF424" s="14">
        <v>1</v>
      </c>
      <c r="DG424" s="14">
        <v>1</v>
      </c>
      <c r="DH424" s="14">
        <f t="shared" si="236"/>
        <v>6</v>
      </c>
      <c r="DI424" s="14">
        <f t="shared" si="237"/>
        <v>0</v>
      </c>
      <c r="DJ424" s="14">
        <v>1</v>
      </c>
      <c r="DK424" s="14">
        <v>1</v>
      </c>
      <c r="DL424" s="14">
        <v>1</v>
      </c>
      <c r="DM424" s="14">
        <v>1</v>
      </c>
      <c r="DN424" s="14">
        <v>1</v>
      </c>
      <c r="DO424" s="14">
        <v>1</v>
      </c>
      <c r="DP424" s="14">
        <v>1</v>
      </c>
      <c r="DQ424" s="14">
        <v>1</v>
      </c>
      <c r="DR424" s="14">
        <f t="shared" si="239"/>
        <v>8</v>
      </c>
      <c r="DS424" s="14">
        <v>1</v>
      </c>
      <c r="DT424" s="14">
        <v>1</v>
      </c>
      <c r="DU424" s="14">
        <v>1</v>
      </c>
      <c r="DV424" s="14">
        <v>1</v>
      </c>
      <c r="DW424" s="14">
        <v>1</v>
      </c>
      <c r="DX424" s="14">
        <v>1</v>
      </c>
      <c r="DY424" s="14">
        <v>1</v>
      </c>
      <c r="DZ424" s="14">
        <v>1</v>
      </c>
      <c r="EA424" s="14">
        <f t="shared" si="240"/>
        <v>8</v>
      </c>
      <c r="EB424" s="14">
        <f t="shared" si="241"/>
        <v>0</v>
      </c>
      <c r="EC424" s="14">
        <v>0</v>
      </c>
      <c r="ED424" s="14">
        <v>0</v>
      </c>
      <c r="EE424" s="14">
        <f t="shared" si="242"/>
        <v>0</v>
      </c>
      <c r="EF424" s="14">
        <v>5</v>
      </c>
      <c r="EG424" s="14">
        <v>5</v>
      </c>
      <c r="EH424" s="14">
        <v>5</v>
      </c>
      <c r="EI424" s="14">
        <v>5</v>
      </c>
      <c r="EJ424" s="14">
        <f t="shared" si="238"/>
        <v>20</v>
      </c>
      <c r="EK424" s="14"/>
      <c r="EL424" s="14"/>
      <c r="EM424" s="14"/>
      <c r="EN424" s="14"/>
      <c r="EO424" s="14"/>
      <c r="EP424" s="14"/>
      <c r="EQ424" s="14"/>
      <c r="ER424" s="14"/>
      <c r="ES424" s="14"/>
      <c r="ET424" s="14"/>
      <c r="EU424" s="14"/>
      <c r="EV424" s="14"/>
      <c r="EW424" s="14"/>
      <c r="EX424" s="14"/>
      <c r="EY424" s="14"/>
      <c r="EZ424" s="14"/>
      <c r="FA424" s="14"/>
      <c r="FB424" s="14"/>
      <c r="FC424" s="14"/>
      <c r="FD424" s="14"/>
      <c r="FE424" s="14"/>
      <c r="FF424" s="14"/>
      <c r="FG424" s="14"/>
      <c r="FH424" s="14"/>
      <c r="FI424" s="14"/>
      <c r="FJ424" s="14"/>
      <c r="FK424" s="14"/>
      <c r="FL424" s="14"/>
      <c r="FM424" s="14"/>
      <c r="FN424" s="14"/>
      <c r="FO424" s="14"/>
      <c r="FP424" s="14"/>
      <c r="FQ424" s="14"/>
      <c r="FR424" s="14"/>
      <c r="FS424" s="14"/>
      <c r="FT424" s="14"/>
      <c r="FU424" s="14"/>
      <c r="FV424" s="14"/>
      <c r="FW424" s="14"/>
      <c r="FX424" s="14"/>
      <c r="FY424" s="14"/>
      <c r="FZ424" s="14"/>
      <c r="GA424" s="14"/>
      <c r="GB424" s="14"/>
      <c r="GC424" s="14"/>
      <c r="GD424" s="14"/>
      <c r="GE424" s="14"/>
      <c r="GF424" s="14"/>
      <c r="GG424" s="14"/>
      <c r="GH424" s="14"/>
      <c r="GI424" s="14"/>
      <c r="GJ424" s="14"/>
      <c r="GK424" s="14"/>
      <c r="GL424" s="14"/>
      <c r="GM424" s="14"/>
      <c r="GN424" s="14"/>
      <c r="GO424" s="14"/>
      <c r="GP424" s="14"/>
      <c r="GQ424" s="14"/>
      <c r="GR424" s="14"/>
      <c r="GS424" s="14"/>
      <c r="GT424" s="14"/>
      <c r="GU424" s="14"/>
      <c r="GV424" s="14"/>
      <c r="GW424" s="14"/>
      <c r="GX424" s="14"/>
      <c r="GY424" s="14"/>
      <c r="GZ424" s="14"/>
      <c r="HA424" s="14"/>
      <c r="HB424" s="14"/>
      <c r="HC424" s="14"/>
      <c r="HD424" s="14"/>
      <c r="HE424" s="14"/>
      <c r="HF424" s="14"/>
      <c r="HG424" s="14"/>
      <c r="HH424" s="14"/>
      <c r="HI424" s="14"/>
      <c r="HJ424" s="14"/>
      <c r="HK424" s="14"/>
      <c r="HL424" s="14"/>
      <c r="HM424" s="14"/>
      <c r="HN424" s="14"/>
      <c r="HO424" s="14"/>
      <c r="HP424" s="14"/>
      <c r="HQ424" s="14"/>
      <c r="HR424" s="14"/>
      <c r="HS424" s="14"/>
      <c r="HT424" s="14"/>
      <c r="HU424" s="14"/>
      <c r="HV424" s="14"/>
      <c r="HW424" s="14"/>
      <c r="HX424" s="14"/>
      <c r="HY424" s="14"/>
      <c r="HZ424" s="14"/>
      <c r="IA424" s="14"/>
      <c r="IB424" s="14"/>
      <c r="IC424" s="14"/>
      <c r="ID424" s="14"/>
      <c r="IE424" s="14"/>
      <c r="IF424" s="14"/>
      <c r="IG424" s="14"/>
      <c r="IH424" s="14"/>
      <c r="II424" s="14"/>
      <c r="IJ424" s="14"/>
      <c r="IK424" s="14"/>
      <c r="IL424" s="14"/>
      <c r="IM424" s="14"/>
      <c r="IN424" s="14"/>
      <c r="IO424" s="14"/>
      <c r="IP424" s="14"/>
    </row>
    <row r="425" spans="1:250" s="1" customFormat="1">
      <c r="A425" s="14">
        <v>416</v>
      </c>
      <c r="B425" s="64">
        <v>1</v>
      </c>
      <c r="C425" s="3">
        <v>1</v>
      </c>
      <c r="D425" s="1">
        <v>3</v>
      </c>
      <c r="E425" s="1">
        <v>1</v>
      </c>
      <c r="F425" s="1" t="s">
        <v>2063</v>
      </c>
      <c r="G425" s="1" t="s">
        <v>1955</v>
      </c>
      <c r="H425" s="1" t="s">
        <v>2100</v>
      </c>
      <c r="I425" s="1" t="s">
        <v>1928</v>
      </c>
      <c r="J425" s="1" t="s">
        <v>2454</v>
      </c>
      <c r="K425" s="1" t="s">
        <v>5612</v>
      </c>
      <c r="L425" s="1">
        <v>7</v>
      </c>
      <c r="M425" s="1">
        <v>24</v>
      </c>
      <c r="N425" s="1">
        <v>27</v>
      </c>
      <c r="O425" s="1" t="s">
        <v>5613</v>
      </c>
      <c r="P425" s="1" t="s">
        <v>3890</v>
      </c>
      <c r="Q425" s="1" t="s">
        <v>4564</v>
      </c>
      <c r="R425" s="1" t="s">
        <v>2832</v>
      </c>
      <c r="S425" s="1" t="s">
        <v>2620</v>
      </c>
      <c r="T425" s="1" t="s">
        <v>3671</v>
      </c>
      <c r="U425" s="1" t="s">
        <v>2834</v>
      </c>
      <c r="V425" s="1" t="s">
        <v>2444</v>
      </c>
      <c r="W425" s="1" t="s">
        <v>5614</v>
      </c>
      <c r="X425" s="1" t="s">
        <v>5615</v>
      </c>
      <c r="Y425" s="1" t="s">
        <v>2976</v>
      </c>
      <c r="Z425" s="1" t="s">
        <v>2327</v>
      </c>
      <c r="AA425" s="1" t="s">
        <v>5616</v>
      </c>
      <c r="AB425" s="1" t="s">
        <v>5617</v>
      </c>
      <c r="AC425" s="1" t="s">
        <v>5618</v>
      </c>
      <c r="AD425" s="1" t="s">
        <v>5619</v>
      </c>
      <c r="AE425" s="1" t="s">
        <v>5620</v>
      </c>
      <c r="AF425" s="1" t="s">
        <v>3691</v>
      </c>
      <c r="AG425" s="1" t="s">
        <v>5621</v>
      </c>
      <c r="AH425" s="1" t="s">
        <v>2757</v>
      </c>
      <c r="AI425" s="1" t="s">
        <v>2918</v>
      </c>
      <c r="AJ425" s="1" t="s">
        <v>5622</v>
      </c>
      <c r="AK425" s="1" t="s">
        <v>3963</v>
      </c>
      <c r="AL425" s="1" t="s">
        <v>3659</v>
      </c>
      <c r="AM425" s="1" t="s">
        <v>5623</v>
      </c>
      <c r="AN425" s="1" t="s">
        <v>5624</v>
      </c>
      <c r="AO425" s="1" t="s">
        <v>2806</v>
      </c>
      <c r="AX425" s="1">
        <v>1</v>
      </c>
      <c r="AY425" s="1">
        <v>0</v>
      </c>
      <c r="AZ425" s="1">
        <v>2</v>
      </c>
      <c r="BA425" s="1">
        <v>4</v>
      </c>
      <c r="BC425" s="1">
        <v>62</v>
      </c>
      <c r="BD425" s="1">
        <v>0</v>
      </c>
      <c r="BE425" s="1">
        <v>1</v>
      </c>
      <c r="BF425" s="1">
        <v>1</v>
      </c>
      <c r="BG425" s="1">
        <v>2</v>
      </c>
      <c r="BH425" s="1">
        <v>154.9</v>
      </c>
      <c r="BI425" s="1">
        <v>20.78</v>
      </c>
      <c r="BL425" s="1">
        <v>2</v>
      </c>
      <c r="BM425" s="1">
        <v>2</v>
      </c>
      <c r="BN425" s="1">
        <v>1</v>
      </c>
      <c r="BO425" s="1">
        <f>IF(AZ425&gt;=85,1,0)</f>
        <v>0</v>
      </c>
      <c r="BP425" s="1">
        <f>IF(BA425=1,1,0)</f>
        <v>0</v>
      </c>
      <c r="BQ425" s="1">
        <v>1</v>
      </c>
      <c r="BR425" s="1">
        <v>1</v>
      </c>
      <c r="BS425" s="1">
        <v>1</v>
      </c>
      <c r="BT425" s="1">
        <v>1</v>
      </c>
      <c r="BU425" s="1">
        <v>1</v>
      </c>
      <c r="BV425" s="14">
        <f t="shared" si="232"/>
        <v>5</v>
      </c>
      <c r="BW425" s="1">
        <v>5</v>
      </c>
      <c r="BX425" s="1">
        <v>0</v>
      </c>
      <c r="BY425" s="1">
        <v>1</v>
      </c>
      <c r="BZ425" s="1">
        <v>1</v>
      </c>
      <c r="CA425" s="1">
        <v>0</v>
      </c>
      <c r="CB425" s="1">
        <v>1</v>
      </c>
      <c r="CC425" s="1">
        <v>0</v>
      </c>
      <c r="CD425" s="1">
        <v>0</v>
      </c>
      <c r="CE425" s="1">
        <v>1</v>
      </c>
      <c r="CF425" s="1">
        <f t="shared" si="233"/>
        <v>4</v>
      </c>
      <c r="CG425" s="1">
        <v>2</v>
      </c>
      <c r="CH425" s="1">
        <v>4</v>
      </c>
      <c r="CI425" s="1">
        <v>4</v>
      </c>
      <c r="CJ425" s="1">
        <v>2</v>
      </c>
      <c r="CK425" s="1">
        <f t="shared" si="234"/>
        <v>12</v>
      </c>
      <c r="CN425" s="1">
        <v>1</v>
      </c>
      <c r="CO425" s="1">
        <v>3</v>
      </c>
      <c r="CP425" s="1">
        <v>3</v>
      </c>
      <c r="CQ425" s="1">
        <v>3</v>
      </c>
      <c r="CR425" s="1">
        <v>4</v>
      </c>
      <c r="CS425" s="1">
        <v>5</v>
      </c>
      <c r="CT425" s="1">
        <v>40</v>
      </c>
      <c r="CU425" s="1">
        <v>1</v>
      </c>
      <c r="CV425" s="1">
        <v>1</v>
      </c>
      <c r="CW425" s="1">
        <v>1</v>
      </c>
      <c r="CX425" s="1">
        <v>1</v>
      </c>
      <c r="CY425" s="1">
        <v>1</v>
      </c>
      <c r="CZ425" s="1">
        <v>1</v>
      </c>
      <c r="DA425" s="1">
        <f t="shared" si="235"/>
        <v>6</v>
      </c>
      <c r="DB425" s="1">
        <v>1</v>
      </c>
      <c r="DC425" s="1">
        <v>1</v>
      </c>
      <c r="DD425" s="1">
        <v>1</v>
      </c>
      <c r="DE425" s="1">
        <v>1</v>
      </c>
      <c r="DF425" s="1">
        <v>1</v>
      </c>
      <c r="DG425" s="1">
        <v>1</v>
      </c>
      <c r="DH425" s="1">
        <f t="shared" si="236"/>
        <v>6</v>
      </c>
      <c r="DI425" s="14">
        <f t="shared" si="237"/>
        <v>0</v>
      </c>
      <c r="DJ425" s="1">
        <v>0</v>
      </c>
      <c r="DK425" s="1">
        <v>0</v>
      </c>
      <c r="DL425" s="1">
        <v>0</v>
      </c>
      <c r="DM425" s="1">
        <v>0</v>
      </c>
      <c r="DN425" s="1">
        <v>0</v>
      </c>
      <c r="DO425" s="1">
        <v>0</v>
      </c>
      <c r="DP425" s="1">
        <v>1</v>
      </c>
      <c r="DQ425" s="1">
        <v>1</v>
      </c>
      <c r="DR425" s="1">
        <f t="shared" si="239"/>
        <v>2</v>
      </c>
      <c r="DS425" s="1">
        <v>0</v>
      </c>
      <c r="DT425" s="1">
        <v>0</v>
      </c>
      <c r="DU425" s="1">
        <v>0</v>
      </c>
      <c r="DV425" s="1">
        <v>0</v>
      </c>
      <c r="DW425" s="1">
        <v>0</v>
      </c>
      <c r="DX425" s="1">
        <v>0</v>
      </c>
      <c r="DY425" s="1">
        <v>1</v>
      </c>
      <c r="DZ425" s="1">
        <v>1</v>
      </c>
      <c r="EA425" s="1">
        <f t="shared" si="240"/>
        <v>2</v>
      </c>
      <c r="EB425" s="14">
        <f t="shared" si="241"/>
        <v>0</v>
      </c>
      <c r="EC425" s="1">
        <v>2</v>
      </c>
      <c r="ED425" s="1">
        <v>2</v>
      </c>
      <c r="EE425" s="1">
        <f t="shared" si="242"/>
        <v>4</v>
      </c>
      <c r="EF425" s="1">
        <v>5</v>
      </c>
      <c r="EG425" s="1">
        <v>5</v>
      </c>
      <c r="EH425" s="1">
        <v>5</v>
      </c>
      <c r="EI425" s="1">
        <v>5</v>
      </c>
      <c r="EJ425" s="1">
        <f t="shared" si="238"/>
        <v>20</v>
      </c>
    </row>
    <row r="426" spans="1:250" s="1" customFormat="1">
      <c r="A426" s="14">
        <v>417</v>
      </c>
      <c r="B426" s="64">
        <v>2</v>
      </c>
      <c r="C426" s="3">
        <v>1</v>
      </c>
      <c r="D426" s="1">
        <v>1</v>
      </c>
      <c r="E426" s="1">
        <v>1</v>
      </c>
      <c r="F426" s="1" t="s">
        <v>2454</v>
      </c>
      <c r="G426" s="1" t="s">
        <v>1928</v>
      </c>
      <c r="K426" s="1" t="s">
        <v>5183</v>
      </c>
      <c r="L426" s="1">
        <v>2</v>
      </c>
      <c r="M426" s="1">
        <v>8</v>
      </c>
      <c r="N426" s="1">
        <v>2</v>
      </c>
      <c r="O426" s="1" t="s">
        <v>4817</v>
      </c>
      <c r="P426" s="1" t="s">
        <v>2331</v>
      </c>
      <c r="AX426" s="1">
        <v>2</v>
      </c>
      <c r="AY426" s="1">
        <v>1</v>
      </c>
      <c r="AZ426" s="1">
        <v>2</v>
      </c>
      <c r="BA426" s="1">
        <v>1</v>
      </c>
      <c r="BC426" s="1">
        <v>44</v>
      </c>
      <c r="BD426" s="1">
        <v>0</v>
      </c>
      <c r="BE426" s="1">
        <v>3</v>
      </c>
      <c r="BF426" s="1">
        <v>1</v>
      </c>
      <c r="BG426" s="1">
        <v>1</v>
      </c>
      <c r="BI426" s="1">
        <v>32.22</v>
      </c>
      <c r="BJ426" s="1">
        <v>0</v>
      </c>
      <c r="BK426" s="1">
        <v>1</v>
      </c>
      <c r="BL426" s="1">
        <v>2</v>
      </c>
      <c r="BM426" s="1">
        <v>1</v>
      </c>
      <c r="BN426" s="1">
        <v>0</v>
      </c>
      <c r="BO426" s="1">
        <v>0</v>
      </c>
      <c r="BP426" s="1">
        <v>0</v>
      </c>
      <c r="BQ426" s="1">
        <v>0</v>
      </c>
      <c r="BR426" s="1">
        <v>0</v>
      </c>
      <c r="BS426" s="1">
        <v>0</v>
      </c>
      <c r="BT426" s="1">
        <v>1</v>
      </c>
      <c r="BU426" s="1">
        <v>0</v>
      </c>
      <c r="BV426" s="14">
        <f t="shared" si="232"/>
        <v>1</v>
      </c>
      <c r="BW426" s="1">
        <v>2</v>
      </c>
      <c r="BX426" s="1">
        <v>0</v>
      </c>
      <c r="BY426" s="1">
        <v>0</v>
      </c>
      <c r="BZ426" s="1">
        <v>0</v>
      </c>
      <c r="CA426" s="1">
        <v>0</v>
      </c>
      <c r="CB426" s="1">
        <v>0</v>
      </c>
      <c r="CC426" s="1">
        <v>0</v>
      </c>
      <c r="CD426" s="1">
        <v>0</v>
      </c>
      <c r="CE426" s="1">
        <v>0</v>
      </c>
      <c r="CF426" s="1">
        <f t="shared" si="233"/>
        <v>0</v>
      </c>
      <c r="CG426" s="1">
        <v>5</v>
      </c>
      <c r="CH426" s="1">
        <v>5</v>
      </c>
      <c r="CI426" s="1">
        <v>5</v>
      </c>
      <c r="CJ426" s="1">
        <v>5</v>
      </c>
      <c r="CK426" s="1">
        <v>20</v>
      </c>
      <c r="CL426" s="1">
        <v>0</v>
      </c>
      <c r="CM426" s="1">
        <v>1</v>
      </c>
      <c r="CN426" s="1">
        <v>0</v>
      </c>
      <c r="CO426" s="1">
        <v>1</v>
      </c>
      <c r="CP426" s="1">
        <v>1</v>
      </c>
      <c r="CQ426" s="1">
        <v>1</v>
      </c>
      <c r="CR426" s="1">
        <v>3</v>
      </c>
      <c r="CS426" s="1">
        <v>1</v>
      </c>
      <c r="CT426" s="1">
        <v>50</v>
      </c>
      <c r="CU426" s="1">
        <v>1</v>
      </c>
      <c r="CV426" s="1">
        <v>1</v>
      </c>
      <c r="CW426" s="1">
        <v>1</v>
      </c>
      <c r="CX426" s="1">
        <v>1</v>
      </c>
      <c r="CY426" s="1">
        <v>1</v>
      </c>
      <c r="CZ426" s="1">
        <v>1</v>
      </c>
      <c r="DA426" s="1">
        <f t="shared" si="235"/>
        <v>6</v>
      </c>
      <c r="DI426" s="14"/>
      <c r="DJ426" s="1">
        <v>1</v>
      </c>
      <c r="DK426" s="1">
        <v>1</v>
      </c>
      <c r="DL426" s="1">
        <v>1</v>
      </c>
      <c r="DM426" s="1">
        <v>1</v>
      </c>
      <c r="DN426" s="1">
        <v>1</v>
      </c>
      <c r="DO426" s="1">
        <v>1</v>
      </c>
      <c r="DP426" s="1">
        <v>1</v>
      </c>
      <c r="DQ426" s="1">
        <v>1</v>
      </c>
      <c r="DR426" s="1">
        <f t="shared" si="239"/>
        <v>8</v>
      </c>
      <c r="DS426" s="1">
        <v>1</v>
      </c>
      <c r="DT426" s="1">
        <v>1</v>
      </c>
      <c r="DU426" s="1">
        <v>1</v>
      </c>
      <c r="DV426" s="1">
        <v>1</v>
      </c>
      <c r="DW426" s="1">
        <v>1</v>
      </c>
      <c r="DX426" s="1">
        <v>1</v>
      </c>
      <c r="DY426" s="1">
        <v>1</v>
      </c>
      <c r="DZ426" s="1">
        <v>1</v>
      </c>
      <c r="EA426" s="1">
        <f t="shared" si="240"/>
        <v>8</v>
      </c>
      <c r="EB426" s="14">
        <f t="shared" si="241"/>
        <v>0</v>
      </c>
      <c r="EC426" s="1">
        <v>2</v>
      </c>
      <c r="ED426" s="1">
        <v>1</v>
      </c>
      <c r="EE426" s="1">
        <f t="shared" si="242"/>
        <v>3</v>
      </c>
      <c r="EF426" s="1">
        <v>5</v>
      </c>
      <c r="EG426" s="1">
        <v>5</v>
      </c>
      <c r="EH426" s="1">
        <v>5</v>
      </c>
      <c r="EI426" s="1">
        <v>5</v>
      </c>
      <c r="EJ426" s="1">
        <f t="shared" si="238"/>
        <v>20</v>
      </c>
    </row>
    <row r="427" spans="1:250" s="14" customFormat="1">
      <c r="A427" s="14">
        <v>418</v>
      </c>
      <c r="B427" s="61">
        <v>2</v>
      </c>
      <c r="C427" s="60">
        <v>1</v>
      </c>
      <c r="D427" s="14">
        <v>1</v>
      </c>
      <c r="E427" s="14">
        <v>1</v>
      </c>
      <c r="F427" s="14" t="s">
        <v>2063</v>
      </c>
      <c r="G427" s="14" t="s">
        <v>1928</v>
      </c>
      <c r="K427" s="14" t="s">
        <v>4229</v>
      </c>
      <c r="L427" s="14">
        <v>2</v>
      </c>
      <c r="M427" s="14">
        <v>4</v>
      </c>
      <c r="N427" s="14">
        <v>8</v>
      </c>
      <c r="O427" s="14" t="s">
        <v>2832</v>
      </c>
      <c r="P427" s="14" t="s">
        <v>4230</v>
      </c>
      <c r="Q427" s="14" t="s">
        <v>4231</v>
      </c>
      <c r="R427" s="14" t="s">
        <v>4066</v>
      </c>
      <c r="S427" s="14" t="s">
        <v>4232</v>
      </c>
      <c r="T427" s="14" t="s">
        <v>3395</v>
      </c>
      <c r="U427" s="14" t="s">
        <v>4233</v>
      </c>
      <c r="V427" s="14" t="s">
        <v>2806</v>
      </c>
      <c r="AX427" s="14">
        <v>1</v>
      </c>
      <c r="AZ427" s="14">
        <v>2</v>
      </c>
      <c r="BA427" s="14">
        <v>5</v>
      </c>
      <c r="BC427" s="14">
        <v>85</v>
      </c>
      <c r="BD427" s="14">
        <v>0</v>
      </c>
      <c r="BE427" s="14">
        <v>1</v>
      </c>
      <c r="BF427" s="14">
        <v>1</v>
      </c>
      <c r="BG427" s="14">
        <v>2</v>
      </c>
      <c r="BH427" s="14">
        <v>158.80000000000001</v>
      </c>
      <c r="BI427" s="14">
        <v>26.1</v>
      </c>
      <c r="BJ427" s="14">
        <v>0</v>
      </c>
      <c r="BK427" s="14">
        <v>0</v>
      </c>
      <c r="BL427" s="14">
        <v>5</v>
      </c>
      <c r="BM427" s="14">
        <v>3</v>
      </c>
      <c r="BN427" s="14">
        <v>0</v>
      </c>
      <c r="BO427" s="14">
        <f>IF(BC427&gt;=85,1,0)</f>
        <v>1</v>
      </c>
      <c r="BP427" s="14">
        <f>IF(BD427=1,1,0)</f>
        <v>0</v>
      </c>
      <c r="BQ427" s="14">
        <v>0</v>
      </c>
      <c r="BR427" s="14">
        <v>0</v>
      </c>
      <c r="BS427" s="14">
        <v>0</v>
      </c>
      <c r="BT427" s="14">
        <v>1</v>
      </c>
      <c r="BU427" s="14">
        <v>0</v>
      </c>
      <c r="BV427" s="14">
        <f t="shared" si="232"/>
        <v>2</v>
      </c>
      <c r="BW427" s="14">
        <v>3</v>
      </c>
      <c r="BX427" s="14">
        <v>0</v>
      </c>
      <c r="BY427" s="14">
        <v>0</v>
      </c>
      <c r="BZ427" s="14">
        <v>0</v>
      </c>
      <c r="CA427" s="14">
        <v>0</v>
      </c>
      <c r="CB427" s="14">
        <v>0</v>
      </c>
      <c r="CC427" s="14">
        <v>0</v>
      </c>
      <c r="CD427" s="14">
        <v>0</v>
      </c>
      <c r="CE427" s="14">
        <v>0</v>
      </c>
      <c r="CF427" s="14">
        <f t="shared" si="233"/>
        <v>0</v>
      </c>
      <c r="CG427" s="14">
        <v>5</v>
      </c>
      <c r="CH427" s="14">
        <v>5</v>
      </c>
      <c r="CI427" s="14">
        <v>5</v>
      </c>
      <c r="CJ427" s="14">
        <v>5</v>
      </c>
      <c r="CK427" s="14">
        <f t="shared" ref="CK427:CK435" si="243">SUM(CG427:CJ427)</f>
        <v>20</v>
      </c>
      <c r="CL427" s="14">
        <v>1</v>
      </c>
      <c r="CM427" s="14">
        <v>4</v>
      </c>
      <c r="CN427" s="14">
        <v>0</v>
      </c>
      <c r="CO427" s="14">
        <v>2</v>
      </c>
      <c r="CP427" s="14">
        <v>1</v>
      </c>
      <c r="CQ427" s="14">
        <v>2</v>
      </c>
      <c r="CR427" s="14">
        <v>5</v>
      </c>
      <c r="CS427" s="14">
        <v>1</v>
      </c>
      <c r="CT427" s="14">
        <v>60</v>
      </c>
      <c r="CU427" s="14">
        <v>1</v>
      </c>
      <c r="CV427" s="14">
        <v>1</v>
      </c>
      <c r="CW427" s="14">
        <v>1</v>
      </c>
      <c r="CX427" s="14">
        <v>1</v>
      </c>
      <c r="CY427" s="14">
        <v>1</v>
      </c>
      <c r="CZ427" s="14">
        <v>1</v>
      </c>
      <c r="DA427" s="14">
        <f t="shared" si="235"/>
        <v>6</v>
      </c>
      <c r="DB427" s="14">
        <v>1</v>
      </c>
      <c r="DC427" s="14">
        <v>1</v>
      </c>
      <c r="DD427" s="14">
        <v>1</v>
      </c>
      <c r="DE427" s="14">
        <v>1</v>
      </c>
      <c r="DF427" s="14">
        <v>1</v>
      </c>
      <c r="DG427" s="14">
        <v>1</v>
      </c>
      <c r="DH427" s="14">
        <f t="shared" ref="DH427:DH440" si="244">SUM(DB427:DG427)</f>
        <v>6</v>
      </c>
      <c r="DI427" s="14">
        <f t="shared" ref="DI427:DI440" si="245">DH427-DA427</f>
        <v>0</v>
      </c>
      <c r="DJ427" s="14">
        <v>1</v>
      </c>
      <c r="DK427" s="14">
        <v>1</v>
      </c>
      <c r="DL427" s="14">
        <v>1</v>
      </c>
      <c r="DM427" s="14">
        <v>1</v>
      </c>
      <c r="DN427" s="14">
        <v>1</v>
      </c>
      <c r="DO427" s="14">
        <v>1</v>
      </c>
      <c r="DP427" s="14">
        <v>1</v>
      </c>
      <c r="DQ427" s="14">
        <v>1</v>
      </c>
      <c r="DR427" s="14">
        <f t="shared" si="239"/>
        <v>8</v>
      </c>
      <c r="DS427" s="14">
        <v>1</v>
      </c>
      <c r="DT427" s="14">
        <v>0</v>
      </c>
      <c r="DU427" s="14">
        <v>0</v>
      </c>
      <c r="DV427" s="14">
        <v>1</v>
      </c>
      <c r="DW427" s="14">
        <v>1</v>
      </c>
      <c r="DX427" s="14">
        <v>1</v>
      </c>
      <c r="DY427" s="14">
        <v>1</v>
      </c>
      <c r="DZ427" s="14">
        <v>1</v>
      </c>
      <c r="EA427" s="14">
        <f t="shared" si="240"/>
        <v>6</v>
      </c>
      <c r="EB427" s="14">
        <f t="shared" si="241"/>
        <v>-2</v>
      </c>
      <c r="EC427" s="14">
        <v>0</v>
      </c>
      <c r="ED427" s="14">
        <v>0</v>
      </c>
      <c r="EE427" s="14">
        <f t="shared" si="242"/>
        <v>0</v>
      </c>
      <c r="EF427" s="14">
        <v>5</v>
      </c>
      <c r="EG427" s="14">
        <v>5</v>
      </c>
      <c r="EH427" s="14">
        <v>5</v>
      </c>
      <c r="EI427" s="14">
        <v>5</v>
      </c>
      <c r="EJ427" s="14">
        <f t="shared" si="238"/>
        <v>20</v>
      </c>
    </row>
    <row r="428" spans="1:250" s="1" customFormat="1">
      <c r="A428" s="14">
        <v>419</v>
      </c>
      <c r="B428" s="61">
        <v>1</v>
      </c>
      <c r="C428" s="60">
        <v>1</v>
      </c>
      <c r="D428" s="14">
        <v>3</v>
      </c>
      <c r="E428" s="14">
        <v>2</v>
      </c>
      <c r="F428" s="14" t="s">
        <v>2454</v>
      </c>
      <c r="G428" s="14" t="s">
        <v>1941</v>
      </c>
      <c r="H428" s="14" t="s">
        <v>2063</v>
      </c>
      <c r="I428" s="14" t="s">
        <v>2100</v>
      </c>
      <c r="J428" s="14" t="s">
        <v>3338</v>
      </c>
      <c r="K428" s="1" t="s">
        <v>4429</v>
      </c>
      <c r="L428" s="14">
        <v>8</v>
      </c>
      <c r="M428" s="14">
        <v>19</v>
      </c>
      <c r="N428" s="14">
        <v>15</v>
      </c>
      <c r="O428" s="14" t="s">
        <v>3735</v>
      </c>
      <c r="P428" s="14" t="s">
        <v>2842</v>
      </c>
      <c r="Q428" s="14" t="s">
        <v>2721</v>
      </c>
      <c r="R428" s="14" t="s">
        <v>2335</v>
      </c>
      <c r="S428" s="14" t="s">
        <v>4430</v>
      </c>
      <c r="T428" s="14" t="s">
        <v>4431</v>
      </c>
      <c r="U428" s="14" t="s">
        <v>4432</v>
      </c>
      <c r="V428" s="14" t="s">
        <v>2638</v>
      </c>
      <c r="W428" s="14" t="s">
        <v>4433</v>
      </c>
      <c r="X428" s="14" t="s">
        <v>3022</v>
      </c>
      <c r="Y428" s="14" t="s">
        <v>4434</v>
      </c>
      <c r="Z428" s="14" t="s">
        <v>3336</v>
      </c>
      <c r="AA428" s="14" t="s">
        <v>4435</v>
      </c>
      <c r="AB428" s="14" t="s">
        <v>2848</v>
      </c>
      <c r="AC428" s="14" t="s">
        <v>4436</v>
      </c>
      <c r="AD428" s="14"/>
      <c r="AE428" s="14"/>
      <c r="AF428" s="14"/>
      <c r="AG428" s="14"/>
      <c r="AH428" s="14"/>
      <c r="AI428" s="14"/>
      <c r="AJ428" s="14"/>
      <c r="AK428" s="14"/>
      <c r="AL428" s="14"/>
      <c r="AM428" s="14"/>
      <c r="AN428" s="14"/>
      <c r="AO428" s="14"/>
      <c r="AP428" s="14"/>
      <c r="AQ428" s="14"/>
      <c r="AR428" s="14"/>
      <c r="AS428" s="14"/>
      <c r="AT428" s="14"/>
      <c r="AU428" s="14"/>
      <c r="AV428" s="14"/>
      <c r="AW428" s="14"/>
      <c r="AX428" s="14">
        <v>2</v>
      </c>
      <c r="AY428" s="14">
        <v>1</v>
      </c>
      <c r="AZ428" s="14">
        <v>2</v>
      </c>
      <c r="BA428" s="14">
        <v>7</v>
      </c>
      <c r="BB428" s="14"/>
      <c r="BC428" s="14">
        <v>69</v>
      </c>
      <c r="BD428" s="14">
        <v>1</v>
      </c>
      <c r="BE428" s="14">
        <v>1</v>
      </c>
      <c r="BF428" s="14">
        <v>1</v>
      </c>
      <c r="BG428" s="14">
        <v>2</v>
      </c>
      <c r="BH428" s="14">
        <v>177.8</v>
      </c>
      <c r="BI428" s="14">
        <v>47.06</v>
      </c>
      <c r="BJ428" s="14">
        <v>1</v>
      </c>
      <c r="BK428" s="14">
        <v>0</v>
      </c>
      <c r="BL428" s="14">
        <v>3</v>
      </c>
      <c r="BM428" s="14">
        <v>3</v>
      </c>
      <c r="BN428" s="14">
        <v>0</v>
      </c>
      <c r="BO428" s="14">
        <f>IF(BC428&gt;=85,1,0)</f>
        <v>0</v>
      </c>
      <c r="BP428" s="14">
        <f>IF(BD428=1,1,0)</f>
        <v>1</v>
      </c>
      <c r="BQ428" s="14">
        <v>1</v>
      </c>
      <c r="BR428" s="14">
        <v>1</v>
      </c>
      <c r="BS428" s="14">
        <v>1</v>
      </c>
      <c r="BT428" s="14">
        <v>1</v>
      </c>
      <c r="BU428" s="14">
        <v>1</v>
      </c>
      <c r="BV428" s="14">
        <f t="shared" si="232"/>
        <v>6</v>
      </c>
      <c r="BW428" s="14">
        <v>5</v>
      </c>
      <c r="BX428" s="14">
        <v>0</v>
      </c>
      <c r="BY428" s="14">
        <v>0</v>
      </c>
      <c r="BZ428" s="14">
        <v>0</v>
      </c>
      <c r="CA428" s="14">
        <v>0</v>
      </c>
      <c r="CB428" s="14">
        <v>0</v>
      </c>
      <c r="CC428" s="14">
        <v>0</v>
      </c>
      <c r="CD428" s="14">
        <v>0</v>
      </c>
      <c r="CE428" s="14">
        <v>0</v>
      </c>
      <c r="CF428" s="14">
        <f t="shared" si="233"/>
        <v>0</v>
      </c>
      <c r="CG428" s="14">
        <v>1</v>
      </c>
      <c r="CH428" s="14">
        <v>1</v>
      </c>
      <c r="CI428" s="14">
        <v>1</v>
      </c>
      <c r="CJ428" s="14">
        <v>5</v>
      </c>
      <c r="CK428" s="14">
        <f t="shared" si="243"/>
        <v>8</v>
      </c>
      <c r="CL428" s="14">
        <v>0</v>
      </c>
      <c r="CM428" s="14">
        <v>1</v>
      </c>
      <c r="CN428" s="14">
        <v>1</v>
      </c>
      <c r="CO428" s="14">
        <v>4</v>
      </c>
      <c r="CP428" s="14">
        <v>3</v>
      </c>
      <c r="CQ428" s="14">
        <v>1</v>
      </c>
      <c r="CR428" s="14">
        <v>3</v>
      </c>
      <c r="CS428" s="14">
        <v>2</v>
      </c>
      <c r="CT428" s="14">
        <v>65</v>
      </c>
      <c r="CU428" s="14">
        <v>0</v>
      </c>
      <c r="CV428" s="14">
        <v>0</v>
      </c>
      <c r="CW428" s="14">
        <v>1</v>
      </c>
      <c r="CX428" s="14">
        <v>1</v>
      </c>
      <c r="CY428" s="14">
        <v>1</v>
      </c>
      <c r="CZ428" s="14">
        <v>1</v>
      </c>
      <c r="DA428" s="14">
        <f t="shared" si="235"/>
        <v>4</v>
      </c>
      <c r="DB428" s="14">
        <v>0</v>
      </c>
      <c r="DC428" s="14">
        <v>0</v>
      </c>
      <c r="DD428" s="14">
        <v>1</v>
      </c>
      <c r="DE428" s="14">
        <v>1</v>
      </c>
      <c r="DF428" s="14">
        <v>1</v>
      </c>
      <c r="DG428" s="14">
        <v>1</v>
      </c>
      <c r="DH428" s="14">
        <f t="shared" si="244"/>
        <v>4</v>
      </c>
      <c r="DI428" s="14">
        <f t="shared" si="245"/>
        <v>0</v>
      </c>
      <c r="DJ428" s="14">
        <v>1</v>
      </c>
      <c r="DK428" s="14">
        <v>0</v>
      </c>
      <c r="DL428" s="14">
        <v>0</v>
      </c>
      <c r="DM428" s="14">
        <v>0</v>
      </c>
      <c r="DN428" s="14">
        <v>0</v>
      </c>
      <c r="DO428" s="14">
        <v>0</v>
      </c>
      <c r="DP428" s="14">
        <v>1</v>
      </c>
      <c r="DQ428" s="14">
        <v>1</v>
      </c>
      <c r="DR428" s="14">
        <f t="shared" si="239"/>
        <v>3</v>
      </c>
      <c r="DS428" s="14">
        <v>1</v>
      </c>
      <c r="DT428" s="14">
        <v>0</v>
      </c>
      <c r="DU428" s="14">
        <v>0</v>
      </c>
      <c r="DV428" s="14">
        <v>0</v>
      </c>
      <c r="DW428" s="14">
        <v>0</v>
      </c>
      <c r="DX428" s="14">
        <v>0</v>
      </c>
      <c r="DY428" s="14">
        <v>1</v>
      </c>
      <c r="DZ428" s="14">
        <v>1</v>
      </c>
      <c r="EA428" s="14">
        <f t="shared" si="240"/>
        <v>3</v>
      </c>
      <c r="EB428" s="14">
        <f t="shared" si="241"/>
        <v>0</v>
      </c>
      <c r="EC428" s="14">
        <v>1</v>
      </c>
      <c r="ED428" s="14">
        <v>0</v>
      </c>
      <c r="EE428" s="14">
        <f t="shared" si="242"/>
        <v>1</v>
      </c>
      <c r="EF428" s="14">
        <v>5</v>
      </c>
      <c r="EG428" s="14">
        <v>5</v>
      </c>
      <c r="EH428" s="14">
        <v>5</v>
      </c>
      <c r="EI428" s="14">
        <v>5</v>
      </c>
      <c r="EJ428" s="14">
        <f t="shared" si="238"/>
        <v>20</v>
      </c>
      <c r="EK428" s="14"/>
      <c r="EL428" s="14"/>
      <c r="EM428" s="14"/>
      <c r="EN428" s="14"/>
      <c r="EO428" s="14"/>
      <c r="EP428" s="14"/>
      <c r="EQ428" s="14"/>
      <c r="ER428" s="14"/>
      <c r="ES428" s="14"/>
      <c r="ET428" s="14"/>
      <c r="EU428" s="14"/>
      <c r="EV428" s="14"/>
      <c r="EW428" s="14"/>
      <c r="EX428" s="14"/>
      <c r="EY428" s="14"/>
      <c r="EZ428" s="14"/>
      <c r="FA428" s="14"/>
      <c r="FB428" s="14"/>
      <c r="FC428" s="14"/>
      <c r="FD428" s="14"/>
      <c r="FE428" s="14"/>
      <c r="FF428" s="14"/>
      <c r="FG428" s="14"/>
      <c r="FH428" s="14"/>
      <c r="FI428" s="14"/>
      <c r="FJ428" s="14"/>
      <c r="FK428" s="14"/>
      <c r="FL428" s="14"/>
      <c r="FM428" s="14"/>
      <c r="FN428" s="14"/>
      <c r="FO428" s="14"/>
      <c r="FP428" s="14"/>
      <c r="FQ428" s="14"/>
      <c r="FR428" s="14"/>
      <c r="FS428" s="14"/>
      <c r="FT428" s="14"/>
      <c r="FU428" s="14"/>
      <c r="FV428" s="14"/>
      <c r="FW428" s="14"/>
      <c r="FX428" s="14"/>
      <c r="FY428" s="14"/>
      <c r="FZ428" s="14"/>
      <c r="GA428" s="14"/>
      <c r="GB428" s="14"/>
      <c r="GC428" s="14"/>
      <c r="GD428" s="14"/>
      <c r="GE428" s="14"/>
      <c r="GF428" s="14"/>
      <c r="GG428" s="14"/>
      <c r="GH428" s="14"/>
      <c r="GI428" s="14"/>
      <c r="GJ428" s="14"/>
      <c r="GK428" s="14"/>
      <c r="GL428" s="14"/>
      <c r="GM428" s="14"/>
      <c r="GN428" s="14"/>
      <c r="GO428" s="14"/>
      <c r="GP428" s="14"/>
      <c r="GQ428" s="14"/>
      <c r="GR428" s="14"/>
      <c r="GS428" s="14"/>
      <c r="GT428" s="14"/>
      <c r="GU428" s="14"/>
      <c r="GV428" s="14"/>
      <c r="GW428" s="14"/>
      <c r="GX428" s="14"/>
      <c r="GY428" s="14"/>
      <c r="GZ428" s="14"/>
      <c r="HA428" s="14"/>
      <c r="HB428" s="14"/>
      <c r="HC428" s="14"/>
      <c r="HD428" s="14"/>
      <c r="HE428" s="14"/>
      <c r="HF428" s="14"/>
      <c r="HG428" s="14"/>
      <c r="HH428" s="14"/>
      <c r="HI428" s="14"/>
      <c r="HJ428" s="14"/>
      <c r="HK428" s="14"/>
      <c r="HL428" s="14"/>
      <c r="HM428" s="14"/>
      <c r="HN428" s="14"/>
      <c r="HO428" s="14"/>
      <c r="HP428" s="14"/>
      <c r="HQ428" s="14"/>
      <c r="HR428" s="14"/>
      <c r="HS428" s="14"/>
      <c r="HT428" s="14"/>
      <c r="HU428" s="14"/>
      <c r="HV428" s="14"/>
      <c r="HW428" s="14"/>
      <c r="HX428" s="14"/>
      <c r="HY428" s="14"/>
      <c r="HZ428" s="14"/>
      <c r="IA428" s="14"/>
      <c r="IB428" s="14"/>
      <c r="IC428" s="14"/>
      <c r="ID428" s="14"/>
      <c r="IE428" s="14"/>
      <c r="IF428" s="14"/>
      <c r="IG428" s="14"/>
      <c r="IH428" s="14"/>
      <c r="II428" s="14"/>
      <c r="IJ428" s="14"/>
      <c r="IK428" s="14"/>
      <c r="IL428" s="14"/>
      <c r="IM428" s="14"/>
      <c r="IN428" s="14"/>
      <c r="IO428" s="14"/>
      <c r="IP428" s="14"/>
    </row>
    <row r="429" spans="1:250" s="1" customFormat="1">
      <c r="A429" s="14">
        <v>420</v>
      </c>
      <c r="B429" s="64">
        <v>2</v>
      </c>
      <c r="C429" s="3">
        <v>1</v>
      </c>
      <c r="D429" s="1">
        <v>1</v>
      </c>
      <c r="E429" s="1">
        <v>1</v>
      </c>
      <c r="F429" s="1" t="s">
        <v>1941</v>
      </c>
      <c r="G429" s="1" t="s">
        <v>5590</v>
      </c>
      <c r="H429" s="1" t="s">
        <v>1928</v>
      </c>
      <c r="I429" s="1" t="s">
        <v>2063</v>
      </c>
      <c r="J429" s="1" t="s">
        <v>2454</v>
      </c>
      <c r="K429" s="1" t="s">
        <v>5591</v>
      </c>
      <c r="L429" s="1">
        <v>6</v>
      </c>
      <c r="M429" s="1">
        <v>15</v>
      </c>
      <c r="N429" s="1">
        <v>18</v>
      </c>
      <c r="O429" s="1" t="s">
        <v>5592</v>
      </c>
      <c r="P429" s="1" t="s">
        <v>4747</v>
      </c>
      <c r="Q429" s="1" t="s">
        <v>5593</v>
      </c>
      <c r="R429" s="1" t="s">
        <v>5594</v>
      </c>
      <c r="S429" s="1" t="s">
        <v>5595</v>
      </c>
      <c r="T429" s="1" t="s">
        <v>5139</v>
      </c>
      <c r="U429" s="1" t="s">
        <v>5596</v>
      </c>
      <c r="V429" s="1" t="s">
        <v>5597</v>
      </c>
      <c r="W429" s="1" t="s">
        <v>5220</v>
      </c>
      <c r="X429" s="1" t="s">
        <v>5221</v>
      </c>
      <c r="Y429" s="1" t="s">
        <v>2396</v>
      </c>
      <c r="Z429" s="1" t="s">
        <v>5598</v>
      </c>
      <c r="AA429" s="1" t="s">
        <v>5599</v>
      </c>
      <c r="AB429" s="1" t="s">
        <v>5600</v>
      </c>
      <c r="AC429" s="1" t="s">
        <v>2669</v>
      </c>
      <c r="AD429" s="1" t="s">
        <v>5601</v>
      </c>
      <c r="AE429" s="1" t="s">
        <v>5602</v>
      </c>
      <c r="AF429" s="1" t="s">
        <v>5603</v>
      </c>
      <c r="AX429" s="1">
        <v>2</v>
      </c>
      <c r="AY429" s="1">
        <v>1</v>
      </c>
      <c r="AZ429" s="1">
        <v>2</v>
      </c>
      <c r="BA429" s="1">
        <v>6</v>
      </c>
      <c r="BC429" s="1">
        <v>79</v>
      </c>
      <c r="BD429" s="1">
        <v>0</v>
      </c>
      <c r="BE429" s="1">
        <v>1</v>
      </c>
      <c r="BF429" s="1">
        <v>1</v>
      </c>
      <c r="BG429" s="1">
        <v>2</v>
      </c>
      <c r="BH429" s="1">
        <v>162.6</v>
      </c>
      <c r="BI429" s="1">
        <v>49.44</v>
      </c>
      <c r="BL429" s="1">
        <v>5</v>
      </c>
      <c r="BM429" s="1">
        <v>3</v>
      </c>
      <c r="BN429" s="1">
        <v>1</v>
      </c>
      <c r="BO429" s="1">
        <f>IF(AZ429&gt;=85,1,0)</f>
        <v>0</v>
      </c>
      <c r="BP429" s="1">
        <f>IF(BA429=1,1,0)</f>
        <v>0</v>
      </c>
      <c r="BQ429" s="1">
        <v>1</v>
      </c>
      <c r="BR429" s="1">
        <v>1</v>
      </c>
      <c r="BS429" s="1">
        <v>1</v>
      </c>
      <c r="BT429" s="1">
        <v>1</v>
      </c>
      <c r="BU429" s="1">
        <v>1</v>
      </c>
      <c r="BV429" s="14">
        <f t="shared" si="232"/>
        <v>5</v>
      </c>
      <c r="BW429" s="1">
        <v>4</v>
      </c>
      <c r="BX429" s="1">
        <v>0</v>
      </c>
      <c r="BY429" s="1">
        <v>0</v>
      </c>
      <c r="BZ429" s="1">
        <v>0</v>
      </c>
      <c r="CA429" s="1">
        <v>0</v>
      </c>
      <c r="CB429" s="1">
        <v>0</v>
      </c>
      <c r="CC429" s="1">
        <v>0</v>
      </c>
      <c r="CD429" s="1">
        <v>0</v>
      </c>
      <c r="CE429" s="1">
        <v>0</v>
      </c>
      <c r="CF429" s="1">
        <f t="shared" si="233"/>
        <v>0</v>
      </c>
      <c r="CG429" s="1">
        <v>5</v>
      </c>
      <c r="CH429" s="1">
        <v>5</v>
      </c>
      <c r="CI429" s="1">
        <v>5</v>
      </c>
      <c r="CJ429" s="1">
        <v>5</v>
      </c>
      <c r="CK429" s="1">
        <f t="shared" si="243"/>
        <v>20</v>
      </c>
      <c r="CL429" s="1">
        <v>1</v>
      </c>
      <c r="CM429" s="1">
        <v>4</v>
      </c>
      <c r="CN429" s="1">
        <v>2</v>
      </c>
      <c r="CO429" s="1">
        <v>2</v>
      </c>
      <c r="CP429" s="1">
        <v>1</v>
      </c>
      <c r="CQ429" s="1">
        <v>2</v>
      </c>
      <c r="CR429" s="1">
        <v>3</v>
      </c>
      <c r="CS429" s="1">
        <v>1</v>
      </c>
      <c r="CT429" s="1">
        <v>75</v>
      </c>
      <c r="CU429" s="1">
        <v>0</v>
      </c>
      <c r="CV429" s="1">
        <v>1</v>
      </c>
      <c r="CW429" s="1">
        <v>1</v>
      </c>
      <c r="CX429" s="1">
        <v>1</v>
      </c>
      <c r="CY429" s="1">
        <v>1</v>
      </c>
      <c r="CZ429" s="1">
        <v>1</v>
      </c>
      <c r="DA429" s="1">
        <f t="shared" si="235"/>
        <v>5</v>
      </c>
      <c r="DB429" s="1">
        <v>0</v>
      </c>
      <c r="DC429" s="1">
        <v>1</v>
      </c>
      <c r="DD429" s="1">
        <v>1</v>
      </c>
      <c r="DE429" s="1">
        <v>1</v>
      </c>
      <c r="DF429" s="1">
        <v>1</v>
      </c>
      <c r="DG429" s="1">
        <v>1</v>
      </c>
      <c r="DH429" s="1">
        <f t="shared" si="244"/>
        <v>5</v>
      </c>
      <c r="DI429" s="14">
        <f t="shared" si="245"/>
        <v>0</v>
      </c>
      <c r="DJ429" s="1">
        <v>1</v>
      </c>
      <c r="DK429" s="1">
        <v>0</v>
      </c>
      <c r="DL429" s="1">
        <v>0</v>
      </c>
      <c r="DM429" s="1">
        <v>0</v>
      </c>
      <c r="DN429" s="1">
        <v>0</v>
      </c>
      <c r="DO429" s="1">
        <v>0</v>
      </c>
      <c r="DP429" s="1">
        <v>1</v>
      </c>
      <c r="DQ429" s="1">
        <v>1</v>
      </c>
      <c r="DR429" s="1">
        <f t="shared" si="239"/>
        <v>3</v>
      </c>
      <c r="DS429" s="1">
        <v>1</v>
      </c>
      <c r="DT429" s="1">
        <v>0</v>
      </c>
      <c r="DU429" s="1">
        <v>0</v>
      </c>
      <c r="DV429" s="1">
        <v>0</v>
      </c>
      <c r="DW429" s="1">
        <v>0</v>
      </c>
      <c r="DX429" s="1">
        <v>0</v>
      </c>
      <c r="DY429" s="1">
        <v>1</v>
      </c>
      <c r="DZ429" s="1">
        <v>1</v>
      </c>
      <c r="EA429" s="1">
        <f t="shared" si="240"/>
        <v>3</v>
      </c>
      <c r="EB429" s="14">
        <f t="shared" si="241"/>
        <v>0</v>
      </c>
      <c r="EC429" s="1">
        <v>0</v>
      </c>
      <c r="ED429" s="1">
        <v>0</v>
      </c>
      <c r="EE429" s="1">
        <f t="shared" si="242"/>
        <v>0</v>
      </c>
      <c r="EF429" s="1">
        <v>5</v>
      </c>
      <c r="EG429" s="1">
        <v>5</v>
      </c>
      <c r="EH429" s="1">
        <v>5</v>
      </c>
      <c r="EI429" s="1">
        <v>5</v>
      </c>
      <c r="EJ429" s="1">
        <f t="shared" si="238"/>
        <v>20</v>
      </c>
    </row>
    <row r="430" spans="1:250" s="1" customFormat="1">
      <c r="A430" s="14">
        <v>421</v>
      </c>
      <c r="B430" s="64">
        <v>2</v>
      </c>
      <c r="C430" s="3">
        <v>1</v>
      </c>
      <c r="D430" s="1">
        <v>1</v>
      </c>
      <c r="E430" s="1">
        <v>1</v>
      </c>
      <c r="F430" s="1" t="s">
        <v>1928</v>
      </c>
      <c r="G430" s="1" t="s">
        <v>1977</v>
      </c>
      <c r="K430" s="1" t="s">
        <v>5262</v>
      </c>
      <c r="L430" s="1">
        <v>2</v>
      </c>
      <c r="M430" s="1">
        <v>6</v>
      </c>
      <c r="N430" s="1">
        <v>9</v>
      </c>
      <c r="O430" s="1" t="s">
        <v>3432</v>
      </c>
      <c r="P430" s="1" t="s">
        <v>3040</v>
      </c>
      <c r="Q430" s="1" t="s">
        <v>2335</v>
      </c>
      <c r="R430" s="1" t="s">
        <v>3517</v>
      </c>
      <c r="S430" s="1" t="s">
        <v>2827</v>
      </c>
      <c r="T430" s="1" t="s">
        <v>4591</v>
      </c>
      <c r="U430" s="1" t="s">
        <v>2357</v>
      </c>
      <c r="V430" s="1" t="s">
        <v>5263</v>
      </c>
      <c r="W430" s="1" t="s">
        <v>5264</v>
      </c>
      <c r="AX430" s="1">
        <v>2</v>
      </c>
      <c r="AY430" s="1">
        <v>1</v>
      </c>
      <c r="AZ430" s="1">
        <v>2</v>
      </c>
      <c r="BA430" s="1">
        <v>4</v>
      </c>
      <c r="BC430" s="1">
        <v>75</v>
      </c>
      <c r="BD430" s="1">
        <v>1</v>
      </c>
      <c r="BE430" s="1">
        <v>1</v>
      </c>
      <c r="BF430" s="1">
        <v>1</v>
      </c>
      <c r="BG430" s="1">
        <v>2</v>
      </c>
      <c r="BI430" s="1">
        <v>30.13</v>
      </c>
      <c r="BJ430" s="1">
        <v>1</v>
      </c>
      <c r="BK430" s="1">
        <v>0</v>
      </c>
      <c r="BL430" s="1">
        <v>5</v>
      </c>
      <c r="BM430" s="1">
        <v>3</v>
      </c>
      <c r="BN430" s="1">
        <v>0</v>
      </c>
      <c r="BO430" s="1">
        <f>IF(AZ430&gt;=85,1,0)</f>
        <v>0</v>
      </c>
      <c r="BP430" s="1">
        <f>IF(BA430=1,1,0)</f>
        <v>0</v>
      </c>
      <c r="BQ430" s="1">
        <v>0</v>
      </c>
      <c r="BR430" s="1">
        <v>0</v>
      </c>
      <c r="BS430" s="1">
        <v>0</v>
      </c>
      <c r="BT430" s="1">
        <v>1</v>
      </c>
      <c r="BU430" s="1">
        <v>0</v>
      </c>
      <c r="BV430" s="14">
        <f t="shared" si="232"/>
        <v>1</v>
      </c>
      <c r="BW430" s="1">
        <v>3</v>
      </c>
      <c r="BX430" s="1">
        <v>0</v>
      </c>
      <c r="BY430" s="1">
        <v>0</v>
      </c>
      <c r="BZ430" s="1">
        <v>0</v>
      </c>
      <c r="CA430" s="1">
        <v>0</v>
      </c>
      <c r="CB430" s="1">
        <v>0</v>
      </c>
      <c r="CC430" s="1">
        <v>0</v>
      </c>
      <c r="CD430" s="1">
        <v>0</v>
      </c>
      <c r="CE430" s="1">
        <v>0</v>
      </c>
      <c r="CF430" s="1">
        <f t="shared" si="233"/>
        <v>0</v>
      </c>
      <c r="CG430" s="1">
        <v>5</v>
      </c>
      <c r="CH430" s="1">
        <v>5</v>
      </c>
      <c r="CI430" s="1">
        <v>5</v>
      </c>
      <c r="CJ430" s="1">
        <v>5</v>
      </c>
      <c r="CK430" s="1">
        <f t="shared" si="243"/>
        <v>20</v>
      </c>
      <c r="CL430" s="1">
        <v>0</v>
      </c>
      <c r="CM430" s="1">
        <v>1</v>
      </c>
      <c r="CN430" s="1">
        <v>2</v>
      </c>
      <c r="CO430" s="1">
        <v>2</v>
      </c>
      <c r="CP430" s="1">
        <v>1</v>
      </c>
      <c r="CQ430" s="1">
        <v>1</v>
      </c>
      <c r="CR430" s="1">
        <v>2</v>
      </c>
      <c r="CS430" s="1">
        <v>1</v>
      </c>
      <c r="CT430" s="1">
        <v>70</v>
      </c>
      <c r="CU430" s="1">
        <v>1</v>
      </c>
      <c r="CV430" s="1">
        <v>1</v>
      </c>
      <c r="CW430" s="1">
        <v>1</v>
      </c>
      <c r="CX430" s="1">
        <v>1</v>
      </c>
      <c r="CY430" s="1">
        <v>1</v>
      </c>
      <c r="CZ430" s="1">
        <v>1</v>
      </c>
      <c r="DA430" s="1">
        <f t="shared" si="235"/>
        <v>6</v>
      </c>
      <c r="DB430" s="1">
        <v>1</v>
      </c>
      <c r="DC430" s="1">
        <v>1</v>
      </c>
      <c r="DD430" s="1">
        <v>1</v>
      </c>
      <c r="DE430" s="1">
        <v>1</v>
      </c>
      <c r="DF430" s="1">
        <v>1</v>
      </c>
      <c r="DG430" s="1">
        <v>1</v>
      </c>
      <c r="DH430" s="1">
        <f t="shared" si="244"/>
        <v>6</v>
      </c>
      <c r="DI430" s="14">
        <f t="shared" si="245"/>
        <v>0</v>
      </c>
      <c r="DJ430" s="1">
        <v>1</v>
      </c>
      <c r="DK430" s="1">
        <v>1</v>
      </c>
      <c r="DL430" s="1">
        <v>1</v>
      </c>
      <c r="DM430" s="1">
        <v>1</v>
      </c>
      <c r="DN430" s="1">
        <v>1</v>
      </c>
      <c r="DO430" s="1">
        <v>1</v>
      </c>
      <c r="DP430" s="1">
        <v>1</v>
      </c>
      <c r="DQ430" s="1">
        <v>1</v>
      </c>
      <c r="DR430" s="1">
        <f t="shared" si="239"/>
        <v>8</v>
      </c>
      <c r="DS430" s="1">
        <v>1</v>
      </c>
      <c r="DT430" s="1">
        <v>1</v>
      </c>
      <c r="DU430" s="1">
        <v>1</v>
      </c>
      <c r="DV430" s="1">
        <v>1</v>
      </c>
      <c r="DW430" s="1">
        <v>1</v>
      </c>
      <c r="DX430" s="1">
        <v>1</v>
      </c>
      <c r="DY430" s="1">
        <v>1</v>
      </c>
      <c r="DZ430" s="1">
        <v>1</v>
      </c>
      <c r="EA430" s="1">
        <f t="shared" si="240"/>
        <v>8</v>
      </c>
      <c r="EB430" s="14">
        <f t="shared" si="241"/>
        <v>0</v>
      </c>
      <c r="EC430" s="1">
        <v>0</v>
      </c>
      <c r="ED430" s="1">
        <v>0</v>
      </c>
      <c r="EE430" s="1">
        <f t="shared" si="242"/>
        <v>0</v>
      </c>
      <c r="EF430" s="1">
        <v>5</v>
      </c>
      <c r="EG430" s="1">
        <v>5</v>
      </c>
      <c r="EH430" s="1">
        <v>5</v>
      </c>
      <c r="EI430" s="1">
        <v>5</v>
      </c>
      <c r="EJ430" s="1">
        <f t="shared" si="238"/>
        <v>20</v>
      </c>
    </row>
    <row r="431" spans="1:250" s="1" customFormat="1">
      <c r="A431" s="14">
        <v>422</v>
      </c>
      <c r="B431" s="61">
        <v>1</v>
      </c>
      <c r="C431" s="60">
        <v>1</v>
      </c>
      <c r="D431" s="14">
        <v>1</v>
      </c>
      <c r="E431" s="14">
        <v>1</v>
      </c>
      <c r="F431" s="14" t="s">
        <v>2535</v>
      </c>
      <c r="G431" s="14" t="s">
        <v>1941</v>
      </c>
      <c r="H431" s="14" t="s">
        <v>1977</v>
      </c>
      <c r="I431" s="14" t="s">
        <v>1928</v>
      </c>
      <c r="J431" s="14"/>
      <c r="K431" s="1" t="s">
        <v>4136</v>
      </c>
      <c r="L431" s="14">
        <v>4</v>
      </c>
      <c r="M431" s="14">
        <v>8</v>
      </c>
      <c r="N431" s="14">
        <v>10</v>
      </c>
      <c r="O431" s="14" t="s">
        <v>3051</v>
      </c>
      <c r="P431" s="14" t="s">
        <v>4075</v>
      </c>
      <c r="Q431" s="14" t="s">
        <v>2459</v>
      </c>
      <c r="R431" s="14" t="s">
        <v>2734</v>
      </c>
      <c r="S431" s="14" t="s">
        <v>2469</v>
      </c>
      <c r="T431" s="14" t="s">
        <v>3444</v>
      </c>
      <c r="U431" s="14" t="s">
        <v>2793</v>
      </c>
      <c r="V431" s="14" t="s">
        <v>2331</v>
      </c>
      <c r="W431" s="14" t="s">
        <v>4137</v>
      </c>
      <c r="X431" s="14" t="s">
        <v>4138</v>
      </c>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v>2</v>
      </c>
      <c r="AY431" s="14">
        <v>1</v>
      </c>
      <c r="AZ431" s="14">
        <v>2</v>
      </c>
      <c r="BA431" s="14">
        <v>3</v>
      </c>
      <c r="BB431" s="14"/>
      <c r="BC431" s="14">
        <v>94</v>
      </c>
      <c r="BD431" s="14">
        <v>1</v>
      </c>
      <c r="BE431" s="14">
        <v>2</v>
      </c>
      <c r="BF431" s="14">
        <v>1</v>
      </c>
      <c r="BG431" s="14">
        <v>2</v>
      </c>
      <c r="BH431" s="14">
        <v>182.9</v>
      </c>
      <c r="BI431" s="14">
        <v>29.84</v>
      </c>
      <c r="BJ431" s="14">
        <v>0</v>
      </c>
      <c r="BK431" s="14">
        <v>1</v>
      </c>
      <c r="BL431" s="14">
        <v>2</v>
      </c>
      <c r="BM431" s="14">
        <v>3</v>
      </c>
      <c r="BN431" s="14">
        <v>0</v>
      </c>
      <c r="BO431" s="14">
        <f>IF(BC431&gt;=85,1,0)</f>
        <v>1</v>
      </c>
      <c r="BP431" s="14">
        <f>IF(BD431=1,1,0)</f>
        <v>1</v>
      </c>
      <c r="BQ431" s="14">
        <v>0</v>
      </c>
      <c r="BR431" s="14">
        <v>0</v>
      </c>
      <c r="BS431" s="14">
        <v>0</v>
      </c>
      <c r="BT431" s="14">
        <v>1</v>
      </c>
      <c r="BU431" s="14">
        <v>1</v>
      </c>
      <c r="BV431" s="14">
        <f t="shared" si="232"/>
        <v>4</v>
      </c>
      <c r="BW431" s="14">
        <v>4</v>
      </c>
      <c r="BX431" s="14">
        <v>0</v>
      </c>
      <c r="BY431" s="14">
        <v>0</v>
      </c>
      <c r="BZ431" s="14">
        <v>0</v>
      </c>
      <c r="CA431" s="14">
        <v>0</v>
      </c>
      <c r="CB431" s="14">
        <v>0</v>
      </c>
      <c r="CC431" s="14">
        <v>0</v>
      </c>
      <c r="CD431" s="14">
        <v>0</v>
      </c>
      <c r="CE431" s="14">
        <v>0</v>
      </c>
      <c r="CF431" s="14">
        <f t="shared" si="233"/>
        <v>0</v>
      </c>
      <c r="CG431" s="14">
        <v>3</v>
      </c>
      <c r="CH431" s="14">
        <v>5</v>
      </c>
      <c r="CI431" s="14">
        <v>5</v>
      </c>
      <c r="CJ431" s="14">
        <v>5</v>
      </c>
      <c r="CK431" s="14">
        <f t="shared" si="243"/>
        <v>18</v>
      </c>
      <c r="CL431" s="14">
        <v>0</v>
      </c>
      <c r="CM431" s="14">
        <v>1</v>
      </c>
      <c r="CN431" s="14">
        <v>2</v>
      </c>
      <c r="CO431" s="14">
        <v>2</v>
      </c>
      <c r="CP431" s="14">
        <v>1</v>
      </c>
      <c r="CQ431" s="14">
        <v>1</v>
      </c>
      <c r="CR431" s="14">
        <v>2</v>
      </c>
      <c r="CS431" s="14">
        <v>1</v>
      </c>
      <c r="CT431" s="14">
        <v>75</v>
      </c>
      <c r="CU431" s="14">
        <v>1</v>
      </c>
      <c r="CV431" s="14">
        <v>1</v>
      </c>
      <c r="CW431" s="14">
        <v>1</v>
      </c>
      <c r="CX431" s="14">
        <v>1</v>
      </c>
      <c r="CY431" s="14">
        <v>1</v>
      </c>
      <c r="CZ431" s="14">
        <v>1</v>
      </c>
      <c r="DA431" s="14">
        <f t="shared" si="235"/>
        <v>6</v>
      </c>
      <c r="DB431" s="14">
        <v>1</v>
      </c>
      <c r="DC431" s="14">
        <v>1</v>
      </c>
      <c r="DD431" s="14">
        <v>1</v>
      </c>
      <c r="DE431" s="14">
        <v>1</v>
      </c>
      <c r="DF431" s="14">
        <v>1</v>
      </c>
      <c r="DG431" s="14">
        <v>1</v>
      </c>
      <c r="DH431" s="14">
        <f t="shared" si="244"/>
        <v>6</v>
      </c>
      <c r="DI431" s="14">
        <f t="shared" si="245"/>
        <v>0</v>
      </c>
      <c r="DJ431" s="14">
        <v>1</v>
      </c>
      <c r="DK431" s="14">
        <v>1</v>
      </c>
      <c r="DL431" s="14">
        <v>1</v>
      </c>
      <c r="DM431" s="14">
        <v>1</v>
      </c>
      <c r="DN431" s="14">
        <v>1</v>
      </c>
      <c r="DO431" s="14">
        <v>1</v>
      </c>
      <c r="DP431" s="14">
        <v>1</v>
      </c>
      <c r="DQ431" s="14">
        <v>1</v>
      </c>
      <c r="DR431" s="14">
        <f t="shared" si="239"/>
        <v>8</v>
      </c>
      <c r="DS431" s="14">
        <v>1</v>
      </c>
      <c r="DT431" s="14">
        <v>1</v>
      </c>
      <c r="DU431" s="14">
        <v>1</v>
      </c>
      <c r="DV431" s="14">
        <v>1</v>
      </c>
      <c r="DW431" s="14">
        <v>1</v>
      </c>
      <c r="DX431" s="14">
        <v>1</v>
      </c>
      <c r="DY431" s="14">
        <v>1</v>
      </c>
      <c r="DZ431" s="14">
        <v>1</v>
      </c>
      <c r="EA431" s="14">
        <f t="shared" si="240"/>
        <v>8</v>
      </c>
      <c r="EB431" s="14">
        <f t="shared" si="241"/>
        <v>0</v>
      </c>
      <c r="EC431" s="14">
        <v>3</v>
      </c>
      <c r="ED431" s="14">
        <v>0</v>
      </c>
      <c r="EE431" s="14">
        <f t="shared" si="242"/>
        <v>3</v>
      </c>
      <c r="EF431" s="14">
        <v>5</v>
      </c>
      <c r="EG431" s="14">
        <v>5</v>
      </c>
      <c r="EH431" s="14">
        <v>5</v>
      </c>
      <c r="EI431" s="14">
        <v>4</v>
      </c>
      <c r="EJ431" s="14">
        <f t="shared" si="238"/>
        <v>19</v>
      </c>
      <c r="EK431" s="14"/>
      <c r="EL431" s="14"/>
      <c r="EM431" s="14"/>
      <c r="EN431" s="14"/>
      <c r="EO431" s="14"/>
      <c r="EP431" s="14"/>
      <c r="EQ431" s="14"/>
      <c r="ER431" s="14"/>
      <c r="ES431" s="14"/>
      <c r="ET431" s="14"/>
      <c r="EU431" s="14"/>
      <c r="EV431" s="14"/>
      <c r="EW431" s="14"/>
      <c r="EX431" s="14"/>
      <c r="EY431" s="14"/>
      <c r="EZ431" s="14"/>
      <c r="FA431" s="14"/>
      <c r="FB431" s="14"/>
      <c r="FC431" s="14"/>
      <c r="FD431" s="14"/>
      <c r="FE431" s="14"/>
      <c r="FF431" s="14"/>
      <c r="FG431" s="14"/>
      <c r="FH431" s="14"/>
      <c r="FI431" s="14"/>
      <c r="FJ431" s="14"/>
      <c r="FK431" s="14"/>
      <c r="FL431" s="14"/>
      <c r="FM431" s="14"/>
      <c r="FN431" s="14"/>
      <c r="FO431" s="14"/>
      <c r="FP431" s="14"/>
      <c r="FQ431" s="14"/>
      <c r="FR431" s="14"/>
      <c r="FS431" s="14"/>
      <c r="FT431" s="14"/>
      <c r="FU431" s="14"/>
      <c r="FV431" s="14"/>
      <c r="FW431" s="14"/>
      <c r="FX431" s="14"/>
      <c r="FY431" s="14"/>
      <c r="FZ431" s="14"/>
      <c r="GA431" s="14"/>
      <c r="GB431" s="14"/>
      <c r="GC431" s="14"/>
      <c r="GD431" s="14"/>
      <c r="GE431" s="14"/>
      <c r="GF431" s="14"/>
      <c r="GG431" s="14"/>
      <c r="GH431" s="14"/>
      <c r="GI431" s="14"/>
      <c r="GJ431" s="14"/>
      <c r="GK431" s="14"/>
      <c r="GL431" s="14"/>
      <c r="GM431" s="14"/>
      <c r="GN431" s="14"/>
      <c r="GO431" s="14"/>
      <c r="GP431" s="14"/>
      <c r="GQ431" s="14"/>
      <c r="GR431" s="14"/>
      <c r="GS431" s="14"/>
      <c r="GT431" s="14"/>
      <c r="GU431" s="14"/>
      <c r="GV431" s="14"/>
      <c r="GW431" s="14"/>
      <c r="GX431" s="14"/>
      <c r="GY431" s="14"/>
      <c r="GZ431" s="14"/>
      <c r="HA431" s="14"/>
      <c r="HB431" s="14"/>
      <c r="HC431" s="14"/>
      <c r="HD431" s="14"/>
      <c r="HE431" s="14"/>
      <c r="HF431" s="14"/>
      <c r="HG431" s="14"/>
      <c r="HH431" s="14"/>
      <c r="HI431" s="14"/>
      <c r="HJ431" s="14"/>
      <c r="HK431" s="14"/>
      <c r="HL431" s="14"/>
      <c r="HM431" s="14"/>
      <c r="HN431" s="14"/>
      <c r="HO431" s="14"/>
      <c r="HP431" s="14"/>
      <c r="HQ431" s="14"/>
      <c r="HR431" s="14"/>
      <c r="HS431" s="14"/>
      <c r="HT431" s="14"/>
      <c r="HU431" s="14"/>
      <c r="HV431" s="14"/>
      <c r="HW431" s="14"/>
      <c r="HX431" s="14"/>
      <c r="HY431" s="14"/>
      <c r="HZ431" s="14"/>
      <c r="IA431" s="14"/>
      <c r="IB431" s="14"/>
      <c r="IC431" s="14"/>
      <c r="ID431" s="14"/>
      <c r="IE431" s="14"/>
      <c r="IF431" s="14"/>
      <c r="IG431" s="14"/>
      <c r="IH431" s="14"/>
      <c r="II431" s="14"/>
      <c r="IJ431" s="14"/>
      <c r="IK431" s="14"/>
      <c r="IL431" s="14"/>
      <c r="IM431" s="14"/>
      <c r="IN431" s="14"/>
      <c r="IO431" s="14"/>
      <c r="IP431" s="14"/>
    </row>
    <row r="432" spans="1:250" s="1" customFormat="1">
      <c r="A432" s="14">
        <v>423</v>
      </c>
      <c r="B432" s="64">
        <v>1</v>
      </c>
      <c r="C432" s="3">
        <v>2</v>
      </c>
      <c r="D432" s="1">
        <v>1</v>
      </c>
      <c r="E432" s="1">
        <v>1</v>
      </c>
      <c r="F432" s="1" t="s">
        <v>1955</v>
      </c>
      <c r="G432" s="1" t="s">
        <v>2100</v>
      </c>
      <c r="H432" s="1" t="s">
        <v>1928</v>
      </c>
      <c r="I432" s="1" t="s">
        <v>1977</v>
      </c>
      <c r="J432" s="1" t="s">
        <v>2655</v>
      </c>
      <c r="K432" s="1" t="s">
        <v>5579</v>
      </c>
      <c r="L432" s="1">
        <v>6</v>
      </c>
      <c r="M432" s="1">
        <v>13</v>
      </c>
      <c r="N432" s="1">
        <v>18</v>
      </c>
      <c r="O432" s="1" t="s">
        <v>3309</v>
      </c>
      <c r="P432" s="1" t="s">
        <v>2335</v>
      </c>
      <c r="Q432" s="1" t="s">
        <v>5580</v>
      </c>
      <c r="R432" s="1" t="s">
        <v>2444</v>
      </c>
      <c r="S432" s="1" t="s">
        <v>3718</v>
      </c>
      <c r="T432" s="1" t="s">
        <v>3017</v>
      </c>
      <c r="U432" s="1" t="s">
        <v>3846</v>
      </c>
      <c r="V432" s="1" t="s">
        <v>5581</v>
      </c>
      <c r="W432" s="1" t="s">
        <v>2611</v>
      </c>
      <c r="X432" s="1" t="s">
        <v>2503</v>
      </c>
      <c r="Y432" s="1" t="s">
        <v>5582</v>
      </c>
      <c r="Z432" s="1" t="s">
        <v>5368</v>
      </c>
      <c r="AA432" s="1" t="s">
        <v>5583</v>
      </c>
      <c r="AB432" s="1" t="s">
        <v>2757</v>
      </c>
      <c r="AC432" s="1" t="s">
        <v>5584</v>
      </c>
      <c r="AD432" s="1" t="s">
        <v>5585</v>
      </c>
      <c r="AE432" s="1" t="s">
        <v>5586</v>
      </c>
      <c r="AF432" s="1" t="s">
        <v>2730</v>
      </c>
      <c r="AX432" s="1">
        <v>2</v>
      </c>
      <c r="AY432" s="1">
        <v>1</v>
      </c>
      <c r="BA432" s="1">
        <v>5</v>
      </c>
      <c r="BC432" s="1">
        <v>55</v>
      </c>
      <c r="BD432" s="1">
        <v>0</v>
      </c>
      <c r="BE432" s="1">
        <v>3</v>
      </c>
      <c r="BF432" s="1">
        <v>1</v>
      </c>
      <c r="BG432" s="1">
        <v>2</v>
      </c>
      <c r="BI432" s="1">
        <v>56.52</v>
      </c>
      <c r="BL432" s="1">
        <v>2</v>
      </c>
      <c r="BM432" s="1">
        <v>2</v>
      </c>
      <c r="BN432" s="1">
        <v>0</v>
      </c>
      <c r="BO432" s="1">
        <f>IF(AZ432&gt;=85,1,0)</f>
        <v>0</v>
      </c>
      <c r="BP432" s="1">
        <f>IF(BA432=1,1,0)</f>
        <v>0</v>
      </c>
      <c r="BQ432" s="1">
        <v>1</v>
      </c>
      <c r="BR432" s="1">
        <v>1</v>
      </c>
      <c r="BS432" s="1">
        <v>1</v>
      </c>
      <c r="BT432" s="1">
        <v>1</v>
      </c>
      <c r="BU432" s="1">
        <v>1</v>
      </c>
      <c r="BV432" s="14">
        <f t="shared" si="232"/>
        <v>5</v>
      </c>
      <c r="BW432" s="1">
        <v>3</v>
      </c>
      <c r="BX432" s="1">
        <v>0</v>
      </c>
      <c r="BY432" s="1">
        <v>1</v>
      </c>
      <c r="BZ432" s="1">
        <v>0</v>
      </c>
      <c r="CA432" s="1">
        <v>0</v>
      </c>
      <c r="CB432" s="1">
        <v>0</v>
      </c>
      <c r="CC432" s="1">
        <v>0</v>
      </c>
      <c r="CD432" s="1">
        <v>1</v>
      </c>
      <c r="CE432" s="1">
        <v>1</v>
      </c>
      <c r="CF432" s="1">
        <f t="shared" si="233"/>
        <v>3</v>
      </c>
      <c r="CG432" s="1">
        <v>5</v>
      </c>
      <c r="CH432" s="1">
        <v>5</v>
      </c>
      <c r="CI432" s="1">
        <v>5</v>
      </c>
      <c r="CJ432" s="1">
        <v>5</v>
      </c>
      <c r="CK432" s="1">
        <f t="shared" si="243"/>
        <v>20</v>
      </c>
      <c r="CL432" s="1">
        <v>0</v>
      </c>
      <c r="CM432" s="1">
        <v>5</v>
      </c>
      <c r="CN432" s="1">
        <v>2</v>
      </c>
      <c r="CO432" s="1">
        <v>3</v>
      </c>
      <c r="CP432" s="1">
        <v>4</v>
      </c>
      <c r="CQ432" s="1">
        <v>5</v>
      </c>
      <c r="CR432" s="1">
        <v>3</v>
      </c>
      <c r="CS432" s="1">
        <v>1</v>
      </c>
      <c r="CT432" s="1">
        <v>50</v>
      </c>
      <c r="CU432" s="1">
        <v>1</v>
      </c>
      <c r="CV432" s="1">
        <v>1</v>
      </c>
      <c r="CW432" s="1">
        <v>1</v>
      </c>
      <c r="CX432" s="1">
        <v>1</v>
      </c>
      <c r="CY432" s="1">
        <v>1</v>
      </c>
      <c r="CZ432" s="1">
        <v>1</v>
      </c>
      <c r="DA432" s="1">
        <f t="shared" si="235"/>
        <v>6</v>
      </c>
      <c r="DB432" s="1">
        <v>1</v>
      </c>
      <c r="DC432" s="1">
        <v>1</v>
      </c>
      <c r="DD432" s="1">
        <v>1</v>
      </c>
      <c r="DE432" s="1">
        <v>1</v>
      </c>
      <c r="DF432" s="1">
        <v>1</v>
      </c>
      <c r="DG432" s="1">
        <v>1</v>
      </c>
      <c r="DH432" s="1">
        <f t="shared" si="244"/>
        <v>6</v>
      </c>
      <c r="DI432" s="14">
        <f t="shared" si="245"/>
        <v>0</v>
      </c>
      <c r="DJ432" s="1">
        <v>1</v>
      </c>
      <c r="DK432" s="1">
        <v>0</v>
      </c>
      <c r="DL432" s="1">
        <v>1</v>
      </c>
      <c r="DM432" s="1">
        <v>1</v>
      </c>
      <c r="DN432" s="1">
        <v>1</v>
      </c>
      <c r="DO432" s="1">
        <v>1</v>
      </c>
      <c r="DP432" s="1">
        <v>1</v>
      </c>
      <c r="DQ432" s="1">
        <v>1</v>
      </c>
      <c r="DR432" s="1">
        <f t="shared" si="239"/>
        <v>7</v>
      </c>
      <c r="DS432" s="1">
        <v>1</v>
      </c>
      <c r="DT432" s="1">
        <v>0</v>
      </c>
      <c r="DU432" s="1">
        <v>1</v>
      </c>
      <c r="DV432" s="1">
        <v>1</v>
      </c>
      <c r="DW432" s="1">
        <v>1</v>
      </c>
      <c r="DX432" s="1">
        <v>1</v>
      </c>
      <c r="DY432" s="1">
        <v>1</v>
      </c>
      <c r="DZ432" s="1">
        <v>1</v>
      </c>
      <c r="EA432" s="1">
        <f t="shared" si="240"/>
        <v>7</v>
      </c>
      <c r="EB432" s="14">
        <f t="shared" si="241"/>
        <v>0</v>
      </c>
      <c r="EC432" s="1">
        <v>1</v>
      </c>
      <c r="ED432" s="1">
        <v>3</v>
      </c>
      <c r="EE432" s="1">
        <f t="shared" si="242"/>
        <v>4</v>
      </c>
      <c r="EF432" s="1">
        <v>2</v>
      </c>
      <c r="EG432" s="1">
        <v>2</v>
      </c>
      <c r="EH432" s="1">
        <v>2</v>
      </c>
      <c r="EI432" s="1">
        <v>2</v>
      </c>
      <c r="EJ432" s="1">
        <f t="shared" si="238"/>
        <v>8</v>
      </c>
    </row>
    <row r="433" spans="1:250" s="1" customFormat="1">
      <c r="A433" s="14">
        <v>424</v>
      </c>
      <c r="B433" s="64">
        <v>2</v>
      </c>
      <c r="C433" s="3">
        <v>1</v>
      </c>
      <c r="D433" s="1">
        <v>3</v>
      </c>
      <c r="E433" s="1">
        <v>1</v>
      </c>
      <c r="F433" s="1" t="s">
        <v>1928</v>
      </c>
      <c r="G433" s="1" t="s">
        <v>2454</v>
      </c>
      <c r="H433" s="1" t="s">
        <v>1977</v>
      </c>
      <c r="I433" s="1" t="s">
        <v>5503</v>
      </c>
      <c r="K433" s="1" t="s">
        <v>5683</v>
      </c>
      <c r="L433" s="1">
        <v>4</v>
      </c>
      <c r="M433" s="1">
        <v>10</v>
      </c>
      <c r="N433" s="1">
        <v>11</v>
      </c>
      <c r="O433" s="1" t="s">
        <v>2560</v>
      </c>
      <c r="P433" s="1" t="s">
        <v>2910</v>
      </c>
      <c r="Q433" s="1" t="s">
        <v>2335</v>
      </c>
      <c r="R433" s="1" t="s">
        <v>2459</v>
      </c>
      <c r="S433" s="1" t="s">
        <v>3517</v>
      </c>
      <c r="T433" s="1" t="s">
        <v>2425</v>
      </c>
      <c r="U433" s="1" t="s">
        <v>3367</v>
      </c>
      <c r="V433" s="1" t="s">
        <v>3722</v>
      </c>
      <c r="W433" s="1" t="s">
        <v>5684</v>
      </c>
      <c r="X433" s="1" t="s">
        <v>5685</v>
      </c>
      <c r="Y433" s="1" t="s">
        <v>3569</v>
      </c>
      <c r="AX433" s="1">
        <v>2</v>
      </c>
      <c r="AY433" s="1">
        <v>1</v>
      </c>
      <c r="AZ433" s="1">
        <v>2</v>
      </c>
      <c r="BA433" s="1">
        <v>7</v>
      </c>
      <c r="BC433" s="1">
        <v>78</v>
      </c>
      <c r="BD433" s="1">
        <v>1</v>
      </c>
      <c r="BE433" s="1">
        <v>1</v>
      </c>
      <c r="BF433" s="1">
        <v>1</v>
      </c>
      <c r="BG433" s="1">
        <v>2</v>
      </c>
      <c r="BH433" s="1">
        <v>170.2</v>
      </c>
      <c r="BI433" s="1">
        <v>39.31</v>
      </c>
      <c r="BJ433" s="1">
        <v>1</v>
      </c>
      <c r="BK433" s="1">
        <v>0</v>
      </c>
      <c r="BL433" s="1">
        <v>5</v>
      </c>
      <c r="BM433" s="1">
        <v>3</v>
      </c>
      <c r="BN433" s="1">
        <v>0</v>
      </c>
      <c r="BO433" s="1">
        <f>IF(AZ433&gt;=85,1,0)</f>
        <v>0</v>
      </c>
      <c r="BP433" s="1">
        <f>IF(BA433=1,1,0)</f>
        <v>0</v>
      </c>
      <c r="BQ433" s="1">
        <v>1</v>
      </c>
      <c r="BR433" s="1">
        <v>0</v>
      </c>
      <c r="BS433" s="1">
        <v>0</v>
      </c>
      <c r="BT433" s="1">
        <v>1</v>
      </c>
      <c r="BU433" s="1">
        <v>1</v>
      </c>
      <c r="BV433" s="14">
        <f t="shared" si="232"/>
        <v>3</v>
      </c>
      <c r="BW433" s="1">
        <v>3</v>
      </c>
      <c r="BX433" s="1">
        <v>0</v>
      </c>
      <c r="BY433" s="1">
        <v>0</v>
      </c>
      <c r="BZ433" s="1">
        <v>0</v>
      </c>
      <c r="CA433" s="1">
        <v>0</v>
      </c>
      <c r="CB433" s="1">
        <v>0</v>
      </c>
      <c r="CC433" s="1">
        <v>0</v>
      </c>
      <c r="CD433" s="1">
        <v>0</v>
      </c>
      <c r="CE433" s="1">
        <v>0</v>
      </c>
      <c r="CF433" s="1">
        <f t="shared" si="233"/>
        <v>0</v>
      </c>
      <c r="CG433" s="1">
        <v>5</v>
      </c>
      <c r="CH433" s="1">
        <v>5</v>
      </c>
      <c r="CI433" s="1">
        <v>5</v>
      </c>
      <c r="CJ433" s="1">
        <v>5</v>
      </c>
      <c r="CK433" s="1">
        <f t="shared" si="243"/>
        <v>20</v>
      </c>
      <c r="CL433" s="1">
        <v>0</v>
      </c>
      <c r="CM433" s="1">
        <v>1</v>
      </c>
      <c r="CN433" s="1">
        <v>2</v>
      </c>
      <c r="CO433" s="1">
        <v>4</v>
      </c>
      <c r="CP433" s="1">
        <v>1</v>
      </c>
      <c r="CQ433" s="1">
        <v>2</v>
      </c>
      <c r="CR433" s="1">
        <v>2</v>
      </c>
      <c r="CS433" s="1">
        <v>1</v>
      </c>
      <c r="CT433" s="1">
        <v>80</v>
      </c>
      <c r="CU433" s="1">
        <v>1</v>
      </c>
      <c r="CV433" s="1">
        <v>1</v>
      </c>
      <c r="CW433" s="1">
        <v>1</v>
      </c>
      <c r="CX433" s="1">
        <v>1</v>
      </c>
      <c r="CY433" s="1">
        <v>1</v>
      </c>
      <c r="CZ433" s="1">
        <v>1</v>
      </c>
      <c r="DA433" s="1">
        <f t="shared" si="235"/>
        <v>6</v>
      </c>
      <c r="DB433" s="1">
        <v>1</v>
      </c>
      <c r="DC433" s="1">
        <v>1</v>
      </c>
      <c r="DD433" s="1">
        <v>1</v>
      </c>
      <c r="DE433" s="1">
        <v>1</v>
      </c>
      <c r="DF433" s="1">
        <v>1</v>
      </c>
      <c r="DG433" s="1">
        <v>1</v>
      </c>
      <c r="DH433" s="1">
        <f t="shared" si="244"/>
        <v>6</v>
      </c>
      <c r="DI433" s="14">
        <f t="shared" si="245"/>
        <v>0</v>
      </c>
      <c r="DJ433" s="1">
        <v>1</v>
      </c>
      <c r="DK433" s="1">
        <v>1</v>
      </c>
      <c r="DL433" s="1">
        <v>1</v>
      </c>
      <c r="DM433" s="1">
        <v>1</v>
      </c>
      <c r="DN433" s="1">
        <v>1</v>
      </c>
      <c r="DO433" s="1">
        <v>1</v>
      </c>
      <c r="DP433" s="1">
        <v>1</v>
      </c>
      <c r="DQ433" s="1">
        <v>1</v>
      </c>
      <c r="DR433" s="1">
        <f t="shared" si="239"/>
        <v>8</v>
      </c>
      <c r="DS433" s="1">
        <v>1</v>
      </c>
      <c r="DT433" s="1">
        <v>1</v>
      </c>
      <c r="DU433" s="1">
        <v>1</v>
      </c>
      <c r="DV433" s="1">
        <v>1</v>
      </c>
      <c r="DW433" s="1">
        <v>1</v>
      </c>
      <c r="DX433" s="1">
        <v>1</v>
      </c>
      <c r="DY433" s="1">
        <v>1</v>
      </c>
      <c r="DZ433" s="1">
        <v>1</v>
      </c>
      <c r="EA433" s="1">
        <f t="shared" si="240"/>
        <v>8</v>
      </c>
      <c r="EB433" s="14">
        <f t="shared" si="241"/>
        <v>0</v>
      </c>
      <c r="EC433" s="1">
        <v>0</v>
      </c>
      <c r="ED433" s="1">
        <v>0</v>
      </c>
      <c r="EE433" s="1">
        <f t="shared" si="242"/>
        <v>0</v>
      </c>
      <c r="EF433" s="1">
        <v>5</v>
      </c>
      <c r="EG433" s="1">
        <v>5</v>
      </c>
      <c r="EH433" s="1">
        <v>5</v>
      </c>
      <c r="EI433" s="1">
        <v>5</v>
      </c>
      <c r="EJ433" s="1">
        <f t="shared" si="238"/>
        <v>20</v>
      </c>
    </row>
    <row r="434" spans="1:250" s="1" customFormat="1">
      <c r="A434" s="14">
        <v>425</v>
      </c>
      <c r="B434" s="61">
        <v>1</v>
      </c>
      <c r="C434" s="60">
        <v>1</v>
      </c>
      <c r="D434" s="14">
        <v>1</v>
      </c>
      <c r="E434" s="14">
        <v>2</v>
      </c>
      <c r="F434" s="14"/>
      <c r="G434" s="14"/>
      <c r="H434" s="14"/>
      <c r="I434" s="14"/>
      <c r="J434" s="14"/>
      <c r="L434" s="14">
        <v>0</v>
      </c>
      <c r="M434" s="14">
        <v>0</v>
      </c>
      <c r="N434" s="14">
        <v>0</v>
      </c>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v>2</v>
      </c>
      <c r="AY434" s="14">
        <v>1</v>
      </c>
      <c r="AZ434" s="14">
        <v>2</v>
      </c>
      <c r="BA434" s="14">
        <v>1</v>
      </c>
      <c r="BB434" s="14"/>
      <c r="BC434" s="14">
        <v>18</v>
      </c>
      <c r="BD434" s="14">
        <v>0</v>
      </c>
      <c r="BE434" s="14">
        <v>2</v>
      </c>
      <c r="BF434" s="14">
        <v>1</v>
      </c>
      <c r="BG434" s="14">
        <v>1</v>
      </c>
      <c r="BH434" s="14">
        <v>157.5</v>
      </c>
      <c r="BI434" s="14">
        <v>23.05</v>
      </c>
      <c r="BJ434" s="14">
        <v>0</v>
      </c>
      <c r="BK434" s="14">
        <v>0</v>
      </c>
      <c r="BL434" s="14">
        <v>1</v>
      </c>
      <c r="BM434" s="14">
        <v>2</v>
      </c>
      <c r="BN434" s="14">
        <v>0</v>
      </c>
      <c r="BO434" s="14">
        <f>IF(BC434&gt;=85,1,0)</f>
        <v>0</v>
      </c>
      <c r="BP434" s="14">
        <f>IF(BD434=1,1,0)</f>
        <v>0</v>
      </c>
      <c r="BQ434" s="14">
        <v>0</v>
      </c>
      <c r="BR434" s="14">
        <v>0</v>
      </c>
      <c r="BS434" s="14">
        <v>0</v>
      </c>
      <c r="BT434" s="14">
        <v>0</v>
      </c>
      <c r="BU434" s="14">
        <v>0</v>
      </c>
      <c r="BV434" s="14">
        <f t="shared" si="232"/>
        <v>0</v>
      </c>
      <c r="BW434" s="14">
        <v>3</v>
      </c>
      <c r="BX434" s="14">
        <v>0</v>
      </c>
      <c r="BY434" s="14">
        <v>0</v>
      </c>
      <c r="BZ434" s="14">
        <v>0</v>
      </c>
      <c r="CA434" s="14">
        <v>0</v>
      </c>
      <c r="CB434" s="14">
        <v>0</v>
      </c>
      <c r="CC434" s="14">
        <v>0</v>
      </c>
      <c r="CD434" s="14">
        <v>0</v>
      </c>
      <c r="CE434" s="14">
        <v>0</v>
      </c>
      <c r="CF434" s="14">
        <f t="shared" si="233"/>
        <v>0</v>
      </c>
      <c r="CG434" s="14">
        <v>5</v>
      </c>
      <c r="CH434" s="14">
        <v>5</v>
      </c>
      <c r="CI434" s="14">
        <v>3</v>
      </c>
      <c r="CJ434" s="14">
        <v>3</v>
      </c>
      <c r="CK434" s="14">
        <f t="shared" si="243"/>
        <v>16</v>
      </c>
      <c r="CL434" s="14">
        <v>0</v>
      </c>
      <c r="CM434" s="14">
        <v>5</v>
      </c>
      <c r="CN434" s="14">
        <v>0</v>
      </c>
      <c r="CO434" s="14">
        <v>2</v>
      </c>
      <c r="CP434" s="14">
        <v>2</v>
      </c>
      <c r="CQ434" s="14">
        <v>3</v>
      </c>
      <c r="CR434" s="14">
        <v>3</v>
      </c>
      <c r="CS434" s="14">
        <v>1</v>
      </c>
      <c r="CT434" s="14">
        <v>0</v>
      </c>
      <c r="CU434" s="14">
        <v>1</v>
      </c>
      <c r="CV434" s="14">
        <v>1</v>
      </c>
      <c r="CW434" s="14">
        <v>1</v>
      </c>
      <c r="CX434" s="14">
        <v>1</v>
      </c>
      <c r="CY434" s="14">
        <v>1</v>
      </c>
      <c r="CZ434" s="14">
        <v>1</v>
      </c>
      <c r="DA434" s="14">
        <f t="shared" si="235"/>
        <v>6</v>
      </c>
      <c r="DB434" s="14">
        <v>0</v>
      </c>
      <c r="DC434" s="14">
        <v>0</v>
      </c>
      <c r="DD434" s="14">
        <v>1</v>
      </c>
      <c r="DE434" s="14">
        <v>1</v>
      </c>
      <c r="DF434" s="14">
        <v>1</v>
      </c>
      <c r="DG434" s="14">
        <v>1</v>
      </c>
      <c r="DH434" s="14">
        <f t="shared" si="244"/>
        <v>4</v>
      </c>
      <c r="DI434" s="14">
        <f t="shared" si="245"/>
        <v>-2</v>
      </c>
      <c r="DJ434" s="14">
        <v>1</v>
      </c>
      <c r="DK434" s="14">
        <v>1</v>
      </c>
      <c r="DL434" s="14">
        <v>1</v>
      </c>
      <c r="DM434" s="14">
        <v>1</v>
      </c>
      <c r="DN434" s="14">
        <v>1</v>
      </c>
      <c r="DO434" s="14">
        <v>1</v>
      </c>
      <c r="DP434" s="14">
        <v>1</v>
      </c>
      <c r="DQ434" s="14">
        <v>1</v>
      </c>
      <c r="DR434" s="14">
        <f t="shared" si="239"/>
        <v>8</v>
      </c>
      <c r="DS434" s="14">
        <v>1</v>
      </c>
      <c r="DT434" s="14">
        <v>0</v>
      </c>
      <c r="DU434" s="14">
        <v>0</v>
      </c>
      <c r="DV434" s="14">
        <v>0</v>
      </c>
      <c r="DW434" s="14">
        <v>0</v>
      </c>
      <c r="DX434" s="14">
        <v>0</v>
      </c>
      <c r="DY434" s="14">
        <v>1</v>
      </c>
      <c r="DZ434" s="14">
        <v>1</v>
      </c>
      <c r="EA434" s="14">
        <f t="shared" si="240"/>
        <v>3</v>
      </c>
      <c r="EB434" s="14">
        <f t="shared" si="241"/>
        <v>-5</v>
      </c>
      <c r="EC434" s="14">
        <v>0</v>
      </c>
      <c r="ED434" s="14">
        <v>1</v>
      </c>
      <c r="EE434" s="14">
        <f t="shared" si="242"/>
        <v>1</v>
      </c>
      <c r="EF434" s="14">
        <v>3</v>
      </c>
      <c r="EG434" s="14">
        <v>3</v>
      </c>
      <c r="EH434" s="14">
        <v>3</v>
      </c>
      <c r="EI434" s="14">
        <v>1</v>
      </c>
      <c r="EJ434" s="14">
        <f t="shared" si="238"/>
        <v>10</v>
      </c>
      <c r="EK434" s="14"/>
      <c r="EL434" s="14"/>
      <c r="EM434" s="14"/>
      <c r="EN434" s="14"/>
      <c r="EO434" s="14"/>
      <c r="EP434" s="14"/>
      <c r="EQ434" s="14"/>
      <c r="ER434" s="14"/>
      <c r="ES434" s="14"/>
      <c r="ET434" s="14"/>
      <c r="EU434" s="14"/>
      <c r="EV434" s="14"/>
      <c r="EW434" s="14"/>
      <c r="EX434" s="14"/>
      <c r="EY434" s="14"/>
      <c r="EZ434" s="14"/>
      <c r="FA434" s="14"/>
      <c r="FB434" s="14"/>
      <c r="FC434" s="14"/>
      <c r="FD434" s="14"/>
      <c r="FE434" s="14"/>
      <c r="FF434" s="14"/>
      <c r="FG434" s="14"/>
      <c r="FH434" s="14"/>
      <c r="FI434" s="14"/>
      <c r="FJ434" s="14"/>
      <c r="FK434" s="14"/>
      <c r="FL434" s="14"/>
      <c r="FM434" s="14"/>
      <c r="FN434" s="14"/>
      <c r="FO434" s="14"/>
      <c r="FP434" s="14"/>
      <c r="FQ434" s="14"/>
      <c r="FR434" s="14"/>
      <c r="FS434" s="14"/>
      <c r="FT434" s="14"/>
      <c r="FU434" s="14"/>
      <c r="FV434" s="14"/>
      <c r="FW434" s="14"/>
      <c r="FX434" s="14"/>
      <c r="FY434" s="14"/>
      <c r="FZ434" s="14"/>
      <c r="GA434" s="14"/>
      <c r="GB434" s="14"/>
      <c r="GC434" s="14"/>
      <c r="GD434" s="14"/>
      <c r="GE434" s="14"/>
      <c r="GF434" s="14"/>
      <c r="GG434" s="14"/>
      <c r="GH434" s="14"/>
      <c r="GI434" s="14"/>
      <c r="GJ434" s="14"/>
      <c r="GK434" s="14"/>
      <c r="GL434" s="14"/>
      <c r="GM434" s="14"/>
      <c r="GN434" s="14"/>
      <c r="GO434" s="14"/>
      <c r="GP434" s="14"/>
      <c r="GQ434" s="14"/>
      <c r="GR434" s="14"/>
      <c r="GS434" s="14"/>
      <c r="GT434" s="14"/>
      <c r="GU434" s="14"/>
      <c r="GV434" s="14"/>
      <c r="GW434" s="14"/>
      <c r="GX434" s="14"/>
      <c r="GY434" s="14"/>
      <c r="GZ434" s="14"/>
      <c r="HA434" s="14"/>
      <c r="HB434" s="14"/>
      <c r="HC434" s="14"/>
      <c r="HD434" s="14"/>
      <c r="HE434" s="14"/>
      <c r="HF434" s="14"/>
      <c r="HG434" s="14"/>
      <c r="HH434" s="14"/>
      <c r="HI434" s="14"/>
      <c r="HJ434" s="14"/>
      <c r="HK434" s="14"/>
      <c r="HL434" s="14"/>
      <c r="HM434" s="14"/>
      <c r="HN434" s="14"/>
      <c r="HO434" s="14"/>
      <c r="HP434" s="14"/>
      <c r="HQ434" s="14"/>
      <c r="HR434" s="14"/>
      <c r="HS434" s="14"/>
      <c r="HT434" s="14"/>
      <c r="HU434" s="14"/>
      <c r="HV434" s="14"/>
      <c r="HW434" s="14"/>
      <c r="HX434" s="14"/>
      <c r="HY434" s="14"/>
      <c r="HZ434" s="14"/>
      <c r="IA434" s="14"/>
      <c r="IB434" s="14"/>
      <c r="IC434" s="14"/>
      <c r="ID434" s="14"/>
      <c r="IE434" s="14"/>
      <c r="IF434" s="14"/>
      <c r="IG434" s="14"/>
      <c r="IH434" s="14"/>
      <c r="II434" s="14"/>
      <c r="IJ434" s="14"/>
      <c r="IK434" s="14"/>
      <c r="IL434" s="14"/>
      <c r="IM434" s="14"/>
      <c r="IN434" s="14"/>
      <c r="IO434" s="14"/>
      <c r="IP434" s="14"/>
    </row>
    <row r="435" spans="1:250" s="14" customFormat="1">
      <c r="A435" s="14">
        <v>426</v>
      </c>
      <c r="B435" s="64">
        <v>2</v>
      </c>
      <c r="C435" s="3">
        <v>1</v>
      </c>
      <c r="D435" s="1">
        <v>2</v>
      </c>
      <c r="E435" s="1">
        <v>2</v>
      </c>
      <c r="F435" s="1" t="s">
        <v>2454</v>
      </c>
      <c r="G435" s="1" t="s">
        <v>1977</v>
      </c>
      <c r="H435" s="1"/>
      <c r="I435" s="1"/>
      <c r="J435" s="1"/>
      <c r="K435" s="1" t="s">
        <v>5491</v>
      </c>
      <c r="L435" s="1">
        <v>2</v>
      </c>
      <c r="M435" s="1">
        <v>7</v>
      </c>
      <c r="N435" s="1">
        <v>9</v>
      </c>
      <c r="O435" s="1" t="s">
        <v>5492</v>
      </c>
      <c r="P435" s="1" t="s">
        <v>2366</v>
      </c>
      <c r="Q435" s="1" t="s">
        <v>3886</v>
      </c>
      <c r="R435" s="1" t="s">
        <v>4303</v>
      </c>
      <c r="S435" s="1" t="s">
        <v>5493</v>
      </c>
      <c r="T435" s="1" t="s">
        <v>5494</v>
      </c>
      <c r="U435" s="1" t="s">
        <v>5495</v>
      </c>
      <c r="V435" s="1" t="s">
        <v>4777</v>
      </c>
      <c r="W435" s="1" t="s">
        <v>4995</v>
      </c>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v>2</v>
      </c>
      <c r="AY435" s="1">
        <v>1</v>
      </c>
      <c r="AZ435" s="1">
        <v>2</v>
      </c>
      <c r="BA435" s="1">
        <v>3</v>
      </c>
      <c r="BB435" s="1"/>
      <c r="BC435" s="1">
        <v>65</v>
      </c>
      <c r="BD435" s="1">
        <v>1</v>
      </c>
      <c r="BE435" s="1">
        <v>3</v>
      </c>
      <c r="BF435" s="1">
        <v>1</v>
      </c>
      <c r="BG435" s="1">
        <v>2</v>
      </c>
      <c r="BH435" s="1">
        <v>167.6</v>
      </c>
      <c r="BI435" s="1">
        <v>32.380000000000003</v>
      </c>
      <c r="BJ435" s="1">
        <v>0</v>
      </c>
      <c r="BK435" s="1">
        <v>0</v>
      </c>
      <c r="BL435" s="1">
        <v>2</v>
      </c>
      <c r="BM435" s="1">
        <v>3</v>
      </c>
      <c r="BN435" s="1">
        <v>0</v>
      </c>
      <c r="BO435" s="1">
        <f>IF(AZ435&gt;=85,1,0)</f>
        <v>0</v>
      </c>
      <c r="BP435" s="1">
        <f>IF(BA435=1,1,0)</f>
        <v>0</v>
      </c>
      <c r="BQ435" s="1">
        <v>0</v>
      </c>
      <c r="BR435" s="1">
        <v>0</v>
      </c>
      <c r="BS435" s="1">
        <v>0</v>
      </c>
      <c r="BT435" s="1">
        <v>1</v>
      </c>
      <c r="BU435" s="1">
        <v>0</v>
      </c>
      <c r="BV435" s="14">
        <f t="shared" si="232"/>
        <v>1</v>
      </c>
      <c r="BW435" s="1">
        <v>4</v>
      </c>
      <c r="BX435" s="1">
        <v>0</v>
      </c>
      <c r="BY435" s="1">
        <v>0</v>
      </c>
      <c r="BZ435" s="1">
        <v>0</v>
      </c>
      <c r="CA435" s="1">
        <v>0</v>
      </c>
      <c r="CB435" s="1">
        <v>0</v>
      </c>
      <c r="CC435" s="1">
        <v>0</v>
      </c>
      <c r="CD435" s="1">
        <v>0</v>
      </c>
      <c r="CE435" s="1">
        <v>0</v>
      </c>
      <c r="CF435" s="1">
        <f t="shared" si="233"/>
        <v>0</v>
      </c>
      <c r="CG435" s="1">
        <v>3</v>
      </c>
      <c r="CH435" s="1">
        <v>5</v>
      </c>
      <c r="CI435" s="1">
        <v>5</v>
      </c>
      <c r="CJ435" s="1">
        <v>5</v>
      </c>
      <c r="CK435" s="1">
        <f t="shared" si="243"/>
        <v>18</v>
      </c>
      <c r="CL435" s="1">
        <v>0</v>
      </c>
      <c r="CM435" s="1">
        <v>1</v>
      </c>
      <c r="CN435" s="1">
        <v>0</v>
      </c>
      <c r="CO435" s="1">
        <v>3</v>
      </c>
      <c r="CP435" s="1">
        <v>1</v>
      </c>
      <c r="CQ435" s="1">
        <v>1</v>
      </c>
      <c r="CR435" s="1">
        <v>2</v>
      </c>
      <c r="CS435" s="1">
        <v>1</v>
      </c>
      <c r="CT435" s="1">
        <v>80</v>
      </c>
      <c r="CU435" s="1">
        <v>1</v>
      </c>
      <c r="CV435" s="1">
        <v>1</v>
      </c>
      <c r="CW435" s="1">
        <v>1</v>
      </c>
      <c r="CX435" s="1">
        <v>1</v>
      </c>
      <c r="CY435" s="1">
        <v>1</v>
      </c>
      <c r="CZ435" s="1">
        <v>1</v>
      </c>
      <c r="DA435" s="1">
        <f t="shared" si="235"/>
        <v>6</v>
      </c>
      <c r="DB435" s="1">
        <v>1</v>
      </c>
      <c r="DC435" s="1">
        <v>1</v>
      </c>
      <c r="DD435" s="1">
        <v>1</v>
      </c>
      <c r="DE435" s="1"/>
      <c r="DF435" s="1">
        <v>1</v>
      </c>
      <c r="DG435" s="1">
        <v>1</v>
      </c>
      <c r="DH435" s="1">
        <f t="shared" si="244"/>
        <v>5</v>
      </c>
      <c r="DI435" s="14">
        <f t="shared" si="245"/>
        <v>-1</v>
      </c>
      <c r="DJ435" s="1">
        <v>1</v>
      </c>
      <c r="DK435" s="1">
        <v>1</v>
      </c>
      <c r="DL435" s="1">
        <v>1</v>
      </c>
      <c r="DM435" s="1">
        <v>1</v>
      </c>
      <c r="DN435" s="1">
        <v>1</v>
      </c>
      <c r="DO435" s="1">
        <v>1</v>
      </c>
      <c r="DP435" s="1">
        <v>1</v>
      </c>
      <c r="DQ435" s="1">
        <v>1</v>
      </c>
      <c r="DR435" s="1">
        <f t="shared" si="239"/>
        <v>8</v>
      </c>
      <c r="DS435" s="1">
        <v>1</v>
      </c>
      <c r="DT435" s="1">
        <v>1</v>
      </c>
      <c r="DU435" s="1">
        <v>1</v>
      </c>
      <c r="DV435" s="1">
        <v>1</v>
      </c>
      <c r="DW435" s="1">
        <v>1</v>
      </c>
      <c r="DX435" s="1">
        <v>1</v>
      </c>
      <c r="DY435" s="1">
        <v>1</v>
      </c>
      <c r="DZ435" s="1">
        <v>1</v>
      </c>
      <c r="EA435" s="1">
        <f t="shared" si="240"/>
        <v>8</v>
      </c>
      <c r="EB435" s="14">
        <f t="shared" si="241"/>
        <v>0</v>
      </c>
      <c r="EC435" s="1">
        <v>0</v>
      </c>
      <c r="ED435" s="1">
        <v>0</v>
      </c>
      <c r="EE435" s="1">
        <f t="shared" si="242"/>
        <v>0</v>
      </c>
      <c r="EF435" s="1">
        <v>5</v>
      </c>
      <c r="EG435" s="1">
        <v>5</v>
      </c>
      <c r="EH435" s="1">
        <v>5</v>
      </c>
      <c r="EI435" s="1">
        <v>5</v>
      </c>
      <c r="EJ435" s="1">
        <f t="shared" si="238"/>
        <v>20</v>
      </c>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row>
    <row r="436" spans="1:250" s="1" customFormat="1">
      <c r="A436" s="14">
        <v>427</v>
      </c>
      <c r="B436" s="64">
        <v>2</v>
      </c>
      <c r="C436" s="3">
        <v>2</v>
      </c>
      <c r="D436" s="1">
        <v>1</v>
      </c>
      <c r="E436" s="1">
        <v>1</v>
      </c>
      <c r="F436" s="1" t="s">
        <v>1928</v>
      </c>
      <c r="G436" s="1" t="s">
        <v>1941</v>
      </c>
      <c r="K436" s="1" t="s">
        <v>5708</v>
      </c>
      <c r="L436" s="1">
        <v>2</v>
      </c>
      <c r="M436" s="1">
        <v>8</v>
      </c>
      <c r="N436" s="1">
        <v>10</v>
      </c>
      <c r="O436" s="1" t="s">
        <v>2335</v>
      </c>
      <c r="P436" s="1" t="s">
        <v>5709</v>
      </c>
      <c r="Q436" s="1" t="s">
        <v>5710</v>
      </c>
      <c r="R436" s="1" t="s">
        <v>2469</v>
      </c>
      <c r="S436" s="1" t="s">
        <v>5711</v>
      </c>
      <c r="T436" s="1" t="s">
        <v>4468</v>
      </c>
      <c r="U436" s="1" t="s">
        <v>3214</v>
      </c>
      <c r="V436" s="1" t="s">
        <v>4469</v>
      </c>
      <c r="W436" s="1" t="s">
        <v>5712</v>
      </c>
      <c r="X436" s="1" t="s">
        <v>3707</v>
      </c>
      <c r="AX436" s="1">
        <v>1</v>
      </c>
      <c r="AY436" s="1">
        <v>0</v>
      </c>
      <c r="AZ436" s="1">
        <v>2</v>
      </c>
      <c r="BA436" s="1">
        <v>7</v>
      </c>
      <c r="BC436" s="1">
        <v>91</v>
      </c>
      <c r="BD436" s="1">
        <v>0</v>
      </c>
      <c r="BE436" s="1">
        <v>2</v>
      </c>
      <c r="BF436" s="1">
        <v>1</v>
      </c>
      <c r="BG436" s="1">
        <v>2</v>
      </c>
      <c r="BH436" s="1">
        <v>165.1</v>
      </c>
      <c r="BI436" s="1">
        <v>26.29</v>
      </c>
      <c r="BJ436" s="1">
        <v>1</v>
      </c>
      <c r="BK436" s="1">
        <v>0</v>
      </c>
      <c r="BL436" s="1">
        <v>1</v>
      </c>
      <c r="BM436" s="1">
        <v>3</v>
      </c>
      <c r="BN436" s="1">
        <v>1</v>
      </c>
      <c r="BO436" s="1">
        <f>IF(AZ436&gt;=85,1,0)</f>
        <v>0</v>
      </c>
      <c r="BP436" s="1">
        <f>IF(BA436=1,1,0)</f>
        <v>0</v>
      </c>
      <c r="BQ436" s="1">
        <v>1</v>
      </c>
      <c r="BR436" s="1">
        <v>1</v>
      </c>
      <c r="BS436" s="1">
        <v>1</v>
      </c>
      <c r="BT436" s="1">
        <v>1</v>
      </c>
      <c r="BU436" s="1">
        <v>1</v>
      </c>
      <c r="BV436" s="14">
        <f t="shared" si="232"/>
        <v>5</v>
      </c>
      <c r="BW436" s="1">
        <v>2</v>
      </c>
      <c r="BX436" s="1">
        <v>1</v>
      </c>
      <c r="BY436" s="1">
        <v>1</v>
      </c>
      <c r="BZ436" s="1">
        <v>1</v>
      </c>
      <c r="CA436" s="1">
        <v>1</v>
      </c>
      <c r="CB436" s="1">
        <v>1</v>
      </c>
      <c r="CC436" s="1">
        <v>1</v>
      </c>
      <c r="CD436" s="1">
        <v>1</v>
      </c>
      <c r="CE436" s="1">
        <v>1</v>
      </c>
      <c r="CF436" s="1">
        <f t="shared" si="233"/>
        <v>8</v>
      </c>
      <c r="CL436" s="1">
        <v>0</v>
      </c>
      <c r="CM436" s="1">
        <v>5</v>
      </c>
      <c r="CN436" s="1">
        <v>0</v>
      </c>
      <c r="CU436" s="1">
        <v>0</v>
      </c>
      <c r="CV436" s="1">
        <v>0</v>
      </c>
      <c r="CW436" s="1">
        <v>0</v>
      </c>
      <c r="CX436" s="1">
        <v>0</v>
      </c>
      <c r="CY436" s="1">
        <v>0</v>
      </c>
      <c r="CZ436" s="1">
        <v>0</v>
      </c>
      <c r="DA436" s="1">
        <f t="shared" si="235"/>
        <v>0</v>
      </c>
      <c r="DB436" s="1">
        <v>0</v>
      </c>
      <c r="DC436" s="1">
        <v>0</v>
      </c>
      <c r="DD436" s="1">
        <v>0</v>
      </c>
      <c r="DE436" s="1">
        <v>0</v>
      </c>
      <c r="DF436" s="1">
        <v>0</v>
      </c>
      <c r="DG436" s="1">
        <v>0</v>
      </c>
      <c r="DH436" s="1">
        <f t="shared" si="244"/>
        <v>0</v>
      </c>
      <c r="DI436" s="14">
        <f t="shared" si="245"/>
        <v>0</v>
      </c>
      <c r="DJ436" s="1">
        <v>1</v>
      </c>
      <c r="DK436" s="1">
        <v>0</v>
      </c>
      <c r="DL436" s="1">
        <v>0</v>
      </c>
      <c r="DM436" s="1">
        <v>0</v>
      </c>
      <c r="DN436" s="1">
        <v>0</v>
      </c>
      <c r="DO436" s="1">
        <v>0</v>
      </c>
      <c r="DP436" s="1">
        <v>0</v>
      </c>
      <c r="DQ436" s="1">
        <v>0</v>
      </c>
      <c r="DR436" s="1">
        <f t="shared" si="239"/>
        <v>1</v>
      </c>
      <c r="DS436" s="1">
        <v>1</v>
      </c>
      <c r="DT436" s="1">
        <v>0</v>
      </c>
      <c r="DU436" s="1">
        <v>0</v>
      </c>
      <c r="DV436" s="1">
        <v>0</v>
      </c>
      <c r="DW436" s="1">
        <v>0</v>
      </c>
      <c r="DX436" s="1">
        <v>0</v>
      </c>
      <c r="DY436" s="1">
        <v>0</v>
      </c>
      <c r="DZ436" s="1">
        <v>0</v>
      </c>
      <c r="EA436" s="1">
        <f t="shared" si="240"/>
        <v>1</v>
      </c>
      <c r="EB436" s="14">
        <f t="shared" si="241"/>
        <v>0</v>
      </c>
      <c r="EC436" s="1">
        <v>0</v>
      </c>
      <c r="ED436" s="1">
        <v>3</v>
      </c>
      <c r="EE436" s="1">
        <f t="shared" si="242"/>
        <v>3</v>
      </c>
      <c r="EF436" s="1">
        <v>3</v>
      </c>
      <c r="EG436" s="1">
        <v>3</v>
      </c>
      <c r="EH436" s="1">
        <v>3</v>
      </c>
      <c r="EI436" s="1">
        <v>3</v>
      </c>
      <c r="EJ436" s="1">
        <f t="shared" si="238"/>
        <v>12</v>
      </c>
    </row>
    <row r="437" spans="1:250" s="1" customFormat="1">
      <c r="A437" s="14">
        <v>428</v>
      </c>
      <c r="B437" s="64">
        <v>2</v>
      </c>
      <c r="C437" s="3">
        <v>1</v>
      </c>
      <c r="D437" s="1">
        <v>3</v>
      </c>
      <c r="E437" s="1">
        <v>1</v>
      </c>
      <c r="F437" s="1" t="s">
        <v>2535</v>
      </c>
      <c r="K437" s="1" t="s">
        <v>5064</v>
      </c>
      <c r="L437" s="1">
        <v>1</v>
      </c>
      <c r="M437" s="1">
        <v>7</v>
      </c>
      <c r="N437" s="1">
        <v>2</v>
      </c>
      <c r="O437" s="1" t="s">
        <v>3466</v>
      </c>
      <c r="P437" s="1" t="s">
        <v>2710</v>
      </c>
      <c r="AX437" s="1">
        <v>2</v>
      </c>
      <c r="AY437" s="1">
        <v>1</v>
      </c>
      <c r="AZ437" s="1">
        <v>1</v>
      </c>
      <c r="BA437" s="1">
        <v>3</v>
      </c>
      <c r="BC437" s="1">
        <v>82</v>
      </c>
      <c r="BD437" s="1">
        <v>0</v>
      </c>
      <c r="BE437" s="1">
        <v>3</v>
      </c>
      <c r="BF437" s="1">
        <v>2</v>
      </c>
      <c r="BG437" s="1">
        <v>4</v>
      </c>
      <c r="BH437" s="1">
        <v>157.5</v>
      </c>
      <c r="BI437" s="1">
        <v>24.87</v>
      </c>
      <c r="BJ437" s="1">
        <v>0</v>
      </c>
      <c r="BK437" s="1">
        <v>0</v>
      </c>
      <c r="BL437" s="1">
        <v>1</v>
      </c>
      <c r="BM437" s="1">
        <v>3</v>
      </c>
      <c r="BN437" s="1">
        <v>0</v>
      </c>
      <c r="BO437" s="1">
        <v>0</v>
      </c>
      <c r="BP437" s="1">
        <v>0</v>
      </c>
      <c r="BQ437" s="1">
        <v>0</v>
      </c>
      <c r="BR437" s="1">
        <v>1</v>
      </c>
      <c r="BS437" s="1">
        <v>0</v>
      </c>
      <c r="BT437" s="1">
        <v>1</v>
      </c>
      <c r="BU437" s="1">
        <v>1</v>
      </c>
      <c r="BV437" s="14">
        <v>3</v>
      </c>
      <c r="BW437" s="1">
        <v>1</v>
      </c>
      <c r="BX437" s="1">
        <v>0</v>
      </c>
      <c r="BY437" s="1">
        <v>1</v>
      </c>
      <c r="BZ437" s="1">
        <v>1</v>
      </c>
      <c r="CA437" s="1">
        <v>1</v>
      </c>
      <c r="CB437" s="1">
        <v>1</v>
      </c>
      <c r="CC437" s="1">
        <v>0</v>
      </c>
      <c r="CD437" s="1">
        <v>0</v>
      </c>
      <c r="CE437" s="1">
        <v>1</v>
      </c>
      <c r="CF437" s="1">
        <v>5</v>
      </c>
      <c r="CG437" s="1">
        <v>4</v>
      </c>
      <c r="CH437" s="1">
        <v>5</v>
      </c>
      <c r="CI437" s="1">
        <v>5</v>
      </c>
      <c r="CJ437" s="1">
        <v>3</v>
      </c>
      <c r="CK437" s="1">
        <v>17</v>
      </c>
      <c r="CL437" s="1">
        <v>0</v>
      </c>
      <c r="CN437" s="1">
        <v>0</v>
      </c>
      <c r="CO437" s="1">
        <v>1</v>
      </c>
      <c r="CP437" s="1">
        <v>1</v>
      </c>
      <c r="CQ437" s="1">
        <v>2</v>
      </c>
      <c r="CR437" s="1">
        <v>2</v>
      </c>
      <c r="CS437" s="1">
        <v>2</v>
      </c>
      <c r="CT437" s="1">
        <v>85</v>
      </c>
      <c r="CU437" s="1">
        <v>1</v>
      </c>
      <c r="CV437" s="1">
        <v>1</v>
      </c>
      <c r="CW437" s="1">
        <v>1</v>
      </c>
      <c r="CX437" s="1">
        <v>1</v>
      </c>
      <c r="CY437" s="1">
        <v>1</v>
      </c>
      <c r="CZ437" s="1">
        <v>1</v>
      </c>
      <c r="DA437" s="1">
        <f t="shared" si="235"/>
        <v>6</v>
      </c>
      <c r="DB437" s="1">
        <v>1</v>
      </c>
      <c r="DC437" s="1">
        <v>1</v>
      </c>
      <c r="DD437" s="1">
        <v>1</v>
      </c>
      <c r="DE437" s="1">
        <v>1</v>
      </c>
      <c r="DF437" s="1">
        <v>1</v>
      </c>
      <c r="DG437" s="1">
        <v>1</v>
      </c>
      <c r="DH437" s="1">
        <f t="shared" si="244"/>
        <v>6</v>
      </c>
      <c r="DI437" s="14">
        <f t="shared" si="245"/>
        <v>0</v>
      </c>
      <c r="DJ437" s="1">
        <v>1</v>
      </c>
      <c r="DK437" s="1">
        <v>0</v>
      </c>
      <c r="DL437" s="1">
        <v>1</v>
      </c>
      <c r="DM437" s="1">
        <v>0</v>
      </c>
      <c r="DN437" s="1">
        <v>0</v>
      </c>
      <c r="DO437" s="1">
        <v>0</v>
      </c>
      <c r="DP437" s="1">
        <v>0</v>
      </c>
      <c r="DQ437" s="1">
        <v>0</v>
      </c>
      <c r="DR437" s="1">
        <f t="shared" si="239"/>
        <v>2</v>
      </c>
      <c r="DS437" s="1">
        <v>1</v>
      </c>
      <c r="DT437" s="1">
        <v>0</v>
      </c>
      <c r="DU437" s="1">
        <v>1</v>
      </c>
      <c r="DV437" s="1">
        <v>0</v>
      </c>
      <c r="DW437" s="1">
        <v>0</v>
      </c>
      <c r="DX437" s="1">
        <v>0</v>
      </c>
      <c r="DY437" s="1">
        <v>0</v>
      </c>
      <c r="DZ437" s="1">
        <v>0</v>
      </c>
      <c r="EA437" s="1">
        <f t="shared" si="240"/>
        <v>2</v>
      </c>
      <c r="EB437" s="14">
        <f t="shared" si="241"/>
        <v>0</v>
      </c>
      <c r="EC437" s="1">
        <v>0</v>
      </c>
      <c r="ED437" s="1">
        <v>0</v>
      </c>
      <c r="EE437" s="1">
        <f t="shared" si="242"/>
        <v>0</v>
      </c>
      <c r="EF437" s="1">
        <v>5</v>
      </c>
      <c r="EG437" s="1">
        <v>5</v>
      </c>
      <c r="EH437" s="1">
        <v>5</v>
      </c>
      <c r="EI437" s="1">
        <v>5</v>
      </c>
      <c r="EJ437" s="1">
        <f t="shared" si="238"/>
        <v>20</v>
      </c>
    </row>
    <row r="438" spans="1:250" s="1" customFormat="1">
      <c r="A438" s="14">
        <v>429</v>
      </c>
      <c r="B438" s="14">
        <v>1</v>
      </c>
      <c r="C438" s="60">
        <v>0</v>
      </c>
      <c r="D438" s="14">
        <v>1</v>
      </c>
      <c r="E438" s="14">
        <v>1</v>
      </c>
      <c r="F438" s="14" t="s">
        <v>2100</v>
      </c>
      <c r="G438" s="14" t="s">
        <v>2670</v>
      </c>
      <c r="H438" s="14" t="s">
        <v>1928</v>
      </c>
      <c r="I438" s="14"/>
      <c r="J438" s="14"/>
      <c r="K438" s="14" t="s">
        <v>3129</v>
      </c>
      <c r="L438" s="14">
        <v>3</v>
      </c>
      <c r="M438" s="14">
        <v>7</v>
      </c>
      <c r="N438" s="14">
        <v>11</v>
      </c>
      <c r="O438" s="14" t="s">
        <v>3033</v>
      </c>
      <c r="P438" s="14" t="s">
        <v>2910</v>
      </c>
      <c r="Q438" s="14" t="s">
        <v>3040</v>
      </c>
      <c r="R438" s="14" t="s">
        <v>2335</v>
      </c>
      <c r="S438" s="14" t="s">
        <v>2425</v>
      </c>
      <c r="T438" s="14" t="s">
        <v>3130</v>
      </c>
      <c r="U438" s="14" t="s">
        <v>3131</v>
      </c>
      <c r="V438" s="14" t="s">
        <v>3132</v>
      </c>
      <c r="W438" s="14" t="s">
        <v>3133</v>
      </c>
      <c r="X438" s="14" t="s">
        <v>3134</v>
      </c>
      <c r="Y438" s="14" t="s">
        <v>3135</v>
      </c>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v>1</v>
      </c>
      <c r="AY438" s="14">
        <v>0</v>
      </c>
      <c r="AZ438" s="14">
        <v>2</v>
      </c>
      <c r="BA438" s="14"/>
      <c r="BB438" s="14">
        <v>85</v>
      </c>
      <c r="BC438" s="14">
        <v>102</v>
      </c>
      <c r="BD438" s="14">
        <v>0</v>
      </c>
      <c r="BE438" s="14">
        <v>2</v>
      </c>
      <c r="BF438" s="14">
        <v>1</v>
      </c>
      <c r="BG438" s="14">
        <v>4</v>
      </c>
      <c r="BH438" s="14">
        <v>149.9</v>
      </c>
      <c r="BI438" s="14">
        <v>21.95</v>
      </c>
      <c r="BJ438" s="14">
        <v>0</v>
      </c>
      <c r="BK438" s="14">
        <v>0</v>
      </c>
      <c r="BL438" s="14">
        <v>1</v>
      </c>
      <c r="BM438" s="14">
        <v>3</v>
      </c>
      <c r="BN438" s="14">
        <v>1</v>
      </c>
      <c r="BO438" s="14">
        <f>IF(BE438&gt;=85,1,0)</f>
        <v>0</v>
      </c>
      <c r="BP438" s="14">
        <f>IF(BF438=1,1,0)</f>
        <v>1</v>
      </c>
      <c r="BQ438" s="14">
        <v>1</v>
      </c>
      <c r="BR438" s="14">
        <v>1</v>
      </c>
      <c r="BS438" s="14">
        <v>1</v>
      </c>
      <c r="BT438" s="14">
        <v>1</v>
      </c>
      <c r="BU438" s="14">
        <v>1</v>
      </c>
      <c r="BV438" s="14">
        <f>SUM(BO438:BU438)</f>
        <v>6</v>
      </c>
      <c r="BW438" s="14">
        <v>3</v>
      </c>
      <c r="BX438" s="14">
        <v>1</v>
      </c>
      <c r="BY438" s="14">
        <v>0</v>
      </c>
      <c r="BZ438" s="14">
        <v>0</v>
      </c>
      <c r="CA438" s="14">
        <v>1</v>
      </c>
      <c r="CB438" s="14">
        <v>0</v>
      </c>
      <c r="CC438" s="14">
        <v>0</v>
      </c>
      <c r="CD438" s="14">
        <v>0</v>
      </c>
      <c r="CE438" s="14">
        <v>0</v>
      </c>
      <c r="CF438" s="14">
        <f>SUM(BX438:CE438)</f>
        <v>2</v>
      </c>
      <c r="CG438" s="14">
        <v>3</v>
      </c>
      <c r="CH438" s="14">
        <v>3</v>
      </c>
      <c r="CI438" s="14">
        <v>3</v>
      </c>
      <c r="CJ438" s="14">
        <v>3</v>
      </c>
      <c r="CK438" s="14">
        <f>SUM(CG438:CJ438)</f>
        <v>12</v>
      </c>
      <c r="CL438" s="14">
        <v>0</v>
      </c>
      <c r="CM438" s="14">
        <v>3</v>
      </c>
      <c r="CN438" s="14">
        <v>0</v>
      </c>
      <c r="CO438" s="14">
        <v>1</v>
      </c>
      <c r="CP438" s="14">
        <v>1</v>
      </c>
      <c r="CQ438" s="14">
        <v>1</v>
      </c>
      <c r="CR438" s="14">
        <v>1</v>
      </c>
      <c r="CS438" s="14">
        <v>1</v>
      </c>
      <c r="CT438" s="14">
        <v>100</v>
      </c>
      <c r="CU438" s="14">
        <v>0</v>
      </c>
      <c r="CV438" s="14">
        <v>0</v>
      </c>
      <c r="CW438" s="14">
        <v>1</v>
      </c>
      <c r="CX438" s="14">
        <v>1</v>
      </c>
      <c r="CY438" s="14">
        <v>1</v>
      </c>
      <c r="CZ438" s="14">
        <v>1</v>
      </c>
      <c r="DA438" s="14">
        <f t="shared" si="235"/>
        <v>4</v>
      </c>
      <c r="DB438" s="14">
        <v>0</v>
      </c>
      <c r="DC438" s="14">
        <v>0</v>
      </c>
      <c r="DD438" s="14">
        <v>1</v>
      </c>
      <c r="DE438" s="14">
        <v>1</v>
      </c>
      <c r="DF438" s="14">
        <v>1</v>
      </c>
      <c r="DG438" s="14">
        <v>1</v>
      </c>
      <c r="DH438" s="14">
        <f t="shared" si="244"/>
        <v>4</v>
      </c>
      <c r="DI438" s="14">
        <f t="shared" si="245"/>
        <v>0</v>
      </c>
      <c r="DJ438" s="14">
        <v>1</v>
      </c>
      <c r="DK438" s="14">
        <v>0</v>
      </c>
      <c r="DL438" s="14">
        <v>0</v>
      </c>
      <c r="DM438" s="14">
        <v>0</v>
      </c>
      <c r="DN438" s="14">
        <v>0</v>
      </c>
      <c r="DO438" s="14">
        <v>0</v>
      </c>
      <c r="DP438" s="14">
        <v>0</v>
      </c>
      <c r="DQ438" s="14">
        <v>0</v>
      </c>
      <c r="DR438" s="14">
        <f t="shared" si="239"/>
        <v>1</v>
      </c>
      <c r="DS438" s="14">
        <v>1</v>
      </c>
      <c r="DT438" s="14">
        <v>0</v>
      </c>
      <c r="DU438" s="14">
        <v>0</v>
      </c>
      <c r="DV438" s="14">
        <v>0</v>
      </c>
      <c r="DW438" s="14">
        <v>0</v>
      </c>
      <c r="DX438" s="14">
        <v>0</v>
      </c>
      <c r="DY438" s="14">
        <v>0</v>
      </c>
      <c r="DZ438" s="14">
        <v>0</v>
      </c>
      <c r="EA438" s="14">
        <f t="shared" si="240"/>
        <v>1</v>
      </c>
      <c r="EB438" s="14">
        <f t="shared" si="241"/>
        <v>0</v>
      </c>
      <c r="EC438" s="14">
        <v>0</v>
      </c>
      <c r="ED438" s="14">
        <v>0</v>
      </c>
      <c r="EE438" s="14">
        <f t="shared" si="242"/>
        <v>0</v>
      </c>
      <c r="EF438" s="14">
        <v>5</v>
      </c>
      <c r="EG438" s="14">
        <v>5</v>
      </c>
      <c r="EH438" s="14">
        <v>5</v>
      </c>
      <c r="EI438" s="14">
        <v>5</v>
      </c>
      <c r="EJ438" s="14">
        <f t="shared" si="238"/>
        <v>20</v>
      </c>
      <c r="EK438" s="14"/>
      <c r="EL438" s="14"/>
      <c r="EM438" s="14"/>
      <c r="EN438" s="14"/>
      <c r="EO438" s="14"/>
      <c r="EP438" s="14"/>
      <c r="EQ438" s="14"/>
      <c r="ER438" s="14"/>
      <c r="ES438" s="14"/>
      <c r="ET438" s="14"/>
      <c r="EU438" s="14"/>
      <c r="EV438" s="14"/>
      <c r="EW438" s="14"/>
      <c r="EX438" s="14"/>
      <c r="EY438" s="14"/>
      <c r="EZ438" s="14"/>
      <c r="FA438" s="14"/>
      <c r="FB438" s="14"/>
      <c r="FC438" s="14"/>
      <c r="FD438" s="14"/>
      <c r="FE438" s="14"/>
      <c r="FF438" s="14"/>
      <c r="FG438" s="14"/>
      <c r="FH438" s="14"/>
      <c r="FI438" s="14"/>
      <c r="FJ438" s="14"/>
      <c r="FK438" s="14"/>
      <c r="FL438" s="14"/>
      <c r="FM438" s="14"/>
      <c r="FN438" s="14"/>
      <c r="FO438" s="14"/>
      <c r="FP438" s="14"/>
      <c r="FQ438" s="14"/>
      <c r="FR438" s="14"/>
      <c r="FS438" s="14"/>
      <c r="FT438" s="14"/>
      <c r="FU438" s="14"/>
      <c r="FV438" s="14"/>
      <c r="FW438" s="14"/>
      <c r="FX438" s="14"/>
      <c r="FY438" s="14"/>
      <c r="FZ438" s="14"/>
      <c r="GA438" s="14"/>
      <c r="GB438" s="14"/>
      <c r="GC438" s="14"/>
      <c r="GD438" s="14"/>
      <c r="GE438" s="14"/>
      <c r="GF438" s="14"/>
      <c r="GG438" s="14"/>
      <c r="GH438" s="14"/>
      <c r="GI438" s="14"/>
      <c r="GJ438" s="14"/>
      <c r="GK438" s="14"/>
      <c r="GL438" s="14"/>
      <c r="GM438" s="14"/>
      <c r="GN438" s="14"/>
      <c r="GO438" s="14"/>
      <c r="GP438" s="14"/>
      <c r="GQ438" s="14"/>
      <c r="GR438" s="14"/>
      <c r="GS438" s="14"/>
      <c r="GT438" s="14"/>
      <c r="GU438" s="14"/>
      <c r="GV438" s="14"/>
      <c r="GW438" s="14"/>
      <c r="GX438" s="14"/>
      <c r="GY438" s="14"/>
      <c r="GZ438" s="14"/>
      <c r="HA438" s="14"/>
      <c r="HB438" s="14"/>
      <c r="HC438" s="14"/>
      <c r="HD438" s="14"/>
      <c r="HE438" s="14"/>
      <c r="HF438" s="14"/>
      <c r="HG438" s="14"/>
      <c r="HH438" s="14"/>
      <c r="HI438" s="14"/>
      <c r="HJ438" s="14"/>
      <c r="HK438" s="14"/>
      <c r="HL438" s="14"/>
      <c r="HM438" s="14"/>
      <c r="HN438" s="14"/>
      <c r="HO438" s="14"/>
      <c r="HP438" s="14"/>
      <c r="HQ438" s="14"/>
      <c r="HR438" s="14"/>
      <c r="HS438" s="14"/>
      <c r="HT438" s="14"/>
      <c r="HU438" s="14"/>
      <c r="HV438" s="14"/>
      <c r="HW438" s="14"/>
      <c r="HX438" s="14"/>
      <c r="HY438" s="14"/>
      <c r="HZ438" s="14"/>
      <c r="IA438" s="14"/>
      <c r="IB438" s="14"/>
      <c r="IC438" s="14"/>
      <c r="ID438" s="14"/>
      <c r="IE438" s="14"/>
      <c r="IF438" s="14"/>
      <c r="IG438" s="14"/>
      <c r="IH438" s="14"/>
      <c r="II438" s="14"/>
      <c r="IJ438" s="14"/>
      <c r="IK438" s="14"/>
      <c r="IL438" s="14"/>
      <c r="IM438" s="14"/>
      <c r="IN438" s="14"/>
      <c r="IO438" s="14"/>
      <c r="IP438" s="14"/>
    </row>
    <row r="439" spans="1:250" s="1" customFormat="1">
      <c r="A439" s="14">
        <v>430</v>
      </c>
      <c r="B439" s="64">
        <v>2</v>
      </c>
      <c r="C439" s="3">
        <v>2</v>
      </c>
      <c r="D439" s="1">
        <v>3</v>
      </c>
      <c r="E439" s="1">
        <v>1</v>
      </c>
      <c r="F439" s="1" t="s">
        <v>2063</v>
      </c>
      <c r="G439" s="1" t="s">
        <v>1955</v>
      </c>
      <c r="H439" s="1" t="s">
        <v>1990</v>
      </c>
      <c r="I439" s="1" t="s">
        <v>2100</v>
      </c>
      <c r="J439" s="1" t="s">
        <v>4767</v>
      </c>
      <c r="K439" t="s">
        <v>5364</v>
      </c>
      <c r="L439" s="1">
        <v>7</v>
      </c>
      <c r="M439" s="1">
        <v>19</v>
      </c>
      <c r="N439" s="1">
        <v>21</v>
      </c>
      <c r="O439" s="1" t="s">
        <v>5379</v>
      </c>
      <c r="P439" s="1" t="s">
        <v>2721</v>
      </c>
      <c r="Q439" s="1" t="s">
        <v>2335</v>
      </c>
      <c r="R439" s="1" t="s">
        <v>2498</v>
      </c>
      <c r="S439" s="1" t="s">
        <v>3072</v>
      </c>
      <c r="T439" s="1" t="s">
        <v>2833</v>
      </c>
      <c r="U439" s="1" t="s">
        <v>3017</v>
      </c>
      <c r="V439" s="1" t="s">
        <v>2725</v>
      </c>
      <c r="W439" s="1" t="s">
        <v>4873</v>
      </c>
      <c r="X439" s="1" t="s">
        <v>2326</v>
      </c>
      <c r="Y439" s="1" t="s">
        <v>5380</v>
      </c>
      <c r="Z439" s="1" t="s">
        <v>2754</v>
      </c>
      <c r="AA439" s="1" t="s">
        <v>4866</v>
      </c>
      <c r="AB439" s="1" t="s">
        <v>5381</v>
      </c>
      <c r="AC439" s="1" t="s">
        <v>2793</v>
      </c>
      <c r="AD439" s="1" t="s">
        <v>2474</v>
      </c>
      <c r="AE439" s="1" t="s">
        <v>4877</v>
      </c>
      <c r="AF439" s="1" t="s">
        <v>4425</v>
      </c>
      <c r="AG439" s="1" t="s">
        <v>5382</v>
      </c>
      <c r="AH439" s="1" t="s">
        <v>5383</v>
      </c>
      <c r="AI439" s="1" t="s">
        <v>5384</v>
      </c>
      <c r="AX439" s="1">
        <v>2</v>
      </c>
      <c r="AY439" s="1">
        <v>1</v>
      </c>
      <c r="AZ439" s="1">
        <v>1</v>
      </c>
      <c r="BA439" s="1">
        <v>6</v>
      </c>
      <c r="BC439" s="1">
        <v>88</v>
      </c>
      <c r="BD439" s="1">
        <v>1</v>
      </c>
      <c r="BE439" s="1">
        <v>1</v>
      </c>
      <c r="BF439" s="1">
        <v>1</v>
      </c>
      <c r="BG439" s="1">
        <v>2</v>
      </c>
      <c r="BI439" s="1">
        <v>24.37</v>
      </c>
      <c r="BJ439" s="1">
        <v>2</v>
      </c>
      <c r="BK439" s="1">
        <v>2</v>
      </c>
      <c r="BL439" s="1">
        <v>3</v>
      </c>
      <c r="BM439" s="1">
        <v>3</v>
      </c>
      <c r="BN439" s="1">
        <v>0</v>
      </c>
      <c r="BO439" s="1">
        <f>IF(AZ439&gt;=85,1,0)</f>
        <v>0</v>
      </c>
      <c r="BP439" s="1">
        <f>IF(BA439=1,1,0)</f>
        <v>0</v>
      </c>
      <c r="BQ439" s="1">
        <v>0</v>
      </c>
      <c r="BR439" s="1">
        <v>0</v>
      </c>
      <c r="BS439" s="1">
        <v>1</v>
      </c>
      <c r="BT439" s="1">
        <v>1</v>
      </c>
      <c r="BU439" s="1">
        <v>1</v>
      </c>
      <c r="BV439" s="14">
        <f>SUM(BO439:BU439)</f>
        <v>3</v>
      </c>
      <c r="BW439" s="1">
        <v>3</v>
      </c>
      <c r="BX439" s="1">
        <v>0</v>
      </c>
      <c r="BY439" s="1">
        <v>0</v>
      </c>
      <c r="BZ439" s="1">
        <v>0</v>
      </c>
      <c r="CA439" s="1">
        <v>0</v>
      </c>
      <c r="CB439" s="1">
        <v>0</v>
      </c>
      <c r="CC439" s="1">
        <v>0</v>
      </c>
      <c r="CD439" s="1">
        <v>0</v>
      </c>
      <c r="CE439" s="1">
        <v>0</v>
      </c>
      <c r="CF439" s="1">
        <f>SUM(BX439:CE439)</f>
        <v>0</v>
      </c>
      <c r="CG439" s="1">
        <v>5</v>
      </c>
      <c r="CH439" s="1">
        <v>5</v>
      </c>
      <c r="CI439" s="1">
        <v>5</v>
      </c>
      <c r="CJ439" s="1">
        <v>5</v>
      </c>
      <c r="CK439" s="1">
        <f>SUM(CG439:CJ439)</f>
        <v>20</v>
      </c>
      <c r="CL439" s="1">
        <v>1</v>
      </c>
      <c r="CM439" s="1">
        <v>4</v>
      </c>
      <c r="CN439" s="1">
        <v>2</v>
      </c>
      <c r="CO439" s="1">
        <v>1</v>
      </c>
      <c r="CP439" s="1">
        <v>1</v>
      </c>
      <c r="CQ439" s="1">
        <v>1</v>
      </c>
      <c r="CR439" s="1">
        <v>1</v>
      </c>
      <c r="CS439" s="1">
        <v>1</v>
      </c>
      <c r="CT439" s="1">
        <v>70</v>
      </c>
      <c r="CU439" s="1">
        <v>1</v>
      </c>
      <c r="CV439" s="1">
        <v>1</v>
      </c>
      <c r="CW439" s="1">
        <v>1</v>
      </c>
      <c r="CX439" s="1">
        <v>1</v>
      </c>
      <c r="CY439" s="1">
        <v>1</v>
      </c>
      <c r="CZ439" s="1">
        <v>1</v>
      </c>
      <c r="DA439" s="1">
        <f t="shared" si="235"/>
        <v>6</v>
      </c>
      <c r="DB439" s="1">
        <v>1</v>
      </c>
      <c r="DC439" s="1">
        <v>1</v>
      </c>
      <c r="DD439" s="1">
        <v>1</v>
      </c>
      <c r="DE439" s="1">
        <v>1</v>
      </c>
      <c r="DF439" s="1">
        <v>1</v>
      </c>
      <c r="DG439" s="1">
        <v>1</v>
      </c>
      <c r="DH439" s="1">
        <f t="shared" si="244"/>
        <v>6</v>
      </c>
      <c r="DI439" s="14">
        <f t="shared" si="245"/>
        <v>0</v>
      </c>
      <c r="DJ439" s="1">
        <v>1</v>
      </c>
      <c r="DK439" s="1">
        <v>0</v>
      </c>
      <c r="DL439" s="1">
        <v>1</v>
      </c>
      <c r="DM439" s="1">
        <v>1</v>
      </c>
      <c r="DN439" s="1">
        <v>1</v>
      </c>
      <c r="DO439" s="1">
        <v>0</v>
      </c>
      <c r="DP439" s="1">
        <v>1</v>
      </c>
      <c r="DQ439" s="1">
        <v>1</v>
      </c>
      <c r="DR439" s="1">
        <f t="shared" si="239"/>
        <v>6</v>
      </c>
      <c r="DS439" s="1">
        <v>1</v>
      </c>
      <c r="DT439" s="1">
        <v>0</v>
      </c>
      <c r="DU439" s="1">
        <v>1</v>
      </c>
      <c r="DV439" s="1">
        <v>1</v>
      </c>
      <c r="DW439" s="1">
        <v>1</v>
      </c>
      <c r="DX439" s="1">
        <v>0</v>
      </c>
      <c r="DY439" s="1">
        <v>1</v>
      </c>
      <c r="DZ439" s="1">
        <v>1</v>
      </c>
      <c r="EA439" s="1">
        <f t="shared" si="240"/>
        <v>6</v>
      </c>
      <c r="EB439" s="14">
        <f t="shared" si="241"/>
        <v>0</v>
      </c>
      <c r="EC439" s="1">
        <v>0</v>
      </c>
      <c r="ED439" s="1">
        <v>0</v>
      </c>
      <c r="EE439" s="1">
        <f t="shared" si="242"/>
        <v>0</v>
      </c>
      <c r="EF439" s="1">
        <v>5</v>
      </c>
      <c r="EG439" s="1">
        <v>5</v>
      </c>
      <c r="EH439" s="1">
        <v>5</v>
      </c>
      <c r="EI439" s="1">
        <v>5</v>
      </c>
      <c r="EJ439" s="1">
        <f t="shared" si="238"/>
        <v>20</v>
      </c>
    </row>
    <row r="440" spans="1:250" s="1" customFormat="1">
      <c r="A440" s="14">
        <v>431</v>
      </c>
      <c r="B440" s="14">
        <v>2</v>
      </c>
      <c r="C440" s="60">
        <v>0</v>
      </c>
      <c r="D440" s="14">
        <v>1</v>
      </c>
      <c r="E440" s="14">
        <v>2</v>
      </c>
      <c r="F440" s="14" t="s">
        <v>2654</v>
      </c>
      <c r="G440" s="14" t="s">
        <v>2987</v>
      </c>
      <c r="H440" s="14"/>
      <c r="I440" s="14"/>
      <c r="J440" s="14"/>
      <c r="K440" s="14" t="s">
        <v>2988</v>
      </c>
      <c r="L440" s="14">
        <v>2</v>
      </c>
      <c r="M440" s="14">
        <v>6</v>
      </c>
      <c r="N440" s="14">
        <v>15</v>
      </c>
      <c r="O440" s="14" t="s">
        <v>2989</v>
      </c>
      <c r="P440" s="14" t="s">
        <v>2990</v>
      </c>
      <c r="Q440" s="14" t="s">
        <v>2991</v>
      </c>
      <c r="R440" s="14" t="s">
        <v>2992</v>
      </c>
      <c r="S440" s="14" t="s">
        <v>2560</v>
      </c>
      <c r="T440" s="14" t="s">
        <v>2351</v>
      </c>
      <c r="U440" s="14" t="s">
        <v>2993</v>
      </c>
      <c r="V440" s="14" t="s">
        <v>2994</v>
      </c>
      <c r="W440" s="14" t="s">
        <v>2995</v>
      </c>
      <c r="X440" s="14" t="s">
        <v>2996</v>
      </c>
      <c r="Y440" s="14" t="s">
        <v>2997</v>
      </c>
      <c r="Z440" s="14" t="s">
        <v>2998</v>
      </c>
      <c r="AA440" s="14" t="s">
        <v>2543</v>
      </c>
      <c r="AB440" s="14" t="s">
        <v>2999</v>
      </c>
      <c r="AC440" s="14" t="s">
        <v>3000</v>
      </c>
      <c r="AD440" s="14"/>
      <c r="AE440" s="14"/>
      <c r="AF440" s="14"/>
      <c r="AG440" s="14"/>
      <c r="AH440" s="14"/>
      <c r="AI440" s="14"/>
      <c r="AJ440" s="14"/>
      <c r="AK440" s="14"/>
      <c r="AL440" s="14"/>
      <c r="AM440" s="14"/>
      <c r="AN440" s="14"/>
      <c r="AO440" s="14"/>
      <c r="AP440" s="14"/>
      <c r="AQ440" s="14"/>
      <c r="AR440" s="14"/>
      <c r="AS440" s="14"/>
      <c r="AT440" s="14"/>
      <c r="AU440" s="14"/>
      <c r="AV440" s="14"/>
      <c r="AW440" s="14"/>
      <c r="AX440" s="14">
        <v>2</v>
      </c>
      <c r="AY440" s="14">
        <v>1</v>
      </c>
      <c r="AZ440" s="14">
        <v>2</v>
      </c>
      <c r="BA440" s="14"/>
      <c r="BB440" s="14">
        <v>35</v>
      </c>
      <c r="BC440" s="14">
        <v>75</v>
      </c>
      <c r="BD440" s="14">
        <v>0</v>
      </c>
      <c r="BE440" s="14">
        <v>1</v>
      </c>
      <c r="BF440" s="14">
        <v>1</v>
      </c>
      <c r="BG440" s="14">
        <v>2</v>
      </c>
      <c r="BH440" s="14">
        <v>157.5</v>
      </c>
      <c r="BI440" s="14">
        <v>29.81</v>
      </c>
      <c r="BJ440" s="14">
        <v>2</v>
      </c>
      <c r="BK440" s="14">
        <v>2</v>
      </c>
      <c r="BL440" s="14">
        <v>4</v>
      </c>
      <c r="BM440" s="14">
        <v>3</v>
      </c>
      <c r="BN440" s="14">
        <v>0</v>
      </c>
      <c r="BO440" s="14">
        <f>IF(BE440&gt;=85,1,0)</f>
        <v>0</v>
      </c>
      <c r="BP440" s="14">
        <f>IF(BF440=1,1,0)</f>
        <v>1</v>
      </c>
      <c r="BQ440" s="14">
        <v>1</v>
      </c>
      <c r="BR440" s="14">
        <v>0</v>
      </c>
      <c r="BS440" s="14">
        <v>0</v>
      </c>
      <c r="BT440" s="14">
        <v>1</v>
      </c>
      <c r="BU440" s="14">
        <v>0</v>
      </c>
      <c r="BV440" s="14">
        <f>SUM(BO440:BU440)</f>
        <v>3</v>
      </c>
      <c r="BW440" s="14">
        <v>3</v>
      </c>
      <c r="BX440" s="14">
        <v>1</v>
      </c>
      <c r="BY440" s="14">
        <v>0</v>
      </c>
      <c r="BZ440" s="14">
        <v>0</v>
      </c>
      <c r="CA440" s="14">
        <v>1</v>
      </c>
      <c r="CB440" s="14">
        <v>0</v>
      </c>
      <c r="CC440" s="14">
        <v>0</v>
      </c>
      <c r="CD440" s="14">
        <v>0</v>
      </c>
      <c r="CE440" s="14">
        <v>0</v>
      </c>
      <c r="CF440" s="14">
        <f>SUM(BX440:CE440)</f>
        <v>2</v>
      </c>
      <c r="CG440" s="14">
        <v>5</v>
      </c>
      <c r="CH440" s="14">
        <v>5</v>
      </c>
      <c r="CI440" s="14">
        <v>5</v>
      </c>
      <c r="CJ440" s="14">
        <v>5</v>
      </c>
      <c r="CK440" s="14">
        <f>SUM(CG440:CJ440)</f>
        <v>20</v>
      </c>
      <c r="CL440" s="14">
        <v>1</v>
      </c>
      <c r="CM440" s="14">
        <v>5</v>
      </c>
      <c r="CN440" s="14">
        <v>0</v>
      </c>
      <c r="CO440" s="14">
        <v>0</v>
      </c>
      <c r="CP440" s="14">
        <v>0</v>
      </c>
      <c r="CQ440" s="14">
        <v>1</v>
      </c>
      <c r="CR440" s="14">
        <v>3</v>
      </c>
      <c r="CS440" s="14">
        <v>1</v>
      </c>
      <c r="CT440" s="14">
        <v>25</v>
      </c>
      <c r="CU440" s="14">
        <v>1</v>
      </c>
      <c r="CV440" s="14">
        <v>1</v>
      </c>
      <c r="CW440" s="14">
        <v>1</v>
      </c>
      <c r="CX440" s="14">
        <v>1</v>
      </c>
      <c r="CY440" s="14">
        <v>1</v>
      </c>
      <c r="CZ440" s="14">
        <v>1</v>
      </c>
      <c r="DA440" s="14">
        <f t="shared" si="235"/>
        <v>6</v>
      </c>
      <c r="DB440" s="14">
        <v>0</v>
      </c>
      <c r="DC440" s="14">
        <v>1</v>
      </c>
      <c r="DD440" s="14">
        <v>1</v>
      </c>
      <c r="DE440" s="14">
        <v>1</v>
      </c>
      <c r="DF440" s="14">
        <v>1</v>
      </c>
      <c r="DG440" s="14">
        <v>1</v>
      </c>
      <c r="DH440" s="14">
        <f t="shared" si="244"/>
        <v>5</v>
      </c>
      <c r="DI440" s="14">
        <f t="shared" si="245"/>
        <v>-1</v>
      </c>
      <c r="DJ440" s="14">
        <v>1</v>
      </c>
      <c r="DK440" s="14">
        <v>1</v>
      </c>
      <c r="DL440" s="14">
        <v>1</v>
      </c>
      <c r="DM440" s="14">
        <v>1</v>
      </c>
      <c r="DN440" s="14">
        <v>1</v>
      </c>
      <c r="DO440" s="14">
        <v>1</v>
      </c>
      <c r="DP440" s="14">
        <v>1</v>
      </c>
      <c r="DQ440" s="14">
        <v>1</v>
      </c>
      <c r="DR440" s="14">
        <f t="shared" si="239"/>
        <v>8</v>
      </c>
      <c r="DS440" s="14">
        <v>1</v>
      </c>
      <c r="DT440" s="14">
        <v>0</v>
      </c>
      <c r="DU440" s="14">
        <v>1</v>
      </c>
      <c r="DV440" s="14">
        <v>1</v>
      </c>
      <c r="DW440" s="14">
        <v>1</v>
      </c>
      <c r="DX440" s="14">
        <v>1</v>
      </c>
      <c r="DY440" s="14">
        <v>1</v>
      </c>
      <c r="DZ440" s="14">
        <v>1</v>
      </c>
      <c r="EA440" s="14">
        <f t="shared" si="240"/>
        <v>7</v>
      </c>
      <c r="EB440" s="14">
        <f t="shared" si="241"/>
        <v>-1</v>
      </c>
      <c r="EC440" s="14">
        <v>0</v>
      </c>
      <c r="ED440" s="14">
        <v>0</v>
      </c>
      <c r="EE440" s="14">
        <f t="shared" si="242"/>
        <v>0</v>
      </c>
      <c r="EF440" s="14">
        <v>5</v>
      </c>
      <c r="EG440" s="14">
        <v>5</v>
      </c>
      <c r="EH440" s="14">
        <v>5</v>
      </c>
      <c r="EI440" s="14">
        <v>5</v>
      </c>
      <c r="EJ440" s="14">
        <f t="shared" si="238"/>
        <v>20</v>
      </c>
      <c r="EK440" s="14"/>
      <c r="EL440" s="14"/>
      <c r="EM440" s="14"/>
      <c r="EN440" s="14"/>
      <c r="EO440" s="14"/>
      <c r="EP440" s="14"/>
      <c r="EQ440" s="14"/>
      <c r="ER440" s="14"/>
      <c r="ES440" s="14"/>
      <c r="ET440" s="14"/>
      <c r="EU440" s="14"/>
      <c r="EV440" s="14"/>
      <c r="EW440" s="14"/>
      <c r="EX440" s="14"/>
      <c r="EY440" s="14"/>
      <c r="EZ440" s="14"/>
      <c r="FA440" s="14"/>
      <c r="FB440" s="14"/>
      <c r="FC440" s="14"/>
      <c r="FD440" s="14"/>
      <c r="FE440" s="14"/>
      <c r="FF440" s="14"/>
      <c r="FG440" s="14"/>
      <c r="FH440" s="14"/>
      <c r="FI440" s="14"/>
      <c r="FJ440" s="14"/>
      <c r="FK440" s="14"/>
      <c r="FL440" s="14"/>
      <c r="FM440" s="14"/>
      <c r="FN440" s="14"/>
      <c r="FO440" s="14"/>
      <c r="FP440" s="14"/>
      <c r="FQ440" s="14"/>
      <c r="FR440" s="14"/>
      <c r="FS440" s="14"/>
      <c r="FT440" s="14"/>
      <c r="FU440" s="14"/>
      <c r="FV440" s="14"/>
      <c r="FW440" s="14"/>
      <c r="FX440" s="14"/>
      <c r="FY440" s="14"/>
      <c r="FZ440" s="14"/>
      <c r="GA440" s="14"/>
      <c r="GB440" s="14"/>
      <c r="GC440" s="14"/>
      <c r="GD440" s="14"/>
      <c r="GE440" s="14"/>
      <c r="GF440" s="14"/>
      <c r="GG440" s="14"/>
      <c r="GH440" s="14"/>
      <c r="GI440" s="14"/>
      <c r="GJ440" s="14"/>
      <c r="GK440" s="14"/>
      <c r="GL440" s="14"/>
      <c r="GM440" s="14"/>
      <c r="GN440" s="14"/>
      <c r="GO440" s="14"/>
      <c r="GP440" s="14"/>
      <c r="GQ440" s="14"/>
      <c r="GR440" s="14"/>
      <c r="GS440" s="14"/>
      <c r="GT440" s="14"/>
      <c r="GU440" s="14"/>
      <c r="GV440" s="14"/>
      <c r="GW440" s="14"/>
      <c r="GX440" s="14"/>
      <c r="GY440" s="14"/>
      <c r="GZ440" s="14"/>
      <c r="HA440" s="14"/>
      <c r="HB440" s="14"/>
      <c r="HC440" s="14"/>
      <c r="HD440" s="14"/>
      <c r="HE440" s="14"/>
      <c r="HF440" s="14"/>
      <c r="HG440" s="14"/>
      <c r="HH440" s="14"/>
      <c r="HI440" s="14"/>
      <c r="HJ440" s="14"/>
      <c r="HK440" s="14"/>
      <c r="HL440" s="14"/>
      <c r="HM440" s="14"/>
      <c r="HN440" s="14"/>
      <c r="HO440" s="14"/>
      <c r="HP440" s="14"/>
      <c r="HQ440" s="14"/>
      <c r="HR440" s="14"/>
      <c r="HS440" s="14"/>
      <c r="HT440" s="14"/>
      <c r="HU440" s="14"/>
      <c r="HV440" s="14"/>
      <c r="HW440" s="14"/>
      <c r="HX440" s="14"/>
      <c r="HY440" s="14"/>
      <c r="HZ440" s="14"/>
      <c r="IA440" s="14"/>
      <c r="IB440" s="14"/>
      <c r="IC440" s="14"/>
      <c r="ID440" s="14"/>
      <c r="IE440" s="14"/>
      <c r="IF440" s="14"/>
      <c r="IG440" s="14"/>
      <c r="IH440" s="14"/>
      <c r="II440" s="14"/>
      <c r="IJ440" s="14"/>
      <c r="IK440" s="14"/>
      <c r="IL440" s="14"/>
      <c r="IM440" s="14"/>
      <c r="IN440" s="14"/>
      <c r="IO440" s="14"/>
      <c r="IP440" s="14"/>
    </row>
    <row r="441" spans="1:250" s="1" customFormat="1">
      <c r="A441" s="14">
        <v>432</v>
      </c>
      <c r="B441" s="64">
        <v>1</v>
      </c>
      <c r="C441" s="3">
        <v>1</v>
      </c>
      <c r="D441" s="1">
        <v>1</v>
      </c>
      <c r="E441" s="1">
        <v>1</v>
      </c>
      <c r="F441" s="1" t="s">
        <v>2100</v>
      </c>
      <c r="K441" s="1" t="s">
        <v>5516</v>
      </c>
      <c r="L441" s="1">
        <v>1</v>
      </c>
      <c r="M441" s="1">
        <v>5</v>
      </c>
      <c r="N441" s="1">
        <v>0</v>
      </c>
      <c r="AX441" s="1">
        <v>2</v>
      </c>
      <c r="AY441" s="1">
        <v>1</v>
      </c>
      <c r="AZ441" s="1">
        <v>2</v>
      </c>
      <c r="BA441" s="1">
        <v>3</v>
      </c>
      <c r="BC441" s="1">
        <v>73</v>
      </c>
      <c r="BD441" s="1">
        <v>1</v>
      </c>
      <c r="BE441" s="1">
        <v>1</v>
      </c>
      <c r="BF441" s="1">
        <v>1</v>
      </c>
      <c r="BG441" s="1">
        <v>2</v>
      </c>
      <c r="BH441" s="1">
        <v>177.8</v>
      </c>
      <c r="BI441" s="1">
        <v>19.37</v>
      </c>
      <c r="BO441" s="1">
        <f>IF(AZ441&gt;=85,1,0)</f>
        <v>0</v>
      </c>
      <c r="BP441" s="1">
        <f>IF(BA441=1,1,0)</f>
        <v>0</v>
      </c>
      <c r="BV441" s="14"/>
      <c r="CL441" s="1">
        <v>0</v>
      </c>
      <c r="CN441" s="1">
        <v>1</v>
      </c>
      <c r="DI441" s="14"/>
      <c r="EB441" s="14"/>
    </row>
    <row r="442" spans="1:250" s="1" customFormat="1">
      <c r="A442" s="14">
        <v>433</v>
      </c>
      <c r="B442" s="64">
        <v>1</v>
      </c>
      <c r="C442" s="3">
        <v>1</v>
      </c>
      <c r="D442" s="1">
        <v>1</v>
      </c>
      <c r="E442" s="1">
        <v>1</v>
      </c>
      <c r="F442" s="1" t="s">
        <v>1928</v>
      </c>
      <c r="K442" s="1" t="s">
        <v>5574</v>
      </c>
      <c r="L442" s="1">
        <v>1</v>
      </c>
      <c r="M442" s="1">
        <v>3</v>
      </c>
      <c r="N442" s="1">
        <v>10</v>
      </c>
      <c r="O442" s="1" t="s">
        <v>3485</v>
      </c>
      <c r="P442" s="1" t="s">
        <v>5575</v>
      </c>
      <c r="Q442" s="1" t="s">
        <v>5576</v>
      </c>
      <c r="R442" s="1" t="s">
        <v>5577</v>
      </c>
      <c r="S442" s="1" t="s">
        <v>5220</v>
      </c>
      <c r="T442" s="1" t="s">
        <v>3214</v>
      </c>
      <c r="U442" s="1" t="s">
        <v>5578</v>
      </c>
      <c r="V442" s="1" t="s">
        <v>3232</v>
      </c>
      <c r="W442" s="1" t="s">
        <v>4714</v>
      </c>
      <c r="X442" s="1" t="s">
        <v>4713</v>
      </c>
      <c r="AX442" s="1">
        <v>2</v>
      </c>
      <c r="AY442" s="1">
        <v>1</v>
      </c>
      <c r="BA442" s="1">
        <v>3</v>
      </c>
      <c r="BC442" s="1">
        <v>60</v>
      </c>
      <c r="BD442" s="1">
        <v>0</v>
      </c>
      <c r="BE442" s="1">
        <v>3</v>
      </c>
      <c r="BF442" s="1">
        <v>2</v>
      </c>
      <c r="BH442" s="1">
        <v>160</v>
      </c>
      <c r="BI442" s="1">
        <v>32.24</v>
      </c>
      <c r="BJ442" s="1">
        <v>0</v>
      </c>
      <c r="BK442" s="1">
        <v>0</v>
      </c>
      <c r="BL442" s="1">
        <v>2</v>
      </c>
      <c r="BM442" s="1">
        <v>2</v>
      </c>
      <c r="BN442" s="1">
        <v>0</v>
      </c>
      <c r="BO442" s="1">
        <f>IF(AZ442&gt;=85,1,0)</f>
        <v>0</v>
      </c>
      <c r="BP442" s="1">
        <f>IF(BA442=1,1,0)</f>
        <v>0</v>
      </c>
      <c r="BQ442" s="1">
        <v>1</v>
      </c>
      <c r="BR442" s="1">
        <v>0</v>
      </c>
      <c r="BS442" s="1">
        <v>0</v>
      </c>
      <c r="BT442" s="1">
        <v>1</v>
      </c>
      <c r="BU442" s="1">
        <v>0</v>
      </c>
      <c r="BV442" s="14">
        <f>SUM(BO442:BU442)</f>
        <v>2</v>
      </c>
      <c r="BW442" s="1">
        <v>2</v>
      </c>
      <c r="BX442" s="1">
        <v>0</v>
      </c>
      <c r="BY442" s="1">
        <v>0</v>
      </c>
      <c r="BZ442" s="1">
        <v>0</v>
      </c>
      <c r="CA442" s="1">
        <v>0</v>
      </c>
      <c r="CB442" s="1">
        <v>0</v>
      </c>
      <c r="CC442" s="1">
        <v>0</v>
      </c>
      <c r="CD442" s="1">
        <v>0</v>
      </c>
      <c r="CE442" s="1">
        <v>0</v>
      </c>
      <c r="CF442" s="1">
        <f>SUM(BX442:CE442)</f>
        <v>0</v>
      </c>
      <c r="CG442" s="1">
        <v>5</v>
      </c>
      <c r="CH442" s="1">
        <v>5</v>
      </c>
      <c r="CI442" s="1">
        <v>5</v>
      </c>
      <c r="CJ442" s="1">
        <v>5</v>
      </c>
      <c r="CK442" s="1">
        <f>SUM(CG442:CJ442)</f>
        <v>20</v>
      </c>
      <c r="CM442" s="1">
        <v>1</v>
      </c>
      <c r="CO442" s="1">
        <v>3</v>
      </c>
      <c r="CP442" s="1">
        <v>1</v>
      </c>
      <c r="CQ442" s="1">
        <v>3</v>
      </c>
      <c r="CR442" s="1">
        <v>1</v>
      </c>
      <c r="CS442" s="1">
        <v>3</v>
      </c>
      <c r="CT442" s="1">
        <v>55</v>
      </c>
      <c r="CU442" s="1">
        <v>1</v>
      </c>
      <c r="CV442" s="1">
        <v>1</v>
      </c>
      <c r="CW442" s="1">
        <v>1</v>
      </c>
      <c r="CX442" s="1">
        <v>1</v>
      </c>
      <c r="CY442" s="1">
        <v>1</v>
      </c>
      <c r="CZ442" s="1">
        <v>1</v>
      </c>
      <c r="DA442" s="1">
        <f t="shared" ref="DA442:DA473" si="246">SUM(CU442:CZ442)</f>
        <v>6</v>
      </c>
      <c r="DB442" s="1">
        <v>1</v>
      </c>
      <c r="DC442" s="1">
        <v>1</v>
      </c>
      <c r="DD442" s="1">
        <v>1</v>
      </c>
      <c r="DE442" s="1">
        <v>1</v>
      </c>
      <c r="DF442" s="1">
        <v>1</v>
      </c>
      <c r="DG442" s="1">
        <v>1</v>
      </c>
      <c r="DH442" s="1">
        <f t="shared" ref="DH442:DH457" si="247">SUM(DB442:DG442)</f>
        <v>6</v>
      </c>
      <c r="DI442" s="14">
        <f t="shared" ref="DI442:DI457" si="248">DH442-DA442</f>
        <v>0</v>
      </c>
      <c r="DJ442" s="1">
        <v>1</v>
      </c>
      <c r="DK442" s="1">
        <v>1</v>
      </c>
      <c r="DL442" s="1">
        <v>1</v>
      </c>
      <c r="DM442" s="1">
        <v>1</v>
      </c>
      <c r="DN442" s="1">
        <v>1</v>
      </c>
      <c r="DO442" s="1">
        <v>1</v>
      </c>
      <c r="DP442" s="1">
        <v>1</v>
      </c>
      <c r="DQ442" s="1">
        <v>1</v>
      </c>
      <c r="DR442" s="1">
        <f t="shared" ref="DR442:DR457" si="249">SUM(DJ442:DQ442)</f>
        <v>8</v>
      </c>
      <c r="DS442" s="1">
        <v>1</v>
      </c>
      <c r="DT442" s="1">
        <v>1</v>
      </c>
      <c r="DU442" s="1">
        <v>1</v>
      </c>
      <c r="DV442" s="1">
        <v>1</v>
      </c>
      <c r="DW442" s="1">
        <v>1</v>
      </c>
      <c r="DX442" s="1">
        <v>1</v>
      </c>
      <c r="DY442" s="1">
        <v>1</v>
      </c>
      <c r="DZ442" s="1">
        <v>1</v>
      </c>
      <c r="EA442" s="1">
        <f t="shared" ref="EA442:EA457" si="250">SUM(DS442:DZ442)</f>
        <v>8</v>
      </c>
      <c r="EB442" s="14">
        <f t="shared" ref="EB442:EB457" si="251">EA442-DR442</f>
        <v>0</v>
      </c>
      <c r="EC442" s="1">
        <v>2</v>
      </c>
      <c r="ED442" s="1">
        <v>2</v>
      </c>
      <c r="EE442" s="1">
        <f t="shared" ref="EE442:EE457" si="252">SUM(EC442:ED442)</f>
        <v>4</v>
      </c>
      <c r="EF442" s="1">
        <v>5</v>
      </c>
      <c r="EG442" s="1">
        <v>5</v>
      </c>
      <c r="EH442" s="1">
        <v>5</v>
      </c>
      <c r="EI442" s="1">
        <v>5</v>
      </c>
      <c r="EJ442" s="1">
        <f t="shared" ref="EJ442:EJ457" si="253">SUM(EF442:EI442)</f>
        <v>20</v>
      </c>
    </row>
    <row r="443" spans="1:250" s="14" customFormat="1">
      <c r="A443" s="14">
        <v>434</v>
      </c>
      <c r="B443" s="14">
        <v>1</v>
      </c>
      <c r="C443" s="60">
        <v>0</v>
      </c>
      <c r="D443" s="14">
        <v>1</v>
      </c>
      <c r="E443" s="14">
        <v>1</v>
      </c>
      <c r="F443" s="14" t="s">
        <v>1928</v>
      </c>
      <c r="G443" s="14" t="s">
        <v>2063</v>
      </c>
      <c r="H443" s="14" t="s">
        <v>1977</v>
      </c>
      <c r="I443" s="14" t="s">
        <v>2048</v>
      </c>
      <c r="K443" s="14" t="s">
        <v>2883</v>
      </c>
      <c r="L443" s="14">
        <v>4</v>
      </c>
      <c r="M443" s="14">
        <v>8</v>
      </c>
      <c r="N443" s="14">
        <v>2</v>
      </c>
      <c r="O443" s="14" t="s">
        <v>2586</v>
      </c>
      <c r="P443" s="14" t="s">
        <v>2614</v>
      </c>
      <c r="AX443" s="14">
        <v>2</v>
      </c>
      <c r="AY443" s="14">
        <v>0</v>
      </c>
      <c r="AZ443" s="14">
        <v>2</v>
      </c>
      <c r="BB443" s="14">
        <v>30</v>
      </c>
      <c r="BC443" s="14">
        <v>83</v>
      </c>
      <c r="BD443" s="14">
        <v>1</v>
      </c>
      <c r="BE443" s="14">
        <v>3</v>
      </c>
      <c r="BF443" s="14">
        <v>2</v>
      </c>
      <c r="BG443" s="14">
        <v>4</v>
      </c>
      <c r="BH443" s="14">
        <v>182.9</v>
      </c>
      <c r="BI443" s="14">
        <v>21.32</v>
      </c>
      <c r="BJ443" s="14">
        <v>0</v>
      </c>
      <c r="BK443" s="14">
        <v>0</v>
      </c>
      <c r="BL443" s="14">
        <v>1</v>
      </c>
      <c r="BM443" s="14">
        <v>3</v>
      </c>
      <c r="BN443" s="14">
        <v>0</v>
      </c>
      <c r="BO443" s="14">
        <f>IF(BE443&gt;=85,1,0)</f>
        <v>0</v>
      </c>
      <c r="BP443" s="14">
        <f>IF(BF443=1,1,0)</f>
        <v>0</v>
      </c>
      <c r="BQ443" s="14">
        <v>0</v>
      </c>
      <c r="BR443" s="14">
        <v>0</v>
      </c>
      <c r="BS443" s="14">
        <v>0</v>
      </c>
      <c r="BT443" s="14">
        <v>1</v>
      </c>
      <c r="BU443" s="14">
        <v>0</v>
      </c>
      <c r="BV443" s="14">
        <f>SUM(BO443:BU443)</f>
        <v>1</v>
      </c>
      <c r="BW443" s="14">
        <v>3</v>
      </c>
      <c r="BX443" s="14">
        <v>1</v>
      </c>
      <c r="BY443" s="14">
        <v>0</v>
      </c>
      <c r="BZ443" s="14">
        <v>1</v>
      </c>
      <c r="CA443" s="14">
        <v>1</v>
      </c>
      <c r="CB443" s="14">
        <v>1</v>
      </c>
      <c r="CC443" s="14">
        <v>0</v>
      </c>
      <c r="CD443" s="14">
        <v>0</v>
      </c>
      <c r="CE443" s="14">
        <v>0</v>
      </c>
      <c r="CF443" s="14">
        <f>SUM(BX443:CE443)</f>
        <v>4</v>
      </c>
      <c r="CG443" s="14">
        <v>1</v>
      </c>
      <c r="CH443" s="14">
        <v>1</v>
      </c>
      <c r="CI443" s="14">
        <v>1</v>
      </c>
      <c r="CJ443" s="14">
        <v>1</v>
      </c>
      <c r="CK443" s="14">
        <f>SUM(CG443:CJ443)</f>
        <v>4</v>
      </c>
      <c r="CL443" s="14">
        <v>0</v>
      </c>
      <c r="CM443" s="14">
        <v>1</v>
      </c>
      <c r="CN443" s="14">
        <v>1</v>
      </c>
      <c r="CO443" s="14">
        <v>1</v>
      </c>
      <c r="CP443" s="14">
        <v>1</v>
      </c>
      <c r="CQ443" s="14">
        <v>1</v>
      </c>
      <c r="CR443" s="14">
        <v>2</v>
      </c>
      <c r="CS443" s="14">
        <v>2</v>
      </c>
      <c r="CT443" s="14">
        <v>50</v>
      </c>
      <c r="CU443" s="14">
        <v>1</v>
      </c>
      <c r="CV443" s="14">
        <v>1</v>
      </c>
      <c r="CW443" s="14">
        <v>1</v>
      </c>
      <c r="CX443" s="14">
        <v>1</v>
      </c>
      <c r="CY443" s="14">
        <v>1</v>
      </c>
      <c r="CZ443" s="14">
        <v>1</v>
      </c>
      <c r="DA443" s="14">
        <f t="shared" si="246"/>
        <v>6</v>
      </c>
      <c r="DB443" s="14">
        <v>1</v>
      </c>
      <c r="DC443" s="14">
        <v>1</v>
      </c>
      <c r="DD443" s="14">
        <v>1</v>
      </c>
      <c r="DE443" s="14">
        <v>1</v>
      </c>
      <c r="DF443" s="14">
        <v>1</v>
      </c>
      <c r="DG443" s="14">
        <v>0</v>
      </c>
      <c r="DH443" s="14">
        <f t="shared" si="247"/>
        <v>5</v>
      </c>
      <c r="DI443" s="14">
        <f t="shared" si="248"/>
        <v>-1</v>
      </c>
      <c r="DJ443" s="14">
        <v>1</v>
      </c>
      <c r="DK443" s="14">
        <v>1</v>
      </c>
      <c r="DL443" s="14">
        <v>1</v>
      </c>
      <c r="DM443" s="14">
        <v>1</v>
      </c>
      <c r="DN443" s="14">
        <v>1</v>
      </c>
      <c r="DO443" s="14">
        <v>0</v>
      </c>
      <c r="DP443" s="14">
        <v>1</v>
      </c>
      <c r="DQ443" s="14">
        <v>1</v>
      </c>
      <c r="DR443" s="14">
        <f t="shared" si="249"/>
        <v>7</v>
      </c>
      <c r="DS443" s="14">
        <v>1</v>
      </c>
      <c r="DT443" s="14">
        <v>1</v>
      </c>
      <c r="DU443" s="14">
        <v>1</v>
      </c>
      <c r="DV443" s="14">
        <v>0</v>
      </c>
      <c r="DW443" s="14">
        <v>1</v>
      </c>
      <c r="DX443" s="14">
        <v>0</v>
      </c>
      <c r="DY443" s="14">
        <v>1</v>
      </c>
      <c r="DZ443" s="14">
        <v>0</v>
      </c>
      <c r="EA443" s="14">
        <f t="shared" si="250"/>
        <v>5</v>
      </c>
      <c r="EB443" s="14">
        <f t="shared" si="251"/>
        <v>-2</v>
      </c>
      <c r="EC443" s="14">
        <v>1</v>
      </c>
      <c r="ED443" s="14">
        <v>1</v>
      </c>
      <c r="EE443" s="14">
        <f t="shared" si="252"/>
        <v>2</v>
      </c>
      <c r="EF443" s="14">
        <v>5</v>
      </c>
      <c r="EG443" s="14">
        <v>5</v>
      </c>
      <c r="EH443" s="14">
        <v>5</v>
      </c>
      <c r="EI443" s="14">
        <v>5</v>
      </c>
      <c r="EJ443" s="14">
        <f t="shared" si="253"/>
        <v>20</v>
      </c>
    </row>
    <row r="444" spans="1:250" s="1" customFormat="1">
      <c r="A444" s="14">
        <v>435</v>
      </c>
      <c r="B444" s="64">
        <v>2</v>
      </c>
      <c r="C444" s="3">
        <v>1</v>
      </c>
      <c r="D444" s="1">
        <v>3</v>
      </c>
      <c r="E444" s="1">
        <v>1</v>
      </c>
      <c r="F444" s="1" t="s">
        <v>1928</v>
      </c>
      <c r="G444" s="1" t="s">
        <v>2535</v>
      </c>
      <c r="K444" s="1" t="s">
        <v>5058</v>
      </c>
      <c r="L444" s="1">
        <v>2</v>
      </c>
      <c r="M444" s="1">
        <v>4</v>
      </c>
      <c r="N444" s="1">
        <v>8</v>
      </c>
      <c r="O444" s="1" t="s">
        <v>5059</v>
      </c>
      <c r="P444" s="1" t="s">
        <v>4075</v>
      </c>
      <c r="Q444" s="1" t="s">
        <v>3017</v>
      </c>
      <c r="R444" s="1" t="s">
        <v>2725</v>
      </c>
      <c r="S444" s="1" t="s">
        <v>2611</v>
      </c>
      <c r="T444" s="1" t="s">
        <v>4963</v>
      </c>
      <c r="U444" s="1" t="s">
        <v>2983</v>
      </c>
      <c r="V444" s="1" t="s">
        <v>3168</v>
      </c>
      <c r="AX444" s="1">
        <v>2</v>
      </c>
      <c r="AY444" s="1">
        <v>1</v>
      </c>
      <c r="AZ444" s="1">
        <v>2</v>
      </c>
      <c r="BA444" s="1">
        <v>4</v>
      </c>
      <c r="BC444" s="1">
        <v>86</v>
      </c>
      <c r="BD444" s="1">
        <v>1</v>
      </c>
      <c r="BE444" s="1">
        <v>3</v>
      </c>
      <c r="BF444" s="1">
        <v>2</v>
      </c>
      <c r="BG444" s="1">
        <v>2</v>
      </c>
      <c r="BH444" s="1">
        <v>167.6</v>
      </c>
      <c r="BI444" s="1">
        <v>21.08</v>
      </c>
      <c r="BJ444" s="1">
        <v>0</v>
      </c>
      <c r="BK444" s="1">
        <v>0</v>
      </c>
      <c r="BL444" s="1">
        <v>1</v>
      </c>
      <c r="BM444" s="1">
        <v>1</v>
      </c>
      <c r="BN444" s="1">
        <v>0</v>
      </c>
      <c r="BO444" s="1">
        <v>1</v>
      </c>
      <c r="BP444" s="1">
        <v>1</v>
      </c>
      <c r="BQ444" s="1">
        <v>0</v>
      </c>
      <c r="BR444" s="1">
        <v>0</v>
      </c>
      <c r="BS444" s="1">
        <v>0</v>
      </c>
      <c r="BT444" s="1">
        <v>1</v>
      </c>
      <c r="BU444" s="1">
        <v>0</v>
      </c>
      <c r="BV444" s="14">
        <v>3</v>
      </c>
      <c r="BW444" s="1">
        <v>4</v>
      </c>
      <c r="BX444" s="1">
        <v>0</v>
      </c>
      <c r="BY444" s="1">
        <v>0</v>
      </c>
      <c r="BZ444" s="1">
        <v>0</v>
      </c>
      <c r="CA444" s="1">
        <v>0</v>
      </c>
      <c r="CB444" s="1">
        <v>0</v>
      </c>
      <c r="CC444" s="1">
        <v>0</v>
      </c>
      <c r="CD444" s="1">
        <v>0</v>
      </c>
      <c r="CE444" s="1">
        <v>0</v>
      </c>
      <c r="CF444" s="1">
        <v>0</v>
      </c>
      <c r="CG444" s="1">
        <v>4</v>
      </c>
      <c r="CH444" s="1">
        <v>4</v>
      </c>
      <c r="CI444" s="1">
        <v>4</v>
      </c>
      <c r="CJ444" s="1">
        <v>5</v>
      </c>
      <c r="CK444" s="1">
        <v>17</v>
      </c>
      <c r="CL444" s="1">
        <v>0</v>
      </c>
      <c r="CM444" s="1">
        <v>1</v>
      </c>
      <c r="CN444" s="1">
        <v>2</v>
      </c>
      <c r="CO444" s="1">
        <v>2</v>
      </c>
      <c r="CP444" s="1">
        <v>1</v>
      </c>
      <c r="CQ444" s="1">
        <v>2</v>
      </c>
      <c r="CR444" s="1">
        <v>1</v>
      </c>
      <c r="CS444" s="1">
        <v>2</v>
      </c>
      <c r="CT444" s="1">
        <v>50</v>
      </c>
      <c r="CU444" s="1">
        <v>1</v>
      </c>
      <c r="CV444" s="1">
        <v>1</v>
      </c>
      <c r="CW444" s="1">
        <v>1</v>
      </c>
      <c r="CX444" s="1">
        <v>1</v>
      </c>
      <c r="CY444" s="1">
        <v>1</v>
      </c>
      <c r="CZ444" s="1">
        <v>1</v>
      </c>
      <c r="DA444" s="1">
        <f t="shared" si="246"/>
        <v>6</v>
      </c>
      <c r="DB444" s="1">
        <v>1</v>
      </c>
      <c r="DC444" s="1">
        <v>1</v>
      </c>
      <c r="DD444" s="1">
        <v>1</v>
      </c>
      <c r="DE444" s="1">
        <v>1</v>
      </c>
      <c r="DF444" s="1">
        <v>1</v>
      </c>
      <c r="DG444" s="1">
        <v>1</v>
      </c>
      <c r="DH444" s="1">
        <f t="shared" si="247"/>
        <v>6</v>
      </c>
      <c r="DI444" s="14">
        <f t="shared" si="248"/>
        <v>0</v>
      </c>
      <c r="DJ444" s="1">
        <v>1</v>
      </c>
      <c r="DK444" s="1">
        <v>1</v>
      </c>
      <c r="DL444" s="1">
        <v>1</v>
      </c>
      <c r="DM444" s="1">
        <v>1</v>
      </c>
      <c r="DN444" s="1">
        <v>1</v>
      </c>
      <c r="DO444" s="1">
        <v>1</v>
      </c>
      <c r="DP444" s="1">
        <v>1</v>
      </c>
      <c r="DQ444" s="1">
        <v>1</v>
      </c>
      <c r="DR444" s="1">
        <f t="shared" si="249"/>
        <v>8</v>
      </c>
      <c r="DS444" s="1">
        <v>1</v>
      </c>
      <c r="DT444" s="1">
        <v>1</v>
      </c>
      <c r="DU444" s="1">
        <v>1</v>
      </c>
      <c r="DV444" s="1">
        <v>1</v>
      </c>
      <c r="DW444" s="1">
        <v>1</v>
      </c>
      <c r="DX444" s="1">
        <v>1</v>
      </c>
      <c r="DY444" s="1">
        <v>1</v>
      </c>
      <c r="DZ444" s="1">
        <v>1</v>
      </c>
      <c r="EA444" s="1">
        <f t="shared" si="250"/>
        <v>8</v>
      </c>
      <c r="EB444" s="14">
        <f t="shared" si="251"/>
        <v>0</v>
      </c>
      <c r="EC444" s="1">
        <v>1</v>
      </c>
      <c r="ED444" s="1">
        <v>3</v>
      </c>
      <c r="EE444" s="1">
        <f t="shared" si="252"/>
        <v>4</v>
      </c>
      <c r="EF444" s="1">
        <v>5</v>
      </c>
      <c r="EG444" s="1">
        <v>5</v>
      </c>
      <c r="EH444" s="1">
        <v>5</v>
      </c>
      <c r="EI444" s="1">
        <v>5</v>
      </c>
      <c r="EJ444" s="1">
        <f t="shared" si="253"/>
        <v>20</v>
      </c>
    </row>
    <row r="445" spans="1:250" s="1" customFormat="1">
      <c r="A445" s="14">
        <v>436</v>
      </c>
      <c r="B445" s="61">
        <v>2</v>
      </c>
      <c r="C445" s="60">
        <v>1</v>
      </c>
      <c r="D445" s="14">
        <v>3</v>
      </c>
      <c r="E445" s="14">
        <v>1</v>
      </c>
      <c r="F445" s="14" t="s">
        <v>4620</v>
      </c>
      <c r="G445" s="14" t="s">
        <v>1928</v>
      </c>
      <c r="H445" s="14" t="s">
        <v>1941</v>
      </c>
      <c r="I445" s="14" t="s">
        <v>2063</v>
      </c>
      <c r="J445" s="14" t="s">
        <v>2100</v>
      </c>
      <c r="K445" s="1" t="s">
        <v>4621</v>
      </c>
      <c r="L445" s="14">
        <v>7</v>
      </c>
      <c r="M445" s="14">
        <v>14</v>
      </c>
      <c r="N445" s="14">
        <v>19</v>
      </c>
      <c r="O445" s="14" t="s">
        <v>3910</v>
      </c>
      <c r="P445" s="14" t="s">
        <v>2802</v>
      </c>
      <c r="Q445" s="14" t="s">
        <v>3040</v>
      </c>
      <c r="R445" s="14" t="s">
        <v>2881</v>
      </c>
      <c r="S445" s="14" t="s">
        <v>2498</v>
      </c>
      <c r="T445" s="14" t="s">
        <v>4622</v>
      </c>
      <c r="U445" s="14" t="s">
        <v>4623</v>
      </c>
      <c r="V445" s="14" t="s">
        <v>3511</v>
      </c>
      <c r="W445" s="14" t="s">
        <v>2608</v>
      </c>
      <c r="X445" s="14" t="s">
        <v>2469</v>
      </c>
      <c r="Y445" s="14" t="s">
        <v>3118</v>
      </c>
      <c r="Z445" s="14" t="s">
        <v>3927</v>
      </c>
      <c r="AA445" s="14" t="s">
        <v>4624</v>
      </c>
      <c r="AB445" s="14" t="s">
        <v>4625</v>
      </c>
      <c r="AC445" s="14" t="s">
        <v>2737</v>
      </c>
      <c r="AD445" s="14" t="s">
        <v>3501</v>
      </c>
      <c r="AE445" s="14" t="s">
        <v>2612</v>
      </c>
      <c r="AF445" s="14" t="s">
        <v>2449</v>
      </c>
      <c r="AG445" s="14" t="s">
        <v>4463</v>
      </c>
      <c r="AH445" s="14"/>
      <c r="AI445" s="14"/>
      <c r="AJ445" s="14"/>
      <c r="AK445" s="14"/>
      <c r="AL445" s="14"/>
      <c r="AM445" s="14"/>
      <c r="AN445" s="14"/>
      <c r="AO445" s="14"/>
      <c r="AP445" s="14"/>
      <c r="AQ445" s="14"/>
      <c r="AR445" s="14"/>
      <c r="AS445" s="14"/>
      <c r="AT445" s="14"/>
      <c r="AU445" s="14"/>
      <c r="AV445" s="14"/>
      <c r="AW445" s="14"/>
      <c r="AX445" s="14">
        <v>1</v>
      </c>
      <c r="AY445" s="14">
        <v>0</v>
      </c>
      <c r="AZ445" s="14">
        <v>2</v>
      </c>
      <c r="BA445" s="14">
        <v>6</v>
      </c>
      <c r="BB445" s="14"/>
      <c r="BC445" s="14">
        <v>88</v>
      </c>
      <c r="BD445" s="14">
        <v>0</v>
      </c>
      <c r="BE445" s="14">
        <v>3</v>
      </c>
      <c r="BF445" s="14">
        <v>2</v>
      </c>
      <c r="BG445" s="14">
        <v>4</v>
      </c>
      <c r="BH445" s="14">
        <v>154.9</v>
      </c>
      <c r="BI445" s="14">
        <v>31.55</v>
      </c>
      <c r="BJ445" s="14">
        <v>0</v>
      </c>
      <c r="BK445" s="14">
        <v>0</v>
      </c>
      <c r="BL445" s="14">
        <v>1</v>
      </c>
      <c r="BM445" s="14">
        <v>3</v>
      </c>
      <c r="BN445" s="14">
        <v>1</v>
      </c>
      <c r="BO445" s="14">
        <f>IF(BC445&gt;=85,1,0)</f>
        <v>1</v>
      </c>
      <c r="BP445" s="14">
        <f>IF(BD445=1,1,0)</f>
        <v>0</v>
      </c>
      <c r="BQ445" s="14">
        <v>1</v>
      </c>
      <c r="BR445" s="14">
        <v>1</v>
      </c>
      <c r="BS445" s="14">
        <v>1</v>
      </c>
      <c r="BT445" s="14">
        <v>1</v>
      </c>
      <c r="BU445" s="14">
        <v>1</v>
      </c>
      <c r="BV445" s="14">
        <f t="shared" ref="BV445:BV457" si="254">SUM(BO445:BU445)</f>
        <v>6</v>
      </c>
      <c r="BW445" s="14">
        <v>4</v>
      </c>
      <c r="BX445" s="14">
        <v>0</v>
      </c>
      <c r="BY445" s="14">
        <v>0</v>
      </c>
      <c r="BZ445" s="14">
        <v>0</v>
      </c>
      <c r="CA445" s="14">
        <v>0</v>
      </c>
      <c r="CB445" s="14">
        <v>0</v>
      </c>
      <c r="CC445" s="14">
        <v>0</v>
      </c>
      <c r="CD445" s="14">
        <v>0</v>
      </c>
      <c r="CE445" s="14">
        <v>0</v>
      </c>
      <c r="CF445" s="14">
        <f t="shared" ref="CF445:CF457" si="255">SUM(BX445:CE445)</f>
        <v>0</v>
      </c>
      <c r="CG445" s="14">
        <v>1</v>
      </c>
      <c r="CH445" s="14">
        <v>1</v>
      </c>
      <c r="CI445" s="14">
        <v>1</v>
      </c>
      <c r="CJ445" s="14">
        <v>1</v>
      </c>
      <c r="CK445" s="14">
        <f t="shared" ref="CK445:CK457" si="256">SUM(CG445:CJ445)</f>
        <v>4</v>
      </c>
      <c r="CL445" s="14">
        <v>0</v>
      </c>
      <c r="CM445" s="14">
        <v>4</v>
      </c>
      <c r="CN445" s="14">
        <v>0</v>
      </c>
      <c r="CO445" s="14">
        <v>5</v>
      </c>
      <c r="CP445" s="14">
        <v>5</v>
      </c>
      <c r="CQ445" s="14">
        <v>5</v>
      </c>
      <c r="CR445" s="14">
        <v>1</v>
      </c>
      <c r="CS445" s="14">
        <v>4</v>
      </c>
      <c r="CT445" s="14">
        <v>40</v>
      </c>
      <c r="CU445" s="14">
        <v>0</v>
      </c>
      <c r="CV445" s="14">
        <v>0</v>
      </c>
      <c r="CW445" s="14">
        <v>0</v>
      </c>
      <c r="CX445" s="14">
        <v>0</v>
      </c>
      <c r="CY445" s="14">
        <v>0</v>
      </c>
      <c r="CZ445" s="14">
        <v>1</v>
      </c>
      <c r="DA445" s="14">
        <f t="shared" si="246"/>
        <v>1</v>
      </c>
      <c r="DB445" s="14">
        <v>0</v>
      </c>
      <c r="DC445" s="14">
        <v>0</v>
      </c>
      <c r="DD445" s="14">
        <v>0</v>
      </c>
      <c r="DE445" s="14">
        <v>0</v>
      </c>
      <c r="DF445" s="14">
        <v>0</v>
      </c>
      <c r="DG445" s="14">
        <v>1</v>
      </c>
      <c r="DH445" s="14">
        <f t="shared" si="247"/>
        <v>1</v>
      </c>
      <c r="DI445" s="14">
        <f t="shared" si="248"/>
        <v>0</v>
      </c>
      <c r="DJ445" s="14">
        <v>0</v>
      </c>
      <c r="DK445" s="14">
        <v>0</v>
      </c>
      <c r="DL445" s="14">
        <v>0</v>
      </c>
      <c r="DM445" s="14">
        <v>0</v>
      </c>
      <c r="DN445" s="14">
        <v>0</v>
      </c>
      <c r="DO445" s="14">
        <v>0</v>
      </c>
      <c r="DP445" s="14">
        <v>0</v>
      </c>
      <c r="DQ445" s="14">
        <v>0</v>
      </c>
      <c r="DR445" s="14">
        <f t="shared" si="249"/>
        <v>0</v>
      </c>
      <c r="DS445" s="14">
        <v>0</v>
      </c>
      <c r="DT445" s="14">
        <v>0</v>
      </c>
      <c r="DU445" s="14">
        <v>0</v>
      </c>
      <c r="DV445" s="14">
        <v>0</v>
      </c>
      <c r="DW445" s="14">
        <v>0</v>
      </c>
      <c r="DX445" s="14">
        <v>0</v>
      </c>
      <c r="DY445" s="14">
        <v>0</v>
      </c>
      <c r="DZ445" s="14">
        <v>0</v>
      </c>
      <c r="EA445" s="14">
        <f t="shared" si="250"/>
        <v>0</v>
      </c>
      <c r="EB445" s="14">
        <f t="shared" si="251"/>
        <v>0</v>
      </c>
      <c r="EC445" s="14">
        <v>2</v>
      </c>
      <c r="ED445" s="14">
        <v>2</v>
      </c>
      <c r="EE445" s="14">
        <f t="shared" si="252"/>
        <v>4</v>
      </c>
      <c r="EF445" s="14">
        <v>3</v>
      </c>
      <c r="EG445" s="14">
        <v>3</v>
      </c>
      <c r="EH445" s="14">
        <v>4</v>
      </c>
      <c r="EI445" s="14">
        <v>4</v>
      </c>
      <c r="EJ445" s="14">
        <f t="shared" si="253"/>
        <v>14</v>
      </c>
      <c r="EK445" s="14"/>
      <c r="EL445" s="14"/>
      <c r="EM445" s="14"/>
      <c r="EN445" s="14"/>
      <c r="EO445" s="14"/>
      <c r="EP445" s="14"/>
      <c r="EQ445" s="14"/>
      <c r="ER445" s="14"/>
      <c r="ES445" s="14"/>
      <c r="ET445" s="14"/>
      <c r="EU445" s="14"/>
      <c r="EV445" s="14"/>
      <c r="EW445" s="14"/>
      <c r="EX445" s="14"/>
      <c r="EY445" s="14"/>
      <c r="EZ445" s="14"/>
      <c r="FA445" s="14"/>
      <c r="FB445" s="14"/>
      <c r="FC445" s="14"/>
      <c r="FD445" s="14"/>
      <c r="FE445" s="14"/>
      <c r="FF445" s="14"/>
      <c r="FG445" s="14"/>
      <c r="FH445" s="14"/>
      <c r="FI445" s="14"/>
      <c r="FJ445" s="14"/>
      <c r="FK445" s="14"/>
      <c r="FL445" s="14"/>
      <c r="FM445" s="14"/>
      <c r="FN445" s="14"/>
      <c r="FO445" s="14"/>
      <c r="FP445" s="14"/>
      <c r="FQ445" s="14"/>
      <c r="FR445" s="14"/>
      <c r="FS445" s="14"/>
      <c r="FT445" s="14"/>
      <c r="FU445" s="14"/>
      <c r="FV445" s="14"/>
      <c r="FW445" s="14"/>
      <c r="FX445" s="14"/>
      <c r="FY445" s="14"/>
      <c r="FZ445" s="14"/>
      <c r="GA445" s="14"/>
      <c r="GB445" s="14"/>
      <c r="GC445" s="14"/>
      <c r="GD445" s="14"/>
      <c r="GE445" s="14"/>
      <c r="GF445" s="14"/>
      <c r="GG445" s="14"/>
      <c r="GH445" s="14"/>
      <c r="GI445" s="14"/>
      <c r="GJ445" s="14"/>
      <c r="GK445" s="14"/>
      <c r="GL445" s="14"/>
      <c r="GM445" s="14"/>
      <c r="GN445" s="14"/>
      <c r="GO445" s="14"/>
      <c r="GP445" s="14"/>
      <c r="GQ445" s="14"/>
      <c r="GR445" s="14"/>
      <c r="GS445" s="14"/>
      <c r="GT445" s="14"/>
      <c r="GU445" s="14"/>
      <c r="GV445" s="14"/>
      <c r="GW445" s="14"/>
      <c r="GX445" s="14"/>
      <c r="GY445" s="14"/>
      <c r="GZ445" s="14"/>
      <c r="HA445" s="14"/>
      <c r="HB445" s="14"/>
      <c r="HC445" s="14"/>
      <c r="HD445" s="14"/>
      <c r="HE445" s="14"/>
      <c r="HF445" s="14"/>
      <c r="HG445" s="14"/>
      <c r="HH445" s="14"/>
      <c r="HI445" s="14"/>
      <c r="HJ445" s="14"/>
      <c r="HK445" s="14"/>
      <c r="HL445" s="14"/>
      <c r="HM445" s="14"/>
      <c r="HN445" s="14"/>
      <c r="HO445" s="14"/>
      <c r="HP445" s="14"/>
      <c r="HQ445" s="14"/>
      <c r="HR445" s="14"/>
      <c r="HS445" s="14"/>
      <c r="HT445" s="14"/>
      <c r="HU445" s="14"/>
      <c r="HV445" s="14"/>
      <c r="HW445" s="14"/>
      <c r="HX445" s="14"/>
      <c r="HY445" s="14"/>
      <c r="HZ445" s="14"/>
      <c r="IA445" s="14"/>
      <c r="IB445" s="14"/>
      <c r="IC445" s="14"/>
      <c r="ID445" s="14"/>
      <c r="IE445" s="14"/>
      <c r="IF445" s="14"/>
      <c r="IG445" s="14"/>
      <c r="IH445" s="14"/>
      <c r="II445" s="14"/>
      <c r="IJ445" s="14"/>
      <c r="IK445" s="14"/>
      <c r="IL445" s="14"/>
      <c r="IM445" s="14"/>
      <c r="IN445" s="14"/>
      <c r="IO445" s="14"/>
      <c r="IP445" s="14"/>
    </row>
    <row r="446" spans="1:250" s="1" customFormat="1">
      <c r="A446" s="14">
        <v>437</v>
      </c>
      <c r="B446" s="61">
        <v>2</v>
      </c>
      <c r="C446" s="60">
        <v>1</v>
      </c>
      <c r="D446" s="14">
        <v>1</v>
      </c>
      <c r="E446" s="14">
        <v>1</v>
      </c>
      <c r="F446" s="14" t="s">
        <v>2063</v>
      </c>
      <c r="G446" s="14" t="s">
        <v>1928</v>
      </c>
      <c r="H446" s="14" t="s">
        <v>2535</v>
      </c>
      <c r="I446" s="14"/>
      <c r="J446" s="14"/>
      <c r="K446" s="1" t="s">
        <v>4917</v>
      </c>
      <c r="L446" s="14">
        <v>3</v>
      </c>
      <c r="M446" s="14">
        <v>7</v>
      </c>
      <c r="N446" s="14">
        <v>10</v>
      </c>
      <c r="O446" s="14" t="s">
        <v>4918</v>
      </c>
      <c r="P446" s="14" t="s">
        <v>3472</v>
      </c>
      <c r="Q446" s="14" t="s">
        <v>2335</v>
      </c>
      <c r="R446" s="14" t="s">
        <v>4919</v>
      </c>
      <c r="S446" s="14" t="s">
        <v>4865</v>
      </c>
      <c r="T446" s="14" t="s">
        <v>4920</v>
      </c>
      <c r="U446" s="14" t="s">
        <v>2638</v>
      </c>
      <c r="V446" s="14" t="s">
        <v>3678</v>
      </c>
      <c r="W446" s="14" t="s">
        <v>4921</v>
      </c>
      <c r="X446" s="14" t="s">
        <v>4715</v>
      </c>
      <c r="Y446" s="14"/>
      <c r="Z446" s="1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c r="AX446" s="14"/>
      <c r="AY446" s="14">
        <v>0</v>
      </c>
      <c r="AZ446" s="14">
        <v>2</v>
      </c>
      <c r="BA446" s="14">
        <v>6</v>
      </c>
      <c r="BB446" s="14"/>
      <c r="BC446" s="14">
        <v>88</v>
      </c>
      <c r="BD446" s="14">
        <v>0</v>
      </c>
      <c r="BE446" s="14">
        <v>1</v>
      </c>
      <c r="BF446" s="14">
        <v>1</v>
      </c>
      <c r="BG446" s="14">
        <v>2</v>
      </c>
      <c r="BH446" s="14"/>
      <c r="BI446" s="14">
        <v>20.2</v>
      </c>
      <c r="BJ446" s="14">
        <v>0</v>
      </c>
      <c r="BK446" s="14">
        <v>0</v>
      </c>
      <c r="BL446" s="14">
        <v>2</v>
      </c>
      <c r="BM446" s="14">
        <v>3</v>
      </c>
      <c r="BN446" s="14">
        <v>0</v>
      </c>
      <c r="BO446" s="14">
        <f>IF(BC446&gt;=85,1,0)</f>
        <v>1</v>
      </c>
      <c r="BP446" s="14">
        <f>IF(BD446=1,1,0)</f>
        <v>0</v>
      </c>
      <c r="BQ446" s="14">
        <v>0</v>
      </c>
      <c r="BR446" s="14">
        <v>0</v>
      </c>
      <c r="BS446" s="14">
        <v>0</v>
      </c>
      <c r="BT446" s="14">
        <v>1</v>
      </c>
      <c r="BU446" s="14">
        <v>0</v>
      </c>
      <c r="BV446" s="14">
        <f t="shared" si="254"/>
        <v>2</v>
      </c>
      <c r="BW446" s="14">
        <v>3</v>
      </c>
      <c r="BX446" s="14">
        <v>1</v>
      </c>
      <c r="BY446" s="14">
        <v>1</v>
      </c>
      <c r="BZ446" s="14">
        <v>1</v>
      </c>
      <c r="CA446" s="14">
        <v>1</v>
      </c>
      <c r="CB446" s="14">
        <v>0</v>
      </c>
      <c r="CC446" s="14">
        <v>0</v>
      </c>
      <c r="CD446" s="14">
        <v>0</v>
      </c>
      <c r="CE446" s="14">
        <v>0</v>
      </c>
      <c r="CF446" s="14">
        <f t="shared" si="255"/>
        <v>4</v>
      </c>
      <c r="CG446" s="14">
        <v>5</v>
      </c>
      <c r="CH446" s="14">
        <v>4</v>
      </c>
      <c r="CI446" s="14">
        <v>4</v>
      </c>
      <c r="CJ446" s="14">
        <v>5</v>
      </c>
      <c r="CK446" s="14">
        <f t="shared" si="256"/>
        <v>18</v>
      </c>
      <c r="CL446" s="14">
        <v>1</v>
      </c>
      <c r="CM446" s="14">
        <v>5</v>
      </c>
      <c r="CN446" s="14">
        <v>1</v>
      </c>
      <c r="CO446" s="14">
        <v>2</v>
      </c>
      <c r="CP446" s="14">
        <v>2</v>
      </c>
      <c r="CQ446" s="14">
        <v>3</v>
      </c>
      <c r="CR446" s="14">
        <v>1</v>
      </c>
      <c r="CS446" s="14">
        <v>2</v>
      </c>
      <c r="CT446" s="14">
        <v>85</v>
      </c>
      <c r="CU446" s="14">
        <v>1</v>
      </c>
      <c r="CV446" s="14">
        <v>1</v>
      </c>
      <c r="CW446" s="14">
        <v>1</v>
      </c>
      <c r="CX446" s="14">
        <v>1</v>
      </c>
      <c r="CY446" s="14">
        <v>0</v>
      </c>
      <c r="CZ446" s="14">
        <v>1</v>
      </c>
      <c r="DA446" s="14">
        <f t="shared" si="246"/>
        <v>5</v>
      </c>
      <c r="DB446" s="14">
        <v>1</v>
      </c>
      <c r="DC446" s="14">
        <v>1</v>
      </c>
      <c r="DD446" s="14">
        <v>1</v>
      </c>
      <c r="DE446" s="14">
        <v>1</v>
      </c>
      <c r="DF446" s="14">
        <v>0</v>
      </c>
      <c r="DG446" s="14">
        <v>1</v>
      </c>
      <c r="DH446" s="14">
        <f t="shared" si="247"/>
        <v>5</v>
      </c>
      <c r="DI446" s="14">
        <f t="shared" si="248"/>
        <v>0</v>
      </c>
      <c r="DJ446" s="14">
        <v>1</v>
      </c>
      <c r="DK446" s="14">
        <v>1</v>
      </c>
      <c r="DL446" s="14">
        <v>1</v>
      </c>
      <c r="DM446" s="14">
        <v>1</v>
      </c>
      <c r="DN446" s="14">
        <v>1</v>
      </c>
      <c r="DO446" s="14">
        <v>1</v>
      </c>
      <c r="DP446" s="14">
        <v>1</v>
      </c>
      <c r="DQ446" s="14">
        <v>1</v>
      </c>
      <c r="DR446" s="14">
        <f t="shared" si="249"/>
        <v>8</v>
      </c>
      <c r="DS446" s="14">
        <v>1</v>
      </c>
      <c r="DT446" s="14">
        <v>0</v>
      </c>
      <c r="DU446" s="14">
        <v>0</v>
      </c>
      <c r="DV446" s="14">
        <v>0</v>
      </c>
      <c r="DW446" s="14">
        <v>0</v>
      </c>
      <c r="DX446" s="14">
        <v>0</v>
      </c>
      <c r="DY446" s="14">
        <v>1</v>
      </c>
      <c r="DZ446" s="14">
        <v>1</v>
      </c>
      <c r="EA446" s="14">
        <f t="shared" si="250"/>
        <v>3</v>
      </c>
      <c r="EB446" s="14">
        <f t="shared" si="251"/>
        <v>-5</v>
      </c>
      <c r="EC446" s="14">
        <v>0</v>
      </c>
      <c r="ED446" s="14">
        <v>1</v>
      </c>
      <c r="EE446" s="14">
        <f t="shared" si="252"/>
        <v>1</v>
      </c>
      <c r="EF446" s="14">
        <v>2</v>
      </c>
      <c r="EG446" s="14">
        <v>2</v>
      </c>
      <c r="EH446" s="14">
        <v>2</v>
      </c>
      <c r="EI446" s="14">
        <v>2</v>
      </c>
      <c r="EJ446" s="14">
        <f t="shared" si="253"/>
        <v>8</v>
      </c>
      <c r="EK446" s="14"/>
      <c r="EL446" s="14"/>
      <c r="EM446" s="14"/>
      <c r="EN446" s="14"/>
      <c r="EO446" s="14"/>
      <c r="EP446" s="14"/>
      <c r="EQ446" s="14"/>
      <c r="ER446" s="14"/>
      <c r="ES446" s="14"/>
      <c r="ET446" s="14"/>
      <c r="EU446" s="14"/>
      <c r="EV446" s="14"/>
      <c r="EW446" s="14"/>
      <c r="EX446" s="14"/>
      <c r="EY446" s="14"/>
      <c r="EZ446" s="14"/>
      <c r="FA446" s="14"/>
      <c r="FB446" s="14"/>
      <c r="FC446" s="14"/>
      <c r="FD446" s="14"/>
      <c r="FE446" s="14"/>
      <c r="FF446" s="14"/>
      <c r="FG446" s="14"/>
      <c r="FH446" s="14"/>
      <c r="FI446" s="14"/>
      <c r="FJ446" s="14"/>
      <c r="FK446" s="14"/>
      <c r="FL446" s="14"/>
      <c r="FM446" s="14"/>
      <c r="FN446" s="14"/>
      <c r="FO446" s="14"/>
      <c r="FP446" s="14"/>
      <c r="FQ446" s="14"/>
      <c r="FR446" s="14"/>
      <c r="FS446" s="14"/>
      <c r="FT446" s="14"/>
      <c r="FU446" s="14"/>
      <c r="FV446" s="14"/>
      <c r="FW446" s="14"/>
      <c r="FX446" s="14"/>
      <c r="FY446" s="14"/>
      <c r="FZ446" s="14"/>
      <c r="GA446" s="14"/>
      <c r="GB446" s="14"/>
      <c r="GC446" s="14"/>
      <c r="GD446" s="14"/>
      <c r="GE446" s="14"/>
      <c r="GF446" s="14"/>
      <c r="GG446" s="14"/>
      <c r="GH446" s="14"/>
      <c r="GI446" s="14"/>
      <c r="GJ446" s="14"/>
      <c r="GK446" s="14"/>
      <c r="GL446" s="14"/>
      <c r="GM446" s="14"/>
      <c r="GN446" s="14"/>
      <c r="GO446" s="14"/>
      <c r="GP446" s="14"/>
      <c r="GQ446" s="14"/>
      <c r="GR446" s="14"/>
      <c r="GS446" s="14"/>
      <c r="GT446" s="14"/>
      <c r="GU446" s="14"/>
      <c r="GV446" s="14"/>
      <c r="GW446" s="14"/>
      <c r="GX446" s="14"/>
      <c r="GY446" s="14"/>
      <c r="GZ446" s="14"/>
      <c r="HA446" s="14"/>
      <c r="HB446" s="14"/>
      <c r="HC446" s="14"/>
      <c r="HD446" s="14"/>
      <c r="HE446" s="14"/>
      <c r="HF446" s="14"/>
      <c r="HG446" s="14"/>
      <c r="HH446" s="14"/>
      <c r="HI446" s="14"/>
      <c r="HJ446" s="14"/>
      <c r="HK446" s="14"/>
      <c r="HL446" s="14"/>
      <c r="HM446" s="14"/>
      <c r="HN446" s="14"/>
      <c r="HO446" s="14"/>
      <c r="HP446" s="14"/>
      <c r="HQ446" s="14"/>
      <c r="HR446" s="14"/>
      <c r="HS446" s="14"/>
      <c r="HT446" s="14"/>
      <c r="HU446" s="14"/>
      <c r="HV446" s="14"/>
      <c r="HW446" s="14"/>
      <c r="HX446" s="14"/>
      <c r="HY446" s="14"/>
      <c r="HZ446" s="14"/>
      <c r="IA446" s="14"/>
      <c r="IB446" s="14"/>
      <c r="IC446" s="14"/>
      <c r="ID446" s="14"/>
      <c r="IE446" s="14"/>
      <c r="IF446" s="14"/>
      <c r="IG446" s="14"/>
      <c r="IH446" s="14"/>
      <c r="II446" s="14"/>
      <c r="IJ446" s="14"/>
      <c r="IK446" s="14"/>
      <c r="IL446" s="14"/>
      <c r="IM446" s="14"/>
      <c r="IN446" s="14"/>
      <c r="IO446" s="14"/>
      <c r="IP446" s="14"/>
    </row>
    <row r="447" spans="1:250" s="14" customFormat="1">
      <c r="A447" s="14">
        <v>438</v>
      </c>
      <c r="B447" s="61">
        <v>2</v>
      </c>
      <c r="C447" s="60">
        <v>1</v>
      </c>
      <c r="D447" s="14">
        <v>1</v>
      </c>
      <c r="E447" s="14">
        <v>1</v>
      </c>
      <c r="F447" s="14" t="s">
        <v>2322</v>
      </c>
      <c r="K447" s="1" t="s">
        <v>4061</v>
      </c>
      <c r="L447" s="14">
        <v>1</v>
      </c>
      <c r="M447" s="14">
        <v>4</v>
      </c>
      <c r="N447" s="14">
        <v>7</v>
      </c>
      <c r="O447" s="14" t="s">
        <v>4062</v>
      </c>
      <c r="P447" s="14" t="s">
        <v>4063</v>
      </c>
      <c r="Q447" s="14" t="s">
        <v>4064</v>
      </c>
      <c r="R447" s="14" t="s">
        <v>4065</v>
      </c>
      <c r="S447" s="14" t="s">
        <v>4066</v>
      </c>
      <c r="T447" s="14" t="s">
        <v>4067</v>
      </c>
      <c r="U447" s="14" t="s">
        <v>2357</v>
      </c>
      <c r="AX447" s="14">
        <v>2</v>
      </c>
      <c r="AY447" s="14">
        <v>1</v>
      </c>
      <c r="AZ447" s="14">
        <v>1</v>
      </c>
      <c r="BA447" s="14">
        <v>2</v>
      </c>
      <c r="BC447" s="14">
        <v>50</v>
      </c>
      <c r="BD447" s="14">
        <v>0</v>
      </c>
      <c r="BE447" s="14">
        <v>1</v>
      </c>
      <c r="BF447" s="14">
        <v>1</v>
      </c>
      <c r="BG447" s="14">
        <v>1</v>
      </c>
      <c r="BH447" s="14">
        <v>170.2</v>
      </c>
      <c r="BI447" s="14">
        <v>28.98</v>
      </c>
      <c r="BJ447" s="14">
        <v>0</v>
      </c>
      <c r="BK447" s="14">
        <v>0</v>
      </c>
      <c r="BL447" s="14">
        <v>4</v>
      </c>
      <c r="BM447" s="14">
        <v>1</v>
      </c>
      <c r="BN447" s="14">
        <v>0</v>
      </c>
      <c r="BO447" s="14">
        <f>IF(BC447&gt;=85,1,0)</f>
        <v>0</v>
      </c>
      <c r="BP447" s="14">
        <f>IF(BD447=1,1,0)</f>
        <v>0</v>
      </c>
      <c r="BQ447" s="14">
        <v>0</v>
      </c>
      <c r="BR447" s="14">
        <v>0</v>
      </c>
      <c r="BS447" s="14">
        <v>0</v>
      </c>
      <c r="BT447" s="14">
        <v>1</v>
      </c>
      <c r="BU447" s="14">
        <v>0</v>
      </c>
      <c r="BV447" s="14">
        <f t="shared" si="254"/>
        <v>1</v>
      </c>
      <c r="BW447" s="14">
        <v>3</v>
      </c>
      <c r="BX447" s="14">
        <v>0</v>
      </c>
      <c r="BY447" s="14">
        <v>0</v>
      </c>
      <c r="BZ447" s="14">
        <v>0</v>
      </c>
      <c r="CA447" s="14">
        <v>0</v>
      </c>
      <c r="CB447" s="14">
        <v>0</v>
      </c>
      <c r="CC447" s="14">
        <v>0</v>
      </c>
      <c r="CD447" s="14">
        <v>0</v>
      </c>
      <c r="CE447" s="14">
        <v>0</v>
      </c>
      <c r="CF447" s="14">
        <f t="shared" si="255"/>
        <v>0</v>
      </c>
      <c r="CG447" s="14">
        <v>5</v>
      </c>
      <c r="CH447" s="14">
        <v>5</v>
      </c>
      <c r="CI447" s="14">
        <v>5</v>
      </c>
      <c r="CJ447" s="14">
        <v>5</v>
      </c>
      <c r="CK447" s="14">
        <f t="shared" si="256"/>
        <v>20</v>
      </c>
      <c r="CL447" s="14">
        <v>0</v>
      </c>
      <c r="CM447" s="14">
        <v>1</v>
      </c>
      <c r="CN447" s="14">
        <v>2</v>
      </c>
      <c r="CO447" s="14">
        <v>1</v>
      </c>
      <c r="CP447" s="14">
        <v>1</v>
      </c>
      <c r="CQ447" s="14">
        <v>1</v>
      </c>
      <c r="CR447" s="14">
        <v>3</v>
      </c>
      <c r="CS447" s="14">
        <v>2</v>
      </c>
      <c r="CT447" s="14">
        <v>40</v>
      </c>
      <c r="CU447" s="14">
        <v>1</v>
      </c>
      <c r="CV447" s="14">
        <v>1</v>
      </c>
      <c r="CW447" s="14">
        <v>1</v>
      </c>
      <c r="CX447" s="14">
        <v>1</v>
      </c>
      <c r="CY447" s="14">
        <v>1</v>
      </c>
      <c r="CZ447" s="14">
        <v>1</v>
      </c>
      <c r="DA447" s="14">
        <f t="shared" si="246"/>
        <v>6</v>
      </c>
      <c r="DB447" s="14">
        <v>1</v>
      </c>
      <c r="DC447" s="14">
        <v>1</v>
      </c>
      <c r="DD447" s="14">
        <v>1</v>
      </c>
      <c r="DE447" s="14">
        <v>1</v>
      </c>
      <c r="DF447" s="14">
        <v>1</v>
      </c>
      <c r="DG447" s="14">
        <v>1</v>
      </c>
      <c r="DH447" s="14">
        <f t="shared" si="247"/>
        <v>6</v>
      </c>
      <c r="DI447" s="14">
        <f t="shared" si="248"/>
        <v>0</v>
      </c>
      <c r="DJ447" s="14">
        <v>1</v>
      </c>
      <c r="DK447" s="14">
        <v>1</v>
      </c>
      <c r="DL447" s="14">
        <v>1</v>
      </c>
      <c r="DM447" s="14">
        <v>1</v>
      </c>
      <c r="DN447" s="14">
        <v>1</v>
      </c>
      <c r="DO447" s="14">
        <v>1</v>
      </c>
      <c r="DP447" s="14">
        <v>1</v>
      </c>
      <c r="DQ447" s="14">
        <v>1</v>
      </c>
      <c r="DR447" s="14">
        <f t="shared" si="249"/>
        <v>8</v>
      </c>
      <c r="DS447" s="14">
        <v>1</v>
      </c>
      <c r="DT447" s="14">
        <v>1</v>
      </c>
      <c r="DU447" s="14">
        <v>1</v>
      </c>
      <c r="DV447" s="14">
        <v>1</v>
      </c>
      <c r="DW447" s="14">
        <v>1</v>
      </c>
      <c r="DX447" s="14">
        <v>1</v>
      </c>
      <c r="DY447" s="14">
        <v>1</v>
      </c>
      <c r="DZ447" s="14">
        <v>1</v>
      </c>
      <c r="EA447" s="14">
        <f t="shared" si="250"/>
        <v>8</v>
      </c>
      <c r="EB447" s="14">
        <f t="shared" si="251"/>
        <v>0</v>
      </c>
      <c r="EC447" s="14">
        <v>0</v>
      </c>
      <c r="ED447" s="14">
        <v>0</v>
      </c>
      <c r="EE447" s="14">
        <f t="shared" si="252"/>
        <v>0</v>
      </c>
      <c r="EF447" s="14">
        <v>5</v>
      </c>
      <c r="EG447" s="14">
        <v>5</v>
      </c>
      <c r="EH447" s="14">
        <v>5</v>
      </c>
      <c r="EI447" s="14">
        <v>5</v>
      </c>
      <c r="EJ447" s="14">
        <f t="shared" si="253"/>
        <v>20</v>
      </c>
    </row>
    <row r="448" spans="1:250" s="1" customFormat="1">
      <c r="A448" s="14">
        <v>439</v>
      </c>
      <c r="B448" s="14">
        <v>2</v>
      </c>
      <c r="C448" s="60">
        <v>1</v>
      </c>
      <c r="D448" s="14">
        <v>1</v>
      </c>
      <c r="E448" s="14">
        <v>1</v>
      </c>
      <c r="F448" s="14" t="s">
        <v>1955</v>
      </c>
      <c r="G448" s="14" t="s">
        <v>1928</v>
      </c>
      <c r="H448" s="14" t="s">
        <v>3418</v>
      </c>
      <c r="I448" s="14" t="s">
        <v>2100</v>
      </c>
      <c r="J448" s="14" t="s">
        <v>2454</v>
      </c>
      <c r="K448" s="1" t="s">
        <v>3419</v>
      </c>
      <c r="L448" s="14">
        <v>6</v>
      </c>
      <c r="M448" s="14">
        <v>14</v>
      </c>
      <c r="N448" s="14">
        <v>12</v>
      </c>
      <c r="O448" s="14" t="s">
        <v>3420</v>
      </c>
      <c r="P448" s="14" t="s">
        <v>3421</v>
      </c>
      <c r="Q448" s="14" t="s">
        <v>3422</v>
      </c>
      <c r="R448" s="14" t="s">
        <v>3423</v>
      </c>
      <c r="S448" s="14" t="s">
        <v>3424</v>
      </c>
      <c r="T448" s="14" t="s">
        <v>3425</v>
      </c>
      <c r="U448" s="14" t="s">
        <v>3426</v>
      </c>
      <c r="V448" s="14" t="s">
        <v>3232</v>
      </c>
      <c r="W448" s="14" t="s">
        <v>3427</v>
      </c>
      <c r="X448" s="14" t="s">
        <v>3428</v>
      </c>
      <c r="Y448" s="14" t="s">
        <v>3429</v>
      </c>
      <c r="Z448" s="14" t="s">
        <v>3430</v>
      </c>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c r="AX448" s="14">
        <v>2</v>
      </c>
      <c r="AY448" s="14">
        <v>0</v>
      </c>
      <c r="AZ448" s="14">
        <v>2</v>
      </c>
      <c r="BA448" s="14">
        <v>4</v>
      </c>
      <c r="BB448" s="14"/>
      <c r="BC448" s="14">
        <v>83</v>
      </c>
      <c r="BD448" s="14">
        <v>1</v>
      </c>
      <c r="BE448" s="14">
        <v>3</v>
      </c>
      <c r="BF448" s="14">
        <v>2</v>
      </c>
      <c r="BG448" s="14">
        <v>2</v>
      </c>
      <c r="BH448" s="14"/>
      <c r="BI448" s="14">
        <v>26.26</v>
      </c>
      <c r="BJ448" s="14">
        <v>5</v>
      </c>
      <c r="BK448" s="14">
        <v>5</v>
      </c>
      <c r="BL448" s="14">
        <v>1</v>
      </c>
      <c r="BM448" s="14">
        <v>3</v>
      </c>
      <c r="BN448" s="14">
        <v>0</v>
      </c>
      <c r="BO448" s="14">
        <f>IF(BC448&gt;=85,1,0)</f>
        <v>0</v>
      </c>
      <c r="BP448" s="14">
        <f>IF(BD448=1,1,0)</f>
        <v>1</v>
      </c>
      <c r="BQ448" s="14">
        <v>1</v>
      </c>
      <c r="BR448" s="14">
        <v>1</v>
      </c>
      <c r="BS448" s="14">
        <v>0</v>
      </c>
      <c r="BT448" s="14">
        <v>1</v>
      </c>
      <c r="BU448" s="14">
        <v>1</v>
      </c>
      <c r="BV448" s="14">
        <f t="shared" si="254"/>
        <v>5</v>
      </c>
      <c r="BW448" s="14">
        <v>1</v>
      </c>
      <c r="BX448" s="14">
        <v>0</v>
      </c>
      <c r="BY448" s="14">
        <v>1</v>
      </c>
      <c r="BZ448" s="14">
        <v>0</v>
      </c>
      <c r="CA448" s="14">
        <v>0</v>
      </c>
      <c r="CB448" s="14">
        <v>0</v>
      </c>
      <c r="CC448" s="14">
        <v>0</v>
      </c>
      <c r="CD448" s="14">
        <v>0</v>
      </c>
      <c r="CE448" s="14">
        <v>0</v>
      </c>
      <c r="CF448" s="14">
        <f t="shared" si="255"/>
        <v>1</v>
      </c>
      <c r="CG448" s="14">
        <v>1</v>
      </c>
      <c r="CH448" s="14">
        <v>5</v>
      </c>
      <c r="CI448" s="14">
        <v>5</v>
      </c>
      <c r="CJ448" s="14">
        <v>5</v>
      </c>
      <c r="CK448" s="14">
        <f t="shared" si="256"/>
        <v>16</v>
      </c>
      <c r="CL448" s="14">
        <v>0</v>
      </c>
      <c r="CM448" s="14">
        <v>1</v>
      </c>
      <c r="CN448" s="14">
        <v>2</v>
      </c>
      <c r="CO448" s="14">
        <v>2</v>
      </c>
      <c r="CP448" s="14">
        <v>1</v>
      </c>
      <c r="CQ448" s="14">
        <v>1</v>
      </c>
      <c r="CR448" s="14">
        <v>1</v>
      </c>
      <c r="CS448" s="14">
        <v>1</v>
      </c>
      <c r="CT448" s="14">
        <v>75</v>
      </c>
      <c r="CU448" s="14">
        <v>1</v>
      </c>
      <c r="CV448" s="14">
        <v>1</v>
      </c>
      <c r="CW448" s="14">
        <v>1</v>
      </c>
      <c r="CX448" s="14">
        <v>1</v>
      </c>
      <c r="CY448" s="14">
        <v>1</v>
      </c>
      <c r="CZ448" s="14">
        <v>1</v>
      </c>
      <c r="DA448" s="14">
        <f t="shared" si="246"/>
        <v>6</v>
      </c>
      <c r="DB448" s="14">
        <v>1</v>
      </c>
      <c r="DC448" s="14">
        <v>1</v>
      </c>
      <c r="DD448" s="14">
        <v>1</v>
      </c>
      <c r="DE448" s="14">
        <v>1</v>
      </c>
      <c r="DF448" s="14">
        <v>1</v>
      </c>
      <c r="DG448" s="14">
        <v>1</v>
      </c>
      <c r="DH448" s="14">
        <f t="shared" si="247"/>
        <v>6</v>
      </c>
      <c r="DI448" s="14">
        <f t="shared" si="248"/>
        <v>0</v>
      </c>
      <c r="DJ448" s="14">
        <v>1</v>
      </c>
      <c r="DK448" s="14">
        <v>1</v>
      </c>
      <c r="DL448" s="14">
        <v>1</v>
      </c>
      <c r="DM448" s="14">
        <v>0</v>
      </c>
      <c r="DN448" s="14">
        <v>1</v>
      </c>
      <c r="DO448" s="14">
        <v>1</v>
      </c>
      <c r="DP448" s="14">
        <v>1</v>
      </c>
      <c r="DQ448" s="14">
        <v>1</v>
      </c>
      <c r="DR448" s="14">
        <f t="shared" si="249"/>
        <v>7</v>
      </c>
      <c r="DS448" s="14">
        <v>1</v>
      </c>
      <c r="DT448" s="14">
        <v>1</v>
      </c>
      <c r="DU448" s="14">
        <v>1</v>
      </c>
      <c r="DV448" s="14">
        <v>0</v>
      </c>
      <c r="DW448" s="14">
        <v>1</v>
      </c>
      <c r="DX448" s="14">
        <v>1</v>
      </c>
      <c r="DY448" s="14">
        <v>1</v>
      </c>
      <c r="DZ448" s="14">
        <v>1</v>
      </c>
      <c r="EA448" s="14">
        <f t="shared" si="250"/>
        <v>7</v>
      </c>
      <c r="EB448" s="14">
        <f t="shared" si="251"/>
        <v>0</v>
      </c>
      <c r="EC448" s="14">
        <v>0</v>
      </c>
      <c r="ED448" s="14">
        <v>0</v>
      </c>
      <c r="EE448" s="14">
        <f t="shared" si="252"/>
        <v>0</v>
      </c>
      <c r="EF448" s="14">
        <v>5</v>
      </c>
      <c r="EG448" s="14">
        <v>5</v>
      </c>
      <c r="EH448" s="14">
        <v>5</v>
      </c>
      <c r="EI448" s="14">
        <v>5</v>
      </c>
      <c r="EJ448" s="14">
        <f t="shared" si="253"/>
        <v>20</v>
      </c>
      <c r="EK448" s="14"/>
      <c r="EL448" s="14"/>
      <c r="EM448" s="14"/>
      <c r="EN448" s="14"/>
      <c r="EO448" s="14"/>
      <c r="EP448" s="14"/>
      <c r="EQ448" s="14"/>
      <c r="ER448" s="14"/>
      <c r="ES448" s="14"/>
      <c r="ET448" s="14"/>
      <c r="EU448" s="14"/>
      <c r="EV448" s="14"/>
      <c r="EW448" s="14"/>
      <c r="EX448" s="14"/>
      <c r="EY448" s="14"/>
      <c r="EZ448" s="14"/>
      <c r="FA448" s="14"/>
      <c r="FB448" s="14"/>
      <c r="FC448" s="14"/>
      <c r="FD448" s="14"/>
      <c r="FE448" s="14"/>
      <c r="FF448" s="14"/>
      <c r="FG448" s="14"/>
      <c r="FH448" s="14"/>
      <c r="FI448" s="14"/>
      <c r="FJ448" s="14"/>
      <c r="FK448" s="14"/>
      <c r="FL448" s="14"/>
      <c r="FM448" s="14"/>
      <c r="FN448" s="14"/>
      <c r="FO448" s="14"/>
      <c r="FP448" s="14"/>
      <c r="FQ448" s="14"/>
      <c r="FR448" s="14"/>
      <c r="FS448" s="14"/>
      <c r="FT448" s="14"/>
      <c r="FU448" s="14"/>
      <c r="FV448" s="14"/>
      <c r="FW448" s="14"/>
      <c r="FX448" s="14"/>
      <c r="FY448" s="14"/>
      <c r="FZ448" s="14"/>
      <c r="GA448" s="14"/>
      <c r="GB448" s="14"/>
      <c r="GC448" s="14"/>
      <c r="GD448" s="14"/>
      <c r="GE448" s="14"/>
      <c r="GF448" s="14"/>
      <c r="GG448" s="14"/>
      <c r="GH448" s="14"/>
      <c r="GI448" s="14"/>
      <c r="GJ448" s="14"/>
      <c r="GK448" s="14"/>
      <c r="GL448" s="14"/>
      <c r="GM448" s="14"/>
      <c r="GN448" s="14"/>
      <c r="GO448" s="14"/>
      <c r="GP448" s="14"/>
      <c r="GQ448" s="14"/>
      <c r="GR448" s="14"/>
      <c r="GS448" s="14"/>
      <c r="GT448" s="14"/>
      <c r="GU448" s="14"/>
      <c r="GV448" s="14"/>
      <c r="GW448" s="14"/>
      <c r="GX448" s="14"/>
      <c r="GY448" s="14"/>
      <c r="GZ448" s="14"/>
      <c r="HA448" s="14"/>
      <c r="HB448" s="14"/>
      <c r="HC448" s="14"/>
      <c r="HD448" s="14"/>
      <c r="HE448" s="14"/>
      <c r="HF448" s="14"/>
      <c r="HG448" s="14"/>
      <c r="HH448" s="14"/>
      <c r="HI448" s="14"/>
      <c r="HJ448" s="14"/>
      <c r="HK448" s="14"/>
      <c r="HL448" s="14"/>
      <c r="HM448" s="14"/>
      <c r="HN448" s="14"/>
      <c r="HO448" s="14"/>
      <c r="HP448" s="14"/>
      <c r="HQ448" s="14"/>
      <c r="HR448" s="14"/>
      <c r="HS448" s="14"/>
      <c r="HT448" s="14"/>
      <c r="HU448" s="14"/>
      <c r="HV448" s="14"/>
      <c r="HW448" s="14"/>
      <c r="HX448" s="14"/>
      <c r="HY448" s="14"/>
      <c r="HZ448" s="14"/>
      <c r="IA448" s="14"/>
      <c r="IB448" s="14"/>
      <c r="IC448" s="14"/>
      <c r="ID448" s="14"/>
      <c r="IE448" s="14"/>
      <c r="IF448" s="14"/>
      <c r="IG448" s="14"/>
      <c r="IH448" s="14"/>
      <c r="II448" s="14"/>
      <c r="IJ448" s="14"/>
      <c r="IK448" s="14"/>
      <c r="IL448" s="14"/>
      <c r="IM448" s="14"/>
      <c r="IN448" s="14"/>
      <c r="IO448" s="14"/>
      <c r="IP448" s="14"/>
    </row>
    <row r="449" spans="1:250" s="1" customFormat="1">
      <c r="A449" s="14">
        <v>440</v>
      </c>
      <c r="B449" s="64">
        <v>1</v>
      </c>
      <c r="C449" s="3">
        <v>1</v>
      </c>
      <c r="D449" s="1">
        <v>1</v>
      </c>
      <c r="E449" s="1">
        <v>1</v>
      </c>
      <c r="F449" s="1" t="s">
        <v>1941</v>
      </c>
      <c r="G449" s="1" t="s">
        <v>1928</v>
      </c>
      <c r="K449" s="1" t="s">
        <v>5534</v>
      </c>
      <c r="L449" s="1">
        <v>2</v>
      </c>
      <c r="M449" s="1">
        <v>4</v>
      </c>
      <c r="N449" s="1">
        <v>6</v>
      </c>
      <c r="O449" s="1" t="s">
        <v>2803</v>
      </c>
      <c r="P449" s="1" t="s">
        <v>2459</v>
      </c>
      <c r="Q449" s="1" t="s">
        <v>3072</v>
      </c>
      <c r="R449" s="1" t="s">
        <v>5535</v>
      </c>
      <c r="S449" s="1" t="s">
        <v>5536</v>
      </c>
      <c r="T449" s="1" t="s">
        <v>5537</v>
      </c>
      <c r="AX449" s="1">
        <v>2</v>
      </c>
      <c r="AY449" s="1">
        <v>1</v>
      </c>
      <c r="AZ449" s="1">
        <v>2</v>
      </c>
      <c r="BA449" s="1">
        <v>3</v>
      </c>
      <c r="BC449" s="1">
        <v>54</v>
      </c>
      <c r="BD449" s="1">
        <v>1</v>
      </c>
      <c r="BE449" s="1">
        <v>1</v>
      </c>
      <c r="BF449" s="1">
        <v>1</v>
      </c>
      <c r="BG449" s="1">
        <v>1</v>
      </c>
      <c r="BH449" s="1">
        <v>182.9</v>
      </c>
      <c r="BI449" s="1">
        <v>28.75</v>
      </c>
      <c r="BJ449" s="1">
        <v>1</v>
      </c>
      <c r="BK449" s="1">
        <v>0</v>
      </c>
      <c r="BL449" s="1">
        <v>1</v>
      </c>
      <c r="BM449" s="1">
        <v>1</v>
      </c>
      <c r="BN449" s="1">
        <v>0</v>
      </c>
      <c r="BO449" s="1">
        <f>IF(AZ449&gt;=85,1,0)</f>
        <v>0</v>
      </c>
      <c r="BP449" s="1">
        <f>IF(BA449=1,1,0)</f>
        <v>0</v>
      </c>
      <c r="BQ449" s="1">
        <v>1</v>
      </c>
      <c r="BR449" s="1">
        <v>0</v>
      </c>
      <c r="BS449" s="1">
        <v>0</v>
      </c>
      <c r="BT449" s="1">
        <v>1</v>
      </c>
      <c r="BU449" s="1">
        <v>0</v>
      </c>
      <c r="BV449" s="14">
        <f t="shared" si="254"/>
        <v>2</v>
      </c>
      <c r="BW449" s="1">
        <v>3</v>
      </c>
      <c r="BX449" s="1">
        <v>0</v>
      </c>
      <c r="BY449" s="1">
        <v>0</v>
      </c>
      <c r="BZ449" s="1">
        <v>0</v>
      </c>
      <c r="CA449" s="1">
        <v>0</v>
      </c>
      <c r="CB449" s="1">
        <v>0</v>
      </c>
      <c r="CC449" s="1">
        <v>0</v>
      </c>
      <c r="CD449" s="1">
        <v>0</v>
      </c>
      <c r="CE449" s="1">
        <v>0</v>
      </c>
      <c r="CF449" s="1">
        <f t="shared" si="255"/>
        <v>0</v>
      </c>
      <c r="CG449" s="1">
        <v>5</v>
      </c>
      <c r="CH449" s="1">
        <v>5</v>
      </c>
      <c r="CI449" s="1">
        <v>5</v>
      </c>
      <c r="CJ449" s="1">
        <v>5</v>
      </c>
      <c r="CK449" s="1">
        <f t="shared" si="256"/>
        <v>20</v>
      </c>
      <c r="CL449" s="1">
        <v>1</v>
      </c>
      <c r="CN449" s="1">
        <v>0</v>
      </c>
      <c r="CO449" s="1">
        <v>3</v>
      </c>
      <c r="CP449" s="1">
        <v>3</v>
      </c>
      <c r="CQ449" s="1">
        <v>3</v>
      </c>
      <c r="CR449" s="1">
        <v>1</v>
      </c>
      <c r="CS449" s="1">
        <v>1</v>
      </c>
      <c r="CU449" s="1">
        <v>1</v>
      </c>
      <c r="CV449" s="1">
        <v>1</v>
      </c>
      <c r="CW449" s="1">
        <v>1</v>
      </c>
      <c r="CX449" s="1">
        <v>1</v>
      </c>
      <c r="CY449" s="1">
        <v>1</v>
      </c>
      <c r="CZ449" s="1">
        <v>1</v>
      </c>
      <c r="DA449" s="1">
        <f t="shared" si="246"/>
        <v>6</v>
      </c>
      <c r="DB449" s="1">
        <v>1</v>
      </c>
      <c r="DC449" s="1">
        <v>1</v>
      </c>
      <c r="DD449" s="1">
        <v>1</v>
      </c>
      <c r="DE449" s="1">
        <v>1</v>
      </c>
      <c r="DF449" s="1">
        <v>1</v>
      </c>
      <c r="DG449" s="1">
        <v>1</v>
      </c>
      <c r="DH449" s="1">
        <f t="shared" si="247"/>
        <v>6</v>
      </c>
      <c r="DI449" s="14">
        <f t="shared" si="248"/>
        <v>0</v>
      </c>
      <c r="DJ449" s="1">
        <v>1</v>
      </c>
      <c r="DK449" s="1">
        <v>1</v>
      </c>
      <c r="DL449" s="1">
        <v>1</v>
      </c>
      <c r="DM449" s="1">
        <v>1</v>
      </c>
      <c r="DN449" s="1">
        <v>1</v>
      </c>
      <c r="DO449" s="1">
        <v>1</v>
      </c>
      <c r="DP449" s="1">
        <v>1</v>
      </c>
      <c r="DQ449" s="1">
        <v>1</v>
      </c>
      <c r="DR449" s="1">
        <f t="shared" si="249"/>
        <v>8</v>
      </c>
      <c r="DS449" s="1">
        <v>1</v>
      </c>
      <c r="DT449" s="1">
        <v>0</v>
      </c>
      <c r="DU449" s="1">
        <v>0</v>
      </c>
      <c r="DV449" s="1">
        <v>0</v>
      </c>
      <c r="DW449" s="1">
        <v>0</v>
      </c>
      <c r="DX449" s="1">
        <v>0</v>
      </c>
      <c r="DY449" s="1">
        <v>1</v>
      </c>
      <c r="DZ449" s="1">
        <v>1</v>
      </c>
      <c r="EA449" s="1">
        <f t="shared" si="250"/>
        <v>3</v>
      </c>
      <c r="EB449" s="14">
        <f t="shared" si="251"/>
        <v>-5</v>
      </c>
      <c r="EC449" s="1">
        <v>0</v>
      </c>
      <c r="ED449" s="1">
        <v>0</v>
      </c>
      <c r="EE449" s="1">
        <f t="shared" si="252"/>
        <v>0</v>
      </c>
      <c r="EF449" s="1">
        <v>5</v>
      </c>
      <c r="EG449" s="1">
        <v>5</v>
      </c>
      <c r="EH449" s="1">
        <v>5</v>
      </c>
      <c r="EI449" s="1">
        <v>5</v>
      </c>
      <c r="EJ449" s="1">
        <f t="shared" si="253"/>
        <v>20</v>
      </c>
    </row>
    <row r="450" spans="1:250" s="1" customFormat="1">
      <c r="A450" s="14">
        <v>441</v>
      </c>
      <c r="B450" s="61">
        <v>2</v>
      </c>
      <c r="C450" s="60">
        <v>1</v>
      </c>
      <c r="D450" s="14">
        <v>1</v>
      </c>
      <c r="E450" s="14">
        <v>2</v>
      </c>
      <c r="F450" s="14" t="s">
        <v>1928</v>
      </c>
      <c r="G450" s="14" t="s">
        <v>1977</v>
      </c>
      <c r="H450" s="14" t="s">
        <v>4903</v>
      </c>
      <c r="I450" s="14"/>
      <c r="J450" s="14"/>
      <c r="K450" s="14" t="s">
        <v>4904</v>
      </c>
      <c r="L450" s="14">
        <v>3</v>
      </c>
      <c r="M450" s="14">
        <v>7</v>
      </c>
      <c r="N450" s="14">
        <v>4</v>
      </c>
      <c r="O450" s="14" t="s">
        <v>2951</v>
      </c>
      <c r="P450" s="14" t="s">
        <v>2459</v>
      </c>
      <c r="Q450" s="14" t="s">
        <v>4905</v>
      </c>
      <c r="R450" s="14" t="s">
        <v>2492</v>
      </c>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c r="AX450" s="14">
        <v>2</v>
      </c>
      <c r="AY450" s="14">
        <v>1</v>
      </c>
      <c r="AZ450" s="14">
        <v>2</v>
      </c>
      <c r="BA450" s="14"/>
      <c r="BB450" s="14"/>
      <c r="BC450" s="14">
        <v>70</v>
      </c>
      <c r="BD450" s="14">
        <v>0</v>
      </c>
      <c r="BE450" s="14">
        <v>1</v>
      </c>
      <c r="BF450" s="14">
        <v>1</v>
      </c>
      <c r="BG450" s="14">
        <v>1</v>
      </c>
      <c r="BH450" s="14">
        <v>165.1</v>
      </c>
      <c r="BI450" s="14">
        <v>25.79</v>
      </c>
      <c r="BJ450" s="14"/>
      <c r="BK450" s="14"/>
      <c r="BL450" s="14">
        <v>5</v>
      </c>
      <c r="BM450" s="14">
        <v>1</v>
      </c>
      <c r="BN450" s="14">
        <v>0</v>
      </c>
      <c r="BO450" s="14">
        <f>IF(BC450&gt;=85,1,0)</f>
        <v>0</v>
      </c>
      <c r="BP450" s="14">
        <f>IF(BD450=1,1,0)</f>
        <v>0</v>
      </c>
      <c r="BQ450" s="14">
        <v>0</v>
      </c>
      <c r="BR450" s="14">
        <v>0</v>
      </c>
      <c r="BS450" s="14">
        <v>0</v>
      </c>
      <c r="BT450" s="14">
        <v>1</v>
      </c>
      <c r="BU450" s="14">
        <v>0</v>
      </c>
      <c r="BV450" s="14">
        <f t="shared" si="254"/>
        <v>1</v>
      </c>
      <c r="BW450" s="14">
        <v>2</v>
      </c>
      <c r="BX450" s="14">
        <v>0</v>
      </c>
      <c r="BY450" s="14">
        <v>0</v>
      </c>
      <c r="BZ450" s="14">
        <v>0</v>
      </c>
      <c r="CA450" s="14">
        <v>0</v>
      </c>
      <c r="CB450" s="14">
        <v>0</v>
      </c>
      <c r="CC450" s="14">
        <v>0</v>
      </c>
      <c r="CD450" s="14">
        <v>0</v>
      </c>
      <c r="CE450" s="14">
        <v>0</v>
      </c>
      <c r="CF450" s="14">
        <f t="shared" si="255"/>
        <v>0</v>
      </c>
      <c r="CG450" s="14">
        <v>5</v>
      </c>
      <c r="CH450" s="14">
        <v>5</v>
      </c>
      <c r="CI450" s="14">
        <v>5</v>
      </c>
      <c r="CJ450" s="14">
        <v>5</v>
      </c>
      <c r="CK450" s="14">
        <f t="shared" si="256"/>
        <v>20</v>
      </c>
      <c r="CL450" s="14">
        <v>0</v>
      </c>
      <c r="CM450" s="14">
        <v>1</v>
      </c>
      <c r="CN450" s="14">
        <v>0</v>
      </c>
      <c r="CO450" s="14">
        <v>1</v>
      </c>
      <c r="CP450" s="14">
        <v>1</v>
      </c>
      <c r="CQ450" s="14">
        <v>1</v>
      </c>
      <c r="CR450" s="14">
        <v>1</v>
      </c>
      <c r="CS450" s="14">
        <v>1</v>
      </c>
      <c r="CT450" s="14">
        <v>50</v>
      </c>
      <c r="CU450" s="14">
        <v>1</v>
      </c>
      <c r="CV450" s="14">
        <v>1</v>
      </c>
      <c r="CW450" s="14">
        <v>1</v>
      </c>
      <c r="CX450" s="14">
        <v>1</v>
      </c>
      <c r="CY450" s="14">
        <v>1</v>
      </c>
      <c r="CZ450" s="14">
        <v>1</v>
      </c>
      <c r="DA450" s="14">
        <f t="shared" si="246"/>
        <v>6</v>
      </c>
      <c r="DB450" s="14">
        <v>1</v>
      </c>
      <c r="DC450" s="14">
        <v>1</v>
      </c>
      <c r="DD450" s="14">
        <v>1</v>
      </c>
      <c r="DE450" s="14">
        <v>1</v>
      </c>
      <c r="DF450" s="14">
        <v>1</v>
      </c>
      <c r="DG450" s="14">
        <v>1</v>
      </c>
      <c r="DH450" s="14">
        <f t="shared" si="247"/>
        <v>6</v>
      </c>
      <c r="DI450" s="14">
        <f t="shared" si="248"/>
        <v>0</v>
      </c>
      <c r="DJ450" s="14">
        <v>1</v>
      </c>
      <c r="DK450" s="14">
        <v>1</v>
      </c>
      <c r="DL450" s="14">
        <v>1</v>
      </c>
      <c r="DM450" s="14">
        <v>1</v>
      </c>
      <c r="DN450" s="14">
        <v>1</v>
      </c>
      <c r="DO450" s="14">
        <v>1</v>
      </c>
      <c r="DP450" s="14">
        <v>1</v>
      </c>
      <c r="DQ450" s="14">
        <v>1</v>
      </c>
      <c r="DR450" s="14">
        <f t="shared" si="249"/>
        <v>8</v>
      </c>
      <c r="DS450" s="14">
        <v>1</v>
      </c>
      <c r="DT450" s="14">
        <v>1</v>
      </c>
      <c r="DU450" s="14">
        <v>1</v>
      </c>
      <c r="DV450" s="14">
        <v>1</v>
      </c>
      <c r="DW450" s="14">
        <v>1</v>
      </c>
      <c r="DX450" s="14">
        <v>1</v>
      </c>
      <c r="DY450" s="14">
        <v>1</v>
      </c>
      <c r="DZ450" s="14">
        <v>1</v>
      </c>
      <c r="EA450" s="14">
        <f t="shared" si="250"/>
        <v>8</v>
      </c>
      <c r="EB450" s="14">
        <f t="shared" si="251"/>
        <v>0</v>
      </c>
      <c r="EC450" s="14">
        <v>0</v>
      </c>
      <c r="ED450" s="14">
        <v>0</v>
      </c>
      <c r="EE450" s="14">
        <f t="shared" si="252"/>
        <v>0</v>
      </c>
      <c r="EF450" s="14">
        <v>5</v>
      </c>
      <c r="EG450" s="14">
        <v>5</v>
      </c>
      <c r="EH450" s="14">
        <v>5</v>
      </c>
      <c r="EI450" s="14">
        <v>5</v>
      </c>
      <c r="EJ450" s="14">
        <f t="shared" si="253"/>
        <v>20</v>
      </c>
      <c r="EK450" s="14"/>
      <c r="EL450" s="14"/>
      <c r="EM450" s="14"/>
      <c r="EN450" s="14"/>
      <c r="EO450" s="14"/>
      <c r="EP450" s="14"/>
      <c r="EQ450" s="14"/>
      <c r="ER450" s="14"/>
      <c r="ES450" s="14"/>
      <c r="ET450" s="14"/>
      <c r="EU450" s="14"/>
      <c r="EV450" s="14"/>
      <c r="EW450" s="14"/>
      <c r="EX450" s="14"/>
      <c r="EY450" s="14"/>
      <c r="EZ450" s="14"/>
      <c r="FA450" s="14"/>
      <c r="FB450" s="14"/>
      <c r="FC450" s="14"/>
      <c r="FD450" s="14"/>
      <c r="FE450" s="14"/>
      <c r="FF450" s="14"/>
      <c r="FG450" s="14"/>
      <c r="FH450" s="14"/>
      <c r="FI450" s="14"/>
      <c r="FJ450" s="14"/>
      <c r="FK450" s="14"/>
      <c r="FL450" s="14"/>
      <c r="FM450" s="14"/>
      <c r="FN450" s="14"/>
      <c r="FO450" s="14"/>
      <c r="FP450" s="14"/>
      <c r="FQ450" s="14"/>
      <c r="FR450" s="14"/>
      <c r="FS450" s="14"/>
      <c r="FT450" s="14"/>
      <c r="FU450" s="14"/>
      <c r="FV450" s="14"/>
      <c r="FW450" s="14"/>
      <c r="FX450" s="14"/>
      <c r="FY450" s="14"/>
      <c r="FZ450" s="14"/>
      <c r="GA450" s="14"/>
      <c r="GB450" s="14"/>
      <c r="GC450" s="14"/>
      <c r="GD450" s="14"/>
      <c r="GE450" s="14"/>
      <c r="GF450" s="14"/>
      <c r="GG450" s="14"/>
      <c r="GH450" s="14"/>
      <c r="GI450" s="14"/>
      <c r="GJ450" s="14"/>
      <c r="GK450" s="14"/>
      <c r="GL450" s="14"/>
      <c r="GM450" s="14"/>
      <c r="GN450" s="14"/>
      <c r="GO450" s="14"/>
      <c r="GP450" s="14"/>
      <c r="GQ450" s="14"/>
      <c r="GR450" s="14"/>
      <c r="GS450" s="14"/>
      <c r="GT450" s="14"/>
      <c r="GU450" s="14"/>
      <c r="GV450" s="14"/>
      <c r="GW450" s="14"/>
      <c r="GX450" s="14"/>
      <c r="GY450" s="14"/>
      <c r="GZ450" s="14"/>
      <c r="HA450" s="14"/>
      <c r="HB450" s="14"/>
      <c r="HC450" s="14"/>
      <c r="HD450" s="14"/>
      <c r="HE450" s="14"/>
      <c r="HF450" s="14"/>
      <c r="HG450" s="14"/>
      <c r="HH450" s="14"/>
      <c r="HI450" s="14"/>
      <c r="HJ450" s="14"/>
      <c r="HK450" s="14"/>
      <c r="HL450" s="14"/>
      <c r="HM450" s="14"/>
      <c r="HN450" s="14"/>
      <c r="HO450" s="14"/>
      <c r="HP450" s="14"/>
      <c r="HQ450" s="14"/>
      <c r="HR450" s="14"/>
      <c r="HS450" s="14"/>
      <c r="HT450" s="14"/>
      <c r="HU450" s="14"/>
      <c r="HV450" s="14"/>
      <c r="HW450" s="14"/>
      <c r="HX450" s="14"/>
      <c r="HY450" s="14"/>
      <c r="HZ450" s="14"/>
      <c r="IA450" s="14"/>
      <c r="IB450" s="14"/>
      <c r="IC450" s="14"/>
      <c r="ID450" s="14"/>
      <c r="IE450" s="14"/>
      <c r="IF450" s="14"/>
      <c r="IG450" s="14"/>
      <c r="IH450" s="14"/>
      <c r="II450" s="14"/>
      <c r="IJ450" s="14"/>
      <c r="IK450" s="14"/>
      <c r="IL450" s="14"/>
      <c r="IM450" s="14"/>
      <c r="IN450" s="14"/>
      <c r="IO450" s="14"/>
      <c r="IP450" s="14"/>
    </row>
    <row r="451" spans="1:250" s="1" customFormat="1">
      <c r="A451" s="14">
        <v>442</v>
      </c>
      <c r="B451" s="64">
        <v>1</v>
      </c>
      <c r="C451" s="3">
        <v>1</v>
      </c>
      <c r="D451" s="1">
        <v>1</v>
      </c>
      <c r="E451" s="1">
        <v>1</v>
      </c>
      <c r="F451" s="1" t="s">
        <v>1941</v>
      </c>
      <c r="G451" s="1" t="s">
        <v>2063</v>
      </c>
      <c r="H451" s="1" t="s">
        <v>1928</v>
      </c>
      <c r="I451" s="1" t="s">
        <v>1977</v>
      </c>
      <c r="K451" t="s">
        <v>5385</v>
      </c>
      <c r="L451" s="1">
        <v>4</v>
      </c>
      <c r="M451" s="1">
        <v>11</v>
      </c>
      <c r="N451" s="1">
        <v>11</v>
      </c>
      <c r="O451" s="1" t="s">
        <v>3709</v>
      </c>
      <c r="P451" s="1" t="s">
        <v>3432</v>
      </c>
      <c r="Q451" s="1" t="s">
        <v>2440</v>
      </c>
      <c r="R451" s="1" t="s">
        <v>3017</v>
      </c>
      <c r="S451" s="1" t="s">
        <v>2492</v>
      </c>
      <c r="T451" s="1" t="s">
        <v>2474</v>
      </c>
      <c r="U451" s="1" t="s">
        <v>5309</v>
      </c>
      <c r="V451" s="1" t="s">
        <v>5386</v>
      </c>
      <c r="W451" s="1" t="s">
        <v>5387</v>
      </c>
      <c r="X451" s="1" t="s">
        <v>5388</v>
      </c>
      <c r="Y451" s="1" t="s">
        <v>5389</v>
      </c>
      <c r="AX451" s="1">
        <v>2</v>
      </c>
      <c r="AY451" s="1">
        <v>1</v>
      </c>
      <c r="AZ451" s="1">
        <v>2</v>
      </c>
      <c r="BA451" s="1">
        <v>5</v>
      </c>
      <c r="BC451" s="1">
        <v>69</v>
      </c>
      <c r="BD451" s="1">
        <v>1</v>
      </c>
      <c r="BE451" s="1">
        <v>2</v>
      </c>
      <c r="BF451" s="1">
        <v>1</v>
      </c>
      <c r="BG451" s="1">
        <v>2</v>
      </c>
      <c r="BH451" s="1">
        <v>188</v>
      </c>
      <c r="BI451" s="1">
        <v>41.09</v>
      </c>
      <c r="BJ451" s="1">
        <v>1</v>
      </c>
      <c r="BK451" s="1">
        <v>0</v>
      </c>
      <c r="BL451" s="1">
        <v>1</v>
      </c>
      <c r="BM451" s="1">
        <v>3</v>
      </c>
      <c r="BN451" s="1">
        <v>1</v>
      </c>
      <c r="BO451" s="1">
        <f>IF(AZ451&gt;=85,1,0)</f>
        <v>0</v>
      </c>
      <c r="BP451" s="1">
        <f>IF(BA451=1,1,0)</f>
        <v>0</v>
      </c>
      <c r="BQ451" s="1">
        <v>0</v>
      </c>
      <c r="BR451" s="1">
        <v>0</v>
      </c>
      <c r="BS451" s="1">
        <v>0</v>
      </c>
      <c r="BT451" s="1">
        <v>1</v>
      </c>
      <c r="BU451" s="1">
        <v>0</v>
      </c>
      <c r="BV451" s="14">
        <f t="shared" si="254"/>
        <v>1</v>
      </c>
      <c r="BW451" s="1">
        <v>2</v>
      </c>
      <c r="BX451" s="1">
        <v>0</v>
      </c>
      <c r="BY451" s="1">
        <v>0</v>
      </c>
      <c r="BZ451" s="1">
        <v>0</v>
      </c>
      <c r="CA451" s="1">
        <v>0</v>
      </c>
      <c r="CB451" s="1">
        <v>0</v>
      </c>
      <c r="CC451" s="1">
        <v>0</v>
      </c>
      <c r="CD451" s="1">
        <v>0</v>
      </c>
      <c r="CE451" s="1">
        <v>0</v>
      </c>
      <c r="CF451" s="1">
        <f t="shared" si="255"/>
        <v>0</v>
      </c>
      <c r="CG451" s="1">
        <v>5</v>
      </c>
      <c r="CH451" s="1">
        <v>5</v>
      </c>
      <c r="CI451" s="1">
        <v>5</v>
      </c>
      <c r="CJ451" s="1">
        <v>5</v>
      </c>
      <c r="CK451" s="1">
        <f t="shared" si="256"/>
        <v>20</v>
      </c>
      <c r="CL451" s="1">
        <v>1</v>
      </c>
      <c r="CN451" s="1">
        <v>2</v>
      </c>
      <c r="CO451" s="1">
        <v>2</v>
      </c>
      <c r="CP451" s="1">
        <v>1</v>
      </c>
      <c r="CQ451" s="1">
        <v>2</v>
      </c>
      <c r="CR451" s="1">
        <v>2</v>
      </c>
      <c r="CS451" s="1">
        <v>1</v>
      </c>
      <c r="CT451" s="1">
        <v>95</v>
      </c>
      <c r="CU451" s="1">
        <v>1</v>
      </c>
      <c r="CV451" s="1">
        <v>1</v>
      </c>
      <c r="CW451" s="1">
        <v>1</v>
      </c>
      <c r="CX451" s="1">
        <v>1</v>
      </c>
      <c r="CY451" s="1">
        <v>1</v>
      </c>
      <c r="CZ451" s="1">
        <v>1</v>
      </c>
      <c r="DA451" s="1">
        <f t="shared" si="246"/>
        <v>6</v>
      </c>
      <c r="DB451" s="1">
        <v>1</v>
      </c>
      <c r="DC451" s="1">
        <v>1</v>
      </c>
      <c r="DD451" s="1">
        <v>1</v>
      </c>
      <c r="DE451" s="1">
        <v>1</v>
      </c>
      <c r="DF451" s="1">
        <v>1</v>
      </c>
      <c r="DG451" s="1">
        <v>1</v>
      </c>
      <c r="DH451" s="1">
        <f t="shared" si="247"/>
        <v>6</v>
      </c>
      <c r="DI451" s="14">
        <f t="shared" si="248"/>
        <v>0</v>
      </c>
      <c r="DJ451" s="1">
        <v>1</v>
      </c>
      <c r="DK451" s="1">
        <v>1</v>
      </c>
      <c r="DL451" s="1">
        <v>1</v>
      </c>
      <c r="DM451" s="1">
        <v>1</v>
      </c>
      <c r="DN451" s="1">
        <v>1</v>
      </c>
      <c r="DO451" s="1">
        <v>1</v>
      </c>
      <c r="DP451" s="1">
        <v>0</v>
      </c>
      <c r="DQ451" s="1">
        <v>1</v>
      </c>
      <c r="DR451" s="1">
        <f t="shared" si="249"/>
        <v>7</v>
      </c>
      <c r="DS451" s="1">
        <v>1</v>
      </c>
      <c r="DT451" s="1">
        <v>1</v>
      </c>
      <c r="DU451" s="1">
        <v>1</v>
      </c>
      <c r="DV451" s="1">
        <v>1</v>
      </c>
      <c r="DW451" s="1">
        <v>1</v>
      </c>
      <c r="DX451" s="1">
        <v>1</v>
      </c>
      <c r="DY451" s="1">
        <v>0</v>
      </c>
      <c r="DZ451" s="1">
        <v>1</v>
      </c>
      <c r="EA451" s="1">
        <f t="shared" si="250"/>
        <v>7</v>
      </c>
      <c r="EB451" s="14">
        <f t="shared" si="251"/>
        <v>0</v>
      </c>
      <c r="EC451" s="1">
        <v>0</v>
      </c>
      <c r="ED451" s="1">
        <v>0</v>
      </c>
      <c r="EE451" s="1">
        <f t="shared" si="252"/>
        <v>0</v>
      </c>
      <c r="EF451" s="1">
        <v>5</v>
      </c>
      <c r="EG451" s="1">
        <v>5</v>
      </c>
      <c r="EH451" s="1">
        <v>5</v>
      </c>
      <c r="EI451" s="1">
        <v>5</v>
      </c>
      <c r="EJ451" s="1">
        <f t="shared" si="253"/>
        <v>20</v>
      </c>
    </row>
    <row r="452" spans="1:250" s="1" customFormat="1">
      <c r="A452" s="14">
        <v>443</v>
      </c>
      <c r="B452" s="64">
        <v>1</v>
      </c>
      <c r="C452" s="3">
        <v>1</v>
      </c>
      <c r="D452" s="1">
        <v>2</v>
      </c>
      <c r="E452" s="1">
        <v>2</v>
      </c>
      <c r="F452" s="1" t="s">
        <v>1977</v>
      </c>
      <c r="G452" s="1" t="s">
        <v>1928</v>
      </c>
      <c r="H452" s="1" t="s">
        <v>2048</v>
      </c>
      <c r="I452" s="1" t="s">
        <v>5503</v>
      </c>
      <c r="K452" s="1" t="s">
        <v>5504</v>
      </c>
      <c r="L452" s="1">
        <v>4</v>
      </c>
      <c r="M452" s="1">
        <v>13</v>
      </c>
      <c r="N452" s="1">
        <v>9</v>
      </c>
      <c r="O452" s="1" t="s">
        <v>5505</v>
      </c>
      <c r="P452" s="1" t="s">
        <v>2871</v>
      </c>
      <c r="Q452" s="1" t="s">
        <v>3017</v>
      </c>
      <c r="R452" s="1" t="s">
        <v>2827</v>
      </c>
      <c r="S452" s="1" t="s">
        <v>2372</v>
      </c>
      <c r="T452" s="1" t="s">
        <v>2844</v>
      </c>
      <c r="U452" s="1" t="s">
        <v>2357</v>
      </c>
      <c r="V452" s="1" t="s">
        <v>2710</v>
      </c>
      <c r="W452" s="1" t="s">
        <v>2785</v>
      </c>
      <c r="AX452" s="1">
        <v>2</v>
      </c>
      <c r="AY452" s="1">
        <v>0</v>
      </c>
      <c r="BA452" s="1">
        <v>6</v>
      </c>
      <c r="BC452" s="1">
        <v>90</v>
      </c>
      <c r="BD452" s="1">
        <v>1</v>
      </c>
      <c r="BE452" s="1">
        <v>1</v>
      </c>
      <c r="BF452" s="1">
        <v>1</v>
      </c>
      <c r="BG452" s="1">
        <v>2</v>
      </c>
      <c r="BH452" s="1">
        <v>182.9</v>
      </c>
      <c r="BI452" s="1">
        <v>21.16</v>
      </c>
      <c r="BJ452" s="1">
        <v>3</v>
      </c>
      <c r="BK452" s="1">
        <v>0</v>
      </c>
      <c r="BL452" s="1">
        <v>5</v>
      </c>
      <c r="BM452" s="1">
        <v>3</v>
      </c>
      <c r="BN452" s="1">
        <v>0</v>
      </c>
      <c r="BO452" s="1">
        <f>IF(AZ452&gt;=85,1,0)</f>
        <v>0</v>
      </c>
      <c r="BP452" s="1">
        <f>IF(BA452=1,1,0)</f>
        <v>0</v>
      </c>
      <c r="BQ452" s="1">
        <v>1</v>
      </c>
      <c r="BR452" s="1">
        <v>0</v>
      </c>
      <c r="BS452" s="1">
        <v>0</v>
      </c>
      <c r="BT452" s="1">
        <v>1</v>
      </c>
      <c r="BU452" s="1">
        <v>1</v>
      </c>
      <c r="BV452" s="14">
        <f t="shared" si="254"/>
        <v>3</v>
      </c>
      <c r="BW452" s="1">
        <v>3</v>
      </c>
      <c r="BX452" s="1">
        <v>0</v>
      </c>
      <c r="BY452" s="1">
        <v>0</v>
      </c>
      <c r="BZ452" s="1">
        <v>0</v>
      </c>
      <c r="CA452" s="1">
        <v>0</v>
      </c>
      <c r="CB452" s="1">
        <v>0</v>
      </c>
      <c r="CC452" s="1">
        <v>0</v>
      </c>
      <c r="CD452" s="1">
        <v>0</v>
      </c>
      <c r="CE452" s="1">
        <v>0</v>
      </c>
      <c r="CF452" s="1">
        <f t="shared" si="255"/>
        <v>0</v>
      </c>
      <c r="CG452" s="1">
        <v>5</v>
      </c>
      <c r="CH452" s="1">
        <v>5</v>
      </c>
      <c r="CI452" s="1">
        <v>5</v>
      </c>
      <c r="CJ452" s="1">
        <v>5</v>
      </c>
      <c r="CK452" s="1">
        <f t="shared" si="256"/>
        <v>20</v>
      </c>
      <c r="CL452" s="1">
        <v>0</v>
      </c>
      <c r="CN452" s="1">
        <v>2</v>
      </c>
      <c r="CO452" s="1">
        <v>2</v>
      </c>
      <c r="CP452" s="1">
        <v>1</v>
      </c>
      <c r="CQ452" s="1">
        <v>2</v>
      </c>
      <c r="CR452" s="1">
        <v>2</v>
      </c>
      <c r="CS452" s="1">
        <v>1</v>
      </c>
      <c r="CT452" s="1">
        <v>85</v>
      </c>
      <c r="CU452" s="1">
        <v>1</v>
      </c>
      <c r="CV452" s="1">
        <v>1</v>
      </c>
      <c r="CW452" s="1">
        <v>1</v>
      </c>
      <c r="CX452" s="1">
        <v>1</v>
      </c>
      <c r="CY452" s="1">
        <v>1</v>
      </c>
      <c r="CZ452" s="1">
        <v>1</v>
      </c>
      <c r="DA452" s="1">
        <f t="shared" si="246"/>
        <v>6</v>
      </c>
      <c r="DB452" s="1">
        <v>1</v>
      </c>
      <c r="DC452" s="1">
        <v>1</v>
      </c>
      <c r="DD452" s="1">
        <v>1</v>
      </c>
      <c r="DE452" s="1">
        <v>1</v>
      </c>
      <c r="DF452" s="1">
        <v>1</v>
      </c>
      <c r="DG452" s="1">
        <v>1</v>
      </c>
      <c r="DH452" s="1">
        <f t="shared" si="247"/>
        <v>6</v>
      </c>
      <c r="DI452" s="14">
        <f t="shared" si="248"/>
        <v>0</v>
      </c>
      <c r="DJ452" s="1">
        <v>1</v>
      </c>
      <c r="DK452" s="1">
        <v>1</v>
      </c>
      <c r="DL452" s="1">
        <v>0</v>
      </c>
      <c r="DM452" s="1">
        <v>1</v>
      </c>
      <c r="DN452" s="1">
        <v>1</v>
      </c>
      <c r="DO452" s="1">
        <v>1</v>
      </c>
      <c r="DP452" s="1">
        <v>1</v>
      </c>
      <c r="DQ452" s="1">
        <v>1</v>
      </c>
      <c r="DR452" s="1">
        <f t="shared" si="249"/>
        <v>7</v>
      </c>
      <c r="DS452" s="1">
        <v>1</v>
      </c>
      <c r="DT452" s="1">
        <v>1</v>
      </c>
      <c r="DU452" s="1">
        <v>0</v>
      </c>
      <c r="DV452" s="1">
        <v>1</v>
      </c>
      <c r="DW452" s="1">
        <v>1</v>
      </c>
      <c r="DX452" s="1">
        <v>1</v>
      </c>
      <c r="DY452" s="1">
        <v>1</v>
      </c>
      <c r="DZ452" s="1">
        <v>1</v>
      </c>
      <c r="EA452" s="1">
        <f t="shared" si="250"/>
        <v>7</v>
      </c>
      <c r="EB452" s="14">
        <f t="shared" si="251"/>
        <v>0</v>
      </c>
      <c r="EC452" s="1">
        <v>0</v>
      </c>
      <c r="ED452" s="1">
        <v>0</v>
      </c>
      <c r="EE452" s="1">
        <f t="shared" si="252"/>
        <v>0</v>
      </c>
      <c r="EF452" s="1">
        <v>5</v>
      </c>
      <c r="EG452" s="1">
        <v>5</v>
      </c>
      <c r="EH452" s="1">
        <v>5</v>
      </c>
      <c r="EI452" s="1">
        <v>5</v>
      </c>
      <c r="EJ452" s="1">
        <f t="shared" si="253"/>
        <v>20</v>
      </c>
    </row>
    <row r="453" spans="1:250" s="1" customFormat="1">
      <c r="A453" s="14">
        <v>444</v>
      </c>
      <c r="B453" s="61">
        <v>1</v>
      </c>
      <c r="C453" s="60">
        <v>1</v>
      </c>
      <c r="D453" s="14">
        <v>1</v>
      </c>
      <c r="E453" s="14">
        <v>1</v>
      </c>
      <c r="F453" s="14" t="s">
        <v>3262</v>
      </c>
      <c r="G453" s="14" t="s">
        <v>3754</v>
      </c>
      <c r="H453" s="14" t="s">
        <v>2670</v>
      </c>
      <c r="I453" s="14"/>
      <c r="J453" s="14"/>
      <c r="K453" s="1" t="s">
        <v>3755</v>
      </c>
      <c r="L453" s="14">
        <v>3</v>
      </c>
      <c r="M453" s="14">
        <v>5</v>
      </c>
      <c r="N453" s="14">
        <v>5</v>
      </c>
      <c r="O453" s="14" t="s">
        <v>3756</v>
      </c>
      <c r="P453" s="14" t="s">
        <v>3757</v>
      </c>
      <c r="Q453" s="14" t="s">
        <v>2620</v>
      </c>
      <c r="R453" s="14" t="s">
        <v>3758</v>
      </c>
      <c r="S453" s="14" t="s">
        <v>2614</v>
      </c>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v>2</v>
      </c>
      <c r="AY453" s="14">
        <v>1</v>
      </c>
      <c r="AZ453" s="14">
        <v>2</v>
      </c>
      <c r="BA453" s="14">
        <v>2</v>
      </c>
      <c r="BB453" s="14"/>
      <c r="BC453" s="14">
        <v>50</v>
      </c>
      <c r="BD453" s="14">
        <v>1</v>
      </c>
      <c r="BE453" s="14">
        <v>2</v>
      </c>
      <c r="BF453" s="14">
        <v>1</v>
      </c>
      <c r="BG453" s="14">
        <v>1</v>
      </c>
      <c r="BH453" s="14">
        <v>177.8</v>
      </c>
      <c r="BI453" s="14">
        <v>30.85</v>
      </c>
      <c r="BJ453" s="14">
        <v>3</v>
      </c>
      <c r="BK453" s="14">
        <v>1</v>
      </c>
      <c r="BL453" s="14">
        <v>3</v>
      </c>
      <c r="BM453" s="14">
        <v>1</v>
      </c>
      <c r="BN453" s="14">
        <v>0</v>
      </c>
      <c r="BO453" s="14">
        <f>IF(BC453&gt;=85,1,0)</f>
        <v>0</v>
      </c>
      <c r="BP453" s="14">
        <f>IF(BD453=1,1,0)</f>
        <v>1</v>
      </c>
      <c r="BQ453" s="14">
        <v>1</v>
      </c>
      <c r="BR453" s="14">
        <v>0</v>
      </c>
      <c r="BS453" s="14">
        <v>0</v>
      </c>
      <c r="BT453" s="14">
        <v>1</v>
      </c>
      <c r="BU453" s="14">
        <v>0</v>
      </c>
      <c r="BV453" s="14">
        <f t="shared" si="254"/>
        <v>3</v>
      </c>
      <c r="BW453" s="14">
        <v>5</v>
      </c>
      <c r="BX453" s="14">
        <v>0</v>
      </c>
      <c r="BY453" s="14">
        <v>1</v>
      </c>
      <c r="BZ453" s="14">
        <v>1</v>
      </c>
      <c r="CA453" s="14">
        <v>0</v>
      </c>
      <c r="CB453" s="14">
        <v>0</v>
      </c>
      <c r="CC453" s="14">
        <v>0</v>
      </c>
      <c r="CD453" s="14">
        <v>0</v>
      </c>
      <c r="CE453" s="14">
        <v>0</v>
      </c>
      <c r="CF453" s="14">
        <f t="shared" si="255"/>
        <v>2</v>
      </c>
      <c r="CG453" s="14">
        <v>5</v>
      </c>
      <c r="CH453" s="14">
        <v>5</v>
      </c>
      <c r="CI453" s="14">
        <v>3</v>
      </c>
      <c r="CJ453" s="14">
        <v>5</v>
      </c>
      <c r="CK453" s="14">
        <f t="shared" si="256"/>
        <v>18</v>
      </c>
      <c r="CL453" s="14">
        <v>0</v>
      </c>
      <c r="CM453" s="14">
        <v>5</v>
      </c>
      <c r="CN453" s="14">
        <v>0</v>
      </c>
      <c r="CO453" s="14">
        <v>4</v>
      </c>
      <c r="CP453" s="14">
        <v>1</v>
      </c>
      <c r="CQ453" s="14">
        <v>4</v>
      </c>
      <c r="CR453" s="14">
        <v>5</v>
      </c>
      <c r="CS453" s="14">
        <v>4</v>
      </c>
      <c r="CT453" s="14">
        <v>0</v>
      </c>
      <c r="CU453" s="14">
        <v>1</v>
      </c>
      <c r="CV453" s="14">
        <v>1</v>
      </c>
      <c r="CW453" s="14">
        <v>1</v>
      </c>
      <c r="CX453" s="14">
        <v>1</v>
      </c>
      <c r="CY453" s="14">
        <v>1</v>
      </c>
      <c r="CZ453" s="14">
        <v>1</v>
      </c>
      <c r="DA453" s="14">
        <f t="shared" si="246"/>
        <v>6</v>
      </c>
      <c r="DB453" s="14">
        <v>1</v>
      </c>
      <c r="DC453" s="14">
        <v>1</v>
      </c>
      <c r="DD453" s="14">
        <v>1</v>
      </c>
      <c r="DE453" s="14">
        <v>1</v>
      </c>
      <c r="DF453" s="14">
        <v>1</v>
      </c>
      <c r="DG453" s="14">
        <v>1</v>
      </c>
      <c r="DH453" s="14">
        <f t="shared" si="247"/>
        <v>6</v>
      </c>
      <c r="DI453" s="14">
        <f t="shared" si="248"/>
        <v>0</v>
      </c>
      <c r="DJ453" s="14">
        <v>1</v>
      </c>
      <c r="DK453" s="14">
        <v>1</v>
      </c>
      <c r="DL453" s="14">
        <v>1</v>
      </c>
      <c r="DM453" s="14">
        <v>1</v>
      </c>
      <c r="DN453" s="14">
        <v>1</v>
      </c>
      <c r="DO453" s="14">
        <v>1</v>
      </c>
      <c r="DP453" s="14">
        <v>1</v>
      </c>
      <c r="DQ453" s="14">
        <v>1</v>
      </c>
      <c r="DR453" s="14">
        <f t="shared" si="249"/>
        <v>8</v>
      </c>
      <c r="DS453" s="14">
        <v>1</v>
      </c>
      <c r="DT453" s="14">
        <v>1</v>
      </c>
      <c r="DU453" s="14">
        <v>1</v>
      </c>
      <c r="DV453" s="14">
        <v>1</v>
      </c>
      <c r="DW453" s="14">
        <v>1</v>
      </c>
      <c r="DX453" s="14">
        <v>1</v>
      </c>
      <c r="DY453" s="14">
        <v>1</v>
      </c>
      <c r="DZ453" s="14">
        <v>1</v>
      </c>
      <c r="EA453" s="14">
        <f t="shared" si="250"/>
        <v>8</v>
      </c>
      <c r="EB453" s="14">
        <f t="shared" si="251"/>
        <v>0</v>
      </c>
      <c r="EC453" s="14">
        <v>2</v>
      </c>
      <c r="ED453" s="14">
        <v>2</v>
      </c>
      <c r="EE453" s="14">
        <f t="shared" si="252"/>
        <v>4</v>
      </c>
      <c r="EF453" s="14">
        <v>1</v>
      </c>
      <c r="EG453" s="14">
        <v>1</v>
      </c>
      <c r="EH453" s="14">
        <v>3</v>
      </c>
      <c r="EI453" s="14">
        <v>2</v>
      </c>
      <c r="EJ453" s="14">
        <f t="shared" si="253"/>
        <v>7</v>
      </c>
      <c r="EK453" s="14"/>
      <c r="EL453" s="14"/>
      <c r="EM453" s="14"/>
      <c r="EN453" s="14"/>
      <c r="EO453" s="14"/>
      <c r="EP453" s="14"/>
      <c r="EQ453" s="14"/>
      <c r="ER453" s="14"/>
      <c r="ES453" s="14"/>
      <c r="ET453" s="14"/>
      <c r="EU453" s="14"/>
      <c r="EV453" s="14"/>
      <c r="EW453" s="14"/>
      <c r="EX453" s="14"/>
      <c r="EY453" s="14"/>
      <c r="EZ453" s="14"/>
      <c r="FA453" s="14"/>
      <c r="FB453" s="14"/>
      <c r="FC453" s="14"/>
      <c r="FD453" s="14"/>
      <c r="FE453" s="14"/>
      <c r="FF453" s="14"/>
      <c r="FG453" s="14"/>
      <c r="FH453" s="14"/>
      <c r="FI453" s="14"/>
      <c r="FJ453" s="14"/>
      <c r="FK453" s="14"/>
      <c r="FL453" s="14"/>
      <c r="FM453" s="14"/>
      <c r="FN453" s="14"/>
      <c r="FO453" s="14"/>
      <c r="FP453" s="14"/>
      <c r="FQ453" s="14"/>
      <c r="FR453" s="14"/>
      <c r="FS453" s="14"/>
      <c r="FT453" s="14"/>
      <c r="FU453" s="14"/>
      <c r="FV453" s="14"/>
      <c r="FW453" s="14"/>
      <c r="FX453" s="14"/>
      <c r="FY453" s="14"/>
      <c r="FZ453" s="14"/>
      <c r="GA453" s="14"/>
      <c r="GB453" s="14"/>
      <c r="GC453" s="14"/>
      <c r="GD453" s="14"/>
      <c r="GE453" s="14"/>
      <c r="GF453" s="14"/>
      <c r="GG453" s="14"/>
      <c r="GH453" s="14"/>
      <c r="GI453" s="14"/>
      <c r="GJ453" s="14"/>
      <c r="GK453" s="14"/>
      <c r="GL453" s="14"/>
      <c r="GM453" s="14"/>
      <c r="GN453" s="14"/>
      <c r="GO453" s="14"/>
      <c r="GP453" s="14"/>
      <c r="GQ453" s="14"/>
      <c r="GR453" s="14"/>
      <c r="GS453" s="14"/>
      <c r="GT453" s="14"/>
      <c r="GU453" s="14"/>
      <c r="GV453" s="14"/>
      <c r="GW453" s="14"/>
      <c r="GX453" s="14"/>
      <c r="GY453" s="14"/>
      <c r="GZ453" s="14"/>
      <c r="HA453" s="14"/>
      <c r="HB453" s="14"/>
      <c r="HC453" s="14"/>
      <c r="HD453" s="14"/>
      <c r="HE453" s="14"/>
      <c r="HF453" s="14"/>
      <c r="HG453" s="14"/>
      <c r="HH453" s="14"/>
      <c r="HI453" s="14"/>
      <c r="HJ453" s="14"/>
      <c r="HK453" s="14"/>
      <c r="HL453" s="14"/>
      <c r="HM453" s="14"/>
      <c r="HN453" s="14"/>
      <c r="HO453" s="14"/>
      <c r="HP453" s="14"/>
      <c r="HQ453" s="14"/>
      <c r="HR453" s="14"/>
      <c r="HS453" s="14"/>
      <c r="HT453" s="14"/>
      <c r="HU453" s="14"/>
      <c r="HV453" s="14"/>
      <c r="HW453" s="14"/>
      <c r="HX453" s="14"/>
      <c r="HY453" s="14"/>
      <c r="HZ453" s="14"/>
      <c r="IA453" s="14"/>
      <c r="IB453" s="14"/>
      <c r="IC453" s="14"/>
      <c r="ID453" s="14"/>
      <c r="IE453" s="14"/>
      <c r="IF453" s="14"/>
      <c r="IG453" s="14"/>
      <c r="IH453" s="14"/>
      <c r="II453" s="14"/>
      <c r="IJ453" s="14"/>
      <c r="IK453" s="14"/>
      <c r="IL453" s="14"/>
      <c r="IM453" s="14"/>
      <c r="IN453" s="14"/>
      <c r="IO453" s="14"/>
      <c r="IP453" s="14"/>
    </row>
    <row r="454" spans="1:250" s="1" customFormat="1">
      <c r="A454" s="14">
        <v>445</v>
      </c>
      <c r="B454" s="61">
        <v>2</v>
      </c>
      <c r="C454" s="60">
        <v>1</v>
      </c>
      <c r="D454" s="14">
        <v>1</v>
      </c>
      <c r="E454" s="14">
        <v>1</v>
      </c>
      <c r="F454" s="14" t="s">
        <v>4437</v>
      </c>
      <c r="G454" s="14" t="s">
        <v>1977</v>
      </c>
      <c r="H454" s="14" t="s">
        <v>1955</v>
      </c>
      <c r="I454" s="14"/>
      <c r="J454" s="14"/>
      <c r="K454" s="1" t="s">
        <v>4438</v>
      </c>
      <c r="L454" s="14">
        <v>3</v>
      </c>
      <c r="M454" s="14">
        <v>5</v>
      </c>
      <c r="N454" s="14">
        <v>7</v>
      </c>
      <c r="O454" s="14" t="s">
        <v>2560</v>
      </c>
      <c r="P454" s="14" t="s">
        <v>2335</v>
      </c>
      <c r="Q454" s="14" t="s">
        <v>2425</v>
      </c>
      <c r="R454" s="14" t="s">
        <v>4439</v>
      </c>
      <c r="S454" s="14" t="s">
        <v>2652</v>
      </c>
      <c r="T454" s="14" t="s">
        <v>4440</v>
      </c>
      <c r="U454" s="14" t="s">
        <v>2614</v>
      </c>
      <c r="V454" s="14"/>
      <c r="W454" s="14"/>
      <c r="X454" s="14"/>
      <c r="Y454" s="14"/>
      <c r="Z454" s="14"/>
      <c r="AA454" s="14"/>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c r="AX454" s="14">
        <v>1</v>
      </c>
      <c r="AY454" s="14">
        <v>0</v>
      </c>
      <c r="AZ454" s="14">
        <v>1</v>
      </c>
      <c r="BA454" s="14">
        <v>6</v>
      </c>
      <c r="BB454" s="14"/>
      <c r="BC454" s="14">
        <v>93</v>
      </c>
      <c r="BD454" s="14">
        <v>0</v>
      </c>
      <c r="BE454" s="14">
        <v>1</v>
      </c>
      <c r="BF454" s="14">
        <v>1</v>
      </c>
      <c r="BG454" s="14">
        <v>2</v>
      </c>
      <c r="BH454" s="14">
        <v>167.6</v>
      </c>
      <c r="BI454" s="14">
        <v>22.77</v>
      </c>
      <c r="BJ454" s="14">
        <v>0</v>
      </c>
      <c r="BK454" s="14">
        <v>1</v>
      </c>
      <c r="BL454" s="14">
        <v>2</v>
      </c>
      <c r="BM454" s="14">
        <v>3</v>
      </c>
      <c r="BN454" s="14">
        <v>1</v>
      </c>
      <c r="BO454" s="14">
        <f>IF(BC454&gt;=85,1,0)</f>
        <v>1</v>
      </c>
      <c r="BP454" s="14">
        <f>IF(BD454=1,1,0)</f>
        <v>0</v>
      </c>
      <c r="BQ454" s="14">
        <v>1</v>
      </c>
      <c r="BR454" s="14">
        <v>1</v>
      </c>
      <c r="BS454" s="14">
        <v>1</v>
      </c>
      <c r="BT454" s="14">
        <v>1</v>
      </c>
      <c r="BU454" s="14">
        <v>1</v>
      </c>
      <c r="BV454" s="14">
        <f t="shared" si="254"/>
        <v>6</v>
      </c>
      <c r="BW454" s="14">
        <v>4</v>
      </c>
      <c r="BX454" s="14">
        <v>1</v>
      </c>
      <c r="BY454" s="14">
        <v>1</v>
      </c>
      <c r="BZ454" s="14">
        <v>0</v>
      </c>
      <c r="CA454" s="14">
        <v>1</v>
      </c>
      <c r="CB454" s="14">
        <v>1</v>
      </c>
      <c r="CC454" s="14">
        <v>1</v>
      </c>
      <c r="CD454" s="14">
        <v>1</v>
      </c>
      <c r="CE454" s="14">
        <v>1</v>
      </c>
      <c r="CF454" s="14">
        <f t="shared" si="255"/>
        <v>7</v>
      </c>
      <c r="CG454" s="14">
        <v>1</v>
      </c>
      <c r="CH454" s="14">
        <v>1</v>
      </c>
      <c r="CI454" s="14">
        <v>1</v>
      </c>
      <c r="CJ454" s="14">
        <v>1</v>
      </c>
      <c r="CK454" s="14">
        <f t="shared" si="256"/>
        <v>4</v>
      </c>
      <c r="CL454" s="14">
        <v>0</v>
      </c>
      <c r="CM454" s="14">
        <v>4</v>
      </c>
      <c r="CN454" s="14">
        <v>0</v>
      </c>
      <c r="CO454" s="14">
        <v>5</v>
      </c>
      <c r="CP454" s="14">
        <v>5</v>
      </c>
      <c r="CQ454" s="14">
        <v>5</v>
      </c>
      <c r="CR454" s="14">
        <v>2</v>
      </c>
      <c r="CS454" s="14">
        <v>1</v>
      </c>
      <c r="CT454" s="14">
        <v>60</v>
      </c>
      <c r="CU454" s="14">
        <v>0</v>
      </c>
      <c r="CV454" s="14">
        <v>0</v>
      </c>
      <c r="CW454" s="14">
        <v>0</v>
      </c>
      <c r="CX454" s="14">
        <v>0</v>
      </c>
      <c r="CY454" s="14">
        <v>0</v>
      </c>
      <c r="CZ454" s="14">
        <v>1</v>
      </c>
      <c r="DA454" s="14">
        <f t="shared" si="246"/>
        <v>1</v>
      </c>
      <c r="DB454" s="14">
        <v>0</v>
      </c>
      <c r="DC454" s="14">
        <v>0</v>
      </c>
      <c r="DD454" s="14">
        <v>0</v>
      </c>
      <c r="DE454" s="14">
        <v>0</v>
      </c>
      <c r="DF454" s="14">
        <v>0</v>
      </c>
      <c r="DG454" s="14">
        <v>1</v>
      </c>
      <c r="DH454" s="14">
        <f t="shared" si="247"/>
        <v>1</v>
      </c>
      <c r="DI454" s="14">
        <f t="shared" si="248"/>
        <v>0</v>
      </c>
      <c r="DJ454" s="14">
        <v>1</v>
      </c>
      <c r="DK454" s="14">
        <v>0</v>
      </c>
      <c r="DL454" s="14">
        <v>0</v>
      </c>
      <c r="DM454" s="14">
        <v>0</v>
      </c>
      <c r="DN454" s="14">
        <v>0</v>
      </c>
      <c r="DO454" s="14">
        <v>0</v>
      </c>
      <c r="DP454" s="14">
        <v>0</v>
      </c>
      <c r="DQ454" s="14">
        <v>0</v>
      </c>
      <c r="DR454" s="14">
        <f t="shared" si="249"/>
        <v>1</v>
      </c>
      <c r="DS454" s="14">
        <v>1</v>
      </c>
      <c r="DT454" s="14">
        <v>0</v>
      </c>
      <c r="DU454" s="14">
        <v>0</v>
      </c>
      <c r="DV454" s="14">
        <v>0</v>
      </c>
      <c r="DW454" s="14">
        <v>0</v>
      </c>
      <c r="DX454" s="14">
        <v>0</v>
      </c>
      <c r="DY454" s="14">
        <v>0</v>
      </c>
      <c r="DZ454" s="14">
        <v>0</v>
      </c>
      <c r="EA454" s="14">
        <f t="shared" si="250"/>
        <v>1</v>
      </c>
      <c r="EB454" s="14">
        <f t="shared" si="251"/>
        <v>0</v>
      </c>
      <c r="EC454" s="14">
        <v>0</v>
      </c>
      <c r="ED454" s="14">
        <v>0</v>
      </c>
      <c r="EE454" s="14">
        <f t="shared" si="252"/>
        <v>0</v>
      </c>
      <c r="EF454" s="14">
        <v>5</v>
      </c>
      <c r="EG454" s="14">
        <v>5</v>
      </c>
      <c r="EH454" s="14">
        <v>5</v>
      </c>
      <c r="EI454" s="14">
        <v>5</v>
      </c>
      <c r="EJ454" s="14">
        <f t="shared" si="253"/>
        <v>20</v>
      </c>
      <c r="EK454" s="14"/>
      <c r="EL454" s="14"/>
      <c r="EM454" s="14"/>
      <c r="EN454" s="14"/>
      <c r="EO454" s="14"/>
      <c r="EP454" s="14"/>
      <c r="EQ454" s="14"/>
      <c r="ER454" s="14"/>
      <c r="ES454" s="14"/>
      <c r="ET454" s="14"/>
      <c r="EU454" s="14"/>
      <c r="EV454" s="14"/>
      <c r="EW454" s="14"/>
      <c r="EX454" s="14"/>
      <c r="EY454" s="14"/>
      <c r="EZ454" s="14"/>
      <c r="FA454" s="14"/>
      <c r="FB454" s="14"/>
      <c r="FC454" s="14"/>
      <c r="FD454" s="14"/>
      <c r="FE454" s="14"/>
      <c r="FF454" s="14"/>
      <c r="FG454" s="14"/>
      <c r="FH454" s="14"/>
      <c r="FI454" s="14"/>
      <c r="FJ454" s="14"/>
      <c r="FK454" s="14"/>
      <c r="FL454" s="14"/>
      <c r="FM454" s="14"/>
      <c r="FN454" s="14"/>
      <c r="FO454" s="14"/>
      <c r="FP454" s="14"/>
      <c r="FQ454" s="14"/>
      <c r="FR454" s="14"/>
      <c r="FS454" s="14"/>
      <c r="FT454" s="14"/>
      <c r="FU454" s="14"/>
      <c r="FV454" s="14"/>
      <c r="FW454" s="14"/>
      <c r="FX454" s="14"/>
      <c r="FY454" s="14"/>
      <c r="FZ454" s="14"/>
      <c r="GA454" s="14"/>
      <c r="GB454" s="14"/>
      <c r="GC454" s="14"/>
      <c r="GD454" s="14"/>
      <c r="GE454" s="14"/>
      <c r="GF454" s="14"/>
      <c r="GG454" s="14"/>
      <c r="GH454" s="14"/>
      <c r="GI454" s="14"/>
      <c r="GJ454" s="14"/>
      <c r="GK454" s="14"/>
      <c r="GL454" s="14"/>
      <c r="GM454" s="14"/>
      <c r="GN454" s="14"/>
      <c r="GO454" s="14"/>
      <c r="GP454" s="14"/>
      <c r="GQ454" s="14"/>
      <c r="GR454" s="14"/>
      <c r="GS454" s="14"/>
      <c r="GT454" s="14"/>
      <c r="GU454" s="14"/>
      <c r="GV454" s="14"/>
      <c r="GW454" s="14"/>
      <c r="GX454" s="14"/>
      <c r="GY454" s="14"/>
      <c r="GZ454" s="14"/>
      <c r="HA454" s="14"/>
      <c r="HB454" s="14"/>
      <c r="HC454" s="14"/>
      <c r="HD454" s="14"/>
      <c r="HE454" s="14"/>
      <c r="HF454" s="14"/>
      <c r="HG454" s="14"/>
      <c r="HH454" s="14"/>
      <c r="HI454" s="14"/>
      <c r="HJ454" s="14"/>
      <c r="HK454" s="14"/>
      <c r="HL454" s="14"/>
      <c r="HM454" s="14"/>
      <c r="HN454" s="14"/>
      <c r="HO454" s="14"/>
      <c r="HP454" s="14"/>
      <c r="HQ454" s="14"/>
      <c r="HR454" s="14"/>
      <c r="HS454" s="14"/>
      <c r="HT454" s="14"/>
      <c r="HU454" s="14"/>
      <c r="HV454" s="14"/>
      <c r="HW454" s="14"/>
      <c r="HX454" s="14"/>
      <c r="HY454" s="14"/>
      <c r="HZ454" s="14"/>
      <c r="IA454" s="14"/>
      <c r="IB454" s="14"/>
      <c r="IC454" s="14"/>
      <c r="ID454" s="14"/>
      <c r="IE454" s="14"/>
      <c r="IF454" s="14"/>
      <c r="IG454" s="14"/>
      <c r="IH454" s="14"/>
      <c r="II454" s="14"/>
      <c r="IJ454" s="14"/>
      <c r="IK454" s="14"/>
      <c r="IL454" s="14"/>
      <c r="IM454" s="14"/>
      <c r="IN454" s="14"/>
      <c r="IO454" s="14"/>
      <c r="IP454" s="14"/>
    </row>
    <row r="455" spans="1:250" s="1" customFormat="1">
      <c r="A455" s="14">
        <v>446</v>
      </c>
      <c r="B455" s="64">
        <v>1</v>
      </c>
      <c r="C455" s="3">
        <v>1</v>
      </c>
      <c r="D455" s="1">
        <v>1</v>
      </c>
      <c r="E455" s="1">
        <v>1</v>
      </c>
      <c r="F455" s="1" t="s">
        <v>2100</v>
      </c>
      <c r="G455" s="1" t="s">
        <v>5506</v>
      </c>
      <c r="H455" s="1" t="s">
        <v>2535</v>
      </c>
      <c r="I455" s="1" t="s">
        <v>1928</v>
      </c>
      <c r="K455" s="1" t="s">
        <v>5507</v>
      </c>
      <c r="L455" s="1">
        <v>4</v>
      </c>
      <c r="M455" s="1">
        <v>12</v>
      </c>
      <c r="N455" s="1">
        <v>11</v>
      </c>
      <c r="O455" s="1" t="s">
        <v>3800</v>
      </c>
      <c r="P455" s="1" t="s">
        <v>2606</v>
      </c>
      <c r="Q455" s="1" t="s">
        <v>5508</v>
      </c>
      <c r="R455" s="1" t="s">
        <v>4141</v>
      </c>
      <c r="S455" s="1" t="s">
        <v>3083</v>
      </c>
      <c r="T455" s="1" t="s">
        <v>2591</v>
      </c>
      <c r="U455" s="1" t="s">
        <v>2568</v>
      </c>
      <c r="V455" s="1" t="s">
        <v>2357</v>
      </c>
      <c r="W455" s="1" t="s">
        <v>3609</v>
      </c>
      <c r="X455" s="1" t="s">
        <v>3978</v>
      </c>
      <c r="Y455" s="1" t="s">
        <v>4773</v>
      </c>
      <c r="AX455" s="1">
        <v>2</v>
      </c>
      <c r="AY455" s="1">
        <v>1</v>
      </c>
      <c r="AZ455" s="1">
        <v>1</v>
      </c>
      <c r="BA455" s="1">
        <v>5</v>
      </c>
      <c r="BC455" s="1">
        <v>79</v>
      </c>
      <c r="BD455" s="1">
        <v>0</v>
      </c>
      <c r="BE455" s="1">
        <v>3</v>
      </c>
      <c r="BF455" s="1">
        <v>2</v>
      </c>
      <c r="BG455" s="1">
        <v>4</v>
      </c>
      <c r="BH455" s="1">
        <v>157.5</v>
      </c>
      <c r="BI455" s="1">
        <v>34.75</v>
      </c>
      <c r="BJ455" s="1">
        <v>0</v>
      </c>
      <c r="BK455" s="1">
        <v>1</v>
      </c>
      <c r="BL455" s="1">
        <v>1</v>
      </c>
      <c r="BM455" s="1">
        <v>2</v>
      </c>
      <c r="BN455" s="1">
        <v>1</v>
      </c>
      <c r="BO455" s="1">
        <f>IF(AZ455&gt;=85,1,0)</f>
        <v>0</v>
      </c>
      <c r="BP455" s="1">
        <f>IF(BA455=1,1,0)</f>
        <v>0</v>
      </c>
      <c r="BQ455" s="1">
        <v>0</v>
      </c>
      <c r="BR455" s="1">
        <v>1</v>
      </c>
      <c r="BS455" s="1">
        <v>0</v>
      </c>
      <c r="BT455" s="1">
        <v>1</v>
      </c>
      <c r="BU455" s="1">
        <v>0</v>
      </c>
      <c r="BV455" s="14">
        <f t="shared" si="254"/>
        <v>2</v>
      </c>
      <c r="BW455" s="1">
        <v>3</v>
      </c>
      <c r="BX455" s="1">
        <v>0</v>
      </c>
      <c r="BY455" s="1">
        <v>0</v>
      </c>
      <c r="BZ455" s="1">
        <v>0</v>
      </c>
      <c r="CA455" s="1">
        <v>0</v>
      </c>
      <c r="CB455" s="1">
        <v>0</v>
      </c>
      <c r="CC455" s="1">
        <v>0</v>
      </c>
      <c r="CD455" s="1">
        <v>0</v>
      </c>
      <c r="CE455" s="1">
        <v>0</v>
      </c>
      <c r="CF455" s="1">
        <f t="shared" si="255"/>
        <v>0</v>
      </c>
      <c r="CG455" s="1">
        <v>3</v>
      </c>
      <c r="CH455" s="1">
        <v>3</v>
      </c>
      <c r="CI455" s="1">
        <v>3</v>
      </c>
      <c r="CJ455" s="1">
        <v>3</v>
      </c>
      <c r="CK455" s="1">
        <f t="shared" si="256"/>
        <v>12</v>
      </c>
      <c r="CL455" s="1">
        <v>0</v>
      </c>
      <c r="CN455" s="1">
        <v>0</v>
      </c>
      <c r="CO455" s="1">
        <v>2</v>
      </c>
      <c r="CP455" s="1">
        <v>5</v>
      </c>
      <c r="CQ455" s="1">
        <v>1</v>
      </c>
      <c r="CR455" s="1">
        <v>1</v>
      </c>
      <c r="CS455" s="1">
        <v>1</v>
      </c>
      <c r="CT455" s="1">
        <v>30</v>
      </c>
      <c r="CU455" s="1">
        <v>0</v>
      </c>
      <c r="CV455" s="1">
        <v>0</v>
      </c>
      <c r="CW455" s="1">
        <v>0</v>
      </c>
      <c r="CX455" s="1">
        <v>1</v>
      </c>
      <c r="CY455" s="1">
        <v>1</v>
      </c>
      <c r="CZ455" s="1">
        <v>1</v>
      </c>
      <c r="DA455" s="1">
        <f t="shared" si="246"/>
        <v>3</v>
      </c>
      <c r="DB455" s="1">
        <v>0</v>
      </c>
      <c r="DC455" s="1">
        <v>0</v>
      </c>
      <c r="DD455" s="1">
        <v>0</v>
      </c>
      <c r="DE455" s="1">
        <v>1</v>
      </c>
      <c r="DF455" s="1">
        <v>1</v>
      </c>
      <c r="DG455" s="1">
        <v>1</v>
      </c>
      <c r="DH455" s="1">
        <f t="shared" si="247"/>
        <v>3</v>
      </c>
      <c r="DI455" s="14">
        <f t="shared" si="248"/>
        <v>0</v>
      </c>
      <c r="DJ455" s="1">
        <v>1</v>
      </c>
      <c r="DK455" s="1">
        <v>0</v>
      </c>
      <c r="DL455" s="1">
        <v>0</v>
      </c>
      <c r="DM455" s="1">
        <v>0</v>
      </c>
      <c r="DN455" s="1">
        <v>0</v>
      </c>
      <c r="DO455" s="1">
        <v>0</v>
      </c>
      <c r="DP455" s="1">
        <v>0</v>
      </c>
      <c r="DQ455" s="1">
        <v>0</v>
      </c>
      <c r="DR455" s="1">
        <f t="shared" si="249"/>
        <v>1</v>
      </c>
      <c r="DS455" s="1">
        <v>1</v>
      </c>
      <c r="DT455" s="1">
        <v>0</v>
      </c>
      <c r="DU455" s="1">
        <v>0</v>
      </c>
      <c r="DV455" s="1">
        <v>0</v>
      </c>
      <c r="DW455" s="1">
        <v>0</v>
      </c>
      <c r="DX455" s="1">
        <v>0</v>
      </c>
      <c r="DY455" s="1">
        <v>0</v>
      </c>
      <c r="DZ455" s="1">
        <v>0</v>
      </c>
      <c r="EA455" s="1">
        <f t="shared" si="250"/>
        <v>1</v>
      </c>
      <c r="EB455" s="14">
        <f t="shared" si="251"/>
        <v>0</v>
      </c>
      <c r="EC455" s="1">
        <v>0</v>
      </c>
      <c r="ED455" s="1">
        <v>0</v>
      </c>
      <c r="EE455" s="1">
        <f t="shared" si="252"/>
        <v>0</v>
      </c>
      <c r="EF455" s="1">
        <v>5</v>
      </c>
      <c r="EG455" s="1">
        <v>5</v>
      </c>
      <c r="EH455" s="1">
        <v>5</v>
      </c>
      <c r="EI455" s="1">
        <v>5</v>
      </c>
      <c r="EJ455" s="1">
        <f t="shared" si="253"/>
        <v>20</v>
      </c>
    </row>
    <row r="456" spans="1:250" s="1" customFormat="1">
      <c r="A456" s="14">
        <v>447</v>
      </c>
      <c r="B456" s="61">
        <v>1</v>
      </c>
      <c r="C456" s="60">
        <v>2</v>
      </c>
      <c r="D456" s="14">
        <v>1</v>
      </c>
      <c r="E456" s="14">
        <v>1</v>
      </c>
      <c r="F456" s="14" t="s">
        <v>2454</v>
      </c>
      <c r="G456" s="14" t="s">
        <v>1955</v>
      </c>
      <c r="H456" s="14" t="s">
        <v>1941</v>
      </c>
      <c r="I456" s="14" t="s">
        <v>2063</v>
      </c>
      <c r="J456" s="14" t="s">
        <v>1990</v>
      </c>
      <c r="K456" s="1" t="s">
        <v>3819</v>
      </c>
      <c r="L456" s="14">
        <v>6</v>
      </c>
      <c r="M456" s="14">
        <v>22</v>
      </c>
      <c r="N456" s="14">
        <v>21</v>
      </c>
      <c r="O456" s="14" t="s">
        <v>3820</v>
      </c>
      <c r="P456" s="14" t="s">
        <v>3225</v>
      </c>
      <c r="Q456" s="14" t="s">
        <v>3821</v>
      </c>
      <c r="R456" s="14" t="s">
        <v>3822</v>
      </c>
      <c r="S456" s="14" t="s">
        <v>3823</v>
      </c>
      <c r="T456" s="14" t="s">
        <v>3824</v>
      </c>
      <c r="U456" s="14" t="s">
        <v>3825</v>
      </c>
      <c r="V456" s="14" t="s">
        <v>3826</v>
      </c>
      <c r="W456" s="14" t="s">
        <v>3827</v>
      </c>
      <c r="X456" s="14" t="s">
        <v>3828</v>
      </c>
      <c r="Y456" s="14" t="s">
        <v>3829</v>
      </c>
      <c r="Z456" s="14" t="s">
        <v>3830</v>
      </c>
      <c r="AA456" s="14" t="s">
        <v>3831</v>
      </c>
      <c r="AB456" s="14" t="s">
        <v>3832</v>
      </c>
      <c r="AC456" s="14" t="s">
        <v>3833</v>
      </c>
      <c r="AD456" s="14" t="s">
        <v>3257</v>
      </c>
      <c r="AE456" s="14" t="s">
        <v>3834</v>
      </c>
      <c r="AF456" s="14" t="s">
        <v>3835</v>
      </c>
      <c r="AG456" s="14" t="s">
        <v>3836</v>
      </c>
      <c r="AH456" s="14" t="s">
        <v>3837</v>
      </c>
      <c r="AI456" s="14" t="s">
        <v>3838</v>
      </c>
      <c r="AJ456" s="14"/>
      <c r="AK456" s="14"/>
      <c r="AL456" s="14"/>
      <c r="AM456" s="14"/>
      <c r="AN456" s="14"/>
      <c r="AO456" s="14"/>
      <c r="AP456" s="14"/>
      <c r="AQ456" s="14"/>
      <c r="AR456" s="14"/>
      <c r="AS456" s="14"/>
      <c r="AT456" s="14"/>
      <c r="AU456" s="14"/>
      <c r="AV456" s="14"/>
      <c r="AW456" s="14"/>
      <c r="AX456" s="14">
        <v>1</v>
      </c>
      <c r="AY456" s="14">
        <v>0</v>
      </c>
      <c r="AZ456" s="14">
        <v>2</v>
      </c>
      <c r="BA456" s="14">
        <v>8</v>
      </c>
      <c r="BB456" s="14"/>
      <c r="BC456" s="14">
        <v>76</v>
      </c>
      <c r="BD456" s="14">
        <v>0</v>
      </c>
      <c r="BE456" s="14">
        <v>1</v>
      </c>
      <c r="BF456" s="14">
        <v>1</v>
      </c>
      <c r="BG456" s="14">
        <v>4</v>
      </c>
      <c r="BH456" s="14"/>
      <c r="BI456" s="14">
        <v>47.06</v>
      </c>
      <c r="BJ456" s="14">
        <v>1</v>
      </c>
      <c r="BK456" s="14">
        <v>0</v>
      </c>
      <c r="BL456" s="14">
        <v>3</v>
      </c>
      <c r="BM456" s="14">
        <v>3</v>
      </c>
      <c r="BN456" s="14">
        <v>1</v>
      </c>
      <c r="BO456" s="14">
        <f>IF(BC456&gt;=85,1,0)</f>
        <v>0</v>
      </c>
      <c r="BP456" s="14">
        <f>IF(BD456=1,1,0)</f>
        <v>0</v>
      </c>
      <c r="BQ456" s="14">
        <v>1</v>
      </c>
      <c r="BR456" s="14">
        <v>1</v>
      </c>
      <c r="BS456" s="14">
        <v>0</v>
      </c>
      <c r="BT456" s="14">
        <v>1</v>
      </c>
      <c r="BU456" s="14">
        <v>1</v>
      </c>
      <c r="BV456" s="14">
        <f t="shared" si="254"/>
        <v>4</v>
      </c>
      <c r="BW456" s="14">
        <v>3</v>
      </c>
      <c r="BX456" s="14">
        <v>0</v>
      </c>
      <c r="BY456" s="14">
        <v>0</v>
      </c>
      <c r="BZ456" s="14">
        <v>0</v>
      </c>
      <c r="CA456" s="14">
        <v>0</v>
      </c>
      <c r="CB456" s="14">
        <v>0</v>
      </c>
      <c r="CC456" s="14">
        <v>0</v>
      </c>
      <c r="CD456" s="14">
        <v>0</v>
      </c>
      <c r="CE456" s="14">
        <v>1</v>
      </c>
      <c r="CF456" s="14">
        <f t="shared" si="255"/>
        <v>1</v>
      </c>
      <c r="CG456" s="14">
        <v>5</v>
      </c>
      <c r="CH456" s="14">
        <v>5</v>
      </c>
      <c r="CI456" s="14">
        <v>5</v>
      </c>
      <c r="CJ456" s="14">
        <v>5</v>
      </c>
      <c r="CK456" s="14">
        <f t="shared" si="256"/>
        <v>20</v>
      </c>
      <c r="CL456" s="14">
        <v>1</v>
      </c>
      <c r="CM456" s="14">
        <v>3</v>
      </c>
      <c r="CN456" s="14">
        <v>2</v>
      </c>
      <c r="CO456" s="14">
        <v>3</v>
      </c>
      <c r="CP456" s="14">
        <v>2</v>
      </c>
      <c r="CQ456" s="14">
        <v>3</v>
      </c>
      <c r="CR456" s="14">
        <v>3</v>
      </c>
      <c r="CS456" s="14">
        <v>2</v>
      </c>
      <c r="CT456" s="14">
        <v>30</v>
      </c>
      <c r="CU456" s="14">
        <v>0</v>
      </c>
      <c r="CV456" s="14">
        <v>0</v>
      </c>
      <c r="CW456" s="14">
        <v>1</v>
      </c>
      <c r="CX456" s="14">
        <v>1</v>
      </c>
      <c r="CY456" s="14">
        <v>1</v>
      </c>
      <c r="CZ456" s="14">
        <v>1</v>
      </c>
      <c r="DA456" s="14">
        <f t="shared" si="246"/>
        <v>4</v>
      </c>
      <c r="DB456" s="14">
        <v>0</v>
      </c>
      <c r="DC456" s="14">
        <v>0</v>
      </c>
      <c r="DD456" s="14">
        <v>1</v>
      </c>
      <c r="DE456" s="14">
        <v>1</v>
      </c>
      <c r="DF456" s="14">
        <v>1</v>
      </c>
      <c r="DG456" s="14">
        <v>1</v>
      </c>
      <c r="DH456" s="14">
        <f t="shared" si="247"/>
        <v>4</v>
      </c>
      <c r="DI456" s="14">
        <f t="shared" si="248"/>
        <v>0</v>
      </c>
      <c r="DJ456" s="14">
        <v>1</v>
      </c>
      <c r="DK456" s="14">
        <v>1</v>
      </c>
      <c r="DL456" s="14">
        <v>1</v>
      </c>
      <c r="DM456" s="14">
        <v>0</v>
      </c>
      <c r="DN456" s="14">
        <v>0</v>
      </c>
      <c r="DO456" s="14">
        <v>1</v>
      </c>
      <c r="DP456" s="14">
        <v>1</v>
      </c>
      <c r="DQ456" s="14">
        <v>1</v>
      </c>
      <c r="DR456" s="14">
        <f t="shared" si="249"/>
        <v>6</v>
      </c>
      <c r="DS456" s="14">
        <v>1</v>
      </c>
      <c r="DT456" s="14">
        <v>1</v>
      </c>
      <c r="DU456" s="14">
        <v>1</v>
      </c>
      <c r="DV456" s="14">
        <v>0</v>
      </c>
      <c r="DW456" s="14">
        <v>0</v>
      </c>
      <c r="DX456" s="14">
        <v>1</v>
      </c>
      <c r="DY456" s="14">
        <v>1</v>
      </c>
      <c r="DZ456" s="14">
        <v>1</v>
      </c>
      <c r="EA456" s="14">
        <f t="shared" si="250"/>
        <v>6</v>
      </c>
      <c r="EB456" s="14">
        <f t="shared" si="251"/>
        <v>0</v>
      </c>
      <c r="EC456" s="14">
        <v>0</v>
      </c>
      <c r="ED456" s="14">
        <v>0</v>
      </c>
      <c r="EE456" s="14">
        <f t="shared" si="252"/>
        <v>0</v>
      </c>
      <c r="EF456" s="14">
        <v>4</v>
      </c>
      <c r="EG456" s="14">
        <v>4</v>
      </c>
      <c r="EH456" s="14">
        <v>5</v>
      </c>
      <c r="EI456" s="14">
        <v>4</v>
      </c>
      <c r="EJ456" s="14">
        <f t="shared" si="253"/>
        <v>17</v>
      </c>
      <c r="EK456" s="14"/>
      <c r="EL456" s="14"/>
      <c r="EM456" s="14"/>
      <c r="EN456" s="14"/>
      <c r="EO456" s="14"/>
      <c r="EP456" s="14"/>
      <c r="EQ456" s="14"/>
      <c r="ER456" s="14"/>
      <c r="ES456" s="14"/>
      <c r="ET456" s="14"/>
      <c r="EU456" s="14"/>
      <c r="EV456" s="14"/>
      <c r="EW456" s="14"/>
      <c r="EX456" s="14"/>
      <c r="EY456" s="14"/>
      <c r="EZ456" s="14"/>
      <c r="FA456" s="14"/>
      <c r="FB456" s="14"/>
      <c r="FC456" s="14"/>
      <c r="FD456" s="14"/>
      <c r="FE456" s="14"/>
      <c r="FF456" s="14"/>
      <c r="FG456" s="14"/>
      <c r="FH456" s="14"/>
      <c r="FI456" s="14"/>
      <c r="FJ456" s="14"/>
      <c r="FK456" s="14"/>
      <c r="FL456" s="14"/>
      <c r="FM456" s="14"/>
      <c r="FN456" s="14"/>
      <c r="FO456" s="14"/>
      <c r="FP456" s="14"/>
      <c r="FQ456" s="14"/>
      <c r="FR456" s="14"/>
      <c r="FS456" s="14"/>
      <c r="FT456" s="14"/>
      <c r="FU456" s="14"/>
      <c r="FV456" s="14"/>
      <c r="FW456" s="14"/>
      <c r="FX456" s="14"/>
      <c r="FY456" s="14"/>
      <c r="FZ456" s="14"/>
      <c r="GA456" s="14"/>
      <c r="GB456" s="14"/>
      <c r="GC456" s="14"/>
      <c r="GD456" s="14"/>
      <c r="GE456" s="14"/>
      <c r="GF456" s="14"/>
      <c r="GG456" s="14"/>
      <c r="GH456" s="14"/>
      <c r="GI456" s="14"/>
      <c r="GJ456" s="14"/>
      <c r="GK456" s="14"/>
      <c r="GL456" s="14"/>
      <c r="GM456" s="14"/>
      <c r="GN456" s="14"/>
      <c r="GO456" s="14"/>
      <c r="GP456" s="14"/>
      <c r="GQ456" s="14"/>
      <c r="GR456" s="14"/>
      <c r="GS456" s="14"/>
      <c r="GT456" s="14"/>
      <c r="GU456" s="14"/>
      <c r="GV456" s="14"/>
      <c r="GW456" s="14"/>
      <c r="GX456" s="14"/>
      <c r="GY456" s="14"/>
      <c r="GZ456" s="14"/>
      <c r="HA456" s="14"/>
      <c r="HB456" s="14"/>
      <c r="HC456" s="14"/>
      <c r="HD456" s="14"/>
      <c r="HE456" s="14"/>
      <c r="HF456" s="14"/>
      <c r="HG456" s="14"/>
      <c r="HH456" s="14"/>
      <c r="HI456" s="14"/>
      <c r="HJ456" s="14"/>
      <c r="HK456" s="14"/>
      <c r="HL456" s="14"/>
      <c r="HM456" s="14"/>
      <c r="HN456" s="14"/>
      <c r="HO456" s="14"/>
      <c r="HP456" s="14"/>
      <c r="HQ456" s="14"/>
      <c r="HR456" s="14"/>
      <c r="HS456" s="14"/>
      <c r="HT456" s="14"/>
      <c r="HU456" s="14"/>
      <c r="HV456" s="14"/>
      <c r="HW456" s="14"/>
      <c r="HX456" s="14"/>
      <c r="HY456" s="14"/>
      <c r="HZ456" s="14"/>
      <c r="IA456" s="14"/>
      <c r="IB456" s="14"/>
      <c r="IC456" s="14"/>
      <c r="ID456" s="14"/>
      <c r="IE456" s="14"/>
      <c r="IF456" s="14"/>
      <c r="IG456" s="14"/>
      <c r="IH456" s="14"/>
      <c r="II456" s="14"/>
      <c r="IJ456" s="14"/>
      <c r="IK456" s="14"/>
      <c r="IL456" s="14"/>
      <c r="IM456" s="14"/>
      <c r="IN456" s="14"/>
      <c r="IO456" s="14"/>
      <c r="IP456" s="14"/>
    </row>
    <row r="457" spans="1:250" s="1" customFormat="1">
      <c r="A457" s="14">
        <v>448</v>
      </c>
      <c r="B457" s="61">
        <v>1</v>
      </c>
      <c r="C457" s="60">
        <v>2</v>
      </c>
      <c r="D457" s="14">
        <v>1</v>
      </c>
      <c r="E457" s="14">
        <v>1</v>
      </c>
      <c r="F457" s="14" t="s">
        <v>2489</v>
      </c>
      <c r="G457" s="14" t="s">
        <v>3571</v>
      </c>
      <c r="H457" s="14" t="s">
        <v>1928</v>
      </c>
      <c r="I457" s="14" t="s">
        <v>2322</v>
      </c>
      <c r="J457" s="14" t="s">
        <v>2100</v>
      </c>
      <c r="K457" s="1" t="s">
        <v>3572</v>
      </c>
      <c r="L457" s="14">
        <v>6</v>
      </c>
      <c r="M457" s="14">
        <v>12</v>
      </c>
      <c r="N457" s="14">
        <v>10</v>
      </c>
      <c r="O457" s="14" t="s">
        <v>2437</v>
      </c>
      <c r="P457" s="14" t="s">
        <v>2425</v>
      </c>
      <c r="Q457" s="14" t="s">
        <v>3573</v>
      </c>
      <c r="R457" s="14" t="s">
        <v>3574</v>
      </c>
      <c r="S457" s="14" t="s">
        <v>3083</v>
      </c>
      <c r="T457" s="14" t="s">
        <v>3575</v>
      </c>
      <c r="U457" s="14" t="s">
        <v>3576</v>
      </c>
      <c r="V457" s="14" t="s">
        <v>3577</v>
      </c>
      <c r="W457" s="14" t="s">
        <v>2478</v>
      </c>
      <c r="X457" s="14" t="s">
        <v>3578</v>
      </c>
      <c r="Y457" s="14"/>
      <c r="Z457" s="14"/>
      <c r="AA457" s="14"/>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c r="AX457" s="14">
        <v>2</v>
      </c>
      <c r="AY457" s="14"/>
      <c r="AZ457" s="14"/>
      <c r="BA457" s="14">
        <v>0</v>
      </c>
      <c r="BB457" s="14"/>
      <c r="BC457" s="14">
        <v>85</v>
      </c>
      <c r="BD457" s="14">
        <v>0</v>
      </c>
      <c r="BE457" s="14">
        <v>1</v>
      </c>
      <c r="BF457" s="14">
        <v>4</v>
      </c>
      <c r="BG457" s="14">
        <v>2</v>
      </c>
      <c r="BH457" s="14">
        <v>152.4</v>
      </c>
      <c r="BI457" s="14">
        <v>46.48</v>
      </c>
      <c r="BJ457" s="14">
        <v>0</v>
      </c>
      <c r="BK457" s="14">
        <v>0</v>
      </c>
      <c r="BL457" s="14">
        <v>1</v>
      </c>
      <c r="BM457" s="14">
        <v>3</v>
      </c>
      <c r="BN457" s="14">
        <v>0</v>
      </c>
      <c r="BO457" s="14">
        <f>IF(BC457&gt;=85,1,0)</f>
        <v>1</v>
      </c>
      <c r="BP457" s="14">
        <f>IF(BD457=1,1,0)</f>
        <v>0</v>
      </c>
      <c r="BQ457" s="14">
        <v>0</v>
      </c>
      <c r="BR457" s="14">
        <v>1</v>
      </c>
      <c r="BS457" s="14">
        <v>1</v>
      </c>
      <c r="BT457" s="14">
        <v>1</v>
      </c>
      <c r="BU457" s="14">
        <v>1</v>
      </c>
      <c r="BV457" s="14">
        <f t="shared" si="254"/>
        <v>5</v>
      </c>
      <c r="BW457" s="14">
        <v>4</v>
      </c>
      <c r="BX457" s="14">
        <v>0</v>
      </c>
      <c r="BY457" s="14">
        <v>0</v>
      </c>
      <c r="BZ457" s="14">
        <v>0</v>
      </c>
      <c r="CA457" s="14">
        <v>1</v>
      </c>
      <c r="CB457" s="14">
        <v>0</v>
      </c>
      <c r="CC457" s="14">
        <v>0</v>
      </c>
      <c r="CD457" s="14">
        <v>0</v>
      </c>
      <c r="CE457" s="14">
        <v>0</v>
      </c>
      <c r="CF457" s="14">
        <f t="shared" si="255"/>
        <v>1</v>
      </c>
      <c r="CG457" s="14">
        <v>1</v>
      </c>
      <c r="CH457" s="14">
        <v>1</v>
      </c>
      <c r="CI457" s="14">
        <v>1</v>
      </c>
      <c r="CJ457" s="14">
        <v>1</v>
      </c>
      <c r="CK457" s="14">
        <f t="shared" si="256"/>
        <v>4</v>
      </c>
      <c r="CL457" s="14">
        <v>1</v>
      </c>
      <c r="CM457" s="14">
        <v>4</v>
      </c>
      <c r="CN457" s="14">
        <v>0</v>
      </c>
      <c r="CO457" s="14">
        <v>3</v>
      </c>
      <c r="CP457" s="14">
        <v>3</v>
      </c>
      <c r="CQ457" s="14">
        <v>3</v>
      </c>
      <c r="CR457" s="14">
        <v>3</v>
      </c>
      <c r="CS457" s="14">
        <v>3</v>
      </c>
      <c r="CT457" s="14">
        <v>30</v>
      </c>
      <c r="CU457" s="14">
        <v>0</v>
      </c>
      <c r="CV457" s="14">
        <v>1</v>
      </c>
      <c r="CW457" s="14">
        <v>1</v>
      </c>
      <c r="CX457" s="14">
        <v>1</v>
      </c>
      <c r="CY457" s="14">
        <v>1</v>
      </c>
      <c r="CZ457" s="14">
        <v>1</v>
      </c>
      <c r="DA457" s="14">
        <f t="shared" si="246"/>
        <v>5</v>
      </c>
      <c r="DB457" s="14">
        <v>0</v>
      </c>
      <c r="DC457" s="14">
        <v>1</v>
      </c>
      <c r="DD457" s="14">
        <v>1</v>
      </c>
      <c r="DE457" s="14">
        <v>1</v>
      </c>
      <c r="DF457" s="14">
        <v>1</v>
      </c>
      <c r="DG457" s="14">
        <v>1</v>
      </c>
      <c r="DH457" s="14">
        <f t="shared" si="247"/>
        <v>5</v>
      </c>
      <c r="DI457" s="14">
        <f t="shared" si="248"/>
        <v>0</v>
      </c>
      <c r="DJ457" s="14">
        <v>1</v>
      </c>
      <c r="DK457" s="14">
        <v>0</v>
      </c>
      <c r="DL457" s="14">
        <v>1</v>
      </c>
      <c r="DM457" s="14">
        <v>0</v>
      </c>
      <c r="DN457" s="14">
        <v>0</v>
      </c>
      <c r="DO457" s="14">
        <v>0</v>
      </c>
      <c r="DP457" s="14">
        <v>1</v>
      </c>
      <c r="DQ457" s="14">
        <v>1</v>
      </c>
      <c r="DR457" s="14">
        <f t="shared" si="249"/>
        <v>4</v>
      </c>
      <c r="DS457" s="14">
        <v>1</v>
      </c>
      <c r="DT457" s="14">
        <v>0</v>
      </c>
      <c r="DU457" s="14">
        <v>1</v>
      </c>
      <c r="DV457" s="14">
        <v>0</v>
      </c>
      <c r="DW457" s="14">
        <v>0</v>
      </c>
      <c r="DX457" s="14">
        <v>0</v>
      </c>
      <c r="DY457" s="14">
        <v>1</v>
      </c>
      <c r="DZ457" s="14">
        <v>1</v>
      </c>
      <c r="EA457" s="14">
        <f t="shared" si="250"/>
        <v>4</v>
      </c>
      <c r="EB457" s="14">
        <f t="shared" si="251"/>
        <v>0</v>
      </c>
      <c r="EC457" s="14">
        <v>0</v>
      </c>
      <c r="ED457" s="14">
        <v>2</v>
      </c>
      <c r="EE457" s="14">
        <f t="shared" si="252"/>
        <v>2</v>
      </c>
      <c r="EF457" s="14">
        <v>4</v>
      </c>
      <c r="EG457" s="14">
        <v>3</v>
      </c>
      <c r="EH457" s="14">
        <v>3</v>
      </c>
      <c r="EI457" s="14">
        <v>4</v>
      </c>
      <c r="EJ457" s="14">
        <f t="shared" si="253"/>
        <v>14</v>
      </c>
      <c r="EK457" s="14"/>
      <c r="EL457" s="14"/>
      <c r="EM457" s="14"/>
      <c r="EN457" s="14"/>
      <c r="EO457" s="14"/>
      <c r="EP457" s="14"/>
      <c r="EQ457" s="14"/>
      <c r="ER457" s="14"/>
      <c r="ES457" s="14"/>
      <c r="ET457" s="14"/>
      <c r="EU457" s="14"/>
      <c r="EV457" s="14"/>
      <c r="EW457" s="14"/>
      <c r="EX457" s="14"/>
      <c r="EY457" s="14"/>
      <c r="EZ457" s="14"/>
      <c r="FA457" s="14"/>
      <c r="FB457" s="14"/>
      <c r="FC457" s="14"/>
      <c r="FD457" s="14"/>
      <c r="FE457" s="14"/>
      <c r="FF457" s="14"/>
      <c r="FG457" s="14"/>
      <c r="FH457" s="14"/>
      <c r="FI457" s="14"/>
      <c r="FJ457" s="14"/>
      <c r="FK457" s="14"/>
      <c r="FL457" s="14"/>
      <c r="FM457" s="14"/>
      <c r="FN457" s="14"/>
      <c r="FO457" s="14"/>
      <c r="FP457" s="14"/>
      <c r="FQ457" s="14"/>
      <c r="FR457" s="14"/>
      <c r="FS457" s="14"/>
      <c r="FT457" s="14"/>
      <c r="FU457" s="14"/>
      <c r="FV457" s="14"/>
      <c r="FW457" s="14"/>
      <c r="FX457" s="14"/>
      <c r="FY457" s="14"/>
      <c r="FZ457" s="14"/>
      <c r="GA457" s="14"/>
      <c r="GB457" s="14"/>
      <c r="GC457" s="14"/>
      <c r="GD457" s="14"/>
      <c r="GE457" s="14"/>
      <c r="GF457" s="14"/>
      <c r="GG457" s="14"/>
      <c r="GH457" s="14"/>
      <c r="GI457" s="14"/>
      <c r="GJ457" s="14"/>
      <c r="GK457" s="14"/>
      <c r="GL457" s="14"/>
      <c r="GM457" s="14"/>
      <c r="GN457" s="14"/>
      <c r="GO457" s="14"/>
      <c r="GP457" s="14"/>
      <c r="GQ457" s="14"/>
      <c r="GR457" s="14"/>
      <c r="GS457" s="14"/>
      <c r="GT457" s="14"/>
      <c r="GU457" s="14"/>
      <c r="GV457" s="14"/>
      <c r="GW457" s="14"/>
      <c r="GX457" s="14"/>
      <c r="GY457" s="14"/>
      <c r="GZ457" s="14"/>
      <c r="HA457" s="14"/>
      <c r="HB457" s="14"/>
      <c r="HC457" s="14"/>
      <c r="HD457" s="14"/>
      <c r="HE457" s="14"/>
      <c r="HF457" s="14"/>
      <c r="HG457" s="14"/>
      <c r="HH457" s="14"/>
      <c r="HI457" s="14"/>
      <c r="HJ457" s="14"/>
      <c r="HK457" s="14"/>
      <c r="HL457" s="14"/>
      <c r="HM457" s="14"/>
      <c r="HN457" s="14"/>
      <c r="HO457" s="14"/>
      <c r="HP457" s="14"/>
      <c r="HQ457" s="14"/>
      <c r="HR457" s="14"/>
      <c r="HS457" s="14"/>
      <c r="HT457" s="14"/>
      <c r="HU457" s="14"/>
      <c r="HV457" s="14"/>
      <c r="HW457" s="14"/>
      <c r="HX457" s="14"/>
      <c r="HY457" s="14"/>
      <c r="HZ457" s="14"/>
      <c r="IA457" s="14"/>
      <c r="IB457" s="14"/>
      <c r="IC457" s="14"/>
      <c r="ID457" s="14"/>
      <c r="IE457" s="14"/>
      <c r="IF457" s="14"/>
      <c r="IG457" s="14"/>
      <c r="IH457" s="14"/>
      <c r="II457" s="14"/>
      <c r="IJ457" s="14"/>
      <c r="IK457" s="14"/>
      <c r="IL457" s="14"/>
      <c r="IM457" s="14"/>
      <c r="IN457" s="14"/>
      <c r="IO457" s="14"/>
      <c r="IP457" s="14"/>
    </row>
    <row r="458" spans="1:250" s="14" customFormat="1">
      <c r="A458" s="14">
        <v>449</v>
      </c>
      <c r="B458" s="64">
        <v>1</v>
      </c>
      <c r="C458" s="3">
        <v>1</v>
      </c>
      <c r="D458" s="1">
        <v>1</v>
      </c>
      <c r="E458" s="1">
        <v>1</v>
      </c>
      <c r="F458" s="1" t="s">
        <v>1928</v>
      </c>
      <c r="G458" s="1" t="s">
        <v>4402</v>
      </c>
      <c r="H458" s="1" t="s">
        <v>2100</v>
      </c>
      <c r="I458" s="1" t="s">
        <v>1977</v>
      </c>
      <c r="J458" s="1" t="s">
        <v>2048</v>
      </c>
      <c r="K458" s="1" t="s">
        <v>5814</v>
      </c>
      <c r="L458" s="1">
        <v>6</v>
      </c>
      <c r="M458" s="1">
        <v>15</v>
      </c>
      <c r="N458" s="1">
        <v>25</v>
      </c>
      <c r="O458" s="1" t="s">
        <v>5815</v>
      </c>
      <c r="P458" s="1" t="s">
        <v>2971</v>
      </c>
      <c r="Q458" s="1" t="s">
        <v>2951</v>
      </c>
      <c r="R458" s="1" t="s">
        <v>2335</v>
      </c>
      <c r="S458" s="1" t="s">
        <v>2440</v>
      </c>
      <c r="T458" s="1" t="s">
        <v>2367</v>
      </c>
      <c r="U458" s="1" t="s">
        <v>3600</v>
      </c>
      <c r="V458" s="1" t="s">
        <v>5053</v>
      </c>
      <c r="W458" s="1" t="s">
        <v>4630</v>
      </c>
      <c r="X458" s="1" t="s">
        <v>2725</v>
      </c>
      <c r="Y458" s="1" t="s">
        <v>2469</v>
      </c>
      <c r="Z458" s="1" t="s">
        <v>5816</v>
      </c>
      <c r="AA458" s="1" t="s">
        <v>5817</v>
      </c>
      <c r="AB458" s="1" t="s">
        <v>3559</v>
      </c>
      <c r="AC458" s="1" t="s">
        <v>2590</v>
      </c>
      <c r="AD458" s="1" t="s">
        <v>2632</v>
      </c>
      <c r="AE458" s="1" t="s">
        <v>2793</v>
      </c>
      <c r="AF458" s="1" t="s">
        <v>2346</v>
      </c>
      <c r="AG458" s="1" t="s">
        <v>3608</v>
      </c>
      <c r="AH458" s="1" t="s">
        <v>2652</v>
      </c>
      <c r="AI458" s="1" t="s">
        <v>5818</v>
      </c>
      <c r="AJ458" s="1" t="s">
        <v>5819</v>
      </c>
      <c r="AK458" s="1" t="s">
        <v>4406</v>
      </c>
      <c r="AL458" s="1" t="s">
        <v>5820</v>
      </c>
      <c r="AM458" s="1" t="s">
        <v>5821</v>
      </c>
      <c r="AN458" s="1"/>
      <c r="AO458" s="1"/>
      <c r="AP458" s="1"/>
      <c r="AQ458" s="1"/>
      <c r="AR458" s="1"/>
      <c r="AS458" s="1"/>
      <c r="AT458" s="1"/>
      <c r="AU458" s="1"/>
      <c r="AV458" s="1"/>
      <c r="AW458" s="1"/>
      <c r="AX458" s="1">
        <v>1</v>
      </c>
      <c r="AY458" s="1">
        <v>0</v>
      </c>
      <c r="AZ458" s="1">
        <v>2</v>
      </c>
      <c r="BA458" s="1">
        <v>6</v>
      </c>
      <c r="BB458" s="1"/>
      <c r="BC458" s="1">
        <v>90</v>
      </c>
      <c r="BD458" s="1">
        <v>1</v>
      </c>
      <c r="BE458" s="1">
        <v>1</v>
      </c>
      <c r="BF458" s="1">
        <v>1</v>
      </c>
      <c r="BG458" s="1">
        <v>2</v>
      </c>
      <c r="BH458" s="1"/>
      <c r="BI458" s="1">
        <v>28.52</v>
      </c>
      <c r="BJ458" s="1"/>
      <c r="BK458" s="1"/>
      <c r="BL458" s="1"/>
      <c r="BM458" s="1"/>
      <c r="BN458" s="1"/>
      <c r="BO458" s="1">
        <f>IF(AZ458&gt;=85,1,0)</f>
        <v>0</v>
      </c>
      <c r="BP458" s="1">
        <f>IF(BA458=1,1,0)</f>
        <v>0</v>
      </c>
      <c r="BQ458" s="1"/>
      <c r="BR458" s="1"/>
      <c r="BS458" s="1"/>
      <c r="BT458" s="1"/>
      <c r="BU458" s="1"/>
      <c r="BW458" s="1"/>
      <c r="BX458" s="1"/>
      <c r="BY458" s="1"/>
      <c r="BZ458" s="1"/>
      <c r="CA458" s="1"/>
      <c r="CB458" s="1"/>
      <c r="CC458" s="1"/>
      <c r="CD458" s="1"/>
      <c r="CE458" s="1"/>
      <c r="CF458" s="1"/>
      <c r="CG458" s="1"/>
      <c r="CH458" s="1"/>
      <c r="CI458" s="1"/>
      <c r="CJ458" s="1"/>
      <c r="CK458" s="1"/>
      <c r="CL458" s="1">
        <v>0</v>
      </c>
      <c r="CM458" s="1">
        <v>1</v>
      </c>
      <c r="CN458" s="1">
        <v>2</v>
      </c>
      <c r="CO458" s="1"/>
      <c r="CP458" s="1"/>
      <c r="CQ458" s="1"/>
      <c r="CR458" s="1"/>
      <c r="CS458" s="1"/>
      <c r="CT458" s="1"/>
      <c r="CU458" s="1"/>
      <c r="CV458" s="1"/>
      <c r="CW458" s="1"/>
      <c r="CX458" s="1"/>
      <c r="CY458" s="1"/>
      <c r="CZ458" s="1"/>
      <c r="DA458" s="1">
        <f t="shared" si="246"/>
        <v>0</v>
      </c>
      <c r="DB458" s="1"/>
      <c r="DC458" s="1"/>
      <c r="DD458" s="1"/>
      <c r="DE458" s="1"/>
      <c r="DF458" s="1"/>
      <c r="DG458" s="1"/>
      <c r="DH458" s="1"/>
      <c r="DJ458" s="1"/>
      <c r="DK458" s="1"/>
      <c r="DL458" s="1"/>
      <c r="DM458" s="1"/>
      <c r="DN458" s="1"/>
      <c r="DO458" s="1"/>
      <c r="DP458" s="1"/>
      <c r="DQ458" s="1"/>
      <c r="DR458" s="1"/>
      <c r="DS458" s="1"/>
      <c r="DT458" s="1"/>
      <c r="DU458" s="1"/>
      <c r="DV458" s="1"/>
      <c r="DW458" s="1"/>
      <c r="DX458" s="1"/>
      <c r="DY458" s="1"/>
      <c r="DZ458" s="1"/>
      <c r="EA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row>
    <row r="459" spans="1:250" s="1" customFormat="1">
      <c r="A459" s="14">
        <v>450</v>
      </c>
      <c r="B459" s="61">
        <v>1</v>
      </c>
      <c r="C459" s="60">
        <v>1</v>
      </c>
      <c r="D459" s="14">
        <v>3</v>
      </c>
      <c r="E459" s="14">
        <v>1</v>
      </c>
      <c r="F459" s="14" t="s">
        <v>2048</v>
      </c>
      <c r="G459" s="14" t="s">
        <v>1928</v>
      </c>
      <c r="H459" s="14"/>
      <c r="I459" s="14"/>
      <c r="J459" s="14"/>
      <c r="K459" s="1" t="s">
        <v>4250</v>
      </c>
      <c r="L459" s="14">
        <v>2</v>
      </c>
      <c r="M459" s="14">
        <v>10</v>
      </c>
      <c r="N459" s="14">
        <v>4</v>
      </c>
      <c r="O459" s="14" t="s">
        <v>4251</v>
      </c>
      <c r="P459" s="14" t="s">
        <v>2335</v>
      </c>
      <c r="Q459" s="14" t="s">
        <v>4252</v>
      </c>
      <c r="R459" s="14" t="s">
        <v>2568</v>
      </c>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c r="AX459" s="14">
        <v>1</v>
      </c>
      <c r="AY459" s="14">
        <v>0</v>
      </c>
      <c r="AZ459" s="14">
        <v>2</v>
      </c>
      <c r="BA459" s="14">
        <v>5</v>
      </c>
      <c r="BB459" s="14"/>
      <c r="BC459" s="14">
        <v>90</v>
      </c>
      <c r="BD459" s="14">
        <v>0</v>
      </c>
      <c r="BE459" s="14">
        <v>1</v>
      </c>
      <c r="BF459" s="14">
        <v>1</v>
      </c>
      <c r="BG459" s="14">
        <v>2</v>
      </c>
      <c r="BH459" s="14">
        <v>149.9</v>
      </c>
      <c r="BI459" s="14">
        <v>25.73</v>
      </c>
      <c r="BJ459" s="14">
        <v>0</v>
      </c>
      <c r="BK459" s="14">
        <v>0</v>
      </c>
      <c r="BL459" s="14">
        <v>2</v>
      </c>
      <c r="BM459" s="14">
        <v>3</v>
      </c>
      <c r="BN459" s="14">
        <v>1</v>
      </c>
      <c r="BO459" s="14">
        <f>IF(BC459&gt;=85,1,0)</f>
        <v>1</v>
      </c>
      <c r="BP459" s="14">
        <f>IF(BD459=1,1,0)</f>
        <v>0</v>
      </c>
      <c r="BQ459" s="14">
        <v>0</v>
      </c>
      <c r="BR459" s="14">
        <v>1</v>
      </c>
      <c r="BS459" s="14">
        <v>0</v>
      </c>
      <c r="BT459" s="14">
        <v>1</v>
      </c>
      <c r="BU459" s="14">
        <v>1</v>
      </c>
      <c r="BV459" s="14">
        <f t="shared" ref="BV459:BV496" si="257">SUM(BO459:BU459)</f>
        <v>4</v>
      </c>
      <c r="BW459" s="14">
        <v>3</v>
      </c>
      <c r="BX459" s="14">
        <v>0</v>
      </c>
      <c r="BY459" s="14">
        <v>0</v>
      </c>
      <c r="BZ459" s="14">
        <v>0</v>
      </c>
      <c r="CA459" s="14">
        <v>0</v>
      </c>
      <c r="CB459" s="14">
        <v>1</v>
      </c>
      <c r="CC459" s="14">
        <v>1</v>
      </c>
      <c r="CD459" s="14">
        <v>0</v>
      </c>
      <c r="CE459" s="14">
        <v>1</v>
      </c>
      <c r="CF459" s="14">
        <f t="shared" ref="CF459:CF496" si="258">SUM(BX459:CE459)</f>
        <v>3</v>
      </c>
      <c r="CG459" s="14">
        <v>1</v>
      </c>
      <c r="CH459" s="14">
        <v>1</v>
      </c>
      <c r="CI459" s="14">
        <v>1</v>
      </c>
      <c r="CJ459" s="14">
        <v>1</v>
      </c>
      <c r="CK459" s="14">
        <f t="shared" ref="CK459:CK479" si="259">SUM(CG459:CJ459)</f>
        <v>4</v>
      </c>
      <c r="CL459" s="14">
        <v>1</v>
      </c>
      <c r="CM459" s="14">
        <v>4</v>
      </c>
      <c r="CN459" s="14">
        <v>0</v>
      </c>
      <c r="CO459" s="14">
        <v>1</v>
      </c>
      <c r="CP459" s="14">
        <v>1</v>
      </c>
      <c r="CQ459" s="14">
        <v>1</v>
      </c>
      <c r="CR459" s="14">
        <v>5</v>
      </c>
      <c r="CS459" s="14">
        <v>1</v>
      </c>
      <c r="CT459" s="14">
        <v>80</v>
      </c>
      <c r="CU459" s="14">
        <v>0</v>
      </c>
      <c r="CV459" s="14">
        <v>0</v>
      </c>
      <c r="CW459" s="14">
        <v>0</v>
      </c>
      <c r="CX459" s="14">
        <v>0</v>
      </c>
      <c r="CY459" s="14">
        <v>0</v>
      </c>
      <c r="CZ459" s="14">
        <v>0</v>
      </c>
      <c r="DA459" s="14">
        <f t="shared" si="246"/>
        <v>0</v>
      </c>
      <c r="DB459" s="14">
        <v>0</v>
      </c>
      <c r="DC459" s="14">
        <v>0</v>
      </c>
      <c r="DD459" s="14">
        <v>0</v>
      </c>
      <c r="DE459" s="14">
        <v>0</v>
      </c>
      <c r="DF459" s="14">
        <v>0</v>
      </c>
      <c r="DG459" s="14">
        <v>0</v>
      </c>
      <c r="DH459" s="14">
        <f t="shared" ref="DH459:DH478" si="260">SUM(DB459:DG459)</f>
        <v>0</v>
      </c>
      <c r="DI459" s="14">
        <f t="shared" ref="DI459:DI478" si="261">DH459-DA459</f>
        <v>0</v>
      </c>
      <c r="DJ459" s="14">
        <v>0</v>
      </c>
      <c r="DK459" s="14">
        <v>0</v>
      </c>
      <c r="DL459" s="14">
        <v>0</v>
      </c>
      <c r="DM459" s="14">
        <v>0</v>
      </c>
      <c r="DN459" s="14">
        <v>0</v>
      </c>
      <c r="DO459" s="14">
        <v>0</v>
      </c>
      <c r="DP459" s="14">
        <v>0</v>
      </c>
      <c r="DQ459" s="14">
        <v>0</v>
      </c>
      <c r="DR459" s="14">
        <f t="shared" ref="DR459:DR496" si="262">SUM(DJ459:DQ459)</f>
        <v>0</v>
      </c>
      <c r="DS459" s="14">
        <v>0</v>
      </c>
      <c r="DT459" s="14">
        <v>0</v>
      </c>
      <c r="DU459" s="14">
        <v>0</v>
      </c>
      <c r="DV459" s="14">
        <v>0</v>
      </c>
      <c r="DW459" s="14">
        <v>0</v>
      </c>
      <c r="DX459" s="14">
        <v>0</v>
      </c>
      <c r="DY459" s="14">
        <v>0</v>
      </c>
      <c r="DZ459" s="14">
        <v>0</v>
      </c>
      <c r="EA459" s="14">
        <f t="shared" ref="EA459:EA496" si="263">SUM(DS459:DZ459)</f>
        <v>0</v>
      </c>
      <c r="EB459" s="14">
        <f t="shared" ref="EB459:EB496" si="264">EA459-DR459</f>
        <v>0</v>
      </c>
      <c r="EC459" s="14">
        <v>0</v>
      </c>
      <c r="ED459" s="14">
        <v>0</v>
      </c>
      <c r="EE459" s="14">
        <f t="shared" ref="EE459:EE496" si="265">SUM(EC459:ED459)</f>
        <v>0</v>
      </c>
      <c r="EF459" s="14">
        <v>5</v>
      </c>
      <c r="EG459" s="14">
        <v>5</v>
      </c>
      <c r="EH459" s="14">
        <v>5</v>
      </c>
      <c r="EI459" s="14">
        <v>5</v>
      </c>
      <c r="EJ459" s="14">
        <f t="shared" ref="EJ459:EJ496" si="266">SUM(EF459:EI459)</f>
        <v>20</v>
      </c>
      <c r="EK459" s="14"/>
      <c r="EL459" s="14"/>
      <c r="EM459" s="14"/>
      <c r="EN459" s="14"/>
      <c r="EO459" s="14"/>
      <c r="EP459" s="14"/>
      <c r="EQ459" s="14"/>
      <c r="ER459" s="14"/>
      <c r="ES459" s="14"/>
      <c r="ET459" s="14"/>
      <c r="EU459" s="14"/>
      <c r="EV459" s="14"/>
      <c r="EW459" s="14"/>
      <c r="EX459" s="14"/>
      <c r="EY459" s="14"/>
      <c r="EZ459" s="14"/>
      <c r="FA459" s="14"/>
      <c r="FB459" s="14"/>
      <c r="FC459" s="14"/>
      <c r="FD459" s="14"/>
      <c r="FE459" s="14"/>
      <c r="FF459" s="14"/>
      <c r="FG459" s="14"/>
      <c r="FH459" s="14"/>
      <c r="FI459" s="14"/>
      <c r="FJ459" s="14"/>
      <c r="FK459" s="14"/>
      <c r="FL459" s="14"/>
      <c r="FM459" s="14"/>
      <c r="FN459" s="14"/>
      <c r="FO459" s="14"/>
      <c r="FP459" s="14"/>
      <c r="FQ459" s="14"/>
      <c r="FR459" s="14"/>
      <c r="FS459" s="14"/>
      <c r="FT459" s="14"/>
      <c r="FU459" s="14"/>
      <c r="FV459" s="14"/>
      <c r="FW459" s="14"/>
      <c r="FX459" s="14"/>
      <c r="FY459" s="14"/>
      <c r="FZ459" s="14"/>
      <c r="GA459" s="14"/>
      <c r="GB459" s="14"/>
      <c r="GC459" s="14"/>
      <c r="GD459" s="14"/>
      <c r="GE459" s="14"/>
      <c r="GF459" s="14"/>
      <c r="GG459" s="14"/>
      <c r="GH459" s="14"/>
      <c r="GI459" s="14"/>
      <c r="GJ459" s="14"/>
      <c r="GK459" s="14"/>
      <c r="GL459" s="14"/>
      <c r="GM459" s="14"/>
      <c r="GN459" s="14"/>
      <c r="GO459" s="14"/>
      <c r="GP459" s="14"/>
      <c r="GQ459" s="14"/>
      <c r="GR459" s="14"/>
      <c r="GS459" s="14"/>
      <c r="GT459" s="14"/>
      <c r="GU459" s="14"/>
      <c r="GV459" s="14"/>
      <c r="GW459" s="14"/>
      <c r="GX459" s="14"/>
      <c r="GY459" s="14"/>
      <c r="GZ459" s="14"/>
      <c r="HA459" s="14"/>
      <c r="HB459" s="14"/>
      <c r="HC459" s="14"/>
      <c r="HD459" s="14"/>
      <c r="HE459" s="14"/>
      <c r="HF459" s="14"/>
      <c r="HG459" s="14"/>
      <c r="HH459" s="14"/>
      <c r="HI459" s="14"/>
      <c r="HJ459" s="14"/>
      <c r="HK459" s="14"/>
      <c r="HL459" s="14"/>
      <c r="HM459" s="14"/>
      <c r="HN459" s="14"/>
      <c r="HO459" s="14"/>
      <c r="HP459" s="14"/>
      <c r="HQ459" s="14"/>
      <c r="HR459" s="14"/>
      <c r="HS459" s="14"/>
      <c r="HT459" s="14"/>
      <c r="HU459" s="14"/>
      <c r="HV459" s="14"/>
      <c r="HW459" s="14"/>
      <c r="HX459" s="14"/>
      <c r="HY459" s="14"/>
      <c r="HZ459" s="14"/>
      <c r="IA459" s="14"/>
      <c r="IB459" s="14"/>
      <c r="IC459" s="14"/>
      <c r="ID459" s="14"/>
      <c r="IE459" s="14"/>
      <c r="IF459" s="14"/>
      <c r="IG459" s="14"/>
      <c r="IH459" s="14"/>
      <c r="II459" s="14"/>
      <c r="IJ459" s="14"/>
      <c r="IK459" s="14"/>
      <c r="IL459" s="14"/>
      <c r="IM459" s="14"/>
      <c r="IN459" s="14"/>
      <c r="IO459" s="14"/>
      <c r="IP459" s="14"/>
    </row>
    <row r="460" spans="1:250" s="1" customFormat="1">
      <c r="A460" s="14">
        <v>451</v>
      </c>
      <c r="B460" s="61">
        <v>2</v>
      </c>
      <c r="C460" s="60">
        <v>1</v>
      </c>
      <c r="D460" s="14">
        <v>1</v>
      </c>
      <c r="E460" s="14">
        <v>1</v>
      </c>
      <c r="F460" s="14" t="s">
        <v>3242</v>
      </c>
      <c r="G460" s="14" t="s">
        <v>1941</v>
      </c>
      <c r="H460" s="14" t="s">
        <v>2063</v>
      </c>
      <c r="I460" s="14" t="s">
        <v>2322</v>
      </c>
      <c r="J460" s="14" t="s">
        <v>2100</v>
      </c>
      <c r="K460" s="1" t="s">
        <v>3668</v>
      </c>
      <c r="L460" s="14">
        <v>6</v>
      </c>
      <c r="M460" s="14">
        <v>9</v>
      </c>
      <c r="N460" s="14">
        <v>17</v>
      </c>
      <c r="O460" s="14" t="s">
        <v>3669</v>
      </c>
      <c r="P460" s="14" t="s">
        <v>3670</v>
      </c>
      <c r="Q460" s="14" t="s">
        <v>3671</v>
      </c>
      <c r="R460" s="14" t="s">
        <v>3672</v>
      </c>
      <c r="S460" s="14" t="s">
        <v>3673</v>
      </c>
      <c r="T460" s="14" t="s">
        <v>3674</v>
      </c>
      <c r="U460" s="14" t="s">
        <v>3628</v>
      </c>
      <c r="V460" s="14" t="s">
        <v>3675</v>
      </c>
      <c r="W460" s="14" t="s">
        <v>3676</v>
      </c>
      <c r="X460" s="14" t="s">
        <v>3677</v>
      </c>
      <c r="Y460" s="14" t="s">
        <v>3678</v>
      </c>
      <c r="Z460" s="14" t="s">
        <v>3679</v>
      </c>
      <c r="AA460" s="14" t="s">
        <v>3680</v>
      </c>
      <c r="AB460" s="14" t="s">
        <v>2652</v>
      </c>
      <c r="AC460" s="14" t="s">
        <v>2493</v>
      </c>
      <c r="AD460" s="14" t="s">
        <v>3681</v>
      </c>
      <c r="AE460" s="14" t="s">
        <v>3682</v>
      </c>
      <c r="AF460" s="14"/>
      <c r="AG460" s="14"/>
      <c r="AH460" s="14"/>
      <c r="AI460" s="14"/>
      <c r="AJ460" s="14"/>
      <c r="AK460" s="14"/>
      <c r="AL460" s="14"/>
      <c r="AM460" s="14"/>
      <c r="AN460" s="14"/>
      <c r="AO460" s="14"/>
      <c r="AP460" s="14"/>
      <c r="AQ460" s="14"/>
      <c r="AR460" s="14"/>
      <c r="AS460" s="14"/>
      <c r="AT460" s="14"/>
      <c r="AU460" s="14"/>
      <c r="AV460" s="14"/>
      <c r="AW460" s="14"/>
      <c r="AX460" s="14">
        <v>2</v>
      </c>
      <c r="AY460" s="14"/>
      <c r="AZ460" s="14"/>
      <c r="BA460" s="14">
        <v>8</v>
      </c>
      <c r="BB460" s="14"/>
      <c r="BC460" s="14">
        <v>76</v>
      </c>
      <c r="BD460" s="14">
        <v>0</v>
      </c>
      <c r="BE460" s="14">
        <v>1</v>
      </c>
      <c r="BF460" s="14">
        <v>1</v>
      </c>
      <c r="BG460" s="14">
        <v>2</v>
      </c>
      <c r="BH460" s="14">
        <v>157.5</v>
      </c>
      <c r="BI460" s="14">
        <v>35.67</v>
      </c>
      <c r="BJ460" s="14">
        <v>1</v>
      </c>
      <c r="BK460" s="14">
        <v>0</v>
      </c>
      <c r="BL460" s="14">
        <v>2</v>
      </c>
      <c r="BM460" s="14">
        <v>3</v>
      </c>
      <c r="BN460" s="14">
        <v>0</v>
      </c>
      <c r="BO460" s="14">
        <f>IF(BC460&gt;=85,1,0)</f>
        <v>0</v>
      </c>
      <c r="BP460" s="14">
        <f>IF(BD460=1,1,0)</f>
        <v>0</v>
      </c>
      <c r="BQ460" s="14">
        <v>1</v>
      </c>
      <c r="BR460" s="14">
        <v>0</v>
      </c>
      <c r="BS460" s="14">
        <v>0</v>
      </c>
      <c r="BT460" s="14">
        <v>1</v>
      </c>
      <c r="BU460" s="14">
        <v>1</v>
      </c>
      <c r="BV460" s="14">
        <f t="shared" si="257"/>
        <v>3</v>
      </c>
      <c r="BW460" s="14">
        <v>3</v>
      </c>
      <c r="BX460" s="14">
        <v>0</v>
      </c>
      <c r="BY460" s="14">
        <v>0</v>
      </c>
      <c r="BZ460" s="14">
        <v>0</v>
      </c>
      <c r="CA460" s="14">
        <v>0</v>
      </c>
      <c r="CB460" s="14">
        <v>0</v>
      </c>
      <c r="CC460" s="14">
        <v>0</v>
      </c>
      <c r="CD460" s="14">
        <v>0</v>
      </c>
      <c r="CE460" s="14">
        <v>0</v>
      </c>
      <c r="CF460" s="14">
        <f t="shared" si="258"/>
        <v>0</v>
      </c>
      <c r="CG460" s="14">
        <v>5</v>
      </c>
      <c r="CH460" s="14">
        <v>5</v>
      </c>
      <c r="CI460" s="14">
        <v>5</v>
      </c>
      <c r="CJ460" s="14">
        <v>5</v>
      </c>
      <c r="CK460" s="14">
        <f t="shared" si="259"/>
        <v>20</v>
      </c>
      <c r="CL460" s="14">
        <v>0</v>
      </c>
      <c r="CM460" s="14">
        <v>1</v>
      </c>
      <c r="CN460" s="14">
        <v>2</v>
      </c>
      <c r="CO460" s="14">
        <v>3</v>
      </c>
      <c r="CP460" s="14">
        <v>1</v>
      </c>
      <c r="CQ460" s="14">
        <v>1</v>
      </c>
      <c r="CR460" s="14">
        <v>1</v>
      </c>
      <c r="CS460" s="14">
        <v>1</v>
      </c>
      <c r="CT460" s="14">
        <v>40</v>
      </c>
      <c r="CU460" s="14">
        <v>1</v>
      </c>
      <c r="CV460" s="14">
        <v>1</v>
      </c>
      <c r="CW460" s="14">
        <v>1</v>
      </c>
      <c r="CX460" s="14">
        <v>1</v>
      </c>
      <c r="CY460" s="14">
        <v>1</v>
      </c>
      <c r="CZ460" s="14">
        <v>1</v>
      </c>
      <c r="DA460" s="14">
        <f t="shared" si="246"/>
        <v>6</v>
      </c>
      <c r="DB460" s="14">
        <v>1</v>
      </c>
      <c r="DC460" s="14">
        <v>1</v>
      </c>
      <c r="DD460" s="14">
        <v>1</v>
      </c>
      <c r="DE460" s="14">
        <v>1</v>
      </c>
      <c r="DF460" s="14">
        <v>1</v>
      </c>
      <c r="DG460" s="14">
        <v>1</v>
      </c>
      <c r="DH460" s="14">
        <f t="shared" si="260"/>
        <v>6</v>
      </c>
      <c r="DI460" s="14">
        <f t="shared" si="261"/>
        <v>0</v>
      </c>
      <c r="DJ460" s="14">
        <v>1</v>
      </c>
      <c r="DK460" s="14">
        <v>1</v>
      </c>
      <c r="DL460" s="14">
        <v>1</v>
      </c>
      <c r="DM460" s="14">
        <v>1</v>
      </c>
      <c r="DN460" s="14">
        <v>1</v>
      </c>
      <c r="DO460" s="14">
        <v>1</v>
      </c>
      <c r="DP460" s="14">
        <v>1</v>
      </c>
      <c r="DQ460" s="14">
        <v>1</v>
      </c>
      <c r="DR460" s="14">
        <f t="shared" si="262"/>
        <v>8</v>
      </c>
      <c r="DS460" s="14">
        <v>1</v>
      </c>
      <c r="DT460" s="14">
        <v>1</v>
      </c>
      <c r="DU460" s="14">
        <v>1</v>
      </c>
      <c r="DV460" s="14">
        <v>1</v>
      </c>
      <c r="DW460" s="14">
        <v>1</v>
      </c>
      <c r="DX460" s="14">
        <v>1</v>
      </c>
      <c r="DY460" s="14">
        <v>1</v>
      </c>
      <c r="DZ460" s="14">
        <v>1</v>
      </c>
      <c r="EA460" s="14">
        <f t="shared" si="263"/>
        <v>8</v>
      </c>
      <c r="EB460" s="14">
        <f t="shared" si="264"/>
        <v>0</v>
      </c>
      <c r="EC460" s="14">
        <v>0</v>
      </c>
      <c r="ED460" s="14">
        <v>0</v>
      </c>
      <c r="EE460" s="14">
        <f t="shared" si="265"/>
        <v>0</v>
      </c>
      <c r="EF460" s="14">
        <v>5</v>
      </c>
      <c r="EG460" s="14">
        <v>5</v>
      </c>
      <c r="EH460" s="14">
        <v>5</v>
      </c>
      <c r="EI460" s="14">
        <v>5</v>
      </c>
      <c r="EJ460" s="14">
        <f t="shared" si="266"/>
        <v>20</v>
      </c>
      <c r="EK460" s="14"/>
      <c r="EL460" s="14"/>
      <c r="EM460" s="14"/>
      <c r="EN460" s="14"/>
      <c r="EO460" s="14"/>
      <c r="EP460" s="14"/>
      <c r="EQ460" s="14"/>
      <c r="ER460" s="14"/>
      <c r="ES460" s="14"/>
      <c r="ET460" s="14"/>
      <c r="EU460" s="14"/>
      <c r="EV460" s="14"/>
      <c r="EW460" s="14"/>
      <c r="EX460" s="14"/>
      <c r="EY460" s="14"/>
      <c r="EZ460" s="14"/>
      <c r="FA460" s="14"/>
      <c r="FB460" s="14"/>
      <c r="FC460" s="14"/>
      <c r="FD460" s="14"/>
      <c r="FE460" s="14"/>
      <c r="FF460" s="14"/>
      <c r="FG460" s="14"/>
      <c r="FH460" s="14"/>
      <c r="FI460" s="14"/>
      <c r="FJ460" s="14"/>
      <c r="FK460" s="14"/>
      <c r="FL460" s="14"/>
      <c r="FM460" s="14"/>
      <c r="FN460" s="14"/>
      <c r="FO460" s="14"/>
      <c r="FP460" s="14"/>
      <c r="FQ460" s="14"/>
      <c r="FR460" s="14"/>
      <c r="FS460" s="14"/>
      <c r="FT460" s="14"/>
      <c r="FU460" s="14"/>
      <c r="FV460" s="14"/>
      <c r="FW460" s="14"/>
      <c r="FX460" s="14"/>
      <c r="FY460" s="14"/>
      <c r="FZ460" s="14"/>
      <c r="GA460" s="14"/>
      <c r="GB460" s="14"/>
      <c r="GC460" s="14"/>
      <c r="GD460" s="14"/>
      <c r="GE460" s="14"/>
      <c r="GF460" s="14"/>
      <c r="GG460" s="14"/>
      <c r="GH460" s="14"/>
      <c r="GI460" s="14"/>
      <c r="GJ460" s="14"/>
      <c r="GK460" s="14"/>
      <c r="GL460" s="14"/>
      <c r="GM460" s="14"/>
      <c r="GN460" s="14"/>
      <c r="GO460" s="14"/>
      <c r="GP460" s="14"/>
      <c r="GQ460" s="14"/>
      <c r="GR460" s="14"/>
      <c r="GS460" s="14"/>
      <c r="GT460" s="14"/>
      <c r="GU460" s="14"/>
      <c r="GV460" s="14"/>
      <c r="GW460" s="14"/>
      <c r="GX460" s="14"/>
      <c r="GY460" s="14"/>
      <c r="GZ460" s="14"/>
      <c r="HA460" s="14"/>
      <c r="HB460" s="14"/>
      <c r="HC460" s="14"/>
      <c r="HD460" s="14"/>
      <c r="HE460" s="14"/>
      <c r="HF460" s="14"/>
      <c r="HG460" s="14"/>
      <c r="HH460" s="14"/>
      <c r="HI460" s="14"/>
      <c r="HJ460" s="14"/>
      <c r="HK460" s="14"/>
      <c r="HL460" s="14"/>
      <c r="HM460" s="14"/>
      <c r="HN460" s="14"/>
      <c r="HO460" s="14"/>
      <c r="HP460" s="14"/>
      <c r="HQ460" s="14"/>
      <c r="HR460" s="14"/>
      <c r="HS460" s="14"/>
      <c r="HT460" s="14"/>
      <c r="HU460" s="14"/>
      <c r="HV460" s="14"/>
      <c r="HW460" s="14"/>
      <c r="HX460" s="14"/>
      <c r="HY460" s="14"/>
      <c r="HZ460" s="14"/>
      <c r="IA460" s="14"/>
      <c r="IB460" s="14"/>
      <c r="IC460" s="14"/>
      <c r="ID460" s="14"/>
      <c r="IE460" s="14"/>
      <c r="IF460" s="14"/>
      <c r="IG460" s="14"/>
      <c r="IH460" s="14"/>
      <c r="II460" s="14"/>
      <c r="IJ460" s="14"/>
      <c r="IK460" s="14"/>
      <c r="IL460" s="14"/>
      <c r="IM460" s="14"/>
      <c r="IN460" s="14"/>
      <c r="IO460" s="14"/>
      <c r="IP460" s="14"/>
    </row>
    <row r="461" spans="1:250" s="1" customFormat="1">
      <c r="A461" s="14">
        <v>452</v>
      </c>
      <c r="B461" s="61">
        <v>2</v>
      </c>
      <c r="C461" s="60">
        <v>1</v>
      </c>
      <c r="D461" s="14">
        <v>1</v>
      </c>
      <c r="E461" s="14">
        <v>1</v>
      </c>
      <c r="F461" s="14" t="s">
        <v>2063</v>
      </c>
      <c r="G461" s="14" t="s">
        <v>1955</v>
      </c>
      <c r="H461" s="14" t="s">
        <v>1977</v>
      </c>
      <c r="I461" s="14" t="s">
        <v>2489</v>
      </c>
      <c r="J461" s="14" t="s">
        <v>2670</v>
      </c>
      <c r="K461" s="1" t="s">
        <v>3708</v>
      </c>
      <c r="L461" s="14">
        <v>5</v>
      </c>
      <c r="M461" s="14">
        <v>7</v>
      </c>
      <c r="N461" s="14">
        <v>9</v>
      </c>
      <c r="O461" s="14" t="s">
        <v>3709</v>
      </c>
      <c r="P461" s="14" t="s">
        <v>2335</v>
      </c>
      <c r="Q461" s="14" t="s">
        <v>2649</v>
      </c>
      <c r="R461" s="14" t="s">
        <v>3710</v>
      </c>
      <c r="S461" s="14" t="s">
        <v>2889</v>
      </c>
      <c r="T461" s="14" t="s">
        <v>3711</v>
      </c>
      <c r="U461" s="14" t="s">
        <v>2399</v>
      </c>
      <c r="V461" s="14" t="s">
        <v>3028</v>
      </c>
      <c r="W461" s="14" t="s">
        <v>3712</v>
      </c>
      <c r="X461" s="14"/>
      <c r="Y461" s="14"/>
      <c r="Z461" s="14"/>
      <c r="AA461" s="14"/>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c r="AX461" s="14">
        <v>2</v>
      </c>
      <c r="AY461" s="14">
        <v>0</v>
      </c>
      <c r="AZ461" s="14">
        <v>2</v>
      </c>
      <c r="BA461" s="14">
        <v>6</v>
      </c>
      <c r="BB461" s="14"/>
      <c r="BC461" s="14">
        <v>72</v>
      </c>
      <c r="BD461" s="14">
        <v>0</v>
      </c>
      <c r="BE461" s="14">
        <v>1</v>
      </c>
      <c r="BF461" s="14">
        <v>1</v>
      </c>
      <c r="BG461" s="14">
        <v>1</v>
      </c>
      <c r="BH461" s="14">
        <v>157.5</v>
      </c>
      <c r="BI461" s="14">
        <v>28.17</v>
      </c>
      <c r="BJ461" s="14">
        <v>1</v>
      </c>
      <c r="BK461" s="14">
        <v>1</v>
      </c>
      <c r="BL461" s="14">
        <v>5</v>
      </c>
      <c r="BM461" s="14">
        <v>3</v>
      </c>
      <c r="BN461" s="14">
        <v>0</v>
      </c>
      <c r="BO461" s="14">
        <f>IF(BC461&gt;=85,1,0)</f>
        <v>0</v>
      </c>
      <c r="BP461" s="14">
        <f>IF(BD461=1,1,0)</f>
        <v>0</v>
      </c>
      <c r="BQ461" s="14">
        <v>0</v>
      </c>
      <c r="BR461" s="14">
        <v>0</v>
      </c>
      <c r="BS461" s="14">
        <v>0</v>
      </c>
      <c r="BT461" s="14">
        <v>1</v>
      </c>
      <c r="BU461" s="14">
        <v>0</v>
      </c>
      <c r="BV461" s="14">
        <f t="shared" si="257"/>
        <v>1</v>
      </c>
      <c r="BW461" s="14">
        <v>3</v>
      </c>
      <c r="BX461" s="14">
        <v>0</v>
      </c>
      <c r="BY461" s="14">
        <v>0</v>
      </c>
      <c r="BZ461" s="14">
        <v>0</v>
      </c>
      <c r="CA461" s="14">
        <v>0</v>
      </c>
      <c r="CB461" s="14">
        <v>0</v>
      </c>
      <c r="CC461" s="14">
        <v>0</v>
      </c>
      <c r="CD461" s="14">
        <v>0</v>
      </c>
      <c r="CE461" s="14">
        <v>1</v>
      </c>
      <c r="CF461" s="14">
        <f t="shared" si="258"/>
        <v>1</v>
      </c>
      <c r="CG461" s="14">
        <v>5</v>
      </c>
      <c r="CH461" s="14">
        <v>5</v>
      </c>
      <c r="CI461" s="14">
        <v>5</v>
      </c>
      <c r="CJ461" s="14">
        <v>5</v>
      </c>
      <c r="CK461" s="14">
        <f t="shared" si="259"/>
        <v>20</v>
      </c>
      <c r="CL461" s="14">
        <v>1</v>
      </c>
      <c r="CM461" s="14">
        <v>1</v>
      </c>
      <c r="CN461" s="14">
        <v>2</v>
      </c>
      <c r="CO461" s="14">
        <v>1</v>
      </c>
      <c r="CP461" s="14">
        <v>1</v>
      </c>
      <c r="CQ461" s="14">
        <v>1</v>
      </c>
      <c r="CR461" s="14">
        <v>1</v>
      </c>
      <c r="CS461" s="14">
        <v>1</v>
      </c>
      <c r="CT461" s="14">
        <v>50</v>
      </c>
      <c r="CU461" s="14">
        <v>1</v>
      </c>
      <c r="CV461" s="14">
        <v>1</v>
      </c>
      <c r="CW461" s="14">
        <v>1</v>
      </c>
      <c r="CX461" s="14">
        <v>1</v>
      </c>
      <c r="CY461" s="14">
        <v>1</v>
      </c>
      <c r="CZ461" s="14">
        <v>1</v>
      </c>
      <c r="DA461" s="14">
        <f t="shared" si="246"/>
        <v>6</v>
      </c>
      <c r="DB461" s="14">
        <v>1</v>
      </c>
      <c r="DC461" s="14">
        <v>1</v>
      </c>
      <c r="DD461" s="14">
        <v>1</v>
      </c>
      <c r="DE461" s="14">
        <v>1</v>
      </c>
      <c r="DF461" s="14">
        <v>1</v>
      </c>
      <c r="DG461" s="14">
        <v>1</v>
      </c>
      <c r="DH461" s="14">
        <f t="shared" si="260"/>
        <v>6</v>
      </c>
      <c r="DI461" s="14">
        <f t="shared" si="261"/>
        <v>0</v>
      </c>
      <c r="DJ461" s="14">
        <v>1</v>
      </c>
      <c r="DK461" s="14">
        <v>1</v>
      </c>
      <c r="DL461" s="14">
        <v>1</v>
      </c>
      <c r="DM461" s="14">
        <v>1</v>
      </c>
      <c r="DN461" s="14">
        <v>1</v>
      </c>
      <c r="DO461" s="14">
        <v>1</v>
      </c>
      <c r="DP461" s="14">
        <v>1</v>
      </c>
      <c r="DQ461" s="14">
        <v>1</v>
      </c>
      <c r="DR461" s="14">
        <f t="shared" si="262"/>
        <v>8</v>
      </c>
      <c r="DS461" s="14">
        <v>1</v>
      </c>
      <c r="DT461" s="14">
        <v>1</v>
      </c>
      <c r="DU461" s="14">
        <v>1</v>
      </c>
      <c r="DV461" s="14">
        <v>1</v>
      </c>
      <c r="DW461" s="14">
        <v>1</v>
      </c>
      <c r="DX461" s="14">
        <v>1</v>
      </c>
      <c r="DY461" s="14">
        <v>1</v>
      </c>
      <c r="DZ461" s="14">
        <v>1</v>
      </c>
      <c r="EA461" s="14">
        <f t="shared" si="263"/>
        <v>8</v>
      </c>
      <c r="EB461" s="14">
        <f t="shared" si="264"/>
        <v>0</v>
      </c>
      <c r="EC461" s="14">
        <v>0</v>
      </c>
      <c r="ED461" s="14">
        <v>0</v>
      </c>
      <c r="EE461" s="14">
        <f t="shared" si="265"/>
        <v>0</v>
      </c>
      <c r="EF461" s="14">
        <v>5</v>
      </c>
      <c r="EG461" s="14">
        <v>5</v>
      </c>
      <c r="EH461" s="14">
        <v>5</v>
      </c>
      <c r="EI461" s="14">
        <v>5</v>
      </c>
      <c r="EJ461" s="14">
        <f t="shared" si="266"/>
        <v>20</v>
      </c>
      <c r="EK461" s="14"/>
      <c r="EL461" s="14"/>
      <c r="EM461" s="14"/>
      <c r="EN461" s="14"/>
      <c r="EO461" s="14"/>
      <c r="EP461" s="14"/>
      <c r="EQ461" s="14"/>
      <c r="ER461" s="14"/>
      <c r="ES461" s="14"/>
      <c r="ET461" s="14"/>
      <c r="EU461" s="14"/>
      <c r="EV461" s="14"/>
      <c r="EW461" s="14"/>
      <c r="EX461" s="14"/>
      <c r="EY461" s="14"/>
      <c r="EZ461" s="14"/>
      <c r="FA461" s="14"/>
      <c r="FB461" s="14"/>
      <c r="FC461" s="14"/>
      <c r="FD461" s="14"/>
      <c r="FE461" s="14"/>
      <c r="FF461" s="14"/>
      <c r="FG461" s="14"/>
      <c r="FH461" s="14"/>
      <c r="FI461" s="14"/>
      <c r="FJ461" s="14"/>
      <c r="FK461" s="14"/>
      <c r="FL461" s="14"/>
      <c r="FM461" s="14"/>
      <c r="FN461" s="14"/>
      <c r="FO461" s="14"/>
      <c r="FP461" s="14"/>
      <c r="FQ461" s="14"/>
      <c r="FR461" s="14"/>
      <c r="FS461" s="14"/>
      <c r="FT461" s="14"/>
      <c r="FU461" s="14"/>
      <c r="FV461" s="14"/>
      <c r="FW461" s="14"/>
      <c r="FX461" s="14"/>
      <c r="FY461" s="14"/>
      <c r="FZ461" s="14"/>
      <c r="GA461" s="14"/>
      <c r="GB461" s="14"/>
      <c r="GC461" s="14"/>
      <c r="GD461" s="14"/>
      <c r="GE461" s="14"/>
      <c r="GF461" s="14"/>
      <c r="GG461" s="14"/>
      <c r="GH461" s="14"/>
      <c r="GI461" s="14"/>
      <c r="GJ461" s="14"/>
      <c r="GK461" s="14"/>
      <c r="GL461" s="14"/>
      <c r="GM461" s="14"/>
      <c r="GN461" s="14"/>
      <c r="GO461" s="14"/>
      <c r="GP461" s="14"/>
      <c r="GQ461" s="14"/>
      <c r="GR461" s="14"/>
      <c r="GS461" s="14"/>
      <c r="GT461" s="14"/>
      <c r="GU461" s="14"/>
      <c r="GV461" s="14"/>
      <c r="GW461" s="14"/>
      <c r="GX461" s="14"/>
      <c r="GY461" s="14"/>
      <c r="GZ461" s="14"/>
      <c r="HA461" s="14"/>
      <c r="HB461" s="14"/>
      <c r="HC461" s="14"/>
      <c r="HD461" s="14"/>
      <c r="HE461" s="14"/>
      <c r="HF461" s="14"/>
      <c r="HG461" s="14"/>
      <c r="HH461" s="14"/>
      <c r="HI461" s="14"/>
      <c r="HJ461" s="14"/>
      <c r="HK461" s="14"/>
      <c r="HL461" s="14"/>
      <c r="HM461" s="14"/>
      <c r="HN461" s="14"/>
      <c r="HO461" s="14"/>
      <c r="HP461" s="14"/>
      <c r="HQ461" s="14"/>
      <c r="HR461" s="14"/>
      <c r="HS461" s="14"/>
      <c r="HT461" s="14"/>
      <c r="HU461" s="14"/>
      <c r="HV461" s="14"/>
      <c r="HW461" s="14"/>
      <c r="HX461" s="14"/>
      <c r="HY461" s="14"/>
      <c r="HZ461" s="14"/>
      <c r="IA461" s="14"/>
      <c r="IB461" s="14"/>
      <c r="IC461" s="14"/>
      <c r="ID461" s="14"/>
      <c r="IE461" s="14"/>
      <c r="IF461" s="14"/>
      <c r="IG461" s="14"/>
      <c r="IH461" s="14"/>
      <c r="II461" s="14"/>
      <c r="IJ461" s="14"/>
      <c r="IK461" s="14"/>
      <c r="IL461" s="14"/>
      <c r="IM461" s="14"/>
      <c r="IN461" s="14"/>
      <c r="IO461" s="14"/>
      <c r="IP461" s="14"/>
    </row>
    <row r="462" spans="1:250" s="1" customFormat="1">
      <c r="A462" s="14">
        <v>453</v>
      </c>
      <c r="B462" s="64">
        <v>2</v>
      </c>
      <c r="C462" s="3">
        <v>2</v>
      </c>
      <c r="D462" s="1">
        <v>1</v>
      </c>
      <c r="E462" s="1">
        <v>2</v>
      </c>
      <c r="F462" s="1" t="s">
        <v>1928</v>
      </c>
      <c r="G462" s="1" t="s">
        <v>5669</v>
      </c>
      <c r="H462" s="1" t="s">
        <v>2535</v>
      </c>
      <c r="K462" s="1" t="s">
        <v>5670</v>
      </c>
      <c r="L462" s="1">
        <v>3</v>
      </c>
      <c r="M462" s="1">
        <v>12</v>
      </c>
      <c r="N462" s="1">
        <v>6</v>
      </c>
      <c r="O462" s="1" t="s">
        <v>5123</v>
      </c>
      <c r="P462" s="1" t="s">
        <v>5671</v>
      </c>
      <c r="Q462" s="1" t="s">
        <v>2609</v>
      </c>
      <c r="R462" s="1" t="s">
        <v>3893</v>
      </c>
      <c r="S462" s="1" t="s">
        <v>5672</v>
      </c>
      <c r="T462" s="1" t="s">
        <v>5607</v>
      </c>
      <c r="AX462" s="1">
        <v>2</v>
      </c>
      <c r="AY462" s="1">
        <v>1</v>
      </c>
      <c r="AZ462" s="1">
        <v>1</v>
      </c>
      <c r="BA462" s="1">
        <v>5</v>
      </c>
      <c r="BC462" s="1">
        <v>80</v>
      </c>
      <c r="BD462" s="1">
        <v>0</v>
      </c>
      <c r="BE462" s="1">
        <v>3</v>
      </c>
      <c r="BF462" s="1">
        <v>2</v>
      </c>
      <c r="BG462" s="1">
        <v>2</v>
      </c>
      <c r="BH462" s="1">
        <v>157.5</v>
      </c>
      <c r="BI462" s="1">
        <v>21.03</v>
      </c>
      <c r="BJ462" s="1">
        <v>1</v>
      </c>
      <c r="BK462" s="1">
        <v>1</v>
      </c>
      <c r="BL462" s="1">
        <v>1</v>
      </c>
      <c r="BM462" s="1">
        <v>3</v>
      </c>
      <c r="BN462" s="1">
        <v>1</v>
      </c>
      <c r="BO462" s="1">
        <f>IF(AZ462&gt;=85,1,0)</f>
        <v>0</v>
      </c>
      <c r="BP462" s="1">
        <f>IF(BA462=1,1,0)</f>
        <v>0</v>
      </c>
      <c r="BQ462" s="1">
        <v>0</v>
      </c>
      <c r="BR462" s="1">
        <v>1</v>
      </c>
      <c r="BS462" s="1">
        <v>0</v>
      </c>
      <c r="BT462" s="1">
        <v>1</v>
      </c>
      <c r="BU462" s="1">
        <v>1</v>
      </c>
      <c r="BV462" s="14">
        <f t="shared" si="257"/>
        <v>3</v>
      </c>
      <c r="BW462" s="1">
        <v>4</v>
      </c>
      <c r="BX462" s="1">
        <v>0</v>
      </c>
      <c r="BY462" s="1">
        <v>0</v>
      </c>
      <c r="BZ462" s="1">
        <v>1</v>
      </c>
      <c r="CA462" s="1">
        <v>0</v>
      </c>
      <c r="CB462" s="1">
        <v>0</v>
      </c>
      <c r="CC462" s="1">
        <v>0</v>
      </c>
      <c r="CD462" s="1">
        <v>1</v>
      </c>
      <c r="CE462" s="1">
        <v>0</v>
      </c>
      <c r="CF462" s="1">
        <f t="shared" si="258"/>
        <v>2</v>
      </c>
      <c r="CG462" s="1">
        <v>3</v>
      </c>
      <c r="CH462" s="1">
        <v>3</v>
      </c>
      <c r="CI462" s="1">
        <v>3</v>
      </c>
      <c r="CJ462" s="1">
        <v>3</v>
      </c>
      <c r="CK462" s="1">
        <f t="shared" si="259"/>
        <v>12</v>
      </c>
      <c r="CL462" s="1">
        <v>1</v>
      </c>
      <c r="CM462" s="1">
        <v>1</v>
      </c>
      <c r="CN462" s="1">
        <v>0</v>
      </c>
      <c r="CO462" s="1">
        <v>4</v>
      </c>
      <c r="CP462" s="1">
        <v>5</v>
      </c>
      <c r="CQ462" s="1">
        <v>3</v>
      </c>
      <c r="CR462" s="1">
        <v>4</v>
      </c>
      <c r="CS462" s="1">
        <v>1</v>
      </c>
      <c r="CT462" s="1">
        <v>30</v>
      </c>
      <c r="CU462" s="1">
        <v>0</v>
      </c>
      <c r="CV462" s="1">
        <v>0</v>
      </c>
      <c r="CW462" s="1">
        <v>1</v>
      </c>
      <c r="CX462" s="1">
        <v>0</v>
      </c>
      <c r="CY462" s="1">
        <v>1</v>
      </c>
      <c r="CZ462" s="1">
        <v>1</v>
      </c>
      <c r="DA462" s="1">
        <f t="shared" si="246"/>
        <v>3</v>
      </c>
      <c r="DB462" s="1">
        <v>0</v>
      </c>
      <c r="DC462" s="1">
        <v>0</v>
      </c>
      <c r="DD462" s="1">
        <v>1</v>
      </c>
      <c r="DE462" s="1">
        <v>0</v>
      </c>
      <c r="DF462" s="1">
        <v>1</v>
      </c>
      <c r="DG462" s="1">
        <v>1</v>
      </c>
      <c r="DH462" s="1">
        <f t="shared" si="260"/>
        <v>3</v>
      </c>
      <c r="DI462" s="14">
        <f t="shared" si="261"/>
        <v>0</v>
      </c>
      <c r="DJ462" s="1">
        <v>1</v>
      </c>
      <c r="DK462" s="1">
        <v>0</v>
      </c>
      <c r="DL462" s="1">
        <v>0</v>
      </c>
      <c r="DM462" s="1">
        <v>0</v>
      </c>
      <c r="DN462" s="1">
        <v>0</v>
      </c>
      <c r="DO462" s="1">
        <v>0</v>
      </c>
      <c r="DP462" s="1">
        <v>1</v>
      </c>
      <c r="DQ462" s="1">
        <v>0</v>
      </c>
      <c r="DR462" s="1">
        <f t="shared" si="262"/>
        <v>2</v>
      </c>
      <c r="DS462" s="1">
        <v>1</v>
      </c>
      <c r="DT462" s="1">
        <v>0</v>
      </c>
      <c r="DU462" s="1">
        <v>0</v>
      </c>
      <c r="DV462" s="1">
        <v>0</v>
      </c>
      <c r="DW462" s="1">
        <v>0</v>
      </c>
      <c r="DX462" s="1">
        <v>0</v>
      </c>
      <c r="DY462" s="1">
        <v>1</v>
      </c>
      <c r="DZ462" s="1">
        <v>0</v>
      </c>
      <c r="EA462" s="1">
        <f t="shared" si="263"/>
        <v>2</v>
      </c>
      <c r="EB462" s="14">
        <f t="shared" si="264"/>
        <v>0</v>
      </c>
      <c r="EC462" s="1">
        <v>0</v>
      </c>
      <c r="ED462" s="1">
        <v>0</v>
      </c>
      <c r="EE462" s="1">
        <f t="shared" si="265"/>
        <v>0</v>
      </c>
      <c r="EF462" s="1">
        <v>5</v>
      </c>
      <c r="EG462" s="1">
        <v>5</v>
      </c>
      <c r="EH462" s="1">
        <v>5</v>
      </c>
      <c r="EI462" s="1">
        <v>5</v>
      </c>
      <c r="EJ462" s="1">
        <f t="shared" si="266"/>
        <v>20</v>
      </c>
    </row>
    <row r="463" spans="1:250" s="1" customFormat="1">
      <c r="A463" s="14">
        <v>454</v>
      </c>
      <c r="B463" s="61">
        <v>2</v>
      </c>
      <c r="C463" s="60">
        <v>1</v>
      </c>
      <c r="D463" s="14">
        <v>1</v>
      </c>
      <c r="E463" s="14">
        <v>1</v>
      </c>
      <c r="F463" s="14" t="s">
        <v>2535</v>
      </c>
      <c r="G463" s="14" t="s">
        <v>2100</v>
      </c>
      <c r="H463" s="14" t="s">
        <v>1928</v>
      </c>
      <c r="I463" s="14"/>
      <c r="J463" s="14"/>
      <c r="K463" s="1" t="s">
        <v>4444</v>
      </c>
      <c r="L463" s="14">
        <v>3</v>
      </c>
      <c r="M463" s="14">
        <v>6</v>
      </c>
      <c r="N463" s="14">
        <v>6</v>
      </c>
      <c r="O463" s="14" t="s">
        <v>2326</v>
      </c>
      <c r="P463" s="14" t="s">
        <v>4445</v>
      </c>
      <c r="Q463" s="14" t="s">
        <v>4446</v>
      </c>
      <c r="R463" s="14" t="s">
        <v>4447</v>
      </c>
      <c r="S463" s="14" t="s">
        <v>4112</v>
      </c>
      <c r="T463" s="14" t="s">
        <v>4448</v>
      </c>
      <c r="U463" s="14"/>
      <c r="V463" s="14"/>
      <c r="W463" s="14"/>
      <c r="X463" s="14"/>
      <c r="Y463" s="14"/>
      <c r="Z463" s="14"/>
      <c r="AA463" s="14"/>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c r="AX463" s="14">
        <v>2</v>
      </c>
      <c r="AY463" s="14">
        <v>1</v>
      </c>
      <c r="AZ463" s="14">
        <v>2</v>
      </c>
      <c r="BA463" s="14">
        <v>6</v>
      </c>
      <c r="BB463" s="14"/>
      <c r="BC463" s="14">
        <v>78</v>
      </c>
      <c r="BD463" s="14">
        <v>0</v>
      </c>
      <c r="BE463" s="14">
        <v>2</v>
      </c>
      <c r="BF463" s="14">
        <v>1</v>
      </c>
      <c r="BG463" s="14">
        <v>2</v>
      </c>
      <c r="BH463" s="14">
        <v>185.4</v>
      </c>
      <c r="BI463" s="14">
        <v>25.6</v>
      </c>
      <c r="BJ463" s="14">
        <v>0</v>
      </c>
      <c r="BK463" s="14">
        <v>0</v>
      </c>
      <c r="BL463" s="14">
        <v>4</v>
      </c>
      <c r="BM463" s="14">
        <v>3</v>
      </c>
      <c r="BN463" s="14">
        <v>0</v>
      </c>
      <c r="BO463" s="14">
        <f>IF(BC463&gt;=85,1,0)</f>
        <v>0</v>
      </c>
      <c r="BP463" s="14">
        <f>IF(BD463=1,1,0)</f>
        <v>0</v>
      </c>
      <c r="BQ463" s="14">
        <v>0</v>
      </c>
      <c r="BR463" s="14">
        <v>0</v>
      </c>
      <c r="BS463" s="14">
        <v>0</v>
      </c>
      <c r="BT463" s="14">
        <v>1</v>
      </c>
      <c r="BU463" s="14">
        <v>1</v>
      </c>
      <c r="BV463" s="14">
        <f t="shared" si="257"/>
        <v>2</v>
      </c>
      <c r="BW463" s="14">
        <v>2</v>
      </c>
      <c r="BX463" s="14">
        <v>0</v>
      </c>
      <c r="BY463" s="14">
        <v>0</v>
      </c>
      <c r="BZ463" s="14">
        <v>0</v>
      </c>
      <c r="CA463" s="14">
        <v>0</v>
      </c>
      <c r="CB463" s="14">
        <v>0</v>
      </c>
      <c r="CC463" s="14">
        <v>0</v>
      </c>
      <c r="CD463" s="14">
        <v>0</v>
      </c>
      <c r="CE463" s="14">
        <v>1</v>
      </c>
      <c r="CF463" s="14">
        <f t="shared" si="258"/>
        <v>1</v>
      </c>
      <c r="CG463" s="14">
        <v>5</v>
      </c>
      <c r="CH463" s="14">
        <v>5</v>
      </c>
      <c r="CI463" s="14">
        <v>5</v>
      </c>
      <c r="CJ463" s="14">
        <v>5</v>
      </c>
      <c r="CK463" s="14">
        <f t="shared" si="259"/>
        <v>20</v>
      </c>
      <c r="CL463" s="14">
        <v>0</v>
      </c>
      <c r="CM463" s="14">
        <v>5</v>
      </c>
      <c r="CN463" s="14">
        <v>0</v>
      </c>
      <c r="CO463" s="14">
        <v>2</v>
      </c>
      <c r="CP463" s="14">
        <v>1</v>
      </c>
      <c r="CQ463" s="14">
        <v>1</v>
      </c>
      <c r="CR463" s="14">
        <v>1</v>
      </c>
      <c r="CS463" s="14">
        <v>1</v>
      </c>
      <c r="CT463" s="14">
        <v>100</v>
      </c>
      <c r="CU463" s="14">
        <v>1</v>
      </c>
      <c r="CV463" s="14">
        <v>1</v>
      </c>
      <c r="CW463" s="14">
        <v>1</v>
      </c>
      <c r="CX463" s="14">
        <v>1</v>
      </c>
      <c r="CY463" s="14">
        <v>1</v>
      </c>
      <c r="CZ463" s="14">
        <v>1</v>
      </c>
      <c r="DA463" s="14">
        <f t="shared" si="246"/>
        <v>6</v>
      </c>
      <c r="DB463" s="14">
        <v>1</v>
      </c>
      <c r="DC463" s="14">
        <v>1</v>
      </c>
      <c r="DD463" s="14">
        <v>1</v>
      </c>
      <c r="DE463" s="14">
        <v>1</v>
      </c>
      <c r="DF463" s="14">
        <v>1</v>
      </c>
      <c r="DG463" s="14">
        <v>1</v>
      </c>
      <c r="DH463" s="14">
        <f t="shared" si="260"/>
        <v>6</v>
      </c>
      <c r="DI463" s="14">
        <f t="shared" si="261"/>
        <v>0</v>
      </c>
      <c r="DJ463" s="14">
        <v>1</v>
      </c>
      <c r="DK463" s="14">
        <v>1</v>
      </c>
      <c r="DL463" s="14">
        <v>1</v>
      </c>
      <c r="DM463" s="14">
        <v>1</v>
      </c>
      <c r="DN463" s="14">
        <v>1</v>
      </c>
      <c r="DO463" s="14">
        <v>1</v>
      </c>
      <c r="DP463" s="14">
        <v>1</v>
      </c>
      <c r="DQ463" s="14">
        <v>1</v>
      </c>
      <c r="DR463" s="14">
        <f t="shared" si="262"/>
        <v>8</v>
      </c>
      <c r="DS463" s="14">
        <v>1</v>
      </c>
      <c r="DT463" s="14">
        <v>1</v>
      </c>
      <c r="DU463" s="14">
        <v>1</v>
      </c>
      <c r="DV463" s="14">
        <v>1</v>
      </c>
      <c r="DW463" s="14">
        <v>1</v>
      </c>
      <c r="DX463" s="14">
        <v>1</v>
      </c>
      <c r="DY463" s="14">
        <v>1</v>
      </c>
      <c r="DZ463" s="14">
        <v>1</v>
      </c>
      <c r="EA463" s="14">
        <f t="shared" si="263"/>
        <v>8</v>
      </c>
      <c r="EB463" s="14">
        <f t="shared" si="264"/>
        <v>0</v>
      </c>
      <c r="EC463" s="14">
        <v>0</v>
      </c>
      <c r="ED463" s="14">
        <v>0</v>
      </c>
      <c r="EE463" s="14">
        <f t="shared" si="265"/>
        <v>0</v>
      </c>
      <c r="EF463" s="14">
        <v>5</v>
      </c>
      <c r="EG463" s="14">
        <v>5</v>
      </c>
      <c r="EH463" s="14">
        <v>5</v>
      </c>
      <c r="EI463" s="14">
        <v>5</v>
      </c>
      <c r="EJ463" s="14">
        <f t="shared" si="266"/>
        <v>20</v>
      </c>
      <c r="EK463" s="14"/>
      <c r="EL463" s="14"/>
      <c r="EM463" s="14"/>
      <c r="EN463" s="14"/>
      <c r="EO463" s="14"/>
      <c r="EP463" s="14"/>
      <c r="EQ463" s="14"/>
      <c r="ER463" s="14"/>
      <c r="ES463" s="14"/>
      <c r="ET463" s="14"/>
      <c r="EU463" s="14"/>
      <c r="EV463" s="14"/>
      <c r="EW463" s="14"/>
      <c r="EX463" s="14"/>
      <c r="EY463" s="14"/>
      <c r="EZ463" s="14"/>
      <c r="FA463" s="14"/>
      <c r="FB463" s="14"/>
      <c r="FC463" s="14"/>
      <c r="FD463" s="14"/>
      <c r="FE463" s="14"/>
      <c r="FF463" s="14"/>
      <c r="FG463" s="14"/>
      <c r="FH463" s="14"/>
      <c r="FI463" s="14"/>
      <c r="FJ463" s="14"/>
      <c r="FK463" s="14"/>
      <c r="FL463" s="14"/>
      <c r="FM463" s="14"/>
      <c r="FN463" s="14"/>
      <c r="FO463" s="14"/>
      <c r="FP463" s="14"/>
      <c r="FQ463" s="14"/>
      <c r="FR463" s="14"/>
      <c r="FS463" s="14"/>
      <c r="FT463" s="14"/>
      <c r="FU463" s="14"/>
      <c r="FV463" s="14"/>
      <c r="FW463" s="14"/>
      <c r="FX463" s="14"/>
      <c r="FY463" s="14"/>
      <c r="FZ463" s="14"/>
      <c r="GA463" s="14"/>
      <c r="GB463" s="14"/>
      <c r="GC463" s="14"/>
      <c r="GD463" s="14"/>
      <c r="GE463" s="14"/>
      <c r="GF463" s="14"/>
      <c r="GG463" s="14"/>
      <c r="GH463" s="14"/>
      <c r="GI463" s="14"/>
      <c r="GJ463" s="14"/>
      <c r="GK463" s="14"/>
      <c r="GL463" s="14"/>
      <c r="GM463" s="14"/>
      <c r="GN463" s="14"/>
      <c r="GO463" s="14"/>
      <c r="GP463" s="14"/>
      <c r="GQ463" s="14"/>
      <c r="GR463" s="14"/>
      <c r="GS463" s="14"/>
      <c r="GT463" s="14"/>
      <c r="GU463" s="14"/>
      <c r="GV463" s="14"/>
      <c r="GW463" s="14"/>
      <c r="GX463" s="14"/>
      <c r="GY463" s="14"/>
      <c r="GZ463" s="14"/>
      <c r="HA463" s="14"/>
      <c r="HB463" s="14"/>
      <c r="HC463" s="14"/>
      <c r="HD463" s="14"/>
      <c r="HE463" s="14"/>
      <c r="HF463" s="14"/>
      <c r="HG463" s="14"/>
      <c r="HH463" s="14"/>
      <c r="HI463" s="14"/>
      <c r="HJ463" s="14"/>
      <c r="HK463" s="14"/>
      <c r="HL463" s="14"/>
      <c r="HM463" s="14"/>
      <c r="HN463" s="14"/>
      <c r="HO463" s="14"/>
      <c r="HP463" s="14"/>
      <c r="HQ463" s="14"/>
      <c r="HR463" s="14"/>
      <c r="HS463" s="14"/>
      <c r="HT463" s="14"/>
      <c r="HU463" s="14"/>
      <c r="HV463" s="14"/>
      <c r="HW463" s="14"/>
      <c r="HX463" s="14"/>
      <c r="HY463" s="14"/>
      <c r="HZ463" s="14"/>
      <c r="IA463" s="14"/>
      <c r="IB463" s="14"/>
      <c r="IC463" s="14"/>
      <c r="ID463" s="14"/>
      <c r="IE463" s="14"/>
      <c r="IF463" s="14"/>
      <c r="IG463" s="14"/>
      <c r="IH463" s="14"/>
      <c r="II463" s="14"/>
      <c r="IJ463" s="14"/>
      <c r="IK463" s="14"/>
      <c r="IL463" s="14"/>
      <c r="IM463" s="14"/>
      <c r="IN463" s="14"/>
      <c r="IO463" s="14"/>
      <c r="IP463" s="14"/>
    </row>
    <row r="464" spans="1:250" s="1" customFormat="1">
      <c r="A464" s="14">
        <v>455</v>
      </c>
      <c r="B464" s="61">
        <v>2</v>
      </c>
      <c r="C464" s="60">
        <v>1</v>
      </c>
      <c r="D464" s="14">
        <v>1</v>
      </c>
      <c r="E464" s="14">
        <v>1</v>
      </c>
      <c r="F464" s="14" t="s">
        <v>1977</v>
      </c>
      <c r="G464" s="14"/>
      <c r="H464" s="14"/>
      <c r="I464" s="14"/>
      <c r="J464" s="14"/>
      <c r="K464" s="1" t="s">
        <v>4553</v>
      </c>
      <c r="L464" s="14">
        <v>1</v>
      </c>
      <c r="M464" s="14">
        <v>2</v>
      </c>
      <c r="N464" s="14">
        <v>1</v>
      </c>
      <c r="O464" s="14" t="s">
        <v>4554</v>
      </c>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c r="AX464" s="14">
        <v>2</v>
      </c>
      <c r="AY464" s="14">
        <v>1</v>
      </c>
      <c r="AZ464" s="14">
        <v>2</v>
      </c>
      <c r="BA464" s="14">
        <v>0</v>
      </c>
      <c r="BB464" s="14"/>
      <c r="BC464" s="14">
        <v>56</v>
      </c>
      <c r="BD464" s="14">
        <v>1</v>
      </c>
      <c r="BE464" s="14">
        <v>1</v>
      </c>
      <c r="BF464" s="14">
        <v>1</v>
      </c>
      <c r="BG464" s="14">
        <v>1</v>
      </c>
      <c r="BH464" s="14">
        <v>177.8</v>
      </c>
      <c r="BI464" s="14">
        <v>22.67</v>
      </c>
      <c r="BJ464" s="14">
        <v>0</v>
      </c>
      <c r="BK464" s="14">
        <v>0</v>
      </c>
      <c r="BL464" s="14">
        <v>5</v>
      </c>
      <c r="BM464" s="14">
        <v>1</v>
      </c>
      <c r="BN464" s="14">
        <v>0</v>
      </c>
      <c r="BO464" s="14">
        <f>IF(BC464&gt;=85,1,0)</f>
        <v>0</v>
      </c>
      <c r="BP464" s="14">
        <f>IF(BD464=1,1,0)</f>
        <v>1</v>
      </c>
      <c r="BQ464" s="14">
        <v>0</v>
      </c>
      <c r="BR464" s="14">
        <v>0</v>
      </c>
      <c r="BS464" s="14">
        <v>0</v>
      </c>
      <c r="BT464" s="14">
        <v>1</v>
      </c>
      <c r="BU464" s="14">
        <v>0</v>
      </c>
      <c r="BV464" s="14">
        <f t="shared" si="257"/>
        <v>2</v>
      </c>
      <c r="BW464" s="14">
        <v>2</v>
      </c>
      <c r="BX464" s="14">
        <v>0</v>
      </c>
      <c r="BY464" s="14">
        <v>0</v>
      </c>
      <c r="BZ464" s="14">
        <v>0</v>
      </c>
      <c r="CA464" s="14">
        <v>0</v>
      </c>
      <c r="CB464" s="14">
        <v>0</v>
      </c>
      <c r="CC464" s="14">
        <v>0</v>
      </c>
      <c r="CD464" s="14">
        <v>0</v>
      </c>
      <c r="CE464" s="14">
        <v>0</v>
      </c>
      <c r="CF464" s="14">
        <f t="shared" si="258"/>
        <v>0</v>
      </c>
      <c r="CG464" s="14">
        <v>5</v>
      </c>
      <c r="CH464" s="14">
        <v>5</v>
      </c>
      <c r="CI464" s="14">
        <v>5</v>
      </c>
      <c r="CJ464" s="14">
        <v>5</v>
      </c>
      <c r="CK464" s="14">
        <f t="shared" si="259"/>
        <v>20</v>
      </c>
      <c r="CL464" s="14">
        <v>0</v>
      </c>
      <c r="CM464" s="14">
        <v>1</v>
      </c>
      <c r="CN464" s="14">
        <v>0</v>
      </c>
      <c r="CO464" s="14">
        <v>1</v>
      </c>
      <c r="CP464" s="14">
        <v>1</v>
      </c>
      <c r="CQ464" s="14">
        <v>3</v>
      </c>
      <c r="CR464" s="14">
        <v>2</v>
      </c>
      <c r="CS464" s="14">
        <v>1</v>
      </c>
      <c r="CT464" s="14">
        <v>70</v>
      </c>
      <c r="CU464" s="14">
        <v>1</v>
      </c>
      <c r="CV464" s="14">
        <v>1</v>
      </c>
      <c r="CW464" s="14">
        <v>1</v>
      </c>
      <c r="CX464" s="14">
        <v>1</v>
      </c>
      <c r="CY464" s="14">
        <v>1</v>
      </c>
      <c r="CZ464" s="14">
        <v>1</v>
      </c>
      <c r="DA464" s="14">
        <f t="shared" si="246"/>
        <v>6</v>
      </c>
      <c r="DB464" s="14">
        <v>1</v>
      </c>
      <c r="DC464" s="14">
        <v>1</v>
      </c>
      <c r="DD464" s="14">
        <v>1</v>
      </c>
      <c r="DE464" s="14">
        <v>1</v>
      </c>
      <c r="DF464" s="14">
        <v>1</v>
      </c>
      <c r="DG464" s="14">
        <v>1</v>
      </c>
      <c r="DH464" s="14">
        <f t="shared" si="260"/>
        <v>6</v>
      </c>
      <c r="DI464" s="14">
        <f t="shared" si="261"/>
        <v>0</v>
      </c>
      <c r="DJ464" s="14">
        <v>1</v>
      </c>
      <c r="DK464" s="14">
        <v>1</v>
      </c>
      <c r="DL464" s="14">
        <v>1</v>
      </c>
      <c r="DM464" s="14">
        <v>1</v>
      </c>
      <c r="DN464" s="14">
        <v>1</v>
      </c>
      <c r="DO464" s="14">
        <v>1</v>
      </c>
      <c r="DP464" s="14">
        <v>1</v>
      </c>
      <c r="DQ464" s="14">
        <v>1</v>
      </c>
      <c r="DR464" s="14">
        <f t="shared" si="262"/>
        <v>8</v>
      </c>
      <c r="DS464" s="14">
        <v>1</v>
      </c>
      <c r="DT464" s="14">
        <v>1</v>
      </c>
      <c r="DU464" s="14">
        <v>1</v>
      </c>
      <c r="DV464" s="14">
        <v>1</v>
      </c>
      <c r="DW464" s="14">
        <v>1</v>
      </c>
      <c r="DX464" s="14">
        <v>1</v>
      </c>
      <c r="DY464" s="14">
        <v>1</v>
      </c>
      <c r="DZ464" s="14">
        <v>1</v>
      </c>
      <c r="EA464" s="14">
        <f t="shared" si="263"/>
        <v>8</v>
      </c>
      <c r="EB464" s="14">
        <f t="shared" si="264"/>
        <v>0</v>
      </c>
      <c r="EC464" s="14">
        <v>0</v>
      </c>
      <c r="ED464" s="14">
        <v>0</v>
      </c>
      <c r="EE464" s="14">
        <f t="shared" si="265"/>
        <v>0</v>
      </c>
      <c r="EF464" s="14">
        <v>5</v>
      </c>
      <c r="EG464" s="14">
        <v>5</v>
      </c>
      <c r="EH464" s="14">
        <v>5</v>
      </c>
      <c r="EI464" s="14">
        <v>5</v>
      </c>
      <c r="EJ464" s="14">
        <f t="shared" si="266"/>
        <v>20</v>
      </c>
      <c r="EK464" s="14"/>
      <c r="EL464" s="14"/>
      <c r="EM464" s="14"/>
      <c r="EN464" s="14"/>
      <c r="EO464" s="14"/>
      <c r="EP464" s="14"/>
      <c r="EQ464" s="14"/>
      <c r="ER464" s="14"/>
      <c r="ES464" s="14"/>
      <c r="ET464" s="14"/>
      <c r="EU464" s="14"/>
      <c r="EV464" s="14"/>
      <c r="EW464" s="14"/>
      <c r="EX464" s="14"/>
      <c r="EY464" s="14"/>
      <c r="EZ464" s="14"/>
      <c r="FA464" s="14"/>
      <c r="FB464" s="14"/>
      <c r="FC464" s="14"/>
      <c r="FD464" s="14"/>
      <c r="FE464" s="14"/>
      <c r="FF464" s="14"/>
      <c r="FG464" s="14"/>
      <c r="FH464" s="14"/>
      <c r="FI464" s="14"/>
      <c r="FJ464" s="14"/>
      <c r="FK464" s="14"/>
      <c r="FL464" s="14"/>
      <c r="FM464" s="14"/>
      <c r="FN464" s="14"/>
      <c r="FO464" s="14"/>
      <c r="FP464" s="14"/>
      <c r="FQ464" s="14"/>
      <c r="FR464" s="14"/>
      <c r="FS464" s="14"/>
      <c r="FT464" s="14"/>
      <c r="FU464" s="14"/>
      <c r="FV464" s="14"/>
      <c r="FW464" s="14"/>
      <c r="FX464" s="14"/>
      <c r="FY464" s="14"/>
      <c r="FZ464" s="14"/>
      <c r="GA464" s="14"/>
      <c r="GB464" s="14"/>
      <c r="GC464" s="14"/>
      <c r="GD464" s="14"/>
      <c r="GE464" s="14"/>
      <c r="GF464" s="14"/>
      <c r="GG464" s="14"/>
      <c r="GH464" s="14"/>
      <c r="GI464" s="14"/>
      <c r="GJ464" s="14"/>
      <c r="GK464" s="14"/>
      <c r="GL464" s="14"/>
      <c r="GM464" s="14"/>
      <c r="GN464" s="14"/>
      <c r="GO464" s="14"/>
      <c r="GP464" s="14"/>
      <c r="GQ464" s="14"/>
      <c r="GR464" s="14"/>
      <c r="GS464" s="14"/>
      <c r="GT464" s="14"/>
      <c r="GU464" s="14"/>
      <c r="GV464" s="14"/>
      <c r="GW464" s="14"/>
      <c r="GX464" s="14"/>
      <c r="GY464" s="14"/>
      <c r="GZ464" s="14"/>
      <c r="HA464" s="14"/>
      <c r="HB464" s="14"/>
      <c r="HC464" s="14"/>
      <c r="HD464" s="14"/>
      <c r="HE464" s="14"/>
      <c r="HF464" s="14"/>
      <c r="HG464" s="14"/>
      <c r="HH464" s="14"/>
      <c r="HI464" s="14"/>
      <c r="HJ464" s="14"/>
      <c r="HK464" s="14"/>
      <c r="HL464" s="14"/>
      <c r="HM464" s="14"/>
      <c r="HN464" s="14"/>
      <c r="HO464" s="14"/>
      <c r="HP464" s="14"/>
      <c r="HQ464" s="14"/>
      <c r="HR464" s="14"/>
      <c r="HS464" s="14"/>
      <c r="HT464" s="14"/>
      <c r="HU464" s="14"/>
      <c r="HV464" s="14"/>
      <c r="HW464" s="14"/>
      <c r="HX464" s="14"/>
      <c r="HY464" s="14"/>
      <c r="HZ464" s="14"/>
      <c r="IA464" s="14"/>
      <c r="IB464" s="14"/>
      <c r="IC464" s="14"/>
      <c r="ID464" s="14"/>
      <c r="IE464" s="14"/>
      <c r="IF464" s="14"/>
      <c r="IG464" s="14"/>
      <c r="IH464" s="14"/>
      <c r="II464" s="14"/>
      <c r="IJ464" s="14"/>
      <c r="IK464" s="14"/>
      <c r="IL464" s="14"/>
      <c r="IM464" s="14"/>
      <c r="IN464" s="14"/>
      <c r="IO464" s="14"/>
      <c r="IP464" s="14"/>
    </row>
    <row r="465" spans="1:250" s="1" customFormat="1">
      <c r="A465" s="14">
        <v>456</v>
      </c>
      <c r="B465" s="64">
        <v>2</v>
      </c>
      <c r="C465" s="3">
        <v>1</v>
      </c>
      <c r="D465" s="1">
        <v>1</v>
      </c>
      <c r="E465" s="1">
        <v>2</v>
      </c>
      <c r="F465" s="1" t="s">
        <v>1977</v>
      </c>
      <c r="G465" s="1" t="s">
        <v>2535</v>
      </c>
      <c r="H465" s="1" t="s">
        <v>2322</v>
      </c>
      <c r="K465" s="1" t="s">
        <v>5822</v>
      </c>
      <c r="L465" s="1">
        <v>3</v>
      </c>
      <c r="M465" s="1">
        <v>10</v>
      </c>
      <c r="N465" s="1">
        <v>4</v>
      </c>
      <c r="O465" s="1" t="s">
        <v>2560</v>
      </c>
      <c r="P465" s="1" t="s">
        <v>5823</v>
      </c>
      <c r="Q465" s="1" t="s">
        <v>5824</v>
      </c>
      <c r="R465" s="1" t="s">
        <v>2589</v>
      </c>
      <c r="AX465" s="1">
        <v>2</v>
      </c>
      <c r="AZ465" s="1">
        <v>2</v>
      </c>
      <c r="BA465" s="1">
        <v>3</v>
      </c>
      <c r="BC465" s="1">
        <v>51</v>
      </c>
      <c r="BD465" s="1">
        <v>1</v>
      </c>
      <c r="BE465" s="1">
        <v>1</v>
      </c>
      <c r="BF465" s="1">
        <v>1</v>
      </c>
      <c r="BG465" s="1">
        <v>1</v>
      </c>
      <c r="BH465" s="1">
        <v>185.4</v>
      </c>
      <c r="BI465" s="1">
        <v>30.34</v>
      </c>
      <c r="BJ465" s="1">
        <v>0</v>
      </c>
      <c r="BK465" s="1">
        <v>0</v>
      </c>
      <c r="BL465" s="1">
        <v>4</v>
      </c>
      <c r="BM465" s="1">
        <v>2</v>
      </c>
      <c r="BN465" s="1">
        <v>0</v>
      </c>
      <c r="BO465" s="1">
        <f>IF(AZ465&gt;=85,1,0)</f>
        <v>0</v>
      </c>
      <c r="BP465" s="1">
        <f>IF(BA465=1,1,0)</f>
        <v>0</v>
      </c>
      <c r="BQ465" s="1">
        <v>1</v>
      </c>
      <c r="BR465" s="1">
        <v>0</v>
      </c>
      <c r="BS465" s="1">
        <v>0</v>
      </c>
      <c r="BT465" s="1">
        <v>1</v>
      </c>
      <c r="BU465" s="1">
        <v>0</v>
      </c>
      <c r="BV465" s="14">
        <f t="shared" si="257"/>
        <v>2</v>
      </c>
      <c r="BW465" s="1">
        <v>4</v>
      </c>
      <c r="BX465" s="1">
        <v>0</v>
      </c>
      <c r="BY465" s="1">
        <v>0</v>
      </c>
      <c r="BZ465" s="1">
        <v>0</v>
      </c>
      <c r="CA465" s="1">
        <v>0</v>
      </c>
      <c r="CB465" s="1">
        <v>0</v>
      </c>
      <c r="CC465" s="1">
        <v>0</v>
      </c>
      <c r="CD465" s="1">
        <v>0</v>
      </c>
      <c r="CE465" s="1">
        <v>0</v>
      </c>
      <c r="CF465" s="1">
        <f t="shared" si="258"/>
        <v>0</v>
      </c>
      <c r="CG465" s="1">
        <v>5</v>
      </c>
      <c r="CH465" s="1">
        <v>5</v>
      </c>
      <c r="CI465" s="1">
        <v>5</v>
      </c>
      <c r="CJ465" s="1">
        <v>5</v>
      </c>
      <c r="CK465" s="1">
        <f t="shared" si="259"/>
        <v>20</v>
      </c>
      <c r="CL465" s="1">
        <v>0</v>
      </c>
      <c r="CM465" s="1">
        <v>5</v>
      </c>
      <c r="CN465" s="1">
        <v>0</v>
      </c>
      <c r="CO465" s="1">
        <v>2</v>
      </c>
      <c r="CP465" s="1">
        <v>1</v>
      </c>
      <c r="CQ465" s="1">
        <v>5</v>
      </c>
      <c r="CR465" s="1">
        <v>1</v>
      </c>
      <c r="CS465" s="1">
        <v>1</v>
      </c>
      <c r="CT465" s="1">
        <v>75</v>
      </c>
      <c r="CU465" s="1">
        <v>1</v>
      </c>
      <c r="CV465" s="1">
        <v>1</v>
      </c>
      <c r="CW465" s="1">
        <v>1</v>
      </c>
      <c r="CX465" s="1">
        <v>1</v>
      </c>
      <c r="CY465" s="1">
        <v>1</v>
      </c>
      <c r="CZ465" s="1">
        <v>1</v>
      </c>
      <c r="DA465" s="1">
        <f t="shared" si="246"/>
        <v>6</v>
      </c>
      <c r="DB465" s="1">
        <v>1</v>
      </c>
      <c r="DC465" s="1">
        <v>1</v>
      </c>
      <c r="DD465" s="1">
        <v>1</v>
      </c>
      <c r="DE465" s="1">
        <v>1</v>
      </c>
      <c r="DF465" s="1">
        <v>1</v>
      </c>
      <c r="DG465" s="1">
        <v>1</v>
      </c>
      <c r="DH465" s="1">
        <f t="shared" si="260"/>
        <v>6</v>
      </c>
      <c r="DI465" s="14">
        <f t="shared" si="261"/>
        <v>0</v>
      </c>
      <c r="DJ465" s="1">
        <v>1</v>
      </c>
      <c r="DK465" s="1">
        <v>1</v>
      </c>
      <c r="DL465" s="1">
        <v>1</v>
      </c>
      <c r="DM465" s="1">
        <v>1</v>
      </c>
      <c r="DN465" s="1">
        <v>1</v>
      </c>
      <c r="DO465" s="1">
        <v>1</v>
      </c>
      <c r="DP465" s="1">
        <v>1</v>
      </c>
      <c r="DQ465" s="1">
        <v>1</v>
      </c>
      <c r="DR465" s="1">
        <f t="shared" si="262"/>
        <v>8</v>
      </c>
      <c r="DS465" s="1">
        <v>1</v>
      </c>
      <c r="DT465" s="1">
        <v>1</v>
      </c>
      <c r="DU465" s="1">
        <v>1</v>
      </c>
      <c r="DV465" s="1">
        <v>1</v>
      </c>
      <c r="DW465" s="1">
        <v>1</v>
      </c>
      <c r="DX465" s="1">
        <v>1</v>
      </c>
      <c r="DY465" s="1">
        <v>1</v>
      </c>
      <c r="DZ465" s="1">
        <v>1</v>
      </c>
      <c r="EA465" s="1">
        <f t="shared" si="263"/>
        <v>8</v>
      </c>
      <c r="EB465" s="14">
        <f t="shared" si="264"/>
        <v>0</v>
      </c>
      <c r="EC465" s="1">
        <v>0</v>
      </c>
      <c r="ED465" s="1">
        <v>0</v>
      </c>
      <c r="EE465" s="1">
        <f t="shared" si="265"/>
        <v>0</v>
      </c>
      <c r="EF465" s="1">
        <v>3</v>
      </c>
      <c r="EG465" s="1">
        <v>3</v>
      </c>
      <c r="EH465" s="1">
        <v>3</v>
      </c>
      <c r="EI465" s="1">
        <v>3</v>
      </c>
      <c r="EJ465" s="1">
        <f t="shared" si="266"/>
        <v>12</v>
      </c>
    </row>
    <row r="466" spans="1:250" s="1" customFormat="1">
      <c r="A466" s="14">
        <v>457</v>
      </c>
      <c r="B466" s="61">
        <v>1</v>
      </c>
      <c r="C466" s="60">
        <v>1</v>
      </c>
      <c r="D466" s="14">
        <v>1</v>
      </c>
      <c r="E466" s="14">
        <v>1</v>
      </c>
      <c r="F466" s="14" t="s">
        <v>4145</v>
      </c>
      <c r="G466" s="14" t="s">
        <v>1990</v>
      </c>
      <c r="H466" s="14" t="s">
        <v>2489</v>
      </c>
      <c r="I466" s="14" t="s">
        <v>1928</v>
      </c>
      <c r="J466" s="14" t="s">
        <v>2454</v>
      </c>
      <c r="K466" s="1" t="s">
        <v>4146</v>
      </c>
      <c r="L466" s="14">
        <v>5</v>
      </c>
      <c r="M466" s="14">
        <v>13</v>
      </c>
      <c r="N466" s="14">
        <v>11</v>
      </c>
      <c r="O466" s="14" t="s">
        <v>3621</v>
      </c>
      <c r="P466" s="14" t="s">
        <v>2802</v>
      </c>
      <c r="Q466" s="14" t="s">
        <v>2335</v>
      </c>
      <c r="R466" s="14" t="s">
        <v>2425</v>
      </c>
      <c r="S466" s="14" t="s">
        <v>3017</v>
      </c>
      <c r="T466" s="14" t="s">
        <v>2588</v>
      </c>
      <c r="U466" s="14" t="s">
        <v>4147</v>
      </c>
      <c r="V466" s="14" t="s">
        <v>4148</v>
      </c>
      <c r="W466" s="14" t="s">
        <v>2492</v>
      </c>
      <c r="X466" s="14" t="s">
        <v>3468</v>
      </c>
      <c r="Y466" s="14" t="s">
        <v>4149</v>
      </c>
      <c r="Z466" s="14"/>
      <c r="AA466" s="14"/>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c r="AX466" s="14">
        <v>2</v>
      </c>
      <c r="AY466" s="14">
        <v>1</v>
      </c>
      <c r="AZ466" s="14">
        <v>2</v>
      </c>
      <c r="BA466" s="14">
        <v>6</v>
      </c>
      <c r="BB466" s="14"/>
      <c r="BC466" s="14">
        <v>67</v>
      </c>
      <c r="BD466" s="14">
        <v>0</v>
      </c>
      <c r="BE466" s="14">
        <v>3</v>
      </c>
      <c r="BF466" s="14">
        <v>1</v>
      </c>
      <c r="BG466" s="14">
        <v>2</v>
      </c>
      <c r="BH466" s="14">
        <v>154.9</v>
      </c>
      <c r="BI466" s="14">
        <v>41.95</v>
      </c>
      <c r="BJ466" s="14">
        <v>2</v>
      </c>
      <c r="BK466" s="14">
        <v>3</v>
      </c>
      <c r="BL466" s="14">
        <v>1</v>
      </c>
      <c r="BM466" s="14">
        <v>2</v>
      </c>
      <c r="BN466" s="14">
        <v>1</v>
      </c>
      <c r="BO466" s="14">
        <f>IF(BC466&gt;=85,1,0)</f>
        <v>0</v>
      </c>
      <c r="BP466" s="14">
        <f>IF(BD466=1,1,0)</f>
        <v>0</v>
      </c>
      <c r="BQ466" s="14">
        <v>1</v>
      </c>
      <c r="BR466" s="14">
        <v>1</v>
      </c>
      <c r="BS466" s="14">
        <v>1</v>
      </c>
      <c r="BT466" s="14">
        <v>1</v>
      </c>
      <c r="BU466" s="14">
        <v>1</v>
      </c>
      <c r="BV466" s="14">
        <f t="shared" si="257"/>
        <v>5</v>
      </c>
      <c r="BW466" s="14">
        <v>3</v>
      </c>
      <c r="BX466" s="14">
        <v>0</v>
      </c>
      <c r="BY466" s="14">
        <v>0</v>
      </c>
      <c r="BZ466" s="14">
        <v>0</v>
      </c>
      <c r="CA466" s="14">
        <v>0</v>
      </c>
      <c r="CB466" s="14">
        <v>0</v>
      </c>
      <c r="CC466" s="14">
        <v>0</v>
      </c>
      <c r="CD466" s="14">
        <v>0</v>
      </c>
      <c r="CE466" s="14">
        <v>0</v>
      </c>
      <c r="CF466" s="14">
        <f t="shared" si="258"/>
        <v>0</v>
      </c>
      <c r="CG466" s="14">
        <v>3</v>
      </c>
      <c r="CH466" s="14">
        <v>3</v>
      </c>
      <c r="CI466" s="14">
        <v>3</v>
      </c>
      <c r="CJ466" s="14">
        <v>3</v>
      </c>
      <c r="CK466" s="14">
        <f t="shared" si="259"/>
        <v>12</v>
      </c>
      <c r="CL466" s="14">
        <v>1</v>
      </c>
      <c r="CM466" s="14">
        <v>5</v>
      </c>
      <c r="CN466" s="14">
        <v>0</v>
      </c>
      <c r="CO466" s="14">
        <v>4</v>
      </c>
      <c r="CP466" s="14">
        <v>1</v>
      </c>
      <c r="CQ466" s="14">
        <v>5</v>
      </c>
      <c r="CR466" s="14">
        <v>3</v>
      </c>
      <c r="CS466" s="14">
        <v>1</v>
      </c>
      <c r="CT466" s="14">
        <v>25</v>
      </c>
      <c r="CU466" s="14">
        <v>1</v>
      </c>
      <c r="CV466" s="14">
        <v>1</v>
      </c>
      <c r="CW466" s="14">
        <v>1</v>
      </c>
      <c r="CX466" s="14">
        <v>1</v>
      </c>
      <c r="CY466" s="14">
        <v>1</v>
      </c>
      <c r="CZ466" s="14">
        <v>1</v>
      </c>
      <c r="DA466" s="14">
        <f t="shared" si="246"/>
        <v>6</v>
      </c>
      <c r="DB466" s="14">
        <v>1</v>
      </c>
      <c r="DC466" s="14">
        <v>1</v>
      </c>
      <c r="DD466" s="14">
        <v>1</v>
      </c>
      <c r="DE466" s="14">
        <v>1</v>
      </c>
      <c r="DF466" s="14">
        <v>1</v>
      </c>
      <c r="DG466" s="14">
        <v>1</v>
      </c>
      <c r="DH466" s="14">
        <f t="shared" si="260"/>
        <v>6</v>
      </c>
      <c r="DI466" s="14">
        <f t="shared" si="261"/>
        <v>0</v>
      </c>
      <c r="DJ466" s="14">
        <v>1</v>
      </c>
      <c r="DK466" s="14">
        <v>0</v>
      </c>
      <c r="DL466" s="14">
        <v>1</v>
      </c>
      <c r="DM466" s="14">
        <v>0</v>
      </c>
      <c r="DN466" s="14">
        <v>0</v>
      </c>
      <c r="DO466" s="14">
        <v>0</v>
      </c>
      <c r="DP466" s="14">
        <v>0</v>
      </c>
      <c r="DQ466" s="14">
        <v>1</v>
      </c>
      <c r="DR466" s="14">
        <f t="shared" si="262"/>
        <v>3</v>
      </c>
      <c r="DS466" s="14">
        <v>1</v>
      </c>
      <c r="DT466" s="14">
        <v>0</v>
      </c>
      <c r="DU466" s="14">
        <v>1</v>
      </c>
      <c r="DV466" s="14">
        <v>0</v>
      </c>
      <c r="DW466" s="14">
        <v>0</v>
      </c>
      <c r="DX466" s="14">
        <v>0</v>
      </c>
      <c r="DY466" s="14">
        <v>0</v>
      </c>
      <c r="DZ466" s="14">
        <v>1</v>
      </c>
      <c r="EA466" s="14">
        <f t="shared" si="263"/>
        <v>3</v>
      </c>
      <c r="EB466" s="14">
        <f t="shared" si="264"/>
        <v>0</v>
      </c>
      <c r="EC466" s="14">
        <v>3</v>
      </c>
      <c r="ED466" s="14">
        <v>0</v>
      </c>
      <c r="EE466" s="14">
        <f t="shared" si="265"/>
        <v>3</v>
      </c>
      <c r="EF466" s="14">
        <v>5</v>
      </c>
      <c r="EG466" s="14">
        <v>5</v>
      </c>
      <c r="EH466" s="14">
        <v>5</v>
      </c>
      <c r="EI466" s="14">
        <v>5</v>
      </c>
      <c r="EJ466" s="14">
        <f t="shared" si="266"/>
        <v>20</v>
      </c>
      <c r="EK466" s="14"/>
      <c r="EL466" s="14"/>
      <c r="EM466" s="14"/>
      <c r="EN466" s="14"/>
      <c r="EO466" s="14"/>
      <c r="EP466" s="14"/>
      <c r="EQ466" s="14"/>
      <c r="ER466" s="14"/>
      <c r="ES466" s="14"/>
      <c r="ET466" s="14"/>
      <c r="EU466" s="14"/>
      <c r="EV466" s="14"/>
      <c r="EW466" s="14"/>
      <c r="EX466" s="14"/>
      <c r="EY466" s="14"/>
      <c r="EZ466" s="14"/>
      <c r="FA466" s="14"/>
      <c r="FB466" s="14"/>
      <c r="FC466" s="14"/>
      <c r="FD466" s="14"/>
      <c r="FE466" s="14"/>
      <c r="FF466" s="14"/>
      <c r="FG466" s="14"/>
      <c r="FH466" s="14"/>
      <c r="FI466" s="14"/>
      <c r="FJ466" s="14"/>
      <c r="FK466" s="14"/>
      <c r="FL466" s="14"/>
      <c r="FM466" s="14"/>
      <c r="FN466" s="14"/>
      <c r="FO466" s="14"/>
      <c r="FP466" s="14"/>
      <c r="FQ466" s="14"/>
      <c r="FR466" s="14"/>
      <c r="FS466" s="14"/>
      <c r="FT466" s="14"/>
      <c r="FU466" s="14"/>
      <c r="FV466" s="14"/>
      <c r="FW466" s="14"/>
      <c r="FX466" s="14"/>
      <c r="FY466" s="14"/>
      <c r="FZ466" s="14"/>
      <c r="GA466" s="14"/>
      <c r="GB466" s="14"/>
      <c r="GC466" s="14"/>
      <c r="GD466" s="14"/>
      <c r="GE466" s="14"/>
      <c r="GF466" s="14"/>
      <c r="GG466" s="14"/>
      <c r="GH466" s="14"/>
      <c r="GI466" s="14"/>
      <c r="GJ466" s="14"/>
      <c r="GK466" s="14"/>
      <c r="GL466" s="14"/>
      <c r="GM466" s="14"/>
      <c r="GN466" s="14"/>
      <c r="GO466" s="14"/>
      <c r="GP466" s="14"/>
      <c r="GQ466" s="14"/>
      <c r="GR466" s="14"/>
      <c r="GS466" s="14"/>
      <c r="GT466" s="14"/>
      <c r="GU466" s="14"/>
      <c r="GV466" s="14"/>
      <c r="GW466" s="14"/>
      <c r="GX466" s="14"/>
      <c r="GY466" s="14"/>
      <c r="GZ466" s="14"/>
      <c r="HA466" s="14"/>
      <c r="HB466" s="14"/>
      <c r="HC466" s="14"/>
      <c r="HD466" s="14"/>
      <c r="HE466" s="14"/>
      <c r="HF466" s="14"/>
      <c r="HG466" s="14"/>
      <c r="HH466" s="14"/>
      <c r="HI466" s="14"/>
      <c r="HJ466" s="14"/>
      <c r="HK466" s="14"/>
      <c r="HL466" s="14"/>
      <c r="HM466" s="14"/>
      <c r="HN466" s="14"/>
      <c r="HO466" s="14"/>
      <c r="HP466" s="14"/>
      <c r="HQ466" s="14"/>
      <c r="HR466" s="14"/>
      <c r="HS466" s="14"/>
      <c r="HT466" s="14"/>
      <c r="HU466" s="14"/>
      <c r="HV466" s="14"/>
      <c r="HW466" s="14"/>
      <c r="HX466" s="14"/>
      <c r="HY466" s="14"/>
      <c r="HZ466" s="14"/>
      <c r="IA466" s="14"/>
      <c r="IB466" s="14"/>
      <c r="IC466" s="14"/>
      <c r="ID466" s="14"/>
      <c r="IE466" s="14"/>
      <c r="IF466" s="14"/>
      <c r="IG466" s="14"/>
      <c r="IH466" s="14"/>
      <c r="II466" s="14"/>
      <c r="IJ466" s="14"/>
      <c r="IK466" s="14"/>
      <c r="IL466" s="14"/>
      <c r="IM466" s="14"/>
      <c r="IN466" s="14"/>
      <c r="IO466" s="14"/>
      <c r="IP466" s="14"/>
    </row>
    <row r="467" spans="1:250" s="1" customFormat="1">
      <c r="A467" s="14">
        <v>458</v>
      </c>
      <c r="B467" s="14">
        <v>1</v>
      </c>
      <c r="C467" s="60">
        <v>1</v>
      </c>
      <c r="D467" s="14">
        <v>1</v>
      </c>
      <c r="E467" s="14">
        <v>1</v>
      </c>
      <c r="F467" s="14" t="s">
        <v>1928</v>
      </c>
      <c r="G467" s="14" t="s">
        <v>2063</v>
      </c>
      <c r="H467" s="14" t="s">
        <v>2535</v>
      </c>
      <c r="I467" s="14"/>
      <c r="J467" s="14"/>
      <c r="K467" s="1" t="s">
        <v>3365</v>
      </c>
      <c r="L467" s="14">
        <v>3</v>
      </c>
      <c r="M467" s="14">
        <v>7</v>
      </c>
      <c r="N467" s="14">
        <v>7</v>
      </c>
      <c r="O467" s="14" t="s">
        <v>2335</v>
      </c>
      <c r="P467" s="14" t="s">
        <v>2366</v>
      </c>
      <c r="Q467" s="14" t="s">
        <v>3366</v>
      </c>
      <c r="R467" s="14" t="s">
        <v>3367</v>
      </c>
      <c r="S467" s="14" t="s">
        <v>3300</v>
      </c>
      <c r="T467" s="14" t="s">
        <v>3368</v>
      </c>
      <c r="U467" s="14" t="s">
        <v>3369</v>
      </c>
      <c r="V467" s="14"/>
      <c r="W467" s="14"/>
      <c r="X467" s="14"/>
      <c r="Y467" s="14"/>
      <c r="Z467" s="14"/>
      <c r="AA467" s="14"/>
      <c r="AB467" s="14"/>
      <c r="AC467" s="14"/>
      <c r="AD467" s="14"/>
      <c r="AE467" s="14"/>
      <c r="AF467" s="14"/>
      <c r="AG467" s="14"/>
      <c r="AH467" s="14"/>
      <c r="AI467" s="14"/>
      <c r="AJ467" s="14"/>
      <c r="AK467" s="14"/>
      <c r="AL467" s="14"/>
      <c r="AM467" s="14"/>
      <c r="AN467" s="14"/>
      <c r="AO467" s="14"/>
      <c r="AP467" s="14"/>
      <c r="AQ467" s="14"/>
      <c r="AR467" s="14"/>
      <c r="AS467" s="14"/>
      <c r="AT467" s="14"/>
      <c r="AU467" s="14"/>
      <c r="AV467" s="14"/>
      <c r="AW467" s="14"/>
      <c r="AX467" s="14">
        <v>2</v>
      </c>
      <c r="AY467" s="14">
        <v>1</v>
      </c>
      <c r="AZ467" s="14">
        <v>2</v>
      </c>
      <c r="BA467" s="14">
        <v>4</v>
      </c>
      <c r="BB467" s="14"/>
      <c r="BC467" s="14">
        <v>58</v>
      </c>
      <c r="BD467" s="14">
        <v>1</v>
      </c>
      <c r="BE467" s="14">
        <v>2</v>
      </c>
      <c r="BF467" s="14">
        <v>1</v>
      </c>
      <c r="BG467" s="14">
        <v>1</v>
      </c>
      <c r="BH467" s="14"/>
      <c r="BI467" s="14">
        <v>50.04</v>
      </c>
      <c r="BJ467" s="14">
        <v>1</v>
      </c>
      <c r="BK467" s="14">
        <v>1</v>
      </c>
      <c r="BL467" s="14">
        <v>2</v>
      </c>
      <c r="BM467" s="14">
        <v>3</v>
      </c>
      <c r="BN467" s="14">
        <v>0</v>
      </c>
      <c r="BO467" s="14">
        <f>IF(BC467&gt;=85,1,0)</f>
        <v>0</v>
      </c>
      <c r="BP467" s="14">
        <f>IF(BD467=1,1,0)</f>
        <v>1</v>
      </c>
      <c r="BQ467" s="14">
        <v>1</v>
      </c>
      <c r="BR467" s="14">
        <v>0</v>
      </c>
      <c r="BS467" s="14">
        <v>0</v>
      </c>
      <c r="BT467" s="14">
        <v>1</v>
      </c>
      <c r="BU467" s="14">
        <v>1</v>
      </c>
      <c r="BV467" s="14">
        <f t="shared" si="257"/>
        <v>4</v>
      </c>
      <c r="BW467" s="14">
        <v>4</v>
      </c>
      <c r="BX467" s="14">
        <v>0</v>
      </c>
      <c r="BY467" s="14">
        <v>0</v>
      </c>
      <c r="BZ467" s="14">
        <v>0</v>
      </c>
      <c r="CA467" s="14">
        <v>0</v>
      </c>
      <c r="CB467" s="14">
        <v>0</v>
      </c>
      <c r="CC467" s="14">
        <v>0</v>
      </c>
      <c r="CD467" s="14">
        <v>0</v>
      </c>
      <c r="CE467" s="14">
        <v>0</v>
      </c>
      <c r="CF467" s="14">
        <f t="shared" si="258"/>
        <v>0</v>
      </c>
      <c r="CG467" s="14">
        <v>5</v>
      </c>
      <c r="CH467" s="14">
        <v>5</v>
      </c>
      <c r="CI467" s="14">
        <v>5</v>
      </c>
      <c r="CJ467" s="14">
        <v>5</v>
      </c>
      <c r="CK467" s="14">
        <f t="shared" si="259"/>
        <v>20</v>
      </c>
      <c r="CL467" s="14">
        <v>1</v>
      </c>
      <c r="CM467" s="14">
        <v>1</v>
      </c>
      <c r="CN467" s="14">
        <v>1</v>
      </c>
      <c r="CO467" s="14">
        <v>3</v>
      </c>
      <c r="CP467" s="14">
        <v>1</v>
      </c>
      <c r="CQ467" s="14">
        <v>2</v>
      </c>
      <c r="CR467" s="14">
        <v>2</v>
      </c>
      <c r="CS467" s="14">
        <v>1</v>
      </c>
      <c r="CT467" s="14">
        <v>90</v>
      </c>
      <c r="CU467" s="14">
        <v>1</v>
      </c>
      <c r="CV467" s="14">
        <v>1</v>
      </c>
      <c r="CW467" s="14">
        <v>1</v>
      </c>
      <c r="CX467" s="14">
        <v>1</v>
      </c>
      <c r="CY467" s="14">
        <v>1</v>
      </c>
      <c r="CZ467" s="14">
        <v>1</v>
      </c>
      <c r="DA467" s="14">
        <f t="shared" si="246"/>
        <v>6</v>
      </c>
      <c r="DB467" s="14">
        <v>1</v>
      </c>
      <c r="DC467" s="14">
        <v>1</v>
      </c>
      <c r="DD467" s="14">
        <v>1</v>
      </c>
      <c r="DE467" s="14">
        <v>1</v>
      </c>
      <c r="DF467" s="14">
        <v>1</v>
      </c>
      <c r="DG467" s="14">
        <v>1</v>
      </c>
      <c r="DH467" s="14">
        <f t="shared" si="260"/>
        <v>6</v>
      </c>
      <c r="DI467" s="14">
        <f t="shared" si="261"/>
        <v>0</v>
      </c>
      <c r="DJ467" s="14">
        <v>1</v>
      </c>
      <c r="DK467" s="14">
        <v>1</v>
      </c>
      <c r="DL467" s="14">
        <v>1</v>
      </c>
      <c r="DM467" s="14">
        <v>1</v>
      </c>
      <c r="DN467" s="14">
        <v>1</v>
      </c>
      <c r="DO467" s="14">
        <v>1</v>
      </c>
      <c r="DP467" s="14">
        <v>1</v>
      </c>
      <c r="DQ467" s="14">
        <v>1</v>
      </c>
      <c r="DR467" s="14">
        <f t="shared" si="262"/>
        <v>8</v>
      </c>
      <c r="DS467" s="14">
        <v>1</v>
      </c>
      <c r="DT467" s="14">
        <v>1</v>
      </c>
      <c r="DU467" s="14">
        <v>1</v>
      </c>
      <c r="DV467" s="14">
        <v>1</v>
      </c>
      <c r="DW467" s="14">
        <v>1</v>
      </c>
      <c r="DX467" s="14">
        <v>1</v>
      </c>
      <c r="DY467" s="14">
        <v>1</v>
      </c>
      <c r="DZ467" s="14">
        <v>1</v>
      </c>
      <c r="EA467" s="14">
        <f t="shared" si="263"/>
        <v>8</v>
      </c>
      <c r="EB467" s="14">
        <f t="shared" si="264"/>
        <v>0</v>
      </c>
      <c r="EC467" s="14">
        <v>2</v>
      </c>
      <c r="ED467" s="14">
        <v>0</v>
      </c>
      <c r="EE467" s="14">
        <f t="shared" si="265"/>
        <v>2</v>
      </c>
      <c r="EF467" s="14">
        <v>5</v>
      </c>
      <c r="EG467" s="14">
        <v>5</v>
      </c>
      <c r="EH467" s="14">
        <v>5</v>
      </c>
      <c r="EI467" s="14">
        <v>5</v>
      </c>
      <c r="EJ467" s="14">
        <f t="shared" si="266"/>
        <v>20</v>
      </c>
      <c r="EK467" s="14"/>
      <c r="EL467" s="14"/>
      <c r="EM467" s="14"/>
      <c r="EN467" s="14"/>
      <c r="EO467" s="14"/>
      <c r="EP467" s="14"/>
      <c r="EQ467" s="14"/>
      <c r="ER467" s="14"/>
      <c r="ES467" s="14"/>
      <c r="ET467" s="14"/>
      <c r="EU467" s="14"/>
      <c r="EV467" s="14"/>
      <c r="EW467" s="14"/>
      <c r="EX467" s="14"/>
      <c r="EY467" s="14"/>
      <c r="EZ467" s="14"/>
      <c r="FA467" s="14"/>
      <c r="FB467" s="14"/>
      <c r="FC467" s="14"/>
      <c r="FD467" s="14"/>
      <c r="FE467" s="14"/>
      <c r="FF467" s="14"/>
      <c r="FG467" s="14"/>
      <c r="FH467" s="14"/>
      <c r="FI467" s="14"/>
      <c r="FJ467" s="14"/>
      <c r="FK467" s="14"/>
      <c r="FL467" s="14"/>
      <c r="FM467" s="14"/>
      <c r="FN467" s="14"/>
      <c r="FO467" s="14"/>
      <c r="FP467" s="14"/>
      <c r="FQ467" s="14"/>
      <c r="FR467" s="14"/>
      <c r="FS467" s="14"/>
      <c r="FT467" s="14"/>
      <c r="FU467" s="14"/>
      <c r="FV467" s="14"/>
      <c r="FW467" s="14"/>
      <c r="FX467" s="14"/>
      <c r="FY467" s="14"/>
      <c r="FZ467" s="14"/>
      <c r="GA467" s="14"/>
      <c r="GB467" s="14"/>
      <c r="GC467" s="14"/>
      <c r="GD467" s="14"/>
      <c r="GE467" s="14"/>
      <c r="GF467" s="14"/>
      <c r="GG467" s="14"/>
      <c r="GH467" s="14"/>
      <c r="GI467" s="14"/>
      <c r="GJ467" s="14"/>
      <c r="GK467" s="14"/>
      <c r="GL467" s="14"/>
      <c r="GM467" s="14"/>
      <c r="GN467" s="14"/>
      <c r="GO467" s="14"/>
      <c r="GP467" s="14"/>
      <c r="GQ467" s="14"/>
      <c r="GR467" s="14"/>
      <c r="GS467" s="14"/>
      <c r="GT467" s="14"/>
      <c r="GU467" s="14"/>
      <c r="GV467" s="14"/>
      <c r="GW467" s="14"/>
      <c r="GX467" s="14"/>
      <c r="GY467" s="14"/>
      <c r="GZ467" s="14"/>
      <c r="HA467" s="14"/>
      <c r="HB467" s="14"/>
      <c r="HC467" s="14"/>
      <c r="HD467" s="14"/>
      <c r="HE467" s="14"/>
      <c r="HF467" s="14"/>
      <c r="HG467" s="14"/>
      <c r="HH467" s="14"/>
      <c r="HI467" s="14"/>
      <c r="HJ467" s="14"/>
      <c r="HK467" s="14"/>
      <c r="HL467" s="14"/>
      <c r="HM467" s="14"/>
      <c r="HN467" s="14"/>
      <c r="HO467" s="14"/>
      <c r="HP467" s="14"/>
      <c r="HQ467" s="14"/>
      <c r="HR467" s="14"/>
      <c r="HS467" s="14"/>
      <c r="HT467" s="14"/>
      <c r="HU467" s="14"/>
      <c r="HV467" s="14"/>
      <c r="HW467" s="14"/>
      <c r="HX467" s="14"/>
      <c r="HY467" s="14"/>
      <c r="HZ467" s="14"/>
      <c r="IA467" s="14"/>
      <c r="IB467" s="14"/>
      <c r="IC467" s="14"/>
      <c r="ID467" s="14"/>
      <c r="IE467" s="14"/>
      <c r="IF467" s="14"/>
      <c r="IG467" s="14"/>
      <c r="IH467" s="14"/>
      <c r="II467" s="14"/>
      <c r="IJ467" s="14"/>
      <c r="IK467" s="14"/>
      <c r="IL467" s="14"/>
      <c r="IM467" s="14"/>
      <c r="IN467" s="14"/>
      <c r="IO467" s="14"/>
      <c r="IP467" s="14"/>
    </row>
    <row r="468" spans="1:250" s="1" customFormat="1">
      <c r="A468" s="14">
        <v>459</v>
      </c>
      <c r="B468" s="64">
        <v>1</v>
      </c>
      <c r="C468" s="3">
        <v>1</v>
      </c>
      <c r="D468" s="1">
        <v>1</v>
      </c>
      <c r="E468" s="1">
        <v>2</v>
      </c>
      <c r="F468" s="1" t="s">
        <v>1941</v>
      </c>
      <c r="G468" s="1" t="s">
        <v>1928</v>
      </c>
      <c r="H468" s="1" t="s">
        <v>2322</v>
      </c>
      <c r="K468" s="1" t="s">
        <v>5459</v>
      </c>
      <c r="L468" s="1">
        <v>3</v>
      </c>
      <c r="M468" s="1">
        <v>9</v>
      </c>
      <c r="N468" s="1">
        <v>14</v>
      </c>
      <c r="O468" s="1" t="s">
        <v>2560</v>
      </c>
      <c r="P468" s="1" t="s">
        <v>2434</v>
      </c>
      <c r="Q468" s="1" t="s">
        <v>2881</v>
      </c>
      <c r="R468" s="1" t="s">
        <v>4919</v>
      </c>
      <c r="S468" s="1" t="s">
        <v>5460</v>
      </c>
      <c r="T468" s="1" t="s">
        <v>2927</v>
      </c>
      <c r="U468" s="1" t="s">
        <v>2725</v>
      </c>
      <c r="V468" s="1" t="s">
        <v>2608</v>
      </c>
      <c r="W468" s="1" t="s">
        <v>5461</v>
      </c>
      <c r="X468" s="1" t="s">
        <v>3444</v>
      </c>
      <c r="Y468" s="1" t="s">
        <v>5462</v>
      </c>
      <c r="Z468" s="1" t="s">
        <v>5463</v>
      </c>
      <c r="AA468" s="1" t="s">
        <v>3569</v>
      </c>
      <c r="AB468" s="1" t="s">
        <v>5464</v>
      </c>
      <c r="AX468" s="1">
        <v>2</v>
      </c>
      <c r="AY468" s="1">
        <v>1</v>
      </c>
      <c r="AZ468" s="1">
        <v>2</v>
      </c>
      <c r="BA468" s="1">
        <v>7</v>
      </c>
      <c r="BC468" s="1">
        <v>74</v>
      </c>
      <c r="BD468" s="1">
        <v>1</v>
      </c>
      <c r="BE468" s="1">
        <v>3</v>
      </c>
      <c r="BF468" s="1">
        <v>2</v>
      </c>
      <c r="BG468" s="1">
        <v>2</v>
      </c>
      <c r="BH468" s="1">
        <v>175.3</v>
      </c>
      <c r="BI468" s="1">
        <v>30.6</v>
      </c>
      <c r="BJ468" s="1">
        <v>0</v>
      </c>
      <c r="BK468" s="1">
        <v>0</v>
      </c>
      <c r="BL468" s="1">
        <v>1</v>
      </c>
      <c r="BM468" s="1">
        <v>3</v>
      </c>
      <c r="BN468" s="1">
        <v>1</v>
      </c>
      <c r="BO468" s="1">
        <f>IF(AZ468&gt;=85,1,0)</f>
        <v>0</v>
      </c>
      <c r="BP468" s="1">
        <f>IF(BA468=1,1,0)</f>
        <v>0</v>
      </c>
      <c r="BQ468" s="1">
        <v>0</v>
      </c>
      <c r="BR468" s="1">
        <v>1</v>
      </c>
      <c r="BS468" s="1">
        <v>0</v>
      </c>
      <c r="BT468" s="1">
        <v>1</v>
      </c>
      <c r="BU468" s="1">
        <v>1</v>
      </c>
      <c r="BV468" s="14">
        <f t="shared" si="257"/>
        <v>3</v>
      </c>
      <c r="BW468" s="1">
        <v>4</v>
      </c>
      <c r="BX468" s="1">
        <v>0</v>
      </c>
      <c r="BY468" s="1">
        <v>0</v>
      </c>
      <c r="BZ468" s="1">
        <v>0</v>
      </c>
      <c r="CA468" s="1">
        <v>0</v>
      </c>
      <c r="CB468" s="1">
        <v>0</v>
      </c>
      <c r="CC468" s="1">
        <v>0</v>
      </c>
      <c r="CD468" s="1">
        <v>0</v>
      </c>
      <c r="CE468" s="1">
        <v>0</v>
      </c>
      <c r="CF468" s="1">
        <f t="shared" si="258"/>
        <v>0</v>
      </c>
      <c r="CG468" s="1">
        <v>5</v>
      </c>
      <c r="CH468" s="1">
        <v>5</v>
      </c>
      <c r="CI468" s="1">
        <v>5</v>
      </c>
      <c r="CJ468" s="1">
        <v>5</v>
      </c>
      <c r="CK468" s="1">
        <f t="shared" si="259"/>
        <v>20</v>
      </c>
      <c r="CL468" s="1">
        <v>1</v>
      </c>
      <c r="CM468" s="1">
        <v>5</v>
      </c>
      <c r="CN468" s="1">
        <v>2</v>
      </c>
      <c r="CO468" s="1">
        <v>5</v>
      </c>
      <c r="CP468" s="1">
        <v>1</v>
      </c>
      <c r="CQ468" s="1">
        <v>5</v>
      </c>
      <c r="CR468" s="1">
        <v>5</v>
      </c>
      <c r="CS468" s="1">
        <v>1</v>
      </c>
      <c r="CT468" s="1">
        <v>10</v>
      </c>
      <c r="CU468" s="1">
        <v>1</v>
      </c>
      <c r="CV468" s="1">
        <v>1</v>
      </c>
      <c r="CW468" s="1">
        <v>1</v>
      </c>
      <c r="CX468" s="1">
        <v>1</v>
      </c>
      <c r="CY468" s="1">
        <v>1</v>
      </c>
      <c r="CZ468" s="1">
        <v>1</v>
      </c>
      <c r="DA468" s="1">
        <f t="shared" si="246"/>
        <v>6</v>
      </c>
      <c r="DB468" s="1">
        <v>1</v>
      </c>
      <c r="DC468" s="1">
        <v>1</v>
      </c>
      <c r="DD468" s="1">
        <v>1</v>
      </c>
      <c r="DE468" s="1">
        <v>1</v>
      </c>
      <c r="DF468" s="1">
        <v>1</v>
      </c>
      <c r="DG468" s="1">
        <v>1</v>
      </c>
      <c r="DH468" s="1">
        <f t="shared" si="260"/>
        <v>6</v>
      </c>
      <c r="DI468" s="14">
        <f t="shared" si="261"/>
        <v>0</v>
      </c>
      <c r="DJ468" s="1">
        <v>1</v>
      </c>
      <c r="DK468" s="1">
        <v>1</v>
      </c>
      <c r="DL468" s="1">
        <v>1</v>
      </c>
      <c r="DM468" s="1">
        <v>0</v>
      </c>
      <c r="DN468" s="1">
        <v>0</v>
      </c>
      <c r="DO468" s="1">
        <v>1</v>
      </c>
      <c r="DP468" s="1">
        <v>0</v>
      </c>
      <c r="DQ468" s="1">
        <v>1</v>
      </c>
      <c r="DR468" s="1">
        <f t="shared" si="262"/>
        <v>5</v>
      </c>
      <c r="DS468" s="1">
        <v>1</v>
      </c>
      <c r="DT468" s="1">
        <v>1</v>
      </c>
      <c r="DU468" s="1">
        <v>1</v>
      </c>
      <c r="DV468" s="1">
        <v>0</v>
      </c>
      <c r="DW468" s="1">
        <v>0</v>
      </c>
      <c r="DX468" s="1">
        <v>0</v>
      </c>
      <c r="DY468" s="1">
        <v>0</v>
      </c>
      <c r="DZ468" s="1">
        <v>1</v>
      </c>
      <c r="EA468" s="1">
        <f t="shared" si="263"/>
        <v>4</v>
      </c>
      <c r="EB468" s="14">
        <f t="shared" si="264"/>
        <v>-1</v>
      </c>
      <c r="EC468" s="1">
        <v>0</v>
      </c>
      <c r="ED468" s="1">
        <v>0</v>
      </c>
      <c r="EE468" s="1">
        <f t="shared" si="265"/>
        <v>0</v>
      </c>
      <c r="EF468" s="1">
        <v>2</v>
      </c>
      <c r="EG468" s="1">
        <v>2</v>
      </c>
      <c r="EH468" s="1">
        <v>2</v>
      </c>
      <c r="EI468" s="1">
        <v>2</v>
      </c>
      <c r="EJ468" s="1">
        <f t="shared" si="266"/>
        <v>8</v>
      </c>
    </row>
    <row r="469" spans="1:250" s="1" customFormat="1">
      <c r="A469" s="14">
        <v>460</v>
      </c>
      <c r="B469" s="61">
        <v>2</v>
      </c>
      <c r="C469" s="60">
        <v>1</v>
      </c>
      <c r="D469" s="14">
        <v>3</v>
      </c>
      <c r="E469" s="14">
        <v>1</v>
      </c>
      <c r="F469" s="14" t="s">
        <v>2454</v>
      </c>
      <c r="G469" s="14"/>
      <c r="H469" s="14"/>
      <c r="I469" s="14"/>
      <c r="J469" s="14"/>
      <c r="K469" s="1" t="s">
        <v>4776</v>
      </c>
      <c r="L469" s="14">
        <v>1</v>
      </c>
      <c r="M469" s="14">
        <v>3</v>
      </c>
      <c r="N469" s="14">
        <v>7</v>
      </c>
      <c r="O469" s="14" t="s">
        <v>4777</v>
      </c>
      <c r="P469" s="14" t="s">
        <v>3051</v>
      </c>
      <c r="Q469" s="14" t="s">
        <v>4009</v>
      </c>
      <c r="R469" s="14" t="s">
        <v>4778</v>
      </c>
      <c r="S469" s="14" t="s">
        <v>3448</v>
      </c>
      <c r="T469" s="14" t="s">
        <v>4779</v>
      </c>
      <c r="U469" s="14" t="s">
        <v>4780</v>
      </c>
      <c r="V469" s="14"/>
      <c r="W469" s="14"/>
      <c r="X469" s="14"/>
      <c r="Y469" s="14"/>
      <c r="Z469" s="14"/>
      <c r="AA469" s="14"/>
      <c r="AB469" s="14"/>
      <c r="AC469" s="14"/>
      <c r="AD469" s="14"/>
      <c r="AE469" s="14"/>
      <c r="AF469" s="14"/>
      <c r="AG469" s="14"/>
      <c r="AH469" s="14"/>
      <c r="AI469" s="14"/>
      <c r="AJ469" s="14"/>
      <c r="AK469" s="14"/>
      <c r="AL469" s="14"/>
      <c r="AM469" s="14"/>
      <c r="AN469" s="14"/>
      <c r="AO469" s="14"/>
      <c r="AP469" s="14"/>
      <c r="AQ469" s="14"/>
      <c r="AR469" s="14"/>
      <c r="AS469" s="14"/>
      <c r="AT469" s="14"/>
      <c r="AU469" s="14"/>
      <c r="AV469" s="14"/>
      <c r="AW469" s="14"/>
      <c r="AX469" s="14">
        <v>2</v>
      </c>
      <c r="AY469" s="14">
        <v>1</v>
      </c>
      <c r="AZ469" s="14">
        <v>1</v>
      </c>
      <c r="BA469" s="14">
        <v>2</v>
      </c>
      <c r="BB469" s="14"/>
      <c r="BC469" s="14">
        <v>24</v>
      </c>
      <c r="BD469" s="14">
        <v>0</v>
      </c>
      <c r="BE469" s="14">
        <v>3</v>
      </c>
      <c r="BF469" s="14">
        <v>1</v>
      </c>
      <c r="BG469" s="14">
        <v>1</v>
      </c>
      <c r="BH469" s="14">
        <v>165.1</v>
      </c>
      <c r="BI469" s="14">
        <v>27.47</v>
      </c>
      <c r="BJ469" s="14">
        <v>0</v>
      </c>
      <c r="BK469" s="14">
        <v>2</v>
      </c>
      <c r="BL469" s="14">
        <v>3</v>
      </c>
      <c r="BM469" s="14">
        <v>1</v>
      </c>
      <c r="BN469" s="14">
        <v>0</v>
      </c>
      <c r="BO469" s="14">
        <f>IF(BC469&gt;=85,1,0)</f>
        <v>0</v>
      </c>
      <c r="BP469" s="14">
        <f>IF(BD469=1,1,0)</f>
        <v>0</v>
      </c>
      <c r="BQ469" s="14">
        <v>0</v>
      </c>
      <c r="BR469" s="14">
        <v>0</v>
      </c>
      <c r="BS469" s="14">
        <v>0</v>
      </c>
      <c r="BT469" s="14">
        <v>1</v>
      </c>
      <c r="BU469" s="14">
        <v>0</v>
      </c>
      <c r="BV469" s="14">
        <f t="shared" si="257"/>
        <v>1</v>
      </c>
      <c r="BW469" s="14">
        <v>2</v>
      </c>
      <c r="BX469" s="14">
        <v>0</v>
      </c>
      <c r="BY469" s="14">
        <v>0</v>
      </c>
      <c r="BZ469" s="14">
        <v>0</v>
      </c>
      <c r="CA469" s="14">
        <v>0</v>
      </c>
      <c r="CB469" s="14">
        <v>0</v>
      </c>
      <c r="CC469" s="14">
        <v>0</v>
      </c>
      <c r="CD469" s="14">
        <v>0</v>
      </c>
      <c r="CE469" s="14">
        <v>0</v>
      </c>
      <c r="CF469" s="14">
        <f t="shared" si="258"/>
        <v>0</v>
      </c>
      <c r="CG469" s="14">
        <v>5</v>
      </c>
      <c r="CH469" s="14">
        <v>5</v>
      </c>
      <c r="CI469" s="14">
        <v>5</v>
      </c>
      <c r="CJ469" s="14">
        <v>5</v>
      </c>
      <c r="CK469" s="14">
        <f t="shared" si="259"/>
        <v>20</v>
      </c>
      <c r="CL469" s="14">
        <v>0</v>
      </c>
      <c r="CM469" s="14">
        <v>5</v>
      </c>
      <c r="CN469" s="14">
        <v>0</v>
      </c>
      <c r="CO469" s="14">
        <v>1</v>
      </c>
      <c r="CP469" s="14">
        <v>1</v>
      </c>
      <c r="CQ469" s="14">
        <v>1</v>
      </c>
      <c r="CR469" s="14">
        <v>1</v>
      </c>
      <c r="CS469" s="14">
        <v>1</v>
      </c>
      <c r="CT469" s="14">
        <v>80</v>
      </c>
      <c r="CU469" s="14">
        <v>1</v>
      </c>
      <c r="CV469" s="14">
        <v>1</v>
      </c>
      <c r="CW469" s="14">
        <v>1</v>
      </c>
      <c r="CX469" s="14">
        <v>1</v>
      </c>
      <c r="CY469" s="14">
        <v>1</v>
      </c>
      <c r="CZ469" s="14">
        <v>1</v>
      </c>
      <c r="DA469" s="14">
        <f t="shared" si="246"/>
        <v>6</v>
      </c>
      <c r="DB469" s="14">
        <v>1</v>
      </c>
      <c r="DC469" s="14">
        <v>1</v>
      </c>
      <c r="DD469" s="14">
        <v>1</v>
      </c>
      <c r="DE469" s="14">
        <v>1</v>
      </c>
      <c r="DF469" s="14">
        <v>1</v>
      </c>
      <c r="DG469" s="14">
        <v>1</v>
      </c>
      <c r="DH469" s="14">
        <f t="shared" si="260"/>
        <v>6</v>
      </c>
      <c r="DI469" s="14">
        <f t="shared" si="261"/>
        <v>0</v>
      </c>
      <c r="DJ469" s="14">
        <v>1</v>
      </c>
      <c r="DK469" s="14">
        <v>1</v>
      </c>
      <c r="DL469" s="14">
        <v>1</v>
      </c>
      <c r="DM469" s="14">
        <v>1</v>
      </c>
      <c r="DN469" s="14">
        <v>1</v>
      </c>
      <c r="DO469" s="14">
        <v>1</v>
      </c>
      <c r="DP469" s="14">
        <v>1</v>
      </c>
      <c r="DQ469" s="14">
        <v>1</v>
      </c>
      <c r="DR469" s="14">
        <f t="shared" si="262"/>
        <v>8</v>
      </c>
      <c r="DS469" s="14">
        <v>1</v>
      </c>
      <c r="DT469" s="14">
        <v>1</v>
      </c>
      <c r="DU469" s="14">
        <v>1</v>
      </c>
      <c r="DV469" s="14">
        <v>1</v>
      </c>
      <c r="DW469" s="14">
        <v>1</v>
      </c>
      <c r="DX469" s="14">
        <v>1</v>
      </c>
      <c r="DY469" s="14">
        <v>1</v>
      </c>
      <c r="DZ469" s="14">
        <v>1</v>
      </c>
      <c r="EA469" s="14">
        <f t="shared" si="263"/>
        <v>8</v>
      </c>
      <c r="EB469" s="14">
        <f t="shared" si="264"/>
        <v>0</v>
      </c>
      <c r="EC469" s="14">
        <v>0</v>
      </c>
      <c r="ED469" s="14">
        <v>0</v>
      </c>
      <c r="EE469" s="14">
        <f t="shared" si="265"/>
        <v>0</v>
      </c>
      <c r="EF469" s="14">
        <v>5</v>
      </c>
      <c r="EG469" s="14">
        <v>5</v>
      </c>
      <c r="EH469" s="14">
        <v>5</v>
      </c>
      <c r="EI469" s="14">
        <v>5</v>
      </c>
      <c r="EJ469" s="14">
        <f t="shared" si="266"/>
        <v>20</v>
      </c>
      <c r="EK469" s="14"/>
      <c r="EL469" s="14"/>
      <c r="EM469" s="14"/>
      <c r="EN469" s="14"/>
      <c r="EO469" s="14"/>
      <c r="EP469" s="14"/>
      <c r="EQ469" s="14"/>
      <c r="ER469" s="14"/>
      <c r="ES469" s="14"/>
      <c r="ET469" s="14"/>
      <c r="EU469" s="14"/>
      <c r="EV469" s="14"/>
      <c r="EW469" s="14"/>
      <c r="EX469" s="14"/>
      <c r="EY469" s="14"/>
      <c r="EZ469" s="14"/>
      <c r="FA469" s="14"/>
      <c r="FB469" s="14"/>
      <c r="FC469" s="14"/>
      <c r="FD469" s="14"/>
      <c r="FE469" s="14"/>
      <c r="FF469" s="14"/>
      <c r="FG469" s="14"/>
      <c r="FH469" s="14"/>
      <c r="FI469" s="14"/>
      <c r="FJ469" s="14"/>
      <c r="FK469" s="14"/>
      <c r="FL469" s="14"/>
      <c r="FM469" s="14"/>
      <c r="FN469" s="14"/>
      <c r="FO469" s="14"/>
      <c r="FP469" s="14"/>
      <c r="FQ469" s="14"/>
      <c r="FR469" s="14"/>
      <c r="FS469" s="14"/>
      <c r="FT469" s="14"/>
      <c r="FU469" s="14"/>
      <c r="FV469" s="14"/>
      <c r="FW469" s="14"/>
      <c r="FX469" s="14"/>
      <c r="FY469" s="14"/>
      <c r="FZ469" s="14"/>
      <c r="GA469" s="14"/>
      <c r="GB469" s="14"/>
      <c r="GC469" s="14"/>
      <c r="GD469" s="14"/>
      <c r="GE469" s="14"/>
      <c r="GF469" s="14"/>
      <c r="GG469" s="14"/>
      <c r="GH469" s="14"/>
      <c r="GI469" s="14"/>
      <c r="GJ469" s="14"/>
      <c r="GK469" s="14"/>
      <c r="GL469" s="14"/>
      <c r="GM469" s="14"/>
      <c r="GN469" s="14"/>
      <c r="GO469" s="14"/>
      <c r="GP469" s="14"/>
      <c r="GQ469" s="14"/>
      <c r="GR469" s="14"/>
      <c r="GS469" s="14"/>
      <c r="GT469" s="14"/>
      <c r="GU469" s="14"/>
      <c r="GV469" s="14"/>
      <c r="GW469" s="14"/>
      <c r="GX469" s="14"/>
      <c r="GY469" s="14"/>
      <c r="GZ469" s="14"/>
      <c r="HA469" s="14"/>
      <c r="HB469" s="14"/>
      <c r="HC469" s="14"/>
      <c r="HD469" s="14"/>
      <c r="HE469" s="14"/>
      <c r="HF469" s="14"/>
      <c r="HG469" s="14"/>
      <c r="HH469" s="14"/>
      <c r="HI469" s="14"/>
      <c r="HJ469" s="14"/>
      <c r="HK469" s="14"/>
      <c r="HL469" s="14"/>
      <c r="HM469" s="14"/>
      <c r="HN469" s="14"/>
      <c r="HO469" s="14"/>
      <c r="HP469" s="14"/>
      <c r="HQ469" s="14"/>
      <c r="HR469" s="14"/>
      <c r="HS469" s="14"/>
      <c r="HT469" s="14"/>
      <c r="HU469" s="14"/>
      <c r="HV469" s="14"/>
      <c r="HW469" s="14"/>
      <c r="HX469" s="14"/>
      <c r="HY469" s="14"/>
      <c r="HZ469" s="14"/>
      <c r="IA469" s="14"/>
      <c r="IB469" s="14"/>
      <c r="IC469" s="14"/>
      <c r="ID469" s="14"/>
      <c r="IE469" s="14"/>
      <c r="IF469" s="14"/>
      <c r="IG469" s="14"/>
      <c r="IH469" s="14"/>
      <c r="II469" s="14"/>
      <c r="IJ469" s="14"/>
      <c r="IK469" s="14"/>
      <c r="IL469" s="14"/>
      <c r="IM469" s="14"/>
      <c r="IN469" s="14"/>
      <c r="IO469" s="14"/>
      <c r="IP469" s="14"/>
    </row>
    <row r="470" spans="1:250" s="1" customFormat="1">
      <c r="A470" s="14">
        <v>461</v>
      </c>
      <c r="B470" s="61">
        <v>2</v>
      </c>
      <c r="C470" s="60">
        <v>2</v>
      </c>
      <c r="D470" s="14">
        <v>3</v>
      </c>
      <c r="E470" s="14">
        <v>1</v>
      </c>
      <c r="F470" s="14" t="s">
        <v>2063</v>
      </c>
      <c r="G470" s="14" t="s">
        <v>2670</v>
      </c>
      <c r="H470" s="14" t="s">
        <v>1928</v>
      </c>
      <c r="I470" s="14"/>
      <c r="J470" s="14"/>
      <c r="K470" s="1" t="s">
        <v>3747</v>
      </c>
      <c r="L470" s="14">
        <v>3</v>
      </c>
      <c r="M470" s="14">
        <v>11</v>
      </c>
      <c r="N470" s="14">
        <v>9</v>
      </c>
      <c r="O470" s="14" t="s">
        <v>3748</v>
      </c>
      <c r="P470" s="14" t="s">
        <v>3749</v>
      </c>
      <c r="Q470" s="14" t="s">
        <v>2745</v>
      </c>
      <c r="R470" s="14" t="s">
        <v>3750</v>
      </c>
      <c r="S470" s="14" t="s">
        <v>3554</v>
      </c>
      <c r="T470" s="14" t="s">
        <v>3396</v>
      </c>
      <c r="U470" s="14" t="s">
        <v>3521</v>
      </c>
      <c r="V470" s="14" t="s">
        <v>3522</v>
      </c>
      <c r="W470" s="14" t="s">
        <v>3751</v>
      </c>
      <c r="X470" s="14"/>
      <c r="Y470" s="14"/>
      <c r="Z470" s="14"/>
      <c r="AA470" s="14"/>
      <c r="AB470" s="14"/>
      <c r="AC470" s="14"/>
      <c r="AD470" s="14"/>
      <c r="AE470" s="14"/>
      <c r="AF470" s="14"/>
      <c r="AG470" s="14"/>
      <c r="AH470" s="14"/>
      <c r="AI470" s="14"/>
      <c r="AJ470" s="14"/>
      <c r="AK470" s="14"/>
      <c r="AL470" s="14"/>
      <c r="AM470" s="14"/>
      <c r="AN470" s="14"/>
      <c r="AO470" s="14"/>
      <c r="AP470" s="14"/>
      <c r="AQ470" s="14"/>
      <c r="AR470" s="14"/>
      <c r="AS470" s="14"/>
      <c r="AT470" s="14"/>
      <c r="AU470" s="14"/>
      <c r="AV470" s="14"/>
      <c r="AW470" s="14"/>
      <c r="AX470" s="14">
        <v>2</v>
      </c>
      <c r="AY470" s="14">
        <v>0</v>
      </c>
      <c r="AZ470" s="14">
        <v>2</v>
      </c>
      <c r="BA470" s="14">
        <v>5</v>
      </c>
      <c r="BB470" s="14"/>
      <c r="BC470" s="14">
        <v>76</v>
      </c>
      <c r="BD470" s="14">
        <v>0</v>
      </c>
      <c r="BE470" s="14">
        <v>3</v>
      </c>
      <c r="BF470" s="14">
        <v>2</v>
      </c>
      <c r="BG470" s="14">
        <v>2</v>
      </c>
      <c r="BH470" s="14">
        <v>162.6</v>
      </c>
      <c r="BI470" s="14">
        <v>23.92</v>
      </c>
      <c r="BJ470" s="14">
        <v>1</v>
      </c>
      <c r="BK470" s="14">
        <v>0</v>
      </c>
      <c r="BL470" s="14">
        <v>1</v>
      </c>
      <c r="BM470" s="14">
        <v>3</v>
      </c>
      <c r="BN470" s="14">
        <v>1</v>
      </c>
      <c r="BO470" s="14">
        <f>IF(BC470&gt;=85,1,0)</f>
        <v>0</v>
      </c>
      <c r="BP470" s="14">
        <f>IF(BD470=1,1,0)</f>
        <v>0</v>
      </c>
      <c r="BQ470" s="14">
        <v>1</v>
      </c>
      <c r="BR470" s="14">
        <v>1</v>
      </c>
      <c r="BS470" s="14">
        <v>1</v>
      </c>
      <c r="BT470" s="14">
        <v>1</v>
      </c>
      <c r="BU470" s="14">
        <v>0</v>
      </c>
      <c r="BV470" s="14">
        <f t="shared" si="257"/>
        <v>4</v>
      </c>
      <c r="BW470" s="14">
        <v>4</v>
      </c>
      <c r="BX470" s="14">
        <v>0</v>
      </c>
      <c r="BY470" s="14">
        <v>0</v>
      </c>
      <c r="BZ470" s="14">
        <v>0</v>
      </c>
      <c r="CA470" s="14">
        <v>0</v>
      </c>
      <c r="CB470" s="14">
        <v>0</v>
      </c>
      <c r="CC470" s="14">
        <v>0</v>
      </c>
      <c r="CD470" s="14">
        <v>0</v>
      </c>
      <c r="CE470" s="14">
        <v>0</v>
      </c>
      <c r="CF470" s="14">
        <f t="shared" si="258"/>
        <v>0</v>
      </c>
      <c r="CG470" s="14">
        <v>5</v>
      </c>
      <c r="CH470" s="14">
        <v>5</v>
      </c>
      <c r="CI470" s="14">
        <v>5</v>
      </c>
      <c r="CJ470" s="14">
        <v>5</v>
      </c>
      <c r="CK470" s="14">
        <f t="shared" si="259"/>
        <v>20</v>
      </c>
      <c r="CL470" s="14">
        <v>0</v>
      </c>
      <c r="CM470" s="14">
        <v>4</v>
      </c>
      <c r="CN470" s="14">
        <v>1</v>
      </c>
      <c r="CO470" s="14">
        <v>4</v>
      </c>
      <c r="CP470" s="14">
        <v>5</v>
      </c>
      <c r="CQ470" s="14">
        <v>5</v>
      </c>
      <c r="CR470" s="14">
        <v>3</v>
      </c>
      <c r="CS470" s="14">
        <v>1</v>
      </c>
      <c r="CT470" s="14">
        <v>40</v>
      </c>
      <c r="CU470" s="14">
        <v>0</v>
      </c>
      <c r="CV470" s="14">
        <v>0</v>
      </c>
      <c r="CW470" s="14">
        <v>1</v>
      </c>
      <c r="CX470" s="14">
        <v>1</v>
      </c>
      <c r="CY470" s="14">
        <v>1</v>
      </c>
      <c r="CZ470" s="14">
        <v>1</v>
      </c>
      <c r="DA470" s="14">
        <f t="shared" si="246"/>
        <v>4</v>
      </c>
      <c r="DB470" s="14">
        <v>0</v>
      </c>
      <c r="DC470" s="14">
        <v>0</v>
      </c>
      <c r="DD470" s="14">
        <v>1</v>
      </c>
      <c r="DE470" s="14">
        <v>1</v>
      </c>
      <c r="DF470" s="14">
        <v>1</v>
      </c>
      <c r="DG470" s="14">
        <v>1</v>
      </c>
      <c r="DH470" s="14">
        <f t="shared" si="260"/>
        <v>4</v>
      </c>
      <c r="DI470" s="14">
        <f t="shared" si="261"/>
        <v>0</v>
      </c>
      <c r="DJ470" s="14">
        <v>1</v>
      </c>
      <c r="DK470" s="14">
        <v>0</v>
      </c>
      <c r="DL470" s="14">
        <v>0</v>
      </c>
      <c r="DM470" s="14">
        <v>0</v>
      </c>
      <c r="DN470" s="14">
        <v>0</v>
      </c>
      <c r="DO470" s="14">
        <v>0</v>
      </c>
      <c r="DP470" s="14">
        <v>0</v>
      </c>
      <c r="DQ470" s="14">
        <v>0</v>
      </c>
      <c r="DR470" s="14">
        <f t="shared" si="262"/>
        <v>1</v>
      </c>
      <c r="DS470" s="14">
        <v>1</v>
      </c>
      <c r="DT470" s="14">
        <v>0</v>
      </c>
      <c r="DU470" s="14">
        <v>0</v>
      </c>
      <c r="DV470" s="14">
        <v>0</v>
      </c>
      <c r="DW470" s="14">
        <v>0</v>
      </c>
      <c r="DX470" s="14">
        <v>0</v>
      </c>
      <c r="DY470" s="14">
        <v>0</v>
      </c>
      <c r="DZ470" s="14">
        <v>0</v>
      </c>
      <c r="EA470" s="14">
        <f t="shared" si="263"/>
        <v>1</v>
      </c>
      <c r="EB470" s="14">
        <f t="shared" si="264"/>
        <v>0</v>
      </c>
      <c r="EC470" s="14">
        <v>0</v>
      </c>
      <c r="ED470" s="14">
        <v>0</v>
      </c>
      <c r="EE470" s="14">
        <f t="shared" si="265"/>
        <v>0</v>
      </c>
      <c r="EF470" s="14">
        <v>5</v>
      </c>
      <c r="EG470" s="14">
        <v>5</v>
      </c>
      <c r="EH470" s="14">
        <v>5</v>
      </c>
      <c r="EI470" s="14">
        <v>5</v>
      </c>
      <c r="EJ470" s="14">
        <f t="shared" si="266"/>
        <v>20</v>
      </c>
      <c r="EK470" s="14"/>
      <c r="EL470" s="14"/>
      <c r="EM470" s="14"/>
      <c r="EN470" s="14"/>
      <c r="EO470" s="14"/>
      <c r="EP470" s="14"/>
      <c r="EQ470" s="14"/>
      <c r="ER470" s="14"/>
      <c r="ES470" s="14"/>
      <c r="ET470" s="14"/>
      <c r="EU470" s="14"/>
      <c r="EV470" s="14"/>
      <c r="EW470" s="14"/>
      <c r="EX470" s="14"/>
      <c r="EY470" s="14"/>
      <c r="EZ470" s="14"/>
      <c r="FA470" s="14"/>
      <c r="FB470" s="14"/>
      <c r="FC470" s="14"/>
      <c r="FD470" s="14"/>
      <c r="FE470" s="14"/>
      <c r="FF470" s="14"/>
      <c r="FG470" s="14"/>
      <c r="FH470" s="14"/>
      <c r="FI470" s="14"/>
      <c r="FJ470" s="14"/>
      <c r="FK470" s="14"/>
      <c r="FL470" s="14"/>
      <c r="FM470" s="14"/>
      <c r="FN470" s="14"/>
      <c r="FO470" s="14"/>
      <c r="FP470" s="14"/>
      <c r="FQ470" s="14"/>
      <c r="FR470" s="14"/>
      <c r="FS470" s="14"/>
      <c r="FT470" s="14"/>
      <c r="FU470" s="14"/>
      <c r="FV470" s="14"/>
      <c r="FW470" s="14"/>
      <c r="FX470" s="14"/>
      <c r="FY470" s="14"/>
      <c r="FZ470" s="14"/>
      <c r="GA470" s="14"/>
      <c r="GB470" s="14"/>
      <c r="GC470" s="14"/>
      <c r="GD470" s="14"/>
      <c r="GE470" s="14"/>
      <c r="GF470" s="14"/>
      <c r="GG470" s="14"/>
      <c r="GH470" s="14"/>
      <c r="GI470" s="14"/>
      <c r="GJ470" s="14"/>
      <c r="GK470" s="14"/>
      <c r="GL470" s="14"/>
      <c r="GM470" s="14"/>
      <c r="GN470" s="14"/>
      <c r="GO470" s="14"/>
      <c r="GP470" s="14"/>
      <c r="GQ470" s="14"/>
      <c r="GR470" s="14"/>
      <c r="GS470" s="14"/>
      <c r="GT470" s="14"/>
      <c r="GU470" s="14"/>
      <c r="GV470" s="14"/>
      <c r="GW470" s="14"/>
      <c r="GX470" s="14"/>
      <c r="GY470" s="14"/>
      <c r="GZ470" s="14"/>
      <c r="HA470" s="14"/>
      <c r="HB470" s="14"/>
      <c r="HC470" s="14"/>
      <c r="HD470" s="14"/>
      <c r="HE470" s="14"/>
      <c r="HF470" s="14"/>
      <c r="HG470" s="14"/>
      <c r="HH470" s="14"/>
      <c r="HI470" s="14"/>
      <c r="HJ470" s="14"/>
      <c r="HK470" s="14"/>
      <c r="HL470" s="14"/>
      <c r="HM470" s="14"/>
      <c r="HN470" s="14"/>
      <c r="HO470" s="14"/>
      <c r="HP470" s="14"/>
      <c r="HQ470" s="14"/>
      <c r="HR470" s="14"/>
      <c r="HS470" s="14"/>
      <c r="HT470" s="14"/>
      <c r="HU470" s="14"/>
      <c r="HV470" s="14"/>
      <c r="HW470" s="14"/>
      <c r="HX470" s="14"/>
      <c r="HY470" s="14"/>
      <c r="HZ470" s="14"/>
      <c r="IA470" s="14"/>
      <c r="IB470" s="14"/>
      <c r="IC470" s="14"/>
      <c r="ID470" s="14"/>
      <c r="IE470" s="14"/>
      <c r="IF470" s="14"/>
      <c r="IG470" s="14"/>
      <c r="IH470" s="14"/>
      <c r="II470" s="14"/>
      <c r="IJ470" s="14"/>
      <c r="IK470" s="14"/>
      <c r="IL470" s="14"/>
      <c r="IM470" s="14"/>
      <c r="IN470" s="14"/>
      <c r="IO470" s="14"/>
      <c r="IP470" s="14"/>
    </row>
    <row r="471" spans="1:250" s="1" customFormat="1">
      <c r="A471" s="14">
        <v>462</v>
      </c>
      <c r="B471" s="61">
        <v>1</v>
      </c>
      <c r="C471" s="60">
        <v>1</v>
      </c>
      <c r="D471" s="14">
        <v>2</v>
      </c>
      <c r="E471" s="14">
        <v>1</v>
      </c>
      <c r="F471" s="14" t="s">
        <v>1928</v>
      </c>
      <c r="G471" s="14" t="s">
        <v>2100</v>
      </c>
      <c r="H471" s="14" t="s">
        <v>1955</v>
      </c>
      <c r="I471" s="14" t="s">
        <v>2048</v>
      </c>
      <c r="J471" s="14"/>
      <c r="K471" s="1" t="s">
        <v>4074</v>
      </c>
      <c r="L471" s="14">
        <v>4</v>
      </c>
      <c r="M471" s="14">
        <v>7</v>
      </c>
      <c r="N471" s="14">
        <v>10</v>
      </c>
      <c r="O471" s="14" t="s">
        <v>2560</v>
      </c>
      <c r="P471" s="14" t="s">
        <v>4075</v>
      </c>
      <c r="Q471" s="14" t="s">
        <v>2437</v>
      </c>
      <c r="R471" s="14" t="s">
        <v>2881</v>
      </c>
      <c r="S471" s="14" t="s">
        <v>2440</v>
      </c>
      <c r="T471" s="14" t="s">
        <v>3083</v>
      </c>
      <c r="U471" s="14" t="s">
        <v>2568</v>
      </c>
      <c r="V471" s="14" t="s">
        <v>2793</v>
      </c>
      <c r="W471" s="14" t="s">
        <v>2652</v>
      </c>
      <c r="X471" s="14" t="s">
        <v>3979</v>
      </c>
      <c r="Y471" s="14"/>
      <c r="Z471" s="14"/>
      <c r="AA471" s="14"/>
      <c r="AB471" s="14"/>
      <c r="AC471" s="14"/>
      <c r="AD471" s="14"/>
      <c r="AE471" s="14"/>
      <c r="AF471" s="14"/>
      <c r="AG471" s="14"/>
      <c r="AH471" s="14"/>
      <c r="AI471" s="14"/>
      <c r="AJ471" s="14"/>
      <c r="AK471" s="14"/>
      <c r="AL471" s="14"/>
      <c r="AM471" s="14"/>
      <c r="AN471" s="14"/>
      <c r="AO471" s="14"/>
      <c r="AP471" s="14"/>
      <c r="AQ471" s="14"/>
      <c r="AR471" s="14"/>
      <c r="AS471" s="14"/>
      <c r="AT471" s="14"/>
      <c r="AU471" s="14"/>
      <c r="AV471" s="14"/>
      <c r="AW471" s="14"/>
      <c r="AX471" s="14">
        <v>2</v>
      </c>
      <c r="AY471" s="14">
        <v>1</v>
      </c>
      <c r="AZ471" s="14">
        <v>1</v>
      </c>
      <c r="BA471" s="14">
        <v>6</v>
      </c>
      <c r="BB471" s="14"/>
      <c r="BC471" s="14">
        <v>77</v>
      </c>
      <c r="BD471" s="14">
        <v>1</v>
      </c>
      <c r="BE471" s="14">
        <v>3</v>
      </c>
      <c r="BF471" s="14">
        <v>2</v>
      </c>
      <c r="BG471" s="14">
        <v>2</v>
      </c>
      <c r="BH471" s="14">
        <v>177.8</v>
      </c>
      <c r="BI471" s="14">
        <v>34.44</v>
      </c>
      <c r="BJ471" s="14">
        <v>2</v>
      </c>
      <c r="BK471" s="14">
        <v>1</v>
      </c>
      <c r="BL471" s="14">
        <v>1</v>
      </c>
      <c r="BM471" s="14">
        <v>3</v>
      </c>
      <c r="BN471" s="14">
        <v>1</v>
      </c>
      <c r="BO471" s="14">
        <f>IF(BC471&gt;=85,1,0)</f>
        <v>0</v>
      </c>
      <c r="BP471" s="14">
        <f>IF(BD471=1,1,0)</f>
        <v>1</v>
      </c>
      <c r="BQ471" s="14">
        <v>1</v>
      </c>
      <c r="BR471" s="14">
        <v>1</v>
      </c>
      <c r="BS471" s="14">
        <v>1</v>
      </c>
      <c r="BT471" s="14">
        <v>1</v>
      </c>
      <c r="BU471" s="14">
        <v>1</v>
      </c>
      <c r="BV471" s="14">
        <f t="shared" si="257"/>
        <v>6</v>
      </c>
      <c r="BW471" s="14">
        <v>3</v>
      </c>
      <c r="BX471" s="14">
        <v>0</v>
      </c>
      <c r="BY471" s="14">
        <v>0</v>
      </c>
      <c r="BZ471" s="14">
        <v>0</v>
      </c>
      <c r="CA471" s="14">
        <v>0</v>
      </c>
      <c r="CB471" s="14">
        <v>0</v>
      </c>
      <c r="CC471" s="14">
        <v>0</v>
      </c>
      <c r="CD471" s="14">
        <v>0</v>
      </c>
      <c r="CE471" s="14">
        <v>0</v>
      </c>
      <c r="CF471" s="14">
        <f t="shared" si="258"/>
        <v>0</v>
      </c>
      <c r="CG471" s="14">
        <v>1</v>
      </c>
      <c r="CH471" s="14">
        <v>5</v>
      </c>
      <c r="CI471" s="14">
        <v>5</v>
      </c>
      <c r="CJ471" s="14">
        <v>5</v>
      </c>
      <c r="CK471" s="14">
        <f t="shared" si="259"/>
        <v>16</v>
      </c>
      <c r="CL471" s="14">
        <v>1</v>
      </c>
      <c r="CM471" s="14">
        <v>4</v>
      </c>
      <c r="CN471" s="14">
        <v>0</v>
      </c>
      <c r="CO471" s="14">
        <v>4</v>
      </c>
      <c r="CP471" s="14">
        <v>2</v>
      </c>
      <c r="CQ471" s="14">
        <v>3</v>
      </c>
      <c r="CR471" s="14">
        <v>3</v>
      </c>
      <c r="CS471" s="14">
        <v>1</v>
      </c>
      <c r="CT471" s="14">
        <v>35</v>
      </c>
      <c r="CU471" s="14">
        <v>0</v>
      </c>
      <c r="CV471" s="14">
        <v>0</v>
      </c>
      <c r="CW471" s="14">
        <v>1</v>
      </c>
      <c r="CX471" s="14">
        <v>1</v>
      </c>
      <c r="CY471" s="14">
        <v>1</v>
      </c>
      <c r="CZ471" s="14">
        <v>1</v>
      </c>
      <c r="DA471" s="14">
        <f t="shared" si="246"/>
        <v>4</v>
      </c>
      <c r="DB471" s="14">
        <v>0</v>
      </c>
      <c r="DC471" s="14">
        <v>0</v>
      </c>
      <c r="DD471" s="14">
        <v>0</v>
      </c>
      <c r="DE471" s="14">
        <v>0</v>
      </c>
      <c r="DF471" s="14">
        <v>1</v>
      </c>
      <c r="DG471" s="14">
        <v>1</v>
      </c>
      <c r="DH471" s="14">
        <f t="shared" si="260"/>
        <v>2</v>
      </c>
      <c r="DI471" s="14">
        <f t="shared" si="261"/>
        <v>-2</v>
      </c>
      <c r="DJ471" s="14">
        <v>1</v>
      </c>
      <c r="DK471" s="14">
        <v>0</v>
      </c>
      <c r="DL471" s="14">
        <v>0</v>
      </c>
      <c r="DM471" s="14">
        <v>0</v>
      </c>
      <c r="DN471" s="14">
        <v>0</v>
      </c>
      <c r="DO471" s="14">
        <v>0</v>
      </c>
      <c r="DP471" s="14">
        <v>1</v>
      </c>
      <c r="DQ471" s="14">
        <v>1</v>
      </c>
      <c r="DR471" s="14">
        <f t="shared" si="262"/>
        <v>3</v>
      </c>
      <c r="DS471" s="14">
        <v>1</v>
      </c>
      <c r="DT471" s="14">
        <v>0</v>
      </c>
      <c r="DU471" s="14">
        <v>0</v>
      </c>
      <c r="DV471" s="14">
        <v>0</v>
      </c>
      <c r="DW471" s="14">
        <v>0</v>
      </c>
      <c r="DX471" s="14">
        <v>0</v>
      </c>
      <c r="DY471" s="14">
        <v>1</v>
      </c>
      <c r="DZ471" s="14">
        <v>1</v>
      </c>
      <c r="EA471" s="14">
        <f t="shared" si="263"/>
        <v>3</v>
      </c>
      <c r="EB471" s="14">
        <f t="shared" si="264"/>
        <v>0</v>
      </c>
      <c r="EC471" s="14">
        <v>0</v>
      </c>
      <c r="ED471" s="14">
        <v>0</v>
      </c>
      <c r="EE471" s="14">
        <f t="shared" si="265"/>
        <v>0</v>
      </c>
      <c r="EF471" s="14">
        <v>5</v>
      </c>
      <c r="EG471" s="14">
        <v>5</v>
      </c>
      <c r="EH471" s="14">
        <v>5</v>
      </c>
      <c r="EI471" s="14">
        <v>5</v>
      </c>
      <c r="EJ471" s="14">
        <f t="shared" si="266"/>
        <v>20</v>
      </c>
      <c r="EK471" s="14"/>
      <c r="EL471" s="14"/>
      <c r="EM471" s="14"/>
      <c r="EN471" s="14"/>
      <c r="EO471" s="14"/>
      <c r="EP471" s="14"/>
      <c r="EQ471" s="14"/>
      <c r="ER471" s="14"/>
      <c r="ES471" s="14"/>
      <c r="ET471" s="14"/>
      <c r="EU471" s="14"/>
      <c r="EV471" s="14"/>
      <c r="EW471" s="14"/>
      <c r="EX471" s="14"/>
      <c r="EY471" s="14"/>
      <c r="EZ471" s="14"/>
      <c r="FA471" s="14"/>
      <c r="FB471" s="14"/>
      <c r="FC471" s="14"/>
      <c r="FD471" s="14"/>
      <c r="FE471" s="14"/>
      <c r="FF471" s="14"/>
      <c r="FG471" s="14"/>
      <c r="FH471" s="14"/>
      <c r="FI471" s="14"/>
      <c r="FJ471" s="14"/>
      <c r="FK471" s="14"/>
      <c r="FL471" s="14"/>
      <c r="FM471" s="14"/>
      <c r="FN471" s="14"/>
      <c r="FO471" s="14"/>
      <c r="FP471" s="14"/>
      <c r="FQ471" s="14"/>
      <c r="FR471" s="14"/>
      <c r="FS471" s="14"/>
      <c r="FT471" s="14"/>
      <c r="FU471" s="14"/>
      <c r="FV471" s="14"/>
      <c r="FW471" s="14"/>
      <c r="FX471" s="14"/>
      <c r="FY471" s="14"/>
      <c r="FZ471" s="14"/>
      <c r="GA471" s="14"/>
      <c r="GB471" s="14"/>
      <c r="GC471" s="14"/>
      <c r="GD471" s="14"/>
      <c r="GE471" s="14"/>
      <c r="GF471" s="14"/>
      <c r="GG471" s="14"/>
      <c r="GH471" s="14"/>
      <c r="GI471" s="14"/>
      <c r="GJ471" s="14"/>
      <c r="GK471" s="14"/>
      <c r="GL471" s="14"/>
      <c r="GM471" s="14"/>
      <c r="GN471" s="14"/>
      <c r="GO471" s="14"/>
      <c r="GP471" s="14"/>
      <c r="GQ471" s="14"/>
      <c r="GR471" s="14"/>
      <c r="GS471" s="14"/>
      <c r="GT471" s="14"/>
      <c r="GU471" s="14"/>
      <c r="GV471" s="14"/>
      <c r="GW471" s="14"/>
      <c r="GX471" s="14"/>
      <c r="GY471" s="14"/>
      <c r="GZ471" s="14"/>
      <c r="HA471" s="14"/>
      <c r="HB471" s="14"/>
      <c r="HC471" s="14"/>
      <c r="HD471" s="14"/>
      <c r="HE471" s="14"/>
      <c r="HF471" s="14"/>
      <c r="HG471" s="14"/>
      <c r="HH471" s="14"/>
      <c r="HI471" s="14"/>
      <c r="HJ471" s="14"/>
      <c r="HK471" s="14"/>
      <c r="HL471" s="14"/>
      <c r="HM471" s="14"/>
      <c r="HN471" s="14"/>
      <c r="HO471" s="14"/>
      <c r="HP471" s="14"/>
      <c r="HQ471" s="14"/>
      <c r="HR471" s="14"/>
      <c r="HS471" s="14"/>
      <c r="HT471" s="14"/>
      <c r="HU471" s="14"/>
      <c r="HV471" s="14"/>
      <c r="HW471" s="14"/>
      <c r="HX471" s="14"/>
      <c r="HY471" s="14"/>
      <c r="HZ471" s="14"/>
      <c r="IA471" s="14"/>
      <c r="IB471" s="14"/>
      <c r="IC471" s="14"/>
      <c r="ID471" s="14"/>
      <c r="IE471" s="14"/>
      <c r="IF471" s="14"/>
      <c r="IG471" s="14"/>
      <c r="IH471" s="14"/>
      <c r="II471" s="14"/>
      <c r="IJ471" s="14"/>
      <c r="IK471" s="14"/>
      <c r="IL471" s="14"/>
      <c r="IM471" s="14"/>
      <c r="IN471" s="14"/>
      <c r="IO471" s="14"/>
      <c r="IP471" s="14"/>
    </row>
    <row r="472" spans="1:250" s="1" customFormat="1">
      <c r="A472" s="14">
        <v>463</v>
      </c>
      <c r="B472" s="61">
        <v>1</v>
      </c>
      <c r="C472" s="60">
        <v>1</v>
      </c>
      <c r="D472" s="14">
        <v>1</v>
      </c>
      <c r="E472" s="14">
        <v>1</v>
      </c>
      <c r="F472" s="14" t="s">
        <v>1941</v>
      </c>
      <c r="G472" s="14" t="s">
        <v>1928</v>
      </c>
      <c r="H472" s="14" t="s">
        <v>2100</v>
      </c>
      <c r="I472" s="14" t="s">
        <v>1977</v>
      </c>
      <c r="J472" s="14" t="s">
        <v>2670</v>
      </c>
      <c r="K472" s="1" t="s">
        <v>4569</v>
      </c>
      <c r="L472" s="14">
        <v>5</v>
      </c>
      <c r="M472" s="14">
        <v>8</v>
      </c>
      <c r="N472" s="14">
        <v>8</v>
      </c>
      <c r="O472" s="14" t="s">
        <v>4570</v>
      </c>
      <c r="P472" s="14" t="s">
        <v>4571</v>
      </c>
      <c r="Q472" s="14" t="s">
        <v>4572</v>
      </c>
      <c r="R472" s="14" t="s">
        <v>3719</v>
      </c>
      <c r="S472" s="14" t="s">
        <v>4573</v>
      </c>
      <c r="T472" s="14" t="s">
        <v>4574</v>
      </c>
      <c r="U472" s="14" t="s">
        <v>3573</v>
      </c>
      <c r="V472" s="14" t="s">
        <v>4575</v>
      </c>
      <c r="W472" s="14"/>
      <c r="X472" s="14"/>
      <c r="Y472" s="14"/>
      <c r="Z472" s="14"/>
      <c r="AA472" s="14"/>
      <c r="AB472" s="14"/>
      <c r="AC472" s="14"/>
      <c r="AD472" s="14"/>
      <c r="AE472" s="14"/>
      <c r="AF472" s="14"/>
      <c r="AG472" s="14"/>
      <c r="AH472" s="14"/>
      <c r="AI472" s="14"/>
      <c r="AJ472" s="14"/>
      <c r="AK472" s="14"/>
      <c r="AL472" s="14"/>
      <c r="AM472" s="14"/>
      <c r="AN472" s="14"/>
      <c r="AO472" s="14"/>
      <c r="AP472" s="14"/>
      <c r="AQ472" s="14"/>
      <c r="AR472" s="14"/>
      <c r="AS472" s="14"/>
      <c r="AT472" s="14"/>
      <c r="AU472" s="14"/>
      <c r="AV472" s="14"/>
      <c r="AW472" s="14"/>
      <c r="AX472" s="14">
        <v>1</v>
      </c>
      <c r="AY472" s="14"/>
      <c r="AZ472" s="14">
        <v>2</v>
      </c>
      <c r="BA472" s="14">
        <v>5</v>
      </c>
      <c r="BB472" s="14"/>
      <c r="BC472" s="14">
        <v>95</v>
      </c>
      <c r="BD472" s="14">
        <v>0</v>
      </c>
      <c r="BE472" s="14">
        <v>3</v>
      </c>
      <c r="BF472" s="14">
        <v>2</v>
      </c>
      <c r="BG472" s="14">
        <v>4</v>
      </c>
      <c r="BH472" s="14">
        <v>144.80000000000001</v>
      </c>
      <c r="BI472" s="14">
        <v>41.12</v>
      </c>
      <c r="BJ472" s="14">
        <v>0</v>
      </c>
      <c r="BK472" s="14">
        <v>0</v>
      </c>
      <c r="BL472" s="14">
        <v>1</v>
      </c>
      <c r="BM472" s="14">
        <v>2</v>
      </c>
      <c r="BN472" s="14">
        <v>1</v>
      </c>
      <c r="BO472" s="14">
        <f>IF(BC472&gt;=85,1,0)</f>
        <v>1</v>
      </c>
      <c r="BP472" s="14">
        <f>IF(BD472=1,1,0)</f>
        <v>0</v>
      </c>
      <c r="BQ472" s="14">
        <v>0</v>
      </c>
      <c r="BR472" s="14">
        <v>1</v>
      </c>
      <c r="BS472" s="14">
        <v>1</v>
      </c>
      <c r="BT472" s="14">
        <v>0</v>
      </c>
      <c r="BU472" s="14">
        <v>1</v>
      </c>
      <c r="BV472" s="14">
        <f t="shared" si="257"/>
        <v>4</v>
      </c>
      <c r="BW472" s="14">
        <v>3</v>
      </c>
      <c r="BX472" s="14">
        <v>0</v>
      </c>
      <c r="BY472" s="14">
        <v>0</v>
      </c>
      <c r="BZ472" s="14">
        <v>0</v>
      </c>
      <c r="CA472" s="14">
        <v>0</v>
      </c>
      <c r="CB472" s="14">
        <v>0</v>
      </c>
      <c r="CC472" s="14">
        <v>0</v>
      </c>
      <c r="CD472" s="14">
        <v>0</v>
      </c>
      <c r="CE472" s="14">
        <v>0</v>
      </c>
      <c r="CF472" s="14">
        <f t="shared" si="258"/>
        <v>0</v>
      </c>
      <c r="CG472" s="14">
        <v>5</v>
      </c>
      <c r="CH472" s="14">
        <v>5</v>
      </c>
      <c r="CI472" s="14">
        <v>5</v>
      </c>
      <c r="CJ472" s="14">
        <v>5</v>
      </c>
      <c r="CK472" s="14">
        <f t="shared" si="259"/>
        <v>20</v>
      </c>
      <c r="CL472" s="14">
        <v>0</v>
      </c>
      <c r="CM472" s="14">
        <v>4</v>
      </c>
      <c r="CN472" s="14">
        <v>0</v>
      </c>
      <c r="CO472" s="14">
        <v>2</v>
      </c>
      <c r="CP472" s="14">
        <v>1</v>
      </c>
      <c r="CQ472" s="14">
        <v>1</v>
      </c>
      <c r="CR472" s="14">
        <v>1</v>
      </c>
      <c r="CS472" s="14">
        <v>1</v>
      </c>
      <c r="CT472" s="14">
        <v>80</v>
      </c>
      <c r="CU472" s="14">
        <v>1</v>
      </c>
      <c r="CV472" s="14">
        <v>1</v>
      </c>
      <c r="CW472" s="14">
        <v>1</v>
      </c>
      <c r="CX472" s="14">
        <v>1</v>
      </c>
      <c r="CY472" s="14">
        <v>1</v>
      </c>
      <c r="CZ472" s="14">
        <v>1</v>
      </c>
      <c r="DA472" s="14">
        <f t="shared" si="246"/>
        <v>6</v>
      </c>
      <c r="DB472" s="14">
        <v>1</v>
      </c>
      <c r="DC472" s="14">
        <v>1</v>
      </c>
      <c r="DD472" s="14">
        <v>1</v>
      </c>
      <c r="DE472" s="14">
        <v>1</v>
      </c>
      <c r="DF472" s="14">
        <v>1</v>
      </c>
      <c r="DG472" s="14">
        <v>1</v>
      </c>
      <c r="DH472" s="14">
        <f t="shared" si="260"/>
        <v>6</v>
      </c>
      <c r="DI472" s="14">
        <f t="shared" si="261"/>
        <v>0</v>
      </c>
      <c r="DJ472" s="14">
        <v>1</v>
      </c>
      <c r="DK472" s="14">
        <v>0</v>
      </c>
      <c r="DL472" s="14">
        <v>1</v>
      </c>
      <c r="DM472" s="14">
        <v>0</v>
      </c>
      <c r="DN472" s="14">
        <v>0</v>
      </c>
      <c r="DO472" s="14">
        <v>0</v>
      </c>
      <c r="DP472" s="14">
        <v>1</v>
      </c>
      <c r="DQ472" s="14">
        <v>1</v>
      </c>
      <c r="DR472" s="14">
        <f t="shared" si="262"/>
        <v>4</v>
      </c>
      <c r="DS472" s="14">
        <v>1</v>
      </c>
      <c r="DT472" s="14">
        <v>0</v>
      </c>
      <c r="DU472" s="14">
        <v>1</v>
      </c>
      <c r="DV472" s="14">
        <v>0</v>
      </c>
      <c r="DW472" s="14">
        <v>0</v>
      </c>
      <c r="DX472" s="14">
        <v>0</v>
      </c>
      <c r="DY472" s="14">
        <v>1</v>
      </c>
      <c r="DZ472" s="14">
        <v>1</v>
      </c>
      <c r="EA472" s="14">
        <f t="shared" si="263"/>
        <v>4</v>
      </c>
      <c r="EB472" s="14">
        <f t="shared" si="264"/>
        <v>0</v>
      </c>
      <c r="EC472" s="14">
        <v>3</v>
      </c>
      <c r="ED472" s="14">
        <v>3</v>
      </c>
      <c r="EE472" s="14">
        <f t="shared" si="265"/>
        <v>6</v>
      </c>
      <c r="EF472" s="14">
        <v>5</v>
      </c>
      <c r="EG472" s="14">
        <v>5</v>
      </c>
      <c r="EH472" s="14">
        <v>5</v>
      </c>
      <c r="EI472" s="14">
        <v>5</v>
      </c>
      <c r="EJ472" s="14">
        <f t="shared" si="266"/>
        <v>20</v>
      </c>
      <c r="EK472" s="14"/>
      <c r="EL472" s="14"/>
      <c r="EM472" s="14"/>
      <c r="EN472" s="14"/>
      <c r="EO472" s="14"/>
      <c r="EP472" s="14"/>
      <c r="EQ472" s="14"/>
      <c r="ER472" s="14"/>
      <c r="ES472" s="14"/>
      <c r="ET472" s="14"/>
      <c r="EU472" s="14"/>
      <c r="EV472" s="14"/>
      <c r="EW472" s="14"/>
      <c r="EX472" s="14"/>
      <c r="EY472" s="14"/>
      <c r="EZ472" s="14"/>
      <c r="FA472" s="14"/>
      <c r="FB472" s="14"/>
      <c r="FC472" s="14"/>
      <c r="FD472" s="14"/>
      <c r="FE472" s="14"/>
      <c r="FF472" s="14"/>
      <c r="FG472" s="14"/>
      <c r="FH472" s="14"/>
      <c r="FI472" s="14"/>
      <c r="FJ472" s="14"/>
      <c r="FK472" s="14"/>
      <c r="FL472" s="14"/>
      <c r="FM472" s="14"/>
      <c r="FN472" s="14"/>
      <c r="FO472" s="14"/>
      <c r="FP472" s="14"/>
      <c r="FQ472" s="14"/>
      <c r="FR472" s="14"/>
      <c r="FS472" s="14"/>
      <c r="FT472" s="14"/>
      <c r="FU472" s="14"/>
      <c r="FV472" s="14"/>
      <c r="FW472" s="14"/>
      <c r="FX472" s="14"/>
      <c r="FY472" s="14"/>
      <c r="FZ472" s="14"/>
      <c r="GA472" s="14"/>
      <c r="GB472" s="14"/>
      <c r="GC472" s="14"/>
      <c r="GD472" s="14"/>
      <c r="GE472" s="14"/>
      <c r="GF472" s="14"/>
      <c r="GG472" s="14"/>
      <c r="GH472" s="14"/>
      <c r="GI472" s="14"/>
      <c r="GJ472" s="14"/>
      <c r="GK472" s="14"/>
      <c r="GL472" s="14"/>
      <c r="GM472" s="14"/>
      <c r="GN472" s="14"/>
      <c r="GO472" s="14"/>
      <c r="GP472" s="14"/>
      <c r="GQ472" s="14"/>
      <c r="GR472" s="14"/>
      <c r="GS472" s="14"/>
      <c r="GT472" s="14"/>
      <c r="GU472" s="14"/>
      <c r="GV472" s="14"/>
      <c r="GW472" s="14"/>
      <c r="GX472" s="14"/>
      <c r="GY472" s="14"/>
      <c r="GZ472" s="14"/>
      <c r="HA472" s="14"/>
      <c r="HB472" s="14"/>
      <c r="HC472" s="14"/>
      <c r="HD472" s="14"/>
      <c r="HE472" s="14"/>
      <c r="HF472" s="14"/>
      <c r="HG472" s="14"/>
      <c r="HH472" s="14"/>
      <c r="HI472" s="14"/>
      <c r="HJ472" s="14"/>
      <c r="HK472" s="14"/>
      <c r="HL472" s="14"/>
      <c r="HM472" s="14"/>
      <c r="HN472" s="14"/>
      <c r="HO472" s="14"/>
      <c r="HP472" s="14"/>
      <c r="HQ472" s="14"/>
      <c r="HR472" s="14"/>
      <c r="HS472" s="14"/>
      <c r="HT472" s="14"/>
      <c r="HU472" s="14"/>
      <c r="HV472" s="14"/>
      <c r="HW472" s="14"/>
      <c r="HX472" s="14"/>
      <c r="HY472" s="14"/>
      <c r="HZ472" s="14"/>
      <c r="IA472" s="14"/>
      <c r="IB472" s="14"/>
      <c r="IC472" s="14"/>
      <c r="ID472" s="14"/>
      <c r="IE472" s="14"/>
      <c r="IF472" s="14"/>
      <c r="IG472" s="14"/>
      <c r="IH472" s="14"/>
      <c r="II472" s="14"/>
      <c r="IJ472" s="14"/>
      <c r="IK472" s="14"/>
      <c r="IL472" s="14"/>
      <c r="IM472" s="14"/>
      <c r="IN472" s="14"/>
      <c r="IO472" s="14"/>
      <c r="IP472" s="14"/>
    </row>
    <row r="473" spans="1:250" s="1" customFormat="1">
      <c r="A473" s="14">
        <v>464</v>
      </c>
      <c r="B473" s="64">
        <v>2</v>
      </c>
      <c r="C473" s="3">
        <v>1</v>
      </c>
      <c r="D473" s="1">
        <v>1</v>
      </c>
      <c r="E473" s="1">
        <v>1</v>
      </c>
      <c r="F473" s="1" t="s">
        <v>1955</v>
      </c>
      <c r="G473" s="1" t="s">
        <v>1928</v>
      </c>
      <c r="H473" s="1" t="s">
        <v>2535</v>
      </c>
      <c r="K473" s="1" t="s">
        <v>5236</v>
      </c>
      <c r="L473" s="1">
        <v>3</v>
      </c>
      <c r="M473" s="1">
        <v>4</v>
      </c>
      <c r="N473" s="1">
        <v>11</v>
      </c>
      <c r="O473" s="1" t="s">
        <v>3910</v>
      </c>
      <c r="P473" s="1" t="s">
        <v>2335</v>
      </c>
      <c r="Q473" s="1" t="s">
        <v>5237</v>
      </c>
      <c r="R473" s="1" t="s">
        <v>5238</v>
      </c>
      <c r="S473" s="1" t="s">
        <v>5239</v>
      </c>
      <c r="T473" s="1" t="s">
        <v>2612</v>
      </c>
      <c r="U473" s="1" t="s">
        <v>5240</v>
      </c>
      <c r="V473" s="1" t="s">
        <v>5241</v>
      </c>
      <c r="W473" s="1" t="s">
        <v>4159</v>
      </c>
      <c r="X473" s="1" t="s">
        <v>5242</v>
      </c>
      <c r="Y473" s="1" t="s">
        <v>4384</v>
      </c>
      <c r="AX473" s="1">
        <v>2</v>
      </c>
      <c r="AY473" s="1">
        <v>1</v>
      </c>
      <c r="AZ473" s="1">
        <v>2</v>
      </c>
      <c r="BA473" s="1">
        <v>4</v>
      </c>
      <c r="BC473" s="1">
        <v>76</v>
      </c>
      <c r="BD473" s="1">
        <v>1</v>
      </c>
      <c r="BE473" s="1">
        <v>3</v>
      </c>
      <c r="BF473" s="1">
        <v>2</v>
      </c>
      <c r="BG473" s="1">
        <v>4</v>
      </c>
      <c r="BH473" s="1">
        <v>162.6</v>
      </c>
      <c r="BI473" s="1">
        <v>18.88</v>
      </c>
      <c r="BJ473" s="1">
        <v>1</v>
      </c>
      <c r="BK473" s="1">
        <v>0</v>
      </c>
      <c r="BL473" s="1">
        <v>1</v>
      </c>
      <c r="BM473" s="1">
        <v>3</v>
      </c>
      <c r="BN473" s="1">
        <v>0</v>
      </c>
      <c r="BO473" s="1">
        <f>IF(AZ473&gt;=85,1,0)</f>
        <v>0</v>
      </c>
      <c r="BP473" s="1">
        <f>IF(BA473=1,1,0)</f>
        <v>0</v>
      </c>
      <c r="BQ473" s="1">
        <v>1</v>
      </c>
      <c r="BR473" s="1">
        <v>1</v>
      </c>
      <c r="BS473" s="1">
        <v>1</v>
      </c>
      <c r="BT473" s="1">
        <v>1</v>
      </c>
      <c r="BU473" s="1">
        <v>0</v>
      </c>
      <c r="BV473" s="14">
        <f t="shared" si="257"/>
        <v>4</v>
      </c>
      <c r="BW473" s="1">
        <v>4</v>
      </c>
      <c r="BX473" s="1">
        <v>0</v>
      </c>
      <c r="BY473" s="1">
        <v>0</v>
      </c>
      <c r="BZ473" s="1">
        <v>0</v>
      </c>
      <c r="CA473" s="1">
        <v>0</v>
      </c>
      <c r="CB473" s="1">
        <v>0</v>
      </c>
      <c r="CC473" s="1">
        <v>0</v>
      </c>
      <c r="CD473" s="1">
        <v>0</v>
      </c>
      <c r="CE473" s="1">
        <v>0</v>
      </c>
      <c r="CF473" s="1">
        <f t="shared" si="258"/>
        <v>0</v>
      </c>
      <c r="CG473" s="1">
        <v>5</v>
      </c>
      <c r="CH473" s="1">
        <v>5</v>
      </c>
      <c r="CI473" s="1">
        <v>5</v>
      </c>
      <c r="CJ473" s="1">
        <v>5</v>
      </c>
      <c r="CK473" s="1">
        <f t="shared" si="259"/>
        <v>20</v>
      </c>
      <c r="CL473" s="1">
        <v>0</v>
      </c>
      <c r="CM473" s="1">
        <v>2</v>
      </c>
      <c r="CN473" s="1">
        <v>1</v>
      </c>
      <c r="CO473" s="1">
        <v>1</v>
      </c>
      <c r="CP473" s="1">
        <v>1</v>
      </c>
      <c r="CQ473" s="1">
        <v>5</v>
      </c>
      <c r="CR473" s="1">
        <v>3</v>
      </c>
      <c r="CS473" s="1">
        <v>1</v>
      </c>
      <c r="CT473" s="1">
        <v>50</v>
      </c>
      <c r="CU473" s="1">
        <v>1</v>
      </c>
      <c r="CV473" s="1">
        <v>1</v>
      </c>
      <c r="CW473" s="1">
        <v>1</v>
      </c>
      <c r="CX473" s="1">
        <v>1</v>
      </c>
      <c r="CY473" s="1">
        <v>1</v>
      </c>
      <c r="CZ473" s="1">
        <v>1</v>
      </c>
      <c r="DA473" s="1">
        <f t="shared" si="246"/>
        <v>6</v>
      </c>
      <c r="DB473" s="1">
        <v>1</v>
      </c>
      <c r="DC473" s="1">
        <v>1</v>
      </c>
      <c r="DD473" s="1">
        <v>1</v>
      </c>
      <c r="DE473" s="1">
        <v>1</v>
      </c>
      <c r="DF473" s="1">
        <v>1</v>
      </c>
      <c r="DG473" s="1">
        <v>1</v>
      </c>
      <c r="DH473" s="1">
        <f t="shared" si="260"/>
        <v>6</v>
      </c>
      <c r="DI473" s="14">
        <f t="shared" si="261"/>
        <v>0</v>
      </c>
      <c r="DJ473" s="1">
        <v>1</v>
      </c>
      <c r="DK473" s="1">
        <v>1</v>
      </c>
      <c r="DL473" s="1">
        <v>1</v>
      </c>
      <c r="DM473" s="1">
        <v>1</v>
      </c>
      <c r="DN473" s="1">
        <v>1</v>
      </c>
      <c r="DO473" s="1">
        <v>1</v>
      </c>
      <c r="DP473" s="1">
        <v>1</v>
      </c>
      <c r="DQ473" s="1">
        <v>1</v>
      </c>
      <c r="DR473" s="1">
        <f t="shared" si="262"/>
        <v>8</v>
      </c>
      <c r="DS473" s="1">
        <v>1</v>
      </c>
      <c r="DT473" s="1">
        <v>1</v>
      </c>
      <c r="DU473" s="1">
        <v>1</v>
      </c>
      <c r="DV473" s="1">
        <v>1</v>
      </c>
      <c r="DW473" s="1">
        <v>1</v>
      </c>
      <c r="DX473" s="1">
        <v>1</v>
      </c>
      <c r="DY473" s="1">
        <v>1</v>
      </c>
      <c r="DZ473" s="1">
        <v>1</v>
      </c>
      <c r="EA473" s="1">
        <f t="shared" si="263"/>
        <v>8</v>
      </c>
      <c r="EB473" s="14">
        <f t="shared" si="264"/>
        <v>0</v>
      </c>
      <c r="EC473" s="1">
        <v>1</v>
      </c>
      <c r="ED473" s="1">
        <v>1</v>
      </c>
      <c r="EE473" s="1">
        <f t="shared" si="265"/>
        <v>2</v>
      </c>
      <c r="EF473" s="1">
        <v>4</v>
      </c>
      <c r="EG473" s="1">
        <v>4</v>
      </c>
      <c r="EH473" s="1">
        <v>4</v>
      </c>
      <c r="EI473" s="1">
        <v>4</v>
      </c>
      <c r="EJ473" s="1">
        <f t="shared" si="266"/>
        <v>16</v>
      </c>
    </row>
    <row r="474" spans="1:250" s="1" customFormat="1">
      <c r="A474" s="14">
        <v>465</v>
      </c>
      <c r="B474" s="61">
        <v>2</v>
      </c>
      <c r="C474" s="60">
        <v>1</v>
      </c>
      <c r="D474" s="14">
        <v>1</v>
      </c>
      <c r="E474" s="14">
        <v>1</v>
      </c>
      <c r="F474" s="14" t="s">
        <v>1977</v>
      </c>
      <c r="G474" s="14" t="s">
        <v>1928</v>
      </c>
      <c r="H474" s="14"/>
      <c r="I474" s="14"/>
      <c r="J474" s="14"/>
      <c r="K474" s="1" t="s">
        <v>3808</v>
      </c>
      <c r="L474" s="14">
        <v>2</v>
      </c>
      <c r="M474" s="14">
        <v>9</v>
      </c>
      <c r="N474" s="14">
        <v>8</v>
      </c>
      <c r="O474" s="14" t="s">
        <v>2647</v>
      </c>
      <c r="P474" s="14" t="s">
        <v>3809</v>
      </c>
      <c r="Q474" s="14" t="s">
        <v>3067</v>
      </c>
      <c r="R474" s="14" t="s">
        <v>3060</v>
      </c>
      <c r="S474" s="14" t="s">
        <v>3810</v>
      </c>
      <c r="T474" s="14" t="s">
        <v>3811</v>
      </c>
      <c r="U474" s="14" t="s">
        <v>3812</v>
      </c>
      <c r="V474" s="14" t="s">
        <v>3813</v>
      </c>
      <c r="W474" s="14"/>
      <c r="X474" s="14"/>
      <c r="Y474" s="14"/>
      <c r="Z474" s="14"/>
      <c r="AA474" s="14"/>
      <c r="AB474" s="14"/>
      <c r="AC474" s="14"/>
      <c r="AD474" s="14"/>
      <c r="AE474" s="14"/>
      <c r="AF474" s="14"/>
      <c r="AG474" s="14"/>
      <c r="AH474" s="14"/>
      <c r="AI474" s="14"/>
      <c r="AJ474" s="14"/>
      <c r="AK474" s="14"/>
      <c r="AL474" s="14"/>
      <c r="AM474" s="14"/>
      <c r="AN474" s="14"/>
      <c r="AO474" s="14"/>
      <c r="AP474" s="14"/>
      <c r="AQ474" s="14"/>
      <c r="AR474" s="14"/>
      <c r="AS474" s="14"/>
      <c r="AT474" s="14"/>
      <c r="AU474" s="14"/>
      <c r="AV474" s="14"/>
      <c r="AW474" s="14"/>
      <c r="AX474" s="14">
        <v>2</v>
      </c>
      <c r="AY474" s="14">
        <v>1</v>
      </c>
      <c r="AZ474" s="14">
        <v>1</v>
      </c>
      <c r="BA474" s="14">
        <v>4</v>
      </c>
      <c r="BB474" s="14"/>
      <c r="BC474" s="14">
        <v>77</v>
      </c>
      <c r="BD474" s="14">
        <v>0</v>
      </c>
      <c r="BE474" s="14">
        <v>1</v>
      </c>
      <c r="BF474" s="14">
        <v>1</v>
      </c>
      <c r="BG474" s="14">
        <v>2</v>
      </c>
      <c r="BH474" s="14">
        <v>152.4</v>
      </c>
      <c r="BI474" s="14">
        <v>26.37</v>
      </c>
      <c r="BJ474" s="14">
        <v>1</v>
      </c>
      <c r="BK474" s="14">
        <v>0</v>
      </c>
      <c r="BL474" s="14">
        <v>4</v>
      </c>
      <c r="BM474" s="14">
        <v>3</v>
      </c>
      <c r="BN474" s="14">
        <v>0</v>
      </c>
      <c r="BO474" s="14">
        <f>IF(BC474&gt;=85,1,0)</f>
        <v>0</v>
      </c>
      <c r="BP474" s="14">
        <f>IF(BD474=1,1,0)</f>
        <v>0</v>
      </c>
      <c r="BQ474" s="14">
        <v>0</v>
      </c>
      <c r="BR474" s="14">
        <v>1</v>
      </c>
      <c r="BS474" s="14">
        <v>0</v>
      </c>
      <c r="BT474" s="14">
        <v>1</v>
      </c>
      <c r="BU474" s="14">
        <v>0</v>
      </c>
      <c r="BV474" s="14">
        <f t="shared" si="257"/>
        <v>2</v>
      </c>
      <c r="BW474" s="14">
        <v>3</v>
      </c>
      <c r="BX474" s="14">
        <v>0</v>
      </c>
      <c r="BY474" s="14">
        <v>0</v>
      </c>
      <c r="BZ474" s="14">
        <v>0</v>
      </c>
      <c r="CA474" s="14">
        <v>0</v>
      </c>
      <c r="CB474" s="14">
        <v>0</v>
      </c>
      <c r="CC474" s="14">
        <v>0</v>
      </c>
      <c r="CD474" s="14">
        <v>0</v>
      </c>
      <c r="CE474" s="14">
        <v>0</v>
      </c>
      <c r="CF474" s="14">
        <f t="shared" si="258"/>
        <v>0</v>
      </c>
      <c r="CG474" s="14">
        <v>5</v>
      </c>
      <c r="CH474" s="14">
        <v>5</v>
      </c>
      <c r="CI474" s="14">
        <v>5</v>
      </c>
      <c r="CJ474" s="14">
        <v>5</v>
      </c>
      <c r="CK474" s="14">
        <f t="shared" si="259"/>
        <v>20</v>
      </c>
      <c r="CL474" s="14">
        <v>1</v>
      </c>
      <c r="CM474" s="14">
        <v>4</v>
      </c>
      <c r="CN474" s="14">
        <v>0</v>
      </c>
      <c r="CO474" s="14">
        <v>1</v>
      </c>
      <c r="CP474" s="14">
        <v>1</v>
      </c>
      <c r="CQ474" s="14">
        <v>1</v>
      </c>
      <c r="CR474" s="14">
        <v>1</v>
      </c>
      <c r="CS474" s="14">
        <v>1</v>
      </c>
      <c r="CT474" s="14">
        <v>80</v>
      </c>
      <c r="CU474" s="14">
        <v>1</v>
      </c>
      <c r="CV474" s="14">
        <v>1</v>
      </c>
      <c r="CW474" s="14">
        <v>1</v>
      </c>
      <c r="CX474" s="14">
        <v>1</v>
      </c>
      <c r="CY474" s="14">
        <v>1</v>
      </c>
      <c r="CZ474" s="14">
        <v>1</v>
      </c>
      <c r="DA474" s="14">
        <f t="shared" ref="DA474:DA496" si="267">SUM(CU474:CZ474)</f>
        <v>6</v>
      </c>
      <c r="DB474" s="14">
        <v>1</v>
      </c>
      <c r="DC474" s="14">
        <v>1</v>
      </c>
      <c r="DD474" s="14">
        <v>1</v>
      </c>
      <c r="DE474" s="14">
        <v>1</v>
      </c>
      <c r="DF474" s="14">
        <v>1</v>
      </c>
      <c r="DG474" s="14">
        <v>1</v>
      </c>
      <c r="DH474" s="14">
        <f t="shared" si="260"/>
        <v>6</v>
      </c>
      <c r="DI474" s="14">
        <f t="shared" si="261"/>
        <v>0</v>
      </c>
      <c r="DJ474" s="14">
        <v>1</v>
      </c>
      <c r="DK474" s="14">
        <v>1</v>
      </c>
      <c r="DL474" s="14">
        <v>1</v>
      </c>
      <c r="DM474" s="14">
        <v>1</v>
      </c>
      <c r="DN474" s="14">
        <v>1</v>
      </c>
      <c r="DO474" s="14">
        <v>1</v>
      </c>
      <c r="DP474" s="14">
        <v>1</v>
      </c>
      <c r="DQ474" s="14">
        <v>1</v>
      </c>
      <c r="DR474" s="14">
        <f t="shared" si="262"/>
        <v>8</v>
      </c>
      <c r="DS474" s="14">
        <v>1</v>
      </c>
      <c r="DT474" s="14">
        <v>1</v>
      </c>
      <c r="DU474" s="14">
        <v>1</v>
      </c>
      <c r="DV474" s="14">
        <v>1</v>
      </c>
      <c r="DW474" s="14">
        <v>1</v>
      </c>
      <c r="DX474" s="14">
        <v>1</v>
      </c>
      <c r="DY474" s="14">
        <v>1</v>
      </c>
      <c r="DZ474" s="14">
        <v>1</v>
      </c>
      <c r="EA474" s="14">
        <f t="shared" si="263"/>
        <v>8</v>
      </c>
      <c r="EB474" s="14">
        <f t="shared" si="264"/>
        <v>0</v>
      </c>
      <c r="EC474" s="14">
        <v>0</v>
      </c>
      <c r="ED474" s="14">
        <v>0</v>
      </c>
      <c r="EE474" s="14">
        <f t="shared" si="265"/>
        <v>0</v>
      </c>
      <c r="EF474" s="14">
        <v>5</v>
      </c>
      <c r="EG474" s="14">
        <v>5</v>
      </c>
      <c r="EH474" s="14">
        <v>5</v>
      </c>
      <c r="EI474" s="14">
        <v>5</v>
      </c>
      <c r="EJ474" s="14">
        <f t="shared" si="266"/>
        <v>20</v>
      </c>
      <c r="EK474" s="14"/>
      <c r="EL474" s="14"/>
      <c r="EM474" s="14"/>
      <c r="EN474" s="14"/>
      <c r="EO474" s="14"/>
      <c r="EP474" s="14"/>
      <c r="EQ474" s="14"/>
      <c r="ER474" s="14"/>
      <c r="ES474" s="14"/>
      <c r="ET474" s="14"/>
      <c r="EU474" s="14"/>
      <c r="EV474" s="14"/>
      <c r="EW474" s="14"/>
      <c r="EX474" s="14"/>
      <c r="EY474" s="14"/>
      <c r="EZ474" s="14"/>
      <c r="FA474" s="14"/>
      <c r="FB474" s="14"/>
      <c r="FC474" s="14"/>
      <c r="FD474" s="14"/>
      <c r="FE474" s="14"/>
      <c r="FF474" s="14"/>
      <c r="FG474" s="14"/>
      <c r="FH474" s="14"/>
      <c r="FI474" s="14"/>
      <c r="FJ474" s="14"/>
      <c r="FK474" s="14"/>
      <c r="FL474" s="14"/>
      <c r="FM474" s="14"/>
      <c r="FN474" s="14"/>
      <c r="FO474" s="14"/>
      <c r="FP474" s="14"/>
      <c r="FQ474" s="14"/>
      <c r="FR474" s="14"/>
      <c r="FS474" s="14"/>
      <c r="FT474" s="14"/>
      <c r="FU474" s="14"/>
      <c r="FV474" s="14"/>
      <c r="FW474" s="14"/>
      <c r="FX474" s="14"/>
      <c r="FY474" s="14"/>
      <c r="FZ474" s="14"/>
      <c r="GA474" s="14"/>
      <c r="GB474" s="14"/>
      <c r="GC474" s="14"/>
      <c r="GD474" s="14"/>
      <c r="GE474" s="14"/>
      <c r="GF474" s="14"/>
      <c r="GG474" s="14"/>
      <c r="GH474" s="14"/>
      <c r="GI474" s="14"/>
      <c r="GJ474" s="14"/>
      <c r="GK474" s="14"/>
      <c r="GL474" s="14"/>
      <c r="GM474" s="14"/>
      <c r="GN474" s="14"/>
      <c r="GO474" s="14"/>
      <c r="GP474" s="14"/>
      <c r="GQ474" s="14"/>
      <c r="GR474" s="14"/>
      <c r="GS474" s="14"/>
      <c r="GT474" s="14"/>
      <c r="GU474" s="14"/>
      <c r="GV474" s="14"/>
      <c r="GW474" s="14"/>
      <c r="GX474" s="14"/>
      <c r="GY474" s="14"/>
      <c r="GZ474" s="14"/>
      <c r="HA474" s="14"/>
      <c r="HB474" s="14"/>
      <c r="HC474" s="14"/>
      <c r="HD474" s="14"/>
      <c r="HE474" s="14"/>
      <c r="HF474" s="14"/>
      <c r="HG474" s="14"/>
      <c r="HH474" s="14"/>
      <c r="HI474" s="14"/>
      <c r="HJ474" s="14"/>
      <c r="HK474" s="14"/>
      <c r="HL474" s="14"/>
      <c r="HM474" s="14"/>
      <c r="HN474" s="14"/>
      <c r="HO474" s="14"/>
      <c r="HP474" s="14"/>
      <c r="HQ474" s="14"/>
      <c r="HR474" s="14"/>
      <c r="HS474" s="14"/>
      <c r="HT474" s="14"/>
      <c r="HU474" s="14"/>
      <c r="HV474" s="14"/>
      <c r="HW474" s="14"/>
      <c r="HX474" s="14"/>
      <c r="HY474" s="14"/>
      <c r="HZ474" s="14"/>
      <c r="IA474" s="14"/>
      <c r="IB474" s="14"/>
      <c r="IC474" s="14"/>
      <c r="ID474" s="14"/>
      <c r="IE474" s="14"/>
      <c r="IF474" s="14"/>
      <c r="IG474" s="14"/>
      <c r="IH474" s="14"/>
      <c r="II474" s="14"/>
      <c r="IJ474" s="14"/>
      <c r="IK474" s="14"/>
      <c r="IL474" s="14"/>
      <c r="IM474" s="14"/>
      <c r="IN474" s="14"/>
      <c r="IO474" s="14"/>
      <c r="IP474" s="14"/>
    </row>
    <row r="475" spans="1:250" s="1" customFormat="1">
      <c r="A475" s="14">
        <v>466</v>
      </c>
      <c r="B475" s="61">
        <v>2</v>
      </c>
      <c r="C475" s="60">
        <v>1</v>
      </c>
      <c r="D475" s="14">
        <v>3</v>
      </c>
      <c r="E475" s="14">
        <v>1</v>
      </c>
      <c r="F475" s="14" t="s">
        <v>2063</v>
      </c>
      <c r="G475" s="14" t="s">
        <v>1955</v>
      </c>
      <c r="H475" s="14" t="s">
        <v>2322</v>
      </c>
      <c r="I475" s="14" t="s">
        <v>1977</v>
      </c>
      <c r="J475" s="14" t="s">
        <v>4871</v>
      </c>
      <c r="K475" s="1" t="s">
        <v>4872</v>
      </c>
      <c r="L475" s="14">
        <v>7</v>
      </c>
      <c r="M475" s="14">
        <v>19</v>
      </c>
      <c r="N475" s="14">
        <v>15</v>
      </c>
      <c r="O475" s="14" t="s">
        <v>4873</v>
      </c>
      <c r="P475" s="14" t="s">
        <v>4874</v>
      </c>
      <c r="Q475" s="14" t="s">
        <v>2721</v>
      </c>
      <c r="R475" s="14" t="s">
        <v>2648</v>
      </c>
      <c r="S475" s="14" t="s">
        <v>2498</v>
      </c>
      <c r="T475" s="14" t="s">
        <v>4875</v>
      </c>
      <c r="U475" s="14" t="s">
        <v>2833</v>
      </c>
      <c r="V475" s="14" t="s">
        <v>3017</v>
      </c>
      <c r="W475" s="14" t="s">
        <v>2725</v>
      </c>
      <c r="X475" s="14" t="s">
        <v>2326</v>
      </c>
      <c r="Y475" s="14" t="s">
        <v>2754</v>
      </c>
      <c r="Z475" s="14" t="s">
        <v>4876</v>
      </c>
      <c r="AA475" s="14" t="s">
        <v>2793</v>
      </c>
      <c r="AB475" s="14" t="s">
        <v>2794</v>
      </c>
      <c r="AC475" s="14" t="s">
        <v>4877</v>
      </c>
      <c r="AD475" s="14"/>
      <c r="AE475" s="14"/>
      <c r="AF475" s="14"/>
      <c r="AG475" s="14"/>
      <c r="AH475" s="14"/>
      <c r="AI475" s="14"/>
      <c r="AJ475" s="14"/>
      <c r="AK475" s="14"/>
      <c r="AL475" s="14"/>
      <c r="AM475" s="14"/>
      <c r="AN475" s="14"/>
      <c r="AO475" s="14"/>
      <c r="AP475" s="14"/>
      <c r="AQ475" s="14"/>
      <c r="AR475" s="14"/>
      <c r="AS475" s="14"/>
      <c r="AT475" s="14"/>
      <c r="AU475" s="14"/>
      <c r="AV475" s="14"/>
      <c r="AW475" s="14"/>
      <c r="AX475" s="14">
        <v>2</v>
      </c>
      <c r="AY475" s="14">
        <v>1</v>
      </c>
      <c r="AZ475" s="14">
        <v>1</v>
      </c>
      <c r="BA475" s="14">
        <v>4</v>
      </c>
      <c r="BB475" s="14"/>
      <c r="BC475" s="14">
        <v>88</v>
      </c>
      <c r="BD475" s="14">
        <v>1</v>
      </c>
      <c r="BE475" s="14">
        <v>1</v>
      </c>
      <c r="BF475" s="14">
        <v>1</v>
      </c>
      <c r="BG475" s="14">
        <v>2</v>
      </c>
      <c r="BH475" s="14">
        <v>190.5</v>
      </c>
      <c r="BI475" s="14">
        <v>24.37</v>
      </c>
      <c r="BJ475" s="14">
        <v>2</v>
      </c>
      <c r="BK475" s="14">
        <v>2</v>
      </c>
      <c r="BL475" s="14">
        <v>3</v>
      </c>
      <c r="BM475" s="14">
        <v>3</v>
      </c>
      <c r="BN475" s="14">
        <v>0</v>
      </c>
      <c r="BO475" s="14">
        <f>IF(BC475&gt;=85,1,0)</f>
        <v>1</v>
      </c>
      <c r="BP475" s="14">
        <f>IF(BD475=1,1,0)</f>
        <v>1</v>
      </c>
      <c r="BQ475" s="14">
        <v>0</v>
      </c>
      <c r="BR475" s="14">
        <v>0</v>
      </c>
      <c r="BS475" s="14">
        <v>1</v>
      </c>
      <c r="BT475" s="14">
        <v>1</v>
      </c>
      <c r="BU475" s="14">
        <v>1</v>
      </c>
      <c r="BV475" s="14">
        <f t="shared" si="257"/>
        <v>5</v>
      </c>
      <c r="BW475" s="14">
        <v>3</v>
      </c>
      <c r="BX475" s="14">
        <v>0</v>
      </c>
      <c r="BY475" s="14">
        <v>0</v>
      </c>
      <c r="BZ475" s="14">
        <v>0</v>
      </c>
      <c r="CA475" s="14">
        <v>0</v>
      </c>
      <c r="CB475" s="14">
        <v>0</v>
      </c>
      <c r="CC475" s="14">
        <v>0</v>
      </c>
      <c r="CD475" s="14">
        <v>0</v>
      </c>
      <c r="CE475" s="14">
        <v>0</v>
      </c>
      <c r="CF475" s="14">
        <f t="shared" si="258"/>
        <v>0</v>
      </c>
      <c r="CG475" s="14">
        <v>5</v>
      </c>
      <c r="CH475" s="14">
        <v>5</v>
      </c>
      <c r="CI475" s="14">
        <v>5</v>
      </c>
      <c r="CJ475" s="14">
        <v>5</v>
      </c>
      <c r="CK475" s="14">
        <f t="shared" si="259"/>
        <v>20</v>
      </c>
      <c r="CL475" s="14">
        <v>1</v>
      </c>
      <c r="CM475" s="14">
        <v>4</v>
      </c>
      <c r="CN475" s="14">
        <v>2</v>
      </c>
      <c r="CO475" s="14">
        <v>2</v>
      </c>
      <c r="CP475" s="14">
        <v>1</v>
      </c>
      <c r="CQ475" s="14">
        <v>1</v>
      </c>
      <c r="CR475" s="14">
        <v>1</v>
      </c>
      <c r="CS475" s="14">
        <v>1</v>
      </c>
      <c r="CT475" s="14">
        <v>75</v>
      </c>
      <c r="CU475" s="14">
        <v>1</v>
      </c>
      <c r="CV475" s="14">
        <v>1</v>
      </c>
      <c r="CW475" s="14">
        <v>1</v>
      </c>
      <c r="CX475" s="14">
        <v>1</v>
      </c>
      <c r="CY475" s="14">
        <v>1</v>
      </c>
      <c r="CZ475" s="14">
        <v>1</v>
      </c>
      <c r="DA475" s="14">
        <f t="shared" si="267"/>
        <v>6</v>
      </c>
      <c r="DB475" s="14">
        <v>1</v>
      </c>
      <c r="DC475" s="14">
        <v>1</v>
      </c>
      <c r="DD475" s="14">
        <v>1</v>
      </c>
      <c r="DE475" s="14">
        <v>1</v>
      </c>
      <c r="DF475" s="14">
        <v>1</v>
      </c>
      <c r="DG475" s="14">
        <v>1</v>
      </c>
      <c r="DH475" s="14">
        <f t="shared" si="260"/>
        <v>6</v>
      </c>
      <c r="DI475" s="14">
        <f t="shared" si="261"/>
        <v>0</v>
      </c>
      <c r="DJ475" s="14">
        <v>1</v>
      </c>
      <c r="DK475" s="14">
        <v>0</v>
      </c>
      <c r="DL475" s="14">
        <v>1</v>
      </c>
      <c r="DM475" s="14">
        <v>1</v>
      </c>
      <c r="DN475" s="14">
        <v>1</v>
      </c>
      <c r="DO475" s="14">
        <v>0</v>
      </c>
      <c r="DP475" s="14">
        <v>1</v>
      </c>
      <c r="DQ475" s="14">
        <v>1</v>
      </c>
      <c r="DR475" s="14">
        <f t="shared" si="262"/>
        <v>6</v>
      </c>
      <c r="DS475" s="14">
        <v>1</v>
      </c>
      <c r="DT475" s="14">
        <v>0</v>
      </c>
      <c r="DU475" s="14">
        <v>1</v>
      </c>
      <c r="DV475" s="14">
        <v>1</v>
      </c>
      <c r="DW475" s="14">
        <v>1</v>
      </c>
      <c r="DX475" s="14">
        <v>0</v>
      </c>
      <c r="DY475" s="14">
        <v>1</v>
      </c>
      <c r="DZ475" s="14">
        <v>1</v>
      </c>
      <c r="EA475" s="14">
        <f t="shared" si="263"/>
        <v>6</v>
      </c>
      <c r="EB475" s="14">
        <f t="shared" si="264"/>
        <v>0</v>
      </c>
      <c r="EC475" s="14">
        <v>0</v>
      </c>
      <c r="ED475" s="14">
        <v>0</v>
      </c>
      <c r="EE475" s="14">
        <f t="shared" si="265"/>
        <v>0</v>
      </c>
      <c r="EF475" s="14">
        <v>5</v>
      </c>
      <c r="EG475" s="14">
        <v>5</v>
      </c>
      <c r="EH475" s="14">
        <v>5</v>
      </c>
      <c r="EI475" s="14">
        <v>5</v>
      </c>
      <c r="EJ475" s="14">
        <f t="shared" si="266"/>
        <v>20</v>
      </c>
      <c r="EK475" s="14"/>
      <c r="EL475" s="14"/>
      <c r="EM475" s="14"/>
      <c r="EN475" s="14"/>
      <c r="EO475" s="14"/>
      <c r="EP475" s="14"/>
      <c r="EQ475" s="14"/>
      <c r="ER475" s="14"/>
      <c r="ES475" s="14"/>
      <c r="ET475" s="14"/>
      <c r="EU475" s="14"/>
      <c r="EV475" s="14"/>
      <c r="EW475" s="14"/>
      <c r="EX475" s="14"/>
      <c r="EY475" s="14"/>
      <c r="EZ475" s="14"/>
      <c r="FA475" s="14"/>
      <c r="FB475" s="14"/>
      <c r="FC475" s="14"/>
      <c r="FD475" s="14"/>
      <c r="FE475" s="14"/>
      <c r="FF475" s="14"/>
      <c r="FG475" s="14"/>
      <c r="FH475" s="14"/>
      <c r="FI475" s="14"/>
      <c r="FJ475" s="14"/>
      <c r="FK475" s="14"/>
      <c r="FL475" s="14"/>
      <c r="FM475" s="14"/>
      <c r="FN475" s="14"/>
      <c r="FO475" s="14"/>
      <c r="FP475" s="14"/>
      <c r="FQ475" s="14"/>
      <c r="FR475" s="14"/>
      <c r="FS475" s="14"/>
      <c r="FT475" s="14"/>
      <c r="FU475" s="14"/>
      <c r="FV475" s="14"/>
      <c r="FW475" s="14"/>
      <c r="FX475" s="14"/>
      <c r="FY475" s="14"/>
      <c r="FZ475" s="14"/>
      <c r="GA475" s="14"/>
      <c r="GB475" s="14"/>
      <c r="GC475" s="14"/>
      <c r="GD475" s="14"/>
      <c r="GE475" s="14"/>
      <c r="GF475" s="14"/>
      <c r="GG475" s="14"/>
      <c r="GH475" s="14"/>
      <c r="GI475" s="14"/>
      <c r="GJ475" s="14"/>
      <c r="GK475" s="14"/>
      <c r="GL475" s="14"/>
      <c r="GM475" s="14"/>
      <c r="GN475" s="14"/>
      <c r="GO475" s="14"/>
      <c r="GP475" s="14"/>
      <c r="GQ475" s="14"/>
      <c r="GR475" s="14"/>
      <c r="GS475" s="14"/>
      <c r="GT475" s="14"/>
      <c r="GU475" s="14"/>
      <c r="GV475" s="14"/>
      <c r="GW475" s="14"/>
      <c r="GX475" s="14"/>
      <c r="GY475" s="14"/>
      <c r="GZ475" s="14"/>
      <c r="HA475" s="14"/>
      <c r="HB475" s="14"/>
      <c r="HC475" s="14"/>
      <c r="HD475" s="14"/>
      <c r="HE475" s="14"/>
      <c r="HF475" s="14"/>
      <c r="HG475" s="14"/>
      <c r="HH475" s="14"/>
      <c r="HI475" s="14"/>
      <c r="HJ475" s="14"/>
      <c r="HK475" s="14"/>
      <c r="HL475" s="14"/>
      <c r="HM475" s="14"/>
      <c r="HN475" s="14"/>
      <c r="HO475" s="14"/>
      <c r="HP475" s="14"/>
      <c r="HQ475" s="14"/>
      <c r="HR475" s="14"/>
      <c r="HS475" s="14"/>
      <c r="HT475" s="14"/>
      <c r="HU475" s="14"/>
      <c r="HV475" s="14"/>
      <c r="HW475" s="14"/>
      <c r="HX475" s="14"/>
      <c r="HY475" s="14"/>
      <c r="HZ475" s="14"/>
      <c r="IA475" s="14"/>
      <c r="IB475" s="14"/>
      <c r="IC475" s="14"/>
      <c r="ID475" s="14"/>
      <c r="IE475" s="14"/>
      <c r="IF475" s="14"/>
      <c r="IG475" s="14"/>
      <c r="IH475" s="14"/>
      <c r="II475" s="14"/>
      <c r="IJ475" s="14"/>
      <c r="IK475" s="14"/>
      <c r="IL475" s="14"/>
      <c r="IM475" s="14"/>
      <c r="IN475" s="14"/>
      <c r="IO475" s="14"/>
      <c r="IP475" s="14"/>
    </row>
    <row r="476" spans="1:250" s="1" customFormat="1">
      <c r="A476" s="14">
        <v>467</v>
      </c>
      <c r="B476" s="61">
        <v>2</v>
      </c>
      <c r="C476" s="60">
        <v>1</v>
      </c>
      <c r="D476" s="14">
        <v>1</v>
      </c>
      <c r="E476" s="14">
        <v>1</v>
      </c>
      <c r="F476" s="14" t="s">
        <v>2454</v>
      </c>
      <c r="G476" s="14" t="s">
        <v>2322</v>
      </c>
      <c r="H476" s="14"/>
      <c r="I476" s="14"/>
      <c r="J476" s="14"/>
      <c r="K476" s="1" t="s">
        <v>4889</v>
      </c>
      <c r="L476" s="14">
        <v>2</v>
      </c>
      <c r="M476" s="14">
        <v>6</v>
      </c>
      <c r="N476" s="14">
        <v>7</v>
      </c>
      <c r="O476" s="14" t="s">
        <v>4863</v>
      </c>
      <c r="P476" s="14" t="s">
        <v>4890</v>
      </c>
      <c r="Q476" s="14" t="s">
        <v>4891</v>
      </c>
      <c r="R476" s="14" t="s">
        <v>2736</v>
      </c>
      <c r="S476" s="14" t="s">
        <v>4892</v>
      </c>
      <c r="T476" s="14" t="s">
        <v>3503</v>
      </c>
      <c r="U476" s="14" t="s">
        <v>4893</v>
      </c>
      <c r="V476" s="14"/>
      <c r="W476" s="14"/>
      <c r="X476" s="14"/>
      <c r="Y476" s="14"/>
      <c r="Z476" s="14"/>
      <c r="AA476" s="14"/>
      <c r="AB476" s="14"/>
      <c r="AC476" s="14"/>
      <c r="AD476" s="14"/>
      <c r="AE476" s="14"/>
      <c r="AF476" s="14"/>
      <c r="AG476" s="14"/>
      <c r="AH476" s="14"/>
      <c r="AI476" s="14"/>
      <c r="AJ476" s="14"/>
      <c r="AK476" s="14"/>
      <c r="AL476" s="14"/>
      <c r="AM476" s="14"/>
      <c r="AN476" s="14"/>
      <c r="AO476" s="14"/>
      <c r="AP476" s="14"/>
      <c r="AQ476" s="14"/>
      <c r="AR476" s="14"/>
      <c r="AS476" s="14"/>
      <c r="AT476" s="14"/>
      <c r="AU476" s="14"/>
      <c r="AV476" s="14"/>
      <c r="AW476" s="14"/>
      <c r="AX476" s="14">
        <v>2</v>
      </c>
      <c r="AY476" s="14">
        <v>1</v>
      </c>
      <c r="AZ476" s="14">
        <v>2</v>
      </c>
      <c r="BA476" s="14">
        <v>1</v>
      </c>
      <c r="BB476" s="14"/>
      <c r="BC476" s="14">
        <v>59</v>
      </c>
      <c r="BD476" s="14">
        <v>0</v>
      </c>
      <c r="BE476" s="14">
        <v>4</v>
      </c>
      <c r="BF476" s="14">
        <v>1</v>
      </c>
      <c r="BG476" s="14">
        <v>1</v>
      </c>
      <c r="BH476" s="14">
        <v>162.6</v>
      </c>
      <c r="BI476" s="14">
        <v>25.58</v>
      </c>
      <c r="BJ476" s="14">
        <v>0</v>
      </c>
      <c r="BK476" s="14">
        <v>0</v>
      </c>
      <c r="BL476" s="14">
        <v>5</v>
      </c>
      <c r="BM476" s="14">
        <v>1</v>
      </c>
      <c r="BN476" s="14">
        <v>0</v>
      </c>
      <c r="BO476" s="14">
        <f>IF(BC476&gt;=85,1,0)</f>
        <v>0</v>
      </c>
      <c r="BP476" s="14">
        <f>IF(BD476=1,1,0)</f>
        <v>0</v>
      </c>
      <c r="BQ476" s="14">
        <v>0</v>
      </c>
      <c r="BR476" s="14">
        <v>0</v>
      </c>
      <c r="BS476" s="14">
        <v>0</v>
      </c>
      <c r="BT476" s="14">
        <v>1</v>
      </c>
      <c r="BU476" s="14">
        <v>0</v>
      </c>
      <c r="BV476" s="14">
        <f t="shared" si="257"/>
        <v>1</v>
      </c>
      <c r="BW476" s="14">
        <v>1</v>
      </c>
      <c r="BX476" s="14">
        <v>0</v>
      </c>
      <c r="BY476" s="14">
        <v>0</v>
      </c>
      <c r="BZ476" s="14">
        <v>0</v>
      </c>
      <c r="CA476" s="14">
        <v>0</v>
      </c>
      <c r="CB476" s="14">
        <v>0</v>
      </c>
      <c r="CC476" s="14">
        <v>0</v>
      </c>
      <c r="CD476" s="14">
        <v>0</v>
      </c>
      <c r="CE476" s="14">
        <v>0</v>
      </c>
      <c r="CF476" s="14">
        <f t="shared" si="258"/>
        <v>0</v>
      </c>
      <c r="CG476" s="14">
        <v>5</v>
      </c>
      <c r="CH476" s="14">
        <v>5</v>
      </c>
      <c r="CI476" s="14">
        <v>5</v>
      </c>
      <c r="CJ476" s="14">
        <v>5</v>
      </c>
      <c r="CK476" s="14">
        <f t="shared" si="259"/>
        <v>20</v>
      </c>
      <c r="CL476" s="14">
        <v>0</v>
      </c>
      <c r="CM476" s="14">
        <v>1</v>
      </c>
      <c r="CN476" s="14">
        <v>0</v>
      </c>
      <c r="CO476" s="14">
        <v>3</v>
      </c>
      <c r="CP476" s="14">
        <v>1</v>
      </c>
      <c r="CQ476" s="14">
        <v>2</v>
      </c>
      <c r="CR476" s="14">
        <v>2</v>
      </c>
      <c r="CS476" s="14">
        <v>1</v>
      </c>
      <c r="CT476" s="14">
        <v>60</v>
      </c>
      <c r="CU476" s="14">
        <v>1</v>
      </c>
      <c r="CV476" s="14">
        <v>1</v>
      </c>
      <c r="CW476" s="14">
        <v>1</v>
      </c>
      <c r="CX476" s="14">
        <v>1</v>
      </c>
      <c r="CY476" s="14">
        <v>1</v>
      </c>
      <c r="CZ476" s="14">
        <v>1</v>
      </c>
      <c r="DA476" s="14">
        <f t="shared" si="267"/>
        <v>6</v>
      </c>
      <c r="DB476" s="14">
        <v>1</v>
      </c>
      <c r="DC476" s="14">
        <v>1</v>
      </c>
      <c r="DD476" s="14">
        <v>1</v>
      </c>
      <c r="DE476" s="14">
        <v>1</v>
      </c>
      <c r="DF476" s="14">
        <v>1</v>
      </c>
      <c r="DG476" s="14">
        <v>1</v>
      </c>
      <c r="DH476" s="14">
        <f t="shared" si="260"/>
        <v>6</v>
      </c>
      <c r="DI476" s="14">
        <f t="shared" si="261"/>
        <v>0</v>
      </c>
      <c r="DJ476" s="14">
        <v>1</v>
      </c>
      <c r="DK476" s="14">
        <v>1</v>
      </c>
      <c r="DL476" s="14">
        <v>1</v>
      </c>
      <c r="DM476" s="14">
        <v>1</v>
      </c>
      <c r="DN476" s="14">
        <v>1</v>
      </c>
      <c r="DO476" s="14">
        <v>1</v>
      </c>
      <c r="DP476" s="14">
        <v>1</v>
      </c>
      <c r="DQ476" s="14">
        <v>1</v>
      </c>
      <c r="DR476" s="14">
        <f t="shared" si="262"/>
        <v>8</v>
      </c>
      <c r="DS476" s="14">
        <v>1</v>
      </c>
      <c r="DT476" s="14">
        <v>0</v>
      </c>
      <c r="DU476" s="14">
        <v>0</v>
      </c>
      <c r="DV476" s="14">
        <v>0</v>
      </c>
      <c r="DW476" s="14">
        <v>0</v>
      </c>
      <c r="DX476" s="14">
        <v>0</v>
      </c>
      <c r="DY476" s="14">
        <v>1</v>
      </c>
      <c r="DZ476" s="14">
        <v>1</v>
      </c>
      <c r="EA476" s="14">
        <f t="shared" si="263"/>
        <v>3</v>
      </c>
      <c r="EB476" s="14">
        <f t="shared" si="264"/>
        <v>-5</v>
      </c>
      <c r="EC476" s="14">
        <v>0</v>
      </c>
      <c r="ED476" s="14">
        <v>0</v>
      </c>
      <c r="EE476" s="14">
        <f t="shared" si="265"/>
        <v>0</v>
      </c>
      <c r="EF476" s="14">
        <v>5</v>
      </c>
      <c r="EG476" s="14">
        <v>5</v>
      </c>
      <c r="EH476" s="14">
        <v>5</v>
      </c>
      <c r="EI476" s="14">
        <v>5</v>
      </c>
      <c r="EJ476" s="14">
        <f t="shared" si="266"/>
        <v>20</v>
      </c>
      <c r="EK476" s="14"/>
      <c r="EL476" s="14"/>
      <c r="EM476" s="14"/>
      <c r="EN476" s="14"/>
      <c r="EO476" s="14"/>
      <c r="EP476" s="14"/>
      <c r="EQ476" s="14"/>
      <c r="ER476" s="14"/>
      <c r="ES476" s="14"/>
      <c r="ET476" s="14"/>
      <c r="EU476" s="14"/>
      <c r="EV476" s="14"/>
      <c r="EW476" s="14"/>
      <c r="EX476" s="14"/>
      <c r="EY476" s="14"/>
      <c r="EZ476" s="14"/>
      <c r="FA476" s="14"/>
      <c r="FB476" s="14"/>
      <c r="FC476" s="14"/>
      <c r="FD476" s="14"/>
      <c r="FE476" s="14"/>
      <c r="FF476" s="14"/>
      <c r="FG476" s="14"/>
      <c r="FH476" s="14"/>
      <c r="FI476" s="14"/>
      <c r="FJ476" s="14"/>
      <c r="FK476" s="14"/>
      <c r="FL476" s="14"/>
      <c r="FM476" s="14"/>
      <c r="FN476" s="14"/>
      <c r="FO476" s="14"/>
      <c r="FP476" s="14"/>
      <c r="FQ476" s="14"/>
      <c r="FR476" s="14"/>
      <c r="FS476" s="14"/>
      <c r="FT476" s="14"/>
      <c r="FU476" s="14"/>
      <c r="FV476" s="14"/>
      <c r="FW476" s="14"/>
      <c r="FX476" s="14"/>
      <c r="FY476" s="14"/>
      <c r="FZ476" s="14"/>
      <c r="GA476" s="14"/>
      <c r="GB476" s="14"/>
      <c r="GC476" s="14"/>
      <c r="GD476" s="14"/>
      <c r="GE476" s="14"/>
      <c r="GF476" s="14"/>
      <c r="GG476" s="14"/>
      <c r="GH476" s="14"/>
      <c r="GI476" s="14"/>
      <c r="GJ476" s="14"/>
      <c r="GK476" s="14"/>
      <c r="GL476" s="14"/>
      <c r="GM476" s="14"/>
      <c r="GN476" s="14"/>
      <c r="GO476" s="14"/>
      <c r="GP476" s="14"/>
      <c r="GQ476" s="14"/>
      <c r="GR476" s="14"/>
      <c r="GS476" s="14"/>
      <c r="GT476" s="14"/>
      <c r="GU476" s="14"/>
      <c r="GV476" s="14"/>
      <c r="GW476" s="14"/>
      <c r="GX476" s="14"/>
      <c r="GY476" s="14"/>
      <c r="GZ476" s="14"/>
      <c r="HA476" s="14"/>
      <c r="HB476" s="14"/>
      <c r="HC476" s="14"/>
      <c r="HD476" s="14"/>
      <c r="HE476" s="14"/>
      <c r="HF476" s="14"/>
      <c r="HG476" s="14"/>
      <c r="HH476" s="14"/>
      <c r="HI476" s="14"/>
      <c r="HJ476" s="14"/>
      <c r="HK476" s="14"/>
      <c r="HL476" s="14"/>
      <c r="HM476" s="14"/>
      <c r="HN476" s="14"/>
      <c r="HO476" s="14"/>
      <c r="HP476" s="14"/>
      <c r="HQ476" s="14"/>
      <c r="HR476" s="14"/>
      <c r="HS476" s="14"/>
      <c r="HT476" s="14"/>
      <c r="HU476" s="14"/>
      <c r="HV476" s="14"/>
      <c r="HW476" s="14"/>
      <c r="HX476" s="14"/>
      <c r="HY476" s="14"/>
      <c r="HZ476" s="14"/>
      <c r="IA476" s="14"/>
      <c r="IB476" s="14"/>
      <c r="IC476" s="14"/>
      <c r="ID476" s="14"/>
      <c r="IE476" s="14"/>
      <c r="IF476" s="14"/>
      <c r="IG476" s="14"/>
      <c r="IH476" s="14"/>
      <c r="II476" s="14"/>
      <c r="IJ476" s="14"/>
      <c r="IK476" s="14"/>
      <c r="IL476" s="14"/>
      <c r="IM476" s="14"/>
      <c r="IN476" s="14"/>
      <c r="IO476" s="14"/>
      <c r="IP476" s="14"/>
    </row>
    <row r="477" spans="1:250" s="1" customFormat="1">
      <c r="A477" s="14">
        <v>468</v>
      </c>
      <c r="B477" s="14">
        <v>1</v>
      </c>
      <c r="C477" s="60">
        <v>1</v>
      </c>
      <c r="D477" s="14">
        <v>2</v>
      </c>
      <c r="E477" s="14">
        <v>2</v>
      </c>
      <c r="F477" s="14"/>
      <c r="G477" s="14"/>
      <c r="H477" s="14"/>
      <c r="I477" s="14"/>
      <c r="J477" s="14"/>
      <c r="K477" s="1" t="s">
        <v>3402</v>
      </c>
      <c r="L477" s="14">
        <v>0</v>
      </c>
      <c r="M477" s="14">
        <v>2</v>
      </c>
      <c r="N477" s="14">
        <v>4</v>
      </c>
      <c r="O477" s="14" t="s">
        <v>3403</v>
      </c>
      <c r="P477" s="14" t="s">
        <v>3404</v>
      </c>
      <c r="Q477" s="14" t="s">
        <v>3405</v>
      </c>
      <c r="R477" s="14" t="s">
        <v>3406</v>
      </c>
      <c r="S477" s="14"/>
      <c r="T477" s="14"/>
      <c r="U477" s="14"/>
      <c r="V477" s="14"/>
      <c r="W477" s="14"/>
      <c r="X477" s="14"/>
      <c r="Y477" s="14"/>
      <c r="Z477" s="14"/>
      <c r="AA477" s="14"/>
      <c r="AB477" s="14"/>
      <c r="AC477" s="14"/>
      <c r="AD477" s="14"/>
      <c r="AE477" s="14"/>
      <c r="AF477" s="14"/>
      <c r="AG477" s="14"/>
      <c r="AH477" s="14"/>
      <c r="AI477" s="14"/>
      <c r="AJ477" s="14"/>
      <c r="AK477" s="14"/>
      <c r="AL477" s="14"/>
      <c r="AM477" s="14"/>
      <c r="AN477" s="14"/>
      <c r="AO477" s="14"/>
      <c r="AP477" s="14"/>
      <c r="AQ477" s="14"/>
      <c r="AR477" s="14"/>
      <c r="AS477" s="14"/>
      <c r="AT477" s="14"/>
      <c r="AU477" s="14"/>
      <c r="AV477" s="14"/>
      <c r="AW477" s="14"/>
      <c r="AX477" s="14">
        <v>2</v>
      </c>
      <c r="AY477" s="14">
        <v>1</v>
      </c>
      <c r="AZ477" s="14">
        <v>2</v>
      </c>
      <c r="BA477" s="14">
        <v>1</v>
      </c>
      <c r="BB477" s="14"/>
      <c r="BC477" s="14">
        <v>25</v>
      </c>
      <c r="BD477" s="14">
        <v>0</v>
      </c>
      <c r="BE477" s="14">
        <v>1</v>
      </c>
      <c r="BF477" s="14">
        <v>1</v>
      </c>
      <c r="BG477" s="14">
        <v>1</v>
      </c>
      <c r="BH477" s="14">
        <v>157.5</v>
      </c>
      <c r="BI477" s="14">
        <v>20.67</v>
      </c>
      <c r="BJ477" s="14">
        <v>0</v>
      </c>
      <c r="BK477" s="14">
        <v>0</v>
      </c>
      <c r="BL477" s="14">
        <v>4</v>
      </c>
      <c r="BM477" s="14">
        <v>1</v>
      </c>
      <c r="BN477" s="14">
        <v>0</v>
      </c>
      <c r="BO477" s="14">
        <f>IF(BC477&gt;=85,1,0)</f>
        <v>0</v>
      </c>
      <c r="BP477" s="14">
        <f>IF(BD477=1,1,0)</f>
        <v>0</v>
      </c>
      <c r="BQ477" s="14">
        <v>1</v>
      </c>
      <c r="BR477" s="14">
        <v>0</v>
      </c>
      <c r="BS477" s="14">
        <v>1</v>
      </c>
      <c r="BT477" s="14">
        <v>1</v>
      </c>
      <c r="BU477" s="14">
        <v>0</v>
      </c>
      <c r="BV477" s="14">
        <f t="shared" si="257"/>
        <v>3</v>
      </c>
      <c r="BW477" s="14">
        <v>1</v>
      </c>
      <c r="BX477" s="14">
        <v>0</v>
      </c>
      <c r="BY477" s="14">
        <v>0</v>
      </c>
      <c r="BZ477" s="14">
        <v>0</v>
      </c>
      <c r="CA477" s="14">
        <v>0</v>
      </c>
      <c r="CB477" s="14">
        <v>0</v>
      </c>
      <c r="CC477" s="14">
        <v>0</v>
      </c>
      <c r="CD477" s="14">
        <v>0</v>
      </c>
      <c r="CE477" s="14">
        <v>0</v>
      </c>
      <c r="CF477" s="14">
        <f t="shared" si="258"/>
        <v>0</v>
      </c>
      <c r="CG477" s="14">
        <v>5</v>
      </c>
      <c r="CH477" s="14">
        <v>4</v>
      </c>
      <c r="CI477" s="14">
        <v>4</v>
      </c>
      <c r="CJ477" s="14">
        <v>4</v>
      </c>
      <c r="CK477" s="14">
        <f t="shared" si="259"/>
        <v>17</v>
      </c>
      <c r="CL477" s="14">
        <v>0</v>
      </c>
      <c r="CM477" s="14">
        <v>5</v>
      </c>
      <c r="CN477" s="14">
        <v>0</v>
      </c>
      <c r="CO477" s="14">
        <v>2</v>
      </c>
      <c r="CP477" s="14">
        <v>3</v>
      </c>
      <c r="CQ477" s="14">
        <v>1</v>
      </c>
      <c r="CR477" s="14">
        <v>3</v>
      </c>
      <c r="CS477" s="14">
        <v>1</v>
      </c>
      <c r="CT477" s="14">
        <v>65</v>
      </c>
      <c r="CU477" s="14">
        <v>1</v>
      </c>
      <c r="CV477" s="14">
        <v>1</v>
      </c>
      <c r="CW477" s="14">
        <v>1</v>
      </c>
      <c r="CX477" s="14">
        <v>1</v>
      </c>
      <c r="CY477" s="14">
        <v>1</v>
      </c>
      <c r="CZ477" s="14">
        <v>1</v>
      </c>
      <c r="DA477" s="14">
        <f t="shared" si="267"/>
        <v>6</v>
      </c>
      <c r="DB477" s="14">
        <v>1</v>
      </c>
      <c r="DC477" s="14">
        <v>0</v>
      </c>
      <c r="DD477" s="14">
        <v>1</v>
      </c>
      <c r="DE477" s="14">
        <v>1</v>
      </c>
      <c r="DF477" s="14">
        <v>1</v>
      </c>
      <c r="DG477" s="14">
        <v>1</v>
      </c>
      <c r="DH477" s="14">
        <f t="shared" si="260"/>
        <v>5</v>
      </c>
      <c r="DI477" s="14">
        <f t="shared" si="261"/>
        <v>-1</v>
      </c>
      <c r="DJ477" s="14">
        <v>1</v>
      </c>
      <c r="DK477" s="14">
        <v>1</v>
      </c>
      <c r="DL477" s="14">
        <v>1</v>
      </c>
      <c r="DM477" s="14">
        <v>1</v>
      </c>
      <c r="DN477" s="14">
        <v>1</v>
      </c>
      <c r="DO477" s="14">
        <v>1</v>
      </c>
      <c r="DP477" s="14">
        <v>1</v>
      </c>
      <c r="DQ477" s="14">
        <v>1</v>
      </c>
      <c r="DR477" s="14">
        <f t="shared" si="262"/>
        <v>8</v>
      </c>
      <c r="DS477" s="14">
        <v>1</v>
      </c>
      <c r="DT477" s="14"/>
      <c r="DU477" s="14">
        <v>0</v>
      </c>
      <c r="DV477" s="14">
        <v>0</v>
      </c>
      <c r="DW477" s="14">
        <v>0</v>
      </c>
      <c r="DX477" s="14">
        <v>0</v>
      </c>
      <c r="DY477" s="14">
        <v>0</v>
      </c>
      <c r="DZ477" s="14">
        <v>1</v>
      </c>
      <c r="EA477" s="14">
        <f t="shared" si="263"/>
        <v>2</v>
      </c>
      <c r="EB477" s="14">
        <f t="shared" si="264"/>
        <v>-6</v>
      </c>
      <c r="EC477" s="14">
        <v>0</v>
      </c>
      <c r="ED477" s="14">
        <v>0</v>
      </c>
      <c r="EE477" s="14">
        <f t="shared" si="265"/>
        <v>0</v>
      </c>
      <c r="EF477" s="14">
        <v>5</v>
      </c>
      <c r="EG477" s="14">
        <v>5</v>
      </c>
      <c r="EH477" s="14">
        <v>5</v>
      </c>
      <c r="EI477" s="14">
        <v>5</v>
      </c>
      <c r="EJ477" s="14">
        <f t="shared" si="266"/>
        <v>20</v>
      </c>
      <c r="EK477" s="14"/>
      <c r="EL477" s="14"/>
      <c r="EM477" s="14"/>
      <c r="EN477" s="14"/>
      <c r="EO477" s="14"/>
      <c r="EP477" s="14"/>
      <c r="EQ477" s="14"/>
      <c r="ER477" s="14"/>
      <c r="ES477" s="14"/>
      <c r="ET477" s="14"/>
      <c r="EU477" s="14"/>
      <c r="EV477" s="14"/>
      <c r="EW477" s="14"/>
      <c r="EX477" s="14"/>
      <c r="EY477" s="14"/>
      <c r="EZ477" s="14"/>
      <c r="FA477" s="14"/>
      <c r="FB477" s="14"/>
      <c r="FC477" s="14"/>
      <c r="FD477" s="14"/>
      <c r="FE477" s="14"/>
      <c r="FF477" s="14"/>
      <c r="FG477" s="14"/>
      <c r="FH477" s="14"/>
      <c r="FI477" s="14"/>
      <c r="FJ477" s="14"/>
      <c r="FK477" s="14"/>
      <c r="FL477" s="14"/>
      <c r="FM477" s="14"/>
      <c r="FN477" s="14"/>
      <c r="FO477" s="14"/>
      <c r="FP477" s="14"/>
      <c r="FQ477" s="14"/>
      <c r="FR477" s="14"/>
      <c r="FS477" s="14"/>
      <c r="FT477" s="14"/>
      <c r="FU477" s="14"/>
      <c r="FV477" s="14"/>
      <c r="FW477" s="14"/>
      <c r="FX477" s="14"/>
      <c r="FY477" s="14"/>
      <c r="FZ477" s="14"/>
      <c r="GA477" s="14"/>
      <c r="GB477" s="14"/>
      <c r="GC477" s="14"/>
      <c r="GD477" s="14"/>
      <c r="GE477" s="14"/>
      <c r="GF477" s="14"/>
      <c r="GG477" s="14"/>
      <c r="GH477" s="14"/>
      <c r="GI477" s="14"/>
      <c r="GJ477" s="14"/>
      <c r="GK477" s="14"/>
      <c r="GL477" s="14"/>
      <c r="GM477" s="14"/>
      <c r="GN477" s="14"/>
      <c r="GO477" s="14"/>
      <c r="GP477" s="14"/>
      <c r="GQ477" s="14"/>
      <c r="GR477" s="14"/>
      <c r="GS477" s="14"/>
      <c r="GT477" s="14"/>
      <c r="GU477" s="14"/>
      <c r="GV477" s="14"/>
      <c r="GW477" s="14"/>
      <c r="GX477" s="14"/>
      <c r="GY477" s="14"/>
      <c r="GZ477" s="14"/>
      <c r="HA477" s="14"/>
      <c r="HB477" s="14"/>
      <c r="HC477" s="14"/>
      <c r="HD477" s="14"/>
      <c r="HE477" s="14"/>
      <c r="HF477" s="14"/>
      <c r="HG477" s="14"/>
      <c r="HH477" s="14"/>
      <c r="HI477" s="14"/>
      <c r="HJ477" s="14"/>
      <c r="HK477" s="14"/>
      <c r="HL477" s="14"/>
      <c r="HM477" s="14"/>
      <c r="HN477" s="14"/>
      <c r="HO477" s="14"/>
      <c r="HP477" s="14"/>
      <c r="HQ477" s="14"/>
      <c r="HR477" s="14"/>
      <c r="HS477" s="14"/>
      <c r="HT477" s="14"/>
      <c r="HU477" s="14"/>
      <c r="HV477" s="14"/>
      <c r="HW477" s="14"/>
      <c r="HX477" s="14"/>
      <c r="HY477" s="14"/>
      <c r="HZ477" s="14"/>
      <c r="IA477" s="14"/>
      <c r="IB477" s="14"/>
      <c r="IC477" s="14"/>
      <c r="ID477" s="14"/>
      <c r="IE477" s="14"/>
      <c r="IF477" s="14"/>
      <c r="IG477" s="14"/>
      <c r="IH477" s="14"/>
      <c r="II477" s="14"/>
      <c r="IJ477" s="14"/>
      <c r="IK477" s="14"/>
      <c r="IL477" s="14"/>
      <c r="IM477" s="14"/>
      <c r="IN477" s="14"/>
      <c r="IO477" s="14"/>
      <c r="IP477" s="14"/>
    </row>
    <row r="478" spans="1:250" s="1" customFormat="1">
      <c r="A478" s="14">
        <v>469</v>
      </c>
      <c r="B478" s="61">
        <v>1</v>
      </c>
      <c r="C478" s="60">
        <v>1</v>
      </c>
      <c r="D478" s="14">
        <v>1</v>
      </c>
      <c r="E478" s="14">
        <v>2</v>
      </c>
      <c r="F478" s="14" t="s">
        <v>2454</v>
      </c>
      <c r="G478" s="14" t="s">
        <v>1928</v>
      </c>
      <c r="H478" s="14"/>
      <c r="I478" s="14"/>
      <c r="J478" s="14"/>
      <c r="K478" s="1" t="s">
        <v>4234</v>
      </c>
      <c r="L478" s="14">
        <v>2</v>
      </c>
      <c r="M478" s="14">
        <v>5</v>
      </c>
      <c r="N478" s="14">
        <v>3</v>
      </c>
      <c r="O478" s="14" t="s">
        <v>2832</v>
      </c>
      <c r="P478" s="14" t="s">
        <v>4235</v>
      </c>
      <c r="Q478" s="14" t="s">
        <v>4236</v>
      </c>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c r="AO478" s="14"/>
      <c r="AP478" s="14"/>
      <c r="AQ478" s="14"/>
      <c r="AR478" s="14"/>
      <c r="AS478" s="14"/>
      <c r="AT478" s="14"/>
      <c r="AU478" s="14"/>
      <c r="AV478" s="14"/>
      <c r="AW478" s="14"/>
      <c r="AX478" s="14">
        <v>2</v>
      </c>
      <c r="AY478" s="14"/>
      <c r="AZ478" s="14">
        <v>1</v>
      </c>
      <c r="BA478" s="14">
        <v>2</v>
      </c>
      <c r="BB478" s="14"/>
      <c r="BC478" s="14">
        <v>61</v>
      </c>
      <c r="BD478" s="14">
        <v>1</v>
      </c>
      <c r="BE478" s="14">
        <v>3</v>
      </c>
      <c r="BF478" s="14">
        <v>2</v>
      </c>
      <c r="BG478" s="14">
        <v>4</v>
      </c>
      <c r="BH478" s="14">
        <v>172.7</v>
      </c>
      <c r="BI478" s="14">
        <v>27.37</v>
      </c>
      <c r="BJ478" s="14">
        <v>2</v>
      </c>
      <c r="BK478" s="14">
        <v>0</v>
      </c>
      <c r="BL478" s="14">
        <v>2</v>
      </c>
      <c r="BM478" s="14">
        <v>2</v>
      </c>
      <c r="BN478" s="14">
        <v>0</v>
      </c>
      <c r="BO478" s="14">
        <f>IF(BC478&gt;=85,1,0)</f>
        <v>0</v>
      </c>
      <c r="BP478" s="14">
        <f>IF(BD478=1,1,0)</f>
        <v>1</v>
      </c>
      <c r="BQ478" s="14">
        <v>0</v>
      </c>
      <c r="BR478" s="14">
        <v>0</v>
      </c>
      <c r="BS478" s="14">
        <v>0</v>
      </c>
      <c r="BT478" s="14">
        <v>1</v>
      </c>
      <c r="BU478" s="14">
        <v>0</v>
      </c>
      <c r="BV478" s="14">
        <f t="shared" si="257"/>
        <v>2</v>
      </c>
      <c r="BW478" s="14">
        <v>4</v>
      </c>
      <c r="BX478" s="14">
        <v>0</v>
      </c>
      <c r="BY478" s="14">
        <v>0</v>
      </c>
      <c r="BZ478" s="14">
        <v>0</v>
      </c>
      <c r="CA478" s="14">
        <v>0</v>
      </c>
      <c r="CB478" s="14">
        <v>0</v>
      </c>
      <c r="CC478" s="14">
        <v>0</v>
      </c>
      <c r="CD478" s="14">
        <v>0</v>
      </c>
      <c r="CE478" s="14">
        <v>0</v>
      </c>
      <c r="CF478" s="14">
        <f t="shared" si="258"/>
        <v>0</v>
      </c>
      <c r="CG478" s="14">
        <v>3</v>
      </c>
      <c r="CH478" s="14">
        <v>3</v>
      </c>
      <c r="CI478" s="14">
        <v>3</v>
      </c>
      <c r="CJ478" s="14">
        <v>3</v>
      </c>
      <c r="CK478" s="14">
        <f t="shared" si="259"/>
        <v>12</v>
      </c>
      <c r="CL478" s="14">
        <v>0</v>
      </c>
      <c r="CM478" s="14">
        <v>1</v>
      </c>
      <c r="CN478" s="14">
        <v>0</v>
      </c>
      <c r="CO478" s="14">
        <v>2</v>
      </c>
      <c r="CP478" s="14">
        <v>1</v>
      </c>
      <c r="CQ478" s="14">
        <v>2</v>
      </c>
      <c r="CR478" s="14">
        <v>2</v>
      </c>
      <c r="CS478" s="14">
        <v>1</v>
      </c>
      <c r="CT478" s="14">
        <v>35</v>
      </c>
      <c r="CU478" s="14">
        <v>1</v>
      </c>
      <c r="CV478" s="14">
        <v>1</v>
      </c>
      <c r="CW478" s="14">
        <v>1</v>
      </c>
      <c r="CX478" s="14">
        <v>1</v>
      </c>
      <c r="CY478" s="14">
        <v>1</v>
      </c>
      <c r="CZ478" s="14">
        <v>1</v>
      </c>
      <c r="DA478" s="14">
        <f t="shared" si="267"/>
        <v>6</v>
      </c>
      <c r="DB478" s="14">
        <v>1</v>
      </c>
      <c r="DC478" s="14">
        <v>1</v>
      </c>
      <c r="DD478" s="14">
        <v>1</v>
      </c>
      <c r="DE478" s="14">
        <v>1</v>
      </c>
      <c r="DF478" s="14">
        <v>1</v>
      </c>
      <c r="DG478" s="14">
        <v>1</v>
      </c>
      <c r="DH478" s="14">
        <f t="shared" si="260"/>
        <v>6</v>
      </c>
      <c r="DI478" s="14">
        <f t="shared" si="261"/>
        <v>0</v>
      </c>
      <c r="DJ478" s="14">
        <v>1</v>
      </c>
      <c r="DK478" s="14">
        <v>1</v>
      </c>
      <c r="DL478" s="14">
        <v>1</v>
      </c>
      <c r="DM478" s="14">
        <v>1</v>
      </c>
      <c r="DN478" s="14">
        <v>1</v>
      </c>
      <c r="DO478" s="14">
        <v>1</v>
      </c>
      <c r="DP478" s="14">
        <v>1</v>
      </c>
      <c r="DQ478" s="14">
        <v>1</v>
      </c>
      <c r="DR478" s="14">
        <f t="shared" si="262"/>
        <v>8</v>
      </c>
      <c r="DS478" s="14">
        <v>1</v>
      </c>
      <c r="DT478" s="14">
        <v>1</v>
      </c>
      <c r="DU478" s="14">
        <v>1</v>
      </c>
      <c r="DV478" s="14">
        <v>1</v>
      </c>
      <c r="DW478" s="14">
        <v>1</v>
      </c>
      <c r="DX478" s="14">
        <v>1</v>
      </c>
      <c r="DY478" s="14">
        <v>1</v>
      </c>
      <c r="DZ478" s="14">
        <v>1</v>
      </c>
      <c r="EA478" s="14">
        <f t="shared" si="263"/>
        <v>8</v>
      </c>
      <c r="EB478" s="14">
        <f t="shared" si="264"/>
        <v>0</v>
      </c>
      <c r="EC478" s="14">
        <v>0</v>
      </c>
      <c r="ED478" s="14">
        <v>0</v>
      </c>
      <c r="EE478" s="14">
        <f t="shared" si="265"/>
        <v>0</v>
      </c>
      <c r="EF478" s="14">
        <v>3</v>
      </c>
      <c r="EG478" s="14">
        <v>3</v>
      </c>
      <c r="EH478" s="14">
        <v>4</v>
      </c>
      <c r="EI478" s="14">
        <v>4</v>
      </c>
      <c r="EJ478" s="14">
        <f t="shared" si="266"/>
        <v>14</v>
      </c>
      <c r="EK478" s="14"/>
      <c r="EL478" s="14"/>
      <c r="EM478" s="14"/>
      <c r="EN478" s="14"/>
      <c r="EO478" s="14"/>
      <c r="EP478" s="14"/>
      <c r="EQ478" s="14"/>
      <c r="ER478" s="14"/>
      <c r="ES478" s="14"/>
      <c r="ET478" s="14"/>
      <c r="EU478" s="14"/>
      <c r="EV478" s="14"/>
      <c r="EW478" s="14"/>
      <c r="EX478" s="14"/>
      <c r="EY478" s="14"/>
      <c r="EZ478" s="14"/>
      <c r="FA478" s="14"/>
      <c r="FB478" s="14"/>
      <c r="FC478" s="14"/>
      <c r="FD478" s="14"/>
      <c r="FE478" s="14"/>
      <c r="FF478" s="14"/>
      <c r="FG478" s="14"/>
      <c r="FH478" s="14"/>
      <c r="FI478" s="14"/>
      <c r="FJ478" s="14"/>
      <c r="FK478" s="14"/>
      <c r="FL478" s="14"/>
      <c r="FM478" s="14"/>
      <c r="FN478" s="14"/>
      <c r="FO478" s="14"/>
      <c r="FP478" s="14"/>
      <c r="FQ478" s="14"/>
      <c r="FR478" s="14"/>
      <c r="FS478" s="14"/>
      <c r="FT478" s="14"/>
      <c r="FU478" s="14"/>
      <c r="FV478" s="14"/>
      <c r="FW478" s="14"/>
      <c r="FX478" s="14"/>
      <c r="FY478" s="14"/>
      <c r="FZ478" s="14"/>
      <c r="GA478" s="14"/>
      <c r="GB478" s="14"/>
      <c r="GC478" s="14"/>
      <c r="GD478" s="14"/>
      <c r="GE478" s="14"/>
      <c r="GF478" s="14"/>
      <c r="GG478" s="14"/>
      <c r="GH478" s="14"/>
      <c r="GI478" s="14"/>
      <c r="GJ478" s="14"/>
      <c r="GK478" s="14"/>
      <c r="GL478" s="14"/>
      <c r="GM478" s="14"/>
      <c r="GN478" s="14"/>
      <c r="GO478" s="14"/>
      <c r="GP478" s="14"/>
      <c r="GQ478" s="14"/>
      <c r="GR478" s="14"/>
      <c r="GS478" s="14"/>
      <c r="GT478" s="14"/>
      <c r="GU478" s="14"/>
      <c r="GV478" s="14"/>
      <c r="GW478" s="14"/>
      <c r="GX478" s="14"/>
      <c r="GY478" s="14"/>
      <c r="GZ478" s="14"/>
      <c r="HA478" s="14"/>
      <c r="HB478" s="14"/>
      <c r="HC478" s="14"/>
      <c r="HD478" s="14"/>
      <c r="HE478" s="14"/>
      <c r="HF478" s="14"/>
      <c r="HG478" s="14"/>
      <c r="HH478" s="14"/>
      <c r="HI478" s="14"/>
      <c r="HJ478" s="14"/>
      <c r="HK478" s="14"/>
      <c r="HL478" s="14"/>
      <c r="HM478" s="14"/>
      <c r="HN478" s="14"/>
      <c r="HO478" s="14"/>
      <c r="HP478" s="14"/>
      <c r="HQ478" s="14"/>
      <c r="HR478" s="14"/>
      <c r="HS478" s="14"/>
      <c r="HT478" s="14"/>
      <c r="HU478" s="14"/>
      <c r="HV478" s="14"/>
      <c r="HW478" s="14"/>
      <c r="HX478" s="14"/>
      <c r="HY478" s="14"/>
      <c r="HZ478" s="14"/>
      <c r="IA478" s="14"/>
      <c r="IB478" s="14"/>
      <c r="IC478" s="14"/>
      <c r="ID478" s="14"/>
      <c r="IE478" s="14"/>
      <c r="IF478" s="14"/>
      <c r="IG478" s="14"/>
      <c r="IH478" s="14"/>
      <c r="II478" s="14"/>
      <c r="IJ478" s="14"/>
      <c r="IK478" s="14"/>
      <c r="IL478" s="14"/>
      <c r="IM478" s="14"/>
      <c r="IN478" s="14"/>
      <c r="IO478" s="14"/>
      <c r="IP478" s="14"/>
    </row>
    <row r="479" spans="1:250" s="1" customFormat="1">
      <c r="A479" s="14">
        <v>470</v>
      </c>
      <c r="B479" s="64">
        <v>2</v>
      </c>
      <c r="C479" s="3">
        <v>1</v>
      </c>
      <c r="D479" s="1">
        <v>1</v>
      </c>
      <c r="E479" s="1">
        <v>2</v>
      </c>
      <c r="F479" s="1" t="s">
        <v>1928</v>
      </c>
      <c r="K479" s="1" t="s">
        <v>5272</v>
      </c>
      <c r="L479" s="1">
        <v>1</v>
      </c>
      <c r="M479" s="1">
        <v>5</v>
      </c>
      <c r="N479" s="1">
        <v>7</v>
      </c>
      <c r="O479" s="1" t="s">
        <v>4069</v>
      </c>
      <c r="P479" s="1" t="s">
        <v>2335</v>
      </c>
      <c r="Q479" s="1" t="s">
        <v>2927</v>
      </c>
      <c r="R479" s="1" t="s">
        <v>5273</v>
      </c>
      <c r="S479" s="1" t="s">
        <v>3084</v>
      </c>
      <c r="T479" s="1" t="s">
        <v>2357</v>
      </c>
      <c r="U479" s="1" t="s">
        <v>2634</v>
      </c>
      <c r="AX479" s="1">
        <v>2</v>
      </c>
      <c r="AY479" s="1">
        <v>1</v>
      </c>
      <c r="BC479" s="1">
        <v>84</v>
      </c>
      <c r="BD479" s="1">
        <v>0</v>
      </c>
      <c r="BE479" s="1">
        <v>3</v>
      </c>
      <c r="BF479" s="1">
        <v>2</v>
      </c>
      <c r="BG479" s="1">
        <v>2</v>
      </c>
      <c r="BH479" s="1">
        <v>162.6</v>
      </c>
      <c r="BI479" s="1">
        <v>24.2</v>
      </c>
      <c r="BJ479" s="1">
        <v>2</v>
      </c>
      <c r="BK479" s="1">
        <v>0</v>
      </c>
      <c r="BL479" s="1">
        <v>1</v>
      </c>
      <c r="BM479" s="1">
        <v>3</v>
      </c>
      <c r="BN479" s="1">
        <v>1</v>
      </c>
      <c r="BO479" s="1">
        <f>IF(AZ479&gt;=85,1,0)</f>
        <v>0</v>
      </c>
      <c r="BP479" s="1">
        <f>IF(BA479=1,1,0)</f>
        <v>0</v>
      </c>
      <c r="BQ479" s="1">
        <v>1</v>
      </c>
      <c r="BR479" s="1">
        <v>1</v>
      </c>
      <c r="BS479" s="1">
        <v>0</v>
      </c>
      <c r="BT479" s="1">
        <v>1</v>
      </c>
      <c r="BU479" s="1">
        <v>1</v>
      </c>
      <c r="BV479" s="14">
        <f t="shared" si="257"/>
        <v>4</v>
      </c>
      <c r="BW479" s="1">
        <v>3</v>
      </c>
      <c r="BX479" s="1">
        <v>0</v>
      </c>
      <c r="BY479" s="1">
        <v>0</v>
      </c>
      <c r="BZ479" s="1">
        <v>0</v>
      </c>
      <c r="CA479" s="1">
        <v>1</v>
      </c>
      <c r="CB479" s="1">
        <v>1</v>
      </c>
      <c r="CC479" s="1">
        <v>1</v>
      </c>
      <c r="CD479" s="1">
        <v>1</v>
      </c>
      <c r="CE479" s="1">
        <v>1</v>
      </c>
      <c r="CF479" s="1">
        <f t="shared" si="258"/>
        <v>5</v>
      </c>
      <c r="CG479" s="1">
        <v>1</v>
      </c>
      <c r="CH479" s="1">
        <v>3</v>
      </c>
      <c r="CI479" s="1">
        <v>3</v>
      </c>
      <c r="CJ479" s="1">
        <v>1</v>
      </c>
      <c r="CK479" s="1">
        <f t="shared" si="259"/>
        <v>8</v>
      </c>
      <c r="CL479" s="1">
        <v>0</v>
      </c>
      <c r="CN479" s="1">
        <v>0</v>
      </c>
      <c r="CO479" s="1">
        <v>1</v>
      </c>
      <c r="CP479" s="1">
        <v>4</v>
      </c>
      <c r="CQ479" s="1">
        <v>1</v>
      </c>
      <c r="CR479" s="1">
        <v>3</v>
      </c>
      <c r="CS479" s="1">
        <v>1</v>
      </c>
      <c r="CT479" s="1">
        <v>30</v>
      </c>
      <c r="CU479" s="1">
        <v>1</v>
      </c>
      <c r="CV479" s="1">
        <v>1</v>
      </c>
      <c r="DA479" s="1">
        <f t="shared" si="267"/>
        <v>2</v>
      </c>
      <c r="DB479" s="1">
        <v>1</v>
      </c>
      <c r="DC479" s="1">
        <v>1</v>
      </c>
      <c r="DI479" s="14"/>
      <c r="DJ479" s="1">
        <v>1</v>
      </c>
      <c r="DM479" s="1">
        <v>0</v>
      </c>
      <c r="DN479" s="1">
        <v>0</v>
      </c>
      <c r="DO479" s="1">
        <v>0</v>
      </c>
      <c r="DP479" s="1">
        <v>0</v>
      </c>
      <c r="DQ479" s="1">
        <v>0</v>
      </c>
      <c r="DR479" s="1">
        <f t="shared" si="262"/>
        <v>1</v>
      </c>
      <c r="DS479" s="1">
        <v>1</v>
      </c>
      <c r="DT479" s="1">
        <v>1</v>
      </c>
      <c r="DW479" s="1">
        <v>0</v>
      </c>
      <c r="DX479" s="1">
        <v>0</v>
      </c>
      <c r="DY479" s="1">
        <v>0</v>
      </c>
      <c r="DZ479" s="1">
        <v>0</v>
      </c>
      <c r="EA479" s="1">
        <f t="shared" si="263"/>
        <v>2</v>
      </c>
      <c r="EB479" s="14">
        <f t="shared" si="264"/>
        <v>1</v>
      </c>
      <c r="EC479" s="1">
        <v>0</v>
      </c>
      <c r="ED479" s="1">
        <v>0</v>
      </c>
      <c r="EE479" s="1">
        <f t="shared" si="265"/>
        <v>0</v>
      </c>
      <c r="EF479" s="1">
        <v>5</v>
      </c>
      <c r="EG479" s="1">
        <v>5</v>
      </c>
      <c r="EH479" s="1">
        <v>5</v>
      </c>
      <c r="EI479" s="1">
        <v>5</v>
      </c>
      <c r="EJ479" s="1">
        <f t="shared" si="266"/>
        <v>20</v>
      </c>
    </row>
    <row r="480" spans="1:250" s="1" customFormat="1">
      <c r="A480" s="14">
        <v>471</v>
      </c>
      <c r="B480" s="14">
        <v>2</v>
      </c>
      <c r="C480" s="60">
        <v>1</v>
      </c>
      <c r="D480" s="14">
        <v>1</v>
      </c>
      <c r="E480" s="14">
        <v>1</v>
      </c>
      <c r="F480" s="14" t="s">
        <v>2322</v>
      </c>
      <c r="G480" s="14"/>
      <c r="H480" s="14"/>
      <c r="I480" s="14"/>
      <c r="J480" s="14"/>
      <c r="K480" s="1" t="s">
        <v>3292</v>
      </c>
      <c r="L480" s="14">
        <v>1</v>
      </c>
      <c r="M480" s="14">
        <v>2</v>
      </c>
      <c r="N480" s="14">
        <v>2</v>
      </c>
      <c r="O480" s="14" t="s">
        <v>3293</v>
      </c>
      <c r="P480" s="14" t="s">
        <v>3294</v>
      </c>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c r="AN480" s="14"/>
      <c r="AO480" s="14"/>
      <c r="AP480" s="14"/>
      <c r="AQ480" s="14"/>
      <c r="AR480" s="14"/>
      <c r="AS480" s="14"/>
      <c r="AT480" s="14"/>
      <c r="AU480" s="14"/>
      <c r="AV480" s="14"/>
      <c r="AW480" s="14"/>
      <c r="AX480" s="14">
        <v>2</v>
      </c>
      <c r="AY480" s="14">
        <v>1</v>
      </c>
      <c r="AZ480" s="14">
        <v>2</v>
      </c>
      <c r="BA480" s="14">
        <v>2</v>
      </c>
      <c r="BB480" s="14"/>
      <c r="BC480" s="14">
        <v>36</v>
      </c>
      <c r="BD480" s="14">
        <v>0</v>
      </c>
      <c r="BE480" s="14">
        <v>1</v>
      </c>
      <c r="BF480" s="14">
        <v>1</v>
      </c>
      <c r="BG480" s="14">
        <v>1</v>
      </c>
      <c r="BH480" s="14">
        <v>172.7</v>
      </c>
      <c r="BI480" s="14">
        <v>22.05</v>
      </c>
      <c r="BJ480" s="14">
        <v>0</v>
      </c>
      <c r="BK480" s="14">
        <v>0</v>
      </c>
      <c r="BL480" s="14">
        <v>5</v>
      </c>
      <c r="BM480" s="14">
        <v>1</v>
      </c>
      <c r="BN480" s="14">
        <v>0</v>
      </c>
      <c r="BO480" s="14">
        <f>IF(BC480&gt;=85,1,0)</f>
        <v>0</v>
      </c>
      <c r="BP480" s="14">
        <f>IF(BD480=1,1,0)</f>
        <v>0</v>
      </c>
      <c r="BQ480" s="14">
        <v>0</v>
      </c>
      <c r="BR480" s="14">
        <v>0</v>
      </c>
      <c r="BS480" s="14">
        <v>0</v>
      </c>
      <c r="BT480" s="14">
        <v>1</v>
      </c>
      <c r="BU480" s="14">
        <v>0</v>
      </c>
      <c r="BV480" s="14">
        <f t="shared" si="257"/>
        <v>1</v>
      </c>
      <c r="BW480" s="14">
        <v>1</v>
      </c>
      <c r="BX480" s="14">
        <v>0</v>
      </c>
      <c r="BY480" s="14">
        <v>0</v>
      </c>
      <c r="BZ480" s="14">
        <v>0</v>
      </c>
      <c r="CA480" s="14">
        <v>0</v>
      </c>
      <c r="CB480" s="14">
        <v>0</v>
      </c>
      <c r="CC480" s="14">
        <v>0</v>
      </c>
      <c r="CD480" s="14">
        <v>0</v>
      </c>
      <c r="CE480" s="14">
        <v>0</v>
      </c>
      <c r="CF480" s="14">
        <f t="shared" si="258"/>
        <v>0</v>
      </c>
      <c r="CG480" s="14">
        <v>5</v>
      </c>
      <c r="CH480" s="14">
        <v>5</v>
      </c>
      <c r="CI480" s="14">
        <v>5</v>
      </c>
      <c r="CJ480" s="14">
        <v>5</v>
      </c>
      <c r="CK480" s="14">
        <v>20</v>
      </c>
      <c r="CL480" s="14">
        <v>0</v>
      </c>
      <c r="CM480" s="14">
        <v>1</v>
      </c>
      <c r="CN480" s="14">
        <v>0</v>
      </c>
      <c r="CO480" s="14">
        <v>1</v>
      </c>
      <c r="CP480" s="14">
        <v>1</v>
      </c>
      <c r="CQ480" s="14">
        <v>4</v>
      </c>
      <c r="CR480" s="14">
        <v>5</v>
      </c>
      <c r="CS480" s="14">
        <v>1</v>
      </c>
      <c r="CT480" s="14">
        <v>5</v>
      </c>
      <c r="CU480" s="14">
        <v>1</v>
      </c>
      <c r="CV480" s="14">
        <v>1</v>
      </c>
      <c r="CW480" s="14">
        <v>1</v>
      </c>
      <c r="CX480" s="14">
        <v>1</v>
      </c>
      <c r="CY480" s="14">
        <v>1</v>
      </c>
      <c r="CZ480" s="14">
        <v>1</v>
      </c>
      <c r="DA480" s="14">
        <f t="shared" si="267"/>
        <v>6</v>
      </c>
      <c r="DB480" s="14">
        <v>1</v>
      </c>
      <c r="DC480" s="14">
        <v>1</v>
      </c>
      <c r="DD480" s="14">
        <v>1</v>
      </c>
      <c r="DE480" s="14">
        <v>1</v>
      </c>
      <c r="DF480" s="14">
        <v>1</v>
      </c>
      <c r="DG480" s="14">
        <v>1</v>
      </c>
      <c r="DH480" s="14">
        <f t="shared" ref="DH480:DH496" si="268">SUM(DB480:DG480)</f>
        <v>6</v>
      </c>
      <c r="DI480" s="14">
        <f t="shared" ref="DI480:DI496" si="269">DH480-DA480</f>
        <v>0</v>
      </c>
      <c r="DJ480" s="14">
        <v>1</v>
      </c>
      <c r="DK480" s="14">
        <v>1</v>
      </c>
      <c r="DL480" s="14">
        <v>1</v>
      </c>
      <c r="DM480" s="14">
        <v>1</v>
      </c>
      <c r="DN480" s="14">
        <v>1</v>
      </c>
      <c r="DO480" s="14">
        <v>1</v>
      </c>
      <c r="DP480" s="14">
        <v>1</v>
      </c>
      <c r="DQ480" s="14">
        <v>1</v>
      </c>
      <c r="DR480" s="14">
        <f t="shared" si="262"/>
        <v>8</v>
      </c>
      <c r="DS480" s="14">
        <v>1</v>
      </c>
      <c r="DT480" s="14">
        <v>1</v>
      </c>
      <c r="DU480" s="14">
        <v>1</v>
      </c>
      <c r="DV480" s="14">
        <v>1</v>
      </c>
      <c r="DW480" s="14">
        <v>1</v>
      </c>
      <c r="DX480" s="14">
        <v>1</v>
      </c>
      <c r="DY480" s="14">
        <v>1</v>
      </c>
      <c r="DZ480" s="14">
        <v>1</v>
      </c>
      <c r="EA480" s="14">
        <f t="shared" si="263"/>
        <v>8</v>
      </c>
      <c r="EB480" s="14">
        <f t="shared" si="264"/>
        <v>0</v>
      </c>
      <c r="EC480" s="14">
        <v>0</v>
      </c>
      <c r="ED480" s="14">
        <v>0</v>
      </c>
      <c r="EE480" s="14">
        <f t="shared" si="265"/>
        <v>0</v>
      </c>
      <c r="EF480" s="14">
        <v>5</v>
      </c>
      <c r="EG480" s="14">
        <v>5</v>
      </c>
      <c r="EH480" s="14">
        <v>5</v>
      </c>
      <c r="EI480" s="14">
        <v>5</v>
      </c>
      <c r="EJ480" s="14">
        <f t="shared" si="266"/>
        <v>20</v>
      </c>
      <c r="EK480" s="14"/>
      <c r="EL480" s="14"/>
      <c r="EM480" s="14"/>
      <c r="EN480" s="14"/>
      <c r="EO480" s="14"/>
      <c r="EP480" s="14"/>
      <c r="EQ480" s="14"/>
      <c r="ER480" s="14"/>
      <c r="ES480" s="14"/>
      <c r="ET480" s="14"/>
      <c r="EU480" s="14"/>
      <c r="EV480" s="14"/>
      <c r="EW480" s="14"/>
      <c r="EX480" s="14"/>
      <c r="EY480" s="14"/>
      <c r="EZ480" s="14"/>
      <c r="FA480" s="14"/>
      <c r="FB480" s="14"/>
      <c r="FC480" s="14"/>
      <c r="FD480" s="14"/>
      <c r="FE480" s="14"/>
      <c r="FF480" s="14"/>
      <c r="FG480" s="14"/>
      <c r="FH480" s="14"/>
      <c r="FI480" s="14"/>
      <c r="FJ480" s="14"/>
      <c r="FK480" s="14"/>
      <c r="FL480" s="14"/>
      <c r="FM480" s="14"/>
      <c r="FN480" s="14"/>
      <c r="FO480" s="14"/>
      <c r="FP480" s="14"/>
      <c r="FQ480" s="14"/>
      <c r="FR480" s="14"/>
      <c r="FS480" s="14"/>
      <c r="FT480" s="14"/>
      <c r="FU480" s="14"/>
      <c r="FV480" s="14"/>
      <c r="FW480" s="14"/>
      <c r="FX480" s="14"/>
      <c r="FY480" s="14"/>
      <c r="FZ480" s="14"/>
      <c r="GA480" s="14"/>
      <c r="GB480" s="14"/>
      <c r="GC480" s="14"/>
      <c r="GD480" s="14"/>
      <c r="GE480" s="14"/>
      <c r="GF480" s="14"/>
      <c r="GG480" s="14"/>
      <c r="GH480" s="14"/>
      <c r="GI480" s="14"/>
      <c r="GJ480" s="14"/>
      <c r="GK480" s="14"/>
      <c r="GL480" s="14"/>
      <c r="GM480" s="14"/>
      <c r="GN480" s="14"/>
      <c r="GO480" s="14"/>
      <c r="GP480" s="14"/>
      <c r="GQ480" s="14"/>
      <c r="GR480" s="14"/>
      <c r="GS480" s="14"/>
      <c r="GT480" s="14"/>
      <c r="GU480" s="14"/>
      <c r="GV480" s="14"/>
      <c r="GW480" s="14"/>
      <c r="GX480" s="14"/>
      <c r="GY480" s="14"/>
      <c r="GZ480" s="14"/>
      <c r="HA480" s="14"/>
      <c r="HB480" s="14"/>
      <c r="HC480" s="14"/>
      <c r="HD480" s="14"/>
      <c r="HE480" s="14"/>
      <c r="HF480" s="14"/>
      <c r="HG480" s="14"/>
      <c r="HH480" s="14"/>
      <c r="HI480" s="14"/>
      <c r="HJ480" s="14"/>
      <c r="HK480" s="14"/>
      <c r="HL480" s="14"/>
      <c r="HM480" s="14"/>
      <c r="HN480" s="14"/>
      <c r="HO480" s="14"/>
      <c r="HP480" s="14"/>
      <c r="HQ480" s="14"/>
      <c r="HR480" s="14"/>
      <c r="HS480" s="14"/>
      <c r="HT480" s="14"/>
      <c r="HU480" s="14"/>
      <c r="HV480" s="14"/>
      <c r="HW480" s="14"/>
      <c r="HX480" s="14"/>
      <c r="HY480" s="14"/>
      <c r="HZ480" s="14"/>
      <c r="IA480" s="14"/>
      <c r="IB480" s="14"/>
      <c r="IC480" s="14"/>
      <c r="ID480" s="14"/>
      <c r="IE480" s="14"/>
      <c r="IF480" s="14"/>
      <c r="IG480" s="14"/>
      <c r="IH480" s="14"/>
      <c r="II480" s="14"/>
      <c r="IJ480" s="14"/>
      <c r="IK480" s="14"/>
      <c r="IL480" s="14"/>
      <c r="IM480" s="14"/>
      <c r="IN480" s="14"/>
      <c r="IO480" s="14"/>
      <c r="IP480" s="14"/>
    </row>
    <row r="481" spans="1:250" s="1" customFormat="1">
      <c r="A481" s="14">
        <v>472</v>
      </c>
      <c r="B481" s="14">
        <v>1</v>
      </c>
      <c r="C481" s="60">
        <v>1</v>
      </c>
      <c r="D481" s="14">
        <v>1</v>
      </c>
      <c r="E481" s="14">
        <v>2</v>
      </c>
      <c r="F481" s="14" t="s">
        <v>1928</v>
      </c>
      <c r="G481" s="14" t="s">
        <v>2100</v>
      </c>
      <c r="H481" s="14" t="s">
        <v>1977</v>
      </c>
      <c r="I481" s="14" t="s">
        <v>2454</v>
      </c>
      <c r="J481" s="14" t="s">
        <v>2322</v>
      </c>
      <c r="K481" s="1" t="s">
        <v>3221</v>
      </c>
      <c r="L481" s="14">
        <v>5</v>
      </c>
      <c r="M481" s="14">
        <v>8</v>
      </c>
      <c r="N481" s="14">
        <v>21</v>
      </c>
      <c r="O481" s="14" t="s">
        <v>3222</v>
      </c>
      <c r="P481" s="14" t="s">
        <v>3223</v>
      </c>
      <c r="Q481" s="14" t="s">
        <v>2365</v>
      </c>
      <c r="R481" s="14" t="s">
        <v>3224</v>
      </c>
      <c r="S481" s="14" t="s">
        <v>3225</v>
      </c>
      <c r="T481" s="14" t="s">
        <v>3226</v>
      </c>
      <c r="U481" s="14" t="s">
        <v>3227</v>
      </c>
      <c r="V481" s="14" t="s">
        <v>3228</v>
      </c>
      <c r="W481" s="14" t="s">
        <v>3229</v>
      </c>
      <c r="X481" s="14" t="s">
        <v>3230</v>
      </c>
      <c r="Y481" s="14" t="s">
        <v>3231</v>
      </c>
      <c r="Z481" s="14" t="s">
        <v>3232</v>
      </c>
      <c r="AA481" s="14" t="s">
        <v>3233</v>
      </c>
      <c r="AB481" s="14" t="s">
        <v>3234</v>
      </c>
      <c r="AC481" s="14" t="s">
        <v>3235</v>
      </c>
      <c r="AD481" s="14" t="s">
        <v>3236</v>
      </c>
      <c r="AE481" s="14" t="s">
        <v>3237</v>
      </c>
      <c r="AF481" s="14" t="s">
        <v>3238</v>
      </c>
      <c r="AG481" s="14" t="s">
        <v>3239</v>
      </c>
      <c r="AH481" s="14" t="s">
        <v>3240</v>
      </c>
      <c r="AI481" s="14" t="s">
        <v>3241</v>
      </c>
      <c r="AJ481" s="14"/>
      <c r="AK481" s="14"/>
      <c r="AL481" s="14"/>
      <c r="AM481" s="14"/>
      <c r="AN481" s="14"/>
      <c r="AO481" s="14"/>
      <c r="AP481" s="14"/>
      <c r="AQ481" s="14"/>
      <c r="AR481" s="14"/>
      <c r="AS481" s="14"/>
      <c r="AT481" s="14"/>
      <c r="AU481" s="14"/>
      <c r="AV481" s="14"/>
      <c r="AW481" s="14"/>
      <c r="AX481" s="14">
        <v>2</v>
      </c>
      <c r="AY481" s="14">
        <v>1</v>
      </c>
      <c r="AZ481" s="14">
        <v>1</v>
      </c>
      <c r="BA481" s="14">
        <v>5</v>
      </c>
      <c r="BB481" s="14"/>
      <c r="BC481" s="14">
        <v>75</v>
      </c>
      <c r="BD481" s="14">
        <v>0</v>
      </c>
      <c r="BE481" s="14">
        <v>3</v>
      </c>
      <c r="BF481" s="14">
        <v>2</v>
      </c>
      <c r="BG481" s="14">
        <v>4</v>
      </c>
      <c r="BH481" s="14">
        <v>154.9</v>
      </c>
      <c r="BI481" s="14">
        <v>29.29</v>
      </c>
      <c r="BJ481" s="14">
        <v>0</v>
      </c>
      <c r="BK481" s="14">
        <v>0</v>
      </c>
      <c r="BL481" s="14">
        <v>4</v>
      </c>
      <c r="BM481" s="14">
        <v>3</v>
      </c>
      <c r="BN481" s="14">
        <v>1</v>
      </c>
      <c r="BO481" s="14">
        <f>IF(BC481&gt;=85,1,0)</f>
        <v>0</v>
      </c>
      <c r="BP481" s="14">
        <f>IF(BD481=1,1,0)</f>
        <v>0</v>
      </c>
      <c r="BQ481" s="14">
        <v>1</v>
      </c>
      <c r="BR481" s="14">
        <v>1</v>
      </c>
      <c r="BS481" s="14">
        <v>0</v>
      </c>
      <c r="BT481" s="14">
        <v>1</v>
      </c>
      <c r="BU481" s="14">
        <v>1</v>
      </c>
      <c r="BV481" s="14">
        <f t="shared" si="257"/>
        <v>4</v>
      </c>
      <c r="BW481" s="14">
        <v>4</v>
      </c>
      <c r="BX481" s="14">
        <v>0</v>
      </c>
      <c r="BY481" s="14">
        <v>0</v>
      </c>
      <c r="BZ481" s="14">
        <v>0</v>
      </c>
      <c r="CA481" s="14">
        <v>0</v>
      </c>
      <c r="CB481" s="14">
        <v>0</v>
      </c>
      <c r="CC481" s="14">
        <v>0</v>
      </c>
      <c r="CD481" s="14">
        <v>0</v>
      </c>
      <c r="CE481" s="14">
        <v>0</v>
      </c>
      <c r="CF481" s="14">
        <f t="shared" si="258"/>
        <v>0</v>
      </c>
      <c r="CG481" s="14">
        <v>1</v>
      </c>
      <c r="CH481" s="14">
        <v>5</v>
      </c>
      <c r="CI481" s="14">
        <v>5</v>
      </c>
      <c r="CJ481" s="14">
        <v>3</v>
      </c>
      <c r="CK481" s="14">
        <f t="shared" ref="CK481:CK496" si="270">SUM(CG481:CJ481)</f>
        <v>14</v>
      </c>
      <c r="CL481" s="14">
        <v>0</v>
      </c>
      <c r="CM481" s="14">
        <v>4</v>
      </c>
      <c r="CN481" s="14">
        <v>0</v>
      </c>
      <c r="CO481" s="14">
        <v>3</v>
      </c>
      <c r="CP481" s="14">
        <v>3</v>
      </c>
      <c r="CQ481" s="14">
        <v>5</v>
      </c>
      <c r="CR481" s="14">
        <v>4</v>
      </c>
      <c r="CS481" s="14">
        <v>4</v>
      </c>
      <c r="CT481" s="14">
        <v>0</v>
      </c>
      <c r="CU481" s="14">
        <v>0</v>
      </c>
      <c r="CV481" s="14">
        <v>0</v>
      </c>
      <c r="CW481" s="14">
        <v>1</v>
      </c>
      <c r="CX481" s="14">
        <v>1</v>
      </c>
      <c r="CY481" s="14">
        <v>1</v>
      </c>
      <c r="CZ481" s="14">
        <v>1</v>
      </c>
      <c r="DA481" s="14">
        <f t="shared" si="267"/>
        <v>4</v>
      </c>
      <c r="DB481" s="14">
        <v>0</v>
      </c>
      <c r="DC481" s="14">
        <v>0</v>
      </c>
      <c r="DD481" s="14">
        <v>1</v>
      </c>
      <c r="DE481" s="14">
        <v>1</v>
      </c>
      <c r="DF481" s="14">
        <v>1</v>
      </c>
      <c r="DG481" s="14">
        <v>1</v>
      </c>
      <c r="DH481" s="14">
        <f t="shared" si="268"/>
        <v>4</v>
      </c>
      <c r="DI481" s="14">
        <f t="shared" si="269"/>
        <v>0</v>
      </c>
      <c r="DJ481" s="14">
        <v>1</v>
      </c>
      <c r="DK481" s="14">
        <v>0</v>
      </c>
      <c r="DL481" s="14">
        <v>0</v>
      </c>
      <c r="DM481" s="14">
        <v>0</v>
      </c>
      <c r="DN481" s="14">
        <v>0</v>
      </c>
      <c r="DO481" s="14">
        <v>0</v>
      </c>
      <c r="DP481" s="14">
        <v>0</v>
      </c>
      <c r="DQ481" s="14">
        <v>1</v>
      </c>
      <c r="DR481" s="14">
        <f t="shared" si="262"/>
        <v>2</v>
      </c>
      <c r="DS481" s="14">
        <v>1</v>
      </c>
      <c r="DT481" s="14">
        <v>0</v>
      </c>
      <c r="DU481" s="14">
        <v>0</v>
      </c>
      <c r="DV481" s="14">
        <v>0</v>
      </c>
      <c r="DW481" s="14">
        <v>0</v>
      </c>
      <c r="DX481" s="14">
        <v>0</v>
      </c>
      <c r="DY481" s="14">
        <v>0</v>
      </c>
      <c r="DZ481" s="14">
        <v>1</v>
      </c>
      <c r="EA481" s="14">
        <f t="shared" si="263"/>
        <v>2</v>
      </c>
      <c r="EB481" s="14">
        <f t="shared" si="264"/>
        <v>0</v>
      </c>
      <c r="EC481" s="14">
        <v>3</v>
      </c>
      <c r="ED481" s="14">
        <v>3</v>
      </c>
      <c r="EE481" s="14">
        <f t="shared" si="265"/>
        <v>6</v>
      </c>
      <c r="EF481" s="14">
        <v>5</v>
      </c>
      <c r="EG481" s="14">
        <v>5</v>
      </c>
      <c r="EH481" s="14">
        <v>5</v>
      </c>
      <c r="EI481" s="14">
        <v>5</v>
      </c>
      <c r="EJ481" s="14">
        <f t="shared" si="266"/>
        <v>20</v>
      </c>
      <c r="EK481" s="14"/>
      <c r="EL481" s="14"/>
      <c r="EM481" s="14"/>
      <c r="EN481" s="14"/>
      <c r="EO481" s="14"/>
      <c r="EP481" s="14"/>
      <c r="EQ481" s="14"/>
      <c r="ER481" s="14"/>
      <c r="ES481" s="14"/>
      <c r="ET481" s="14"/>
      <c r="EU481" s="14"/>
      <c r="EV481" s="14"/>
      <c r="EW481" s="14"/>
      <c r="EX481" s="14"/>
      <c r="EY481" s="14"/>
      <c r="EZ481" s="14"/>
      <c r="FA481" s="14"/>
      <c r="FB481" s="14"/>
      <c r="FC481" s="14"/>
      <c r="FD481" s="14"/>
      <c r="FE481" s="14"/>
      <c r="FF481" s="14"/>
      <c r="FG481" s="14"/>
      <c r="FH481" s="14"/>
      <c r="FI481" s="14"/>
      <c r="FJ481" s="14"/>
      <c r="FK481" s="14"/>
      <c r="FL481" s="14"/>
      <c r="FM481" s="14"/>
      <c r="FN481" s="14"/>
      <c r="FO481" s="14"/>
      <c r="FP481" s="14"/>
      <c r="FQ481" s="14"/>
      <c r="FR481" s="14"/>
      <c r="FS481" s="14"/>
      <c r="FT481" s="14"/>
      <c r="FU481" s="14"/>
      <c r="FV481" s="14"/>
      <c r="FW481" s="14"/>
      <c r="FX481" s="14"/>
      <c r="FY481" s="14"/>
      <c r="FZ481" s="14"/>
      <c r="GA481" s="14"/>
      <c r="GB481" s="14"/>
      <c r="GC481" s="14"/>
      <c r="GD481" s="14"/>
      <c r="GE481" s="14"/>
      <c r="GF481" s="14"/>
      <c r="GG481" s="14"/>
      <c r="GH481" s="14"/>
      <c r="GI481" s="14"/>
      <c r="GJ481" s="14"/>
      <c r="GK481" s="14"/>
      <c r="GL481" s="14"/>
      <c r="GM481" s="14"/>
      <c r="GN481" s="14"/>
      <c r="GO481" s="14"/>
      <c r="GP481" s="14"/>
      <c r="GQ481" s="14"/>
      <c r="GR481" s="14"/>
      <c r="GS481" s="14"/>
      <c r="GT481" s="14"/>
      <c r="GU481" s="14"/>
      <c r="GV481" s="14"/>
      <c r="GW481" s="14"/>
      <c r="GX481" s="14"/>
      <c r="GY481" s="14"/>
      <c r="GZ481" s="14"/>
      <c r="HA481" s="14"/>
      <c r="HB481" s="14"/>
      <c r="HC481" s="14"/>
      <c r="HD481" s="14"/>
      <c r="HE481" s="14"/>
      <c r="HF481" s="14"/>
      <c r="HG481" s="14"/>
      <c r="HH481" s="14"/>
      <c r="HI481" s="14"/>
      <c r="HJ481" s="14"/>
      <c r="HK481" s="14"/>
      <c r="HL481" s="14"/>
      <c r="HM481" s="14"/>
      <c r="HN481" s="14"/>
      <c r="HO481" s="14"/>
      <c r="HP481" s="14"/>
      <c r="HQ481" s="14"/>
      <c r="HR481" s="14"/>
      <c r="HS481" s="14"/>
      <c r="HT481" s="14"/>
      <c r="HU481" s="14"/>
      <c r="HV481" s="14"/>
      <c r="HW481" s="14"/>
      <c r="HX481" s="14"/>
      <c r="HY481" s="14"/>
      <c r="HZ481" s="14"/>
      <c r="IA481" s="14"/>
      <c r="IB481" s="14"/>
      <c r="IC481" s="14"/>
      <c r="ID481" s="14"/>
      <c r="IE481" s="14"/>
      <c r="IF481" s="14"/>
      <c r="IG481" s="14"/>
      <c r="IH481" s="14"/>
      <c r="II481" s="14"/>
      <c r="IJ481" s="14"/>
      <c r="IK481" s="14"/>
      <c r="IL481" s="14"/>
      <c r="IM481" s="14"/>
      <c r="IN481" s="14"/>
      <c r="IO481" s="14"/>
      <c r="IP481" s="14"/>
    </row>
    <row r="482" spans="1:250" s="1" customFormat="1">
      <c r="A482" s="14">
        <v>473</v>
      </c>
      <c r="B482" s="61">
        <v>1</v>
      </c>
      <c r="C482" s="60">
        <v>1</v>
      </c>
      <c r="D482" s="14">
        <v>2</v>
      </c>
      <c r="E482" s="14">
        <v>2</v>
      </c>
      <c r="F482" s="14" t="s">
        <v>2322</v>
      </c>
      <c r="G482" s="14" t="s">
        <v>1928</v>
      </c>
      <c r="H482" s="14"/>
      <c r="I482" s="14"/>
      <c r="J482" s="14"/>
      <c r="K482" s="1" t="s">
        <v>3651</v>
      </c>
      <c r="L482" s="14">
        <v>2</v>
      </c>
      <c r="M482" s="14">
        <v>6</v>
      </c>
      <c r="N482" s="14">
        <v>4</v>
      </c>
      <c r="O482" s="14" t="s">
        <v>3652</v>
      </c>
      <c r="P482" s="14" t="s">
        <v>3068</v>
      </c>
      <c r="Q482" s="14" t="s">
        <v>3653</v>
      </c>
      <c r="R482" s="14" t="s">
        <v>2474</v>
      </c>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v>2</v>
      </c>
      <c r="AY482" s="14">
        <v>1</v>
      </c>
      <c r="AZ482" s="14">
        <v>2</v>
      </c>
      <c r="BA482" s="14">
        <v>4</v>
      </c>
      <c r="BB482" s="14"/>
      <c r="BC482" s="14">
        <v>53</v>
      </c>
      <c r="BD482" s="14">
        <v>0</v>
      </c>
      <c r="BE482" s="14">
        <v>3</v>
      </c>
      <c r="BF482" s="14">
        <v>2</v>
      </c>
      <c r="BG482" s="14">
        <v>4</v>
      </c>
      <c r="BH482" s="14">
        <v>152.4</v>
      </c>
      <c r="BI482" s="14">
        <v>31.25</v>
      </c>
      <c r="BJ482" s="14">
        <v>0</v>
      </c>
      <c r="BK482" s="14">
        <v>0</v>
      </c>
      <c r="BL482" s="14">
        <v>2</v>
      </c>
      <c r="BM482" s="14">
        <v>2</v>
      </c>
      <c r="BN482" s="14">
        <v>0</v>
      </c>
      <c r="BO482" s="14">
        <f>IF(BC482&gt;=85,1,0)</f>
        <v>0</v>
      </c>
      <c r="BP482" s="14">
        <f>IF(BD482=1,1,0)</f>
        <v>0</v>
      </c>
      <c r="BQ482" s="14">
        <v>0</v>
      </c>
      <c r="BR482" s="14">
        <v>0</v>
      </c>
      <c r="BS482" s="14">
        <v>0</v>
      </c>
      <c r="BT482" s="14">
        <v>1</v>
      </c>
      <c r="BU482" s="14">
        <v>0</v>
      </c>
      <c r="BV482" s="14">
        <f t="shared" si="257"/>
        <v>1</v>
      </c>
      <c r="BW482" s="14">
        <v>4</v>
      </c>
      <c r="BX482" s="14">
        <v>0</v>
      </c>
      <c r="BY482" s="14">
        <v>1</v>
      </c>
      <c r="BZ482" s="14">
        <v>0</v>
      </c>
      <c r="CA482" s="14">
        <v>0</v>
      </c>
      <c r="CB482" s="14">
        <v>0</v>
      </c>
      <c r="CC482" s="14">
        <v>0</v>
      </c>
      <c r="CD482" s="14">
        <v>1</v>
      </c>
      <c r="CE482" s="14">
        <v>0</v>
      </c>
      <c r="CF482" s="14">
        <f t="shared" si="258"/>
        <v>2</v>
      </c>
      <c r="CG482" s="14">
        <v>5</v>
      </c>
      <c r="CH482" s="14">
        <v>5</v>
      </c>
      <c r="CI482" s="14">
        <v>5</v>
      </c>
      <c r="CJ482" s="14">
        <v>5</v>
      </c>
      <c r="CK482" s="14">
        <f t="shared" si="270"/>
        <v>20</v>
      </c>
      <c r="CL482" s="14">
        <v>1</v>
      </c>
      <c r="CM482" s="14">
        <v>3</v>
      </c>
      <c r="CN482" s="14">
        <v>0</v>
      </c>
      <c r="CO482" s="14">
        <v>2</v>
      </c>
      <c r="CP482" s="14">
        <v>1</v>
      </c>
      <c r="CQ482" s="14">
        <v>2</v>
      </c>
      <c r="CR482" s="14">
        <v>4</v>
      </c>
      <c r="CS482" s="14">
        <v>4</v>
      </c>
      <c r="CT482" s="14">
        <v>25</v>
      </c>
      <c r="CU482" s="14">
        <v>1</v>
      </c>
      <c r="CV482" s="14">
        <v>1</v>
      </c>
      <c r="CW482" s="14">
        <v>1</v>
      </c>
      <c r="CX482" s="14">
        <v>1</v>
      </c>
      <c r="CY482" s="14">
        <v>1</v>
      </c>
      <c r="CZ482" s="14">
        <v>1</v>
      </c>
      <c r="DA482" s="14">
        <f t="shared" si="267"/>
        <v>6</v>
      </c>
      <c r="DB482" s="14">
        <v>1</v>
      </c>
      <c r="DC482" s="14">
        <v>1</v>
      </c>
      <c r="DD482" s="14">
        <v>1</v>
      </c>
      <c r="DE482" s="14">
        <v>1</v>
      </c>
      <c r="DF482" s="14">
        <v>1</v>
      </c>
      <c r="DG482" s="14">
        <v>1</v>
      </c>
      <c r="DH482" s="14">
        <f t="shared" si="268"/>
        <v>6</v>
      </c>
      <c r="DI482" s="14">
        <f t="shared" si="269"/>
        <v>0</v>
      </c>
      <c r="DJ482" s="14">
        <v>1</v>
      </c>
      <c r="DK482" s="14">
        <v>1</v>
      </c>
      <c r="DL482" s="14">
        <v>1</v>
      </c>
      <c r="DM482" s="14">
        <v>1</v>
      </c>
      <c r="DN482" s="14">
        <v>1</v>
      </c>
      <c r="DO482" s="14">
        <v>1</v>
      </c>
      <c r="DP482" s="14">
        <v>1</v>
      </c>
      <c r="DQ482" s="14">
        <v>1</v>
      </c>
      <c r="DR482" s="14">
        <f t="shared" si="262"/>
        <v>8</v>
      </c>
      <c r="DS482" s="14">
        <v>1</v>
      </c>
      <c r="DT482" s="14">
        <v>1</v>
      </c>
      <c r="DU482" s="14">
        <v>1</v>
      </c>
      <c r="DV482" s="14">
        <v>1</v>
      </c>
      <c r="DW482" s="14">
        <v>1</v>
      </c>
      <c r="DX482" s="14">
        <v>1</v>
      </c>
      <c r="DY482" s="14">
        <v>1</v>
      </c>
      <c r="DZ482" s="14">
        <v>1</v>
      </c>
      <c r="EA482" s="14">
        <f t="shared" si="263"/>
        <v>8</v>
      </c>
      <c r="EB482" s="14">
        <f t="shared" si="264"/>
        <v>0</v>
      </c>
      <c r="EC482" s="14">
        <v>2</v>
      </c>
      <c r="ED482" s="14">
        <v>1</v>
      </c>
      <c r="EE482" s="14">
        <f t="shared" si="265"/>
        <v>3</v>
      </c>
      <c r="EF482" s="14">
        <v>2</v>
      </c>
      <c r="EG482" s="14">
        <v>5</v>
      </c>
      <c r="EH482" s="14">
        <v>5</v>
      </c>
      <c r="EI482" s="14">
        <v>4</v>
      </c>
      <c r="EJ482" s="14">
        <f t="shared" si="266"/>
        <v>16</v>
      </c>
      <c r="EK482" s="14"/>
      <c r="EL482" s="14"/>
      <c r="EM482" s="14"/>
      <c r="EN482" s="14"/>
      <c r="EO482" s="14"/>
      <c r="EP482" s="14"/>
      <c r="EQ482" s="14"/>
      <c r="ER482" s="14"/>
      <c r="ES482" s="14"/>
      <c r="ET482" s="14"/>
      <c r="EU482" s="14"/>
      <c r="EV482" s="14"/>
      <c r="EW482" s="14"/>
      <c r="EX482" s="14"/>
      <c r="EY482" s="14"/>
      <c r="EZ482" s="14"/>
      <c r="FA482" s="14"/>
      <c r="FB482" s="14"/>
      <c r="FC482" s="14"/>
      <c r="FD482" s="14"/>
      <c r="FE482" s="14"/>
      <c r="FF482" s="14"/>
      <c r="FG482" s="14"/>
      <c r="FH482" s="14"/>
      <c r="FI482" s="14"/>
      <c r="FJ482" s="14"/>
      <c r="FK482" s="14"/>
      <c r="FL482" s="14"/>
      <c r="FM482" s="14"/>
      <c r="FN482" s="14"/>
      <c r="FO482" s="14"/>
      <c r="FP482" s="14"/>
      <c r="FQ482" s="14"/>
      <c r="FR482" s="14"/>
      <c r="FS482" s="14"/>
      <c r="FT482" s="14"/>
      <c r="FU482" s="14"/>
      <c r="FV482" s="14"/>
      <c r="FW482" s="14"/>
      <c r="FX482" s="14"/>
      <c r="FY482" s="14"/>
      <c r="FZ482" s="14"/>
      <c r="GA482" s="14"/>
      <c r="GB482" s="14"/>
      <c r="GC482" s="14"/>
      <c r="GD482" s="14"/>
      <c r="GE482" s="14"/>
      <c r="GF482" s="14"/>
      <c r="GG482" s="14"/>
      <c r="GH482" s="14"/>
      <c r="GI482" s="14"/>
      <c r="GJ482" s="14"/>
      <c r="GK482" s="14"/>
      <c r="GL482" s="14"/>
      <c r="GM482" s="14"/>
      <c r="GN482" s="14"/>
      <c r="GO482" s="14"/>
      <c r="GP482" s="14"/>
      <c r="GQ482" s="14"/>
      <c r="GR482" s="14"/>
      <c r="GS482" s="14"/>
      <c r="GT482" s="14"/>
      <c r="GU482" s="14"/>
      <c r="GV482" s="14"/>
      <c r="GW482" s="14"/>
      <c r="GX482" s="14"/>
      <c r="GY482" s="14"/>
      <c r="GZ482" s="14"/>
      <c r="HA482" s="14"/>
      <c r="HB482" s="14"/>
      <c r="HC482" s="14"/>
      <c r="HD482" s="14"/>
      <c r="HE482" s="14"/>
      <c r="HF482" s="14"/>
      <c r="HG482" s="14"/>
      <c r="HH482" s="14"/>
      <c r="HI482" s="14"/>
      <c r="HJ482" s="14"/>
      <c r="HK482" s="14"/>
      <c r="HL482" s="14"/>
      <c r="HM482" s="14"/>
      <c r="HN482" s="14"/>
      <c r="HO482" s="14"/>
      <c r="HP482" s="14"/>
      <c r="HQ482" s="14"/>
      <c r="HR482" s="14"/>
      <c r="HS482" s="14"/>
      <c r="HT482" s="14"/>
      <c r="HU482" s="14"/>
      <c r="HV482" s="14"/>
      <c r="HW482" s="14"/>
      <c r="HX482" s="14"/>
      <c r="HY482" s="14"/>
      <c r="HZ482" s="14"/>
      <c r="IA482" s="14"/>
      <c r="IB482" s="14"/>
      <c r="IC482" s="14"/>
      <c r="ID482" s="14"/>
      <c r="IE482" s="14"/>
      <c r="IF482" s="14"/>
      <c r="IG482" s="14"/>
      <c r="IH482" s="14"/>
      <c r="II482" s="14"/>
      <c r="IJ482" s="14"/>
      <c r="IK482" s="14"/>
      <c r="IL482" s="14"/>
      <c r="IM482" s="14"/>
      <c r="IN482" s="14"/>
      <c r="IO482" s="14"/>
      <c r="IP482" s="14"/>
    </row>
    <row r="483" spans="1:250" s="14" customFormat="1">
      <c r="A483" s="14">
        <v>474</v>
      </c>
      <c r="B483" s="14">
        <v>1</v>
      </c>
      <c r="C483" s="60">
        <v>0</v>
      </c>
      <c r="D483" s="14">
        <v>1</v>
      </c>
      <c r="E483" s="14">
        <v>1</v>
      </c>
      <c r="F483" s="60" t="s">
        <v>2454</v>
      </c>
      <c r="G483" s="14" t="s">
        <v>2869</v>
      </c>
      <c r="H483" s="14" t="s">
        <v>2100</v>
      </c>
      <c r="I483" s="14" t="s">
        <v>1955</v>
      </c>
      <c r="J483" s="14" t="s">
        <v>1928</v>
      </c>
      <c r="K483" s="14" t="s">
        <v>2963</v>
      </c>
      <c r="L483" s="14">
        <v>7</v>
      </c>
      <c r="M483" s="14">
        <v>8</v>
      </c>
      <c r="N483" s="14">
        <v>7</v>
      </c>
      <c r="O483" s="14" t="s">
        <v>2964</v>
      </c>
      <c r="P483" s="14" t="s">
        <v>2338</v>
      </c>
      <c r="Q483" s="14" t="s">
        <v>2965</v>
      </c>
      <c r="R483" s="14" t="s">
        <v>2966</v>
      </c>
      <c r="S483" s="14" t="s">
        <v>2967</v>
      </c>
      <c r="T483" s="14" t="s">
        <v>2960</v>
      </c>
      <c r="U483" s="14" t="s">
        <v>2793</v>
      </c>
      <c r="AX483" s="14">
        <v>2</v>
      </c>
      <c r="AY483" s="14">
        <v>0</v>
      </c>
      <c r="AZ483" s="14">
        <v>2</v>
      </c>
      <c r="BB483" s="14">
        <v>35</v>
      </c>
      <c r="BC483" s="14">
        <v>81</v>
      </c>
      <c r="BD483" s="14">
        <v>0</v>
      </c>
      <c r="BE483" s="14">
        <v>4</v>
      </c>
      <c r="BF483" s="14">
        <v>4</v>
      </c>
      <c r="BG483" s="14">
        <v>3</v>
      </c>
      <c r="BH483" s="14">
        <v>152.4</v>
      </c>
      <c r="BI483" s="14">
        <v>18.55</v>
      </c>
      <c r="BJ483" s="14">
        <v>3</v>
      </c>
      <c r="BK483" s="14">
        <v>2</v>
      </c>
      <c r="BL483" s="14">
        <v>2</v>
      </c>
      <c r="BM483" s="14">
        <v>3</v>
      </c>
      <c r="BN483" s="14">
        <v>0</v>
      </c>
      <c r="BO483" s="14">
        <f>IF(BE483&gt;=85,1,0)</f>
        <v>0</v>
      </c>
      <c r="BP483" s="14">
        <f>IF(BF483=1,1,0)</f>
        <v>0</v>
      </c>
      <c r="BQ483" s="14">
        <v>1</v>
      </c>
      <c r="BR483" s="14">
        <v>1</v>
      </c>
      <c r="BS483" s="14">
        <v>1</v>
      </c>
      <c r="BT483" s="14">
        <v>1</v>
      </c>
      <c r="BU483" s="14">
        <v>1</v>
      </c>
      <c r="BV483" s="14">
        <f t="shared" si="257"/>
        <v>5</v>
      </c>
      <c r="BW483" s="14">
        <v>3</v>
      </c>
      <c r="BX483" s="14">
        <v>0</v>
      </c>
      <c r="BY483" s="14">
        <v>0</v>
      </c>
      <c r="BZ483" s="14">
        <v>0</v>
      </c>
      <c r="CA483" s="14">
        <v>0</v>
      </c>
      <c r="CB483" s="14">
        <v>0</v>
      </c>
      <c r="CC483" s="14">
        <v>0</v>
      </c>
      <c r="CD483" s="14">
        <v>0</v>
      </c>
      <c r="CE483" s="14">
        <v>0</v>
      </c>
      <c r="CF483" s="14">
        <f t="shared" si="258"/>
        <v>0</v>
      </c>
      <c r="CG483" s="14">
        <v>1</v>
      </c>
      <c r="CH483" s="14">
        <v>1</v>
      </c>
      <c r="CI483" s="14">
        <v>2</v>
      </c>
      <c r="CJ483" s="14">
        <v>1</v>
      </c>
      <c r="CK483" s="14">
        <f t="shared" si="270"/>
        <v>5</v>
      </c>
      <c r="CL483" s="14">
        <v>0</v>
      </c>
      <c r="CM483" s="14">
        <v>1</v>
      </c>
      <c r="CN483" s="14">
        <v>0</v>
      </c>
      <c r="CO483" s="14">
        <v>3</v>
      </c>
      <c r="CP483" s="14">
        <v>2</v>
      </c>
      <c r="CQ483" s="14">
        <v>2</v>
      </c>
      <c r="CR483" s="14">
        <v>3</v>
      </c>
      <c r="CS483" s="14">
        <v>1</v>
      </c>
      <c r="CT483" s="14">
        <v>90</v>
      </c>
      <c r="CU483" s="14">
        <v>0</v>
      </c>
      <c r="CV483" s="14">
        <v>1</v>
      </c>
      <c r="CW483" s="14">
        <v>1</v>
      </c>
      <c r="CX483" s="14">
        <v>1</v>
      </c>
      <c r="CY483" s="14">
        <v>1</v>
      </c>
      <c r="CZ483" s="14">
        <v>1</v>
      </c>
      <c r="DA483" s="14">
        <f t="shared" si="267"/>
        <v>5</v>
      </c>
      <c r="DB483" s="14">
        <v>0</v>
      </c>
      <c r="DC483" s="14">
        <v>1</v>
      </c>
      <c r="DD483" s="14">
        <v>0</v>
      </c>
      <c r="DE483" s="14">
        <v>0</v>
      </c>
      <c r="DF483" s="14">
        <v>1</v>
      </c>
      <c r="DG483" s="14">
        <v>1</v>
      </c>
      <c r="DH483" s="14">
        <f t="shared" si="268"/>
        <v>3</v>
      </c>
      <c r="DI483" s="14">
        <f t="shared" si="269"/>
        <v>-2</v>
      </c>
      <c r="DJ483" s="14">
        <v>1</v>
      </c>
      <c r="DK483" s="14">
        <v>0</v>
      </c>
      <c r="DL483" s="14">
        <v>1</v>
      </c>
      <c r="DM483" s="14">
        <v>1</v>
      </c>
      <c r="DN483" s="14">
        <v>1</v>
      </c>
      <c r="DO483" s="14">
        <v>0</v>
      </c>
      <c r="DP483" s="14">
        <v>0</v>
      </c>
      <c r="DQ483" s="14">
        <v>0</v>
      </c>
      <c r="DR483" s="14">
        <f t="shared" si="262"/>
        <v>4</v>
      </c>
      <c r="DS483" s="14">
        <v>1</v>
      </c>
      <c r="DT483" s="14">
        <v>0</v>
      </c>
      <c r="DU483" s="14">
        <v>0</v>
      </c>
      <c r="DV483" s="14">
        <v>0</v>
      </c>
      <c r="DW483" s="14">
        <v>0</v>
      </c>
      <c r="DX483" s="14">
        <v>0</v>
      </c>
      <c r="DY483" s="14">
        <v>0</v>
      </c>
      <c r="DZ483" s="14">
        <v>0</v>
      </c>
      <c r="EA483" s="14">
        <f t="shared" si="263"/>
        <v>1</v>
      </c>
      <c r="EB483" s="14">
        <f t="shared" si="264"/>
        <v>-3</v>
      </c>
      <c r="EC483" s="14">
        <v>0</v>
      </c>
      <c r="ED483" s="14">
        <v>0</v>
      </c>
      <c r="EE483" s="14">
        <f t="shared" si="265"/>
        <v>0</v>
      </c>
      <c r="EF483" s="14">
        <v>5</v>
      </c>
      <c r="EG483" s="14">
        <v>5</v>
      </c>
      <c r="EH483" s="14">
        <v>5</v>
      </c>
      <c r="EI483" s="14">
        <v>5</v>
      </c>
      <c r="EJ483" s="14">
        <f t="shared" si="266"/>
        <v>20</v>
      </c>
    </row>
    <row r="484" spans="1:250" s="1" customFormat="1">
      <c r="A484" s="14">
        <v>475</v>
      </c>
      <c r="B484" s="61">
        <v>1</v>
      </c>
      <c r="C484" s="60">
        <v>1</v>
      </c>
      <c r="D484" s="14">
        <v>1</v>
      </c>
      <c r="E484" s="14">
        <v>2</v>
      </c>
      <c r="F484" s="14" t="s">
        <v>1955</v>
      </c>
      <c r="G484" s="14" t="s">
        <v>2063</v>
      </c>
      <c r="H484" s="14"/>
      <c r="I484" s="14"/>
      <c r="J484" s="14"/>
      <c r="K484" s="1" t="s">
        <v>3611</v>
      </c>
      <c r="L484" s="14">
        <v>2</v>
      </c>
      <c r="M484" s="14">
        <v>5</v>
      </c>
      <c r="N484" s="14">
        <v>6</v>
      </c>
      <c r="O484" s="14" t="s">
        <v>2335</v>
      </c>
      <c r="P484" s="14" t="s">
        <v>2338</v>
      </c>
      <c r="Q484" s="14"/>
      <c r="R484" s="14" t="s">
        <v>3612</v>
      </c>
      <c r="S484" s="14" t="s">
        <v>3613</v>
      </c>
      <c r="T484" s="14" t="s">
        <v>2793</v>
      </c>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c r="AX484" s="14">
        <v>2</v>
      </c>
      <c r="AY484" s="14">
        <v>1</v>
      </c>
      <c r="AZ484" s="14">
        <v>2</v>
      </c>
      <c r="BA484" s="14">
        <v>4</v>
      </c>
      <c r="BB484" s="14"/>
      <c r="BC484" s="14">
        <v>58</v>
      </c>
      <c r="BD484" s="14">
        <v>1</v>
      </c>
      <c r="BE484" s="14">
        <v>1</v>
      </c>
      <c r="BF484" s="14">
        <v>1</v>
      </c>
      <c r="BG484" s="14">
        <v>1</v>
      </c>
      <c r="BH484" s="14">
        <v>182.9</v>
      </c>
      <c r="BI484" s="14">
        <v>36.75</v>
      </c>
      <c r="BJ484" s="14">
        <v>0</v>
      </c>
      <c r="BK484" s="14">
        <v>0</v>
      </c>
      <c r="BL484" s="14">
        <v>1</v>
      </c>
      <c r="BM484" s="14">
        <v>3</v>
      </c>
      <c r="BN484" s="14">
        <v>0</v>
      </c>
      <c r="BO484" s="14">
        <f>IF(BC484&gt;=85,1,0)</f>
        <v>0</v>
      </c>
      <c r="BP484" s="14">
        <f>IF(BD484=1,1,0)</f>
        <v>1</v>
      </c>
      <c r="BQ484" s="14">
        <v>1</v>
      </c>
      <c r="BR484" s="14">
        <v>0</v>
      </c>
      <c r="BS484" s="14">
        <v>1</v>
      </c>
      <c r="BT484" s="14">
        <v>1</v>
      </c>
      <c r="BU484" s="14">
        <v>0</v>
      </c>
      <c r="BV484" s="14">
        <f t="shared" si="257"/>
        <v>4</v>
      </c>
      <c r="BW484" s="14">
        <v>3</v>
      </c>
      <c r="BX484" s="14">
        <v>0</v>
      </c>
      <c r="BY484" s="14">
        <v>0</v>
      </c>
      <c r="BZ484" s="14">
        <v>0</v>
      </c>
      <c r="CA484" s="14">
        <v>0</v>
      </c>
      <c r="CB484" s="14">
        <v>0</v>
      </c>
      <c r="CC484" s="14">
        <v>0</v>
      </c>
      <c r="CD484" s="14">
        <v>0</v>
      </c>
      <c r="CE484" s="14">
        <v>1</v>
      </c>
      <c r="CF484" s="14">
        <f t="shared" si="258"/>
        <v>1</v>
      </c>
      <c r="CG484" s="14">
        <v>5</v>
      </c>
      <c r="CH484" s="14">
        <v>5</v>
      </c>
      <c r="CI484" s="14">
        <v>5</v>
      </c>
      <c r="CJ484" s="14">
        <v>5</v>
      </c>
      <c r="CK484" s="14">
        <f t="shared" si="270"/>
        <v>20</v>
      </c>
      <c r="CL484" s="14">
        <v>0</v>
      </c>
      <c r="CM484" s="14">
        <v>4</v>
      </c>
      <c r="CN484" s="14">
        <v>2</v>
      </c>
      <c r="CO484" s="14">
        <v>2</v>
      </c>
      <c r="CP484" s="14">
        <v>1</v>
      </c>
      <c r="CQ484" s="14">
        <v>1</v>
      </c>
      <c r="CR484" s="14">
        <v>1</v>
      </c>
      <c r="CS484" s="14">
        <v>1</v>
      </c>
      <c r="CT484" s="14">
        <v>50</v>
      </c>
      <c r="CU484" s="14">
        <v>1</v>
      </c>
      <c r="CV484" s="14">
        <v>1</v>
      </c>
      <c r="CW484" s="14">
        <v>1</v>
      </c>
      <c r="CX484" s="14">
        <v>1</v>
      </c>
      <c r="CY484" s="14">
        <v>1</v>
      </c>
      <c r="CZ484" s="14">
        <v>1</v>
      </c>
      <c r="DA484" s="14">
        <f t="shared" si="267"/>
        <v>6</v>
      </c>
      <c r="DB484" s="14">
        <v>1</v>
      </c>
      <c r="DC484" s="14">
        <v>1</v>
      </c>
      <c r="DD484" s="14">
        <v>1</v>
      </c>
      <c r="DE484" s="14">
        <v>1</v>
      </c>
      <c r="DF484" s="14">
        <v>1</v>
      </c>
      <c r="DG484" s="14">
        <v>1</v>
      </c>
      <c r="DH484" s="14">
        <f t="shared" si="268"/>
        <v>6</v>
      </c>
      <c r="DI484" s="14">
        <f t="shared" si="269"/>
        <v>0</v>
      </c>
      <c r="DJ484" s="14">
        <v>1</v>
      </c>
      <c r="DK484" s="14">
        <v>1</v>
      </c>
      <c r="DL484" s="14">
        <v>1</v>
      </c>
      <c r="DM484" s="14">
        <v>1</v>
      </c>
      <c r="DN484" s="14">
        <v>1</v>
      </c>
      <c r="DO484" s="14">
        <v>1</v>
      </c>
      <c r="DP484" s="14">
        <v>1</v>
      </c>
      <c r="DQ484" s="14">
        <v>1</v>
      </c>
      <c r="DR484" s="14">
        <f t="shared" si="262"/>
        <v>8</v>
      </c>
      <c r="DS484" s="14">
        <v>1</v>
      </c>
      <c r="DT484" s="14">
        <v>1</v>
      </c>
      <c r="DU484" s="14">
        <v>1</v>
      </c>
      <c r="DV484" s="14">
        <v>1</v>
      </c>
      <c r="DW484" s="14">
        <v>1</v>
      </c>
      <c r="DX484" s="14">
        <v>1</v>
      </c>
      <c r="DY484" s="14">
        <v>1</v>
      </c>
      <c r="DZ484" s="14">
        <v>1</v>
      </c>
      <c r="EA484" s="14">
        <f t="shared" si="263"/>
        <v>8</v>
      </c>
      <c r="EB484" s="14">
        <f t="shared" si="264"/>
        <v>0</v>
      </c>
      <c r="EC484" s="14">
        <v>0</v>
      </c>
      <c r="ED484" s="14">
        <v>0</v>
      </c>
      <c r="EE484" s="14">
        <f t="shared" si="265"/>
        <v>0</v>
      </c>
      <c r="EF484" s="14">
        <v>5</v>
      </c>
      <c r="EG484" s="14">
        <v>5</v>
      </c>
      <c r="EH484" s="14">
        <v>5</v>
      </c>
      <c r="EI484" s="14">
        <v>5</v>
      </c>
      <c r="EJ484" s="14">
        <f t="shared" si="266"/>
        <v>20</v>
      </c>
      <c r="EK484" s="14"/>
      <c r="EL484" s="14"/>
      <c r="EM484" s="14"/>
      <c r="EN484" s="14"/>
      <c r="EO484" s="14"/>
      <c r="EP484" s="14"/>
      <c r="EQ484" s="14"/>
      <c r="ER484" s="14"/>
      <c r="ES484" s="14"/>
      <c r="ET484" s="14"/>
      <c r="EU484" s="14"/>
      <c r="EV484" s="14"/>
      <c r="EW484" s="14"/>
      <c r="EX484" s="14"/>
      <c r="EY484" s="14"/>
      <c r="EZ484" s="14"/>
      <c r="FA484" s="14"/>
      <c r="FB484" s="14"/>
      <c r="FC484" s="14"/>
      <c r="FD484" s="14"/>
      <c r="FE484" s="14"/>
      <c r="FF484" s="14"/>
      <c r="FG484" s="14"/>
      <c r="FH484" s="14"/>
      <c r="FI484" s="14"/>
      <c r="FJ484" s="14"/>
      <c r="FK484" s="14"/>
      <c r="FL484" s="14"/>
      <c r="FM484" s="14"/>
      <c r="FN484" s="14"/>
      <c r="FO484" s="14"/>
      <c r="FP484" s="14"/>
      <c r="FQ484" s="14"/>
      <c r="FR484" s="14"/>
      <c r="FS484" s="14"/>
      <c r="FT484" s="14"/>
      <c r="FU484" s="14"/>
      <c r="FV484" s="14"/>
      <c r="FW484" s="14"/>
      <c r="FX484" s="14"/>
      <c r="FY484" s="14"/>
      <c r="FZ484" s="14"/>
      <c r="GA484" s="14"/>
      <c r="GB484" s="14"/>
      <c r="GC484" s="14"/>
      <c r="GD484" s="14"/>
      <c r="GE484" s="14"/>
      <c r="GF484" s="14"/>
      <c r="GG484" s="14"/>
      <c r="GH484" s="14"/>
      <c r="GI484" s="14"/>
      <c r="GJ484" s="14"/>
      <c r="GK484" s="14"/>
      <c r="GL484" s="14"/>
      <c r="GM484" s="14"/>
      <c r="GN484" s="14"/>
      <c r="GO484" s="14"/>
      <c r="GP484" s="14"/>
      <c r="GQ484" s="14"/>
      <c r="GR484" s="14"/>
      <c r="GS484" s="14"/>
      <c r="GT484" s="14"/>
      <c r="GU484" s="14"/>
      <c r="GV484" s="14"/>
      <c r="GW484" s="14"/>
      <c r="GX484" s="14"/>
      <c r="GY484" s="14"/>
      <c r="GZ484" s="14"/>
      <c r="HA484" s="14"/>
      <c r="HB484" s="14"/>
      <c r="HC484" s="14"/>
      <c r="HD484" s="14"/>
      <c r="HE484" s="14"/>
      <c r="HF484" s="14"/>
      <c r="HG484" s="14"/>
      <c r="HH484" s="14"/>
      <c r="HI484" s="14"/>
      <c r="HJ484" s="14"/>
      <c r="HK484" s="14"/>
      <c r="HL484" s="14"/>
      <c r="HM484" s="14"/>
      <c r="HN484" s="14"/>
      <c r="HO484" s="14"/>
      <c r="HP484" s="14"/>
      <c r="HQ484" s="14"/>
      <c r="HR484" s="14"/>
      <c r="HS484" s="14"/>
      <c r="HT484" s="14"/>
      <c r="HU484" s="14"/>
      <c r="HV484" s="14"/>
      <c r="HW484" s="14"/>
      <c r="HX484" s="14"/>
      <c r="HY484" s="14"/>
      <c r="HZ484" s="14"/>
      <c r="IA484" s="14"/>
      <c r="IB484" s="14"/>
      <c r="IC484" s="14"/>
      <c r="ID484" s="14"/>
      <c r="IE484" s="14"/>
      <c r="IF484" s="14"/>
      <c r="IG484" s="14"/>
      <c r="IH484" s="14"/>
      <c r="II484" s="14"/>
      <c r="IJ484" s="14"/>
      <c r="IK484" s="14"/>
      <c r="IL484" s="14"/>
      <c r="IM484" s="14"/>
      <c r="IN484" s="14"/>
      <c r="IO484" s="14"/>
      <c r="IP484" s="14"/>
    </row>
    <row r="485" spans="1:250" s="1" customFormat="1">
      <c r="A485" s="14">
        <v>476</v>
      </c>
      <c r="B485" s="64">
        <v>2</v>
      </c>
      <c r="C485" s="3">
        <v>1</v>
      </c>
      <c r="D485" s="1">
        <v>1</v>
      </c>
      <c r="E485" s="1">
        <v>1</v>
      </c>
      <c r="F485" s="1" t="s">
        <v>2535</v>
      </c>
      <c r="G485" s="1" t="s">
        <v>1928</v>
      </c>
      <c r="L485" s="1">
        <v>2</v>
      </c>
      <c r="M485" s="1">
        <v>2</v>
      </c>
      <c r="N485" s="1">
        <v>5</v>
      </c>
      <c r="O485" s="1" t="s">
        <v>2560</v>
      </c>
      <c r="P485" s="1" t="s">
        <v>4654</v>
      </c>
      <c r="Q485" s="1" t="s">
        <v>2469</v>
      </c>
      <c r="R485" s="1" t="s">
        <v>5538</v>
      </c>
      <c r="S485" s="1" t="s">
        <v>2757</v>
      </c>
      <c r="AX485" s="1">
        <v>2</v>
      </c>
      <c r="AY485" s="1">
        <v>1</v>
      </c>
      <c r="AZ485" s="1">
        <v>2</v>
      </c>
      <c r="BA485" s="1">
        <v>4</v>
      </c>
      <c r="BC485" s="1">
        <v>87</v>
      </c>
      <c r="BD485" s="1">
        <v>0</v>
      </c>
      <c r="BE485" s="1">
        <v>5</v>
      </c>
      <c r="BF485" s="1">
        <v>4</v>
      </c>
      <c r="BG485" s="1">
        <v>4</v>
      </c>
      <c r="BH485" s="1">
        <v>157.5</v>
      </c>
      <c r="BI485" s="1">
        <v>36.799999999999997</v>
      </c>
      <c r="BJ485" s="1">
        <v>0</v>
      </c>
      <c r="BK485" s="1">
        <v>0</v>
      </c>
      <c r="BL485" s="1">
        <v>1</v>
      </c>
      <c r="BM485" s="1">
        <v>3</v>
      </c>
      <c r="BN485" s="1">
        <v>0</v>
      </c>
      <c r="BO485" s="1">
        <f>IF(AZ485&gt;=85,1,0)</f>
        <v>0</v>
      </c>
      <c r="BP485" s="1">
        <f>IF(BA485=1,1,0)</f>
        <v>0</v>
      </c>
      <c r="BQ485" s="1">
        <v>1</v>
      </c>
      <c r="BR485" s="1">
        <v>0</v>
      </c>
      <c r="BS485" s="1">
        <v>1</v>
      </c>
      <c r="BT485" s="1">
        <v>1</v>
      </c>
      <c r="BU485" s="1">
        <v>0</v>
      </c>
      <c r="BV485" s="14">
        <f t="shared" si="257"/>
        <v>3</v>
      </c>
      <c r="BW485" s="1">
        <v>4</v>
      </c>
      <c r="BX485" s="1">
        <v>0</v>
      </c>
      <c r="BY485" s="1">
        <v>0</v>
      </c>
      <c r="BZ485" s="1">
        <v>1</v>
      </c>
      <c r="CA485" s="1">
        <v>0</v>
      </c>
      <c r="CB485" s="1">
        <v>0</v>
      </c>
      <c r="CC485" s="1">
        <v>0</v>
      </c>
      <c r="CD485" s="1">
        <v>0</v>
      </c>
      <c r="CE485" s="1">
        <v>0</v>
      </c>
      <c r="CF485" s="1">
        <f t="shared" si="258"/>
        <v>1</v>
      </c>
      <c r="CG485" s="1">
        <v>1</v>
      </c>
      <c r="CH485" s="1">
        <v>1</v>
      </c>
      <c r="CI485" s="1">
        <v>2</v>
      </c>
      <c r="CJ485" s="1">
        <v>1</v>
      </c>
      <c r="CK485" s="1">
        <f t="shared" si="270"/>
        <v>5</v>
      </c>
      <c r="CL485" s="1">
        <v>1</v>
      </c>
      <c r="CN485" s="1">
        <v>0</v>
      </c>
      <c r="CO485" s="1">
        <v>3</v>
      </c>
      <c r="CP485" s="1">
        <v>2</v>
      </c>
      <c r="CQ485" s="1">
        <v>3</v>
      </c>
      <c r="CR485" s="1">
        <v>3</v>
      </c>
      <c r="CS485" s="1">
        <v>2</v>
      </c>
      <c r="CT485" s="1">
        <v>20</v>
      </c>
      <c r="CU485" s="1">
        <v>1</v>
      </c>
      <c r="CV485" s="1">
        <v>1</v>
      </c>
      <c r="CW485" s="1">
        <v>1</v>
      </c>
      <c r="CX485" s="1">
        <v>1</v>
      </c>
      <c r="CY485" s="1">
        <v>1</v>
      </c>
      <c r="CZ485" s="1">
        <v>1</v>
      </c>
      <c r="DA485" s="1">
        <f t="shared" si="267"/>
        <v>6</v>
      </c>
      <c r="DB485" s="1">
        <v>1</v>
      </c>
      <c r="DC485" s="1">
        <v>0</v>
      </c>
      <c r="DD485" s="1">
        <v>1</v>
      </c>
      <c r="DE485" s="1">
        <v>0</v>
      </c>
      <c r="DF485" s="1">
        <v>1</v>
      </c>
      <c r="DG485" s="1">
        <v>1</v>
      </c>
      <c r="DH485" s="1">
        <f t="shared" si="268"/>
        <v>4</v>
      </c>
      <c r="DI485" s="14">
        <f t="shared" si="269"/>
        <v>-2</v>
      </c>
      <c r="DJ485" s="1">
        <v>1</v>
      </c>
      <c r="DK485" s="1">
        <v>0</v>
      </c>
      <c r="DL485" s="1">
        <v>1</v>
      </c>
      <c r="DM485" s="1">
        <v>0</v>
      </c>
      <c r="DN485" s="1">
        <v>0</v>
      </c>
      <c r="DO485" s="1">
        <v>0</v>
      </c>
      <c r="DP485" s="1">
        <v>0</v>
      </c>
      <c r="DQ485" s="1">
        <v>0</v>
      </c>
      <c r="DR485" s="1">
        <f t="shared" si="262"/>
        <v>2</v>
      </c>
      <c r="DS485" s="1">
        <v>1</v>
      </c>
      <c r="DT485" s="1">
        <v>0</v>
      </c>
      <c r="DU485" s="1">
        <v>0</v>
      </c>
      <c r="DV485" s="1">
        <v>0</v>
      </c>
      <c r="DW485" s="1">
        <v>0</v>
      </c>
      <c r="DX485" s="1">
        <v>0</v>
      </c>
      <c r="DY485" s="1">
        <v>0</v>
      </c>
      <c r="DZ485" s="1">
        <v>0</v>
      </c>
      <c r="EA485" s="1">
        <f t="shared" si="263"/>
        <v>1</v>
      </c>
      <c r="EB485" s="14">
        <f t="shared" si="264"/>
        <v>-1</v>
      </c>
      <c r="EC485" s="1">
        <v>1</v>
      </c>
      <c r="ED485" s="1">
        <v>0</v>
      </c>
      <c r="EE485" s="1">
        <f t="shared" si="265"/>
        <v>1</v>
      </c>
      <c r="EF485" s="1">
        <v>5</v>
      </c>
      <c r="EG485" s="1">
        <v>5</v>
      </c>
      <c r="EH485" s="1">
        <v>5</v>
      </c>
      <c r="EI485" s="1">
        <v>5</v>
      </c>
      <c r="EJ485" s="1">
        <f t="shared" si="266"/>
        <v>20</v>
      </c>
    </row>
    <row r="486" spans="1:250" s="1" customFormat="1">
      <c r="A486" s="14">
        <v>477</v>
      </c>
      <c r="B486" s="14">
        <v>1</v>
      </c>
      <c r="C486" s="60">
        <v>1</v>
      </c>
      <c r="D486" s="14">
        <v>1</v>
      </c>
      <c r="E486" s="14">
        <v>1</v>
      </c>
      <c r="F486" s="60" t="s">
        <v>2454</v>
      </c>
      <c r="G486" s="60" t="s">
        <v>2063</v>
      </c>
      <c r="H486" s="14"/>
      <c r="I486" s="14"/>
      <c r="J486" s="14"/>
      <c r="K486" s="14" t="s">
        <v>2455</v>
      </c>
      <c r="L486" s="14">
        <v>2</v>
      </c>
      <c r="M486" s="14">
        <v>4</v>
      </c>
      <c r="N486" s="14">
        <v>9</v>
      </c>
      <c r="O486" s="14" t="s">
        <v>2456</v>
      </c>
      <c r="P486" s="14" t="s">
        <v>2457</v>
      </c>
      <c r="Q486" s="14" t="s">
        <v>2458</v>
      </c>
      <c r="R486" s="14" t="s">
        <v>2459</v>
      </c>
      <c r="S486" s="14" t="s">
        <v>2460</v>
      </c>
      <c r="T486" s="14" t="s">
        <v>2461</v>
      </c>
      <c r="U486" s="14" t="s">
        <v>2462</v>
      </c>
      <c r="V486" s="14" t="s">
        <v>2463</v>
      </c>
      <c r="W486" s="14" t="s">
        <v>2464</v>
      </c>
      <c r="X486" s="14" t="s">
        <v>2465</v>
      </c>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v>2</v>
      </c>
      <c r="AY486" s="14">
        <v>0</v>
      </c>
      <c r="AZ486" s="14">
        <v>2</v>
      </c>
      <c r="BA486" s="14">
        <v>4</v>
      </c>
      <c r="BB486" s="14"/>
      <c r="BC486" s="14">
        <v>72</v>
      </c>
      <c r="BD486" s="14">
        <v>1</v>
      </c>
      <c r="BE486" s="14">
        <v>2</v>
      </c>
      <c r="BF486" s="14">
        <v>1</v>
      </c>
      <c r="BG486" s="14">
        <v>4</v>
      </c>
      <c r="BH486" s="14">
        <v>162.56</v>
      </c>
      <c r="BI486" s="14">
        <v>22.83</v>
      </c>
      <c r="BJ486" s="14">
        <v>1</v>
      </c>
      <c r="BK486" s="14">
        <v>0</v>
      </c>
      <c r="BL486" s="14">
        <v>1</v>
      </c>
      <c r="BM486" s="14">
        <v>3</v>
      </c>
      <c r="BN486" s="14">
        <v>1</v>
      </c>
      <c r="BO486" s="14">
        <f>IF(BE486&gt;=85,1,0)</f>
        <v>0</v>
      </c>
      <c r="BP486" s="14">
        <f>IF(BF486=1,1,0)</f>
        <v>1</v>
      </c>
      <c r="BQ486" s="14">
        <v>1</v>
      </c>
      <c r="BR486" s="14">
        <v>1</v>
      </c>
      <c r="BS486" s="14">
        <v>1</v>
      </c>
      <c r="BT486" s="14">
        <v>1</v>
      </c>
      <c r="BU486" s="14">
        <v>0</v>
      </c>
      <c r="BV486" s="14">
        <f t="shared" si="257"/>
        <v>5</v>
      </c>
      <c r="BW486" s="14">
        <v>4</v>
      </c>
      <c r="BX486" s="14">
        <v>0</v>
      </c>
      <c r="BY486" s="14">
        <v>0</v>
      </c>
      <c r="BZ486" s="14">
        <v>0</v>
      </c>
      <c r="CA486" s="14">
        <v>0</v>
      </c>
      <c r="CB486" s="14">
        <v>0</v>
      </c>
      <c r="CC486" s="14">
        <v>0</v>
      </c>
      <c r="CD486" s="14">
        <v>0</v>
      </c>
      <c r="CE486" s="14">
        <v>0</v>
      </c>
      <c r="CF486" s="14">
        <f t="shared" si="258"/>
        <v>0</v>
      </c>
      <c r="CG486" s="14">
        <v>4</v>
      </c>
      <c r="CH486" s="14">
        <v>5</v>
      </c>
      <c r="CI486" s="14">
        <v>5</v>
      </c>
      <c r="CJ486" s="14">
        <v>5</v>
      </c>
      <c r="CK486" s="14">
        <f t="shared" si="270"/>
        <v>19</v>
      </c>
      <c r="CL486" s="14">
        <v>1</v>
      </c>
      <c r="CM486" s="14">
        <v>5</v>
      </c>
      <c r="CN486" s="14">
        <v>2</v>
      </c>
      <c r="CO486" s="14">
        <v>2</v>
      </c>
      <c r="CP486" s="14">
        <v>1</v>
      </c>
      <c r="CQ486" s="14">
        <v>1</v>
      </c>
      <c r="CR486" s="14">
        <v>1</v>
      </c>
      <c r="CS486" s="14">
        <v>1</v>
      </c>
      <c r="CT486" s="14">
        <v>40</v>
      </c>
      <c r="CU486" s="14">
        <v>1</v>
      </c>
      <c r="CV486" s="14">
        <v>1</v>
      </c>
      <c r="CW486" s="14">
        <v>1</v>
      </c>
      <c r="CX486" s="14">
        <v>1</v>
      </c>
      <c r="CY486" s="14">
        <v>1</v>
      </c>
      <c r="CZ486" s="14">
        <v>1</v>
      </c>
      <c r="DA486" s="14">
        <f t="shared" si="267"/>
        <v>6</v>
      </c>
      <c r="DB486" s="14">
        <v>1</v>
      </c>
      <c r="DC486" s="14">
        <v>1</v>
      </c>
      <c r="DD486" s="14">
        <v>1</v>
      </c>
      <c r="DE486" s="14">
        <v>1</v>
      </c>
      <c r="DF486" s="14">
        <v>1</v>
      </c>
      <c r="DG486" s="14">
        <v>1</v>
      </c>
      <c r="DH486" s="14">
        <f t="shared" si="268"/>
        <v>6</v>
      </c>
      <c r="DI486" s="14">
        <f t="shared" si="269"/>
        <v>0</v>
      </c>
      <c r="DJ486" s="14">
        <v>1</v>
      </c>
      <c r="DK486" s="14">
        <v>0</v>
      </c>
      <c r="DL486" s="14">
        <v>0</v>
      </c>
      <c r="DM486" s="14">
        <v>0</v>
      </c>
      <c r="DN486" s="14">
        <v>0</v>
      </c>
      <c r="DO486" s="14">
        <v>1</v>
      </c>
      <c r="DP486" s="14">
        <v>1</v>
      </c>
      <c r="DQ486" s="14">
        <v>1</v>
      </c>
      <c r="DR486" s="14">
        <f t="shared" si="262"/>
        <v>4</v>
      </c>
      <c r="DS486" s="14">
        <v>1</v>
      </c>
      <c r="DT486" s="14">
        <v>0</v>
      </c>
      <c r="DU486" s="14">
        <v>0</v>
      </c>
      <c r="DV486" s="14">
        <v>0</v>
      </c>
      <c r="DW486" s="14">
        <v>0</v>
      </c>
      <c r="DX486" s="14">
        <v>1</v>
      </c>
      <c r="DY486" s="14">
        <v>1</v>
      </c>
      <c r="DZ486" s="14">
        <v>1</v>
      </c>
      <c r="EA486" s="14">
        <f t="shared" si="263"/>
        <v>4</v>
      </c>
      <c r="EB486" s="14">
        <f t="shared" si="264"/>
        <v>0</v>
      </c>
      <c r="EC486" s="14">
        <v>0</v>
      </c>
      <c r="ED486" s="14">
        <v>0</v>
      </c>
      <c r="EE486" s="14">
        <f t="shared" si="265"/>
        <v>0</v>
      </c>
      <c r="EF486" s="14">
        <v>5</v>
      </c>
      <c r="EG486" s="14">
        <v>5</v>
      </c>
      <c r="EH486" s="14">
        <v>5</v>
      </c>
      <c r="EI486" s="14">
        <v>5</v>
      </c>
      <c r="EJ486" s="14">
        <f t="shared" si="266"/>
        <v>20</v>
      </c>
      <c r="EK486" s="14"/>
      <c r="EL486" s="14"/>
      <c r="EM486" s="14"/>
      <c r="EN486" s="14"/>
      <c r="EO486" s="14"/>
      <c r="EP486" s="14"/>
      <c r="EQ486" s="14"/>
      <c r="ER486" s="14"/>
      <c r="ES486" s="14"/>
      <c r="ET486" s="14"/>
      <c r="EU486" s="14"/>
      <c r="EV486" s="14"/>
      <c r="EW486" s="14"/>
      <c r="EX486" s="14"/>
      <c r="EY486" s="14"/>
      <c r="EZ486" s="14"/>
      <c r="FA486" s="14"/>
      <c r="FB486" s="14"/>
      <c r="FC486" s="14"/>
      <c r="FD486" s="14"/>
      <c r="FE486" s="14"/>
      <c r="FF486" s="14"/>
      <c r="FG486" s="14"/>
      <c r="FH486" s="14"/>
      <c r="FI486" s="14"/>
      <c r="FJ486" s="14"/>
      <c r="FK486" s="14"/>
      <c r="FL486" s="14"/>
      <c r="FM486" s="14"/>
      <c r="FN486" s="14"/>
      <c r="FO486" s="14"/>
      <c r="FP486" s="14"/>
      <c r="FQ486" s="14"/>
      <c r="FR486" s="14"/>
      <c r="FS486" s="14"/>
      <c r="FT486" s="14"/>
      <c r="FU486" s="14"/>
      <c r="FV486" s="14"/>
      <c r="FW486" s="14"/>
      <c r="FX486" s="14"/>
      <c r="FY486" s="14"/>
      <c r="FZ486" s="14"/>
      <c r="GA486" s="14"/>
      <c r="GB486" s="14"/>
      <c r="GC486" s="14"/>
      <c r="GD486" s="14"/>
      <c r="GE486" s="14"/>
      <c r="GF486" s="14"/>
      <c r="GG486" s="14"/>
      <c r="GH486" s="14"/>
      <c r="GI486" s="14"/>
      <c r="GJ486" s="14"/>
      <c r="GK486" s="14"/>
      <c r="GL486" s="14"/>
      <c r="GM486" s="14"/>
      <c r="GN486" s="14"/>
      <c r="GO486" s="14"/>
      <c r="GP486" s="14"/>
      <c r="GQ486" s="14"/>
      <c r="GR486" s="14"/>
      <c r="GS486" s="14"/>
      <c r="GT486" s="14"/>
      <c r="GU486" s="14"/>
      <c r="GV486" s="14"/>
      <c r="GW486" s="14"/>
      <c r="GX486" s="14"/>
      <c r="GY486" s="14"/>
      <c r="GZ486" s="14"/>
      <c r="HA486" s="14"/>
      <c r="HB486" s="14"/>
      <c r="HC486" s="14"/>
      <c r="HD486" s="14"/>
      <c r="HE486" s="14"/>
      <c r="HF486" s="14"/>
      <c r="HG486" s="14"/>
      <c r="HH486" s="14"/>
      <c r="HI486" s="14"/>
      <c r="HJ486" s="14"/>
      <c r="HK486" s="14"/>
      <c r="HL486" s="14"/>
      <c r="HM486" s="14"/>
      <c r="HN486" s="14"/>
      <c r="HO486" s="14"/>
      <c r="HP486" s="14"/>
      <c r="HQ486" s="14"/>
      <c r="HR486" s="14"/>
      <c r="HS486" s="14"/>
      <c r="HT486" s="14"/>
      <c r="HU486" s="14"/>
      <c r="HV486" s="14"/>
      <c r="HW486" s="14"/>
      <c r="HX486" s="14"/>
      <c r="HY486" s="14"/>
      <c r="HZ486" s="14"/>
      <c r="IA486" s="14"/>
      <c r="IB486" s="14"/>
      <c r="IC486" s="14"/>
      <c r="ID486" s="14"/>
      <c r="IE486" s="14"/>
      <c r="IF486" s="14"/>
      <c r="IG486" s="14"/>
      <c r="IH486" s="14"/>
      <c r="II486" s="14"/>
      <c r="IJ486" s="14"/>
      <c r="IK486" s="14"/>
      <c r="IL486" s="14"/>
      <c r="IM486" s="14"/>
      <c r="IN486" s="14"/>
      <c r="IO486" s="14"/>
      <c r="IP486" s="14"/>
    </row>
    <row r="487" spans="1:250" s="1" customFormat="1">
      <c r="A487" s="14">
        <v>478</v>
      </c>
      <c r="B487" s="61">
        <v>2</v>
      </c>
      <c r="C487" s="60">
        <v>1</v>
      </c>
      <c r="D487" s="14">
        <v>1</v>
      </c>
      <c r="E487" s="14">
        <v>1</v>
      </c>
      <c r="F487" s="14" t="s">
        <v>2063</v>
      </c>
      <c r="G487" s="14" t="s">
        <v>1941</v>
      </c>
      <c r="H487" s="14" t="s">
        <v>2100</v>
      </c>
      <c r="I487" s="14"/>
      <c r="J487" s="14"/>
      <c r="K487" s="1" t="s">
        <v>4402</v>
      </c>
      <c r="L487" s="14">
        <v>3</v>
      </c>
      <c r="M487" s="14">
        <v>4</v>
      </c>
      <c r="N487" s="14">
        <v>16</v>
      </c>
      <c r="O487" s="14" t="s">
        <v>4403</v>
      </c>
      <c r="P487" s="14" t="s">
        <v>3548</v>
      </c>
      <c r="Q487" s="14" t="s">
        <v>2848</v>
      </c>
      <c r="R487" s="14" t="s">
        <v>2560</v>
      </c>
      <c r="S487" s="14" t="s">
        <v>4107</v>
      </c>
      <c r="T487" s="14" t="s">
        <v>2881</v>
      </c>
      <c r="U487" s="14" t="s">
        <v>2459</v>
      </c>
      <c r="V487" s="14" t="s">
        <v>3886</v>
      </c>
      <c r="W487" s="14" t="s">
        <v>2425</v>
      </c>
      <c r="X487" s="14" t="s">
        <v>4404</v>
      </c>
      <c r="Y487" s="14" t="s">
        <v>3558</v>
      </c>
      <c r="Z487" s="14" t="s">
        <v>2612</v>
      </c>
      <c r="AA487" s="14" t="s">
        <v>2652</v>
      </c>
      <c r="AB487" s="14" t="s">
        <v>4405</v>
      </c>
      <c r="AC487" s="14" t="s">
        <v>4406</v>
      </c>
      <c r="AD487" s="14" t="s">
        <v>4407</v>
      </c>
      <c r="AE487" s="14"/>
      <c r="AF487" s="14"/>
      <c r="AG487" s="14"/>
      <c r="AH487" s="14"/>
      <c r="AI487" s="14"/>
      <c r="AJ487" s="14"/>
      <c r="AK487" s="14"/>
      <c r="AL487" s="14"/>
      <c r="AM487" s="14"/>
      <c r="AN487" s="14"/>
      <c r="AO487" s="14"/>
      <c r="AP487" s="14"/>
      <c r="AQ487" s="14"/>
      <c r="AR487" s="14"/>
      <c r="AS487" s="14"/>
      <c r="AT487" s="14"/>
      <c r="AU487" s="14"/>
      <c r="AV487" s="14"/>
      <c r="AW487" s="14"/>
      <c r="AX487" s="14">
        <v>2</v>
      </c>
      <c r="AY487" s="14">
        <v>1</v>
      </c>
      <c r="AZ487" s="14">
        <v>2</v>
      </c>
      <c r="BA487" s="14">
        <v>6</v>
      </c>
      <c r="BB487" s="14"/>
      <c r="BC487" s="14">
        <v>77</v>
      </c>
      <c r="BD487" s="14">
        <v>0</v>
      </c>
      <c r="BE487" s="14">
        <v>1</v>
      </c>
      <c r="BF487" s="14">
        <v>1</v>
      </c>
      <c r="BG487" s="14">
        <v>2</v>
      </c>
      <c r="BH487" s="14">
        <v>162.6</v>
      </c>
      <c r="BI487" s="14">
        <v>39.14</v>
      </c>
      <c r="BJ487" s="14">
        <v>0</v>
      </c>
      <c r="BK487" s="14">
        <v>0</v>
      </c>
      <c r="BL487" s="14">
        <v>2</v>
      </c>
      <c r="BM487" s="14">
        <v>3</v>
      </c>
      <c r="BN487" s="14">
        <v>1</v>
      </c>
      <c r="BO487" s="14">
        <f>IF(BC487&gt;=85,1,0)</f>
        <v>0</v>
      </c>
      <c r="BP487" s="14">
        <f>IF(BD487=1,1,0)</f>
        <v>0</v>
      </c>
      <c r="BQ487" s="14">
        <v>1</v>
      </c>
      <c r="BR487" s="14">
        <v>0</v>
      </c>
      <c r="BS487" s="14">
        <v>0</v>
      </c>
      <c r="BT487" s="14">
        <v>1</v>
      </c>
      <c r="BU487" s="14">
        <v>1</v>
      </c>
      <c r="BV487" s="14">
        <f t="shared" si="257"/>
        <v>3</v>
      </c>
      <c r="BW487" s="14">
        <v>5</v>
      </c>
      <c r="BX487" s="14">
        <v>0</v>
      </c>
      <c r="BY487" s="14">
        <v>0</v>
      </c>
      <c r="BZ487" s="14">
        <v>0</v>
      </c>
      <c r="CA487" s="14">
        <v>0</v>
      </c>
      <c r="CB487" s="14">
        <v>0</v>
      </c>
      <c r="CC487" s="14">
        <v>0</v>
      </c>
      <c r="CD487" s="14">
        <v>0</v>
      </c>
      <c r="CE487" s="14">
        <v>0</v>
      </c>
      <c r="CF487" s="14">
        <f t="shared" si="258"/>
        <v>0</v>
      </c>
      <c r="CG487" s="14">
        <v>5</v>
      </c>
      <c r="CH487" s="14">
        <v>5</v>
      </c>
      <c r="CI487" s="14">
        <v>5</v>
      </c>
      <c r="CJ487" s="14">
        <v>4</v>
      </c>
      <c r="CK487" s="14">
        <f t="shared" si="270"/>
        <v>19</v>
      </c>
      <c r="CL487" s="14">
        <v>1</v>
      </c>
      <c r="CM487" s="14">
        <v>5</v>
      </c>
      <c r="CN487" s="14">
        <v>2</v>
      </c>
      <c r="CO487" s="14">
        <v>4</v>
      </c>
      <c r="CP487" s="14">
        <v>3</v>
      </c>
      <c r="CQ487" s="14">
        <v>3</v>
      </c>
      <c r="CR487" s="14">
        <v>3</v>
      </c>
      <c r="CS487" s="14">
        <v>1</v>
      </c>
      <c r="CT487" s="14">
        <v>50</v>
      </c>
      <c r="CU487" s="14">
        <v>1</v>
      </c>
      <c r="CV487" s="14">
        <v>1</v>
      </c>
      <c r="CW487" s="14">
        <v>1</v>
      </c>
      <c r="CX487" s="14">
        <v>1</v>
      </c>
      <c r="CY487" s="14">
        <v>1</v>
      </c>
      <c r="CZ487" s="14">
        <v>1</v>
      </c>
      <c r="DA487" s="14">
        <f t="shared" si="267"/>
        <v>6</v>
      </c>
      <c r="DB487" s="14">
        <v>1</v>
      </c>
      <c r="DC487" s="14">
        <v>1</v>
      </c>
      <c r="DD487" s="14">
        <v>1</v>
      </c>
      <c r="DE487" s="14">
        <v>1</v>
      </c>
      <c r="DF487" s="14">
        <v>1</v>
      </c>
      <c r="DG487" s="14">
        <v>1</v>
      </c>
      <c r="DH487" s="14">
        <f t="shared" si="268"/>
        <v>6</v>
      </c>
      <c r="DI487" s="14">
        <f t="shared" si="269"/>
        <v>0</v>
      </c>
      <c r="DJ487" s="14">
        <v>1</v>
      </c>
      <c r="DK487" s="14">
        <v>0</v>
      </c>
      <c r="DL487" s="14">
        <v>1</v>
      </c>
      <c r="DM487" s="14">
        <v>0</v>
      </c>
      <c r="DN487" s="14">
        <v>0</v>
      </c>
      <c r="DO487" s="14">
        <v>0</v>
      </c>
      <c r="DP487" s="14">
        <v>1</v>
      </c>
      <c r="DQ487" s="14">
        <v>1</v>
      </c>
      <c r="DR487" s="14">
        <f t="shared" si="262"/>
        <v>4</v>
      </c>
      <c r="DS487" s="14">
        <v>1</v>
      </c>
      <c r="DT487" s="14">
        <v>0</v>
      </c>
      <c r="DU487" s="14">
        <v>1</v>
      </c>
      <c r="DV487" s="14">
        <v>0</v>
      </c>
      <c r="DW487" s="14">
        <v>0</v>
      </c>
      <c r="DX487" s="14">
        <v>0</v>
      </c>
      <c r="DY487" s="14">
        <v>1</v>
      </c>
      <c r="DZ487" s="14">
        <v>1</v>
      </c>
      <c r="EA487" s="14">
        <f t="shared" si="263"/>
        <v>4</v>
      </c>
      <c r="EB487" s="14">
        <f t="shared" si="264"/>
        <v>0</v>
      </c>
      <c r="EC487" s="14">
        <v>0</v>
      </c>
      <c r="ED487" s="14">
        <v>0</v>
      </c>
      <c r="EE487" s="14">
        <f t="shared" si="265"/>
        <v>0</v>
      </c>
      <c r="EF487" s="14">
        <v>3</v>
      </c>
      <c r="EG487" s="14">
        <v>3</v>
      </c>
      <c r="EH487" s="14">
        <v>1</v>
      </c>
      <c r="EI487" s="14">
        <v>3</v>
      </c>
      <c r="EJ487" s="14">
        <f t="shared" si="266"/>
        <v>10</v>
      </c>
      <c r="EK487" s="14"/>
      <c r="EL487" s="14"/>
      <c r="EM487" s="14"/>
      <c r="EN487" s="14"/>
      <c r="EO487" s="14"/>
      <c r="EP487" s="14"/>
      <c r="EQ487" s="14"/>
      <c r="ER487" s="14"/>
      <c r="ES487" s="14"/>
      <c r="ET487" s="14"/>
      <c r="EU487" s="14"/>
      <c r="EV487" s="14"/>
      <c r="EW487" s="14"/>
      <c r="EX487" s="14"/>
      <c r="EY487" s="14"/>
      <c r="EZ487" s="14"/>
      <c r="FA487" s="14"/>
      <c r="FB487" s="14"/>
      <c r="FC487" s="14"/>
      <c r="FD487" s="14"/>
      <c r="FE487" s="14"/>
      <c r="FF487" s="14"/>
      <c r="FG487" s="14"/>
      <c r="FH487" s="14"/>
      <c r="FI487" s="14"/>
      <c r="FJ487" s="14"/>
      <c r="FK487" s="14"/>
      <c r="FL487" s="14"/>
      <c r="FM487" s="14"/>
      <c r="FN487" s="14"/>
      <c r="FO487" s="14"/>
      <c r="FP487" s="14"/>
      <c r="FQ487" s="14"/>
      <c r="FR487" s="14"/>
      <c r="FS487" s="14"/>
      <c r="FT487" s="14"/>
      <c r="FU487" s="14"/>
      <c r="FV487" s="14"/>
      <c r="FW487" s="14"/>
      <c r="FX487" s="14"/>
      <c r="FY487" s="14"/>
      <c r="FZ487" s="14"/>
      <c r="GA487" s="14"/>
      <c r="GB487" s="14"/>
      <c r="GC487" s="14"/>
      <c r="GD487" s="14"/>
      <c r="GE487" s="14"/>
      <c r="GF487" s="14"/>
      <c r="GG487" s="14"/>
      <c r="GH487" s="14"/>
      <c r="GI487" s="14"/>
      <c r="GJ487" s="14"/>
      <c r="GK487" s="14"/>
      <c r="GL487" s="14"/>
      <c r="GM487" s="14"/>
      <c r="GN487" s="14"/>
      <c r="GO487" s="14"/>
      <c r="GP487" s="14"/>
      <c r="GQ487" s="14"/>
      <c r="GR487" s="14"/>
      <c r="GS487" s="14"/>
      <c r="GT487" s="14"/>
      <c r="GU487" s="14"/>
      <c r="GV487" s="14"/>
      <c r="GW487" s="14"/>
      <c r="GX487" s="14"/>
      <c r="GY487" s="14"/>
      <c r="GZ487" s="14"/>
      <c r="HA487" s="14"/>
      <c r="HB487" s="14"/>
      <c r="HC487" s="14"/>
      <c r="HD487" s="14"/>
      <c r="HE487" s="14"/>
      <c r="HF487" s="14"/>
      <c r="HG487" s="14"/>
      <c r="HH487" s="14"/>
      <c r="HI487" s="14"/>
      <c r="HJ487" s="14"/>
      <c r="HK487" s="14"/>
      <c r="HL487" s="14"/>
      <c r="HM487" s="14"/>
      <c r="HN487" s="14"/>
      <c r="HO487" s="14"/>
      <c r="HP487" s="14"/>
      <c r="HQ487" s="14"/>
      <c r="HR487" s="14"/>
      <c r="HS487" s="14"/>
      <c r="HT487" s="14"/>
      <c r="HU487" s="14"/>
      <c r="HV487" s="14"/>
      <c r="HW487" s="14"/>
      <c r="HX487" s="14"/>
      <c r="HY487" s="14"/>
      <c r="HZ487" s="14"/>
      <c r="IA487" s="14"/>
      <c r="IB487" s="14"/>
      <c r="IC487" s="14"/>
      <c r="ID487" s="14"/>
      <c r="IE487" s="14"/>
      <c r="IF487" s="14"/>
      <c r="IG487" s="14"/>
      <c r="IH487" s="14"/>
      <c r="II487" s="14"/>
      <c r="IJ487" s="14"/>
      <c r="IK487" s="14"/>
      <c r="IL487" s="14"/>
      <c r="IM487" s="14"/>
      <c r="IN487" s="14"/>
      <c r="IO487" s="14"/>
      <c r="IP487" s="14"/>
    </row>
    <row r="488" spans="1:250" s="1" customFormat="1">
      <c r="A488" s="14">
        <v>479</v>
      </c>
      <c r="B488" s="64">
        <v>2</v>
      </c>
      <c r="C488" s="3">
        <v>1</v>
      </c>
      <c r="D488" s="1">
        <v>1</v>
      </c>
      <c r="E488" s="1">
        <v>1</v>
      </c>
      <c r="F488" s="1" t="s">
        <v>2454</v>
      </c>
      <c r="L488" s="1">
        <v>1</v>
      </c>
      <c r="M488" s="1">
        <v>1</v>
      </c>
      <c r="N488" s="1">
        <v>1</v>
      </c>
      <c r="O488" s="1" t="s">
        <v>3709</v>
      </c>
      <c r="AX488" s="1">
        <v>2</v>
      </c>
      <c r="AY488" s="1">
        <v>1</v>
      </c>
      <c r="AZ488" s="1">
        <v>2</v>
      </c>
      <c r="BA488" s="1">
        <v>0</v>
      </c>
      <c r="BC488" s="1">
        <v>30</v>
      </c>
      <c r="BD488" s="1">
        <v>1</v>
      </c>
      <c r="BE488" s="1">
        <v>5</v>
      </c>
      <c r="BF488" s="1">
        <v>1</v>
      </c>
      <c r="BG488" s="1">
        <v>1</v>
      </c>
      <c r="BH488" s="1">
        <v>167.6</v>
      </c>
      <c r="BI488" s="1">
        <v>27.44</v>
      </c>
      <c r="BJ488" s="1">
        <v>0</v>
      </c>
      <c r="BK488" s="1">
        <v>0</v>
      </c>
      <c r="BL488" s="1">
        <v>3</v>
      </c>
      <c r="BM488" s="1">
        <v>1</v>
      </c>
      <c r="BN488" s="1">
        <v>0</v>
      </c>
      <c r="BO488" s="1">
        <f>IF(AZ488&gt;=85,1,0)</f>
        <v>0</v>
      </c>
      <c r="BP488" s="1">
        <f>IF(BA488=1,1,0)</f>
        <v>0</v>
      </c>
      <c r="BQ488" s="1">
        <v>0</v>
      </c>
      <c r="BR488" s="1">
        <v>0</v>
      </c>
      <c r="BS488" s="1">
        <v>0</v>
      </c>
      <c r="BT488" s="1">
        <v>1</v>
      </c>
      <c r="BU488" s="1">
        <v>0</v>
      </c>
      <c r="BV488" s="14">
        <f t="shared" si="257"/>
        <v>1</v>
      </c>
      <c r="BW488" s="1">
        <v>3</v>
      </c>
      <c r="BX488" s="1">
        <v>0</v>
      </c>
      <c r="BY488" s="1">
        <v>0</v>
      </c>
      <c r="BZ488" s="1">
        <v>0</v>
      </c>
      <c r="CA488" s="1">
        <v>0</v>
      </c>
      <c r="CB488" s="1">
        <v>0</v>
      </c>
      <c r="CC488" s="1">
        <v>0</v>
      </c>
      <c r="CD488" s="1">
        <v>0</v>
      </c>
      <c r="CE488" s="1">
        <v>0</v>
      </c>
      <c r="CF488" s="1">
        <f t="shared" si="258"/>
        <v>0</v>
      </c>
      <c r="CG488" s="1">
        <v>5</v>
      </c>
      <c r="CH488" s="1">
        <v>5</v>
      </c>
      <c r="CI488" s="1">
        <v>5</v>
      </c>
      <c r="CJ488" s="1">
        <v>5</v>
      </c>
      <c r="CK488" s="1">
        <f t="shared" si="270"/>
        <v>20</v>
      </c>
      <c r="CL488" s="1">
        <v>0</v>
      </c>
      <c r="CM488" s="1">
        <v>5</v>
      </c>
      <c r="CN488" s="1">
        <v>1</v>
      </c>
      <c r="CO488" s="1">
        <v>1</v>
      </c>
      <c r="CP488" s="1">
        <v>1</v>
      </c>
      <c r="CQ488" s="1">
        <v>5</v>
      </c>
      <c r="CR488" s="1">
        <v>3</v>
      </c>
      <c r="CS488" s="1">
        <v>1</v>
      </c>
      <c r="CT488" s="1">
        <v>85</v>
      </c>
      <c r="CU488" s="1">
        <v>1</v>
      </c>
      <c r="CV488" s="1">
        <v>1</v>
      </c>
      <c r="CW488" s="1">
        <v>1</v>
      </c>
      <c r="CX488" s="1">
        <v>1</v>
      </c>
      <c r="CY488" s="1">
        <v>1</v>
      </c>
      <c r="CZ488" s="1">
        <v>1</v>
      </c>
      <c r="DA488" s="1">
        <f t="shared" si="267"/>
        <v>6</v>
      </c>
      <c r="DB488" s="1">
        <v>1</v>
      </c>
      <c r="DC488" s="1">
        <v>1</v>
      </c>
      <c r="DD488" s="1">
        <v>1</v>
      </c>
      <c r="DE488" s="1">
        <v>1</v>
      </c>
      <c r="DF488" s="1">
        <v>1</v>
      </c>
      <c r="DG488" s="1">
        <v>1</v>
      </c>
      <c r="DH488" s="1">
        <f t="shared" si="268"/>
        <v>6</v>
      </c>
      <c r="DI488" s="14">
        <f t="shared" si="269"/>
        <v>0</v>
      </c>
      <c r="DJ488" s="1">
        <v>1</v>
      </c>
      <c r="DK488" s="1">
        <v>1</v>
      </c>
      <c r="DL488" s="1">
        <v>1</v>
      </c>
      <c r="DM488" s="1">
        <v>1</v>
      </c>
      <c r="DN488" s="1">
        <v>1</v>
      </c>
      <c r="DO488" s="1">
        <v>1</v>
      </c>
      <c r="DP488" s="1">
        <v>1</v>
      </c>
      <c r="DQ488" s="1">
        <v>1</v>
      </c>
      <c r="DR488" s="1">
        <f t="shared" si="262"/>
        <v>8</v>
      </c>
      <c r="DS488" s="1">
        <v>1</v>
      </c>
      <c r="DT488" s="1">
        <v>1</v>
      </c>
      <c r="DU488" s="1">
        <v>1</v>
      </c>
      <c r="DV488" s="1">
        <v>1</v>
      </c>
      <c r="DW488" s="1">
        <v>1</v>
      </c>
      <c r="DX488" s="1">
        <v>1</v>
      </c>
      <c r="DY488" s="1">
        <v>1</v>
      </c>
      <c r="DZ488" s="1">
        <v>1</v>
      </c>
      <c r="EA488" s="1">
        <f t="shared" si="263"/>
        <v>8</v>
      </c>
      <c r="EB488" s="14">
        <f t="shared" si="264"/>
        <v>0</v>
      </c>
      <c r="EC488" s="1">
        <v>0</v>
      </c>
      <c r="ED488" s="1">
        <v>0</v>
      </c>
      <c r="EE488" s="1">
        <f t="shared" si="265"/>
        <v>0</v>
      </c>
      <c r="EF488" s="1">
        <v>5</v>
      </c>
      <c r="EG488" s="1">
        <v>5</v>
      </c>
      <c r="EH488" s="1">
        <v>5</v>
      </c>
      <c r="EI488" s="1">
        <v>5</v>
      </c>
      <c r="EJ488" s="1">
        <f t="shared" si="266"/>
        <v>20</v>
      </c>
    </row>
    <row r="489" spans="1:250" s="1" customFormat="1">
      <c r="A489" s="14">
        <v>480</v>
      </c>
      <c r="B489" s="14">
        <v>2</v>
      </c>
      <c r="C489" s="60">
        <v>1</v>
      </c>
      <c r="D489" s="14">
        <v>1</v>
      </c>
      <c r="E489" s="14">
        <v>1</v>
      </c>
      <c r="F489" s="60" t="s">
        <v>1977</v>
      </c>
      <c r="G489" s="14" t="s">
        <v>1928</v>
      </c>
      <c r="H489" s="14"/>
      <c r="I489" s="14"/>
      <c r="J489" s="14"/>
      <c r="K489" s="14" t="s">
        <v>2530</v>
      </c>
      <c r="L489" s="14">
        <v>2</v>
      </c>
      <c r="M489" s="14">
        <v>8</v>
      </c>
      <c r="N489" s="14">
        <v>6</v>
      </c>
      <c r="O489" s="14" t="s">
        <v>2335</v>
      </c>
      <c r="P489" s="14" t="s">
        <v>2531</v>
      </c>
      <c r="Q489" s="14" t="s">
        <v>2532</v>
      </c>
      <c r="R489" s="14" t="s">
        <v>2533</v>
      </c>
      <c r="S489" s="14" t="s">
        <v>2357</v>
      </c>
      <c r="T489" s="14" t="s">
        <v>2534</v>
      </c>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v>1</v>
      </c>
      <c r="AY489" s="14">
        <v>0</v>
      </c>
      <c r="AZ489" s="14">
        <v>2</v>
      </c>
      <c r="BA489" s="14">
        <v>7</v>
      </c>
      <c r="BB489" s="14"/>
      <c r="BC489" s="14">
        <v>100</v>
      </c>
      <c r="BD489" s="14">
        <v>1</v>
      </c>
      <c r="BE489" s="14">
        <v>1</v>
      </c>
      <c r="BF489" s="14">
        <v>1</v>
      </c>
      <c r="BG489" s="14">
        <v>2</v>
      </c>
      <c r="BH489" s="14">
        <v>180.3</v>
      </c>
      <c r="BI489" s="14">
        <v>23.95</v>
      </c>
      <c r="BJ489" s="14">
        <v>0</v>
      </c>
      <c r="BK489" s="14">
        <v>0</v>
      </c>
      <c r="BL489" s="14">
        <v>4</v>
      </c>
      <c r="BM489" s="14">
        <v>3</v>
      </c>
      <c r="BN489" s="14">
        <v>1</v>
      </c>
      <c r="BO489" s="14">
        <f>IF(BE489&gt;=85,1,0)</f>
        <v>0</v>
      </c>
      <c r="BP489" s="14">
        <f>IF(BF489=1,1,0)</f>
        <v>1</v>
      </c>
      <c r="BQ489" s="14">
        <v>1</v>
      </c>
      <c r="BR489" s="14">
        <v>1</v>
      </c>
      <c r="BS489" s="14">
        <v>1</v>
      </c>
      <c r="BT489" s="14">
        <v>1</v>
      </c>
      <c r="BU489" s="14">
        <v>1</v>
      </c>
      <c r="BV489" s="14">
        <f t="shared" si="257"/>
        <v>6</v>
      </c>
      <c r="BW489" s="14">
        <v>3</v>
      </c>
      <c r="BX489" s="14">
        <v>0</v>
      </c>
      <c r="BY489" s="14">
        <v>1</v>
      </c>
      <c r="BZ489" s="14">
        <v>0</v>
      </c>
      <c r="CA489" s="14">
        <v>0</v>
      </c>
      <c r="CB489" s="14">
        <v>0</v>
      </c>
      <c r="CC489" s="14">
        <v>0</v>
      </c>
      <c r="CD489" s="14">
        <v>0</v>
      </c>
      <c r="CE489" s="14">
        <v>0</v>
      </c>
      <c r="CF489" s="14">
        <f t="shared" si="258"/>
        <v>1</v>
      </c>
      <c r="CG489" s="14">
        <v>1</v>
      </c>
      <c r="CH489" s="14">
        <v>1</v>
      </c>
      <c r="CI489" s="14">
        <v>1</v>
      </c>
      <c r="CJ489" s="14">
        <v>1</v>
      </c>
      <c r="CK489" s="14">
        <f t="shared" si="270"/>
        <v>4</v>
      </c>
      <c r="CL489" s="14">
        <v>0</v>
      </c>
      <c r="CM489" s="14">
        <v>4</v>
      </c>
      <c r="CN489" s="14">
        <v>2</v>
      </c>
      <c r="CO489" s="14">
        <v>5</v>
      </c>
      <c r="CP489" s="14">
        <v>5</v>
      </c>
      <c r="CQ489" s="14">
        <v>5</v>
      </c>
      <c r="CR489" s="14">
        <v>3</v>
      </c>
      <c r="CS489" s="14">
        <v>1</v>
      </c>
      <c r="CT489" s="14">
        <v>70</v>
      </c>
      <c r="CU489" s="14">
        <v>0</v>
      </c>
      <c r="CV489" s="14">
        <v>0</v>
      </c>
      <c r="CW489" s="14">
        <v>0</v>
      </c>
      <c r="CX489" s="14">
        <v>0</v>
      </c>
      <c r="CY489" s="14">
        <v>0</v>
      </c>
      <c r="CZ489" s="14">
        <v>1</v>
      </c>
      <c r="DA489" s="14">
        <f t="shared" si="267"/>
        <v>1</v>
      </c>
      <c r="DB489" s="14">
        <v>0</v>
      </c>
      <c r="DC489" s="14">
        <v>0</v>
      </c>
      <c r="DD489" s="14">
        <v>0</v>
      </c>
      <c r="DE489" s="14">
        <v>0</v>
      </c>
      <c r="DF489" s="14">
        <v>0</v>
      </c>
      <c r="DG489" s="14">
        <v>1</v>
      </c>
      <c r="DH489" s="14">
        <f t="shared" si="268"/>
        <v>1</v>
      </c>
      <c r="DI489" s="14">
        <f t="shared" si="269"/>
        <v>0</v>
      </c>
      <c r="DJ489" s="14">
        <v>0</v>
      </c>
      <c r="DK489" s="14">
        <v>0</v>
      </c>
      <c r="DL489" s="14">
        <v>0</v>
      </c>
      <c r="DM489" s="14">
        <v>0</v>
      </c>
      <c r="DN489" s="14">
        <v>0</v>
      </c>
      <c r="DO489" s="14">
        <v>0</v>
      </c>
      <c r="DP489" s="14">
        <v>0</v>
      </c>
      <c r="DQ489" s="14">
        <v>0</v>
      </c>
      <c r="DR489" s="14">
        <f t="shared" si="262"/>
        <v>0</v>
      </c>
      <c r="DS489" s="14">
        <v>0</v>
      </c>
      <c r="DT489" s="14">
        <v>0</v>
      </c>
      <c r="DU489" s="14">
        <v>0</v>
      </c>
      <c r="DV489" s="14">
        <v>0</v>
      </c>
      <c r="DW489" s="14">
        <v>0</v>
      </c>
      <c r="DX489" s="14">
        <v>0</v>
      </c>
      <c r="DY489" s="14">
        <v>0</v>
      </c>
      <c r="DZ489" s="14">
        <v>0</v>
      </c>
      <c r="EA489" s="14">
        <f t="shared" si="263"/>
        <v>0</v>
      </c>
      <c r="EB489" s="14">
        <f t="shared" si="264"/>
        <v>0</v>
      </c>
      <c r="EC489" s="14">
        <v>0</v>
      </c>
      <c r="ED489" s="14">
        <v>0</v>
      </c>
      <c r="EE489" s="14">
        <f t="shared" si="265"/>
        <v>0</v>
      </c>
      <c r="EF489" s="14">
        <v>5</v>
      </c>
      <c r="EG489" s="14">
        <v>5</v>
      </c>
      <c r="EH489" s="14">
        <v>5</v>
      </c>
      <c r="EI489" s="14">
        <v>5</v>
      </c>
      <c r="EJ489" s="14">
        <f t="shared" si="266"/>
        <v>20</v>
      </c>
      <c r="EK489" s="14"/>
      <c r="EL489" s="14"/>
      <c r="EM489" s="14"/>
      <c r="EN489" s="14"/>
      <c r="EO489" s="14"/>
      <c r="EP489" s="14"/>
      <c r="EQ489" s="14"/>
      <c r="ER489" s="14"/>
      <c r="ES489" s="14"/>
      <c r="ET489" s="14"/>
      <c r="EU489" s="14"/>
      <c r="EV489" s="14"/>
      <c r="EW489" s="14"/>
      <c r="EX489" s="14"/>
      <c r="EY489" s="14"/>
      <c r="EZ489" s="14"/>
      <c r="FA489" s="14"/>
      <c r="FB489" s="14"/>
      <c r="FC489" s="14"/>
      <c r="FD489" s="14"/>
      <c r="FE489" s="14"/>
      <c r="FF489" s="14"/>
      <c r="FG489" s="14"/>
      <c r="FH489" s="14"/>
      <c r="FI489" s="14"/>
      <c r="FJ489" s="14"/>
      <c r="FK489" s="14"/>
      <c r="FL489" s="14"/>
      <c r="FM489" s="14"/>
      <c r="FN489" s="14"/>
      <c r="FO489" s="14"/>
      <c r="FP489" s="14"/>
      <c r="FQ489" s="14"/>
      <c r="FR489" s="14"/>
      <c r="FS489" s="14"/>
      <c r="FT489" s="14"/>
      <c r="FU489" s="14"/>
      <c r="FV489" s="14"/>
      <c r="FW489" s="14"/>
      <c r="FX489" s="14"/>
      <c r="FY489" s="14"/>
      <c r="FZ489" s="14"/>
      <c r="GA489" s="14"/>
      <c r="GB489" s="14"/>
      <c r="GC489" s="14"/>
      <c r="GD489" s="14"/>
      <c r="GE489" s="14"/>
      <c r="GF489" s="14"/>
      <c r="GG489" s="14"/>
      <c r="GH489" s="14"/>
      <c r="GI489" s="14"/>
      <c r="GJ489" s="14"/>
      <c r="GK489" s="14"/>
      <c r="GL489" s="14"/>
      <c r="GM489" s="14"/>
      <c r="GN489" s="14"/>
      <c r="GO489" s="14"/>
      <c r="GP489" s="14"/>
      <c r="GQ489" s="14"/>
      <c r="GR489" s="14"/>
      <c r="GS489" s="14"/>
      <c r="GT489" s="14"/>
      <c r="GU489" s="14"/>
      <c r="GV489" s="14"/>
      <c r="GW489" s="14"/>
      <c r="GX489" s="14"/>
      <c r="GY489" s="14"/>
      <c r="GZ489" s="14"/>
      <c r="HA489" s="14"/>
      <c r="HB489" s="14"/>
      <c r="HC489" s="14"/>
      <c r="HD489" s="14"/>
      <c r="HE489" s="14"/>
      <c r="HF489" s="14"/>
      <c r="HG489" s="14"/>
      <c r="HH489" s="14"/>
      <c r="HI489" s="14"/>
      <c r="HJ489" s="14"/>
      <c r="HK489" s="14"/>
      <c r="HL489" s="14"/>
      <c r="HM489" s="14"/>
      <c r="HN489" s="14"/>
      <c r="HO489" s="14"/>
      <c r="HP489" s="14"/>
      <c r="HQ489" s="14"/>
      <c r="HR489" s="14"/>
      <c r="HS489" s="14"/>
      <c r="HT489" s="14"/>
      <c r="HU489" s="14"/>
      <c r="HV489" s="14"/>
      <c r="HW489" s="14"/>
      <c r="HX489" s="14"/>
      <c r="HY489" s="14"/>
      <c r="HZ489" s="14"/>
      <c r="IA489" s="14"/>
      <c r="IB489" s="14"/>
      <c r="IC489" s="14"/>
      <c r="ID489" s="14"/>
      <c r="IE489" s="14"/>
      <c r="IF489" s="14"/>
      <c r="IG489" s="14"/>
      <c r="IH489" s="14"/>
      <c r="II489" s="14"/>
      <c r="IJ489" s="14"/>
      <c r="IK489" s="14"/>
      <c r="IL489" s="14"/>
      <c r="IM489" s="14"/>
      <c r="IN489" s="14"/>
      <c r="IO489" s="14"/>
      <c r="IP489" s="14"/>
    </row>
    <row r="490" spans="1:250" s="1" customFormat="1">
      <c r="A490" s="14">
        <v>481</v>
      </c>
      <c r="B490" s="14">
        <v>1</v>
      </c>
      <c r="C490" s="60">
        <v>1</v>
      </c>
      <c r="D490" s="14">
        <v>1</v>
      </c>
      <c r="E490" s="14">
        <v>2</v>
      </c>
      <c r="F490" s="14" t="s">
        <v>1928</v>
      </c>
      <c r="G490" s="14" t="s">
        <v>2454</v>
      </c>
      <c r="H490" s="14" t="s">
        <v>2063</v>
      </c>
      <c r="I490" s="14" t="s">
        <v>2489</v>
      </c>
      <c r="J490" s="14" t="s">
        <v>2655</v>
      </c>
      <c r="K490" s="1" t="s">
        <v>3383</v>
      </c>
      <c r="L490" s="14">
        <v>6</v>
      </c>
      <c r="M490" s="14">
        <v>11</v>
      </c>
      <c r="N490" s="14">
        <v>26</v>
      </c>
      <c r="O490" s="14" t="s">
        <v>3384</v>
      </c>
      <c r="P490" s="14" t="s">
        <v>3385</v>
      </c>
      <c r="Q490" s="14" t="s">
        <v>3386</v>
      </c>
      <c r="R490" s="14" t="s">
        <v>3387</v>
      </c>
      <c r="S490" s="14" t="s">
        <v>2335</v>
      </c>
      <c r="T490" s="14" t="s">
        <v>3388</v>
      </c>
      <c r="U490" s="14" t="s">
        <v>3389</v>
      </c>
      <c r="V490" s="14" t="s">
        <v>3017</v>
      </c>
      <c r="W490" s="14" t="s">
        <v>3390</v>
      </c>
      <c r="X490" s="14" t="s">
        <v>3391</v>
      </c>
      <c r="Y490" s="14" t="s">
        <v>3392</v>
      </c>
      <c r="Z490" s="14" t="s">
        <v>3393</v>
      </c>
      <c r="AA490" s="14" t="s">
        <v>2774</v>
      </c>
      <c r="AB490" s="14" t="s">
        <v>2889</v>
      </c>
      <c r="AC490" s="14" t="s">
        <v>3394</v>
      </c>
      <c r="AD490" s="14" t="s">
        <v>2492</v>
      </c>
      <c r="AE490" s="14" t="s">
        <v>3395</v>
      </c>
      <c r="AF490" s="14" t="s">
        <v>3396</v>
      </c>
      <c r="AG490" s="14" t="s">
        <v>2357</v>
      </c>
      <c r="AH490" s="14" t="s">
        <v>3037</v>
      </c>
      <c r="AI490" s="14" t="s">
        <v>3397</v>
      </c>
      <c r="AJ490" s="14" t="s">
        <v>2545</v>
      </c>
      <c r="AK490" s="14" t="s">
        <v>3398</v>
      </c>
      <c r="AL490" s="14" t="s">
        <v>3399</v>
      </c>
      <c r="AM490" s="14" t="s">
        <v>3400</v>
      </c>
      <c r="AN490" s="14" t="s">
        <v>3401</v>
      </c>
      <c r="AO490" s="14"/>
      <c r="AP490" s="14"/>
      <c r="AQ490" s="14"/>
      <c r="AR490" s="14"/>
      <c r="AS490" s="14"/>
      <c r="AT490" s="14"/>
      <c r="AU490" s="14"/>
      <c r="AV490" s="14"/>
      <c r="AW490" s="14"/>
      <c r="AX490" s="14">
        <v>1</v>
      </c>
      <c r="AY490" s="14">
        <v>1</v>
      </c>
      <c r="AZ490" s="14">
        <v>2</v>
      </c>
      <c r="BA490" s="14">
        <v>3</v>
      </c>
      <c r="BB490" s="14"/>
      <c r="BC490" s="14">
        <v>70</v>
      </c>
      <c r="BD490" s="14">
        <v>0</v>
      </c>
      <c r="BE490" s="14">
        <v>3</v>
      </c>
      <c r="BF490" s="14">
        <v>2</v>
      </c>
      <c r="BG490" s="14">
        <v>2</v>
      </c>
      <c r="BH490" s="14"/>
      <c r="BI490" s="14">
        <v>45.5</v>
      </c>
      <c r="BJ490" s="14">
        <v>0</v>
      </c>
      <c r="BK490" s="14">
        <v>0</v>
      </c>
      <c r="BL490" s="14">
        <v>1</v>
      </c>
      <c r="BM490" s="14">
        <v>3</v>
      </c>
      <c r="BN490" s="14">
        <v>1</v>
      </c>
      <c r="BO490" s="14">
        <f>IF(BC490&gt;=85,1,0)</f>
        <v>0</v>
      </c>
      <c r="BP490" s="14">
        <f>IF(BD490=1,1,0)</f>
        <v>0</v>
      </c>
      <c r="BQ490" s="14">
        <v>1</v>
      </c>
      <c r="BR490" s="14">
        <v>1</v>
      </c>
      <c r="BS490" s="14">
        <v>0</v>
      </c>
      <c r="BT490" s="14">
        <v>1</v>
      </c>
      <c r="BU490" s="14">
        <v>0</v>
      </c>
      <c r="BV490" s="14">
        <f t="shared" si="257"/>
        <v>3</v>
      </c>
      <c r="BW490" s="14">
        <v>4</v>
      </c>
      <c r="BX490" s="14">
        <v>0</v>
      </c>
      <c r="BY490" s="14">
        <v>1</v>
      </c>
      <c r="BZ490" s="14">
        <v>1</v>
      </c>
      <c r="CA490" s="14">
        <v>1</v>
      </c>
      <c r="CB490" s="14">
        <v>1</v>
      </c>
      <c r="CC490" s="14">
        <v>1</v>
      </c>
      <c r="CD490" s="14">
        <v>1</v>
      </c>
      <c r="CE490" s="14">
        <v>1</v>
      </c>
      <c r="CF490" s="14">
        <f t="shared" si="258"/>
        <v>7</v>
      </c>
      <c r="CG490" s="14">
        <v>2</v>
      </c>
      <c r="CH490" s="14">
        <v>1</v>
      </c>
      <c r="CI490" s="14">
        <v>1</v>
      </c>
      <c r="CJ490" s="14">
        <v>1</v>
      </c>
      <c r="CK490" s="14">
        <f t="shared" si="270"/>
        <v>5</v>
      </c>
      <c r="CL490" s="14">
        <v>0</v>
      </c>
      <c r="CM490" s="14">
        <v>1</v>
      </c>
      <c r="CN490" s="14">
        <v>0</v>
      </c>
      <c r="CO490" s="14">
        <v>2</v>
      </c>
      <c r="CP490" s="14">
        <v>2</v>
      </c>
      <c r="CQ490" s="14">
        <v>1</v>
      </c>
      <c r="CR490" s="14">
        <v>5</v>
      </c>
      <c r="CS490" s="14">
        <v>1</v>
      </c>
      <c r="CT490" s="14">
        <v>40</v>
      </c>
      <c r="CU490" s="14">
        <v>1</v>
      </c>
      <c r="CV490" s="14">
        <v>1</v>
      </c>
      <c r="CW490" s="14">
        <v>1</v>
      </c>
      <c r="CX490" s="14">
        <v>1</v>
      </c>
      <c r="CY490" s="14">
        <v>1</v>
      </c>
      <c r="CZ490" s="14">
        <v>1</v>
      </c>
      <c r="DA490" s="14">
        <f t="shared" si="267"/>
        <v>6</v>
      </c>
      <c r="DB490" s="14">
        <v>1</v>
      </c>
      <c r="DC490" s="14">
        <v>1</v>
      </c>
      <c r="DD490" s="14">
        <v>1</v>
      </c>
      <c r="DE490" s="14">
        <v>1</v>
      </c>
      <c r="DF490" s="14">
        <v>1</v>
      </c>
      <c r="DG490" s="14">
        <v>1</v>
      </c>
      <c r="DH490" s="14">
        <f t="shared" si="268"/>
        <v>6</v>
      </c>
      <c r="DI490" s="14">
        <f t="shared" si="269"/>
        <v>0</v>
      </c>
      <c r="DJ490" s="14">
        <v>1</v>
      </c>
      <c r="DK490" s="14">
        <v>0</v>
      </c>
      <c r="DL490" s="14">
        <v>1</v>
      </c>
      <c r="DM490" s="14">
        <v>1</v>
      </c>
      <c r="DN490" s="14">
        <v>1</v>
      </c>
      <c r="DO490" s="14">
        <v>0</v>
      </c>
      <c r="DP490" s="14">
        <v>0</v>
      </c>
      <c r="DQ490" s="14">
        <v>0</v>
      </c>
      <c r="DR490" s="14">
        <f t="shared" si="262"/>
        <v>4</v>
      </c>
      <c r="DS490" s="14">
        <v>1</v>
      </c>
      <c r="DT490" s="14">
        <v>0</v>
      </c>
      <c r="DU490" s="14">
        <v>1</v>
      </c>
      <c r="DV490" s="14">
        <v>1</v>
      </c>
      <c r="DW490" s="14">
        <v>1</v>
      </c>
      <c r="DX490" s="14">
        <v>0</v>
      </c>
      <c r="DY490" s="14">
        <v>0</v>
      </c>
      <c r="DZ490" s="14">
        <v>0</v>
      </c>
      <c r="EA490" s="14">
        <f t="shared" si="263"/>
        <v>4</v>
      </c>
      <c r="EB490" s="14">
        <f t="shared" si="264"/>
        <v>0</v>
      </c>
      <c r="EC490" s="14">
        <v>0</v>
      </c>
      <c r="ED490" s="14">
        <v>0</v>
      </c>
      <c r="EE490" s="14">
        <f t="shared" si="265"/>
        <v>0</v>
      </c>
      <c r="EF490" s="14">
        <v>5</v>
      </c>
      <c r="EG490" s="14">
        <v>5</v>
      </c>
      <c r="EH490" s="14">
        <v>5</v>
      </c>
      <c r="EI490" s="14">
        <v>5</v>
      </c>
      <c r="EJ490" s="14">
        <f t="shared" si="266"/>
        <v>20</v>
      </c>
      <c r="EK490" s="14"/>
      <c r="EL490" s="14"/>
      <c r="EM490" s="14"/>
      <c r="EN490" s="14"/>
      <c r="EO490" s="14"/>
      <c r="EP490" s="14"/>
      <c r="EQ490" s="14"/>
      <c r="ER490" s="14"/>
      <c r="ES490" s="14"/>
      <c r="ET490" s="14"/>
      <c r="EU490" s="14"/>
      <c r="EV490" s="14"/>
      <c r="EW490" s="14"/>
      <c r="EX490" s="14"/>
      <c r="EY490" s="14"/>
      <c r="EZ490" s="14"/>
      <c r="FA490" s="14"/>
      <c r="FB490" s="14"/>
      <c r="FC490" s="14"/>
      <c r="FD490" s="14"/>
      <c r="FE490" s="14"/>
      <c r="FF490" s="14"/>
      <c r="FG490" s="14"/>
      <c r="FH490" s="14"/>
      <c r="FI490" s="14"/>
      <c r="FJ490" s="14"/>
      <c r="FK490" s="14"/>
      <c r="FL490" s="14"/>
      <c r="FM490" s="14"/>
      <c r="FN490" s="14"/>
      <c r="FO490" s="14"/>
      <c r="FP490" s="14"/>
      <c r="FQ490" s="14"/>
      <c r="FR490" s="14"/>
      <c r="FS490" s="14"/>
      <c r="FT490" s="14"/>
      <c r="FU490" s="14"/>
      <c r="FV490" s="14"/>
      <c r="FW490" s="14"/>
      <c r="FX490" s="14"/>
      <c r="FY490" s="14"/>
      <c r="FZ490" s="14"/>
      <c r="GA490" s="14"/>
      <c r="GB490" s="14"/>
      <c r="GC490" s="14"/>
      <c r="GD490" s="14"/>
      <c r="GE490" s="14"/>
      <c r="GF490" s="14"/>
      <c r="GG490" s="14"/>
      <c r="GH490" s="14"/>
      <c r="GI490" s="14"/>
      <c r="GJ490" s="14"/>
      <c r="GK490" s="14"/>
      <c r="GL490" s="14"/>
      <c r="GM490" s="14"/>
      <c r="GN490" s="14"/>
      <c r="GO490" s="14"/>
      <c r="GP490" s="14"/>
      <c r="GQ490" s="14"/>
      <c r="GR490" s="14"/>
      <c r="GS490" s="14"/>
      <c r="GT490" s="14"/>
      <c r="GU490" s="14"/>
      <c r="GV490" s="14"/>
      <c r="GW490" s="14"/>
      <c r="GX490" s="14"/>
      <c r="GY490" s="14"/>
      <c r="GZ490" s="14"/>
      <c r="HA490" s="14"/>
      <c r="HB490" s="14"/>
      <c r="HC490" s="14"/>
      <c r="HD490" s="14"/>
      <c r="HE490" s="14"/>
      <c r="HF490" s="14"/>
      <c r="HG490" s="14"/>
      <c r="HH490" s="14"/>
      <c r="HI490" s="14"/>
      <c r="HJ490" s="14"/>
      <c r="HK490" s="14"/>
      <c r="HL490" s="14"/>
      <c r="HM490" s="14"/>
      <c r="HN490" s="14"/>
      <c r="HO490" s="14"/>
      <c r="HP490" s="14"/>
      <c r="HQ490" s="14"/>
      <c r="HR490" s="14"/>
      <c r="HS490" s="14"/>
      <c r="HT490" s="14"/>
      <c r="HU490" s="14"/>
      <c r="HV490" s="14"/>
      <c r="HW490" s="14"/>
      <c r="HX490" s="14"/>
      <c r="HY490" s="14"/>
      <c r="HZ490" s="14"/>
      <c r="IA490" s="14"/>
      <c r="IB490" s="14"/>
      <c r="IC490" s="14"/>
      <c r="ID490" s="14"/>
      <c r="IE490" s="14"/>
      <c r="IF490" s="14"/>
      <c r="IG490" s="14"/>
      <c r="IH490" s="14"/>
      <c r="II490" s="14"/>
      <c r="IJ490" s="14"/>
      <c r="IK490" s="14"/>
      <c r="IL490" s="14"/>
      <c r="IM490" s="14"/>
      <c r="IN490" s="14"/>
      <c r="IO490" s="14"/>
      <c r="IP490" s="14"/>
    </row>
    <row r="491" spans="1:250" s="1" customFormat="1">
      <c r="A491" s="14">
        <v>482</v>
      </c>
      <c r="B491" s="61">
        <v>1</v>
      </c>
      <c r="C491" s="60">
        <v>1</v>
      </c>
      <c r="D491" s="14">
        <v>3</v>
      </c>
      <c r="E491" s="14">
        <v>1</v>
      </c>
      <c r="F491" s="14" t="s">
        <v>2048</v>
      </c>
      <c r="G491" s="14" t="s">
        <v>2100</v>
      </c>
      <c r="H491" s="14" t="s">
        <v>1928</v>
      </c>
      <c r="I491" s="14" t="s">
        <v>2454</v>
      </c>
      <c r="J491" s="14"/>
      <c r="K491" s="1" t="s">
        <v>4664</v>
      </c>
      <c r="L491" s="14">
        <v>4</v>
      </c>
      <c r="M491" s="14">
        <v>8</v>
      </c>
      <c r="N491" s="14">
        <v>18</v>
      </c>
      <c r="O491" s="14" t="s">
        <v>2560</v>
      </c>
      <c r="P491" s="14" t="s">
        <v>4296</v>
      </c>
      <c r="Q491" s="14" t="s">
        <v>2832</v>
      </c>
      <c r="R491" s="14" t="s">
        <v>4665</v>
      </c>
      <c r="S491" s="14" t="s">
        <v>2833</v>
      </c>
      <c r="T491" s="14" t="s">
        <v>4666</v>
      </c>
      <c r="U491" s="14" t="s">
        <v>2967</v>
      </c>
      <c r="V491" s="14" t="s">
        <v>4667</v>
      </c>
      <c r="W491" s="14" t="s">
        <v>4668</v>
      </c>
      <c r="X491" s="14" t="s">
        <v>3975</v>
      </c>
      <c r="Y491" s="14" t="s">
        <v>4669</v>
      </c>
      <c r="Z491" s="14" t="s">
        <v>2357</v>
      </c>
      <c r="AA491" s="14" t="s">
        <v>4670</v>
      </c>
      <c r="AB491" s="14" t="s">
        <v>4671</v>
      </c>
      <c r="AC491" s="14" t="s">
        <v>4672</v>
      </c>
      <c r="AD491" s="14" t="s">
        <v>4673</v>
      </c>
      <c r="AE491" s="14" t="s">
        <v>4674</v>
      </c>
      <c r="AF491" s="14" t="s">
        <v>4675</v>
      </c>
      <c r="AG491" s="14"/>
      <c r="AH491" s="14"/>
      <c r="AI491" s="14"/>
      <c r="AJ491" s="14"/>
      <c r="AK491" s="14"/>
      <c r="AL491" s="14"/>
      <c r="AM491" s="14"/>
      <c r="AN491" s="14"/>
      <c r="AO491" s="14"/>
      <c r="AP491" s="14"/>
      <c r="AQ491" s="14"/>
      <c r="AR491" s="14"/>
      <c r="AS491" s="14"/>
      <c r="AT491" s="14"/>
      <c r="AU491" s="14"/>
      <c r="AV491" s="14"/>
      <c r="AW491" s="14"/>
      <c r="AX491" s="14">
        <v>1</v>
      </c>
      <c r="AY491" s="14">
        <v>1</v>
      </c>
      <c r="AZ491" s="14">
        <v>2</v>
      </c>
      <c r="BA491" s="14">
        <v>2</v>
      </c>
      <c r="BB491" s="14"/>
      <c r="BC491" s="14">
        <v>35</v>
      </c>
      <c r="BD491" s="14">
        <v>1</v>
      </c>
      <c r="BE491" s="14">
        <v>3</v>
      </c>
      <c r="BF491" s="14">
        <v>1</v>
      </c>
      <c r="BG491" s="14">
        <v>3</v>
      </c>
      <c r="BH491" s="14">
        <v>165.1</v>
      </c>
      <c r="BI491" s="14">
        <v>28.96</v>
      </c>
      <c r="BJ491" s="14">
        <v>1</v>
      </c>
      <c r="BK491" s="14">
        <v>0</v>
      </c>
      <c r="BL491" s="14">
        <v>2</v>
      </c>
      <c r="BM491" s="14">
        <v>2</v>
      </c>
      <c r="BN491" s="14">
        <v>0</v>
      </c>
      <c r="BO491" s="14">
        <f>IF(BC491&gt;=85,1,0)</f>
        <v>0</v>
      </c>
      <c r="BP491" s="14">
        <f>IF(BD491=1,1,0)</f>
        <v>1</v>
      </c>
      <c r="BQ491" s="14">
        <v>0</v>
      </c>
      <c r="BR491" s="14">
        <v>1</v>
      </c>
      <c r="BS491" s="14">
        <v>0</v>
      </c>
      <c r="BT491" s="14">
        <v>1</v>
      </c>
      <c r="BU491" s="14">
        <v>0</v>
      </c>
      <c r="BV491" s="14">
        <f t="shared" si="257"/>
        <v>3</v>
      </c>
      <c r="BW491" s="14">
        <v>4</v>
      </c>
      <c r="BX491" s="14">
        <v>1</v>
      </c>
      <c r="BY491" s="14">
        <v>0</v>
      </c>
      <c r="BZ491" s="14">
        <v>0</v>
      </c>
      <c r="CA491" s="14">
        <v>0</v>
      </c>
      <c r="CB491" s="14">
        <v>0</v>
      </c>
      <c r="CC491" s="14">
        <v>1</v>
      </c>
      <c r="CD491" s="14">
        <v>1</v>
      </c>
      <c r="CE491" s="14">
        <v>0</v>
      </c>
      <c r="CF491" s="14">
        <f t="shared" si="258"/>
        <v>3</v>
      </c>
      <c r="CG491" s="14">
        <v>4</v>
      </c>
      <c r="CH491" s="14">
        <v>4</v>
      </c>
      <c r="CI491" s="14">
        <v>5</v>
      </c>
      <c r="CJ491" s="14">
        <v>5</v>
      </c>
      <c r="CK491" s="14">
        <f t="shared" si="270"/>
        <v>18</v>
      </c>
      <c r="CL491" s="14">
        <v>0</v>
      </c>
      <c r="CM491" s="14">
        <v>5</v>
      </c>
      <c r="CN491" s="14">
        <v>0</v>
      </c>
      <c r="CO491" s="14">
        <v>2</v>
      </c>
      <c r="CP491" s="14">
        <v>2</v>
      </c>
      <c r="CQ491" s="14">
        <v>1</v>
      </c>
      <c r="CR491" s="14">
        <v>2</v>
      </c>
      <c r="CS491" s="14">
        <v>1</v>
      </c>
      <c r="CT491" s="14">
        <v>80</v>
      </c>
      <c r="CU491" s="14">
        <v>1</v>
      </c>
      <c r="CV491" s="14">
        <v>1</v>
      </c>
      <c r="CW491" s="14">
        <v>1</v>
      </c>
      <c r="CX491" s="14">
        <v>1</v>
      </c>
      <c r="CY491" s="14">
        <v>1</v>
      </c>
      <c r="CZ491" s="14">
        <v>1</v>
      </c>
      <c r="DA491" s="14">
        <f t="shared" si="267"/>
        <v>6</v>
      </c>
      <c r="DB491" s="14">
        <v>1</v>
      </c>
      <c r="DC491" s="14">
        <v>1</v>
      </c>
      <c r="DD491" s="14">
        <v>1</v>
      </c>
      <c r="DE491" s="14">
        <v>1</v>
      </c>
      <c r="DF491" s="14">
        <v>1</v>
      </c>
      <c r="DG491" s="14">
        <v>1</v>
      </c>
      <c r="DH491" s="14">
        <f t="shared" si="268"/>
        <v>6</v>
      </c>
      <c r="DI491" s="14">
        <f t="shared" si="269"/>
        <v>0</v>
      </c>
      <c r="DJ491" s="14">
        <v>1</v>
      </c>
      <c r="DK491" s="14">
        <v>1</v>
      </c>
      <c r="DL491" s="14">
        <v>1</v>
      </c>
      <c r="DM491" s="14">
        <v>1</v>
      </c>
      <c r="DN491" s="14">
        <v>1</v>
      </c>
      <c r="DO491" s="14">
        <v>1</v>
      </c>
      <c r="DP491" s="14">
        <v>1</v>
      </c>
      <c r="DQ491" s="14">
        <v>1</v>
      </c>
      <c r="DR491" s="14">
        <f t="shared" si="262"/>
        <v>8</v>
      </c>
      <c r="DS491" s="14">
        <v>1</v>
      </c>
      <c r="DT491" s="14">
        <v>1</v>
      </c>
      <c r="DU491" s="14">
        <v>1</v>
      </c>
      <c r="DV491" s="14">
        <v>1</v>
      </c>
      <c r="DW491" s="14">
        <v>1</v>
      </c>
      <c r="DX491" s="14">
        <v>1</v>
      </c>
      <c r="DY491" s="14">
        <v>1</v>
      </c>
      <c r="DZ491" s="14">
        <v>1</v>
      </c>
      <c r="EA491" s="14">
        <f t="shared" si="263"/>
        <v>8</v>
      </c>
      <c r="EB491" s="14">
        <f t="shared" si="264"/>
        <v>0</v>
      </c>
      <c r="EC491" s="14">
        <v>2</v>
      </c>
      <c r="ED491" s="14">
        <v>0</v>
      </c>
      <c r="EE491" s="14">
        <f t="shared" si="265"/>
        <v>2</v>
      </c>
      <c r="EF491" s="14">
        <v>2</v>
      </c>
      <c r="EG491" s="14">
        <v>4</v>
      </c>
      <c r="EH491" s="14">
        <v>4</v>
      </c>
      <c r="EI491" s="14">
        <v>4</v>
      </c>
      <c r="EJ491" s="14">
        <f t="shared" si="266"/>
        <v>14</v>
      </c>
      <c r="EK491" s="14"/>
      <c r="EL491" s="14"/>
      <c r="EM491" s="14"/>
      <c r="EN491" s="14"/>
      <c r="EO491" s="14"/>
      <c r="EP491" s="14"/>
      <c r="EQ491" s="14"/>
      <c r="ER491" s="14"/>
      <c r="ES491" s="14"/>
      <c r="ET491" s="14"/>
      <c r="EU491" s="14"/>
      <c r="EV491" s="14"/>
      <c r="EW491" s="14"/>
      <c r="EX491" s="14"/>
      <c r="EY491" s="14"/>
      <c r="EZ491" s="14"/>
      <c r="FA491" s="14"/>
      <c r="FB491" s="14"/>
      <c r="FC491" s="14"/>
      <c r="FD491" s="14"/>
      <c r="FE491" s="14"/>
      <c r="FF491" s="14"/>
      <c r="FG491" s="14"/>
      <c r="FH491" s="14"/>
      <c r="FI491" s="14"/>
      <c r="FJ491" s="14"/>
      <c r="FK491" s="14"/>
      <c r="FL491" s="14"/>
      <c r="FM491" s="14"/>
      <c r="FN491" s="14"/>
      <c r="FO491" s="14"/>
      <c r="FP491" s="14"/>
      <c r="FQ491" s="14"/>
      <c r="FR491" s="14"/>
      <c r="FS491" s="14"/>
      <c r="FT491" s="14"/>
      <c r="FU491" s="14"/>
      <c r="FV491" s="14"/>
      <c r="FW491" s="14"/>
      <c r="FX491" s="14"/>
      <c r="FY491" s="14"/>
      <c r="FZ491" s="14"/>
      <c r="GA491" s="14"/>
      <c r="GB491" s="14"/>
      <c r="GC491" s="14"/>
      <c r="GD491" s="14"/>
      <c r="GE491" s="14"/>
      <c r="GF491" s="14"/>
      <c r="GG491" s="14"/>
      <c r="GH491" s="14"/>
      <c r="GI491" s="14"/>
      <c r="GJ491" s="14"/>
      <c r="GK491" s="14"/>
      <c r="GL491" s="14"/>
      <c r="GM491" s="14"/>
      <c r="GN491" s="14"/>
      <c r="GO491" s="14"/>
      <c r="GP491" s="14"/>
      <c r="GQ491" s="14"/>
      <c r="GR491" s="14"/>
      <c r="GS491" s="14"/>
      <c r="GT491" s="14"/>
      <c r="GU491" s="14"/>
      <c r="GV491" s="14"/>
      <c r="GW491" s="14"/>
      <c r="GX491" s="14"/>
      <c r="GY491" s="14"/>
      <c r="GZ491" s="14"/>
      <c r="HA491" s="14"/>
      <c r="HB491" s="14"/>
      <c r="HC491" s="14"/>
      <c r="HD491" s="14"/>
      <c r="HE491" s="14"/>
      <c r="HF491" s="14"/>
      <c r="HG491" s="14"/>
      <c r="HH491" s="14"/>
      <c r="HI491" s="14"/>
      <c r="HJ491" s="14"/>
      <c r="HK491" s="14"/>
      <c r="HL491" s="14"/>
      <c r="HM491" s="14"/>
      <c r="HN491" s="14"/>
      <c r="HO491" s="14"/>
      <c r="HP491" s="14"/>
      <c r="HQ491" s="14"/>
      <c r="HR491" s="14"/>
      <c r="HS491" s="14"/>
      <c r="HT491" s="14"/>
      <c r="HU491" s="14"/>
      <c r="HV491" s="14"/>
      <c r="HW491" s="14"/>
      <c r="HX491" s="14"/>
      <c r="HY491" s="14"/>
      <c r="HZ491" s="14"/>
      <c r="IA491" s="14"/>
      <c r="IB491" s="14"/>
      <c r="IC491" s="14"/>
      <c r="ID491" s="14"/>
      <c r="IE491" s="14"/>
      <c r="IF491" s="14"/>
      <c r="IG491" s="14"/>
      <c r="IH491" s="14"/>
      <c r="II491" s="14"/>
      <c r="IJ491" s="14"/>
      <c r="IK491" s="14"/>
      <c r="IL491" s="14"/>
      <c r="IM491" s="14"/>
      <c r="IN491" s="14"/>
      <c r="IO491" s="14"/>
      <c r="IP491" s="14"/>
    </row>
    <row r="492" spans="1:250" s="1" customFormat="1">
      <c r="A492" s="14">
        <v>483</v>
      </c>
      <c r="B492" s="61">
        <v>1</v>
      </c>
      <c r="C492" s="60">
        <v>1</v>
      </c>
      <c r="D492" s="14">
        <v>1</v>
      </c>
      <c r="E492" s="14">
        <v>1</v>
      </c>
      <c r="F492" s="14" t="s">
        <v>2063</v>
      </c>
      <c r="G492" s="14" t="s">
        <v>1928</v>
      </c>
      <c r="H492" s="14" t="s">
        <v>2100</v>
      </c>
      <c r="I492" s="14"/>
      <c r="J492" s="14"/>
      <c r="K492" s="1" t="s">
        <v>4967</v>
      </c>
      <c r="L492" s="14">
        <v>3</v>
      </c>
      <c r="M492" s="14">
        <v>4</v>
      </c>
      <c r="N492" s="14">
        <v>13</v>
      </c>
      <c r="O492" s="14" t="s">
        <v>3371</v>
      </c>
      <c r="P492" s="14" t="s">
        <v>4968</v>
      </c>
      <c r="Q492" s="14" t="s">
        <v>2335</v>
      </c>
      <c r="R492" s="14" t="s">
        <v>4969</v>
      </c>
      <c r="S492" s="14" t="s">
        <v>4970</v>
      </c>
      <c r="T492" s="14" t="s">
        <v>3373</v>
      </c>
      <c r="U492" s="14" t="s">
        <v>4971</v>
      </c>
      <c r="V492" s="14" t="s">
        <v>4972</v>
      </c>
      <c r="W492" s="14" t="s">
        <v>2515</v>
      </c>
      <c r="X492" s="14" t="s">
        <v>4713</v>
      </c>
      <c r="Y492" s="14" t="s">
        <v>4973</v>
      </c>
      <c r="Z492" s="14" t="s">
        <v>4974</v>
      </c>
      <c r="AA492" s="14" t="s">
        <v>2669</v>
      </c>
      <c r="AB492" s="14"/>
      <c r="AC492" s="14"/>
      <c r="AD492" s="14"/>
      <c r="AE492" s="14"/>
      <c r="AF492" s="14"/>
      <c r="AG492" s="14"/>
      <c r="AH492" s="14"/>
      <c r="AI492" s="14"/>
      <c r="AJ492" s="14"/>
      <c r="AK492" s="14"/>
      <c r="AL492" s="14"/>
      <c r="AM492" s="14"/>
      <c r="AN492" s="14"/>
      <c r="AO492" s="14"/>
      <c r="AP492" s="14"/>
      <c r="AQ492" s="14"/>
      <c r="AR492" s="14"/>
      <c r="AS492" s="14"/>
      <c r="AT492" s="14"/>
      <c r="AU492" s="14"/>
      <c r="AV492" s="14"/>
      <c r="AW492" s="14"/>
      <c r="AX492" s="14">
        <v>1</v>
      </c>
      <c r="AY492" s="14">
        <v>1</v>
      </c>
      <c r="AZ492" s="14">
        <v>2</v>
      </c>
      <c r="BA492" s="14">
        <v>4</v>
      </c>
      <c r="BB492" s="14"/>
      <c r="BC492" s="14">
        <v>72</v>
      </c>
      <c r="BD492" s="14">
        <v>1</v>
      </c>
      <c r="BE492" s="14">
        <v>1</v>
      </c>
      <c r="BF492" s="14">
        <v>4</v>
      </c>
      <c r="BG492" s="14">
        <v>2</v>
      </c>
      <c r="BH492" s="14">
        <v>172.7</v>
      </c>
      <c r="BI492" s="14">
        <v>25.41</v>
      </c>
      <c r="BJ492" s="14">
        <v>1</v>
      </c>
      <c r="BK492" s="14">
        <v>0</v>
      </c>
      <c r="BL492" s="14">
        <v>1</v>
      </c>
      <c r="BM492" s="14">
        <v>3</v>
      </c>
      <c r="BN492" s="14">
        <v>1</v>
      </c>
      <c r="BO492" s="14">
        <f>IF(BC492&gt;=85,1,0)</f>
        <v>0</v>
      </c>
      <c r="BP492" s="14">
        <f>IF(BD492=1,1,0)</f>
        <v>1</v>
      </c>
      <c r="BQ492" s="14">
        <v>0</v>
      </c>
      <c r="BR492" s="14">
        <v>0</v>
      </c>
      <c r="BS492" s="14">
        <v>0</v>
      </c>
      <c r="BT492" s="14">
        <v>1</v>
      </c>
      <c r="BU492" s="14">
        <v>0</v>
      </c>
      <c r="BV492" s="14">
        <f t="shared" si="257"/>
        <v>2</v>
      </c>
      <c r="BW492" s="14">
        <v>5</v>
      </c>
      <c r="BX492" s="14">
        <v>1</v>
      </c>
      <c r="BY492" s="14">
        <v>1</v>
      </c>
      <c r="BZ492" s="14">
        <v>1</v>
      </c>
      <c r="CA492" s="14">
        <v>1</v>
      </c>
      <c r="CB492" s="14">
        <v>1</v>
      </c>
      <c r="CC492" s="14">
        <v>1</v>
      </c>
      <c r="CD492" s="14">
        <v>1</v>
      </c>
      <c r="CE492" s="14">
        <v>1</v>
      </c>
      <c r="CF492" s="14">
        <f t="shared" si="258"/>
        <v>8</v>
      </c>
      <c r="CG492" s="14">
        <v>1</v>
      </c>
      <c r="CH492" s="14">
        <v>1</v>
      </c>
      <c r="CI492" s="14">
        <v>1</v>
      </c>
      <c r="CJ492" s="14">
        <v>1</v>
      </c>
      <c r="CK492" s="14">
        <f t="shared" si="270"/>
        <v>4</v>
      </c>
      <c r="CL492" s="14">
        <v>0</v>
      </c>
      <c r="CM492" s="14">
        <v>1</v>
      </c>
      <c r="CN492" s="14">
        <v>1</v>
      </c>
      <c r="CO492" s="14">
        <v>1</v>
      </c>
      <c r="CP492" s="14">
        <v>1</v>
      </c>
      <c r="CQ492" s="14">
        <v>2</v>
      </c>
      <c r="CR492" s="14">
        <v>2</v>
      </c>
      <c r="CS492" s="14">
        <v>1</v>
      </c>
      <c r="CT492" s="14">
        <v>10</v>
      </c>
      <c r="CU492" s="14">
        <v>0</v>
      </c>
      <c r="CV492" s="14">
        <v>0</v>
      </c>
      <c r="CW492" s="14">
        <v>1</v>
      </c>
      <c r="CX492" s="14">
        <v>1</v>
      </c>
      <c r="CY492" s="14">
        <v>1</v>
      </c>
      <c r="CZ492" s="14">
        <v>1</v>
      </c>
      <c r="DA492" s="14">
        <f t="shared" si="267"/>
        <v>4</v>
      </c>
      <c r="DB492" s="14">
        <v>0</v>
      </c>
      <c r="DC492" s="14">
        <v>0</v>
      </c>
      <c r="DD492" s="14">
        <v>1</v>
      </c>
      <c r="DE492" s="14">
        <v>1</v>
      </c>
      <c r="DF492" s="14">
        <v>1</v>
      </c>
      <c r="DG492" s="14">
        <v>1</v>
      </c>
      <c r="DH492" s="14">
        <f t="shared" si="268"/>
        <v>4</v>
      </c>
      <c r="DI492" s="14">
        <f t="shared" si="269"/>
        <v>0</v>
      </c>
      <c r="DJ492" s="14">
        <v>1</v>
      </c>
      <c r="DK492" s="14">
        <v>0</v>
      </c>
      <c r="DL492" s="14">
        <v>0</v>
      </c>
      <c r="DM492" s="14">
        <v>0</v>
      </c>
      <c r="DN492" s="14">
        <v>0</v>
      </c>
      <c r="DO492" s="14">
        <v>0</v>
      </c>
      <c r="DP492" s="14">
        <v>0</v>
      </c>
      <c r="DQ492" s="14">
        <v>0</v>
      </c>
      <c r="DR492" s="14">
        <f t="shared" si="262"/>
        <v>1</v>
      </c>
      <c r="DS492" s="14">
        <v>1</v>
      </c>
      <c r="DT492" s="14">
        <v>0</v>
      </c>
      <c r="DU492" s="14">
        <v>0</v>
      </c>
      <c r="DV492" s="14">
        <v>0</v>
      </c>
      <c r="DW492" s="14">
        <v>0</v>
      </c>
      <c r="DX492" s="14">
        <v>0</v>
      </c>
      <c r="DY492" s="14">
        <v>0</v>
      </c>
      <c r="DZ492" s="14">
        <v>0</v>
      </c>
      <c r="EA492" s="14">
        <f t="shared" si="263"/>
        <v>1</v>
      </c>
      <c r="EB492" s="14">
        <f t="shared" si="264"/>
        <v>0</v>
      </c>
      <c r="EC492" s="14">
        <v>3</v>
      </c>
      <c r="ED492" s="14">
        <v>1</v>
      </c>
      <c r="EE492" s="14">
        <f t="shared" si="265"/>
        <v>4</v>
      </c>
      <c r="EF492" s="14">
        <v>5</v>
      </c>
      <c r="EG492" s="14">
        <v>5</v>
      </c>
      <c r="EH492" s="14">
        <v>5</v>
      </c>
      <c r="EI492" s="14">
        <v>5</v>
      </c>
      <c r="EJ492" s="14">
        <f t="shared" si="266"/>
        <v>20</v>
      </c>
      <c r="EK492" s="14"/>
      <c r="EL492" s="14"/>
      <c r="EM492" s="14"/>
      <c r="EN492" s="14"/>
      <c r="EO492" s="14"/>
      <c r="EP492" s="14"/>
      <c r="EQ492" s="14"/>
      <c r="ER492" s="14"/>
      <c r="ES492" s="14"/>
      <c r="ET492" s="14"/>
      <c r="EU492" s="14"/>
      <c r="EV492" s="14"/>
      <c r="EW492" s="14"/>
      <c r="EX492" s="14"/>
      <c r="EY492" s="14"/>
      <c r="EZ492" s="14"/>
      <c r="FA492" s="14"/>
      <c r="FB492" s="14"/>
      <c r="FC492" s="14"/>
      <c r="FD492" s="14"/>
      <c r="FE492" s="14"/>
      <c r="FF492" s="14"/>
      <c r="FG492" s="14"/>
      <c r="FH492" s="14"/>
      <c r="FI492" s="14"/>
      <c r="FJ492" s="14"/>
      <c r="FK492" s="14"/>
      <c r="FL492" s="14"/>
      <c r="FM492" s="14"/>
      <c r="FN492" s="14"/>
      <c r="FO492" s="14"/>
      <c r="FP492" s="14"/>
      <c r="FQ492" s="14"/>
      <c r="FR492" s="14"/>
      <c r="FS492" s="14"/>
      <c r="FT492" s="14"/>
      <c r="FU492" s="14"/>
      <c r="FV492" s="14"/>
      <c r="FW492" s="14"/>
      <c r="FX492" s="14"/>
      <c r="FY492" s="14"/>
      <c r="FZ492" s="14"/>
      <c r="GA492" s="14"/>
      <c r="GB492" s="14"/>
      <c r="GC492" s="14"/>
      <c r="GD492" s="14"/>
      <c r="GE492" s="14"/>
      <c r="GF492" s="14"/>
      <c r="GG492" s="14"/>
      <c r="GH492" s="14"/>
      <c r="GI492" s="14"/>
      <c r="GJ492" s="14"/>
      <c r="GK492" s="14"/>
      <c r="GL492" s="14"/>
      <c r="GM492" s="14"/>
      <c r="GN492" s="14"/>
      <c r="GO492" s="14"/>
      <c r="GP492" s="14"/>
      <c r="GQ492" s="14"/>
      <c r="GR492" s="14"/>
      <c r="GS492" s="14"/>
      <c r="GT492" s="14"/>
      <c r="GU492" s="14"/>
      <c r="GV492" s="14"/>
      <c r="GW492" s="14"/>
      <c r="GX492" s="14"/>
      <c r="GY492" s="14"/>
      <c r="GZ492" s="14"/>
      <c r="HA492" s="14"/>
      <c r="HB492" s="14"/>
      <c r="HC492" s="14"/>
      <c r="HD492" s="14"/>
      <c r="HE492" s="14"/>
      <c r="HF492" s="14"/>
      <c r="HG492" s="14"/>
      <c r="HH492" s="14"/>
      <c r="HI492" s="14"/>
      <c r="HJ492" s="14"/>
      <c r="HK492" s="14"/>
      <c r="HL492" s="14"/>
      <c r="HM492" s="14"/>
      <c r="HN492" s="14"/>
      <c r="HO492" s="14"/>
      <c r="HP492" s="14"/>
      <c r="HQ492" s="14"/>
      <c r="HR492" s="14"/>
      <c r="HS492" s="14"/>
      <c r="HT492" s="14"/>
      <c r="HU492" s="14"/>
      <c r="HV492" s="14"/>
      <c r="HW492" s="14"/>
      <c r="HX492" s="14"/>
      <c r="HY492" s="14"/>
      <c r="HZ492" s="14"/>
      <c r="IA492" s="14"/>
      <c r="IB492" s="14"/>
      <c r="IC492" s="14"/>
      <c r="ID492" s="14"/>
      <c r="IE492" s="14"/>
      <c r="IF492" s="14"/>
      <c r="IG492" s="14"/>
      <c r="IH492" s="14"/>
      <c r="II492" s="14"/>
      <c r="IJ492" s="14"/>
      <c r="IK492" s="14"/>
      <c r="IL492" s="14"/>
      <c r="IM492" s="14"/>
      <c r="IN492" s="14"/>
      <c r="IO492" s="14"/>
      <c r="IP492" s="14"/>
    </row>
    <row r="493" spans="1:250" s="1" customFormat="1">
      <c r="A493" s="14">
        <v>484</v>
      </c>
      <c r="B493" s="58">
        <v>2</v>
      </c>
      <c r="C493" s="60">
        <v>0</v>
      </c>
      <c r="D493" s="14">
        <v>1</v>
      </c>
      <c r="E493" s="14">
        <v>1</v>
      </c>
      <c r="F493" s="60"/>
      <c r="G493" s="14"/>
      <c r="H493" s="14"/>
      <c r="I493" s="14"/>
      <c r="J493" s="14"/>
      <c r="K493" s="14" t="s">
        <v>2776</v>
      </c>
      <c r="L493" s="14">
        <v>0</v>
      </c>
      <c r="M493" s="14">
        <v>3</v>
      </c>
      <c r="N493" s="14">
        <v>2</v>
      </c>
      <c r="O493" s="14" t="s">
        <v>2560</v>
      </c>
      <c r="P493" s="14" t="s">
        <v>2777</v>
      </c>
      <c r="Q493" s="14" t="s">
        <v>2778</v>
      </c>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v>2</v>
      </c>
      <c r="AY493" s="14">
        <v>1</v>
      </c>
      <c r="AZ493" s="14">
        <v>2</v>
      </c>
      <c r="BA493" s="14"/>
      <c r="BB493" s="14">
        <v>30</v>
      </c>
      <c r="BC493" s="14">
        <v>32</v>
      </c>
      <c r="BD493" s="14">
        <v>1</v>
      </c>
      <c r="BE493" s="14">
        <v>2</v>
      </c>
      <c r="BF493" s="14">
        <v>1</v>
      </c>
      <c r="BG493" s="14">
        <v>1</v>
      </c>
      <c r="BH493" s="14">
        <v>180.3</v>
      </c>
      <c r="BI493" s="14">
        <v>44.7</v>
      </c>
      <c r="BJ493" s="14">
        <v>1</v>
      </c>
      <c r="BK493" s="14">
        <v>0</v>
      </c>
      <c r="BL493" s="14">
        <v>4</v>
      </c>
      <c r="BM493" s="14">
        <v>1</v>
      </c>
      <c r="BN493" s="14">
        <v>0</v>
      </c>
      <c r="BO493" s="14">
        <f>IF(BE493&gt;=85,1,0)</f>
        <v>0</v>
      </c>
      <c r="BP493" s="14">
        <f>IF(BF493=1,1,0)</f>
        <v>1</v>
      </c>
      <c r="BQ493" s="14">
        <v>0</v>
      </c>
      <c r="BR493" s="14">
        <v>0</v>
      </c>
      <c r="BS493" s="14">
        <v>0</v>
      </c>
      <c r="BT493" s="14">
        <v>1</v>
      </c>
      <c r="BU493" s="14">
        <v>0</v>
      </c>
      <c r="BV493" s="14">
        <f t="shared" si="257"/>
        <v>2</v>
      </c>
      <c r="BW493" s="14">
        <v>2</v>
      </c>
      <c r="BX493" s="14">
        <v>0</v>
      </c>
      <c r="BY493" s="14">
        <v>0</v>
      </c>
      <c r="BZ493" s="14">
        <v>0</v>
      </c>
      <c r="CA493" s="14">
        <v>0</v>
      </c>
      <c r="CB493" s="14">
        <v>0</v>
      </c>
      <c r="CC493" s="14">
        <v>0</v>
      </c>
      <c r="CD493" s="14">
        <v>0</v>
      </c>
      <c r="CE493" s="14">
        <v>0</v>
      </c>
      <c r="CF493" s="14">
        <f t="shared" si="258"/>
        <v>0</v>
      </c>
      <c r="CG493" s="14">
        <v>5</v>
      </c>
      <c r="CH493" s="14">
        <v>5</v>
      </c>
      <c r="CI493" s="14">
        <v>5</v>
      </c>
      <c r="CJ493" s="14">
        <v>5</v>
      </c>
      <c r="CK493" s="14">
        <f t="shared" si="270"/>
        <v>20</v>
      </c>
      <c r="CL493" s="14">
        <v>0</v>
      </c>
      <c r="CM493" s="14">
        <v>5</v>
      </c>
      <c r="CN493" s="14">
        <v>0</v>
      </c>
      <c r="CO493" s="14">
        <v>1</v>
      </c>
      <c r="CP493" s="14">
        <v>1</v>
      </c>
      <c r="CQ493" s="14">
        <v>1</v>
      </c>
      <c r="CR493" s="14">
        <v>1</v>
      </c>
      <c r="CS493" s="14">
        <v>1</v>
      </c>
      <c r="CT493" s="14">
        <v>95</v>
      </c>
      <c r="CU493" s="14">
        <v>1</v>
      </c>
      <c r="CV493" s="14">
        <v>1</v>
      </c>
      <c r="CW493" s="14">
        <v>1</v>
      </c>
      <c r="CX493" s="14">
        <v>1</v>
      </c>
      <c r="CY493" s="14">
        <v>1</v>
      </c>
      <c r="CZ493" s="14">
        <v>1</v>
      </c>
      <c r="DA493" s="14">
        <f t="shared" si="267"/>
        <v>6</v>
      </c>
      <c r="DB493" s="14">
        <v>1</v>
      </c>
      <c r="DC493" s="14">
        <v>1</v>
      </c>
      <c r="DD493" s="14">
        <v>1</v>
      </c>
      <c r="DE493" s="14">
        <v>1</v>
      </c>
      <c r="DF493" s="14">
        <v>1</v>
      </c>
      <c r="DG493" s="14">
        <v>1</v>
      </c>
      <c r="DH493" s="14">
        <f t="shared" si="268"/>
        <v>6</v>
      </c>
      <c r="DI493" s="14">
        <f t="shared" si="269"/>
        <v>0</v>
      </c>
      <c r="DJ493" s="14">
        <v>1</v>
      </c>
      <c r="DK493" s="14">
        <v>1</v>
      </c>
      <c r="DL493" s="14">
        <v>1</v>
      </c>
      <c r="DM493" s="14">
        <v>1</v>
      </c>
      <c r="DN493" s="14">
        <v>1</v>
      </c>
      <c r="DO493" s="14">
        <v>1</v>
      </c>
      <c r="DP493" s="14">
        <v>1</v>
      </c>
      <c r="DQ493" s="14">
        <v>1</v>
      </c>
      <c r="DR493" s="14">
        <f t="shared" si="262"/>
        <v>8</v>
      </c>
      <c r="DS493" s="14">
        <v>1</v>
      </c>
      <c r="DT493" s="14">
        <v>1</v>
      </c>
      <c r="DU493" s="14">
        <v>1</v>
      </c>
      <c r="DV493" s="14">
        <v>1</v>
      </c>
      <c r="DW493" s="14">
        <v>1</v>
      </c>
      <c r="DX493" s="14">
        <v>1</v>
      </c>
      <c r="DY493" s="14">
        <v>1</v>
      </c>
      <c r="DZ493" s="14">
        <v>1</v>
      </c>
      <c r="EA493" s="14">
        <f t="shared" si="263"/>
        <v>8</v>
      </c>
      <c r="EB493" s="14">
        <f t="shared" si="264"/>
        <v>0</v>
      </c>
      <c r="EC493" s="14">
        <v>3</v>
      </c>
      <c r="ED493" s="14">
        <v>3</v>
      </c>
      <c r="EE493" s="14">
        <f t="shared" si="265"/>
        <v>6</v>
      </c>
      <c r="EF493" s="14">
        <v>5</v>
      </c>
      <c r="EG493" s="14">
        <v>5</v>
      </c>
      <c r="EH493" s="14">
        <v>5</v>
      </c>
      <c r="EI493" s="14">
        <v>5</v>
      </c>
      <c r="EJ493" s="14">
        <f t="shared" si="266"/>
        <v>20</v>
      </c>
      <c r="EK493" s="14"/>
      <c r="EL493" s="14"/>
      <c r="EM493" s="14"/>
      <c r="EN493" s="14"/>
      <c r="EO493" s="14"/>
      <c r="EP493" s="14"/>
      <c r="EQ493" s="14"/>
      <c r="ER493" s="14"/>
      <c r="ES493" s="14"/>
      <c r="ET493" s="14"/>
      <c r="EU493" s="14"/>
      <c r="EV493" s="14"/>
      <c r="EW493" s="14"/>
      <c r="EX493" s="14"/>
      <c r="EY493" s="14"/>
      <c r="EZ493" s="14"/>
      <c r="FA493" s="14"/>
      <c r="FB493" s="14"/>
      <c r="FC493" s="14"/>
      <c r="FD493" s="14"/>
      <c r="FE493" s="14"/>
      <c r="FF493" s="14"/>
      <c r="FG493" s="14"/>
      <c r="FH493" s="14"/>
      <c r="FI493" s="14"/>
      <c r="FJ493" s="14"/>
      <c r="FK493" s="14"/>
      <c r="FL493" s="14"/>
      <c r="FM493" s="14"/>
      <c r="FN493" s="14"/>
      <c r="FO493" s="14"/>
      <c r="FP493" s="14"/>
      <c r="FQ493" s="14"/>
      <c r="FR493" s="14"/>
      <c r="FS493" s="14"/>
      <c r="FT493" s="14"/>
      <c r="FU493" s="14"/>
      <c r="FV493" s="14"/>
      <c r="FW493" s="14"/>
      <c r="FX493" s="14"/>
      <c r="FY493" s="14"/>
      <c r="FZ493" s="14"/>
      <c r="GA493" s="14"/>
      <c r="GB493" s="14"/>
      <c r="GC493" s="14"/>
      <c r="GD493" s="14"/>
      <c r="GE493" s="14"/>
      <c r="GF493" s="14"/>
      <c r="GG493" s="14"/>
      <c r="GH493" s="14"/>
      <c r="GI493" s="14"/>
      <c r="GJ493" s="14"/>
      <c r="GK493" s="14"/>
      <c r="GL493" s="14"/>
      <c r="GM493" s="14"/>
      <c r="GN493" s="14"/>
      <c r="GO493" s="14"/>
      <c r="GP493" s="14"/>
      <c r="GQ493" s="14"/>
      <c r="GR493" s="14"/>
      <c r="GS493" s="14"/>
      <c r="GT493" s="14"/>
      <c r="GU493" s="14"/>
      <c r="GV493" s="14"/>
      <c r="GW493" s="14"/>
      <c r="GX493" s="14"/>
      <c r="GY493" s="14"/>
      <c r="GZ493" s="14"/>
      <c r="HA493" s="14"/>
      <c r="HB493" s="14"/>
      <c r="HC493" s="14"/>
      <c r="HD493" s="14"/>
      <c r="HE493" s="14"/>
      <c r="HF493" s="14"/>
      <c r="HG493" s="14"/>
      <c r="HH493" s="14"/>
      <c r="HI493" s="14"/>
      <c r="HJ493" s="14"/>
      <c r="HK493" s="14"/>
      <c r="HL493" s="14"/>
      <c r="HM493" s="14"/>
      <c r="HN493" s="14"/>
      <c r="HO493" s="14"/>
      <c r="HP493" s="14"/>
      <c r="HQ493" s="14"/>
      <c r="HR493" s="14"/>
      <c r="HS493" s="14"/>
      <c r="HT493" s="14"/>
      <c r="HU493" s="14"/>
      <c r="HV493" s="14"/>
      <c r="HW493" s="14"/>
      <c r="HX493" s="14"/>
      <c r="HY493" s="14"/>
      <c r="HZ493" s="14"/>
      <c r="IA493" s="14"/>
      <c r="IB493" s="14"/>
      <c r="IC493" s="14"/>
      <c r="ID493" s="14"/>
      <c r="IE493" s="14"/>
      <c r="IF493" s="14"/>
      <c r="IG493" s="14"/>
      <c r="IH493" s="14"/>
      <c r="II493" s="14"/>
      <c r="IJ493" s="14"/>
      <c r="IK493" s="14"/>
      <c r="IL493" s="14"/>
      <c r="IM493" s="14"/>
      <c r="IN493" s="14"/>
      <c r="IO493" s="14"/>
      <c r="IP493" s="14"/>
    </row>
    <row r="494" spans="1:250" s="1" customFormat="1">
      <c r="A494" s="14">
        <v>485</v>
      </c>
      <c r="B494" s="61">
        <v>2</v>
      </c>
      <c r="C494" s="60">
        <v>1</v>
      </c>
      <c r="D494" s="14">
        <v>1</v>
      </c>
      <c r="E494" s="14">
        <v>1</v>
      </c>
      <c r="F494" s="14" t="s">
        <v>4216</v>
      </c>
      <c r="G494" s="14" t="s">
        <v>1928</v>
      </c>
      <c r="H494" s="14"/>
      <c r="I494" s="14"/>
      <c r="J494" s="14"/>
      <c r="K494" s="1" t="s">
        <v>4217</v>
      </c>
      <c r="L494" s="14">
        <v>2</v>
      </c>
      <c r="M494" s="14">
        <v>8</v>
      </c>
      <c r="N494" s="14">
        <v>5</v>
      </c>
      <c r="O494" s="14" t="s">
        <v>4218</v>
      </c>
      <c r="P494" s="14" t="s">
        <v>4219</v>
      </c>
      <c r="Q494" s="14" t="s">
        <v>4220</v>
      </c>
      <c r="R494" s="14" t="s">
        <v>4221</v>
      </c>
      <c r="S494" s="14" t="s">
        <v>3522</v>
      </c>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v>1</v>
      </c>
      <c r="AY494" s="14"/>
      <c r="AZ494" s="14">
        <v>2</v>
      </c>
      <c r="BA494" s="14">
        <v>8</v>
      </c>
      <c r="BB494" s="14"/>
      <c r="BC494" s="14">
        <v>89</v>
      </c>
      <c r="BD494" s="14">
        <v>0</v>
      </c>
      <c r="BE494" s="14">
        <v>1</v>
      </c>
      <c r="BF494" s="14">
        <v>1</v>
      </c>
      <c r="BG494" s="14">
        <v>2</v>
      </c>
      <c r="BH494" s="14"/>
      <c r="BI494" s="14">
        <v>19.2</v>
      </c>
      <c r="BJ494" s="14">
        <v>1</v>
      </c>
      <c r="BK494" s="14">
        <v>0</v>
      </c>
      <c r="BL494" s="14">
        <v>2</v>
      </c>
      <c r="BM494" s="14">
        <v>3</v>
      </c>
      <c r="BN494" s="14">
        <v>1</v>
      </c>
      <c r="BO494" s="14">
        <f>IF(BC494&gt;=85,1,0)</f>
        <v>1</v>
      </c>
      <c r="BP494" s="14">
        <f>IF(BD494=1,1,0)</f>
        <v>0</v>
      </c>
      <c r="BQ494" s="14">
        <v>0</v>
      </c>
      <c r="BR494" s="14">
        <v>0</v>
      </c>
      <c r="BS494" s="14">
        <v>0</v>
      </c>
      <c r="BT494" s="14">
        <v>1</v>
      </c>
      <c r="BU494" s="14">
        <v>1</v>
      </c>
      <c r="BV494" s="14">
        <f t="shared" si="257"/>
        <v>3</v>
      </c>
      <c r="BW494" s="14">
        <v>4</v>
      </c>
      <c r="BX494" s="14">
        <v>1</v>
      </c>
      <c r="BY494" s="14">
        <v>1</v>
      </c>
      <c r="BZ494" s="14">
        <v>1</v>
      </c>
      <c r="CA494" s="14">
        <v>1</v>
      </c>
      <c r="CB494" s="14">
        <v>1</v>
      </c>
      <c r="CC494" s="14">
        <v>1</v>
      </c>
      <c r="CD494" s="14">
        <v>1</v>
      </c>
      <c r="CE494" s="14">
        <v>1</v>
      </c>
      <c r="CF494" s="14">
        <f t="shared" si="258"/>
        <v>8</v>
      </c>
      <c r="CG494" s="14">
        <v>1</v>
      </c>
      <c r="CH494" s="14">
        <v>1</v>
      </c>
      <c r="CI494" s="14">
        <v>1</v>
      </c>
      <c r="CJ494" s="14">
        <v>1</v>
      </c>
      <c r="CK494" s="14">
        <f t="shared" si="270"/>
        <v>4</v>
      </c>
      <c r="CL494" s="14">
        <v>0</v>
      </c>
      <c r="CM494" s="14"/>
      <c r="CN494" s="14">
        <v>0</v>
      </c>
      <c r="CO494" s="14">
        <v>4</v>
      </c>
      <c r="CP494" s="14">
        <v>5</v>
      </c>
      <c r="CQ494" s="14">
        <v>5</v>
      </c>
      <c r="CR494" s="14">
        <v>1</v>
      </c>
      <c r="CS494" s="14">
        <v>1</v>
      </c>
      <c r="CT494" s="14">
        <v>80</v>
      </c>
      <c r="CU494" s="14">
        <v>0</v>
      </c>
      <c r="CV494" s="14">
        <v>0</v>
      </c>
      <c r="CW494" s="14">
        <v>1</v>
      </c>
      <c r="CX494" s="14">
        <v>1</v>
      </c>
      <c r="CY494" s="14">
        <v>1</v>
      </c>
      <c r="CZ494" s="14">
        <v>1</v>
      </c>
      <c r="DA494" s="14">
        <f t="shared" si="267"/>
        <v>4</v>
      </c>
      <c r="DB494" s="14">
        <v>0</v>
      </c>
      <c r="DC494" s="14">
        <v>0</v>
      </c>
      <c r="DD494" s="14">
        <v>1</v>
      </c>
      <c r="DE494" s="14">
        <v>1</v>
      </c>
      <c r="DF494" s="14">
        <v>1</v>
      </c>
      <c r="DG494" s="14">
        <v>1</v>
      </c>
      <c r="DH494" s="14">
        <f t="shared" si="268"/>
        <v>4</v>
      </c>
      <c r="DI494" s="14">
        <f t="shared" si="269"/>
        <v>0</v>
      </c>
      <c r="DJ494" s="14">
        <v>0</v>
      </c>
      <c r="DK494" s="14">
        <v>0</v>
      </c>
      <c r="DL494" s="14">
        <v>0</v>
      </c>
      <c r="DM494" s="14">
        <v>0</v>
      </c>
      <c r="DN494" s="14">
        <v>0</v>
      </c>
      <c r="DO494" s="14">
        <v>0</v>
      </c>
      <c r="DP494" s="14">
        <v>0</v>
      </c>
      <c r="DQ494" s="14">
        <v>0</v>
      </c>
      <c r="DR494" s="14">
        <f t="shared" si="262"/>
        <v>0</v>
      </c>
      <c r="DS494" s="14">
        <v>0</v>
      </c>
      <c r="DT494" s="14">
        <v>0</v>
      </c>
      <c r="DU494" s="14">
        <v>0</v>
      </c>
      <c r="DV494" s="14">
        <v>0</v>
      </c>
      <c r="DW494" s="14">
        <v>0</v>
      </c>
      <c r="DX494" s="14">
        <v>0</v>
      </c>
      <c r="DY494" s="14">
        <v>0</v>
      </c>
      <c r="DZ494" s="14">
        <v>0</v>
      </c>
      <c r="EA494" s="14">
        <f t="shared" si="263"/>
        <v>0</v>
      </c>
      <c r="EB494" s="14">
        <f t="shared" si="264"/>
        <v>0</v>
      </c>
      <c r="EC494" s="14">
        <v>0</v>
      </c>
      <c r="ED494" s="14">
        <v>0</v>
      </c>
      <c r="EE494" s="14">
        <f t="shared" si="265"/>
        <v>0</v>
      </c>
      <c r="EF494" s="14">
        <v>5</v>
      </c>
      <c r="EG494" s="14">
        <v>5</v>
      </c>
      <c r="EH494" s="14">
        <v>5</v>
      </c>
      <c r="EI494" s="14">
        <v>5</v>
      </c>
      <c r="EJ494" s="14">
        <f t="shared" si="266"/>
        <v>20</v>
      </c>
      <c r="EK494" s="14"/>
      <c r="EL494" s="14"/>
      <c r="EM494" s="14"/>
      <c r="EN494" s="14"/>
      <c r="EO494" s="14"/>
      <c r="EP494" s="14"/>
      <c r="EQ494" s="14"/>
      <c r="ER494" s="14"/>
      <c r="ES494" s="14"/>
      <c r="ET494" s="14"/>
      <c r="EU494" s="14"/>
      <c r="EV494" s="14"/>
      <c r="EW494" s="14"/>
      <c r="EX494" s="14"/>
      <c r="EY494" s="14"/>
      <c r="EZ494" s="14"/>
      <c r="FA494" s="14"/>
      <c r="FB494" s="14"/>
      <c r="FC494" s="14"/>
      <c r="FD494" s="14"/>
      <c r="FE494" s="14"/>
      <c r="FF494" s="14"/>
      <c r="FG494" s="14"/>
      <c r="FH494" s="14"/>
      <c r="FI494" s="14"/>
      <c r="FJ494" s="14"/>
      <c r="FK494" s="14"/>
      <c r="FL494" s="14"/>
      <c r="FM494" s="14"/>
      <c r="FN494" s="14"/>
      <c r="FO494" s="14"/>
      <c r="FP494" s="14"/>
      <c r="FQ494" s="14"/>
      <c r="FR494" s="14"/>
      <c r="FS494" s="14"/>
      <c r="FT494" s="14"/>
      <c r="FU494" s="14"/>
      <c r="FV494" s="14"/>
      <c r="FW494" s="14"/>
      <c r="FX494" s="14"/>
      <c r="FY494" s="14"/>
      <c r="FZ494" s="14"/>
      <c r="GA494" s="14"/>
      <c r="GB494" s="14"/>
      <c r="GC494" s="14"/>
      <c r="GD494" s="14"/>
      <c r="GE494" s="14"/>
      <c r="GF494" s="14"/>
      <c r="GG494" s="14"/>
      <c r="GH494" s="14"/>
      <c r="GI494" s="14"/>
      <c r="GJ494" s="14"/>
      <c r="GK494" s="14"/>
      <c r="GL494" s="14"/>
      <c r="GM494" s="14"/>
      <c r="GN494" s="14"/>
      <c r="GO494" s="14"/>
      <c r="GP494" s="14"/>
      <c r="GQ494" s="14"/>
      <c r="GR494" s="14"/>
      <c r="GS494" s="14"/>
      <c r="GT494" s="14"/>
      <c r="GU494" s="14"/>
      <c r="GV494" s="14"/>
      <c r="GW494" s="14"/>
      <c r="GX494" s="14"/>
      <c r="GY494" s="14"/>
      <c r="GZ494" s="14"/>
      <c r="HA494" s="14"/>
      <c r="HB494" s="14"/>
      <c r="HC494" s="14"/>
      <c r="HD494" s="14"/>
      <c r="HE494" s="14"/>
      <c r="HF494" s="14"/>
      <c r="HG494" s="14"/>
      <c r="HH494" s="14"/>
      <c r="HI494" s="14"/>
      <c r="HJ494" s="14"/>
      <c r="HK494" s="14"/>
      <c r="HL494" s="14"/>
      <c r="HM494" s="14"/>
      <c r="HN494" s="14"/>
      <c r="HO494" s="14"/>
      <c r="HP494" s="14"/>
      <c r="HQ494" s="14"/>
      <c r="HR494" s="14"/>
      <c r="HS494" s="14"/>
      <c r="HT494" s="14"/>
      <c r="HU494" s="14"/>
      <c r="HV494" s="14"/>
      <c r="HW494" s="14"/>
      <c r="HX494" s="14"/>
      <c r="HY494" s="14"/>
      <c r="HZ494" s="14"/>
      <c r="IA494" s="14"/>
      <c r="IB494" s="14"/>
      <c r="IC494" s="14"/>
      <c r="ID494" s="14"/>
      <c r="IE494" s="14"/>
      <c r="IF494" s="14"/>
      <c r="IG494" s="14"/>
      <c r="IH494" s="14"/>
      <c r="II494" s="14"/>
      <c r="IJ494" s="14"/>
      <c r="IK494" s="14"/>
      <c r="IL494" s="14"/>
      <c r="IM494" s="14"/>
      <c r="IN494" s="14"/>
      <c r="IO494" s="14"/>
      <c r="IP494" s="14"/>
    </row>
    <row r="495" spans="1:250" s="1" customFormat="1">
      <c r="A495" s="14">
        <v>486</v>
      </c>
      <c r="B495" s="14">
        <v>1</v>
      </c>
      <c r="C495" s="60">
        <v>1</v>
      </c>
      <c r="D495" s="14">
        <v>1</v>
      </c>
      <c r="E495" s="14">
        <v>1</v>
      </c>
      <c r="F495" s="60" t="s">
        <v>1941</v>
      </c>
      <c r="G495" s="14"/>
      <c r="H495" s="14"/>
      <c r="I495" s="14"/>
      <c r="J495" s="14"/>
      <c r="K495" s="14" t="s">
        <v>2708</v>
      </c>
      <c r="L495" s="14">
        <v>1</v>
      </c>
      <c r="M495" s="14">
        <v>5</v>
      </c>
      <c r="N495" s="14">
        <v>5</v>
      </c>
      <c r="O495" s="14" t="s">
        <v>2335</v>
      </c>
      <c r="P495" s="14" t="s">
        <v>2709</v>
      </c>
      <c r="Q495" s="14" t="s">
        <v>2504</v>
      </c>
      <c r="R495" s="14" t="s">
        <v>2710</v>
      </c>
      <c r="S495" s="14" t="s">
        <v>2711</v>
      </c>
      <c r="T495" s="14"/>
      <c r="U495" s="14"/>
      <c r="V495" s="14"/>
      <c r="W495" s="14"/>
      <c r="X495" s="14"/>
      <c r="Y495" s="14"/>
      <c r="Z495" s="14"/>
      <c r="AA495" s="14"/>
      <c r="AB495" s="14"/>
      <c r="AC495" s="14"/>
      <c r="AD495" s="14"/>
      <c r="AE495" s="14"/>
      <c r="AF495" s="14"/>
      <c r="AG495" s="14"/>
      <c r="AH495" s="14"/>
      <c r="AI495" s="14"/>
      <c r="AJ495" s="14"/>
      <c r="AK495" s="14"/>
      <c r="AL495" s="14"/>
      <c r="AM495" s="14"/>
      <c r="AN495" s="14"/>
      <c r="AO495" s="14"/>
      <c r="AP495" s="14"/>
      <c r="AQ495" s="14"/>
      <c r="AR495" s="14"/>
      <c r="AS495" s="14"/>
      <c r="AT495" s="14"/>
      <c r="AU495" s="14"/>
      <c r="AV495" s="14"/>
      <c r="AW495" s="14"/>
      <c r="AX495" s="14">
        <v>2</v>
      </c>
      <c r="AY495" s="14">
        <v>1</v>
      </c>
      <c r="AZ495" s="14">
        <v>2</v>
      </c>
      <c r="BA495" s="14">
        <v>7</v>
      </c>
      <c r="BB495" s="14"/>
      <c r="BC495" s="14">
        <v>98</v>
      </c>
      <c r="BD495" s="14">
        <v>0</v>
      </c>
      <c r="BE495" s="14">
        <v>1</v>
      </c>
      <c r="BF495" s="14">
        <v>1</v>
      </c>
      <c r="BG495" s="14">
        <v>2</v>
      </c>
      <c r="BH495" s="14">
        <v>154.9</v>
      </c>
      <c r="BI495" s="14">
        <v>23.62</v>
      </c>
      <c r="BJ495" s="14">
        <v>0</v>
      </c>
      <c r="BK495" s="14">
        <v>0</v>
      </c>
      <c r="BL495" s="14">
        <v>2</v>
      </c>
      <c r="BM495" s="14">
        <v>3</v>
      </c>
      <c r="BN495" s="14">
        <v>1</v>
      </c>
      <c r="BO495" s="14">
        <f>IF(BE495&gt;=85,1,0)</f>
        <v>0</v>
      </c>
      <c r="BP495" s="14">
        <f>IF(BF495=1,1,0)</f>
        <v>1</v>
      </c>
      <c r="BQ495" s="14">
        <v>1</v>
      </c>
      <c r="BR495" s="14">
        <v>1</v>
      </c>
      <c r="BS495" s="14">
        <v>0</v>
      </c>
      <c r="BT495" s="14">
        <v>1</v>
      </c>
      <c r="BU495" s="14">
        <v>1</v>
      </c>
      <c r="BV495" s="14">
        <f t="shared" si="257"/>
        <v>5</v>
      </c>
      <c r="BW495" s="14">
        <v>3</v>
      </c>
      <c r="BX495" s="14">
        <v>0</v>
      </c>
      <c r="BY495" s="14">
        <v>0</v>
      </c>
      <c r="BZ495" s="14">
        <v>0</v>
      </c>
      <c r="CA495" s="14">
        <v>0</v>
      </c>
      <c r="CB495" s="14">
        <v>0</v>
      </c>
      <c r="CC495" s="14">
        <v>0</v>
      </c>
      <c r="CD495" s="14">
        <v>0</v>
      </c>
      <c r="CE495" s="14">
        <v>0</v>
      </c>
      <c r="CF495" s="14">
        <f t="shared" si="258"/>
        <v>0</v>
      </c>
      <c r="CG495" s="14">
        <v>4</v>
      </c>
      <c r="CH495" s="14">
        <v>5</v>
      </c>
      <c r="CI495" s="14">
        <v>5</v>
      </c>
      <c r="CJ495" s="14">
        <v>5</v>
      </c>
      <c r="CK495" s="14">
        <f t="shared" si="270"/>
        <v>19</v>
      </c>
      <c r="CL495" s="14">
        <v>1</v>
      </c>
      <c r="CM495" s="14">
        <v>4</v>
      </c>
      <c r="CN495" s="14">
        <v>0</v>
      </c>
      <c r="CO495" s="14">
        <v>3</v>
      </c>
      <c r="CP495" s="14">
        <v>2</v>
      </c>
      <c r="CQ495" s="14">
        <v>1</v>
      </c>
      <c r="CR495" s="14">
        <v>1</v>
      </c>
      <c r="CS495" s="14">
        <v>1</v>
      </c>
      <c r="CT495" s="14">
        <v>65</v>
      </c>
      <c r="CU495" s="14">
        <v>0</v>
      </c>
      <c r="CV495" s="14">
        <v>1</v>
      </c>
      <c r="CW495" s="14">
        <v>1</v>
      </c>
      <c r="CX495" s="14">
        <v>1</v>
      </c>
      <c r="CY495" s="14">
        <v>0</v>
      </c>
      <c r="CZ495" s="14">
        <v>1</v>
      </c>
      <c r="DA495" s="14">
        <f t="shared" si="267"/>
        <v>4</v>
      </c>
      <c r="DB495" s="14">
        <v>0</v>
      </c>
      <c r="DC495" s="14">
        <v>0</v>
      </c>
      <c r="DD495" s="14">
        <v>0</v>
      </c>
      <c r="DE495" s="14">
        <v>0</v>
      </c>
      <c r="DF495" s="14">
        <v>0</v>
      </c>
      <c r="DG495" s="14">
        <v>1</v>
      </c>
      <c r="DH495" s="14">
        <f t="shared" si="268"/>
        <v>1</v>
      </c>
      <c r="DI495" s="14">
        <f t="shared" si="269"/>
        <v>-3</v>
      </c>
      <c r="DJ495" s="14">
        <v>1</v>
      </c>
      <c r="DK495" s="14">
        <v>0</v>
      </c>
      <c r="DL495" s="14">
        <v>1</v>
      </c>
      <c r="DM495" s="14">
        <v>1</v>
      </c>
      <c r="DN495" s="14">
        <v>0</v>
      </c>
      <c r="DO495" s="14">
        <v>0</v>
      </c>
      <c r="DP495" s="14">
        <v>0</v>
      </c>
      <c r="DQ495" s="14">
        <v>1</v>
      </c>
      <c r="DR495" s="14">
        <f t="shared" si="262"/>
        <v>4</v>
      </c>
      <c r="DS495" s="14">
        <v>1</v>
      </c>
      <c r="DT495" s="14">
        <v>0</v>
      </c>
      <c r="DU495" s="14">
        <v>1</v>
      </c>
      <c r="DV495" s="14">
        <v>1</v>
      </c>
      <c r="DW495" s="14">
        <v>0</v>
      </c>
      <c r="DX495" s="14">
        <v>0</v>
      </c>
      <c r="DY495" s="14">
        <v>0</v>
      </c>
      <c r="DZ495" s="14">
        <v>1</v>
      </c>
      <c r="EA495" s="14">
        <f t="shared" si="263"/>
        <v>4</v>
      </c>
      <c r="EB495" s="14">
        <f t="shared" si="264"/>
        <v>0</v>
      </c>
      <c r="EC495" s="14">
        <v>0</v>
      </c>
      <c r="ED495" s="14">
        <v>0</v>
      </c>
      <c r="EE495" s="14">
        <f t="shared" si="265"/>
        <v>0</v>
      </c>
      <c r="EF495" s="14">
        <v>5</v>
      </c>
      <c r="EG495" s="14">
        <v>5</v>
      </c>
      <c r="EH495" s="14">
        <v>5</v>
      </c>
      <c r="EI495" s="14">
        <v>5</v>
      </c>
      <c r="EJ495" s="14">
        <f t="shared" si="266"/>
        <v>20</v>
      </c>
      <c r="EK495" s="14"/>
      <c r="EL495" s="14"/>
      <c r="EM495" s="14"/>
      <c r="EN495" s="14"/>
      <c r="EO495" s="14"/>
      <c r="EP495" s="14"/>
      <c r="EQ495" s="14"/>
      <c r="ER495" s="14"/>
      <c r="ES495" s="14"/>
      <c r="ET495" s="14"/>
      <c r="EU495" s="14"/>
      <c r="EV495" s="14"/>
      <c r="EW495" s="14"/>
      <c r="EX495" s="14"/>
      <c r="EY495" s="14"/>
      <c r="EZ495" s="14"/>
      <c r="FA495" s="14"/>
      <c r="FB495" s="14"/>
      <c r="FC495" s="14"/>
      <c r="FD495" s="14"/>
      <c r="FE495" s="14"/>
      <c r="FF495" s="14"/>
      <c r="FG495" s="14"/>
      <c r="FH495" s="14"/>
      <c r="FI495" s="14"/>
      <c r="FJ495" s="14"/>
      <c r="FK495" s="14"/>
      <c r="FL495" s="14"/>
      <c r="FM495" s="14"/>
      <c r="FN495" s="14"/>
      <c r="FO495" s="14"/>
      <c r="FP495" s="14"/>
      <c r="FQ495" s="14"/>
      <c r="FR495" s="14"/>
      <c r="FS495" s="14"/>
      <c r="FT495" s="14"/>
      <c r="FU495" s="14"/>
      <c r="FV495" s="14"/>
      <c r="FW495" s="14"/>
      <c r="FX495" s="14"/>
      <c r="FY495" s="14"/>
      <c r="FZ495" s="14"/>
      <c r="GA495" s="14"/>
      <c r="GB495" s="14"/>
      <c r="GC495" s="14"/>
      <c r="GD495" s="14"/>
      <c r="GE495" s="14"/>
      <c r="GF495" s="14"/>
      <c r="GG495" s="14"/>
      <c r="GH495" s="14"/>
      <c r="GI495" s="14"/>
      <c r="GJ495" s="14"/>
      <c r="GK495" s="14"/>
      <c r="GL495" s="14"/>
      <c r="GM495" s="14"/>
      <c r="GN495" s="14"/>
      <c r="GO495" s="14"/>
      <c r="GP495" s="14"/>
      <c r="GQ495" s="14"/>
      <c r="GR495" s="14"/>
      <c r="GS495" s="14"/>
      <c r="GT495" s="14"/>
      <c r="GU495" s="14"/>
      <c r="GV495" s="14"/>
      <c r="GW495" s="14"/>
      <c r="GX495" s="14"/>
      <c r="GY495" s="14"/>
      <c r="GZ495" s="14"/>
      <c r="HA495" s="14"/>
      <c r="HB495" s="14"/>
      <c r="HC495" s="14"/>
      <c r="HD495" s="14"/>
      <c r="HE495" s="14"/>
      <c r="HF495" s="14"/>
      <c r="HG495" s="14"/>
      <c r="HH495" s="14"/>
      <c r="HI495" s="14"/>
      <c r="HJ495" s="14"/>
      <c r="HK495" s="14"/>
      <c r="HL495" s="14"/>
      <c r="HM495" s="14"/>
      <c r="HN495" s="14"/>
      <c r="HO495" s="14"/>
      <c r="HP495" s="14"/>
      <c r="HQ495" s="14"/>
      <c r="HR495" s="14"/>
      <c r="HS495" s="14"/>
      <c r="HT495" s="14"/>
      <c r="HU495" s="14"/>
      <c r="HV495" s="14"/>
      <c r="HW495" s="14"/>
      <c r="HX495" s="14"/>
      <c r="HY495" s="14"/>
      <c r="HZ495" s="14"/>
      <c r="IA495" s="14"/>
      <c r="IB495" s="14"/>
      <c r="IC495" s="14"/>
      <c r="ID495" s="14"/>
      <c r="IE495" s="14"/>
      <c r="IF495" s="14"/>
      <c r="IG495" s="14"/>
      <c r="IH495" s="14"/>
      <c r="II495" s="14"/>
      <c r="IJ495" s="14"/>
      <c r="IK495" s="14"/>
      <c r="IL495" s="14"/>
      <c r="IM495" s="14"/>
      <c r="IN495" s="14"/>
      <c r="IO495" s="14"/>
      <c r="IP495" s="14"/>
    </row>
    <row r="496" spans="1:250" s="1" customFormat="1">
      <c r="A496" s="14">
        <v>487</v>
      </c>
      <c r="B496" s="61">
        <v>2</v>
      </c>
      <c r="C496" s="60">
        <v>1</v>
      </c>
      <c r="D496" s="14">
        <v>1</v>
      </c>
      <c r="E496" s="14">
        <v>1</v>
      </c>
      <c r="F496" s="14" t="s">
        <v>2100</v>
      </c>
      <c r="G496" s="14" t="s">
        <v>1928</v>
      </c>
      <c r="H496" s="14" t="s">
        <v>1977</v>
      </c>
      <c r="I496" s="14" t="s">
        <v>2322</v>
      </c>
      <c r="J496" s="14" t="s">
        <v>3947</v>
      </c>
      <c r="K496" s="1" t="s">
        <v>3948</v>
      </c>
      <c r="L496" s="14">
        <v>7</v>
      </c>
      <c r="M496" s="14">
        <v>7</v>
      </c>
      <c r="N496" s="14">
        <v>2</v>
      </c>
      <c r="O496" s="14" t="s">
        <v>3949</v>
      </c>
      <c r="P496" s="14" t="s">
        <v>3950</v>
      </c>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c r="AQ496" s="14"/>
      <c r="AR496" s="14"/>
      <c r="AS496" s="14"/>
      <c r="AT496" s="14"/>
      <c r="AU496" s="14"/>
      <c r="AV496" s="14"/>
      <c r="AW496" s="14"/>
      <c r="AX496" s="14">
        <v>2</v>
      </c>
      <c r="AY496" s="14">
        <v>1</v>
      </c>
      <c r="AZ496" s="14">
        <v>2</v>
      </c>
      <c r="BA496" s="14">
        <v>1</v>
      </c>
      <c r="BB496" s="14"/>
      <c r="BC496" s="14">
        <v>50</v>
      </c>
      <c r="BD496" s="14">
        <v>1</v>
      </c>
      <c r="BE496" s="14">
        <v>2</v>
      </c>
      <c r="BF496" s="14">
        <v>1</v>
      </c>
      <c r="BG496" s="14">
        <v>4</v>
      </c>
      <c r="BH496" s="14">
        <v>172.7</v>
      </c>
      <c r="BI496" s="14">
        <v>34.97</v>
      </c>
      <c r="BJ496" s="14">
        <v>0</v>
      </c>
      <c r="BK496" s="14">
        <v>0</v>
      </c>
      <c r="BL496" s="14">
        <v>2</v>
      </c>
      <c r="BM496" s="14">
        <v>2</v>
      </c>
      <c r="BN496" s="14">
        <v>0</v>
      </c>
      <c r="BO496" s="14">
        <f>IF(BC496&gt;=85,1,0)</f>
        <v>0</v>
      </c>
      <c r="BP496" s="14">
        <f>IF(BD496=1,1,0)</f>
        <v>1</v>
      </c>
      <c r="BQ496" s="14">
        <v>0</v>
      </c>
      <c r="BR496" s="14">
        <v>0</v>
      </c>
      <c r="BS496" s="14">
        <v>0</v>
      </c>
      <c r="BT496" s="14">
        <v>1</v>
      </c>
      <c r="BU496" s="14">
        <v>0</v>
      </c>
      <c r="BV496" s="14">
        <f t="shared" si="257"/>
        <v>2</v>
      </c>
      <c r="BW496" s="14">
        <v>2</v>
      </c>
      <c r="BX496" s="14">
        <v>0</v>
      </c>
      <c r="BY496" s="14">
        <v>0</v>
      </c>
      <c r="BZ496" s="14">
        <v>0</v>
      </c>
      <c r="CA496" s="14">
        <v>0</v>
      </c>
      <c r="CB496" s="14">
        <v>0</v>
      </c>
      <c r="CC496" s="14">
        <v>0</v>
      </c>
      <c r="CD496" s="14">
        <v>0</v>
      </c>
      <c r="CE496" s="14">
        <v>0</v>
      </c>
      <c r="CF496" s="14">
        <f t="shared" si="258"/>
        <v>0</v>
      </c>
      <c r="CG496" s="14">
        <v>5</v>
      </c>
      <c r="CH496" s="14">
        <v>5</v>
      </c>
      <c r="CI496" s="14">
        <v>5</v>
      </c>
      <c r="CJ496" s="14">
        <v>5</v>
      </c>
      <c r="CK496" s="14">
        <f t="shared" si="270"/>
        <v>20</v>
      </c>
      <c r="CL496" s="14">
        <v>1</v>
      </c>
      <c r="CM496" s="14">
        <v>5</v>
      </c>
      <c r="CN496" s="14">
        <v>1</v>
      </c>
      <c r="CO496" s="14">
        <v>1</v>
      </c>
      <c r="CP496" s="14">
        <v>1</v>
      </c>
      <c r="CQ496" s="14">
        <v>1</v>
      </c>
      <c r="CR496" s="14">
        <v>2</v>
      </c>
      <c r="CS496" s="14">
        <v>1</v>
      </c>
      <c r="CT496" s="14">
        <v>70</v>
      </c>
      <c r="CU496" s="14">
        <v>1</v>
      </c>
      <c r="CV496" s="14">
        <v>1</v>
      </c>
      <c r="CW496" s="14">
        <v>1</v>
      </c>
      <c r="CX496" s="14">
        <v>1</v>
      </c>
      <c r="CY496" s="14">
        <v>1</v>
      </c>
      <c r="CZ496" s="14">
        <v>1</v>
      </c>
      <c r="DA496" s="14">
        <f t="shared" si="267"/>
        <v>6</v>
      </c>
      <c r="DB496" s="14">
        <v>1</v>
      </c>
      <c r="DC496" s="14">
        <v>1</v>
      </c>
      <c r="DD496" s="14">
        <v>1</v>
      </c>
      <c r="DE496" s="14">
        <v>1</v>
      </c>
      <c r="DF496" s="14">
        <v>1</v>
      </c>
      <c r="DG496" s="14">
        <v>1</v>
      </c>
      <c r="DH496" s="14">
        <f t="shared" si="268"/>
        <v>6</v>
      </c>
      <c r="DI496" s="14">
        <f t="shared" si="269"/>
        <v>0</v>
      </c>
      <c r="DJ496" s="14">
        <v>1</v>
      </c>
      <c r="DK496" s="14">
        <v>1</v>
      </c>
      <c r="DL496" s="14">
        <v>1</v>
      </c>
      <c r="DM496" s="14">
        <v>1</v>
      </c>
      <c r="DN496" s="14">
        <v>1</v>
      </c>
      <c r="DO496" s="14">
        <v>1</v>
      </c>
      <c r="DP496" s="14">
        <v>1</v>
      </c>
      <c r="DQ496" s="14">
        <v>1</v>
      </c>
      <c r="DR496" s="14">
        <f t="shared" si="262"/>
        <v>8</v>
      </c>
      <c r="DS496" s="14">
        <v>1</v>
      </c>
      <c r="DT496" s="14">
        <v>1</v>
      </c>
      <c r="DU496" s="14">
        <v>1</v>
      </c>
      <c r="DV496" s="14">
        <v>1</v>
      </c>
      <c r="DW496" s="14">
        <v>1</v>
      </c>
      <c r="DX496" s="14">
        <v>1</v>
      </c>
      <c r="DY496" s="14">
        <v>1</v>
      </c>
      <c r="DZ496" s="14">
        <v>1</v>
      </c>
      <c r="EA496" s="14">
        <f t="shared" si="263"/>
        <v>8</v>
      </c>
      <c r="EB496" s="14">
        <f t="shared" si="264"/>
        <v>0</v>
      </c>
      <c r="EC496" s="14">
        <v>3</v>
      </c>
      <c r="ED496" s="14">
        <v>1</v>
      </c>
      <c r="EE496" s="14">
        <f t="shared" si="265"/>
        <v>4</v>
      </c>
      <c r="EF496" s="14">
        <v>5</v>
      </c>
      <c r="EG496" s="14">
        <v>5</v>
      </c>
      <c r="EH496" s="14">
        <v>5</v>
      </c>
      <c r="EI496" s="14">
        <v>5</v>
      </c>
      <c r="EJ496" s="14">
        <f t="shared" si="266"/>
        <v>20</v>
      </c>
      <c r="EK496" s="14"/>
      <c r="EL496" s="14"/>
      <c r="EM496" s="14"/>
      <c r="EN496" s="14"/>
      <c r="EO496" s="14"/>
      <c r="EP496" s="14"/>
      <c r="EQ496" s="14"/>
      <c r="ER496" s="14"/>
      <c r="ES496" s="14"/>
      <c r="ET496" s="14"/>
      <c r="EU496" s="14"/>
      <c r="EV496" s="14"/>
      <c r="EW496" s="14"/>
      <c r="EX496" s="14"/>
      <c r="EY496" s="14"/>
      <c r="EZ496" s="14"/>
      <c r="FA496" s="14"/>
      <c r="FB496" s="14"/>
      <c r="FC496" s="14"/>
      <c r="FD496" s="14"/>
      <c r="FE496" s="14"/>
      <c r="FF496" s="14"/>
      <c r="FG496" s="14"/>
      <c r="FH496" s="14"/>
      <c r="FI496" s="14"/>
      <c r="FJ496" s="14"/>
      <c r="FK496" s="14"/>
      <c r="FL496" s="14"/>
      <c r="FM496" s="14"/>
      <c r="FN496" s="14"/>
      <c r="FO496" s="14"/>
      <c r="FP496" s="14"/>
      <c r="FQ496" s="14"/>
      <c r="FR496" s="14"/>
      <c r="FS496" s="14"/>
      <c r="FT496" s="14"/>
      <c r="FU496" s="14"/>
      <c r="FV496" s="14"/>
      <c r="FW496" s="14"/>
      <c r="FX496" s="14"/>
      <c r="FY496" s="14"/>
      <c r="FZ496" s="14"/>
      <c r="GA496" s="14"/>
      <c r="GB496" s="14"/>
      <c r="GC496" s="14"/>
      <c r="GD496" s="14"/>
      <c r="GE496" s="14"/>
      <c r="GF496" s="14"/>
      <c r="GG496" s="14"/>
      <c r="GH496" s="14"/>
      <c r="GI496" s="14"/>
      <c r="GJ496" s="14"/>
      <c r="GK496" s="14"/>
      <c r="GL496" s="14"/>
      <c r="GM496" s="14"/>
      <c r="GN496" s="14"/>
      <c r="GO496" s="14"/>
      <c r="GP496" s="14"/>
      <c r="GQ496" s="14"/>
      <c r="GR496" s="14"/>
      <c r="GS496" s="14"/>
      <c r="GT496" s="14"/>
      <c r="GU496" s="14"/>
      <c r="GV496" s="14"/>
      <c r="GW496" s="14"/>
      <c r="GX496" s="14"/>
      <c r="GY496" s="14"/>
      <c r="GZ496" s="14"/>
      <c r="HA496" s="14"/>
      <c r="HB496" s="14"/>
      <c r="HC496" s="14"/>
      <c r="HD496" s="14"/>
      <c r="HE496" s="14"/>
      <c r="HF496" s="14"/>
      <c r="HG496" s="14"/>
      <c r="HH496" s="14"/>
      <c r="HI496" s="14"/>
      <c r="HJ496" s="14"/>
      <c r="HK496" s="14"/>
      <c r="HL496" s="14"/>
      <c r="HM496" s="14"/>
      <c r="HN496" s="14"/>
      <c r="HO496" s="14"/>
      <c r="HP496" s="14"/>
      <c r="HQ496" s="14"/>
      <c r="HR496" s="14"/>
      <c r="HS496" s="14"/>
      <c r="HT496" s="14"/>
      <c r="HU496" s="14"/>
      <c r="HV496" s="14"/>
      <c r="HW496" s="14"/>
      <c r="HX496" s="14"/>
      <c r="HY496" s="14"/>
      <c r="HZ496" s="14"/>
      <c r="IA496" s="14"/>
      <c r="IB496" s="14"/>
      <c r="IC496" s="14"/>
      <c r="ID496" s="14"/>
      <c r="IE496" s="14"/>
      <c r="IF496" s="14"/>
      <c r="IG496" s="14"/>
      <c r="IH496" s="14"/>
      <c r="II496" s="14"/>
      <c r="IJ496" s="14"/>
      <c r="IK496" s="14"/>
      <c r="IL496" s="14"/>
      <c r="IM496" s="14"/>
      <c r="IN496" s="14"/>
      <c r="IO496" s="14"/>
      <c r="IP496" s="14"/>
    </row>
    <row r="497" spans="1:250" s="1" customFormat="1">
      <c r="A497" s="14">
        <v>488</v>
      </c>
      <c r="B497" s="61">
        <v>1</v>
      </c>
      <c r="C497" s="60">
        <v>1</v>
      </c>
      <c r="D497" s="14">
        <v>1</v>
      </c>
      <c r="E497" s="14">
        <v>1</v>
      </c>
      <c r="F497" s="14" t="s">
        <v>2404</v>
      </c>
      <c r="G497" s="14" t="s">
        <v>1928</v>
      </c>
      <c r="H497" s="14"/>
      <c r="I497" s="14"/>
      <c r="J497" s="14"/>
      <c r="L497" s="14">
        <v>2</v>
      </c>
      <c r="M497" s="14">
        <v>2</v>
      </c>
      <c r="N497" s="14">
        <v>5</v>
      </c>
      <c r="O497" s="14" t="s">
        <v>4821</v>
      </c>
      <c r="P497" s="14" t="s">
        <v>3434</v>
      </c>
      <c r="Q497" s="14" t="s">
        <v>3234</v>
      </c>
      <c r="R497" s="14" t="s">
        <v>2652</v>
      </c>
      <c r="S497" s="14" t="s">
        <v>3038</v>
      </c>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v>1</v>
      </c>
      <c r="AY497" s="14">
        <v>0</v>
      </c>
      <c r="AZ497" s="14">
        <v>2</v>
      </c>
      <c r="BA497" s="14">
        <v>8</v>
      </c>
      <c r="BB497" s="14"/>
      <c r="BC497" s="14">
        <v>85</v>
      </c>
      <c r="BD497" s="14">
        <v>0</v>
      </c>
      <c r="BE497" s="14">
        <v>2</v>
      </c>
      <c r="BF497" s="14">
        <v>1</v>
      </c>
      <c r="BG497" s="14">
        <v>2</v>
      </c>
      <c r="BH497" s="14"/>
      <c r="BI497" s="14">
        <v>15.44</v>
      </c>
      <c r="BJ497" s="14">
        <v>1</v>
      </c>
      <c r="BK497" s="14">
        <v>0</v>
      </c>
      <c r="BL497" s="14"/>
      <c r="BM497" s="14"/>
      <c r="BN497" s="14"/>
      <c r="BO497" s="14"/>
      <c r="BP497" s="14"/>
      <c r="BQ497" s="14"/>
      <c r="BR497" s="14"/>
      <c r="BS497" s="14"/>
      <c r="BT497" s="14"/>
      <c r="BU497" s="14"/>
      <c r="BV497" s="14"/>
      <c r="BW497" s="14"/>
      <c r="BX497" s="14"/>
      <c r="BY497" s="14"/>
      <c r="BZ497" s="14"/>
      <c r="CA497" s="14"/>
      <c r="CB497" s="14"/>
      <c r="CC497" s="14"/>
      <c r="CD497" s="14"/>
      <c r="CE497" s="14"/>
      <c r="CF497" s="14"/>
      <c r="CG497" s="14"/>
      <c r="CH497" s="14"/>
      <c r="CI497" s="14"/>
      <c r="CJ497" s="14"/>
      <c r="CK497" s="14"/>
      <c r="CL497" s="14">
        <v>0</v>
      </c>
      <c r="CM497" s="14">
        <v>4</v>
      </c>
      <c r="CN497" s="14">
        <v>0</v>
      </c>
      <c r="CO497" s="14"/>
      <c r="CP497" s="14"/>
      <c r="CQ497" s="14"/>
      <c r="CR497" s="14"/>
      <c r="CS497" s="14"/>
      <c r="CT497" s="14"/>
      <c r="CU497" s="14"/>
      <c r="CV497" s="14"/>
      <c r="CW497" s="14"/>
      <c r="CX497" s="14"/>
      <c r="CY497" s="14"/>
      <c r="CZ497" s="14"/>
      <c r="DA497" s="14"/>
      <c r="DB497" s="14"/>
      <c r="DC497" s="14"/>
      <c r="DD497" s="14"/>
      <c r="DE497" s="14"/>
      <c r="DF497" s="14"/>
      <c r="DG497" s="14"/>
      <c r="DH497" s="14"/>
      <c r="DI497" s="14"/>
      <c r="DJ497" s="14"/>
      <c r="DK497" s="14"/>
      <c r="DL497" s="14"/>
      <c r="DM497" s="14"/>
      <c r="DN497" s="14"/>
      <c r="DO497" s="14"/>
      <c r="DP497" s="14"/>
      <c r="DQ497" s="14"/>
      <c r="DR497" s="14"/>
      <c r="DS497" s="14"/>
      <c r="DT497" s="14"/>
      <c r="DU497" s="14"/>
      <c r="DV497" s="14"/>
      <c r="DW497" s="14"/>
      <c r="DX497" s="14"/>
      <c r="DY497" s="14"/>
      <c r="DZ497" s="14"/>
      <c r="EA497" s="14"/>
      <c r="EB497" s="14"/>
      <c r="EC497" s="14"/>
      <c r="ED497" s="14"/>
      <c r="EE497" s="14"/>
      <c r="EF497" s="14"/>
      <c r="EG497" s="14"/>
      <c r="EH497" s="14"/>
      <c r="EI497" s="14"/>
      <c r="EJ497" s="14"/>
      <c r="EK497" s="14"/>
      <c r="EL497" s="14"/>
      <c r="EM497" s="14"/>
      <c r="EN497" s="14"/>
      <c r="EO497" s="14"/>
      <c r="EP497" s="14"/>
      <c r="EQ497" s="14"/>
      <c r="ER497" s="14"/>
      <c r="ES497" s="14"/>
      <c r="ET497" s="14"/>
      <c r="EU497" s="14"/>
      <c r="EV497" s="14"/>
      <c r="EW497" s="14"/>
      <c r="EX497" s="14"/>
      <c r="EY497" s="14"/>
      <c r="EZ497" s="14"/>
      <c r="FA497" s="14"/>
      <c r="FB497" s="14"/>
      <c r="FC497" s="14"/>
      <c r="FD497" s="14"/>
      <c r="FE497" s="14"/>
      <c r="FF497" s="14"/>
      <c r="FG497" s="14"/>
      <c r="FH497" s="14"/>
      <c r="FI497" s="14"/>
      <c r="FJ497" s="14"/>
      <c r="FK497" s="14"/>
      <c r="FL497" s="14"/>
      <c r="FM497" s="14"/>
      <c r="FN497" s="14"/>
      <c r="FO497" s="14"/>
      <c r="FP497" s="14"/>
      <c r="FQ497" s="14"/>
      <c r="FR497" s="14"/>
      <c r="FS497" s="14"/>
      <c r="FT497" s="14"/>
      <c r="FU497" s="14"/>
      <c r="FV497" s="14"/>
      <c r="FW497" s="14"/>
      <c r="FX497" s="14"/>
      <c r="FY497" s="14"/>
      <c r="FZ497" s="14"/>
      <c r="GA497" s="14"/>
      <c r="GB497" s="14"/>
      <c r="GC497" s="14"/>
      <c r="GD497" s="14"/>
      <c r="GE497" s="14"/>
      <c r="GF497" s="14"/>
      <c r="GG497" s="14"/>
      <c r="GH497" s="14"/>
      <c r="GI497" s="14"/>
      <c r="GJ497" s="14"/>
      <c r="GK497" s="14"/>
      <c r="GL497" s="14"/>
      <c r="GM497" s="14"/>
      <c r="GN497" s="14"/>
      <c r="GO497" s="14"/>
      <c r="GP497" s="14"/>
      <c r="GQ497" s="14"/>
      <c r="GR497" s="14"/>
      <c r="GS497" s="14"/>
      <c r="GT497" s="14"/>
      <c r="GU497" s="14"/>
      <c r="GV497" s="14"/>
      <c r="GW497" s="14"/>
      <c r="GX497" s="14"/>
      <c r="GY497" s="14"/>
      <c r="GZ497" s="14"/>
      <c r="HA497" s="14"/>
      <c r="HB497" s="14"/>
      <c r="HC497" s="14"/>
      <c r="HD497" s="14"/>
      <c r="HE497" s="14"/>
      <c r="HF497" s="14"/>
      <c r="HG497" s="14"/>
      <c r="HH497" s="14"/>
      <c r="HI497" s="14"/>
      <c r="HJ497" s="14"/>
      <c r="HK497" s="14"/>
      <c r="HL497" s="14"/>
      <c r="HM497" s="14"/>
      <c r="HN497" s="14"/>
      <c r="HO497" s="14"/>
      <c r="HP497" s="14"/>
      <c r="HQ497" s="14"/>
      <c r="HR497" s="14"/>
      <c r="HS497" s="14"/>
      <c r="HT497" s="14"/>
      <c r="HU497" s="14"/>
      <c r="HV497" s="14"/>
      <c r="HW497" s="14"/>
      <c r="HX497" s="14"/>
      <c r="HY497" s="14"/>
      <c r="HZ497" s="14"/>
      <c r="IA497" s="14"/>
      <c r="IB497" s="14"/>
      <c r="IC497" s="14"/>
      <c r="ID497" s="14"/>
      <c r="IE497" s="14"/>
      <c r="IF497" s="14"/>
      <c r="IG497" s="14"/>
      <c r="IH497" s="14"/>
      <c r="II497" s="14"/>
      <c r="IJ497" s="14"/>
      <c r="IK497" s="14"/>
      <c r="IL497" s="14"/>
      <c r="IM497" s="14"/>
      <c r="IN497" s="14"/>
      <c r="IO497" s="14"/>
      <c r="IP497" s="14"/>
    </row>
    <row r="498" spans="1:250" s="1" customFormat="1">
      <c r="A498" s="14">
        <v>489</v>
      </c>
      <c r="B498" s="64">
        <v>2</v>
      </c>
      <c r="C498" s="3">
        <v>1</v>
      </c>
      <c r="D498" s="1">
        <v>1</v>
      </c>
      <c r="E498" s="1">
        <v>1</v>
      </c>
      <c r="F498" s="1" t="s">
        <v>4683</v>
      </c>
      <c r="G498" s="1" t="s">
        <v>2851</v>
      </c>
      <c r="K498" s="1" t="s">
        <v>5206</v>
      </c>
      <c r="L498" s="1">
        <v>2</v>
      </c>
      <c r="M498" s="1">
        <v>7</v>
      </c>
      <c r="N498" s="1">
        <v>4</v>
      </c>
      <c r="O498" s="1" t="s">
        <v>5207</v>
      </c>
      <c r="P498" s="1" t="s">
        <v>5208</v>
      </c>
      <c r="Q498" s="1" t="s">
        <v>5209</v>
      </c>
      <c r="R498" s="1" t="s">
        <v>5210</v>
      </c>
      <c r="AX498" s="1">
        <v>2</v>
      </c>
      <c r="AY498" s="1">
        <v>1</v>
      </c>
      <c r="AZ498" s="1">
        <v>2</v>
      </c>
      <c r="BA498" s="1">
        <v>6</v>
      </c>
      <c r="BC498" s="1">
        <v>65</v>
      </c>
      <c r="BD498" s="1">
        <v>1</v>
      </c>
      <c r="BE498" s="1">
        <v>1</v>
      </c>
      <c r="BF498" s="1">
        <v>1</v>
      </c>
      <c r="BG498" s="1">
        <v>2</v>
      </c>
      <c r="BH498" s="1">
        <v>170.2</v>
      </c>
      <c r="BI498" s="1">
        <v>25.06</v>
      </c>
      <c r="BJ498" s="1">
        <v>0</v>
      </c>
      <c r="BK498" s="1">
        <v>0</v>
      </c>
      <c r="BL498" s="1">
        <v>2</v>
      </c>
      <c r="BM498" s="1">
        <v>2</v>
      </c>
      <c r="BN498" s="1">
        <v>1</v>
      </c>
      <c r="BO498" s="1">
        <v>0</v>
      </c>
      <c r="BP498" s="1">
        <v>1</v>
      </c>
      <c r="BQ498" s="1">
        <v>1</v>
      </c>
      <c r="BR498" s="1">
        <v>1</v>
      </c>
      <c r="BS498" s="1">
        <v>0</v>
      </c>
      <c r="BT498" s="1">
        <v>1</v>
      </c>
      <c r="BU498" s="1">
        <v>1</v>
      </c>
      <c r="BV498" s="14">
        <f>SUM(BO498:BU498)</f>
        <v>5</v>
      </c>
      <c r="BW498" s="1">
        <v>5</v>
      </c>
      <c r="BX498" s="1">
        <v>0</v>
      </c>
      <c r="BY498" s="1">
        <v>0</v>
      </c>
      <c r="BZ498" s="1">
        <v>0</v>
      </c>
      <c r="CA498" s="1">
        <v>0</v>
      </c>
      <c r="CB498" s="1">
        <v>0</v>
      </c>
      <c r="CC498" s="1">
        <v>0</v>
      </c>
      <c r="CD498" s="1">
        <v>0</v>
      </c>
      <c r="CE498" s="1">
        <v>0</v>
      </c>
      <c r="CF498" s="1">
        <f>SUM(BX498:CE498)</f>
        <v>0</v>
      </c>
      <c r="CG498" s="1">
        <v>3</v>
      </c>
      <c r="CH498" s="1">
        <v>3</v>
      </c>
      <c r="CI498" s="1">
        <v>3</v>
      </c>
      <c r="CJ498" s="1">
        <v>3</v>
      </c>
      <c r="CK498" s="1">
        <v>12</v>
      </c>
      <c r="CL498" s="1">
        <v>1</v>
      </c>
      <c r="CM498" s="1">
        <v>5</v>
      </c>
      <c r="CN498" s="1">
        <v>1</v>
      </c>
      <c r="CO498" s="1">
        <v>4</v>
      </c>
      <c r="CP498" s="1">
        <v>3</v>
      </c>
      <c r="CQ498" s="1">
        <v>1</v>
      </c>
      <c r="CR498" s="1">
        <v>3</v>
      </c>
      <c r="CS498" s="1">
        <v>3</v>
      </c>
      <c r="CT498" s="1">
        <v>60</v>
      </c>
      <c r="CU498" s="1">
        <v>1</v>
      </c>
      <c r="CV498" s="1">
        <v>1</v>
      </c>
      <c r="CW498" s="1">
        <v>1</v>
      </c>
      <c r="CX498" s="1">
        <v>1</v>
      </c>
      <c r="CY498" s="1">
        <v>1</v>
      </c>
      <c r="CZ498" s="1">
        <v>1</v>
      </c>
      <c r="DA498" s="1">
        <f t="shared" ref="DA498:DA509" si="271">SUM(CU498:CZ498)</f>
        <v>6</v>
      </c>
      <c r="DB498" s="1">
        <v>1</v>
      </c>
      <c r="DC498" s="1">
        <v>1</v>
      </c>
      <c r="DD498" s="1">
        <v>1</v>
      </c>
      <c r="DE498" s="1">
        <v>1</v>
      </c>
      <c r="DF498" s="1">
        <v>1</v>
      </c>
      <c r="DG498" s="1">
        <v>1</v>
      </c>
      <c r="DH498" s="1">
        <f t="shared" ref="DH498:DH509" si="272">SUM(DB498:DG498)</f>
        <v>6</v>
      </c>
      <c r="DI498" s="14">
        <f t="shared" ref="DI498:DI509" si="273">DH498-DA498</f>
        <v>0</v>
      </c>
      <c r="DJ498" s="1">
        <v>1</v>
      </c>
      <c r="DK498" s="1">
        <v>1</v>
      </c>
      <c r="DL498" s="1">
        <v>1</v>
      </c>
      <c r="DM498" s="1">
        <v>1</v>
      </c>
      <c r="DN498" s="1">
        <v>0</v>
      </c>
      <c r="DO498" s="1">
        <v>1</v>
      </c>
      <c r="DP498" s="1">
        <v>1</v>
      </c>
      <c r="DQ498" s="1">
        <v>0</v>
      </c>
      <c r="DR498" s="1">
        <f t="shared" ref="DR498:DR509" si="274">SUM(DJ498:DQ498)</f>
        <v>6</v>
      </c>
      <c r="DS498" s="1">
        <v>1</v>
      </c>
      <c r="DT498" s="1">
        <v>1</v>
      </c>
      <c r="DU498" s="1">
        <v>1</v>
      </c>
      <c r="DV498" s="1">
        <v>1</v>
      </c>
      <c r="DW498" s="1">
        <v>0</v>
      </c>
      <c r="DX498" s="1">
        <v>1</v>
      </c>
      <c r="DY498" s="1">
        <v>1</v>
      </c>
      <c r="DZ498" s="1">
        <v>0</v>
      </c>
      <c r="EA498" s="1">
        <f t="shared" ref="EA498:EA509" si="275">SUM(DS498:DZ498)</f>
        <v>6</v>
      </c>
      <c r="EB498" s="14">
        <f t="shared" ref="EB498:EB509" si="276">EA498-DR498</f>
        <v>0</v>
      </c>
      <c r="EC498" s="1">
        <v>0</v>
      </c>
      <c r="ED498" s="1">
        <v>0</v>
      </c>
      <c r="EE498" s="1">
        <f t="shared" ref="EE498:EE509" si="277">SUM(EC498:ED498)</f>
        <v>0</v>
      </c>
      <c r="EF498" s="1">
        <v>3</v>
      </c>
      <c r="EG498" s="1">
        <v>3</v>
      </c>
      <c r="EH498" s="1">
        <v>2</v>
      </c>
      <c r="EI498" s="1">
        <v>3</v>
      </c>
      <c r="EJ498" s="1">
        <f t="shared" ref="EJ498:EJ509" si="278">SUM(EF498:EI498)</f>
        <v>11</v>
      </c>
    </row>
    <row r="499" spans="1:250" s="1" customFormat="1">
      <c r="A499" s="14">
        <v>490</v>
      </c>
      <c r="B499" s="14">
        <v>1</v>
      </c>
      <c r="C499" s="60">
        <v>0</v>
      </c>
      <c r="D499" s="14">
        <v>1</v>
      </c>
      <c r="E499" s="14">
        <v>1</v>
      </c>
      <c r="F499" s="14" t="s">
        <v>2454</v>
      </c>
      <c r="G499" s="14" t="s">
        <v>2063</v>
      </c>
      <c r="H499" s="14" t="s">
        <v>1941</v>
      </c>
      <c r="I499" s="14" t="s">
        <v>1955</v>
      </c>
      <c r="J499" s="14" t="s">
        <v>2968</v>
      </c>
      <c r="K499" s="14" t="s">
        <v>2969</v>
      </c>
      <c r="L499" s="14">
        <v>7</v>
      </c>
      <c r="M499" s="14">
        <v>15</v>
      </c>
      <c r="N499" s="14">
        <v>20</v>
      </c>
      <c r="O499" s="14" t="s">
        <v>2910</v>
      </c>
      <c r="P499" s="14" t="s">
        <v>2970</v>
      </c>
      <c r="Q499" s="14" t="s">
        <v>2971</v>
      </c>
      <c r="R499" s="14" t="s">
        <v>2972</v>
      </c>
      <c r="S499" s="14" t="s">
        <v>2973</v>
      </c>
      <c r="T499" s="14" t="s">
        <v>2974</v>
      </c>
      <c r="U499" s="14" t="s">
        <v>2975</v>
      </c>
      <c r="V499" s="14" t="s">
        <v>2913</v>
      </c>
      <c r="W499" s="14" t="s">
        <v>2976</v>
      </c>
      <c r="X499" s="14" t="s">
        <v>2977</v>
      </c>
      <c r="Y499" s="14" t="s">
        <v>2978</v>
      </c>
      <c r="Z499" s="14" t="s">
        <v>2979</v>
      </c>
      <c r="AA499" s="14" t="s">
        <v>2980</v>
      </c>
      <c r="AB499" s="14" t="s">
        <v>2981</v>
      </c>
      <c r="AC499" s="14" t="s">
        <v>2982</v>
      </c>
      <c r="AD499" s="14" t="s">
        <v>2983</v>
      </c>
      <c r="AE499" s="14" t="s">
        <v>2984</v>
      </c>
      <c r="AF499" s="14" t="s">
        <v>2985</v>
      </c>
      <c r="AG499" s="14" t="s">
        <v>2986</v>
      </c>
      <c r="AH499" s="14" t="s">
        <v>2806</v>
      </c>
      <c r="AI499" s="14"/>
      <c r="AJ499" s="14"/>
      <c r="AK499" s="14"/>
      <c r="AL499" s="14"/>
      <c r="AM499" s="14"/>
      <c r="AN499" s="14"/>
      <c r="AO499" s="14"/>
      <c r="AP499" s="14"/>
      <c r="AQ499" s="14"/>
      <c r="AR499" s="14"/>
      <c r="AS499" s="14"/>
      <c r="AT499" s="14"/>
      <c r="AU499" s="14"/>
      <c r="AV499" s="14"/>
      <c r="AW499" s="14"/>
      <c r="AX499" s="14">
        <v>2</v>
      </c>
      <c r="AY499" s="14">
        <v>1</v>
      </c>
      <c r="AZ499" s="14">
        <v>2</v>
      </c>
      <c r="BA499" s="14"/>
      <c r="BB499" s="14">
        <v>20</v>
      </c>
      <c r="BC499" s="14">
        <v>55</v>
      </c>
      <c r="BD499" s="14">
        <v>0</v>
      </c>
      <c r="BE499" s="14">
        <v>5</v>
      </c>
      <c r="BF499" s="14">
        <v>1</v>
      </c>
      <c r="BG499" s="14">
        <v>4</v>
      </c>
      <c r="BH499" s="14">
        <v>157.5</v>
      </c>
      <c r="BI499" s="14">
        <v>36.340000000000003</v>
      </c>
      <c r="BJ499" s="14">
        <v>1</v>
      </c>
      <c r="BK499" s="14">
        <v>0</v>
      </c>
      <c r="BL499" s="14">
        <v>4</v>
      </c>
      <c r="BM499" s="14">
        <v>2</v>
      </c>
      <c r="BN499" s="14">
        <v>0</v>
      </c>
      <c r="BO499" s="14">
        <f>IF(BE499&gt;=85,1,0)</f>
        <v>0</v>
      </c>
      <c r="BP499" s="14">
        <f>IF(BF499=1,1,0)</f>
        <v>1</v>
      </c>
      <c r="BQ499" s="14">
        <v>1</v>
      </c>
      <c r="BR499" s="14">
        <v>1</v>
      </c>
      <c r="BS499" s="14">
        <v>1</v>
      </c>
      <c r="BT499" s="14">
        <v>1</v>
      </c>
      <c r="BU499" s="14">
        <v>1</v>
      </c>
      <c r="BV499" s="14">
        <f>SUM(BO499:BU499)</f>
        <v>6</v>
      </c>
      <c r="BW499" s="14">
        <v>5</v>
      </c>
      <c r="BX499" s="14">
        <v>0</v>
      </c>
      <c r="BY499" s="14">
        <v>1</v>
      </c>
      <c r="BZ499" s="14">
        <v>1</v>
      </c>
      <c r="CA499" s="14">
        <v>1</v>
      </c>
      <c r="CB499" s="14">
        <v>1</v>
      </c>
      <c r="CC499" s="14">
        <v>1</v>
      </c>
      <c r="CD499" s="14">
        <v>1</v>
      </c>
      <c r="CE499" s="14">
        <v>1</v>
      </c>
      <c r="CF499" s="14">
        <f>SUM(BX499:CE499)</f>
        <v>7</v>
      </c>
      <c r="CG499" s="14">
        <v>1</v>
      </c>
      <c r="CH499" s="14">
        <v>1</v>
      </c>
      <c r="CI499" s="14">
        <v>2</v>
      </c>
      <c r="CJ499" s="14">
        <v>2</v>
      </c>
      <c r="CK499" s="14">
        <f>SUM(CG499:CJ499)</f>
        <v>6</v>
      </c>
      <c r="CL499" s="14">
        <v>0</v>
      </c>
      <c r="CM499" s="14">
        <v>1</v>
      </c>
      <c r="CN499" s="14">
        <v>2</v>
      </c>
      <c r="CO499" s="14">
        <v>2</v>
      </c>
      <c r="CP499" s="14">
        <v>3</v>
      </c>
      <c r="CQ499" s="14">
        <v>4</v>
      </c>
      <c r="CR499" s="14">
        <v>4</v>
      </c>
      <c r="CS499" s="14">
        <v>2</v>
      </c>
      <c r="CT499" s="14">
        <v>40</v>
      </c>
      <c r="CU499" s="14">
        <v>0</v>
      </c>
      <c r="CV499" s="14">
        <v>0</v>
      </c>
      <c r="CW499" s="14">
        <v>0</v>
      </c>
      <c r="CX499" s="14">
        <v>1</v>
      </c>
      <c r="CY499" s="14">
        <v>1</v>
      </c>
      <c r="CZ499" s="14">
        <v>1</v>
      </c>
      <c r="DA499" s="14">
        <f t="shared" si="271"/>
        <v>3</v>
      </c>
      <c r="DB499" s="14">
        <v>0</v>
      </c>
      <c r="DC499" s="14">
        <v>0</v>
      </c>
      <c r="DD499" s="14">
        <v>0</v>
      </c>
      <c r="DE499" s="14">
        <v>1</v>
      </c>
      <c r="DF499" s="14">
        <v>1</v>
      </c>
      <c r="DG499" s="14">
        <v>1</v>
      </c>
      <c r="DH499" s="14">
        <f t="shared" si="272"/>
        <v>3</v>
      </c>
      <c r="DI499" s="14">
        <f t="shared" si="273"/>
        <v>0</v>
      </c>
      <c r="DJ499" s="14">
        <v>1</v>
      </c>
      <c r="DK499" s="14">
        <v>0</v>
      </c>
      <c r="DL499" s="14">
        <v>0</v>
      </c>
      <c r="DM499" s="14">
        <v>0</v>
      </c>
      <c r="DN499" s="14">
        <v>0</v>
      </c>
      <c r="DO499" s="14">
        <v>0</v>
      </c>
      <c r="DP499" s="14">
        <v>0</v>
      </c>
      <c r="DQ499" s="14">
        <v>0</v>
      </c>
      <c r="DR499" s="14">
        <f t="shared" si="274"/>
        <v>1</v>
      </c>
      <c r="DS499" s="14">
        <v>1</v>
      </c>
      <c r="DT499" s="14">
        <v>0</v>
      </c>
      <c r="DU499" s="14">
        <v>0</v>
      </c>
      <c r="DV499" s="14">
        <v>0</v>
      </c>
      <c r="DW499" s="14">
        <v>0</v>
      </c>
      <c r="DX499" s="14">
        <v>0</v>
      </c>
      <c r="DY499" s="14">
        <v>0</v>
      </c>
      <c r="DZ499" s="14">
        <v>0</v>
      </c>
      <c r="EA499" s="14">
        <f t="shared" si="275"/>
        <v>1</v>
      </c>
      <c r="EB499" s="14">
        <f t="shared" si="276"/>
        <v>0</v>
      </c>
      <c r="EC499" s="14">
        <v>1</v>
      </c>
      <c r="ED499" s="14">
        <v>1</v>
      </c>
      <c r="EE499" s="14">
        <f t="shared" si="277"/>
        <v>2</v>
      </c>
      <c r="EF499" s="14">
        <v>5</v>
      </c>
      <c r="EG499" s="14">
        <v>5</v>
      </c>
      <c r="EH499" s="14">
        <v>5</v>
      </c>
      <c r="EI499" s="14">
        <v>5</v>
      </c>
      <c r="EJ499" s="14">
        <f t="shared" si="278"/>
        <v>20</v>
      </c>
      <c r="EK499" s="14"/>
      <c r="EL499" s="14"/>
      <c r="EM499" s="14"/>
      <c r="EN499" s="14"/>
      <c r="EO499" s="14"/>
      <c r="EP499" s="14"/>
      <c r="EQ499" s="14"/>
      <c r="ER499" s="14"/>
      <c r="ES499" s="14"/>
      <c r="ET499" s="14"/>
      <c r="EU499" s="14"/>
      <c r="EV499" s="14"/>
      <c r="EW499" s="14"/>
      <c r="EX499" s="14"/>
      <c r="EY499" s="14"/>
      <c r="EZ499" s="14"/>
      <c r="FA499" s="14"/>
      <c r="FB499" s="14"/>
      <c r="FC499" s="14"/>
      <c r="FD499" s="14"/>
      <c r="FE499" s="14"/>
      <c r="FF499" s="14"/>
      <c r="FG499" s="14"/>
      <c r="FH499" s="14"/>
      <c r="FI499" s="14"/>
      <c r="FJ499" s="14"/>
      <c r="FK499" s="14"/>
      <c r="FL499" s="14"/>
      <c r="FM499" s="14"/>
      <c r="FN499" s="14"/>
      <c r="FO499" s="14"/>
      <c r="FP499" s="14"/>
      <c r="FQ499" s="14"/>
      <c r="FR499" s="14"/>
      <c r="FS499" s="14"/>
      <c r="FT499" s="14"/>
      <c r="FU499" s="14"/>
      <c r="FV499" s="14"/>
      <c r="FW499" s="14"/>
      <c r="FX499" s="14"/>
      <c r="FY499" s="14"/>
      <c r="FZ499" s="14"/>
      <c r="GA499" s="14"/>
      <c r="GB499" s="14"/>
      <c r="GC499" s="14"/>
      <c r="GD499" s="14"/>
      <c r="GE499" s="14"/>
      <c r="GF499" s="14"/>
      <c r="GG499" s="14"/>
      <c r="GH499" s="14"/>
      <c r="GI499" s="14"/>
      <c r="GJ499" s="14"/>
      <c r="GK499" s="14"/>
      <c r="GL499" s="14"/>
      <c r="GM499" s="14"/>
      <c r="GN499" s="14"/>
      <c r="GO499" s="14"/>
      <c r="GP499" s="14"/>
      <c r="GQ499" s="14"/>
      <c r="GR499" s="14"/>
      <c r="GS499" s="14"/>
      <c r="GT499" s="14"/>
      <c r="GU499" s="14"/>
      <c r="GV499" s="14"/>
      <c r="GW499" s="14"/>
      <c r="GX499" s="14"/>
      <c r="GY499" s="14"/>
      <c r="GZ499" s="14"/>
      <c r="HA499" s="14"/>
      <c r="HB499" s="14"/>
      <c r="HC499" s="14"/>
      <c r="HD499" s="14"/>
      <c r="HE499" s="14"/>
      <c r="HF499" s="14"/>
      <c r="HG499" s="14"/>
      <c r="HH499" s="14"/>
      <c r="HI499" s="14"/>
      <c r="HJ499" s="14"/>
      <c r="HK499" s="14"/>
      <c r="HL499" s="14"/>
      <c r="HM499" s="14"/>
      <c r="HN499" s="14"/>
      <c r="HO499" s="14"/>
      <c r="HP499" s="14"/>
      <c r="HQ499" s="14"/>
      <c r="HR499" s="14"/>
      <c r="HS499" s="14"/>
      <c r="HT499" s="14"/>
      <c r="HU499" s="14"/>
      <c r="HV499" s="14"/>
      <c r="HW499" s="14"/>
      <c r="HX499" s="14"/>
      <c r="HY499" s="14"/>
      <c r="HZ499" s="14"/>
      <c r="IA499" s="14"/>
      <c r="IB499" s="14"/>
      <c r="IC499" s="14"/>
      <c r="ID499" s="14"/>
      <c r="IE499" s="14"/>
      <c r="IF499" s="14"/>
      <c r="IG499" s="14"/>
      <c r="IH499" s="14"/>
      <c r="II499" s="14"/>
      <c r="IJ499" s="14"/>
      <c r="IK499" s="14"/>
      <c r="IL499" s="14"/>
      <c r="IM499" s="14"/>
      <c r="IN499" s="14"/>
      <c r="IO499" s="14"/>
      <c r="IP499" s="14"/>
    </row>
    <row r="500" spans="1:250" s="1" customFormat="1">
      <c r="A500" s="14">
        <v>491</v>
      </c>
      <c r="B500" s="64">
        <v>1</v>
      </c>
      <c r="C500" s="3">
        <v>2</v>
      </c>
      <c r="D500" s="1">
        <v>1</v>
      </c>
      <c r="E500" s="1">
        <v>1</v>
      </c>
      <c r="F500" s="1" t="s">
        <v>2063</v>
      </c>
      <c r="G500" s="1" t="s">
        <v>2100</v>
      </c>
      <c r="H500" s="1" t="s">
        <v>2048</v>
      </c>
      <c r="K500" s="1" t="s">
        <v>5099</v>
      </c>
      <c r="L500" s="1">
        <v>3</v>
      </c>
      <c r="M500" s="1">
        <v>4</v>
      </c>
      <c r="N500" s="1">
        <v>18</v>
      </c>
      <c r="O500" s="1" t="s">
        <v>2560</v>
      </c>
      <c r="P500" s="1" t="s">
        <v>5100</v>
      </c>
      <c r="Q500" s="1" t="s">
        <v>5101</v>
      </c>
      <c r="R500" s="1" t="s">
        <v>5102</v>
      </c>
      <c r="S500" s="1" t="s">
        <v>5103</v>
      </c>
      <c r="T500" s="1" t="s">
        <v>5104</v>
      </c>
      <c r="U500" s="1" t="s">
        <v>5105</v>
      </c>
      <c r="V500" s="1" t="s">
        <v>5106</v>
      </c>
      <c r="W500" s="1" t="s">
        <v>2502</v>
      </c>
      <c r="X500" s="1" t="s">
        <v>3333</v>
      </c>
      <c r="Y500" s="1" t="s">
        <v>5107</v>
      </c>
      <c r="Z500" s="1" t="s">
        <v>3395</v>
      </c>
      <c r="AA500" s="1" t="s">
        <v>2357</v>
      </c>
      <c r="AB500" s="1" t="s">
        <v>2652</v>
      </c>
      <c r="AC500" s="1" t="s">
        <v>5108</v>
      </c>
      <c r="AD500" s="1" t="s">
        <v>5109</v>
      </c>
      <c r="AE500" s="1" t="s">
        <v>3979</v>
      </c>
      <c r="AF500" s="1" t="s">
        <v>5110</v>
      </c>
      <c r="AX500" s="1">
        <v>3</v>
      </c>
      <c r="AY500" s="1">
        <v>0</v>
      </c>
      <c r="AZ500" s="1">
        <v>2</v>
      </c>
      <c r="BA500" s="1">
        <v>5</v>
      </c>
      <c r="BC500" s="1">
        <v>98</v>
      </c>
      <c r="BD500" s="1">
        <v>1</v>
      </c>
      <c r="BE500" s="1">
        <v>1</v>
      </c>
      <c r="BF500" s="1">
        <v>1</v>
      </c>
      <c r="BG500" s="1">
        <v>4</v>
      </c>
      <c r="BH500" s="1">
        <v>177.8</v>
      </c>
      <c r="BI500" s="1">
        <v>20.03</v>
      </c>
      <c r="BJ500" s="1">
        <v>0</v>
      </c>
      <c r="BK500" s="1">
        <v>0</v>
      </c>
      <c r="BL500" s="1">
        <v>2</v>
      </c>
      <c r="BM500" s="1">
        <v>3</v>
      </c>
      <c r="BN500" s="1">
        <v>1</v>
      </c>
      <c r="BO500" s="1">
        <v>1</v>
      </c>
      <c r="BP500" s="1">
        <v>1</v>
      </c>
      <c r="BQ500" s="1">
        <v>1</v>
      </c>
      <c r="BR500" s="1">
        <v>1</v>
      </c>
      <c r="BS500" s="1">
        <v>1</v>
      </c>
      <c r="BT500" s="1">
        <v>1</v>
      </c>
      <c r="BU500" s="1">
        <v>1</v>
      </c>
      <c r="BV500" s="14">
        <v>7</v>
      </c>
      <c r="BW500" s="1">
        <v>4</v>
      </c>
      <c r="BX500" s="1">
        <v>0</v>
      </c>
      <c r="BY500" s="1">
        <v>0</v>
      </c>
      <c r="BZ500" s="1">
        <v>0</v>
      </c>
      <c r="CA500" s="1">
        <v>0</v>
      </c>
      <c r="CB500" s="1">
        <v>0</v>
      </c>
      <c r="CC500" s="1">
        <v>0</v>
      </c>
      <c r="CD500" s="1">
        <v>0</v>
      </c>
      <c r="CE500" s="1">
        <v>0</v>
      </c>
      <c r="CF500" s="1">
        <v>0</v>
      </c>
      <c r="CG500" s="1">
        <v>1</v>
      </c>
      <c r="CH500" s="1">
        <v>3</v>
      </c>
      <c r="CI500" s="1">
        <v>3</v>
      </c>
      <c r="CJ500" s="1">
        <v>1</v>
      </c>
      <c r="CK500" s="1">
        <v>8</v>
      </c>
      <c r="CL500" s="1">
        <v>0</v>
      </c>
      <c r="CM500" s="1">
        <v>3</v>
      </c>
      <c r="CN500" s="1">
        <v>2</v>
      </c>
      <c r="CO500" s="1">
        <v>1</v>
      </c>
      <c r="CP500" s="1">
        <v>1</v>
      </c>
      <c r="CQ500" s="1">
        <v>1</v>
      </c>
      <c r="CR500" s="1">
        <v>1</v>
      </c>
      <c r="CS500" s="1">
        <v>1</v>
      </c>
      <c r="CT500" s="1">
        <v>50</v>
      </c>
      <c r="CU500" s="1">
        <v>0</v>
      </c>
      <c r="CV500" s="1">
        <v>0</v>
      </c>
      <c r="CW500" s="1">
        <v>0</v>
      </c>
      <c r="CX500" s="1">
        <v>0</v>
      </c>
      <c r="CY500" s="1">
        <v>0</v>
      </c>
      <c r="CZ500" s="1">
        <v>1</v>
      </c>
      <c r="DA500" s="1">
        <f t="shared" si="271"/>
        <v>1</v>
      </c>
      <c r="DB500" s="1">
        <v>0</v>
      </c>
      <c r="DC500" s="1">
        <v>0</v>
      </c>
      <c r="DD500" s="1">
        <v>0</v>
      </c>
      <c r="DE500" s="1">
        <v>0</v>
      </c>
      <c r="DF500" s="1">
        <v>0</v>
      </c>
      <c r="DG500" s="1">
        <v>1</v>
      </c>
      <c r="DH500" s="1">
        <f t="shared" si="272"/>
        <v>1</v>
      </c>
      <c r="DI500" s="14">
        <f t="shared" si="273"/>
        <v>0</v>
      </c>
      <c r="DJ500" s="1">
        <v>1</v>
      </c>
      <c r="DK500" s="1">
        <v>0</v>
      </c>
      <c r="DL500" s="1">
        <v>0</v>
      </c>
      <c r="DM500" s="1">
        <v>0</v>
      </c>
      <c r="DN500" s="1">
        <v>0</v>
      </c>
      <c r="DO500" s="1">
        <v>0</v>
      </c>
      <c r="DP500" s="1">
        <v>0</v>
      </c>
      <c r="DQ500" s="1">
        <v>0</v>
      </c>
      <c r="DR500" s="1">
        <f t="shared" si="274"/>
        <v>1</v>
      </c>
      <c r="DS500" s="1">
        <v>1</v>
      </c>
      <c r="DT500" s="1">
        <v>0</v>
      </c>
      <c r="DU500" s="1">
        <v>0</v>
      </c>
      <c r="DV500" s="1">
        <v>0</v>
      </c>
      <c r="DW500" s="1">
        <v>0</v>
      </c>
      <c r="DX500" s="1">
        <v>0</v>
      </c>
      <c r="DY500" s="1">
        <v>0</v>
      </c>
      <c r="DZ500" s="1">
        <v>0</v>
      </c>
      <c r="EA500" s="1">
        <f t="shared" si="275"/>
        <v>1</v>
      </c>
      <c r="EB500" s="14">
        <f t="shared" si="276"/>
        <v>0</v>
      </c>
      <c r="EC500" s="1">
        <v>0</v>
      </c>
      <c r="ED500" s="1">
        <v>0</v>
      </c>
      <c r="EE500" s="1">
        <f t="shared" si="277"/>
        <v>0</v>
      </c>
      <c r="EF500" s="1">
        <v>5</v>
      </c>
      <c r="EG500" s="1">
        <v>5</v>
      </c>
      <c r="EH500" s="1">
        <v>5</v>
      </c>
      <c r="EI500" s="1">
        <v>5</v>
      </c>
      <c r="EJ500" s="1">
        <f t="shared" si="278"/>
        <v>20</v>
      </c>
    </row>
    <row r="501" spans="1:250" s="1" customFormat="1">
      <c r="A501" s="14">
        <v>492</v>
      </c>
      <c r="B501" s="61">
        <v>1</v>
      </c>
      <c r="C501" s="60">
        <v>1</v>
      </c>
      <c r="D501" s="14">
        <v>1</v>
      </c>
      <c r="E501" s="14">
        <v>2</v>
      </c>
      <c r="F501" s="14" t="s">
        <v>2454</v>
      </c>
      <c r="G501" s="14" t="s">
        <v>2322</v>
      </c>
      <c r="H501" s="14"/>
      <c r="I501" s="14"/>
      <c r="J501" s="14"/>
      <c r="K501" s="1" t="s">
        <v>3844</v>
      </c>
      <c r="L501" s="14">
        <v>2</v>
      </c>
      <c r="M501" s="14">
        <v>12</v>
      </c>
      <c r="N501" s="14">
        <v>7</v>
      </c>
      <c r="O501" s="14" t="s">
        <v>3107</v>
      </c>
      <c r="P501" s="14" t="s">
        <v>2457</v>
      </c>
      <c r="Q501" s="14" t="s">
        <v>3072</v>
      </c>
      <c r="R501" s="14" t="s">
        <v>3845</v>
      </c>
      <c r="S501" s="14" t="s">
        <v>3846</v>
      </c>
      <c r="T501" s="14" t="s">
        <v>3847</v>
      </c>
      <c r="U501" s="14" t="s">
        <v>2545</v>
      </c>
      <c r="V501" s="14"/>
      <c r="W501" s="14"/>
      <c r="X501" s="14"/>
      <c r="Y501" s="14"/>
      <c r="Z501" s="14"/>
      <c r="AA501" s="14"/>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v>2</v>
      </c>
      <c r="AY501" s="14">
        <v>1</v>
      </c>
      <c r="AZ501" s="14">
        <v>1</v>
      </c>
      <c r="BA501" s="14">
        <v>3</v>
      </c>
      <c r="BB501" s="14"/>
      <c r="BC501" s="14">
        <v>62</v>
      </c>
      <c r="BD501" s="14">
        <v>0</v>
      </c>
      <c r="BE501" s="14">
        <v>3</v>
      </c>
      <c r="BF501" s="14">
        <v>1</v>
      </c>
      <c r="BG501" s="14">
        <v>3</v>
      </c>
      <c r="BH501" s="14">
        <v>162.6</v>
      </c>
      <c r="BI501" s="14">
        <v>29.87</v>
      </c>
      <c r="BJ501" s="14">
        <v>0</v>
      </c>
      <c r="BK501" s="14">
        <v>2</v>
      </c>
      <c r="BL501" s="14">
        <v>2</v>
      </c>
      <c r="BM501" s="14">
        <v>1</v>
      </c>
      <c r="BN501" s="14">
        <v>0</v>
      </c>
      <c r="BO501" s="14">
        <f>IF(BC501&gt;=85,1,0)</f>
        <v>0</v>
      </c>
      <c r="BP501" s="14">
        <f>IF(BD501=1,1,0)</f>
        <v>0</v>
      </c>
      <c r="BQ501" s="14">
        <v>0</v>
      </c>
      <c r="BR501" s="14">
        <v>0</v>
      </c>
      <c r="BS501" s="14">
        <v>0</v>
      </c>
      <c r="BT501" s="14">
        <v>1</v>
      </c>
      <c r="BU501" s="14">
        <v>0</v>
      </c>
      <c r="BV501" s="14">
        <f t="shared" ref="BV501:BV509" si="279">SUM(BO501:BU501)</f>
        <v>1</v>
      </c>
      <c r="BW501" s="14">
        <v>3</v>
      </c>
      <c r="BX501" s="14">
        <v>0</v>
      </c>
      <c r="BY501" s="14">
        <v>1</v>
      </c>
      <c r="BZ501" s="14">
        <v>0</v>
      </c>
      <c r="CA501" s="14">
        <v>0</v>
      </c>
      <c r="CB501" s="14">
        <v>1</v>
      </c>
      <c r="CC501" s="14">
        <v>0</v>
      </c>
      <c r="CD501" s="14">
        <v>1</v>
      </c>
      <c r="CE501" s="14">
        <v>0</v>
      </c>
      <c r="CF501" s="14">
        <f t="shared" ref="CF501:CF509" si="280">SUM(BX501:CE501)</f>
        <v>3</v>
      </c>
      <c r="CG501" s="14">
        <v>3</v>
      </c>
      <c r="CH501" s="14">
        <v>3</v>
      </c>
      <c r="CI501" s="14">
        <v>5</v>
      </c>
      <c r="CJ501" s="14">
        <v>3</v>
      </c>
      <c r="CK501" s="14">
        <f t="shared" ref="CK501:CK509" si="281">SUM(CG501:CJ501)</f>
        <v>14</v>
      </c>
      <c r="CL501" s="14">
        <v>1</v>
      </c>
      <c r="CM501" s="14">
        <v>5</v>
      </c>
      <c r="CN501" s="14">
        <v>1</v>
      </c>
      <c r="CO501" s="14">
        <v>1</v>
      </c>
      <c r="CP501" s="14">
        <v>1</v>
      </c>
      <c r="CQ501" s="14">
        <v>1</v>
      </c>
      <c r="CR501" s="14">
        <v>4</v>
      </c>
      <c r="CS501" s="14">
        <v>3</v>
      </c>
      <c r="CT501" s="14">
        <v>84</v>
      </c>
      <c r="CU501" s="14">
        <v>1</v>
      </c>
      <c r="CV501" s="14">
        <v>1</v>
      </c>
      <c r="CW501" s="14">
        <v>1</v>
      </c>
      <c r="CX501" s="14">
        <v>1</v>
      </c>
      <c r="CY501" s="14">
        <v>1</v>
      </c>
      <c r="CZ501" s="14">
        <v>1</v>
      </c>
      <c r="DA501" s="14">
        <f t="shared" si="271"/>
        <v>6</v>
      </c>
      <c r="DB501" s="14">
        <v>1</v>
      </c>
      <c r="DC501" s="14">
        <v>1</v>
      </c>
      <c r="DD501" s="14">
        <v>1</v>
      </c>
      <c r="DE501" s="14">
        <v>1</v>
      </c>
      <c r="DF501" s="14">
        <v>1</v>
      </c>
      <c r="DG501" s="14">
        <v>1</v>
      </c>
      <c r="DH501" s="14">
        <f t="shared" si="272"/>
        <v>6</v>
      </c>
      <c r="DI501" s="14">
        <f t="shared" si="273"/>
        <v>0</v>
      </c>
      <c r="DJ501" s="14">
        <v>1</v>
      </c>
      <c r="DK501" s="14">
        <v>1</v>
      </c>
      <c r="DL501" s="14">
        <v>1</v>
      </c>
      <c r="DM501" s="14">
        <v>1</v>
      </c>
      <c r="DN501" s="14">
        <v>1</v>
      </c>
      <c r="DO501" s="14">
        <v>1</v>
      </c>
      <c r="DP501" s="14">
        <v>1</v>
      </c>
      <c r="DQ501" s="14">
        <v>0</v>
      </c>
      <c r="DR501" s="14">
        <f t="shared" si="274"/>
        <v>7</v>
      </c>
      <c r="DS501" s="14">
        <v>1</v>
      </c>
      <c r="DT501" s="14">
        <v>1</v>
      </c>
      <c r="DU501" s="14">
        <v>1</v>
      </c>
      <c r="DV501" s="14">
        <v>1</v>
      </c>
      <c r="DW501" s="14">
        <v>1</v>
      </c>
      <c r="DX501" s="14">
        <v>1</v>
      </c>
      <c r="DY501" s="14">
        <v>1</v>
      </c>
      <c r="DZ501" s="14">
        <v>0</v>
      </c>
      <c r="EA501" s="14">
        <f t="shared" si="275"/>
        <v>7</v>
      </c>
      <c r="EB501" s="14">
        <f t="shared" si="276"/>
        <v>0</v>
      </c>
      <c r="EC501" s="14">
        <v>3</v>
      </c>
      <c r="ED501" s="14">
        <v>3</v>
      </c>
      <c r="EE501" s="14">
        <f t="shared" si="277"/>
        <v>6</v>
      </c>
      <c r="EF501" s="14">
        <v>1</v>
      </c>
      <c r="EG501" s="14">
        <v>1</v>
      </c>
      <c r="EH501" s="14">
        <v>5</v>
      </c>
      <c r="EI501" s="14">
        <v>5</v>
      </c>
      <c r="EJ501" s="14">
        <f t="shared" si="278"/>
        <v>12</v>
      </c>
      <c r="EK501" s="14"/>
      <c r="EL501" s="14"/>
      <c r="EM501" s="14"/>
      <c r="EN501" s="14"/>
      <c r="EO501" s="14"/>
      <c r="EP501" s="14"/>
      <c r="EQ501" s="14"/>
      <c r="ER501" s="14"/>
      <c r="ES501" s="14"/>
      <c r="ET501" s="14"/>
      <c r="EU501" s="14"/>
      <c r="EV501" s="14"/>
      <c r="EW501" s="14"/>
      <c r="EX501" s="14"/>
      <c r="EY501" s="14"/>
      <c r="EZ501" s="14"/>
      <c r="FA501" s="14"/>
      <c r="FB501" s="14"/>
      <c r="FC501" s="14"/>
      <c r="FD501" s="14"/>
      <c r="FE501" s="14"/>
      <c r="FF501" s="14"/>
      <c r="FG501" s="14"/>
      <c r="FH501" s="14"/>
      <c r="FI501" s="14"/>
      <c r="FJ501" s="14"/>
      <c r="FK501" s="14"/>
      <c r="FL501" s="14"/>
      <c r="FM501" s="14"/>
      <c r="FN501" s="14"/>
      <c r="FO501" s="14"/>
      <c r="FP501" s="14"/>
      <c r="FQ501" s="14"/>
      <c r="FR501" s="14"/>
      <c r="FS501" s="14"/>
      <c r="FT501" s="14"/>
      <c r="FU501" s="14"/>
      <c r="FV501" s="14"/>
      <c r="FW501" s="14"/>
      <c r="FX501" s="14"/>
      <c r="FY501" s="14"/>
      <c r="FZ501" s="14"/>
      <c r="GA501" s="14"/>
      <c r="GB501" s="14"/>
      <c r="GC501" s="14"/>
      <c r="GD501" s="14"/>
      <c r="GE501" s="14"/>
      <c r="GF501" s="14"/>
      <c r="GG501" s="14"/>
      <c r="GH501" s="14"/>
      <c r="GI501" s="14"/>
      <c r="GJ501" s="14"/>
      <c r="GK501" s="14"/>
      <c r="GL501" s="14"/>
      <c r="GM501" s="14"/>
      <c r="GN501" s="14"/>
      <c r="GO501" s="14"/>
      <c r="GP501" s="14"/>
      <c r="GQ501" s="14"/>
      <c r="GR501" s="14"/>
      <c r="GS501" s="14"/>
      <c r="GT501" s="14"/>
      <c r="GU501" s="14"/>
      <c r="GV501" s="14"/>
      <c r="GW501" s="14"/>
      <c r="GX501" s="14"/>
      <c r="GY501" s="14"/>
      <c r="GZ501" s="14"/>
      <c r="HA501" s="14"/>
      <c r="HB501" s="14"/>
      <c r="HC501" s="14"/>
      <c r="HD501" s="14"/>
      <c r="HE501" s="14"/>
      <c r="HF501" s="14"/>
      <c r="HG501" s="14"/>
      <c r="HH501" s="14"/>
      <c r="HI501" s="14"/>
      <c r="HJ501" s="14"/>
      <c r="HK501" s="14"/>
      <c r="HL501" s="14"/>
      <c r="HM501" s="14"/>
      <c r="HN501" s="14"/>
      <c r="HO501" s="14"/>
      <c r="HP501" s="14"/>
      <c r="HQ501" s="14"/>
      <c r="HR501" s="14"/>
      <c r="HS501" s="14"/>
      <c r="HT501" s="14"/>
      <c r="HU501" s="14"/>
      <c r="HV501" s="14"/>
      <c r="HW501" s="14"/>
      <c r="HX501" s="14"/>
      <c r="HY501" s="14"/>
      <c r="HZ501" s="14"/>
      <c r="IA501" s="14"/>
      <c r="IB501" s="14"/>
      <c r="IC501" s="14"/>
      <c r="ID501" s="14"/>
      <c r="IE501" s="14"/>
      <c r="IF501" s="14"/>
      <c r="IG501" s="14"/>
      <c r="IH501" s="14"/>
      <c r="II501" s="14"/>
      <c r="IJ501" s="14"/>
      <c r="IK501" s="14"/>
      <c r="IL501" s="14"/>
      <c r="IM501" s="14"/>
      <c r="IN501" s="14"/>
      <c r="IO501" s="14"/>
      <c r="IP501" s="14"/>
    </row>
    <row r="502" spans="1:250" s="1" customFormat="1">
      <c r="A502" s="14">
        <v>493</v>
      </c>
      <c r="B502" s="61">
        <v>1</v>
      </c>
      <c r="C502" s="60">
        <v>1</v>
      </c>
      <c r="D502" s="14">
        <v>1</v>
      </c>
      <c r="E502" s="14">
        <v>1</v>
      </c>
      <c r="F502" s="14" t="s">
        <v>2063</v>
      </c>
      <c r="G502" s="14" t="s">
        <v>2048</v>
      </c>
      <c r="H502" s="14" t="s">
        <v>2100</v>
      </c>
      <c r="I502" s="14" t="s">
        <v>1928</v>
      </c>
      <c r="J502" s="14"/>
      <c r="K502" s="1" t="s">
        <v>4696</v>
      </c>
      <c r="L502" s="14">
        <v>4</v>
      </c>
      <c r="M502" s="14">
        <v>7</v>
      </c>
      <c r="N502" s="14">
        <v>7</v>
      </c>
      <c r="O502" s="14" t="s">
        <v>4697</v>
      </c>
      <c r="P502" s="14" t="s">
        <v>2335</v>
      </c>
      <c r="Q502" s="14" t="s">
        <v>3588</v>
      </c>
      <c r="R502" s="14" t="s">
        <v>4698</v>
      </c>
      <c r="S502" s="14" t="s">
        <v>4699</v>
      </c>
      <c r="T502" s="14" t="s">
        <v>4700</v>
      </c>
      <c r="U502" s="14" t="s">
        <v>3427</v>
      </c>
      <c r="V502" s="14"/>
      <c r="W502" s="14"/>
      <c r="X502" s="14"/>
      <c r="Y502" s="14"/>
      <c r="Z502" s="14"/>
      <c r="AA502" s="14"/>
      <c r="AB502" s="14"/>
      <c r="AC502" s="14"/>
      <c r="AD502" s="14"/>
      <c r="AE502" s="14"/>
      <c r="AF502" s="14"/>
      <c r="AG502" s="14"/>
      <c r="AH502" s="14"/>
      <c r="AI502" s="14"/>
      <c r="AJ502" s="14"/>
      <c r="AK502" s="14"/>
      <c r="AL502" s="14"/>
      <c r="AM502" s="14"/>
      <c r="AN502" s="14"/>
      <c r="AO502" s="14"/>
      <c r="AP502" s="14"/>
      <c r="AQ502" s="14"/>
      <c r="AR502" s="14"/>
      <c r="AS502" s="14"/>
      <c r="AT502" s="14"/>
      <c r="AU502" s="14"/>
      <c r="AV502" s="14"/>
      <c r="AW502" s="14"/>
      <c r="AX502" s="14">
        <v>2</v>
      </c>
      <c r="AY502" s="1">
        <v>1</v>
      </c>
      <c r="AZ502" s="14">
        <v>1</v>
      </c>
      <c r="BA502" s="14">
        <v>4</v>
      </c>
      <c r="BB502" s="14"/>
      <c r="BC502" s="14">
        <v>79</v>
      </c>
      <c r="BD502" s="14">
        <v>1</v>
      </c>
      <c r="BE502" s="14">
        <v>2</v>
      </c>
      <c r="BF502" s="14">
        <v>1</v>
      </c>
      <c r="BG502" s="14">
        <v>1</v>
      </c>
      <c r="BH502" s="14">
        <v>180.3</v>
      </c>
      <c r="BI502" s="14">
        <v>29.01</v>
      </c>
      <c r="BJ502" s="14">
        <v>0</v>
      </c>
      <c r="BK502" s="14">
        <v>1</v>
      </c>
      <c r="BL502" s="14">
        <v>1</v>
      </c>
      <c r="BM502" s="14">
        <v>3</v>
      </c>
      <c r="BN502" s="14">
        <v>0</v>
      </c>
      <c r="BO502" s="14">
        <f>IF(BC502&gt;=85,1,0)</f>
        <v>0</v>
      </c>
      <c r="BP502" s="14">
        <f>IF(BD502=1,1,0)</f>
        <v>1</v>
      </c>
      <c r="BQ502" s="14">
        <v>0</v>
      </c>
      <c r="BR502" s="14">
        <v>0</v>
      </c>
      <c r="BS502" s="14">
        <v>0</v>
      </c>
      <c r="BT502" s="14">
        <v>1</v>
      </c>
      <c r="BU502" s="14">
        <v>0</v>
      </c>
      <c r="BV502" s="14">
        <f t="shared" si="279"/>
        <v>2</v>
      </c>
      <c r="BW502" s="14">
        <v>4</v>
      </c>
      <c r="BX502" s="14">
        <v>0</v>
      </c>
      <c r="BY502" s="14">
        <v>0</v>
      </c>
      <c r="BZ502" s="14">
        <v>0</v>
      </c>
      <c r="CA502" s="14">
        <v>0</v>
      </c>
      <c r="CB502" s="14">
        <v>0</v>
      </c>
      <c r="CC502" s="14">
        <v>0</v>
      </c>
      <c r="CD502" s="14">
        <v>0</v>
      </c>
      <c r="CE502" s="14">
        <v>0</v>
      </c>
      <c r="CF502" s="14">
        <f t="shared" si="280"/>
        <v>0</v>
      </c>
      <c r="CG502" s="14">
        <v>5</v>
      </c>
      <c r="CH502" s="14">
        <v>5</v>
      </c>
      <c r="CI502" s="14">
        <v>5</v>
      </c>
      <c r="CJ502" s="14">
        <v>5</v>
      </c>
      <c r="CK502" s="14">
        <f t="shared" si="281"/>
        <v>20</v>
      </c>
      <c r="CL502" s="14">
        <v>0</v>
      </c>
      <c r="CM502" s="14">
        <v>1</v>
      </c>
      <c r="CN502" s="14">
        <v>1</v>
      </c>
      <c r="CO502" s="14">
        <v>1</v>
      </c>
      <c r="CP502" s="14">
        <v>1</v>
      </c>
      <c r="CQ502" s="14">
        <v>1</v>
      </c>
      <c r="CR502" s="14">
        <v>1</v>
      </c>
      <c r="CS502" s="14">
        <v>1</v>
      </c>
      <c r="CT502" s="14">
        <v>55</v>
      </c>
      <c r="CU502" s="14">
        <v>1</v>
      </c>
      <c r="CV502" s="14">
        <v>1</v>
      </c>
      <c r="CW502" s="14">
        <v>1</v>
      </c>
      <c r="CX502" s="14">
        <v>1</v>
      </c>
      <c r="CY502" s="14">
        <v>1</v>
      </c>
      <c r="CZ502" s="14">
        <v>1</v>
      </c>
      <c r="DA502" s="14">
        <f t="shared" si="271"/>
        <v>6</v>
      </c>
      <c r="DB502" s="14">
        <v>1</v>
      </c>
      <c r="DC502" s="14">
        <v>1</v>
      </c>
      <c r="DD502" s="14">
        <v>1</v>
      </c>
      <c r="DE502" s="14">
        <v>1</v>
      </c>
      <c r="DF502" s="14">
        <v>1</v>
      </c>
      <c r="DG502" s="14">
        <v>1</v>
      </c>
      <c r="DH502" s="14">
        <f t="shared" si="272"/>
        <v>6</v>
      </c>
      <c r="DI502" s="14">
        <f t="shared" si="273"/>
        <v>0</v>
      </c>
      <c r="DJ502" s="14">
        <v>1</v>
      </c>
      <c r="DK502" s="14">
        <v>1</v>
      </c>
      <c r="DL502" s="14">
        <v>1</v>
      </c>
      <c r="DM502" s="14">
        <v>1</v>
      </c>
      <c r="DN502" s="14">
        <v>1</v>
      </c>
      <c r="DO502" s="14">
        <v>1</v>
      </c>
      <c r="DP502" s="14">
        <v>1</v>
      </c>
      <c r="DQ502" s="14">
        <v>1</v>
      </c>
      <c r="DR502" s="14">
        <f t="shared" si="274"/>
        <v>8</v>
      </c>
      <c r="DS502" s="14">
        <v>1</v>
      </c>
      <c r="DT502" s="14">
        <v>1</v>
      </c>
      <c r="DU502" s="14">
        <v>1</v>
      </c>
      <c r="DV502" s="14">
        <v>1</v>
      </c>
      <c r="DW502" s="14">
        <v>1</v>
      </c>
      <c r="DX502" s="14">
        <v>1</v>
      </c>
      <c r="DY502" s="14">
        <v>1</v>
      </c>
      <c r="DZ502" s="14">
        <v>1</v>
      </c>
      <c r="EA502" s="14">
        <f t="shared" si="275"/>
        <v>8</v>
      </c>
      <c r="EB502" s="14">
        <f t="shared" si="276"/>
        <v>0</v>
      </c>
      <c r="EC502" s="14">
        <v>0</v>
      </c>
      <c r="ED502" s="14">
        <v>0</v>
      </c>
      <c r="EE502" s="14">
        <f t="shared" si="277"/>
        <v>0</v>
      </c>
      <c r="EF502" s="14">
        <v>5</v>
      </c>
      <c r="EG502" s="14">
        <v>4</v>
      </c>
      <c r="EH502" s="14">
        <v>5</v>
      </c>
      <c r="EI502" s="14">
        <v>5</v>
      </c>
      <c r="EJ502" s="14">
        <f t="shared" si="278"/>
        <v>19</v>
      </c>
      <c r="EK502" s="14"/>
      <c r="EL502" s="14"/>
      <c r="EM502" s="14"/>
      <c r="EN502" s="14"/>
      <c r="EO502" s="14"/>
      <c r="EP502" s="14"/>
      <c r="EQ502" s="14"/>
      <c r="ER502" s="14"/>
      <c r="ES502" s="14"/>
      <c r="ET502" s="14"/>
      <c r="EU502" s="14"/>
      <c r="EV502" s="14"/>
      <c r="EW502" s="14"/>
      <c r="EX502" s="14"/>
      <c r="EY502" s="14"/>
      <c r="EZ502" s="14"/>
      <c r="FA502" s="14"/>
      <c r="FB502" s="14"/>
      <c r="FC502" s="14"/>
      <c r="FD502" s="14"/>
      <c r="FE502" s="14"/>
      <c r="FF502" s="14"/>
      <c r="FG502" s="14"/>
      <c r="FH502" s="14"/>
      <c r="FI502" s="14"/>
      <c r="FJ502" s="14"/>
      <c r="FK502" s="14"/>
      <c r="FL502" s="14"/>
      <c r="FM502" s="14"/>
      <c r="FN502" s="14"/>
      <c r="FO502" s="14"/>
      <c r="FP502" s="14"/>
      <c r="FQ502" s="14"/>
      <c r="FR502" s="14"/>
      <c r="FS502" s="14"/>
      <c r="FT502" s="14"/>
      <c r="FU502" s="14"/>
      <c r="FV502" s="14"/>
      <c r="FW502" s="14"/>
      <c r="FX502" s="14"/>
      <c r="FY502" s="14"/>
      <c r="FZ502" s="14"/>
      <c r="GA502" s="14"/>
      <c r="GB502" s="14"/>
      <c r="GC502" s="14"/>
      <c r="GD502" s="14"/>
      <c r="GE502" s="14"/>
      <c r="GF502" s="14"/>
      <c r="GG502" s="14"/>
      <c r="GH502" s="14"/>
      <c r="GI502" s="14"/>
      <c r="GJ502" s="14"/>
      <c r="GK502" s="14"/>
      <c r="GL502" s="14"/>
      <c r="GM502" s="14"/>
      <c r="GN502" s="14"/>
      <c r="GO502" s="14"/>
      <c r="GP502" s="14"/>
      <c r="GQ502" s="14"/>
      <c r="GR502" s="14"/>
      <c r="GS502" s="14"/>
      <c r="GT502" s="14"/>
      <c r="GU502" s="14"/>
      <c r="GV502" s="14"/>
      <c r="GW502" s="14"/>
      <c r="GX502" s="14"/>
      <c r="GY502" s="14"/>
      <c r="GZ502" s="14"/>
      <c r="HA502" s="14"/>
      <c r="HB502" s="14"/>
      <c r="HC502" s="14"/>
      <c r="HD502" s="14"/>
      <c r="HE502" s="14"/>
      <c r="HF502" s="14"/>
      <c r="HG502" s="14"/>
      <c r="HH502" s="14"/>
      <c r="HI502" s="14"/>
      <c r="HJ502" s="14"/>
      <c r="HK502" s="14"/>
      <c r="HL502" s="14"/>
      <c r="HM502" s="14"/>
      <c r="HN502" s="14"/>
      <c r="HO502" s="14"/>
      <c r="HP502" s="14"/>
      <c r="HQ502" s="14"/>
      <c r="HR502" s="14"/>
      <c r="HS502" s="14"/>
      <c r="HT502" s="14"/>
      <c r="HU502" s="14"/>
      <c r="HV502" s="14"/>
      <c r="HW502" s="14"/>
      <c r="HX502" s="14"/>
      <c r="HY502" s="14"/>
      <c r="HZ502" s="14"/>
      <c r="IA502" s="14"/>
      <c r="IB502" s="14"/>
      <c r="IC502" s="14"/>
      <c r="ID502" s="14"/>
      <c r="IE502" s="14"/>
      <c r="IF502" s="14"/>
      <c r="IG502" s="14"/>
      <c r="IH502" s="14"/>
      <c r="II502" s="14"/>
      <c r="IJ502" s="14"/>
      <c r="IK502" s="14"/>
      <c r="IL502" s="14"/>
      <c r="IM502" s="14"/>
      <c r="IN502" s="14"/>
      <c r="IO502" s="14"/>
      <c r="IP502" s="14"/>
    </row>
    <row r="503" spans="1:250" s="1" customFormat="1">
      <c r="A503" s="14">
        <v>494</v>
      </c>
      <c r="B503" s="14">
        <v>1</v>
      </c>
      <c r="C503" s="60">
        <v>1</v>
      </c>
      <c r="D503" s="14">
        <v>2</v>
      </c>
      <c r="E503" s="14">
        <v>1</v>
      </c>
      <c r="F503" s="60" t="s">
        <v>2100</v>
      </c>
      <c r="G503" s="14" t="s">
        <v>1977</v>
      </c>
      <c r="H503" s="60" t="s">
        <v>1928</v>
      </c>
      <c r="I503" s="14"/>
      <c r="J503" s="14"/>
      <c r="K503" s="14" t="s">
        <v>2466</v>
      </c>
      <c r="L503" s="14">
        <v>3</v>
      </c>
      <c r="M503" s="14">
        <v>6</v>
      </c>
      <c r="N503" s="14">
        <v>14</v>
      </c>
      <c r="O503" s="14" t="s">
        <v>2335</v>
      </c>
      <c r="P503" s="14" t="s">
        <v>2467</v>
      </c>
      <c r="Q503" s="14" t="s">
        <v>2468</v>
      </c>
      <c r="R503" s="14" t="s">
        <v>2469</v>
      </c>
      <c r="S503" s="14" t="s">
        <v>2470</v>
      </c>
      <c r="T503" s="14" t="s">
        <v>2471</v>
      </c>
      <c r="U503" s="14" t="s">
        <v>2472</v>
      </c>
      <c r="V503" s="14" t="s">
        <v>2473</v>
      </c>
      <c r="W503" s="14" t="s">
        <v>2474</v>
      </c>
      <c r="X503" s="14" t="s">
        <v>2475</v>
      </c>
      <c r="Y503" s="14" t="s">
        <v>2476</v>
      </c>
      <c r="Z503" s="14" t="s">
        <v>2477</v>
      </c>
      <c r="AA503" s="14" t="s">
        <v>2478</v>
      </c>
      <c r="AB503" s="14" t="s">
        <v>2479</v>
      </c>
      <c r="AC503" s="14"/>
      <c r="AD503" s="14"/>
      <c r="AE503" s="14"/>
      <c r="AF503" s="14"/>
      <c r="AG503" s="14"/>
      <c r="AH503" s="14"/>
      <c r="AI503" s="14"/>
      <c r="AJ503" s="14"/>
      <c r="AK503" s="14"/>
      <c r="AL503" s="14"/>
      <c r="AM503" s="14"/>
      <c r="AN503" s="14"/>
      <c r="AO503" s="14"/>
      <c r="AP503" s="14"/>
      <c r="AQ503" s="14"/>
      <c r="AR503" s="14"/>
      <c r="AS503" s="14"/>
      <c r="AT503" s="14"/>
      <c r="AU503" s="14"/>
      <c r="AV503" s="14"/>
      <c r="AW503" s="14"/>
      <c r="AX503" s="14">
        <v>2</v>
      </c>
      <c r="AY503" s="14">
        <v>1</v>
      </c>
      <c r="AZ503" s="14">
        <v>2</v>
      </c>
      <c r="BA503" s="14">
        <v>2</v>
      </c>
      <c r="BB503" s="14"/>
      <c r="BC503" s="14">
        <v>54</v>
      </c>
      <c r="BD503" s="14">
        <v>1</v>
      </c>
      <c r="BE503" s="14">
        <v>3</v>
      </c>
      <c r="BF503" s="14">
        <v>2</v>
      </c>
      <c r="BG503" s="14">
        <v>3</v>
      </c>
      <c r="BH503" s="14">
        <v>175.3</v>
      </c>
      <c r="BI503" s="14">
        <v>25.59</v>
      </c>
      <c r="BJ503" s="14">
        <v>2</v>
      </c>
      <c r="BK503" s="14">
        <v>2</v>
      </c>
      <c r="BL503" s="14">
        <v>1</v>
      </c>
      <c r="BM503" s="14">
        <v>3</v>
      </c>
      <c r="BN503" s="14">
        <v>1</v>
      </c>
      <c r="BO503" s="14">
        <f>IF(BE503&gt;=85,1,0)</f>
        <v>0</v>
      </c>
      <c r="BP503" s="14">
        <f>IF(BF503=1,1,0)</f>
        <v>0</v>
      </c>
      <c r="BQ503" s="14">
        <v>1</v>
      </c>
      <c r="BR503" s="14">
        <v>1</v>
      </c>
      <c r="BS503" s="14">
        <v>1</v>
      </c>
      <c r="BT503" s="14">
        <v>1</v>
      </c>
      <c r="BU503" s="14">
        <v>0</v>
      </c>
      <c r="BV503" s="14">
        <f t="shared" si="279"/>
        <v>4</v>
      </c>
      <c r="BW503" s="14">
        <v>5</v>
      </c>
      <c r="BX503" s="14">
        <v>0</v>
      </c>
      <c r="BY503" s="14">
        <v>0</v>
      </c>
      <c r="BZ503" s="14">
        <v>1</v>
      </c>
      <c r="CA503" s="14">
        <v>1</v>
      </c>
      <c r="CB503" s="14">
        <v>1</v>
      </c>
      <c r="CC503" s="14">
        <v>0</v>
      </c>
      <c r="CD503" s="14">
        <v>1</v>
      </c>
      <c r="CE503" s="14">
        <v>0</v>
      </c>
      <c r="CF503" s="14">
        <f t="shared" si="280"/>
        <v>4</v>
      </c>
      <c r="CG503" s="14">
        <v>1</v>
      </c>
      <c r="CH503" s="14">
        <v>1</v>
      </c>
      <c r="CI503" s="14">
        <v>5</v>
      </c>
      <c r="CJ503" s="14">
        <v>5</v>
      </c>
      <c r="CK503" s="14">
        <f t="shared" si="281"/>
        <v>12</v>
      </c>
      <c r="CL503" s="14">
        <v>1</v>
      </c>
      <c r="CM503" s="14">
        <v>3</v>
      </c>
      <c r="CN503" s="14">
        <v>1</v>
      </c>
      <c r="CO503" s="14">
        <v>3</v>
      </c>
      <c r="CP503" s="14">
        <v>1</v>
      </c>
      <c r="CQ503" s="14">
        <v>1</v>
      </c>
      <c r="CR503" s="14">
        <v>1</v>
      </c>
      <c r="CS503" s="14">
        <v>3</v>
      </c>
      <c r="CT503" s="14">
        <v>50</v>
      </c>
      <c r="CU503" s="14">
        <v>1</v>
      </c>
      <c r="CV503" s="14">
        <v>1</v>
      </c>
      <c r="CW503" s="14">
        <v>1</v>
      </c>
      <c r="CX503" s="14">
        <v>1</v>
      </c>
      <c r="CY503" s="14">
        <v>1</v>
      </c>
      <c r="CZ503" s="14">
        <v>1</v>
      </c>
      <c r="DA503" s="14">
        <f t="shared" si="271"/>
        <v>6</v>
      </c>
      <c r="DB503" s="14">
        <v>1</v>
      </c>
      <c r="DC503" s="14">
        <v>1</v>
      </c>
      <c r="DD503" s="14">
        <v>1</v>
      </c>
      <c r="DE503" s="14">
        <v>1</v>
      </c>
      <c r="DF503" s="14">
        <v>1</v>
      </c>
      <c r="DG503" s="14">
        <v>1</v>
      </c>
      <c r="DH503" s="14">
        <f t="shared" si="272"/>
        <v>6</v>
      </c>
      <c r="DI503" s="14">
        <f t="shared" si="273"/>
        <v>0</v>
      </c>
      <c r="DJ503" s="14">
        <v>1</v>
      </c>
      <c r="DK503" s="14">
        <v>1</v>
      </c>
      <c r="DL503" s="14">
        <v>1</v>
      </c>
      <c r="DM503" s="14">
        <v>1</v>
      </c>
      <c r="DN503" s="14">
        <v>1</v>
      </c>
      <c r="DO503" s="14">
        <v>1</v>
      </c>
      <c r="DP503" s="14">
        <v>1</v>
      </c>
      <c r="DQ503" s="14">
        <v>1</v>
      </c>
      <c r="DR503" s="14">
        <f t="shared" si="274"/>
        <v>8</v>
      </c>
      <c r="DS503" s="14">
        <v>1</v>
      </c>
      <c r="DT503" s="14">
        <v>1</v>
      </c>
      <c r="DU503" s="14">
        <v>1</v>
      </c>
      <c r="DV503" s="14">
        <v>1</v>
      </c>
      <c r="DW503" s="14">
        <v>1</v>
      </c>
      <c r="DX503" s="14">
        <v>1</v>
      </c>
      <c r="DY503" s="14">
        <v>1</v>
      </c>
      <c r="DZ503" s="14">
        <v>1</v>
      </c>
      <c r="EA503" s="14">
        <f t="shared" si="275"/>
        <v>8</v>
      </c>
      <c r="EB503" s="14">
        <f t="shared" si="276"/>
        <v>0</v>
      </c>
      <c r="EC503" s="14">
        <v>0</v>
      </c>
      <c r="ED503" s="14">
        <v>0</v>
      </c>
      <c r="EE503" s="14">
        <f t="shared" si="277"/>
        <v>0</v>
      </c>
      <c r="EF503" s="14">
        <v>5</v>
      </c>
      <c r="EG503" s="14">
        <v>1</v>
      </c>
      <c r="EH503" s="14">
        <v>5</v>
      </c>
      <c r="EI503" s="14">
        <v>1</v>
      </c>
      <c r="EJ503" s="14">
        <f t="shared" si="278"/>
        <v>12</v>
      </c>
      <c r="EK503" s="14"/>
      <c r="EL503" s="14"/>
      <c r="EM503" s="14"/>
      <c r="EN503" s="14"/>
      <c r="EO503" s="14"/>
      <c r="EP503" s="14"/>
      <c r="EQ503" s="14"/>
      <c r="ER503" s="14"/>
      <c r="ES503" s="14"/>
      <c r="ET503" s="14"/>
      <c r="EU503" s="14"/>
      <c r="EV503" s="14"/>
      <c r="EW503" s="14"/>
      <c r="EX503" s="14"/>
      <c r="EY503" s="14"/>
      <c r="EZ503" s="14"/>
      <c r="FA503" s="14"/>
      <c r="FB503" s="14"/>
      <c r="FC503" s="14"/>
      <c r="FD503" s="14"/>
      <c r="FE503" s="14"/>
      <c r="FF503" s="14"/>
      <c r="FG503" s="14"/>
      <c r="FH503" s="14"/>
      <c r="FI503" s="14"/>
      <c r="FJ503" s="14"/>
      <c r="FK503" s="14"/>
      <c r="FL503" s="14"/>
      <c r="FM503" s="14"/>
      <c r="FN503" s="14"/>
      <c r="FO503" s="14"/>
      <c r="FP503" s="14"/>
      <c r="FQ503" s="14"/>
      <c r="FR503" s="14"/>
      <c r="FS503" s="14"/>
      <c r="FT503" s="14"/>
      <c r="FU503" s="14"/>
      <c r="FV503" s="14"/>
      <c r="FW503" s="14"/>
      <c r="FX503" s="14"/>
      <c r="FY503" s="14"/>
      <c r="FZ503" s="14"/>
      <c r="GA503" s="14"/>
      <c r="GB503" s="14"/>
      <c r="GC503" s="14"/>
      <c r="GD503" s="14"/>
      <c r="GE503" s="14"/>
      <c r="GF503" s="14"/>
      <c r="GG503" s="14"/>
      <c r="GH503" s="14"/>
      <c r="GI503" s="14"/>
      <c r="GJ503" s="14"/>
      <c r="GK503" s="14"/>
      <c r="GL503" s="14"/>
      <c r="GM503" s="14"/>
      <c r="GN503" s="14"/>
      <c r="GO503" s="14"/>
      <c r="GP503" s="14"/>
      <c r="GQ503" s="14"/>
      <c r="GR503" s="14"/>
      <c r="GS503" s="14"/>
      <c r="GT503" s="14"/>
      <c r="GU503" s="14"/>
      <c r="GV503" s="14"/>
      <c r="GW503" s="14"/>
      <c r="GX503" s="14"/>
      <c r="GY503" s="14"/>
      <c r="GZ503" s="14"/>
      <c r="HA503" s="14"/>
      <c r="HB503" s="14"/>
      <c r="HC503" s="14"/>
      <c r="HD503" s="14"/>
      <c r="HE503" s="14"/>
      <c r="HF503" s="14"/>
      <c r="HG503" s="14"/>
      <c r="HH503" s="14"/>
      <c r="HI503" s="14"/>
      <c r="HJ503" s="14"/>
      <c r="HK503" s="14"/>
      <c r="HL503" s="14"/>
      <c r="HM503" s="14"/>
      <c r="HN503" s="14"/>
      <c r="HO503" s="14"/>
      <c r="HP503" s="14"/>
      <c r="HQ503" s="14"/>
      <c r="HR503" s="14"/>
      <c r="HS503" s="14"/>
      <c r="HT503" s="14"/>
      <c r="HU503" s="14"/>
      <c r="HV503" s="14"/>
      <c r="HW503" s="14"/>
      <c r="HX503" s="14"/>
      <c r="HY503" s="14"/>
      <c r="HZ503" s="14"/>
      <c r="IA503" s="14"/>
      <c r="IB503" s="14"/>
      <c r="IC503" s="14"/>
      <c r="ID503" s="14"/>
      <c r="IE503" s="14"/>
      <c r="IF503" s="14"/>
      <c r="IG503" s="14"/>
      <c r="IH503" s="14"/>
      <c r="II503" s="14"/>
      <c r="IJ503" s="14"/>
      <c r="IK503" s="14"/>
      <c r="IL503" s="14"/>
      <c r="IM503" s="14"/>
      <c r="IN503" s="14"/>
      <c r="IO503" s="14"/>
      <c r="IP503" s="14"/>
    </row>
    <row r="504" spans="1:250" s="1" customFormat="1">
      <c r="A504" s="14">
        <v>495</v>
      </c>
      <c r="B504" s="61">
        <v>1</v>
      </c>
      <c r="C504" s="60">
        <v>1</v>
      </c>
      <c r="D504" s="14">
        <v>3</v>
      </c>
      <c r="E504" s="14">
        <v>1</v>
      </c>
      <c r="F504" s="14" t="s">
        <v>2454</v>
      </c>
      <c r="G504" s="14" t="s">
        <v>2100</v>
      </c>
      <c r="H504" s="14" t="s">
        <v>1928</v>
      </c>
      <c r="I504" s="14" t="s">
        <v>1977</v>
      </c>
      <c r="J504" s="14"/>
      <c r="K504" s="1" t="s">
        <v>3872</v>
      </c>
      <c r="L504" s="14">
        <v>4</v>
      </c>
      <c r="M504" s="14">
        <v>8</v>
      </c>
      <c r="N504" s="14">
        <v>9</v>
      </c>
      <c r="O504" s="14" t="s">
        <v>2832</v>
      </c>
      <c r="P504" s="14" t="s">
        <v>3873</v>
      </c>
      <c r="Q504" s="14" t="s">
        <v>2335</v>
      </c>
      <c r="R504" s="14" t="s">
        <v>3874</v>
      </c>
      <c r="S504" s="14" t="s">
        <v>3875</v>
      </c>
      <c r="T504" s="14" t="s">
        <v>3876</v>
      </c>
      <c r="U504" s="14" t="s">
        <v>2568</v>
      </c>
      <c r="V504" s="14" t="s">
        <v>2543</v>
      </c>
      <c r="W504" s="14" t="s">
        <v>2868</v>
      </c>
      <c r="X504" s="14"/>
      <c r="Y504" s="14"/>
      <c r="Z504" s="14"/>
      <c r="AA504" s="14"/>
      <c r="AB504" s="14"/>
      <c r="AC504" s="14"/>
      <c r="AD504" s="14"/>
      <c r="AE504" s="14"/>
      <c r="AF504" s="14"/>
      <c r="AG504" s="14"/>
      <c r="AH504" s="14"/>
      <c r="AI504" s="14"/>
      <c r="AJ504" s="14"/>
      <c r="AK504" s="14"/>
      <c r="AL504" s="14"/>
      <c r="AM504" s="14"/>
      <c r="AN504" s="14"/>
      <c r="AO504" s="14"/>
      <c r="AP504" s="14"/>
      <c r="AQ504" s="14"/>
      <c r="AR504" s="14"/>
      <c r="AS504" s="14"/>
      <c r="AT504" s="14"/>
      <c r="AU504" s="14"/>
      <c r="AV504" s="14"/>
      <c r="AW504" s="14"/>
      <c r="AX504" s="14">
        <v>2</v>
      </c>
      <c r="AY504" s="14"/>
      <c r="AZ504" s="14"/>
      <c r="BA504" s="14">
        <v>5</v>
      </c>
      <c r="BB504" s="14"/>
      <c r="BC504" s="14">
        <v>54</v>
      </c>
      <c r="BD504" s="14">
        <v>1</v>
      </c>
      <c r="BE504" s="14">
        <v>1</v>
      </c>
      <c r="BF504" s="14">
        <v>1</v>
      </c>
      <c r="BG504" s="14">
        <v>4</v>
      </c>
      <c r="BH504" s="14">
        <v>165.1</v>
      </c>
      <c r="BI504" s="14">
        <v>31.28</v>
      </c>
      <c r="BJ504" s="14">
        <v>0</v>
      </c>
      <c r="BK504" s="14">
        <v>0</v>
      </c>
      <c r="BL504" s="14">
        <v>3</v>
      </c>
      <c r="BM504" s="14">
        <v>3</v>
      </c>
      <c r="BN504" s="14">
        <v>0</v>
      </c>
      <c r="BO504" s="14">
        <f>IF(BC504&gt;=85,1,0)</f>
        <v>0</v>
      </c>
      <c r="BP504" s="14">
        <f>IF(BD504=1,1,0)</f>
        <v>1</v>
      </c>
      <c r="BQ504" s="14">
        <v>0</v>
      </c>
      <c r="BR504" s="14">
        <v>0</v>
      </c>
      <c r="BS504" s="14">
        <v>0</v>
      </c>
      <c r="BT504" s="14">
        <v>0</v>
      </c>
      <c r="BU504" s="14">
        <v>0</v>
      </c>
      <c r="BV504" s="14">
        <f t="shared" si="279"/>
        <v>1</v>
      </c>
      <c r="BW504" s="14">
        <v>3</v>
      </c>
      <c r="BX504" s="14">
        <v>0</v>
      </c>
      <c r="BY504" s="14">
        <v>0</v>
      </c>
      <c r="BZ504" s="14">
        <v>0</v>
      </c>
      <c r="CA504" s="14">
        <v>0</v>
      </c>
      <c r="CB504" s="14">
        <v>0</v>
      </c>
      <c r="CC504" s="14">
        <v>0</v>
      </c>
      <c r="CD504" s="14">
        <v>0</v>
      </c>
      <c r="CE504" s="14">
        <v>0</v>
      </c>
      <c r="CF504" s="14">
        <f t="shared" si="280"/>
        <v>0</v>
      </c>
      <c r="CG504" s="14">
        <v>5</v>
      </c>
      <c r="CH504" s="14">
        <v>5</v>
      </c>
      <c r="CI504" s="14">
        <v>5</v>
      </c>
      <c r="CJ504" s="14">
        <v>4</v>
      </c>
      <c r="CK504" s="14">
        <f t="shared" si="281"/>
        <v>19</v>
      </c>
      <c r="CL504" s="14">
        <v>1</v>
      </c>
      <c r="CM504" s="14">
        <v>5</v>
      </c>
      <c r="CN504" s="14">
        <v>0</v>
      </c>
      <c r="CO504" s="14">
        <v>1</v>
      </c>
      <c r="CP504" s="14">
        <v>1</v>
      </c>
      <c r="CQ504" s="14">
        <v>2</v>
      </c>
      <c r="CR504" s="14">
        <v>1</v>
      </c>
      <c r="CS504" s="14">
        <v>2</v>
      </c>
      <c r="CT504" s="14">
        <v>50</v>
      </c>
      <c r="CU504" s="14">
        <v>1</v>
      </c>
      <c r="CV504" s="14">
        <v>1</v>
      </c>
      <c r="CW504" s="14">
        <v>1</v>
      </c>
      <c r="CX504" s="14">
        <v>1</v>
      </c>
      <c r="CY504" s="14">
        <v>1</v>
      </c>
      <c r="CZ504" s="14">
        <v>1</v>
      </c>
      <c r="DA504" s="14">
        <f t="shared" si="271"/>
        <v>6</v>
      </c>
      <c r="DB504" s="14">
        <v>1</v>
      </c>
      <c r="DC504" s="14">
        <v>1</v>
      </c>
      <c r="DD504" s="14">
        <v>1</v>
      </c>
      <c r="DE504" s="14">
        <v>1</v>
      </c>
      <c r="DF504" s="14">
        <v>1</v>
      </c>
      <c r="DG504" s="14">
        <v>1</v>
      </c>
      <c r="DH504" s="14">
        <f t="shared" si="272"/>
        <v>6</v>
      </c>
      <c r="DI504" s="14">
        <f t="shared" si="273"/>
        <v>0</v>
      </c>
      <c r="DJ504" s="14">
        <v>1</v>
      </c>
      <c r="DK504" s="14">
        <v>1</v>
      </c>
      <c r="DL504" s="14">
        <v>0</v>
      </c>
      <c r="DM504" s="14">
        <v>1</v>
      </c>
      <c r="DN504" s="14">
        <v>1</v>
      </c>
      <c r="DO504" s="14">
        <v>1</v>
      </c>
      <c r="DP504" s="14">
        <v>1</v>
      </c>
      <c r="DQ504" s="14">
        <v>1</v>
      </c>
      <c r="DR504" s="14">
        <f t="shared" si="274"/>
        <v>7</v>
      </c>
      <c r="DS504" s="14">
        <v>1</v>
      </c>
      <c r="DT504" s="14">
        <v>1</v>
      </c>
      <c r="DU504" s="14">
        <v>0</v>
      </c>
      <c r="DV504" s="14">
        <v>1</v>
      </c>
      <c r="DW504" s="14">
        <v>1</v>
      </c>
      <c r="DX504" s="14">
        <v>1</v>
      </c>
      <c r="DY504" s="14">
        <v>1</v>
      </c>
      <c r="DZ504" s="14">
        <v>1</v>
      </c>
      <c r="EA504" s="14">
        <f t="shared" si="275"/>
        <v>7</v>
      </c>
      <c r="EB504" s="14">
        <f t="shared" si="276"/>
        <v>0</v>
      </c>
      <c r="EC504" s="14">
        <v>0</v>
      </c>
      <c r="ED504" s="14">
        <v>1</v>
      </c>
      <c r="EE504" s="14">
        <f t="shared" si="277"/>
        <v>1</v>
      </c>
      <c r="EF504" s="14">
        <v>4</v>
      </c>
      <c r="EG504" s="14">
        <v>5</v>
      </c>
      <c r="EH504" s="14">
        <v>5</v>
      </c>
      <c r="EI504" s="14">
        <v>5</v>
      </c>
      <c r="EJ504" s="14">
        <f t="shared" si="278"/>
        <v>19</v>
      </c>
      <c r="EK504" s="14"/>
      <c r="EL504" s="14"/>
      <c r="EM504" s="14"/>
      <c r="EN504" s="14"/>
      <c r="EO504" s="14"/>
      <c r="EP504" s="14"/>
      <c r="EQ504" s="14"/>
      <c r="ER504" s="14"/>
      <c r="ES504" s="14"/>
      <c r="ET504" s="14"/>
      <c r="EU504" s="14"/>
      <c r="EV504" s="14"/>
      <c r="EW504" s="14"/>
      <c r="EX504" s="14"/>
      <c r="EY504" s="14"/>
      <c r="EZ504" s="14"/>
      <c r="FA504" s="14"/>
      <c r="FB504" s="14"/>
      <c r="FC504" s="14"/>
      <c r="FD504" s="14"/>
      <c r="FE504" s="14"/>
      <c r="FF504" s="14"/>
      <c r="FG504" s="14"/>
      <c r="FH504" s="14"/>
      <c r="FI504" s="14"/>
      <c r="FJ504" s="14"/>
      <c r="FK504" s="14"/>
      <c r="FL504" s="14"/>
      <c r="FM504" s="14"/>
      <c r="FN504" s="14"/>
      <c r="FO504" s="14"/>
      <c r="FP504" s="14"/>
      <c r="FQ504" s="14"/>
      <c r="FR504" s="14"/>
      <c r="FS504" s="14"/>
      <c r="FT504" s="14"/>
      <c r="FU504" s="14"/>
      <c r="FV504" s="14"/>
      <c r="FW504" s="14"/>
      <c r="FX504" s="14"/>
      <c r="FY504" s="14"/>
      <c r="FZ504" s="14"/>
      <c r="GA504" s="14"/>
      <c r="GB504" s="14"/>
      <c r="GC504" s="14"/>
      <c r="GD504" s="14"/>
      <c r="GE504" s="14"/>
      <c r="GF504" s="14"/>
      <c r="GG504" s="14"/>
      <c r="GH504" s="14"/>
      <c r="GI504" s="14"/>
      <c r="GJ504" s="14"/>
      <c r="GK504" s="14"/>
      <c r="GL504" s="14"/>
      <c r="GM504" s="14"/>
      <c r="GN504" s="14"/>
      <c r="GO504" s="14"/>
      <c r="GP504" s="14"/>
      <c r="GQ504" s="14"/>
      <c r="GR504" s="14"/>
      <c r="GS504" s="14"/>
      <c r="GT504" s="14"/>
      <c r="GU504" s="14"/>
      <c r="GV504" s="14"/>
      <c r="GW504" s="14"/>
      <c r="GX504" s="14"/>
      <c r="GY504" s="14"/>
      <c r="GZ504" s="14"/>
      <c r="HA504" s="14"/>
      <c r="HB504" s="14"/>
      <c r="HC504" s="14"/>
      <c r="HD504" s="14"/>
      <c r="HE504" s="14"/>
      <c r="HF504" s="14"/>
      <c r="HG504" s="14"/>
      <c r="HH504" s="14"/>
      <c r="HI504" s="14"/>
      <c r="HJ504" s="14"/>
      <c r="HK504" s="14"/>
      <c r="HL504" s="14"/>
      <c r="HM504" s="14"/>
      <c r="HN504" s="14"/>
      <c r="HO504" s="14"/>
      <c r="HP504" s="14"/>
      <c r="HQ504" s="14"/>
      <c r="HR504" s="14"/>
      <c r="HS504" s="14"/>
      <c r="HT504" s="14"/>
      <c r="HU504" s="14"/>
      <c r="HV504" s="14"/>
      <c r="HW504" s="14"/>
      <c r="HX504" s="14"/>
      <c r="HY504" s="14"/>
      <c r="HZ504" s="14"/>
      <c r="IA504" s="14"/>
      <c r="IB504" s="14"/>
      <c r="IC504" s="14"/>
      <c r="ID504" s="14"/>
      <c r="IE504" s="14"/>
      <c r="IF504" s="14"/>
      <c r="IG504" s="14"/>
      <c r="IH504" s="14"/>
      <c r="II504" s="14"/>
      <c r="IJ504" s="14"/>
      <c r="IK504" s="14"/>
      <c r="IL504" s="14"/>
      <c r="IM504" s="14"/>
      <c r="IN504" s="14"/>
      <c r="IO504" s="14"/>
      <c r="IP504" s="14"/>
    </row>
    <row r="505" spans="1:250" s="1" customFormat="1">
      <c r="A505" s="14">
        <v>496</v>
      </c>
      <c r="B505" s="14">
        <v>2</v>
      </c>
      <c r="C505" s="60">
        <v>0</v>
      </c>
      <c r="D505" s="14">
        <v>1</v>
      </c>
      <c r="E505" s="14">
        <v>1</v>
      </c>
      <c r="F505" s="14" t="s">
        <v>1928</v>
      </c>
      <c r="G505" s="14" t="s">
        <v>1977</v>
      </c>
      <c r="H505" s="14" t="s">
        <v>2616</v>
      </c>
      <c r="I505" s="14" t="s">
        <v>3063</v>
      </c>
      <c r="J505" s="14"/>
      <c r="K505" s="14" t="s">
        <v>3064</v>
      </c>
      <c r="L505" s="14">
        <v>4</v>
      </c>
      <c r="M505" s="14">
        <v>7</v>
      </c>
      <c r="N505" s="14">
        <v>9</v>
      </c>
      <c r="O505" s="14" t="s">
        <v>2335</v>
      </c>
      <c r="P505" s="14" t="s">
        <v>3065</v>
      </c>
      <c r="Q505" s="14" t="s">
        <v>3066</v>
      </c>
      <c r="R505" s="14" t="s">
        <v>3067</v>
      </c>
      <c r="S505" s="14" t="s">
        <v>2833</v>
      </c>
      <c r="T505" s="14" t="s">
        <v>3068</v>
      </c>
      <c r="U505" s="14" t="s">
        <v>3069</v>
      </c>
      <c r="V505" s="14" t="s">
        <v>2948</v>
      </c>
      <c r="W505" s="14" t="s">
        <v>3070</v>
      </c>
      <c r="X505" s="14"/>
      <c r="Y505" s="14"/>
      <c r="Z505" s="14"/>
      <c r="AA505" s="14"/>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v>2</v>
      </c>
      <c r="AY505" s="14">
        <v>1</v>
      </c>
      <c r="AZ505" s="14">
        <v>2</v>
      </c>
      <c r="BA505" s="14"/>
      <c r="BB505" s="14">
        <v>35</v>
      </c>
      <c r="BC505" s="14">
        <v>63</v>
      </c>
      <c r="BD505" s="14">
        <v>0</v>
      </c>
      <c r="BE505" s="14">
        <v>1</v>
      </c>
      <c r="BF505" s="14">
        <v>1</v>
      </c>
      <c r="BG505" s="14">
        <v>3</v>
      </c>
      <c r="BH505" s="14">
        <v>154.9</v>
      </c>
      <c r="BI505" s="14">
        <v>23.05</v>
      </c>
      <c r="BJ505" s="14">
        <v>0</v>
      </c>
      <c r="BK505" s="14">
        <v>0</v>
      </c>
      <c r="BL505" s="14">
        <v>3</v>
      </c>
      <c r="BM505" s="14">
        <v>1</v>
      </c>
      <c r="BN505" s="14">
        <v>0</v>
      </c>
      <c r="BO505" s="14">
        <f>IF(BE505&gt;=85,1,0)</f>
        <v>0</v>
      </c>
      <c r="BP505" s="14">
        <f>IF(BF505=1,1,0)</f>
        <v>1</v>
      </c>
      <c r="BQ505" s="14">
        <v>0</v>
      </c>
      <c r="BR505" s="14">
        <v>0</v>
      </c>
      <c r="BS505" s="14">
        <v>0</v>
      </c>
      <c r="BT505" s="14">
        <v>1</v>
      </c>
      <c r="BU505" s="14">
        <v>0</v>
      </c>
      <c r="BV505" s="14">
        <f t="shared" si="279"/>
        <v>2</v>
      </c>
      <c r="BW505" s="14">
        <v>3</v>
      </c>
      <c r="BX505" s="14">
        <v>0</v>
      </c>
      <c r="BY505" s="14">
        <v>1</v>
      </c>
      <c r="BZ505" s="14">
        <v>0</v>
      </c>
      <c r="CA505" s="14">
        <v>0</v>
      </c>
      <c r="CB505" s="14">
        <v>0</v>
      </c>
      <c r="CC505" s="14">
        <v>0</v>
      </c>
      <c r="CD505" s="14">
        <v>0</v>
      </c>
      <c r="CE505" s="14">
        <v>0</v>
      </c>
      <c r="CF505" s="14">
        <f t="shared" si="280"/>
        <v>1</v>
      </c>
      <c r="CG505" s="14">
        <v>5</v>
      </c>
      <c r="CH505" s="14">
        <v>5</v>
      </c>
      <c r="CI505" s="14">
        <v>5</v>
      </c>
      <c r="CJ505" s="14">
        <v>5</v>
      </c>
      <c r="CK505" s="14">
        <f t="shared" si="281"/>
        <v>20</v>
      </c>
      <c r="CL505" s="14">
        <v>0</v>
      </c>
      <c r="CM505" s="14">
        <v>5</v>
      </c>
      <c r="CN505" s="14">
        <v>1</v>
      </c>
      <c r="CO505" s="14">
        <v>2</v>
      </c>
      <c r="CP505" s="14">
        <v>1</v>
      </c>
      <c r="CQ505" s="14">
        <v>3</v>
      </c>
      <c r="CR505" s="14">
        <v>3</v>
      </c>
      <c r="CS505" s="14">
        <v>2</v>
      </c>
      <c r="CT505" s="14">
        <v>75</v>
      </c>
      <c r="CU505" s="14">
        <v>1</v>
      </c>
      <c r="CV505" s="14">
        <v>1</v>
      </c>
      <c r="CW505" s="14">
        <v>1</v>
      </c>
      <c r="CX505" s="14">
        <v>1</v>
      </c>
      <c r="CY505" s="14">
        <v>1</v>
      </c>
      <c r="CZ505" s="14">
        <v>1</v>
      </c>
      <c r="DA505" s="14">
        <f t="shared" si="271"/>
        <v>6</v>
      </c>
      <c r="DB505" s="14">
        <v>1</v>
      </c>
      <c r="DC505" s="14">
        <v>1</v>
      </c>
      <c r="DD505" s="14">
        <v>1</v>
      </c>
      <c r="DE505" s="14">
        <v>1</v>
      </c>
      <c r="DF505" s="14">
        <v>1</v>
      </c>
      <c r="DG505" s="14">
        <v>1</v>
      </c>
      <c r="DH505" s="14">
        <f t="shared" si="272"/>
        <v>6</v>
      </c>
      <c r="DI505" s="14">
        <f t="shared" si="273"/>
        <v>0</v>
      </c>
      <c r="DJ505" s="14">
        <v>1</v>
      </c>
      <c r="DK505" s="14">
        <v>1</v>
      </c>
      <c r="DL505" s="14">
        <v>1</v>
      </c>
      <c r="DM505" s="14">
        <v>1</v>
      </c>
      <c r="DN505" s="14">
        <v>1</v>
      </c>
      <c r="DO505" s="14">
        <v>1</v>
      </c>
      <c r="DP505" s="14">
        <v>1</v>
      </c>
      <c r="DQ505" s="14">
        <v>1</v>
      </c>
      <c r="DR505" s="14">
        <f t="shared" si="274"/>
        <v>8</v>
      </c>
      <c r="DS505" s="14">
        <v>1</v>
      </c>
      <c r="DT505" s="14">
        <v>1</v>
      </c>
      <c r="DU505" s="14">
        <v>1</v>
      </c>
      <c r="DV505" s="14">
        <v>1</v>
      </c>
      <c r="DW505" s="14">
        <v>1</v>
      </c>
      <c r="DX505" s="14">
        <v>1</v>
      </c>
      <c r="DY505" s="14">
        <v>1</v>
      </c>
      <c r="DZ505" s="14">
        <v>1</v>
      </c>
      <c r="EA505" s="14">
        <f t="shared" si="275"/>
        <v>8</v>
      </c>
      <c r="EB505" s="14">
        <f t="shared" si="276"/>
        <v>0</v>
      </c>
      <c r="EC505" s="14">
        <v>0</v>
      </c>
      <c r="ED505" s="14">
        <v>1</v>
      </c>
      <c r="EE505" s="14">
        <f t="shared" si="277"/>
        <v>1</v>
      </c>
      <c r="EF505" s="14">
        <v>3</v>
      </c>
      <c r="EG505" s="14">
        <v>2</v>
      </c>
      <c r="EH505" s="14">
        <v>2</v>
      </c>
      <c r="EI505" s="14">
        <v>2</v>
      </c>
      <c r="EJ505" s="14">
        <f t="shared" si="278"/>
        <v>9</v>
      </c>
      <c r="EK505" s="14"/>
      <c r="EL505" s="14"/>
      <c r="EM505" s="14"/>
      <c r="EN505" s="14"/>
      <c r="EO505" s="14"/>
      <c r="EP505" s="14"/>
      <c r="EQ505" s="14"/>
      <c r="ER505" s="14"/>
      <c r="ES505" s="14"/>
      <c r="ET505" s="14"/>
      <c r="EU505" s="14"/>
      <c r="EV505" s="14"/>
      <c r="EW505" s="14"/>
      <c r="EX505" s="14"/>
      <c r="EY505" s="14"/>
      <c r="EZ505" s="14"/>
      <c r="FA505" s="14"/>
      <c r="FB505" s="14"/>
      <c r="FC505" s="14"/>
      <c r="FD505" s="14"/>
      <c r="FE505" s="14"/>
      <c r="FF505" s="14"/>
      <c r="FG505" s="14"/>
      <c r="FH505" s="14"/>
      <c r="FI505" s="14"/>
      <c r="FJ505" s="14"/>
      <c r="FK505" s="14"/>
      <c r="FL505" s="14"/>
      <c r="FM505" s="14"/>
      <c r="FN505" s="14"/>
      <c r="FO505" s="14"/>
      <c r="FP505" s="14"/>
      <c r="FQ505" s="14"/>
      <c r="FR505" s="14"/>
      <c r="FS505" s="14"/>
      <c r="FT505" s="14"/>
      <c r="FU505" s="14"/>
      <c r="FV505" s="14"/>
      <c r="FW505" s="14"/>
      <c r="FX505" s="14"/>
      <c r="FY505" s="14"/>
      <c r="FZ505" s="14"/>
      <c r="GA505" s="14"/>
      <c r="GB505" s="14"/>
      <c r="GC505" s="14"/>
      <c r="GD505" s="14"/>
      <c r="GE505" s="14"/>
      <c r="GF505" s="14"/>
      <c r="GG505" s="14"/>
      <c r="GH505" s="14"/>
      <c r="GI505" s="14"/>
      <c r="GJ505" s="14"/>
      <c r="GK505" s="14"/>
      <c r="GL505" s="14"/>
      <c r="GM505" s="14"/>
      <c r="GN505" s="14"/>
      <c r="GO505" s="14"/>
      <c r="GP505" s="14"/>
      <c r="GQ505" s="14"/>
      <c r="GR505" s="14"/>
      <c r="GS505" s="14"/>
      <c r="GT505" s="14"/>
      <c r="GU505" s="14"/>
      <c r="GV505" s="14"/>
      <c r="GW505" s="14"/>
      <c r="GX505" s="14"/>
      <c r="GY505" s="14"/>
      <c r="GZ505" s="14"/>
      <c r="HA505" s="14"/>
      <c r="HB505" s="14"/>
      <c r="HC505" s="14"/>
      <c r="HD505" s="14"/>
      <c r="HE505" s="14"/>
      <c r="HF505" s="14"/>
      <c r="HG505" s="14"/>
      <c r="HH505" s="14"/>
      <c r="HI505" s="14"/>
      <c r="HJ505" s="14"/>
      <c r="HK505" s="14"/>
      <c r="HL505" s="14"/>
      <c r="HM505" s="14"/>
      <c r="HN505" s="14"/>
      <c r="HO505" s="14"/>
      <c r="HP505" s="14"/>
      <c r="HQ505" s="14"/>
      <c r="HR505" s="14"/>
      <c r="HS505" s="14"/>
      <c r="HT505" s="14"/>
      <c r="HU505" s="14"/>
      <c r="HV505" s="14"/>
      <c r="HW505" s="14"/>
      <c r="HX505" s="14"/>
      <c r="HY505" s="14"/>
      <c r="HZ505" s="14"/>
      <c r="IA505" s="14"/>
      <c r="IB505" s="14"/>
      <c r="IC505" s="14"/>
      <c r="ID505" s="14"/>
      <c r="IE505" s="14"/>
      <c r="IF505" s="14"/>
      <c r="IG505" s="14"/>
      <c r="IH505" s="14"/>
      <c r="II505" s="14"/>
      <c r="IJ505" s="14"/>
      <c r="IK505" s="14"/>
      <c r="IL505" s="14"/>
      <c r="IM505" s="14"/>
      <c r="IN505" s="14"/>
      <c r="IO505" s="14"/>
      <c r="IP505" s="14"/>
    </row>
    <row r="506" spans="1:250" s="1" customFormat="1">
      <c r="A506" s="14">
        <v>497</v>
      </c>
      <c r="B506" s="61">
        <v>2</v>
      </c>
      <c r="C506" s="60">
        <v>1</v>
      </c>
      <c r="D506" s="14">
        <v>1</v>
      </c>
      <c r="E506" s="14">
        <v>1</v>
      </c>
      <c r="F506" s="14" t="s">
        <v>2063</v>
      </c>
      <c r="G506" s="14" t="s">
        <v>1928</v>
      </c>
      <c r="H506" s="14" t="s">
        <v>2535</v>
      </c>
      <c r="I506" s="14"/>
      <c r="J506" s="14"/>
      <c r="K506" s="1" t="s">
        <v>4355</v>
      </c>
      <c r="L506" s="14">
        <v>3</v>
      </c>
      <c r="M506" s="14">
        <v>13</v>
      </c>
      <c r="N506" s="14">
        <v>4</v>
      </c>
      <c r="O506" s="14" t="s">
        <v>2335</v>
      </c>
      <c r="P506" s="14" t="s">
        <v>3769</v>
      </c>
      <c r="Q506" s="14" t="s">
        <v>4356</v>
      </c>
      <c r="R506" s="14" t="s">
        <v>4357</v>
      </c>
      <c r="S506" s="14"/>
      <c r="T506" s="14"/>
      <c r="U506" s="14"/>
      <c r="V506" s="14"/>
      <c r="W506" s="14"/>
      <c r="X506" s="14"/>
      <c r="Y506" s="14"/>
      <c r="Z506" s="14"/>
      <c r="AA506" s="14"/>
      <c r="AB506" s="14"/>
      <c r="AC506" s="14"/>
      <c r="AD506" s="14"/>
      <c r="AE506" s="14"/>
      <c r="AF506" s="14"/>
      <c r="AG506" s="14"/>
      <c r="AH506" s="14"/>
      <c r="AI506" s="14"/>
      <c r="AJ506" s="14"/>
      <c r="AK506" s="14"/>
      <c r="AL506" s="14"/>
      <c r="AM506" s="14"/>
      <c r="AN506" s="14"/>
      <c r="AO506" s="14"/>
      <c r="AP506" s="14"/>
      <c r="AQ506" s="14"/>
      <c r="AR506" s="14"/>
      <c r="AS506" s="14"/>
      <c r="AT506" s="14"/>
      <c r="AU506" s="14"/>
      <c r="AV506" s="14"/>
      <c r="AW506" s="14"/>
      <c r="AX506" s="14">
        <v>2</v>
      </c>
      <c r="AY506" s="14">
        <v>1</v>
      </c>
      <c r="AZ506" s="14">
        <v>2</v>
      </c>
      <c r="BA506" s="14">
        <v>5</v>
      </c>
      <c r="BB506" s="14"/>
      <c r="BC506" s="14">
        <v>66</v>
      </c>
      <c r="BD506" s="14">
        <v>0</v>
      </c>
      <c r="BE506" s="14">
        <v>1</v>
      </c>
      <c r="BF506" s="14">
        <v>1</v>
      </c>
      <c r="BG506" s="14">
        <v>2</v>
      </c>
      <c r="BH506" s="14">
        <v>154.19999999999999</v>
      </c>
      <c r="BI506" s="14">
        <v>24.41</v>
      </c>
      <c r="BJ506" s="14">
        <v>1</v>
      </c>
      <c r="BK506" s="14">
        <v>0</v>
      </c>
      <c r="BL506" s="14">
        <v>4</v>
      </c>
      <c r="BM506" s="14">
        <v>3</v>
      </c>
      <c r="BN506" s="14">
        <v>0</v>
      </c>
      <c r="BO506" s="14">
        <f>IF(BC506&gt;=85,1,0)</f>
        <v>0</v>
      </c>
      <c r="BP506" s="14">
        <f>IF(BD506=1,1,0)</f>
        <v>0</v>
      </c>
      <c r="BQ506" s="14">
        <v>0</v>
      </c>
      <c r="BR506" s="14">
        <v>0</v>
      </c>
      <c r="BS506" s="14">
        <v>0</v>
      </c>
      <c r="BT506" s="14">
        <v>1</v>
      </c>
      <c r="BU506" s="14">
        <v>0</v>
      </c>
      <c r="BV506" s="14">
        <f t="shared" si="279"/>
        <v>1</v>
      </c>
      <c r="BW506" s="14">
        <v>3</v>
      </c>
      <c r="BX506" s="14">
        <v>0</v>
      </c>
      <c r="BY506" s="14">
        <v>0</v>
      </c>
      <c r="BZ506" s="14">
        <v>0</v>
      </c>
      <c r="CA506" s="14">
        <v>0</v>
      </c>
      <c r="CB506" s="14">
        <v>0</v>
      </c>
      <c r="CC506" s="14">
        <v>0</v>
      </c>
      <c r="CD506" s="14">
        <v>0</v>
      </c>
      <c r="CE506" s="14">
        <v>0</v>
      </c>
      <c r="CF506" s="14">
        <f t="shared" si="280"/>
        <v>0</v>
      </c>
      <c r="CG506" s="14">
        <v>2</v>
      </c>
      <c r="CH506" s="14">
        <v>3</v>
      </c>
      <c r="CI506" s="14">
        <v>4</v>
      </c>
      <c r="CJ506" s="14">
        <v>4</v>
      </c>
      <c r="CK506" s="14">
        <f t="shared" si="281"/>
        <v>13</v>
      </c>
      <c r="CL506" s="14">
        <v>1</v>
      </c>
      <c r="CM506" s="14">
        <v>4</v>
      </c>
      <c r="CN506" s="14">
        <v>1</v>
      </c>
      <c r="CO506" s="14">
        <v>3</v>
      </c>
      <c r="CP506" s="14">
        <v>1</v>
      </c>
      <c r="CQ506" s="14">
        <v>2</v>
      </c>
      <c r="CR506" s="14">
        <v>1</v>
      </c>
      <c r="CS506" s="14">
        <v>1</v>
      </c>
      <c r="CT506" s="14">
        <v>50</v>
      </c>
      <c r="CU506" s="14">
        <v>1</v>
      </c>
      <c r="CV506" s="14">
        <v>1</v>
      </c>
      <c r="CW506" s="14">
        <v>1</v>
      </c>
      <c r="CX506" s="14">
        <v>1</v>
      </c>
      <c r="CY506" s="14">
        <v>1</v>
      </c>
      <c r="CZ506" s="14">
        <v>1</v>
      </c>
      <c r="DA506" s="14">
        <f t="shared" si="271"/>
        <v>6</v>
      </c>
      <c r="DB506" s="14">
        <v>1</v>
      </c>
      <c r="DC506" s="14">
        <v>1</v>
      </c>
      <c r="DD506" s="14">
        <v>1</v>
      </c>
      <c r="DE506" s="14">
        <v>1</v>
      </c>
      <c r="DF506" s="14">
        <v>1</v>
      </c>
      <c r="DG506" s="14">
        <v>1</v>
      </c>
      <c r="DH506" s="14">
        <f t="shared" si="272"/>
        <v>6</v>
      </c>
      <c r="DI506" s="14">
        <f t="shared" si="273"/>
        <v>0</v>
      </c>
      <c r="DJ506" s="14">
        <v>1</v>
      </c>
      <c r="DK506" s="14">
        <v>0</v>
      </c>
      <c r="DL506" s="14">
        <v>0</v>
      </c>
      <c r="DM506" s="14">
        <v>1</v>
      </c>
      <c r="DN506" s="14">
        <v>1</v>
      </c>
      <c r="DO506" s="14">
        <v>1</v>
      </c>
      <c r="DP506" s="14">
        <v>1</v>
      </c>
      <c r="DQ506" s="14">
        <v>1</v>
      </c>
      <c r="DR506" s="14">
        <f t="shared" si="274"/>
        <v>6</v>
      </c>
      <c r="DS506" s="14">
        <v>1</v>
      </c>
      <c r="DT506" s="14">
        <v>0</v>
      </c>
      <c r="DU506" s="14">
        <v>0</v>
      </c>
      <c r="DV506" s="14">
        <v>1</v>
      </c>
      <c r="DW506" s="14">
        <v>1</v>
      </c>
      <c r="DX506" s="14">
        <v>1</v>
      </c>
      <c r="DY506" s="14">
        <v>1</v>
      </c>
      <c r="DZ506" s="14">
        <v>1</v>
      </c>
      <c r="EA506" s="14">
        <f t="shared" si="275"/>
        <v>6</v>
      </c>
      <c r="EB506" s="14">
        <f t="shared" si="276"/>
        <v>0</v>
      </c>
      <c r="EC506" s="14">
        <v>1</v>
      </c>
      <c r="ED506" s="14">
        <v>0</v>
      </c>
      <c r="EE506" s="14">
        <f t="shared" si="277"/>
        <v>1</v>
      </c>
      <c r="EF506" s="14">
        <v>4</v>
      </c>
      <c r="EG506" s="14">
        <v>5</v>
      </c>
      <c r="EH506" s="14">
        <v>5</v>
      </c>
      <c r="EI506" s="14">
        <v>5</v>
      </c>
      <c r="EJ506" s="14">
        <f t="shared" si="278"/>
        <v>19</v>
      </c>
      <c r="EK506" s="14"/>
      <c r="EL506" s="14"/>
      <c r="EM506" s="14"/>
      <c r="EN506" s="14"/>
      <c r="EO506" s="14"/>
      <c r="EP506" s="14"/>
      <c r="EQ506" s="14"/>
      <c r="ER506" s="14"/>
      <c r="ES506" s="14"/>
      <c r="ET506" s="14"/>
      <c r="EU506" s="14"/>
      <c r="EV506" s="14"/>
      <c r="EW506" s="14"/>
      <c r="EX506" s="14"/>
      <c r="EY506" s="14"/>
      <c r="EZ506" s="14"/>
      <c r="FA506" s="14"/>
      <c r="FB506" s="14"/>
      <c r="FC506" s="14"/>
      <c r="FD506" s="14"/>
      <c r="FE506" s="14"/>
      <c r="FF506" s="14"/>
      <c r="FG506" s="14"/>
      <c r="FH506" s="14"/>
      <c r="FI506" s="14"/>
      <c r="FJ506" s="14"/>
      <c r="FK506" s="14"/>
      <c r="FL506" s="14"/>
      <c r="FM506" s="14"/>
      <c r="FN506" s="14"/>
      <c r="FO506" s="14"/>
      <c r="FP506" s="14"/>
      <c r="FQ506" s="14"/>
      <c r="FR506" s="14"/>
      <c r="FS506" s="14"/>
      <c r="FT506" s="14"/>
      <c r="FU506" s="14"/>
      <c r="FV506" s="14"/>
      <c r="FW506" s="14"/>
      <c r="FX506" s="14"/>
      <c r="FY506" s="14"/>
      <c r="FZ506" s="14"/>
      <c r="GA506" s="14"/>
      <c r="GB506" s="14"/>
      <c r="GC506" s="14"/>
      <c r="GD506" s="14"/>
      <c r="GE506" s="14"/>
      <c r="GF506" s="14"/>
      <c r="GG506" s="14"/>
      <c r="GH506" s="14"/>
      <c r="GI506" s="14"/>
      <c r="GJ506" s="14"/>
      <c r="GK506" s="14"/>
      <c r="GL506" s="14"/>
      <c r="GM506" s="14"/>
      <c r="GN506" s="14"/>
      <c r="GO506" s="14"/>
      <c r="GP506" s="14"/>
      <c r="GQ506" s="14"/>
      <c r="GR506" s="14"/>
      <c r="GS506" s="14"/>
      <c r="GT506" s="14"/>
      <c r="GU506" s="14"/>
      <c r="GV506" s="14"/>
      <c r="GW506" s="14"/>
      <c r="GX506" s="14"/>
      <c r="GY506" s="14"/>
      <c r="GZ506" s="14"/>
      <c r="HA506" s="14"/>
      <c r="HB506" s="14"/>
      <c r="HC506" s="14"/>
      <c r="HD506" s="14"/>
      <c r="HE506" s="14"/>
      <c r="HF506" s="14"/>
      <c r="HG506" s="14"/>
      <c r="HH506" s="14"/>
      <c r="HI506" s="14"/>
      <c r="HJ506" s="14"/>
      <c r="HK506" s="14"/>
      <c r="HL506" s="14"/>
      <c r="HM506" s="14"/>
      <c r="HN506" s="14"/>
      <c r="HO506" s="14"/>
      <c r="HP506" s="14"/>
      <c r="HQ506" s="14"/>
      <c r="HR506" s="14"/>
      <c r="HS506" s="14"/>
      <c r="HT506" s="14"/>
      <c r="HU506" s="14"/>
      <c r="HV506" s="14"/>
      <c r="HW506" s="14"/>
      <c r="HX506" s="14"/>
      <c r="HY506" s="14"/>
      <c r="HZ506" s="14"/>
      <c r="IA506" s="14"/>
      <c r="IB506" s="14"/>
      <c r="IC506" s="14"/>
      <c r="ID506" s="14"/>
      <c r="IE506" s="14"/>
      <c r="IF506" s="14"/>
      <c r="IG506" s="14"/>
      <c r="IH506" s="14"/>
      <c r="II506" s="14"/>
      <c r="IJ506" s="14"/>
      <c r="IK506" s="14"/>
      <c r="IL506" s="14"/>
      <c r="IM506" s="14"/>
      <c r="IN506" s="14"/>
      <c r="IO506" s="14"/>
      <c r="IP506" s="14"/>
    </row>
    <row r="507" spans="1:250" s="1" customFormat="1">
      <c r="A507" s="14">
        <v>498</v>
      </c>
      <c r="B507" s="61">
        <v>2</v>
      </c>
      <c r="C507" s="60">
        <v>1</v>
      </c>
      <c r="D507" s="14">
        <v>3</v>
      </c>
      <c r="E507" s="14">
        <v>1</v>
      </c>
      <c r="F507" s="14"/>
      <c r="G507" s="14"/>
      <c r="H507" s="14"/>
      <c r="I507" s="14"/>
      <c r="J507" s="14"/>
      <c r="K507" s="1" t="s">
        <v>3930</v>
      </c>
      <c r="L507" s="14">
        <v>0</v>
      </c>
      <c r="M507" s="14">
        <v>2</v>
      </c>
      <c r="N507" s="14">
        <v>2</v>
      </c>
      <c r="O507" s="14" t="s">
        <v>2560</v>
      </c>
      <c r="P507" s="14" t="s">
        <v>3931</v>
      </c>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c r="AN507" s="14"/>
      <c r="AO507" s="14"/>
      <c r="AP507" s="14"/>
      <c r="AQ507" s="14"/>
      <c r="AR507" s="14"/>
      <c r="AS507" s="14"/>
      <c r="AT507" s="14"/>
      <c r="AU507" s="14"/>
      <c r="AV507" s="14"/>
      <c r="AW507" s="14"/>
      <c r="AX507" s="14">
        <v>2</v>
      </c>
      <c r="AY507" s="14">
        <v>1</v>
      </c>
      <c r="AZ507" s="14">
        <v>2</v>
      </c>
      <c r="BA507" s="14">
        <v>1</v>
      </c>
      <c r="BB507" s="14"/>
      <c r="BC507" s="14">
        <v>38</v>
      </c>
      <c r="BD507" s="14">
        <v>0</v>
      </c>
      <c r="BE507" s="14">
        <v>3</v>
      </c>
      <c r="BF507" s="14">
        <v>1</v>
      </c>
      <c r="BG507" s="14">
        <v>4</v>
      </c>
      <c r="BH507" s="14">
        <v>160</v>
      </c>
      <c r="BI507" s="14">
        <v>33.86</v>
      </c>
      <c r="BJ507" s="14">
        <v>1</v>
      </c>
      <c r="BK507" s="14">
        <v>0</v>
      </c>
      <c r="BL507" s="14">
        <v>1</v>
      </c>
      <c r="BM507" s="14">
        <v>2</v>
      </c>
      <c r="BN507" s="14">
        <v>0</v>
      </c>
      <c r="BO507" s="14">
        <f>IF(BC507&gt;=85,1,0)</f>
        <v>0</v>
      </c>
      <c r="BP507" s="14">
        <f>IF(BD507=1,1,0)</f>
        <v>0</v>
      </c>
      <c r="BQ507" s="14">
        <v>0</v>
      </c>
      <c r="BR507" s="14">
        <v>0</v>
      </c>
      <c r="BS507" s="14">
        <v>0</v>
      </c>
      <c r="BT507" s="14">
        <v>1</v>
      </c>
      <c r="BU507" s="14">
        <v>0</v>
      </c>
      <c r="BV507" s="14">
        <f t="shared" si="279"/>
        <v>1</v>
      </c>
      <c r="BW507" s="14">
        <v>2</v>
      </c>
      <c r="BX507" s="14">
        <v>0</v>
      </c>
      <c r="BY507" s="14">
        <v>0</v>
      </c>
      <c r="BZ507" s="14">
        <v>0</v>
      </c>
      <c r="CA507" s="14">
        <v>0</v>
      </c>
      <c r="CB507" s="14">
        <v>0</v>
      </c>
      <c r="CC507" s="14">
        <v>0</v>
      </c>
      <c r="CD507" s="14">
        <v>0</v>
      </c>
      <c r="CE507" s="14">
        <v>0</v>
      </c>
      <c r="CF507" s="14">
        <f t="shared" si="280"/>
        <v>0</v>
      </c>
      <c r="CG507" s="14">
        <v>5</v>
      </c>
      <c r="CH507" s="14">
        <v>5</v>
      </c>
      <c r="CI507" s="14">
        <v>5</v>
      </c>
      <c r="CJ507" s="14">
        <v>5</v>
      </c>
      <c r="CK507" s="14">
        <f t="shared" si="281"/>
        <v>20</v>
      </c>
      <c r="CL507" s="14">
        <v>0</v>
      </c>
      <c r="CM507" s="14">
        <v>5</v>
      </c>
      <c r="CN507" s="14">
        <v>0</v>
      </c>
      <c r="CO507" s="14">
        <v>1</v>
      </c>
      <c r="CP507" s="14">
        <v>1</v>
      </c>
      <c r="CQ507" s="14">
        <v>1</v>
      </c>
      <c r="CR507" s="14">
        <v>4</v>
      </c>
      <c r="CS507" s="14">
        <v>1</v>
      </c>
      <c r="CT507" s="14">
        <v>50</v>
      </c>
      <c r="CU507" s="14">
        <v>1</v>
      </c>
      <c r="CV507" s="14">
        <v>1</v>
      </c>
      <c r="CW507" s="14">
        <v>1</v>
      </c>
      <c r="CX507" s="14">
        <v>1</v>
      </c>
      <c r="CY507" s="14">
        <v>1</v>
      </c>
      <c r="CZ507" s="14">
        <v>1</v>
      </c>
      <c r="DA507" s="14">
        <f t="shared" si="271"/>
        <v>6</v>
      </c>
      <c r="DB507" s="14">
        <v>1</v>
      </c>
      <c r="DC507" s="14">
        <v>1</v>
      </c>
      <c r="DD507" s="14">
        <v>1</v>
      </c>
      <c r="DE507" s="14">
        <v>1</v>
      </c>
      <c r="DF507" s="14">
        <v>1</v>
      </c>
      <c r="DG507" s="14">
        <v>1</v>
      </c>
      <c r="DH507" s="14">
        <f t="shared" si="272"/>
        <v>6</v>
      </c>
      <c r="DI507" s="14">
        <f t="shared" si="273"/>
        <v>0</v>
      </c>
      <c r="DJ507" s="14">
        <v>1</v>
      </c>
      <c r="DK507" s="14">
        <v>1</v>
      </c>
      <c r="DL507" s="14">
        <v>1</v>
      </c>
      <c r="DM507" s="14">
        <v>1</v>
      </c>
      <c r="DN507" s="14">
        <v>1</v>
      </c>
      <c r="DO507" s="14">
        <v>1</v>
      </c>
      <c r="DP507" s="14">
        <v>1</v>
      </c>
      <c r="DQ507" s="14">
        <v>1</v>
      </c>
      <c r="DR507" s="14">
        <f t="shared" si="274"/>
        <v>8</v>
      </c>
      <c r="DS507" s="14">
        <v>1</v>
      </c>
      <c r="DT507" s="14">
        <v>1</v>
      </c>
      <c r="DU507" s="14">
        <v>1</v>
      </c>
      <c r="DV507" s="14">
        <v>1</v>
      </c>
      <c r="DW507" s="14">
        <v>1</v>
      </c>
      <c r="DX507" s="14">
        <v>1</v>
      </c>
      <c r="DY507" s="14">
        <v>1</v>
      </c>
      <c r="DZ507" s="14">
        <v>1</v>
      </c>
      <c r="EA507" s="14">
        <f t="shared" si="275"/>
        <v>8</v>
      </c>
      <c r="EB507" s="14">
        <f t="shared" si="276"/>
        <v>0</v>
      </c>
      <c r="EC507" s="14">
        <v>1</v>
      </c>
      <c r="ED507" s="14">
        <v>1</v>
      </c>
      <c r="EE507" s="14">
        <f t="shared" si="277"/>
        <v>2</v>
      </c>
      <c r="EF507" s="14">
        <v>5</v>
      </c>
      <c r="EG507" s="14">
        <v>5</v>
      </c>
      <c r="EH507" s="14">
        <v>5</v>
      </c>
      <c r="EI507" s="14">
        <v>5</v>
      </c>
      <c r="EJ507" s="14">
        <f t="shared" si="278"/>
        <v>20</v>
      </c>
      <c r="EK507" s="14"/>
      <c r="EL507" s="14"/>
      <c r="EM507" s="14"/>
      <c r="EN507" s="14"/>
      <c r="EO507" s="14"/>
      <c r="EP507" s="14"/>
      <c r="EQ507" s="14"/>
      <c r="ER507" s="14"/>
      <c r="ES507" s="14"/>
      <c r="ET507" s="14"/>
      <c r="EU507" s="14"/>
      <c r="EV507" s="14"/>
      <c r="EW507" s="14"/>
      <c r="EX507" s="14"/>
      <c r="EY507" s="14"/>
      <c r="EZ507" s="14"/>
      <c r="FA507" s="14"/>
      <c r="FB507" s="14"/>
      <c r="FC507" s="14"/>
      <c r="FD507" s="14"/>
      <c r="FE507" s="14"/>
      <c r="FF507" s="14"/>
      <c r="FG507" s="14"/>
      <c r="FH507" s="14"/>
      <c r="FI507" s="14"/>
      <c r="FJ507" s="14"/>
      <c r="FK507" s="14"/>
      <c r="FL507" s="14"/>
      <c r="FM507" s="14"/>
      <c r="FN507" s="14"/>
      <c r="FO507" s="14"/>
      <c r="FP507" s="14"/>
      <c r="FQ507" s="14"/>
      <c r="FR507" s="14"/>
      <c r="FS507" s="14"/>
      <c r="FT507" s="14"/>
      <c r="FU507" s="14"/>
      <c r="FV507" s="14"/>
      <c r="FW507" s="14"/>
      <c r="FX507" s="14"/>
      <c r="FY507" s="14"/>
      <c r="FZ507" s="14"/>
      <c r="GA507" s="14"/>
      <c r="GB507" s="14"/>
      <c r="GC507" s="14"/>
      <c r="GD507" s="14"/>
      <c r="GE507" s="14"/>
      <c r="GF507" s="14"/>
      <c r="GG507" s="14"/>
      <c r="GH507" s="14"/>
      <c r="GI507" s="14"/>
      <c r="GJ507" s="14"/>
      <c r="GK507" s="14"/>
      <c r="GL507" s="14"/>
      <c r="GM507" s="14"/>
      <c r="GN507" s="14"/>
      <c r="GO507" s="14"/>
      <c r="GP507" s="14"/>
      <c r="GQ507" s="14"/>
      <c r="GR507" s="14"/>
      <c r="GS507" s="14"/>
      <c r="GT507" s="14"/>
      <c r="GU507" s="14"/>
      <c r="GV507" s="14"/>
      <c r="GW507" s="14"/>
      <c r="GX507" s="14"/>
      <c r="GY507" s="14"/>
      <c r="GZ507" s="14"/>
      <c r="HA507" s="14"/>
      <c r="HB507" s="14"/>
      <c r="HC507" s="14"/>
      <c r="HD507" s="14"/>
      <c r="HE507" s="14"/>
      <c r="HF507" s="14"/>
      <c r="HG507" s="14"/>
      <c r="HH507" s="14"/>
      <c r="HI507" s="14"/>
      <c r="HJ507" s="14"/>
      <c r="HK507" s="14"/>
      <c r="HL507" s="14"/>
      <c r="HM507" s="14"/>
      <c r="HN507" s="14"/>
      <c r="HO507" s="14"/>
      <c r="HP507" s="14"/>
      <c r="HQ507" s="14"/>
      <c r="HR507" s="14"/>
      <c r="HS507" s="14"/>
      <c r="HT507" s="14"/>
      <c r="HU507" s="14"/>
      <c r="HV507" s="14"/>
      <c r="HW507" s="14"/>
      <c r="HX507" s="14"/>
      <c r="HY507" s="14"/>
      <c r="HZ507" s="14"/>
      <c r="IA507" s="14"/>
      <c r="IB507" s="14"/>
      <c r="IC507" s="14"/>
      <c r="ID507" s="14"/>
      <c r="IE507" s="14"/>
      <c r="IF507" s="14"/>
      <c r="IG507" s="14"/>
      <c r="IH507" s="14"/>
      <c r="II507" s="14"/>
      <c r="IJ507" s="14"/>
      <c r="IK507" s="14"/>
      <c r="IL507" s="14"/>
      <c r="IM507" s="14"/>
      <c r="IN507" s="14"/>
      <c r="IO507" s="14"/>
      <c r="IP507" s="14"/>
    </row>
    <row r="508" spans="1:250" s="1" customFormat="1">
      <c r="A508" s="14">
        <v>499</v>
      </c>
      <c r="B508" s="14">
        <v>2</v>
      </c>
      <c r="C508" s="60">
        <v>0</v>
      </c>
      <c r="D508" s="14">
        <v>1</v>
      </c>
      <c r="E508" s="14">
        <v>1</v>
      </c>
      <c r="F508" s="60" t="s">
        <v>2454</v>
      </c>
      <c r="G508" s="14" t="s">
        <v>1928</v>
      </c>
      <c r="H508" s="14" t="s">
        <v>1977</v>
      </c>
      <c r="I508" s="14" t="s">
        <v>2322</v>
      </c>
      <c r="J508" s="14" t="s">
        <v>2100</v>
      </c>
      <c r="K508" s="14" t="s">
        <v>2824</v>
      </c>
      <c r="L508" s="14">
        <v>5</v>
      </c>
      <c r="M508" s="14">
        <v>17</v>
      </c>
      <c r="N508" s="14">
        <v>11</v>
      </c>
      <c r="O508" s="14" t="s">
        <v>2825</v>
      </c>
      <c r="P508" s="14" t="s">
        <v>2826</v>
      </c>
      <c r="Q508" s="14" t="s">
        <v>2647</v>
      </c>
      <c r="R508" s="14" t="s">
        <v>2335</v>
      </c>
      <c r="S508" s="14" t="s">
        <v>2827</v>
      </c>
      <c r="T508" s="14" t="s">
        <v>2828</v>
      </c>
      <c r="U508" s="14" t="s">
        <v>2829</v>
      </c>
      <c r="V508" s="14" t="s">
        <v>2737</v>
      </c>
      <c r="W508" s="14" t="s">
        <v>2591</v>
      </c>
      <c r="X508" s="14" t="s">
        <v>2651</v>
      </c>
      <c r="Y508" s="14" t="s">
        <v>2830</v>
      </c>
      <c r="Z508" s="14"/>
      <c r="AA508" s="14"/>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c r="AX508" s="14">
        <v>2</v>
      </c>
      <c r="AY508" s="14">
        <v>1</v>
      </c>
      <c r="AZ508" s="14">
        <v>2</v>
      </c>
      <c r="BA508" s="14"/>
      <c r="BB508" s="14">
        <v>35</v>
      </c>
      <c r="BC508" s="14">
        <v>42</v>
      </c>
      <c r="BD508" s="14">
        <v>1</v>
      </c>
      <c r="BE508" s="14">
        <v>2</v>
      </c>
      <c r="BF508" s="14">
        <v>1</v>
      </c>
      <c r="BG508" s="14">
        <v>2</v>
      </c>
      <c r="BH508" s="14">
        <v>180.3</v>
      </c>
      <c r="BI508" s="14">
        <v>34.6</v>
      </c>
      <c r="BJ508" s="14">
        <v>0</v>
      </c>
      <c r="BK508" s="14">
        <v>0</v>
      </c>
      <c r="BL508" s="14">
        <v>4</v>
      </c>
      <c r="BM508" s="14">
        <v>2</v>
      </c>
      <c r="BN508" s="14">
        <v>0</v>
      </c>
      <c r="BO508" s="14">
        <f>IF(BE508&gt;=85,1,0)</f>
        <v>0</v>
      </c>
      <c r="BP508" s="14">
        <f>IF(BF508=1,1,0)</f>
        <v>1</v>
      </c>
      <c r="BQ508" s="14">
        <v>0</v>
      </c>
      <c r="BR508" s="14">
        <v>0</v>
      </c>
      <c r="BS508" s="14">
        <v>0</v>
      </c>
      <c r="BT508" s="14">
        <v>1</v>
      </c>
      <c r="BU508" s="14">
        <v>0</v>
      </c>
      <c r="BV508" s="14">
        <f t="shared" si="279"/>
        <v>2</v>
      </c>
      <c r="BW508" s="14">
        <v>3</v>
      </c>
      <c r="BX508" s="14">
        <v>0</v>
      </c>
      <c r="BY508" s="14">
        <v>0</v>
      </c>
      <c r="BZ508" s="14">
        <v>0</v>
      </c>
      <c r="CA508" s="14">
        <v>1</v>
      </c>
      <c r="CB508" s="14">
        <v>1</v>
      </c>
      <c r="CC508" s="14">
        <v>0</v>
      </c>
      <c r="CD508" s="14">
        <v>1</v>
      </c>
      <c r="CE508" s="14">
        <v>0</v>
      </c>
      <c r="CF508" s="14">
        <f t="shared" si="280"/>
        <v>3</v>
      </c>
      <c r="CG508" s="14">
        <v>1</v>
      </c>
      <c r="CH508" s="14">
        <v>5</v>
      </c>
      <c r="CI508" s="14">
        <v>5</v>
      </c>
      <c r="CJ508" s="14">
        <v>5</v>
      </c>
      <c r="CK508" s="14">
        <f t="shared" si="281"/>
        <v>16</v>
      </c>
      <c r="CL508" s="14">
        <v>2</v>
      </c>
      <c r="CM508" s="14">
        <v>1</v>
      </c>
      <c r="CN508" s="14">
        <v>0</v>
      </c>
      <c r="CO508" s="14">
        <v>1</v>
      </c>
      <c r="CP508" s="14">
        <v>1</v>
      </c>
      <c r="CQ508" s="14">
        <v>1</v>
      </c>
      <c r="CR508" s="14">
        <v>1</v>
      </c>
      <c r="CS508" s="14">
        <v>1</v>
      </c>
      <c r="CT508" s="14">
        <v>85</v>
      </c>
      <c r="CU508" s="14">
        <v>1</v>
      </c>
      <c r="CV508" s="14">
        <v>1</v>
      </c>
      <c r="CW508" s="14">
        <v>1</v>
      </c>
      <c r="CX508" s="14">
        <v>1</v>
      </c>
      <c r="CY508" s="14">
        <v>1</v>
      </c>
      <c r="CZ508" s="14">
        <v>1</v>
      </c>
      <c r="DA508" s="14">
        <f t="shared" si="271"/>
        <v>6</v>
      </c>
      <c r="DB508" s="14">
        <v>1</v>
      </c>
      <c r="DC508" s="14">
        <v>1</v>
      </c>
      <c r="DD508" s="14">
        <v>1</v>
      </c>
      <c r="DE508" s="14">
        <v>1</v>
      </c>
      <c r="DF508" s="14">
        <v>1</v>
      </c>
      <c r="DG508" s="14">
        <v>1</v>
      </c>
      <c r="DH508" s="14">
        <f t="shared" si="272"/>
        <v>6</v>
      </c>
      <c r="DI508" s="14">
        <f t="shared" si="273"/>
        <v>0</v>
      </c>
      <c r="DJ508" s="14">
        <v>1</v>
      </c>
      <c r="DK508" s="14">
        <v>1</v>
      </c>
      <c r="DL508" s="14">
        <v>1</v>
      </c>
      <c r="DM508" s="14">
        <v>1</v>
      </c>
      <c r="DN508" s="14">
        <v>1</v>
      </c>
      <c r="DO508" s="14">
        <v>0</v>
      </c>
      <c r="DP508" s="14">
        <v>0</v>
      </c>
      <c r="DQ508" s="14">
        <v>1</v>
      </c>
      <c r="DR508" s="14">
        <f t="shared" si="274"/>
        <v>6</v>
      </c>
      <c r="DS508" s="14">
        <v>1</v>
      </c>
      <c r="DT508" s="14">
        <v>1</v>
      </c>
      <c r="DU508" s="14">
        <v>1</v>
      </c>
      <c r="DV508" s="14">
        <v>1</v>
      </c>
      <c r="DW508" s="14">
        <v>1</v>
      </c>
      <c r="DX508" s="14">
        <v>1</v>
      </c>
      <c r="DY508" s="14">
        <v>1</v>
      </c>
      <c r="DZ508" s="14">
        <v>1</v>
      </c>
      <c r="EA508" s="14">
        <f t="shared" si="275"/>
        <v>8</v>
      </c>
      <c r="EB508" s="14">
        <f t="shared" si="276"/>
        <v>2</v>
      </c>
      <c r="EC508" s="14">
        <v>0</v>
      </c>
      <c r="ED508" s="14">
        <v>0</v>
      </c>
      <c r="EE508" s="14">
        <f t="shared" si="277"/>
        <v>0</v>
      </c>
      <c r="EF508" s="14">
        <v>5</v>
      </c>
      <c r="EG508" s="14">
        <v>5</v>
      </c>
      <c r="EH508" s="14">
        <v>5</v>
      </c>
      <c r="EI508" s="14">
        <v>5</v>
      </c>
      <c r="EJ508" s="14">
        <f t="shared" si="278"/>
        <v>20</v>
      </c>
      <c r="EK508" s="14"/>
      <c r="EL508" s="14"/>
      <c r="EM508" s="14"/>
      <c r="EN508" s="14"/>
      <c r="EO508" s="14"/>
      <c r="EP508" s="14"/>
      <c r="EQ508" s="14"/>
      <c r="ER508" s="14"/>
      <c r="ES508" s="14"/>
      <c r="ET508" s="14"/>
      <c r="EU508" s="14"/>
      <c r="EV508" s="14"/>
      <c r="EW508" s="14"/>
      <c r="EX508" s="14"/>
      <c r="EY508" s="14"/>
      <c r="EZ508" s="14"/>
      <c r="FA508" s="14"/>
      <c r="FB508" s="14"/>
      <c r="FC508" s="14"/>
      <c r="FD508" s="14"/>
      <c r="FE508" s="14"/>
      <c r="FF508" s="14"/>
      <c r="FG508" s="14"/>
      <c r="FH508" s="14"/>
      <c r="FI508" s="14"/>
      <c r="FJ508" s="14"/>
      <c r="FK508" s="14"/>
      <c r="FL508" s="14"/>
      <c r="FM508" s="14"/>
      <c r="FN508" s="14"/>
      <c r="FO508" s="14"/>
      <c r="FP508" s="14"/>
      <c r="FQ508" s="14"/>
      <c r="FR508" s="14"/>
      <c r="FS508" s="14"/>
      <c r="FT508" s="14"/>
      <c r="FU508" s="14"/>
      <c r="FV508" s="14"/>
      <c r="FW508" s="14"/>
      <c r="FX508" s="14"/>
      <c r="FY508" s="14"/>
      <c r="FZ508" s="14"/>
      <c r="GA508" s="14"/>
      <c r="GB508" s="14"/>
      <c r="GC508" s="14"/>
      <c r="GD508" s="14"/>
      <c r="GE508" s="14"/>
      <c r="GF508" s="14"/>
      <c r="GG508" s="14"/>
      <c r="GH508" s="14"/>
      <c r="GI508" s="14"/>
      <c r="GJ508" s="14"/>
      <c r="GK508" s="14"/>
      <c r="GL508" s="14"/>
      <c r="GM508" s="14"/>
      <c r="GN508" s="14"/>
      <c r="GO508" s="14"/>
      <c r="GP508" s="14"/>
      <c r="GQ508" s="14"/>
      <c r="GR508" s="14"/>
      <c r="GS508" s="14"/>
      <c r="GT508" s="14"/>
      <c r="GU508" s="14"/>
      <c r="GV508" s="14"/>
      <c r="GW508" s="14"/>
      <c r="GX508" s="14"/>
      <c r="GY508" s="14"/>
      <c r="GZ508" s="14"/>
      <c r="HA508" s="14"/>
      <c r="HB508" s="14"/>
      <c r="HC508" s="14"/>
      <c r="HD508" s="14"/>
      <c r="HE508" s="14"/>
      <c r="HF508" s="14"/>
      <c r="HG508" s="14"/>
      <c r="HH508" s="14"/>
      <c r="HI508" s="14"/>
      <c r="HJ508" s="14"/>
      <c r="HK508" s="14"/>
      <c r="HL508" s="14"/>
      <c r="HM508" s="14"/>
      <c r="HN508" s="14"/>
      <c r="HO508" s="14"/>
      <c r="HP508" s="14"/>
      <c r="HQ508" s="14"/>
      <c r="HR508" s="14"/>
      <c r="HS508" s="14"/>
      <c r="HT508" s="14"/>
      <c r="HU508" s="14"/>
      <c r="HV508" s="14"/>
      <c r="HW508" s="14"/>
      <c r="HX508" s="14"/>
      <c r="HY508" s="14"/>
      <c r="HZ508" s="14"/>
      <c r="IA508" s="14"/>
      <c r="IB508" s="14"/>
      <c r="IC508" s="14"/>
      <c r="ID508" s="14"/>
      <c r="IE508" s="14"/>
      <c r="IF508" s="14"/>
      <c r="IG508" s="14"/>
      <c r="IH508" s="14"/>
      <c r="II508" s="14"/>
      <c r="IJ508" s="14"/>
      <c r="IK508" s="14"/>
      <c r="IL508" s="14"/>
      <c r="IM508" s="14"/>
      <c r="IN508" s="14"/>
      <c r="IO508" s="14"/>
      <c r="IP508" s="14"/>
    </row>
    <row r="509" spans="1:250" s="1" customFormat="1">
      <c r="A509" s="14">
        <v>500</v>
      </c>
      <c r="B509" s="61">
        <v>2</v>
      </c>
      <c r="C509" s="60">
        <v>2</v>
      </c>
      <c r="D509" s="14">
        <v>1</v>
      </c>
      <c r="E509" s="14">
        <v>1</v>
      </c>
      <c r="F509" s="14"/>
      <c r="G509" s="14"/>
      <c r="H509" s="14"/>
      <c r="I509" s="14"/>
      <c r="J509" s="14"/>
      <c r="K509" s="1" t="s">
        <v>4555</v>
      </c>
      <c r="L509" s="14">
        <v>0</v>
      </c>
      <c r="M509" s="14">
        <v>2</v>
      </c>
      <c r="N509" s="14">
        <v>0</v>
      </c>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v>2</v>
      </c>
      <c r="AY509" s="14">
        <v>1</v>
      </c>
      <c r="AZ509" s="14">
        <v>2</v>
      </c>
      <c r="BA509" s="14">
        <v>4</v>
      </c>
      <c r="BB509" s="14"/>
      <c r="BC509" s="14">
        <v>25</v>
      </c>
      <c r="BD509" s="14">
        <v>1</v>
      </c>
      <c r="BE509" s="14">
        <v>1</v>
      </c>
      <c r="BF509" s="14">
        <v>1</v>
      </c>
      <c r="BG509" s="14">
        <v>4</v>
      </c>
      <c r="BH509" s="14">
        <v>170.2</v>
      </c>
      <c r="BI509" s="14">
        <v>62.65</v>
      </c>
      <c r="BJ509" s="14">
        <v>1</v>
      </c>
      <c r="BK509" s="14">
        <v>2</v>
      </c>
      <c r="BL509" s="14">
        <v>2</v>
      </c>
      <c r="BM509" s="14">
        <v>2</v>
      </c>
      <c r="BN509" s="14">
        <v>0</v>
      </c>
      <c r="BO509" s="14">
        <f>IF(BC509&gt;=85,1,0)</f>
        <v>0</v>
      </c>
      <c r="BP509" s="14">
        <f>IF(BD509=1,1,0)</f>
        <v>1</v>
      </c>
      <c r="BQ509" s="14">
        <v>1</v>
      </c>
      <c r="BR509" s="14">
        <v>1</v>
      </c>
      <c r="BS509" s="14">
        <v>0</v>
      </c>
      <c r="BT509" s="14">
        <v>1</v>
      </c>
      <c r="BU509" s="14">
        <v>0</v>
      </c>
      <c r="BV509" s="14">
        <f t="shared" si="279"/>
        <v>4</v>
      </c>
      <c r="BW509" s="14">
        <v>4</v>
      </c>
      <c r="BX509" s="14">
        <v>0</v>
      </c>
      <c r="BY509" s="14">
        <v>0</v>
      </c>
      <c r="BZ509" s="14">
        <v>0</v>
      </c>
      <c r="CA509" s="14">
        <v>0</v>
      </c>
      <c r="CB509" s="14">
        <v>0</v>
      </c>
      <c r="CC509" s="14">
        <v>0</v>
      </c>
      <c r="CD509" s="14">
        <v>0</v>
      </c>
      <c r="CE509" s="14">
        <v>0</v>
      </c>
      <c r="CF509" s="14">
        <f t="shared" si="280"/>
        <v>0</v>
      </c>
      <c r="CG509" s="14">
        <v>5</v>
      </c>
      <c r="CH509" s="14">
        <v>5</v>
      </c>
      <c r="CI509" s="14">
        <v>3</v>
      </c>
      <c r="CJ509" s="14">
        <v>3</v>
      </c>
      <c r="CK509" s="14">
        <f t="shared" si="281"/>
        <v>16</v>
      </c>
      <c r="CL509" s="14">
        <v>0</v>
      </c>
      <c r="CM509" s="14">
        <v>5</v>
      </c>
      <c r="CN509" s="14">
        <v>1</v>
      </c>
      <c r="CO509" s="14">
        <v>3</v>
      </c>
      <c r="CP509" s="14">
        <v>2</v>
      </c>
      <c r="CQ509" s="14">
        <v>3</v>
      </c>
      <c r="CR509" s="14">
        <v>3</v>
      </c>
      <c r="CS509" s="14">
        <v>3</v>
      </c>
      <c r="CT509" s="14">
        <v>70</v>
      </c>
      <c r="CU509" s="14">
        <v>0</v>
      </c>
      <c r="CV509" s="14">
        <v>1</v>
      </c>
      <c r="CW509" s="14">
        <v>1</v>
      </c>
      <c r="CX509" s="14">
        <v>1</v>
      </c>
      <c r="CY509" s="14">
        <v>1</v>
      </c>
      <c r="CZ509" s="14">
        <v>1</v>
      </c>
      <c r="DA509" s="14">
        <f t="shared" si="271"/>
        <v>5</v>
      </c>
      <c r="DB509" s="14">
        <v>0</v>
      </c>
      <c r="DC509" s="14">
        <v>1</v>
      </c>
      <c r="DD509" s="14">
        <v>1</v>
      </c>
      <c r="DE509" s="14">
        <v>1</v>
      </c>
      <c r="DF509" s="14">
        <v>1</v>
      </c>
      <c r="DG509" s="14">
        <v>1</v>
      </c>
      <c r="DH509" s="14">
        <f t="shared" si="272"/>
        <v>5</v>
      </c>
      <c r="DI509" s="14">
        <f t="shared" si="273"/>
        <v>0</v>
      </c>
      <c r="DJ509" s="14">
        <v>1</v>
      </c>
      <c r="DK509" s="14">
        <v>0</v>
      </c>
      <c r="DL509" s="14">
        <v>0</v>
      </c>
      <c r="DM509" s="14">
        <v>1</v>
      </c>
      <c r="DN509" s="14">
        <v>1</v>
      </c>
      <c r="DO509" s="14">
        <v>1</v>
      </c>
      <c r="DP509" s="14">
        <v>1</v>
      </c>
      <c r="DQ509" s="14">
        <v>0</v>
      </c>
      <c r="DR509" s="14">
        <f t="shared" si="274"/>
        <v>5</v>
      </c>
      <c r="DS509" s="14">
        <v>1</v>
      </c>
      <c r="DT509" s="14">
        <v>0</v>
      </c>
      <c r="DU509" s="14">
        <v>0</v>
      </c>
      <c r="DV509" s="14">
        <v>1</v>
      </c>
      <c r="DW509" s="14">
        <v>1</v>
      </c>
      <c r="DX509" s="14">
        <v>1</v>
      </c>
      <c r="DY509" s="14">
        <v>1</v>
      </c>
      <c r="DZ509" s="14">
        <v>0</v>
      </c>
      <c r="EA509" s="14">
        <f t="shared" si="275"/>
        <v>5</v>
      </c>
      <c r="EB509" s="14">
        <f t="shared" si="276"/>
        <v>0</v>
      </c>
      <c r="EC509" s="14">
        <v>1</v>
      </c>
      <c r="ED509" s="14">
        <v>2</v>
      </c>
      <c r="EE509" s="14">
        <f t="shared" si="277"/>
        <v>3</v>
      </c>
      <c r="EF509" s="14">
        <v>4</v>
      </c>
      <c r="EG509" s="14">
        <v>5</v>
      </c>
      <c r="EH509" s="14">
        <v>4</v>
      </c>
      <c r="EI509" s="14">
        <v>5</v>
      </c>
      <c r="EJ509" s="14">
        <f t="shared" si="278"/>
        <v>18</v>
      </c>
      <c r="EK509" s="14"/>
      <c r="EL509" s="14"/>
      <c r="EM509" s="14"/>
      <c r="EN509" s="14"/>
      <c r="EO509" s="14"/>
      <c r="EP509" s="14"/>
      <c r="EQ509" s="14"/>
      <c r="ER509" s="14"/>
      <c r="ES509" s="14"/>
      <c r="ET509" s="14"/>
      <c r="EU509" s="14"/>
      <c r="EV509" s="14"/>
      <c r="EW509" s="14"/>
      <c r="EX509" s="14"/>
      <c r="EY509" s="14"/>
      <c r="EZ509" s="14"/>
      <c r="FA509" s="14"/>
      <c r="FB509" s="14"/>
      <c r="FC509" s="14"/>
      <c r="FD509" s="14"/>
      <c r="FE509" s="14"/>
      <c r="FF509" s="14"/>
      <c r="FG509" s="14"/>
      <c r="FH509" s="14"/>
      <c r="FI509" s="14"/>
      <c r="FJ509" s="14"/>
      <c r="FK509" s="14"/>
      <c r="FL509" s="14"/>
      <c r="FM509" s="14"/>
      <c r="FN509" s="14"/>
      <c r="FO509" s="14"/>
      <c r="FP509" s="14"/>
      <c r="FQ509" s="14"/>
      <c r="FR509" s="14"/>
      <c r="FS509" s="14"/>
      <c r="FT509" s="14"/>
      <c r="FU509" s="14"/>
      <c r="FV509" s="14"/>
      <c r="FW509" s="14"/>
      <c r="FX509" s="14"/>
      <c r="FY509" s="14"/>
      <c r="FZ509" s="14"/>
      <c r="GA509" s="14"/>
      <c r="GB509" s="14"/>
      <c r="GC509" s="14"/>
      <c r="GD509" s="14"/>
      <c r="GE509" s="14"/>
      <c r="GF509" s="14"/>
      <c r="GG509" s="14"/>
      <c r="GH509" s="14"/>
      <c r="GI509" s="14"/>
      <c r="GJ509" s="14"/>
      <c r="GK509" s="14"/>
      <c r="GL509" s="14"/>
      <c r="GM509" s="14"/>
      <c r="GN509" s="14"/>
      <c r="GO509" s="14"/>
      <c r="GP509" s="14"/>
      <c r="GQ509" s="14"/>
      <c r="GR509" s="14"/>
      <c r="GS509" s="14"/>
      <c r="GT509" s="14"/>
      <c r="GU509" s="14"/>
      <c r="GV509" s="14"/>
      <c r="GW509" s="14"/>
      <c r="GX509" s="14"/>
      <c r="GY509" s="14"/>
      <c r="GZ509" s="14"/>
      <c r="HA509" s="14"/>
      <c r="HB509" s="14"/>
      <c r="HC509" s="14"/>
      <c r="HD509" s="14"/>
      <c r="HE509" s="14"/>
      <c r="HF509" s="14"/>
      <c r="HG509" s="14"/>
      <c r="HH509" s="14"/>
      <c r="HI509" s="14"/>
      <c r="HJ509" s="14"/>
      <c r="HK509" s="14"/>
      <c r="HL509" s="14"/>
      <c r="HM509" s="14"/>
      <c r="HN509" s="14"/>
      <c r="HO509" s="14"/>
      <c r="HP509" s="14"/>
      <c r="HQ509" s="14"/>
      <c r="HR509" s="14"/>
      <c r="HS509" s="14"/>
      <c r="HT509" s="14"/>
      <c r="HU509" s="14"/>
      <c r="HV509" s="14"/>
      <c r="HW509" s="14"/>
      <c r="HX509" s="14"/>
      <c r="HY509" s="14"/>
      <c r="HZ509" s="14"/>
      <c r="IA509" s="14"/>
      <c r="IB509" s="14"/>
      <c r="IC509" s="14"/>
      <c r="ID509" s="14"/>
      <c r="IE509" s="14"/>
      <c r="IF509" s="14"/>
      <c r="IG509" s="14"/>
      <c r="IH509" s="14"/>
      <c r="II509" s="14"/>
      <c r="IJ509" s="14"/>
      <c r="IK509" s="14"/>
      <c r="IL509" s="14"/>
      <c r="IM509" s="14"/>
      <c r="IN509" s="14"/>
      <c r="IO509" s="14"/>
      <c r="IP509" s="14"/>
    </row>
    <row r="510" spans="1:250" s="1" customFormat="1">
      <c r="A510" s="14">
        <v>501</v>
      </c>
      <c r="B510" s="61">
        <v>1</v>
      </c>
      <c r="C510" s="60">
        <v>3</v>
      </c>
      <c r="D510" s="14">
        <v>1</v>
      </c>
      <c r="E510" s="14">
        <v>1</v>
      </c>
      <c r="F510" s="14" t="s">
        <v>2600</v>
      </c>
      <c r="G510" s="14" t="s">
        <v>2489</v>
      </c>
      <c r="H510" s="14" t="s">
        <v>2100</v>
      </c>
      <c r="I510" s="14" t="s">
        <v>1928</v>
      </c>
      <c r="J510" s="14"/>
      <c r="K510" s="1" t="s">
        <v>4867</v>
      </c>
      <c r="L510" s="14">
        <v>4</v>
      </c>
      <c r="M510" s="14">
        <v>13</v>
      </c>
      <c r="N510" s="14">
        <v>5</v>
      </c>
      <c r="O510" s="14" t="s">
        <v>4733</v>
      </c>
      <c r="P510" s="14" t="s">
        <v>2335</v>
      </c>
      <c r="Q510" s="14" t="s">
        <v>3658</v>
      </c>
      <c r="R510" s="14" t="s">
        <v>2609</v>
      </c>
      <c r="S510" s="14" t="s">
        <v>2727</v>
      </c>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v>1</v>
      </c>
      <c r="AY510" s="14">
        <v>0</v>
      </c>
      <c r="AZ510" s="14">
        <v>2</v>
      </c>
      <c r="BA510" s="14">
        <v>6</v>
      </c>
      <c r="BB510" s="14"/>
      <c r="BC510" s="14">
        <v>83</v>
      </c>
      <c r="BD510" s="14">
        <v>0</v>
      </c>
      <c r="BE510" s="14">
        <v>1</v>
      </c>
      <c r="BF510" s="14">
        <v>1</v>
      </c>
      <c r="BG510" s="14">
        <v>2</v>
      </c>
      <c r="BH510" s="14"/>
      <c r="BI510" s="14">
        <v>24.73</v>
      </c>
      <c r="BJ510" s="14">
        <v>3</v>
      </c>
      <c r="BK510" s="14">
        <v>0</v>
      </c>
      <c r="BL510" s="14">
        <v>1</v>
      </c>
      <c r="BM510" s="14">
        <v>3</v>
      </c>
      <c r="BN510" s="14">
        <v>1</v>
      </c>
      <c r="BO510" s="14"/>
      <c r="BP510" s="14"/>
      <c r="BQ510" s="14"/>
      <c r="BR510" s="14"/>
      <c r="BS510" s="14"/>
      <c r="BT510" s="14"/>
      <c r="BU510" s="14"/>
      <c r="BV510" s="14"/>
      <c r="BW510" s="14"/>
      <c r="BX510" s="14"/>
      <c r="BY510" s="14"/>
      <c r="BZ510" s="14"/>
      <c r="CA510" s="14"/>
      <c r="CB510" s="14"/>
      <c r="CC510" s="14"/>
      <c r="CD510" s="14"/>
      <c r="CE510" s="14"/>
      <c r="CF510" s="14"/>
      <c r="CG510" s="14"/>
      <c r="CH510" s="14"/>
      <c r="CI510" s="14"/>
      <c r="CJ510" s="14"/>
      <c r="CK510" s="14"/>
      <c r="CL510" s="14">
        <v>2</v>
      </c>
      <c r="CM510" s="14">
        <v>3</v>
      </c>
      <c r="CN510" s="14">
        <v>0</v>
      </c>
      <c r="CO510" s="14"/>
      <c r="CP510" s="14"/>
      <c r="CQ510" s="14"/>
      <c r="CR510" s="14"/>
      <c r="CS510" s="14"/>
      <c r="CT510" s="14"/>
      <c r="CU510" s="14"/>
      <c r="CV510" s="14"/>
      <c r="CW510" s="14"/>
      <c r="CX510" s="14"/>
      <c r="CY510" s="14"/>
      <c r="CZ510" s="14"/>
      <c r="DA510" s="14"/>
      <c r="DB510" s="14"/>
      <c r="DC510" s="14"/>
      <c r="DD510" s="14"/>
      <c r="DE510" s="14"/>
      <c r="DF510" s="14"/>
      <c r="DG510" s="14"/>
      <c r="DH510" s="14"/>
      <c r="DI510" s="14"/>
      <c r="DJ510" s="14"/>
      <c r="DK510" s="14"/>
      <c r="DL510" s="14"/>
      <c r="DM510" s="14"/>
      <c r="DN510" s="14"/>
      <c r="DO510" s="14"/>
      <c r="DP510" s="14"/>
      <c r="DQ510" s="14"/>
      <c r="DR510" s="14"/>
      <c r="DS510" s="14"/>
      <c r="DT510" s="14"/>
      <c r="DU510" s="14"/>
      <c r="DV510" s="14"/>
      <c r="DW510" s="14"/>
      <c r="DX510" s="14"/>
      <c r="DY510" s="14"/>
      <c r="DZ510" s="14"/>
      <c r="EA510" s="14"/>
      <c r="EB510" s="14"/>
      <c r="EC510" s="14"/>
      <c r="ED510" s="14"/>
      <c r="EE510" s="14"/>
      <c r="EF510" s="14"/>
      <c r="EG510" s="14"/>
      <c r="EH510" s="14"/>
      <c r="EI510" s="14"/>
      <c r="EJ510" s="14"/>
      <c r="EK510" s="14"/>
      <c r="EL510" s="14"/>
      <c r="EM510" s="14"/>
      <c r="EN510" s="14"/>
      <c r="EO510" s="14"/>
      <c r="EP510" s="14"/>
      <c r="EQ510" s="14"/>
      <c r="ER510" s="14"/>
      <c r="ES510" s="14"/>
      <c r="ET510" s="14"/>
      <c r="EU510" s="14"/>
      <c r="EV510" s="14"/>
      <c r="EW510" s="14"/>
      <c r="EX510" s="14"/>
      <c r="EY510" s="14"/>
      <c r="EZ510" s="14"/>
      <c r="FA510" s="14"/>
      <c r="FB510" s="14"/>
      <c r="FC510" s="14"/>
      <c r="FD510" s="14"/>
      <c r="FE510" s="14"/>
      <c r="FF510" s="14"/>
      <c r="FG510" s="14"/>
      <c r="FH510" s="14"/>
      <c r="FI510" s="14"/>
      <c r="FJ510" s="14"/>
      <c r="FK510" s="14"/>
      <c r="FL510" s="14"/>
      <c r="FM510" s="14"/>
      <c r="FN510" s="14"/>
      <c r="FO510" s="14"/>
      <c r="FP510" s="14"/>
      <c r="FQ510" s="14"/>
      <c r="FR510" s="14"/>
      <c r="FS510" s="14"/>
      <c r="FT510" s="14"/>
      <c r="FU510" s="14"/>
      <c r="FV510" s="14"/>
      <c r="FW510" s="14"/>
      <c r="FX510" s="14"/>
      <c r="FY510" s="14"/>
      <c r="FZ510" s="14"/>
      <c r="GA510" s="14"/>
      <c r="GB510" s="14"/>
      <c r="GC510" s="14"/>
      <c r="GD510" s="14"/>
      <c r="GE510" s="14"/>
      <c r="GF510" s="14"/>
      <c r="GG510" s="14"/>
      <c r="GH510" s="14"/>
      <c r="GI510" s="14"/>
      <c r="GJ510" s="14"/>
      <c r="GK510" s="14"/>
      <c r="GL510" s="14"/>
      <c r="GM510" s="14"/>
      <c r="GN510" s="14"/>
      <c r="GO510" s="14"/>
      <c r="GP510" s="14"/>
      <c r="GQ510" s="14"/>
      <c r="GR510" s="14"/>
      <c r="GS510" s="14"/>
      <c r="GT510" s="14"/>
      <c r="GU510" s="14"/>
      <c r="GV510" s="14"/>
      <c r="GW510" s="14"/>
      <c r="GX510" s="14"/>
      <c r="GY510" s="14"/>
      <c r="GZ510" s="14"/>
      <c r="HA510" s="14"/>
      <c r="HB510" s="14"/>
      <c r="HC510" s="14"/>
      <c r="HD510" s="14"/>
      <c r="HE510" s="14"/>
      <c r="HF510" s="14"/>
      <c r="HG510" s="14"/>
      <c r="HH510" s="14"/>
      <c r="HI510" s="14"/>
      <c r="HJ510" s="14"/>
      <c r="HK510" s="14"/>
      <c r="HL510" s="14"/>
      <c r="HM510" s="14"/>
      <c r="HN510" s="14"/>
      <c r="HO510" s="14"/>
      <c r="HP510" s="14"/>
      <c r="HQ510" s="14"/>
      <c r="HR510" s="14"/>
      <c r="HS510" s="14"/>
      <c r="HT510" s="14"/>
      <c r="HU510" s="14"/>
      <c r="HV510" s="14"/>
      <c r="HW510" s="14"/>
      <c r="HX510" s="14"/>
      <c r="HY510" s="14"/>
      <c r="HZ510" s="14"/>
      <c r="IA510" s="14"/>
      <c r="IB510" s="14"/>
      <c r="IC510" s="14"/>
      <c r="ID510" s="14"/>
      <c r="IE510" s="14"/>
      <c r="IF510" s="14"/>
      <c r="IG510" s="14"/>
      <c r="IH510" s="14"/>
      <c r="II510" s="14"/>
      <c r="IJ510" s="14"/>
      <c r="IK510" s="14"/>
      <c r="IL510" s="14"/>
      <c r="IM510" s="14"/>
      <c r="IN510" s="14"/>
      <c r="IO510" s="14"/>
      <c r="IP510" s="14"/>
    </row>
    <row r="511" spans="1:250" s="1" customFormat="1">
      <c r="A511" s="14">
        <v>502</v>
      </c>
      <c r="B511" s="61">
        <v>1</v>
      </c>
      <c r="C511" s="60">
        <v>1</v>
      </c>
      <c r="D511" s="14">
        <v>1</v>
      </c>
      <c r="E511" s="14">
        <v>1</v>
      </c>
      <c r="F511" s="14" t="s">
        <v>2600</v>
      </c>
      <c r="G511" s="14" t="s">
        <v>2100</v>
      </c>
      <c r="H511" s="14" t="s">
        <v>1977</v>
      </c>
      <c r="I511" s="14" t="s">
        <v>1928</v>
      </c>
      <c r="J511" s="14" t="s">
        <v>2489</v>
      </c>
      <c r="K511" s="14" t="s">
        <v>4906</v>
      </c>
      <c r="L511" s="14">
        <v>5</v>
      </c>
      <c r="M511" s="14">
        <v>8</v>
      </c>
      <c r="N511" s="14">
        <v>16</v>
      </c>
      <c r="O511" s="14" t="s">
        <v>3107</v>
      </c>
      <c r="P511" s="14" t="s">
        <v>4907</v>
      </c>
      <c r="Q511" s="14" t="s">
        <v>2335</v>
      </c>
      <c r="R511" s="14" t="s">
        <v>4908</v>
      </c>
      <c r="S511" s="14" t="s">
        <v>4909</v>
      </c>
      <c r="T511" s="14" t="s">
        <v>2606</v>
      </c>
      <c r="U511" s="14" t="s">
        <v>3017</v>
      </c>
      <c r="V511" s="14" t="s">
        <v>4910</v>
      </c>
      <c r="W511" s="14" t="s">
        <v>3334</v>
      </c>
      <c r="X511" s="14" t="s">
        <v>4911</v>
      </c>
      <c r="Y511" s="14" t="s">
        <v>4912</v>
      </c>
      <c r="Z511" s="14" t="s">
        <v>4913</v>
      </c>
      <c r="AA511" s="14" t="s">
        <v>4914</v>
      </c>
      <c r="AB511" s="14" t="s">
        <v>4915</v>
      </c>
      <c r="AC511" s="14" t="s">
        <v>4916</v>
      </c>
      <c r="AD511" s="14" t="s">
        <v>2848</v>
      </c>
      <c r="AE511" s="14"/>
      <c r="AF511" s="14"/>
      <c r="AG511" s="14"/>
      <c r="AH511" s="14"/>
      <c r="AI511" s="14"/>
      <c r="AJ511" s="14"/>
      <c r="AK511" s="14"/>
      <c r="AL511" s="14"/>
      <c r="AM511" s="14"/>
      <c r="AN511" s="14"/>
      <c r="AO511" s="14"/>
      <c r="AP511" s="14"/>
      <c r="AQ511" s="14"/>
      <c r="AR511" s="14"/>
      <c r="AS511" s="14"/>
      <c r="AT511" s="14"/>
      <c r="AU511" s="14"/>
      <c r="AV511" s="14"/>
      <c r="AW511" s="14"/>
      <c r="AX511" s="14">
        <v>2</v>
      </c>
      <c r="AY511" s="14">
        <v>1</v>
      </c>
      <c r="AZ511" s="14">
        <v>2</v>
      </c>
      <c r="BA511" s="14">
        <v>2</v>
      </c>
      <c r="BB511" s="14"/>
      <c r="BC511" s="14">
        <v>64</v>
      </c>
      <c r="BD511" s="14">
        <v>0</v>
      </c>
      <c r="BE511" s="14">
        <v>3</v>
      </c>
      <c r="BF511" s="14">
        <v>2</v>
      </c>
      <c r="BG511" s="14">
        <v>2</v>
      </c>
      <c r="BH511" s="14">
        <v>162.6</v>
      </c>
      <c r="BI511" s="14">
        <v>35.19</v>
      </c>
      <c r="BJ511" s="14">
        <v>1</v>
      </c>
      <c r="BK511" s="14">
        <v>0</v>
      </c>
      <c r="BL511" s="14">
        <v>1</v>
      </c>
      <c r="BM511" s="14">
        <v>3</v>
      </c>
      <c r="BN511" s="14">
        <v>0</v>
      </c>
      <c r="BO511" s="14">
        <f>IF(BC511&gt;=85,1,0)</f>
        <v>0</v>
      </c>
      <c r="BP511" s="14">
        <f>IF(BD511=1,1,0)</f>
        <v>0</v>
      </c>
      <c r="BQ511" s="14">
        <v>1</v>
      </c>
      <c r="BR511" s="14">
        <v>0</v>
      </c>
      <c r="BS511" s="14">
        <v>1</v>
      </c>
      <c r="BT511" s="14">
        <v>1</v>
      </c>
      <c r="BU511" s="14">
        <v>1</v>
      </c>
      <c r="BV511" s="14">
        <f t="shared" ref="BV511:BV523" si="282">SUM(BO511:BU511)</f>
        <v>4</v>
      </c>
      <c r="BW511" s="14">
        <v>4</v>
      </c>
      <c r="BX511" s="14">
        <v>0</v>
      </c>
      <c r="BY511" s="14">
        <v>1</v>
      </c>
      <c r="BZ511" s="14">
        <v>0</v>
      </c>
      <c r="CA511" s="14">
        <v>0</v>
      </c>
      <c r="CB511" s="14">
        <v>0</v>
      </c>
      <c r="CC511" s="14">
        <v>0</v>
      </c>
      <c r="CD511" s="14">
        <v>0</v>
      </c>
      <c r="CE511" s="14">
        <v>0</v>
      </c>
      <c r="CF511" s="14">
        <f t="shared" ref="CF511:CF523" si="283">SUM(BX511:CE511)</f>
        <v>1</v>
      </c>
      <c r="CG511" s="14">
        <v>1</v>
      </c>
      <c r="CH511" s="14">
        <v>1</v>
      </c>
      <c r="CI511" s="14">
        <v>5</v>
      </c>
      <c r="CJ511" s="14">
        <v>1</v>
      </c>
      <c r="CK511" s="14">
        <f t="shared" ref="CK511:CK523" si="284">SUM(CG511:CJ511)</f>
        <v>8</v>
      </c>
      <c r="CL511" s="14">
        <v>0</v>
      </c>
      <c r="CM511" s="14">
        <v>1</v>
      </c>
      <c r="CN511" s="14">
        <v>0</v>
      </c>
      <c r="CO511" s="14">
        <v>3</v>
      </c>
      <c r="CP511" s="14">
        <v>1</v>
      </c>
      <c r="CQ511" s="14">
        <v>3</v>
      </c>
      <c r="CR511" s="14">
        <v>1</v>
      </c>
      <c r="CS511" s="14">
        <v>1</v>
      </c>
      <c r="CT511" s="14">
        <v>10</v>
      </c>
      <c r="CU511" s="14">
        <v>1</v>
      </c>
      <c r="CV511" s="14">
        <v>1</v>
      </c>
      <c r="CW511" s="14">
        <v>1</v>
      </c>
      <c r="CX511" s="14">
        <v>1</v>
      </c>
      <c r="CY511" s="14">
        <v>1</v>
      </c>
      <c r="CZ511" s="14">
        <v>1</v>
      </c>
      <c r="DA511" s="14">
        <f t="shared" ref="DA511:DA539" si="285">SUM(CU511:CZ511)</f>
        <v>6</v>
      </c>
      <c r="DB511" s="14">
        <v>1</v>
      </c>
      <c r="DC511" s="14">
        <v>1</v>
      </c>
      <c r="DD511" s="14">
        <v>1</v>
      </c>
      <c r="DE511" s="14">
        <v>1</v>
      </c>
      <c r="DF511" s="14">
        <v>1</v>
      </c>
      <c r="DG511" s="14">
        <v>1</v>
      </c>
      <c r="DH511" s="14">
        <f t="shared" ref="DH511:DH539" si="286">SUM(DB511:DG511)</f>
        <v>6</v>
      </c>
      <c r="DI511" s="14">
        <f t="shared" ref="DI511:DI539" si="287">DH511-DA511</f>
        <v>0</v>
      </c>
      <c r="DJ511" s="14">
        <v>1</v>
      </c>
      <c r="DK511" s="14">
        <v>0</v>
      </c>
      <c r="DL511" s="14">
        <v>1</v>
      </c>
      <c r="DM511" s="14">
        <v>0</v>
      </c>
      <c r="DN511" s="14">
        <v>1</v>
      </c>
      <c r="DO511" s="14">
        <v>0</v>
      </c>
      <c r="DP511" s="14">
        <v>1</v>
      </c>
      <c r="DQ511" s="14">
        <v>0</v>
      </c>
      <c r="DR511" s="14">
        <f t="shared" ref="DR511:DR539" si="288">SUM(DJ511:DQ511)</f>
        <v>4</v>
      </c>
      <c r="DS511" s="14">
        <v>1</v>
      </c>
      <c r="DT511" s="14">
        <v>0</v>
      </c>
      <c r="DU511" s="14">
        <v>0</v>
      </c>
      <c r="DV511" s="14">
        <v>0</v>
      </c>
      <c r="DW511" s="14">
        <v>1</v>
      </c>
      <c r="DX511" s="14">
        <v>1</v>
      </c>
      <c r="DY511" s="14">
        <v>1</v>
      </c>
      <c r="DZ511" s="14">
        <v>0</v>
      </c>
      <c r="EA511" s="14">
        <f t="shared" ref="EA511:EA539" si="289">SUM(DS511:DZ511)</f>
        <v>4</v>
      </c>
      <c r="EB511" s="14">
        <f t="shared" ref="EB511:EB539" si="290">EA511-DR511</f>
        <v>0</v>
      </c>
      <c r="EC511" s="14">
        <v>0</v>
      </c>
      <c r="ED511" s="14">
        <v>0</v>
      </c>
      <c r="EE511" s="14">
        <f t="shared" ref="EE511:EE539" si="291">SUM(EC511:ED511)</f>
        <v>0</v>
      </c>
      <c r="EF511" s="14">
        <v>5</v>
      </c>
      <c r="EG511" s="14">
        <v>5</v>
      </c>
      <c r="EH511" s="14">
        <v>5</v>
      </c>
      <c r="EI511" s="14">
        <v>5</v>
      </c>
      <c r="EJ511" s="14">
        <f t="shared" ref="EJ511:EJ539" si="292">SUM(EF511:EI511)</f>
        <v>20</v>
      </c>
      <c r="EK511" s="14"/>
      <c r="EL511" s="14"/>
      <c r="EM511" s="14"/>
      <c r="EN511" s="14"/>
      <c r="EO511" s="14"/>
      <c r="EP511" s="14"/>
      <c r="EQ511" s="14"/>
      <c r="ER511" s="14"/>
      <c r="ES511" s="14"/>
      <c r="ET511" s="14"/>
      <c r="EU511" s="14"/>
      <c r="EV511" s="14"/>
      <c r="EW511" s="14"/>
      <c r="EX511" s="14"/>
      <c r="EY511" s="14"/>
      <c r="EZ511" s="14"/>
      <c r="FA511" s="14"/>
      <c r="FB511" s="14"/>
      <c r="FC511" s="14"/>
      <c r="FD511" s="14"/>
      <c r="FE511" s="14"/>
      <c r="FF511" s="14"/>
      <c r="FG511" s="14"/>
      <c r="FH511" s="14"/>
      <c r="FI511" s="14"/>
      <c r="FJ511" s="14"/>
      <c r="FK511" s="14"/>
      <c r="FL511" s="14"/>
      <c r="FM511" s="14"/>
      <c r="FN511" s="14"/>
      <c r="FO511" s="14"/>
      <c r="FP511" s="14"/>
      <c r="FQ511" s="14"/>
      <c r="FR511" s="14"/>
      <c r="FS511" s="14"/>
      <c r="FT511" s="14"/>
      <c r="FU511" s="14"/>
      <c r="FV511" s="14"/>
      <c r="FW511" s="14"/>
      <c r="FX511" s="14"/>
      <c r="FY511" s="14"/>
      <c r="FZ511" s="14"/>
      <c r="GA511" s="14"/>
      <c r="GB511" s="14"/>
      <c r="GC511" s="14"/>
      <c r="GD511" s="14"/>
      <c r="GE511" s="14"/>
      <c r="GF511" s="14"/>
      <c r="GG511" s="14"/>
      <c r="GH511" s="14"/>
      <c r="GI511" s="14"/>
      <c r="GJ511" s="14"/>
      <c r="GK511" s="14"/>
      <c r="GL511" s="14"/>
      <c r="GM511" s="14"/>
      <c r="GN511" s="14"/>
      <c r="GO511" s="14"/>
      <c r="GP511" s="14"/>
      <c r="GQ511" s="14"/>
      <c r="GR511" s="14"/>
      <c r="GS511" s="14"/>
      <c r="GT511" s="14"/>
      <c r="GU511" s="14"/>
      <c r="GV511" s="14"/>
      <c r="GW511" s="14"/>
      <c r="GX511" s="14"/>
      <c r="GY511" s="14"/>
      <c r="GZ511" s="14"/>
      <c r="HA511" s="14"/>
      <c r="HB511" s="14"/>
      <c r="HC511" s="14"/>
      <c r="HD511" s="14"/>
      <c r="HE511" s="14"/>
      <c r="HF511" s="14"/>
      <c r="HG511" s="14"/>
      <c r="HH511" s="14"/>
      <c r="HI511" s="14"/>
      <c r="HJ511" s="14"/>
      <c r="HK511" s="14"/>
      <c r="HL511" s="14"/>
      <c r="HM511" s="14"/>
      <c r="HN511" s="14"/>
      <c r="HO511" s="14"/>
      <c r="HP511" s="14"/>
      <c r="HQ511" s="14"/>
      <c r="HR511" s="14"/>
      <c r="HS511" s="14"/>
      <c r="HT511" s="14"/>
      <c r="HU511" s="14"/>
      <c r="HV511" s="14"/>
      <c r="HW511" s="14"/>
      <c r="HX511" s="14"/>
      <c r="HY511" s="14"/>
      <c r="HZ511" s="14"/>
      <c r="IA511" s="14"/>
      <c r="IB511" s="14"/>
      <c r="IC511" s="14"/>
      <c r="ID511" s="14"/>
      <c r="IE511" s="14"/>
      <c r="IF511" s="14"/>
      <c r="IG511" s="14"/>
      <c r="IH511" s="14"/>
      <c r="II511" s="14"/>
      <c r="IJ511" s="14"/>
      <c r="IK511" s="14"/>
      <c r="IL511" s="14"/>
      <c r="IM511" s="14"/>
      <c r="IN511" s="14"/>
      <c r="IO511" s="14"/>
      <c r="IP511" s="14"/>
    </row>
    <row r="512" spans="1:250" s="1" customFormat="1">
      <c r="A512" s="14">
        <v>503</v>
      </c>
      <c r="B512" s="61">
        <v>1</v>
      </c>
      <c r="C512" s="60">
        <v>1</v>
      </c>
      <c r="D512" s="14">
        <v>1</v>
      </c>
      <c r="E512" s="14">
        <v>1</v>
      </c>
      <c r="F512" s="14"/>
      <c r="G512" s="14"/>
      <c r="H512" s="14"/>
      <c r="I512" s="14"/>
      <c r="J512" s="14"/>
      <c r="K512" s="1" t="s">
        <v>4118</v>
      </c>
      <c r="L512" s="14">
        <v>0</v>
      </c>
      <c r="M512" s="14">
        <v>5</v>
      </c>
      <c r="N512" s="14">
        <v>8</v>
      </c>
      <c r="O512" s="14" t="s">
        <v>2560</v>
      </c>
      <c r="P512" s="14" t="s">
        <v>4119</v>
      </c>
      <c r="Q512" s="14" t="s">
        <v>2326</v>
      </c>
      <c r="R512" s="14" t="s">
        <v>3663</v>
      </c>
      <c r="S512" s="14" t="s">
        <v>4120</v>
      </c>
      <c r="T512" s="14" t="s">
        <v>4121</v>
      </c>
      <c r="U512" s="14" t="s">
        <v>4122</v>
      </c>
      <c r="V512" s="14" t="s">
        <v>4123</v>
      </c>
      <c r="W512" s="14"/>
      <c r="X512" s="14"/>
      <c r="Y512" s="14"/>
      <c r="Z512" s="14"/>
      <c r="AA512" s="14"/>
      <c r="AB512" s="14"/>
      <c r="AC512" s="14"/>
      <c r="AD512" s="14"/>
      <c r="AE512" s="14"/>
      <c r="AF512" s="14"/>
      <c r="AG512" s="14"/>
      <c r="AH512" s="14"/>
      <c r="AI512" s="14"/>
      <c r="AJ512" s="14"/>
      <c r="AK512" s="14"/>
      <c r="AL512" s="14"/>
      <c r="AM512" s="14"/>
      <c r="AN512" s="14"/>
      <c r="AO512" s="14"/>
      <c r="AP512" s="14"/>
      <c r="AQ512" s="14"/>
      <c r="AR512" s="14"/>
      <c r="AS512" s="14"/>
      <c r="AT512" s="14"/>
      <c r="AU512" s="14"/>
      <c r="AV512" s="14"/>
      <c r="AW512" s="14"/>
      <c r="AX512" s="14">
        <v>2</v>
      </c>
      <c r="AY512" s="14">
        <v>0</v>
      </c>
      <c r="AZ512" s="14">
        <v>2</v>
      </c>
      <c r="BA512" s="14">
        <v>4</v>
      </c>
      <c r="BB512" s="14"/>
      <c r="BC512" s="14">
        <v>51</v>
      </c>
      <c r="BD512" s="14">
        <v>0</v>
      </c>
      <c r="BE512" s="14">
        <v>1</v>
      </c>
      <c r="BF512" s="14">
        <v>1</v>
      </c>
      <c r="BG512" s="14">
        <v>4</v>
      </c>
      <c r="BH512" s="14">
        <v>162.6</v>
      </c>
      <c r="BI512" s="14">
        <v>26.78</v>
      </c>
      <c r="BJ512" s="14">
        <v>1</v>
      </c>
      <c r="BK512" s="14">
        <v>0</v>
      </c>
      <c r="BL512" s="14">
        <v>5</v>
      </c>
      <c r="BM512" s="14">
        <v>2</v>
      </c>
      <c r="BN512" s="14">
        <v>1</v>
      </c>
      <c r="BO512" s="14">
        <f>IF(BC512&gt;=85,1,0)</f>
        <v>0</v>
      </c>
      <c r="BP512" s="14">
        <f>IF(BD512=1,1,0)</f>
        <v>0</v>
      </c>
      <c r="BQ512" s="14">
        <v>1</v>
      </c>
      <c r="BR512" s="14">
        <v>1</v>
      </c>
      <c r="BS512" s="14">
        <v>1</v>
      </c>
      <c r="BT512" s="14">
        <v>1</v>
      </c>
      <c r="BU512" s="14">
        <v>1</v>
      </c>
      <c r="BV512" s="14">
        <f t="shared" si="282"/>
        <v>5</v>
      </c>
      <c r="BW512" s="14">
        <v>5</v>
      </c>
      <c r="BX512" s="14">
        <v>0</v>
      </c>
      <c r="BY512" s="14">
        <v>0</v>
      </c>
      <c r="BZ512" s="14">
        <v>0</v>
      </c>
      <c r="CA512" s="14">
        <v>0</v>
      </c>
      <c r="CB512" s="14">
        <v>0</v>
      </c>
      <c r="CC512" s="14">
        <v>0</v>
      </c>
      <c r="CD512" s="14">
        <v>0</v>
      </c>
      <c r="CE512" s="14">
        <v>0</v>
      </c>
      <c r="CF512" s="14">
        <f t="shared" si="283"/>
        <v>0</v>
      </c>
      <c r="CG512" s="14">
        <v>2</v>
      </c>
      <c r="CH512" s="14">
        <v>5</v>
      </c>
      <c r="CI512" s="14">
        <v>5</v>
      </c>
      <c r="CJ512" s="14">
        <v>1</v>
      </c>
      <c r="CK512" s="14">
        <f t="shared" si="284"/>
        <v>13</v>
      </c>
      <c r="CL512" s="14">
        <v>0</v>
      </c>
      <c r="CM512" s="14">
        <v>1</v>
      </c>
      <c r="CN512" s="14">
        <v>0</v>
      </c>
      <c r="CO512" s="14">
        <v>5</v>
      </c>
      <c r="CP512" s="14">
        <v>5</v>
      </c>
      <c r="CQ512" s="14">
        <v>5</v>
      </c>
      <c r="CR512" s="14">
        <v>1</v>
      </c>
      <c r="CS512" s="14">
        <v>1</v>
      </c>
      <c r="CT512" s="14">
        <v>30</v>
      </c>
      <c r="CU512" s="14">
        <v>0</v>
      </c>
      <c r="CV512" s="14">
        <v>0</v>
      </c>
      <c r="CW512" s="14">
        <v>0</v>
      </c>
      <c r="CX512" s="14">
        <v>0</v>
      </c>
      <c r="CY512" s="14">
        <v>0</v>
      </c>
      <c r="CZ512" s="14">
        <v>0</v>
      </c>
      <c r="DA512" s="14">
        <f t="shared" si="285"/>
        <v>0</v>
      </c>
      <c r="DB512" s="14">
        <v>0</v>
      </c>
      <c r="DC512" s="14">
        <v>0</v>
      </c>
      <c r="DD512" s="14">
        <v>0</v>
      </c>
      <c r="DE512" s="14">
        <v>0</v>
      </c>
      <c r="DF512" s="14">
        <v>0</v>
      </c>
      <c r="DG512" s="14">
        <v>0</v>
      </c>
      <c r="DH512" s="14">
        <f t="shared" si="286"/>
        <v>0</v>
      </c>
      <c r="DI512" s="14">
        <f t="shared" si="287"/>
        <v>0</v>
      </c>
      <c r="DJ512" s="14">
        <v>0</v>
      </c>
      <c r="DK512" s="14">
        <v>0</v>
      </c>
      <c r="DL512" s="14">
        <v>0</v>
      </c>
      <c r="DM512" s="14">
        <v>0</v>
      </c>
      <c r="DN512" s="14">
        <v>0</v>
      </c>
      <c r="DO512" s="14">
        <v>0</v>
      </c>
      <c r="DP512" s="14">
        <v>0</v>
      </c>
      <c r="DQ512" s="14">
        <v>1</v>
      </c>
      <c r="DR512" s="14">
        <f t="shared" si="288"/>
        <v>1</v>
      </c>
      <c r="DS512" s="14">
        <v>0</v>
      </c>
      <c r="DT512" s="14">
        <v>0</v>
      </c>
      <c r="DU512" s="14">
        <v>0</v>
      </c>
      <c r="DV512" s="14">
        <v>0</v>
      </c>
      <c r="DW512" s="14">
        <v>0</v>
      </c>
      <c r="DX512" s="14">
        <v>0</v>
      </c>
      <c r="DY512" s="14">
        <v>0</v>
      </c>
      <c r="DZ512" s="14">
        <v>1</v>
      </c>
      <c r="EA512" s="14">
        <f t="shared" si="289"/>
        <v>1</v>
      </c>
      <c r="EB512" s="14">
        <f t="shared" si="290"/>
        <v>0</v>
      </c>
      <c r="EC512" s="14">
        <v>0</v>
      </c>
      <c r="ED512" s="14">
        <v>0</v>
      </c>
      <c r="EE512" s="14">
        <f t="shared" si="291"/>
        <v>0</v>
      </c>
      <c r="EF512" s="14">
        <v>5</v>
      </c>
      <c r="EG512" s="14">
        <v>5</v>
      </c>
      <c r="EH512" s="14">
        <v>5</v>
      </c>
      <c r="EI512" s="14">
        <v>5</v>
      </c>
      <c r="EJ512" s="14">
        <f t="shared" si="292"/>
        <v>20</v>
      </c>
      <c r="EK512" s="14"/>
      <c r="EL512" s="14"/>
      <c r="EM512" s="14"/>
      <c r="EN512" s="14"/>
      <c r="EO512" s="14"/>
      <c r="EP512" s="14"/>
      <c r="EQ512" s="14"/>
      <c r="ER512" s="14"/>
      <c r="ES512" s="14"/>
      <c r="ET512" s="14"/>
      <c r="EU512" s="14"/>
      <c r="EV512" s="14"/>
      <c r="EW512" s="14"/>
      <c r="EX512" s="14"/>
      <c r="EY512" s="14"/>
      <c r="EZ512" s="14"/>
      <c r="FA512" s="14"/>
      <c r="FB512" s="14"/>
      <c r="FC512" s="14"/>
      <c r="FD512" s="14"/>
      <c r="FE512" s="14"/>
      <c r="FF512" s="14"/>
      <c r="FG512" s="14"/>
      <c r="FH512" s="14"/>
      <c r="FI512" s="14"/>
      <c r="FJ512" s="14"/>
      <c r="FK512" s="14"/>
      <c r="FL512" s="14"/>
      <c r="FM512" s="14"/>
      <c r="FN512" s="14"/>
      <c r="FO512" s="14"/>
      <c r="FP512" s="14"/>
      <c r="FQ512" s="14"/>
      <c r="FR512" s="14"/>
      <c r="FS512" s="14"/>
      <c r="FT512" s="14"/>
      <c r="FU512" s="14"/>
      <c r="FV512" s="14"/>
      <c r="FW512" s="14"/>
      <c r="FX512" s="14"/>
      <c r="FY512" s="14"/>
      <c r="FZ512" s="14"/>
      <c r="GA512" s="14"/>
      <c r="GB512" s="14"/>
      <c r="GC512" s="14"/>
      <c r="GD512" s="14"/>
      <c r="GE512" s="14"/>
      <c r="GF512" s="14"/>
      <c r="GG512" s="14"/>
      <c r="GH512" s="14"/>
      <c r="GI512" s="14"/>
      <c r="GJ512" s="14"/>
      <c r="GK512" s="14"/>
      <c r="GL512" s="14"/>
      <c r="GM512" s="14"/>
      <c r="GN512" s="14"/>
      <c r="GO512" s="14"/>
      <c r="GP512" s="14"/>
      <c r="GQ512" s="14"/>
      <c r="GR512" s="14"/>
      <c r="GS512" s="14"/>
      <c r="GT512" s="14"/>
      <c r="GU512" s="14"/>
      <c r="GV512" s="14"/>
      <c r="GW512" s="14"/>
      <c r="GX512" s="14"/>
      <c r="GY512" s="14"/>
      <c r="GZ512" s="14"/>
      <c r="HA512" s="14"/>
      <c r="HB512" s="14"/>
      <c r="HC512" s="14"/>
      <c r="HD512" s="14"/>
      <c r="HE512" s="14"/>
      <c r="HF512" s="14"/>
      <c r="HG512" s="14"/>
      <c r="HH512" s="14"/>
      <c r="HI512" s="14"/>
      <c r="HJ512" s="14"/>
      <c r="HK512" s="14"/>
      <c r="HL512" s="14"/>
      <c r="HM512" s="14"/>
      <c r="HN512" s="14"/>
      <c r="HO512" s="14"/>
      <c r="HP512" s="14"/>
      <c r="HQ512" s="14"/>
      <c r="HR512" s="14"/>
      <c r="HS512" s="14"/>
      <c r="HT512" s="14"/>
      <c r="HU512" s="14"/>
      <c r="HV512" s="14"/>
      <c r="HW512" s="14"/>
      <c r="HX512" s="14"/>
      <c r="HY512" s="14"/>
      <c r="HZ512" s="14"/>
      <c r="IA512" s="14"/>
      <c r="IB512" s="14"/>
      <c r="IC512" s="14"/>
      <c r="ID512" s="14"/>
      <c r="IE512" s="14"/>
      <c r="IF512" s="14"/>
      <c r="IG512" s="14"/>
      <c r="IH512" s="14"/>
      <c r="II512" s="14"/>
      <c r="IJ512" s="14"/>
      <c r="IK512" s="14"/>
      <c r="IL512" s="14"/>
      <c r="IM512" s="14"/>
      <c r="IN512" s="14"/>
      <c r="IO512" s="14"/>
      <c r="IP512" s="14"/>
    </row>
    <row r="513" spans="1:250" s="1" customFormat="1">
      <c r="A513" s="14">
        <v>504</v>
      </c>
      <c r="B513" s="14">
        <v>1</v>
      </c>
      <c r="C513" s="60">
        <v>0</v>
      </c>
      <c r="D513" s="14">
        <v>1</v>
      </c>
      <c r="E513" s="14">
        <v>2</v>
      </c>
      <c r="F513" s="60" t="s">
        <v>2100</v>
      </c>
      <c r="G513" s="14" t="s">
        <v>1928</v>
      </c>
      <c r="H513" s="14" t="s">
        <v>2322</v>
      </c>
      <c r="I513" s="14" t="s">
        <v>2454</v>
      </c>
      <c r="J513" s="14"/>
      <c r="K513" s="14" t="s">
        <v>2933</v>
      </c>
      <c r="L513" s="14">
        <v>4</v>
      </c>
      <c r="M513" s="14">
        <v>8</v>
      </c>
      <c r="N513" s="14">
        <v>20</v>
      </c>
      <c r="O513" s="14" t="s">
        <v>2934</v>
      </c>
      <c r="P513" s="14" t="s">
        <v>2935</v>
      </c>
      <c r="Q513" s="14" t="s">
        <v>2550</v>
      </c>
      <c r="R513" s="14" t="s">
        <v>2335</v>
      </c>
      <c r="S513" s="14" t="s">
        <v>2936</v>
      </c>
      <c r="T513" s="14" t="s">
        <v>2937</v>
      </c>
      <c r="U513" s="14" t="s">
        <v>2425</v>
      </c>
      <c r="V513" s="14" t="s">
        <v>2938</v>
      </c>
      <c r="W513" s="14" t="s">
        <v>2939</v>
      </c>
      <c r="X513" s="14" t="s">
        <v>2940</v>
      </c>
      <c r="Y513" s="14" t="s">
        <v>2941</v>
      </c>
      <c r="Z513" s="14" t="s">
        <v>2942</v>
      </c>
      <c r="AA513" s="14" t="s">
        <v>2357</v>
      </c>
      <c r="AB513" s="14" t="s">
        <v>2943</v>
      </c>
      <c r="AC513" s="14" t="s">
        <v>2944</v>
      </c>
      <c r="AD513" s="14" t="s">
        <v>2945</v>
      </c>
      <c r="AE513" s="14" t="s">
        <v>2946</v>
      </c>
      <c r="AF513" s="14" t="s">
        <v>2947</v>
      </c>
      <c r="AG513" s="14" t="s">
        <v>2948</v>
      </c>
      <c r="AH513" s="14" t="s">
        <v>2547</v>
      </c>
      <c r="AI513" s="14"/>
      <c r="AJ513" s="14"/>
      <c r="AK513" s="14"/>
      <c r="AL513" s="14"/>
      <c r="AM513" s="14"/>
      <c r="AN513" s="14"/>
      <c r="AO513" s="14"/>
      <c r="AP513" s="14"/>
      <c r="AQ513" s="14"/>
      <c r="AR513" s="14"/>
      <c r="AS513" s="14"/>
      <c r="AT513" s="14"/>
      <c r="AU513" s="14"/>
      <c r="AV513" s="14"/>
      <c r="AW513" s="14"/>
      <c r="AX513" s="14">
        <v>2</v>
      </c>
      <c r="AY513" s="14">
        <v>1</v>
      </c>
      <c r="AZ513" s="14">
        <v>1</v>
      </c>
      <c r="BA513" s="14"/>
      <c r="BB513" s="14">
        <v>35</v>
      </c>
      <c r="BC513" s="14">
        <v>72</v>
      </c>
      <c r="BD513" s="14">
        <v>1</v>
      </c>
      <c r="BE513" s="14">
        <v>3</v>
      </c>
      <c r="BF513" s="14">
        <v>2</v>
      </c>
      <c r="BG513" s="14">
        <v>4</v>
      </c>
      <c r="BH513" s="14">
        <v>172.7</v>
      </c>
      <c r="BI513" s="14">
        <v>27.37</v>
      </c>
      <c r="BJ513" s="14">
        <v>1</v>
      </c>
      <c r="BK513" s="14">
        <v>1</v>
      </c>
      <c r="BL513" s="14">
        <v>1</v>
      </c>
      <c r="BM513" s="14">
        <v>3</v>
      </c>
      <c r="BN513" s="14">
        <v>1</v>
      </c>
      <c r="BO513" s="14">
        <f>IF(BE513&gt;=85,1,0)</f>
        <v>0</v>
      </c>
      <c r="BP513" s="14">
        <f>IF(BF513=1,1,0)</f>
        <v>0</v>
      </c>
      <c r="BQ513" s="14">
        <v>1</v>
      </c>
      <c r="BR513" s="14">
        <v>1</v>
      </c>
      <c r="BS513" s="14">
        <v>1</v>
      </c>
      <c r="BT513" s="14">
        <v>1</v>
      </c>
      <c r="BU513" s="14">
        <v>1</v>
      </c>
      <c r="BV513" s="14">
        <f t="shared" si="282"/>
        <v>5</v>
      </c>
      <c r="BW513" s="14">
        <v>4</v>
      </c>
      <c r="BX513" s="14">
        <v>1</v>
      </c>
      <c r="BY513" s="14">
        <v>1</v>
      </c>
      <c r="BZ513" s="14">
        <v>1</v>
      </c>
      <c r="CA513" s="14">
        <v>1</v>
      </c>
      <c r="CB513" s="14">
        <v>0</v>
      </c>
      <c r="CC513" s="14">
        <v>1</v>
      </c>
      <c r="CD513" s="14">
        <v>1</v>
      </c>
      <c r="CE513" s="14">
        <v>1</v>
      </c>
      <c r="CF513" s="14">
        <f t="shared" si="283"/>
        <v>7</v>
      </c>
      <c r="CG513" s="14">
        <v>1</v>
      </c>
      <c r="CH513" s="14">
        <v>4</v>
      </c>
      <c r="CI513" s="14">
        <v>3</v>
      </c>
      <c r="CJ513" s="14">
        <v>1</v>
      </c>
      <c r="CK513" s="14">
        <f t="shared" si="284"/>
        <v>9</v>
      </c>
      <c r="CL513" s="14">
        <v>0</v>
      </c>
      <c r="CM513" s="14">
        <v>1</v>
      </c>
      <c r="CN513" s="14">
        <v>2</v>
      </c>
      <c r="CO513" s="14">
        <v>2</v>
      </c>
      <c r="CP513" s="14">
        <v>3</v>
      </c>
      <c r="CQ513" s="14">
        <v>3</v>
      </c>
      <c r="CR513" s="14">
        <v>3</v>
      </c>
      <c r="CS513" s="14">
        <v>2</v>
      </c>
      <c r="CT513" s="14">
        <v>20</v>
      </c>
      <c r="CU513" s="14">
        <v>0</v>
      </c>
      <c r="CV513" s="14">
        <v>0</v>
      </c>
      <c r="CW513" s="14">
        <v>1</v>
      </c>
      <c r="CX513" s="14">
        <v>0</v>
      </c>
      <c r="CY513" s="14">
        <v>0</v>
      </c>
      <c r="CZ513" s="14">
        <v>0</v>
      </c>
      <c r="DA513" s="14">
        <f t="shared" si="285"/>
        <v>1</v>
      </c>
      <c r="DB513" s="14">
        <v>0</v>
      </c>
      <c r="DC513" s="14">
        <v>0</v>
      </c>
      <c r="DD513" s="14">
        <v>1</v>
      </c>
      <c r="DE513" s="14">
        <v>0</v>
      </c>
      <c r="DF513" s="14">
        <v>0</v>
      </c>
      <c r="DG513" s="14">
        <v>0</v>
      </c>
      <c r="DH513" s="14">
        <f t="shared" si="286"/>
        <v>1</v>
      </c>
      <c r="DI513" s="14">
        <f t="shared" si="287"/>
        <v>0</v>
      </c>
      <c r="DJ513" s="14">
        <v>0</v>
      </c>
      <c r="DK513" s="14">
        <v>0</v>
      </c>
      <c r="DL513" s="14">
        <v>0</v>
      </c>
      <c r="DM513" s="14">
        <v>0</v>
      </c>
      <c r="DN513" s="14">
        <v>0</v>
      </c>
      <c r="DO513" s="14">
        <v>0</v>
      </c>
      <c r="DP513" s="14">
        <v>0</v>
      </c>
      <c r="DQ513" s="14">
        <v>1</v>
      </c>
      <c r="DR513" s="14">
        <f t="shared" si="288"/>
        <v>1</v>
      </c>
      <c r="DS513" s="14">
        <v>0</v>
      </c>
      <c r="DT513" s="14">
        <v>0</v>
      </c>
      <c r="DU513" s="14">
        <v>0</v>
      </c>
      <c r="DV513" s="14">
        <v>0</v>
      </c>
      <c r="DW513" s="14">
        <v>0</v>
      </c>
      <c r="DX513" s="14">
        <v>0</v>
      </c>
      <c r="DY513" s="14">
        <v>0</v>
      </c>
      <c r="DZ513" s="14">
        <v>1</v>
      </c>
      <c r="EA513" s="14">
        <f t="shared" si="289"/>
        <v>1</v>
      </c>
      <c r="EB513" s="14">
        <f t="shared" si="290"/>
        <v>0</v>
      </c>
      <c r="EC513" s="14">
        <v>2</v>
      </c>
      <c r="ED513" s="14">
        <v>3</v>
      </c>
      <c r="EE513" s="14">
        <f t="shared" si="291"/>
        <v>5</v>
      </c>
      <c r="EF513" s="14">
        <v>5</v>
      </c>
      <c r="EG513" s="14">
        <v>5</v>
      </c>
      <c r="EH513" s="14">
        <v>5</v>
      </c>
      <c r="EI513" s="14">
        <v>5</v>
      </c>
      <c r="EJ513" s="14">
        <f t="shared" si="292"/>
        <v>20</v>
      </c>
      <c r="EK513" s="14"/>
      <c r="EL513" s="14"/>
      <c r="EM513" s="14"/>
      <c r="EN513" s="14"/>
      <c r="EO513" s="14"/>
      <c r="EP513" s="14"/>
      <c r="EQ513" s="14"/>
      <c r="ER513" s="14"/>
      <c r="ES513" s="14"/>
      <c r="ET513" s="14"/>
      <c r="EU513" s="14"/>
      <c r="EV513" s="14"/>
      <c r="EW513" s="14"/>
      <c r="EX513" s="14"/>
      <c r="EY513" s="14"/>
      <c r="EZ513" s="14"/>
      <c r="FA513" s="14"/>
      <c r="FB513" s="14"/>
      <c r="FC513" s="14"/>
      <c r="FD513" s="14"/>
      <c r="FE513" s="14"/>
      <c r="FF513" s="14"/>
      <c r="FG513" s="14"/>
      <c r="FH513" s="14"/>
      <c r="FI513" s="14"/>
      <c r="FJ513" s="14"/>
      <c r="FK513" s="14"/>
      <c r="FL513" s="14"/>
      <c r="FM513" s="14"/>
      <c r="FN513" s="14"/>
      <c r="FO513" s="14"/>
      <c r="FP513" s="14"/>
      <c r="FQ513" s="14"/>
      <c r="FR513" s="14"/>
      <c r="FS513" s="14"/>
      <c r="FT513" s="14"/>
      <c r="FU513" s="14"/>
      <c r="FV513" s="14"/>
      <c r="FW513" s="14"/>
      <c r="FX513" s="14"/>
      <c r="FY513" s="14"/>
      <c r="FZ513" s="14"/>
      <c r="GA513" s="14"/>
      <c r="GB513" s="14"/>
      <c r="GC513" s="14"/>
      <c r="GD513" s="14"/>
      <c r="GE513" s="14"/>
      <c r="GF513" s="14"/>
      <c r="GG513" s="14"/>
      <c r="GH513" s="14"/>
      <c r="GI513" s="14"/>
      <c r="GJ513" s="14"/>
      <c r="GK513" s="14"/>
      <c r="GL513" s="14"/>
      <c r="GM513" s="14"/>
      <c r="GN513" s="14"/>
      <c r="GO513" s="14"/>
      <c r="GP513" s="14"/>
      <c r="GQ513" s="14"/>
      <c r="GR513" s="14"/>
      <c r="GS513" s="14"/>
      <c r="GT513" s="14"/>
      <c r="GU513" s="14"/>
      <c r="GV513" s="14"/>
      <c r="GW513" s="14"/>
      <c r="GX513" s="14"/>
      <c r="GY513" s="14"/>
      <c r="GZ513" s="14"/>
      <c r="HA513" s="14"/>
      <c r="HB513" s="14"/>
      <c r="HC513" s="14"/>
      <c r="HD513" s="14"/>
      <c r="HE513" s="14"/>
      <c r="HF513" s="14"/>
      <c r="HG513" s="14"/>
      <c r="HH513" s="14"/>
      <c r="HI513" s="14"/>
      <c r="HJ513" s="14"/>
      <c r="HK513" s="14"/>
      <c r="HL513" s="14"/>
      <c r="HM513" s="14"/>
      <c r="HN513" s="14"/>
      <c r="HO513" s="14"/>
      <c r="HP513" s="14"/>
      <c r="HQ513" s="14"/>
      <c r="HR513" s="14"/>
      <c r="HS513" s="14"/>
      <c r="HT513" s="14"/>
      <c r="HU513" s="14"/>
      <c r="HV513" s="14"/>
      <c r="HW513" s="14"/>
      <c r="HX513" s="14"/>
      <c r="HY513" s="14"/>
      <c r="HZ513" s="14"/>
      <c r="IA513" s="14"/>
      <c r="IB513" s="14"/>
      <c r="IC513" s="14"/>
      <c r="ID513" s="14"/>
      <c r="IE513" s="14"/>
      <c r="IF513" s="14"/>
      <c r="IG513" s="14"/>
      <c r="IH513" s="14"/>
      <c r="II513" s="14"/>
      <c r="IJ513" s="14"/>
      <c r="IK513" s="14"/>
      <c r="IL513" s="14"/>
      <c r="IM513" s="14"/>
      <c r="IN513" s="14"/>
      <c r="IO513" s="14"/>
      <c r="IP513" s="14"/>
    </row>
    <row r="514" spans="1:250" s="1" customFormat="1">
      <c r="A514" s="14">
        <v>505</v>
      </c>
      <c r="B514" s="14">
        <v>1</v>
      </c>
      <c r="C514" s="60">
        <v>1</v>
      </c>
      <c r="D514" s="14">
        <v>2</v>
      </c>
      <c r="E514" s="14">
        <v>1</v>
      </c>
      <c r="F514" s="60" t="s">
        <v>2100</v>
      </c>
      <c r="G514" s="14"/>
      <c r="H514" s="14"/>
      <c r="I514" s="14"/>
      <c r="J514" s="14"/>
      <c r="K514" s="14" t="s">
        <v>2635</v>
      </c>
      <c r="L514" s="14">
        <v>1</v>
      </c>
      <c r="M514" s="14">
        <v>7</v>
      </c>
      <c r="N514" s="14">
        <v>12</v>
      </c>
      <c r="O514" s="14" t="s">
        <v>2335</v>
      </c>
      <c r="P514" s="14" t="s">
        <v>2338</v>
      </c>
      <c r="Q514" s="14" t="s">
        <v>2636</v>
      </c>
      <c r="R514" s="14" t="s">
        <v>2637</v>
      </c>
      <c r="S514" s="14" t="s">
        <v>2638</v>
      </c>
      <c r="T514" s="14" t="s">
        <v>2639</v>
      </c>
      <c r="U514" s="14" t="s">
        <v>2640</v>
      </c>
      <c r="V514" s="14" t="s">
        <v>2641</v>
      </c>
      <c r="W514" s="14" t="s">
        <v>2642</v>
      </c>
      <c r="X514" s="14" t="s">
        <v>2643</v>
      </c>
      <c r="Y514" s="14" t="s">
        <v>2644</v>
      </c>
      <c r="Z514" s="14" t="s">
        <v>2645</v>
      </c>
      <c r="AA514" s="14"/>
      <c r="AB514" s="14"/>
      <c r="AC514" s="14"/>
      <c r="AD514" s="14"/>
      <c r="AE514" s="14"/>
      <c r="AF514" s="14"/>
      <c r="AG514" s="14"/>
      <c r="AH514" s="14"/>
      <c r="AI514" s="14"/>
      <c r="AJ514" s="14"/>
      <c r="AK514" s="14"/>
      <c r="AL514" s="14"/>
      <c r="AM514" s="14"/>
      <c r="AN514" s="14"/>
      <c r="AO514" s="14"/>
      <c r="AP514" s="14"/>
      <c r="AQ514" s="14"/>
      <c r="AR514" s="14"/>
      <c r="AS514" s="14"/>
      <c r="AT514" s="14"/>
      <c r="AU514" s="14"/>
      <c r="AV514" s="14"/>
      <c r="AW514" s="14"/>
      <c r="AX514" s="14">
        <v>1</v>
      </c>
      <c r="AY514" s="14">
        <v>0</v>
      </c>
      <c r="AZ514" s="14">
        <v>2</v>
      </c>
      <c r="BA514" s="14">
        <v>6</v>
      </c>
      <c r="BB514" s="14"/>
      <c r="BC514" s="14">
        <v>84</v>
      </c>
      <c r="BD514" s="14">
        <v>0</v>
      </c>
      <c r="BE514" s="14">
        <v>3</v>
      </c>
      <c r="BF514" s="14">
        <v>2</v>
      </c>
      <c r="BG514" s="14">
        <v>2</v>
      </c>
      <c r="BH514" s="14">
        <v>160</v>
      </c>
      <c r="BI514" s="14">
        <v>21.26</v>
      </c>
      <c r="BJ514" s="14">
        <v>1</v>
      </c>
      <c r="BK514" s="14">
        <v>0</v>
      </c>
      <c r="BL514" s="14">
        <v>3</v>
      </c>
      <c r="BM514" s="14">
        <v>3</v>
      </c>
      <c r="BN514" s="14">
        <v>1</v>
      </c>
      <c r="BO514" s="14">
        <f>IF(BE514&gt;=85,1,0)</f>
        <v>0</v>
      </c>
      <c r="BP514" s="14">
        <f>IF(BF514=1,1,0)</f>
        <v>0</v>
      </c>
      <c r="BQ514" s="14">
        <v>1</v>
      </c>
      <c r="BR514" s="14">
        <v>1</v>
      </c>
      <c r="BS514" s="14">
        <v>1</v>
      </c>
      <c r="BT514" s="14">
        <v>1</v>
      </c>
      <c r="BU514" s="14">
        <v>1</v>
      </c>
      <c r="BV514" s="14">
        <f t="shared" si="282"/>
        <v>5</v>
      </c>
      <c r="BW514" s="14">
        <v>3</v>
      </c>
      <c r="BX514" s="14">
        <v>1</v>
      </c>
      <c r="BY514" s="14">
        <v>1</v>
      </c>
      <c r="BZ514" s="14">
        <v>1</v>
      </c>
      <c r="CA514" s="14">
        <v>1</v>
      </c>
      <c r="CB514" s="14">
        <v>1</v>
      </c>
      <c r="CC514" s="14">
        <v>1</v>
      </c>
      <c r="CD514" s="14">
        <v>1</v>
      </c>
      <c r="CE514" s="14">
        <v>1</v>
      </c>
      <c r="CF514" s="14">
        <f t="shared" si="283"/>
        <v>8</v>
      </c>
      <c r="CG514" s="14">
        <v>1</v>
      </c>
      <c r="CH514" s="14">
        <v>1</v>
      </c>
      <c r="CI514" s="14">
        <v>1</v>
      </c>
      <c r="CJ514" s="14">
        <v>1</v>
      </c>
      <c r="CK514" s="14">
        <f t="shared" si="284"/>
        <v>4</v>
      </c>
      <c r="CL514" s="14">
        <v>0</v>
      </c>
      <c r="CM514" s="14">
        <v>5</v>
      </c>
      <c r="CN514" s="14">
        <v>0</v>
      </c>
      <c r="CO514" s="14">
        <v>5</v>
      </c>
      <c r="CP514" s="14">
        <v>5</v>
      </c>
      <c r="CQ514" s="14">
        <v>5</v>
      </c>
      <c r="CR514" s="14">
        <v>3</v>
      </c>
      <c r="CS514" s="14">
        <v>1</v>
      </c>
      <c r="CT514" s="14">
        <v>50</v>
      </c>
      <c r="CU514" s="14">
        <v>0</v>
      </c>
      <c r="CV514" s="14">
        <v>0</v>
      </c>
      <c r="CW514" s="14">
        <v>0</v>
      </c>
      <c r="CX514" s="14">
        <v>0</v>
      </c>
      <c r="CY514" s="14">
        <v>0</v>
      </c>
      <c r="CZ514" s="14">
        <v>0</v>
      </c>
      <c r="DA514" s="14">
        <f t="shared" si="285"/>
        <v>0</v>
      </c>
      <c r="DB514" s="14">
        <v>0</v>
      </c>
      <c r="DC514" s="14">
        <v>0</v>
      </c>
      <c r="DD514" s="14">
        <v>0</v>
      </c>
      <c r="DE514" s="14">
        <v>0</v>
      </c>
      <c r="DF514" s="14">
        <v>0</v>
      </c>
      <c r="DG514" s="14">
        <v>0</v>
      </c>
      <c r="DH514" s="14">
        <f t="shared" si="286"/>
        <v>0</v>
      </c>
      <c r="DI514" s="14">
        <f t="shared" si="287"/>
        <v>0</v>
      </c>
      <c r="DJ514" s="14">
        <v>0</v>
      </c>
      <c r="DK514" s="14">
        <v>0</v>
      </c>
      <c r="DL514" s="14">
        <v>0</v>
      </c>
      <c r="DM514" s="14">
        <v>0</v>
      </c>
      <c r="DN514" s="14">
        <v>0</v>
      </c>
      <c r="DO514" s="14">
        <v>0</v>
      </c>
      <c r="DP514" s="14">
        <v>0</v>
      </c>
      <c r="DQ514" s="14">
        <v>0</v>
      </c>
      <c r="DR514" s="14">
        <f t="shared" si="288"/>
        <v>0</v>
      </c>
      <c r="DS514" s="14">
        <v>0</v>
      </c>
      <c r="DT514" s="14">
        <v>0</v>
      </c>
      <c r="DU514" s="14">
        <v>0</v>
      </c>
      <c r="DV514" s="14">
        <v>0</v>
      </c>
      <c r="DW514" s="14">
        <v>0</v>
      </c>
      <c r="DX514" s="14">
        <v>0</v>
      </c>
      <c r="DY514" s="14">
        <v>0</v>
      </c>
      <c r="DZ514" s="14">
        <v>0</v>
      </c>
      <c r="EA514" s="14">
        <f t="shared" si="289"/>
        <v>0</v>
      </c>
      <c r="EB514" s="14">
        <f t="shared" si="290"/>
        <v>0</v>
      </c>
      <c r="EC514" s="14">
        <v>3</v>
      </c>
      <c r="ED514" s="14">
        <v>3</v>
      </c>
      <c r="EE514" s="14">
        <f t="shared" si="291"/>
        <v>6</v>
      </c>
      <c r="EF514" s="14">
        <v>5</v>
      </c>
      <c r="EG514" s="14">
        <v>5</v>
      </c>
      <c r="EH514" s="14">
        <v>5</v>
      </c>
      <c r="EI514" s="14">
        <v>5</v>
      </c>
      <c r="EJ514" s="14">
        <f t="shared" si="292"/>
        <v>20</v>
      </c>
      <c r="EK514" s="14"/>
      <c r="EL514" s="14"/>
      <c r="EM514" s="14"/>
      <c r="EN514" s="14"/>
      <c r="EO514" s="14"/>
      <c r="EP514" s="14"/>
      <c r="EQ514" s="14"/>
      <c r="ER514" s="14"/>
      <c r="ES514" s="14"/>
      <c r="ET514" s="14"/>
      <c r="EU514" s="14"/>
      <c r="EV514" s="14"/>
      <c r="EW514" s="14"/>
      <c r="EX514" s="14"/>
      <c r="EY514" s="14"/>
      <c r="EZ514" s="14"/>
      <c r="FA514" s="14"/>
      <c r="FB514" s="14"/>
      <c r="FC514" s="14"/>
      <c r="FD514" s="14"/>
      <c r="FE514" s="14"/>
      <c r="FF514" s="14"/>
      <c r="FG514" s="14"/>
      <c r="FH514" s="14"/>
      <c r="FI514" s="14"/>
      <c r="FJ514" s="14"/>
      <c r="FK514" s="14"/>
      <c r="FL514" s="14"/>
      <c r="FM514" s="14"/>
      <c r="FN514" s="14"/>
      <c r="FO514" s="14"/>
      <c r="FP514" s="14"/>
      <c r="FQ514" s="14"/>
      <c r="FR514" s="14"/>
      <c r="FS514" s="14"/>
      <c r="FT514" s="14"/>
      <c r="FU514" s="14"/>
      <c r="FV514" s="14"/>
      <c r="FW514" s="14"/>
      <c r="FX514" s="14"/>
      <c r="FY514" s="14"/>
      <c r="FZ514" s="14"/>
      <c r="GA514" s="14"/>
      <c r="GB514" s="14"/>
      <c r="GC514" s="14"/>
      <c r="GD514" s="14"/>
      <c r="GE514" s="14"/>
      <c r="GF514" s="14"/>
      <c r="GG514" s="14"/>
      <c r="GH514" s="14"/>
      <c r="GI514" s="14"/>
      <c r="GJ514" s="14"/>
      <c r="GK514" s="14"/>
      <c r="GL514" s="14"/>
      <c r="GM514" s="14"/>
      <c r="GN514" s="14"/>
      <c r="GO514" s="14"/>
      <c r="GP514" s="14"/>
      <c r="GQ514" s="14"/>
      <c r="GR514" s="14"/>
      <c r="GS514" s="14"/>
      <c r="GT514" s="14"/>
      <c r="GU514" s="14"/>
      <c r="GV514" s="14"/>
      <c r="GW514" s="14"/>
      <c r="GX514" s="14"/>
      <c r="GY514" s="14"/>
      <c r="GZ514" s="14"/>
      <c r="HA514" s="14"/>
      <c r="HB514" s="14"/>
      <c r="HC514" s="14"/>
      <c r="HD514" s="14"/>
      <c r="HE514" s="14"/>
      <c r="HF514" s="14"/>
      <c r="HG514" s="14"/>
      <c r="HH514" s="14"/>
      <c r="HI514" s="14"/>
      <c r="HJ514" s="14"/>
      <c r="HK514" s="14"/>
      <c r="HL514" s="14"/>
      <c r="HM514" s="14"/>
      <c r="HN514" s="14"/>
      <c r="HO514" s="14"/>
      <c r="HP514" s="14"/>
      <c r="HQ514" s="14"/>
      <c r="HR514" s="14"/>
      <c r="HS514" s="14"/>
      <c r="HT514" s="14"/>
      <c r="HU514" s="14"/>
      <c r="HV514" s="14"/>
      <c r="HW514" s="14"/>
      <c r="HX514" s="14"/>
      <c r="HY514" s="14"/>
      <c r="HZ514" s="14"/>
      <c r="IA514" s="14"/>
      <c r="IB514" s="14"/>
      <c r="IC514" s="14"/>
      <c r="ID514" s="14"/>
      <c r="IE514" s="14"/>
      <c r="IF514" s="14"/>
      <c r="IG514" s="14"/>
      <c r="IH514" s="14"/>
      <c r="II514" s="14"/>
      <c r="IJ514" s="14"/>
      <c r="IK514" s="14"/>
      <c r="IL514" s="14"/>
      <c r="IM514" s="14"/>
      <c r="IN514" s="14"/>
      <c r="IO514" s="14"/>
      <c r="IP514" s="14"/>
    </row>
    <row r="515" spans="1:250" s="1" customFormat="1">
      <c r="A515" s="14">
        <v>506</v>
      </c>
      <c r="B515" s="58" t="s">
        <v>2309</v>
      </c>
      <c r="C515" s="60">
        <v>0</v>
      </c>
      <c r="D515" s="14">
        <v>1</v>
      </c>
      <c r="E515" s="14">
        <v>1</v>
      </c>
      <c r="F515" s="60" t="s">
        <v>1977</v>
      </c>
      <c r="G515" s="14" t="s">
        <v>1955</v>
      </c>
      <c r="H515" s="14" t="s">
        <v>1928</v>
      </c>
      <c r="I515" s="14"/>
      <c r="J515" s="14"/>
      <c r="K515" s="14" t="s">
        <v>2761</v>
      </c>
      <c r="L515" s="14">
        <v>3</v>
      </c>
      <c r="M515" s="14">
        <v>15</v>
      </c>
      <c r="N515" s="14">
        <v>12</v>
      </c>
      <c r="O515" s="14" t="s">
        <v>2762</v>
      </c>
      <c r="P515" s="14" t="s">
        <v>2763</v>
      </c>
      <c r="Q515" s="14" t="s">
        <v>2550</v>
      </c>
      <c r="R515" s="14" t="s">
        <v>2764</v>
      </c>
      <c r="S515" s="14" t="s">
        <v>2765</v>
      </c>
      <c r="T515" s="14" t="s">
        <v>2356</v>
      </c>
      <c r="U515" s="14" t="s">
        <v>2357</v>
      </c>
      <c r="V515" s="14" t="s">
        <v>2766</v>
      </c>
      <c r="W515" s="14" t="s">
        <v>2767</v>
      </c>
      <c r="X515" s="14" t="s">
        <v>2768</v>
      </c>
      <c r="Y515" s="14" t="s">
        <v>2769</v>
      </c>
      <c r="Z515" s="14" t="s">
        <v>2770</v>
      </c>
      <c r="AA515" s="14"/>
      <c r="AB515" s="14"/>
      <c r="AC515" s="14"/>
      <c r="AD515" s="14"/>
      <c r="AE515" s="14"/>
      <c r="AF515" s="14"/>
      <c r="AG515" s="14"/>
      <c r="AH515" s="14"/>
      <c r="AI515" s="14"/>
      <c r="AJ515" s="14"/>
      <c r="AK515" s="14"/>
      <c r="AL515" s="14"/>
      <c r="AM515" s="14"/>
      <c r="AN515" s="14"/>
      <c r="AO515" s="14"/>
      <c r="AP515" s="14"/>
      <c r="AQ515" s="14"/>
      <c r="AR515" s="14"/>
      <c r="AS515" s="14"/>
      <c r="AT515" s="14"/>
      <c r="AU515" s="14"/>
      <c r="AV515" s="14"/>
      <c r="AW515" s="14"/>
      <c r="AX515" s="14">
        <v>2</v>
      </c>
      <c r="AY515" s="14">
        <v>1</v>
      </c>
      <c r="AZ515" s="14">
        <v>2</v>
      </c>
      <c r="BA515" s="14"/>
      <c r="BB515" s="14">
        <v>45</v>
      </c>
      <c r="BC515" s="14">
        <v>76</v>
      </c>
      <c r="BD515" s="14">
        <v>0</v>
      </c>
      <c r="BE515" s="14">
        <v>1</v>
      </c>
      <c r="BF515" s="14">
        <v>1</v>
      </c>
      <c r="BG515" s="14">
        <v>2</v>
      </c>
      <c r="BH515" s="14">
        <v>160</v>
      </c>
      <c r="BI515" s="14">
        <v>23.56</v>
      </c>
      <c r="BJ515" s="14">
        <v>0</v>
      </c>
      <c r="BK515" s="14">
        <v>1</v>
      </c>
      <c r="BL515" s="14">
        <v>1</v>
      </c>
      <c r="BM515" s="14">
        <v>3</v>
      </c>
      <c r="BN515" s="14">
        <v>0</v>
      </c>
      <c r="BO515" s="14">
        <f>IF(BE515&gt;=85,1,0)</f>
        <v>0</v>
      </c>
      <c r="BP515" s="14">
        <f>IF(BF515=1,1,0)</f>
        <v>1</v>
      </c>
      <c r="BQ515" s="14">
        <v>1</v>
      </c>
      <c r="BR515" s="14">
        <v>0</v>
      </c>
      <c r="BS515" s="14">
        <v>0</v>
      </c>
      <c r="BT515" s="14">
        <v>1</v>
      </c>
      <c r="BU515" s="14">
        <v>0</v>
      </c>
      <c r="BV515" s="14">
        <f t="shared" si="282"/>
        <v>3</v>
      </c>
      <c r="BW515" s="14">
        <v>2</v>
      </c>
      <c r="BX515" s="14">
        <v>0</v>
      </c>
      <c r="BY515" s="14">
        <v>1</v>
      </c>
      <c r="BZ515" s="14">
        <v>1</v>
      </c>
      <c r="CA515" s="14">
        <v>0</v>
      </c>
      <c r="CB515" s="14">
        <v>1</v>
      </c>
      <c r="CC515" s="14">
        <v>0</v>
      </c>
      <c r="CD515" s="14">
        <v>0</v>
      </c>
      <c r="CE515" s="14">
        <v>1</v>
      </c>
      <c r="CF515" s="14">
        <f t="shared" si="283"/>
        <v>4</v>
      </c>
      <c r="CG515" s="14">
        <v>2</v>
      </c>
      <c r="CH515" s="14">
        <v>4</v>
      </c>
      <c r="CI515" s="14">
        <v>3</v>
      </c>
      <c r="CJ515" s="14">
        <v>4</v>
      </c>
      <c r="CK515" s="14">
        <f t="shared" si="284"/>
        <v>13</v>
      </c>
      <c r="CL515" s="14">
        <v>2</v>
      </c>
      <c r="CM515" s="14">
        <v>4</v>
      </c>
      <c r="CN515" s="14">
        <v>2</v>
      </c>
      <c r="CO515" s="14">
        <v>1</v>
      </c>
      <c r="CP515" s="14">
        <v>1</v>
      </c>
      <c r="CQ515" s="14">
        <v>1</v>
      </c>
      <c r="CR515" s="14">
        <v>3</v>
      </c>
      <c r="CS515" s="14">
        <v>2</v>
      </c>
      <c r="CT515" s="14">
        <v>60</v>
      </c>
      <c r="CU515" s="14">
        <v>1</v>
      </c>
      <c r="CV515" s="14">
        <v>1</v>
      </c>
      <c r="CW515" s="14">
        <v>1</v>
      </c>
      <c r="CX515" s="14">
        <v>1</v>
      </c>
      <c r="CY515" s="14">
        <v>1</v>
      </c>
      <c r="CZ515" s="14">
        <v>1</v>
      </c>
      <c r="DA515" s="14">
        <f t="shared" si="285"/>
        <v>6</v>
      </c>
      <c r="DB515" s="14">
        <v>1</v>
      </c>
      <c r="DC515" s="14">
        <v>1</v>
      </c>
      <c r="DD515" s="14">
        <v>1</v>
      </c>
      <c r="DE515" s="14">
        <v>1</v>
      </c>
      <c r="DF515" s="14">
        <v>1</v>
      </c>
      <c r="DG515" s="14">
        <v>1</v>
      </c>
      <c r="DH515" s="14">
        <f t="shared" si="286"/>
        <v>6</v>
      </c>
      <c r="DI515" s="14">
        <f t="shared" si="287"/>
        <v>0</v>
      </c>
      <c r="DJ515" s="14">
        <v>1</v>
      </c>
      <c r="DK515" s="14">
        <v>1</v>
      </c>
      <c r="DL515" s="14">
        <v>1</v>
      </c>
      <c r="DM515" s="14">
        <v>1</v>
      </c>
      <c r="DN515" s="14">
        <v>1</v>
      </c>
      <c r="DO515" s="14">
        <v>1</v>
      </c>
      <c r="DP515" s="14">
        <v>1</v>
      </c>
      <c r="DQ515" s="14">
        <v>1</v>
      </c>
      <c r="DR515" s="14">
        <f t="shared" si="288"/>
        <v>8</v>
      </c>
      <c r="DS515" s="14">
        <v>1</v>
      </c>
      <c r="DT515" s="14">
        <v>1</v>
      </c>
      <c r="DU515" s="14">
        <v>0</v>
      </c>
      <c r="DV515" s="14">
        <v>0</v>
      </c>
      <c r="DW515" s="14">
        <v>0</v>
      </c>
      <c r="DX515" s="14">
        <v>1</v>
      </c>
      <c r="DY515" s="14">
        <v>1</v>
      </c>
      <c r="DZ515" s="14">
        <v>1</v>
      </c>
      <c r="EA515" s="14">
        <f t="shared" si="289"/>
        <v>5</v>
      </c>
      <c r="EB515" s="14">
        <f t="shared" si="290"/>
        <v>-3</v>
      </c>
      <c r="EC515" s="14">
        <v>1</v>
      </c>
      <c r="ED515" s="14">
        <v>0</v>
      </c>
      <c r="EE515" s="14">
        <f t="shared" si="291"/>
        <v>1</v>
      </c>
      <c r="EF515" s="14">
        <v>5</v>
      </c>
      <c r="EG515" s="14">
        <v>5</v>
      </c>
      <c r="EH515" s="14">
        <v>5</v>
      </c>
      <c r="EI515" s="14">
        <v>5</v>
      </c>
      <c r="EJ515" s="14">
        <f t="shared" si="292"/>
        <v>20</v>
      </c>
      <c r="EK515" s="14"/>
      <c r="EL515" s="14"/>
      <c r="EM515" s="14"/>
      <c r="EN515" s="14"/>
      <c r="EO515" s="14"/>
      <c r="EP515" s="14"/>
      <c r="EQ515" s="14"/>
      <c r="ER515" s="14"/>
      <c r="ES515" s="14"/>
      <c r="ET515" s="14"/>
      <c r="EU515" s="14"/>
      <c r="EV515" s="14"/>
      <c r="EW515" s="14"/>
      <c r="EX515" s="14"/>
      <c r="EY515" s="14"/>
      <c r="EZ515" s="14"/>
      <c r="FA515" s="14"/>
      <c r="FB515" s="14"/>
      <c r="FC515" s="14"/>
      <c r="FD515" s="14"/>
      <c r="FE515" s="14"/>
      <c r="FF515" s="14"/>
      <c r="FG515" s="14"/>
      <c r="FH515" s="14"/>
      <c r="FI515" s="14"/>
      <c r="FJ515" s="14"/>
      <c r="FK515" s="14"/>
      <c r="FL515" s="14"/>
      <c r="FM515" s="14"/>
      <c r="FN515" s="14"/>
      <c r="FO515" s="14"/>
      <c r="FP515" s="14"/>
      <c r="FQ515" s="14"/>
      <c r="FR515" s="14"/>
      <c r="FS515" s="14"/>
      <c r="FT515" s="14"/>
      <c r="FU515" s="14"/>
      <c r="FV515" s="14"/>
      <c r="FW515" s="14"/>
      <c r="FX515" s="14"/>
      <c r="FY515" s="14"/>
      <c r="FZ515" s="14"/>
      <c r="GA515" s="14"/>
      <c r="GB515" s="14"/>
      <c r="GC515" s="14"/>
      <c r="GD515" s="14"/>
      <c r="GE515" s="14"/>
      <c r="GF515" s="14"/>
      <c r="GG515" s="14"/>
      <c r="GH515" s="14"/>
      <c r="GI515" s="14"/>
      <c r="GJ515" s="14"/>
      <c r="GK515" s="14"/>
      <c r="GL515" s="14"/>
      <c r="GM515" s="14"/>
      <c r="GN515" s="14"/>
      <c r="GO515" s="14"/>
      <c r="GP515" s="14"/>
      <c r="GQ515" s="14"/>
      <c r="GR515" s="14"/>
      <c r="GS515" s="14"/>
      <c r="GT515" s="14"/>
      <c r="GU515" s="14"/>
      <c r="GV515" s="14"/>
      <c r="GW515" s="14"/>
      <c r="GX515" s="14"/>
      <c r="GY515" s="14"/>
      <c r="GZ515" s="14"/>
      <c r="HA515" s="14"/>
      <c r="HB515" s="14"/>
      <c r="HC515" s="14"/>
      <c r="HD515" s="14"/>
      <c r="HE515" s="14"/>
      <c r="HF515" s="14"/>
      <c r="HG515" s="14"/>
      <c r="HH515" s="14"/>
      <c r="HI515" s="14"/>
      <c r="HJ515" s="14"/>
      <c r="HK515" s="14"/>
      <c r="HL515" s="14"/>
      <c r="HM515" s="14"/>
      <c r="HN515" s="14"/>
      <c r="HO515" s="14"/>
      <c r="HP515" s="14"/>
      <c r="HQ515" s="14"/>
      <c r="HR515" s="14"/>
      <c r="HS515" s="14"/>
      <c r="HT515" s="14"/>
      <c r="HU515" s="14"/>
      <c r="HV515" s="14"/>
      <c r="HW515" s="14"/>
      <c r="HX515" s="14"/>
      <c r="HY515" s="14"/>
      <c r="HZ515" s="14"/>
      <c r="IA515" s="14"/>
      <c r="IB515" s="14"/>
      <c r="IC515" s="14"/>
      <c r="ID515" s="14"/>
      <c r="IE515" s="14"/>
      <c r="IF515" s="14"/>
      <c r="IG515" s="14"/>
      <c r="IH515" s="14"/>
      <c r="II515" s="14"/>
      <c r="IJ515" s="14"/>
      <c r="IK515" s="14"/>
      <c r="IL515" s="14"/>
      <c r="IM515" s="14"/>
      <c r="IN515" s="14"/>
      <c r="IO515" s="14"/>
      <c r="IP515" s="14"/>
    </row>
    <row r="516" spans="1:250" s="1" customFormat="1">
      <c r="A516" s="14">
        <v>507</v>
      </c>
      <c r="B516" s="64">
        <v>1</v>
      </c>
      <c r="C516" s="3">
        <v>1</v>
      </c>
      <c r="D516" s="1">
        <v>1</v>
      </c>
      <c r="E516" s="1">
        <v>1</v>
      </c>
      <c r="F516" s="1" t="s">
        <v>2100</v>
      </c>
      <c r="G516" s="1" t="s">
        <v>2322</v>
      </c>
      <c r="H516" s="1" t="s">
        <v>2454</v>
      </c>
      <c r="I516" s="1" t="s">
        <v>1977</v>
      </c>
      <c r="K516" s="1" t="s">
        <v>5542</v>
      </c>
      <c r="L516" s="1">
        <v>4</v>
      </c>
      <c r="M516" s="1">
        <v>18</v>
      </c>
      <c r="N516" s="1">
        <v>13</v>
      </c>
      <c r="O516" s="1" t="s">
        <v>5543</v>
      </c>
      <c r="P516" s="1" t="s">
        <v>2335</v>
      </c>
      <c r="Q516" s="1" t="s">
        <v>2498</v>
      </c>
      <c r="R516" s="1" t="s">
        <v>3072</v>
      </c>
      <c r="S516" s="1" t="s">
        <v>2734</v>
      </c>
      <c r="T516" s="1" t="s">
        <v>5544</v>
      </c>
      <c r="U516" s="1" t="s">
        <v>5545</v>
      </c>
      <c r="V516" s="1" t="s">
        <v>5546</v>
      </c>
      <c r="W516" s="1" t="s">
        <v>5547</v>
      </c>
      <c r="X516" s="1" t="s">
        <v>3306</v>
      </c>
      <c r="Y516" s="1" t="s">
        <v>5290</v>
      </c>
      <c r="Z516" s="1" t="s">
        <v>5548</v>
      </c>
      <c r="AA516" s="1" t="s">
        <v>5549</v>
      </c>
      <c r="AX516" s="1">
        <v>2</v>
      </c>
      <c r="AY516" s="1">
        <v>1</v>
      </c>
      <c r="AZ516" s="1">
        <v>1</v>
      </c>
      <c r="BA516" s="1">
        <v>4</v>
      </c>
      <c r="BC516" s="1">
        <v>67</v>
      </c>
      <c r="BD516" s="1">
        <v>0</v>
      </c>
      <c r="BE516" s="1">
        <v>3</v>
      </c>
      <c r="BF516" s="1">
        <v>2</v>
      </c>
      <c r="BG516" s="1">
        <v>2</v>
      </c>
      <c r="BH516" s="1">
        <v>152.4</v>
      </c>
      <c r="BI516" s="1">
        <v>30.48</v>
      </c>
      <c r="BJ516" s="1">
        <v>0</v>
      </c>
      <c r="BK516" s="1">
        <v>5</v>
      </c>
      <c r="BL516" s="1">
        <v>1</v>
      </c>
      <c r="BN516" s="1">
        <v>1</v>
      </c>
      <c r="BO516" s="1">
        <f>IF(AZ516&gt;=85,1,0)</f>
        <v>0</v>
      </c>
      <c r="BP516" s="1">
        <f>IF(BA516=1,1,0)</f>
        <v>0</v>
      </c>
      <c r="BQ516" s="1">
        <v>1</v>
      </c>
      <c r="BR516" s="1">
        <v>1</v>
      </c>
      <c r="BS516" s="1">
        <v>1</v>
      </c>
      <c r="BT516" s="1">
        <v>1</v>
      </c>
      <c r="BU516" s="1">
        <v>0</v>
      </c>
      <c r="BV516" s="14">
        <f t="shared" si="282"/>
        <v>4</v>
      </c>
      <c r="BW516" s="1">
        <v>5</v>
      </c>
      <c r="BX516" s="1">
        <v>0</v>
      </c>
      <c r="BY516" s="1">
        <v>1</v>
      </c>
      <c r="BZ516" s="1">
        <v>1</v>
      </c>
      <c r="CA516" s="1">
        <v>0</v>
      </c>
      <c r="CB516" s="1">
        <v>0</v>
      </c>
      <c r="CC516" s="1">
        <v>0</v>
      </c>
      <c r="CD516" s="1">
        <v>1</v>
      </c>
      <c r="CE516" s="1">
        <v>0</v>
      </c>
      <c r="CF516" s="1">
        <f t="shared" si="283"/>
        <v>3</v>
      </c>
      <c r="CG516" s="1">
        <v>2</v>
      </c>
      <c r="CH516" s="1">
        <v>4</v>
      </c>
      <c r="CI516" s="1">
        <v>2</v>
      </c>
      <c r="CJ516" s="1">
        <v>1</v>
      </c>
      <c r="CK516" s="1">
        <f t="shared" si="284"/>
        <v>9</v>
      </c>
      <c r="CL516" s="1">
        <v>0</v>
      </c>
      <c r="CM516" s="1">
        <v>1</v>
      </c>
      <c r="CN516" s="1">
        <v>0</v>
      </c>
      <c r="CO516" s="1">
        <v>3</v>
      </c>
      <c r="CP516" s="1">
        <v>3</v>
      </c>
      <c r="CQ516" s="1">
        <v>3</v>
      </c>
      <c r="CR516" s="1">
        <v>2</v>
      </c>
      <c r="CS516" s="1">
        <v>4</v>
      </c>
      <c r="CT516" s="1">
        <v>30</v>
      </c>
      <c r="CU516" s="1">
        <v>0</v>
      </c>
      <c r="CV516" s="1">
        <v>0</v>
      </c>
      <c r="CW516" s="1">
        <v>1</v>
      </c>
      <c r="CX516" s="1">
        <v>0</v>
      </c>
      <c r="CY516" s="1">
        <v>1</v>
      </c>
      <c r="CZ516" s="1">
        <v>1</v>
      </c>
      <c r="DA516" s="1">
        <f t="shared" si="285"/>
        <v>3</v>
      </c>
      <c r="DB516" s="1">
        <v>0</v>
      </c>
      <c r="DC516" s="1">
        <v>0</v>
      </c>
      <c r="DD516" s="1">
        <v>1</v>
      </c>
      <c r="DE516" s="1">
        <v>0</v>
      </c>
      <c r="DF516" s="1">
        <v>1</v>
      </c>
      <c r="DG516" s="1">
        <v>1</v>
      </c>
      <c r="DH516" s="1">
        <f t="shared" si="286"/>
        <v>3</v>
      </c>
      <c r="DI516" s="14">
        <f t="shared" si="287"/>
        <v>0</v>
      </c>
      <c r="DJ516" s="1">
        <v>0</v>
      </c>
      <c r="DK516" s="1">
        <v>0</v>
      </c>
      <c r="DL516" s="1">
        <v>0</v>
      </c>
      <c r="DM516" s="1">
        <v>1</v>
      </c>
      <c r="DN516" s="1">
        <v>1</v>
      </c>
      <c r="DO516" s="1">
        <v>0</v>
      </c>
      <c r="DP516" s="1">
        <v>0</v>
      </c>
      <c r="DQ516" s="1">
        <v>1</v>
      </c>
      <c r="DR516" s="1">
        <f t="shared" si="288"/>
        <v>3</v>
      </c>
      <c r="DS516" s="1">
        <v>0</v>
      </c>
      <c r="DT516" s="1">
        <v>0</v>
      </c>
      <c r="DU516" s="1">
        <v>0</v>
      </c>
      <c r="DV516" s="1">
        <v>1</v>
      </c>
      <c r="DW516" s="1">
        <v>1</v>
      </c>
      <c r="DX516" s="1">
        <v>0</v>
      </c>
      <c r="DY516" s="1">
        <v>0</v>
      </c>
      <c r="DZ516" s="1">
        <v>1</v>
      </c>
      <c r="EA516" s="1">
        <f t="shared" si="289"/>
        <v>3</v>
      </c>
      <c r="EB516" s="14">
        <f t="shared" si="290"/>
        <v>0</v>
      </c>
      <c r="EC516" s="1">
        <v>3</v>
      </c>
      <c r="ED516" s="1">
        <v>3</v>
      </c>
      <c r="EE516" s="1">
        <f t="shared" si="291"/>
        <v>6</v>
      </c>
      <c r="EF516" s="1">
        <v>5</v>
      </c>
      <c r="EG516" s="1">
        <v>5</v>
      </c>
      <c r="EH516" s="1">
        <v>5</v>
      </c>
      <c r="EI516" s="1">
        <v>5</v>
      </c>
      <c r="EJ516" s="1">
        <f t="shared" si="292"/>
        <v>20</v>
      </c>
    </row>
    <row r="517" spans="1:250" s="1" customFormat="1">
      <c r="A517" s="14">
        <v>508</v>
      </c>
      <c r="B517" s="61">
        <v>2</v>
      </c>
      <c r="C517" s="60">
        <v>1</v>
      </c>
      <c r="D517" s="14">
        <v>1</v>
      </c>
      <c r="E517" s="14">
        <v>1</v>
      </c>
      <c r="F517" s="14" t="s">
        <v>1941</v>
      </c>
      <c r="G517" s="14" t="s">
        <v>1928</v>
      </c>
      <c r="H517" s="14" t="s">
        <v>2063</v>
      </c>
      <c r="I517" s="14" t="s">
        <v>1977</v>
      </c>
      <c r="J517" s="14" t="s">
        <v>4522</v>
      </c>
      <c r="K517" s="1" t="s">
        <v>4523</v>
      </c>
      <c r="L517" s="14">
        <v>5</v>
      </c>
      <c r="M517" s="14">
        <v>12</v>
      </c>
      <c r="N517" s="14">
        <v>9</v>
      </c>
      <c r="O517" s="14" t="s">
        <v>4524</v>
      </c>
      <c r="P517" s="14" t="s">
        <v>3709</v>
      </c>
      <c r="Q517" s="14" t="s">
        <v>4525</v>
      </c>
      <c r="R517" s="14" t="s">
        <v>4526</v>
      </c>
      <c r="S517" s="14" t="s">
        <v>3573</v>
      </c>
      <c r="T517" s="14" t="s">
        <v>4183</v>
      </c>
      <c r="U517" s="14" t="s">
        <v>4527</v>
      </c>
      <c r="V517" s="14" t="s">
        <v>2976</v>
      </c>
      <c r="W517" s="14" t="s">
        <v>4528</v>
      </c>
      <c r="X517" s="14"/>
      <c r="Y517" s="14"/>
      <c r="Z517" s="14"/>
      <c r="AA517" s="14"/>
      <c r="AB517" s="14"/>
      <c r="AC517" s="14"/>
      <c r="AD517" s="14"/>
      <c r="AE517" s="14"/>
      <c r="AF517" s="14"/>
      <c r="AG517" s="14"/>
      <c r="AH517" s="14"/>
      <c r="AI517" s="14"/>
      <c r="AJ517" s="14"/>
      <c r="AK517" s="14"/>
      <c r="AL517" s="14"/>
      <c r="AM517" s="14"/>
      <c r="AN517" s="14"/>
      <c r="AO517" s="14"/>
      <c r="AP517" s="14"/>
      <c r="AQ517" s="14"/>
      <c r="AR517" s="14"/>
      <c r="AS517" s="14"/>
      <c r="AT517" s="14"/>
      <c r="AU517" s="14"/>
      <c r="AV517" s="14"/>
      <c r="AW517" s="14"/>
      <c r="AX517" s="14">
        <v>2</v>
      </c>
      <c r="AY517" s="14">
        <v>0</v>
      </c>
      <c r="AZ517" s="14">
        <v>2</v>
      </c>
      <c r="BA517" s="14">
        <v>6</v>
      </c>
      <c r="BB517" s="14"/>
      <c r="BC517" s="14">
        <v>73</v>
      </c>
      <c r="BD517" s="14">
        <v>1</v>
      </c>
      <c r="BE517" s="14">
        <v>1</v>
      </c>
      <c r="BF517" s="14">
        <v>1</v>
      </c>
      <c r="BG517" s="14">
        <v>2</v>
      </c>
      <c r="BH517" s="14"/>
      <c r="BI517" s="14">
        <v>26.64</v>
      </c>
      <c r="BJ517" s="14">
        <v>5</v>
      </c>
      <c r="BK517" s="14">
        <v>5</v>
      </c>
      <c r="BL517" s="14">
        <v>3</v>
      </c>
      <c r="BM517" s="14">
        <v>3</v>
      </c>
      <c r="BN517" s="14">
        <v>1</v>
      </c>
      <c r="BO517" s="14">
        <f>IF(BC517&gt;=85,1,0)</f>
        <v>0</v>
      </c>
      <c r="BP517" s="14">
        <f>IF(BD517=1,1,0)</f>
        <v>1</v>
      </c>
      <c r="BQ517" s="14">
        <v>1</v>
      </c>
      <c r="BR517" s="14">
        <v>1</v>
      </c>
      <c r="BS517" s="14">
        <v>0</v>
      </c>
      <c r="BT517" s="14">
        <v>1</v>
      </c>
      <c r="BU517" s="14">
        <v>1</v>
      </c>
      <c r="BV517" s="14">
        <f t="shared" si="282"/>
        <v>5</v>
      </c>
      <c r="BW517" s="14">
        <v>5</v>
      </c>
      <c r="BX517" s="14">
        <v>0</v>
      </c>
      <c r="BY517" s="14">
        <v>0</v>
      </c>
      <c r="BZ517" s="14">
        <v>0</v>
      </c>
      <c r="CA517" s="14">
        <v>0</v>
      </c>
      <c r="CB517" s="14">
        <v>0</v>
      </c>
      <c r="CC517" s="14">
        <v>0</v>
      </c>
      <c r="CD517" s="14">
        <v>0</v>
      </c>
      <c r="CE517" s="14">
        <v>0</v>
      </c>
      <c r="CF517" s="14">
        <f t="shared" si="283"/>
        <v>0</v>
      </c>
      <c r="CG517" s="14">
        <v>5</v>
      </c>
      <c r="CH517" s="14">
        <v>5</v>
      </c>
      <c r="CI517" s="14">
        <v>5</v>
      </c>
      <c r="CJ517" s="14">
        <v>5</v>
      </c>
      <c r="CK517" s="14">
        <f t="shared" si="284"/>
        <v>20</v>
      </c>
      <c r="CL517" s="14">
        <v>0</v>
      </c>
      <c r="CM517" s="14">
        <v>1</v>
      </c>
      <c r="CN517" s="14">
        <v>2</v>
      </c>
      <c r="CO517" s="14">
        <v>4</v>
      </c>
      <c r="CP517" s="14">
        <v>1</v>
      </c>
      <c r="CQ517" s="14">
        <v>1</v>
      </c>
      <c r="CR517" s="14">
        <v>1</v>
      </c>
      <c r="CS517" s="14">
        <v>1</v>
      </c>
      <c r="CT517" s="14">
        <v>50</v>
      </c>
      <c r="CU517" s="14">
        <v>1</v>
      </c>
      <c r="CV517" s="14">
        <v>1</v>
      </c>
      <c r="CW517" s="14">
        <v>1</v>
      </c>
      <c r="CX517" s="14">
        <v>1</v>
      </c>
      <c r="CY517" s="14">
        <v>0</v>
      </c>
      <c r="CZ517" s="14">
        <v>1</v>
      </c>
      <c r="DA517" s="14">
        <f t="shared" si="285"/>
        <v>5</v>
      </c>
      <c r="DB517" s="14">
        <v>1</v>
      </c>
      <c r="DC517" s="14">
        <v>1</v>
      </c>
      <c r="DD517" s="14">
        <v>1</v>
      </c>
      <c r="DE517" s="14">
        <v>1</v>
      </c>
      <c r="DF517" s="14">
        <v>0</v>
      </c>
      <c r="DG517" s="14">
        <v>1</v>
      </c>
      <c r="DH517" s="14">
        <f t="shared" si="286"/>
        <v>5</v>
      </c>
      <c r="DI517" s="14">
        <f t="shared" si="287"/>
        <v>0</v>
      </c>
      <c r="DJ517" s="14">
        <v>1</v>
      </c>
      <c r="DK517" s="14">
        <v>1</v>
      </c>
      <c r="DL517" s="14">
        <v>0</v>
      </c>
      <c r="DM517" s="14">
        <v>1</v>
      </c>
      <c r="DN517" s="14">
        <v>0</v>
      </c>
      <c r="DO517" s="14">
        <v>1</v>
      </c>
      <c r="DP517" s="14">
        <v>1</v>
      </c>
      <c r="DQ517" s="14">
        <v>1</v>
      </c>
      <c r="DR517" s="14">
        <f t="shared" si="288"/>
        <v>6</v>
      </c>
      <c r="DS517" s="14">
        <v>1</v>
      </c>
      <c r="DT517" s="14">
        <v>0</v>
      </c>
      <c r="DU517" s="14">
        <v>0</v>
      </c>
      <c r="DV517" s="14">
        <v>1</v>
      </c>
      <c r="DW517" s="14">
        <v>0</v>
      </c>
      <c r="DX517" s="14">
        <v>1</v>
      </c>
      <c r="DY517" s="14">
        <v>1</v>
      </c>
      <c r="DZ517" s="14">
        <v>1</v>
      </c>
      <c r="EA517" s="14">
        <f t="shared" si="289"/>
        <v>5</v>
      </c>
      <c r="EB517" s="14">
        <f t="shared" si="290"/>
        <v>-1</v>
      </c>
      <c r="EC517" s="14">
        <v>0</v>
      </c>
      <c r="ED517" s="14">
        <v>0</v>
      </c>
      <c r="EE517" s="14">
        <f t="shared" si="291"/>
        <v>0</v>
      </c>
      <c r="EF517" s="14">
        <v>5</v>
      </c>
      <c r="EG517" s="14">
        <v>5</v>
      </c>
      <c r="EH517" s="14">
        <v>5</v>
      </c>
      <c r="EI517" s="14">
        <v>5</v>
      </c>
      <c r="EJ517" s="14">
        <f t="shared" si="292"/>
        <v>20</v>
      </c>
      <c r="EK517" s="14"/>
      <c r="EL517" s="14"/>
      <c r="EM517" s="14"/>
      <c r="EN517" s="14"/>
      <c r="EO517" s="14"/>
      <c r="EP517" s="14"/>
      <c r="EQ517" s="14"/>
      <c r="ER517" s="14"/>
      <c r="ES517" s="14"/>
      <c r="ET517" s="14"/>
      <c r="EU517" s="14"/>
      <c r="EV517" s="14"/>
      <c r="EW517" s="14"/>
      <c r="EX517" s="14"/>
      <c r="EY517" s="14"/>
      <c r="EZ517" s="14"/>
      <c r="FA517" s="14"/>
      <c r="FB517" s="14"/>
      <c r="FC517" s="14"/>
      <c r="FD517" s="14"/>
      <c r="FE517" s="14"/>
      <c r="FF517" s="14"/>
      <c r="FG517" s="14"/>
      <c r="FH517" s="14"/>
      <c r="FI517" s="14"/>
      <c r="FJ517" s="14"/>
      <c r="FK517" s="14"/>
      <c r="FL517" s="14"/>
      <c r="FM517" s="14"/>
      <c r="FN517" s="14"/>
      <c r="FO517" s="14"/>
      <c r="FP517" s="14"/>
      <c r="FQ517" s="14"/>
      <c r="FR517" s="14"/>
      <c r="FS517" s="14"/>
      <c r="FT517" s="14"/>
      <c r="FU517" s="14"/>
      <c r="FV517" s="14"/>
      <c r="FW517" s="14"/>
      <c r="FX517" s="14"/>
      <c r="FY517" s="14"/>
      <c r="FZ517" s="14"/>
      <c r="GA517" s="14"/>
      <c r="GB517" s="14"/>
      <c r="GC517" s="14"/>
      <c r="GD517" s="14"/>
      <c r="GE517" s="14"/>
      <c r="GF517" s="14"/>
      <c r="GG517" s="14"/>
      <c r="GH517" s="14"/>
      <c r="GI517" s="14"/>
      <c r="GJ517" s="14"/>
      <c r="GK517" s="14"/>
      <c r="GL517" s="14"/>
      <c r="GM517" s="14"/>
      <c r="GN517" s="14"/>
      <c r="GO517" s="14"/>
      <c r="GP517" s="14"/>
      <c r="GQ517" s="14"/>
      <c r="GR517" s="14"/>
      <c r="GS517" s="14"/>
      <c r="GT517" s="14"/>
      <c r="GU517" s="14"/>
      <c r="GV517" s="14"/>
      <c r="GW517" s="14"/>
      <c r="GX517" s="14"/>
      <c r="GY517" s="14"/>
      <c r="GZ517" s="14"/>
      <c r="HA517" s="14"/>
      <c r="HB517" s="14"/>
      <c r="HC517" s="14"/>
      <c r="HD517" s="14"/>
      <c r="HE517" s="14"/>
      <c r="HF517" s="14"/>
      <c r="HG517" s="14"/>
      <c r="HH517" s="14"/>
      <c r="HI517" s="14"/>
      <c r="HJ517" s="14"/>
      <c r="HK517" s="14"/>
      <c r="HL517" s="14"/>
      <c r="HM517" s="14"/>
      <c r="HN517" s="14"/>
      <c r="HO517" s="14"/>
      <c r="HP517" s="14"/>
      <c r="HQ517" s="14"/>
      <c r="HR517" s="14"/>
      <c r="HS517" s="14"/>
      <c r="HT517" s="14"/>
      <c r="HU517" s="14"/>
      <c r="HV517" s="14"/>
      <c r="HW517" s="14"/>
      <c r="HX517" s="14"/>
      <c r="HY517" s="14"/>
      <c r="HZ517" s="14"/>
      <c r="IA517" s="14"/>
      <c r="IB517" s="14"/>
      <c r="IC517" s="14"/>
      <c r="ID517" s="14"/>
      <c r="IE517" s="14"/>
      <c r="IF517" s="14"/>
      <c r="IG517" s="14"/>
      <c r="IH517" s="14"/>
      <c r="II517" s="14"/>
      <c r="IJ517" s="14"/>
      <c r="IK517" s="14"/>
      <c r="IL517" s="14"/>
      <c r="IM517" s="14"/>
      <c r="IN517" s="14"/>
      <c r="IO517" s="14"/>
      <c r="IP517" s="14"/>
    </row>
    <row r="518" spans="1:250" s="1" customFormat="1">
      <c r="A518" s="14">
        <v>509</v>
      </c>
      <c r="B518" s="64">
        <v>2</v>
      </c>
      <c r="C518" s="3">
        <v>2</v>
      </c>
      <c r="D518" s="1">
        <v>1</v>
      </c>
      <c r="E518" s="1">
        <v>2</v>
      </c>
      <c r="F518" s="1" t="s">
        <v>1990</v>
      </c>
      <c r="G518" s="1" t="s">
        <v>1928</v>
      </c>
      <c r="H518" s="1" t="s">
        <v>2535</v>
      </c>
      <c r="I518" s="1" t="s">
        <v>2454</v>
      </c>
      <c r="J518" s="1" t="s">
        <v>2322</v>
      </c>
      <c r="K518" s="1" t="s">
        <v>5285</v>
      </c>
      <c r="L518" s="1">
        <v>5</v>
      </c>
      <c r="M518" s="1">
        <v>15</v>
      </c>
      <c r="N518" s="1">
        <v>14</v>
      </c>
      <c r="O518" s="1" t="s">
        <v>2802</v>
      </c>
      <c r="P518" s="1" t="s">
        <v>2647</v>
      </c>
      <c r="Q518" s="1" t="s">
        <v>2335</v>
      </c>
      <c r="R518" s="1" t="s">
        <v>5286</v>
      </c>
      <c r="S518" s="1" t="s">
        <v>3072</v>
      </c>
      <c r="T518" s="1" t="s">
        <v>5287</v>
      </c>
      <c r="U518" s="1" t="s">
        <v>2967</v>
      </c>
      <c r="V518" s="1" t="s">
        <v>5288</v>
      </c>
      <c r="W518" s="1" t="s">
        <v>2735</v>
      </c>
      <c r="X518" s="1" t="s">
        <v>5289</v>
      </c>
      <c r="Y518" s="1" t="s">
        <v>3558</v>
      </c>
      <c r="Z518" s="1" t="s">
        <v>3083</v>
      </c>
      <c r="AA518" s="1" t="s">
        <v>5290</v>
      </c>
      <c r="AB518" s="1" t="s">
        <v>2331</v>
      </c>
      <c r="AX518" s="1">
        <v>2</v>
      </c>
      <c r="AY518" s="1">
        <v>0</v>
      </c>
      <c r="AZ518" s="1">
        <v>2</v>
      </c>
      <c r="BA518" s="1">
        <v>6</v>
      </c>
      <c r="BC518" s="1">
        <v>85</v>
      </c>
      <c r="BD518" s="1">
        <v>1</v>
      </c>
      <c r="BE518" s="1">
        <v>3</v>
      </c>
      <c r="BF518" s="1">
        <v>2</v>
      </c>
      <c r="BG518" s="1">
        <v>2</v>
      </c>
      <c r="BH518" s="1">
        <v>162.6</v>
      </c>
      <c r="BI518" s="1">
        <v>27.12</v>
      </c>
      <c r="BJ518" s="1">
        <v>1</v>
      </c>
      <c r="BK518" s="1">
        <v>2</v>
      </c>
      <c r="BL518" s="1">
        <v>2</v>
      </c>
      <c r="BM518" s="1">
        <v>3</v>
      </c>
      <c r="BN518" s="1">
        <v>0</v>
      </c>
      <c r="BO518" s="1">
        <f>IF(AZ518&gt;=85,1,0)</f>
        <v>0</v>
      </c>
      <c r="BP518" s="1">
        <f>IF(BA518=1,1,0)</f>
        <v>0</v>
      </c>
      <c r="BQ518" s="1">
        <v>0</v>
      </c>
      <c r="BR518" s="1">
        <v>0</v>
      </c>
      <c r="BS518" s="1">
        <v>0</v>
      </c>
      <c r="BT518" s="1">
        <v>1</v>
      </c>
      <c r="BU518" s="1">
        <v>1</v>
      </c>
      <c r="BV518" s="14">
        <f t="shared" si="282"/>
        <v>2</v>
      </c>
      <c r="BW518" s="1">
        <v>2</v>
      </c>
      <c r="BX518" s="1">
        <v>0</v>
      </c>
      <c r="BY518" s="1">
        <v>0</v>
      </c>
      <c r="BZ518" s="1">
        <v>0</v>
      </c>
      <c r="CA518" s="1">
        <v>0</v>
      </c>
      <c r="CB518" s="1">
        <v>0</v>
      </c>
      <c r="CC518" s="1">
        <v>0</v>
      </c>
      <c r="CD518" s="1">
        <v>0</v>
      </c>
      <c r="CE518" s="1">
        <v>0</v>
      </c>
      <c r="CF518" s="1">
        <f t="shared" si="283"/>
        <v>0</v>
      </c>
      <c r="CG518" s="1">
        <v>5</v>
      </c>
      <c r="CH518" s="1">
        <v>5</v>
      </c>
      <c r="CI518" s="1">
        <v>5</v>
      </c>
      <c r="CJ518" s="1">
        <v>5</v>
      </c>
      <c r="CK518" s="1">
        <f t="shared" si="284"/>
        <v>20</v>
      </c>
      <c r="CL518" s="1">
        <v>0</v>
      </c>
      <c r="CM518" s="1">
        <v>1</v>
      </c>
      <c r="CN518" s="1">
        <v>2</v>
      </c>
      <c r="CO518" s="1">
        <v>2</v>
      </c>
      <c r="CP518" s="1">
        <v>1</v>
      </c>
      <c r="CQ518" s="1">
        <v>1</v>
      </c>
      <c r="CR518" s="1">
        <v>1</v>
      </c>
      <c r="CS518" s="1">
        <v>1</v>
      </c>
      <c r="CT518" s="1">
        <v>90</v>
      </c>
      <c r="CU518" s="1">
        <v>1</v>
      </c>
      <c r="CV518" s="1">
        <v>1</v>
      </c>
      <c r="CW518" s="1">
        <v>1</v>
      </c>
      <c r="CX518" s="1">
        <v>1</v>
      </c>
      <c r="CY518" s="1">
        <v>1</v>
      </c>
      <c r="CZ518" s="1">
        <v>1</v>
      </c>
      <c r="DA518" s="1">
        <f t="shared" si="285"/>
        <v>6</v>
      </c>
      <c r="DB518" s="1">
        <v>1</v>
      </c>
      <c r="DC518" s="1">
        <v>1</v>
      </c>
      <c r="DD518" s="1">
        <v>1</v>
      </c>
      <c r="DE518" s="1">
        <v>1</v>
      </c>
      <c r="DF518" s="1">
        <v>1</v>
      </c>
      <c r="DG518" s="1">
        <v>1</v>
      </c>
      <c r="DH518" s="1">
        <f t="shared" si="286"/>
        <v>6</v>
      </c>
      <c r="DI518" s="14">
        <f t="shared" si="287"/>
        <v>0</v>
      </c>
      <c r="DJ518" s="1">
        <v>1</v>
      </c>
      <c r="DK518" s="1">
        <v>1</v>
      </c>
      <c r="DL518" s="1">
        <v>1</v>
      </c>
      <c r="DM518" s="1">
        <v>0</v>
      </c>
      <c r="DN518" s="1">
        <v>1</v>
      </c>
      <c r="DO518" s="1">
        <v>1</v>
      </c>
      <c r="DP518" s="1">
        <v>1</v>
      </c>
      <c r="DQ518" s="1">
        <v>1</v>
      </c>
      <c r="DR518" s="1">
        <f t="shared" si="288"/>
        <v>7</v>
      </c>
      <c r="DS518" s="1">
        <v>1</v>
      </c>
      <c r="DT518" s="1">
        <v>1</v>
      </c>
      <c r="DU518" s="1">
        <v>1</v>
      </c>
      <c r="DV518" s="1">
        <v>0</v>
      </c>
      <c r="DW518" s="1">
        <v>1</v>
      </c>
      <c r="DX518" s="1">
        <v>1</v>
      </c>
      <c r="DY518" s="1">
        <v>1</v>
      </c>
      <c r="DZ518" s="1">
        <v>1</v>
      </c>
      <c r="EA518" s="1">
        <f t="shared" si="289"/>
        <v>7</v>
      </c>
      <c r="EB518" s="14">
        <f t="shared" si="290"/>
        <v>0</v>
      </c>
      <c r="EC518" s="1">
        <v>0</v>
      </c>
      <c r="ED518" s="1">
        <v>0</v>
      </c>
      <c r="EE518" s="1">
        <f t="shared" si="291"/>
        <v>0</v>
      </c>
      <c r="EF518" s="1">
        <v>5</v>
      </c>
      <c r="EG518" s="1">
        <v>5</v>
      </c>
      <c r="EH518" s="1">
        <v>5</v>
      </c>
      <c r="EI518" s="1">
        <v>5</v>
      </c>
      <c r="EJ518" s="1">
        <f t="shared" si="292"/>
        <v>20</v>
      </c>
    </row>
    <row r="519" spans="1:250" s="1" customFormat="1">
      <c r="A519" s="14">
        <v>510</v>
      </c>
      <c r="B519" s="61">
        <v>1</v>
      </c>
      <c r="C519" s="60">
        <v>1</v>
      </c>
      <c r="D519" s="14">
        <v>1</v>
      </c>
      <c r="E519" s="14">
        <v>1</v>
      </c>
      <c r="F519" s="14" t="s">
        <v>2063</v>
      </c>
      <c r="G519" s="14" t="s">
        <v>2839</v>
      </c>
      <c r="H519" s="14" t="s">
        <v>1977</v>
      </c>
      <c r="I519" s="14" t="s">
        <v>1928</v>
      </c>
      <c r="J519" s="14"/>
      <c r="K519" s="1" t="s">
        <v>4385</v>
      </c>
      <c r="L519" s="14">
        <v>4</v>
      </c>
      <c r="M519" s="14">
        <v>7</v>
      </c>
      <c r="N519" s="14">
        <v>23</v>
      </c>
      <c r="O519" s="14" t="s">
        <v>3091</v>
      </c>
      <c r="P519" s="14" t="s">
        <v>4386</v>
      </c>
      <c r="Q519" s="14" t="s">
        <v>4387</v>
      </c>
      <c r="R519" s="14" t="s">
        <v>2335</v>
      </c>
      <c r="S519" s="14" t="s">
        <v>2440</v>
      </c>
      <c r="T519" s="14" t="s">
        <v>4388</v>
      </c>
      <c r="U519" s="14" t="s">
        <v>4389</v>
      </c>
      <c r="V519" s="14" t="s">
        <v>2927</v>
      </c>
      <c r="W519" s="14" t="s">
        <v>3739</v>
      </c>
      <c r="X519" s="14" t="s">
        <v>4390</v>
      </c>
      <c r="Y519" s="14" t="s">
        <v>4391</v>
      </c>
      <c r="Z519" s="14" t="s">
        <v>4392</v>
      </c>
      <c r="AA519" s="14" t="s">
        <v>4393</v>
      </c>
      <c r="AB519" s="14" t="s">
        <v>4394</v>
      </c>
      <c r="AC519" s="14" t="s">
        <v>4395</v>
      </c>
      <c r="AD519" s="14" t="s">
        <v>3306</v>
      </c>
      <c r="AE519" s="14" t="s">
        <v>4396</v>
      </c>
      <c r="AF519" s="14" t="s">
        <v>4397</v>
      </c>
      <c r="AG519" s="14" t="s">
        <v>2543</v>
      </c>
      <c r="AH519" s="14" t="s">
        <v>4398</v>
      </c>
      <c r="AI519" s="14" t="s">
        <v>4399</v>
      </c>
      <c r="AJ519" s="14" t="s">
        <v>4400</v>
      </c>
      <c r="AK519" s="14" t="s">
        <v>4401</v>
      </c>
      <c r="AL519" s="14"/>
      <c r="AM519" s="14"/>
      <c r="AN519" s="14"/>
      <c r="AO519" s="14"/>
      <c r="AP519" s="14"/>
      <c r="AQ519" s="14"/>
      <c r="AR519" s="14"/>
      <c r="AS519" s="14"/>
      <c r="AT519" s="14"/>
      <c r="AU519" s="14"/>
      <c r="AV519" s="14"/>
      <c r="AW519" s="14"/>
      <c r="AX519" s="14">
        <v>2</v>
      </c>
      <c r="AY519" s="14">
        <v>1</v>
      </c>
      <c r="AZ519" s="14">
        <v>2</v>
      </c>
      <c r="BA519" s="14">
        <v>4</v>
      </c>
      <c r="BB519" s="14"/>
      <c r="BC519" s="14">
        <v>68</v>
      </c>
      <c r="BD519" s="14">
        <v>0</v>
      </c>
      <c r="BE519" s="14">
        <v>2</v>
      </c>
      <c r="BF519" s="14">
        <v>1</v>
      </c>
      <c r="BG519" s="14">
        <v>2</v>
      </c>
      <c r="BH519" s="14">
        <v>170.2</v>
      </c>
      <c r="BI519" s="14">
        <v>29.76</v>
      </c>
      <c r="BJ519" s="14">
        <v>2</v>
      </c>
      <c r="BK519" s="14">
        <v>2</v>
      </c>
      <c r="BL519" s="14">
        <v>3</v>
      </c>
      <c r="BM519" s="14">
        <v>3</v>
      </c>
      <c r="BN519" s="14">
        <v>0</v>
      </c>
      <c r="BO519" s="14">
        <f>IF(BC519&gt;=85,1,0)</f>
        <v>0</v>
      </c>
      <c r="BP519" s="14">
        <f>IF(BD519=1,1,0)</f>
        <v>0</v>
      </c>
      <c r="BQ519" s="14">
        <v>0</v>
      </c>
      <c r="BR519" s="14">
        <v>0</v>
      </c>
      <c r="BS519" s="14">
        <v>0</v>
      </c>
      <c r="BT519" s="14">
        <v>0</v>
      </c>
      <c r="BU519" s="14">
        <v>0</v>
      </c>
      <c r="BV519" s="14">
        <f t="shared" si="282"/>
        <v>0</v>
      </c>
      <c r="BW519" s="14">
        <v>3</v>
      </c>
      <c r="BX519" s="14">
        <v>0</v>
      </c>
      <c r="BY519" s="14">
        <v>0</v>
      </c>
      <c r="BZ519" s="14">
        <v>0</v>
      </c>
      <c r="CA519" s="14">
        <v>0</v>
      </c>
      <c r="CB519" s="14">
        <v>0</v>
      </c>
      <c r="CC519" s="14">
        <v>0</v>
      </c>
      <c r="CD519" s="14">
        <v>0</v>
      </c>
      <c r="CE519" s="14">
        <v>0</v>
      </c>
      <c r="CF519" s="14">
        <f t="shared" si="283"/>
        <v>0</v>
      </c>
      <c r="CG519" s="14">
        <v>5</v>
      </c>
      <c r="CH519" s="14">
        <v>3</v>
      </c>
      <c r="CI519" s="14">
        <v>3</v>
      </c>
      <c r="CJ519" s="14">
        <v>5</v>
      </c>
      <c r="CK519" s="14">
        <f t="shared" si="284"/>
        <v>16</v>
      </c>
      <c r="CL519" s="14">
        <v>1</v>
      </c>
      <c r="CM519" s="14">
        <v>3</v>
      </c>
      <c r="CN519" s="14">
        <v>2</v>
      </c>
      <c r="CO519" s="14">
        <v>2</v>
      </c>
      <c r="CP519" s="14">
        <v>1</v>
      </c>
      <c r="CQ519" s="14">
        <v>2</v>
      </c>
      <c r="CR519" s="14">
        <v>2</v>
      </c>
      <c r="CS519" s="14">
        <v>2</v>
      </c>
      <c r="CT519" s="14">
        <v>80</v>
      </c>
      <c r="CU519" s="14">
        <v>1</v>
      </c>
      <c r="CV519" s="14">
        <v>1</v>
      </c>
      <c r="CW519" s="14">
        <v>1</v>
      </c>
      <c r="CX519" s="14">
        <v>1</v>
      </c>
      <c r="CY519" s="14">
        <v>1</v>
      </c>
      <c r="CZ519" s="14">
        <v>1</v>
      </c>
      <c r="DA519" s="14">
        <f t="shared" si="285"/>
        <v>6</v>
      </c>
      <c r="DB519" s="14">
        <v>1</v>
      </c>
      <c r="DC519" s="14">
        <v>1</v>
      </c>
      <c r="DD519" s="14">
        <v>1</v>
      </c>
      <c r="DE519" s="14">
        <v>1</v>
      </c>
      <c r="DF519" s="14">
        <v>1</v>
      </c>
      <c r="DG519" s="14">
        <v>1</v>
      </c>
      <c r="DH519" s="14">
        <f t="shared" si="286"/>
        <v>6</v>
      </c>
      <c r="DI519" s="14">
        <f t="shared" si="287"/>
        <v>0</v>
      </c>
      <c r="DJ519" s="14">
        <v>1</v>
      </c>
      <c r="DK519" s="14">
        <v>1</v>
      </c>
      <c r="DL519" s="14">
        <v>1</v>
      </c>
      <c r="DM519" s="14">
        <v>1</v>
      </c>
      <c r="DN519" s="14">
        <v>1</v>
      </c>
      <c r="DO519" s="14">
        <v>1</v>
      </c>
      <c r="DP519" s="14">
        <v>1</v>
      </c>
      <c r="DQ519" s="14">
        <v>1</v>
      </c>
      <c r="DR519" s="14">
        <f t="shared" si="288"/>
        <v>8</v>
      </c>
      <c r="DS519" s="14">
        <v>1</v>
      </c>
      <c r="DT519" s="14">
        <v>1</v>
      </c>
      <c r="DU519" s="14">
        <v>1</v>
      </c>
      <c r="DV519" s="14">
        <v>1</v>
      </c>
      <c r="DW519" s="14">
        <v>1</v>
      </c>
      <c r="DX519" s="14">
        <v>1</v>
      </c>
      <c r="DY519" s="14">
        <v>1</v>
      </c>
      <c r="DZ519" s="14">
        <v>1</v>
      </c>
      <c r="EA519" s="14">
        <f t="shared" si="289"/>
        <v>8</v>
      </c>
      <c r="EB519" s="14">
        <f t="shared" si="290"/>
        <v>0</v>
      </c>
      <c r="EC519" s="14">
        <v>0</v>
      </c>
      <c r="ED519" s="14">
        <v>0</v>
      </c>
      <c r="EE519" s="14">
        <f t="shared" si="291"/>
        <v>0</v>
      </c>
      <c r="EF519" s="14">
        <v>4</v>
      </c>
      <c r="EG519" s="14">
        <v>3</v>
      </c>
      <c r="EH519" s="14">
        <v>4</v>
      </c>
      <c r="EI519" s="14">
        <v>1</v>
      </c>
      <c r="EJ519" s="14">
        <f t="shared" si="292"/>
        <v>12</v>
      </c>
      <c r="EK519" s="14"/>
      <c r="EL519" s="14"/>
      <c r="EM519" s="14"/>
      <c r="EN519" s="14"/>
      <c r="EO519" s="14"/>
      <c r="EP519" s="14"/>
      <c r="EQ519" s="14"/>
      <c r="ER519" s="14"/>
      <c r="ES519" s="14"/>
      <c r="ET519" s="14"/>
      <c r="EU519" s="14"/>
      <c r="EV519" s="14"/>
      <c r="EW519" s="14"/>
      <c r="EX519" s="14"/>
      <c r="EY519" s="14"/>
      <c r="EZ519" s="14"/>
      <c r="FA519" s="14"/>
      <c r="FB519" s="14"/>
      <c r="FC519" s="14"/>
      <c r="FD519" s="14"/>
      <c r="FE519" s="14"/>
      <c r="FF519" s="14"/>
      <c r="FG519" s="14"/>
      <c r="FH519" s="14"/>
      <c r="FI519" s="14"/>
      <c r="FJ519" s="14"/>
      <c r="FK519" s="14"/>
      <c r="FL519" s="14"/>
      <c r="FM519" s="14"/>
      <c r="FN519" s="14"/>
      <c r="FO519" s="14"/>
      <c r="FP519" s="14"/>
      <c r="FQ519" s="14"/>
      <c r="FR519" s="14"/>
      <c r="FS519" s="14"/>
      <c r="FT519" s="14"/>
      <c r="FU519" s="14"/>
      <c r="FV519" s="14"/>
      <c r="FW519" s="14"/>
      <c r="FX519" s="14"/>
      <c r="FY519" s="14"/>
      <c r="FZ519" s="14"/>
      <c r="GA519" s="14"/>
      <c r="GB519" s="14"/>
      <c r="GC519" s="14"/>
      <c r="GD519" s="14"/>
      <c r="GE519" s="14"/>
      <c r="GF519" s="14"/>
      <c r="GG519" s="14"/>
      <c r="GH519" s="14"/>
      <c r="GI519" s="14"/>
      <c r="GJ519" s="14"/>
      <c r="GK519" s="14"/>
      <c r="GL519" s="14"/>
      <c r="GM519" s="14"/>
      <c r="GN519" s="14"/>
      <c r="GO519" s="14"/>
      <c r="GP519" s="14"/>
      <c r="GQ519" s="14"/>
      <c r="GR519" s="14"/>
      <c r="GS519" s="14"/>
      <c r="GT519" s="14"/>
      <c r="GU519" s="14"/>
      <c r="GV519" s="14"/>
      <c r="GW519" s="14"/>
      <c r="GX519" s="14"/>
      <c r="GY519" s="14"/>
      <c r="GZ519" s="14"/>
      <c r="HA519" s="14"/>
      <c r="HB519" s="14"/>
      <c r="HC519" s="14"/>
      <c r="HD519" s="14"/>
      <c r="HE519" s="14"/>
      <c r="HF519" s="14"/>
      <c r="HG519" s="14"/>
      <c r="HH519" s="14"/>
      <c r="HI519" s="14"/>
      <c r="HJ519" s="14"/>
      <c r="HK519" s="14"/>
      <c r="HL519" s="14"/>
      <c r="HM519" s="14"/>
      <c r="HN519" s="14"/>
      <c r="HO519" s="14"/>
      <c r="HP519" s="14"/>
      <c r="HQ519" s="14"/>
      <c r="HR519" s="14"/>
      <c r="HS519" s="14"/>
      <c r="HT519" s="14"/>
      <c r="HU519" s="14"/>
      <c r="HV519" s="14"/>
      <c r="HW519" s="14"/>
      <c r="HX519" s="14"/>
      <c r="HY519" s="14"/>
      <c r="HZ519" s="14"/>
      <c r="IA519" s="14"/>
      <c r="IB519" s="14"/>
      <c r="IC519" s="14"/>
      <c r="ID519" s="14"/>
      <c r="IE519" s="14"/>
      <c r="IF519" s="14"/>
      <c r="IG519" s="14"/>
      <c r="IH519" s="14"/>
      <c r="II519" s="14"/>
      <c r="IJ519" s="14"/>
      <c r="IK519" s="14"/>
      <c r="IL519" s="14"/>
      <c r="IM519" s="14"/>
      <c r="IN519" s="14"/>
      <c r="IO519" s="14"/>
      <c r="IP519" s="14"/>
    </row>
    <row r="520" spans="1:250" s="1" customFormat="1">
      <c r="A520" s="14">
        <v>511</v>
      </c>
      <c r="B520" s="64">
        <v>1</v>
      </c>
      <c r="C520" s="3">
        <v>1</v>
      </c>
      <c r="D520" s="1">
        <v>1</v>
      </c>
      <c r="E520" s="1">
        <v>1</v>
      </c>
      <c r="F520" s="1" t="s">
        <v>2718</v>
      </c>
      <c r="G520" s="1" t="s">
        <v>2063</v>
      </c>
      <c r="H520" s="1" t="s">
        <v>1955</v>
      </c>
      <c r="I520" s="1" t="s">
        <v>3338</v>
      </c>
      <c r="J520" s="1" t="s">
        <v>1928</v>
      </c>
      <c r="K520" s="1" t="s">
        <v>5255</v>
      </c>
      <c r="L520" s="1">
        <v>5</v>
      </c>
      <c r="M520" s="1">
        <v>7</v>
      </c>
      <c r="N520" s="1">
        <v>13</v>
      </c>
      <c r="O520" s="1" t="s">
        <v>2910</v>
      </c>
      <c r="P520" s="1" t="s">
        <v>5256</v>
      </c>
      <c r="Q520" s="1" t="s">
        <v>2951</v>
      </c>
      <c r="R520" s="1" t="s">
        <v>2747</v>
      </c>
      <c r="S520" s="1" t="s">
        <v>4788</v>
      </c>
      <c r="T520" s="1" t="s">
        <v>5257</v>
      </c>
      <c r="U520" s="1" t="s">
        <v>5258</v>
      </c>
      <c r="V520" s="1" t="s">
        <v>3468</v>
      </c>
      <c r="W520" s="1" t="s">
        <v>4110</v>
      </c>
      <c r="X520" s="1" t="s">
        <v>5259</v>
      </c>
      <c r="Y520" s="1" t="s">
        <v>2338</v>
      </c>
      <c r="Z520" s="1" t="s">
        <v>5260</v>
      </c>
      <c r="AA520" s="1" t="s">
        <v>5261</v>
      </c>
      <c r="AX520" s="1">
        <v>2</v>
      </c>
      <c r="AY520" s="1">
        <v>1</v>
      </c>
      <c r="AZ520" s="1">
        <v>2</v>
      </c>
      <c r="BA520" s="1">
        <v>5</v>
      </c>
      <c r="BC520" s="1">
        <v>72</v>
      </c>
      <c r="BD520" s="1">
        <v>0</v>
      </c>
      <c r="BE520" s="1">
        <v>1</v>
      </c>
      <c r="BF520" s="1">
        <v>1</v>
      </c>
      <c r="BG520" s="1">
        <v>2</v>
      </c>
      <c r="BH520" s="1">
        <v>160</v>
      </c>
      <c r="BI520" s="1">
        <v>34.54</v>
      </c>
      <c r="BJ520" s="1">
        <v>2</v>
      </c>
      <c r="BK520" s="1">
        <v>0</v>
      </c>
      <c r="BL520" s="1">
        <v>5</v>
      </c>
      <c r="BM520" s="1">
        <v>3</v>
      </c>
      <c r="BN520" s="1">
        <v>1</v>
      </c>
      <c r="BO520" s="1">
        <f>IF(AZ520&gt;=85,1,0)</f>
        <v>0</v>
      </c>
      <c r="BP520" s="1">
        <f>IF(BA520=1,1,0)</f>
        <v>0</v>
      </c>
      <c r="BQ520" s="1">
        <v>1</v>
      </c>
      <c r="BR520" s="1">
        <v>0</v>
      </c>
      <c r="BS520" s="1">
        <v>0</v>
      </c>
      <c r="BT520" s="1">
        <v>1</v>
      </c>
      <c r="BU520" s="1">
        <v>1</v>
      </c>
      <c r="BV520" s="14">
        <f t="shared" si="282"/>
        <v>3</v>
      </c>
      <c r="BW520" s="1">
        <v>5</v>
      </c>
      <c r="BX520" s="1">
        <v>0</v>
      </c>
      <c r="BY520" s="1">
        <v>0</v>
      </c>
      <c r="BZ520" s="1">
        <v>0</v>
      </c>
      <c r="CA520" s="1">
        <v>0</v>
      </c>
      <c r="CB520" s="1">
        <v>0</v>
      </c>
      <c r="CC520" s="1">
        <v>0</v>
      </c>
      <c r="CD520" s="1">
        <v>0</v>
      </c>
      <c r="CE520" s="1">
        <v>0</v>
      </c>
      <c r="CF520" s="1">
        <f t="shared" si="283"/>
        <v>0</v>
      </c>
      <c r="CG520" s="1">
        <v>5</v>
      </c>
      <c r="CH520" s="1">
        <v>5</v>
      </c>
      <c r="CI520" s="1">
        <v>5</v>
      </c>
      <c r="CJ520" s="1">
        <v>5</v>
      </c>
      <c r="CK520" s="1">
        <f t="shared" si="284"/>
        <v>20</v>
      </c>
      <c r="CL520" s="1">
        <v>0</v>
      </c>
      <c r="CM520" s="1">
        <v>3</v>
      </c>
      <c r="CN520" s="1">
        <v>2</v>
      </c>
      <c r="CO520" s="1">
        <v>4</v>
      </c>
      <c r="CP520" s="1">
        <v>1</v>
      </c>
      <c r="CQ520" s="1">
        <v>1</v>
      </c>
      <c r="CR520" s="1">
        <v>3</v>
      </c>
      <c r="CS520" s="1">
        <v>3</v>
      </c>
      <c r="CT520" s="1">
        <v>35</v>
      </c>
      <c r="CU520" s="1">
        <v>1</v>
      </c>
      <c r="CV520" s="1">
        <v>1</v>
      </c>
      <c r="CW520" s="1">
        <v>1</v>
      </c>
      <c r="CX520" s="1">
        <v>1</v>
      </c>
      <c r="CY520" s="1">
        <v>1</v>
      </c>
      <c r="CZ520" s="1">
        <v>1</v>
      </c>
      <c r="DA520" s="1">
        <f t="shared" si="285"/>
        <v>6</v>
      </c>
      <c r="DB520" s="1">
        <v>1</v>
      </c>
      <c r="DC520" s="1">
        <v>1</v>
      </c>
      <c r="DD520" s="1">
        <v>1</v>
      </c>
      <c r="DE520" s="1">
        <v>1</v>
      </c>
      <c r="DF520" s="1">
        <v>1</v>
      </c>
      <c r="DG520" s="1">
        <v>1</v>
      </c>
      <c r="DH520" s="1">
        <f t="shared" si="286"/>
        <v>6</v>
      </c>
      <c r="DI520" s="14">
        <f t="shared" si="287"/>
        <v>0</v>
      </c>
      <c r="DJ520" s="1">
        <v>1</v>
      </c>
      <c r="DK520" s="1">
        <v>0</v>
      </c>
      <c r="DL520" s="1">
        <v>1</v>
      </c>
      <c r="DM520" s="1">
        <v>0</v>
      </c>
      <c r="DN520" s="1">
        <v>0</v>
      </c>
      <c r="DO520" s="1">
        <v>0</v>
      </c>
      <c r="DP520" s="1">
        <v>1</v>
      </c>
      <c r="DQ520" s="1">
        <v>1</v>
      </c>
      <c r="DR520" s="1">
        <f t="shared" si="288"/>
        <v>4</v>
      </c>
      <c r="DS520" s="1">
        <v>1</v>
      </c>
      <c r="DT520" s="1">
        <v>0</v>
      </c>
      <c r="DU520" s="1">
        <v>1</v>
      </c>
      <c r="DV520" s="1">
        <v>0</v>
      </c>
      <c r="DW520" s="1">
        <v>0</v>
      </c>
      <c r="DX520" s="1">
        <v>0</v>
      </c>
      <c r="DY520" s="1">
        <v>1</v>
      </c>
      <c r="DZ520" s="1">
        <v>1</v>
      </c>
      <c r="EA520" s="1">
        <f t="shared" si="289"/>
        <v>4</v>
      </c>
      <c r="EB520" s="14">
        <f t="shared" si="290"/>
        <v>0</v>
      </c>
      <c r="EC520" s="1">
        <v>0</v>
      </c>
      <c r="ED520" s="1">
        <v>1</v>
      </c>
      <c r="EE520" s="1">
        <f t="shared" si="291"/>
        <v>1</v>
      </c>
      <c r="EF520" s="1">
        <v>5</v>
      </c>
      <c r="EG520" s="1">
        <v>5</v>
      </c>
      <c r="EH520" s="1">
        <v>5</v>
      </c>
      <c r="EI520" s="1">
        <v>5</v>
      </c>
      <c r="EJ520" s="1">
        <f t="shared" si="292"/>
        <v>20</v>
      </c>
    </row>
    <row r="521" spans="1:250" s="1" customFormat="1">
      <c r="A521" s="14">
        <v>512</v>
      </c>
      <c r="B521" s="64">
        <v>1</v>
      </c>
      <c r="C521" s="3">
        <v>2</v>
      </c>
      <c r="D521" s="1">
        <v>2</v>
      </c>
      <c r="E521" s="1">
        <v>2</v>
      </c>
      <c r="F521" s="1" t="s">
        <v>1977</v>
      </c>
      <c r="G521" s="1" t="s">
        <v>1928</v>
      </c>
      <c r="H521" s="1" t="s">
        <v>2048</v>
      </c>
      <c r="I521" s="1" t="s">
        <v>5503</v>
      </c>
      <c r="K521" s="1" t="s">
        <v>5509</v>
      </c>
      <c r="L521" s="1">
        <v>4</v>
      </c>
      <c r="M521" s="1">
        <v>13</v>
      </c>
      <c r="N521" s="1">
        <v>10</v>
      </c>
      <c r="O521" s="1" t="s">
        <v>3459</v>
      </c>
      <c r="P521" s="1" t="s">
        <v>5510</v>
      </c>
      <c r="Q521" s="1" t="s">
        <v>5511</v>
      </c>
      <c r="R521" s="1" t="s">
        <v>5512</v>
      </c>
      <c r="S521" s="1" t="s">
        <v>4196</v>
      </c>
      <c r="T521" s="1" t="s">
        <v>4612</v>
      </c>
      <c r="U521" s="1" t="s">
        <v>5513</v>
      </c>
      <c r="V521" s="1" t="s">
        <v>3214</v>
      </c>
      <c r="W521" s="1" t="s">
        <v>5514</v>
      </c>
      <c r="X521" s="1" t="s">
        <v>5515</v>
      </c>
      <c r="AX521" s="1">
        <v>2</v>
      </c>
      <c r="AY521" s="1">
        <v>1</v>
      </c>
      <c r="AZ521" s="1">
        <v>1</v>
      </c>
      <c r="BA521" s="1">
        <v>7</v>
      </c>
      <c r="BC521" s="1">
        <v>90</v>
      </c>
      <c r="BD521" s="1">
        <v>1</v>
      </c>
      <c r="BE521" s="1">
        <v>1</v>
      </c>
      <c r="BF521" s="1">
        <v>1</v>
      </c>
      <c r="BG521" s="1">
        <v>2</v>
      </c>
      <c r="BH521" s="1">
        <v>182.9</v>
      </c>
      <c r="BI521" s="1">
        <v>21.16</v>
      </c>
      <c r="BJ521" s="1">
        <v>4</v>
      </c>
      <c r="BK521" s="1">
        <v>0</v>
      </c>
      <c r="BL521" s="1">
        <v>5</v>
      </c>
      <c r="BM521" s="1">
        <v>3</v>
      </c>
      <c r="BN521" s="1">
        <v>0</v>
      </c>
      <c r="BO521" s="1">
        <f>IF(AZ521&gt;=85,1,0)</f>
        <v>0</v>
      </c>
      <c r="BP521" s="1">
        <f>IF(BA521=1,1,0)</f>
        <v>0</v>
      </c>
      <c r="BQ521" s="1">
        <v>1</v>
      </c>
      <c r="BR521" s="1">
        <v>0</v>
      </c>
      <c r="BS521" s="1">
        <v>0</v>
      </c>
      <c r="BT521" s="1">
        <v>1</v>
      </c>
      <c r="BU521" s="1">
        <v>1</v>
      </c>
      <c r="BV521" s="14">
        <f t="shared" si="282"/>
        <v>3</v>
      </c>
      <c r="BW521" s="1">
        <v>3</v>
      </c>
      <c r="BX521" s="1">
        <v>0</v>
      </c>
      <c r="BY521" s="1">
        <v>0</v>
      </c>
      <c r="BZ521" s="1">
        <v>0</v>
      </c>
      <c r="CA521" s="1">
        <v>0</v>
      </c>
      <c r="CB521" s="1">
        <v>0</v>
      </c>
      <c r="CC521" s="1">
        <v>0</v>
      </c>
      <c r="CD521" s="1">
        <v>0</v>
      </c>
      <c r="CE521" s="1">
        <v>0</v>
      </c>
      <c r="CF521" s="1">
        <f t="shared" si="283"/>
        <v>0</v>
      </c>
      <c r="CG521" s="1">
        <v>5</v>
      </c>
      <c r="CH521" s="1">
        <v>5</v>
      </c>
      <c r="CI521" s="1">
        <v>5</v>
      </c>
      <c r="CJ521" s="1">
        <v>5</v>
      </c>
      <c r="CK521" s="1">
        <f t="shared" si="284"/>
        <v>20</v>
      </c>
      <c r="CL521" s="1">
        <v>0</v>
      </c>
      <c r="CM521" s="1">
        <v>1</v>
      </c>
      <c r="CN521" s="1">
        <v>2</v>
      </c>
      <c r="CO521" s="1">
        <v>2</v>
      </c>
      <c r="CP521" s="1">
        <v>1</v>
      </c>
      <c r="CQ521" s="1">
        <v>2</v>
      </c>
      <c r="CR521" s="1">
        <v>2</v>
      </c>
      <c r="CS521" s="1">
        <v>1</v>
      </c>
      <c r="CT521" s="1">
        <v>85</v>
      </c>
      <c r="CU521" s="1">
        <v>1</v>
      </c>
      <c r="CV521" s="1">
        <v>1</v>
      </c>
      <c r="CW521" s="1">
        <v>1</v>
      </c>
      <c r="CX521" s="1">
        <v>1</v>
      </c>
      <c r="CY521" s="1">
        <v>1</v>
      </c>
      <c r="CZ521" s="1">
        <v>1</v>
      </c>
      <c r="DA521" s="1">
        <f t="shared" si="285"/>
        <v>6</v>
      </c>
      <c r="DB521" s="1">
        <v>1</v>
      </c>
      <c r="DC521" s="1">
        <v>1</v>
      </c>
      <c r="DD521" s="1">
        <v>1</v>
      </c>
      <c r="DE521" s="1">
        <v>1</v>
      </c>
      <c r="DF521" s="1">
        <v>1</v>
      </c>
      <c r="DG521" s="1">
        <v>1</v>
      </c>
      <c r="DH521" s="1">
        <f t="shared" si="286"/>
        <v>6</v>
      </c>
      <c r="DI521" s="14">
        <f t="shared" si="287"/>
        <v>0</v>
      </c>
      <c r="DJ521" s="1">
        <v>1</v>
      </c>
      <c r="DK521" s="1">
        <v>1</v>
      </c>
      <c r="DL521" s="1">
        <v>0</v>
      </c>
      <c r="DM521" s="1">
        <v>1</v>
      </c>
      <c r="DN521" s="1">
        <v>1</v>
      </c>
      <c r="DO521" s="1">
        <v>1</v>
      </c>
      <c r="DP521" s="1">
        <v>1</v>
      </c>
      <c r="DQ521" s="1">
        <v>1</v>
      </c>
      <c r="DR521" s="1">
        <f t="shared" si="288"/>
        <v>7</v>
      </c>
      <c r="DS521" s="1">
        <v>1</v>
      </c>
      <c r="DT521" s="1">
        <v>1</v>
      </c>
      <c r="DU521" s="1">
        <v>0</v>
      </c>
      <c r="DV521" s="1">
        <v>1</v>
      </c>
      <c r="DW521" s="1">
        <v>1</v>
      </c>
      <c r="DX521" s="1">
        <v>1</v>
      </c>
      <c r="DY521" s="1">
        <v>1</v>
      </c>
      <c r="DZ521" s="1">
        <v>1</v>
      </c>
      <c r="EA521" s="1">
        <f t="shared" si="289"/>
        <v>7</v>
      </c>
      <c r="EB521" s="14">
        <f t="shared" si="290"/>
        <v>0</v>
      </c>
      <c r="EC521" s="1">
        <v>0</v>
      </c>
      <c r="ED521" s="1">
        <v>0</v>
      </c>
      <c r="EE521" s="1">
        <f t="shared" si="291"/>
        <v>0</v>
      </c>
      <c r="EF521" s="1">
        <v>5</v>
      </c>
      <c r="EG521" s="1">
        <v>5</v>
      </c>
      <c r="EH521" s="1">
        <v>5</v>
      </c>
      <c r="EI521" s="1">
        <v>5</v>
      </c>
      <c r="EJ521" s="1">
        <f t="shared" si="292"/>
        <v>20</v>
      </c>
    </row>
    <row r="522" spans="1:250" s="1" customFormat="1">
      <c r="A522" s="14">
        <v>513</v>
      </c>
      <c r="B522" s="64">
        <v>1</v>
      </c>
      <c r="C522" s="3">
        <v>1</v>
      </c>
      <c r="D522" s="1">
        <v>3</v>
      </c>
      <c r="E522" s="1">
        <v>1</v>
      </c>
      <c r="F522" s="1" t="s">
        <v>1941</v>
      </c>
      <c r="G522" s="1" t="s">
        <v>4402</v>
      </c>
      <c r="H522" s="1" t="s">
        <v>1928</v>
      </c>
      <c r="I522" s="1" t="s">
        <v>2063</v>
      </c>
      <c r="J522" s="1" t="s">
        <v>5503</v>
      </c>
      <c r="K522" s="1" t="s">
        <v>5741</v>
      </c>
      <c r="L522" s="1">
        <v>5</v>
      </c>
      <c r="M522" s="1">
        <v>11</v>
      </c>
      <c r="N522" s="1">
        <v>10</v>
      </c>
      <c r="O522" s="1" t="s">
        <v>2871</v>
      </c>
      <c r="P522" s="1" t="s">
        <v>2872</v>
      </c>
      <c r="Q522" s="1" t="s">
        <v>5742</v>
      </c>
      <c r="R522" s="1" t="s">
        <v>5743</v>
      </c>
      <c r="S522" s="1" t="s">
        <v>5744</v>
      </c>
      <c r="T522" s="1" t="s">
        <v>3701</v>
      </c>
      <c r="U522" s="1" t="s">
        <v>5745</v>
      </c>
      <c r="V522" s="1" t="s">
        <v>4731</v>
      </c>
      <c r="W522" s="1" t="s">
        <v>2596</v>
      </c>
      <c r="X522" s="1" t="s">
        <v>5746</v>
      </c>
      <c r="AX522" s="1">
        <v>2</v>
      </c>
      <c r="AY522" s="1">
        <v>0</v>
      </c>
      <c r="AZ522" s="1">
        <v>1</v>
      </c>
      <c r="BA522" s="1">
        <v>4</v>
      </c>
      <c r="BC522" s="1">
        <v>82</v>
      </c>
      <c r="BD522" s="1">
        <v>0</v>
      </c>
      <c r="BE522" s="1">
        <v>1</v>
      </c>
      <c r="BF522" s="1">
        <v>4</v>
      </c>
      <c r="BG522" s="1">
        <v>2</v>
      </c>
      <c r="BH522" s="1">
        <v>160</v>
      </c>
      <c r="BI522" s="1">
        <v>24.48</v>
      </c>
      <c r="BJ522" s="1">
        <v>0</v>
      </c>
      <c r="BK522" s="1">
        <v>1</v>
      </c>
      <c r="BL522" s="1">
        <v>5</v>
      </c>
      <c r="BM522" s="1">
        <v>3</v>
      </c>
      <c r="BN522" s="1">
        <v>1</v>
      </c>
      <c r="BO522" s="1">
        <f>IF(AZ522&gt;=85,1,0)</f>
        <v>0</v>
      </c>
      <c r="BP522" s="1">
        <f>IF(BA522=1,1,0)</f>
        <v>0</v>
      </c>
      <c r="BQ522" s="1">
        <v>1</v>
      </c>
      <c r="BR522" s="1">
        <v>1</v>
      </c>
      <c r="BS522" s="1">
        <v>1</v>
      </c>
      <c r="BT522" s="1">
        <v>1</v>
      </c>
      <c r="BU522" s="1">
        <v>1</v>
      </c>
      <c r="BV522" s="14">
        <f t="shared" si="282"/>
        <v>5</v>
      </c>
      <c r="BW522" s="1">
        <v>3</v>
      </c>
      <c r="BX522" s="1">
        <v>0</v>
      </c>
      <c r="BY522" s="1">
        <v>0</v>
      </c>
      <c r="BZ522" s="1">
        <v>0</v>
      </c>
      <c r="CA522" s="1">
        <v>0</v>
      </c>
      <c r="CB522" s="1">
        <v>0</v>
      </c>
      <c r="CC522" s="1">
        <v>0</v>
      </c>
      <c r="CD522" s="1">
        <v>0</v>
      </c>
      <c r="CE522" s="1">
        <v>0</v>
      </c>
      <c r="CF522" s="1">
        <f t="shared" si="283"/>
        <v>0</v>
      </c>
      <c r="CG522" s="1">
        <v>5</v>
      </c>
      <c r="CH522" s="1">
        <v>5</v>
      </c>
      <c r="CI522" s="1">
        <v>5</v>
      </c>
      <c r="CJ522" s="1">
        <v>5</v>
      </c>
      <c r="CK522" s="1">
        <f t="shared" si="284"/>
        <v>20</v>
      </c>
      <c r="CL522" s="1">
        <v>0</v>
      </c>
      <c r="CM522" s="1">
        <v>1</v>
      </c>
      <c r="CN522" s="1">
        <v>0</v>
      </c>
      <c r="CO522" s="1">
        <v>4</v>
      </c>
      <c r="CP522" s="1">
        <v>1</v>
      </c>
      <c r="CQ522" s="1">
        <v>4</v>
      </c>
      <c r="CR522" s="1">
        <v>1</v>
      </c>
      <c r="CS522" s="1">
        <v>2</v>
      </c>
      <c r="CT522" s="1">
        <v>40</v>
      </c>
      <c r="CU522" s="1">
        <v>1</v>
      </c>
      <c r="CV522" s="1">
        <v>1</v>
      </c>
      <c r="CW522" s="1">
        <v>1</v>
      </c>
      <c r="CX522" s="1">
        <v>1</v>
      </c>
      <c r="CY522" s="1">
        <v>1</v>
      </c>
      <c r="CZ522" s="1">
        <v>1</v>
      </c>
      <c r="DA522" s="1">
        <f t="shared" si="285"/>
        <v>6</v>
      </c>
      <c r="DB522" s="1">
        <v>1</v>
      </c>
      <c r="DC522" s="1">
        <v>1</v>
      </c>
      <c r="DD522" s="1">
        <v>1</v>
      </c>
      <c r="DE522" s="1">
        <v>1</v>
      </c>
      <c r="DF522" s="1">
        <v>1</v>
      </c>
      <c r="DG522" s="1">
        <v>1</v>
      </c>
      <c r="DH522" s="1">
        <f t="shared" si="286"/>
        <v>6</v>
      </c>
      <c r="DI522" s="14">
        <f t="shared" si="287"/>
        <v>0</v>
      </c>
      <c r="DJ522" s="1">
        <v>1</v>
      </c>
      <c r="DK522" s="1">
        <v>0</v>
      </c>
      <c r="DL522" s="1">
        <v>0</v>
      </c>
      <c r="DM522" s="1">
        <v>0</v>
      </c>
      <c r="DN522" s="1">
        <v>0</v>
      </c>
      <c r="DO522" s="1">
        <v>0</v>
      </c>
      <c r="DP522" s="1">
        <v>0</v>
      </c>
      <c r="DQ522" s="1">
        <v>0</v>
      </c>
      <c r="DR522" s="1">
        <f t="shared" si="288"/>
        <v>1</v>
      </c>
      <c r="DS522" s="1">
        <v>1</v>
      </c>
      <c r="DT522" s="1">
        <v>0</v>
      </c>
      <c r="DU522" s="1">
        <v>0</v>
      </c>
      <c r="DV522" s="1">
        <v>0</v>
      </c>
      <c r="DW522" s="1">
        <v>0</v>
      </c>
      <c r="DX522" s="1">
        <v>0</v>
      </c>
      <c r="DY522" s="1">
        <v>0</v>
      </c>
      <c r="DZ522" s="1">
        <v>0</v>
      </c>
      <c r="EA522" s="1">
        <f t="shared" si="289"/>
        <v>1</v>
      </c>
      <c r="EB522" s="14">
        <f t="shared" si="290"/>
        <v>0</v>
      </c>
      <c r="EC522" s="1">
        <v>0</v>
      </c>
      <c r="ED522" s="1">
        <v>0</v>
      </c>
      <c r="EE522" s="1">
        <f t="shared" si="291"/>
        <v>0</v>
      </c>
      <c r="EF522" s="1">
        <v>5</v>
      </c>
      <c r="EG522" s="1">
        <v>5</v>
      </c>
      <c r="EH522" s="1">
        <v>5</v>
      </c>
      <c r="EI522" s="1">
        <v>5</v>
      </c>
      <c r="EJ522" s="1">
        <f t="shared" si="292"/>
        <v>20</v>
      </c>
    </row>
    <row r="523" spans="1:250" s="1" customFormat="1">
      <c r="A523" s="14">
        <v>514</v>
      </c>
      <c r="B523" s="61">
        <v>1</v>
      </c>
      <c r="C523" s="60">
        <v>1</v>
      </c>
      <c r="D523" s="14">
        <v>1</v>
      </c>
      <c r="E523" s="14">
        <v>1</v>
      </c>
      <c r="F523" s="14" t="s">
        <v>2454</v>
      </c>
      <c r="G523" s="14" t="s">
        <v>1941</v>
      </c>
      <c r="H523" s="14" t="s">
        <v>2322</v>
      </c>
      <c r="I523" s="14" t="s">
        <v>2100</v>
      </c>
      <c r="J523" s="14" t="s">
        <v>1928</v>
      </c>
      <c r="K523" s="1" t="s">
        <v>4705</v>
      </c>
      <c r="L523" s="14">
        <v>6</v>
      </c>
      <c r="M523" s="14">
        <v>10</v>
      </c>
      <c r="N523" s="14">
        <v>14</v>
      </c>
      <c r="O523" s="14" t="s">
        <v>4706</v>
      </c>
      <c r="P523" s="14" t="s">
        <v>4707</v>
      </c>
      <c r="Q523" s="14" t="s">
        <v>4708</v>
      </c>
      <c r="R523" s="14" t="s">
        <v>2927</v>
      </c>
      <c r="S523" s="14" t="s">
        <v>4709</v>
      </c>
      <c r="T523" s="14" t="s">
        <v>4710</v>
      </c>
      <c r="U523" s="14" t="s">
        <v>4711</v>
      </c>
      <c r="V523" s="14" t="s">
        <v>4712</v>
      </c>
      <c r="W523" s="14" t="s">
        <v>3232</v>
      </c>
      <c r="X523" s="14" t="s">
        <v>4713</v>
      </c>
      <c r="Y523" s="14" t="s">
        <v>2794</v>
      </c>
      <c r="Z523" s="14" t="s">
        <v>4714</v>
      </c>
      <c r="AA523" s="14" t="s">
        <v>4715</v>
      </c>
      <c r="AB523" s="14" t="s">
        <v>4716</v>
      </c>
      <c r="AC523" s="14"/>
      <c r="AD523" s="14"/>
      <c r="AE523" s="14"/>
      <c r="AF523" s="14"/>
      <c r="AG523" s="14"/>
      <c r="AH523" s="14"/>
      <c r="AI523" s="14"/>
      <c r="AJ523" s="14"/>
      <c r="AK523" s="14"/>
      <c r="AL523" s="14"/>
      <c r="AM523" s="14"/>
      <c r="AN523" s="14"/>
      <c r="AO523" s="14"/>
      <c r="AP523" s="14"/>
      <c r="AQ523" s="14"/>
      <c r="AR523" s="14"/>
      <c r="AS523" s="14"/>
      <c r="AT523" s="14"/>
      <c r="AU523" s="14"/>
      <c r="AV523" s="14"/>
      <c r="AW523" s="14"/>
      <c r="AX523" s="14">
        <v>2</v>
      </c>
      <c r="AY523" s="1">
        <v>1</v>
      </c>
      <c r="AZ523" s="14">
        <v>1</v>
      </c>
      <c r="BA523" s="14">
        <v>4</v>
      </c>
      <c r="BB523" s="14"/>
      <c r="BC523" s="14">
        <v>72</v>
      </c>
      <c r="BD523" s="14">
        <v>0</v>
      </c>
      <c r="BE523" s="14">
        <v>2</v>
      </c>
      <c r="BF523" s="14">
        <v>1</v>
      </c>
      <c r="BG523" s="14">
        <v>2</v>
      </c>
      <c r="BH523" s="14">
        <v>152.4</v>
      </c>
      <c r="BI523" s="14">
        <v>34.369999999999997</v>
      </c>
      <c r="BJ523" s="14">
        <v>0</v>
      </c>
      <c r="BK523" s="14">
        <v>0</v>
      </c>
      <c r="BL523" s="14">
        <v>2</v>
      </c>
      <c r="BM523" s="14">
        <v>3</v>
      </c>
      <c r="BN523" s="14">
        <v>0</v>
      </c>
      <c r="BO523" s="14">
        <f>IF(BC523&gt;=85,1,0)</f>
        <v>0</v>
      </c>
      <c r="BP523" s="14">
        <f>IF(BD523=1,1,0)</f>
        <v>0</v>
      </c>
      <c r="BQ523" s="14">
        <v>1</v>
      </c>
      <c r="BR523" s="14">
        <v>1</v>
      </c>
      <c r="BS523" s="14">
        <v>0</v>
      </c>
      <c r="BT523" s="14">
        <v>1</v>
      </c>
      <c r="BU523" s="14">
        <v>0</v>
      </c>
      <c r="BV523" s="14">
        <f t="shared" si="282"/>
        <v>3</v>
      </c>
      <c r="BW523" s="14">
        <v>4</v>
      </c>
      <c r="BX523" s="14">
        <v>0</v>
      </c>
      <c r="BY523" s="14">
        <v>1</v>
      </c>
      <c r="BZ523" s="14">
        <v>0</v>
      </c>
      <c r="CA523" s="14">
        <v>1</v>
      </c>
      <c r="CB523" s="14">
        <v>0</v>
      </c>
      <c r="CC523" s="14">
        <v>0</v>
      </c>
      <c r="CD523" s="14">
        <v>1</v>
      </c>
      <c r="CE523" s="14">
        <v>1</v>
      </c>
      <c r="CF523" s="14">
        <f t="shared" si="283"/>
        <v>4</v>
      </c>
      <c r="CG523" s="14">
        <v>5</v>
      </c>
      <c r="CH523" s="14">
        <v>3</v>
      </c>
      <c r="CI523" s="14">
        <v>3</v>
      </c>
      <c r="CJ523" s="14">
        <v>3</v>
      </c>
      <c r="CK523" s="14">
        <f t="shared" si="284"/>
        <v>14</v>
      </c>
      <c r="CL523" s="14">
        <v>1</v>
      </c>
      <c r="CM523" s="14">
        <v>5</v>
      </c>
      <c r="CN523" s="14">
        <v>2</v>
      </c>
      <c r="CO523" s="14">
        <v>2</v>
      </c>
      <c r="CP523" s="14">
        <v>3</v>
      </c>
      <c r="CQ523" s="14">
        <v>3</v>
      </c>
      <c r="CR523" s="14">
        <v>3</v>
      </c>
      <c r="CS523" s="14">
        <v>3</v>
      </c>
      <c r="CT523" s="14">
        <v>60</v>
      </c>
      <c r="CU523" s="14">
        <v>1</v>
      </c>
      <c r="CV523" s="14">
        <v>1</v>
      </c>
      <c r="CW523" s="14">
        <v>1</v>
      </c>
      <c r="CX523" s="14">
        <v>1</v>
      </c>
      <c r="CY523" s="14">
        <v>1</v>
      </c>
      <c r="CZ523" s="14">
        <v>1</v>
      </c>
      <c r="DA523" s="14">
        <f t="shared" si="285"/>
        <v>6</v>
      </c>
      <c r="DB523" s="14">
        <v>1</v>
      </c>
      <c r="DC523" s="14">
        <v>1</v>
      </c>
      <c r="DD523" s="14">
        <v>1</v>
      </c>
      <c r="DE523" s="14">
        <v>1</v>
      </c>
      <c r="DF523" s="14">
        <v>1</v>
      </c>
      <c r="DG523" s="14">
        <v>1</v>
      </c>
      <c r="DH523" s="14">
        <f t="shared" si="286"/>
        <v>6</v>
      </c>
      <c r="DI523" s="14">
        <f t="shared" si="287"/>
        <v>0</v>
      </c>
      <c r="DJ523" s="14">
        <v>1</v>
      </c>
      <c r="DK523" s="14">
        <v>0</v>
      </c>
      <c r="DL523" s="14">
        <v>0</v>
      </c>
      <c r="DM523" s="14">
        <v>0</v>
      </c>
      <c r="DN523" s="14">
        <v>1</v>
      </c>
      <c r="DO523" s="14">
        <v>1</v>
      </c>
      <c r="DP523" s="14">
        <v>1</v>
      </c>
      <c r="DQ523" s="14">
        <v>1</v>
      </c>
      <c r="DR523" s="14">
        <f t="shared" si="288"/>
        <v>5</v>
      </c>
      <c r="DS523" s="14">
        <v>1</v>
      </c>
      <c r="DT523" s="14">
        <v>0</v>
      </c>
      <c r="DU523" s="14">
        <v>0</v>
      </c>
      <c r="DV523" s="14">
        <v>0</v>
      </c>
      <c r="DW523" s="14">
        <v>1</v>
      </c>
      <c r="DX523" s="14">
        <v>1</v>
      </c>
      <c r="DY523" s="14">
        <v>1</v>
      </c>
      <c r="DZ523" s="14">
        <v>1</v>
      </c>
      <c r="EA523" s="14">
        <f t="shared" si="289"/>
        <v>5</v>
      </c>
      <c r="EB523" s="14">
        <f t="shared" si="290"/>
        <v>0</v>
      </c>
      <c r="EC523" s="14">
        <v>1</v>
      </c>
      <c r="ED523" s="14">
        <v>1</v>
      </c>
      <c r="EE523" s="14">
        <f t="shared" si="291"/>
        <v>2</v>
      </c>
      <c r="EF523" s="14">
        <v>4</v>
      </c>
      <c r="EG523" s="14">
        <v>2</v>
      </c>
      <c r="EH523" s="14">
        <v>3</v>
      </c>
      <c r="EI523" s="14">
        <v>3</v>
      </c>
      <c r="EJ523" s="14">
        <f t="shared" si="292"/>
        <v>12</v>
      </c>
      <c r="EK523" s="14"/>
      <c r="EL523" s="14"/>
      <c r="EM523" s="14"/>
      <c r="EN523" s="14"/>
      <c r="EO523" s="14"/>
      <c r="EP523" s="14"/>
      <c r="EQ523" s="14"/>
      <c r="ER523" s="14"/>
      <c r="ES523" s="14"/>
      <c r="ET523" s="14"/>
      <c r="EU523" s="14"/>
      <c r="EV523" s="14"/>
      <c r="EW523" s="14"/>
      <c r="EX523" s="14"/>
      <c r="EY523" s="14"/>
      <c r="EZ523" s="14"/>
      <c r="FA523" s="14"/>
      <c r="FB523" s="14"/>
      <c r="FC523" s="14"/>
      <c r="FD523" s="14"/>
      <c r="FE523" s="14"/>
      <c r="FF523" s="14"/>
      <c r="FG523" s="14"/>
      <c r="FH523" s="14"/>
      <c r="FI523" s="14"/>
      <c r="FJ523" s="14"/>
      <c r="FK523" s="14"/>
      <c r="FL523" s="14"/>
      <c r="FM523" s="14"/>
      <c r="FN523" s="14"/>
      <c r="FO523" s="14"/>
      <c r="FP523" s="14"/>
      <c r="FQ523" s="14"/>
      <c r="FR523" s="14"/>
      <c r="FS523" s="14"/>
      <c r="FT523" s="14"/>
      <c r="FU523" s="14"/>
      <c r="FV523" s="14"/>
      <c r="FW523" s="14"/>
      <c r="FX523" s="14"/>
      <c r="FY523" s="14"/>
      <c r="FZ523" s="14"/>
      <c r="GA523" s="14"/>
      <c r="GB523" s="14"/>
      <c r="GC523" s="14"/>
      <c r="GD523" s="14"/>
      <c r="GE523" s="14"/>
      <c r="GF523" s="14"/>
      <c r="GG523" s="14"/>
      <c r="GH523" s="14"/>
      <c r="GI523" s="14"/>
      <c r="GJ523" s="14"/>
      <c r="GK523" s="14"/>
      <c r="GL523" s="14"/>
      <c r="GM523" s="14"/>
      <c r="GN523" s="14"/>
      <c r="GO523" s="14"/>
      <c r="GP523" s="14"/>
      <c r="GQ523" s="14"/>
      <c r="GR523" s="14"/>
      <c r="GS523" s="14"/>
      <c r="GT523" s="14"/>
      <c r="GU523" s="14"/>
      <c r="GV523" s="14"/>
      <c r="GW523" s="14"/>
      <c r="GX523" s="14"/>
      <c r="GY523" s="14"/>
      <c r="GZ523" s="14"/>
      <c r="HA523" s="14"/>
      <c r="HB523" s="14"/>
      <c r="HC523" s="14"/>
      <c r="HD523" s="14"/>
      <c r="HE523" s="14"/>
      <c r="HF523" s="14"/>
      <c r="HG523" s="14"/>
      <c r="HH523" s="14"/>
      <c r="HI523" s="14"/>
      <c r="HJ523" s="14"/>
      <c r="HK523" s="14"/>
      <c r="HL523" s="14"/>
      <c r="HM523" s="14"/>
      <c r="HN523" s="14"/>
      <c r="HO523" s="14"/>
      <c r="HP523" s="14"/>
      <c r="HQ523" s="14"/>
      <c r="HR523" s="14"/>
      <c r="HS523" s="14"/>
      <c r="HT523" s="14"/>
      <c r="HU523" s="14"/>
      <c r="HV523" s="14"/>
      <c r="HW523" s="14"/>
      <c r="HX523" s="14"/>
      <c r="HY523" s="14"/>
      <c r="HZ523" s="14"/>
      <c r="IA523" s="14"/>
      <c r="IB523" s="14"/>
      <c r="IC523" s="14"/>
      <c r="ID523" s="14"/>
      <c r="IE523" s="14"/>
      <c r="IF523" s="14"/>
      <c r="IG523" s="14"/>
      <c r="IH523" s="14"/>
      <c r="II523" s="14"/>
      <c r="IJ523" s="14"/>
      <c r="IK523" s="14"/>
      <c r="IL523" s="14"/>
      <c r="IM523" s="14"/>
      <c r="IN523" s="14"/>
      <c r="IO523" s="14"/>
      <c r="IP523" s="14"/>
    </row>
    <row r="524" spans="1:250" s="1" customFormat="1">
      <c r="A524" s="14">
        <v>515</v>
      </c>
      <c r="B524" s="64">
        <v>1</v>
      </c>
      <c r="C524" s="3">
        <v>1</v>
      </c>
      <c r="D524" s="1">
        <v>1</v>
      </c>
      <c r="E524" s="1">
        <v>1</v>
      </c>
      <c r="F524" s="1" t="s">
        <v>1990</v>
      </c>
      <c r="G524" s="1" t="s">
        <v>1928</v>
      </c>
      <c r="H524" s="1" t="s">
        <v>5070</v>
      </c>
      <c r="K524" s="1" t="s">
        <v>5071</v>
      </c>
      <c r="L524" s="1">
        <v>3</v>
      </c>
      <c r="M524" s="1">
        <v>6</v>
      </c>
      <c r="N524" s="1">
        <v>9</v>
      </c>
      <c r="O524" s="1" t="s">
        <v>2335</v>
      </c>
      <c r="P524" s="1" t="s">
        <v>5072</v>
      </c>
      <c r="Q524" s="1" t="s">
        <v>5073</v>
      </c>
      <c r="R524" s="1" t="s">
        <v>5074</v>
      </c>
      <c r="S524" s="1" t="s">
        <v>5075</v>
      </c>
      <c r="T524" s="1" t="s">
        <v>3645</v>
      </c>
      <c r="U524" s="1" t="s">
        <v>2543</v>
      </c>
      <c r="V524" s="1" t="s">
        <v>5076</v>
      </c>
      <c r="W524" s="1" t="s">
        <v>2868</v>
      </c>
      <c r="AX524" s="1">
        <v>2</v>
      </c>
      <c r="AY524" s="1">
        <v>0</v>
      </c>
      <c r="AZ524" s="1">
        <v>2</v>
      </c>
      <c r="BA524" s="1">
        <v>6</v>
      </c>
      <c r="BC524" s="1">
        <v>92</v>
      </c>
      <c r="BD524" s="1">
        <v>0</v>
      </c>
      <c r="BE524" s="1">
        <v>1</v>
      </c>
      <c r="BF524" s="1">
        <v>1</v>
      </c>
      <c r="BG524" s="1">
        <v>2</v>
      </c>
      <c r="BI524" s="1">
        <v>18.16</v>
      </c>
      <c r="BJ524" s="1">
        <v>2</v>
      </c>
      <c r="BK524" s="1">
        <v>0</v>
      </c>
      <c r="BL524" s="1">
        <v>2</v>
      </c>
      <c r="BM524" s="1">
        <v>3</v>
      </c>
      <c r="BN524" s="1">
        <v>0</v>
      </c>
      <c r="BO524" s="1">
        <v>1</v>
      </c>
      <c r="BP524" s="1">
        <v>0</v>
      </c>
      <c r="BQ524" s="1">
        <v>1</v>
      </c>
      <c r="BR524" s="1">
        <v>1</v>
      </c>
      <c r="BS524" s="1">
        <v>0</v>
      </c>
      <c r="BT524" s="1">
        <v>1</v>
      </c>
      <c r="BU524" s="1">
        <v>1</v>
      </c>
      <c r="BV524" s="14">
        <v>5</v>
      </c>
      <c r="BW524" s="1">
        <v>4</v>
      </c>
      <c r="BX524" s="1">
        <v>0</v>
      </c>
      <c r="BY524" s="1">
        <v>0</v>
      </c>
      <c r="BZ524" s="1">
        <v>1</v>
      </c>
      <c r="CA524" s="1">
        <v>0</v>
      </c>
      <c r="CB524" s="1">
        <v>0</v>
      </c>
      <c r="CC524" s="1">
        <v>0</v>
      </c>
      <c r="CD524" s="1">
        <v>0</v>
      </c>
      <c r="CE524" s="1">
        <v>0</v>
      </c>
      <c r="CF524" s="1">
        <v>1</v>
      </c>
      <c r="CG524" s="1">
        <v>4</v>
      </c>
      <c r="CH524" s="1">
        <v>4</v>
      </c>
      <c r="CI524" s="1">
        <v>4</v>
      </c>
      <c r="CJ524" s="1">
        <v>1</v>
      </c>
      <c r="CK524" s="1">
        <v>13</v>
      </c>
      <c r="CL524" s="1">
        <v>1</v>
      </c>
      <c r="CM524" s="1">
        <v>4</v>
      </c>
      <c r="CN524" s="1">
        <v>0</v>
      </c>
      <c r="CO524" s="1">
        <v>3</v>
      </c>
      <c r="CP524" s="1">
        <v>5</v>
      </c>
      <c r="CQ524" s="1">
        <v>4</v>
      </c>
      <c r="CR524" s="1">
        <v>1</v>
      </c>
      <c r="CS524" s="1">
        <v>3</v>
      </c>
      <c r="CT524" s="1">
        <v>35</v>
      </c>
      <c r="CU524" s="1">
        <v>0</v>
      </c>
      <c r="CV524" s="1">
        <v>0</v>
      </c>
      <c r="CW524" s="1">
        <v>0</v>
      </c>
      <c r="CX524" s="1">
        <v>1</v>
      </c>
      <c r="CY524" s="1">
        <v>1</v>
      </c>
      <c r="CZ524" s="1">
        <v>1</v>
      </c>
      <c r="DA524" s="1">
        <f t="shared" si="285"/>
        <v>3</v>
      </c>
      <c r="DB524" s="1">
        <v>0</v>
      </c>
      <c r="DC524" s="1">
        <v>0</v>
      </c>
      <c r="DD524" s="1">
        <v>0</v>
      </c>
      <c r="DE524" s="1">
        <v>0</v>
      </c>
      <c r="DF524" s="1">
        <v>1</v>
      </c>
      <c r="DG524" s="1">
        <v>1</v>
      </c>
      <c r="DH524" s="1">
        <f t="shared" si="286"/>
        <v>2</v>
      </c>
      <c r="DI524" s="14">
        <f t="shared" si="287"/>
        <v>-1</v>
      </c>
      <c r="DJ524" s="1">
        <v>1</v>
      </c>
      <c r="DK524" s="1">
        <v>0</v>
      </c>
      <c r="DL524" s="1">
        <v>0</v>
      </c>
      <c r="DM524" s="1">
        <v>0</v>
      </c>
      <c r="DN524" s="1">
        <v>0</v>
      </c>
      <c r="DO524" s="1">
        <v>0</v>
      </c>
      <c r="DP524" s="1">
        <v>0</v>
      </c>
      <c r="DQ524" s="1">
        <v>0</v>
      </c>
      <c r="DR524" s="1">
        <f t="shared" si="288"/>
        <v>1</v>
      </c>
      <c r="DS524" s="1">
        <v>1</v>
      </c>
      <c r="DT524" s="1">
        <v>0</v>
      </c>
      <c r="DU524" s="1">
        <v>0</v>
      </c>
      <c r="DV524" s="1">
        <v>0</v>
      </c>
      <c r="DW524" s="1">
        <v>0</v>
      </c>
      <c r="DX524" s="1">
        <v>0</v>
      </c>
      <c r="DY524" s="1">
        <v>0</v>
      </c>
      <c r="DZ524" s="1">
        <v>0</v>
      </c>
      <c r="EA524" s="1">
        <f t="shared" si="289"/>
        <v>1</v>
      </c>
      <c r="EB524" s="14">
        <f t="shared" si="290"/>
        <v>0</v>
      </c>
      <c r="EC524" s="1">
        <v>0</v>
      </c>
      <c r="ED524" s="1">
        <v>0</v>
      </c>
      <c r="EE524" s="1">
        <f t="shared" si="291"/>
        <v>0</v>
      </c>
      <c r="EF524" s="1">
        <v>5</v>
      </c>
      <c r="EG524" s="1">
        <v>5</v>
      </c>
      <c r="EH524" s="1">
        <v>5</v>
      </c>
      <c r="EI524" s="1">
        <v>5</v>
      </c>
      <c r="EJ524" s="1">
        <f t="shared" si="292"/>
        <v>20</v>
      </c>
    </row>
    <row r="525" spans="1:250" s="1" customFormat="1">
      <c r="A525" s="14">
        <v>516</v>
      </c>
      <c r="B525" s="64">
        <v>1</v>
      </c>
      <c r="C525" s="3">
        <v>1</v>
      </c>
      <c r="D525" s="1">
        <v>3</v>
      </c>
      <c r="E525" s="1">
        <v>1</v>
      </c>
      <c r="F525" s="1" t="s">
        <v>1928</v>
      </c>
      <c r="G525" s="1" t="s">
        <v>1977</v>
      </c>
      <c r="H525" s="1" t="s">
        <v>2535</v>
      </c>
      <c r="K525" s="1" t="s">
        <v>5157</v>
      </c>
      <c r="L525" s="1">
        <v>3</v>
      </c>
      <c r="M525" s="1">
        <v>8</v>
      </c>
      <c r="N525" s="1">
        <v>14</v>
      </c>
      <c r="O525" s="1" t="s">
        <v>5158</v>
      </c>
      <c r="P525" s="1" t="s">
        <v>5159</v>
      </c>
      <c r="Q525" s="1" t="s">
        <v>2560</v>
      </c>
      <c r="R525" s="1" t="s">
        <v>5160</v>
      </c>
      <c r="S525" s="1" t="s">
        <v>4656</v>
      </c>
      <c r="T525" s="1" t="s">
        <v>3739</v>
      </c>
      <c r="U525" s="1" t="s">
        <v>2609</v>
      </c>
      <c r="V525" s="1" t="s">
        <v>2861</v>
      </c>
      <c r="W525" s="1" t="s">
        <v>5161</v>
      </c>
      <c r="X525" s="1" t="s">
        <v>3963</v>
      </c>
      <c r="Y525" s="1" t="s">
        <v>3037</v>
      </c>
      <c r="Z525" s="1" t="s">
        <v>3522</v>
      </c>
      <c r="AA525" s="1" t="s">
        <v>5162</v>
      </c>
      <c r="AB525" s="1" t="s">
        <v>3151</v>
      </c>
      <c r="AX525" s="1">
        <v>2</v>
      </c>
      <c r="AY525" s="1">
        <v>1</v>
      </c>
      <c r="AZ525" s="1">
        <v>2</v>
      </c>
      <c r="BA525" s="1">
        <v>5</v>
      </c>
      <c r="BC525" s="1">
        <v>71</v>
      </c>
      <c r="BD525" s="1">
        <v>0</v>
      </c>
      <c r="BE525" s="1">
        <v>1</v>
      </c>
      <c r="BF525" s="1">
        <v>1</v>
      </c>
      <c r="BG525" s="1">
        <v>4</v>
      </c>
      <c r="BH525" s="1">
        <v>157.5</v>
      </c>
      <c r="BI525" s="1">
        <v>33.07</v>
      </c>
      <c r="BJ525" s="1">
        <v>0</v>
      </c>
      <c r="BK525" s="1">
        <v>0</v>
      </c>
      <c r="BL525" s="1">
        <v>4</v>
      </c>
      <c r="BM525" s="1">
        <v>3</v>
      </c>
      <c r="BN525" s="1">
        <v>1</v>
      </c>
      <c r="BO525" s="1">
        <f>IF(AZ525&gt;=85,1,0)</f>
        <v>0</v>
      </c>
      <c r="BP525" s="1">
        <f>IF(BA525=1,1,0)</f>
        <v>0</v>
      </c>
      <c r="BQ525" s="1">
        <v>1</v>
      </c>
      <c r="BR525" s="1">
        <v>1</v>
      </c>
      <c r="BS525" s="1">
        <v>0</v>
      </c>
      <c r="BT525" s="1">
        <v>1</v>
      </c>
      <c r="BU525" s="1">
        <v>1</v>
      </c>
      <c r="BV525" s="14">
        <f t="shared" ref="BV525:BV539" si="293">SUM(BO525:BU525)</f>
        <v>4</v>
      </c>
      <c r="BW525" s="1">
        <v>3</v>
      </c>
      <c r="BX525" s="1">
        <v>0</v>
      </c>
      <c r="BY525" s="1">
        <v>0</v>
      </c>
      <c r="BZ525" s="1">
        <v>0</v>
      </c>
      <c r="CA525" s="1">
        <v>0</v>
      </c>
      <c r="CB525" s="1">
        <v>0</v>
      </c>
      <c r="CC525" s="1">
        <v>0</v>
      </c>
      <c r="CD525" s="1">
        <v>0</v>
      </c>
      <c r="CE525" s="1">
        <v>0</v>
      </c>
      <c r="CF525" s="1">
        <f t="shared" ref="CF525:CF539" si="294">SUM(BX525:CE525)</f>
        <v>0</v>
      </c>
      <c r="CG525" s="1">
        <v>3</v>
      </c>
      <c r="CH525" s="1">
        <v>3</v>
      </c>
      <c r="CI525" s="1">
        <v>3</v>
      </c>
      <c r="CJ525" s="1">
        <v>4</v>
      </c>
      <c r="CK525" s="1">
        <f>SUM(CG525:CJ525)</f>
        <v>13</v>
      </c>
      <c r="CL525" s="1">
        <v>0</v>
      </c>
      <c r="CM525" s="1">
        <v>1</v>
      </c>
      <c r="CN525" s="1">
        <v>0</v>
      </c>
      <c r="CO525" s="1">
        <v>1</v>
      </c>
      <c r="CP525" s="1">
        <v>1</v>
      </c>
      <c r="CQ525" s="1">
        <v>2</v>
      </c>
      <c r="CR525" s="1">
        <v>2</v>
      </c>
      <c r="CS525" s="1">
        <v>1</v>
      </c>
      <c r="CT525" s="1">
        <v>60</v>
      </c>
      <c r="CU525" s="1">
        <v>0</v>
      </c>
      <c r="CV525" s="1">
        <v>0</v>
      </c>
      <c r="CW525" s="1">
        <v>1</v>
      </c>
      <c r="CX525" s="1">
        <v>1</v>
      </c>
      <c r="CY525" s="1">
        <v>1</v>
      </c>
      <c r="CZ525" s="1">
        <v>1</v>
      </c>
      <c r="DA525" s="1">
        <f t="shared" si="285"/>
        <v>4</v>
      </c>
      <c r="DB525" s="1">
        <v>0</v>
      </c>
      <c r="DC525" s="1">
        <v>0</v>
      </c>
      <c r="DD525" s="1">
        <v>1</v>
      </c>
      <c r="DE525" s="1">
        <v>1</v>
      </c>
      <c r="DF525" s="1">
        <v>1</v>
      </c>
      <c r="DG525" s="1">
        <v>1</v>
      </c>
      <c r="DH525" s="1">
        <f t="shared" si="286"/>
        <v>4</v>
      </c>
      <c r="DI525" s="14">
        <f t="shared" si="287"/>
        <v>0</v>
      </c>
      <c r="DJ525" s="1">
        <v>1</v>
      </c>
      <c r="DK525" s="1">
        <v>0</v>
      </c>
      <c r="DL525" s="1">
        <v>0</v>
      </c>
      <c r="DM525" s="1">
        <v>0</v>
      </c>
      <c r="DN525" s="1">
        <v>0</v>
      </c>
      <c r="DO525" s="1">
        <v>0</v>
      </c>
      <c r="DP525" s="1">
        <v>1</v>
      </c>
      <c r="DQ525" s="1">
        <v>1</v>
      </c>
      <c r="DR525" s="1">
        <f t="shared" si="288"/>
        <v>3</v>
      </c>
      <c r="DS525" s="1">
        <v>1</v>
      </c>
      <c r="DT525" s="1">
        <v>0</v>
      </c>
      <c r="DU525" s="1">
        <v>0</v>
      </c>
      <c r="DV525" s="1">
        <v>0</v>
      </c>
      <c r="DW525" s="1">
        <v>0</v>
      </c>
      <c r="DX525" s="1">
        <v>0</v>
      </c>
      <c r="DY525" s="1">
        <v>1</v>
      </c>
      <c r="DZ525" s="1">
        <v>1</v>
      </c>
      <c r="EA525" s="1">
        <f t="shared" si="289"/>
        <v>3</v>
      </c>
      <c r="EB525" s="14">
        <f t="shared" si="290"/>
        <v>0</v>
      </c>
      <c r="EC525" s="1">
        <v>1</v>
      </c>
      <c r="ED525" s="1">
        <v>1</v>
      </c>
      <c r="EE525" s="1">
        <f t="shared" si="291"/>
        <v>2</v>
      </c>
      <c r="EF525" s="1">
        <v>5</v>
      </c>
      <c r="EG525" s="1">
        <v>5</v>
      </c>
      <c r="EH525" s="1">
        <v>5</v>
      </c>
      <c r="EI525" s="1">
        <v>5</v>
      </c>
      <c r="EJ525" s="1">
        <f t="shared" si="292"/>
        <v>20</v>
      </c>
    </row>
    <row r="526" spans="1:250" s="1" customFormat="1">
      <c r="A526" s="14">
        <v>517</v>
      </c>
      <c r="B526" s="61">
        <v>2</v>
      </c>
      <c r="C526" s="60">
        <v>1</v>
      </c>
      <c r="D526" s="14">
        <v>3</v>
      </c>
      <c r="E526" s="14">
        <v>1</v>
      </c>
      <c r="F526" s="14" t="s">
        <v>1977</v>
      </c>
      <c r="G526" s="14" t="s">
        <v>1928</v>
      </c>
      <c r="H526" s="14"/>
      <c r="I526" s="14"/>
      <c r="J526" s="14"/>
      <c r="K526" s="1" t="s">
        <v>4290</v>
      </c>
      <c r="L526" s="14">
        <v>2</v>
      </c>
      <c r="M526" s="14">
        <v>4</v>
      </c>
      <c r="N526" s="14">
        <v>5</v>
      </c>
      <c r="O526" s="14" t="s">
        <v>2335</v>
      </c>
      <c r="P526" s="14" t="s">
        <v>4291</v>
      </c>
      <c r="Q526" s="14" t="s">
        <v>4292</v>
      </c>
      <c r="R526" s="14" t="s">
        <v>4184</v>
      </c>
      <c r="S526" s="14" t="s">
        <v>4293</v>
      </c>
      <c r="T526" s="14"/>
      <c r="U526" s="14"/>
      <c r="V526" s="14"/>
      <c r="W526" s="14"/>
      <c r="X526" s="14"/>
      <c r="Y526" s="14"/>
      <c r="Z526" s="14"/>
      <c r="AA526" s="14"/>
      <c r="AB526" s="14"/>
      <c r="AC526" s="14"/>
      <c r="AD526" s="14"/>
      <c r="AE526" s="14"/>
      <c r="AF526" s="14"/>
      <c r="AG526" s="14"/>
      <c r="AH526" s="14"/>
      <c r="AI526" s="14"/>
      <c r="AJ526" s="14"/>
      <c r="AK526" s="14"/>
      <c r="AL526" s="14"/>
      <c r="AM526" s="14"/>
      <c r="AN526" s="14"/>
      <c r="AO526" s="14"/>
      <c r="AP526" s="14"/>
      <c r="AQ526" s="14"/>
      <c r="AR526" s="14"/>
      <c r="AS526" s="14"/>
      <c r="AT526" s="14"/>
      <c r="AU526" s="14"/>
      <c r="AV526" s="14"/>
      <c r="AW526" s="14"/>
      <c r="AX526" s="14">
        <v>2</v>
      </c>
      <c r="AY526" s="14"/>
      <c r="AZ526" s="14">
        <v>2</v>
      </c>
      <c r="BA526" s="14">
        <v>6</v>
      </c>
      <c r="BB526" s="14"/>
      <c r="BC526" s="14">
        <v>73</v>
      </c>
      <c r="BD526" s="14">
        <v>0</v>
      </c>
      <c r="BE526" s="14">
        <v>1</v>
      </c>
      <c r="BF526" s="14">
        <v>1</v>
      </c>
      <c r="BG526" s="14">
        <v>2</v>
      </c>
      <c r="BH526" s="14">
        <v>157.5</v>
      </c>
      <c r="BI526" s="14">
        <v>29.21</v>
      </c>
      <c r="BJ526" s="14">
        <v>0</v>
      </c>
      <c r="BK526" s="14">
        <v>2</v>
      </c>
      <c r="BL526" s="14">
        <v>3</v>
      </c>
      <c r="BM526" s="14">
        <v>3</v>
      </c>
      <c r="BN526" s="14">
        <v>1</v>
      </c>
      <c r="BO526" s="14">
        <f>IF(BC526&gt;=85,1,0)</f>
        <v>0</v>
      </c>
      <c r="BP526" s="14">
        <f>IF(BD526=1,1,0)</f>
        <v>0</v>
      </c>
      <c r="BQ526" s="14">
        <v>0</v>
      </c>
      <c r="BR526" s="14">
        <v>0</v>
      </c>
      <c r="BS526" s="14">
        <v>0</v>
      </c>
      <c r="BT526" s="14">
        <v>1</v>
      </c>
      <c r="BU526" s="14">
        <v>0</v>
      </c>
      <c r="BV526" s="14">
        <f t="shared" si="293"/>
        <v>1</v>
      </c>
      <c r="BW526" s="14">
        <v>2</v>
      </c>
      <c r="BX526" s="14">
        <v>1</v>
      </c>
      <c r="BY526" s="14">
        <v>0</v>
      </c>
      <c r="BZ526" s="14">
        <v>1</v>
      </c>
      <c r="CA526" s="14">
        <v>1</v>
      </c>
      <c r="CB526" s="14">
        <v>0</v>
      </c>
      <c r="CC526" s="14">
        <v>0</v>
      </c>
      <c r="CD526" s="14">
        <v>1</v>
      </c>
      <c r="CE526" s="14">
        <v>1</v>
      </c>
      <c r="CF526" s="14">
        <f t="shared" si="294"/>
        <v>5</v>
      </c>
      <c r="CG526" s="14">
        <v>3</v>
      </c>
      <c r="CH526" s="14">
        <v>3</v>
      </c>
      <c r="CI526" s="14">
        <v>3</v>
      </c>
      <c r="CJ526" s="14">
        <v>1</v>
      </c>
      <c r="CK526" s="14">
        <f>SUM(CG526:CJ526)</f>
        <v>10</v>
      </c>
      <c r="CL526" s="14">
        <v>1</v>
      </c>
      <c r="CM526" s="14">
        <v>5</v>
      </c>
      <c r="CN526" s="14">
        <v>0</v>
      </c>
      <c r="CO526" s="14">
        <v>2</v>
      </c>
      <c r="CP526" s="14">
        <v>1</v>
      </c>
      <c r="CQ526" s="14">
        <v>2</v>
      </c>
      <c r="CR526" s="14">
        <v>2</v>
      </c>
      <c r="CS526" s="14">
        <v>2</v>
      </c>
      <c r="CT526" s="14">
        <v>80</v>
      </c>
      <c r="CU526" s="14">
        <v>1</v>
      </c>
      <c r="CV526" s="14">
        <v>1</v>
      </c>
      <c r="CW526" s="14">
        <v>1</v>
      </c>
      <c r="CX526" s="14">
        <v>1</v>
      </c>
      <c r="CY526" s="14">
        <v>1</v>
      </c>
      <c r="CZ526" s="14">
        <v>1</v>
      </c>
      <c r="DA526" s="14">
        <f t="shared" si="285"/>
        <v>6</v>
      </c>
      <c r="DB526" s="14">
        <v>1</v>
      </c>
      <c r="DC526" s="14">
        <v>1</v>
      </c>
      <c r="DD526" s="14">
        <v>1</v>
      </c>
      <c r="DE526" s="14">
        <v>1</v>
      </c>
      <c r="DF526" s="14">
        <v>1</v>
      </c>
      <c r="DG526" s="14">
        <v>1</v>
      </c>
      <c r="DH526" s="14">
        <f t="shared" si="286"/>
        <v>6</v>
      </c>
      <c r="DI526" s="14">
        <f t="shared" si="287"/>
        <v>0</v>
      </c>
      <c r="DJ526" s="14">
        <v>1</v>
      </c>
      <c r="DK526" s="14">
        <v>1</v>
      </c>
      <c r="DL526" s="14">
        <v>1</v>
      </c>
      <c r="DM526" s="14">
        <v>1</v>
      </c>
      <c r="DN526" s="14">
        <v>1</v>
      </c>
      <c r="DO526" s="14">
        <v>1</v>
      </c>
      <c r="DP526" s="14">
        <v>1</v>
      </c>
      <c r="DQ526" s="14">
        <v>1</v>
      </c>
      <c r="DR526" s="14">
        <f t="shared" si="288"/>
        <v>8</v>
      </c>
      <c r="DS526" s="14">
        <v>1</v>
      </c>
      <c r="DT526" s="14">
        <v>1</v>
      </c>
      <c r="DU526" s="14">
        <v>1</v>
      </c>
      <c r="DV526" s="14">
        <v>1</v>
      </c>
      <c r="DW526" s="14">
        <v>1</v>
      </c>
      <c r="DX526" s="14">
        <v>1</v>
      </c>
      <c r="DY526" s="14">
        <v>1</v>
      </c>
      <c r="DZ526" s="14">
        <v>1</v>
      </c>
      <c r="EA526" s="14">
        <f t="shared" si="289"/>
        <v>8</v>
      </c>
      <c r="EB526" s="14">
        <f t="shared" si="290"/>
        <v>0</v>
      </c>
      <c r="EC526" s="14">
        <v>0</v>
      </c>
      <c r="ED526" s="14">
        <v>0</v>
      </c>
      <c r="EE526" s="14">
        <f t="shared" si="291"/>
        <v>0</v>
      </c>
      <c r="EF526" s="14">
        <v>4</v>
      </c>
      <c r="EG526" s="14">
        <v>4</v>
      </c>
      <c r="EH526" s="14">
        <v>4</v>
      </c>
      <c r="EI526" s="14">
        <v>4</v>
      </c>
      <c r="EJ526" s="14">
        <f t="shared" si="292"/>
        <v>16</v>
      </c>
      <c r="EK526" s="14"/>
      <c r="EL526" s="14"/>
      <c r="EM526" s="14"/>
      <c r="EN526" s="14"/>
      <c r="EO526" s="14"/>
      <c r="EP526" s="14"/>
      <c r="EQ526" s="14"/>
      <c r="ER526" s="14"/>
      <c r="ES526" s="14"/>
      <c r="ET526" s="14"/>
      <c r="EU526" s="14"/>
      <c r="EV526" s="14"/>
      <c r="EW526" s="14"/>
      <c r="EX526" s="14"/>
      <c r="EY526" s="14"/>
      <c r="EZ526" s="14"/>
      <c r="FA526" s="14"/>
      <c r="FB526" s="14"/>
      <c r="FC526" s="14"/>
      <c r="FD526" s="14"/>
      <c r="FE526" s="14"/>
      <c r="FF526" s="14"/>
      <c r="FG526" s="14"/>
      <c r="FH526" s="14"/>
      <c r="FI526" s="14"/>
      <c r="FJ526" s="14"/>
      <c r="FK526" s="14"/>
      <c r="FL526" s="14"/>
      <c r="FM526" s="14"/>
      <c r="FN526" s="14"/>
      <c r="FO526" s="14"/>
      <c r="FP526" s="14"/>
      <c r="FQ526" s="14"/>
      <c r="FR526" s="14"/>
      <c r="FS526" s="14"/>
      <c r="FT526" s="14"/>
      <c r="FU526" s="14"/>
      <c r="FV526" s="14"/>
      <c r="FW526" s="14"/>
      <c r="FX526" s="14"/>
      <c r="FY526" s="14"/>
      <c r="FZ526" s="14"/>
      <c r="GA526" s="14"/>
      <c r="GB526" s="14"/>
      <c r="GC526" s="14"/>
      <c r="GD526" s="14"/>
      <c r="GE526" s="14"/>
      <c r="GF526" s="14"/>
      <c r="GG526" s="14"/>
      <c r="GH526" s="14"/>
      <c r="GI526" s="14"/>
      <c r="GJ526" s="14"/>
      <c r="GK526" s="14"/>
      <c r="GL526" s="14"/>
      <c r="GM526" s="14"/>
      <c r="GN526" s="14"/>
      <c r="GO526" s="14"/>
      <c r="GP526" s="14"/>
      <c r="GQ526" s="14"/>
      <c r="GR526" s="14"/>
      <c r="GS526" s="14"/>
      <c r="GT526" s="14"/>
      <c r="GU526" s="14"/>
      <c r="GV526" s="14"/>
      <c r="GW526" s="14"/>
      <c r="GX526" s="14"/>
      <c r="GY526" s="14"/>
      <c r="GZ526" s="14"/>
      <c r="HA526" s="14"/>
      <c r="HB526" s="14"/>
      <c r="HC526" s="14"/>
      <c r="HD526" s="14"/>
      <c r="HE526" s="14"/>
      <c r="HF526" s="14"/>
      <c r="HG526" s="14"/>
      <c r="HH526" s="14"/>
      <c r="HI526" s="14"/>
      <c r="HJ526" s="14"/>
      <c r="HK526" s="14"/>
      <c r="HL526" s="14"/>
      <c r="HM526" s="14"/>
      <c r="HN526" s="14"/>
      <c r="HO526" s="14"/>
      <c r="HP526" s="14"/>
      <c r="HQ526" s="14"/>
      <c r="HR526" s="14"/>
      <c r="HS526" s="14"/>
      <c r="HT526" s="14"/>
      <c r="HU526" s="14"/>
      <c r="HV526" s="14"/>
      <c r="HW526" s="14"/>
      <c r="HX526" s="14"/>
      <c r="HY526" s="14"/>
      <c r="HZ526" s="14"/>
      <c r="IA526" s="14"/>
      <c r="IB526" s="14"/>
      <c r="IC526" s="14"/>
      <c r="ID526" s="14"/>
      <c r="IE526" s="14"/>
      <c r="IF526" s="14"/>
      <c r="IG526" s="14"/>
      <c r="IH526" s="14"/>
      <c r="II526" s="14"/>
      <c r="IJ526" s="14"/>
      <c r="IK526" s="14"/>
      <c r="IL526" s="14"/>
      <c r="IM526" s="14"/>
      <c r="IN526" s="14"/>
      <c r="IO526" s="14"/>
      <c r="IP526" s="14"/>
    </row>
    <row r="527" spans="1:250" s="1" customFormat="1">
      <c r="A527" s="14">
        <v>518</v>
      </c>
      <c r="B527" s="61">
        <v>1</v>
      </c>
      <c r="C527" s="60">
        <v>1</v>
      </c>
      <c r="D527" s="14">
        <v>3</v>
      </c>
      <c r="E527" s="14">
        <v>1</v>
      </c>
      <c r="F527" s="14" t="s">
        <v>2100</v>
      </c>
      <c r="G527" s="14" t="s">
        <v>2535</v>
      </c>
      <c r="H527" s="14" t="s">
        <v>1941</v>
      </c>
      <c r="I527" s="14" t="s">
        <v>1955</v>
      </c>
      <c r="J527" s="14" t="s">
        <v>1928</v>
      </c>
      <c r="K527" s="1" t="s">
        <v>4000</v>
      </c>
      <c r="L527" s="14">
        <v>6</v>
      </c>
      <c r="M527" s="14">
        <v>16</v>
      </c>
      <c r="N527" s="14">
        <v>14</v>
      </c>
      <c r="O527" s="14" t="s">
        <v>3800</v>
      </c>
      <c r="P527" s="14" t="s">
        <v>2335</v>
      </c>
      <c r="Q527" s="14" t="s">
        <v>2338</v>
      </c>
      <c r="R527" s="14" t="s">
        <v>3017</v>
      </c>
      <c r="S527" s="14" t="s">
        <v>4001</v>
      </c>
      <c r="T527" s="14" t="s">
        <v>2726</v>
      </c>
      <c r="U527" s="14" t="s">
        <v>4002</v>
      </c>
      <c r="V527" s="14" t="s">
        <v>4003</v>
      </c>
      <c r="W527" s="14" t="s">
        <v>3646</v>
      </c>
      <c r="X527" s="14" t="s">
        <v>4004</v>
      </c>
      <c r="Y527" s="14" t="s">
        <v>4005</v>
      </c>
      <c r="Z527" s="14" t="s">
        <v>2357</v>
      </c>
      <c r="AA527" s="14" t="s">
        <v>2596</v>
      </c>
      <c r="AB527" s="14" t="s">
        <v>4006</v>
      </c>
      <c r="AC527" s="14"/>
      <c r="AD527" s="14"/>
      <c r="AE527" s="14"/>
      <c r="AF527" s="14"/>
      <c r="AG527" s="14"/>
      <c r="AH527" s="14"/>
      <c r="AI527" s="14"/>
      <c r="AJ527" s="14"/>
      <c r="AK527" s="14"/>
      <c r="AL527" s="14"/>
      <c r="AM527" s="14"/>
      <c r="AN527" s="14"/>
      <c r="AO527" s="14"/>
      <c r="AP527" s="14"/>
      <c r="AQ527" s="14"/>
      <c r="AR527" s="14"/>
      <c r="AS527" s="14"/>
      <c r="AT527" s="14"/>
      <c r="AU527" s="14"/>
      <c r="AV527" s="14"/>
      <c r="AW527" s="14"/>
      <c r="AX527" s="14">
        <v>2</v>
      </c>
      <c r="AY527" s="14">
        <v>1</v>
      </c>
      <c r="AZ527" s="14"/>
      <c r="BA527" s="14">
        <v>5</v>
      </c>
      <c r="BB527" s="14"/>
      <c r="BC527" s="14">
        <v>71</v>
      </c>
      <c r="BD527" s="14">
        <v>0</v>
      </c>
      <c r="BE527" s="14">
        <v>2</v>
      </c>
      <c r="BF527" s="14">
        <v>1</v>
      </c>
      <c r="BG527" s="14">
        <v>1</v>
      </c>
      <c r="BH527" s="14">
        <v>162.6</v>
      </c>
      <c r="BI527" s="14">
        <v>30.21</v>
      </c>
      <c r="BJ527" s="14">
        <v>1</v>
      </c>
      <c r="BK527" s="14">
        <v>1</v>
      </c>
      <c r="BL527" s="14">
        <v>2</v>
      </c>
      <c r="BM527" s="14">
        <v>3</v>
      </c>
      <c r="BN527" s="14">
        <v>1</v>
      </c>
      <c r="BO527" s="14">
        <f>IF(BC527&gt;=85,1,0)</f>
        <v>0</v>
      </c>
      <c r="BP527" s="14">
        <f>IF(BD527=1,1,0)</f>
        <v>0</v>
      </c>
      <c r="BQ527" s="14">
        <v>0</v>
      </c>
      <c r="BR527" s="14">
        <v>1</v>
      </c>
      <c r="BS527" s="14">
        <v>0</v>
      </c>
      <c r="BT527" s="14">
        <v>1</v>
      </c>
      <c r="BU527" s="14">
        <v>1</v>
      </c>
      <c r="BV527" s="14">
        <f t="shared" si="293"/>
        <v>3</v>
      </c>
      <c r="BW527" s="14">
        <v>4</v>
      </c>
      <c r="BX527" s="14">
        <v>0</v>
      </c>
      <c r="BY527" s="14">
        <v>0</v>
      </c>
      <c r="BZ527" s="14">
        <v>1</v>
      </c>
      <c r="CA527" s="14">
        <v>1</v>
      </c>
      <c r="CB527" s="14">
        <v>1</v>
      </c>
      <c r="CC527" s="14">
        <v>0</v>
      </c>
      <c r="CD527" s="14">
        <v>1</v>
      </c>
      <c r="CE527" s="14">
        <v>1</v>
      </c>
      <c r="CF527" s="14">
        <f t="shared" si="294"/>
        <v>5</v>
      </c>
      <c r="CG527" s="14">
        <v>5</v>
      </c>
      <c r="CH527" s="14">
        <v>5</v>
      </c>
      <c r="CI527" s="14">
        <v>5</v>
      </c>
      <c r="CJ527" s="14">
        <v>5</v>
      </c>
      <c r="CK527" s="14">
        <f>SUM(CG527:CJ527)</f>
        <v>20</v>
      </c>
      <c r="CL527" s="14">
        <v>0</v>
      </c>
      <c r="CM527" s="14">
        <v>1</v>
      </c>
      <c r="CN527" s="14">
        <v>0</v>
      </c>
      <c r="CO527" s="14">
        <v>1</v>
      </c>
      <c r="CP527" s="14">
        <v>5</v>
      </c>
      <c r="CQ527" s="14">
        <v>5</v>
      </c>
      <c r="CR527" s="14">
        <v>1</v>
      </c>
      <c r="CS527" s="14">
        <v>1</v>
      </c>
      <c r="CT527" s="14">
        <v>80</v>
      </c>
      <c r="CU527" s="14">
        <v>0</v>
      </c>
      <c r="CV527" s="14">
        <v>0</v>
      </c>
      <c r="CW527" s="14">
        <v>1</v>
      </c>
      <c r="CX527" s="14">
        <v>1</v>
      </c>
      <c r="CY527" s="14">
        <v>1</v>
      </c>
      <c r="CZ527" s="14">
        <v>1</v>
      </c>
      <c r="DA527" s="14">
        <f t="shared" si="285"/>
        <v>4</v>
      </c>
      <c r="DB527" s="14">
        <v>0</v>
      </c>
      <c r="DC527" s="14">
        <v>0</v>
      </c>
      <c r="DD527" s="14">
        <v>1</v>
      </c>
      <c r="DE527" s="14">
        <v>1</v>
      </c>
      <c r="DF527" s="14">
        <v>1</v>
      </c>
      <c r="DG527" s="14">
        <v>1</v>
      </c>
      <c r="DH527" s="14">
        <f t="shared" si="286"/>
        <v>4</v>
      </c>
      <c r="DI527" s="14">
        <f t="shared" si="287"/>
        <v>0</v>
      </c>
      <c r="DJ527" s="14">
        <v>1</v>
      </c>
      <c r="DK527" s="14">
        <v>1</v>
      </c>
      <c r="DL527" s="14">
        <v>1</v>
      </c>
      <c r="DM527" s="14">
        <v>0</v>
      </c>
      <c r="DN527" s="14">
        <v>0</v>
      </c>
      <c r="DO527" s="14">
        <v>0</v>
      </c>
      <c r="DP527" s="14">
        <v>1</v>
      </c>
      <c r="DQ527" s="14">
        <v>1</v>
      </c>
      <c r="DR527" s="14">
        <f t="shared" si="288"/>
        <v>5</v>
      </c>
      <c r="DS527" s="14">
        <v>1</v>
      </c>
      <c r="DT527" s="14">
        <v>1</v>
      </c>
      <c r="DU527" s="14">
        <v>1</v>
      </c>
      <c r="DV527" s="14">
        <v>0</v>
      </c>
      <c r="DW527" s="14">
        <v>0</v>
      </c>
      <c r="DX527" s="14">
        <v>0</v>
      </c>
      <c r="DY527" s="14">
        <v>1</v>
      </c>
      <c r="DZ527" s="14">
        <v>1</v>
      </c>
      <c r="EA527" s="14">
        <f t="shared" si="289"/>
        <v>5</v>
      </c>
      <c r="EB527" s="14">
        <f t="shared" si="290"/>
        <v>0</v>
      </c>
      <c r="EC527" s="14">
        <v>3</v>
      </c>
      <c r="ED527" s="14">
        <v>1</v>
      </c>
      <c r="EE527" s="14">
        <f t="shared" si="291"/>
        <v>4</v>
      </c>
      <c r="EF527" s="14">
        <v>5</v>
      </c>
      <c r="EG527" s="14">
        <v>5</v>
      </c>
      <c r="EH527" s="14">
        <v>5</v>
      </c>
      <c r="EI527" s="14">
        <v>5</v>
      </c>
      <c r="EJ527" s="14">
        <f t="shared" si="292"/>
        <v>20</v>
      </c>
      <c r="EK527" s="14"/>
      <c r="EL527" s="14"/>
      <c r="EM527" s="14"/>
      <c r="EN527" s="14"/>
      <c r="EO527" s="14"/>
      <c r="EP527" s="14"/>
      <c r="EQ527" s="14"/>
      <c r="ER527" s="14"/>
      <c r="ES527" s="14"/>
      <c r="ET527" s="14"/>
      <c r="EU527" s="14"/>
      <c r="EV527" s="14"/>
      <c r="EW527" s="14"/>
      <c r="EX527" s="14"/>
      <c r="EY527" s="14"/>
      <c r="EZ527" s="14"/>
      <c r="FA527" s="14"/>
      <c r="FB527" s="14"/>
      <c r="FC527" s="14"/>
      <c r="FD527" s="14"/>
      <c r="FE527" s="14"/>
      <c r="FF527" s="14"/>
      <c r="FG527" s="14"/>
      <c r="FH527" s="14"/>
      <c r="FI527" s="14"/>
      <c r="FJ527" s="14"/>
      <c r="FK527" s="14"/>
      <c r="FL527" s="14"/>
      <c r="FM527" s="14"/>
      <c r="FN527" s="14"/>
      <c r="FO527" s="14"/>
      <c r="FP527" s="14"/>
      <c r="FQ527" s="14"/>
      <c r="FR527" s="14"/>
      <c r="FS527" s="14"/>
      <c r="FT527" s="14"/>
      <c r="FU527" s="14"/>
      <c r="FV527" s="14"/>
      <c r="FW527" s="14"/>
      <c r="FX527" s="14"/>
      <c r="FY527" s="14"/>
      <c r="FZ527" s="14"/>
      <c r="GA527" s="14"/>
      <c r="GB527" s="14"/>
      <c r="GC527" s="14"/>
      <c r="GD527" s="14"/>
      <c r="GE527" s="14"/>
      <c r="GF527" s="14"/>
      <c r="GG527" s="14"/>
      <c r="GH527" s="14"/>
      <c r="GI527" s="14"/>
      <c r="GJ527" s="14"/>
      <c r="GK527" s="14"/>
      <c r="GL527" s="14"/>
      <c r="GM527" s="14"/>
      <c r="GN527" s="14"/>
      <c r="GO527" s="14"/>
      <c r="GP527" s="14"/>
      <c r="GQ527" s="14"/>
      <c r="GR527" s="14"/>
      <c r="GS527" s="14"/>
      <c r="GT527" s="14"/>
      <c r="GU527" s="14"/>
      <c r="GV527" s="14"/>
      <c r="GW527" s="14"/>
      <c r="GX527" s="14"/>
      <c r="GY527" s="14"/>
      <c r="GZ527" s="14"/>
      <c r="HA527" s="14"/>
      <c r="HB527" s="14"/>
      <c r="HC527" s="14"/>
      <c r="HD527" s="14"/>
      <c r="HE527" s="14"/>
      <c r="HF527" s="14"/>
      <c r="HG527" s="14"/>
      <c r="HH527" s="14"/>
      <c r="HI527" s="14"/>
      <c r="HJ527" s="14"/>
      <c r="HK527" s="14"/>
      <c r="HL527" s="14"/>
      <c r="HM527" s="14"/>
      <c r="HN527" s="14"/>
      <c r="HO527" s="14"/>
      <c r="HP527" s="14"/>
      <c r="HQ527" s="14"/>
      <c r="HR527" s="14"/>
      <c r="HS527" s="14"/>
      <c r="HT527" s="14"/>
      <c r="HU527" s="14"/>
      <c r="HV527" s="14"/>
      <c r="HW527" s="14"/>
      <c r="HX527" s="14"/>
      <c r="HY527" s="14"/>
      <c r="HZ527" s="14"/>
      <c r="IA527" s="14"/>
      <c r="IB527" s="14"/>
      <c r="IC527" s="14"/>
      <c r="ID527" s="14"/>
      <c r="IE527" s="14"/>
      <c r="IF527" s="14"/>
      <c r="IG527" s="14"/>
      <c r="IH527" s="14"/>
      <c r="II527" s="14"/>
      <c r="IJ527" s="14"/>
      <c r="IK527" s="14"/>
      <c r="IL527" s="14"/>
      <c r="IM527" s="14"/>
      <c r="IN527" s="14"/>
      <c r="IO527" s="14"/>
      <c r="IP527" s="14"/>
    </row>
    <row r="528" spans="1:250" s="1" customFormat="1">
      <c r="A528" s="14">
        <v>519</v>
      </c>
      <c r="B528" s="64">
        <v>2</v>
      </c>
      <c r="C528" s="3">
        <v>2</v>
      </c>
      <c r="D528" s="1">
        <v>1</v>
      </c>
      <c r="E528" s="1">
        <v>1</v>
      </c>
      <c r="F528" s="1" t="s">
        <v>2100</v>
      </c>
      <c r="G528" s="1" t="s">
        <v>1928</v>
      </c>
      <c r="H528" s="1" t="s">
        <v>1977</v>
      </c>
      <c r="I528" s="1" t="s">
        <v>2454</v>
      </c>
      <c r="K528" s="1" t="s">
        <v>5198</v>
      </c>
      <c r="L528" s="1">
        <v>4</v>
      </c>
      <c r="M528" s="1">
        <v>11</v>
      </c>
      <c r="N528" s="1">
        <v>18</v>
      </c>
      <c r="O528" s="1" t="s">
        <v>2951</v>
      </c>
      <c r="P528" s="1" t="s">
        <v>5199</v>
      </c>
      <c r="Q528" s="1" t="s">
        <v>5200</v>
      </c>
      <c r="R528" s="1" t="s">
        <v>2468</v>
      </c>
      <c r="S528" s="1" t="s">
        <v>2833</v>
      </c>
      <c r="T528" s="1" t="s">
        <v>5201</v>
      </c>
      <c r="U528" s="1" t="s">
        <v>4098</v>
      </c>
      <c r="V528" s="1" t="s">
        <v>3797</v>
      </c>
      <c r="W528" s="1" t="s">
        <v>2857</v>
      </c>
      <c r="X528" s="1" t="s">
        <v>2326</v>
      </c>
      <c r="Y528" s="1" t="s">
        <v>4937</v>
      </c>
      <c r="Z528" s="1" t="s">
        <v>5202</v>
      </c>
      <c r="AA528" s="1" t="s">
        <v>4939</v>
      </c>
      <c r="AB528" s="1" t="s">
        <v>5203</v>
      </c>
      <c r="AC528" s="1" t="s">
        <v>5204</v>
      </c>
      <c r="AD528" s="1" t="s">
        <v>2543</v>
      </c>
      <c r="AE528" s="1" t="s">
        <v>5205</v>
      </c>
      <c r="AF528" s="1" t="s">
        <v>4944</v>
      </c>
      <c r="AX528" s="1">
        <v>2</v>
      </c>
      <c r="AY528" s="1">
        <v>1</v>
      </c>
      <c r="AZ528" s="1">
        <v>1</v>
      </c>
      <c r="BA528" s="1">
        <v>5</v>
      </c>
      <c r="BC528" s="1">
        <v>69</v>
      </c>
      <c r="BD528" s="1">
        <v>0</v>
      </c>
      <c r="BE528" s="1">
        <v>2</v>
      </c>
      <c r="BF528" s="1">
        <v>1</v>
      </c>
      <c r="BG528" s="1">
        <v>2</v>
      </c>
      <c r="BH528" s="1">
        <v>166.4</v>
      </c>
      <c r="BI528" s="1">
        <v>45.89</v>
      </c>
      <c r="BJ528" s="1">
        <v>2</v>
      </c>
      <c r="BK528" s="1">
        <v>1</v>
      </c>
      <c r="BL528" s="1">
        <v>3</v>
      </c>
      <c r="BM528" s="1">
        <v>3</v>
      </c>
      <c r="BN528" s="1">
        <v>0</v>
      </c>
      <c r="BO528" s="1">
        <v>0</v>
      </c>
      <c r="BP528" s="1">
        <v>0</v>
      </c>
      <c r="BQ528" s="1">
        <v>1</v>
      </c>
      <c r="BR528" s="1">
        <v>0</v>
      </c>
      <c r="BS528" s="1">
        <v>0</v>
      </c>
      <c r="BT528" s="1">
        <v>1</v>
      </c>
      <c r="BU528" s="1">
        <v>1</v>
      </c>
      <c r="BV528" s="14">
        <f t="shared" si="293"/>
        <v>3</v>
      </c>
      <c r="BW528" s="1">
        <v>4</v>
      </c>
      <c r="BX528" s="1">
        <v>0</v>
      </c>
      <c r="BY528" s="1">
        <v>0</v>
      </c>
      <c r="BZ528" s="1">
        <v>0</v>
      </c>
      <c r="CA528" s="1">
        <v>0</v>
      </c>
      <c r="CB528" s="1">
        <v>0</v>
      </c>
      <c r="CC528" s="1">
        <v>0</v>
      </c>
      <c r="CD528" s="1">
        <v>0</v>
      </c>
      <c r="CE528" s="1">
        <v>0</v>
      </c>
      <c r="CF528" s="1">
        <f t="shared" si="294"/>
        <v>0</v>
      </c>
      <c r="CG528" s="1">
        <v>5</v>
      </c>
      <c r="CH528" s="1">
        <v>5</v>
      </c>
      <c r="CI528" s="1">
        <v>5</v>
      </c>
      <c r="CJ528" s="1">
        <v>5</v>
      </c>
      <c r="CK528" s="1">
        <v>20</v>
      </c>
      <c r="CL528" s="1">
        <v>0</v>
      </c>
      <c r="CM528" s="1">
        <v>5</v>
      </c>
      <c r="CN528" s="1">
        <v>0</v>
      </c>
      <c r="CO528" s="1">
        <v>2</v>
      </c>
      <c r="CP528" s="1">
        <v>2</v>
      </c>
      <c r="CQ528" s="1">
        <v>2</v>
      </c>
      <c r="CR528" s="1">
        <v>3</v>
      </c>
      <c r="CS528" s="1">
        <v>1</v>
      </c>
      <c r="CT528" s="1">
        <v>50</v>
      </c>
      <c r="CU528" s="1">
        <v>1</v>
      </c>
      <c r="CV528" s="1">
        <v>1</v>
      </c>
      <c r="CW528" s="1">
        <v>1</v>
      </c>
      <c r="CX528" s="1">
        <v>1</v>
      </c>
      <c r="CY528" s="1">
        <v>1</v>
      </c>
      <c r="CZ528" s="1">
        <v>1</v>
      </c>
      <c r="DA528" s="1">
        <f t="shared" si="285"/>
        <v>6</v>
      </c>
      <c r="DB528" s="1">
        <v>1</v>
      </c>
      <c r="DC528" s="1">
        <v>1</v>
      </c>
      <c r="DD528" s="1">
        <v>1</v>
      </c>
      <c r="DE528" s="1">
        <v>1</v>
      </c>
      <c r="DF528" s="1">
        <v>1</v>
      </c>
      <c r="DG528" s="1">
        <v>1</v>
      </c>
      <c r="DH528" s="1">
        <f t="shared" si="286"/>
        <v>6</v>
      </c>
      <c r="DI528" s="14">
        <f t="shared" si="287"/>
        <v>0</v>
      </c>
      <c r="DJ528" s="1">
        <v>1</v>
      </c>
      <c r="DK528" s="1">
        <v>1</v>
      </c>
      <c r="DL528" s="1">
        <v>1</v>
      </c>
      <c r="DM528" s="1">
        <v>1</v>
      </c>
      <c r="DN528" s="1">
        <v>1</v>
      </c>
      <c r="DO528" s="1">
        <v>1</v>
      </c>
      <c r="DP528" s="1">
        <v>1</v>
      </c>
      <c r="DQ528" s="1">
        <v>1</v>
      </c>
      <c r="DR528" s="1">
        <f t="shared" si="288"/>
        <v>8</v>
      </c>
      <c r="DS528" s="1">
        <v>1</v>
      </c>
      <c r="DT528" s="1">
        <v>0</v>
      </c>
      <c r="DU528" s="1">
        <v>1</v>
      </c>
      <c r="DV528" s="1">
        <v>1</v>
      </c>
      <c r="DW528" s="1">
        <v>1</v>
      </c>
      <c r="DX528" s="1">
        <v>1</v>
      </c>
      <c r="DY528" s="1">
        <v>1</v>
      </c>
      <c r="DZ528" s="1">
        <v>1</v>
      </c>
      <c r="EA528" s="1">
        <f t="shared" si="289"/>
        <v>7</v>
      </c>
      <c r="EB528" s="14">
        <f t="shared" si="290"/>
        <v>-1</v>
      </c>
      <c r="EC528" s="1">
        <v>0</v>
      </c>
      <c r="ED528" s="1">
        <v>0</v>
      </c>
      <c r="EE528" s="1">
        <f t="shared" si="291"/>
        <v>0</v>
      </c>
      <c r="EF528" s="1">
        <v>5</v>
      </c>
      <c r="EG528" s="1">
        <v>5</v>
      </c>
      <c r="EH528" s="1">
        <v>5</v>
      </c>
      <c r="EI528" s="1">
        <v>5</v>
      </c>
      <c r="EJ528" s="1">
        <f t="shared" si="292"/>
        <v>20</v>
      </c>
    </row>
    <row r="529" spans="1:250" s="1" customFormat="1">
      <c r="A529" s="14">
        <v>520</v>
      </c>
      <c r="B529" s="61">
        <v>2</v>
      </c>
      <c r="C529" s="60">
        <v>1</v>
      </c>
      <c r="D529" s="14">
        <v>1</v>
      </c>
      <c r="E529" s="14">
        <v>2</v>
      </c>
      <c r="F529" s="14" t="s">
        <v>2535</v>
      </c>
      <c r="G529" s="14" t="s">
        <v>2063</v>
      </c>
      <c r="H529" s="14" t="s">
        <v>1928</v>
      </c>
      <c r="I529" s="14"/>
      <c r="J529" s="14"/>
      <c r="K529" s="1" t="s">
        <v>2801</v>
      </c>
      <c r="L529" s="14">
        <v>2</v>
      </c>
      <c r="M529" s="14">
        <v>4</v>
      </c>
      <c r="N529" s="14">
        <v>9</v>
      </c>
      <c r="O529" s="14" t="s">
        <v>3033</v>
      </c>
      <c r="P529" s="14" t="s">
        <v>4654</v>
      </c>
      <c r="Q529" s="14" t="s">
        <v>4541</v>
      </c>
      <c r="R529" s="14" t="s">
        <v>4655</v>
      </c>
      <c r="S529" s="14" t="s">
        <v>4656</v>
      </c>
      <c r="T529" s="14" t="s">
        <v>4098</v>
      </c>
      <c r="U529" s="14" t="s">
        <v>2725</v>
      </c>
      <c r="V529" s="14" t="s">
        <v>2736</v>
      </c>
      <c r="W529" s="14" t="s">
        <v>2331</v>
      </c>
      <c r="X529" s="14"/>
      <c r="Y529" s="14"/>
      <c r="Z529" s="14"/>
      <c r="AA529" s="14"/>
      <c r="AB529" s="14"/>
      <c r="AC529" s="14"/>
      <c r="AD529" s="14"/>
      <c r="AE529" s="14"/>
      <c r="AF529" s="14"/>
      <c r="AG529" s="14"/>
      <c r="AH529" s="14"/>
      <c r="AI529" s="14"/>
      <c r="AJ529" s="14"/>
      <c r="AK529" s="14"/>
      <c r="AL529" s="14"/>
      <c r="AM529" s="14"/>
      <c r="AN529" s="14"/>
      <c r="AO529" s="14"/>
      <c r="AP529" s="14"/>
      <c r="AQ529" s="14"/>
      <c r="AR529" s="14"/>
      <c r="AS529" s="14"/>
      <c r="AT529" s="14"/>
      <c r="AU529" s="14"/>
      <c r="AV529" s="14"/>
      <c r="AW529" s="14"/>
      <c r="AX529" s="14">
        <v>2</v>
      </c>
      <c r="AY529" s="14"/>
      <c r="AZ529" s="14">
        <v>2</v>
      </c>
      <c r="BA529" s="14">
        <v>3</v>
      </c>
      <c r="BB529" s="14"/>
      <c r="BC529" s="14">
        <v>70</v>
      </c>
      <c r="BD529" s="14">
        <v>1</v>
      </c>
      <c r="BE529" s="14">
        <v>1</v>
      </c>
      <c r="BF529" s="14">
        <v>1</v>
      </c>
      <c r="BG529" s="14">
        <v>2</v>
      </c>
      <c r="BH529" s="14">
        <v>175.3</v>
      </c>
      <c r="BI529" s="14">
        <v>31.75</v>
      </c>
      <c r="BJ529" s="14">
        <v>0</v>
      </c>
      <c r="BK529" s="14">
        <v>1</v>
      </c>
      <c r="BL529" s="14">
        <v>2</v>
      </c>
      <c r="BM529" s="14">
        <v>3</v>
      </c>
      <c r="BN529" s="14">
        <v>0</v>
      </c>
      <c r="BO529" s="14">
        <f>IF(BC529&gt;=85,1,0)</f>
        <v>0</v>
      </c>
      <c r="BP529" s="14">
        <f>IF(BD529=1,1,0)</f>
        <v>1</v>
      </c>
      <c r="BQ529" s="14">
        <v>0</v>
      </c>
      <c r="BR529" s="14">
        <v>0</v>
      </c>
      <c r="BS529" s="14">
        <v>0</v>
      </c>
      <c r="BT529" s="14">
        <v>1</v>
      </c>
      <c r="BU529" s="14">
        <v>0</v>
      </c>
      <c r="BV529" s="14">
        <f t="shared" si="293"/>
        <v>2</v>
      </c>
      <c r="BW529" s="14">
        <v>3</v>
      </c>
      <c r="BX529" s="14">
        <v>0</v>
      </c>
      <c r="BY529" s="14">
        <v>0</v>
      </c>
      <c r="BZ529" s="14">
        <v>0</v>
      </c>
      <c r="CA529" s="14">
        <v>0</v>
      </c>
      <c r="CB529" s="14">
        <v>0</v>
      </c>
      <c r="CC529" s="14">
        <v>0</v>
      </c>
      <c r="CD529" s="14">
        <v>0</v>
      </c>
      <c r="CE529" s="14">
        <v>0</v>
      </c>
      <c r="CF529" s="14">
        <f t="shared" si="294"/>
        <v>0</v>
      </c>
      <c r="CG529" s="14">
        <v>5</v>
      </c>
      <c r="CH529" s="14">
        <v>2</v>
      </c>
      <c r="CI529" s="14">
        <v>3</v>
      </c>
      <c r="CJ529" s="14">
        <v>4</v>
      </c>
      <c r="CK529" s="14">
        <f t="shared" ref="CK529:CK539" si="295">SUM(CG529:CJ529)</f>
        <v>14</v>
      </c>
      <c r="CL529" s="14">
        <v>0</v>
      </c>
      <c r="CM529" s="14">
        <v>1</v>
      </c>
      <c r="CN529" s="14">
        <v>2</v>
      </c>
      <c r="CO529" s="14">
        <v>1</v>
      </c>
      <c r="CP529" s="14">
        <v>1</v>
      </c>
      <c r="CQ529" s="14">
        <v>1</v>
      </c>
      <c r="CR529" s="14">
        <v>3</v>
      </c>
      <c r="CS529" s="14">
        <v>2</v>
      </c>
      <c r="CT529" s="14">
        <v>30</v>
      </c>
      <c r="CU529" s="14">
        <v>1</v>
      </c>
      <c r="CV529" s="14">
        <v>1</v>
      </c>
      <c r="CW529" s="14">
        <v>1</v>
      </c>
      <c r="CX529" s="14">
        <v>1</v>
      </c>
      <c r="CY529" s="14">
        <v>1</v>
      </c>
      <c r="CZ529" s="14">
        <v>1</v>
      </c>
      <c r="DA529" s="14">
        <f t="shared" si="285"/>
        <v>6</v>
      </c>
      <c r="DB529" s="14">
        <v>1</v>
      </c>
      <c r="DC529" s="14">
        <v>1</v>
      </c>
      <c r="DD529" s="14">
        <v>1</v>
      </c>
      <c r="DE529" s="14">
        <v>1</v>
      </c>
      <c r="DF529" s="14">
        <v>1</v>
      </c>
      <c r="DG529" s="14">
        <v>1</v>
      </c>
      <c r="DH529" s="14">
        <f t="shared" si="286"/>
        <v>6</v>
      </c>
      <c r="DI529" s="14">
        <f t="shared" si="287"/>
        <v>0</v>
      </c>
      <c r="DJ529" s="14">
        <v>1</v>
      </c>
      <c r="DK529" s="14">
        <v>1</v>
      </c>
      <c r="DL529" s="14">
        <v>1</v>
      </c>
      <c r="DM529" s="14">
        <v>1</v>
      </c>
      <c r="DN529" s="14">
        <v>1</v>
      </c>
      <c r="DO529" s="14">
        <v>1</v>
      </c>
      <c r="DP529" s="14">
        <v>1</v>
      </c>
      <c r="DQ529" s="14">
        <v>1</v>
      </c>
      <c r="DR529" s="14">
        <f t="shared" si="288"/>
        <v>8</v>
      </c>
      <c r="DS529" s="14">
        <v>1</v>
      </c>
      <c r="DT529" s="14">
        <v>1</v>
      </c>
      <c r="DU529" s="14">
        <v>1</v>
      </c>
      <c r="DV529" s="14">
        <v>1</v>
      </c>
      <c r="DW529" s="14">
        <v>1</v>
      </c>
      <c r="DX529" s="14">
        <v>1</v>
      </c>
      <c r="DY529" s="14">
        <v>1</v>
      </c>
      <c r="DZ529" s="14">
        <v>1</v>
      </c>
      <c r="EA529" s="14">
        <f t="shared" si="289"/>
        <v>8</v>
      </c>
      <c r="EB529" s="14">
        <f t="shared" si="290"/>
        <v>0</v>
      </c>
      <c r="EC529" s="14">
        <v>3</v>
      </c>
      <c r="ED529" s="14">
        <v>1</v>
      </c>
      <c r="EE529" s="14">
        <f t="shared" si="291"/>
        <v>4</v>
      </c>
      <c r="EF529" s="14">
        <v>5</v>
      </c>
      <c r="EG529" s="14">
        <v>5</v>
      </c>
      <c r="EH529" s="14">
        <v>5</v>
      </c>
      <c r="EI529" s="14">
        <v>5</v>
      </c>
      <c r="EJ529" s="14">
        <f t="shared" si="292"/>
        <v>20</v>
      </c>
      <c r="EK529" s="14"/>
      <c r="EL529" s="14"/>
      <c r="EM529" s="14"/>
      <c r="EN529" s="14"/>
      <c r="EO529" s="14"/>
      <c r="EP529" s="14"/>
      <c r="EQ529" s="14"/>
      <c r="ER529" s="14"/>
      <c r="ES529" s="14"/>
      <c r="ET529" s="14"/>
      <c r="EU529" s="14"/>
      <c r="EV529" s="14"/>
      <c r="EW529" s="14"/>
      <c r="EX529" s="14"/>
      <c r="EY529" s="14"/>
      <c r="EZ529" s="14"/>
      <c r="FA529" s="14"/>
      <c r="FB529" s="14"/>
      <c r="FC529" s="14"/>
      <c r="FD529" s="14"/>
      <c r="FE529" s="14"/>
      <c r="FF529" s="14"/>
      <c r="FG529" s="14"/>
      <c r="FH529" s="14"/>
      <c r="FI529" s="14"/>
      <c r="FJ529" s="14"/>
      <c r="FK529" s="14"/>
      <c r="FL529" s="14"/>
      <c r="FM529" s="14"/>
      <c r="FN529" s="14"/>
      <c r="FO529" s="14"/>
      <c r="FP529" s="14"/>
      <c r="FQ529" s="14"/>
      <c r="FR529" s="14"/>
      <c r="FS529" s="14"/>
      <c r="FT529" s="14"/>
      <c r="FU529" s="14"/>
      <c r="FV529" s="14"/>
      <c r="FW529" s="14"/>
      <c r="FX529" s="14"/>
      <c r="FY529" s="14"/>
      <c r="FZ529" s="14"/>
      <c r="GA529" s="14"/>
      <c r="GB529" s="14"/>
      <c r="GC529" s="14"/>
      <c r="GD529" s="14"/>
      <c r="GE529" s="14"/>
      <c r="GF529" s="14"/>
      <c r="GG529" s="14"/>
      <c r="GH529" s="14"/>
      <c r="GI529" s="14"/>
      <c r="GJ529" s="14"/>
      <c r="GK529" s="14"/>
      <c r="GL529" s="14"/>
      <c r="GM529" s="14"/>
      <c r="GN529" s="14"/>
      <c r="GO529" s="14"/>
      <c r="GP529" s="14"/>
      <c r="GQ529" s="14"/>
      <c r="GR529" s="14"/>
      <c r="GS529" s="14"/>
      <c r="GT529" s="14"/>
      <c r="GU529" s="14"/>
      <c r="GV529" s="14"/>
      <c r="GW529" s="14"/>
      <c r="GX529" s="14"/>
      <c r="GY529" s="14"/>
      <c r="GZ529" s="14"/>
      <c r="HA529" s="14"/>
      <c r="HB529" s="14"/>
      <c r="HC529" s="14"/>
      <c r="HD529" s="14"/>
      <c r="HE529" s="14"/>
      <c r="HF529" s="14"/>
      <c r="HG529" s="14"/>
      <c r="HH529" s="14"/>
      <c r="HI529" s="14"/>
      <c r="HJ529" s="14"/>
      <c r="HK529" s="14"/>
      <c r="HL529" s="14"/>
      <c r="HM529" s="14"/>
      <c r="HN529" s="14"/>
      <c r="HO529" s="14"/>
      <c r="HP529" s="14"/>
      <c r="HQ529" s="14"/>
      <c r="HR529" s="14"/>
      <c r="HS529" s="14"/>
      <c r="HT529" s="14"/>
      <c r="HU529" s="14"/>
      <c r="HV529" s="14"/>
      <c r="HW529" s="14"/>
      <c r="HX529" s="14"/>
      <c r="HY529" s="14"/>
      <c r="HZ529" s="14"/>
      <c r="IA529" s="14"/>
      <c r="IB529" s="14"/>
      <c r="IC529" s="14"/>
      <c r="ID529" s="14"/>
      <c r="IE529" s="14"/>
      <c r="IF529" s="14"/>
      <c r="IG529" s="14"/>
      <c r="IH529" s="14"/>
      <c r="II529" s="14"/>
      <c r="IJ529" s="14"/>
      <c r="IK529" s="14"/>
      <c r="IL529" s="14"/>
      <c r="IM529" s="14"/>
      <c r="IN529" s="14"/>
      <c r="IO529" s="14"/>
      <c r="IP529" s="14"/>
    </row>
    <row r="530" spans="1:250" s="1" customFormat="1">
      <c r="A530" s="14">
        <v>521</v>
      </c>
      <c r="B530" s="64">
        <v>2</v>
      </c>
      <c r="C530" s="3">
        <v>1</v>
      </c>
      <c r="D530" s="1">
        <v>3</v>
      </c>
      <c r="E530" s="1">
        <v>1</v>
      </c>
      <c r="F530" s="1" t="s">
        <v>2048</v>
      </c>
      <c r="G530" s="1" t="s">
        <v>1941</v>
      </c>
      <c r="H530" s="1" t="s">
        <v>1990</v>
      </c>
      <c r="I530" s="1" t="s">
        <v>1928</v>
      </c>
      <c r="J530" s="1" t="s">
        <v>2100</v>
      </c>
      <c r="K530" s="1" t="s">
        <v>5153</v>
      </c>
      <c r="L530" s="1">
        <v>7</v>
      </c>
      <c r="M530" s="1">
        <v>11</v>
      </c>
      <c r="N530" s="1">
        <v>14</v>
      </c>
      <c r="O530" s="1" t="s">
        <v>2560</v>
      </c>
      <c r="P530" s="1" t="s">
        <v>2871</v>
      </c>
      <c r="Q530" s="1" t="s">
        <v>2335</v>
      </c>
      <c r="R530" s="1" t="s">
        <v>2649</v>
      </c>
      <c r="S530" s="1" t="s">
        <v>4795</v>
      </c>
      <c r="T530" s="1" t="s">
        <v>2834</v>
      </c>
      <c r="U530" s="1" t="s">
        <v>5154</v>
      </c>
      <c r="V530" s="1" t="s">
        <v>5155</v>
      </c>
      <c r="W530" s="1" t="s">
        <v>5039</v>
      </c>
      <c r="X530" s="1" t="s">
        <v>2327</v>
      </c>
      <c r="Y530" s="1" t="s">
        <v>5156</v>
      </c>
      <c r="Z530" s="1" t="s">
        <v>5015</v>
      </c>
      <c r="AA530" s="1" t="s">
        <v>2727</v>
      </c>
      <c r="AB530" s="1" t="s">
        <v>3548</v>
      </c>
      <c r="AX530" s="1">
        <v>2</v>
      </c>
      <c r="AY530" s="1">
        <v>1</v>
      </c>
      <c r="AZ530" s="1">
        <v>2</v>
      </c>
      <c r="BA530" s="1">
        <v>5</v>
      </c>
      <c r="BC530" s="1">
        <v>83</v>
      </c>
      <c r="BD530" s="1">
        <v>0</v>
      </c>
      <c r="BE530" s="1">
        <v>1</v>
      </c>
      <c r="BF530" s="1">
        <v>1</v>
      </c>
      <c r="BG530" s="1">
        <v>1</v>
      </c>
      <c r="BH530" s="1">
        <v>165.1</v>
      </c>
      <c r="BI530" s="1">
        <v>48.36</v>
      </c>
      <c r="BJ530" s="1">
        <v>0</v>
      </c>
      <c r="BK530" s="1">
        <v>0</v>
      </c>
      <c r="BL530" s="1">
        <v>5</v>
      </c>
      <c r="BM530" s="1">
        <v>3</v>
      </c>
      <c r="BN530" s="1">
        <v>1</v>
      </c>
      <c r="BO530" s="1">
        <f>IF(AZ530&gt;=85,1,0)</f>
        <v>0</v>
      </c>
      <c r="BP530" s="1">
        <f>IF(BA530=1,1,0)</f>
        <v>0</v>
      </c>
      <c r="BQ530" s="1">
        <v>1</v>
      </c>
      <c r="BR530" s="1">
        <v>1</v>
      </c>
      <c r="BS530" s="1">
        <v>0</v>
      </c>
      <c r="BT530" s="1">
        <v>1</v>
      </c>
      <c r="BU530" s="1">
        <v>1</v>
      </c>
      <c r="BV530" s="14">
        <f t="shared" si="293"/>
        <v>4</v>
      </c>
      <c r="BW530" s="1">
        <v>5</v>
      </c>
      <c r="BX530" s="1">
        <v>0</v>
      </c>
      <c r="BY530" s="1">
        <v>1</v>
      </c>
      <c r="BZ530" s="1">
        <v>1</v>
      </c>
      <c r="CA530" s="1">
        <v>1</v>
      </c>
      <c r="CB530" s="1">
        <v>1</v>
      </c>
      <c r="CC530" s="1">
        <v>1</v>
      </c>
      <c r="CD530" s="1">
        <v>1</v>
      </c>
      <c r="CE530" s="1">
        <v>1</v>
      </c>
      <c r="CF530" s="1">
        <f t="shared" si="294"/>
        <v>7</v>
      </c>
      <c r="CG530" s="1">
        <v>4</v>
      </c>
      <c r="CH530" s="1">
        <v>5</v>
      </c>
      <c r="CI530" s="1">
        <v>5</v>
      </c>
      <c r="CJ530" s="1">
        <v>4</v>
      </c>
      <c r="CK530" s="1">
        <f t="shared" si="295"/>
        <v>18</v>
      </c>
      <c r="CL530" s="1">
        <v>1</v>
      </c>
      <c r="CM530" s="1">
        <v>5</v>
      </c>
      <c r="CN530" s="1">
        <v>0</v>
      </c>
      <c r="CO530" s="1">
        <v>4</v>
      </c>
      <c r="CP530" s="1">
        <v>3</v>
      </c>
      <c r="CQ530" s="1">
        <v>1</v>
      </c>
      <c r="CR530" s="1">
        <v>1</v>
      </c>
      <c r="CS530" s="1">
        <v>1</v>
      </c>
      <c r="CT530" s="1">
        <v>20</v>
      </c>
      <c r="CU530" s="1">
        <v>0</v>
      </c>
      <c r="CV530" s="1">
        <v>0</v>
      </c>
      <c r="CW530" s="1">
        <v>1</v>
      </c>
      <c r="CX530" s="1">
        <v>1</v>
      </c>
      <c r="CY530" s="1">
        <v>1</v>
      </c>
      <c r="CZ530" s="1">
        <v>1</v>
      </c>
      <c r="DA530" s="1">
        <f t="shared" si="285"/>
        <v>4</v>
      </c>
      <c r="DB530" s="1">
        <v>0</v>
      </c>
      <c r="DC530" s="1">
        <v>0</v>
      </c>
      <c r="DD530" s="1">
        <v>1</v>
      </c>
      <c r="DE530" s="1">
        <v>1</v>
      </c>
      <c r="DF530" s="1">
        <v>1</v>
      </c>
      <c r="DG530" s="1">
        <v>1</v>
      </c>
      <c r="DH530" s="1">
        <f t="shared" si="286"/>
        <v>4</v>
      </c>
      <c r="DI530" s="14">
        <f t="shared" si="287"/>
        <v>0</v>
      </c>
      <c r="DJ530" s="1">
        <v>1</v>
      </c>
      <c r="DK530" s="1">
        <v>0</v>
      </c>
      <c r="DL530" s="1">
        <v>0</v>
      </c>
      <c r="DM530" s="1">
        <v>0</v>
      </c>
      <c r="DN530" s="1">
        <v>0</v>
      </c>
      <c r="DO530" s="1">
        <v>0</v>
      </c>
      <c r="DP530" s="1">
        <v>0</v>
      </c>
      <c r="DQ530" s="1">
        <v>1</v>
      </c>
      <c r="DR530" s="1">
        <f t="shared" si="288"/>
        <v>2</v>
      </c>
      <c r="DS530" s="1">
        <v>1</v>
      </c>
      <c r="DT530" s="1">
        <v>0</v>
      </c>
      <c r="DU530" s="1">
        <v>0</v>
      </c>
      <c r="DV530" s="1">
        <v>0</v>
      </c>
      <c r="DW530" s="1">
        <v>0</v>
      </c>
      <c r="DX530" s="1">
        <v>0</v>
      </c>
      <c r="DY530" s="1">
        <v>0</v>
      </c>
      <c r="DZ530" s="1">
        <v>1</v>
      </c>
      <c r="EA530" s="1">
        <f t="shared" si="289"/>
        <v>2</v>
      </c>
      <c r="EB530" s="14">
        <f t="shared" si="290"/>
        <v>0</v>
      </c>
      <c r="EC530" s="1">
        <v>0</v>
      </c>
      <c r="ED530" s="1">
        <v>0</v>
      </c>
      <c r="EE530" s="1">
        <f t="shared" si="291"/>
        <v>0</v>
      </c>
      <c r="EF530" s="1">
        <v>5</v>
      </c>
      <c r="EG530" s="1">
        <v>5</v>
      </c>
      <c r="EH530" s="1">
        <v>5</v>
      </c>
      <c r="EI530" s="1">
        <v>5</v>
      </c>
      <c r="EJ530" s="1">
        <f t="shared" si="292"/>
        <v>20</v>
      </c>
    </row>
    <row r="531" spans="1:250" s="1" customFormat="1">
      <c r="A531" s="14">
        <v>522</v>
      </c>
      <c r="B531" s="61">
        <v>2</v>
      </c>
      <c r="C531" s="60">
        <v>1</v>
      </c>
      <c r="D531" s="14">
        <v>1</v>
      </c>
      <c r="E531" s="14">
        <v>1</v>
      </c>
      <c r="F531" s="14" t="s">
        <v>1955</v>
      </c>
      <c r="G531" s="14" t="s">
        <v>1928</v>
      </c>
      <c r="H531" s="14" t="s">
        <v>1977</v>
      </c>
      <c r="I531" s="14"/>
      <c r="J531" s="14"/>
      <c r="K531" s="1" t="s">
        <v>3564</v>
      </c>
      <c r="L531" s="14">
        <v>3</v>
      </c>
      <c r="M531" s="14">
        <v>4</v>
      </c>
      <c r="N531" s="14">
        <v>8</v>
      </c>
      <c r="O531" s="14" t="s">
        <v>3565</v>
      </c>
      <c r="P531" s="14" t="s">
        <v>2550</v>
      </c>
      <c r="Q531" s="14" t="s">
        <v>3566</v>
      </c>
      <c r="R531" s="14" t="s">
        <v>3567</v>
      </c>
      <c r="S531" s="14" t="s">
        <v>3568</v>
      </c>
      <c r="T531" s="14" t="s">
        <v>2477</v>
      </c>
      <c r="U531" s="14" t="s">
        <v>3569</v>
      </c>
      <c r="V531" s="14" t="s">
        <v>3570</v>
      </c>
      <c r="W531" s="14"/>
      <c r="X531" s="14"/>
      <c r="Y531" s="14"/>
      <c r="Z531" s="14"/>
      <c r="AA531" s="14"/>
      <c r="AB531" s="14"/>
      <c r="AC531" s="14"/>
      <c r="AD531" s="14"/>
      <c r="AE531" s="14"/>
      <c r="AF531" s="14"/>
      <c r="AG531" s="14"/>
      <c r="AH531" s="14"/>
      <c r="AI531" s="14"/>
      <c r="AJ531" s="14"/>
      <c r="AK531" s="14"/>
      <c r="AL531" s="14"/>
      <c r="AM531" s="14"/>
      <c r="AN531" s="14"/>
      <c r="AO531" s="14"/>
      <c r="AP531" s="14"/>
      <c r="AQ531" s="14"/>
      <c r="AR531" s="14"/>
      <c r="AS531" s="14"/>
      <c r="AT531" s="14"/>
      <c r="AU531" s="14"/>
      <c r="AV531" s="14"/>
      <c r="AW531" s="14"/>
      <c r="AX531" s="14">
        <v>2</v>
      </c>
      <c r="AY531" s="14">
        <v>1</v>
      </c>
      <c r="AZ531" s="14">
        <v>2</v>
      </c>
      <c r="BA531" s="14">
        <v>5</v>
      </c>
      <c r="BB531" s="14"/>
      <c r="BC531" s="14">
        <v>62</v>
      </c>
      <c r="BD531" s="14">
        <v>1</v>
      </c>
      <c r="BE531" s="14">
        <v>1</v>
      </c>
      <c r="BF531" s="14">
        <v>1</v>
      </c>
      <c r="BG531" s="14">
        <v>1</v>
      </c>
      <c r="BH531" s="14">
        <v>175.3</v>
      </c>
      <c r="BI531" s="14">
        <v>34.11</v>
      </c>
      <c r="BJ531" s="14">
        <v>3</v>
      </c>
      <c r="BK531" s="14">
        <v>0</v>
      </c>
      <c r="BL531" s="14">
        <v>5</v>
      </c>
      <c r="BM531" s="14">
        <v>1</v>
      </c>
      <c r="BN531" s="14">
        <v>0</v>
      </c>
      <c r="BO531" s="14">
        <f>IF(BC531&gt;=85,1,0)</f>
        <v>0</v>
      </c>
      <c r="BP531" s="14">
        <f>IF(BD531=1,1,0)</f>
        <v>1</v>
      </c>
      <c r="BQ531" s="14">
        <v>0</v>
      </c>
      <c r="BR531" s="14">
        <v>0</v>
      </c>
      <c r="BS531" s="14">
        <v>0</v>
      </c>
      <c r="BT531" s="14">
        <v>1</v>
      </c>
      <c r="BU531" s="14">
        <v>0</v>
      </c>
      <c r="BV531" s="14">
        <f t="shared" si="293"/>
        <v>2</v>
      </c>
      <c r="BW531" s="14">
        <v>2</v>
      </c>
      <c r="BX531" s="14">
        <v>0</v>
      </c>
      <c r="BY531" s="14">
        <v>0</v>
      </c>
      <c r="BZ531" s="14">
        <v>0</v>
      </c>
      <c r="CA531" s="14">
        <v>0</v>
      </c>
      <c r="CB531" s="14">
        <v>0</v>
      </c>
      <c r="CC531" s="14">
        <v>0</v>
      </c>
      <c r="CD531" s="14">
        <v>0</v>
      </c>
      <c r="CE531" s="14">
        <v>0</v>
      </c>
      <c r="CF531" s="14">
        <f t="shared" si="294"/>
        <v>0</v>
      </c>
      <c r="CG531" s="14">
        <v>5</v>
      </c>
      <c r="CH531" s="14">
        <v>5</v>
      </c>
      <c r="CI531" s="14">
        <v>5</v>
      </c>
      <c r="CJ531" s="14">
        <v>5</v>
      </c>
      <c r="CK531" s="14">
        <f t="shared" si="295"/>
        <v>20</v>
      </c>
      <c r="CL531" s="14">
        <v>0</v>
      </c>
      <c r="CM531" s="14">
        <v>1</v>
      </c>
      <c r="CN531" s="14">
        <v>2</v>
      </c>
      <c r="CO531" s="14">
        <v>2</v>
      </c>
      <c r="CP531" s="14">
        <v>2</v>
      </c>
      <c r="CQ531" s="14">
        <v>5</v>
      </c>
      <c r="CR531" s="14">
        <v>5</v>
      </c>
      <c r="CS531" s="14">
        <v>5</v>
      </c>
      <c r="CT531" s="14">
        <v>50</v>
      </c>
      <c r="CU531" s="14">
        <v>1</v>
      </c>
      <c r="CV531" s="14">
        <v>1</v>
      </c>
      <c r="CW531" s="14">
        <v>1</v>
      </c>
      <c r="CX531" s="14">
        <v>1</v>
      </c>
      <c r="CY531" s="14">
        <v>1</v>
      </c>
      <c r="CZ531" s="14">
        <v>1</v>
      </c>
      <c r="DA531" s="14">
        <f t="shared" si="285"/>
        <v>6</v>
      </c>
      <c r="DB531" s="14">
        <v>1</v>
      </c>
      <c r="DC531" s="14">
        <v>1</v>
      </c>
      <c r="DD531" s="14">
        <v>1</v>
      </c>
      <c r="DE531" s="14">
        <v>1</v>
      </c>
      <c r="DF531" s="14">
        <v>1</v>
      </c>
      <c r="DG531" s="14">
        <v>1</v>
      </c>
      <c r="DH531" s="14">
        <f t="shared" si="286"/>
        <v>6</v>
      </c>
      <c r="DI531" s="14">
        <f t="shared" si="287"/>
        <v>0</v>
      </c>
      <c r="DJ531" s="14">
        <v>1</v>
      </c>
      <c r="DK531" s="14">
        <v>1</v>
      </c>
      <c r="DL531" s="14">
        <v>1</v>
      </c>
      <c r="DM531" s="14">
        <v>1</v>
      </c>
      <c r="DN531" s="14">
        <v>1</v>
      </c>
      <c r="DO531" s="14">
        <v>1</v>
      </c>
      <c r="DP531" s="14">
        <v>1</v>
      </c>
      <c r="DQ531" s="14">
        <v>1</v>
      </c>
      <c r="DR531" s="14">
        <f t="shared" si="288"/>
        <v>8</v>
      </c>
      <c r="DS531" s="14">
        <v>1</v>
      </c>
      <c r="DT531" s="14">
        <v>0</v>
      </c>
      <c r="DU531" s="14">
        <v>1</v>
      </c>
      <c r="DV531" s="14">
        <v>0</v>
      </c>
      <c r="DW531" s="14">
        <v>0</v>
      </c>
      <c r="DX531" s="14">
        <v>0</v>
      </c>
      <c r="DY531" s="14">
        <v>1</v>
      </c>
      <c r="DZ531" s="14">
        <v>0</v>
      </c>
      <c r="EA531" s="14">
        <f t="shared" si="289"/>
        <v>3</v>
      </c>
      <c r="EB531" s="14">
        <f t="shared" si="290"/>
        <v>-5</v>
      </c>
      <c r="EC531" s="14">
        <v>0</v>
      </c>
      <c r="ED531" s="14">
        <v>0</v>
      </c>
      <c r="EE531" s="14">
        <f t="shared" si="291"/>
        <v>0</v>
      </c>
      <c r="EF531" s="14">
        <v>5</v>
      </c>
      <c r="EG531" s="14">
        <v>5</v>
      </c>
      <c r="EH531" s="14">
        <v>5</v>
      </c>
      <c r="EI531" s="14">
        <v>5</v>
      </c>
      <c r="EJ531" s="14">
        <f t="shared" si="292"/>
        <v>20</v>
      </c>
      <c r="EK531" s="14"/>
      <c r="EL531" s="14"/>
      <c r="EM531" s="14"/>
      <c r="EN531" s="14"/>
      <c r="EO531" s="14"/>
      <c r="EP531" s="14"/>
      <c r="EQ531" s="14"/>
      <c r="ER531" s="14"/>
      <c r="ES531" s="14"/>
      <c r="ET531" s="14"/>
      <c r="EU531" s="14"/>
      <c r="EV531" s="14"/>
      <c r="EW531" s="14"/>
      <c r="EX531" s="14"/>
      <c r="EY531" s="14"/>
      <c r="EZ531" s="14"/>
      <c r="FA531" s="14"/>
      <c r="FB531" s="14"/>
      <c r="FC531" s="14"/>
      <c r="FD531" s="14"/>
      <c r="FE531" s="14"/>
      <c r="FF531" s="14"/>
      <c r="FG531" s="14"/>
      <c r="FH531" s="14"/>
      <c r="FI531" s="14"/>
      <c r="FJ531" s="14"/>
      <c r="FK531" s="14"/>
      <c r="FL531" s="14"/>
      <c r="FM531" s="14"/>
      <c r="FN531" s="14"/>
      <c r="FO531" s="14"/>
      <c r="FP531" s="14"/>
      <c r="FQ531" s="14"/>
      <c r="FR531" s="14"/>
      <c r="FS531" s="14"/>
      <c r="FT531" s="14"/>
      <c r="FU531" s="14"/>
      <c r="FV531" s="14"/>
      <c r="FW531" s="14"/>
      <c r="FX531" s="14"/>
      <c r="FY531" s="14"/>
      <c r="FZ531" s="14"/>
      <c r="GA531" s="14"/>
      <c r="GB531" s="14"/>
      <c r="GC531" s="14"/>
      <c r="GD531" s="14"/>
      <c r="GE531" s="14"/>
      <c r="GF531" s="14"/>
      <c r="GG531" s="14"/>
      <c r="GH531" s="14"/>
      <c r="GI531" s="14"/>
      <c r="GJ531" s="14"/>
      <c r="GK531" s="14"/>
      <c r="GL531" s="14"/>
      <c r="GM531" s="14"/>
      <c r="GN531" s="14"/>
      <c r="GO531" s="14"/>
      <c r="GP531" s="14"/>
      <c r="GQ531" s="14"/>
      <c r="GR531" s="14"/>
      <c r="GS531" s="14"/>
      <c r="GT531" s="14"/>
      <c r="GU531" s="14"/>
      <c r="GV531" s="14"/>
      <c r="GW531" s="14"/>
      <c r="GX531" s="14"/>
      <c r="GY531" s="14"/>
      <c r="GZ531" s="14"/>
      <c r="HA531" s="14"/>
      <c r="HB531" s="14"/>
      <c r="HC531" s="14"/>
      <c r="HD531" s="14"/>
      <c r="HE531" s="14"/>
      <c r="HF531" s="14"/>
      <c r="HG531" s="14"/>
      <c r="HH531" s="14"/>
      <c r="HI531" s="14"/>
      <c r="HJ531" s="14"/>
      <c r="HK531" s="14"/>
      <c r="HL531" s="14"/>
      <c r="HM531" s="14"/>
      <c r="HN531" s="14"/>
      <c r="HO531" s="14"/>
      <c r="HP531" s="14"/>
      <c r="HQ531" s="14"/>
      <c r="HR531" s="14"/>
      <c r="HS531" s="14"/>
      <c r="HT531" s="14"/>
      <c r="HU531" s="14"/>
      <c r="HV531" s="14"/>
      <c r="HW531" s="14"/>
      <c r="HX531" s="14"/>
      <c r="HY531" s="14"/>
      <c r="HZ531" s="14"/>
      <c r="IA531" s="14"/>
      <c r="IB531" s="14"/>
      <c r="IC531" s="14"/>
      <c r="ID531" s="14"/>
      <c r="IE531" s="14"/>
      <c r="IF531" s="14"/>
      <c r="IG531" s="14"/>
      <c r="IH531" s="14"/>
      <c r="II531" s="14"/>
      <c r="IJ531" s="14"/>
      <c r="IK531" s="14"/>
      <c r="IL531" s="14"/>
      <c r="IM531" s="14"/>
      <c r="IN531" s="14"/>
      <c r="IO531" s="14"/>
      <c r="IP531" s="14"/>
    </row>
    <row r="532" spans="1:250" s="1" customFormat="1">
      <c r="A532" s="14">
        <v>523</v>
      </c>
      <c r="B532" s="61">
        <v>2</v>
      </c>
      <c r="C532" s="60">
        <v>1</v>
      </c>
      <c r="D532" s="14">
        <v>3</v>
      </c>
      <c r="E532" s="14">
        <v>1</v>
      </c>
      <c r="F532" s="14" t="s">
        <v>2063</v>
      </c>
      <c r="G532" s="14" t="s">
        <v>2100</v>
      </c>
      <c r="H532" s="14" t="s">
        <v>1955</v>
      </c>
      <c r="I532" s="14" t="s">
        <v>1977</v>
      </c>
      <c r="J532" s="14" t="s">
        <v>1928</v>
      </c>
      <c r="K532" s="1" t="s">
        <v>4007</v>
      </c>
      <c r="L532" s="14">
        <v>4</v>
      </c>
      <c r="M532" s="14">
        <v>9</v>
      </c>
      <c r="N532" s="14">
        <v>2</v>
      </c>
      <c r="O532" s="14" t="s">
        <v>4008</v>
      </c>
      <c r="P532" s="14" t="s">
        <v>4009</v>
      </c>
      <c r="Q532" s="14" t="s">
        <v>2335</v>
      </c>
      <c r="R532" s="14" t="s">
        <v>4010</v>
      </c>
      <c r="S532" s="14" t="s">
        <v>4011</v>
      </c>
      <c r="T532" s="14" t="s">
        <v>4012</v>
      </c>
      <c r="U532" s="14" t="s">
        <v>4013</v>
      </c>
      <c r="V532" s="14" t="s">
        <v>3017</v>
      </c>
      <c r="W532" s="14" t="s">
        <v>4014</v>
      </c>
      <c r="X532" s="14" t="s">
        <v>3392</v>
      </c>
      <c r="Y532" s="14" t="s">
        <v>4015</v>
      </c>
      <c r="Z532" s="14" t="s">
        <v>2675</v>
      </c>
      <c r="AA532" s="14" t="s">
        <v>4016</v>
      </c>
      <c r="AB532" s="14" t="s">
        <v>4017</v>
      </c>
      <c r="AC532" s="14" t="s">
        <v>4018</v>
      </c>
      <c r="AD532" s="14" t="s">
        <v>4019</v>
      </c>
      <c r="AE532" s="14" t="s">
        <v>4020</v>
      </c>
      <c r="AF532" s="14" t="s">
        <v>4021</v>
      </c>
      <c r="AG532" s="14" t="s">
        <v>4022</v>
      </c>
      <c r="AH532" s="14" t="s">
        <v>2710</v>
      </c>
      <c r="AI532" s="14" t="s">
        <v>3307</v>
      </c>
      <c r="AJ532" s="14" t="s">
        <v>3603</v>
      </c>
      <c r="AK532" s="14"/>
      <c r="AL532" s="14"/>
      <c r="AM532" s="14"/>
      <c r="AN532" s="14"/>
      <c r="AO532" s="14"/>
      <c r="AP532" s="14"/>
      <c r="AQ532" s="14"/>
      <c r="AR532" s="14"/>
      <c r="AS532" s="14"/>
      <c r="AT532" s="14"/>
      <c r="AU532" s="14"/>
      <c r="AV532" s="14"/>
      <c r="AW532" s="14"/>
      <c r="AX532" s="14">
        <v>2</v>
      </c>
      <c r="AY532" s="14">
        <v>1</v>
      </c>
      <c r="AZ532" s="14">
        <v>2</v>
      </c>
      <c r="BA532" s="14"/>
      <c r="BB532" s="14"/>
      <c r="BC532" s="14">
        <v>63</v>
      </c>
      <c r="BD532" s="14">
        <v>0</v>
      </c>
      <c r="BE532" s="14">
        <v>1</v>
      </c>
      <c r="BF532" s="14">
        <v>1</v>
      </c>
      <c r="BG532" s="14">
        <v>2</v>
      </c>
      <c r="BH532" s="14">
        <v>173.7</v>
      </c>
      <c r="BI532" s="14">
        <v>23.64</v>
      </c>
      <c r="BJ532" s="14">
        <v>0</v>
      </c>
      <c r="BK532" s="14">
        <v>2</v>
      </c>
      <c r="BL532" s="14">
        <v>1</v>
      </c>
      <c r="BM532" s="14">
        <v>2</v>
      </c>
      <c r="BN532" s="14">
        <v>1</v>
      </c>
      <c r="BO532" s="14">
        <f>IF(BC532&gt;=85,1,0)</f>
        <v>0</v>
      </c>
      <c r="BP532" s="14">
        <f>IF(BD532=1,1,0)</f>
        <v>0</v>
      </c>
      <c r="BQ532" s="14">
        <v>1</v>
      </c>
      <c r="BR532" s="14">
        <v>1</v>
      </c>
      <c r="BS532" s="14">
        <v>1</v>
      </c>
      <c r="BT532" s="14">
        <v>1</v>
      </c>
      <c r="BU532" s="14">
        <v>1</v>
      </c>
      <c r="BV532" s="14">
        <f t="shared" si="293"/>
        <v>5</v>
      </c>
      <c r="BW532" s="14">
        <v>4</v>
      </c>
      <c r="BX532" s="14">
        <v>1</v>
      </c>
      <c r="BY532" s="14">
        <v>1</v>
      </c>
      <c r="BZ532" s="14">
        <v>1</v>
      </c>
      <c r="CA532" s="14">
        <v>1</v>
      </c>
      <c r="CB532" s="14">
        <v>1</v>
      </c>
      <c r="CC532" s="14">
        <v>0</v>
      </c>
      <c r="CD532" s="14">
        <v>1</v>
      </c>
      <c r="CE532" s="14">
        <v>1</v>
      </c>
      <c r="CF532" s="14">
        <f t="shared" si="294"/>
        <v>7</v>
      </c>
      <c r="CG532" s="14">
        <v>5</v>
      </c>
      <c r="CH532" s="14">
        <v>5</v>
      </c>
      <c r="CI532" s="14">
        <v>5</v>
      </c>
      <c r="CJ532" s="14">
        <v>5</v>
      </c>
      <c r="CK532" s="14">
        <f t="shared" si="295"/>
        <v>20</v>
      </c>
      <c r="CL532" s="14">
        <v>0</v>
      </c>
      <c r="CM532" s="14">
        <v>1</v>
      </c>
      <c r="CN532" s="14">
        <v>1</v>
      </c>
      <c r="CO532" s="14">
        <v>1</v>
      </c>
      <c r="CP532" s="14">
        <v>1</v>
      </c>
      <c r="CQ532" s="14">
        <v>1</v>
      </c>
      <c r="CR532" s="14">
        <v>5</v>
      </c>
      <c r="CS532" s="14">
        <v>1</v>
      </c>
      <c r="CT532" s="14">
        <v>70</v>
      </c>
      <c r="CU532" s="14">
        <v>0</v>
      </c>
      <c r="CV532" s="14">
        <v>0</v>
      </c>
      <c r="CW532" s="14">
        <v>1</v>
      </c>
      <c r="CX532" s="14">
        <v>1</v>
      </c>
      <c r="CY532" s="14">
        <v>1</v>
      </c>
      <c r="CZ532" s="14">
        <v>1</v>
      </c>
      <c r="DA532" s="14">
        <f t="shared" si="285"/>
        <v>4</v>
      </c>
      <c r="DB532" s="14">
        <v>0</v>
      </c>
      <c r="DC532" s="14">
        <v>0</v>
      </c>
      <c r="DD532" s="14">
        <v>1</v>
      </c>
      <c r="DE532" s="14">
        <v>1</v>
      </c>
      <c r="DF532" s="14">
        <v>1</v>
      </c>
      <c r="DG532" s="14">
        <v>1</v>
      </c>
      <c r="DH532" s="14">
        <f t="shared" si="286"/>
        <v>4</v>
      </c>
      <c r="DI532" s="14">
        <f t="shared" si="287"/>
        <v>0</v>
      </c>
      <c r="DJ532" s="14">
        <v>1</v>
      </c>
      <c r="DK532" s="14">
        <v>0</v>
      </c>
      <c r="DL532" s="14">
        <v>1</v>
      </c>
      <c r="DM532" s="14">
        <v>0</v>
      </c>
      <c r="DN532" s="14">
        <v>0</v>
      </c>
      <c r="DO532" s="14">
        <v>0</v>
      </c>
      <c r="DP532" s="14">
        <v>0</v>
      </c>
      <c r="DQ532" s="14">
        <v>0</v>
      </c>
      <c r="DR532" s="14">
        <f t="shared" si="288"/>
        <v>2</v>
      </c>
      <c r="DS532" s="14">
        <v>1</v>
      </c>
      <c r="DT532" s="14">
        <v>0</v>
      </c>
      <c r="DU532" s="14">
        <v>1</v>
      </c>
      <c r="DV532" s="14">
        <v>0</v>
      </c>
      <c r="DW532" s="14">
        <v>0</v>
      </c>
      <c r="DX532" s="14">
        <v>0</v>
      </c>
      <c r="DY532" s="14">
        <v>0</v>
      </c>
      <c r="DZ532" s="14">
        <v>0</v>
      </c>
      <c r="EA532" s="14">
        <f t="shared" si="289"/>
        <v>2</v>
      </c>
      <c r="EB532" s="14">
        <f t="shared" si="290"/>
        <v>0</v>
      </c>
      <c r="EC532" s="14">
        <v>3</v>
      </c>
      <c r="ED532" s="14">
        <v>1</v>
      </c>
      <c r="EE532" s="14">
        <f t="shared" si="291"/>
        <v>4</v>
      </c>
      <c r="EF532" s="14">
        <v>5</v>
      </c>
      <c r="EG532" s="14">
        <v>5</v>
      </c>
      <c r="EH532" s="14">
        <v>5</v>
      </c>
      <c r="EI532" s="14">
        <v>5</v>
      </c>
      <c r="EJ532" s="14">
        <f t="shared" si="292"/>
        <v>20</v>
      </c>
      <c r="EK532" s="14"/>
      <c r="EL532" s="14"/>
      <c r="EM532" s="14"/>
      <c r="EN532" s="14"/>
      <c r="EO532" s="14"/>
      <c r="EP532" s="14"/>
      <c r="EQ532" s="14"/>
      <c r="ER532" s="14"/>
      <c r="ES532" s="14"/>
      <c r="ET532" s="14"/>
      <c r="EU532" s="14"/>
      <c r="EV532" s="14"/>
      <c r="EW532" s="14"/>
      <c r="EX532" s="14"/>
      <c r="EY532" s="14"/>
      <c r="EZ532" s="14"/>
      <c r="FA532" s="14"/>
      <c r="FB532" s="14"/>
      <c r="FC532" s="14"/>
      <c r="FD532" s="14"/>
      <c r="FE532" s="14"/>
      <c r="FF532" s="14"/>
      <c r="FG532" s="14"/>
      <c r="FH532" s="14"/>
      <c r="FI532" s="14"/>
      <c r="FJ532" s="14"/>
      <c r="FK532" s="14"/>
      <c r="FL532" s="14"/>
      <c r="FM532" s="14"/>
      <c r="FN532" s="14"/>
      <c r="FO532" s="14"/>
      <c r="FP532" s="14"/>
      <c r="FQ532" s="14"/>
      <c r="FR532" s="14"/>
      <c r="FS532" s="14"/>
      <c r="FT532" s="14"/>
      <c r="FU532" s="14"/>
      <c r="FV532" s="14"/>
      <c r="FW532" s="14"/>
      <c r="FX532" s="14"/>
      <c r="FY532" s="14"/>
      <c r="FZ532" s="14"/>
      <c r="GA532" s="14"/>
      <c r="GB532" s="14"/>
      <c r="GC532" s="14"/>
      <c r="GD532" s="14"/>
      <c r="GE532" s="14"/>
      <c r="GF532" s="14"/>
      <c r="GG532" s="14"/>
      <c r="GH532" s="14"/>
      <c r="GI532" s="14"/>
      <c r="GJ532" s="14"/>
      <c r="GK532" s="14"/>
      <c r="GL532" s="14"/>
      <c r="GM532" s="14"/>
      <c r="GN532" s="14"/>
      <c r="GO532" s="14"/>
      <c r="GP532" s="14"/>
      <c r="GQ532" s="14"/>
      <c r="GR532" s="14"/>
      <c r="GS532" s="14"/>
      <c r="GT532" s="14"/>
      <c r="GU532" s="14"/>
      <c r="GV532" s="14"/>
      <c r="GW532" s="14"/>
      <c r="GX532" s="14"/>
      <c r="GY532" s="14"/>
      <c r="GZ532" s="14"/>
      <c r="HA532" s="14"/>
      <c r="HB532" s="14"/>
      <c r="HC532" s="14"/>
      <c r="HD532" s="14"/>
      <c r="HE532" s="14"/>
      <c r="HF532" s="14"/>
      <c r="HG532" s="14"/>
      <c r="HH532" s="14"/>
      <c r="HI532" s="14"/>
      <c r="HJ532" s="14"/>
      <c r="HK532" s="14"/>
      <c r="HL532" s="14"/>
      <c r="HM532" s="14"/>
      <c r="HN532" s="14"/>
      <c r="HO532" s="14"/>
      <c r="HP532" s="14"/>
      <c r="HQ532" s="14"/>
      <c r="HR532" s="14"/>
      <c r="HS532" s="14"/>
      <c r="HT532" s="14"/>
      <c r="HU532" s="14"/>
      <c r="HV532" s="14"/>
      <c r="HW532" s="14"/>
      <c r="HX532" s="14"/>
      <c r="HY532" s="14"/>
      <c r="HZ532" s="14"/>
      <c r="IA532" s="14"/>
      <c r="IB532" s="14"/>
      <c r="IC532" s="14"/>
      <c r="ID532" s="14"/>
      <c r="IE532" s="14"/>
      <c r="IF532" s="14"/>
      <c r="IG532" s="14"/>
      <c r="IH532" s="14"/>
      <c r="II532" s="14"/>
      <c r="IJ532" s="14"/>
      <c r="IK532" s="14"/>
      <c r="IL532" s="14"/>
      <c r="IM532" s="14"/>
      <c r="IN532" s="14"/>
      <c r="IO532" s="14"/>
      <c r="IP532" s="14"/>
    </row>
    <row r="533" spans="1:250" s="1" customFormat="1">
      <c r="A533" s="14">
        <v>524</v>
      </c>
      <c r="B533" s="64">
        <v>2</v>
      </c>
      <c r="C533" s="3">
        <v>1</v>
      </c>
      <c r="D533" s="1">
        <v>3</v>
      </c>
      <c r="E533" s="1">
        <v>1</v>
      </c>
      <c r="F533" s="1" t="s">
        <v>2616</v>
      </c>
      <c r="G533" s="1" t="s">
        <v>1928</v>
      </c>
      <c r="H533" s="1" t="s">
        <v>1955</v>
      </c>
      <c r="I533" s="1" t="s">
        <v>4402</v>
      </c>
      <c r="J533" s="1" t="s">
        <v>2100</v>
      </c>
      <c r="K533" s="1" t="s">
        <v>5713</v>
      </c>
      <c r="L533" s="1">
        <v>6</v>
      </c>
      <c r="M533" s="1">
        <v>15</v>
      </c>
      <c r="N533" s="1">
        <v>21</v>
      </c>
      <c r="O533" s="1" t="s">
        <v>5714</v>
      </c>
      <c r="P533" s="1" t="s">
        <v>5715</v>
      </c>
      <c r="Q533" s="1" t="s">
        <v>2560</v>
      </c>
      <c r="R533" s="1" t="s">
        <v>2335</v>
      </c>
      <c r="S533" s="1" t="s">
        <v>2649</v>
      </c>
      <c r="T533" s="1" t="s">
        <v>5716</v>
      </c>
      <c r="U533" s="1" t="s">
        <v>4618</v>
      </c>
      <c r="V533" s="1" t="s">
        <v>2444</v>
      </c>
      <c r="W533" s="1" t="s">
        <v>2425</v>
      </c>
      <c r="X533" s="1" t="s">
        <v>5717</v>
      </c>
      <c r="Y533" s="1" t="s">
        <v>2326</v>
      </c>
      <c r="Z533" s="1" t="s">
        <v>5344</v>
      </c>
      <c r="AA533" s="1" t="s">
        <v>5718</v>
      </c>
      <c r="AB533" s="1" t="s">
        <v>5719</v>
      </c>
      <c r="AC533" s="1" t="s">
        <v>2998</v>
      </c>
      <c r="AD533" s="1" t="s">
        <v>5720</v>
      </c>
      <c r="AE533" s="1" t="s">
        <v>4463</v>
      </c>
      <c r="AF533" s="1" t="s">
        <v>5721</v>
      </c>
      <c r="AG533" s="1" t="s">
        <v>2948</v>
      </c>
      <c r="AH533" s="1" t="s">
        <v>5722</v>
      </c>
      <c r="AI533" s="1" t="s">
        <v>5723</v>
      </c>
      <c r="AX533" s="1">
        <v>2</v>
      </c>
      <c r="AY533" s="1">
        <v>1</v>
      </c>
      <c r="AZ533" s="1">
        <v>2</v>
      </c>
      <c r="BA533" s="1">
        <v>5</v>
      </c>
      <c r="BC533" s="1">
        <v>69</v>
      </c>
      <c r="BD533" s="1">
        <v>0</v>
      </c>
      <c r="BE533" s="1">
        <v>1</v>
      </c>
      <c r="BF533" s="1">
        <v>1</v>
      </c>
      <c r="BG533" s="1">
        <v>1</v>
      </c>
      <c r="BH533" s="1">
        <v>160</v>
      </c>
      <c r="BI533" s="1">
        <v>39.86</v>
      </c>
      <c r="BJ533" s="1">
        <v>2</v>
      </c>
      <c r="BK533" s="1">
        <v>0</v>
      </c>
      <c r="BL533" s="1">
        <v>5</v>
      </c>
      <c r="BM533" s="1">
        <v>1</v>
      </c>
      <c r="BN533" s="1">
        <v>0</v>
      </c>
      <c r="BO533" s="1">
        <f>IF(AZ533&gt;=85,1,0)</f>
        <v>0</v>
      </c>
      <c r="BP533" s="1">
        <f>IF(BA533=1,1,0)</f>
        <v>0</v>
      </c>
      <c r="BQ533" s="1">
        <v>1</v>
      </c>
      <c r="BR533" s="1">
        <v>0</v>
      </c>
      <c r="BS533" s="1">
        <v>0</v>
      </c>
      <c r="BT533" s="1">
        <v>1</v>
      </c>
      <c r="BU533" s="1">
        <v>0</v>
      </c>
      <c r="BV533" s="14">
        <f t="shared" si="293"/>
        <v>2</v>
      </c>
      <c r="BW533" s="1">
        <v>4</v>
      </c>
      <c r="BX533" s="1">
        <v>0</v>
      </c>
      <c r="BY533" s="1">
        <v>0</v>
      </c>
      <c r="BZ533" s="1">
        <v>0</v>
      </c>
      <c r="CA533" s="1">
        <v>0</v>
      </c>
      <c r="CB533" s="1">
        <v>0</v>
      </c>
      <c r="CC533" s="1">
        <v>0</v>
      </c>
      <c r="CD533" s="1">
        <v>0</v>
      </c>
      <c r="CE533" s="1">
        <v>0</v>
      </c>
      <c r="CF533" s="1">
        <f t="shared" si="294"/>
        <v>0</v>
      </c>
      <c r="CG533" s="1">
        <v>5</v>
      </c>
      <c r="CH533" s="1">
        <v>5</v>
      </c>
      <c r="CI533" s="1">
        <v>5</v>
      </c>
      <c r="CJ533" s="1">
        <v>5</v>
      </c>
      <c r="CK533" s="1">
        <f t="shared" si="295"/>
        <v>20</v>
      </c>
      <c r="CL533" s="1">
        <v>0</v>
      </c>
      <c r="CM533" s="1">
        <v>1</v>
      </c>
      <c r="CN533" s="1">
        <v>0</v>
      </c>
      <c r="CO533" s="1">
        <v>2</v>
      </c>
      <c r="CP533" s="1">
        <v>1</v>
      </c>
      <c r="CQ533" s="1">
        <v>3</v>
      </c>
      <c r="CR533" s="1">
        <v>1</v>
      </c>
      <c r="CS533" s="1">
        <v>2</v>
      </c>
      <c r="CT533" s="1">
        <v>50</v>
      </c>
      <c r="CU533" s="1">
        <v>1</v>
      </c>
      <c r="CV533" s="1">
        <v>1</v>
      </c>
      <c r="CW533" s="1">
        <v>1</v>
      </c>
      <c r="CX533" s="1">
        <v>1</v>
      </c>
      <c r="CY533" s="1">
        <v>1</v>
      </c>
      <c r="CZ533" s="1">
        <v>1</v>
      </c>
      <c r="DA533" s="1">
        <f t="shared" si="285"/>
        <v>6</v>
      </c>
      <c r="DB533" s="1">
        <v>1</v>
      </c>
      <c r="DC533" s="1">
        <v>1</v>
      </c>
      <c r="DD533" s="1">
        <v>1</v>
      </c>
      <c r="DE533" s="1">
        <v>1</v>
      </c>
      <c r="DF533" s="1">
        <v>1</v>
      </c>
      <c r="DG533" s="1">
        <v>1</v>
      </c>
      <c r="DH533" s="1">
        <f t="shared" si="286"/>
        <v>6</v>
      </c>
      <c r="DI533" s="14">
        <f t="shared" si="287"/>
        <v>0</v>
      </c>
      <c r="DJ533" s="1">
        <v>1</v>
      </c>
      <c r="DK533" s="1">
        <v>1</v>
      </c>
      <c r="DL533" s="1">
        <v>1</v>
      </c>
      <c r="DM533" s="1">
        <v>1</v>
      </c>
      <c r="DN533" s="1">
        <v>1</v>
      </c>
      <c r="DO533" s="1">
        <v>1</v>
      </c>
      <c r="DP533" s="1">
        <v>1</v>
      </c>
      <c r="DQ533" s="1">
        <v>1</v>
      </c>
      <c r="DR533" s="1">
        <f t="shared" si="288"/>
        <v>8</v>
      </c>
      <c r="DS533" s="1">
        <v>1</v>
      </c>
      <c r="DT533" s="1">
        <v>0</v>
      </c>
      <c r="DU533" s="1">
        <v>0</v>
      </c>
      <c r="DV533" s="1">
        <v>0</v>
      </c>
      <c r="DW533" s="1">
        <v>0</v>
      </c>
      <c r="DX533" s="1">
        <v>0</v>
      </c>
      <c r="DY533" s="1">
        <v>1</v>
      </c>
      <c r="DZ533" s="1">
        <v>1</v>
      </c>
      <c r="EA533" s="1">
        <f t="shared" si="289"/>
        <v>3</v>
      </c>
      <c r="EB533" s="14">
        <f t="shared" si="290"/>
        <v>-5</v>
      </c>
      <c r="EC533" s="1">
        <v>0</v>
      </c>
      <c r="ED533" s="1">
        <v>1</v>
      </c>
      <c r="EE533" s="1">
        <f t="shared" si="291"/>
        <v>1</v>
      </c>
      <c r="EF533" s="1">
        <v>5</v>
      </c>
      <c r="EG533" s="1">
        <v>5</v>
      </c>
      <c r="EH533" s="1">
        <v>5</v>
      </c>
      <c r="EI533" s="1">
        <v>5</v>
      </c>
      <c r="EJ533" s="1">
        <f t="shared" si="292"/>
        <v>20</v>
      </c>
    </row>
    <row r="534" spans="1:250" s="1" customFormat="1">
      <c r="A534" s="14">
        <v>525</v>
      </c>
      <c r="B534" s="14">
        <v>1</v>
      </c>
      <c r="C534" s="60">
        <v>1</v>
      </c>
      <c r="D534" s="14">
        <v>1</v>
      </c>
      <c r="E534" s="14">
        <v>1</v>
      </c>
      <c r="F534" s="60" t="s">
        <v>1941</v>
      </c>
      <c r="G534" s="60" t="s">
        <v>2048</v>
      </c>
      <c r="H534" s="60" t="s">
        <v>2404</v>
      </c>
      <c r="I534" s="60" t="s">
        <v>1928</v>
      </c>
      <c r="J534" s="14" t="s">
        <v>2405</v>
      </c>
      <c r="K534" s="61" t="s">
        <v>2406</v>
      </c>
      <c r="L534" s="61">
        <v>6</v>
      </c>
      <c r="M534" s="14">
        <v>24</v>
      </c>
      <c r="N534" s="14">
        <v>14</v>
      </c>
      <c r="O534" s="14" t="s">
        <v>2407</v>
      </c>
      <c r="P534" s="14" t="s">
        <v>2350</v>
      </c>
      <c r="Q534" s="14" t="s">
        <v>2408</v>
      </c>
      <c r="R534" s="14" t="s">
        <v>2409</v>
      </c>
      <c r="S534" s="14"/>
      <c r="T534" s="14" t="s">
        <v>2410</v>
      </c>
      <c r="U534" s="14" t="s">
        <v>2411</v>
      </c>
      <c r="V534" s="14" t="s">
        <v>2412</v>
      </c>
      <c r="W534" s="14" t="s">
        <v>2413</v>
      </c>
      <c r="X534" s="14" t="s">
        <v>2414</v>
      </c>
      <c r="Y534" s="14" t="s">
        <v>2415</v>
      </c>
      <c r="Z534" s="14" t="s">
        <v>2416</v>
      </c>
      <c r="AA534" s="14" t="s">
        <v>2417</v>
      </c>
      <c r="AB534" s="14" t="s">
        <v>2418</v>
      </c>
      <c r="AC534" s="14"/>
      <c r="AD534" s="14"/>
      <c r="AE534" s="14"/>
      <c r="AF534" s="14"/>
      <c r="AG534" s="14"/>
      <c r="AH534" s="14"/>
      <c r="AI534" s="14"/>
      <c r="AJ534" s="14"/>
      <c r="AK534" s="14"/>
      <c r="AL534" s="14"/>
      <c r="AM534" s="14"/>
      <c r="AN534" s="14"/>
      <c r="AO534" s="14"/>
      <c r="AP534" s="14"/>
      <c r="AQ534" s="14"/>
      <c r="AR534" s="14"/>
      <c r="AS534" s="14"/>
      <c r="AT534" s="14"/>
      <c r="AU534" s="14"/>
      <c r="AV534" s="14"/>
      <c r="AW534" s="14"/>
      <c r="AX534" s="14">
        <v>2</v>
      </c>
      <c r="AY534" s="14">
        <v>0</v>
      </c>
      <c r="AZ534" s="14">
        <v>2</v>
      </c>
      <c r="BA534" s="14">
        <v>5</v>
      </c>
      <c r="BB534" s="14"/>
      <c r="BC534" s="14">
        <v>83</v>
      </c>
      <c r="BD534" s="14">
        <v>0</v>
      </c>
      <c r="BE534" s="14">
        <v>1</v>
      </c>
      <c r="BF534" s="14">
        <v>1</v>
      </c>
      <c r="BG534" s="14">
        <v>4</v>
      </c>
      <c r="BH534" s="14">
        <v>152.4</v>
      </c>
      <c r="BI534" s="14">
        <v>18.36</v>
      </c>
      <c r="BJ534" s="14">
        <v>2</v>
      </c>
      <c r="BK534" s="14">
        <v>4</v>
      </c>
      <c r="BL534" s="14">
        <v>1</v>
      </c>
      <c r="BM534" s="14">
        <v>3</v>
      </c>
      <c r="BN534" s="14">
        <v>0</v>
      </c>
      <c r="BO534" s="14">
        <f>IF(BE534&gt;=85,1,0)</f>
        <v>0</v>
      </c>
      <c r="BP534" s="14">
        <f>IF(BF534=1,1,0)</f>
        <v>1</v>
      </c>
      <c r="BQ534" s="14">
        <v>1</v>
      </c>
      <c r="BR534" s="14">
        <v>1</v>
      </c>
      <c r="BS534" s="14">
        <v>1</v>
      </c>
      <c r="BT534" s="14">
        <v>1</v>
      </c>
      <c r="BU534" s="14">
        <v>1</v>
      </c>
      <c r="BV534" s="14">
        <f t="shared" si="293"/>
        <v>6</v>
      </c>
      <c r="BW534" s="14">
        <v>5</v>
      </c>
      <c r="BX534" s="14">
        <v>1</v>
      </c>
      <c r="BY534" s="14">
        <v>0</v>
      </c>
      <c r="BZ534" s="14">
        <v>1</v>
      </c>
      <c r="CA534" s="14">
        <v>0</v>
      </c>
      <c r="CB534" s="14">
        <v>1</v>
      </c>
      <c r="CC534" s="14">
        <v>0</v>
      </c>
      <c r="CD534" s="14">
        <v>0</v>
      </c>
      <c r="CE534" s="14">
        <v>1</v>
      </c>
      <c r="CF534" s="14">
        <f t="shared" si="294"/>
        <v>4</v>
      </c>
      <c r="CG534" s="14">
        <v>1</v>
      </c>
      <c r="CH534" s="14">
        <v>2</v>
      </c>
      <c r="CI534" s="14">
        <v>1</v>
      </c>
      <c r="CJ534" s="14">
        <v>1</v>
      </c>
      <c r="CK534" s="14">
        <f t="shared" si="295"/>
        <v>5</v>
      </c>
      <c r="CL534" s="14">
        <v>0</v>
      </c>
      <c r="CM534" s="14">
        <v>1</v>
      </c>
      <c r="CN534" s="14">
        <v>0</v>
      </c>
      <c r="CO534" s="14">
        <v>1</v>
      </c>
      <c r="CP534" s="14">
        <v>5</v>
      </c>
      <c r="CQ534" s="14">
        <v>4</v>
      </c>
      <c r="CR534" s="14">
        <v>2</v>
      </c>
      <c r="CS534" s="14">
        <v>5</v>
      </c>
      <c r="CT534" s="14">
        <v>50</v>
      </c>
      <c r="CU534" s="14">
        <v>0</v>
      </c>
      <c r="CV534" s="14">
        <v>0</v>
      </c>
      <c r="CW534" s="14">
        <v>0</v>
      </c>
      <c r="CX534" s="14">
        <v>0</v>
      </c>
      <c r="CY534" s="14">
        <v>0</v>
      </c>
      <c r="CZ534" s="14">
        <v>0</v>
      </c>
      <c r="DA534" s="14">
        <f t="shared" si="285"/>
        <v>0</v>
      </c>
      <c r="DB534" s="14">
        <v>0</v>
      </c>
      <c r="DC534" s="14">
        <v>0</v>
      </c>
      <c r="DD534" s="14">
        <v>0</v>
      </c>
      <c r="DE534" s="14">
        <v>0</v>
      </c>
      <c r="DF534" s="14">
        <v>0</v>
      </c>
      <c r="DG534" s="14">
        <v>0</v>
      </c>
      <c r="DH534" s="14">
        <f t="shared" si="286"/>
        <v>0</v>
      </c>
      <c r="DI534" s="14">
        <f t="shared" si="287"/>
        <v>0</v>
      </c>
      <c r="DJ534" s="14">
        <v>1</v>
      </c>
      <c r="DK534" s="14">
        <v>0</v>
      </c>
      <c r="DL534" s="14">
        <v>0</v>
      </c>
      <c r="DM534" s="14">
        <v>0</v>
      </c>
      <c r="DN534" s="14">
        <v>0</v>
      </c>
      <c r="DO534" s="14">
        <v>0</v>
      </c>
      <c r="DP534" s="14">
        <v>0</v>
      </c>
      <c r="DQ534" s="14">
        <v>0</v>
      </c>
      <c r="DR534" s="14">
        <f t="shared" si="288"/>
        <v>1</v>
      </c>
      <c r="DS534" s="14">
        <v>0</v>
      </c>
      <c r="DT534" s="14">
        <v>0</v>
      </c>
      <c r="DU534" s="14">
        <v>0</v>
      </c>
      <c r="DV534" s="14">
        <v>0</v>
      </c>
      <c r="DW534" s="14">
        <v>0</v>
      </c>
      <c r="DX534" s="14">
        <v>0</v>
      </c>
      <c r="DY534" s="14">
        <v>0</v>
      </c>
      <c r="DZ534" s="14">
        <v>0</v>
      </c>
      <c r="EA534" s="14">
        <f t="shared" si="289"/>
        <v>0</v>
      </c>
      <c r="EB534" s="14">
        <f t="shared" si="290"/>
        <v>-1</v>
      </c>
      <c r="EC534" s="14">
        <v>2</v>
      </c>
      <c r="ED534" s="14">
        <v>1</v>
      </c>
      <c r="EE534" s="14">
        <f t="shared" si="291"/>
        <v>3</v>
      </c>
      <c r="EF534" s="14">
        <v>5</v>
      </c>
      <c r="EG534" s="14">
        <v>5</v>
      </c>
      <c r="EH534" s="14">
        <v>5</v>
      </c>
      <c r="EI534" s="14">
        <v>5</v>
      </c>
      <c r="EJ534" s="14">
        <f t="shared" si="292"/>
        <v>20</v>
      </c>
      <c r="EK534" s="14"/>
      <c r="EL534" s="14"/>
      <c r="EM534" s="14"/>
      <c r="EN534" s="14"/>
      <c r="EO534" s="14"/>
      <c r="EP534" s="14"/>
      <c r="EQ534" s="14"/>
      <c r="ER534" s="14"/>
      <c r="ES534" s="14"/>
      <c r="ET534" s="14"/>
      <c r="EU534" s="14"/>
      <c r="EV534" s="14"/>
      <c r="EW534" s="14"/>
      <c r="EX534" s="14"/>
      <c r="EY534" s="14"/>
      <c r="EZ534" s="14"/>
      <c r="FA534" s="14"/>
      <c r="FB534" s="14"/>
      <c r="FC534" s="14"/>
      <c r="FD534" s="14"/>
      <c r="FE534" s="14"/>
      <c r="FF534" s="14"/>
      <c r="FG534" s="14"/>
      <c r="FH534" s="14"/>
      <c r="FI534" s="14"/>
      <c r="FJ534" s="14"/>
      <c r="FK534" s="14"/>
      <c r="FL534" s="14"/>
      <c r="FM534" s="14"/>
      <c r="FN534" s="14"/>
      <c r="FO534" s="14"/>
      <c r="FP534" s="14"/>
      <c r="FQ534" s="14"/>
      <c r="FR534" s="14"/>
      <c r="FS534" s="14"/>
      <c r="FT534" s="14"/>
      <c r="FU534" s="14"/>
      <c r="FV534" s="14"/>
      <c r="FW534" s="14"/>
      <c r="FX534" s="14"/>
      <c r="FY534" s="14"/>
      <c r="FZ534" s="14"/>
      <c r="GA534" s="14"/>
      <c r="GB534" s="14"/>
      <c r="GC534" s="14"/>
      <c r="GD534" s="14"/>
      <c r="GE534" s="14"/>
      <c r="GF534" s="14"/>
      <c r="GG534" s="14"/>
      <c r="GH534" s="14"/>
      <c r="GI534" s="14"/>
      <c r="GJ534" s="14"/>
      <c r="GK534" s="14"/>
      <c r="GL534" s="14"/>
      <c r="GM534" s="14"/>
      <c r="GN534" s="14"/>
      <c r="GO534" s="14"/>
      <c r="GP534" s="14"/>
      <c r="GQ534" s="14"/>
      <c r="GR534" s="14"/>
      <c r="GS534" s="14"/>
      <c r="GT534" s="14"/>
      <c r="GU534" s="14"/>
      <c r="GV534" s="14"/>
      <c r="GW534" s="14"/>
      <c r="GX534" s="14"/>
      <c r="GY534" s="14"/>
      <c r="GZ534" s="14"/>
      <c r="HA534" s="14"/>
      <c r="HB534" s="14"/>
      <c r="HC534" s="14"/>
      <c r="HD534" s="14"/>
      <c r="HE534" s="14"/>
      <c r="HF534" s="14"/>
      <c r="HG534" s="14"/>
      <c r="HH534" s="14"/>
      <c r="HI534" s="14"/>
      <c r="HJ534" s="14"/>
      <c r="HK534" s="14"/>
      <c r="HL534" s="14"/>
      <c r="HM534" s="14"/>
      <c r="HN534" s="14"/>
      <c r="HO534" s="14"/>
      <c r="HP534" s="14"/>
      <c r="HQ534" s="14"/>
      <c r="HR534" s="14"/>
      <c r="HS534" s="14"/>
      <c r="HT534" s="14"/>
      <c r="HU534" s="14"/>
      <c r="HV534" s="14"/>
      <c r="HW534" s="14"/>
      <c r="HX534" s="14"/>
      <c r="HY534" s="14"/>
      <c r="HZ534" s="14"/>
      <c r="IA534" s="14"/>
      <c r="IB534" s="14"/>
      <c r="IC534" s="14"/>
      <c r="ID534" s="14"/>
      <c r="IE534" s="14"/>
      <c r="IF534" s="14"/>
      <c r="IG534" s="14"/>
      <c r="IH534" s="14"/>
      <c r="II534" s="14"/>
      <c r="IJ534" s="14"/>
      <c r="IK534" s="14"/>
      <c r="IL534" s="14"/>
      <c r="IM534" s="14"/>
      <c r="IN534" s="14"/>
      <c r="IO534" s="14"/>
      <c r="IP534" s="14"/>
    </row>
    <row r="535" spans="1:250" s="1" customFormat="1">
      <c r="A535" s="14">
        <v>526</v>
      </c>
      <c r="B535" s="14">
        <v>2</v>
      </c>
      <c r="C535" s="60">
        <v>1</v>
      </c>
      <c r="D535" s="14">
        <v>2</v>
      </c>
      <c r="E535" s="14">
        <v>2</v>
      </c>
      <c r="F535" s="60" t="s">
        <v>1928</v>
      </c>
      <c r="G535" s="14" t="s">
        <v>2322</v>
      </c>
      <c r="H535" s="14" t="s">
        <v>1955</v>
      </c>
      <c r="I535" s="14" t="s">
        <v>2048</v>
      </c>
      <c r="J535" s="14" t="s">
        <v>1941</v>
      </c>
      <c r="K535" s="14" t="s">
        <v>2583</v>
      </c>
      <c r="L535" s="14">
        <v>5</v>
      </c>
      <c r="M535" s="14">
        <v>18</v>
      </c>
      <c r="N535" s="14">
        <v>19</v>
      </c>
      <c r="O535" s="14" t="s">
        <v>2584</v>
      </c>
      <c r="P535" s="14" t="s">
        <v>2585</v>
      </c>
      <c r="Q535" s="14" t="s">
        <v>2586</v>
      </c>
      <c r="R535" s="14" t="s">
        <v>2338</v>
      </c>
      <c r="S535" s="14" t="s">
        <v>2341</v>
      </c>
      <c r="T535" s="14" t="s">
        <v>2587</v>
      </c>
      <c r="U535" s="14" t="s">
        <v>2588</v>
      </c>
      <c r="V535" s="14" t="s">
        <v>2589</v>
      </c>
      <c r="W535" s="14" t="s">
        <v>2590</v>
      </c>
      <c r="X535" s="14" t="s">
        <v>2591</v>
      </c>
      <c r="Y535" s="14" t="s">
        <v>2592</v>
      </c>
      <c r="Z535" s="14" t="s">
        <v>2593</v>
      </c>
      <c r="AA535" s="14" t="s">
        <v>2356</v>
      </c>
      <c r="AB535" s="14" t="s">
        <v>2594</v>
      </c>
      <c r="AC535" s="14" t="s">
        <v>2595</v>
      </c>
      <c r="AD535" s="14" t="s">
        <v>2596</v>
      </c>
      <c r="AE535" s="14" t="s">
        <v>2597</v>
      </c>
      <c r="AF535" s="14" t="s">
        <v>2598</v>
      </c>
      <c r="AG535" s="14" t="s">
        <v>2599</v>
      </c>
      <c r="AH535" s="14"/>
      <c r="AI535" s="14"/>
      <c r="AJ535" s="14"/>
      <c r="AK535" s="14"/>
      <c r="AL535" s="14"/>
      <c r="AM535" s="14"/>
      <c r="AN535" s="14"/>
      <c r="AO535" s="14"/>
      <c r="AP535" s="14"/>
      <c r="AQ535" s="14"/>
      <c r="AR535" s="14"/>
      <c r="AS535" s="14"/>
      <c r="AT535" s="14"/>
      <c r="AU535" s="14"/>
      <c r="AV535" s="14"/>
      <c r="AW535" s="14"/>
      <c r="AX535" s="14">
        <v>2</v>
      </c>
      <c r="AY535" s="14">
        <v>1</v>
      </c>
      <c r="AZ535" s="14">
        <v>2</v>
      </c>
      <c r="BA535" s="14">
        <v>7</v>
      </c>
      <c r="BB535" s="14"/>
      <c r="BC535" s="14">
        <v>80</v>
      </c>
      <c r="BD535" s="14">
        <v>1</v>
      </c>
      <c r="BE535" s="14">
        <v>1</v>
      </c>
      <c r="BF535" s="14">
        <v>1</v>
      </c>
      <c r="BG535" s="14">
        <v>2</v>
      </c>
      <c r="BH535" s="14">
        <v>160</v>
      </c>
      <c r="BI535" s="14">
        <v>31.71</v>
      </c>
      <c r="BJ535" s="14">
        <v>0</v>
      </c>
      <c r="BK535" s="14">
        <v>0</v>
      </c>
      <c r="BL535" s="14">
        <v>3</v>
      </c>
      <c r="BM535" s="14">
        <v>1</v>
      </c>
      <c r="BN535" s="14">
        <v>0</v>
      </c>
      <c r="BO535" s="14">
        <f>IF(BE535&gt;=85,1,0)</f>
        <v>0</v>
      </c>
      <c r="BP535" s="14">
        <f>IF(BF535=1,1,0)</f>
        <v>1</v>
      </c>
      <c r="BQ535" s="14">
        <v>1</v>
      </c>
      <c r="BR535" s="14">
        <v>0</v>
      </c>
      <c r="BS535" s="14">
        <v>0</v>
      </c>
      <c r="BT535" s="14">
        <v>1</v>
      </c>
      <c r="BU535" s="14">
        <v>1</v>
      </c>
      <c r="BV535" s="14">
        <f t="shared" si="293"/>
        <v>4</v>
      </c>
      <c r="BW535" s="14">
        <v>3</v>
      </c>
      <c r="BX535" s="14">
        <v>0</v>
      </c>
      <c r="BY535" s="14">
        <v>1</v>
      </c>
      <c r="BZ535" s="14">
        <v>0</v>
      </c>
      <c r="CA535" s="14">
        <v>0</v>
      </c>
      <c r="CB535" s="14">
        <v>0</v>
      </c>
      <c r="CC535" s="14">
        <v>0</v>
      </c>
      <c r="CD535" s="14">
        <v>0</v>
      </c>
      <c r="CE535" s="14">
        <v>0</v>
      </c>
      <c r="CF535" s="14">
        <f t="shared" si="294"/>
        <v>1</v>
      </c>
      <c r="CG535" s="14">
        <v>5</v>
      </c>
      <c r="CH535" s="14">
        <v>5</v>
      </c>
      <c r="CI535" s="14">
        <v>5</v>
      </c>
      <c r="CJ535" s="14">
        <v>5</v>
      </c>
      <c r="CK535" s="14">
        <f t="shared" si="295"/>
        <v>20</v>
      </c>
      <c r="CL535" s="14">
        <v>0</v>
      </c>
      <c r="CM535" s="14">
        <v>1</v>
      </c>
      <c r="CN535" s="14">
        <v>2</v>
      </c>
      <c r="CO535" s="14">
        <v>3</v>
      </c>
      <c r="CP535" s="14">
        <v>1</v>
      </c>
      <c r="CQ535" s="14">
        <v>3</v>
      </c>
      <c r="CR535" s="14">
        <v>3</v>
      </c>
      <c r="CS535" s="14">
        <v>2</v>
      </c>
      <c r="CT535" s="14">
        <v>35</v>
      </c>
      <c r="CU535" s="14">
        <v>1</v>
      </c>
      <c r="CV535" s="14">
        <v>1</v>
      </c>
      <c r="CW535" s="14">
        <v>1</v>
      </c>
      <c r="CX535" s="14">
        <v>1</v>
      </c>
      <c r="CY535" s="14">
        <v>0</v>
      </c>
      <c r="CZ535" s="14">
        <v>1</v>
      </c>
      <c r="DA535" s="14">
        <f t="shared" si="285"/>
        <v>5</v>
      </c>
      <c r="DB535" s="14">
        <v>1</v>
      </c>
      <c r="DC535" s="14">
        <v>1</v>
      </c>
      <c r="DD535" s="14">
        <v>1</v>
      </c>
      <c r="DE535" s="14">
        <v>1</v>
      </c>
      <c r="DF535" s="14">
        <v>0</v>
      </c>
      <c r="DG535" s="14">
        <v>1</v>
      </c>
      <c r="DH535" s="14">
        <f t="shared" si="286"/>
        <v>5</v>
      </c>
      <c r="DI535" s="14">
        <f t="shared" si="287"/>
        <v>0</v>
      </c>
      <c r="DJ535" s="14">
        <v>1</v>
      </c>
      <c r="DK535" s="14">
        <v>0</v>
      </c>
      <c r="DL535" s="14">
        <v>1</v>
      </c>
      <c r="DM535" s="14">
        <v>1</v>
      </c>
      <c r="DN535" s="14">
        <v>0</v>
      </c>
      <c r="DO535" s="14">
        <v>1</v>
      </c>
      <c r="DP535" s="14">
        <v>1</v>
      </c>
      <c r="DQ535" s="14">
        <v>1</v>
      </c>
      <c r="DR535" s="14">
        <f t="shared" si="288"/>
        <v>6</v>
      </c>
      <c r="DS535" s="14">
        <v>1</v>
      </c>
      <c r="DT535" s="14">
        <v>0</v>
      </c>
      <c r="DU535" s="14">
        <v>0</v>
      </c>
      <c r="DV535" s="14">
        <v>0</v>
      </c>
      <c r="DW535" s="14">
        <v>0</v>
      </c>
      <c r="DX535" s="14">
        <v>0</v>
      </c>
      <c r="DY535" s="14">
        <v>1</v>
      </c>
      <c r="DZ535" s="14">
        <v>1</v>
      </c>
      <c r="EA535" s="14">
        <f t="shared" si="289"/>
        <v>3</v>
      </c>
      <c r="EB535" s="14">
        <f t="shared" si="290"/>
        <v>-3</v>
      </c>
      <c r="EC535" s="14">
        <v>0</v>
      </c>
      <c r="ED535" s="14">
        <v>0</v>
      </c>
      <c r="EE535" s="14">
        <f t="shared" si="291"/>
        <v>0</v>
      </c>
      <c r="EF535" s="14">
        <v>5</v>
      </c>
      <c r="EG535" s="14">
        <v>5</v>
      </c>
      <c r="EH535" s="14">
        <v>5</v>
      </c>
      <c r="EI535" s="14">
        <v>5</v>
      </c>
      <c r="EJ535" s="14">
        <f t="shared" si="292"/>
        <v>20</v>
      </c>
      <c r="EK535" s="14"/>
      <c r="EL535" s="14"/>
      <c r="EM535" s="14"/>
      <c r="EN535" s="14"/>
      <c r="EO535" s="14"/>
      <c r="EP535" s="14"/>
      <c r="EQ535" s="14"/>
      <c r="ER535" s="14"/>
      <c r="ES535" s="14"/>
      <c r="ET535" s="14"/>
      <c r="EU535" s="14"/>
      <c r="EV535" s="14"/>
      <c r="EW535" s="14"/>
      <c r="EX535" s="14"/>
      <c r="EY535" s="14"/>
      <c r="EZ535" s="14"/>
      <c r="FA535" s="14"/>
      <c r="FB535" s="14"/>
      <c r="FC535" s="14"/>
      <c r="FD535" s="14"/>
      <c r="FE535" s="14"/>
      <c r="FF535" s="14"/>
      <c r="FG535" s="14"/>
      <c r="FH535" s="14"/>
      <c r="FI535" s="14"/>
      <c r="FJ535" s="14"/>
      <c r="FK535" s="14"/>
      <c r="FL535" s="14"/>
      <c r="FM535" s="14"/>
      <c r="FN535" s="14"/>
      <c r="FO535" s="14"/>
      <c r="FP535" s="14"/>
      <c r="FQ535" s="14"/>
      <c r="FR535" s="14"/>
      <c r="FS535" s="14"/>
      <c r="FT535" s="14"/>
      <c r="FU535" s="14"/>
      <c r="FV535" s="14"/>
      <c r="FW535" s="14"/>
      <c r="FX535" s="14"/>
      <c r="FY535" s="14"/>
      <c r="FZ535" s="14"/>
      <c r="GA535" s="14"/>
      <c r="GB535" s="14"/>
      <c r="GC535" s="14"/>
      <c r="GD535" s="14"/>
      <c r="GE535" s="14"/>
      <c r="GF535" s="14"/>
      <c r="GG535" s="14"/>
      <c r="GH535" s="14"/>
      <c r="GI535" s="14"/>
      <c r="GJ535" s="14"/>
      <c r="GK535" s="14"/>
      <c r="GL535" s="14"/>
      <c r="GM535" s="14"/>
      <c r="GN535" s="14"/>
      <c r="GO535" s="14"/>
      <c r="GP535" s="14"/>
      <c r="GQ535" s="14"/>
      <c r="GR535" s="14"/>
      <c r="GS535" s="14"/>
      <c r="GT535" s="14"/>
      <c r="GU535" s="14"/>
      <c r="GV535" s="14"/>
      <c r="GW535" s="14"/>
      <c r="GX535" s="14"/>
      <c r="GY535" s="14"/>
      <c r="GZ535" s="14"/>
      <c r="HA535" s="14"/>
      <c r="HB535" s="14"/>
      <c r="HC535" s="14"/>
      <c r="HD535" s="14"/>
      <c r="HE535" s="14"/>
      <c r="HF535" s="14"/>
      <c r="HG535" s="14"/>
      <c r="HH535" s="14"/>
      <c r="HI535" s="14"/>
      <c r="HJ535" s="14"/>
      <c r="HK535" s="14"/>
      <c r="HL535" s="14"/>
      <c r="HM535" s="14"/>
      <c r="HN535" s="14"/>
      <c r="HO535" s="14"/>
      <c r="HP535" s="14"/>
      <c r="HQ535" s="14"/>
      <c r="HR535" s="14"/>
      <c r="HS535" s="14"/>
      <c r="HT535" s="14"/>
      <c r="HU535" s="14"/>
      <c r="HV535" s="14"/>
      <c r="HW535" s="14"/>
      <c r="HX535" s="14"/>
      <c r="HY535" s="14"/>
      <c r="HZ535" s="14"/>
      <c r="IA535" s="14"/>
      <c r="IB535" s="14"/>
      <c r="IC535" s="14"/>
      <c r="ID535" s="14"/>
      <c r="IE535" s="14"/>
      <c r="IF535" s="14"/>
      <c r="IG535" s="14"/>
      <c r="IH535" s="14"/>
      <c r="II535" s="14"/>
      <c r="IJ535" s="14"/>
      <c r="IK535" s="14"/>
      <c r="IL535" s="14"/>
      <c r="IM535" s="14"/>
      <c r="IN535" s="14"/>
      <c r="IO535" s="14"/>
      <c r="IP535" s="14"/>
    </row>
    <row r="536" spans="1:250" s="1" customFormat="1">
      <c r="A536" s="14">
        <v>527</v>
      </c>
      <c r="B536" s="64">
        <v>2</v>
      </c>
      <c r="C536" s="3">
        <v>1</v>
      </c>
      <c r="D536" s="1">
        <v>1</v>
      </c>
      <c r="E536" s="1">
        <v>1</v>
      </c>
      <c r="F536" s="1" t="s">
        <v>2100</v>
      </c>
      <c r="G536" s="1" t="s">
        <v>1928</v>
      </c>
      <c r="L536" s="1">
        <v>2</v>
      </c>
      <c r="M536" s="1">
        <v>2</v>
      </c>
      <c r="N536" s="1">
        <v>2</v>
      </c>
      <c r="O536" s="1" t="s">
        <v>2675</v>
      </c>
      <c r="P536" s="1" t="s">
        <v>2960</v>
      </c>
      <c r="AX536" s="1">
        <v>2</v>
      </c>
      <c r="AY536" s="1">
        <v>1</v>
      </c>
      <c r="AZ536" s="1">
        <v>2</v>
      </c>
      <c r="BA536" s="1">
        <v>2</v>
      </c>
      <c r="BC536" s="1">
        <v>52</v>
      </c>
      <c r="BD536" s="1">
        <v>1</v>
      </c>
      <c r="BE536" s="1">
        <v>2</v>
      </c>
      <c r="BF536" s="1">
        <v>1</v>
      </c>
      <c r="BG536" s="1">
        <v>1</v>
      </c>
      <c r="BH536" s="1">
        <v>170.2</v>
      </c>
      <c r="BI536" s="1">
        <v>37.409999999999997</v>
      </c>
      <c r="BJ536" s="1">
        <v>0</v>
      </c>
      <c r="BK536" s="1">
        <v>0</v>
      </c>
      <c r="BL536" s="1">
        <v>2</v>
      </c>
      <c r="BM536" s="1">
        <v>1</v>
      </c>
      <c r="BN536" s="1">
        <v>0</v>
      </c>
      <c r="BO536" s="1">
        <f>IF(AZ536&gt;=85,1,0)</f>
        <v>0</v>
      </c>
      <c r="BP536" s="1">
        <f>IF(BA536=1,1,0)</f>
        <v>0</v>
      </c>
      <c r="BQ536" s="1">
        <v>0</v>
      </c>
      <c r="BR536" s="1">
        <v>0</v>
      </c>
      <c r="BS536" s="1">
        <v>0</v>
      </c>
      <c r="BT536" s="1">
        <v>1</v>
      </c>
      <c r="BU536" s="1">
        <v>0</v>
      </c>
      <c r="BV536" s="14">
        <f t="shared" si="293"/>
        <v>1</v>
      </c>
      <c r="BW536" s="1">
        <v>3</v>
      </c>
      <c r="BX536" s="1">
        <v>0</v>
      </c>
      <c r="BY536" s="1">
        <v>0</v>
      </c>
      <c r="BZ536" s="1">
        <v>0</v>
      </c>
      <c r="CA536" s="1">
        <v>0</v>
      </c>
      <c r="CB536" s="1">
        <v>0</v>
      </c>
      <c r="CC536" s="1">
        <v>0</v>
      </c>
      <c r="CD536" s="1">
        <v>0</v>
      </c>
      <c r="CE536" s="1">
        <v>0</v>
      </c>
      <c r="CF536" s="1">
        <f t="shared" si="294"/>
        <v>0</v>
      </c>
      <c r="CG536" s="1">
        <v>5</v>
      </c>
      <c r="CH536" s="1">
        <v>5</v>
      </c>
      <c r="CI536" s="1">
        <v>5</v>
      </c>
      <c r="CJ536" s="1">
        <v>5</v>
      </c>
      <c r="CK536" s="1">
        <f t="shared" si="295"/>
        <v>20</v>
      </c>
      <c r="CL536" s="1">
        <v>0</v>
      </c>
      <c r="CM536" s="1">
        <v>5</v>
      </c>
      <c r="CO536" s="1">
        <v>1</v>
      </c>
      <c r="CP536" s="1">
        <v>1</v>
      </c>
      <c r="CQ536" s="1">
        <v>1</v>
      </c>
      <c r="CR536" s="1">
        <v>2</v>
      </c>
      <c r="CS536" s="1">
        <v>1</v>
      </c>
      <c r="CT536" s="1">
        <v>60</v>
      </c>
      <c r="CU536" s="1">
        <v>1</v>
      </c>
      <c r="CV536" s="1">
        <v>1</v>
      </c>
      <c r="CW536" s="1">
        <v>1</v>
      </c>
      <c r="CX536" s="1">
        <v>1</v>
      </c>
      <c r="CY536" s="1">
        <v>1</v>
      </c>
      <c r="CZ536" s="1">
        <v>1</v>
      </c>
      <c r="DA536" s="1">
        <f t="shared" si="285"/>
        <v>6</v>
      </c>
      <c r="DB536" s="1">
        <v>1</v>
      </c>
      <c r="DC536" s="1">
        <v>1</v>
      </c>
      <c r="DD536" s="1">
        <v>1</v>
      </c>
      <c r="DE536" s="1">
        <v>1</v>
      </c>
      <c r="DF536" s="1">
        <v>1</v>
      </c>
      <c r="DG536" s="1">
        <v>1</v>
      </c>
      <c r="DH536" s="1">
        <f t="shared" si="286"/>
        <v>6</v>
      </c>
      <c r="DI536" s="14">
        <f t="shared" si="287"/>
        <v>0</v>
      </c>
      <c r="DJ536" s="1">
        <v>1</v>
      </c>
      <c r="DK536" s="1">
        <v>1</v>
      </c>
      <c r="DL536" s="1">
        <v>1</v>
      </c>
      <c r="DM536" s="1">
        <v>1</v>
      </c>
      <c r="DN536" s="1">
        <v>1</v>
      </c>
      <c r="DO536" s="1">
        <v>1</v>
      </c>
      <c r="DP536" s="1">
        <v>1</v>
      </c>
      <c r="DQ536" s="1">
        <v>1</v>
      </c>
      <c r="DR536" s="1">
        <f t="shared" si="288"/>
        <v>8</v>
      </c>
      <c r="DS536" s="1">
        <v>1</v>
      </c>
      <c r="DT536" s="1">
        <v>1</v>
      </c>
      <c r="DU536" s="1">
        <v>1</v>
      </c>
      <c r="DV536" s="1">
        <v>1</v>
      </c>
      <c r="DW536" s="1">
        <v>1</v>
      </c>
      <c r="DX536" s="1">
        <v>1</v>
      </c>
      <c r="DY536" s="1">
        <v>1</v>
      </c>
      <c r="DZ536" s="1">
        <v>1</v>
      </c>
      <c r="EA536" s="1">
        <f t="shared" si="289"/>
        <v>8</v>
      </c>
      <c r="EB536" s="14">
        <f t="shared" si="290"/>
        <v>0</v>
      </c>
      <c r="EC536" s="1">
        <v>0</v>
      </c>
      <c r="ED536" s="1">
        <v>0</v>
      </c>
      <c r="EE536" s="1">
        <f t="shared" si="291"/>
        <v>0</v>
      </c>
      <c r="EF536" s="1">
        <v>5</v>
      </c>
      <c r="EG536" s="1">
        <v>5</v>
      </c>
      <c r="EH536" s="1">
        <v>5</v>
      </c>
      <c r="EI536" s="1">
        <v>5</v>
      </c>
      <c r="EJ536" s="1">
        <f t="shared" si="292"/>
        <v>20</v>
      </c>
    </row>
    <row r="537" spans="1:250" s="1" customFormat="1">
      <c r="A537" s="14">
        <v>528</v>
      </c>
      <c r="B537" s="61">
        <v>2</v>
      </c>
      <c r="C537" s="60">
        <v>1</v>
      </c>
      <c r="D537" s="14">
        <v>1</v>
      </c>
      <c r="E537" s="14">
        <v>1</v>
      </c>
      <c r="F537" s="14" t="s">
        <v>1941</v>
      </c>
      <c r="G537" s="14" t="s">
        <v>1977</v>
      </c>
      <c r="H537" s="14" t="s">
        <v>1928</v>
      </c>
      <c r="I537" s="14" t="s">
        <v>2670</v>
      </c>
      <c r="J537" s="14"/>
      <c r="K537" s="1" t="s">
        <v>4441</v>
      </c>
      <c r="L537" s="14">
        <v>4</v>
      </c>
      <c r="M537" s="14">
        <v>8</v>
      </c>
      <c r="N537" s="14">
        <v>8</v>
      </c>
      <c r="O537" s="14" t="s">
        <v>2549</v>
      </c>
      <c r="P537" s="14" t="s">
        <v>4442</v>
      </c>
      <c r="Q537" s="14" t="s">
        <v>3511</v>
      </c>
      <c r="R537" s="14" t="s">
        <v>3926</v>
      </c>
      <c r="S537" s="14" t="s">
        <v>4443</v>
      </c>
      <c r="T537" s="14" t="s">
        <v>2611</v>
      </c>
      <c r="U537" s="14" t="s">
        <v>4159</v>
      </c>
      <c r="V537" s="14" t="s">
        <v>3151</v>
      </c>
      <c r="W537" s="14"/>
      <c r="X537" s="14"/>
      <c r="Y537" s="14"/>
      <c r="Z537" s="14"/>
      <c r="AA537" s="14"/>
      <c r="AB537" s="14"/>
      <c r="AC537" s="14"/>
      <c r="AD537" s="14"/>
      <c r="AE537" s="14"/>
      <c r="AF537" s="14"/>
      <c r="AG537" s="14"/>
      <c r="AH537" s="14"/>
      <c r="AI537" s="14"/>
      <c r="AJ537" s="14"/>
      <c r="AK537" s="14"/>
      <c r="AL537" s="14"/>
      <c r="AM537" s="14"/>
      <c r="AN537" s="14"/>
      <c r="AO537" s="14"/>
      <c r="AP537" s="14"/>
      <c r="AQ537" s="14"/>
      <c r="AR537" s="14"/>
      <c r="AS537" s="14"/>
      <c r="AT537" s="14"/>
      <c r="AU537" s="14"/>
      <c r="AV537" s="14"/>
      <c r="AW537" s="14"/>
      <c r="AX537" s="14">
        <v>1</v>
      </c>
      <c r="AY537" s="14">
        <v>1</v>
      </c>
      <c r="AZ537" s="14">
        <v>2</v>
      </c>
      <c r="BA537" s="14">
        <v>6</v>
      </c>
      <c r="BB537" s="14"/>
      <c r="BC537" s="14">
        <v>85</v>
      </c>
      <c r="BD537" s="14">
        <v>0</v>
      </c>
      <c r="BE537" s="14">
        <v>1</v>
      </c>
      <c r="BF537" s="14">
        <v>1</v>
      </c>
      <c r="BG537" s="14">
        <v>4</v>
      </c>
      <c r="BH537" s="14">
        <v>157.5</v>
      </c>
      <c r="BI537" s="14">
        <v>29.26</v>
      </c>
      <c r="BJ537" s="14">
        <v>0</v>
      </c>
      <c r="BK537" s="14">
        <v>0</v>
      </c>
      <c r="BL537" s="14">
        <v>2</v>
      </c>
      <c r="BM537" s="14">
        <v>3</v>
      </c>
      <c r="BN537" s="14">
        <v>1</v>
      </c>
      <c r="BO537" s="14">
        <f>IF(BC537&gt;=85,1,0)</f>
        <v>1</v>
      </c>
      <c r="BP537" s="14">
        <f>IF(BD537=1,1,0)</f>
        <v>0</v>
      </c>
      <c r="BQ537" s="14">
        <v>0</v>
      </c>
      <c r="BR537" s="14">
        <v>1</v>
      </c>
      <c r="BS537" s="14">
        <v>0</v>
      </c>
      <c r="BT537" s="14">
        <v>1</v>
      </c>
      <c r="BU537" s="14">
        <v>1</v>
      </c>
      <c r="BV537" s="14">
        <f t="shared" si="293"/>
        <v>4</v>
      </c>
      <c r="BW537" s="14">
        <v>2</v>
      </c>
      <c r="BX537" s="14">
        <v>0</v>
      </c>
      <c r="BY537" s="14">
        <v>0</v>
      </c>
      <c r="BZ537" s="14">
        <v>0</v>
      </c>
      <c r="CA537" s="14">
        <v>0</v>
      </c>
      <c r="CB537" s="14">
        <v>0</v>
      </c>
      <c r="CC537" s="14">
        <v>0</v>
      </c>
      <c r="CD537" s="14">
        <v>0</v>
      </c>
      <c r="CE537" s="14">
        <v>0</v>
      </c>
      <c r="CF537" s="14">
        <f t="shared" si="294"/>
        <v>0</v>
      </c>
      <c r="CG537" s="14">
        <v>5</v>
      </c>
      <c r="CH537" s="14">
        <v>5</v>
      </c>
      <c r="CI537" s="14">
        <v>5</v>
      </c>
      <c r="CJ537" s="14">
        <v>5</v>
      </c>
      <c r="CK537" s="14">
        <f t="shared" si="295"/>
        <v>20</v>
      </c>
      <c r="CL537" s="14">
        <v>0</v>
      </c>
      <c r="CM537" s="14">
        <v>5</v>
      </c>
      <c r="CN537" s="14">
        <v>2</v>
      </c>
      <c r="CO537" s="14">
        <v>2</v>
      </c>
      <c r="CP537" s="14">
        <v>1</v>
      </c>
      <c r="CQ537" s="14">
        <v>1</v>
      </c>
      <c r="CR537" s="14">
        <v>1</v>
      </c>
      <c r="CS537" s="14">
        <v>1</v>
      </c>
      <c r="CT537" s="14">
        <v>75</v>
      </c>
      <c r="CU537" s="14">
        <v>1</v>
      </c>
      <c r="CV537" s="14">
        <v>1</v>
      </c>
      <c r="CW537" s="14">
        <v>1</v>
      </c>
      <c r="CX537" s="14">
        <v>1</v>
      </c>
      <c r="CY537" s="14">
        <v>1</v>
      </c>
      <c r="CZ537" s="14">
        <v>1</v>
      </c>
      <c r="DA537" s="14">
        <f t="shared" si="285"/>
        <v>6</v>
      </c>
      <c r="DB537" s="14">
        <v>1</v>
      </c>
      <c r="DC537" s="14">
        <v>1</v>
      </c>
      <c r="DD537" s="14">
        <v>1</v>
      </c>
      <c r="DE537" s="14">
        <v>1</v>
      </c>
      <c r="DF537" s="14">
        <v>1</v>
      </c>
      <c r="DG537" s="14">
        <v>1</v>
      </c>
      <c r="DH537" s="14">
        <f t="shared" si="286"/>
        <v>6</v>
      </c>
      <c r="DI537" s="14">
        <f t="shared" si="287"/>
        <v>0</v>
      </c>
      <c r="DJ537" s="14">
        <v>1</v>
      </c>
      <c r="DK537" s="14">
        <v>0</v>
      </c>
      <c r="DL537" s="14">
        <v>1</v>
      </c>
      <c r="DM537" s="14">
        <v>1</v>
      </c>
      <c r="DN537" s="14">
        <v>1</v>
      </c>
      <c r="DO537" s="14">
        <v>1</v>
      </c>
      <c r="DP537" s="14">
        <v>1</v>
      </c>
      <c r="DQ537" s="14">
        <v>1</v>
      </c>
      <c r="DR537" s="14">
        <f t="shared" si="288"/>
        <v>7</v>
      </c>
      <c r="DS537" s="14">
        <v>1</v>
      </c>
      <c r="DT537" s="14">
        <v>0</v>
      </c>
      <c r="DU537" s="14">
        <v>1</v>
      </c>
      <c r="DV537" s="14">
        <v>1</v>
      </c>
      <c r="DW537" s="14">
        <v>1</v>
      </c>
      <c r="DX537" s="14">
        <v>1</v>
      </c>
      <c r="DY537" s="14">
        <v>1</v>
      </c>
      <c r="DZ537" s="14">
        <v>1</v>
      </c>
      <c r="EA537" s="14">
        <f t="shared" si="289"/>
        <v>7</v>
      </c>
      <c r="EB537" s="14">
        <f t="shared" si="290"/>
        <v>0</v>
      </c>
      <c r="EC537" s="14">
        <v>2</v>
      </c>
      <c r="ED537" s="14">
        <v>0</v>
      </c>
      <c r="EE537" s="14">
        <f t="shared" si="291"/>
        <v>2</v>
      </c>
      <c r="EF537" s="14">
        <v>5</v>
      </c>
      <c r="EG537" s="14">
        <v>5</v>
      </c>
      <c r="EH537" s="14">
        <v>5</v>
      </c>
      <c r="EI537" s="14">
        <v>5</v>
      </c>
      <c r="EJ537" s="14">
        <f t="shared" si="292"/>
        <v>20</v>
      </c>
      <c r="EK537" s="14"/>
      <c r="EL537" s="14"/>
      <c r="EM537" s="14"/>
      <c r="EN537" s="14"/>
      <c r="EO537" s="14"/>
      <c r="EP537" s="14"/>
      <c r="EQ537" s="14"/>
      <c r="ER537" s="14"/>
      <c r="ES537" s="14"/>
      <c r="ET537" s="14"/>
      <c r="EU537" s="14"/>
      <c r="EV537" s="14"/>
      <c r="EW537" s="14"/>
      <c r="EX537" s="14"/>
      <c r="EY537" s="14"/>
      <c r="EZ537" s="14"/>
      <c r="FA537" s="14"/>
      <c r="FB537" s="14"/>
      <c r="FC537" s="14"/>
      <c r="FD537" s="14"/>
      <c r="FE537" s="14"/>
      <c r="FF537" s="14"/>
      <c r="FG537" s="14"/>
      <c r="FH537" s="14"/>
      <c r="FI537" s="14"/>
      <c r="FJ537" s="14"/>
      <c r="FK537" s="14"/>
      <c r="FL537" s="14"/>
      <c r="FM537" s="14"/>
      <c r="FN537" s="14"/>
      <c r="FO537" s="14"/>
      <c r="FP537" s="14"/>
      <c r="FQ537" s="14"/>
      <c r="FR537" s="14"/>
      <c r="FS537" s="14"/>
      <c r="FT537" s="14"/>
      <c r="FU537" s="14"/>
      <c r="FV537" s="14"/>
      <c r="FW537" s="14"/>
      <c r="FX537" s="14"/>
      <c r="FY537" s="14"/>
      <c r="FZ537" s="14"/>
      <c r="GA537" s="14"/>
      <c r="GB537" s="14"/>
      <c r="GC537" s="14"/>
      <c r="GD537" s="14"/>
      <c r="GE537" s="14"/>
      <c r="GF537" s="14"/>
      <c r="GG537" s="14"/>
      <c r="GH537" s="14"/>
      <c r="GI537" s="14"/>
      <c r="GJ537" s="14"/>
      <c r="GK537" s="14"/>
      <c r="GL537" s="14"/>
      <c r="GM537" s="14"/>
      <c r="GN537" s="14"/>
      <c r="GO537" s="14"/>
      <c r="GP537" s="14"/>
      <c r="GQ537" s="14"/>
      <c r="GR537" s="14"/>
      <c r="GS537" s="14"/>
      <c r="GT537" s="14"/>
      <c r="GU537" s="14"/>
      <c r="GV537" s="14"/>
      <c r="GW537" s="14"/>
      <c r="GX537" s="14"/>
      <c r="GY537" s="14"/>
      <c r="GZ537" s="14"/>
      <c r="HA537" s="14"/>
      <c r="HB537" s="14"/>
      <c r="HC537" s="14"/>
      <c r="HD537" s="14"/>
      <c r="HE537" s="14"/>
      <c r="HF537" s="14"/>
      <c r="HG537" s="14"/>
      <c r="HH537" s="14"/>
      <c r="HI537" s="14"/>
      <c r="HJ537" s="14"/>
      <c r="HK537" s="14"/>
      <c r="HL537" s="14"/>
      <c r="HM537" s="14"/>
      <c r="HN537" s="14"/>
      <c r="HO537" s="14"/>
      <c r="HP537" s="14"/>
      <c r="HQ537" s="14"/>
      <c r="HR537" s="14"/>
      <c r="HS537" s="14"/>
      <c r="HT537" s="14"/>
      <c r="HU537" s="14"/>
      <c r="HV537" s="14"/>
      <c r="HW537" s="14"/>
      <c r="HX537" s="14"/>
      <c r="HY537" s="14"/>
      <c r="HZ537" s="14"/>
      <c r="IA537" s="14"/>
      <c r="IB537" s="14"/>
      <c r="IC537" s="14"/>
      <c r="ID537" s="14"/>
      <c r="IE537" s="14"/>
      <c r="IF537" s="14"/>
      <c r="IG537" s="14"/>
      <c r="IH537" s="14"/>
      <c r="II537" s="14"/>
      <c r="IJ537" s="14"/>
      <c r="IK537" s="14"/>
      <c r="IL537" s="14"/>
      <c r="IM537" s="14"/>
      <c r="IN537" s="14"/>
      <c r="IO537" s="14"/>
      <c r="IP537" s="14"/>
    </row>
    <row r="538" spans="1:250" s="1" customFormat="1">
      <c r="A538" s="14">
        <v>529</v>
      </c>
      <c r="B538" s="14">
        <v>2</v>
      </c>
      <c r="C538" s="60">
        <v>0</v>
      </c>
      <c r="D538" s="14">
        <v>1</v>
      </c>
      <c r="E538" s="14">
        <v>1</v>
      </c>
      <c r="F538" s="14" t="s">
        <v>2865</v>
      </c>
      <c r="G538" s="14"/>
      <c r="H538" s="14"/>
      <c r="I538" s="14"/>
      <c r="J538" s="14"/>
      <c r="K538" s="14" t="s">
        <v>2866</v>
      </c>
      <c r="L538" s="14">
        <v>1</v>
      </c>
      <c r="M538" s="14">
        <v>3</v>
      </c>
      <c r="N538" s="14">
        <v>4</v>
      </c>
      <c r="O538" s="14" t="s">
        <v>2335</v>
      </c>
      <c r="P538" s="14" t="s">
        <v>2867</v>
      </c>
      <c r="Q538" s="14" t="s">
        <v>2868</v>
      </c>
      <c r="R538" s="14" t="s">
        <v>2331</v>
      </c>
      <c r="S538" s="14"/>
      <c r="T538" s="14"/>
      <c r="U538" s="14"/>
      <c r="V538" s="14"/>
      <c r="W538" s="14"/>
      <c r="X538" s="14"/>
      <c r="Y538" s="14"/>
      <c r="Z538" s="14"/>
      <c r="AA538" s="14"/>
      <c r="AB538" s="14"/>
      <c r="AC538" s="14"/>
      <c r="AD538" s="14"/>
      <c r="AE538" s="14"/>
      <c r="AF538" s="14"/>
      <c r="AG538" s="14"/>
      <c r="AH538" s="14"/>
      <c r="AI538" s="14"/>
      <c r="AJ538" s="14"/>
      <c r="AK538" s="14"/>
      <c r="AL538" s="14"/>
      <c r="AM538" s="14"/>
      <c r="AN538" s="14"/>
      <c r="AO538" s="14"/>
      <c r="AP538" s="14"/>
      <c r="AQ538" s="14"/>
      <c r="AR538" s="14"/>
      <c r="AS538" s="14"/>
      <c r="AT538" s="14"/>
      <c r="AU538" s="14"/>
      <c r="AV538" s="14"/>
      <c r="AW538" s="14"/>
      <c r="AX538" s="14">
        <v>2</v>
      </c>
      <c r="AY538" s="14">
        <v>1</v>
      </c>
      <c r="AZ538" s="14">
        <v>2</v>
      </c>
      <c r="BA538" s="14"/>
      <c r="BB538" s="14">
        <v>60</v>
      </c>
      <c r="BC538" s="14">
        <v>71</v>
      </c>
      <c r="BD538" s="14">
        <v>1</v>
      </c>
      <c r="BE538" s="14">
        <v>1</v>
      </c>
      <c r="BF538" s="14">
        <v>1</v>
      </c>
      <c r="BG538" s="14">
        <v>1</v>
      </c>
      <c r="BH538" s="14">
        <v>172.7</v>
      </c>
      <c r="BI538" s="14">
        <v>28.13</v>
      </c>
      <c r="BJ538" s="14">
        <v>0</v>
      </c>
      <c r="BK538" s="14">
        <v>1</v>
      </c>
      <c r="BL538" s="14">
        <v>5</v>
      </c>
      <c r="BM538" s="14">
        <v>3</v>
      </c>
      <c r="BN538" s="14">
        <v>0</v>
      </c>
      <c r="BO538" s="14">
        <f>IF(BE538&gt;=85,1,0)</f>
        <v>0</v>
      </c>
      <c r="BP538" s="14">
        <f>IF(BF538=1,1,0)</f>
        <v>1</v>
      </c>
      <c r="BQ538" s="14">
        <v>1</v>
      </c>
      <c r="BR538" s="14">
        <v>0</v>
      </c>
      <c r="BS538" s="14">
        <v>0</v>
      </c>
      <c r="BT538" s="14">
        <v>1</v>
      </c>
      <c r="BU538" s="14">
        <v>0</v>
      </c>
      <c r="BV538" s="14">
        <f t="shared" si="293"/>
        <v>3</v>
      </c>
      <c r="BW538" s="14">
        <v>2</v>
      </c>
      <c r="BX538" s="14">
        <v>0</v>
      </c>
      <c r="BY538" s="14">
        <v>0</v>
      </c>
      <c r="BZ538" s="14">
        <v>0</v>
      </c>
      <c r="CA538" s="14">
        <v>0</v>
      </c>
      <c r="CB538" s="14">
        <v>0</v>
      </c>
      <c r="CC538" s="14">
        <v>0</v>
      </c>
      <c r="CD538" s="14">
        <v>0</v>
      </c>
      <c r="CE538" s="14">
        <v>1</v>
      </c>
      <c r="CF538" s="14">
        <f t="shared" si="294"/>
        <v>1</v>
      </c>
      <c r="CG538" s="14">
        <v>5</v>
      </c>
      <c r="CH538" s="14">
        <v>5</v>
      </c>
      <c r="CI538" s="14">
        <v>5</v>
      </c>
      <c r="CJ538" s="14">
        <v>5</v>
      </c>
      <c r="CK538" s="14">
        <f t="shared" si="295"/>
        <v>20</v>
      </c>
      <c r="CL538" s="14">
        <v>2</v>
      </c>
      <c r="CM538" s="14">
        <v>1</v>
      </c>
      <c r="CN538" s="14">
        <v>0</v>
      </c>
      <c r="CO538" s="14">
        <v>2</v>
      </c>
      <c r="CP538" s="14">
        <v>1</v>
      </c>
      <c r="CQ538" s="14">
        <v>1</v>
      </c>
      <c r="CR538" s="14">
        <v>2</v>
      </c>
      <c r="CS538" s="14">
        <v>1</v>
      </c>
      <c r="CT538" s="14">
        <v>83</v>
      </c>
      <c r="CU538" s="14">
        <v>1</v>
      </c>
      <c r="CV538" s="14">
        <v>1</v>
      </c>
      <c r="CW538" s="14">
        <v>1</v>
      </c>
      <c r="CX538" s="14">
        <v>1</v>
      </c>
      <c r="CY538" s="14">
        <v>1</v>
      </c>
      <c r="CZ538" s="14">
        <v>1</v>
      </c>
      <c r="DA538" s="14">
        <f t="shared" si="285"/>
        <v>6</v>
      </c>
      <c r="DB538" s="14">
        <v>1</v>
      </c>
      <c r="DC538" s="14">
        <v>1</v>
      </c>
      <c r="DD538" s="14">
        <v>1</v>
      </c>
      <c r="DE538" s="14">
        <v>1</v>
      </c>
      <c r="DF538" s="14">
        <v>1</v>
      </c>
      <c r="DG538" s="14">
        <v>1</v>
      </c>
      <c r="DH538" s="14">
        <f t="shared" si="286"/>
        <v>6</v>
      </c>
      <c r="DI538" s="14">
        <f t="shared" si="287"/>
        <v>0</v>
      </c>
      <c r="DJ538" s="14">
        <v>1</v>
      </c>
      <c r="DK538" s="14">
        <v>1</v>
      </c>
      <c r="DL538" s="14">
        <v>1</v>
      </c>
      <c r="DM538" s="14">
        <v>1</v>
      </c>
      <c r="DN538" s="14">
        <v>1</v>
      </c>
      <c r="DO538" s="14">
        <v>1</v>
      </c>
      <c r="DP538" s="14">
        <v>1</v>
      </c>
      <c r="DQ538" s="14">
        <v>1</v>
      </c>
      <c r="DR538" s="14">
        <f t="shared" si="288"/>
        <v>8</v>
      </c>
      <c r="DS538" s="14">
        <v>1</v>
      </c>
      <c r="DT538" s="14">
        <v>1</v>
      </c>
      <c r="DU538" s="14">
        <v>1</v>
      </c>
      <c r="DV538" s="14">
        <v>1</v>
      </c>
      <c r="DW538" s="14">
        <v>1</v>
      </c>
      <c r="DX538" s="14">
        <v>1</v>
      </c>
      <c r="DY538" s="14">
        <v>1</v>
      </c>
      <c r="DZ538" s="14">
        <v>1</v>
      </c>
      <c r="EA538" s="14">
        <f t="shared" si="289"/>
        <v>8</v>
      </c>
      <c r="EB538" s="14">
        <f t="shared" si="290"/>
        <v>0</v>
      </c>
      <c r="EC538" s="14">
        <v>0</v>
      </c>
      <c r="ED538" s="14">
        <v>0</v>
      </c>
      <c r="EE538" s="14">
        <f t="shared" si="291"/>
        <v>0</v>
      </c>
      <c r="EF538" s="14">
        <v>5</v>
      </c>
      <c r="EG538" s="14">
        <v>5</v>
      </c>
      <c r="EH538" s="14">
        <v>5</v>
      </c>
      <c r="EI538" s="14">
        <v>5</v>
      </c>
      <c r="EJ538" s="14">
        <f t="shared" si="292"/>
        <v>20</v>
      </c>
      <c r="EK538" s="14"/>
      <c r="EL538" s="14"/>
      <c r="EM538" s="14"/>
      <c r="EN538" s="14"/>
      <c r="EO538" s="14"/>
      <c r="EP538" s="14"/>
      <c r="EQ538" s="14"/>
      <c r="ER538" s="14"/>
      <c r="ES538" s="14"/>
      <c r="ET538" s="14"/>
      <c r="EU538" s="14"/>
      <c r="EV538" s="14"/>
      <c r="EW538" s="14"/>
      <c r="EX538" s="14"/>
      <c r="EY538" s="14"/>
      <c r="EZ538" s="14"/>
      <c r="FA538" s="14"/>
      <c r="FB538" s="14"/>
      <c r="FC538" s="14"/>
      <c r="FD538" s="14"/>
      <c r="FE538" s="14"/>
      <c r="FF538" s="14"/>
      <c r="FG538" s="14"/>
      <c r="FH538" s="14"/>
      <c r="FI538" s="14"/>
      <c r="FJ538" s="14"/>
      <c r="FK538" s="14"/>
      <c r="FL538" s="14"/>
      <c r="FM538" s="14"/>
      <c r="FN538" s="14"/>
      <c r="FO538" s="14"/>
      <c r="FP538" s="14"/>
      <c r="FQ538" s="14"/>
      <c r="FR538" s="14"/>
      <c r="FS538" s="14"/>
      <c r="FT538" s="14"/>
      <c r="FU538" s="14"/>
      <c r="FV538" s="14"/>
      <c r="FW538" s="14"/>
      <c r="FX538" s="14"/>
      <c r="FY538" s="14"/>
      <c r="FZ538" s="14"/>
      <c r="GA538" s="14"/>
      <c r="GB538" s="14"/>
      <c r="GC538" s="14"/>
      <c r="GD538" s="14"/>
      <c r="GE538" s="14"/>
      <c r="GF538" s="14"/>
      <c r="GG538" s="14"/>
      <c r="GH538" s="14"/>
      <c r="GI538" s="14"/>
      <c r="GJ538" s="14"/>
      <c r="GK538" s="14"/>
      <c r="GL538" s="14"/>
      <c r="GM538" s="14"/>
      <c r="GN538" s="14"/>
      <c r="GO538" s="14"/>
      <c r="GP538" s="14"/>
      <c r="GQ538" s="14"/>
      <c r="GR538" s="14"/>
      <c r="GS538" s="14"/>
      <c r="GT538" s="14"/>
      <c r="GU538" s="14"/>
      <c r="GV538" s="14"/>
      <c r="GW538" s="14"/>
      <c r="GX538" s="14"/>
      <c r="GY538" s="14"/>
      <c r="GZ538" s="14"/>
      <c r="HA538" s="14"/>
      <c r="HB538" s="14"/>
      <c r="HC538" s="14"/>
      <c r="HD538" s="14"/>
      <c r="HE538" s="14"/>
      <c r="HF538" s="14"/>
      <c r="HG538" s="14"/>
      <c r="HH538" s="14"/>
      <c r="HI538" s="14"/>
      <c r="HJ538" s="14"/>
      <c r="HK538" s="14"/>
      <c r="HL538" s="14"/>
      <c r="HM538" s="14"/>
      <c r="HN538" s="14"/>
      <c r="HO538" s="14"/>
      <c r="HP538" s="14"/>
      <c r="HQ538" s="14"/>
      <c r="HR538" s="14"/>
      <c r="HS538" s="14"/>
      <c r="HT538" s="14"/>
      <c r="HU538" s="14"/>
      <c r="HV538" s="14"/>
      <c r="HW538" s="14"/>
      <c r="HX538" s="14"/>
      <c r="HY538" s="14"/>
      <c r="HZ538" s="14"/>
      <c r="IA538" s="14"/>
      <c r="IB538" s="14"/>
      <c r="IC538" s="14"/>
      <c r="ID538" s="14"/>
      <c r="IE538" s="14"/>
      <c r="IF538" s="14"/>
      <c r="IG538" s="14"/>
      <c r="IH538" s="14"/>
      <c r="II538" s="14"/>
      <c r="IJ538" s="14"/>
      <c r="IK538" s="14"/>
      <c r="IL538" s="14"/>
      <c r="IM538" s="14"/>
      <c r="IN538" s="14"/>
      <c r="IO538" s="14"/>
      <c r="IP538" s="14"/>
    </row>
    <row r="539" spans="1:250" s="1" customFormat="1">
      <c r="A539" s="14">
        <v>530</v>
      </c>
      <c r="B539" s="61">
        <v>2</v>
      </c>
      <c r="C539" s="60">
        <v>1</v>
      </c>
      <c r="D539" s="14">
        <v>1</v>
      </c>
      <c r="E539" s="14">
        <v>2</v>
      </c>
      <c r="F539" s="14" t="s">
        <v>2454</v>
      </c>
      <c r="G539" s="14" t="s">
        <v>1990</v>
      </c>
      <c r="H539" s="14" t="s">
        <v>2322</v>
      </c>
      <c r="I539" s="14"/>
      <c r="J539" s="14"/>
      <c r="K539" s="1" t="s">
        <v>4728</v>
      </c>
      <c r="L539" s="14">
        <v>3</v>
      </c>
      <c r="M539" s="14">
        <v>4</v>
      </c>
      <c r="N539" s="14">
        <v>6</v>
      </c>
      <c r="O539" s="14" t="s">
        <v>4729</v>
      </c>
      <c r="P539" s="14" t="s">
        <v>2832</v>
      </c>
      <c r="Q539" s="14" t="s">
        <v>3072</v>
      </c>
      <c r="R539" s="14" t="s">
        <v>4730</v>
      </c>
      <c r="S539" s="14" t="s">
        <v>2837</v>
      </c>
      <c r="T539" s="14" t="s">
        <v>4731</v>
      </c>
      <c r="U539" s="14"/>
      <c r="V539" s="14"/>
      <c r="W539" s="14"/>
      <c r="X539" s="14"/>
      <c r="Y539" s="14"/>
      <c r="Z539" s="14"/>
      <c r="AA539" s="14"/>
      <c r="AB539" s="14"/>
      <c r="AC539" s="14"/>
      <c r="AD539" s="14"/>
      <c r="AE539" s="14"/>
      <c r="AF539" s="14"/>
      <c r="AG539" s="14"/>
      <c r="AH539" s="14"/>
      <c r="AI539" s="14"/>
      <c r="AJ539" s="14"/>
      <c r="AK539" s="14"/>
      <c r="AL539" s="14"/>
      <c r="AM539" s="14"/>
      <c r="AN539" s="14"/>
      <c r="AO539" s="14"/>
      <c r="AP539" s="14"/>
      <c r="AQ539" s="14"/>
      <c r="AR539" s="14"/>
      <c r="AS539" s="14"/>
      <c r="AT539" s="14"/>
      <c r="AU539" s="14"/>
      <c r="AV539" s="14"/>
      <c r="AW539" s="14"/>
      <c r="AX539" s="14">
        <v>2</v>
      </c>
      <c r="AY539" s="1">
        <v>1</v>
      </c>
      <c r="AZ539" s="14">
        <v>1</v>
      </c>
      <c r="BA539" s="14">
        <v>1</v>
      </c>
      <c r="BB539" s="14"/>
      <c r="BC539" s="14">
        <v>47</v>
      </c>
      <c r="BD539" s="14">
        <v>0</v>
      </c>
      <c r="BE539" s="14">
        <v>2</v>
      </c>
      <c r="BF539" s="14">
        <v>1</v>
      </c>
      <c r="BG539" s="14">
        <v>1</v>
      </c>
      <c r="BH539" s="14">
        <v>172.7</v>
      </c>
      <c r="BI539" s="14">
        <v>21.29</v>
      </c>
      <c r="BJ539" s="14">
        <v>1</v>
      </c>
      <c r="BK539" s="14">
        <v>1</v>
      </c>
      <c r="BL539" s="14">
        <v>3</v>
      </c>
      <c r="BM539" s="14">
        <v>2</v>
      </c>
      <c r="BN539" s="14">
        <v>0</v>
      </c>
      <c r="BO539" s="14">
        <f>IF(BC539&gt;=85,1,0)</f>
        <v>0</v>
      </c>
      <c r="BP539" s="14">
        <f>IF(BD539=1,1,0)</f>
        <v>0</v>
      </c>
      <c r="BQ539" s="14">
        <v>0</v>
      </c>
      <c r="BR539" s="14">
        <v>0</v>
      </c>
      <c r="BS539" s="14">
        <v>0</v>
      </c>
      <c r="BT539" s="14">
        <v>1</v>
      </c>
      <c r="BU539" s="14">
        <v>0</v>
      </c>
      <c r="BV539" s="14">
        <f t="shared" si="293"/>
        <v>1</v>
      </c>
      <c r="BW539" s="14">
        <v>3</v>
      </c>
      <c r="BX539" s="14">
        <v>0</v>
      </c>
      <c r="BY539" s="14">
        <v>0</v>
      </c>
      <c r="BZ539" s="14">
        <v>0</v>
      </c>
      <c r="CA539" s="14">
        <v>0</v>
      </c>
      <c r="CB539" s="14">
        <v>0</v>
      </c>
      <c r="CC539" s="14">
        <v>0</v>
      </c>
      <c r="CD539" s="14">
        <v>0</v>
      </c>
      <c r="CE539" s="14">
        <v>0</v>
      </c>
      <c r="CF539" s="14">
        <f t="shared" si="294"/>
        <v>0</v>
      </c>
      <c r="CG539" s="14">
        <v>5</v>
      </c>
      <c r="CH539" s="14">
        <v>5</v>
      </c>
      <c r="CI539" s="14">
        <v>5</v>
      </c>
      <c r="CJ539" s="14">
        <v>5</v>
      </c>
      <c r="CK539" s="14">
        <f t="shared" si="295"/>
        <v>20</v>
      </c>
      <c r="CL539" s="14">
        <v>0</v>
      </c>
      <c r="CM539" s="14">
        <v>1</v>
      </c>
      <c r="CN539" s="14">
        <v>1</v>
      </c>
      <c r="CO539" s="14">
        <v>1</v>
      </c>
      <c r="CP539" s="14">
        <v>1</v>
      </c>
      <c r="CQ539" s="14">
        <v>1</v>
      </c>
      <c r="CR539" s="14">
        <v>1</v>
      </c>
      <c r="CS539" s="14">
        <v>3</v>
      </c>
      <c r="CT539" s="14">
        <v>35</v>
      </c>
      <c r="CU539" s="14">
        <v>1</v>
      </c>
      <c r="CV539" s="14">
        <v>1</v>
      </c>
      <c r="CW539" s="14">
        <v>1</v>
      </c>
      <c r="CX539" s="14">
        <v>1</v>
      </c>
      <c r="CY539" s="14">
        <v>1</v>
      </c>
      <c r="CZ539" s="14">
        <v>1</v>
      </c>
      <c r="DA539" s="14">
        <f t="shared" si="285"/>
        <v>6</v>
      </c>
      <c r="DB539" s="14">
        <v>1</v>
      </c>
      <c r="DC539" s="14">
        <v>1</v>
      </c>
      <c r="DD539" s="14">
        <v>1</v>
      </c>
      <c r="DE539" s="14">
        <v>1</v>
      </c>
      <c r="DF539" s="14">
        <v>1</v>
      </c>
      <c r="DG539" s="14">
        <v>1</v>
      </c>
      <c r="DH539" s="14">
        <f t="shared" si="286"/>
        <v>6</v>
      </c>
      <c r="DI539" s="14">
        <f t="shared" si="287"/>
        <v>0</v>
      </c>
      <c r="DJ539" s="14">
        <v>1</v>
      </c>
      <c r="DK539" s="14">
        <v>1</v>
      </c>
      <c r="DL539" s="14">
        <v>1</v>
      </c>
      <c r="DM539" s="14">
        <v>1</v>
      </c>
      <c r="DN539" s="14">
        <v>1</v>
      </c>
      <c r="DO539" s="14">
        <v>1</v>
      </c>
      <c r="DP539" s="14">
        <v>1</v>
      </c>
      <c r="DQ539" s="14">
        <v>1</v>
      </c>
      <c r="DR539" s="14">
        <f t="shared" si="288"/>
        <v>8</v>
      </c>
      <c r="DS539" s="14">
        <v>1</v>
      </c>
      <c r="DT539" s="14">
        <v>1</v>
      </c>
      <c r="DU539" s="14">
        <v>1</v>
      </c>
      <c r="DV539" s="14">
        <v>1</v>
      </c>
      <c r="DW539" s="14">
        <v>1</v>
      </c>
      <c r="DX539" s="14">
        <v>1</v>
      </c>
      <c r="DY539" s="14">
        <v>1</v>
      </c>
      <c r="DZ539" s="14">
        <v>1</v>
      </c>
      <c r="EA539" s="14">
        <f t="shared" si="289"/>
        <v>8</v>
      </c>
      <c r="EB539" s="14">
        <f t="shared" si="290"/>
        <v>0</v>
      </c>
      <c r="EC539" s="14">
        <v>2</v>
      </c>
      <c r="ED539" s="14">
        <v>2</v>
      </c>
      <c r="EE539" s="14">
        <f t="shared" si="291"/>
        <v>4</v>
      </c>
      <c r="EF539" s="14">
        <v>5</v>
      </c>
      <c r="EG539" s="14">
        <v>5</v>
      </c>
      <c r="EH539" s="14">
        <v>5</v>
      </c>
      <c r="EI539" s="14">
        <v>5</v>
      </c>
      <c r="EJ539" s="14">
        <f t="shared" si="292"/>
        <v>20</v>
      </c>
      <c r="EK539" s="14"/>
      <c r="EL539" s="14"/>
      <c r="EM539" s="14"/>
      <c r="EN539" s="14"/>
      <c r="EO539" s="14"/>
      <c r="EP539" s="14"/>
      <c r="EQ539" s="14"/>
      <c r="ER539" s="14"/>
      <c r="ES539" s="14"/>
      <c r="ET539" s="14"/>
      <c r="EU539" s="14"/>
      <c r="EV539" s="14"/>
      <c r="EW539" s="14"/>
      <c r="EX539" s="14"/>
      <c r="EY539" s="14"/>
      <c r="EZ539" s="14"/>
      <c r="FA539" s="14"/>
      <c r="FB539" s="14"/>
      <c r="FC539" s="14"/>
      <c r="FD539" s="14"/>
      <c r="FE539" s="14"/>
      <c r="FF539" s="14"/>
      <c r="FG539" s="14"/>
      <c r="FH539" s="14"/>
      <c r="FI539" s="14"/>
      <c r="FJ539" s="14"/>
      <c r="FK539" s="14"/>
      <c r="FL539" s="14"/>
      <c r="FM539" s="14"/>
      <c r="FN539" s="14"/>
      <c r="FO539" s="14"/>
      <c r="FP539" s="14"/>
      <c r="FQ539" s="14"/>
      <c r="FR539" s="14"/>
      <c r="FS539" s="14"/>
      <c r="FT539" s="14"/>
      <c r="FU539" s="14"/>
      <c r="FV539" s="14"/>
      <c r="FW539" s="14"/>
      <c r="FX539" s="14"/>
      <c r="FY539" s="14"/>
      <c r="FZ539" s="14"/>
      <c r="GA539" s="14"/>
      <c r="GB539" s="14"/>
      <c r="GC539" s="14"/>
      <c r="GD539" s="14"/>
      <c r="GE539" s="14"/>
      <c r="GF539" s="14"/>
      <c r="GG539" s="14"/>
      <c r="GH539" s="14"/>
      <c r="GI539" s="14"/>
      <c r="GJ539" s="14"/>
      <c r="GK539" s="14"/>
      <c r="GL539" s="14"/>
      <c r="GM539" s="14"/>
      <c r="GN539" s="14"/>
      <c r="GO539" s="14"/>
      <c r="GP539" s="14"/>
      <c r="GQ539" s="14"/>
      <c r="GR539" s="14"/>
      <c r="GS539" s="14"/>
      <c r="GT539" s="14"/>
      <c r="GU539" s="14"/>
      <c r="GV539" s="14"/>
      <c r="GW539" s="14"/>
      <c r="GX539" s="14"/>
      <c r="GY539" s="14"/>
      <c r="GZ539" s="14"/>
      <c r="HA539" s="14"/>
      <c r="HB539" s="14"/>
      <c r="HC539" s="14"/>
      <c r="HD539" s="14"/>
      <c r="HE539" s="14"/>
      <c r="HF539" s="14"/>
      <c r="HG539" s="14"/>
      <c r="HH539" s="14"/>
      <c r="HI539" s="14"/>
      <c r="HJ539" s="14"/>
      <c r="HK539" s="14"/>
      <c r="HL539" s="14"/>
      <c r="HM539" s="14"/>
      <c r="HN539" s="14"/>
      <c r="HO539" s="14"/>
      <c r="HP539" s="14"/>
      <c r="HQ539" s="14"/>
      <c r="HR539" s="14"/>
      <c r="HS539" s="14"/>
      <c r="HT539" s="14"/>
      <c r="HU539" s="14"/>
      <c r="HV539" s="14"/>
      <c r="HW539" s="14"/>
      <c r="HX539" s="14"/>
      <c r="HY539" s="14"/>
      <c r="HZ539" s="14"/>
      <c r="IA539" s="14"/>
      <c r="IB539" s="14"/>
      <c r="IC539" s="14"/>
      <c r="ID539" s="14"/>
      <c r="IE539" s="14"/>
      <c r="IF539" s="14"/>
      <c r="IG539" s="14"/>
      <c r="IH539" s="14"/>
      <c r="II539" s="14"/>
      <c r="IJ539" s="14"/>
      <c r="IK539" s="14"/>
      <c r="IL539" s="14"/>
      <c r="IM539" s="14"/>
      <c r="IN539" s="14"/>
      <c r="IO539" s="14"/>
      <c r="IP539" s="14"/>
    </row>
    <row r="540" spans="1:250" s="1" customFormat="1">
      <c r="A540" s="14">
        <v>531</v>
      </c>
      <c r="B540" s="64">
        <v>1</v>
      </c>
      <c r="C540" s="3">
        <v>2</v>
      </c>
      <c r="D540" s="1">
        <v>2</v>
      </c>
      <c r="E540" s="1">
        <v>1</v>
      </c>
      <c r="F540" s="1" t="s">
        <v>1941</v>
      </c>
      <c r="G540" s="1" t="s">
        <v>2048</v>
      </c>
      <c r="H540" s="1" t="s">
        <v>1955</v>
      </c>
      <c r="I540" s="1" t="s">
        <v>1928</v>
      </c>
      <c r="J540" s="1" t="s">
        <v>2100</v>
      </c>
      <c r="K540" s="1" t="s">
        <v>5345</v>
      </c>
      <c r="L540" s="1">
        <v>6</v>
      </c>
      <c r="M540" s="1">
        <v>12</v>
      </c>
      <c r="N540" s="1">
        <v>9</v>
      </c>
      <c r="O540" s="1" t="s">
        <v>2560</v>
      </c>
      <c r="P540" s="1" t="s">
        <v>5346</v>
      </c>
      <c r="Q540" s="1" t="s">
        <v>3671</v>
      </c>
      <c r="R540" s="1" t="s">
        <v>5347</v>
      </c>
      <c r="S540" s="1" t="s">
        <v>2425</v>
      </c>
      <c r="T540" s="1" t="s">
        <v>2609</v>
      </c>
      <c r="U540" s="1" t="s">
        <v>5133</v>
      </c>
      <c r="V540" s="1" t="s">
        <v>3963</v>
      </c>
      <c r="W540" s="1" t="s">
        <v>5348</v>
      </c>
      <c r="AX540" s="1">
        <v>1</v>
      </c>
      <c r="AY540" s="1">
        <v>0</v>
      </c>
      <c r="BA540" s="1">
        <v>6</v>
      </c>
      <c r="BC540" s="1">
        <v>98</v>
      </c>
      <c r="BD540" s="1">
        <v>0</v>
      </c>
      <c r="BE540" s="1">
        <v>2</v>
      </c>
      <c r="BF540" s="1">
        <v>1</v>
      </c>
      <c r="BG540" s="1">
        <v>2</v>
      </c>
      <c r="BH540" s="1">
        <v>157.5</v>
      </c>
      <c r="BI540" s="1">
        <v>20.16</v>
      </c>
      <c r="BJ540" s="1">
        <v>2</v>
      </c>
      <c r="BK540" s="1">
        <v>0</v>
      </c>
      <c r="BM540" s="1">
        <v>3</v>
      </c>
      <c r="BN540" s="1">
        <v>1</v>
      </c>
      <c r="BO540" s="1">
        <f>IF(AZ540&gt;=85,1,0)</f>
        <v>0</v>
      </c>
      <c r="BP540" s="1">
        <f>IF(BA540=1,1,0)</f>
        <v>0</v>
      </c>
      <c r="BV540" s="14"/>
      <c r="CL540" s="1">
        <v>0</v>
      </c>
      <c r="CN540" s="1">
        <v>0</v>
      </c>
      <c r="DI540" s="14"/>
      <c r="EB540" s="14"/>
    </row>
    <row r="541" spans="1:250" s="1" customFormat="1">
      <c r="A541" s="14">
        <v>532</v>
      </c>
      <c r="B541" s="61">
        <v>2</v>
      </c>
      <c r="C541" s="60">
        <v>1</v>
      </c>
      <c r="D541" s="14">
        <v>3</v>
      </c>
      <c r="E541" s="14">
        <v>2</v>
      </c>
      <c r="F541" s="14" t="s">
        <v>2377</v>
      </c>
      <c r="G541" s="14" t="s">
        <v>2454</v>
      </c>
      <c r="H541" s="14" t="s">
        <v>2616</v>
      </c>
      <c r="I541" s="14" t="s">
        <v>2100</v>
      </c>
      <c r="J541" s="14" t="s">
        <v>1928</v>
      </c>
      <c r="K541" s="1" t="s">
        <v>4237</v>
      </c>
      <c r="L541" s="14">
        <v>7</v>
      </c>
      <c r="M541" s="14">
        <v>13</v>
      </c>
      <c r="N541" s="14">
        <v>21</v>
      </c>
      <c r="O541" s="14" t="s">
        <v>4238</v>
      </c>
      <c r="P541" s="14" t="s">
        <v>4239</v>
      </c>
      <c r="Q541" s="14" t="s">
        <v>2832</v>
      </c>
      <c r="R541" s="14" t="s">
        <v>4240</v>
      </c>
      <c r="S541" s="14" t="s">
        <v>4241</v>
      </c>
      <c r="T541" s="14" t="s">
        <v>2881</v>
      </c>
      <c r="U541" s="14" t="s">
        <v>3079</v>
      </c>
      <c r="V541" s="14" t="s">
        <v>4242</v>
      </c>
      <c r="W541" s="14" t="s">
        <v>3311</v>
      </c>
      <c r="X541" s="14" t="s">
        <v>4243</v>
      </c>
      <c r="Y541" s="14" t="s">
        <v>4244</v>
      </c>
      <c r="Z541" s="14" t="s">
        <v>3083</v>
      </c>
      <c r="AA541" s="14" t="s">
        <v>2373</v>
      </c>
      <c r="AB541" s="14" t="s">
        <v>4245</v>
      </c>
      <c r="AC541" s="14" t="s">
        <v>4246</v>
      </c>
      <c r="AD541" s="14" t="s">
        <v>3963</v>
      </c>
      <c r="AE541" s="14" t="s">
        <v>4247</v>
      </c>
      <c r="AF541" s="14" t="s">
        <v>4248</v>
      </c>
      <c r="AG541" s="14" t="s">
        <v>2904</v>
      </c>
      <c r="AH541" s="14" t="s">
        <v>3038</v>
      </c>
      <c r="AI541" s="14" t="s">
        <v>4249</v>
      </c>
      <c r="AJ541" s="14"/>
      <c r="AK541" s="14"/>
      <c r="AL541" s="14"/>
      <c r="AM541" s="14"/>
      <c r="AN541" s="14"/>
      <c r="AO541" s="14"/>
      <c r="AP541" s="14"/>
      <c r="AQ541" s="14"/>
      <c r="AR541" s="14"/>
      <c r="AS541" s="14"/>
      <c r="AT541" s="14"/>
      <c r="AU541" s="14"/>
      <c r="AV541" s="14"/>
      <c r="AW541" s="14"/>
      <c r="AX541" s="14">
        <v>2</v>
      </c>
      <c r="AY541" s="14"/>
      <c r="AZ541" s="14">
        <v>2</v>
      </c>
      <c r="BA541" s="14">
        <v>5</v>
      </c>
      <c r="BB541" s="14"/>
      <c r="BC541" s="14">
        <v>81</v>
      </c>
      <c r="BD541" s="14">
        <v>0</v>
      </c>
      <c r="BE541" s="14">
        <v>2</v>
      </c>
      <c r="BF541" s="14">
        <v>1</v>
      </c>
      <c r="BG541" s="14">
        <v>2</v>
      </c>
      <c r="BH541" s="14">
        <v>160</v>
      </c>
      <c r="BI541" s="14">
        <v>31.27</v>
      </c>
      <c r="BJ541" s="14">
        <v>2</v>
      </c>
      <c r="BK541" s="14">
        <v>4</v>
      </c>
      <c r="BL541" s="14">
        <v>1</v>
      </c>
      <c r="BM541" s="14">
        <v>3</v>
      </c>
      <c r="BN541" s="14">
        <v>1</v>
      </c>
      <c r="BO541" s="14">
        <f>IF(BC541&gt;=85,1,0)</f>
        <v>0</v>
      </c>
      <c r="BP541" s="14">
        <f>IF(BD541=1,1,0)</f>
        <v>0</v>
      </c>
      <c r="BQ541" s="14">
        <v>1</v>
      </c>
      <c r="BR541" s="14">
        <v>1</v>
      </c>
      <c r="BS541" s="14">
        <v>0</v>
      </c>
      <c r="BT541" s="14">
        <v>1</v>
      </c>
      <c r="BU541" s="14">
        <v>1</v>
      </c>
      <c r="BV541" s="14">
        <f t="shared" ref="BV541:BV547" si="296">SUM(BO541:BU541)</f>
        <v>4</v>
      </c>
      <c r="BW541" s="14">
        <v>3</v>
      </c>
      <c r="BX541" s="14">
        <v>0</v>
      </c>
      <c r="BY541" s="14">
        <v>0</v>
      </c>
      <c r="BZ541" s="14">
        <v>0</v>
      </c>
      <c r="CA541" s="14">
        <v>0</v>
      </c>
      <c r="CB541" s="14">
        <v>0</v>
      </c>
      <c r="CC541" s="14">
        <v>0</v>
      </c>
      <c r="CD541" s="14">
        <v>0</v>
      </c>
      <c r="CE541" s="14">
        <v>0</v>
      </c>
      <c r="CF541" s="14">
        <f t="shared" ref="CF541:CF547" si="297">SUM(BX541:CE541)</f>
        <v>0</v>
      </c>
      <c r="CG541" s="14">
        <v>1</v>
      </c>
      <c r="CH541" s="14">
        <v>4</v>
      </c>
      <c r="CI541" s="14">
        <v>5</v>
      </c>
      <c r="CJ541" s="14">
        <v>5</v>
      </c>
      <c r="CK541" s="14">
        <f t="shared" ref="CK541:CK547" si="298">SUM(CG541:CJ541)</f>
        <v>15</v>
      </c>
      <c r="CL541" s="14">
        <v>1</v>
      </c>
      <c r="CM541" s="14">
        <v>3</v>
      </c>
      <c r="CN541" s="14">
        <v>0</v>
      </c>
      <c r="CO541" s="14">
        <v>2</v>
      </c>
      <c r="CP541" s="14">
        <v>1</v>
      </c>
      <c r="CQ541" s="14">
        <v>1</v>
      </c>
      <c r="CR541" s="14">
        <v>3</v>
      </c>
      <c r="CS541" s="14">
        <v>1</v>
      </c>
      <c r="CT541" s="14">
        <v>90</v>
      </c>
      <c r="CU541" s="14">
        <v>1</v>
      </c>
      <c r="CV541" s="14">
        <v>1</v>
      </c>
      <c r="CW541" s="14">
        <v>1</v>
      </c>
      <c r="CX541" s="14">
        <v>1</v>
      </c>
      <c r="CY541" s="14">
        <v>1</v>
      </c>
      <c r="CZ541" s="14">
        <v>1</v>
      </c>
      <c r="DA541" s="14">
        <f t="shared" ref="DA541:DA547" si="299">SUM(CU541:CZ541)</f>
        <v>6</v>
      </c>
      <c r="DB541" s="14">
        <v>1</v>
      </c>
      <c r="DC541" s="14">
        <v>1</v>
      </c>
      <c r="DD541" s="14">
        <v>1</v>
      </c>
      <c r="DE541" s="14">
        <v>1</v>
      </c>
      <c r="DF541" s="14">
        <v>1</v>
      </c>
      <c r="DG541" s="14">
        <v>1</v>
      </c>
      <c r="DH541" s="14">
        <f t="shared" ref="DH541:DH547" si="300">SUM(DB541:DG541)</f>
        <v>6</v>
      </c>
      <c r="DI541" s="14">
        <f t="shared" ref="DI541:DI547" si="301">DH541-DA541</f>
        <v>0</v>
      </c>
      <c r="DJ541" s="14">
        <v>1</v>
      </c>
      <c r="DK541" s="14">
        <v>1</v>
      </c>
      <c r="DL541" s="14">
        <v>1</v>
      </c>
      <c r="DM541" s="14">
        <v>1</v>
      </c>
      <c r="DN541" s="14">
        <v>0</v>
      </c>
      <c r="DO541" s="14">
        <v>0</v>
      </c>
      <c r="DP541" s="14">
        <v>0</v>
      </c>
      <c r="DQ541" s="14">
        <v>0</v>
      </c>
      <c r="DR541" s="14">
        <f t="shared" ref="DR541:DR547" si="302">SUM(DJ541:DQ541)</f>
        <v>4</v>
      </c>
      <c r="DS541" s="14">
        <v>1</v>
      </c>
      <c r="DT541" s="14">
        <v>1</v>
      </c>
      <c r="DU541" s="14">
        <v>1</v>
      </c>
      <c r="DV541" s="14">
        <v>1</v>
      </c>
      <c r="DW541" s="14">
        <v>0</v>
      </c>
      <c r="DX541" s="14">
        <v>0</v>
      </c>
      <c r="DY541" s="14">
        <v>0</v>
      </c>
      <c r="DZ541" s="14">
        <v>0</v>
      </c>
      <c r="EA541" s="14">
        <f t="shared" ref="EA541:EA547" si="303">SUM(DS541:DZ541)</f>
        <v>4</v>
      </c>
      <c r="EB541" s="14">
        <f t="shared" ref="EB541:EB547" si="304">EA541-DR541</f>
        <v>0</v>
      </c>
      <c r="EC541" s="14">
        <v>0</v>
      </c>
      <c r="ED541" s="14">
        <v>0</v>
      </c>
      <c r="EE541" s="14">
        <f t="shared" ref="EE541:EE547" si="305">SUM(EC541:ED541)</f>
        <v>0</v>
      </c>
      <c r="EF541" s="14">
        <v>5</v>
      </c>
      <c r="EG541" s="14">
        <v>5</v>
      </c>
      <c r="EH541" s="14">
        <v>5</v>
      </c>
      <c r="EI541" s="14">
        <v>5</v>
      </c>
      <c r="EJ541" s="14">
        <f t="shared" ref="EJ541:EJ547" si="306">SUM(EF541:EI541)</f>
        <v>20</v>
      </c>
      <c r="EK541" s="14"/>
      <c r="EL541" s="14"/>
      <c r="EM541" s="14"/>
      <c r="EN541" s="14"/>
      <c r="EO541" s="14"/>
      <c r="EP541" s="14"/>
      <c r="EQ541" s="14"/>
      <c r="ER541" s="14"/>
      <c r="ES541" s="14"/>
      <c r="ET541" s="14"/>
      <c r="EU541" s="14"/>
      <c r="EV541" s="14"/>
      <c r="EW541" s="14"/>
      <c r="EX541" s="14"/>
      <c r="EY541" s="14"/>
      <c r="EZ541" s="14"/>
      <c r="FA541" s="14"/>
      <c r="FB541" s="14"/>
      <c r="FC541" s="14"/>
      <c r="FD541" s="14"/>
      <c r="FE541" s="14"/>
      <c r="FF541" s="14"/>
      <c r="FG541" s="14"/>
      <c r="FH541" s="14"/>
      <c r="FI541" s="14"/>
      <c r="FJ541" s="14"/>
      <c r="FK541" s="14"/>
      <c r="FL541" s="14"/>
      <c r="FM541" s="14"/>
      <c r="FN541" s="14"/>
      <c r="FO541" s="14"/>
      <c r="FP541" s="14"/>
      <c r="FQ541" s="14"/>
      <c r="FR541" s="14"/>
      <c r="FS541" s="14"/>
      <c r="FT541" s="14"/>
      <c r="FU541" s="14"/>
      <c r="FV541" s="14"/>
      <c r="FW541" s="14"/>
      <c r="FX541" s="14"/>
      <c r="FY541" s="14"/>
      <c r="FZ541" s="14"/>
      <c r="GA541" s="14"/>
      <c r="GB541" s="14"/>
      <c r="GC541" s="14"/>
      <c r="GD541" s="14"/>
      <c r="GE541" s="14"/>
      <c r="GF541" s="14"/>
      <c r="GG541" s="14"/>
      <c r="GH541" s="14"/>
      <c r="GI541" s="14"/>
      <c r="GJ541" s="14"/>
      <c r="GK541" s="14"/>
      <c r="GL541" s="14"/>
      <c r="GM541" s="14"/>
      <c r="GN541" s="14"/>
      <c r="GO541" s="14"/>
      <c r="GP541" s="14"/>
      <c r="GQ541" s="14"/>
      <c r="GR541" s="14"/>
      <c r="GS541" s="14"/>
      <c r="GT541" s="14"/>
      <c r="GU541" s="14"/>
      <c r="GV541" s="14"/>
      <c r="GW541" s="14"/>
      <c r="GX541" s="14"/>
      <c r="GY541" s="14"/>
      <c r="GZ541" s="14"/>
      <c r="HA541" s="14"/>
      <c r="HB541" s="14"/>
      <c r="HC541" s="14"/>
      <c r="HD541" s="14"/>
      <c r="HE541" s="14"/>
      <c r="HF541" s="14"/>
      <c r="HG541" s="14"/>
      <c r="HH541" s="14"/>
      <c r="HI541" s="14"/>
      <c r="HJ541" s="14"/>
      <c r="HK541" s="14"/>
      <c r="HL541" s="14"/>
      <c r="HM541" s="14"/>
      <c r="HN541" s="14"/>
      <c r="HO541" s="14"/>
      <c r="HP541" s="14"/>
      <c r="HQ541" s="14"/>
      <c r="HR541" s="14"/>
      <c r="HS541" s="14"/>
      <c r="HT541" s="14"/>
      <c r="HU541" s="14"/>
      <c r="HV541" s="14"/>
      <c r="HW541" s="14"/>
      <c r="HX541" s="14"/>
      <c r="HY541" s="14"/>
      <c r="HZ541" s="14"/>
      <c r="IA541" s="14"/>
      <c r="IB541" s="14"/>
      <c r="IC541" s="14"/>
      <c r="ID541" s="14"/>
      <c r="IE541" s="14"/>
      <c r="IF541" s="14"/>
      <c r="IG541" s="14"/>
      <c r="IH541" s="14"/>
      <c r="II541" s="14"/>
      <c r="IJ541" s="14"/>
      <c r="IK541" s="14"/>
      <c r="IL541" s="14"/>
      <c r="IM541" s="14"/>
      <c r="IN541" s="14"/>
      <c r="IO541" s="14"/>
      <c r="IP541" s="14"/>
    </row>
    <row r="542" spans="1:250" s="1" customFormat="1">
      <c r="A542" s="14">
        <v>533</v>
      </c>
      <c r="B542" s="61">
        <v>2</v>
      </c>
      <c r="C542" s="60">
        <v>1</v>
      </c>
      <c r="D542" s="14">
        <v>3</v>
      </c>
      <c r="E542" s="14">
        <v>1</v>
      </c>
      <c r="F542" s="14" t="s">
        <v>1955</v>
      </c>
      <c r="G542" s="14" t="s">
        <v>1977</v>
      </c>
      <c r="H542" s="14" t="s">
        <v>1928</v>
      </c>
      <c r="I542" s="14"/>
      <c r="J542" s="14"/>
      <c r="K542" s="14" t="s">
        <v>5342</v>
      </c>
      <c r="L542" s="14">
        <v>3</v>
      </c>
      <c r="M542" s="14">
        <v>7</v>
      </c>
      <c r="N542" s="14">
        <v>12</v>
      </c>
      <c r="O542" s="14" t="s">
        <v>2951</v>
      </c>
      <c r="P542" s="14" t="s">
        <v>2335</v>
      </c>
      <c r="Q542" s="14" t="s">
        <v>2440</v>
      </c>
      <c r="R542" s="14" t="s">
        <v>5343</v>
      </c>
      <c r="S542" s="14" t="s">
        <v>2874</v>
      </c>
      <c r="T542" s="14" t="s">
        <v>5344</v>
      </c>
      <c r="U542" s="14" t="s">
        <v>2876</v>
      </c>
      <c r="V542" s="14" t="s">
        <v>2612</v>
      </c>
      <c r="W542" s="14" t="s">
        <v>3037</v>
      </c>
      <c r="X542" s="14" t="s">
        <v>4307</v>
      </c>
      <c r="Y542" s="14" t="s">
        <v>2331</v>
      </c>
      <c r="Z542" s="14" t="s">
        <v>3813</v>
      </c>
      <c r="AA542" s="14"/>
      <c r="AB542" s="14"/>
      <c r="AC542" s="14"/>
      <c r="AD542" s="14"/>
      <c r="AE542" s="14"/>
      <c r="AF542" s="14"/>
      <c r="AG542" s="14"/>
      <c r="AH542" s="14"/>
      <c r="AI542" s="14"/>
      <c r="AJ542" s="14"/>
      <c r="AK542" s="14"/>
      <c r="AL542" s="14"/>
      <c r="AM542" s="14"/>
      <c r="AN542" s="14"/>
      <c r="AO542" s="14"/>
      <c r="AP542" s="14"/>
      <c r="AQ542" s="14"/>
      <c r="AR542" s="14"/>
      <c r="AS542" s="14"/>
      <c r="AT542" s="14"/>
      <c r="AU542" s="14"/>
      <c r="AV542" s="14"/>
      <c r="AW542" s="14"/>
      <c r="AX542" s="14">
        <v>2</v>
      </c>
      <c r="AY542" s="14">
        <v>1</v>
      </c>
      <c r="AZ542" s="14">
        <v>2</v>
      </c>
      <c r="BA542" s="14">
        <v>7</v>
      </c>
      <c r="BB542" s="14"/>
      <c r="BC542" s="14">
        <v>74</v>
      </c>
      <c r="BD542" s="14">
        <v>1</v>
      </c>
      <c r="BE542" s="14">
        <v>1</v>
      </c>
      <c r="BF542" s="14">
        <v>1</v>
      </c>
      <c r="BG542" s="14">
        <v>2</v>
      </c>
      <c r="BH542" s="14">
        <v>177.8</v>
      </c>
      <c r="BI542" s="14">
        <v>34.67</v>
      </c>
      <c r="BJ542" s="14">
        <v>1</v>
      </c>
      <c r="BK542" s="14">
        <v>0</v>
      </c>
      <c r="BL542" s="14">
        <v>2</v>
      </c>
      <c r="BM542" s="14">
        <v>3</v>
      </c>
      <c r="BN542" s="14">
        <v>0</v>
      </c>
      <c r="BO542" s="14">
        <f>IF(AZ542&gt;=85,1,0)</f>
        <v>0</v>
      </c>
      <c r="BP542" s="14">
        <f>IF(BA542=1,1,0)</f>
        <v>0</v>
      </c>
      <c r="BQ542" s="14">
        <v>1</v>
      </c>
      <c r="BR542" s="14">
        <v>1</v>
      </c>
      <c r="BS542" s="14">
        <v>1</v>
      </c>
      <c r="BT542" s="14">
        <v>1</v>
      </c>
      <c r="BU542" s="14">
        <v>1</v>
      </c>
      <c r="BV542" s="14">
        <f t="shared" si="296"/>
        <v>5</v>
      </c>
      <c r="BW542" s="14">
        <v>5</v>
      </c>
      <c r="BX542" s="14">
        <v>1</v>
      </c>
      <c r="BY542" s="14">
        <v>1</v>
      </c>
      <c r="BZ542" s="14">
        <v>1</v>
      </c>
      <c r="CA542" s="14">
        <v>1</v>
      </c>
      <c r="CB542" s="14">
        <v>0</v>
      </c>
      <c r="CC542" s="14">
        <v>0</v>
      </c>
      <c r="CD542" s="14">
        <v>1</v>
      </c>
      <c r="CE542" s="14">
        <v>1</v>
      </c>
      <c r="CF542" s="14">
        <f t="shared" si="297"/>
        <v>6</v>
      </c>
      <c r="CG542" s="14">
        <v>3</v>
      </c>
      <c r="CH542" s="14">
        <v>3</v>
      </c>
      <c r="CI542" s="14">
        <v>3</v>
      </c>
      <c r="CJ542" s="14">
        <v>3</v>
      </c>
      <c r="CK542" s="14">
        <f t="shared" si="298"/>
        <v>12</v>
      </c>
      <c r="CL542" s="14">
        <v>0</v>
      </c>
      <c r="CM542" s="14">
        <v>1</v>
      </c>
      <c r="CN542" s="14">
        <v>0</v>
      </c>
      <c r="CO542" s="14">
        <v>5</v>
      </c>
      <c r="CP542" s="14">
        <v>3</v>
      </c>
      <c r="CQ542" s="14">
        <v>5</v>
      </c>
      <c r="CR542" s="14">
        <v>1</v>
      </c>
      <c r="CS542" s="14">
        <v>2</v>
      </c>
      <c r="CT542" s="14">
        <v>60</v>
      </c>
      <c r="CU542" s="14">
        <v>1</v>
      </c>
      <c r="CV542" s="14">
        <v>1</v>
      </c>
      <c r="CW542" s="14">
        <v>1</v>
      </c>
      <c r="CX542" s="14">
        <v>1</v>
      </c>
      <c r="CY542" s="14">
        <v>1</v>
      </c>
      <c r="CZ542" s="14">
        <v>1</v>
      </c>
      <c r="DA542" s="14">
        <f t="shared" si="299"/>
        <v>6</v>
      </c>
      <c r="DB542" s="14">
        <v>0</v>
      </c>
      <c r="DC542" s="14">
        <v>0</v>
      </c>
      <c r="DD542" s="14">
        <v>1</v>
      </c>
      <c r="DE542" s="14">
        <v>1</v>
      </c>
      <c r="DF542" s="14">
        <v>1</v>
      </c>
      <c r="DG542" s="14">
        <v>1</v>
      </c>
      <c r="DH542" s="14">
        <f t="shared" si="300"/>
        <v>4</v>
      </c>
      <c r="DI542" s="14">
        <f t="shared" si="301"/>
        <v>-2</v>
      </c>
      <c r="DJ542" s="14">
        <v>1</v>
      </c>
      <c r="DK542" s="14">
        <v>0</v>
      </c>
      <c r="DL542" s="14">
        <v>0</v>
      </c>
      <c r="DM542" s="14">
        <v>0</v>
      </c>
      <c r="DN542" s="14">
        <v>1</v>
      </c>
      <c r="DO542" s="14">
        <v>0</v>
      </c>
      <c r="DP542" s="14">
        <v>1</v>
      </c>
      <c r="DQ542" s="14">
        <v>1</v>
      </c>
      <c r="DR542" s="14">
        <f t="shared" si="302"/>
        <v>4</v>
      </c>
      <c r="DS542" s="14">
        <v>1</v>
      </c>
      <c r="DT542" s="14">
        <v>0</v>
      </c>
      <c r="DU542" s="14">
        <v>0</v>
      </c>
      <c r="DV542" s="14">
        <v>0</v>
      </c>
      <c r="DW542" s="14">
        <v>1</v>
      </c>
      <c r="DX542" s="14">
        <v>0</v>
      </c>
      <c r="DY542" s="14">
        <v>1</v>
      </c>
      <c r="DZ542" s="14">
        <v>1</v>
      </c>
      <c r="EA542" s="14">
        <f t="shared" si="303"/>
        <v>4</v>
      </c>
      <c r="EB542" s="14">
        <f t="shared" si="304"/>
        <v>0</v>
      </c>
      <c r="EC542" s="14">
        <v>3</v>
      </c>
      <c r="ED542" s="14">
        <v>3</v>
      </c>
      <c r="EE542" s="14">
        <f t="shared" si="305"/>
        <v>6</v>
      </c>
      <c r="EF542" s="14">
        <v>5</v>
      </c>
      <c r="EG542" s="14">
        <v>5</v>
      </c>
      <c r="EH542" s="14">
        <v>5</v>
      </c>
      <c r="EI542" s="14">
        <v>5</v>
      </c>
      <c r="EJ542" s="14">
        <f t="shared" si="306"/>
        <v>20</v>
      </c>
      <c r="EK542" s="14"/>
      <c r="EL542" s="14"/>
      <c r="EM542" s="14"/>
      <c r="EN542" s="14"/>
      <c r="EO542" s="14"/>
      <c r="EP542" s="14"/>
      <c r="EQ542" s="14"/>
      <c r="ER542" s="14"/>
      <c r="ES542" s="14"/>
      <c r="ET542" s="14"/>
      <c r="EU542" s="14"/>
      <c r="EV542" s="14"/>
      <c r="EW542" s="14"/>
      <c r="EX542" s="14"/>
      <c r="EY542" s="14"/>
      <c r="EZ542" s="14"/>
      <c r="FA542" s="14"/>
      <c r="FB542" s="14"/>
      <c r="FC542" s="14"/>
      <c r="FD542" s="14"/>
      <c r="FE542" s="14"/>
      <c r="FF542" s="14"/>
      <c r="FG542" s="14"/>
      <c r="FH542" s="14"/>
      <c r="FI542" s="14"/>
      <c r="FJ542" s="14"/>
      <c r="FK542" s="14"/>
      <c r="FL542" s="14"/>
      <c r="FM542" s="14"/>
      <c r="FN542" s="14"/>
      <c r="FO542" s="14"/>
      <c r="FP542" s="14"/>
      <c r="FQ542" s="14"/>
      <c r="FR542" s="14"/>
      <c r="FS542" s="14"/>
      <c r="FT542" s="14"/>
      <c r="FU542" s="14"/>
      <c r="FV542" s="14"/>
      <c r="FW542" s="14"/>
      <c r="FX542" s="14"/>
      <c r="FY542" s="14"/>
      <c r="FZ542" s="14"/>
      <c r="GA542" s="14"/>
      <c r="GB542" s="14"/>
      <c r="GC542" s="14"/>
      <c r="GD542" s="14"/>
      <c r="GE542" s="14"/>
      <c r="GF542" s="14"/>
      <c r="GG542" s="14"/>
      <c r="GH542" s="14"/>
      <c r="GI542" s="14"/>
      <c r="GJ542" s="14"/>
      <c r="GK542" s="14"/>
      <c r="GL542" s="14"/>
      <c r="GM542" s="14"/>
      <c r="GN542" s="14"/>
      <c r="GO542" s="14"/>
      <c r="GP542" s="14"/>
      <c r="GQ542" s="14"/>
      <c r="GR542" s="14"/>
      <c r="GS542" s="14"/>
      <c r="GT542" s="14"/>
      <c r="GU542" s="14"/>
      <c r="GV542" s="14"/>
      <c r="GW542" s="14"/>
      <c r="GX542" s="14"/>
      <c r="GY542" s="14"/>
      <c r="GZ542" s="14"/>
      <c r="HA542" s="14"/>
      <c r="HB542" s="14"/>
      <c r="HC542" s="14"/>
      <c r="HD542" s="14"/>
      <c r="HE542" s="14"/>
      <c r="HF542" s="14"/>
      <c r="HG542" s="14"/>
      <c r="HH542" s="14"/>
      <c r="HI542" s="14"/>
      <c r="HJ542" s="14"/>
      <c r="HK542" s="14"/>
      <c r="HL542" s="14"/>
      <c r="HM542" s="14"/>
      <c r="HN542" s="14"/>
      <c r="HO542" s="14"/>
      <c r="HP542" s="14"/>
      <c r="HQ542" s="14"/>
      <c r="HR542" s="14"/>
      <c r="HS542" s="14"/>
      <c r="HT542" s="14"/>
      <c r="HU542" s="14"/>
      <c r="HV542" s="14"/>
      <c r="HW542" s="14"/>
      <c r="HX542" s="14"/>
      <c r="HY542" s="14"/>
      <c r="HZ542" s="14"/>
      <c r="IA542" s="14"/>
      <c r="IB542" s="14"/>
      <c r="IC542" s="14"/>
      <c r="ID542" s="14"/>
      <c r="IE542" s="14"/>
      <c r="IF542" s="14"/>
      <c r="IG542" s="14"/>
      <c r="IH542" s="14"/>
      <c r="II542" s="14"/>
      <c r="IJ542" s="14"/>
      <c r="IK542" s="14"/>
      <c r="IL542" s="14"/>
      <c r="IM542" s="14"/>
      <c r="IN542" s="14"/>
      <c r="IO542" s="14"/>
      <c r="IP542" s="14"/>
    </row>
    <row r="543" spans="1:250" s="1" customFormat="1">
      <c r="A543" s="14">
        <v>534</v>
      </c>
      <c r="B543" s="64">
        <v>2</v>
      </c>
      <c r="C543" s="3">
        <v>1</v>
      </c>
      <c r="D543" s="1">
        <v>1</v>
      </c>
      <c r="E543" s="1">
        <v>2</v>
      </c>
      <c r="F543" s="1" t="s">
        <v>2454</v>
      </c>
      <c r="K543" s="1" t="s">
        <v>5554</v>
      </c>
      <c r="L543" s="1">
        <v>1</v>
      </c>
      <c r="M543" s="1">
        <v>6</v>
      </c>
      <c r="N543" s="1">
        <v>8</v>
      </c>
      <c r="O543" s="1" t="s">
        <v>4706</v>
      </c>
      <c r="P543" s="1" t="s">
        <v>5555</v>
      </c>
      <c r="Q543" s="1" t="s">
        <v>5556</v>
      </c>
      <c r="R543" s="1" t="s">
        <v>5557</v>
      </c>
      <c r="S543" s="1" t="s">
        <v>4691</v>
      </c>
      <c r="T543" s="1" t="s">
        <v>5558</v>
      </c>
      <c r="U543" s="1" t="s">
        <v>5559</v>
      </c>
      <c r="V543" s="1" t="s">
        <v>5560</v>
      </c>
      <c r="AX543" s="1">
        <v>2</v>
      </c>
      <c r="AY543" s="1">
        <v>1</v>
      </c>
      <c r="AZ543" s="1">
        <v>1</v>
      </c>
      <c r="BA543" s="1">
        <v>2</v>
      </c>
      <c r="BC543" s="1">
        <v>34</v>
      </c>
      <c r="BD543" s="1">
        <v>0</v>
      </c>
      <c r="BE543" s="1">
        <v>2</v>
      </c>
      <c r="BF543" s="1">
        <v>1</v>
      </c>
      <c r="BG543" s="1">
        <v>2</v>
      </c>
      <c r="BI543" s="1">
        <v>25.85</v>
      </c>
      <c r="BJ543" s="1">
        <v>1</v>
      </c>
      <c r="BK543" s="1">
        <v>3</v>
      </c>
      <c r="BL543" s="1">
        <v>2</v>
      </c>
      <c r="BM543" s="1">
        <v>2</v>
      </c>
      <c r="BN543" s="1">
        <v>0</v>
      </c>
      <c r="BO543" s="1">
        <f>IF(AZ543&gt;=85,1,0)</f>
        <v>0</v>
      </c>
      <c r="BP543" s="1">
        <f>IF(BA543=1,1,0)</f>
        <v>0</v>
      </c>
      <c r="BQ543" s="1">
        <v>1</v>
      </c>
      <c r="BR543" s="1">
        <v>0</v>
      </c>
      <c r="BS543" s="1">
        <v>0</v>
      </c>
      <c r="BT543" s="1">
        <v>1</v>
      </c>
      <c r="BU543" s="1">
        <v>0</v>
      </c>
      <c r="BV543" s="14">
        <f t="shared" si="296"/>
        <v>2</v>
      </c>
      <c r="BW543" s="1">
        <v>3</v>
      </c>
      <c r="BX543" s="1">
        <v>0</v>
      </c>
      <c r="BY543" s="1">
        <v>0</v>
      </c>
      <c r="BZ543" s="1">
        <v>0</v>
      </c>
      <c r="CA543" s="1">
        <v>0</v>
      </c>
      <c r="CB543" s="1">
        <v>0</v>
      </c>
      <c r="CC543" s="1">
        <v>0</v>
      </c>
      <c r="CD543" s="1">
        <v>1</v>
      </c>
      <c r="CE543" s="1">
        <v>1</v>
      </c>
      <c r="CF543" s="1">
        <f t="shared" si="297"/>
        <v>2</v>
      </c>
      <c r="CG543" s="1">
        <v>5</v>
      </c>
      <c r="CH543" s="1">
        <v>4</v>
      </c>
      <c r="CI543" s="1">
        <v>5</v>
      </c>
      <c r="CJ543" s="1">
        <v>5</v>
      </c>
      <c r="CK543" s="1">
        <f t="shared" si="298"/>
        <v>19</v>
      </c>
      <c r="CL543" s="1">
        <v>0</v>
      </c>
      <c r="CM543" s="1">
        <v>2</v>
      </c>
      <c r="CN543" s="1">
        <v>0</v>
      </c>
      <c r="CO543" s="1">
        <v>3</v>
      </c>
      <c r="CP543" s="1">
        <v>2</v>
      </c>
      <c r="CQ543" s="1">
        <v>1</v>
      </c>
      <c r="CR543" s="1">
        <v>4</v>
      </c>
      <c r="CS543" s="1">
        <v>1</v>
      </c>
      <c r="CT543" s="1">
        <v>50</v>
      </c>
      <c r="CU543" s="1">
        <v>1</v>
      </c>
      <c r="CV543" s="1">
        <v>1</v>
      </c>
      <c r="CW543" s="1">
        <v>1</v>
      </c>
      <c r="CX543" s="1">
        <v>1</v>
      </c>
      <c r="CY543" s="1">
        <v>1</v>
      </c>
      <c r="CZ543" s="1">
        <v>1</v>
      </c>
      <c r="DA543" s="1">
        <f t="shared" si="299"/>
        <v>6</v>
      </c>
      <c r="DB543" s="1">
        <v>1</v>
      </c>
      <c r="DC543" s="1">
        <v>1</v>
      </c>
      <c r="DD543" s="1">
        <v>1</v>
      </c>
      <c r="DE543" s="1">
        <v>1</v>
      </c>
      <c r="DF543" s="1">
        <v>1</v>
      </c>
      <c r="DG543" s="1">
        <v>1</v>
      </c>
      <c r="DH543" s="1">
        <f t="shared" si="300"/>
        <v>6</v>
      </c>
      <c r="DI543" s="14">
        <f t="shared" si="301"/>
        <v>0</v>
      </c>
      <c r="DJ543" s="1">
        <v>1</v>
      </c>
      <c r="DK543" s="1">
        <v>1</v>
      </c>
      <c r="DL543" s="1">
        <v>1</v>
      </c>
      <c r="DM543" s="1">
        <v>1</v>
      </c>
      <c r="DN543" s="1">
        <v>1</v>
      </c>
      <c r="DO543" s="1">
        <v>1</v>
      </c>
      <c r="DP543" s="1">
        <v>1</v>
      </c>
      <c r="DQ543" s="1">
        <v>1</v>
      </c>
      <c r="DR543" s="1">
        <f t="shared" si="302"/>
        <v>8</v>
      </c>
      <c r="DS543" s="1">
        <v>1</v>
      </c>
      <c r="DT543" s="1">
        <v>1</v>
      </c>
      <c r="DU543" s="1">
        <v>1</v>
      </c>
      <c r="DV543" s="1">
        <v>0</v>
      </c>
      <c r="DW543" s="1">
        <v>0</v>
      </c>
      <c r="DX543" s="1">
        <v>1</v>
      </c>
      <c r="DY543" s="1">
        <v>1</v>
      </c>
      <c r="DZ543" s="1">
        <v>1</v>
      </c>
      <c r="EA543" s="1">
        <f t="shared" si="303"/>
        <v>6</v>
      </c>
      <c r="EB543" s="14">
        <f t="shared" si="304"/>
        <v>-2</v>
      </c>
      <c r="EC543" s="1">
        <v>0</v>
      </c>
      <c r="ED543" s="1">
        <v>0</v>
      </c>
      <c r="EE543" s="1">
        <f t="shared" si="305"/>
        <v>0</v>
      </c>
      <c r="EF543" s="1">
        <v>5</v>
      </c>
      <c r="EG543" s="1">
        <v>5</v>
      </c>
      <c r="EH543" s="1">
        <v>3</v>
      </c>
      <c r="EI543" s="1">
        <v>3</v>
      </c>
      <c r="EJ543" s="1">
        <f t="shared" si="306"/>
        <v>16</v>
      </c>
    </row>
    <row r="544" spans="1:250" s="1" customFormat="1">
      <c r="A544" s="14">
        <v>535</v>
      </c>
      <c r="B544" s="14">
        <v>1</v>
      </c>
      <c r="C544" s="60">
        <v>1</v>
      </c>
      <c r="D544" s="14">
        <v>3</v>
      </c>
      <c r="E544" s="14">
        <v>1</v>
      </c>
      <c r="F544" s="60" t="s">
        <v>2454</v>
      </c>
      <c r="G544" s="14" t="s">
        <v>2100</v>
      </c>
      <c r="H544" s="14" t="s">
        <v>1928</v>
      </c>
      <c r="I544" s="14"/>
      <c r="J544" s="14"/>
      <c r="K544" s="14" t="s">
        <v>2742</v>
      </c>
      <c r="L544" s="14">
        <v>3</v>
      </c>
      <c r="M544" s="14">
        <v>8</v>
      </c>
      <c r="N544" s="14">
        <v>18</v>
      </c>
      <c r="O544" s="14" t="s">
        <v>2743</v>
      </c>
      <c r="P544" s="14" t="s">
        <v>2744</v>
      </c>
      <c r="Q544" s="14" t="s">
        <v>2745</v>
      </c>
      <c r="R544" s="14" t="s">
        <v>2746</v>
      </c>
      <c r="S544" s="14" t="s">
        <v>2747</v>
      </c>
      <c r="T544" s="14" t="s">
        <v>2326</v>
      </c>
      <c r="U544" s="14" t="s">
        <v>2748</v>
      </c>
      <c r="V544" s="14" t="s">
        <v>2749</v>
      </c>
      <c r="W544" s="14" t="s">
        <v>2750</v>
      </c>
      <c r="X544" s="14" t="s">
        <v>2751</v>
      </c>
      <c r="Y544" s="14" t="s">
        <v>2752</v>
      </c>
      <c r="Z544" s="14" t="s">
        <v>2753</v>
      </c>
      <c r="AA544" s="14" t="s">
        <v>2754</v>
      </c>
      <c r="AB544" s="14" t="s">
        <v>2755</v>
      </c>
      <c r="AC544" s="14" t="s">
        <v>2756</v>
      </c>
      <c r="AD544" s="14" t="s">
        <v>2757</v>
      </c>
      <c r="AE544" s="14" t="s">
        <v>2728</v>
      </c>
      <c r="AF544" s="14" t="s">
        <v>2758</v>
      </c>
      <c r="AG544" s="14"/>
      <c r="AH544" s="14"/>
      <c r="AI544" s="14"/>
      <c r="AJ544" s="14"/>
      <c r="AK544" s="14"/>
      <c r="AL544" s="14"/>
      <c r="AM544" s="14"/>
      <c r="AN544" s="14"/>
      <c r="AO544" s="14"/>
      <c r="AP544" s="14"/>
      <c r="AQ544" s="14"/>
      <c r="AR544" s="14"/>
      <c r="AS544" s="14"/>
      <c r="AT544" s="14"/>
      <c r="AU544" s="14"/>
      <c r="AV544" s="14"/>
      <c r="AW544" s="14"/>
      <c r="AX544" s="14">
        <v>1</v>
      </c>
      <c r="AY544" s="14">
        <v>0</v>
      </c>
      <c r="AZ544" s="14">
        <v>2</v>
      </c>
      <c r="BA544" s="14">
        <v>7</v>
      </c>
      <c r="BB544" s="14"/>
      <c r="BC544" s="14">
        <v>97</v>
      </c>
      <c r="BD544" s="14">
        <v>0</v>
      </c>
      <c r="BE544" s="14">
        <v>3</v>
      </c>
      <c r="BF544" s="14">
        <v>2</v>
      </c>
      <c r="BG544" s="14">
        <v>4</v>
      </c>
      <c r="BH544" s="14">
        <v>127</v>
      </c>
      <c r="BI544" s="14">
        <v>24.75</v>
      </c>
      <c r="BJ544" s="14">
        <v>0</v>
      </c>
      <c r="BK544" s="14">
        <v>0</v>
      </c>
      <c r="BL544" s="14">
        <v>1</v>
      </c>
      <c r="BM544" s="14">
        <v>2</v>
      </c>
      <c r="BN544" s="14">
        <v>1</v>
      </c>
      <c r="BO544" s="14">
        <f>IF(BE544&gt;=85,1,0)</f>
        <v>0</v>
      </c>
      <c r="BP544" s="14">
        <f>IF(BF544=1,1,0)</f>
        <v>0</v>
      </c>
      <c r="BQ544" s="14">
        <v>1</v>
      </c>
      <c r="BR544" s="14">
        <v>1</v>
      </c>
      <c r="BS544" s="14">
        <v>0</v>
      </c>
      <c r="BT544" s="14">
        <v>1</v>
      </c>
      <c r="BU544" s="14">
        <v>1</v>
      </c>
      <c r="BV544" s="14">
        <f t="shared" si="296"/>
        <v>4</v>
      </c>
      <c r="BW544" s="14">
        <v>4</v>
      </c>
      <c r="BX544" s="14">
        <v>1</v>
      </c>
      <c r="BY544" s="14">
        <v>1</v>
      </c>
      <c r="BZ544" s="14">
        <v>1</v>
      </c>
      <c r="CA544" s="14">
        <v>1</v>
      </c>
      <c r="CB544" s="14">
        <v>1</v>
      </c>
      <c r="CC544" s="14">
        <v>1</v>
      </c>
      <c r="CD544" s="14">
        <v>1</v>
      </c>
      <c r="CE544" s="14">
        <v>0</v>
      </c>
      <c r="CF544" s="14">
        <f t="shared" si="297"/>
        <v>7</v>
      </c>
      <c r="CG544" s="14">
        <v>1</v>
      </c>
      <c r="CH544" s="14">
        <v>1</v>
      </c>
      <c r="CI544" s="14">
        <v>3</v>
      </c>
      <c r="CJ544" s="14">
        <v>1</v>
      </c>
      <c r="CK544" s="14">
        <f t="shared" si="298"/>
        <v>6</v>
      </c>
      <c r="CL544" s="14">
        <v>0</v>
      </c>
      <c r="CM544" s="14">
        <v>4</v>
      </c>
      <c r="CN544" s="14">
        <v>0</v>
      </c>
      <c r="CO544" s="14">
        <v>3</v>
      </c>
      <c r="CP544" s="14">
        <v>4</v>
      </c>
      <c r="CQ544" s="14">
        <v>4</v>
      </c>
      <c r="CR544" s="14">
        <v>3</v>
      </c>
      <c r="CS544" s="14">
        <v>2</v>
      </c>
      <c r="CT544" s="14">
        <v>20</v>
      </c>
      <c r="CU544" s="14">
        <v>0</v>
      </c>
      <c r="CV544" s="14">
        <v>0</v>
      </c>
      <c r="CW544" s="14">
        <v>0</v>
      </c>
      <c r="CX544" s="14">
        <v>0</v>
      </c>
      <c r="CY544" s="14">
        <v>0</v>
      </c>
      <c r="CZ544" s="14">
        <v>0</v>
      </c>
      <c r="DA544" s="14">
        <f t="shared" si="299"/>
        <v>0</v>
      </c>
      <c r="DB544" s="14">
        <v>0</v>
      </c>
      <c r="DC544" s="14">
        <v>0</v>
      </c>
      <c r="DD544" s="14">
        <v>0</v>
      </c>
      <c r="DE544" s="14">
        <v>0</v>
      </c>
      <c r="DF544" s="14">
        <v>0</v>
      </c>
      <c r="DG544" s="14">
        <v>0</v>
      </c>
      <c r="DH544" s="14">
        <f t="shared" si="300"/>
        <v>0</v>
      </c>
      <c r="DI544" s="14">
        <f t="shared" si="301"/>
        <v>0</v>
      </c>
      <c r="DJ544" s="14">
        <v>0</v>
      </c>
      <c r="DK544" s="14">
        <v>0</v>
      </c>
      <c r="DL544" s="14">
        <v>0</v>
      </c>
      <c r="DM544" s="14">
        <v>0</v>
      </c>
      <c r="DN544" s="14">
        <v>0</v>
      </c>
      <c r="DO544" s="14">
        <v>0</v>
      </c>
      <c r="DP544" s="14">
        <v>0</v>
      </c>
      <c r="DQ544" s="14">
        <v>0</v>
      </c>
      <c r="DR544" s="14">
        <f t="shared" si="302"/>
        <v>0</v>
      </c>
      <c r="DS544" s="14">
        <v>0</v>
      </c>
      <c r="DT544" s="14">
        <v>0</v>
      </c>
      <c r="DU544" s="14">
        <v>0</v>
      </c>
      <c r="DV544" s="14">
        <v>0</v>
      </c>
      <c r="DW544" s="14">
        <v>0</v>
      </c>
      <c r="DX544" s="14">
        <v>0</v>
      </c>
      <c r="DY544" s="14">
        <v>0</v>
      </c>
      <c r="DZ544" s="14">
        <v>0</v>
      </c>
      <c r="EA544" s="14">
        <f t="shared" si="303"/>
        <v>0</v>
      </c>
      <c r="EB544" s="14">
        <f t="shared" si="304"/>
        <v>0</v>
      </c>
      <c r="EC544" s="14">
        <v>0</v>
      </c>
      <c r="ED544" s="14">
        <v>0</v>
      </c>
      <c r="EE544" s="14">
        <f t="shared" si="305"/>
        <v>0</v>
      </c>
      <c r="EF544" s="14">
        <v>5</v>
      </c>
      <c r="EG544" s="14">
        <v>5</v>
      </c>
      <c r="EH544" s="14">
        <v>5</v>
      </c>
      <c r="EI544" s="14">
        <v>5</v>
      </c>
      <c r="EJ544" s="14">
        <f t="shared" si="306"/>
        <v>20</v>
      </c>
      <c r="EK544" s="14"/>
      <c r="EL544" s="14"/>
      <c r="EM544" s="14"/>
      <c r="EN544" s="14"/>
      <c r="EO544" s="14"/>
      <c r="EP544" s="14"/>
      <c r="EQ544" s="14"/>
      <c r="ER544" s="14"/>
      <c r="ES544" s="14"/>
      <c r="ET544" s="14"/>
      <c r="EU544" s="14"/>
      <c r="EV544" s="14"/>
      <c r="EW544" s="14"/>
      <c r="EX544" s="14"/>
      <c r="EY544" s="14"/>
      <c r="EZ544" s="14"/>
      <c r="FA544" s="14"/>
      <c r="FB544" s="14"/>
      <c r="FC544" s="14"/>
      <c r="FD544" s="14"/>
      <c r="FE544" s="14"/>
      <c r="FF544" s="14"/>
      <c r="FG544" s="14"/>
      <c r="FH544" s="14"/>
      <c r="FI544" s="14"/>
      <c r="FJ544" s="14"/>
      <c r="FK544" s="14"/>
      <c r="FL544" s="14"/>
      <c r="FM544" s="14"/>
      <c r="FN544" s="14"/>
      <c r="FO544" s="14"/>
      <c r="FP544" s="14"/>
      <c r="FQ544" s="14"/>
      <c r="FR544" s="14"/>
      <c r="FS544" s="14"/>
      <c r="FT544" s="14"/>
      <c r="FU544" s="14"/>
      <c r="FV544" s="14"/>
      <c r="FW544" s="14"/>
      <c r="FX544" s="14"/>
      <c r="FY544" s="14"/>
      <c r="FZ544" s="14"/>
      <c r="GA544" s="14"/>
      <c r="GB544" s="14"/>
      <c r="GC544" s="14"/>
      <c r="GD544" s="14"/>
      <c r="GE544" s="14"/>
      <c r="GF544" s="14"/>
      <c r="GG544" s="14"/>
      <c r="GH544" s="14"/>
      <c r="GI544" s="14"/>
      <c r="GJ544" s="14"/>
      <c r="GK544" s="14"/>
      <c r="GL544" s="14"/>
      <c r="GM544" s="14"/>
      <c r="GN544" s="14"/>
      <c r="GO544" s="14"/>
      <c r="GP544" s="14"/>
      <c r="GQ544" s="14"/>
      <c r="GR544" s="14"/>
      <c r="GS544" s="14"/>
      <c r="GT544" s="14"/>
      <c r="GU544" s="14"/>
      <c r="GV544" s="14"/>
      <c r="GW544" s="14"/>
      <c r="GX544" s="14"/>
      <c r="GY544" s="14"/>
      <c r="GZ544" s="14"/>
      <c r="HA544" s="14"/>
      <c r="HB544" s="14"/>
      <c r="HC544" s="14"/>
      <c r="HD544" s="14"/>
      <c r="HE544" s="14"/>
      <c r="HF544" s="14"/>
      <c r="HG544" s="14"/>
      <c r="HH544" s="14"/>
      <c r="HI544" s="14"/>
      <c r="HJ544" s="14"/>
      <c r="HK544" s="14"/>
      <c r="HL544" s="14"/>
      <c r="HM544" s="14"/>
      <c r="HN544" s="14"/>
      <c r="HO544" s="14"/>
      <c r="HP544" s="14"/>
      <c r="HQ544" s="14"/>
      <c r="HR544" s="14"/>
      <c r="HS544" s="14"/>
      <c r="HT544" s="14"/>
      <c r="HU544" s="14"/>
      <c r="HV544" s="14"/>
      <c r="HW544" s="14"/>
      <c r="HX544" s="14"/>
      <c r="HY544" s="14"/>
      <c r="HZ544" s="14"/>
      <c r="IA544" s="14"/>
      <c r="IB544" s="14"/>
      <c r="IC544" s="14"/>
      <c r="ID544" s="14"/>
      <c r="IE544" s="14"/>
      <c r="IF544" s="14"/>
      <c r="IG544" s="14"/>
      <c r="IH544" s="14"/>
      <c r="II544" s="14"/>
      <c r="IJ544" s="14"/>
      <c r="IK544" s="14"/>
      <c r="IL544" s="14"/>
      <c r="IM544" s="14"/>
      <c r="IN544" s="14"/>
      <c r="IO544" s="14"/>
      <c r="IP544" s="14"/>
    </row>
    <row r="545" spans="1:250" s="1" customFormat="1">
      <c r="A545" s="14">
        <v>536</v>
      </c>
      <c r="B545" s="14">
        <v>1</v>
      </c>
      <c r="C545" s="60">
        <v>0</v>
      </c>
      <c r="D545" s="14">
        <v>1</v>
      </c>
      <c r="E545" s="14">
        <v>1</v>
      </c>
      <c r="F545" s="14" t="s">
        <v>3010</v>
      </c>
      <c r="G545" s="14" t="s">
        <v>1941</v>
      </c>
      <c r="H545" s="14" t="s">
        <v>1928</v>
      </c>
      <c r="I545" s="14" t="s">
        <v>3011</v>
      </c>
      <c r="J545" s="14"/>
      <c r="K545" s="14" t="s">
        <v>3012</v>
      </c>
      <c r="L545" s="14">
        <v>4</v>
      </c>
      <c r="M545" s="14">
        <v>36</v>
      </c>
      <c r="N545" s="14">
        <v>26</v>
      </c>
      <c r="O545" s="14" t="s">
        <v>2832</v>
      </c>
      <c r="P545" s="14" t="s">
        <v>2649</v>
      </c>
      <c r="Q545" s="14" t="s">
        <v>3013</v>
      </c>
      <c r="R545" s="14" t="s">
        <v>3014</v>
      </c>
      <c r="S545" s="14" t="s">
        <v>3015</v>
      </c>
      <c r="T545" s="14" t="s">
        <v>3016</v>
      </c>
      <c r="U545" s="14" t="s">
        <v>3017</v>
      </c>
      <c r="V545" s="14" t="s">
        <v>2326</v>
      </c>
      <c r="W545" s="14" t="s">
        <v>3018</v>
      </c>
      <c r="X545" s="14" t="s">
        <v>3019</v>
      </c>
      <c r="Y545" s="14" t="s">
        <v>3020</v>
      </c>
      <c r="Z545" s="14" t="s">
        <v>3021</v>
      </c>
      <c r="AA545" s="14" t="s">
        <v>3022</v>
      </c>
      <c r="AB545" s="14" t="s">
        <v>3023</v>
      </c>
      <c r="AC545" s="14" t="s">
        <v>3024</v>
      </c>
      <c r="AD545" s="14" t="s">
        <v>3025</v>
      </c>
      <c r="AE545" s="14" t="s">
        <v>2793</v>
      </c>
      <c r="AF545" s="14" t="s">
        <v>2474</v>
      </c>
      <c r="AG545" s="14" t="s">
        <v>3026</v>
      </c>
      <c r="AH545" s="14" t="s">
        <v>2652</v>
      </c>
      <c r="AI545" s="14" t="s">
        <v>3027</v>
      </c>
      <c r="AJ545" s="14" t="s">
        <v>2506</v>
      </c>
      <c r="AK545" s="14" t="s">
        <v>3028</v>
      </c>
      <c r="AL545" s="14" t="s">
        <v>3029</v>
      </c>
      <c r="AM545" s="14" t="s">
        <v>3030</v>
      </c>
      <c r="AN545" s="14"/>
      <c r="AO545" s="14"/>
      <c r="AP545" s="14"/>
      <c r="AQ545" s="14"/>
      <c r="AR545" s="14"/>
      <c r="AS545" s="14"/>
      <c r="AT545" s="14"/>
      <c r="AU545" s="14"/>
      <c r="AV545" s="14"/>
      <c r="AW545" s="14"/>
      <c r="AX545" s="14">
        <v>2</v>
      </c>
      <c r="AY545" s="14">
        <v>0</v>
      </c>
      <c r="AZ545" s="14">
        <v>2</v>
      </c>
      <c r="BA545" s="14"/>
      <c r="BB545" s="14">
        <v>60</v>
      </c>
      <c r="BC545" s="14">
        <v>63</v>
      </c>
      <c r="BD545" s="14">
        <v>1</v>
      </c>
      <c r="BE545" s="14">
        <v>1</v>
      </c>
      <c r="BF545" s="14">
        <v>1</v>
      </c>
      <c r="BG545" s="14">
        <v>3</v>
      </c>
      <c r="BH545" s="14">
        <v>177.8</v>
      </c>
      <c r="BI545" s="14">
        <v>18.940000000000001</v>
      </c>
      <c r="BJ545" s="14">
        <v>2</v>
      </c>
      <c r="BK545" s="14">
        <v>1</v>
      </c>
      <c r="BL545" s="14">
        <v>2</v>
      </c>
      <c r="BM545" s="14">
        <v>3</v>
      </c>
      <c r="BN545" s="14">
        <v>1</v>
      </c>
      <c r="BO545" s="14">
        <f>IF(BE545&gt;=85,1,0)</f>
        <v>0</v>
      </c>
      <c r="BP545" s="14">
        <f>IF(BF545=1,1,0)</f>
        <v>1</v>
      </c>
      <c r="BQ545" s="14">
        <v>1</v>
      </c>
      <c r="BR545" s="14">
        <v>1</v>
      </c>
      <c r="BS545" s="14">
        <v>1</v>
      </c>
      <c r="BT545" s="14">
        <v>1</v>
      </c>
      <c r="BU545" s="14">
        <v>1</v>
      </c>
      <c r="BV545" s="14">
        <f t="shared" si="296"/>
        <v>6</v>
      </c>
      <c r="BW545" s="14">
        <v>3</v>
      </c>
      <c r="BX545" s="14">
        <v>1</v>
      </c>
      <c r="BY545" s="14">
        <v>0</v>
      </c>
      <c r="BZ545" s="14">
        <v>0</v>
      </c>
      <c r="CA545" s="14">
        <v>1</v>
      </c>
      <c r="CB545" s="14">
        <v>1</v>
      </c>
      <c r="CC545" s="14">
        <v>0</v>
      </c>
      <c r="CD545" s="14">
        <v>1</v>
      </c>
      <c r="CE545" s="14">
        <v>1</v>
      </c>
      <c r="CF545" s="14">
        <f t="shared" si="297"/>
        <v>5</v>
      </c>
      <c r="CG545" s="14">
        <v>4</v>
      </c>
      <c r="CH545" s="14">
        <v>5</v>
      </c>
      <c r="CI545" s="14">
        <v>3</v>
      </c>
      <c r="CJ545" s="14">
        <v>1</v>
      </c>
      <c r="CK545" s="14">
        <f t="shared" si="298"/>
        <v>13</v>
      </c>
      <c r="CL545" s="14">
        <v>1</v>
      </c>
      <c r="CM545" s="14">
        <v>5</v>
      </c>
      <c r="CN545" s="14">
        <v>1</v>
      </c>
      <c r="CO545" s="14">
        <v>4</v>
      </c>
      <c r="CP545" s="14">
        <v>1</v>
      </c>
      <c r="CQ545" s="14">
        <v>2</v>
      </c>
      <c r="CR545" s="14">
        <v>4</v>
      </c>
      <c r="CS545" s="14">
        <v>2</v>
      </c>
      <c r="CT545" s="14">
        <v>50</v>
      </c>
      <c r="CU545" s="14">
        <v>1</v>
      </c>
      <c r="CV545" s="14">
        <v>1</v>
      </c>
      <c r="CW545" s="14">
        <v>1</v>
      </c>
      <c r="CX545" s="14">
        <v>1</v>
      </c>
      <c r="CY545" s="14">
        <v>1</v>
      </c>
      <c r="CZ545" s="14">
        <v>1</v>
      </c>
      <c r="DA545" s="14">
        <f t="shared" si="299"/>
        <v>6</v>
      </c>
      <c r="DB545" s="14">
        <v>1</v>
      </c>
      <c r="DC545" s="14">
        <v>1</v>
      </c>
      <c r="DD545" s="14">
        <v>1</v>
      </c>
      <c r="DE545" s="14">
        <v>1</v>
      </c>
      <c r="DF545" s="14">
        <v>1</v>
      </c>
      <c r="DG545" s="14">
        <v>1</v>
      </c>
      <c r="DH545" s="14">
        <f t="shared" si="300"/>
        <v>6</v>
      </c>
      <c r="DI545" s="14">
        <f t="shared" si="301"/>
        <v>0</v>
      </c>
      <c r="DJ545" s="14">
        <v>1</v>
      </c>
      <c r="DK545" s="14">
        <v>1</v>
      </c>
      <c r="DL545" s="14">
        <v>1</v>
      </c>
      <c r="DM545" s="14">
        <v>0</v>
      </c>
      <c r="DN545" s="14">
        <v>0</v>
      </c>
      <c r="DO545" s="14">
        <v>0</v>
      </c>
      <c r="DP545" s="14">
        <v>1</v>
      </c>
      <c r="DQ545" s="14">
        <v>1</v>
      </c>
      <c r="DR545" s="14">
        <f t="shared" si="302"/>
        <v>5</v>
      </c>
      <c r="DS545" s="14">
        <v>1</v>
      </c>
      <c r="DT545" s="14">
        <v>1</v>
      </c>
      <c r="DU545" s="14">
        <v>1</v>
      </c>
      <c r="DV545" s="14">
        <v>0</v>
      </c>
      <c r="DW545" s="14">
        <v>0</v>
      </c>
      <c r="DX545" s="14">
        <v>0</v>
      </c>
      <c r="DY545" s="14">
        <v>1</v>
      </c>
      <c r="DZ545" s="14">
        <v>1</v>
      </c>
      <c r="EA545" s="14">
        <f t="shared" si="303"/>
        <v>5</v>
      </c>
      <c r="EB545" s="14">
        <f t="shared" si="304"/>
        <v>0</v>
      </c>
      <c r="EC545" s="14">
        <v>0</v>
      </c>
      <c r="ED545" s="14">
        <v>0</v>
      </c>
      <c r="EE545" s="14">
        <f t="shared" si="305"/>
        <v>0</v>
      </c>
      <c r="EF545" s="14">
        <v>4</v>
      </c>
      <c r="EG545" s="14">
        <v>4</v>
      </c>
      <c r="EH545" s="14">
        <v>4</v>
      </c>
      <c r="EI545" s="14">
        <v>4</v>
      </c>
      <c r="EJ545" s="14">
        <f t="shared" si="306"/>
        <v>16</v>
      </c>
      <c r="EK545" s="14"/>
      <c r="EL545" s="14"/>
      <c r="EM545" s="14"/>
      <c r="EN545" s="14"/>
      <c r="EO545" s="14"/>
      <c r="EP545" s="14"/>
      <c r="EQ545" s="14"/>
      <c r="ER545" s="14"/>
      <c r="ES545" s="14"/>
      <c r="ET545" s="14"/>
      <c r="EU545" s="14"/>
      <c r="EV545" s="14"/>
      <c r="EW545" s="14"/>
      <c r="EX545" s="14"/>
      <c r="EY545" s="14"/>
      <c r="EZ545" s="14"/>
      <c r="FA545" s="14"/>
      <c r="FB545" s="14"/>
      <c r="FC545" s="14"/>
      <c r="FD545" s="14"/>
      <c r="FE545" s="14"/>
      <c r="FF545" s="14"/>
      <c r="FG545" s="14"/>
      <c r="FH545" s="14"/>
      <c r="FI545" s="14"/>
      <c r="FJ545" s="14"/>
      <c r="FK545" s="14"/>
      <c r="FL545" s="14"/>
      <c r="FM545" s="14"/>
      <c r="FN545" s="14"/>
      <c r="FO545" s="14"/>
      <c r="FP545" s="14"/>
      <c r="FQ545" s="14"/>
      <c r="FR545" s="14"/>
      <c r="FS545" s="14"/>
      <c r="FT545" s="14"/>
      <c r="FU545" s="14"/>
      <c r="FV545" s="14"/>
      <c r="FW545" s="14"/>
      <c r="FX545" s="14"/>
      <c r="FY545" s="14"/>
      <c r="FZ545" s="14"/>
      <c r="GA545" s="14"/>
      <c r="GB545" s="14"/>
      <c r="GC545" s="14"/>
      <c r="GD545" s="14"/>
      <c r="GE545" s="14"/>
      <c r="GF545" s="14"/>
      <c r="GG545" s="14"/>
      <c r="GH545" s="14"/>
      <c r="GI545" s="14"/>
      <c r="GJ545" s="14"/>
      <c r="GK545" s="14"/>
      <c r="GL545" s="14"/>
      <c r="GM545" s="14"/>
      <c r="GN545" s="14"/>
      <c r="GO545" s="14"/>
      <c r="GP545" s="14"/>
      <c r="GQ545" s="14"/>
      <c r="GR545" s="14"/>
      <c r="GS545" s="14"/>
      <c r="GT545" s="14"/>
      <c r="GU545" s="14"/>
      <c r="GV545" s="14"/>
      <c r="GW545" s="14"/>
      <c r="GX545" s="14"/>
      <c r="GY545" s="14"/>
      <c r="GZ545" s="14"/>
      <c r="HA545" s="14"/>
      <c r="HB545" s="14"/>
      <c r="HC545" s="14"/>
      <c r="HD545" s="14"/>
      <c r="HE545" s="14"/>
      <c r="HF545" s="14"/>
      <c r="HG545" s="14"/>
      <c r="HH545" s="14"/>
      <c r="HI545" s="14"/>
      <c r="HJ545" s="14"/>
      <c r="HK545" s="14"/>
      <c r="HL545" s="14"/>
      <c r="HM545" s="14"/>
      <c r="HN545" s="14"/>
      <c r="HO545" s="14"/>
      <c r="HP545" s="14"/>
      <c r="HQ545" s="14"/>
      <c r="HR545" s="14"/>
      <c r="HS545" s="14"/>
      <c r="HT545" s="14"/>
      <c r="HU545" s="14"/>
      <c r="HV545" s="14"/>
      <c r="HW545" s="14"/>
      <c r="HX545" s="14"/>
      <c r="HY545" s="14"/>
      <c r="HZ545" s="14"/>
      <c r="IA545" s="14"/>
      <c r="IB545" s="14"/>
      <c r="IC545" s="14"/>
      <c r="ID545" s="14"/>
      <c r="IE545" s="14"/>
      <c r="IF545" s="14"/>
      <c r="IG545" s="14"/>
      <c r="IH545" s="14"/>
      <c r="II545" s="14"/>
      <c r="IJ545" s="14"/>
      <c r="IK545" s="14"/>
      <c r="IL545" s="14"/>
      <c r="IM545" s="14"/>
      <c r="IN545" s="14"/>
      <c r="IO545" s="14"/>
      <c r="IP545" s="14"/>
    </row>
    <row r="546" spans="1:250" s="1" customFormat="1">
      <c r="A546" s="14">
        <v>537</v>
      </c>
      <c r="B546" s="61">
        <v>1</v>
      </c>
      <c r="C546" s="60">
        <v>1</v>
      </c>
      <c r="D546" s="14">
        <v>3</v>
      </c>
      <c r="E546" s="14">
        <v>1</v>
      </c>
      <c r="F546" s="14" t="s">
        <v>1928</v>
      </c>
      <c r="G546" s="14" t="s">
        <v>2100</v>
      </c>
      <c r="H546" s="14" t="s">
        <v>2454</v>
      </c>
      <c r="I546" s="14"/>
      <c r="J546" s="14"/>
      <c r="K546" s="1" t="s">
        <v>3922</v>
      </c>
      <c r="L546" s="14">
        <v>3</v>
      </c>
      <c r="M546" s="14">
        <v>7</v>
      </c>
      <c r="N546" s="14">
        <v>17</v>
      </c>
      <c r="O546" s="14" t="s">
        <v>3923</v>
      </c>
      <c r="P546" s="14" t="s">
        <v>2832</v>
      </c>
      <c r="Q546" s="14" t="s">
        <v>2721</v>
      </c>
      <c r="R546" s="14" t="s">
        <v>3760</v>
      </c>
      <c r="S546" s="14" t="s">
        <v>3924</v>
      </c>
      <c r="T546" s="14" t="s">
        <v>2468</v>
      </c>
      <c r="U546" s="14" t="s">
        <v>3925</v>
      </c>
      <c r="V546" s="14" t="s">
        <v>3926</v>
      </c>
      <c r="W546" s="14" t="s">
        <v>3927</v>
      </c>
      <c r="X546" s="14" t="s">
        <v>3928</v>
      </c>
      <c r="Y546" s="14" t="s">
        <v>2889</v>
      </c>
      <c r="Z546" s="14" t="s">
        <v>3352</v>
      </c>
      <c r="AA546" s="14" t="s">
        <v>2877</v>
      </c>
      <c r="AB546" s="14" t="s">
        <v>2357</v>
      </c>
      <c r="AC546" s="14" t="s">
        <v>3037</v>
      </c>
      <c r="AD546" s="14" t="s">
        <v>2868</v>
      </c>
      <c r="AE546" s="14" t="s">
        <v>3929</v>
      </c>
      <c r="AF546" s="14"/>
      <c r="AG546" s="14"/>
      <c r="AH546" s="14"/>
      <c r="AI546" s="14"/>
      <c r="AJ546" s="14"/>
      <c r="AK546" s="14"/>
      <c r="AL546" s="14"/>
      <c r="AM546" s="14"/>
      <c r="AN546" s="14"/>
      <c r="AO546" s="14"/>
      <c r="AP546" s="14"/>
      <c r="AQ546" s="14"/>
      <c r="AR546" s="14"/>
      <c r="AS546" s="14"/>
      <c r="AT546" s="14"/>
      <c r="AU546" s="14"/>
      <c r="AV546" s="14"/>
      <c r="AW546" s="14"/>
      <c r="AX546" s="14">
        <v>2</v>
      </c>
      <c r="AY546" s="14"/>
      <c r="AZ546" s="14">
        <v>2</v>
      </c>
      <c r="BA546" s="14">
        <v>7</v>
      </c>
      <c r="BB546" s="14"/>
      <c r="BC546" s="14">
        <v>77</v>
      </c>
      <c r="BD546" s="14">
        <v>0</v>
      </c>
      <c r="BE546" s="14">
        <v>2</v>
      </c>
      <c r="BF546" s="14">
        <v>1</v>
      </c>
      <c r="BG546" s="14">
        <v>2</v>
      </c>
      <c r="BH546" s="14">
        <v>154.9</v>
      </c>
      <c r="BI546" s="14">
        <v>34.770000000000003</v>
      </c>
      <c r="BJ546" s="14">
        <v>0</v>
      </c>
      <c r="BK546" s="14">
        <v>0</v>
      </c>
      <c r="BL546" s="14">
        <v>1</v>
      </c>
      <c r="BM546" s="14">
        <v>3</v>
      </c>
      <c r="BN546" s="14">
        <v>0</v>
      </c>
      <c r="BO546" s="14">
        <f>IF(BC546&gt;=85,1,0)</f>
        <v>0</v>
      </c>
      <c r="BP546" s="14">
        <f>IF(BD546=1,1,0)</f>
        <v>0</v>
      </c>
      <c r="BQ546" s="14">
        <v>1</v>
      </c>
      <c r="BR546" s="14">
        <v>1</v>
      </c>
      <c r="BS546" s="14">
        <v>1</v>
      </c>
      <c r="BT546" s="14">
        <v>0</v>
      </c>
      <c r="BU546" s="14">
        <v>1</v>
      </c>
      <c r="BV546" s="14">
        <f t="shared" si="296"/>
        <v>4</v>
      </c>
      <c r="BW546" s="14">
        <v>3</v>
      </c>
      <c r="BX546" s="14">
        <v>0</v>
      </c>
      <c r="BY546" s="14">
        <v>0</v>
      </c>
      <c r="BZ546" s="14">
        <v>0</v>
      </c>
      <c r="CA546" s="14">
        <v>0</v>
      </c>
      <c r="CB546" s="14">
        <v>0</v>
      </c>
      <c r="CC546" s="14">
        <v>0</v>
      </c>
      <c r="CD546" s="14">
        <v>0</v>
      </c>
      <c r="CE546" s="14">
        <v>0</v>
      </c>
      <c r="CF546" s="14">
        <f t="shared" si="297"/>
        <v>0</v>
      </c>
      <c r="CG546" s="14">
        <v>5</v>
      </c>
      <c r="CH546" s="14">
        <v>5</v>
      </c>
      <c r="CI546" s="14">
        <v>5</v>
      </c>
      <c r="CJ546" s="14">
        <v>5</v>
      </c>
      <c r="CK546" s="14">
        <f t="shared" si="298"/>
        <v>20</v>
      </c>
      <c r="CL546" s="14">
        <v>0</v>
      </c>
      <c r="CM546" s="14">
        <v>5</v>
      </c>
      <c r="CN546" s="14">
        <v>2</v>
      </c>
      <c r="CO546" s="14">
        <v>2</v>
      </c>
      <c r="CP546" s="14">
        <v>1</v>
      </c>
      <c r="CQ546" s="14">
        <v>2</v>
      </c>
      <c r="CR546" s="14">
        <v>1</v>
      </c>
      <c r="CS546" s="14">
        <v>1</v>
      </c>
      <c r="CT546" s="14">
        <v>90</v>
      </c>
      <c r="CU546" s="14">
        <v>1</v>
      </c>
      <c r="CV546" s="14">
        <v>1</v>
      </c>
      <c r="CW546" s="14">
        <v>1</v>
      </c>
      <c r="CX546" s="14">
        <v>1</v>
      </c>
      <c r="CY546" s="14">
        <v>1</v>
      </c>
      <c r="CZ546" s="14">
        <v>1</v>
      </c>
      <c r="DA546" s="14">
        <f t="shared" si="299"/>
        <v>6</v>
      </c>
      <c r="DB546" s="14">
        <v>1</v>
      </c>
      <c r="DC546" s="14">
        <v>1</v>
      </c>
      <c r="DD546" s="14">
        <v>1</v>
      </c>
      <c r="DE546" s="14">
        <v>1</v>
      </c>
      <c r="DF546" s="14">
        <v>1</v>
      </c>
      <c r="DG546" s="14">
        <v>1</v>
      </c>
      <c r="DH546" s="14">
        <f t="shared" si="300"/>
        <v>6</v>
      </c>
      <c r="DI546" s="14">
        <f t="shared" si="301"/>
        <v>0</v>
      </c>
      <c r="DJ546" s="14">
        <v>1</v>
      </c>
      <c r="DK546" s="14">
        <v>0</v>
      </c>
      <c r="DL546" s="14">
        <v>0</v>
      </c>
      <c r="DM546" s="14">
        <v>0</v>
      </c>
      <c r="DN546" s="14">
        <v>0</v>
      </c>
      <c r="DO546" s="14">
        <v>0</v>
      </c>
      <c r="DP546" s="14">
        <v>1</v>
      </c>
      <c r="DQ546" s="14">
        <v>1</v>
      </c>
      <c r="DR546" s="14">
        <f t="shared" si="302"/>
        <v>3</v>
      </c>
      <c r="DS546" s="14">
        <v>1</v>
      </c>
      <c r="DT546" s="14">
        <v>0</v>
      </c>
      <c r="DU546" s="14">
        <v>0</v>
      </c>
      <c r="DV546" s="14">
        <v>0</v>
      </c>
      <c r="DW546" s="14">
        <v>0</v>
      </c>
      <c r="DX546" s="14">
        <v>0</v>
      </c>
      <c r="DY546" s="14">
        <v>1</v>
      </c>
      <c r="DZ546" s="14">
        <v>1</v>
      </c>
      <c r="EA546" s="14">
        <f t="shared" si="303"/>
        <v>3</v>
      </c>
      <c r="EB546" s="14">
        <f t="shared" si="304"/>
        <v>0</v>
      </c>
      <c r="EC546" s="14">
        <v>0</v>
      </c>
      <c r="ED546" s="14">
        <v>0</v>
      </c>
      <c r="EE546" s="14">
        <f t="shared" si="305"/>
        <v>0</v>
      </c>
      <c r="EF546" s="14">
        <v>5</v>
      </c>
      <c r="EG546" s="14">
        <v>5</v>
      </c>
      <c r="EH546" s="14">
        <v>5</v>
      </c>
      <c r="EI546" s="14">
        <v>5</v>
      </c>
      <c r="EJ546" s="14">
        <f t="shared" si="306"/>
        <v>20</v>
      </c>
      <c r="EK546" s="14"/>
      <c r="EL546" s="14"/>
      <c r="EM546" s="14"/>
      <c r="EN546" s="14"/>
      <c r="EO546" s="14"/>
      <c r="EP546" s="14"/>
      <c r="EQ546" s="14"/>
      <c r="ER546" s="14"/>
      <c r="ES546" s="14"/>
      <c r="ET546" s="14"/>
      <c r="EU546" s="14"/>
      <c r="EV546" s="14"/>
      <c r="EW546" s="14"/>
      <c r="EX546" s="14"/>
      <c r="EY546" s="14"/>
      <c r="EZ546" s="14"/>
      <c r="FA546" s="14"/>
      <c r="FB546" s="14"/>
      <c r="FC546" s="14"/>
      <c r="FD546" s="14"/>
      <c r="FE546" s="14"/>
      <c r="FF546" s="14"/>
      <c r="FG546" s="14"/>
      <c r="FH546" s="14"/>
      <c r="FI546" s="14"/>
      <c r="FJ546" s="14"/>
      <c r="FK546" s="14"/>
      <c r="FL546" s="14"/>
      <c r="FM546" s="14"/>
      <c r="FN546" s="14"/>
      <c r="FO546" s="14"/>
      <c r="FP546" s="14"/>
      <c r="FQ546" s="14"/>
      <c r="FR546" s="14"/>
      <c r="FS546" s="14"/>
      <c r="FT546" s="14"/>
      <c r="FU546" s="14"/>
      <c r="FV546" s="14"/>
      <c r="FW546" s="14"/>
      <c r="FX546" s="14"/>
      <c r="FY546" s="14"/>
      <c r="FZ546" s="14"/>
      <c r="GA546" s="14"/>
      <c r="GB546" s="14"/>
      <c r="GC546" s="14"/>
      <c r="GD546" s="14"/>
      <c r="GE546" s="14"/>
      <c r="GF546" s="14"/>
      <c r="GG546" s="14"/>
      <c r="GH546" s="14"/>
      <c r="GI546" s="14"/>
      <c r="GJ546" s="14"/>
      <c r="GK546" s="14"/>
      <c r="GL546" s="14"/>
      <c r="GM546" s="14"/>
      <c r="GN546" s="14"/>
      <c r="GO546" s="14"/>
      <c r="GP546" s="14"/>
      <c r="GQ546" s="14"/>
      <c r="GR546" s="14"/>
      <c r="GS546" s="14"/>
      <c r="GT546" s="14"/>
      <c r="GU546" s="14"/>
      <c r="GV546" s="14"/>
      <c r="GW546" s="14"/>
      <c r="GX546" s="14"/>
      <c r="GY546" s="14"/>
      <c r="GZ546" s="14"/>
      <c r="HA546" s="14"/>
      <c r="HB546" s="14"/>
      <c r="HC546" s="14"/>
      <c r="HD546" s="14"/>
      <c r="HE546" s="14"/>
      <c r="HF546" s="14"/>
      <c r="HG546" s="14"/>
      <c r="HH546" s="14"/>
      <c r="HI546" s="14"/>
      <c r="HJ546" s="14"/>
      <c r="HK546" s="14"/>
      <c r="HL546" s="14"/>
      <c r="HM546" s="14"/>
      <c r="HN546" s="14"/>
      <c r="HO546" s="14"/>
      <c r="HP546" s="14"/>
      <c r="HQ546" s="14"/>
      <c r="HR546" s="14"/>
      <c r="HS546" s="14"/>
      <c r="HT546" s="14"/>
      <c r="HU546" s="14"/>
      <c r="HV546" s="14"/>
      <c r="HW546" s="14"/>
      <c r="HX546" s="14"/>
      <c r="HY546" s="14"/>
      <c r="HZ546" s="14"/>
      <c r="IA546" s="14"/>
      <c r="IB546" s="14"/>
      <c r="IC546" s="14"/>
      <c r="ID546" s="14"/>
      <c r="IE546" s="14"/>
      <c r="IF546" s="14"/>
      <c r="IG546" s="14"/>
      <c r="IH546" s="14"/>
      <c r="II546" s="14"/>
      <c r="IJ546" s="14"/>
      <c r="IK546" s="14"/>
      <c r="IL546" s="14"/>
      <c r="IM546" s="14"/>
      <c r="IN546" s="14"/>
      <c r="IO546" s="14"/>
      <c r="IP546" s="14"/>
    </row>
    <row r="547" spans="1:250" s="1" customFormat="1">
      <c r="A547" s="14">
        <v>538</v>
      </c>
      <c r="B547" s="61">
        <v>1</v>
      </c>
      <c r="C547" s="60">
        <v>1</v>
      </c>
      <c r="D547" s="14">
        <v>1</v>
      </c>
      <c r="E547" s="14">
        <v>1</v>
      </c>
      <c r="F547" s="14" t="s">
        <v>1928</v>
      </c>
      <c r="G547" s="14" t="s">
        <v>2063</v>
      </c>
      <c r="H547" s="14" t="s">
        <v>2600</v>
      </c>
      <c r="I547" s="14"/>
      <c r="J547" s="14"/>
      <c r="K547" s="1" t="s">
        <v>4117</v>
      </c>
      <c r="L547" s="14">
        <v>3</v>
      </c>
      <c r="M547" s="14">
        <v>4</v>
      </c>
      <c r="N547" s="14">
        <v>5</v>
      </c>
      <c r="O547" s="14" t="s">
        <v>2832</v>
      </c>
      <c r="P547" s="14" t="s">
        <v>3585</v>
      </c>
      <c r="Q547" s="14" t="s">
        <v>4195</v>
      </c>
      <c r="R547" s="14" t="s">
        <v>4196</v>
      </c>
      <c r="S547" s="14" t="s">
        <v>4197</v>
      </c>
      <c r="T547" s="14"/>
      <c r="U547" s="14"/>
      <c r="V547" s="14"/>
      <c r="W547" s="14"/>
      <c r="X547" s="14"/>
      <c r="Y547" s="14"/>
      <c r="Z547" s="14"/>
      <c r="AA547" s="14"/>
      <c r="AB547" s="14"/>
      <c r="AC547" s="14"/>
      <c r="AD547" s="14"/>
      <c r="AE547" s="14"/>
      <c r="AF547" s="14"/>
      <c r="AG547" s="14"/>
      <c r="AH547" s="14"/>
      <c r="AI547" s="14"/>
      <c r="AJ547" s="14"/>
      <c r="AK547" s="14"/>
      <c r="AL547" s="14"/>
      <c r="AM547" s="14"/>
      <c r="AN547" s="14"/>
      <c r="AO547" s="14"/>
      <c r="AP547" s="14"/>
      <c r="AQ547" s="14"/>
      <c r="AR547" s="14"/>
      <c r="AS547" s="14"/>
      <c r="AT547" s="14"/>
      <c r="AU547" s="14"/>
      <c r="AV547" s="14"/>
      <c r="AW547" s="14"/>
      <c r="AX547" s="14">
        <v>2</v>
      </c>
      <c r="AY547" s="14">
        <v>1</v>
      </c>
      <c r="AZ547" s="14">
        <v>2</v>
      </c>
      <c r="BA547" s="14">
        <v>6</v>
      </c>
      <c r="BB547" s="14"/>
      <c r="BC547" s="14">
        <v>68</v>
      </c>
      <c r="BD547" s="14">
        <v>0</v>
      </c>
      <c r="BE547" s="14">
        <v>2</v>
      </c>
      <c r="BF547" s="14">
        <v>1</v>
      </c>
      <c r="BG547" s="14">
        <v>1</v>
      </c>
      <c r="BH547" s="14">
        <v>170.2</v>
      </c>
      <c r="BI547" s="14">
        <v>21.93</v>
      </c>
      <c r="BJ547" s="14">
        <v>0</v>
      </c>
      <c r="BK547" s="14">
        <v>0</v>
      </c>
      <c r="BL547" s="14">
        <v>3</v>
      </c>
      <c r="BM547" s="14">
        <v>2</v>
      </c>
      <c r="BN547" s="14">
        <v>0</v>
      </c>
      <c r="BO547" s="14">
        <f>IF(BC547&gt;=85,1,0)</f>
        <v>0</v>
      </c>
      <c r="BP547" s="14">
        <f>IF(BD547=1,1,0)</f>
        <v>0</v>
      </c>
      <c r="BQ547" s="14">
        <v>0</v>
      </c>
      <c r="BR547" s="14">
        <v>0</v>
      </c>
      <c r="BS547" s="14">
        <v>0</v>
      </c>
      <c r="BT547" s="14">
        <v>1</v>
      </c>
      <c r="BU547" s="14">
        <v>0</v>
      </c>
      <c r="BV547" s="14">
        <f t="shared" si="296"/>
        <v>1</v>
      </c>
      <c r="BW547" s="14">
        <v>3</v>
      </c>
      <c r="BX547" s="14">
        <v>0</v>
      </c>
      <c r="BY547" s="14">
        <v>0</v>
      </c>
      <c r="BZ547" s="14">
        <v>0</v>
      </c>
      <c r="CA547" s="14">
        <v>0</v>
      </c>
      <c r="CB547" s="14">
        <v>0</v>
      </c>
      <c r="CC547" s="14">
        <v>0</v>
      </c>
      <c r="CD547" s="14">
        <v>0</v>
      </c>
      <c r="CE547" s="14">
        <v>0</v>
      </c>
      <c r="CF547" s="14">
        <f t="shared" si="297"/>
        <v>0</v>
      </c>
      <c r="CG547" s="14">
        <v>5</v>
      </c>
      <c r="CH547" s="14">
        <v>5</v>
      </c>
      <c r="CI547" s="14">
        <v>5</v>
      </c>
      <c r="CJ547" s="14">
        <v>5</v>
      </c>
      <c r="CK547" s="14">
        <f t="shared" si="298"/>
        <v>20</v>
      </c>
      <c r="CL547" s="14">
        <v>0</v>
      </c>
      <c r="CM547" s="14">
        <v>1</v>
      </c>
      <c r="CN547" s="14">
        <v>1</v>
      </c>
      <c r="CO547" s="14">
        <v>1</v>
      </c>
      <c r="CP547" s="14">
        <v>1</v>
      </c>
      <c r="CQ547" s="14">
        <v>1</v>
      </c>
      <c r="CR547" s="14">
        <v>1</v>
      </c>
      <c r="CS547" s="14">
        <v>1</v>
      </c>
      <c r="CT547" s="14">
        <v>70</v>
      </c>
      <c r="CU547" s="14">
        <v>1</v>
      </c>
      <c r="CV547" s="14">
        <v>1</v>
      </c>
      <c r="CW547" s="14">
        <v>1</v>
      </c>
      <c r="CX547" s="14">
        <v>1</v>
      </c>
      <c r="CY547" s="14">
        <v>1</v>
      </c>
      <c r="CZ547" s="14">
        <v>1</v>
      </c>
      <c r="DA547" s="14">
        <f t="shared" si="299"/>
        <v>6</v>
      </c>
      <c r="DB547" s="14">
        <v>1</v>
      </c>
      <c r="DC547" s="14">
        <v>1</v>
      </c>
      <c r="DD547" s="14">
        <v>1</v>
      </c>
      <c r="DE547" s="14">
        <v>1</v>
      </c>
      <c r="DF547" s="14">
        <v>1</v>
      </c>
      <c r="DG547" s="14">
        <v>1</v>
      </c>
      <c r="DH547" s="14">
        <f t="shared" si="300"/>
        <v>6</v>
      </c>
      <c r="DI547" s="14">
        <f t="shared" si="301"/>
        <v>0</v>
      </c>
      <c r="DJ547" s="14">
        <v>1</v>
      </c>
      <c r="DK547" s="14">
        <v>1</v>
      </c>
      <c r="DL547" s="14">
        <v>1</v>
      </c>
      <c r="DM547" s="14">
        <v>1</v>
      </c>
      <c r="DN547" s="14">
        <v>1</v>
      </c>
      <c r="DO547" s="14">
        <v>1</v>
      </c>
      <c r="DP547" s="14">
        <v>1</v>
      </c>
      <c r="DQ547" s="14">
        <v>1</v>
      </c>
      <c r="DR547" s="14">
        <f t="shared" si="302"/>
        <v>8</v>
      </c>
      <c r="DS547" s="14">
        <v>1</v>
      </c>
      <c r="DT547" s="14">
        <v>1</v>
      </c>
      <c r="DU547" s="14">
        <v>1</v>
      </c>
      <c r="DV547" s="14">
        <v>1</v>
      </c>
      <c r="DW547" s="14">
        <v>1</v>
      </c>
      <c r="DX547" s="14">
        <v>1</v>
      </c>
      <c r="DY547" s="14">
        <v>1</v>
      </c>
      <c r="DZ547" s="14">
        <v>1</v>
      </c>
      <c r="EA547" s="14">
        <f t="shared" si="303"/>
        <v>8</v>
      </c>
      <c r="EB547" s="14">
        <f t="shared" si="304"/>
        <v>0</v>
      </c>
      <c r="EC547" s="14">
        <v>0</v>
      </c>
      <c r="ED547" s="14">
        <v>0</v>
      </c>
      <c r="EE547" s="14">
        <f t="shared" si="305"/>
        <v>0</v>
      </c>
      <c r="EF547" s="14">
        <v>5</v>
      </c>
      <c r="EG547" s="14">
        <v>5</v>
      </c>
      <c r="EH547" s="14">
        <v>5</v>
      </c>
      <c r="EI547" s="14">
        <v>5</v>
      </c>
      <c r="EJ547" s="14">
        <f t="shared" si="306"/>
        <v>20</v>
      </c>
      <c r="EK547" s="14"/>
      <c r="EL547" s="14"/>
      <c r="EM547" s="14"/>
      <c r="EN547" s="14"/>
      <c r="EO547" s="14"/>
      <c r="EP547" s="14"/>
      <c r="EQ547" s="14"/>
      <c r="ER547" s="14"/>
      <c r="ES547" s="14"/>
      <c r="ET547" s="14"/>
      <c r="EU547" s="14"/>
      <c r="EV547" s="14"/>
      <c r="EW547" s="14"/>
      <c r="EX547" s="14"/>
      <c r="EY547" s="14"/>
      <c r="EZ547" s="14"/>
      <c r="FA547" s="14"/>
      <c r="FB547" s="14"/>
      <c r="FC547" s="14"/>
      <c r="FD547" s="14"/>
      <c r="FE547" s="14"/>
      <c r="FF547" s="14"/>
      <c r="FG547" s="14"/>
      <c r="FH547" s="14"/>
      <c r="FI547" s="14"/>
      <c r="FJ547" s="14"/>
      <c r="FK547" s="14"/>
      <c r="FL547" s="14"/>
      <c r="FM547" s="14"/>
      <c r="FN547" s="14"/>
      <c r="FO547" s="14"/>
      <c r="FP547" s="14"/>
      <c r="FQ547" s="14"/>
      <c r="FR547" s="14"/>
      <c r="FS547" s="14"/>
      <c r="FT547" s="14"/>
      <c r="FU547" s="14"/>
      <c r="FV547" s="14"/>
      <c r="FW547" s="14"/>
      <c r="FX547" s="14"/>
      <c r="FY547" s="14"/>
      <c r="FZ547" s="14"/>
      <c r="GA547" s="14"/>
      <c r="GB547" s="14"/>
      <c r="GC547" s="14"/>
      <c r="GD547" s="14"/>
      <c r="GE547" s="14"/>
      <c r="GF547" s="14"/>
      <c r="GG547" s="14"/>
      <c r="GH547" s="14"/>
      <c r="GI547" s="14"/>
      <c r="GJ547" s="14"/>
      <c r="GK547" s="14"/>
      <c r="GL547" s="14"/>
      <c r="GM547" s="14"/>
      <c r="GN547" s="14"/>
      <c r="GO547" s="14"/>
      <c r="GP547" s="14"/>
      <c r="GQ547" s="14"/>
      <c r="GR547" s="14"/>
      <c r="GS547" s="14"/>
      <c r="GT547" s="14"/>
      <c r="GU547" s="14"/>
      <c r="GV547" s="14"/>
      <c r="GW547" s="14"/>
      <c r="GX547" s="14"/>
      <c r="GY547" s="14"/>
      <c r="GZ547" s="14"/>
      <c r="HA547" s="14"/>
      <c r="HB547" s="14"/>
      <c r="HC547" s="14"/>
      <c r="HD547" s="14"/>
      <c r="HE547" s="14"/>
      <c r="HF547" s="14"/>
      <c r="HG547" s="14"/>
      <c r="HH547" s="14"/>
      <c r="HI547" s="14"/>
      <c r="HJ547" s="14"/>
      <c r="HK547" s="14"/>
      <c r="HL547" s="14"/>
      <c r="HM547" s="14"/>
      <c r="HN547" s="14"/>
      <c r="HO547" s="14"/>
      <c r="HP547" s="14"/>
      <c r="HQ547" s="14"/>
      <c r="HR547" s="14"/>
      <c r="HS547" s="14"/>
      <c r="HT547" s="14"/>
      <c r="HU547" s="14"/>
      <c r="HV547" s="14"/>
      <c r="HW547" s="14"/>
      <c r="HX547" s="14"/>
      <c r="HY547" s="14"/>
      <c r="HZ547" s="14"/>
      <c r="IA547" s="14"/>
      <c r="IB547" s="14"/>
      <c r="IC547" s="14"/>
      <c r="ID547" s="14"/>
      <c r="IE547" s="14"/>
      <c r="IF547" s="14"/>
      <c r="IG547" s="14"/>
      <c r="IH547" s="14"/>
      <c r="II547" s="14"/>
      <c r="IJ547" s="14"/>
      <c r="IK547" s="14"/>
      <c r="IL547" s="14"/>
      <c r="IM547" s="14"/>
      <c r="IN547" s="14"/>
      <c r="IO547" s="14"/>
      <c r="IP547" s="14"/>
    </row>
    <row r="548" spans="1:250" s="1" customFormat="1">
      <c r="A548" s="14">
        <v>539</v>
      </c>
      <c r="B548" s="64">
        <v>1</v>
      </c>
      <c r="C548" s="3">
        <v>1</v>
      </c>
      <c r="D548" s="1">
        <v>1</v>
      </c>
      <c r="E548" s="1">
        <v>1</v>
      </c>
      <c r="F548" s="1" t="s">
        <v>2535</v>
      </c>
      <c r="K548" s="1" t="s">
        <v>5444</v>
      </c>
      <c r="L548" s="1">
        <v>1</v>
      </c>
      <c r="M548" s="1">
        <v>23</v>
      </c>
      <c r="N548" s="1">
        <v>13</v>
      </c>
      <c r="O548" s="1" t="s">
        <v>5445</v>
      </c>
      <c r="P548" s="1" t="s">
        <v>5446</v>
      </c>
      <c r="Q548" s="1" t="s">
        <v>5447</v>
      </c>
      <c r="R548" s="1" t="s">
        <v>5448</v>
      </c>
      <c r="S548" s="1" t="s">
        <v>2967</v>
      </c>
      <c r="T548" s="1" t="s">
        <v>5449</v>
      </c>
      <c r="U548" s="1" t="s">
        <v>5450</v>
      </c>
      <c r="V548" s="1" t="s">
        <v>5451</v>
      </c>
      <c r="W548" s="1" t="s">
        <v>5452</v>
      </c>
      <c r="X548" s="1" t="s">
        <v>5453</v>
      </c>
      <c r="Y548" s="1" t="s">
        <v>5454</v>
      </c>
      <c r="Z548" s="1" t="s">
        <v>5455</v>
      </c>
      <c r="AA548" s="1" t="s">
        <v>5328</v>
      </c>
      <c r="AX548" s="1">
        <v>2</v>
      </c>
      <c r="AZ548" s="1">
        <v>1</v>
      </c>
      <c r="BA548" s="1">
        <v>3</v>
      </c>
      <c r="BC548" s="1">
        <v>72</v>
      </c>
      <c r="BD548" s="1">
        <v>0</v>
      </c>
      <c r="BE548" s="1">
        <v>1</v>
      </c>
      <c r="BF548" s="1">
        <v>1</v>
      </c>
      <c r="BG548" s="1">
        <v>2</v>
      </c>
      <c r="BH548" s="1">
        <v>162.6</v>
      </c>
      <c r="BI548" s="1">
        <v>19.22</v>
      </c>
      <c r="BJ548" s="1">
        <v>0</v>
      </c>
      <c r="BK548" s="1">
        <v>1</v>
      </c>
      <c r="BL548" s="1">
        <v>5</v>
      </c>
      <c r="BO548" s="1">
        <f>IF(AZ548&gt;=85,1,0)</f>
        <v>0</v>
      </c>
      <c r="BP548" s="1">
        <f>IF(BA548=1,1,0)</f>
        <v>0</v>
      </c>
      <c r="BV548" s="14"/>
      <c r="CL548" s="1">
        <v>1</v>
      </c>
      <c r="CN548" s="1">
        <v>2</v>
      </c>
      <c r="DI548" s="14"/>
      <c r="EB548" s="14"/>
    </row>
    <row r="549" spans="1:250" s="1" customFormat="1">
      <c r="A549" s="14">
        <v>540</v>
      </c>
      <c r="B549" s="14">
        <v>2</v>
      </c>
      <c r="C549" s="60">
        <v>0</v>
      </c>
      <c r="D549" s="14">
        <v>1</v>
      </c>
      <c r="E549" s="14">
        <v>2</v>
      </c>
      <c r="F549" s="14" t="s">
        <v>3110</v>
      </c>
      <c r="G549" s="14"/>
      <c r="H549" s="14"/>
      <c r="I549" s="14"/>
      <c r="J549" s="14"/>
      <c r="K549" s="14" t="s">
        <v>3111</v>
      </c>
      <c r="L549" s="14">
        <v>1</v>
      </c>
      <c r="M549" s="14">
        <v>3</v>
      </c>
      <c r="N549" s="14">
        <v>2</v>
      </c>
      <c r="O549" s="14" t="s">
        <v>3112</v>
      </c>
      <c r="P549" s="14" t="s">
        <v>3113</v>
      </c>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c r="AN549" s="14"/>
      <c r="AO549" s="14"/>
      <c r="AP549" s="14"/>
      <c r="AQ549" s="14"/>
      <c r="AR549" s="14"/>
      <c r="AS549" s="14"/>
      <c r="AT549" s="14"/>
      <c r="AU549" s="14"/>
      <c r="AV549" s="14"/>
      <c r="AW549" s="14"/>
      <c r="AX549" s="14">
        <v>2</v>
      </c>
      <c r="AY549" s="14">
        <v>1</v>
      </c>
      <c r="AZ549" s="14">
        <v>2</v>
      </c>
      <c r="BA549" s="14"/>
      <c r="BB549" s="14">
        <v>35</v>
      </c>
      <c r="BC549" s="14">
        <v>67</v>
      </c>
      <c r="BD549" s="14">
        <v>1</v>
      </c>
      <c r="BE549" s="14">
        <v>1</v>
      </c>
      <c r="BF549" s="14">
        <v>1</v>
      </c>
      <c r="BG549" s="14">
        <v>2</v>
      </c>
      <c r="BH549" s="14">
        <v>175.3</v>
      </c>
      <c r="BI549" s="14">
        <v>28.8</v>
      </c>
      <c r="BJ549" s="14">
        <v>0</v>
      </c>
      <c r="BK549" s="14">
        <v>0</v>
      </c>
      <c r="BL549" s="14">
        <v>2</v>
      </c>
      <c r="BM549" s="14">
        <v>3</v>
      </c>
      <c r="BN549" s="14">
        <v>0</v>
      </c>
      <c r="BO549" s="14">
        <f>IF(BE549&gt;=85,1,0)</f>
        <v>0</v>
      </c>
      <c r="BP549" s="14">
        <f>IF(BF549=1,1,0)</f>
        <v>1</v>
      </c>
      <c r="BQ549" s="14">
        <v>0</v>
      </c>
      <c r="BR549" s="14">
        <v>0</v>
      </c>
      <c r="BS549" s="14">
        <v>0</v>
      </c>
      <c r="BT549" s="14">
        <v>1</v>
      </c>
      <c r="BU549" s="14">
        <v>0</v>
      </c>
      <c r="BV549" s="14">
        <f>SUM(BO549:BU549)</f>
        <v>2</v>
      </c>
      <c r="BW549" s="14">
        <v>2</v>
      </c>
      <c r="BX549" s="14">
        <v>0</v>
      </c>
      <c r="BY549" s="14">
        <v>0</v>
      </c>
      <c r="BZ549" s="14">
        <v>0</v>
      </c>
      <c r="CA549" s="14">
        <v>0</v>
      </c>
      <c r="CB549" s="14">
        <v>0</v>
      </c>
      <c r="CC549" s="14">
        <v>0</v>
      </c>
      <c r="CD549" s="14">
        <v>0</v>
      </c>
      <c r="CE549" s="14">
        <v>0</v>
      </c>
      <c r="CF549" s="14">
        <f>SUM(BX549:CE549)</f>
        <v>0</v>
      </c>
      <c r="CG549" s="14">
        <v>2</v>
      </c>
      <c r="CH549" s="14">
        <v>4</v>
      </c>
      <c r="CI549" s="14">
        <v>3</v>
      </c>
      <c r="CJ549" s="14">
        <v>2</v>
      </c>
      <c r="CK549" s="14">
        <f>SUM(CG549:CJ549)</f>
        <v>11</v>
      </c>
      <c r="CL549" s="14">
        <v>0</v>
      </c>
      <c r="CM549" s="14">
        <v>1</v>
      </c>
      <c r="CN549" s="14">
        <v>2</v>
      </c>
      <c r="CO549" s="14">
        <v>1</v>
      </c>
      <c r="CP549" s="14">
        <v>1</v>
      </c>
      <c r="CQ549" s="14">
        <v>1</v>
      </c>
      <c r="CR549" s="14">
        <v>2</v>
      </c>
      <c r="CS549" s="14">
        <v>1</v>
      </c>
      <c r="CT549" s="14">
        <v>80</v>
      </c>
      <c r="CU549" s="14">
        <v>1</v>
      </c>
      <c r="CV549" s="14">
        <v>1</v>
      </c>
      <c r="CW549" s="14">
        <v>1</v>
      </c>
      <c r="CX549" s="14">
        <v>1</v>
      </c>
      <c r="CY549" s="14">
        <v>1</v>
      </c>
      <c r="CZ549" s="14">
        <v>1</v>
      </c>
      <c r="DA549" s="14">
        <f>SUM(CU549:CZ549)</f>
        <v>6</v>
      </c>
      <c r="DB549" s="14">
        <v>1</v>
      </c>
      <c r="DC549" s="14">
        <v>1</v>
      </c>
      <c r="DD549" s="14">
        <v>1</v>
      </c>
      <c r="DE549" s="14">
        <v>1</v>
      </c>
      <c r="DF549" s="14">
        <v>1</v>
      </c>
      <c r="DG549" s="14">
        <v>1</v>
      </c>
      <c r="DH549" s="14">
        <f>SUM(DB549:DG549)</f>
        <v>6</v>
      </c>
      <c r="DI549" s="14">
        <f>DH549-DA549</f>
        <v>0</v>
      </c>
      <c r="DJ549" s="14">
        <v>1</v>
      </c>
      <c r="DK549" s="14">
        <v>1</v>
      </c>
      <c r="DL549" s="14">
        <v>1</v>
      </c>
      <c r="DM549" s="14">
        <v>1</v>
      </c>
      <c r="DN549" s="14">
        <v>1</v>
      </c>
      <c r="DO549" s="14">
        <v>1</v>
      </c>
      <c r="DP549" s="14">
        <v>1</v>
      </c>
      <c r="DQ549" s="14">
        <v>1</v>
      </c>
      <c r="DR549" s="14">
        <f>SUM(DJ549:DQ549)</f>
        <v>8</v>
      </c>
      <c r="DS549" s="14">
        <v>1</v>
      </c>
      <c r="DT549" s="14">
        <v>1</v>
      </c>
      <c r="DU549" s="14">
        <v>1</v>
      </c>
      <c r="DV549" s="14">
        <v>1</v>
      </c>
      <c r="DW549" s="14">
        <v>1</v>
      </c>
      <c r="DX549" s="14">
        <v>1</v>
      </c>
      <c r="DY549" s="14">
        <v>1</v>
      </c>
      <c r="DZ549" s="14">
        <v>1</v>
      </c>
      <c r="EA549" s="14">
        <f>SUM(DS549:DZ549)</f>
        <v>8</v>
      </c>
      <c r="EB549" s="14">
        <f>EA549-DR549</f>
        <v>0</v>
      </c>
      <c r="EC549" s="14">
        <v>0</v>
      </c>
      <c r="ED549" s="14">
        <v>0</v>
      </c>
      <c r="EE549" s="14">
        <f>SUM(EC549:ED549)</f>
        <v>0</v>
      </c>
      <c r="EF549" s="14">
        <v>5</v>
      </c>
      <c r="EG549" s="14">
        <v>5</v>
      </c>
      <c r="EH549" s="14">
        <v>5</v>
      </c>
      <c r="EI549" s="14">
        <v>5</v>
      </c>
      <c r="EJ549" s="14">
        <f>SUM(EF549:EI549)</f>
        <v>20</v>
      </c>
      <c r="EK549" s="14"/>
      <c r="EL549" s="14"/>
      <c r="EM549" s="14"/>
      <c r="EN549" s="14"/>
      <c r="EO549" s="14"/>
      <c r="EP549" s="14"/>
      <c r="EQ549" s="14"/>
      <c r="ER549" s="14"/>
      <c r="ES549" s="14"/>
      <c r="ET549" s="14"/>
      <c r="EU549" s="14"/>
      <c r="EV549" s="14"/>
      <c r="EW549" s="14"/>
      <c r="EX549" s="14"/>
      <c r="EY549" s="14"/>
      <c r="EZ549" s="14"/>
      <c r="FA549" s="14"/>
      <c r="FB549" s="14"/>
      <c r="FC549" s="14"/>
      <c r="FD549" s="14"/>
      <c r="FE549" s="14"/>
      <c r="FF549" s="14"/>
      <c r="FG549" s="14"/>
      <c r="FH549" s="14"/>
      <c r="FI549" s="14"/>
      <c r="FJ549" s="14"/>
      <c r="FK549" s="14"/>
      <c r="FL549" s="14"/>
      <c r="FM549" s="14"/>
      <c r="FN549" s="14"/>
      <c r="FO549" s="14"/>
      <c r="FP549" s="14"/>
      <c r="FQ549" s="14"/>
      <c r="FR549" s="14"/>
      <c r="FS549" s="14"/>
      <c r="FT549" s="14"/>
      <c r="FU549" s="14"/>
      <c r="FV549" s="14"/>
      <c r="FW549" s="14"/>
      <c r="FX549" s="14"/>
      <c r="FY549" s="14"/>
      <c r="FZ549" s="14"/>
      <c r="GA549" s="14"/>
      <c r="GB549" s="14"/>
      <c r="GC549" s="14"/>
      <c r="GD549" s="14"/>
      <c r="GE549" s="14"/>
      <c r="GF549" s="14"/>
      <c r="GG549" s="14"/>
      <c r="GH549" s="14"/>
      <c r="GI549" s="14"/>
      <c r="GJ549" s="14"/>
      <c r="GK549" s="14"/>
      <c r="GL549" s="14"/>
      <c r="GM549" s="14"/>
      <c r="GN549" s="14"/>
      <c r="GO549" s="14"/>
      <c r="GP549" s="14"/>
      <c r="GQ549" s="14"/>
      <c r="GR549" s="14"/>
      <c r="GS549" s="14"/>
      <c r="GT549" s="14"/>
      <c r="GU549" s="14"/>
      <c r="GV549" s="14"/>
      <c r="GW549" s="14"/>
      <c r="GX549" s="14"/>
      <c r="GY549" s="14"/>
      <c r="GZ549" s="14"/>
      <c r="HA549" s="14"/>
      <c r="HB549" s="14"/>
      <c r="HC549" s="14"/>
      <c r="HD549" s="14"/>
      <c r="HE549" s="14"/>
      <c r="HF549" s="14"/>
      <c r="HG549" s="14"/>
      <c r="HH549" s="14"/>
      <c r="HI549" s="14"/>
      <c r="HJ549" s="14"/>
      <c r="HK549" s="14"/>
      <c r="HL549" s="14"/>
      <c r="HM549" s="14"/>
      <c r="HN549" s="14"/>
      <c r="HO549" s="14"/>
      <c r="HP549" s="14"/>
      <c r="HQ549" s="14"/>
      <c r="HR549" s="14"/>
      <c r="HS549" s="14"/>
      <c r="HT549" s="14"/>
      <c r="HU549" s="14"/>
      <c r="HV549" s="14"/>
      <c r="HW549" s="14"/>
      <c r="HX549" s="14"/>
      <c r="HY549" s="14"/>
      <c r="HZ549" s="14"/>
      <c r="IA549" s="14"/>
      <c r="IB549" s="14"/>
      <c r="IC549" s="14"/>
      <c r="ID549" s="14"/>
      <c r="IE549" s="14"/>
      <c r="IF549" s="14"/>
      <c r="IG549" s="14"/>
      <c r="IH549" s="14"/>
      <c r="II549" s="14"/>
      <c r="IJ549" s="14"/>
      <c r="IK549" s="14"/>
      <c r="IL549" s="14"/>
      <c r="IM549" s="14"/>
      <c r="IN549" s="14"/>
      <c r="IO549" s="14"/>
      <c r="IP549" s="14"/>
    </row>
    <row r="550" spans="1:250" s="1" customFormat="1">
      <c r="A550" s="1">
        <v>541</v>
      </c>
      <c r="B550" s="1">
        <v>1</v>
      </c>
      <c r="C550" s="3">
        <v>1</v>
      </c>
      <c r="D550" s="1">
        <v>1</v>
      </c>
      <c r="E550" s="1">
        <v>2</v>
      </c>
      <c r="F550" s="1" t="s">
        <v>1928</v>
      </c>
      <c r="G550" s="1" t="s">
        <v>1990</v>
      </c>
      <c r="H550" s="1" t="s">
        <v>5503</v>
      </c>
      <c r="I550" s="1" t="s">
        <v>2100</v>
      </c>
      <c r="J550" s="1" t="s">
        <v>2454</v>
      </c>
      <c r="K550" s="1" t="s">
        <v>8093</v>
      </c>
      <c r="L550" s="1">
        <v>6</v>
      </c>
      <c r="M550" s="1">
        <v>28</v>
      </c>
      <c r="N550" s="1">
        <v>15</v>
      </c>
      <c r="O550" s="1" t="s">
        <v>2434</v>
      </c>
      <c r="P550" s="1" t="s">
        <v>2647</v>
      </c>
      <c r="Q550" s="1" t="s">
        <v>2335</v>
      </c>
      <c r="R550" s="1" t="s">
        <v>2338</v>
      </c>
      <c r="S550" s="1" t="s">
        <v>2781</v>
      </c>
      <c r="T550" s="1" t="s">
        <v>8094</v>
      </c>
      <c r="U550" s="1" t="s">
        <v>4346</v>
      </c>
      <c r="V550" s="1" t="s">
        <v>8095</v>
      </c>
      <c r="W550" s="1" t="s">
        <v>2469</v>
      </c>
      <c r="X550" s="1" t="s">
        <v>5630</v>
      </c>
      <c r="Y550" s="1" t="s">
        <v>4737</v>
      </c>
      <c r="Z550" s="1" t="s">
        <v>2448</v>
      </c>
      <c r="AA550" s="1" t="s">
        <v>2372</v>
      </c>
      <c r="AB550" s="1" t="s">
        <v>2474</v>
      </c>
      <c r="AC550" s="1" t="s">
        <v>2596</v>
      </c>
      <c r="AX550" s="1">
        <v>2</v>
      </c>
      <c r="AZ550" s="1">
        <v>2</v>
      </c>
      <c r="BA550" s="1">
        <v>3</v>
      </c>
      <c r="BC550" s="1">
        <v>78</v>
      </c>
      <c r="BD550" s="1">
        <v>0</v>
      </c>
      <c r="BE550" s="1">
        <v>3</v>
      </c>
      <c r="BF550" s="1">
        <v>2</v>
      </c>
      <c r="BG550" s="1">
        <v>2</v>
      </c>
      <c r="BH550" s="1">
        <v>157.5</v>
      </c>
      <c r="BI550" s="1">
        <v>27.44</v>
      </c>
      <c r="BJ550" s="1">
        <v>0</v>
      </c>
      <c r="BK550" s="1">
        <v>0</v>
      </c>
      <c r="BL550" s="1">
        <v>3</v>
      </c>
      <c r="BM550" s="1">
        <v>3</v>
      </c>
      <c r="BN550" s="1">
        <v>0</v>
      </c>
      <c r="BO550" s="1">
        <f>IF(AZ550&gt;=85,1,0)</f>
        <v>0</v>
      </c>
      <c r="BP550" s="1">
        <f>IF(BA550=1,1,0)</f>
        <v>0</v>
      </c>
      <c r="BQ550" s="1">
        <v>0</v>
      </c>
      <c r="BR550" s="1">
        <v>0</v>
      </c>
      <c r="BS550" s="1">
        <v>0</v>
      </c>
      <c r="BT550" s="1">
        <v>1</v>
      </c>
      <c r="BU550" s="1">
        <v>0</v>
      </c>
      <c r="BV550" s="14">
        <f>SUM(BO550:BU550)</f>
        <v>1</v>
      </c>
      <c r="BW550" s="1">
        <v>3</v>
      </c>
      <c r="BX550" s="1">
        <v>0</v>
      </c>
      <c r="BY550" s="1">
        <v>0</v>
      </c>
      <c r="BZ550" s="1">
        <v>0</v>
      </c>
      <c r="CA550" s="1">
        <v>0</v>
      </c>
      <c r="CB550" s="1">
        <v>0</v>
      </c>
      <c r="CC550" s="1">
        <v>0</v>
      </c>
      <c r="CD550" s="1">
        <v>0</v>
      </c>
      <c r="CE550" s="1">
        <v>0</v>
      </c>
      <c r="CF550" s="1">
        <f>SUM(BX550:CE550)</f>
        <v>0</v>
      </c>
      <c r="CG550" s="1">
        <v>5</v>
      </c>
      <c r="CH550" s="1">
        <v>5</v>
      </c>
      <c r="CI550" s="1">
        <v>5</v>
      </c>
      <c r="CJ550" s="1">
        <v>5</v>
      </c>
      <c r="CK550" s="1">
        <f>SUM(CG550:CJ550)</f>
        <v>20</v>
      </c>
      <c r="CL550" s="1">
        <v>0</v>
      </c>
      <c r="CM550" s="1">
        <v>3</v>
      </c>
      <c r="CN550" s="1">
        <v>2</v>
      </c>
      <c r="CO550" s="1">
        <v>1</v>
      </c>
      <c r="CP550" s="1">
        <v>1</v>
      </c>
      <c r="CQ550" s="1">
        <v>1</v>
      </c>
      <c r="CR550" s="1">
        <v>1</v>
      </c>
      <c r="CS550" s="1">
        <v>1</v>
      </c>
      <c r="CU550" s="1">
        <v>1</v>
      </c>
      <c r="CV550" s="1">
        <v>1</v>
      </c>
      <c r="CW550" s="1">
        <v>1</v>
      </c>
      <c r="CX550" s="1">
        <v>1</v>
      </c>
      <c r="CY550" s="1">
        <v>1</v>
      </c>
      <c r="CZ550" s="1">
        <v>1</v>
      </c>
      <c r="DA550" s="1">
        <f>SUM(CU550:CZ550)</f>
        <v>6</v>
      </c>
      <c r="DB550" s="1">
        <v>1</v>
      </c>
      <c r="DC550" s="1">
        <v>1</v>
      </c>
      <c r="DD550" s="1">
        <v>1</v>
      </c>
      <c r="DE550" s="1">
        <v>1</v>
      </c>
      <c r="DF550" s="1">
        <v>1</v>
      </c>
      <c r="DG550" s="1">
        <v>1</v>
      </c>
      <c r="DH550" s="1">
        <f>SUM(DB550:DG550)</f>
        <v>6</v>
      </c>
      <c r="DI550" s="14">
        <f>DH550-DA550</f>
        <v>0</v>
      </c>
      <c r="DJ550" s="1">
        <v>1</v>
      </c>
      <c r="DK550" s="1">
        <v>0</v>
      </c>
      <c r="DL550" s="1">
        <v>1</v>
      </c>
      <c r="DM550" s="1">
        <v>0</v>
      </c>
      <c r="DN550" s="1">
        <v>1</v>
      </c>
      <c r="DO550" s="1">
        <v>1</v>
      </c>
      <c r="DP550" s="1">
        <v>1</v>
      </c>
      <c r="DQ550" s="1">
        <v>1</v>
      </c>
      <c r="DR550" s="1">
        <f>SUM(DJ550:DQ550)</f>
        <v>6</v>
      </c>
      <c r="DS550" s="1">
        <v>1</v>
      </c>
      <c r="DT550" s="1">
        <v>0</v>
      </c>
      <c r="DU550" s="1">
        <v>1</v>
      </c>
      <c r="DV550" s="1">
        <v>0</v>
      </c>
      <c r="DW550" s="1">
        <v>1</v>
      </c>
      <c r="DX550" s="1">
        <v>1</v>
      </c>
      <c r="DY550" s="1">
        <v>1</v>
      </c>
      <c r="DZ550" s="1">
        <v>1</v>
      </c>
      <c r="EA550" s="1">
        <f>SUM(DS550:DZ550)</f>
        <v>6</v>
      </c>
      <c r="EB550" s="14">
        <f>EA550-DR550</f>
        <v>0</v>
      </c>
      <c r="EC550" s="1">
        <v>0</v>
      </c>
      <c r="ED550" s="1">
        <v>0</v>
      </c>
      <c r="EE550" s="1">
        <f>SUM(EC550:ED550)</f>
        <v>0</v>
      </c>
      <c r="EF550" s="1">
        <v>5</v>
      </c>
      <c r="EG550" s="1">
        <v>5</v>
      </c>
      <c r="EH550" s="1">
        <v>5</v>
      </c>
      <c r="EI550" s="1">
        <v>5</v>
      </c>
      <c r="EJ550" s="1">
        <f>SUM(EF550:EI550)</f>
        <v>20</v>
      </c>
    </row>
    <row r="551" spans="1:250" s="1" customFormat="1">
      <c r="A551" s="1">
        <v>542</v>
      </c>
      <c r="B551" s="64">
        <v>2</v>
      </c>
      <c r="C551" s="3">
        <v>3</v>
      </c>
      <c r="D551" s="1">
        <v>1</v>
      </c>
      <c r="E551" s="1">
        <v>1</v>
      </c>
      <c r="F551" s="1" t="s">
        <v>4402</v>
      </c>
      <c r="G551" s="1" t="s">
        <v>1955</v>
      </c>
      <c r="H551" s="1" t="s">
        <v>1928</v>
      </c>
      <c r="I551" s="1" t="s">
        <v>1941</v>
      </c>
      <c r="J551" s="1" t="s">
        <v>2100</v>
      </c>
      <c r="K551" s="1" t="s">
        <v>8101</v>
      </c>
      <c r="L551" s="1">
        <v>10</v>
      </c>
      <c r="M551" s="1">
        <v>28</v>
      </c>
      <c r="N551" s="1">
        <v>16</v>
      </c>
      <c r="O551" s="1" t="s">
        <v>2647</v>
      </c>
      <c r="P551" s="1" t="s">
        <v>2550</v>
      </c>
      <c r="Q551" s="1" t="s">
        <v>2881</v>
      </c>
      <c r="R551" s="1" t="s">
        <v>3067</v>
      </c>
      <c r="S551" s="1" t="s">
        <v>3511</v>
      </c>
      <c r="T551" s="1" t="s">
        <v>2469</v>
      </c>
      <c r="U551" s="1" t="s">
        <v>3118</v>
      </c>
      <c r="V551" s="1" t="s">
        <v>8102</v>
      </c>
      <c r="W551" s="1" t="s">
        <v>8103</v>
      </c>
      <c r="X551" s="1" t="s">
        <v>8104</v>
      </c>
      <c r="Y551" s="1" t="s">
        <v>2737</v>
      </c>
      <c r="Z551" s="1" t="s">
        <v>8105</v>
      </c>
      <c r="AA551" s="1" t="s">
        <v>4866</v>
      </c>
      <c r="AB551" s="1" t="s">
        <v>2373</v>
      </c>
      <c r="AC551" s="1" t="s">
        <v>2612</v>
      </c>
      <c r="AD551" s="1" t="s">
        <v>8106</v>
      </c>
      <c r="AX551" s="1">
        <v>1</v>
      </c>
      <c r="AY551" s="1">
        <v>0</v>
      </c>
      <c r="AZ551" s="1">
        <v>2</v>
      </c>
      <c r="BA551" s="1">
        <v>6</v>
      </c>
      <c r="BC551" s="1">
        <v>89</v>
      </c>
      <c r="BD551" s="1">
        <v>0</v>
      </c>
      <c r="BE551" s="1">
        <v>3</v>
      </c>
      <c r="BF551" s="1">
        <v>2</v>
      </c>
      <c r="BH551" s="1">
        <v>154.9</v>
      </c>
      <c r="BI551" s="1">
        <v>28.4</v>
      </c>
      <c r="BV551" s="14"/>
      <c r="CN551" s="1">
        <v>0</v>
      </c>
      <c r="DI551" s="14"/>
      <c r="EB551" s="14"/>
    </row>
    <row r="552" spans="1:250" s="1" customFormat="1">
      <c r="A552" s="1">
        <v>543</v>
      </c>
      <c r="B552" s="1">
        <v>1</v>
      </c>
      <c r="C552" s="3">
        <v>1</v>
      </c>
      <c r="D552" s="1">
        <v>1</v>
      </c>
      <c r="E552" s="1">
        <v>1</v>
      </c>
      <c r="F552" s="1" t="s">
        <v>1955</v>
      </c>
      <c r="G552" s="1" t="s">
        <v>1990</v>
      </c>
      <c r="H552" s="1" t="s">
        <v>1928</v>
      </c>
      <c r="I552" s="1" t="s">
        <v>1977</v>
      </c>
      <c r="K552" s="1" t="s">
        <v>8096</v>
      </c>
      <c r="L552" s="1">
        <v>4</v>
      </c>
      <c r="M552" s="1">
        <v>8</v>
      </c>
      <c r="N552" s="1">
        <v>11</v>
      </c>
      <c r="O552" s="1" t="s">
        <v>2951</v>
      </c>
      <c r="P552" s="1" t="s">
        <v>2335</v>
      </c>
      <c r="Q552" s="1" t="s">
        <v>5346</v>
      </c>
      <c r="R552" s="1" t="s">
        <v>8087</v>
      </c>
      <c r="S552" s="1" t="s">
        <v>2425</v>
      </c>
      <c r="T552" s="1" t="s">
        <v>3996</v>
      </c>
      <c r="U552" s="1" t="s">
        <v>8097</v>
      </c>
      <c r="V552" s="1" t="s">
        <v>2611</v>
      </c>
      <c r="W552" s="1" t="s">
        <v>8002</v>
      </c>
      <c r="X552" s="1" t="s">
        <v>4133</v>
      </c>
      <c r="Y552" s="1" t="s">
        <v>8052</v>
      </c>
      <c r="AX552" s="1">
        <v>2</v>
      </c>
      <c r="AZ552" s="1">
        <v>2</v>
      </c>
      <c r="BA552" s="1">
        <v>6</v>
      </c>
      <c r="BC552" s="1">
        <v>77</v>
      </c>
      <c r="BD552" s="1">
        <v>0</v>
      </c>
      <c r="BE552" s="1">
        <v>1</v>
      </c>
      <c r="BF552" s="1">
        <v>1</v>
      </c>
      <c r="BG552" s="1">
        <v>2</v>
      </c>
      <c r="BH552" s="1">
        <v>162.6</v>
      </c>
      <c r="BI552" s="1">
        <v>27.46</v>
      </c>
      <c r="BJ552" s="1">
        <v>0</v>
      </c>
      <c r="BK552" s="1">
        <v>1</v>
      </c>
      <c r="BL552" s="1">
        <v>4</v>
      </c>
      <c r="BM552" s="1">
        <v>1</v>
      </c>
      <c r="BN552" s="1">
        <v>0</v>
      </c>
      <c r="BO552" s="1">
        <f t="shared" ref="BO552:BO557" si="307">IF(AZ552&gt;=85,1,0)</f>
        <v>0</v>
      </c>
      <c r="BP552" s="1">
        <f t="shared" ref="BP552:BP557" si="308">IF(BA552=1,1,0)</f>
        <v>0</v>
      </c>
      <c r="BQ552" s="1">
        <v>1</v>
      </c>
      <c r="BR552" s="1">
        <v>0</v>
      </c>
      <c r="BS552" s="1">
        <v>1</v>
      </c>
      <c r="BT552" s="1">
        <v>1</v>
      </c>
      <c r="BU552" s="1">
        <v>0</v>
      </c>
      <c r="BV552" s="14">
        <f t="shared" ref="BV552:BV557" si="309">SUM(BO552:BU552)</f>
        <v>3</v>
      </c>
      <c r="BW552" s="1">
        <v>4</v>
      </c>
      <c r="BX552" s="1">
        <v>0</v>
      </c>
      <c r="BY552" s="1">
        <v>1</v>
      </c>
      <c r="BZ552" s="1">
        <v>1</v>
      </c>
      <c r="CA552" s="1">
        <v>1</v>
      </c>
      <c r="CB552" s="1">
        <v>1</v>
      </c>
      <c r="CC552" s="1">
        <v>1</v>
      </c>
      <c r="CD552" s="1">
        <v>1</v>
      </c>
      <c r="CE552" s="1">
        <v>1</v>
      </c>
      <c r="CF552" s="1">
        <f>SUM(BX552:CE552)</f>
        <v>7</v>
      </c>
      <c r="CG552" s="1">
        <v>5</v>
      </c>
      <c r="CH552" s="1">
        <v>5</v>
      </c>
      <c r="CI552" s="1">
        <v>3</v>
      </c>
      <c r="CJ552" s="1">
        <v>5</v>
      </c>
      <c r="CK552" s="1">
        <f>SUM(CG552:CJ552)</f>
        <v>18</v>
      </c>
      <c r="CL552" s="1">
        <v>0</v>
      </c>
      <c r="CM552" s="1">
        <v>1</v>
      </c>
      <c r="CN552" s="1">
        <v>2</v>
      </c>
      <c r="CO552" s="1">
        <v>2</v>
      </c>
      <c r="CP552" s="1">
        <v>1</v>
      </c>
      <c r="CQ552" s="1">
        <v>5</v>
      </c>
      <c r="CR552" s="1">
        <v>3</v>
      </c>
      <c r="CS552" s="1">
        <v>1</v>
      </c>
      <c r="CT552" s="1">
        <v>75</v>
      </c>
      <c r="CU552" s="1">
        <v>1</v>
      </c>
      <c r="CV552" s="1">
        <v>1</v>
      </c>
      <c r="CW552" s="1">
        <v>1</v>
      </c>
      <c r="CX552" s="1">
        <v>1</v>
      </c>
      <c r="CY552" s="1">
        <v>1</v>
      </c>
      <c r="CZ552" s="1">
        <v>1</v>
      </c>
      <c r="DA552" s="1">
        <f t="shared" ref="DA552:DA557" si="310">SUM(CU552:CZ552)</f>
        <v>6</v>
      </c>
      <c r="DB552" s="1">
        <v>1</v>
      </c>
      <c r="DC552" s="1">
        <v>1</v>
      </c>
      <c r="DD552" s="1">
        <v>1</v>
      </c>
      <c r="DE552" s="1">
        <v>1</v>
      </c>
      <c r="DF552" s="1">
        <v>1</v>
      </c>
      <c r="DG552" s="1">
        <v>1</v>
      </c>
      <c r="DH552" s="1">
        <f>SUM(DB552:DG552)</f>
        <v>6</v>
      </c>
      <c r="DI552" s="14">
        <f>DH552-DA552</f>
        <v>0</v>
      </c>
      <c r="DJ552" s="1">
        <v>1</v>
      </c>
      <c r="DK552" s="1">
        <v>0</v>
      </c>
      <c r="DL552" s="1">
        <v>0</v>
      </c>
      <c r="DM552" s="1">
        <v>0</v>
      </c>
      <c r="DN552" s="1">
        <v>0</v>
      </c>
      <c r="DO552" s="1">
        <v>0</v>
      </c>
      <c r="DP552" s="1">
        <v>1</v>
      </c>
      <c r="DQ552" s="1">
        <v>1</v>
      </c>
      <c r="DR552" s="1">
        <f>SUM(DJ552:DQ552)</f>
        <v>3</v>
      </c>
      <c r="DS552" s="1">
        <v>1</v>
      </c>
      <c r="DT552" s="1">
        <v>0</v>
      </c>
      <c r="DU552" s="1">
        <v>0</v>
      </c>
      <c r="DV552" s="1">
        <v>0</v>
      </c>
      <c r="DW552" s="1">
        <v>0</v>
      </c>
      <c r="DX552" s="1">
        <v>0</v>
      </c>
      <c r="DY552" s="1">
        <v>1</v>
      </c>
      <c r="DZ552" s="1">
        <v>1</v>
      </c>
      <c r="EA552" s="1">
        <f>SUM(DS552:DZ552)</f>
        <v>3</v>
      </c>
      <c r="EB552" s="14">
        <f>EA552-DR552</f>
        <v>0</v>
      </c>
      <c r="EC552" s="1">
        <v>3</v>
      </c>
      <c r="ED552" s="1">
        <v>0</v>
      </c>
      <c r="EE552" s="1">
        <f>SUM(EC552:ED552)</f>
        <v>3</v>
      </c>
      <c r="EF552" s="1">
        <v>5</v>
      </c>
      <c r="EG552" s="1">
        <v>5</v>
      </c>
      <c r="EH552" s="1">
        <v>5</v>
      </c>
      <c r="EI552" s="1">
        <v>5</v>
      </c>
      <c r="EJ552" s="1">
        <f t="shared" ref="EJ552:EJ557" si="311">SUM(EF552:EI552)</f>
        <v>20</v>
      </c>
    </row>
    <row r="553" spans="1:250" s="1" customFormat="1">
      <c r="A553" s="1">
        <v>544</v>
      </c>
      <c r="B553" s="64">
        <v>1</v>
      </c>
      <c r="C553" s="3">
        <v>2</v>
      </c>
      <c r="D553" s="1">
        <v>3</v>
      </c>
      <c r="E553" s="1">
        <v>1</v>
      </c>
      <c r="F553" s="1" t="s">
        <v>2319</v>
      </c>
      <c r="G553" s="1" t="s">
        <v>1941</v>
      </c>
      <c r="H553" s="1" t="s">
        <v>2454</v>
      </c>
      <c r="I553" s="1" t="s">
        <v>2535</v>
      </c>
      <c r="J553" s="1" t="s">
        <v>2322</v>
      </c>
      <c r="K553" s="1" t="s">
        <v>7959</v>
      </c>
      <c r="L553" s="1">
        <v>5</v>
      </c>
      <c r="M553" s="1">
        <v>16</v>
      </c>
      <c r="N553" s="1">
        <v>17</v>
      </c>
      <c r="O553" s="1" t="s">
        <v>2832</v>
      </c>
      <c r="P553" s="1" t="s">
        <v>2335</v>
      </c>
      <c r="Q553" s="1" t="s">
        <v>4795</v>
      </c>
      <c r="R553" s="1" t="s">
        <v>7960</v>
      </c>
      <c r="S553" s="1" t="s">
        <v>7961</v>
      </c>
      <c r="T553" s="1" t="s">
        <v>4413</v>
      </c>
      <c r="U553" s="1" t="s">
        <v>2734</v>
      </c>
      <c r="V553" s="1" t="s">
        <v>4497</v>
      </c>
      <c r="W553" s="1" t="s">
        <v>2774</v>
      </c>
      <c r="X553" s="1" t="s">
        <v>2844</v>
      </c>
      <c r="Y553" s="1" t="s">
        <v>2492</v>
      </c>
      <c r="Z553" s="1" t="s">
        <v>7962</v>
      </c>
      <c r="AA553" s="1" t="s">
        <v>3704</v>
      </c>
      <c r="AB553" s="1" t="s">
        <v>7963</v>
      </c>
      <c r="AC553" s="1" t="s">
        <v>7964</v>
      </c>
      <c r="AD553" s="1" t="s">
        <v>7965</v>
      </c>
      <c r="AE553" s="1" t="s">
        <v>7966</v>
      </c>
      <c r="AX553" s="1">
        <v>2</v>
      </c>
      <c r="AY553" s="1">
        <v>0</v>
      </c>
      <c r="AZ553" s="1">
        <v>2</v>
      </c>
      <c r="BA553" s="1">
        <v>3</v>
      </c>
      <c r="BC553" s="1">
        <v>51</v>
      </c>
      <c r="BD553" s="1">
        <v>0</v>
      </c>
      <c r="BE553" s="1">
        <v>2</v>
      </c>
      <c r="BF553" s="1">
        <v>1</v>
      </c>
      <c r="BG553" s="1">
        <v>2</v>
      </c>
      <c r="BH553" s="1">
        <v>162.6</v>
      </c>
      <c r="BI553" s="1">
        <v>62.06</v>
      </c>
      <c r="BJ553" s="1">
        <v>1</v>
      </c>
      <c r="BK553" s="1">
        <v>0</v>
      </c>
      <c r="BL553" s="1">
        <v>3</v>
      </c>
      <c r="BM553" s="1">
        <v>2</v>
      </c>
      <c r="BN553" s="1">
        <v>0</v>
      </c>
      <c r="BO553" s="1">
        <f t="shared" si="307"/>
        <v>0</v>
      </c>
      <c r="BP553" s="1">
        <f t="shared" si="308"/>
        <v>0</v>
      </c>
      <c r="BQ553" s="1">
        <v>1</v>
      </c>
      <c r="BR553" s="1">
        <v>0</v>
      </c>
      <c r="BS553" s="1">
        <v>0</v>
      </c>
      <c r="BT553" s="1">
        <v>1</v>
      </c>
      <c r="BU553" s="1">
        <v>1</v>
      </c>
      <c r="BV553" s="14">
        <f t="shared" si="309"/>
        <v>3</v>
      </c>
      <c r="BW553" s="1">
        <v>5</v>
      </c>
      <c r="BX553" s="1">
        <v>0</v>
      </c>
      <c r="BY553" s="1">
        <v>0</v>
      </c>
      <c r="BZ553" s="1">
        <v>1</v>
      </c>
      <c r="CA553" s="1">
        <v>0</v>
      </c>
      <c r="CB553" s="1">
        <v>0</v>
      </c>
      <c r="CC553" s="1">
        <v>0</v>
      </c>
      <c r="CD553" s="1">
        <v>0</v>
      </c>
      <c r="CE553" s="1">
        <v>1</v>
      </c>
      <c r="CF553" s="1">
        <f>SUM(BX553:CE553)</f>
        <v>2</v>
      </c>
      <c r="CG553" s="1">
        <v>5</v>
      </c>
      <c r="CH553" s="1">
        <v>5</v>
      </c>
      <c r="CI553" s="1">
        <v>5</v>
      </c>
      <c r="CJ553" s="1">
        <v>5</v>
      </c>
      <c r="CK553" s="1">
        <f>SUM(CG553:CJ553)</f>
        <v>20</v>
      </c>
      <c r="CL553" s="1">
        <v>0</v>
      </c>
      <c r="CM553" s="1">
        <v>5</v>
      </c>
      <c r="CN553" s="1">
        <v>0</v>
      </c>
      <c r="CO553" s="1">
        <v>4</v>
      </c>
      <c r="CP553" s="1">
        <v>3</v>
      </c>
      <c r="CQ553" s="1">
        <v>4</v>
      </c>
      <c r="CR553" s="1">
        <v>4</v>
      </c>
      <c r="CS553" s="1">
        <v>4</v>
      </c>
      <c r="CT553" s="1">
        <v>30</v>
      </c>
      <c r="CU553" s="1">
        <v>1</v>
      </c>
      <c r="CV553" s="1">
        <v>1</v>
      </c>
      <c r="CW553" s="1">
        <v>1</v>
      </c>
      <c r="CX553" s="1">
        <v>1</v>
      </c>
      <c r="CY553" s="1">
        <v>1</v>
      </c>
      <c r="CZ553" s="1">
        <v>1</v>
      </c>
      <c r="DA553" s="1">
        <f t="shared" si="310"/>
        <v>6</v>
      </c>
      <c r="DB553" s="1">
        <v>1</v>
      </c>
      <c r="DC553" s="1">
        <v>1</v>
      </c>
      <c r="DD553" s="1">
        <v>1</v>
      </c>
      <c r="DE553" s="1">
        <v>1</v>
      </c>
      <c r="DF553" s="1">
        <v>1</v>
      </c>
      <c r="DG553" s="1">
        <v>1</v>
      </c>
      <c r="DH553" s="1">
        <f>SUM(DB553:DG553)</f>
        <v>6</v>
      </c>
      <c r="DI553" s="14">
        <f>DH553-DA553</f>
        <v>0</v>
      </c>
      <c r="DJ553" s="1">
        <v>1</v>
      </c>
      <c r="DK553" s="1">
        <v>1</v>
      </c>
      <c r="DL553" s="1">
        <v>1</v>
      </c>
      <c r="DM553" s="1">
        <v>1</v>
      </c>
      <c r="DN553" s="1">
        <v>0</v>
      </c>
      <c r="DO553" s="1">
        <v>0</v>
      </c>
      <c r="DP553" s="1">
        <v>1</v>
      </c>
      <c r="DQ553" s="1">
        <v>1</v>
      </c>
      <c r="DR553" s="1">
        <f>SUM(DJ553:DQ553)</f>
        <v>6</v>
      </c>
      <c r="DS553" s="1">
        <v>1</v>
      </c>
      <c r="DT553" s="1">
        <v>1</v>
      </c>
      <c r="DU553" s="1">
        <v>1</v>
      </c>
      <c r="DV553" s="1">
        <v>1</v>
      </c>
      <c r="DW553" s="1">
        <v>0</v>
      </c>
      <c r="DX553" s="1">
        <v>0</v>
      </c>
      <c r="DY553" s="1">
        <v>1</v>
      </c>
      <c r="DZ553" s="1">
        <v>1</v>
      </c>
      <c r="EA553" s="1">
        <f>SUM(DS553:DZ553)</f>
        <v>6</v>
      </c>
      <c r="EB553" s="14">
        <f>EA553-DR553</f>
        <v>0</v>
      </c>
      <c r="EC553" s="1">
        <v>2</v>
      </c>
      <c r="ED553" s="1">
        <v>3</v>
      </c>
      <c r="EE553" s="1">
        <f>SUM(EC553:ED553)</f>
        <v>5</v>
      </c>
      <c r="EF553" s="1">
        <v>3</v>
      </c>
      <c r="EG553" s="1">
        <v>3</v>
      </c>
      <c r="EH553" s="1">
        <v>3</v>
      </c>
      <c r="EI553" s="1">
        <v>3</v>
      </c>
      <c r="EJ553" s="1">
        <f t="shared" si="311"/>
        <v>12</v>
      </c>
    </row>
    <row r="554" spans="1:250" s="1" customFormat="1">
      <c r="A554" s="1">
        <v>545</v>
      </c>
      <c r="B554" s="64">
        <v>2</v>
      </c>
      <c r="C554" s="3">
        <v>1</v>
      </c>
      <c r="D554" s="1">
        <v>1</v>
      </c>
      <c r="E554" s="1">
        <v>1</v>
      </c>
      <c r="F554" s="1" t="s">
        <v>7995</v>
      </c>
      <c r="K554" s="1" t="s">
        <v>7996</v>
      </c>
      <c r="L554" s="1">
        <v>1</v>
      </c>
      <c r="M554" s="1">
        <v>14</v>
      </c>
      <c r="N554" s="1">
        <v>6</v>
      </c>
      <c r="O554" s="1" t="s">
        <v>2560</v>
      </c>
      <c r="P554" s="1" t="s">
        <v>7997</v>
      </c>
      <c r="Q554" s="1" t="s">
        <v>7998</v>
      </c>
      <c r="R554" s="1" t="s">
        <v>7999</v>
      </c>
      <c r="S554" s="1" t="s">
        <v>3927</v>
      </c>
      <c r="T554" s="1" t="s">
        <v>3084</v>
      </c>
      <c r="AX554" s="1">
        <v>2</v>
      </c>
      <c r="AY554" s="1">
        <v>1</v>
      </c>
      <c r="AZ554" s="1">
        <v>2</v>
      </c>
      <c r="BA554" s="1">
        <v>4</v>
      </c>
      <c r="BC554" s="1">
        <v>33</v>
      </c>
      <c r="BD554" s="1">
        <v>1</v>
      </c>
      <c r="BE554" s="1">
        <v>1</v>
      </c>
      <c r="BF554" s="1">
        <v>1</v>
      </c>
      <c r="BG554" s="1">
        <v>2</v>
      </c>
      <c r="BI554" s="1">
        <v>25.63</v>
      </c>
      <c r="BJ554" s="1">
        <v>2</v>
      </c>
      <c r="BK554" s="1">
        <v>5</v>
      </c>
      <c r="BL554" s="1">
        <v>2</v>
      </c>
      <c r="BM554" s="1">
        <v>2</v>
      </c>
      <c r="BN554" s="1">
        <v>1</v>
      </c>
      <c r="BO554" s="1">
        <f t="shared" si="307"/>
        <v>0</v>
      </c>
      <c r="BP554" s="1">
        <f t="shared" si="308"/>
        <v>0</v>
      </c>
      <c r="BQ554" s="1">
        <v>1</v>
      </c>
      <c r="BR554" s="1">
        <v>1</v>
      </c>
      <c r="BS554" s="1">
        <v>1</v>
      </c>
      <c r="BT554" s="1">
        <v>1</v>
      </c>
      <c r="BU554" s="1">
        <v>1</v>
      </c>
      <c r="BV554" s="14">
        <f t="shared" si="309"/>
        <v>5</v>
      </c>
      <c r="BW554" s="1">
        <v>1</v>
      </c>
      <c r="CM554" s="1">
        <v>5</v>
      </c>
      <c r="CN554" s="1">
        <v>2</v>
      </c>
      <c r="DA554" s="1">
        <f t="shared" si="310"/>
        <v>0</v>
      </c>
      <c r="DI554" s="14"/>
      <c r="DR554" s="1">
        <f>SUM(DJ554:DQ554)</f>
        <v>0</v>
      </c>
      <c r="EB554" s="14"/>
      <c r="EJ554" s="1">
        <f t="shared" si="311"/>
        <v>0</v>
      </c>
    </row>
    <row r="555" spans="1:250" s="1" customFormat="1">
      <c r="A555" s="1">
        <v>546</v>
      </c>
      <c r="B555" s="61">
        <v>1</v>
      </c>
      <c r="C555" s="60">
        <v>1</v>
      </c>
      <c r="D555" s="14">
        <v>2</v>
      </c>
      <c r="E555" s="14">
        <v>2</v>
      </c>
      <c r="F555" s="14"/>
      <c r="G555" s="14"/>
      <c r="H555" s="14"/>
      <c r="I555" s="14"/>
      <c r="J555" s="14"/>
      <c r="K555" s="14" t="s">
        <v>8013</v>
      </c>
      <c r="L555" s="14">
        <v>0</v>
      </c>
      <c r="M555" s="14">
        <v>9</v>
      </c>
      <c r="N555" s="14">
        <v>5</v>
      </c>
      <c r="O555" s="14" t="s">
        <v>8014</v>
      </c>
      <c r="P555" s="14" t="s">
        <v>8015</v>
      </c>
      <c r="Q555" s="14" t="s">
        <v>8016</v>
      </c>
      <c r="R555" s="14" t="s">
        <v>8017</v>
      </c>
      <c r="S555" s="14" t="s">
        <v>8018</v>
      </c>
      <c r="T555" s="14"/>
      <c r="U555" s="14"/>
      <c r="V555" s="14"/>
      <c r="W555" s="14"/>
      <c r="X555" s="14"/>
      <c r="Y555" s="14"/>
      <c r="Z555" s="14"/>
      <c r="AA555" s="14"/>
      <c r="AB555" s="14"/>
      <c r="AC555" s="14"/>
      <c r="AD555" s="14"/>
      <c r="AE555" s="14"/>
      <c r="AF555" s="14"/>
      <c r="AG555" s="14"/>
      <c r="AH555" s="14"/>
      <c r="AI555" s="14"/>
      <c r="AJ555" s="14"/>
      <c r="AK555" s="14"/>
      <c r="AL555" s="14"/>
      <c r="AM555" s="14"/>
      <c r="AN555" s="14"/>
      <c r="AO555" s="14"/>
      <c r="AP555" s="14"/>
      <c r="AQ555" s="14"/>
      <c r="AR555" s="14"/>
      <c r="AS555" s="14"/>
      <c r="AT555" s="14"/>
      <c r="AU555" s="14"/>
      <c r="AV555" s="14"/>
      <c r="AW555" s="14"/>
      <c r="AX555" s="14">
        <v>2</v>
      </c>
      <c r="AY555" s="14"/>
      <c r="AZ555" s="14">
        <v>1</v>
      </c>
      <c r="BA555" s="14">
        <v>1</v>
      </c>
      <c r="BB555" s="14"/>
      <c r="BC555" s="14">
        <v>49</v>
      </c>
      <c r="BD555" s="14">
        <v>0</v>
      </c>
      <c r="BE555" s="14">
        <v>1</v>
      </c>
      <c r="BF555" s="14">
        <v>1</v>
      </c>
      <c r="BG555" s="14">
        <v>1</v>
      </c>
      <c r="BH555" s="14"/>
      <c r="BI555" s="14">
        <v>24.3</v>
      </c>
      <c r="BJ555" s="1">
        <v>0</v>
      </c>
      <c r="BK555" s="1">
        <v>0</v>
      </c>
      <c r="BL555" s="1">
        <v>3</v>
      </c>
      <c r="BM555" s="1">
        <v>1</v>
      </c>
      <c r="BN555" s="1">
        <v>0</v>
      </c>
      <c r="BO555" s="1">
        <f t="shared" si="307"/>
        <v>0</v>
      </c>
      <c r="BP555" s="1">
        <f t="shared" si="308"/>
        <v>1</v>
      </c>
      <c r="BQ555" s="1">
        <v>1</v>
      </c>
      <c r="BR555" s="1">
        <v>0</v>
      </c>
      <c r="BS555" s="1">
        <v>0</v>
      </c>
      <c r="BT555" s="1">
        <v>1</v>
      </c>
      <c r="BU555" s="1">
        <v>0</v>
      </c>
      <c r="BV555" s="14">
        <f t="shared" si="309"/>
        <v>3</v>
      </c>
      <c r="BW555" s="1">
        <v>2</v>
      </c>
      <c r="BX555" s="1">
        <v>0</v>
      </c>
      <c r="BY555" s="1">
        <v>0</v>
      </c>
      <c r="BZ555" s="1">
        <v>0</v>
      </c>
      <c r="CA555" s="1">
        <v>0</v>
      </c>
      <c r="CB555" s="1">
        <v>0</v>
      </c>
      <c r="CC555" s="1">
        <v>0</v>
      </c>
      <c r="CD555" s="1">
        <v>0</v>
      </c>
      <c r="CE555" s="1">
        <v>0</v>
      </c>
      <c r="CF555" s="1">
        <f>SUM(BX555:CE555)</f>
        <v>0</v>
      </c>
      <c r="CG555" s="1">
        <v>5</v>
      </c>
      <c r="CH555" s="1">
        <v>5</v>
      </c>
      <c r="CI555" s="1">
        <v>5</v>
      </c>
      <c r="CJ555" s="1">
        <v>5</v>
      </c>
      <c r="CK555" s="1">
        <f>SUM(CG555:CJ555)</f>
        <v>20</v>
      </c>
      <c r="CL555" s="1">
        <v>0</v>
      </c>
      <c r="CM555" s="1">
        <v>3</v>
      </c>
      <c r="CN555" s="1">
        <v>0</v>
      </c>
      <c r="CO555" s="1">
        <v>1</v>
      </c>
      <c r="CP555" s="1">
        <v>1</v>
      </c>
      <c r="CQ555" s="1">
        <v>5</v>
      </c>
      <c r="CR555" s="1">
        <v>1</v>
      </c>
      <c r="CS555" s="1">
        <v>1</v>
      </c>
      <c r="CT555" s="1">
        <v>80</v>
      </c>
      <c r="CU555" s="1">
        <v>1</v>
      </c>
      <c r="CV555" s="1">
        <v>1</v>
      </c>
      <c r="CW555" s="1">
        <v>1</v>
      </c>
      <c r="CX555" s="1">
        <v>1</v>
      </c>
      <c r="CY555" s="1">
        <v>1</v>
      </c>
      <c r="CZ555" s="1">
        <v>1</v>
      </c>
      <c r="DA555" s="1">
        <f t="shared" si="310"/>
        <v>6</v>
      </c>
      <c r="DB555" s="1">
        <v>1</v>
      </c>
      <c r="DC555" s="1">
        <v>1</v>
      </c>
      <c r="DD555" s="1">
        <v>1</v>
      </c>
      <c r="DE555" s="1">
        <v>1</v>
      </c>
      <c r="DF555" s="1">
        <v>1</v>
      </c>
      <c r="DG555" s="1">
        <v>1</v>
      </c>
      <c r="DH555" s="1">
        <f>SUM(DB555:DG555)</f>
        <v>6</v>
      </c>
      <c r="DI555" s="14">
        <f>DH555-DA555</f>
        <v>0</v>
      </c>
      <c r="DJ555" s="1">
        <v>1</v>
      </c>
      <c r="DK555" s="1">
        <v>1</v>
      </c>
      <c r="DL555" s="1">
        <v>1</v>
      </c>
      <c r="DM555" s="1">
        <v>1</v>
      </c>
      <c r="DN555" s="1">
        <v>1</v>
      </c>
      <c r="DO555" s="1">
        <v>1</v>
      </c>
      <c r="DP555" s="1">
        <v>1</v>
      </c>
      <c r="DQ555" s="1">
        <v>1</v>
      </c>
      <c r="DR555" s="1">
        <f>SUM(DJ555:DQ555)</f>
        <v>8</v>
      </c>
      <c r="DS555" s="1">
        <v>1</v>
      </c>
      <c r="DT555" s="1">
        <v>1</v>
      </c>
      <c r="DU555" s="1">
        <v>1</v>
      </c>
      <c r="DV555" s="1">
        <v>1</v>
      </c>
      <c r="DW555" s="1">
        <v>1</v>
      </c>
      <c r="DX555" s="1">
        <v>1</v>
      </c>
      <c r="DY555" s="1">
        <v>1</v>
      </c>
      <c r="DZ555" s="1">
        <v>1</v>
      </c>
      <c r="EA555" s="1">
        <f>SUM(DS555:DZ555)</f>
        <v>8</v>
      </c>
      <c r="EB555" s="14">
        <f>EA555-DR555</f>
        <v>0</v>
      </c>
      <c r="EC555" s="1">
        <v>0</v>
      </c>
      <c r="ED555" s="1">
        <v>0</v>
      </c>
      <c r="EE555" s="1">
        <f>SUM(EC555:ED555)</f>
        <v>0</v>
      </c>
      <c r="EF555" s="1">
        <v>5</v>
      </c>
      <c r="EG555" s="1">
        <v>5</v>
      </c>
      <c r="EH555" s="1">
        <v>5</v>
      </c>
      <c r="EI555" s="1">
        <v>5</v>
      </c>
      <c r="EJ555" s="1">
        <f t="shared" si="311"/>
        <v>20</v>
      </c>
      <c r="EK555" s="14"/>
      <c r="EL555" s="14"/>
      <c r="EM555" s="14"/>
      <c r="EN555" s="14"/>
      <c r="EO555" s="14"/>
      <c r="EP555" s="14"/>
      <c r="EQ555" s="14"/>
      <c r="ER555" s="14"/>
      <c r="ES555" s="14"/>
      <c r="ET555" s="14"/>
      <c r="EU555" s="14"/>
      <c r="EV555" s="14"/>
      <c r="EW555" s="14"/>
      <c r="EX555" s="14"/>
      <c r="EY555" s="14"/>
      <c r="EZ555" s="14"/>
      <c r="FA555" s="14"/>
      <c r="FB555" s="14"/>
      <c r="FC555" s="14"/>
      <c r="FD555" s="14"/>
      <c r="FE555" s="14"/>
      <c r="FF555" s="14"/>
      <c r="FG555" s="14"/>
      <c r="FH555" s="14"/>
      <c r="FI555" s="14"/>
      <c r="FJ555" s="14"/>
      <c r="FK555" s="14"/>
      <c r="FL555" s="14"/>
      <c r="FM555" s="14"/>
      <c r="FN555" s="14"/>
      <c r="FO555" s="14"/>
      <c r="FP555" s="14"/>
      <c r="FQ555" s="14"/>
      <c r="FR555" s="14"/>
      <c r="FS555" s="14"/>
      <c r="FT555" s="14"/>
      <c r="FU555" s="14"/>
      <c r="FV555" s="14"/>
      <c r="FW555" s="14"/>
      <c r="FX555" s="14"/>
      <c r="FY555" s="14"/>
      <c r="FZ555" s="14"/>
      <c r="GA555" s="14"/>
      <c r="GB555" s="14"/>
      <c r="GC555" s="14"/>
      <c r="GD555" s="14"/>
      <c r="GE555" s="14"/>
      <c r="GF555" s="14"/>
      <c r="GG555" s="14"/>
      <c r="GH555" s="14"/>
      <c r="GI555" s="14"/>
      <c r="GJ555" s="14"/>
      <c r="GK555" s="14"/>
      <c r="GL555" s="14"/>
      <c r="GM555" s="14"/>
      <c r="GN555" s="14"/>
      <c r="GO555" s="14"/>
      <c r="GP555" s="14"/>
      <c r="GQ555" s="14"/>
      <c r="GR555" s="14"/>
      <c r="GS555" s="14"/>
      <c r="GT555" s="14"/>
      <c r="GU555" s="14"/>
      <c r="GV555" s="14"/>
      <c r="GW555" s="14"/>
      <c r="GX555" s="14"/>
      <c r="GY555" s="14"/>
      <c r="GZ555" s="14"/>
      <c r="HA555" s="14"/>
      <c r="HB555" s="14"/>
      <c r="HC555" s="14"/>
      <c r="HD555" s="14"/>
      <c r="HE555" s="14"/>
      <c r="HF555" s="14"/>
      <c r="HG555" s="14"/>
      <c r="HH555" s="14"/>
      <c r="HI555" s="14"/>
      <c r="HJ555" s="14"/>
      <c r="HK555" s="14"/>
      <c r="HL555" s="14"/>
      <c r="HM555" s="14"/>
      <c r="HN555" s="14"/>
      <c r="HO555" s="14"/>
      <c r="HP555" s="14"/>
      <c r="HQ555" s="14"/>
      <c r="HR555" s="14"/>
      <c r="HS555" s="14"/>
      <c r="HT555" s="14"/>
      <c r="HU555" s="14"/>
      <c r="HV555" s="14"/>
      <c r="HW555" s="14"/>
      <c r="HX555" s="14"/>
      <c r="HY555" s="14"/>
      <c r="HZ555" s="14"/>
      <c r="IA555" s="14"/>
      <c r="IB555" s="14"/>
      <c r="IC555" s="14"/>
      <c r="ID555" s="14"/>
      <c r="IE555" s="14"/>
      <c r="IF555" s="14"/>
      <c r="IG555" s="14"/>
      <c r="IH555" s="14"/>
      <c r="II555" s="14"/>
      <c r="IJ555" s="14"/>
      <c r="IK555" s="14"/>
      <c r="IL555" s="14"/>
      <c r="IM555" s="14"/>
      <c r="IN555" s="14"/>
      <c r="IO555" s="14"/>
    </row>
    <row r="556" spans="1:250" s="1" customFormat="1">
      <c r="A556" s="1">
        <v>547</v>
      </c>
      <c r="B556" s="1">
        <v>1</v>
      </c>
      <c r="C556" s="3">
        <v>1</v>
      </c>
      <c r="D556" s="1">
        <v>1</v>
      </c>
      <c r="E556" s="1">
        <v>2</v>
      </c>
      <c r="F556" s="1" t="s">
        <v>2322</v>
      </c>
      <c r="L556" s="1">
        <v>1</v>
      </c>
      <c r="M556" s="1">
        <v>1</v>
      </c>
      <c r="N556" s="1">
        <v>1</v>
      </c>
      <c r="O556" s="1" t="s">
        <v>2948</v>
      </c>
      <c r="AX556" s="1">
        <v>2</v>
      </c>
      <c r="AZ556" s="1">
        <v>2</v>
      </c>
      <c r="BA556" s="1">
        <v>1</v>
      </c>
      <c r="BC556" s="1">
        <v>39</v>
      </c>
      <c r="BD556" s="1">
        <v>1</v>
      </c>
      <c r="BE556" s="1">
        <v>1</v>
      </c>
      <c r="BF556" s="1">
        <v>1</v>
      </c>
      <c r="BG556" s="1">
        <v>1</v>
      </c>
      <c r="BJ556" s="1">
        <v>0</v>
      </c>
      <c r="BK556" s="1">
        <v>0</v>
      </c>
      <c r="BL556" s="1">
        <v>4</v>
      </c>
      <c r="BM556" s="1">
        <v>1</v>
      </c>
      <c r="BN556" s="1">
        <v>0</v>
      </c>
      <c r="BO556" s="1">
        <f t="shared" si="307"/>
        <v>0</v>
      </c>
      <c r="BP556" s="1">
        <f t="shared" si="308"/>
        <v>1</v>
      </c>
      <c r="BQ556" s="1">
        <v>0</v>
      </c>
      <c r="BR556" s="1">
        <v>0</v>
      </c>
      <c r="BS556" s="1">
        <v>0</v>
      </c>
      <c r="BT556" s="1">
        <v>1</v>
      </c>
      <c r="BU556" s="1">
        <v>0</v>
      </c>
      <c r="BV556" s="14">
        <f t="shared" si="309"/>
        <v>2</v>
      </c>
      <c r="BW556" s="1">
        <v>3</v>
      </c>
      <c r="BX556" s="1">
        <v>0</v>
      </c>
      <c r="BY556" s="1">
        <v>0</v>
      </c>
      <c r="BZ556" s="1">
        <v>0</v>
      </c>
      <c r="CA556" s="1">
        <v>0</v>
      </c>
      <c r="CB556" s="1">
        <v>0</v>
      </c>
      <c r="CC556" s="1">
        <v>0</v>
      </c>
      <c r="CD556" s="1">
        <v>0</v>
      </c>
      <c r="CE556" s="1">
        <v>0</v>
      </c>
      <c r="CF556" s="1">
        <f>SUM(BX556:CE556)</f>
        <v>0</v>
      </c>
      <c r="CG556" s="1">
        <v>5</v>
      </c>
      <c r="CH556" s="1">
        <v>5</v>
      </c>
      <c r="CI556" s="1">
        <v>5</v>
      </c>
      <c r="CJ556" s="1">
        <v>5</v>
      </c>
      <c r="CK556" s="1">
        <f>SUM(CG556:CJ556)</f>
        <v>20</v>
      </c>
      <c r="CL556" s="1">
        <v>0</v>
      </c>
      <c r="CM556" s="1">
        <v>1</v>
      </c>
      <c r="CN556" s="1">
        <v>0</v>
      </c>
      <c r="CO556" s="1">
        <v>1</v>
      </c>
      <c r="CP556" s="1">
        <v>1</v>
      </c>
      <c r="CQ556" s="1">
        <v>1</v>
      </c>
      <c r="CR556" s="1">
        <v>2</v>
      </c>
      <c r="CS556" s="1">
        <v>3</v>
      </c>
      <c r="CT556" s="1">
        <v>32</v>
      </c>
      <c r="CU556" s="1">
        <v>1</v>
      </c>
      <c r="CV556" s="1">
        <v>1</v>
      </c>
      <c r="CW556" s="1">
        <v>1</v>
      </c>
      <c r="CX556" s="1">
        <v>1</v>
      </c>
      <c r="CY556" s="1">
        <v>1</v>
      </c>
      <c r="CZ556" s="1">
        <v>1</v>
      </c>
      <c r="DA556" s="1">
        <f t="shared" si="310"/>
        <v>6</v>
      </c>
      <c r="DB556" s="1">
        <v>1</v>
      </c>
      <c r="DC556" s="1">
        <v>1</v>
      </c>
      <c r="DD556" s="1">
        <v>1</v>
      </c>
      <c r="DE556" s="1">
        <v>1</v>
      </c>
      <c r="DF556" s="1">
        <v>1</v>
      </c>
      <c r="DG556" s="1">
        <v>1</v>
      </c>
      <c r="DH556" s="1">
        <f>SUM(DB556:DG556)</f>
        <v>6</v>
      </c>
      <c r="DI556" s="14">
        <f>DH556-DA556</f>
        <v>0</v>
      </c>
      <c r="DJ556" s="1">
        <v>1</v>
      </c>
      <c r="DK556" s="1">
        <v>1</v>
      </c>
      <c r="DL556" s="1">
        <v>1</v>
      </c>
      <c r="DM556" s="1">
        <v>1</v>
      </c>
      <c r="DN556" s="1">
        <v>1</v>
      </c>
      <c r="DO556" s="1">
        <v>1</v>
      </c>
      <c r="DP556" s="1">
        <v>1</v>
      </c>
      <c r="DQ556" s="1">
        <v>1</v>
      </c>
      <c r="DR556" s="1">
        <f>SUM(DJ556:DQ556)</f>
        <v>8</v>
      </c>
      <c r="DS556" s="1">
        <v>1</v>
      </c>
      <c r="DT556" s="1">
        <v>1</v>
      </c>
      <c r="DU556" s="1">
        <v>1</v>
      </c>
      <c r="DV556" s="1">
        <v>1</v>
      </c>
      <c r="DW556" s="1">
        <v>1</v>
      </c>
      <c r="DX556" s="1">
        <v>1</v>
      </c>
      <c r="DY556" s="1">
        <v>1</v>
      </c>
      <c r="DZ556" s="1">
        <v>1</v>
      </c>
      <c r="EA556" s="1">
        <f>SUM(DS556:DZ556)</f>
        <v>8</v>
      </c>
      <c r="EB556" s="14">
        <f>EA556-DR556</f>
        <v>0</v>
      </c>
      <c r="EC556" s="1">
        <v>2</v>
      </c>
      <c r="ED556" s="1">
        <v>1</v>
      </c>
      <c r="EE556" s="1">
        <f>SUM(EC556:ED556)</f>
        <v>3</v>
      </c>
      <c r="EF556" s="1">
        <v>5</v>
      </c>
      <c r="EG556" s="1">
        <v>5</v>
      </c>
      <c r="EH556" s="1">
        <v>5</v>
      </c>
      <c r="EI556" s="1">
        <v>5</v>
      </c>
      <c r="EJ556" s="1">
        <f t="shared" si="311"/>
        <v>20</v>
      </c>
    </row>
    <row r="557" spans="1:250" s="1" customFormat="1">
      <c r="A557" s="1">
        <v>548</v>
      </c>
      <c r="B557" s="64">
        <v>1</v>
      </c>
      <c r="C557" s="3">
        <v>1</v>
      </c>
      <c r="D557" s="1">
        <v>2</v>
      </c>
      <c r="E557" s="1">
        <v>1</v>
      </c>
      <c r="F557" s="1" t="s">
        <v>4402</v>
      </c>
      <c r="G557" s="1" t="s">
        <v>1941</v>
      </c>
      <c r="H557" s="1" t="s">
        <v>2063</v>
      </c>
      <c r="I557" s="1" t="s">
        <v>1928</v>
      </c>
      <c r="K557" s="1" t="s">
        <v>8078</v>
      </c>
      <c r="L557" s="1">
        <v>4</v>
      </c>
      <c r="M557" s="1">
        <v>5</v>
      </c>
      <c r="N557" s="1">
        <v>9</v>
      </c>
      <c r="O557" s="1" t="s">
        <v>2881</v>
      </c>
      <c r="P557" s="1" t="s">
        <v>2908</v>
      </c>
      <c r="Q557" s="1" t="s">
        <v>2372</v>
      </c>
      <c r="R557" s="1" t="s">
        <v>8079</v>
      </c>
      <c r="S557" s="1" t="s">
        <v>2612</v>
      </c>
      <c r="T557" s="1" t="s">
        <v>3548</v>
      </c>
      <c r="U557" s="1" t="s">
        <v>8080</v>
      </c>
      <c r="V557" s="1" t="s">
        <v>2806</v>
      </c>
      <c r="W557" s="1" t="s">
        <v>5471</v>
      </c>
      <c r="AX557" s="1">
        <v>2</v>
      </c>
      <c r="AY557" s="1">
        <v>0</v>
      </c>
      <c r="BA557" s="1">
        <v>5</v>
      </c>
      <c r="BC557" s="1">
        <v>90</v>
      </c>
      <c r="BD557" s="1">
        <v>1</v>
      </c>
      <c r="BE557" s="1">
        <v>1</v>
      </c>
      <c r="BF557" s="1">
        <v>1</v>
      </c>
      <c r="BG557" s="1">
        <v>2</v>
      </c>
      <c r="BH557" s="1">
        <v>177.8</v>
      </c>
      <c r="BI557" s="1">
        <v>30.13</v>
      </c>
      <c r="BJ557" s="1">
        <v>1</v>
      </c>
      <c r="BK557" s="1">
        <v>1</v>
      </c>
      <c r="BL557" s="1">
        <v>2</v>
      </c>
      <c r="BM557" s="1">
        <v>3</v>
      </c>
      <c r="BN557" s="1">
        <v>0</v>
      </c>
      <c r="BO557" s="1">
        <f t="shared" si="307"/>
        <v>0</v>
      </c>
      <c r="BP557" s="1">
        <f t="shared" si="308"/>
        <v>0</v>
      </c>
      <c r="BQ557" s="1">
        <v>0</v>
      </c>
      <c r="BR557" s="1">
        <v>1</v>
      </c>
      <c r="BS557" s="1">
        <v>0</v>
      </c>
      <c r="BT557" s="1">
        <v>1</v>
      </c>
      <c r="BU557" s="1">
        <v>1</v>
      </c>
      <c r="BV557" s="14">
        <f t="shared" si="309"/>
        <v>3</v>
      </c>
      <c r="BW557" s="1">
        <v>3</v>
      </c>
      <c r="BX557" s="1">
        <v>0</v>
      </c>
      <c r="BY557" s="1">
        <v>0</v>
      </c>
      <c r="BZ557" s="1">
        <v>0</v>
      </c>
      <c r="CA557" s="1">
        <v>0</v>
      </c>
      <c r="CB557" s="1">
        <v>0</v>
      </c>
      <c r="CC557" s="1">
        <v>0</v>
      </c>
      <c r="CD557" s="1">
        <v>0</v>
      </c>
      <c r="CE557" s="1">
        <v>0</v>
      </c>
      <c r="CF557" s="1">
        <f>SUM(BX557:CE557)</f>
        <v>0</v>
      </c>
      <c r="CG557" s="1">
        <v>4</v>
      </c>
      <c r="CH557" s="1">
        <v>5</v>
      </c>
      <c r="CI557" s="1">
        <v>5</v>
      </c>
      <c r="CJ557" s="1">
        <v>5</v>
      </c>
      <c r="CK557" s="1">
        <f>SUM(CG557:CJ557)</f>
        <v>19</v>
      </c>
      <c r="CL557" s="1">
        <v>0</v>
      </c>
      <c r="CM557" s="1">
        <v>1</v>
      </c>
      <c r="CN557" s="1">
        <v>2</v>
      </c>
      <c r="CO557" s="1">
        <v>1</v>
      </c>
      <c r="CP557" s="1">
        <v>1</v>
      </c>
      <c r="CQ557" s="1">
        <v>1</v>
      </c>
      <c r="CR557" s="1">
        <v>1</v>
      </c>
      <c r="CS557" s="1">
        <v>1</v>
      </c>
      <c r="CT557" s="1">
        <v>85</v>
      </c>
      <c r="CU557" s="1">
        <v>1</v>
      </c>
      <c r="CV557" s="1">
        <v>1</v>
      </c>
      <c r="CW557" s="1">
        <v>1</v>
      </c>
      <c r="CX557" s="1">
        <v>1</v>
      </c>
      <c r="CY557" s="1">
        <v>1</v>
      </c>
      <c r="CZ557" s="1">
        <v>1</v>
      </c>
      <c r="DA557" s="1">
        <f t="shared" si="310"/>
        <v>6</v>
      </c>
      <c r="DB557" s="1">
        <v>1</v>
      </c>
      <c r="DC557" s="1">
        <v>1</v>
      </c>
      <c r="DD557" s="1">
        <v>1</v>
      </c>
      <c r="DE557" s="1">
        <v>1</v>
      </c>
      <c r="DF557" s="1">
        <v>1</v>
      </c>
      <c r="DG557" s="1">
        <v>1</v>
      </c>
      <c r="DH557" s="1">
        <f>SUM(DB557:DG557)</f>
        <v>6</v>
      </c>
      <c r="DI557" s="14">
        <f>DH557-DA557</f>
        <v>0</v>
      </c>
      <c r="DJ557" s="1">
        <v>1</v>
      </c>
      <c r="DK557" s="1">
        <v>1</v>
      </c>
      <c r="DL557" s="1">
        <v>0</v>
      </c>
      <c r="DM557" s="1">
        <v>0</v>
      </c>
      <c r="DN557" s="1">
        <v>0</v>
      </c>
      <c r="DO557" s="1">
        <v>0</v>
      </c>
      <c r="DP557" s="1">
        <v>0</v>
      </c>
      <c r="DQ557" s="1">
        <v>0</v>
      </c>
      <c r="DR557" s="1">
        <v>2</v>
      </c>
      <c r="DS557" s="1">
        <v>1</v>
      </c>
      <c r="DT557" s="1">
        <v>1</v>
      </c>
      <c r="DU557" s="1">
        <v>0</v>
      </c>
      <c r="DV557" s="1">
        <v>0</v>
      </c>
      <c r="DW557" s="1">
        <v>0</v>
      </c>
      <c r="DX557" s="1">
        <v>0</v>
      </c>
      <c r="DY557" s="1">
        <v>0</v>
      </c>
      <c r="DZ557" s="1">
        <v>0</v>
      </c>
      <c r="EA557" s="1">
        <f>SUM(DS557:DZ557)</f>
        <v>2</v>
      </c>
      <c r="EB557" s="14">
        <f>EA557-DR557</f>
        <v>0</v>
      </c>
      <c r="EC557" s="1">
        <v>0</v>
      </c>
      <c r="ED557" s="1">
        <v>0</v>
      </c>
      <c r="EE557" s="1">
        <f>SUM(EC557:ED557)</f>
        <v>0</v>
      </c>
      <c r="EF557" s="1">
        <v>5</v>
      </c>
      <c r="EG557" s="1">
        <v>5</v>
      </c>
      <c r="EH557" s="1">
        <v>5</v>
      </c>
      <c r="EI557" s="1">
        <v>5</v>
      </c>
      <c r="EJ557" s="1">
        <f t="shared" si="311"/>
        <v>20</v>
      </c>
    </row>
    <row r="558" spans="1:250" s="1" customFormat="1">
      <c r="A558" s="1">
        <v>549</v>
      </c>
      <c r="B558" s="64">
        <v>2</v>
      </c>
      <c r="C558" s="3">
        <v>1</v>
      </c>
      <c r="D558" s="1">
        <v>1</v>
      </c>
      <c r="E558" s="1">
        <v>1</v>
      </c>
      <c r="F558" s="1" t="s">
        <v>1928</v>
      </c>
      <c r="G558" s="1" t="s">
        <v>8019</v>
      </c>
      <c r="K558" s="1" t="s">
        <v>8020</v>
      </c>
      <c r="L558" s="1">
        <v>2</v>
      </c>
      <c r="M558" s="1">
        <v>10</v>
      </c>
      <c r="N558" s="1">
        <v>5</v>
      </c>
      <c r="O558" s="1" t="s">
        <v>2951</v>
      </c>
      <c r="P558" s="1" t="s">
        <v>8021</v>
      </c>
      <c r="Q558" s="1" t="s">
        <v>8022</v>
      </c>
      <c r="R558" s="1" t="s">
        <v>8023</v>
      </c>
      <c r="S558" s="1" t="s">
        <v>2492</v>
      </c>
      <c r="AX558" s="1">
        <v>2</v>
      </c>
      <c r="AZ558" s="1">
        <v>2</v>
      </c>
      <c r="BA558" s="1">
        <v>6</v>
      </c>
      <c r="BC558" s="1">
        <v>96</v>
      </c>
      <c r="BD558" s="1">
        <v>1</v>
      </c>
      <c r="BE558" s="1">
        <v>2</v>
      </c>
      <c r="BF558" s="1">
        <v>3</v>
      </c>
      <c r="BG558" s="1">
        <v>2</v>
      </c>
      <c r="BI558" s="1">
        <v>24.45</v>
      </c>
      <c r="BV558" s="14"/>
      <c r="CL558" s="1">
        <v>0</v>
      </c>
      <c r="CM558" s="1">
        <v>1</v>
      </c>
      <c r="CN558" s="1">
        <v>0</v>
      </c>
      <c r="DI558" s="14"/>
      <c r="EB558" s="14"/>
    </row>
    <row r="559" spans="1:250" s="1" customFormat="1">
      <c r="A559" s="1">
        <v>550</v>
      </c>
      <c r="B559" s="1">
        <v>2</v>
      </c>
      <c r="C559" s="3">
        <v>1</v>
      </c>
      <c r="D559" s="1">
        <v>3</v>
      </c>
      <c r="E559" s="1">
        <v>1</v>
      </c>
      <c r="F559" s="1" t="s">
        <v>1928</v>
      </c>
      <c r="G559" s="1" t="s">
        <v>2100</v>
      </c>
      <c r="H559" s="1" t="s">
        <v>1977</v>
      </c>
      <c r="I559" s="1" t="s">
        <v>2535</v>
      </c>
      <c r="K559" s="1" t="s">
        <v>8084</v>
      </c>
      <c r="L559" s="1">
        <v>4</v>
      </c>
      <c r="M559" s="1">
        <v>7</v>
      </c>
      <c r="N559" s="1">
        <v>13</v>
      </c>
      <c r="O559" s="1" t="s">
        <v>8085</v>
      </c>
      <c r="P559" s="1" t="s">
        <v>2585</v>
      </c>
      <c r="Q559" s="1" t="s">
        <v>8086</v>
      </c>
      <c r="R559" s="1" t="s">
        <v>2459</v>
      </c>
      <c r="S559" s="1" t="s">
        <v>8087</v>
      </c>
      <c r="T559" s="1" t="s">
        <v>8088</v>
      </c>
      <c r="U559" s="1" t="s">
        <v>3439</v>
      </c>
      <c r="V559" s="1" t="s">
        <v>4541</v>
      </c>
      <c r="W559" s="1" t="s">
        <v>8089</v>
      </c>
      <c r="X559" s="1" t="s">
        <v>8090</v>
      </c>
      <c r="Y559" s="1" t="s">
        <v>8091</v>
      </c>
      <c r="Z559" s="1" t="s">
        <v>4964</v>
      </c>
      <c r="AA559" s="1" t="s">
        <v>8092</v>
      </c>
      <c r="AX559" s="1">
        <v>2</v>
      </c>
      <c r="AZ559" s="1">
        <v>2</v>
      </c>
      <c r="BA559" s="1">
        <v>5</v>
      </c>
      <c r="BC559" s="1">
        <v>87</v>
      </c>
      <c r="BD559" s="1">
        <v>1</v>
      </c>
      <c r="BE559" s="1">
        <v>1</v>
      </c>
      <c r="BF559" s="1">
        <v>1</v>
      </c>
      <c r="BG559" s="1">
        <v>2</v>
      </c>
      <c r="BH559" s="1">
        <v>180.3</v>
      </c>
      <c r="BI559" s="1">
        <v>27.67</v>
      </c>
      <c r="BJ559" s="1">
        <v>1</v>
      </c>
      <c r="BK559" s="1">
        <v>0</v>
      </c>
      <c r="BL559" s="1">
        <v>4</v>
      </c>
      <c r="BM559" s="1">
        <v>3</v>
      </c>
      <c r="BN559" s="1">
        <v>0</v>
      </c>
      <c r="BO559" s="1">
        <f>IF(AZ559&gt;=85,1,0)</f>
        <v>0</v>
      </c>
      <c r="BP559" s="1">
        <f>IF(BA559=1,1,0)</f>
        <v>0</v>
      </c>
      <c r="BQ559" s="1">
        <v>0</v>
      </c>
      <c r="BR559" s="1">
        <v>0</v>
      </c>
      <c r="BS559" s="1">
        <v>0</v>
      </c>
      <c r="BT559" s="1">
        <v>1</v>
      </c>
      <c r="BU559" s="1">
        <v>0</v>
      </c>
      <c r="BV559" s="14">
        <f>SUM(BO559:BU559)</f>
        <v>1</v>
      </c>
      <c r="BW559" s="1">
        <v>3</v>
      </c>
      <c r="BX559" s="1">
        <v>0</v>
      </c>
      <c r="BY559" s="1">
        <v>0</v>
      </c>
      <c r="BZ559" s="1">
        <v>0</v>
      </c>
      <c r="CA559" s="1">
        <v>0</v>
      </c>
      <c r="CB559" s="1">
        <v>0</v>
      </c>
      <c r="CC559" s="1">
        <v>0</v>
      </c>
      <c r="CD559" s="1">
        <v>0</v>
      </c>
      <c r="CE559" s="1">
        <v>0</v>
      </c>
      <c r="CF559" s="1">
        <f>SUM(BX559:CE559)</f>
        <v>0</v>
      </c>
      <c r="CG559" s="1">
        <v>5</v>
      </c>
      <c r="CH559" s="1">
        <v>5</v>
      </c>
      <c r="CI559" s="1">
        <v>5</v>
      </c>
      <c r="CJ559" s="1">
        <v>5</v>
      </c>
      <c r="CK559" s="1">
        <f>SUM(CG559:CJ559)</f>
        <v>20</v>
      </c>
      <c r="CL559" s="1">
        <v>1</v>
      </c>
      <c r="CM559" s="1">
        <v>4</v>
      </c>
      <c r="CN559" s="1">
        <v>0</v>
      </c>
      <c r="CO559" s="1">
        <v>3</v>
      </c>
      <c r="CP559" s="1">
        <v>1</v>
      </c>
      <c r="CQ559" s="1">
        <v>1</v>
      </c>
      <c r="CR559" s="1">
        <v>2</v>
      </c>
      <c r="CS559" s="1">
        <v>2</v>
      </c>
      <c r="CT559" s="1">
        <v>75</v>
      </c>
      <c r="CU559" s="1">
        <v>1</v>
      </c>
      <c r="CV559" s="1">
        <v>1</v>
      </c>
      <c r="CW559" s="1">
        <v>1</v>
      </c>
      <c r="CX559" s="1">
        <v>1</v>
      </c>
      <c r="CY559" s="1">
        <v>1</v>
      </c>
      <c r="CZ559" s="1">
        <v>1</v>
      </c>
      <c r="DA559" s="1">
        <f>SUM(CU559:CZ559)</f>
        <v>6</v>
      </c>
      <c r="DB559" s="1">
        <v>1</v>
      </c>
      <c r="DC559" s="1">
        <v>1</v>
      </c>
      <c r="DD559" s="1">
        <v>1</v>
      </c>
      <c r="DE559" s="1">
        <v>1</v>
      </c>
      <c r="DF559" s="1">
        <v>1</v>
      </c>
      <c r="DG559" s="1">
        <v>1</v>
      </c>
      <c r="DH559" s="1">
        <f>SUM(DB559:DG559)</f>
        <v>6</v>
      </c>
      <c r="DI559" s="14">
        <f>DH559-DA559</f>
        <v>0</v>
      </c>
      <c r="DJ559" s="1">
        <v>1</v>
      </c>
      <c r="DK559" s="1">
        <v>1</v>
      </c>
      <c r="DL559" s="1">
        <v>1</v>
      </c>
      <c r="DM559" s="1">
        <v>1</v>
      </c>
      <c r="DN559" s="1">
        <v>1</v>
      </c>
      <c r="DO559" s="1">
        <v>1</v>
      </c>
      <c r="DP559" s="1">
        <v>1</v>
      </c>
      <c r="DQ559" s="1">
        <v>1</v>
      </c>
      <c r="DR559" s="1">
        <f>SUM(DJ559:DQ559)</f>
        <v>8</v>
      </c>
      <c r="DS559" s="1">
        <v>1</v>
      </c>
      <c r="DT559" s="1">
        <v>1</v>
      </c>
      <c r="DU559" s="1">
        <v>1</v>
      </c>
      <c r="DV559" s="1">
        <v>1</v>
      </c>
      <c r="DW559" s="1">
        <v>1</v>
      </c>
      <c r="DX559" s="1">
        <v>1</v>
      </c>
      <c r="DY559" s="1">
        <v>1</v>
      </c>
      <c r="DZ559" s="1">
        <v>1</v>
      </c>
      <c r="EA559" s="1">
        <f>SUM(DS559:DZ559)</f>
        <v>8</v>
      </c>
      <c r="EB559" s="14">
        <f>EA559-DR559</f>
        <v>0</v>
      </c>
      <c r="EC559" s="1">
        <v>0</v>
      </c>
      <c r="ED559" s="1">
        <v>0</v>
      </c>
      <c r="EE559" s="1">
        <f>SUM(EC559:ED559)</f>
        <v>0</v>
      </c>
      <c r="EF559" s="1">
        <v>5</v>
      </c>
      <c r="EG559" s="1">
        <v>5</v>
      </c>
      <c r="EH559" s="1">
        <v>5</v>
      </c>
      <c r="EI559" s="1">
        <v>5</v>
      </c>
      <c r="EJ559" s="1">
        <f>SUM(EF559:EI559)</f>
        <v>20</v>
      </c>
    </row>
    <row r="560" spans="1:250" s="1" customFormat="1">
      <c r="A560" s="1">
        <v>551</v>
      </c>
      <c r="B560" s="64">
        <v>1</v>
      </c>
      <c r="C560" s="3">
        <v>1</v>
      </c>
      <c r="D560" s="1">
        <v>1</v>
      </c>
      <c r="E560" s="1">
        <v>1</v>
      </c>
      <c r="F560" s="1" t="s">
        <v>1990</v>
      </c>
      <c r="G560" s="1" t="s">
        <v>4402</v>
      </c>
      <c r="H560" s="1" t="s">
        <v>1955</v>
      </c>
      <c r="I560" s="1" t="s">
        <v>1941</v>
      </c>
      <c r="J560" s="1" t="s">
        <v>2100</v>
      </c>
      <c r="K560" s="1" t="s">
        <v>8032</v>
      </c>
      <c r="L560" s="1">
        <v>7</v>
      </c>
      <c r="M560" s="1">
        <v>18</v>
      </c>
      <c r="N560" s="1">
        <v>18</v>
      </c>
      <c r="O560" s="1" t="s">
        <v>8033</v>
      </c>
      <c r="P560" s="1" t="s">
        <v>4107</v>
      </c>
      <c r="Q560" s="1" t="s">
        <v>2335</v>
      </c>
      <c r="R560" s="1" t="s">
        <v>2338</v>
      </c>
      <c r="S560" s="1" t="s">
        <v>8034</v>
      </c>
      <c r="T560" s="1" t="s">
        <v>3081</v>
      </c>
      <c r="U560" s="1" t="s">
        <v>8035</v>
      </c>
      <c r="V560" s="1" t="s">
        <v>2312</v>
      </c>
      <c r="W560" s="1" t="s">
        <v>2954</v>
      </c>
      <c r="X560" s="1" t="s">
        <v>8036</v>
      </c>
      <c r="Y560" s="1" t="s">
        <v>8037</v>
      </c>
      <c r="Z560" s="1" t="s">
        <v>2568</v>
      </c>
      <c r="AA560" s="1" t="s">
        <v>2793</v>
      </c>
      <c r="AB560" s="1" t="s">
        <v>2794</v>
      </c>
      <c r="AC560" s="1" t="s">
        <v>5623</v>
      </c>
      <c r="AD560" s="1" t="s">
        <v>8038</v>
      </c>
      <c r="AE560" s="1" t="s">
        <v>8039</v>
      </c>
      <c r="AF560" s="1" t="s">
        <v>8040</v>
      </c>
      <c r="AX560" s="1">
        <v>2</v>
      </c>
      <c r="AY560" s="1">
        <v>0</v>
      </c>
      <c r="AZ560" s="1">
        <v>2</v>
      </c>
      <c r="BA560" s="1">
        <v>5</v>
      </c>
      <c r="BC560" s="1">
        <v>64</v>
      </c>
      <c r="BD560" s="1">
        <v>1</v>
      </c>
      <c r="BE560" s="1">
        <v>1</v>
      </c>
      <c r="BF560" s="1">
        <v>2</v>
      </c>
      <c r="BG560" s="1">
        <v>4</v>
      </c>
      <c r="BH560" s="1">
        <v>177.8</v>
      </c>
      <c r="BI560" s="1">
        <v>24.68</v>
      </c>
      <c r="BJ560" s="1">
        <v>4</v>
      </c>
      <c r="BK560" s="1">
        <v>0</v>
      </c>
      <c r="BV560" s="14"/>
      <c r="CN560" s="1">
        <v>2</v>
      </c>
      <c r="DI560" s="14"/>
      <c r="EB560" s="14"/>
    </row>
    <row r="561" spans="1:249" s="1" customFormat="1">
      <c r="A561" s="1">
        <v>552</v>
      </c>
      <c r="B561" s="64">
        <v>2</v>
      </c>
      <c r="C561" s="3">
        <v>2</v>
      </c>
      <c r="D561" s="1">
        <v>3</v>
      </c>
      <c r="E561" s="1">
        <v>1</v>
      </c>
      <c r="F561" s="1" t="s">
        <v>2063</v>
      </c>
      <c r="G561" s="1" t="s">
        <v>2535</v>
      </c>
      <c r="K561" s="1" t="s">
        <v>8082</v>
      </c>
      <c r="L561" s="1">
        <v>2</v>
      </c>
      <c r="M561" s="1">
        <v>9</v>
      </c>
      <c r="N561" s="1">
        <v>1</v>
      </c>
      <c r="O561" s="1" t="s">
        <v>8083</v>
      </c>
      <c r="AX561" s="1">
        <v>2</v>
      </c>
      <c r="AY561" s="1">
        <v>1</v>
      </c>
      <c r="AZ561" s="1">
        <v>2</v>
      </c>
      <c r="BA561" s="1">
        <v>4</v>
      </c>
      <c r="BC561" s="1">
        <v>67</v>
      </c>
      <c r="BD561" s="1">
        <v>1</v>
      </c>
      <c r="BE561" s="1">
        <v>5</v>
      </c>
      <c r="BF561" s="1">
        <v>1</v>
      </c>
      <c r="BG561" s="1">
        <v>2</v>
      </c>
      <c r="BH561" s="1">
        <v>170.2</v>
      </c>
      <c r="BI561" s="1">
        <v>21.14</v>
      </c>
      <c r="BJ561" s="1">
        <v>0</v>
      </c>
      <c r="BK561" s="1">
        <v>0</v>
      </c>
      <c r="BL561" s="1">
        <v>4</v>
      </c>
      <c r="BM561" s="1">
        <v>3</v>
      </c>
      <c r="BN561" s="1">
        <v>0</v>
      </c>
      <c r="BO561" s="1">
        <v>0</v>
      </c>
      <c r="BP561" s="1">
        <v>1</v>
      </c>
      <c r="BQ561" s="1">
        <v>0</v>
      </c>
      <c r="BR561" s="1">
        <v>0</v>
      </c>
      <c r="BS561" s="1">
        <v>0</v>
      </c>
      <c r="BT561" s="1">
        <v>1</v>
      </c>
      <c r="BU561" s="1">
        <v>0</v>
      </c>
      <c r="BV561" s="14">
        <f t="shared" ref="BV561:BV574" si="312">SUM(BO561:BU561)</f>
        <v>2</v>
      </c>
      <c r="BW561" s="1">
        <v>1</v>
      </c>
      <c r="BX561" s="1">
        <v>0</v>
      </c>
      <c r="BY561" s="1">
        <v>0</v>
      </c>
      <c r="BZ561" s="1">
        <v>0</v>
      </c>
      <c r="CA561" s="1">
        <v>0</v>
      </c>
      <c r="CB561" s="1">
        <v>0</v>
      </c>
      <c r="CC561" s="1">
        <v>0</v>
      </c>
      <c r="CD561" s="1">
        <v>0</v>
      </c>
      <c r="CE561" s="1">
        <v>0</v>
      </c>
      <c r="CF561" s="1">
        <v>0</v>
      </c>
      <c r="CG561" s="1">
        <v>4</v>
      </c>
      <c r="CH561" s="1">
        <v>5</v>
      </c>
      <c r="CI561" s="1">
        <v>5</v>
      </c>
      <c r="CJ561" s="1">
        <v>5</v>
      </c>
      <c r="CK561" s="1">
        <f t="shared" ref="CK561:CK574" si="313">SUM(CG561:CJ561)</f>
        <v>19</v>
      </c>
      <c r="CL561" s="1">
        <v>0</v>
      </c>
      <c r="CM561" s="1">
        <v>5</v>
      </c>
      <c r="CN561" s="1">
        <v>0</v>
      </c>
      <c r="CO561" s="1">
        <v>1</v>
      </c>
      <c r="CP561" s="1">
        <v>1</v>
      </c>
      <c r="CQ561" s="1">
        <v>1</v>
      </c>
      <c r="CR561" s="1">
        <v>1</v>
      </c>
      <c r="CS561" s="1">
        <v>1</v>
      </c>
      <c r="CT561" s="1">
        <v>80</v>
      </c>
      <c r="CU561" s="1">
        <v>1</v>
      </c>
      <c r="CV561" s="1">
        <v>1</v>
      </c>
      <c r="CW561" s="1">
        <v>1</v>
      </c>
      <c r="CX561" s="1">
        <v>1</v>
      </c>
      <c r="CY561" s="1">
        <v>1</v>
      </c>
      <c r="CZ561" s="1">
        <v>1</v>
      </c>
      <c r="DA561" s="1">
        <f t="shared" ref="DA561:DA571" si="314">SUM(CU561:CZ561)</f>
        <v>6</v>
      </c>
      <c r="DB561" s="1">
        <v>1</v>
      </c>
      <c r="DC561" s="1">
        <v>1</v>
      </c>
      <c r="DD561" s="1">
        <v>1</v>
      </c>
      <c r="DE561" s="1">
        <v>1</v>
      </c>
      <c r="DF561" s="1">
        <v>1</v>
      </c>
      <c r="DG561" s="1">
        <v>1</v>
      </c>
      <c r="DH561" s="1">
        <f t="shared" ref="DH561:DH571" si="315">SUM(DB561:DG561)</f>
        <v>6</v>
      </c>
      <c r="DI561" s="14">
        <f t="shared" ref="DI561:DI574" si="316">DH561-DA561</f>
        <v>0</v>
      </c>
      <c r="DJ561" s="1">
        <v>1</v>
      </c>
      <c r="DK561" s="1">
        <v>0</v>
      </c>
      <c r="DL561" s="1">
        <v>1</v>
      </c>
      <c r="DM561" s="1">
        <v>0</v>
      </c>
      <c r="DN561" s="1">
        <v>0</v>
      </c>
      <c r="DO561" s="1">
        <v>1</v>
      </c>
      <c r="DP561" s="1">
        <v>1</v>
      </c>
      <c r="DQ561" s="1">
        <v>1</v>
      </c>
      <c r="DR561" s="1">
        <f t="shared" ref="DR561:DR571" si="317">SUM(DJ561:DQ561)</f>
        <v>5</v>
      </c>
      <c r="DS561" s="1">
        <v>1</v>
      </c>
      <c r="DT561" s="1">
        <v>0</v>
      </c>
      <c r="DU561" s="1">
        <v>1</v>
      </c>
      <c r="DV561" s="1">
        <v>0</v>
      </c>
      <c r="DW561" s="1">
        <v>0</v>
      </c>
      <c r="DX561" s="1">
        <v>1</v>
      </c>
      <c r="DY561" s="1">
        <v>1</v>
      </c>
      <c r="DZ561" s="1">
        <v>1</v>
      </c>
      <c r="EA561" s="1">
        <f t="shared" ref="EA561:EA571" si="318">SUM(DS561:DZ561)</f>
        <v>5</v>
      </c>
      <c r="EB561" s="14">
        <f t="shared" ref="EB561:EB574" si="319">EA561-DR561</f>
        <v>0</v>
      </c>
      <c r="EC561" s="1">
        <v>0</v>
      </c>
      <c r="ED561" s="1">
        <v>0</v>
      </c>
      <c r="EE561" s="1">
        <f t="shared" ref="EE561:EE571" si="320">SUM(EC561:ED561)</f>
        <v>0</v>
      </c>
      <c r="EF561" s="1">
        <v>5</v>
      </c>
      <c r="EG561" s="1">
        <v>5</v>
      </c>
      <c r="EH561" s="1">
        <v>5</v>
      </c>
      <c r="EI561" s="1">
        <v>5</v>
      </c>
      <c r="EJ561" s="1">
        <f t="shared" ref="EJ561:EJ571" si="321">SUM(EF561:EI561)</f>
        <v>20</v>
      </c>
    </row>
    <row r="562" spans="1:249" s="14" customFormat="1">
      <c r="A562" s="1">
        <v>553</v>
      </c>
      <c r="B562" s="64">
        <v>2</v>
      </c>
      <c r="C562" s="3">
        <v>2</v>
      </c>
      <c r="D562" s="1">
        <v>1</v>
      </c>
      <c r="E562" s="1">
        <v>1</v>
      </c>
      <c r="F562" s="1" t="s">
        <v>2319</v>
      </c>
      <c r="G562" s="1" t="s">
        <v>2063</v>
      </c>
      <c r="H562" s="1" t="s">
        <v>2100</v>
      </c>
      <c r="I562" s="1" t="s">
        <v>2454</v>
      </c>
      <c r="J562" s="1" t="s">
        <v>2655</v>
      </c>
      <c r="K562" s="1" t="s">
        <v>7980</v>
      </c>
      <c r="L562" s="1">
        <v>5</v>
      </c>
      <c r="M562" s="1">
        <v>16</v>
      </c>
      <c r="N562" s="1">
        <v>11</v>
      </c>
      <c r="O562" s="1" t="s">
        <v>2560</v>
      </c>
      <c r="P562" s="1" t="s">
        <v>7981</v>
      </c>
      <c r="Q562" s="1" t="s">
        <v>2745</v>
      </c>
      <c r="R562" s="1" t="s">
        <v>7982</v>
      </c>
      <c r="S562" s="1" t="s">
        <v>3474</v>
      </c>
      <c r="T562" s="1" t="s">
        <v>4730</v>
      </c>
      <c r="U562" s="1" t="s">
        <v>7983</v>
      </c>
      <c r="V562" s="1" t="s">
        <v>7984</v>
      </c>
      <c r="W562" s="1" t="s">
        <v>2757</v>
      </c>
      <c r="X562" s="1" t="s">
        <v>7985</v>
      </c>
      <c r="Y562" s="1" t="s">
        <v>7986</v>
      </c>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v>1</v>
      </c>
      <c r="AY562" s="1">
        <v>0</v>
      </c>
      <c r="AZ562" s="1">
        <v>2</v>
      </c>
      <c r="BA562" s="1">
        <v>7</v>
      </c>
      <c r="BB562" s="1"/>
      <c r="BC562" s="1">
        <v>99</v>
      </c>
      <c r="BD562" s="1">
        <v>0</v>
      </c>
      <c r="BE562" s="1">
        <v>3</v>
      </c>
      <c r="BF562" s="1">
        <v>2</v>
      </c>
      <c r="BG562" s="1">
        <v>2</v>
      </c>
      <c r="BH562" s="1">
        <v>142.19999999999999</v>
      </c>
      <c r="BI562" s="1">
        <v>21.97</v>
      </c>
      <c r="BJ562" s="1">
        <v>0</v>
      </c>
      <c r="BK562" s="1">
        <v>0</v>
      </c>
      <c r="BL562" s="1">
        <v>1</v>
      </c>
      <c r="BM562" s="1">
        <v>2</v>
      </c>
      <c r="BN562" s="1">
        <v>1</v>
      </c>
      <c r="BO562" s="1">
        <f>IF(AZ562&gt;=85,1,0)</f>
        <v>0</v>
      </c>
      <c r="BP562" s="1">
        <f>IF(BA562=1,1,0)</f>
        <v>0</v>
      </c>
      <c r="BQ562" s="1">
        <v>1</v>
      </c>
      <c r="BR562" s="1">
        <v>1</v>
      </c>
      <c r="BS562" s="1">
        <v>1</v>
      </c>
      <c r="BT562" s="1">
        <v>1</v>
      </c>
      <c r="BU562" s="1">
        <v>1</v>
      </c>
      <c r="BV562" s="14">
        <f t="shared" si="312"/>
        <v>5</v>
      </c>
      <c r="BW562" s="1">
        <v>4</v>
      </c>
      <c r="BX562" s="1">
        <v>1</v>
      </c>
      <c r="BY562" s="1">
        <v>1</v>
      </c>
      <c r="BZ562" s="1">
        <v>1</v>
      </c>
      <c r="CA562" s="1">
        <v>1</v>
      </c>
      <c r="CB562" s="1">
        <v>1</v>
      </c>
      <c r="CC562" s="1">
        <v>1</v>
      </c>
      <c r="CD562" s="1">
        <v>1</v>
      </c>
      <c r="CE562" s="1">
        <v>1</v>
      </c>
      <c r="CF562" s="1">
        <f t="shared" ref="CF562:CF574" si="322">SUM(BX562:CE562)</f>
        <v>8</v>
      </c>
      <c r="CG562" s="1">
        <v>1</v>
      </c>
      <c r="CH562" s="1">
        <v>1</v>
      </c>
      <c r="CI562" s="1">
        <v>1</v>
      </c>
      <c r="CJ562" s="1">
        <v>1</v>
      </c>
      <c r="CK562" s="1">
        <f t="shared" si="313"/>
        <v>4</v>
      </c>
      <c r="CL562" s="1">
        <v>0</v>
      </c>
      <c r="CM562" s="1">
        <v>4</v>
      </c>
      <c r="CN562" s="1">
        <v>0</v>
      </c>
      <c r="CO562" s="1">
        <v>4</v>
      </c>
      <c r="CP562" s="1">
        <v>5</v>
      </c>
      <c r="CQ562" s="1">
        <v>5</v>
      </c>
      <c r="CR562" s="1">
        <v>3</v>
      </c>
      <c r="CS562" s="1">
        <v>1</v>
      </c>
      <c r="CT562" s="1">
        <v>25</v>
      </c>
      <c r="CU562" s="1">
        <v>0</v>
      </c>
      <c r="CV562" s="1">
        <v>0</v>
      </c>
      <c r="CW562" s="1">
        <v>0</v>
      </c>
      <c r="CX562" s="1">
        <v>0</v>
      </c>
      <c r="CY562" s="1">
        <v>0</v>
      </c>
      <c r="CZ562" s="1">
        <v>1</v>
      </c>
      <c r="DA562" s="1">
        <f t="shared" si="314"/>
        <v>1</v>
      </c>
      <c r="DB562" s="1">
        <v>0</v>
      </c>
      <c r="DC562" s="1">
        <v>0</v>
      </c>
      <c r="DD562" s="1">
        <v>0</v>
      </c>
      <c r="DE562" s="1">
        <v>0</v>
      </c>
      <c r="DF562" s="1">
        <v>0</v>
      </c>
      <c r="DG562" s="1">
        <v>1</v>
      </c>
      <c r="DH562" s="1">
        <f t="shared" si="315"/>
        <v>1</v>
      </c>
      <c r="DI562" s="14">
        <f t="shared" si="316"/>
        <v>0</v>
      </c>
      <c r="DJ562" s="1">
        <v>1</v>
      </c>
      <c r="DK562" s="1">
        <v>0</v>
      </c>
      <c r="DL562" s="1">
        <v>0</v>
      </c>
      <c r="DM562" s="1">
        <v>0</v>
      </c>
      <c r="DN562" s="1">
        <v>0</v>
      </c>
      <c r="DO562" s="1">
        <v>0</v>
      </c>
      <c r="DP562" s="1">
        <v>0</v>
      </c>
      <c r="DQ562" s="1">
        <v>0</v>
      </c>
      <c r="DR562" s="1">
        <f t="shared" si="317"/>
        <v>1</v>
      </c>
      <c r="DS562" s="1">
        <v>1</v>
      </c>
      <c r="DT562" s="1">
        <v>0</v>
      </c>
      <c r="DU562" s="1">
        <v>0</v>
      </c>
      <c r="DV562" s="1">
        <v>0</v>
      </c>
      <c r="DW562" s="1">
        <v>0</v>
      </c>
      <c r="DX562" s="1">
        <v>0</v>
      </c>
      <c r="DY562" s="1">
        <v>0</v>
      </c>
      <c r="DZ562" s="1">
        <v>0</v>
      </c>
      <c r="EA562" s="1">
        <f t="shared" si="318"/>
        <v>1</v>
      </c>
      <c r="EB562" s="14">
        <f t="shared" si="319"/>
        <v>0</v>
      </c>
      <c r="EC562" s="1">
        <v>0</v>
      </c>
      <c r="ED562" s="1">
        <v>0</v>
      </c>
      <c r="EE562" s="1">
        <f t="shared" si="320"/>
        <v>0</v>
      </c>
      <c r="EF562" s="1">
        <v>5</v>
      </c>
      <c r="EG562" s="1">
        <v>5</v>
      </c>
      <c r="EH562" s="1">
        <v>5</v>
      </c>
      <c r="EI562" s="1">
        <v>5</v>
      </c>
      <c r="EJ562" s="1">
        <f t="shared" si="321"/>
        <v>20</v>
      </c>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row>
    <row r="563" spans="1:249" s="1" customFormat="1">
      <c r="A563" s="1">
        <v>554</v>
      </c>
      <c r="B563" s="64">
        <v>1</v>
      </c>
      <c r="C563" s="3">
        <v>1</v>
      </c>
      <c r="D563" s="1">
        <v>1</v>
      </c>
      <c r="E563" s="1">
        <v>1</v>
      </c>
      <c r="F563" s="1" t="s">
        <v>2454</v>
      </c>
      <c r="K563" s="1" t="s">
        <v>8107</v>
      </c>
      <c r="L563" s="1">
        <v>1</v>
      </c>
      <c r="M563" s="1">
        <v>2</v>
      </c>
      <c r="N563" s="1">
        <v>3</v>
      </c>
      <c r="O563" s="1" t="s">
        <v>2434</v>
      </c>
      <c r="P563" s="1" t="s">
        <v>5639</v>
      </c>
      <c r="Q563" s="1" t="s">
        <v>3075</v>
      </c>
      <c r="AX563" s="1">
        <v>2</v>
      </c>
      <c r="AY563" s="1">
        <v>1</v>
      </c>
      <c r="AZ563" s="1">
        <v>1</v>
      </c>
      <c r="BA563" s="1">
        <v>2</v>
      </c>
      <c r="BC563" s="1">
        <v>30</v>
      </c>
      <c r="BD563" s="1">
        <v>1</v>
      </c>
      <c r="BE563" s="1">
        <v>2</v>
      </c>
      <c r="BF563" s="1">
        <v>1</v>
      </c>
      <c r="BG563" s="1">
        <v>4</v>
      </c>
      <c r="BH563" s="1">
        <v>170.2</v>
      </c>
      <c r="BI563" s="1">
        <v>33.6</v>
      </c>
      <c r="BJ563" s="1">
        <v>0</v>
      </c>
      <c r="BK563" s="1">
        <v>1</v>
      </c>
      <c r="BL563" s="1">
        <v>2</v>
      </c>
      <c r="BM563" s="1">
        <v>1</v>
      </c>
      <c r="BN563" s="1">
        <v>0</v>
      </c>
      <c r="BO563" s="1">
        <v>0</v>
      </c>
      <c r="BP563" s="1">
        <v>1</v>
      </c>
      <c r="BQ563" s="1">
        <v>0</v>
      </c>
      <c r="BR563" s="1">
        <v>0</v>
      </c>
      <c r="BS563" s="1">
        <v>0</v>
      </c>
      <c r="BT563" s="1">
        <v>1</v>
      </c>
      <c r="BU563" s="1">
        <v>0</v>
      </c>
      <c r="BV563" s="14">
        <f t="shared" si="312"/>
        <v>2</v>
      </c>
      <c r="BW563" s="1">
        <v>3</v>
      </c>
      <c r="BX563" s="1">
        <v>0</v>
      </c>
      <c r="BY563" s="1">
        <v>0</v>
      </c>
      <c r="BZ563" s="1">
        <v>0</v>
      </c>
      <c r="CA563" s="1">
        <v>0</v>
      </c>
      <c r="CB563" s="1">
        <v>0</v>
      </c>
      <c r="CC563" s="1">
        <v>0</v>
      </c>
      <c r="CD563" s="1">
        <v>0</v>
      </c>
      <c r="CE563" s="1">
        <v>0</v>
      </c>
      <c r="CF563" s="1">
        <f t="shared" si="322"/>
        <v>0</v>
      </c>
      <c r="CG563" s="1">
        <v>5</v>
      </c>
      <c r="CH563" s="1">
        <v>5</v>
      </c>
      <c r="CI563" s="1">
        <v>5</v>
      </c>
      <c r="CJ563" s="1">
        <v>5</v>
      </c>
      <c r="CK563" s="1">
        <f t="shared" si="313"/>
        <v>20</v>
      </c>
      <c r="CO563" s="1">
        <v>1</v>
      </c>
      <c r="CP563" s="1">
        <v>1</v>
      </c>
      <c r="CQ563" s="1">
        <v>1</v>
      </c>
      <c r="CR563" s="1">
        <v>2</v>
      </c>
      <c r="CS563" s="1">
        <v>1</v>
      </c>
      <c r="CT563" s="1">
        <v>95</v>
      </c>
      <c r="CU563" s="1">
        <v>1</v>
      </c>
      <c r="CV563" s="1">
        <v>1</v>
      </c>
      <c r="CW563" s="1">
        <v>1</v>
      </c>
      <c r="CX563" s="1">
        <v>1</v>
      </c>
      <c r="CY563" s="1">
        <v>1</v>
      </c>
      <c r="CZ563" s="1">
        <v>1</v>
      </c>
      <c r="DA563" s="1">
        <f t="shared" si="314"/>
        <v>6</v>
      </c>
      <c r="DB563" s="1">
        <v>1</v>
      </c>
      <c r="DC563" s="1">
        <v>1</v>
      </c>
      <c r="DD563" s="1">
        <v>1</v>
      </c>
      <c r="DE563" s="1">
        <v>1</v>
      </c>
      <c r="DF563" s="1">
        <v>1</v>
      </c>
      <c r="DG563" s="1">
        <v>1</v>
      </c>
      <c r="DH563" s="1">
        <f t="shared" si="315"/>
        <v>6</v>
      </c>
      <c r="DI563" s="14">
        <f t="shared" si="316"/>
        <v>0</v>
      </c>
      <c r="DJ563" s="1">
        <v>1</v>
      </c>
      <c r="DK563" s="1">
        <v>1</v>
      </c>
      <c r="DL563" s="1">
        <v>1</v>
      </c>
      <c r="DM563" s="1">
        <v>1</v>
      </c>
      <c r="DN563" s="1">
        <v>1</v>
      </c>
      <c r="DO563" s="1">
        <v>1</v>
      </c>
      <c r="DP563" s="1">
        <v>1</v>
      </c>
      <c r="DQ563" s="1">
        <v>1</v>
      </c>
      <c r="DR563" s="1">
        <f t="shared" si="317"/>
        <v>8</v>
      </c>
      <c r="DS563" s="1">
        <v>1</v>
      </c>
      <c r="DT563" s="1">
        <v>1</v>
      </c>
      <c r="DU563" s="1">
        <v>1</v>
      </c>
      <c r="DV563" s="1">
        <v>1</v>
      </c>
      <c r="DW563" s="1">
        <v>1</v>
      </c>
      <c r="DX563" s="1">
        <v>1</v>
      </c>
      <c r="DY563" s="1">
        <v>1</v>
      </c>
      <c r="DZ563" s="1">
        <v>1</v>
      </c>
      <c r="EA563" s="1">
        <f t="shared" si="318"/>
        <v>8</v>
      </c>
      <c r="EB563" s="14">
        <f t="shared" si="319"/>
        <v>0</v>
      </c>
      <c r="EC563" s="1">
        <v>0</v>
      </c>
      <c r="ED563" s="1">
        <v>0</v>
      </c>
      <c r="EE563" s="1">
        <f t="shared" si="320"/>
        <v>0</v>
      </c>
      <c r="EF563" s="1">
        <v>5</v>
      </c>
      <c r="EG563" s="1">
        <v>3</v>
      </c>
      <c r="EH563" s="1">
        <v>5</v>
      </c>
      <c r="EI563" s="1">
        <v>4</v>
      </c>
      <c r="EJ563" s="1">
        <f t="shared" si="321"/>
        <v>17</v>
      </c>
    </row>
    <row r="564" spans="1:249" s="1" customFormat="1">
      <c r="A564" s="1">
        <v>555</v>
      </c>
      <c r="B564" s="1">
        <v>2</v>
      </c>
      <c r="C564" s="3">
        <v>1</v>
      </c>
      <c r="D564" s="1">
        <v>1</v>
      </c>
      <c r="E564" s="1">
        <v>1</v>
      </c>
      <c r="F564" s="1" t="s">
        <v>8060</v>
      </c>
      <c r="G564" s="1" t="s">
        <v>1941</v>
      </c>
      <c r="H564" s="1" t="s">
        <v>2100</v>
      </c>
      <c r="I564" s="1" t="s">
        <v>1928</v>
      </c>
      <c r="J564" s="1" t="s">
        <v>2454</v>
      </c>
      <c r="K564" s="1" t="s">
        <v>8061</v>
      </c>
      <c r="L564" s="1">
        <v>6</v>
      </c>
      <c r="M564" s="1">
        <v>15</v>
      </c>
      <c r="N564" s="1">
        <v>13</v>
      </c>
      <c r="O564" s="1" t="s">
        <v>2560</v>
      </c>
      <c r="P564" s="1" t="s">
        <v>2951</v>
      </c>
      <c r="Q564" s="1" t="s">
        <v>2335</v>
      </c>
      <c r="R564" s="1" t="s">
        <v>8062</v>
      </c>
      <c r="S564" s="1" t="s">
        <v>8063</v>
      </c>
      <c r="T564" s="1" t="s">
        <v>3926</v>
      </c>
      <c r="U564" s="1" t="s">
        <v>3957</v>
      </c>
      <c r="V564" s="1" t="s">
        <v>8064</v>
      </c>
      <c r="W564" s="1" t="s">
        <v>8065</v>
      </c>
      <c r="X564" s="1" t="s">
        <v>2492</v>
      </c>
      <c r="Y564" s="1" t="s">
        <v>8066</v>
      </c>
      <c r="Z564" s="1" t="s">
        <v>8067</v>
      </c>
      <c r="AA564" s="1" t="s">
        <v>2331</v>
      </c>
      <c r="AX564" s="1">
        <v>2</v>
      </c>
      <c r="AY564" s="1">
        <v>0</v>
      </c>
      <c r="AZ564" s="1">
        <v>2</v>
      </c>
      <c r="BA564" s="1">
        <v>5</v>
      </c>
      <c r="BC564" s="1">
        <v>81</v>
      </c>
      <c r="BD564" s="1">
        <v>1</v>
      </c>
      <c r="BE564" s="1">
        <v>2</v>
      </c>
      <c r="BF564" s="1">
        <v>1</v>
      </c>
      <c r="BG564" s="1">
        <v>2</v>
      </c>
      <c r="BI564" s="1">
        <v>25.21</v>
      </c>
      <c r="BJ564" s="1">
        <v>0</v>
      </c>
      <c r="BK564" s="1">
        <v>0</v>
      </c>
      <c r="BL564" s="1">
        <v>1</v>
      </c>
      <c r="BM564" s="1">
        <v>3</v>
      </c>
      <c r="BN564" s="1">
        <v>0</v>
      </c>
      <c r="BO564" s="1">
        <f t="shared" ref="BO564:BO571" si="323">IF(AZ564&gt;=85,1,0)</f>
        <v>0</v>
      </c>
      <c r="BP564" s="1">
        <f t="shared" ref="BP564:BP571" si="324">IF(BA564=1,1,0)</f>
        <v>0</v>
      </c>
      <c r="BQ564" s="1">
        <v>1</v>
      </c>
      <c r="BR564" s="1">
        <v>0</v>
      </c>
      <c r="BS564" s="1">
        <v>0</v>
      </c>
      <c r="BT564" s="1">
        <v>1</v>
      </c>
      <c r="BU564" s="1">
        <v>0</v>
      </c>
      <c r="BV564" s="14">
        <f t="shared" si="312"/>
        <v>2</v>
      </c>
      <c r="BW564" s="1">
        <v>4</v>
      </c>
      <c r="BX564" s="1">
        <v>0</v>
      </c>
      <c r="BY564" s="1">
        <v>0</v>
      </c>
      <c r="BZ564" s="1">
        <v>0</v>
      </c>
      <c r="CA564" s="1">
        <v>0</v>
      </c>
      <c r="CB564" s="1">
        <v>0</v>
      </c>
      <c r="CC564" s="1">
        <v>0</v>
      </c>
      <c r="CD564" s="1">
        <v>0</v>
      </c>
      <c r="CE564" s="1">
        <v>0</v>
      </c>
      <c r="CF564" s="1">
        <f t="shared" si="322"/>
        <v>0</v>
      </c>
      <c r="CG564" s="1">
        <v>5</v>
      </c>
      <c r="CH564" s="1">
        <v>5</v>
      </c>
      <c r="CI564" s="1">
        <v>5</v>
      </c>
      <c r="CJ564" s="1">
        <v>5</v>
      </c>
      <c r="CK564" s="1">
        <f t="shared" si="313"/>
        <v>20</v>
      </c>
      <c r="CM564" s="1">
        <v>1</v>
      </c>
      <c r="CN564" s="1">
        <v>2</v>
      </c>
      <c r="CO564" s="1">
        <v>1</v>
      </c>
      <c r="CP564" s="1">
        <v>1</v>
      </c>
      <c r="CQ564" s="1">
        <v>1</v>
      </c>
      <c r="CR564" s="1">
        <v>1</v>
      </c>
      <c r="CS564" s="1">
        <v>1</v>
      </c>
      <c r="CT564" s="1">
        <v>25</v>
      </c>
      <c r="CU564" s="1">
        <v>1</v>
      </c>
      <c r="CV564" s="1">
        <v>1</v>
      </c>
      <c r="CW564" s="1">
        <v>1</v>
      </c>
      <c r="CX564" s="1">
        <v>1</v>
      </c>
      <c r="CY564" s="1">
        <v>0</v>
      </c>
      <c r="CZ564" s="1">
        <v>1</v>
      </c>
      <c r="DA564" s="1">
        <f t="shared" si="314"/>
        <v>5</v>
      </c>
      <c r="DB564" s="1">
        <v>1</v>
      </c>
      <c r="DC564" s="1">
        <v>1</v>
      </c>
      <c r="DD564" s="1">
        <v>1</v>
      </c>
      <c r="DE564" s="1">
        <v>1</v>
      </c>
      <c r="DF564" s="1">
        <v>0</v>
      </c>
      <c r="DG564" s="1">
        <v>1</v>
      </c>
      <c r="DH564" s="1">
        <f t="shared" si="315"/>
        <v>5</v>
      </c>
      <c r="DI564" s="14">
        <f t="shared" si="316"/>
        <v>0</v>
      </c>
      <c r="DJ564" s="1">
        <v>1</v>
      </c>
      <c r="DK564" s="1">
        <v>1</v>
      </c>
      <c r="DL564" s="1">
        <v>1</v>
      </c>
      <c r="DM564" s="1">
        <v>1</v>
      </c>
      <c r="DN564" s="1">
        <v>0</v>
      </c>
      <c r="DO564" s="1">
        <v>1</v>
      </c>
      <c r="DP564" s="1">
        <v>1</v>
      </c>
      <c r="DQ564" s="1">
        <v>1</v>
      </c>
      <c r="DR564" s="1">
        <f t="shared" si="317"/>
        <v>7</v>
      </c>
      <c r="DS564" s="1">
        <v>1</v>
      </c>
      <c r="DT564" s="1">
        <v>1</v>
      </c>
      <c r="DU564" s="1">
        <v>1</v>
      </c>
      <c r="DV564" s="1">
        <v>1</v>
      </c>
      <c r="DW564" s="1">
        <v>0</v>
      </c>
      <c r="DX564" s="1">
        <v>1</v>
      </c>
      <c r="DY564" s="1">
        <v>1</v>
      </c>
      <c r="DZ564" s="1">
        <v>1</v>
      </c>
      <c r="EA564" s="1">
        <f t="shared" si="318"/>
        <v>7</v>
      </c>
      <c r="EB564" s="14">
        <f t="shared" si="319"/>
        <v>0</v>
      </c>
      <c r="EC564" s="1">
        <v>0</v>
      </c>
      <c r="ED564" s="1">
        <v>0</v>
      </c>
      <c r="EE564" s="1">
        <f t="shared" si="320"/>
        <v>0</v>
      </c>
      <c r="EF564" s="1">
        <v>5</v>
      </c>
      <c r="EG564" s="1">
        <v>5</v>
      </c>
      <c r="EH564" s="1">
        <v>5</v>
      </c>
      <c r="EI564" s="1">
        <v>5</v>
      </c>
      <c r="EJ564" s="1">
        <f t="shared" si="321"/>
        <v>20</v>
      </c>
    </row>
    <row r="565" spans="1:249" s="1" customFormat="1">
      <c r="A565" s="1">
        <v>556</v>
      </c>
      <c r="B565" s="64">
        <v>1</v>
      </c>
      <c r="C565" s="3">
        <v>1</v>
      </c>
      <c r="D565" s="1">
        <v>1</v>
      </c>
      <c r="E565" s="1">
        <v>1</v>
      </c>
      <c r="F565" s="1" t="s">
        <v>2100</v>
      </c>
      <c r="K565" s="1" t="s">
        <v>7976</v>
      </c>
      <c r="L565" s="1">
        <v>1</v>
      </c>
      <c r="M565" s="1">
        <v>4</v>
      </c>
      <c r="N565" s="1">
        <v>4</v>
      </c>
      <c r="O565" s="1" t="s">
        <v>2335</v>
      </c>
      <c r="P565" s="1" t="s">
        <v>7977</v>
      </c>
      <c r="Q565" s="1" t="s">
        <v>5514</v>
      </c>
      <c r="R565" s="1" t="s">
        <v>7978</v>
      </c>
      <c r="AY565" s="1">
        <v>1</v>
      </c>
      <c r="AZ565" s="1">
        <v>2</v>
      </c>
      <c r="BA565" s="1">
        <v>5</v>
      </c>
      <c r="BC565" s="1">
        <v>80</v>
      </c>
      <c r="BD565" s="1">
        <v>1</v>
      </c>
      <c r="BE565" s="1">
        <v>5</v>
      </c>
      <c r="BF565" s="1">
        <v>1</v>
      </c>
      <c r="BG565" s="1">
        <v>2</v>
      </c>
      <c r="BH565" s="1">
        <v>167.6</v>
      </c>
      <c r="BI565" s="1">
        <v>21.95</v>
      </c>
      <c r="BJ565" s="1">
        <v>0</v>
      </c>
      <c r="BK565" s="1">
        <v>0</v>
      </c>
      <c r="BL565" s="1">
        <v>4</v>
      </c>
      <c r="BM565" s="1">
        <v>3</v>
      </c>
      <c r="BN565" s="1">
        <v>0</v>
      </c>
      <c r="BO565" s="1">
        <f t="shared" si="323"/>
        <v>0</v>
      </c>
      <c r="BP565" s="1">
        <f t="shared" si="324"/>
        <v>0</v>
      </c>
      <c r="BQ565" s="1">
        <v>0</v>
      </c>
      <c r="BR565" s="1">
        <v>0</v>
      </c>
      <c r="BS565" s="1">
        <v>0</v>
      </c>
      <c r="BT565" s="1">
        <v>1</v>
      </c>
      <c r="BU565" s="1">
        <v>0</v>
      </c>
      <c r="BV565" s="14">
        <f t="shared" si="312"/>
        <v>1</v>
      </c>
      <c r="BW565" s="1">
        <v>2</v>
      </c>
      <c r="BX565" s="1">
        <v>0</v>
      </c>
      <c r="BY565" s="1">
        <v>0</v>
      </c>
      <c r="BZ565" s="1">
        <v>0</v>
      </c>
      <c r="CA565" s="1">
        <v>0</v>
      </c>
      <c r="CB565" s="1">
        <v>0</v>
      </c>
      <c r="CC565" s="1">
        <v>0</v>
      </c>
      <c r="CD565" s="1">
        <v>0</v>
      </c>
      <c r="CE565" s="1">
        <v>0</v>
      </c>
      <c r="CF565" s="1">
        <f t="shared" si="322"/>
        <v>0</v>
      </c>
      <c r="CG565" s="1">
        <v>4</v>
      </c>
      <c r="CH565" s="1">
        <v>4</v>
      </c>
      <c r="CI565" s="1">
        <v>4</v>
      </c>
      <c r="CJ565" s="1">
        <v>4</v>
      </c>
      <c r="CK565" s="1">
        <f t="shared" si="313"/>
        <v>16</v>
      </c>
      <c r="CL565" s="1">
        <v>0</v>
      </c>
      <c r="CM565" s="1">
        <v>1</v>
      </c>
      <c r="CN565" s="1">
        <v>0</v>
      </c>
      <c r="CO565" s="1">
        <v>4</v>
      </c>
      <c r="CP565" s="1">
        <v>2</v>
      </c>
      <c r="CQ565" s="1">
        <v>3</v>
      </c>
      <c r="CR565" s="1">
        <v>3</v>
      </c>
      <c r="CS565" s="1">
        <v>2</v>
      </c>
      <c r="CT565" s="1">
        <v>30</v>
      </c>
      <c r="CU565" s="1">
        <v>1</v>
      </c>
      <c r="CV565" s="1">
        <v>1</v>
      </c>
      <c r="CW565" s="1">
        <v>1</v>
      </c>
      <c r="CX565" s="1">
        <v>1</v>
      </c>
      <c r="CY565" s="1">
        <v>1</v>
      </c>
      <c r="CZ565" s="1">
        <v>1</v>
      </c>
      <c r="DA565" s="1">
        <f t="shared" si="314"/>
        <v>6</v>
      </c>
      <c r="DB565" s="1">
        <v>0</v>
      </c>
      <c r="DC565" s="1">
        <v>0</v>
      </c>
      <c r="DD565" s="1">
        <v>1</v>
      </c>
      <c r="DE565" s="1">
        <v>0</v>
      </c>
      <c r="DF565" s="1">
        <v>1</v>
      </c>
      <c r="DG565" s="1">
        <v>1</v>
      </c>
      <c r="DH565" s="1">
        <f t="shared" si="315"/>
        <v>3</v>
      </c>
      <c r="DI565" s="14">
        <f t="shared" si="316"/>
        <v>-3</v>
      </c>
      <c r="DJ565" s="1">
        <v>1</v>
      </c>
      <c r="DK565" s="1">
        <v>1</v>
      </c>
      <c r="DL565" s="1">
        <v>1</v>
      </c>
      <c r="DM565" s="1">
        <v>1</v>
      </c>
      <c r="DN565" s="1">
        <v>1</v>
      </c>
      <c r="DO565" s="1">
        <v>1</v>
      </c>
      <c r="DP565" s="1">
        <v>1</v>
      </c>
      <c r="DQ565" s="1">
        <v>1</v>
      </c>
      <c r="DR565" s="1">
        <f t="shared" si="317"/>
        <v>8</v>
      </c>
      <c r="DS565" s="1">
        <v>1</v>
      </c>
      <c r="DT565" s="1">
        <v>0</v>
      </c>
      <c r="DU565" s="1">
        <v>0</v>
      </c>
      <c r="DV565" s="1">
        <v>0</v>
      </c>
      <c r="DW565" s="1">
        <v>0</v>
      </c>
      <c r="DX565" s="1">
        <v>0</v>
      </c>
      <c r="DY565" s="1">
        <v>1</v>
      </c>
      <c r="DZ565" s="1">
        <v>1</v>
      </c>
      <c r="EA565" s="1">
        <f t="shared" si="318"/>
        <v>3</v>
      </c>
      <c r="EB565" s="14">
        <f t="shared" si="319"/>
        <v>-5</v>
      </c>
      <c r="EC565" s="1">
        <v>0</v>
      </c>
      <c r="ED565" s="1">
        <v>0</v>
      </c>
      <c r="EE565" s="1">
        <f t="shared" si="320"/>
        <v>0</v>
      </c>
      <c r="EF565" s="1">
        <v>5</v>
      </c>
      <c r="EG565" s="1">
        <v>5</v>
      </c>
      <c r="EH565" s="1">
        <v>5</v>
      </c>
      <c r="EI565" s="1">
        <v>5</v>
      </c>
      <c r="EJ565" s="1">
        <f t="shared" si="321"/>
        <v>20</v>
      </c>
    </row>
    <row r="566" spans="1:249" s="1" customFormat="1">
      <c r="A566" s="1">
        <v>557</v>
      </c>
      <c r="B566" s="64">
        <v>1</v>
      </c>
      <c r="C566" s="3">
        <v>1</v>
      </c>
      <c r="D566" s="1">
        <v>1</v>
      </c>
      <c r="E566" s="1">
        <v>1</v>
      </c>
      <c r="F566" s="1" t="s">
        <v>7987</v>
      </c>
      <c r="K566" s="1" t="s">
        <v>7988</v>
      </c>
      <c r="L566" s="1">
        <v>1</v>
      </c>
      <c r="M566" s="1">
        <v>3</v>
      </c>
      <c r="N566" s="1">
        <v>2</v>
      </c>
      <c r="O566" s="1" t="s">
        <v>4603</v>
      </c>
      <c r="P566" s="1" t="s">
        <v>3548</v>
      </c>
      <c r="AX566" s="1">
        <v>2</v>
      </c>
      <c r="AY566" s="1">
        <v>1</v>
      </c>
      <c r="BA566" s="1">
        <v>1</v>
      </c>
      <c r="BC566" s="1">
        <v>54</v>
      </c>
      <c r="BD566" s="1">
        <v>0</v>
      </c>
      <c r="BE566" s="1">
        <v>5</v>
      </c>
      <c r="BF566" s="1">
        <v>2</v>
      </c>
      <c r="BG566" s="1">
        <v>1</v>
      </c>
      <c r="BH566" s="1">
        <v>162.6</v>
      </c>
      <c r="BI566" s="1">
        <v>16.649999999999999</v>
      </c>
      <c r="BJ566" s="1">
        <v>0</v>
      </c>
      <c r="BK566" s="1">
        <v>0</v>
      </c>
      <c r="BL566" s="1">
        <v>2</v>
      </c>
      <c r="BM566" s="1">
        <v>1</v>
      </c>
      <c r="BN566" s="1">
        <v>0</v>
      </c>
      <c r="BO566" s="1">
        <f t="shared" si="323"/>
        <v>0</v>
      </c>
      <c r="BP566" s="1">
        <f t="shared" si="324"/>
        <v>1</v>
      </c>
      <c r="BQ566" s="1">
        <v>0</v>
      </c>
      <c r="BR566" s="1">
        <v>0</v>
      </c>
      <c r="BS566" s="1">
        <v>0</v>
      </c>
      <c r="BT566" s="1">
        <v>1</v>
      </c>
      <c r="BU566" s="1">
        <v>0</v>
      </c>
      <c r="BV566" s="14">
        <f t="shared" si="312"/>
        <v>2</v>
      </c>
      <c r="BW566" s="1">
        <v>1</v>
      </c>
      <c r="BX566" s="1">
        <v>0</v>
      </c>
      <c r="BY566" s="1">
        <v>0</v>
      </c>
      <c r="BZ566" s="1">
        <v>0</v>
      </c>
      <c r="CA566" s="1">
        <v>0</v>
      </c>
      <c r="CB566" s="1">
        <v>0</v>
      </c>
      <c r="CC566" s="1">
        <v>0</v>
      </c>
      <c r="CD566" s="1">
        <v>0</v>
      </c>
      <c r="CE566" s="1">
        <v>0</v>
      </c>
      <c r="CF566" s="1">
        <f t="shared" si="322"/>
        <v>0</v>
      </c>
      <c r="CG566" s="1">
        <v>5</v>
      </c>
      <c r="CH566" s="1">
        <v>5</v>
      </c>
      <c r="CI566" s="1">
        <v>5</v>
      </c>
      <c r="CJ566" s="1">
        <v>5</v>
      </c>
      <c r="CK566" s="1">
        <f t="shared" si="313"/>
        <v>20</v>
      </c>
      <c r="CL566" s="1">
        <v>0</v>
      </c>
      <c r="CM566" s="1">
        <v>1</v>
      </c>
      <c r="CN566" s="1">
        <v>1</v>
      </c>
      <c r="CO566" s="1">
        <v>1</v>
      </c>
      <c r="CP566" s="1">
        <v>1</v>
      </c>
      <c r="CQ566" s="1">
        <v>1</v>
      </c>
      <c r="CR566" s="1">
        <v>4</v>
      </c>
      <c r="CS566" s="1">
        <v>1</v>
      </c>
      <c r="CT566" s="1">
        <v>50</v>
      </c>
      <c r="CU566" s="1">
        <v>1</v>
      </c>
      <c r="CV566" s="1">
        <v>1</v>
      </c>
      <c r="CW566" s="1">
        <v>1</v>
      </c>
      <c r="CX566" s="1">
        <v>1</v>
      </c>
      <c r="CY566" s="1">
        <v>1</v>
      </c>
      <c r="CZ566" s="1">
        <v>1</v>
      </c>
      <c r="DA566" s="1">
        <f t="shared" si="314"/>
        <v>6</v>
      </c>
      <c r="DB566" s="1">
        <v>1</v>
      </c>
      <c r="DC566" s="1">
        <v>1</v>
      </c>
      <c r="DD566" s="1">
        <v>1</v>
      </c>
      <c r="DE566" s="1">
        <v>1</v>
      </c>
      <c r="DF566" s="1">
        <v>1</v>
      </c>
      <c r="DG566" s="1">
        <v>1</v>
      </c>
      <c r="DH566" s="1">
        <f t="shared" si="315"/>
        <v>6</v>
      </c>
      <c r="DI566" s="14">
        <f t="shared" si="316"/>
        <v>0</v>
      </c>
      <c r="DJ566" s="1">
        <v>1</v>
      </c>
      <c r="DK566" s="1">
        <v>1</v>
      </c>
      <c r="DL566" s="1">
        <v>1</v>
      </c>
      <c r="DM566" s="1">
        <v>1</v>
      </c>
      <c r="DN566" s="1">
        <v>1</v>
      </c>
      <c r="DO566" s="1">
        <v>1</v>
      </c>
      <c r="DP566" s="1">
        <v>1</v>
      </c>
      <c r="DQ566" s="1">
        <v>1</v>
      </c>
      <c r="DR566" s="1">
        <f t="shared" si="317"/>
        <v>8</v>
      </c>
      <c r="DS566" s="1">
        <v>1</v>
      </c>
      <c r="DT566" s="1">
        <v>1</v>
      </c>
      <c r="DU566" s="1">
        <v>1</v>
      </c>
      <c r="DV566" s="1">
        <v>1</v>
      </c>
      <c r="DW566" s="1">
        <v>1</v>
      </c>
      <c r="DX566" s="1">
        <v>1</v>
      </c>
      <c r="DY566" s="1">
        <v>1</v>
      </c>
      <c r="DZ566" s="1">
        <v>1</v>
      </c>
      <c r="EA566" s="1">
        <f t="shared" si="318"/>
        <v>8</v>
      </c>
      <c r="EB566" s="14">
        <f t="shared" si="319"/>
        <v>0</v>
      </c>
      <c r="EC566" s="1">
        <v>0</v>
      </c>
      <c r="ED566" s="1">
        <v>0</v>
      </c>
      <c r="EE566" s="1">
        <f t="shared" si="320"/>
        <v>0</v>
      </c>
      <c r="EF566" s="1">
        <v>5</v>
      </c>
      <c r="EG566" s="1">
        <v>5</v>
      </c>
      <c r="EH566" s="1">
        <v>5</v>
      </c>
      <c r="EI566" s="1">
        <v>5</v>
      </c>
      <c r="EJ566" s="1">
        <f t="shared" si="321"/>
        <v>20</v>
      </c>
    </row>
    <row r="567" spans="1:249" s="1" customFormat="1">
      <c r="A567" s="1">
        <v>558</v>
      </c>
      <c r="B567" s="64">
        <v>1</v>
      </c>
      <c r="C567" s="3">
        <v>1</v>
      </c>
      <c r="D567" s="1">
        <v>1</v>
      </c>
      <c r="E567" s="1">
        <v>1</v>
      </c>
      <c r="K567" s="1" t="s">
        <v>7979</v>
      </c>
      <c r="L567" s="1">
        <v>0</v>
      </c>
      <c r="M567" s="1">
        <v>6</v>
      </c>
      <c r="N567" s="1">
        <v>0</v>
      </c>
      <c r="AX567" s="1">
        <v>2</v>
      </c>
      <c r="AY567" s="1">
        <v>1</v>
      </c>
      <c r="AZ567" s="1">
        <v>2</v>
      </c>
      <c r="BC567" s="1">
        <v>50</v>
      </c>
      <c r="BD567" s="1">
        <v>1</v>
      </c>
      <c r="BE567" s="1">
        <v>5</v>
      </c>
      <c r="BF567" s="1">
        <v>2</v>
      </c>
      <c r="BG567" s="1">
        <v>1</v>
      </c>
      <c r="BH567" s="1">
        <v>167.6</v>
      </c>
      <c r="BI567" s="1">
        <v>25.34</v>
      </c>
      <c r="BL567" s="1">
        <v>1</v>
      </c>
      <c r="BM567" s="1">
        <v>1</v>
      </c>
      <c r="BN567" s="1">
        <v>0</v>
      </c>
      <c r="BO567" s="1">
        <f t="shared" si="323"/>
        <v>0</v>
      </c>
      <c r="BP567" s="1">
        <f t="shared" si="324"/>
        <v>0</v>
      </c>
      <c r="BQ567" s="1">
        <v>0</v>
      </c>
      <c r="BR567" s="1">
        <v>0</v>
      </c>
      <c r="BS567" s="1">
        <v>0</v>
      </c>
      <c r="BT567" s="1">
        <v>1</v>
      </c>
      <c r="BU567" s="1">
        <v>0</v>
      </c>
      <c r="BV567" s="14">
        <f t="shared" si="312"/>
        <v>1</v>
      </c>
      <c r="BW567" s="1">
        <v>4</v>
      </c>
      <c r="BX567" s="1">
        <v>0</v>
      </c>
      <c r="BY567" s="1">
        <v>0</v>
      </c>
      <c r="BZ567" s="1">
        <v>0</v>
      </c>
      <c r="CA567" s="1">
        <v>0</v>
      </c>
      <c r="CB567" s="1">
        <v>0</v>
      </c>
      <c r="CC567" s="1">
        <v>0</v>
      </c>
      <c r="CD567" s="1">
        <v>0</v>
      </c>
      <c r="CE567" s="1">
        <v>0</v>
      </c>
      <c r="CF567" s="1">
        <f t="shared" si="322"/>
        <v>0</v>
      </c>
      <c r="CG567" s="1">
        <v>5</v>
      </c>
      <c r="CH567" s="1">
        <v>5</v>
      </c>
      <c r="CI567" s="1">
        <v>5</v>
      </c>
      <c r="CJ567" s="1">
        <v>4</v>
      </c>
      <c r="CK567" s="1">
        <f t="shared" si="313"/>
        <v>19</v>
      </c>
      <c r="CM567" s="1">
        <v>5</v>
      </c>
      <c r="CN567" s="1">
        <v>1</v>
      </c>
      <c r="CO567" s="1">
        <v>4</v>
      </c>
      <c r="CP567" s="1">
        <v>2</v>
      </c>
      <c r="CQ567" s="1">
        <v>4</v>
      </c>
      <c r="CR567" s="1">
        <v>4</v>
      </c>
      <c r="CS567" s="1">
        <v>2</v>
      </c>
      <c r="CT567" s="1">
        <v>89</v>
      </c>
      <c r="CU567" s="1">
        <v>1</v>
      </c>
      <c r="CV567" s="1">
        <v>1</v>
      </c>
      <c r="CW567" s="1">
        <v>1</v>
      </c>
      <c r="CX567" s="1">
        <v>1</v>
      </c>
      <c r="CY567" s="1">
        <v>1</v>
      </c>
      <c r="CZ567" s="1">
        <v>1</v>
      </c>
      <c r="DA567" s="1">
        <f t="shared" si="314"/>
        <v>6</v>
      </c>
      <c r="DB567" s="1">
        <v>1</v>
      </c>
      <c r="DC567" s="1">
        <v>1</v>
      </c>
      <c r="DD567" s="1">
        <v>1</v>
      </c>
      <c r="DE567" s="1">
        <v>1</v>
      </c>
      <c r="DF567" s="1">
        <v>1</v>
      </c>
      <c r="DG567" s="1">
        <v>1</v>
      </c>
      <c r="DH567" s="1">
        <f t="shared" si="315"/>
        <v>6</v>
      </c>
      <c r="DI567" s="14">
        <f t="shared" si="316"/>
        <v>0</v>
      </c>
      <c r="DJ567" s="1">
        <v>1</v>
      </c>
      <c r="DK567" s="1">
        <v>1</v>
      </c>
      <c r="DL567" s="1">
        <v>1</v>
      </c>
      <c r="DM567" s="1">
        <v>1</v>
      </c>
      <c r="DN567" s="1">
        <v>1</v>
      </c>
      <c r="DO567" s="1">
        <v>1</v>
      </c>
      <c r="DP567" s="1">
        <v>1</v>
      </c>
      <c r="DQ567" s="1">
        <v>1</v>
      </c>
      <c r="DR567" s="1">
        <f t="shared" si="317"/>
        <v>8</v>
      </c>
      <c r="DS567" s="1">
        <v>1</v>
      </c>
      <c r="DT567" s="1">
        <v>1</v>
      </c>
      <c r="DU567" s="1">
        <v>1</v>
      </c>
      <c r="DV567" s="1">
        <v>1</v>
      </c>
      <c r="DW567" s="1">
        <v>1</v>
      </c>
      <c r="DX567" s="1">
        <v>1</v>
      </c>
      <c r="DY567" s="1">
        <v>1</v>
      </c>
      <c r="DZ567" s="1">
        <v>1</v>
      </c>
      <c r="EA567" s="1">
        <f t="shared" si="318"/>
        <v>8</v>
      </c>
      <c r="EB567" s="14">
        <f t="shared" si="319"/>
        <v>0</v>
      </c>
      <c r="EC567" s="1">
        <v>0</v>
      </c>
      <c r="ED567" s="1">
        <v>1</v>
      </c>
      <c r="EE567" s="1">
        <f t="shared" si="320"/>
        <v>1</v>
      </c>
      <c r="EF567" s="1">
        <v>4</v>
      </c>
      <c r="EG567" s="1">
        <v>3</v>
      </c>
      <c r="EH567" s="1">
        <v>4</v>
      </c>
      <c r="EI567" s="1">
        <v>4</v>
      </c>
      <c r="EJ567" s="1">
        <f t="shared" si="321"/>
        <v>15</v>
      </c>
    </row>
    <row r="568" spans="1:249" s="1" customFormat="1">
      <c r="A568" s="1">
        <v>559</v>
      </c>
      <c r="B568" s="64">
        <v>1</v>
      </c>
      <c r="C568" s="3">
        <v>1</v>
      </c>
      <c r="D568" s="1">
        <v>1</v>
      </c>
      <c r="E568" s="1">
        <v>1</v>
      </c>
      <c r="F568" s="1" t="s">
        <v>2322</v>
      </c>
      <c r="K568" s="1" t="s">
        <v>8081</v>
      </c>
      <c r="L568" s="1">
        <v>1</v>
      </c>
      <c r="M568" s="1">
        <v>2</v>
      </c>
      <c r="N568" s="1">
        <v>0</v>
      </c>
      <c r="AX568" s="1">
        <v>2</v>
      </c>
      <c r="AY568" s="1">
        <v>1</v>
      </c>
      <c r="AZ568" s="1">
        <v>2</v>
      </c>
      <c r="BA568" s="1">
        <v>1</v>
      </c>
      <c r="BC568" s="1">
        <v>56</v>
      </c>
      <c r="BD568" s="1">
        <v>0</v>
      </c>
      <c r="BE568" s="1">
        <v>3</v>
      </c>
      <c r="BF568" s="1">
        <v>2</v>
      </c>
      <c r="BG568" s="1">
        <v>1</v>
      </c>
      <c r="BH568" s="1">
        <v>149.9</v>
      </c>
      <c r="BI568" s="1">
        <v>32.1</v>
      </c>
      <c r="BJ568" s="1">
        <v>0</v>
      </c>
      <c r="BK568" s="1">
        <v>0</v>
      </c>
      <c r="BL568" s="1">
        <v>1</v>
      </c>
      <c r="BM568" s="1">
        <v>2</v>
      </c>
      <c r="BN568" s="1">
        <v>0</v>
      </c>
      <c r="BO568" s="1">
        <f t="shared" si="323"/>
        <v>0</v>
      </c>
      <c r="BP568" s="1">
        <f t="shared" si="324"/>
        <v>1</v>
      </c>
      <c r="BQ568" s="1">
        <v>0</v>
      </c>
      <c r="BR568" s="1">
        <v>0</v>
      </c>
      <c r="BS568" s="1">
        <v>0</v>
      </c>
      <c r="BT568" s="1">
        <v>1</v>
      </c>
      <c r="BU568" s="1">
        <v>0</v>
      </c>
      <c r="BV568" s="14">
        <f t="shared" si="312"/>
        <v>2</v>
      </c>
      <c r="BW568" s="1">
        <v>3</v>
      </c>
      <c r="BX568" s="1">
        <v>0</v>
      </c>
      <c r="BY568" s="1">
        <v>0</v>
      </c>
      <c r="BZ568" s="1">
        <v>0</v>
      </c>
      <c r="CA568" s="1">
        <v>0</v>
      </c>
      <c r="CB568" s="1">
        <v>0</v>
      </c>
      <c r="CC568" s="1">
        <v>0</v>
      </c>
      <c r="CD568" s="1">
        <v>0</v>
      </c>
      <c r="CE568" s="1">
        <v>0</v>
      </c>
      <c r="CF568" s="1">
        <f t="shared" si="322"/>
        <v>0</v>
      </c>
      <c r="CG568" s="1">
        <v>3</v>
      </c>
      <c r="CH568" s="1">
        <v>3</v>
      </c>
      <c r="CI568" s="1">
        <v>3</v>
      </c>
      <c r="CJ568" s="1">
        <v>5</v>
      </c>
      <c r="CK568" s="1">
        <f t="shared" si="313"/>
        <v>14</v>
      </c>
      <c r="CL568" s="1">
        <v>0</v>
      </c>
      <c r="CM568" s="1">
        <v>1</v>
      </c>
      <c r="CN568" s="1">
        <v>2</v>
      </c>
      <c r="CO568" s="1">
        <v>1</v>
      </c>
      <c r="CP568" s="1">
        <v>1</v>
      </c>
      <c r="CQ568" s="1">
        <v>1</v>
      </c>
      <c r="CR568" s="1">
        <v>1</v>
      </c>
      <c r="CS568" s="1">
        <v>1</v>
      </c>
      <c r="CT568" s="1">
        <v>85</v>
      </c>
      <c r="CU568" s="1">
        <v>1</v>
      </c>
      <c r="CV568" s="1">
        <v>1</v>
      </c>
      <c r="CW568" s="1">
        <v>1</v>
      </c>
      <c r="CX568" s="1">
        <v>1</v>
      </c>
      <c r="CY568" s="1">
        <v>1</v>
      </c>
      <c r="CZ568" s="1">
        <v>1</v>
      </c>
      <c r="DA568" s="1">
        <f t="shared" si="314"/>
        <v>6</v>
      </c>
      <c r="DB568" s="1">
        <v>1</v>
      </c>
      <c r="DC568" s="1">
        <v>1</v>
      </c>
      <c r="DD568" s="1">
        <v>1</v>
      </c>
      <c r="DE568" s="1">
        <v>1</v>
      </c>
      <c r="DF568" s="1">
        <v>1</v>
      </c>
      <c r="DG568" s="1">
        <v>1</v>
      </c>
      <c r="DH568" s="1">
        <f t="shared" si="315"/>
        <v>6</v>
      </c>
      <c r="DI568" s="14">
        <f t="shared" si="316"/>
        <v>0</v>
      </c>
      <c r="DJ568" s="1">
        <v>1</v>
      </c>
      <c r="DK568" s="1">
        <v>1</v>
      </c>
      <c r="DL568" s="1">
        <v>1</v>
      </c>
      <c r="DM568" s="1">
        <v>1</v>
      </c>
      <c r="DN568" s="1">
        <v>1</v>
      </c>
      <c r="DO568" s="1">
        <v>1</v>
      </c>
      <c r="DP568" s="1">
        <v>1</v>
      </c>
      <c r="DQ568" s="1">
        <v>1</v>
      </c>
      <c r="DR568" s="1">
        <f t="shared" si="317"/>
        <v>8</v>
      </c>
      <c r="DS568" s="1">
        <v>1</v>
      </c>
      <c r="DT568" s="1">
        <v>1</v>
      </c>
      <c r="DU568" s="1">
        <v>1</v>
      </c>
      <c r="DV568" s="1">
        <v>1</v>
      </c>
      <c r="DW568" s="1">
        <v>1</v>
      </c>
      <c r="DX568" s="1">
        <v>1</v>
      </c>
      <c r="DY568" s="1">
        <v>1</v>
      </c>
      <c r="DZ568" s="1">
        <v>1</v>
      </c>
      <c r="EA568" s="1">
        <f t="shared" si="318"/>
        <v>8</v>
      </c>
      <c r="EB568" s="14">
        <f t="shared" si="319"/>
        <v>0</v>
      </c>
      <c r="EC568" s="1">
        <v>0</v>
      </c>
      <c r="ED568" s="1">
        <v>0</v>
      </c>
      <c r="EE568" s="1">
        <f t="shared" si="320"/>
        <v>0</v>
      </c>
      <c r="EF568" s="1">
        <v>5</v>
      </c>
      <c r="EG568" s="1">
        <v>5</v>
      </c>
      <c r="EH568" s="1">
        <v>5</v>
      </c>
      <c r="EI568" s="1">
        <v>5</v>
      </c>
      <c r="EJ568" s="1">
        <f t="shared" si="321"/>
        <v>20</v>
      </c>
    </row>
    <row r="569" spans="1:249" s="1" customFormat="1">
      <c r="A569" s="1">
        <v>560</v>
      </c>
      <c r="B569" s="64">
        <v>2</v>
      </c>
      <c r="C569" s="3">
        <v>2</v>
      </c>
      <c r="D569" s="1">
        <v>3</v>
      </c>
      <c r="E569" s="1">
        <v>1</v>
      </c>
      <c r="F569" s="1" t="s">
        <v>2535</v>
      </c>
      <c r="K569" s="1" t="s">
        <v>8003</v>
      </c>
      <c r="L569" s="1">
        <v>1</v>
      </c>
      <c r="M569" s="1">
        <v>14</v>
      </c>
      <c r="N569" s="1">
        <v>9</v>
      </c>
      <c r="O569" s="1" t="s">
        <v>2560</v>
      </c>
      <c r="P569" s="1" t="s">
        <v>8004</v>
      </c>
      <c r="Q569" s="1" t="s">
        <v>8005</v>
      </c>
      <c r="R569" s="1" t="s">
        <v>3392</v>
      </c>
      <c r="S569" s="1" t="s">
        <v>8006</v>
      </c>
      <c r="T569" s="1" t="s">
        <v>8007</v>
      </c>
      <c r="U569" s="1" t="s">
        <v>8008</v>
      </c>
      <c r="V569" s="1" t="s">
        <v>8009</v>
      </c>
      <c r="W569" s="1" t="s">
        <v>8010</v>
      </c>
      <c r="AX569" s="1">
        <v>2</v>
      </c>
      <c r="AZ569" s="1">
        <v>2</v>
      </c>
      <c r="BA569" s="1">
        <v>4</v>
      </c>
      <c r="BC569" s="1">
        <v>55</v>
      </c>
      <c r="BD569" s="1">
        <v>1</v>
      </c>
      <c r="BE569" s="1">
        <v>1</v>
      </c>
      <c r="BF569" s="1">
        <v>1</v>
      </c>
      <c r="BG569" s="1">
        <v>2</v>
      </c>
      <c r="BH569" s="1">
        <v>172.7</v>
      </c>
      <c r="BI569" s="1">
        <v>22.05</v>
      </c>
      <c r="BJ569" s="1">
        <v>0</v>
      </c>
      <c r="BK569" s="1">
        <v>0</v>
      </c>
      <c r="BL569" s="1">
        <v>5</v>
      </c>
      <c r="BM569" s="1">
        <v>2</v>
      </c>
      <c r="BN569" s="1">
        <v>1</v>
      </c>
      <c r="BO569" s="1">
        <f t="shared" si="323"/>
        <v>0</v>
      </c>
      <c r="BP569" s="1">
        <f t="shared" si="324"/>
        <v>0</v>
      </c>
      <c r="BQ569" s="1">
        <v>1</v>
      </c>
      <c r="BR569" s="1">
        <v>1</v>
      </c>
      <c r="BS569" s="1">
        <v>0</v>
      </c>
      <c r="BT569" s="1">
        <v>1</v>
      </c>
      <c r="BU569" s="1">
        <v>1</v>
      </c>
      <c r="BV569" s="14">
        <f t="shared" si="312"/>
        <v>4</v>
      </c>
      <c r="BW569" s="1">
        <v>3</v>
      </c>
      <c r="BX569" s="1">
        <v>0</v>
      </c>
      <c r="BY569" s="1">
        <v>1</v>
      </c>
      <c r="BZ569" s="1">
        <v>0</v>
      </c>
      <c r="CA569" s="1">
        <v>0</v>
      </c>
      <c r="CB569" s="1">
        <v>0</v>
      </c>
      <c r="CC569" s="1">
        <v>1</v>
      </c>
      <c r="CD569" s="1">
        <v>0</v>
      </c>
      <c r="CE569" s="1">
        <v>0</v>
      </c>
      <c r="CF569" s="1">
        <f t="shared" si="322"/>
        <v>2</v>
      </c>
      <c r="CG569" s="1">
        <v>5</v>
      </c>
      <c r="CH569" s="1">
        <v>5</v>
      </c>
      <c r="CI569" s="1">
        <v>5</v>
      </c>
      <c r="CJ569" s="1">
        <v>5</v>
      </c>
      <c r="CK569" s="1">
        <f t="shared" si="313"/>
        <v>20</v>
      </c>
      <c r="CM569" s="1">
        <v>1</v>
      </c>
      <c r="CN569" s="1">
        <v>2</v>
      </c>
      <c r="CO569" s="1">
        <v>1</v>
      </c>
      <c r="CP569" s="1">
        <v>1</v>
      </c>
      <c r="CQ569" s="1">
        <v>3</v>
      </c>
      <c r="CR569" s="1">
        <v>3</v>
      </c>
      <c r="CS569" s="1">
        <v>1</v>
      </c>
      <c r="CT569" s="1">
        <v>25</v>
      </c>
      <c r="CU569" s="1">
        <v>1</v>
      </c>
      <c r="CV569" s="1">
        <v>1</v>
      </c>
      <c r="CW569" s="1">
        <v>1</v>
      </c>
      <c r="CX569" s="1">
        <v>1</v>
      </c>
      <c r="CY569" s="1">
        <v>1</v>
      </c>
      <c r="CZ569" s="1">
        <v>1</v>
      </c>
      <c r="DA569" s="1">
        <f t="shared" si="314"/>
        <v>6</v>
      </c>
      <c r="DB569" s="1">
        <v>1</v>
      </c>
      <c r="DC569" s="1">
        <v>1</v>
      </c>
      <c r="DD569" s="1">
        <v>1</v>
      </c>
      <c r="DE569" s="1">
        <v>1</v>
      </c>
      <c r="DF569" s="1">
        <v>1</v>
      </c>
      <c r="DG569" s="1">
        <v>1</v>
      </c>
      <c r="DH569" s="1">
        <f t="shared" si="315"/>
        <v>6</v>
      </c>
      <c r="DI569" s="14">
        <f t="shared" si="316"/>
        <v>0</v>
      </c>
      <c r="DJ569" s="1">
        <v>1</v>
      </c>
      <c r="DK569" s="1">
        <v>1</v>
      </c>
      <c r="DL569" s="1">
        <v>0</v>
      </c>
      <c r="DM569" s="1">
        <v>0</v>
      </c>
      <c r="DN569" s="1">
        <v>0</v>
      </c>
      <c r="DO569" s="1">
        <v>0</v>
      </c>
      <c r="DP569" s="1">
        <v>1</v>
      </c>
      <c r="DQ569" s="1">
        <v>0</v>
      </c>
      <c r="DR569" s="1">
        <f t="shared" si="317"/>
        <v>3</v>
      </c>
      <c r="DS569" s="1">
        <v>1</v>
      </c>
      <c r="DT569" s="1">
        <v>1</v>
      </c>
      <c r="DU569" s="1">
        <v>0</v>
      </c>
      <c r="DV569" s="1">
        <v>0</v>
      </c>
      <c r="DW569" s="1">
        <v>0</v>
      </c>
      <c r="DX569" s="1">
        <v>0</v>
      </c>
      <c r="DY569" s="1">
        <v>1</v>
      </c>
      <c r="DZ569" s="1">
        <v>0</v>
      </c>
      <c r="EA569" s="1">
        <f t="shared" si="318"/>
        <v>3</v>
      </c>
      <c r="EB569" s="14">
        <f t="shared" si="319"/>
        <v>0</v>
      </c>
      <c r="EC569" s="1">
        <v>0</v>
      </c>
      <c r="ED569" s="1">
        <v>0</v>
      </c>
      <c r="EE569" s="1">
        <f t="shared" si="320"/>
        <v>0</v>
      </c>
      <c r="EF569" s="1">
        <v>5</v>
      </c>
      <c r="EG569" s="1">
        <v>5</v>
      </c>
      <c r="EH569" s="1">
        <v>5</v>
      </c>
      <c r="EI569" s="1">
        <v>5</v>
      </c>
      <c r="EJ569" s="1">
        <f t="shared" si="321"/>
        <v>20</v>
      </c>
    </row>
    <row r="570" spans="1:249" s="1" customFormat="1">
      <c r="A570" s="1">
        <v>561</v>
      </c>
      <c r="B570" s="64">
        <v>2</v>
      </c>
      <c r="C570" s="3">
        <v>1</v>
      </c>
      <c r="D570" s="1">
        <v>2</v>
      </c>
      <c r="E570" s="1">
        <v>1</v>
      </c>
      <c r="F570" s="1" t="s">
        <v>1941</v>
      </c>
      <c r="G570" s="1" t="s">
        <v>1928</v>
      </c>
      <c r="H570" s="1" t="s">
        <v>2100</v>
      </c>
      <c r="I570" s="1" t="s">
        <v>2322</v>
      </c>
      <c r="J570" s="1" t="s">
        <v>7991</v>
      </c>
      <c r="K570" s="1" t="s">
        <v>7992</v>
      </c>
      <c r="L570" s="1">
        <v>5</v>
      </c>
      <c r="M570" s="1">
        <v>10</v>
      </c>
      <c r="N570" s="1">
        <v>6</v>
      </c>
      <c r="O570" s="1" t="s">
        <v>7993</v>
      </c>
      <c r="P570" s="1" t="s">
        <v>2881</v>
      </c>
      <c r="Q570" s="1" t="s">
        <v>2487</v>
      </c>
      <c r="R570" s="1" t="s">
        <v>7994</v>
      </c>
      <c r="S570" s="1" t="s">
        <v>3329</v>
      </c>
      <c r="T570" s="1" t="s">
        <v>2737</v>
      </c>
      <c r="AX570" s="1">
        <v>2</v>
      </c>
      <c r="AY570" s="1">
        <v>1</v>
      </c>
      <c r="AZ570" s="1">
        <v>2</v>
      </c>
      <c r="BA570" s="1">
        <v>6</v>
      </c>
      <c r="BC570" s="1">
        <v>69</v>
      </c>
      <c r="BD570" s="1">
        <v>1</v>
      </c>
      <c r="BE570" s="1">
        <v>1</v>
      </c>
      <c r="BF570" s="1">
        <v>1</v>
      </c>
      <c r="BG570" s="1">
        <v>2</v>
      </c>
      <c r="BH570" s="1">
        <v>177.8</v>
      </c>
      <c r="BI570" s="1">
        <v>35.869999999999997</v>
      </c>
      <c r="BJ570" s="1">
        <v>0</v>
      </c>
      <c r="BK570" s="1">
        <v>0</v>
      </c>
      <c r="BL570" s="1">
        <v>5</v>
      </c>
      <c r="BM570" s="1">
        <v>3</v>
      </c>
      <c r="BN570" s="1">
        <v>0</v>
      </c>
      <c r="BO570" s="1">
        <f t="shared" si="323"/>
        <v>0</v>
      </c>
      <c r="BP570" s="1">
        <f t="shared" si="324"/>
        <v>0</v>
      </c>
      <c r="BQ570" s="1">
        <v>1</v>
      </c>
      <c r="BR570" s="1">
        <v>0</v>
      </c>
      <c r="BS570" s="1">
        <v>0</v>
      </c>
      <c r="BT570" s="1">
        <v>1</v>
      </c>
      <c r="BU570" s="1">
        <v>1</v>
      </c>
      <c r="BV570" s="14">
        <f t="shared" si="312"/>
        <v>3</v>
      </c>
      <c r="BW570" s="1">
        <v>3</v>
      </c>
      <c r="BX570" s="1">
        <v>0</v>
      </c>
      <c r="BY570" s="1">
        <v>0</v>
      </c>
      <c r="BZ570" s="1">
        <v>0</v>
      </c>
      <c r="CA570" s="1">
        <v>0</v>
      </c>
      <c r="CB570" s="1">
        <v>0</v>
      </c>
      <c r="CC570" s="1">
        <v>0</v>
      </c>
      <c r="CD570" s="1">
        <v>0</v>
      </c>
      <c r="CE570" s="1">
        <v>0</v>
      </c>
      <c r="CF570" s="1">
        <f t="shared" si="322"/>
        <v>0</v>
      </c>
      <c r="CG570" s="1">
        <v>5</v>
      </c>
      <c r="CH570" s="1">
        <v>5</v>
      </c>
      <c r="CI570" s="1">
        <v>5</v>
      </c>
      <c r="CJ570" s="1">
        <v>5</v>
      </c>
      <c r="CK570" s="1">
        <f t="shared" si="313"/>
        <v>20</v>
      </c>
      <c r="CL570" s="1">
        <v>0</v>
      </c>
      <c r="CM570" s="1">
        <v>1</v>
      </c>
      <c r="CN570" s="1">
        <v>1</v>
      </c>
      <c r="CO570" s="1">
        <v>2</v>
      </c>
      <c r="CP570" s="1">
        <v>1</v>
      </c>
      <c r="CQ570" s="1">
        <v>1</v>
      </c>
      <c r="CR570" s="1">
        <v>1</v>
      </c>
      <c r="CS570" s="1">
        <v>1</v>
      </c>
      <c r="CT570" s="1">
        <v>70</v>
      </c>
      <c r="CU570" s="1">
        <v>1</v>
      </c>
      <c r="CV570" s="1">
        <v>1</v>
      </c>
      <c r="CW570" s="1">
        <v>1</v>
      </c>
      <c r="CX570" s="1">
        <v>1</v>
      </c>
      <c r="CY570" s="1">
        <v>1</v>
      </c>
      <c r="CZ570" s="1">
        <v>1</v>
      </c>
      <c r="DA570" s="1">
        <f t="shared" si="314"/>
        <v>6</v>
      </c>
      <c r="DB570" s="1">
        <v>1</v>
      </c>
      <c r="DC570" s="1">
        <v>1</v>
      </c>
      <c r="DD570" s="1">
        <v>1</v>
      </c>
      <c r="DE570" s="1">
        <v>1</v>
      </c>
      <c r="DF570" s="1">
        <v>1</v>
      </c>
      <c r="DG570" s="1">
        <v>1</v>
      </c>
      <c r="DH570" s="1">
        <f t="shared" si="315"/>
        <v>6</v>
      </c>
      <c r="DI570" s="14">
        <f t="shared" si="316"/>
        <v>0</v>
      </c>
      <c r="DJ570" s="1">
        <v>1</v>
      </c>
      <c r="DK570" s="1">
        <v>0</v>
      </c>
      <c r="DL570" s="1">
        <v>1</v>
      </c>
      <c r="DM570" s="1">
        <v>1</v>
      </c>
      <c r="DN570" s="1">
        <v>1</v>
      </c>
      <c r="DO570" s="1">
        <v>1</v>
      </c>
      <c r="DP570" s="1">
        <v>1</v>
      </c>
      <c r="DQ570" s="1">
        <v>1</v>
      </c>
      <c r="DR570" s="1">
        <f t="shared" si="317"/>
        <v>7</v>
      </c>
      <c r="DS570" s="1">
        <v>1</v>
      </c>
      <c r="DT570" s="1">
        <v>0</v>
      </c>
      <c r="DU570" s="1">
        <v>1</v>
      </c>
      <c r="DV570" s="1">
        <v>1</v>
      </c>
      <c r="DW570" s="1">
        <v>1</v>
      </c>
      <c r="DX570" s="1">
        <v>1</v>
      </c>
      <c r="DY570" s="1">
        <v>1</v>
      </c>
      <c r="DZ570" s="1">
        <v>1</v>
      </c>
      <c r="EA570" s="1">
        <f t="shared" si="318"/>
        <v>7</v>
      </c>
      <c r="EB570" s="14">
        <f t="shared" si="319"/>
        <v>0</v>
      </c>
      <c r="EC570" s="1">
        <v>0</v>
      </c>
      <c r="ED570" s="1">
        <v>0</v>
      </c>
      <c r="EE570" s="1">
        <f t="shared" si="320"/>
        <v>0</v>
      </c>
      <c r="EF570" s="1">
        <v>5</v>
      </c>
      <c r="EG570" s="1">
        <v>5</v>
      </c>
      <c r="EH570" s="1">
        <v>5</v>
      </c>
      <c r="EI570" s="1">
        <v>5</v>
      </c>
      <c r="EJ570" s="1">
        <f t="shared" si="321"/>
        <v>20</v>
      </c>
    </row>
    <row r="571" spans="1:249" s="1" customFormat="1">
      <c r="A571" s="1">
        <v>562</v>
      </c>
      <c r="B571" s="64">
        <v>2</v>
      </c>
      <c r="C571" s="3">
        <v>1</v>
      </c>
      <c r="D571" s="1">
        <v>3</v>
      </c>
      <c r="E571" s="1">
        <v>1</v>
      </c>
      <c r="F571" s="1" t="s">
        <v>1928</v>
      </c>
      <c r="G571" s="1" t="s">
        <v>2100</v>
      </c>
      <c r="H571" s="1" t="s">
        <v>2535</v>
      </c>
      <c r="K571" s="1" t="s">
        <v>7989</v>
      </c>
      <c r="L571" s="1">
        <v>3</v>
      </c>
      <c r="M571" s="1">
        <v>10</v>
      </c>
      <c r="N571" s="1">
        <v>8</v>
      </c>
      <c r="O571" s="1" t="s">
        <v>3736</v>
      </c>
      <c r="P571" s="1" t="s">
        <v>2335</v>
      </c>
      <c r="Q571" s="1" t="s">
        <v>7990</v>
      </c>
      <c r="R571" s="1" t="s">
        <v>2611</v>
      </c>
      <c r="S571" s="1" t="s">
        <v>7970</v>
      </c>
      <c r="T571" s="1" t="s">
        <v>2357</v>
      </c>
      <c r="U571" s="1" t="s">
        <v>5661</v>
      </c>
      <c r="V571" s="1" t="s">
        <v>5472</v>
      </c>
      <c r="AX571" s="1">
        <v>2</v>
      </c>
      <c r="AY571" s="1">
        <v>1</v>
      </c>
      <c r="AZ571" s="1">
        <v>2</v>
      </c>
      <c r="BA571" s="1">
        <v>3</v>
      </c>
      <c r="BC571" s="1">
        <v>63</v>
      </c>
      <c r="BD571" s="1">
        <v>0</v>
      </c>
      <c r="BE571" s="1">
        <v>3</v>
      </c>
      <c r="BF571" s="1">
        <v>2</v>
      </c>
      <c r="BG571" s="1">
        <v>4</v>
      </c>
      <c r="BH571" s="1">
        <v>157.5</v>
      </c>
      <c r="BI571" s="1">
        <v>32.92</v>
      </c>
      <c r="BJ571" s="1">
        <v>0</v>
      </c>
      <c r="BK571" s="1">
        <v>0</v>
      </c>
      <c r="BL571" s="1">
        <v>2</v>
      </c>
      <c r="BM571" s="1">
        <v>3</v>
      </c>
      <c r="BN571" s="1">
        <v>0</v>
      </c>
      <c r="BO571" s="1">
        <f t="shared" si="323"/>
        <v>0</v>
      </c>
      <c r="BP571" s="1">
        <f t="shared" si="324"/>
        <v>0</v>
      </c>
      <c r="BQ571" s="1">
        <v>0</v>
      </c>
      <c r="BR571" s="1">
        <v>0</v>
      </c>
      <c r="BS571" s="1">
        <v>0</v>
      </c>
      <c r="BT571" s="1">
        <v>1</v>
      </c>
      <c r="BU571" s="1">
        <v>0</v>
      </c>
      <c r="BV571" s="14">
        <f t="shared" si="312"/>
        <v>1</v>
      </c>
      <c r="BW571" s="1">
        <v>2</v>
      </c>
      <c r="BX571" s="1">
        <v>0</v>
      </c>
      <c r="BY571" s="1">
        <v>0</v>
      </c>
      <c r="BZ571" s="1">
        <v>0</v>
      </c>
      <c r="CA571" s="1">
        <v>0</v>
      </c>
      <c r="CB571" s="1">
        <v>0</v>
      </c>
      <c r="CC571" s="1">
        <v>0</v>
      </c>
      <c r="CD571" s="1">
        <v>0</v>
      </c>
      <c r="CE571" s="1">
        <v>0</v>
      </c>
      <c r="CF571" s="1">
        <f t="shared" si="322"/>
        <v>0</v>
      </c>
      <c r="CG571" s="1">
        <v>3</v>
      </c>
      <c r="CH571" s="1">
        <v>5</v>
      </c>
      <c r="CI571" s="1">
        <v>5</v>
      </c>
      <c r="CJ571" s="1">
        <v>4</v>
      </c>
      <c r="CK571" s="1">
        <f t="shared" si="313"/>
        <v>17</v>
      </c>
      <c r="CL571" s="1">
        <v>0</v>
      </c>
      <c r="CM571" s="1">
        <v>1</v>
      </c>
      <c r="CN571" s="1">
        <v>0</v>
      </c>
      <c r="CO571" s="1">
        <v>1</v>
      </c>
      <c r="CP571" s="1">
        <v>1</v>
      </c>
      <c r="CQ571" s="1">
        <v>1</v>
      </c>
      <c r="CR571" s="1">
        <v>1</v>
      </c>
      <c r="CS571" s="1">
        <v>1</v>
      </c>
      <c r="CT571" s="1">
        <v>90</v>
      </c>
      <c r="CU571" s="1">
        <v>1</v>
      </c>
      <c r="CV571" s="1">
        <v>1</v>
      </c>
      <c r="CW571" s="1">
        <v>1</v>
      </c>
      <c r="CX571" s="1">
        <v>1</v>
      </c>
      <c r="CY571" s="1">
        <v>1</v>
      </c>
      <c r="CZ571" s="1">
        <v>1</v>
      </c>
      <c r="DA571" s="1">
        <f t="shared" si="314"/>
        <v>6</v>
      </c>
      <c r="DB571" s="1">
        <v>1</v>
      </c>
      <c r="DC571" s="1">
        <v>1</v>
      </c>
      <c r="DD571" s="1">
        <v>1</v>
      </c>
      <c r="DE571" s="1">
        <v>1</v>
      </c>
      <c r="DF571" s="1">
        <v>1</v>
      </c>
      <c r="DG571" s="1">
        <v>1</v>
      </c>
      <c r="DH571" s="1">
        <f t="shared" si="315"/>
        <v>6</v>
      </c>
      <c r="DI571" s="14">
        <f t="shared" si="316"/>
        <v>0</v>
      </c>
      <c r="DJ571" s="1">
        <v>1</v>
      </c>
      <c r="DK571" s="1">
        <v>1</v>
      </c>
      <c r="DL571" s="1">
        <v>1</v>
      </c>
      <c r="DM571" s="1">
        <v>1</v>
      </c>
      <c r="DN571" s="1">
        <v>1</v>
      </c>
      <c r="DO571" s="1">
        <v>1</v>
      </c>
      <c r="DP571" s="1">
        <v>1</v>
      </c>
      <c r="DQ571" s="1">
        <v>1</v>
      </c>
      <c r="DR571" s="1">
        <f t="shared" si="317"/>
        <v>8</v>
      </c>
      <c r="DS571" s="1">
        <v>1</v>
      </c>
      <c r="DT571" s="1">
        <v>1</v>
      </c>
      <c r="DU571" s="1">
        <v>1</v>
      </c>
      <c r="DV571" s="1">
        <v>1</v>
      </c>
      <c r="DW571" s="1">
        <v>1</v>
      </c>
      <c r="DX571" s="1">
        <v>1</v>
      </c>
      <c r="DY571" s="1">
        <v>1</v>
      </c>
      <c r="DZ571" s="1">
        <v>1</v>
      </c>
      <c r="EA571" s="1">
        <f t="shared" si="318"/>
        <v>8</v>
      </c>
      <c r="EB571" s="14">
        <f t="shared" si="319"/>
        <v>0</v>
      </c>
      <c r="EC571" s="1">
        <v>0</v>
      </c>
      <c r="ED571" s="1">
        <v>0</v>
      </c>
      <c r="EE571" s="1">
        <f t="shared" si="320"/>
        <v>0</v>
      </c>
      <c r="EF571" s="1">
        <v>5</v>
      </c>
      <c r="EG571" s="1">
        <v>5</v>
      </c>
      <c r="EH571" s="1">
        <v>5</v>
      </c>
      <c r="EI571" s="1">
        <v>5</v>
      </c>
      <c r="EJ571" s="1">
        <f t="shared" si="321"/>
        <v>20</v>
      </c>
    </row>
    <row r="572" spans="1:249" s="1" customFormat="1">
      <c r="A572" s="1">
        <v>563</v>
      </c>
      <c r="B572" s="1">
        <v>2</v>
      </c>
      <c r="C572" s="3">
        <v>1</v>
      </c>
      <c r="D572" s="1">
        <v>1</v>
      </c>
      <c r="E572" s="1">
        <v>1</v>
      </c>
      <c r="F572" s="1" t="s">
        <v>1928</v>
      </c>
      <c r="G572" s="1" t="s">
        <v>2454</v>
      </c>
      <c r="H572" s="1" t="s">
        <v>4402</v>
      </c>
      <c r="K572" s="1" t="s">
        <v>8098</v>
      </c>
      <c r="L572" s="1">
        <v>3</v>
      </c>
      <c r="M572" s="1">
        <v>8</v>
      </c>
      <c r="N572" s="1">
        <v>6</v>
      </c>
      <c r="O572" s="1" t="s">
        <v>8099</v>
      </c>
      <c r="P572" s="1" t="s">
        <v>2951</v>
      </c>
      <c r="Q572" s="1" t="s">
        <v>2589</v>
      </c>
      <c r="R572" s="1" t="s">
        <v>2568</v>
      </c>
      <c r="S572" s="1" t="s">
        <v>8100</v>
      </c>
      <c r="T572" s="1" t="s">
        <v>4407</v>
      </c>
      <c r="AX572" s="1">
        <v>2</v>
      </c>
      <c r="AZ572" s="1">
        <v>2</v>
      </c>
      <c r="BA572" s="1">
        <v>2</v>
      </c>
      <c r="BC572" s="1">
        <v>50</v>
      </c>
      <c r="BD572" s="1">
        <v>0</v>
      </c>
      <c r="BE572" s="1">
        <v>2</v>
      </c>
      <c r="BF572" s="1">
        <v>1</v>
      </c>
      <c r="BG572" s="1">
        <v>3</v>
      </c>
      <c r="BI572" s="1">
        <v>25.84</v>
      </c>
      <c r="BJ572" s="1">
        <v>0</v>
      </c>
      <c r="BK572" s="1">
        <v>0</v>
      </c>
      <c r="BL572" s="1">
        <v>3</v>
      </c>
      <c r="BM572" s="1">
        <v>2</v>
      </c>
      <c r="BN572" s="1">
        <v>0</v>
      </c>
      <c r="BO572" s="1">
        <v>0</v>
      </c>
      <c r="BP572" s="1">
        <v>0</v>
      </c>
      <c r="BQ572" s="1">
        <v>0</v>
      </c>
      <c r="BR572" s="1">
        <v>0</v>
      </c>
      <c r="BS572" s="1">
        <v>1</v>
      </c>
      <c r="BT572" s="1">
        <v>1</v>
      </c>
      <c r="BU572" s="1">
        <v>1</v>
      </c>
      <c r="BV572" s="14">
        <f t="shared" si="312"/>
        <v>3</v>
      </c>
      <c r="BW572" s="1">
        <v>2</v>
      </c>
      <c r="BX572" s="1">
        <v>1</v>
      </c>
      <c r="BY572" s="1">
        <v>0</v>
      </c>
      <c r="BZ572" s="1">
        <v>0</v>
      </c>
      <c r="CA572" s="1">
        <v>0</v>
      </c>
      <c r="CB572" s="1">
        <v>0</v>
      </c>
      <c r="CC572" s="1">
        <v>0</v>
      </c>
      <c r="CD572" s="1">
        <v>0</v>
      </c>
      <c r="CE572" s="1">
        <v>0</v>
      </c>
      <c r="CF572" s="1">
        <f t="shared" si="322"/>
        <v>1</v>
      </c>
      <c r="CG572" s="1">
        <v>3</v>
      </c>
      <c r="CH572" s="1">
        <v>2</v>
      </c>
      <c r="CI572" s="1">
        <v>3</v>
      </c>
      <c r="CJ572" s="1">
        <v>2</v>
      </c>
      <c r="CK572" s="1">
        <f t="shared" si="313"/>
        <v>10</v>
      </c>
      <c r="CL572" s="1">
        <v>0</v>
      </c>
      <c r="CN572" s="1">
        <v>2</v>
      </c>
      <c r="CO572" s="1">
        <v>2</v>
      </c>
      <c r="CP572" s="1">
        <v>2</v>
      </c>
      <c r="CQ572" s="1">
        <v>2</v>
      </c>
      <c r="CR572" s="1">
        <v>1</v>
      </c>
      <c r="CS572" s="1">
        <v>2</v>
      </c>
      <c r="CT572" s="1">
        <v>85</v>
      </c>
      <c r="CU572" s="1">
        <v>1</v>
      </c>
      <c r="CV572" s="1">
        <v>1</v>
      </c>
      <c r="CW572" s="1">
        <v>1</v>
      </c>
      <c r="CX572" s="1">
        <v>1</v>
      </c>
      <c r="CY572" s="1">
        <v>1</v>
      </c>
      <c r="CZ572" s="1">
        <v>1</v>
      </c>
      <c r="DA572" s="1">
        <v>6</v>
      </c>
      <c r="DB572" s="1">
        <v>1</v>
      </c>
      <c r="DC572" s="1">
        <v>1</v>
      </c>
      <c r="DD572" s="1">
        <v>1</v>
      </c>
      <c r="DE572" s="1">
        <v>1</v>
      </c>
      <c r="DF572" s="1">
        <v>1</v>
      </c>
      <c r="DG572" s="1">
        <v>1</v>
      </c>
      <c r="DH572" s="1">
        <v>6</v>
      </c>
      <c r="DI572" s="14">
        <f t="shared" si="316"/>
        <v>0</v>
      </c>
      <c r="DJ572" s="1">
        <v>1</v>
      </c>
      <c r="DK572" s="1">
        <v>0</v>
      </c>
      <c r="DL572" s="1">
        <v>0</v>
      </c>
      <c r="DM572" s="1">
        <v>0</v>
      </c>
      <c r="DN572" s="1">
        <v>0</v>
      </c>
      <c r="DO572" s="1">
        <v>0</v>
      </c>
      <c r="DP572" s="1">
        <v>1</v>
      </c>
      <c r="DQ572" s="1">
        <v>1</v>
      </c>
      <c r="DR572" s="1">
        <v>3</v>
      </c>
      <c r="DS572" s="1">
        <v>1</v>
      </c>
      <c r="DT572" s="1">
        <v>0</v>
      </c>
      <c r="DU572" s="1">
        <v>0</v>
      </c>
      <c r="DV572" s="1">
        <v>0</v>
      </c>
      <c r="DW572" s="1">
        <v>0</v>
      </c>
      <c r="DX572" s="1">
        <v>0</v>
      </c>
      <c r="DY572" s="1">
        <v>1</v>
      </c>
      <c r="DZ572" s="1">
        <v>1</v>
      </c>
      <c r="EA572" s="1">
        <v>3</v>
      </c>
      <c r="EB572" s="14">
        <f t="shared" si="319"/>
        <v>0</v>
      </c>
      <c r="EC572" s="1">
        <v>1</v>
      </c>
      <c r="ED572" s="1">
        <v>1</v>
      </c>
      <c r="EE572" s="1">
        <v>2</v>
      </c>
      <c r="EF572" s="1">
        <v>5</v>
      </c>
      <c r="EG572" s="1">
        <v>5</v>
      </c>
      <c r="EH572" s="1">
        <v>5</v>
      </c>
      <c r="EI572" s="1">
        <v>5</v>
      </c>
      <c r="EJ572" s="1">
        <v>20</v>
      </c>
    </row>
    <row r="573" spans="1:249" s="1" customFormat="1">
      <c r="A573" s="1">
        <v>564</v>
      </c>
      <c r="B573" s="64">
        <v>1</v>
      </c>
      <c r="C573" s="3">
        <v>1</v>
      </c>
      <c r="D573" s="1">
        <v>1</v>
      </c>
      <c r="E573" s="1">
        <v>2</v>
      </c>
      <c r="N573" s="1">
        <v>5</v>
      </c>
      <c r="O573" s="1" t="s">
        <v>2640</v>
      </c>
      <c r="P573" s="1" t="s">
        <v>5124</v>
      </c>
      <c r="Q573" s="1" t="s">
        <v>8041</v>
      </c>
      <c r="R573" s="1" t="s">
        <v>8042</v>
      </c>
      <c r="S573" s="1" t="s">
        <v>4133</v>
      </c>
      <c r="AX573" s="1">
        <v>2</v>
      </c>
      <c r="AY573" s="1">
        <v>1</v>
      </c>
      <c r="AZ573" s="1">
        <v>1</v>
      </c>
      <c r="BA573" s="1">
        <v>1</v>
      </c>
      <c r="BC573" s="1">
        <v>35</v>
      </c>
      <c r="BD573" s="1">
        <v>1</v>
      </c>
      <c r="BE573" s="1">
        <v>4</v>
      </c>
      <c r="BF573" s="1">
        <v>1</v>
      </c>
      <c r="BG573" s="1">
        <v>1</v>
      </c>
      <c r="BH573" s="1">
        <v>180</v>
      </c>
      <c r="BI573" s="1">
        <v>32.1</v>
      </c>
      <c r="BJ573" s="1">
        <v>0</v>
      </c>
      <c r="BK573" s="1">
        <v>0</v>
      </c>
      <c r="BL573" s="1">
        <v>5</v>
      </c>
      <c r="BM573" s="1">
        <v>1</v>
      </c>
      <c r="BN573" s="1">
        <v>0</v>
      </c>
      <c r="BO573" s="1">
        <f>IF(AZ573&gt;=85,1,0)</f>
        <v>0</v>
      </c>
      <c r="BP573" s="1">
        <f>IF(BA573=1,1,0)</f>
        <v>1</v>
      </c>
      <c r="BQ573" s="1">
        <v>0</v>
      </c>
      <c r="BR573" s="1">
        <v>0</v>
      </c>
      <c r="BS573" s="1">
        <v>0</v>
      </c>
      <c r="BT573" s="1">
        <v>1</v>
      </c>
      <c r="BU573" s="1">
        <v>0</v>
      </c>
      <c r="BV573" s="14">
        <f t="shared" si="312"/>
        <v>2</v>
      </c>
      <c r="BW573" s="1">
        <v>2</v>
      </c>
      <c r="BX573" s="1">
        <v>0</v>
      </c>
      <c r="BY573" s="1">
        <v>0</v>
      </c>
      <c r="BZ573" s="1">
        <v>0</v>
      </c>
      <c r="CA573" s="1">
        <v>0</v>
      </c>
      <c r="CB573" s="1">
        <v>0</v>
      </c>
      <c r="CC573" s="1">
        <v>0</v>
      </c>
      <c r="CD573" s="1">
        <v>0</v>
      </c>
      <c r="CE573" s="1">
        <v>0</v>
      </c>
      <c r="CF573" s="1">
        <f t="shared" si="322"/>
        <v>0</v>
      </c>
      <c r="CG573" s="1">
        <v>5</v>
      </c>
      <c r="CH573" s="1">
        <v>5</v>
      </c>
      <c r="CI573" s="1">
        <v>5</v>
      </c>
      <c r="CJ573" s="1">
        <v>5</v>
      </c>
      <c r="CK573" s="1">
        <f t="shared" si="313"/>
        <v>20</v>
      </c>
      <c r="CL573" s="1">
        <v>0</v>
      </c>
      <c r="CM573" s="1">
        <v>1</v>
      </c>
      <c r="CN573" s="1">
        <v>1</v>
      </c>
      <c r="CO573" s="1">
        <v>2</v>
      </c>
      <c r="CP573" s="1">
        <v>1</v>
      </c>
      <c r="CQ573" s="1">
        <v>1</v>
      </c>
      <c r="CR573" s="1">
        <v>2</v>
      </c>
      <c r="CS573" s="1">
        <v>1</v>
      </c>
      <c r="CT573" s="1">
        <v>50</v>
      </c>
      <c r="CU573" s="1">
        <v>1</v>
      </c>
      <c r="CV573" s="1">
        <v>1</v>
      </c>
      <c r="CW573" s="1">
        <v>1</v>
      </c>
      <c r="CX573" s="1">
        <v>1</v>
      </c>
      <c r="CY573" s="1" t="s">
        <v>8043</v>
      </c>
      <c r="CZ573" s="1">
        <v>1</v>
      </c>
      <c r="DA573" s="1">
        <f>SUM(CU573:CZ573)</f>
        <v>5</v>
      </c>
      <c r="DB573" s="1">
        <v>1</v>
      </c>
      <c r="DC573" s="1">
        <v>1</v>
      </c>
      <c r="DD573" s="1">
        <v>1</v>
      </c>
      <c r="DE573" s="1">
        <v>1</v>
      </c>
      <c r="DF573" s="1">
        <v>1</v>
      </c>
      <c r="DG573" s="1">
        <v>1</v>
      </c>
      <c r="DH573" s="1">
        <f>SUM(DB573:DG573)</f>
        <v>6</v>
      </c>
      <c r="DI573" s="14">
        <f t="shared" si="316"/>
        <v>1</v>
      </c>
      <c r="DJ573" s="1">
        <v>1</v>
      </c>
      <c r="DK573" s="1">
        <v>1</v>
      </c>
      <c r="DL573" s="1">
        <v>1</v>
      </c>
      <c r="DM573" s="1">
        <v>1</v>
      </c>
      <c r="DN573" s="1">
        <v>1</v>
      </c>
      <c r="DO573" s="1">
        <v>1</v>
      </c>
      <c r="DP573" s="1">
        <v>1</v>
      </c>
      <c r="DQ573" s="1">
        <v>1</v>
      </c>
      <c r="DR573" s="1">
        <f>SUM(DJ573:DQ573)</f>
        <v>8</v>
      </c>
      <c r="DS573" s="1">
        <v>1</v>
      </c>
      <c r="DT573" s="1">
        <v>1</v>
      </c>
      <c r="DU573" s="1">
        <v>1</v>
      </c>
      <c r="DV573" s="1">
        <v>1</v>
      </c>
      <c r="DW573" s="1">
        <v>1</v>
      </c>
      <c r="DX573" s="1">
        <v>1</v>
      </c>
      <c r="DY573" s="1">
        <v>1</v>
      </c>
      <c r="DZ573" s="1">
        <v>1</v>
      </c>
      <c r="EA573" s="1">
        <f>SUM(DS573:DZ573)</f>
        <v>8</v>
      </c>
      <c r="EB573" s="14">
        <f t="shared" si="319"/>
        <v>0</v>
      </c>
      <c r="EC573" s="1">
        <v>0</v>
      </c>
      <c r="ED573" s="1">
        <v>0</v>
      </c>
      <c r="EE573" s="1">
        <f>SUM(EC573:ED573)</f>
        <v>0</v>
      </c>
      <c r="EF573" s="1">
        <v>5</v>
      </c>
      <c r="EG573" s="1">
        <v>5</v>
      </c>
      <c r="EH573" s="1">
        <v>5</v>
      </c>
      <c r="EI573" s="1">
        <v>5</v>
      </c>
      <c r="EJ573" s="1">
        <f>SUM(EF573:EI573)</f>
        <v>20</v>
      </c>
    </row>
    <row r="574" spans="1:249" s="1" customFormat="1">
      <c r="A574" s="1">
        <v>565</v>
      </c>
      <c r="B574" s="1">
        <v>2</v>
      </c>
      <c r="C574" s="3">
        <v>1</v>
      </c>
      <c r="D574" s="1">
        <v>3</v>
      </c>
      <c r="E574" s="1">
        <v>1</v>
      </c>
      <c r="F574" s="1" t="s">
        <v>4402</v>
      </c>
      <c r="G574" s="1" t="s">
        <v>1928</v>
      </c>
      <c r="H574" s="1" t="s">
        <v>1977</v>
      </c>
      <c r="I574" s="1" t="s">
        <v>2454</v>
      </c>
      <c r="J574" s="1" t="s">
        <v>2655</v>
      </c>
      <c r="K574" s="1" t="s">
        <v>8053</v>
      </c>
      <c r="L574" s="1">
        <v>5</v>
      </c>
      <c r="M574" s="1">
        <v>8</v>
      </c>
      <c r="N574" s="1">
        <v>11</v>
      </c>
      <c r="O574" s="1" t="s">
        <v>8054</v>
      </c>
      <c r="P574" s="1" t="s">
        <v>8055</v>
      </c>
      <c r="Q574" s="1" t="s">
        <v>2725</v>
      </c>
      <c r="R574" s="1" t="s">
        <v>3214</v>
      </c>
      <c r="S574" s="1" t="s">
        <v>8056</v>
      </c>
      <c r="T574" s="1" t="s">
        <v>8057</v>
      </c>
      <c r="U574" s="1" t="s">
        <v>8058</v>
      </c>
      <c r="V574" s="1" t="s">
        <v>8059</v>
      </c>
      <c r="W574" s="1" t="s">
        <v>2734</v>
      </c>
      <c r="X574" s="1" t="s">
        <v>4175</v>
      </c>
      <c r="Y574" s="1" t="s">
        <v>4407</v>
      </c>
      <c r="AX574" s="1">
        <v>2</v>
      </c>
      <c r="AY574" s="1">
        <v>0</v>
      </c>
      <c r="AZ574" s="1">
        <v>2</v>
      </c>
      <c r="BA574" s="1">
        <v>7</v>
      </c>
      <c r="BC574" s="1">
        <v>88</v>
      </c>
      <c r="BD574" s="1">
        <v>1</v>
      </c>
      <c r="BE574" s="1">
        <v>1</v>
      </c>
      <c r="BF574" s="1">
        <v>1</v>
      </c>
      <c r="BG574" s="1">
        <v>2</v>
      </c>
      <c r="BH574" s="1">
        <v>180.3</v>
      </c>
      <c r="BI574" s="1">
        <v>33.25</v>
      </c>
      <c r="BJ574" s="1">
        <v>0</v>
      </c>
      <c r="BK574" s="1">
        <v>0</v>
      </c>
      <c r="BL574" s="1">
        <v>3</v>
      </c>
      <c r="BM574" s="1">
        <v>3</v>
      </c>
      <c r="BN574" s="1">
        <v>1</v>
      </c>
      <c r="BO574" s="1">
        <f>IF(AZ574&gt;=85,1,0)</f>
        <v>0</v>
      </c>
      <c r="BP574" s="1">
        <f>IF(BA574=1,1,0)</f>
        <v>0</v>
      </c>
      <c r="BQ574" s="1">
        <v>0</v>
      </c>
      <c r="BR574" s="1">
        <v>1</v>
      </c>
      <c r="BS574" s="1">
        <v>1</v>
      </c>
      <c r="BT574" s="1">
        <v>1</v>
      </c>
      <c r="BU574" s="1">
        <v>1</v>
      </c>
      <c r="BV574" s="14">
        <f t="shared" si="312"/>
        <v>4</v>
      </c>
      <c r="BW574" s="1">
        <v>4</v>
      </c>
      <c r="BX574" s="1">
        <v>0</v>
      </c>
      <c r="BY574" s="1">
        <v>1</v>
      </c>
      <c r="BZ574" s="1">
        <v>0</v>
      </c>
      <c r="CA574" s="1">
        <v>0</v>
      </c>
      <c r="CB574" s="1">
        <v>0</v>
      </c>
      <c r="CC574" s="1">
        <v>0</v>
      </c>
      <c r="CD574" s="1">
        <v>0</v>
      </c>
      <c r="CE574" s="1">
        <v>0</v>
      </c>
      <c r="CF574" s="1">
        <f t="shared" si="322"/>
        <v>1</v>
      </c>
      <c r="CG574" s="1">
        <v>5</v>
      </c>
      <c r="CH574" s="1">
        <v>5</v>
      </c>
      <c r="CI574" s="1">
        <v>5</v>
      </c>
      <c r="CJ574" s="1">
        <v>5</v>
      </c>
      <c r="CK574" s="1">
        <f t="shared" si="313"/>
        <v>20</v>
      </c>
      <c r="CL574" s="1">
        <v>0</v>
      </c>
      <c r="CM574" s="1">
        <v>1</v>
      </c>
      <c r="CN574" s="1">
        <v>0</v>
      </c>
      <c r="CO574" s="1">
        <v>3</v>
      </c>
      <c r="CP574" s="1">
        <v>1</v>
      </c>
      <c r="CQ574" s="1">
        <v>2</v>
      </c>
      <c r="CR574" s="1">
        <v>3</v>
      </c>
      <c r="CS574" s="1">
        <v>1</v>
      </c>
      <c r="CT574" s="1">
        <v>75</v>
      </c>
      <c r="CU574" s="1">
        <v>1</v>
      </c>
      <c r="CV574" s="1">
        <v>1</v>
      </c>
      <c r="CW574" s="1">
        <v>1</v>
      </c>
      <c r="CX574" s="1">
        <v>1</v>
      </c>
      <c r="CY574" s="1">
        <v>1</v>
      </c>
      <c r="CZ574" s="1">
        <v>1</v>
      </c>
      <c r="DA574" s="1">
        <f>SUM(CU574:CZ574)</f>
        <v>6</v>
      </c>
      <c r="DB574" s="1">
        <v>1</v>
      </c>
      <c r="DC574" s="1">
        <v>1</v>
      </c>
      <c r="DD574" s="1">
        <v>1</v>
      </c>
      <c r="DE574" s="1">
        <v>1</v>
      </c>
      <c r="DF574" s="1">
        <v>1</v>
      </c>
      <c r="DG574" s="1">
        <v>1</v>
      </c>
      <c r="DH574" s="1">
        <f>SUM(DB574:DG574)</f>
        <v>6</v>
      </c>
      <c r="DI574" s="14">
        <f t="shared" si="316"/>
        <v>0</v>
      </c>
      <c r="DJ574" s="1">
        <v>1</v>
      </c>
      <c r="DK574" s="1">
        <v>1</v>
      </c>
      <c r="DL574" s="1">
        <v>1</v>
      </c>
      <c r="DM574" s="1">
        <v>0</v>
      </c>
      <c r="DN574" s="1">
        <v>0</v>
      </c>
      <c r="DO574" s="1">
        <v>1</v>
      </c>
      <c r="DP574" s="1">
        <v>1</v>
      </c>
      <c r="DQ574" s="1">
        <v>1</v>
      </c>
      <c r="DR574" s="1">
        <f>SUM(DJ574:DQ574)</f>
        <v>6</v>
      </c>
      <c r="DS574" s="1">
        <v>1</v>
      </c>
      <c r="DT574" s="1">
        <v>1</v>
      </c>
      <c r="DU574" s="1">
        <v>1</v>
      </c>
      <c r="DV574" s="1">
        <v>0</v>
      </c>
      <c r="DW574" s="1">
        <v>0</v>
      </c>
      <c r="DX574" s="1">
        <v>1</v>
      </c>
      <c r="DY574" s="1">
        <v>1</v>
      </c>
      <c r="DZ574" s="1">
        <v>1</v>
      </c>
      <c r="EA574" s="1">
        <f>SUM(DS574:DZ574)</f>
        <v>6</v>
      </c>
      <c r="EB574" s="14">
        <f t="shared" si="319"/>
        <v>0</v>
      </c>
      <c r="EC574" s="1">
        <v>0</v>
      </c>
      <c r="ED574" s="1">
        <v>0</v>
      </c>
      <c r="EE574" s="1">
        <f>SUM(EC574:ED574)</f>
        <v>0</v>
      </c>
      <c r="EF574" s="1">
        <v>5</v>
      </c>
      <c r="EG574" s="1">
        <v>2</v>
      </c>
      <c r="EH574" s="1">
        <v>5</v>
      </c>
      <c r="EI574" s="1">
        <v>4</v>
      </c>
      <c r="EJ574" s="1">
        <f>SUM(EF574:EI574)</f>
        <v>16</v>
      </c>
    </row>
    <row r="575" spans="1:249" s="1" customFormat="1">
      <c r="A575" s="1">
        <v>566</v>
      </c>
      <c r="B575" s="64">
        <v>2</v>
      </c>
      <c r="C575" s="3">
        <v>2</v>
      </c>
      <c r="D575" s="1">
        <v>1</v>
      </c>
      <c r="E575" s="1">
        <v>1</v>
      </c>
      <c r="N575" s="1">
        <v>6</v>
      </c>
      <c r="O575" s="1" t="s">
        <v>2802</v>
      </c>
      <c r="P575" s="1" t="s">
        <v>5810</v>
      </c>
      <c r="Q575" s="1" t="s">
        <v>5811</v>
      </c>
      <c r="R575" s="1" t="s">
        <v>5812</v>
      </c>
      <c r="S575" s="1" t="s">
        <v>2967</v>
      </c>
      <c r="T575" s="1" t="s">
        <v>4865</v>
      </c>
      <c r="AX575" s="1">
        <v>2</v>
      </c>
      <c r="AY575" s="1">
        <v>1</v>
      </c>
      <c r="AZ575" s="1">
        <v>1</v>
      </c>
      <c r="BA575" s="1">
        <v>3</v>
      </c>
      <c r="BC575" s="1">
        <v>59</v>
      </c>
      <c r="BD575" s="1">
        <v>0</v>
      </c>
      <c r="BE575" s="1">
        <v>1</v>
      </c>
      <c r="BI575" s="1">
        <v>25.1</v>
      </c>
      <c r="BV575" s="14"/>
      <c r="CN575" s="1">
        <v>0</v>
      </c>
      <c r="DI575" s="14"/>
      <c r="EB575" s="14"/>
    </row>
    <row r="576" spans="1:249" s="1" customFormat="1">
      <c r="A576" s="1">
        <v>567</v>
      </c>
      <c r="B576" s="64">
        <v>1</v>
      </c>
      <c r="C576" s="3">
        <v>1</v>
      </c>
      <c r="D576" s="1">
        <v>1</v>
      </c>
      <c r="E576" s="1">
        <v>2</v>
      </c>
      <c r="F576" s="1" t="s">
        <v>1928</v>
      </c>
      <c r="G576" s="1" t="s">
        <v>2063</v>
      </c>
      <c r="H576" s="1" t="s">
        <v>2100</v>
      </c>
      <c r="I576" s="1" t="s">
        <v>2454</v>
      </c>
      <c r="K576" s="1" t="s">
        <v>7967</v>
      </c>
      <c r="L576" s="1">
        <v>4</v>
      </c>
      <c r="M576" s="1">
        <v>10</v>
      </c>
      <c r="N576" s="1">
        <v>15</v>
      </c>
      <c r="O576" s="1" t="s">
        <v>2434</v>
      </c>
      <c r="P576" s="1" t="s">
        <v>2725</v>
      </c>
      <c r="Q576" s="1" t="s">
        <v>7968</v>
      </c>
      <c r="R576" s="1" t="s">
        <v>2734</v>
      </c>
      <c r="S576" s="1" t="s">
        <v>7969</v>
      </c>
      <c r="T576" s="1" t="s">
        <v>2675</v>
      </c>
      <c r="U576" s="1" t="s">
        <v>7970</v>
      </c>
      <c r="V576" s="1" t="s">
        <v>7971</v>
      </c>
      <c r="W576" s="1" t="s">
        <v>7972</v>
      </c>
      <c r="X576" s="1" t="s">
        <v>7973</v>
      </c>
      <c r="Y576" s="1" t="s">
        <v>7974</v>
      </c>
      <c r="Z576" s="1" t="s">
        <v>7975</v>
      </c>
      <c r="AA576" s="1" t="s">
        <v>2889</v>
      </c>
      <c r="AB576" s="1" t="s">
        <v>4174</v>
      </c>
      <c r="AC576" s="1" t="s">
        <v>2357</v>
      </c>
      <c r="AX576" s="1">
        <v>2</v>
      </c>
      <c r="AY576" s="1">
        <v>1</v>
      </c>
      <c r="AZ576" s="1">
        <v>2</v>
      </c>
      <c r="BA576" s="1">
        <v>5</v>
      </c>
      <c r="BC576" s="1">
        <v>76</v>
      </c>
      <c r="BD576" s="1">
        <v>1</v>
      </c>
      <c r="BE576" s="1">
        <v>3</v>
      </c>
      <c r="BF576" s="1">
        <v>2</v>
      </c>
      <c r="BG576" s="1">
        <v>2</v>
      </c>
      <c r="BH576" s="1">
        <v>185.4</v>
      </c>
      <c r="BI576" s="1">
        <v>23.88</v>
      </c>
      <c r="BJ576" s="1">
        <v>0</v>
      </c>
      <c r="BK576" s="1">
        <v>2</v>
      </c>
      <c r="BL576" s="1">
        <v>1</v>
      </c>
      <c r="BM576" s="1">
        <v>3</v>
      </c>
      <c r="BN576" s="1">
        <v>0</v>
      </c>
      <c r="BO576" s="1">
        <f>IF(AZ576&gt;=85,1,0)</f>
        <v>0</v>
      </c>
      <c r="BP576" s="1">
        <f>IF(BA576=1,1,0)</f>
        <v>0</v>
      </c>
      <c r="BQ576" s="1">
        <v>0</v>
      </c>
      <c r="BR576" s="1">
        <v>0</v>
      </c>
      <c r="BS576" s="1">
        <v>1</v>
      </c>
      <c r="BT576" s="1">
        <v>1</v>
      </c>
      <c r="BU576" s="1">
        <v>0</v>
      </c>
      <c r="BV576" s="14">
        <f>SUM(BO576:BU576)</f>
        <v>2</v>
      </c>
      <c r="BW576" s="1">
        <v>4</v>
      </c>
      <c r="BX576" s="1">
        <v>0</v>
      </c>
      <c r="BY576" s="1">
        <v>0</v>
      </c>
      <c r="BZ576" s="1">
        <v>0</v>
      </c>
      <c r="CA576" s="1">
        <v>0</v>
      </c>
      <c r="CB576" s="1">
        <v>0</v>
      </c>
      <c r="CC576" s="1">
        <v>0</v>
      </c>
      <c r="CD576" s="1">
        <v>1</v>
      </c>
      <c r="CE576" s="1">
        <v>1</v>
      </c>
      <c r="CF576" s="1">
        <f>SUM(BX576:CE576)</f>
        <v>2</v>
      </c>
      <c r="CG576" s="1">
        <v>5</v>
      </c>
      <c r="CH576" s="1">
        <v>5</v>
      </c>
      <c r="CI576" s="1">
        <v>5</v>
      </c>
      <c r="CJ576" s="1">
        <v>5</v>
      </c>
      <c r="CK576" s="1">
        <f>SUM(CG576:CJ576)</f>
        <v>20</v>
      </c>
      <c r="CL576" s="1">
        <v>1</v>
      </c>
      <c r="CM576" s="1">
        <v>1</v>
      </c>
      <c r="CN576" s="1">
        <v>0</v>
      </c>
      <c r="CO576" s="1">
        <v>2</v>
      </c>
      <c r="CP576" s="1">
        <v>1</v>
      </c>
      <c r="CQ576" s="1">
        <v>5</v>
      </c>
      <c r="CR576" s="1">
        <v>3</v>
      </c>
      <c r="CS576" s="1">
        <v>1</v>
      </c>
      <c r="CT576" s="1">
        <v>70</v>
      </c>
      <c r="CU576" s="1">
        <v>1</v>
      </c>
      <c r="CV576" s="1">
        <v>1</v>
      </c>
      <c r="CW576" s="1">
        <v>1</v>
      </c>
      <c r="CX576" s="1">
        <v>1</v>
      </c>
      <c r="CY576" s="1">
        <v>1</v>
      </c>
      <c r="CZ576" s="1">
        <v>1</v>
      </c>
      <c r="DA576" s="1">
        <f>SUM(CU576:CZ576)</f>
        <v>6</v>
      </c>
      <c r="DB576" s="1">
        <v>1</v>
      </c>
      <c r="DC576" s="1">
        <v>1</v>
      </c>
      <c r="DD576" s="1">
        <v>1</v>
      </c>
      <c r="DE576" s="1">
        <v>1</v>
      </c>
      <c r="DF576" s="1">
        <v>1</v>
      </c>
      <c r="DG576" s="1">
        <v>1</v>
      </c>
      <c r="DH576" s="1">
        <f>SUM(DB576:DG576)</f>
        <v>6</v>
      </c>
      <c r="DI576" s="14">
        <f>DH576-DA576</f>
        <v>0</v>
      </c>
      <c r="DJ576" s="1">
        <v>1</v>
      </c>
      <c r="DK576" s="1">
        <v>1</v>
      </c>
      <c r="DL576" s="1">
        <v>1</v>
      </c>
      <c r="DM576" s="1">
        <v>1</v>
      </c>
      <c r="DN576" s="1">
        <v>1</v>
      </c>
      <c r="DO576" s="1">
        <v>1</v>
      </c>
      <c r="DP576" s="1">
        <v>1</v>
      </c>
      <c r="DQ576" s="1">
        <v>1</v>
      </c>
      <c r="DR576" s="1">
        <f>SUM(DJ576:DQ576)</f>
        <v>8</v>
      </c>
      <c r="DS576" s="1">
        <v>1</v>
      </c>
      <c r="DT576" s="1">
        <v>1</v>
      </c>
      <c r="DU576" s="1">
        <v>1</v>
      </c>
      <c r="DV576" s="1">
        <v>1</v>
      </c>
      <c r="DW576" s="1">
        <v>1</v>
      </c>
      <c r="DX576" s="1">
        <v>1</v>
      </c>
      <c r="DY576" s="1">
        <v>1</v>
      </c>
      <c r="DZ576" s="1">
        <v>1</v>
      </c>
      <c r="EA576" s="1">
        <f>SUM(DS576:DZ576)</f>
        <v>8</v>
      </c>
      <c r="EB576" s="14">
        <f>EA576-DR576</f>
        <v>0</v>
      </c>
      <c r="EC576" s="1">
        <v>3</v>
      </c>
      <c r="ED576" s="1">
        <v>0</v>
      </c>
      <c r="EE576" s="1">
        <f>SUM(EC576:ED576)</f>
        <v>3</v>
      </c>
      <c r="EF576" s="1">
        <v>3</v>
      </c>
      <c r="EG576" s="1">
        <v>3</v>
      </c>
      <c r="EH576" s="1">
        <v>3</v>
      </c>
      <c r="EI576" s="1">
        <v>3</v>
      </c>
      <c r="EJ576" s="1">
        <f>SUM(EF576:EI576)</f>
        <v>12</v>
      </c>
    </row>
    <row r="577" spans="1:140" s="1" customFormat="1">
      <c r="A577" s="1">
        <v>568</v>
      </c>
      <c r="B577" s="64">
        <v>1</v>
      </c>
      <c r="C577" s="3">
        <v>1</v>
      </c>
      <c r="D577" s="1">
        <v>2</v>
      </c>
      <c r="E577" s="1">
        <v>1</v>
      </c>
      <c r="F577" s="1" t="s">
        <v>8019</v>
      </c>
      <c r="G577" s="1" t="s">
        <v>1977</v>
      </c>
      <c r="H577" s="1" t="s">
        <v>2322</v>
      </c>
      <c r="K577" s="1" t="s">
        <v>8024</v>
      </c>
      <c r="L577" s="1">
        <v>3</v>
      </c>
      <c r="M577" s="1">
        <v>23</v>
      </c>
      <c r="N577" s="1">
        <v>12</v>
      </c>
      <c r="O577" s="1" t="s">
        <v>3107</v>
      </c>
      <c r="P577" s="1" t="s">
        <v>8025</v>
      </c>
      <c r="Q577" s="1" t="s">
        <v>8026</v>
      </c>
      <c r="R577" s="1" t="s">
        <v>3793</v>
      </c>
      <c r="S577" s="1" t="s">
        <v>8027</v>
      </c>
      <c r="T577" s="1" t="s">
        <v>8028</v>
      </c>
      <c r="U577" s="1" t="s">
        <v>8029</v>
      </c>
      <c r="V577" s="1" t="s">
        <v>2396</v>
      </c>
      <c r="W577" s="1" t="s">
        <v>2902</v>
      </c>
      <c r="X577" s="1" t="s">
        <v>8030</v>
      </c>
      <c r="Y577" s="1" t="s">
        <v>4758</v>
      </c>
      <c r="Z577" s="1" t="s">
        <v>8031</v>
      </c>
      <c r="AX577" s="1">
        <v>2</v>
      </c>
      <c r="AY577" s="1">
        <v>0</v>
      </c>
      <c r="AZ577" s="1">
        <v>2</v>
      </c>
      <c r="BA577" s="1">
        <v>9</v>
      </c>
      <c r="BC577" s="1">
        <v>87</v>
      </c>
      <c r="BD577" s="1">
        <v>1</v>
      </c>
      <c r="BE577" s="1">
        <v>1</v>
      </c>
      <c r="BF577" s="1">
        <v>1</v>
      </c>
      <c r="BG577" s="1">
        <v>2</v>
      </c>
      <c r="BH577" s="1">
        <v>175.3</v>
      </c>
      <c r="BI577" s="1">
        <v>19.2</v>
      </c>
      <c r="BV577" s="14"/>
      <c r="CL577" s="1">
        <v>0</v>
      </c>
      <c r="CM577" s="1">
        <v>1</v>
      </c>
      <c r="CN577" s="1">
        <v>2</v>
      </c>
      <c r="DI577" s="14"/>
      <c r="EB577" s="14"/>
    </row>
    <row r="578" spans="1:140" s="1" customFormat="1" ht="13.25" customHeight="1">
      <c r="A578" s="1">
        <v>569</v>
      </c>
      <c r="B578" s="64">
        <v>2</v>
      </c>
      <c r="C578" s="3">
        <v>1</v>
      </c>
      <c r="D578" s="1">
        <v>1</v>
      </c>
      <c r="E578" s="1">
        <v>2</v>
      </c>
      <c r="F578" s="1" t="s">
        <v>1977</v>
      </c>
      <c r="G578" s="1" t="s">
        <v>2322</v>
      </c>
      <c r="K578" s="1" t="s">
        <v>8000</v>
      </c>
      <c r="L578" s="1">
        <v>3</v>
      </c>
      <c r="M578" s="1">
        <v>5</v>
      </c>
      <c r="N578" s="1">
        <v>6</v>
      </c>
      <c r="O578" s="1" t="s">
        <v>8001</v>
      </c>
      <c r="P578" s="1" t="s">
        <v>5124</v>
      </c>
      <c r="Q578" s="1" t="s">
        <v>3115</v>
      </c>
      <c r="R578" s="1" t="s">
        <v>3771</v>
      </c>
      <c r="S578" s="1" t="s">
        <v>8002</v>
      </c>
      <c r="T578" s="1" t="s">
        <v>2999</v>
      </c>
      <c r="AX578" s="1">
        <v>2</v>
      </c>
      <c r="AY578" s="1">
        <v>1</v>
      </c>
      <c r="AZ578" s="1">
        <v>2</v>
      </c>
      <c r="BC578" s="1">
        <v>67</v>
      </c>
      <c r="BD578" s="1">
        <v>0</v>
      </c>
      <c r="BE578" s="1">
        <v>1</v>
      </c>
      <c r="BF578" s="1">
        <v>1</v>
      </c>
      <c r="BG578" s="1">
        <v>2</v>
      </c>
      <c r="BH578" s="1">
        <v>154.9</v>
      </c>
      <c r="BI578" s="1">
        <v>23.81</v>
      </c>
      <c r="BJ578" s="1">
        <v>0</v>
      </c>
      <c r="BK578" s="1">
        <v>0</v>
      </c>
      <c r="BL578" s="1">
        <v>2</v>
      </c>
      <c r="BM578" s="1">
        <v>1</v>
      </c>
      <c r="BN578" s="1">
        <v>0</v>
      </c>
      <c r="BO578" s="1">
        <f t="shared" ref="BO578:BO583" si="325">IF(AZ578&gt;=85,1,0)</f>
        <v>0</v>
      </c>
      <c r="BP578" s="1">
        <f t="shared" ref="BP578:BP583" si="326">IF(BA578=1,1,0)</f>
        <v>0</v>
      </c>
      <c r="BQ578" s="1">
        <v>0</v>
      </c>
      <c r="BR578" s="1">
        <v>0</v>
      </c>
      <c r="BS578" s="1">
        <v>0</v>
      </c>
      <c r="BT578" s="1">
        <v>1</v>
      </c>
      <c r="BU578" s="1">
        <v>0</v>
      </c>
      <c r="BV578" s="14">
        <f t="shared" ref="BV578:BV583" si="327">SUM(BO578:BU578)</f>
        <v>1</v>
      </c>
      <c r="BW578" s="1">
        <v>2</v>
      </c>
      <c r="BX578" s="1">
        <v>0</v>
      </c>
      <c r="BY578" s="1">
        <v>0</v>
      </c>
      <c r="BZ578" s="1">
        <v>0</v>
      </c>
      <c r="CA578" s="1">
        <v>0</v>
      </c>
      <c r="CB578" s="1">
        <v>0</v>
      </c>
      <c r="CC578" s="1">
        <v>0</v>
      </c>
      <c r="CD578" s="1">
        <v>0</v>
      </c>
      <c r="CE578" s="1">
        <v>0</v>
      </c>
      <c r="CF578" s="1">
        <f t="shared" ref="CF578:CF583" si="328">SUM(BX578:CE578)</f>
        <v>0</v>
      </c>
      <c r="CG578" s="1">
        <v>5</v>
      </c>
      <c r="CH578" s="1">
        <v>5</v>
      </c>
      <c r="CI578" s="1">
        <v>5</v>
      </c>
      <c r="CJ578" s="1">
        <v>5</v>
      </c>
      <c r="CK578" s="1">
        <f t="shared" ref="CK578:CK583" si="329">SUM(CG578:CJ578)</f>
        <v>20</v>
      </c>
      <c r="CL578" s="1">
        <v>0</v>
      </c>
      <c r="CM578" s="1">
        <v>5</v>
      </c>
      <c r="CN578" s="1">
        <v>2</v>
      </c>
      <c r="CO578" s="1">
        <v>2</v>
      </c>
      <c r="CP578" s="1">
        <v>1</v>
      </c>
      <c r="CQ578" s="1">
        <v>1</v>
      </c>
      <c r="CR578" s="1">
        <v>1</v>
      </c>
      <c r="CS578" s="1">
        <v>1</v>
      </c>
      <c r="CT578" s="1">
        <v>90</v>
      </c>
      <c r="CU578" s="1">
        <v>1</v>
      </c>
      <c r="CV578" s="1">
        <v>1</v>
      </c>
      <c r="CW578" s="1">
        <v>1</v>
      </c>
      <c r="CX578" s="1">
        <v>1</v>
      </c>
      <c r="CY578" s="1">
        <v>1</v>
      </c>
      <c r="CZ578" s="1">
        <v>1</v>
      </c>
      <c r="DA578" s="1">
        <f t="shared" ref="DA578:DA583" si="330">SUM(CU578:CZ578)</f>
        <v>6</v>
      </c>
      <c r="DB578" s="1">
        <v>1</v>
      </c>
      <c r="DC578" s="1">
        <v>1</v>
      </c>
      <c r="DD578" s="1">
        <v>1</v>
      </c>
      <c r="DE578" s="1">
        <v>1</v>
      </c>
      <c r="DF578" s="1">
        <v>1</v>
      </c>
      <c r="DG578" s="1">
        <v>1</v>
      </c>
      <c r="DH578" s="1">
        <f t="shared" ref="DH578:DH583" si="331">SUM(DB578:DG578)</f>
        <v>6</v>
      </c>
      <c r="DI578" s="14">
        <f t="shared" ref="DI578:DI583" si="332">DH578-DA578</f>
        <v>0</v>
      </c>
      <c r="DJ578" s="1">
        <v>1</v>
      </c>
      <c r="DK578" s="1">
        <v>1</v>
      </c>
      <c r="DL578" s="1">
        <v>1</v>
      </c>
      <c r="DM578" s="1">
        <v>1</v>
      </c>
      <c r="DN578" s="1">
        <v>1</v>
      </c>
      <c r="DO578" s="1">
        <v>1</v>
      </c>
      <c r="DP578" s="1">
        <v>1</v>
      </c>
      <c r="DQ578" s="1">
        <v>1</v>
      </c>
      <c r="DR578" s="1">
        <f t="shared" ref="DR578:DR583" si="333">SUM(DJ578:DQ578)</f>
        <v>8</v>
      </c>
      <c r="DS578" s="1">
        <v>1</v>
      </c>
      <c r="DT578" s="1">
        <v>1</v>
      </c>
      <c r="DU578" s="1">
        <v>1</v>
      </c>
      <c r="DV578" s="1">
        <v>1</v>
      </c>
      <c r="DW578" s="1">
        <v>1</v>
      </c>
      <c r="DX578" s="1">
        <v>1</v>
      </c>
      <c r="DY578" s="1">
        <v>1</v>
      </c>
      <c r="DZ578" s="1">
        <v>1</v>
      </c>
      <c r="EA578" s="1">
        <f t="shared" ref="EA578:EA583" si="334">SUM(DS578:DZ578)</f>
        <v>8</v>
      </c>
      <c r="EB578" s="14">
        <f t="shared" ref="EB578:EB583" si="335">EA578-DR578</f>
        <v>0</v>
      </c>
      <c r="EC578" s="1">
        <v>0</v>
      </c>
      <c r="ED578" s="1">
        <v>0</v>
      </c>
      <c r="EE578" s="1">
        <f t="shared" ref="EE578:EE583" si="336">SUM(EC578:ED578)</f>
        <v>0</v>
      </c>
      <c r="EF578" s="1">
        <v>3</v>
      </c>
      <c r="EG578" s="1">
        <v>5</v>
      </c>
      <c r="EH578" s="1">
        <v>3</v>
      </c>
      <c r="EI578" s="1">
        <v>4</v>
      </c>
      <c r="EJ578" s="1">
        <f t="shared" ref="EJ578:EJ583" si="337">SUM(EF578:EI578)</f>
        <v>15</v>
      </c>
    </row>
    <row r="579" spans="1:140" s="1" customFormat="1">
      <c r="A579" s="1">
        <v>570</v>
      </c>
      <c r="B579" s="64">
        <v>1</v>
      </c>
      <c r="C579" s="3">
        <v>1</v>
      </c>
      <c r="D579" s="1">
        <v>2</v>
      </c>
      <c r="E579" s="1">
        <v>2</v>
      </c>
      <c r="K579" s="1" t="s">
        <v>8070</v>
      </c>
      <c r="L579" s="1">
        <v>0</v>
      </c>
      <c r="M579" s="1">
        <v>1</v>
      </c>
      <c r="N579" s="1">
        <v>5</v>
      </c>
      <c r="O579" s="1" t="s">
        <v>8071</v>
      </c>
      <c r="P579" s="1" t="s">
        <v>8072</v>
      </c>
      <c r="Q579" s="1" t="s">
        <v>8073</v>
      </c>
      <c r="R579" s="1" t="s">
        <v>3722</v>
      </c>
      <c r="S579" s="1" t="s">
        <v>8074</v>
      </c>
      <c r="AX579" s="1">
        <v>2</v>
      </c>
      <c r="AY579" s="1">
        <v>1</v>
      </c>
      <c r="AZ579" s="1">
        <v>1</v>
      </c>
      <c r="BA579" s="1">
        <v>1</v>
      </c>
      <c r="BC579" s="1">
        <v>22</v>
      </c>
      <c r="BD579" s="1">
        <v>0</v>
      </c>
      <c r="BE579" s="1">
        <v>1</v>
      </c>
      <c r="BF579" s="1">
        <v>1</v>
      </c>
      <c r="BG579" s="1">
        <v>1</v>
      </c>
      <c r="BH579" s="1">
        <v>160</v>
      </c>
      <c r="BI579" s="1">
        <v>25.69</v>
      </c>
      <c r="BJ579" s="1">
        <v>0</v>
      </c>
      <c r="BK579" s="1">
        <v>0</v>
      </c>
      <c r="BL579" s="1">
        <v>4</v>
      </c>
      <c r="BM579" s="1">
        <v>1</v>
      </c>
      <c r="BN579" s="1">
        <v>0</v>
      </c>
      <c r="BO579" s="1">
        <f t="shared" si="325"/>
        <v>0</v>
      </c>
      <c r="BP579" s="1">
        <f t="shared" si="326"/>
        <v>1</v>
      </c>
      <c r="BQ579" s="1">
        <v>0</v>
      </c>
      <c r="BR579" s="1">
        <v>0</v>
      </c>
      <c r="BS579" s="1">
        <v>0</v>
      </c>
      <c r="BT579" s="1">
        <v>1</v>
      </c>
      <c r="BU579" s="1">
        <v>0</v>
      </c>
      <c r="BV579" s="14">
        <f t="shared" si="327"/>
        <v>2</v>
      </c>
      <c r="BW579" s="1">
        <v>1</v>
      </c>
      <c r="BX579" s="1">
        <v>0</v>
      </c>
      <c r="BY579" s="1">
        <v>0</v>
      </c>
      <c r="BZ579" s="1">
        <v>0</v>
      </c>
      <c r="CA579" s="1">
        <v>0</v>
      </c>
      <c r="CB579" s="1">
        <v>0</v>
      </c>
      <c r="CC579" s="1">
        <v>0</v>
      </c>
      <c r="CD579" s="1">
        <v>0</v>
      </c>
      <c r="CE579" s="1">
        <v>0</v>
      </c>
      <c r="CF579" s="1">
        <f t="shared" si="328"/>
        <v>0</v>
      </c>
      <c r="CG579" s="1">
        <v>5</v>
      </c>
      <c r="CH579" s="1">
        <v>5</v>
      </c>
      <c r="CI579" s="1">
        <v>5</v>
      </c>
      <c r="CJ579" s="1">
        <v>5</v>
      </c>
      <c r="CK579" s="1">
        <f t="shared" si="329"/>
        <v>20</v>
      </c>
      <c r="CL579" s="1">
        <v>0</v>
      </c>
      <c r="CM579" s="1">
        <v>5</v>
      </c>
      <c r="CN579" s="1">
        <v>0</v>
      </c>
      <c r="CO579" s="1">
        <v>1</v>
      </c>
      <c r="CP579" s="1">
        <v>1</v>
      </c>
      <c r="CQ579" s="1">
        <v>3</v>
      </c>
      <c r="CR579" s="1">
        <v>2</v>
      </c>
      <c r="CS579" s="1">
        <v>1</v>
      </c>
      <c r="CT579" s="1">
        <v>45</v>
      </c>
      <c r="CU579" s="1">
        <v>1</v>
      </c>
      <c r="CV579" s="1">
        <v>1</v>
      </c>
      <c r="CW579" s="1">
        <v>1</v>
      </c>
      <c r="CX579" s="1">
        <v>1</v>
      </c>
      <c r="CY579" s="1">
        <v>1</v>
      </c>
      <c r="CZ579" s="1">
        <v>1</v>
      </c>
      <c r="DA579" s="1">
        <f t="shared" si="330"/>
        <v>6</v>
      </c>
      <c r="DB579" s="1">
        <v>1</v>
      </c>
      <c r="DC579" s="1">
        <v>1</v>
      </c>
      <c r="DD579" s="1">
        <v>1</v>
      </c>
      <c r="DE579" s="1">
        <v>1</v>
      </c>
      <c r="DF579" s="1">
        <v>1</v>
      </c>
      <c r="DG579" s="1">
        <v>1</v>
      </c>
      <c r="DH579" s="1">
        <f t="shared" si="331"/>
        <v>6</v>
      </c>
      <c r="DI579" s="14">
        <f t="shared" si="332"/>
        <v>0</v>
      </c>
      <c r="DJ579" s="1">
        <v>1</v>
      </c>
      <c r="DK579" s="1">
        <v>1</v>
      </c>
      <c r="DL579" s="1">
        <v>1</v>
      </c>
      <c r="DM579" s="1">
        <v>1</v>
      </c>
      <c r="DN579" s="1">
        <v>1</v>
      </c>
      <c r="DO579" s="1">
        <v>1</v>
      </c>
      <c r="DP579" s="1">
        <v>1</v>
      </c>
      <c r="DQ579" s="1">
        <v>1</v>
      </c>
      <c r="DR579" s="1">
        <f t="shared" si="333"/>
        <v>8</v>
      </c>
      <c r="DS579" s="1">
        <v>1</v>
      </c>
      <c r="DT579" s="1">
        <v>1</v>
      </c>
      <c r="DU579" s="1">
        <v>1</v>
      </c>
      <c r="DV579" s="1">
        <v>1</v>
      </c>
      <c r="DW579" s="1">
        <v>1</v>
      </c>
      <c r="DX579" s="1">
        <v>1</v>
      </c>
      <c r="DY579" s="1">
        <v>1</v>
      </c>
      <c r="DZ579" s="1">
        <v>1</v>
      </c>
      <c r="EA579" s="1">
        <f t="shared" si="334"/>
        <v>8</v>
      </c>
      <c r="EB579" s="14">
        <f t="shared" si="335"/>
        <v>0</v>
      </c>
      <c r="EC579" s="1">
        <v>0</v>
      </c>
      <c r="ED579" s="1">
        <v>0</v>
      </c>
      <c r="EE579" s="1">
        <f t="shared" si="336"/>
        <v>0</v>
      </c>
      <c r="EF579" s="1">
        <v>5</v>
      </c>
      <c r="EG579" s="1">
        <v>5</v>
      </c>
      <c r="EH579" s="1">
        <v>5</v>
      </c>
      <c r="EI579" s="1">
        <v>5</v>
      </c>
      <c r="EJ579" s="1">
        <f t="shared" si="337"/>
        <v>20</v>
      </c>
    </row>
    <row r="580" spans="1:140" s="1" customFormat="1">
      <c r="A580" s="1">
        <v>571</v>
      </c>
      <c r="B580" s="64">
        <v>1</v>
      </c>
      <c r="C580" s="3">
        <v>1</v>
      </c>
      <c r="D580" s="1">
        <v>1</v>
      </c>
      <c r="E580" s="1">
        <v>1</v>
      </c>
      <c r="F580" s="1" t="s">
        <v>1941</v>
      </c>
      <c r="G580" s="1" t="s">
        <v>2048</v>
      </c>
      <c r="H580" s="1" t="s">
        <v>1955</v>
      </c>
      <c r="I580" s="1" t="s">
        <v>1928</v>
      </c>
      <c r="J580" s="1" t="s">
        <v>2100</v>
      </c>
      <c r="K580" s="1" t="s">
        <v>8044</v>
      </c>
      <c r="L580" s="1">
        <v>7</v>
      </c>
      <c r="M580" s="1">
        <v>13</v>
      </c>
      <c r="N580" s="1">
        <v>17</v>
      </c>
      <c r="O580" s="1" t="s">
        <v>8045</v>
      </c>
      <c r="P580" s="1" t="s">
        <v>2335</v>
      </c>
      <c r="Q580" s="1" t="s">
        <v>2440</v>
      </c>
      <c r="R580" s="1" t="s">
        <v>2425</v>
      </c>
      <c r="S580" s="1" t="s">
        <v>2726</v>
      </c>
      <c r="T580" s="1" t="s">
        <v>8046</v>
      </c>
      <c r="U580" s="1" t="s">
        <v>8047</v>
      </c>
      <c r="V580" s="1" t="s">
        <v>8048</v>
      </c>
      <c r="W580" s="1" t="s">
        <v>8049</v>
      </c>
      <c r="X580" s="1" t="s">
        <v>8050</v>
      </c>
      <c r="Y580" s="1" t="s">
        <v>2757</v>
      </c>
      <c r="Z580" s="1" t="s">
        <v>2652</v>
      </c>
      <c r="AA580" s="1" t="s">
        <v>8051</v>
      </c>
      <c r="AB580" s="1" t="s">
        <v>5728</v>
      </c>
      <c r="AC580" s="1" t="s">
        <v>2506</v>
      </c>
      <c r="AD580" s="1" t="s">
        <v>4681</v>
      </c>
      <c r="AE580" s="1" t="s">
        <v>8052</v>
      </c>
      <c r="AX580" s="1">
        <v>2</v>
      </c>
      <c r="AY580" s="1">
        <v>0</v>
      </c>
      <c r="AZ580" s="1">
        <v>1</v>
      </c>
      <c r="BA580" s="1">
        <v>3</v>
      </c>
      <c r="BC580" s="1">
        <v>60</v>
      </c>
      <c r="BD580" s="1">
        <v>1</v>
      </c>
      <c r="BE580" s="1">
        <v>1</v>
      </c>
      <c r="BF580" s="1">
        <v>1</v>
      </c>
      <c r="BH580" s="1">
        <v>167.6</v>
      </c>
      <c r="BI580" s="1">
        <v>31.31</v>
      </c>
      <c r="BJ580" s="1">
        <v>0</v>
      </c>
      <c r="BK580" s="1">
        <v>1</v>
      </c>
      <c r="BL580" s="1">
        <v>2</v>
      </c>
      <c r="BM580" s="1">
        <v>2</v>
      </c>
      <c r="BN580" s="1">
        <v>1</v>
      </c>
      <c r="BO580" s="1">
        <f t="shared" si="325"/>
        <v>0</v>
      </c>
      <c r="BP580" s="1">
        <f t="shared" si="326"/>
        <v>0</v>
      </c>
      <c r="BQ580" s="1">
        <v>1</v>
      </c>
      <c r="BR580" s="1">
        <v>1</v>
      </c>
      <c r="BS580" s="1">
        <v>0</v>
      </c>
      <c r="BT580" s="1">
        <v>1</v>
      </c>
      <c r="BU580" s="1">
        <v>0</v>
      </c>
      <c r="BV580" s="14">
        <f t="shared" si="327"/>
        <v>3</v>
      </c>
      <c r="BW580" s="1">
        <v>3</v>
      </c>
      <c r="BX580" s="1">
        <v>0</v>
      </c>
      <c r="BY580" s="1">
        <v>1</v>
      </c>
      <c r="BZ580" s="1">
        <v>0</v>
      </c>
      <c r="CA580" s="1">
        <v>0</v>
      </c>
      <c r="CB580" s="1">
        <v>0</v>
      </c>
      <c r="CC580" s="1">
        <v>0</v>
      </c>
      <c r="CD580" s="1">
        <v>0</v>
      </c>
      <c r="CE580" s="1">
        <v>0</v>
      </c>
      <c r="CF580" s="1">
        <f t="shared" si="328"/>
        <v>1</v>
      </c>
      <c r="CG580" s="1">
        <v>1</v>
      </c>
      <c r="CH580" s="1">
        <v>5</v>
      </c>
      <c r="CI580" s="1">
        <v>5</v>
      </c>
      <c r="CJ580" s="1">
        <v>5</v>
      </c>
      <c r="CK580" s="1">
        <f t="shared" si="329"/>
        <v>16</v>
      </c>
      <c r="CL580" s="1">
        <v>1</v>
      </c>
      <c r="CN580" s="1">
        <v>0</v>
      </c>
      <c r="CO580" s="1">
        <v>3</v>
      </c>
      <c r="CP580" s="1">
        <v>1</v>
      </c>
      <c r="CQ580" s="1">
        <v>1</v>
      </c>
      <c r="CR580" s="1">
        <v>3</v>
      </c>
      <c r="CS580" s="1">
        <v>1</v>
      </c>
      <c r="CT580" s="1">
        <v>70</v>
      </c>
      <c r="CU580" s="1">
        <v>1</v>
      </c>
      <c r="CV580" s="1">
        <v>1</v>
      </c>
      <c r="CW580" s="1">
        <v>1</v>
      </c>
      <c r="CX580" s="1">
        <v>1</v>
      </c>
      <c r="CY580" s="1">
        <v>1</v>
      </c>
      <c r="CZ580" s="1">
        <v>1</v>
      </c>
      <c r="DA580" s="1">
        <f t="shared" si="330"/>
        <v>6</v>
      </c>
      <c r="DB580" s="1">
        <v>1</v>
      </c>
      <c r="DC580" s="1">
        <v>1</v>
      </c>
      <c r="DD580" s="1">
        <v>1</v>
      </c>
      <c r="DE580" s="1">
        <v>1</v>
      </c>
      <c r="DF580" s="1">
        <v>1</v>
      </c>
      <c r="DG580" s="1">
        <v>1</v>
      </c>
      <c r="DH580" s="1">
        <f t="shared" si="331"/>
        <v>6</v>
      </c>
      <c r="DI580" s="14">
        <f t="shared" si="332"/>
        <v>0</v>
      </c>
      <c r="DJ580" s="1">
        <v>1</v>
      </c>
      <c r="DK580" s="1">
        <v>1</v>
      </c>
      <c r="DL580" s="1">
        <v>0</v>
      </c>
      <c r="DM580" s="1">
        <v>0</v>
      </c>
      <c r="DN580" s="1">
        <v>1</v>
      </c>
      <c r="DO580" s="1">
        <v>1</v>
      </c>
      <c r="DP580" s="1">
        <v>0</v>
      </c>
      <c r="DQ580" s="1">
        <v>1</v>
      </c>
      <c r="DR580" s="1">
        <f t="shared" si="333"/>
        <v>5</v>
      </c>
      <c r="DS580" s="1">
        <v>1</v>
      </c>
      <c r="DT580" s="1">
        <v>1</v>
      </c>
      <c r="DU580" s="1">
        <v>0</v>
      </c>
      <c r="DV580" s="1">
        <v>0</v>
      </c>
      <c r="DW580" s="1">
        <v>1</v>
      </c>
      <c r="DX580" s="1">
        <v>1</v>
      </c>
      <c r="DY580" s="1">
        <v>0</v>
      </c>
      <c r="DZ580" s="1">
        <v>1</v>
      </c>
      <c r="EA580" s="1">
        <f t="shared" si="334"/>
        <v>5</v>
      </c>
      <c r="EB580" s="14">
        <f t="shared" si="335"/>
        <v>0</v>
      </c>
      <c r="EC580" s="1">
        <v>0</v>
      </c>
      <c r="ED580" s="1">
        <v>0</v>
      </c>
      <c r="EE580" s="1">
        <f t="shared" si="336"/>
        <v>0</v>
      </c>
      <c r="EF580" s="1">
        <v>5</v>
      </c>
      <c r="EG580" s="1">
        <v>5</v>
      </c>
      <c r="EH580" s="1">
        <v>4</v>
      </c>
      <c r="EI580" s="1">
        <v>5</v>
      </c>
      <c r="EJ580" s="1">
        <f t="shared" si="337"/>
        <v>19</v>
      </c>
    </row>
    <row r="581" spans="1:140" s="1" customFormat="1">
      <c r="A581" s="1">
        <v>572</v>
      </c>
      <c r="B581" s="1">
        <v>2</v>
      </c>
      <c r="C581" s="3">
        <v>1</v>
      </c>
      <c r="D581" s="1">
        <v>3</v>
      </c>
      <c r="E581" s="1">
        <v>1</v>
      </c>
      <c r="F581" s="1" t="s">
        <v>2048</v>
      </c>
      <c r="G581" s="1" t="s">
        <v>2100</v>
      </c>
      <c r="H581" s="1" t="s">
        <v>1928</v>
      </c>
      <c r="I581" s="1" t="s">
        <v>1977</v>
      </c>
      <c r="L581" s="1">
        <v>4</v>
      </c>
      <c r="M581" s="1">
        <v>4</v>
      </c>
      <c r="N581" s="1">
        <v>7</v>
      </c>
      <c r="O581" s="1" t="s">
        <v>8068</v>
      </c>
      <c r="P581" s="1" t="s">
        <v>2951</v>
      </c>
      <c r="Q581" s="1" t="s">
        <v>2444</v>
      </c>
      <c r="R581" s="1" t="s">
        <v>3044</v>
      </c>
      <c r="S581" s="1" t="s">
        <v>2960</v>
      </c>
      <c r="T581" s="1" t="s">
        <v>3522</v>
      </c>
      <c r="U581" s="1" t="s">
        <v>8069</v>
      </c>
      <c r="AX581" s="1">
        <v>2</v>
      </c>
      <c r="AY581" s="1">
        <v>0</v>
      </c>
      <c r="AZ581" s="1">
        <v>1</v>
      </c>
      <c r="BA581" s="1">
        <v>6</v>
      </c>
      <c r="BC581" s="1">
        <v>83</v>
      </c>
      <c r="BD581" s="1">
        <v>1</v>
      </c>
      <c r="BE581" s="1">
        <v>3</v>
      </c>
      <c r="BF581" s="1">
        <v>2</v>
      </c>
      <c r="BG581" s="1">
        <v>3</v>
      </c>
      <c r="BH581" s="1">
        <v>167.6</v>
      </c>
      <c r="BI581" s="1">
        <v>31.28</v>
      </c>
      <c r="BJ581" s="1">
        <v>0</v>
      </c>
      <c r="BK581" s="1">
        <v>0</v>
      </c>
      <c r="BL581" s="1">
        <v>1</v>
      </c>
      <c r="BM581" s="1">
        <v>3</v>
      </c>
      <c r="BN581" s="1">
        <v>0</v>
      </c>
      <c r="BO581" s="1">
        <f t="shared" si="325"/>
        <v>0</v>
      </c>
      <c r="BP581" s="1">
        <f t="shared" si="326"/>
        <v>0</v>
      </c>
      <c r="BQ581" s="1">
        <v>0</v>
      </c>
      <c r="BR581" s="1">
        <v>1</v>
      </c>
      <c r="BS581" s="1">
        <v>0</v>
      </c>
      <c r="BT581" s="1">
        <v>1</v>
      </c>
      <c r="BU581" s="1">
        <v>1</v>
      </c>
      <c r="BV581" s="14">
        <f t="shared" si="327"/>
        <v>3</v>
      </c>
      <c r="BW581" s="1">
        <v>4</v>
      </c>
      <c r="BX581" s="1">
        <v>1</v>
      </c>
      <c r="BY581" s="1">
        <v>0</v>
      </c>
      <c r="BZ581" s="1">
        <v>1</v>
      </c>
      <c r="CA581" s="1">
        <v>1</v>
      </c>
      <c r="CB581" s="1">
        <v>0</v>
      </c>
      <c r="CC581" s="1">
        <v>1</v>
      </c>
      <c r="CD581" s="1">
        <v>1</v>
      </c>
      <c r="CE581" s="1">
        <v>1</v>
      </c>
      <c r="CF581" s="1">
        <f t="shared" si="328"/>
        <v>6</v>
      </c>
      <c r="CG581" s="1">
        <v>5</v>
      </c>
      <c r="CH581" s="1">
        <v>4</v>
      </c>
      <c r="CI581" s="1">
        <v>4</v>
      </c>
      <c r="CJ581" s="1">
        <v>4</v>
      </c>
      <c r="CK581" s="1">
        <f t="shared" si="329"/>
        <v>17</v>
      </c>
      <c r="CL581" s="1">
        <v>0</v>
      </c>
      <c r="CM581" s="1">
        <v>1</v>
      </c>
      <c r="CN581" s="1">
        <v>0</v>
      </c>
      <c r="CO581" s="1">
        <v>2</v>
      </c>
      <c r="CP581" s="1">
        <v>1</v>
      </c>
      <c r="CQ581" s="1">
        <v>5</v>
      </c>
      <c r="CR581" s="1">
        <v>1</v>
      </c>
      <c r="CS581" s="1">
        <v>1</v>
      </c>
      <c r="CT581" s="1">
        <v>50</v>
      </c>
      <c r="CU581" s="1">
        <v>1</v>
      </c>
      <c r="CV581" s="1">
        <v>1</v>
      </c>
      <c r="CW581" s="1">
        <v>1</v>
      </c>
      <c r="CX581" s="1">
        <v>1</v>
      </c>
      <c r="CY581" s="1">
        <v>1</v>
      </c>
      <c r="CZ581" s="1">
        <v>1</v>
      </c>
      <c r="DA581" s="1">
        <f t="shared" si="330"/>
        <v>6</v>
      </c>
      <c r="DB581" s="1">
        <v>1</v>
      </c>
      <c r="DC581" s="1">
        <v>1</v>
      </c>
      <c r="DD581" s="1">
        <v>1</v>
      </c>
      <c r="DE581" s="1">
        <v>1</v>
      </c>
      <c r="DF581" s="1">
        <v>1</v>
      </c>
      <c r="DG581" s="1">
        <v>1</v>
      </c>
      <c r="DH581" s="1">
        <f t="shared" si="331"/>
        <v>6</v>
      </c>
      <c r="DI581" s="14">
        <f t="shared" si="332"/>
        <v>0</v>
      </c>
      <c r="DJ581" s="1">
        <v>1</v>
      </c>
      <c r="DK581" s="1">
        <v>1</v>
      </c>
      <c r="DL581" s="1">
        <v>1</v>
      </c>
      <c r="DM581" s="1">
        <v>1</v>
      </c>
      <c r="DN581" s="1">
        <v>1</v>
      </c>
      <c r="DO581" s="1">
        <v>0</v>
      </c>
      <c r="DP581" s="1">
        <v>1</v>
      </c>
      <c r="DQ581" s="1">
        <v>1</v>
      </c>
      <c r="DR581" s="1">
        <f t="shared" si="333"/>
        <v>7</v>
      </c>
      <c r="DS581" s="1">
        <v>1</v>
      </c>
      <c r="DT581" s="1">
        <v>1</v>
      </c>
      <c r="DU581" s="1">
        <v>1</v>
      </c>
      <c r="DV581" s="1">
        <v>1</v>
      </c>
      <c r="DW581" s="1">
        <v>1</v>
      </c>
      <c r="DX581" s="1">
        <v>0</v>
      </c>
      <c r="DY581" s="1">
        <v>1</v>
      </c>
      <c r="DZ581" s="1">
        <v>1</v>
      </c>
      <c r="EA581" s="1">
        <f t="shared" si="334"/>
        <v>7</v>
      </c>
      <c r="EB581" s="14">
        <f t="shared" si="335"/>
        <v>0</v>
      </c>
      <c r="EC581" s="1">
        <v>1</v>
      </c>
      <c r="ED581" s="1">
        <v>0</v>
      </c>
      <c r="EE581" s="1">
        <f t="shared" si="336"/>
        <v>1</v>
      </c>
      <c r="EF581" s="1">
        <v>5</v>
      </c>
      <c r="EG581" s="1">
        <v>5</v>
      </c>
      <c r="EH581" s="1">
        <v>5</v>
      </c>
      <c r="EI581" s="1">
        <v>5</v>
      </c>
      <c r="EJ581" s="1">
        <f t="shared" si="337"/>
        <v>20</v>
      </c>
    </row>
    <row r="582" spans="1:140" s="1" customFormat="1">
      <c r="A582" s="1">
        <v>573</v>
      </c>
      <c r="B582" s="64">
        <v>1</v>
      </c>
      <c r="C582" s="3">
        <v>1</v>
      </c>
      <c r="D582" s="1">
        <v>3</v>
      </c>
      <c r="E582" s="1">
        <v>1</v>
      </c>
      <c r="F582" s="1" t="s">
        <v>1928</v>
      </c>
      <c r="G582" s="1" t="s">
        <v>2535</v>
      </c>
      <c r="K582" s="1" t="s">
        <v>8011</v>
      </c>
      <c r="L582" s="1">
        <v>2</v>
      </c>
      <c r="M582" s="1">
        <v>12</v>
      </c>
      <c r="N582" s="1">
        <v>3</v>
      </c>
      <c r="O582" s="1" t="s">
        <v>8012</v>
      </c>
      <c r="P582" s="1" t="s">
        <v>2335</v>
      </c>
      <c r="Q582" s="1" t="s">
        <v>3068</v>
      </c>
      <c r="AX582" s="1">
        <v>2</v>
      </c>
      <c r="AZ582" s="1">
        <v>2</v>
      </c>
      <c r="BC582" s="1">
        <v>72</v>
      </c>
      <c r="BD582" s="1">
        <v>0</v>
      </c>
      <c r="BE582" s="1">
        <v>3</v>
      </c>
      <c r="BF582" s="1">
        <v>2</v>
      </c>
      <c r="BG582" s="1">
        <v>2</v>
      </c>
      <c r="BH582" s="1">
        <v>160</v>
      </c>
      <c r="BI582" s="1">
        <v>31.8</v>
      </c>
      <c r="BJ582" s="1">
        <v>0</v>
      </c>
      <c r="BK582" s="1">
        <v>0</v>
      </c>
      <c r="BL582" s="1">
        <v>1</v>
      </c>
      <c r="BM582" s="1">
        <v>3</v>
      </c>
      <c r="BN582" s="1">
        <v>0</v>
      </c>
      <c r="BO582" s="1">
        <f t="shared" si="325"/>
        <v>0</v>
      </c>
      <c r="BP582" s="1">
        <f t="shared" si="326"/>
        <v>0</v>
      </c>
      <c r="BQ582" s="1">
        <v>1</v>
      </c>
      <c r="BR582" s="1">
        <v>0</v>
      </c>
      <c r="BS582" s="1">
        <v>0</v>
      </c>
      <c r="BT582" s="1">
        <v>1</v>
      </c>
      <c r="BU582" s="1">
        <v>0</v>
      </c>
      <c r="BV582" s="14">
        <f t="shared" si="327"/>
        <v>2</v>
      </c>
      <c r="BW582" s="1">
        <v>1</v>
      </c>
      <c r="BX582" s="1">
        <v>0</v>
      </c>
      <c r="BY582" s="1">
        <v>0</v>
      </c>
      <c r="BZ582" s="1">
        <v>0</v>
      </c>
      <c r="CA582" s="1">
        <v>0</v>
      </c>
      <c r="CB582" s="1">
        <v>0</v>
      </c>
      <c r="CC582" s="1">
        <v>0</v>
      </c>
      <c r="CD582" s="1">
        <v>0</v>
      </c>
      <c r="CE582" s="1">
        <v>0</v>
      </c>
      <c r="CF582" s="1">
        <f t="shared" si="328"/>
        <v>0</v>
      </c>
      <c r="CG582" s="1">
        <v>2</v>
      </c>
      <c r="CH582" s="1">
        <v>5</v>
      </c>
      <c r="CI582" s="1">
        <v>5</v>
      </c>
      <c r="CJ582" s="1">
        <v>5</v>
      </c>
      <c r="CK582" s="1">
        <f t="shared" si="329"/>
        <v>17</v>
      </c>
      <c r="CL582" s="1">
        <v>0</v>
      </c>
      <c r="CM582" s="1">
        <v>3</v>
      </c>
      <c r="CN582" s="1">
        <v>0</v>
      </c>
      <c r="CO582" s="1">
        <v>1</v>
      </c>
      <c r="CP582" s="1">
        <v>1</v>
      </c>
      <c r="CQ582" s="1">
        <v>1</v>
      </c>
      <c r="CR582" s="1">
        <v>3</v>
      </c>
      <c r="CS582" s="1">
        <v>1</v>
      </c>
      <c r="CT582" s="1">
        <v>80</v>
      </c>
      <c r="CU582" s="1">
        <v>1</v>
      </c>
      <c r="CV582" s="1">
        <v>1</v>
      </c>
      <c r="CW582" s="1">
        <v>1</v>
      </c>
      <c r="CX582" s="1">
        <v>1</v>
      </c>
      <c r="CY582" s="1">
        <v>1</v>
      </c>
      <c r="CZ582" s="1">
        <v>1</v>
      </c>
      <c r="DA582" s="1">
        <f t="shared" si="330"/>
        <v>6</v>
      </c>
      <c r="DB582" s="1">
        <v>1</v>
      </c>
      <c r="DC582" s="1">
        <v>1</v>
      </c>
      <c r="DD582" s="1">
        <v>1</v>
      </c>
      <c r="DE582" s="1">
        <v>1</v>
      </c>
      <c r="DF582" s="1">
        <v>1</v>
      </c>
      <c r="DG582" s="1">
        <v>1</v>
      </c>
      <c r="DH582" s="1">
        <f t="shared" si="331"/>
        <v>6</v>
      </c>
      <c r="DI582" s="14">
        <f t="shared" si="332"/>
        <v>0</v>
      </c>
      <c r="DJ582" s="1">
        <v>1</v>
      </c>
      <c r="DK582" s="1">
        <v>1</v>
      </c>
      <c r="DL582" s="1">
        <v>1</v>
      </c>
      <c r="DM582" s="1">
        <v>1</v>
      </c>
      <c r="DN582" s="1">
        <v>1</v>
      </c>
      <c r="DO582" s="1">
        <v>1</v>
      </c>
      <c r="DP582" s="1">
        <v>1</v>
      </c>
      <c r="DQ582" s="1">
        <v>1</v>
      </c>
      <c r="DR582" s="1">
        <f t="shared" si="333"/>
        <v>8</v>
      </c>
      <c r="DS582" s="1">
        <v>1</v>
      </c>
      <c r="DT582" s="1">
        <v>1</v>
      </c>
      <c r="DU582" s="1">
        <v>1</v>
      </c>
      <c r="DV582" s="1">
        <v>1</v>
      </c>
      <c r="DW582" s="1">
        <v>1</v>
      </c>
      <c r="DX582" s="1">
        <v>1</v>
      </c>
      <c r="DY582" s="1">
        <v>1</v>
      </c>
      <c r="DZ582" s="1">
        <v>1</v>
      </c>
      <c r="EA582" s="1">
        <f t="shared" si="334"/>
        <v>8</v>
      </c>
      <c r="EB582" s="14">
        <f t="shared" si="335"/>
        <v>0</v>
      </c>
      <c r="EC582" s="1">
        <v>0</v>
      </c>
      <c r="ED582" s="1">
        <v>1</v>
      </c>
      <c r="EE582" s="1">
        <f t="shared" si="336"/>
        <v>1</v>
      </c>
      <c r="EF582" s="1">
        <v>5</v>
      </c>
      <c r="EG582" s="1">
        <v>5</v>
      </c>
      <c r="EH582" s="1">
        <v>5</v>
      </c>
      <c r="EI582" s="1">
        <v>5</v>
      </c>
      <c r="EJ582" s="1">
        <f t="shared" si="337"/>
        <v>20</v>
      </c>
    </row>
    <row r="583" spans="1:140" s="1" customFormat="1">
      <c r="A583" s="1">
        <v>574</v>
      </c>
      <c r="B583" s="64">
        <v>2</v>
      </c>
      <c r="C583" s="3">
        <v>1</v>
      </c>
      <c r="D583" s="1">
        <v>3</v>
      </c>
      <c r="E583" s="1">
        <v>1</v>
      </c>
      <c r="F583" s="1" t="s">
        <v>4402</v>
      </c>
      <c r="G583" s="1" t="s">
        <v>1928</v>
      </c>
      <c r="H583" s="1" t="s">
        <v>1941</v>
      </c>
      <c r="I583" s="1" t="s">
        <v>1990</v>
      </c>
      <c r="J583" s="1" t="s">
        <v>2100</v>
      </c>
      <c r="K583" s="1" t="s">
        <v>8075</v>
      </c>
      <c r="L583" s="1">
        <v>8</v>
      </c>
      <c r="M583" s="1">
        <v>14</v>
      </c>
      <c r="N583" s="1">
        <v>9</v>
      </c>
      <c r="O583" s="1" t="s">
        <v>8076</v>
      </c>
      <c r="P583" s="1" t="s">
        <v>2434</v>
      </c>
      <c r="Q583" s="1" t="s">
        <v>2871</v>
      </c>
      <c r="R583" s="1" t="s">
        <v>2781</v>
      </c>
      <c r="S583" s="1" t="s">
        <v>2312</v>
      </c>
      <c r="T583" s="1" t="s">
        <v>8077</v>
      </c>
      <c r="U583" s="1" t="s">
        <v>5739</v>
      </c>
      <c r="V583" s="1" t="s">
        <v>2785</v>
      </c>
      <c r="W583" s="1" t="s">
        <v>3744</v>
      </c>
      <c r="AX583" s="1">
        <v>2</v>
      </c>
      <c r="AY583" s="1">
        <v>0</v>
      </c>
      <c r="AZ583" s="1">
        <v>1</v>
      </c>
      <c r="BA583" s="1">
        <v>6</v>
      </c>
      <c r="BC583" s="1">
        <v>81</v>
      </c>
      <c r="BD583" s="1">
        <v>0</v>
      </c>
      <c r="BE583" s="1">
        <v>2</v>
      </c>
      <c r="BF583" s="1">
        <v>1</v>
      </c>
      <c r="BG583" s="1">
        <v>2</v>
      </c>
      <c r="BH583" s="1">
        <v>157.5</v>
      </c>
      <c r="BI583" s="1">
        <v>18.309999999999999</v>
      </c>
      <c r="BJ583" s="1">
        <v>0</v>
      </c>
      <c r="BK583" s="1">
        <v>1</v>
      </c>
      <c r="BL583" s="1">
        <v>1</v>
      </c>
      <c r="BM583" s="1">
        <v>3</v>
      </c>
      <c r="BN583" s="1">
        <v>1</v>
      </c>
      <c r="BO583" s="1">
        <f t="shared" si="325"/>
        <v>0</v>
      </c>
      <c r="BP583" s="1">
        <f t="shared" si="326"/>
        <v>0</v>
      </c>
      <c r="BQ583" s="1">
        <v>1</v>
      </c>
      <c r="BR583" s="1">
        <v>1</v>
      </c>
      <c r="BS583" s="1">
        <v>0</v>
      </c>
      <c r="BT583" s="1">
        <v>1</v>
      </c>
      <c r="BU583" s="1">
        <v>1</v>
      </c>
      <c r="BV583" s="14">
        <f t="shared" si="327"/>
        <v>4</v>
      </c>
      <c r="BW583" s="1">
        <v>4</v>
      </c>
      <c r="BX583" s="1">
        <v>0</v>
      </c>
      <c r="BY583" s="1">
        <v>0</v>
      </c>
      <c r="BZ583" s="1">
        <v>0</v>
      </c>
      <c r="CA583" s="1">
        <v>1</v>
      </c>
      <c r="CB583" s="1">
        <v>0</v>
      </c>
      <c r="CC583" s="1">
        <v>0</v>
      </c>
      <c r="CD583" s="1">
        <v>0</v>
      </c>
      <c r="CE583" s="1">
        <v>1</v>
      </c>
      <c r="CF583" s="1">
        <f t="shared" si="328"/>
        <v>2</v>
      </c>
      <c r="CG583" s="1">
        <v>5</v>
      </c>
      <c r="CH583" s="1">
        <v>5</v>
      </c>
      <c r="CI583" s="1">
        <v>5</v>
      </c>
      <c r="CJ583" s="1">
        <v>5</v>
      </c>
      <c r="CK583" s="1">
        <f t="shared" si="329"/>
        <v>20</v>
      </c>
      <c r="CL583" s="1">
        <v>1</v>
      </c>
      <c r="CM583" s="1">
        <v>5</v>
      </c>
      <c r="CN583" s="1">
        <v>2</v>
      </c>
      <c r="CO583" s="1">
        <v>3</v>
      </c>
      <c r="CP583" s="1">
        <v>1</v>
      </c>
      <c r="CQ583" s="1">
        <v>4</v>
      </c>
      <c r="CR583" s="1">
        <v>1</v>
      </c>
      <c r="CS583" s="1">
        <v>1</v>
      </c>
      <c r="CT583" s="1">
        <v>60</v>
      </c>
      <c r="CU583" s="1">
        <v>1</v>
      </c>
      <c r="CV583" s="1">
        <v>1</v>
      </c>
      <c r="CW583" s="1">
        <v>1</v>
      </c>
      <c r="CX583" s="1">
        <v>1</v>
      </c>
      <c r="CY583" s="1">
        <v>0</v>
      </c>
      <c r="CZ583" s="1">
        <v>1</v>
      </c>
      <c r="DA583" s="1">
        <f t="shared" si="330"/>
        <v>5</v>
      </c>
      <c r="DB583" s="1">
        <v>1</v>
      </c>
      <c r="DC583" s="1">
        <v>1</v>
      </c>
      <c r="DD583" s="1">
        <v>1</v>
      </c>
      <c r="DE583" s="1">
        <v>1</v>
      </c>
      <c r="DF583" s="1">
        <v>0</v>
      </c>
      <c r="DG583" s="1">
        <v>1</v>
      </c>
      <c r="DH583" s="1">
        <f t="shared" si="331"/>
        <v>5</v>
      </c>
      <c r="DI583" s="14">
        <f t="shared" si="332"/>
        <v>0</v>
      </c>
      <c r="DJ583" s="1">
        <v>1</v>
      </c>
      <c r="DL583" s="1">
        <v>0</v>
      </c>
      <c r="DM583" s="1">
        <v>0</v>
      </c>
      <c r="DN583" s="1">
        <v>0</v>
      </c>
      <c r="DO583" s="1">
        <v>0</v>
      </c>
      <c r="DP583" s="1">
        <v>1</v>
      </c>
      <c r="DQ583" s="1">
        <v>1</v>
      </c>
      <c r="DR583" s="1">
        <f t="shared" si="333"/>
        <v>3</v>
      </c>
      <c r="DS583" s="1">
        <v>1</v>
      </c>
      <c r="DU583" s="1">
        <v>0</v>
      </c>
      <c r="DV583" s="1">
        <v>0</v>
      </c>
      <c r="DW583" s="1">
        <v>0</v>
      </c>
      <c r="DX583" s="1">
        <v>0</v>
      </c>
      <c r="DY583" s="1">
        <v>1</v>
      </c>
      <c r="DZ583" s="1">
        <v>1</v>
      </c>
      <c r="EA583" s="1">
        <f t="shared" si="334"/>
        <v>3</v>
      </c>
      <c r="EB583" s="14">
        <f t="shared" si="335"/>
        <v>0</v>
      </c>
      <c r="EC583" s="1">
        <v>0</v>
      </c>
      <c r="ED583" s="1">
        <v>0</v>
      </c>
      <c r="EE583" s="1">
        <f t="shared" si="336"/>
        <v>0</v>
      </c>
      <c r="EF583" s="1">
        <v>5</v>
      </c>
      <c r="EG583" s="1">
        <v>5</v>
      </c>
      <c r="EH583" s="1">
        <v>5</v>
      </c>
      <c r="EI583" s="1">
        <v>5</v>
      </c>
      <c r="EJ583" s="1">
        <f t="shared" si="337"/>
        <v>20</v>
      </c>
    </row>
  </sheetData>
  <mergeCells count="3">
    <mergeCell ref="B1:BA1"/>
    <mergeCell ref="BC1:CN1"/>
    <mergeCell ref="CO1:EJ1"/>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B1E5E-EC67-4711-BBA1-C224A9E02A1C}">
  <dimension ref="A1:FB583"/>
  <sheetViews>
    <sheetView topLeftCell="D1" workbookViewId="0">
      <selection activeCell="E16" sqref="E16"/>
    </sheetView>
  </sheetViews>
  <sheetFormatPr baseColWidth="10" defaultColWidth="8.83203125" defaultRowHeight="15"/>
  <sheetData>
    <row r="1" spans="1:158" s="1" customFormat="1">
      <c r="D1" s="12"/>
      <c r="Q1" s="126"/>
      <c r="R1" s="126"/>
      <c r="S1" s="126"/>
      <c r="T1" s="126"/>
      <c r="U1" s="126"/>
      <c r="V1" s="126"/>
      <c r="W1" s="126"/>
      <c r="X1" s="126"/>
      <c r="Y1" s="126"/>
      <c r="Z1" s="126"/>
      <c r="AA1" s="126"/>
      <c r="AB1" s="126"/>
      <c r="AC1" s="126"/>
      <c r="AD1" s="126"/>
      <c r="AE1" s="126"/>
      <c r="AF1" s="127" t="s">
        <v>250</v>
      </c>
      <c r="AG1" s="127"/>
      <c r="AH1" s="127"/>
      <c r="AI1" s="127"/>
      <c r="AJ1" s="127"/>
      <c r="AK1" s="127"/>
      <c r="AL1" s="127"/>
      <c r="AM1" s="127"/>
      <c r="AN1" s="127"/>
      <c r="AO1" s="127"/>
      <c r="AP1" s="127"/>
      <c r="AQ1" s="127"/>
      <c r="AR1" s="127"/>
      <c r="AS1" s="127"/>
      <c r="AT1" s="127"/>
      <c r="AU1" s="127"/>
      <c r="AV1" s="127"/>
      <c r="AW1" s="127"/>
      <c r="AX1" s="127"/>
      <c r="AY1" s="127"/>
      <c r="AZ1" s="127"/>
      <c r="BA1" s="127"/>
      <c r="BB1" s="127"/>
      <c r="BC1" s="127"/>
      <c r="BD1" s="127"/>
      <c r="BE1" s="127"/>
      <c r="BF1" s="127"/>
      <c r="BG1" s="127"/>
      <c r="BH1" s="127"/>
      <c r="BI1" s="127"/>
      <c r="BJ1" s="127"/>
      <c r="BK1" s="127"/>
      <c r="BL1" s="127"/>
      <c r="BM1" s="127"/>
      <c r="BN1" s="127"/>
      <c r="BO1" s="127"/>
      <c r="BP1" s="127"/>
      <c r="BQ1" s="127"/>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R1" s="1" t="s">
        <v>251</v>
      </c>
      <c r="DT1" s="1" t="s">
        <v>251</v>
      </c>
    </row>
    <row r="2" spans="1:158" s="1" customFormat="1">
      <c r="D2" s="12"/>
      <c r="DR2" s="1" t="s">
        <v>252</v>
      </c>
      <c r="DT2" s="1" t="s">
        <v>252</v>
      </c>
    </row>
    <row r="3" spans="1:158" s="1" customFormat="1">
      <c r="D3" s="12"/>
      <c r="DR3" s="1" t="s">
        <v>253</v>
      </c>
      <c r="DT3" s="1" t="s">
        <v>253</v>
      </c>
    </row>
    <row r="4" spans="1:158" s="1" customFormat="1">
      <c r="D4" s="12"/>
      <c r="DJ4" s="1" t="s">
        <v>14</v>
      </c>
      <c r="DL4" s="1" t="s">
        <v>14</v>
      </c>
      <c r="DN4" s="1" t="s">
        <v>14</v>
      </c>
      <c r="DP4" s="1" t="s">
        <v>14</v>
      </c>
      <c r="DR4" s="1" t="s">
        <v>254</v>
      </c>
      <c r="DT4" s="1" t="s">
        <v>254</v>
      </c>
    </row>
    <row r="5" spans="1:158" s="1" customFormat="1">
      <c r="D5" s="12"/>
      <c r="AH5" s="14"/>
      <c r="AI5" s="14"/>
      <c r="AJ5" s="14"/>
      <c r="AK5" s="14"/>
      <c r="AL5" s="14"/>
      <c r="AM5" s="14"/>
      <c r="AN5" s="14"/>
      <c r="AO5" s="14"/>
      <c r="AP5" s="14"/>
      <c r="AQ5" s="14"/>
      <c r="AR5" s="14"/>
      <c r="AT5" s="4"/>
      <c r="DJ5" s="1" t="s">
        <v>255</v>
      </c>
      <c r="DL5" s="1" t="s">
        <v>255</v>
      </c>
      <c r="DN5" s="1" t="s">
        <v>255</v>
      </c>
      <c r="DP5" s="1" t="s">
        <v>255</v>
      </c>
      <c r="DR5" s="1" t="s">
        <v>256</v>
      </c>
      <c r="DT5" s="1" t="s">
        <v>256</v>
      </c>
    </row>
    <row r="6" spans="1:158" s="1" customFormat="1">
      <c r="B6" s="1" t="s">
        <v>43</v>
      </c>
      <c r="D6" s="12"/>
      <c r="E6" s="4"/>
      <c r="S6" s="4"/>
      <c r="T6" s="4"/>
      <c r="AC6" s="1" t="s">
        <v>257</v>
      </c>
      <c r="AD6" s="1" t="s">
        <v>257</v>
      </c>
      <c r="BG6" s="1" t="s">
        <v>258</v>
      </c>
      <c r="BH6" s="1" t="s">
        <v>258</v>
      </c>
      <c r="CJ6" s="1" t="s">
        <v>259</v>
      </c>
      <c r="CK6" s="1" t="s">
        <v>259</v>
      </c>
      <c r="CL6" s="1" t="s">
        <v>259</v>
      </c>
      <c r="CY6" s="1" t="s">
        <v>259</v>
      </c>
      <c r="CZ6" s="1" t="s">
        <v>259</v>
      </c>
      <c r="DA6" s="1" t="s">
        <v>259</v>
      </c>
      <c r="DB6" s="1" t="s">
        <v>259</v>
      </c>
      <c r="DC6" s="1" t="s">
        <v>260</v>
      </c>
      <c r="DE6" s="1" t="s">
        <v>260</v>
      </c>
      <c r="DF6" s="1" t="s">
        <v>260</v>
      </c>
      <c r="DG6" s="1" t="s">
        <v>260</v>
      </c>
      <c r="DH6" s="1" t="s">
        <v>259</v>
      </c>
      <c r="DJ6" s="1" t="s">
        <v>261</v>
      </c>
      <c r="DL6" s="1" t="s">
        <v>261</v>
      </c>
      <c r="DN6" s="1" t="s">
        <v>261</v>
      </c>
      <c r="DP6" s="1" t="s">
        <v>261</v>
      </c>
      <c r="DR6" s="1" t="s">
        <v>262</v>
      </c>
      <c r="DT6" s="1" t="s">
        <v>262</v>
      </c>
    </row>
    <row r="7" spans="1:158" s="1" customFormat="1">
      <c r="B7" s="1" t="s">
        <v>68</v>
      </c>
      <c r="C7" s="4"/>
      <c r="D7" s="12"/>
      <c r="E7" s="4"/>
      <c r="F7" s="4"/>
      <c r="Q7" s="14" t="s">
        <v>263</v>
      </c>
      <c r="R7" s="14" t="s">
        <v>263</v>
      </c>
      <c r="S7" s="14" t="s">
        <v>263</v>
      </c>
      <c r="T7" s="14" t="s">
        <v>263</v>
      </c>
      <c r="U7" s="1" t="s">
        <v>264</v>
      </c>
      <c r="V7" s="1" t="s">
        <v>264</v>
      </c>
      <c r="W7" s="1" t="s">
        <v>265</v>
      </c>
      <c r="X7" s="1" t="s">
        <v>265</v>
      </c>
      <c r="Y7" s="1" t="s">
        <v>265</v>
      </c>
      <c r="Z7" s="1" t="s">
        <v>265</v>
      </c>
      <c r="AA7" s="1" t="s">
        <v>266</v>
      </c>
      <c r="AB7" s="1" t="s">
        <v>266</v>
      </c>
      <c r="AC7" s="1" t="s">
        <v>267</v>
      </c>
      <c r="AD7" s="1" t="s">
        <v>267</v>
      </c>
      <c r="AE7" s="1" t="s">
        <v>268</v>
      </c>
      <c r="AF7" s="1" t="s">
        <v>269</v>
      </c>
      <c r="AG7" s="1" t="s">
        <v>266</v>
      </c>
      <c r="AH7" s="1" t="s">
        <v>270</v>
      </c>
      <c r="AI7" s="1" t="s">
        <v>271</v>
      </c>
      <c r="AJ7" s="1" t="s">
        <v>271</v>
      </c>
      <c r="AK7" s="1" t="s">
        <v>269</v>
      </c>
      <c r="AL7" s="1" t="s">
        <v>269</v>
      </c>
      <c r="AM7" s="1" t="s">
        <v>269</v>
      </c>
      <c r="AN7" s="1" t="s">
        <v>269</v>
      </c>
      <c r="AO7" s="1" t="s">
        <v>269</v>
      </c>
      <c r="AP7" s="1" t="s">
        <v>269</v>
      </c>
      <c r="AQ7" s="1" t="s">
        <v>272</v>
      </c>
      <c r="AR7" s="1" t="s">
        <v>272</v>
      </c>
      <c r="AS7" s="1" t="s">
        <v>272</v>
      </c>
      <c r="AT7" s="1" t="s">
        <v>269</v>
      </c>
      <c r="AU7" s="1" t="s">
        <v>273</v>
      </c>
      <c r="AV7" s="1" t="s">
        <v>273</v>
      </c>
      <c r="AW7" s="1" t="s">
        <v>270</v>
      </c>
      <c r="AX7" s="1" t="s">
        <v>270</v>
      </c>
      <c r="AY7" s="1" t="s">
        <v>272</v>
      </c>
      <c r="AZ7" s="1" t="s">
        <v>274</v>
      </c>
      <c r="BA7" s="1" t="s">
        <v>274</v>
      </c>
      <c r="BB7" s="1" t="s">
        <v>274</v>
      </c>
      <c r="BH7" s="1" t="s">
        <v>263</v>
      </c>
      <c r="BI7" s="1" t="s">
        <v>275</v>
      </c>
      <c r="BJ7" s="1" t="s">
        <v>272</v>
      </c>
      <c r="BK7" s="1" t="s">
        <v>274</v>
      </c>
      <c r="BL7" s="1" t="s">
        <v>275</v>
      </c>
      <c r="BM7" s="1" t="s">
        <v>276</v>
      </c>
      <c r="BN7" s="1" t="s">
        <v>277</v>
      </c>
      <c r="BO7" s="1" t="s">
        <v>278</v>
      </c>
      <c r="BP7" s="1" t="s">
        <v>269</v>
      </c>
      <c r="BQ7" s="1" t="s">
        <v>272</v>
      </c>
      <c r="BR7" s="1" t="s">
        <v>275</v>
      </c>
      <c r="BS7" s="1" t="s">
        <v>279</v>
      </c>
      <c r="BT7" s="1" t="s">
        <v>280</v>
      </c>
      <c r="BU7" s="1" t="s">
        <v>275</v>
      </c>
      <c r="BV7" s="1" t="s">
        <v>281</v>
      </c>
      <c r="BW7" s="1" t="s">
        <v>282</v>
      </c>
      <c r="BX7" s="1" t="s">
        <v>272</v>
      </c>
      <c r="BY7" s="1" t="s">
        <v>274</v>
      </c>
      <c r="BZ7" s="1" t="s">
        <v>269</v>
      </c>
      <c r="CA7" s="1" t="s">
        <v>272</v>
      </c>
      <c r="CB7" s="1" t="s">
        <v>272</v>
      </c>
      <c r="CC7" s="1" t="s">
        <v>269</v>
      </c>
      <c r="CD7" s="1" t="s">
        <v>269</v>
      </c>
      <c r="CE7" s="1" t="s">
        <v>272</v>
      </c>
      <c r="CF7" s="1" t="s">
        <v>283</v>
      </c>
      <c r="CG7" s="1" t="s">
        <v>272</v>
      </c>
      <c r="CH7" s="1" t="s">
        <v>274</v>
      </c>
      <c r="CI7" s="1" t="s">
        <v>284</v>
      </c>
      <c r="CJ7" s="1" t="s">
        <v>285</v>
      </c>
      <c r="CK7" s="1" t="s">
        <v>285</v>
      </c>
      <c r="CL7" s="1" t="s">
        <v>285</v>
      </c>
      <c r="CM7" s="1" t="s">
        <v>269</v>
      </c>
      <c r="CN7" s="1" t="s">
        <v>266</v>
      </c>
      <c r="CO7" s="1" t="s">
        <v>275</v>
      </c>
      <c r="CP7" s="1" t="s">
        <v>283</v>
      </c>
      <c r="CQ7" s="1" t="s">
        <v>269</v>
      </c>
      <c r="CR7" s="1" t="s">
        <v>286</v>
      </c>
      <c r="CS7" s="1" t="s">
        <v>287</v>
      </c>
      <c r="CT7" s="1" t="s">
        <v>287</v>
      </c>
      <c r="CU7" s="1" t="s">
        <v>266</v>
      </c>
      <c r="CV7" s="1" t="s">
        <v>266</v>
      </c>
      <c r="CW7" s="1" t="s">
        <v>266</v>
      </c>
      <c r="CX7" s="1" t="s">
        <v>266</v>
      </c>
      <c r="CY7" s="1" t="s">
        <v>288</v>
      </c>
      <c r="CZ7" s="1" t="s">
        <v>288</v>
      </c>
      <c r="DA7" s="1" t="s">
        <v>288</v>
      </c>
      <c r="DB7" s="1" t="s">
        <v>288</v>
      </c>
      <c r="DC7" s="1" t="s">
        <v>272</v>
      </c>
      <c r="DD7" s="1" t="s">
        <v>274</v>
      </c>
      <c r="DE7" s="1" t="s">
        <v>272</v>
      </c>
      <c r="DF7" s="1" t="s">
        <v>272</v>
      </c>
      <c r="DG7" s="1" t="s">
        <v>272</v>
      </c>
      <c r="DH7" s="1" t="s">
        <v>288</v>
      </c>
      <c r="DI7" s="1" t="s">
        <v>289</v>
      </c>
      <c r="DJ7" s="1" t="s">
        <v>290</v>
      </c>
      <c r="DL7" s="1" t="s">
        <v>290</v>
      </c>
      <c r="DN7" s="1" t="s">
        <v>290</v>
      </c>
      <c r="DP7" s="1" t="s">
        <v>290</v>
      </c>
      <c r="DR7" s="1" t="s">
        <v>291</v>
      </c>
      <c r="DT7" s="1" t="s">
        <v>291</v>
      </c>
    </row>
    <row r="8" spans="1:158" s="1" customFormat="1">
      <c r="A8" s="7"/>
      <c r="B8" s="7" t="s">
        <v>100</v>
      </c>
      <c r="C8" s="7" t="s">
        <v>100</v>
      </c>
      <c r="D8" s="7" t="s">
        <v>100</v>
      </c>
      <c r="E8" s="7" t="s">
        <v>100</v>
      </c>
      <c r="F8" s="7" t="s">
        <v>100</v>
      </c>
      <c r="G8" s="7" t="s">
        <v>100</v>
      </c>
      <c r="H8" s="7" t="s">
        <v>100</v>
      </c>
      <c r="I8" s="7" t="s">
        <v>100</v>
      </c>
      <c r="J8" s="7" t="s">
        <v>100</v>
      </c>
      <c r="K8" s="7" t="s">
        <v>100</v>
      </c>
      <c r="L8" s="7" t="s">
        <v>100</v>
      </c>
      <c r="M8" s="7" t="s">
        <v>100</v>
      </c>
      <c r="N8" s="7" t="s">
        <v>100</v>
      </c>
      <c r="O8" s="7" t="s">
        <v>100</v>
      </c>
      <c r="P8" s="7" t="s">
        <v>100</v>
      </c>
      <c r="Q8" s="7" t="s">
        <v>100</v>
      </c>
      <c r="R8" s="7" t="s">
        <v>100</v>
      </c>
      <c r="S8" s="7" t="s">
        <v>100</v>
      </c>
      <c r="T8" s="7" t="s">
        <v>100</v>
      </c>
      <c r="U8" s="7" t="s">
        <v>100</v>
      </c>
      <c r="V8" s="7" t="s">
        <v>100</v>
      </c>
      <c r="W8" s="7" t="s">
        <v>100</v>
      </c>
      <c r="X8" s="7" t="s">
        <v>100</v>
      </c>
      <c r="Y8" s="7" t="s">
        <v>100</v>
      </c>
      <c r="Z8" s="7" t="s">
        <v>100</v>
      </c>
      <c r="AA8" s="7" t="s">
        <v>100</v>
      </c>
      <c r="AB8" s="7" t="s">
        <v>100</v>
      </c>
      <c r="AC8" s="7" t="s">
        <v>100</v>
      </c>
      <c r="AD8" s="7" t="s">
        <v>100</v>
      </c>
      <c r="AE8" s="7" t="s">
        <v>100</v>
      </c>
      <c r="AF8" s="7" t="s">
        <v>100</v>
      </c>
      <c r="AG8" s="7" t="s">
        <v>100</v>
      </c>
      <c r="AH8" s="7" t="s">
        <v>100</v>
      </c>
      <c r="AI8" s="7" t="s">
        <v>100</v>
      </c>
      <c r="AJ8" s="7" t="s">
        <v>100</v>
      </c>
      <c r="AK8" s="7" t="s">
        <v>100</v>
      </c>
      <c r="AL8" s="7" t="s">
        <v>100</v>
      </c>
      <c r="AM8" s="7" t="s">
        <v>100</v>
      </c>
      <c r="AN8" s="7" t="s">
        <v>100</v>
      </c>
      <c r="AO8" s="7" t="s">
        <v>100</v>
      </c>
      <c r="AP8" s="7" t="s">
        <v>100</v>
      </c>
      <c r="AQ8" s="7" t="s">
        <v>100</v>
      </c>
      <c r="AR8" s="7" t="s">
        <v>100</v>
      </c>
      <c r="AS8" s="7" t="s">
        <v>100</v>
      </c>
      <c r="AT8" s="7" t="s">
        <v>100</v>
      </c>
      <c r="AU8" s="7" t="s">
        <v>100</v>
      </c>
      <c r="AV8" s="7" t="s">
        <v>100</v>
      </c>
      <c r="AW8" s="7" t="s">
        <v>100</v>
      </c>
      <c r="AX8" s="7" t="s">
        <v>100</v>
      </c>
      <c r="AY8" s="7" t="s">
        <v>100</v>
      </c>
      <c r="AZ8" s="7" t="s">
        <v>100</v>
      </c>
      <c r="BA8" s="7" t="s">
        <v>100</v>
      </c>
      <c r="BB8" s="7" t="s">
        <v>100</v>
      </c>
      <c r="BC8" s="7" t="s">
        <v>100</v>
      </c>
      <c r="BD8" s="7" t="s">
        <v>100</v>
      </c>
      <c r="BE8" s="7" t="s">
        <v>100</v>
      </c>
      <c r="BF8" s="7" t="s">
        <v>100</v>
      </c>
      <c r="BG8" s="7" t="s">
        <v>100</v>
      </c>
      <c r="BH8" s="7" t="s">
        <v>100</v>
      </c>
      <c r="BI8" s="7" t="s">
        <v>100</v>
      </c>
      <c r="BJ8" s="7" t="s">
        <v>100</v>
      </c>
      <c r="BK8" s="7" t="s">
        <v>100</v>
      </c>
      <c r="BL8" s="7" t="s">
        <v>100</v>
      </c>
      <c r="BM8" s="7" t="s">
        <v>100</v>
      </c>
      <c r="BN8" s="7" t="s">
        <v>100</v>
      </c>
      <c r="BO8" s="7" t="s">
        <v>100</v>
      </c>
      <c r="BP8" s="7" t="s">
        <v>100</v>
      </c>
      <c r="BQ8" s="7" t="s">
        <v>100</v>
      </c>
      <c r="BR8" s="7" t="s">
        <v>100</v>
      </c>
      <c r="BS8" s="7" t="s">
        <v>100</v>
      </c>
      <c r="BT8" s="7" t="s">
        <v>100</v>
      </c>
      <c r="BU8" s="7" t="s">
        <v>100</v>
      </c>
      <c r="BV8" s="7" t="s">
        <v>100</v>
      </c>
      <c r="BW8" s="7" t="s">
        <v>100</v>
      </c>
      <c r="BX8" s="7" t="s">
        <v>100</v>
      </c>
      <c r="BY8" s="7" t="s">
        <v>100</v>
      </c>
      <c r="BZ8" s="7" t="s">
        <v>100</v>
      </c>
      <c r="CA8" s="7" t="s">
        <v>100</v>
      </c>
      <c r="CB8" s="7" t="s">
        <v>100</v>
      </c>
      <c r="CC8" s="7" t="s">
        <v>100</v>
      </c>
      <c r="CD8" s="7" t="s">
        <v>100</v>
      </c>
      <c r="CE8" s="7" t="s">
        <v>100</v>
      </c>
      <c r="CF8" s="7" t="s">
        <v>100</v>
      </c>
      <c r="CG8" s="7" t="s">
        <v>100</v>
      </c>
      <c r="CH8" s="7" t="s">
        <v>100</v>
      </c>
      <c r="CI8" s="7" t="s">
        <v>100</v>
      </c>
      <c r="CJ8" s="7" t="s">
        <v>100</v>
      </c>
      <c r="CK8" s="7" t="s">
        <v>100</v>
      </c>
      <c r="CL8" s="7" t="s">
        <v>100</v>
      </c>
      <c r="CM8" s="7" t="s">
        <v>100</v>
      </c>
      <c r="CN8" s="7" t="s">
        <v>100</v>
      </c>
      <c r="CO8" s="7" t="s">
        <v>100</v>
      </c>
      <c r="CP8" s="7" t="s">
        <v>100</v>
      </c>
      <c r="CQ8" s="7" t="s">
        <v>100</v>
      </c>
      <c r="CR8" s="7" t="s">
        <v>100</v>
      </c>
      <c r="CS8" s="7" t="s">
        <v>100</v>
      </c>
      <c r="CT8" s="7" t="s">
        <v>100</v>
      </c>
      <c r="CU8" s="7" t="s">
        <v>100</v>
      </c>
      <c r="CV8" s="7" t="s">
        <v>100</v>
      </c>
      <c r="CW8" s="7" t="s">
        <v>100</v>
      </c>
      <c r="CX8" s="7" t="s">
        <v>100</v>
      </c>
      <c r="CY8" s="7" t="s">
        <v>100</v>
      </c>
      <c r="CZ8" s="7" t="s">
        <v>100</v>
      </c>
      <c r="DA8" s="7" t="s">
        <v>100</v>
      </c>
      <c r="DB8" s="7" t="s">
        <v>100</v>
      </c>
      <c r="DC8" s="7" t="s">
        <v>100</v>
      </c>
      <c r="DD8" s="7" t="s">
        <v>100</v>
      </c>
      <c r="DE8" s="7" t="s">
        <v>100</v>
      </c>
      <c r="DF8" s="7" t="s">
        <v>100</v>
      </c>
      <c r="DG8" s="7" t="s">
        <v>100</v>
      </c>
      <c r="DH8" s="7" t="s">
        <v>100</v>
      </c>
      <c r="DI8" s="7" t="s">
        <v>100</v>
      </c>
      <c r="DJ8" s="7" t="s">
        <v>100</v>
      </c>
      <c r="DK8" s="7" t="s">
        <v>100</v>
      </c>
      <c r="DL8" s="7" t="s">
        <v>100</v>
      </c>
      <c r="DM8" s="7" t="s">
        <v>100</v>
      </c>
      <c r="DN8" s="7" t="s">
        <v>100</v>
      </c>
      <c r="DO8" s="7" t="s">
        <v>100</v>
      </c>
      <c r="DP8" s="7" t="s">
        <v>100</v>
      </c>
      <c r="DQ8" s="7" t="s">
        <v>100</v>
      </c>
      <c r="DR8" s="7" t="s">
        <v>100</v>
      </c>
      <c r="DS8" s="7" t="s">
        <v>100</v>
      </c>
      <c r="DT8" s="7" t="s">
        <v>100</v>
      </c>
      <c r="DU8" s="7" t="s">
        <v>100</v>
      </c>
      <c r="DV8" s="7"/>
      <c r="DW8" s="7"/>
      <c r="DX8" s="7"/>
      <c r="DY8" s="7"/>
      <c r="DZ8" s="7"/>
      <c r="EA8" s="7"/>
      <c r="EB8" s="7"/>
      <c r="EC8" s="7"/>
      <c r="ED8" s="7"/>
      <c r="EE8" s="7"/>
    </row>
    <row r="9" spans="1:158" s="1" customFormat="1" ht="16" thickBot="1">
      <c r="A9" s="11" t="s">
        <v>7431</v>
      </c>
      <c r="B9" s="11" t="s">
        <v>112</v>
      </c>
      <c r="C9" s="11" t="s">
        <v>292</v>
      </c>
      <c r="D9" s="11" t="s">
        <v>293</v>
      </c>
      <c r="E9" s="11" t="s">
        <v>294</v>
      </c>
      <c r="F9" s="11" t="s">
        <v>295</v>
      </c>
      <c r="G9" s="11" t="s">
        <v>296</v>
      </c>
      <c r="H9" s="11" t="s">
        <v>297</v>
      </c>
      <c r="I9" s="11" t="s">
        <v>298</v>
      </c>
      <c r="J9" s="11" t="s">
        <v>299</v>
      </c>
      <c r="K9" s="11" t="s">
        <v>300</v>
      </c>
      <c r="L9" s="11" t="s">
        <v>301</v>
      </c>
      <c r="M9" s="11" t="s">
        <v>302</v>
      </c>
      <c r="N9" s="11" t="s">
        <v>303</v>
      </c>
      <c r="O9" s="11" t="s">
        <v>304</v>
      </c>
      <c r="P9" s="11" t="s">
        <v>305</v>
      </c>
      <c r="Q9" s="11" t="s">
        <v>306</v>
      </c>
      <c r="R9" s="11" t="s">
        <v>307</v>
      </c>
      <c r="S9" s="11" t="s">
        <v>308</v>
      </c>
      <c r="T9" s="11" t="s">
        <v>309</v>
      </c>
      <c r="U9" s="11" t="s">
        <v>310</v>
      </c>
      <c r="V9" s="11" t="s">
        <v>311</v>
      </c>
      <c r="W9" s="11" t="s">
        <v>312</v>
      </c>
      <c r="X9" s="11" t="s">
        <v>313</v>
      </c>
      <c r="Y9" s="11" t="s">
        <v>314</v>
      </c>
      <c r="Z9" s="11" t="s">
        <v>315</v>
      </c>
      <c r="AA9" s="11" t="s">
        <v>316</v>
      </c>
      <c r="AB9" s="11" t="s">
        <v>317</v>
      </c>
      <c r="AC9" s="11" t="s">
        <v>318</v>
      </c>
      <c r="AD9" s="11" t="s">
        <v>318</v>
      </c>
      <c r="AE9" s="11" t="s">
        <v>319</v>
      </c>
      <c r="AF9" s="11" t="s">
        <v>320</v>
      </c>
      <c r="AG9" s="11" t="s">
        <v>321</v>
      </c>
      <c r="AH9" s="11" t="s">
        <v>322</v>
      </c>
      <c r="AI9" s="11" t="s">
        <v>323</v>
      </c>
      <c r="AJ9" s="11" t="s">
        <v>324</v>
      </c>
      <c r="AK9" s="11" t="s">
        <v>325</v>
      </c>
      <c r="AL9" s="11" t="s">
        <v>325</v>
      </c>
      <c r="AM9" s="11" t="s">
        <v>326</v>
      </c>
      <c r="AN9" s="11" t="s">
        <v>327</v>
      </c>
      <c r="AO9" s="11" t="s">
        <v>328</v>
      </c>
      <c r="AP9" s="11" t="s">
        <v>329</v>
      </c>
      <c r="AQ9" s="11" t="s">
        <v>330</v>
      </c>
      <c r="AR9" s="11" t="s">
        <v>331</v>
      </c>
      <c r="AS9" s="11" t="s">
        <v>332</v>
      </c>
      <c r="AT9" s="11" t="s">
        <v>333</v>
      </c>
      <c r="AU9" s="11" t="s">
        <v>334</v>
      </c>
      <c r="AV9" s="11" t="s">
        <v>335</v>
      </c>
      <c r="AW9" s="11" t="s">
        <v>336</v>
      </c>
      <c r="AX9" s="11" t="s">
        <v>337</v>
      </c>
      <c r="AY9" s="11" t="s">
        <v>338</v>
      </c>
      <c r="AZ9" s="11" t="s">
        <v>339</v>
      </c>
      <c r="BA9" s="11" t="s">
        <v>340</v>
      </c>
      <c r="BB9" s="11" t="s">
        <v>341</v>
      </c>
      <c r="BC9" s="11" t="s">
        <v>342</v>
      </c>
      <c r="BD9" s="11" t="s">
        <v>343</v>
      </c>
      <c r="BE9" s="11" t="s">
        <v>344</v>
      </c>
      <c r="BF9" s="11" t="s">
        <v>345</v>
      </c>
      <c r="BG9" s="11" t="s">
        <v>346</v>
      </c>
      <c r="BH9" s="11" t="s">
        <v>347</v>
      </c>
      <c r="BI9" s="11" t="s">
        <v>348</v>
      </c>
      <c r="BJ9" s="11" t="s">
        <v>349</v>
      </c>
      <c r="BK9" s="11" t="s">
        <v>350</v>
      </c>
      <c r="BL9" s="11" t="s">
        <v>351</v>
      </c>
      <c r="BM9" s="11" t="s">
        <v>352</v>
      </c>
      <c r="BN9" s="11" t="s">
        <v>353</v>
      </c>
      <c r="BO9" s="11" t="s">
        <v>354</v>
      </c>
      <c r="BP9" s="11" t="s">
        <v>355</v>
      </c>
      <c r="BQ9" s="11" t="s">
        <v>356</v>
      </c>
      <c r="BR9" s="11" t="s">
        <v>357</v>
      </c>
      <c r="BS9" s="11" t="s">
        <v>358</v>
      </c>
      <c r="BT9" s="11" t="s">
        <v>359</v>
      </c>
      <c r="BU9" s="11" t="s">
        <v>360</v>
      </c>
      <c r="BV9" s="11" t="s">
        <v>361</v>
      </c>
      <c r="BW9" s="11" t="s">
        <v>362</v>
      </c>
      <c r="BX9" s="11" t="s">
        <v>363</v>
      </c>
      <c r="BY9" s="11" t="s">
        <v>364</v>
      </c>
      <c r="BZ9" s="11" t="s">
        <v>365</v>
      </c>
      <c r="CA9" s="11" t="s">
        <v>366</v>
      </c>
      <c r="CB9" s="11" t="s">
        <v>367</v>
      </c>
      <c r="CC9" s="11" t="s">
        <v>368</v>
      </c>
      <c r="CD9" s="11" t="s">
        <v>369</v>
      </c>
      <c r="CE9" s="11" t="s">
        <v>370</v>
      </c>
      <c r="CF9" s="11" t="s">
        <v>371</v>
      </c>
      <c r="CG9" s="11" t="s">
        <v>372</v>
      </c>
      <c r="CH9" s="11" t="s">
        <v>373</v>
      </c>
      <c r="CI9" s="11" t="s">
        <v>374</v>
      </c>
      <c r="CJ9" s="11" t="s">
        <v>375</v>
      </c>
      <c r="CK9" s="11" t="s">
        <v>376</v>
      </c>
      <c r="CL9" s="11" t="s">
        <v>377</v>
      </c>
      <c r="CM9" s="11" t="s">
        <v>378</v>
      </c>
      <c r="CN9" s="11" t="s">
        <v>379</v>
      </c>
      <c r="CO9" s="11" t="s">
        <v>380</v>
      </c>
      <c r="CP9" s="11" t="s">
        <v>381</v>
      </c>
      <c r="CQ9" s="11" t="s">
        <v>382</v>
      </c>
      <c r="CR9" s="11" t="s">
        <v>383</v>
      </c>
      <c r="CS9" s="11" t="s">
        <v>384</v>
      </c>
      <c r="CT9" s="11" t="s">
        <v>385</v>
      </c>
      <c r="CU9" s="11" t="s">
        <v>386</v>
      </c>
      <c r="CV9" s="11" t="s">
        <v>387</v>
      </c>
      <c r="CW9" s="11" t="s">
        <v>388</v>
      </c>
      <c r="CX9" s="11" t="s">
        <v>389</v>
      </c>
      <c r="CY9" s="11" t="s">
        <v>390</v>
      </c>
      <c r="CZ9" s="11" t="s">
        <v>391</v>
      </c>
      <c r="DA9" s="11" t="s">
        <v>392</v>
      </c>
      <c r="DB9" s="11" t="s">
        <v>393</v>
      </c>
      <c r="DC9" s="11" t="s">
        <v>394</v>
      </c>
      <c r="DD9" s="11" t="s">
        <v>395</v>
      </c>
      <c r="DE9" s="11" t="s">
        <v>396</v>
      </c>
      <c r="DF9" s="11" t="s">
        <v>397</v>
      </c>
      <c r="DG9" s="11" t="s">
        <v>398</v>
      </c>
      <c r="DH9" s="11" t="s">
        <v>399</v>
      </c>
      <c r="DI9" s="11" t="s">
        <v>400</v>
      </c>
      <c r="DJ9" s="11" t="s">
        <v>401</v>
      </c>
      <c r="DK9" s="11" t="s">
        <v>402</v>
      </c>
      <c r="DL9" s="11" t="s">
        <v>403</v>
      </c>
      <c r="DM9" s="11" t="s">
        <v>404</v>
      </c>
      <c r="DN9" s="11" t="s">
        <v>405</v>
      </c>
      <c r="DO9" s="11" t="s">
        <v>406</v>
      </c>
      <c r="DP9" s="11" t="s">
        <v>407</v>
      </c>
      <c r="DQ9" s="11" t="s">
        <v>408</v>
      </c>
      <c r="DR9" s="11" t="s">
        <v>409</v>
      </c>
      <c r="DS9" s="11" t="s">
        <v>410</v>
      </c>
      <c r="DT9" s="11" t="s">
        <v>411</v>
      </c>
      <c r="DU9" s="11" t="s">
        <v>412</v>
      </c>
      <c r="DV9" s="11"/>
      <c r="DW9" s="11"/>
      <c r="DX9" s="11"/>
      <c r="DY9" s="11"/>
      <c r="DZ9" s="11"/>
      <c r="EA9" s="11"/>
      <c r="EB9" s="11"/>
      <c r="EC9" s="11"/>
      <c r="ED9" s="11"/>
      <c r="EE9" s="11"/>
    </row>
    <row r="10" spans="1:158" s="1" customFormat="1">
      <c r="A10" s="14">
        <v>1</v>
      </c>
      <c r="B10" s="1">
        <v>1</v>
      </c>
      <c r="C10" s="1" t="s">
        <v>5920</v>
      </c>
      <c r="D10" s="1">
        <v>7</v>
      </c>
      <c r="E10" s="1" t="s">
        <v>5978</v>
      </c>
      <c r="F10" s="1" t="s">
        <v>5911</v>
      </c>
      <c r="G10" s="1" t="s">
        <v>5913</v>
      </c>
      <c r="Q10" s="1">
        <v>196</v>
      </c>
      <c r="R10" s="1">
        <v>170</v>
      </c>
      <c r="S10" s="1">
        <v>98</v>
      </c>
      <c r="T10" s="1">
        <v>80</v>
      </c>
      <c r="U10" s="1">
        <v>98.2</v>
      </c>
      <c r="V10" s="1">
        <v>98.3</v>
      </c>
      <c r="W10" s="1">
        <v>89</v>
      </c>
      <c r="AA10" s="1">
        <v>99</v>
      </c>
      <c r="AC10" s="1">
        <v>1</v>
      </c>
      <c r="AD10" s="1">
        <v>0</v>
      </c>
      <c r="AF10" s="1">
        <v>35</v>
      </c>
      <c r="AG10" s="1">
        <v>47.2</v>
      </c>
      <c r="AH10" s="1">
        <v>15.2</v>
      </c>
      <c r="AI10" s="1">
        <v>1</v>
      </c>
      <c r="AM10" s="1">
        <v>140</v>
      </c>
      <c r="AN10" s="1">
        <v>3.1</v>
      </c>
      <c r="AO10" s="1">
        <v>95</v>
      </c>
      <c r="AP10" s="1">
        <v>8.6</v>
      </c>
      <c r="AQ10" s="1">
        <v>91</v>
      </c>
      <c r="AR10" s="1">
        <v>7</v>
      </c>
      <c r="AS10" s="1">
        <v>0.52</v>
      </c>
      <c r="AT10" s="1">
        <v>10</v>
      </c>
      <c r="AU10" s="1">
        <v>10.84</v>
      </c>
      <c r="AV10" s="1">
        <v>218</v>
      </c>
      <c r="BD10" s="1" t="s">
        <v>5851</v>
      </c>
      <c r="BE10" s="1" t="s">
        <v>5851</v>
      </c>
      <c r="BF10" s="1">
        <v>276</v>
      </c>
      <c r="BG10" s="1">
        <v>7.36</v>
      </c>
      <c r="BH10" s="1">
        <v>64</v>
      </c>
      <c r="BI10" s="1">
        <v>7.0000000000000007E-2</v>
      </c>
      <c r="BJ10" s="1">
        <v>3.7</v>
      </c>
      <c r="DJ10" s="1">
        <v>1</v>
      </c>
      <c r="DK10" s="1" t="s">
        <v>6221</v>
      </c>
    </row>
    <row r="11" spans="1:158" s="1" customFormat="1">
      <c r="A11" s="14">
        <v>2</v>
      </c>
      <c r="B11" s="1">
        <v>1</v>
      </c>
      <c r="C11" s="1" t="s">
        <v>6915</v>
      </c>
      <c r="D11" s="1">
        <v>3</v>
      </c>
      <c r="E11" s="1" t="s">
        <v>6640</v>
      </c>
      <c r="F11" s="1" t="s">
        <v>5862</v>
      </c>
      <c r="G11" s="1" t="s">
        <v>5992</v>
      </c>
      <c r="Q11" s="1">
        <v>73</v>
      </c>
      <c r="R11" s="1">
        <v>115</v>
      </c>
      <c r="S11" s="1">
        <v>44</v>
      </c>
      <c r="T11" s="1">
        <v>56</v>
      </c>
      <c r="U11" s="1">
        <v>97.3</v>
      </c>
      <c r="V11" s="1">
        <v>98.3</v>
      </c>
      <c r="W11" s="1">
        <v>90</v>
      </c>
      <c r="X11" s="1">
        <v>88</v>
      </c>
      <c r="Y11" s="1">
        <v>16</v>
      </c>
      <c r="Z11" s="1">
        <v>20</v>
      </c>
      <c r="AA11" s="1">
        <v>97</v>
      </c>
      <c r="AB11" s="1">
        <v>95</v>
      </c>
      <c r="AC11" s="1">
        <v>0</v>
      </c>
      <c r="AD11" s="1">
        <v>0</v>
      </c>
      <c r="AE11" s="1">
        <v>140</v>
      </c>
      <c r="AF11" s="1">
        <v>20</v>
      </c>
      <c r="AG11" s="1">
        <v>40.799999999999997</v>
      </c>
      <c r="AH11" s="1">
        <v>13.7</v>
      </c>
      <c r="AI11" s="1">
        <v>1</v>
      </c>
      <c r="AK11" s="1">
        <v>2.1</v>
      </c>
      <c r="AL11" s="1">
        <v>0.9</v>
      </c>
      <c r="AM11" s="1">
        <v>130</v>
      </c>
      <c r="AN11" s="1">
        <v>3.5</v>
      </c>
      <c r="AO11" s="1">
        <v>94</v>
      </c>
      <c r="AP11" s="1">
        <v>8.4</v>
      </c>
      <c r="AQ11" s="1">
        <v>130</v>
      </c>
      <c r="AR11" s="1">
        <v>34</v>
      </c>
      <c r="AS11" s="1">
        <v>1.44</v>
      </c>
      <c r="AT11" s="1">
        <v>16</v>
      </c>
      <c r="AU11" s="1">
        <v>11.4</v>
      </c>
      <c r="AV11" s="1">
        <v>179</v>
      </c>
      <c r="AW11" s="1">
        <v>6.5</v>
      </c>
      <c r="AX11" s="1">
        <v>3.3</v>
      </c>
      <c r="AY11" s="1">
        <v>0.3</v>
      </c>
      <c r="AZ11" s="1">
        <v>64</v>
      </c>
      <c r="BA11" s="1">
        <v>12</v>
      </c>
      <c r="BB11" s="1">
        <v>10</v>
      </c>
      <c r="BJ11" s="1">
        <v>2.1</v>
      </c>
      <c r="BK11" s="1">
        <v>14</v>
      </c>
      <c r="DJ11" s="1">
        <v>1</v>
      </c>
      <c r="DK11" s="1" t="s">
        <v>5976</v>
      </c>
      <c r="DL11" s="1">
        <v>3</v>
      </c>
      <c r="DM11" s="1" t="s">
        <v>6916</v>
      </c>
      <c r="DR11" s="1">
        <v>1</v>
      </c>
      <c r="DS11" s="1" t="s">
        <v>6917</v>
      </c>
      <c r="DT11" s="1">
        <v>2</v>
      </c>
      <c r="DU11" s="1" t="s">
        <v>6861</v>
      </c>
    </row>
    <row r="12" spans="1:158" s="1" customFormat="1">
      <c r="A12" s="14">
        <v>3</v>
      </c>
      <c r="B12" s="1">
        <v>2</v>
      </c>
      <c r="C12" s="1" t="s">
        <v>6130</v>
      </c>
      <c r="D12" s="1">
        <v>2</v>
      </c>
      <c r="E12" s="1" t="s">
        <v>6131</v>
      </c>
      <c r="F12" s="1" t="s">
        <v>6132</v>
      </c>
      <c r="Q12" s="1">
        <v>198</v>
      </c>
      <c r="R12" s="1">
        <v>173</v>
      </c>
      <c r="S12" s="1">
        <v>67</v>
      </c>
      <c r="T12" s="1">
        <v>69</v>
      </c>
      <c r="U12" s="1">
        <v>98.1</v>
      </c>
      <c r="V12" s="1">
        <v>98.1</v>
      </c>
      <c r="W12" s="1">
        <v>78</v>
      </c>
      <c r="X12" s="1">
        <v>69</v>
      </c>
      <c r="Y12" s="1">
        <v>18</v>
      </c>
      <c r="Z12" s="1">
        <v>18</v>
      </c>
      <c r="AA12" s="1">
        <v>99</v>
      </c>
      <c r="AB12" s="1">
        <v>98</v>
      </c>
      <c r="AE12" s="1">
        <v>120</v>
      </c>
      <c r="AF12" s="1">
        <v>26</v>
      </c>
      <c r="AG12" s="1">
        <v>37.799999999999997</v>
      </c>
      <c r="AH12" s="1">
        <v>11.9</v>
      </c>
      <c r="AI12" s="1">
        <v>2.2999999999999998</v>
      </c>
      <c r="AM12" s="1">
        <v>141</v>
      </c>
      <c r="AN12" s="1">
        <v>4.0999999999999996</v>
      </c>
      <c r="AO12" s="1">
        <v>101</v>
      </c>
      <c r="AP12" s="1">
        <v>9.4</v>
      </c>
      <c r="AQ12" s="1">
        <v>99</v>
      </c>
      <c r="AR12" s="1">
        <v>22</v>
      </c>
      <c r="AS12" s="1">
        <v>1.1299999999999999</v>
      </c>
      <c r="AT12" s="1">
        <v>14</v>
      </c>
      <c r="AU12" s="1">
        <v>6.93</v>
      </c>
      <c r="AV12" s="1">
        <v>193</v>
      </c>
      <c r="AW12" s="1">
        <v>6.5</v>
      </c>
      <c r="AX12" s="1">
        <v>3.6</v>
      </c>
      <c r="AY12" s="1">
        <v>0.7</v>
      </c>
      <c r="AZ12" s="1">
        <v>80</v>
      </c>
      <c r="BA12" s="1">
        <v>27</v>
      </c>
      <c r="BB12" s="1">
        <v>16</v>
      </c>
      <c r="BD12" s="1" t="s">
        <v>5851</v>
      </c>
      <c r="BJ12" s="1">
        <v>2.1</v>
      </c>
      <c r="BL12" s="1">
        <v>790</v>
      </c>
      <c r="BQ12" s="1">
        <v>2.9</v>
      </c>
      <c r="DJ12" s="1">
        <v>1</v>
      </c>
      <c r="DK12" s="1" t="s">
        <v>6133</v>
      </c>
    </row>
    <row r="13" spans="1:158" s="14" customFormat="1">
      <c r="A13" s="14">
        <v>4</v>
      </c>
      <c r="B13" s="64">
        <v>1</v>
      </c>
      <c r="C13" s="64" t="s">
        <v>5986</v>
      </c>
      <c r="D13" s="1">
        <v>4</v>
      </c>
      <c r="E13" s="1" t="s">
        <v>6063</v>
      </c>
      <c r="F13" s="1" t="s">
        <v>6186</v>
      </c>
      <c r="G13" s="1" t="s">
        <v>6246</v>
      </c>
      <c r="H13" s="1" t="s">
        <v>6082</v>
      </c>
      <c r="I13" s="1" t="s">
        <v>6081</v>
      </c>
      <c r="J13" s="1"/>
      <c r="K13" s="1"/>
      <c r="L13" s="1"/>
      <c r="M13" s="1"/>
      <c r="N13" s="1"/>
      <c r="O13" s="1"/>
      <c r="P13" s="1"/>
      <c r="Q13" s="1">
        <v>127</v>
      </c>
      <c r="R13" s="1">
        <v>116</v>
      </c>
      <c r="S13" s="1">
        <v>89</v>
      </c>
      <c r="T13" s="1">
        <v>62</v>
      </c>
      <c r="U13" s="1">
        <v>98.4</v>
      </c>
      <c r="V13" s="1">
        <v>98.3</v>
      </c>
      <c r="W13" s="1">
        <v>72</v>
      </c>
      <c r="X13" s="1">
        <v>64</v>
      </c>
      <c r="Y13" s="1">
        <v>18</v>
      </c>
      <c r="Z13" s="1"/>
      <c r="AA13" s="1">
        <v>99</v>
      </c>
      <c r="AB13" s="1">
        <v>97</v>
      </c>
      <c r="AC13" s="1">
        <v>0</v>
      </c>
      <c r="AD13" s="1">
        <v>0</v>
      </c>
      <c r="AE13" s="1">
        <v>130</v>
      </c>
      <c r="AF13" s="1">
        <v>27</v>
      </c>
      <c r="AG13" s="1">
        <v>46.2</v>
      </c>
      <c r="AH13" s="1">
        <v>15.1</v>
      </c>
      <c r="AI13" s="1"/>
      <c r="AJ13" s="1"/>
      <c r="AK13" s="1">
        <v>3.5</v>
      </c>
      <c r="AL13" s="1">
        <v>0.8</v>
      </c>
      <c r="AM13" s="1">
        <v>144</v>
      </c>
      <c r="AN13" s="1">
        <v>3.8</v>
      </c>
      <c r="AO13" s="1">
        <v>102</v>
      </c>
      <c r="AP13" s="1">
        <v>9.6</v>
      </c>
      <c r="AQ13" s="1">
        <v>123</v>
      </c>
      <c r="AR13" s="1">
        <v>13</v>
      </c>
      <c r="AS13" s="1">
        <v>0.72</v>
      </c>
      <c r="AT13" s="1">
        <v>15</v>
      </c>
      <c r="AU13" s="1">
        <v>7.94</v>
      </c>
      <c r="AV13" s="1">
        <v>207</v>
      </c>
      <c r="AW13" s="1">
        <v>7.9</v>
      </c>
      <c r="AX13" s="1">
        <v>4.4000000000000004</v>
      </c>
      <c r="AY13" s="1">
        <v>0.6</v>
      </c>
      <c r="AZ13" s="1">
        <v>72</v>
      </c>
      <c r="BA13" s="1">
        <v>40</v>
      </c>
      <c r="BB13" s="1">
        <v>67</v>
      </c>
      <c r="BC13" s="1"/>
      <c r="BD13" s="1"/>
      <c r="BE13" s="1"/>
      <c r="BF13" s="1"/>
      <c r="BG13" s="1"/>
      <c r="BH13" s="1"/>
      <c r="BI13" s="1"/>
      <c r="BJ13" s="1">
        <v>2.2999999999999998</v>
      </c>
      <c r="BK13" s="1">
        <v>40</v>
      </c>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v>2</v>
      </c>
      <c r="DK13" s="1" t="s">
        <v>6247</v>
      </c>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row>
    <row r="14" spans="1:158" s="1" customFormat="1">
      <c r="A14" s="14">
        <v>5</v>
      </c>
      <c r="B14" s="1">
        <v>2</v>
      </c>
      <c r="C14" s="1" t="s">
        <v>5986</v>
      </c>
      <c r="D14" s="1">
        <v>5</v>
      </c>
      <c r="E14" s="1" t="s">
        <v>5987</v>
      </c>
      <c r="Q14" s="1">
        <v>136</v>
      </c>
      <c r="R14" s="1">
        <v>120</v>
      </c>
      <c r="S14" s="1">
        <v>69</v>
      </c>
      <c r="T14" s="1">
        <v>80</v>
      </c>
      <c r="U14" s="1">
        <v>98</v>
      </c>
      <c r="V14" s="1">
        <v>96.9</v>
      </c>
      <c r="W14" s="1">
        <v>77</v>
      </c>
      <c r="X14" s="1">
        <v>76</v>
      </c>
      <c r="Y14" s="1">
        <v>20</v>
      </c>
      <c r="Z14" s="1">
        <v>18</v>
      </c>
      <c r="AA14" s="1">
        <v>97</v>
      </c>
      <c r="AC14" s="1">
        <v>0</v>
      </c>
      <c r="AE14" s="1">
        <v>239</v>
      </c>
      <c r="AF14" s="1">
        <v>28</v>
      </c>
      <c r="AG14" s="1">
        <v>34.9</v>
      </c>
      <c r="AH14" s="1">
        <v>10.9</v>
      </c>
      <c r="AI14" s="1">
        <v>1.5</v>
      </c>
      <c r="AK14" s="1">
        <v>2.2000000000000002</v>
      </c>
      <c r="AM14" s="1">
        <v>143</v>
      </c>
      <c r="AN14" s="1">
        <v>3.5</v>
      </c>
      <c r="AO14" s="1">
        <v>102</v>
      </c>
      <c r="AP14" s="1">
        <v>8.6</v>
      </c>
      <c r="AQ14" s="1">
        <v>143</v>
      </c>
      <c r="AR14" s="1">
        <v>25</v>
      </c>
      <c r="AS14" s="1">
        <v>1.23</v>
      </c>
      <c r="AT14" s="1">
        <v>13</v>
      </c>
      <c r="AU14" s="1">
        <v>4.96</v>
      </c>
      <c r="AV14" s="1">
        <v>100</v>
      </c>
      <c r="AW14" s="1">
        <v>6.4</v>
      </c>
      <c r="AX14" s="1">
        <v>3.2</v>
      </c>
      <c r="AY14" s="1">
        <v>0.7</v>
      </c>
      <c r="AZ14" s="1">
        <v>202</v>
      </c>
      <c r="BA14" s="1">
        <v>21</v>
      </c>
      <c r="BB14" s="1">
        <v>10</v>
      </c>
      <c r="BC14" s="1">
        <v>5.9</v>
      </c>
      <c r="BD14" s="1">
        <v>0.03</v>
      </c>
      <c r="BF14" s="1">
        <v>2128</v>
      </c>
      <c r="BK14" s="1">
        <v>34</v>
      </c>
      <c r="BM14" s="1">
        <v>0.87</v>
      </c>
      <c r="DJ14" s="1">
        <v>3</v>
      </c>
      <c r="DK14" s="1" t="s">
        <v>5988</v>
      </c>
      <c r="DL14" s="1">
        <v>1</v>
      </c>
      <c r="DM14" s="1" t="s">
        <v>5954</v>
      </c>
    </row>
    <row r="15" spans="1:158" s="1" customFormat="1">
      <c r="A15" s="14">
        <v>6</v>
      </c>
      <c r="B15" s="1">
        <v>1</v>
      </c>
      <c r="C15" s="1" t="s">
        <v>5986</v>
      </c>
      <c r="D15" s="1">
        <v>3</v>
      </c>
      <c r="E15" s="1" t="s">
        <v>5897</v>
      </c>
      <c r="F15" s="1" t="s">
        <v>6216</v>
      </c>
      <c r="G15" s="1" t="s">
        <v>6217</v>
      </c>
      <c r="H15" s="1" t="s">
        <v>6218</v>
      </c>
      <c r="Q15" s="1">
        <v>109</v>
      </c>
      <c r="R15" s="1">
        <v>98</v>
      </c>
      <c r="S15" s="1">
        <v>62</v>
      </c>
      <c r="T15" s="1">
        <v>54</v>
      </c>
      <c r="U15" s="1">
        <v>99.6</v>
      </c>
      <c r="V15" s="1">
        <v>99.2</v>
      </c>
      <c r="W15" s="1">
        <v>98</v>
      </c>
      <c r="X15" s="1">
        <v>80</v>
      </c>
      <c r="Y15" s="1">
        <v>16</v>
      </c>
      <c r="Z15" s="1">
        <v>22</v>
      </c>
      <c r="AA15" s="1">
        <v>99</v>
      </c>
      <c r="AB15" s="1">
        <v>98</v>
      </c>
      <c r="AC15" s="1">
        <v>0</v>
      </c>
      <c r="AD15" s="1">
        <v>0</v>
      </c>
      <c r="AE15" s="1">
        <v>185</v>
      </c>
      <c r="AF15" s="1">
        <v>21</v>
      </c>
      <c r="AG15" s="1">
        <v>42.2</v>
      </c>
      <c r="AH15" s="1">
        <v>14.7</v>
      </c>
      <c r="AM15" s="1">
        <v>139</v>
      </c>
      <c r="AN15" s="1">
        <v>3.6</v>
      </c>
      <c r="AO15" s="1">
        <v>101</v>
      </c>
      <c r="AP15" s="1">
        <v>9.1999999999999993</v>
      </c>
      <c r="AQ15" s="1">
        <v>107</v>
      </c>
      <c r="AR15" s="1">
        <v>8</v>
      </c>
      <c r="AS15" s="1">
        <v>0.82</v>
      </c>
      <c r="AT15" s="1">
        <v>17</v>
      </c>
      <c r="AU15" s="1">
        <v>12.05</v>
      </c>
      <c r="AV15" s="1">
        <v>193</v>
      </c>
      <c r="DJ15" s="1">
        <v>2</v>
      </c>
      <c r="DK15" s="1" t="s">
        <v>6219</v>
      </c>
      <c r="DR15" s="1">
        <v>2</v>
      </c>
      <c r="DS15" s="1" t="s">
        <v>6089</v>
      </c>
    </row>
    <row r="16" spans="1:158" s="1" customFormat="1">
      <c r="A16" s="14">
        <v>7</v>
      </c>
      <c r="B16" s="64">
        <v>1</v>
      </c>
      <c r="C16" s="64" t="s">
        <v>5920</v>
      </c>
      <c r="D16" s="64">
        <v>5</v>
      </c>
      <c r="E16" s="1" t="s">
        <v>5981</v>
      </c>
      <c r="F16" s="1" t="s">
        <v>6367</v>
      </c>
      <c r="G16" s="1" t="s">
        <v>6146</v>
      </c>
      <c r="Q16" s="1">
        <v>136</v>
      </c>
      <c r="R16" s="1">
        <v>147</v>
      </c>
      <c r="S16" s="1">
        <v>60</v>
      </c>
      <c r="T16" s="1">
        <v>68</v>
      </c>
      <c r="U16" s="1">
        <v>98.2</v>
      </c>
      <c r="V16" s="1">
        <v>97.8</v>
      </c>
      <c r="W16" s="1">
        <v>60</v>
      </c>
      <c r="X16" s="1">
        <v>60</v>
      </c>
      <c r="Y16" s="1">
        <v>24</v>
      </c>
      <c r="Z16" s="1">
        <v>18</v>
      </c>
      <c r="AA16" s="1">
        <v>94</v>
      </c>
      <c r="AB16" s="1">
        <v>94</v>
      </c>
      <c r="AC16" s="1">
        <v>0</v>
      </c>
      <c r="AD16" s="1">
        <v>1</v>
      </c>
      <c r="AE16" s="1">
        <v>190</v>
      </c>
      <c r="AF16" s="1">
        <v>26</v>
      </c>
      <c r="AG16" s="1">
        <v>35.6</v>
      </c>
      <c r="AH16" s="1">
        <v>11.2</v>
      </c>
      <c r="AM16" s="1">
        <v>141</v>
      </c>
      <c r="AN16" s="1">
        <v>3.6</v>
      </c>
      <c r="AO16" s="1">
        <v>100</v>
      </c>
      <c r="AP16" s="1">
        <v>9.6</v>
      </c>
      <c r="AQ16" s="1">
        <v>307</v>
      </c>
      <c r="AR16" s="1">
        <v>15</v>
      </c>
      <c r="AS16" s="1">
        <v>1.17</v>
      </c>
      <c r="AT16" s="1">
        <v>15</v>
      </c>
      <c r="AU16" s="1">
        <v>10.93</v>
      </c>
      <c r="AV16" s="1">
        <v>364</v>
      </c>
      <c r="AW16" s="1">
        <v>7.1</v>
      </c>
      <c r="AX16" s="1">
        <v>4.0999999999999996</v>
      </c>
      <c r="AY16" s="1">
        <v>0.5</v>
      </c>
      <c r="AZ16" s="1">
        <v>178</v>
      </c>
      <c r="BA16" s="1">
        <v>21</v>
      </c>
      <c r="BB16" s="1">
        <v>42</v>
      </c>
      <c r="BD16" s="1">
        <v>26</v>
      </c>
      <c r="BE16" s="1">
        <v>23</v>
      </c>
      <c r="BF16" s="1">
        <v>4109</v>
      </c>
      <c r="BG16" s="1">
        <v>7.39</v>
      </c>
      <c r="BH16" s="1">
        <v>45</v>
      </c>
      <c r="BJ16" s="1">
        <v>1.5</v>
      </c>
      <c r="BK16" s="1">
        <v>28</v>
      </c>
      <c r="BQ16" s="1">
        <v>2.2000000000000002</v>
      </c>
      <c r="CJ16" s="1">
        <v>0</v>
      </c>
      <c r="CK16" s="1">
        <v>0</v>
      </c>
      <c r="CL16" s="1">
        <v>0</v>
      </c>
      <c r="DJ16" s="1">
        <v>1</v>
      </c>
      <c r="DK16" s="1" t="s">
        <v>6584</v>
      </c>
    </row>
    <row r="17" spans="1:158" s="1" customFormat="1">
      <c r="A17" s="14">
        <v>8</v>
      </c>
      <c r="B17" s="64">
        <v>1</v>
      </c>
      <c r="C17" s="64" t="s">
        <v>5986</v>
      </c>
      <c r="D17" s="64">
        <v>4</v>
      </c>
      <c r="E17" s="1" t="s">
        <v>6207</v>
      </c>
      <c r="F17" s="1" t="s">
        <v>5999</v>
      </c>
      <c r="G17" s="1" t="s">
        <v>6030</v>
      </c>
      <c r="H17" s="1" t="s">
        <v>6334</v>
      </c>
      <c r="I17" s="1" t="s">
        <v>6335</v>
      </c>
      <c r="Q17" s="1">
        <v>112</v>
      </c>
      <c r="R17" s="1">
        <v>112</v>
      </c>
      <c r="S17" s="1">
        <v>66</v>
      </c>
      <c r="T17" s="1">
        <v>60</v>
      </c>
      <c r="U17" s="1">
        <v>97.8</v>
      </c>
      <c r="V17" s="1">
        <v>97.7</v>
      </c>
      <c r="W17" s="1">
        <v>65</v>
      </c>
      <c r="X17" s="1">
        <v>60</v>
      </c>
      <c r="Y17" s="1">
        <v>16</v>
      </c>
      <c r="Z17" s="1">
        <v>18</v>
      </c>
      <c r="AA17" s="1">
        <v>97</v>
      </c>
      <c r="AB17" s="1">
        <v>97</v>
      </c>
      <c r="AC17" s="1">
        <v>0</v>
      </c>
      <c r="AD17" s="1">
        <v>0</v>
      </c>
      <c r="AE17" s="1">
        <v>210</v>
      </c>
      <c r="AF17" s="1">
        <v>29</v>
      </c>
      <c r="AG17" s="1">
        <v>45</v>
      </c>
      <c r="AH17" s="1">
        <v>14.6</v>
      </c>
      <c r="AK17" s="1">
        <v>2.4</v>
      </c>
      <c r="AL17" s="1">
        <v>1.4</v>
      </c>
      <c r="AM17" s="1">
        <v>140</v>
      </c>
      <c r="AN17" s="1">
        <v>4.8</v>
      </c>
      <c r="AO17" s="1">
        <v>98</v>
      </c>
      <c r="AP17" s="1">
        <v>10.199999999999999</v>
      </c>
      <c r="AQ17" s="1">
        <v>101</v>
      </c>
      <c r="AR17" s="1">
        <v>18</v>
      </c>
      <c r="AS17" s="1">
        <v>1.03</v>
      </c>
      <c r="AT17" s="1">
        <v>13</v>
      </c>
      <c r="AU17" s="1">
        <v>10.46</v>
      </c>
      <c r="AV17" s="1">
        <v>211</v>
      </c>
      <c r="AW17" s="1">
        <v>7.4</v>
      </c>
      <c r="AX17" s="1">
        <v>4.2</v>
      </c>
      <c r="AY17" s="1">
        <v>0.8</v>
      </c>
      <c r="AZ17" s="1">
        <v>66</v>
      </c>
      <c r="BA17" s="1">
        <v>17</v>
      </c>
      <c r="BB17" s="1">
        <v>22</v>
      </c>
      <c r="BK17" s="1">
        <v>23</v>
      </c>
      <c r="DJ17" s="1">
        <v>2</v>
      </c>
      <c r="DK17" s="1" t="s">
        <v>6336</v>
      </c>
    </row>
    <row r="18" spans="1:158" s="1" customFormat="1">
      <c r="A18" s="14">
        <v>9</v>
      </c>
      <c r="B18" s="1">
        <v>1</v>
      </c>
      <c r="C18" s="1" t="s">
        <v>6056</v>
      </c>
      <c r="D18" s="1">
        <v>8</v>
      </c>
      <c r="E18" s="1" t="s">
        <v>6149</v>
      </c>
      <c r="Q18" s="1">
        <v>153</v>
      </c>
      <c r="R18" s="1">
        <v>142</v>
      </c>
      <c r="S18" s="1">
        <v>70</v>
      </c>
      <c r="T18" s="1">
        <v>70</v>
      </c>
      <c r="U18" s="1">
        <v>97.8</v>
      </c>
      <c r="V18" s="1">
        <v>98.3</v>
      </c>
      <c r="W18" s="1">
        <v>80</v>
      </c>
      <c r="X18" s="1">
        <v>78</v>
      </c>
      <c r="Y18" s="1">
        <v>18</v>
      </c>
      <c r="Z18" s="1">
        <v>18</v>
      </c>
      <c r="AA18" s="1">
        <v>99</v>
      </c>
      <c r="AE18" s="1">
        <v>323</v>
      </c>
      <c r="AF18" s="1">
        <v>33</v>
      </c>
      <c r="AG18" s="1">
        <v>39.200000000000003</v>
      </c>
      <c r="AH18" s="1">
        <v>13.1</v>
      </c>
      <c r="AL18" s="1">
        <v>2.2999999999999998</v>
      </c>
      <c r="AM18" s="1">
        <v>136</v>
      </c>
      <c r="AN18" s="1">
        <v>4.5</v>
      </c>
      <c r="AO18" s="1">
        <v>90</v>
      </c>
      <c r="AP18" s="1">
        <v>9.6</v>
      </c>
      <c r="AQ18" s="1">
        <v>443</v>
      </c>
      <c r="AR18" s="1">
        <v>18</v>
      </c>
      <c r="AS18" s="1">
        <v>1.21</v>
      </c>
      <c r="AT18" s="1">
        <v>13</v>
      </c>
      <c r="AU18" s="1">
        <v>8.4</v>
      </c>
      <c r="AV18" s="1">
        <v>234</v>
      </c>
      <c r="AW18" s="1">
        <v>7.7</v>
      </c>
      <c r="AX18" s="1">
        <v>3.9</v>
      </c>
      <c r="AY18" s="1">
        <v>0.4</v>
      </c>
      <c r="AZ18" s="1">
        <v>69</v>
      </c>
      <c r="BA18" s="1">
        <v>17</v>
      </c>
      <c r="BB18" s="1">
        <v>25</v>
      </c>
      <c r="BD18" s="1">
        <v>0.02</v>
      </c>
      <c r="BF18" s="1">
        <v>133</v>
      </c>
      <c r="BG18" s="1">
        <v>7.4</v>
      </c>
      <c r="BH18" s="1">
        <v>60</v>
      </c>
      <c r="DJ18" s="1">
        <v>1</v>
      </c>
      <c r="DK18" s="1" t="s">
        <v>6150</v>
      </c>
    </row>
    <row r="19" spans="1:158" s="1" customFormat="1">
      <c r="A19" s="14">
        <v>10</v>
      </c>
      <c r="B19" s="1">
        <v>1</v>
      </c>
      <c r="C19" s="1" t="s">
        <v>5831</v>
      </c>
      <c r="D19" s="1">
        <v>5</v>
      </c>
      <c r="E19" s="1" t="s">
        <v>5848</v>
      </c>
      <c r="F19" s="1" t="s">
        <v>5913</v>
      </c>
      <c r="Q19" s="1">
        <v>122</v>
      </c>
      <c r="S19" s="1">
        <v>82</v>
      </c>
      <c r="U19" s="1">
        <v>97.6</v>
      </c>
      <c r="W19" s="1">
        <v>86</v>
      </c>
      <c r="Y19" s="1">
        <v>20</v>
      </c>
      <c r="AA19" s="1">
        <v>97</v>
      </c>
      <c r="AC19" s="1">
        <v>0</v>
      </c>
      <c r="AE19" s="1">
        <v>340</v>
      </c>
      <c r="AF19" s="1">
        <v>24</v>
      </c>
      <c r="AG19" s="1">
        <v>39.1</v>
      </c>
      <c r="AH19" s="1">
        <v>13.1</v>
      </c>
      <c r="AM19" s="1">
        <v>141</v>
      </c>
      <c r="AN19" s="1">
        <v>4.2</v>
      </c>
      <c r="AO19" s="1">
        <v>102</v>
      </c>
      <c r="AP19" s="1">
        <v>9.4</v>
      </c>
      <c r="AQ19" s="1">
        <v>118</v>
      </c>
      <c r="AR19" s="1">
        <v>21</v>
      </c>
      <c r="AS19" s="1">
        <v>1.0900000000000001</v>
      </c>
      <c r="AT19" s="1">
        <v>15</v>
      </c>
      <c r="AU19" s="1">
        <v>7.52</v>
      </c>
      <c r="AV19" s="1">
        <v>208</v>
      </c>
      <c r="BD19" s="1">
        <v>7</v>
      </c>
      <c r="BF19" s="1">
        <v>9</v>
      </c>
      <c r="BJ19" s="1">
        <v>2</v>
      </c>
    </row>
    <row r="20" spans="1:158" s="1" customFormat="1">
      <c r="A20" s="14">
        <v>11</v>
      </c>
      <c r="B20" s="1">
        <v>1</v>
      </c>
      <c r="C20" s="64" t="s">
        <v>5831</v>
      </c>
      <c r="D20" s="1">
        <v>5</v>
      </c>
      <c r="E20" s="1" t="s">
        <v>5897</v>
      </c>
      <c r="F20" s="1" t="s">
        <v>6772</v>
      </c>
      <c r="G20" s="1" t="s">
        <v>6773</v>
      </c>
      <c r="H20" s="1" t="s">
        <v>6348</v>
      </c>
      <c r="Q20" s="1">
        <v>160</v>
      </c>
      <c r="R20" s="1">
        <v>151</v>
      </c>
      <c r="S20" s="1">
        <v>89</v>
      </c>
      <c r="T20" s="1">
        <v>90</v>
      </c>
      <c r="U20" s="1">
        <v>98.3</v>
      </c>
      <c r="W20" s="1">
        <v>137</v>
      </c>
      <c r="X20" s="1">
        <v>144</v>
      </c>
      <c r="Y20" s="1">
        <v>20</v>
      </c>
      <c r="AA20" s="1">
        <v>94</v>
      </c>
      <c r="AC20" s="1">
        <v>0</v>
      </c>
      <c r="AE20" s="1">
        <v>104</v>
      </c>
      <c r="AF20" s="1">
        <v>25</v>
      </c>
      <c r="AG20" s="1">
        <v>30.9</v>
      </c>
      <c r="AH20" s="1">
        <v>9.8000000000000007</v>
      </c>
      <c r="AM20" s="1">
        <v>144</v>
      </c>
      <c r="AN20" s="1">
        <v>3.6</v>
      </c>
      <c r="AO20" s="1">
        <v>107</v>
      </c>
      <c r="AP20" s="1">
        <v>9.6</v>
      </c>
      <c r="AQ20" s="1">
        <v>114</v>
      </c>
      <c r="AR20" s="1">
        <v>12</v>
      </c>
      <c r="AS20" s="1">
        <v>1.29</v>
      </c>
      <c r="AT20" s="1">
        <v>12</v>
      </c>
      <c r="AU20" s="1">
        <v>6.02</v>
      </c>
      <c r="AV20" s="1">
        <v>287</v>
      </c>
      <c r="AW20" s="1">
        <v>7</v>
      </c>
      <c r="AX20" s="1">
        <v>3.7</v>
      </c>
      <c r="AY20" s="1">
        <v>0.4</v>
      </c>
      <c r="AZ20" s="1">
        <v>87</v>
      </c>
      <c r="BA20" s="1">
        <v>23</v>
      </c>
      <c r="BB20" s="1">
        <v>15</v>
      </c>
      <c r="BC20" s="66"/>
      <c r="BD20" s="1">
        <v>23</v>
      </c>
      <c r="BE20" s="1">
        <v>21</v>
      </c>
      <c r="BF20" s="1">
        <v>3389</v>
      </c>
      <c r="BJ20" s="1">
        <v>1.9</v>
      </c>
      <c r="BQ20" s="14">
        <v>2.8</v>
      </c>
      <c r="DJ20" s="1">
        <v>1</v>
      </c>
      <c r="DK20" s="1" t="s">
        <v>6774</v>
      </c>
      <c r="DL20" s="1">
        <v>2</v>
      </c>
      <c r="DM20" s="1" t="s">
        <v>6775</v>
      </c>
      <c r="EI20" s="14"/>
      <c r="FB20" s="14"/>
    </row>
    <row r="21" spans="1:158" s="1" customFormat="1">
      <c r="A21" s="14">
        <v>12</v>
      </c>
      <c r="B21" s="64">
        <v>1</v>
      </c>
      <c r="C21" s="64" t="s">
        <v>6608</v>
      </c>
      <c r="D21" s="64">
        <v>11</v>
      </c>
      <c r="E21" s="1" t="s">
        <v>6110</v>
      </c>
      <c r="Q21" s="1">
        <v>146</v>
      </c>
      <c r="R21" s="1">
        <v>154</v>
      </c>
      <c r="S21" s="1">
        <v>69</v>
      </c>
      <c r="T21" s="1">
        <v>73</v>
      </c>
      <c r="U21" s="1">
        <v>97.7</v>
      </c>
      <c r="V21" s="1">
        <v>98.7</v>
      </c>
      <c r="W21" s="1">
        <v>70</v>
      </c>
      <c r="X21" s="1">
        <v>81</v>
      </c>
      <c r="Y21" s="1">
        <v>18</v>
      </c>
      <c r="Z21" s="1">
        <v>18</v>
      </c>
      <c r="AA21" s="1">
        <v>99</v>
      </c>
      <c r="AB21" s="1">
        <v>100</v>
      </c>
      <c r="AC21" s="1">
        <v>0</v>
      </c>
      <c r="AD21" s="1">
        <v>0</v>
      </c>
      <c r="AE21" s="1">
        <v>155</v>
      </c>
      <c r="AF21" s="1">
        <v>26</v>
      </c>
      <c r="AG21" s="1">
        <v>32.9</v>
      </c>
      <c r="AH21" s="1">
        <v>10.9</v>
      </c>
      <c r="AI21" s="1">
        <v>1</v>
      </c>
      <c r="AM21" s="1">
        <v>139</v>
      </c>
      <c r="AN21" s="1">
        <v>4.5999999999999996</v>
      </c>
      <c r="AO21" s="1">
        <v>100</v>
      </c>
      <c r="AP21" s="1">
        <v>9</v>
      </c>
      <c r="AQ21" s="1">
        <v>97</v>
      </c>
      <c r="AR21" s="1">
        <v>8</v>
      </c>
      <c r="AS21" s="1">
        <v>0.49</v>
      </c>
      <c r="AT21" s="1">
        <v>13</v>
      </c>
      <c r="AU21" s="1">
        <v>4.01</v>
      </c>
      <c r="AV21" s="1">
        <v>231</v>
      </c>
      <c r="BD21" s="1" t="s">
        <v>6250</v>
      </c>
      <c r="BE21" s="1">
        <v>7</v>
      </c>
      <c r="BF21" s="1">
        <v>96</v>
      </c>
      <c r="BL21" s="1" t="s">
        <v>6609</v>
      </c>
      <c r="BQ21" s="1">
        <v>3.5</v>
      </c>
      <c r="DJ21" s="1">
        <v>3</v>
      </c>
      <c r="DK21" s="1" t="s">
        <v>6610</v>
      </c>
    </row>
    <row r="22" spans="1:158" s="1" customFormat="1">
      <c r="A22" s="14">
        <v>13</v>
      </c>
      <c r="B22" s="1">
        <v>1</v>
      </c>
      <c r="C22" s="1" t="s">
        <v>5909</v>
      </c>
      <c r="D22" s="1">
        <v>4</v>
      </c>
      <c r="E22" s="1" t="s">
        <v>5861</v>
      </c>
      <c r="Q22" s="1">
        <v>144</v>
      </c>
      <c r="R22" s="1">
        <v>142</v>
      </c>
      <c r="S22" s="1">
        <v>66</v>
      </c>
      <c r="T22" s="1">
        <v>54</v>
      </c>
      <c r="U22" s="1">
        <v>99.8</v>
      </c>
      <c r="V22" s="1">
        <v>99</v>
      </c>
      <c r="W22" s="1">
        <v>84</v>
      </c>
      <c r="X22" s="1">
        <v>66</v>
      </c>
      <c r="Y22" s="1">
        <v>18</v>
      </c>
      <c r="Z22" s="1">
        <v>16</v>
      </c>
      <c r="AA22" s="1">
        <v>97</v>
      </c>
      <c r="AE22" s="1">
        <v>143</v>
      </c>
      <c r="AF22" s="1">
        <v>24</v>
      </c>
      <c r="AG22" s="1">
        <v>30</v>
      </c>
      <c r="AH22" s="1">
        <v>9.6</v>
      </c>
      <c r="AM22" s="1">
        <v>136</v>
      </c>
      <c r="AO22" s="1">
        <v>97</v>
      </c>
      <c r="AP22" s="1">
        <v>9.1999999999999993</v>
      </c>
      <c r="AQ22" s="1">
        <v>348</v>
      </c>
      <c r="AR22" s="1">
        <v>24</v>
      </c>
      <c r="AS22" s="1">
        <v>1.55</v>
      </c>
      <c r="AT22" s="1">
        <v>15</v>
      </c>
      <c r="AU22" s="1">
        <v>4.53</v>
      </c>
      <c r="AV22" s="1">
        <v>272</v>
      </c>
      <c r="AW22" s="1">
        <v>7.8</v>
      </c>
      <c r="AX22" s="1">
        <v>4</v>
      </c>
      <c r="AY22" s="1">
        <v>0.3</v>
      </c>
      <c r="AZ22" s="1">
        <v>110</v>
      </c>
      <c r="BJ22" s="1">
        <v>1.9</v>
      </c>
      <c r="BK22" s="1">
        <v>44</v>
      </c>
      <c r="CJ22" s="1">
        <v>1</v>
      </c>
      <c r="DJ22" s="1">
        <v>1</v>
      </c>
      <c r="DK22" s="1" t="s">
        <v>5888</v>
      </c>
    </row>
    <row r="23" spans="1:158" s="1" customFormat="1">
      <c r="A23" s="14">
        <v>14</v>
      </c>
      <c r="B23" s="1">
        <v>1</v>
      </c>
      <c r="C23" s="1" t="s">
        <v>6206</v>
      </c>
      <c r="D23" s="1">
        <v>2</v>
      </c>
      <c r="E23" s="1" t="s">
        <v>6207</v>
      </c>
      <c r="F23" s="1" t="s">
        <v>6208</v>
      </c>
      <c r="Q23" s="1">
        <v>172</v>
      </c>
      <c r="R23" s="1">
        <v>151</v>
      </c>
      <c r="S23" s="1">
        <v>89</v>
      </c>
      <c r="T23" s="1">
        <v>87</v>
      </c>
      <c r="U23" s="1">
        <v>98.5</v>
      </c>
      <c r="V23" s="1">
        <v>98.6</v>
      </c>
      <c r="W23" s="1">
        <v>89</v>
      </c>
      <c r="X23" s="1">
        <v>90</v>
      </c>
      <c r="Y23" s="1">
        <v>16</v>
      </c>
      <c r="Z23" s="1">
        <v>16</v>
      </c>
      <c r="AA23" s="1">
        <v>100</v>
      </c>
      <c r="AB23" s="1">
        <v>98</v>
      </c>
      <c r="AC23" s="1">
        <v>0</v>
      </c>
      <c r="AD23" s="1">
        <v>0</v>
      </c>
      <c r="AE23" s="1">
        <v>180</v>
      </c>
      <c r="AF23" s="1">
        <v>27</v>
      </c>
      <c r="AG23" s="1">
        <v>41.7</v>
      </c>
      <c r="AH23" s="1">
        <v>14.1</v>
      </c>
      <c r="AM23" s="1">
        <v>138</v>
      </c>
      <c r="AN23" s="1">
        <v>3.9</v>
      </c>
      <c r="AO23" s="1">
        <v>99</v>
      </c>
      <c r="AP23" s="1">
        <v>8.8000000000000007</v>
      </c>
      <c r="AQ23" s="1">
        <v>272</v>
      </c>
      <c r="AR23" s="1">
        <v>8</v>
      </c>
      <c r="AS23" s="1">
        <v>0.54</v>
      </c>
      <c r="AT23" s="1">
        <v>12</v>
      </c>
      <c r="AU23" s="1">
        <v>9.93</v>
      </c>
      <c r="AV23" s="1">
        <v>166</v>
      </c>
      <c r="CI23" s="1">
        <v>23</v>
      </c>
      <c r="DJ23" s="1">
        <v>1</v>
      </c>
      <c r="DK23" s="1" t="s">
        <v>6209</v>
      </c>
    </row>
    <row r="24" spans="1:158" s="1" customFormat="1">
      <c r="A24" s="14">
        <v>15</v>
      </c>
      <c r="B24" s="64">
        <v>1</v>
      </c>
      <c r="C24" s="64" t="s">
        <v>5974</v>
      </c>
      <c r="D24" s="64">
        <v>3</v>
      </c>
      <c r="E24" s="1" t="s">
        <v>6640</v>
      </c>
      <c r="F24" s="1" t="s">
        <v>5992</v>
      </c>
      <c r="G24" s="1" t="s">
        <v>5862</v>
      </c>
      <c r="Q24" s="1">
        <v>96</v>
      </c>
      <c r="R24" s="1">
        <v>97</v>
      </c>
      <c r="S24" s="1">
        <v>65</v>
      </c>
      <c r="T24" s="1">
        <v>61</v>
      </c>
      <c r="U24" s="1">
        <v>97.5</v>
      </c>
      <c r="V24" s="1">
        <v>98.2</v>
      </c>
      <c r="W24" s="1">
        <v>93</v>
      </c>
      <c r="X24" s="1">
        <v>84</v>
      </c>
      <c r="Y24" s="1">
        <v>16</v>
      </c>
      <c r="Z24" s="1">
        <v>18</v>
      </c>
      <c r="AA24" s="1">
        <v>99</v>
      </c>
      <c r="AB24" s="1">
        <v>98</v>
      </c>
      <c r="AD24" s="1">
        <v>0</v>
      </c>
      <c r="AE24" s="1">
        <v>132</v>
      </c>
      <c r="AF24" s="1">
        <v>23</v>
      </c>
      <c r="AG24" s="1">
        <v>37.9</v>
      </c>
      <c r="AH24" s="1">
        <v>11.5</v>
      </c>
      <c r="AI24" s="1">
        <v>1</v>
      </c>
      <c r="AK24" s="1">
        <v>2.7</v>
      </c>
      <c r="AM24" s="1">
        <v>144</v>
      </c>
      <c r="AO24" s="1">
        <v>104</v>
      </c>
      <c r="AP24" s="1">
        <v>10.1</v>
      </c>
      <c r="AQ24" s="1">
        <v>91</v>
      </c>
      <c r="AR24" s="1">
        <v>23</v>
      </c>
      <c r="AS24" s="1">
        <v>1.37</v>
      </c>
      <c r="AT24" s="1">
        <v>17</v>
      </c>
      <c r="AU24" s="1">
        <v>5.28</v>
      </c>
      <c r="AV24" s="1">
        <v>287</v>
      </c>
      <c r="AW24" s="1">
        <v>8.1999999999999993</v>
      </c>
      <c r="AX24" s="1">
        <v>4.4000000000000004</v>
      </c>
      <c r="AY24" s="1">
        <v>0.4</v>
      </c>
      <c r="BF24" s="1">
        <v>2863</v>
      </c>
      <c r="BJ24" s="1">
        <v>1.7</v>
      </c>
      <c r="DJ24" s="1">
        <v>1</v>
      </c>
      <c r="DK24" s="1" t="s">
        <v>6389</v>
      </c>
      <c r="DR24" s="1">
        <v>2</v>
      </c>
      <c r="DS24" s="1" t="s">
        <v>6641</v>
      </c>
      <c r="DT24" s="1">
        <v>1</v>
      </c>
      <c r="DU24" s="1" t="s">
        <v>6359</v>
      </c>
    </row>
    <row r="25" spans="1:158" s="1" customFormat="1">
      <c r="A25" s="14">
        <v>16</v>
      </c>
      <c r="B25" s="1">
        <v>1</v>
      </c>
      <c r="C25" s="1" t="s">
        <v>6056</v>
      </c>
      <c r="D25" s="1">
        <v>14</v>
      </c>
      <c r="Q25" s="1">
        <v>180</v>
      </c>
      <c r="R25" s="1">
        <v>191</v>
      </c>
      <c r="S25" s="1">
        <v>73</v>
      </c>
      <c r="T25" s="1">
        <v>90</v>
      </c>
      <c r="U25" s="1">
        <v>98.1</v>
      </c>
      <c r="V25" s="1">
        <v>98.5</v>
      </c>
      <c r="W25" s="1">
        <v>60</v>
      </c>
      <c r="X25" s="1">
        <v>56</v>
      </c>
      <c r="Y25" s="1">
        <v>20</v>
      </c>
      <c r="Z25" s="1">
        <v>20</v>
      </c>
      <c r="AA25" s="1">
        <v>98</v>
      </c>
      <c r="AB25" s="1">
        <v>96</v>
      </c>
      <c r="AD25" s="1">
        <v>0</v>
      </c>
      <c r="AF25" s="1">
        <v>24</v>
      </c>
      <c r="AG25" s="1">
        <v>35</v>
      </c>
      <c r="AH25" s="1">
        <v>11.8</v>
      </c>
      <c r="AM25" s="1">
        <v>141</v>
      </c>
      <c r="AN25" s="1">
        <v>4.9000000000000004</v>
      </c>
      <c r="AO25" s="1">
        <v>104</v>
      </c>
      <c r="AP25" s="1">
        <v>10.199999999999999</v>
      </c>
      <c r="AQ25" s="1">
        <v>226</v>
      </c>
      <c r="AR25" s="1">
        <v>20</v>
      </c>
      <c r="AS25" s="1">
        <v>0.88</v>
      </c>
      <c r="AT25" s="1">
        <v>13</v>
      </c>
      <c r="AU25" s="1">
        <v>5.19</v>
      </c>
      <c r="AV25" s="1">
        <v>246</v>
      </c>
      <c r="AW25" s="1">
        <v>7.7</v>
      </c>
      <c r="AX25" s="1">
        <v>3.7</v>
      </c>
      <c r="AY25" s="1">
        <v>0.3</v>
      </c>
      <c r="AZ25" s="1">
        <v>89</v>
      </c>
      <c r="BA25" s="1">
        <v>22</v>
      </c>
      <c r="BJ25" s="1">
        <v>1.7</v>
      </c>
      <c r="BQ25" s="1">
        <v>3</v>
      </c>
      <c r="DR25" s="1">
        <v>2</v>
      </c>
      <c r="DS25" s="1" t="s">
        <v>6107</v>
      </c>
    </row>
    <row r="26" spans="1:158" s="1" customFormat="1">
      <c r="A26" s="14">
        <v>17</v>
      </c>
      <c r="B26" s="1">
        <v>4</v>
      </c>
      <c r="C26" s="1" t="s">
        <v>6227</v>
      </c>
      <c r="D26" s="1">
        <v>3</v>
      </c>
      <c r="E26" s="1" t="s">
        <v>6030</v>
      </c>
      <c r="F26" s="1" t="s">
        <v>6053</v>
      </c>
      <c r="G26" s="1" t="s">
        <v>6228</v>
      </c>
      <c r="H26" s="1" t="s">
        <v>6218</v>
      </c>
      <c r="Q26" s="1">
        <v>129</v>
      </c>
      <c r="S26" s="1">
        <v>62</v>
      </c>
      <c r="U26" s="1">
        <v>98.7</v>
      </c>
      <c r="W26" s="1">
        <v>116</v>
      </c>
      <c r="Y26" s="1">
        <v>18</v>
      </c>
      <c r="AA26" s="1">
        <v>97</v>
      </c>
      <c r="AE26" s="1">
        <v>180</v>
      </c>
      <c r="AF26" s="1">
        <v>20</v>
      </c>
      <c r="AG26" s="1">
        <v>36.6</v>
      </c>
      <c r="AH26" s="1">
        <v>13</v>
      </c>
      <c r="AM26" s="1">
        <v>135</v>
      </c>
      <c r="AN26" s="1">
        <v>3.6</v>
      </c>
      <c r="AO26" s="1">
        <v>101</v>
      </c>
      <c r="AP26" s="1">
        <v>8.6</v>
      </c>
      <c r="AQ26" s="1">
        <v>153</v>
      </c>
      <c r="AR26" s="1">
        <v>8</v>
      </c>
      <c r="AS26" s="1">
        <v>0.75</v>
      </c>
      <c r="AT26" s="1">
        <v>14</v>
      </c>
      <c r="AU26" s="1">
        <v>15.65</v>
      </c>
      <c r="AV26" s="1">
        <v>155</v>
      </c>
    </row>
    <row r="27" spans="1:158" s="1" customFormat="1">
      <c r="A27" s="14">
        <v>18</v>
      </c>
      <c r="B27" s="64">
        <v>1</v>
      </c>
      <c r="C27" s="64" t="s">
        <v>6295</v>
      </c>
      <c r="D27" s="64">
        <v>3</v>
      </c>
      <c r="E27" s="1" t="s">
        <v>6296</v>
      </c>
      <c r="F27" s="1" t="s">
        <v>5992</v>
      </c>
      <c r="G27" s="1" t="s">
        <v>6297</v>
      </c>
      <c r="Q27" s="1">
        <v>116</v>
      </c>
      <c r="R27" s="1">
        <v>107</v>
      </c>
      <c r="S27" s="1">
        <v>74</v>
      </c>
      <c r="T27" s="1">
        <v>54</v>
      </c>
      <c r="U27" s="1">
        <v>102.6</v>
      </c>
      <c r="V27" s="1">
        <v>98</v>
      </c>
      <c r="W27" s="1">
        <v>113</v>
      </c>
      <c r="X27" s="1">
        <v>77</v>
      </c>
      <c r="Y27" s="1">
        <v>18</v>
      </c>
      <c r="Z27" s="1">
        <v>18</v>
      </c>
      <c r="AA27" s="1">
        <v>97</v>
      </c>
      <c r="AB27" s="1">
        <v>98</v>
      </c>
      <c r="AC27" s="1">
        <v>0</v>
      </c>
      <c r="AD27" s="1">
        <v>0</v>
      </c>
      <c r="AE27" s="1">
        <v>147</v>
      </c>
      <c r="AF27" s="1">
        <v>24</v>
      </c>
      <c r="AG27" s="1">
        <v>36.1</v>
      </c>
      <c r="AH27" s="1">
        <v>11.9</v>
      </c>
      <c r="AK27" s="1">
        <v>1</v>
      </c>
      <c r="AM27" s="1">
        <v>137</v>
      </c>
      <c r="AN27" s="1">
        <v>3.8</v>
      </c>
      <c r="AO27" s="1">
        <v>97</v>
      </c>
      <c r="AP27" s="1">
        <v>9.1999999999999993</v>
      </c>
      <c r="AQ27" s="1">
        <v>106</v>
      </c>
      <c r="AR27" s="1">
        <v>15</v>
      </c>
      <c r="AS27" s="1">
        <v>0.87</v>
      </c>
      <c r="AT27" s="1">
        <v>16</v>
      </c>
      <c r="AU27" s="1">
        <v>8.8000000000000007</v>
      </c>
      <c r="AV27" s="1">
        <v>339</v>
      </c>
      <c r="AW27" s="1">
        <v>8.6</v>
      </c>
      <c r="AX27" s="1">
        <v>4</v>
      </c>
      <c r="AY27" s="1">
        <v>0.6</v>
      </c>
      <c r="AZ27" s="1">
        <v>210</v>
      </c>
      <c r="BA27" s="1">
        <v>35</v>
      </c>
      <c r="BB27" s="1">
        <v>48</v>
      </c>
      <c r="BI27" s="1">
        <v>0.31</v>
      </c>
      <c r="BM27" s="1">
        <v>4.32</v>
      </c>
      <c r="BY27" s="1">
        <v>165</v>
      </c>
      <c r="DJ27" s="1">
        <v>2</v>
      </c>
      <c r="DK27" s="1" t="s">
        <v>6298</v>
      </c>
      <c r="DR27" s="1">
        <v>2</v>
      </c>
      <c r="DS27" s="1" t="s">
        <v>6299</v>
      </c>
    </row>
    <row r="28" spans="1:158" s="1" customFormat="1">
      <c r="A28" s="14">
        <v>19</v>
      </c>
      <c r="B28" s="1">
        <v>2</v>
      </c>
      <c r="C28" s="1" t="s">
        <v>6818</v>
      </c>
      <c r="D28" s="1">
        <v>5</v>
      </c>
      <c r="Q28" s="1">
        <v>112</v>
      </c>
      <c r="R28" s="1">
        <v>121</v>
      </c>
      <c r="S28" s="1">
        <v>65</v>
      </c>
      <c r="T28" s="1">
        <v>52</v>
      </c>
      <c r="W28" s="1">
        <v>65</v>
      </c>
      <c r="X28" s="1">
        <v>62</v>
      </c>
      <c r="Y28" s="1">
        <v>16</v>
      </c>
      <c r="Z28" s="1">
        <v>20</v>
      </c>
      <c r="AA28" s="1">
        <v>99</v>
      </c>
      <c r="AB28" s="1">
        <v>99</v>
      </c>
      <c r="AC28" s="1">
        <v>0</v>
      </c>
      <c r="AD28" s="1">
        <v>0</v>
      </c>
      <c r="AF28" s="1">
        <v>29</v>
      </c>
      <c r="AG28" s="1">
        <v>36.4</v>
      </c>
      <c r="AH28" s="1">
        <v>12</v>
      </c>
      <c r="AM28" s="1">
        <v>141</v>
      </c>
      <c r="AN28" s="1">
        <v>4.9000000000000004</v>
      </c>
      <c r="AO28" s="1">
        <v>103</v>
      </c>
      <c r="AP28" s="1">
        <v>9.5</v>
      </c>
      <c r="AQ28" s="1">
        <v>145</v>
      </c>
      <c r="AR28" s="1">
        <v>23</v>
      </c>
      <c r="AS28" s="1">
        <v>1.55</v>
      </c>
      <c r="AT28" s="1">
        <v>9</v>
      </c>
      <c r="AU28" s="1">
        <v>8.57</v>
      </c>
      <c r="AV28" s="1">
        <v>244</v>
      </c>
      <c r="AW28" s="1">
        <v>6.8</v>
      </c>
      <c r="AX28" s="1">
        <v>4</v>
      </c>
      <c r="AY28" s="1">
        <v>0.5</v>
      </c>
      <c r="AZ28" s="1">
        <v>110</v>
      </c>
      <c r="BA28" s="1">
        <v>18</v>
      </c>
      <c r="BB28" s="1">
        <v>8</v>
      </c>
      <c r="BD28" s="1">
        <v>11</v>
      </c>
      <c r="BE28" s="1">
        <v>11</v>
      </c>
      <c r="BF28" s="1">
        <v>171</v>
      </c>
      <c r="BJ28" s="1">
        <v>2.2000000000000002</v>
      </c>
      <c r="BQ28" s="1">
        <v>4.2</v>
      </c>
      <c r="DJ28" s="1">
        <v>1</v>
      </c>
      <c r="DK28" s="1" t="s">
        <v>5976</v>
      </c>
    </row>
    <row r="29" spans="1:158" s="1" customFormat="1">
      <c r="A29" s="14">
        <v>20</v>
      </c>
      <c r="B29" s="1">
        <v>1</v>
      </c>
      <c r="C29" s="1" t="s">
        <v>5974</v>
      </c>
      <c r="D29" s="1">
        <v>3</v>
      </c>
      <c r="E29" s="1" t="s">
        <v>5897</v>
      </c>
      <c r="F29" s="1" t="s">
        <v>5975</v>
      </c>
      <c r="Q29" s="1">
        <v>175</v>
      </c>
      <c r="R29" s="1">
        <v>147</v>
      </c>
      <c r="S29" s="1">
        <v>108</v>
      </c>
      <c r="T29" s="1">
        <v>66</v>
      </c>
      <c r="U29" s="1">
        <v>98.6</v>
      </c>
      <c r="V29" s="1">
        <v>100.1</v>
      </c>
      <c r="W29" s="1">
        <v>88</v>
      </c>
      <c r="X29" s="1">
        <v>78</v>
      </c>
      <c r="Y29" s="1">
        <v>16</v>
      </c>
      <c r="Z29" s="1">
        <v>18</v>
      </c>
      <c r="AA29" s="1">
        <v>97</v>
      </c>
      <c r="AB29" s="1">
        <v>97</v>
      </c>
      <c r="AC29" s="1">
        <v>0</v>
      </c>
      <c r="AD29" s="1">
        <v>0</v>
      </c>
      <c r="AE29" s="1">
        <v>135</v>
      </c>
      <c r="AF29" s="1">
        <v>24</v>
      </c>
      <c r="AG29" s="1">
        <v>34.700000000000003</v>
      </c>
      <c r="AH29" s="1">
        <v>11.4</v>
      </c>
      <c r="AK29" s="1">
        <v>1.5</v>
      </c>
      <c r="AM29" s="1">
        <v>142</v>
      </c>
      <c r="AN29" s="1">
        <v>4.3</v>
      </c>
      <c r="AO29" s="1">
        <v>104</v>
      </c>
      <c r="AP29" s="1">
        <v>9</v>
      </c>
      <c r="AQ29" s="1">
        <v>189</v>
      </c>
      <c r="AR29" s="1">
        <v>22</v>
      </c>
      <c r="AS29" s="1">
        <v>1.07</v>
      </c>
      <c r="AT29" s="1">
        <v>14</v>
      </c>
      <c r="AU29" s="1">
        <v>9.5399999999999991</v>
      </c>
      <c r="AV29" s="1">
        <v>195</v>
      </c>
      <c r="AW29" s="1">
        <v>7.3</v>
      </c>
      <c r="AX29" s="1">
        <v>4.0999999999999996</v>
      </c>
      <c r="AY29" s="1">
        <v>0.8</v>
      </c>
      <c r="AZ29" s="1">
        <v>88</v>
      </c>
      <c r="BA29" s="1">
        <v>18</v>
      </c>
      <c r="BB29" s="1">
        <v>17</v>
      </c>
      <c r="BJ29" s="1">
        <v>1.9</v>
      </c>
      <c r="BK29" s="1">
        <v>49</v>
      </c>
      <c r="DJ29" s="1">
        <v>1</v>
      </c>
      <c r="DK29" s="1" t="s">
        <v>5976</v>
      </c>
      <c r="DR29" s="1">
        <v>1</v>
      </c>
      <c r="DS29" s="1" t="s">
        <v>5977</v>
      </c>
    </row>
    <row r="30" spans="1:158" s="1" customFormat="1">
      <c r="A30" s="14">
        <v>21</v>
      </c>
      <c r="B30" s="64">
        <v>2</v>
      </c>
      <c r="C30" s="64" t="s">
        <v>6267</v>
      </c>
      <c r="D30" s="64">
        <v>4</v>
      </c>
      <c r="E30" s="1" t="s">
        <v>6268</v>
      </c>
      <c r="Q30" s="1">
        <v>115</v>
      </c>
      <c r="R30" s="1">
        <v>113</v>
      </c>
      <c r="S30" s="1">
        <v>43</v>
      </c>
      <c r="T30" s="1">
        <v>46</v>
      </c>
      <c r="U30" s="1">
        <v>100.2</v>
      </c>
      <c r="W30" s="1">
        <v>85</v>
      </c>
      <c r="X30" s="1">
        <v>86</v>
      </c>
      <c r="Y30" s="1">
        <v>24</v>
      </c>
      <c r="Z30" s="1">
        <v>28</v>
      </c>
      <c r="AA30" s="1">
        <v>95</v>
      </c>
      <c r="AB30" s="1">
        <v>96</v>
      </c>
      <c r="AC30" s="1">
        <v>1</v>
      </c>
      <c r="AF30" s="1">
        <v>35</v>
      </c>
      <c r="AG30" s="1">
        <v>35.9</v>
      </c>
      <c r="AH30" s="1">
        <v>10.4</v>
      </c>
      <c r="AI30" s="1">
        <v>1.7</v>
      </c>
      <c r="AK30" s="1">
        <v>0.9</v>
      </c>
      <c r="AM30" s="1">
        <v>137</v>
      </c>
      <c r="AN30" s="1">
        <v>4.5999999999999996</v>
      </c>
      <c r="AO30" s="1">
        <v>91</v>
      </c>
      <c r="AP30" s="1">
        <v>8.9</v>
      </c>
      <c r="AQ30" s="1">
        <v>107</v>
      </c>
      <c r="AR30" s="1">
        <v>29</v>
      </c>
      <c r="AS30" s="1">
        <v>1.29</v>
      </c>
      <c r="AT30" s="1">
        <v>11</v>
      </c>
      <c r="AU30" s="1">
        <v>5.03</v>
      </c>
      <c r="AV30" s="1">
        <v>140</v>
      </c>
      <c r="AW30" s="1">
        <v>7.3</v>
      </c>
      <c r="AX30" s="1">
        <v>3.8</v>
      </c>
      <c r="AY30" s="1">
        <v>0.5</v>
      </c>
      <c r="AZ30" s="1">
        <v>104</v>
      </c>
      <c r="BA30" s="1">
        <v>48</v>
      </c>
      <c r="BB30" s="1">
        <v>15</v>
      </c>
      <c r="BD30" s="1">
        <v>73</v>
      </c>
      <c r="BF30" s="1">
        <v>1257</v>
      </c>
      <c r="BG30" s="1">
        <v>7.36</v>
      </c>
      <c r="BH30" s="1">
        <v>68</v>
      </c>
      <c r="BJ30" s="1">
        <v>2.1</v>
      </c>
      <c r="CK30" s="1">
        <v>1</v>
      </c>
      <c r="DJ30" s="1">
        <v>1</v>
      </c>
      <c r="DK30" s="1" t="s">
        <v>6269</v>
      </c>
    </row>
    <row r="31" spans="1:158" s="1" customFormat="1">
      <c r="A31" s="14">
        <v>22</v>
      </c>
      <c r="B31" s="1">
        <v>1</v>
      </c>
      <c r="C31" s="1" t="s">
        <v>5961</v>
      </c>
      <c r="D31" s="1">
        <v>1</v>
      </c>
      <c r="E31" s="1" t="s">
        <v>5917</v>
      </c>
      <c r="F31" s="1" t="s">
        <v>5913</v>
      </c>
      <c r="G31" s="1" t="s">
        <v>5897</v>
      </c>
      <c r="H31" s="1" t="s">
        <v>5862</v>
      </c>
      <c r="I31" s="1" t="s">
        <v>6210</v>
      </c>
      <c r="Q31" s="1">
        <v>151</v>
      </c>
      <c r="R31" s="1">
        <v>115</v>
      </c>
      <c r="S31" s="1">
        <v>72</v>
      </c>
      <c r="T31" s="1">
        <v>62</v>
      </c>
      <c r="U31" s="1">
        <v>99.5</v>
      </c>
      <c r="V31" s="1">
        <v>98.6</v>
      </c>
      <c r="W31" s="1">
        <v>131</v>
      </c>
      <c r="X31" s="1">
        <v>102</v>
      </c>
      <c r="Y31" s="1">
        <v>20</v>
      </c>
      <c r="Z31" s="1">
        <v>16</v>
      </c>
      <c r="AA31" s="1">
        <v>97</v>
      </c>
      <c r="AB31" s="1">
        <v>97</v>
      </c>
      <c r="AC31" s="1">
        <v>0</v>
      </c>
      <c r="AD31" s="1">
        <v>0</v>
      </c>
      <c r="AE31" s="1">
        <v>133</v>
      </c>
      <c r="AF31" s="1">
        <v>26</v>
      </c>
      <c r="AG31" s="1">
        <v>32.9</v>
      </c>
      <c r="AH31" s="1">
        <v>11.7</v>
      </c>
      <c r="AM31" s="1">
        <v>139</v>
      </c>
      <c r="AN31" s="1">
        <v>3.3</v>
      </c>
      <c r="AO31" s="1">
        <v>99</v>
      </c>
      <c r="AP31" s="1">
        <v>9.6</v>
      </c>
      <c r="AQ31" s="1">
        <v>150</v>
      </c>
      <c r="AR31" s="1">
        <v>8</v>
      </c>
      <c r="AS31" s="1">
        <v>0.67</v>
      </c>
      <c r="AT31" s="1">
        <v>14</v>
      </c>
      <c r="AU31" s="1">
        <v>21.25</v>
      </c>
      <c r="AV31" s="1">
        <v>393</v>
      </c>
      <c r="BD31" s="1" t="s">
        <v>5851</v>
      </c>
      <c r="BF31" s="1">
        <v>193</v>
      </c>
      <c r="BG31" s="1">
        <v>7.45</v>
      </c>
      <c r="BH31" s="1">
        <v>40</v>
      </c>
      <c r="DJ31" s="1">
        <v>1</v>
      </c>
      <c r="DK31" s="1" t="s">
        <v>6211</v>
      </c>
      <c r="DL31" s="1">
        <v>2</v>
      </c>
      <c r="DM31" s="1" t="s">
        <v>6212</v>
      </c>
    </row>
    <row r="32" spans="1:158" s="1" customFormat="1">
      <c r="A32" s="14">
        <v>23</v>
      </c>
      <c r="B32" s="64">
        <v>1</v>
      </c>
      <c r="C32" s="64" t="s">
        <v>5920</v>
      </c>
      <c r="D32" s="64">
        <v>5</v>
      </c>
      <c r="E32" s="1" t="s">
        <v>5987</v>
      </c>
      <c r="F32" s="1" t="s">
        <v>5956</v>
      </c>
      <c r="R32" s="1">
        <v>161</v>
      </c>
      <c r="T32" s="1">
        <v>71</v>
      </c>
      <c r="V32" s="1">
        <v>98.7</v>
      </c>
      <c r="X32" s="1">
        <v>65</v>
      </c>
      <c r="AA32" s="1">
        <v>94</v>
      </c>
      <c r="AB32" s="1">
        <v>97</v>
      </c>
      <c r="AC32" s="1">
        <v>1</v>
      </c>
      <c r="AD32" s="1">
        <v>1</v>
      </c>
      <c r="AF32" s="1">
        <v>19</v>
      </c>
      <c r="AG32" s="1">
        <v>33.4</v>
      </c>
      <c r="AH32" s="1">
        <v>10.4</v>
      </c>
      <c r="AI32" s="1">
        <v>1</v>
      </c>
      <c r="AK32" s="1">
        <v>0.8</v>
      </c>
      <c r="AM32" s="1">
        <v>141</v>
      </c>
      <c r="AN32" s="1">
        <v>5.0999999999999996</v>
      </c>
      <c r="AO32" s="1">
        <v>102</v>
      </c>
      <c r="AP32" s="1">
        <v>8.6</v>
      </c>
      <c r="AQ32" s="1">
        <v>133</v>
      </c>
      <c r="AR32" s="1">
        <v>32</v>
      </c>
      <c r="AS32" s="1">
        <v>1.26</v>
      </c>
      <c r="AT32" s="1">
        <v>20</v>
      </c>
      <c r="AU32" s="1">
        <v>7.32</v>
      </c>
      <c r="AV32" s="1">
        <v>216</v>
      </c>
      <c r="AW32" s="1">
        <v>6.9</v>
      </c>
      <c r="AX32" s="1">
        <v>4.3</v>
      </c>
      <c r="AY32" s="1">
        <v>0.4</v>
      </c>
      <c r="AZ32" s="1">
        <v>92</v>
      </c>
      <c r="BA32" s="1">
        <v>14</v>
      </c>
      <c r="BB32" s="1">
        <v>10</v>
      </c>
      <c r="BD32" s="1">
        <v>44</v>
      </c>
      <c r="BF32" s="1">
        <v>9770</v>
      </c>
      <c r="BG32" s="1">
        <v>7.3</v>
      </c>
      <c r="BH32" s="1">
        <v>46</v>
      </c>
      <c r="BJ32" s="1">
        <v>2.2000000000000002</v>
      </c>
      <c r="CJ32" s="1">
        <v>0</v>
      </c>
      <c r="CK32" s="1">
        <v>0</v>
      </c>
      <c r="CL32" s="1">
        <v>0</v>
      </c>
      <c r="DJ32" s="1">
        <v>1</v>
      </c>
      <c r="DK32" s="1" t="s">
        <v>6637</v>
      </c>
    </row>
    <row r="33" spans="1:158" s="1" customFormat="1">
      <c r="A33" s="14">
        <v>24</v>
      </c>
      <c r="B33" s="64">
        <v>1</v>
      </c>
      <c r="C33" s="64" t="s">
        <v>5831</v>
      </c>
      <c r="D33" s="64">
        <v>5</v>
      </c>
      <c r="E33" s="1" t="s">
        <v>5965</v>
      </c>
      <c r="Q33" s="1">
        <v>169</v>
      </c>
      <c r="R33" s="1">
        <v>134</v>
      </c>
      <c r="S33" s="1">
        <v>78</v>
      </c>
      <c r="T33" s="1">
        <v>58</v>
      </c>
      <c r="U33" s="1">
        <v>98.7</v>
      </c>
      <c r="V33" s="1">
        <v>98.4</v>
      </c>
      <c r="W33" s="1">
        <v>83</v>
      </c>
      <c r="X33" s="1">
        <v>75</v>
      </c>
      <c r="Y33" s="1">
        <v>24</v>
      </c>
      <c r="Z33" s="1">
        <v>18</v>
      </c>
      <c r="AA33" s="1">
        <v>97</v>
      </c>
      <c r="AB33" s="1">
        <v>96</v>
      </c>
      <c r="AD33" s="1">
        <v>0</v>
      </c>
      <c r="AE33" s="1">
        <v>124</v>
      </c>
      <c r="AF33" s="1">
        <v>25</v>
      </c>
      <c r="AG33" s="1">
        <v>34.9</v>
      </c>
      <c r="AH33" s="1">
        <v>10.8</v>
      </c>
      <c r="AI33" s="1">
        <v>0.9</v>
      </c>
      <c r="AM33" s="1">
        <v>130</v>
      </c>
      <c r="AN33" s="1">
        <v>5</v>
      </c>
      <c r="AO33" s="1">
        <v>89</v>
      </c>
      <c r="AP33" s="1">
        <v>9.1</v>
      </c>
      <c r="AQ33" s="1">
        <v>141</v>
      </c>
      <c r="AR33" s="1">
        <v>23</v>
      </c>
      <c r="AS33" s="1">
        <v>1</v>
      </c>
      <c r="AT33" s="1">
        <v>16</v>
      </c>
      <c r="AU33" s="1">
        <v>11.05</v>
      </c>
      <c r="AV33" s="1">
        <v>236</v>
      </c>
      <c r="BD33" s="1">
        <v>39</v>
      </c>
      <c r="BE33" s="1">
        <v>41</v>
      </c>
      <c r="BF33" s="1">
        <v>5893</v>
      </c>
      <c r="BI33" s="1">
        <v>0.06</v>
      </c>
      <c r="BJ33" s="1">
        <v>1.7</v>
      </c>
      <c r="BQ33" s="1">
        <v>3.1</v>
      </c>
      <c r="CJ33" s="1">
        <v>0</v>
      </c>
      <c r="CK33" s="1">
        <v>0</v>
      </c>
      <c r="CL33" s="1">
        <v>0</v>
      </c>
      <c r="DJ33" s="1">
        <v>1</v>
      </c>
      <c r="DK33" s="1" t="s">
        <v>6648</v>
      </c>
    </row>
    <row r="34" spans="1:158" s="1" customFormat="1">
      <c r="A34" s="14">
        <v>25</v>
      </c>
      <c r="B34" s="64">
        <v>1</v>
      </c>
      <c r="C34" s="64" t="s">
        <v>6499</v>
      </c>
      <c r="D34" s="1">
        <v>4</v>
      </c>
      <c r="E34" s="1" t="s">
        <v>6500</v>
      </c>
      <c r="F34" s="1" t="s">
        <v>6501</v>
      </c>
      <c r="G34" s="1" t="s">
        <v>5883</v>
      </c>
      <c r="H34" s="1" t="s">
        <v>6223</v>
      </c>
      <c r="Q34" s="1">
        <v>120</v>
      </c>
      <c r="R34" s="1">
        <v>122</v>
      </c>
      <c r="S34" s="1">
        <v>65</v>
      </c>
      <c r="T34" s="1">
        <v>56</v>
      </c>
      <c r="U34" s="1">
        <v>98.8</v>
      </c>
      <c r="V34" s="1">
        <v>98.7</v>
      </c>
      <c r="W34" s="1">
        <v>59</v>
      </c>
      <c r="X34" s="1">
        <v>61</v>
      </c>
      <c r="Y34" s="1">
        <v>16</v>
      </c>
      <c r="Z34" s="1">
        <v>17</v>
      </c>
      <c r="AA34" s="1">
        <v>100</v>
      </c>
      <c r="AB34" s="1">
        <v>100</v>
      </c>
      <c r="AC34" s="1">
        <v>0</v>
      </c>
      <c r="AD34" s="1">
        <v>0</v>
      </c>
      <c r="AE34" s="1">
        <v>170</v>
      </c>
      <c r="AF34" s="1">
        <v>27</v>
      </c>
      <c r="AG34" s="1">
        <v>38.4</v>
      </c>
      <c r="AH34" s="1">
        <v>13.2</v>
      </c>
      <c r="AM34" s="1">
        <v>141</v>
      </c>
      <c r="AN34" s="1">
        <v>3.8</v>
      </c>
      <c r="AO34" s="1">
        <v>102</v>
      </c>
      <c r="AP34" s="1">
        <v>9.4</v>
      </c>
      <c r="AQ34" s="1">
        <v>104</v>
      </c>
      <c r="AR34" s="1">
        <v>6</v>
      </c>
      <c r="AS34" s="1">
        <v>0.67</v>
      </c>
      <c r="AT34" s="1">
        <v>12</v>
      </c>
      <c r="AU34" s="1">
        <v>9.65</v>
      </c>
      <c r="AV34" s="1">
        <v>274</v>
      </c>
      <c r="DJ34" s="1">
        <v>2</v>
      </c>
      <c r="DK34" s="1" t="s">
        <v>6502</v>
      </c>
    </row>
    <row r="35" spans="1:158" s="1" customFormat="1">
      <c r="A35" s="14">
        <v>26</v>
      </c>
      <c r="B35" s="1">
        <v>1</v>
      </c>
      <c r="C35" s="1" t="s">
        <v>6136</v>
      </c>
      <c r="D35" s="1">
        <v>2</v>
      </c>
      <c r="E35" s="1" t="s">
        <v>5933</v>
      </c>
      <c r="F35" s="1" t="s">
        <v>6137</v>
      </c>
      <c r="G35" s="1" t="s">
        <v>6053</v>
      </c>
      <c r="H35" s="1" t="s">
        <v>6138</v>
      </c>
      <c r="Q35" s="1">
        <v>109</v>
      </c>
      <c r="R35" s="1">
        <v>129</v>
      </c>
      <c r="S35" s="1">
        <v>56</v>
      </c>
      <c r="T35" s="1">
        <v>71</v>
      </c>
      <c r="U35" s="1">
        <v>98.3</v>
      </c>
      <c r="V35" s="1">
        <v>97.8</v>
      </c>
      <c r="W35" s="1">
        <v>89</v>
      </c>
      <c r="X35" s="1">
        <v>78</v>
      </c>
      <c r="Y35" s="1">
        <v>20</v>
      </c>
      <c r="Z35" s="1">
        <v>20</v>
      </c>
      <c r="AA35" s="1">
        <v>95</v>
      </c>
      <c r="AB35" s="1">
        <v>91</v>
      </c>
      <c r="AE35" s="1">
        <v>272</v>
      </c>
      <c r="AF35" s="1">
        <v>26</v>
      </c>
      <c r="AG35" s="1">
        <v>45.1</v>
      </c>
      <c r="AH35" s="1">
        <v>15.2</v>
      </c>
      <c r="AM35" s="1">
        <v>133</v>
      </c>
      <c r="AN35" s="1">
        <v>4.5</v>
      </c>
      <c r="AO35" s="1">
        <v>95</v>
      </c>
      <c r="AP35" s="1">
        <v>8.6</v>
      </c>
      <c r="AQ35" s="1">
        <v>105</v>
      </c>
      <c r="AR35" s="1">
        <v>13</v>
      </c>
      <c r="AS35" s="1">
        <v>0.92</v>
      </c>
      <c r="AT35" s="1">
        <v>12</v>
      </c>
      <c r="AU35" s="1">
        <v>11.44</v>
      </c>
      <c r="AV35" s="1">
        <v>181</v>
      </c>
      <c r="BT35" s="1">
        <v>12.7</v>
      </c>
      <c r="CI35" s="1">
        <v>11</v>
      </c>
      <c r="DJ35" s="1">
        <v>1</v>
      </c>
      <c r="DK35" s="1" t="s">
        <v>6139</v>
      </c>
    </row>
    <row r="36" spans="1:158" s="1" customFormat="1">
      <c r="A36" s="14">
        <v>27</v>
      </c>
      <c r="B36" s="1">
        <v>1</v>
      </c>
      <c r="C36" s="1" t="s">
        <v>5920</v>
      </c>
      <c r="D36" s="1">
        <v>1</v>
      </c>
      <c r="E36" s="1" t="s">
        <v>6222</v>
      </c>
      <c r="F36" s="1" t="s">
        <v>5992</v>
      </c>
      <c r="G36" s="1" t="s">
        <v>6223</v>
      </c>
      <c r="Q36" s="1">
        <v>172</v>
      </c>
      <c r="S36" s="1">
        <v>68</v>
      </c>
      <c r="U36" s="1">
        <v>99.6</v>
      </c>
      <c r="W36" s="1">
        <v>80</v>
      </c>
      <c r="X36" s="1">
        <v>84</v>
      </c>
      <c r="Y36" s="1">
        <v>24</v>
      </c>
      <c r="AA36" s="1">
        <v>96</v>
      </c>
      <c r="AB36" s="1">
        <v>92</v>
      </c>
      <c r="AC36" s="1">
        <v>1</v>
      </c>
      <c r="AD36" s="1">
        <v>1</v>
      </c>
      <c r="AE36" s="1">
        <v>185</v>
      </c>
      <c r="AF36" s="1">
        <v>31</v>
      </c>
      <c r="AG36" s="1">
        <v>42.9</v>
      </c>
      <c r="AH36" s="1">
        <v>13.7</v>
      </c>
      <c r="AK36" s="1">
        <v>0.9</v>
      </c>
      <c r="AM36" s="1">
        <v>143</v>
      </c>
      <c r="AN36" s="1">
        <v>4.5999999999999996</v>
      </c>
      <c r="AO36" s="1">
        <v>100</v>
      </c>
      <c r="AP36" s="1">
        <v>8.9</v>
      </c>
      <c r="AQ36" s="1">
        <v>150</v>
      </c>
      <c r="AR36" s="1">
        <v>39</v>
      </c>
      <c r="AS36" s="1">
        <v>1.97</v>
      </c>
      <c r="AT36" s="1">
        <v>12</v>
      </c>
      <c r="AU36" s="1">
        <v>12.07</v>
      </c>
      <c r="AV36" s="1">
        <v>651</v>
      </c>
      <c r="AW36" s="1">
        <v>8.1999999999999993</v>
      </c>
      <c r="AX36" s="1">
        <v>3.5</v>
      </c>
      <c r="AY36" s="1">
        <v>0.4</v>
      </c>
      <c r="AZ36" s="1">
        <v>53</v>
      </c>
      <c r="BA36" s="1">
        <v>23</v>
      </c>
      <c r="BB36" s="1">
        <v>12</v>
      </c>
      <c r="BD36" s="1" t="s">
        <v>5851</v>
      </c>
      <c r="BF36" s="1">
        <v>710</v>
      </c>
      <c r="BG36" s="1">
        <v>7.35</v>
      </c>
      <c r="BH36" s="1">
        <v>68</v>
      </c>
      <c r="BI36" s="1">
        <v>0.08</v>
      </c>
      <c r="BJ36" s="1">
        <v>2.2000000000000002</v>
      </c>
      <c r="BQ36" s="1">
        <v>4</v>
      </c>
      <c r="DJ36" s="1">
        <v>1</v>
      </c>
      <c r="DK36" s="1" t="s">
        <v>6088</v>
      </c>
    </row>
    <row r="37" spans="1:158" s="1" customFormat="1">
      <c r="A37" s="14">
        <v>28</v>
      </c>
      <c r="B37" s="1">
        <v>1</v>
      </c>
      <c r="C37" s="1" t="s">
        <v>6056</v>
      </c>
      <c r="D37" s="1">
        <v>1</v>
      </c>
      <c r="E37" s="1" t="s">
        <v>5867</v>
      </c>
      <c r="F37" s="1" t="s">
        <v>5862</v>
      </c>
      <c r="Q37" s="1">
        <v>170</v>
      </c>
      <c r="R37" s="1">
        <v>170</v>
      </c>
      <c r="S37" s="1">
        <v>70</v>
      </c>
      <c r="T37" s="1">
        <v>75</v>
      </c>
      <c r="U37" s="1">
        <v>97.8</v>
      </c>
      <c r="V37" s="1">
        <v>98</v>
      </c>
      <c r="W37" s="1">
        <v>70</v>
      </c>
      <c r="X37" s="1">
        <v>67</v>
      </c>
      <c r="Y37" s="1">
        <v>18</v>
      </c>
      <c r="Z37" s="1">
        <v>16</v>
      </c>
      <c r="AA37" s="1">
        <v>96</v>
      </c>
      <c r="AB37" s="1">
        <v>97</v>
      </c>
      <c r="AC37" s="1">
        <v>0</v>
      </c>
      <c r="AE37" s="1">
        <v>155</v>
      </c>
      <c r="AF37" s="1">
        <v>24</v>
      </c>
      <c r="AG37" s="1">
        <v>33.1</v>
      </c>
      <c r="AH37" s="1">
        <v>10.7</v>
      </c>
      <c r="AI37" s="1">
        <v>1</v>
      </c>
      <c r="AK37" s="1">
        <v>1.9</v>
      </c>
      <c r="AM37" s="1">
        <v>143</v>
      </c>
      <c r="AN37" s="1">
        <v>4.5</v>
      </c>
      <c r="AO37" s="1">
        <v>106</v>
      </c>
      <c r="AP37" s="1">
        <v>9.1</v>
      </c>
      <c r="AQ37" s="1">
        <v>95</v>
      </c>
      <c r="AR37" s="1">
        <v>25</v>
      </c>
      <c r="AS37" s="1">
        <v>1.07</v>
      </c>
      <c r="AT37" s="1">
        <v>13</v>
      </c>
      <c r="AU37" s="1">
        <v>9.59</v>
      </c>
      <c r="AV37" s="1">
        <v>206</v>
      </c>
      <c r="AW37" s="1">
        <v>5.4</v>
      </c>
      <c r="AX37" s="1">
        <v>3.1</v>
      </c>
      <c r="AY37" s="1" t="s">
        <v>6057</v>
      </c>
      <c r="AZ37" s="1">
        <v>37</v>
      </c>
      <c r="BA37" s="1">
        <v>13</v>
      </c>
      <c r="BB37" s="1">
        <v>10</v>
      </c>
      <c r="BD37" s="1" t="s">
        <v>5851</v>
      </c>
      <c r="BF37" s="1">
        <v>572</v>
      </c>
      <c r="BI37" s="1">
        <v>7.0000000000000007E-2</v>
      </c>
      <c r="BJ37" s="1">
        <v>2.2000000000000002</v>
      </c>
      <c r="BM37" s="1">
        <v>3.01</v>
      </c>
      <c r="BN37" s="1">
        <v>28</v>
      </c>
      <c r="BQ37" s="1">
        <v>4.2</v>
      </c>
      <c r="DJ37" s="1">
        <v>1</v>
      </c>
      <c r="DK37" s="1" t="s">
        <v>6058</v>
      </c>
      <c r="DL37" s="1">
        <v>2</v>
      </c>
      <c r="DM37" s="1" t="s">
        <v>6059</v>
      </c>
    </row>
    <row r="38" spans="1:158" s="1" customFormat="1">
      <c r="A38" s="14">
        <v>29</v>
      </c>
      <c r="B38" s="1">
        <v>2</v>
      </c>
      <c r="C38" s="64" t="s">
        <v>6779</v>
      </c>
      <c r="D38" s="1">
        <v>2</v>
      </c>
      <c r="E38" s="1" t="s">
        <v>6780</v>
      </c>
      <c r="F38" s="1" t="s">
        <v>5898</v>
      </c>
      <c r="G38" s="1" t="s">
        <v>6225</v>
      </c>
      <c r="H38" s="1" t="s">
        <v>5933</v>
      </c>
      <c r="Q38" s="1">
        <v>157</v>
      </c>
      <c r="R38" s="1">
        <v>149</v>
      </c>
      <c r="S38" s="1">
        <v>105</v>
      </c>
      <c r="T38" s="1">
        <v>76</v>
      </c>
      <c r="U38" s="1">
        <v>98.1</v>
      </c>
      <c r="V38" s="1">
        <v>98.1</v>
      </c>
      <c r="W38" s="1">
        <v>107</v>
      </c>
      <c r="X38" s="1">
        <v>76</v>
      </c>
      <c r="Y38" s="1">
        <v>20</v>
      </c>
      <c r="Z38" s="1">
        <v>18</v>
      </c>
      <c r="AA38" s="1">
        <v>96</v>
      </c>
      <c r="AB38" s="1">
        <v>96</v>
      </c>
      <c r="AC38" s="1">
        <v>0</v>
      </c>
      <c r="AD38" s="1">
        <v>0</v>
      </c>
      <c r="AE38" s="1">
        <v>460</v>
      </c>
      <c r="AF38" s="1">
        <v>29</v>
      </c>
      <c r="AG38" s="1">
        <v>39</v>
      </c>
      <c r="AH38" s="1">
        <v>12.6</v>
      </c>
      <c r="AM38" s="1">
        <v>135</v>
      </c>
      <c r="AN38" s="1">
        <v>4</v>
      </c>
      <c r="AO38" s="1">
        <v>98</v>
      </c>
      <c r="AP38" s="1">
        <v>9.3000000000000007</v>
      </c>
      <c r="AQ38" s="1">
        <v>102</v>
      </c>
      <c r="AR38" s="1">
        <v>16</v>
      </c>
      <c r="AS38" s="1">
        <v>0.75</v>
      </c>
      <c r="AT38" s="1">
        <v>8</v>
      </c>
      <c r="AU38" s="1">
        <v>6.92</v>
      </c>
      <c r="AV38" s="1">
        <v>164</v>
      </c>
      <c r="BC38" s="66"/>
      <c r="BQ38" s="14"/>
      <c r="BT38" s="1">
        <v>74.5</v>
      </c>
      <c r="CI38" s="1">
        <v>13</v>
      </c>
      <c r="DJ38" s="1">
        <v>2</v>
      </c>
      <c r="DK38" s="1" t="s">
        <v>6781</v>
      </c>
      <c r="DR38" s="1">
        <v>3</v>
      </c>
      <c r="DS38" s="1" t="s">
        <v>6782</v>
      </c>
      <c r="EI38" s="14"/>
      <c r="FB38" s="14"/>
    </row>
    <row r="39" spans="1:158" s="1" customFormat="1">
      <c r="A39" s="14">
        <v>30</v>
      </c>
      <c r="B39" s="64">
        <v>1</v>
      </c>
      <c r="C39" s="64" t="s">
        <v>5920</v>
      </c>
      <c r="D39" s="64">
        <v>1</v>
      </c>
      <c r="Q39" s="1">
        <v>137</v>
      </c>
      <c r="R39" s="1">
        <v>132</v>
      </c>
      <c r="S39" s="1">
        <v>85</v>
      </c>
      <c r="T39" s="1">
        <v>66</v>
      </c>
      <c r="U39" s="1">
        <v>97.3</v>
      </c>
      <c r="V39" s="1">
        <v>97.7</v>
      </c>
      <c r="W39" s="1">
        <v>95</v>
      </c>
      <c r="X39" s="1">
        <v>105</v>
      </c>
      <c r="Y39" s="1">
        <v>20</v>
      </c>
      <c r="Z39" s="1">
        <v>18</v>
      </c>
      <c r="AA39" s="1">
        <v>100</v>
      </c>
      <c r="AB39" s="1">
        <v>95</v>
      </c>
      <c r="AC39" s="1">
        <v>1</v>
      </c>
      <c r="AD39" s="1">
        <v>1</v>
      </c>
      <c r="AE39" s="1">
        <v>150</v>
      </c>
      <c r="BD39" s="1">
        <v>76</v>
      </c>
      <c r="BI39" s="1">
        <v>0.09</v>
      </c>
      <c r="DJ39" s="1">
        <v>3</v>
      </c>
      <c r="DK39" s="1" t="s">
        <v>6526</v>
      </c>
      <c r="DR39" s="1">
        <v>1</v>
      </c>
      <c r="DS39" s="1" t="s">
        <v>6359</v>
      </c>
    </row>
    <row r="40" spans="1:158" s="1" customFormat="1">
      <c r="A40" s="14">
        <v>31</v>
      </c>
      <c r="B40" s="64">
        <v>2</v>
      </c>
      <c r="C40" s="64" t="s">
        <v>6534</v>
      </c>
      <c r="D40" s="1">
        <v>14</v>
      </c>
      <c r="E40" s="1" t="s">
        <v>5897</v>
      </c>
      <c r="F40" s="1" t="s">
        <v>6535</v>
      </c>
      <c r="G40" s="1" t="s">
        <v>6536</v>
      </c>
      <c r="H40" s="1" t="s">
        <v>6053</v>
      </c>
      <c r="Q40" s="1">
        <v>122</v>
      </c>
      <c r="R40" s="1">
        <v>107</v>
      </c>
      <c r="S40" s="1">
        <v>73</v>
      </c>
      <c r="T40" s="1">
        <v>69</v>
      </c>
      <c r="U40" s="1">
        <v>97.9</v>
      </c>
      <c r="V40" s="1">
        <v>97.9</v>
      </c>
      <c r="W40" s="1">
        <v>73</v>
      </c>
      <c r="X40" s="1">
        <v>72</v>
      </c>
      <c r="Y40" s="1">
        <v>16</v>
      </c>
      <c r="Z40" s="1">
        <v>16</v>
      </c>
      <c r="AA40" s="1">
        <v>95</v>
      </c>
      <c r="AB40" s="1">
        <v>96</v>
      </c>
      <c r="AC40" s="1">
        <v>0</v>
      </c>
      <c r="AD40" s="1">
        <v>0</v>
      </c>
      <c r="AE40" s="1">
        <v>180</v>
      </c>
      <c r="AF40" s="1">
        <v>34</v>
      </c>
      <c r="AG40" s="1">
        <v>40.200000000000003</v>
      </c>
      <c r="AH40" s="1">
        <v>13.8</v>
      </c>
      <c r="AM40" s="1">
        <v>135</v>
      </c>
      <c r="AN40" s="1">
        <v>3.5</v>
      </c>
      <c r="AO40" s="1">
        <v>90</v>
      </c>
      <c r="AP40" s="1">
        <v>9.4</v>
      </c>
      <c r="AQ40" s="1">
        <v>153</v>
      </c>
      <c r="AR40" s="1">
        <v>18</v>
      </c>
      <c r="AS40" s="1">
        <v>1.08</v>
      </c>
      <c r="AT40" s="1">
        <v>11</v>
      </c>
      <c r="AU40" s="1">
        <v>13.74</v>
      </c>
      <c r="AV40" s="1">
        <v>185</v>
      </c>
      <c r="BU40" s="1">
        <v>0.8</v>
      </c>
      <c r="CG40" s="1">
        <v>10.9</v>
      </c>
      <c r="DJ40" s="1">
        <v>1</v>
      </c>
      <c r="DK40" s="1" t="s">
        <v>6537</v>
      </c>
    </row>
    <row r="41" spans="1:158" s="1" customFormat="1">
      <c r="A41" s="14">
        <v>32</v>
      </c>
      <c r="B41" s="1">
        <v>1</v>
      </c>
      <c r="C41" s="1" t="s">
        <v>5879</v>
      </c>
      <c r="D41" s="1">
        <v>8</v>
      </c>
      <c r="E41" s="1" t="s">
        <v>5989</v>
      </c>
      <c r="F41" s="1" t="s">
        <v>5971</v>
      </c>
      <c r="G41" s="1" t="s">
        <v>5990</v>
      </c>
      <c r="H41" s="1" t="s">
        <v>5991</v>
      </c>
      <c r="I41" s="1" t="s">
        <v>5992</v>
      </c>
      <c r="Q41" s="1">
        <v>111</v>
      </c>
      <c r="R41" s="1">
        <v>120</v>
      </c>
      <c r="S41" s="1">
        <v>71</v>
      </c>
      <c r="T41" s="1">
        <v>78</v>
      </c>
      <c r="U41" s="1">
        <v>97.6</v>
      </c>
      <c r="V41" s="1">
        <v>98.9</v>
      </c>
      <c r="W41" s="1">
        <v>108</v>
      </c>
      <c r="X41" s="1">
        <v>84</v>
      </c>
      <c r="Y41" s="1">
        <v>16</v>
      </c>
      <c r="Z41" s="1">
        <v>18</v>
      </c>
      <c r="AA41" s="1">
        <v>96</v>
      </c>
      <c r="AB41" s="1">
        <v>95</v>
      </c>
      <c r="AC41" s="1">
        <v>0</v>
      </c>
      <c r="AD41" s="1">
        <v>0</v>
      </c>
      <c r="AE41" s="1">
        <v>160</v>
      </c>
      <c r="AF41" s="1">
        <v>21</v>
      </c>
      <c r="AG41" s="1">
        <v>49</v>
      </c>
      <c r="AH41" s="1">
        <v>16.7</v>
      </c>
      <c r="AK41" s="1">
        <v>1.8</v>
      </c>
      <c r="AM41" s="1">
        <v>138</v>
      </c>
      <c r="AO41" s="1">
        <v>98</v>
      </c>
      <c r="AP41" s="1">
        <v>9.6</v>
      </c>
      <c r="AQ41" s="1">
        <v>352</v>
      </c>
      <c r="AR41" s="1">
        <v>12</v>
      </c>
      <c r="AS41" s="1">
        <v>0.8</v>
      </c>
      <c r="AT41" s="1">
        <v>19</v>
      </c>
      <c r="AU41" s="1">
        <v>12.94</v>
      </c>
      <c r="AV41" s="1">
        <v>164</v>
      </c>
      <c r="AW41" s="1">
        <v>8.1999999999999993</v>
      </c>
      <c r="AX41" s="1">
        <v>4.2</v>
      </c>
      <c r="AY41" s="1">
        <v>0.5</v>
      </c>
      <c r="AZ41" s="1">
        <v>98</v>
      </c>
      <c r="BA41" s="1">
        <v>19</v>
      </c>
      <c r="BB41" s="1">
        <v>22</v>
      </c>
      <c r="BG41" s="1">
        <v>7.34</v>
      </c>
      <c r="BH41" s="1">
        <v>45</v>
      </c>
      <c r="BI41" s="1">
        <v>0.03</v>
      </c>
      <c r="BJ41" s="1">
        <v>1.8</v>
      </c>
      <c r="BK41" s="1">
        <v>21</v>
      </c>
      <c r="BP41" s="1">
        <v>4.5</v>
      </c>
      <c r="BQ41" s="1">
        <v>4.4000000000000004</v>
      </c>
      <c r="CP41" s="1">
        <v>309</v>
      </c>
      <c r="DJ41" s="1">
        <v>0</v>
      </c>
    </row>
    <row r="42" spans="1:158" s="1" customFormat="1">
      <c r="A42" s="14">
        <v>33</v>
      </c>
      <c r="B42" s="64">
        <v>1</v>
      </c>
      <c r="C42" s="64" t="s">
        <v>6479</v>
      </c>
      <c r="D42" s="64">
        <v>4</v>
      </c>
      <c r="E42" s="1" t="s">
        <v>6184</v>
      </c>
      <c r="F42" s="1" t="s">
        <v>6225</v>
      </c>
      <c r="G42" s="1" t="s">
        <v>6480</v>
      </c>
      <c r="H42" s="1" t="s">
        <v>6481</v>
      </c>
      <c r="I42" s="1" t="s">
        <v>5897</v>
      </c>
      <c r="J42" s="1" t="s">
        <v>5992</v>
      </c>
      <c r="Q42" s="1">
        <v>129</v>
      </c>
      <c r="R42" s="1">
        <v>130</v>
      </c>
      <c r="S42" s="1">
        <v>66</v>
      </c>
      <c r="T42" s="1">
        <v>70</v>
      </c>
      <c r="U42" s="1">
        <v>99</v>
      </c>
      <c r="V42" s="1">
        <v>99.7</v>
      </c>
      <c r="W42" s="1">
        <v>63</v>
      </c>
      <c r="X42" s="1">
        <v>66</v>
      </c>
      <c r="Y42" s="1">
        <v>18</v>
      </c>
      <c r="Z42" s="1">
        <v>16</v>
      </c>
      <c r="AA42" s="1">
        <v>99</v>
      </c>
      <c r="AB42" s="1">
        <v>99</v>
      </c>
      <c r="AC42" s="1">
        <v>0</v>
      </c>
      <c r="AD42" s="1">
        <v>0</v>
      </c>
      <c r="AE42" s="1">
        <v>172</v>
      </c>
      <c r="AF42" s="1">
        <v>28</v>
      </c>
      <c r="AG42" s="1">
        <v>45.9</v>
      </c>
      <c r="AH42" s="1">
        <v>14.3</v>
      </c>
      <c r="AM42" s="1">
        <v>143</v>
      </c>
      <c r="AN42" s="1">
        <v>3.7</v>
      </c>
      <c r="AO42" s="1">
        <v>99</v>
      </c>
      <c r="AP42" s="1">
        <v>9.8000000000000007</v>
      </c>
      <c r="AQ42" s="1">
        <v>166</v>
      </c>
      <c r="AR42" s="1">
        <v>14</v>
      </c>
      <c r="AS42" s="1">
        <v>1.02</v>
      </c>
      <c r="AT42" s="1">
        <v>16</v>
      </c>
      <c r="AU42" s="1">
        <v>20.97</v>
      </c>
      <c r="AV42" s="1">
        <v>286</v>
      </c>
      <c r="BC42" s="1">
        <v>6.2</v>
      </c>
      <c r="DD42" s="1">
        <v>215</v>
      </c>
      <c r="DJ42" s="1">
        <v>3</v>
      </c>
      <c r="DK42" s="1" t="s">
        <v>6482</v>
      </c>
    </row>
    <row r="43" spans="1:158" s="1" customFormat="1">
      <c r="A43" s="14">
        <v>34</v>
      </c>
      <c r="B43" s="64">
        <v>2</v>
      </c>
      <c r="C43" s="64" t="s">
        <v>6507</v>
      </c>
      <c r="D43" s="64">
        <v>1</v>
      </c>
      <c r="Q43" s="1">
        <v>132</v>
      </c>
      <c r="R43" s="1">
        <v>139</v>
      </c>
      <c r="S43" s="1">
        <v>61</v>
      </c>
      <c r="T43" s="1">
        <v>76</v>
      </c>
      <c r="U43" s="1">
        <v>98.4</v>
      </c>
      <c r="V43" s="1">
        <v>99.7</v>
      </c>
      <c r="W43" s="1">
        <v>106</v>
      </c>
      <c r="X43" s="1">
        <v>107</v>
      </c>
      <c r="Z43" s="1">
        <v>18</v>
      </c>
      <c r="AA43" s="1">
        <v>94</v>
      </c>
      <c r="AB43" s="1">
        <v>95</v>
      </c>
      <c r="AC43" s="1">
        <v>0</v>
      </c>
      <c r="AD43" s="1">
        <v>0</v>
      </c>
      <c r="AE43" s="1">
        <v>150</v>
      </c>
      <c r="AF43" s="1">
        <v>25</v>
      </c>
      <c r="AG43" s="1">
        <v>31.9</v>
      </c>
      <c r="AH43" s="1">
        <v>10.9</v>
      </c>
      <c r="AM43" s="1">
        <v>134</v>
      </c>
      <c r="AN43" s="1">
        <v>3.4</v>
      </c>
      <c r="AO43" s="1">
        <v>95</v>
      </c>
      <c r="AP43" s="1">
        <v>9.6999999999999993</v>
      </c>
      <c r="AQ43" s="1">
        <v>130</v>
      </c>
      <c r="AR43" s="1">
        <v>36</v>
      </c>
      <c r="AS43" s="1">
        <v>1.1499999999999999</v>
      </c>
      <c r="AT43" s="1">
        <v>14</v>
      </c>
      <c r="AU43" s="1">
        <v>20.149999999999999</v>
      </c>
      <c r="AV43" s="1">
        <v>282</v>
      </c>
      <c r="AW43" s="1">
        <v>7.5</v>
      </c>
      <c r="AX43" s="1">
        <v>4.2</v>
      </c>
      <c r="AY43" s="1">
        <v>1.7</v>
      </c>
      <c r="AZ43" s="1">
        <v>70</v>
      </c>
      <c r="BA43" s="1">
        <v>19</v>
      </c>
      <c r="BB43" s="1">
        <v>14</v>
      </c>
      <c r="BK43" s="1">
        <v>12</v>
      </c>
      <c r="CN43" s="1">
        <v>1</v>
      </c>
      <c r="DJ43" s="1">
        <v>2</v>
      </c>
      <c r="DK43" s="1" t="s">
        <v>6508</v>
      </c>
    </row>
    <row r="44" spans="1:158" s="1" customFormat="1">
      <c r="A44" s="14">
        <v>35</v>
      </c>
      <c r="B44" s="64">
        <v>1</v>
      </c>
      <c r="C44" s="64" t="s">
        <v>6330</v>
      </c>
      <c r="D44" s="64">
        <v>2</v>
      </c>
      <c r="E44" s="1" t="s">
        <v>5897</v>
      </c>
      <c r="F44" s="1" t="s">
        <v>5933</v>
      </c>
      <c r="G44" s="1" t="s">
        <v>6030</v>
      </c>
      <c r="H44" s="1" t="s">
        <v>6331</v>
      </c>
      <c r="Q44" s="1">
        <v>110</v>
      </c>
      <c r="R44" s="1">
        <v>113</v>
      </c>
      <c r="S44" s="1">
        <v>55</v>
      </c>
      <c r="T44" s="1">
        <v>61</v>
      </c>
      <c r="U44" s="1">
        <v>100.1</v>
      </c>
      <c r="V44" s="1">
        <v>98.4</v>
      </c>
      <c r="W44" s="1">
        <v>109</v>
      </c>
      <c r="X44" s="1">
        <v>92</v>
      </c>
      <c r="Y44" s="1">
        <v>18</v>
      </c>
      <c r="Z44" s="1">
        <v>20</v>
      </c>
      <c r="AA44" s="1">
        <v>100</v>
      </c>
      <c r="AB44" s="1">
        <v>100</v>
      </c>
      <c r="AC44" s="1">
        <v>0</v>
      </c>
      <c r="AE44" s="1">
        <v>150</v>
      </c>
      <c r="AF44" s="1">
        <v>20</v>
      </c>
      <c r="AG44" s="1">
        <v>39.200000000000003</v>
      </c>
      <c r="AH44" s="1">
        <v>12.4</v>
      </c>
      <c r="AM44" s="1">
        <v>136</v>
      </c>
      <c r="AN44" s="1">
        <v>3.5</v>
      </c>
      <c r="AO44" s="1">
        <v>100</v>
      </c>
      <c r="AP44" s="1">
        <v>9</v>
      </c>
      <c r="AQ44" s="1">
        <v>121</v>
      </c>
      <c r="AR44" s="1">
        <v>8</v>
      </c>
      <c r="AS44" s="1">
        <v>0.84</v>
      </c>
      <c r="AT44" s="1">
        <v>16</v>
      </c>
      <c r="AU44" s="1">
        <v>10.66</v>
      </c>
      <c r="AV44" s="1">
        <v>219</v>
      </c>
      <c r="BG44" s="1">
        <v>7.41</v>
      </c>
      <c r="BH44" s="1">
        <v>35</v>
      </c>
      <c r="BI44" s="1">
        <v>0.43</v>
      </c>
      <c r="BL44" s="1">
        <v>1278</v>
      </c>
      <c r="DJ44" s="1">
        <v>3</v>
      </c>
      <c r="DK44" s="1" t="s">
        <v>6332</v>
      </c>
      <c r="DR44" s="1">
        <v>1</v>
      </c>
      <c r="DS44" s="1" t="s">
        <v>6333</v>
      </c>
    </row>
    <row r="45" spans="1:158" s="1" customFormat="1">
      <c r="A45" s="14">
        <v>36</v>
      </c>
      <c r="B45" s="1">
        <v>2</v>
      </c>
      <c r="C45" s="1" t="s">
        <v>5879</v>
      </c>
      <c r="D45" s="1">
        <v>8</v>
      </c>
      <c r="E45" s="1" t="s">
        <v>5897</v>
      </c>
      <c r="F45" s="1" t="s">
        <v>5862</v>
      </c>
      <c r="G45" s="1" t="s">
        <v>6640</v>
      </c>
      <c r="Q45" s="1">
        <v>178</v>
      </c>
      <c r="R45" s="1">
        <v>175</v>
      </c>
      <c r="S45" s="1">
        <v>78</v>
      </c>
      <c r="T45" s="1">
        <v>83</v>
      </c>
      <c r="U45" s="1">
        <v>98.3</v>
      </c>
      <c r="W45" s="1">
        <v>59</v>
      </c>
      <c r="X45" s="1">
        <v>58</v>
      </c>
      <c r="Y45" s="1">
        <v>18</v>
      </c>
      <c r="Z45" s="1">
        <v>18</v>
      </c>
      <c r="AA45" s="1">
        <v>96</v>
      </c>
      <c r="AC45" s="1">
        <v>0</v>
      </c>
      <c r="AF45" s="1">
        <v>27</v>
      </c>
      <c r="AG45" s="1">
        <v>29.6</v>
      </c>
      <c r="AH45" s="1">
        <v>8.6</v>
      </c>
      <c r="AM45" s="1">
        <v>135</v>
      </c>
      <c r="AN45" s="1">
        <v>4.2</v>
      </c>
      <c r="AO45" s="1">
        <v>98</v>
      </c>
      <c r="AP45" s="1">
        <v>8.9</v>
      </c>
      <c r="AQ45" s="1">
        <v>347</v>
      </c>
      <c r="AR45" s="1">
        <v>17</v>
      </c>
      <c r="AS45" s="1">
        <v>0.82</v>
      </c>
      <c r="AT45" s="1">
        <v>10</v>
      </c>
      <c r="AU45" s="1">
        <v>8.66</v>
      </c>
      <c r="AV45" s="1">
        <v>167</v>
      </c>
      <c r="BG45" s="1">
        <v>7.5</v>
      </c>
      <c r="BH45" s="1">
        <v>34</v>
      </c>
      <c r="BP45" s="1">
        <v>0.2</v>
      </c>
      <c r="BT45" s="1">
        <v>77</v>
      </c>
      <c r="CI45" s="1">
        <v>97</v>
      </c>
      <c r="DJ45" s="1">
        <v>1</v>
      </c>
      <c r="DK45" s="1" t="s">
        <v>6945</v>
      </c>
    </row>
    <row r="46" spans="1:158" s="1" customFormat="1">
      <c r="A46" s="14">
        <v>37</v>
      </c>
      <c r="B46" s="64">
        <v>2</v>
      </c>
      <c r="C46" s="64" t="s">
        <v>6243</v>
      </c>
      <c r="D46" s="64">
        <v>3</v>
      </c>
      <c r="E46" s="1" t="s">
        <v>6122</v>
      </c>
      <c r="F46" s="1" t="s">
        <v>5897</v>
      </c>
      <c r="G46" s="1" t="s">
        <v>5992</v>
      </c>
      <c r="Q46" s="1">
        <v>135</v>
      </c>
      <c r="R46" s="1">
        <v>112</v>
      </c>
      <c r="S46" s="1">
        <v>73</v>
      </c>
      <c r="T46" s="1">
        <v>71</v>
      </c>
      <c r="U46" s="1">
        <v>99.2</v>
      </c>
      <c r="W46" s="1">
        <v>112</v>
      </c>
      <c r="X46" s="1">
        <v>86</v>
      </c>
      <c r="Y46" s="1">
        <v>14</v>
      </c>
      <c r="Z46" s="1">
        <v>16</v>
      </c>
      <c r="AA46" s="1">
        <v>99</v>
      </c>
      <c r="AB46" s="1">
        <v>96</v>
      </c>
      <c r="AC46" s="1">
        <v>0</v>
      </c>
      <c r="AD46" s="1">
        <v>0</v>
      </c>
      <c r="AE46" s="1">
        <v>144</v>
      </c>
      <c r="AF46" s="1">
        <v>24</v>
      </c>
      <c r="AG46" s="1">
        <v>39.1</v>
      </c>
      <c r="AH46" s="1">
        <v>13.1</v>
      </c>
      <c r="AK46" s="1">
        <v>1.3</v>
      </c>
      <c r="AM46" s="1">
        <v>136</v>
      </c>
      <c r="AN46" s="1">
        <v>3.9</v>
      </c>
      <c r="AO46" s="1">
        <v>99</v>
      </c>
      <c r="AP46" s="1">
        <v>9.1</v>
      </c>
      <c r="AQ46" s="1">
        <v>118</v>
      </c>
      <c r="AR46" s="1">
        <v>17</v>
      </c>
      <c r="AS46" s="1">
        <v>0.57999999999999996</v>
      </c>
      <c r="AT46" s="1">
        <v>13</v>
      </c>
      <c r="AU46" s="1">
        <v>18.95</v>
      </c>
      <c r="AV46" s="1">
        <v>220</v>
      </c>
      <c r="DR46" s="1">
        <v>2</v>
      </c>
      <c r="DS46" s="1" t="s">
        <v>6089</v>
      </c>
    </row>
    <row r="47" spans="1:158" s="1" customFormat="1">
      <c r="A47" s="14">
        <v>38</v>
      </c>
      <c r="B47" s="1">
        <v>3</v>
      </c>
      <c r="C47" s="64" t="s">
        <v>6473</v>
      </c>
      <c r="D47" s="1">
        <v>4</v>
      </c>
      <c r="E47" s="1" t="s">
        <v>5897</v>
      </c>
      <c r="F47" s="1" t="s">
        <v>6282</v>
      </c>
      <c r="G47" s="1" t="s">
        <v>6053</v>
      </c>
      <c r="H47" s="1" t="s">
        <v>6323</v>
      </c>
      <c r="Q47" s="1">
        <v>160</v>
      </c>
      <c r="R47" s="1">
        <v>127</v>
      </c>
      <c r="S47" s="1">
        <v>100</v>
      </c>
      <c r="T47" s="1">
        <v>72</v>
      </c>
      <c r="U47" s="1">
        <v>97.9</v>
      </c>
      <c r="V47" s="1">
        <v>97</v>
      </c>
      <c r="W47" s="1">
        <v>89</v>
      </c>
      <c r="X47" s="1">
        <v>77</v>
      </c>
      <c r="Y47" s="1">
        <v>20</v>
      </c>
      <c r="Z47" s="1">
        <v>18</v>
      </c>
      <c r="AA47" s="1">
        <v>96</v>
      </c>
      <c r="AB47" s="1">
        <v>97</v>
      </c>
      <c r="AC47" s="1">
        <v>0</v>
      </c>
      <c r="AD47" s="1">
        <v>0</v>
      </c>
      <c r="AE47" s="1">
        <v>180</v>
      </c>
      <c r="AF47" s="1">
        <v>24</v>
      </c>
      <c r="AG47" s="1">
        <v>39.799999999999997</v>
      </c>
      <c r="AH47" s="1">
        <v>13.5</v>
      </c>
      <c r="AM47" s="1">
        <v>138</v>
      </c>
      <c r="AN47" s="1">
        <v>3.9</v>
      </c>
      <c r="AO47" s="1">
        <v>101</v>
      </c>
      <c r="AP47" s="1">
        <v>9</v>
      </c>
      <c r="AQ47" s="1">
        <v>124</v>
      </c>
      <c r="AR47" s="1">
        <v>19</v>
      </c>
      <c r="AS47" s="1">
        <v>0.99</v>
      </c>
      <c r="AT47" s="1">
        <v>13</v>
      </c>
      <c r="AU47" s="1">
        <v>9.07</v>
      </c>
      <c r="AV47" s="1">
        <v>356</v>
      </c>
      <c r="AW47" s="1">
        <v>7.1</v>
      </c>
      <c r="AX47" s="1">
        <v>4.2</v>
      </c>
      <c r="AY47" s="1">
        <v>0.2</v>
      </c>
      <c r="AZ47" s="1">
        <v>111</v>
      </c>
      <c r="BA47" s="1">
        <v>29</v>
      </c>
      <c r="BB47" s="1">
        <v>57</v>
      </c>
      <c r="BC47" s="66"/>
      <c r="BK47" s="1">
        <v>38</v>
      </c>
      <c r="BQ47" s="14"/>
      <c r="DJ47" s="1">
        <v>2</v>
      </c>
      <c r="DK47" s="1" t="s">
        <v>6766</v>
      </c>
      <c r="DR47" s="1">
        <v>2</v>
      </c>
      <c r="DS47" s="1" t="s">
        <v>6767</v>
      </c>
      <c r="EI47" s="14"/>
      <c r="FB47" s="14"/>
    </row>
    <row r="48" spans="1:158" s="1" customFormat="1">
      <c r="A48" s="14">
        <v>39</v>
      </c>
      <c r="B48" s="64">
        <v>2</v>
      </c>
      <c r="C48" s="64" t="s">
        <v>6738</v>
      </c>
      <c r="D48" s="1">
        <v>4</v>
      </c>
      <c r="E48" s="1" t="s">
        <v>6030</v>
      </c>
      <c r="F48" s="1" t="s">
        <v>5843</v>
      </c>
      <c r="G48" s="1" t="s">
        <v>5981</v>
      </c>
      <c r="Q48" s="1">
        <v>121</v>
      </c>
      <c r="R48" s="1">
        <v>138</v>
      </c>
      <c r="S48" s="1">
        <v>78</v>
      </c>
      <c r="T48" s="1">
        <v>87</v>
      </c>
      <c r="U48" s="1">
        <v>98.2</v>
      </c>
      <c r="V48" s="1">
        <v>98.8</v>
      </c>
      <c r="W48" s="1">
        <v>107</v>
      </c>
      <c r="X48" s="1">
        <v>82</v>
      </c>
      <c r="Y48" s="1">
        <v>16</v>
      </c>
      <c r="Z48" s="1">
        <v>16</v>
      </c>
      <c r="AA48" s="1">
        <v>94</v>
      </c>
      <c r="AB48" s="1">
        <v>96</v>
      </c>
      <c r="AC48" s="1">
        <v>0</v>
      </c>
      <c r="AD48" s="1">
        <v>0</v>
      </c>
      <c r="AE48" s="1">
        <v>155</v>
      </c>
      <c r="AF48" s="1">
        <v>26</v>
      </c>
      <c r="AG48" s="1">
        <v>39.200000000000003</v>
      </c>
      <c r="AH48" s="1">
        <v>13.2</v>
      </c>
      <c r="AI48" s="1">
        <v>1</v>
      </c>
      <c r="AK48" s="1">
        <v>1</v>
      </c>
      <c r="AM48" s="1">
        <v>135</v>
      </c>
      <c r="AN48" s="1">
        <v>3.5</v>
      </c>
      <c r="AO48" s="1">
        <v>96</v>
      </c>
      <c r="AP48" s="1">
        <v>8.8000000000000007</v>
      </c>
      <c r="AQ48" s="1">
        <v>130</v>
      </c>
      <c r="AR48" s="1">
        <v>14</v>
      </c>
      <c r="AS48" s="1">
        <v>1.38</v>
      </c>
      <c r="AT48" s="1">
        <v>13</v>
      </c>
      <c r="AU48" s="1">
        <v>9.7799999999999994</v>
      </c>
      <c r="AV48" s="1">
        <v>172</v>
      </c>
      <c r="AW48" s="1">
        <v>7</v>
      </c>
      <c r="AX48" s="1">
        <v>3.7</v>
      </c>
      <c r="AY48" s="1">
        <v>0.6</v>
      </c>
      <c r="AZ48" s="1">
        <v>34</v>
      </c>
      <c r="BA48" s="1">
        <v>23</v>
      </c>
      <c r="BB48" s="1">
        <v>21</v>
      </c>
      <c r="BJ48" s="1">
        <v>1.6</v>
      </c>
      <c r="BK48" s="1">
        <v>50</v>
      </c>
      <c r="CJ48" s="1">
        <v>1</v>
      </c>
      <c r="DJ48" s="1">
        <v>2</v>
      </c>
      <c r="DK48" s="1" t="s">
        <v>6739</v>
      </c>
      <c r="DL48" s="1">
        <v>1</v>
      </c>
      <c r="DM48" s="1" t="s">
        <v>5976</v>
      </c>
    </row>
    <row r="49" spans="1:125" s="1" customFormat="1">
      <c r="A49" s="14">
        <v>40</v>
      </c>
      <c r="B49" s="64">
        <v>1</v>
      </c>
      <c r="C49" s="64" t="s">
        <v>6102</v>
      </c>
      <c r="D49" s="64">
        <v>5</v>
      </c>
      <c r="Q49" s="1">
        <v>176</v>
      </c>
      <c r="R49" s="1">
        <v>152</v>
      </c>
      <c r="S49" s="1">
        <v>84</v>
      </c>
      <c r="T49" s="1">
        <v>102</v>
      </c>
      <c r="U49" s="1">
        <v>96.9</v>
      </c>
      <c r="W49" s="1">
        <v>110</v>
      </c>
      <c r="X49" s="1">
        <v>110</v>
      </c>
      <c r="Z49" s="1">
        <v>22</v>
      </c>
      <c r="AA49" s="1">
        <v>88</v>
      </c>
      <c r="AB49" s="1">
        <v>96</v>
      </c>
      <c r="AD49" s="1">
        <v>1</v>
      </c>
      <c r="AE49" s="1">
        <v>391</v>
      </c>
      <c r="AF49" s="1">
        <v>25</v>
      </c>
      <c r="AG49" s="1">
        <v>34</v>
      </c>
      <c r="AH49" s="1">
        <v>10.4</v>
      </c>
      <c r="AM49" s="1">
        <v>137</v>
      </c>
      <c r="AN49" s="1">
        <v>4.5</v>
      </c>
      <c r="AO49" s="1">
        <v>95</v>
      </c>
      <c r="AP49" s="1">
        <v>9.5</v>
      </c>
      <c r="AQ49" s="1">
        <v>94</v>
      </c>
      <c r="AR49" s="1">
        <v>10</v>
      </c>
      <c r="AS49" s="1">
        <v>0.79</v>
      </c>
      <c r="AT49" s="1">
        <v>17</v>
      </c>
      <c r="AU49" s="1">
        <v>18.829999999999998</v>
      </c>
      <c r="AV49" s="1">
        <v>566</v>
      </c>
      <c r="BD49" s="1">
        <v>10</v>
      </c>
      <c r="BE49" s="1">
        <v>10</v>
      </c>
      <c r="BF49" s="1">
        <v>40</v>
      </c>
      <c r="BJ49" s="1">
        <v>2.1</v>
      </c>
      <c r="DJ49" s="1">
        <v>1</v>
      </c>
      <c r="DK49" s="1" t="s">
        <v>6662</v>
      </c>
    </row>
    <row r="50" spans="1:125" s="1" customFormat="1">
      <c r="A50" s="14">
        <v>41</v>
      </c>
      <c r="B50" s="64">
        <v>1</v>
      </c>
      <c r="C50" s="64" t="s">
        <v>6631</v>
      </c>
      <c r="D50" s="64">
        <v>4</v>
      </c>
      <c r="E50" s="1" t="s">
        <v>6632</v>
      </c>
      <c r="F50" s="1" t="s">
        <v>6633</v>
      </c>
      <c r="G50" s="1" t="s">
        <v>6098</v>
      </c>
      <c r="Q50" s="1">
        <v>121</v>
      </c>
      <c r="R50" s="1">
        <v>129</v>
      </c>
      <c r="S50" s="1">
        <v>57</v>
      </c>
      <c r="T50" s="1">
        <v>69</v>
      </c>
      <c r="U50" s="1">
        <v>97.7</v>
      </c>
      <c r="V50" s="1">
        <v>98.7</v>
      </c>
      <c r="W50" s="1">
        <v>85</v>
      </c>
      <c r="X50" s="1">
        <v>122</v>
      </c>
      <c r="Y50" s="1">
        <v>16</v>
      </c>
      <c r="AA50" s="1">
        <v>94</v>
      </c>
      <c r="AB50" s="1">
        <v>97</v>
      </c>
      <c r="AD50" s="1">
        <v>0</v>
      </c>
      <c r="AF50" s="1">
        <v>22</v>
      </c>
      <c r="AG50" s="1">
        <v>37.9</v>
      </c>
      <c r="AH50" s="1">
        <v>12.1</v>
      </c>
      <c r="AI50" s="1">
        <v>2.7</v>
      </c>
      <c r="AM50" s="1">
        <v>140</v>
      </c>
      <c r="AN50" s="1">
        <v>3.7</v>
      </c>
      <c r="AO50" s="1">
        <v>99</v>
      </c>
      <c r="AP50" s="1">
        <v>9.1999999999999993</v>
      </c>
      <c r="AQ50" s="1">
        <v>96</v>
      </c>
      <c r="AR50" s="1">
        <v>22</v>
      </c>
      <c r="AS50" s="1">
        <v>1.43</v>
      </c>
      <c r="AT50" s="1">
        <v>19</v>
      </c>
      <c r="AU50" s="1">
        <v>12</v>
      </c>
      <c r="AV50" s="1">
        <v>477</v>
      </c>
      <c r="AW50" s="1">
        <v>6.8</v>
      </c>
      <c r="AX50" s="1">
        <v>4</v>
      </c>
      <c r="AY50" s="1">
        <v>0.4</v>
      </c>
      <c r="AZ50" s="1">
        <v>57</v>
      </c>
      <c r="BA50" s="1">
        <v>22</v>
      </c>
      <c r="BB50" s="1">
        <v>23</v>
      </c>
      <c r="BJ50" s="1">
        <v>1.8</v>
      </c>
      <c r="BQ50" s="1">
        <v>3.3</v>
      </c>
      <c r="DH50" s="1">
        <v>1</v>
      </c>
      <c r="DJ50" s="1">
        <v>1</v>
      </c>
      <c r="DK50" s="1" t="s">
        <v>5976</v>
      </c>
      <c r="DL50" s="1">
        <v>3</v>
      </c>
      <c r="DM50" s="1" t="s">
        <v>6634</v>
      </c>
    </row>
    <row r="51" spans="1:125" s="1" customFormat="1">
      <c r="A51" s="14">
        <v>42</v>
      </c>
      <c r="B51" s="1">
        <v>1</v>
      </c>
      <c r="C51" s="1" t="s">
        <v>6109</v>
      </c>
      <c r="D51" s="1">
        <v>1</v>
      </c>
      <c r="E51" s="1" t="s">
        <v>5979</v>
      </c>
      <c r="F51" s="1" t="s">
        <v>5992</v>
      </c>
      <c r="G51" s="1" t="s">
        <v>5911</v>
      </c>
      <c r="Q51" s="1">
        <v>153</v>
      </c>
      <c r="R51" s="1">
        <v>139</v>
      </c>
      <c r="S51" s="1">
        <v>72</v>
      </c>
      <c r="T51" s="1">
        <v>58</v>
      </c>
      <c r="U51" s="1">
        <v>98.8</v>
      </c>
      <c r="W51" s="1">
        <v>86</v>
      </c>
      <c r="X51" s="1">
        <v>77</v>
      </c>
      <c r="Y51" s="1">
        <v>20</v>
      </c>
      <c r="Z51" s="1">
        <v>22</v>
      </c>
      <c r="AB51" s="1">
        <v>95</v>
      </c>
      <c r="AE51" s="1">
        <v>161</v>
      </c>
      <c r="AF51" s="1">
        <v>28</v>
      </c>
      <c r="AG51" s="1">
        <v>38.200000000000003</v>
      </c>
      <c r="AH51" s="1">
        <v>11.7</v>
      </c>
      <c r="AM51" s="1">
        <v>141</v>
      </c>
      <c r="AN51" s="1">
        <v>4.3</v>
      </c>
      <c r="AO51" s="1">
        <v>99</v>
      </c>
      <c r="AP51" s="1">
        <v>9.3000000000000007</v>
      </c>
      <c r="AQ51" s="1">
        <v>129</v>
      </c>
      <c r="AR51" s="1">
        <v>26</v>
      </c>
      <c r="AS51" s="1">
        <v>1.71</v>
      </c>
      <c r="AT51" s="1">
        <v>14</v>
      </c>
      <c r="AU51" s="1">
        <v>9.39</v>
      </c>
      <c r="AV51" s="1">
        <v>137</v>
      </c>
      <c r="BD51" s="1">
        <v>107</v>
      </c>
      <c r="BE51" s="1">
        <v>96</v>
      </c>
      <c r="BF51" s="1">
        <v>5014</v>
      </c>
      <c r="BI51" s="1">
        <v>0.43</v>
      </c>
      <c r="BJ51" s="1">
        <v>2.2000000000000002</v>
      </c>
      <c r="BQ51" s="1">
        <v>2.8</v>
      </c>
      <c r="CJ51" s="1">
        <v>0</v>
      </c>
      <c r="CK51" s="1">
        <v>0</v>
      </c>
      <c r="CL51" s="1">
        <v>0</v>
      </c>
      <c r="CY51" s="1">
        <v>0</v>
      </c>
      <c r="CZ51" s="1">
        <v>0</v>
      </c>
      <c r="DJ51" s="1">
        <v>1</v>
      </c>
      <c r="DK51" s="1" t="s">
        <v>6854</v>
      </c>
      <c r="DL51" s="1">
        <v>3</v>
      </c>
      <c r="DM51" s="1" t="s">
        <v>6577</v>
      </c>
      <c r="DN51" s="1">
        <v>1</v>
      </c>
      <c r="DO51" s="1" t="s">
        <v>6855</v>
      </c>
    </row>
    <row r="52" spans="1:125" s="1" customFormat="1">
      <c r="A52" s="14">
        <v>43</v>
      </c>
      <c r="B52" s="64">
        <v>1</v>
      </c>
      <c r="C52" s="64" t="s">
        <v>6200</v>
      </c>
      <c r="D52" s="1">
        <v>13</v>
      </c>
      <c r="E52" s="1" t="s">
        <v>6487</v>
      </c>
      <c r="F52" s="1" t="s">
        <v>5862</v>
      </c>
      <c r="G52" s="1" t="s">
        <v>6488</v>
      </c>
      <c r="H52" s="1" t="s">
        <v>6489</v>
      </c>
      <c r="I52" s="1" t="s">
        <v>6490</v>
      </c>
      <c r="Q52" s="1">
        <v>102</v>
      </c>
      <c r="R52" s="1">
        <v>99</v>
      </c>
      <c r="S52" s="1">
        <v>58</v>
      </c>
      <c r="T52" s="1">
        <v>52</v>
      </c>
      <c r="U52" s="1">
        <v>98.7</v>
      </c>
      <c r="W52" s="1">
        <v>120</v>
      </c>
      <c r="X52" s="1">
        <v>66</v>
      </c>
      <c r="Y52" s="1">
        <v>18</v>
      </c>
      <c r="Z52" s="1">
        <v>16</v>
      </c>
      <c r="AA52" s="1">
        <v>98</v>
      </c>
      <c r="AC52" s="1">
        <v>0</v>
      </c>
      <c r="AE52" s="1">
        <v>128</v>
      </c>
      <c r="AF52" s="1">
        <v>21</v>
      </c>
      <c r="AG52" s="1">
        <v>37.799999999999997</v>
      </c>
      <c r="AH52" s="1">
        <v>12.6</v>
      </c>
      <c r="AI52" s="1">
        <v>1.4</v>
      </c>
      <c r="AM52" s="1">
        <v>140</v>
      </c>
      <c r="AN52" s="1">
        <v>4</v>
      </c>
      <c r="AO52" s="1">
        <v>102</v>
      </c>
      <c r="AP52" s="1">
        <v>9</v>
      </c>
      <c r="AQ52" s="1">
        <v>128</v>
      </c>
      <c r="AR52" s="1">
        <v>22</v>
      </c>
      <c r="AS52" s="1">
        <v>1.1499999999999999</v>
      </c>
      <c r="AT52" s="1">
        <v>17</v>
      </c>
      <c r="AU52" s="1">
        <v>7.75</v>
      </c>
      <c r="AV52" s="1">
        <v>184</v>
      </c>
      <c r="AW52" s="1">
        <v>6.6</v>
      </c>
      <c r="AX52" s="1">
        <v>3.8</v>
      </c>
      <c r="AY52" s="1" t="s">
        <v>6057</v>
      </c>
      <c r="AZ52" s="1">
        <v>46</v>
      </c>
      <c r="BA52" s="1">
        <v>15</v>
      </c>
      <c r="BB52" s="1">
        <v>9</v>
      </c>
      <c r="BC52" s="1">
        <v>6.2</v>
      </c>
      <c r="BD52" s="1">
        <v>38</v>
      </c>
      <c r="BE52" s="1">
        <v>42</v>
      </c>
      <c r="BJ52" s="1">
        <v>1.8</v>
      </c>
      <c r="BM52" s="1">
        <v>3.34</v>
      </c>
      <c r="DJ52" s="1">
        <v>1</v>
      </c>
      <c r="DK52" s="1" t="s">
        <v>6491</v>
      </c>
    </row>
    <row r="53" spans="1:125" s="1" customFormat="1">
      <c r="A53" s="14">
        <v>44</v>
      </c>
      <c r="B53" s="64">
        <v>1</v>
      </c>
      <c r="C53" s="64" t="s">
        <v>6056</v>
      </c>
      <c r="D53" s="64">
        <v>8</v>
      </c>
      <c r="E53" s="1" t="s">
        <v>6246</v>
      </c>
      <c r="F53" s="1" t="s">
        <v>6563</v>
      </c>
      <c r="G53" s="1" t="s">
        <v>5991</v>
      </c>
      <c r="H53" s="1" t="s">
        <v>6398</v>
      </c>
      <c r="Q53" s="1">
        <v>159</v>
      </c>
      <c r="R53" s="1">
        <v>134</v>
      </c>
      <c r="S53" s="1">
        <v>93</v>
      </c>
      <c r="T53" s="1">
        <v>91</v>
      </c>
      <c r="U53" s="1">
        <v>98.1</v>
      </c>
      <c r="W53" s="1">
        <v>103</v>
      </c>
      <c r="X53" s="1">
        <v>87</v>
      </c>
      <c r="Y53" s="1">
        <v>16</v>
      </c>
      <c r="Z53" s="1">
        <v>18</v>
      </c>
      <c r="AA53" s="1">
        <v>99</v>
      </c>
      <c r="AB53" s="1">
        <v>98</v>
      </c>
      <c r="AC53" s="1">
        <v>0</v>
      </c>
      <c r="AD53" s="1">
        <v>0</v>
      </c>
      <c r="AE53" s="1">
        <v>223</v>
      </c>
      <c r="AF53" s="1">
        <v>26</v>
      </c>
      <c r="AG53" s="1">
        <v>48.4</v>
      </c>
      <c r="AH53" s="1">
        <v>16.3</v>
      </c>
      <c r="AM53" s="1">
        <v>136</v>
      </c>
      <c r="AN53" s="1">
        <v>4.5</v>
      </c>
      <c r="AO53" s="1">
        <v>92</v>
      </c>
      <c r="AP53" s="1">
        <v>10.9</v>
      </c>
      <c r="AQ53" s="1">
        <v>600</v>
      </c>
      <c r="AR53" s="1">
        <v>16</v>
      </c>
      <c r="AS53" s="1">
        <v>1.37</v>
      </c>
      <c r="AT53" s="1">
        <v>18</v>
      </c>
      <c r="AU53" s="1">
        <v>5.41</v>
      </c>
      <c r="AV53" s="1">
        <v>139</v>
      </c>
      <c r="AW53" s="1">
        <v>8.8000000000000007</v>
      </c>
      <c r="AX53" s="1">
        <v>4.7</v>
      </c>
      <c r="AY53" s="1">
        <v>0.5</v>
      </c>
      <c r="AZ53" s="1">
        <v>95</v>
      </c>
      <c r="BA53" s="1">
        <v>30</v>
      </c>
      <c r="BB53" s="1">
        <v>67</v>
      </c>
      <c r="BC53" s="1" t="s">
        <v>6564</v>
      </c>
      <c r="BG53" s="1">
        <v>7.38</v>
      </c>
      <c r="BH53" s="1">
        <v>48</v>
      </c>
      <c r="BJ53" s="1">
        <v>1.9</v>
      </c>
      <c r="BP53" s="1">
        <v>1.2</v>
      </c>
    </row>
    <row r="54" spans="1:125" s="1" customFormat="1">
      <c r="A54" s="14">
        <v>45</v>
      </c>
      <c r="B54" s="64">
        <v>1</v>
      </c>
      <c r="C54" s="64" t="s">
        <v>5920</v>
      </c>
      <c r="D54" s="64">
        <v>7</v>
      </c>
      <c r="E54" s="1" t="s">
        <v>5981</v>
      </c>
      <c r="F54" s="1" t="s">
        <v>6126</v>
      </c>
      <c r="G54" s="1" t="s">
        <v>5916</v>
      </c>
      <c r="H54" s="1" t="s">
        <v>5911</v>
      </c>
      <c r="Q54" s="1">
        <v>166</v>
      </c>
      <c r="R54" s="1">
        <v>146</v>
      </c>
      <c r="S54" s="1">
        <v>83</v>
      </c>
      <c r="T54" s="1">
        <v>73</v>
      </c>
      <c r="U54" s="1">
        <v>97.6</v>
      </c>
      <c r="W54" s="1">
        <v>87</v>
      </c>
      <c r="X54" s="1">
        <v>82</v>
      </c>
      <c r="Y54" s="1">
        <v>20</v>
      </c>
      <c r="Z54" s="1">
        <v>24</v>
      </c>
      <c r="AA54" s="1">
        <v>95</v>
      </c>
      <c r="AB54" s="1">
        <v>96</v>
      </c>
      <c r="AC54" s="1">
        <v>1</v>
      </c>
      <c r="AD54" s="1">
        <v>1</v>
      </c>
      <c r="AE54" s="1">
        <v>175</v>
      </c>
      <c r="AF54" s="1">
        <v>28</v>
      </c>
      <c r="AG54" s="1">
        <v>43.9</v>
      </c>
      <c r="AH54" s="1">
        <v>14.3</v>
      </c>
      <c r="AM54" s="1">
        <v>137</v>
      </c>
      <c r="AN54" s="1">
        <v>4.8</v>
      </c>
      <c r="AO54" s="1">
        <v>96</v>
      </c>
      <c r="AP54" s="1">
        <v>9.6999999999999993</v>
      </c>
      <c r="AQ54" s="1">
        <v>113</v>
      </c>
      <c r="AR54" s="1">
        <v>27</v>
      </c>
      <c r="AS54" s="1">
        <v>0.79</v>
      </c>
      <c r="AT54" s="1">
        <v>13</v>
      </c>
      <c r="AU54" s="1">
        <v>10.07</v>
      </c>
      <c r="AV54" s="1">
        <v>220</v>
      </c>
      <c r="AW54" s="1">
        <v>7.3</v>
      </c>
      <c r="AX54" s="1">
        <v>4.4000000000000004</v>
      </c>
      <c r="AY54" s="1">
        <v>0.3</v>
      </c>
      <c r="AZ54" s="1">
        <v>85</v>
      </c>
      <c r="BA54" s="1">
        <v>18</v>
      </c>
      <c r="BB54" s="1">
        <v>15</v>
      </c>
      <c r="BD54" s="1">
        <v>18</v>
      </c>
      <c r="BE54" s="1">
        <v>15</v>
      </c>
      <c r="BF54" s="1">
        <v>38</v>
      </c>
      <c r="BG54" s="1">
        <v>7.34</v>
      </c>
      <c r="BH54" s="1">
        <v>55</v>
      </c>
      <c r="BJ54" s="1">
        <v>2.1</v>
      </c>
      <c r="DJ54" s="1">
        <v>3</v>
      </c>
      <c r="DK54" s="1" t="s">
        <v>6423</v>
      </c>
      <c r="DL54" s="1">
        <v>1</v>
      </c>
      <c r="DM54" s="1" t="s">
        <v>6424</v>
      </c>
    </row>
    <row r="55" spans="1:125" s="1" customFormat="1">
      <c r="A55" s="14">
        <v>46</v>
      </c>
      <c r="B55" s="1">
        <v>1</v>
      </c>
      <c r="C55" s="1" t="s">
        <v>6967</v>
      </c>
      <c r="D55" s="1">
        <v>1</v>
      </c>
      <c r="E55" s="1" t="s">
        <v>6968</v>
      </c>
      <c r="F55" s="1" t="s">
        <v>6238</v>
      </c>
      <c r="Q55" s="1">
        <v>135</v>
      </c>
      <c r="R55" s="1">
        <v>142</v>
      </c>
      <c r="S55" s="1">
        <v>79</v>
      </c>
      <c r="T55" s="1">
        <v>73</v>
      </c>
      <c r="U55" s="1">
        <v>102.2</v>
      </c>
      <c r="V55" s="1">
        <v>99.1</v>
      </c>
      <c r="W55" s="1">
        <v>84</v>
      </c>
      <c r="X55" s="1">
        <v>76</v>
      </c>
      <c r="Y55" s="1">
        <v>20</v>
      </c>
      <c r="Z55" s="1">
        <v>18</v>
      </c>
      <c r="AA55" s="1">
        <v>99</v>
      </c>
      <c r="AB55" s="1">
        <v>97</v>
      </c>
      <c r="AC55" s="1">
        <v>0</v>
      </c>
      <c r="AD55" s="1">
        <v>0</v>
      </c>
      <c r="AF55" s="1">
        <v>24</v>
      </c>
      <c r="AG55" s="1">
        <v>31.6</v>
      </c>
      <c r="AH55" s="1">
        <v>10.199999999999999</v>
      </c>
      <c r="AM55" s="1">
        <v>138</v>
      </c>
      <c r="AN55" s="1">
        <v>4.3</v>
      </c>
      <c r="AO55" s="1">
        <v>100</v>
      </c>
      <c r="AP55" s="1">
        <v>9.1</v>
      </c>
      <c r="AQ55" s="1">
        <v>84</v>
      </c>
      <c r="AR55" s="1">
        <v>18</v>
      </c>
      <c r="AS55" s="1">
        <v>1.29</v>
      </c>
      <c r="AT55" s="1">
        <v>14</v>
      </c>
      <c r="AU55" s="1">
        <v>18.04</v>
      </c>
      <c r="AV55" s="1">
        <v>330</v>
      </c>
      <c r="AW55" s="1">
        <v>6.1</v>
      </c>
      <c r="AX55" s="1">
        <v>3.9</v>
      </c>
      <c r="AY55" s="1" t="s">
        <v>6057</v>
      </c>
      <c r="AZ55" s="1">
        <v>57</v>
      </c>
      <c r="BA55" s="1">
        <v>17</v>
      </c>
      <c r="BB55" s="1">
        <v>13</v>
      </c>
      <c r="BJ55" s="1">
        <v>1.9</v>
      </c>
      <c r="BK55" s="1">
        <v>12</v>
      </c>
      <c r="BM55" s="1">
        <v>0.96</v>
      </c>
      <c r="DI55" s="1" t="s">
        <v>6969</v>
      </c>
      <c r="DJ55" s="1">
        <v>1</v>
      </c>
      <c r="DK55" s="1" t="s">
        <v>6970</v>
      </c>
    </row>
    <row r="56" spans="1:125" s="1" customFormat="1">
      <c r="A56" s="14">
        <v>47</v>
      </c>
      <c r="B56" s="64">
        <v>1</v>
      </c>
      <c r="C56" s="64" t="s">
        <v>5920</v>
      </c>
      <c r="D56" s="64">
        <v>6</v>
      </c>
      <c r="E56" s="1" t="s">
        <v>6222</v>
      </c>
      <c r="F56" s="1" t="s">
        <v>5886</v>
      </c>
      <c r="G56" s="1" t="s">
        <v>5917</v>
      </c>
      <c r="Q56" s="1">
        <v>146</v>
      </c>
      <c r="R56" s="1">
        <v>116</v>
      </c>
      <c r="S56" s="1">
        <v>76</v>
      </c>
      <c r="T56" s="1">
        <v>58</v>
      </c>
      <c r="U56" s="1">
        <v>100.7</v>
      </c>
      <c r="V56" s="1">
        <v>97.9</v>
      </c>
      <c r="W56" s="1">
        <v>109</v>
      </c>
      <c r="X56" s="1">
        <v>89</v>
      </c>
      <c r="Y56" s="1">
        <v>20</v>
      </c>
      <c r="Z56" s="1">
        <v>18</v>
      </c>
      <c r="AA56" s="1">
        <v>97</v>
      </c>
      <c r="AB56" s="1">
        <v>99</v>
      </c>
      <c r="AC56" s="1">
        <v>0</v>
      </c>
      <c r="AD56" s="1">
        <v>0</v>
      </c>
      <c r="AE56" s="1">
        <v>243</v>
      </c>
      <c r="AF56" s="1">
        <v>23</v>
      </c>
      <c r="AG56" s="1">
        <v>42.9</v>
      </c>
      <c r="AH56" s="1">
        <v>14.1</v>
      </c>
      <c r="AM56" s="1">
        <v>136</v>
      </c>
      <c r="AN56" s="1">
        <v>4.4000000000000004</v>
      </c>
      <c r="AO56" s="1">
        <v>96</v>
      </c>
      <c r="AP56" s="1">
        <v>8.9</v>
      </c>
      <c r="AQ56" s="1">
        <v>123</v>
      </c>
      <c r="AR56" s="1">
        <v>8</v>
      </c>
      <c r="AS56" s="1">
        <v>0.83</v>
      </c>
      <c r="AT56" s="1">
        <v>17</v>
      </c>
      <c r="AU56" s="1">
        <v>21.51</v>
      </c>
      <c r="AV56" s="1">
        <v>267</v>
      </c>
      <c r="AW56" s="1">
        <v>8.3000000000000007</v>
      </c>
      <c r="AX56" s="1">
        <v>3.7</v>
      </c>
      <c r="AY56" s="1">
        <v>0.6</v>
      </c>
      <c r="BD56" s="1">
        <v>6</v>
      </c>
      <c r="BE56" s="1" t="s">
        <v>6250</v>
      </c>
      <c r="BG56" s="1">
        <v>7.43</v>
      </c>
      <c r="BH56" s="1">
        <v>42</v>
      </c>
      <c r="BI56" s="1">
        <v>0.21</v>
      </c>
      <c r="BJ56" s="1">
        <v>1.7</v>
      </c>
      <c r="BK56" s="1">
        <v>25</v>
      </c>
      <c r="CJ56" s="1">
        <v>0</v>
      </c>
      <c r="CK56" s="1">
        <v>0</v>
      </c>
      <c r="CL56" s="1">
        <v>0</v>
      </c>
      <c r="DJ56" s="1">
        <v>1</v>
      </c>
      <c r="DK56" s="1" t="s">
        <v>6360</v>
      </c>
      <c r="DR56" s="1">
        <v>2</v>
      </c>
      <c r="DS56" s="1" t="s">
        <v>6359</v>
      </c>
    </row>
    <row r="57" spans="1:125" s="1" customFormat="1">
      <c r="A57" s="14">
        <v>48</v>
      </c>
      <c r="B57" s="1">
        <v>1</v>
      </c>
      <c r="C57" s="1" t="s">
        <v>6940</v>
      </c>
      <c r="D57" s="1">
        <v>1</v>
      </c>
      <c r="E57" s="1" t="s">
        <v>5889</v>
      </c>
      <c r="F57" s="1" t="s">
        <v>5887</v>
      </c>
      <c r="G57" s="1" t="s">
        <v>5999</v>
      </c>
      <c r="H57" s="1" t="s">
        <v>6207</v>
      </c>
      <c r="I57" s="1" t="s">
        <v>5933</v>
      </c>
      <c r="J57" s="1" t="s">
        <v>6941</v>
      </c>
      <c r="K57" s="1" t="s">
        <v>5911</v>
      </c>
      <c r="Q57" s="1">
        <v>124</v>
      </c>
      <c r="R57" s="1">
        <v>153</v>
      </c>
      <c r="S57" s="1">
        <v>67</v>
      </c>
      <c r="T57" s="1">
        <v>68</v>
      </c>
      <c r="U57" s="1">
        <v>98.7</v>
      </c>
      <c r="W57" s="1">
        <v>83</v>
      </c>
      <c r="X57" s="1">
        <v>91</v>
      </c>
      <c r="Y57" s="1">
        <v>36</v>
      </c>
      <c r="AA57" s="1">
        <v>98</v>
      </c>
      <c r="AB57" s="1">
        <v>98</v>
      </c>
      <c r="AC57" s="1">
        <v>1</v>
      </c>
      <c r="AD57" s="1">
        <v>1</v>
      </c>
      <c r="AE57" s="1">
        <v>143</v>
      </c>
      <c r="AF57" s="1">
        <v>26</v>
      </c>
      <c r="AG57" s="1">
        <v>30.8</v>
      </c>
      <c r="AH57" s="1">
        <v>9.3000000000000007</v>
      </c>
      <c r="AM57" s="1">
        <v>140</v>
      </c>
      <c r="AN57" s="1">
        <v>3.8</v>
      </c>
      <c r="AO57" s="1">
        <v>101</v>
      </c>
      <c r="AP57" s="1">
        <v>9.5</v>
      </c>
      <c r="AQ57" s="1">
        <v>125</v>
      </c>
      <c r="AR57" s="1">
        <v>10</v>
      </c>
      <c r="AS57" s="1">
        <v>0.92</v>
      </c>
      <c r="AT57" s="1">
        <v>13</v>
      </c>
      <c r="AU57" s="1">
        <v>7.99</v>
      </c>
      <c r="AV57" s="1">
        <v>283</v>
      </c>
      <c r="BG57" s="1">
        <v>7.35</v>
      </c>
      <c r="BH57" s="1">
        <v>54</v>
      </c>
      <c r="BI57" s="1">
        <v>0.35</v>
      </c>
      <c r="BJ57" s="1">
        <v>2.1</v>
      </c>
      <c r="CY57" s="1">
        <v>0</v>
      </c>
      <c r="CZ57" s="1">
        <v>0</v>
      </c>
      <c r="DJ57" s="1">
        <v>2</v>
      </c>
      <c r="DK57" s="1" t="s">
        <v>6942</v>
      </c>
      <c r="DR57" s="1">
        <v>1</v>
      </c>
      <c r="DS57" s="1" t="s">
        <v>6669</v>
      </c>
    </row>
    <row r="58" spans="1:125" s="1" customFormat="1">
      <c r="A58" s="14">
        <v>49</v>
      </c>
      <c r="B58" s="1">
        <v>1</v>
      </c>
      <c r="C58" s="1" t="s">
        <v>5920</v>
      </c>
      <c r="D58" s="1">
        <v>5</v>
      </c>
      <c r="E58" s="1" t="s">
        <v>6867</v>
      </c>
      <c r="Q58" s="1">
        <v>151</v>
      </c>
      <c r="R58" s="1">
        <v>186</v>
      </c>
      <c r="S58" s="1">
        <v>69</v>
      </c>
      <c r="T58" s="1">
        <v>89</v>
      </c>
      <c r="U58" s="1">
        <v>98</v>
      </c>
      <c r="V58" s="1">
        <v>97.9</v>
      </c>
      <c r="W58" s="1">
        <v>67</v>
      </c>
      <c r="X58" s="1">
        <v>65</v>
      </c>
      <c r="Y58" s="1">
        <v>20</v>
      </c>
      <c r="Z58" s="1">
        <v>22</v>
      </c>
      <c r="AA58" s="1">
        <v>97</v>
      </c>
      <c r="AB58" s="1">
        <v>96</v>
      </c>
      <c r="AC58" s="1">
        <v>0</v>
      </c>
      <c r="AD58" s="1">
        <v>0</v>
      </c>
      <c r="AE58" s="1">
        <v>282</v>
      </c>
      <c r="AF58" s="1">
        <v>21</v>
      </c>
      <c r="AG58" s="1">
        <v>31.4</v>
      </c>
      <c r="AH58" s="1">
        <v>9.1999999999999993</v>
      </c>
      <c r="AM58" s="1">
        <v>136</v>
      </c>
      <c r="AN58" s="1">
        <v>5.3</v>
      </c>
      <c r="AO58" s="1">
        <v>105</v>
      </c>
      <c r="AP58" s="1">
        <v>8.6</v>
      </c>
      <c r="AQ58" s="1">
        <v>318</v>
      </c>
      <c r="AR58" s="1">
        <v>57</v>
      </c>
      <c r="AS58" s="1">
        <v>1.99</v>
      </c>
      <c r="AT58" s="1">
        <v>10</v>
      </c>
      <c r="AU58" s="1">
        <v>8.09</v>
      </c>
      <c r="AV58" s="1">
        <v>172</v>
      </c>
      <c r="AW58" s="1">
        <v>7.1</v>
      </c>
      <c r="AX58" s="1">
        <v>3.3</v>
      </c>
      <c r="AY58" s="1" t="s">
        <v>6057</v>
      </c>
      <c r="AZ58" s="1">
        <v>115</v>
      </c>
      <c r="BA58" s="1">
        <v>49</v>
      </c>
      <c r="BB58" s="1">
        <v>34</v>
      </c>
      <c r="BD58" s="1">
        <v>17</v>
      </c>
      <c r="BE58" s="1">
        <v>16</v>
      </c>
      <c r="BF58" s="1">
        <v>2623</v>
      </c>
      <c r="DJ58" s="1">
        <v>3</v>
      </c>
      <c r="DK58" s="1" t="s">
        <v>6868</v>
      </c>
      <c r="DL58" s="1">
        <v>1</v>
      </c>
      <c r="DM58" s="1" t="s">
        <v>6869</v>
      </c>
    </row>
    <row r="59" spans="1:125" s="1" customFormat="1">
      <c r="A59" s="14">
        <v>50</v>
      </c>
      <c r="B59" s="64">
        <v>2</v>
      </c>
      <c r="C59" s="64" t="s">
        <v>5853</v>
      </c>
      <c r="D59" s="64">
        <v>2</v>
      </c>
      <c r="E59" s="1" t="s">
        <v>5861</v>
      </c>
      <c r="F59" s="1" t="s">
        <v>6477</v>
      </c>
      <c r="G59" s="1" t="s">
        <v>6053</v>
      </c>
      <c r="Q59" s="1">
        <v>108</v>
      </c>
      <c r="S59" s="1">
        <v>72</v>
      </c>
      <c r="U59" s="1">
        <v>98.6</v>
      </c>
      <c r="W59" s="1">
        <v>83</v>
      </c>
      <c r="Y59" s="1">
        <v>18</v>
      </c>
      <c r="AA59" s="1">
        <v>97</v>
      </c>
      <c r="AC59" s="1">
        <v>0</v>
      </c>
      <c r="AE59" s="1">
        <v>185</v>
      </c>
      <c r="AF59" s="1">
        <v>34</v>
      </c>
      <c r="AG59" s="1">
        <v>40.4</v>
      </c>
      <c r="AH59" s="1">
        <v>13.9</v>
      </c>
      <c r="AM59" s="1">
        <v>132</v>
      </c>
      <c r="AN59" s="1">
        <v>4.3</v>
      </c>
      <c r="AO59" s="1">
        <v>88</v>
      </c>
      <c r="AP59" s="1">
        <v>9.6</v>
      </c>
      <c r="AQ59" s="1">
        <v>185</v>
      </c>
      <c r="AR59" s="1">
        <v>24</v>
      </c>
      <c r="AS59" s="1">
        <v>1.17</v>
      </c>
      <c r="AT59" s="1">
        <v>10</v>
      </c>
      <c r="AU59" s="1">
        <v>15.82</v>
      </c>
      <c r="AV59" s="1">
        <v>211</v>
      </c>
      <c r="BC59" s="1">
        <v>7.1</v>
      </c>
      <c r="BU59" s="1">
        <v>1</v>
      </c>
      <c r="DJ59" s="1">
        <v>1</v>
      </c>
      <c r="DK59" s="1" t="s">
        <v>6478</v>
      </c>
    </row>
    <row r="60" spans="1:125" s="1" customFormat="1">
      <c r="A60" s="14">
        <v>51</v>
      </c>
      <c r="B60" s="1">
        <v>2</v>
      </c>
      <c r="C60" s="1" t="s">
        <v>6213</v>
      </c>
      <c r="D60" s="1">
        <v>11</v>
      </c>
      <c r="E60" s="1" t="s">
        <v>6214</v>
      </c>
      <c r="F60" s="1" t="s">
        <v>6110</v>
      </c>
      <c r="Q60" s="1">
        <v>123</v>
      </c>
      <c r="R60" s="1">
        <v>132</v>
      </c>
      <c r="S60" s="1">
        <v>81</v>
      </c>
      <c r="T60" s="1">
        <v>68</v>
      </c>
      <c r="U60" s="1">
        <v>98.3</v>
      </c>
      <c r="W60" s="1">
        <v>88</v>
      </c>
      <c r="X60" s="1">
        <v>78</v>
      </c>
      <c r="Y60" s="1">
        <v>16</v>
      </c>
      <c r="AA60" s="1">
        <v>96</v>
      </c>
      <c r="AC60" s="1">
        <v>0</v>
      </c>
      <c r="AF60" s="1">
        <v>29</v>
      </c>
      <c r="AG60" s="1">
        <v>38.1</v>
      </c>
      <c r="AH60" s="1">
        <v>11.4</v>
      </c>
      <c r="AK60" s="1">
        <v>1.5</v>
      </c>
      <c r="AM60" s="1">
        <v>137</v>
      </c>
      <c r="AN60" s="1">
        <v>3.9</v>
      </c>
      <c r="AO60" s="1">
        <v>97</v>
      </c>
      <c r="AP60" s="1">
        <v>9.5</v>
      </c>
      <c r="AQ60" s="1">
        <v>103</v>
      </c>
      <c r="AR60" s="1">
        <v>5</v>
      </c>
      <c r="AS60" s="1">
        <v>0.46</v>
      </c>
      <c r="AT60" s="1">
        <v>11</v>
      </c>
      <c r="AU60" s="1">
        <v>7.6</v>
      </c>
      <c r="AV60" s="1">
        <v>447</v>
      </c>
      <c r="DJ60" s="1">
        <v>3</v>
      </c>
      <c r="DK60" s="1" t="s">
        <v>6215</v>
      </c>
    </row>
    <row r="61" spans="1:125" s="1" customFormat="1">
      <c r="A61" s="14">
        <v>52</v>
      </c>
      <c r="B61" s="64">
        <v>1</v>
      </c>
      <c r="C61" s="64" t="s">
        <v>5920</v>
      </c>
      <c r="D61" s="64">
        <v>5</v>
      </c>
      <c r="E61" s="1" t="s">
        <v>6445</v>
      </c>
      <c r="Q61" s="1">
        <v>151</v>
      </c>
      <c r="R61" s="1">
        <v>186</v>
      </c>
      <c r="S61" s="1">
        <v>67</v>
      </c>
      <c r="T61" s="1">
        <v>81</v>
      </c>
      <c r="U61" s="1">
        <v>98.1</v>
      </c>
      <c r="V61" s="1">
        <v>97.6</v>
      </c>
      <c r="W61" s="1">
        <v>77</v>
      </c>
      <c r="X61" s="1">
        <v>70</v>
      </c>
      <c r="Y61" s="1">
        <v>16</v>
      </c>
      <c r="Z61" s="1">
        <v>22</v>
      </c>
      <c r="AA61" s="1">
        <v>98</v>
      </c>
      <c r="AB61" s="1">
        <v>96</v>
      </c>
      <c r="AC61" s="1">
        <v>0</v>
      </c>
      <c r="AD61" s="1">
        <v>0</v>
      </c>
      <c r="AE61" s="1">
        <v>179</v>
      </c>
      <c r="AF61" s="1">
        <v>23</v>
      </c>
      <c r="AG61" s="1">
        <v>34.9</v>
      </c>
      <c r="AH61" s="1">
        <v>11.5</v>
      </c>
      <c r="AM61" s="1">
        <v>141</v>
      </c>
      <c r="AN61" s="1">
        <v>4.5999999999999996</v>
      </c>
      <c r="AO61" s="1">
        <v>104</v>
      </c>
      <c r="AP61" s="1">
        <v>9.5</v>
      </c>
      <c r="AQ61" s="1">
        <v>101</v>
      </c>
      <c r="AR61" s="1">
        <v>49</v>
      </c>
      <c r="AS61" s="1">
        <v>3.32</v>
      </c>
      <c r="AT61" s="1">
        <v>14</v>
      </c>
      <c r="AU61" s="1">
        <v>5.77</v>
      </c>
      <c r="AV61" s="1">
        <v>276</v>
      </c>
      <c r="BD61" s="1">
        <v>32</v>
      </c>
      <c r="BE61" s="1">
        <v>34</v>
      </c>
      <c r="BF61" s="1">
        <v>1574</v>
      </c>
      <c r="DJ61" s="1">
        <v>1</v>
      </c>
      <c r="DK61" s="1" t="s">
        <v>6446</v>
      </c>
    </row>
    <row r="62" spans="1:125" s="1" customFormat="1">
      <c r="A62" s="14">
        <v>53</v>
      </c>
      <c r="B62" s="64">
        <v>1</v>
      </c>
      <c r="C62" s="64" t="s">
        <v>5920</v>
      </c>
      <c r="D62" s="64">
        <v>6</v>
      </c>
      <c r="E62" s="1" t="s">
        <v>5978</v>
      </c>
      <c r="F62" s="1" t="s">
        <v>6104</v>
      </c>
      <c r="G62" s="1" t="s">
        <v>5887</v>
      </c>
      <c r="H62" s="1" t="s">
        <v>6204</v>
      </c>
      <c r="Q62" s="1">
        <v>162</v>
      </c>
      <c r="R62" s="1">
        <v>157</v>
      </c>
      <c r="S62" s="1">
        <v>92</v>
      </c>
      <c r="T62" s="1">
        <v>78</v>
      </c>
      <c r="U62" s="1">
        <v>97.8</v>
      </c>
      <c r="V62" s="1">
        <v>97.9</v>
      </c>
      <c r="W62" s="1">
        <v>79</v>
      </c>
      <c r="X62" s="1">
        <v>87</v>
      </c>
      <c r="Y62" s="1">
        <v>22</v>
      </c>
      <c r="Z62" s="1">
        <v>18</v>
      </c>
      <c r="AA62" s="1">
        <v>94</v>
      </c>
      <c r="AB62" s="1">
        <v>94</v>
      </c>
      <c r="AC62" s="1">
        <v>0</v>
      </c>
      <c r="AD62" s="1">
        <v>0</v>
      </c>
      <c r="AF62" s="1">
        <v>25</v>
      </c>
      <c r="AG62" s="1">
        <v>45.9</v>
      </c>
      <c r="AH62" s="1">
        <v>16.2</v>
      </c>
      <c r="AI62" s="1">
        <v>1</v>
      </c>
      <c r="AM62" s="1">
        <v>141</v>
      </c>
      <c r="AN62" s="1">
        <v>4.0999999999999996</v>
      </c>
      <c r="AO62" s="1">
        <v>100</v>
      </c>
      <c r="AP62" s="1">
        <v>9.1</v>
      </c>
      <c r="AQ62" s="1">
        <v>86</v>
      </c>
      <c r="AR62" s="1">
        <v>9</v>
      </c>
      <c r="AS62" s="1">
        <v>0.91</v>
      </c>
      <c r="AT62" s="1">
        <v>16</v>
      </c>
      <c r="AU62" s="1">
        <v>6.59</v>
      </c>
      <c r="AV62" s="1">
        <v>126</v>
      </c>
      <c r="BD62" s="1">
        <v>6</v>
      </c>
      <c r="BE62" s="1" t="s">
        <v>6250</v>
      </c>
      <c r="BF62" s="1">
        <v>43</v>
      </c>
      <c r="BL62" s="1">
        <v>589</v>
      </c>
      <c r="CJ62" s="1">
        <v>0</v>
      </c>
      <c r="CK62" s="1">
        <v>0</v>
      </c>
      <c r="CL62" s="1">
        <v>0</v>
      </c>
      <c r="DJ62" s="1">
        <v>1</v>
      </c>
      <c r="DK62" s="1" t="s">
        <v>5976</v>
      </c>
      <c r="DL62" s="1">
        <v>2</v>
      </c>
      <c r="DM62" s="1" t="s">
        <v>6682</v>
      </c>
    </row>
    <row r="63" spans="1:125" s="1" customFormat="1">
      <c r="A63" s="14">
        <v>54</v>
      </c>
      <c r="B63" s="64">
        <v>2</v>
      </c>
      <c r="C63" s="64" t="s">
        <v>6403</v>
      </c>
      <c r="D63" s="64">
        <v>4</v>
      </c>
      <c r="E63" s="1" t="s">
        <v>5897</v>
      </c>
      <c r="Q63" s="1">
        <v>145</v>
      </c>
      <c r="R63" s="1">
        <v>118</v>
      </c>
      <c r="S63" s="1">
        <v>84</v>
      </c>
      <c r="T63" s="1">
        <v>80</v>
      </c>
      <c r="U63" s="1">
        <v>100.1</v>
      </c>
      <c r="V63" s="1">
        <v>100.1</v>
      </c>
      <c r="W63" s="1">
        <v>97</v>
      </c>
      <c r="X63" s="1">
        <v>77</v>
      </c>
      <c r="Y63" s="1">
        <v>20</v>
      </c>
      <c r="Z63" s="1">
        <v>18</v>
      </c>
      <c r="AA63" s="1">
        <v>95</v>
      </c>
      <c r="AB63" s="1">
        <v>94</v>
      </c>
      <c r="AD63" s="1">
        <v>0</v>
      </c>
      <c r="AE63" s="1">
        <v>183</v>
      </c>
      <c r="AF63" s="1">
        <v>28</v>
      </c>
      <c r="AG63" s="1">
        <v>45.1</v>
      </c>
      <c r="AH63" s="1">
        <v>14.1</v>
      </c>
      <c r="AM63" s="1">
        <v>136</v>
      </c>
      <c r="AN63" s="1">
        <v>4.3</v>
      </c>
      <c r="AO63" s="1">
        <v>98</v>
      </c>
      <c r="AP63" s="1">
        <v>9.6999999999999993</v>
      </c>
      <c r="AQ63" s="1">
        <v>105</v>
      </c>
      <c r="AR63" s="1">
        <v>17</v>
      </c>
      <c r="AS63" s="1">
        <v>0.61</v>
      </c>
      <c r="AT63" s="1">
        <v>10</v>
      </c>
      <c r="AU63" s="1">
        <v>24.12</v>
      </c>
      <c r="AV63" s="1">
        <v>378</v>
      </c>
      <c r="BD63" s="1">
        <v>10</v>
      </c>
      <c r="BE63" s="1">
        <v>10</v>
      </c>
      <c r="DJ63" s="1">
        <v>1</v>
      </c>
      <c r="DK63" s="1" t="s">
        <v>5976</v>
      </c>
      <c r="DR63" s="1">
        <v>2</v>
      </c>
      <c r="DS63" s="1" t="s">
        <v>6714</v>
      </c>
      <c r="DT63" s="1">
        <v>4</v>
      </c>
      <c r="DU63" s="1" t="s">
        <v>6715</v>
      </c>
    </row>
    <row r="64" spans="1:125" s="1" customFormat="1">
      <c r="A64" s="14">
        <v>55</v>
      </c>
      <c r="B64" s="1">
        <v>1</v>
      </c>
      <c r="C64" s="1" t="s">
        <v>5920</v>
      </c>
      <c r="D64" s="1">
        <v>5</v>
      </c>
      <c r="E64" s="1" t="s">
        <v>5962</v>
      </c>
      <c r="F64" s="1" t="s">
        <v>5987</v>
      </c>
      <c r="G64" s="1" t="s">
        <v>6011</v>
      </c>
      <c r="Q64" s="1">
        <v>160</v>
      </c>
      <c r="R64" s="1">
        <v>151</v>
      </c>
      <c r="S64" s="1">
        <v>70</v>
      </c>
      <c r="T64" s="1">
        <v>66</v>
      </c>
      <c r="U64" s="1">
        <v>98.9</v>
      </c>
      <c r="W64" s="1">
        <v>78</v>
      </c>
      <c r="X64" s="1">
        <v>58</v>
      </c>
      <c r="Y64" s="1">
        <v>20</v>
      </c>
      <c r="AA64" s="1">
        <v>100</v>
      </c>
      <c r="AB64" s="1">
        <v>98</v>
      </c>
      <c r="AC64" s="1">
        <v>0</v>
      </c>
      <c r="BD64" s="1">
        <v>0.05</v>
      </c>
      <c r="BF64" s="1">
        <v>742</v>
      </c>
    </row>
    <row r="65" spans="1:123" s="1" customFormat="1">
      <c r="A65" s="14">
        <v>56</v>
      </c>
      <c r="B65" s="64">
        <v>1</v>
      </c>
      <c r="C65" s="64" t="s">
        <v>6100</v>
      </c>
      <c r="D65" s="64">
        <v>3</v>
      </c>
      <c r="E65" s="1" t="s">
        <v>6356</v>
      </c>
      <c r="F65" s="1" t="s">
        <v>6053</v>
      </c>
      <c r="G65" s="1" t="s">
        <v>6357</v>
      </c>
      <c r="H65" s="1" t="s">
        <v>5897</v>
      </c>
      <c r="I65" s="1" t="s">
        <v>6323</v>
      </c>
      <c r="J65" s="1" t="s">
        <v>6358</v>
      </c>
      <c r="Q65" s="1">
        <v>108</v>
      </c>
      <c r="R65" s="1">
        <v>113</v>
      </c>
      <c r="S65" s="1">
        <v>54</v>
      </c>
      <c r="T65" s="1">
        <v>51</v>
      </c>
      <c r="U65" s="1">
        <v>98.3</v>
      </c>
      <c r="V65" s="1">
        <v>98.4</v>
      </c>
      <c r="W65" s="1">
        <v>74</v>
      </c>
      <c r="X65" s="1">
        <v>51</v>
      </c>
      <c r="Y65" s="1">
        <v>18</v>
      </c>
      <c r="Z65" s="1">
        <v>18</v>
      </c>
      <c r="AA65" s="1">
        <v>99</v>
      </c>
      <c r="AB65" s="1">
        <v>99</v>
      </c>
      <c r="AC65" s="1">
        <v>0</v>
      </c>
      <c r="AD65" s="1">
        <v>0</v>
      </c>
      <c r="AE65" s="1">
        <v>153</v>
      </c>
      <c r="AF65" s="1">
        <v>26</v>
      </c>
      <c r="AG65" s="1">
        <v>41.9</v>
      </c>
      <c r="AH65" s="1">
        <v>13.6</v>
      </c>
      <c r="AM65" s="1">
        <v>140</v>
      </c>
      <c r="AN65" s="1">
        <v>3.7</v>
      </c>
      <c r="AO65" s="1">
        <v>99</v>
      </c>
      <c r="AP65" s="1">
        <v>9.6</v>
      </c>
      <c r="AQ65" s="1">
        <v>68</v>
      </c>
      <c r="AR65" s="1">
        <v>7</v>
      </c>
      <c r="AS65" s="1">
        <v>0.78</v>
      </c>
      <c r="AT65" s="1">
        <v>15</v>
      </c>
      <c r="AU65" s="1">
        <v>7.07</v>
      </c>
      <c r="AV65" s="1">
        <v>325</v>
      </c>
      <c r="AW65" s="1">
        <v>8.4</v>
      </c>
      <c r="AX65" s="1">
        <v>4.5999999999999996</v>
      </c>
      <c r="AY65" s="1">
        <v>0.4</v>
      </c>
      <c r="AZ65" s="1">
        <v>71</v>
      </c>
      <c r="BA65" s="1">
        <v>20</v>
      </c>
      <c r="BB65" s="1">
        <v>24</v>
      </c>
      <c r="DR65" s="1">
        <v>1</v>
      </c>
      <c r="DS65" s="1" t="s">
        <v>6359</v>
      </c>
    </row>
    <row r="66" spans="1:123" s="1" customFormat="1">
      <c r="A66" s="14">
        <v>57</v>
      </c>
      <c r="B66" s="64">
        <v>2</v>
      </c>
      <c r="C66" s="64" t="s">
        <v>6406</v>
      </c>
      <c r="D66" s="64">
        <v>3</v>
      </c>
      <c r="E66" s="1" t="s">
        <v>5862</v>
      </c>
      <c r="F66" s="1" t="s">
        <v>6670</v>
      </c>
      <c r="Q66" s="1">
        <v>130</v>
      </c>
      <c r="R66" s="1">
        <v>138</v>
      </c>
      <c r="S66" s="1">
        <v>77</v>
      </c>
      <c r="T66" s="1">
        <v>77</v>
      </c>
      <c r="U66" s="1">
        <v>98</v>
      </c>
      <c r="V66" s="1">
        <v>98.6</v>
      </c>
      <c r="W66" s="1">
        <v>65</v>
      </c>
      <c r="X66" s="1">
        <v>73</v>
      </c>
      <c r="Y66" s="1">
        <v>16</v>
      </c>
      <c r="Z66" s="1">
        <v>18</v>
      </c>
      <c r="AA66" s="1">
        <v>98</v>
      </c>
      <c r="AB66" s="1">
        <v>99</v>
      </c>
      <c r="AC66" s="1">
        <v>0</v>
      </c>
      <c r="AD66" s="1">
        <v>0</v>
      </c>
      <c r="AE66" s="1">
        <v>116</v>
      </c>
      <c r="AF66" s="1">
        <v>24</v>
      </c>
      <c r="AG66" s="1">
        <v>26.5</v>
      </c>
      <c r="AH66" s="1">
        <v>8.9</v>
      </c>
      <c r="AM66" s="1">
        <v>136</v>
      </c>
      <c r="AN66" s="1">
        <v>5.7</v>
      </c>
      <c r="AO66" s="1">
        <v>102</v>
      </c>
      <c r="AP66" s="1">
        <v>9.3000000000000007</v>
      </c>
      <c r="AQ66" s="1">
        <v>123</v>
      </c>
      <c r="AR66" s="1">
        <v>25</v>
      </c>
      <c r="AS66" s="1">
        <v>1.22</v>
      </c>
      <c r="AT66" s="1">
        <v>10</v>
      </c>
      <c r="AU66" s="1">
        <v>9.98</v>
      </c>
      <c r="AV66" s="1">
        <v>257</v>
      </c>
      <c r="AW66" s="1">
        <v>6.1</v>
      </c>
      <c r="AX66" s="1">
        <v>3.7</v>
      </c>
      <c r="AY66" s="1">
        <v>0.7</v>
      </c>
      <c r="AZ66" s="1">
        <v>73</v>
      </c>
      <c r="BA66" s="1">
        <v>21</v>
      </c>
      <c r="BB66" s="1">
        <v>11</v>
      </c>
      <c r="BJ66" s="1">
        <v>2.5</v>
      </c>
      <c r="BM66" s="1">
        <v>4.3099999999999996</v>
      </c>
      <c r="BO66" s="1">
        <v>1.5</v>
      </c>
      <c r="DR66" s="1">
        <v>2</v>
      </c>
      <c r="DS66" s="1" t="s">
        <v>6089</v>
      </c>
    </row>
    <row r="67" spans="1:123" s="1" customFormat="1">
      <c r="A67" s="14">
        <v>58</v>
      </c>
      <c r="B67" s="64">
        <v>1</v>
      </c>
      <c r="C67" s="64" t="s">
        <v>6719</v>
      </c>
      <c r="D67" s="64">
        <v>4</v>
      </c>
      <c r="E67" s="1" t="s">
        <v>6030</v>
      </c>
      <c r="F67" s="1" t="s">
        <v>6047</v>
      </c>
      <c r="G67" s="1" t="s">
        <v>5889</v>
      </c>
      <c r="H67" s="1" t="s">
        <v>5887</v>
      </c>
      <c r="I67" s="1" t="s">
        <v>5957</v>
      </c>
      <c r="Q67" s="1">
        <v>115</v>
      </c>
      <c r="R67" s="1">
        <v>105</v>
      </c>
      <c r="S67" s="1">
        <v>68</v>
      </c>
      <c r="T67" s="1">
        <v>67</v>
      </c>
      <c r="U67" s="1">
        <v>98.8</v>
      </c>
      <c r="V67" s="1">
        <v>98.1</v>
      </c>
      <c r="W67" s="1">
        <v>98</v>
      </c>
      <c r="X67" s="1">
        <v>84</v>
      </c>
      <c r="Y67" s="1">
        <v>22</v>
      </c>
      <c r="Z67" s="1">
        <v>18</v>
      </c>
      <c r="AA67" s="1">
        <v>94</v>
      </c>
      <c r="AB67" s="1">
        <v>95</v>
      </c>
      <c r="AD67" s="1">
        <v>0</v>
      </c>
      <c r="AE67" s="1">
        <v>255</v>
      </c>
      <c r="AF67" s="1">
        <v>24</v>
      </c>
      <c r="AG67" s="1">
        <v>42.1</v>
      </c>
      <c r="AH67" s="1">
        <v>13.8</v>
      </c>
      <c r="AM67" s="1">
        <v>144</v>
      </c>
      <c r="AN67" s="1">
        <v>4.3</v>
      </c>
      <c r="AO67" s="1">
        <v>101</v>
      </c>
      <c r="AP67" s="1">
        <v>9.3000000000000007</v>
      </c>
      <c r="AQ67" s="1">
        <v>107</v>
      </c>
      <c r="AR67" s="1">
        <v>11</v>
      </c>
      <c r="AS67" s="1">
        <v>1.1100000000000001</v>
      </c>
      <c r="AT67" s="1">
        <v>19</v>
      </c>
      <c r="AU67" s="1">
        <v>9.35</v>
      </c>
      <c r="AV67" s="1">
        <v>291</v>
      </c>
      <c r="BD67" s="1">
        <v>9</v>
      </c>
      <c r="BE67" s="1">
        <v>7</v>
      </c>
      <c r="BJ67" s="1">
        <v>1.8</v>
      </c>
      <c r="BL67" s="1">
        <v>1390</v>
      </c>
      <c r="CJ67" s="1">
        <v>1</v>
      </c>
      <c r="CK67" s="1">
        <v>0</v>
      </c>
      <c r="CL67" s="1">
        <v>0</v>
      </c>
      <c r="DJ67" s="1">
        <v>1</v>
      </c>
      <c r="DK67" s="1" t="s">
        <v>6720</v>
      </c>
    </row>
    <row r="68" spans="1:123" s="1" customFormat="1">
      <c r="A68" s="14">
        <v>59</v>
      </c>
      <c r="B68" s="1">
        <v>1</v>
      </c>
      <c r="C68" s="1" t="s">
        <v>5920</v>
      </c>
      <c r="D68" s="1">
        <v>5</v>
      </c>
      <c r="Q68" s="1">
        <v>149</v>
      </c>
      <c r="S68" s="1">
        <v>63</v>
      </c>
      <c r="U68" s="1">
        <v>97.9</v>
      </c>
      <c r="W68" s="1">
        <v>43</v>
      </c>
      <c r="X68" s="1">
        <v>47</v>
      </c>
      <c r="Y68" s="1">
        <v>20</v>
      </c>
      <c r="Z68" s="1">
        <v>16</v>
      </c>
      <c r="AA68" s="1">
        <v>99</v>
      </c>
      <c r="AC68" s="1">
        <v>0</v>
      </c>
      <c r="AF68" s="1">
        <v>26</v>
      </c>
      <c r="AG68" s="1">
        <v>37</v>
      </c>
      <c r="AH68" s="1">
        <v>11.8</v>
      </c>
      <c r="AM68" s="1">
        <v>138</v>
      </c>
      <c r="AN68" s="1">
        <v>4.2</v>
      </c>
      <c r="AO68" s="1">
        <v>100</v>
      </c>
      <c r="AP68" s="1">
        <v>9.1</v>
      </c>
      <c r="AQ68" s="1">
        <v>123</v>
      </c>
      <c r="AR68" s="1">
        <v>14</v>
      </c>
      <c r="AS68" s="1">
        <v>1.08</v>
      </c>
      <c r="AT68" s="1">
        <v>12</v>
      </c>
      <c r="AU68" s="1">
        <v>10.83</v>
      </c>
      <c r="AV68" s="1">
        <v>249</v>
      </c>
      <c r="BD68" s="1" t="s">
        <v>5851</v>
      </c>
      <c r="BF68" s="1">
        <v>3282</v>
      </c>
      <c r="BG68" s="1">
        <v>7.31</v>
      </c>
      <c r="BH68" s="1">
        <v>63</v>
      </c>
      <c r="BJ68" s="1">
        <v>2.2000000000000002</v>
      </c>
      <c r="DJ68" s="1">
        <v>3</v>
      </c>
      <c r="DK68" s="1" t="s">
        <v>6118</v>
      </c>
      <c r="DL68" s="1">
        <v>1</v>
      </c>
      <c r="DM68" s="1" t="s">
        <v>6119</v>
      </c>
    </row>
    <row r="69" spans="1:123" s="1" customFormat="1">
      <c r="A69" s="14">
        <v>60</v>
      </c>
      <c r="B69" s="1">
        <v>1</v>
      </c>
      <c r="C69" s="1" t="s">
        <v>6176</v>
      </c>
      <c r="D69" s="1">
        <v>1</v>
      </c>
      <c r="E69" s="1" t="s">
        <v>6177</v>
      </c>
      <c r="F69" s="1" t="s">
        <v>5887</v>
      </c>
      <c r="G69" s="1" t="s">
        <v>5938</v>
      </c>
      <c r="H69" s="1" t="s">
        <v>5957</v>
      </c>
      <c r="I69" s="1" t="s">
        <v>6178</v>
      </c>
      <c r="Q69" s="1">
        <v>93</v>
      </c>
      <c r="R69" s="1">
        <v>129</v>
      </c>
      <c r="S69" s="1">
        <v>66</v>
      </c>
      <c r="T69" s="1">
        <v>73</v>
      </c>
      <c r="U69" s="1">
        <v>99</v>
      </c>
      <c r="V69" s="1">
        <v>99.2</v>
      </c>
      <c r="W69" s="1">
        <v>83</v>
      </c>
      <c r="X69" s="1">
        <v>72</v>
      </c>
      <c r="Y69" s="1">
        <v>18</v>
      </c>
      <c r="Z69" s="1">
        <v>16</v>
      </c>
      <c r="AA69" s="1">
        <v>93</v>
      </c>
      <c r="AB69" s="1">
        <v>100</v>
      </c>
      <c r="AC69" s="1">
        <v>0</v>
      </c>
      <c r="AE69" s="1">
        <v>97</v>
      </c>
      <c r="AF69" s="1">
        <v>36</v>
      </c>
      <c r="AG69" s="1">
        <v>44</v>
      </c>
      <c r="AH69" s="1">
        <v>15.1</v>
      </c>
      <c r="AM69" s="1">
        <v>136</v>
      </c>
      <c r="AN69" s="1">
        <v>3.4</v>
      </c>
      <c r="AO69" s="1">
        <v>89</v>
      </c>
      <c r="AP69" s="1">
        <v>8.8000000000000007</v>
      </c>
      <c r="AQ69" s="1">
        <v>117</v>
      </c>
      <c r="AR69" s="1">
        <v>13</v>
      </c>
      <c r="AS69" s="1">
        <v>1.03</v>
      </c>
      <c r="AT69" s="1">
        <v>11</v>
      </c>
      <c r="AU69" s="1">
        <v>11.13</v>
      </c>
      <c r="AV69" s="1">
        <v>229</v>
      </c>
      <c r="BG69" s="1">
        <v>7.41</v>
      </c>
      <c r="BH69" s="1">
        <v>61</v>
      </c>
      <c r="BJ69" s="1">
        <v>2.1</v>
      </c>
      <c r="CJ69" s="1">
        <v>1</v>
      </c>
      <c r="DJ69" s="1">
        <v>1</v>
      </c>
      <c r="DK69" s="1" t="s">
        <v>6179</v>
      </c>
      <c r="DL69" s="1">
        <v>2</v>
      </c>
      <c r="DM69" s="1" t="s">
        <v>6180</v>
      </c>
      <c r="DN69" s="1">
        <v>3</v>
      </c>
    </row>
    <row r="70" spans="1:123" s="1" customFormat="1">
      <c r="A70" s="14">
        <v>61</v>
      </c>
      <c r="B70" s="1">
        <v>1</v>
      </c>
      <c r="C70" s="1" t="s">
        <v>5874</v>
      </c>
      <c r="D70" s="1">
        <v>11</v>
      </c>
      <c r="E70" s="1" t="s">
        <v>5875</v>
      </c>
      <c r="F70" s="1" t="s">
        <v>5876</v>
      </c>
      <c r="G70" s="1" t="s">
        <v>5877</v>
      </c>
      <c r="Q70" s="1">
        <v>137</v>
      </c>
      <c r="R70" s="1">
        <v>128</v>
      </c>
      <c r="S70" s="1">
        <v>75</v>
      </c>
      <c r="T70" s="1">
        <v>88</v>
      </c>
      <c r="U70" s="1">
        <v>97.3</v>
      </c>
      <c r="V70" s="1">
        <v>99.3</v>
      </c>
      <c r="W70" s="1">
        <v>89</v>
      </c>
      <c r="X70" s="1">
        <v>79</v>
      </c>
      <c r="Y70" s="1">
        <v>18</v>
      </c>
      <c r="Z70" s="1">
        <v>16</v>
      </c>
      <c r="AA70" s="1">
        <v>98</v>
      </c>
      <c r="AE70" s="60">
        <v>171</v>
      </c>
      <c r="AF70" s="1">
        <v>24</v>
      </c>
      <c r="AG70" s="1">
        <v>33.700000000000003</v>
      </c>
      <c r="AH70" s="1">
        <v>11.3</v>
      </c>
      <c r="AI70" s="1">
        <v>1.1000000000000001</v>
      </c>
      <c r="AK70" s="1">
        <v>1.7</v>
      </c>
      <c r="AM70" s="1">
        <v>140</v>
      </c>
      <c r="AN70" s="1">
        <v>4.2</v>
      </c>
      <c r="AO70" s="1">
        <v>104</v>
      </c>
      <c r="AP70" s="1">
        <v>9</v>
      </c>
      <c r="AQ70" s="1">
        <v>103</v>
      </c>
      <c r="AR70" s="1">
        <v>13</v>
      </c>
      <c r="AS70" s="1">
        <v>0.7</v>
      </c>
      <c r="AT70" s="1">
        <v>12</v>
      </c>
      <c r="AU70" s="1">
        <v>6.51</v>
      </c>
      <c r="AV70" s="1">
        <v>253</v>
      </c>
      <c r="AW70" s="1">
        <v>6.3</v>
      </c>
      <c r="AX70" s="1">
        <v>3.2</v>
      </c>
      <c r="AY70" s="1">
        <v>0.4</v>
      </c>
      <c r="AZ70" s="1">
        <v>72</v>
      </c>
      <c r="BA70" s="1">
        <v>17</v>
      </c>
      <c r="BB70" s="1">
        <v>9</v>
      </c>
      <c r="BJ70" s="1">
        <v>1.9</v>
      </c>
      <c r="BN70" s="1">
        <v>138</v>
      </c>
      <c r="BQ70" s="1">
        <v>3.4</v>
      </c>
      <c r="BR70" s="1">
        <v>15.4</v>
      </c>
      <c r="DJ70" s="1">
        <v>3</v>
      </c>
      <c r="DK70" s="1" t="s">
        <v>5878</v>
      </c>
    </row>
    <row r="71" spans="1:123" s="1" customFormat="1">
      <c r="A71" s="14">
        <v>62</v>
      </c>
      <c r="B71" s="64">
        <v>2</v>
      </c>
      <c r="C71" s="64" t="s">
        <v>5879</v>
      </c>
      <c r="D71" s="64">
        <v>8</v>
      </c>
      <c r="E71" s="1" t="s">
        <v>6438</v>
      </c>
      <c r="F71" s="1" t="s">
        <v>6439</v>
      </c>
      <c r="Q71" s="1">
        <v>126</v>
      </c>
      <c r="R71" s="1">
        <v>131</v>
      </c>
      <c r="S71" s="1">
        <v>79</v>
      </c>
      <c r="T71" s="1">
        <v>84</v>
      </c>
      <c r="U71" s="1">
        <v>98.6</v>
      </c>
      <c r="V71" s="1">
        <v>98.1</v>
      </c>
      <c r="W71" s="1">
        <v>72</v>
      </c>
      <c r="X71" s="1">
        <v>84</v>
      </c>
      <c r="Y71" s="1">
        <v>18</v>
      </c>
      <c r="Z71" s="1">
        <v>18</v>
      </c>
      <c r="AA71" s="1">
        <v>100</v>
      </c>
      <c r="AB71" s="1">
        <v>97</v>
      </c>
      <c r="AC71" s="1">
        <v>0</v>
      </c>
      <c r="AD71" s="1">
        <v>0</v>
      </c>
      <c r="AE71" s="1">
        <v>218</v>
      </c>
      <c r="AF71" s="1">
        <v>20</v>
      </c>
      <c r="AG71" s="1">
        <v>35.700000000000003</v>
      </c>
      <c r="AH71" s="1">
        <v>12.7</v>
      </c>
      <c r="AM71" s="1">
        <v>128</v>
      </c>
      <c r="AN71" s="1">
        <v>6.2</v>
      </c>
      <c r="AO71" s="1">
        <v>97</v>
      </c>
      <c r="AP71" s="1">
        <v>8.1</v>
      </c>
      <c r="AQ71" s="1">
        <v>386</v>
      </c>
      <c r="AR71" s="1">
        <v>30</v>
      </c>
      <c r="AS71" s="1">
        <v>1.48</v>
      </c>
      <c r="AT71" s="1">
        <v>11</v>
      </c>
      <c r="AU71" s="1">
        <v>9.8000000000000007</v>
      </c>
      <c r="AV71" s="1">
        <v>269</v>
      </c>
      <c r="AW71" s="1">
        <v>7.6</v>
      </c>
      <c r="AX71" s="1">
        <v>3.6</v>
      </c>
      <c r="AY71" s="1">
        <v>0.4</v>
      </c>
      <c r="AZ71" s="1">
        <v>180</v>
      </c>
      <c r="BA71" s="1">
        <v>29</v>
      </c>
      <c r="BB71" s="1">
        <v>31</v>
      </c>
      <c r="BG71" s="1">
        <v>7.34</v>
      </c>
      <c r="BH71" s="1">
        <v>40</v>
      </c>
      <c r="BP71" s="1">
        <v>0.2</v>
      </c>
    </row>
    <row r="72" spans="1:123" s="1" customFormat="1">
      <c r="A72" s="14">
        <v>63</v>
      </c>
      <c r="B72" s="1">
        <v>1</v>
      </c>
      <c r="C72" s="1" t="s">
        <v>5859</v>
      </c>
      <c r="D72" s="1">
        <v>1</v>
      </c>
      <c r="E72" s="1" t="s">
        <v>5862</v>
      </c>
      <c r="F72" s="1" t="s">
        <v>6225</v>
      </c>
      <c r="G72" s="1" t="s">
        <v>5979</v>
      </c>
      <c r="Q72" s="1">
        <v>132</v>
      </c>
      <c r="S72" s="1">
        <v>60</v>
      </c>
      <c r="U72" s="1">
        <v>97.7</v>
      </c>
      <c r="W72" s="1">
        <v>61</v>
      </c>
      <c r="Y72" s="1">
        <v>18</v>
      </c>
      <c r="Z72" s="1">
        <v>16</v>
      </c>
      <c r="AA72" s="1">
        <v>97</v>
      </c>
      <c r="AE72" s="1">
        <v>160</v>
      </c>
      <c r="AF72" s="1">
        <v>24</v>
      </c>
      <c r="AG72" s="1">
        <v>33</v>
      </c>
      <c r="AH72" s="1">
        <v>10.6</v>
      </c>
      <c r="AI72" s="1">
        <v>1.3</v>
      </c>
      <c r="AM72" s="1">
        <v>133</v>
      </c>
      <c r="AN72" s="1">
        <v>5</v>
      </c>
      <c r="AO72" s="1">
        <v>98</v>
      </c>
      <c r="AP72" s="1">
        <v>9</v>
      </c>
      <c r="AQ72" s="1">
        <v>238</v>
      </c>
      <c r="AR72" s="1">
        <v>19</v>
      </c>
      <c r="AS72" s="1">
        <v>1.47</v>
      </c>
      <c r="AT72" s="1">
        <v>11</v>
      </c>
      <c r="AU72" s="1">
        <v>8.4</v>
      </c>
      <c r="AV72" s="1">
        <v>128</v>
      </c>
      <c r="AW72" s="1">
        <v>6.4</v>
      </c>
      <c r="AX72" s="1">
        <v>3.6</v>
      </c>
      <c r="AY72" s="1">
        <v>0.4</v>
      </c>
      <c r="AZ72" s="1">
        <v>65</v>
      </c>
      <c r="BA72" s="1">
        <v>15</v>
      </c>
      <c r="BB72" s="1">
        <v>13</v>
      </c>
      <c r="BI72" s="1">
        <v>0.16</v>
      </c>
      <c r="BJ72" s="1">
        <v>1.8</v>
      </c>
      <c r="CJ72" s="1">
        <v>0</v>
      </c>
      <c r="CK72" s="1">
        <v>0</v>
      </c>
      <c r="CL72" s="1">
        <v>0</v>
      </c>
      <c r="DJ72" s="1">
        <v>1</v>
      </c>
      <c r="DK72" s="1" t="s">
        <v>6853</v>
      </c>
    </row>
    <row r="73" spans="1:123" s="1" customFormat="1">
      <c r="A73" s="14">
        <v>64</v>
      </c>
      <c r="B73" s="1">
        <v>2</v>
      </c>
      <c r="C73" s="1" t="s">
        <v>6164</v>
      </c>
      <c r="D73" s="1">
        <v>8</v>
      </c>
      <c r="Q73" s="1">
        <v>173</v>
      </c>
      <c r="R73" s="1">
        <v>151</v>
      </c>
      <c r="S73" s="1">
        <v>87</v>
      </c>
      <c r="T73" s="1">
        <v>86</v>
      </c>
      <c r="U73" s="1">
        <v>97.4</v>
      </c>
      <c r="V73" s="1">
        <v>97.3</v>
      </c>
      <c r="W73" s="1">
        <v>64</v>
      </c>
      <c r="X73" s="1">
        <v>55</v>
      </c>
      <c r="Z73" s="1">
        <v>16</v>
      </c>
      <c r="AA73" s="1">
        <v>99</v>
      </c>
      <c r="AB73" s="1">
        <v>96</v>
      </c>
      <c r="AF73" s="1">
        <v>28</v>
      </c>
      <c r="AG73" s="1">
        <v>43.2</v>
      </c>
      <c r="AH73" s="1">
        <v>14.1</v>
      </c>
      <c r="AM73" s="1">
        <v>135</v>
      </c>
      <c r="AN73" s="1">
        <v>4.3</v>
      </c>
      <c r="AO73" s="1">
        <v>96</v>
      </c>
      <c r="AP73" s="1">
        <v>9.6</v>
      </c>
      <c r="AQ73" s="1">
        <v>260</v>
      </c>
      <c r="AR73" s="1">
        <v>30</v>
      </c>
      <c r="AS73" s="1">
        <v>1.87</v>
      </c>
      <c r="AT73" s="1">
        <v>11</v>
      </c>
      <c r="AU73" s="1">
        <v>6.76</v>
      </c>
      <c r="AV73" s="1">
        <v>175</v>
      </c>
      <c r="AW73" s="1">
        <v>7.6</v>
      </c>
      <c r="AX73" s="1">
        <v>4.0999999999999996</v>
      </c>
      <c r="AY73" s="1">
        <v>0.3</v>
      </c>
      <c r="AZ73" s="1">
        <v>87</v>
      </c>
      <c r="BA73" s="1">
        <v>27</v>
      </c>
      <c r="BB73" s="1">
        <v>48</v>
      </c>
      <c r="BC73" s="1">
        <v>11.3</v>
      </c>
      <c r="BD73" s="1">
        <v>0.02</v>
      </c>
      <c r="BF73" s="1">
        <v>59</v>
      </c>
      <c r="BJ73" s="1">
        <v>2.2000000000000002</v>
      </c>
      <c r="BQ73" s="1">
        <v>3.3</v>
      </c>
      <c r="DJ73" s="1">
        <v>1</v>
      </c>
      <c r="DK73" s="14" t="s">
        <v>6159</v>
      </c>
    </row>
    <row r="74" spans="1:123" s="1" customFormat="1">
      <c r="A74" s="14">
        <v>65</v>
      </c>
      <c r="B74" s="1">
        <v>2</v>
      </c>
      <c r="C74" s="1" t="s">
        <v>6946</v>
      </c>
      <c r="D74" s="1">
        <v>8</v>
      </c>
      <c r="E74" s="1" t="s">
        <v>6722</v>
      </c>
      <c r="Q74" s="1">
        <v>132</v>
      </c>
      <c r="R74" s="1">
        <v>146</v>
      </c>
      <c r="S74" s="1">
        <v>57</v>
      </c>
      <c r="T74" s="1">
        <v>72</v>
      </c>
      <c r="U74" s="1">
        <v>98.5</v>
      </c>
      <c r="V74" s="1">
        <v>98.3</v>
      </c>
      <c r="W74" s="1">
        <v>79</v>
      </c>
      <c r="X74" s="1">
        <v>78</v>
      </c>
      <c r="Y74" s="1">
        <v>18</v>
      </c>
      <c r="Z74" s="1">
        <v>18</v>
      </c>
      <c r="AA74" s="1">
        <v>97</v>
      </c>
      <c r="AB74" s="1">
        <v>97</v>
      </c>
      <c r="AC74" s="1">
        <v>0</v>
      </c>
      <c r="AD74" s="1">
        <v>0</v>
      </c>
      <c r="AE74" s="1">
        <v>168</v>
      </c>
      <c r="AF74" s="1">
        <v>27</v>
      </c>
      <c r="AG74" s="1">
        <v>34</v>
      </c>
      <c r="AH74" s="1">
        <v>11.3</v>
      </c>
      <c r="AM74" s="1">
        <v>132</v>
      </c>
      <c r="AN74" s="1">
        <v>4.7</v>
      </c>
      <c r="AO74" s="1">
        <v>95</v>
      </c>
      <c r="AP74" s="1">
        <v>9.6</v>
      </c>
      <c r="AQ74" s="1">
        <v>447</v>
      </c>
      <c r="AR74" s="1">
        <v>19</v>
      </c>
      <c r="AS74" s="1">
        <v>1.05</v>
      </c>
      <c r="AT74" s="1">
        <v>10</v>
      </c>
      <c r="AU74" s="1">
        <v>5.31</v>
      </c>
      <c r="AV74" s="1">
        <v>298</v>
      </c>
      <c r="BC74" s="1">
        <v>11.1</v>
      </c>
      <c r="BD74" s="1">
        <v>29</v>
      </c>
      <c r="BE74" s="1">
        <v>26</v>
      </c>
      <c r="BG74" s="1">
        <v>7.44</v>
      </c>
      <c r="BH74" s="1">
        <v>29</v>
      </c>
      <c r="CM74" s="1">
        <v>0.4</v>
      </c>
      <c r="CP74" s="1">
        <v>296</v>
      </c>
      <c r="DC74" s="1">
        <v>56</v>
      </c>
      <c r="DE74" s="1">
        <v>140</v>
      </c>
      <c r="DJ74" s="1">
        <v>1</v>
      </c>
      <c r="DK74" s="1" t="s">
        <v>5976</v>
      </c>
    </row>
    <row r="75" spans="1:123" s="1" customFormat="1">
      <c r="A75" s="14">
        <v>66</v>
      </c>
      <c r="B75" s="64">
        <v>1</v>
      </c>
      <c r="C75" s="64" t="s">
        <v>6450</v>
      </c>
      <c r="D75" s="64">
        <v>1</v>
      </c>
      <c r="E75" s="1" t="s">
        <v>6030</v>
      </c>
      <c r="F75" s="1" t="s">
        <v>6671</v>
      </c>
      <c r="G75" s="1" t="s">
        <v>6672</v>
      </c>
      <c r="H75" s="1" t="s">
        <v>5917</v>
      </c>
      <c r="Q75" s="1">
        <v>129</v>
      </c>
      <c r="R75" s="1">
        <v>121</v>
      </c>
      <c r="S75" s="1">
        <v>63</v>
      </c>
      <c r="T75" s="1">
        <v>55</v>
      </c>
      <c r="U75" s="1">
        <v>98.3</v>
      </c>
      <c r="V75" s="1">
        <v>98.8</v>
      </c>
      <c r="W75" s="1">
        <v>88</v>
      </c>
      <c r="X75" s="1">
        <v>81</v>
      </c>
      <c r="Y75" s="1">
        <v>12</v>
      </c>
      <c r="Z75" s="1">
        <v>18</v>
      </c>
      <c r="AB75" s="1">
        <v>96</v>
      </c>
      <c r="AC75" s="1">
        <v>0</v>
      </c>
      <c r="AD75" s="1">
        <v>1</v>
      </c>
      <c r="AF75" s="1">
        <v>28</v>
      </c>
      <c r="AG75" s="1">
        <v>30.1</v>
      </c>
      <c r="AH75" s="1">
        <v>9.9</v>
      </c>
      <c r="AM75" s="1">
        <v>137</v>
      </c>
      <c r="AN75" s="1">
        <v>3.7</v>
      </c>
      <c r="AO75" s="1">
        <v>97</v>
      </c>
      <c r="AP75" s="1">
        <v>8.3000000000000007</v>
      </c>
      <c r="AQ75" s="1">
        <v>106</v>
      </c>
      <c r="AR75" s="1">
        <v>11</v>
      </c>
      <c r="AS75" s="1">
        <v>0.76</v>
      </c>
      <c r="AT75" s="1">
        <v>12</v>
      </c>
      <c r="AU75" s="1">
        <v>27.3</v>
      </c>
      <c r="AV75" s="1">
        <v>184</v>
      </c>
      <c r="BF75" s="1">
        <v>389</v>
      </c>
      <c r="DJ75" s="1">
        <v>1</v>
      </c>
      <c r="DK75" s="1" t="s">
        <v>6673</v>
      </c>
      <c r="DR75" s="1">
        <v>2</v>
      </c>
      <c r="DS75" s="1" t="s">
        <v>6674</v>
      </c>
    </row>
    <row r="76" spans="1:123" s="1" customFormat="1">
      <c r="A76" s="14">
        <v>67</v>
      </c>
      <c r="B76" s="64">
        <v>1</v>
      </c>
      <c r="C76" s="64" t="s">
        <v>6304</v>
      </c>
      <c r="D76" s="64">
        <v>2</v>
      </c>
      <c r="E76" s="1" t="s">
        <v>5933</v>
      </c>
      <c r="F76" s="1" t="s">
        <v>5992</v>
      </c>
      <c r="G76" s="1" t="s">
        <v>6225</v>
      </c>
      <c r="Q76" s="1">
        <v>134</v>
      </c>
      <c r="R76" s="1">
        <v>146</v>
      </c>
      <c r="S76" s="1">
        <v>86</v>
      </c>
      <c r="T76" s="1">
        <v>83</v>
      </c>
      <c r="U76" s="1">
        <v>98.8</v>
      </c>
      <c r="V76" s="1">
        <v>98.5</v>
      </c>
      <c r="W76" s="1">
        <v>85</v>
      </c>
      <c r="X76" s="1">
        <v>81</v>
      </c>
      <c r="Y76" s="1">
        <v>15</v>
      </c>
      <c r="Z76" s="1">
        <v>15</v>
      </c>
      <c r="AA76" s="1">
        <v>95</v>
      </c>
      <c r="AB76" s="1">
        <v>96</v>
      </c>
      <c r="AC76" s="1">
        <v>0</v>
      </c>
      <c r="AD76" s="1">
        <v>0</v>
      </c>
      <c r="AE76" s="1">
        <v>130</v>
      </c>
      <c r="AG76" s="1">
        <v>47.7</v>
      </c>
      <c r="AH76" s="1">
        <v>15.5</v>
      </c>
      <c r="AU76" s="1">
        <v>9.24</v>
      </c>
      <c r="AV76" s="1">
        <v>233</v>
      </c>
    </row>
    <row r="77" spans="1:123" s="1" customFormat="1">
      <c r="A77" s="14">
        <v>68</v>
      </c>
      <c r="B77" s="1">
        <v>1</v>
      </c>
      <c r="C77" s="1" t="s">
        <v>6117</v>
      </c>
      <c r="D77" s="1">
        <v>4</v>
      </c>
      <c r="E77" s="1" t="s">
        <v>5897</v>
      </c>
      <c r="F77" s="1" t="s">
        <v>5933</v>
      </c>
      <c r="Q77" s="1">
        <v>195</v>
      </c>
      <c r="R77" s="1">
        <v>134</v>
      </c>
      <c r="S77" s="1">
        <v>91</v>
      </c>
      <c r="T77" s="1">
        <v>70</v>
      </c>
      <c r="U77" s="1">
        <v>101.2</v>
      </c>
      <c r="V77" s="1">
        <v>98.6</v>
      </c>
      <c r="W77" s="1">
        <v>118</v>
      </c>
      <c r="X77" s="1">
        <v>98</v>
      </c>
      <c r="Y77" s="1">
        <v>20</v>
      </c>
      <c r="Z77" s="1">
        <v>16</v>
      </c>
      <c r="AA77" s="1">
        <v>99</v>
      </c>
      <c r="AB77" s="1">
        <v>93</v>
      </c>
      <c r="AC77" s="1">
        <v>0</v>
      </c>
      <c r="AD77" s="1">
        <v>1</v>
      </c>
      <c r="AE77" s="1">
        <v>185</v>
      </c>
      <c r="AF77" s="1">
        <v>31</v>
      </c>
      <c r="AG77" s="1">
        <v>35.5</v>
      </c>
      <c r="AH77" s="1">
        <v>11.9</v>
      </c>
      <c r="AK77" s="1">
        <v>1.9</v>
      </c>
      <c r="AM77" s="1">
        <v>139</v>
      </c>
      <c r="AN77" s="1">
        <v>3.7</v>
      </c>
      <c r="AO77" s="1">
        <v>97</v>
      </c>
      <c r="AP77" s="1">
        <v>8.6</v>
      </c>
      <c r="AQ77" s="1">
        <v>113</v>
      </c>
      <c r="AR77" s="1">
        <v>13</v>
      </c>
      <c r="AS77" s="1">
        <v>0.78</v>
      </c>
      <c r="AT77" s="1">
        <v>11</v>
      </c>
      <c r="AU77" s="1">
        <v>15.08</v>
      </c>
      <c r="AV77" s="1">
        <v>248</v>
      </c>
      <c r="AW77" s="1">
        <v>8.6999999999999993</v>
      </c>
      <c r="AX77" s="1">
        <v>4.0999999999999996</v>
      </c>
      <c r="AY77" s="1">
        <v>0.3</v>
      </c>
      <c r="AZ77" s="1">
        <v>107</v>
      </c>
      <c r="BA77" s="1">
        <v>22</v>
      </c>
      <c r="BB77" s="1">
        <v>23</v>
      </c>
      <c r="BD77" s="1" t="s">
        <v>5851</v>
      </c>
      <c r="BI77" s="1">
        <v>0.06</v>
      </c>
      <c r="BJ77" s="1">
        <v>1.7</v>
      </c>
      <c r="DJ77" s="1">
        <v>1</v>
      </c>
      <c r="DK77" s="1" t="s">
        <v>5976</v>
      </c>
    </row>
    <row r="78" spans="1:123" s="1" customFormat="1">
      <c r="A78" s="14">
        <v>69</v>
      </c>
      <c r="B78" s="1">
        <v>1</v>
      </c>
      <c r="C78" s="1" t="s">
        <v>6229</v>
      </c>
      <c r="D78" s="1">
        <v>3</v>
      </c>
      <c r="E78" s="1" t="s">
        <v>5862</v>
      </c>
      <c r="F78" s="1" t="s">
        <v>5992</v>
      </c>
      <c r="G78" s="1" t="s">
        <v>5861</v>
      </c>
      <c r="Q78" s="1">
        <v>165</v>
      </c>
      <c r="R78" s="1">
        <v>177</v>
      </c>
      <c r="S78" s="1">
        <v>81</v>
      </c>
      <c r="T78" s="1">
        <v>76</v>
      </c>
      <c r="U78" s="1">
        <v>97.8</v>
      </c>
      <c r="V78" s="1">
        <v>98.3</v>
      </c>
      <c r="W78" s="1">
        <v>67</v>
      </c>
      <c r="X78" s="1">
        <v>74</v>
      </c>
      <c r="Y78" s="1">
        <v>16</v>
      </c>
      <c r="AA78" s="1">
        <v>97</v>
      </c>
      <c r="AB78" s="1">
        <v>93</v>
      </c>
      <c r="AD78" s="1">
        <v>0</v>
      </c>
      <c r="AF78" s="1">
        <v>24</v>
      </c>
      <c r="AG78" s="1">
        <v>34.299999999999997</v>
      </c>
      <c r="AH78" s="1">
        <v>11.6</v>
      </c>
      <c r="AK78" s="1">
        <v>1</v>
      </c>
      <c r="AM78" s="1">
        <v>136</v>
      </c>
      <c r="AN78" s="1">
        <v>4.4000000000000004</v>
      </c>
      <c r="AO78" s="1">
        <v>99</v>
      </c>
      <c r="AP78" s="1">
        <v>9.1999999999999993</v>
      </c>
      <c r="AQ78" s="1">
        <v>102</v>
      </c>
      <c r="AR78" s="1">
        <v>21</v>
      </c>
      <c r="AS78" s="1">
        <v>0.84</v>
      </c>
      <c r="AT78" s="1">
        <v>13</v>
      </c>
      <c r="AU78" s="1">
        <v>8.31</v>
      </c>
      <c r="AV78" s="1">
        <v>165</v>
      </c>
      <c r="AW78" s="1">
        <v>7.1</v>
      </c>
      <c r="AX78" s="1">
        <v>4.2</v>
      </c>
      <c r="AY78" s="1">
        <v>0.3</v>
      </c>
      <c r="AZ78" s="1">
        <v>54</v>
      </c>
      <c r="BA78" s="1">
        <v>32</v>
      </c>
      <c r="BB78" s="1">
        <v>14</v>
      </c>
      <c r="BD78" s="1" t="s">
        <v>5851</v>
      </c>
      <c r="BJ78" s="1">
        <v>2.2999999999999998</v>
      </c>
      <c r="DJ78" s="1">
        <v>2</v>
      </c>
      <c r="DK78" s="1" t="s">
        <v>6230</v>
      </c>
      <c r="DL78" s="1">
        <v>1</v>
      </c>
      <c r="DM78" s="1" t="s">
        <v>6231</v>
      </c>
      <c r="DR78" s="1">
        <v>2</v>
      </c>
      <c r="DS78" s="1" t="s">
        <v>6089</v>
      </c>
    </row>
    <row r="79" spans="1:123" s="1" customFormat="1">
      <c r="A79" s="14">
        <v>70</v>
      </c>
      <c r="B79" s="1">
        <v>2</v>
      </c>
      <c r="C79" s="1" t="s">
        <v>5853</v>
      </c>
      <c r="D79" s="1">
        <v>2</v>
      </c>
      <c r="E79" s="1" t="s">
        <v>5971</v>
      </c>
      <c r="F79" s="1" t="s">
        <v>6223</v>
      </c>
      <c r="G79" s="1" t="s">
        <v>6984</v>
      </c>
      <c r="Q79" s="1">
        <v>122</v>
      </c>
      <c r="R79" s="1">
        <v>129</v>
      </c>
      <c r="S79" s="1">
        <v>67</v>
      </c>
      <c r="T79" s="1">
        <v>68</v>
      </c>
      <c r="U79" s="1">
        <v>99.1</v>
      </c>
      <c r="V79" s="1">
        <v>99.5</v>
      </c>
      <c r="W79" s="1">
        <v>90</v>
      </c>
      <c r="X79" s="1">
        <v>88</v>
      </c>
      <c r="Y79" s="1">
        <v>16</v>
      </c>
      <c r="Z79" s="1">
        <v>18</v>
      </c>
      <c r="AA79" s="1">
        <v>96</v>
      </c>
      <c r="AB79" s="1">
        <v>100</v>
      </c>
      <c r="AC79" s="1">
        <v>0</v>
      </c>
      <c r="AD79" s="1">
        <v>0</v>
      </c>
      <c r="AE79" s="1">
        <v>160</v>
      </c>
      <c r="AF79" s="1">
        <v>27</v>
      </c>
      <c r="AG79" s="1">
        <v>38.200000000000003</v>
      </c>
      <c r="AH79" s="1">
        <v>12.7</v>
      </c>
      <c r="AK79" s="1">
        <v>1</v>
      </c>
      <c r="AM79" s="1">
        <v>136</v>
      </c>
      <c r="AN79" s="1">
        <v>4.0999999999999996</v>
      </c>
      <c r="AO79" s="1">
        <v>99</v>
      </c>
      <c r="AP79" s="1">
        <v>9.5</v>
      </c>
      <c r="AQ79" s="1">
        <v>112</v>
      </c>
      <c r="AR79" s="1">
        <v>10</v>
      </c>
      <c r="AS79" s="1">
        <v>0.76</v>
      </c>
      <c r="AT79" s="1">
        <v>10</v>
      </c>
      <c r="AU79" s="1">
        <v>7.43</v>
      </c>
      <c r="AV79" s="1">
        <v>205</v>
      </c>
      <c r="DJ79" s="1">
        <v>2</v>
      </c>
      <c r="DK79" s="1" t="s">
        <v>6985</v>
      </c>
    </row>
    <row r="80" spans="1:123" s="1" customFormat="1">
      <c r="A80" s="14">
        <v>71</v>
      </c>
      <c r="B80" s="1">
        <v>1</v>
      </c>
      <c r="C80" s="1" t="s">
        <v>6763</v>
      </c>
      <c r="D80" s="1">
        <v>1</v>
      </c>
      <c r="E80" s="1" t="s">
        <v>6030</v>
      </c>
      <c r="F80" s="1" t="s">
        <v>6856</v>
      </c>
      <c r="G80" s="1" t="s">
        <v>6047</v>
      </c>
      <c r="H80" s="1" t="s">
        <v>5992</v>
      </c>
      <c r="I80" s="1" t="s">
        <v>5911</v>
      </c>
      <c r="J80" s="1" t="s">
        <v>6367</v>
      </c>
      <c r="Q80" s="1">
        <v>112</v>
      </c>
      <c r="R80" s="1">
        <v>111</v>
      </c>
      <c r="S80" s="1">
        <v>82</v>
      </c>
      <c r="T80" s="1">
        <v>65</v>
      </c>
      <c r="U80" s="1">
        <v>98</v>
      </c>
      <c r="V80" s="1">
        <v>97.6</v>
      </c>
      <c r="W80" s="1">
        <v>88</v>
      </c>
      <c r="X80" s="1">
        <v>90</v>
      </c>
      <c r="Y80" s="1">
        <v>16</v>
      </c>
      <c r="Z80" s="1">
        <v>16</v>
      </c>
      <c r="AA80" s="1">
        <v>96</v>
      </c>
      <c r="AB80" s="1">
        <v>96</v>
      </c>
      <c r="AC80" s="1">
        <v>0</v>
      </c>
      <c r="AD80" s="1">
        <v>0</v>
      </c>
      <c r="AE80" s="1">
        <v>148</v>
      </c>
      <c r="AF80" s="1">
        <v>28</v>
      </c>
      <c r="AG80" s="1">
        <v>42.5</v>
      </c>
      <c r="AH80" s="1">
        <v>13.8</v>
      </c>
      <c r="AK80" s="1">
        <v>1.7</v>
      </c>
      <c r="AM80" s="1">
        <v>136</v>
      </c>
      <c r="AN80" s="1">
        <v>4.3</v>
      </c>
      <c r="AO80" s="1">
        <v>97</v>
      </c>
      <c r="AP80" s="1">
        <v>8.9</v>
      </c>
      <c r="AQ80" s="1">
        <v>361</v>
      </c>
      <c r="AR80" s="1">
        <v>5</v>
      </c>
      <c r="AS80" s="1">
        <v>0.69</v>
      </c>
      <c r="AT80" s="1">
        <v>11</v>
      </c>
      <c r="AU80" s="1">
        <v>9.75</v>
      </c>
      <c r="AV80" s="1">
        <v>164</v>
      </c>
      <c r="BD80" s="1">
        <v>9</v>
      </c>
      <c r="BE80" s="1">
        <v>10</v>
      </c>
      <c r="BF80" s="1">
        <v>1042</v>
      </c>
      <c r="BJ80" s="1">
        <v>1.6</v>
      </c>
      <c r="CJ80" s="1">
        <v>0</v>
      </c>
      <c r="CK80" s="1">
        <v>0</v>
      </c>
      <c r="CL80" s="1">
        <v>0</v>
      </c>
      <c r="DJ80" s="1">
        <v>1</v>
      </c>
      <c r="DK80" s="1" t="s">
        <v>6857</v>
      </c>
    </row>
    <row r="81" spans="1:125" s="1" customFormat="1">
      <c r="A81" s="14">
        <v>72</v>
      </c>
      <c r="B81" s="64">
        <v>1</v>
      </c>
      <c r="C81" s="64" t="s">
        <v>5920</v>
      </c>
      <c r="D81" s="64">
        <v>5</v>
      </c>
      <c r="Q81" s="1">
        <v>129</v>
      </c>
      <c r="R81" s="1">
        <v>164</v>
      </c>
      <c r="S81" s="1">
        <v>60</v>
      </c>
      <c r="T81" s="1">
        <v>61</v>
      </c>
      <c r="U81" s="1">
        <v>98.1</v>
      </c>
      <c r="V81" s="1">
        <v>97.8</v>
      </c>
      <c r="W81" s="1">
        <v>50</v>
      </c>
      <c r="X81" s="1">
        <v>48</v>
      </c>
      <c r="Y81" s="1">
        <v>16</v>
      </c>
      <c r="Z81" s="1">
        <v>20</v>
      </c>
      <c r="AA81" s="1">
        <v>98</v>
      </c>
      <c r="AB81" s="1">
        <v>97</v>
      </c>
      <c r="AC81" s="1">
        <v>0</v>
      </c>
      <c r="AD81" s="1">
        <v>0</v>
      </c>
      <c r="AE81" s="1">
        <v>287</v>
      </c>
      <c r="AF81" s="1">
        <v>24</v>
      </c>
      <c r="AG81" s="1">
        <v>34.6</v>
      </c>
      <c r="AH81" s="1">
        <v>11.5</v>
      </c>
      <c r="AI81" s="1">
        <v>1.1000000000000001</v>
      </c>
      <c r="AM81" s="1">
        <v>143</v>
      </c>
      <c r="AN81" s="1">
        <v>4.5</v>
      </c>
      <c r="AO81" s="1">
        <v>100</v>
      </c>
      <c r="AP81" s="1">
        <v>9.6</v>
      </c>
      <c r="AQ81" s="1">
        <v>165</v>
      </c>
      <c r="AR81" s="1">
        <v>60</v>
      </c>
      <c r="AS81" s="1">
        <v>2.15</v>
      </c>
      <c r="AT81" s="1">
        <v>19</v>
      </c>
      <c r="AU81" s="1">
        <v>9.8000000000000007</v>
      </c>
      <c r="AV81" s="1">
        <v>217</v>
      </c>
      <c r="AW81" s="1">
        <v>7.1</v>
      </c>
      <c r="AX81" s="1">
        <v>3.9</v>
      </c>
      <c r="AY81" s="1">
        <v>0.9</v>
      </c>
      <c r="AZ81" s="1">
        <v>102</v>
      </c>
      <c r="BA81" s="1">
        <v>17</v>
      </c>
      <c r="BB81" s="1">
        <v>16</v>
      </c>
      <c r="BF81" s="1">
        <v>1127</v>
      </c>
      <c r="BJ81" s="1">
        <v>1.7</v>
      </c>
      <c r="BM81" s="1">
        <v>3.28</v>
      </c>
      <c r="BQ81" s="1">
        <v>4.2</v>
      </c>
      <c r="DJ81" s="1">
        <v>1</v>
      </c>
      <c r="DK81" s="1" t="s">
        <v>6244</v>
      </c>
    </row>
    <row r="82" spans="1:125" s="1" customFormat="1">
      <c r="A82" s="14">
        <v>73</v>
      </c>
      <c r="B82" s="1">
        <v>1</v>
      </c>
      <c r="C82" s="1" t="s">
        <v>5961</v>
      </c>
      <c r="D82" s="1">
        <v>1</v>
      </c>
      <c r="E82" s="1" t="s">
        <v>5979</v>
      </c>
      <c r="F82" s="1" t="s">
        <v>6204</v>
      </c>
      <c r="G82" s="1" t="s">
        <v>6205</v>
      </c>
      <c r="Q82" s="1">
        <v>182</v>
      </c>
      <c r="R82" s="1">
        <v>164</v>
      </c>
      <c r="S82" s="1">
        <v>79</v>
      </c>
      <c r="T82" s="1">
        <v>74</v>
      </c>
      <c r="U82" s="1">
        <v>97.8</v>
      </c>
      <c r="V82" s="1">
        <v>98.1</v>
      </c>
      <c r="W82" s="1">
        <v>74</v>
      </c>
      <c r="X82" s="1">
        <v>59</v>
      </c>
      <c r="Y82" s="1">
        <v>18</v>
      </c>
      <c r="Z82" s="1">
        <v>20</v>
      </c>
      <c r="AA82" s="1">
        <v>90</v>
      </c>
      <c r="AB82" s="1">
        <v>94</v>
      </c>
      <c r="AC82" s="1">
        <v>0</v>
      </c>
      <c r="AD82" s="1">
        <v>0</v>
      </c>
      <c r="AE82" s="1">
        <v>130</v>
      </c>
      <c r="AF82" s="1">
        <v>24</v>
      </c>
      <c r="AG82" s="1">
        <v>41.1</v>
      </c>
      <c r="AH82" s="1">
        <v>13.6</v>
      </c>
      <c r="AM82" s="1">
        <v>139</v>
      </c>
      <c r="AN82" s="1">
        <v>3.7</v>
      </c>
      <c r="AO82" s="1">
        <v>97</v>
      </c>
      <c r="AP82" s="1">
        <v>9.8000000000000007</v>
      </c>
      <c r="AQ82" s="1">
        <v>137</v>
      </c>
      <c r="AR82" s="1">
        <v>22</v>
      </c>
      <c r="AS82" s="1">
        <v>0.74</v>
      </c>
      <c r="AT82" s="1">
        <v>18</v>
      </c>
      <c r="AU82" s="1">
        <v>6.4</v>
      </c>
      <c r="AV82" s="1">
        <v>169</v>
      </c>
      <c r="BI82" s="1">
        <v>0.04</v>
      </c>
      <c r="BJ82" s="1">
        <v>1.9</v>
      </c>
      <c r="CL82" s="1">
        <v>1</v>
      </c>
      <c r="DJ82" s="1">
        <v>1</v>
      </c>
      <c r="DK82" s="1" t="s">
        <v>5954</v>
      </c>
    </row>
    <row r="83" spans="1:125" s="1" customFormat="1">
      <c r="A83" s="14">
        <v>74</v>
      </c>
      <c r="B83" s="64">
        <v>1</v>
      </c>
      <c r="C83" s="64" t="s">
        <v>5936</v>
      </c>
      <c r="D83" s="64">
        <v>5</v>
      </c>
      <c r="E83" s="1" t="s">
        <v>5889</v>
      </c>
      <c r="F83" s="1" t="s">
        <v>5957</v>
      </c>
      <c r="G83" s="1" t="s">
        <v>6270</v>
      </c>
      <c r="H83" s="1" t="s">
        <v>6271</v>
      </c>
      <c r="Q83" s="1">
        <v>150</v>
      </c>
      <c r="R83" s="1">
        <v>158</v>
      </c>
      <c r="S83" s="1">
        <v>70</v>
      </c>
      <c r="T83" s="1">
        <v>70</v>
      </c>
      <c r="U83" s="1">
        <v>99.5</v>
      </c>
      <c r="V83" s="1">
        <v>99</v>
      </c>
      <c r="W83" s="1">
        <v>79</v>
      </c>
      <c r="X83" s="1">
        <v>86</v>
      </c>
      <c r="Y83" s="1">
        <v>20</v>
      </c>
      <c r="Z83" s="1">
        <v>16</v>
      </c>
      <c r="AA83" s="1">
        <v>99</v>
      </c>
      <c r="AB83" s="1">
        <v>96</v>
      </c>
      <c r="AC83" s="1">
        <v>1</v>
      </c>
      <c r="AD83" s="1">
        <v>0</v>
      </c>
      <c r="AF83" s="1">
        <v>33</v>
      </c>
      <c r="AG83" s="1">
        <v>35.200000000000003</v>
      </c>
      <c r="AH83" s="1">
        <v>10.3</v>
      </c>
      <c r="AI83" s="1">
        <v>1.6</v>
      </c>
      <c r="AM83" s="1">
        <v>142</v>
      </c>
      <c r="AN83" s="1">
        <v>4.2</v>
      </c>
      <c r="AO83" s="1">
        <v>99</v>
      </c>
      <c r="AP83" s="1">
        <v>9.6999999999999993</v>
      </c>
      <c r="AQ83" s="1">
        <v>124</v>
      </c>
      <c r="AR83" s="1">
        <v>18</v>
      </c>
      <c r="AS83" s="1">
        <v>1.27</v>
      </c>
      <c r="AT83" s="1">
        <v>10</v>
      </c>
      <c r="AU83" s="1">
        <v>9.1199999999999992</v>
      </c>
      <c r="AV83" s="1">
        <v>289</v>
      </c>
      <c r="AW83" s="1">
        <v>7.6</v>
      </c>
      <c r="AX83" s="1">
        <v>4.0999999999999996</v>
      </c>
      <c r="AY83" s="1">
        <v>0.3</v>
      </c>
      <c r="AZ83" s="1">
        <v>121</v>
      </c>
      <c r="BA83" s="1">
        <v>15</v>
      </c>
      <c r="BB83" s="1">
        <v>10</v>
      </c>
      <c r="BD83" s="1">
        <v>12</v>
      </c>
      <c r="BF83" s="1">
        <v>2217</v>
      </c>
      <c r="BJ83" s="1">
        <v>2.1</v>
      </c>
      <c r="BK83" s="1">
        <v>40</v>
      </c>
      <c r="CK83" s="1">
        <v>1</v>
      </c>
      <c r="DJ83" s="1">
        <v>1</v>
      </c>
      <c r="DK83" s="1" t="s">
        <v>6272</v>
      </c>
      <c r="DL83" s="1">
        <v>3</v>
      </c>
      <c r="DM83" s="1" t="s">
        <v>6273</v>
      </c>
    </row>
    <row r="84" spans="1:125" s="1" customFormat="1">
      <c r="A84" s="14">
        <v>75</v>
      </c>
      <c r="B84" s="1">
        <v>1</v>
      </c>
      <c r="C84" s="1" t="s">
        <v>6887</v>
      </c>
      <c r="D84" s="1">
        <v>3</v>
      </c>
      <c r="E84" s="1" t="s">
        <v>5971</v>
      </c>
      <c r="F84" s="1" t="s">
        <v>6888</v>
      </c>
      <c r="G84" s="1" t="s">
        <v>6030</v>
      </c>
      <c r="H84" s="1" t="s">
        <v>6047</v>
      </c>
      <c r="I84" s="1" t="s">
        <v>6889</v>
      </c>
      <c r="J84" s="1" t="s">
        <v>6282</v>
      </c>
      <c r="K84" s="1" t="s">
        <v>6350</v>
      </c>
      <c r="Q84" s="1">
        <v>143</v>
      </c>
      <c r="R84" s="1">
        <v>132</v>
      </c>
      <c r="S84" s="1">
        <v>81</v>
      </c>
      <c r="T84" s="1">
        <v>83</v>
      </c>
      <c r="U84" s="1">
        <v>99.4</v>
      </c>
      <c r="V84" s="1">
        <v>102.4</v>
      </c>
      <c r="W84" s="1">
        <v>100</v>
      </c>
      <c r="X84" s="1">
        <v>112</v>
      </c>
      <c r="Y84" s="1">
        <v>17</v>
      </c>
      <c r="Z84" s="1">
        <v>20</v>
      </c>
      <c r="AA84" s="1">
        <v>99</v>
      </c>
      <c r="AB84" s="1">
        <v>97</v>
      </c>
      <c r="AC84" s="1">
        <v>0</v>
      </c>
      <c r="AE84" s="1">
        <v>309</v>
      </c>
      <c r="AF84" s="1">
        <v>22</v>
      </c>
      <c r="AG84" s="1">
        <v>45.2</v>
      </c>
      <c r="AH84" s="1">
        <v>15.2</v>
      </c>
      <c r="AK84" s="1">
        <v>1</v>
      </c>
      <c r="AM84" s="1">
        <v>136</v>
      </c>
      <c r="AN84" s="1">
        <v>3.8</v>
      </c>
      <c r="AO84" s="1">
        <v>100</v>
      </c>
      <c r="AP84" s="1">
        <v>9.3000000000000007</v>
      </c>
      <c r="AQ84" s="1">
        <v>141</v>
      </c>
      <c r="AR84" s="1">
        <v>11</v>
      </c>
      <c r="AS84" s="1">
        <v>1.46</v>
      </c>
      <c r="AT84" s="1">
        <v>14</v>
      </c>
      <c r="AU84" s="1">
        <v>16.420000000000002</v>
      </c>
      <c r="AV84" s="1">
        <v>231</v>
      </c>
      <c r="AW84" s="1">
        <v>7.5</v>
      </c>
      <c r="AX84" s="1">
        <v>3.8</v>
      </c>
      <c r="AY84" s="1">
        <v>1</v>
      </c>
      <c r="AZ84" s="1">
        <v>91</v>
      </c>
      <c r="BA84" s="1">
        <v>14</v>
      </c>
      <c r="BB84" s="1">
        <v>23</v>
      </c>
      <c r="BJ84" s="1">
        <v>1.8</v>
      </c>
      <c r="BK84" s="1">
        <v>12</v>
      </c>
      <c r="BQ84" s="1">
        <v>1.1000000000000001</v>
      </c>
      <c r="DJ84" s="1">
        <v>2</v>
      </c>
      <c r="DK84" s="1" t="s">
        <v>6890</v>
      </c>
      <c r="DR84" s="1">
        <v>2</v>
      </c>
      <c r="DS84" s="1" t="s">
        <v>6089</v>
      </c>
    </row>
    <row r="85" spans="1:125" s="1" customFormat="1">
      <c r="A85" s="14">
        <v>76</v>
      </c>
      <c r="B85" s="64">
        <v>2</v>
      </c>
      <c r="C85" s="64" t="s">
        <v>5915</v>
      </c>
      <c r="D85" s="64">
        <v>1</v>
      </c>
      <c r="E85" s="1" t="s">
        <v>5862</v>
      </c>
      <c r="F85" s="1" t="s">
        <v>6448</v>
      </c>
      <c r="Q85" s="1">
        <v>164</v>
      </c>
      <c r="R85" s="1">
        <v>130</v>
      </c>
      <c r="S85" s="1">
        <v>86</v>
      </c>
      <c r="T85" s="1">
        <v>60</v>
      </c>
      <c r="U85" s="1">
        <v>99.2</v>
      </c>
      <c r="W85" s="1">
        <v>122</v>
      </c>
      <c r="X85" s="1">
        <v>106</v>
      </c>
      <c r="Y85" s="1">
        <v>19</v>
      </c>
      <c r="Z85" s="1">
        <v>24</v>
      </c>
      <c r="AA85" s="1">
        <v>92</v>
      </c>
      <c r="AB85" s="1">
        <v>95</v>
      </c>
      <c r="AC85" s="1">
        <v>0</v>
      </c>
      <c r="AD85" s="1">
        <v>0</v>
      </c>
      <c r="AE85" s="1">
        <v>180</v>
      </c>
      <c r="AF85" s="1">
        <v>25</v>
      </c>
      <c r="AG85" s="1">
        <v>47.2</v>
      </c>
      <c r="AH85" s="1">
        <v>15.5</v>
      </c>
      <c r="AK85" s="1">
        <v>1.3</v>
      </c>
      <c r="AM85" s="1">
        <v>139</v>
      </c>
      <c r="AN85" s="1">
        <v>3.9</v>
      </c>
      <c r="AO85" s="1">
        <v>101</v>
      </c>
      <c r="AP85" s="1">
        <v>9</v>
      </c>
      <c r="AQ85" s="1">
        <v>114</v>
      </c>
      <c r="AR85" s="1">
        <v>15</v>
      </c>
      <c r="AS85" s="1">
        <v>0.99</v>
      </c>
      <c r="AT85" s="1">
        <v>13</v>
      </c>
      <c r="AU85" s="1">
        <v>21.21</v>
      </c>
      <c r="AV85" s="1">
        <v>251</v>
      </c>
      <c r="BG85" s="1">
        <v>7.41</v>
      </c>
      <c r="BH85" s="1">
        <v>39</v>
      </c>
      <c r="DJ85" s="1">
        <v>1</v>
      </c>
      <c r="DK85" s="1" t="s">
        <v>6449</v>
      </c>
      <c r="DR85" s="1">
        <v>1</v>
      </c>
      <c r="DS85" s="1" t="s">
        <v>6359</v>
      </c>
    </row>
    <row r="86" spans="1:125" s="1" customFormat="1">
      <c r="A86" s="14">
        <v>77</v>
      </c>
      <c r="B86" s="1">
        <v>1</v>
      </c>
      <c r="C86" s="1" t="s">
        <v>5920</v>
      </c>
      <c r="D86" s="1">
        <v>14</v>
      </c>
      <c r="Q86" s="1">
        <v>119</v>
      </c>
      <c r="R86" s="1">
        <v>109</v>
      </c>
      <c r="S86" s="1">
        <v>53</v>
      </c>
      <c r="T86" s="1">
        <v>68</v>
      </c>
      <c r="U86" s="1">
        <v>98.1</v>
      </c>
      <c r="W86" s="1">
        <v>68</v>
      </c>
      <c r="X86" s="1">
        <v>72</v>
      </c>
      <c r="Y86" s="1">
        <v>22</v>
      </c>
      <c r="Z86" s="1">
        <v>22</v>
      </c>
      <c r="AA86" s="1">
        <v>100</v>
      </c>
      <c r="AB86" s="1">
        <v>98</v>
      </c>
      <c r="AC86" s="1">
        <v>1</v>
      </c>
      <c r="AD86" s="1">
        <v>0</v>
      </c>
      <c r="AE86" s="1">
        <v>150</v>
      </c>
      <c r="AF86" s="1">
        <v>26</v>
      </c>
      <c r="AG86" s="1">
        <v>27.9</v>
      </c>
      <c r="AH86" s="1">
        <v>8.5</v>
      </c>
      <c r="AI86" s="1">
        <v>1.5</v>
      </c>
      <c r="AM86" s="1">
        <v>139</v>
      </c>
      <c r="AN86" s="1">
        <v>4.3</v>
      </c>
      <c r="AO86" s="1">
        <v>98</v>
      </c>
      <c r="AP86" s="1">
        <v>9.3000000000000007</v>
      </c>
      <c r="AQ86" s="1">
        <v>209</v>
      </c>
      <c r="AR86" s="1">
        <v>41</v>
      </c>
      <c r="AS86" s="1">
        <v>1.44</v>
      </c>
      <c r="AT86" s="1">
        <v>15</v>
      </c>
      <c r="AU86" s="1">
        <v>8.51</v>
      </c>
      <c r="AV86" s="1">
        <v>317</v>
      </c>
      <c r="AW86" s="1">
        <v>8.1</v>
      </c>
      <c r="AX86" s="1">
        <v>3.4</v>
      </c>
      <c r="AY86" s="1">
        <v>0.4</v>
      </c>
      <c r="AZ86" s="1">
        <v>92</v>
      </c>
      <c r="BA86" s="1">
        <v>23</v>
      </c>
      <c r="BB86" s="1">
        <v>6</v>
      </c>
      <c r="BD86" s="1">
        <v>0.01</v>
      </c>
      <c r="BF86" s="1">
        <v>3137</v>
      </c>
      <c r="BJ86" s="1">
        <v>2</v>
      </c>
      <c r="BN86" s="1">
        <v>30.1</v>
      </c>
      <c r="BQ86" s="1">
        <v>3.1</v>
      </c>
      <c r="DJ86" s="1">
        <v>1</v>
      </c>
      <c r="DK86" s="1" t="s">
        <v>6012</v>
      </c>
    </row>
    <row r="87" spans="1:125" s="1" customFormat="1">
      <c r="A87" s="14">
        <v>78</v>
      </c>
      <c r="B87" s="64">
        <v>1</v>
      </c>
      <c r="C87" s="64" t="s">
        <v>5920</v>
      </c>
      <c r="D87" s="64">
        <v>5</v>
      </c>
      <c r="E87" s="1" t="s">
        <v>5843</v>
      </c>
      <c r="F87" s="1" t="s">
        <v>5965</v>
      </c>
      <c r="Q87" s="1">
        <v>158</v>
      </c>
      <c r="R87" s="1">
        <v>137</v>
      </c>
      <c r="S87" s="1">
        <v>74</v>
      </c>
      <c r="T87" s="1">
        <v>96</v>
      </c>
      <c r="U87" s="1">
        <v>97.6</v>
      </c>
      <c r="V87" s="1">
        <v>97.9</v>
      </c>
      <c r="W87" s="1">
        <v>86</v>
      </c>
      <c r="X87" s="1">
        <v>98</v>
      </c>
      <c r="Y87" s="1">
        <v>22</v>
      </c>
      <c r="Z87" s="1">
        <v>16</v>
      </c>
      <c r="AA87" s="1">
        <v>98</v>
      </c>
      <c r="AB87" s="1">
        <v>98</v>
      </c>
      <c r="AC87" s="1">
        <v>0</v>
      </c>
      <c r="AD87" s="1">
        <v>1</v>
      </c>
      <c r="AE87" s="1">
        <v>137</v>
      </c>
      <c r="AF87" s="1">
        <v>23</v>
      </c>
      <c r="AG87" s="1">
        <v>42.6</v>
      </c>
      <c r="AH87" s="1">
        <v>14.8</v>
      </c>
      <c r="AI87" s="1">
        <v>1.7</v>
      </c>
      <c r="AM87" s="1">
        <v>142</v>
      </c>
      <c r="AN87" s="1">
        <v>3.9</v>
      </c>
      <c r="AO87" s="1">
        <v>103</v>
      </c>
      <c r="AP87" s="1">
        <v>9.1999999999999993</v>
      </c>
      <c r="AQ87" s="1">
        <v>50</v>
      </c>
      <c r="AR87" s="1">
        <v>29</v>
      </c>
      <c r="AS87" s="1">
        <v>1.48</v>
      </c>
      <c r="AT87" s="1">
        <v>16</v>
      </c>
      <c r="AU87" s="1">
        <v>7.89</v>
      </c>
      <c r="AV87" s="1">
        <v>218</v>
      </c>
      <c r="AW87" s="1">
        <v>6.6</v>
      </c>
      <c r="AX87" s="1">
        <v>3.8</v>
      </c>
      <c r="AY87" s="1">
        <v>0.4</v>
      </c>
      <c r="AZ87" s="1">
        <v>77</v>
      </c>
      <c r="BA87" s="1">
        <v>39</v>
      </c>
      <c r="BB87" s="1">
        <v>50</v>
      </c>
      <c r="BD87" s="1">
        <v>36</v>
      </c>
      <c r="BE87" s="1">
        <v>33</v>
      </c>
      <c r="BF87" s="1">
        <v>2620</v>
      </c>
      <c r="BG87" s="1">
        <v>7.47</v>
      </c>
      <c r="BH87" s="1">
        <v>36</v>
      </c>
      <c r="BJ87" s="1">
        <v>1.8</v>
      </c>
      <c r="DJ87" s="1">
        <v>1</v>
      </c>
      <c r="DK87" s="1" t="s">
        <v>6713</v>
      </c>
      <c r="DL87" s="1">
        <v>3</v>
      </c>
      <c r="DM87" s="1" t="s">
        <v>6577</v>
      </c>
    </row>
    <row r="88" spans="1:125" s="1" customFormat="1">
      <c r="A88" s="14">
        <v>79</v>
      </c>
      <c r="B88" s="1">
        <v>2</v>
      </c>
      <c r="C88" s="1" t="s">
        <v>5891</v>
      </c>
      <c r="D88" s="1">
        <v>1</v>
      </c>
      <c r="E88" s="1" t="s">
        <v>5981</v>
      </c>
      <c r="F88" s="1" t="s">
        <v>6373</v>
      </c>
      <c r="G88" s="1" t="s">
        <v>5862</v>
      </c>
      <c r="Q88" s="1">
        <v>126</v>
      </c>
      <c r="R88" s="1">
        <v>125</v>
      </c>
      <c r="S88" s="1">
        <v>70</v>
      </c>
      <c r="T88" s="1">
        <v>81</v>
      </c>
      <c r="U88" s="1">
        <v>99.6</v>
      </c>
      <c r="V88" s="1">
        <v>99</v>
      </c>
      <c r="W88" s="1">
        <v>95</v>
      </c>
      <c r="X88" s="1">
        <v>75</v>
      </c>
      <c r="Y88" s="1">
        <v>20</v>
      </c>
      <c r="Z88" s="1">
        <v>16</v>
      </c>
      <c r="AA88" s="1">
        <v>94</v>
      </c>
      <c r="AB88" s="1">
        <v>95</v>
      </c>
      <c r="AC88" s="1">
        <v>0</v>
      </c>
      <c r="AD88" s="1">
        <v>1</v>
      </c>
      <c r="AE88" s="1">
        <v>277</v>
      </c>
      <c r="AF88" s="1">
        <v>21</v>
      </c>
      <c r="AG88" s="1">
        <v>38.4</v>
      </c>
      <c r="AH88" s="1">
        <v>12.8</v>
      </c>
      <c r="AI88" s="1">
        <v>1.2</v>
      </c>
      <c r="AK88" s="1">
        <v>1.5</v>
      </c>
      <c r="AM88" s="1">
        <v>135</v>
      </c>
      <c r="AN88" s="1">
        <v>3.5</v>
      </c>
      <c r="AO88" s="1">
        <v>98</v>
      </c>
      <c r="AP88" s="1">
        <v>8.8000000000000007</v>
      </c>
      <c r="AQ88" s="1">
        <v>102</v>
      </c>
      <c r="AR88" s="1">
        <v>19</v>
      </c>
      <c r="AS88" s="1">
        <v>0.86</v>
      </c>
      <c r="AT88" s="1">
        <v>16</v>
      </c>
      <c r="AU88" s="1">
        <v>11.67</v>
      </c>
      <c r="AV88" s="1">
        <v>198</v>
      </c>
      <c r="AW88" s="1">
        <v>7.5</v>
      </c>
      <c r="AX88" s="1">
        <v>3.3</v>
      </c>
      <c r="AY88" s="1">
        <v>0.6</v>
      </c>
      <c r="AZ88" s="1">
        <v>83</v>
      </c>
      <c r="BA88" s="1">
        <v>41</v>
      </c>
      <c r="BB88" s="1">
        <v>12</v>
      </c>
      <c r="BD88" s="1">
        <v>33</v>
      </c>
      <c r="BE88" s="1">
        <v>33</v>
      </c>
      <c r="BF88" s="1">
        <v>2529</v>
      </c>
      <c r="BJ88" s="1">
        <v>1.7</v>
      </c>
      <c r="DJ88" s="1">
        <v>1</v>
      </c>
      <c r="DK88" s="1" t="s">
        <v>6846</v>
      </c>
      <c r="DR88" s="1">
        <v>1</v>
      </c>
      <c r="DS88" s="1" t="s">
        <v>6359</v>
      </c>
      <c r="DT88" s="1">
        <v>2</v>
      </c>
      <c r="DU88" s="1" t="s">
        <v>6847</v>
      </c>
    </row>
    <row r="89" spans="1:125" s="1" customFormat="1">
      <c r="A89" s="14">
        <v>80</v>
      </c>
      <c r="B89" s="64">
        <v>1</v>
      </c>
      <c r="C89" s="64" t="s">
        <v>6056</v>
      </c>
      <c r="D89" s="64">
        <v>2</v>
      </c>
      <c r="Q89" s="1">
        <v>160</v>
      </c>
      <c r="S89" s="1">
        <v>86</v>
      </c>
      <c r="U89" s="1">
        <v>100</v>
      </c>
      <c r="W89" s="1">
        <v>130</v>
      </c>
      <c r="Y89" s="1">
        <v>18</v>
      </c>
      <c r="AA89" s="1">
        <v>97</v>
      </c>
      <c r="AC89" s="1">
        <v>0</v>
      </c>
      <c r="AE89" s="1">
        <v>103</v>
      </c>
    </row>
    <row r="90" spans="1:125" s="1" customFormat="1">
      <c r="A90" s="14">
        <v>81</v>
      </c>
      <c r="B90" s="61">
        <v>1</v>
      </c>
      <c r="C90" s="61" t="s">
        <v>6308</v>
      </c>
      <c r="D90" s="61">
        <v>5</v>
      </c>
      <c r="E90" s="14" t="s">
        <v>5843</v>
      </c>
      <c r="F90" s="14" t="s">
        <v>6191</v>
      </c>
      <c r="G90" s="14"/>
      <c r="H90" s="14"/>
      <c r="I90" s="14"/>
      <c r="J90" s="14"/>
      <c r="K90" s="14"/>
      <c r="L90" s="14"/>
      <c r="M90" s="14"/>
      <c r="N90" s="14"/>
      <c r="O90" s="14"/>
      <c r="P90" s="14"/>
      <c r="Q90" s="1">
        <v>183</v>
      </c>
      <c r="R90" s="1">
        <v>154</v>
      </c>
      <c r="S90" s="1">
        <v>103</v>
      </c>
      <c r="T90" s="1">
        <v>98</v>
      </c>
      <c r="U90" s="1">
        <v>98</v>
      </c>
      <c r="W90" s="1">
        <v>91</v>
      </c>
      <c r="X90" s="1">
        <v>78</v>
      </c>
      <c r="Y90" s="1">
        <v>18</v>
      </c>
      <c r="Z90" s="1">
        <v>18</v>
      </c>
      <c r="AA90" s="1">
        <v>98</v>
      </c>
      <c r="AC90" s="1">
        <v>0</v>
      </c>
      <c r="AE90" s="1">
        <v>181</v>
      </c>
      <c r="AF90" s="1">
        <v>26</v>
      </c>
      <c r="AG90" s="1">
        <v>41.2</v>
      </c>
      <c r="AH90" s="1">
        <v>13.1</v>
      </c>
      <c r="AI90" s="1">
        <v>1.3</v>
      </c>
      <c r="AM90" s="1">
        <v>141</v>
      </c>
      <c r="AN90" s="1">
        <v>3.3</v>
      </c>
      <c r="AO90" s="1">
        <v>100</v>
      </c>
      <c r="AP90" s="1">
        <v>9.3000000000000007</v>
      </c>
      <c r="AQ90" s="1">
        <v>99</v>
      </c>
      <c r="AR90" s="1">
        <v>18</v>
      </c>
      <c r="AS90" s="1">
        <v>1.1399999999999999</v>
      </c>
      <c r="AT90" s="1">
        <v>15</v>
      </c>
      <c r="AU90" s="1">
        <v>6.01</v>
      </c>
      <c r="AV90" s="1">
        <v>113</v>
      </c>
      <c r="AW90" s="1">
        <v>7.6</v>
      </c>
      <c r="AX90" s="1">
        <v>3.7</v>
      </c>
      <c r="AY90" s="1">
        <v>1.1000000000000001</v>
      </c>
      <c r="AZ90" s="1">
        <v>49</v>
      </c>
      <c r="BA90" s="1">
        <v>35</v>
      </c>
      <c r="BB90" s="1">
        <v>27</v>
      </c>
      <c r="BD90" s="1">
        <v>24</v>
      </c>
      <c r="BF90" s="1">
        <v>2323</v>
      </c>
      <c r="BJ90" s="1">
        <v>1.3</v>
      </c>
      <c r="BL90" s="1">
        <v>1205</v>
      </c>
      <c r="DJ90" s="1">
        <v>1</v>
      </c>
      <c r="DK90" s="1" t="s">
        <v>6309</v>
      </c>
      <c r="DL90" s="1">
        <v>1</v>
      </c>
      <c r="DM90" s="1" t="s">
        <v>6310</v>
      </c>
      <c r="DN90" s="1">
        <v>2</v>
      </c>
      <c r="DO90" s="1" t="s">
        <v>6311</v>
      </c>
    </row>
    <row r="91" spans="1:125" s="1" customFormat="1">
      <c r="A91" s="14">
        <v>82</v>
      </c>
      <c r="B91" s="1">
        <v>1</v>
      </c>
      <c r="C91" s="1" t="s">
        <v>5920</v>
      </c>
      <c r="D91" s="1">
        <v>5</v>
      </c>
      <c r="E91" s="1" t="s">
        <v>5987</v>
      </c>
      <c r="F91" s="1" t="s">
        <v>6561</v>
      </c>
      <c r="Q91" s="1">
        <v>151</v>
      </c>
      <c r="S91" s="1">
        <v>67</v>
      </c>
      <c r="U91" s="1">
        <v>98.7</v>
      </c>
      <c r="W91" s="1">
        <v>98</v>
      </c>
      <c r="Y91" s="1">
        <v>20</v>
      </c>
      <c r="AA91" s="1">
        <v>98</v>
      </c>
      <c r="AB91" s="1">
        <v>97</v>
      </c>
      <c r="AE91" s="1">
        <v>175</v>
      </c>
      <c r="AF91" s="1">
        <v>29</v>
      </c>
      <c r="AG91" s="1">
        <v>30.6</v>
      </c>
      <c r="AH91" s="1">
        <v>7.9</v>
      </c>
      <c r="AM91" s="1">
        <v>143</v>
      </c>
      <c r="AN91" s="1">
        <v>4.3</v>
      </c>
      <c r="AO91" s="1">
        <v>98</v>
      </c>
      <c r="AP91" s="1">
        <v>8.6999999999999993</v>
      </c>
      <c r="AQ91" s="1">
        <v>148</v>
      </c>
      <c r="AR91" s="1">
        <v>26</v>
      </c>
      <c r="AS91" s="1">
        <v>1.38</v>
      </c>
      <c r="AT91" s="1">
        <v>16</v>
      </c>
      <c r="AU91" s="1">
        <v>11.91</v>
      </c>
      <c r="AV91" s="1">
        <v>389</v>
      </c>
      <c r="AW91" s="1">
        <v>6.3</v>
      </c>
      <c r="AX91" s="1">
        <v>3.9</v>
      </c>
      <c r="AY91" s="1">
        <v>0.2</v>
      </c>
      <c r="AZ91" s="1">
        <v>59</v>
      </c>
      <c r="BA91" s="1">
        <v>23</v>
      </c>
      <c r="BB91" s="1">
        <v>18</v>
      </c>
      <c r="BD91" s="1">
        <v>67</v>
      </c>
      <c r="BE91" s="1">
        <v>62</v>
      </c>
      <c r="BF91" s="1">
        <v>574</v>
      </c>
      <c r="BI91" s="1">
        <v>0.27</v>
      </c>
      <c r="BJ91" s="1">
        <v>2.6</v>
      </c>
      <c r="BQ91" s="1">
        <v>2.6</v>
      </c>
      <c r="DJ91" s="1">
        <v>1</v>
      </c>
      <c r="DK91" s="1" t="s">
        <v>6980</v>
      </c>
      <c r="DR91" s="1">
        <v>2</v>
      </c>
      <c r="DS91" s="1" t="s">
        <v>6303</v>
      </c>
    </row>
    <row r="92" spans="1:125" s="1" customFormat="1">
      <c r="A92" s="14">
        <v>83</v>
      </c>
      <c r="B92" s="64">
        <v>1</v>
      </c>
      <c r="C92" s="64" t="s">
        <v>5931</v>
      </c>
      <c r="D92" s="1">
        <v>13</v>
      </c>
      <c r="E92" s="1" t="s">
        <v>5862</v>
      </c>
      <c r="F92" s="1" t="s">
        <v>6454</v>
      </c>
      <c r="Q92" s="1">
        <v>105</v>
      </c>
      <c r="R92" s="1">
        <v>112</v>
      </c>
      <c r="S92" s="1">
        <v>66</v>
      </c>
      <c r="T92" s="1">
        <v>60</v>
      </c>
      <c r="U92" s="1">
        <v>98.2</v>
      </c>
      <c r="W92" s="1">
        <v>100</v>
      </c>
      <c r="X92" s="1">
        <v>91</v>
      </c>
      <c r="Y92" s="1">
        <v>18</v>
      </c>
      <c r="AA92" s="1">
        <v>93</v>
      </c>
      <c r="AB92" s="1">
        <v>93</v>
      </c>
      <c r="AC92" s="1">
        <v>0</v>
      </c>
      <c r="AE92" s="1">
        <v>165</v>
      </c>
      <c r="AF92" s="1">
        <v>25</v>
      </c>
      <c r="AG92" s="1">
        <v>10.1</v>
      </c>
      <c r="AH92" s="1">
        <v>13.7</v>
      </c>
      <c r="AI92" s="1">
        <v>1.1000000000000001</v>
      </c>
      <c r="AM92" s="1">
        <v>142</v>
      </c>
      <c r="AN92" s="1">
        <v>3.9</v>
      </c>
      <c r="AO92" s="1">
        <v>103</v>
      </c>
      <c r="AP92" s="1">
        <v>9</v>
      </c>
      <c r="AQ92" s="1">
        <v>101</v>
      </c>
      <c r="AR92" s="1">
        <v>29</v>
      </c>
      <c r="AS92" s="1">
        <v>0.91</v>
      </c>
      <c r="AT92" s="1">
        <v>14</v>
      </c>
      <c r="AU92" s="1">
        <v>10.98</v>
      </c>
      <c r="AV92" s="1">
        <v>211</v>
      </c>
      <c r="BF92" s="1">
        <v>400</v>
      </c>
      <c r="BI92" s="1">
        <v>0.12</v>
      </c>
      <c r="BJ92" s="1">
        <v>1.9</v>
      </c>
      <c r="BM92" s="1">
        <v>4.34</v>
      </c>
      <c r="DJ92" s="1">
        <v>1</v>
      </c>
      <c r="DK92" s="1" t="s">
        <v>6455</v>
      </c>
    </row>
    <row r="93" spans="1:125" s="1" customFormat="1">
      <c r="A93" s="14">
        <v>84</v>
      </c>
      <c r="B93" s="64">
        <v>1</v>
      </c>
      <c r="C93" s="64" t="s">
        <v>6390</v>
      </c>
      <c r="D93" s="64">
        <v>1</v>
      </c>
      <c r="E93" s="1" t="s">
        <v>6246</v>
      </c>
      <c r="F93" s="1" t="s">
        <v>6391</v>
      </c>
      <c r="G93" s="1" t="s">
        <v>6373</v>
      </c>
      <c r="H93" s="1" t="s">
        <v>6208</v>
      </c>
      <c r="Q93" s="1">
        <v>87</v>
      </c>
      <c r="R93" s="1">
        <v>92</v>
      </c>
      <c r="S93" s="1">
        <v>44</v>
      </c>
      <c r="T93" s="1">
        <v>51</v>
      </c>
      <c r="U93" s="1">
        <v>99</v>
      </c>
      <c r="V93" s="1">
        <v>98.1</v>
      </c>
      <c r="W93" s="1">
        <v>89</v>
      </c>
      <c r="X93" s="1">
        <v>73</v>
      </c>
      <c r="Y93" s="1">
        <v>20</v>
      </c>
      <c r="Z93" s="1">
        <v>18</v>
      </c>
      <c r="AA93" s="1">
        <v>95</v>
      </c>
      <c r="AB93" s="1">
        <v>98</v>
      </c>
      <c r="AC93" s="1">
        <v>0</v>
      </c>
      <c r="AD93" s="1">
        <v>0</v>
      </c>
      <c r="AE93" s="1">
        <v>102</v>
      </c>
      <c r="AF93" s="1">
        <v>30</v>
      </c>
      <c r="AG93" s="1">
        <v>30.5</v>
      </c>
      <c r="AH93" s="1">
        <v>9.1</v>
      </c>
      <c r="AI93" s="1">
        <v>1.2</v>
      </c>
      <c r="AK93" s="1">
        <v>0.8</v>
      </c>
      <c r="AM93" s="1">
        <v>140</v>
      </c>
      <c r="AN93" s="1">
        <v>4.0999999999999996</v>
      </c>
      <c r="AO93" s="1">
        <v>97</v>
      </c>
      <c r="AP93" s="1">
        <v>8.9</v>
      </c>
      <c r="AQ93" s="1">
        <v>114</v>
      </c>
      <c r="AR93" s="1">
        <v>25</v>
      </c>
      <c r="AS93" s="1">
        <v>0.56999999999999995</v>
      </c>
      <c r="AT93" s="1">
        <v>13</v>
      </c>
      <c r="AU93" s="1">
        <v>21.9</v>
      </c>
      <c r="AV93" s="1">
        <v>216</v>
      </c>
      <c r="AW93" s="1">
        <v>7.3</v>
      </c>
      <c r="AX93" s="1">
        <v>3.5</v>
      </c>
      <c r="AY93" s="1">
        <v>0.6</v>
      </c>
      <c r="AZ93" s="1">
        <v>72</v>
      </c>
      <c r="BA93" s="1">
        <v>16</v>
      </c>
      <c r="BB93" s="1">
        <v>11</v>
      </c>
      <c r="BD93" s="1" t="s">
        <v>6250</v>
      </c>
      <c r="BE93" s="1" t="s">
        <v>6250</v>
      </c>
      <c r="BJ93" s="1">
        <v>2.2000000000000002</v>
      </c>
      <c r="BK93" s="1">
        <v>7</v>
      </c>
      <c r="DJ93" s="1">
        <v>1</v>
      </c>
      <c r="DK93" s="1" t="s">
        <v>5976</v>
      </c>
      <c r="DL93" s="1">
        <v>3</v>
      </c>
      <c r="DN93" s="1">
        <v>2</v>
      </c>
      <c r="DO93" s="1" t="s">
        <v>6392</v>
      </c>
      <c r="DR93" s="1">
        <v>1</v>
      </c>
      <c r="DS93" s="1" t="s">
        <v>6359</v>
      </c>
    </row>
    <row r="94" spans="1:125" s="1" customFormat="1">
      <c r="A94" s="14">
        <v>85</v>
      </c>
      <c r="B94" s="1">
        <v>2</v>
      </c>
      <c r="C94" s="1" t="s">
        <v>6155</v>
      </c>
      <c r="D94" s="1">
        <v>1</v>
      </c>
      <c r="E94" s="1" t="s">
        <v>6156</v>
      </c>
      <c r="F94" s="1" t="s">
        <v>6053</v>
      </c>
      <c r="Q94" s="1">
        <v>131</v>
      </c>
      <c r="R94" s="1">
        <v>128</v>
      </c>
      <c r="S94" s="1">
        <v>60</v>
      </c>
      <c r="T94" s="1">
        <v>80</v>
      </c>
      <c r="U94" s="1">
        <v>98.2</v>
      </c>
      <c r="W94" s="1">
        <v>80</v>
      </c>
      <c r="X94" s="1">
        <v>95</v>
      </c>
      <c r="Y94" s="1">
        <v>22</v>
      </c>
      <c r="Z94" s="1">
        <v>26</v>
      </c>
      <c r="AA94" s="1">
        <v>99</v>
      </c>
      <c r="AB94" s="1">
        <v>95</v>
      </c>
      <c r="AE94" s="1">
        <v>187</v>
      </c>
      <c r="AF94" s="1">
        <v>23</v>
      </c>
      <c r="AG94" s="1">
        <v>37.6</v>
      </c>
      <c r="AH94" s="1">
        <v>12.5</v>
      </c>
      <c r="AK94" s="1">
        <v>1</v>
      </c>
      <c r="AM94" s="1">
        <v>139</v>
      </c>
      <c r="AN94" s="1">
        <v>3.8</v>
      </c>
      <c r="AO94" s="1">
        <v>105</v>
      </c>
      <c r="AP94" s="1">
        <v>8.9</v>
      </c>
      <c r="AQ94" s="1">
        <v>86</v>
      </c>
      <c r="AR94" s="1">
        <v>8</v>
      </c>
      <c r="AS94" s="1">
        <v>0.89</v>
      </c>
      <c r="AT94" s="1">
        <v>11</v>
      </c>
      <c r="AU94" s="1">
        <v>3.08</v>
      </c>
      <c r="AV94" s="1">
        <v>175</v>
      </c>
      <c r="AW94" s="1">
        <v>6.9</v>
      </c>
      <c r="AX94" s="1">
        <v>3.5</v>
      </c>
      <c r="AY94" s="1">
        <v>0.2</v>
      </c>
      <c r="AZ94" s="1">
        <v>47</v>
      </c>
      <c r="BA94" s="1">
        <v>22</v>
      </c>
      <c r="BB94" s="1">
        <v>13</v>
      </c>
      <c r="BD94" s="14" t="s">
        <v>5851</v>
      </c>
      <c r="BE94" s="14"/>
      <c r="BG94" s="1">
        <v>7.38</v>
      </c>
      <c r="BH94" s="1">
        <v>41</v>
      </c>
      <c r="CJ94" s="1">
        <v>1</v>
      </c>
      <c r="DJ94" s="1">
        <v>0</v>
      </c>
    </row>
    <row r="95" spans="1:125" s="1" customFormat="1">
      <c r="A95" s="14">
        <v>86</v>
      </c>
      <c r="B95" s="64">
        <v>2</v>
      </c>
      <c r="C95" s="64" t="s">
        <v>5993</v>
      </c>
      <c r="D95" s="64">
        <v>1</v>
      </c>
      <c r="E95" s="1" t="s">
        <v>5981</v>
      </c>
      <c r="F95" s="1" t="s">
        <v>5897</v>
      </c>
      <c r="G95" s="1" t="s">
        <v>5992</v>
      </c>
      <c r="H95" s="1" t="s">
        <v>5911</v>
      </c>
      <c r="Q95" s="1">
        <v>126</v>
      </c>
      <c r="S95" s="1">
        <v>86</v>
      </c>
      <c r="U95" s="1">
        <v>99.2</v>
      </c>
      <c r="W95" s="1">
        <v>93</v>
      </c>
      <c r="Y95" s="1">
        <v>24</v>
      </c>
      <c r="AA95" s="1">
        <v>93</v>
      </c>
      <c r="AB95" s="1">
        <v>95</v>
      </c>
      <c r="AE95" s="1">
        <v>225</v>
      </c>
      <c r="AF95" s="1">
        <v>26</v>
      </c>
      <c r="AK95" s="1">
        <v>1.9</v>
      </c>
      <c r="AM95" s="1">
        <v>137</v>
      </c>
      <c r="AN95" s="1">
        <v>4.2</v>
      </c>
      <c r="AO95" s="1">
        <v>100</v>
      </c>
      <c r="AP95" s="1">
        <v>9</v>
      </c>
      <c r="AQ95" s="1">
        <v>123</v>
      </c>
      <c r="AR95" s="1">
        <v>18</v>
      </c>
      <c r="AS95" s="1">
        <v>0.99</v>
      </c>
      <c r="AT95" s="1">
        <v>11</v>
      </c>
      <c r="AW95" s="1">
        <v>7.1</v>
      </c>
      <c r="AX95" s="1">
        <v>3.9</v>
      </c>
      <c r="AY95" s="1">
        <v>1.3</v>
      </c>
      <c r="AZ95" s="1">
        <v>91</v>
      </c>
      <c r="BA95" s="1">
        <v>20</v>
      </c>
      <c r="BB95" s="1">
        <v>18</v>
      </c>
      <c r="BF95" s="1">
        <v>549</v>
      </c>
      <c r="CJ95" s="1">
        <v>0</v>
      </c>
      <c r="CK95" s="1">
        <v>0</v>
      </c>
      <c r="CL95" s="1">
        <v>0</v>
      </c>
      <c r="DJ95" s="1">
        <v>1</v>
      </c>
      <c r="DK95" s="1" t="s">
        <v>6588</v>
      </c>
    </row>
    <row r="96" spans="1:125" s="1" customFormat="1">
      <c r="A96" s="14">
        <v>87</v>
      </c>
      <c r="B96" s="1">
        <v>2</v>
      </c>
      <c r="C96" s="1" t="s">
        <v>6384</v>
      </c>
      <c r="D96" s="1">
        <v>2</v>
      </c>
      <c r="E96" s="1" t="s">
        <v>6335</v>
      </c>
      <c r="F96" s="1" t="s">
        <v>5992</v>
      </c>
      <c r="Q96" s="1">
        <v>156</v>
      </c>
      <c r="R96" s="1">
        <v>150</v>
      </c>
      <c r="S96" s="1">
        <v>90</v>
      </c>
      <c r="T96" s="1">
        <v>90</v>
      </c>
      <c r="U96" s="1">
        <v>99.2</v>
      </c>
      <c r="V96" s="1">
        <v>98.2</v>
      </c>
      <c r="W96" s="1">
        <v>88</v>
      </c>
      <c r="X96" s="1">
        <v>93</v>
      </c>
      <c r="Y96" s="1">
        <v>18</v>
      </c>
      <c r="Z96" s="1">
        <v>18</v>
      </c>
      <c r="AA96" s="1">
        <v>97</v>
      </c>
      <c r="AB96" s="1">
        <v>97</v>
      </c>
      <c r="AC96" s="1">
        <v>0</v>
      </c>
      <c r="AD96" s="1">
        <v>0</v>
      </c>
      <c r="AF96" s="1">
        <v>25</v>
      </c>
      <c r="AG96" s="1">
        <v>45.1</v>
      </c>
      <c r="AH96" s="1">
        <v>15.6</v>
      </c>
      <c r="AM96" s="1">
        <v>139</v>
      </c>
      <c r="AN96" s="1">
        <v>3.5</v>
      </c>
      <c r="AO96" s="1">
        <v>102</v>
      </c>
      <c r="AP96" s="1">
        <v>9.4</v>
      </c>
      <c r="AQ96" s="1">
        <v>109</v>
      </c>
      <c r="AR96" s="1">
        <v>9</v>
      </c>
      <c r="AS96" s="1">
        <v>0.5</v>
      </c>
      <c r="AT96" s="1">
        <v>12</v>
      </c>
      <c r="AU96" s="1">
        <v>14.14</v>
      </c>
      <c r="AV96" s="1">
        <v>201</v>
      </c>
      <c r="DJ96" s="1">
        <v>2</v>
      </c>
      <c r="DK96" s="1" t="s">
        <v>6933</v>
      </c>
    </row>
    <row r="97" spans="1:158" s="1" customFormat="1">
      <c r="A97" s="14">
        <v>88</v>
      </c>
      <c r="B97" s="1">
        <v>1</v>
      </c>
      <c r="C97" s="1" t="s">
        <v>5961</v>
      </c>
      <c r="D97" s="1">
        <v>1</v>
      </c>
      <c r="E97" s="1" t="s">
        <v>5978</v>
      </c>
      <c r="F97" s="1" t="s">
        <v>5897</v>
      </c>
      <c r="G97" s="1" t="s">
        <v>6122</v>
      </c>
      <c r="H97" s="1" t="s">
        <v>5911</v>
      </c>
      <c r="I97" s="1" t="s">
        <v>5992</v>
      </c>
      <c r="Q97" s="1">
        <v>136</v>
      </c>
      <c r="R97" s="1">
        <v>123</v>
      </c>
      <c r="S97" s="1">
        <v>62</v>
      </c>
      <c r="T97" s="1">
        <v>56</v>
      </c>
      <c r="U97" s="1">
        <v>99.3</v>
      </c>
      <c r="V97" s="1">
        <v>98.5</v>
      </c>
      <c r="W97" s="1">
        <v>107</v>
      </c>
      <c r="X97" s="1">
        <v>82</v>
      </c>
      <c r="Y97" s="1">
        <v>18</v>
      </c>
      <c r="Z97" s="1">
        <v>20</v>
      </c>
      <c r="AA97" s="1">
        <v>91</v>
      </c>
      <c r="AB97" s="1">
        <v>94</v>
      </c>
      <c r="AC97" s="1">
        <v>0</v>
      </c>
      <c r="AD97" s="1">
        <v>0</v>
      </c>
      <c r="AE97" s="1">
        <v>155</v>
      </c>
      <c r="AF97" s="1">
        <v>26</v>
      </c>
      <c r="AG97" s="1">
        <v>32</v>
      </c>
      <c r="AH97" s="1">
        <v>11</v>
      </c>
      <c r="AM97" s="1">
        <v>132</v>
      </c>
      <c r="AN97" s="1">
        <v>4.0999999999999996</v>
      </c>
      <c r="AO97" s="1">
        <v>91</v>
      </c>
      <c r="AP97" s="1">
        <v>9.1</v>
      </c>
      <c r="AQ97" s="1">
        <v>122</v>
      </c>
      <c r="AR97" s="1">
        <v>12</v>
      </c>
      <c r="AS97" s="1">
        <v>0.68</v>
      </c>
      <c r="AT97" s="1">
        <v>15</v>
      </c>
      <c r="AU97" s="1">
        <v>12.17</v>
      </c>
      <c r="AV97" s="1">
        <v>283</v>
      </c>
      <c r="AW97" s="1">
        <v>7.3</v>
      </c>
      <c r="AX97" s="1">
        <v>3.5</v>
      </c>
      <c r="AY97" s="1">
        <v>0.6</v>
      </c>
      <c r="AZ97" s="1">
        <v>114</v>
      </c>
      <c r="BA97" s="1">
        <v>18</v>
      </c>
      <c r="BB97" s="1">
        <v>16</v>
      </c>
      <c r="BD97" s="1" t="s">
        <v>5851</v>
      </c>
      <c r="BF97" s="1">
        <v>623</v>
      </c>
      <c r="BI97" s="1">
        <v>1.1299999999999999</v>
      </c>
      <c r="BJ97" s="1">
        <v>1.9</v>
      </c>
      <c r="DJ97" s="1">
        <v>1</v>
      </c>
      <c r="DK97" s="1" t="s">
        <v>6123</v>
      </c>
    </row>
    <row r="98" spans="1:158" s="1" customFormat="1">
      <c r="A98" s="14">
        <v>89</v>
      </c>
      <c r="B98" s="1">
        <v>1</v>
      </c>
      <c r="C98" s="64" t="s">
        <v>5879</v>
      </c>
      <c r="D98" s="1">
        <v>8</v>
      </c>
      <c r="E98" s="1" t="s">
        <v>6755</v>
      </c>
      <c r="F98" s="1" t="s">
        <v>6246</v>
      </c>
      <c r="Q98" s="1">
        <v>142</v>
      </c>
      <c r="R98" s="1">
        <v>133</v>
      </c>
      <c r="S98" s="1">
        <v>71</v>
      </c>
      <c r="T98" s="1">
        <v>81</v>
      </c>
      <c r="U98" s="1">
        <v>98.4</v>
      </c>
      <c r="W98" s="1">
        <v>95</v>
      </c>
      <c r="X98" s="1">
        <v>87</v>
      </c>
      <c r="Y98" s="1">
        <v>22</v>
      </c>
      <c r="Z98" s="1">
        <v>18</v>
      </c>
      <c r="AA98" s="1">
        <v>100</v>
      </c>
      <c r="AB98" s="1">
        <v>99</v>
      </c>
      <c r="AC98" s="1">
        <v>0</v>
      </c>
      <c r="AD98" s="1">
        <v>0</v>
      </c>
      <c r="AE98" s="1">
        <v>145</v>
      </c>
      <c r="AF98" s="1">
        <v>20</v>
      </c>
      <c r="AG98" s="1">
        <v>37.6</v>
      </c>
      <c r="AH98" s="1">
        <v>12.4</v>
      </c>
      <c r="AK98" s="1">
        <v>1.3</v>
      </c>
      <c r="AM98" s="1">
        <v>132</v>
      </c>
      <c r="AN98" s="1">
        <v>4.7</v>
      </c>
      <c r="AO98" s="1">
        <v>93</v>
      </c>
      <c r="AP98" s="1">
        <v>9.1999999999999993</v>
      </c>
      <c r="AQ98" s="1">
        <v>559</v>
      </c>
      <c r="AR98" s="1">
        <v>13</v>
      </c>
      <c r="AS98" s="1">
        <v>0.84</v>
      </c>
      <c r="AT98" s="1">
        <v>19</v>
      </c>
      <c r="AU98" s="1">
        <v>8.2799999999999994</v>
      </c>
      <c r="AV98" s="1">
        <v>305</v>
      </c>
      <c r="AW98" s="1">
        <v>8.1</v>
      </c>
      <c r="AX98" s="1">
        <v>5.0999999999999996</v>
      </c>
      <c r="AY98" s="1">
        <v>0.5</v>
      </c>
      <c r="AZ98" s="1">
        <v>107</v>
      </c>
      <c r="BA98" s="1">
        <v>16</v>
      </c>
      <c r="BB98" s="1">
        <v>18</v>
      </c>
      <c r="BC98" s="64">
        <v>10.8</v>
      </c>
      <c r="BD98" s="1" t="s">
        <v>6250</v>
      </c>
      <c r="BE98" s="1" t="s">
        <v>6250</v>
      </c>
      <c r="BG98" s="1">
        <v>7.33</v>
      </c>
      <c r="BH98" s="1">
        <v>44</v>
      </c>
      <c r="BJ98" s="1">
        <v>2.1</v>
      </c>
      <c r="BK98" s="1">
        <v>43</v>
      </c>
      <c r="BP98" s="1">
        <v>2.8</v>
      </c>
      <c r="BQ98" s="14"/>
      <c r="CP98" s="1">
        <v>306</v>
      </c>
      <c r="EI98" s="14"/>
      <c r="FB98" s="14"/>
    </row>
    <row r="99" spans="1:158" s="1" customFormat="1">
      <c r="A99" s="14">
        <v>90</v>
      </c>
      <c r="B99" s="64">
        <v>1</v>
      </c>
      <c r="C99" s="64" t="s">
        <v>5920</v>
      </c>
      <c r="D99" s="64">
        <v>7</v>
      </c>
      <c r="E99" s="1" t="s">
        <v>6126</v>
      </c>
      <c r="F99" s="1" t="s">
        <v>5979</v>
      </c>
      <c r="G99" s="1" t="s">
        <v>6597</v>
      </c>
      <c r="Q99" s="1">
        <v>122</v>
      </c>
      <c r="R99" s="1">
        <v>126</v>
      </c>
      <c r="S99" s="1">
        <v>67</v>
      </c>
      <c r="T99" s="1">
        <v>60</v>
      </c>
      <c r="U99" s="1">
        <v>98.8</v>
      </c>
      <c r="W99" s="1">
        <v>97</v>
      </c>
      <c r="Y99" s="1">
        <v>28</v>
      </c>
      <c r="Z99" s="1">
        <v>22</v>
      </c>
      <c r="AA99" s="1">
        <v>99</v>
      </c>
      <c r="AB99" s="1">
        <v>95</v>
      </c>
      <c r="AC99" s="1">
        <v>1</v>
      </c>
      <c r="AD99" s="1">
        <v>1</v>
      </c>
      <c r="AE99" s="1">
        <v>141</v>
      </c>
      <c r="AF99" s="1">
        <v>29</v>
      </c>
      <c r="AG99" s="1">
        <v>36.700000000000003</v>
      </c>
      <c r="AH99" s="1">
        <v>11.1</v>
      </c>
      <c r="AM99" s="1">
        <v>140</v>
      </c>
      <c r="AN99" s="1">
        <v>4</v>
      </c>
      <c r="AO99" s="1">
        <v>102</v>
      </c>
      <c r="AP99" s="1">
        <v>9</v>
      </c>
      <c r="AQ99" s="1">
        <v>138</v>
      </c>
      <c r="AR99" s="1">
        <v>11</v>
      </c>
      <c r="AS99" s="1">
        <v>0.54</v>
      </c>
      <c r="AT99" s="1">
        <v>9</v>
      </c>
      <c r="AU99" s="1">
        <v>1075</v>
      </c>
      <c r="AV99" s="1">
        <v>178</v>
      </c>
      <c r="CJ99" s="1">
        <v>0</v>
      </c>
      <c r="CK99" s="1">
        <v>0</v>
      </c>
      <c r="CL99" s="1">
        <v>0</v>
      </c>
      <c r="DJ99" s="1">
        <v>1</v>
      </c>
      <c r="DK99" s="1" t="s">
        <v>6598</v>
      </c>
    </row>
    <row r="100" spans="1:158" s="1" customFormat="1">
      <c r="A100" s="14">
        <v>91</v>
      </c>
      <c r="B100" s="1">
        <v>1</v>
      </c>
      <c r="C100" s="1" t="s">
        <v>5915</v>
      </c>
      <c r="D100" s="1">
        <v>3</v>
      </c>
      <c r="E100" s="1" t="s">
        <v>5862</v>
      </c>
      <c r="F100" s="1" t="s">
        <v>6208</v>
      </c>
      <c r="G100" s="1" t="s">
        <v>6207</v>
      </c>
      <c r="Q100" s="1">
        <v>94</v>
      </c>
      <c r="R100" s="1">
        <v>112</v>
      </c>
      <c r="S100" s="1">
        <v>59</v>
      </c>
      <c r="T100" s="1">
        <v>58</v>
      </c>
      <c r="U100" s="1">
        <v>98.4</v>
      </c>
      <c r="V100" s="1">
        <v>101.8</v>
      </c>
      <c r="W100" s="1">
        <v>83</v>
      </c>
      <c r="X100" s="1">
        <v>90</v>
      </c>
      <c r="Y100" s="1">
        <v>18</v>
      </c>
      <c r="Z100" s="1">
        <v>16</v>
      </c>
      <c r="AA100" s="1">
        <v>97</v>
      </c>
      <c r="AB100" s="1">
        <v>99</v>
      </c>
      <c r="AC100" s="1">
        <v>0</v>
      </c>
      <c r="AE100" s="1">
        <v>175</v>
      </c>
      <c r="AF100" s="1">
        <v>22</v>
      </c>
      <c r="AG100" s="1">
        <v>36.700000000000003</v>
      </c>
      <c r="AH100" s="1">
        <v>12.6</v>
      </c>
      <c r="AK100" s="1">
        <v>1.5</v>
      </c>
      <c r="AM100" s="1">
        <v>139</v>
      </c>
      <c r="AN100" s="1">
        <v>4.0999999999999996</v>
      </c>
      <c r="AO100" s="1">
        <v>101</v>
      </c>
      <c r="AP100" s="1">
        <v>9.1999999999999993</v>
      </c>
      <c r="AQ100" s="1">
        <v>116</v>
      </c>
      <c r="AR100" s="1">
        <v>34</v>
      </c>
      <c r="AS100" s="1">
        <v>1.87</v>
      </c>
      <c r="AT100" s="1">
        <v>16</v>
      </c>
      <c r="AU100" s="1">
        <v>18.62</v>
      </c>
      <c r="AV100" s="1">
        <v>162</v>
      </c>
      <c r="AW100" s="1">
        <v>7</v>
      </c>
      <c r="AX100" s="1">
        <v>3.9</v>
      </c>
      <c r="AY100" s="1">
        <v>0.7</v>
      </c>
      <c r="AZ100" s="1">
        <v>104</v>
      </c>
      <c r="BA100" s="1">
        <v>38</v>
      </c>
      <c r="BB100" s="1">
        <v>28</v>
      </c>
      <c r="DR100" s="1">
        <v>1</v>
      </c>
      <c r="DS100" s="1" t="s">
        <v>6359</v>
      </c>
      <c r="DT100" s="1">
        <v>2</v>
      </c>
      <c r="DU100" s="1" t="s">
        <v>6365</v>
      </c>
    </row>
    <row r="101" spans="1:158" s="1" customFormat="1">
      <c r="A101" s="14">
        <v>92</v>
      </c>
      <c r="B101" s="64">
        <v>2</v>
      </c>
      <c r="C101" s="64" t="s">
        <v>6663</v>
      </c>
      <c r="D101" s="64">
        <v>4</v>
      </c>
      <c r="E101" s="1" t="s">
        <v>6324</v>
      </c>
      <c r="Q101" s="1">
        <v>106</v>
      </c>
      <c r="R101" s="1">
        <v>107</v>
      </c>
      <c r="S101" s="1">
        <v>59</v>
      </c>
      <c r="T101" s="1">
        <v>65</v>
      </c>
      <c r="U101" s="1">
        <v>99.2</v>
      </c>
      <c r="V101" s="1">
        <v>98.9</v>
      </c>
      <c r="W101" s="1">
        <v>95</v>
      </c>
      <c r="X101" s="1">
        <v>86</v>
      </c>
      <c r="Y101" s="1">
        <v>16</v>
      </c>
      <c r="Z101" s="1">
        <v>16</v>
      </c>
      <c r="AA101" s="1">
        <v>96</v>
      </c>
      <c r="AB101" s="1">
        <v>93</v>
      </c>
      <c r="AC101" s="1">
        <v>0</v>
      </c>
      <c r="AE101" s="1">
        <v>158</v>
      </c>
      <c r="AF101" s="1">
        <v>26</v>
      </c>
      <c r="AG101" s="1">
        <v>29.1</v>
      </c>
      <c r="AH101" s="1">
        <v>8.8000000000000007</v>
      </c>
      <c r="AI101" s="1">
        <v>2.6</v>
      </c>
      <c r="AK101" s="1">
        <v>1</v>
      </c>
      <c r="AL101" s="1">
        <v>1.4</v>
      </c>
      <c r="AM101" s="1">
        <v>139</v>
      </c>
      <c r="AN101" s="1">
        <v>4.0999999999999996</v>
      </c>
      <c r="AO101" s="1">
        <v>99</v>
      </c>
      <c r="AP101" s="1">
        <v>8.6</v>
      </c>
      <c r="AQ101" s="1">
        <v>104</v>
      </c>
      <c r="AR101" s="1">
        <v>12</v>
      </c>
      <c r="AS101" s="1">
        <v>0.94</v>
      </c>
      <c r="AT101" s="1">
        <v>14</v>
      </c>
      <c r="AU101" s="1">
        <v>9.76</v>
      </c>
      <c r="AV101" s="1">
        <v>261</v>
      </c>
      <c r="AW101" s="1">
        <v>6</v>
      </c>
      <c r="AX101" s="1">
        <v>3.2</v>
      </c>
      <c r="AY101" s="1">
        <v>0.3</v>
      </c>
      <c r="AZ101" s="1">
        <v>55</v>
      </c>
      <c r="BA101" s="1">
        <v>20</v>
      </c>
      <c r="BB101" s="1">
        <v>8</v>
      </c>
      <c r="BD101" s="1">
        <v>51</v>
      </c>
      <c r="BE101" s="1">
        <v>48</v>
      </c>
      <c r="BF101" s="1">
        <v>4033</v>
      </c>
      <c r="BJ101" s="1">
        <v>1.8</v>
      </c>
      <c r="BK101" s="1">
        <v>5</v>
      </c>
      <c r="DJ101" s="1">
        <v>1</v>
      </c>
      <c r="DK101" s="1" t="s">
        <v>5976</v>
      </c>
      <c r="DR101" s="1">
        <v>1</v>
      </c>
      <c r="DS101" s="1" t="s">
        <v>6359</v>
      </c>
    </row>
    <row r="102" spans="1:158" s="1" customFormat="1">
      <c r="A102" s="14">
        <v>93</v>
      </c>
      <c r="B102" s="64">
        <v>2</v>
      </c>
      <c r="C102" s="64" t="s">
        <v>6224</v>
      </c>
      <c r="D102" s="64">
        <v>5</v>
      </c>
      <c r="E102" s="1" t="s">
        <v>5913</v>
      </c>
      <c r="Q102" s="1">
        <v>203</v>
      </c>
      <c r="R102" s="1">
        <v>165</v>
      </c>
      <c r="S102" s="1">
        <v>85</v>
      </c>
      <c r="T102" s="1">
        <v>89</v>
      </c>
      <c r="U102" s="1">
        <v>98</v>
      </c>
      <c r="V102" s="1">
        <v>98.1</v>
      </c>
      <c r="W102" s="1">
        <v>81</v>
      </c>
      <c r="X102" s="1">
        <v>84</v>
      </c>
      <c r="Y102" s="1">
        <v>18</v>
      </c>
      <c r="Z102" s="1">
        <v>18</v>
      </c>
      <c r="AA102" s="1">
        <v>98</v>
      </c>
      <c r="AB102" s="1">
        <v>97</v>
      </c>
      <c r="AC102" s="1">
        <v>0</v>
      </c>
      <c r="AE102" s="1">
        <v>200</v>
      </c>
      <c r="AF102" s="1">
        <v>32</v>
      </c>
      <c r="AG102" s="1">
        <v>37.299999999999997</v>
      </c>
      <c r="AH102" s="1">
        <v>12.9</v>
      </c>
      <c r="AM102" s="1">
        <v>144</v>
      </c>
      <c r="AN102" s="1">
        <v>3.2</v>
      </c>
      <c r="AO102" s="1">
        <v>101</v>
      </c>
      <c r="AP102" s="1">
        <v>9.1</v>
      </c>
      <c r="AQ102" s="1">
        <v>112</v>
      </c>
      <c r="AR102" s="1">
        <v>13</v>
      </c>
      <c r="AS102" s="1">
        <v>1</v>
      </c>
      <c r="AT102" s="1">
        <v>11</v>
      </c>
      <c r="AU102" s="1">
        <v>7.31</v>
      </c>
      <c r="AV102" s="1">
        <v>366</v>
      </c>
      <c r="AW102" s="1">
        <v>6.9</v>
      </c>
      <c r="AX102" s="1">
        <v>3.9</v>
      </c>
      <c r="AY102" s="1">
        <v>0.5</v>
      </c>
      <c r="AZ102" s="1">
        <v>72</v>
      </c>
      <c r="BA102" s="1">
        <v>16</v>
      </c>
      <c r="BB102" s="1">
        <v>15</v>
      </c>
      <c r="BD102" s="1">
        <v>10</v>
      </c>
      <c r="BE102" s="1">
        <v>13</v>
      </c>
      <c r="BF102" s="1">
        <v>2759</v>
      </c>
      <c r="BJ102" s="1">
        <v>1.9</v>
      </c>
      <c r="DJ102" s="1">
        <v>1</v>
      </c>
      <c r="DK102" s="1" t="s">
        <v>6274</v>
      </c>
    </row>
    <row r="103" spans="1:158" s="1" customFormat="1">
      <c r="A103" s="14">
        <v>94</v>
      </c>
      <c r="B103" s="64">
        <v>1</v>
      </c>
      <c r="C103" s="64" t="s">
        <v>5853</v>
      </c>
      <c r="D103" s="64">
        <v>2</v>
      </c>
      <c r="E103" s="1" t="s">
        <v>6284</v>
      </c>
      <c r="F103" s="1" t="s">
        <v>6285</v>
      </c>
      <c r="G103" s="1" t="s">
        <v>6286</v>
      </c>
      <c r="H103" s="1" t="s">
        <v>6287</v>
      </c>
      <c r="Q103" s="1">
        <v>127</v>
      </c>
      <c r="R103" s="1">
        <v>117</v>
      </c>
      <c r="S103" s="1">
        <v>73</v>
      </c>
      <c r="T103" s="1">
        <v>70</v>
      </c>
      <c r="U103" s="1">
        <v>98</v>
      </c>
      <c r="V103" s="1">
        <v>98.7</v>
      </c>
      <c r="W103" s="1">
        <v>80</v>
      </c>
      <c r="X103" s="1">
        <v>77</v>
      </c>
      <c r="Y103" s="1">
        <v>18</v>
      </c>
      <c r="AA103" s="1">
        <v>98</v>
      </c>
      <c r="AB103" s="1">
        <v>97</v>
      </c>
      <c r="AC103" s="1">
        <v>0</v>
      </c>
      <c r="AD103" s="1">
        <v>0</v>
      </c>
      <c r="AE103" s="1">
        <v>266</v>
      </c>
      <c r="AF103" s="1">
        <v>26</v>
      </c>
      <c r="AG103" s="1">
        <v>41.1</v>
      </c>
      <c r="AH103" s="1">
        <v>13.5</v>
      </c>
      <c r="AI103" s="1">
        <v>1.9</v>
      </c>
      <c r="AM103" s="1">
        <v>140</v>
      </c>
      <c r="AN103" s="1">
        <v>4.0999999999999996</v>
      </c>
      <c r="AO103" s="1">
        <v>102</v>
      </c>
      <c r="AP103" s="1">
        <v>9.1</v>
      </c>
      <c r="AQ103" s="1">
        <v>111</v>
      </c>
      <c r="AR103" s="1">
        <v>18</v>
      </c>
      <c r="AS103" s="1">
        <v>1.04</v>
      </c>
      <c r="AT103" s="1">
        <v>12</v>
      </c>
      <c r="AU103" s="1">
        <v>13.23</v>
      </c>
      <c r="AV103" s="1">
        <v>367</v>
      </c>
      <c r="AW103" s="1">
        <v>7.6</v>
      </c>
      <c r="AX103" s="1">
        <v>3.7</v>
      </c>
      <c r="AY103" s="1">
        <v>0.5</v>
      </c>
      <c r="AZ103" s="1">
        <v>66</v>
      </c>
      <c r="BA103" s="1">
        <v>19</v>
      </c>
      <c r="BB103" s="1">
        <v>20</v>
      </c>
      <c r="BI103" s="1">
        <v>0.12</v>
      </c>
      <c r="BJ103" s="1">
        <v>2.4</v>
      </c>
      <c r="DJ103" s="1">
        <v>3</v>
      </c>
      <c r="DK103" s="1" t="s">
        <v>6288</v>
      </c>
    </row>
    <row r="104" spans="1:158" s="1" customFormat="1">
      <c r="A104" s="14">
        <v>95</v>
      </c>
      <c r="B104" s="1">
        <v>1</v>
      </c>
      <c r="C104" s="1" t="s">
        <v>5834</v>
      </c>
      <c r="D104" s="1">
        <v>2</v>
      </c>
      <c r="E104" s="1" t="s">
        <v>5902</v>
      </c>
      <c r="F104" s="1" t="s">
        <v>5903</v>
      </c>
      <c r="G104" s="1" t="s">
        <v>5904</v>
      </c>
      <c r="Q104" s="1">
        <v>81</v>
      </c>
      <c r="R104" s="1">
        <v>121</v>
      </c>
      <c r="S104" s="1">
        <v>42</v>
      </c>
      <c r="T104" s="1">
        <v>57</v>
      </c>
      <c r="U104" s="1">
        <v>100</v>
      </c>
      <c r="V104" s="1">
        <v>97.5</v>
      </c>
      <c r="W104" s="1">
        <v>78</v>
      </c>
      <c r="X104" s="1">
        <v>61</v>
      </c>
      <c r="Y104" s="1">
        <v>20</v>
      </c>
      <c r="Z104" s="1">
        <v>16</v>
      </c>
      <c r="AA104" s="1">
        <v>92</v>
      </c>
      <c r="AB104" s="1">
        <v>98</v>
      </c>
      <c r="AC104" s="1">
        <v>0</v>
      </c>
      <c r="AD104" s="1">
        <v>0</v>
      </c>
      <c r="AE104" s="1">
        <v>143</v>
      </c>
      <c r="AF104" s="1">
        <v>28</v>
      </c>
      <c r="AG104" s="1">
        <v>30.7</v>
      </c>
      <c r="AH104" s="1">
        <v>9.6999999999999993</v>
      </c>
      <c r="AK104" s="1">
        <v>1.4</v>
      </c>
      <c r="AM104" s="1">
        <v>133</v>
      </c>
      <c r="AN104" s="1">
        <v>4.0999999999999996</v>
      </c>
      <c r="AO104" s="1">
        <v>94</v>
      </c>
      <c r="AP104" s="1">
        <v>8.6</v>
      </c>
      <c r="AQ104" s="1">
        <v>142</v>
      </c>
      <c r="AR104" s="1">
        <v>23</v>
      </c>
      <c r="AS104" s="1">
        <v>1.34</v>
      </c>
      <c r="AT104" s="1">
        <v>11</v>
      </c>
      <c r="AU104" s="1">
        <v>10.89</v>
      </c>
      <c r="AV104" s="1">
        <v>130</v>
      </c>
      <c r="AW104" s="1">
        <v>7</v>
      </c>
      <c r="AX104" s="1">
        <v>3.6</v>
      </c>
      <c r="AY104" s="1">
        <v>0.4</v>
      </c>
      <c r="AZ104" s="1">
        <v>86</v>
      </c>
      <c r="BA104" s="1">
        <v>21</v>
      </c>
      <c r="BB104" s="1">
        <v>14</v>
      </c>
      <c r="BD104" s="1" t="s">
        <v>5851</v>
      </c>
      <c r="BJ104" s="1">
        <v>2.5</v>
      </c>
      <c r="BK104" s="1">
        <v>20</v>
      </c>
      <c r="DJ104" s="1">
        <v>1</v>
      </c>
      <c r="DK104" s="1" t="s">
        <v>5888</v>
      </c>
    </row>
    <row r="105" spans="1:158" s="1" customFormat="1">
      <c r="A105" s="14">
        <v>96</v>
      </c>
      <c r="B105" s="64">
        <v>1</v>
      </c>
      <c r="C105" s="64" t="s">
        <v>5920</v>
      </c>
      <c r="D105" s="64">
        <v>5</v>
      </c>
      <c r="E105" s="1" t="s">
        <v>6732</v>
      </c>
      <c r="F105" s="1" t="s">
        <v>6733</v>
      </c>
      <c r="Q105" s="1">
        <v>116</v>
      </c>
      <c r="R105" s="1">
        <v>97</v>
      </c>
      <c r="S105" s="1">
        <v>82</v>
      </c>
      <c r="T105" s="1">
        <v>62</v>
      </c>
      <c r="U105" s="1">
        <v>98.8</v>
      </c>
      <c r="V105" s="1">
        <v>97.7</v>
      </c>
      <c r="W105" s="1">
        <v>82</v>
      </c>
      <c r="X105" s="1">
        <v>74</v>
      </c>
      <c r="Y105" s="1">
        <v>20</v>
      </c>
      <c r="AA105" s="1">
        <v>99</v>
      </c>
      <c r="AB105" s="1">
        <v>96</v>
      </c>
      <c r="AD105" s="1">
        <v>0</v>
      </c>
      <c r="AE105" s="1">
        <v>151</v>
      </c>
      <c r="AF105" s="1">
        <v>24</v>
      </c>
      <c r="AG105" s="1">
        <v>45.1</v>
      </c>
      <c r="AH105" s="1">
        <v>14.9</v>
      </c>
      <c r="AM105" s="1">
        <v>136</v>
      </c>
      <c r="AN105" s="1">
        <v>5.8</v>
      </c>
      <c r="AO105" s="1">
        <v>93</v>
      </c>
      <c r="AP105" s="1">
        <v>9.5</v>
      </c>
      <c r="AQ105" s="1">
        <v>133</v>
      </c>
      <c r="AR105" s="1">
        <v>49</v>
      </c>
      <c r="AS105" s="1">
        <v>3.52</v>
      </c>
      <c r="AT105" s="1">
        <v>19</v>
      </c>
      <c r="AU105" s="1">
        <v>6.94</v>
      </c>
      <c r="AV105" s="1">
        <v>234</v>
      </c>
      <c r="BD105" s="1">
        <v>168</v>
      </c>
      <c r="BE105" s="1">
        <v>151</v>
      </c>
      <c r="BF105" s="1">
        <v>25667</v>
      </c>
      <c r="BJ105" s="1">
        <v>2.6</v>
      </c>
      <c r="DJ105" s="1">
        <v>1</v>
      </c>
      <c r="DK105" s="1" t="s">
        <v>6734</v>
      </c>
    </row>
    <row r="106" spans="1:158" s="1" customFormat="1">
      <c r="A106" s="14">
        <v>97</v>
      </c>
      <c r="B106" s="1">
        <v>1</v>
      </c>
      <c r="C106" s="1" t="s">
        <v>5900</v>
      </c>
      <c r="D106" s="1">
        <v>5</v>
      </c>
      <c r="Q106" s="1">
        <v>182</v>
      </c>
      <c r="R106" s="1">
        <v>179</v>
      </c>
      <c r="S106" s="1">
        <v>83</v>
      </c>
      <c r="T106" s="1">
        <v>79</v>
      </c>
      <c r="U106" s="1">
        <v>97</v>
      </c>
      <c r="V106" s="1">
        <v>98.3</v>
      </c>
      <c r="W106" s="1">
        <v>85</v>
      </c>
      <c r="X106" s="1">
        <v>89</v>
      </c>
      <c r="Y106" s="1">
        <v>12</v>
      </c>
      <c r="Z106" s="1">
        <v>17</v>
      </c>
      <c r="AA106" s="1">
        <v>97</v>
      </c>
      <c r="AB106" s="1">
        <v>97</v>
      </c>
      <c r="AC106" s="1">
        <v>0</v>
      </c>
      <c r="AD106" s="1">
        <v>0</v>
      </c>
      <c r="AE106" s="1">
        <v>155</v>
      </c>
      <c r="AF106" s="1">
        <v>29</v>
      </c>
      <c r="AG106" s="1">
        <v>34.200000000000003</v>
      </c>
      <c r="AH106" s="1">
        <v>10.6</v>
      </c>
      <c r="AM106" s="1">
        <v>140</v>
      </c>
      <c r="AN106" s="1">
        <v>4</v>
      </c>
      <c r="AO106" s="1">
        <v>97</v>
      </c>
      <c r="AP106" s="1">
        <v>9.5</v>
      </c>
      <c r="AQ106" s="1">
        <v>95</v>
      </c>
      <c r="AR106" s="1">
        <v>32</v>
      </c>
      <c r="AS106" s="1">
        <v>1.22</v>
      </c>
      <c r="AT106" s="1">
        <v>14</v>
      </c>
      <c r="AU106" s="1">
        <v>5.83</v>
      </c>
      <c r="AV106" s="1">
        <v>221</v>
      </c>
      <c r="AW106" s="1">
        <v>7.2</v>
      </c>
      <c r="AX106" s="1">
        <v>4.3</v>
      </c>
      <c r="AY106" s="1">
        <v>0.7</v>
      </c>
      <c r="AZ106" s="1">
        <v>171</v>
      </c>
      <c r="BA106" s="1">
        <v>79</v>
      </c>
      <c r="BB106" s="1">
        <v>53</v>
      </c>
      <c r="BD106" s="1">
        <v>0.01</v>
      </c>
      <c r="BF106" s="1">
        <v>5162</v>
      </c>
      <c r="BJ106" s="1">
        <v>2.2999999999999998</v>
      </c>
      <c r="BQ106" s="1">
        <v>3.5</v>
      </c>
      <c r="DJ106" s="1">
        <v>1</v>
      </c>
      <c r="DK106" s="1" t="s">
        <v>5901</v>
      </c>
    </row>
    <row r="107" spans="1:158" s="1" customFormat="1">
      <c r="A107" s="14">
        <v>98</v>
      </c>
      <c r="B107" s="64">
        <v>1</v>
      </c>
      <c r="C107" s="64" t="s">
        <v>6426</v>
      </c>
      <c r="D107" s="64">
        <v>10</v>
      </c>
      <c r="E107" s="1" t="s">
        <v>5897</v>
      </c>
      <c r="Q107" s="1">
        <v>192</v>
      </c>
      <c r="R107" s="1">
        <v>162</v>
      </c>
      <c r="S107" s="1">
        <v>102</v>
      </c>
      <c r="T107" s="1">
        <v>89</v>
      </c>
      <c r="U107" s="1">
        <v>98.3</v>
      </c>
      <c r="V107" s="1">
        <v>98.2</v>
      </c>
      <c r="W107" s="1">
        <v>80</v>
      </c>
      <c r="X107" s="1">
        <v>70</v>
      </c>
      <c r="Y107" s="1">
        <v>20</v>
      </c>
      <c r="Z107" s="1">
        <v>18</v>
      </c>
      <c r="AA107" s="1">
        <v>99</v>
      </c>
      <c r="AB107" s="1">
        <v>100</v>
      </c>
      <c r="AC107" s="1">
        <v>0</v>
      </c>
      <c r="AE107" s="1">
        <v>185</v>
      </c>
      <c r="AF107" s="1">
        <v>24</v>
      </c>
      <c r="AG107" s="1">
        <v>38.700000000000003</v>
      </c>
      <c r="AH107" s="1">
        <v>12.5</v>
      </c>
      <c r="AM107" s="1">
        <v>135</v>
      </c>
      <c r="AN107" s="1">
        <v>4.3</v>
      </c>
      <c r="AO107" s="1">
        <v>97</v>
      </c>
      <c r="AP107" s="1">
        <v>9.6999999999999993</v>
      </c>
      <c r="AQ107" s="1">
        <v>152</v>
      </c>
      <c r="AR107" s="1">
        <v>16</v>
      </c>
      <c r="AS107" s="1">
        <v>0.98</v>
      </c>
      <c r="AT107" s="1">
        <v>14</v>
      </c>
      <c r="AU107" s="1">
        <v>4.87</v>
      </c>
      <c r="AV107" s="1">
        <v>243</v>
      </c>
      <c r="BD107" s="1">
        <v>28</v>
      </c>
      <c r="BE107" s="1">
        <v>23</v>
      </c>
      <c r="BF107" s="1">
        <v>26</v>
      </c>
      <c r="BJ107" s="1">
        <v>1.7</v>
      </c>
      <c r="DJ107" s="1">
        <v>1</v>
      </c>
      <c r="DK107" s="1" t="s">
        <v>5976</v>
      </c>
    </row>
    <row r="108" spans="1:158" s="1" customFormat="1">
      <c r="A108" s="14">
        <v>99</v>
      </c>
      <c r="B108" s="1">
        <v>2</v>
      </c>
      <c r="C108" s="1" t="s">
        <v>6227</v>
      </c>
      <c r="D108" s="1">
        <v>3</v>
      </c>
      <c r="E108" s="1" t="s">
        <v>6047</v>
      </c>
      <c r="F108" s="1" t="s">
        <v>5992</v>
      </c>
      <c r="Q108" s="1">
        <v>130</v>
      </c>
      <c r="R108" s="1">
        <v>132</v>
      </c>
      <c r="S108" s="1">
        <v>78</v>
      </c>
      <c r="T108" s="1">
        <v>77</v>
      </c>
      <c r="U108" s="1">
        <v>98.2</v>
      </c>
      <c r="V108" s="1">
        <v>98.2</v>
      </c>
      <c r="W108" s="1">
        <v>79</v>
      </c>
      <c r="X108" s="1">
        <v>86</v>
      </c>
      <c r="Y108" s="1">
        <v>16</v>
      </c>
      <c r="AA108" s="1">
        <v>98</v>
      </c>
      <c r="AB108" s="1">
        <v>97</v>
      </c>
      <c r="AC108" s="1">
        <v>0</v>
      </c>
      <c r="AD108" s="1">
        <v>0</v>
      </c>
      <c r="AF108" s="1">
        <v>24</v>
      </c>
      <c r="AG108" s="1">
        <v>32.799999999999997</v>
      </c>
      <c r="AH108" s="1">
        <v>10.5</v>
      </c>
      <c r="AI108" s="1">
        <v>1</v>
      </c>
      <c r="AK108" s="1">
        <v>2</v>
      </c>
      <c r="AM108" s="1">
        <v>143</v>
      </c>
      <c r="AN108" s="1">
        <v>4.5999999999999996</v>
      </c>
      <c r="AO108" s="1">
        <v>106</v>
      </c>
      <c r="AP108" s="1">
        <v>10.199999999999999</v>
      </c>
      <c r="AQ108" s="1">
        <v>115</v>
      </c>
      <c r="AR108" s="1">
        <v>37</v>
      </c>
      <c r="AS108" s="1">
        <v>1.1599999999999999</v>
      </c>
      <c r="AT108" s="1">
        <v>13</v>
      </c>
      <c r="AU108" s="1">
        <v>7.73</v>
      </c>
      <c r="AV108" s="1">
        <v>337</v>
      </c>
      <c r="AW108" s="1">
        <v>8.1999999999999993</v>
      </c>
      <c r="AX108" s="1">
        <v>4</v>
      </c>
      <c r="AY108" s="1">
        <v>0.2</v>
      </c>
      <c r="AZ108" s="1">
        <v>87</v>
      </c>
      <c r="BA108" s="1">
        <v>14</v>
      </c>
      <c r="BB108" s="1">
        <v>16</v>
      </c>
      <c r="BD108" s="1">
        <v>23</v>
      </c>
      <c r="BE108" s="1">
        <v>25</v>
      </c>
      <c r="BJ108" s="1">
        <v>2.6</v>
      </c>
      <c r="BK108" s="1">
        <v>49</v>
      </c>
      <c r="DJ108" s="1">
        <v>2</v>
      </c>
      <c r="DK108" s="1" t="s">
        <v>6230</v>
      </c>
      <c r="DL108" s="1">
        <v>2</v>
      </c>
      <c r="DM108" s="1" t="s">
        <v>6934</v>
      </c>
      <c r="DR108" s="1">
        <v>2</v>
      </c>
      <c r="DS108" s="1" t="s">
        <v>6861</v>
      </c>
    </row>
    <row r="109" spans="1:158" s="1" customFormat="1">
      <c r="A109" s="14">
        <v>100</v>
      </c>
      <c r="B109" s="64">
        <v>1</v>
      </c>
      <c r="C109" s="64" t="s">
        <v>6363</v>
      </c>
      <c r="D109" s="64">
        <v>3</v>
      </c>
      <c r="E109" s="1" t="s">
        <v>5992</v>
      </c>
      <c r="F109" s="1" t="s">
        <v>5862</v>
      </c>
      <c r="Q109" s="1">
        <v>116</v>
      </c>
      <c r="R109" s="1">
        <v>104</v>
      </c>
      <c r="S109" s="1">
        <v>61</v>
      </c>
      <c r="T109" s="1">
        <v>57</v>
      </c>
      <c r="U109" s="1">
        <v>98.6</v>
      </c>
      <c r="V109" s="1">
        <v>97.8</v>
      </c>
      <c r="W109" s="1">
        <v>60</v>
      </c>
      <c r="X109" s="1">
        <v>98</v>
      </c>
      <c r="Y109" s="1">
        <v>20</v>
      </c>
      <c r="Z109" s="1">
        <v>18</v>
      </c>
      <c r="AA109" s="1">
        <v>94</v>
      </c>
      <c r="AB109" s="1">
        <v>97</v>
      </c>
      <c r="AC109" s="1">
        <v>0</v>
      </c>
      <c r="AD109" s="1">
        <v>0</v>
      </c>
      <c r="AE109" s="1">
        <v>180</v>
      </c>
      <c r="AF109" s="1">
        <v>26</v>
      </c>
      <c r="AG109" s="1">
        <v>40.9</v>
      </c>
      <c r="AH109" s="1">
        <v>13</v>
      </c>
      <c r="AK109" s="1">
        <v>1.3</v>
      </c>
      <c r="AM109" s="1">
        <v>139</v>
      </c>
      <c r="AN109" s="1">
        <v>4.9000000000000004</v>
      </c>
      <c r="AO109" s="1">
        <v>99</v>
      </c>
      <c r="AP109" s="1">
        <v>9.6999999999999993</v>
      </c>
      <c r="AQ109" s="1">
        <v>118</v>
      </c>
      <c r="AR109" s="1">
        <v>37</v>
      </c>
      <c r="AS109" s="1">
        <v>2.04</v>
      </c>
      <c r="AT109" s="1">
        <v>14</v>
      </c>
      <c r="AU109" s="1">
        <v>12.7</v>
      </c>
      <c r="AV109" s="1">
        <v>212</v>
      </c>
      <c r="AW109" s="1">
        <v>7.1</v>
      </c>
      <c r="AX109" s="1">
        <v>3.8</v>
      </c>
      <c r="AY109" s="1">
        <v>0.6</v>
      </c>
      <c r="AZ109" s="1">
        <v>126</v>
      </c>
      <c r="BA109" s="1">
        <v>18</v>
      </c>
      <c r="BB109" s="1">
        <v>12</v>
      </c>
      <c r="BJ109" s="1">
        <v>2.2000000000000002</v>
      </c>
      <c r="BQ109" s="1">
        <v>3.1</v>
      </c>
      <c r="DJ109" s="1">
        <v>1</v>
      </c>
      <c r="DK109" s="1" t="s">
        <v>6364</v>
      </c>
      <c r="DR109" s="1">
        <v>2</v>
      </c>
      <c r="DS109" s="1" t="s">
        <v>6365</v>
      </c>
    </row>
    <row r="110" spans="1:158" s="1" customFormat="1">
      <c r="A110" s="14">
        <v>101</v>
      </c>
      <c r="B110" s="64">
        <v>1</v>
      </c>
      <c r="C110" s="64" t="s">
        <v>6458</v>
      </c>
      <c r="D110" s="64">
        <v>8</v>
      </c>
      <c r="E110" s="1" t="s">
        <v>5862</v>
      </c>
      <c r="F110" s="1" t="s">
        <v>5881</v>
      </c>
      <c r="G110" s="1" t="s">
        <v>6011</v>
      </c>
      <c r="H110" s="1" t="s">
        <v>6030</v>
      </c>
      <c r="I110" s="1" t="s">
        <v>6459</v>
      </c>
      <c r="J110" s="1" t="s">
        <v>6460</v>
      </c>
      <c r="Q110" s="1">
        <v>158</v>
      </c>
      <c r="R110" s="1">
        <v>112</v>
      </c>
      <c r="S110" s="1">
        <v>104</v>
      </c>
      <c r="T110" s="1">
        <v>63</v>
      </c>
      <c r="U110" s="1">
        <v>98.3</v>
      </c>
      <c r="W110" s="1">
        <v>76</v>
      </c>
      <c r="X110" s="1">
        <v>90</v>
      </c>
      <c r="Y110" s="1">
        <v>16</v>
      </c>
      <c r="Z110" s="1">
        <v>16</v>
      </c>
      <c r="AA110" s="1">
        <v>97</v>
      </c>
      <c r="AB110" s="1">
        <v>97</v>
      </c>
      <c r="AC110" s="1">
        <v>0</v>
      </c>
      <c r="AD110" s="1">
        <v>0</v>
      </c>
      <c r="AE110" s="1">
        <v>220</v>
      </c>
      <c r="AF110" s="1">
        <v>22</v>
      </c>
      <c r="AG110" s="1">
        <v>40.200000000000003</v>
      </c>
      <c r="AH110" s="1">
        <v>13.2</v>
      </c>
      <c r="AK110" s="1">
        <v>3.1</v>
      </c>
      <c r="AL110" s="1">
        <v>2.5</v>
      </c>
      <c r="AM110" s="1">
        <v>141</v>
      </c>
      <c r="AN110" s="1">
        <v>4.4000000000000004</v>
      </c>
      <c r="AO110" s="1">
        <v>102</v>
      </c>
      <c r="AP110" s="1">
        <v>10.199999999999999</v>
      </c>
      <c r="AQ110" s="1">
        <v>164</v>
      </c>
      <c r="AR110" s="1">
        <v>16</v>
      </c>
      <c r="AS110" s="1">
        <v>1.3</v>
      </c>
      <c r="AT110" s="1">
        <v>18</v>
      </c>
      <c r="AU110" s="1">
        <v>6.11</v>
      </c>
      <c r="AV110" s="1">
        <v>206</v>
      </c>
      <c r="AW110" s="1">
        <v>6.2</v>
      </c>
      <c r="AX110" s="1">
        <v>3.7</v>
      </c>
      <c r="AY110" s="1">
        <v>0.3</v>
      </c>
      <c r="AZ110" s="1">
        <v>73</v>
      </c>
      <c r="BA110" s="1">
        <v>13</v>
      </c>
      <c r="BB110" s="1">
        <v>11</v>
      </c>
      <c r="BC110" s="1">
        <v>12.9</v>
      </c>
      <c r="BD110" s="1">
        <v>14</v>
      </c>
      <c r="BE110" s="1">
        <v>12</v>
      </c>
      <c r="BG110" s="1">
        <v>7.35</v>
      </c>
      <c r="BH110" s="1">
        <v>47</v>
      </c>
      <c r="BJ110" s="1">
        <v>2</v>
      </c>
      <c r="BP110" s="1">
        <v>0.3</v>
      </c>
      <c r="DJ110" s="1">
        <v>1</v>
      </c>
      <c r="DK110" s="1" t="s">
        <v>5976</v>
      </c>
    </row>
    <row r="111" spans="1:158" s="1" customFormat="1">
      <c r="A111" s="14">
        <v>102</v>
      </c>
      <c r="B111" s="1">
        <v>2</v>
      </c>
      <c r="C111" s="1" t="s">
        <v>6027</v>
      </c>
      <c r="D111" s="1">
        <v>8</v>
      </c>
      <c r="Q111" s="1">
        <v>116</v>
      </c>
      <c r="R111" s="1">
        <v>66</v>
      </c>
      <c r="S111" s="1">
        <v>116</v>
      </c>
      <c r="T111" s="1">
        <v>70</v>
      </c>
      <c r="U111" s="1">
        <v>98.2</v>
      </c>
      <c r="W111" s="1">
        <v>78</v>
      </c>
      <c r="X111" s="1">
        <v>74</v>
      </c>
      <c r="Y111" s="1">
        <v>24</v>
      </c>
      <c r="Z111" s="1">
        <v>16</v>
      </c>
      <c r="AA111" s="1">
        <v>98</v>
      </c>
      <c r="AB111" s="1">
        <v>99</v>
      </c>
      <c r="AF111" s="1">
        <v>25</v>
      </c>
      <c r="AG111" s="1">
        <v>40.5</v>
      </c>
      <c r="AH111" s="1">
        <v>13.7</v>
      </c>
      <c r="AK111" s="1">
        <v>2.2000000000000002</v>
      </c>
      <c r="AM111" s="1">
        <v>141</v>
      </c>
      <c r="AN111" s="1">
        <v>3.9</v>
      </c>
      <c r="AO111" s="1">
        <v>102</v>
      </c>
      <c r="AP111" s="1">
        <v>9.1999999999999993</v>
      </c>
      <c r="AQ111" s="1">
        <v>223</v>
      </c>
      <c r="AR111" s="1">
        <v>12</v>
      </c>
      <c r="AS111" s="1">
        <v>0.59</v>
      </c>
      <c r="AT111" s="1">
        <v>14</v>
      </c>
      <c r="AU111" s="1">
        <v>10.45</v>
      </c>
      <c r="AV111" s="1">
        <v>216</v>
      </c>
      <c r="BJ111" s="1">
        <v>1.7</v>
      </c>
      <c r="DJ111" s="1">
        <v>1</v>
      </c>
      <c r="DK111" s="1" t="s">
        <v>6028</v>
      </c>
    </row>
    <row r="112" spans="1:158" s="14" customFormat="1">
      <c r="A112" s="14">
        <v>103</v>
      </c>
      <c r="B112" s="1">
        <v>2</v>
      </c>
      <c r="C112" s="1" t="s">
        <v>6087</v>
      </c>
      <c r="D112" s="1">
        <v>3</v>
      </c>
      <c r="E112" s="1" t="s">
        <v>6047</v>
      </c>
      <c r="F112" s="1" t="s">
        <v>5912</v>
      </c>
      <c r="G112" s="1" t="s">
        <v>5897</v>
      </c>
      <c r="H112" s="1"/>
      <c r="I112" s="1"/>
      <c r="J112" s="1"/>
      <c r="K112" s="1"/>
      <c r="L112" s="1"/>
      <c r="M112" s="1"/>
      <c r="N112" s="1"/>
      <c r="O112" s="1"/>
      <c r="P112" s="1"/>
      <c r="Q112" s="1"/>
      <c r="R112" s="1">
        <v>126</v>
      </c>
      <c r="S112" s="1"/>
      <c r="T112" s="1">
        <v>66</v>
      </c>
      <c r="U112" s="1">
        <v>98.3</v>
      </c>
      <c r="V112" s="1">
        <v>101.6</v>
      </c>
      <c r="W112" s="1">
        <v>68</v>
      </c>
      <c r="X112" s="1">
        <v>64</v>
      </c>
      <c r="Y112" s="1">
        <v>16</v>
      </c>
      <c r="Z112" s="1">
        <v>16</v>
      </c>
      <c r="AA112" s="1">
        <v>97</v>
      </c>
      <c r="AB112" s="1"/>
      <c r="AC112" s="1">
        <v>0</v>
      </c>
      <c r="AD112" s="1"/>
      <c r="AE112" s="1">
        <v>162</v>
      </c>
      <c r="AF112" s="1">
        <v>25</v>
      </c>
      <c r="AG112" s="1">
        <v>34.6</v>
      </c>
      <c r="AH112" s="1">
        <v>11.2</v>
      </c>
      <c r="AI112" s="1"/>
      <c r="AJ112" s="1"/>
      <c r="AK112" s="1">
        <v>1.8</v>
      </c>
      <c r="AL112" s="1"/>
      <c r="AM112" s="1">
        <v>137</v>
      </c>
      <c r="AN112" s="1">
        <v>4.2</v>
      </c>
      <c r="AO112" s="1">
        <v>97</v>
      </c>
      <c r="AP112" s="1">
        <v>9.1999999999999993</v>
      </c>
      <c r="AQ112" s="1">
        <v>142</v>
      </c>
      <c r="AR112" s="1">
        <v>32</v>
      </c>
      <c r="AS112" s="1">
        <v>1.4</v>
      </c>
      <c r="AT112" s="1">
        <v>15</v>
      </c>
      <c r="AU112" s="1">
        <v>12.82</v>
      </c>
      <c r="AV112" s="1">
        <v>166</v>
      </c>
      <c r="AW112" s="1">
        <v>7.9</v>
      </c>
      <c r="AX112" s="1">
        <v>3.9</v>
      </c>
      <c r="AY112" s="1">
        <v>0.6</v>
      </c>
      <c r="AZ112" s="1">
        <v>83</v>
      </c>
      <c r="BA112" s="1">
        <v>16</v>
      </c>
      <c r="BB112" s="1">
        <v>9</v>
      </c>
      <c r="BC112" s="1"/>
      <c r="BD112" s="1"/>
      <c r="BE112" s="1"/>
      <c r="BF112" s="1"/>
      <c r="BG112" s="1"/>
      <c r="BH112" s="1"/>
      <c r="BI112" s="1"/>
      <c r="BJ112" s="1"/>
      <c r="BK112" s="1">
        <v>19</v>
      </c>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v>1</v>
      </c>
      <c r="DK112" s="1" t="s">
        <v>6088</v>
      </c>
      <c r="DL112" s="1"/>
      <c r="DM112" s="1"/>
      <c r="DN112" s="1"/>
      <c r="DO112" s="1"/>
      <c r="DP112" s="1"/>
      <c r="DQ112" s="1"/>
      <c r="DR112" s="1">
        <v>2</v>
      </c>
      <c r="DS112" s="1" t="s">
        <v>6089</v>
      </c>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row>
    <row r="113" spans="1:158" s="1" customFormat="1">
      <c r="A113" s="14">
        <v>104</v>
      </c>
      <c r="B113" s="64">
        <v>1</v>
      </c>
      <c r="C113" s="64" t="s">
        <v>6275</v>
      </c>
      <c r="D113" s="64">
        <v>8</v>
      </c>
      <c r="E113" s="1" t="s">
        <v>6276</v>
      </c>
      <c r="F113" s="1" t="s">
        <v>5956</v>
      </c>
      <c r="G113" s="1" t="s">
        <v>6277</v>
      </c>
      <c r="H113" s="1" t="s">
        <v>6018</v>
      </c>
      <c r="Q113" s="1">
        <v>194</v>
      </c>
      <c r="R113" s="1">
        <v>177</v>
      </c>
      <c r="S113" s="1">
        <v>78</v>
      </c>
      <c r="T113" s="1">
        <v>100</v>
      </c>
      <c r="U113" s="1">
        <v>98.5</v>
      </c>
      <c r="V113" s="1">
        <v>97.4</v>
      </c>
      <c r="W113" s="1">
        <v>58</v>
      </c>
      <c r="X113" s="1">
        <v>68</v>
      </c>
      <c r="Y113" s="1">
        <v>18</v>
      </c>
      <c r="Z113" s="1">
        <v>18</v>
      </c>
      <c r="AA113" s="1">
        <v>98</v>
      </c>
      <c r="AB113" s="1">
        <v>100</v>
      </c>
      <c r="AD113" s="1">
        <v>0</v>
      </c>
      <c r="AE113" s="1">
        <v>180</v>
      </c>
      <c r="AF113" s="1">
        <v>28</v>
      </c>
      <c r="AG113" s="1">
        <v>41.9</v>
      </c>
      <c r="AH113" s="1">
        <v>15.5</v>
      </c>
      <c r="AI113" s="1">
        <v>1</v>
      </c>
      <c r="AM113" s="1">
        <v>127</v>
      </c>
      <c r="AN113" s="1">
        <v>3.6</v>
      </c>
      <c r="AO113" s="1">
        <v>84</v>
      </c>
      <c r="AP113" s="1">
        <v>9.5</v>
      </c>
      <c r="AQ113" s="1">
        <v>717</v>
      </c>
      <c r="AR113" s="1">
        <v>18</v>
      </c>
      <c r="AS113" s="1">
        <v>1.1100000000000001</v>
      </c>
      <c r="AT113" s="1">
        <v>15</v>
      </c>
      <c r="AU113" s="1">
        <v>3.8</v>
      </c>
      <c r="AV113" s="1">
        <v>209</v>
      </c>
      <c r="BC113" s="1">
        <v>10</v>
      </c>
      <c r="BD113" s="1">
        <v>11</v>
      </c>
      <c r="BE113" s="1">
        <v>11</v>
      </c>
      <c r="BF113" s="1">
        <v>135</v>
      </c>
      <c r="BG113" s="1">
        <v>7.43</v>
      </c>
      <c r="BH113" s="1">
        <v>44</v>
      </c>
      <c r="BI113" s="1">
        <v>0.09</v>
      </c>
      <c r="BJ113" s="1">
        <v>2</v>
      </c>
      <c r="BM113" s="1">
        <v>0.61</v>
      </c>
      <c r="CP113" s="1">
        <v>307</v>
      </c>
      <c r="DJ113" s="1">
        <v>2</v>
      </c>
      <c r="DK113" s="1" t="s">
        <v>6230</v>
      </c>
    </row>
    <row r="114" spans="1:158" s="1" customFormat="1">
      <c r="A114" s="14">
        <v>105</v>
      </c>
      <c r="B114" s="1">
        <v>1</v>
      </c>
      <c r="C114" s="1" t="s">
        <v>6763</v>
      </c>
      <c r="D114" s="1">
        <v>3</v>
      </c>
      <c r="E114" s="1" t="s">
        <v>6228</v>
      </c>
      <c r="F114" s="1" t="s">
        <v>6246</v>
      </c>
      <c r="G114" s="1" t="s">
        <v>6898</v>
      </c>
      <c r="H114" s="1" t="s">
        <v>6899</v>
      </c>
      <c r="I114" s="1" t="s">
        <v>5913</v>
      </c>
      <c r="J114" s="1" t="s">
        <v>5992</v>
      </c>
      <c r="K114" s="1" t="s">
        <v>6900</v>
      </c>
      <c r="Q114" s="1">
        <v>89</v>
      </c>
      <c r="R114" s="1">
        <v>98</v>
      </c>
      <c r="S114" s="1">
        <v>58</v>
      </c>
      <c r="T114" s="1">
        <v>60</v>
      </c>
      <c r="U114" s="1">
        <v>98.2</v>
      </c>
      <c r="V114" s="1">
        <v>98.6</v>
      </c>
      <c r="W114" s="1">
        <v>100</v>
      </c>
      <c r="X114" s="1">
        <v>103</v>
      </c>
      <c r="Y114" s="1">
        <v>16</v>
      </c>
      <c r="Z114" s="1">
        <v>18</v>
      </c>
      <c r="AA114" s="1">
        <v>97</v>
      </c>
      <c r="AB114" s="1">
        <v>100</v>
      </c>
      <c r="AD114" s="1">
        <v>0</v>
      </c>
      <c r="AE114" s="1">
        <v>98</v>
      </c>
      <c r="AF114" s="1">
        <v>18</v>
      </c>
      <c r="AG114" s="1">
        <v>40.6</v>
      </c>
      <c r="AH114" s="1">
        <v>13.7</v>
      </c>
      <c r="AK114" s="1">
        <v>1.3</v>
      </c>
      <c r="AM114" s="1">
        <v>137</v>
      </c>
      <c r="AN114" s="1">
        <v>5.6</v>
      </c>
      <c r="AO114" s="1">
        <v>102</v>
      </c>
      <c r="AP114" s="1">
        <v>8.6</v>
      </c>
      <c r="AQ114" s="1">
        <v>161</v>
      </c>
      <c r="AR114" s="1">
        <v>13</v>
      </c>
      <c r="AS114" s="1">
        <v>0.65</v>
      </c>
      <c r="AT114" s="1">
        <v>17</v>
      </c>
      <c r="AU114" s="1">
        <v>8.42</v>
      </c>
      <c r="AV114" s="1">
        <v>393</v>
      </c>
      <c r="AW114" s="1">
        <v>8.6999999999999993</v>
      </c>
      <c r="AX114" s="1">
        <v>4.7</v>
      </c>
      <c r="AY114" s="1">
        <v>0.5</v>
      </c>
      <c r="AZ114" s="1">
        <v>190</v>
      </c>
      <c r="BA114" s="1">
        <v>13</v>
      </c>
      <c r="BB114" s="1">
        <v>20</v>
      </c>
      <c r="BC114" s="1">
        <v>12.1</v>
      </c>
      <c r="BG114" s="1">
        <v>7.33</v>
      </c>
      <c r="BH114" s="1">
        <v>43</v>
      </c>
      <c r="BJ114" s="1">
        <v>2.2000000000000002</v>
      </c>
      <c r="BK114" s="1">
        <v>8</v>
      </c>
      <c r="BP114" s="1">
        <v>8.1</v>
      </c>
      <c r="CP114" s="1">
        <v>305</v>
      </c>
      <c r="DB114" s="1">
        <v>0</v>
      </c>
      <c r="DI114" s="1" t="s">
        <v>6901</v>
      </c>
      <c r="DJ114" s="1">
        <v>1</v>
      </c>
      <c r="DK114" s="1" t="s">
        <v>6041</v>
      </c>
    </row>
    <row r="115" spans="1:158" s="1" customFormat="1">
      <c r="A115" s="14">
        <v>106</v>
      </c>
      <c r="B115" s="1">
        <v>1</v>
      </c>
      <c r="C115" s="1" t="s">
        <v>6983</v>
      </c>
      <c r="D115" s="1">
        <v>3</v>
      </c>
      <c r="E115" s="1" t="s">
        <v>5971</v>
      </c>
      <c r="F115" s="1" t="s">
        <v>5897</v>
      </c>
      <c r="G115" s="1" t="s">
        <v>6053</v>
      </c>
      <c r="H115" s="1" t="s">
        <v>6282</v>
      </c>
      <c r="Q115" s="1">
        <v>94</v>
      </c>
      <c r="R115" s="1">
        <v>93</v>
      </c>
      <c r="S115" s="1">
        <v>54</v>
      </c>
      <c r="T115" s="1">
        <v>53</v>
      </c>
      <c r="U115" s="1">
        <v>102.5</v>
      </c>
      <c r="V115" s="1">
        <v>98.4</v>
      </c>
      <c r="W115" s="1">
        <v>112</v>
      </c>
      <c r="X115" s="1">
        <v>84</v>
      </c>
      <c r="Y115" s="1">
        <v>18</v>
      </c>
      <c r="Z115" s="1">
        <v>14</v>
      </c>
      <c r="AA115" s="1">
        <v>99</v>
      </c>
      <c r="AB115" s="1">
        <v>99</v>
      </c>
      <c r="AC115" s="1">
        <v>1</v>
      </c>
      <c r="AD115" s="1">
        <v>0</v>
      </c>
      <c r="AE115" s="1">
        <v>132</v>
      </c>
      <c r="AF115" s="1">
        <v>22</v>
      </c>
      <c r="AG115" s="1">
        <v>38</v>
      </c>
      <c r="AH115" s="1">
        <v>12.3</v>
      </c>
      <c r="AK115" s="1">
        <v>0.8</v>
      </c>
      <c r="AM115" s="1">
        <v>138</v>
      </c>
      <c r="AN115" s="1">
        <v>3.8</v>
      </c>
      <c r="AO115" s="1">
        <v>100</v>
      </c>
      <c r="AP115" s="1">
        <v>9.1</v>
      </c>
      <c r="AQ115" s="1">
        <v>106</v>
      </c>
      <c r="AR115" s="1">
        <v>7</v>
      </c>
      <c r="AS115" s="1">
        <v>0.72</v>
      </c>
      <c r="AT115" s="1">
        <v>16</v>
      </c>
      <c r="AU115" s="1">
        <v>11.55</v>
      </c>
      <c r="AV115" s="1">
        <v>180</v>
      </c>
    </row>
    <row r="116" spans="1:158" s="1" customFormat="1">
      <c r="A116" s="14">
        <v>107</v>
      </c>
      <c r="B116" s="64">
        <v>2</v>
      </c>
      <c r="C116" s="64" t="s">
        <v>6750</v>
      </c>
      <c r="D116" s="1">
        <v>14</v>
      </c>
      <c r="E116" s="1" t="s">
        <v>6324</v>
      </c>
      <c r="Q116" s="1">
        <v>147</v>
      </c>
      <c r="S116" s="1">
        <v>74</v>
      </c>
      <c r="U116" s="1">
        <v>98.2</v>
      </c>
      <c r="W116" s="1">
        <v>71</v>
      </c>
      <c r="Y116" s="1">
        <v>16</v>
      </c>
      <c r="AA116" s="1">
        <v>98</v>
      </c>
      <c r="AC116" s="1">
        <v>0</v>
      </c>
      <c r="AF116" s="1">
        <v>28</v>
      </c>
      <c r="AG116" s="1">
        <v>42.5</v>
      </c>
      <c r="AH116" s="1">
        <v>14.1</v>
      </c>
      <c r="AK116" s="1">
        <v>3.4</v>
      </c>
      <c r="AL116" s="1">
        <v>2.6</v>
      </c>
      <c r="AM116" s="1">
        <v>142</v>
      </c>
      <c r="AN116" s="1">
        <v>4.2</v>
      </c>
      <c r="AO116" s="1">
        <v>96</v>
      </c>
      <c r="AP116" s="1">
        <v>10</v>
      </c>
      <c r="AQ116" s="1">
        <v>221</v>
      </c>
      <c r="AR116" s="1">
        <v>11</v>
      </c>
      <c r="AS116" s="1">
        <v>0.78</v>
      </c>
      <c r="AT116" s="1">
        <v>18</v>
      </c>
      <c r="AU116" s="1">
        <v>10</v>
      </c>
      <c r="AV116" s="1">
        <v>228</v>
      </c>
      <c r="AW116" s="1">
        <v>7.7</v>
      </c>
      <c r="AX116" s="1">
        <v>4.5999999999999996</v>
      </c>
      <c r="AY116" s="1">
        <v>0.6</v>
      </c>
      <c r="AZ116" s="1">
        <v>62</v>
      </c>
      <c r="BA116" s="1">
        <v>21</v>
      </c>
      <c r="BB116" s="1">
        <v>14</v>
      </c>
      <c r="BI116" s="1" t="s">
        <v>6604</v>
      </c>
      <c r="BJ116" s="1">
        <v>1.5</v>
      </c>
      <c r="BM116" s="1">
        <v>1.41</v>
      </c>
      <c r="DJ116" s="1">
        <v>1</v>
      </c>
      <c r="DK116" s="1" t="s">
        <v>6751</v>
      </c>
      <c r="DL116" s="1">
        <v>2</v>
      </c>
      <c r="DM116" s="1" t="s">
        <v>6752</v>
      </c>
      <c r="DR116" s="1">
        <v>2</v>
      </c>
      <c r="DS116" s="1" t="s">
        <v>6753</v>
      </c>
    </row>
    <row r="117" spans="1:158" s="1" customFormat="1">
      <c r="A117" s="14">
        <v>108</v>
      </c>
      <c r="B117" s="64">
        <v>1</v>
      </c>
      <c r="C117" s="64" t="s">
        <v>5920</v>
      </c>
      <c r="D117" s="64">
        <v>7</v>
      </c>
      <c r="E117" s="1" t="s">
        <v>6126</v>
      </c>
      <c r="F117" s="1" t="s">
        <v>5889</v>
      </c>
      <c r="Q117" s="1">
        <v>128</v>
      </c>
      <c r="R117" s="1">
        <v>139</v>
      </c>
      <c r="S117" s="1">
        <v>58</v>
      </c>
      <c r="T117" s="1">
        <v>69</v>
      </c>
      <c r="U117" s="1">
        <v>95</v>
      </c>
      <c r="V117" s="1">
        <v>98.8</v>
      </c>
      <c r="W117" s="1">
        <v>78</v>
      </c>
      <c r="X117" s="1">
        <v>85</v>
      </c>
      <c r="Z117" s="1">
        <v>18</v>
      </c>
      <c r="AA117" s="1">
        <v>98</v>
      </c>
      <c r="AB117" s="1">
        <v>97</v>
      </c>
      <c r="AD117" s="1">
        <v>0</v>
      </c>
      <c r="AE117" s="1">
        <v>129</v>
      </c>
      <c r="AF117" s="1">
        <v>26</v>
      </c>
      <c r="AG117" s="1">
        <v>31.5</v>
      </c>
      <c r="AH117" s="1">
        <v>10.199999999999999</v>
      </c>
      <c r="AI117" s="1">
        <v>1.1000000000000001</v>
      </c>
      <c r="AK117" s="1">
        <v>0.6</v>
      </c>
      <c r="AM117" s="1">
        <v>140</v>
      </c>
      <c r="AN117" s="1">
        <v>4.4000000000000004</v>
      </c>
      <c r="AO117" s="1">
        <v>102</v>
      </c>
      <c r="AP117" s="1">
        <v>8.5</v>
      </c>
      <c r="AQ117" s="1">
        <v>103</v>
      </c>
      <c r="AR117" s="1">
        <v>24</v>
      </c>
      <c r="AS117" s="1">
        <v>0.93</v>
      </c>
      <c r="AT117" s="1">
        <v>12</v>
      </c>
      <c r="AU117" s="1">
        <v>9.4499999999999993</v>
      </c>
      <c r="AV117" s="1">
        <v>382</v>
      </c>
      <c r="AW117" s="1">
        <v>6.6</v>
      </c>
      <c r="AX117" s="1">
        <v>3.4</v>
      </c>
      <c r="AY117" s="1">
        <v>0.3</v>
      </c>
      <c r="AZ117" s="1">
        <v>87</v>
      </c>
      <c r="BA117" s="1">
        <v>31</v>
      </c>
      <c r="BB117" s="1">
        <v>25</v>
      </c>
      <c r="BD117" s="1">
        <v>33</v>
      </c>
      <c r="BE117" s="1">
        <v>39</v>
      </c>
      <c r="BF117" s="1">
        <v>828</v>
      </c>
      <c r="BG117" s="1">
        <v>7.37</v>
      </c>
      <c r="BH117" s="1">
        <v>51</v>
      </c>
      <c r="BJ117" s="1">
        <v>1.6</v>
      </c>
      <c r="CJ117" s="1">
        <v>0</v>
      </c>
      <c r="CK117" s="1">
        <v>0</v>
      </c>
      <c r="CL117" s="1">
        <v>0</v>
      </c>
      <c r="DJ117" s="1">
        <v>1</v>
      </c>
      <c r="DK117" s="1" t="s">
        <v>5976</v>
      </c>
    </row>
    <row r="118" spans="1:158" s="1" customFormat="1">
      <c r="A118" s="14">
        <v>109</v>
      </c>
      <c r="B118" s="1">
        <v>1</v>
      </c>
      <c r="C118" s="64" t="s">
        <v>6783</v>
      </c>
      <c r="D118" s="1">
        <v>1</v>
      </c>
      <c r="E118" s="1" t="s">
        <v>5887</v>
      </c>
      <c r="F118" s="1" t="s">
        <v>5917</v>
      </c>
      <c r="G118" s="1" t="s">
        <v>6784</v>
      </c>
      <c r="Q118" s="1">
        <v>182</v>
      </c>
      <c r="R118" s="1">
        <v>161</v>
      </c>
      <c r="S118" s="1">
        <v>86</v>
      </c>
      <c r="T118" s="1">
        <v>88</v>
      </c>
      <c r="U118" s="1">
        <v>98.6</v>
      </c>
      <c r="V118" s="1">
        <v>98.5</v>
      </c>
      <c r="W118" s="1">
        <v>64</v>
      </c>
      <c r="X118" s="1">
        <v>74</v>
      </c>
      <c r="Y118" s="1">
        <v>20</v>
      </c>
      <c r="Z118" s="1">
        <v>18</v>
      </c>
      <c r="AA118" s="1">
        <v>89</v>
      </c>
      <c r="AB118" s="1">
        <v>91</v>
      </c>
      <c r="AC118" s="1">
        <v>0</v>
      </c>
      <c r="AD118" s="1">
        <v>0</v>
      </c>
      <c r="AE118" s="1">
        <v>310</v>
      </c>
      <c r="AF118" s="1">
        <v>27</v>
      </c>
      <c r="AG118" s="1">
        <v>47.7</v>
      </c>
      <c r="AH118" s="1">
        <v>14.9</v>
      </c>
      <c r="AM118" s="1">
        <v>141</v>
      </c>
      <c r="AN118" s="1">
        <v>4.3</v>
      </c>
      <c r="AO118" s="1">
        <v>102</v>
      </c>
      <c r="AP118" s="1">
        <v>9.6</v>
      </c>
      <c r="AQ118" s="1">
        <v>101</v>
      </c>
      <c r="AR118" s="1">
        <v>23</v>
      </c>
      <c r="AS118" s="1">
        <v>1.04</v>
      </c>
      <c r="AT118" s="1">
        <v>12</v>
      </c>
      <c r="AU118" s="1">
        <v>10.24</v>
      </c>
      <c r="AV118" s="1">
        <v>254</v>
      </c>
      <c r="BC118" s="66"/>
      <c r="BD118" s="1">
        <v>43</v>
      </c>
      <c r="BE118" s="1">
        <v>43</v>
      </c>
      <c r="BF118" s="1">
        <v>122</v>
      </c>
      <c r="BG118" s="1">
        <v>7.36</v>
      </c>
      <c r="BH118" s="1">
        <v>53</v>
      </c>
      <c r="BL118" s="1">
        <v>652</v>
      </c>
      <c r="BQ118" s="14"/>
      <c r="DJ118" s="1">
        <v>1</v>
      </c>
      <c r="DK118" s="1" t="s">
        <v>5976</v>
      </c>
      <c r="DL118" s="1">
        <v>2</v>
      </c>
      <c r="DM118" s="1" t="s">
        <v>6785</v>
      </c>
      <c r="EI118" s="14"/>
      <c r="FB118" s="14"/>
    </row>
    <row r="119" spans="1:158" s="1" customFormat="1">
      <c r="A119" s="14">
        <v>110</v>
      </c>
      <c r="B119" s="64">
        <v>2</v>
      </c>
      <c r="C119" s="64" t="s">
        <v>6435</v>
      </c>
      <c r="D119" s="64">
        <v>1</v>
      </c>
      <c r="E119" s="1" t="s">
        <v>5981</v>
      </c>
      <c r="F119" s="1" t="s">
        <v>6525</v>
      </c>
      <c r="G119" s="1" t="s">
        <v>5893</v>
      </c>
      <c r="H119" s="1" t="s">
        <v>5992</v>
      </c>
      <c r="Q119" s="1">
        <v>186</v>
      </c>
      <c r="R119" s="1">
        <v>126</v>
      </c>
      <c r="S119" s="1">
        <v>75</v>
      </c>
      <c r="T119" s="1">
        <v>69</v>
      </c>
      <c r="U119" s="1">
        <v>99</v>
      </c>
      <c r="V119" s="1">
        <v>99.1</v>
      </c>
      <c r="W119" s="1">
        <v>92</v>
      </c>
      <c r="X119" s="1">
        <v>94</v>
      </c>
      <c r="Y119" s="1">
        <v>16</v>
      </c>
      <c r="Z119" s="1">
        <v>16</v>
      </c>
      <c r="AA119" s="1">
        <v>94</v>
      </c>
      <c r="AB119" s="1">
        <v>93</v>
      </c>
      <c r="AC119" s="1">
        <v>0</v>
      </c>
      <c r="AD119" s="1">
        <v>0</v>
      </c>
      <c r="AE119" s="1">
        <v>270</v>
      </c>
      <c r="AF119" s="1">
        <v>27</v>
      </c>
      <c r="AG119" s="1">
        <v>37.700000000000003</v>
      </c>
      <c r="AH119" s="1">
        <v>12.2</v>
      </c>
      <c r="AK119" s="1">
        <v>1.7</v>
      </c>
      <c r="AM119" s="1">
        <v>141</v>
      </c>
      <c r="AN119" s="1">
        <v>3.8</v>
      </c>
      <c r="AO119" s="1">
        <v>100</v>
      </c>
      <c r="AP119" s="1">
        <v>8.8000000000000007</v>
      </c>
      <c r="AQ119" s="1">
        <v>170</v>
      </c>
      <c r="AR119" s="1">
        <v>20</v>
      </c>
      <c r="AS119" s="1">
        <v>0.79</v>
      </c>
      <c r="AT119" s="1">
        <v>14</v>
      </c>
      <c r="AU119" s="1">
        <v>6.49</v>
      </c>
      <c r="AV119" s="1">
        <v>251</v>
      </c>
      <c r="AW119" s="1">
        <v>8</v>
      </c>
      <c r="AX119" s="1">
        <v>3.7</v>
      </c>
      <c r="AY119" s="1">
        <v>0.2</v>
      </c>
      <c r="BD119" s="1">
        <v>14</v>
      </c>
      <c r="BE119" s="1">
        <v>17</v>
      </c>
      <c r="BF119" s="1">
        <v>363</v>
      </c>
      <c r="BG119" s="1">
        <v>7.45</v>
      </c>
      <c r="BH119" s="1">
        <v>41</v>
      </c>
      <c r="BJ119" s="1">
        <v>2</v>
      </c>
      <c r="BQ119" s="1">
        <v>2.6</v>
      </c>
      <c r="DJ119" s="1">
        <v>1</v>
      </c>
      <c r="DK119" s="1" t="s">
        <v>6678</v>
      </c>
    </row>
    <row r="120" spans="1:158" s="1" customFormat="1">
      <c r="A120" s="14">
        <v>111</v>
      </c>
      <c r="B120" s="64">
        <v>1</v>
      </c>
      <c r="C120" s="64" t="s">
        <v>5920</v>
      </c>
      <c r="D120" s="64">
        <v>5</v>
      </c>
      <c r="E120" s="1" t="s">
        <v>5897</v>
      </c>
      <c r="F120" s="1" t="s">
        <v>5933</v>
      </c>
      <c r="G120" s="1" t="s">
        <v>5987</v>
      </c>
      <c r="H120" s="1" t="s">
        <v>6138</v>
      </c>
      <c r="I120" s="1" t="s">
        <v>5913</v>
      </c>
      <c r="J120" s="1" t="s">
        <v>6664</v>
      </c>
      <c r="K120" s="1" t="s">
        <v>6040</v>
      </c>
      <c r="L120" s="1" t="s">
        <v>6191</v>
      </c>
      <c r="Q120" s="1">
        <v>185</v>
      </c>
      <c r="R120" s="1">
        <v>138</v>
      </c>
      <c r="S120" s="1">
        <v>118</v>
      </c>
      <c r="T120" s="1">
        <v>78</v>
      </c>
      <c r="U120" s="1">
        <v>98.5</v>
      </c>
      <c r="V120" s="1">
        <v>98.3</v>
      </c>
      <c r="W120" s="1">
        <v>110</v>
      </c>
      <c r="X120" s="1">
        <v>73</v>
      </c>
      <c r="Y120" s="1">
        <v>18</v>
      </c>
      <c r="Z120" s="1">
        <v>20</v>
      </c>
      <c r="AA120" s="1">
        <v>96</v>
      </c>
      <c r="AB120" s="1">
        <v>99</v>
      </c>
      <c r="AD120" s="1">
        <v>0</v>
      </c>
      <c r="AF120" s="1">
        <v>29</v>
      </c>
      <c r="AG120" s="1">
        <v>36.299999999999997</v>
      </c>
      <c r="AH120" s="1">
        <v>11.8</v>
      </c>
      <c r="AJ120" s="1">
        <v>1.1000000000000001</v>
      </c>
      <c r="AM120" s="1">
        <v>143</v>
      </c>
      <c r="AN120" s="1">
        <v>3.4</v>
      </c>
      <c r="AO120" s="1">
        <v>101</v>
      </c>
      <c r="AP120" s="1">
        <v>9.3000000000000007</v>
      </c>
      <c r="AQ120" s="1">
        <v>194</v>
      </c>
      <c r="AR120" s="1">
        <v>15</v>
      </c>
      <c r="AS120" s="1">
        <v>0.74</v>
      </c>
      <c r="AT120" s="1">
        <v>13</v>
      </c>
      <c r="AU120" s="1">
        <v>5.72</v>
      </c>
      <c r="AV120" s="1">
        <v>246</v>
      </c>
      <c r="AW120" s="1">
        <v>7.8</v>
      </c>
      <c r="AX120" s="1">
        <v>4</v>
      </c>
      <c r="AY120" s="1">
        <v>0.3</v>
      </c>
      <c r="AZ120" s="1">
        <v>98</v>
      </c>
      <c r="BA120" s="1">
        <v>13</v>
      </c>
      <c r="BB120" s="1">
        <v>10</v>
      </c>
      <c r="BD120" s="1">
        <v>8</v>
      </c>
      <c r="BF120" s="1">
        <v>440</v>
      </c>
      <c r="BJ120" s="1">
        <v>2.1</v>
      </c>
      <c r="BL120" s="1">
        <v>356</v>
      </c>
      <c r="BQ120" s="1">
        <v>2.8</v>
      </c>
      <c r="DJ120" s="1">
        <v>1</v>
      </c>
      <c r="DK120" s="1" t="s">
        <v>5976</v>
      </c>
    </row>
    <row r="121" spans="1:158" s="1" customFormat="1">
      <c r="A121" s="14">
        <v>112</v>
      </c>
      <c r="B121" s="64">
        <v>1</v>
      </c>
      <c r="C121" s="64" t="s">
        <v>6056</v>
      </c>
      <c r="D121" s="64">
        <v>3</v>
      </c>
      <c r="E121" s="1" t="s">
        <v>6642</v>
      </c>
      <c r="F121" s="1" t="s">
        <v>5862</v>
      </c>
      <c r="Q121" s="1">
        <v>161</v>
      </c>
      <c r="R121" s="1">
        <v>150</v>
      </c>
      <c r="S121" s="1">
        <v>70</v>
      </c>
      <c r="T121" s="1">
        <v>73</v>
      </c>
      <c r="U121" s="1">
        <v>98</v>
      </c>
      <c r="V121" s="1">
        <v>97.8</v>
      </c>
      <c r="W121" s="1">
        <v>74</v>
      </c>
      <c r="X121" s="1">
        <v>67</v>
      </c>
      <c r="Y121" s="1">
        <v>16</v>
      </c>
      <c r="Z121" s="1">
        <v>16</v>
      </c>
      <c r="AA121" s="1">
        <v>98</v>
      </c>
      <c r="AB121" s="1">
        <v>98</v>
      </c>
      <c r="AC121" s="1">
        <v>0</v>
      </c>
      <c r="AD121" s="1">
        <v>0</v>
      </c>
      <c r="AE121" s="1">
        <v>201</v>
      </c>
      <c r="AF121" s="1">
        <v>25</v>
      </c>
      <c r="AG121" s="1">
        <v>35.4</v>
      </c>
      <c r="AH121" s="1">
        <v>11.7</v>
      </c>
      <c r="AM121" s="1">
        <v>142</v>
      </c>
      <c r="AN121" s="1">
        <v>4.2</v>
      </c>
      <c r="AO121" s="1">
        <v>102</v>
      </c>
      <c r="AP121" s="1">
        <v>9.1</v>
      </c>
      <c r="AQ121" s="1">
        <v>209</v>
      </c>
      <c r="AR121" s="1">
        <v>18</v>
      </c>
      <c r="AS121" s="1">
        <v>1.1000000000000001</v>
      </c>
      <c r="AT121" s="1">
        <v>15</v>
      </c>
      <c r="AU121" s="1">
        <v>8.94</v>
      </c>
      <c r="AV121" s="1">
        <v>145</v>
      </c>
      <c r="AW121" s="1">
        <v>6.8</v>
      </c>
      <c r="AX121" s="1">
        <v>4</v>
      </c>
      <c r="AY121" s="1">
        <v>0.9</v>
      </c>
      <c r="AZ121" s="1">
        <v>92</v>
      </c>
      <c r="BA121" s="1">
        <v>15</v>
      </c>
      <c r="BB121" s="1">
        <v>14</v>
      </c>
      <c r="BF121" s="1">
        <v>920</v>
      </c>
      <c r="BJ121" s="1">
        <v>2</v>
      </c>
      <c r="DJ121" s="1">
        <v>1</v>
      </c>
      <c r="DK121" s="1" t="s">
        <v>6643</v>
      </c>
      <c r="DR121" s="1">
        <v>2</v>
      </c>
      <c r="DS121" s="1" t="s">
        <v>6359</v>
      </c>
    </row>
    <row r="122" spans="1:158" s="1" customFormat="1">
      <c r="A122" s="14">
        <v>113</v>
      </c>
      <c r="B122" s="64">
        <v>2</v>
      </c>
      <c r="C122" s="64" t="s">
        <v>5961</v>
      </c>
      <c r="D122" s="1">
        <v>14</v>
      </c>
      <c r="E122" s="1" t="s">
        <v>5978</v>
      </c>
      <c r="F122" s="1" t="s">
        <v>6126</v>
      </c>
      <c r="Q122" s="1">
        <v>117</v>
      </c>
      <c r="R122" s="1">
        <v>131</v>
      </c>
      <c r="S122" s="1">
        <v>76</v>
      </c>
      <c r="T122" s="1">
        <v>63</v>
      </c>
      <c r="U122" s="1">
        <v>99</v>
      </c>
      <c r="V122" s="1">
        <v>97.9</v>
      </c>
      <c r="W122" s="1">
        <v>76</v>
      </c>
      <c r="Y122" s="1">
        <v>17</v>
      </c>
      <c r="Z122" s="1">
        <v>20</v>
      </c>
      <c r="AA122" s="1">
        <v>99</v>
      </c>
      <c r="AB122" s="1">
        <v>96</v>
      </c>
      <c r="AC122" s="1">
        <v>0</v>
      </c>
      <c r="AD122" s="1">
        <v>0</v>
      </c>
      <c r="AE122" s="1">
        <v>234</v>
      </c>
      <c r="AF122" s="1">
        <v>24</v>
      </c>
      <c r="AG122" s="1">
        <v>38.299999999999997</v>
      </c>
      <c r="AH122" s="1">
        <v>12.2</v>
      </c>
      <c r="AI122" s="1">
        <v>2.1</v>
      </c>
      <c r="AM122" s="1">
        <v>141</v>
      </c>
      <c r="AN122" s="1">
        <v>3.5</v>
      </c>
      <c r="AO122" s="1">
        <v>102</v>
      </c>
      <c r="AP122" s="1">
        <v>9.1</v>
      </c>
      <c r="AQ122" s="1">
        <v>136</v>
      </c>
      <c r="AR122" s="1">
        <v>27</v>
      </c>
      <c r="AS122" s="1">
        <v>1.1499999999999999</v>
      </c>
      <c r="AT122" s="1">
        <v>15</v>
      </c>
      <c r="AU122" s="1">
        <v>5.92</v>
      </c>
      <c r="AV122" s="1">
        <v>197</v>
      </c>
      <c r="BD122" s="1">
        <v>9</v>
      </c>
      <c r="BF122" s="1">
        <v>1165</v>
      </c>
      <c r="BM122" s="1">
        <v>3.4</v>
      </c>
      <c r="DJ122" s="1">
        <v>1</v>
      </c>
      <c r="DK122" s="1" t="s">
        <v>5976</v>
      </c>
    </row>
    <row r="123" spans="1:158" s="1" customFormat="1">
      <c r="A123" s="14">
        <v>114</v>
      </c>
      <c r="B123" s="64">
        <v>1</v>
      </c>
      <c r="C123" s="64" t="s">
        <v>6503</v>
      </c>
      <c r="D123" s="64">
        <v>1</v>
      </c>
      <c r="E123" s="1" t="s">
        <v>5897</v>
      </c>
      <c r="F123" s="1" t="s">
        <v>6504</v>
      </c>
      <c r="G123" s="1" t="s">
        <v>6505</v>
      </c>
      <c r="H123" s="1" t="s">
        <v>5992</v>
      </c>
      <c r="I123" s="1" t="s">
        <v>5911</v>
      </c>
      <c r="Q123" s="1">
        <v>125</v>
      </c>
      <c r="S123" s="1">
        <v>61</v>
      </c>
      <c r="U123" s="1">
        <v>98.3</v>
      </c>
      <c r="W123" s="1">
        <v>72</v>
      </c>
      <c r="Y123" s="1">
        <v>20</v>
      </c>
      <c r="AA123" s="1">
        <v>93</v>
      </c>
      <c r="AB123" s="1">
        <v>94</v>
      </c>
      <c r="AD123" s="1">
        <v>1</v>
      </c>
      <c r="AF123" s="1">
        <v>30</v>
      </c>
      <c r="AG123" s="1">
        <v>40.799999999999997</v>
      </c>
      <c r="AH123" s="1">
        <v>13.7</v>
      </c>
      <c r="AK123" s="1">
        <v>1.8</v>
      </c>
      <c r="AM123" s="1">
        <v>138</v>
      </c>
      <c r="AN123" s="1">
        <v>4</v>
      </c>
      <c r="AO123" s="1">
        <v>94</v>
      </c>
      <c r="AP123" s="1">
        <v>9.4</v>
      </c>
      <c r="AQ123" s="1">
        <v>90</v>
      </c>
      <c r="AR123" s="1">
        <v>15</v>
      </c>
      <c r="AS123" s="1">
        <v>0.88</v>
      </c>
      <c r="AT123" s="1">
        <v>14</v>
      </c>
      <c r="AU123" s="1">
        <v>16.88</v>
      </c>
      <c r="AV123" s="1">
        <v>140</v>
      </c>
      <c r="AW123" s="1">
        <v>7.1</v>
      </c>
      <c r="AX123" s="1">
        <v>3.9</v>
      </c>
      <c r="AY123" s="1">
        <v>0.5</v>
      </c>
      <c r="AZ123" s="1">
        <v>70</v>
      </c>
      <c r="BA123" s="1">
        <v>13</v>
      </c>
      <c r="BB123" s="1">
        <v>7</v>
      </c>
      <c r="BD123" s="1">
        <v>37</v>
      </c>
      <c r="BE123" s="1">
        <v>40</v>
      </c>
      <c r="BI123" s="1">
        <v>0.24</v>
      </c>
      <c r="BK123" s="1">
        <v>14</v>
      </c>
      <c r="CJ123" s="1">
        <v>0</v>
      </c>
      <c r="CK123" s="1">
        <v>0</v>
      </c>
      <c r="CL123" s="1">
        <v>0</v>
      </c>
      <c r="DJ123" s="1">
        <v>1</v>
      </c>
      <c r="DK123" s="1" t="s">
        <v>6506</v>
      </c>
      <c r="DR123" s="1">
        <v>1</v>
      </c>
      <c r="DS123" s="1" t="s">
        <v>6359</v>
      </c>
    </row>
    <row r="124" spans="1:158" s="1" customFormat="1">
      <c r="A124" s="14">
        <v>115</v>
      </c>
      <c r="B124" s="64">
        <v>1</v>
      </c>
      <c r="C124" s="64" t="s">
        <v>6685</v>
      </c>
      <c r="D124" s="64">
        <v>1</v>
      </c>
      <c r="E124" s="1" t="s">
        <v>5979</v>
      </c>
      <c r="F124" s="1" t="s">
        <v>5897</v>
      </c>
      <c r="G124" s="1" t="s">
        <v>6686</v>
      </c>
      <c r="Q124" s="1">
        <v>120</v>
      </c>
      <c r="R124" s="1">
        <v>115</v>
      </c>
      <c r="S124" s="1">
        <v>75</v>
      </c>
      <c r="T124" s="1">
        <v>76</v>
      </c>
      <c r="U124" s="1">
        <v>97.8</v>
      </c>
      <c r="V124" s="1">
        <v>99.2</v>
      </c>
      <c r="W124" s="1">
        <v>87</v>
      </c>
      <c r="X124" s="1">
        <v>85</v>
      </c>
      <c r="Y124" s="1">
        <v>24</v>
      </c>
      <c r="Z124" s="1">
        <v>18</v>
      </c>
      <c r="AA124" s="1">
        <v>97</v>
      </c>
      <c r="AB124" s="1">
        <v>96</v>
      </c>
      <c r="AC124" s="1">
        <v>0</v>
      </c>
      <c r="AD124" s="1">
        <v>0</v>
      </c>
      <c r="AE124" s="1">
        <v>170</v>
      </c>
      <c r="AF124" s="1">
        <v>25</v>
      </c>
      <c r="AG124" s="1">
        <v>30.5</v>
      </c>
      <c r="AH124" s="1">
        <v>10.1</v>
      </c>
      <c r="AM124" s="1">
        <v>139</v>
      </c>
      <c r="AN124" s="1">
        <v>4.5</v>
      </c>
      <c r="AO124" s="1">
        <v>100</v>
      </c>
      <c r="AP124" s="1">
        <v>9.5</v>
      </c>
      <c r="AQ124" s="1">
        <v>140</v>
      </c>
      <c r="AR124" s="1">
        <v>30</v>
      </c>
      <c r="AS124" s="1">
        <v>1.66</v>
      </c>
      <c r="AT124" s="1">
        <v>14</v>
      </c>
      <c r="AU124" s="1">
        <v>9.2100000000000009</v>
      </c>
      <c r="AV124" s="1">
        <v>182</v>
      </c>
      <c r="BD124" s="1">
        <v>31</v>
      </c>
      <c r="BF124" s="1">
        <v>126</v>
      </c>
      <c r="BL124" s="1" t="s">
        <v>6609</v>
      </c>
      <c r="DJ124" s="1">
        <v>1</v>
      </c>
      <c r="DK124" s="1" t="s">
        <v>5976</v>
      </c>
      <c r="DL124" s="1">
        <v>3</v>
      </c>
      <c r="DM124" s="1" t="s">
        <v>6687</v>
      </c>
      <c r="DN124" s="1">
        <v>2</v>
      </c>
      <c r="DO124" s="1" t="s">
        <v>6688</v>
      </c>
    </row>
    <row r="125" spans="1:158" s="1" customFormat="1">
      <c r="A125" s="14">
        <v>116</v>
      </c>
      <c r="B125" s="1">
        <v>1</v>
      </c>
      <c r="C125" s="1" t="s">
        <v>5960</v>
      </c>
      <c r="D125" s="1">
        <v>2</v>
      </c>
      <c r="Q125" s="1">
        <v>192</v>
      </c>
      <c r="S125" s="1">
        <v>77</v>
      </c>
      <c r="U125" s="1">
        <v>98.4</v>
      </c>
      <c r="W125" s="1">
        <v>80</v>
      </c>
      <c r="Y125" s="1">
        <v>16</v>
      </c>
      <c r="AA125" s="1">
        <v>98</v>
      </c>
      <c r="AC125" s="1">
        <v>0</v>
      </c>
      <c r="AE125" s="1">
        <v>88</v>
      </c>
      <c r="AF125" s="1">
        <v>23</v>
      </c>
      <c r="AG125" s="1">
        <v>32.4</v>
      </c>
      <c r="AH125" s="1">
        <v>10.8</v>
      </c>
      <c r="AM125" s="1">
        <v>138</v>
      </c>
      <c r="AN125" s="1">
        <v>4.2</v>
      </c>
      <c r="AO125" s="1">
        <v>97</v>
      </c>
      <c r="AP125" s="1">
        <v>9.6</v>
      </c>
      <c r="AQ125" s="1">
        <v>150</v>
      </c>
      <c r="AR125" s="1">
        <v>30</v>
      </c>
      <c r="AS125" s="1">
        <v>1.27</v>
      </c>
      <c r="AT125" s="1">
        <v>18</v>
      </c>
      <c r="AU125" s="1">
        <v>8.82</v>
      </c>
      <c r="AV125" s="1">
        <v>308</v>
      </c>
      <c r="AW125" s="1">
        <v>7.8</v>
      </c>
      <c r="AX125" s="1">
        <v>4.0999999999999996</v>
      </c>
      <c r="AY125" s="1">
        <v>0.4</v>
      </c>
      <c r="AZ125" s="1">
        <v>94</v>
      </c>
      <c r="BA125" s="1">
        <v>12</v>
      </c>
      <c r="BB125" s="1">
        <v>9</v>
      </c>
      <c r="BJ125" s="1">
        <v>1.9</v>
      </c>
      <c r="BT125" s="1">
        <v>51</v>
      </c>
      <c r="CI125" s="1">
        <v>50</v>
      </c>
    </row>
    <row r="126" spans="1:158" s="1" customFormat="1">
      <c r="A126" s="14">
        <v>117</v>
      </c>
      <c r="B126" s="64">
        <v>3</v>
      </c>
      <c r="C126" s="64" t="s">
        <v>6394</v>
      </c>
      <c r="D126" s="64">
        <v>2</v>
      </c>
      <c r="E126" s="1" t="s">
        <v>5897</v>
      </c>
      <c r="F126" s="1" t="s">
        <v>6030</v>
      </c>
      <c r="G126" s="1" t="s">
        <v>6395</v>
      </c>
      <c r="Q126" s="1">
        <v>133</v>
      </c>
      <c r="R126" s="1">
        <v>127</v>
      </c>
      <c r="S126" s="1">
        <v>78</v>
      </c>
      <c r="T126" s="1">
        <v>58</v>
      </c>
      <c r="U126" s="1">
        <v>103</v>
      </c>
      <c r="V126" s="1">
        <v>99.9</v>
      </c>
      <c r="W126" s="1">
        <v>111</v>
      </c>
      <c r="X126" s="1">
        <v>88</v>
      </c>
      <c r="Y126" s="1">
        <v>18</v>
      </c>
      <c r="Z126" s="1">
        <v>16</v>
      </c>
      <c r="AA126" s="1">
        <v>100</v>
      </c>
      <c r="AB126" s="1">
        <v>96</v>
      </c>
      <c r="AC126" s="1">
        <v>0</v>
      </c>
      <c r="AD126" s="1">
        <v>0</v>
      </c>
      <c r="AE126" s="1">
        <v>194</v>
      </c>
      <c r="AF126" s="1">
        <v>25</v>
      </c>
      <c r="AG126" s="1">
        <v>42.1</v>
      </c>
      <c r="AH126" s="1">
        <v>14.5</v>
      </c>
      <c r="AK126" s="1">
        <v>1.5</v>
      </c>
      <c r="AM126" s="1">
        <v>136</v>
      </c>
      <c r="AN126" s="1">
        <v>4</v>
      </c>
      <c r="AO126" s="1">
        <v>94</v>
      </c>
      <c r="AP126" s="1">
        <v>9</v>
      </c>
      <c r="AQ126" s="1">
        <v>102</v>
      </c>
      <c r="AR126" s="1">
        <v>13</v>
      </c>
      <c r="AS126" s="1">
        <v>0.64</v>
      </c>
      <c r="AT126" s="1">
        <v>17</v>
      </c>
      <c r="AU126" s="1">
        <v>15.26</v>
      </c>
      <c r="AV126" s="1">
        <v>245</v>
      </c>
      <c r="DJ126" s="1">
        <v>3</v>
      </c>
      <c r="DK126" s="1" t="s">
        <v>6396</v>
      </c>
      <c r="DR126" s="1">
        <v>1</v>
      </c>
      <c r="DS126" s="1" t="s">
        <v>6359</v>
      </c>
    </row>
    <row r="127" spans="1:158" s="1" customFormat="1">
      <c r="A127" s="14">
        <v>118</v>
      </c>
      <c r="B127" s="1">
        <v>1</v>
      </c>
      <c r="C127" s="1" t="s">
        <v>5920</v>
      </c>
      <c r="D127" s="1">
        <v>6</v>
      </c>
      <c r="E127" s="1" t="s">
        <v>6047</v>
      </c>
      <c r="F127" s="1" t="s">
        <v>6051</v>
      </c>
      <c r="G127" s="1" t="s">
        <v>5916</v>
      </c>
      <c r="H127" s="1" t="s">
        <v>6052</v>
      </c>
      <c r="I127" s="1" t="s">
        <v>5867</v>
      </c>
      <c r="J127" s="1" t="s">
        <v>5861</v>
      </c>
      <c r="K127" s="1" t="s">
        <v>6053</v>
      </c>
      <c r="L127" s="1" t="s">
        <v>6030</v>
      </c>
      <c r="Q127" s="1">
        <v>188</v>
      </c>
      <c r="R127" s="1">
        <v>116</v>
      </c>
      <c r="S127" s="1">
        <v>105</v>
      </c>
      <c r="T127" s="1">
        <v>56</v>
      </c>
      <c r="U127" s="1">
        <v>101.6</v>
      </c>
      <c r="V127" s="1">
        <v>99</v>
      </c>
      <c r="W127" s="1">
        <v>106</v>
      </c>
      <c r="X127" s="1">
        <v>93</v>
      </c>
      <c r="Y127" s="1">
        <v>36</v>
      </c>
      <c r="Z127" s="1">
        <v>16</v>
      </c>
      <c r="AA127" s="1">
        <v>99</v>
      </c>
      <c r="AB127" s="1">
        <v>98</v>
      </c>
      <c r="AC127" s="1">
        <v>0</v>
      </c>
      <c r="AD127" s="1">
        <v>0</v>
      </c>
      <c r="AF127" s="1">
        <v>23</v>
      </c>
      <c r="AG127" s="1">
        <v>40</v>
      </c>
      <c r="AH127" s="1">
        <v>13.1</v>
      </c>
      <c r="AK127" s="1">
        <v>1.6</v>
      </c>
      <c r="AM127" s="1">
        <v>138</v>
      </c>
      <c r="AN127" s="1">
        <v>4.0999999999999996</v>
      </c>
      <c r="AO127" s="1">
        <v>100</v>
      </c>
      <c r="AP127" s="1">
        <v>9.4</v>
      </c>
      <c r="AQ127" s="1">
        <v>104</v>
      </c>
      <c r="AR127" s="1">
        <v>7</v>
      </c>
      <c r="AS127" s="1">
        <v>0.8</v>
      </c>
      <c r="AT127" s="1">
        <v>15</v>
      </c>
      <c r="AU127" s="1">
        <v>8.02</v>
      </c>
      <c r="AV127" s="1">
        <v>208</v>
      </c>
      <c r="BG127" s="1">
        <v>7.46</v>
      </c>
      <c r="BH127" s="1">
        <v>34</v>
      </c>
      <c r="BI127" s="1">
        <v>0.05</v>
      </c>
      <c r="BJ127" s="1">
        <v>1.6</v>
      </c>
      <c r="DJ127" s="1">
        <v>1</v>
      </c>
      <c r="DK127" s="1" t="s">
        <v>6054</v>
      </c>
      <c r="DL127" s="1">
        <v>3</v>
      </c>
      <c r="DM127" s="1" t="s">
        <v>6055</v>
      </c>
    </row>
    <row r="128" spans="1:158" s="1" customFormat="1">
      <c r="A128" s="14">
        <v>119</v>
      </c>
      <c r="B128" s="1">
        <v>1</v>
      </c>
      <c r="C128" s="1" t="s">
        <v>6858</v>
      </c>
      <c r="D128" s="1">
        <v>3</v>
      </c>
      <c r="E128" s="1" t="s">
        <v>6246</v>
      </c>
      <c r="F128" s="1" t="s">
        <v>5883</v>
      </c>
      <c r="G128" s="1" t="s">
        <v>5889</v>
      </c>
      <c r="H128" s="1" t="s">
        <v>5992</v>
      </c>
      <c r="Q128" s="1">
        <v>91</v>
      </c>
      <c r="R128" s="1">
        <v>106</v>
      </c>
      <c r="S128" s="1">
        <v>55</v>
      </c>
      <c r="T128" s="1">
        <v>78</v>
      </c>
      <c r="U128" s="1">
        <v>98.1</v>
      </c>
      <c r="V128" s="1">
        <v>98</v>
      </c>
      <c r="W128" s="1">
        <v>86</v>
      </c>
      <c r="X128" s="1">
        <v>70</v>
      </c>
      <c r="Y128" s="1">
        <v>20</v>
      </c>
      <c r="Z128" s="1">
        <v>18</v>
      </c>
      <c r="AA128" s="1">
        <v>94</v>
      </c>
      <c r="AB128" s="1">
        <v>98</v>
      </c>
      <c r="AC128" s="1">
        <v>0</v>
      </c>
      <c r="AD128" s="1">
        <v>0</v>
      </c>
      <c r="AE128" s="1">
        <v>150</v>
      </c>
      <c r="AF128" s="1">
        <v>26</v>
      </c>
      <c r="AG128" s="1">
        <v>43.9</v>
      </c>
      <c r="AH128" s="1">
        <v>14.1</v>
      </c>
      <c r="AK128" s="1">
        <v>1.7</v>
      </c>
      <c r="AM128" s="1">
        <v>140</v>
      </c>
      <c r="AN128" s="1">
        <v>4.9000000000000004</v>
      </c>
      <c r="AO128" s="1">
        <v>103</v>
      </c>
      <c r="AP128" s="1">
        <v>8.8000000000000007</v>
      </c>
      <c r="AQ128" s="1">
        <v>106</v>
      </c>
      <c r="AR128" s="1">
        <v>15</v>
      </c>
      <c r="AS128" s="1">
        <v>1.06</v>
      </c>
      <c r="AT128" s="1">
        <v>11</v>
      </c>
      <c r="AU128" s="1">
        <v>7.46</v>
      </c>
      <c r="AV128" s="1">
        <v>175</v>
      </c>
      <c r="AW128" s="1">
        <v>6.6</v>
      </c>
      <c r="AX128" s="1">
        <v>3.8</v>
      </c>
      <c r="AY128" s="1">
        <v>0.3</v>
      </c>
      <c r="AZ128" s="1">
        <v>119</v>
      </c>
      <c r="BA128" s="1">
        <v>23</v>
      </c>
      <c r="BB128" s="1">
        <v>34</v>
      </c>
      <c r="BD128" s="1">
        <v>6</v>
      </c>
      <c r="BE128" s="1">
        <v>7</v>
      </c>
      <c r="BG128" s="1">
        <v>7.37</v>
      </c>
      <c r="BH128" s="1">
        <v>50</v>
      </c>
      <c r="BI128" s="1">
        <v>19.89</v>
      </c>
      <c r="BK128" s="1">
        <v>4</v>
      </c>
      <c r="CJ128" s="1">
        <v>0</v>
      </c>
      <c r="CK128" s="1">
        <v>0</v>
      </c>
      <c r="CL128" s="1">
        <v>0</v>
      </c>
      <c r="CY128" s="1">
        <v>0</v>
      </c>
      <c r="DB128" s="1">
        <v>0</v>
      </c>
      <c r="DI128" s="1" t="s">
        <v>6859</v>
      </c>
      <c r="DJ128" s="1">
        <v>1</v>
      </c>
      <c r="DK128" s="1" t="s">
        <v>6860</v>
      </c>
      <c r="DR128" s="1">
        <v>2</v>
      </c>
      <c r="DS128" s="1" t="s">
        <v>6861</v>
      </c>
    </row>
    <row r="129" spans="1:123" s="1" customFormat="1">
      <c r="A129" s="14">
        <v>120</v>
      </c>
      <c r="B129" s="1">
        <v>2</v>
      </c>
      <c r="C129" s="1" t="s">
        <v>5920</v>
      </c>
      <c r="D129" s="1">
        <v>7</v>
      </c>
      <c r="E129" s="1" t="s">
        <v>5978</v>
      </c>
      <c r="F129" s="1" t="s">
        <v>6013</v>
      </c>
      <c r="G129" s="1" t="s">
        <v>5997</v>
      </c>
      <c r="Q129" s="1">
        <v>122</v>
      </c>
      <c r="R129" s="1">
        <v>117</v>
      </c>
      <c r="S129" s="1">
        <v>86</v>
      </c>
      <c r="T129" s="1">
        <v>75</v>
      </c>
      <c r="U129" s="1">
        <v>98.2</v>
      </c>
      <c r="V129" s="1">
        <v>97.8</v>
      </c>
      <c r="W129" s="1">
        <v>111</v>
      </c>
      <c r="X129" s="1">
        <v>93</v>
      </c>
      <c r="Y129" s="1">
        <v>32</v>
      </c>
      <c r="Z129" s="1">
        <v>20</v>
      </c>
      <c r="AA129" s="1">
        <v>94</v>
      </c>
      <c r="AB129" s="1">
        <v>92</v>
      </c>
      <c r="AC129" s="1">
        <v>1</v>
      </c>
      <c r="AD129" s="1">
        <v>0</v>
      </c>
      <c r="AE129" s="1">
        <v>194</v>
      </c>
      <c r="AF129" s="1">
        <v>31</v>
      </c>
      <c r="AG129" s="1">
        <v>48.6</v>
      </c>
      <c r="AH129" s="1">
        <v>16.2</v>
      </c>
      <c r="AM129" s="1">
        <v>142</v>
      </c>
      <c r="AN129" s="1">
        <v>4</v>
      </c>
      <c r="AO129" s="1">
        <v>98</v>
      </c>
      <c r="AP129" s="1">
        <v>9.4</v>
      </c>
      <c r="AQ129" s="1">
        <v>128</v>
      </c>
      <c r="AR129" s="1">
        <v>26</v>
      </c>
      <c r="AS129" s="1">
        <v>0.81</v>
      </c>
      <c r="AT129" s="1">
        <v>13</v>
      </c>
      <c r="AU129" s="1">
        <v>7.86</v>
      </c>
      <c r="AV129" s="1">
        <v>172</v>
      </c>
      <c r="BD129" s="1" t="s">
        <v>5851</v>
      </c>
      <c r="DJ129" s="1">
        <v>1</v>
      </c>
      <c r="DK129" s="1" t="s">
        <v>6014</v>
      </c>
    </row>
    <row r="130" spans="1:123" s="1" customFormat="1">
      <c r="A130" s="14">
        <v>121</v>
      </c>
      <c r="B130" s="1">
        <v>2</v>
      </c>
      <c r="C130" s="1" t="s">
        <v>5996</v>
      </c>
      <c r="D130" s="1">
        <v>1</v>
      </c>
      <c r="E130" s="1" t="s">
        <v>5981</v>
      </c>
      <c r="F130" s="1" t="s">
        <v>5997</v>
      </c>
      <c r="G130" s="1" t="s">
        <v>5933</v>
      </c>
      <c r="H130" s="1" t="s">
        <v>5979</v>
      </c>
      <c r="I130" s="1" t="s">
        <v>5867</v>
      </c>
      <c r="Q130" s="1">
        <v>165</v>
      </c>
      <c r="S130" s="1">
        <v>84</v>
      </c>
      <c r="U130" s="1">
        <v>98.5</v>
      </c>
      <c r="W130" s="1">
        <v>85</v>
      </c>
      <c r="X130" s="1">
        <v>80</v>
      </c>
      <c r="Y130" s="1">
        <v>22</v>
      </c>
      <c r="AA130" s="1">
        <v>91</v>
      </c>
      <c r="AB130" s="1">
        <v>93</v>
      </c>
      <c r="AC130" s="1">
        <v>0</v>
      </c>
      <c r="AD130" s="1">
        <v>0</v>
      </c>
      <c r="AF130" s="1">
        <v>24</v>
      </c>
      <c r="AG130" s="1">
        <v>41</v>
      </c>
      <c r="AH130" s="1">
        <v>14</v>
      </c>
      <c r="AM130" s="1">
        <v>132</v>
      </c>
      <c r="AN130" s="1">
        <v>4.0999999999999996</v>
      </c>
      <c r="AO130" s="1">
        <v>96</v>
      </c>
      <c r="AP130" s="1">
        <v>9.1</v>
      </c>
      <c r="AQ130" s="1">
        <v>124</v>
      </c>
      <c r="AR130" s="1">
        <v>13</v>
      </c>
      <c r="AS130" s="1">
        <v>0.65</v>
      </c>
      <c r="AT130" s="1">
        <v>12</v>
      </c>
      <c r="AU130" s="1">
        <v>5.4</v>
      </c>
      <c r="AV130" s="1">
        <v>184</v>
      </c>
      <c r="AW130" s="1">
        <v>7.6</v>
      </c>
      <c r="AX130" s="1">
        <v>4.2</v>
      </c>
      <c r="AY130" s="1">
        <v>0.4</v>
      </c>
      <c r="AZ130" s="1">
        <v>51</v>
      </c>
      <c r="BA130" s="1">
        <v>22</v>
      </c>
      <c r="BB130" s="1">
        <v>14</v>
      </c>
      <c r="BK130" s="1">
        <v>16</v>
      </c>
      <c r="CL130" s="1">
        <v>1</v>
      </c>
      <c r="DJ130" s="1">
        <v>1</v>
      </c>
      <c r="DK130" s="1" t="s">
        <v>5998</v>
      </c>
    </row>
    <row r="131" spans="1:123" s="1" customFormat="1">
      <c r="A131" s="14">
        <v>122</v>
      </c>
      <c r="B131" s="1">
        <v>1</v>
      </c>
      <c r="C131" s="1" t="s">
        <v>5920</v>
      </c>
      <c r="D131" s="1">
        <v>7</v>
      </c>
      <c r="E131" s="1" t="s">
        <v>5929</v>
      </c>
      <c r="F131" s="1" t="s">
        <v>5907</v>
      </c>
      <c r="Q131" s="1">
        <v>127</v>
      </c>
      <c r="R131" s="1">
        <v>154</v>
      </c>
      <c r="S131" s="1">
        <v>60</v>
      </c>
      <c r="T131" s="1">
        <v>68</v>
      </c>
      <c r="U131" s="1">
        <v>98.3</v>
      </c>
      <c r="V131" s="1">
        <v>98.1</v>
      </c>
      <c r="W131" s="1">
        <v>91</v>
      </c>
      <c r="Y131" s="1">
        <v>26</v>
      </c>
      <c r="AA131" s="1">
        <v>92</v>
      </c>
      <c r="AC131" s="1">
        <v>1</v>
      </c>
      <c r="AF131" s="1">
        <v>30</v>
      </c>
      <c r="AG131" s="1">
        <v>32.299999999999997</v>
      </c>
      <c r="AH131" s="1">
        <v>10.5</v>
      </c>
      <c r="AI131" s="1">
        <v>2.8</v>
      </c>
      <c r="AM131" s="1">
        <v>141</v>
      </c>
      <c r="AN131" s="1">
        <v>4.7</v>
      </c>
      <c r="AO131" s="1">
        <v>98</v>
      </c>
      <c r="AP131" s="1">
        <v>8.8000000000000007</v>
      </c>
      <c r="AQ131" s="1">
        <v>240</v>
      </c>
      <c r="AR131" s="1">
        <v>19</v>
      </c>
      <c r="AS131" s="1">
        <v>0.9</v>
      </c>
      <c r="AT131" s="1">
        <v>13</v>
      </c>
      <c r="AU131" s="1">
        <v>8.44</v>
      </c>
      <c r="AV131" s="1">
        <v>416</v>
      </c>
      <c r="AW131" s="1">
        <v>7.1</v>
      </c>
      <c r="AX131" s="1">
        <v>3.7</v>
      </c>
      <c r="AY131" s="1">
        <v>0.7</v>
      </c>
      <c r="BC131" s="1">
        <v>6.8</v>
      </c>
      <c r="BD131" s="1" t="s">
        <v>5851</v>
      </c>
      <c r="BF131" s="1">
        <v>1208</v>
      </c>
      <c r="BG131" s="1">
        <v>7.38</v>
      </c>
      <c r="BH131" s="1">
        <v>61</v>
      </c>
      <c r="BJ131" s="1">
        <v>2</v>
      </c>
      <c r="DJ131" s="1">
        <v>1</v>
      </c>
      <c r="DK131" s="1" t="s">
        <v>5930</v>
      </c>
    </row>
    <row r="132" spans="1:123" s="1" customFormat="1">
      <c r="A132" s="14">
        <v>123</v>
      </c>
      <c r="B132" s="64">
        <v>1</v>
      </c>
      <c r="C132" s="64" t="s">
        <v>6102</v>
      </c>
      <c r="D132" s="64">
        <v>3</v>
      </c>
      <c r="E132" s="1" t="s">
        <v>5889</v>
      </c>
      <c r="F132" s="1" t="s">
        <v>6551</v>
      </c>
      <c r="G132" s="1" t="s">
        <v>5886</v>
      </c>
      <c r="H132" s="1" t="s">
        <v>5992</v>
      </c>
      <c r="I132" s="1" t="s">
        <v>5979</v>
      </c>
      <c r="Q132" s="1">
        <v>148</v>
      </c>
      <c r="R132" s="1">
        <v>186</v>
      </c>
      <c r="S132" s="1">
        <v>63</v>
      </c>
      <c r="T132" s="1">
        <v>75</v>
      </c>
      <c r="U132" s="1">
        <v>97.5</v>
      </c>
      <c r="V132" s="1">
        <v>98</v>
      </c>
      <c r="W132" s="1">
        <v>63</v>
      </c>
      <c r="X132" s="1">
        <v>76</v>
      </c>
      <c r="Y132" s="1">
        <v>20</v>
      </c>
      <c r="Z132" s="1">
        <v>18</v>
      </c>
      <c r="AA132" s="1">
        <v>96</v>
      </c>
      <c r="AB132" s="1">
        <v>96</v>
      </c>
      <c r="AC132" s="1">
        <v>0</v>
      </c>
      <c r="AD132" s="1">
        <v>0</v>
      </c>
      <c r="AE132" s="1">
        <v>185</v>
      </c>
      <c r="AG132" s="1">
        <v>36.1</v>
      </c>
      <c r="AH132" s="1">
        <v>12.1</v>
      </c>
      <c r="AU132" s="1">
        <v>7.9</v>
      </c>
      <c r="AV132" s="1">
        <v>168</v>
      </c>
      <c r="BJ132" s="1">
        <v>2.2000000000000002</v>
      </c>
      <c r="CJ132" s="1">
        <v>0</v>
      </c>
      <c r="CK132" s="1">
        <v>0</v>
      </c>
      <c r="CL132" s="1">
        <v>0</v>
      </c>
      <c r="DJ132" s="1">
        <v>1</v>
      </c>
      <c r="DK132" s="1" t="s">
        <v>6552</v>
      </c>
      <c r="DR132" s="1">
        <v>2</v>
      </c>
      <c r="DS132" s="1" t="s">
        <v>6326</v>
      </c>
    </row>
    <row r="133" spans="1:123" s="1" customFormat="1">
      <c r="A133" s="14">
        <v>124</v>
      </c>
      <c r="B133" s="64">
        <v>2</v>
      </c>
      <c r="C133" s="64" t="s">
        <v>5879</v>
      </c>
      <c r="D133" s="64">
        <v>8</v>
      </c>
      <c r="E133" s="1" t="s">
        <v>6397</v>
      </c>
      <c r="F133" s="1" t="s">
        <v>6030</v>
      </c>
      <c r="G133" s="1" t="s">
        <v>6398</v>
      </c>
      <c r="Q133" s="1">
        <v>109</v>
      </c>
      <c r="R133" s="1">
        <v>145</v>
      </c>
      <c r="S133" s="1">
        <v>64</v>
      </c>
      <c r="T133" s="1">
        <v>69</v>
      </c>
      <c r="U133" s="1">
        <v>89.2</v>
      </c>
      <c r="W133" s="1">
        <v>75</v>
      </c>
      <c r="Y133" s="1">
        <v>18</v>
      </c>
      <c r="AA133" s="1">
        <v>98</v>
      </c>
      <c r="AC133" s="1">
        <v>0</v>
      </c>
      <c r="AE133" s="1">
        <v>152</v>
      </c>
      <c r="AF133" s="1">
        <v>28</v>
      </c>
      <c r="AM133" s="1">
        <v>133</v>
      </c>
      <c r="AN133" s="1">
        <v>3.9</v>
      </c>
      <c r="AO133" s="1">
        <v>95</v>
      </c>
      <c r="AP133" s="1">
        <v>9.3000000000000007</v>
      </c>
      <c r="AQ133" s="1">
        <v>625</v>
      </c>
      <c r="AR133" s="1">
        <v>19</v>
      </c>
      <c r="AS133" s="1">
        <v>0.89</v>
      </c>
      <c r="AT133" s="1">
        <v>10</v>
      </c>
    </row>
    <row r="134" spans="1:123" s="1" customFormat="1">
      <c r="A134" s="14">
        <v>125</v>
      </c>
      <c r="B134" s="1">
        <v>1</v>
      </c>
      <c r="C134" s="1" t="s">
        <v>6267</v>
      </c>
      <c r="D134" s="1">
        <v>5</v>
      </c>
      <c r="E134" s="1" t="s">
        <v>5965</v>
      </c>
      <c r="Q134" s="1">
        <v>177</v>
      </c>
      <c r="R134" s="1">
        <v>156</v>
      </c>
      <c r="S134" s="1">
        <v>97</v>
      </c>
      <c r="T134" s="1">
        <v>94</v>
      </c>
      <c r="U134" s="1">
        <v>98</v>
      </c>
      <c r="V134" s="1">
        <v>98</v>
      </c>
      <c r="W134" s="1">
        <v>101</v>
      </c>
      <c r="X134" s="1">
        <v>90</v>
      </c>
      <c r="Y134" s="1">
        <v>30</v>
      </c>
      <c r="AA134" s="1">
        <v>99</v>
      </c>
      <c r="AB134" s="1">
        <v>97</v>
      </c>
      <c r="AC134" s="1">
        <v>0</v>
      </c>
      <c r="AF134" s="1">
        <v>21</v>
      </c>
      <c r="AG134" s="1">
        <v>37.5</v>
      </c>
      <c r="AH134" s="1">
        <v>11.8</v>
      </c>
      <c r="AM134" s="1">
        <v>138</v>
      </c>
      <c r="AN134" s="1">
        <v>4.2</v>
      </c>
      <c r="AO134" s="1">
        <v>103</v>
      </c>
      <c r="AP134" s="1">
        <v>8.9</v>
      </c>
      <c r="AQ134" s="1">
        <v>226</v>
      </c>
      <c r="AR134" s="1">
        <v>15</v>
      </c>
      <c r="AS134" s="1">
        <v>1.36</v>
      </c>
      <c r="AT134" s="1">
        <v>14</v>
      </c>
      <c r="AU134" s="1">
        <v>7.56</v>
      </c>
      <c r="AV134" s="1">
        <v>341</v>
      </c>
      <c r="AW134" s="1">
        <v>7</v>
      </c>
      <c r="AX134" s="1">
        <v>3.2</v>
      </c>
      <c r="AY134" s="1">
        <v>0.2</v>
      </c>
      <c r="AZ134" s="1">
        <v>108</v>
      </c>
      <c r="BA134" s="1">
        <v>23</v>
      </c>
      <c r="BB134" s="1">
        <v>16</v>
      </c>
      <c r="BD134" s="1">
        <v>43</v>
      </c>
      <c r="BE134" s="1">
        <v>44</v>
      </c>
      <c r="BF134" s="1">
        <v>4425</v>
      </c>
      <c r="BJ134" s="1">
        <v>1.9</v>
      </c>
      <c r="DJ134" s="1">
        <v>3</v>
      </c>
      <c r="DK134" s="1" t="s">
        <v>6948</v>
      </c>
      <c r="DL134" s="1">
        <v>1</v>
      </c>
      <c r="DM134" s="1" t="s">
        <v>6949</v>
      </c>
      <c r="DN134" s="1">
        <v>3</v>
      </c>
      <c r="DO134" s="1" t="s">
        <v>6516</v>
      </c>
    </row>
    <row r="135" spans="1:123" s="1" customFormat="1">
      <c r="A135" s="14">
        <v>126</v>
      </c>
      <c r="B135" s="64">
        <v>1</v>
      </c>
      <c r="C135" s="64" t="s">
        <v>6585</v>
      </c>
      <c r="D135" s="1">
        <v>4</v>
      </c>
      <c r="E135" s="1" t="s">
        <v>5897</v>
      </c>
      <c r="F135" s="1" t="s">
        <v>6586</v>
      </c>
      <c r="G135" s="1" t="s">
        <v>6373</v>
      </c>
      <c r="Q135" s="1">
        <v>137</v>
      </c>
      <c r="R135" s="1">
        <v>132</v>
      </c>
      <c r="S135" s="1">
        <v>70</v>
      </c>
      <c r="T135" s="1">
        <v>70</v>
      </c>
      <c r="U135" s="1">
        <v>99.6</v>
      </c>
      <c r="V135" s="1">
        <v>99.1</v>
      </c>
      <c r="W135" s="1">
        <v>77</v>
      </c>
      <c r="X135" s="1">
        <v>76</v>
      </c>
      <c r="Y135" s="1">
        <v>20</v>
      </c>
      <c r="Z135" s="1">
        <v>16</v>
      </c>
      <c r="AA135" s="1">
        <v>99</v>
      </c>
      <c r="AB135" s="1">
        <v>99</v>
      </c>
      <c r="AC135" s="1">
        <v>0</v>
      </c>
      <c r="AD135" s="1">
        <v>0</v>
      </c>
      <c r="AE135" s="1">
        <v>160</v>
      </c>
      <c r="DJ135" s="1">
        <v>3</v>
      </c>
      <c r="DK135" s="1" t="s">
        <v>6587</v>
      </c>
      <c r="DR135" s="1">
        <v>2</v>
      </c>
      <c r="DS135" s="1" t="s">
        <v>6359</v>
      </c>
    </row>
    <row r="136" spans="1:123" s="1" customFormat="1">
      <c r="A136" s="14">
        <v>127</v>
      </c>
      <c r="B136" s="1">
        <v>2</v>
      </c>
      <c r="C136" s="1" t="s">
        <v>5952</v>
      </c>
      <c r="D136" s="1">
        <v>3</v>
      </c>
      <c r="E136" s="1" t="s">
        <v>5953</v>
      </c>
      <c r="Q136" s="1">
        <v>139</v>
      </c>
      <c r="R136" s="1">
        <v>125</v>
      </c>
      <c r="S136" s="1">
        <v>84</v>
      </c>
      <c r="T136" s="1">
        <v>88</v>
      </c>
      <c r="U136" s="1">
        <v>97.7</v>
      </c>
      <c r="W136" s="1">
        <v>85</v>
      </c>
      <c r="X136" s="1">
        <v>112</v>
      </c>
      <c r="Y136" s="1">
        <v>26</v>
      </c>
      <c r="Z136" s="1">
        <v>26</v>
      </c>
      <c r="AA136" s="1">
        <v>97</v>
      </c>
      <c r="AB136" s="1">
        <v>92</v>
      </c>
      <c r="AC136" s="1">
        <v>0</v>
      </c>
      <c r="AF136" s="1">
        <v>25</v>
      </c>
      <c r="AG136" s="1">
        <v>42.1</v>
      </c>
      <c r="AH136" s="1">
        <v>13.7</v>
      </c>
      <c r="AK136" s="1">
        <v>1.3</v>
      </c>
      <c r="AM136" s="1">
        <v>138</v>
      </c>
      <c r="AN136" s="1">
        <v>4.3</v>
      </c>
      <c r="AO136" s="1">
        <v>99</v>
      </c>
      <c r="AP136" s="1">
        <v>8.9</v>
      </c>
      <c r="AQ136" s="1">
        <v>123</v>
      </c>
      <c r="AR136" s="1">
        <v>17</v>
      </c>
      <c r="AS136" s="1">
        <v>0.81</v>
      </c>
      <c r="AT136" s="1">
        <v>14</v>
      </c>
      <c r="AU136" s="1">
        <v>8.59</v>
      </c>
      <c r="AV136" s="1">
        <v>286</v>
      </c>
      <c r="AW136" s="1">
        <v>7.3</v>
      </c>
      <c r="AX136" s="1">
        <v>3.3</v>
      </c>
      <c r="AY136" s="1">
        <v>0.4</v>
      </c>
      <c r="AZ136" s="1">
        <v>72</v>
      </c>
      <c r="BA136" s="1">
        <v>16</v>
      </c>
      <c r="BB136" s="1">
        <v>9</v>
      </c>
      <c r="BJ136" s="1">
        <v>2.2999999999999998</v>
      </c>
      <c r="BK136" s="1">
        <v>15</v>
      </c>
      <c r="BQ136" s="1">
        <v>3.7</v>
      </c>
      <c r="DJ136" s="1">
        <v>1</v>
      </c>
      <c r="DK136" s="1" t="s">
        <v>5954</v>
      </c>
    </row>
    <row r="137" spans="1:123" s="1" customFormat="1">
      <c r="A137" s="14">
        <v>128</v>
      </c>
      <c r="B137" s="1">
        <v>2</v>
      </c>
      <c r="C137" s="1" t="s">
        <v>6002</v>
      </c>
      <c r="D137" s="1">
        <v>8</v>
      </c>
      <c r="E137" s="1" t="s">
        <v>6003</v>
      </c>
      <c r="F137" s="1" t="s">
        <v>4148</v>
      </c>
      <c r="G137" s="1" t="s">
        <v>6004</v>
      </c>
      <c r="H137" s="1" t="s">
        <v>6005</v>
      </c>
      <c r="Q137" s="1">
        <v>176</v>
      </c>
      <c r="R137" s="1">
        <v>132</v>
      </c>
      <c r="S137" s="1">
        <v>80</v>
      </c>
      <c r="T137" s="1">
        <v>68</v>
      </c>
      <c r="U137" s="1">
        <v>97.6</v>
      </c>
      <c r="V137" s="1">
        <v>98.3</v>
      </c>
      <c r="W137" s="1">
        <v>68</v>
      </c>
      <c r="X137" s="1">
        <v>76</v>
      </c>
      <c r="Y137" s="1">
        <v>18</v>
      </c>
      <c r="Z137" s="1">
        <v>18</v>
      </c>
      <c r="AA137" s="1">
        <v>100</v>
      </c>
      <c r="AB137" s="1">
        <v>95</v>
      </c>
      <c r="AE137" s="1">
        <v>155</v>
      </c>
      <c r="AF137" s="1">
        <v>26</v>
      </c>
      <c r="AG137" s="1">
        <v>40.9</v>
      </c>
      <c r="AH137" s="1">
        <v>13.5</v>
      </c>
      <c r="AM137" s="1">
        <v>138</v>
      </c>
      <c r="AN137" s="1">
        <v>4.4000000000000004</v>
      </c>
      <c r="AO137" s="1">
        <v>98</v>
      </c>
      <c r="AP137" s="1">
        <v>9.6</v>
      </c>
      <c r="AQ137" s="1">
        <v>227</v>
      </c>
      <c r="AR137" s="1">
        <v>12</v>
      </c>
      <c r="AS137" s="1">
        <v>0.87</v>
      </c>
      <c r="AT137" s="1">
        <v>14</v>
      </c>
      <c r="AU137" s="1">
        <v>10.039999999999999</v>
      </c>
      <c r="AV137" s="1">
        <v>252</v>
      </c>
      <c r="AW137" s="1">
        <v>7.1</v>
      </c>
      <c r="AX137" s="1">
        <v>3.9</v>
      </c>
      <c r="AY137" s="1">
        <v>0.9</v>
      </c>
      <c r="AZ137" s="1">
        <v>88</v>
      </c>
      <c r="BA137" s="1">
        <v>19</v>
      </c>
      <c r="BB137" s="1">
        <v>15</v>
      </c>
      <c r="BC137" s="1">
        <v>9.9</v>
      </c>
      <c r="BJ137" s="1">
        <v>2</v>
      </c>
      <c r="BQ137" s="1">
        <v>3.1</v>
      </c>
      <c r="DJ137" s="1">
        <v>1</v>
      </c>
      <c r="DK137" s="1" t="s">
        <v>6006</v>
      </c>
    </row>
    <row r="138" spans="1:123" s="1" customFormat="1">
      <c r="A138" s="14">
        <v>129</v>
      </c>
      <c r="B138" s="64">
        <v>1</v>
      </c>
      <c r="C138" s="64" t="s">
        <v>5925</v>
      </c>
      <c r="D138" s="64">
        <v>2</v>
      </c>
      <c r="E138" s="1" t="s">
        <v>6593</v>
      </c>
      <c r="F138" s="1" t="s">
        <v>6223</v>
      </c>
      <c r="G138" s="1" t="s">
        <v>6594</v>
      </c>
      <c r="H138" s="1" t="s">
        <v>6208</v>
      </c>
      <c r="I138" s="1" t="s">
        <v>6065</v>
      </c>
      <c r="Q138" s="1">
        <v>183</v>
      </c>
      <c r="R138" s="1">
        <v>131</v>
      </c>
      <c r="S138" s="1">
        <v>11</v>
      </c>
      <c r="T138" s="1">
        <v>91</v>
      </c>
      <c r="U138" s="1">
        <v>98.8</v>
      </c>
      <c r="V138" s="1">
        <v>97.8</v>
      </c>
      <c r="W138" s="1">
        <v>81</v>
      </c>
      <c r="X138" s="1">
        <v>80</v>
      </c>
      <c r="Y138" s="1">
        <v>16</v>
      </c>
      <c r="Z138" s="1">
        <v>18</v>
      </c>
      <c r="AA138" s="1">
        <v>99</v>
      </c>
      <c r="AB138" s="1">
        <v>96</v>
      </c>
      <c r="AC138" s="1">
        <v>0</v>
      </c>
      <c r="AD138" s="1">
        <v>0</v>
      </c>
      <c r="AE138" s="1">
        <v>120</v>
      </c>
      <c r="AF138" s="1">
        <v>23</v>
      </c>
      <c r="AG138" s="1">
        <v>44.5</v>
      </c>
      <c r="AH138" s="1">
        <v>15.4</v>
      </c>
      <c r="AM138" s="1">
        <v>139</v>
      </c>
      <c r="AN138" s="1">
        <v>3.9</v>
      </c>
      <c r="AO138" s="1">
        <v>100</v>
      </c>
      <c r="AP138" s="1">
        <v>9.3000000000000007</v>
      </c>
      <c r="AQ138" s="1">
        <v>85</v>
      </c>
      <c r="AR138" s="1">
        <v>11</v>
      </c>
      <c r="AS138" s="1">
        <v>0.72</v>
      </c>
      <c r="AT138" s="1">
        <v>16</v>
      </c>
      <c r="AU138" s="1">
        <v>9.65</v>
      </c>
      <c r="AV138" s="1">
        <v>282</v>
      </c>
      <c r="DJ138" s="1">
        <v>1</v>
      </c>
      <c r="DK138" s="1" t="s">
        <v>6595</v>
      </c>
      <c r="DR138" s="1">
        <v>7</v>
      </c>
      <c r="DS138" s="1" t="s">
        <v>6596</v>
      </c>
    </row>
    <row r="139" spans="1:123" s="1" customFormat="1">
      <c r="A139" s="14">
        <v>130</v>
      </c>
      <c r="B139" s="1">
        <v>1</v>
      </c>
      <c r="C139" s="1" t="s">
        <v>6267</v>
      </c>
      <c r="D139" s="1">
        <v>5</v>
      </c>
      <c r="E139" s="1" t="s">
        <v>6806</v>
      </c>
      <c r="Q139" s="1">
        <v>159</v>
      </c>
      <c r="R139" s="1">
        <v>167</v>
      </c>
      <c r="S139" s="1">
        <v>72</v>
      </c>
      <c r="T139" s="1">
        <v>77</v>
      </c>
      <c r="U139" s="1">
        <v>98.3</v>
      </c>
      <c r="W139" s="1">
        <v>69</v>
      </c>
      <c r="X139" s="1">
        <v>67</v>
      </c>
      <c r="Y139" s="1">
        <v>18</v>
      </c>
      <c r="Z139" s="1">
        <v>22</v>
      </c>
      <c r="AA139" s="1">
        <v>97</v>
      </c>
      <c r="AB139" s="1">
        <v>98</v>
      </c>
      <c r="AC139" s="1">
        <v>0</v>
      </c>
      <c r="AE139" s="1">
        <v>171</v>
      </c>
      <c r="AF139" s="1">
        <v>26</v>
      </c>
      <c r="AG139" s="1">
        <v>23.7</v>
      </c>
      <c r="AH139" s="1">
        <v>8.1</v>
      </c>
      <c r="AM139" s="1">
        <v>140</v>
      </c>
      <c r="AN139" s="1">
        <v>4.5</v>
      </c>
      <c r="AO139" s="1">
        <v>97</v>
      </c>
      <c r="AP139" s="1">
        <v>9.3000000000000007</v>
      </c>
      <c r="AQ139" s="1">
        <v>70</v>
      </c>
      <c r="AR139" s="1">
        <v>80</v>
      </c>
      <c r="AS139" s="1">
        <v>7.54</v>
      </c>
      <c r="AT139" s="1">
        <v>17</v>
      </c>
      <c r="AU139" s="1">
        <v>4.32</v>
      </c>
      <c r="AV139" s="1">
        <v>187</v>
      </c>
      <c r="BD139" s="1">
        <v>132</v>
      </c>
      <c r="BE139" s="1">
        <v>127</v>
      </c>
      <c r="BF139" s="1">
        <v>7364</v>
      </c>
      <c r="BJ139" s="1">
        <v>2.5</v>
      </c>
      <c r="DJ139" s="1">
        <v>1</v>
      </c>
      <c r="DK139" s="1" t="s">
        <v>6965</v>
      </c>
      <c r="DL139" s="1">
        <v>3</v>
      </c>
      <c r="DM139" s="1" t="s">
        <v>6966</v>
      </c>
    </row>
    <row r="140" spans="1:123" s="1" customFormat="1">
      <c r="A140" s="14">
        <v>131</v>
      </c>
      <c r="B140" s="1">
        <v>2</v>
      </c>
      <c r="C140" s="1" t="s">
        <v>5896</v>
      </c>
      <c r="D140" s="1">
        <v>2</v>
      </c>
      <c r="E140" s="1" t="s">
        <v>5897</v>
      </c>
      <c r="F140" s="1" t="s">
        <v>5898</v>
      </c>
      <c r="Q140" s="1">
        <v>134</v>
      </c>
      <c r="R140" s="1">
        <v>153</v>
      </c>
      <c r="S140" s="1">
        <v>68</v>
      </c>
      <c r="T140" s="1">
        <v>92</v>
      </c>
      <c r="U140" s="1">
        <v>98.3</v>
      </c>
      <c r="V140" s="1">
        <v>97.4</v>
      </c>
      <c r="W140" s="1">
        <v>95</v>
      </c>
      <c r="X140" s="1">
        <v>80</v>
      </c>
      <c r="Y140" s="1">
        <v>16</v>
      </c>
      <c r="Z140" s="1">
        <v>18</v>
      </c>
      <c r="AA140" s="1">
        <v>99</v>
      </c>
      <c r="AB140" s="1">
        <v>100</v>
      </c>
      <c r="AC140" s="1">
        <v>0</v>
      </c>
      <c r="AD140" s="1">
        <v>0</v>
      </c>
      <c r="AE140" s="1">
        <v>143</v>
      </c>
      <c r="AF140" s="1">
        <v>26</v>
      </c>
      <c r="AG140" s="1">
        <v>44.1</v>
      </c>
      <c r="AH140" s="1">
        <v>15.6</v>
      </c>
      <c r="AI140" s="1">
        <v>1.2</v>
      </c>
      <c r="AJ140" s="1">
        <v>1.2</v>
      </c>
      <c r="AM140" s="1">
        <v>142</v>
      </c>
      <c r="AN140" s="1">
        <v>3.7</v>
      </c>
      <c r="AO140" s="1">
        <v>102</v>
      </c>
      <c r="AP140" s="1">
        <v>9.4</v>
      </c>
      <c r="AQ140" s="1">
        <v>147</v>
      </c>
      <c r="AR140" s="1">
        <v>15</v>
      </c>
      <c r="AS140" s="1">
        <v>1.0900000000000001</v>
      </c>
      <c r="AT140" s="1">
        <v>14</v>
      </c>
      <c r="AU140" s="1">
        <v>8.56</v>
      </c>
      <c r="AV140" s="1">
        <v>214</v>
      </c>
      <c r="AW140" s="1">
        <v>7.8</v>
      </c>
      <c r="AX140" s="1">
        <v>3.7</v>
      </c>
      <c r="AY140" s="1">
        <v>0.8</v>
      </c>
      <c r="BB140" s="1">
        <v>6.3</v>
      </c>
      <c r="BT140" s="1">
        <v>91.4</v>
      </c>
      <c r="DJ140" s="1">
        <v>1</v>
      </c>
      <c r="DK140" s="1" t="s">
        <v>5899</v>
      </c>
    </row>
    <row r="141" spans="1:123" s="1" customFormat="1">
      <c r="A141" s="14">
        <v>132</v>
      </c>
      <c r="B141" s="1">
        <v>2</v>
      </c>
      <c r="C141" s="1" t="s">
        <v>5920</v>
      </c>
      <c r="D141" s="1">
        <v>7</v>
      </c>
    </row>
    <row r="142" spans="1:123" s="1" customFormat="1">
      <c r="A142" s="14">
        <v>133</v>
      </c>
      <c r="B142" s="64">
        <v>1</v>
      </c>
      <c r="C142" s="64" t="s">
        <v>5920</v>
      </c>
      <c r="D142" s="64">
        <v>7</v>
      </c>
      <c r="E142" s="1" t="s">
        <v>6735</v>
      </c>
      <c r="F142" s="1" t="s">
        <v>6030</v>
      </c>
      <c r="G142" s="1" t="s">
        <v>6282</v>
      </c>
      <c r="H142" s="1" t="s">
        <v>5911</v>
      </c>
      <c r="I142" s="1" t="s">
        <v>6649</v>
      </c>
      <c r="J142" s="1" t="s">
        <v>6338</v>
      </c>
      <c r="Q142" s="1">
        <v>132</v>
      </c>
      <c r="R142" s="1">
        <v>134</v>
      </c>
      <c r="S142" s="1">
        <v>96</v>
      </c>
      <c r="T142" s="1">
        <v>76</v>
      </c>
      <c r="U142" s="1">
        <v>98.6</v>
      </c>
      <c r="V142" s="1">
        <v>98.3</v>
      </c>
      <c r="W142" s="1">
        <v>113</v>
      </c>
      <c r="X142" s="1">
        <v>110</v>
      </c>
      <c r="Y142" s="1">
        <v>30</v>
      </c>
      <c r="AA142" s="1">
        <v>100</v>
      </c>
      <c r="AB142" s="1">
        <v>98</v>
      </c>
      <c r="AC142" s="1">
        <v>1</v>
      </c>
      <c r="AD142" s="1">
        <v>1</v>
      </c>
      <c r="AE142" s="1">
        <v>100</v>
      </c>
      <c r="AF142" s="1">
        <v>28</v>
      </c>
      <c r="AG142" s="1">
        <v>51.3</v>
      </c>
      <c r="AH142" s="1">
        <v>16.100000000000001</v>
      </c>
      <c r="AI142" s="1">
        <v>1</v>
      </c>
      <c r="AK142" s="1">
        <v>1.3</v>
      </c>
      <c r="AM142" s="1">
        <v>143</v>
      </c>
      <c r="AN142" s="1">
        <v>4.0999999999999996</v>
      </c>
      <c r="AO142" s="1">
        <v>100</v>
      </c>
      <c r="AP142" s="1">
        <v>9.3000000000000007</v>
      </c>
      <c r="AQ142" s="1">
        <v>101</v>
      </c>
      <c r="AR142" s="1">
        <v>7</v>
      </c>
      <c r="AS142" s="1">
        <v>0.62</v>
      </c>
      <c r="AT142" s="1">
        <v>15</v>
      </c>
      <c r="AU142" s="1">
        <v>7.54</v>
      </c>
      <c r="AV142" s="1">
        <v>206</v>
      </c>
      <c r="AW142" s="1">
        <v>7.7</v>
      </c>
      <c r="AX142" s="1">
        <v>4.5</v>
      </c>
      <c r="AY142" s="1">
        <v>0.4</v>
      </c>
      <c r="AZ142" s="1">
        <v>77</v>
      </c>
      <c r="BA142" s="1">
        <v>24</v>
      </c>
      <c r="BB142" s="1">
        <v>21</v>
      </c>
      <c r="BD142" s="1">
        <v>7</v>
      </c>
      <c r="BE142" s="1" t="s">
        <v>6250</v>
      </c>
      <c r="BG142" s="1">
        <v>7.33</v>
      </c>
      <c r="BH142" s="1">
        <v>59</v>
      </c>
      <c r="BJ142" s="1">
        <v>1.9</v>
      </c>
      <c r="BL142" s="1">
        <v>380</v>
      </c>
      <c r="DJ142" s="1">
        <v>1</v>
      </c>
      <c r="DK142" s="1" t="s">
        <v>5976</v>
      </c>
      <c r="DL142" s="1">
        <v>2</v>
      </c>
      <c r="DM142" s="1" t="s">
        <v>6736</v>
      </c>
    </row>
    <row r="143" spans="1:123" s="1" customFormat="1">
      <c r="A143" s="14">
        <v>134</v>
      </c>
      <c r="B143" s="64">
        <v>1</v>
      </c>
      <c r="C143" s="64" t="s">
        <v>6384</v>
      </c>
      <c r="D143" s="1">
        <v>2</v>
      </c>
      <c r="E143" s="1" t="s">
        <v>6208</v>
      </c>
      <c r="Q143" s="1">
        <v>131</v>
      </c>
      <c r="R143" s="1">
        <v>116</v>
      </c>
      <c r="S143" s="1">
        <v>79</v>
      </c>
      <c r="T143" s="1">
        <v>67</v>
      </c>
      <c r="U143" s="1">
        <v>98.5</v>
      </c>
      <c r="W143" s="1">
        <v>79</v>
      </c>
      <c r="X143" s="1">
        <v>62</v>
      </c>
      <c r="Y143" s="1">
        <v>16</v>
      </c>
      <c r="Z143" s="1">
        <v>18</v>
      </c>
      <c r="AA143" s="1">
        <v>98</v>
      </c>
      <c r="AB143" s="1">
        <v>96</v>
      </c>
      <c r="AC143" s="1">
        <v>0</v>
      </c>
      <c r="AD143" s="1">
        <v>0</v>
      </c>
      <c r="AE143" s="1">
        <v>156</v>
      </c>
      <c r="AF143" s="1">
        <v>25</v>
      </c>
      <c r="AG143" s="1">
        <v>41.2</v>
      </c>
      <c r="AH143" s="1">
        <v>14.2</v>
      </c>
      <c r="AM143" s="1">
        <v>142</v>
      </c>
      <c r="AN143" s="1">
        <v>4.5999999999999996</v>
      </c>
      <c r="AO143" s="1">
        <v>101</v>
      </c>
      <c r="AP143" s="1">
        <v>9.9</v>
      </c>
      <c r="AQ143" s="1">
        <v>86</v>
      </c>
      <c r="AR143" s="1">
        <v>10</v>
      </c>
      <c r="AS143" s="1">
        <v>1.1000000000000001</v>
      </c>
      <c r="AT143" s="1">
        <v>16</v>
      </c>
      <c r="AU143" s="1">
        <v>7.07</v>
      </c>
      <c r="AV143" s="1">
        <v>261</v>
      </c>
    </row>
    <row r="144" spans="1:123" s="1" customFormat="1">
      <c r="A144" s="14">
        <v>135</v>
      </c>
      <c r="B144" s="1">
        <v>1</v>
      </c>
      <c r="C144" s="1" t="s">
        <v>5866</v>
      </c>
      <c r="D144" s="1">
        <v>14</v>
      </c>
      <c r="E144" s="1" t="s">
        <v>5867</v>
      </c>
      <c r="F144" s="1" t="s">
        <v>5862</v>
      </c>
      <c r="Q144" s="1">
        <v>138</v>
      </c>
      <c r="R144" s="1">
        <v>126</v>
      </c>
      <c r="S144" s="1">
        <v>60</v>
      </c>
      <c r="T144" s="1">
        <v>52</v>
      </c>
      <c r="U144" s="1">
        <v>93.7</v>
      </c>
      <c r="V144" s="1">
        <v>97.8</v>
      </c>
      <c r="W144" s="1">
        <v>84</v>
      </c>
      <c r="X144" s="1">
        <v>76</v>
      </c>
      <c r="Y144" s="1">
        <v>22</v>
      </c>
      <c r="AA144" s="1">
        <v>99</v>
      </c>
      <c r="AB144" s="1">
        <v>99</v>
      </c>
      <c r="AE144" s="60">
        <v>159</v>
      </c>
      <c r="AF144" s="1">
        <v>22</v>
      </c>
      <c r="AG144" s="1">
        <v>28.4</v>
      </c>
      <c r="AH144" s="1">
        <v>8.6</v>
      </c>
      <c r="AM144" s="1">
        <v>143</v>
      </c>
      <c r="AN144" s="1">
        <v>4.8</v>
      </c>
      <c r="AO144" s="1">
        <v>107</v>
      </c>
      <c r="AP144" s="1">
        <v>8.8000000000000007</v>
      </c>
      <c r="AQ144" s="1">
        <v>218</v>
      </c>
      <c r="AR144" s="1">
        <v>45</v>
      </c>
      <c r="AS144" s="1">
        <v>1.46</v>
      </c>
      <c r="AT144" s="1">
        <v>14</v>
      </c>
      <c r="AU144" s="1">
        <v>42.05</v>
      </c>
      <c r="AV144" s="1">
        <v>369</v>
      </c>
      <c r="AW144" s="1">
        <v>6.9</v>
      </c>
      <c r="AX144" s="1">
        <v>3.8</v>
      </c>
      <c r="AY144" s="1">
        <v>0.6</v>
      </c>
      <c r="AZ144" s="1">
        <v>151</v>
      </c>
      <c r="BA144" s="1">
        <v>26</v>
      </c>
      <c r="BB144" s="1">
        <v>12</v>
      </c>
      <c r="BD144" s="1">
        <v>0.05</v>
      </c>
      <c r="BF144" s="1">
        <v>16889</v>
      </c>
      <c r="BI144" s="1">
        <v>0.43</v>
      </c>
      <c r="BJ144" s="1">
        <v>1.8</v>
      </c>
      <c r="DJ144" s="1">
        <v>1</v>
      </c>
      <c r="DK144" s="1" t="s">
        <v>5868</v>
      </c>
      <c r="DL144" s="1">
        <v>2</v>
      </c>
      <c r="DM144" s="1" t="s">
        <v>5869</v>
      </c>
    </row>
    <row r="145" spans="1:158" s="1" customFormat="1">
      <c r="A145" s="14">
        <v>136</v>
      </c>
      <c r="B145" s="64">
        <v>2</v>
      </c>
      <c r="C145" s="64" t="s">
        <v>5920</v>
      </c>
      <c r="D145" s="64">
        <v>5</v>
      </c>
      <c r="Q145" s="1">
        <v>112</v>
      </c>
      <c r="S145" s="1">
        <v>36</v>
      </c>
      <c r="W145" s="1">
        <v>67</v>
      </c>
      <c r="Y145" s="1">
        <v>31</v>
      </c>
      <c r="AA145" s="1">
        <v>98</v>
      </c>
      <c r="AB145" s="1">
        <v>96</v>
      </c>
      <c r="AE145" s="1">
        <v>130</v>
      </c>
      <c r="AF145" s="1">
        <v>28</v>
      </c>
      <c r="AG145" s="1">
        <v>36.299999999999997</v>
      </c>
      <c r="AH145" s="1">
        <v>12</v>
      </c>
      <c r="AM145" s="1">
        <v>142</v>
      </c>
      <c r="AN145" s="1">
        <v>4.4000000000000004</v>
      </c>
      <c r="AO145" s="1">
        <v>103</v>
      </c>
      <c r="AP145" s="1">
        <v>9.1</v>
      </c>
      <c r="AQ145" s="1">
        <v>103</v>
      </c>
      <c r="AR145" s="1">
        <v>19</v>
      </c>
      <c r="AS145" s="1">
        <v>1.22</v>
      </c>
      <c r="AT145" s="1">
        <v>11</v>
      </c>
      <c r="AU145" s="1">
        <v>8.24</v>
      </c>
      <c r="AV145" s="1">
        <v>207</v>
      </c>
      <c r="BD145" s="1">
        <v>44</v>
      </c>
      <c r="BE145" s="1">
        <v>50</v>
      </c>
      <c r="BF145" s="1">
        <v>3324</v>
      </c>
      <c r="BJ145" s="1">
        <v>2.2000000000000002</v>
      </c>
      <c r="CJ145" s="1">
        <v>0</v>
      </c>
      <c r="CK145" s="1">
        <v>0</v>
      </c>
      <c r="CL145" s="1">
        <v>0</v>
      </c>
      <c r="DJ145" s="1">
        <v>1</v>
      </c>
      <c r="DK145" s="1" t="s">
        <v>6559</v>
      </c>
    </row>
    <row r="146" spans="1:158" s="1" customFormat="1">
      <c r="A146" s="14">
        <v>137</v>
      </c>
      <c r="B146" s="1">
        <v>1</v>
      </c>
      <c r="C146" s="1" t="s">
        <v>6096</v>
      </c>
      <c r="D146" s="1">
        <v>4</v>
      </c>
      <c r="E146" s="1" t="s">
        <v>6097</v>
      </c>
      <c r="F146" s="1" t="s">
        <v>6098</v>
      </c>
      <c r="G146" s="1" t="s">
        <v>6047</v>
      </c>
      <c r="Q146" s="1">
        <v>127</v>
      </c>
      <c r="R146" s="1">
        <v>117</v>
      </c>
      <c r="S146" s="1">
        <v>65</v>
      </c>
      <c r="T146" s="1">
        <v>74</v>
      </c>
      <c r="U146" s="1">
        <v>98.5</v>
      </c>
      <c r="W146" s="1">
        <v>72</v>
      </c>
      <c r="X146" s="1">
        <v>109</v>
      </c>
      <c r="Y146" s="1">
        <v>18</v>
      </c>
      <c r="Z146" s="1">
        <v>18</v>
      </c>
      <c r="AA146" s="1">
        <v>100</v>
      </c>
      <c r="AB146" s="1">
        <v>100</v>
      </c>
      <c r="AC146" s="1">
        <v>0</v>
      </c>
      <c r="AD146" s="1">
        <v>0</v>
      </c>
      <c r="AE146" s="1">
        <v>180</v>
      </c>
      <c r="AF146" s="1">
        <v>28</v>
      </c>
      <c r="AG146" s="1">
        <v>31.8</v>
      </c>
      <c r="AH146" s="1">
        <v>10.8</v>
      </c>
      <c r="AI146" s="1">
        <v>1</v>
      </c>
      <c r="AK146" s="1">
        <v>1.7</v>
      </c>
      <c r="AM146" s="1">
        <v>141</v>
      </c>
      <c r="AN146" s="1">
        <v>4.5</v>
      </c>
      <c r="AO146" s="1">
        <v>100</v>
      </c>
      <c r="AP146" s="1">
        <v>9.5</v>
      </c>
      <c r="AQ146" s="1">
        <v>93</v>
      </c>
      <c r="AR146" s="1">
        <v>12</v>
      </c>
      <c r="AS146" s="1">
        <v>1.33</v>
      </c>
      <c r="AT146" s="1">
        <v>13</v>
      </c>
      <c r="AU146" s="1">
        <v>7.25</v>
      </c>
      <c r="AV146" s="1">
        <v>302</v>
      </c>
      <c r="AW146" s="1">
        <v>8.1999999999999993</v>
      </c>
      <c r="AX146" s="1">
        <v>3.9</v>
      </c>
      <c r="AY146" s="1">
        <v>0.5</v>
      </c>
      <c r="AZ146" s="1">
        <v>46</v>
      </c>
      <c r="BA146" s="1">
        <v>18</v>
      </c>
      <c r="BB146" s="1">
        <v>17</v>
      </c>
      <c r="BC146" s="1">
        <v>7.2</v>
      </c>
      <c r="BJ146" s="1">
        <v>1.7</v>
      </c>
      <c r="BK146" s="1">
        <v>34</v>
      </c>
      <c r="DJ146" s="1">
        <v>2</v>
      </c>
      <c r="DK146" s="1" t="s">
        <v>6099</v>
      </c>
    </row>
    <row r="147" spans="1:158" s="1" customFormat="1">
      <c r="A147" s="14">
        <v>138</v>
      </c>
      <c r="B147" s="64">
        <v>1</v>
      </c>
      <c r="C147" s="64" t="s">
        <v>6400</v>
      </c>
      <c r="D147" s="64">
        <v>3</v>
      </c>
      <c r="E147" s="1" t="s">
        <v>5861</v>
      </c>
      <c r="F147" s="1" t="s">
        <v>6061</v>
      </c>
      <c r="G147" s="1" t="s">
        <v>5992</v>
      </c>
      <c r="H147" s="1" t="s">
        <v>5862</v>
      </c>
      <c r="I147" s="1" t="s">
        <v>6401</v>
      </c>
      <c r="Q147" s="1">
        <v>127</v>
      </c>
      <c r="R147" s="1">
        <v>110</v>
      </c>
      <c r="S147" s="1">
        <v>69</v>
      </c>
      <c r="T147" s="1">
        <v>65</v>
      </c>
      <c r="U147" s="1">
        <v>101.7</v>
      </c>
      <c r="V147" s="1">
        <v>99.8</v>
      </c>
      <c r="W147" s="1">
        <v>103</v>
      </c>
      <c r="X147" s="1">
        <v>86</v>
      </c>
      <c r="Y147" s="1">
        <v>20</v>
      </c>
      <c r="Z147" s="1">
        <v>16</v>
      </c>
      <c r="AA147" s="1">
        <v>98</v>
      </c>
      <c r="AB147" s="1">
        <v>100</v>
      </c>
      <c r="AC147" s="1">
        <v>0</v>
      </c>
      <c r="AD147" s="1">
        <v>0</v>
      </c>
      <c r="AE147" s="1">
        <v>130</v>
      </c>
      <c r="AF147" s="1">
        <v>27</v>
      </c>
      <c r="AG147" s="1">
        <v>39.200000000000003</v>
      </c>
      <c r="AH147" s="1">
        <v>12.8</v>
      </c>
      <c r="AM147" s="1">
        <v>138</v>
      </c>
      <c r="AN147" s="1">
        <v>3.5</v>
      </c>
      <c r="AO147" s="1">
        <v>99</v>
      </c>
      <c r="AP147" s="1">
        <v>9.3000000000000007</v>
      </c>
      <c r="AQ147" s="1">
        <v>104</v>
      </c>
      <c r="AR147" s="1">
        <v>11</v>
      </c>
      <c r="AS147" s="1">
        <v>0.67</v>
      </c>
      <c r="AT147" s="1">
        <v>12</v>
      </c>
      <c r="AU147" s="1">
        <v>12.11</v>
      </c>
      <c r="AV147" s="1">
        <v>200</v>
      </c>
      <c r="AW147" s="1">
        <v>7.5</v>
      </c>
      <c r="AX147" s="1">
        <v>4.4000000000000004</v>
      </c>
      <c r="AY147" s="1">
        <v>0.8</v>
      </c>
      <c r="AZ147" s="1">
        <v>42</v>
      </c>
      <c r="BA147" s="1">
        <v>17</v>
      </c>
      <c r="BB147" s="1">
        <v>11</v>
      </c>
      <c r="BK147" s="1">
        <v>28</v>
      </c>
      <c r="DJ147" s="1">
        <v>1</v>
      </c>
      <c r="DK147" s="1" t="s">
        <v>5976</v>
      </c>
      <c r="DL147" s="1">
        <v>2</v>
      </c>
      <c r="DM147" s="1" t="s">
        <v>6402</v>
      </c>
      <c r="DR147" s="1">
        <v>2</v>
      </c>
      <c r="DS147" s="1" t="s">
        <v>6359</v>
      </c>
    </row>
    <row r="148" spans="1:158" s="1" customFormat="1">
      <c r="A148" s="14">
        <v>139</v>
      </c>
      <c r="B148" s="1">
        <v>2</v>
      </c>
      <c r="C148" s="1" t="s">
        <v>6100</v>
      </c>
      <c r="D148" s="1">
        <v>4</v>
      </c>
      <c r="E148" s="1" t="s">
        <v>6082</v>
      </c>
      <c r="Q148" s="1">
        <v>97</v>
      </c>
      <c r="S148" s="1">
        <v>64</v>
      </c>
      <c r="U148" s="1">
        <v>97.7</v>
      </c>
      <c r="W148" s="1">
        <v>97</v>
      </c>
      <c r="Y148" s="1">
        <v>16</v>
      </c>
      <c r="AA148" s="1">
        <v>97</v>
      </c>
      <c r="AC148" s="1">
        <v>0</v>
      </c>
      <c r="AE148" s="1">
        <v>122</v>
      </c>
      <c r="AF148" s="1">
        <v>24</v>
      </c>
      <c r="AG148" s="1">
        <v>36.1</v>
      </c>
      <c r="AH148" s="1">
        <v>11.9</v>
      </c>
      <c r="AK148" s="1">
        <v>1.6</v>
      </c>
      <c r="AM148" s="1">
        <v>134</v>
      </c>
      <c r="AN148" s="1">
        <v>3.9</v>
      </c>
      <c r="AO148" s="1">
        <v>97</v>
      </c>
      <c r="AP148" s="1">
        <v>9</v>
      </c>
      <c r="AQ148" s="1">
        <v>129</v>
      </c>
      <c r="AR148" s="1">
        <v>38</v>
      </c>
      <c r="AS148" s="1">
        <v>1.08</v>
      </c>
      <c r="AT148" s="1">
        <v>13</v>
      </c>
      <c r="AU148" s="1">
        <v>19.91</v>
      </c>
      <c r="AV148" s="1">
        <v>214</v>
      </c>
      <c r="BJ148" s="1">
        <v>2</v>
      </c>
      <c r="DJ148" s="1">
        <v>1</v>
      </c>
      <c r="DK148" s="1" t="s">
        <v>6088</v>
      </c>
      <c r="DL148" s="1">
        <v>2</v>
      </c>
      <c r="DM148" s="1" t="s">
        <v>6101</v>
      </c>
    </row>
    <row r="149" spans="1:158" s="1" customFormat="1">
      <c r="A149" s="14">
        <v>140</v>
      </c>
      <c r="B149" s="1">
        <v>2</v>
      </c>
      <c r="C149" s="1" t="s">
        <v>6027</v>
      </c>
      <c r="D149" s="1">
        <v>4</v>
      </c>
      <c r="E149" s="1" t="s">
        <v>6171</v>
      </c>
      <c r="F149" s="1" t="s">
        <v>6172</v>
      </c>
      <c r="Q149" s="1">
        <v>142</v>
      </c>
      <c r="R149" s="1">
        <v>141</v>
      </c>
      <c r="S149" s="1">
        <v>91</v>
      </c>
      <c r="T149" s="1">
        <v>72</v>
      </c>
      <c r="U149" s="1">
        <v>97.5</v>
      </c>
      <c r="V149" s="1">
        <v>98.5</v>
      </c>
      <c r="W149" s="1">
        <v>88</v>
      </c>
      <c r="X149" s="1">
        <v>74</v>
      </c>
      <c r="Y149" s="1">
        <v>20</v>
      </c>
      <c r="Z149" s="1">
        <v>17</v>
      </c>
      <c r="AA149" s="1">
        <v>97</v>
      </c>
      <c r="AB149" s="1">
        <v>95</v>
      </c>
      <c r="AC149" s="1">
        <v>0</v>
      </c>
      <c r="AD149" s="1">
        <v>0</v>
      </c>
      <c r="AE149" s="1">
        <v>186</v>
      </c>
      <c r="AF149" s="1">
        <v>24</v>
      </c>
      <c r="AG149" s="1">
        <v>37.700000000000003</v>
      </c>
      <c r="AH149" s="1">
        <v>12.5</v>
      </c>
      <c r="AK149" s="1">
        <v>3</v>
      </c>
      <c r="AM149" s="1">
        <v>134</v>
      </c>
      <c r="AN149" s="1">
        <v>4.5</v>
      </c>
      <c r="AO149" s="1">
        <v>92</v>
      </c>
      <c r="AP149" s="1">
        <v>8.8000000000000007</v>
      </c>
      <c r="AQ149" s="1">
        <v>118</v>
      </c>
      <c r="AR149" s="1">
        <v>47</v>
      </c>
      <c r="AS149" s="1">
        <v>2.2599999999999998</v>
      </c>
      <c r="AT149" s="1">
        <v>18</v>
      </c>
      <c r="AU149" s="1">
        <v>5.3</v>
      </c>
      <c r="AV149" s="1">
        <v>251</v>
      </c>
      <c r="AW149" s="1">
        <v>7.3</v>
      </c>
      <c r="AX149" s="1">
        <v>4</v>
      </c>
      <c r="AY149" s="1">
        <v>0.3</v>
      </c>
      <c r="AZ149" s="1">
        <v>56</v>
      </c>
      <c r="BA149" s="1">
        <v>33</v>
      </c>
      <c r="BB149" s="1">
        <v>19</v>
      </c>
      <c r="BD149" s="1" t="s">
        <v>5851</v>
      </c>
      <c r="BI149" s="14"/>
      <c r="BJ149" s="1">
        <v>2.1</v>
      </c>
      <c r="BK149" s="1">
        <v>41</v>
      </c>
      <c r="BQ149" s="1">
        <v>5.9</v>
      </c>
      <c r="CJ149" s="1">
        <v>1</v>
      </c>
      <c r="DJ149" s="1">
        <v>1</v>
      </c>
      <c r="DK149" s="1" t="s">
        <v>6159</v>
      </c>
    </row>
    <row r="150" spans="1:158" s="1" customFormat="1">
      <c r="A150" s="14">
        <v>141</v>
      </c>
      <c r="B150" s="64">
        <v>1</v>
      </c>
      <c r="C150" s="64" t="s">
        <v>6240</v>
      </c>
      <c r="D150" s="64">
        <v>5</v>
      </c>
      <c r="Q150" s="1">
        <v>130</v>
      </c>
      <c r="R150" s="1">
        <v>132</v>
      </c>
      <c r="S150" s="1">
        <v>80</v>
      </c>
      <c r="T150" s="1">
        <v>85</v>
      </c>
      <c r="V150" s="1">
        <v>97.4</v>
      </c>
      <c r="W150" s="1">
        <v>80</v>
      </c>
      <c r="X150" s="1">
        <v>75</v>
      </c>
      <c r="Z150" s="1">
        <v>18</v>
      </c>
      <c r="AB150" s="1">
        <v>94</v>
      </c>
      <c r="AD150" s="1">
        <v>0</v>
      </c>
      <c r="AE150" s="1">
        <v>142</v>
      </c>
      <c r="AF150" s="1">
        <v>28</v>
      </c>
      <c r="AG150" s="1">
        <v>37.799999999999997</v>
      </c>
      <c r="AH150" s="1">
        <v>11.8</v>
      </c>
      <c r="AM150" s="1">
        <v>139</v>
      </c>
      <c r="AN150" s="1">
        <v>4.2</v>
      </c>
      <c r="AO150" s="1">
        <v>96</v>
      </c>
      <c r="AP150" s="1">
        <v>9.6999999999999993</v>
      </c>
      <c r="AQ150" s="1">
        <v>93</v>
      </c>
      <c r="AR150" s="1">
        <v>36</v>
      </c>
      <c r="AS150" s="1">
        <v>1.38</v>
      </c>
      <c r="AT150" s="1">
        <v>15</v>
      </c>
      <c r="AU150" s="1">
        <v>6.68</v>
      </c>
      <c r="AV150" s="1">
        <v>211</v>
      </c>
      <c r="AW150" s="1">
        <v>7.7</v>
      </c>
      <c r="AX150" s="1">
        <v>4.0999999999999996</v>
      </c>
      <c r="AY150" s="1">
        <v>1.1000000000000001</v>
      </c>
      <c r="AZ150" s="1">
        <v>66</v>
      </c>
      <c r="BA150" s="1">
        <v>46</v>
      </c>
      <c r="BB150" s="1">
        <v>29</v>
      </c>
      <c r="BD150" s="1">
        <v>43</v>
      </c>
      <c r="BE150" s="1">
        <v>42</v>
      </c>
      <c r="BF150" s="1">
        <v>3523</v>
      </c>
      <c r="BJ150" s="1">
        <v>2.2000000000000002</v>
      </c>
      <c r="DJ150" s="1">
        <v>1</v>
      </c>
      <c r="DK150" s="1" t="s">
        <v>6522</v>
      </c>
    </row>
    <row r="151" spans="1:158" s="1" customFormat="1">
      <c r="A151" s="14">
        <v>142</v>
      </c>
      <c r="B151" s="64">
        <v>1</v>
      </c>
      <c r="C151" s="64" t="s">
        <v>6635</v>
      </c>
      <c r="D151" s="64">
        <v>5</v>
      </c>
      <c r="E151" s="1" t="s">
        <v>5965</v>
      </c>
      <c r="Q151" s="1">
        <v>140</v>
      </c>
      <c r="R151" s="1">
        <v>124</v>
      </c>
      <c r="S151" s="1">
        <v>86</v>
      </c>
      <c r="T151" s="1">
        <v>58</v>
      </c>
      <c r="W151" s="1">
        <v>74</v>
      </c>
      <c r="X151" s="1">
        <v>60</v>
      </c>
      <c r="Y151" s="1">
        <v>20</v>
      </c>
      <c r="AA151" s="1">
        <v>100</v>
      </c>
      <c r="AB151" s="1">
        <v>100</v>
      </c>
      <c r="AC151" s="1">
        <v>1</v>
      </c>
      <c r="AE151" s="1">
        <v>145</v>
      </c>
      <c r="AF151" s="1">
        <v>26</v>
      </c>
      <c r="AG151" s="1">
        <v>36</v>
      </c>
      <c r="AH151" s="1">
        <v>11.5</v>
      </c>
      <c r="AI151" s="1">
        <v>1</v>
      </c>
      <c r="AM151" s="1">
        <v>134</v>
      </c>
      <c r="AN151" s="1">
        <v>4.9000000000000004</v>
      </c>
      <c r="AO151" s="1">
        <v>94</v>
      </c>
      <c r="AP151" s="1">
        <v>9.1</v>
      </c>
      <c r="AQ151" s="1">
        <v>135</v>
      </c>
      <c r="AR151" s="1">
        <v>28</v>
      </c>
      <c r="AS151" s="1">
        <v>1.17</v>
      </c>
      <c r="AT151" s="1">
        <v>14</v>
      </c>
      <c r="AU151" s="1">
        <v>10.15</v>
      </c>
      <c r="AV151" s="1">
        <v>208</v>
      </c>
      <c r="AW151" s="1">
        <v>7.7</v>
      </c>
      <c r="AX151" s="1">
        <v>4</v>
      </c>
      <c r="AY151" s="1">
        <v>0.4</v>
      </c>
      <c r="AZ151" s="1">
        <v>85</v>
      </c>
      <c r="BA151" s="1">
        <v>27</v>
      </c>
      <c r="BB151" s="1">
        <v>21</v>
      </c>
      <c r="BD151" s="1">
        <v>41</v>
      </c>
      <c r="BF151" s="1">
        <v>6935</v>
      </c>
      <c r="BG151" s="1">
        <v>7.33</v>
      </c>
      <c r="BH151" s="1">
        <v>58</v>
      </c>
      <c r="BJ151" s="1">
        <v>1.8</v>
      </c>
      <c r="DJ151" s="1">
        <v>1</v>
      </c>
      <c r="DK151" s="1" t="s">
        <v>6636</v>
      </c>
    </row>
    <row r="152" spans="1:158" s="1" customFormat="1">
      <c r="A152" s="14">
        <v>143</v>
      </c>
      <c r="B152" s="1">
        <v>2</v>
      </c>
      <c r="C152" s="1" t="s">
        <v>6060</v>
      </c>
      <c r="D152" s="1">
        <v>3</v>
      </c>
      <c r="E152" s="1" t="s">
        <v>6030</v>
      </c>
      <c r="F152" s="1" t="s">
        <v>6061</v>
      </c>
      <c r="G152" s="1" t="s">
        <v>6062</v>
      </c>
      <c r="H152" s="1" t="s">
        <v>6063</v>
      </c>
      <c r="I152" s="1" t="s">
        <v>6064</v>
      </c>
      <c r="J152" s="1" t="s">
        <v>6065</v>
      </c>
      <c r="Q152" s="1">
        <v>108</v>
      </c>
      <c r="R152" s="1">
        <v>97</v>
      </c>
      <c r="S152" s="1">
        <v>75</v>
      </c>
      <c r="T152" s="1">
        <v>67</v>
      </c>
      <c r="U152" s="1">
        <v>98.2</v>
      </c>
      <c r="V152" s="1">
        <v>98.1</v>
      </c>
      <c r="W152" s="1">
        <v>84</v>
      </c>
      <c r="X152" s="1">
        <v>81</v>
      </c>
      <c r="Y152" s="1">
        <v>16</v>
      </c>
      <c r="Z152" s="1">
        <v>16</v>
      </c>
      <c r="AA152" s="1">
        <v>100</v>
      </c>
      <c r="AB152" s="1">
        <v>100</v>
      </c>
      <c r="AC152" s="1">
        <v>0</v>
      </c>
      <c r="AD152" s="1">
        <v>0</v>
      </c>
      <c r="AE152" s="1">
        <v>163</v>
      </c>
      <c r="AF152" s="1">
        <v>20</v>
      </c>
      <c r="AG152" s="1">
        <v>37</v>
      </c>
      <c r="AH152" s="1">
        <v>12.7</v>
      </c>
      <c r="AI152" s="1">
        <v>0.9</v>
      </c>
      <c r="AM152" s="1">
        <v>137</v>
      </c>
      <c r="AN152" s="1">
        <v>4.0999999999999996</v>
      </c>
      <c r="AO152" s="1">
        <v>100</v>
      </c>
      <c r="AP152" s="1">
        <v>9</v>
      </c>
      <c r="AQ152" s="1">
        <v>97</v>
      </c>
      <c r="AR152" s="1">
        <v>7</v>
      </c>
      <c r="AS152" s="1">
        <v>0.54</v>
      </c>
      <c r="AT152" s="1">
        <v>17</v>
      </c>
      <c r="AU152" s="1">
        <v>8.19</v>
      </c>
      <c r="AV152" s="1">
        <v>256</v>
      </c>
      <c r="AW152" s="1">
        <v>7.4</v>
      </c>
      <c r="AX152" s="1">
        <v>4.5</v>
      </c>
      <c r="AY152" s="1">
        <v>0.6</v>
      </c>
      <c r="AZ152" s="1">
        <v>77</v>
      </c>
      <c r="BA152" s="1">
        <v>22</v>
      </c>
      <c r="BB152" s="1">
        <v>12</v>
      </c>
      <c r="BJ152" s="1">
        <v>2.4</v>
      </c>
      <c r="BK152" s="1">
        <v>54</v>
      </c>
      <c r="DJ152" s="1">
        <v>2</v>
      </c>
      <c r="DK152" s="1" t="s">
        <v>6066</v>
      </c>
    </row>
    <row r="153" spans="1:158" s="1" customFormat="1">
      <c r="A153" s="14">
        <v>144</v>
      </c>
      <c r="B153" s="1">
        <v>2</v>
      </c>
      <c r="C153" s="1" t="s">
        <v>5853</v>
      </c>
      <c r="D153" s="1">
        <v>2</v>
      </c>
      <c r="E153" s="1" t="s">
        <v>5854</v>
      </c>
      <c r="Q153" s="1">
        <v>135</v>
      </c>
      <c r="R153" s="1">
        <v>136</v>
      </c>
      <c r="S153" s="1">
        <v>71</v>
      </c>
      <c r="T153" s="1">
        <v>70</v>
      </c>
      <c r="V153" s="1">
        <v>98.1</v>
      </c>
      <c r="W153" s="1">
        <v>95</v>
      </c>
      <c r="X153" s="1">
        <v>60</v>
      </c>
      <c r="Y153" s="1">
        <v>16</v>
      </c>
      <c r="Z153" s="1">
        <v>18</v>
      </c>
      <c r="AA153" s="1">
        <v>95</v>
      </c>
      <c r="AB153" s="1">
        <v>95</v>
      </c>
      <c r="AD153" s="1">
        <v>0</v>
      </c>
      <c r="AE153" s="1">
        <v>158</v>
      </c>
      <c r="AF153" s="1">
        <v>24</v>
      </c>
      <c r="AG153" s="1">
        <v>33.1</v>
      </c>
      <c r="AH153" s="1">
        <v>10.9</v>
      </c>
      <c r="AM153" s="1">
        <v>136</v>
      </c>
      <c r="AN153" s="1">
        <v>3.9</v>
      </c>
      <c r="AO153" s="1">
        <v>99</v>
      </c>
      <c r="AP153" s="1">
        <v>9.6999999999999993</v>
      </c>
      <c r="AQ153" s="1">
        <v>100</v>
      </c>
      <c r="AR153" s="1">
        <v>25</v>
      </c>
      <c r="AS153" s="1">
        <v>1.42</v>
      </c>
      <c r="AT153" s="1">
        <v>13</v>
      </c>
      <c r="AU153" s="1">
        <v>9.1</v>
      </c>
      <c r="AV153" s="1">
        <v>283</v>
      </c>
    </row>
    <row r="154" spans="1:158" s="1" customFormat="1">
      <c r="A154" s="14">
        <v>145</v>
      </c>
      <c r="B154" s="64">
        <v>2</v>
      </c>
      <c r="C154" s="64" t="s">
        <v>6607</v>
      </c>
      <c r="D154" s="64">
        <v>3</v>
      </c>
      <c r="E154" s="1" t="s">
        <v>5933</v>
      </c>
      <c r="F154" s="1" t="s">
        <v>6030</v>
      </c>
      <c r="G154" s="1" t="s">
        <v>6082</v>
      </c>
      <c r="H154" s="1" t="s">
        <v>6184</v>
      </c>
      <c r="I154" s="1" t="s">
        <v>6047</v>
      </c>
      <c r="Q154" s="1">
        <v>121</v>
      </c>
      <c r="R154" s="1">
        <v>112</v>
      </c>
      <c r="S154" s="1">
        <v>83</v>
      </c>
      <c r="T154" s="1">
        <v>75</v>
      </c>
      <c r="U154" s="1">
        <v>100</v>
      </c>
      <c r="V154" s="1">
        <v>97.5</v>
      </c>
      <c r="W154" s="1">
        <v>115</v>
      </c>
      <c r="Y154" s="1">
        <v>18</v>
      </c>
      <c r="AA154" s="1">
        <v>98</v>
      </c>
      <c r="AB154" s="1">
        <v>99</v>
      </c>
      <c r="AC154" s="1">
        <v>0</v>
      </c>
      <c r="AE154" s="1">
        <v>183</v>
      </c>
      <c r="AF154" s="1">
        <v>25</v>
      </c>
      <c r="AG154" s="1">
        <v>41.2</v>
      </c>
      <c r="AH154" s="1">
        <v>13.6</v>
      </c>
      <c r="AM154" s="1">
        <v>134</v>
      </c>
      <c r="AN154" s="1">
        <v>3.5</v>
      </c>
      <c r="AO154" s="1">
        <v>97</v>
      </c>
      <c r="AP154" s="1">
        <v>9.5</v>
      </c>
      <c r="AQ154" s="1">
        <v>98</v>
      </c>
      <c r="AR154" s="1">
        <v>5</v>
      </c>
      <c r="AS154" s="1">
        <v>0.54</v>
      </c>
      <c r="AT154" s="1">
        <v>12</v>
      </c>
      <c r="AU154" s="1">
        <v>9.25</v>
      </c>
      <c r="AV154" s="1">
        <v>213</v>
      </c>
    </row>
    <row r="155" spans="1:158" s="1" customFormat="1">
      <c r="A155" s="14">
        <v>146</v>
      </c>
      <c r="B155" s="64">
        <v>1</v>
      </c>
      <c r="C155" s="64" t="s">
        <v>5920</v>
      </c>
      <c r="D155" s="64">
        <v>1</v>
      </c>
      <c r="E155" s="1" t="s">
        <v>5861</v>
      </c>
      <c r="F155" s="1" t="s">
        <v>5911</v>
      </c>
      <c r="G155" s="1" t="s">
        <v>6747</v>
      </c>
      <c r="Q155" s="1">
        <v>127</v>
      </c>
      <c r="S155" s="1">
        <v>77</v>
      </c>
      <c r="U155" s="1">
        <v>98.7</v>
      </c>
      <c r="W155" s="1">
        <v>80</v>
      </c>
      <c r="X155" s="1">
        <v>94</v>
      </c>
      <c r="Y155" s="1">
        <v>18</v>
      </c>
      <c r="Z155" s="1">
        <v>94</v>
      </c>
      <c r="AA155" s="1">
        <v>96</v>
      </c>
      <c r="AC155" s="1">
        <v>0</v>
      </c>
      <c r="AF155" s="1">
        <v>28</v>
      </c>
      <c r="AG155" s="1">
        <v>43.8</v>
      </c>
      <c r="AH155" s="1">
        <v>13.9</v>
      </c>
      <c r="AM155" s="1">
        <v>139</v>
      </c>
      <c r="AN155" s="1">
        <v>3.8</v>
      </c>
      <c r="AO155" s="1">
        <v>97</v>
      </c>
      <c r="AP155" s="1">
        <v>9.1</v>
      </c>
      <c r="AQ155" s="1">
        <v>101</v>
      </c>
      <c r="AR155" s="1">
        <v>11</v>
      </c>
      <c r="AS155" s="1">
        <v>1.1000000000000001</v>
      </c>
      <c r="AT155" s="1">
        <v>14</v>
      </c>
      <c r="AU155" s="1">
        <v>4.96</v>
      </c>
      <c r="AV155" s="1">
        <v>174</v>
      </c>
      <c r="BD155" s="1">
        <v>11</v>
      </c>
      <c r="CJ155" s="1">
        <v>1</v>
      </c>
      <c r="DJ155" s="1">
        <v>1</v>
      </c>
      <c r="DK155" s="1" t="s">
        <v>6748</v>
      </c>
    </row>
    <row r="156" spans="1:158" s="1" customFormat="1">
      <c r="A156" s="14">
        <v>147</v>
      </c>
      <c r="B156" s="64">
        <v>1</v>
      </c>
      <c r="C156" s="64" t="s">
        <v>5920</v>
      </c>
      <c r="D156" s="64">
        <v>1</v>
      </c>
      <c r="E156" s="1" t="s">
        <v>5981</v>
      </c>
      <c r="F156" s="1" t="s">
        <v>5917</v>
      </c>
      <c r="Q156" s="1">
        <v>143</v>
      </c>
      <c r="R156" s="1">
        <v>134</v>
      </c>
      <c r="S156" s="1">
        <v>75</v>
      </c>
      <c r="T156" s="1">
        <v>65</v>
      </c>
      <c r="U156" s="1">
        <v>98.6</v>
      </c>
      <c r="V156" s="1">
        <v>98</v>
      </c>
      <c r="W156" s="1">
        <v>69</v>
      </c>
      <c r="X156" s="1">
        <v>87</v>
      </c>
      <c r="Y156" s="1">
        <v>18</v>
      </c>
      <c r="Z156" s="1">
        <v>18</v>
      </c>
      <c r="AA156" s="1">
        <v>97</v>
      </c>
      <c r="AB156" s="1">
        <v>97</v>
      </c>
      <c r="AC156" s="1">
        <v>0</v>
      </c>
      <c r="AD156" s="1">
        <v>0</v>
      </c>
      <c r="AE156" s="1">
        <v>260</v>
      </c>
      <c r="AF156" s="1">
        <v>24</v>
      </c>
      <c r="AG156" s="1">
        <v>39.5</v>
      </c>
      <c r="AH156" s="1">
        <v>12.2</v>
      </c>
      <c r="AM156" s="1">
        <v>142</v>
      </c>
      <c r="AN156" s="1">
        <v>3.5</v>
      </c>
      <c r="AO156" s="1">
        <v>102</v>
      </c>
      <c r="AP156" s="1">
        <v>8.6</v>
      </c>
      <c r="AQ156" s="1">
        <v>92</v>
      </c>
      <c r="AR156" s="1">
        <v>16</v>
      </c>
      <c r="AS156" s="1">
        <v>1.32</v>
      </c>
      <c r="AT156" s="1">
        <v>16</v>
      </c>
      <c r="AU156" s="1">
        <v>5.07</v>
      </c>
      <c r="AV156" s="1">
        <v>202</v>
      </c>
      <c r="BJ156" s="1">
        <v>1.6</v>
      </c>
      <c r="DJ156" s="1">
        <v>1</v>
      </c>
      <c r="DK156" s="1" t="s">
        <v>6375</v>
      </c>
    </row>
    <row r="157" spans="1:158" s="1" customFormat="1">
      <c r="A157" s="14">
        <v>148</v>
      </c>
      <c r="B157" s="1">
        <v>2</v>
      </c>
      <c r="C157" s="1" t="s">
        <v>6039</v>
      </c>
      <c r="D157" s="1">
        <v>5</v>
      </c>
      <c r="E157" s="1" t="s">
        <v>6040</v>
      </c>
      <c r="F157" s="1" t="s">
        <v>5858</v>
      </c>
      <c r="R157" s="1">
        <v>113</v>
      </c>
      <c r="T157" s="1">
        <v>63</v>
      </c>
      <c r="W157" s="1">
        <v>47</v>
      </c>
      <c r="X157" s="1">
        <v>51</v>
      </c>
      <c r="Z157" s="1">
        <v>24</v>
      </c>
      <c r="AA157" s="1">
        <v>97</v>
      </c>
      <c r="AF157" s="1">
        <v>23</v>
      </c>
      <c r="AG157" s="1">
        <v>25.5</v>
      </c>
      <c r="AH157" s="1">
        <v>8</v>
      </c>
      <c r="AM157" s="1">
        <v>141</v>
      </c>
      <c r="AN157" s="1">
        <v>4.5</v>
      </c>
      <c r="AO157" s="1">
        <v>100</v>
      </c>
      <c r="AP157" s="1">
        <v>9.6999999999999993</v>
      </c>
      <c r="AQ157" s="1">
        <v>124</v>
      </c>
      <c r="AR157" s="1">
        <v>55</v>
      </c>
      <c r="AS157" s="1">
        <v>1.77</v>
      </c>
      <c r="AT157" s="1">
        <v>18</v>
      </c>
      <c r="AU157" s="1">
        <v>8.64</v>
      </c>
      <c r="AV157" s="1">
        <v>388</v>
      </c>
      <c r="BD157" s="1">
        <v>0.03</v>
      </c>
      <c r="BF157" s="1">
        <v>4873</v>
      </c>
      <c r="BJ157" s="1">
        <v>2.2999999999999998</v>
      </c>
      <c r="DJ157" s="1">
        <v>1</v>
      </c>
      <c r="DK157" s="1" t="s">
        <v>6041</v>
      </c>
    </row>
    <row r="158" spans="1:158" s="1" customFormat="1">
      <c r="A158" s="14">
        <v>149</v>
      </c>
      <c r="B158" s="64">
        <v>2</v>
      </c>
      <c r="C158" s="64" t="s">
        <v>5920</v>
      </c>
      <c r="D158" s="64">
        <v>7</v>
      </c>
      <c r="E158" s="1" t="s">
        <v>6030</v>
      </c>
      <c r="Q158" s="1">
        <v>149</v>
      </c>
      <c r="S158" s="1">
        <v>93</v>
      </c>
      <c r="U158" s="1">
        <v>97.5</v>
      </c>
      <c r="W158" s="1">
        <v>105</v>
      </c>
      <c r="X158" s="1">
        <v>94</v>
      </c>
      <c r="Y158" s="1">
        <v>28</v>
      </c>
      <c r="Z158" s="1">
        <v>17</v>
      </c>
      <c r="AA158" s="1">
        <v>88</v>
      </c>
      <c r="AB158" s="1">
        <v>94</v>
      </c>
      <c r="AE158" s="1">
        <v>135</v>
      </c>
      <c r="AF158" s="1">
        <v>23</v>
      </c>
      <c r="AG158" s="1">
        <v>47.7</v>
      </c>
      <c r="AH158" s="1">
        <v>16.399999999999999</v>
      </c>
      <c r="AM158" s="1">
        <v>142</v>
      </c>
      <c r="AN158" s="1">
        <v>3.7</v>
      </c>
      <c r="AO158" s="1">
        <v>104</v>
      </c>
      <c r="AP158" s="1">
        <v>9.6999999999999993</v>
      </c>
      <c r="AQ158" s="1">
        <v>127</v>
      </c>
      <c r="AR158" s="1">
        <v>15</v>
      </c>
      <c r="AS158" s="1">
        <v>0.79</v>
      </c>
      <c r="AT158" s="1">
        <v>15</v>
      </c>
      <c r="AU158" s="1">
        <v>11.69</v>
      </c>
      <c r="AV158" s="1">
        <v>191</v>
      </c>
      <c r="CJ158" s="1">
        <v>0</v>
      </c>
      <c r="CK158" s="1">
        <v>0</v>
      </c>
      <c r="CL158" s="1">
        <v>0</v>
      </c>
      <c r="DJ158" s="1">
        <v>1</v>
      </c>
      <c r="DK158" s="1" t="s">
        <v>5976</v>
      </c>
    </row>
    <row r="159" spans="1:158" s="1" customFormat="1">
      <c r="A159" s="14">
        <v>150</v>
      </c>
      <c r="B159" s="64">
        <v>2</v>
      </c>
      <c r="C159" s="64" t="s">
        <v>5920</v>
      </c>
      <c r="D159" s="64">
        <v>5</v>
      </c>
      <c r="E159" s="1" t="s">
        <v>5987</v>
      </c>
      <c r="Q159" s="1">
        <v>154</v>
      </c>
      <c r="R159" s="1">
        <v>157</v>
      </c>
      <c r="S159" s="1">
        <v>86</v>
      </c>
      <c r="T159" s="1">
        <v>54</v>
      </c>
      <c r="U159" s="1">
        <v>97.7</v>
      </c>
      <c r="V159" s="1">
        <v>97.9</v>
      </c>
      <c r="W159" s="1">
        <v>84</v>
      </c>
      <c r="X159" s="1">
        <v>79</v>
      </c>
      <c r="Y159" s="1">
        <v>18</v>
      </c>
      <c r="Z159" s="1">
        <v>17</v>
      </c>
      <c r="AA159" s="1">
        <v>94</v>
      </c>
      <c r="AB159" s="1">
        <v>100</v>
      </c>
      <c r="AC159" s="1">
        <v>0</v>
      </c>
      <c r="AD159" s="1">
        <v>1</v>
      </c>
      <c r="AE159" s="1">
        <v>132</v>
      </c>
      <c r="AF159" s="1">
        <v>33</v>
      </c>
      <c r="AG159" s="1">
        <v>37.9</v>
      </c>
      <c r="AH159" s="1">
        <v>11.9</v>
      </c>
      <c r="AI159" s="1">
        <v>1.4</v>
      </c>
      <c r="AM159" s="1">
        <v>136</v>
      </c>
      <c r="AN159" s="1">
        <v>4.5</v>
      </c>
      <c r="AO159" s="1">
        <v>93</v>
      </c>
      <c r="AP159" s="1">
        <v>9.5</v>
      </c>
      <c r="AQ159" s="1">
        <v>109</v>
      </c>
      <c r="AR159" s="1">
        <v>29</v>
      </c>
      <c r="AS159" s="1">
        <v>1</v>
      </c>
      <c r="AT159" s="1">
        <v>10</v>
      </c>
      <c r="AU159" s="1">
        <v>12.36</v>
      </c>
      <c r="AV159" s="1">
        <v>374</v>
      </c>
      <c r="AW159" s="1">
        <v>8.6999999999999993</v>
      </c>
      <c r="AX159" s="1">
        <v>2.9</v>
      </c>
      <c r="AY159" s="1">
        <v>0.6</v>
      </c>
      <c r="AZ159" s="1">
        <v>96</v>
      </c>
      <c r="BA159" s="1">
        <v>33</v>
      </c>
      <c r="BB159" s="1">
        <v>16</v>
      </c>
      <c r="BD159" s="1">
        <v>15</v>
      </c>
      <c r="BE159" s="1">
        <v>16</v>
      </c>
      <c r="BF159" s="1">
        <v>4154</v>
      </c>
      <c r="BJ159" s="1">
        <v>2</v>
      </c>
      <c r="DJ159" s="1">
        <v>1</v>
      </c>
      <c r="DK159" s="1" t="s">
        <v>6300</v>
      </c>
    </row>
    <row r="160" spans="1:158" s="1" customFormat="1">
      <c r="A160" s="14">
        <v>151</v>
      </c>
      <c r="B160" s="14">
        <v>2</v>
      </c>
      <c r="C160" s="14" t="s">
        <v>6794</v>
      </c>
      <c r="D160" s="14">
        <v>5</v>
      </c>
      <c r="E160" s="14" t="s">
        <v>6040</v>
      </c>
      <c r="F160" s="14"/>
      <c r="G160" s="14"/>
      <c r="H160" s="14"/>
      <c r="I160" s="14"/>
      <c r="J160" s="14"/>
      <c r="K160" s="14"/>
      <c r="L160" s="14"/>
      <c r="M160" s="14"/>
      <c r="N160" s="14"/>
      <c r="O160" s="14"/>
      <c r="P160" s="14"/>
      <c r="Q160" s="14">
        <v>125</v>
      </c>
      <c r="R160" s="14"/>
      <c r="S160" s="14">
        <v>53</v>
      </c>
      <c r="T160" s="14"/>
      <c r="U160" s="14">
        <v>97.5</v>
      </c>
      <c r="V160" s="14"/>
      <c r="W160" s="14">
        <v>82</v>
      </c>
      <c r="X160" s="14">
        <v>80</v>
      </c>
      <c r="Y160" s="14">
        <v>18</v>
      </c>
      <c r="Z160" s="14"/>
      <c r="AA160" s="14">
        <v>100</v>
      </c>
      <c r="AB160" s="14">
        <v>97</v>
      </c>
      <c r="AC160" s="14">
        <v>0</v>
      </c>
      <c r="AD160" s="14"/>
      <c r="AE160" s="14">
        <v>245</v>
      </c>
      <c r="AF160" s="14">
        <v>26</v>
      </c>
      <c r="AG160" s="14">
        <v>32.799999999999997</v>
      </c>
      <c r="AH160" s="14">
        <v>9</v>
      </c>
      <c r="AI160" s="14">
        <v>2.2999999999999998</v>
      </c>
      <c r="AJ160" s="14"/>
      <c r="AK160" s="14"/>
      <c r="AL160" s="14"/>
      <c r="AM160" s="14">
        <v>144</v>
      </c>
      <c r="AN160" s="14">
        <v>4.5</v>
      </c>
      <c r="AO160" s="14">
        <v>105</v>
      </c>
      <c r="AP160" s="14">
        <v>9.6</v>
      </c>
      <c r="AQ160" s="14">
        <v>139</v>
      </c>
      <c r="AR160" s="14">
        <v>40</v>
      </c>
      <c r="AS160" s="14">
        <v>3.47</v>
      </c>
      <c r="AT160" s="14">
        <v>13</v>
      </c>
      <c r="AU160" s="14">
        <v>5.69</v>
      </c>
      <c r="AV160" s="14">
        <v>157</v>
      </c>
      <c r="AW160" s="14"/>
      <c r="AX160" s="14"/>
      <c r="AY160" s="14"/>
      <c r="AZ160" s="14"/>
      <c r="BA160" s="14"/>
      <c r="BB160" s="14"/>
      <c r="BC160" s="14"/>
      <c r="BD160" s="14">
        <v>58</v>
      </c>
      <c r="BE160" s="14">
        <v>58</v>
      </c>
      <c r="BF160" s="14">
        <v>9864</v>
      </c>
      <c r="BG160" s="14"/>
      <c r="BH160" s="14"/>
      <c r="BI160" s="14"/>
      <c r="BJ160" s="14">
        <v>2.1</v>
      </c>
      <c r="BK160" s="14"/>
      <c r="BL160" s="14"/>
      <c r="BM160" s="14"/>
      <c r="BN160" s="14"/>
      <c r="BO160" s="14"/>
      <c r="BP160" s="14"/>
      <c r="BQ160" s="14"/>
      <c r="BR160" s="14"/>
      <c r="BS160" s="14"/>
      <c r="BT160" s="14"/>
      <c r="BU160" s="14"/>
      <c r="BV160" s="14"/>
      <c r="BW160" s="14"/>
      <c r="BX160" s="14"/>
      <c r="BY160" s="14"/>
      <c r="BZ160" s="14"/>
      <c r="CA160" s="14"/>
      <c r="CB160" s="14"/>
      <c r="CC160" s="14"/>
      <c r="CD160" s="14"/>
      <c r="CE160" s="14"/>
      <c r="CF160" s="14"/>
      <c r="CG160" s="14"/>
      <c r="CH160" s="14"/>
      <c r="CI160" s="14"/>
      <c r="CJ160" s="14"/>
      <c r="CK160" s="14"/>
      <c r="CL160" s="14"/>
      <c r="CM160" s="14"/>
      <c r="CN160" s="14"/>
      <c r="CO160" s="14"/>
      <c r="CP160" s="14"/>
      <c r="CQ160" s="14"/>
      <c r="CR160" s="14"/>
      <c r="CS160" s="14"/>
      <c r="CT160" s="14"/>
      <c r="CU160" s="14"/>
      <c r="CV160" s="14"/>
      <c r="CW160" s="14"/>
      <c r="CX160" s="14"/>
      <c r="CY160" s="14"/>
      <c r="CZ160" s="14"/>
      <c r="DA160" s="14"/>
      <c r="DB160" s="14"/>
      <c r="DC160" s="14"/>
      <c r="DD160" s="14"/>
      <c r="DE160" s="14"/>
      <c r="DF160" s="14"/>
      <c r="DG160" s="14"/>
      <c r="DH160" s="14"/>
      <c r="DI160" s="14"/>
      <c r="DJ160" s="14">
        <v>3</v>
      </c>
      <c r="DK160" s="14" t="s">
        <v>6795</v>
      </c>
      <c r="DL160" s="14">
        <v>1</v>
      </c>
      <c r="DM160" s="14" t="s">
        <v>6796</v>
      </c>
      <c r="DN160" s="14"/>
      <c r="DO160" s="14"/>
      <c r="DP160" s="14"/>
      <c r="DQ160" s="14"/>
      <c r="DR160" s="14"/>
      <c r="DS160" s="14"/>
      <c r="DT160" s="14"/>
      <c r="DU160" s="14"/>
      <c r="DV160" s="14"/>
      <c r="DW160" s="14"/>
      <c r="DX160" s="14"/>
      <c r="DY160" s="14"/>
      <c r="DZ160" s="14"/>
      <c r="EA160" s="14"/>
      <c r="EB160" s="14"/>
      <c r="EC160" s="14"/>
      <c r="ED160" s="14"/>
      <c r="EE160" s="14"/>
      <c r="EF160" s="14"/>
      <c r="EG160" s="14"/>
      <c r="EH160" s="14"/>
      <c r="EI160" s="14"/>
      <c r="EJ160" s="14"/>
      <c r="EK160" s="14"/>
      <c r="EL160" s="14"/>
      <c r="EM160" s="14"/>
      <c r="EN160" s="14"/>
      <c r="EO160" s="14"/>
      <c r="EP160" s="14"/>
      <c r="EQ160" s="14"/>
      <c r="ER160" s="14"/>
      <c r="ES160" s="14"/>
      <c r="ET160" s="14"/>
      <c r="EU160" s="14"/>
      <c r="EV160" s="14"/>
      <c r="EW160" s="14"/>
      <c r="EX160" s="14"/>
      <c r="EY160" s="14"/>
      <c r="EZ160" s="14"/>
      <c r="FA160" s="14"/>
      <c r="FB160" s="14"/>
    </row>
    <row r="161" spans="1:158" s="1" customFormat="1">
      <c r="A161" s="14">
        <v>152</v>
      </c>
      <c r="B161" s="1">
        <v>1</v>
      </c>
      <c r="C161" s="64" t="s">
        <v>6789</v>
      </c>
      <c r="D161" s="1">
        <v>1</v>
      </c>
      <c r="E161" s="1" t="s">
        <v>5861</v>
      </c>
      <c r="F161" s="1" t="s">
        <v>5957</v>
      </c>
      <c r="G161" s="1" t="s">
        <v>5889</v>
      </c>
      <c r="Q161" s="1">
        <v>123</v>
      </c>
      <c r="R161" s="1">
        <v>134</v>
      </c>
      <c r="S161" s="1">
        <v>58</v>
      </c>
      <c r="T161" s="1">
        <v>73</v>
      </c>
      <c r="U161" s="1">
        <v>102</v>
      </c>
      <c r="V161" s="1">
        <v>98.5</v>
      </c>
      <c r="W161" s="1">
        <v>84</v>
      </c>
      <c r="X161" s="1">
        <v>78</v>
      </c>
      <c r="Y161" s="1">
        <v>16</v>
      </c>
      <c r="Z161" s="1">
        <v>18</v>
      </c>
      <c r="AA161" s="1">
        <v>94</v>
      </c>
      <c r="AB161" s="1">
        <v>98</v>
      </c>
      <c r="AC161" s="1">
        <v>0</v>
      </c>
      <c r="AD161" s="1">
        <v>0</v>
      </c>
      <c r="AE161" s="1">
        <v>150</v>
      </c>
      <c r="AF161" s="1">
        <v>25</v>
      </c>
      <c r="AG161" s="1">
        <v>40.299999999999997</v>
      </c>
      <c r="AH161" s="1">
        <v>13.2</v>
      </c>
      <c r="AM161" s="1">
        <v>135</v>
      </c>
      <c r="AN161" s="1">
        <v>4.2</v>
      </c>
      <c r="AO161" s="1">
        <v>98</v>
      </c>
      <c r="AP161" s="1">
        <v>9.3000000000000007</v>
      </c>
      <c r="AQ161" s="1">
        <v>281</v>
      </c>
      <c r="AR161" s="1">
        <v>10</v>
      </c>
      <c r="AS161" s="1">
        <v>0.85</v>
      </c>
      <c r="AT161" s="1">
        <v>12</v>
      </c>
      <c r="AU161" s="1">
        <v>6.78</v>
      </c>
      <c r="AV161" s="1">
        <v>170</v>
      </c>
      <c r="BC161" s="66"/>
      <c r="BJ161" s="1">
        <v>1.5</v>
      </c>
      <c r="BQ161" s="14"/>
      <c r="CJ161" s="1">
        <v>1</v>
      </c>
      <c r="DJ161" s="1">
        <v>1</v>
      </c>
      <c r="DK161" s="1" t="s">
        <v>6790</v>
      </c>
      <c r="EI161" s="14"/>
      <c r="FB161" s="14"/>
    </row>
    <row r="162" spans="1:158" s="1" customFormat="1">
      <c r="A162" s="14">
        <v>153</v>
      </c>
      <c r="B162" s="1">
        <v>2</v>
      </c>
      <c r="C162" s="1" t="s">
        <v>6473</v>
      </c>
      <c r="D162" s="1">
        <v>3</v>
      </c>
      <c r="E162" s="1" t="s">
        <v>6276</v>
      </c>
      <c r="F162" s="1" t="s">
        <v>5992</v>
      </c>
      <c r="Q162" s="1">
        <v>147</v>
      </c>
      <c r="S162" s="1">
        <v>86</v>
      </c>
      <c r="U162" s="1">
        <v>99.1</v>
      </c>
      <c r="V162" s="1">
        <v>100.1</v>
      </c>
      <c r="W162" s="1">
        <v>66</v>
      </c>
      <c r="Y162" s="1">
        <v>18</v>
      </c>
      <c r="AA162" s="1">
        <v>98</v>
      </c>
      <c r="AF162" s="1">
        <v>24</v>
      </c>
      <c r="AG162" s="1">
        <v>39.1</v>
      </c>
      <c r="AH162" s="1">
        <v>12.7</v>
      </c>
      <c r="AM162" s="1">
        <v>139</v>
      </c>
      <c r="AN162" s="1">
        <v>4.3</v>
      </c>
      <c r="AO162" s="1">
        <v>106</v>
      </c>
      <c r="AP162" s="1">
        <v>9.1999999999999993</v>
      </c>
      <c r="AQ162" s="1">
        <v>104</v>
      </c>
      <c r="AR162" s="1">
        <v>19</v>
      </c>
      <c r="AS162" s="1">
        <v>1.1299999999999999</v>
      </c>
      <c r="AT162" s="1">
        <v>9</v>
      </c>
      <c r="AU162" s="1">
        <v>6.76</v>
      </c>
      <c r="AV162" s="1">
        <v>236</v>
      </c>
      <c r="AW162" s="1">
        <v>7</v>
      </c>
      <c r="AX162" s="1">
        <v>3.7</v>
      </c>
      <c r="AY162" s="1">
        <v>0.4</v>
      </c>
      <c r="AZ162" s="1">
        <v>79</v>
      </c>
      <c r="BA162" s="1">
        <v>24</v>
      </c>
      <c r="BB162" s="1">
        <v>25</v>
      </c>
      <c r="DJ162" s="1">
        <v>1</v>
      </c>
      <c r="DK162" s="1" t="s">
        <v>5976</v>
      </c>
      <c r="DR162" s="1">
        <v>2</v>
      </c>
      <c r="DS162" s="1" t="s">
        <v>6817</v>
      </c>
    </row>
    <row r="163" spans="1:158" s="1" customFormat="1">
      <c r="A163" s="14">
        <v>154</v>
      </c>
      <c r="B163" s="64">
        <v>1</v>
      </c>
      <c r="C163" s="64" t="s">
        <v>5915</v>
      </c>
      <c r="D163" s="1">
        <v>14</v>
      </c>
      <c r="Q163" s="1">
        <v>120</v>
      </c>
      <c r="R163" s="1">
        <v>139</v>
      </c>
      <c r="S163" s="1">
        <v>58</v>
      </c>
      <c r="T163" s="1">
        <v>64</v>
      </c>
      <c r="U163" s="1">
        <v>99.4</v>
      </c>
      <c r="V163" s="1">
        <v>98.5</v>
      </c>
      <c r="W163" s="1">
        <v>70</v>
      </c>
      <c r="X163" s="1">
        <v>70</v>
      </c>
      <c r="Y163" s="1">
        <v>22</v>
      </c>
      <c r="AA163" s="1">
        <v>95</v>
      </c>
      <c r="AB163" s="1">
        <v>96</v>
      </c>
      <c r="AC163" s="1">
        <v>0</v>
      </c>
      <c r="AD163" s="1">
        <v>0</v>
      </c>
      <c r="AE163" s="1">
        <v>173</v>
      </c>
      <c r="AF163" s="1">
        <v>27</v>
      </c>
      <c r="AG163" s="1">
        <v>30.6</v>
      </c>
      <c r="AH163" s="1">
        <v>9.8000000000000007</v>
      </c>
      <c r="AK163" s="1">
        <v>1.5</v>
      </c>
      <c r="AM163" s="1">
        <v>139</v>
      </c>
      <c r="AN163" s="1">
        <v>4.7</v>
      </c>
      <c r="AO163" s="1">
        <v>97</v>
      </c>
      <c r="AP163" s="1">
        <v>9.1999999999999993</v>
      </c>
      <c r="AQ163" s="1">
        <v>113</v>
      </c>
      <c r="AR163" s="1">
        <v>23</v>
      </c>
      <c r="AS163" s="1">
        <v>1.79</v>
      </c>
      <c r="AT163" s="1">
        <v>15</v>
      </c>
      <c r="AU163" s="1">
        <v>8.02</v>
      </c>
      <c r="AV163" s="1">
        <v>194</v>
      </c>
      <c r="AW163" s="1">
        <v>7.9</v>
      </c>
      <c r="AX163" s="1">
        <v>4.0999999999999996</v>
      </c>
      <c r="AY163" s="1">
        <v>0.3</v>
      </c>
      <c r="AZ163" s="1">
        <v>92</v>
      </c>
      <c r="BA163" s="1">
        <v>12</v>
      </c>
      <c r="BB163" s="1">
        <v>6</v>
      </c>
      <c r="BI163" s="1">
        <v>0.25</v>
      </c>
      <c r="DJ163" s="1">
        <v>1</v>
      </c>
      <c r="DK163" s="1" t="s">
        <v>6411</v>
      </c>
      <c r="DL163" s="1">
        <v>1</v>
      </c>
      <c r="DM163" s="1" t="s">
        <v>6412</v>
      </c>
      <c r="DR163" s="1">
        <v>2</v>
      </c>
      <c r="DS163" s="1" t="s">
        <v>6303</v>
      </c>
    </row>
    <row r="164" spans="1:158" s="1" customFormat="1">
      <c r="A164" s="14">
        <v>155</v>
      </c>
      <c r="B164" s="1">
        <v>1</v>
      </c>
      <c r="C164" s="1" t="s">
        <v>6812</v>
      </c>
      <c r="D164" s="1">
        <v>2</v>
      </c>
      <c r="Q164" s="1">
        <v>124</v>
      </c>
      <c r="R164" s="1">
        <v>138</v>
      </c>
      <c r="S164" s="1">
        <v>70</v>
      </c>
      <c r="T164" s="1">
        <v>65</v>
      </c>
      <c r="U164" s="1">
        <v>98.4</v>
      </c>
      <c r="V164" s="1">
        <v>97.8</v>
      </c>
      <c r="W164" s="1">
        <v>78</v>
      </c>
      <c r="X164" s="1">
        <v>89</v>
      </c>
      <c r="Y164" s="1">
        <v>16</v>
      </c>
      <c r="AA164" s="1">
        <v>98</v>
      </c>
      <c r="AB164" s="1">
        <v>100</v>
      </c>
      <c r="AC164" s="1">
        <v>0</v>
      </c>
      <c r="AE164" s="1">
        <v>97</v>
      </c>
      <c r="AF164" s="1">
        <v>28</v>
      </c>
      <c r="AG164" s="1">
        <v>35.9</v>
      </c>
      <c r="AH164" s="1">
        <v>11</v>
      </c>
      <c r="AM164" s="1">
        <v>141</v>
      </c>
      <c r="AN164" s="1">
        <v>4.0999999999999996</v>
      </c>
      <c r="AO164" s="1">
        <v>100</v>
      </c>
      <c r="AP164" s="1">
        <v>9.8000000000000007</v>
      </c>
      <c r="AQ164" s="1">
        <v>127</v>
      </c>
      <c r="AR164" s="1">
        <v>32</v>
      </c>
      <c r="AS164" s="1">
        <v>0.85</v>
      </c>
      <c r="AT164" s="1">
        <v>13</v>
      </c>
      <c r="AU164" s="1">
        <v>5.61</v>
      </c>
      <c r="AV164" s="1">
        <v>233</v>
      </c>
      <c r="AW164" s="1">
        <v>7.6</v>
      </c>
      <c r="AX164" s="1">
        <v>4.4000000000000004</v>
      </c>
      <c r="AY164" s="1">
        <v>0.5</v>
      </c>
      <c r="AZ164" s="1">
        <v>67</v>
      </c>
      <c r="BA164" s="1">
        <v>23</v>
      </c>
      <c r="BB164" s="1">
        <v>16</v>
      </c>
      <c r="BD164" s="1">
        <v>37</v>
      </c>
      <c r="BE164" s="1">
        <v>37</v>
      </c>
      <c r="BJ164" s="1">
        <v>2.2000000000000002</v>
      </c>
      <c r="CJ164" s="1">
        <v>0</v>
      </c>
      <c r="CK164" s="1">
        <v>0</v>
      </c>
      <c r="CL164" s="1">
        <v>0</v>
      </c>
      <c r="DJ164" s="1">
        <v>2</v>
      </c>
      <c r="DK164" s="1" t="s">
        <v>6230</v>
      </c>
      <c r="DL164" s="1">
        <v>1</v>
      </c>
      <c r="DM164" s="1" t="s">
        <v>6813</v>
      </c>
      <c r="DN164" s="1">
        <v>3</v>
      </c>
      <c r="DO164" s="1" t="s">
        <v>6516</v>
      </c>
      <c r="DR164" s="1">
        <v>2</v>
      </c>
      <c r="DS164" s="1" t="s">
        <v>6303</v>
      </c>
    </row>
    <row r="165" spans="1:158" s="1" customFormat="1">
      <c r="A165" s="14">
        <v>156</v>
      </c>
      <c r="B165" s="64">
        <v>2</v>
      </c>
      <c r="C165" s="64" t="s">
        <v>6644</v>
      </c>
      <c r="D165" s="64">
        <v>2</v>
      </c>
      <c r="E165" s="1" t="s">
        <v>5992</v>
      </c>
      <c r="F165" s="1" t="s">
        <v>6645</v>
      </c>
      <c r="G165" s="1" t="s">
        <v>6065</v>
      </c>
      <c r="Q165" s="1">
        <v>108</v>
      </c>
      <c r="S165" s="1">
        <v>67</v>
      </c>
      <c r="U165" s="1">
        <v>98.2</v>
      </c>
      <c r="W165" s="1">
        <v>80</v>
      </c>
      <c r="Y165" s="1">
        <v>16</v>
      </c>
      <c r="AA165" s="1">
        <v>96</v>
      </c>
      <c r="AC165" s="1">
        <v>0</v>
      </c>
      <c r="AE165" s="1">
        <v>170</v>
      </c>
      <c r="AF165" s="1">
        <v>22</v>
      </c>
      <c r="AG165" s="1">
        <v>36.700000000000003</v>
      </c>
      <c r="AH165" s="1">
        <v>12.1</v>
      </c>
      <c r="AM165" s="1">
        <v>137</v>
      </c>
      <c r="AN165" s="1">
        <v>3.8</v>
      </c>
      <c r="AO165" s="1">
        <v>103</v>
      </c>
      <c r="AP165" s="1">
        <v>9.5</v>
      </c>
      <c r="AQ165" s="1">
        <v>121</v>
      </c>
      <c r="AR165" s="1">
        <v>11</v>
      </c>
      <c r="AS165" s="1">
        <v>0.72</v>
      </c>
      <c r="AT165" s="1">
        <v>12</v>
      </c>
      <c r="AU165" s="1">
        <v>8.68</v>
      </c>
      <c r="AV165" s="1">
        <v>203</v>
      </c>
      <c r="BJ165" s="1">
        <v>2.1</v>
      </c>
      <c r="DJ165" s="1">
        <v>1</v>
      </c>
      <c r="DK165" s="1" t="s">
        <v>6646</v>
      </c>
    </row>
    <row r="166" spans="1:158" s="1" customFormat="1">
      <c r="A166" s="14">
        <v>157</v>
      </c>
      <c r="B166" s="64">
        <v>1</v>
      </c>
      <c r="C166" s="64" t="s">
        <v>5857</v>
      </c>
      <c r="D166" s="64">
        <v>10</v>
      </c>
      <c r="E166" s="1" t="s">
        <v>5858</v>
      </c>
      <c r="Q166" s="1">
        <v>202</v>
      </c>
      <c r="R166" s="1">
        <v>241</v>
      </c>
      <c r="S166" s="1">
        <v>80</v>
      </c>
      <c r="T166" s="1">
        <v>92</v>
      </c>
      <c r="U166" s="1">
        <v>97.2</v>
      </c>
      <c r="V166" s="1">
        <v>99.4</v>
      </c>
      <c r="W166" s="1">
        <v>67</v>
      </c>
      <c r="X166" s="1">
        <v>66</v>
      </c>
      <c r="Y166" s="1">
        <v>14</v>
      </c>
      <c r="Z166" s="1">
        <v>12</v>
      </c>
      <c r="AA166" s="1">
        <v>97</v>
      </c>
      <c r="AE166" s="60">
        <v>110</v>
      </c>
      <c r="AF166" s="1">
        <v>28</v>
      </c>
      <c r="AG166" s="1">
        <v>37.799999999999997</v>
      </c>
      <c r="AH166" s="1">
        <v>12.9</v>
      </c>
      <c r="AM166" s="1">
        <v>142</v>
      </c>
      <c r="AN166" s="1">
        <v>4.3</v>
      </c>
      <c r="AO166" s="1">
        <v>102</v>
      </c>
      <c r="AP166" s="1">
        <v>9.1</v>
      </c>
      <c r="AQ166" s="1">
        <v>119</v>
      </c>
      <c r="AR166" s="1">
        <v>13</v>
      </c>
      <c r="AS166" s="1">
        <v>0.95</v>
      </c>
      <c r="AT166" s="1">
        <v>12</v>
      </c>
      <c r="AU166" s="1">
        <v>6.56</v>
      </c>
      <c r="AV166" s="1">
        <v>221</v>
      </c>
      <c r="BJ166" s="1">
        <v>2.2000000000000002</v>
      </c>
      <c r="DJ166" s="1">
        <v>0</v>
      </c>
    </row>
    <row r="167" spans="1:158" s="1" customFormat="1">
      <c r="A167" s="14">
        <v>158</v>
      </c>
      <c r="B167" s="64">
        <v>1</v>
      </c>
      <c r="C167" s="64" t="s">
        <v>6403</v>
      </c>
      <c r="D167" s="1">
        <v>4</v>
      </c>
      <c r="E167" s="1" t="s">
        <v>5897</v>
      </c>
      <c r="F167" s="1" t="s">
        <v>6053</v>
      </c>
      <c r="G167" s="1" t="s">
        <v>5877</v>
      </c>
      <c r="H167" s="1" t="s">
        <v>6404</v>
      </c>
      <c r="I167" s="1" t="s">
        <v>5889</v>
      </c>
      <c r="J167" s="1" t="s">
        <v>6104</v>
      </c>
      <c r="K167" s="1" t="s">
        <v>5917</v>
      </c>
      <c r="L167" s="1" t="s">
        <v>6114</v>
      </c>
      <c r="Q167" s="1">
        <v>157</v>
      </c>
      <c r="R167" s="1">
        <v>151</v>
      </c>
      <c r="S167" s="1">
        <v>71</v>
      </c>
      <c r="T167" s="1">
        <v>68</v>
      </c>
      <c r="U167" s="1">
        <v>98.6</v>
      </c>
      <c r="W167" s="1">
        <v>60</v>
      </c>
      <c r="X167" s="1">
        <v>63</v>
      </c>
      <c r="AA167" s="1">
        <v>94</v>
      </c>
      <c r="AB167" s="1">
        <v>92</v>
      </c>
      <c r="AC167" s="1">
        <v>1</v>
      </c>
      <c r="AE167" s="1">
        <v>206</v>
      </c>
      <c r="AF167" s="1">
        <v>23</v>
      </c>
      <c r="AG167" s="1">
        <v>34.9</v>
      </c>
      <c r="AH167" s="1">
        <v>11.1</v>
      </c>
      <c r="AI167" s="1">
        <v>1.1000000000000001</v>
      </c>
      <c r="AM167" s="1">
        <v>138</v>
      </c>
      <c r="AN167" s="1">
        <v>5</v>
      </c>
      <c r="AO167" s="1">
        <v>103</v>
      </c>
      <c r="AP167" s="1">
        <v>8.8000000000000007</v>
      </c>
      <c r="AQ167" s="1">
        <v>105</v>
      </c>
      <c r="AR167" s="1">
        <v>8</v>
      </c>
      <c r="AS167" s="1">
        <v>0.67</v>
      </c>
      <c r="AT167" s="1">
        <v>12</v>
      </c>
      <c r="AU167" s="1">
        <v>14.77</v>
      </c>
      <c r="AV167" s="1">
        <v>87</v>
      </c>
      <c r="AW167" s="1">
        <v>7.7</v>
      </c>
      <c r="AX167" s="1">
        <v>3.5</v>
      </c>
      <c r="AY167" s="1">
        <v>0.5</v>
      </c>
      <c r="BF167" s="1">
        <v>310</v>
      </c>
      <c r="BI167" s="1">
        <v>0.04</v>
      </c>
      <c r="BJ167" s="1">
        <v>2.1</v>
      </c>
      <c r="BQ167" s="1">
        <v>2.9</v>
      </c>
      <c r="DJ167" s="1">
        <v>1</v>
      </c>
      <c r="DK167" s="1" t="s">
        <v>6405</v>
      </c>
    </row>
    <row r="168" spans="1:158" s="1" customFormat="1">
      <c r="A168" s="14">
        <v>159</v>
      </c>
      <c r="B168" s="64">
        <v>2</v>
      </c>
      <c r="C168" s="64" t="s">
        <v>5834</v>
      </c>
      <c r="D168" s="64">
        <v>2</v>
      </c>
      <c r="E168" s="1" t="s">
        <v>5835</v>
      </c>
      <c r="F168" s="1" t="s">
        <v>5836</v>
      </c>
      <c r="G168" s="1" t="s">
        <v>5832</v>
      </c>
      <c r="H168" s="1" t="s">
        <v>5837</v>
      </c>
      <c r="Q168" s="1">
        <v>129</v>
      </c>
      <c r="R168" s="1">
        <v>168</v>
      </c>
      <c r="S168" s="1">
        <v>83</v>
      </c>
      <c r="T168" s="1">
        <v>98</v>
      </c>
      <c r="W168" s="1">
        <v>89</v>
      </c>
      <c r="X168" s="1">
        <v>104</v>
      </c>
      <c r="Y168" s="1">
        <v>16</v>
      </c>
      <c r="Z168" s="1">
        <v>18</v>
      </c>
      <c r="AA168" s="1">
        <v>98</v>
      </c>
      <c r="AE168" s="1">
        <v>320</v>
      </c>
      <c r="AF168" s="1">
        <v>27</v>
      </c>
      <c r="AG168" s="1">
        <v>42.4</v>
      </c>
      <c r="AH168" s="1">
        <v>14.7</v>
      </c>
      <c r="AM168" s="1">
        <v>137</v>
      </c>
      <c r="AN168" s="1">
        <v>3.9</v>
      </c>
      <c r="AO168" s="1">
        <v>98</v>
      </c>
      <c r="AP168" s="1">
        <v>8.8000000000000007</v>
      </c>
      <c r="AQ168" s="1">
        <v>111</v>
      </c>
      <c r="AR168" s="1">
        <v>15</v>
      </c>
      <c r="AS168" s="1">
        <v>1.0900000000000001</v>
      </c>
      <c r="AT168" s="1">
        <v>12</v>
      </c>
      <c r="AU168" s="1">
        <v>10.119999999999999</v>
      </c>
      <c r="AV168" s="1">
        <v>150</v>
      </c>
      <c r="DJ168" s="1">
        <v>3</v>
      </c>
      <c r="DK168" s="1" t="s">
        <v>5838</v>
      </c>
    </row>
    <row r="169" spans="1:158" s="1" customFormat="1">
      <c r="A169" s="14">
        <v>160</v>
      </c>
      <c r="B169" s="1">
        <v>1</v>
      </c>
      <c r="C169" s="1" t="s">
        <v>5853</v>
      </c>
      <c r="D169" s="1">
        <v>2</v>
      </c>
      <c r="E169" s="1" t="s">
        <v>6167</v>
      </c>
      <c r="F169" s="1" t="s">
        <v>5950</v>
      </c>
      <c r="Q169" s="1">
        <v>164</v>
      </c>
      <c r="R169" s="1">
        <v>140</v>
      </c>
      <c r="S169" s="1">
        <v>86</v>
      </c>
      <c r="T169" s="1">
        <v>70</v>
      </c>
      <c r="U169" s="1">
        <v>98.7</v>
      </c>
      <c r="V169" s="1">
        <v>98</v>
      </c>
      <c r="W169" s="1">
        <v>77</v>
      </c>
      <c r="X169" s="1">
        <v>70</v>
      </c>
      <c r="Y169" s="1">
        <v>20</v>
      </c>
      <c r="Z169" s="1">
        <v>20</v>
      </c>
      <c r="AA169" s="1">
        <v>97</v>
      </c>
      <c r="AB169" s="1">
        <v>95</v>
      </c>
      <c r="AC169" s="1">
        <v>0</v>
      </c>
      <c r="AD169" s="1">
        <v>0</v>
      </c>
      <c r="AE169" s="1">
        <v>325</v>
      </c>
      <c r="AF169" s="1">
        <v>27</v>
      </c>
      <c r="AG169" s="1">
        <v>45.5</v>
      </c>
      <c r="AH169" s="1">
        <v>15.3</v>
      </c>
      <c r="AM169" s="1">
        <v>137</v>
      </c>
      <c r="AN169" s="1">
        <v>3.9</v>
      </c>
      <c r="AO169" s="1">
        <v>99</v>
      </c>
      <c r="AP169" s="1">
        <v>9</v>
      </c>
      <c r="AQ169" s="1">
        <v>254</v>
      </c>
      <c r="AR169" s="1">
        <v>9</v>
      </c>
      <c r="AS169" s="1">
        <v>0.6</v>
      </c>
      <c r="AT169" s="1">
        <v>11</v>
      </c>
      <c r="AU169" s="1">
        <v>11.63</v>
      </c>
      <c r="AV169" s="1">
        <v>261</v>
      </c>
      <c r="BC169" s="1">
        <v>11.3</v>
      </c>
      <c r="BT169" s="1">
        <v>50.2</v>
      </c>
      <c r="CI169" s="1">
        <v>48</v>
      </c>
      <c r="DJ169" s="1">
        <v>1</v>
      </c>
      <c r="DK169" s="1" t="s">
        <v>6168</v>
      </c>
    </row>
    <row r="170" spans="1:158" s="1" customFormat="1">
      <c r="A170" s="14">
        <v>161</v>
      </c>
      <c r="B170" s="64">
        <v>1</v>
      </c>
      <c r="C170" s="64" t="s">
        <v>6565</v>
      </c>
      <c r="D170" s="64">
        <v>2</v>
      </c>
      <c r="E170" s="1" t="s">
        <v>5999</v>
      </c>
      <c r="F170" s="1" t="s">
        <v>5897</v>
      </c>
      <c r="G170" s="1" t="s">
        <v>5933</v>
      </c>
      <c r="Q170" s="1">
        <v>114</v>
      </c>
      <c r="R170" s="1">
        <v>117</v>
      </c>
      <c r="S170" s="1">
        <v>57</v>
      </c>
      <c r="T170" s="1">
        <v>64</v>
      </c>
      <c r="U170" s="1">
        <v>98.3</v>
      </c>
      <c r="V170" s="1">
        <v>98.2</v>
      </c>
      <c r="W170" s="1">
        <v>57</v>
      </c>
      <c r="X170" s="1">
        <v>61</v>
      </c>
      <c r="Y170" s="1">
        <v>16</v>
      </c>
      <c r="Z170" s="1">
        <v>16</v>
      </c>
      <c r="AA170" s="1">
        <v>100</v>
      </c>
      <c r="AB170" s="1">
        <v>98</v>
      </c>
      <c r="AC170" s="1">
        <v>0</v>
      </c>
      <c r="AD170" s="1">
        <v>0</v>
      </c>
      <c r="AE170" s="1">
        <v>165</v>
      </c>
      <c r="AF170" s="1">
        <v>26</v>
      </c>
      <c r="AG170" s="1">
        <v>37</v>
      </c>
      <c r="AH170" s="1">
        <v>12.3</v>
      </c>
      <c r="AM170" s="1">
        <v>140</v>
      </c>
      <c r="AN170" s="1">
        <v>4.0999999999999996</v>
      </c>
      <c r="AO170" s="1">
        <v>104</v>
      </c>
      <c r="AP170" s="1">
        <v>9.1</v>
      </c>
      <c r="AQ170" s="1">
        <v>86</v>
      </c>
      <c r="AR170" s="1">
        <v>12</v>
      </c>
      <c r="AS170" s="1">
        <v>0.77</v>
      </c>
      <c r="AT170" s="1">
        <v>10</v>
      </c>
      <c r="AU170" s="1">
        <v>8.58</v>
      </c>
      <c r="AV170" s="1">
        <v>304</v>
      </c>
      <c r="DB170" s="1">
        <v>0</v>
      </c>
      <c r="DJ170" s="1">
        <v>2</v>
      </c>
      <c r="DK170" s="1" t="s">
        <v>6566</v>
      </c>
    </row>
    <row r="171" spans="1:158" s="1" customFormat="1">
      <c r="A171" s="14">
        <v>162</v>
      </c>
      <c r="B171" s="1">
        <v>2</v>
      </c>
      <c r="C171" s="64" t="s">
        <v>2013</v>
      </c>
      <c r="D171" s="1">
        <v>6</v>
      </c>
      <c r="E171" s="1" t="s">
        <v>6324</v>
      </c>
      <c r="F171" s="1" t="s">
        <v>5843</v>
      </c>
      <c r="G171" s="1" t="s">
        <v>6126</v>
      </c>
      <c r="H171" s="1" t="s">
        <v>5897</v>
      </c>
      <c r="I171" s="1" t="s">
        <v>5981</v>
      </c>
      <c r="Q171" s="1">
        <v>125</v>
      </c>
      <c r="R171" s="1">
        <v>127</v>
      </c>
      <c r="S171" s="1">
        <v>71</v>
      </c>
      <c r="T171" s="1">
        <v>67</v>
      </c>
      <c r="U171" s="1">
        <v>97.4</v>
      </c>
      <c r="W171" s="1">
        <v>80</v>
      </c>
      <c r="Y171" s="1">
        <v>20</v>
      </c>
      <c r="AA171" s="1">
        <v>100</v>
      </c>
      <c r="AB171" s="1">
        <v>100</v>
      </c>
      <c r="AC171" s="1">
        <v>0</v>
      </c>
      <c r="AF171" s="1">
        <v>23</v>
      </c>
      <c r="AG171" s="1">
        <v>40.9</v>
      </c>
      <c r="AH171" s="1">
        <v>13.4</v>
      </c>
      <c r="AM171" s="1">
        <v>133</v>
      </c>
      <c r="AN171" s="1">
        <v>4.0999999999999996</v>
      </c>
      <c r="AO171" s="1">
        <v>93</v>
      </c>
      <c r="AP171" s="1">
        <v>10.6</v>
      </c>
      <c r="AQ171" s="1">
        <v>231</v>
      </c>
      <c r="AR171" s="1">
        <v>22</v>
      </c>
      <c r="AS171" s="1">
        <v>0.75</v>
      </c>
      <c r="AT171" s="1">
        <v>17</v>
      </c>
      <c r="AU171" s="1">
        <v>8.48</v>
      </c>
      <c r="AV171" s="1">
        <v>187</v>
      </c>
      <c r="BC171" s="66"/>
      <c r="BQ171" s="14"/>
      <c r="DJ171" s="1">
        <v>1</v>
      </c>
      <c r="DK171" s="1" t="s">
        <v>6776</v>
      </c>
      <c r="EI171" s="14"/>
      <c r="FB171" s="14"/>
    </row>
    <row r="172" spans="1:158" s="1" customFormat="1">
      <c r="A172" s="14">
        <v>163</v>
      </c>
      <c r="B172" s="64">
        <v>2</v>
      </c>
      <c r="C172" s="64" t="s">
        <v>6571</v>
      </c>
      <c r="D172" s="64">
        <v>2</v>
      </c>
      <c r="E172" s="1" t="s">
        <v>6477</v>
      </c>
      <c r="Q172" s="1">
        <v>165</v>
      </c>
      <c r="R172" s="1">
        <v>176</v>
      </c>
      <c r="S172" s="1">
        <v>84</v>
      </c>
      <c r="T172" s="1">
        <v>93</v>
      </c>
      <c r="U172" s="1">
        <v>97.5</v>
      </c>
      <c r="V172" s="1">
        <v>97.8</v>
      </c>
      <c r="W172" s="1">
        <v>64</v>
      </c>
      <c r="X172" s="1">
        <v>66</v>
      </c>
      <c r="Y172" s="1">
        <v>18</v>
      </c>
      <c r="Z172" s="1">
        <v>16</v>
      </c>
      <c r="AA172" s="1">
        <v>100</v>
      </c>
      <c r="AB172" s="1">
        <v>100</v>
      </c>
      <c r="AC172" s="1">
        <v>0</v>
      </c>
      <c r="AD172" s="1">
        <v>0</v>
      </c>
      <c r="AE172" s="1">
        <v>116</v>
      </c>
      <c r="AF172" s="1">
        <v>32</v>
      </c>
      <c r="AG172" s="1">
        <v>34.299999999999997</v>
      </c>
      <c r="AH172" s="1">
        <v>11.3</v>
      </c>
      <c r="AM172" s="1">
        <v>144</v>
      </c>
      <c r="AN172" s="1">
        <v>4.3</v>
      </c>
      <c r="AO172" s="1">
        <v>102</v>
      </c>
      <c r="AP172" s="1">
        <v>9.5</v>
      </c>
      <c r="AQ172" s="1">
        <v>99</v>
      </c>
      <c r="AR172" s="1">
        <v>35</v>
      </c>
      <c r="AS172" s="1">
        <v>2</v>
      </c>
      <c r="AT172" s="1">
        <v>10</v>
      </c>
      <c r="AU172" s="1">
        <v>8.14</v>
      </c>
      <c r="AV172" s="1">
        <v>201</v>
      </c>
      <c r="DJ172" s="1">
        <v>1</v>
      </c>
      <c r="DK172" s="1" t="s">
        <v>6572</v>
      </c>
    </row>
    <row r="173" spans="1:158" s="1" customFormat="1">
      <c r="A173" s="14">
        <v>164</v>
      </c>
      <c r="B173" s="64">
        <v>1</v>
      </c>
      <c r="C173" s="64" t="s">
        <v>5920</v>
      </c>
      <c r="D173" s="64">
        <v>1</v>
      </c>
      <c r="E173" s="1" t="s">
        <v>5889</v>
      </c>
      <c r="F173" s="1" t="s">
        <v>5992</v>
      </c>
      <c r="G173" s="1" t="s">
        <v>6225</v>
      </c>
      <c r="Q173" s="1">
        <v>124</v>
      </c>
      <c r="R173" s="1">
        <v>120</v>
      </c>
      <c r="S173" s="1">
        <v>73</v>
      </c>
      <c r="T173" s="1">
        <v>75</v>
      </c>
      <c r="U173" s="1">
        <v>97.6</v>
      </c>
      <c r="V173" s="1">
        <v>98</v>
      </c>
      <c r="W173" s="1">
        <v>70</v>
      </c>
      <c r="X173" s="1">
        <v>98</v>
      </c>
      <c r="Y173" s="1">
        <v>20</v>
      </c>
      <c r="Z173" s="1">
        <v>20</v>
      </c>
      <c r="AA173" s="1">
        <v>96</v>
      </c>
      <c r="AB173" s="1">
        <v>96</v>
      </c>
      <c r="AF173" s="1">
        <v>34</v>
      </c>
      <c r="AG173" s="1">
        <v>42</v>
      </c>
      <c r="AH173" s="1">
        <v>13.6</v>
      </c>
      <c r="AM173" s="1">
        <v>137</v>
      </c>
      <c r="AN173" s="1">
        <v>4</v>
      </c>
      <c r="AO173" s="1">
        <v>95</v>
      </c>
      <c r="AP173" s="1">
        <v>9.6999999999999993</v>
      </c>
      <c r="AQ173" s="1">
        <v>120</v>
      </c>
      <c r="AR173" s="1">
        <v>12</v>
      </c>
      <c r="AS173" s="1">
        <v>0.52</v>
      </c>
      <c r="AT173" s="1">
        <v>8</v>
      </c>
      <c r="AU173" s="1">
        <v>4.0199999999999996</v>
      </c>
      <c r="AV173" s="1">
        <v>169</v>
      </c>
      <c r="BJ173" s="1">
        <v>2</v>
      </c>
      <c r="DJ173" s="1">
        <v>1</v>
      </c>
      <c r="DK173" s="1" t="s">
        <v>6647</v>
      </c>
    </row>
    <row r="174" spans="1:158" s="1" customFormat="1">
      <c r="A174" s="14">
        <v>165</v>
      </c>
      <c r="B174" s="64">
        <v>1</v>
      </c>
      <c r="C174" s="64" t="s">
        <v>6627</v>
      </c>
      <c r="D174" s="64">
        <v>10</v>
      </c>
      <c r="E174" s="1" t="s">
        <v>6628</v>
      </c>
      <c r="F174" s="1" t="s">
        <v>5897</v>
      </c>
      <c r="G174" s="1" t="s">
        <v>5933</v>
      </c>
      <c r="H174" s="1" t="s">
        <v>5843</v>
      </c>
      <c r="Q174" s="1">
        <v>226</v>
      </c>
      <c r="R174" s="1">
        <v>182</v>
      </c>
      <c r="S174" s="1">
        <v>94</v>
      </c>
      <c r="T174" s="1">
        <v>84</v>
      </c>
      <c r="U174" s="1">
        <v>97.9</v>
      </c>
      <c r="W174" s="1">
        <v>82</v>
      </c>
      <c r="X174" s="1">
        <v>77</v>
      </c>
      <c r="Y174" s="1">
        <v>16</v>
      </c>
      <c r="AA174" s="1">
        <v>98</v>
      </c>
      <c r="AB174" s="1">
        <v>98</v>
      </c>
      <c r="AC174" s="1">
        <v>0</v>
      </c>
      <c r="AD174" s="1">
        <v>0</v>
      </c>
      <c r="AE174" s="1">
        <v>122</v>
      </c>
      <c r="AF174" s="1">
        <v>28</v>
      </c>
      <c r="AG174" s="1">
        <v>41.3</v>
      </c>
      <c r="AH174" s="1">
        <v>14.3</v>
      </c>
      <c r="AM174" s="1">
        <v>136</v>
      </c>
      <c r="AN174" s="1">
        <v>4</v>
      </c>
      <c r="AO174" s="1">
        <v>95</v>
      </c>
      <c r="AP174" s="1">
        <v>9.6</v>
      </c>
      <c r="AQ174" s="1">
        <v>335</v>
      </c>
      <c r="AR174" s="1">
        <v>18</v>
      </c>
      <c r="AS174" s="1">
        <v>0.7</v>
      </c>
      <c r="AT174" s="1">
        <v>13</v>
      </c>
      <c r="AU174" s="1">
        <v>8.42</v>
      </c>
      <c r="AV174" s="1">
        <v>361</v>
      </c>
      <c r="BC174" s="1">
        <v>8.9</v>
      </c>
      <c r="BJ174" s="1">
        <v>1.5</v>
      </c>
      <c r="DJ174" s="1">
        <v>2</v>
      </c>
      <c r="DK174" s="1" t="s">
        <v>6629</v>
      </c>
    </row>
    <row r="175" spans="1:158" s="1" customFormat="1">
      <c r="A175" s="14">
        <v>166</v>
      </c>
      <c r="B175" s="64">
        <v>1</v>
      </c>
      <c r="C175" s="64" t="s">
        <v>6371</v>
      </c>
      <c r="D175" s="1">
        <v>14</v>
      </c>
      <c r="E175" s="1" t="s">
        <v>6324</v>
      </c>
      <c r="F175" s="1" t="s">
        <v>5843</v>
      </c>
      <c r="Q175" s="1">
        <v>87</v>
      </c>
      <c r="R175" s="1">
        <v>115</v>
      </c>
      <c r="S175" s="1">
        <v>54</v>
      </c>
      <c r="T175" s="1">
        <v>65</v>
      </c>
      <c r="U175" s="1">
        <v>98.5</v>
      </c>
      <c r="V175" s="1">
        <v>98</v>
      </c>
      <c r="W175" s="1">
        <v>151</v>
      </c>
      <c r="X175" s="1">
        <v>83</v>
      </c>
      <c r="Y175" s="1">
        <v>15</v>
      </c>
      <c r="Z175" s="1">
        <v>22</v>
      </c>
      <c r="AA175" s="1">
        <v>97</v>
      </c>
      <c r="AB175" s="1">
        <v>97</v>
      </c>
      <c r="AD175" s="1">
        <v>0</v>
      </c>
      <c r="AF175" s="1">
        <v>26</v>
      </c>
      <c r="AG175" s="1">
        <v>33.700000000000003</v>
      </c>
      <c r="AH175" s="1">
        <v>11</v>
      </c>
      <c r="AI175" s="1">
        <v>2.2000000000000002</v>
      </c>
      <c r="AM175" s="1">
        <v>143</v>
      </c>
      <c r="AN175" s="1">
        <v>3.7</v>
      </c>
      <c r="AO175" s="1">
        <v>102</v>
      </c>
      <c r="AP175" s="1">
        <v>9.6999999999999993</v>
      </c>
      <c r="AQ175" s="1">
        <v>98</v>
      </c>
      <c r="AR175" s="1">
        <v>22</v>
      </c>
      <c r="AS175" s="1">
        <v>1.42</v>
      </c>
      <c r="AT175" s="1">
        <v>15</v>
      </c>
      <c r="AU175" s="1">
        <v>8.8000000000000007</v>
      </c>
      <c r="AV175" s="1">
        <v>201</v>
      </c>
      <c r="AW175" s="1">
        <v>7.5</v>
      </c>
      <c r="AX175" s="1">
        <v>4.0999999999999996</v>
      </c>
      <c r="AY175" s="1">
        <v>0.3</v>
      </c>
      <c r="AZ175" s="1">
        <v>46</v>
      </c>
      <c r="BA175" s="1">
        <v>23</v>
      </c>
      <c r="BB175" s="1">
        <v>18</v>
      </c>
      <c r="BD175" s="1">
        <v>25</v>
      </c>
      <c r="BF175" s="1">
        <v>1957</v>
      </c>
      <c r="BJ175" s="1">
        <v>1.4</v>
      </c>
      <c r="BQ175" s="1">
        <v>4.2</v>
      </c>
      <c r="DJ175" s="1">
        <v>1</v>
      </c>
      <c r="DK175" s="1" t="s">
        <v>6372</v>
      </c>
    </row>
    <row r="176" spans="1:158" s="1" customFormat="1">
      <c r="A176" s="14">
        <v>167</v>
      </c>
      <c r="B176" s="1">
        <v>1</v>
      </c>
      <c r="C176" s="1" t="s">
        <v>6809</v>
      </c>
      <c r="D176" s="1">
        <v>3</v>
      </c>
      <c r="E176" s="1" t="s">
        <v>6640</v>
      </c>
      <c r="F176" s="1" t="s">
        <v>6047</v>
      </c>
      <c r="G176" s="1" t="s">
        <v>5897</v>
      </c>
      <c r="H176" s="1" t="s">
        <v>6122</v>
      </c>
      <c r="I176" s="1" t="s">
        <v>5992</v>
      </c>
      <c r="J176" s="1" t="s">
        <v>6810</v>
      </c>
      <c r="Q176" s="1">
        <v>130</v>
      </c>
      <c r="R176" s="1">
        <v>177</v>
      </c>
      <c r="S176" s="1">
        <v>88</v>
      </c>
      <c r="T176" s="1">
        <v>106</v>
      </c>
      <c r="U176" s="1">
        <v>98.2</v>
      </c>
      <c r="V176" s="1">
        <v>98.4</v>
      </c>
      <c r="W176" s="1">
        <v>107</v>
      </c>
      <c r="X176" s="1">
        <v>97</v>
      </c>
      <c r="Y176" s="1">
        <v>16</v>
      </c>
      <c r="Z176" s="1">
        <v>18</v>
      </c>
      <c r="AA176" s="1">
        <v>99</v>
      </c>
      <c r="AB176" s="1">
        <v>99</v>
      </c>
      <c r="AC176" s="1">
        <v>0</v>
      </c>
      <c r="AE176" s="1">
        <v>165</v>
      </c>
      <c r="AF176" s="1">
        <v>20</v>
      </c>
      <c r="AG176" s="1">
        <v>44.4</v>
      </c>
      <c r="AH176" s="1">
        <v>14.5</v>
      </c>
      <c r="AM176" s="1">
        <v>138</v>
      </c>
      <c r="AN176" s="1">
        <v>3.7</v>
      </c>
      <c r="AO176" s="1">
        <v>106</v>
      </c>
      <c r="AP176" s="1">
        <v>9.8000000000000007</v>
      </c>
      <c r="AQ176" s="1">
        <v>85</v>
      </c>
      <c r="AR176" s="1">
        <v>20</v>
      </c>
      <c r="AS176" s="1">
        <v>1.04</v>
      </c>
      <c r="AT176" s="1">
        <v>12</v>
      </c>
      <c r="AU176" s="1">
        <v>8.9700000000000006</v>
      </c>
      <c r="AV176" s="1">
        <v>322</v>
      </c>
      <c r="AW176" s="1">
        <v>7.9</v>
      </c>
      <c r="AX176" s="1">
        <v>4.4000000000000004</v>
      </c>
      <c r="AY176" s="1">
        <v>0.3</v>
      </c>
      <c r="AZ176" s="1">
        <v>152</v>
      </c>
      <c r="BA176" s="1">
        <v>29</v>
      </c>
      <c r="BB176" s="1">
        <v>48</v>
      </c>
      <c r="DH176" s="1">
        <v>0</v>
      </c>
      <c r="DJ176" s="1">
        <v>2</v>
      </c>
      <c r="DK176" s="1" t="s">
        <v>6811</v>
      </c>
      <c r="DR176" s="1">
        <v>2</v>
      </c>
      <c r="DS176" s="1" t="s">
        <v>6303</v>
      </c>
    </row>
    <row r="177" spans="1:158" s="1" customFormat="1">
      <c r="A177" s="14">
        <v>168</v>
      </c>
      <c r="B177" s="1">
        <v>1</v>
      </c>
      <c r="C177" s="1" t="s">
        <v>5967</v>
      </c>
      <c r="D177" s="1">
        <v>5</v>
      </c>
      <c r="E177" s="1" t="s">
        <v>5968</v>
      </c>
      <c r="Q177" s="1">
        <v>113</v>
      </c>
      <c r="R177" s="1">
        <v>118</v>
      </c>
      <c r="S177" s="1">
        <v>78</v>
      </c>
      <c r="T177" s="1">
        <v>80</v>
      </c>
      <c r="U177" s="1">
        <v>97.8</v>
      </c>
      <c r="V177" s="1">
        <v>98.1</v>
      </c>
      <c r="W177" s="1">
        <v>94</v>
      </c>
      <c r="X177" s="1">
        <v>78</v>
      </c>
      <c r="Y177" s="1">
        <v>24</v>
      </c>
      <c r="Z177" s="1">
        <v>20</v>
      </c>
      <c r="AA177" s="1">
        <v>95</v>
      </c>
      <c r="AB177" s="1">
        <v>94</v>
      </c>
      <c r="AD177" s="1">
        <v>0</v>
      </c>
      <c r="AF177" s="1">
        <v>35</v>
      </c>
      <c r="AG177" s="1">
        <v>43</v>
      </c>
      <c r="AH177" s="1">
        <v>13.7</v>
      </c>
      <c r="AM177" s="1">
        <v>145</v>
      </c>
      <c r="AN177" s="1">
        <v>3.9</v>
      </c>
      <c r="AO177" s="1">
        <v>97</v>
      </c>
      <c r="AP177" s="1">
        <v>9.9</v>
      </c>
      <c r="AQ177" s="1">
        <v>117</v>
      </c>
      <c r="AR177" s="1">
        <v>24</v>
      </c>
      <c r="AS177" s="1">
        <v>1.39</v>
      </c>
      <c r="AT177" s="1">
        <v>13</v>
      </c>
      <c r="AU177" s="1">
        <v>6.76</v>
      </c>
      <c r="AV177" s="1">
        <v>114</v>
      </c>
      <c r="AW177" s="1">
        <v>6.7</v>
      </c>
      <c r="AX177" s="1">
        <v>3.7</v>
      </c>
      <c r="AY177" s="1">
        <v>1.8</v>
      </c>
      <c r="AZ177" s="1">
        <v>74</v>
      </c>
      <c r="BA177" s="1">
        <v>35</v>
      </c>
      <c r="BB177" s="1">
        <v>37</v>
      </c>
      <c r="BC177" s="1">
        <v>5.3</v>
      </c>
      <c r="BD177" s="1" t="s">
        <v>5851</v>
      </c>
      <c r="BF177" s="1">
        <v>3382</v>
      </c>
      <c r="BJ177" s="1">
        <v>1.8</v>
      </c>
      <c r="BM177" s="1">
        <v>1.81</v>
      </c>
      <c r="BQ177" s="1">
        <v>3.9</v>
      </c>
      <c r="DJ177" s="1">
        <v>1</v>
      </c>
      <c r="DK177" s="1" t="s">
        <v>5969</v>
      </c>
    </row>
    <row r="178" spans="1:158" s="1" customFormat="1">
      <c r="A178" s="14">
        <v>169</v>
      </c>
      <c r="B178" s="1">
        <v>2</v>
      </c>
      <c r="C178" s="1" t="s">
        <v>6102</v>
      </c>
      <c r="D178" s="1">
        <v>1</v>
      </c>
      <c r="E178" s="1" t="s">
        <v>5979</v>
      </c>
      <c r="F178" s="1" t="s">
        <v>6030</v>
      </c>
      <c r="G178" s="1" t="s">
        <v>5911</v>
      </c>
      <c r="H178" s="1" t="s">
        <v>5992</v>
      </c>
      <c r="Q178" s="1">
        <v>105</v>
      </c>
      <c r="R178" s="1">
        <v>105</v>
      </c>
      <c r="S178" s="1">
        <v>69</v>
      </c>
      <c r="T178" s="1">
        <v>70</v>
      </c>
      <c r="U178" s="1">
        <v>98.8</v>
      </c>
      <c r="W178" s="1">
        <v>118</v>
      </c>
      <c r="X178" s="1">
        <v>111</v>
      </c>
      <c r="Y178" s="1">
        <v>16</v>
      </c>
      <c r="Z178" s="1">
        <v>28</v>
      </c>
      <c r="AA178" s="1">
        <v>90</v>
      </c>
      <c r="AB178" s="1">
        <v>95</v>
      </c>
      <c r="AC178" s="1">
        <v>0</v>
      </c>
      <c r="AD178" s="1">
        <v>1</v>
      </c>
      <c r="AE178" s="1">
        <v>150</v>
      </c>
      <c r="AF178" s="1">
        <v>24</v>
      </c>
      <c r="AG178" s="1">
        <v>41.5</v>
      </c>
      <c r="AH178" s="1">
        <v>13.8</v>
      </c>
      <c r="AK178" s="1">
        <v>1.6</v>
      </c>
      <c r="AM178" s="1">
        <v>140</v>
      </c>
      <c r="AN178" s="1">
        <v>3.9</v>
      </c>
      <c r="AO178" s="1">
        <v>105</v>
      </c>
      <c r="AP178" s="1">
        <v>9.1</v>
      </c>
      <c r="AQ178" s="1">
        <v>131</v>
      </c>
      <c r="AR178" s="1">
        <v>15</v>
      </c>
      <c r="AS178" s="1">
        <v>0.61</v>
      </c>
      <c r="AT178" s="1">
        <v>11</v>
      </c>
      <c r="AU178" s="1">
        <v>7.46</v>
      </c>
      <c r="AV178" s="1">
        <v>231</v>
      </c>
      <c r="BI178" s="1" t="s">
        <v>6604</v>
      </c>
      <c r="BJ178" s="1">
        <v>2.2000000000000002</v>
      </c>
      <c r="DJ178" s="1">
        <v>1</v>
      </c>
      <c r="DK178" s="1" t="s">
        <v>6950</v>
      </c>
    </row>
    <row r="179" spans="1:158" s="1" customFormat="1">
      <c r="A179" s="14">
        <v>170</v>
      </c>
      <c r="B179" s="1">
        <v>1</v>
      </c>
      <c r="C179" s="1" t="s">
        <v>6124</v>
      </c>
      <c r="D179" s="1">
        <v>6</v>
      </c>
      <c r="E179" s="1" t="s">
        <v>5843</v>
      </c>
      <c r="F179" s="1" t="s">
        <v>6125</v>
      </c>
      <c r="G179" s="1" t="s">
        <v>6126</v>
      </c>
      <c r="H179" s="1" t="s">
        <v>6127</v>
      </c>
      <c r="I179" s="1" t="s">
        <v>6128</v>
      </c>
      <c r="Q179" s="1">
        <v>179</v>
      </c>
      <c r="R179" s="1">
        <v>116</v>
      </c>
      <c r="S179" s="1">
        <v>105</v>
      </c>
      <c r="T179" s="1">
        <v>74</v>
      </c>
      <c r="U179" s="1">
        <v>99.7</v>
      </c>
      <c r="V179" s="1">
        <v>98</v>
      </c>
      <c r="W179" s="1">
        <v>115</v>
      </c>
      <c r="X179" s="1">
        <v>84</v>
      </c>
      <c r="Y179" s="1">
        <v>36</v>
      </c>
      <c r="Z179" s="1">
        <v>24</v>
      </c>
      <c r="AA179" s="1">
        <v>86</v>
      </c>
      <c r="AB179" s="1">
        <v>100</v>
      </c>
      <c r="AC179" s="1">
        <v>0</v>
      </c>
      <c r="AE179" s="1">
        <v>346</v>
      </c>
      <c r="AF179" s="1">
        <v>23</v>
      </c>
      <c r="AG179" s="1">
        <v>45.6</v>
      </c>
      <c r="AH179" s="1">
        <v>14</v>
      </c>
      <c r="AI179" s="1">
        <v>1.1000000000000001</v>
      </c>
      <c r="AM179" s="1">
        <v>138</v>
      </c>
      <c r="AN179" s="1">
        <v>5.0999999999999996</v>
      </c>
      <c r="AO179" s="1">
        <v>103</v>
      </c>
      <c r="AP179" s="1">
        <v>8.8000000000000007</v>
      </c>
      <c r="AQ179" s="1">
        <v>138</v>
      </c>
      <c r="AR179" s="1">
        <v>8</v>
      </c>
      <c r="AS179" s="1">
        <v>0.91</v>
      </c>
      <c r="AT179" s="1">
        <v>12</v>
      </c>
      <c r="AU179" s="1">
        <v>8.11</v>
      </c>
      <c r="AV179" s="1">
        <v>346</v>
      </c>
      <c r="BD179" s="1" t="s">
        <v>5851</v>
      </c>
      <c r="BF179" s="1">
        <v>37</v>
      </c>
      <c r="BG179" s="1">
        <v>7.33</v>
      </c>
      <c r="BH179" s="1">
        <v>48</v>
      </c>
      <c r="BI179" s="1">
        <v>0.04</v>
      </c>
      <c r="BJ179" s="1">
        <v>2</v>
      </c>
      <c r="DJ179" s="1">
        <v>1</v>
      </c>
      <c r="DK179" s="1" t="s">
        <v>6129</v>
      </c>
    </row>
    <row r="180" spans="1:158" s="1" customFormat="1">
      <c r="A180" s="14">
        <v>171</v>
      </c>
      <c r="B180" s="64">
        <v>1</v>
      </c>
      <c r="C180" s="64" t="s">
        <v>6322</v>
      </c>
      <c r="D180" s="64">
        <v>3</v>
      </c>
      <c r="E180" s="1" t="s">
        <v>6323</v>
      </c>
      <c r="F180" s="1" t="s">
        <v>6324</v>
      </c>
      <c r="Q180" s="1">
        <v>132</v>
      </c>
      <c r="R180" s="1">
        <v>130</v>
      </c>
      <c r="S180" s="1">
        <v>60</v>
      </c>
      <c r="T180" s="1">
        <v>74</v>
      </c>
      <c r="U180" s="1">
        <v>99.3</v>
      </c>
      <c r="V180" s="1">
        <v>98.5</v>
      </c>
      <c r="W180" s="1">
        <v>98</v>
      </c>
      <c r="X180" s="1">
        <v>95</v>
      </c>
      <c r="Y180" s="1">
        <v>16</v>
      </c>
      <c r="Z180" s="1">
        <v>18</v>
      </c>
      <c r="AA180" s="1">
        <v>100</v>
      </c>
      <c r="AB180" s="1">
        <v>95</v>
      </c>
      <c r="AE180" s="1">
        <v>147</v>
      </c>
      <c r="AF180" s="1">
        <v>21</v>
      </c>
      <c r="AG180" s="1">
        <v>33.6</v>
      </c>
      <c r="AH180" s="1">
        <v>11.4</v>
      </c>
      <c r="AK180" s="1">
        <v>1.6</v>
      </c>
      <c r="AM180" s="1">
        <v>128</v>
      </c>
      <c r="AN180" s="1">
        <v>4.4000000000000004</v>
      </c>
      <c r="AO180" s="1">
        <v>88</v>
      </c>
      <c r="AP180" s="1">
        <v>9.1999999999999993</v>
      </c>
      <c r="AQ180" s="1">
        <v>383</v>
      </c>
      <c r="AR180" s="1">
        <v>37</v>
      </c>
      <c r="AS180" s="1">
        <v>2.96</v>
      </c>
      <c r="AT180" s="1">
        <v>19</v>
      </c>
      <c r="AU180" s="1">
        <v>14.44</v>
      </c>
      <c r="AV180" s="1">
        <v>145</v>
      </c>
      <c r="AW180" s="1">
        <v>6.8</v>
      </c>
      <c r="AX180" s="1">
        <v>3.5</v>
      </c>
      <c r="AY180" s="1">
        <v>0.3</v>
      </c>
      <c r="AZ180" s="1">
        <v>86</v>
      </c>
      <c r="BJ180" s="1">
        <v>2.1</v>
      </c>
      <c r="BM180" s="1">
        <v>1.54</v>
      </c>
      <c r="BQ180" s="1">
        <v>2.6</v>
      </c>
      <c r="CO180" s="1">
        <v>8.1999999999999993</v>
      </c>
      <c r="DJ180" s="1">
        <v>3</v>
      </c>
      <c r="DK180" s="1" t="s">
        <v>6325</v>
      </c>
      <c r="DR180" s="1">
        <v>2</v>
      </c>
      <c r="DS180" s="1" t="s">
        <v>6326</v>
      </c>
      <c r="DT180" s="1">
        <v>1</v>
      </c>
      <c r="DU180" s="1" t="s">
        <v>6326</v>
      </c>
    </row>
    <row r="181" spans="1:158" s="1" customFormat="1">
      <c r="A181" s="14">
        <v>172</v>
      </c>
      <c r="B181" s="1">
        <v>1</v>
      </c>
      <c r="C181" s="1" t="s">
        <v>6267</v>
      </c>
      <c r="D181" s="1">
        <v>5</v>
      </c>
      <c r="Q181" s="1">
        <v>118</v>
      </c>
      <c r="R181" s="1">
        <v>147</v>
      </c>
      <c r="S181" s="1">
        <v>74</v>
      </c>
      <c r="T181" s="1">
        <v>82</v>
      </c>
      <c r="U181" s="1">
        <v>97.7</v>
      </c>
      <c r="V181" s="1">
        <v>98</v>
      </c>
      <c r="W181" s="1">
        <v>88</v>
      </c>
      <c r="X181" s="1">
        <v>90</v>
      </c>
      <c r="Y181" s="1">
        <v>20</v>
      </c>
      <c r="Z181" s="1">
        <v>20</v>
      </c>
      <c r="AA181" s="1">
        <v>92</v>
      </c>
      <c r="AB181" s="1">
        <v>94</v>
      </c>
      <c r="AC181" s="1">
        <v>0</v>
      </c>
      <c r="AD181" s="1">
        <v>0</v>
      </c>
      <c r="AE181" s="1">
        <v>315</v>
      </c>
      <c r="AF181" s="1">
        <v>29</v>
      </c>
      <c r="AG181" s="1">
        <v>41.8</v>
      </c>
      <c r="AH181" s="1">
        <v>12.9</v>
      </c>
      <c r="AI181" s="1">
        <v>2.7</v>
      </c>
      <c r="AM181" s="1">
        <v>140</v>
      </c>
      <c r="AN181" s="1">
        <v>3.9</v>
      </c>
      <c r="AO181" s="1">
        <v>97</v>
      </c>
      <c r="AP181" s="1">
        <v>8.6</v>
      </c>
      <c r="AQ181" s="1">
        <v>173</v>
      </c>
      <c r="AR181" s="1">
        <v>15</v>
      </c>
      <c r="AS181" s="1">
        <v>1.07</v>
      </c>
      <c r="AT181" s="1">
        <v>14</v>
      </c>
      <c r="AU181" s="1">
        <v>8.27</v>
      </c>
      <c r="AV181" s="1">
        <v>322</v>
      </c>
      <c r="AW181" s="1">
        <v>7.1</v>
      </c>
      <c r="AX181" s="1">
        <v>3.7</v>
      </c>
      <c r="AY181" s="1">
        <v>0.4</v>
      </c>
      <c r="AZ181" s="1">
        <v>158</v>
      </c>
      <c r="BA181" s="1">
        <v>72</v>
      </c>
      <c r="BB181" s="1">
        <v>20</v>
      </c>
      <c r="BF181" s="1">
        <v>697</v>
      </c>
      <c r="BJ181" s="1">
        <v>2.1</v>
      </c>
      <c r="BM181" s="1">
        <v>1.58</v>
      </c>
      <c r="DJ181" s="1">
        <v>3</v>
      </c>
      <c r="DK181" s="1" t="s">
        <v>6973</v>
      </c>
      <c r="DL181" s="1">
        <v>1</v>
      </c>
      <c r="DM181" s="1" t="s">
        <v>5976</v>
      </c>
    </row>
    <row r="182" spans="1:158" s="1" customFormat="1">
      <c r="A182" s="14">
        <v>173</v>
      </c>
      <c r="B182" s="64">
        <v>2</v>
      </c>
      <c r="C182" s="64" t="s">
        <v>5920</v>
      </c>
      <c r="D182" s="64">
        <v>6</v>
      </c>
      <c r="E182" s="1" t="s">
        <v>6126</v>
      </c>
      <c r="F182" s="1" t="s">
        <v>5981</v>
      </c>
      <c r="G182" s="1" t="s">
        <v>5887</v>
      </c>
      <c r="Q182" s="1">
        <v>116</v>
      </c>
      <c r="R182" s="1">
        <v>128</v>
      </c>
      <c r="S182" s="1">
        <v>83</v>
      </c>
      <c r="T182" s="1">
        <v>81</v>
      </c>
      <c r="U182" s="1">
        <v>97.7</v>
      </c>
      <c r="V182" s="1">
        <v>97.4</v>
      </c>
      <c r="W182" s="1">
        <v>118</v>
      </c>
      <c r="X182" s="1">
        <v>102</v>
      </c>
      <c r="Y182" s="1">
        <v>22</v>
      </c>
      <c r="Z182" s="1">
        <v>18</v>
      </c>
      <c r="AA182" s="1">
        <v>94</v>
      </c>
      <c r="AB182" s="1">
        <v>93</v>
      </c>
      <c r="AC182" s="1">
        <v>0</v>
      </c>
      <c r="AD182" s="1">
        <v>0</v>
      </c>
      <c r="AE182" s="1">
        <v>175</v>
      </c>
      <c r="AF182" s="1">
        <v>24</v>
      </c>
      <c r="AG182" s="1">
        <v>44.7</v>
      </c>
      <c r="AH182" s="1">
        <v>14.9</v>
      </c>
      <c r="AM182" s="1">
        <v>138</v>
      </c>
      <c r="AN182" s="1">
        <v>3.9</v>
      </c>
      <c r="AO182" s="1">
        <v>101</v>
      </c>
      <c r="AP182" s="1">
        <v>9.4</v>
      </c>
      <c r="AQ182" s="1">
        <v>112</v>
      </c>
      <c r="AR182" s="1">
        <v>18</v>
      </c>
      <c r="AS182" s="1">
        <v>0.65</v>
      </c>
      <c r="AT182" s="1">
        <v>13</v>
      </c>
      <c r="AU182" s="1">
        <v>15.11</v>
      </c>
      <c r="AV182" s="1">
        <v>190</v>
      </c>
      <c r="BD182" s="1" t="s">
        <v>6250</v>
      </c>
      <c r="BF182" s="1">
        <v>30</v>
      </c>
      <c r="BG182" s="1">
        <v>7.42</v>
      </c>
      <c r="BH182" s="1">
        <v>33</v>
      </c>
      <c r="DJ182" s="1">
        <v>1</v>
      </c>
      <c r="DK182" s="1" t="s">
        <v>6728</v>
      </c>
    </row>
    <row r="183" spans="1:158" s="1" customFormat="1">
      <c r="A183" s="14">
        <v>174</v>
      </c>
      <c r="B183" s="64">
        <v>1</v>
      </c>
      <c r="C183" s="64" t="s">
        <v>5920</v>
      </c>
      <c r="D183" s="64">
        <v>1</v>
      </c>
      <c r="E183" s="1" t="s">
        <v>5992</v>
      </c>
      <c r="F183" s="1" t="s">
        <v>6225</v>
      </c>
      <c r="G183" s="1" t="s">
        <v>5979</v>
      </c>
      <c r="H183" s="1" t="s">
        <v>5913</v>
      </c>
      <c r="Q183" s="1">
        <v>178</v>
      </c>
      <c r="S183" s="1">
        <v>74</v>
      </c>
      <c r="U183" s="1">
        <v>98.8</v>
      </c>
      <c r="V183" s="1">
        <v>98.3</v>
      </c>
      <c r="W183" s="1">
        <v>54</v>
      </c>
      <c r="Y183" s="1">
        <v>16</v>
      </c>
      <c r="AA183" s="1">
        <v>94</v>
      </c>
      <c r="AC183" s="1">
        <v>0</v>
      </c>
      <c r="AE183" s="1">
        <v>208</v>
      </c>
      <c r="AF183" s="1">
        <v>27</v>
      </c>
      <c r="AG183" s="1">
        <v>35.1</v>
      </c>
      <c r="AH183" s="1">
        <v>11.3</v>
      </c>
      <c r="AI183" s="1">
        <v>1.1000000000000001</v>
      </c>
      <c r="AM183" s="1">
        <v>142</v>
      </c>
      <c r="AN183" s="1">
        <v>3.3</v>
      </c>
      <c r="AO183" s="1">
        <v>103</v>
      </c>
      <c r="AP183" s="1">
        <v>9</v>
      </c>
      <c r="AQ183" s="1">
        <v>110</v>
      </c>
      <c r="AR183" s="1">
        <v>9</v>
      </c>
      <c r="AS183" s="1">
        <v>0.56999999999999995</v>
      </c>
      <c r="AT183" s="1">
        <v>12</v>
      </c>
      <c r="AU183" s="1">
        <v>8.74</v>
      </c>
      <c r="AV183" s="1">
        <v>130</v>
      </c>
      <c r="BF183" s="1">
        <v>272</v>
      </c>
      <c r="DJ183" s="1">
        <v>1</v>
      </c>
      <c r="DK183" s="1" t="s">
        <v>6530</v>
      </c>
    </row>
    <row r="184" spans="1:158" s="1" customFormat="1">
      <c r="A184" s="14">
        <v>175</v>
      </c>
      <c r="B184" s="1">
        <v>1</v>
      </c>
      <c r="C184" s="1" t="s">
        <v>5986</v>
      </c>
      <c r="D184" s="1">
        <v>4</v>
      </c>
      <c r="E184" s="1" t="s">
        <v>6831</v>
      </c>
      <c r="F184" s="1" t="s">
        <v>6061</v>
      </c>
      <c r="G184" s="1" t="s">
        <v>6391</v>
      </c>
      <c r="H184" s="1" t="s">
        <v>6832</v>
      </c>
      <c r="I184" s="1" t="s">
        <v>6833</v>
      </c>
      <c r="J184" s="1" t="s">
        <v>5971</v>
      </c>
      <c r="K184" s="1" t="s">
        <v>6834</v>
      </c>
      <c r="L184" s="1" t="s">
        <v>6835</v>
      </c>
      <c r="M184" s="1" t="s">
        <v>6836</v>
      </c>
      <c r="N184" s="1" t="s">
        <v>6097</v>
      </c>
      <c r="O184" s="1" t="s">
        <v>6350</v>
      </c>
      <c r="Q184" s="1">
        <v>133</v>
      </c>
      <c r="R184" s="1">
        <v>109</v>
      </c>
      <c r="S184" s="1">
        <v>65</v>
      </c>
      <c r="T184" s="1">
        <v>59</v>
      </c>
      <c r="U184" s="1">
        <v>98.6</v>
      </c>
      <c r="V184" s="1">
        <v>98.4</v>
      </c>
      <c r="W184" s="1">
        <v>78</v>
      </c>
      <c r="X184" s="1">
        <v>57</v>
      </c>
      <c r="Y184" s="1">
        <v>18</v>
      </c>
      <c r="Z184" s="1">
        <v>16</v>
      </c>
      <c r="AA184" s="1">
        <v>97</v>
      </c>
      <c r="AB184" s="1">
        <v>99</v>
      </c>
      <c r="AE184" s="1">
        <v>129</v>
      </c>
      <c r="AF184" s="1">
        <v>27</v>
      </c>
      <c r="AG184" s="1">
        <v>38.700000000000003</v>
      </c>
      <c r="AH184" s="1">
        <v>12.4</v>
      </c>
      <c r="AK184" s="1">
        <v>0.8</v>
      </c>
      <c r="AM184" s="1">
        <v>140</v>
      </c>
      <c r="AN184" s="1">
        <v>3.9</v>
      </c>
      <c r="AO184" s="1">
        <v>99</v>
      </c>
      <c r="AP184" s="1">
        <v>10</v>
      </c>
      <c r="AQ184" s="1">
        <v>92</v>
      </c>
      <c r="AR184" s="1">
        <v>7</v>
      </c>
      <c r="AS184" s="1">
        <v>0.72</v>
      </c>
      <c r="AT184" s="1">
        <v>14</v>
      </c>
      <c r="AU184" s="1">
        <v>10.89</v>
      </c>
      <c r="AV184" s="1">
        <v>383</v>
      </c>
      <c r="AW184" s="1">
        <v>8</v>
      </c>
      <c r="AX184" s="1">
        <v>4.7</v>
      </c>
      <c r="AY184" s="1">
        <v>0.9</v>
      </c>
      <c r="AZ184" s="1">
        <v>132</v>
      </c>
      <c r="BA184" s="1">
        <v>22</v>
      </c>
      <c r="BB184" s="1">
        <v>11</v>
      </c>
      <c r="BK184" s="1">
        <v>20</v>
      </c>
      <c r="BM184" s="1">
        <v>1.63</v>
      </c>
      <c r="DJ184" s="1">
        <v>3</v>
      </c>
      <c r="DK184" s="1" t="s">
        <v>6837</v>
      </c>
    </row>
    <row r="185" spans="1:158" s="1" customFormat="1">
      <c r="A185" s="14">
        <v>176</v>
      </c>
      <c r="B185" s="64">
        <v>2</v>
      </c>
      <c r="C185" s="64" t="s">
        <v>6624</v>
      </c>
      <c r="D185" s="64">
        <v>3</v>
      </c>
      <c r="E185" s="1" t="s">
        <v>6030</v>
      </c>
      <c r="F185" s="1" t="s">
        <v>5992</v>
      </c>
      <c r="Q185" s="1">
        <v>152</v>
      </c>
      <c r="R185" s="1">
        <v>135</v>
      </c>
      <c r="S185" s="1">
        <v>82</v>
      </c>
      <c r="T185" s="1">
        <v>65</v>
      </c>
      <c r="U185" s="1">
        <v>99.4</v>
      </c>
      <c r="W185" s="1">
        <v>92</v>
      </c>
      <c r="X185" s="1">
        <v>12</v>
      </c>
      <c r="Y185" s="1">
        <v>19</v>
      </c>
      <c r="Z185" s="1">
        <v>20</v>
      </c>
      <c r="AA185" s="1">
        <v>96</v>
      </c>
      <c r="AB185" s="1">
        <v>95</v>
      </c>
      <c r="AC185" s="1">
        <v>0</v>
      </c>
      <c r="AE185" s="1">
        <v>205</v>
      </c>
      <c r="AF185" s="1">
        <v>22</v>
      </c>
      <c r="AG185" s="1">
        <v>36</v>
      </c>
      <c r="AH185" s="1">
        <v>12.1</v>
      </c>
      <c r="AK185" s="1">
        <v>1.9</v>
      </c>
      <c r="AL185" s="1">
        <v>1.2</v>
      </c>
      <c r="AM185" s="1">
        <v>137</v>
      </c>
      <c r="AN185" s="1">
        <v>4</v>
      </c>
      <c r="AO185" s="1">
        <v>102</v>
      </c>
      <c r="AP185" s="1">
        <v>8.8000000000000007</v>
      </c>
      <c r="AQ185" s="1">
        <v>174</v>
      </c>
      <c r="AR185" s="1">
        <v>22</v>
      </c>
      <c r="AS185" s="1">
        <v>1.1299999999999999</v>
      </c>
      <c r="AT185" s="1">
        <v>13</v>
      </c>
      <c r="AU185" s="1">
        <v>12.27</v>
      </c>
      <c r="AV185" s="1">
        <v>233</v>
      </c>
      <c r="AW185" s="1">
        <v>6.3</v>
      </c>
      <c r="AX185" s="1">
        <v>3.5</v>
      </c>
      <c r="AY185" s="1">
        <v>1.6</v>
      </c>
      <c r="AZ185" s="1">
        <v>71</v>
      </c>
      <c r="BA185" s="1">
        <v>17</v>
      </c>
      <c r="BB185" s="1">
        <v>15</v>
      </c>
      <c r="BD185" s="1">
        <v>31</v>
      </c>
      <c r="BE185" s="1">
        <v>33</v>
      </c>
      <c r="CJ185" s="1">
        <v>0</v>
      </c>
      <c r="CK185" s="1">
        <v>0</v>
      </c>
      <c r="CL185" s="1">
        <v>0</v>
      </c>
      <c r="DJ185" s="1">
        <v>1</v>
      </c>
      <c r="DK185" s="1" t="s">
        <v>5976</v>
      </c>
      <c r="DL185" s="1">
        <v>2</v>
      </c>
      <c r="DM185" s="1" t="s">
        <v>6625</v>
      </c>
      <c r="DR185" s="1">
        <v>1</v>
      </c>
      <c r="DS185" s="1" t="s">
        <v>6359</v>
      </c>
      <c r="DT185" s="1">
        <v>2</v>
      </c>
      <c r="DU185" s="1" t="s">
        <v>6089</v>
      </c>
    </row>
    <row r="186" spans="1:158" s="1" customFormat="1">
      <c r="A186" s="14">
        <v>177</v>
      </c>
      <c r="B186" s="64">
        <v>1</v>
      </c>
      <c r="C186" s="64" t="s">
        <v>5920</v>
      </c>
      <c r="D186" s="64">
        <v>5</v>
      </c>
      <c r="E186" s="1" t="s">
        <v>6047</v>
      </c>
      <c r="Q186" s="1">
        <v>155</v>
      </c>
      <c r="R186" s="1">
        <v>170</v>
      </c>
      <c r="S186" s="1">
        <v>99</v>
      </c>
      <c r="T186" s="1">
        <v>96</v>
      </c>
      <c r="U186" s="1">
        <v>97.9</v>
      </c>
      <c r="V186" s="1">
        <v>97.9</v>
      </c>
      <c r="W186" s="1">
        <v>97</v>
      </c>
      <c r="X186" s="1">
        <v>93</v>
      </c>
      <c r="Y186" s="1">
        <v>22</v>
      </c>
      <c r="Z186" s="1">
        <v>18</v>
      </c>
      <c r="AA186" s="1">
        <v>94</v>
      </c>
      <c r="AB186" s="1">
        <v>94</v>
      </c>
      <c r="AC186" s="1">
        <v>0</v>
      </c>
      <c r="AD186" s="1">
        <v>0</v>
      </c>
      <c r="AE186" s="1">
        <v>157</v>
      </c>
      <c r="AF186" s="1">
        <v>28</v>
      </c>
      <c r="AG186" s="1">
        <v>42.7</v>
      </c>
      <c r="AH186" s="1">
        <v>12.8</v>
      </c>
      <c r="AI186" s="1">
        <v>1.2</v>
      </c>
      <c r="AM186" s="1">
        <v>145</v>
      </c>
      <c r="AN186" s="1">
        <v>3.5</v>
      </c>
      <c r="AO186" s="1">
        <v>101</v>
      </c>
      <c r="AP186" s="1">
        <v>9.1</v>
      </c>
      <c r="AQ186" s="1">
        <v>94</v>
      </c>
      <c r="AR186" s="1">
        <v>23</v>
      </c>
      <c r="AS186" s="1">
        <v>0.65</v>
      </c>
      <c r="AT186" s="1">
        <v>16</v>
      </c>
      <c r="AU186" s="1">
        <v>11.48</v>
      </c>
      <c r="AV186" s="1">
        <v>304</v>
      </c>
      <c r="AW186" s="1">
        <v>7.6</v>
      </c>
      <c r="AX186" s="1">
        <v>4.5</v>
      </c>
      <c r="AY186" s="1">
        <v>0.6</v>
      </c>
      <c r="AZ186" s="1">
        <v>131</v>
      </c>
      <c r="BA186" s="1">
        <v>44</v>
      </c>
      <c r="BB186" s="1">
        <v>58</v>
      </c>
      <c r="BD186" s="1">
        <v>6</v>
      </c>
      <c r="BE186" s="1" t="s">
        <v>6250</v>
      </c>
      <c r="BF186" s="1">
        <v>6188</v>
      </c>
      <c r="BJ186" s="1">
        <v>2.2000000000000002</v>
      </c>
      <c r="BK186" s="1">
        <v>27</v>
      </c>
      <c r="DJ186" s="1">
        <v>1</v>
      </c>
      <c r="DK186" s="1" t="s">
        <v>6576</v>
      </c>
      <c r="DL186" s="1">
        <v>3</v>
      </c>
      <c r="DM186" s="1" t="s">
        <v>6577</v>
      </c>
    </row>
    <row r="187" spans="1:158" s="1" customFormat="1">
      <c r="A187" s="14">
        <v>178</v>
      </c>
      <c r="B187" s="1">
        <v>1</v>
      </c>
      <c r="C187" s="1" t="s">
        <v>6267</v>
      </c>
      <c r="D187" s="1">
        <v>5</v>
      </c>
      <c r="E187" s="1" t="s">
        <v>6091</v>
      </c>
      <c r="Q187" s="1">
        <v>146</v>
      </c>
      <c r="R187" s="1">
        <v>132</v>
      </c>
      <c r="S187" s="1">
        <v>80</v>
      </c>
      <c r="T187" s="1">
        <v>82</v>
      </c>
      <c r="U187" s="1">
        <v>98</v>
      </c>
      <c r="W187" s="1">
        <v>90</v>
      </c>
      <c r="X187" s="1">
        <v>82</v>
      </c>
      <c r="Y187" s="1">
        <v>18</v>
      </c>
      <c r="AA187" s="1">
        <v>99</v>
      </c>
      <c r="AB187" s="1">
        <v>96</v>
      </c>
      <c r="AC187" s="1">
        <v>0</v>
      </c>
      <c r="AD187" s="1">
        <v>0</v>
      </c>
      <c r="AE187" s="1">
        <v>94</v>
      </c>
      <c r="AF187" s="1">
        <v>25</v>
      </c>
      <c r="AG187" s="1">
        <v>37.6</v>
      </c>
      <c r="AH187" s="1">
        <v>11</v>
      </c>
      <c r="AM187" s="1">
        <v>142</v>
      </c>
      <c r="AN187" s="1">
        <v>4.4000000000000004</v>
      </c>
      <c r="AO187" s="1">
        <v>103</v>
      </c>
      <c r="AP187" s="1">
        <v>9.9</v>
      </c>
      <c r="AQ187" s="1">
        <v>70</v>
      </c>
      <c r="AR187" s="1">
        <v>27</v>
      </c>
      <c r="AS187" s="1">
        <v>0.8</v>
      </c>
      <c r="AT187" s="1">
        <v>14</v>
      </c>
      <c r="AU187" s="1">
        <v>4.72</v>
      </c>
      <c r="AV187" s="1">
        <v>224</v>
      </c>
      <c r="AW187" s="1">
        <v>7.6</v>
      </c>
      <c r="AX187" s="1">
        <v>4.5</v>
      </c>
      <c r="AY187" s="1">
        <v>0.4</v>
      </c>
      <c r="AZ187" s="1">
        <v>67</v>
      </c>
      <c r="BA187" s="1">
        <v>27</v>
      </c>
      <c r="BB187" s="1">
        <v>20</v>
      </c>
      <c r="BD187" s="1">
        <v>33</v>
      </c>
      <c r="BE187" s="1">
        <v>34</v>
      </c>
      <c r="BF187" s="1">
        <v>1697</v>
      </c>
      <c r="BJ187" s="1">
        <v>2.2000000000000002</v>
      </c>
      <c r="DJ187" s="1">
        <v>1</v>
      </c>
      <c r="DK187" s="1" t="s">
        <v>6839</v>
      </c>
    </row>
    <row r="188" spans="1:158" s="1" customFormat="1">
      <c r="A188" s="14">
        <v>179</v>
      </c>
      <c r="B188" s="64">
        <v>1</v>
      </c>
      <c r="C188" s="64" t="s">
        <v>6381</v>
      </c>
      <c r="D188" s="64">
        <v>3</v>
      </c>
      <c r="Q188" s="1">
        <v>121</v>
      </c>
      <c r="S188" s="1">
        <v>60</v>
      </c>
      <c r="U188" s="1">
        <v>98.2</v>
      </c>
      <c r="W188" s="1">
        <v>92</v>
      </c>
      <c r="Y188" s="1">
        <v>18</v>
      </c>
      <c r="AA188" s="1">
        <v>97</v>
      </c>
      <c r="AC188" s="1">
        <v>0</v>
      </c>
      <c r="AE188" s="1">
        <v>105</v>
      </c>
      <c r="AF188" s="1">
        <v>30</v>
      </c>
      <c r="AG188" s="1">
        <v>39.5</v>
      </c>
      <c r="AH188" s="1">
        <v>12.9</v>
      </c>
      <c r="AI188" s="1">
        <v>1</v>
      </c>
      <c r="AM188" s="1">
        <v>140</v>
      </c>
      <c r="AN188" s="1">
        <v>3.1</v>
      </c>
      <c r="AO188" s="1">
        <v>100</v>
      </c>
      <c r="AP188" s="1">
        <v>8.8000000000000007</v>
      </c>
      <c r="AQ188" s="1">
        <v>100</v>
      </c>
      <c r="AR188" s="1">
        <v>17</v>
      </c>
      <c r="AS188" s="1">
        <v>0.66</v>
      </c>
      <c r="AT188" s="1">
        <v>10</v>
      </c>
      <c r="AU188" s="1">
        <v>8.1300000000000008</v>
      </c>
      <c r="AV188" s="1">
        <v>295</v>
      </c>
      <c r="AW188" s="1">
        <v>6.5</v>
      </c>
      <c r="AX188" s="1">
        <v>3.7</v>
      </c>
      <c r="AY188" s="1">
        <v>0.3</v>
      </c>
      <c r="AZ188" s="1">
        <v>67</v>
      </c>
      <c r="BA188" s="1">
        <v>13</v>
      </c>
      <c r="BB188" s="1">
        <v>9</v>
      </c>
      <c r="BD188" s="1" t="s">
        <v>6250</v>
      </c>
      <c r="BI188" s="1">
        <v>3.8</v>
      </c>
      <c r="BJ188" s="1">
        <v>2.1</v>
      </c>
      <c r="BK188" s="1">
        <v>50</v>
      </c>
      <c r="DR188" s="1">
        <v>2</v>
      </c>
      <c r="DS188" s="1" t="s">
        <v>6089</v>
      </c>
    </row>
    <row r="189" spans="1:158" s="1" customFormat="1" ht="14" customHeight="1">
      <c r="A189" s="14">
        <v>180</v>
      </c>
      <c r="B189" s="14">
        <v>1</v>
      </c>
      <c r="C189" s="14" t="s">
        <v>6450</v>
      </c>
      <c r="D189" s="14">
        <v>3</v>
      </c>
      <c r="E189" s="14" t="s">
        <v>6814</v>
      </c>
      <c r="F189" s="14" t="s">
        <v>5992</v>
      </c>
      <c r="G189" s="14" t="s">
        <v>6815</v>
      </c>
      <c r="H189" s="14" t="s">
        <v>6401</v>
      </c>
      <c r="I189" s="14"/>
      <c r="J189" s="14"/>
      <c r="K189" s="14"/>
      <c r="L189" s="14"/>
      <c r="M189" s="14"/>
      <c r="N189" s="14"/>
      <c r="O189" s="14"/>
      <c r="P189" s="14"/>
      <c r="Q189" s="14">
        <v>183</v>
      </c>
      <c r="R189" s="14">
        <v>127</v>
      </c>
      <c r="S189" s="14">
        <v>72</v>
      </c>
      <c r="T189" s="14">
        <v>73</v>
      </c>
      <c r="U189" s="14">
        <v>97.8</v>
      </c>
      <c r="V189" s="14">
        <v>97.4</v>
      </c>
      <c r="W189" s="14">
        <v>55</v>
      </c>
      <c r="X189" s="14">
        <v>60</v>
      </c>
      <c r="Y189" s="14">
        <v>22</v>
      </c>
      <c r="Z189" s="14"/>
      <c r="AA189" s="14">
        <v>97</v>
      </c>
      <c r="AB189" s="14">
        <v>97</v>
      </c>
      <c r="AC189" s="14">
        <v>0</v>
      </c>
      <c r="AD189" s="14"/>
      <c r="AE189" s="14">
        <v>145</v>
      </c>
      <c r="AF189" s="14">
        <v>24</v>
      </c>
      <c r="AG189" s="14">
        <v>36.5</v>
      </c>
      <c r="AH189" s="14">
        <v>12.3</v>
      </c>
      <c r="AI189" s="14"/>
      <c r="AJ189" s="14"/>
      <c r="AK189" s="14"/>
      <c r="AL189" s="14"/>
      <c r="AM189" s="14">
        <v>141</v>
      </c>
      <c r="AN189" s="14">
        <v>3.5</v>
      </c>
      <c r="AO189" s="14">
        <v>107</v>
      </c>
      <c r="AP189" s="14">
        <v>8.4</v>
      </c>
      <c r="AQ189" s="14">
        <v>106</v>
      </c>
      <c r="AR189" s="14">
        <v>11</v>
      </c>
      <c r="AS189" s="14">
        <v>1.04</v>
      </c>
      <c r="AT189" s="14">
        <v>10</v>
      </c>
      <c r="AU189" s="14">
        <v>8.9</v>
      </c>
      <c r="AV189" s="14">
        <v>150</v>
      </c>
      <c r="AW189" s="14"/>
      <c r="AX189" s="14"/>
      <c r="AY189" s="14"/>
      <c r="AZ189" s="14"/>
      <c r="BA189" s="14"/>
      <c r="BB189" s="14"/>
      <c r="BC189" s="14"/>
      <c r="BD189" s="14"/>
      <c r="BE189" s="14"/>
      <c r="BF189" s="14"/>
      <c r="BG189" s="14"/>
      <c r="BH189" s="14"/>
      <c r="BI189" s="14"/>
      <c r="BJ189" s="14"/>
      <c r="BK189" s="14"/>
      <c r="BL189" s="14"/>
      <c r="BM189" s="14"/>
      <c r="BN189" s="14"/>
      <c r="BO189" s="14"/>
      <c r="BP189" s="14"/>
      <c r="BQ189" s="14"/>
      <c r="BR189" s="14"/>
      <c r="BS189" s="14"/>
      <c r="BT189" s="14"/>
      <c r="BU189" s="14"/>
      <c r="BV189" s="14"/>
      <c r="BW189" s="14"/>
      <c r="BX189" s="14"/>
      <c r="BY189" s="14"/>
      <c r="BZ189" s="14"/>
      <c r="CA189" s="14"/>
      <c r="CB189" s="14"/>
      <c r="CC189" s="14"/>
      <c r="CD189" s="14"/>
      <c r="CE189" s="14"/>
      <c r="CF189" s="14"/>
      <c r="CG189" s="14"/>
      <c r="CH189" s="14"/>
      <c r="CI189" s="14"/>
      <c r="CJ189" s="14"/>
      <c r="CK189" s="14"/>
      <c r="CL189" s="14"/>
      <c r="CM189" s="14"/>
      <c r="CN189" s="14"/>
      <c r="CO189" s="14"/>
      <c r="CP189" s="14"/>
      <c r="CQ189" s="14"/>
      <c r="CR189" s="14"/>
      <c r="CS189" s="14"/>
      <c r="CT189" s="14"/>
      <c r="CU189" s="14"/>
      <c r="CV189" s="14"/>
      <c r="CW189" s="14"/>
      <c r="CX189" s="14"/>
      <c r="CY189" s="14"/>
      <c r="CZ189" s="14"/>
      <c r="DA189" s="14"/>
      <c r="DB189" s="14"/>
      <c r="DC189" s="14"/>
      <c r="DD189" s="14"/>
      <c r="DE189" s="14"/>
      <c r="DF189" s="14"/>
      <c r="DG189" s="14"/>
      <c r="DH189" s="14"/>
      <c r="DI189" s="14"/>
      <c r="DJ189" s="14">
        <v>3</v>
      </c>
      <c r="DK189" s="14" t="s">
        <v>6816</v>
      </c>
      <c r="DL189" s="14"/>
      <c r="DM189" s="14"/>
      <c r="DN189" s="14"/>
      <c r="DO189" s="14"/>
      <c r="DP189" s="14"/>
      <c r="DQ189" s="14"/>
      <c r="DR189" s="14">
        <v>2</v>
      </c>
      <c r="DS189" s="14" t="s">
        <v>6817</v>
      </c>
      <c r="DT189" s="14"/>
      <c r="DU189" s="14"/>
      <c r="DV189" s="14"/>
      <c r="DW189" s="14"/>
      <c r="DX189" s="14"/>
      <c r="DY189" s="14"/>
      <c r="DZ189" s="14"/>
      <c r="EA189" s="14"/>
      <c r="EB189" s="14"/>
      <c r="EC189" s="14"/>
      <c r="ED189" s="14"/>
      <c r="EE189" s="14"/>
      <c r="EF189" s="14"/>
      <c r="EG189" s="14"/>
      <c r="EH189" s="14"/>
      <c r="EI189" s="14"/>
      <c r="EJ189" s="14"/>
      <c r="EK189" s="14"/>
      <c r="EL189" s="14"/>
      <c r="EM189" s="14"/>
      <c r="EN189" s="14"/>
      <c r="EO189" s="14"/>
      <c r="EP189" s="14"/>
      <c r="EQ189" s="14"/>
      <c r="ER189" s="14"/>
      <c r="ES189" s="14"/>
      <c r="ET189" s="14"/>
      <c r="EU189" s="14"/>
      <c r="EV189" s="14"/>
      <c r="EW189" s="14"/>
      <c r="EX189" s="14"/>
      <c r="EY189" s="14"/>
      <c r="EZ189" s="14"/>
      <c r="FA189" s="14"/>
      <c r="FB189" s="14"/>
    </row>
    <row r="190" spans="1:158" s="1" customFormat="1">
      <c r="A190" s="14">
        <v>181</v>
      </c>
      <c r="B190" s="64">
        <v>1</v>
      </c>
      <c r="C190" s="64" t="s">
        <v>5986</v>
      </c>
      <c r="D190" s="64">
        <v>3</v>
      </c>
      <c r="E190" s="1" t="s">
        <v>5992</v>
      </c>
      <c r="F190" s="1" t="s">
        <v>6417</v>
      </c>
      <c r="Q190" s="1">
        <v>143</v>
      </c>
      <c r="R190" s="1">
        <v>109</v>
      </c>
      <c r="S190" s="1">
        <v>72</v>
      </c>
      <c r="T190" s="1">
        <v>60</v>
      </c>
      <c r="V190" s="1">
        <v>97.8</v>
      </c>
      <c r="W190" s="1">
        <v>75</v>
      </c>
      <c r="X190" s="1">
        <v>71</v>
      </c>
      <c r="Y190" s="1">
        <v>17</v>
      </c>
      <c r="AA190" s="1">
        <v>95</v>
      </c>
      <c r="AB190" s="1">
        <v>100</v>
      </c>
      <c r="AC190" s="1">
        <v>0</v>
      </c>
      <c r="AE190" s="1">
        <v>234</v>
      </c>
      <c r="AF190" s="1">
        <v>23</v>
      </c>
      <c r="AG190" s="1">
        <v>45.4</v>
      </c>
      <c r="AH190" s="1">
        <v>14.3</v>
      </c>
      <c r="AI190" s="1">
        <v>3</v>
      </c>
      <c r="AK190" s="1">
        <v>1</v>
      </c>
      <c r="AM190" s="1">
        <v>138</v>
      </c>
      <c r="AN190" s="1">
        <v>4.0999999999999996</v>
      </c>
      <c r="AO190" s="1">
        <v>96</v>
      </c>
      <c r="AP190" s="1">
        <v>9.8000000000000007</v>
      </c>
      <c r="AQ190" s="1">
        <v>173</v>
      </c>
      <c r="AR190" s="1">
        <v>24</v>
      </c>
      <c r="AS190" s="1">
        <v>1.1000000000000001</v>
      </c>
      <c r="AT190" s="1">
        <v>19</v>
      </c>
      <c r="AU190" s="1">
        <v>7.69</v>
      </c>
      <c r="AV190" s="1">
        <v>196</v>
      </c>
      <c r="AW190" s="1">
        <v>7.7</v>
      </c>
      <c r="AX190" s="1">
        <v>4.0999999999999996</v>
      </c>
      <c r="AY190" s="1">
        <v>0.6</v>
      </c>
      <c r="AZ190" s="1">
        <v>116</v>
      </c>
      <c r="BA190" s="1">
        <v>24</v>
      </c>
      <c r="BB190" s="1">
        <v>31</v>
      </c>
      <c r="BJ190" s="1">
        <v>1.9</v>
      </c>
      <c r="BK190" s="1">
        <v>18</v>
      </c>
      <c r="BQ190" s="1">
        <v>2.8</v>
      </c>
      <c r="DJ190" s="1">
        <v>2</v>
      </c>
      <c r="DK190" s="1" t="s">
        <v>6418</v>
      </c>
      <c r="DR190" s="1">
        <v>2</v>
      </c>
      <c r="DS190" s="1" t="s">
        <v>6089</v>
      </c>
    </row>
    <row r="191" spans="1:158" s="1" customFormat="1">
      <c r="A191" s="14">
        <v>182</v>
      </c>
      <c r="B191" s="1">
        <v>1</v>
      </c>
      <c r="C191" s="1" t="s">
        <v>6108</v>
      </c>
      <c r="D191" s="1">
        <v>4</v>
      </c>
      <c r="Q191" s="1">
        <v>149</v>
      </c>
      <c r="R191" s="1">
        <v>121</v>
      </c>
      <c r="S191" s="1">
        <v>67</v>
      </c>
      <c r="T191" s="1">
        <v>59</v>
      </c>
      <c r="U191" s="1">
        <v>98.9</v>
      </c>
      <c r="W191" s="1">
        <v>89</v>
      </c>
      <c r="X191" s="1">
        <v>89</v>
      </c>
      <c r="Y191" s="1">
        <v>14</v>
      </c>
      <c r="Z191" s="1">
        <v>16</v>
      </c>
      <c r="AA191" s="1">
        <v>100</v>
      </c>
      <c r="AB191" s="1">
        <v>96</v>
      </c>
      <c r="AC191" s="1">
        <v>0</v>
      </c>
      <c r="AE191" s="1">
        <v>110</v>
      </c>
      <c r="AF191" s="1">
        <v>27</v>
      </c>
      <c r="AG191" s="1">
        <v>33.1</v>
      </c>
      <c r="AH191" s="1">
        <v>11.8</v>
      </c>
      <c r="AM191" s="1">
        <v>141</v>
      </c>
      <c r="AN191" s="1">
        <v>3.3</v>
      </c>
      <c r="AO191" s="1">
        <v>100</v>
      </c>
      <c r="AP191" s="1">
        <v>9.4</v>
      </c>
      <c r="AQ191" s="1">
        <v>169</v>
      </c>
      <c r="AR191" s="1">
        <v>15</v>
      </c>
      <c r="AS191" s="1">
        <v>0.54</v>
      </c>
      <c r="AT191" s="1">
        <v>14</v>
      </c>
      <c r="AU191" s="1">
        <v>5.5</v>
      </c>
      <c r="AV191" s="1">
        <v>208</v>
      </c>
      <c r="AW191" s="1">
        <v>6.4</v>
      </c>
      <c r="AX191" s="1">
        <v>4.2</v>
      </c>
      <c r="AY191" s="1">
        <v>0.5</v>
      </c>
      <c r="AZ191" s="1">
        <v>88</v>
      </c>
      <c r="BA191" s="1">
        <v>24</v>
      </c>
      <c r="BB191" s="1">
        <v>48</v>
      </c>
      <c r="BJ191" s="1">
        <v>1.5</v>
      </c>
      <c r="BK191" s="1">
        <v>26</v>
      </c>
      <c r="BQ191" s="1">
        <v>4.3</v>
      </c>
    </row>
    <row r="192" spans="1:158" s="1" customFormat="1">
      <c r="A192" s="14">
        <v>183</v>
      </c>
      <c r="B192" s="64">
        <v>1</v>
      </c>
      <c r="C192" s="64" t="s">
        <v>6605</v>
      </c>
      <c r="D192" s="64">
        <v>4</v>
      </c>
      <c r="E192" s="1" t="s">
        <v>5897</v>
      </c>
      <c r="F192" s="1" t="s">
        <v>6606</v>
      </c>
      <c r="G192" s="1" t="s">
        <v>6204</v>
      </c>
      <c r="H192" s="1" t="s">
        <v>5957</v>
      </c>
      <c r="Q192" s="1">
        <v>141</v>
      </c>
      <c r="R192" s="1">
        <v>132</v>
      </c>
      <c r="S192" s="1">
        <v>66</v>
      </c>
      <c r="T192" s="1">
        <v>78</v>
      </c>
      <c r="U192" s="1">
        <v>99.1</v>
      </c>
      <c r="V192" s="1">
        <v>98.2</v>
      </c>
      <c r="W192" s="1">
        <v>75</v>
      </c>
      <c r="X192" s="1">
        <v>78</v>
      </c>
      <c r="Y192" s="1">
        <v>16</v>
      </c>
      <c r="Z192" s="1">
        <v>22</v>
      </c>
      <c r="AA192" s="1">
        <v>96</v>
      </c>
      <c r="AB192" s="1">
        <v>98</v>
      </c>
      <c r="AC192" s="1">
        <v>0</v>
      </c>
      <c r="AE192" s="1">
        <v>160</v>
      </c>
      <c r="AF192" s="1">
        <v>22</v>
      </c>
      <c r="AG192" s="1">
        <v>31</v>
      </c>
      <c r="AH192" s="1">
        <v>9.6</v>
      </c>
      <c r="AM192" s="1">
        <v>140</v>
      </c>
      <c r="AN192" s="1">
        <v>4.5</v>
      </c>
      <c r="AO192" s="1">
        <v>101</v>
      </c>
      <c r="AP192" s="1">
        <v>9</v>
      </c>
      <c r="AQ192" s="1">
        <v>323</v>
      </c>
      <c r="AR192" s="1">
        <v>39</v>
      </c>
      <c r="AS192" s="1">
        <v>2.89</v>
      </c>
      <c r="AT192" s="1">
        <v>17</v>
      </c>
      <c r="AU192" s="1">
        <v>9.42</v>
      </c>
      <c r="AV192" s="1">
        <v>183</v>
      </c>
      <c r="AW192" s="1">
        <v>7</v>
      </c>
      <c r="AX192" s="1">
        <v>3.5</v>
      </c>
      <c r="AY192" s="1">
        <v>0.8</v>
      </c>
      <c r="AZ192" s="1">
        <v>53</v>
      </c>
      <c r="BA192" s="1">
        <v>19</v>
      </c>
      <c r="BB192" s="1">
        <v>21</v>
      </c>
      <c r="BJ192" s="1">
        <v>2</v>
      </c>
      <c r="CJ192" s="1">
        <v>1</v>
      </c>
      <c r="CK192" s="1">
        <v>0</v>
      </c>
      <c r="CL192" s="1">
        <v>0</v>
      </c>
      <c r="DJ192" s="1">
        <v>1</v>
      </c>
      <c r="DK192" s="1" t="s">
        <v>5976</v>
      </c>
    </row>
    <row r="193" spans="1:123" s="1" customFormat="1">
      <c r="A193" s="14">
        <v>184</v>
      </c>
      <c r="B193" s="1">
        <v>2</v>
      </c>
      <c r="C193" s="1" t="s">
        <v>6015</v>
      </c>
      <c r="D193" s="1">
        <v>14</v>
      </c>
      <c r="E193" s="1" t="s">
        <v>6016</v>
      </c>
      <c r="F193" s="1" t="s">
        <v>6017</v>
      </c>
      <c r="G193" s="1" t="s">
        <v>6018</v>
      </c>
      <c r="H193" s="1" t="s">
        <v>6019</v>
      </c>
      <c r="I193" s="1" t="s">
        <v>5887</v>
      </c>
      <c r="Q193" s="1">
        <v>161</v>
      </c>
      <c r="R193" s="1">
        <v>134</v>
      </c>
      <c r="S193" s="1">
        <v>71</v>
      </c>
      <c r="T193" s="1">
        <v>75</v>
      </c>
      <c r="U193" s="1">
        <v>98.8</v>
      </c>
      <c r="V193" s="1">
        <v>98</v>
      </c>
      <c r="W193" s="1">
        <v>80</v>
      </c>
      <c r="X193" s="1">
        <v>89</v>
      </c>
      <c r="Y193" s="1">
        <v>20</v>
      </c>
      <c r="Z193" s="1">
        <v>20</v>
      </c>
      <c r="AB193" s="1">
        <v>100</v>
      </c>
      <c r="AC193" s="1">
        <v>0</v>
      </c>
      <c r="AD193" s="1">
        <v>0</v>
      </c>
      <c r="AE193" s="1">
        <v>320</v>
      </c>
      <c r="AF193" s="1">
        <v>19</v>
      </c>
      <c r="AG193" s="1">
        <v>31.7</v>
      </c>
      <c r="AH193" s="1">
        <v>10</v>
      </c>
      <c r="AM193" s="1">
        <v>137</v>
      </c>
      <c r="AN193" s="1">
        <v>6.7</v>
      </c>
      <c r="AO193" s="1">
        <v>107</v>
      </c>
      <c r="AP193" s="1">
        <v>9.9</v>
      </c>
      <c r="AQ193" s="1">
        <v>234</v>
      </c>
      <c r="AR193" s="1">
        <v>41</v>
      </c>
      <c r="AS193" s="1">
        <v>1.62</v>
      </c>
      <c r="AT193" s="1">
        <v>11</v>
      </c>
      <c r="AU193" s="1">
        <v>13.25</v>
      </c>
      <c r="AV193" s="1">
        <v>277</v>
      </c>
      <c r="AW193" s="1">
        <v>8.1</v>
      </c>
      <c r="AX193" s="1">
        <v>3.6</v>
      </c>
      <c r="AY193" s="1">
        <v>0.2</v>
      </c>
      <c r="AZ193" s="1">
        <v>134</v>
      </c>
      <c r="BA193" s="1">
        <v>9</v>
      </c>
      <c r="BB193" s="1">
        <v>10</v>
      </c>
      <c r="BC193" s="1">
        <v>9.3000000000000007</v>
      </c>
      <c r="BD193" s="1" t="s">
        <v>5851</v>
      </c>
      <c r="BF193" s="1">
        <v>285</v>
      </c>
      <c r="BJ193" s="1">
        <v>1.8</v>
      </c>
      <c r="DJ193" s="1">
        <v>1</v>
      </c>
      <c r="DK193" s="1" t="s">
        <v>6020</v>
      </c>
    </row>
    <row r="194" spans="1:123" s="1" customFormat="1">
      <c r="A194" s="14">
        <v>185</v>
      </c>
      <c r="B194" s="1">
        <v>1</v>
      </c>
      <c r="C194" s="1" t="s">
        <v>5931</v>
      </c>
      <c r="D194" s="1">
        <v>2</v>
      </c>
      <c r="E194" s="1" t="s">
        <v>5897</v>
      </c>
      <c r="F194" s="1" t="s">
        <v>5932</v>
      </c>
      <c r="G194" s="1" t="s">
        <v>5933</v>
      </c>
      <c r="H194" s="1" t="s">
        <v>5934</v>
      </c>
      <c r="I194" s="1" t="s">
        <v>5843</v>
      </c>
      <c r="J194" s="1" t="s">
        <v>5935</v>
      </c>
      <c r="Q194" s="1">
        <v>124</v>
      </c>
      <c r="R194" s="1">
        <v>89</v>
      </c>
      <c r="S194" s="1">
        <v>65</v>
      </c>
      <c r="T194" s="1">
        <v>43</v>
      </c>
      <c r="U194" s="1">
        <v>97.8</v>
      </c>
      <c r="V194" s="1">
        <v>98.4</v>
      </c>
      <c r="W194" s="1">
        <v>135</v>
      </c>
      <c r="X194" s="1">
        <v>107</v>
      </c>
      <c r="Y194" s="1">
        <v>18</v>
      </c>
      <c r="AA194" s="1">
        <v>100</v>
      </c>
      <c r="AB194" s="1">
        <v>97</v>
      </c>
      <c r="AC194" s="1">
        <v>0</v>
      </c>
      <c r="AD194" s="1">
        <v>0</v>
      </c>
      <c r="AE194" s="1">
        <v>120</v>
      </c>
      <c r="AF194" s="1">
        <v>19</v>
      </c>
      <c r="AG194" s="1">
        <v>37</v>
      </c>
      <c r="AH194" s="1">
        <v>11.8</v>
      </c>
      <c r="AM194" s="1">
        <v>135</v>
      </c>
      <c r="AN194" s="1">
        <v>3.6</v>
      </c>
      <c r="AO194" s="1">
        <v>96</v>
      </c>
      <c r="AP194" s="1">
        <v>9.8000000000000007</v>
      </c>
      <c r="AQ194" s="1">
        <v>109</v>
      </c>
      <c r="AR194" s="1">
        <v>15</v>
      </c>
      <c r="AS194" s="1">
        <v>0.69</v>
      </c>
      <c r="AT194" s="1">
        <v>20</v>
      </c>
      <c r="AU194" s="1">
        <v>3.46</v>
      </c>
      <c r="AV194" s="1">
        <v>190</v>
      </c>
      <c r="BJ194" s="1">
        <v>1.6</v>
      </c>
      <c r="BM194" s="1">
        <v>0.69</v>
      </c>
      <c r="DJ194" s="1">
        <v>3</v>
      </c>
    </row>
    <row r="195" spans="1:123" s="1" customFormat="1">
      <c r="A195" s="14">
        <v>186</v>
      </c>
      <c r="B195" s="1">
        <v>2</v>
      </c>
      <c r="C195" s="1" t="s">
        <v>5961</v>
      </c>
      <c r="D195" s="1">
        <v>1</v>
      </c>
      <c r="E195" s="1" t="s">
        <v>5862</v>
      </c>
      <c r="F195" s="1" t="s">
        <v>6204</v>
      </c>
      <c r="Q195" s="1">
        <v>120</v>
      </c>
      <c r="R195" s="1">
        <v>123</v>
      </c>
      <c r="S195" s="1">
        <v>58</v>
      </c>
      <c r="T195" s="1">
        <v>58</v>
      </c>
      <c r="U195" s="1">
        <v>99.4</v>
      </c>
      <c r="W195" s="1">
        <v>104</v>
      </c>
      <c r="X195" s="1">
        <v>100</v>
      </c>
      <c r="Y195" s="1">
        <v>19</v>
      </c>
      <c r="AA195" s="1">
        <v>93</v>
      </c>
      <c r="AB195" s="1">
        <v>96</v>
      </c>
      <c r="AC195" s="1">
        <v>0</v>
      </c>
      <c r="AF195" s="1">
        <v>31</v>
      </c>
      <c r="AG195" s="1">
        <v>32.4</v>
      </c>
      <c r="AH195" s="1">
        <v>10.6</v>
      </c>
      <c r="AK195" s="1">
        <v>1.1000000000000001</v>
      </c>
      <c r="AM195" s="1">
        <v>142</v>
      </c>
      <c r="AN195" s="1">
        <v>4</v>
      </c>
      <c r="AO195" s="1">
        <v>102</v>
      </c>
      <c r="AP195" s="1">
        <v>9.1999999999999993</v>
      </c>
      <c r="AQ195" s="1">
        <v>114</v>
      </c>
      <c r="AR195" s="1">
        <v>10</v>
      </c>
      <c r="AS195" s="1">
        <v>0.51</v>
      </c>
      <c r="AT195" s="1">
        <v>9</v>
      </c>
      <c r="AU195" s="1">
        <v>7.52</v>
      </c>
      <c r="AV195" s="1">
        <v>271</v>
      </c>
      <c r="AW195" s="1">
        <v>6.9</v>
      </c>
      <c r="AX195" s="1">
        <v>3.5</v>
      </c>
      <c r="AY195" s="1">
        <v>0.3</v>
      </c>
      <c r="AZ195" s="1">
        <v>75</v>
      </c>
      <c r="BA195" s="1">
        <v>22</v>
      </c>
      <c r="BB195" s="1">
        <v>22</v>
      </c>
      <c r="BJ195" s="1">
        <v>2.2000000000000002</v>
      </c>
      <c r="BK195" s="1">
        <v>15</v>
      </c>
      <c r="CJ195" s="1">
        <v>0</v>
      </c>
      <c r="CK195" s="1">
        <v>0</v>
      </c>
      <c r="CL195" s="1">
        <v>0</v>
      </c>
      <c r="DJ195" s="1">
        <v>1</v>
      </c>
      <c r="DK195" s="1" t="s">
        <v>6870</v>
      </c>
    </row>
    <row r="196" spans="1:123" s="1" customFormat="1">
      <c r="A196" s="14">
        <v>187</v>
      </c>
      <c r="B196" s="64">
        <v>1</v>
      </c>
      <c r="C196" s="64" t="s">
        <v>6560</v>
      </c>
      <c r="D196" s="64">
        <v>1</v>
      </c>
      <c r="E196" s="1" t="s">
        <v>6561</v>
      </c>
      <c r="F196" s="1" t="s">
        <v>6421</v>
      </c>
      <c r="Q196" s="1">
        <v>158</v>
      </c>
      <c r="R196" s="1">
        <v>133</v>
      </c>
      <c r="S196" s="1">
        <v>67</v>
      </c>
      <c r="T196" s="1">
        <v>63</v>
      </c>
      <c r="U196" s="1">
        <v>97.9</v>
      </c>
      <c r="V196" s="1">
        <v>98.3</v>
      </c>
      <c r="W196" s="1">
        <v>91</v>
      </c>
      <c r="X196" s="1">
        <v>71</v>
      </c>
      <c r="Z196" s="1">
        <v>20</v>
      </c>
      <c r="AB196" s="1">
        <v>89</v>
      </c>
      <c r="AC196" s="1">
        <v>1</v>
      </c>
      <c r="AD196" s="1">
        <v>1</v>
      </c>
      <c r="AE196" s="1">
        <v>115</v>
      </c>
      <c r="AF196" s="1">
        <v>38</v>
      </c>
      <c r="AG196" s="1">
        <v>45</v>
      </c>
      <c r="AH196" s="1">
        <v>14.7</v>
      </c>
      <c r="AM196" s="1">
        <v>141</v>
      </c>
      <c r="AN196" s="1">
        <v>4.9000000000000004</v>
      </c>
      <c r="AO196" s="1">
        <v>96</v>
      </c>
      <c r="AP196" s="1">
        <v>8.4</v>
      </c>
      <c r="AQ196" s="1">
        <v>110</v>
      </c>
      <c r="AR196" s="1">
        <v>20</v>
      </c>
      <c r="AS196" s="1">
        <v>0.77</v>
      </c>
      <c r="AT196" s="1">
        <v>7</v>
      </c>
      <c r="AU196" s="1">
        <v>9.75</v>
      </c>
      <c r="AV196" s="1">
        <v>166</v>
      </c>
      <c r="AW196" s="1">
        <v>6.4</v>
      </c>
      <c r="AX196" s="1">
        <v>3.2</v>
      </c>
      <c r="AY196" s="1">
        <v>0.6</v>
      </c>
      <c r="AZ196" s="1">
        <v>92</v>
      </c>
      <c r="BA196" s="1">
        <v>19</v>
      </c>
      <c r="BB196" s="1">
        <v>19</v>
      </c>
      <c r="BD196" s="1">
        <v>14</v>
      </c>
      <c r="BI196" s="1">
        <v>0.08</v>
      </c>
      <c r="BJ196" s="1">
        <v>2.2000000000000002</v>
      </c>
      <c r="BQ196" s="1">
        <v>2.9</v>
      </c>
      <c r="CJ196" s="1">
        <v>0</v>
      </c>
      <c r="CK196" s="1">
        <v>0</v>
      </c>
      <c r="CL196" s="1">
        <v>0</v>
      </c>
    </row>
    <row r="197" spans="1:123" s="1" customFormat="1">
      <c r="A197" s="14">
        <v>188</v>
      </c>
      <c r="B197" s="1">
        <v>2</v>
      </c>
      <c r="C197" s="1" t="s">
        <v>5853</v>
      </c>
      <c r="D197" s="1">
        <v>2</v>
      </c>
      <c r="E197" s="1" t="s">
        <v>5965</v>
      </c>
      <c r="Q197" s="1">
        <v>255</v>
      </c>
      <c r="R197" s="1">
        <v>183</v>
      </c>
      <c r="S197" s="1">
        <v>119</v>
      </c>
      <c r="T197" s="1">
        <v>93</v>
      </c>
      <c r="U197" s="1">
        <v>97.8</v>
      </c>
      <c r="W197" s="1">
        <v>85</v>
      </c>
      <c r="Y197" s="1">
        <v>16</v>
      </c>
      <c r="Z197" s="1">
        <v>18</v>
      </c>
      <c r="AA197" s="1">
        <v>98</v>
      </c>
      <c r="AB197" s="1">
        <v>95</v>
      </c>
      <c r="AC197" s="1">
        <v>0</v>
      </c>
      <c r="AD197" s="1">
        <v>0</v>
      </c>
      <c r="AE197" s="1">
        <v>110</v>
      </c>
      <c r="AF197" s="1">
        <v>27</v>
      </c>
      <c r="AG197" s="1">
        <v>41</v>
      </c>
      <c r="AH197" s="1">
        <v>14.1</v>
      </c>
      <c r="AM197" s="1">
        <v>140</v>
      </c>
      <c r="AN197" s="1">
        <v>4.8</v>
      </c>
      <c r="AO197" s="1">
        <v>101</v>
      </c>
      <c r="AP197" s="1">
        <v>9.3000000000000007</v>
      </c>
      <c r="AQ197" s="1">
        <v>106</v>
      </c>
      <c r="AR197" s="1">
        <v>24</v>
      </c>
      <c r="AS197" s="1">
        <v>1.0900000000000001</v>
      </c>
      <c r="AT197" s="1">
        <v>12</v>
      </c>
      <c r="AU197" s="1">
        <v>5.6</v>
      </c>
      <c r="AV197" s="1">
        <v>210</v>
      </c>
      <c r="BD197" s="1" t="s">
        <v>5851</v>
      </c>
      <c r="BF197" s="1">
        <v>599</v>
      </c>
      <c r="BT197" s="1">
        <v>1.2</v>
      </c>
      <c r="CI197" s="1">
        <v>16</v>
      </c>
      <c r="DJ197" s="1">
        <v>1</v>
      </c>
      <c r="DK197" s="1" t="s">
        <v>5966</v>
      </c>
    </row>
    <row r="198" spans="1:123" s="1" customFormat="1">
      <c r="A198" s="14">
        <v>189</v>
      </c>
      <c r="B198" s="1">
        <v>1</v>
      </c>
      <c r="C198" s="1" t="s">
        <v>5920</v>
      </c>
      <c r="D198" s="1">
        <v>4</v>
      </c>
      <c r="E198" s="1" t="s">
        <v>6030</v>
      </c>
      <c r="F198" s="1" t="s">
        <v>6047</v>
      </c>
      <c r="G198" s="1" t="s">
        <v>5897</v>
      </c>
      <c r="H198" s="1" t="s">
        <v>6649</v>
      </c>
      <c r="I198" s="1" t="s">
        <v>6126</v>
      </c>
      <c r="Q198" s="1">
        <v>120</v>
      </c>
      <c r="S198" s="1">
        <v>73</v>
      </c>
      <c r="U198" s="1">
        <v>99.4</v>
      </c>
      <c r="W198" s="1">
        <v>112</v>
      </c>
      <c r="Y198" s="1">
        <v>24</v>
      </c>
      <c r="Z198" s="1">
        <v>26</v>
      </c>
      <c r="AA198" s="1">
        <v>91</v>
      </c>
      <c r="AC198" s="1">
        <v>0</v>
      </c>
      <c r="AE198" s="1">
        <v>190</v>
      </c>
      <c r="AF198" s="1">
        <v>21</v>
      </c>
      <c r="AG198" s="1">
        <v>44.4</v>
      </c>
      <c r="AH198" s="1">
        <v>15.7</v>
      </c>
      <c r="AK198" s="1">
        <v>0.9</v>
      </c>
      <c r="AM198" s="1">
        <v>141</v>
      </c>
      <c r="AN198" s="1">
        <v>3.9</v>
      </c>
      <c r="AO198" s="1">
        <v>105</v>
      </c>
      <c r="AP198" s="1">
        <v>9.3000000000000007</v>
      </c>
      <c r="AQ198" s="1">
        <v>107</v>
      </c>
      <c r="AR198" s="1">
        <v>15</v>
      </c>
      <c r="AS198" s="1">
        <v>0.95</v>
      </c>
      <c r="AT198" s="1">
        <v>15</v>
      </c>
      <c r="AU198" s="1">
        <v>14.71</v>
      </c>
      <c r="AV198" s="1">
        <v>365</v>
      </c>
      <c r="AW198" s="1">
        <v>7.4</v>
      </c>
      <c r="AX198" s="1">
        <v>4.4000000000000004</v>
      </c>
      <c r="AY198" s="1">
        <v>0.4</v>
      </c>
      <c r="AZ198" s="1">
        <v>105</v>
      </c>
      <c r="BA198" s="1">
        <v>28</v>
      </c>
      <c r="BB198" s="1">
        <v>46</v>
      </c>
      <c r="BG198" s="1">
        <v>7.42</v>
      </c>
      <c r="BH198" s="1">
        <v>38</v>
      </c>
      <c r="BJ198" s="1">
        <v>1.9</v>
      </c>
      <c r="CJ198" s="1">
        <v>0</v>
      </c>
      <c r="CK198" s="1">
        <v>0</v>
      </c>
      <c r="CL198" s="1">
        <v>0</v>
      </c>
      <c r="DJ198" s="1">
        <v>1</v>
      </c>
      <c r="DK198" s="1" t="s">
        <v>6041</v>
      </c>
      <c r="DR198" s="1">
        <v>1</v>
      </c>
      <c r="DS198" s="1" t="s">
        <v>6359</v>
      </c>
    </row>
    <row r="199" spans="1:123" s="1" customFormat="1">
      <c r="A199" s="14">
        <v>190</v>
      </c>
      <c r="B199" s="64">
        <v>1</v>
      </c>
      <c r="C199" s="64" t="s">
        <v>6465</v>
      </c>
      <c r="D199" s="64">
        <v>2</v>
      </c>
      <c r="E199" s="1" t="s">
        <v>5992</v>
      </c>
      <c r="F199" s="1" t="s">
        <v>6466</v>
      </c>
      <c r="G199" s="1" t="s">
        <v>6137</v>
      </c>
      <c r="Q199" s="1">
        <v>135</v>
      </c>
      <c r="R199" s="1">
        <v>164</v>
      </c>
      <c r="S199" s="1">
        <v>67</v>
      </c>
      <c r="T199" s="1">
        <v>94</v>
      </c>
      <c r="U199" s="1">
        <v>97.6</v>
      </c>
      <c r="V199" s="1">
        <v>97.7</v>
      </c>
      <c r="W199" s="1">
        <v>86</v>
      </c>
      <c r="X199" s="1">
        <v>73</v>
      </c>
      <c r="Y199" s="1">
        <v>16</v>
      </c>
      <c r="Z199" s="1">
        <v>18</v>
      </c>
      <c r="AA199" s="1">
        <v>98</v>
      </c>
      <c r="AB199" s="1">
        <v>97</v>
      </c>
      <c r="AD199" s="1">
        <v>0</v>
      </c>
      <c r="AE199" s="1">
        <v>200</v>
      </c>
      <c r="AF199" s="1">
        <v>25</v>
      </c>
      <c r="AG199" s="1">
        <v>45.3</v>
      </c>
      <c r="AH199" s="1">
        <v>15.1</v>
      </c>
      <c r="AM199" s="1">
        <v>128</v>
      </c>
      <c r="AO199" s="1">
        <v>89</v>
      </c>
      <c r="AP199" s="1">
        <v>8.9</v>
      </c>
      <c r="AQ199" s="1">
        <v>91</v>
      </c>
      <c r="AR199" s="1">
        <v>8</v>
      </c>
      <c r="AS199" s="1">
        <v>0.46</v>
      </c>
      <c r="AT199" s="1">
        <v>14</v>
      </c>
      <c r="AU199" s="1">
        <v>5.2</v>
      </c>
      <c r="AV199" s="1">
        <v>165</v>
      </c>
      <c r="DJ199" s="1">
        <v>2</v>
      </c>
      <c r="DK199" s="1" t="s">
        <v>6467</v>
      </c>
    </row>
    <row r="200" spans="1:123" s="1" customFormat="1">
      <c r="A200" s="14">
        <v>191</v>
      </c>
      <c r="B200" s="64">
        <v>1</v>
      </c>
      <c r="C200" s="64" t="s">
        <v>6758</v>
      </c>
      <c r="D200" s="64">
        <v>4</v>
      </c>
      <c r="E200" s="1" t="s">
        <v>6759</v>
      </c>
      <c r="F200" s="1" t="s">
        <v>6047</v>
      </c>
      <c r="G200" s="1" t="s">
        <v>5992</v>
      </c>
      <c r="H200" s="1" t="s">
        <v>6081</v>
      </c>
      <c r="I200" s="1" t="s">
        <v>5897</v>
      </c>
      <c r="Q200" s="1">
        <v>134</v>
      </c>
      <c r="R200" s="1">
        <v>109</v>
      </c>
      <c r="S200" s="1">
        <v>81</v>
      </c>
      <c r="T200" s="1">
        <v>63</v>
      </c>
      <c r="U200" s="1">
        <v>97.4</v>
      </c>
      <c r="W200" s="1">
        <v>101</v>
      </c>
      <c r="Y200" s="1">
        <v>16</v>
      </c>
      <c r="AA200" s="1">
        <v>96</v>
      </c>
      <c r="AB200" s="1">
        <v>95</v>
      </c>
      <c r="AC200" s="1">
        <v>0</v>
      </c>
      <c r="AF200" s="1">
        <v>21</v>
      </c>
      <c r="AG200" s="1">
        <v>43.4</v>
      </c>
      <c r="AH200" s="1">
        <v>15</v>
      </c>
      <c r="AM200" s="1">
        <v>137</v>
      </c>
      <c r="AN200" s="1">
        <v>4.3</v>
      </c>
      <c r="AO200" s="1">
        <v>104</v>
      </c>
      <c r="AP200" s="1">
        <v>8.4</v>
      </c>
      <c r="AQ200" s="1">
        <v>162</v>
      </c>
      <c r="AR200" s="1">
        <v>18</v>
      </c>
      <c r="AS200" s="1">
        <v>0.74</v>
      </c>
      <c r="AT200" s="1">
        <v>12</v>
      </c>
      <c r="AU200" s="1">
        <v>13.28</v>
      </c>
      <c r="AV200" s="1">
        <v>316</v>
      </c>
      <c r="AW200" s="1">
        <v>7.8</v>
      </c>
      <c r="AX200" s="1">
        <v>4.0999999999999996</v>
      </c>
      <c r="AY200" s="1">
        <v>0.7</v>
      </c>
      <c r="AZ200" s="1">
        <v>69</v>
      </c>
      <c r="BA200" s="1">
        <v>16</v>
      </c>
      <c r="BB200" s="1">
        <v>13</v>
      </c>
      <c r="BG200" s="1">
        <v>7.47</v>
      </c>
      <c r="BH200" s="1">
        <v>25</v>
      </c>
      <c r="BK200" s="1">
        <v>155</v>
      </c>
      <c r="DJ200" s="1">
        <v>2</v>
      </c>
      <c r="DK200" s="1" t="s">
        <v>6760</v>
      </c>
    </row>
    <row r="201" spans="1:123" s="1" customFormat="1">
      <c r="A201" s="14">
        <v>192</v>
      </c>
      <c r="B201" s="64">
        <v>1</v>
      </c>
      <c r="C201" s="64" t="s">
        <v>6702</v>
      </c>
      <c r="D201" s="64">
        <v>2</v>
      </c>
      <c r="E201" s="1" t="s">
        <v>6030</v>
      </c>
      <c r="F201" s="1" t="s">
        <v>6703</v>
      </c>
      <c r="G201" s="1" t="s">
        <v>6704</v>
      </c>
      <c r="H201" s="1" t="s">
        <v>6705</v>
      </c>
      <c r="I201" s="1" t="s">
        <v>6597</v>
      </c>
      <c r="J201" s="1" t="s">
        <v>6706</v>
      </c>
      <c r="K201" s="1" t="s">
        <v>6707</v>
      </c>
      <c r="L201" s="1" t="s">
        <v>6282</v>
      </c>
      <c r="M201" s="1" t="s">
        <v>6184</v>
      </c>
      <c r="Q201" s="1">
        <v>138</v>
      </c>
      <c r="R201" s="1">
        <v>122</v>
      </c>
      <c r="S201" s="1">
        <v>79</v>
      </c>
      <c r="T201" s="1">
        <v>65</v>
      </c>
      <c r="U201" s="1">
        <v>99.8</v>
      </c>
      <c r="W201" s="1">
        <v>110</v>
      </c>
      <c r="Y201" s="1">
        <v>20</v>
      </c>
      <c r="AA201" s="1">
        <v>98</v>
      </c>
      <c r="AB201" s="1">
        <v>98</v>
      </c>
      <c r="AC201" s="1">
        <v>0</v>
      </c>
      <c r="AE201" s="1">
        <v>140</v>
      </c>
      <c r="AF201" s="1">
        <v>27</v>
      </c>
      <c r="AG201" s="1">
        <v>33.799999999999997</v>
      </c>
      <c r="AH201" s="1">
        <v>10.5</v>
      </c>
      <c r="AK201" s="1">
        <v>1.3</v>
      </c>
      <c r="AM201" s="1">
        <v>142</v>
      </c>
      <c r="AN201" s="1">
        <v>2.9</v>
      </c>
      <c r="AO201" s="1">
        <v>99</v>
      </c>
      <c r="AP201" s="1">
        <v>9.4</v>
      </c>
      <c r="AQ201" s="1">
        <v>108</v>
      </c>
      <c r="AR201" s="1">
        <v>22</v>
      </c>
      <c r="AS201" s="1">
        <v>0.74</v>
      </c>
      <c r="AT201" s="1">
        <v>16</v>
      </c>
      <c r="AU201" s="1">
        <v>32.14</v>
      </c>
      <c r="AV201" s="1">
        <v>253</v>
      </c>
      <c r="AW201" s="1">
        <v>7.1</v>
      </c>
      <c r="AX201" s="1">
        <v>4.0999999999999996</v>
      </c>
      <c r="AY201" s="1">
        <v>0.7</v>
      </c>
      <c r="AZ201" s="1">
        <v>89</v>
      </c>
      <c r="BA201" s="1">
        <v>29</v>
      </c>
      <c r="BB201" s="1">
        <v>27</v>
      </c>
      <c r="BC201" s="1">
        <v>5.7</v>
      </c>
      <c r="BJ201" s="1">
        <v>2.1</v>
      </c>
      <c r="BK201" s="1">
        <v>21</v>
      </c>
      <c r="BQ201" s="1">
        <v>2.2000000000000002</v>
      </c>
      <c r="DJ201" s="1">
        <v>1</v>
      </c>
      <c r="DK201" s="1" t="s">
        <v>5976</v>
      </c>
      <c r="DL201" s="1">
        <v>1</v>
      </c>
      <c r="DM201" s="1" t="s">
        <v>6708</v>
      </c>
      <c r="DN201" s="1">
        <v>2</v>
      </c>
      <c r="DO201" s="1" t="s">
        <v>6709</v>
      </c>
    </row>
    <row r="202" spans="1:123" s="1" customFormat="1">
      <c r="A202" s="14">
        <v>193</v>
      </c>
      <c r="B202" s="64">
        <v>1</v>
      </c>
      <c r="C202" s="64" t="s">
        <v>2063</v>
      </c>
      <c r="D202" s="64">
        <v>7</v>
      </c>
      <c r="E202" s="1" t="s">
        <v>6562</v>
      </c>
      <c r="F202" s="1" t="s">
        <v>5978</v>
      </c>
      <c r="G202" s="1" t="s">
        <v>5887</v>
      </c>
      <c r="Q202" s="1">
        <v>130</v>
      </c>
      <c r="R202" s="1">
        <v>132</v>
      </c>
      <c r="S202" s="1">
        <v>78</v>
      </c>
      <c r="T202" s="1">
        <v>63</v>
      </c>
      <c r="U202" s="1">
        <v>98.9</v>
      </c>
      <c r="V202" s="1">
        <v>97.7</v>
      </c>
      <c r="W202" s="1">
        <v>102</v>
      </c>
      <c r="X202" s="1">
        <v>96</v>
      </c>
      <c r="Z202" s="1">
        <v>20</v>
      </c>
      <c r="AA202" s="1">
        <v>96</v>
      </c>
      <c r="AB202" s="1">
        <v>94</v>
      </c>
      <c r="AC202" s="1">
        <v>0</v>
      </c>
      <c r="AD202" s="1">
        <v>0</v>
      </c>
      <c r="AE202" s="1">
        <v>132</v>
      </c>
      <c r="CJ202" s="1">
        <v>0</v>
      </c>
      <c r="CK202" s="1">
        <v>0</v>
      </c>
    </row>
    <row r="203" spans="1:123" s="1" customFormat="1">
      <c r="A203" s="14">
        <v>194</v>
      </c>
      <c r="B203" s="1">
        <v>1</v>
      </c>
      <c r="C203" s="1" t="s">
        <v>6042</v>
      </c>
      <c r="D203" s="1">
        <v>2</v>
      </c>
      <c r="E203" s="1" t="s">
        <v>5875</v>
      </c>
      <c r="Q203" s="1">
        <v>188</v>
      </c>
      <c r="S203" s="1">
        <v>87</v>
      </c>
      <c r="U203" s="1">
        <v>97.1</v>
      </c>
      <c r="W203" s="1">
        <v>94</v>
      </c>
      <c r="Y203" s="1">
        <v>22</v>
      </c>
      <c r="Z203" s="1">
        <v>20</v>
      </c>
      <c r="AA203" s="1">
        <v>97</v>
      </c>
      <c r="AC203" s="1">
        <v>0</v>
      </c>
      <c r="AF203" s="1">
        <v>101</v>
      </c>
      <c r="AG203" s="1">
        <v>40.9</v>
      </c>
      <c r="AH203" s="1">
        <v>13.7</v>
      </c>
      <c r="AM203" s="1">
        <v>140</v>
      </c>
      <c r="AN203" s="1">
        <v>4</v>
      </c>
      <c r="AO203" s="1">
        <v>101</v>
      </c>
      <c r="AP203" s="1">
        <v>9.1999999999999993</v>
      </c>
      <c r="AQ203" s="1">
        <v>88</v>
      </c>
      <c r="AR203" s="1">
        <v>13</v>
      </c>
      <c r="AS203" s="1">
        <v>0.62</v>
      </c>
      <c r="AT203" s="1">
        <v>13</v>
      </c>
      <c r="AU203" s="1">
        <v>7.36</v>
      </c>
      <c r="AV203" s="1">
        <v>238</v>
      </c>
      <c r="BT203" s="1">
        <v>11.1</v>
      </c>
      <c r="CI203" s="1">
        <v>13</v>
      </c>
      <c r="DJ203" s="1">
        <v>3</v>
      </c>
      <c r="DK203" s="1" t="s">
        <v>6043</v>
      </c>
    </row>
    <row r="204" spans="1:123" s="1" customFormat="1">
      <c r="A204" s="14">
        <v>195</v>
      </c>
      <c r="B204" s="1">
        <v>1</v>
      </c>
      <c r="C204" s="1" t="s">
        <v>6923</v>
      </c>
      <c r="D204" s="1">
        <v>14</v>
      </c>
      <c r="E204" s="1" t="s">
        <v>5889</v>
      </c>
      <c r="F204" s="1" t="s">
        <v>6640</v>
      </c>
      <c r="Q204" s="1">
        <v>145</v>
      </c>
      <c r="R204" s="1">
        <v>142</v>
      </c>
      <c r="S204" s="1">
        <v>71</v>
      </c>
      <c r="T204" s="1">
        <v>65</v>
      </c>
      <c r="U204" s="1">
        <v>97.8</v>
      </c>
      <c r="V204" s="1">
        <v>98.5</v>
      </c>
      <c r="W204" s="1">
        <v>110</v>
      </c>
      <c r="X204" s="1">
        <v>86</v>
      </c>
      <c r="Y204" s="1">
        <v>20</v>
      </c>
      <c r="AA204" s="1">
        <v>94</v>
      </c>
      <c r="AB204" s="1">
        <v>92</v>
      </c>
      <c r="AC204" s="1">
        <v>1</v>
      </c>
      <c r="AD204" s="1">
        <v>1</v>
      </c>
      <c r="AE204" s="1">
        <v>143</v>
      </c>
      <c r="AF204" s="1">
        <v>20</v>
      </c>
      <c r="AG204" s="1">
        <v>39.1</v>
      </c>
      <c r="AH204" s="1">
        <v>12.2</v>
      </c>
      <c r="AM204" s="1">
        <v>140</v>
      </c>
      <c r="AN204" s="1">
        <v>4.8</v>
      </c>
      <c r="AO204" s="1">
        <v>104</v>
      </c>
      <c r="AP204" s="1">
        <v>9.3000000000000007</v>
      </c>
      <c r="AQ204" s="1">
        <v>141</v>
      </c>
      <c r="AR204" s="1">
        <v>50</v>
      </c>
      <c r="AS204" s="1">
        <v>1.69</v>
      </c>
      <c r="AT204" s="1">
        <v>16</v>
      </c>
      <c r="AU204" s="1">
        <v>10.29</v>
      </c>
      <c r="AV204" s="1">
        <v>252</v>
      </c>
      <c r="DJ204" s="1">
        <v>1</v>
      </c>
      <c r="DK204" s="1" t="s">
        <v>6924</v>
      </c>
    </row>
    <row r="205" spans="1:123" s="1" customFormat="1">
      <c r="A205" s="14">
        <v>196</v>
      </c>
      <c r="B205" s="1">
        <v>1</v>
      </c>
      <c r="C205" s="1" t="s">
        <v>6929</v>
      </c>
      <c r="D205" s="1">
        <v>2</v>
      </c>
      <c r="E205" s="1" t="s">
        <v>6208</v>
      </c>
      <c r="F205" s="1" t="s">
        <v>6030</v>
      </c>
      <c r="Q205" s="1">
        <v>149</v>
      </c>
      <c r="R205" s="1">
        <v>142</v>
      </c>
      <c r="S205" s="1">
        <v>80</v>
      </c>
      <c r="T205" s="1">
        <v>71</v>
      </c>
      <c r="U205" s="1">
        <v>98.7</v>
      </c>
      <c r="V205" s="1">
        <v>100.5</v>
      </c>
      <c r="W205" s="1">
        <v>120</v>
      </c>
      <c r="X205" s="1">
        <v>108</v>
      </c>
      <c r="Y205" s="1">
        <v>16</v>
      </c>
      <c r="AA205" s="1">
        <v>97</v>
      </c>
      <c r="AC205" s="1">
        <v>0</v>
      </c>
      <c r="AE205" s="1">
        <v>130</v>
      </c>
      <c r="AF205" s="1">
        <v>20</v>
      </c>
      <c r="AG205" s="1">
        <v>38.799999999999997</v>
      </c>
      <c r="AH205" s="1">
        <v>13.2</v>
      </c>
      <c r="AK205" s="1">
        <v>0.7</v>
      </c>
      <c r="AM205" s="1">
        <v>139</v>
      </c>
      <c r="AN205" s="1">
        <v>3.9</v>
      </c>
      <c r="AO205" s="1">
        <v>109</v>
      </c>
      <c r="AP205" s="1">
        <v>9.1</v>
      </c>
      <c r="AQ205" s="1">
        <v>99</v>
      </c>
      <c r="AR205" s="1">
        <v>10</v>
      </c>
      <c r="AS205" s="1">
        <v>0.97</v>
      </c>
      <c r="AT205" s="1">
        <v>16</v>
      </c>
      <c r="AU205" s="1">
        <v>11.91</v>
      </c>
      <c r="AV205" s="1">
        <v>178</v>
      </c>
    </row>
    <row r="206" spans="1:123" s="1" customFormat="1">
      <c r="A206" s="14">
        <v>197</v>
      </c>
      <c r="B206" s="1">
        <v>2</v>
      </c>
      <c r="C206" s="1" t="s">
        <v>5920</v>
      </c>
      <c r="D206" s="1">
        <v>7</v>
      </c>
      <c r="E206" s="1" t="s">
        <v>6126</v>
      </c>
      <c r="R206" s="1">
        <v>126</v>
      </c>
      <c r="T206" s="1">
        <v>49</v>
      </c>
      <c r="U206" s="1">
        <v>97.9</v>
      </c>
      <c r="V206" s="1">
        <v>98.3</v>
      </c>
      <c r="W206" s="1">
        <v>84</v>
      </c>
      <c r="X206" s="1">
        <v>86</v>
      </c>
      <c r="Y206" s="1">
        <v>15</v>
      </c>
      <c r="Z206" s="1">
        <v>18</v>
      </c>
      <c r="AA206" s="1">
        <v>93</v>
      </c>
      <c r="AB206" s="1">
        <v>98</v>
      </c>
      <c r="AC206" s="1">
        <v>0</v>
      </c>
      <c r="AD206" s="1">
        <v>0</v>
      </c>
      <c r="AF206" s="1">
        <v>28</v>
      </c>
      <c r="AG206" s="1">
        <v>35.5</v>
      </c>
      <c r="AH206" s="1">
        <v>12.1</v>
      </c>
      <c r="AM206" s="1">
        <v>138</v>
      </c>
      <c r="AN206" s="1">
        <v>3.8</v>
      </c>
      <c r="AO206" s="1">
        <v>98</v>
      </c>
      <c r="AP206" s="1">
        <v>8.9</v>
      </c>
      <c r="AQ206" s="1">
        <v>296</v>
      </c>
      <c r="AR206" s="1">
        <v>14</v>
      </c>
      <c r="AS206" s="1">
        <v>0.89</v>
      </c>
      <c r="AT206" s="1">
        <v>12</v>
      </c>
      <c r="AU206" s="1">
        <v>14.46</v>
      </c>
      <c r="AV206" s="1">
        <v>152</v>
      </c>
      <c r="AW206" s="1">
        <v>7.2</v>
      </c>
      <c r="AX206" s="1">
        <v>3.9</v>
      </c>
      <c r="AY206" s="1">
        <v>0.7</v>
      </c>
      <c r="AZ206" s="1">
        <v>76</v>
      </c>
      <c r="BA206" s="1">
        <v>13</v>
      </c>
      <c r="BB206" s="1">
        <v>11</v>
      </c>
      <c r="BC206" s="1">
        <v>7.5</v>
      </c>
      <c r="BD206" s="1">
        <v>22</v>
      </c>
      <c r="BE206" s="1">
        <v>22</v>
      </c>
      <c r="BF206" s="1">
        <v>190</v>
      </c>
      <c r="BG206" s="1">
        <v>7.45</v>
      </c>
      <c r="BH206" s="1">
        <v>36</v>
      </c>
      <c r="BI206" s="1">
        <v>0.05</v>
      </c>
      <c r="BJ206" s="1">
        <v>1.8</v>
      </c>
      <c r="BQ206" s="1">
        <v>2.6</v>
      </c>
      <c r="DR206" s="1">
        <v>1</v>
      </c>
      <c r="DS206" s="1" t="s">
        <v>6882</v>
      </c>
    </row>
    <row r="207" spans="1:123" s="1" customFormat="1">
      <c r="A207" s="14">
        <v>198</v>
      </c>
      <c r="B207" s="1">
        <v>1</v>
      </c>
      <c r="C207" s="1" t="s">
        <v>6993</v>
      </c>
      <c r="D207" s="1">
        <v>3</v>
      </c>
      <c r="E207" s="1" t="s">
        <v>6994</v>
      </c>
      <c r="F207" s="1" t="s">
        <v>5897</v>
      </c>
      <c r="Q207" s="1">
        <v>109</v>
      </c>
      <c r="S207" s="1">
        <v>56</v>
      </c>
      <c r="U207" s="1">
        <v>100.3</v>
      </c>
      <c r="W207" s="1">
        <v>70</v>
      </c>
      <c r="X207" s="1">
        <v>120</v>
      </c>
      <c r="Y207" s="1">
        <v>19</v>
      </c>
      <c r="AA207" s="1">
        <v>97</v>
      </c>
      <c r="AC207" s="1">
        <v>0</v>
      </c>
      <c r="AE207" s="1">
        <v>140</v>
      </c>
      <c r="AF207" s="1">
        <v>20</v>
      </c>
      <c r="AG207" s="1">
        <v>30.8</v>
      </c>
      <c r="AH207" s="1">
        <v>9.8000000000000007</v>
      </c>
      <c r="AM207" s="1">
        <v>139</v>
      </c>
      <c r="AN207" s="1">
        <v>3.9</v>
      </c>
      <c r="AO207" s="1">
        <v>103</v>
      </c>
      <c r="AP207" s="1">
        <v>8.5</v>
      </c>
      <c r="AQ207" s="1">
        <v>107</v>
      </c>
      <c r="AR207" s="1">
        <v>12</v>
      </c>
      <c r="AS207" s="1">
        <v>0.93</v>
      </c>
      <c r="AT207" s="1">
        <v>16</v>
      </c>
      <c r="AU207" s="1">
        <v>9.91</v>
      </c>
      <c r="AV207" s="1">
        <v>175</v>
      </c>
      <c r="DB207" s="1">
        <v>0</v>
      </c>
      <c r="DR207" s="1">
        <v>2</v>
      </c>
      <c r="DS207" s="1" t="s">
        <v>6861</v>
      </c>
    </row>
    <row r="208" spans="1:123" s="1" customFormat="1">
      <c r="A208" s="14">
        <v>199</v>
      </c>
      <c r="B208" s="64">
        <v>2</v>
      </c>
      <c r="C208" s="64" t="s">
        <v>5920</v>
      </c>
      <c r="D208" s="64">
        <v>6</v>
      </c>
      <c r="E208" s="1" t="s">
        <v>6711</v>
      </c>
      <c r="F208" s="1" t="s">
        <v>6126</v>
      </c>
      <c r="Q208" s="1">
        <v>115</v>
      </c>
      <c r="S208" s="1">
        <v>74</v>
      </c>
      <c r="U208" s="1">
        <v>98.5</v>
      </c>
      <c r="V208" s="1">
        <v>98.4</v>
      </c>
      <c r="W208" s="1">
        <v>80</v>
      </c>
      <c r="Y208" s="1">
        <v>22</v>
      </c>
      <c r="AA208" s="1">
        <v>100</v>
      </c>
      <c r="AC208" s="1">
        <v>0</v>
      </c>
      <c r="AE208" s="1">
        <v>282</v>
      </c>
      <c r="AF208" s="1">
        <v>27</v>
      </c>
      <c r="AG208" s="1">
        <v>40.4</v>
      </c>
      <c r="AH208" s="1">
        <v>12.5</v>
      </c>
      <c r="AM208" s="1">
        <v>141</v>
      </c>
      <c r="AN208" s="1">
        <v>4.9000000000000004</v>
      </c>
      <c r="AO208" s="1">
        <v>103</v>
      </c>
      <c r="AP208" s="1">
        <v>9.1999999999999993</v>
      </c>
      <c r="AQ208" s="1">
        <v>138</v>
      </c>
      <c r="AR208" s="1">
        <v>17</v>
      </c>
      <c r="AS208" s="1">
        <v>0.88</v>
      </c>
      <c r="AT208" s="1">
        <v>11</v>
      </c>
      <c r="AU208" s="1">
        <v>10.85</v>
      </c>
      <c r="AV208" s="1">
        <v>262</v>
      </c>
      <c r="BC208" s="1">
        <v>6</v>
      </c>
      <c r="BD208" s="1" t="s">
        <v>6250</v>
      </c>
      <c r="DJ208" s="1">
        <v>1</v>
      </c>
      <c r="DK208" s="1" t="s">
        <v>5976</v>
      </c>
    </row>
    <row r="209" spans="1:123" s="1" customFormat="1">
      <c r="A209" s="14">
        <v>200</v>
      </c>
      <c r="B209" s="1">
        <v>1</v>
      </c>
      <c r="C209" s="1" t="s">
        <v>5891</v>
      </c>
      <c r="D209" s="1">
        <v>1</v>
      </c>
      <c r="E209" s="1" t="s">
        <v>5862</v>
      </c>
      <c r="F209" s="1" t="s">
        <v>5892</v>
      </c>
      <c r="G209" s="1" t="s">
        <v>5893</v>
      </c>
      <c r="H209" s="1" t="s">
        <v>5894</v>
      </c>
      <c r="Q209" s="1">
        <v>136</v>
      </c>
      <c r="R209" s="1">
        <v>110</v>
      </c>
      <c r="S209" s="1">
        <v>74</v>
      </c>
      <c r="T209" s="1">
        <v>60</v>
      </c>
      <c r="U209" s="1">
        <v>98.3</v>
      </c>
      <c r="V209" s="1">
        <v>98.4</v>
      </c>
      <c r="W209" s="1">
        <v>103</v>
      </c>
      <c r="X209" s="1">
        <v>83</v>
      </c>
      <c r="Y209" s="1">
        <v>18</v>
      </c>
      <c r="Z209" s="1">
        <v>20</v>
      </c>
      <c r="AA209" s="1">
        <v>94</v>
      </c>
      <c r="AB209" s="1">
        <v>97</v>
      </c>
      <c r="AE209" s="1">
        <v>160</v>
      </c>
      <c r="AF209" s="1">
        <v>21</v>
      </c>
      <c r="AG209" s="1">
        <v>29.2</v>
      </c>
      <c r="AH209" s="1">
        <v>8.6</v>
      </c>
      <c r="AI209" s="1">
        <v>1.5</v>
      </c>
      <c r="AK209" s="1">
        <v>1.2</v>
      </c>
      <c r="AM209" s="1">
        <v>138</v>
      </c>
      <c r="AN209" s="1">
        <v>5.2</v>
      </c>
      <c r="AO209" s="1">
        <v>103</v>
      </c>
      <c r="AP209" s="1">
        <v>8.9</v>
      </c>
      <c r="AQ209" s="1">
        <v>247</v>
      </c>
      <c r="AR209" s="1">
        <v>41</v>
      </c>
      <c r="AS209" s="1">
        <v>1.6</v>
      </c>
      <c r="AT209" s="1">
        <v>4</v>
      </c>
      <c r="AU209" s="1">
        <v>3.21</v>
      </c>
      <c r="AV209" s="1">
        <v>418</v>
      </c>
      <c r="BJ209" s="1">
        <v>1.8</v>
      </c>
      <c r="BQ209" s="1">
        <v>3.5</v>
      </c>
      <c r="DJ209" s="1">
        <v>1</v>
      </c>
      <c r="DK209" s="1" t="s">
        <v>5895</v>
      </c>
    </row>
    <row r="210" spans="1:123" s="1" customFormat="1">
      <c r="A210" s="14">
        <v>201</v>
      </c>
      <c r="B210" s="1">
        <v>2</v>
      </c>
      <c r="C210" s="1" t="s">
        <v>6872</v>
      </c>
      <c r="D210" s="1">
        <v>3</v>
      </c>
      <c r="E210" s="1" t="s">
        <v>6797</v>
      </c>
      <c r="F210" s="1" t="s">
        <v>6197</v>
      </c>
      <c r="G210" s="1" t="s">
        <v>6603</v>
      </c>
      <c r="Q210" s="1">
        <v>152</v>
      </c>
      <c r="R210" s="1">
        <v>146</v>
      </c>
      <c r="S210" s="1">
        <v>92</v>
      </c>
      <c r="T210" s="1">
        <v>83</v>
      </c>
      <c r="U210" s="1">
        <v>98.2</v>
      </c>
      <c r="V210" s="1">
        <v>97.3</v>
      </c>
      <c r="W210" s="1">
        <v>102</v>
      </c>
      <c r="X210" s="1">
        <v>71</v>
      </c>
      <c r="Y210" s="1">
        <v>18</v>
      </c>
      <c r="Z210" s="1">
        <v>16</v>
      </c>
      <c r="AA210" s="1">
        <v>99</v>
      </c>
      <c r="AB210" s="1">
        <v>99</v>
      </c>
      <c r="AC210" s="1">
        <v>0</v>
      </c>
      <c r="AD210" s="1">
        <v>0</v>
      </c>
      <c r="AF210" s="1">
        <v>29</v>
      </c>
      <c r="AG210" s="1">
        <v>36.6</v>
      </c>
      <c r="AH210" s="1">
        <v>11.5</v>
      </c>
      <c r="AK210" s="1">
        <v>0.6</v>
      </c>
      <c r="AM210" s="1">
        <v>136</v>
      </c>
      <c r="AN210" s="1">
        <v>3.6</v>
      </c>
      <c r="AO210" s="1">
        <v>97</v>
      </c>
      <c r="AP210" s="1">
        <v>8.9</v>
      </c>
      <c r="AQ210" s="1">
        <v>137</v>
      </c>
      <c r="AR210" s="1">
        <v>14</v>
      </c>
      <c r="AS210" s="1">
        <v>0.28999999999999998</v>
      </c>
      <c r="AT210" s="1">
        <v>10</v>
      </c>
      <c r="AU210" s="1">
        <v>9.18</v>
      </c>
      <c r="AV210" s="1">
        <v>329</v>
      </c>
      <c r="AW210" s="1">
        <v>7.5</v>
      </c>
      <c r="AX210" s="1">
        <v>3.4</v>
      </c>
      <c r="AY210" s="1">
        <v>1.1000000000000001</v>
      </c>
      <c r="AZ210" s="1">
        <v>150</v>
      </c>
      <c r="BA210" s="1">
        <v>19</v>
      </c>
      <c r="BB210" s="1">
        <v>12</v>
      </c>
      <c r="BJ210" s="1">
        <v>1.7</v>
      </c>
      <c r="BK210" s="1">
        <v>30</v>
      </c>
      <c r="BM210" s="1" t="s">
        <v>5851</v>
      </c>
      <c r="BO210" s="1">
        <v>3.6</v>
      </c>
      <c r="DJ210" s="1">
        <v>1</v>
      </c>
      <c r="DK210" s="1" t="s">
        <v>6873</v>
      </c>
      <c r="DR210" s="1">
        <v>2</v>
      </c>
      <c r="DS210" s="1" t="s">
        <v>6874</v>
      </c>
    </row>
    <row r="211" spans="1:123" s="1" customFormat="1">
      <c r="A211" s="14">
        <v>202</v>
      </c>
      <c r="B211" s="64">
        <v>1</v>
      </c>
      <c r="C211" s="64" t="s">
        <v>6675</v>
      </c>
      <c r="D211" s="1">
        <v>8</v>
      </c>
      <c r="E211" s="1" t="s">
        <v>5971</v>
      </c>
      <c r="F211" s="1" t="s">
        <v>5897</v>
      </c>
      <c r="G211" s="1" t="s">
        <v>6030</v>
      </c>
      <c r="H211" s="1" t="s">
        <v>5843</v>
      </c>
      <c r="I211" s="1" t="s">
        <v>6676</v>
      </c>
      <c r="Q211" s="1">
        <v>146</v>
      </c>
      <c r="R211" s="1">
        <v>134</v>
      </c>
      <c r="S211" s="1">
        <v>65</v>
      </c>
      <c r="T211" s="1">
        <v>63</v>
      </c>
      <c r="U211" s="1">
        <v>97.5</v>
      </c>
      <c r="V211" s="1">
        <v>98</v>
      </c>
      <c r="W211" s="1">
        <v>70</v>
      </c>
      <c r="X211" s="1">
        <v>57</v>
      </c>
      <c r="Y211" s="1">
        <v>18</v>
      </c>
      <c r="Z211" s="1">
        <v>22</v>
      </c>
      <c r="AA211" s="1">
        <v>98</v>
      </c>
      <c r="AB211" s="1">
        <v>93</v>
      </c>
      <c r="AC211" s="1">
        <v>0</v>
      </c>
      <c r="AD211" s="1">
        <v>0</v>
      </c>
      <c r="AF211" s="1">
        <v>23</v>
      </c>
      <c r="AG211" s="1">
        <v>37.700000000000003</v>
      </c>
      <c r="AH211" s="1">
        <v>12.5</v>
      </c>
      <c r="AK211" s="1">
        <v>3.6</v>
      </c>
      <c r="AL211" s="1">
        <v>3.6</v>
      </c>
      <c r="AM211" s="1">
        <v>127</v>
      </c>
      <c r="AN211" s="1">
        <v>4.3</v>
      </c>
      <c r="AO211" s="1">
        <v>86</v>
      </c>
      <c r="AP211" s="1">
        <v>8.8000000000000007</v>
      </c>
      <c r="AQ211" s="1">
        <v>411</v>
      </c>
      <c r="AR211" s="1">
        <v>24</v>
      </c>
      <c r="AS211" s="1">
        <v>1.31</v>
      </c>
      <c r="AT211" s="1">
        <v>18</v>
      </c>
      <c r="AU211" s="1">
        <v>6.23</v>
      </c>
      <c r="AV211" s="1">
        <v>199</v>
      </c>
      <c r="AW211" s="1">
        <v>6.4</v>
      </c>
      <c r="AX211" s="1">
        <v>3.7</v>
      </c>
      <c r="AY211" s="1">
        <v>0.5</v>
      </c>
      <c r="AZ211" s="1">
        <v>69</v>
      </c>
      <c r="BA211" s="1">
        <v>21</v>
      </c>
      <c r="BB211" s="1">
        <v>19</v>
      </c>
      <c r="BJ211" s="1">
        <v>1.5</v>
      </c>
      <c r="BK211" s="1">
        <v>82</v>
      </c>
      <c r="BZ211" s="1">
        <v>49</v>
      </c>
      <c r="CB211" s="1">
        <v>23.2</v>
      </c>
      <c r="CC211" s="1">
        <v>6.3</v>
      </c>
      <c r="CD211" s="1">
        <v>41</v>
      </c>
      <c r="CF211" s="1">
        <v>182</v>
      </c>
      <c r="CJ211" s="1">
        <v>0</v>
      </c>
      <c r="CK211" s="1">
        <v>0</v>
      </c>
      <c r="CL211" s="1">
        <v>0</v>
      </c>
      <c r="CP211" s="1">
        <v>283</v>
      </c>
      <c r="DJ211" s="1">
        <v>1</v>
      </c>
      <c r="DK211" s="1" t="s">
        <v>6677</v>
      </c>
    </row>
    <row r="212" spans="1:123" s="1" customFormat="1">
      <c r="A212" s="14">
        <v>203</v>
      </c>
      <c r="B212" s="1">
        <v>1</v>
      </c>
      <c r="C212" s="1" t="s">
        <v>6094</v>
      </c>
      <c r="D212" s="1">
        <v>7</v>
      </c>
      <c r="E212" s="1" t="s">
        <v>5889</v>
      </c>
      <c r="F212" s="1" t="s">
        <v>5886</v>
      </c>
      <c r="G212" s="1" t="s">
        <v>5916</v>
      </c>
      <c r="Q212" s="1">
        <v>110</v>
      </c>
      <c r="R212" s="1">
        <v>116</v>
      </c>
      <c r="S212" s="1">
        <v>56</v>
      </c>
      <c r="T212" s="1">
        <v>64</v>
      </c>
      <c r="U212" s="1">
        <v>98.5</v>
      </c>
      <c r="V212" s="1">
        <v>96.9</v>
      </c>
      <c r="W212" s="1">
        <v>79</v>
      </c>
      <c r="X212" s="1">
        <v>74</v>
      </c>
      <c r="Y212" s="1">
        <v>20</v>
      </c>
      <c r="Z212" s="1">
        <v>18</v>
      </c>
      <c r="AA212" s="1">
        <v>95</v>
      </c>
      <c r="AB212" s="1">
        <v>99</v>
      </c>
      <c r="AD212" s="1">
        <v>0</v>
      </c>
      <c r="AE212" s="1">
        <v>155</v>
      </c>
      <c r="AF212" s="1">
        <v>23</v>
      </c>
      <c r="AG212" s="1">
        <v>28.5</v>
      </c>
      <c r="AH212" s="1">
        <v>9.9</v>
      </c>
      <c r="AM212" s="1">
        <v>132</v>
      </c>
      <c r="AN212" s="1">
        <v>4.9000000000000004</v>
      </c>
      <c r="AO212" s="1">
        <v>95</v>
      </c>
      <c r="AP212" s="1">
        <v>9.6999999999999993</v>
      </c>
      <c r="AQ212" s="1">
        <v>284</v>
      </c>
      <c r="AR212" s="1">
        <v>37</v>
      </c>
      <c r="AS212" s="1">
        <v>2.04</v>
      </c>
      <c r="AT212" s="1">
        <v>14</v>
      </c>
      <c r="AU212" s="1">
        <v>10.35</v>
      </c>
      <c r="AV212" s="1">
        <v>270</v>
      </c>
      <c r="AW212" s="1">
        <v>8.1</v>
      </c>
      <c r="AX212" s="1">
        <v>4.0999999999999996</v>
      </c>
      <c r="AY212" s="1">
        <v>0.8</v>
      </c>
      <c r="AZ212" s="1">
        <v>68</v>
      </c>
      <c r="BA212" s="1">
        <v>25</v>
      </c>
      <c r="BB212" s="1">
        <v>22</v>
      </c>
      <c r="BC212" s="1">
        <v>7.1</v>
      </c>
      <c r="BI212" s="1">
        <v>0.49</v>
      </c>
      <c r="BJ212" s="1">
        <v>1.2</v>
      </c>
      <c r="DJ212" s="1">
        <v>1</v>
      </c>
      <c r="DK212" s="1" t="s">
        <v>6095</v>
      </c>
    </row>
    <row r="213" spans="1:123" s="1" customFormat="1">
      <c r="A213" s="14">
        <v>204</v>
      </c>
      <c r="B213" s="1">
        <v>2</v>
      </c>
      <c r="C213" s="1" t="s">
        <v>6015</v>
      </c>
      <c r="D213" s="1">
        <v>4</v>
      </c>
      <c r="E213" s="1" t="s">
        <v>5862</v>
      </c>
      <c r="F213" s="1" t="s">
        <v>5992</v>
      </c>
      <c r="Q213" s="1">
        <v>150</v>
      </c>
      <c r="R213" s="1">
        <v>135</v>
      </c>
      <c r="S213" s="1">
        <v>72</v>
      </c>
      <c r="T213" s="1">
        <v>76</v>
      </c>
      <c r="U213" s="1">
        <v>99.8</v>
      </c>
      <c r="V213" s="1">
        <v>99.4</v>
      </c>
      <c r="W213" s="1">
        <v>97</v>
      </c>
      <c r="X213" s="1">
        <v>94</v>
      </c>
      <c r="Y213" s="1">
        <v>18</v>
      </c>
      <c r="Z213" s="1">
        <v>16</v>
      </c>
      <c r="AA213" s="1">
        <v>96</v>
      </c>
      <c r="AB213" s="1">
        <v>97</v>
      </c>
      <c r="AC213" s="1">
        <v>0</v>
      </c>
      <c r="AD213" s="1">
        <v>0</v>
      </c>
      <c r="AE213" s="1">
        <v>189</v>
      </c>
      <c r="AF213" s="1">
        <v>22</v>
      </c>
      <c r="AG213" s="1">
        <v>43</v>
      </c>
      <c r="AH213" s="1">
        <v>13.8</v>
      </c>
      <c r="AK213" s="1">
        <v>1.9</v>
      </c>
      <c r="AM213" s="1">
        <v>128</v>
      </c>
      <c r="AN213" s="1">
        <v>4.8</v>
      </c>
      <c r="AO213" s="1">
        <v>96</v>
      </c>
      <c r="AP213" s="1">
        <v>9.3000000000000007</v>
      </c>
      <c r="AQ213" s="1">
        <v>110</v>
      </c>
      <c r="AR213" s="1">
        <v>18</v>
      </c>
      <c r="AS213" s="1">
        <v>0.93</v>
      </c>
      <c r="AT213" s="1">
        <v>10</v>
      </c>
      <c r="AU213" s="1">
        <v>10.62</v>
      </c>
      <c r="AV213" s="1">
        <v>152</v>
      </c>
      <c r="AW213" s="1">
        <v>7.9</v>
      </c>
      <c r="AX213" s="1">
        <v>3.8</v>
      </c>
      <c r="AY213" s="1">
        <v>0.9</v>
      </c>
      <c r="AZ213" s="1">
        <v>80</v>
      </c>
      <c r="BA213" s="1">
        <v>41</v>
      </c>
      <c r="BB213" s="1">
        <v>26</v>
      </c>
      <c r="BG213" s="1">
        <v>7.42</v>
      </c>
      <c r="BH213" s="1">
        <v>39</v>
      </c>
      <c r="DR213" s="1">
        <v>1</v>
      </c>
      <c r="DS213" s="1" t="s">
        <v>6669</v>
      </c>
    </row>
    <row r="214" spans="1:123" s="1" customFormat="1">
      <c r="A214" s="14">
        <v>205</v>
      </c>
      <c r="B214" s="1">
        <v>1</v>
      </c>
      <c r="C214" s="1" t="s">
        <v>6196</v>
      </c>
      <c r="D214" s="1">
        <v>1</v>
      </c>
      <c r="E214" s="1" t="s">
        <v>5897</v>
      </c>
      <c r="F214" s="1" t="s">
        <v>5992</v>
      </c>
      <c r="G214" s="1" t="s">
        <v>6197</v>
      </c>
      <c r="Q214" s="1">
        <v>122</v>
      </c>
      <c r="R214" s="1">
        <v>140</v>
      </c>
      <c r="S214" s="1">
        <v>57</v>
      </c>
      <c r="T214" s="1">
        <v>80</v>
      </c>
      <c r="U214" s="1">
        <v>98.8</v>
      </c>
      <c r="V214" s="1">
        <v>97.9</v>
      </c>
      <c r="W214" s="1">
        <v>69</v>
      </c>
      <c r="X214" s="1">
        <v>76</v>
      </c>
      <c r="Y214" s="1">
        <v>18</v>
      </c>
      <c r="Z214" s="1">
        <v>16</v>
      </c>
      <c r="AA214" s="1">
        <v>97</v>
      </c>
      <c r="AB214" s="1">
        <v>94</v>
      </c>
      <c r="AC214" s="1">
        <v>0</v>
      </c>
      <c r="AD214" s="1">
        <v>0</v>
      </c>
      <c r="AF214" s="1">
        <v>30</v>
      </c>
      <c r="AG214" s="1">
        <v>38.5</v>
      </c>
      <c r="AH214" s="1">
        <v>12.8</v>
      </c>
      <c r="AK214" s="1">
        <v>0.8</v>
      </c>
      <c r="AM214" s="1">
        <v>142</v>
      </c>
      <c r="AN214" s="1">
        <v>4.0999999999999996</v>
      </c>
      <c r="AO214" s="1">
        <v>101</v>
      </c>
      <c r="AP214" s="1">
        <v>9.3000000000000007</v>
      </c>
      <c r="AQ214" s="1">
        <v>127</v>
      </c>
      <c r="AR214" s="1">
        <v>14</v>
      </c>
      <c r="AS214" s="1">
        <v>1.1399999999999999</v>
      </c>
      <c r="AT214" s="1">
        <v>11</v>
      </c>
      <c r="AU214" s="1">
        <v>10.1</v>
      </c>
      <c r="AV214" s="1">
        <v>238</v>
      </c>
      <c r="AW214" s="1">
        <v>7.5</v>
      </c>
      <c r="AX214" s="1">
        <v>4</v>
      </c>
      <c r="AY214" s="1">
        <v>1.2</v>
      </c>
      <c r="AZ214" s="1">
        <v>91</v>
      </c>
      <c r="BA214" s="1">
        <v>18</v>
      </c>
      <c r="BB214" s="1">
        <v>22</v>
      </c>
      <c r="BD214" s="1" t="s">
        <v>5851</v>
      </c>
      <c r="BG214" s="1">
        <v>7.36</v>
      </c>
      <c r="BH214" s="1">
        <v>53</v>
      </c>
      <c r="BI214" s="1">
        <v>0.06</v>
      </c>
      <c r="BJ214" s="1">
        <v>1.9</v>
      </c>
      <c r="BK214" s="1">
        <v>41</v>
      </c>
      <c r="BQ214" s="1">
        <v>3</v>
      </c>
      <c r="DJ214" s="1">
        <v>1</v>
      </c>
      <c r="DK214" s="1" t="s">
        <v>6198</v>
      </c>
      <c r="DL214" s="1">
        <v>1</v>
      </c>
      <c r="DM214" s="1" t="s">
        <v>6199</v>
      </c>
    </row>
    <row r="215" spans="1:123" s="1" customFormat="1">
      <c r="A215" s="14">
        <v>206</v>
      </c>
      <c r="B215" s="64">
        <v>1</v>
      </c>
      <c r="C215" s="64" t="s">
        <v>6304</v>
      </c>
      <c r="D215" s="1">
        <v>14</v>
      </c>
      <c r="E215" s="1" t="s">
        <v>6305</v>
      </c>
      <c r="Q215" s="1">
        <v>169</v>
      </c>
      <c r="R215" s="1">
        <v>130</v>
      </c>
      <c r="S215" s="1">
        <v>71</v>
      </c>
      <c r="T215" s="1">
        <v>60</v>
      </c>
      <c r="U215" s="1">
        <v>98.7</v>
      </c>
      <c r="V215" s="1">
        <v>98.4</v>
      </c>
      <c r="W215" s="1">
        <v>60</v>
      </c>
      <c r="X215" s="1">
        <v>63</v>
      </c>
      <c r="Y215" s="1">
        <v>18</v>
      </c>
      <c r="Z215" s="1">
        <v>20</v>
      </c>
      <c r="AA215" s="1">
        <v>99</v>
      </c>
      <c r="AB215" s="1">
        <v>97</v>
      </c>
      <c r="AC215" s="1">
        <v>0</v>
      </c>
      <c r="AD215" s="1">
        <v>0</v>
      </c>
      <c r="AF215" s="1">
        <v>28</v>
      </c>
      <c r="AG215" s="1">
        <v>35</v>
      </c>
      <c r="AH215" s="1">
        <v>11.7</v>
      </c>
      <c r="AM215" s="1">
        <v>139</v>
      </c>
      <c r="AN215" s="1">
        <v>4.5</v>
      </c>
      <c r="AO215" s="1">
        <v>98</v>
      </c>
      <c r="AP215" s="1">
        <v>9.1999999999999993</v>
      </c>
      <c r="AQ215" s="1">
        <v>85</v>
      </c>
      <c r="AR215" s="1">
        <v>26</v>
      </c>
      <c r="AS215" s="1">
        <v>1.2</v>
      </c>
      <c r="AT215" s="1">
        <v>13</v>
      </c>
      <c r="AU215" s="1">
        <v>10.24</v>
      </c>
      <c r="AV215" s="1">
        <v>288</v>
      </c>
      <c r="BT215" s="1">
        <v>31.2</v>
      </c>
      <c r="CI215" s="1">
        <v>98</v>
      </c>
      <c r="DJ215" s="1">
        <v>1</v>
      </c>
      <c r="DK215" s="1" t="s">
        <v>6306</v>
      </c>
      <c r="DL215" s="1">
        <v>3</v>
      </c>
      <c r="DM215" s="1" t="s">
        <v>6307</v>
      </c>
    </row>
    <row r="216" spans="1:123" s="1" customFormat="1">
      <c r="A216" s="14">
        <v>207</v>
      </c>
      <c r="B216" s="64">
        <v>2</v>
      </c>
      <c r="C216" s="64" t="s">
        <v>5920</v>
      </c>
      <c r="D216" s="64">
        <v>5</v>
      </c>
      <c r="Q216" s="1">
        <v>154</v>
      </c>
      <c r="R216" s="1">
        <v>136</v>
      </c>
      <c r="S216" s="1">
        <v>95</v>
      </c>
      <c r="T216" s="1">
        <v>87</v>
      </c>
      <c r="U216" s="1">
        <v>97.8</v>
      </c>
      <c r="W216" s="1">
        <v>93</v>
      </c>
      <c r="X216" s="1">
        <v>87</v>
      </c>
      <c r="Y216" s="1">
        <v>17</v>
      </c>
      <c r="Z216" s="1">
        <v>19</v>
      </c>
      <c r="AA216" s="1">
        <v>97</v>
      </c>
      <c r="AB216" s="1">
        <v>98</v>
      </c>
      <c r="AC216" s="1">
        <v>0</v>
      </c>
      <c r="AD216" s="1">
        <v>0</v>
      </c>
      <c r="AE216" s="1">
        <v>120</v>
      </c>
      <c r="AF216" s="1">
        <v>28</v>
      </c>
      <c r="AG216" s="1">
        <v>40.200000000000003</v>
      </c>
      <c r="AH216" s="1">
        <v>13.5</v>
      </c>
      <c r="AI216" s="1">
        <v>1.3</v>
      </c>
      <c r="AM216" s="1">
        <v>141</v>
      </c>
      <c r="AN216" s="1">
        <v>3.9</v>
      </c>
      <c r="AO216" s="1">
        <v>100</v>
      </c>
      <c r="AP216" s="1">
        <v>9.1999999999999993</v>
      </c>
      <c r="AQ216" s="1">
        <v>136</v>
      </c>
      <c r="AR216" s="1">
        <v>18</v>
      </c>
      <c r="AS216" s="1">
        <v>0.93</v>
      </c>
      <c r="AT216" s="1">
        <v>13</v>
      </c>
      <c r="AU216" s="1">
        <v>4.21</v>
      </c>
      <c r="AV216" s="1">
        <v>204</v>
      </c>
      <c r="AW216" s="1">
        <v>7.1</v>
      </c>
      <c r="AX216" s="1">
        <v>3.9</v>
      </c>
      <c r="AY216" s="1">
        <v>0.6</v>
      </c>
      <c r="AZ216" s="1">
        <v>60</v>
      </c>
      <c r="BA216" s="1">
        <v>67</v>
      </c>
      <c r="BB216" s="1">
        <v>69</v>
      </c>
      <c r="BD216" s="1">
        <v>62</v>
      </c>
      <c r="BE216" s="1">
        <v>63</v>
      </c>
      <c r="BF216" s="1">
        <v>10175</v>
      </c>
      <c r="BJ216" s="1">
        <v>1.9</v>
      </c>
      <c r="DJ216" s="1">
        <v>1</v>
      </c>
      <c r="DK216" s="1" t="s">
        <v>6383</v>
      </c>
    </row>
    <row r="217" spans="1:123" s="1" customFormat="1">
      <c r="A217" s="14">
        <v>208</v>
      </c>
      <c r="B217" s="1">
        <v>2</v>
      </c>
      <c r="C217" s="1" t="s">
        <v>6840</v>
      </c>
      <c r="D217" s="1">
        <v>1</v>
      </c>
      <c r="E217" s="1" t="s">
        <v>5889</v>
      </c>
      <c r="F217" s="1" t="s">
        <v>5992</v>
      </c>
      <c r="G217" s="1" t="s">
        <v>5911</v>
      </c>
      <c r="Q217" s="1">
        <v>127</v>
      </c>
      <c r="S217" s="1">
        <v>65</v>
      </c>
      <c r="U217" s="1">
        <v>98.2</v>
      </c>
      <c r="W217" s="1">
        <v>96</v>
      </c>
      <c r="Y217" s="1">
        <v>20</v>
      </c>
      <c r="AA217" s="1">
        <v>100</v>
      </c>
      <c r="AB217" s="1">
        <v>94</v>
      </c>
      <c r="AC217" s="1">
        <v>1</v>
      </c>
      <c r="AF217" s="1">
        <v>25</v>
      </c>
      <c r="AG217" s="1">
        <v>29.6</v>
      </c>
      <c r="AH217" s="1">
        <v>9.3000000000000007</v>
      </c>
      <c r="AK217" s="1">
        <v>1.9</v>
      </c>
      <c r="AM217" s="1">
        <v>144</v>
      </c>
      <c r="AN217" s="1">
        <v>4.5</v>
      </c>
      <c r="AO217" s="1">
        <v>105</v>
      </c>
      <c r="AP217" s="1">
        <v>9.3000000000000007</v>
      </c>
      <c r="AQ217" s="1">
        <v>169</v>
      </c>
      <c r="AR217" s="1">
        <v>38</v>
      </c>
      <c r="AS217" s="1">
        <v>1.46</v>
      </c>
      <c r="AT217" s="1">
        <v>14</v>
      </c>
      <c r="AU217" s="1">
        <v>9.07</v>
      </c>
      <c r="AV217" s="1">
        <v>281</v>
      </c>
      <c r="AW217" s="1">
        <v>6.6</v>
      </c>
      <c r="AX217" s="1">
        <v>2.9</v>
      </c>
      <c r="AY217" s="1">
        <v>0.2</v>
      </c>
      <c r="AZ217" s="1">
        <v>52</v>
      </c>
      <c r="BA217" s="1">
        <v>20</v>
      </c>
      <c r="BB217" s="1">
        <v>15</v>
      </c>
      <c r="BD217" s="1">
        <v>37</v>
      </c>
      <c r="BE217" s="1">
        <v>32</v>
      </c>
      <c r="BF217" s="1">
        <v>882</v>
      </c>
      <c r="BG217" s="1">
        <v>7.45</v>
      </c>
      <c r="BH217" s="1">
        <v>34</v>
      </c>
      <c r="CJ217" s="1">
        <v>0</v>
      </c>
      <c r="CK217" s="1">
        <v>0</v>
      </c>
      <c r="CL217" s="1">
        <v>0</v>
      </c>
      <c r="DJ217" s="1">
        <v>1</v>
      </c>
      <c r="DK217" s="1" t="s">
        <v>6841</v>
      </c>
    </row>
    <row r="218" spans="1:123" s="1" customFormat="1">
      <c r="A218" s="14">
        <v>209</v>
      </c>
      <c r="B218" s="64">
        <v>1</v>
      </c>
      <c r="C218" s="64" t="s">
        <v>6056</v>
      </c>
      <c r="D218" s="1">
        <v>3</v>
      </c>
      <c r="Q218" s="1">
        <v>134</v>
      </c>
      <c r="R218" s="1">
        <v>125</v>
      </c>
      <c r="S218" s="1">
        <v>76</v>
      </c>
      <c r="T218" s="1">
        <v>59</v>
      </c>
      <c r="U218" s="1">
        <v>99.9</v>
      </c>
      <c r="V218" s="1">
        <v>99.1</v>
      </c>
      <c r="W218" s="1">
        <v>98</v>
      </c>
      <c r="X218" s="1">
        <v>96</v>
      </c>
      <c r="Y218" s="1">
        <v>18</v>
      </c>
      <c r="Z218" s="1">
        <v>18</v>
      </c>
      <c r="AA218" s="1">
        <v>97</v>
      </c>
      <c r="AB218" s="1">
        <v>97</v>
      </c>
      <c r="AC218" s="1">
        <v>0</v>
      </c>
      <c r="AD218" s="1">
        <v>0</v>
      </c>
      <c r="AF218" s="1">
        <v>28</v>
      </c>
      <c r="AG218" s="1">
        <v>33.5</v>
      </c>
      <c r="AH218" s="1">
        <v>11.7</v>
      </c>
      <c r="AI218" s="1">
        <v>1.2</v>
      </c>
      <c r="AK218" s="1">
        <v>1.5</v>
      </c>
      <c r="AM218" s="1">
        <v>138</v>
      </c>
      <c r="AN218" s="1">
        <v>4.5999999999999996</v>
      </c>
      <c r="AO218" s="1">
        <v>98</v>
      </c>
      <c r="AP218" s="1">
        <v>9.6</v>
      </c>
      <c r="AQ218" s="1">
        <v>296</v>
      </c>
      <c r="AR218" s="1">
        <v>29</v>
      </c>
      <c r="AS218" s="1">
        <v>1.1000000000000001</v>
      </c>
      <c r="AT218" s="1">
        <v>12</v>
      </c>
      <c r="AU218" s="1">
        <v>17.579999999999998</v>
      </c>
      <c r="AV218" s="1">
        <v>203</v>
      </c>
      <c r="AW218" s="1">
        <v>7.1</v>
      </c>
      <c r="AX218" s="1">
        <v>4.2</v>
      </c>
      <c r="AY218" s="1">
        <v>0.6</v>
      </c>
      <c r="AZ218" s="1">
        <v>53</v>
      </c>
      <c r="BA218" s="1">
        <v>12</v>
      </c>
      <c r="BB218" s="1">
        <v>10</v>
      </c>
      <c r="BC218" s="1">
        <v>8.3000000000000007</v>
      </c>
      <c r="BF218" s="1">
        <v>1477</v>
      </c>
      <c r="BI218" s="1">
        <v>0.1</v>
      </c>
      <c r="BJ218" s="1">
        <v>1.5</v>
      </c>
      <c r="BM218" s="1">
        <v>0.68</v>
      </c>
      <c r="DJ218" s="1">
        <v>1</v>
      </c>
      <c r="DK218" s="1" t="s">
        <v>6088</v>
      </c>
      <c r="DL218" s="1">
        <v>2</v>
      </c>
      <c r="DM218" s="1" t="s">
        <v>6230</v>
      </c>
      <c r="DR218" s="1">
        <v>2</v>
      </c>
      <c r="DS218" s="1" t="s">
        <v>6089</v>
      </c>
    </row>
    <row r="219" spans="1:123" s="1" customFormat="1">
      <c r="A219" s="14">
        <v>210</v>
      </c>
      <c r="B219" s="64">
        <v>2</v>
      </c>
      <c r="C219" s="64" t="s">
        <v>6056</v>
      </c>
      <c r="D219" s="64">
        <v>3</v>
      </c>
      <c r="E219" s="1" t="s">
        <v>6553</v>
      </c>
      <c r="F219" s="1" t="s">
        <v>5861</v>
      </c>
      <c r="G219" s="1" t="s">
        <v>6554</v>
      </c>
      <c r="Q219" s="1">
        <v>142</v>
      </c>
      <c r="R219" s="1">
        <v>135</v>
      </c>
      <c r="S219" s="1">
        <v>86</v>
      </c>
      <c r="T219" s="1">
        <v>91</v>
      </c>
      <c r="U219" s="1">
        <v>97.6</v>
      </c>
      <c r="V219" s="1">
        <v>97.5</v>
      </c>
      <c r="W219" s="1">
        <v>97</v>
      </c>
      <c r="X219" s="1">
        <v>92</v>
      </c>
      <c r="Z219" s="1">
        <v>20</v>
      </c>
      <c r="AA219" s="1">
        <v>95</v>
      </c>
      <c r="AB219" s="1">
        <v>98</v>
      </c>
      <c r="AD219" s="1">
        <v>0</v>
      </c>
      <c r="AE219" s="1">
        <v>180</v>
      </c>
      <c r="AF219" s="1">
        <v>28</v>
      </c>
      <c r="AG219" s="1">
        <v>39.200000000000003</v>
      </c>
      <c r="AH219" s="1">
        <v>12.7</v>
      </c>
      <c r="AK219" s="1">
        <v>1.2</v>
      </c>
      <c r="AM219" s="1">
        <v>133</v>
      </c>
      <c r="AN219" s="1">
        <v>4.5999999999999996</v>
      </c>
      <c r="AO219" s="1">
        <v>96</v>
      </c>
      <c r="AP219" s="1">
        <v>9.1999999999999993</v>
      </c>
      <c r="AQ219" s="1">
        <v>95</v>
      </c>
      <c r="AR219" s="1">
        <v>22</v>
      </c>
      <c r="AS219" s="1">
        <v>0.99</v>
      </c>
      <c r="AT219" s="1">
        <v>9</v>
      </c>
      <c r="AU219" s="1">
        <v>8.35</v>
      </c>
      <c r="AV219" s="1">
        <v>207</v>
      </c>
      <c r="AW219" s="1">
        <v>7.8</v>
      </c>
      <c r="AX219" s="1">
        <v>3.2</v>
      </c>
      <c r="AY219" s="1">
        <v>0.7</v>
      </c>
      <c r="AZ219" s="1">
        <v>103</v>
      </c>
      <c r="BA219" s="1">
        <v>29</v>
      </c>
      <c r="BB219" s="1">
        <v>13</v>
      </c>
      <c r="BJ219" s="1">
        <v>2</v>
      </c>
      <c r="BK219" s="1">
        <v>76</v>
      </c>
      <c r="DJ219" s="1">
        <v>1</v>
      </c>
      <c r="DK219" s="1" t="s">
        <v>6555</v>
      </c>
      <c r="DL219" s="1">
        <v>1</v>
      </c>
      <c r="DM219" s="1" t="s">
        <v>6556</v>
      </c>
      <c r="DR219" s="1">
        <v>2</v>
      </c>
      <c r="DS219" s="1" t="s">
        <v>6089</v>
      </c>
    </row>
    <row r="220" spans="1:123" s="1" customFormat="1">
      <c r="A220" s="14">
        <v>211</v>
      </c>
      <c r="B220" s="1">
        <v>2</v>
      </c>
      <c r="C220" s="1" t="s">
        <v>6925</v>
      </c>
      <c r="D220" s="1">
        <v>3</v>
      </c>
      <c r="E220" s="1" t="s">
        <v>6246</v>
      </c>
      <c r="F220" s="1" t="s">
        <v>6061</v>
      </c>
      <c r="G220" s="1" t="s">
        <v>5897</v>
      </c>
      <c r="H220" s="1" t="s">
        <v>5992</v>
      </c>
      <c r="Q220" s="1">
        <v>119</v>
      </c>
      <c r="R220" s="1">
        <v>118</v>
      </c>
      <c r="S220" s="1">
        <v>72</v>
      </c>
      <c r="T220" s="1">
        <v>77</v>
      </c>
      <c r="U220" s="1">
        <v>101.5</v>
      </c>
      <c r="V220" s="1">
        <v>98.5</v>
      </c>
      <c r="W220" s="1">
        <v>88</v>
      </c>
      <c r="X220" s="1">
        <v>80</v>
      </c>
      <c r="Y220" s="1">
        <v>16</v>
      </c>
      <c r="Z220" s="1">
        <v>16</v>
      </c>
      <c r="AA220" s="1">
        <v>98</v>
      </c>
      <c r="AB220" s="1">
        <v>97</v>
      </c>
      <c r="AC220" s="1">
        <v>0</v>
      </c>
      <c r="AD220" s="1">
        <v>0</v>
      </c>
      <c r="AF220" s="1">
        <v>21</v>
      </c>
      <c r="AG220" s="1">
        <v>44.8</v>
      </c>
      <c r="AH220" s="1">
        <v>15.3</v>
      </c>
      <c r="AK220" s="1">
        <v>1.2</v>
      </c>
      <c r="AM220" s="1">
        <v>128</v>
      </c>
      <c r="AN220" s="1">
        <v>4.2</v>
      </c>
      <c r="AO220" s="1">
        <v>95</v>
      </c>
      <c r="AP220" s="1">
        <v>9</v>
      </c>
      <c r="AQ220" s="1">
        <v>145</v>
      </c>
      <c r="AR220" s="1">
        <v>14</v>
      </c>
      <c r="AS220" s="1">
        <v>0.87</v>
      </c>
      <c r="AT220" s="1">
        <v>12</v>
      </c>
      <c r="AU220" s="1">
        <v>9.15</v>
      </c>
      <c r="AV220" s="1">
        <v>135</v>
      </c>
      <c r="AW220" s="1">
        <v>7.6</v>
      </c>
      <c r="AX220" s="1">
        <v>4</v>
      </c>
      <c r="AY220" s="1">
        <v>1.6</v>
      </c>
      <c r="AZ220" s="1">
        <v>73</v>
      </c>
      <c r="BA220" s="1">
        <v>26</v>
      </c>
      <c r="BB220" s="1">
        <v>36</v>
      </c>
      <c r="BJ220" s="1">
        <v>1.8</v>
      </c>
      <c r="BK220" s="1">
        <v>17</v>
      </c>
      <c r="DJ220" s="1">
        <v>2</v>
      </c>
      <c r="DK220" s="1" t="s">
        <v>6926</v>
      </c>
      <c r="DR220" s="1">
        <v>2</v>
      </c>
      <c r="DS220" s="1" t="s">
        <v>6861</v>
      </c>
    </row>
    <row r="221" spans="1:123" s="1" customFormat="1">
      <c r="A221" s="14">
        <v>212</v>
      </c>
      <c r="B221" s="1">
        <v>2</v>
      </c>
      <c r="C221" s="1" t="s">
        <v>5961</v>
      </c>
      <c r="D221" s="1">
        <v>7</v>
      </c>
      <c r="E221" s="1" t="s">
        <v>5962</v>
      </c>
      <c r="F221" s="1" t="s">
        <v>5963</v>
      </c>
      <c r="G221" s="1" t="s">
        <v>5913</v>
      </c>
      <c r="Q221" s="1">
        <v>126</v>
      </c>
      <c r="R221" s="1">
        <v>121</v>
      </c>
      <c r="S221" s="1">
        <v>60</v>
      </c>
      <c r="T221" s="1">
        <v>69</v>
      </c>
      <c r="U221" s="1">
        <v>98.1</v>
      </c>
      <c r="V221" s="1">
        <v>98.4</v>
      </c>
      <c r="W221" s="1">
        <v>70</v>
      </c>
      <c r="X221" s="1">
        <v>68</v>
      </c>
      <c r="Y221" s="1">
        <v>22</v>
      </c>
      <c r="Z221" s="1">
        <v>20</v>
      </c>
      <c r="AA221" s="1">
        <v>98</v>
      </c>
      <c r="AB221" s="1">
        <v>99</v>
      </c>
      <c r="AC221" s="1">
        <v>1</v>
      </c>
      <c r="AD221" s="1">
        <v>0</v>
      </c>
      <c r="AE221" s="1">
        <v>155</v>
      </c>
      <c r="AF221" s="1">
        <v>28</v>
      </c>
      <c r="AG221" s="1">
        <v>29.3</v>
      </c>
      <c r="AH221" s="1">
        <v>9.6999999999999993</v>
      </c>
      <c r="AM221" s="1">
        <v>145</v>
      </c>
      <c r="AN221" s="1">
        <v>3</v>
      </c>
      <c r="AO221" s="1">
        <v>104</v>
      </c>
      <c r="AP221" s="1">
        <v>9</v>
      </c>
      <c r="AQ221" s="1">
        <v>116</v>
      </c>
      <c r="AR221" s="1">
        <v>12</v>
      </c>
      <c r="AS221" s="1">
        <v>0.7</v>
      </c>
      <c r="AT221" s="1">
        <v>13</v>
      </c>
      <c r="AU221" s="1">
        <v>8.08</v>
      </c>
      <c r="AV221" s="1">
        <v>190</v>
      </c>
      <c r="BD221" s="1" t="s">
        <v>5851</v>
      </c>
      <c r="BF221" s="1">
        <v>85</v>
      </c>
      <c r="BJ221" s="1">
        <v>1.8</v>
      </c>
      <c r="DJ221" s="1">
        <v>1</v>
      </c>
      <c r="DK221" s="1" t="s">
        <v>5964</v>
      </c>
    </row>
    <row r="222" spans="1:123" s="1" customFormat="1">
      <c r="A222" s="14">
        <v>213</v>
      </c>
      <c r="B222" s="1">
        <v>1</v>
      </c>
      <c r="C222" s="1" t="s">
        <v>6056</v>
      </c>
      <c r="D222" s="1">
        <v>3</v>
      </c>
      <c r="E222" s="1" t="s">
        <v>5992</v>
      </c>
      <c r="Q222" s="1">
        <v>165</v>
      </c>
      <c r="R222" s="1">
        <v>147</v>
      </c>
      <c r="S222" s="1">
        <v>72</v>
      </c>
      <c r="T222" s="1">
        <v>64</v>
      </c>
      <c r="U222" s="1">
        <v>97.8</v>
      </c>
      <c r="V222" s="1">
        <v>98.2</v>
      </c>
      <c r="W222" s="1">
        <v>70</v>
      </c>
      <c r="X222" s="1">
        <v>66</v>
      </c>
      <c r="Y222" s="1">
        <v>20</v>
      </c>
      <c r="Z222" s="1">
        <v>16</v>
      </c>
      <c r="AA222" s="1">
        <v>94</v>
      </c>
      <c r="AB222" s="1">
        <v>94</v>
      </c>
      <c r="AC222" s="1">
        <v>0</v>
      </c>
      <c r="AE222" s="1">
        <v>216</v>
      </c>
      <c r="AF222" s="1">
        <v>27</v>
      </c>
      <c r="AG222" s="1">
        <v>47.2</v>
      </c>
      <c r="AH222" s="1">
        <v>15.5</v>
      </c>
      <c r="AI222" s="1">
        <v>2.7</v>
      </c>
      <c r="AM222" s="1">
        <v>140</v>
      </c>
      <c r="AN222" s="1">
        <v>4</v>
      </c>
      <c r="AO222" s="1">
        <v>101</v>
      </c>
      <c r="AP222" s="1">
        <v>9.8000000000000007</v>
      </c>
      <c r="AQ222" s="1">
        <v>100</v>
      </c>
      <c r="AR222" s="1">
        <v>13</v>
      </c>
      <c r="AS222" s="1">
        <v>0.9</v>
      </c>
      <c r="AT222" s="1">
        <v>12</v>
      </c>
      <c r="AU222" s="1">
        <v>6.2</v>
      </c>
      <c r="AV222" s="1">
        <v>230</v>
      </c>
      <c r="AW222" s="1">
        <v>7.2</v>
      </c>
      <c r="AX222" s="1">
        <v>3.7</v>
      </c>
      <c r="AY222" s="1">
        <v>0.8</v>
      </c>
      <c r="AZ222" s="1">
        <v>429</v>
      </c>
      <c r="BA222" s="1">
        <v>50</v>
      </c>
      <c r="BB222" s="1">
        <v>80</v>
      </c>
      <c r="BC222" s="1">
        <v>5.4</v>
      </c>
      <c r="BJ222" s="1">
        <v>2.2000000000000002</v>
      </c>
      <c r="BM222" s="1">
        <v>3.34</v>
      </c>
      <c r="DJ222" s="1">
        <v>2</v>
      </c>
      <c r="DK222" s="1" t="s">
        <v>6230</v>
      </c>
      <c r="DL222" s="1">
        <v>1</v>
      </c>
      <c r="DM222" s="1" t="s">
        <v>5976</v>
      </c>
      <c r="DR222" s="1">
        <v>2</v>
      </c>
      <c r="DS222" s="1" t="s">
        <v>6303</v>
      </c>
    </row>
    <row r="223" spans="1:123" s="1" customFormat="1">
      <c r="A223" s="14">
        <v>214</v>
      </c>
      <c r="B223" s="64">
        <v>2</v>
      </c>
      <c r="C223" s="64" t="s">
        <v>6029</v>
      </c>
      <c r="D223" s="64">
        <v>2</v>
      </c>
      <c r="E223" s="1" t="s">
        <v>6432</v>
      </c>
      <c r="F223" s="1" t="s">
        <v>6047</v>
      </c>
      <c r="G223" s="1" t="s">
        <v>6433</v>
      </c>
      <c r="Q223" s="1">
        <v>118</v>
      </c>
      <c r="R223" s="1">
        <v>158</v>
      </c>
      <c r="S223" s="1">
        <v>80</v>
      </c>
      <c r="T223" s="1">
        <v>83</v>
      </c>
      <c r="U223" s="1">
        <v>99</v>
      </c>
      <c r="V223" s="1">
        <v>98.2</v>
      </c>
      <c r="W223" s="1">
        <v>100</v>
      </c>
      <c r="X223" s="1">
        <v>83</v>
      </c>
      <c r="Y223" s="1">
        <v>17</v>
      </c>
      <c r="Z223" s="1">
        <v>16</v>
      </c>
      <c r="AA223" s="1">
        <v>100</v>
      </c>
      <c r="AB223" s="1">
        <v>98</v>
      </c>
      <c r="AC223" s="1">
        <v>0</v>
      </c>
      <c r="AD223" s="1">
        <v>0</v>
      </c>
      <c r="AE223" s="1">
        <v>168</v>
      </c>
      <c r="AF223" s="1">
        <v>25</v>
      </c>
      <c r="AG223" s="1">
        <v>39.799999999999997</v>
      </c>
      <c r="AH223" s="1">
        <v>13.6</v>
      </c>
      <c r="AM223" s="1">
        <v>139</v>
      </c>
      <c r="AN223" s="1">
        <v>3.9</v>
      </c>
      <c r="AO223" s="1">
        <v>99</v>
      </c>
      <c r="AP223" s="1">
        <v>9.6</v>
      </c>
      <c r="AQ223" s="1">
        <v>86</v>
      </c>
      <c r="AR223" s="1">
        <v>11</v>
      </c>
      <c r="AS223" s="1">
        <v>0.73</v>
      </c>
      <c r="AT223" s="1">
        <v>15</v>
      </c>
      <c r="AU223" s="1">
        <v>8.2799999999999994</v>
      </c>
      <c r="AV223" s="1">
        <v>223</v>
      </c>
      <c r="BT223" s="1">
        <v>157.1</v>
      </c>
      <c r="CI223" s="1">
        <v>21</v>
      </c>
      <c r="DJ223" s="1">
        <v>1</v>
      </c>
      <c r="DK223" s="1" t="s">
        <v>6434</v>
      </c>
      <c r="DR223" s="1">
        <v>1</v>
      </c>
      <c r="DS223" s="1" t="s">
        <v>6359</v>
      </c>
    </row>
    <row r="224" spans="1:123" s="1" customFormat="1">
      <c r="A224" s="14">
        <v>215</v>
      </c>
      <c r="B224" s="1">
        <v>1</v>
      </c>
      <c r="C224" s="1" t="s">
        <v>6443</v>
      </c>
      <c r="D224" s="1">
        <v>4</v>
      </c>
      <c r="Q224" s="1">
        <v>141</v>
      </c>
      <c r="R224" s="1">
        <v>144</v>
      </c>
      <c r="S224" s="1">
        <v>64</v>
      </c>
      <c r="T224" s="1">
        <v>72</v>
      </c>
      <c r="V224" s="1">
        <v>98.2</v>
      </c>
      <c r="W224" s="1">
        <v>63</v>
      </c>
      <c r="X224" s="1">
        <v>72</v>
      </c>
      <c r="Y224" s="1">
        <v>16</v>
      </c>
      <c r="Z224" s="1">
        <v>16</v>
      </c>
      <c r="AA224" s="1">
        <v>99</v>
      </c>
      <c r="AB224" s="1">
        <v>99</v>
      </c>
      <c r="AE224" s="1">
        <v>150</v>
      </c>
      <c r="AF224" s="1">
        <v>31</v>
      </c>
      <c r="AG224" s="1">
        <v>34</v>
      </c>
      <c r="AH224" s="1">
        <v>10.4</v>
      </c>
      <c r="AM224" s="1">
        <v>145</v>
      </c>
      <c r="AN224" s="1">
        <v>4.3</v>
      </c>
      <c r="AO224" s="1">
        <v>101</v>
      </c>
      <c r="AP224" s="1">
        <v>9.9</v>
      </c>
      <c r="AQ224" s="1">
        <v>118</v>
      </c>
      <c r="AR224" s="1">
        <v>21</v>
      </c>
      <c r="AS224" s="1">
        <v>1.23</v>
      </c>
      <c r="AT224" s="1">
        <v>13</v>
      </c>
      <c r="AU224" s="1">
        <v>3.65</v>
      </c>
      <c r="AV224" s="1">
        <v>183</v>
      </c>
      <c r="AW224" s="1">
        <v>7.3</v>
      </c>
      <c r="AX224" s="1">
        <v>4.2</v>
      </c>
      <c r="AY224" s="1">
        <v>0.4</v>
      </c>
      <c r="AZ224" s="1">
        <v>85</v>
      </c>
      <c r="BA224" s="1">
        <v>22</v>
      </c>
      <c r="BB224" s="1">
        <v>14</v>
      </c>
      <c r="BJ224" s="1">
        <v>2.1</v>
      </c>
    </row>
    <row r="225" spans="1:125" s="1" customFormat="1">
      <c r="A225" s="14">
        <v>216</v>
      </c>
      <c r="B225" s="1">
        <v>1</v>
      </c>
      <c r="C225" s="1" t="s">
        <v>6927</v>
      </c>
      <c r="D225" s="1">
        <v>10</v>
      </c>
      <c r="E225" s="1" t="s">
        <v>5913</v>
      </c>
      <c r="Q225" s="1">
        <v>214</v>
      </c>
      <c r="R225" s="1">
        <v>218</v>
      </c>
      <c r="S225" s="1">
        <v>114</v>
      </c>
      <c r="T225" s="1">
        <v>93</v>
      </c>
      <c r="U225" s="1">
        <v>98</v>
      </c>
      <c r="W225" s="1">
        <v>68</v>
      </c>
      <c r="X225" s="1">
        <v>64</v>
      </c>
      <c r="Y225" s="1">
        <v>18</v>
      </c>
      <c r="AA225" s="1">
        <v>97</v>
      </c>
      <c r="AB225" s="1">
        <v>96</v>
      </c>
      <c r="AC225" s="1">
        <v>0</v>
      </c>
      <c r="AE225" s="1">
        <v>240</v>
      </c>
      <c r="AF225" s="1">
        <v>22</v>
      </c>
      <c r="AG225" s="1">
        <v>44.2</v>
      </c>
      <c r="AH225" s="1">
        <v>15.7</v>
      </c>
      <c r="AM225" s="1">
        <v>140</v>
      </c>
      <c r="AN225" s="1">
        <v>3.3</v>
      </c>
      <c r="AO225" s="1">
        <v>102</v>
      </c>
      <c r="AP225" s="1">
        <v>9.3000000000000007</v>
      </c>
      <c r="AQ225" s="1">
        <v>91</v>
      </c>
      <c r="AR225" s="1">
        <v>19</v>
      </c>
      <c r="AS225" s="1">
        <v>0.74</v>
      </c>
      <c r="AT225" s="1">
        <v>16</v>
      </c>
      <c r="AU225" s="1">
        <v>6.38</v>
      </c>
      <c r="AV225" s="1">
        <v>183</v>
      </c>
      <c r="AW225" s="1">
        <v>7.9</v>
      </c>
      <c r="AX225" s="1">
        <v>5</v>
      </c>
      <c r="AY225" s="1">
        <v>1.8</v>
      </c>
      <c r="AZ225" s="1">
        <v>54</v>
      </c>
      <c r="BA225" s="1">
        <v>45</v>
      </c>
      <c r="BB225" s="1">
        <v>37</v>
      </c>
      <c r="BD225" s="1" t="s">
        <v>6250</v>
      </c>
      <c r="BJ225" s="1">
        <v>2.2999999999999998</v>
      </c>
      <c r="BM225" s="1">
        <v>1.9</v>
      </c>
      <c r="CA225" s="1">
        <v>27.6</v>
      </c>
      <c r="CB225" s="1">
        <v>138.6</v>
      </c>
      <c r="DJ225" s="1">
        <v>2</v>
      </c>
      <c r="DK225" s="1" t="s">
        <v>6928</v>
      </c>
    </row>
    <row r="226" spans="1:125" s="1" customFormat="1">
      <c r="A226" s="14">
        <v>217</v>
      </c>
      <c r="B226" s="64">
        <v>2</v>
      </c>
      <c r="C226" s="64" t="s">
        <v>5961</v>
      </c>
      <c r="D226" s="64">
        <v>1</v>
      </c>
      <c r="E226" s="1" t="s">
        <v>5889</v>
      </c>
      <c r="F226" s="1" t="s">
        <v>5911</v>
      </c>
      <c r="G226" s="1" t="s">
        <v>5992</v>
      </c>
      <c r="H226" s="1" t="s">
        <v>5862</v>
      </c>
      <c r="Q226" s="1">
        <v>127</v>
      </c>
      <c r="R226" s="1">
        <v>142</v>
      </c>
      <c r="S226" s="1">
        <v>71</v>
      </c>
      <c r="T226" s="1">
        <v>80</v>
      </c>
      <c r="U226" s="1">
        <v>99</v>
      </c>
      <c r="W226" s="1">
        <v>110</v>
      </c>
      <c r="X226" s="1">
        <v>92</v>
      </c>
      <c r="Y226" s="1">
        <v>20</v>
      </c>
      <c r="AA226" s="1">
        <v>96</v>
      </c>
      <c r="AB226" s="1">
        <v>96</v>
      </c>
      <c r="AC226" s="1">
        <v>0</v>
      </c>
      <c r="AE226" s="1">
        <v>177</v>
      </c>
      <c r="AF226" s="1">
        <v>29</v>
      </c>
      <c r="AG226" s="1">
        <v>41.8</v>
      </c>
      <c r="AH226" s="1">
        <v>13.6</v>
      </c>
      <c r="AL226" s="1">
        <v>1.8</v>
      </c>
      <c r="AM226" s="1">
        <v>140</v>
      </c>
      <c r="AN226" s="1">
        <v>3.7</v>
      </c>
      <c r="AO226" s="1">
        <v>99</v>
      </c>
      <c r="AP226" s="1">
        <v>9.8000000000000007</v>
      </c>
      <c r="AQ226" s="1">
        <v>153</v>
      </c>
      <c r="AR226" s="1">
        <v>19</v>
      </c>
      <c r="AS226" s="1">
        <v>1.23</v>
      </c>
      <c r="AT226" s="1">
        <v>12</v>
      </c>
      <c r="AU226" s="1">
        <v>13.3</v>
      </c>
      <c r="AV226" s="1">
        <v>294</v>
      </c>
      <c r="BC226" s="1">
        <v>10.1</v>
      </c>
      <c r="CJ226" s="1">
        <v>0</v>
      </c>
      <c r="CK226" s="1">
        <v>0</v>
      </c>
      <c r="CL226" s="1">
        <v>0</v>
      </c>
      <c r="DJ226" s="1">
        <v>1</v>
      </c>
      <c r="DK226" s="1" t="s">
        <v>6519</v>
      </c>
    </row>
    <row r="227" spans="1:125" s="1" customFormat="1">
      <c r="A227" s="14">
        <v>218</v>
      </c>
      <c r="B227" s="1">
        <v>2</v>
      </c>
      <c r="C227" s="1" t="s">
        <v>6056</v>
      </c>
      <c r="D227" s="1">
        <v>8</v>
      </c>
      <c r="Q227" s="1">
        <v>115</v>
      </c>
      <c r="R227" s="1">
        <v>110</v>
      </c>
      <c r="S227" s="1">
        <v>78</v>
      </c>
      <c r="T227" s="1">
        <v>72</v>
      </c>
      <c r="U227" s="1">
        <v>98.9</v>
      </c>
      <c r="V227" s="1">
        <v>98</v>
      </c>
      <c r="W227" s="1">
        <v>78</v>
      </c>
      <c r="X227" s="1">
        <v>75</v>
      </c>
      <c r="Y227" s="1">
        <v>18</v>
      </c>
      <c r="Z227" s="1">
        <v>18</v>
      </c>
      <c r="AA227" s="1">
        <v>96</v>
      </c>
      <c r="AC227" s="1">
        <v>0</v>
      </c>
      <c r="AE227" s="1">
        <v>258</v>
      </c>
      <c r="AF227" s="1">
        <v>26</v>
      </c>
      <c r="AG227" s="1">
        <v>35.6</v>
      </c>
      <c r="AH227" s="1">
        <v>11.2</v>
      </c>
      <c r="AM227" s="1">
        <v>138</v>
      </c>
      <c r="AN227" s="1">
        <v>3.9</v>
      </c>
      <c r="AO227" s="1">
        <v>99</v>
      </c>
      <c r="AP227" s="1">
        <v>10</v>
      </c>
      <c r="AQ227" s="1">
        <v>102</v>
      </c>
      <c r="AR227" s="1">
        <v>13</v>
      </c>
      <c r="AS227" s="1">
        <v>0.87</v>
      </c>
      <c r="AT227" s="1">
        <v>13</v>
      </c>
      <c r="AU227" s="1">
        <v>6.99</v>
      </c>
      <c r="AV227" s="1">
        <v>305</v>
      </c>
      <c r="AW227" s="1">
        <v>8.4</v>
      </c>
      <c r="AX227" s="1">
        <v>4.2</v>
      </c>
      <c r="AY227" s="1">
        <v>0.3</v>
      </c>
      <c r="AZ227" s="1">
        <v>111</v>
      </c>
      <c r="BA227" s="1">
        <v>31</v>
      </c>
      <c r="BB227" s="1">
        <v>40</v>
      </c>
      <c r="DJ227" s="1">
        <v>0</v>
      </c>
    </row>
    <row r="228" spans="1:125" s="1" customFormat="1">
      <c r="A228" s="14">
        <v>219</v>
      </c>
      <c r="B228" s="64">
        <v>2</v>
      </c>
      <c r="C228" s="64" t="s">
        <v>6315</v>
      </c>
      <c r="D228" s="64">
        <v>2</v>
      </c>
      <c r="E228" s="1" t="s">
        <v>5897</v>
      </c>
      <c r="F228" s="1" t="s">
        <v>6220</v>
      </c>
      <c r="Q228" s="1">
        <v>143</v>
      </c>
      <c r="R228" s="1">
        <v>133</v>
      </c>
      <c r="S228" s="1">
        <v>88</v>
      </c>
      <c r="T228" s="1">
        <v>91</v>
      </c>
      <c r="U228" s="1">
        <v>98.2</v>
      </c>
      <c r="V228" s="1">
        <v>97.9</v>
      </c>
      <c r="W228" s="1">
        <v>109</v>
      </c>
      <c r="X228" s="1">
        <v>108</v>
      </c>
      <c r="Y228" s="1">
        <v>16</v>
      </c>
      <c r="Z228" s="1">
        <v>18</v>
      </c>
      <c r="AA228" s="1">
        <v>97</v>
      </c>
      <c r="AB228" s="1">
        <v>99</v>
      </c>
      <c r="AD228" s="1">
        <v>0</v>
      </c>
      <c r="AE228" s="1">
        <v>241</v>
      </c>
      <c r="AF228" s="1">
        <v>26</v>
      </c>
      <c r="AG228" s="1">
        <v>39</v>
      </c>
      <c r="AH228" s="1">
        <v>12.8</v>
      </c>
      <c r="AM228" s="1">
        <v>140</v>
      </c>
      <c r="AN228" s="1">
        <v>3</v>
      </c>
      <c r="AO228" s="1">
        <v>100</v>
      </c>
      <c r="AP228" s="1">
        <v>9.1999999999999993</v>
      </c>
      <c r="AQ228" s="1">
        <v>115</v>
      </c>
      <c r="AR228" s="1">
        <v>9</v>
      </c>
      <c r="AS228" s="1">
        <v>0.74</v>
      </c>
      <c r="AT228" s="1">
        <v>14</v>
      </c>
      <c r="AU228" s="1">
        <v>15.15</v>
      </c>
      <c r="AV228" s="1">
        <v>230</v>
      </c>
      <c r="AW228" s="1">
        <v>8.3000000000000007</v>
      </c>
      <c r="AX228" s="1">
        <v>4</v>
      </c>
      <c r="AY228" s="1">
        <v>0.5</v>
      </c>
      <c r="AZ228" s="1">
        <v>92</v>
      </c>
      <c r="BA228" s="1">
        <v>18</v>
      </c>
      <c r="BB228" s="1">
        <v>20</v>
      </c>
      <c r="BJ228" s="1">
        <v>2.2999999999999998</v>
      </c>
      <c r="CH228" s="1">
        <v>190</v>
      </c>
      <c r="DJ228" s="1">
        <v>3</v>
      </c>
      <c r="DK228" s="1" t="s">
        <v>6599</v>
      </c>
    </row>
    <row r="229" spans="1:125" s="1" customFormat="1">
      <c r="A229" s="14">
        <v>220</v>
      </c>
      <c r="B229" s="64">
        <v>1</v>
      </c>
      <c r="C229" s="64" t="s">
        <v>5831</v>
      </c>
      <c r="D229" s="1">
        <v>14</v>
      </c>
      <c r="E229" s="1" t="s">
        <v>5862</v>
      </c>
      <c r="F229" s="1" t="s">
        <v>5965</v>
      </c>
      <c r="Q229" s="1">
        <v>82</v>
      </c>
      <c r="R229" s="1">
        <v>180</v>
      </c>
      <c r="S229" s="1">
        <v>56</v>
      </c>
      <c r="T229" s="1">
        <v>91</v>
      </c>
      <c r="U229" s="1">
        <v>97.5</v>
      </c>
      <c r="V229" s="1">
        <v>98.6</v>
      </c>
      <c r="W229" s="1">
        <v>110</v>
      </c>
      <c r="X229" s="1">
        <v>80</v>
      </c>
      <c r="Y229" s="1">
        <v>18</v>
      </c>
      <c r="AA229" s="1">
        <v>96</v>
      </c>
      <c r="AB229" s="1">
        <v>96</v>
      </c>
      <c r="AC229" s="1">
        <v>0</v>
      </c>
      <c r="AD229" s="1">
        <v>1</v>
      </c>
      <c r="AE229" s="1">
        <v>170</v>
      </c>
      <c r="AF229" s="1">
        <v>24</v>
      </c>
      <c r="AG229" s="1">
        <v>40.5</v>
      </c>
      <c r="AH229" s="1">
        <v>13.5</v>
      </c>
      <c r="AI229" s="1">
        <v>1.1000000000000001</v>
      </c>
      <c r="AK229" s="1">
        <v>1.5</v>
      </c>
      <c r="AM229" s="1">
        <v>141</v>
      </c>
      <c r="AN229" s="1">
        <v>4.9000000000000004</v>
      </c>
      <c r="AO229" s="1">
        <v>105</v>
      </c>
      <c r="AP229" s="1">
        <v>9.6</v>
      </c>
      <c r="AQ229" s="1">
        <v>100</v>
      </c>
      <c r="AR229" s="1">
        <v>34</v>
      </c>
      <c r="AS229" s="1">
        <v>1.7</v>
      </c>
      <c r="AT229" s="1">
        <v>12</v>
      </c>
      <c r="AU229" s="1">
        <v>6.17</v>
      </c>
      <c r="AV229" s="1">
        <v>171</v>
      </c>
      <c r="AW229" s="1">
        <v>6.7</v>
      </c>
      <c r="AX229" s="1">
        <v>4.2</v>
      </c>
      <c r="AY229" s="1">
        <v>0.6</v>
      </c>
      <c r="AZ229" s="1">
        <v>57</v>
      </c>
      <c r="BA229" s="1">
        <v>22</v>
      </c>
      <c r="BB229" s="1">
        <v>15</v>
      </c>
      <c r="BD229" s="1">
        <v>60</v>
      </c>
      <c r="BE229" s="1">
        <v>61</v>
      </c>
      <c r="BF229" s="1">
        <v>1589</v>
      </c>
      <c r="BJ229" s="1">
        <v>2.1</v>
      </c>
      <c r="BK229" s="1">
        <v>24</v>
      </c>
      <c r="DJ229" s="1">
        <v>1</v>
      </c>
      <c r="DK229" s="1" t="s">
        <v>6485</v>
      </c>
      <c r="DL229" s="1">
        <v>2</v>
      </c>
      <c r="DM229" s="1" t="s">
        <v>6486</v>
      </c>
    </row>
    <row r="230" spans="1:125" s="1" customFormat="1">
      <c r="A230" s="14">
        <v>221</v>
      </c>
      <c r="B230" s="1">
        <v>1</v>
      </c>
      <c r="C230" s="1" t="s">
        <v>5986</v>
      </c>
      <c r="D230" s="1">
        <v>14</v>
      </c>
      <c r="E230" s="1" t="s">
        <v>6638</v>
      </c>
      <c r="F230" s="1" t="s">
        <v>6391</v>
      </c>
      <c r="G230" s="1" t="s">
        <v>6030</v>
      </c>
      <c r="H230" s="1" t="s">
        <v>6823</v>
      </c>
      <c r="Q230" s="1">
        <v>156</v>
      </c>
      <c r="R230" s="1">
        <v>151</v>
      </c>
      <c r="S230" s="1">
        <v>88</v>
      </c>
      <c r="T230" s="1">
        <v>79</v>
      </c>
      <c r="U230" s="1">
        <v>97.5</v>
      </c>
      <c r="V230" s="1">
        <v>98</v>
      </c>
      <c r="W230" s="1">
        <v>87</v>
      </c>
      <c r="X230" s="1">
        <v>99</v>
      </c>
      <c r="Y230" s="1">
        <v>16</v>
      </c>
      <c r="AA230" s="1">
        <v>98</v>
      </c>
      <c r="AB230" s="1">
        <v>96</v>
      </c>
      <c r="AC230" s="1">
        <v>0</v>
      </c>
      <c r="AE230" s="1">
        <v>197</v>
      </c>
      <c r="AF230" s="1">
        <v>22</v>
      </c>
      <c r="AG230" s="1">
        <v>37.299999999999997</v>
      </c>
      <c r="AH230" s="1">
        <v>12.4</v>
      </c>
      <c r="AM230" s="1">
        <v>126</v>
      </c>
      <c r="AN230" s="1">
        <v>3.7</v>
      </c>
      <c r="AO230" s="1">
        <v>88</v>
      </c>
      <c r="AP230" s="1">
        <v>9.3000000000000007</v>
      </c>
      <c r="AQ230" s="1">
        <v>103</v>
      </c>
      <c r="AR230" s="1">
        <v>3</v>
      </c>
      <c r="AS230" s="1">
        <v>0.62</v>
      </c>
      <c r="AT230" s="1">
        <v>16</v>
      </c>
      <c r="AU230" s="1">
        <v>2.48</v>
      </c>
      <c r="AV230" s="1">
        <v>126</v>
      </c>
      <c r="AW230" s="1">
        <v>7.5</v>
      </c>
      <c r="AX230" s="1">
        <v>3.9</v>
      </c>
      <c r="AY230" s="1">
        <v>0.5</v>
      </c>
      <c r="AZ230" s="1">
        <v>83</v>
      </c>
      <c r="BA230" s="1">
        <v>34</v>
      </c>
      <c r="BB230" s="1">
        <v>39</v>
      </c>
      <c r="BD230" s="1">
        <v>7</v>
      </c>
      <c r="BJ230" s="1">
        <v>1.8</v>
      </c>
      <c r="BK230" s="1">
        <v>61</v>
      </c>
    </row>
    <row r="231" spans="1:125" s="1" customFormat="1">
      <c r="A231" s="14">
        <v>222</v>
      </c>
      <c r="B231" s="64">
        <v>2</v>
      </c>
      <c r="C231" s="64" t="s">
        <v>5920</v>
      </c>
      <c r="D231" s="64">
        <v>5</v>
      </c>
      <c r="E231" s="1" t="s">
        <v>6528</v>
      </c>
      <c r="F231" s="1" t="s">
        <v>5956</v>
      </c>
      <c r="Q231" s="1">
        <v>155</v>
      </c>
      <c r="R231" s="1">
        <v>179</v>
      </c>
      <c r="S231" s="1">
        <v>69</v>
      </c>
      <c r="T231" s="1">
        <v>90</v>
      </c>
      <c r="W231" s="1">
        <v>97</v>
      </c>
      <c r="Y231" s="1">
        <v>24</v>
      </c>
      <c r="AA231" s="1">
        <v>97</v>
      </c>
      <c r="AB231" s="1">
        <v>93</v>
      </c>
      <c r="AC231" s="1">
        <v>0</v>
      </c>
      <c r="AE231" s="1">
        <v>196</v>
      </c>
      <c r="AF231" s="1">
        <v>21</v>
      </c>
      <c r="AG231" s="1">
        <v>36.799999999999997</v>
      </c>
      <c r="AH231" s="1">
        <v>12</v>
      </c>
      <c r="AI231" s="1">
        <v>1.1000000000000001</v>
      </c>
      <c r="AM231" s="1">
        <v>139</v>
      </c>
      <c r="AN231" s="1">
        <v>4.8</v>
      </c>
      <c r="AO231" s="1">
        <v>106</v>
      </c>
      <c r="AP231" s="1">
        <v>8.8000000000000007</v>
      </c>
      <c r="AQ231" s="1">
        <v>217</v>
      </c>
      <c r="AR231" s="1">
        <v>43</v>
      </c>
      <c r="AS231" s="1">
        <v>2.04</v>
      </c>
      <c r="AT231" s="1">
        <v>12</v>
      </c>
      <c r="AU231" s="1">
        <v>12.35</v>
      </c>
      <c r="AV231" s="1">
        <v>201</v>
      </c>
      <c r="AW231" s="1">
        <v>6.9</v>
      </c>
      <c r="AX231" s="1">
        <v>3.3</v>
      </c>
      <c r="AY231" s="1">
        <v>0.8</v>
      </c>
      <c r="AZ231" s="1">
        <v>342</v>
      </c>
      <c r="BA231" s="1">
        <v>39</v>
      </c>
      <c r="BB231" s="1">
        <v>32</v>
      </c>
      <c r="BD231" s="1">
        <v>33</v>
      </c>
      <c r="BE231" s="1">
        <v>31</v>
      </c>
      <c r="BF231" s="1">
        <v>24564</v>
      </c>
      <c r="DJ231" s="1">
        <v>1</v>
      </c>
      <c r="DK231" s="1" t="s">
        <v>6529</v>
      </c>
    </row>
    <row r="232" spans="1:125" s="1" customFormat="1">
      <c r="A232" s="14">
        <v>223</v>
      </c>
      <c r="B232" s="64">
        <v>1</v>
      </c>
      <c r="C232" s="64" t="s">
        <v>6406</v>
      </c>
      <c r="D232" s="64">
        <v>3</v>
      </c>
      <c r="E232" s="1" t="s">
        <v>5897</v>
      </c>
      <c r="F232" s="1" t="s">
        <v>6373</v>
      </c>
      <c r="Q232" s="1">
        <v>100</v>
      </c>
      <c r="R232" s="1">
        <v>97</v>
      </c>
      <c r="S232" s="1">
        <v>60</v>
      </c>
      <c r="T232" s="1">
        <v>50</v>
      </c>
      <c r="U232" s="1">
        <v>101.8</v>
      </c>
      <c r="W232" s="1">
        <v>96</v>
      </c>
      <c r="X232" s="1">
        <v>74</v>
      </c>
      <c r="Y232" s="1">
        <v>16</v>
      </c>
      <c r="AA232" s="1">
        <v>95</v>
      </c>
      <c r="AB232" s="1">
        <v>95</v>
      </c>
      <c r="AF232" s="1">
        <v>26</v>
      </c>
      <c r="AG232" s="1">
        <v>42.1</v>
      </c>
      <c r="AH232" s="1">
        <v>13.9</v>
      </c>
      <c r="AK232" s="1">
        <v>1.2</v>
      </c>
      <c r="AM232" s="1">
        <v>140</v>
      </c>
      <c r="AN232" s="1">
        <v>4.4000000000000004</v>
      </c>
      <c r="AO232" s="1">
        <v>98</v>
      </c>
      <c r="AP232" s="1">
        <v>9.5</v>
      </c>
      <c r="AQ232" s="1">
        <v>115</v>
      </c>
      <c r="AR232" s="1">
        <v>16</v>
      </c>
      <c r="AS232" s="1">
        <v>0.9</v>
      </c>
      <c r="AT232" s="1">
        <v>16</v>
      </c>
      <c r="AU232" s="1">
        <v>10.68</v>
      </c>
      <c r="AV232" s="1">
        <v>291</v>
      </c>
      <c r="AW232" s="1">
        <v>7.7</v>
      </c>
      <c r="AX232" s="1">
        <v>4.4000000000000004</v>
      </c>
      <c r="AY232" s="1">
        <v>0.3</v>
      </c>
      <c r="AZ232" s="1">
        <v>95</v>
      </c>
      <c r="BA232" s="1">
        <v>15</v>
      </c>
      <c r="BB232" s="1">
        <v>13</v>
      </c>
      <c r="BD232" s="1">
        <v>23</v>
      </c>
      <c r="BE232" s="1">
        <v>19</v>
      </c>
      <c r="BG232" s="1">
        <v>7.42</v>
      </c>
      <c r="BH232" s="1">
        <v>42</v>
      </c>
      <c r="BJ232" s="1">
        <v>2.2000000000000002</v>
      </c>
      <c r="DJ232" s="1">
        <v>1</v>
      </c>
      <c r="DK232" s="1" t="s">
        <v>6088</v>
      </c>
      <c r="DL232" s="1">
        <v>2</v>
      </c>
      <c r="DM232" s="1" t="s">
        <v>6407</v>
      </c>
      <c r="DN232" s="1">
        <v>1</v>
      </c>
      <c r="DO232" s="1" t="s">
        <v>5976</v>
      </c>
      <c r="DR232" s="1">
        <v>1</v>
      </c>
      <c r="DS232" s="1" t="s">
        <v>6359</v>
      </c>
      <c r="DT232" s="1">
        <v>2</v>
      </c>
      <c r="DU232" s="1" t="s">
        <v>6365</v>
      </c>
    </row>
    <row r="233" spans="1:125" s="1" customFormat="1">
      <c r="A233" s="14">
        <v>224</v>
      </c>
      <c r="B233" s="64">
        <v>2</v>
      </c>
      <c r="C233" s="64" t="s">
        <v>6440</v>
      </c>
      <c r="D233" s="64">
        <v>1</v>
      </c>
      <c r="E233" s="1" t="s">
        <v>6441</v>
      </c>
      <c r="F233" s="1" t="s">
        <v>5911</v>
      </c>
      <c r="G233" s="1" t="s">
        <v>5992</v>
      </c>
      <c r="Q233" s="1">
        <v>148</v>
      </c>
      <c r="R233" s="1">
        <v>157</v>
      </c>
      <c r="S233" s="1">
        <v>100</v>
      </c>
      <c r="T233" s="1">
        <v>89</v>
      </c>
      <c r="U233" s="1">
        <v>98.3</v>
      </c>
      <c r="V233" s="1">
        <v>98.3</v>
      </c>
      <c r="W233" s="1">
        <v>79</v>
      </c>
      <c r="X233" s="1">
        <v>71</v>
      </c>
      <c r="Y233" s="1">
        <v>27</v>
      </c>
      <c r="Z233" s="1">
        <v>16</v>
      </c>
      <c r="AA233" s="1">
        <v>95</v>
      </c>
      <c r="AB233" s="1">
        <v>100</v>
      </c>
      <c r="AC233" s="1">
        <v>0</v>
      </c>
      <c r="AD233" s="1">
        <v>0</v>
      </c>
      <c r="AE233" s="1">
        <v>145</v>
      </c>
      <c r="AF233" s="1">
        <v>27</v>
      </c>
      <c r="AG233" s="1">
        <v>36.9</v>
      </c>
      <c r="AH233" s="1">
        <v>12.2</v>
      </c>
      <c r="AM233" s="1">
        <v>140</v>
      </c>
      <c r="AN233" s="1">
        <v>3.5</v>
      </c>
      <c r="AO233" s="1">
        <v>103</v>
      </c>
      <c r="AP233" s="1">
        <v>8.8000000000000007</v>
      </c>
      <c r="AQ233" s="1">
        <v>104</v>
      </c>
      <c r="AR233" s="1">
        <v>13</v>
      </c>
      <c r="AS233" s="1">
        <v>1.2</v>
      </c>
      <c r="AT233" s="1">
        <v>10</v>
      </c>
      <c r="AU233" s="1">
        <v>7.53</v>
      </c>
      <c r="AV233" s="1">
        <v>288</v>
      </c>
      <c r="AW233" s="1">
        <v>6.8</v>
      </c>
      <c r="AX233" s="1">
        <v>3.9</v>
      </c>
      <c r="AY233" s="1">
        <v>0.3</v>
      </c>
      <c r="AZ233" s="1">
        <v>102</v>
      </c>
      <c r="BA233" s="1">
        <v>13</v>
      </c>
      <c r="BB233" s="1">
        <v>11</v>
      </c>
      <c r="BD233" s="1">
        <v>13</v>
      </c>
      <c r="BE233" s="1">
        <v>12</v>
      </c>
      <c r="BF233" s="1">
        <v>409</v>
      </c>
      <c r="BJ233" s="1">
        <v>2.2000000000000002</v>
      </c>
      <c r="BM233" s="1">
        <v>0.34</v>
      </c>
      <c r="DJ233" s="1">
        <v>1</v>
      </c>
      <c r="DK233" s="1" t="s">
        <v>6442</v>
      </c>
    </row>
    <row r="234" spans="1:125" s="1" customFormat="1">
      <c r="A234" s="14">
        <v>225</v>
      </c>
      <c r="B234" s="64">
        <v>2</v>
      </c>
      <c r="C234" s="64" t="s">
        <v>2013</v>
      </c>
      <c r="D234" s="64">
        <v>6</v>
      </c>
      <c r="E234" s="1" t="s">
        <v>6222</v>
      </c>
      <c r="F234" s="1" t="s">
        <v>5886</v>
      </c>
      <c r="G234" s="1" t="s">
        <v>5916</v>
      </c>
      <c r="H234" s="1" t="s">
        <v>5887</v>
      </c>
      <c r="Q234" s="1">
        <v>150</v>
      </c>
      <c r="R234" s="1">
        <v>121</v>
      </c>
      <c r="S234" s="1">
        <v>65</v>
      </c>
      <c r="T234" s="1">
        <v>63</v>
      </c>
      <c r="U234" s="1">
        <v>98.6</v>
      </c>
      <c r="V234" s="1">
        <v>99.2</v>
      </c>
      <c r="W234" s="1">
        <v>78</v>
      </c>
      <c r="Y234" s="1">
        <v>15</v>
      </c>
      <c r="Z234" s="1">
        <v>18</v>
      </c>
      <c r="AA234" s="1">
        <v>98</v>
      </c>
      <c r="AB234" s="1">
        <v>96</v>
      </c>
      <c r="AC234" s="1">
        <v>0</v>
      </c>
      <c r="AD234" s="1">
        <v>1</v>
      </c>
      <c r="AF234" s="1">
        <v>22</v>
      </c>
      <c r="AG234" s="1">
        <v>42.4</v>
      </c>
      <c r="AH234" s="1">
        <v>14.3</v>
      </c>
      <c r="AM234" s="1">
        <v>141</v>
      </c>
      <c r="AN234" s="1">
        <v>3.8</v>
      </c>
      <c r="AO234" s="1">
        <v>107</v>
      </c>
      <c r="AP234" s="1">
        <v>9.3000000000000007</v>
      </c>
      <c r="AQ234" s="1">
        <v>104</v>
      </c>
      <c r="AR234" s="1">
        <v>7</v>
      </c>
      <c r="AS234" s="1">
        <v>0.71</v>
      </c>
      <c r="AT234" s="1">
        <v>12</v>
      </c>
      <c r="AU234" s="1">
        <v>10.31</v>
      </c>
      <c r="AV234" s="1">
        <v>269</v>
      </c>
      <c r="BL234" s="1">
        <v>284</v>
      </c>
      <c r="DJ234" s="1">
        <v>1</v>
      </c>
      <c r="DK234" s="1" t="s">
        <v>6088</v>
      </c>
    </row>
    <row r="235" spans="1:125" s="1" customFormat="1">
      <c r="A235" s="14">
        <v>226</v>
      </c>
      <c r="B235" s="1">
        <v>2</v>
      </c>
      <c r="C235" s="1" t="s">
        <v>6267</v>
      </c>
      <c r="D235" s="1">
        <v>5</v>
      </c>
      <c r="E235" s="1" t="s">
        <v>5987</v>
      </c>
      <c r="F235" s="1" t="s">
        <v>5992</v>
      </c>
      <c r="Q235" s="1">
        <v>110</v>
      </c>
      <c r="R235" s="1">
        <v>146</v>
      </c>
      <c r="S235" s="1">
        <v>68</v>
      </c>
      <c r="T235" s="1">
        <v>56</v>
      </c>
      <c r="W235" s="1">
        <v>82</v>
      </c>
      <c r="X235" s="1">
        <v>66</v>
      </c>
      <c r="Y235" s="1">
        <v>18</v>
      </c>
      <c r="Z235" s="1">
        <v>18</v>
      </c>
      <c r="AA235" s="1">
        <v>99</v>
      </c>
      <c r="AB235" s="1">
        <v>98</v>
      </c>
      <c r="AC235" s="1">
        <v>0</v>
      </c>
      <c r="AE235" s="1">
        <v>127</v>
      </c>
      <c r="AF235" s="1">
        <v>26</v>
      </c>
      <c r="AG235" s="1">
        <v>25.7</v>
      </c>
      <c r="AH235" s="1">
        <v>9.1</v>
      </c>
      <c r="AI235" s="1">
        <v>1.3</v>
      </c>
      <c r="AM235" s="1">
        <v>130</v>
      </c>
      <c r="AN235" s="1">
        <v>3.6</v>
      </c>
      <c r="AO235" s="1">
        <v>100</v>
      </c>
      <c r="AP235" s="1">
        <v>7.5</v>
      </c>
      <c r="AQ235" s="1">
        <v>228</v>
      </c>
      <c r="AR235" s="1">
        <v>10</v>
      </c>
      <c r="AS235" s="1">
        <v>0.66</v>
      </c>
      <c r="AT235" s="1">
        <v>4</v>
      </c>
      <c r="AU235" s="1">
        <v>4.91</v>
      </c>
      <c r="AV235" s="1">
        <v>152</v>
      </c>
      <c r="AW235" s="1">
        <v>6.1</v>
      </c>
      <c r="AX235" s="1">
        <v>1.4</v>
      </c>
      <c r="AY235" s="1">
        <v>2.7</v>
      </c>
      <c r="AZ235" s="1">
        <v>239</v>
      </c>
      <c r="BA235" s="1">
        <v>45</v>
      </c>
      <c r="BB235" s="1">
        <v>17</v>
      </c>
      <c r="BD235" s="1">
        <v>15</v>
      </c>
      <c r="BE235" s="1">
        <v>13</v>
      </c>
      <c r="BF235" s="1">
        <v>665</v>
      </c>
      <c r="BJ235" s="1">
        <v>1.8</v>
      </c>
      <c r="BQ235" s="1">
        <v>2.8</v>
      </c>
      <c r="DJ235" s="1">
        <v>1</v>
      </c>
      <c r="DK235" s="1" t="s">
        <v>6972</v>
      </c>
      <c r="DR235" s="1">
        <v>2</v>
      </c>
      <c r="DS235" s="1" t="s">
        <v>6303</v>
      </c>
    </row>
    <row r="236" spans="1:125" s="1" customFormat="1">
      <c r="A236" s="14">
        <v>227</v>
      </c>
      <c r="B236" s="1">
        <v>1</v>
      </c>
      <c r="C236" s="1" t="s">
        <v>5853</v>
      </c>
      <c r="D236" s="1">
        <v>2</v>
      </c>
      <c r="E236" s="1" t="s">
        <v>5897</v>
      </c>
      <c r="F236" s="1" t="s">
        <v>5933</v>
      </c>
      <c r="G236" s="1" t="s">
        <v>6223</v>
      </c>
      <c r="H236" s="1" t="s">
        <v>6282</v>
      </c>
      <c r="Q236" s="1">
        <v>120</v>
      </c>
      <c r="R236" s="1">
        <v>107</v>
      </c>
      <c r="S236" s="1">
        <v>70</v>
      </c>
      <c r="T236" s="1">
        <v>65</v>
      </c>
      <c r="U236" s="1">
        <v>97.9</v>
      </c>
      <c r="V236" s="1">
        <v>98.1</v>
      </c>
      <c r="W236" s="1">
        <v>73</v>
      </c>
      <c r="X236" s="1">
        <v>64</v>
      </c>
      <c r="Y236" s="1">
        <v>16</v>
      </c>
      <c r="Z236" s="1">
        <v>16</v>
      </c>
      <c r="AA236" s="1">
        <v>97</v>
      </c>
      <c r="AB236" s="1">
        <v>95</v>
      </c>
      <c r="AC236" s="1">
        <v>0</v>
      </c>
      <c r="AD236" s="1">
        <v>0</v>
      </c>
      <c r="AF236" s="1">
        <v>27</v>
      </c>
      <c r="AG236" s="1">
        <v>41.1</v>
      </c>
      <c r="AH236" s="1">
        <v>13.7</v>
      </c>
      <c r="AM236" s="1">
        <v>139</v>
      </c>
      <c r="AN236" s="1">
        <v>3.7</v>
      </c>
      <c r="AO236" s="1">
        <v>101</v>
      </c>
      <c r="AP236" s="1">
        <v>9.1</v>
      </c>
      <c r="AQ236" s="1">
        <v>109</v>
      </c>
      <c r="AR236" s="1">
        <v>10</v>
      </c>
      <c r="AS236" s="1">
        <v>0.72</v>
      </c>
      <c r="AT236" s="1">
        <v>11</v>
      </c>
      <c r="AU236" s="1">
        <v>8.7200000000000006</v>
      </c>
      <c r="AV236" s="1">
        <v>159</v>
      </c>
      <c r="BT236" s="1">
        <v>77.900000000000006</v>
      </c>
      <c r="CI236" s="1">
        <v>18</v>
      </c>
      <c r="DJ236" s="1">
        <v>2</v>
      </c>
      <c r="DK236" s="1" t="s">
        <v>6947</v>
      </c>
    </row>
    <row r="237" spans="1:125" s="1" customFormat="1">
      <c r="A237" s="14">
        <v>228</v>
      </c>
      <c r="B237" s="64">
        <v>1</v>
      </c>
      <c r="C237" s="64" t="s">
        <v>5920</v>
      </c>
      <c r="D237" s="64">
        <v>6</v>
      </c>
      <c r="E237" s="1" t="s">
        <v>5981</v>
      </c>
      <c r="F237" s="1" t="s">
        <v>6126</v>
      </c>
      <c r="G237" s="1" t="s">
        <v>6380</v>
      </c>
      <c r="H237" s="1" t="s">
        <v>5897</v>
      </c>
      <c r="I237" s="1" t="s">
        <v>5913</v>
      </c>
      <c r="Q237" s="1">
        <v>169</v>
      </c>
      <c r="S237" s="1">
        <v>101</v>
      </c>
      <c r="U237" s="1">
        <v>98.5</v>
      </c>
      <c r="W237" s="1">
        <v>118</v>
      </c>
      <c r="Y237" s="1">
        <v>28</v>
      </c>
      <c r="AA237" s="1">
        <v>96</v>
      </c>
      <c r="AB237" s="1">
        <v>93</v>
      </c>
      <c r="AC237" s="1">
        <v>1</v>
      </c>
      <c r="AD237" s="1">
        <v>0</v>
      </c>
      <c r="AF237" s="1">
        <v>26</v>
      </c>
      <c r="AG237" s="1">
        <v>41.2</v>
      </c>
      <c r="AH237" s="1">
        <v>13.4</v>
      </c>
      <c r="AM237" s="1">
        <v>141</v>
      </c>
      <c r="AN237" s="1">
        <v>3.3</v>
      </c>
      <c r="AO237" s="1">
        <v>102</v>
      </c>
      <c r="AP237" s="1">
        <v>9.1</v>
      </c>
      <c r="AQ237" s="1">
        <v>116</v>
      </c>
      <c r="AR237" s="1">
        <v>11</v>
      </c>
      <c r="AS237" s="1">
        <v>0.6</v>
      </c>
      <c r="AT237" s="1">
        <v>13</v>
      </c>
      <c r="AU237" s="1">
        <v>9.49</v>
      </c>
      <c r="AV237" s="1">
        <v>245</v>
      </c>
      <c r="BG237" s="1">
        <v>7.39</v>
      </c>
      <c r="BH237" s="1">
        <v>44</v>
      </c>
      <c r="BJ237" s="1">
        <v>2</v>
      </c>
      <c r="DJ237" s="1">
        <v>1</v>
      </c>
      <c r="DK237" s="1" t="s">
        <v>5976</v>
      </c>
    </row>
    <row r="238" spans="1:125" s="1" customFormat="1">
      <c r="A238" s="14">
        <v>229</v>
      </c>
      <c r="B238" s="64">
        <v>1</v>
      </c>
      <c r="C238" s="64" t="s">
        <v>5961</v>
      </c>
      <c r="D238" s="64">
        <v>1</v>
      </c>
      <c r="E238" s="1" t="s">
        <v>6013</v>
      </c>
      <c r="F238" s="1" t="s">
        <v>5997</v>
      </c>
      <c r="G238" s="1" t="s">
        <v>6656</v>
      </c>
      <c r="H238" s="1" t="s">
        <v>5897</v>
      </c>
      <c r="I238" s="1" t="s">
        <v>6657</v>
      </c>
      <c r="J238" s="1" t="s">
        <v>6282</v>
      </c>
      <c r="K238" s="1" t="s">
        <v>6658</v>
      </c>
      <c r="L238" s="1" t="s">
        <v>5889</v>
      </c>
      <c r="M238" s="1" t="s">
        <v>6367</v>
      </c>
      <c r="Q238" s="1">
        <v>136</v>
      </c>
      <c r="R238" s="1">
        <v>138</v>
      </c>
      <c r="S238" s="1">
        <v>76</v>
      </c>
      <c r="T238" s="1">
        <v>78</v>
      </c>
      <c r="U238" s="1">
        <v>98.3</v>
      </c>
      <c r="V238" s="1">
        <v>98.4</v>
      </c>
      <c r="W238" s="1">
        <v>79</v>
      </c>
      <c r="X238" s="1">
        <v>96</v>
      </c>
      <c r="Y238" s="1">
        <v>22</v>
      </c>
      <c r="Z238" s="1">
        <v>18</v>
      </c>
      <c r="AA238" s="1">
        <v>95</v>
      </c>
      <c r="AB238" s="1">
        <v>95</v>
      </c>
      <c r="AC238" s="1">
        <v>0</v>
      </c>
      <c r="AD238" s="1">
        <v>1</v>
      </c>
      <c r="AE238" s="1">
        <v>239</v>
      </c>
      <c r="AF238" s="1">
        <v>27</v>
      </c>
      <c r="AG238" s="1">
        <v>39.1</v>
      </c>
      <c r="AH238" s="1">
        <v>12.6</v>
      </c>
      <c r="AI238" s="1">
        <v>1.3</v>
      </c>
      <c r="AK238" s="1">
        <v>1.6</v>
      </c>
      <c r="AM238" s="1">
        <v>140</v>
      </c>
      <c r="AN238" s="1">
        <v>4.2</v>
      </c>
      <c r="AO238" s="1">
        <v>100</v>
      </c>
      <c r="AP238" s="1">
        <v>8.4</v>
      </c>
      <c r="AQ238" s="1">
        <v>159</v>
      </c>
      <c r="AR238" s="1">
        <v>12</v>
      </c>
      <c r="AS238" s="1">
        <v>0.83</v>
      </c>
      <c r="AT238" s="1">
        <v>13</v>
      </c>
      <c r="AU238" s="1">
        <v>12.35</v>
      </c>
      <c r="AV238" s="1">
        <v>302</v>
      </c>
      <c r="AW238" s="1">
        <v>7.3</v>
      </c>
      <c r="AX238" s="1">
        <v>4.2</v>
      </c>
      <c r="AY238" s="1">
        <v>1</v>
      </c>
      <c r="AZ238" s="1">
        <v>96</v>
      </c>
      <c r="BA238" s="1">
        <v>26</v>
      </c>
      <c r="BB238" s="1">
        <v>32</v>
      </c>
      <c r="BD238" s="1">
        <v>18</v>
      </c>
      <c r="BE238" s="1">
        <v>19</v>
      </c>
      <c r="BF238" s="1">
        <v>1780</v>
      </c>
      <c r="BI238" s="1">
        <v>0.09</v>
      </c>
      <c r="BJ238" s="1">
        <v>1.7</v>
      </c>
      <c r="BL238" s="1" t="s">
        <v>6463</v>
      </c>
      <c r="CJ238" s="1">
        <v>0</v>
      </c>
      <c r="CK238" s="1">
        <v>0</v>
      </c>
      <c r="CL238" s="1">
        <v>0</v>
      </c>
      <c r="DJ238" s="1">
        <v>3</v>
      </c>
      <c r="DK238" s="1" t="s">
        <v>6659</v>
      </c>
      <c r="DL238" s="1">
        <v>1</v>
      </c>
      <c r="DM238" s="1" t="s">
        <v>6221</v>
      </c>
      <c r="DR238" s="1">
        <v>1</v>
      </c>
      <c r="DS238" s="1" t="s">
        <v>6359</v>
      </c>
    </row>
    <row r="239" spans="1:125" s="1" customFormat="1">
      <c r="A239" s="14">
        <v>230</v>
      </c>
      <c r="B239" s="64">
        <v>1</v>
      </c>
      <c r="C239" s="64" t="s">
        <v>6341</v>
      </c>
      <c r="D239" s="64">
        <v>2</v>
      </c>
      <c r="E239" s="1" t="s">
        <v>6342</v>
      </c>
      <c r="F239" s="1" t="s">
        <v>5897</v>
      </c>
      <c r="Q239" s="1">
        <v>164</v>
      </c>
      <c r="R239" s="1">
        <v>157</v>
      </c>
      <c r="S239" s="1">
        <v>92</v>
      </c>
      <c r="T239" s="1">
        <v>70</v>
      </c>
      <c r="U239" s="1">
        <v>97.9</v>
      </c>
      <c r="V239" s="1">
        <v>98.5</v>
      </c>
      <c r="W239" s="1">
        <v>50</v>
      </c>
      <c r="Y239" s="1">
        <v>16</v>
      </c>
      <c r="AA239" s="1">
        <v>96</v>
      </c>
      <c r="AB239" s="1">
        <v>97</v>
      </c>
      <c r="AC239" s="1">
        <v>0</v>
      </c>
      <c r="AE239" s="1">
        <v>153</v>
      </c>
      <c r="AF239" s="1">
        <v>24</v>
      </c>
      <c r="AG239" s="1">
        <v>37.299999999999997</v>
      </c>
      <c r="AH239" s="1">
        <v>12.7</v>
      </c>
      <c r="AM239" s="1">
        <v>143</v>
      </c>
      <c r="AN239" s="1">
        <v>4.4000000000000004</v>
      </c>
      <c r="AO239" s="1">
        <v>106</v>
      </c>
      <c r="AP239" s="1">
        <v>9.1999999999999993</v>
      </c>
      <c r="AQ239" s="1">
        <v>105</v>
      </c>
      <c r="AR239" s="1">
        <v>16</v>
      </c>
      <c r="AS239" s="1">
        <v>0.9</v>
      </c>
      <c r="AT239" s="1">
        <v>13</v>
      </c>
      <c r="AU239" s="1">
        <v>8.09</v>
      </c>
      <c r="AV239" s="1">
        <v>138</v>
      </c>
      <c r="BT239" s="1">
        <v>134.19999999999999</v>
      </c>
      <c r="DJ239" s="1">
        <v>3</v>
      </c>
      <c r="DK239" s="1" t="s">
        <v>6343</v>
      </c>
    </row>
    <row r="240" spans="1:125" s="1" customFormat="1">
      <c r="A240" s="14">
        <v>231</v>
      </c>
      <c r="B240" s="1">
        <v>2</v>
      </c>
      <c r="C240" s="1" t="s">
        <v>5961</v>
      </c>
      <c r="D240" s="1">
        <v>7</v>
      </c>
      <c r="E240" s="1" t="s">
        <v>5886</v>
      </c>
      <c r="F240" s="1" t="s">
        <v>5981</v>
      </c>
      <c r="G240" s="1" t="s">
        <v>5887</v>
      </c>
      <c r="H240" s="1" t="s">
        <v>5843</v>
      </c>
      <c r="Q240" s="1">
        <v>120</v>
      </c>
      <c r="R240" s="1">
        <v>107</v>
      </c>
      <c r="S240" s="1">
        <v>68</v>
      </c>
      <c r="T240" s="1">
        <v>68</v>
      </c>
      <c r="U240" s="1">
        <v>97.7</v>
      </c>
      <c r="V240" s="1">
        <v>98.2</v>
      </c>
      <c r="W240" s="1">
        <v>54</v>
      </c>
      <c r="X240" s="1">
        <v>64</v>
      </c>
      <c r="Y240" s="1">
        <v>17</v>
      </c>
      <c r="AA240" s="1">
        <v>100</v>
      </c>
      <c r="AB240" s="1">
        <v>95</v>
      </c>
      <c r="AC240" s="1">
        <v>0</v>
      </c>
      <c r="AD240" s="1">
        <v>0</v>
      </c>
      <c r="AE240" s="1">
        <v>157</v>
      </c>
      <c r="AF240" s="1">
        <v>27</v>
      </c>
      <c r="AG240" s="1">
        <v>43.7</v>
      </c>
      <c r="AH240" s="1">
        <v>15.4</v>
      </c>
      <c r="AM240" s="1">
        <v>142</v>
      </c>
      <c r="AN240" s="1">
        <v>3.7</v>
      </c>
      <c r="AO240" s="1">
        <v>103</v>
      </c>
      <c r="AP240" s="1">
        <v>9</v>
      </c>
      <c r="AQ240" s="1">
        <v>92</v>
      </c>
      <c r="AR240" s="1">
        <v>14</v>
      </c>
      <c r="AS240" s="1">
        <v>0.79</v>
      </c>
      <c r="AT240" s="1">
        <v>12</v>
      </c>
      <c r="AU240" s="1">
        <v>7.45</v>
      </c>
      <c r="AV240" s="1">
        <v>192</v>
      </c>
      <c r="BF240" s="1">
        <v>225</v>
      </c>
      <c r="DJ240" s="1">
        <v>1</v>
      </c>
      <c r="DK240" s="1" t="s">
        <v>5976</v>
      </c>
    </row>
    <row r="241" spans="1:158" s="1" customFormat="1">
      <c r="A241" s="14">
        <v>232</v>
      </c>
      <c r="B241" s="1">
        <v>1</v>
      </c>
      <c r="C241" s="1" t="s">
        <v>5920</v>
      </c>
      <c r="D241" s="1">
        <v>5</v>
      </c>
      <c r="Q241" s="1">
        <v>191</v>
      </c>
      <c r="R241" s="1">
        <v>207</v>
      </c>
      <c r="S241" s="1">
        <v>98</v>
      </c>
      <c r="T241" s="1">
        <v>107</v>
      </c>
      <c r="U241" s="1">
        <v>97.4</v>
      </c>
      <c r="W241" s="1">
        <v>65</v>
      </c>
      <c r="X241" s="1">
        <v>65</v>
      </c>
      <c r="Y241" s="1">
        <v>20</v>
      </c>
      <c r="Z241" s="1">
        <v>20</v>
      </c>
      <c r="AA241" s="1">
        <v>95</v>
      </c>
      <c r="AB241" s="1">
        <v>96</v>
      </c>
      <c r="AC241" s="1">
        <v>0</v>
      </c>
      <c r="AD241" s="1">
        <v>1</v>
      </c>
      <c r="AE241" s="1">
        <v>220</v>
      </c>
      <c r="AF241" s="1">
        <v>28</v>
      </c>
      <c r="AG241" s="1">
        <v>43.6</v>
      </c>
      <c r="AH241" s="1">
        <v>14.8</v>
      </c>
      <c r="AI241" s="1">
        <v>1.7</v>
      </c>
      <c r="AM241" s="1">
        <v>146</v>
      </c>
      <c r="AN241" s="1">
        <v>3.2</v>
      </c>
      <c r="AO241" s="1">
        <v>104</v>
      </c>
      <c r="AP241" s="1">
        <v>9.4</v>
      </c>
      <c r="AQ241" s="1">
        <v>114</v>
      </c>
      <c r="AR241" s="1">
        <v>33</v>
      </c>
      <c r="AS241" s="1">
        <v>2.5299999999999998</v>
      </c>
      <c r="AT241" s="1">
        <v>14</v>
      </c>
      <c r="AU241" s="1">
        <v>6.46</v>
      </c>
      <c r="AV241" s="1">
        <v>178</v>
      </c>
      <c r="AW241" s="1">
        <v>7.2</v>
      </c>
      <c r="AX241" s="1">
        <v>4.4000000000000004</v>
      </c>
      <c r="AY241" s="1">
        <v>1.6</v>
      </c>
      <c r="AZ241" s="1">
        <v>56</v>
      </c>
      <c r="BA241" s="1">
        <v>27</v>
      </c>
      <c r="BB241" s="1">
        <v>33</v>
      </c>
      <c r="BD241" s="1">
        <v>77</v>
      </c>
      <c r="BE241" s="1">
        <v>70</v>
      </c>
      <c r="BF241" s="1">
        <v>11626</v>
      </c>
      <c r="BI241" s="1">
        <v>0.06</v>
      </c>
      <c r="BJ241" s="1">
        <v>2.2000000000000002</v>
      </c>
      <c r="BN241" s="1">
        <v>32.1</v>
      </c>
      <c r="BQ241" s="1">
        <v>4</v>
      </c>
      <c r="DJ241" s="1">
        <v>1</v>
      </c>
      <c r="DK241" s="1" t="s">
        <v>6864</v>
      </c>
    </row>
    <row r="242" spans="1:158" s="1" customFormat="1">
      <c r="A242" s="14">
        <v>233</v>
      </c>
      <c r="B242" s="14">
        <v>2</v>
      </c>
      <c r="C242" s="14" t="s">
        <v>5879</v>
      </c>
      <c r="D242" s="14">
        <v>8</v>
      </c>
      <c r="E242" s="14" t="s">
        <v>6797</v>
      </c>
      <c r="F242" s="14" t="s">
        <v>6246</v>
      </c>
      <c r="G242" s="14" t="s">
        <v>6018</v>
      </c>
      <c r="H242" s="14" t="s">
        <v>6798</v>
      </c>
      <c r="I242" s="14"/>
      <c r="J242" s="14"/>
      <c r="K242" s="14"/>
      <c r="L242" s="14"/>
      <c r="M242" s="14"/>
      <c r="N242" s="14"/>
      <c r="O242" s="14"/>
      <c r="P242" s="14"/>
      <c r="Q242" s="14">
        <v>176</v>
      </c>
      <c r="R242" s="14">
        <v>152</v>
      </c>
      <c r="S242" s="14">
        <v>66</v>
      </c>
      <c r="T242" s="14">
        <v>72</v>
      </c>
      <c r="U242" s="14">
        <v>98.1</v>
      </c>
      <c r="V242" s="14">
        <v>98.4</v>
      </c>
      <c r="W242" s="14">
        <v>78</v>
      </c>
      <c r="X242" s="14">
        <v>76</v>
      </c>
      <c r="Y242" s="14">
        <v>16</v>
      </c>
      <c r="Z242" s="14">
        <v>16</v>
      </c>
      <c r="AA242" s="14">
        <v>100</v>
      </c>
      <c r="AB242" s="14">
        <v>100</v>
      </c>
      <c r="AC242" s="14">
        <v>0</v>
      </c>
      <c r="AD242" s="14">
        <v>0</v>
      </c>
      <c r="AE242" s="14">
        <v>150</v>
      </c>
      <c r="AF242" s="14">
        <v>23</v>
      </c>
      <c r="AG242" s="14">
        <v>36.200000000000003</v>
      </c>
      <c r="AH242" s="14">
        <v>12.2</v>
      </c>
      <c r="AI242" s="14"/>
      <c r="AJ242" s="14"/>
      <c r="AK242" s="14"/>
      <c r="AL242" s="14"/>
      <c r="AM242" s="14">
        <v>129</v>
      </c>
      <c r="AN242" s="14">
        <v>3.4</v>
      </c>
      <c r="AO242" s="14">
        <v>86</v>
      </c>
      <c r="AP242" s="14">
        <v>9.9</v>
      </c>
      <c r="AQ242" s="14">
        <v>543</v>
      </c>
      <c r="AR242" s="14">
        <v>77</v>
      </c>
      <c r="AS242" s="14">
        <v>8.08</v>
      </c>
      <c r="AT242" s="14">
        <v>20</v>
      </c>
      <c r="AU242" s="14">
        <v>7.82</v>
      </c>
      <c r="AV242" s="14">
        <v>254</v>
      </c>
      <c r="AW242" s="14"/>
      <c r="AX242" s="14"/>
      <c r="AY242" s="14"/>
      <c r="AZ242" s="14"/>
      <c r="BA242" s="14"/>
      <c r="BB242" s="14"/>
      <c r="BC242" s="14"/>
      <c r="BD242" s="14">
        <v>87</v>
      </c>
      <c r="BE242" s="14">
        <v>85</v>
      </c>
      <c r="BF242" s="14"/>
      <c r="BG242" s="14">
        <v>7.4</v>
      </c>
      <c r="BH242" s="14">
        <v>37</v>
      </c>
      <c r="BI242" s="14"/>
      <c r="BJ242" s="14">
        <v>2.7</v>
      </c>
      <c r="BK242" s="14"/>
      <c r="BL242" s="14"/>
      <c r="BM242" s="14"/>
      <c r="BN242" s="14"/>
      <c r="BO242" s="14"/>
      <c r="BP242" s="14">
        <v>0.2</v>
      </c>
      <c r="BQ242" s="14"/>
      <c r="BR242" s="14"/>
      <c r="BS242" s="14"/>
      <c r="BT242" s="14"/>
      <c r="BU242" s="14"/>
      <c r="BV242" s="14"/>
      <c r="BW242" s="14"/>
      <c r="BX242" s="14"/>
      <c r="BY242" s="14"/>
      <c r="BZ242" s="14"/>
      <c r="CA242" s="14"/>
      <c r="CB242" s="14"/>
      <c r="CC242" s="14"/>
      <c r="CD242" s="14"/>
      <c r="CE242" s="14"/>
      <c r="CF242" s="14"/>
      <c r="CG242" s="14"/>
      <c r="CH242" s="14"/>
      <c r="CI242" s="14"/>
      <c r="CJ242" s="14"/>
      <c r="CK242" s="14"/>
      <c r="CL242" s="14"/>
      <c r="CM242" s="14"/>
      <c r="CN242" s="14"/>
      <c r="CO242" s="14"/>
      <c r="CP242" s="14"/>
      <c r="CQ242" s="14"/>
      <c r="CR242" s="14"/>
      <c r="CS242" s="14"/>
      <c r="CT242" s="14"/>
      <c r="CU242" s="14"/>
      <c r="CV242" s="14"/>
      <c r="CW242" s="14"/>
      <c r="CX242" s="14"/>
      <c r="CY242" s="14"/>
      <c r="CZ242" s="14"/>
      <c r="DA242" s="14"/>
      <c r="DB242" s="14"/>
      <c r="DC242" s="14"/>
      <c r="DD242" s="14"/>
      <c r="DE242" s="14"/>
      <c r="DF242" s="14"/>
      <c r="DG242" s="14"/>
      <c r="DH242" s="14"/>
      <c r="DI242" s="14"/>
      <c r="DJ242" s="14">
        <v>1</v>
      </c>
      <c r="DK242" s="14" t="s">
        <v>5976</v>
      </c>
      <c r="DL242" s="14"/>
      <c r="DM242" s="14"/>
      <c r="DN242" s="14"/>
      <c r="DO242" s="14"/>
      <c r="DP242" s="14"/>
      <c r="DQ242" s="14"/>
      <c r="DR242" s="14"/>
      <c r="DS242" s="14"/>
      <c r="DT242" s="14"/>
      <c r="DU242" s="14"/>
      <c r="DV242" s="14"/>
      <c r="DW242" s="14"/>
      <c r="DX242" s="14"/>
      <c r="DY242" s="14"/>
      <c r="DZ242" s="14"/>
      <c r="EA242" s="14"/>
      <c r="EB242" s="14"/>
      <c r="EC242" s="14"/>
      <c r="ED242" s="14"/>
      <c r="EE242" s="14"/>
      <c r="EF242" s="14"/>
      <c r="EG242" s="14"/>
      <c r="EH242" s="14"/>
      <c r="EI242" s="14"/>
      <c r="EJ242" s="14"/>
      <c r="EK242" s="14"/>
      <c r="EL242" s="14"/>
      <c r="EM242" s="14"/>
      <c r="EN242" s="14"/>
      <c r="EO242" s="14"/>
      <c r="EP242" s="14"/>
      <c r="EQ242" s="14"/>
      <c r="ER242" s="14"/>
      <c r="ES242" s="14"/>
      <c r="ET242" s="14"/>
      <c r="EU242" s="14"/>
      <c r="EV242" s="14"/>
      <c r="EW242" s="14"/>
      <c r="EX242" s="14"/>
      <c r="EY242" s="14"/>
      <c r="EZ242" s="14"/>
      <c r="FA242" s="14"/>
      <c r="FB242" s="14"/>
    </row>
    <row r="243" spans="1:158" s="1" customFormat="1">
      <c r="A243" s="14">
        <v>234</v>
      </c>
      <c r="B243" s="1">
        <v>1</v>
      </c>
      <c r="C243" s="1" t="s">
        <v>5920</v>
      </c>
      <c r="D243" s="1">
        <v>5</v>
      </c>
      <c r="Q243" s="1">
        <v>202</v>
      </c>
      <c r="R243" s="1">
        <v>224</v>
      </c>
      <c r="S243" s="1">
        <v>82</v>
      </c>
      <c r="T243" s="1">
        <v>91</v>
      </c>
      <c r="U243" s="1">
        <v>97.7</v>
      </c>
      <c r="W243" s="1">
        <v>58</v>
      </c>
      <c r="X243" s="1">
        <v>62</v>
      </c>
      <c r="Y243" s="1">
        <v>18</v>
      </c>
      <c r="Z243" s="1">
        <v>18</v>
      </c>
      <c r="AA243" s="1">
        <v>98</v>
      </c>
      <c r="AB243" s="1">
        <v>96</v>
      </c>
      <c r="AD243" s="1">
        <v>0</v>
      </c>
      <c r="AF243" s="1">
        <v>26</v>
      </c>
      <c r="AM243" s="1">
        <v>140</v>
      </c>
      <c r="AO243" s="1">
        <v>102</v>
      </c>
      <c r="AP243" s="1">
        <v>9.1</v>
      </c>
      <c r="AQ243" s="1">
        <v>131</v>
      </c>
      <c r="AR243" s="1">
        <v>28</v>
      </c>
      <c r="AS243" s="1">
        <v>2.37</v>
      </c>
      <c r="AT243" s="1">
        <v>12</v>
      </c>
      <c r="BF243" s="1">
        <v>1063</v>
      </c>
      <c r="DJ243" s="1">
        <v>1</v>
      </c>
      <c r="DK243" s="1" t="s">
        <v>5976</v>
      </c>
    </row>
    <row r="244" spans="1:158" s="1" customFormat="1">
      <c r="A244" s="14">
        <v>235</v>
      </c>
      <c r="B244" s="64">
        <v>2</v>
      </c>
      <c r="C244" s="64" t="s">
        <v>6027</v>
      </c>
      <c r="D244" s="64">
        <v>8</v>
      </c>
      <c r="E244" s="1" t="s">
        <v>6030</v>
      </c>
      <c r="Q244" s="1">
        <v>148</v>
      </c>
      <c r="R244" s="1">
        <v>120</v>
      </c>
      <c r="S244" s="1">
        <v>87</v>
      </c>
      <c r="T244" s="1">
        <v>71</v>
      </c>
      <c r="U244" s="1">
        <v>96.8</v>
      </c>
      <c r="W244" s="1">
        <v>62</v>
      </c>
      <c r="X244" s="1">
        <v>65</v>
      </c>
      <c r="Y244" s="1">
        <v>16</v>
      </c>
      <c r="Z244" s="1">
        <v>14</v>
      </c>
      <c r="AA244" s="1">
        <v>99</v>
      </c>
      <c r="AC244" s="1">
        <v>0</v>
      </c>
      <c r="AE244" s="1">
        <v>160</v>
      </c>
      <c r="AF244" s="1">
        <v>26</v>
      </c>
      <c r="AG244" s="1">
        <v>46.9</v>
      </c>
      <c r="AH244" s="1">
        <v>15.8</v>
      </c>
      <c r="AM244" s="1">
        <v>139</v>
      </c>
      <c r="AN244" s="1">
        <v>4.9000000000000004</v>
      </c>
      <c r="AO244" s="1">
        <v>103</v>
      </c>
      <c r="AP244" s="1">
        <v>9.6999999999999993</v>
      </c>
      <c r="AQ244" s="1">
        <v>107</v>
      </c>
      <c r="AR244" s="1">
        <v>23</v>
      </c>
      <c r="AS244" s="1">
        <v>1.38</v>
      </c>
      <c r="AT244" s="1">
        <v>10</v>
      </c>
      <c r="AU244" s="1">
        <v>8.32</v>
      </c>
      <c r="AV244" s="1">
        <v>199</v>
      </c>
      <c r="BJ244" s="1">
        <v>2</v>
      </c>
    </row>
    <row r="245" spans="1:158" s="1" customFormat="1">
      <c r="A245" s="14">
        <v>236</v>
      </c>
      <c r="B245" s="64">
        <v>2</v>
      </c>
      <c r="C245" s="64" t="s">
        <v>6473</v>
      </c>
      <c r="D245" s="64">
        <v>3</v>
      </c>
      <c r="E245" s="1" t="s">
        <v>6030</v>
      </c>
      <c r="F245" s="1" t="s">
        <v>5992</v>
      </c>
      <c r="Q245" s="1">
        <v>117</v>
      </c>
      <c r="R245" s="1">
        <v>98</v>
      </c>
      <c r="S245" s="1">
        <v>75</v>
      </c>
      <c r="T245" s="1">
        <v>57</v>
      </c>
      <c r="U245" s="1">
        <v>99.1</v>
      </c>
      <c r="V245" s="1">
        <v>99.1</v>
      </c>
      <c r="W245" s="1">
        <v>96</v>
      </c>
      <c r="X245" s="1">
        <v>92</v>
      </c>
      <c r="Y245" s="1">
        <v>16</v>
      </c>
      <c r="Z245" s="1">
        <v>16</v>
      </c>
      <c r="AA245" s="1">
        <v>98</v>
      </c>
      <c r="AB245" s="1">
        <v>97</v>
      </c>
      <c r="AD245" s="1">
        <v>0</v>
      </c>
      <c r="AE245" s="1">
        <v>149</v>
      </c>
      <c r="AF245" s="1">
        <v>30</v>
      </c>
      <c r="AG245" s="1">
        <v>46.8</v>
      </c>
      <c r="AH245" s="1">
        <v>15.8</v>
      </c>
      <c r="AI245" s="1">
        <v>1</v>
      </c>
      <c r="AK245" s="1">
        <v>1.9</v>
      </c>
      <c r="AM245" s="1">
        <v>134</v>
      </c>
      <c r="AN245" s="1">
        <v>4.5</v>
      </c>
      <c r="AO245" s="1">
        <v>95</v>
      </c>
      <c r="AP245" s="1">
        <v>9.1999999999999993</v>
      </c>
      <c r="AQ245" s="1">
        <v>99</v>
      </c>
      <c r="AR245" s="1">
        <v>13</v>
      </c>
      <c r="AS245" s="1">
        <v>0.77</v>
      </c>
      <c r="AT245" s="1">
        <v>9</v>
      </c>
      <c r="AU245" s="1">
        <v>20.260000000000002</v>
      </c>
      <c r="AV245" s="1">
        <v>158</v>
      </c>
      <c r="AW245" s="1">
        <v>7.6</v>
      </c>
      <c r="AX245" s="1">
        <v>4</v>
      </c>
      <c r="AY245" s="1">
        <v>0.9</v>
      </c>
      <c r="AZ245" s="1">
        <v>96</v>
      </c>
      <c r="BA245" s="1">
        <v>19</v>
      </c>
      <c r="BB245" s="1">
        <v>15</v>
      </c>
      <c r="BJ245" s="1">
        <v>2.2000000000000002</v>
      </c>
      <c r="DJ245" s="1">
        <v>2</v>
      </c>
      <c r="DK245" s="1" t="s">
        <v>6589</v>
      </c>
      <c r="DR245" s="1">
        <v>2</v>
      </c>
      <c r="DS245" s="1" t="s">
        <v>6590</v>
      </c>
    </row>
    <row r="246" spans="1:158" s="1" customFormat="1">
      <c r="A246" s="14">
        <v>237</v>
      </c>
      <c r="B246" s="64">
        <v>2</v>
      </c>
      <c r="C246" s="64" t="s">
        <v>6267</v>
      </c>
      <c r="D246" s="64">
        <v>2</v>
      </c>
      <c r="E246" s="1" t="s">
        <v>6137</v>
      </c>
      <c r="Q246" s="1">
        <v>174</v>
      </c>
      <c r="R246" s="1">
        <v>155</v>
      </c>
      <c r="S246" s="1">
        <v>72</v>
      </c>
      <c r="T246" s="1">
        <v>84</v>
      </c>
      <c r="U246" s="1">
        <v>99.6</v>
      </c>
      <c r="V246" s="1">
        <v>99</v>
      </c>
      <c r="W246" s="1">
        <v>67</v>
      </c>
      <c r="X246" s="1">
        <v>60</v>
      </c>
      <c r="Y246" s="1">
        <v>20</v>
      </c>
      <c r="Z246" s="1">
        <v>18</v>
      </c>
      <c r="AA246" s="1">
        <v>95</v>
      </c>
      <c r="AB246" s="1">
        <v>93</v>
      </c>
      <c r="AC246" s="1">
        <v>0</v>
      </c>
      <c r="AD246" s="1">
        <v>0</v>
      </c>
      <c r="AE246" s="1">
        <v>197</v>
      </c>
      <c r="AF246" s="1">
        <v>32</v>
      </c>
      <c r="AG246" s="1">
        <v>31.4</v>
      </c>
      <c r="AH246" s="1">
        <v>9.9</v>
      </c>
      <c r="AM246" s="1">
        <v>136</v>
      </c>
      <c r="AN246" s="1">
        <v>4.5</v>
      </c>
      <c r="AO246" s="1">
        <v>97</v>
      </c>
      <c r="AP246" s="1">
        <v>9</v>
      </c>
      <c r="AQ246" s="1">
        <v>102</v>
      </c>
      <c r="AR246" s="1">
        <v>16</v>
      </c>
      <c r="AS246" s="1">
        <v>0.75</v>
      </c>
      <c r="AT246" s="1">
        <v>7</v>
      </c>
      <c r="AU246" s="1">
        <v>6.95</v>
      </c>
      <c r="AV246" s="1">
        <v>242</v>
      </c>
      <c r="DJ246" s="1">
        <v>3</v>
      </c>
      <c r="DK246" s="1" t="s">
        <v>6567</v>
      </c>
    </row>
    <row r="247" spans="1:158" s="1" customFormat="1">
      <c r="A247" s="14">
        <v>238</v>
      </c>
      <c r="B247" s="1">
        <v>1</v>
      </c>
      <c r="C247" s="1" t="s">
        <v>5909</v>
      </c>
      <c r="D247" s="1">
        <v>1</v>
      </c>
      <c r="E247" s="1" t="s">
        <v>5910</v>
      </c>
      <c r="F247" s="1" t="s">
        <v>5911</v>
      </c>
      <c r="G247" s="1" t="s">
        <v>5912</v>
      </c>
      <c r="H247" s="1" t="s">
        <v>5913</v>
      </c>
      <c r="Q247" s="1">
        <v>125</v>
      </c>
      <c r="R247" s="1">
        <v>137</v>
      </c>
      <c r="S247" s="1">
        <v>67</v>
      </c>
      <c r="T247" s="1">
        <v>76</v>
      </c>
      <c r="U247" s="1">
        <v>98.5</v>
      </c>
      <c r="W247" s="1">
        <v>75</v>
      </c>
      <c r="X247" s="1">
        <v>77</v>
      </c>
      <c r="Y247" s="1">
        <v>20</v>
      </c>
      <c r="Z247" s="1">
        <v>16</v>
      </c>
      <c r="AA247" s="1">
        <v>95</v>
      </c>
      <c r="AB247" s="1">
        <v>93</v>
      </c>
      <c r="AC247" s="1">
        <v>0</v>
      </c>
      <c r="AD247" s="1">
        <v>0</v>
      </c>
      <c r="AE247" s="1">
        <v>270</v>
      </c>
      <c r="AF247" s="1">
        <v>28</v>
      </c>
      <c r="AG247" s="1">
        <v>41.9</v>
      </c>
      <c r="AH247" s="1">
        <v>14.1</v>
      </c>
      <c r="AM247" s="1">
        <v>139</v>
      </c>
      <c r="AN247" s="1">
        <v>3.1</v>
      </c>
      <c r="AO247" s="1">
        <v>97</v>
      </c>
      <c r="AP247" s="1">
        <v>9.1999999999999993</v>
      </c>
      <c r="AQ247" s="1">
        <v>109</v>
      </c>
      <c r="AR247" s="1">
        <v>17</v>
      </c>
      <c r="AS247" s="1">
        <v>0.92</v>
      </c>
      <c r="AT247" s="1">
        <v>14</v>
      </c>
      <c r="AU247" s="1">
        <v>12.51</v>
      </c>
      <c r="AV247" s="1">
        <v>362</v>
      </c>
      <c r="DJ247" s="1">
        <v>1</v>
      </c>
      <c r="DK247" s="1" t="s">
        <v>5914</v>
      </c>
    </row>
    <row r="248" spans="1:158" s="1" customFormat="1">
      <c r="A248" s="14">
        <v>239</v>
      </c>
      <c r="B248" s="64">
        <v>2</v>
      </c>
      <c r="C248" s="64" t="s">
        <v>6224</v>
      </c>
      <c r="D248" s="64">
        <v>5</v>
      </c>
      <c r="E248" s="1" t="s">
        <v>5987</v>
      </c>
      <c r="Q248" s="1">
        <v>164</v>
      </c>
      <c r="R248" s="1">
        <v>131</v>
      </c>
      <c r="S248" s="1">
        <v>80</v>
      </c>
      <c r="T248" s="1">
        <v>67</v>
      </c>
      <c r="U248" s="1">
        <v>98.1</v>
      </c>
      <c r="W248" s="1">
        <v>72</v>
      </c>
      <c r="X248" s="1">
        <v>74</v>
      </c>
      <c r="Y248" s="1">
        <v>20</v>
      </c>
      <c r="Z248" s="1">
        <v>17</v>
      </c>
      <c r="AA248" s="1">
        <v>95</v>
      </c>
      <c r="AB248" s="1">
        <v>93</v>
      </c>
      <c r="AC248" s="1">
        <v>0</v>
      </c>
      <c r="AD248" s="1">
        <v>0</v>
      </c>
      <c r="AE248" s="1">
        <v>195</v>
      </c>
      <c r="AF248" s="1">
        <v>34</v>
      </c>
      <c r="AG248" s="1">
        <v>41.8</v>
      </c>
      <c r="AH248" s="1">
        <v>13.1</v>
      </c>
      <c r="AM248" s="1">
        <v>145</v>
      </c>
      <c r="AN248" s="1">
        <v>4.0999999999999996</v>
      </c>
      <c r="AO248" s="1">
        <v>100</v>
      </c>
      <c r="AP248" s="1">
        <v>9.8000000000000007</v>
      </c>
      <c r="AQ248" s="1">
        <v>158</v>
      </c>
      <c r="AR248" s="1">
        <v>27</v>
      </c>
      <c r="AS248" s="1">
        <v>1.29</v>
      </c>
      <c r="AT248" s="1">
        <v>11</v>
      </c>
      <c r="AU248" s="1">
        <v>8.18</v>
      </c>
      <c r="AV248" s="1">
        <v>221</v>
      </c>
      <c r="BC248" s="1">
        <v>7.3</v>
      </c>
      <c r="BF248" s="1">
        <v>1743</v>
      </c>
      <c r="BJ248" s="1">
        <v>2.2999999999999998</v>
      </c>
      <c r="BM248" s="1">
        <v>1.01</v>
      </c>
      <c r="BO248" s="1">
        <v>1.7</v>
      </c>
      <c r="DJ248" s="1">
        <v>1</v>
      </c>
      <c r="DK248" s="1" t="s">
        <v>6253</v>
      </c>
    </row>
    <row r="249" spans="1:158" s="1" customFormat="1">
      <c r="A249" s="14">
        <v>240</v>
      </c>
      <c r="B249" s="64">
        <v>2</v>
      </c>
      <c r="C249" s="64" t="s">
        <v>6327</v>
      </c>
      <c r="D249" s="64">
        <v>2</v>
      </c>
      <c r="E249" s="1" t="s">
        <v>6328</v>
      </c>
      <c r="F249" s="1" t="s">
        <v>6329</v>
      </c>
      <c r="Q249" s="1">
        <v>154</v>
      </c>
      <c r="R249" s="1">
        <v>170</v>
      </c>
      <c r="S249" s="1">
        <v>68</v>
      </c>
      <c r="T249" s="1">
        <v>87</v>
      </c>
      <c r="U249" s="1">
        <v>98</v>
      </c>
      <c r="V249" s="1">
        <v>98.1</v>
      </c>
      <c r="W249" s="1">
        <v>75</v>
      </c>
      <c r="X249" s="1">
        <v>74</v>
      </c>
      <c r="Y249" s="1">
        <v>16</v>
      </c>
      <c r="Z249" s="1">
        <v>18</v>
      </c>
      <c r="AA249" s="1">
        <v>95</v>
      </c>
      <c r="AB249" s="1">
        <v>95</v>
      </c>
      <c r="AC249" s="1">
        <v>0</v>
      </c>
      <c r="AD249" s="1">
        <v>0</v>
      </c>
      <c r="AE249" s="1">
        <v>150</v>
      </c>
      <c r="AF249" s="1">
        <v>29</v>
      </c>
      <c r="AG249" s="1">
        <v>40.799999999999997</v>
      </c>
      <c r="AH249" s="1">
        <v>13.7</v>
      </c>
      <c r="AM249" s="1">
        <v>138</v>
      </c>
      <c r="AN249" s="1">
        <v>4</v>
      </c>
      <c r="AO249" s="1">
        <v>98</v>
      </c>
      <c r="AP249" s="1">
        <v>9.1</v>
      </c>
      <c r="AQ249" s="1">
        <v>105</v>
      </c>
      <c r="AR249" s="1">
        <v>30</v>
      </c>
      <c r="AS249" s="1">
        <v>0.92</v>
      </c>
      <c r="AT249" s="1">
        <v>11</v>
      </c>
      <c r="AU249" s="1">
        <v>8.94</v>
      </c>
      <c r="AV249" s="1">
        <v>143</v>
      </c>
      <c r="BJ249" s="1">
        <v>2.2000000000000002</v>
      </c>
      <c r="BT249" s="1">
        <v>147.69999999999999</v>
      </c>
    </row>
    <row r="250" spans="1:158" s="1" customFormat="1">
      <c r="A250" s="14">
        <v>241</v>
      </c>
      <c r="B250" s="64">
        <v>2</v>
      </c>
      <c r="C250" s="64" t="s">
        <v>6363</v>
      </c>
      <c r="D250" s="64">
        <v>3</v>
      </c>
      <c r="E250" s="1" t="s">
        <v>6549</v>
      </c>
      <c r="F250" s="1" t="s">
        <v>5883</v>
      </c>
      <c r="G250" s="1" t="s">
        <v>6023</v>
      </c>
      <c r="H250" s="1" t="s">
        <v>5992</v>
      </c>
      <c r="I250" s="1" t="s">
        <v>6053</v>
      </c>
      <c r="Q250" s="1">
        <v>96</v>
      </c>
      <c r="S250" s="1">
        <v>63</v>
      </c>
      <c r="U250" s="1">
        <v>99.1</v>
      </c>
      <c r="W250" s="1">
        <v>110</v>
      </c>
      <c r="Y250" s="1">
        <v>18</v>
      </c>
      <c r="AA250" s="1">
        <v>98</v>
      </c>
      <c r="AB250" s="1">
        <v>99</v>
      </c>
      <c r="AC250" s="1">
        <v>0</v>
      </c>
      <c r="AD250" s="1">
        <v>0</v>
      </c>
      <c r="AE250" s="1">
        <v>225</v>
      </c>
      <c r="AF250" s="1">
        <v>24</v>
      </c>
      <c r="AG250" s="1">
        <v>34.5</v>
      </c>
      <c r="AH250" s="1">
        <v>11.2</v>
      </c>
      <c r="AK250" s="1">
        <v>2.7</v>
      </c>
      <c r="AM250" s="1">
        <v>136</v>
      </c>
      <c r="AN250" s="1">
        <v>3.3</v>
      </c>
      <c r="AO250" s="1">
        <v>97</v>
      </c>
      <c r="AP250" s="1">
        <v>8.1999999999999993</v>
      </c>
      <c r="AQ250" s="1">
        <v>202</v>
      </c>
      <c r="AR250" s="1">
        <v>12</v>
      </c>
      <c r="AS250" s="1">
        <v>0.75</v>
      </c>
      <c r="AT250" s="1">
        <v>15</v>
      </c>
      <c r="AU250" s="1">
        <v>10.039999999999999</v>
      </c>
      <c r="AV250" s="1">
        <v>205</v>
      </c>
      <c r="DR250" s="1">
        <v>2</v>
      </c>
      <c r="DS250" s="1" t="s">
        <v>6326</v>
      </c>
    </row>
    <row r="251" spans="1:158" s="1" customFormat="1">
      <c r="A251" s="14">
        <v>242</v>
      </c>
      <c r="B251" s="1">
        <v>1</v>
      </c>
      <c r="C251" s="1" t="s">
        <v>5961</v>
      </c>
      <c r="D251" s="1">
        <v>1</v>
      </c>
      <c r="E251" s="1" t="s">
        <v>5861</v>
      </c>
      <c r="F251" s="1" t="s">
        <v>5889</v>
      </c>
      <c r="G251" s="1" t="s">
        <v>6104</v>
      </c>
      <c r="H251" s="1" t="s">
        <v>5957</v>
      </c>
      <c r="I251" s="1" t="s">
        <v>5911</v>
      </c>
      <c r="Q251" s="1">
        <v>106</v>
      </c>
      <c r="R251" s="1">
        <v>90</v>
      </c>
      <c r="S251" s="1">
        <v>59</v>
      </c>
      <c r="T251" s="1">
        <v>50</v>
      </c>
      <c r="U251" s="1">
        <v>101.5</v>
      </c>
      <c r="V251" s="1">
        <v>97.9</v>
      </c>
      <c r="W251" s="1">
        <v>129</v>
      </c>
      <c r="X251" s="1">
        <v>77</v>
      </c>
      <c r="Y251" s="1">
        <v>20</v>
      </c>
      <c r="Z251" s="1">
        <v>18</v>
      </c>
      <c r="AA251" s="1">
        <v>94</v>
      </c>
      <c r="AB251" s="1">
        <v>96</v>
      </c>
      <c r="AC251" s="1">
        <v>1</v>
      </c>
      <c r="AD251" s="1">
        <v>1</v>
      </c>
      <c r="AE251" s="1">
        <v>148</v>
      </c>
      <c r="AF251" s="1">
        <v>28</v>
      </c>
      <c r="AG251" s="1">
        <v>36.799999999999997</v>
      </c>
      <c r="AH251" s="1">
        <v>11.9</v>
      </c>
      <c r="AM251" s="1">
        <v>140</v>
      </c>
      <c r="AN251" s="1">
        <v>3.9</v>
      </c>
      <c r="AO251" s="1">
        <v>98</v>
      </c>
      <c r="AP251" s="1">
        <v>9.1999999999999993</v>
      </c>
      <c r="AQ251" s="1">
        <v>119</v>
      </c>
      <c r="AR251" s="1">
        <v>17</v>
      </c>
      <c r="AS251" s="1">
        <v>0.66</v>
      </c>
      <c r="AT251" s="1">
        <v>14</v>
      </c>
      <c r="AU251" s="1">
        <v>10.96</v>
      </c>
      <c r="AV251" s="1">
        <v>164</v>
      </c>
      <c r="CJ251" s="1">
        <v>1</v>
      </c>
      <c r="DJ251" s="1">
        <v>1</v>
      </c>
      <c r="DK251" s="1" t="s">
        <v>6226</v>
      </c>
    </row>
    <row r="252" spans="1:158" s="1" customFormat="1">
      <c r="A252" s="14">
        <v>243</v>
      </c>
      <c r="B252" s="64">
        <v>2</v>
      </c>
      <c r="C252" s="64" t="s">
        <v>6376</v>
      </c>
      <c r="D252" s="64">
        <v>3</v>
      </c>
      <c r="E252" s="1" t="s">
        <v>6030</v>
      </c>
      <c r="F252" s="1" t="s">
        <v>5843</v>
      </c>
      <c r="G252" s="1" t="s">
        <v>6053</v>
      </c>
      <c r="H252" s="1" t="s">
        <v>6377</v>
      </c>
      <c r="I252" s="1" t="s">
        <v>6065</v>
      </c>
      <c r="J252" s="1" t="s">
        <v>6350</v>
      </c>
      <c r="K252" s="1" t="s">
        <v>5897</v>
      </c>
      <c r="Q252" s="1">
        <v>114</v>
      </c>
      <c r="R252" s="1">
        <v>97</v>
      </c>
      <c r="S252" s="1">
        <v>74</v>
      </c>
      <c r="T252" s="1">
        <v>46</v>
      </c>
      <c r="U252" s="1">
        <v>98.4</v>
      </c>
      <c r="W252" s="1">
        <v>87</v>
      </c>
      <c r="X252" s="1">
        <v>76</v>
      </c>
      <c r="Y252" s="1">
        <v>18</v>
      </c>
      <c r="Z252" s="1">
        <v>18</v>
      </c>
      <c r="AA252" s="1">
        <v>98</v>
      </c>
      <c r="AB252" s="1">
        <v>100</v>
      </c>
      <c r="AC252" s="1">
        <v>0</v>
      </c>
      <c r="AD252" s="1">
        <v>0</v>
      </c>
      <c r="AE252" s="1">
        <v>110</v>
      </c>
      <c r="AF252" s="1">
        <v>27</v>
      </c>
      <c r="AG252" s="1">
        <v>35.200000000000003</v>
      </c>
      <c r="AH252" s="1">
        <v>11.9</v>
      </c>
      <c r="AM252" s="1">
        <v>139</v>
      </c>
      <c r="AN252" s="1">
        <v>4</v>
      </c>
      <c r="AO252" s="1">
        <v>101</v>
      </c>
      <c r="AP252" s="1">
        <v>8.6</v>
      </c>
      <c r="AQ252" s="1">
        <v>99</v>
      </c>
      <c r="AR252" s="1">
        <v>10</v>
      </c>
      <c r="AS252" s="1">
        <v>0.64</v>
      </c>
      <c r="AT252" s="1">
        <v>11</v>
      </c>
      <c r="AU252" s="1">
        <v>8.68</v>
      </c>
      <c r="AV252" s="1">
        <v>158</v>
      </c>
      <c r="AW252" s="1">
        <v>7</v>
      </c>
      <c r="AX252" s="1">
        <v>3.8</v>
      </c>
      <c r="AY252" s="1">
        <v>0.2</v>
      </c>
      <c r="AZ252" s="1">
        <v>44</v>
      </c>
      <c r="BA252" s="1">
        <v>20</v>
      </c>
      <c r="BB252" s="1">
        <v>16</v>
      </c>
      <c r="BC252" s="1">
        <v>5.0999999999999996</v>
      </c>
      <c r="BJ252" s="1">
        <v>1.8</v>
      </c>
      <c r="BK252" s="1">
        <v>33</v>
      </c>
      <c r="CH252" s="1">
        <v>127</v>
      </c>
      <c r="CJ252" s="1">
        <v>0</v>
      </c>
      <c r="CK252" s="1">
        <v>0</v>
      </c>
      <c r="CL252" s="1">
        <v>0</v>
      </c>
      <c r="DJ252" s="1">
        <v>2</v>
      </c>
      <c r="DK252" s="1" t="s">
        <v>6378</v>
      </c>
      <c r="DR252" s="1">
        <v>2</v>
      </c>
      <c r="DS252" s="1" t="s">
        <v>6379</v>
      </c>
    </row>
    <row r="253" spans="1:158" s="1" customFormat="1" ht="14" customHeight="1">
      <c r="A253" s="14">
        <v>244</v>
      </c>
      <c r="B253" s="64">
        <v>2</v>
      </c>
      <c r="C253" s="64" t="s">
        <v>6261</v>
      </c>
      <c r="D253" s="64">
        <v>2</v>
      </c>
      <c r="E253" s="1" t="s">
        <v>5897</v>
      </c>
      <c r="F253" s="1" t="s">
        <v>5933</v>
      </c>
      <c r="G253" s="1" t="s">
        <v>6262</v>
      </c>
      <c r="H253" s="1" t="s">
        <v>6263</v>
      </c>
      <c r="Q253" s="1">
        <v>149</v>
      </c>
      <c r="R253" s="1">
        <v>140</v>
      </c>
      <c r="S253" s="1">
        <v>89</v>
      </c>
      <c r="T253" s="1">
        <v>80</v>
      </c>
      <c r="U253" s="1">
        <v>99.5</v>
      </c>
      <c r="V253" s="1">
        <v>99.2</v>
      </c>
      <c r="W253" s="1">
        <v>81</v>
      </c>
      <c r="X253" s="1">
        <v>80</v>
      </c>
      <c r="Y253" s="1">
        <v>16</v>
      </c>
      <c r="Z253" s="1">
        <v>20</v>
      </c>
      <c r="AA253" s="1">
        <v>99</v>
      </c>
      <c r="AB253" s="1">
        <v>99</v>
      </c>
      <c r="AC253" s="1">
        <v>0</v>
      </c>
      <c r="AD253" s="1">
        <v>0</v>
      </c>
      <c r="AE253" s="1">
        <v>146</v>
      </c>
      <c r="AF253" s="1">
        <v>28</v>
      </c>
      <c r="AG253" s="1">
        <v>41.9</v>
      </c>
      <c r="AH253" s="1">
        <v>14.9</v>
      </c>
      <c r="AM253" s="1">
        <v>130</v>
      </c>
      <c r="AN253" s="1">
        <v>4.2</v>
      </c>
      <c r="AO253" s="1">
        <v>93</v>
      </c>
      <c r="AP253" s="1">
        <v>9.5</v>
      </c>
      <c r="AQ253" s="1">
        <v>111</v>
      </c>
      <c r="AR253" s="1">
        <v>8</v>
      </c>
      <c r="AS253" s="1">
        <v>0.66</v>
      </c>
      <c r="AT253" s="1">
        <v>9</v>
      </c>
      <c r="AU253" s="1">
        <v>13.1</v>
      </c>
      <c r="AV253" s="1">
        <v>223</v>
      </c>
      <c r="DJ253" s="1">
        <v>1</v>
      </c>
      <c r="DK253" s="1" t="s">
        <v>6264</v>
      </c>
    </row>
    <row r="254" spans="1:158" s="1" customFormat="1">
      <c r="A254" s="14">
        <v>245</v>
      </c>
      <c r="B254" s="64">
        <v>2</v>
      </c>
      <c r="C254" s="64" t="s">
        <v>5920</v>
      </c>
      <c r="D254" s="64">
        <v>5</v>
      </c>
      <c r="E254" s="1" t="s">
        <v>5987</v>
      </c>
      <c r="Q254" s="1">
        <v>156</v>
      </c>
      <c r="R254" s="1">
        <v>135</v>
      </c>
      <c r="S254" s="1">
        <v>94</v>
      </c>
      <c r="T254" s="1">
        <v>72</v>
      </c>
      <c r="V254" s="1">
        <v>97.5</v>
      </c>
      <c r="W254" s="1">
        <v>82</v>
      </c>
      <c r="X254" s="1">
        <v>78</v>
      </c>
      <c r="Y254" s="1">
        <v>20</v>
      </c>
      <c r="Z254" s="1">
        <v>18</v>
      </c>
      <c r="AA254" s="1">
        <v>95</v>
      </c>
      <c r="AB254" s="1">
        <v>97</v>
      </c>
      <c r="AC254" s="1">
        <v>0</v>
      </c>
      <c r="AD254" s="1">
        <v>0</v>
      </c>
      <c r="AE254" s="1">
        <v>151</v>
      </c>
      <c r="AF254" s="1">
        <v>25</v>
      </c>
      <c r="AG254" s="1">
        <v>37.6</v>
      </c>
      <c r="AH254" s="1">
        <v>11.9</v>
      </c>
      <c r="AM254" s="1">
        <v>134</v>
      </c>
      <c r="AN254" s="1">
        <v>4.3</v>
      </c>
      <c r="AO254" s="1">
        <v>97</v>
      </c>
      <c r="AP254" s="1">
        <v>9</v>
      </c>
      <c r="AQ254" s="1">
        <v>275</v>
      </c>
      <c r="AR254" s="1">
        <v>21</v>
      </c>
      <c r="AS254" s="1">
        <v>0.67</v>
      </c>
      <c r="AT254" s="1">
        <v>12</v>
      </c>
      <c r="AU254" s="1">
        <v>8.5</v>
      </c>
      <c r="AV254" s="1">
        <v>299</v>
      </c>
      <c r="AW254" s="1">
        <v>6.8</v>
      </c>
      <c r="AX254" s="1">
        <v>2.9</v>
      </c>
      <c r="AY254" s="1">
        <v>0.3</v>
      </c>
      <c r="AZ254" s="1">
        <v>67</v>
      </c>
      <c r="BA254" s="1">
        <v>26</v>
      </c>
      <c r="BB254" s="1">
        <v>45</v>
      </c>
      <c r="BD254" s="1">
        <v>19</v>
      </c>
      <c r="BE254" s="1">
        <v>17</v>
      </c>
      <c r="BF254" s="1">
        <v>7910</v>
      </c>
      <c r="BJ254" s="1">
        <v>1.9</v>
      </c>
      <c r="DJ254" s="1">
        <v>1</v>
      </c>
      <c r="DK254" s="1" t="s">
        <v>6761</v>
      </c>
    </row>
    <row r="255" spans="1:158" s="1" customFormat="1">
      <c r="A255" s="14">
        <v>246</v>
      </c>
      <c r="B255" s="64">
        <v>2</v>
      </c>
      <c r="C255" s="64" t="s">
        <v>5920</v>
      </c>
      <c r="D255" s="64">
        <v>5</v>
      </c>
      <c r="Q255" s="1">
        <v>180</v>
      </c>
      <c r="R255" s="1">
        <v>162</v>
      </c>
      <c r="S255" s="1">
        <v>50</v>
      </c>
      <c r="T255" s="1">
        <v>64</v>
      </c>
      <c r="U255" s="1">
        <v>97.5</v>
      </c>
      <c r="W255" s="1">
        <v>56</v>
      </c>
      <c r="X255" s="1">
        <v>48</v>
      </c>
      <c r="Y255" s="1">
        <v>20</v>
      </c>
      <c r="Z255" s="1">
        <v>19</v>
      </c>
      <c r="AA255" s="1">
        <v>93</v>
      </c>
      <c r="AB255" s="1">
        <v>94</v>
      </c>
      <c r="AC255" s="1">
        <v>0</v>
      </c>
      <c r="AE255" s="1">
        <v>184</v>
      </c>
      <c r="AF255" s="1">
        <v>25</v>
      </c>
      <c r="AG255" s="1">
        <v>34</v>
      </c>
      <c r="AH255" s="1">
        <v>11.4</v>
      </c>
      <c r="AM255" s="1">
        <v>137</v>
      </c>
      <c r="AN255" s="1">
        <v>3.9</v>
      </c>
      <c r="AO255" s="1">
        <v>101</v>
      </c>
      <c r="AP255" s="1">
        <v>8.8000000000000007</v>
      </c>
      <c r="AQ255" s="1">
        <v>178</v>
      </c>
      <c r="AR255" s="1">
        <v>47</v>
      </c>
      <c r="AS255" s="1">
        <v>2.17</v>
      </c>
      <c r="AT255" s="1">
        <v>11</v>
      </c>
      <c r="AU255" s="1">
        <v>8.67</v>
      </c>
      <c r="AV255" s="1">
        <v>262</v>
      </c>
      <c r="BD255" s="1">
        <v>94</v>
      </c>
      <c r="BE255" s="1">
        <v>91</v>
      </c>
      <c r="BF255" s="1">
        <v>3657</v>
      </c>
      <c r="BJ255" s="1">
        <v>2</v>
      </c>
      <c r="DJ255" s="1">
        <v>1</v>
      </c>
      <c r="DK255" s="1" t="s">
        <v>6579</v>
      </c>
    </row>
    <row r="256" spans="1:158" s="1" customFormat="1">
      <c r="A256" s="14">
        <v>247</v>
      </c>
      <c r="B256" s="1">
        <v>1</v>
      </c>
      <c r="C256" s="1" t="s">
        <v>5920</v>
      </c>
      <c r="D256" s="1">
        <v>7</v>
      </c>
      <c r="E256" s="14" t="s">
        <v>5978</v>
      </c>
      <c r="F256" s="14" t="s">
        <v>6035</v>
      </c>
      <c r="G256" s="14" t="s">
        <v>5887</v>
      </c>
      <c r="Q256" s="1">
        <v>152</v>
      </c>
      <c r="R256" s="1">
        <v>143</v>
      </c>
      <c r="S256" s="1">
        <v>104</v>
      </c>
      <c r="T256" s="1">
        <v>86</v>
      </c>
      <c r="U256" s="1">
        <v>95.3</v>
      </c>
      <c r="V256" s="1">
        <v>98</v>
      </c>
      <c r="W256" s="1">
        <v>108</v>
      </c>
      <c r="X256" s="1">
        <v>95</v>
      </c>
      <c r="Y256" s="1">
        <v>34</v>
      </c>
      <c r="Z256" s="1">
        <v>20</v>
      </c>
      <c r="AA256" s="1">
        <v>96</v>
      </c>
      <c r="AB256" s="1">
        <v>95</v>
      </c>
      <c r="AD256" s="1">
        <v>1</v>
      </c>
      <c r="AF256" s="1">
        <v>28</v>
      </c>
      <c r="AG256" s="1">
        <v>38.200000000000003</v>
      </c>
      <c r="AH256" s="1">
        <v>12.6</v>
      </c>
      <c r="AM256" s="1">
        <v>144</v>
      </c>
      <c r="AN256" s="1">
        <v>3.5</v>
      </c>
      <c r="AO256" s="1">
        <v>104</v>
      </c>
      <c r="AP256" s="1">
        <v>9.3000000000000007</v>
      </c>
      <c r="AQ256" s="1">
        <v>99</v>
      </c>
      <c r="AR256" s="1">
        <v>12</v>
      </c>
      <c r="AS256" s="1">
        <v>1.04</v>
      </c>
      <c r="AT256" s="1">
        <v>12</v>
      </c>
      <c r="AU256" s="1">
        <v>6.38</v>
      </c>
      <c r="AV256" s="1">
        <v>298</v>
      </c>
      <c r="BD256" s="1" t="s">
        <v>5851</v>
      </c>
      <c r="BF256" s="1">
        <v>41</v>
      </c>
      <c r="DJ256" s="1">
        <v>1</v>
      </c>
      <c r="DK256" s="1" t="s">
        <v>6036</v>
      </c>
      <c r="DL256" s="1">
        <v>2</v>
      </c>
      <c r="DM256" s="1" t="s">
        <v>6037</v>
      </c>
    </row>
    <row r="257" spans="1:123" s="1" customFormat="1">
      <c r="A257" s="14">
        <v>248</v>
      </c>
      <c r="B257" s="64">
        <v>1</v>
      </c>
      <c r="C257" s="64" t="s">
        <v>5920</v>
      </c>
      <c r="D257" s="1">
        <v>14</v>
      </c>
      <c r="E257" s="1" t="s">
        <v>5911</v>
      </c>
      <c r="F257" s="1" t="s">
        <v>5992</v>
      </c>
      <c r="Q257" s="1">
        <v>158</v>
      </c>
      <c r="R257" s="1">
        <v>138</v>
      </c>
      <c r="S257" s="1">
        <v>105</v>
      </c>
      <c r="T257" s="1">
        <v>96</v>
      </c>
      <c r="U257" s="1">
        <v>98.5</v>
      </c>
      <c r="V257" s="1">
        <v>97.8</v>
      </c>
      <c r="W257" s="1">
        <v>93</v>
      </c>
      <c r="X257" s="1">
        <v>88</v>
      </c>
      <c r="Z257" s="1">
        <v>16</v>
      </c>
      <c r="AA257" s="1">
        <v>100</v>
      </c>
      <c r="AB257" s="1">
        <v>99</v>
      </c>
      <c r="AC257" s="1">
        <v>0</v>
      </c>
      <c r="AD257" s="1">
        <v>0</v>
      </c>
      <c r="AE257" s="1">
        <v>183</v>
      </c>
      <c r="AF257" s="1">
        <v>24</v>
      </c>
      <c r="AG257" s="1">
        <v>39.5</v>
      </c>
      <c r="AH257" s="1">
        <v>12.3</v>
      </c>
      <c r="AM257" s="1">
        <v>138</v>
      </c>
      <c r="AN257" s="1">
        <v>4.4000000000000004</v>
      </c>
      <c r="AO257" s="1">
        <v>101</v>
      </c>
      <c r="AP257" s="1">
        <v>9.6</v>
      </c>
      <c r="AQ257" s="1">
        <v>224</v>
      </c>
      <c r="AR257" s="1">
        <v>20</v>
      </c>
      <c r="AS257" s="1">
        <v>1.28</v>
      </c>
      <c r="AT257" s="1">
        <v>13</v>
      </c>
      <c r="AU257" s="1">
        <v>7.63</v>
      </c>
      <c r="AV257" s="1">
        <v>176</v>
      </c>
      <c r="BD257" s="1">
        <v>16</v>
      </c>
      <c r="BE257" s="1">
        <v>14</v>
      </c>
      <c r="BF257" s="1">
        <v>57</v>
      </c>
      <c r="BJ257" s="1">
        <v>1.9</v>
      </c>
      <c r="CJ257" s="1">
        <v>0</v>
      </c>
      <c r="CK257" s="1">
        <v>0</v>
      </c>
      <c r="CL257" s="1">
        <v>0</v>
      </c>
      <c r="DJ257" s="1">
        <v>1</v>
      </c>
      <c r="DK257" s="1" t="s">
        <v>5976</v>
      </c>
    </row>
    <row r="258" spans="1:123" s="1" customFormat="1">
      <c r="A258" s="14">
        <v>249</v>
      </c>
      <c r="B258" s="1">
        <v>1</v>
      </c>
      <c r="C258" s="1" t="s">
        <v>5839</v>
      </c>
      <c r="D258" s="1">
        <v>1</v>
      </c>
      <c r="E258" s="1" t="s">
        <v>5906</v>
      </c>
      <c r="F258" s="1" t="s">
        <v>5907</v>
      </c>
      <c r="Q258" s="1">
        <v>188</v>
      </c>
      <c r="R258" s="1">
        <v>209</v>
      </c>
      <c r="S258" s="1">
        <v>81</v>
      </c>
      <c r="T258" s="1">
        <v>98</v>
      </c>
      <c r="U258" s="1">
        <v>98.2</v>
      </c>
      <c r="V258" s="1">
        <v>98</v>
      </c>
      <c r="W258" s="1">
        <v>69</v>
      </c>
      <c r="X258" s="1">
        <v>82</v>
      </c>
      <c r="Y258" s="1">
        <v>20</v>
      </c>
      <c r="AA258" s="1">
        <v>98</v>
      </c>
      <c r="AB258" s="1">
        <v>94</v>
      </c>
      <c r="AC258" s="1">
        <v>1</v>
      </c>
      <c r="AF258" s="1">
        <v>29</v>
      </c>
      <c r="AG258" s="1">
        <v>46.2</v>
      </c>
      <c r="AH258" s="1">
        <v>14.5</v>
      </c>
      <c r="AI258" s="1">
        <v>2.4</v>
      </c>
      <c r="AM258" s="1">
        <v>142</v>
      </c>
      <c r="AN258" s="1">
        <v>4.9000000000000004</v>
      </c>
      <c r="AO258" s="1">
        <v>102</v>
      </c>
      <c r="AP258" s="1">
        <v>9.1999999999999993</v>
      </c>
      <c r="AQ258" s="1">
        <v>115</v>
      </c>
      <c r="AR258" s="1">
        <v>25</v>
      </c>
      <c r="AS258" s="1">
        <v>1.56</v>
      </c>
      <c r="AT258" s="1">
        <v>11</v>
      </c>
      <c r="AU258" s="1">
        <v>7.82</v>
      </c>
      <c r="AV258" s="1">
        <v>177</v>
      </c>
      <c r="BD258" s="1">
        <v>0.03</v>
      </c>
      <c r="BE258" s="1" t="s">
        <v>5851</v>
      </c>
      <c r="BF258" s="1">
        <v>9084</v>
      </c>
      <c r="BG258" s="1">
        <v>7.36</v>
      </c>
      <c r="BH258" s="1">
        <v>33</v>
      </c>
      <c r="BJ258" s="1">
        <v>2.2999999999999998</v>
      </c>
      <c r="BQ258" s="1">
        <v>3.3</v>
      </c>
      <c r="DJ258" s="1">
        <v>1</v>
      </c>
      <c r="DK258" s="1" t="s">
        <v>5908</v>
      </c>
    </row>
    <row r="259" spans="1:123" s="1" customFormat="1">
      <c r="A259" s="14">
        <v>250</v>
      </c>
      <c r="B259" s="64">
        <v>1</v>
      </c>
      <c r="C259" s="64" t="s">
        <v>6261</v>
      </c>
      <c r="D259" s="1">
        <v>2</v>
      </c>
      <c r="E259" s="1" t="s">
        <v>6756</v>
      </c>
      <c r="F259" s="1" t="s">
        <v>6335</v>
      </c>
      <c r="G259" s="1" t="s">
        <v>5992</v>
      </c>
      <c r="Q259" s="1">
        <v>141</v>
      </c>
      <c r="R259" s="1">
        <v>124</v>
      </c>
      <c r="S259" s="1">
        <v>81</v>
      </c>
      <c r="T259" s="1">
        <v>79</v>
      </c>
      <c r="U259" s="1">
        <v>97.4</v>
      </c>
      <c r="V259" s="1">
        <v>83</v>
      </c>
      <c r="W259" s="1">
        <v>89</v>
      </c>
      <c r="X259" s="1">
        <v>16</v>
      </c>
      <c r="Y259" s="1">
        <v>20</v>
      </c>
      <c r="Z259" s="1">
        <v>97</v>
      </c>
      <c r="AA259" s="1">
        <v>100</v>
      </c>
      <c r="AC259" s="1">
        <v>0</v>
      </c>
      <c r="AE259" s="1">
        <v>172</v>
      </c>
      <c r="DJ259" s="1">
        <v>1</v>
      </c>
      <c r="DK259" s="1" t="s">
        <v>6757</v>
      </c>
    </row>
    <row r="260" spans="1:123" s="1" customFormat="1">
      <c r="A260" s="14">
        <v>251</v>
      </c>
      <c r="B260" s="64">
        <v>1</v>
      </c>
      <c r="C260" s="64" t="s">
        <v>5986</v>
      </c>
      <c r="D260" s="64">
        <v>4</v>
      </c>
      <c r="E260" s="1" t="s">
        <v>6207</v>
      </c>
      <c r="F260" s="1" t="s">
        <v>6047</v>
      </c>
      <c r="G260" s="1" t="s">
        <v>6030</v>
      </c>
      <c r="H260" s="1" t="s">
        <v>5992</v>
      </c>
      <c r="I260" s="1" t="s">
        <v>6081</v>
      </c>
      <c r="Q260" s="1">
        <v>130</v>
      </c>
      <c r="R260" s="1">
        <v>142</v>
      </c>
      <c r="S260" s="1">
        <v>60</v>
      </c>
      <c r="T260" s="1">
        <v>62</v>
      </c>
      <c r="U260" s="1">
        <v>98</v>
      </c>
      <c r="V260" s="1">
        <v>97.7</v>
      </c>
      <c r="W260" s="1">
        <v>64</v>
      </c>
      <c r="X260" s="1">
        <v>64</v>
      </c>
      <c r="Y260" s="1">
        <v>18</v>
      </c>
      <c r="Z260" s="1">
        <v>18</v>
      </c>
      <c r="AA260" s="1">
        <v>96</v>
      </c>
      <c r="AB260" s="1">
        <v>95</v>
      </c>
      <c r="AC260" s="1">
        <v>0</v>
      </c>
      <c r="AD260" s="1">
        <v>0</v>
      </c>
      <c r="AE260" s="1">
        <v>169</v>
      </c>
      <c r="AF260" s="1">
        <v>25</v>
      </c>
      <c r="AG260" s="1">
        <v>35</v>
      </c>
      <c r="AH260" s="1">
        <v>11.3</v>
      </c>
      <c r="AK260" s="1">
        <v>2.1</v>
      </c>
      <c r="AM260" s="1">
        <v>134</v>
      </c>
      <c r="AN260" s="1">
        <v>4.0999999999999996</v>
      </c>
      <c r="AO260" s="1">
        <v>95</v>
      </c>
      <c r="AP260" s="1">
        <v>10.199999999999999</v>
      </c>
      <c r="AQ260" s="1">
        <v>148</v>
      </c>
      <c r="AR260" s="1">
        <v>13</v>
      </c>
      <c r="AS260" s="1">
        <v>0.84</v>
      </c>
      <c r="AT260" s="1">
        <v>14</v>
      </c>
      <c r="AU260" s="1">
        <v>9.9</v>
      </c>
      <c r="AV260" s="1">
        <v>335</v>
      </c>
      <c r="AW260" s="1">
        <v>8.4</v>
      </c>
      <c r="AX260" s="1">
        <v>4.5</v>
      </c>
      <c r="AY260" s="1">
        <v>0.5</v>
      </c>
      <c r="AZ260" s="1">
        <v>89</v>
      </c>
      <c r="BA260" s="1">
        <v>18</v>
      </c>
      <c r="BB260" s="1">
        <v>16</v>
      </c>
      <c r="BK260" s="1">
        <v>23</v>
      </c>
      <c r="DJ260" s="1">
        <v>2</v>
      </c>
      <c r="DK260" s="1" t="s">
        <v>6425</v>
      </c>
      <c r="DR260" s="1">
        <v>2</v>
      </c>
      <c r="DS260" s="1" t="s">
        <v>6303</v>
      </c>
    </row>
    <row r="261" spans="1:123" s="1" customFormat="1">
      <c r="A261" s="14">
        <v>252</v>
      </c>
      <c r="B261" s="1">
        <v>1</v>
      </c>
      <c r="C261" s="1" t="s">
        <v>5879</v>
      </c>
      <c r="D261" s="1">
        <v>8</v>
      </c>
      <c r="E261" s="1" t="s">
        <v>6957</v>
      </c>
      <c r="F261" s="1" t="s">
        <v>6958</v>
      </c>
      <c r="Q261" s="1">
        <v>159</v>
      </c>
      <c r="R261" s="1">
        <v>147</v>
      </c>
      <c r="S261" s="1">
        <v>91</v>
      </c>
      <c r="T261" s="1">
        <v>79</v>
      </c>
      <c r="U261" s="1">
        <v>98</v>
      </c>
      <c r="V261" s="1">
        <v>97.9</v>
      </c>
      <c r="W261" s="1">
        <v>118</v>
      </c>
      <c r="X261" s="1">
        <v>93</v>
      </c>
      <c r="Y261" s="1">
        <v>16</v>
      </c>
      <c r="Z261" s="1">
        <v>18</v>
      </c>
      <c r="AA261" s="1">
        <v>98</v>
      </c>
      <c r="AB261" s="1">
        <v>98</v>
      </c>
      <c r="AC261" s="1">
        <v>0</v>
      </c>
      <c r="AD261" s="1">
        <v>0</v>
      </c>
      <c r="AF261" s="1">
        <v>26</v>
      </c>
      <c r="AG261" s="1">
        <v>43.2</v>
      </c>
      <c r="AH261" s="1">
        <v>14.8</v>
      </c>
      <c r="AK261" s="1">
        <v>2.2999999999999998</v>
      </c>
      <c r="AM261" s="1">
        <v>137</v>
      </c>
      <c r="AN261" s="1">
        <v>4.5</v>
      </c>
      <c r="AO261" s="1">
        <v>95</v>
      </c>
      <c r="AP261" s="1">
        <v>10</v>
      </c>
      <c r="AQ261" s="1">
        <v>447</v>
      </c>
      <c r="AR261" s="1">
        <v>21</v>
      </c>
      <c r="AS261" s="1">
        <v>0.95</v>
      </c>
      <c r="AT261" s="1">
        <v>16</v>
      </c>
      <c r="AU261" s="1">
        <v>7.98</v>
      </c>
      <c r="AV261" s="1">
        <v>176</v>
      </c>
      <c r="AW261" s="1">
        <v>8</v>
      </c>
      <c r="AX261" s="1">
        <v>4.7</v>
      </c>
      <c r="AY261" s="1">
        <v>1.6</v>
      </c>
      <c r="AZ261" s="1">
        <v>181</v>
      </c>
      <c r="BA261" s="1">
        <v>25</v>
      </c>
      <c r="BB261" s="1">
        <v>33</v>
      </c>
      <c r="BC261" s="1">
        <v>11.6</v>
      </c>
      <c r="BG261" s="1">
        <v>7.38</v>
      </c>
      <c r="BH261" s="1">
        <v>50</v>
      </c>
      <c r="BJ261" s="1">
        <v>2.1</v>
      </c>
      <c r="BK261" s="1">
        <v>41</v>
      </c>
      <c r="BP261" s="1">
        <v>0.7</v>
      </c>
      <c r="DJ261" s="1">
        <v>1</v>
      </c>
      <c r="DK261" s="1" t="s">
        <v>5976</v>
      </c>
      <c r="DR261" s="1">
        <v>1</v>
      </c>
      <c r="DS261" s="1" t="s">
        <v>6359</v>
      </c>
    </row>
    <row r="262" spans="1:123" s="1" customFormat="1">
      <c r="A262" s="14">
        <v>253</v>
      </c>
      <c r="B262" s="64">
        <v>1</v>
      </c>
      <c r="C262" s="64" t="s">
        <v>6096</v>
      </c>
      <c r="D262" s="1">
        <v>14</v>
      </c>
      <c r="E262" s="1" t="s">
        <v>6245</v>
      </c>
      <c r="F262" s="1" t="s">
        <v>6097</v>
      </c>
      <c r="G262" s="1" t="s">
        <v>6030</v>
      </c>
      <c r="Q262" s="1">
        <v>121</v>
      </c>
      <c r="R262" s="1">
        <v>116</v>
      </c>
      <c r="S262" s="1">
        <v>59</v>
      </c>
      <c r="T262" s="1">
        <v>55</v>
      </c>
      <c r="U262" s="1">
        <v>97.8</v>
      </c>
      <c r="W262" s="1">
        <v>83</v>
      </c>
      <c r="X262" s="1">
        <v>70</v>
      </c>
      <c r="Y262" s="1">
        <v>18</v>
      </c>
      <c r="Z262" s="1">
        <v>19</v>
      </c>
      <c r="AA262" s="1">
        <v>94</v>
      </c>
      <c r="AB262" s="1">
        <v>94</v>
      </c>
      <c r="AC262" s="1">
        <v>0</v>
      </c>
      <c r="AE262" s="1">
        <v>175</v>
      </c>
      <c r="AF262" s="1">
        <v>22</v>
      </c>
      <c r="AG262" s="1">
        <v>27.7</v>
      </c>
      <c r="AH262" s="1">
        <v>9</v>
      </c>
      <c r="AI262" s="1">
        <v>2.7</v>
      </c>
      <c r="AK262" s="1">
        <v>1.2</v>
      </c>
      <c r="AM262" s="1">
        <v>147</v>
      </c>
      <c r="AN262" s="1">
        <v>3.7</v>
      </c>
      <c r="AO262" s="1">
        <v>109</v>
      </c>
      <c r="AP262" s="1">
        <v>8.3000000000000007</v>
      </c>
      <c r="AQ262" s="1">
        <v>105</v>
      </c>
      <c r="AR262" s="1">
        <v>64</v>
      </c>
      <c r="AS262" s="1">
        <v>2.89</v>
      </c>
      <c r="AT262" s="1">
        <v>16</v>
      </c>
      <c r="AU262" s="1">
        <v>2.52</v>
      </c>
      <c r="AV262" s="1">
        <v>131</v>
      </c>
      <c r="AW262" s="1">
        <v>6.1</v>
      </c>
      <c r="AX262" s="1">
        <v>3.7</v>
      </c>
      <c r="AY262" s="1">
        <v>0.4</v>
      </c>
      <c r="AZ262" s="1">
        <v>40</v>
      </c>
      <c r="BA262" s="1">
        <v>19</v>
      </c>
      <c r="BB262" s="1">
        <v>33</v>
      </c>
      <c r="BJ262" s="1">
        <v>1.9</v>
      </c>
      <c r="BK262" s="1">
        <v>38</v>
      </c>
      <c r="BN262" s="1">
        <v>32.4</v>
      </c>
      <c r="BQ262" s="1">
        <v>2.6</v>
      </c>
    </row>
    <row r="263" spans="1:123" s="1" customFormat="1">
      <c r="A263" s="14">
        <v>254</v>
      </c>
      <c r="B263" s="1">
        <v>1</v>
      </c>
      <c r="C263" s="1" t="s">
        <v>6848</v>
      </c>
      <c r="D263" s="1">
        <v>4</v>
      </c>
      <c r="E263" s="1" t="s">
        <v>6849</v>
      </c>
      <c r="Q263" s="1">
        <v>140</v>
      </c>
      <c r="R263" s="1">
        <v>135</v>
      </c>
      <c r="S263" s="1">
        <v>78</v>
      </c>
      <c r="T263" s="1">
        <v>78</v>
      </c>
      <c r="U263" s="1">
        <v>98.2</v>
      </c>
      <c r="V263" s="1">
        <v>99.4</v>
      </c>
      <c r="W263" s="1">
        <v>98</v>
      </c>
      <c r="X263" s="1">
        <v>81</v>
      </c>
      <c r="Y263" s="1">
        <v>18</v>
      </c>
      <c r="Z263" s="1">
        <v>20</v>
      </c>
      <c r="AA263" s="1">
        <v>98</v>
      </c>
      <c r="AB263" s="1">
        <v>100</v>
      </c>
      <c r="AC263" s="1">
        <v>0</v>
      </c>
      <c r="AD263" s="1">
        <v>0</v>
      </c>
      <c r="AE263" s="1">
        <v>144</v>
      </c>
      <c r="AF263" s="1">
        <v>22</v>
      </c>
      <c r="AG263" s="1">
        <v>42.5</v>
      </c>
      <c r="AH263" s="1">
        <v>13.9</v>
      </c>
      <c r="AM263" s="1">
        <v>141</v>
      </c>
      <c r="AN263" s="1">
        <v>4</v>
      </c>
      <c r="AO263" s="1">
        <v>105</v>
      </c>
      <c r="AP263" s="1">
        <v>8.9</v>
      </c>
      <c r="AQ263" s="1">
        <v>139</v>
      </c>
      <c r="AR263" s="1">
        <v>11</v>
      </c>
      <c r="AS263" s="1">
        <v>1.1000000000000001</v>
      </c>
      <c r="AT263" s="1">
        <v>14</v>
      </c>
      <c r="AU263" s="1">
        <v>10.75</v>
      </c>
      <c r="AV263" s="1">
        <v>166</v>
      </c>
      <c r="DJ263" s="1">
        <v>2</v>
      </c>
      <c r="DK263" s="1" t="s">
        <v>6850</v>
      </c>
    </row>
    <row r="264" spans="1:123" s="1" customFormat="1">
      <c r="A264" s="14">
        <v>255</v>
      </c>
      <c r="B264" s="1">
        <v>1</v>
      </c>
      <c r="C264" s="1" t="s">
        <v>6807</v>
      </c>
      <c r="D264" s="1">
        <v>2</v>
      </c>
      <c r="E264" s="1" t="s">
        <v>5897</v>
      </c>
      <c r="F264" s="1" t="s">
        <v>6331</v>
      </c>
      <c r="G264" s="1" t="s">
        <v>6808</v>
      </c>
      <c r="Q264" s="1">
        <v>135</v>
      </c>
      <c r="R264" s="1">
        <v>150</v>
      </c>
      <c r="S264" s="1">
        <v>69</v>
      </c>
      <c r="T264" s="1">
        <v>71</v>
      </c>
      <c r="U264" s="1">
        <v>99.7</v>
      </c>
      <c r="V264" s="1">
        <v>98.6</v>
      </c>
      <c r="W264" s="1">
        <v>112</v>
      </c>
      <c r="X264" s="1">
        <v>94</v>
      </c>
      <c r="Y264" s="1">
        <v>18</v>
      </c>
      <c r="Z264" s="1">
        <v>16</v>
      </c>
      <c r="AA264" s="1">
        <v>99</v>
      </c>
      <c r="AB264" s="1">
        <v>100</v>
      </c>
      <c r="AC264" s="1">
        <v>0</v>
      </c>
      <c r="AD264" s="1">
        <v>0</v>
      </c>
      <c r="AE264" s="1">
        <v>120</v>
      </c>
      <c r="AF264" s="1">
        <v>24</v>
      </c>
      <c r="AG264" s="1">
        <v>37</v>
      </c>
      <c r="AH264" s="1">
        <v>12.2</v>
      </c>
      <c r="AK264" s="1">
        <v>0.9</v>
      </c>
      <c r="AM264" s="1">
        <v>137</v>
      </c>
      <c r="AN264" s="1">
        <v>4.8</v>
      </c>
      <c r="AO264" s="1">
        <v>99</v>
      </c>
      <c r="AP264" s="1">
        <v>9.6999999999999993</v>
      </c>
      <c r="AQ264" s="1">
        <v>109</v>
      </c>
      <c r="AR264" s="1">
        <v>7</v>
      </c>
      <c r="AS264" s="1">
        <v>0.76</v>
      </c>
      <c r="AT264" s="1">
        <v>14</v>
      </c>
      <c r="AU264" s="1">
        <v>8.9499999999999993</v>
      </c>
      <c r="AV264" s="1">
        <v>167</v>
      </c>
      <c r="AW264" s="1">
        <v>8.6</v>
      </c>
      <c r="AX264" s="1">
        <v>4.4000000000000004</v>
      </c>
      <c r="AY264" s="1">
        <v>0.7</v>
      </c>
    </row>
    <row r="265" spans="1:123" s="1" customFormat="1">
      <c r="A265" s="14">
        <v>256</v>
      </c>
      <c r="B265" s="64">
        <v>1</v>
      </c>
      <c r="C265" s="64" t="s">
        <v>5920</v>
      </c>
      <c r="D265" s="64">
        <v>7</v>
      </c>
      <c r="E265" s="1" t="s">
        <v>5981</v>
      </c>
      <c r="F265" s="1" t="s">
        <v>6047</v>
      </c>
      <c r="G265" s="1" t="s">
        <v>6126</v>
      </c>
      <c r="H265" s="1" t="s">
        <v>5843</v>
      </c>
      <c r="I265" s="1" t="s">
        <v>5887</v>
      </c>
      <c r="Q265" s="1">
        <v>111</v>
      </c>
      <c r="R265" s="1">
        <v>108</v>
      </c>
      <c r="S265" s="1">
        <v>67</v>
      </c>
      <c r="T265" s="1">
        <v>57</v>
      </c>
      <c r="U265" s="1">
        <v>98.9</v>
      </c>
      <c r="W265" s="1">
        <v>80</v>
      </c>
      <c r="X265" s="1">
        <v>70</v>
      </c>
      <c r="Y265" s="1">
        <v>28</v>
      </c>
      <c r="Z265" s="1">
        <v>20</v>
      </c>
      <c r="AA265" s="1">
        <v>100</v>
      </c>
      <c r="AB265" s="1">
        <v>100</v>
      </c>
      <c r="AD265" s="1">
        <v>1</v>
      </c>
      <c r="AF265" s="1">
        <v>28</v>
      </c>
      <c r="AG265" s="1">
        <v>35.200000000000003</v>
      </c>
      <c r="AH265" s="1">
        <v>10.199999999999999</v>
      </c>
      <c r="AI265" s="1">
        <v>1.3</v>
      </c>
      <c r="AM265" s="1">
        <v>142</v>
      </c>
      <c r="AN265" s="1">
        <v>3.7</v>
      </c>
      <c r="AO265" s="1">
        <v>97</v>
      </c>
      <c r="AP265" s="1">
        <v>9.6</v>
      </c>
      <c r="AQ265" s="1">
        <v>103</v>
      </c>
      <c r="AR265" s="1">
        <v>14</v>
      </c>
      <c r="AS265" s="1">
        <v>1.06</v>
      </c>
      <c r="AT265" s="1">
        <v>17</v>
      </c>
      <c r="AU265" s="1">
        <v>6.32</v>
      </c>
      <c r="AV265" s="1">
        <v>230</v>
      </c>
      <c r="AW265" s="1">
        <v>8</v>
      </c>
      <c r="AX265" s="1">
        <v>4.5</v>
      </c>
      <c r="AY265" s="1">
        <v>1.1000000000000001</v>
      </c>
      <c r="AZ265" s="1">
        <v>143</v>
      </c>
      <c r="BA265" s="1">
        <v>18</v>
      </c>
      <c r="BB265" s="1">
        <v>9</v>
      </c>
      <c r="BD265" s="1">
        <v>28</v>
      </c>
      <c r="BE265" s="1">
        <v>26</v>
      </c>
      <c r="BF265" s="1">
        <v>9091</v>
      </c>
      <c r="BG265" s="1">
        <v>7.4</v>
      </c>
      <c r="BH265" s="1">
        <v>50</v>
      </c>
      <c r="BJ265" s="1">
        <v>1.4</v>
      </c>
      <c r="BN265" s="1">
        <v>29.8</v>
      </c>
      <c r="DJ265" s="1">
        <v>1</v>
      </c>
      <c r="DK265" s="1" t="s">
        <v>5976</v>
      </c>
    </row>
    <row r="266" spans="1:123" s="1" customFormat="1">
      <c r="A266" s="14">
        <v>257</v>
      </c>
      <c r="B266" s="1">
        <v>2</v>
      </c>
      <c r="C266" s="1" t="s">
        <v>5925</v>
      </c>
      <c r="D266" s="1">
        <v>4</v>
      </c>
      <c r="E266" s="1" t="s">
        <v>5926</v>
      </c>
      <c r="F266" s="1" t="s">
        <v>5927</v>
      </c>
      <c r="G266" s="1" t="s">
        <v>5928</v>
      </c>
      <c r="Q266" s="1">
        <v>137</v>
      </c>
      <c r="R266" s="1">
        <v>117</v>
      </c>
      <c r="S266" s="1">
        <v>65</v>
      </c>
      <c r="T266" s="1">
        <v>67</v>
      </c>
      <c r="U266" s="1">
        <v>98.1</v>
      </c>
      <c r="V266" s="1">
        <v>98.8</v>
      </c>
      <c r="W266" s="1">
        <v>71</v>
      </c>
      <c r="X266" s="1">
        <v>72</v>
      </c>
      <c r="Y266" s="1">
        <v>16</v>
      </c>
      <c r="Z266" s="1">
        <v>18</v>
      </c>
      <c r="AA266" s="1">
        <v>99</v>
      </c>
      <c r="AB266" s="1">
        <v>99</v>
      </c>
      <c r="AC266" s="1">
        <v>0</v>
      </c>
      <c r="AD266" s="1">
        <v>0</v>
      </c>
      <c r="AE266" s="1">
        <v>265</v>
      </c>
      <c r="AF266" s="1">
        <v>24</v>
      </c>
      <c r="AG266" s="1">
        <v>36.200000000000003</v>
      </c>
      <c r="AH266" s="1">
        <v>12.7</v>
      </c>
      <c r="AM266" s="1">
        <v>137</v>
      </c>
      <c r="AN266" s="1">
        <v>4.0999999999999996</v>
      </c>
      <c r="AO266" s="1">
        <v>98</v>
      </c>
      <c r="AP266" s="1">
        <v>9.1</v>
      </c>
      <c r="AQ266" s="1">
        <v>101</v>
      </c>
      <c r="AR266" s="1">
        <v>15</v>
      </c>
      <c r="AS266" s="1">
        <v>0.55000000000000004</v>
      </c>
      <c r="AT266" s="1">
        <v>15</v>
      </c>
      <c r="AU266" s="1">
        <v>8.5500000000000007</v>
      </c>
      <c r="AV266" s="1">
        <v>228</v>
      </c>
      <c r="DJ266" s="1">
        <v>0</v>
      </c>
    </row>
    <row r="267" spans="1:123" s="1" customFormat="1">
      <c r="A267" s="14">
        <v>258</v>
      </c>
      <c r="B267" s="1">
        <v>1</v>
      </c>
      <c r="C267" s="1" t="s">
        <v>6805</v>
      </c>
      <c r="D267" s="1">
        <v>4</v>
      </c>
      <c r="E267" s="1" t="s">
        <v>5981</v>
      </c>
      <c r="F267" s="1" t="s">
        <v>5999</v>
      </c>
      <c r="G267" s="1" t="s">
        <v>5862</v>
      </c>
      <c r="H267" s="1" t="s">
        <v>5957</v>
      </c>
      <c r="I267" s="1" t="s">
        <v>6806</v>
      </c>
      <c r="J267" s="1" t="s">
        <v>5861</v>
      </c>
      <c r="Q267" s="1">
        <v>185</v>
      </c>
      <c r="R267" s="1">
        <v>182</v>
      </c>
      <c r="S267" s="1">
        <v>88</v>
      </c>
      <c r="T267" s="1">
        <v>97</v>
      </c>
      <c r="U267" s="1">
        <v>97.3</v>
      </c>
      <c r="W267" s="1">
        <v>113</v>
      </c>
      <c r="X267" s="1">
        <v>89</v>
      </c>
      <c r="Y267" s="1">
        <v>27</v>
      </c>
      <c r="Z267" s="1">
        <v>22</v>
      </c>
      <c r="AA267" s="1">
        <v>100</v>
      </c>
      <c r="AB267" s="1">
        <v>98</v>
      </c>
      <c r="AD267" s="1">
        <v>0</v>
      </c>
      <c r="AE267" s="1">
        <v>200</v>
      </c>
      <c r="AF267" s="1">
        <v>19</v>
      </c>
      <c r="AG267" s="1">
        <v>35.5</v>
      </c>
      <c r="AH267" s="1">
        <v>12.4</v>
      </c>
      <c r="AI267" s="1">
        <v>1.1000000000000001</v>
      </c>
      <c r="AM267" s="1">
        <v>138</v>
      </c>
      <c r="AN267" s="1">
        <v>4</v>
      </c>
      <c r="AO267" s="1">
        <v>107</v>
      </c>
      <c r="AP267" s="1">
        <v>9.5</v>
      </c>
      <c r="AQ267" s="1">
        <v>241</v>
      </c>
      <c r="AR267" s="1">
        <v>17</v>
      </c>
      <c r="AS267" s="1">
        <v>1.52</v>
      </c>
      <c r="AT267" s="1">
        <v>12</v>
      </c>
      <c r="AU267" s="1">
        <v>5.04</v>
      </c>
      <c r="AV267" s="1">
        <v>251</v>
      </c>
      <c r="AW267" s="1">
        <v>6.8</v>
      </c>
      <c r="AX267" s="1">
        <v>3.8</v>
      </c>
      <c r="AY267" s="1">
        <v>0.2</v>
      </c>
      <c r="AZ267" s="1">
        <v>104</v>
      </c>
      <c r="BA267" s="1">
        <v>12</v>
      </c>
      <c r="BB267" s="1">
        <v>11</v>
      </c>
      <c r="BD267" s="1">
        <v>44</v>
      </c>
      <c r="BE267" s="1">
        <v>45</v>
      </c>
      <c r="BF267" s="1">
        <v>43</v>
      </c>
      <c r="CJ267" s="1">
        <v>1</v>
      </c>
      <c r="CK267" s="1">
        <v>0</v>
      </c>
      <c r="CL267" s="1">
        <v>0</v>
      </c>
      <c r="DJ267" s="1">
        <v>1</v>
      </c>
      <c r="DK267" s="1" t="s">
        <v>5976</v>
      </c>
    </row>
    <row r="268" spans="1:123" s="1" customFormat="1">
      <c r="A268" s="14">
        <v>259</v>
      </c>
      <c r="B268" s="1">
        <v>2</v>
      </c>
      <c r="C268" s="1" t="s">
        <v>6056</v>
      </c>
      <c r="D268" s="1">
        <v>3</v>
      </c>
      <c r="E268" s="1" t="s">
        <v>5862</v>
      </c>
      <c r="F268" s="1" t="s">
        <v>5992</v>
      </c>
      <c r="G268" s="1" t="s">
        <v>6930</v>
      </c>
      <c r="Q268" s="1">
        <v>187</v>
      </c>
      <c r="R268" s="1">
        <v>193</v>
      </c>
      <c r="S268" s="1">
        <v>79</v>
      </c>
      <c r="T268" s="1">
        <v>58</v>
      </c>
      <c r="U268" s="1">
        <v>98</v>
      </c>
      <c r="W268" s="1">
        <v>65</v>
      </c>
      <c r="X268" s="1">
        <v>64</v>
      </c>
      <c r="Y268" s="1">
        <v>20</v>
      </c>
      <c r="Z268" s="1">
        <v>19</v>
      </c>
      <c r="AA268" s="1">
        <v>99</v>
      </c>
      <c r="AB268" s="1">
        <v>99</v>
      </c>
      <c r="AC268" s="1">
        <v>0</v>
      </c>
      <c r="AD268" s="1">
        <v>0</v>
      </c>
      <c r="AF268" s="1">
        <v>25</v>
      </c>
      <c r="AG268" s="1">
        <v>29.4</v>
      </c>
      <c r="AH268" s="1">
        <v>9</v>
      </c>
      <c r="AK268" s="1">
        <v>1.8</v>
      </c>
      <c r="AM268" s="1">
        <v>137</v>
      </c>
      <c r="AN268" s="1">
        <v>4.5999999999999996</v>
      </c>
      <c r="AO268" s="1">
        <v>100</v>
      </c>
      <c r="AP268" s="1">
        <v>8.6</v>
      </c>
      <c r="AQ268" s="1">
        <v>182</v>
      </c>
      <c r="AR268" s="1">
        <v>31</v>
      </c>
      <c r="AS268" s="1">
        <v>2</v>
      </c>
      <c r="AT268" s="1">
        <v>12</v>
      </c>
      <c r="AU268" s="1">
        <v>9.08</v>
      </c>
      <c r="AV268" s="1">
        <v>184</v>
      </c>
      <c r="AW268" s="1">
        <v>8</v>
      </c>
      <c r="AX268" s="1">
        <v>2.6</v>
      </c>
      <c r="AY268" s="1">
        <v>0.3</v>
      </c>
      <c r="AZ268" s="1">
        <v>224</v>
      </c>
      <c r="BA268" s="1">
        <v>32</v>
      </c>
      <c r="BB268" s="1">
        <v>15</v>
      </c>
      <c r="BD268" s="1">
        <v>30</v>
      </c>
      <c r="BE268" s="1">
        <v>30</v>
      </c>
      <c r="BF268" s="1">
        <v>358</v>
      </c>
      <c r="BG268" s="1">
        <v>7.51</v>
      </c>
      <c r="BH268" s="1">
        <v>30</v>
      </c>
      <c r="BJ268" s="1">
        <v>2.1</v>
      </c>
      <c r="BK268" s="1">
        <v>48</v>
      </c>
      <c r="BM268" s="1">
        <v>5.17</v>
      </c>
      <c r="BQ268" s="1">
        <v>3.2</v>
      </c>
      <c r="BW268" s="1">
        <v>131</v>
      </c>
      <c r="DJ268" s="1">
        <v>2</v>
      </c>
      <c r="DK268" s="1" t="s">
        <v>6230</v>
      </c>
      <c r="DL268" s="1" t="s">
        <v>6869</v>
      </c>
      <c r="DR268" s="1">
        <v>2</v>
      </c>
      <c r="DS268" s="1" t="s">
        <v>6931</v>
      </c>
    </row>
    <row r="269" spans="1:123" s="1" customFormat="1">
      <c r="A269" s="14">
        <v>260</v>
      </c>
      <c r="B269" s="64">
        <v>2</v>
      </c>
      <c r="C269" s="64" t="s">
        <v>5920</v>
      </c>
      <c r="D269" s="64">
        <v>5</v>
      </c>
      <c r="E269" s="1" t="s">
        <v>6040</v>
      </c>
      <c r="Q269" s="1">
        <v>112</v>
      </c>
      <c r="R269" s="1">
        <v>133</v>
      </c>
      <c r="S269" s="1">
        <v>70</v>
      </c>
      <c r="T269" s="1">
        <v>72</v>
      </c>
      <c r="U269" s="1">
        <v>98.7</v>
      </c>
      <c r="V269" s="1">
        <v>98.3</v>
      </c>
      <c r="W269" s="1">
        <v>96</v>
      </c>
      <c r="X269" s="1">
        <v>99</v>
      </c>
      <c r="Y269" s="1">
        <v>24</v>
      </c>
      <c r="Z269" s="1">
        <v>28</v>
      </c>
      <c r="AA269" s="1">
        <v>96</v>
      </c>
      <c r="AB269" s="1">
        <v>100</v>
      </c>
      <c r="AC269" s="1">
        <v>0</v>
      </c>
      <c r="AD269" s="1">
        <v>0</v>
      </c>
      <c r="AE269" s="1">
        <v>253</v>
      </c>
      <c r="AF269" s="1">
        <v>27</v>
      </c>
      <c r="AG269" s="1">
        <v>30.3</v>
      </c>
      <c r="AH269" s="1">
        <v>8.4</v>
      </c>
      <c r="AI269" s="1">
        <v>1.9</v>
      </c>
      <c r="AM269" s="1">
        <v>140</v>
      </c>
      <c r="AN269" s="1">
        <v>5</v>
      </c>
      <c r="AO269" s="1">
        <v>98</v>
      </c>
      <c r="AP269" s="1">
        <v>9.6999999999999993</v>
      </c>
      <c r="AQ269" s="1">
        <v>252</v>
      </c>
      <c r="AR269" s="1">
        <v>64</v>
      </c>
      <c r="AS269" s="1">
        <v>2.85</v>
      </c>
      <c r="AT269" s="1">
        <v>15</v>
      </c>
      <c r="AU269" s="1">
        <v>6.33</v>
      </c>
      <c r="AV269" s="1">
        <v>269</v>
      </c>
      <c r="BD269" s="1">
        <v>54</v>
      </c>
      <c r="BE269" s="1">
        <v>52</v>
      </c>
      <c r="BF269" s="1">
        <v>10003</v>
      </c>
      <c r="BG269" s="1">
        <v>7.45</v>
      </c>
      <c r="BH269" s="1">
        <v>40</v>
      </c>
      <c r="BJ269" s="1">
        <v>2</v>
      </c>
      <c r="DJ269" s="1">
        <v>1</v>
      </c>
      <c r="DK269" s="1" t="s">
        <v>5976</v>
      </c>
    </row>
    <row r="270" spans="1:123" s="1" customFormat="1">
      <c r="A270" s="14">
        <v>261</v>
      </c>
      <c r="B270" s="1">
        <v>1</v>
      </c>
      <c r="C270" s="1" t="s">
        <v>5961</v>
      </c>
      <c r="D270" s="1">
        <v>6</v>
      </c>
      <c r="E270" s="1" t="s">
        <v>5978</v>
      </c>
      <c r="F270" s="1" t="s">
        <v>5979</v>
      </c>
      <c r="G270" s="1" t="s">
        <v>5916</v>
      </c>
      <c r="H270" s="1" t="s">
        <v>5887</v>
      </c>
      <c r="Q270" s="1">
        <v>134</v>
      </c>
      <c r="R270" s="1">
        <v>130</v>
      </c>
      <c r="S270" s="1">
        <v>79</v>
      </c>
      <c r="T270" s="1">
        <v>67</v>
      </c>
      <c r="U270" s="1">
        <v>98</v>
      </c>
      <c r="V270" s="1">
        <v>98.8</v>
      </c>
      <c r="W270" s="1">
        <v>74</v>
      </c>
      <c r="X270" s="1">
        <v>78</v>
      </c>
      <c r="Y270" s="1">
        <v>20</v>
      </c>
      <c r="Z270" s="1">
        <v>20</v>
      </c>
      <c r="AA270" s="1">
        <v>100</v>
      </c>
      <c r="AB270" s="1">
        <v>98</v>
      </c>
      <c r="AC270" s="1">
        <v>0</v>
      </c>
      <c r="AD270" s="1">
        <v>0</v>
      </c>
      <c r="AE270" s="1">
        <v>180</v>
      </c>
      <c r="AF270" s="1">
        <v>24</v>
      </c>
      <c r="AG270" s="1">
        <v>34.299999999999997</v>
      </c>
      <c r="AH270" s="1">
        <v>11.6</v>
      </c>
      <c r="AM270" s="1">
        <v>141</v>
      </c>
      <c r="AN270" s="1">
        <v>3.9</v>
      </c>
      <c r="AO270" s="1">
        <v>105</v>
      </c>
      <c r="AP270" s="1">
        <v>8.5</v>
      </c>
      <c r="AQ270" s="1">
        <v>99</v>
      </c>
      <c r="AR270" s="1">
        <v>12</v>
      </c>
      <c r="AS270" s="1">
        <v>0.59</v>
      </c>
      <c r="AT270" s="1">
        <v>12</v>
      </c>
      <c r="AU270" s="1">
        <v>5.55</v>
      </c>
      <c r="AV270" s="1">
        <v>248</v>
      </c>
      <c r="CL270" s="1">
        <v>1</v>
      </c>
      <c r="DJ270" s="1">
        <v>1</v>
      </c>
      <c r="DK270" s="1" t="s">
        <v>5980</v>
      </c>
    </row>
    <row r="271" spans="1:123" s="1" customFormat="1">
      <c r="A271" s="14">
        <v>262</v>
      </c>
      <c r="B271" s="64">
        <v>2</v>
      </c>
      <c r="C271" s="64" t="s">
        <v>6278</v>
      </c>
      <c r="D271" s="64">
        <v>3</v>
      </c>
      <c r="E271" s="1" t="s">
        <v>5999</v>
      </c>
      <c r="F271" s="1" t="s">
        <v>6047</v>
      </c>
      <c r="G271" s="1" t="s">
        <v>6122</v>
      </c>
      <c r="H271" s="1" t="s">
        <v>5981</v>
      </c>
      <c r="Q271" s="1">
        <v>153</v>
      </c>
      <c r="R271" s="1">
        <v>121</v>
      </c>
      <c r="S271" s="1">
        <v>86</v>
      </c>
      <c r="T271" s="1">
        <v>47</v>
      </c>
      <c r="U271" s="1">
        <v>98.6</v>
      </c>
      <c r="W271" s="1">
        <v>95</v>
      </c>
      <c r="Y271" s="1">
        <v>20</v>
      </c>
      <c r="AA271" s="1">
        <v>94</v>
      </c>
      <c r="AC271" s="1">
        <v>0</v>
      </c>
      <c r="AF271" s="1">
        <v>26</v>
      </c>
      <c r="AG271" s="1">
        <v>43.2</v>
      </c>
      <c r="AH271" s="1">
        <v>14.5</v>
      </c>
      <c r="AK271" s="1">
        <v>1.5</v>
      </c>
      <c r="AM271" s="1">
        <v>139</v>
      </c>
      <c r="AN271" s="1">
        <v>4.0999999999999996</v>
      </c>
      <c r="AO271" s="1">
        <v>97</v>
      </c>
      <c r="AP271" s="1">
        <v>9.4</v>
      </c>
      <c r="AQ271" s="1">
        <v>133</v>
      </c>
      <c r="AR271" s="1">
        <v>10</v>
      </c>
      <c r="AS271" s="1">
        <v>0.84</v>
      </c>
      <c r="AT271" s="1">
        <v>16</v>
      </c>
      <c r="AU271" s="1">
        <v>14.02</v>
      </c>
      <c r="AV271" s="1">
        <v>281</v>
      </c>
      <c r="AW271" s="1">
        <v>7.8</v>
      </c>
      <c r="AX271" s="1">
        <v>4.4000000000000004</v>
      </c>
      <c r="AY271" s="1">
        <v>1.8</v>
      </c>
      <c r="AZ271" s="1">
        <v>65</v>
      </c>
      <c r="BA271" s="1">
        <v>80</v>
      </c>
      <c r="BB271" s="1">
        <v>53</v>
      </c>
      <c r="BJ271" s="1">
        <v>1.9</v>
      </c>
      <c r="BK271" s="1">
        <v>20</v>
      </c>
      <c r="DJ271" s="1">
        <v>1</v>
      </c>
      <c r="DK271" s="1" t="s">
        <v>6279</v>
      </c>
      <c r="DL271" s="1">
        <v>2</v>
      </c>
      <c r="DM271" s="1" t="s">
        <v>6280</v>
      </c>
      <c r="DR271" s="1">
        <v>2</v>
      </c>
      <c r="DS271" s="1" t="s">
        <v>6281</v>
      </c>
    </row>
    <row r="272" spans="1:123" s="1" customFormat="1">
      <c r="A272" s="14">
        <v>263</v>
      </c>
      <c r="B272" s="1">
        <v>2</v>
      </c>
      <c r="C272" s="1" t="s">
        <v>5961</v>
      </c>
      <c r="D272" s="1">
        <v>1</v>
      </c>
      <c r="E272" s="1" t="s">
        <v>5979</v>
      </c>
      <c r="F272" s="14" t="s">
        <v>5941</v>
      </c>
      <c r="G272" s="14" t="s">
        <v>6169</v>
      </c>
      <c r="Q272" s="1">
        <v>110</v>
      </c>
      <c r="R272" s="1">
        <v>126</v>
      </c>
      <c r="S272" s="1">
        <v>74</v>
      </c>
      <c r="T272" s="1">
        <v>76</v>
      </c>
      <c r="U272" s="1">
        <v>98</v>
      </c>
      <c r="V272" s="1">
        <v>98.6</v>
      </c>
      <c r="W272" s="1">
        <v>79</v>
      </c>
      <c r="X272" s="1">
        <v>84</v>
      </c>
      <c r="Z272" s="1">
        <v>20</v>
      </c>
      <c r="AA272" s="1">
        <v>96</v>
      </c>
      <c r="AB272" s="1">
        <v>98</v>
      </c>
      <c r="AE272" s="1">
        <v>194</v>
      </c>
      <c r="AF272" s="1">
        <v>27</v>
      </c>
      <c r="AG272" s="1">
        <v>41.2</v>
      </c>
      <c r="AH272" s="1">
        <v>13.1</v>
      </c>
      <c r="AI272" s="1">
        <v>1</v>
      </c>
      <c r="AK272" s="1">
        <v>1.7</v>
      </c>
      <c r="AM272" s="1">
        <v>138</v>
      </c>
      <c r="AN272" s="1">
        <v>4.3</v>
      </c>
      <c r="AO272" s="1">
        <v>97</v>
      </c>
      <c r="AP272" s="1">
        <v>9.6</v>
      </c>
      <c r="AQ272" s="1">
        <v>98</v>
      </c>
      <c r="AR272" s="1">
        <v>20</v>
      </c>
      <c r="AS272" s="1">
        <v>1.03</v>
      </c>
      <c r="AT272" s="1">
        <v>14</v>
      </c>
      <c r="AU272" s="1">
        <v>6.57</v>
      </c>
      <c r="AV272" s="1">
        <v>320</v>
      </c>
      <c r="BD272" s="1" t="s">
        <v>5851</v>
      </c>
      <c r="BF272" s="1">
        <v>127</v>
      </c>
      <c r="BG272" s="1">
        <v>7.38</v>
      </c>
      <c r="BH272" s="1">
        <v>47</v>
      </c>
      <c r="BJ272" s="1">
        <v>2.1</v>
      </c>
      <c r="CK272" s="1">
        <v>1</v>
      </c>
      <c r="DJ272" s="1">
        <v>1</v>
      </c>
      <c r="DK272" s="1" t="s">
        <v>6170</v>
      </c>
    </row>
    <row r="273" spans="1:158" s="1" customFormat="1">
      <c r="A273" s="14">
        <v>264</v>
      </c>
      <c r="B273" s="1">
        <v>2</v>
      </c>
      <c r="C273" s="1" t="s">
        <v>5839</v>
      </c>
      <c r="D273" s="1">
        <v>14</v>
      </c>
      <c r="E273" s="1" t="s">
        <v>5965</v>
      </c>
      <c r="F273" s="1" t="s">
        <v>6165</v>
      </c>
      <c r="Q273" s="1">
        <v>156</v>
      </c>
      <c r="R273" s="1">
        <v>147</v>
      </c>
      <c r="S273" s="1">
        <v>75</v>
      </c>
      <c r="T273" s="1">
        <v>60</v>
      </c>
      <c r="U273" s="1">
        <v>98</v>
      </c>
      <c r="V273" s="1">
        <v>98.3</v>
      </c>
      <c r="W273" s="1">
        <v>65</v>
      </c>
      <c r="X273" s="1">
        <v>60</v>
      </c>
      <c r="Y273" s="1">
        <v>16</v>
      </c>
      <c r="Z273" s="1">
        <v>18</v>
      </c>
      <c r="AA273" s="1">
        <v>87</v>
      </c>
      <c r="AB273" s="1">
        <v>92</v>
      </c>
      <c r="AF273" s="1">
        <v>25</v>
      </c>
      <c r="AG273" s="1">
        <v>34.9</v>
      </c>
      <c r="AH273" s="1">
        <v>11.3</v>
      </c>
      <c r="AM273" s="1">
        <v>135</v>
      </c>
      <c r="AN273" s="1">
        <v>4.4000000000000004</v>
      </c>
      <c r="AO273" s="1">
        <v>98</v>
      </c>
      <c r="AP273" s="1">
        <v>8.4</v>
      </c>
      <c r="AQ273" s="1">
        <v>101</v>
      </c>
      <c r="AR273" s="1">
        <v>23</v>
      </c>
      <c r="AS273" s="1">
        <v>1.43</v>
      </c>
      <c r="AT273" s="1">
        <v>12</v>
      </c>
      <c r="AU273" s="1">
        <v>6.26</v>
      </c>
      <c r="AV273" s="1">
        <v>125</v>
      </c>
      <c r="AW273" s="1">
        <v>5.8</v>
      </c>
      <c r="AX273" s="1">
        <v>3.5</v>
      </c>
      <c r="AY273" s="1">
        <v>0.5</v>
      </c>
      <c r="AZ273" s="1">
        <v>99</v>
      </c>
      <c r="BA273" s="1">
        <v>23</v>
      </c>
      <c r="BB273" s="1">
        <v>14</v>
      </c>
      <c r="BD273" s="14" t="s">
        <v>5851</v>
      </c>
      <c r="BE273" s="14"/>
      <c r="BF273" s="1">
        <v>1126</v>
      </c>
      <c r="DJ273" s="1">
        <v>1</v>
      </c>
      <c r="DK273" s="1" t="s">
        <v>6166</v>
      </c>
    </row>
    <row r="274" spans="1:158" s="1" customFormat="1">
      <c r="A274" s="14">
        <v>265</v>
      </c>
      <c r="B274" s="64">
        <v>2</v>
      </c>
      <c r="C274" s="64" t="s">
        <v>5961</v>
      </c>
      <c r="D274" s="64">
        <v>4</v>
      </c>
      <c r="E274" s="1" t="s">
        <v>6237</v>
      </c>
      <c r="F274" s="1" t="s">
        <v>6740</v>
      </c>
      <c r="G274" s="1" t="s">
        <v>6741</v>
      </c>
      <c r="Q274" s="1">
        <v>134</v>
      </c>
      <c r="R274" s="1">
        <v>121</v>
      </c>
      <c r="S274" s="1">
        <v>88</v>
      </c>
      <c r="T274" s="1">
        <v>64</v>
      </c>
      <c r="U274" s="1">
        <v>101.7</v>
      </c>
      <c r="W274" s="1">
        <v>105</v>
      </c>
      <c r="Y274" s="1">
        <v>16</v>
      </c>
      <c r="AA274" s="1">
        <v>98</v>
      </c>
      <c r="AF274" s="1">
        <v>24</v>
      </c>
      <c r="AG274" s="1">
        <v>37.1</v>
      </c>
      <c r="AH274" s="1">
        <v>13.3</v>
      </c>
      <c r="AI274" s="1">
        <v>1.3</v>
      </c>
      <c r="AM274" s="1">
        <v>136</v>
      </c>
      <c r="AN274" s="1">
        <v>4.4000000000000004</v>
      </c>
      <c r="AO274" s="1">
        <v>95</v>
      </c>
      <c r="AP274" s="1">
        <v>9.3000000000000007</v>
      </c>
      <c r="AQ274" s="1">
        <v>109</v>
      </c>
      <c r="AR274" s="1">
        <v>30</v>
      </c>
      <c r="AS274" s="1">
        <v>2.2999999999999998</v>
      </c>
      <c r="AT274" s="1">
        <v>17</v>
      </c>
      <c r="AU274" s="1">
        <v>7.83</v>
      </c>
      <c r="AV274" s="1">
        <v>136</v>
      </c>
      <c r="AW274" s="1">
        <v>8.6999999999999993</v>
      </c>
      <c r="AX274" s="1">
        <v>4.7</v>
      </c>
      <c r="AY274" s="1">
        <v>0.9</v>
      </c>
      <c r="AZ274" s="1">
        <v>78</v>
      </c>
      <c r="BA274" s="1">
        <v>34</v>
      </c>
      <c r="BB274" s="1">
        <v>19</v>
      </c>
      <c r="BD274" s="1">
        <v>42</v>
      </c>
      <c r="BE274" s="1">
        <v>39</v>
      </c>
      <c r="BG274" s="1">
        <v>7.38</v>
      </c>
      <c r="BH274" s="1">
        <v>46</v>
      </c>
      <c r="BJ274" s="1">
        <v>1.5</v>
      </c>
      <c r="BN274" s="1">
        <v>39.200000000000003</v>
      </c>
      <c r="CJ274" s="1">
        <v>1</v>
      </c>
      <c r="DJ274" s="1">
        <v>1</v>
      </c>
      <c r="DK274" s="1" t="s">
        <v>5976</v>
      </c>
    </row>
    <row r="275" spans="1:158" s="1" customFormat="1">
      <c r="A275" s="14">
        <v>266</v>
      </c>
      <c r="B275" s="1">
        <v>1</v>
      </c>
      <c r="C275" s="1" t="s">
        <v>5853</v>
      </c>
      <c r="D275" s="1">
        <v>2</v>
      </c>
      <c r="E275" s="1" t="s">
        <v>5897</v>
      </c>
      <c r="F275" s="1" t="s">
        <v>6090</v>
      </c>
      <c r="G275" s="1" t="s">
        <v>5933</v>
      </c>
      <c r="Q275" s="1">
        <v>129</v>
      </c>
      <c r="R275" s="1">
        <v>127</v>
      </c>
      <c r="S275" s="1">
        <v>78</v>
      </c>
      <c r="T275" s="1">
        <v>82</v>
      </c>
      <c r="U275" s="1">
        <v>99</v>
      </c>
      <c r="V275" s="1">
        <v>97.7</v>
      </c>
      <c r="W275" s="1">
        <v>87</v>
      </c>
      <c r="X275" s="1">
        <v>80</v>
      </c>
      <c r="Y275" s="1">
        <v>16</v>
      </c>
      <c r="Z275" s="1">
        <v>16</v>
      </c>
      <c r="AA275" s="1">
        <v>100</v>
      </c>
      <c r="AB275" s="1">
        <v>99</v>
      </c>
      <c r="AC275" s="1">
        <v>0</v>
      </c>
      <c r="AD275" s="1">
        <v>0</v>
      </c>
      <c r="AE275" s="1">
        <v>215</v>
      </c>
      <c r="AF275" s="1">
        <v>25</v>
      </c>
      <c r="AG275" s="1">
        <v>40.5</v>
      </c>
      <c r="AH275" s="1">
        <v>13.7</v>
      </c>
      <c r="AM275" s="1">
        <v>139</v>
      </c>
      <c r="AN275" s="1">
        <v>4.0999999999999996</v>
      </c>
      <c r="AO275" s="1">
        <v>101</v>
      </c>
      <c r="AP275" s="1">
        <v>9.3000000000000007</v>
      </c>
      <c r="AQ275" s="1">
        <v>102</v>
      </c>
      <c r="AR275" s="1">
        <v>14</v>
      </c>
      <c r="AS275" s="1">
        <v>1.1499999999999999</v>
      </c>
      <c r="AT275" s="1">
        <v>13</v>
      </c>
      <c r="AU275" s="1">
        <v>6.86</v>
      </c>
      <c r="AV275" s="1">
        <v>206</v>
      </c>
    </row>
    <row r="276" spans="1:158" s="1" customFormat="1">
      <c r="A276" s="14">
        <v>267</v>
      </c>
      <c r="B276" s="64">
        <v>2</v>
      </c>
      <c r="C276" s="64" t="s">
        <v>5831</v>
      </c>
      <c r="D276" s="64">
        <v>14</v>
      </c>
      <c r="E276" s="1" t="s">
        <v>5832</v>
      </c>
      <c r="Q276" s="1">
        <v>113</v>
      </c>
      <c r="R276" s="1">
        <v>124</v>
      </c>
      <c r="S276" s="1">
        <v>39</v>
      </c>
      <c r="T276" s="1">
        <v>47</v>
      </c>
      <c r="U276" s="1">
        <v>99.3</v>
      </c>
      <c r="W276" s="1">
        <v>73</v>
      </c>
      <c r="X276" s="1">
        <v>65</v>
      </c>
      <c r="Y276" s="1">
        <v>26</v>
      </c>
      <c r="Z276" s="1">
        <v>22</v>
      </c>
      <c r="AA276" s="1">
        <v>94</v>
      </c>
      <c r="AB276" s="1">
        <v>97</v>
      </c>
      <c r="AF276" s="1">
        <v>28</v>
      </c>
      <c r="AG276" s="1">
        <v>32</v>
      </c>
      <c r="AH276" s="1">
        <v>10</v>
      </c>
      <c r="AM276" s="1">
        <v>140</v>
      </c>
      <c r="AN276" s="1">
        <v>4</v>
      </c>
      <c r="AO276" s="1">
        <v>100</v>
      </c>
      <c r="AP276" s="1">
        <v>8</v>
      </c>
      <c r="AQ276" s="1">
        <v>99</v>
      </c>
      <c r="AR276" s="1">
        <v>23</v>
      </c>
      <c r="AS276" s="1">
        <v>0.87</v>
      </c>
      <c r="AT276" s="1">
        <v>12</v>
      </c>
      <c r="AU276" s="1">
        <v>6.97</v>
      </c>
      <c r="BD276" s="1">
        <v>0.01</v>
      </c>
      <c r="BF276" s="1">
        <v>985</v>
      </c>
      <c r="DJ276" s="1">
        <v>1</v>
      </c>
      <c r="DK276" s="1" t="s">
        <v>5833</v>
      </c>
    </row>
    <row r="277" spans="1:158" s="1" customFormat="1">
      <c r="A277" s="14">
        <v>268</v>
      </c>
      <c r="B277" s="64">
        <v>1</v>
      </c>
      <c r="C277" s="64" t="s">
        <v>6301</v>
      </c>
      <c r="D277" s="64">
        <v>3</v>
      </c>
      <c r="E277" s="1" t="s">
        <v>6302</v>
      </c>
      <c r="Q277" s="1">
        <v>144</v>
      </c>
      <c r="S277" s="1">
        <v>96</v>
      </c>
      <c r="U277" s="1">
        <v>99.1</v>
      </c>
      <c r="W277" s="1">
        <v>120</v>
      </c>
      <c r="X277" s="1">
        <v>102</v>
      </c>
      <c r="Y277" s="1">
        <v>20</v>
      </c>
      <c r="AA277" s="1">
        <v>97</v>
      </c>
      <c r="AC277" s="1">
        <v>0</v>
      </c>
      <c r="AE277" s="1">
        <v>262</v>
      </c>
      <c r="AF277" s="1">
        <v>27</v>
      </c>
      <c r="AG277" s="1">
        <v>41.5</v>
      </c>
      <c r="AH277" s="1">
        <v>12.7</v>
      </c>
      <c r="AI277" s="1">
        <v>5.2</v>
      </c>
      <c r="AM277" s="1">
        <v>139</v>
      </c>
      <c r="AN277" s="1">
        <v>4.0999999999999996</v>
      </c>
      <c r="AO277" s="1">
        <v>97</v>
      </c>
      <c r="AP277" s="1">
        <v>9.4</v>
      </c>
      <c r="AQ277" s="1">
        <v>272</v>
      </c>
      <c r="AR277" s="1">
        <v>8</v>
      </c>
      <c r="AS277" s="1">
        <v>0.75</v>
      </c>
      <c r="AT277" s="1">
        <v>15</v>
      </c>
      <c r="AU277" s="1">
        <v>5.85</v>
      </c>
      <c r="AV277" s="1">
        <v>205</v>
      </c>
      <c r="DR277" s="1">
        <v>2</v>
      </c>
      <c r="DS277" s="1" t="s">
        <v>6303</v>
      </c>
    </row>
    <row r="278" spans="1:158" s="1" customFormat="1" ht="13.25" customHeight="1">
      <c r="A278" s="14">
        <v>269</v>
      </c>
      <c r="B278" s="64">
        <v>1</v>
      </c>
      <c r="C278" s="64" t="s">
        <v>5915</v>
      </c>
      <c r="D278" s="64">
        <v>4</v>
      </c>
      <c r="E278" s="1" t="s">
        <v>6696</v>
      </c>
      <c r="F278" s="1" t="s">
        <v>6030</v>
      </c>
      <c r="G278" s="1" t="s">
        <v>6047</v>
      </c>
      <c r="H278" s="1" t="s">
        <v>5971</v>
      </c>
      <c r="I278" s="1" t="s">
        <v>5957</v>
      </c>
      <c r="Q278" s="1">
        <v>136</v>
      </c>
      <c r="R278" s="1">
        <v>129</v>
      </c>
      <c r="S278" s="1">
        <v>84</v>
      </c>
      <c r="T278" s="1">
        <v>85</v>
      </c>
      <c r="U278" s="1">
        <v>102.3</v>
      </c>
      <c r="V278" s="1">
        <v>99.1</v>
      </c>
      <c r="W278" s="1">
        <v>121</v>
      </c>
      <c r="Y278" s="1">
        <v>16</v>
      </c>
      <c r="Z278" s="1">
        <v>16</v>
      </c>
      <c r="AA278" s="1">
        <v>97</v>
      </c>
      <c r="AC278" s="1">
        <v>0</v>
      </c>
      <c r="AE278" s="1">
        <v>150</v>
      </c>
      <c r="AF278" s="1">
        <v>22</v>
      </c>
      <c r="AG278" s="1">
        <v>41.6</v>
      </c>
      <c r="AH278" s="1">
        <v>13.3</v>
      </c>
      <c r="AK278" s="1">
        <v>0.8</v>
      </c>
      <c r="AM278" s="1">
        <v>139</v>
      </c>
      <c r="AN278" s="1">
        <v>4.2</v>
      </c>
      <c r="AO278" s="1">
        <v>100</v>
      </c>
      <c r="AP278" s="1">
        <v>9.9</v>
      </c>
      <c r="AQ278" s="1">
        <v>110</v>
      </c>
      <c r="AR278" s="1">
        <v>10</v>
      </c>
      <c r="AS278" s="1">
        <v>1.23</v>
      </c>
      <c r="AT278" s="1">
        <v>17</v>
      </c>
      <c r="AU278" s="1">
        <v>7.93</v>
      </c>
      <c r="AV278" s="1">
        <v>248</v>
      </c>
      <c r="AW278" s="1">
        <v>7.7</v>
      </c>
      <c r="AX278" s="1">
        <v>4.9000000000000004</v>
      </c>
      <c r="AY278" s="1">
        <v>0.3</v>
      </c>
      <c r="AZ278" s="1">
        <v>87</v>
      </c>
      <c r="BA278" s="1">
        <v>20</v>
      </c>
      <c r="BB278" s="1">
        <v>17</v>
      </c>
      <c r="BG278" s="1">
        <v>7.43</v>
      </c>
      <c r="BH278" s="1">
        <v>36</v>
      </c>
      <c r="CJ278" s="1">
        <v>1</v>
      </c>
      <c r="CK278" s="1">
        <v>0</v>
      </c>
      <c r="CL278" s="1">
        <v>0</v>
      </c>
      <c r="CO278" s="1">
        <v>5.7</v>
      </c>
      <c r="DJ278" s="1">
        <v>1</v>
      </c>
      <c r="DK278" s="1" t="s">
        <v>6088</v>
      </c>
      <c r="DR278" s="1">
        <v>1</v>
      </c>
      <c r="DS278" s="1" t="s">
        <v>6669</v>
      </c>
    </row>
    <row r="279" spans="1:158" s="1" customFormat="1">
      <c r="A279" s="14">
        <v>270</v>
      </c>
      <c r="B279" s="14">
        <v>1</v>
      </c>
      <c r="C279" s="60" t="s">
        <v>6157</v>
      </c>
      <c r="D279" s="14">
        <v>7</v>
      </c>
      <c r="E279" s="14" t="s">
        <v>5911</v>
      </c>
      <c r="F279" s="14" t="s">
        <v>6158</v>
      </c>
      <c r="G279" s="14" t="s">
        <v>5916</v>
      </c>
      <c r="H279" s="14" t="s">
        <v>5938</v>
      </c>
      <c r="I279" s="14"/>
      <c r="J279" s="14"/>
      <c r="K279" s="14"/>
      <c r="L279" s="14"/>
      <c r="M279" s="14"/>
      <c r="N279" s="14"/>
      <c r="O279" s="14"/>
      <c r="P279" s="14"/>
      <c r="Q279" s="14">
        <v>107</v>
      </c>
      <c r="R279" s="14">
        <v>123</v>
      </c>
      <c r="S279" s="14">
        <v>74</v>
      </c>
      <c r="T279" s="14">
        <v>78</v>
      </c>
      <c r="U279" s="14">
        <v>97.7</v>
      </c>
      <c r="V279" s="14">
        <v>98.2</v>
      </c>
      <c r="W279" s="14">
        <v>103</v>
      </c>
      <c r="X279" s="14">
        <v>82</v>
      </c>
      <c r="Y279" s="14">
        <v>20</v>
      </c>
      <c r="Z279" s="14">
        <v>18</v>
      </c>
      <c r="AA279" s="14">
        <v>93</v>
      </c>
      <c r="AB279" s="14">
        <v>93</v>
      </c>
      <c r="AC279" s="14"/>
      <c r="AD279" s="14"/>
      <c r="AE279" s="14">
        <v>203</v>
      </c>
      <c r="AF279" s="14">
        <v>27</v>
      </c>
      <c r="AG279" s="14">
        <v>43.4</v>
      </c>
      <c r="AH279" s="14">
        <v>14.6</v>
      </c>
      <c r="AI279" s="14"/>
      <c r="AJ279" s="14"/>
      <c r="AK279" s="14"/>
      <c r="AL279" s="14"/>
      <c r="AM279" s="14">
        <v>143</v>
      </c>
      <c r="AN279" s="14">
        <v>3.8</v>
      </c>
      <c r="AO279" s="14">
        <v>102</v>
      </c>
      <c r="AP279" s="14">
        <v>9.4</v>
      </c>
      <c r="AQ279" s="14">
        <v>112</v>
      </c>
      <c r="AR279" s="14">
        <v>22</v>
      </c>
      <c r="AS279" s="14">
        <v>0.97</v>
      </c>
      <c r="AT279" s="14">
        <v>14</v>
      </c>
      <c r="AU279" s="14">
        <v>10.69</v>
      </c>
      <c r="AV279" s="14">
        <v>221</v>
      </c>
      <c r="AW279" s="14">
        <v>7.6</v>
      </c>
      <c r="AX279" s="14">
        <v>4.9000000000000004</v>
      </c>
      <c r="AY279" s="14">
        <v>0.6</v>
      </c>
      <c r="AZ279" s="14">
        <v>98</v>
      </c>
      <c r="BA279" s="14">
        <v>16</v>
      </c>
      <c r="BB279" s="14">
        <v>9</v>
      </c>
      <c r="BC279" s="14"/>
      <c r="BD279" s="14" t="s">
        <v>5851</v>
      </c>
      <c r="BE279" s="14"/>
      <c r="BF279" s="14">
        <v>35</v>
      </c>
      <c r="BG279" s="14"/>
      <c r="BH279" s="14"/>
      <c r="BI279" s="14"/>
      <c r="BJ279" s="14">
        <v>1.9</v>
      </c>
      <c r="BK279" s="14"/>
      <c r="BL279" s="14"/>
      <c r="BM279" s="14"/>
      <c r="BN279" s="14"/>
      <c r="BO279" s="14"/>
      <c r="BP279" s="14"/>
      <c r="BQ279" s="14"/>
      <c r="BR279" s="14"/>
      <c r="BS279" s="14"/>
      <c r="BT279" s="14"/>
      <c r="BU279" s="14"/>
      <c r="BV279" s="14"/>
      <c r="BW279" s="14"/>
      <c r="BX279" s="14"/>
      <c r="BY279" s="14"/>
      <c r="BZ279" s="14"/>
      <c r="CA279" s="14"/>
      <c r="CB279" s="14"/>
      <c r="CC279" s="14"/>
      <c r="CD279" s="14"/>
      <c r="CE279" s="14"/>
      <c r="CF279" s="14"/>
      <c r="CG279" s="14"/>
      <c r="CH279" s="14"/>
      <c r="CI279" s="14"/>
      <c r="CJ279" s="14"/>
      <c r="CK279" s="14"/>
      <c r="CL279" s="14"/>
      <c r="CM279" s="14"/>
      <c r="CN279" s="14"/>
      <c r="CO279" s="14"/>
      <c r="CP279" s="14"/>
      <c r="CQ279" s="14"/>
      <c r="CR279" s="14"/>
      <c r="CS279" s="14"/>
      <c r="CT279" s="14"/>
      <c r="CU279" s="14"/>
      <c r="CV279" s="14"/>
      <c r="CW279" s="14"/>
      <c r="CX279" s="14"/>
      <c r="CY279" s="14"/>
      <c r="CZ279" s="14"/>
      <c r="DA279" s="14"/>
      <c r="DB279" s="14"/>
      <c r="DC279" s="14"/>
      <c r="DD279" s="14"/>
      <c r="DE279" s="14"/>
      <c r="DF279" s="14"/>
      <c r="DG279" s="14"/>
      <c r="DH279" s="14"/>
      <c r="DI279" s="14"/>
      <c r="DJ279" s="14">
        <v>1</v>
      </c>
      <c r="DK279" s="14" t="s">
        <v>6159</v>
      </c>
      <c r="DL279" s="14"/>
      <c r="DM279" s="14"/>
      <c r="DN279" s="14"/>
      <c r="DO279" s="14"/>
      <c r="DP279" s="14"/>
      <c r="DQ279" s="14"/>
      <c r="DR279" s="14"/>
      <c r="DS279" s="14"/>
      <c r="DT279" s="14"/>
      <c r="DU279" s="14"/>
      <c r="DV279" s="14"/>
      <c r="DW279" s="14"/>
      <c r="DX279" s="14"/>
      <c r="DY279" s="14"/>
      <c r="DZ279" s="14"/>
      <c r="EA279" s="14"/>
      <c r="EB279" s="14"/>
      <c r="EC279" s="14"/>
      <c r="ED279" s="14"/>
      <c r="EE279" s="14"/>
      <c r="EF279" s="14"/>
      <c r="EG279" s="14"/>
      <c r="EH279" s="14"/>
      <c r="EI279" s="14"/>
      <c r="EJ279" s="14"/>
      <c r="EK279" s="14"/>
      <c r="EL279" s="14"/>
      <c r="EM279" s="14"/>
      <c r="EN279" s="14"/>
      <c r="EO279" s="14"/>
      <c r="EP279" s="14"/>
      <c r="EQ279" s="14"/>
      <c r="ER279" s="14"/>
      <c r="ES279" s="14"/>
      <c r="ET279" s="14"/>
      <c r="EU279" s="14"/>
      <c r="EV279" s="14"/>
      <c r="EW279" s="14"/>
      <c r="EX279" s="14"/>
      <c r="EY279" s="14"/>
      <c r="EZ279" s="14"/>
      <c r="FA279" s="14"/>
      <c r="FB279" s="14"/>
    </row>
    <row r="280" spans="1:158" s="1" customFormat="1">
      <c r="A280" s="14">
        <v>271</v>
      </c>
      <c r="B280" s="14">
        <v>1</v>
      </c>
      <c r="C280" s="14" t="s">
        <v>6315</v>
      </c>
      <c r="D280" s="14">
        <v>2</v>
      </c>
      <c r="E280" s="14" t="s">
        <v>6030</v>
      </c>
      <c r="F280" s="14" t="s">
        <v>6090</v>
      </c>
      <c r="G280" s="14" t="s">
        <v>6175</v>
      </c>
      <c r="H280" s="14" t="s">
        <v>5917</v>
      </c>
      <c r="I280" s="14"/>
      <c r="J280" s="14"/>
      <c r="K280" s="14"/>
      <c r="L280" s="14"/>
      <c r="M280" s="14"/>
      <c r="N280" s="14"/>
      <c r="O280" s="14"/>
      <c r="P280" s="14"/>
      <c r="Q280" s="14">
        <v>119</v>
      </c>
      <c r="R280" s="14">
        <v>130</v>
      </c>
      <c r="S280" s="14">
        <v>76</v>
      </c>
      <c r="T280" s="14">
        <v>76</v>
      </c>
      <c r="U280" s="14">
        <v>97.9</v>
      </c>
      <c r="V280" s="14">
        <v>98.1</v>
      </c>
      <c r="W280" s="14">
        <v>82</v>
      </c>
      <c r="X280" s="14">
        <v>78</v>
      </c>
      <c r="Y280" s="14">
        <v>17</v>
      </c>
      <c r="Z280" s="14"/>
      <c r="AA280" s="14">
        <v>98</v>
      </c>
      <c r="AB280" s="14">
        <v>97</v>
      </c>
      <c r="AC280" s="14">
        <v>0</v>
      </c>
      <c r="AD280" s="14"/>
      <c r="AE280" s="14">
        <v>310</v>
      </c>
      <c r="AF280" s="14">
        <v>25</v>
      </c>
      <c r="AG280" s="14">
        <v>42.5</v>
      </c>
      <c r="AH280" s="14">
        <v>14.1</v>
      </c>
      <c r="AI280" s="14">
        <v>1.1000000000000001</v>
      </c>
      <c r="AJ280" s="14"/>
      <c r="AK280" s="14">
        <v>0.9</v>
      </c>
      <c r="AL280" s="14"/>
      <c r="AM280" s="14">
        <v>139</v>
      </c>
      <c r="AN280" s="14">
        <v>4.0999999999999996</v>
      </c>
      <c r="AO280" s="14">
        <v>103</v>
      </c>
      <c r="AP280" s="14">
        <v>9</v>
      </c>
      <c r="AQ280" s="14">
        <v>101</v>
      </c>
      <c r="AR280" s="14">
        <v>14</v>
      </c>
      <c r="AS280" s="14">
        <v>0.82</v>
      </c>
      <c r="AT280" s="14">
        <v>11</v>
      </c>
      <c r="AU280" s="14">
        <v>7.7</v>
      </c>
      <c r="AV280" s="14">
        <v>129</v>
      </c>
      <c r="AW280" s="14"/>
      <c r="AX280" s="14"/>
      <c r="AY280" s="14"/>
      <c r="AZ280" s="14"/>
      <c r="BA280" s="14"/>
      <c r="BB280" s="14"/>
      <c r="BC280" s="14"/>
      <c r="BD280" s="14"/>
      <c r="BE280" s="14"/>
      <c r="BF280" s="14"/>
      <c r="BG280" s="14"/>
      <c r="BH280" s="14"/>
      <c r="BI280" s="14">
        <v>0.75</v>
      </c>
      <c r="BJ280" s="14"/>
      <c r="BK280" s="14"/>
      <c r="BL280" s="14"/>
      <c r="BM280" s="14"/>
      <c r="BN280" s="14"/>
      <c r="BO280" s="14"/>
      <c r="BP280" s="14"/>
      <c r="BQ280" s="14"/>
      <c r="BR280" s="14"/>
      <c r="BS280" s="14"/>
      <c r="BT280" s="14">
        <v>190.1</v>
      </c>
      <c r="BU280" s="14"/>
      <c r="BV280" s="14"/>
      <c r="BW280" s="14"/>
      <c r="BX280" s="14"/>
      <c r="BY280" s="14"/>
      <c r="BZ280" s="14"/>
      <c r="CA280" s="14"/>
      <c r="CB280" s="14"/>
      <c r="CC280" s="14"/>
      <c r="CD280" s="14"/>
      <c r="CE280" s="14"/>
      <c r="CF280" s="14"/>
      <c r="CG280" s="14"/>
      <c r="CH280" s="14"/>
      <c r="CI280" s="14"/>
      <c r="CJ280" s="14"/>
      <c r="CK280" s="14"/>
      <c r="CL280" s="14"/>
      <c r="CM280" s="14"/>
      <c r="CN280" s="14"/>
      <c r="CO280" s="14"/>
      <c r="CP280" s="14"/>
      <c r="CQ280" s="14"/>
      <c r="CR280" s="14"/>
      <c r="CS280" s="14"/>
      <c r="CT280" s="14"/>
      <c r="CU280" s="14"/>
      <c r="CV280" s="14"/>
      <c r="CW280" s="14"/>
      <c r="CX280" s="14"/>
      <c r="CY280" s="14"/>
      <c r="CZ280" s="14"/>
      <c r="DA280" s="14"/>
      <c r="DB280" s="14"/>
      <c r="DC280" s="14"/>
      <c r="DD280" s="14"/>
      <c r="DE280" s="14"/>
      <c r="DF280" s="14"/>
      <c r="DG280" s="14"/>
      <c r="DH280" s="14"/>
      <c r="DI280" s="14"/>
      <c r="DJ280" s="14">
        <v>3</v>
      </c>
      <c r="DK280" s="14" t="s">
        <v>6828</v>
      </c>
      <c r="DL280" s="14">
        <v>3</v>
      </c>
      <c r="DM280" s="14" t="s">
        <v>6829</v>
      </c>
      <c r="DN280" s="14">
        <v>1</v>
      </c>
      <c r="DO280" s="14" t="s">
        <v>6830</v>
      </c>
      <c r="DP280" s="14">
        <v>1</v>
      </c>
      <c r="DQ280" s="14" t="s">
        <v>5976</v>
      </c>
      <c r="DR280" s="14">
        <v>1</v>
      </c>
      <c r="DS280" s="14" t="s">
        <v>6359</v>
      </c>
      <c r="DT280" s="14"/>
      <c r="DU280" s="14"/>
      <c r="DV280" s="14"/>
      <c r="DW280" s="14"/>
      <c r="DX280" s="14"/>
      <c r="DY280" s="14"/>
      <c r="DZ280" s="14"/>
      <c r="EA280" s="14"/>
      <c r="EB280" s="14"/>
      <c r="EC280" s="14"/>
      <c r="ED280" s="14"/>
      <c r="EE280" s="14"/>
      <c r="EF280" s="14"/>
      <c r="EG280" s="14"/>
      <c r="EH280" s="14"/>
      <c r="EI280" s="14"/>
      <c r="EJ280" s="14"/>
      <c r="EK280" s="14"/>
      <c r="EL280" s="14"/>
      <c r="EM280" s="14"/>
      <c r="EN280" s="14"/>
      <c r="EO280" s="14"/>
      <c r="EP280" s="14"/>
      <c r="EQ280" s="14"/>
      <c r="ER280" s="14"/>
      <c r="ES280" s="14"/>
      <c r="ET280" s="14"/>
      <c r="EU280" s="14"/>
      <c r="EV280" s="14"/>
      <c r="EW280" s="14"/>
      <c r="EX280" s="14"/>
      <c r="EY280" s="14"/>
      <c r="EZ280" s="14"/>
      <c r="FA280" s="14"/>
      <c r="FB280" s="14"/>
    </row>
    <row r="281" spans="1:158" s="1" customFormat="1">
      <c r="A281" s="14">
        <v>272</v>
      </c>
      <c r="B281" s="64">
        <v>2</v>
      </c>
      <c r="C281" s="64" t="s">
        <v>6550</v>
      </c>
      <c r="D281" s="64">
        <v>2</v>
      </c>
      <c r="E281" s="1" t="s">
        <v>5933</v>
      </c>
      <c r="F281" s="1" t="s">
        <v>6030</v>
      </c>
      <c r="Q281" s="1">
        <v>99</v>
      </c>
      <c r="R281" s="1">
        <v>100</v>
      </c>
      <c r="S281" s="1">
        <v>65</v>
      </c>
      <c r="T281" s="1">
        <v>64</v>
      </c>
      <c r="U281" s="1">
        <v>100.7</v>
      </c>
      <c r="V281" s="1">
        <v>98.6</v>
      </c>
      <c r="W281" s="1">
        <v>108</v>
      </c>
      <c r="X281" s="1">
        <v>102</v>
      </c>
      <c r="Y281" s="1">
        <v>18</v>
      </c>
      <c r="Z281" s="1">
        <v>18</v>
      </c>
      <c r="AA281" s="1">
        <v>95</v>
      </c>
      <c r="AB281" s="1">
        <v>96</v>
      </c>
      <c r="AC281" s="1">
        <v>0</v>
      </c>
      <c r="AD281" s="1">
        <v>0</v>
      </c>
      <c r="AE281" s="1">
        <v>180</v>
      </c>
      <c r="AF281" s="1">
        <v>26</v>
      </c>
      <c r="AG281" s="1">
        <v>43.1</v>
      </c>
      <c r="AH281" s="1">
        <v>15.3</v>
      </c>
      <c r="AI281" s="1">
        <v>1.1000000000000001</v>
      </c>
      <c r="AK281" s="1">
        <v>2.1</v>
      </c>
      <c r="AM281" s="1">
        <v>136</v>
      </c>
      <c r="AN281" s="1">
        <v>4.0999999999999996</v>
      </c>
      <c r="AO281" s="1">
        <v>96</v>
      </c>
      <c r="AP281" s="1">
        <v>9.9</v>
      </c>
      <c r="AQ281" s="1">
        <v>111</v>
      </c>
      <c r="AR281" s="1">
        <v>19</v>
      </c>
      <c r="AS281" s="1">
        <v>1.29</v>
      </c>
      <c r="AT281" s="1">
        <v>14</v>
      </c>
      <c r="AU281" s="1">
        <v>10.84</v>
      </c>
      <c r="AV281" s="1">
        <v>177</v>
      </c>
      <c r="AW281" s="1">
        <v>8.6999999999999993</v>
      </c>
      <c r="AX281" s="1">
        <v>5.0999999999999996</v>
      </c>
      <c r="AY281" s="1">
        <v>1.3</v>
      </c>
      <c r="AZ281" s="1">
        <v>52</v>
      </c>
      <c r="BA281" s="1">
        <v>33</v>
      </c>
      <c r="BB281" s="1">
        <v>31</v>
      </c>
      <c r="BG281" s="1">
        <v>7.36</v>
      </c>
      <c r="BH281" s="1">
        <v>46</v>
      </c>
      <c r="BJ281" s="1">
        <v>2</v>
      </c>
      <c r="BK281" s="1">
        <v>4.0999999999999996</v>
      </c>
      <c r="BM281" s="1">
        <v>0.31</v>
      </c>
      <c r="CJ281" s="1">
        <v>0</v>
      </c>
      <c r="CK281" s="1">
        <v>0</v>
      </c>
      <c r="CL281" s="1">
        <v>0</v>
      </c>
      <c r="DR281" s="1">
        <v>1</v>
      </c>
      <c r="DS281" s="1" t="s">
        <v>6359</v>
      </c>
    </row>
    <row r="282" spans="1:158" s="1" customFormat="1">
      <c r="A282" s="14">
        <v>273</v>
      </c>
      <c r="B282" s="64">
        <v>1</v>
      </c>
      <c r="C282" s="64" t="s">
        <v>5879</v>
      </c>
      <c r="D282" s="64">
        <v>8</v>
      </c>
      <c r="E282" s="1" t="s">
        <v>6030</v>
      </c>
      <c r="F282" s="1" t="s">
        <v>6754</v>
      </c>
      <c r="G282" s="1" t="s">
        <v>6755</v>
      </c>
      <c r="Q282" s="1">
        <v>125</v>
      </c>
      <c r="R282" s="1">
        <v>120</v>
      </c>
      <c r="S282" s="1">
        <v>72</v>
      </c>
      <c r="T282" s="1">
        <v>68</v>
      </c>
      <c r="U282" s="1">
        <v>97.5</v>
      </c>
      <c r="V282" s="1">
        <v>98</v>
      </c>
      <c r="W282" s="1">
        <v>95</v>
      </c>
      <c r="X282" s="1">
        <v>100</v>
      </c>
      <c r="Y282" s="1">
        <v>18</v>
      </c>
      <c r="Z282" s="1">
        <v>18</v>
      </c>
      <c r="AA282" s="1">
        <v>100</v>
      </c>
      <c r="AB282" s="1">
        <v>100</v>
      </c>
      <c r="AC282" s="1">
        <v>0</v>
      </c>
      <c r="AE282" s="1">
        <v>174</v>
      </c>
      <c r="AF282" s="1">
        <v>28</v>
      </c>
      <c r="AG282" s="1">
        <v>44.5</v>
      </c>
      <c r="AH282" s="1">
        <v>14.6</v>
      </c>
      <c r="AM282" s="1">
        <v>133</v>
      </c>
      <c r="AN282" s="1">
        <v>4</v>
      </c>
      <c r="AO282" s="1">
        <v>93</v>
      </c>
      <c r="AP282" s="1">
        <v>9.1</v>
      </c>
      <c r="AQ282" s="1">
        <v>347</v>
      </c>
      <c r="AR282" s="1">
        <v>9</v>
      </c>
      <c r="AS282" s="1">
        <v>0.6</v>
      </c>
      <c r="AT282" s="1">
        <v>12</v>
      </c>
      <c r="AU282" s="1">
        <v>7.47</v>
      </c>
      <c r="AV282" s="1">
        <v>234</v>
      </c>
      <c r="BC282" s="1">
        <v>14</v>
      </c>
      <c r="BG282" s="1">
        <v>7.36</v>
      </c>
      <c r="BH282" s="1">
        <v>52</v>
      </c>
      <c r="CM282" s="1">
        <v>0.5</v>
      </c>
      <c r="DB282" s="1">
        <v>0</v>
      </c>
    </row>
    <row r="283" spans="1:158" s="1" customFormat="1">
      <c r="A283" s="14">
        <v>274</v>
      </c>
      <c r="B283" s="64">
        <v>1</v>
      </c>
      <c r="C283" s="64" t="s">
        <v>5920</v>
      </c>
      <c r="D283" s="64">
        <v>6</v>
      </c>
      <c r="E283" s="1" t="s">
        <v>5978</v>
      </c>
      <c r="Q283" s="1">
        <v>150</v>
      </c>
      <c r="S283" s="1">
        <v>71</v>
      </c>
      <c r="U283" s="1">
        <v>98.7</v>
      </c>
      <c r="W283" s="1">
        <v>45</v>
      </c>
      <c r="X283" s="1">
        <v>92</v>
      </c>
      <c r="Y283" s="1">
        <v>18</v>
      </c>
      <c r="AA283" s="1">
        <v>94</v>
      </c>
      <c r="AB283" s="1">
        <v>90</v>
      </c>
      <c r="AC283" s="1">
        <v>0</v>
      </c>
      <c r="AD283" s="1">
        <v>0</v>
      </c>
      <c r="AE283" s="1">
        <v>155</v>
      </c>
      <c r="AF283" s="1">
        <v>24</v>
      </c>
      <c r="AG283" s="1">
        <v>43.4</v>
      </c>
      <c r="AH283" s="1">
        <v>14.7</v>
      </c>
      <c r="AM283" s="1">
        <v>139</v>
      </c>
      <c r="AN283" s="1">
        <v>4.4000000000000004</v>
      </c>
      <c r="AO283" s="1">
        <v>100</v>
      </c>
      <c r="AP283" s="1">
        <v>8.8000000000000007</v>
      </c>
      <c r="AQ283" s="1">
        <v>89</v>
      </c>
      <c r="AR283" s="1">
        <v>17</v>
      </c>
      <c r="AS283" s="1">
        <v>0.92</v>
      </c>
      <c r="AT283" s="1">
        <v>15</v>
      </c>
      <c r="AU283" s="1">
        <v>8.01</v>
      </c>
      <c r="AV283" s="1">
        <v>182</v>
      </c>
      <c r="BD283" s="1">
        <v>11</v>
      </c>
      <c r="BF283" s="1">
        <v>25</v>
      </c>
      <c r="BI283" s="1">
        <v>0.04</v>
      </c>
      <c r="BJ283" s="1">
        <v>2.1</v>
      </c>
      <c r="CJ283" s="1">
        <v>0</v>
      </c>
      <c r="CK283" s="1">
        <v>0</v>
      </c>
      <c r="CL283" s="1">
        <v>0</v>
      </c>
      <c r="DJ283" s="1">
        <v>1</v>
      </c>
      <c r="DK283" s="1" t="s">
        <v>5976</v>
      </c>
      <c r="DL283" s="1">
        <v>3</v>
      </c>
      <c r="DM283" s="1" t="s">
        <v>6526</v>
      </c>
      <c r="DN283" s="1">
        <v>2</v>
      </c>
      <c r="DO283" s="1" t="s">
        <v>6527</v>
      </c>
    </row>
    <row r="284" spans="1:158" s="1" customFormat="1">
      <c r="A284" s="14">
        <v>275</v>
      </c>
      <c r="B284" s="64">
        <v>1</v>
      </c>
      <c r="C284" s="64" t="s">
        <v>6344</v>
      </c>
      <c r="D284" s="64">
        <v>3</v>
      </c>
      <c r="E284" s="1" t="s">
        <v>5862</v>
      </c>
      <c r="F284" s="1" t="s">
        <v>5897</v>
      </c>
      <c r="G284" s="1" t="s">
        <v>5933</v>
      </c>
      <c r="H284" s="1" t="s">
        <v>5843</v>
      </c>
      <c r="I284" s="1" t="s">
        <v>5992</v>
      </c>
      <c r="J284" s="1" t="s">
        <v>6146</v>
      </c>
      <c r="Q284" s="1">
        <v>145</v>
      </c>
      <c r="R284" s="1">
        <v>119</v>
      </c>
      <c r="S284" s="1">
        <v>65</v>
      </c>
      <c r="T284" s="1">
        <v>58</v>
      </c>
      <c r="U284" s="1">
        <v>100</v>
      </c>
      <c r="W284" s="1">
        <v>92</v>
      </c>
      <c r="Y284" s="1">
        <v>17</v>
      </c>
      <c r="AA284" s="1">
        <v>95</v>
      </c>
      <c r="AB284" s="1">
        <v>96</v>
      </c>
      <c r="AC284" s="1">
        <v>0</v>
      </c>
      <c r="AE284" s="1">
        <v>135</v>
      </c>
      <c r="AF284" s="1">
        <v>20</v>
      </c>
      <c r="AG284" s="1">
        <v>33.200000000000003</v>
      </c>
      <c r="AH284" s="1">
        <v>11.3</v>
      </c>
      <c r="AK284" s="1">
        <v>1.5</v>
      </c>
      <c r="AM284" s="1">
        <v>127</v>
      </c>
      <c r="AN284" s="1">
        <v>4.4000000000000004</v>
      </c>
      <c r="AO284" s="1">
        <v>91</v>
      </c>
      <c r="AP284" s="1">
        <v>8</v>
      </c>
      <c r="AQ284" s="1">
        <v>171</v>
      </c>
      <c r="AR284" s="1">
        <v>17</v>
      </c>
      <c r="AS284" s="1">
        <v>1.17</v>
      </c>
      <c r="AT284" s="1">
        <v>16</v>
      </c>
      <c r="AU284" s="1">
        <v>24.7</v>
      </c>
      <c r="AV284" s="1">
        <v>141</v>
      </c>
      <c r="AW284" s="1">
        <v>6.7</v>
      </c>
      <c r="AX284" s="1">
        <v>3.1</v>
      </c>
      <c r="AY284" s="1">
        <v>1.6</v>
      </c>
      <c r="AZ284" s="1">
        <v>60</v>
      </c>
      <c r="BJ284" s="1">
        <v>1.4</v>
      </c>
      <c r="BZ284" s="1" t="s">
        <v>6345</v>
      </c>
      <c r="CF284" s="1">
        <v>246</v>
      </c>
      <c r="CP284" s="1">
        <v>274</v>
      </c>
      <c r="DJ284" s="1">
        <v>1</v>
      </c>
      <c r="DK284" s="1" t="s">
        <v>6346</v>
      </c>
      <c r="DR284" s="1">
        <v>2</v>
      </c>
      <c r="DS284" s="1" t="s">
        <v>6089</v>
      </c>
    </row>
    <row r="285" spans="1:158" s="1" customFormat="1">
      <c r="A285" s="14">
        <v>276</v>
      </c>
      <c r="B285" s="64">
        <v>1</v>
      </c>
      <c r="C285" s="64" t="s">
        <v>6261</v>
      </c>
      <c r="D285" s="64">
        <v>2</v>
      </c>
      <c r="E285" s="1" t="s">
        <v>6427</v>
      </c>
      <c r="F285" s="1" t="s">
        <v>6428</v>
      </c>
      <c r="Q285" s="1">
        <v>130</v>
      </c>
      <c r="R285" s="1">
        <v>179</v>
      </c>
      <c r="S285" s="1">
        <v>62</v>
      </c>
      <c r="T285" s="1">
        <v>74</v>
      </c>
      <c r="U285" s="1">
        <v>98.1</v>
      </c>
      <c r="V285" s="1">
        <v>98.2</v>
      </c>
      <c r="W285" s="1">
        <v>80</v>
      </c>
      <c r="X285" s="1">
        <v>75</v>
      </c>
      <c r="Y285" s="1">
        <v>18</v>
      </c>
      <c r="AA285" s="1">
        <v>98</v>
      </c>
      <c r="AB285" s="1">
        <v>97</v>
      </c>
      <c r="AC285" s="1">
        <v>0</v>
      </c>
      <c r="AD285" s="1">
        <v>0</v>
      </c>
      <c r="AE285" s="1">
        <v>125</v>
      </c>
      <c r="AF285" s="1">
        <v>26</v>
      </c>
      <c r="AG285" s="1">
        <v>38.9</v>
      </c>
      <c r="AH285" s="1">
        <v>13.1</v>
      </c>
      <c r="AM285" s="1">
        <v>139</v>
      </c>
      <c r="AN285" s="1">
        <v>3.9</v>
      </c>
      <c r="AO285" s="1">
        <v>99</v>
      </c>
      <c r="AP285" s="1">
        <v>8.9</v>
      </c>
      <c r="AQ285" s="1">
        <v>103</v>
      </c>
      <c r="AR285" s="1">
        <v>15</v>
      </c>
      <c r="AS285" s="1">
        <v>0.87</v>
      </c>
      <c r="AT285" s="1">
        <v>14</v>
      </c>
      <c r="AU285" s="1">
        <v>9.48</v>
      </c>
      <c r="AV285" s="1">
        <v>179</v>
      </c>
      <c r="BT285" s="1">
        <v>153.5</v>
      </c>
      <c r="CI285" s="1">
        <v>53</v>
      </c>
      <c r="DJ285" s="1">
        <v>1</v>
      </c>
      <c r="DK285" s="1" t="s">
        <v>6429</v>
      </c>
      <c r="DL285" s="1">
        <v>1</v>
      </c>
      <c r="DM285" s="1" t="s">
        <v>6430</v>
      </c>
      <c r="DN285" s="1">
        <v>2</v>
      </c>
      <c r="DO285" s="1" t="s">
        <v>6431</v>
      </c>
    </row>
    <row r="286" spans="1:158" s="1" customFormat="1">
      <c r="A286" s="14">
        <v>277</v>
      </c>
      <c r="B286" s="64">
        <v>1</v>
      </c>
      <c r="C286" s="64" t="s">
        <v>6456</v>
      </c>
      <c r="D286" s="64">
        <v>2</v>
      </c>
      <c r="E286" s="1" t="s">
        <v>6208</v>
      </c>
      <c r="Q286" s="1">
        <v>138</v>
      </c>
      <c r="R286" s="1">
        <v>145</v>
      </c>
      <c r="S286" s="1">
        <v>63</v>
      </c>
      <c r="T286" s="1">
        <v>78</v>
      </c>
      <c r="U286" s="1">
        <v>98.9</v>
      </c>
      <c r="V286" s="1">
        <v>98</v>
      </c>
      <c r="W286" s="1">
        <v>78</v>
      </c>
      <c r="X286" s="1">
        <v>88</v>
      </c>
      <c r="Y286" s="1">
        <v>16</v>
      </c>
      <c r="Z286" s="1">
        <v>18</v>
      </c>
      <c r="AA286" s="1">
        <v>96</v>
      </c>
      <c r="AC286" s="1">
        <v>0</v>
      </c>
      <c r="AD286" s="1">
        <v>0</v>
      </c>
      <c r="AE286" s="1">
        <v>130</v>
      </c>
      <c r="AF286" s="1">
        <v>31</v>
      </c>
      <c r="AG286" s="1">
        <v>28.9</v>
      </c>
      <c r="AH286" s="1">
        <v>9.8000000000000007</v>
      </c>
      <c r="AK286" s="1">
        <v>1.7</v>
      </c>
      <c r="AM286" s="1">
        <v>132</v>
      </c>
      <c r="AN286" s="1">
        <v>3.3</v>
      </c>
      <c r="AO286" s="1">
        <v>89</v>
      </c>
      <c r="AP286" s="1">
        <v>8.5</v>
      </c>
      <c r="AQ286" s="1">
        <v>146</v>
      </c>
      <c r="AR286" s="1">
        <v>9</v>
      </c>
      <c r="AS286" s="1">
        <v>0.7</v>
      </c>
      <c r="AT286" s="1">
        <v>12</v>
      </c>
      <c r="AU286" s="1">
        <v>7.42</v>
      </c>
      <c r="AV286" s="1">
        <v>354</v>
      </c>
      <c r="AW286" s="1">
        <v>5.6</v>
      </c>
      <c r="AX286" s="1">
        <v>2.8</v>
      </c>
      <c r="AY286" s="1">
        <v>1</v>
      </c>
      <c r="AZ286" s="1">
        <v>184</v>
      </c>
      <c r="BA286" s="1">
        <v>19</v>
      </c>
      <c r="BB286" s="1">
        <v>8</v>
      </c>
      <c r="BF286" s="1">
        <v>918</v>
      </c>
      <c r="BJ286" s="1">
        <v>1.9</v>
      </c>
      <c r="BQ286" s="1">
        <v>3</v>
      </c>
      <c r="DJ286" s="1">
        <v>3</v>
      </c>
      <c r="DK286" s="1" t="s">
        <v>6457</v>
      </c>
    </row>
    <row r="287" spans="1:158" s="1" customFormat="1">
      <c r="A287" s="14">
        <v>278</v>
      </c>
      <c r="B287" s="1">
        <v>1</v>
      </c>
      <c r="C287" s="1" t="s">
        <v>5936</v>
      </c>
      <c r="D287" s="1">
        <v>6</v>
      </c>
      <c r="E287" s="1" t="s">
        <v>6104</v>
      </c>
      <c r="F287" s="1" t="s">
        <v>6105</v>
      </c>
      <c r="Q287" s="1">
        <v>134</v>
      </c>
      <c r="S287" s="1">
        <v>88</v>
      </c>
      <c r="U287" s="1">
        <v>98.9</v>
      </c>
      <c r="W287" s="1">
        <v>90</v>
      </c>
      <c r="Y287" s="1">
        <v>16</v>
      </c>
      <c r="AA287" s="1">
        <v>91</v>
      </c>
      <c r="DJ287" s="1">
        <v>1</v>
      </c>
      <c r="DK287" s="1" t="s">
        <v>6106</v>
      </c>
    </row>
    <row r="288" spans="1:158" s="1" customFormat="1">
      <c r="A288" s="14">
        <v>279</v>
      </c>
      <c r="B288" s="64">
        <v>1</v>
      </c>
      <c r="C288" s="64" t="s">
        <v>6615</v>
      </c>
      <c r="D288" s="64">
        <v>4</v>
      </c>
      <c r="E288" s="1" t="s">
        <v>6053</v>
      </c>
      <c r="F288" s="1" t="s">
        <v>5897</v>
      </c>
      <c r="G288" s="1" t="s">
        <v>6616</v>
      </c>
      <c r="H288" s="1" t="s">
        <v>6617</v>
      </c>
      <c r="Q288" s="1">
        <v>121</v>
      </c>
      <c r="R288" s="1">
        <v>113</v>
      </c>
      <c r="S288" s="1">
        <v>79</v>
      </c>
      <c r="T288" s="1">
        <v>65</v>
      </c>
      <c r="U288" s="1">
        <v>98.6</v>
      </c>
      <c r="V288" s="1">
        <v>98.6</v>
      </c>
      <c r="W288" s="1">
        <v>96</v>
      </c>
      <c r="X288" s="1">
        <v>83</v>
      </c>
      <c r="Y288" s="1">
        <v>16</v>
      </c>
      <c r="Z288" s="1">
        <v>16</v>
      </c>
      <c r="AA288" s="1">
        <v>99</v>
      </c>
      <c r="AB288" s="1">
        <v>97</v>
      </c>
      <c r="AC288" s="1">
        <v>0</v>
      </c>
      <c r="AE288" s="1">
        <v>115</v>
      </c>
      <c r="AF288" s="1">
        <v>25</v>
      </c>
      <c r="AG288" s="1">
        <v>33.200000000000003</v>
      </c>
      <c r="AH288" s="1">
        <v>10.6</v>
      </c>
      <c r="AM288" s="1">
        <v>134</v>
      </c>
      <c r="AN288" s="1">
        <v>4.2</v>
      </c>
      <c r="AO288" s="1">
        <v>94</v>
      </c>
      <c r="AP288" s="1">
        <v>9.5</v>
      </c>
      <c r="AQ288" s="1">
        <v>296</v>
      </c>
      <c r="AR288" s="1">
        <v>26</v>
      </c>
      <c r="AS288" s="1">
        <v>0.82</v>
      </c>
      <c r="AT288" s="1">
        <v>15</v>
      </c>
      <c r="AU288" s="1">
        <v>7.06</v>
      </c>
      <c r="AV288" s="1">
        <v>279</v>
      </c>
      <c r="BT288" s="1">
        <v>134.5</v>
      </c>
      <c r="CI288" s="1">
        <v>64</v>
      </c>
      <c r="DJ288" s="1">
        <v>2</v>
      </c>
      <c r="DK288" s="1" t="s">
        <v>6618</v>
      </c>
      <c r="DL288" s="1">
        <v>1</v>
      </c>
      <c r="DM288" s="1" t="s">
        <v>6619</v>
      </c>
      <c r="DR288" s="1">
        <v>1</v>
      </c>
      <c r="DS288" s="1" t="s">
        <v>6620</v>
      </c>
    </row>
    <row r="289" spans="1:123" s="1" customFormat="1">
      <c r="A289" s="14">
        <v>280</v>
      </c>
      <c r="B289" s="1">
        <v>1</v>
      </c>
      <c r="C289" s="1" t="s">
        <v>5920</v>
      </c>
      <c r="D289" s="1">
        <v>6</v>
      </c>
      <c r="E289" s="1" t="s">
        <v>5889</v>
      </c>
      <c r="F289" s="1" t="s">
        <v>6048</v>
      </c>
      <c r="G289" s="1" t="s">
        <v>6865</v>
      </c>
      <c r="Q289" s="1">
        <v>125</v>
      </c>
      <c r="S289" s="1">
        <v>63</v>
      </c>
      <c r="U289" s="1">
        <v>98.5</v>
      </c>
      <c r="W289" s="1">
        <v>70</v>
      </c>
      <c r="X289" s="1">
        <v>74</v>
      </c>
      <c r="Y289" s="1">
        <v>16</v>
      </c>
      <c r="Z289" s="1">
        <v>36</v>
      </c>
      <c r="AA289" s="1">
        <v>89</v>
      </c>
      <c r="AB289" s="1">
        <v>96</v>
      </c>
      <c r="AC289" s="1">
        <v>0</v>
      </c>
      <c r="AE289" s="1">
        <v>131</v>
      </c>
      <c r="AF289" s="1">
        <v>22</v>
      </c>
      <c r="AG289" s="1">
        <v>41.3</v>
      </c>
      <c r="AH289" s="1">
        <v>13</v>
      </c>
      <c r="AM289" s="1">
        <v>140</v>
      </c>
      <c r="AN289" s="1">
        <v>4.2</v>
      </c>
      <c r="AO289" s="1">
        <v>102</v>
      </c>
      <c r="AP289" s="1">
        <v>10</v>
      </c>
      <c r="AQ289" s="1">
        <v>110</v>
      </c>
      <c r="AR289" s="1">
        <v>26</v>
      </c>
      <c r="AS289" s="1">
        <v>1.39</v>
      </c>
      <c r="AT289" s="1">
        <v>16</v>
      </c>
      <c r="AU289" s="1">
        <v>12.14</v>
      </c>
      <c r="AV289" s="1">
        <v>225</v>
      </c>
      <c r="BD289" s="1">
        <v>11</v>
      </c>
      <c r="BF289" s="1">
        <v>2969</v>
      </c>
      <c r="BG289" s="1">
        <v>7.41</v>
      </c>
      <c r="BH289" s="1">
        <v>40</v>
      </c>
      <c r="BI289" s="1">
        <v>7.0000000000000007E-2</v>
      </c>
      <c r="BM289" s="1">
        <v>2.82</v>
      </c>
      <c r="DJ289" s="1">
        <v>1</v>
      </c>
      <c r="DK289" s="1" t="s">
        <v>6866</v>
      </c>
    </row>
    <row r="290" spans="1:123" s="1" customFormat="1">
      <c r="A290" s="14">
        <v>281</v>
      </c>
      <c r="B290" s="1">
        <v>2</v>
      </c>
      <c r="C290" s="1" t="s">
        <v>6919</v>
      </c>
      <c r="D290" s="1">
        <v>1</v>
      </c>
      <c r="E290" s="1" t="s">
        <v>5992</v>
      </c>
      <c r="F290" s="1" t="s">
        <v>5911</v>
      </c>
      <c r="Q290" s="1">
        <v>128</v>
      </c>
      <c r="R290" s="1">
        <v>130</v>
      </c>
      <c r="S290" s="1">
        <v>62</v>
      </c>
      <c r="T290" s="1">
        <v>72</v>
      </c>
      <c r="V290" s="1">
        <v>98.8</v>
      </c>
      <c r="W290" s="1">
        <v>96</v>
      </c>
      <c r="X290" s="1">
        <v>96</v>
      </c>
      <c r="Y290" s="1">
        <v>32</v>
      </c>
      <c r="Z290" s="1">
        <v>18</v>
      </c>
      <c r="AA290" s="1">
        <v>89</v>
      </c>
      <c r="AB290" s="1">
        <v>96</v>
      </c>
      <c r="AC290" s="1">
        <v>0</v>
      </c>
      <c r="AD290" s="1">
        <v>1</v>
      </c>
      <c r="DJ290" s="1">
        <v>1</v>
      </c>
      <c r="DK290" s="1" t="s">
        <v>6920</v>
      </c>
    </row>
    <row r="291" spans="1:123" s="1" customFormat="1">
      <c r="A291" s="14">
        <v>282</v>
      </c>
      <c r="B291" s="64">
        <v>1</v>
      </c>
      <c r="C291" s="64" t="s">
        <v>5879</v>
      </c>
      <c r="D291" s="64">
        <v>8</v>
      </c>
      <c r="E291" s="1" t="s">
        <v>6246</v>
      </c>
      <c r="F291" s="1" t="s">
        <v>6399</v>
      </c>
      <c r="Q291" s="1">
        <v>137</v>
      </c>
      <c r="R291" s="1">
        <v>146</v>
      </c>
      <c r="S291" s="1">
        <v>80</v>
      </c>
      <c r="T291" s="1">
        <v>87</v>
      </c>
      <c r="U291" s="1">
        <v>97.8</v>
      </c>
      <c r="V291" s="1">
        <v>98.1</v>
      </c>
      <c r="W291" s="1">
        <v>72</v>
      </c>
      <c r="X291" s="1">
        <v>71</v>
      </c>
      <c r="Y291" s="1">
        <v>16</v>
      </c>
      <c r="Z291" s="1">
        <v>18</v>
      </c>
      <c r="AA291" s="1">
        <v>96</v>
      </c>
      <c r="AB291" s="1">
        <v>99</v>
      </c>
      <c r="AC291" s="1">
        <v>0</v>
      </c>
      <c r="AD291" s="1">
        <v>0</v>
      </c>
      <c r="AE291" s="1">
        <v>183</v>
      </c>
      <c r="AF291" s="1">
        <v>28</v>
      </c>
      <c r="AG291" s="1">
        <v>39</v>
      </c>
      <c r="AH291" s="1">
        <v>13.5</v>
      </c>
      <c r="AK291" s="1">
        <v>2.9</v>
      </c>
      <c r="AL291" s="1">
        <v>1.1000000000000001</v>
      </c>
      <c r="AM291" s="1">
        <v>130</v>
      </c>
      <c r="AN291" s="1">
        <v>3.5</v>
      </c>
      <c r="AO291" s="1">
        <v>85</v>
      </c>
      <c r="AP291" s="1">
        <v>10.9</v>
      </c>
      <c r="AQ291" s="1">
        <v>549</v>
      </c>
      <c r="AR291" s="1">
        <v>30</v>
      </c>
      <c r="AS291" s="1">
        <v>1.47</v>
      </c>
      <c r="AT291" s="1">
        <v>17</v>
      </c>
      <c r="AU291" s="1">
        <v>11.27</v>
      </c>
      <c r="AV291" s="1">
        <v>289</v>
      </c>
      <c r="BG291" s="1">
        <v>7.36</v>
      </c>
      <c r="BH291" s="1">
        <v>48</v>
      </c>
      <c r="BJ291" s="1">
        <v>2.5</v>
      </c>
      <c r="BP291" s="1">
        <v>0.5</v>
      </c>
      <c r="CP291" s="1">
        <v>310</v>
      </c>
    </row>
    <row r="292" spans="1:123" s="1" customFormat="1">
      <c r="A292" s="14">
        <v>283</v>
      </c>
      <c r="B292" s="64">
        <v>1</v>
      </c>
      <c r="C292" s="64" t="s">
        <v>5915</v>
      </c>
      <c r="D292" s="1">
        <v>14</v>
      </c>
      <c r="E292" s="1" t="s">
        <v>6323</v>
      </c>
      <c r="F292" s="1" t="s">
        <v>6030</v>
      </c>
      <c r="Q292" s="1">
        <v>130</v>
      </c>
      <c r="R292" s="1">
        <v>157</v>
      </c>
      <c r="S292" s="1">
        <v>74</v>
      </c>
      <c r="T292" s="1">
        <v>99</v>
      </c>
      <c r="U292" s="1">
        <v>99.9</v>
      </c>
      <c r="W292" s="1">
        <v>114</v>
      </c>
      <c r="Y292" s="1">
        <v>18</v>
      </c>
      <c r="AA292" s="1">
        <v>96</v>
      </c>
      <c r="AE292" s="1">
        <v>114</v>
      </c>
      <c r="AF292" s="1">
        <v>25</v>
      </c>
      <c r="AG292" s="1">
        <v>35.1</v>
      </c>
      <c r="AH292" s="1">
        <v>11.8</v>
      </c>
      <c r="AM292" s="1">
        <v>132</v>
      </c>
      <c r="AN292" s="1">
        <v>4.7</v>
      </c>
      <c r="AO292" s="1">
        <v>91</v>
      </c>
      <c r="AP292" s="1">
        <v>9.5</v>
      </c>
      <c r="AQ292" s="1">
        <v>142</v>
      </c>
      <c r="AR292" s="1">
        <v>19</v>
      </c>
      <c r="AS292" s="1">
        <v>1.83</v>
      </c>
      <c r="AT292" s="1">
        <v>16</v>
      </c>
      <c r="AU292" s="1">
        <v>13.21</v>
      </c>
      <c r="AV292" s="1">
        <v>230</v>
      </c>
      <c r="CO292" s="1">
        <v>3.9</v>
      </c>
      <c r="DJ292" s="1">
        <v>1</v>
      </c>
      <c r="DK292" s="1" t="s">
        <v>6419</v>
      </c>
    </row>
    <row r="293" spans="1:123" s="1" customFormat="1">
      <c r="A293" s="14">
        <v>284</v>
      </c>
      <c r="B293" s="1">
        <v>1</v>
      </c>
      <c r="C293" s="1" t="s">
        <v>6884</v>
      </c>
      <c r="D293" s="1">
        <v>3</v>
      </c>
      <c r="E293" s="1" t="s">
        <v>6047</v>
      </c>
      <c r="F293" s="1" t="s">
        <v>6246</v>
      </c>
      <c r="G293" s="1" t="s">
        <v>5992</v>
      </c>
      <c r="Q293" s="1">
        <v>143</v>
      </c>
      <c r="R293" s="1">
        <v>130</v>
      </c>
      <c r="S293" s="1">
        <v>93</v>
      </c>
      <c r="T293" s="1">
        <v>75</v>
      </c>
      <c r="U293" s="1">
        <v>98</v>
      </c>
      <c r="V293" s="1">
        <v>98.4</v>
      </c>
      <c r="W293" s="1">
        <v>99</v>
      </c>
      <c r="X293" s="1">
        <v>96</v>
      </c>
      <c r="Y293" s="1">
        <v>16</v>
      </c>
      <c r="Z293" s="1">
        <v>18</v>
      </c>
      <c r="AA293" s="1">
        <v>98</v>
      </c>
      <c r="AB293" s="1">
        <v>98</v>
      </c>
      <c r="AC293" s="1">
        <v>0</v>
      </c>
      <c r="AD293" s="1">
        <v>0</v>
      </c>
      <c r="AE293" s="1">
        <v>184</v>
      </c>
      <c r="AF293" s="1">
        <v>28</v>
      </c>
      <c r="AG293" s="1">
        <v>48.1</v>
      </c>
      <c r="AH293" s="1">
        <v>15.3</v>
      </c>
      <c r="AK293" s="1">
        <v>3.9</v>
      </c>
      <c r="AM293" s="1">
        <v>137</v>
      </c>
      <c r="AN293" s="1">
        <v>3.5</v>
      </c>
      <c r="AO293" s="1">
        <v>91</v>
      </c>
      <c r="AP293" s="1">
        <v>9.9</v>
      </c>
      <c r="AQ293" s="1">
        <v>121</v>
      </c>
      <c r="AR293" s="1">
        <v>12</v>
      </c>
      <c r="AS293" s="1">
        <v>0.81</v>
      </c>
      <c r="AT293" s="1">
        <v>18</v>
      </c>
      <c r="AU293" s="1">
        <v>10.26</v>
      </c>
      <c r="AV293" s="1">
        <v>384</v>
      </c>
      <c r="AW293" s="1">
        <v>7.8</v>
      </c>
      <c r="AX293" s="1">
        <v>5</v>
      </c>
      <c r="AY293" s="1">
        <v>0.8</v>
      </c>
      <c r="AZ293" s="1">
        <v>95</v>
      </c>
      <c r="BA293" s="1">
        <v>18</v>
      </c>
      <c r="BB293" s="1">
        <v>20</v>
      </c>
      <c r="BJ293" s="1">
        <v>1.3</v>
      </c>
      <c r="BK293" s="1">
        <v>36</v>
      </c>
      <c r="DR293" s="1">
        <v>2</v>
      </c>
      <c r="DS293" s="1" t="s">
        <v>6303</v>
      </c>
    </row>
    <row r="294" spans="1:123" s="1" customFormat="1">
      <c r="A294" s="14">
        <v>285</v>
      </c>
      <c r="B294" s="64">
        <v>2</v>
      </c>
      <c r="C294" s="64" t="s">
        <v>5961</v>
      </c>
      <c r="D294" s="64">
        <v>1</v>
      </c>
      <c r="E294" s="1" t="s">
        <v>5889</v>
      </c>
      <c r="F294" s="1" t="s">
        <v>5979</v>
      </c>
      <c r="G294" s="1" t="s">
        <v>5917</v>
      </c>
      <c r="H294" s="1" t="s">
        <v>5887</v>
      </c>
      <c r="Q294" s="1">
        <v>96</v>
      </c>
      <c r="R294" s="1">
        <v>108</v>
      </c>
      <c r="S294" s="1">
        <v>79</v>
      </c>
      <c r="T294" s="1">
        <v>64</v>
      </c>
      <c r="U294" s="1">
        <v>98.6</v>
      </c>
      <c r="V294" s="1">
        <v>98.8</v>
      </c>
      <c r="W294" s="1">
        <v>93</v>
      </c>
      <c r="X294" s="1">
        <v>111</v>
      </c>
      <c r="Z294" s="1">
        <v>22</v>
      </c>
      <c r="AA294" s="1">
        <v>94</v>
      </c>
      <c r="AB294" s="1">
        <v>94</v>
      </c>
      <c r="AC294" s="1">
        <v>0</v>
      </c>
      <c r="AD294" s="1">
        <v>0</v>
      </c>
      <c r="AF294" s="1">
        <v>28</v>
      </c>
      <c r="AG294" s="1">
        <v>39.5</v>
      </c>
      <c r="AH294" s="1">
        <v>13.7</v>
      </c>
      <c r="AM294" s="1">
        <v>132</v>
      </c>
      <c r="AN294" s="1">
        <v>3.1</v>
      </c>
      <c r="AO294" s="1">
        <v>92</v>
      </c>
      <c r="AP294" s="1">
        <v>8.6999999999999993</v>
      </c>
      <c r="AQ294" s="1">
        <v>140</v>
      </c>
      <c r="AR294" s="1">
        <v>14</v>
      </c>
      <c r="AS294" s="1">
        <v>1.02</v>
      </c>
      <c r="AT294" s="1">
        <v>12</v>
      </c>
      <c r="AU294" s="1">
        <v>13.41</v>
      </c>
      <c r="AV294" s="1">
        <v>167</v>
      </c>
      <c r="CJ294" s="1">
        <v>0</v>
      </c>
      <c r="CK294" s="1">
        <v>0</v>
      </c>
      <c r="DJ294" s="1">
        <v>1</v>
      </c>
      <c r="DK294" s="1" t="s">
        <v>6575</v>
      </c>
    </row>
    <row r="295" spans="1:123" s="1" customFormat="1">
      <c r="A295" s="14">
        <v>286</v>
      </c>
      <c r="B295" s="64">
        <v>1</v>
      </c>
      <c r="C295" s="64" t="s">
        <v>6315</v>
      </c>
      <c r="D295" s="64">
        <v>11</v>
      </c>
      <c r="E295" s="1" t="s">
        <v>5897</v>
      </c>
      <c r="F295" s="1" t="s">
        <v>5933</v>
      </c>
      <c r="G295" s="1" t="s">
        <v>6513</v>
      </c>
      <c r="H295" s="1" t="s">
        <v>6514</v>
      </c>
      <c r="Q295" s="1">
        <v>117</v>
      </c>
      <c r="R295" s="1">
        <v>122</v>
      </c>
      <c r="S295" s="1">
        <v>72</v>
      </c>
      <c r="T295" s="1">
        <v>67</v>
      </c>
      <c r="U295" s="1">
        <v>97.7</v>
      </c>
      <c r="V295" s="1">
        <v>98.7</v>
      </c>
      <c r="W295" s="1">
        <v>91</v>
      </c>
      <c r="X295" s="1">
        <v>74</v>
      </c>
      <c r="Y295" s="1">
        <v>18</v>
      </c>
      <c r="Z295" s="1">
        <v>18</v>
      </c>
      <c r="AA295" s="1">
        <v>97</v>
      </c>
      <c r="AB295" s="1">
        <v>96</v>
      </c>
      <c r="AC295" s="1">
        <v>0</v>
      </c>
      <c r="AE295" s="1">
        <v>281</v>
      </c>
      <c r="AF295" s="1">
        <v>29</v>
      </c>
      <c r="AG295" s="1">
        <v>41.1</v>
      </c>
      <c r="AH295" s="1">
        <v>13</v>
      </c>
      <c r="AI295" s="1">
        <v>1</v>
      </c>
      <c r="AM295" s="1">
        <v>139</v>
      </c>
      <c r="AN295" s="1">
        <v>3.9</v>
      </c>
      <c r="AO295" s="1">
        <v>99</v>
      </c>
      <c r="AP295" s="1">
        <v>9.1999999999999993</v>
      </c>
      <c r="AQ295" s="1">
        <v>101</v>
      </c>
      <c r="AR295" s="1">
        <v>15</v>
      </c>
      <c r="AS295" s="1">
        <v>1.17</v>
      </c>
      <c r="AT295" s="1">
        <v>11</v>
      </c>
      <c r="AU295" s="1">
        <v>7.36</v>
      </c>
      <c r="AV295" s="1">
        <v>295</v>
      </c>
      <c r="BD295" s="1" t="s">
        <v>6250</v>
      </c>
      <c r="BF295" s="1">
        <v>16</v>
      </c>
      <c r="BN295" s="1">
        <v>27.1</v>
      </c>
      <c r="DJ295" s="1">
        <v>1</v>
      </c>
      <c r="DK295" s="1" t="s">
        <v>6515</v>
      </c>
      <c r="DL295" s="1">
        <v>3</v>
      </c>
      <c r="DM295" s="1" t="s">
        <v>6516</v>
      </c>
    </row>
    <row r="296" spans="1:123" s="1" customFormat="1">
      <c r="A296" s="14">
        <v>287</v>
      </c>
      <c r="B296" s="1">
        <v>2</v>
      </c>
      <c r="C296" s="1" t="s">
        <v>5920</v>
      </c>
      <c r="D296" s="1">
        <v>5</v>
      </c>
      <c r="E296" s="1" t="s">
        <v>5843</v>
      </c>
      <c r="F296" s="1" t="s">
        <v>5965</v>
      </c>
      <c r="Q296" s="1">
        <v>119</v>
      </c>
      <c r="R296" s="1">
        <v>112</v>
      </c>
      <c r="S296" s="1">
        <v>55</v>
      </c>
      <c r="T296" s="1">
        <v>67</v>
      </c>
      <c r="U296" s="1">
        <v>97.8</v>
      </c>
      <c r="W296" s="1">
        <v>73</v>
      </c>
      <c r="X296" s="1">
        <v>72</v>
      </c>
      <c r="Y296" s="1">
        <v>18</v>
      </c>
      <c r="AA296" s="1">
        <v>97</v>
      </c>
      <c r="AB296" s="1">
        <v>97</v>
      </c>
      <c r="AC296" s="1">
        <v>0</v>
      </c>
      <c r="AD296" s="1">
        <v>0</v>
      </c>
      <c r="AE296" s="1">
        <v>174</v>
      </c>
      <c r="AF296" s="1">
        <v>27</v>
      </c>
      <c r="AG296" s="1">
        <v>39.4</v>
      </c>
      <c r="AH296" s="1">
        <v>12.8</v>
      </c>
      <c r="AM296" s="1">
        <v>142</v>
      </c>
      <c r="AN296" s="1">
        <v>4.0999999999999996</v>
      </c>
      <c r="AO296" s="1">
        <v>102</v>
      </c>
      <c r="AP296" s="1">
        <v>9.3000000000000007</v>
      </c>
      <c r="AQ296" s="1">
        <v>116</v>
      </c>
      <c r="AR296" s="1">
        <v>15</v>
      </c>
      <c r="AS296" s="1">
        <v>0.94</v>
      </c>
      <c r="AT296" s="1">
        <v>13</v>
      </c>
      <c r="AU296" s="1">
        <v>6.52</v>
      </c>
      <c r="AV296" s="1">
        <v>169</v>
      </c>
      <c r="AW296" s="1">
        <v>6.8</v>
      </c>
      <c r="AX296" s="1">
        <v>4.3</v>
      </c>
      <c r="AY296" s="1">
        <v>1</v>
      </c>
      <c r="AZ296" s="1">
        <v>79</v>
      </c>
      <c r="BA296" s="1">
        <v>15</v>
      </c>
      <c r="BB296" s="1">
        <v>15</v>
      </c>
      <c r="BD296" s="1" t="s">
        <v>5851</v>
      </c>
      <c r="BF296" s="1">
        <v>2041</v>
      </c>
      <c r="BJ296" s="1">
        <v>1.5</v>
      </c>
      <c r="DJ296" s="1">
        <v>1</v>
      </c>
      <c r="DK296" s="1" t="s">
        <v>6086</v>
      </c>
    </row>
    <row r="297" spans="1:123" s="1" customFormat="1">
      <c r="A297" s="14">
        <v>288</v>
      </c>
      <c r="B297" s="64">
        <v>2</v>
      </c>
      <c r="C297" s="64" t="s">
        <v>6056</v>
      </c>
      <c r="D297" s="1">
        <v>8</v>
      </c>
      <c r="E297" s="1" t="s">
        <v>6737</v>
      </c>
      <c r="F297" s="1" t="s">
        <v>5843</v>
      </c>
      <c r="Q297" s="1">
        <v>130</v>
      </c>
      <c r="R297" s="1">
        <v>117</v>
      </c>
      <c r="S297" s="1">
        <v>74</v>
      </c>
      <c r="T297" s="1">
        <v>54</v>
      </c>
      <c r="U297" s="1">
        <v>98.5</v>
      </c>
      <c r="W297" s="1">
        <v>77</v>
      </c>
      <c r="AA297" s="1">
        <v>98</v>
      </c>
      <c r="AB297" s="1">
        <v>99</v>
      </c>
      <c r="AF297" s="1">
        <v>24</v>
      </c>
      <c r="AG297" s="1">
        <v>44.5</v>
      </c>
      <c r="AH297" s="1">
        <v>14.9</v>
      </c>
      <c r="AM297" s="1">
        <v>133</v>
      </c>
      <c r="AN297" s="1">
        <v>4.4000000000000004</v>
      </c>
      <c r="AO297" s="1">
        <v>97</v>
      </c>
      <c r="AP297" s="1">
        <v>9.1999999999999993</v>
      </c>
      <c r="AQ297" s="1">
        <v>393</v>
      </c>
      <c r="AR297" s="1">
        <v>12</v>
      </c>
      <c r="AS297" s="1">
        <v>0.76</v>
      </c>
      <c r="AT297" s="1">
        <v>12</v>
      </c>
      <c r="AU297" s="1">
        <v>6.8</v>
      </c>
      <c r="AV297" s="1">
        <v>195</v>
      </c>
      <c r="AW297" s="1">
        <v>7.2</v>
      </c>
      <c r="AX297" s="1">
        <v>4.3</v>
      </c>
      <c r="AY297" s="1">
        <v>0.4</v>
      </c>
      <c r="AZ297" s="1">
        <v>69</v>
      </c>
      <c r="BA297" s="1">
        <v>12</v>
      </c>
      <c r="BB297" s="1">
        <v>10</v>
      </c>
      <c r="BC297" s="1">
        <v>13.8</v>
      </c>
      <c r="BG297" s="1">
        <v>7.35</v>
      </c>
      <c r="BH297" s="1">
        <v>46</v>
      </c>
      <c r="BJ297" s="1">
        <v>1.5</v>
      </c>
    </row>
    <row r="298" spans="1:123" s="1" customFormat="1">
      <c r="A298" s="14">
        <v>289</v>
      </c>
      <c r="B298" s="1">
        <v>2</v>
      </c>
      <c r="C298" s="1" t="s">
        <v>6473</v>
      </c>
      <c r="D298" s="1">
        <v>3</v>
      </c>
      <c r="E298" s="1" t="s">
        <v>5862</v>
      </c>
      <c r="F298" s="1" t="s">
        <v>5992</v>
      </c>
      <c r="Q298" s="1">
        <v>145</v>
      </c>
      <c r="S298" s="1">
        <v>74</v>
      </c>
      <c r="U298" s="1">
        <v>98.1</v>
      </c>
      <c r="W298" s="1">
        <v>60</v>
      </c>
      <c r="Y298" s="1">
        <v>16</v>
      </c>
      <c r="AA298" s="1">
        <v>98</v>
      </c>
      <c r="AC298" s="1">
        <v>0</v>
      </c>
      <c r="AE298" s="1">
        <v>115</v>
      </c>
      <c r="AF298" s="1">
        <v>27</v>
      </c>
      <c r="AG298" s="1">
        <v>32.4</v>
      </c>
      <c r="AH298" s="1">
        <v>10.8</v>
      </c>
      <c r="AK298" s="1">
        <v>0.7</v>
      </c>
      <c r="AM298" s="1">
        <v>132</v>
      </c>
      <c r="AN298" s="1">
        <v>4.9000000000000004</v>
      </c>
      <c r="AO298" s="1">
        <v>95</v>
      </c>
      <c r="AP298" s="1">
        <v>8.9</v>
      </c>
      <c r="AQ298" s="1">
        <v>107</v>
      </c>
      <c r="AR298" s="1">
        <v>33</v>
      </c>
      <c r="AS298" s="1">
        <v>1.19</v>
      </c>
      <c r="AT298" s="1">
        <v>10</v>
      </c>
      <c r="AU298" s="1">
        <v>2.41</v>
      </c>
      <c r="AV298" s="1">
        <v>81</v>
      </c>
      <c r="AW298" s="1">
        <v>6.1</v>
      </c>
      <c r="AX298" s="1">
        <v>3.8</v>
      </c>
      <c r="AY298" s="1">
        <v>0.5</v>
      </c>
      <c r="AZ298" s="1">
        <v>51</v>
      </c>
      <c r="BA298" s="1">
        <v>22</v>
      </c>
      <c r="BB298" s="1">
        <v>16</v>
      </c>
      <c r="BD298" s="1">
        <v>13</v>
      </c>
      <c r="BE298" s="1">
        <v>11</v>
      </c>
      <c r="BJ298" s="1">
        <v>2.2999999999999998</v>
      </c>
      <c r="BK298" s="1">
        <v>78</v>
      </c>
      <c r="DJ298" s="1">
        <v>2</v>
      </c>
      <c r="DK298" s="1" t="s">
        <v>6982</v>
      </c>
      <c r="DL298" s="1">
        <v>1</v>
      </c>
      <c r="DM298" s="1" t="s">
        <v>5976</v>
      </c>
      <c r="DR298" s="1">
        <v>2</v>
      </c>
      <c r="DS298" s="1" t="s">
        <v>6977</v>
      </c>
    </row>
    <row r="299" spans="1:123" s="1" customFormat="1">
      <c r="A299" s="14">
        <v>290</v>
      </c>
      <c r="B299" s="1">
        <v>1</v>
      </c>
      <c r="C299" s="1" t="s">
        <v>5831</v>
      </c>
      <c r="D299" s="1">
        <v>1</v>
      </c>
      <c r="E299" s="1" t="s">
        <v>5956</v>
      </c>
      <c r="F299" s="1" t="s">
        <v>6640</v>
      </c>
      <c r="Q299" s="1">
        <v>112</v>
      </c>
      <c r="R299" s="1">
        <v>112</v>
      </c>
      <c r="S299" s="1">
        <v>65</v>
      </c>
      <c r="T299" s="1">
        <v>73</v>
      </c>
      <c r="U299" s="1">
        <v>98.3</v>
      </c>
      <c r="V299" s="1">
        <v>98</v>
      </c>
      <c r="W299" s="1">
        <v>99</v>
      </c>
      <c r="X299" s="1">
        <v>107</v>
      </c>
      <c r="Y299" s="1">
        <v>20</v>
      </c>
      <c r="AA299" s="1">
        <v>98</v>
      </c>
      <c r="AB299" s="1">
        <v>100</v>
      </c>
      <c r="AD299" s="1">
        <v>0</v>
      </c>
      <c r="AE299" s="1">
        <v>127</v>
      </c>
      <c r="AF299" s="1">
        <v>29</v>
      </c>
      <c r="AG299" s="1">
        <v>35.5</v>
      </c>
      <c r="AH299" s="1">
        <v>11</v>
      </c>
      <c r="AI299" s="1">
        <v>3.6</v>
      </c>
      <c r="AM299" s="1">
        <v>137</v>
      </c>
      <c r="AN299" s="1">
        <v>4.4000000000000004</v>
      </c>
      <c r="AO299" s="1">
        <v>97</v>
      </c>
      <c r="AP299" s="1">
        <v>9</v>
      </c>
      <c r="AQ299" s="1">
        <v>179</v>
      </c>
      <c r="AR299" s="1">
        <v>23</v>
      </c>
      <c r="AS299" s="1">
        <v>1.07</v>
      </c>
      <c r="AT299" s="1">
        <v>11</v>
      </c>
      <c r="AU299" s="1">
        <v>8.02</v>
      </c>
      <c r="AV299" s="1">
        <v>169</v>
      </c>
      <c r="BD299" s="1">
        <v>29</v>
      </c>
      <c r="BE299" s="1">
        <v>28</v>
      </c>
      <c r="BF299" s="1">
        <v>5923</v>
      </c>
      <c r="BI299" s="1">
        <v>7.0000000000000007E-2</v>
      </c>
      <c r="DJ299" s="1">
        <v>1</v>
      </c>
      <c r="DK299" s="1" t="s">
        <v>6952</v>
      </c>
    </row>
    <row r="300" spans="1:123" s="1" customFormat="1">
      <c r="A300" s="14">
        <v>291</v>
      </c>
      <c r="B300" s="64">
        <v>2</v>
      </c>
      <c r="C300" s="64" t="s">
        <v>5920</v>
      </c>
      <c r="D300" s="1">
        <v>5</v>
      </c>
      <c r="E300" s="14" t="s">
        <v>5997</v>
      </c>
      <c r="F300" s="14" t="s">
        <v>5965</v>
      </c>
      <c r="G300" s="14"/>
      <c r="H300" s="14"/>
      <c r="I300" s="14"/>
      <c r="J300" s="14"/>
      <c r="K300" s="14"/>
      <c r="L300" s="14"/>
      <c r="M300" s="14"/>
      <c r="N300" s="14"/>
      <c r="O300" s="14"/>
      <c r="P300" s="14"/>
      <c r="Q300" s="1">
        <v>123</v>
      </c>
      <c r="R300" s="1">
        <v>142</v>
      </c>
      <c r="S300" s="1">
        <v>85</v>
      </c>
      <c r="T300" s="1">
        <v>59</v>
      </c>
      <c r="U300" s="1">
        <v>99</v>
      </c>
      <c r="V300" s="1">
        <v>97.6</v>
      </c>
      <c r="W300" s="1">
        <v>75</v>
      </c>
      <c r="X300" s="1">
        <v>80</v>
      </c>
      <c r="Y300" s="1">
        <v>18</v>
      </c>
      <c r="Z300" s="1">
        <v>27</v>
      </c>
      <c r="AA300" s="1">
        <v>97</v>
      </c>
      <c r="AB300" s="1">
        <v>98</v>
      </c>
      <c r="AC300" s="1">
        <v>1</v>
      </c>
      <c r="AF300" s="1">
        <v>30</v>
      </c>
      <c r="AG300" s="1">
        <v>37.4</v>
      </c>
      <c r="AH300" s="1">
        <v>11.9</v>
      </c>
      <c r="AM300" s="1">
        <v>137</v>
      </c>
      <c r="AN300" s="1">
        <v>4.7</v>
      </c>
      <c r="AO300" s="1">
        <v>97</v>
      </c>
      <c r="AP300" s="1">
        <v>9.1999999999999993</v>
      </c>
      <c r="AQ300" s="1">
        <v>269</v>
      </c>
      <c r="AR300" s="1">
        <v>39</v>
      </c>
      <c r="AS300" s="1">
        <v>1.59</v>
      </c>
      <c r="AT300" s="1">
        <v>10</v>
      </c>
      <c r="AU300" s="1">
        <v>6.44</v>
      </c>
      <c r="AV300" s="1">
        <v>209</v>
      </c>
      <c r="BD300" s="1">
        <v>0.1</v>
      </c>
      <c r="BF300" s="1">
        <v>2482</v>
      </c>
      <c r="BJ300" s="1">
        <v>1.8</v>
      </c>
      <c r="DJ300" s="1">
        <v>1</v>
      </c>
      <c r="DK300" s="1" t="s">
        <v>6235</v>
      </c>
    </row>
    <row r="301" spans="1:123" s="1" customFormat="1">
      <c r="A301" s="14">
        <v>292</v>
      </c>
      <c r="B301" s="1">
        <v>1</v>
      </c>
      <c r="C301" s="1" t="s">
        <v>5961</v>
      </c>
      <c r="D301" s="1">
        <v>1</v>
      </c>
      <c r="E301" s="1" t="s">
        <v>6144</v>
      </c>
      <c r="F301" s="1" t="s">
        <v>6145</v>
      </c>
      <c r="G301" s="1" t="s">
        <v>6146</v>
      </c>
      <c r="H301" s="1" t="s">
        <v>5917</v>
      </c>
      <c r="I301" s="1" t="s">
        <v>6147</v>
      </c>
      <c r="Q301" s="1">
        <v>137</v>
      </c>
      <c r="R301" s="1">
        <v>106</v>
      </c>
      <c r="S301" s="1">
        <v>60</v>
      </c>
      <c r="T301" s="1">
        <v>53</v>
      </c>
      <c r="U301" s="1">
        <v>100.2</v>
      </c>
      <c r="V301" s="1">
        <v>98.7</v>
      </c>
      <c r="W301" s="1">
        <v>78</v>
      </c>
      <c r="X301" s="1">
        <v>82</v>
      </c>
      <c r="Y301" s="1">
        <v>20</v>
      </c>
      <c r="Z301" s="1">
        <v>18</v>
      </c>
      <c r="AB301" s="1">
        <v>97</v>
      </c>
      <c r="AE301" s="1">
        <v>135</v>
      </c>
      <c r="AF301" s="1">
        <v>25</v>
      </c>
      <c r="AG301" s="1">
        <v>32.200000000000003</v>
      </c>
      <c r="AH301" s="1">
        <v>11.1</v>
      </c>
      <c r="AK301" s="1">
        <v>0.9</v>
      </c>
      <c r="AM301" s="1">
        <v>138</v>
      </c>
      <c r="AN301" s="1">
        <v>3.9</v>
      </c>
      <c r="AO301" s="1">
        <v>100</v>
      </c>
      <c r="AP301" s="1">
        <v>8.9</v>
      </c>
      <c r="AQ301" s="1">
        <v>119</v>
      </c>
      <c r="AR301" s="1">
        <v>15</v>
      </c>
      <c r="AS301" s="1">
        <v>0.95</v>
      </c>
      <c r="AT301" s="1">
        <v>13</v>
      </c>
      <c r="AU301" s="1">
        <v>1.44</v>
      </c>
      <c r="AV301" s="1">
        <v>226</v>
      </c>
      <c r="BD301" s="1" t="s">
        <v>5851</v>
      </c>
      <c r="BF301" s="1">
        <v>1407</v>
      </c>
      <c r="BG301" s="1">
        <v>7.45</v>
      </c>
      <c r="BH301" s="1">
        <v>36</v>
      </c>
      <c r="BJ301" s="1">
        <v>2</v>
      </c>
      <c r="BQ301" s="1">
        <v>2.1</v>
      </c>
      <c r="DJ301" s="1">
        <v>1</v>
      </c>
      <c r="DK301" s="1" t="s">
        <v>6148</v>
      </c>
      <c r="DL301" s="1">
        <v>3</v>
      </c>
    </row>
    <row r="302" spans="1:123" s="1" customFormat="1">
      <c r="A302" s="14">
        <v>293</v>
      </c>
      <c r="B302" s="64">
        <v>1</v>
      </c>
      <c r="C302" s="64" t="s">
        <v>6293</v>
      </c>
      <c r="D302" s="1">
        <v>14</v>
      </c>
      <c r="E302" s="1" t="s">
        <v>6294</v>
      </c>
      <c r="Q302" s="1">
        <v>193</v>
      </c>
      <c r="R302" s="1">
        <v>171</v>
      </c>
      <c r="S302" s="1">
        <v>86</v>
      </c>
      <c r="T302" s="1">
        <v>74</v>
      </c>
      <c r="U302" s="1">
        <v>98.5</v>
      </c>
      <c r="V302" s="1">
        <v>98.2</v>
      </c>
      <c r="W302" s="1">
        <v>71</v>
      </c>
      <c r="X302" s="1">
        <v>77</v>
      </c>
      <c r="Y302" s="1">
        <v>18</v>
      </c>
      <c r="Z302" s="1">
        <v>18</v>
      </c>
      <c r="AA302" s="1">
        <v>98</v>
      </c>
      <c r="AB302" s="1">
        <v>98</v>
      </c>
      <c r="AC302" s="1">
        <v>0</v>
      </c>
      <c r="AD302" s="1">
        <v>0</v>
      </c>
      <c r="AE302" s="1">
        <v>150</v>
      </c>
      <c r="AF302" s="1">
        <v>21</v>
      </c>
      <c r="AG302" s="1">
        <v>34.299999999999997</v>
      </c>
      <c r="AH302" s="1">
        <v>11.9</v>
      </c>
      <c r="AK302" s="1">
        <v>1.6</v>
      </c>
      <c r="AM302" s="1">
        <v>135</v>
      </c>
      <c r="AN302" s="1">
        <v>5.6</v>
      </c>
      <c r="AO302" s="1">
        <v>98</v>
      </c>
      <c r="AP302" s="1">
        <v>9.6</v>
      </c>
      <c r="AQ302" s="1">
        <v>247</v>
      </c>
      <c r="AR302" s="1">
        <v>20</v>
      </c>
      <c r="AS302" s="1">
        <v>1.63</v>
      </c>
      <c r="AT302" s="1">
        <v>16</v>
      </c>
      <c r="AU302" s="1">
        <v>7.38</v>
      </c>
      <c r="AV302" s="1">
        <v>288</v>
      </c>
      <c r="AW302" s="1">
        <v>8</v>
      </c>
      <c r="AX302" s="1">
        <v>4.0999999999999996</v>
      </c>
      <c r="AY302" s="1" t="s">
        <v>6057</v>
      </c>
      <c r="AZ302" s="1">
        <v>190</v>
      </c>
      <c r="BA302" s="1">
        <v>99</v>
      </c>
      <c r="BB302" s="1">
        <v>173</v>
      </c>
      <c r="BG302" s="1">
        <v>7.36</v>
      </c>
      <c r="BH302" s="1">
        <v>37</v>
      </c>
      <c r="BJ302" s="1">
        <v>1.7</v>
      </c>
      <c r="BK302" s="1">
        <v>87</v>
      </c>
      <c r="BQ302" s="1">
        <v>3.7</v>
      </c>
    </row>
    <row r="303" spans="1:123" s="1" customFormat="1">
      <c r="A303" s="14">
        <v>294</v>
      </c>
      <c r="B303" s="64">
        <v>2</v>
      </c>
      <c r="C303" s="64" t="s">
        <v>5839</v>
      </c>
      <c r="D303" s="64">
        <v>5</v>
      </c>
      <c r="E303" s="1" t="s">
        <v>5840</v>
      </c>
      <c r="F303" s="1" t="s">
        <v>5841</v>
      </c>
      <c r="G303" s="1" t="s">
        <v>5842</v>
      </c>
      <c r="H303" s="1" t="s">
        <v>5843</v>
      </c>
      <c r="Q303" s="1">
        <v>158</v>
      </c>
      <c r="R303" s="1">
        <v>146</v>
      </c>
      <c r="S303" s="1">
        <v>98</v>
      </c>
      <c r="T303" s="1">
        <v>91</v>
      </c>
      <c r="W303" s="1">
        <v>117</v>
      </c>
      <c r="X303" s="1">
        <v>96</v>
      </c>
      <c r="Y303" s="1">
        <v>18</v>
      </c>
      <c r="Z303" s="1">
        <v>20</v>
      </c>
      <c r="AA303" s="1">
        <v>96</v>
      </c>
      <c r="AB303" s="1">
        <v>96</v>
      </c>
      <c r="AE303" s="60">
        <v>130</v>
      </c>
      <c r="AG303" s="1">
        <v>42.3</v>
      </c>
      <c r="AH303" s="1">
        <v>14.3</v>
      </c>
      <c r="AI303" s="1">
        <v>1</v>
      </c>
      <c r="AM303" s="1">
        <v>143</v>
      </c>
      <c r="AN303" s="1">
        <v>3.3</v>
      </c>
      <c r="AO303" s="1">
        <v>99</v>
      </c>
      <c r="AP303" s="1">
        <v>9.4</v>
      </c>
      <c r="AQ303" s="1">
        <v>122</v>
      </c>
      <c r="AR303" s="1">
        <v>16</v>
      </c>
      <c r="AS303" s="1">
        <v>0.83</v>
      </c>
      <c r="AT303" s="1">
        <v>19</v>
      </c>
      <c r="AU303" s="1">
        <v>6.35</v>
      </c>
      <c r="AV303" s="1">
        <v>254</v>
      </c>
      <c r="AW303" s="1">
        <v>7.5</v>
      </c>
      <c r="AX303" s="1">
        <v>4</v>
      </c>
      <c r="AY303" s="1">
        <v>0.06</v>
      </c>
      <c r="AZ303" s="1">
        <v>84</v>
      </c>
      <c r="BA303" s="1">
        <v>37</v>
      </c>
      <c r="BB303" s="1">
        <v>27</v>
      </c>
      <c r="BD303" s="1">
        <v>0.03</v>
      </c>
      <c r="BF303" s="1">
        <v>5345</v>
      </c>
      <c r="BJ303" s="1">
        <v>1.5</v>
      </c>
      <c r="BK303" s="1">
        <v>45</v>
      </c>
      <c r="BL303" s="1">
        <v>1325</v>
      </c>
      <c r="BQ303" s="1">
        <v>3</v>
      </c>
      <c r="DJ303" s="1">
        <v>3</v>
      </c>
      <c r="DK303" s="1" t="s">
        <v>5844</v>
      </c>
      <c r="DL303" s="1">
        <v>1</v>
      </c>
      <c r="DM303" s="1" t="s">
        <v>5845</v>
      </c>
      <c r="DN303" s="1">
        <v>2</v>
      </c>
      <c r="DO303" s="1" t="s">
        <v>5846</v>
      </c>
    </row>
    <row r="304" spans="1:123" s="1" customFormat="1">
      <c r="A304" s="14">
        <v>295</v>
      </c>
      <c r="B304" s="64">
        <v>2</v>
      </c>
      <c r="C304" s="64" t="s">
        <v>5920</v>
      </c>
      <c r="D304" s="64">
        <v>5</v>
      </c>
      <c r="E304" s="1" t="s">
        <v>5887</v>
      </c>
      <c r="F304" s="1" t="s">
        <v>6691</v>
      </c>
      <c r="Q304" s="1">
        <v>156</v>
      </c>
      <c r="R304" s="1">
        <v>155</v>
      </c>
      <c r="S304" s="1">
        <v>96</v>
      </c>
      <c r="T304" s="1">
        <v>64</v>
      </c>
      <c r="U304" s="1">
        <v>99.7</v>
      </c>
      <c r="V304" s="1">
        <v>98.8</v>
      </c>
      <c r="W304" s="1">
        <v>96</v>
      </c>
      <c r="X304" s="1">
        <v>94</v>
      </c>
      <c r="Y304" s="1">
        <v>26</v>
      </c>
      <c r="Z304" s="1">
        <v>20</v>
      </c>
      <c r="AA304" s="1">
        <v>95</v>
      </c>
      <c r="AB304" s="1">
        <v>100</v>
      </c>
      <c r="AC304" s="1">
        <v>1</v>
      </c>
      <c r="AD304" s="1">
        <v>1</v>
      </c>
      <c r="AE304" s="1">
        <v>184</v>
      </c>
      <c r="AF304" s="1">
        <v>19</v>
      </c>
      <c r="AG304" s="1">
        <v>39.700000000000003</v>
      </c>
      <c r="AH304" s="1">
        <v>12.4</v>
      </c>
      <c r="AK304" s="1">
        <v>2.2000000000000002</v>
      </c>
      <c r="AM304" s="1">
        <v>143</v>
      </c>
      <c r="AN304" s="1">
        <v>4.8</v>
      </c>
      <c r="AO304" s="1">
        <v>107</v>
      </c>
      <c r="AP304" s="1">
        <v>9.1</v>
      </c>
      <c r="AQ304" s="1">
        <v>201</v>
      </c>
      <c r="AR304" s="1">
        <v>56</v>
      </c>
      <c r="AS304" s="1">
        <v>1.99</v>
      </c>
      <c r="AT304" s="1">
        <v>17</v>
      </c>
      <c r="AU304" s="1">
        <v>10.24</v>
      </c>
      <c r="AV304" s="1">
        <v>171</v>
      </c>
      <c r="BD304" s="1">
        <v>40</v>
      </c>
      <c r="BE304" s="1">
        <v>37</v>
      </c>
      <c r="BF304" s="1">
        <v>43514</v>
      </c>
      <c r="BG304" s="1">
        <v>7.29</v>
      </c>
      <c r="BH304" s="1">
        <v>38</v>
      </c>
      <c r="DJ304" s="1">
        <v>1</v>
      </c>
      <c r="DK304" s="1" t="s">
        <v>6692</v>
      </c>
      <c r="DL304" s="1">
        <v>3</v>
      </c>
      <c r="DM304" s="1" t="s">
        <v>6693</v>
      </c>
    </row>
    <row r="305" spans="1:158" s="1" customFormat="1">
      <c r="A305" s="14">
        <v>296</v>
      </c>
      <c r="B305" s="64">
        <v>1</v>
      </c>
      <c r="C305" s="64" t="s">
        <v>6660</v>
      </c>
      <c r="D305" s="64">
        <v>2</v>
      </c>
      <c r="E305" s="1" t="s">
        <v>6030</v>
      </c>
      <c r="F305" s="1" t="s">
        <v>6661</v>
      </c>
      <c r="Q305" s="1">
        <v>135</v>
      </c>
      <c r="S305" s="1">
        <v>79</v>
      </c>
      <c r="U305" s="1">
        <v>97.9</v>
      </c>
      <c r="W305" s="1">
        <v>107</v>
      </c>
      <c r="Y305" s="1">
        <v>18</v>
      </c>
      <c r="AA305" s="1">
        <v>97</v>
      </c>
      <c r="AC305" s="1">
        <v>0</v>
      </c>
      <c r="AE305" s="1">
        <v>200</v>
      </c>
      <c r="AF305" s="1">
        <v>25</v>
      </c>
      <c r="AG305" s="1">
        <v>43.1</v>
      </c>
      <c r="AH305" s="1">
        <v>14.7</v>
      </c>
      <c r="AM305" s="1">
        <v>138</v>
      </c>
      <c r="AN305" s="1">
        <v>3.9</v>
      </c>
      <c r="AO305" s="1">
        <v>98</v>
      </c>
      <c r="AP305" s="1">
        <v>9.1</v>
      </c>
      <c r="AQ305" s="1">
        <v>182</v>
      </c>
      <c r="AR305" s="1">
        <v>11</v>
      </c>
      <c r="AS305" s="1">
        <v>0.83</v>
      </c>
      <c r="AT305" s="1">
        <v>15</v>
      </c>
      <c r="AU305" s="1">
        <v>14.54</v>
      </c>
      <c r="AV305" s="1">
        <v>247</v>
      </c>
      <c r="AW305" s="1">
        <v>7.1</v>
      </c>
      <c r="AX305" s="1">
        <v>4.5</v>
      </c>
      <c r="AY305" s="1">
        <v>0.8</v>
      </c>
      <c r="AZ305" s="1">
        <v>87</v>
      </c>
      <c r="BA305" s="1">
        <v>15</v>
      </c>
      <c r="BB305" s="1">
        <v>19</v>
      </c>
      <c r="BJ305" s="1">
        <v>1.7</v>
      </c>
    </row>
    <row r="306" spans="1:158" s="1" customFormat="1">
      <c r="A306" s="14">
        <v>297</v>
      </c>
      <c r="B306" s="61">
        <v>1</v>
      </c>
      <c r="C306" s="61" t="s">
        <v>5847</v>
      </c>
      <c r="D306" s="61">
        <v>10</v>
      </c>
      <c r="E306" s="14" t="s">
        <v>5848</v>
      </c>
      <c r="F306" s="14" t="s">
        <v>5849</v>
      </c>
      <c r="G306" s="14" t="s">
        <v>5850</v>
      </c>
      <c r="H306" s="14"/>
      <c r="I306" s="14"/>
      <c r="J306" s="14"/>
      <c r="K306" s="14"/>
      <c r="L306" s="14"/>
      <c r="M306" s="14"/>
      <c r="N306" s="14"/>
      <c r="O306" s="14"/>
      <c r="P306" s="14"/>
      <c r="Q306" s="14">
        <v>198</v>
      </c>
      <c r="R306" s="14">
        <v>112</v>
      </c>
      <c r="S306" s="14">
        <v>100</v>
      </c>
      <c r="T306" s="14">
        <v>58</v>
      </c>
      <c r="U306" s="14">
        <v>97.9</v>
      </c>
      <c r="V306" s="14"/>
      <c r="W306" s="14">
        <v>115</v>
      </c>
      <c r="X306" s="14">
        <v>73</v>
      </c>
      <c r="Y306" s="14">
        <v>18</v>
      </c>
      <c r="Z306" s="14">
        <v>14</v>
      </c>
      <c r="AA306" s="14">
        <v>98</v>
      </c>
      <c r="AB306" s="14"/>
      <c r="AC306" s="14"/>
      <c r="AD306" s="14"/>
      <c r="AE306" s="60">
        <v>110</v>
      </c>
      <c r="AF306" s="14">
        <v>24</v>
      </c>
      <c r="AG306" s="14">
        <v>33</v>
      </c>
      <c r="AH306" s="14">
        <v>10.8</v>
      </c>
      <c r="AI306" s="14"/>
      <c r="AJ306" s="14"/>
      <c r="AK306" s="14"/>
      <c r="AL306" s="14"/>
      <c r="AM306" s="14">
        <v>135</v>
      </c>
      <c r="AN306" s="14">
        <v>4.2</v>
      </c>
      <c r="AO306" s="14">
        <v>98</v>
      </c>
      <c r="AP306" s="14">
        <v>8.9</v>
      </c>
      <c r="AQ306" s="14">
        <v>122</v>
      </c>
      <c r="AR306" s="14">
        <v>12</v>
      </c>
      <c r="AS306" s="14">
        <v>0.76</v>
      </c>
      <c r="AT306" s="14">
        <v>13</v>
      </c>
      <c r="AU306" s="14">
        <v>7.67</v>
      </c>
      <c r="AV306" s="14">
        <v>262</v>
      </c>
      <c r="AW306" s="14"/>
      <c r="AX306" s="14"/>
      <c r="AY306" s="14"/>
      <c r="AZ306" s="14"/>
      <c r="BA306" s="14"/>
      <c r="BB306" s="14"/>
      <c r="BC306" s="14"/>
      <c r="BD306" s="14" t="s">
        <v>5851</v>
      </c>
      <c r="BE306" s="14"/>
      <c r="BF306" s="14">
        <v>194</v>
      </c>
      <c r="BG306" s="14"/>
      <c r="BH306" s="14"/>
      <c r="BI306" s="14"/>
      <c r="BJ306" s="14">
        <v>1.7</v>
      </c>
      <c r="BK306" s="14"/>
      <c r="BL306" s="14"/>
      <c r="BM306" s="14">
        <v>2.17</v>
      </c>
      <c r="BN306" s="14"/>
      <c r="BO306" s="14"/>
      <c r="BP306" s="14"/>
      <c r="BQ306" s="14"/>
      <c r="BR306" s="14"/>
      <c r="BS306" s="14"/>
      <c r="BT306" s="14"/>
      <c r="BU306" s="14"/>
      <c r="BV306" s="14"/>
      <c r="BW306" s="14"/>
      <c r="BX306" s="14"/>
      <c r="BY306" s="14"/>
      <c r="BZ306" s="14"/>
      <c r="CA306" s="14"/>
      <c r="CB306" s="14"/>
      <c r="CC306" s="14"/>
      <c r="CD306" s="14"/>
      <c r="CE306" s="14"/>
      <c r="CF306" s="14"/>
      <c r="CG306" s="14"/>
      <c r="CH306" s="14"/>
      <c r="CI306" s="14"/>
      <c r="CJ306" s="14"/>
      <c r="CK306" s="14"/>
      <c r="CL306" s="14"/>
      <c r="CM306" s="14"/>
      <c r="CN306" s="14"/>
      <c r="CO306" s="14"/>
      <c r="CP306" s="14"/>
      <c r="CQ306" s="14"/>
      <c r="CR306" s="14"/>
      <c r="CS306" s="14"/>
      <c r="CT306" s="14"/>
      <c r="CU306" s="14"/>
      <c r="CV306" s="14"/>
      <c r="CW306" s="14"/>
      <c r="CX306" s="14"/>
      <c r="CY306" s="14"/>
      <c r="CZ306" s="14"/>
      <c r="DA306" s="14"/>
      <c r="DB306" s="14"/>
      <c r="DC306" s="14"/>
      <c r="DD306" s="14"/>
      <c r="DE306" s="14"/>
      <c r="DF306" s="14"/>
      <c r="DG306" s="14"/>
      <c r="DH306" s="14"/>
      <c r="DI306" s="14"/>
      <c r="DJ306" s="14">
        <v>1</v>
      </c>
      <c r="DK306" s="14" t="s">
        <v>5852</v>
      </c>
      <c r="DL306" s="14"/>
      <c r="DM306" s="14"/>
      <c r="DN306" s="14"/>
      <c r="DO306" s="14"/>
      <c r="DP306" s="14"/>
      <c r="DQ306" s="14"/>
      <c r="DR306" s="14"/>
      <c r="DS306" s="14"/>
      <c r="DT306" s="14"/>
      <c r="DU306" s="14"/>
      <c r="DV306" s="14"/>
      <c r="DW306" s="14"/>
      <c r="DX306" s="14"/>
      <c r="DY306" s="14"/>
      <c r="DZ306" s="14"/>
      <c r="EA306" s="14"/>
      <c r="EB306" s="14"/>
      <c r="EC306" s="14"/>
      <c r="ED306" s="14"/>
      <c r="EE306" s="14"/>
      <c r="EF306" s="14"/>
      <c r="EG306" s="14"/>
      <c r="EH306" s="14"/>
      <c r="EI306" s="14"/>
      <c r="EJ306" s="14"/>
      <c r="EK306" s="14"/>
      <c r="EL306" s="14"/>
      <c r="EM306" s="14"/>
      <c r="EN306" s="14"/>
      <c r="EO306" s="14"/>
      <c r="EP306" s="14"/>
      <c r="EQ306" s="14"/>
      <c r="ER306" s="14"/>
      <c r="ES306" s="14"/>
      <c r="ET306" s="14"/>
      <c r="EU306" s="14"/>
      <c r="EV306" s="14"/>
      <c r="EW306" s="14"/>
      <c r="EX306" s="14"/>
      <c r="EY306" s="14"/>
      <c r="EZ306" s="14"/>
      <c r="FA306" s="14"/>
      <c r="FB306" s="14"/>
    </row>
    <row r="307" spans="1:158" s="1" customFormat="1">
      <c r="A307" s="14">
        <v>298</v>
      </c>
      <c r="B307" s="64">
        <v>1</v>
      </c>
      <c r="C307" s="64" t="s">
        <v>5920</v>
      </c>
      <c r="D307" s="64">
        <v>7</v>
      </c>
      <c r="E307" s="1" t="s">
        <v>5978</v>
      </c>
      <c r="F307" s="1" t="s">
        <v>5887</v>
      </c>
      <c r="G307" s="1" t="s">
        <v>5911</v>
      </c>
      <c r="Q307" s="1">
        <v>145</v>
      </c>
      <c r="R307" s="1">
        <v>115</v>
      </c>
      <c r="S307" s="1">
        <v>77</v>
      </c>
      <c r="T307" s="1">
        <v>80</v>
      </c>
      <c r="V307" s="1">
        <v>98</v>
      </c>
      <c r="W307" s="1">
        <v>127</v>
      </c>
      <c r="X307" s="1">
        <v>108</v>
      </c>
      <c r="Y307" s="1">
        <v>26</v>
      </c>
      <c r="Z307" s="1">
        <v>20</v>
      </c>
      <c r="AA307" s="1">
        <v>97</v>
      </c>
      <c r="AB307" s="1">
        <v>94</v>
      </c>
      <c r="AC307" s="1">
        <v>1</v>
      </c>
      <c r="AD307" s="1">
        <v>1</v>
      </c>
      <c r="AE307" s="1">
        <v>155</v>
      </c>
      <c r="AF307" s="1">
        <v>30</v>
      </c>
      <c r="AG307" s="1">
        <v>44.9</v>
      </c>
      <c r="AH307" s="1">
        <v>14.6</v>
      </c>
      <c r="AI307" s="1">
        <v>1.1000000000000001</v>
      </c>
      <c r="AK307" s="1">
        <v>1.3</v>
      </c>
      <c r="AM307" s="1">
        <v>140</v>
      </c>
      <c r="AN307" s="1">
        <v>4.7</v>
      </c>
      <c r="AO307" s="1">
        <v>99</v>
      </c>
      <c r="AP307" s="1">
        <v>9.3000000000000007</v>
      </c>
      <c r="AQ307" s="1">
        <v>245</v>
      </c>
      <c r="AR307" s="1">
        <v>12</v>
      </c>
      <c r="AS307" s="1">
        <v>0.76</v>
      </c>
      <c r="AT307" s="1">
        <v>11</v>
      </c>
      <c r="AU307" s="1">
        <v>7.12</v>
      </c>
      <c r="AV307" s="1">
        <v>172</v>
      </c>
      <c r="BD307" s="1" t="s">
        <v>6250</v>
      </c>
      <c r="BF307" s="1">
        <v>93</v>
      </c>
      <c r="BG307" s="1">
        <v>7.37</v>
      </c>
      <c r="BH307" s="1">
        <v>53</v>
      </c>
      <c r="BI307" s="1">
        <v>0.08</v>
      </c>
      <c r="BJ307" s="1">
        <v>2.6</v>
      </c>
      <c r="DJ307" s="1">
        <v>1</v>
      </c>
      <c r="DK307" s="1" t="s">
        <v>6088</v>
      </c>
    </row>
    <row r="308" spans="1:158" s="1" customFormat="1">
      <c r="A308" s="14">
        <v>299</v>
      </c>
      <c r="B308" s="64">
        <v>2</v>
      </c>
      <c r="C308" s="64" t="s">
        <v>6685</v>
      </c>
      <c r="D308" s="64">
        <v>3</v>
      </c>
      <c r="E308" s="1" t="s">
        <v>5992</v>
      </c>
      <c r="F308" s="1" t="s">
        <v>5843</v>
      </c>
      <c r="Q308" s="1">
        <v>109</v>
      </c>
      <c r="R308" s="1">
        <v>122</v>
      </c>
      <c r="S308" s="1">
        <v>74</v>
      </c>
      <c r="T308" s="1">
        <v>68</v>
      </c>
      <c r="U308" s="1">
        <v>98.9</v>
      </c>
      <c r="V308" s="1">
        <v>99</v>
      </c>
      <c r="W308" s="1">
        <v>105</v>
      </c>
      <c r="X308" s="1">
        <v>86</v>
      </c>
      <c r="Y308" s="1">
        <v>18</v>
      </c>
      <c r="Z308" s="1">
        <v>18</v>
      </c>
      <c r="AA308" s="1">
        <v>95</v>
      </c>
      <c r="AB308" s="1">
        <v>95</v>
      </c>
      <c r="AC308" s="1">
        <v>0</v>
      </c>
      <c r="AD308" s="1">
        <v>0</v>
      </c>
      <c r="AF308" s="1">
        <v>24</v>
      </c>
      <c r="AG308" s="1">
        <v>38.700000000000003</v>
      </c>
      <c r="AH308" s="1">
        <v>12.3</v>
      </c>
      <c r="AM308" s="1">
        <v>137</v>
      </c>
      <c r="AN308" s="1">
        <v>4.2</v>
      </c>
      <c r="AO308" s="1">
        <v>99</v>
      </c>
      <c r="AP308" s="1">
        <v>9.9</v>
      </c>
      <c r="AQ308" s="1">
        <v>103</v>
      </c>
      <c r="AR308" s="1">
        <v>12</v>
      </c>
      <c r="AS308" s="1">
        <v>0.73</v>
      </c>
      <c r="AT308" s="1">
        <v>14</v>
      </c>
      <c r="AU308" s="1">
        <v>14.92</v>
      </c>
      <c r="AV308" s="1">
        <v>230</v>
      </c>
      <c r="AW308" s="1">
        <v>8.6</v>
      </c>
      <c r="AX308" s="1">
        <v>4</v>
      </c>
      <c r="AY308" s="1">
        <v>0.8</v>
      </c>
      <c r="AZ308" s="1">
        <v>92</v>
      </c>
      <c r="BA308" s="1">
        <v>24</v>
      </c>
      <c r="BB308" s="1">
        <v>39</v>
      </c>
      <c r="DJ308" s="1">
        <v>1</v>
      </c>
      <c r="DK308" s="1" t="s">
        <v>5976</v>
      </c>
      <c r="DR308" s="1">
        <v>2</v>
      </c>
      <c r="DS308" s="1" t="s">
        <v>6089</v>
      </c>
    </row>
    <row r="309" spans="1:158" s="1" customFormat="1">
      <c r="A309" s="14">
        <v>300</v>
      </c>
      <c r="B309" s="64">
        <v>1</v>
      </c>
      <c r="C309" s="64" t="s">
        <v>1927</v>
      </c>
      <c r="D309" s="64">
        <v>10</v>
      </c>
      <c r="E309" s="1" t="s">
        <v>6248</v>
      </c>
      <c r="F309" s="1" t="s">
        <v>6520</v>
      </c>
      <c r="G309" s="1" t="s">
        <v>6521</v>
      </c>
      <c r="Q309" s="1">
        <v>172</v>
      </c>
      <c r="R309" s="1">
        <v>161</v>
      </c>
      <c r="S309" s="1">
        <v>98</v>
      </c>
      <c r="T309" s="1">
        <v>79</v>
      </c>
      <c r="U309" s="1">
        <v>98.9</v>
      </c>
      <c r="W309" s="1">
        <v>81</v>
      </c>
      <c r="X309" s="1">
        <v>79</v>
      </c>
      <c r="Y309" s="1">
        <v>16</v>
      </c>
      <c r="AA309" s="1">
        <v>100</v>
      </c>
      <c r="AE309" s="1">
        <v>213</v>
      </c>
      <c r="AF309" s="1">
        <v>27</v>
      </c>
      <c r="AG309" s="1">
        <v>33</v>
      </c>
      <c r="AH309" s="1">
        <v>11.3</v>
      </c>
      <c r="AM309" s="1">
        <v>142</v>
      </c>
      <c r="AN309" s="1">
        <v>4.2</v>
      </c>
      <c r="AO309" s="1">
        <v>102</v>
      </c>
      <c r="AP309" s="1">
        <v>8.5</v>
      </c>
      <c r="AQ309" s="1">
        <v>68</v>
      </c>
      <c r="AR309" s="1">
        <v>25</v>
      </c>
      <c r="AS309" s="1">
        <v>1</v>
      </c>
      <c r="AT309" s="1">
        <v>13</v>
      </c>
      <c r="AU309" s="1">
        <v>9.85</v>
      </c>
      <c r="AV309" s="1">
        <v>355</v>
      </c>
      <c r="BC309" s="1">
        <v>9.1999999999999993</v>
      </c>
      <c r="BD309" s="1">
        <v>26</v>
      </c>
      <c r="BE309" s="1">
        <v>21</v>
      </c>
      <c r="BJ309" s="1">
        <v>2.2999999999999998</v>
      </c>
      <c r="BM309" s="1">
        <v>16.3</v>
      </c>
      <c r="BO309" s="1">
        <v>1.1000000000000001</v>
      </c>
      <c r="DJ309" s="1">
        <v>1</v>
      </c>
      <c r="DK309" s="1" t="s">
        <v>5976</v>
      </c>
    </row>
    <row r="310" spans="1:158" s="1" customFormat="1">
      <c r="A310" s="14">
        <v>301</v>
      </c>
      <c r="B310" s="64">
        <v>1</v>
      </c>
      <c r="C310" s="64" t="s">
        <v>6450</v>
      </c>
      <c r="D310" s="1">
        <v>3</v>
      </c>
      <c r="E310" s="1" t="s">
        <v>6030</v>
      </c>
      <c r="F310" s="1" t="s">
        <v>6395</v>
      </c>
      <c r="Q310" s="1">
        <v>124</v>
      </c>
      <c r="R310" s="1">
        <v>121</v>
      </c>
      <c r="S310" s="1">
        <v>88</v>
      </c>
      <c r="T310" s="1">
        <v>75</v>
      </c>
      <c r="U310" s="1">
        <v>97.2</v>
      </c>
      <c r="W310" s="1">
        <v>106</v>
      </c>
      <c r="X310" s="1">
        <v>67</v>
      </c>
      <c r="Y310" s="1">
        <v>22</v>
      </c>
      <c r="Z310" s="1">
        <v>16</v>
      </c>
      <c r="AA310" s="1">
        <v>94</v>
      </c>
      <c r="AB310" s="1">
        <v>95</v>
      </c>
      <c r="AC310" s="1">
        <v>0</v>
      </c>
      <c r="AD310" s="1">
        <v>0</v>
      </c>
      <c r="AE310" s="1">
        <v>160</v>
      </c>
      <c r="DR310" s="1">
        <v>2</v>
      </c>
      <c r="DS310" s="1" t="s">
        <v>6089</v>
      </c>
    </row>
    <row r="311" spans="1:158" s="1" customFormat="1">
      <c r="A311" s="14">
        <v>302</v>
      </c>
      <c r="B311" s="1">
        <v>2</v>
      </c>
      <c r="C311" s="1" t="s">
        <v>6188</v>
      </c>
      <c r="D311" s="1">
        <v>1</v>
      </c>
      <c r="E311" s="1" t="s">
        <v>5867</v>
      </c>
      <c r="Q311" s="1">
        <v>146</v>
      </c>
      <c r="R311" s="1">
        <v>140</v>
      </c>
      <c r="S311" s="1">
        <v>70</v>
      </c>
      <c r="T311" s="1">
        <v>67</v>
      </c>
      <c r="U311" s="1">
        <v>97.6</v>
      </c>
      <c r="W311" s="1">
        <v>70</v>
      </c>
      <c r="X311" s="1">
        <v>89</v>
      </c>
      <c r="Z311" s="1">
        <v>24</v>
      </c>
      <c r="AA311" s="1">
        <v>97</v>
      </c>
      <c r="AB311" s="1">
        <v>97</v>
      </c>
      <c r="AF311" s="1">
        <v>25</v>
      </c>
      <c r="AG311" s="1">
        <v>32</v>
      </c>
      <c r="AH311" s="1">
        <v>10.8</v>
      </c>
      <c r="AK311" s="1">
        <v>1.1000000000000001</v>
      </c>
      <c r="AM311" s="1">
        <v>139</v>
      </c>
      <c r="AN311" s="1">
        <v>4</v>
      </c>
      <c r="AO311" s="1">
        <v>99</v>
      </c>
      <c r="AP311" s="1">
        <v>9.3000000000000007</v>
      </c>
      <c r="AQ311" s="1">
        <v>127</v>
      </c>
      <c r="AR311" s="1">
        <v>38</v>
      </c>
      <c r="AS311" s="1">
        <v>0.89</v>
      </c>
      <c r="AT311" s="1">
        <v>15</v>
      </c>
      <c r="AU311" s="1">
        <v>15.62</v>
      </c>
      <c r="AV311" s="1">
        <v>316</v>
      </c>
      <c r="AW311" s="1">
        <v>6.9</v>
      </c>
      <c r="AX311" s="1">
        <v>3.1</v>
      </c>
      <c r="AY311" s="1">
        <v>1</v>
      </c>
      <c r="AZ311" s="1">
        <v>115</v>
      </c>
      <c r="BA311" s="1">
        <v>22</v>
      </c>
      <c r="BB311" s="1">
        <v>19</v>
      </c>
      <c r="BF311" s="1">
        <v>1603</v>
      </c>
      <c r="BG311" s="1">
        <v>7.46</v>
      </c>
      <c r="BH311" s="1">
        <v>37</v>
      </c>
      <c r="BJ311" s="1">
        <v>2.4</v>
      </c>
      <c r="DJ311" s="1">
        <v>1</v>
      </c>
      <c r="DK311" s="1" t="s">
        <v>6189</v>
      </c>
    </row>
    <row r="312" spans="1:158" s="1" customFormat="1">
      <c r="A312" s="14">
        <v>303</v>
      </c>
      <c r="B312" s="1">
        <v>2</v>
      </c>
      <c r="C312" s="1" t="s">
        <v>5920</v>
      </c>
      <c r="D312" s="1">
        <v>6</v>
      </c>
      <c r="E312" s="1" t="s">
        <v>5981</v>
      </c>
      <c r="F312" s="1" t="s">
        <v>6190</v>
      </c>
      <c r="G312" s="1" t="s">
        <v>6013</v>
      </c>
      <c r="H312" s="1" t="s">
        <v>6191</v>
      </c>
      <c r="Q312" s="1">
        <v>159</v>
      </c>
      <c r="R312" s="1">
        <v>173</v>
      </c>
      <c r="S312" s="1">
        <v>95</v>
      </c>
      <c r="T312" s="1">
        <v>91</v>
      </c>
      <c r="U312" s="1">
        <v>98.5</v>
      </c>
      <c r="W312" s="1">
        <v>97</v>
      </c>
      <c r="X312" s="1">
        <v>91</v>
      </c>
      <c r="Y312" s="1">
        <v>20</v>
      </c>
      <c r="Z312" s="1">
        <v>19</v>
      </c>
      <c r="AA312" s="1">
        <v>97</v>
      </c>
      <c r="AB312" s="1">
        <v>99</v>
      </c>
      <c r="AC312" s="1">
        <v>0</v>
      </c>
      <c r="AE312" s="1">
        <v>290</v>
      </c>
      <c r="AF312" s="1">
        <v>28</v>
      </c>
      <c r="AG312" s="1">
        <v>41.3</v>
      </c>
      <c r="AH312" s="1">
        <v>14.1</v>
      </c>
      <c r="AM312" s="1">
        <v>143</v>
      </c>
      <c r="AN312" s="1">
        <v>3.3</v>
      </c>
      <c r="AO312" s="1">
        <v>104</v>
      </c>
      <c r="AP312" s="1">
        <v>9.3000000000000007</v>
      </c>
      <c r="AQ312" s="1">
        <v>160</v>
      </c>
      <c r="AR312" s="1">
        <v>18</v>
      </c>
      <c r="AS312" s="1">
        <v>1.6</v>
      </c>
      <c r="AT312" s="1">
        <v>11</v>
      </c>
      <c r="AU312" s="1">
        <v>7.47</v>
      </c>
      <c r="AV312" s="1">
        <v>275</v>
      </c>
      <c r="BD312" s="1">
        <v>0.02</v>
      </c>
      <c r="BE312" s="1" t="s">
        <v>5851</v>
      </c>
      <c r="BF312" s="1">
        <v>635</v>
      </c>
      <c r="DJ312" s="1">
        <v>1</v>
      </c>
      <c r="DK312" s="1" t="s">
        <v>6192</v>
      </c>
    </row>
    <row r="313" spans="1:158" s="1" customFormat="1">
      <c r="A313" s="14">
        <v>304</v>
      </c>
      <c r="B313" s="64">
        <v>1</v>
      </c>
      <c r="C313" s="64" t="s">
        <v>6015</v>
      </c>
      <c r="D313" s="1">
        <v>14</v>
      </c>
      <c r="E313" s="1" t="s">
        <v>6246</v>
      </c>
      <c r="Q313" s="1">
        <v>105</v>
      </c>
      <c r="R313" s="1">
        <v>95</v>
      </c>
      <c r="S313" s="1">
        <v>56</v>
      </c>
      <c r="T313" s="1">
        <v>53</v>
      </c>
      <c r="U313" s="1">
        <v>97.4</v>
      </c>
      <c r="V313" s="1">
        <v>98.3</v>
      </c>
      <c r="W313" s="1">
        <v>82</v>
      </c>
      <c r="X313" s="1">
        <v>80</v>
      </c>
      <c r="Y313" s="1">
        <v>18</v>
      </c>
      <c r="Z313" s="1">
        <v>24</v>
      </c>
      <c r="AA313" s="1">
        <v>97</v>
      </c>
      <c r="AB313" s="1">
        <v>91</v>
      </c>
      <c r="AC313" s="1">
        <v>0</v>
      </c>
      <c r="AD313" s="1">
        <v>0</v>
      </c>
      <c r="AF313" s="1">
        <v>19</v>
      </c>
      <c r="AG313" s="1">
        <v>44.8</v>
      </c>
      <c r="AH313" s="1">
        <v>15.4</v>
      </c>
      <c r="AM313" s="1">
        <v>128</v>
      </c>
      <c r="AN313" s="1">
        <v>6.3</v>
      </c>
      <c r="AO313" s="1">
        <v>95</v>
      </c>
      <c r="AP313" s="1">
        <v>9.9</v>
      </c>
      <c r="AQ313" s="1">
        <v>121</v>
      </c>
      <c r="AR313" s="1">
        <v>83</v>
      </c>
      <c r="AS313" s="1">
        <v>1.58</v>
      </c>
      <c r="AT313" s="1">
        <v>14</v>
      </c>
      <c r="AU313" s="1">
        <v>7.07</v>
      </c>
      <c r="AV313" s="1">
        <v>178</v>
      </c>
      <c r="BF313" s="1">
        <v>847</v>
      </c>
      <c r="BJ313" s="1">
        <v>2.7</v>
      </c>
    </row>
    <row r="314" spans="1:158" s="1" customFormat="1">
      <c r="A314" s="14">
        <v>305</v>
      </c>
      <c r="B314" s="1">
        <v>2</v>
      </c>
      <c r="C314" s="64" t="s">
        <v>6768</v>
      </c>
      <c r="D314" s="1">
        <v>2</v>
      </c>
      <c r="Q314" s="1">
        <v>139</v>
      </c>
      <c r="S314" s="1">
        <v>69</v>
      </c>
      <c r="U314" s="1">
        <v>98.7</v>
      </c>
      <c r="W314" s="1">
        <v>90</v>
      </c>
      <c r="Y314" s="1">
        <v>18</v>
      </c>
      <c r="AA314" s="1">
        <v>100</v>
      </c>
      <c r="AC314" s="1">
        <v>0</v>
      </c>
      <c r="AF314" s="1">
        <v>28</v>
      </c>
      <c r="AG314" s="1">
        <v>35.200000000000003</v>
      </c>
      <c r="AH314" s="1">
        <v>11.4</v>
      </c>
      <c r="AM314" s="1">
        <v>142</v>
      </c>
      <c r="AN314" s="1">
        <v>4.0999999999999996</v>
      </c>
      <c r="AO314" s="1">
        <v>102</v>
      </c>
      <c r="AP314" s="1">
        <v>9</v>
      </c>
      <c r="AQ314" s="1">
        <v>96</v>
      </c>
      <c r="AR314" s="1">
        <v>11</v>
      </c>
      <c r="AS314" s="1">
        <v>0.68</v>
      </c>
      <c r="AT314" s="1">
        <v>12</v>
      </c>
      <c r="AU314" s="1">
        <v>16.43</v>
      </c>
      <c r="AV314" s="1">
        <v>263</v>
      </c>
      <c r="AW314" s="1">
        <v>6.9</v>
      </c>
      <c r="AX314" s="1">
        <v>3.2</v>
      </c>
      <c r="AY314" s="1">
        <v>0.8</v>
      </c>
      <c r="AZ314" s="1">
        <v>50</v>
      </c>
      <c r="BA314" s="1">
        <v>20</v>
      </c>
      <c r="BB314" s="1">
        <v>10</v>
      </c>
      <c r="BC314" s="66"/>
      <c r="BI314" s="1">
        <v>0.1</v>
      </c>
      <c r="BN314" s="1">
        <v>30.8</v>
      </c>
      <c r="BQ314" s="14"/>
      <c r="DJ314" s="1">
        <v>3</v>
      </c>
      <c r="DK314" s="1" t="s">
        <v>6769</v>
      </c>
      <c r="DR314" s="1">
        <v>2</v>
      </c>
      <c r="DS314" s="1" t="s">
        <v>6770</v>
      </c>
      <c r="EI314" s="14"/>
      <c r="FB314" s="14"/>
    </row>
    <row r="315" spans="1:158" s="1" customFormat="1">
      <c r="A315" s="14">
        <v>306</v>
      </c>
      <c r="B315" s="1">
        <v>1</v>
      </c>
      <c r="C315" s="1" t="s">
        <v>5986</v>
      </c>
      <c r="D315" s="1">
        <v>3</v>
      </c>
      <c r="E315" s="1" t="s">
        <v>6053</v>
      </c>
      <c r="F315" s="1" t="s">
        <v>5897</v>
      </c>
      <c r="G315" s="1" t="s">
        <v>6228</v>
      </c>
      <c r="H315" s="1" t="s">
        <v>5992</v>
      </c>
      <c r="I315" s="1" t="s">
        <v>5971</v>
      </c>
      <c r="Q315" s="1">
        <v>110</v>
      </c>
      <c r="R315" s="1">
        <v>112</v>
      </c>
      <c r="S315" s="1">
        <v>62</v>
      </c>
      <c r="T315" s="1">
        <v>61</v>
      </c>
      <c r="U315" s="1">
        <v>99.4</v>
      </c>
      <c r="V315" s="1">
        <v>98.4</v>
      </c>
      <c r="W315" s="1">
        <v>81</v>
      </c>
      <c r="X315" s="1">
        <v>84</v>
      </c>
      <c r="Y315" s="1">
        <v>16</v>
      </c>
      <c r="Z315" s="1">
        <v>18</v>
      </c>
      <c r="AA315" s="1">
        <v>100</v>
      </c>
      <c r="AB315" s="1">
        <v>99</v>
      </c>
      <c r="AC315" s="1">
        <v>0</v>
      </c>
      <c r="AD315" s="1">
        <v>0</v>
      </c>
      <c r="AE315" s="1">
        <v>215</v>
      </c>
      <c r="AF315" s="1">
        <v>24</v>
      </c>
      <c r="AG315" s="1">
        <v>35.9</v>
      </c>
      <c r="AH315" s="1">
        <v>11.2</v>
      </c>
      <c r="AK315" s="1">
        <v>0.5</v>
      </c>
      <c r="AL315" s="1">
        <v>2</v>
      </c>
      <c r="AM315" s="1">
        <v>140</v>
      </c>
      <c r="AN315" s="1">
        <v>4.2</v>
      </c>
      <c r="AO315" s="1">
        <v>104</v>
      </c>
      <c r="AP315" s="1">
        <v>9.1</v>
      </c>
      <c r="AQ315" s="1">
        <v>111</v>
      </c>
      <c r="AR315" s="1">
        <v>8</v>
      </c>
      <c r="AS315" s="1">
        <v>0.87</v>
      </c>
      <c r="AT315" s="1">
        <v>12</v>
      </c>
      <c r="AU315" s="1">
        <v>8.24</v>
      </c>
      <c r="AV315" s="1">
        <v>242</v>
      </c>
      <c r="DB315" s="1">
        <v>0</v>
      </c>
      <c r="DJ315" s="1">
        <v>2</v>
      </c>
      <c r="DK315" s="1" t="s">
        <v>6883</v>
      </c>
      <c r="DR315" s="1">
        <v>2</v>
      </c>
      <c r="DS315" s="1" t="s">
        <v>6861</v>
      </c>
      <c r="DT315" s="1">
        <v>1</v>
      </c>
      <c r="DU315" s="1" t="s">
        <v>6359</v>
      </c>
    </row>
    <row r="316" spans="1:158" s="1" customFormat="1">
      <c r="A316" s="14">
        <v>307</v>
      </c>
      <c r="B316" s="1">
        <v>1</v>
      </c>
      <c r="C316" s="1" t="s">
        <v>5970</v>
      </c>
      <c r="D316" s="1">
        <v>1</v>
      </c>
      <c r="E316" s="1" t="s">
        <v>5897</v>
      </c>
      <c r="G316" s="1" t="s">
        <v>5971</v>
      </c>
      <c r="H316" s="1" t="s">
        <v>5972</v>
      </c>
      <c r="Q316" s="1">
        <v>173</v>
      </c>
      <c r="R316" s="1">
        <v>162</v>
      </c>
      <c r="S316" s="1">
        <v>78</v>
      </c>
      <c r="T316" s="1">
        <v>79</v>
      </c>
      <c r="U316" s="1">
        <v>100.5</v>
      </c>
      <c r="V316" s="1">
        <v>98.3</v>
      </c>
      <c r="W316" s="1">
        <v>88</v>
      </c>
      <c r="X316" s="1">
        <v>72</v>
      </c>
      <c r="Y316" s="1">
        <v>16</v>
      </c>
      <c r="AA316" s="1">
        <v>98</v>
      </c>
      <c r="AB316" s="1">
        <v>95</v>
      </c>
      <c r="AC316" s="1">
        <v>0</v>
      </c>
      <c r="AD316" s="1">
        <v>0</v>
      </c>
      <c r="AE316" s="1">
        <v>138</v>
      </c>
      <c r="AF316" s="1">
        <v>25</v>
      </c>
      <c r="AG316" s="1">
        <v>34.799999999999997</v>
      </c>
      <c r="AH316" s="1">
        <v>11.6</v>
      </c>
      <c r="AM316" s="1">
        <v>140</v>
      </c>
      <c r="AN316" s="1">
        <v>3.6</v>
      </c>
      <c r="AO316" s="1">
        <v>101</v>
      </c>
      <c r="AP316" s="1">
        <v>8.6999999999999993</v>
      </c>
      <c r="AQ316" s="1">
        <v>101</v>
      </c>
      <c r="AR316" s="1">
        <v>11</v>
      </c>
      <c r="AS316" s="1">
        <v>0.84</v>
      </c>
      <c r="AT316" s="1">
        <v>14</v>
      </c>
      <c r="AU316" s="1">
        <v>9.8000000000000007</v>
      </c>
      <c r="AV316" s="1">
        <v>216</v>
      </c>
      <c r="BJ316" s="1">
        <v>1.6</v>
      </c>
      <c r="BQ316" s="1">
        <v>2.6</v>
      </c>
      <c r="DJ316" s="1">
        <v>1</v>
      </c>
      <c r="DK316" s="1" t="s">
        <v>5973</v>
      </c>
    </row>
    <row r="317" spans="1:158" s="1" customFormat="1">
      <c r="A317" s="14">
        <v>308</v>
      </c>
      <c r="B317" s="64">
        <v>1</v>
      </c>
      <c r="C317" s="64" t="s">
        <v>5920</v>
      </c>
      <c r="D317" s="64">
        <v>4</v>
      </c>
      <c r="E317" s="1" t="s">
        <v>6744</v>
      </c>
      <c r="F317" s="1" t="s">
        <v>6204</v>
      </c>
      <c r="G317" s="1" t="s">
        <v>6282</v>
      </c>
      <c r="H317" s="1" t="s">
        <v>5911</v>
      </c>
      <c r="Q317" s="1">
        <v>104</v>
      </c>
      <c r="R317" s="1">
        <v>95</v>
      </c>
      <c r="S317" s="1">
        <v>56</v>
      </c>
      <c r="T317" s="1">
        <v>54</v>
      </c>
      <c r="U317" s="1">
        <v>97.2</v>
      </c>
      <c r="V317" s="1">
        <v>98.9</v>
      </c>
      <c r="W317" s="1">
        <v>67</v>
      </c>
      <c r="X317" s="1">
        <v>79</v>
      </c>
      <c r="Y317" s="1">
        <v>16</v>
      </c>
      <c r="Z317" s="1">
        <v>20</v>
      </c>
      <c r="AA317" s="1">
        <v>97</v>
      </c>
      <c r="AB317" s="1">
        <v>96</v>
      </c>
      <c r="AC317" s="1">
        <v>0</v>
      </c>
      <c r="AD317" s="1">
        <v>1</v>
      </c>
      <c r="AE317" s="1">
        <v>92</v>
      </c>
      <c r="AF317" s="1">
        <v>25</v>
      </c>
      <c r="AG317" s="1">
        <v>40.6</v>
      </c>
      <c r="AH317" s="1">
        <v>13.3</v>
      </c>
      <c r="AM317" s="1">
        <v>143</v>
      </c>
      <c r="AN317" s="1">
        <v>4.0999999999999996</v>
      </c>
      <c r="AO317" s="1">
        <v>103</v>
      </c>
      <c r="AP317" s="1">
        <v>8.8000000000000007</v>
      </c>
      <c r="AQ317" s="1">
        <v>108</v>
      </c>
      <c r="AR317" s="1">
        <v>19</v>
      </c>
      <c r="AS317" s="1">
        <v>1.1299999999999999</v>
      </c>
      <c r="AT317" s="1">
        <v>15</v>
      </c>
      <c r="AU317" s="1">
        <v>9.3000000000000007</v>
      </c>
      <c r="AV317" s="1">
        <v>177</v>
      </c>
      <c r="BD317" s="1">
        <v>48</v>
      </c>
      <c r="BE317" s="1">
        <v>60</v>
      </c>
      <c r="BF317" s="1">
        <v>3784</v>
      </c>
      <c r="BG317" s="1">
        <v>7.37</v>
      </c>
      <c r="BH317" s="1">
        <v>49</v>
      </c>
      <c r="BI317" s="1">
        <v>0.05</v>
      </c>
      <c r="BJ317" s="1">
        <v>2.2000000000000002</v>
      </c>
      <c r="DJ317" s="1">
        <v>1</v>
      </c>
      <c r="DK317" s="1" t="s">
        <v>6745</v>
      </c>
    </row>
    <row r="318" spans="1:158" s="1" customFormat="1">
      <c r="A318" s="14">
        <v>309</v>
      </c>
      <c r="B318" s="1">
        <v>1</v>
      </c>
      <c r="C318" s="1" t="s">
        <v>6120</v>
      </c>
      <c r="D318" s="1">
        <v>4</v>
      </c>
      <c r="E318" s="1" t="s">
        <v>6023</v>
      </c>
      <c r="F318" s="1" t="s">
        <v>6373</v>
      </c>
      <c r="G318" s="1" t="s">
        <v>6395</v>
      </c>
      <c r="H318" s="1" t="s">
        <v>5971</v>
      </c>
      <c r="I318" s="1" t="s">
        <v>5992</v>
      </c>
      <c r="J318" s="1" t="s">
        <v>6335</v>
      </c>
      <c r="Q318" s="1">
        <v>103</v>
      </c>
      <c r="S318" s="1">
        <v>71</v>
      </c>
      <c r="W318" s="1">
        <v>107</v>
      </c>
      <c r="Y318" s="1">
        <v>20</v>
      </c>
      <c r="AB318" s="1">
        <v>95</v>
      </c>
      <c r="AC318" s="1">
        <v>1</v>
      </c>
      <c r="AE318" s="1">
        <v>181</v>
      </c>
      <c r="AF318" s="1">
        <v>23</v>
      </c>
      <c r="AG318" s="1">
        <v>49.7</v>
      </c>
      <c r="AH318" s="1">
        <v>15.8</v>
      </c>
      <c r="AI318" s="1">
        <v>1.1000000000000001</v>
      </c>
      <c r="AK318" s="1">
        <v>4</v>
      </c>
      <c r="AL318" s="1">
        <v>1.9</v>
      </c>
      <c r="AM318" s="1">
        <v>143</v>
      </c>
      <c r="AN318" s="1">
        <v>4.9000000000000004</v>
      </c>
      <c r="AO318" s="1">
        <v>104</v>
      </c>
      <c r="AP318" s="1">
        <v>10.4</v>
      </c>
      <c r="AQ318" s="1">
        <v>178</v>
      </c>
      <c r="AR318" s="1">
        <v>38</v>
      </c>
      <c r="AS318" s="1">
        <v>2.15</v>
      </c>
      <c r="AT318" s="1">
        <v>16</v>
      </c>
      <c r="AU318" s="1">
        <v>6.26</v>
      </c>
      <c r="AV318" s="1">
        <v>209</v>
      </c>
      <c r="AW318" s="1">
        <v>7.8</v>
      </c>
      <c r="AX318" s="1">
        <v>4.2</v>
      </c>
      <c r="AY318" s="1">
        <v>0.6</v>
      </c>
      <c r="AZ318" s="1">
        <v>199</v>
      </c>
      <c r="BA318" s="1">
        <v>34</v>
      </c>
      <c r="BB318" s="1">
        <v>26</v>
      </c>
      <c r="BD318" s="1">
        <v>69</v>
      </c>
      <c r="BE318" s="1">
        <v>68</v>
      </c>
      <c r="BG318" s="1">
        <v>7.26</v>
      </c>
      <c r="BH318" s="1">
        <v>53</v>
      </c>
      <c r="BJ318" s="1">
        <v>2.5</v>
      </c>
      <c r="BK318" s="1">
        <v>18</v>
      </c>
      <c r="DJ318" s="1">
        <v>2</v>
      </c>
      <c r="DK318" s="1" t="s">
        <v>6629</v>
      </c>
      <c r="DL318" s="1">
        <v>1</v>
      </c>
      <c r="DM318" s="1" t="s">
        <v>6041</v>
      </c>
      <c r="DN318" s="1">
        <v>2</v>
      </c>
      <c r="DO318" s="1" t="s">
        <v>6845</v>
      </c>
      <c r="DR318" s="1">
        <v>1</v>
      </c>
      <c r="DS318" s="1" t="s">
        <v>6359</v>
      </c>
      <c r="DT318" s="1">
        <v>2</v>
      </c>
      <c r="DU318" s="1" t="s">
        <v>6359</v>
      </c>
    </row>
    <row r="319" spans="1:158" s="1" customFormat="1">
      <c r="A319" s="14">
        <v>310</v>
      </c>
      <c r="B319" s="1">
        <v>1</v>
      </c>
      <c r="C319" s="1" t="s">
        <v>6763</v>
      </c>
      <c r="D319" s="1">
        <v>14</v>
      </c>
      <c r="E319" s="1" t="s">
        <v>6023</v>
      </c>
      <c r="F319" s="1" t="s">
        <v>6350</v>
      </c>
      <c r="G319" s="1" t="s">
        <v>6804</v>
      </c>
      <c r="Q319" s="1">
        <v>84</v>
      </c>
      <c r="R319" s="1">
        <v>122</v>
      </c>
      <c r="S319" s="1">
        <v>52</v>
      </c>
      <c r="T319" s="1">
        <v>82</v>
      </c>
      <c r="U319" s="1">
        <v>99.3</v>
      </c>
      <c r="V319" s="1">
        <v>99</v>
      </c>
      <c r="W319" s="1">
        <v>120</v>
      </c>
      <c r="X319" s="1">
        <v>92</v>
      </c>
      <c r="Y319" s="1">
        <v>18</v>
      </c>
      <c r="Z319" s="1">
        <v>18</v>
      </c>
      <c r="AA319" s="1">
        <v>96</v>
      </c>
      <c r="AB319" s="1">
        <v>99</v>
      </c>
      <c r="AD319" s="1">
        <v>0</v>
      </c>
      <c r="AE319" s="1">
        <v>250</v>
      </c>
      <c r="AF319" s="1">
        <v>27</v>
      </c>
      <c r="AG319" s="1">
        <v>37.9</v>
      </c>
      <c r="AH319" s="1">
        <v>12.2</v>
      </c>
      <c r="AK319" s="1">
        <v>2.7</v>
      </c>
      <c r="AL319" s="1">
        <v>1.7</v>
      </c>
      <c r="AM319" s="1">
        <v>137</v>
      </c>
      <c r="AN319" s="1">
        <v>3.1</v>
      </c>
      <c r="AO319" s="1">
        <v>93</v>
      </c>
      <c r="AP319" s="1">
        <v>8.8000000000000007</v>
      </c>
      <c r="AQ319" s="1">
        <v>223</v>
      </c>
      <c r="AR319" s="1">
        <v>30</v>
      </c>
      <c r="AS319" s="1">
        <v>1.37</v>
      </c>
      <c r="AT319" s="1">
        <v>17</v>
      </c>
      <c r="AU319" s="1">
        <v>10.47</v>
      </c>
      <c r="AV319" s="1">
        <v>449</v>
      </c>
      <c r="AW319" s="1">
        <v>8.5</v>
      </c>
      <c r="AX319" s="1">
        <v>3.7</v>
      </c>
      <c r="AY319" s="1">
        <v>0.4</v>
      </c>
      <c r="AZ319" s="1">
        <v>123</v>
      </c>
      <c r="BA319" s="1">
        <v>35</v>
      </c>
      <c r="BB319" s="1">
        <v>39</v>
      </c>
      <c r="BJ319" s="1">
        <v>2.5</v>
      </c>
      <c r="BK319" s="1">
        <v>45</v>
      </c>
      <c r="DH319" s="1">
        <v>0</v>
      </c>
    </row>
    <row r="320" spans="1:158" s="1" customFormat="1">
      <c r="A320" s="14">
        <v>311</v>
      </c>
      <c r="B320" s="64">
        <v>2</v>
      </c>
      <c r="C320" s="64" t="s">
        <v>6451</v>
      </c>
      <c r="D320" s="64">
        <v>5</v>
      </c>
      <c r="E320" s="1" t="s">
        <v>6091</v>
      </c>
      <c r="Q320" s="1">
        <v>143</v>
      </c>
      <c r="R320" s="1">
        <v>128</v>
      </c>
      <c r="S320" s="1">
        <v>117</v>
      </c>
      <c r="T320" s="1">
        <v>107</v>
      </c>
      <c r="U320" s="1">
        <v>98.4</v>
      </c>
      <c r="W320" s="1">
        <v>113</v>
      </c>
      <c r="X320" s="1">
        <v>110</v>
      </c>
      <c r="Z320" s="1">
        <v>32</v>
      </c>
      <c r="AA320" s="1">
        <v>100</v>
      </c>
      <c r="AB320" s="1">
        <v>100</v>
      </c>
      <c r="AC320" s="1">
        <v>0</v>
      </c>
      <c r="AF320" s="1">
        <v>24</v>
      </c>
      <c r="AG320" s="1">
        <v>40</v>
      </c>
      <c r="AH320" s="1">
        <v>13.1</v>
      </c>
      <c r="AM320" s="1">
        <v>141</v>
      </c>
      <c r="AN320" s="1">
        <v>3.8</v>
      </c>
      <c r="AO320" s="1">
        <v>107</v>
      </c>
      <c r="AP320" s="1">
        <v>9</v>
      </c>
      <c r="AQ320" s="1">
        <v>136</v>
      </c>
      <c r="AR320" s="1">
        <v>22</v>
      </c>
      <c r="AS320" s="1">
        <v>1.1599999999999999</v>
      </c>
      <c r="AT320" s="1">
        <v>10</v>
      </c>
      <c r="AU320" s="1">
        <v>7.87</v>
      </c>
      <c r="AV320" s="1">
        <v>283</v>
      </c>
      <c r="BD320" s="1">
        <v>18</v>
      </c>
      <c r="BE320" s="1">
        <v>17</v>
      </c>
      <c r="BF320" s="1">
        <v>1842</v>
      </c>
      <c r="BJ320" s="1">
        <v>2</v>
      </c>
      <c r="DJ320" s="1">
        <v>1</v>
      </c>
      <c r="DK320" s="1" t="s">
        <v>6452</v>
      </c>
    </row>
    <row r="321" spans="1:125" s="1" customFormat="1">
      <c r="A321" s="14">
        <v>312</v>
      </c>
      <c r="B321" s="64">
        <v>2</v>
      </c>
      <c r="C321" s="64" t="s">
        <v>6689</v>
      </c>
      <c r="D321" s="64">
        <v>2</v>
      </c>
      <c r="E321" s="1" t="s">
        <v>5897</v>
      </c>
      <c r="F321" s="1" t="s">
        <v>5992</v>
      </c>
      <c r="G321" s="1" t="s">
        <v>6335</v>
      </c>
      <c r="H321" s="1" t="s">
        <v>6053</v>
      </c>
      <c r="Q321" s="1">
        <v>138</v>
      </c>
      <c r="R321" s="1">
        <v>135</v>
      </c>
      <c r="S321" s="1">
        <v>68</v>
      </c>
      <c r="T321" s="1">
        <v>75</v>
      </c>
      <c r="U321" s="1">
        <v>99.6</v>
      </c>
      <c r="W321" s="1">
        <v>98</v>
      </c>
      <c r="Y321" s="1">
        <v>22</v>
      </c>
      <c r="AA321" s="1">
        <v>96</v>
      </c>
      <c r="AB321" s="1">
        <v>97</v>
      </c>
      <c r="AC321" s="1">
        <v>0</v>
      </c>
      <c r="AE321" s="1">
        <v>270</v>
      </c>
      <c r="AF321" s="1">
        <v>25</v>
      </c>
      <c r="AG321" s="1">
        <v>43.8</v>
      </c>
      <c r="AH321" s="1">
        <v>15.2</v>
      </c>
      <c r="AM321" s="1">
        <v>137</v>
      </c>
      <c r="AN321" s="1">
        <v>4.4000000000000004</v>
      </c>
      <c r="AO321" s="1">
        <v>102</v>
      </c>
      <c r="AP321" s="1">
        <v>9.1</v>
      </c>
      <c r="AQ321" s="1">
        <v>152</v>
      </c>
      <c r="AR321" s="1">
        <v>16</v>
      </c>
      <c r="AS321" s="1">
        <v>0.88</v>
      </c>
      <c r="AT321" s="1">
        <v>10</v>
      </c>
      <c r="AU321" s="1">
        <v>23.28</v>
      </c>
      <c r="AV321" s="1">
        <v>180</v>
      </c>
      <c r="BJ321" s="1">
        <v>1.8</v>
      </c>
      <c r="CJ321" s="1">
        <v>0</v>
      </c>
      <c r="CK321" s="1">
        <v>0</v>
      </c>
      <c r="CL321" s="1">
        <v>0</v>
      </c>
      <c r="DJ321" s="1">
        <v>1</v>
      </c>
      <c r="DK321" s="1" t="s">
        <v>6690</v>
      </c>
      <c r="DR321" s="1">
        <v>1</v>
      </c>
      <c r="DS321" s="1" t="s">
        <v>6669</v>
      </c>
    </row>
    <row r="322" spans="1:125" s="1" customFormat="1">
      <c r="A322" s="14">
        <v>313</v>
      </c>
      <c r="B322" s="1">
        <v>1</v>
      </c>
      <c r="C322" s="1" t="s">
        <v>5915</v>
      </c>
      <c r="D322" s="1">
        <v>3</v>
      </c>
      <c r="E322" s="1" t="s">
        <v>5971</v>
      </c>
      <c r="F322" s="1" t="s">
        <v>6373</v>
      </c>
      <c r="Q322" s="1">
        <v>126</v>
      </c>
      <c r="R322" s="1">
        <v>128</v>
      </c>
      <c r="S322" s="1">
        <v>68</v>
      </c>
      <c r="T322" s="1">
        <v>75</v>
      </c>
      <c r="U322" s="1">
        <v>100.5</v>
      </c>
      <c r="V322" s="1">
        <v>99.7</v>
      </c>
      <c r="W322" s="1">
        <v>96</v>
      </c>
      <c r="X322" s="1">
        <v>93</v>
      </c>
      <c r="Y322" s="1">
        <v>18</v>
      </c>
      <c r="Z322" s="1">
        <v>18</v>
      </c>
      <c r="AA322" s="1">
        <v>92</v>
      </c>
      <c r="AB322" s="1">
        <v>95</v>
      </c>
      <c r="AC322" s="1">
        <v>1</v>
      </c>
      <c r="AD322" s="1">
        <v>1</v>
      </c>
      <c r="AF322" s="1">
        <v>26</v>
      </c>
      <c r="AG322" s="1">
        <v>38.200000000000003</v>
      </c>
      <c r="AH322" s="1">
        <v>11.9</v>
      </c>
      <c r="AK322" s="1">
        <v>1.9</v>
      </c>
      <c r="AM322" s="1">
        <v>139</v>
      </c>
      <c r="AN322" s="1">
        <v>4.2</v>
      </c>
      <c r="AO322" s="1">
        <v>97</v>
      </c>
      <c r="AP322" s="1">
        <v>9.1999999999999993</v>
      </c>
      <c r="AQ322" s="1">
        <v>102</v>
      </c>
      <c r="AR322" s="1">
        <v>18</v>
      </c>
      <c r="AS322" s="1">
        <v>0.37</v>
      </c>
      <c r="AT322" s="1">
        <v>16</v>
      </c>
      <c r="AU322" s="1">
        <v>15.15</v>
      </c>
      <c r="AV322" s="1">
        <v>238</v>
      </c>
      <c r="AW322" s="1">
        <v>8</v>
      </c>
      <c r="AX322" s="1">
        <v>4.3</v>
      </c>
      <c r="AY322" s="1">
        <v>0.3</v>
      </c>
      <c r="AZ322" s="1">
        <v>92</v>
      </c>
      <c r="BA322" s="1">
        <v>16</v>
      </c>
      <c r="BB322" s="1">
        <v>18</v>
      </c>
      <c r="BG322" s="1">
        <v>7.34</v>
      </c>
      <c r="BH322" s="1">
        <v>61</v>
      </c>
      <c r="DJ322" s="1">
        <v>1</v>
      </c>
      <c r="DK322" s="1" t="s">
        <v>6974</v>
      </c>
      <c r="DR322" s="1">
        <v>2</v>
      </c>
      <c r="DS322" s="1" t="s">
        <v>6975</v>
      </c>
      <c r="DT322" s="1">
        <v>1</v>
      </c>
      <c r="DU322" s="1" t="s">
        <v>6359</v>
      </c>
    </row>
    <row r="323" spans="1:125" s="1" customFormat="1">
      <c r="A323" s="14">
        <v>314</v>
      </c>
      <c r="B323" s="1">
        <v>2</v>
      </c>
      <c r="C323" s="1" t="s">
        <v>6851</v>
      </c>
      <c r="D323" s="1">
        <v>5</v>
      </c>
      <c r="Q323" s="1">
        <v>105</v>
      </c>
      <c r="S323" s="1">
        <v>56</v>
      </c>
      <c r="W323" s="1">
        <v>117</v>
      </c>
      <c r="X323" s="1">
        <v>97</v>
      </c>
      <c r="Y323" s="1">
        <v>19</v>
      </c>
      <c r="Z323" s="1">
        <v>14</v>
      </c>
      <c r="AA323" s="1">
        <v>93</v>
      </c>
      <c r="AB323" s="1">
        <v>96</v>
      </c>
      <c r="AC323" s="1">
        <v>0</v>
      </c>
      <c r="AF323" s="1">
        <v>31</v>
      </c>
      <c r="AG323" s="1">
        <v>36.200000000000003</v>
      </c>
      <c r="AH323" s="1">
        <v>11.7</v>
      </c>
      <c r="AM323" s="1">
        <v>138</v>
      </c>
      <c r="AN323" s="1">
        <v>4.5</v>
      </c>
      <c r="AO323" s="1">
        <v>99</v>
      </c>
      <c r="AP323" s="1">
        <v>9.4</v>
      </c>
      <c r="AQ323" s="1">
        <v>141</v>
      </c>
      <c r="AR323" s="1">
        <v>29</v>
      </c>
      <c r="AS323" s="1">
        <v>1.57</v>
      </c>
      <c r="AT323" s="1">
        <v>8</v>
      </c>
      <c r="AU323" s="1">
        <v>7.32</v>
      </c>
      <c r="AV323" s="1">
        <v>241</v>
      </c>
      <c r="BD323" s="1">
        <v>18</v>
      </c>
      <c r="BE323" s="1">
        <v>17</v>
      </c>
      <c r="BF323" s="1">
        <v>5466</v>
      </c>
      <c r="BJ323" s="1">
        <v>2.1</v>
      </c>
      <c r="DJ323" s="1">
        <v>1</v>
      </c>
      <c r="DK323" s="1" t="s">
        <v>6852</v>
      </c>
    </row>
    <row r="324" spans="1:125" s="1" customFormat="1">
      <c r="A324" s="14">
        <v>315</v>
      </c>
      <c r="B324" s="64">
        <v>1</v>
      </c>
      <c r="C324" s="64" t="s">
        <v>5986</v>
      </c>
      <c r="D324" s="64">
        <v>4</v>
      </c>
      <c r="E324" s="1" t="s">
        <v>5843</v>
      </c>
      <c r="F324" s="1" t="s">
        <v>6030</v>
      </c>
      <c r="G324" s="1" t="s">
        <v>6391</v>
      </c>
      <c r="Q324" s="1">
        <v>194</v>
      </c>
      <c r="R324" s="1">
        <v>158</v>
      </c>
      <c r="S324" s="1">
        <v>81</v>
      </c>
      <c r="T324" s="1">
        <v>69</v>
      </c>
      <c r="U324" s="1">
        <v>98.5</v>
      </c>
      <c r="V324" s="1">
        <v>98.2</v>
      </c>
      <c r="W324" s="1">
        <v>82</v>
      </c>
      <c r="X324" s="1">
        <v>75</v>
      </c>
      <c r="Y324" s="1">
        <v>19</v>
      </c>
      <c r="Z324" s="1">
        <v>18</v>
      </c>
      <c r="AA324" s="1">
        <v>100</v>
      </c>
      <c r="AB324" s="1">
        <v>99</v>
      </c>
      <c r="AC324" s="1">
        <v>0</v>
      </c>
      <c r="AD324" s="1">
        <v>0</v>
      </c>
      <c r="AE324" s="1">
        <v>180</v>
      </c>
      <c r="AF324" s="1">
        <v>16</v>
      </c>
      <c r="AG324" s="1">
        <v>29.7</v>
      </c>
      <c r="AH324" s="1">
        <v>9.5</v>
      </c>
      <c r="AK324" s="1">
        <v>2.4</v>
      </c>
      <c r="AL324" s="1">
        <v>0.7</v>
      </c>
      <c r="AM324" s="1">
        <v>128</v>
      </c>
      <c r="AN324" s="1">
        <v>4.4000000000000004</v>
      </c>
      <c r="AO324" s="1">
        <v>96</v>
      </c>
      <c r="AP324" s="1">
        <v>8.9</v>
      </c>
      <c r="AQ324" s="1">
        <v>184</v>
      </c>
      <c r="AR324" s="1">
        <v>23</v>
      </c>
      <c r="AS324" s="1">
        <v>1.98</v>
      </c>
      <c r="AT324" s="1">
        <v>16</v>
      </c>
      <c r="AU324" s="1">
        <v>13.93</v>
      </c>
      <c r="AV324" s="1">
        <v>301</v>
      </c>
      <c r="AW324" s="1">
        <v>7.9</v>
      </c>
      <c r="AX324" s="1">
        <v>3.4</v>
      </c>
      <c r="AY324" s="1">
        <v>0.4</v>
      </c>
      <c r="AZ324" s="1">
        <v>170</v>
      </c>
      <c r="BA324" s="1">
        <v>19</v>
      </c>
      <c r="BB324" s="1">
        <v>18</v>
      </c>
      <c r="BJ324" s="1">
        <v>1.3</v>
      </c>
      <c r="BK324" s="1">
        <v>46</v>
      </c>
      <c r="BQ324" s="1">
        <v>3.4</v>
      </c>
      <c r="BZ324" s="1">
        <v>35</v>
      </c>
      <c r="CC324" s="1">
        <v>6.6</v>
      </c>
      <c r="CD324" s="1">
        <v>28</v>
      </c>
      <c r="CE324" s="1">
        <v>169</v>
      </c>
      <c r="CF324" s="1">
        <v>169</v>
      </c>
      <c r="CP324" s="1">
        <v>277</v>
      </c>
      <c r="DJ324" s="1">
        <v>2</v>
      </c>
      <c r="DK324" s="1" t="s">
        <v>6408</v>
      </c>
    </row>
    <row r="325" spans="1:125" s="1" customFormat="1">
      <c r="A325" s="14">
        <v>316</v>
      </c>
      <c r="B325" s="1">
        <v>1</v>
      </c>
      <c r="C325" s="1" t="s">
        <v>6953</v>
      </c>
      <c r="D325" s="1">
        <v>5</v>
      </c>
      <c r="E325" s="1" t="s">
        <v>5971</v>
      </c>
      <c r="F325" s="1" t="s">
        <v>5897</v>
      </c>
      <c r="G325" s="1" t="s">
        <v>6954</v>
      </c>
      <c r="H325" s="1" t="s">
        <v>5965</v>
      </c>
      <c r="Q325" s="1">
        <v>158</v>
      </c>
      <c r="R325" s="1">
        <v>179</v>
      </c>
      <c r="S325" s="1">
        <v>81</v>
      </c>
      <c r="T325" s="1">
        <v>84</v>
      </c>
      <c r="U325" s="1">
        <v>98.3</v>
      </c>
      <c r="V325" s="1">
        <v>98.9</v>
      </c>
      <c r="W325" s="1">
        <v>75</v>
      </c>
      <c r="X325" s="1">
        <v>73</v>
      </c>
      <c r="Y325" s="1">
        <v>16</v>
      </c>
      <c r="AA325" s="1">
        <v>100</v>
      </c>
      <c r="AB325" s="1">
        <v>98</v>
      </c>
      <c r="AC325" s="1">
        <v>0</v>
      </c>
      <c r="AD325" s="1">
        <v>0</v>
      </c>
      <c r="AE325" s="1">
        <v>213</v>
      </c>
      <c r="AF325" s="1">
        <v>23</v>
      </c>
      <c r="AG325" s="1">
        <v>37</v>
      </c>
      <c r="AH325" s="1">
        <v>12.1</v>
      </c>
      <c r="AM325" s="1">
        <v>141</v>
      </c>
      <c r="AN325" s="1">
        <v>4.0999999999999996</v>
      </c>
      <c r="AO325" s="1">
        <v>103</v>
      </c>
      <c r="AP325" s="1">
        <v>8.6</v>
      </c>
      <c r="AQ325" s="1">
        <v>140</v>
      </c>
      <c r="AR325" s="1">
        <v>18</v>
      </c>
      <c r="AS325" s="1">
        <v>1.1299999999999999</v>
      </c>
      <c r="AT325" s="1">
        <v>15</v>
      </c>
      <c r="AU325" s="1">
        <v>8.25</v>
      </c>
      <c r="AV325" s="1">
        <v>217</v>
      </c>
      <c r="AW325" s="1">
        <v>8.1999999999999993</v>
      </c>
      <c r="AX325" s="1">
        <v>4</v>
      </c>
      <c r="AY325" s="1">
        <v>0.7</v>
      </c>
      <c r="AZ325" s="1">
        <v>112</v>
      </c>
      <c r="BA325" s="1">
        <v>19</v>
      </c>
      <c r="BB325" s="1">
        <v>15</v>
      </c>
      <c r="BC325" s="1">
        <v>10</v>
      </c>
      <c r="BD325" s="1">
        <v>27</v>
      </c>
      <c r="BE325" s="1">
        <v>25</v>
      </c>
      <c r="BF325" s="1">
        <v>2473</v>
      </c>
      <c r="BK325" s="1">
        <v>14</v>
      </c>
      <c r="BM325" s="1">
        <v>0.63</v>
      </c>
      <c r="DJ325" s="1">
        <v>1</v>
      </c>
      <c r="DK325" s="1" t="s">
        <v>6955</v>
      </c>
      <c r="DL325" s="1">
        <v>3</v>
      </c>
      <c r="DM325" s="1" t="s">
        <v>6956</v>
      </c>
    </row>
    <row r="326" spans="1:125" s="1" customFormat="1">
      <c r="A326" s="14">
        <v>317</v>
      </c>
      <c r="B326" s="1">
        <v>1</v>
      </c>
      <c r="C326" s="1" t="s">
        <v>5839</v>
      </c>
      <c r="D326" s="1">
        <v>7</v>
      </c>
      <c r="E326" s="1" t="s">
        <v>5962</v>
      </c>
      <c r="Q326" s="1">
        <v>111</v>
      </c>
      <c r="R326" s="1">
        <v>118</v>
      </c>
      <c r="S326" s="1">
        <v>54</v>
      </c>
      <c r="T326" s="1">
        <v>64</v>
      </c>
      <c r="U326" s="1">
        <v>98.7</v>
      </c>
      <c r="V326" s="1">
        <v>98.7</v>
      </c>
      <c r="W326" s="1">
        <v>62</v>
      </c>
      <c r="X326" s="1">
        <v>67</v>
      </c>
      <c r="Y326" s="1">
        <v>22</v>
      </c>
      <c r="Z326" s="1">
        <v>20</v>
      </c>
      <c r="AA326" s="1">
        <v>93</v>
      </c>
      <c r="AB326" s="1">
        <v>94</v>
      </c>
      <c r="AE326" s="1">
        <v>238</v>
      </c>
      <c r="AF326" s="1">
        <v>32</v>
      </c>
      <c r="AG326" s="1">
        <v>40.700000000000003</v>
      </c>
      <c r="AH326" s="1">
        <v>13.6</v>
      </c>
      <c r="AM326" s="1">
        <v>142</v>
      </c>
      <c r="AN326" s="1">
        <v>3.6</v>
      </c>
      <c r="AO326" s="1">
        <v>99</v>
      </c>
      <c r="AP326" s="1">
        <v>8.8000000000000007</v>
      </c>
      <c r="AQ326" s="1">
        <v>184</v>
      </c>
      <c r="AR326" s="1">
        <v>34</v>
      </c>
      <c r="AS326" s="1">
        <v>0.94</v>
      </c>
      <c r="AT326" s="1">
        <v>11</v>
      </c>
      <c r="AU326" s="1">
        <v>12.59</v>
      </c>
      <c r="AV326" s="1">
        <v>202</v>
      </c>
      <c r="BD326" s="1" t="s">
        <v>5851</v>
      </c>
      <c r="DJ326" s="1">
        <v>1</v>
      </c>
      <c r="DK326" s="1" t="s">
        <v>5888</v>
      </c>
    </row>
    <row r="327" spans="1:125" s="1" customFormat="1">
      <c r="A327" s="14">
        <v>318</v>
      </c>
      <c r="B327" s="1">
        <v>1</v>
      </c>
      <c r="C327" s="1" t="s">
        <v>5945</v>
      </c>
      <c r="D327" s="1">
        <v>2</v>
      </c>
      <c r="E327" s="1" t="s">
        <v>5946</v>
      </c>
      <c r="F327" s="1" t="s">
        <v>5947</v>
      </c>
      <c r="G327" s="1" t="s">
        <v>5948</v>
      </c>
      <c r="H327" s="1" t="s">
        <v>5949</v>
      </c>
      <c r="I327" s="1" t="s">
        <v>5950</v>
      </c>
      <c r="Q327" s="1">
        <v>134</v>
      </c>
      <c r="R327" s="1">
        <v>97</v>
      </c>
      <c r="S327" s="1">
        <v>80</v>
      </c>
      <c r="T327" s="1">
        <v>52</v>
      </c>
      <c r="U327" s="1">
        <v>98.4</v>
      </c>
      <c r="V327" s="1">
        <v>98.5</v>
      </c>
      <c r="W327" s="1">
        <v>74</v>
      </c>
      <c r="Y327" s="1">
        <v>20</v>
      </c>
      <c r="AA327" s="1">
        <v>99</v>
      </c>
      <c r="AB327" s="1">
        <v>95</v>
      </c>
      <c r="AF327" s="1">
        <v>25</v>
      </c>
      <c r="AG327" s="1">
        <v>30.9</v>
      </c>
      <c r="AH327" s="1">
        <v>10.1</v>
      </c>
      <c r="AI327" s="1">
        <v>2.9</v>
      </c>
      <c r="AK327" s="1">
        <v>0.7</v>
      </c>
      <c r="AM327" s="1">
        <v>141</v>
      </c>
      <c r="AN327" s="1">
        <v>4.3</v>
      </c>
      <c r="AO327" s="1">
        <v>104</v>
      </c>
      <c r="AP327" s="1">
        <v>9.1</v>
      </c>
      <c r="AQ327" s="1">
        <v>96</v>
      </c>
      <c r="AR327" s="1">
        <v>24</v>
      </c>
      <c r="AS327" s="1">
        <v>1.19</v>
      </c>
      <c r="AT327" s="1">
        <v>12</v>
      </c>
      <c r="AU327" s="1">
        <v>16.43</v>
      </c>
      <c r="AV327" s="1">
        <v>247</v>
      </c>
      <c r="BI327" s="1">
        <v>1.99</v>
      </c>
      <c r="DJ327" s="1">
        <v>1</v>
      </c>
      <c r="DK327" s="1" t="s">
        <v>5951</v>
      </c>
    </row>
    <row r="328" spans="1:125" s="1" customFormat="1">
      <c r="A328" s="14">
        <v>319</v>
      </c>
      <c r="B328" s="1">
        <v>2</v>
      </c>
      <c r="C328" s="1" t="s">
        <v>5961</v>
      </c>
      <c r="D328" s="1">
        <v>1</v>
      </c>
      <c r="E328" s="1" t="s">
        <v>5981</v>
      </c>
      <c r="F328" s="1" t="s">
        <v>5987</v>
      </c>
      <c r="G328" s="1" t="s">
        <v>6686</v>
      </c>
      <c r="H328" s="1" t="s">
        <v>6323</v>
      </c>
      <c r="Q328" s="1">
        <v>195</v>
      </c>
      <c r="R328" s="1">
        <v>146</v>
      </c>
      <c r="S328" s="1">
        <v>70</v>
      </c>
      <c r="T328" s="1">
        <v>74</v>
      </c>
      <c r="U328" s="1">
        <v>98</v>
      </c>
      <c r="V328" s="1">
        <v>98.2</v>
      </c>
      <c r="W328" s="1">
        <v>77</v>
      </c>
      <c r="X328" s="1">
        <v>79</v>
      </c>
      <c r="Y328" s="1">
        <v>20</v>
      </c>
      <c r="Z328" s="1">
        <v>22</v>
      </c>
      <c r="AA328" s="1">
        <v>92</v>
      </c>
      <c r="AB328" s="1">
        <v>98</v>
      </c>
      <c r="AC328" s="1">
        <v>0</v>
      </c>
      <c r="AD328" s="1">
        <v>0</v>
      </c>
      <c r="AF328" s="1">
        <v>31</v>
      </c>
      <c r="AG328" s="1">
        <v>27.5</v>
      </c>
      <c r="AH328" s="1">
        <v>8.6999999999999993</v>
      </c>
      <c r="AK328" s="1">
        <v>2.2999999999999998</v>
      </c>
      <c r="AM328" s="1">
        <v>136</v>
      </c>
      <c r="AN328" s="1">
        <v>4.5999999999999996</v>
      </c>
      <c r="AO328" s="1">
        <v>94</v>
      </c>
      <c r="AP328" s="1">
        <v>8.6</v>
      </c>
      <c r="AQ328" s="1">
        <v>241</v>
      </c>
      <c r="AR328" s="1">
        <v>18</v>
      </c>
      <c r="AS328" s="1">
        <v>1.63</v>
      </c>
      <c r="AT328" s="1">
        <v>11</v>
      </c>
      <c r="AU328" s="1">
        <v>10.49</v>
      </c>
      <c r="AV328" s="1">
        <v>185</v>
      </c>
      <c r="BF328" s="1">
        <v>1149</v>
      </c>
      <c r="BG328" s="1">
        <v>7.4</v>
      </c>
      <c r="BH328" s="1">
        <v>49</v>
      </c>
      <c r="BI328" s="1">
        <v>0.13</v>
      </c>
      <c r="BJ328" s="1">
        <v>1.8</v>
      </c>
      <c r="DJ328" s="1">
        <v>1</v>
      </c>
      <c r="DK328" s="1" t="s">
        <v>6891</v>
      </c>
    </row>
    <row r="329" spans="1:125" s="1" customFormat="1">
      <c r="A329" s="14">
        <v>320</v>
      </c>
      <c r="B329" s="64">
        <v>1</v>
      </c>
      <c r="C329" s="64" t="s">
        <v>5915</v>
      </c>
      <c r="D329" s="64">
        <v>3</v>
      </c>
      <c r="E329" s="1" t="s">
        <v>5867</v>
      </c>
      <c r="Q329" s="1">
        <v>98</v>
      </c>
      <c r="R329" s="1">
        <v>129</v>
      </c>
      <c r="S329" s="1">
        <v>55</v>
      </c>
      <c r="T329" s="1">
        <v>61</v>
      </c>
      <c r="V329" s="1">
        <v>98.4</v>
      </c>
      <c r="W329" s="1">
        <v>68</v>
      </c>
      <c r="X329" s="1">
        <v>105</v>
      </c>
      <c r="Y329" s="1">
        <v>18</v>
      </c>
      <c r="Z329" s="1">
        <v>18</v>
      </c>
      <c r="AA329" s="1">
        <v>98</v>
      </c>
      <c r="AB329" s="1">
        <v>99</v>
      </c>
      <c r="AC329" s="1">
        <v>0</v>
      </c>
      <c r="AD329" s="1">
        <v>0</v>
      </c>
      <c r="AE329" s="1">
        <v>110</v>
      </c>
      <c r="AF329" s="1">
        <v>29</v>
      </c>
      <c r="AG329" s="1">
        <v>36.4</v>
      </c>
      <c r="AH329" s="1">
        <v>12.3</v>
      </c>
      <c r="AM329" s="1">
        <v>139</v>
      </c>
      <c r="AO329" s="1">
        <v>99</v>
      </c>
      <c r="AP329" s="1">
        <v>8.6999999999999993</v>
      </c>
      <c r="AQ329" s="1">
        <v>111</v>
      </c>
      <c r="AR329" s="1">
        <v>9</v>
      </c>
      <c r="AS329" s="1">
        <v>0.8</v>
      </c>
      <c r="AT329" s="1">
        <v>11</v>
      </c>
      <c r="AU329" s="1">
        <v>8.18</v>
      </c>
      <c r="AV329" s="1">
        <v>151</v>
      </c>
      <c r="DJ329" s="1">
        <v>1</v>
      </c>
      <c r="DK329" s="1" t="s">
        <v>6420</v>
      </c>
    </row>
    <row r="330" spans="1:125" s="1" customFormat="1">
      <c r="A330" s="14">
        <v>321</v>
      </c>
      <c r="B330" s="1">
        <v>1</v>
      </c>
      <c r="C330" s="1" t="s">
        <v>6160</v>
      </c>
      <c r="D330" s="1">
        <v>3</v>
      </c>
      <c r="E330" s="1" t="s">
        <v>5992</v>
      </c>
      <c r="Q330" s="1">
        <v>177</v>
      </c>
      <c r="R330" s="1">
        <v>145</v>
      </c>
      <c r="S330" s="1">
        <v>72</v>
      </c>
      <c r="T330" s="1">
        <v>68</v>
      </c>
      <c r="U330" s="1">
        <v>97.8</v>
      </c>
      <c r="V330" s="1">
        <v>98.7</v>
      </c>
      <c r="W330" s="1">
        <v>72</v>
      </c>
      <c r="X330" s="1">
        <v>66</v>
      </c>
      <c r="Y330" s="1">
        <v>16</v>
      </c>
      <c r="Z330" s="1">
        <v>20</v>
      </c>
      <c r="AA330" s="1">
        <v>98</v>
      </c>
      <c r="AB330" s="1">
        <v>96</v>
      </c>
      <c r="AE330" s="1">
        <v>160</v>
      </c>
      <c r="AF330" s="1">
        <v>27</v>
      </c>
      <c r="AG330" s="1">
        <v>31.4</v>
      </c>
      <c r="AH330" s="1">
        <v>10.3</v>
      </c>
      <c r="AM330" s="1">
        <v>135</v>
      </c>
      <c r="AN330" s="1">
        <v>4.4000000000000004</v>
      </c>
      <c r="AO330" s="1">
        <v>96</v>
      </c>
      <c r="AP330" s="1">
        <v>10.3</v>
      </c>
      <c r="AQ330" s="1">
        <v>72</v>
      </c>
      <c r="AR330" s="1">
        <v>17</v>
      </c>
      <c r="AS330" s="1">
        <v>0.83</v>
      </c>
      <c r="AT330" s="1">
        <v>12</v>
      </c>
      <c r="AU330" s="1">
        <v>4.8600000000000003</v>
      </c>
      <c r="AV330" s="1">
        <v>348</v>
      </c>
      <c r="DJ330" s="1">
        <v>0</v>
      </c>
    </row>
    <row r="331" spans="1:125" s="1" customFormat="1">
      <c r="A331" s="14">
        <v>322</v>
      </c>
      <c r="B331" s="64">
        <v>1</v>
      </c>
      <c r="C331" s="64" t="s">
        <v>5831</v>
      </c>
      <c r="D331" s="64">
        <v>5</v>
      </c>
      <c r="E331" s="1" t="s">
        <v>5897</v>
      </c>
      <c r="F331" s="1" t="s">
        <v>6528</v>
      </c>
      <c r="Q331" s="1">
        <v>177</v>
      </c>
      <c r="R331" s="1">
        <v>141</v>
      </c>
      <c r="S331" s="1">
        <v>85</v>
      </c>
      <c r="T331" s="1">
        <v>97</v>
      </c>
      <c r="U331" s="1">
        <v>98.8</v>
      </c>
      <c r="V331" s="1">
        <v>98.8</v>
      </c>
      <c r="W331" s="1">
        <v>138</v>
      </c>
      <c r="X331" s="1">
        <v>114</v>
      </c>
      <c r="Y331" s="1">
        <v>24</v>
      </c>
      <c r="Z331" s="1">
        <v>18</v>
      </c>
      <c r="AA331" s="1">
        <v>98</v>
      </c>
      <c r="AB331" s="1">
        <v>96</v>
      </c>
      <c r="AC331" s="1">
        <v>0</v>
      </c>
      <c r="AD331" s="1">
        <v>0</v>
      </c>
      <c r="AE331" s="1">
        <v>340</v>
      </c>
      <c r="AF331" s="1">
        <v>19</v>
      </c>
      <c r="AG331" s="1">
        <v>31.8</v>
      </c>
      <c r="AH331" s="1">
        <v>9.9</v>
      </c>
      <c r="AM331" s="1">
        <v>144</v>
      </c>
      <c r="AN331" s="1">
        <v>4.4000000000000004</v>
      </c>
      <c r="AO331" s="1">
        <v>105</v>
      </c>
      <c r="AP331" s="1">
        <v>8.8000000000000007</v>
      </c>
      <c r="AQ331" s="1">
        <v>125</v>
      </c>
      <c r="AR331" s="1">
        <v>14</v>
      </c>
      <c r="AS331" s="1">
        <v>0.69</v>
      </c>
      <c r="AT331" s="1">
        <v>20</v>
      </c>
      <c r="AU331" s="1">
        <v>4.1900000000000004</v>
      </c>
      <c r="AV331" s="1">
        <v>169</v>
      </c>
      <c r="AW331" s="1">
        <v>7.7</v>
      </c>
      <c r="AX331" s="1">
        <v>3.8</v>
      </c>
      <c r="AY331" s="1" t="s">
        <v>6057</v>
      </c>
      <c r="AZ331" s="1">
        <v>103</v>
      </c>
      <c r="BD331" s="1" t="s">
        <v>6250</v>
      </c>
      <c r="BE331" s="1" t="s">
        <v>6250</v>
      </c>
      <c r="BF331" s="1">
        <v>23</v>
      </c>
      <c r="BK331" s="1">
        <v>58</v>
      </c>
      <c r="DJ331" s="1">
        <v>1</v>
      </c>
      <c r="DK331" s="1" t="s">
        <v>6538</v>
      </c>
      <c r="DL331" s="1">
        <v>3</v>
      </c>
      <c r="DM331" s="1" t="s">
        <v>6539</v>
      </c>
    </row>
    <row r="332" spans="1:125" s="1" customFormat="1">
      <c r="A332" s="14">
        <v>323</v>
      </c>
      <c r="B332" s="64">
        <v>2</v>
      </c>
      <c r="C332" s="64" t="s">
        <v>5936</v>
      </c>
      <c r="D332" s="1">
        <v>5</v>
      </c>
      <c r="Q332" s="1">
        <v>128</v>
      </c>
      <c r="S332" s="1">
        <v>89</v>
      </c>
      <c r="U332" s="1">
        <v>98</v>
      </c>
      <c r="W332" s="1">
        <v>80</v>
      </c>
      <c r="Y332" s="1">
        <v>22</v>
      </c>
      <c r="AA332" s="1">
        <v>96</v>
      </c>
      <c r="AC332" s="1">
        <v>0</v>
      </c>
      <c r="AE332" s="1">
        <v>211</v>
      </c>
      <c r="AF332" s="1">
        <v>31</v>
      </c>
      <c r="AG332" s="1">
        <v>42.9</v>
      </c>
      <c r="AH332" s="1">
        <v>14.7</v>
      </c>
      <c r="AM332" s="1">
        <v>139</v>
      </c>
      <c r="AN332" s="1">
        <v>3.3</v>
      </c>
      <c r="AO332" s="1">
        <v>96</v>
      </c>
      <c r="AP332" s="1">
        <v>9.3000000000000007</v>
      </c>
      <c r="AQ332" s="1">
        <v>105</v>
      </c>
      <c r="AR332" s="1">
        <v>15</v>
      </c>
      <c r="AS332" s="1">
        <v>0.79</v>
      </c>
      <c r="AT332" s="1">
        <v>12</v>
      </c>
      <c r="AU332" s="1">
        <v>5.91</v>
      </c>
      <c r="AV332" s="1">
        <v>210</v>
      </c>
      <c r="AW332" s="1">
        <v>7.2</v>
      </c>
      <c r="AX332" s="1">
        <v>3.9</v>
      </c>
      <c r="AY332" s="1">
        <v>0.4</v>
      </c>
      <c r="AZ332" s="1">
        <v>61</v>
      </c>
      <c r="BA332" s="1">
        <v>26</v>
      </c>
      <c r="BB332" s="1">
        <v>19</v>
      </c>
      <c r="BD332" s="1">
        <v>15</v>
      </c>
      <c r="BE332" s="1">
        <v>14</v>
      </c>
      <c r="BF332" s="1">
        <v>2446</v>
      </c>
      <c r="BJ332" s="1">
        <v>1.8</v>
      </c>
      <c r="DJ332" s="1">
        <v>1</v>
      </c>
      <c r="DK332" s="1" t="s">
        <v>5976</v>
      </c>
      <c r="DL332" s="1">
        <v>2</v>
      </c>
      <c r="DM332" s="1" t="s">
        <v>6393</v>
      </c>
    </row>
    <row r="333" spans="1:125" s="1" customFormat="1">
      <c r="A333" s="14">
        <v>324</v>
      </c>
      <c r="B333" s="1">
        <v>1</v>
      </c>
      <c r="C333" s="1" t="s">
        <v>5920</v>
      </c>
      <c r="D333" s="1">
        <v>5</v>
      </c>
      <c r="E333" s="1" t="s">
        <v>5889</v>
      </c>
      <c r="F333" s="1" t="s">
        <v>5886</v>
      </c>
      <c r="G333" s="1" t="s">
        <v>5911</v>
      </c>
      <c r="H333" s="1" t="s">
        <v>5965</v>
      </c>
      <c r="Q333" s="1">
        <v>166</v>
      </c>
      <c r="R333" s="1">
        <v>189</v>
      </c>
      <c r="S333" s="1">
        <v>80</v>
      </c>
      <c r="T333" s="1">
        <v>88</v>
      </c>
      <c r="U333" s="1">
        <v>97.8</v>
      </c>
      <c r="W333" s="1">
        <v>64</v>
      </c>
      <c r="X333" s="1">
        <v>91</v>
      </c>
      <c r="Y333" s="1">
        <v>20</v>
      </c>
      <c r="AA333" s="1">
        <v>98</v>
      </c>
      <c r="AB333" s="1">
        <v>93</v>
      </c>
      <c r="AC333" s="1">
        <v>1</v>
      </c>
      <c r="AD333" s="1">
        <v>0</v>
      </c>
      <c r="AE333" s="1">
        <v>160</v>
      </c>
      <c r="AF333" s="1">
        <v>26</v>
      </c>
      <c r="AG333" s="1">
        <v>35.200000000000003</v>
      </c>
      <c r="AH333" s="1">
        <v>10.1</v>
      </c>
      <c r="AM333" s="1">
        <v>144</v>
      </c>
      <c r="AN333" s="1">
        <v>3.6</v>
      </c>
      <c r="AO333" s="1">
        <v>105</v>
      </c>
      <c r="AP333" s="1">
        <v>8.6999999999999993</v>
      </c>
      <c r="AQ333" s="1">
        <v>113</v>
      </c>
      <c r="AR333" s="1">
        <v>13</v>
      </c>
      <c r="AS333" s="1">
        <v>0.8</v>
      </c>
      <c r="AT333" s="1">
        <v>13</v>
      </c>
      <c r="AU333" s="1">
        <v>6.98</v>
      </c>
      <c r="AV333" s="1">
        <v>142</v>
      </c>
      <c r="BD333" s="1">
        <v>18</v>
      </c>
      <c r="BE333" s="1">
        <v>16</v>
      </c>
      <c r="BF333" s="1">
        <v>3041</v>
      </c>
      <c r="BG333" s="1">
        <v>7.39</v>
      </c>
      <c r="BH333" s="1">
        <v>47</v>
      </c>
      <c r="BJ333" s="1">
        <v>2.1</v>
      </c>
      <c r="DJ333" s="1">
        <v>1</v>
      </c>
      <c r="DK333" s="1" t="s">
        <v>6959</v>
      </c>
      <c r="DL333" s="1">
        <v>3</v>
      </c>
      <c r="DM333" s="1" t="s">
        <v>6960</v>
      </c>
    </row>
    <row r="334" spans="1:125" s="1" customFormat="1">
      <c r="A334" s="14">
        <v>325</v>
      </c>
      <c r="B334" s="64">
        <v>1</v>
      </c>
      <c r="C334" s="64" t="s">
        <v>6347</v>
      </c>
      <c r="D334" s="64">
        <v>1</v>
      </c>
      <c r="E334" s="1" t="s">
        <v>5897</v>
      </c>
      <c r="F334" s="1" t="s">
        <v>5889</v>
      </c>
      <c r="G334" s="1" t="s">
        <v>5979</v>
      </c>
      <c r="H334" s="1" t="s">
        <v>5862</v>
      </c>
      <c r="I334" s="1" t="s">
        <v>6013</v>
      </c>
      <c r="J334" s="1" t="s">
        <v>5992</v>
      </c>
      <c r="K334" s="1" t="s">
        <v>6348</v>
      </c>
      <c r="L334" s="1" t="s">
        <v>6349</v>
      </c>
      <c r="M334" s="1" t="s">
        <v>5893</v>
      </c>
      <c r="N334" s="1" t="s">
        <v>5972</v>
      </c>
      <c r="O334" s="1" t="s">
        <v>6350</v>
      </c>
      <c r="Q334" s="1">
        <v>140</v>
      </c>
      <c r="R334" s="1">
        <v>133</v>
      </c>
      <c r="S334" s="1">
        <v>71</v>
      </c>
      <c r="T334" s="1">
        <v>59</v>
      </c>
      <c r="U334" s="1">
        <v>100.1</v>
      </c>
      <c r="V334" s="1">
        <v>98.7</v>
      </c>
      <c r="W334" s="1">
        <v>110</v>
      </c>
      <c r="X334" s="1">
        <v>114</v>
      </c>
      <c r="Y334" s="1">
        <v>20</v>
      </c>
      <c r="AA334" s="1">
        <v>100</v>
      </c>
      <c r="AB334" s="1">
        <v>95</v>
      </c>
      <c r="AC334" s="1">
        <v>0</v>
      </c>
      <c r="AD334" s="1">
        <v>1</v>
      </c>
      <c r="AE334" s="1">
        <v>160</v>
      </c>
      <c r="AF334" s="1">
        <v>25</v>
      </c>
      <c r="AG334" s="1">
        <v>37.6</v>
      </c>
      <c r="AH334" s="1">
        <v>11.4</v>
      </c>
      <c r="AK334" s="1">
        <v>3</v>
      </c>
      <c r="AL334" s="1">
        <v>2.2000000000000002</v>
      </c>
      <c r="AM334" s="1">
        <v>142</v>
      </c>
      <c r="AN334" s="1">
        <v>4</v>
      </c>
      <c r="AO334" s="1">
        <v>101</v>
      </c>
      <c r="AP334" s="1">
        <v>9.6999999999999993</v>
      </c>
      <c r="AQ334" s="1">
        <v>143</v>
      </c>
      <c r="AR334" s="1">
        <v>10</v>
      </c>
      <c r="AS334" s="1">
        <v>1.02</v>
      </c>
      <c r="AT334" s="1">
        <v>16</v>
      </c>
      <c r="AU334" s="1">
        <v>11.7</v>
      </c>
      <c r="AV334" s="1">
        <v>255</v>
      </c>
      <c r="AW334" s="1">
        <v>8.1</v>
      </c>
      <c r="AX334" s="1">
        <v>4</v>
      </c>
      <c r="AY334" s="1">
        <v>0.4</v>
      </c>
      <c r="AZ334" s="1">
        <v>115</v>
      </c>
      <c r="BA334" s="1">
        <v>16</v>
      </c>
      <c r="BB334" s="1">
        <v>10</v>
      </c>
      <c r="BF334" s="1">
        <v>2748</v>
      </c>
      <c r="BI334" s="1">
        <v>0.14000000000000001</v>
      </c>
      <c r="BJ334" s="1">
        <v>1.8</v>
      </c>
      <c r="BK334" s="1">
        <v>38</v>
      </c>
      <c r="CJ334" s="1">
        <v>0</v>
      </c>
      <c r="CK334" s="1">
        <v>0</v>
      </c>
      <c r="CL334" s="1">
        <v>0</v>
      </c>
      <c r="DJ334" s="1">
        <v>1</v>
      </c>
      <c r="DK334" s="1" t="s">
        <v>6351</v>
      </c>
    </row>
    <row r="335" spans="1:125" s="1" customFormat="1">
      <c r="A335" s="14">
        <v>326</v>
      </c>
      <c r="B335" s="64">
        <v>1</v>
      </c>
      <c r="C335" s="64" t="s">
        <v>6315</v>
      </c>
      <c r="D335" s="64">
        <v>10</v>
      </c>
      <c r="E335" s="1" t="s">
        <v>6137</v>
      </c>
      <c r="Q335" s="1">
        <v>130</v>
      </c>
      <c r="R335" s="1">
        <v>125</v>
      </c>
      <c r="S335" s="1">
        <v>60</v>
      </c>
      <c r="T335" s="1">
        <v>58</v>
      </c>
      <c r="U335" s="1">
        <v>97.7</v>
      </c>
      <c r="W335" s="1">
        <v>68</v>
      </c>
      <c r="X335" s="1">
        <v>67</v>
      </c>
      <c r="Y335" s="1">
        <v>18</v>
      </c>
      <c r="Z335" s="1">
        <v>18</v>
      </c>
      <c r="AA335" s="1">
        <v>97</v>
      </c>
      <c r="AB335" s="1">
        <v>100</v>
      </c>
      <c r="AD335" s="1">
        <v>0</v>
      </c>
      <c r="AE335" s="1">
        <v>190</v>
      </c>
      <c r="AF335" s="1">
        <v>27</v>
      </c>
      <c r="AG335" s="1">
        <v>39.5</v>
      </c>
      <c r="AH335" s="1">
        <v>12.5</v>
      </c>
      <c r="AK335" s="1">
        <v>1.2</v>
      </c>
      <c r="AM335" s="1">
        <v>136</v>
      </c>
      <c r="AN335" s="1">
        <v>4.5</v>
      </c>
      <c r="AO335" s="1">
        <v>98</v>
      </c>
      <c r="AP335" s="1">
        <v>9.4</v>
      </c>
      <c r="AQ335" s="1">
        <v>90</v>
      </c>
      <c r="AR335" s="1">
        <v>13</v>
      </c>
      <c r="AS335" s="1">
        <v>1.04</v>
      </c>
      <c r="AT335" s="1">
        <v>11</v>
      </c>
      <c r="AU335" s="1">
        <v>7.84</v>
      </c>
      <c r="AV335" s="1">
        <v>239</v>
      </c>
      <c r="AW335" s="1">
        <v>7.3</v>
      </c>
      <c r="AX335" s="1">
        <v>3.4</v>
      </c>
      <c r="AY335" s="1">
        <v>0.4</v>
      </c>
      <c r="AZ335" s="1">
        <v>95</v>
      </c>
      <c r="BA335" s="1">
        <v>19</v>
      </c>
      <c r="BB335" s="1">
        <v>12</v>
      </c>
      <c r="DJ335" s="1">
        <v>3</v>
      </c>
      <c r="DK335" s="1" t="s">
        <v>6316</v>
      </c>
      <c r="DL335" s="1">
        <v>1</v>
      </c>
      <c r="DM335" s="1" t="s">
        <v>6317</v>
      </c>
    </row>
    <row r="336" spans="1:125" s="1" customFormat="1">
      <c r="A336" s="14">
        <v>327</v>
      </c>
      <c r="B336" s="64">
        <v>1</v>
      </c>
      <c r="C336" s="64" t="s">
        <v>6240</v>
      </c>
      <c r="D336" s="64">
        <v>5</v>
      </c>
      <c r="Q336" s="1">
        <v>137</v>
      </c>
      <c r="R336" s="1">
        <v>134</v>
      </c>
      <c r="S336" s="1">
        <v>76</v>
      </c>
      <c r="T336" s="1">
        <v>71</v>
      </c>
      <c r="U336" s="1">
        <v>97.4</v>
      </c>
      <c r="V336" s="1">
        <v>97.9</v>
      </c>
      <c r="W336" s="1">
        <v>60</v>
      </c>
      <c r="X336" s="1">
        <v>60</v>
      </c>
      <c r="Y336" s="1">
        <v>24</v>
      </c>
      <c r="Z336" s="1">
        <v>18</v>
      </c>
      <c r="AA336" s="1">
        <v>98</v>
      </c>
      <c r="AB336" s="1">
        <v>97</v>
      </c>
      <c r="AC336" s="1">
        <v>0</v>
      </c>
      <c r="AD336" s="1">
        <v>0</v>
      </c>
      <c r="AE336" s="1">
        <v>121</v>
      </c>
      <c r="AF336" s="1">
        <v>21</v>
      </c>
      <c r="AG336" s="1">
        <v>40.799999999999997</v>
      </c>
      <c r="AH336" s="1">
        <v>13.4</v>
      </c>
      <c r="AI336" s="1">
        <v>1.4</v>
      </c>
      <c r="AM336" s="1">
        <v>138</v>
      </c>
      <c r="AO336" s="1">
        <v>98</v>
      </c>
      <c r="AP336" s="1">
        <v>9.1999999999999993</v>
      </c>
      <c r="AQ336" s="1">
        <v>112</v>
      </c>
      <c r="AR336" s="1">
        <v>63</v>
      </c>
      <c r="AS336" s="1">
        <v>1.34</v>
      </c>
      <c r="AT336" s="1">
        <v>19</v>
      </c>
      <c r="AU336" s="1">
        <v>7.92</v>
      </c>
      <c r="AV336" s="1">
        <v>140</v>
      </c>
      <c r="AW336" s="1">
        <v>6.5</v>
      </c>
      <c r="AX336" s="1">
        <v>3.5</v>
      </c>
      <c r="AY336" s="1">
        <v>1.3</v>
      </c>
      <c r="BD336" s="1">
        <v>45</v>
      </c>
      <c r="BE336" s="1">
        <v>45</v>
      </c>
      <c r="BF336" s="1">
        <v>50168</v>
      </c>
      <c r="BJ336" s="1">
        <v>2.2999999999999998</v>
      </c>
      <c r="BK336" s="1">
        <v>43</v>
      </c>
      <c r="DJ336" s="1">
        <v>3</v>
      </c>
      <c r="DK336" s="1" t="s">
        <v>6577</v>
      </c>
      <c r="DL336" s="1">
        <v>1</v>
      </c>
      <c r="DM336" s="1" t="s">
        <v>6581</v>
      </c>
    </row>
    <row r="337" spans="1:158" s="1" customFormat="1">
      <c r="A337" s="14">
        <v>328</v>
      </c>
      <c r="B337" s="64">
        <v>2</v>
      </c>
      <c r="C337" s="64" t="s">
        <v>5831</v>
      </c>
      <c r="D337" s="64">
        <v>1</v>
      </c>
      <c r="E337" s="1" t="s">
        <v>6421</v>
      </c>
      <c r="F337" s="1" t="s">
        <v>5862</v>
      </c>
      <c r="G337" s="1" t="s">
        <v>6373</v>
      </c>
      <c r="H337" s="1" t="s">
        <v>5911</v>
      </c>
      <c r="Q337" s="1">
        <v>108</v>
      </c>
      <c r="R337" s="1">
        <v>130</v>
      </c>
      <c r="S337" s="1">
        <v>63</v>
      </c>
      <c r="T337" s="1">
        <v>63</v>
      </c>
      <c r="U337" s="1">
        <v>98.7</v>
      </c>
      <c r="V337" s="1">
        <v>98.2</v>
      </c>
      <c r="W337" s="1">
        <v>90</v>
      </c>
      <c r="X337" s="1">
        <v>82</v>
      </c>
      <c r="Y337" s="1">
        <v>18</v>
      </c>
      <c r="Z337" s="1">
        <v>16</v>
      </c>
      <c r="AA337" s="1">
        <v>93</v>
      </c>
      <c r="AB337" s="1">
        <v>94</v>
      </c>
      <c r="AC337" s="1">
        <v>0</v>
      </c>
      <c r="AF337" s="1">
        <v>29</v>
      </c>
      <c r="AG337" s="1">
        <v>29.5</v>
      </c>
      <c r="AH337" s="1">
        <v>9.5</v>
      </c>
      <c r="AK337" s="1">
        <v>2</v>
      </c>
      <c r="AM337" s="1">
        <v>136</v>
      </c>
      <c r="AN337" s="1">
        <v>4.5</v>
      </c>
      <c r="AO337" s="1">
        <v>95</v>
      </c>
      <c r="AP337" s="1">
        <v>9.6999999999999993</v>
      </c>
      <c r="AQ337" s="1">
        <v>116</v>
      </c>
      <c r="AR337" s="1">
        <v>17</v>
      </c>
      <c r="AS337" s="1">
        <v>1.25</v>
      </c>
      <c r="AT337" s="1">
        <v>12</v>
      </c>
      <c r="AU337" s="1">
        <v>19.940000000000001</v>
      </c>
      <c r="AV337" s="1">
        <v>205</v>
      </c>
      <c r="BF337" s="1">
        <v>302</v>
      </c>
      <c r="BG337" s="1">
        <v>7.4</v>
      </c>
      <c r="BH337" s="1">
        <v>49</v>
      </c>
      <c r="DJ337" s="1">
        <v>1</v>
      </c>
      <c r="DK337" s="1" t="s">
        <v>6422</v>
      </c>
    </row>
    <row r="338" spans="1:158" s="1" customFormat="1">
      <c r="A338" s="14">
        <v>329</v>
      </c>
      <c r="B338" s="1">
        <v>1</v>
      </c>
      <c r="C338" s="64" t="s">
        <v>6786</v>
      </c>
      <c r="D338" s="1">
        <v>1</v>
      </c>
      <c r="E338" s="1" t="s">
        <v>6197</v>
      </c>
      <c r="F338" s="1" t="s">
        <v>5992</v>
      </c>
      <c r="G338" s="1" t="s">
        <v>6787</v>
      </c>
      <c r="H338" s="1" t="s">
        <v>5911</v>
      </c>
      <c r="I338" s="1" t="s">
        <v>6460</v>
      </c>
      <c r="Q338" s="1">
        <v>133</v>
      </c>
      <c r="R338" s="1">
        <v>139</v>
      </c>
      <c r="S338" s="1">
        <v>83</v>
      </c>
      <c r="T338" s="1">
        <v>65</v>
      </c>
      <c r="U338" s="1">
        <v>98.2</v>
      </c>
      <c r="W338" s="1">
        <v>104</v>
      </c>
      <c r="X338" s="1">
        <v>75</v>
      </c>
      <c r="Y338" s="1">
        <v>15</v>
      </c>
      <c r="Z338" s="1">
        <v>16</v>
      </c>
      <c r="AA338" s="1">
        <v>96</v>
      </c>
      <c r="AB338" s="1">
        <v>96</v>
      </c>
      <c r="AD338" s="1">
        <v>0</v>
      </c>
      <c r="AF338" s="1">
        <v>24</v>
      </c>
      <c r="AG338" s="1">
        <v>45.1</v>
      </c>
      <c r="AH338" s="1">
        <v>14.4</v>
      </c>
      <c r="AK338" s="1">
        <v>2.1</v>
      </c>
      <c r="AM338" s="1">
        <v>140</v>
      </c>
      <c r="AN338" s="1">
        <v>4.2</v>
      </c>
      <c r="AO338" s="1">
        <v>105</v>
      </c>
      <c r="AP338" s="1">
        <v>8.3000000000000007</v>
      </c>
      <c r="AQ338" s="1">
        <v>305</v>
      </c>
      <c r="AR338" s="1">
        <v>19</v>
      </c>
      <c r="AS338" s="1">
        <v>0.72</v>
      </c>
      <c r="AT338" s="1">
        <v>11</v>
      </c>
      <c r="AU338" s="1">
        <v>3.78</v>
      </c>
      <c r="AV338" s="1">
        <v>181</v>
      </c>
      <c r="BC338" s="64">
        <v>12</v>
      </c>
      <c r="BD338" s="1">
        <v>8</v>
      </c>
      <c r="BE338" s="1">
        <v>8</v>
      </c>
      <c r="BG338" s="1">
        <v>7.4</v>
      </c>
      <c r="BH338" s="1">
        <v>46</v>
      </c>
      <c r="BJ338" s="1">
        <v>2.1</v>
      </c>
      <c r="BQ338" s="14"/>
      <c r="CM338" s="1">
        <v>0.5</v>
      </c>
      <c r="DJ338" s="1">
        <v>1</v>
      </c>
      <c r="DK338" s="1" t="s">
        <v>6788</v>
      </c>
      <c r="EI338" s="14"/>
      <c r="FB338" s="14"/>
    </row>
    <row r="339" spans="1:158" s="1" customFormat="1">
      <c r="A339" s="14">
        <v>330</v>
      </c>
      <c r="B339" s="64">
        <v>1</v>
      </c>
      <c r="C339" s="64" t="s">
        <v>6573</v>
      </c>
      <c r="D339" s="1">
        <v>14</v>
      </c>
      <c r="Q339" s="1">
        <v>139</v>
      </c>
      <c r="R339" s="1">
        <v>146</v>
      </c>
      <c r="S339" s="1">
        <v>65</v>
      </c>
      <c r="T339" s="1">
        <v>75</v>
      </c>
      <c r="U339" s="1">
        <v>97.9</v>
      </c>
      <c r="V339" s="1">
        <v>97.7</v>
      </c>
      <c r="W339" s="1">
        <v>98</v>
      </c>
      <c r="X339" s="1">
        <v>68</v>
      </c>
      <c r="Y339" s="1">
        <v>16</v>
      </c>
      <c r="Z339" s="1">
        <v>18</v>
      </c>
      <c r="AA339" s="1">
        <v>94</v>
      </c>
      <c r="AB339" s="1">
        <v>99</v>
      </c>
      <c r="AC339" s="1">
        <v>0</v>
      </c>
      <c r="AD339" s="1">
        <v>0</v>
      </c>
      <c r="AE339" s="1">
        <v>160</v>
      </c>
      <c r="AF339" s="1">
        <v>30</v>
      </c>
      <c r="AG339" s="1">
        <v>41.6</v>
      </c>
      <c r="AH339" s="1">
        <v>13.5</v>
      </c>
      <c r="AI339" s="1">
        <v>2.2999999999999998</v>
      </c>
      <c r="AM339" s="1">
        <v>139</v>
      </c>
      <c r="AN339" s="1">
        <v>4.3</v>
      </c>
      <c r="AO339" s="1">
        <v>98</v>
      </c>
      <c r="AP339" s="1">
        <v>9</v>
      </c>
      <c r="AQ339" s="1">
        <v>98</v>
      </c>
      <c r="AR339" s="1">
        <v>24</v>
      </c>
      <c r="AS339" s="1">
        <v>0.94</v>
      </c>
      <c r="AT339" s="1">
        <v>11</v>
      </c>
      <c r="AU339" s="1">
        <v>4.5199999999999996</v>
      </c>
      <c r="AV339" s="1">
        <v>243</v>
      </c>
      <c r="AW339" s="1">
        <v>7</v>
      </c>
      <c r="AX339" s="1">
        <v>4.0999999999999996</v>
      </c>
      <c r="AY339" s="1">
        <v>1.3</v>
      </c>
      <c r="AZ339" s="1">
        <v>55</v>
      </c>
      <c r="BA339" s="1">
        <v>21</v>
      </c>
      <c r="BB339" s="1">
        <v>19</v>
      </c>
      <c r="BD339" s="1">
        <v>29</v>
      </c>
      <c r="BE339" s="1">
        <v>28</v>
      </c>
      <c r="BF339" s="1">
        <v>1752</v>
      </c>
      <c r="BJ339" s="1">
        <v>2</v>
      </c>
      <c r="BM339" s="1">
        <v>2.13</v>
      </c>
      <c r="DJ339" s="1">
        <v>1</v>
      </c>
      <c r="DK339" s="1" t="s">
        <v>5976</v>
      </c>
      <c r="DL339" s="1">
        <v>2</v>
      </c>
      <c r="DM339" s="1" t="s">
        <v>6574</v>
      </c>
      <c r="DR339" s="1">
        <v>2</v>
      </c>
      <c r="DS339" s="1" t="s">
        <v>6303</v>
      </c>
    </row>
    <row r="340" spans="1:158" s="1" customFormat="1">
      <c r="A340" s="14">
        <v>331</v>
      </c>
      <c r="B340" s="1">
        <v>1</v>
      </c>
      <c r="C340" s="1" t="s">
        <v>6988</v>
      </c>
      <c r="D340" s="1">
        <v>5</v>
      </c>
      <c r="Q340" s="1">
        <v>133</v>
      </c>
      <c r="R340" s="1">
        <v>130</v>
      </c>
      <c r="S340" s="1">
        <v>78</v>
      </c>
      <c r="T340" s="1">
        <v>59</v>
      </c>
      <c r="U340" s="1">
        <v>97.9</v>
      </c>
      <c r="W340" s="1">
        <v>55</v>
      </c>
      <c r="X340" s="1">
        <v>80</v>
      </c>
      <c r="Y340" s="1">
        <v>22</v>
      </c>
      <c r="Z340" s="1">
        <v>18</v>
      </c>
      <c r="AA340" s="1">
        <v>100</v>
      </c>
      <c r="AB340" s="1">
        <v>98</v>
      </c>
      <c r="AC340" s="1">
        <v>0</v>
      </c>
      <c r="AD340" s="1">
        <v>0</v>
      </c>
      <c r="AE340" s="1">
        <v>157</v>
      </c>
      <c r="AF340" s="1">
        <v>20</v>
      </c>
      <c r="AG340" s="1">
        <v>41.4</v>
      </c>
      <c r="AH340" s="1">
        <v>13.4</v>
      </c>
      <c r="AM340" s="1">
        <v>145</v>
      </c>
      <c r="AN340" s="1">
        <v>4.4000000000000004</v>
      </c>
      <c r="AO340" s="1">
        <v>109</v>
      </c>
      <c r="AP340" s="1">
        <v>9.1999999999999993</v>
      </c>
      <c r="AQ340" s="1">
        <v>89</v>
      </c>
      <c r="AR340" s="1">
        <v>24</v>
      </c>
      <c r="AS340" s="1">
        <v>0.89</v>
      </c>
      <c r="AT340" s="1">
        <v>16</v>
      </c>
      <c r="AU340" s="1">
        <v>6.66</v>
      </c>
      <c r="AV340" s="1">
        <v>178</v>
      </c>
      <c r="AW340" s="1">
        <v>7.6</v>
      </c>
      <c r="AX340" s="1">
        <v>4.0999999999999996</v>
      </c>
      <c r="AY340" s="1">
        <v>0.7</v>
      </c>
      <c r="AZ340" s="1">
        <v>75</v>
      </c>
      <c r="BA340" s="1">
        <v>48</v>
      </c>
      <c r="BB340" s="1">
        <v>31</v>
      </c>
      <c r="BD340" s="1">
        <v>11</v>
      </c>
      <c r="BE340" s="1">
        <v>12</v>
      </c>
      <c r="BF340" s="1">
        <v>6089</v>
      </c>
      <c r="BJ340" s="1">
        <v>2.1</v>
      </c>
      <c r="BK340" s="1">
        <v>35</v>
      </c>
      <c r="BQ340" s="1">
        <v>3.3</v>
      </c>
      <c r="DJ340" s="1">
        <v>1</v>
      </c>
      <c r="DK340" s="1" t="s">
        <v>6989</v>
      </c>
      <c r="DL340" s="1">
        <v>2</v>
      </c>
      <c r="DM340" s="1" t="s">
        <v>6990</v>
      </c>
    </row>
    <row r="341" spans="1:158" s="1" customFormat="1">
      <c r="A341" s="14">
        <v>332</v>
      </c>
      <c r="B341" s="1">
        <v>2</v>
      </c>
      <c r="C341" s="1" t="s">
        <v>6261</v>
      </c>
      <c r="D341" s="1">
        <v>2</v>
      </c>
      <c r="E341" s="1" t="s">
        <v>6262</v>
      </c>
      <c r="F341" s="1" t="s">
        <v>6335</v>
      </c>
      <c r="Q341" s="1">
        <v>117</v>
      </c>
      <c r="S341" s="1">
        <v>79</v>
      </c>
      <c r="U341" s="1">
        <v>97.6</v>
      </c>
      <c r="W341" s="1">
        <v>50</v>
      </c>
      <c r="Y341" s="1">
        <v>18</v>
      </c>
      <c r="AA341" s="1">
        <v>100</v>
      </c>
      <c r="AC341" s="1">
        <v>0</v>
      </c>
      <c r="AE341" s="1">
        <v>120</v>
      </c>
      <c r="AF341" s="1">
        <v>28</v>
      </c>
      <c r="AG341" s="1">
        <v>41.5</v>
      </c>
      <c r="AH341" s="1">
        <v>13.2</v>
      </c>
      <c r="AM341" s="1">
        <v>136</v>
      </c>
      <c r="AN341" s="1">
        <v>4.5</v>
      </c>
      <c r="AO341" s="1">
        <v>99</v>
      </c>
      <c r="AP341" s="1">
        <v>9.6</v>
      </c>
      <c r="AQ341" s="1">
        <v>93</v>
      </c>
      <c r="AR341" s="1">
        <v>19</v>
      </c>
      <c r="AS341" s="1">
        <v>0.89</v>
      </c>
      <c r="AT341" s="1">
        <v>9</v>
      </c>
      <c r="AU341" s="1">
        <v>9.61</v>
      </c>
      <c r="AV341" s="1">
        <v>250</v>
      </c>
      <c r="BJ341" s="1">
        <v>2.2000000000000002</v>
      </c>
      <c r="BT341" s="1">
        <v>1.2</v>
      </c>
      <c r="CI341" s="1" t="s">
        <v>6368</v>
      </c>
      <c r="DJ341" s="1">
        <v>1</v>
      </c>
      <c r="DK341" s="1" t="s">
        <v>6875</v>
      </c>
    </row>
    <row r="342" spans="1:158" s="1" customFormat="1">
      <c r="A342" s="14">
        <v>333</v>
      </c>
      <c r="B342" s="1">
        <v>2</v>
      </c>
      <c r="C342" s="1" t="s">
        <v>5920</v>
      </c>
      <c r="D342" s="1">
        <v>5</v>
      </c>
      <c r="E342" s="1" t="s">
        <v>6040</v>
      </c>
      <c r="Q342" s="1">
        <v>131</v>
      </c>
      <c r="R342" s="1">
        <v>148</v>
      </c>
      <c r="S342" s="1">
        <v>75</v>
      </c>
      <c r="T342" s="1">
        <v>77</v>
      </c>
      <c r="V342" s="1">
        <v>98.7</v>
      </c>
      <c r="W342" s="1">
        <v>68</v>
      </c>
      <c r="X342" s="1">
        <v>70</v>
      </c>
      <c r="Y342" s="1">
        <v>16</v>
      </c>
      <c r="Z342" s="1">
        <v>20</v>
      </c>
      <c r="AA342" s="1">
        <v>93</v>
      </c>
      <c r="AB342" s="1">
        <v>92</v>
      </c>
      <c r="AC342" s="1">
        <v>0</v>
      </c>
      <c r="AD342" s="1">
        <v>0</v>
      </c>
      <c r="AE342" s="1">
        <v>362</v>
      </c>
      <c r="AF342" s="1">
        <v>27</v>
      </c>
      <c r="AG342" s="1">
        <v>36.799999999999997</v>
      </c>
      <c r="AH342" s="1">
        <v>12</v>
      </c>
      <c r="AM342" s="1">
        <v>134</v>
      </c>
      <c r="AN342" s="1">
        <v>4.5999999999999996</v>
      </c>
      <c r="AO342" s="1">
        <v>94</v>
      </c>
      <c r="AP342" s="1">
        <v>9.1999999999999993</v>
      </c>
      <c r="AQ342" s="1">
        <v>175</v>
      </c>
      <c r="AR342" s="1">
        <v>10</v>
      </c>
      <c r="AS342" s="1">
        <v>0.63</v>
      </c>
      <c r="AT342" s="1">
        <v>13</v>
      </c>
      <c r="AU342" s="1">
        <v>16.510000000000002</v>
      </c>
      <c r="AV342" s="1">
        <v>352</v>
      </c>
      <c r="AW342" s="1">
        <v>7.5</v>
      </c>
      <c r="AX342" s="1">
        <v>3.3</v>
      </c>
      <c r="AY342" s="1">
        <v>0.5</v>
      </c>
      <c r="AZ342" s="1">
        <v>66</v>
      </c>
      <c r="BA342" s="1">
        <v>25</v>
      </c>
      <c r="BB342" s="1">
        <v>27</v>
      </c>
      <c r="BD342" s="1" t="s">
        <v>5851</v>
      </c>
      <c r="BF342" s="1">
        <v>860</v>
      </c>
      <c r="BG342" s="1">
        <v>7.38</v>
      </c>
      <c r="BH342" s="1">
        <v>57</v>
      </c>
      <c r="BL342" s="1">
        <v>998</v>
      </c>
      <c r="DJ342" s="1">
        <v>3</v>
      </c>
      <c r="DK342" s="1" t="s">
        <v>6071</v>
      </c>
      <c r="DL342" s="1">
        <v>1</v>
      </c>
      <c r="DM342" s="1" t="s">
        <v>6072</v>
      </c>
      <c r="DN342" s="1">
        <v>2</v>
      </c>
      <c r="DO342" s="1" t="s">
        <v>6073</v>
      </c>
    </row>
    <row r="343" spans="1:158" s="1" customFormat="1">
      <c r="A343" s="14">
        <v>334</v>
      </c>
      <c r="B343" s="1">
        <v>1</v>
      </c>
      <c r="C343" s="1" t="s">
        <v>5839</v>
      </c>
      <c r="D343" s="1">
        <v>7</v>
      </c>
      <c r="E343" s="1" t="s">
        <v>5938</v>
      </c>
      <c r="F343" s="1" t="s">
        <v>6134</v>
      </c>
      <c r="Q343" s="1">
        <v>131</v>
      </c>
      <c r="R343" s="1">
        <v>136</v>
      </c>
      <c r="S343" s="1">
        <v>69</v>
      </c>
      <c r="T343" s="1">
        <v>60</v>
      </c>
      <c r="U343" s="1">
        <v>97.8</v>
      </c>
      <c r="W343" s="1">
        <v>73</v>
      </c>
      <c r="X343" s="1">
        <v>89</v>
      </c>
      <c r="Y343" s="1">
        <v>22</v>
      </c>
      <c r="Z343" s="1">
        <v>20</v>
      </c>
      <c r="AA343" s="1">
        <v>99</v>
      </c>
      <c r="AE343" s="1">
        <v>224</v>
      </c>
      <c r="AF343" s="1">
        <v>36</v>
      </c>
      <c r="AG343" s="1">
        <v>40.1</v>
      </c>
      <c r="AH343" s="1">
        <v>13.1</v>
      </c>
      <c r="AM343" s="1">
        <v>144</v>
      </c>
      <c r="AN343" s="1">
        <v>4.4000000000000004</v>
      </c>
      <c r="AO343" s="1">
        <v>99</v>
      </c>
      <c r="AP343" s="1">
        <v>9.3000000000000007</v>
      </c>
      <c r="AQ343" s="1">
        <v>110</v>
      </c>
      <c r="AR343" s="1">
        <v>13</v>
      </c>
      <c r="AS343" s="1">
        <v>0.74</v>
      </c>
      <c r="AT343" s="1">
        <v>9</v>
      </c>
      <c r="AU343" s="1">
        <v>8.52</v>
      </c>
      <c r="AV343" s="1">
        <v>263</v>
      </c>
      <c r="AW343" s="1">
        <v>7.2</v>
      </c>
      <c r="AX343" s="1">
        <v>4.0999999999999996</v>
      </c>
      <c r="AY343" s="1">
        <v>0.2</v>
      </c>
      <c r="AZ343" s="1">
        <v>90</v>
      </c>
      <c r="BA343" s="1">
        <v>17</v>
      </c>
      <c r="BB343" s="1">
        <v>22</v>
      </c>
      <c r="BD343" s="1" t="s">
        <v>5851</v>
      </c>
      <c r="BF343" s="1">
        <v>13</v>
      </c>
      <c r="BI343" s="1">
        <v>0.06</v>
      </c>
      <c r="BJ343" s="1">
        <v>2.2000000000000002</v>
      </c>
      <c r="DJ343" s="1">
        <v>1</v>
      </c>
      <c r="DK343" s="1" t="s">
        <v>6135</v>
      </c>
    </row>
    <row r="344" spans="1:158" s="1" customFormat="1">
      <c r="A344" s="14">
        <v>335</v>
      </c>
      <c r="B344" s="64">
        <v>1</v>
      </c>
      <c r="C344" s="64" t="s">
        <v>5920</v>
      </c>
      <c r="D344" s="1">
        <v>6</v>
      </c>
      <c r="E344" s="1" t="s">
        <v>6638</v>
      </c>
      <c r="F344" s="1" t="s">
        <v>6030</v>
      </c>
      <c r="G344" s="1" t="s">
        <v>6126</v>
      </c>
      <c r="Q344" s="1">
        <v>134</v>
      </c>
      <c r="R344" s="1">
        <v>170</v>
      </c>
      <c r="S344" s="1">
        <v>59</v>
      </c>
      <c r="T344" s="1">
        <v>76</v>
      </c>
      <c r="U344" s="1">
        <v>99.1</v>
      </c>
      <c r="W344" s="1">
        <v>104</v>
      </c>
      <c r="X344" s="1">
        <v>141</v>
      </c>
      <c r="Y344" s="1">
        <v>23</v>
      </c>
      <c r="AA344" s="1">
        <v>93</v>
      </c>
      <c r="AB344" s="1">
        <v>96</v>
      </c>
      <c r="AE344" s="1">
        <v>105</v>
      </c>
      <c r="AF344" s="1">
        <v>26</v>
      </c>
      <c r="AG344" s="1">
        <v>36.200000000000003</v>
      </c>
      <c r="AH344" s="1">
        <v>12.3</v>
      </c>
      <c r="AM344" s="1">
        <v>129</v>
      </c>
      <c r="AN344" s="1">
        <v>4.5999999999999996</v>
      </c>
      <c r="AO344" s="1">
        <v>91</v>
      </c>
      <c r="AP344" s="1">
        <v>8.6999999999999993</v>
      </c>
      <c r="AQ344" s="1">
        <v>173</v>
      </c>
      <c r="AR344" s="1">
        <v>12</v>
      </c>
      <c r="AS344" s="1">
        <v>0.81</v>
      </c>
      <c r="AT344" s="1">
        <v>12</v>
      </c>
      <c r="AU344" s="1">
        <v>9.83</v>
      </c>
      <c r="AV344" s="1">
        <v>215</v>
      </c>
      <c r="BD344" s="1">
        <v>11</v>
      </c>
      <c r="BE344" s="1">
        <v>12</v>
      </c>
      <c r="BL344" s="1">
        <v>423</v>
      </c>
      <c r="CJ344" s="1">
        <v>1</v>
      </c>
      <c r="CK344" s="1">
        <v>0</v>
      </c>
      <c r="CL344" s="1">
        <v>0</v>
      </c>
      <c r="DJ344" s="1">
        <v>1</v>
      </c>
      <c r="DK344" s="1" t="s">
        <v>6639</v>
      </c>
    </row>
    <row r="345" spans="1:158" s="1" customFormat="1">
      <c r="A345" s="14">
        <v>336</v>
      </c>
      <c r="B345" s="64">
        <v>2</v>
      </c>
      <c r="C345" s="64" t="s">
        <v>5936</v>
      </c>
      <c r="D345" s="64">
        <v>1</v>
      </c>
      <c r="E345" s="1" t="s">
        <v>5897</v>
      </c>
      <c r="F345" s="1" t="s">
        <v>6373</v>
      </c>
      <c r="G345" s="1" t="s">
        <v>5965</v>
      </c>
      <c r="R345" s="1">
        <v>105</v>
      </c>
      <c r="T345" s="1">
        <v>72</v>
      </c>
      <c r="U345" s="1">
        <v>100.5</v>
      </c>
      <c r="V345" s="1">
        <v>98.5</v>
      </c>
      <c r="W345" s="1">
        <v>78</v>
      </c>
      <c r="X345" s="1">
        <v>100</v>
      </c>
      <c r="Y345" s="1">
        <v>20</v>
      </c>
      <c r="Z345" s="1">
        <v>20</v>
      </c>
      <c r="AA345" s="1">
        <v>93</v>
      </c>
      <c r="AB345" s="1">
        <v>96</v>
      </c>
      <c r="AC345" s="1">
        <v>0</v>
      </c>
      <c r="AD345" s="1">
        <v>0</v>
      </c>
      <c r="AE345" s="1">
        <v>192</v>
      </c>
      <c r="AF345" s="1">
        <v>25</v>
      </c>
      <c r="AG345" s="1">
        <v>39.299999999999997</v>
      </c>
      <c r="AH345" s="1">
        <v>12.9</v>
      </c>
      <c r="AI345" s="1">
        <v>1.9</v>
      </c>
      <c r="AM345" s="1">
        <v>137</v>
      </c>
      <c r="AN345" s="1">
        <v>3.8</v>
      </c>
      <c r="AO345" s="1">
        <v>100</v>
      </c>
      <c r="AP345" s="1">
        <v>8.4</v>
      </c>
      <c r="AQ345" s="1">
        <v>117</v>
      </c>
      <c r="AR345" s="1">
        <v>22</v>
      </c>
      <c r="AS345" s="1">
        <v>1.1100000000000001</v>
      </c>
      <c r="AT345" s="1">
        <v>12</v>
      </c>
      <c r="AU345" s="1">
        <v>10.23</v>
      </c>
      <c r="AV345" s="1">
        <v>208</v>
      </c>
      <c r="BD345" s="1">
        <v>45</v>
      </c>
      <c r="BE345" s="1">
        <v>46</v>
      </c>
      <c r="BF345" s="1">
        <v>13033</v>
      </c>
      <c r="BJ345" s="1">
        <v>2.2000000000000002</v>
      </c>
      <c r="CJ345" s="1">
        <v>0</v>
      </c>
      <c r="CK345" s="1">
        <v>0</v>
      </c>
      <c r="CL345" s="1">
        <v>0</v>
      </c>
      <c r="DJ345" s="1">
        <v>1</v>
      </c>
      <c r="DK345" s="1" t="s">
        <v>6540</v>
      </c>
      <c r="DR345" s="1">
        <v>1</v>
      </c>
      <c r="DS345" s="1" t="s">
        <v>6359</v>
      </c>
    </row>
    <row r="346" spans="1:158" s="1" customFormat="1">
      <c r="A346" s="14">
        <v>337</v>
      </c>
      <c r="B346" s="1">
        <v>2</v>
      </c>
      <c r="C346" s="1" t="s">
        <v>6084</v>
      </c>
      <c r="D346" s="1">
        <v>8</v>
      </c>
      <c r="E346" s="1" t="s">
        <v>6085</v>
      </c>
      <c r="Q346" s="1">
        <v>138</v>
      </c>
      <c r="R346" s="1">
        <v>127</v>
      </c>
      <c r="S346" s="1">
        <v>82</v>
      </c>
      <c r="T346" s="1">
        <v>74</v>
      </c>
      <c r="U346" s="1">
        <v>98.4</v>
      </c>
      <c r="W346" s="1">
        <v>95</v>
      </c>
      <c r="X346" s="1">
        <v>81</v>
      </c>
      <c r="Y346" s="1">
        <v>16</v>
      </c>
      <c r="Z346" s="1">
        <v>20</v>
      </c>
      <c r="AA346" s="1">
        <v>96</v>
      </c>
      <c r="AB346" s="1">
        <v>98</v>
      </c>
      <c r="AC346" s="1">
        <v>0</v>
      </c>
      <c r="AD346" s="1">
        <v>0</v>
      </c>
      <c r="AF346" s="1">
        <v>23</v>
      </c>
      <c r="AG346" s="1">
        <v>40.799999999999997</v>
      </c>
      <c r="AH346" s="1">
        <v>14.9</v>
      </c>
      <c r="AM346" s="1">
        <v>128</v>
      </c>
      <c r="AN346" s="1">
        <v>5.3</v>
      </c>
      <c r="AO346" s="1">
        <v>89</v>
      </c>
      <c r="AP346" s="1">
        <v>9.4</v>
      </c>
      <c r="AQ346" s="1">
        <v>561</v>
      </c>
      <c r="AR346" s="1">
        <v>27</v>
      </c>
      <c r="AS346" s="1">
        <v>1.25</v>
      </c>
      <c r="AT346" s="1">
        <v>16</v>
      </c>
      <c r="AU346" s="1">
        <v>6.85</v>
      </c>
      <c r="AV346" s="1">
        <v>164</v>
      </c>
      <c r="AW346" s="1">
        <v>7.6</v>
      </c>
      <c r="AX346" s="1">
        <v>4.5999999999999996</v>
      </c>
      <c r="AY346" s="1">
        <v>0.8</v>
      </c>
      <c r="AZ346" s="1">
        <v>107</v>
      </c>
      <c r="BA346" s="1">
        <v>21</v>
      </c>
      <c r="BB346" s="1">
        <v>26</v>
      </c>
      <c r="BC346" s="1">
        <v>12</v>
      </c>
      <c r="BG346" s="1">
        <v>7.36</v>
      </c>
      <c r="BH346" s="1">
        <v>42</v>
      </c>
      <c r="DC346" s="1">
        <v>28</v>
      </c>
      <c r="DE346" s="1">
        <v>58</v>
      </c>
      <c r="DF346" s="1">
        <v>160</v>
      </c>
      <c r="DG346" s="1">
        <v>369</v>
      </c>
    </row>
    <row r="347" spans="1:158" s="1" customFormat="1">
      <c r="A347" s="14">
        <v>338</v>
      </c>
      <c r="B347" s="64">
        <v>2</v>
      </c>
      <c r="C347" s="64" t="s">
        <v>6267</v>
      </c>
      <c r="D347" s="64">
        <v>11</v>
      </c>
      <c r="E347" s="1" t="s">
        <v>6601</v>
      </c>
      <c r="Q347" s="1">
        <v>127</v>
      </c>
      <c r="R347" s="1">
        <v>118</v>
      </c>
      <c r="S347" s="1">
        <v>80</v>
      </c>
      <c r="T347" s="1">
        <v>77</v>
      </c>
      <c r="U347" s="1">
        <v>98.6</v>
      </c>
      <c r="V347" s="1">
        <v>98.9</v>
      </c>
      <c r="W347" s="1">
        <v>80</v>
      </c>
      <c r="X347" s="1">
        <v>78</v>
      </c>
      <c r="Y347" s="1">
        <v>14</v>
      </c>
      <c r="Z347" s="1">
        <v>16</v>
      </c>
      <c r="AA347" s="1">
        <v>100</v>
      </c>
      <c r="AB347" s="1">
        <v>95</v>
      </c>
      <c r="AC347" s="1">
        <v>0</v>
      </c>
      <c r="AD347" s="1">
        <v>0</v>
      </c>
      <c r="AE347" s="1">
        <v>200</v>
      </c>
      <c r="AG347" s="1">
        <v>41.1</v>
      </c>
      <c r="AH347" s="1">
        <v>14.1</v>
      </c>
      <c r="AM347" s="1">
        <v>141</v>
      </c>
      <c r="AN347" s="1">
        <v>4.5999999999999996</v>
      </c>
      <c r="AO347" s="1">
        <v>100</v>
      </c>
      <c r="AP347" s="1">
        <v>9.3000000000000007</v>
      </c>
      <c r="AQ347" s="1">
        <v>114</v>
      </c>
      <c r="AR347" s="1">
        <v>17</v>
      </c>
      <c r="AS347" s="1">
        <v>1.49</v>
      </c>
      <c r="AT347" s="1">
        <v>13</v>
      </c>
      <c r="AU347" s="1">
        <v>7.1</v>
      </c>
      <c r="AV347" s="1">
        <v>232</v>
      </c>
      <c r="AW347" s="1">
        <v>7.2</v>
      </c>
      <c r="AX347" s="1">
        <v>4.3</v>
      </c>
      <c r="AY347" s="1">
        <v>0.6</v>
      </c>
      <c r="AZ347" s="1">
        <v>65</v>
      </c>
      <c r="BA347" s="1">
        <v>16</v>
      </c>
      <c r="BB347" s="1">
        <v>20</v>
      </c>
      <c r="BD347" s="1">
        <v>11</v>
      </c>
      <c r="BJ347" s="1">
        <v>2.5</v>
      </c>
      <c r="CU347" s="1">
        <v>94</v>
      </c>
      <c r="CV347" s="1">
        <v>105</v>
      </c>
      <c r="CW347" s="1">
        <v>131</v>
      </c>
      <c r="DJ347" s="1">
        <v>3</v>
      </c>
      <c r="DK347" s="1" t="s">
        <v>6602</v>
      </c>
    </row>
    <row r="348" spans="1:158" s="1" customFormat="1">
      <c r="A348" s="14">
        <v>339</v>
      </c>
      <c r="B348" s="1">
        <v>2</v>
      </c>
      <c r="C348" s="1" t="s">
        <v>5879</v>
      </c>
      <c r="D348" s="1">
        <v>8</v>
      </c>
      <c r="E348" s="1" t="s">
        <v>5880</v>
      </c>
      <c r="F348" s="1" t="s">
        <v>5881</v>
      </c>
      <c r="G348" s="1" t="s">
        <v>5882</v>
      </c>
      <c r="Q348" s="1">
        <v>151</v>
      </c>
      <c r="R348" s="1">
        <v>141</v>
      </c>
      <c r="S348" s="1">
        <v>72</v>
      </c>
      <c r="T348" s="1">
        <v>67</v>
      </c>
      <c r="U348" s="1">
        <v>97.9</v>
      </c>
      <c r="W348" s="1">
        <v>69</v>
      </c>
      <c r="X348" s="1">
        <v>70</v>
      </c>
      <c r="Y348" s="1">
        <v>16</v>
      </c>
      <c r="Z348" s="1">
        <v>18</v>
      </c>
      <c r="AA348" s="1">
        <v>96</v>
      </c>
      <c r="AE348" s="1">
        <v>180</v>
      </c>
      <c r="AF348" s="1">
        <v>25</v>
      </c>
      <c r="AG348" s="1">
        <v>37.5</v>
      </c>
      <c r="AH348" s="1">
        <v>12.5</v>
      </c>
      <c r="AK348" s="1">
        <v>3.4</v>
      </c>
      <c r="AM348" s="1">
        <v>131</v>
      </c>
      <c r="AN348" s="1">
        <v>4.7</v>
      </c>
      <c r="AO348" s="1">
        <v>88</v>
      </c>
      <c r="AP348" s="1">
        <v>9.9</v>
      </c>
      <c r="AQ348" s="1">
        <v>901</v>
      </c>
      <c r="AR348" s="1">
        <v>38</v>
      </c>
      <c r="AS348" s="1">
        <v>1.66</v>
      </c>
      <c r="AT348" s="1">
        <v>18</v>
      </c>
      <c r="AU348" s="1">
        <v>6.18</v>
      </c>
      <c r="AV348" s="1">
        <v>280</v>
      </c>
      <c r="BG348" s="1">
        <v>7.34</v>
      </c>
      <c r="BH348" s="1">
        <v>43</v>
      </c>
      <c r="BJ348" s="1">
        <v>1.8</v>
      </c>
      <c r="BQ348" s="1">
        <v>3.8</v>
      </c>
      <c r="CM348" s="1">
        <v>0.2</v>
      </c>
      <c r="DJ348" s="1">
        <v>0</v>
      </c>
    </row>
    <row r="349" spans="1:158" s="1" customFormat="1">
      <c r="A349" s="14">
        <v>340</v>
      </c>
      <c r="B349" s="64">
        <v>1</v>
      </c>
      <c r="C349" s="64" t="s">
        <v>5920</v>
      </c>
      <c r="D349" s="64">
        <v>5</v>
      </c>
      <c r="E349" s="1" t="s">
        <v>5987</v>
      </c>
      <c r="Q349" s="1">
        <v>167</v>
      </c>
      <c r="R349" s="1">
        <v>177</v>
      </c>
      <c r="S349" s="1">
        <v>81</v>
      </c>
      <c r="T349" s="1">
        <v>77</v>
      </c>
      <c r="U349" s="1">
        <v>98.3</v>
      </c>
      <c r="V349" s="1">
        <v>97.9</v>
      </c>
      <c r="W349" s="1">
        <v>78</v>
      </c>
      <c r="X349" s="1">
        <v>67</v>
      </c>
      <c r="Y349" s="1">
        <v>30</v>
      </c>
      <c r="Z349" s="1">
        <v>22</v>
      </c>
      <c r="AA349" s="1">
        <v>98</v>
      </c>
      <c r="AC349" s="1">
        <v>0</v>
      </c>
      <c r="AE349" s="1">
        <v>252</v>
      </c>
      <c r="AF349" s="1">
        <v>19</v>
      </c>
      <c r="AG349" s="1">
        <v>30.3</v>
      </c>
      <c r="AH349" s="1">
        <v>8.6999999999999993</v>
      </c>
      <c r="AI349" s="1">
        <v>2.4</v>
      </c>
      <c r="AM349" s="1">
        <v>142</v>
      </c>
      <c r="AN349" s="1">
        <v>5.0999999999999996</v>
      </c>
      <c r="AO349" s="1">
        <v>106</v>
      </c>
      <c r="AP349" s="1">
        <v>9.5</v>
      </c>
      <c r="AQ349" s="1">
        <v>132</v>
      </c>
      <c r="AR349" s="1">
        <v>70</v>
      </c>
      <c r="AS349" s="1">
        <v>2.85</v>
      </c>
      <c r="AT349" s="1">
        <v>17</v>
      </c>
      <c r="AU349" s="1">
        <v>7.57</v>
      </c>
      <c r="AV349" s="1">
        <v>298</v>
      </c>
      <c r="BF349" s="1">
        <v>9434</v>
      </c>
      <c r="BJ349" s="1">
        <v>2.7</v>
      </c>
      <c r="BQ349" s="1">
        <v>3.8</v>
      </c>
      <c r="CO349" s="1">
        <v>9.6999999999999993</v>
      </c>
      <c r="DJ349" s="1">
        <v>1</v>
      </c>
      <c r="DK349" s="1" t="s">
        <v>6524</v>
      </c>
    </row>
    <row r="350" spans="1:158" s="1" customFormat="1">
      <c r="A350" s="14">
        <v>341</v>
      </c>
      <c r="B350" s="64">
        <v>2</v>
      </c>
      <c r="C350" s="64" t="s">
        <v>6483</v>
      </c>
      <c r="D350" s="64">
        <v>2</v>
      </c>
      <c r="E350" s="1" t="s">
        <v>5897</v>
      </c>
      <c r="F350" s="1" t="s">
        <v>6030</v>
      </c>
      <c r="G350" s="1" t="s">
        <v>6175</v>
      </c>
      <c r="H350" s="1" t="s">
        <v>5933</v>
      </c>
      <c r="Q350" s="1">
        <v>127</v>
      </c>
      <c r="S350" s="1">
        <v>60</v>
      </c>
      <c r="V350" s="1">
        <v>98.3</v>
      </c>
      <c r="W350" s="1">
        <v>110</v>
      </c>
      <c r="Y350" s="1">
        <v>17</v>
      </c>
      <c r="AA350" s="1">
        <v>94</v>
      </c>
      <c r="AC350" s="1">
        <v>0</v>
      </c>
      <c r="AF350" s="1">
        <v>27</v>
      </c>
      <c r="AG350" s="1">
        <v>39.1</v>
      </c>
      <c r="AH350" s="1">
        <v>12.2</v>
      </c>
      <c r="AK350" s="1">
        <v>1.1000000000000001</v>
      </c>
      <c r="AM350" s="1">
        <v>138</v>
      </c>
      <c r="AN350" s="1">
        <v>3.5</v>
      </c>
      <c r="AO350" s="1">
        <v>99</v>
      </c>
      <c r="AP350" s="1">
        <v>8.6</v>
      </c>
      <c r="AQ350" s="1">
        <v>90</v>
      </c>
      <c r="AR350" s="1">
        <v>14</v>
      </c>
      <c r="AS350" s="1">
        <v>1.01</v>
      </c>
      <c r="AT350" s="1">
        <v>12</v>
      </c>
      <c r="AU350" s="1">
        <v>7.6</v>
      </c>
      <c r="AV350" s="1">
        <v>274</v>
      </c>
      <c r="BC350" s="1">
        <v>5.9</v>
      </c>
      <c r="DJ350" s="1">
        <v>3</v>
      </c>
      <c r="DK350" s="1" t="s">
        <v>6484</v>
      </c>
      <c r="DR350" s="1">
        <v>1</v>
      </c>
      <c r="DS350" s="1" t="s">
        <v>6359</v>
      </c>
    </row>
    <row r="351" spans="1:158" s="1" customFormat="1">
      <c r="A351" s="14">
        <v>342</v>
      </c>
      <c r="B351" s="64">
        <v>2</v>
      </c>
      <c r="C351" s="64" t="s">
        <v>5920</v>
      </c>
      <c r="D351" s="64">
        <v>7</v>
      </c>
      <c r="E351" s="1" t="s">
        <v>5978</v>
      </c>
      <c r="F351" s="1" t="s">
        <v>6561</v>
      </c>
      <c r="G351" s="1" t="s">
        <v>5893</v>
      </c>
      <c r="H351" s="1" t="s">
        <v>5862</v>
      </c>
      <c r="R351" s="1">
        <v>127</v>
      </c>
      <c r="T351" s="1">
        <v>54</v>
      </c>
      <c r="X351" s="1">
        <v>75</v>
      </c>
      <c r="Z351" s="1">
        <v>15</v>
      </c>
      <c r="AA351" s="1">
        <v>100</v>
      </c>
      <c r="AB351" s="1">
        <v>95</v>
      </c>
      <c r="AC351" s="1">
        <v>1</v>
      </c>
      <c r="AE351" s="1">
        <v>136</v>
      </c>
      <c r="AF351" s="1">
        <v>29</v>
      </c>
      <c r="AG351" s="1">
        <v>40.1</v>
      </c>
      <c r="AH351" s="1">
        <v>12.6</v>
      </c>
      <c r="AK351" s="1">
        <v>0.6</v>
      </c>
      <c r="AM351" s="1">
        <v>140</v>
      </c>
      <c r="AN351" s="1">
        <v>4.9000000000000004</v>
      </c>
      <c r="AO351" s="1">
        <v>103</v>
      </c>
      <c r="AP351" s="1">
        <v>9.1</v>
      </c>
      <c r="AQ351" s="1">
        <v>113</v>
      </c>
      <c r="AR351" s="1">
        <v>18</v>
      </c>
      <c r="AS351" s="1">
        <v>0.89</v>
      </c>
      <c r="AT351" s="1">
        <v>8</v>
      </c>
      <c r="AU351" s="1">
        <v>5.46</v>
      </c>
      <c r="AV351" s="1">
        <v>159</v>
      </c>
      <c r="AW351" s="1">
        <v>7.2</v>
      </c>
      <c r="AX351" s="1">
        <v>4.3</v>
      </c>
      <c r="AY351" s="1">
        <v>0.3</v>
      </c>
      <c r="AZ351" s="1">
        <v>77</v>
      </c>
      <c r="BA351" s="1">
        <v>26</v>
      </c>
      <c r="BB351" s="1">
        <v>19</v>
      </c>
      <c r="BD351" s="1">
        <v>11</v>
      </c>
      <c r="BF351" s="1">
        <v>299</v>
      </c>
      <c r="BG351" s="1">
        <v>7.31</v>
      </c>
      <c r="BH351" s="1">
        <v>43</v>
      </c>
      <c r="CJ351" s="1">
        <v>0</v>
      </c>
      <c r="CK351" s="1">
        <v>0</v>
      </c>
      <c r="CL351" s="1">
        <v>0</v>
      </c>
      <c r="DJ351" s="1">
        <v>1</v>
      </c>
      <c r="DK351" s="1" t="s">
        <v>6568</v>
      </c>
    </row>
    <row r="352" spans="1:158" s="1" customFormat="1">
      <c r="A352" s="14">
        <v>343</v>
      </c>
      <c r="B352" s="64">
        <v>1</v>
      </c>
      <c r="C352" s="64" t="s">
        <v>6406</v>
      </c>
      <c r="D352" s="64">
        <v>1</v>
      </c>
      <c r="E352" s="1" t="s">
        <v>6665</v>
      </c>
      <c r="F352" s="1" t="s">
        <v>6282</v>
      </c>
      <c r="G352" s="1" t="s">
        <v>5893</v>
      </c>
      <c r="H352" s="1" t="s">
        <v>6640</v>
      </c>
      <c r="Q352" s="1">
        <v>126</v>
      </c>
      <c r="R352" s="1">
        <v>128</v>
      </c>
      <c r="S352" s="1">
        <v>60</v>
      </c>
      <c r="T352" s="1">
        <v>60</v>
      </c>
      <c r="V352" s="1">
        <v>97.9</v>
      </c>
      <c r="W352" s="1">
        <v>64</v>
      </c>
      <c r="X352" s="1">
        <v>63</v>
      </c>
      <c r="Y352" s="1">
        <v>18</v>
      </c>
      <c r="AA352" s="1">
        <v>99</v>
      </c>
      <c r="AB352" s="1">
        <v>100</v>
      </c>
      <c r="AC352" s="1">
        <v>0</v>
      </c>
      <c r="AD352" s="1">
        <v>0</v>
      </c>
      <c r="AE352" s="1">
        <v>166</v>
      </c>
      <c r="AF352" s="1">
        <v>26</v>
      </c>
      <c r="AG352" s="1">
        <v>27.5</v>
      </c>
      <c r="AH352" s="1">
        <v>8.6999999999999993</v>
      </c>
      <c r="AI352" s="1">
        <v>1.1000000000000001</v>
      </c>
      <c r="AM352" s="1">
        <v>143</v>
      </c>
      <c r="AN352" s="1">
        <v>3.7</v>
      </c>
      <c r="AO352" s="1">
        <v>106</v>
      </c>
      <c r="AP352" s="1">
        <v>8.4</v>
      </c>
      <c r="AQ352" s="1">
        <v>97</v>
      </c>
      <c r="AR352" s="1">
        <v>9</v>
      </c>
      <c r="AS352" s="1">
        <v>1.19</v>
      </c>
      <c r="AT352" s="1">
        <v>11</v>
      </c>
      <c r="AU352" s="1">
        <v>6.15</v>
      </c>
      <c r="AV352" s="1">
        <v>291</v>
      </c>
      <c r="AW352" s="1">
        <v>6.1</v>
      </c>
      <c r="AX352" s="1">
        <v>2.7</v>
      </c>
      <c r="AY352" s="1">
        <v>0.5</v>
      </c>
      <c r="AZ352" s="1">
        <v>81</v>
      </c>
      <c r="BA352" s="1">
        <v>21</v>
      </c>
      <c r="BB352" s="1" t="s">
        <v>6653</v>
      </c>
      <c r="BI352" s="1">
        <v>0.01</v>
      </c>
      <c r="BM352" s="1">
        <v>8.9</v>
      </c>
      <c r="BO352" s="1">
        <v>1.3</v>
      </c>
      <c r="CJ352" s="1">
        <v>0</v>
      </c>
      <c r="CK352" s="1">
        <v>0</v>
      </c>
      <c r="CL352" s="1">
        <v>0</v>
      </c>
      <c r="DJ352" s="1">
        <v>2</v>
      </c>
      <c r="DK352" s="1" t="s">
        <v>6230</v>
      </c>
      <c r="DL352" s="1">
        <v>1</v>
      </c>
      <c r="DM352" s="1" t="s">
        <v>6666</v>
      </c>
      <c r="DR352" s="1">
        <v>2</v>
      </c>
      <c r="DS352" s="1" t="s">
        <v>6359</v>
      </c>
    </row>
    <row r="353" spans="1:123" s="1" customFormat="1">
      <c r="A353" s="14">
        <v>344</v>
      </c>
      <c r="B353" s="1">
        <v>2</v>
      </c>
      <c r="C353" s="1" t="s">
        <v>6161</v>
      </c>
      <c r="D353" s="1">
        <v>4</v>
      </c>
      <c r="E353" s="1" t="s">
        <v>6162</v>
      </c>
      <c r="F353" s="14" t="s">
        <v>6053</v>
      </c>
      <c r="G353" s="14"/>
      <c r="I353" s="14"/>
      <c r="J353" s="14"/>
      <c r="K353" s="14"/>
      <c r="L353" s="14"/>
      <c r="M353" s="14"/>
      <c r="N353" s="14"/>
      <c r="O353" s="14"/>
      <c r="P353" s="14"/>
      <c r="Q353" s="1">
        <v>119</v>
      </c>
      <c r="R353" s="1">
        <v>125</v>
      </c>
      <c r="S353" s="1">
        <v>75</v>
      </c>
      <c r="T353" s="1">
        <v>81</v>
      </c>
      <c r="U353" s="1">
        <v>97.8</v>
      </c>
      <c r="V353" s="1">
        <v>98.5</v>
      </c>
      <c r="W353" s="1">
        <v>119</v>
      </c>
      <c r="X353" s="1">
        <v>95</v>
      </c>
      <c r="Y353" s="1">
        <v>14</v>
      </c>
      <c r="Z353" s="1">
        <v>16</v>
      </c>
      <c r="AA353" s="1">
        <v>99</v>
      </c>
      <c r="AB353" s="1">
        <v>98</v>
      </c>
      <c r="AE353" s="1">
        <v>170</v>
      </c>
      <c r="AF353" s="1">
        <v>22</v>
      </c>
      <c r="AG353" s="1">
        <v>46.3</v>
      </c>
      <c r="AH353" s="1">
        <v>16.600000000000001</v>
      </c>
      <c r="AK353" s="1">
        <v>1.8</v>
      </c>
      <c r="AM353" s="1">
        <v>137</v>
      </c>
      <c r="AN353" s="1">
        <v>3.9</v>
      </c>
      <c r="AO353" s="1">
        <v>99</v>
      </c>
      <c r="AP353" s="1">
        <v>9.3000000000000007</v>
      </c>
      <c r="AQ353" s="1">
        <v>113</v>
      </c>
      <c r="AR353" s="1">
        <v>25</v>
      </c>
      <c r="AS353" s="1">
        <v>1.1100000000000001</v>
      </c>
      <c r="AT353" s="1">
        <v>16</v>
      </c>
      <c r="AU353" s="1">
        <v>9.58</v>
      </c>
      <c r="AV353" s="1">
        <v>212</v>
      </c>
      <c r="AW353" s="1">
        <v>7.9</v>
      </c>
      <c r="AX353" s="1">
        <v>4.7</v>
      </c>
      <c r="AY353" s="1">
        <v>0.9</v>
      </c>
      <c r="AZ353" s="1">
        <v>80</v>
      </c>
      <c r="BA353" s="1">
        <v>41</v>
      </c>
      <c r="BB353" s="1">
        <v>74</v>
      </c>
      <c r="BJ353" s="1">
        <v>2.1</v>
      </c>
      <c r="BK353" s="1">
        <v>12</v>
      </c>
      <c r="DJ353" s="1">
        <v>2</v>
      </c>
      <c r="DK353" s="1" t="s">
        <v>6163</v>
      </c>
    </row>
    <row r="354" spans="1:123" s="1" customFormat="1">
      <c r="A354" s="14">
        <v>345</v>
      </c>
      <c r="B354" s="1">
        <v>1</v>
      </c>
      <c r="C354" s="1" t="s">
        <v>6232</v>
      </c>
      <c r="D354" s="1">
        <v>4</v>
      </c>
      <c r="E354" s="1" t="s">
        <v>5897</v>
      </c>
      <c r="F354" s="1" t="s">
        <v>6233</v>
      </c>
      <c r="G354" s="1" t="s">
        <v>6169</v>
      </c>
      <c r="Q354" s="1">
        <v>132</v>
      </c>
      <c r="R354" s="1">
        <v>101</v>
      </c>
      <c r="S354" s="1">
        <v>79</v>
      </c>
      <c r="T354" s="1">
        <v>55</v>
      </c>
      <c r="U354" s="1">
        <v>101.4</v>
      </c>
      <c r="V354" s="1">
        <v>98.5</v>
      </c>
      <c r="W354" s="1">
        <v>106</v>
      </c>
      <c r="X354" s="1">
        <v>82</v>
      </c>
      <c r="Y354" s="1">
        <v>16</v>
      </c>
      <c r="Z354" s="1">
        <v>18</v>
      </c>
      <c r="AA354" s="1">
        <v>96</v>
      </c>
      <c r="AB354" s="1">
        <v>95</v>
      </c>
      <c r="AC354" s="1">
        <v>0</v>
      </c>
      <c r="AD354" s="1">
        <v>0</v>
      </c>
      <c r="AE354" s="1">
        <v>142</v>
      </c>
      <c r="AF354" s="1">
        <v>29</v>
      </c>
      <c r="AG354" s="1">
        <v>31.2</v>
      </c>
      <c r="AH354" s="1">
        <v>9.8000000000000007</v>
      </c>
      <c r="AM354" s="1">
        <v>144</v>
      </c>
      <c r="AN354" s="1">
        <v>4.2</v>
      </c>
      <c r="AO354" s="1">
        <v>104</v>
      </c>
      <c r="AP354" s="1">
        <v>9.3000000000000007</v>
      </c>
      <c r="AQ354" s="1">
        <v>108</v>
      </c>
      <c r="AR354" s="1">
        <v>16</v>
      </c>
      <c r="AS354" s="1">
        <v>0.92</v>
      </c>
      <c r="AT354" s="1">
        <v>11</v>
      </c>
      <c r="AU354" s="1">
        <v>7.48</v>
      </c>
      <c r="AV354" s="1">
        <v>279</v>
      </c>
      <c r="BI354" s="1">
        <v>0.06</v>
      </c>
      <c r="CK354" s="1">
        <v>1</v>
      </c>
      <c r="DJ354" s="1">
        <v>1</v>
      </c>
      <c r="DK354" s="1" t="s">
        <v>6234</v>
      </c>
    </row>
    <row r="355" spans="1:123" s="1" customFormat="1">
      <c r="A355" s="14">
        <v>346</v>
      </c>
      <c r="B355" s="64">
        <v>1</v>
      </c>
      <c r="C355" s="64" t="s">
        <v>5915</v>
      </c>
      <c r="D355" s="64">
        <v>4</v>
      </c>
      <c r="E355" s="1" t="s">
        <v>5897</v>
      </c>
      <c r="F355" s="1" t="s">
        <v>5957</v>
      </c>
      <c r="G355" s="1" t="s">
        <v>5862</v>
      </c>
      <c r="Q355" s="1">
        <v>120</v>
      </c>
      <c r="R355" s="1">
        <v>120</v>
      </c>
      <c r="S355" s="1">
        <v>69</v>
      </c>
      <c r="T355" s="1">
        <v>56</v>
      </c>
      <c r="U355" s="1">
        <v>101.4</v>
      </c>
      <c r="V355" s="1">
        <v>98.6</v>
      </c>
      <c r="W355" s="1">
        <v>100</v>
      </c>
      <c r="X355" s="1">
        <v>83</v>
      </c>
      <c r="Y355" s="1">
        <v>16</v>
      </c>
      <c r="Z355" s="1">
        <v>18</v>
      </c>
      <c r="AA355" s="1">
        <v>95</v>
      </c>
      <c r="AB355" s="1">
        <v>95</v>
      </c>
      <c r="AC355" s="1">
        <v>0</v>
      </c>
      <c r="AD355" s="1">
        <v>0</v>
      </c>
      <c r="AF355" s="1">
        <v>26</v>
      </c>
      <c r="AG355" s="1">
        <v>37.6</v>
      </c>
      <c r="AH355" s="1">
        <v>11.8</v>
      </c>
      <c r="AI355" s="1">
        <v>1</v>
      </c>
      <c r="AK355" s="1">
        <v>1.1000000000000001</v>
      </c>
      <c r="AL355" s="1">
        <v>0.8</v>
      </c>
      <c r="AM355" s="1">
        <v>140</v>
      </c>
      <c r="AN355" s="1">
        <v>4.8</v>
      </c>
      <c r="AO355" s="1">
        <v>99</v>
      </c>
      <c r="AP355" s="1">
        <v>9.5</v>
      </c>
      <c r="AQ355" s="1">
        <v>102</v>
      </c>
      <c r="AR355" s="1">
        <v>16</v>
      </c>
      <c r="AS355" s="1">
        <v>0.78</v>
      </c>
      <c r="AT355" s="1">
        <v>15</v>
      </c>
      <c r="AU355" s="1">
        <v>32.049999999999997</v>
      </c>
      <c r="AV355" s="1">
        <v>230</v>
      </c>
      <c r="AW355" s="1">
        <v>7.3</v>
      </c>
      <c r="AX355" s="1">
        <v>4.4000000000000004</v>
      </c>
      <c r="AY355" s="1">
        <v>0.4</v>
      </c>
      <c r="AZ355" s="1">
        <v>123</v>
      </c>
      <c r="BJ355" s="1">
        <v>2.1</v>
      </c>
      <c r="BK355" s="1">
        <v>22</v>
      </c>
      <c r="CJ355" s="1">
        <v>1</v>
      </c>
      <c r="CK355" s="1">
        <v>0</v>
      </c>
      <c r="CL355" s="1">
        <v>0</v>
      </c>
      <c r="DJ355" s="1">
        <v>1</v>
      </c>
      <c r="DK355" s="1" t="s">
        <v>6667</v>
      </c>
      <c r="DL355" s="1">
        <v>2</v>
      </c>
      <c r="DM355" s="1" t="s">
        <v>6668</v>
      </c>
      <c r="DR355" s="1">
        <v>1</v>
      </c>
      <c r="DS355" s="1" t="s">
        <v>6669</v>
      </c>
    </row>
    <row r="356" spans="1:123" s="1" customFormat="1">
      <c r="A356" s="14">
        <v>347</v>
      </c>
      <c r="B356" s="1">
        <v>2</v>
      </c>
      <c r="C356" s="1" t="s">
        <v>5920</v>
      </c>
      <c r="D356" s="1">
        <v>6</v>
      </c>
      <c r="E356" s="1" t="s">
        <v>5889</v>
      </c>
      <c r="F356" s="1" t="s">
        <v>5886</v>
      </c>
      <c r="G356" s="1" t="s">
        <v>5887</v>
      </c>
      <c r="Q356" s="1">
        <v>160</v>
      </c>
      <c r="S356" s="1">
        <v>62</v>
      </c>
      <c r="U356" s="1">
        <v>97.4</v>
      </c>
      <c r="W356" s="1">
        <v>78</v>
      </c>
      <c r="Y356" s="1">
        <v>24</v>
      </c>
      <c r="AA356" s="1">
        <v>98</v>
      </c>
      <c r="AC356" s="1">
        <v>0</v>
      </c>
      <c r="AE356" s="1">
        <v>197</v>
      </c>
      <c r="AF356" s="1">
        <v>25</v>
      </c>
      <c r="AG356" s="1">
        <v>35.700000000000003</v>
      </c>
      <c r="AH356" s="1">
        <v>11.4</v>
      </c>
      <c r="AM356" s="1">
        <v>141</v>
      </c>
      <c r="AN356" s="1">
        <v>4</v>
      </c>
      <c r="AO356" s="1">
        <v>105</v>
      </c>
      <c r="AP356" s="1">
        <v>9.8000000000000007</v>
      </c>
      <c r="AQ356" s="1">
        <v>98</v>
      </c>
      <c r="AR356" s="1">
        <v>12</v>
      </c>
      <c r="AS356" s="1">
        <v>1.02</v>
      </c>
      <c r="AT356" s="1">
        <v>11</v>
      </c>
      <c r="AU356" s="1">
        <v>10.18</v>
      </c>
      <c r="AV356" s="1">
        <v>204</v>
      </c>
      <c r="BD356" s="1" t="s">
        <v>5851</v>
      </c>
      <c r="BG356" s="1">
        <v>7.42</v>
      </c>
      <c r="BH356" s="1">
        <v>39</v>
      </c>
      <c r="DJ356" s="1">
        <v>1</v>
      </c>
      <c r="DK356" s="1" t="s">
        <v>6088</v>
      </c>
    </row>
    <row r="357" spans="1:123" s="1" customFormat="1">
      <c r="A357" s="14">
        <v>348</v>
      </c>
      <c r="B357" s="64">
        <v>1</v>
      </c>
      <c r="C357" s="64" t="s">
        <v>5920</v>
      </c>
      <c r="D357" s="64">
        <v>1</v>
      </c>
      <c r="E357" s="1" t="s">
        <v>5917</v>
      </c>
      <c r="F357" s="1" t="s">
        <v>6030</v>
      </c>
      <c r="G357" s="1" t="s">
        <v>5897</v>
      </c>
      <c r="Q357" s="1">
        <v>142</v>
      </c>
      <c r="R357" s="1">
        <v>145</v>
      </c>
      <c r="S357" s="1">
        <v>85</v>
      </c>
      <c r="T357" s="1">
        <v>71</v>
      </c>
      <c r="U357" s="1">
        <v>99.7</v>
      </c>
      <c r="V357" s="1">
        <v>98.8</v>
      </c>
      <c r="W357" s="1">
        <v>95</v>
      </c>
      <c r="X357" s="1">
        <v>88</v>
      </c>
      <c r="Y357" s="1">
        <v>26</v>
      </c>
      <c r="Z357" s="1">
        <v>20</v>
      </c>
      <c r="AA357" s="1">
        <v>95</v>
      </c>
      <c r="AB357" s="1">
        <v>94</v>
      </c>
      <c r="AC357" s="1">
        <v>1</v>
      </c>
      <c r="AD357" s="1">
        <v>0</v>
      </c>
      <c r="AE357" s="1">
        <v>230</v>
      </c>
      <c r="AF357" s="1">
        <v>21</v>
      </c>
      <c r="AG357" s="1">
        <v>46.2</v>
      </c>
      <c r="AH357" s="1">
        <v>15</v>
      </c>
      <c r="AI357" s="1">
        <v>1.1000000000000001</v>
      </c>
      <c r="AM357" s="1">
        <v>139</v>
      </c>
      <c r="AN357" s="1">
        <v>4.5999999999999996</v>
      </c>
      <c r="AO357" s="1">
        <v>102</v>
      </c>
      <c r="AP357" s="1">
        <v>9.1999999999999993</v>
      </c>
      <c r="AQ357" s="1">
        <v>143</v>
      </c>
      <c r="AR357" s="1">
        <v>30</v>
      </c>
      <c r="AS357" s="1">
        <v>1.74</v>
      </c>
      <c r="AT357" s="1">
        <v>16</v>
      </c>
      <c r="AU357" s="1">
        <v>20.34</v>
      </c>
      <c r="AV357" s="1">
        <v>273</v>
      </c>
      <c r="AW357" s="1">
        <v>7.9</v>
      </c>
      <c r="AX357" s="1">
        <v>3.5</v>
      </c>
      <c r="AY357" s="1">
        <v>0.6</v>
      </c>
      <c r="AZ357" s="1">
        <v>116</v>
      </c>
      <c r="BA357" s="1">
        <v>25</v>
      </c>
      <c r="BB357" s="1">
        <v>26</v>
      </c>
      <c r="BD357" s="1">
        <v>25</v>
      </c>
      <c r="BE357" s="1">
        <v>26</v>
      </c>
      <c r="BF357" s="1">
        <v>459</v>
      </c>
      <c r="BG357" s="1">
        <v>7.38</v>
      </c>
      <c r="BH357" s="1">
        <v>43</v>
      </c>
      <c r="BJ357" s="1">
        <v>2.2999999999999998</v>
      </c>
      <c r="BK357" s="1">
        <v>118</v>
      </c>
      <c r="BM357" s="1">
        <v>2.1800000000000002</v>
      </c>
      <c r="CJ357" s="1">
        <v>0</v>
      </c>
      <c r="CK357" s="1">
        <v>0</v>
      </c>
      <c r="CL357" s="1">
        <v>0</v>
      </c>
      <c r="DJ357" s="1">
        <v>1</v>
      </c>
      <c r="DK357" s="1" t="s">
        <v>6654</v>
      </c>
      <c r="DL357" s="1">
        <v>2</v>
      </c>
      <c r="DM357" s="1" t="s">
        <v>6655</v>
      </c>
    </row>
    <row r="358" spans="1:123" s="1" customFormat="1">
      <c r="A358" s="14">
        <v>349</v>
      </c>
      <c r="B358" s="1">
        <v>1</v>
      </c>
      <c r="C358" s="1" t="s">
        <v>5920</v>
      </c>
      <c r="D358" s="1">
        <v>5</v>
      </c>
      <c r="E358" s="1" t="s">
        <v>6906</v>
      </c>
      <c r="F358" s="1" t="s">
        <v>6907</v>
      </c>
      <c r="G358" s="1" t="s">
        <v>6468</v>
      </c>
      <c r="Q358" s="1">
        <v>200</v>
      </c>
      <c r="R358" s="1">
        <v>178</v>
      </c>
      <c r="S358" s="1">
        <v>96</v>
      </c>
      <c r="T358" s="1">
        <v>83</v>
      </c>
      <c r="U358" s="1">
        <v>97.9</v>
      </c>
      <c r="W358" s="1">
        <v>75</v>
      </c>
      <c r="Y358" s="1">
        <v>22</v>
      </c>
      <c r="AA358" s="1">
        <v>99</v>
      </c>
      <c r="AC358" s="1">
        <v>0</v>
      </c>
      <c r="AE358" s="1">
        <v>153</v>
      </c>
      <c r="AF358" s="1">
        <v>25</v>
      </c>
      <c r="AG358" s="1">
        <v>31.6</v>
      </c>
      <c r="AH358" s="1">
        <v>9.4</v>
      </c>
      <c r="AM358" s="1">
        <v>149</v>
      </c>
      <c r="AN358" s="1">
        <v>2.8</v>
      </c>
      <c r="AO358" s="1">
        <v>107</v>
      </c>
      <c r="AP358" s="1">
        <v>9.8000000000000007</v>
      </c>
      <c r="AQ358" s="1">
        <v>87</v>
      </c>
      <c r="AR358" s="1">
        <v>13</v>
      </c>
      <c r="AS358" s="1">
        <v>0.92</v>
      </c>
      <c r="AT358" s="1">
        <v>17</v>
      </c>
      <c r="AU358" s="1">
        <v>10.1</v>
      </c>
      <c r="AV358" s="1">
        <v>326</v>
      </c>
      <c r="BD358" s="1">
        <v>29</v>
      </c>
      <c r="BE358" s="1">
        <v>30</v>
      </c>
      <c r="BF358" s="1">
        <v>4295</v>
      </c>
      <c r="BI358" s="1">
        <v>0.12</v>
      </c>
      <c r="BJ358" s="1">
        <v>1.6</v>
      </c>
      <c r="DJ358" s="1">
        <v>1</v>
      </c>
      <c r="DK358" s="1" t="s">
        <v>6908</v>
      </c>
    </row>
    <row r="359" spans="1:123" s="1" customFormat="1">
      <c r="A359" s="14">
        <v>350</v>
      </c>
      <c r="B359" s="1">
        <v>2</v>
      </c>
      <c r="C359" s="1" t="s">
        <v>5986</v>
      </c>
      <c r="D359" s="1">
        <v>7</v>
      </c>
      <c r="E359" s="1" t="s">
        <v>5978</v>
      </c>
      <c r="F359" s="1" t="s">
        <v>5941</v>
      </c>
      <c r="G359" s="1" t="s">
        <v>6104</v>
      </c>
      <c r="Q359" s="1">
        <v>131</v>
      </c>
      <c r="R359" s="1">
        <v>120</v>
      </c>
      <c r="S359" s="1">
        <v>84</v>
      </c>
      <c r="T359" s="1">
        <v>76</v>
      </c>
      <c r="U359" s="1">
        <v>97.8</v>
      </c>
      <c r="V359" s="1">
        <v>98</v>
      </c>
      <c r="W359" s="1">
        <v>89</v>
      </c>
      <c r="X359" s="1">
        <v>80</v>
      </c>
      <c r="Y359" s="1">
        <v>18</v>
      </c>
      <c r="Z359" s="1">
        <v>18</v>
      </c>
      <c r="AA359" s="1">
        <v>97</v>
      </c>
      <c r="AB359" s="1">
        <v>96</v>
      </c>
      <c r="AC359" s="1">
        <v>0</v>
      </c>
      <c r="AD359" s="1">
        <v>0</v>
      </c>
      <c r="AF359" s="1">
        <v>26</v>
      </c>
      <c r="AG359" s="1">
        <v>40</v>
      </c>
      <c r="AH359" s="1">
        <v>12.7</v>
      </c>
      <c r="AM359" s="1">
        <v>139</v>
      </c>
      <c r="AN359" s="1">
        <v>4.4000000000000004</v>
      </c>
      <c r="AO359" s="1">
        <v>99</v>
      </c>
      <c r="AP359" s="1">
        <v>9.4</v>
      </c>
      <c r="AQ359" s="1">
        <v>300</v>
      </c>
      <c r="AR359" s="1">
        <v>23</v>
      </c>
      <c r="AS359" s="1">
        <v>0.55000000000000004</v>
      </c>
      <c r="AT359" s="1">
        <v>14</v>
      </c>
      <c r="AU359" s="1">
        <v>10.09</v>
      </c>
      <c r="AV359" s="1">
        <v>244</v>
      </c>
      <c r="AW359" s="1">
        <v>7.7</v>
      </c>
      <c r="AX359" s="1">
        <v>4.2</v>
      </c>
      <c r="AY359" s="1">
        <v>0.5</v>
      </c>
      <c r="AZ359" s="1">
        <v>84</v>
      </c>
      <c r="BA359" s="1">
        <v>15</v>
      </c>
      <c r="BB359" s="1">
        <v>18</v>
      </c>
      <c r="BJ359" s="1">
        <v>1.9</v>
      </c>
      <c r="BK359" s="1">
        <v>25</v>
      </c>
      <c r="DJ359" s="1">
        <v>1</v>
      </c>
      <c r="DK359" s="1" t="s">
        <v>5976</v>
      </c>
    </row>
    <row r="360" spans="1:123" s="1" customFormat="1">
      <c r="A360" s="14">
        <v>351</v>
      </c>
      <c r="B360" s="1">
        <v>1</v>
      </c>
      <c r="C360" s="1" t="s">
        <v>5920</v>
      </c>
      <c r="D360" s="1">
        <v>5</v>
      </c>
      <c r="E360" s="1" t="s">
        <v>6871</v>
      </c>
      <c r="Q360" s="1">
        <v>122</v>
      </c>
      <c r="R360" s="1">
        <v>124</v>
      </c>
      <c r="S360" s="1">
        <v>62</v>
      </c>
      <c r="T360" s="1">
        <v>67</v>
      </c>
      <c r="U360" s="1">
        <v>97.4</v>
      </c>
      <c r="V360" s="1">
        <v>97.6</v>
      </c>
      <c r="W360" s="1">
        <v>80</v>
      </c>
      <c r="X360" s="1">
        <v>68</v>
      </c>
      <c r="Y360" s="1">
        <v>22</v>
      </c>
      <c r="Z360" s="1">
        <v>18</v>
      </c>
      <c r="AA360" s="1">
        <v>93</v>
      </c>
      <c r="AB360" s="1">
        <v>98</v>
      </c>
      <c r="AC360" s="1">
        <v>0</v>
      </c>
      <c r="AD360" s="1">
        <v>0</v>
      </c>
      <c r="AE360" s="1">
        <v>182</v>
      </c>
      <c r="AG360" s="1">
        <v>41.4</v>
      </c>
      <c r="AH360" s="1">
        <v>13</v>
      </c>
      <c r="AU360" s="1">
        <v>7.12</v>
      </c>
      <c r="AV360" s="1">
        <v>163</v>
      </c>
      <c r="BD360" s="1">
        <v>66</v>
      </c>
      <c r="DJ360" s="1">
        <v>1</v>
      </c>
      <c r="DK360" s="1" t="s">
        <v>6892</v>
      </c>
    </row>
    <row r="361" spans="1:123" s="1" customFormat="1" ht="15" customHeight="1">
      <c r="A361" s="14">
        <v>352</v>
      </c>
      <c r="B361" s="1">
        <v>1</v>
      </c>
      <c r="C361" s="1" t="s">
        <v>5961</v>
      </c>
      <c r="D361" s="1">
        <v>1</v>
      </c>
      <c r="Q361" s="1">
        <v>139</v>
      </c>
      <c r="R361" s="1">
        <v>125</v>
      </c>
      <c r="S361" s="1">
        <v>75</v>
      </c>
      <c r="T361" s="1">
        <v>64</v>
      </c>
      <c r="U361" s="1">
        <v>96.9</v>
      </c>
      <c r="V361" s="1">
        <v>98.7</v>
      </c>
      <c r="W361" s="1">
        <v>90</v>
      </c>
      <c r="X361" s="1">
        <v>87</v>
      </c>
      <c r="Y361" s="1">
        <v>18</v>
      </c>
      <c r="Z361" s="1">
        <v>22</v>
      </c>
      <c r="AA361" s="1">
        <v>97</v>
      </c>
      <c r="AB361" s="1">
        <v>96</v>
      </c>
      <c r="AD361" s="1">
        <v>0</v>
      </c>
      <c r="AE361" s="1">
        <v>160</v>
      </c>
      <c r="AF361" s="1">
        <v>30</v>
      </c>
      <c r="AG361" s="1">
        <v>40.5</v>
      </c>
      <c r="AH361" s="1">
        <v>13</v>
      </c>
      <c r="AI361" s="1">
        <v>1.8</v>
      </c>
      <c r="AK361" s="1">
        <v>1</v>
      </c>
      <c r="AM361" s="1">
        <v>141</v>
      </c>
      <c r="AN361" s="1">
        <v>4.2</v>
      </c>
      <c r="AO361" s="1">
        <v>99</v>
      </c>
      <c r="AP361" s="1">
        <v>9.3000000000000007</v>
      </c>
      <c r="AQ361" s="1">
        <v>100</v>
      </c>
      <c r="AR361" s="1">
        <v>25</v>
      </c>
      <c r="AS361" s="1">
        <v>0.96</v>
      </c>
      <c r="AT361" s="1">
        <v>12</v>
      </c>
      <c r="AU361" s="1">
        <v>4.6500000000000004</v>
      </c>
      <c r="AV361" s="1">
        <v>220</v>
      </c>
      <c r="BD361" s="1" t="s">
        <v>5851</v>
      </c>
      <c r="BF361" s="1">
        <v>1897</v>
      </c>
      <c r="BJ361" s="1">
        <v>2.2000000000000002</v>
      </c>
      <c r="CL361" s="1">
        <v>1</v>
      </c>
      <c r="DJ361" s="1">
        <v>1</v>
      </c>
      <c r="DK361" s="1" t="s">
        <v>5976</v>
      </c>
    </row>
    <row r="362" spans="1:123" s="1" customFormat="1">
      <c r="A362" s="14">
        <v>353</v>
      </c>
      <c r="B362" s="64">
        <v>1</v>
      </c>
      <c r="C362" s="64" t="s">
        <v>6027</v>
      </c>
      <c r="D362" s="64">
        <v>8</v>
      </c>
      <c r="E362" s="1" t="s">
        <v>6019</v>
      </c>
      <c r="Q362" s="1">
        <v>194</v>
      </c>
      <c r="R362" s="1">
        <v>193</v>
      </c>
      <c r="S362" s="1">
        <v>83</v>
      </c>
      <c r="T362" s="1">
        <v>79</v>
      </c>
      <c r="U362" s="1">
        <v>97.4</v>
      </c>
      <c r="W362" s="1">
        <v>76</v>
      </c>
      <c r="Y362" s="1">
        <v>16</v>
      </c>
      <c r="AA362" s="1">
        <v>100</v>
      </c>
      <c r="AB362" s="1">
        <v>95</v>
      </c>
      <c r="AC362" s="1">
        <v>0</v>
      </c>
      <c r="AE362" s="1">
        <v>167</v>
      </c>
      <c r="AF362" s="1">
        <v>29</v>
      </c>
      <c r="AG362" s="1">
        <v>42.1</v>
      </c>
      <c r="AH362" s="1">
        <v>12.9</v>
      </c>
      <c r="AK362" s="1">
        <v>1</v>
      </c>
      <c r="AM362" s="1">
        <v>141</v>
      </c>
      <c r="AN362" s="1">
        <v>4.2</v>
      </c>
      <c r="AO362" s="1">
        <v>99</v>
      </c>
      <c r="AP362" s="1">
        <v>9.6</v>
      </c>
      <c r="AQ362" s="1">
        <v>79</v>
      </c>
      <c r="AR362" s="1">
        <v>22</v>
      </c>
      <c r="AS362" s="1">
        <v>1.1299999999999999</v>
      </c>
      <c r="AT362" s="1">
        <v>13</v>
      </c>
      <c r="AU362" s="1">
        <v>7.78</v>
      </c>
      <c r="AV362" s="1">
        <v>297</v>
      </c>
      <c r="AW362" s="1">
        <v>8.3000000000000007</v>
      </c>
      <c r="AX362" s="1">
        <v>4.4000000000000004</v>
      </c>
      <c r="AY362" s="1">
        <v>0.3</v>
      </c>
      <c r="AZ362" s="1">
        <v>68</v>
      </c>
      <c r="BA362" s="1">
        <v>18</v>
      </c>
      <c r="BB362" s="1">
        <v>12</v>
      </c>
      <c r="BJ362" s="1">
        <v>2.2000000000000002</v>
      </c>
      <c r="DJ362" s="1">
        <v>1</v>
      </c>
      <c r="DK362" s="1" t="s">
        <v>5976</v>
      </c>
    </row>
    <row r="363" spans="1:123" s="1" customFormat="1">
      <c r="A363" s="14">
        <v>354</v>
      </c>
      <c r="B363" s="64">
        <v>1</v>
      </c>
      <c r="C363" s="64" t="s">
        <v>6509</v>
      </c>
      <c r="D363" s="64">
        <v>4</v>
      </c>
      <c r="E363" s="1" t="s">
        <v>6030</v>
      </c>
      <c r="F363" s="1" t="s">
        <v>6256</v>
      </c>
      <c r="G363" s="1" t="s">
        <v>6510</v>
      </c>
      <c r="H363" s="1" t="s">
        <v>6511</v>
      </c>
      <c r="I363" s="1" t="s">
        <v>6282</v>
      </c>
      <c r="J363" s="1" t="s">
        <v>6081</v>
      </c>
      <c r="Q363" s="1">
        <v>121</v>
      </c>
      <c r="R363" s="1">
        <v>138</v>
      </c>
      <c r="S363" s="1">
        <v>56</v>
      </c>
      <c r="T363" s="1">
        <v>61</v>
      </c>
      <c r="U363" s="1">
        <v>97.6</v>
      </c>
      <c r="V363" s="1">
        <v>97.5</v>
      </c>
      <c r="W363" s="1">
        <v>73</v>
      </c>
      <c r="X363" s="1">
        <v>65</v>
      </c>
      <c r="Y363" s="1">
        <v>16</v>
      </c>
      <c r="Z363" s="1">
        <v>16</v>
      </c>
      <c r="AA363" s="1">
        <v>99</v>
      </c>
      <c r="AB363" s="1">
        <v>96</v>
      </c>
      <c r="AD363" s="1">
        <v>0</v>
      </c>
      <c r="AE363" s="1">
        <v>175</v>
      </c>
      <c r="AF363" s="1">
        <v>23</v>
      </c>
      <c r="AG363" s="1">
        <v>30.6</v>
      </c>
      <c r="AH363" s="1">
        <v>9.6999999999999993</v>
      </c>
      <c r="AI363" s="1">
        <v>1</v>
      </c>
      <c r="AK363" s="1">
        <v>1.5</v>
      </c>
      <c r="AM363" s="1">
        <v>132</v>
      </c>
      <c r="AN363" s="1">
        <v>4.4000000000000004</v>
      </c>
      <c r="AO363" s="1">
        <v>96</v>
      </c>
      <c r="AP363" s="1">
        <v>10</v>
      </c>
      <c r="AQ363" s="1">
        <v>110</v>
      </c>
      <c r="AR363" s="1">
        <v>11</v>
      </c>
      <c r="AS363" s="1">
        <v>0.92</v>
      </c>
      <c r="AT363" s="1">
        <v>13</v>
      </c>
      <c r="AU363" s="1">
        <v>8.5399999999999991</v>
      </c>
      <c r="AV363" s="1">
        <v>375</v>
      </c>
      <c r="AW363" s="1">
        <v>7.5</v>
      </c>
      <c r="AX363" s="1">
        <v>3.8</v>
      </c>
      <c r="AY363" s="1">
        <v>0.7</v>
      </c>
      <c r="AZ363" s="1">
        <v>69</v>
      </c>
      <c r="BA363" s="1">
        <v>17</v>
      </c>
      <c r="BB363" s="1">
        <v>9</v>
      </c>
      <c r="DJ363" s="1">
        <v>2</v>
      </c>
      <c r="DK363" s="1" t="s">
        <v>6512</v>
      </c>
      <c r="DR363" s="1">
        <v>2</v>
      </c>
      <c r="DS363" s="1" t="s">
        <v>6303</v>
      </c>
    </row>
    <row r="364" spans="1:123" s="1" customFormat="1">
      <c r="A364" s="14">
        <v>355</v>
      </c>
      <c r="B364" s="64">
        <v>1</v>
      </c>
      <c r="C364" s="64" t="s">
        <v>6102</v>
      </c>
      <c r="D364" s="64">
        <v>1</v>
      </c>
      <c r="E364" s="1" t="s">
        <v>6126</v>
      </c>
      <c r="F364" s="1" t="s">
        <v>5992</v>
      </c>
      <c r="G364" s="1" t="s">
        <v>5893</v>
      </c>
      <c r="Q364" s="1">
        <v>120</v>
      </c>
      <c r="R364" s="1">
        <v>118</v>
      </c>
      <c r="S364" s="1">
        <v>67</v>
      </c>
      <c r="T364" s="1">
        <v>66</v>
      </c>
      <c r="U364" s="1">
        <v>97.6</v>
      </c>
      <c r="V364" s="1">
        <v>98</v>
      </c>
      <c r="W364" s="1">
        <v>88</v>
      </c>
      <c r="X364" s="1">
        <v>78</v>
      </c>
      <c r="Y364" s="1">
        <v>20</v>
      </c>
      <c r="Z364" s="1">
        <v>18</v>
      </c>
      <c r="AA364" s="1">
        <v>95</v>
      </c>
      <c r="AB364" s="1">
        <v>97</v>
      </c>
      <c r="AC364" s="1">
        <v>0</v>
      </c>
      <c r="AD364" s="1">
        <v>0</v>
      </c>
      <c r="AE364" s="1">
        <v>210</v>
      </c>
      <c r="AF364" s="1">
        <v>26</v>
      </c>
      <c r="AG364" s="1">
        <v>42.8</v>
      </c>
      <c r="AH364" s="1">
        <v>13.7</v>
      </c>
      <c r="AM364" s="1">
        <v>144</v>
      </c>
      <c r="AN364" s="1">
        <v>3.4</v>
      </c>
      <c r="AO364" s="1">
        <v>105</v>
      </c>
      <c r="AP364" s="1">
        <v>9.1999999999999993</v>
      </c>
      <c r="AQ364" s="1">
        <v>112</v>
      </c>
      <c r="AR364" s="1">
        <v>9</v>
      </c>
      <c r="AS364" s="1">
        <v>0.7</v>
      </c>
      <c r="AT364" s="1">
        <v>13</v>
      </c>
      <c r="AU364" s="1">
        <v>3.9</v>
      </c>
      <c r="AV364" s="1">
        <v>215</v>
      </c>
      <c r="BD364" s="1" t="s">
        <v>6250</v>
      </c>
      <c r="BE364" s="1" t="s">
        <v>6250</v>
      </c>
      <c r="BF364" s="1">
        <v>115</v>
      </c>
      <c r="DJ364" s="1">
        <v>1</v>
      </c>
      <c r="DK364" s="1" t="s">
        <v>6453</v>
      </c>
    </row>
    <row r="365" spans="1:123" s="1" customFormat="1">
      <c r="A365" s="14">
        <v>356</v>
      </c>
      <c r="B365" s="64">
        <v>1</v>
      </c>
      <c r="C365" s="64" t="s">
        <v>6252</v>
      </c>
      <c r="D365" s="64">
        <v>3</v>
      </c>
      <c r="E365" s="1" t="s">
        <v>5897</v>
      </c>
      <c r="F365" s="1" t="s">
        <v>6053</v>
      </c>
      <c r="G365" s="1" t="s">
        <v>5992</v>
      </c>
      <c r="Q365" s="1">
        <v>181</v>
      </c>
      <c r="R365" s="1">
        <v>153</v>
      </c>
      <c r="S365" s="1">
        <v>87</v>
      </c>
      <c r="T365" s="1">
        <v>83</v>
      </c>
      <c r="U365" s="1">
        <v>98.4</v>
      </c>
      <c r="V365" s="1">
        <v>99.1</v>
      </c>
      <c r="W365" s="1">
        <v>98</v>
      </c>
      <c r="X365" s="1">
        <v>95</v>
      </c>
      <c r="Y365" s="1">
        <v>14</v>
      </c>
      <c r="Z365" s="1">
        <v>20</v>
      </c>
      <c r="AA365" s="1">
        <v>98</v>
      </c>
      <c r="AB365" s="1">
        <v>96</v>
      </c>
      <c r="AC365" s="1">
        <v>0</v>
      </c>
      <c r="AD365" s="1">
        <v>0</v>
      </c>
      <c r="AE365" s="1">
        <v>205</v>
      </c>
      <c r="AF365" s="1">
        <v>26</v>
      </c>
      <c r="AG365" s="1">
        <v>38.9</v>
      </c>
      <c r="AH365" s="1">
        <v>12.6</v>
      </c>
      <c r="AM365" s="1">
        <v>145</v>
      </c>
      <c r="AN365" s="1">
        <v>3.9</v>
      </c>
      <c r="AO365" s="1">
        <v>104</v>
      </c>
      <c r="AP365" s="1">
        <v>9.3000000000000007</v>
      </c>
      <c r="AQ365" s="1">
        <v>113</v>
      </c>
      <c r="AR365" s="1">
        <v>14</v>
      </c>
      <c r="AS365" s="1">
        <v>0.72</v>
      </c>
      <c r="AT365" s="1">
        <v>15</v>
      </c>
      <c r="AU365" s="1">
        <v>13.46</v>
      </c>
      <c r="AV365" s="1">
        <v>183</v>
      </c>
      <c r="AW365" s="1">
        <v>7.8</v>
      </c>
      <c r="AX365" s="1">
        <v>4.3</v>
      </c>
      <c r="AY365" s="1">
        <v>0.5</v>
      </c>
      <c r="AZ365" s="1">
        <v>108</v>
      </c>
      <c r="BA365" s="1">
        <v>14</v>
      </c>
      <c r="BB365" s="1">
        <v>10</v>
      </c>
      <c r="BJ365" s="1">
        <v>1.9</v>
      </c>
      <c r="BQ365" s="1">
        <v>2.4</v>
      </c>
      <c r="DR365" s="1">
        <v>2</v>
      </c>
      <c r="DS365" s="1" t="s">
        <v>6089</v>
      </c>
    </row>
    <row r="366" spans="1:123" s="1" customFormat="1">
      <c r="A366" s="14">
        <v>357</v>
      </c>
      <c r="B366" s="64">
        <v>1</v>
      </c>
      <c r="C366" s="64" t="s">
        <v>6470</v>
      </c>
      <c r="D366" s="64">
        <v>10</v>
      </c>
      <c r="E366" s="1" t="s">
        <v>5956</v>
      </c>
      <c r="F366" s="1" t="s">
        <v>6471</v>
      </c>
      <c r="Q366" s="1">
        <v>203</v>
      </c>
      <c r="R366" s="1">
        <v>207</v>
      </c>
      <c r="S366" s="1">
        <v>87</v>
      </c>
      <c r="T366" s="1">
        <v>84</v>
      </c>
      <c r="U366" s="1">
        <v>97.9</v>
      </c>
      <c r="W366" s="1">
        <v>57</v>
      </c>
      <c r="X366" s="1">
        <v>66</v>
      </c>
      <c r="Y366" s="1">
        <v>16</v>
      </c>
      <c r="AA366" s="1">
        <v>96</v>
      </c>
      <c r="AB366" s="1">
        <v>96</v>
      </c>
      <c r="AC366" s="1">
        <v>0</v>
      </c>
      <c r="AD366" s="1">
        <v>0</v>
      </c>
      <c r="AE366" s="1">
        <v>220</v>
      </c>
      <c r="AF366" s="1">
        <v>27</v>
      </c>
      <c r="AG366" s="1">
        <v>40.200000000000003</v>
      </c>
      <c r="AH366" s="1">
        <v>13.1</v>
      </c>
      <c r="AI366" s="1">
        <v>1</v>
      </c>
      <c r="AM366" s="1">
        <v>141</v>
      </c>
      <c r="AN366" s="1">
        <v>3.9</v>
      </c>
      <c r="AO366" s="1">
        <v>100</v>
      </c>
      <c r="AP366" s="1">
        <v>9.6</v>
      </c>
      <c r="AQ366" s="1">
        <v>128</v>
      </c>
      <c r="AR366" s="1">
        <v>12</v>
      </c>
      <c r="AS366" s="1">
        <v>0.99</v>
      </c>
      <c r="AT366" s="1">
        <v>14</v>
      </c>
      <c r="AU366" s="1">
        <v>5.88</v>
      </c>
      <c r="AV366" s="1">
        <v>176</v>
      </c>
      <c r="BD366" s="1" t="s">
        <v>6250</v>
      </c>
      <c r="BE366" s="1" t="s">
        <v>6250</v>
      </c>
      <c r="BF366" s="1">
        <v>119</v>
      </c>
      <c r="BJ366" s="1">
        <v>1.8</v>
      </c>
      <c r="DJ366" s="1">
        <v>1</v>
      </c>
      <c r="DK366" s="1" t="s">
        <v>5976</v>
      </c>
    </row>
    <row r="367" spans="1:123" s="1" customFormat="1">
      <c r="A367" s="14">
        <v>358</v>
      </c>
      <c r="B367" s="64">
        <v>1</v>
      </c>
      <c r="C367" s="64" t="s">
        <v>6721</v>
      </c>
      <c r="D367" s="64">
        <v>3</v>
      </c>
      <c r="E367" s="1" t="s">
        <v>6722</v>
      </c>
      <c r="F367" s="1" t="s">
        <v>6723</v>
      </c>
      <c r="G367" s="1" t="s">
        <v>6597</v>
      </c>
      <c r="H367" s="1" t="s">
        <v>6724</v>
      </c>
      <c r="I367" s="1" t="s">
        <v>6725</v>
      </c>
      <c r="J367" s="1" t="s">
        <v>6726</v>
      </c>
      <c r="Q367" s="1">
        <v>163</v>
      </c>
      <c r="R367" s="1">
        <v>131</v>
      </c>
      <c r="S367" s="1">
        <v>79</v>
      </c>
      <c r="T367" s="1">
        <v>74</v>
      </c>
      <c r="U367" s="1">
        <v>97.5</v>
      </c>
      <c r="V367" s="1">
        <v>98.3</v>
      </c>
      <c r="W367" s="1">
        <v>76</v>
      </c>
      <c r="X367" s="1">
        <v>60</v>
      </c>
      <c r="Y367" s="1">
        <v>16</v>
      </c>
      <c r="Z367" s="1">
        <v>18</v>
      </c>
      <c r="AA367" s="1">
        <v>100</v>
      </c>
      <c r="AB367" s="1">
        <v>97</v>
      </c>
      <c r="AC367" s="1">
        <v>0</v>
      </c>
      <c r="AD367" s="1">
        <v>0</v>
      </c>
      <c r="AE367" s="1">
        <v>132</v>
      </c>
      <c r="AF367" s="1">
        <v>24</v>
      </c>
      <c r="AG367" s="1">
        <v>39.299999999999997</v>
      </c>
      <c r="AH367" s="1">
        <v>12.8</v>
      </c>
      <c r="AI367" s="1">
        <v>1.1000000000000001</v>
      </c>
      <c r="AK367" s="1">
        <v>0.8</v>
      </c>
      <c r="AM367" s="1">
        <v>145</v>
      </c>
      <c r="AN367" s="1">
        <v>3.6</v>
      </c>
      <c r="AO367" s="1">
        <v>105</v>
      </c>
      <c r="AP367" s="1">
        <v>8.6</v>
      </c>
      <c r="AQ367" s="1">
        <v>84</v>
      </c>
      <c r="AR367" s="1">
        <v>9</v>
      </c>
      <c r="AS367" s="1">
        <v>0.96</v>
      </c>
      <c r="AT367" s="1">
        <v>16</v>
      </c>
      <c r="AU367" s="1">
        <v>7.26</v>
      </c>
      <c r="AV367" s="1">
        <v>229</v>
      </c>
      <c r="AW367" s="1">
        <v>6.6</v>
      </c>
      <c r="AX367" s="1">
        <v>3.9</v>
      </c>
      <c r="AY367" s="1">
        <v>0.6</v>
      </c>
      <c r="AZ367" s="1">
        <v>42</v>
      </c>
      <c r="BA367" s="1">
        <v>28</v>
      </c>
      <c r="BB367" s="1">
        <v>16</v>
      </c>
      <c r="BJ367" s="1">
        <v>2</v>
      </c>
      <c r="BQ367" s="1">
        <v>3.4</v>
      </c>
      <c r="DJ367" s="1">
        <v>2</v>
      </c>
      <c r="DK367" s="1" t="s">
        <v>6727</v>
      </c>
      <c r="DR367" s="1">
        <v>2</v>
      </c>
      <c r="DS367" s="1" t="s">
        <v>6303</v>
      </c>
    </row>
    <row r="368" spans="1:123" s="1" customFormat="1">
      <c r="A368" s="14">
        <v>359</v>
      </c>
      <c r="B368" s="64">
        <v>1</v>
      </c>
      <c r="C368" s="64" t="s">
        <v>2013</v>
      </c>
      <c r="D368" s="64">
        <v>6</v>
      </c>
      <c r="E368" s="1" t="s">
        <v>5978</v>
      </c>
      <c r="F368" s="1" t="s">
        <v>5886</v>
      </c>
      <c r="Q368" s="1">
        <v>142</v>
      </c>
      <c r="R368" s="1">
        <v>137</v>
      </c>
      <c r="S368" s="1">
        <v>80</v>
      </c>
      <c r="T368" s="1">
        <v>72</v>
      </c>
      <c r="U368" s="1">
        <v>97.9</v>
      </c>
      <c r="V368" s="1">
        <v>98.7</v>
      </c>
      <c r="W368" s="1">
        <v>107</v>
      </c>
      <c r="X368" s="1">
        <v>99</v>
      </c>
      <c r="Y368" s="1">
        <v>32</v>
      </c>
      <c r="AA368" s="1">
        <v>98</v>
      </c>
      <c r="AB368" s="1">
        <v>97</v>
      </c>
      <c r="AD368" s="1">
        <v>0</v>
      </c>
      <c r="AE368" s="1">
        <v>140</v>
      </c>
      <c r="AF368" s="1">
        <v>26</v>
      </c>
      <c r="AG368" s="1">
        <v>44.5</v>
      </c>
      <c r="AH368" s="1">
        <v>14.9</v>
      </c>
      <c r="AM368" s="1">
        <v>141</v>
      </c>
      <c r="AN368" s="1">
        <v>4.0999999999999996</v>
      </c>
      <c r="AO368" s="1">
        <v>99</v>
      </c>
      <c r="AP368" s="1">
        <v>10.1</v>
      </c>
      <c r="AQ368" s="1">
        <v>117</v>
      </c>
      <c r="AR368" s="1">
        <v>16</v>
      </c>
      <c r="AS368" s="1">
        <v>0.83</v>
      </c>
      <c r="AT368" s="1">
        <v>16</v>
      </c>
      <c r="AU368" s="1">
        <v>8.75</v>
      </c>
      <c r="AV368" s="1">
        <v>208</v>
      </c>
      <c r="AW368" s="1">
        <v>7.8</v>
      </c>
      <c r="AX368" s="1">
        <v>5</v>
      </c>
      <c r="AY368" s="1">
        <v>0.5</v>
      </c>
      <c r="AZ368" s="1">
        <v>81</v>
      </c>
      <c r="BA368" s="1">
        <v>32</v>
      </c>
      <c r="BB368" s="1">
        <v>41</v>
      </c>
      <c r="BD368" s="1" t="s">
        <v>6250</v>
      </c>
      <c r="BF368" s="1">
        <v>24</v>
      </c>
      <c r="BJ368" s="1">
        <v>1.8</v>
      </c>
      <c r="BK368" s="1">
        <v>41</v>
      </c>
      <c r="BQ368" s="1">
        <v>1.5</v>
      </c>
      <c r="DJ368" s="1">
        <v>1</v>
      </c>
      <c r="DK368" s="1" t="s">
        <v>5976</v>
      </c>
    </row>
    <row r="369" spans="1:125" s="1" customFormat="1">
      <c r="A369" s="14">
        <v>360</v>
      </c>
      <c r="B369" s="64">
        <v>2</v>
      </c>
      <c r="C369" s="64" t="s">
        <v>5920</v>
      </c>
      <c r="D369" s="64">
        <v>6</v>
      </c>
      <c r="E369" s="1" t="s">
        <v>6710</v>
      </c>
      <c r="F369" s="1" t="s">
        <v>6126</v>
      </c>
      <c r="Q369" s="1">
        <v>140</v>
      </c>
      <c r="S369" s="1">
        <v>71</v>
      </c>
      <c r="U369" s="1">
        <v>98.4</v>
      </c>
      <c r="W369" s="1">
        <v>84</v>
      </c>
      <c r="Y369" s="1">
        <v>26</v>
      </c>
      <c r="Z369" s="1">
        <v>26</v>
      </c>
      <c r="AA369" s="1">
        <v>97</v>
      </c>
      <c r="AB369" s="1">
        <v>99</v>
      </c>
      <c r="AC369" s="1">
        <v>0</v>
      </c>
      <c r="AE369" s="1">
        <v>200</v>
      </c>
      <c r="AF369" s="1">
        <v>27</v>
      </c>
      <c r="AG369" s="1">
        <v>38.9</v>
      </c>
      <c r="AH369" s="1">
        <v>12.6</v>
      </c>
      <c r="AM369" s="1">
        <v>140</v>
      </c>
      <c r="AN369" s="1">
        <v>4.5</v>
      </c>
      <c r="AO369" s="1">
        <v>102</v>
      </c>
      <c r="AP369" s="1">
        <v>9.6</v>
      </c>
      <c r="AQ369" s="1">
        <v>182</v>
      </c>
      <c r="AR369" s="1">
        <v>19</v>
      </c>
      <c r="AS369" s="1">
        <v>1.5</v>
      </c>
      <c r="AT369" s="1">
        <v>11</v>
      </c>
      <c r="AU369" s="1">
        <v>6.45</v>
      </c>
      <c r="AV369" s="1">
        <v>370</v>
      </c>
      <c r="DJ369" s="1">
        <v>1</v>
      </c>
      <c r="DK369" s="1" t="s">
        <v>5976</v>
      </c>
    </row>
    <row r="370" spans="1:125" s="1" customFormat="1">
      <c r="A370" s="14">
        <v>361</v>
      </c>
      <c r="B370" s="1">
        <v>2</v>
      </c>
      <c r="C370" s="1" t="s">
        <v>5920</v>
      </c>
      <c r="D370" s="1">
        <v>7</v>
      </c>
      <c r="E370" s="1" t="s">
        <v>5921</v>
      </c>
      <c r="F370" s="1" t="s">
        <v>5922</v>
      </c>
      <c r="Q370" s="1">
        <v>176</v>
      </c>
      <c r="R370" s="1">
        <v>170</v>
      </c>
      <c r="S370" s="1">
        <v>75</v>
      </c>
      <c r="T370" s="1">
        <v>88</v>
      </c>
      <c r="U370" s="1">
        <v>98.8</v>
      </c>
      <c r="V370" s="1">
        <v>95.8</v>
      </c>
      <c r="W370" s="1">
        <v>96</v>
      </c>
      <c r="X370" s="1">
        <v>92</v>
      </c>
      <c r="Y370" s="1">
        <v>20</v>
      </c>
      <c r="Z370" s="1">
        <v>18</v>
      </c>
      <c r="AA370" s="1">
        <v>95</v>
      </c>
      <c r="AC370" s="1">
        <v>0</v>
      </c>
      <c r="AF370" s="1">
        <v>25</v>
      </c>
      <c r="AG370" s="1">
        <v>36.200000000000003</v>
      </c>
      <c r="AH370" s="1">
        <v>12.5</v>
      </c>
      <c r="AM370" s="1">
        <v>129</v>
      </c>
      <c r="AN370" s="1">
        <v>4.5</v>
      </c>
      <c r="AO370" s="1">
        <v>90</v>
      </c>
      <c r="AP370" s="1">
        <v>9.5</v>
      </c>
      <c r="AQ370" s="1">
        <v>148</v>
      </c>
      <c r="AR370" s="1">
        <v>24</v>
      </c>
      <c r="AS370" s="1">
        <v>0.7</v>
      </c>
      <c r="AT370" s="1">
        <v>14</v>
      </c>
      <c r="AU370" s="1">
        <v>6.43</v>
      </c>
      <c r="AV370" s="1">
        <v>345</v>
      </c>
      <c r="AW370" s="1">
        <v>7.2</v>
      </c>
      <c r="AX370" s="1">
        <v>3.9</v>
      </c>
      <c r="AY370" s="1">
        <v>0.2</v>
      </c>
      <c r="AZ370" s="1">
        <v>89</v>
      </c>
      <c r="BA370" s="1">
        <v>12</v>
      </c>
      <c r="BB370" s="1">
        <v>11</v>
      </c>
      <c r="BJ370" s="1">
        <v>1.8</v>
      </c>
      <c r="BM370" s="1">
        <v>0.5</v>
      </c>
      <c r="BX370" s="1" t="s">
        <v>5923</v>
      </c>
      <c r="CG370" s="1">
        <v>3.5</v>
      </c>
      <c r="DJ370" s="1">
        <v>1</v>
      </c>
      <c r="DK370" s="1" t="s">
        <v>5924</v>
      </c>
    </row>
    <row r="371" spans="1:125" s="1" customFormat="1">
      <c r="A371" s="14">
        <v>362</v>
      </c>
      <c r="B371" s="64">
        <v>2</v>
      </c>
      <c r="C371" s="64" t="s">
        <v>5920</v>
      </c>
      <c r="D371" s="1">
        <v>13</v>
      </c>
      <c r="E371" s="1" t="s">
        <v>6492</v>
      </c>
      <c r="F371" s="1" t="s">
        <v>5843</v>
      </c>
      <c r="Q371" s="1">
        <v>164</v>
      </c>
      <c r="R371" s="1">
        <v>124</v>
      </c>
      <c r="S371" s="1">
        <v>103</v>
      </c>
      <c r="T371" s="1">
        <v>61</v>
      </c>
      <c r="U371" s="1">
        <v>97.7</v>
      </c>
      <c r="W371" s="1">
        <v>115</v>
      </c>
      <c r="X371" s="1">
        <v>67</v>
      </c>
      <c r="Y371" s="1">
        <v>20</v>
      </c>
      <c r="Z371" s="1">
        <v>22</v>
      </c>
      <c r="AA371" s="1">
        <v>96</v>
      </c>
      <c r="AB371" s="1">
        <v>95</v>
      </c>
      <c r="AC371" s="1">
        <v>0</v>
      </c>
      <c r="AD371" s="1">
        <v>0</v>
      </c>
      <c r="AE371" s="1">
        <v>180</v>
      </c>
      <c r="AF371" s="1">
        <v>22</v>
      </c>
      <c r="AG371" s="1">
        <v>40.1</v>
      </c>
      <c r="AH371" s="1">
        <v>13.5</v>
      </c>
      <c r="AI371" s="1">
        <v>3.1</v>
      </c>
      <c r="AM371" s="1">
        <v>140</v>
      </c>
      <c r="AN371" s="1">
        <v>4.0999999999999996</v>
      </c>
      <c r="AO371" s="1">
        <v>105</v>
      </c>
      <c r="AP371" s="1">
        <v>9.4</v>
      </c>
      <c r="AQ371" s="1">
        <v>145</v>
      </c>
      <c r="AR371" s="1">
        <v>22</v>
      </c>
      <c r="AS371" s="1">
        <v>0.93</v>
      </c>
      <c r="AT371" s="1">
        <v>13</v>
      </c>
      <c r="AU371" s="1">
        <v>6.59</v>
      </c>
      <c r="AV371" s="1">
        <v>162</v>
      </c>
      <c r="BD371" s="1">
        <v>10</v>
      </c>
      <c r="BE371" s="1">
        <v>9</v>
      </c>
      <c r="BF371" s="1">
        <v>2178</v>
      </c>
      <c r="BJ371" s="1">
        <v>2.2999999999999998</v>
      </c>
      <c r="DJ371" s="1">
        <v>1</v>
      </c>
      <c r="DK371" s="1" t="s">
        <v>6493</v>
      </c>
    </row>
    <row r="372" spans="1:125" s="1" customFormat="1">
      <c r="A372" s="14">
        <v>363</v>
      </c>
      <c r="B372" s="1">
        <v>2</v>
      </c>
      <c r="C372" s="1" t="s">
        <v>5915</v>
      </c>
      <c r="D372" s="1">
        <v>3</v>
      </c>
      <c r="E372" s="1" t="s">
        <v>6591</v>
      </c>
      <c r="F372" s="1" t="s">
        <v>6282</v>
      </c>
      <c r="G372" s="1" t="s">
        <v>5933</v>
      </c>
      <c r="H372" s="1" t="s">
        <v>6063</v>
      </c>
      <c r="Q372" s="1">
        <v>76</v>
      </c>
      <c r="R372" s="1">
        <v>90</v>
      </c>
      <c r="S372" s="1">
        <v>43</v>
      </c>
      <c r="T372" s="1">
        <v>60</v>
      </c>
      <c r="U372" s="1">
        <v>102.8</v>
      </c>
      <c r="V372" s="1">
        <v>100.9</v>
      </c>
      <c r="W372" s="1">
        <v>102</v>
      </c>
      <c r="X372" s="1">
        <v>120</v>
      </c>
      <c r="Y372" s="1">
        <v>16</v>
      </c>
      <c r="Z372" s="1">
        <v>20</v>
      </c>
      <c r="AA372" s="1">
        <v>95</v>
      </c>
      <c r="AB372" s="1">
        <v>100</v>
      </c>
      <c r="AC372" s="1">
        <v>0</v>
      </c>
      <c r="AD372" s="1">
        <v>0</v>
      </c>
      <c r="AF372" s="1">
        <v>26</v>
      </c>
      <c r="AG372" s="1">
        <v>35</v>
      </c>
      <c r="AH372" s="1">
        <v>11.5</v>
      </c>
      <c r="AI372" s="1">
        <v>1.3</v>
      </c>
      <c r="AK372" s="1">
        <v>1.2</v>
      </c>
      <c r="AM372" s="1">
        <v>138</v>
      </c>
      <c r="AN372" s="1">
        <v>3.7</v>
      </c>
      <c r="AO372" s="1">
        <v>100</v>
      </c>
      <c r="AP372" s="1">
        <v>9</v>
      </c>
      <c r="AQ372" s="1">
        <v>126</v>
      </c>
      <c r="AR372" s="1">
        <v>15</v>
      </c>
      <c r="AS372" s="1">
        <v>1.1599999999999999</v>
      </c>
      <c r="AT372" s="1">
        <v>12</v>
      </c>
      <c r="AU372" s="1">
        <v>9.5500000000000007</v>
      </c>
      <c r="AV372" s="1">
        <v>299</v>
      </c>
      <c r="AW372" s="1">
        <v>6.8</v>
      </c>
      <c r="AX372" s="1">
        <v>4.0999999999999996</v>
      </c>
      <c r="AY372" s="1">
        <v>1.3</v>
      </c>
      <c r="AZ372" s="1">
        <v>170</v>
      </c>
      <c r="BA372" s="1">
        <v>29</v>
      </c>
      <c r="BB372" s="1">
        <v>65</v>
      </c>
      <c r="BJ372" s="1">
        <v>2</v>
      </c>
      <c r="BK372" s="1">
        <v>20</v>
      </c>
      <c r="DJ372" s="1">
        <v>3</v>
      </c>
      <c r="DK372" s="1" t="s">
        <v>6912</v>
      </c>
      <c r="DL372" s="1">
        <v>1</v>
      </c>
      <c r="DM372" s="1" t="s">
        <v>5976</v>
      </c>
      <c r="DR372" s="1">
        <v>1</v>
      </c>
      <c r="DS372" s="1" t="s">
        <v>6669</v>
      </c>
      <c r="DT372" s="1">
        <v>2</v>
      </c>
      <c r="DU372" s="1" t="s">
        <v>6861</v>
      </c>
    </row>
    <row r="373" spans="1:125" s="1" customFormat="1">
      <c r="A373" s="14">
        <v>364</v>
      </c>
      <c r="B373" s="64">
        <v>2</v>
      </c>
      <c r="C373" s="64" t="s">
        <v>6366</v>
      </c>
      <c r="D373" s="64">
        <v>3</v>
      </c>
      <c r="E373" s="1" t="s">
        <v>6047</v>
      </c>
      <c r="F373" s="1" t="s">
        <v>6367</v>
      </c>
      <c r="G373" s="1" t="s">
        <v>5913</v>
      </c>
      <c r="H373" s="1" t="s">
        <v>5992</v>
      </c>
      <c r="I373" s="1" t="s">
        <v>5897</v>
      </c>
      <c r="Q373" s="1">
        <v>127</v>
      </c>
      <c r="R373" s="1">
        <v>115</v>
      </c>
      <c r="S373" s="1">
        <v>58</v>
      </c>
      <c r="T373" s="1">
        <v>47</v>
      </c>
      <c r="U373" s="1">
        <v>99.3</v>
      </c>
      <c r="W373" s="1">
        <v>83</v>
      </c>
      <c r="X373" s="1">
        <v>82</v>
      </c>
      <c r="Y373" s="1">
        <v>14</v>
      </c>
      <c r="Z373" s="1">
        <v>25</v>
      </c>
      <c r="AA373" s="1">
        <v>96</v>
      </c>
      <c r="AB373" s="1">
        <v>92</v>
      </c>
      <c r="AC373" s="1">
        <v>0</v>
      </c>
      <c r="AF373" s="1">
        <v>26</v>
      </c>
      <c r="AG373" s="1">
        <v>30.3</v>
      </c>
      <c r="AH373" s="1">
        <v>10.199999999999999</v>
      </c>
      <c r="AM373" s="1">
        <v>137</v>
      </c>
      <c r="AN373" s="1">
        <v>3.2</v>
      </c>
      <c r="AO373" s="1">
        <v>97</v>
      </c>
      <c r="AP373" s="1">
        <v>9.3000000000000007</v>
      </c>
      <c r="AQ373" s="1">
        <v>113</v>
      </c>
      <c r="AR373" s="1">
        <v>27</v>
      </c>
      <c r="AS373" s="1">
        <v>1.26</v>
      </c>
      <c r="AT373" s="1">
        <v>14</v>
      </c>
      <c r="AU373" s="1">
        <v>8.67</v>
      </c>
      <c r="AV373" s="1">
        <v>207</v>
      </c>
      <c r="AW373" s="1">
        <v>7.1</v>
      </c>
      <c r="AX373" s="1">
        <v>3.3</v>
      </c>
      <c r="AY373" s="1">
        <v>3.5</v>
      </c>
      <c r="AZ373" s="1">
        <v>248</v>
      </c>
      <c r="BA373" s="1">
        <v>62</v>
      </c>
      <c r="BB373" s="1">
        <v>69</v>
      </c>
      <c r="BJ373" s="1">
        <v>1.6</v>
      </c>
      <c r="BS373" s="1" t="s">
        <v>6368</v>
      </c>
      <c r="DJ373" s="1">
        <v>2</v>
      </c>
      <c r="DK373" s="1" t="s">
        <v>6369</v>
      </c>
      <c r="DL373" s="1">
        <v>3</v>
      </c>
      <c r="DM373" s="1" t="s">
        <v>6370</v>
      </c>
      <c r="DR373" s="1">
        <v>2</v>
      </c>
      <c r="DS373" s="1" t="s">
        <v>6089</v>
      </c>
    </row>
    <row r="374" spans="1:125" s="1" customFormat="1">
      <c r="A374" s="14">
        <v>365</v>
      </c>
      <c r="B374" s="64">
        <v>2</v>
      </c>
      <c r="C374" s="64" t="s">
        <v>6376</v>
      </c>
      <c r="D374" s="64">
        <v>3</v>
      </c>
      <c r="E374" s="1" t="s">
        <v>6030</v>
      </c>
      <c r="F374" s="1" t="s">
        <v>6186</v>
      </c>
      <c r="G374" s="1" t="s">
        <v>6047</v>
      </c>
      <c r="H374" s="1" t="s">
        <v>5992</v>
      </c>
      <c r="Q374" s="1">
        <v>124</v>
      </c>
      <c r="R374" s="1">
        <v>108</v>
      </c>
      <c r="S374" s="1">
        <v>83</v>
      </c>
      <c r="T374" s="1">
        <v>55</v>
      </c>
      <c r="U374" s="1">
        <v>99.6</v>
      </c>
      <c r="W374" s="1">
        <v>101</v>
      </c>
      <c r="Y374" s="1">
        <v>22</v>
      </c>
      <c r="AA374" s="1">
        <v>100</v>
      </c>
      <c r="AB374" s="1">
        <v>100</v>
      </c>
      <c r="AC374" s="1">
        <v>0</v>
      </c>
      <c r="AE374" s="1">
        <v>170</v>
      </c>
      <c r="AF374" s="1">
        <v>24</v>
      </c>
      <c r="AG374" s="1">
        <v>35</v>
      </c>
      <c r="AH374" s="1">
        <v>11.7</v>
      </c>
      <c r="AK374" s="1">
        <v>1.3</v>
      </c>
      <c r="AM374" s="1">
        <v>139</v>
      </c>
      <c r="AN374" s="1">
        <v>3.7</v>
      </c>
      <c r="AO374" s="1">
        <v>101</v>
      </c>
      <c r="AP374" s="1">
        <v>9</v>
      </c>
      <c r="AQ374" s="1">
        <v>105</v>
      </c>
      <c r="AR374" s="1">
        <v>7</v>
      </c>
      <c r="AS374" s="1">
        <v>0.61</v>
      </c>
      <c r="AT374" s="1">
        <v>14</v>
      </c>
      <c r="AU374" s="1">
        <v>11.87</v>
      </c>
      <c r="AV374" s="1">
        <v>214</v>
      </c>
      <c r="AW374" s="1">
        <v>7.5</v>
      </c>
      <c r="AX374" s="1">
        <v>4.3</v>
      </c>
      <c r="AY374" s="1">
        <v>0.4</v>
      </c>
      <c r="AZ374" s="1">
        <v>98</v>
      </c>
      <c r="BA374" s="1">
        <v>11</v>
      </c>
      <c r="BB374" s="1">
        <v>8</v>
      </c>
      <c r="BK374" s="1">
        <v>11</v>
      </c>
      <c r="DJ374" s="1">
        <v>2</v>
      </c>
      <c r="DK374" s="1" t="s">
        <v>6580</v>
      </c>
    </row>
    <row r="375" spans="1:125" s="1" customFormat="1">
      <c r="A375" s="14">
        <v>366</v>
      </c>
      <c r="B375" s="1">
        <v>1</v>
      </c>
      <c r="C375" s="1" t="s">
        <v>5920</v>
      </c>
      <c r="D375" s="1">
        <v>4</v>
      </c>
      <c r="E375" s="1" t="s">
        <v>6893</v>
      </c>
      <c r="F375" s="1" t="s">
        <v>5843</v>
      </c>
      <c r="G375" s="1" t="s">
        <v>6894</v>
      </c>
      <c r="H375" s="1" t="s">
        <v>6649</v>
      </c>
      <c r="I375" s="1" t="s">
        <v>5862</v>
      </c>
      <c r="J375" s="1" t="s">
        <v>5897</v>
      </c>
      <c r="K375" s="1" t="s">
        <v>5992</v>
      </c>
      <c r="L375" s="1" t="s">
        <v>6735</v>
      </c>
      <c r="M375" s="1" t="s">
        <v>6895</v>
      </c>
      <c r="N375" s="1" t="s">
        <v>6896</v>
      </c>
      <c r="O375" s="1" t="s">
        <v>6104</v>
      </c>
      <c r="P375" s="1" t="s">
        <v>5957</v>
      </c>
      <c r="Q375" s="1">
        <v>130</v>
      </c>
      <c r="S375" s="1">
        <v>86</v>
      </c>
      <c r="U375" s="1">
        <v>99.6</v>
      </c>
      <c r="V375" s="1">
        <v>98.7</v>
      </c>
      <c r="W375" s="1">
        <v>112</v>
      </c>
      <c r="X375" s="1">
        <v>104</v>
      </c>
      <c r="Y375" s="1">
        <v>22</v>
      </c>
      <c r="AA375" s="1">
        <v>92</v>
      </c>
      <c r="AC375" s="1">
        <v>0</v>
      </c>
      <c r="AF375" s="1">
        <v>24</v>
      </c>
      <c r="AG375" s="1">
        <v>39.799999999999997</v>
      </c>
      <c r="AH375" s="1">
        <v>13.1</v>
      </c>
      <c r="AK375" s="1">
        <v>0.9</v>
      </c>
      <c r="AM375" s="1">
        <v>138</v>
      </c>
      <c r="AN375" s="1">
        <v>3.9</v>
      </c>
      <c r="AO375" s="1">
        <v>100</v>
      </c>
      <c r="AP375" s="1">
        <v>9.1999999999999993</v>
      </c>
      <c r="AQ375" s="1">
        <v>101</v>
      </c>
      <c r="AR375" s="1">
        <v>15</v>
      </c>
      <c r="AS375" s="1">
        <v>0.92</v>
      </c>
      <c r="AT375" s="1">
        <v>14</v>
      </c>
      <c r="AU375" s="1">
        <v>7.86</v>
      </c>
      <c r="AV375" s="1">
        <v>230</v>
      </c>
      <c r="AW375" s="1">
        <v>6.7</v>
      </c>
      <c r="AX375" s="1">
        <v>4.7</v>
      </c>
      <c r="AY375" s="1">
        <v>0.4</v>
      </c>
      <c r="AZ375" s="1">
        <v>33</v>
      </c>
      <c r="BA375" s="1">
        <v>22</v>
      </c>
      <c r="BB375" s="1">
        <v>18</v>
      </c>
      <c r="BD375" s="1">
        <v>6</v>
      </c>
      <c r="BE375" s="1">
        <v>7</v>
      </c>
      <c r="BF375" s="1">
        <v>78</v>
      </c>
      <c r="BG375" s="1">
        <v>7.4</v>
      </c>
      <c r="BH375" s="1">
        <v>44</v>
      </c>
      <c r="BI375" s="1">
        <v>7.0000000000000007E-2</v>
      </c>
      <c r="BJ375" s="1">
        <v>1.4</v>
      </c>
      <c r="CJ375" s="1">
        <v>1</v>
      </c>
      <c r="CK375" s="1">
        <v>0</v>
      </c>
      <c r="CL375" s="1">
        <v>0</v>
      </c>
      <c r="DJ375" s="1">
        <v>1</v>
      </c>
      <c r="DK375" s="1" t="s">
        <v>6041</v>
      </c>
      <c r="DL375" s="1">
        <v>3</v>
      </c>
      <c r="DM375" s="1" t="s">
        <v>6526</v>
      </c>
      <c r="DN375" s="1">
        <v>2</v>
      </c>
      <c r="DO375" s="1" t="s">
        <v>6897</v>
      </c>
      <c r="DR375" s="1">
        <v>1</v>
      </c>
      <c r="DS375" s="1" t="s">
        <v>6359</v>
      </c>
      <c r="DT375" s="1">
        <v>2</v>
      </c>
      <c r="DU375" s="1" t="s">
        <v>6303</v>
      </c>
    </row>
    <row r="376" spans="1:125" s="1" customFormat="1">
      <c r="A376" s="14">
        <v>367</v>
      </c>
      <c r="B376" s="1">
        <v>1</v>
      </c>
      <c r="C376" s="1" t="s">
        <v>6067</v>
      </c>
      <c r="D376" s="1">
        <v>11</v>
      </c>
      <c r="E376" s="1" t="s">
        <v>6068</v>
      </c>
      <c r="Q376" s="1">
        <v>122</v>
      </c>
      <c r="R376" s="1">
        <v>106</v>
      </c>
      <c r="S376" s="1">
        <v>58</v>
      </c>
      <c r="T376" s="1">
        <v>52</v>
      </c>
      <c r="U376" s="1">
        <v>96</v>
      </c>
      <c r="V376" s="1">
        <v>97.8</v>
      </c>
      <c r="W376" s="1">
        <v>54</v>
      </c>
      <c r="X376" s="1">
        <v>62</v>
      </c>
      <c r="Y376" s="1">
        <v>16</v>
      </c>
      <c r="Z376" s="1">
        <v>18</v>
      </c>
      <c r="AA376" s="1">
        <v>94</v>
      </c>
      <c r="AB376" s="1">
        <v>96</v>
      </c>
      <c r="AC376" s="1">
        <v>96</v>
      </c>
      <c r="AD376" s="1">
        <v>0</v>
      </c>
      <c r="AF376" s="1">
        <v>28</v>
      </c>
      <c r="AG376" s="1">
        <v>37.200000000000003</v>
      </c>
      <c r="AH376" s="1">
        <v>12</v>
      </c>
      <c r="AI376" s="1">
        <v>8.5</v>
      </c>
      <c r="AM376" s="1">
        <v>141</v>
      </c>
      <c r="AN376" s="1">
        <v>4.0999999999999996</v>
      </c>
      <c r="AO376" s="1">
        <v>101</v>
      </c>
      <c r="AP376" s="1">
        <v>8.8000000000000007</v>
      </c>
      <c r="AQ376" s="1">
        <v>109</v>
      </c>
      <c r="AR376" s="1">
        <v>22</v>
      </c>
      <c r="AS376" s="1">
        <v>1.42</v>
      </c>
      <c r="AT376" s="1">
        <v>12</v>
      </c>
      <c r="AU376" s="1">
        <v>6.95</v>
      </c>
      <c r="AV376" s="1">
        <v>222</v>
      </c>
      <c r="AW376" s="1">
        <v>7.2</v>
      </c>
      <c r="AX376" s="1">
        <v>4</v>
      </c>
      <c r="AY376" s="1">
        <v>1</v>
      </c>
      <c r="AZ376" s="1">
        <v>50</v>
      </c>
      <c r="BA376" s="1">
        <v>12</v>
      </c>
      <c r="BB376" s="1">
        <v>7</v>
      </c>
    </row>
    <row r="377" spans="1:125" s="1" customFormat="1">
      <c r="A377" s="14">
        <v>368</v>
      </c>
      <c r="B377" s="64">
        <v>1</v>
      </c>
      <c r="C377" s="64" t="s">
        <v>6385</v>
      </c>
      <c r="D377" s="64">
        <v>1</v>
      </c>
      <c r="E377" s="1" t="s">
        <v>5897</v>
      </c>
      <c r="F377" s="1" t="s">
        <v>6386</v>
      </c>
      <c r="G377" s="1" t="s">
        <v>6246</v>
      </c>
      <c r="H377" s="1" t="s">
        <v>6282</v>
      </c>
      <c r="I377" s="1" t="s">
        <v>5893</v>
      </c>
      <c r="J377" s="1" t="s">
        <v>5887</v>
      </c>
      <c r="Q377" s="1">
        <v>105</v>
      </c>
      <c r="S377" s="1">
        <v>58</v>
      </c>
      <c r="U377" s="1">
        <v>103.3</v>
      </c>
      <c r="V377" s="1">
        <v>100.8</v>
      </c>
      <c r="W377" s="1">
        <v>58</v>
      </c>
      <c r="X377" s="1">
        <v>132</v>
      </c>
      <c r="Y377" s="1">
        <v>22</v>
      </c>
      <c r="AA377" s="1">
        <v>97</v>
      </c>
      <c r="AB377" s="1">
        <v>95</v>
      </c>
      <c r="AC377" s="1">
        <v>0</v>
      </c>
      <c r="AE377" s="1">
        <v>238</v>
      </c>
      <c r="AF377" s="1">
        <v>29</v>
      </c>
      <c r="AG377" s="1">
        <v>48.2</v>
      </c>
      <c r="AH377" s="1">
        <v>15.4</v>
      </c>
      <c r="AM377" s="1">
        <v>140</v>
      </c>
      <c r="AN377" s="1">
        <v>3.8</v>
      </c>
      <c r="AO377" s="1">
        <v>100</v>
      </c>
      <c r="AP377" s="1">
        <v>9.3000000000000007</v>
      </c>
      <c r="AQ377" s="1">
        <v>118</v>
      </c>
      <c r="AR377" s="1">
        <v>9</v>
      </c>
      <c r="AS377" s="1">
        <v>0.88</v>
      </c>
      <c r="AT377" s="1">
        <v>11</v>
      </c>
      <c r="AU377" s="1">
        <v>19.329999999999998</v>
      </c>
      <c r="AV377" s="1">
        <v>276</v>
      </c>
      <c r="DJ377" s="1">
        <v>1</v>
      </c>
      <c r="DK377" s="1" t="s">
        <v>6387</v>
      </c>
    </row>
    <row r="378" spans="1:125" s="1" customFormat="1">
      <c r="A378" s="14">
        <v>369</v>
      </c>
      <c r="B378" s="64">
        <v>2</v>
      </c>
      <c r="C378" s="64" t="s">
        <v>5936</v>
      </c>
      <c r="D378" s="64">
        <v>7</v>
      </c>
      <c r="E378" s="1" t="s">
        <v>5889</v>
      </c>
      <c r="F378" s="1" t="s">
        <v>5861</v>
      </c>
      <c r="Q378" s="1">
        <v>200</v>
      </c>
      <c r="R378" s="1">
        <v>156</v>
      </c>
      <c r="S378" s="1">
        <v>84</v>
      </c>
      <c r="T378" s="1">
        <v>82</v>
      </c>
      <c r="U378" s="1">
        <v>97.5</v>
      </c>
      <c r="W378" s="1">
        <v>87</v>
      </c>
      <c r="X378" s="1">
        <v>76</v>
      </c>
      <c r="Y378" s="1">
        <v>16</v>
      </c>
      <c r="Z378" s="1">
        <v>18</v>
      </c>
      <c r="AA378" s="1">
        <v>93</v>
      </c>
      <c r="AB378" s="1">
        <v>95</v>
      </c>
      <c r="AC378" s="1">
        <v>0</v>
      </c>
      <c r="AD378" s="1">
        <v>0</v>
      </c>
      <c r="AE378" s="1">
        <v>85</v>
      </c>
      <c r="AF378" s="1">
        <v>34</v>
      </c>
      <c r="AG378" s="1">
        <v>48.1</v>
      </c>
      <c r="AH378" s="1">
        <v>15.1</v>
      </c>
      <c r="AI378" s="1">
        <v>0.9</v>
      </c>
      <c r="AM378" s="1">
        <v>141</v>
      </c>
      <c r="AN378" s="1">
        <v>4.0999999999999996</v>
      </c>
      <c r="AO378" s="1">
        <v>97</v>
      </c>
      <c r="AP378" s="1">
        <v>9.8000000000000007</v>
      </c>
      <c r="AQ378" s="1">
        <v>125</v>
      </c>
      <c r="AR378" s="1">
        <v>20</v>
      </c>
      <c r="AS378" s="1">
        <v>0.63</v>
      </c>
      <c r="AT378" s="1">
        <v>10</v>
      </c>
      <c r="AU378" s="1">
        <v>7.47</v>
      </c>
      <c r="AV378" s="1">
        <v>199</v>
      </c>
      <c r="AW378" s="1">
        <v>7.7</v>
      </c>
      <c r="AX378" s="1">
        <v>4.3</v>
      </c>
      <c r="AY378" s="1">
        <v>0.4</v>
      </c>
      <c r="AZ378" s="1">
        <v>132</v>
      </c>
      <c r="BA378" s="1">
        <v>22</v>
      </c>
      <c r="BB378" s="1">
        <v>11</v>
      </c>
      <c r="BD378" s="1">
        <v>42</v>
      </c>
      <c r="BE378" s="1">
        <v>40</v>
      </c>
      <c r="BG378" s="1">
        <v>7.33</v>
      </c>
      <c r="BH378" s="1">
        <v>65</v>
      </c>
      <c r="DJ378" s="1">
        <v>1</v>
      </c>
      <c r="DK378" s="1" t="s">
        <v>6265</v>
      </c>
    </row>
    <row r="379" spans="1:125" s="1" customFormat="1">
      <c r="A379" s="14">
        <v>370</v>
      </c>
      <c r="B379" s="1">
        <v>2</v>
      </c>
      <c r="C379" s="1" t="s">
        <v>5936</v>
      </c>
      <c r="D379" s="1">
        <v>6</v>
      </c>
      <c r="E379" s="1" t="s">
        <v>5911</v>
      </c>
      <c r="F379" s="1" t="s">
        <v>5937</v>
      </c>
      <c r="G379" s="1" t="s">
        <v>5938</v>
      </c>
      <c r="Q379" s="1">
        <v>140</v>
      </c>
      <c r="R379" s="1">
        <v>146</v>
      </c>
      <c r="S379" s="1">
        <v>76</v>
      </c>
      <c r="T379" s="1">
        <v>72</v>
      </c>
      <c r="U379" s="1">
        <v>98.4</v>
      </c>
      <c r="V379" s="1">
        <v>98.2</v>
      </c>
      <c r="W379" s="1">
        <v>61</v>
      </c>
      <c r="X379" s="1">
        <v>82</v>
      </c>
      <c r="Z379" s="1">
        <v>20</v>
      </c>
      <c r="AA379" s="1">
        <v>94</v>
      </c>
      <c r="AC379" s="1">
        <v>0</v>
      </c>
      <c r="AE379" s="1">
        <v>191</v>
      </c>
      <c r="AF379" s="1">
        <v>25</v>
      </c>
      <c r="AG379" s="1">
        <v>40.5</v>
      </c>
      <c r="AH379" s="1">
        <v>14.3</v>
      </c>
      <c r="AM379" s="1">
        <v>143</v>
      </c>
      <c r="AN379" s="1">
        <v>3.2</v>
      </c>
      <c r="AO379" s="1">
        <v>102</v>
      </c>
      <c r="AP379" s="1">
        <v>9.6</v>
      </c>
      <c r="AQ379" s="1">
        <v>122</v>
      </c>
      <c r="AR379" s="1">
        <v>13</v>
      </c>
      <c r="AS379" s="1">
        <v>1.06</v>
      </c>
      <c r="AT379" s="1">
        <v>16</v>
      </c>
      <c r="AU379" s="1">
        <v>7.23</v>
      </c>
      <c r="AV379" s="1">
        <v>310</v>
      </c>
      <c r="BD379" s="1" t="s">
        <v>5851</v>
      </c>
      <c r="DJ379" s="1">
        <v>1</v>
      </c>
      <c r="DK379" s="1" t="s">
        <v>5939</v>
      </c>
    </row>
    <row r="380" spans="1:125" s="1" customFormat="1">
      <c r="A380" s="14">
        <v>371</v>
      </c>
      <c r="B380" s="64">
        <v>1</v>
      </c>
      <c r="C380" s="64" t="s">
        <v>5920</v>
      </c>
      <c r="D380" s="64">
        <v>5</v>
      </c>
      <c r="E380" s="1" t="s">
        <v>5965</v>
      </c>
      <c r="Q380" s="1">
        <v>171</v>
      </c>
      <c r="R380" s="1">
        <v>167</v>
      </c>
      <c r="S380" s="1">
        <v>88</v>
      </c>
      <c r="T380" s="1">
        <v>82</v>
      </c>
      <c r="U380" s="1">
        <v>98</v>
      </c>
      <c r="V380" s="1">
        <v>98</v>
      </c>
      <c r="W380" s="1">
        <v>82</v>
      </c>
      <c r="X380" s="1">
        <v>75</v>
      </c>
      <c r="Y380" s="1">
        <v>16</v>
      </c>
      <c r="Z380" s="1">
        <v>18</v>
      </c>
      <c r="AA380" s="1">
        <v>97</v>
      </c>
      <c r="AB380" s="1">
        <v>97</v>
      </c>
      <c r="AC380" s="1">
        <v>0</v>
      </c>
      <c r="AD380" s="1">
        <v>0</v>
      </c>
      <c r="AE380" s="1">
        <v>187</v>
      </c>
      <c r="AF380" s="1">
        <v>22</v>
      </c>
      <c r="AG380" s="1">
        <v>33.9</v>
      </c>
      <c r="AH380" s="1">
        <v>10.1</v>
      </c>
      <c r="AI380" s="1">
        <v>1.7</v>
      </c>
      <c r="AM380" s="1">
        <v>140</v>
      </c>
      <c r="AN380" s="1">
        <v>4</v>
      </c>
      <c r="AO380" s="1">
        <v>103</v>
      </c>
      <c r="AP380" s="1">
        <v>8.6999999999999993</v>
      </c>
      <c r="AQ380" s="1">
        <v>209</v>
      </c>
      <c r="AR380" s="1">
        <v>21</v>
      </c>
      <c r="AS380" s="1">
        <v>0.89</v>
      </c>
      <c r="AT380" s="1">
        <v>15</v>
      </c>
      <c r="AU380" s="1">
        <v>10.88</v>
      </c>
      <c r="AV380" s="1">
        <v>343</v>
      </c>
      <c r="AW380" s="1">
        <v>7.3</v>
      </c>
      <c r="AX380" s="1">
        <v>4.4000000000000004</v>
      </c>
      <c r="AY380" s="1">
        <v>0.7</v>
      </c>
      <c r="AZ380" s="1">
        <v>64</v>
      </c>
      <c r="BA380" s="1">
        <v>17</v>
      </c>
      <c r="BB380" s="1">
        <v>16</v>
      </c>
      <c r="BD380" s="1">
        <v>24</v>
      </c>
      <c r="BE380" s="1">
        <v>24</v>
      </c>
      <c r="BF380" s="1">
        <v>5287</v>
      </c>
      <c r="BJ380" s="1">
        <v>1.5</v>
      </c>
      <c r="DJ380" s="1">
        <v>1</v>
      </c>
      <c r="DK380" s="1" t="s">
        <v>5976</v>
      </c>
    </row>
    <row r="381" spans="1:125" s="1" customFormat="1">
      <c r="A381" s="14">
        <v>372</v>
      </c>
      <c r="B381" s="64">
        <v>2</v>
      </c>
      <c r="C381" s="64" t="s">
        <v>6406</v>
      </c>
      <c r="D381" s="64">
        <v>3</v>
      </c>
      <c r="E381" s="1" t="s">
        <v>6324</v>
      </c>
      <c r="F381" s="1" t="s">
        <v>5992</v>
      </c>
      <c r="Q381" s="1">
        <v>157</v>
      </c>
      <c r="S381" s="1">
        <v>66</v>
      </c>
      <c r="U381" s="1">
        <v>98.4</v>
      </c>
      <c r="W381" s="1">
        <v>66</v>
      </c>
      <c r="AA381" s="1">
        <v>100</v>
      </c>
      <c r="AC381" s="1">
        <v>0</v>
      </c>
      <c r="AE381" s="1">
        <v>164</v>
      </c>
      <c r="AF381" s="1">
        <v>28</v>
      </c>
      <c r="AG381" s="1">
        <v>34.6</v>
      </c>
      <c r="AH381" s="1">
        <v>11.1</v>
      </c>
      <c r="AK381" s="1">
        <v>1.5</v>
      </c>
      <c r="AM381" s="1">
        <v>140</v>
      </c>
      <c r="AN381" s="1">
        <v>4.5</v>
      </c>
      <c r="AO381" s="1">
        <v>103</v>
      </c>
      <c r="AP381" s="1">
        <v>8.9</v>
      </c>
      <c r="AQ381" s="1">
        <v>282</v>
      </c>
      <c r="AR381" s="1">
        <v>25</v>
      </c>
      <c r="AS381" s="1">
        <v>1.24</v>
      </c>
      <c r="AT381" s="1">
        <v>9</v>
      </c>
      <c r="AU381" s="1">
        <v>6.16</v>
      </c>
      <c r="AV381" s="1">
        <v>185</v>
      </c>
      <c r="AW381" s="1">
        <v>6.8</v>
      </c>
      <c r="AX381" s="1">
        <v>3.6</v>
      </c>
      <c r="AY381" s="1">
        <v>0.3</v>
      </c>
      <c r="AZ381" s="1">
        <v>54</v>
      </c>
      <c r="BA381" s="1">
        <v>22</v>
      </c>
      <c r="BB381" s="1">
        <v>18</v>
      </c>
      <c r="BC381" s="1">
        <v>7.6</v>
      </c>
      <c r="BD381" s="1">
        <v>22</v>
      </c>
      <c r="BE381" s="1">
        <v>20</v>
      </c>
      <c r="BG381" s="1">
        <v>7.37</v>
      </c>
      <c r="BH381" s="1">
        <v>43</v>
      </c>
      <c r="BJ381" s="1">
        <v>2</v>
      </c>
      <c r="CM381" s="1">
        <v>0.1</v>
      </c>
      <c r="DJ381" s="1">
        <v>2</v>
      </c>
      <c r="DK381" s="1" t="s">
        <v>6729</v>
      </c>
      <c r="DL381" s="1">
        <v>1</v>
      </c>
      <c r="DM381" s="1" t="s">
        <v>6730</v>
      </c>
      <c r="DR381" s="1">
        <v>2</v>
      </c>
      <c r="DS381" s="1" t="s">
        <v>6731</v>
      </c>
    </row>
    <row r="382" spans="1:125" s="1" customFormat="1">
      <c r="A382" s="14">
        <v>373</v>
      </c>
      <c r="B382" s="1">
        <v>1</v>
      </c>
      <c r="C382" s="1" t="s">
        <v>5920</v>
      </c>
      <c r="D382" s="1">
        <v>5</v>
      </c>
      <c r="Q382" s="1">
        <v>124</v>
      </c>
      <c r="R382" s="1">
        <v>183</v>
      </c>
      <c r="S382" s="1">
        <v>72</v>
      </c>
      <c r="T382" s="1">
        <v>85</v>
      </c>
      <c r="U382" s="1">
        <v>97.5</v>
      </c>
      <c r="V382" s="1">
        <v>98.3</v>
      </c>
      <c r="W382" s="1">
        <v>65</v>
      </c>
      <c r="X382" s="1">
        <v>65</v>
      </c>
      <c r="Y382" s="1">
        <v>16</v>
      </c>
      <c r="Z382" s="1">
        <v>18</v>
      </c>
      <c r="AA382" s="1">
        <v>100</v>
      </c>
      <c r="AB382" s="1">
        <v>99</v>
      </c>
      <c r="AC382" s="1">
        <v>0</v>
      </c>
      <c r="AD382" s="1">
        <v>1</v>
      </c>
      <c r="AE382" s="1">
        <v>146</v>
      </c>
      <c r="AF382" s="1">
        <v>33</v>
      </c>
      <c r="AG382" s="1">
        <v>28.5</v>
      </c>
      <c r="AH382" s="1">
        <v>9.1</v>
      </c>
      <c r="AM382" s="1">
        <v>134</v>
      </c>
      <c r="AN382" s="1">
        <v>4.0999999999999996</v>
      </c>
      <c r="AO382" s="1">
        <v>93</v>
      </c>
      <c r="AP382" s="1">
        <v>8.9</v>
      </c>
      <c r="AQ382" s="1">
        <v>91</v>
      </c>
      <c r="AR382" s="1">
        <v>17</v>
      </c>
      <c r="AS382" s="1">
        <v>1.01</v>
      </c>
      <c r="AT382" s="1">
        <v>8</v>
      </c>
      <c r="AU382" s="1">
        <v>5.82</v>
      </c>
      <c r="AV382" s="1">
        <v>191</v>
      </c>
      <c r="AW382" s="1">
        <v>7.5</v>
      </c>
      <c r="AX382" s="1">
        <v>2.9</v>
      </c>
      <c r="AY382" s="1">
        <v>0.4</v>
      </c>
      <c r="AZ382" s="1">
        <v>61</v>
      </c>
      <c r="BA382" s="1">
        <v>17</v>
      </c>
      <c r="BB382" s="1">
        <v>8</v>
      </c>
      <c r="BD382" s="1">
        <v>0.01</v>
      </c>
      <c r="BF382" s="1">
        <v>1668</v>
      </c>
      <c r="BJ382" s="1">
        <v>1.8</v>
      </c>
      <c r="BK382" s="1">
        <v>17</v>
      </c>
      <c r="DJ382" s="1">
        <v>1</v>
      </c>
      <c r="DK382" s="1" t="s">
        <v>6093</v>
      </c>
    </row>
    <row r="383" spans="1:125" s="1" customFormat="1">
      <c r="A383" s="14">
        <v>374</v>
      </c>
      <c r="B383" s="64">
        <v>2</v>
      </c>
      <c r="C383" s="64" t="s">
        <v>6354</v>
      </c>
      <c r="D383" s="64">
        <v>3</v>
      </c>
      <c r="E383" s="1" t="s">
        <v>6350</v>
      </c>
      <c r="F383" s="1" t="s">
        <v>6030</v>
      </c>
      <c r="G383" s="1" t="s">
        <v>5897</v>
      </c>
      <c r="H383" s="1" t="s">
        <v>5992</v>
      </c>
      <c r="Q383" s="1">
        <v>122</v>
      </c>
      <c r="R383" s="1">
        <v>102</v>
      </c>
      <c r="S383" s="1">
        <v>83</v>
      </c>
      <c r="T383" s="1">
        <v>70</v>
      </c>
      <c r="U383" s="1">
        <v>100.9</v>
      </c>
      <c r="W383" s="1">
        <v>103</v>
      </c>
      <c r="Y383" s="1">
        <v>18</v>
      </c>
      <c r="Z383" s="1">
        <v>14</v>
      </c>
      <c r="AA383" s="1">
        <v>99</v>
      </c>
      <c r="AC383" s="1">
        <v>0</v>
      </c>
      <c r="AE383" s="1">
        <v>130</v>
      </c>
      <c r="AF383" s="1">
        <v>22</v>
      </c>
      <c r="AG383" s="1">
        <v>37.1</v>
      </c>
      <c r="AH383" s="1">
        <v>12.6</v>
      </c>
      <c r="AK383" s="1">
        <v>0.7</v>
      </c>
      <c r="AM383" s="1">
        <v>135</v>
      </c>
      <c r="AN383" s="1">
        <v>3.7</v>
      </c>
      <c r="AO383" s="1">
        <v>98</v>
      </c>
      <c r="AP383" s="1">
        <v>9.6</v>
      </c>
      <c r="AQ383" s="1">
        <v>100</v>
      </c>
      <c r="AR383" s="1">
        <v>6</v>
      </c>
      <c r="AS383" s="1">
        <v>0.71</v>
      </c>
      <c r="AT383" s="1">
        <v>15</v>
      </c>
      <c r="AU383" s="1">
        <v>13.29</v>
      </c>
      <c r="AV383" s="1">
        <v>190</v>
      </c>
      <c r="AW383" s="1">
        <v>8.3000000000000007</v>
      </c>
      <c r="AX383" s="1">
        <v>4.0999999999999996</v>
      </c>
      <c r="AY383" s="1">
        <v>0.4</v>
      </c>
      <c r="AZ383" s="1">
        <v>60</v>
      </c>
      <c r="BA383" s="1">
        <v>12</v>
      </c>
      <c r="BB383" s="1">
        <v>8</v>
      </c>
      <c r="BK383" s="1">
        <v>11</v>
      </c>
      <c r="DJ383" s="1">
        <v>2</v>
      </c>
      <c r="DK383" s="1" t="s">
        <v>6355</v>
      </c>
      <c r="DR383" s="1">
        <v>2</v>
      </c>
      <c r="DS383" s="1" t="s">
        <v>6089</v>
      </c>
    </row>
    <row r="384" spans="1:125" s="1" customFormat="1">
      <c r="A384" s="14">
        <v>375</v>
      </c>
      <c r="B384" s="64">
        <v>1</v>
      </c>
      <c r="C384" s="64" t="s">
        <v>6403</v>
      </c>
      <c r="D384" s="1">
        <v>13</v>
      </c>
      <c r="E384" s="1" t="s">
        <v>6494</v>
      </c>
      <c r="F384" s="1" t="s">
        <v>5862</v>
      </c>
      <c r="G384" s="1" t="s">
        <v>6207</v>
      </c>
      <c r="Q384" s="1">
        <v>140</v>
      </c>
      <c r="S384" s="1">
        <v>94</v>
      </c>
      <c r="U384" s="1">
        <v>97.4</v>
      </c>
      <c r="W384" s="1">
        <v>124</v>
      </c>
      <c r="X384" s="1">
        <v>107</v>
      </c>
      <c r="Y384" s="1">
        <v>18</v>
      </c>
      <c r="AA384" s="1">
        <v>100</v>
      </c>
      <c r="AB384" s="1">
        <v>98</v>
      </c>
      <c r="AC384" s="1">
        <v>0</v>
      </c>
      <c r="AE384" s="1">
        <v>154</v>
      </c>
      <c r="AF384" s="1">
        <v>23</v>
      </c>
      <c r="AG384" s="1">
        <v>42.5</v>
      </c>
      <c r="AH384" s="1">
        <v>15</v>
      </c>
      <c r="AM384" s="1">
        <v>141</v>
      </c>
      <c r="AN384" s="1">
        <v>4</v>
      </c>
      <c r="AO384" s="1">
        <v>102</v>
      </c>
      <c r="AP384" s="1">
        <v>9.5</v>
      </c>
      <c r="AQ384" s="1">
        <v>100</v>
      </c>
      <c r="AR384" s="1">
        <v>18</v>
      </c>
      <c r="AS384" s="1">
        <v>0.63</v>
      </c>
      <c r="AT384" s="1">
        <v>16</v>
      </c>
      <c r="AU384" s="1">
        <v>7.49</v>
      </c>
      <c r="AV384" s="1">
        <v>179</v>
      </c>
      <c r="BF384" s="1">
        <v>1309</v>
      </c>
      <c r="BJ384" s="1">
        <v>2.1</v>
      </c>
      <c r="BM384" s="1">
        <v>1.62</v>
      </c>
      <c r="BQ384" s="1">
        <v>4.2</v>
      </c>
    </row>
    <row r="385" spans="1:158" s="1" customFormat="1">
      <c r="A385" s="14">
        <v>376</v>
      </c>
      <c r="B385" s="1">
        <v>2</v>
      </c>
      <c r="C385" s="1" t="s">
        <v>5940</v>
      </c>
      <c r="D385" s="1">
        <v>1</v>
      </c>
      <c r="E385" s="1" t="s">
        <v>5911</v>
      </c>
      <c r="F385" s="1" t="s">
        <v>5860</v>
      </c>
      <c r="Q385" s="1">
        <v>168</v>
      </c>
      <c r="R385" s="1">
        <v>174</v>
      </c>
      <c r="S385" s="1">
        <v>74</v>
      </c>
      <c r="T385" s="1">
        <v>93</v>
      </c>
      <c r="U385" s="1">
        <v>97.9</v>
      </c>
      <c r="V385" s="1">
        <v>98.3</v>
      </c>
      <c r="W385" s="1">
        <v>129</v>
      </c>
      <c r="X385" s="1">
        <v>107</v>
      </c>
      <c r="Y385" s="1">
        <v>16</v>
      </c>
      <c r="Z385" s="1">
        <v>32</v>
      </c>
      <c r="AA385" s="1">
        <v>95</v>
      </c>
      <c r="AB385" s="1">
        <v>98</v>
      </c>
      <c r="AC385" s="1">
        <v>0</v>
      </c>
      <c r="AD385" s="1">
        <v>0</v>
      </c>
      <c r="AE385" s="1">
        <v>210</v>
      </c>
      <c r="AF385" s="1">
        <v>20</v>
      </c>
      <c r="AG385" s="1">
        <v>43.5</v>
      </c>
      <c r="AH385" s="1">
        <v>15.2</v>
      </c>
      <c r="AI385" s="1">
        <v>1.4</v>
      </c>
      <c r="AK385" s="1">
        <v>1.7</v>
      </c>
      <c r="AM385" s="1">
        <v>134</v>
      </c>
      <c r="AN385" s="1">
        <v>3.8</v>
      </c>
      <c r="AO385" s="1">
        <v>94</v>
      </c>
      <c r="AP385" s="1">
        <v>9.4</v>
      </c>
      <c r="AQ385" s="1">
        <v>186</v>
      </c>
      <c r="AR385" s="1">
        <v>13</v>
      </c>
      <c r="AS385" s="1">
        <v>0.86</v>
      </c>
      <c r="AT385" s="1">
        <v>20</v>
      </c>
      <c r="AU385" s="1">
        <v>17.18</v>
      </c>
      <c r="AV385" s="1">
        <v>176</v>
      </c>
      <c r="AW385" s="1">
        <v>7</v>
      </c>
      <c r="AX385" s="1">
        <v>3.8</v>
      </c>
      <c r="AY385" s="1">
        <v>1.5</v>
      </c>
      <c r="AZ385" s="1">
        <v>77</v>
      </c>
      <c r="BA385" s="1">
        <v>18</v>
      </c>
      <c r="BB385" s="1">
        <v>20</v>
      </c>
      <c r="BD385" s="1" t="s">
        <v>5851</v>
      </c>
      <c r="BF385" s="1">
        <v>1784</v>
      </c>
      <c r="BG385" s="1">
        <v>7.49</v>
      </c>
      <c r="BH385" s="1">
        <v>28</v>
      </c>
      <c r="BJ385" s="1">
        <v>2</v>
      </c>
      <c r="BT385" s="1" t="s">
        <v>6044</v>
      </c>
      <c r="CI385" s="1">
        <v>106</v>
      </c>
      <c r="DJ385" s="1">
        <v>1</v>
      </c>
      <c r="DK385" s="1" t="s">
        <v>6045</v>
      </c>
    </row>
    <row r="386" spans="1:158" s="1" customFormat="1">
      <c r="A386" s="14">
        <v>377</v>
      </c>
      <c r="B386" s="64">
        <v>2</v>
      </c>
      <c r="C386" s="64" t="s">
        <v>6650</v>
      </c>
      <c r="D386" s="64">
        <v>3</v>
      </c>
      <c r="E386" s="1" t="s">
        <v>5862</v>
      </c>
      <c r="F386" s="1" t="s">
        <v>5992</v>
      </c>
      <c r="G386" s="1" t="s">
        <v>6053</v>
      </c>
      <c r="Q386" s="1">
        <v>91</v>
      </c>
      <c r="R386" s="1">
        <v>110</v>
      </c>
      <c r="S386" s="1">
        <v>59</v>
      </c>
      <c r="T386" s="1">
        <v>46</v>
      </c>
      <c r="U386" s="1">
        <v>97.9</v>
      </c>
      <c r="W386" s="1">
        <v>79</v>
      </c>
      <c r="Y386" s="1">
        <v>18</v>
      </c>
      <c r="AA386" s="1">
        <v>92</v>
      </c>
      <c r="AB386" s="1">
        <v>100</v>
      </c>
      <c r="AC386" s="1">
        <v>0</v>
      </c>
      <c r="AE386" s="1">
        <v>157</v>
      </c>
      <c r="AF386" s="1">
        <v>27</v>
      </c>
      <c r="AG386" s="1">
        <v>38.4</v>
      </c>
      <c r="AH386" s="1">
        <v>12.8</v>
      </c>
      <c r="AK386" s="1">
        <v>1.2</v>
      </c>
      <c r="AM386" s="1">
        <v>134</v>
      </c>
      <c r="AN386" s="1">
        <v>3.9</v>
      </c>
      <c r="AO386" s="1">
        <v>97</v>
      </c>
      <c r="AP386" s="1">
        <v>9.6</v>
      </c>
      <c r="AQ386" s="1">
        <v>128</v>
      </c>
      <c r="AR386" s="1">
        <v>13</v>
      </c>
      <c r="AS386" s="1">
        <v>0.99</v>
      </c>
      <c r="AT386" s="1">
        <v>10</v>
      </c>
      <c r="AU386" s="1">
        <v>18.13</v>
      </c>
      <c r="AV386" s="1">
        <v>211</v>
      </c>
      <c r="AW386" s="1">
        <v>7.1</v>
      </c>
      <c r="AX386" s="1">
        <v>4.2</v>
      </c>
      <c r="AY386" s="1">
        <v>0.9</v>
      </c>
      <c r="AZ386" s="1">
        <v>101</v>
      </c>
      <c r="BA386" s="1">
        <v>18</v>
      </c>
      <c r="BB386" s="1">
        <v>13</v>
      </c>
      <c r="BJ386" s="1">
        <v>1.8</v>
      </c>
      <c r="BK386" s="1">
        <v>18</v>
      </c>
      <c r="DJ386" s="1">
        <v>1</v>
      </c>
      <c r="DK386" s="1" t="s">
        <v>5976</v>
      </c>
      <c r="DL386" s="1">
        <v>2</v>
      </c>
      <c r="DM386" s="1" t="s">
        <v>6651</v>
      </c>
      <c r="DR386" s="1">
        <v>2</v>
      </c>
      <c r="DS386" s="1" t="s">
        <v>6089</v>
      </c>
    </row>
    <row r="387" spans="1:158" s="1" customFormat="1">
      <c r="A387" s="14">
        <v>378</v>
      </c>
      <c r="B387" s="1">
        <v>1</v>
      </c>
      <c r="C387" s="1" t="s">
        <v>5920</v>
      </c>
      <c r="D387" s="1">
        <v>5</v>
      </c>
      <c r="E387" s="1" t="s">
        <v>6033</v>
      </c>
      <c r="Q387" s="1">
        <v>122</v>
      </c>
      <c r="R387" s="1">
        <v>98</v>
      </c>
      <c r="S387" s="1">
        <v>70</v>
      </c>
      <c r="T387" s="1">
        <v>65</v>
      </c>
      <c r="U387" s="1">
        <v>96.9</v>
      </c>
      <c r="V387" s="1">
        <v>97.5</v>
      </c>
      <c r="W387" s="1">
        <v>55</v>
      </c>
      <c r="X387" s="1">
        <v>79</v>
      </c>
      <c r="Y387" s="1">
        <v>18</v>
      </c>
      <c r="Z387" s="1">
        <v>18</v>
      </c>
      <c r="AA387" s="1">
        <v>96</v>
      </c>
      <c r="AB387" s="1">
        <v>100</v>
      </c>
      <c r="AD387" s="1">
        <v>0</v>
      </c>
      <c r="AF387" s="1">
        <v>28</v>
      </c>
      <c r="AG387" s="1">
        <v>33.4</v>
      </c>
      <c r="AH387" s="1">
        <v>11.1</v>
      </c>
      <c r="AI387" s="1">
        <v>2.6</v>
      </c>
      <c r="AM387" s="1">
        <v>137</v>
      </c>
      <c r="AN387" s="1">
        <v>4.4000000000000004</v>
      </c>
      <c r="AO387" s="1">
        <v>96</v>
      </c>
      <c r="AP387" s="1">
        <v>9.5</v>
      </c>
      <c r="AQ387" s="1">
        <v>115</v>
      </c>
      <c r="AR387" s="1">
        <v>28</v>
      </c>
      <c r="AS387" s="1">
        <v>1.07</v>
      </c>
      <c r="AT387" s="1">
        <v>13</v>
      </c>
      <c r="AU387" s="1">
        <v>3.02</v>
      </c>
      <c r="AV387" s="1">
        <v>114</v>
      </c>
      <c r="AW387" s="1">
        <v>8</v>
      </c>
      <c r="AX387" s="1">
        <v>3.9</v>
      </c>
      <c r="AY387" s="1">
        <v>0.6</v>
      </c>
      <c r="AZ387" s="1">
        <v>93</v>
      </c>
      <c r="BA387" s="1">
        <v>27</v>
      </c>
      <c r="BB387" s="1">
        <v>13</v>
      </c>
      <c r="BD387" s="1" t="s">
        <v>5851</v>
      </c>
      <c r="BF387" s="1">
        <v>7010</v>
      </c>
      <c r="BG387" s="1">
        <v>7.37</v>
      </c>
      <c r="BH387" s="1">
        <v>55</v>
      </c>
      <c r="BJ387" s="1">
        <v>2.2000000000000002</v>
      </c>
      <c r="DJ387" s="1">
        <v>1</v>
      </c>
      <c r="DK387" s="1" t="s">
        <v>5954</v>
      </c>
      <c r="DL387" s="1">
        <v>3</v>
      </c>
      <c r="DM387" s="1" t="s">
        <v>6034</v>
      </c>
    </row>
    <row r="388" spans="1:158" s="1" customFormat="1">
      <c r="A388" s="14">
        <v>379</v>
      </c>
      <c r="B388" s="64">
        <v>1</v>
      </c>
      <c r="C388" s="64" t="s">
        <v>5920</v>
      </c>
      <c r="D388" s="64">
        <v>6</v>
      </c>
      <c r="E388" s="1" t="s">
        <v>5981</v>
      </c>
      <c r="F388" s="1" t="s">
        <v>6126</v>
      </c>
      <c r="G388" s="1" t="s">
        <v>6030</v>
      </c>
      <c r="H388" s="1" t="s">
        <v>5843</v>
      </c>
      <c r="R388" s="1">
        <v>158</v>
      </c>
      <c r="T388" s="1">
        <v>98</v>
      </c>
      <c r="V388" s="1">
        <v>97</v>
      </c>
      <c r="W388" s="1">
        <v>105</v>
      </c>
      <c r="X388" s="1">
        <v>91</v>
      </c>
      <c r="Y388" s="1">
        <v>34</v>
      </c>
      <c r="Z388" s="1">
        <v>18</v>
      </c>
      <c r="AA388" s="1">
        <v>98</v>
      </c>
      <c r="AB388" s="1">
        <v>97</v>
      </c>
      <c r="AC388" s="1">
        <v>0</v>
      </c>
      <c r="AD388" s="1">
        <v>0</v>
      </c>
      <c r="AE388" s="1">
        <v>240</v>
      </c>
      <c r="AF388" s="1">
        <v>24</v>
      </c>
      <c r="AG388" s="1">
        <v>49.8</v>
      </c>
      <c r="AH388" s="1">
        <v>16.3</v>
      </c>
      <c r="AM388" s="1">
        <v>142</v>
      </c>
      <c r="AN388" s="1">
        <v>4.5</v>
      </c>
      <c r="AO388" s="1">
        <v>104</v>
      </c>
      <c r="AP388" s="1">
        <v>9</v>
      </c>
      <c r="AQ388" s="1">
        <v>107</v>
      </c>
      <c r="AR388" s="1">
        <v>19</v>
      </c>
      <c r="AS388" s="1">
        <v>1.35</v>
      </c>
      <c r="AT388" s="1">
        <v>14</v>
      </c>
      <c r="AU388" s="1">
        <v>8.0299999999999994</v>
      </c>
      <c r="AV388" s="1">
        <v>310</v>
      </c>
      <c r="AW388" s="1">
        <v>7.2</v>
      </c>
      <c r="AX388" s="1">
        <v>4.4000000000000004</v>
      </c>
      <c r="AY388" s="1">
        <v>0.2</v>
      </c>
      <c r="AZ388" s="1">
        <v>76</v>
      </c>
      <c r="BA388" s="1">
        <v>19</v>
      </c>
      <c r="BB388" s="1">
        <v>22</v>
      </c>
      <c r="BG388" s="1">
        <v>7.35</v>
      </c>
      <c r="BH388" s="1">
        <v>49</v>
      </c>
      <c r="DJ388" s="1">
        <v>1</v>
      </c>
      <c r="DK388" s="1" t="s">
        <v>5976</v>
      </c>
    </row>
    <row r="389" spans="1:158" s="1" customFormat="1">
      <c r="A389" s="14">
        <v>380</v>
      </c>
      <c r="B389" s="1">
        <v>1</v>
      </c>
      <c r="C389" s="1" t="s">
        <v>5859</v>
      </c>
      <c r="D389" s="1">
        <v>1</v>
      </c>
      <c r="E389" s="1" t="s">
        <v>5860</v>
      </c>
      <c r="F389" s="1" t="s">
        <v>5861</v>
      </c>
      <c r="G389" s="1" t="s">
        <v>5862</v>
      </c>
      <c r="H389" s="1" t="s">
        <v>5863</v>
      </c>
      <c r="I389" s="1" t="s">
        <v>5864</v>
      </c>
      <c r="Q389" s="1">
        <v>123</v>
      </c>
      <c r="R389" s="1">
        <v>135</v>
      </c>
      <c r="S389" s="1">
        <v>57</v>
      </c>
      <c r="T389" s="1">
        <v>64</v>
      </c>
      <c r="U389" s="1">
        <v>102.7</v>
      </c>
      <c r="W389" s="1">
        <v>91</v>
      </c>
      <c r="Y389" s="1">
        <v>24</v>
      </c>
      <c r="AA389" s="1">
        <v>88</v>
      </c>
      <c r="AB389" s="1">
        <v>95</v>
      </c>
      <c r="AE389" s="60">
        <v>157</v>
      </c>
      <c r="AF389" s="1">
        <v>26</v>
      </c>
      <c r="AG389" s="1">
        <v>34</v>
      </c>
      <c r="AH389" s="1">
        <v>11.4</v>
      </c>
      <c r="AI389" s="1">
        <v>1.2</v>
      </c>
      <c r="AK389" s="1">
        <v>1.8</v>
      </c>
      <c r="AM389" s="1">
        <v>141</v>
      </c>
      <c r="AN389" s="1">
        <v>4.4000000000000004</v>
      </c>
      <c r="AO389" s="1">
        <v>104</v>
      </c>
      <c r="AP389" s="1">
        <v>9.4</v>
      </c>
      <c r="AQ389" s="1">
        <v>159</v>
      </c>
      <c r="AR389" s="1">
        <v>25</v>
      </c>
      <c r="AS389" s="1">
        <v>1.45</v>
      </c>
      <c r="AT389" s="1">
        <v>11</v>
      </c>
      <c r="AU389" s="1">
        <v>3.06</v>
      </c>
      <c r="AV389" s="1">
        <v>173</v>
      </c>
      <c r="AW389" s="1">
        <v>7.4</v>
      </c>
      <c r="AX389" s="1">
        <v>3.1</v>
      </c>
      <c r="AY389" s="1">
        <v>0.4</v>
      </c>
      <c r="AZ389" s="1">
        <v>85</v>
      </c>
      <c r="BA389" s="1">
        <v>26</v>
      </c>
      <c r="BB389" s="1">
        <v>25</v>
      </c>
      <c r="BD389" s="1" t="s">
        <v>5851</v>
      </c>
      <c r="BJ389" s="1">
        <v>1.8</v>
      </c>
      <c r="DJ389" s="1">
        <v>1</v>
      </c>
      <c r="DK389" s="1" t="s">
        <v>5865</v>
      </c>
    </row>
    <row r="390" spans="1:158" s="1" customFormat="1">
      <c r="A390" s="14">
        <v>381</v>
      </c>
      <c r="B390" s="1">
        <v>2</v>
      </c>
      <c r="C390" s="1" t="s">
        <v>6809</v>
      </c>
      <c r="D390" s="1">
        <v>4</v>
      </c>
      <c r="E390" s="1" t="s">
        <v>6324</v>
      </c>
      <c r="F390" s="1" t="s">
        <v>6724</v>
      </c>
      <c r="Q390" s="1">
        <v>157</v>
      </c>
      <c r="R390" s="1">
        <v>133</v>
      </c>
      <c r="S390" s="1">
        <v>76</v>
      </c>
      <c r="T390" s="1">
        <v>78</v>
      </c>
      <c r="U390" s="1">
        <v>97.5</v>
      </c>
      <c r="V390" s="1">
        <v>98.6</v>
      </c>
      <c r="W390" s="1">
        <v>94</v>
      </c>
      <c r="X390" s="1">
        <v>86</v>
      </c>
      <c r="Y390" s="1">
        <v>17</v>
      </c>
      <c r="Z390" s="1">
        <v>18</v>
      </c>
      <c r="AA390" s="1">
        <v>98</v>
      </c>
      <c r="AB390" s="1">
        <v>97</v>
      </c>
      <c r="AC390" s="1">
        <v>0</v>
      </c>
      <c r="AD390" s="1">
        <v>0</v>
      </c>
      <c r="AE390" s="1">
        <v>185</v>
      </c>
      <c r="AF390" s="1">
        <v>18</v>
      </c>
      <c r="AG390" s="1">
        <v>34.1</v>
      </c>
      <c r="AH390" s="1">
        <v>10.9</v>
      </c>
      <c r="AK390" s="1">
        <v>1.2</v>
      </c>
      <c r="AM390" s="1">
        <v>140</v>
      </c>
      <c r="AN390" s="1">
        <v>4</v>
      </c>
      <c r="AO390" s="1">
        <v>110</v>
      </c>
      <c r="AP390" s="1">
        <v>9.6</v>
      </c>
      <c r="AQ390" s="1">
        <v>128</v>
      </c>
      <c r="AR390" s="1">
        <v>25</v>
      </c>
      <c r="AS390" s="1">
        <v>1.66</v>
      </c>
      <c r="AT390" s="1">
        <v>12</v>
      </c>
      <c r="AU390" s="1">
        <v>6.16</v>
      </c>
      <c r="AV390" s="1">
        <v>236</v>
      </c>
      <c r="AW390" s="1">
        <v>7</v>
      </c>
      <c r="AX390" s="1">
        <v>4.4000000000000004</v>
      </c>
      <c r="AY390" s="1">
        <v>0.6</v>
      </c>
      <c r="AZ390" s="1">
        <v>64</v>
      </c>
      <c r="BA390" s="1">
        <v>9</v>
      </c>
      <c r="BB390" s="1">
        <v>6</v>
      </c>
      <c r="BD390" s="1">
        <v>48</v>
      </c>
      <c r="BE390" s="1">
        <v>42</v>
      </c>
      <c r="BJ390" s="1">
        <v>1.5</v>
      </c>
      <c r="BK390" s="1">
        <v>38</v>
      </c>
      <c r="BM390" s="1">
        <v>2.27</v>
      </c>
      <c r="CI390" s="1">
        <v>7</v>
      </c>
      <c r="DH390" s="1">
        <v>0</v>
      </c>
      <c r="DJ390" s="1">
        <v>2</v>
      </c>
      <c r="DK390" s="1" t="s">
        <v>6943</v>
      </c>
      <c r="DR390" s="1">
        <v>6</v>
      </c>
      <c r="DS390" s="1" t="s">
        <v>6944</v>
      </c>
    </row>
    <row r="391" spans="1:158" s="1" customFormat="1">
      <c r="A391" s="14">
        <v>382</v>
      </c>
      <c r="B391" s="64">
        <v>2</v>
      </c>
      <c r="C391" s="64" t="s">
        <v>5920</v>
      </c>
      <c r="D391" s="64">
        <v>5</v>
      </c>
      <c r="E391" s="1" t="s">
        <v>6040</v>
      </c>
      <c r="F391" s="1" t="s">
        <v>5843</v>
      </c>
      <c r="Q391" s="1">
        <v>142</v>
      </c>
      <c r="R391" s="1">
        <v>153</v>
      </c>
      <c r="S391" s="1">
        <v>78</v>
      </c>
      <c r="T391" s="1">
        <v>53</v>
      </c>
      <c r="W391" s="1">
        <v>72</v>
      </c>
      <c r="X391" s="1">
        <v>57</v>
      </c>
      <c r="Y391" s="1">
        <v>16</v>
      </c>
      <c r="Z391" s="1">
        <v>17</v>
      </c>
      <c r="AA391" s="1">
        <v>95</v>
      </c>
      <c r="AB391" s="1">
        <v>95</v>
      </c>
      <c r="AC391" s="1">
        <v>1</v>
      </c>
      <c r="AD391" s="1">
        <v>1</v>
      </c>
      <c r="AF391" s="1">
        <v>25</v>
      </c>
      <c r="AG391" s="1">
        <v>27.9</v>
      </c>
      <c r="AH391" s="1">
        <v>9.1</v>
      </c>
      <c r="AM391" s="1">
        <v>139</v>
      </c>
      <c r="AN391" s="1">
        <v>4.4000000000000004</v>
      </c>
      <c r="AO391" s="1">
        <v>101</v>
      </c>
      <c r="AP391" s="1">
        <v>8.9</v>
      </c>
      <c r="AQ391" s="1">
        <v>178</v>
      </c>
      <c r="AR391" s="1">
        <v>67</v>
      </c>
      <c r="AS391" s="1">
        <v>2.95</v>
      </c>
      <c r="AT391" s="1">
        <v>13</v>
      </c>
      <c r="AU391" s="1">
        <v>5.82</v>
      </c>
      <c r="AV391" s="1">
        <v>160</v>
      </c>
      <c r="AW391" s="1">
        <v>7.2</v>
      </c>
      <c r="AX391" s="1">
        <v>3.8</v>
      </c>
      <c r="AY391" s="1">
        <v>0.3</v>
      </c>
      <c r="AZ391" s="1">
        <v>90</v>
      </c>
      <c r="BA391" s="1">
        <v>13</v>
      </c>
      <c r="BB391" s="1">
        <v>11</v>
      </c>
      <c r="BD391" s="1">
        <v>49</v>
      </c>
      <c r="BE391" s="1">
        <v>54</v>
      </c>
      <c r="BF391" s="1">
        <v>7053</v>
      </c>
      <c r="BJ391" s="1">
        <v>1.5</v>
      </c>
      <c r="DJ391" s="1">
        <v>3</v>
      </c>
      <c r="DK391" s="1" t="s">
        <v>6352</v>
      </c>
      <c r="DL391" s="1">
        <v>1</v>
      </c>
      <c r="DM391" s="1" t="s">
        <v>6353</v>
      </c>
    </row>
    <row r="392" spans="1:158" s="1" customFormat="1">
      <c r="A392" s="14">
        <v>383</v>
      </c>
      <c r="B392" s="64">
        <v>2</v>
      </c>
      <c r="C392" s="64" t="s">
        <v>6716</v>
      </c>
      <c r="D392" s="64">
        <v>4</v>
      </c>
      <c r="E392" s="1" t="s">
        <v>5897</v>
      </c>
      <c r="F392" s="1" t="s">
        <v>5971</v>
      </c>
      <c r="G392" s="1" t="s">
        <v>6606</v>
      </c>
      <c r="H392" s="1" t="s">
        <v>5957</v>
      </c>
      <c r="Q392" s="1">
        <v>161</v>
      </c>
      <c r="R392" s="1">
        <v>118</v>
      </c>
      <c r="S392" s="1">
        <v>105</v>
      </c>
      <c r="T392" s="1">
        <v>78</v>
      </c>
      <c r="U392" s="1">
        <v>102.2</v>
      </c>
      <c r="V392" s="1">
        <v>99</v>
      </c>
      <c r="W392" s="1">
        <v>115</v>
      </c>
      <c r="X392" s="1">
        <v>97</v>
      </c>
      <c r="Y392" s="1">
        <v>22</v>
      </c>
      <c r="Z392" s="1">
        <v>16</v>
      </c>
      <c r="AA392" s="1">
        <v>98</v>
      </c>
      <c r="AB392" s="1">
        <v>100</v>
      </c>
      <c r="AC392" s="1">
        <v>0</v>
      </c>
      <c r="AD392" s="1">
        <v>0</v>
      </c>
      <c r="AE392" s="1">
        <v>197</v>
      </c>
      <c r="AF392" s="1">
        <v>24</v>
      </c>
      <c r="AG392" s="1">
        <v>38.5</v>
      </c>
      <c r="AH392" s="1">
        <v>13.1</v>
      </c>
      <c r="AK392" s="1">
        <v>1</v>
      </c>
      <c r="AL392" s="1">
        <v>0.9</v>
      </c>
      <c r="AM392" s="1">
        <v>134</v>
      </c>
      <c r="AN392" s="1">
        <v>3.3</v>
      </c>
      <c r="AO392" s="1">
        <v>98</v>
      </c>
      <c r="AP392" s="1">
        <v>8.8000000000000007</v>
      </c>
      <c r="AQ392" s="1">
        <v>124</v>
      </c>
      <c r="AR392" s="1">
        <v>9</v>
      </c>
      <c r="AS392" s="1">
        <v>0.96</v>
      </c>
      <c r="AT392" s="1">
        <v>12</v>
      </c>
      <c r="AU392" s="1">
        <v>5.34</v>
      </c>
      <c r="AV392" s="1">
        <v>198</v>
      </c>
      <c r="AW392" s="1">
        <v>7.1</v>
      </c>
      <c r="AX392" s="1">
        <v>4</v>
      </c>
      <c r="AY392" s="1">
        <v>0.5</v>
      </c>
      <c r="AZ392" s="1">
        <v>93</v>
      </c>
      <c r="BA392" s="1">
        <v>18</v>
      </c>
      <c r="BB392" s="1">
        <v>17</v>
      </c>
      <c r="BG392" s="1">
        <v>7.43</v>
      </c>
      <c r="BH392" s="1">
        <v>41</v>
      </c>
      <c r="BJ392" s="1">
        <v>1.9</v>
      </c>
      <c r="BK392" s="1">
        <v>28</v>
      </c>
      <c r="BP392" s="1" t="s">
        <v>6717</v>
      </c>
      <c r="CJ392" s="1">
        <v>1</v>
      </c>
      <c r="CK392" s="1">
        <v>0</v>
      </c>
      <c r="CL392" s="1">
        <v>0</v>
      </c>
      <c r="DJ392" s="1">
        <v>1</v>
      </c>
      <c r="DK392" s="1" t="s">
        <v>5976</v>
      </c>
    </row>
    <row r="393" spans="1:158" s="1" customFormat="1">
      <c r="A393" s="14">
        <v>384</v>
      </c>
      <c r="B393" s="1">
        <v>2</v>
      </c>
      <c r="C393" s="1" t="s">
        <v>6976</v>
      </c>
      <c r="D393" s="1">
        <v>3</v>
      </c>
      <c r="E393" s="1" t="s">
        <v>6680</v>
      </c>
      <c r="Q393" s="1">
        <v>148</v>
      </c>
      <c r="R393" s="1">
        <v>118</v>
      </c>
      <c r="S393" s="1">
        <v>66</v>
      </c>
      <c r="T393" s="1">
        <v>79</v>
      </c>
      <c r="U393" s="1">
        <v>98.6</v>
      </c>
      <c r="V393" s="1">
        <v>98.6</v>
      </c>
      <c r="W393" s="1">
        <v>86</v>
      </c>
      <c r="X393" s="1">
        <v>87</v>
      </c>
      <c r="Y393" s="1">
        <v>18</v>
      </c>
      <c r="Z393" s="1">
        <v>16</v>
      </c>
      <c r="AA393" s="1">
        <v>97</v>
      </c>
      <c r="AB393" s="1">
        <v>98</v>
      </c>
      <c r="AC393" s="1">
        <v>0</v>
      </c>
      <c r="AD393" s="1">
        <v>0</v>
      </c>
      <c r="AF393" s="1">
        <v>25</v>
      </c>
      <c r="AG393" s="1">
        <v>39.4</v>
      </c>
      <c r="AH393" s="1">
        <v>12.6</v>
      </c>
      <c r="AK393" s="1">
        <v>2.1</v>
      </c>
      <c r="AM393" s="1">
        <v>138</v>
      </c>
      <c r="AN393" s="1">
        <v>3.6</v>
      </c>
      <c r="AO393" s="1">
        <v>100</v>
      </c>
      <c r="AP393" s="1">
        <v>9.1999999999999993</v>
      </c>
      <c r="AQ393" s="1">
        <v>126</v>
      </c>
      <c r="AR393" s="1">
        <v>13</v>
      </c>
      <c r="AS393" s="1">
        <v>1.04</v>
      </c>
      <c r="AT393" s="1">
        <v>13</v>
      </c>
      <c r="AU393" s="1">
        <v>9.52</v>
      </c>
      <c r="AV393" s="1">
        <v>221</v>
      </c>
      <c r="DR393" s="1">
        <v>2</v>
      </c>
      <c r="DS393" s="1" t="s">
        <v>6977</v>
      </c>
    </row>
    <row r="394" spans="1:158" s="1" customFormat="1">
      <c r="A394" s="14">
        <v>385</v>
      </c>
      <c r="B394" s="1">
        <v>1</v>
      </c>
      <c r="C394" s="1" t="s">
        <v>6819</v>
      </c>
      <c r="D394" s="1">
        <v>3</v>
      </c>
      <c r="E394" s="1" t="s">
        <v>5861</v>
      </c>
      <c r="F394" s="1" t="s">
        <v>6820</v>
      </c>
      <c r="G394" s="1" t="s">
        <v>5971</v>
      </c>
      <c r="H394" s="1" t="s">
        <v>6175</v>
      </c>
      <c r="Q394" s="1">
        <v>122</v>
      </c>
      <c r="R394" s="1">
        <v>102</v>
      </c>
      <c r="S394" s="1">
        <v>57</v>
      </c>
      <c r="T394" s="1">
        <v>60</v>
      </c>
      <c r="U394" s="1">
        <v>98.9</v>
      </c>
      <c r="V394" s="1">
        <v>98.9</v>
      </c>
      <c r="W394" s="1">
        <v>98</v>
      </c>
      <c r="X394" s="1">
        <v>82</v>
      </c>
      <c r="Y394" s="1">
        <v>20</v>
      </c>
      <c r="Z394" s="1">
        <v>20</v>
      </c>
      <c r="AA394" s="1">
        <v>94</v>
      </c>
      <c r="AB394" s="1">
        <v>94</v>
      </c>
      <c r="AD394" s="1">
        <v>0</v>
      </c>
      <c r="AE394" s="1">
        <v>229</v>
      </c>
      <c r="AF394" s="1">
        <v>21</v>
      </c>
      <c r="AG394" s="1">
        <v>48.1</v>
      </c>
      <c r="AH394" s="1">
        <v>15.5</v>
      </c>
      <c r="AL394" s="1">
        <v>2.2000000000000002</v>
      </c>
      <c r="AM394" s="1">
        <v>140</v>
      </c>
      <c r="AN394" s="1">
        <v>4</v>
      </c>
      <c r="AO394" s="1">
        <v>107</v>
      </c>
      <c r="AP394" s="1">
        <v>9.1</v>
      </c>
      <c r="AQ394" s="1">
        <v>152</v>
      </c>
      <c r="AR394" s="1">
        <v>27</v>
      </c>
      <c r="AS394" s="1">
        <v>0.81</v>
      </c>
      <c r="AT394" s="1">
        <v>12</v>
      </c>
      <c r="AU394" s="1">
        <v>12.01</v>
      </c>
      <c r="AV394" s="1">
        <v>176</v>
      </c>
      <c r="AW394" s="1">
        <v>6.8</v>
      </c>
      <c r="AX394" s="1">
        <v>3.5</v>
      </c>
      <c r="AY394" s="1">
        <v>0.6</v>
      </c>
      <c r="AZ394" s="1">
        <v>98</v>
      </c>
      <c r="BA394" s="1">
        <v>14</v>
      </c>
      <c r="BB394" s="1">
        <v>12</v>
      </c>
      <c r="BJ394" s="1">
        <v>1.7</v>
      </c>
      <c r="BQ394" s="1">
        <v>2.9</v>
      </c>
      <c r="BT394" s="1">
        <v>89</v>
      </c>
      <c r="CH394" s="1">
        <v>38</v>
      </c>
      <c r="CJ394" s="1">
        <v>0</v>
      </c>
      <c r="CK394" s="1">
        <v>0</v>
      </c>
      <c r="CL394" s="1">
        <v>0</v>
      </c>
      <c r="DJ394" s="1">
        <v>2</v>
      </c>
      <c r="DK394" s="1" t="s">
        <v>6821</v>
      </c>
      <c r="DL394" s="1">
        <v>1</v>
      </c>
      <c r="DM394" s="1" t="s">
        <v>6822</v>
      </c>
      <c r="DR394" s="1">
        <v>1</v>
      </c>
      <c r="DS394" s="1" t="s">
        <v>6359</v>
      </c>
      <c r="DT394" s="1">
        <v>2</v>
      </c>
      <c r="DU394" s="1" t="s">
        <v>6359</v>
      </c>
    </row>
    <row r="395" spans="1:158" s="1" customFormat="1">
      <c r="A395" s="14">
        <v>386</v>
      </c>
      <c r="B395" s="1">
        <v>1</v>
      </c>
      <c r="C395" s="1" t="s">
        <v>5920</v>
      </c>
      <c r="D395" s="1">
        <v>5</v>
      </c>
      <c r="Q395" s="1">
        <v>136</v>
      </c>
      <c r="S395" s="1">
        <v>76</v>
      </c>
      <c r="W395" s="1">
        <v>94</v>
      </c>
      <c r="Y395" s="1">
        <v>20</v>
      </c>
      <c r="AA395" s="1">
        <v>100</v>
      </c>
      <c r="AC395" s="1">
        <v>1</v>
      </c>
      <c r="AE395" s="1">
        <v>143</v>
      </c>
      <c r="AF395" s="1">
        <v>27</v>
      </c>
      <c r="AG395" s="1">
        <v>33.1</v>
      </c>
      <c r="AH395" s="1">
        <v>11</v>
      </c>
      <c r="AM395" s="1">
        <v>130</v>
      </c>
      <c r="AN395" s="1">
        <v>4.8</v>
      </c>
      <c r="AO395" s="1">
        <v>90</v>
      </c>
      <c r="AP395" s="1">
        <v>10.5</v>
      </c>
      <c r="AQ395" s="1">
        <v>109</v>
      </c>
      <c r="AR395" s="1">
        <v>36</v>
      </c>
      <c r="AS395" s="1">
        <v>1</v>
      </c>
      <c r="AT395" s="1">
        <v>13</v>
      </c>
      <c r="AU395" s="1">
        <v>5.64</v>
      </c>
      <c r="AV395" s="1">
        <v>207</v>
      </c>
      <c r="BD395" s="1">
        <v>52</v>
      </c>
      <c r="BF395" s="1">
        <v>27295</v>
      </c>
      <c r="BJ395" s="1">
        <v>2.2000000000000002</v>
      </c>
      <c r="DJ395" s="1">
        <v>1</v>
      </c>
      <c r="DK395" s="1" t="s">
        <v>6863</v>
      </c>
    </row>
    <row r="396" spans="1:158" s="1" customFormat="1">
      <c r="A396" s="14">
        <v>387</v>
      </c>
      <c r="B396" s="64">
        <v>2</v>
      </c>
      <c r="C396" s="64" t="s">
        <v>6614</v>
      </c>
      <c r="D396" s="64">
        <v>2</v>
      </c>
      <c r="E396" s="1" t="s">
        <v>6421</v>
      </c>
      <c r="Q396" s="1">
        <v>134</v>
      </c>
      <c r="R396" s="1">
        <v>150</v>
      </c>
      <c r="S396" s="1">
        <v>81</v>
      </c>
      <c r="T396" s="1">
        <v>80</v>
      </c>
      <c r="U396" s="1">
        <v>97.5</v>
      </c>
      <c r="V396" s="1">
        <v>97.5</v>
      </c>
      <c r="W396" s="1">
        <v>66</v>
      </c>
      <c r="X396" s="1">
        <v>70</v>
      </c>
      <c r="Y396" s="1">
        <v>18</v>
      </c>
      <c r="Z396" s="1">
        <v>20</v>
      </c>
      <c r="AA396" s="1">
        <v>99</v>
      </c>
      <c r="AB396" s="1">
        <v>99</v>
      </c>
      <c r="AC396" s="1">
        <v>0</v>
      </c>
      <c r="AD396" s="1">
        <v>0</v>
      </c>
      <c r="AE396" s="1">
        <v>125</v>
      </c>
      <c r="AF396" s="1">
        <v>26</v>
      </c>
      <c r="AG396" s="1">
        <v>39.5</v>
      </c>
      <c r="AH396" s="1">
        <v>12.4</v>
      </c>
      <c r="AM396" s="1">
        <v>144</v>
      </c>
      <c r="AN396" s="1">
        <v>4.7</v>
      </c>
      <c r="AO396" s="1">
        <v>109</v>
      </c>
      <c r="AP396" s="1">
        <v>9.1</v>
      </c>
      <c r="AQ396" s="1">
        <v>105</v>
      </c>
      <c r="AR396" s="1">
        <v>50</v>
      </c>
      <c r="AS396" s="1">
        <v>1.02</v>
      </c>
      <c r="AT396" s="1">
        <v>9</v>
      </c>
      <c r="AU396" s="1">
        <v>5.99</v>
      </c>
      <c r="AV396" s="1">
        <v>168</v>
      </c>
    </row>
    <row r="397" spans="1:158" s="1" customFormat="1">
      <c r="A397" s="14">
        <v>388</v>
      </c>
      <c r="B397" s="1">
        <v>2</v>
      </c>
      <c r="C397" s="1" t="s">
        <v>5853</v>
      </c>
      <c r="D397" s="1">
        <v>2</v>
      </c>
      <c r="E397" s="1" t="s">
        <v>5933</v>
      </c>
      <c r="F397" s="1" t="s">
        <v>6220</v>
      </c>
      <c r="Q397" s="1">
        <v>119</v>
      </c>
      <c r="R397" s="1">
        <v>109</v>
      </c>
      <c r="S397" s="1">
        <v>87</v>
      </c>
      <c r="T397" s="1">
        <v>67</v>
      </c>
      <c r="U397" s="1">
        <v>98.2</v>
      </c>
      <c r="V397" s="1">
        <v>98</v>
      </c>
      <c r="W397" s="1">
        <v>89</v>
      </c>
      <c r="X397" s="1">
        <v>78</v>
      </c>
      <c r="Y397" s="1">
        <v>17</v>
      </c>
      <c r="Z397" s="1">
        <v>18</v>
      </c>
      <c r="AA397" s="1">
        <v>99</v>
      </c>
      <c r="AB397" s="1">
        <v>98</v>
      </c>
      <c r="AC397" s="1">
        <v>0</v>
      </c>
      <c r="AD397" s="1">
        <v>0</v>
      </c>
      <c r="AF397" s="1">
        <v>26</v>
      </c>
      <c r="AG397" s="1">
        <v>41.4</v>
      </c>
      <c r="AH397" s="1">
        <v>14.1</v>
      </c>
      <c r="AM397" s="1">
        <v>137</v>
      </c>
      <c r="AN397" s="1">
        <v>3.6</v>
      </c>
      <c r="AO397" s="1">
        <v>98</v>
      </c>
      <c r="AP397" s="1">
        <v>9.8000000000000007</v>
      </c>
      <c r="AQ397" s="1">
        <v>94</v>
      </c>
      <c r="AR397" s="1">
        <v>12</v>
      </c>
      <c r="AS397" s="1">
        <v>1.1499999999999999</v>
      </c>
      <c r="AT397" s="1">
        <v>13</v>
      </c>
      <c r="AU397" s="1">
        <v>15.81</v>
      </c>
      <c r="AV397" s="1">
        <v>237</v>
      </c>
      <c r="BT397" s="1">
        <v>129.5</v>
      </c>
      <c r="CI397" s="1">
        <v>21</v>
      </c>
    </row>
    <row r="398" spans="1:158" s="1" customFormat="1">
      <c r="A398" s="14">
        <v>389</v>
      </c>
      <c r="B398" s="1">
        <v>1</v>
      </c>
      <c r="C398" s="64" t="s">
        <v>6763</v>
      </c>
      <c r="D398" s="1">
        <v>1</v>
      </c>
      <c r="E398" s="1" t="s">
        <v>6246</v>
      </c>
      <c r="F398" s="1" t="s">
        <v>6047</v>
      </c>
      <c r="G398" s="1" t="s">
        <v>5897</v>
      </c>
      <c r="H398" s="1" t="s">
        <v>6441</v>
      </c>
      <c r="I398" s="1" t="s">
        <v>5911</v>
      </c>
      <c r="J398" s="1" t="s">
        <v>5992</v>
      </c>
      <c r="Q398" s="1">
        <v>142</v>
      </c>
      <c r="R398" s="1">
        <v>140</v>
      </c>
      <c r="S398" s="1">
        <v>65</v>
      </c>
      <c r="T398" s="1">
        <v>66</v>
      </c>
      <c r="U398" s="1">
        <v>98.9</v>
      </c>
      <c r="V398" s="1">
        <v>97.7</v>
      </c>
      <c r="W398" s="1">
        <v>135</v>
      </c>
      <c r="X398" s="1">
        <v>70</v>
      </c>
      <c r="Y398" s="1">
        <v>18</v>
      </c>
      <c r="Z398" s="1">
        <v>16</v>
      </c>
      <c r="AA398" s="1">
        <v>95</v>
      </c>
      <c r="AB398" s="1">
        <v>96</v>
      </c>
      <c r="AC398" s="1">
        <v>0</v>
      </c>
      <c r="AD398" s="1">
        <v>0</v>
      </c>
      <c r="AF398" s="1">
        <v>24</v>
      </c>
      <c r="AG398" s="1">
        <v>33.5</v>
      </c>
      <c r="AH398" s="1">
        <v>10.7</v>
      </c>
      <c r="AI398" s="1">
        <v>1</v>
      </c>
      <c r="AK398" s="1">
        <v>0.9</v>
      </c>
      <c r="AM398" s="1">
        <v>142</v>
      </c>
      <c r="AN398" s="1">
        <v>3.9</v>
      </c>
      <c r="AO398" s="1">
        <v>102</v>
      </c>
      <c r="AP398" s="1">
        <v>8.9</v>
      </c>
      <c r="AQ398" s="1">
        <v>123</v>
      </c>
      <c r="AR398" s="1">
        <v>39</v>
      </c>
      <c r="AS398" s="1">
        <v>3.53</v>
      </c>
      <c r="AT398" s="1">
        <v>16</v>
      </c>
      <c r="AU398" s="1">
        <v>7.37</v>
      </c>
      <c r="AV398" s="1">
        <v>150</v>
      </c>
      <c r="AW398" s="1">
        <v>7.3</v>
      </c>
      <c r="AX398" s="1">
        <v>4.0999999999999996</v>
      </c>
      <c r="AY398" s="1">
        <v>0.3</v>
      </c>
      <c r="AZ398" s="1">
        <v>127</v>
      </c>
      <c r="BA398" s="1">
        <v>26</v>
      </c>
      <c r="BB398" s="1">
        <v>23</v>
      </c>
      <c r="BC398" s="66"/>
      <c r="BD398" s="1">
        <v>24</v>
      </c>
      <c r="BF398" s="1">
        <v>451</v>
      </c>
      <c r="BG398" s="1">
        <v>7.37</v>
      </c>
      <c r="BH398" s="1">
        <v>40</v>
      </c>
      <c r="BJ398" s="1">
        <v>1.7</v>
      </c>
      <c r="BK398" s="1">
        <v>45</v>
      </c>
      <c r="BQ398" s="14"/>
      <c r="EI398" s="14"/>
      <c r="FB398" s="14"/>
    </row>
    <row r="399" spans="1:158" s="1" customFormat="1">
      <c r="A399" s="14">
        <v>390</v>
      </c>
      <c r="B399" s="64">
        <v>2</v>
      </c>
      <c r="C399" s="64" t="s">
        <v>6318</v>
      </c>
      <c r="D399" s="1">
        <v>11</v>
      </c>
      <c r="E399" s="1" t="s">
        <v>5965</v>
      </c>
      <c r="Q399" s="1">
        <v>137</v>
      </c>
      <c r="R399" s="1">
        <v>161</v>
      </c>
      <c r="S399" s="1">
        <v>78</v>
      </c>
      <c r="T399" s="1">
        <v>71</v>
      </c>
      <c r="U399" s="1">
        <v>98.1</v>
      </c>
      <c r="V399" s="1">
        <v>98.1</v>
      </c>
      <c r="W399" s="1">
        <v>71</v>
      </c>
      <c r="X399" s="1">
        <v>61</v>
      </c>
      <c r="Y399" s="1">
        <v>20</v>
      </c>
      <c r="Z399" s="1">
        <v>19</v>
      </c>
      <c r="AA399" s="1">
        <v>98</v>
      </c>
      <c r="AB399" s="1">
        <v>97</v>
      </c>
      <c r="AC399" s="1">
        <v>1</v>
      </c>
      <c r="AD399" s="1">
        <v>1</v>
      </c>
      <c r="AF399" s="1">
        <v>26</v>
      </c>
      <c r="AG399" s="1">
        <v>36.5</v>
      </c>
      <c r="AH399" s="1">
        <v>11.7</v>
      </c>
      <c r="AI399" s="1">
        <v>1.1000000000000001</v>
      </c>
      <c r="AM399" s="1">
        <v>142</v>
      </c>
      <c r="AN399" s="1">
        <v>4.5999999999999996</v>
      </c>
      <c r="AO399" s="1">
        <v>106</v>
      </c>
      <c r="AP399" s="1">
        <v>9.1</v>
      </c>
      <c r="AQ399" s="1">
        <v>117</v>
      </c>
      <c r="AR399" s="1">
        <v>19</v>
      </c>
      <c r="AS399" s="1">
        <v>0.91</v>
      </c>
      <c r="AT399" s="1">
        <v>10</v>
      </c>
      <c r="AU399" s="1">
        <v>8.6</v>
      </c>
      <c r="AV399" s="1">
        <v>229</v>
      </c>
      <c r="AW399" s="1">
        <v>6.7</v>
      </c>
      <c r="AX399" s="1">
        <v>3.7</v>
      </c>
      <c r="AY399" s="1">
        <v>0.7</v>
      </c>
      <c r="AZ399" s="1">
        <v>67</v>
      </c>
      <c r="BA399" s="1">
        <v>11</v>
      </c>
      <c r="BB399" s="1">
        <v>8</v>
      </c>
      <c r="BC399" s="1">
        <v>5.0999999999999996</v>
      </c>
      <c r="BD399" s="1">
        <v>20</v>
      </c>
      <c r="BE399" s="1">
        <v>19</v>
      </c>
      <c r="BF399" s="1">
        <v>1226</v>
      </c>
      <c r="BM399" s="1">
        <v>1.78</v>
      </c>
      <c r="BN399" s="1">
        <v>42.8</v>
      </c>
      <c r="BS399" s="1">
        <v>219</v>
      </c>
      <c r="DJ399" s="1">
        <v>2</v>
      </c>
      <c r="DK399" s="1" t="s">
        <v>6319</v>
      </c>
      <c r="DL399" s="1">
        <v>3</v>
      </c>
      <c r="DM399" s="1" t="s">
        <v>6320</v>
      </c>
    </row>
    <row r="400" spans="1:158" s="1" customFormat="1">
      <c r="A400" s="14">
        <v>391</v>
      </c>
      <c r="B400" s="64">
        <v>2</v>
      </c>
      <c r="C400" s="64" t="s">
        <v>6240</v>
      </c>
      <c r="D400" s="64">
        <v>5</v>
      </c>
      <c r="E400" s="1" t="s">
        <v>5987</v>
      </c>
      <c r="Q400" s="1">
        <v>134</v>
      </c>
      <c r="R400" s="1">
        <v>128</v>
      </c>
      <c r="S400" s="1">
        <v>78</v>
      </c>
      <c r="T400" s="1">
        <v>66</v>
      </c>
      <c r="V400" s="1">
        <v>97.4</v>
      </c>
      <c r="W400" s="1">
        <v>55</v>
      </c>
      <c r="X400" s="1">
        <v>55</v>
      </c>
      <c r="Y400" s="1">
        <v>16</v>
      </c>
      <c r="Z400" s="1">
        <v>18</v>
      </c>
      <c r="AA400" s="1">
        <v>99</v>
      </c>
      <c r="AB400" s="1">
        <v>99</v>
      </c>
      <c r="AC400" s="1">
        <v>0</v>
      </c>
      <c r="AD400" s="1">
        <v>0</v>
      </c>
      <c r="AE400" s="1">
        <v>225</v>
      </c>
      <c r="AF400" s="1">
        <v>26</v>
      </c>
      <c r="AG400" s="1">
        <v>34.6</v>
      </c>
      <c r="AH400" s="1">
        <v>11.3</v>
      </c>
      <c r="AJ400" s="1">
        <v>2.7</v>
      </c>
      <c r="AM400" s="1">
        <v>140</v>
      </c>
      <c r="AN400" s="1">
        <v>3.7</v>
      </c>
      <c r="AO400" s="1">
        <v>104</v>
      </c>
      <c r="AP400" s="1">
        <v>9.5</v>
      </c>
      <c r="AQ400" s="1">
        <v>89</v>
      </c>
      <c r="AR400" s="1">
        <v>22</v>
      </c>
      <c r="AS400" s="1">
        <v>1.04</v>
      </c>
      <c r="AT400" s="1">
        <v>10</v>
      </c>
      <c r="AU400" s="1">
        <v>5.08</v>
      </c>
      <c r="AV400" s="1">
        <v>99</v>
      </c>
      <c r="AW400" s="1">
        <v>7.4</v>
      </c>
      <c r="AX400" s="1">
        <v>3.8</v>
      </c>
      <c r="AY400" s="1">
        <v>0.3</v>
      </c>
      <c r="AZ400" s="1">
        <v>100</v>
      </c>
      <c r="BA400" s="1">
        <v>32</v>
      </c>
      <c r="BB400" s="1">
        <v>21</v>
      </c>
      <c r="BD400" s="1">
        <v>32</v>
      </c>
      <c r="BE400" s="1">
        <v>30</v>
      </c>
      <c r="BF400" s="1">
        <v>985</v>
      </c>
      <c r="BJ400" s="1">
        <v>1.9</v>
      </c>
      <c r="DJ400" s="1">
        <v>1</v>
      </c>
      <c r="DK400" s="1" t="s">
        <v>6600</v>
      </c>
    </row>
    <row r="401" spans="1:158" s="1" customFormat="1">
      <c r="A401" s="14">
        <v>392</v>
      </c>
      <c r="B401" s="1">
        <v>2</v>
      </c>
      <c r="C401" s="1" t="s">
        <v>5891</v>
      </c>
      <c r="D401" s="1">
        <v>1</v>
      </c>
      <c r="Q401" s="1">
        <v>122</v>
      </c>
      <c r="S401" s="1">
        <v>85</v>
      </c>
      <c r="U401" s="1">
        <v>98</v>
      </c>
      <c r="W401" s="1">
        <v>62</v>
      </c>
      <c r="Y401" s="1">
        <v>18</v>
      </c>
      <c r="AA401" s="1">
        <v>98</v>
      </c>
      <c r="AC401" s="1">
        <v>0</v>
      </c>
      <c r="AE401" s="1">
        <v>145</v>
      </c>
    </row>
    <row r="402" spans="1:158" s="1" customFormat="1">
      <c r="A402" s="14">
        <v>393</v>
      </c>
      <c r="B402" s="64">
        <v>1</v>
      </c>
      <c r="C402" s="64" t="s">
        <v>6557</v>
      </c>
      <c r="D402" s="64">
        <v>10</v>
      </c>
      <c r="E402" s="1" t="s">
        <v>6558</v>
      </c>
      <c r="Q402" s="1">
        <v>207</v>
      </c>
      <c r="R402" s="1">
        <v>165</v>
      </c>
      <c r="S402" s="1">
        <v>111</v>
      </c>
      <c r="T402" s="1">
        <v>85</v>
      </c>
      <c r="V402" s="1">
        <v>98.1</v>
      </c>
      <c r="W402" s="1">
        <v>88</v>
      </c>
      <c r="X402" s="1">
        <v>74</v>
      </c>
      <c r="Z402" s="1">
        <v>16</v>
      </c>
      <c r="AA402" s="1">
        <v>98</v>
      </c>
      <c r="AB402" s="1">
        <v>99</v>
      </c>
      <c r="AC402" s="1">
        <v>0</v>
      </c>
      <c r="AF402" s="1">
        <v>24</v>
      </c>
      <c r="AG402" s="1">
        <v>41.6</v>
      </c>
      <c r="AH402" s="1">
        <v>13.3</v>
      </c>
      <c r="AI402" s="1">
        <v>0.9</v>
      </c>
      <c r="AM402" s="1">
        <v>144</v>
      </c>
      <c r="AN402" s="1">
        <v>4.0999999999999996</v>
      </c>
      <c r="AO402" s="1">
        <v>105</v>
      </c>
      <c r="AP402" s="1">
        <v>9.6</v>
      </c>
      <c r="AQ402" s="1">
        <v>105</v>
      </c>
      <c r="AR402" s="1">
        <v>10</v>
      </c>
      <c r="AS402" s="1">
        <v>0.99</v>
      </c>
      <c r="AT402" s="1">
        <v>15</v>
      </c>
      <c r="AU402" s="1">
        <v>6.57</v>
      </c>
      <c r="AV402" s="1">
        <v>220</v>
      </c>
      <c r="AW402" s="1">
        <v>6.7</v>
      </c>
      <c r="AX402" s="1">
        <v>4.4000000000000004</v>
      </c>
      <c r="AY402" s="1">
        <v>0.2</v>
      </c>
      <c r="AZ402" s="1">
        <v>83</v>
      </c>
      <c r="BA402" s="1">
        <v>29</v>
      </c>
      <c r="BB402" s="1">
        <v>14</v>
      </c>
      <c r="BC402" s="1">
        <v>5.5</v>
      </c>
      <c r="BJ402" s="1">
        <v>2.1</v>
      </c>
      <c r="BM402" s="1">
        <v>126.8</v>
      </c>
      <c r="BO402" s="1">
        <v>0.5</v>
      </c>
      <c r="BQ402" s="1">
        <v>2.4</v>
      </c>
      <c r="DJ402" s="1">
        <v>2</v>
      </c>
      <c r="DK402" s="1" t="s">
        <v>6230</v>
      </c>
    </row>
    <row r="403" spans="1:158" s="1" customFormat="1">
      <c r="A403" s="14">
        <v>394</v>
      </c>
      <c r="B403" s="1">
        <v>2</v>
      </c>
      <c r="C403" s="1" t="s">
        <v>5983</v>
      </c>
      <c r="D403" s="1">
        <v>1</v>
      </c>
      <c r="E403" s="1" t="s">
        <v>5981</v>
      </c>
      <c r="F403" s="1" t="s">
        <v>5861</v>
      </c>
      <c r="G403" s="1" t="s">
        <v>5917</v>
      </c>
      <c r="Q403" s="1">
        <v>118</v>
      </c>
      <c r="R403" s="1">
        <v>130</v>
      </c>
      <c r="S403" s="1">
        <v>73</v>
      </c>
      <c r="T403" s="1">
        <v>70</v>
      </c>
      <c r="U403" s="1">
        <v>98</v>
      </c>
      <c r="V403" s="1">
        <v>98.9</v>
      </c>
      <c r="W403" s="1">
        <v>125</v>
      </c>
      <c r="X403" s="1">
        <v>90</v>
      </c>
      <c r="Y403" s="1">
        <v>16</v>
      </c>
      <c r="Z403" s="1">
        <v>18</v>
      </c>
      <c r="AA403" s="1">
        <v>93</v>
      </c>
      <c r="AB403" s="1">
        <v>92</v>
      </c>
      <c r="AC403" s="1">
        <v>0</v>
      </c>
      <c r="AD403" s="1">
        <v>0</v>
      </c>
      <c r="AF403" s="1">
        <v>27</v>
      </c>
      <c r="AG403" s="1">
        <v>42.8</v>
      </c>
      <c r="AH403" s="1">
        <v>13.8</v>
      </c>
      <c r="AK403" s="1">
        <v>1.1000000000000001</v>
      </c>
      <c r="AM403" s="1">
        <v>140</v>
      </c>
      <c r="AN403" s="1">
        <v>3.5</v>
      </c>
      <c r="AO403" s="1">
        <v>27</v>
      </c>
      <c r="AP403" s="1">
        <v>8.1999999999999993</v>
      </c>
      <c r="AQ403" s="1">
        <v>126</v>
      </c>
      <c r="AR403" s="1">
        <v>13</v>
      </c>
      <c r="AS403" s="1">
        <v>0.69</v>
      </c>
      <c r="AT403" s="1">
        <v>12</v>
      </c>
      <c r="AU403" s="1">
        <v>12.82</v>
      </c>
      <c r="AV403" s="1">
        <v>224</v>
      </c>
      <c r="BC403" s="1">
        <v>6.1</v>
      </c>
      <c r="BD403" s="1" t="s">
        <v>5851</v>
      </c>
      <c r="BF403" s="1">
        <v>215</v>
      </c>
      <c r="BJ403" s="1">
        <v>1.9</v>
      </c>
      <c r="BL403" s="1">
        <v>1045</v>
      </c>
      <c r="BQ403" s="1">
        <v>2.2000000000000002</v>
      </c>
      <c r="DJ403" s="1">
        <v>1</v>
      </c>
      <c r="DK403" s="1" t="s">
        <v>5984</v>
      </c>
      <c r="DL403" s="1">
        <v>2</v>
      </c>
      <c r="DM403" s="1" t="s">
        <v>5985</v>
      </c>
    </row>
    <row r="404" spans="1:158" s="1" customFormat="1">
      <c r="A404" s="14">
        <v>395</v>
      </c>
      <c r="B404" s="1">
        <v>1</v>
      </c>
      <c r="C404" s="64" t="s">
        <v>6771</v>
      </c>
      <c r="D404" s="1">
        <v>4</v>
      </c>
      <c r="E404" s="1" t="s">
        <v>5981</v>
      </c>
      <c r="F404" s="1" t="s">
        <v>6696</v>
      </c>
      <c r="G404" s="1" t="s">
        <v>5862</v>
      </c>
      <c r="H404" s="1" t="s">
        <v>5957</v>
      </c>
      <c r="Q404" s="1">
        <v>99</v>
      </c>
      <c r="R404" s="1">
        <v>106</v>
      </c>
      <c r="S404" s="1">
        <v>57</v>
      </c>
      <c r="T404" s="1">
        <v>56</v>
      </c>
      <c r="U404" s="1">
        <v>101.1</v>
      </c>
      <c r="V404" s="1">
        <v>98.1</v>
      </c>
      <c r="W404" s="1">
        <v>89</v>
      </c>
      <c r="X404" s="1">
        <v>76</v>
      </c>
      <c r="Y404" s="1">
        <v>20</v>
      </c>
      <c r="AA404" s="1">
        <v>93</v>
      </c>
      <c r="AB404" s="1">
        <v>94</v>
      </c>
      <c r="AF404" s="1">
        <v>23</v>
      </c>
      <c r="AG404" s="1">
        <v>41.8</v>
      </c>
      <c r="AH404" s="1">
        <v>13</v>
      </c>
      <c r="AM404" s="1">
        <v>136</v>
      </c>
      <c r="AN404" s="1">
        <v>4.7</v>
      </c>
      <c r="AO404" s="1">
        <v>100</v>
      </c>
      <c r="AP404" s="1">
        <v>8.8000000000000007</v>
      </c>
      <c r="AQ404" s="1">
        <v>95</v>
      </c>
      <c r="AR404" s="1">
        <v>22</v>
      </c>
      <c r="AS404" s="1">
        <v>1.35</v>
      </c>
      <c r="AT404" s="1">
        <v>13</v>
      </c>
      <c r="AU404" s="1">
        <v>6.95</v>
      </c>
      <c r="AV404" s="1">
        <v>159</v>
      </c>
      <c r="BC404" s="66"/>
      <c r="BJ404" s="1">
        <v>2.4</v>
      </c>
      <c r="BQ404" s="14"/>
      <c r="CJ404" s="1">
        <v>1</v>
      </c>
      <c r="DJ404" s="1">
        <v>1</v>
      </c>
      <c r="DK404" s="1" t="s">
        <v>6041</v>
      </c>
      <c r="EI404" s="14"/>
      <c r="FB404" s="14"/>
    </row>
    <row r="405" spans="1:158" s="1" customFormat="1">
      <c r="A405" s="14">
        <v>396</v>
      </c>
      <c r="B405" s="1">
        <v>1</v>
      </c>
      <c r="C405" s="1" t="s">
        <v>6876</v>
      </c>
      <c r="D405" s="1">
        <v>3</v>
      </c>
      <c r="E405" s="1" t="s">
        <v>6877</v>
      </c>
      <c r="F405" s="1" t="s">
        <v>6878</v>
      </c>
      <c r="G405" s="1" t="s">
        <v>5843</v>
      </c>
      <c r="H405" s="1" t="s">
        <v>6030</v>
      </c>
      <c r="Q405" s="1">
        <v>162</v>
      </c>
      <c r="R405" s="1">
        <v>114</v>
      </c>
      <c r="S405" s="1">
        <v>88</v>
      </c>
      <c r="T405" s="1">
        <v>56</v>
      </c>
      <c r="U405" s="1">
        <v>98.4</v>
      </c>
      <c r="V405" s="1">
        <v>99</v>
      </c>
      <c r="W405" s="1">
        <v>86</v>
      </c>
      <c r="X405" s="1">
        <v>84</v>
      </c>
      <c r="Y405" s="1">
        <v>18</v>
      </c>
      <c r="Z405" s="1">
        <v>20</v>
      </c>
      <c r="AA405" s="1">
        <v>97</v>
      </c>
      <c r="AB405" s="1">
        <v>98</v>
      </c>
      <c r="AC405" s="1">
        <v>0</v>
      </c>
      <c r="AD405" s="1">
        <v>0</v>
      </c>
      <c r="AE405" s="1">
        <v>150</v>
      </c>
      <c r="AF405" s="1">
        <v>23</v>
      </c>
      <c r="AG405" s="1">
        <v>39.9</v>
      </c>
      <c r="AH405" s="1">
        <v>13</v>
      </c>
      <c r="AK405" s="1">
        <v>1.5</v>
      </c>
      <c r="AM405" s="1">
        <v>144</v>
      </c>
      <c r="AN405" s="1">
        <v>4.2</v>
      </c>
      <c r="AO405" s="1">
        <v>104</v>
      </c>
      <c r="AP405" s="1">
        <v>9.4</v>
      </c>
      <c r="AQ405" s="1">
        <v>198</v>
      </c>
      <c r="AR405" s="1">
        <v>23</v>
      </c>
      <c r="AS405" s="1">
        <v>1.1200000000000001</v>
      </c>
      <c r="AT405" s="1">
        <v>17</v>
      </c>
      <c r="AU405" s="1">
        <v>4.6900000000000004</v>
      </c>
      <c r="AV405" s="1">
        <v>212</v>
      </c>
      <c r="DJ405" s="1">
        <v>3</v>
      </c>
      <c r="DK405" s="1" t="s">
        <v>6879</v>
      </c>
      <c r="DR405" s="1">
        <v>2</v>
      </c>
      <c r="DS405" s="1" t="s">
        <v>6880</v>
      </c>
      <c r="DT405" s="1">
        <v>1</v>
      </c>
      <c r="DU405" s="1" t="s">
        <v>6881</v>
      </c>
    </row>
    <row r="406" spans="1:158" s="1" customFormat="1">
      <c r="A406" s="14">
        <v>397</v>
      </c>
      <c r="B406" s="1">
        <v>2</v>
      </c>
      <c r="C406" s="1" t="s">
        <v>6406</v>
      </c>
      <c r="D406" s="1">
        <v>3</v>
      </c>
      <c r="E406" s="1" t="s">
        <v>5862</v>
      </c>
      <c r="F406" s="1" t="s">
        <v>6047</v>
      </c>
      <c r="G406" s="1" t="s">
        <v>5992</v>
      </c>
      <c r="Q406" s="1">
        <v>93</v>
      </c>
      <c r="R406" s="1">
        <v>131</v>
      </c>
      <c r="S406" s="1">
        <v>53</v>
      </c>
      <c r="T406" s="1">
        <v>74</v>
      </c>
      <c r="U406" s="1">
        <v>98.8</v>
      </c>
      <c r="W406" s="1">
        <v>83</v>
      </c>
      <c r="X406" s="1">
        <v>90</v>
      </c>
      <c r="Y406" s="1">
        <v>19</v>
      </c>
      <c r="Z406" s="1">
        <v>22</v>
      </c>
      <c r="AA406" s="1">
        <v>100</v>
      </c>
      <c r="AC406" s="1">
        <v>0</v>
      </c>
      <c r="AF406" s="1">
        <v>27</v>
      </c>
      <c r="AG406" s="1">
        <v>41.5</v>
      </c>
      <c r="AH406" s="1">
        <v>12.9</v>
      </c>
      <c r="AI406" s="1">
        <v>1.1000000000000001</v>
      </c>
      <c r="AK406" s="1">
        <v>2.5</v>
      </c>
      <c r="AL406" s="1">
        <v>2.1</v>
      </c>
      <c r="AM406" s="1">
        <v>143</v>
      </c>
      <c r="AN406" s="1">
        <v>3.9</v>
      </c>
      <c r="AO406" s="1">
        <v>106</v>
      </c>
      <c r="AP406" s="1">
        <v>9.1</v>
      </c>
      <c r="AQ406" s="1">
        <v>139</v>
      </c>
      <c r="AR406" s="1">
        <v>28</v>
      </c>
      <c r="AS406" s="1">
        <v>1.73</v>
      </c>
      <c r="AT406" s="1">
        <v>10</v>
      </c>
      <c r="AU406" s="1">
        <v>12.33</v>
      </c>
      <c r="AV406" s="1">
        <v>295</v>
      </c>
      <c r="AW406" s="1">
        <v>7.2</v>
      </c>
      <c r="AX406" s="1">
        <v>3.5</v>
      </c>
      <c r="AY406" s="1">
        <v>1.7</v>
      </c>
      <c r="AZ406" s="1">
        <v>77</v>
      </c>
      <c r="BA406" s="1">
        <v>16</v>
      </c>
      <c r="BB406" s="1">
        <v>14</v>
      </c>
      <c r="BD406" s="1">
        <v>33</v>
      </c>
      <c r="BG406" s="1">
        <v>7.28</v>
      </c>
      <c r="BH406" s="1">
        <v>59</v>
      </c>
      <c r="BK406" s="1">
        <v>76</v>
      </c>
      <c r="BN406" s="1">
        <v>24.7</v>
      </c>
      <c r="BX406" s="1" t="s">
        <v>5923</v>
      </c>
      <c r="CR406" s="1">
        <v>66.599999999999994</v>
      </c>
      <c r="CS406" s="1" t="s">
        <v>6935</v>
      </c>
      <c r="DJ406" s="1">
        <v>2</v>
      </c>
      <c r="DK406" s="1" t="s">
        <v>6936</v>
      </c>
      <c r="DL406" s="1">
        <v>1</v>
      </c>
      <c r="DM406" s="1" t="s">
        <v>6937</v>
      </c>
      <c r="DN406" s="1">
        <v>2</v>
      </c>
      <c r="DO406" s="1" t="s">
        <v>6938</v>
      </c>
      <c r="DR406" s="1">
        <v>2</v>
      </c>
      <c r="DS406" s="1" t="s">
        <v>6939</v>
      </c>
    </row>
    <row r="407" spans="1:158" s="1" customFormat="1">
      <c r="A407" s="14">
        <v>398</v>
      </c>
      <c r="B407" s="1">
        <v>2</v>
      </c>
      <c r="C407" s="1" t="s">
        <v>6109</v>
      </c>
      <c r="D407" s="1">
        <v>5</v>
      </c>
      <c r="E407" s="1" t="s">
        <v>6091</v>
      </c>
      <c r="Q407" s="1">
        <v>175</v>
      </c>
      <c r="R407" s="1">
        <v>171</v>
      </c>
      <c r="S407" s="1">
        <v>108</v>
      </c>
      <c r="T407" s="1">
        <v>95</v>
      </c>
      <c r="U407" s="1">
        <v>97.8</v>
      </c>
      <c r="W407" s="1">
        <v>86</v>
      </c>
      <c r="Y407" s="1">
        <v>31</v>
      </c>
      <c r="AA407" s="1">
        <v>91</v>
      </c>
      <c r="AC407" s="1">
        <v>0</v>
      </c>
      <c r="AE407" s="1">
        <v>171</v>
      </c>
      <c r="AF407" s="1">
        <v>26</v>
      </c>
      <c r="AG407" s="1">
        <v>39.4</v>
      </c>
      <c r="AH407" s="1">
        <v>12.5</v>
      </c>
      <c r="AM407" s="1">
        <v>138</v>
      </c>
      <c r="AN407" s="1">
        <v>3.4</v>
      </c>
      <c r="AO407" s="1">
        <v>101</v>
      </c>
      <c r="AP407" s="1">
        <v>9.4</v>
      </c>
      <c r="AQ407" s="1">
        <v>94</v>
      </c>
      <c r="AR407" s="1">
        <v>17</v>
      </c>
      <c r="AS407" s="1">
        <v>1.54</v>
      </c>
      <c r="AT407" s="1">
        <v>11</v>
      </c>
      <c r="AU407" s="1">
        <v>9.24</v>
      </c>
      <c r="AV407" s="1">
        <v>232</v>
      </c>
      <c r="AW407" s="1">
        <v>8</v>
      </c>
      <c r="AX407" s="1">
        <v>3.9</v>
      </c>
      <c r="AY407" s="1">
        <v>0.7</v>
      </c>
      <c r="AZ407" s="1">
        <v>87</v>
      </c>
      <c r="BA407" s="1">
        <v>15</v>
      </c>
      <c r="BB407" s="1">
        <v>19</v>
      </c>
      <c r="BD407" s="1">
        <v>37</v>
      </c>
      <c r="BE407" s="1">
        <v>38</v>
      </c>
      <c r="BF407" s="1">
        <v>12535</v>
      </c>
      <c r="BG407" s="1">
        <v>7.34</v>
      </c>
      <c r="BH407" s="1">
        <v>48</v>
      </c>
      <c r="BJ407" s="1">
        <v>2</v>
      </c>
      <c r="BK407" s="1">
        <v>12</v>
      </c>
      <c r="BL407" s="1">
        <v>938</v>
      </c>
      <c r="DJ407" s="1">
        <v>2</v>
      </c>
      <c r="DK407" s="1" t="s">
        <v>6827</v>
      </c>
    </row>
    <row r="408" spans="1:158" s="1" customFormat="1">
      <c r="A408" s="14">
        <v>399</v>
      </c>
      <c r="B408" s="1">
        <v>1</v>
      </c>
      <c r="C408" s="1" t="s">
        <v>6102</v>
      </c>
      <c r="D408" s="1">
        <v>7</v>
      </c>
      <c r="E408" s="1" t="s">
        <v>6222</v>
      </c>
      <c r="F408" s="1" t="s">
        <v>5911</v>
      </c>
      <c r="G408" s="1" t="s">
        <v>6126</v>
      </c>
      <c r="Q408" s="1">
        <v>128</v>
      </c>
      <c r="S408" s="1">
        <v>101</v>
      </c>
      <c r="U408" s="1">
        <v>99</v>
      </c>
      <c r="W408" s="1">
        <v>108</v>
      </c>
      <c r="Y408" s="1">
        <v>22</v>
      </c>
      <c r="AA408" s="1">
        <v>93</v>
      </c>
      <c r="AB408" s="1">
        <v>98</v>
      </c>
      <c r="AC408" s="1">
        <v>0</v>
      </c>
      <c r="AD408" s="1">
        <v>1</v>
      </c>
      <c r="AE408" s="1">
        <v>180</v>
      </c>
      <c r="AF408" s="1">
        <v>24</v>
      </c>
      <c r="AG408" s="1">
        <v>45.2</v>
      </c>
      <c r="AH408" s="1">
        <v>14.3</v>
      </c>
      <c r="AK408" s="1">
        <v>1</v>
      </c>
      <c r="AM408" s="1">
        <v>144</v>
      </c>
      <c r="AN408" s="1">
        <v>4.5999999999999996</v>
      </c>
      <c r="AO408" s="1">
        <v>107</v>
      </c>
      <c r="AP408" s="1">
        <v>9.3000000000000007</v>
      </c>
      <c r="AQ408" s="1">
        <v>95</v>
      </c>
      <c r="AR408" s="1">
        <v>10</v>
      </c>
      <c r="AS408" s="1">
        <v>1.0900000000000001</v>
      </c>
      <c r="AT408" s="1">
        <v>13</v>
      </c>
      <c r="AU408" s="1">
        <v>4.7300000000000004</v>
      </c>
      <c r="AV408" s="1">
        <v>151</v>
      </c>
      <c r="BD408" s="1">
        <v>11</v>
      </c>
      <c r="BE408" s="1">
        <v>9</v>
      </c>
      <c r="BF408" s="1">
        <v>228</v>
      </c>
      <c r="BG408" s="1">
        <v>7.42</v>
      </c>
      <c r="BH408" s="1">
        <v>41</v>
      </c>
      <c r="BT408" s="1">
        <v>2.7</v>
      </c>
      <c r="CI408" s="1">
        <v>20</v>
      </c>
      <c r="DJ408" s="1">
        <v>1</v>
      </c>
      <c r="DK408" s="1" t="s">
        <v>5976</v>
      </c>
      <c r="DL408" s="1">
        <v>3</v>
      </c>
      <c r="DM408" s="1" t="s">
        <v>6978</v>
      </c>
      <c r="DN408" s="1">
        <v>2</v>
      </c>
      <c r="DO408" s="1" t="s">
        <v>6979</v>
      </c>
    </row>
    <row r="409" spans="1:158" s="1" customFormat="1">
      <c r="A409" s="14">
        <v>400</v>
      </c>
      <c r="B409" s="1">
        <v>2</v>
      </c>
      <c r="C409" s="1" t="s">
        <v>5853</v>
      </c>
      <c r="D409" s="1">
        <v>2</v>
      </c>
      <c r="E409" s="1" t="s">
        <v>5854</v>
      </c>
      <c r="F409" s="1" t="s">
        <v>5883</v>
      </c>
      <c r="G409" s="1" t="s">
        <v>5884</v>
      </c>
      <c r="Q409" s="1">
        <v>132</v>
      </c>
      <c r="R409" s="1">
        <v>128</v>
      </c>
      <c r="S409" s="1">
        <v>85</v>
      </c>
      <c r="T409" s="1">
        <v>60</v>
      </c>
      <c r="U409" s="1">
        <v>98.4</v>
      </c>
      <c r="W409" s="1">
        <v>90</v>
      </c>
      <c r="X409" s="1">
        <v>72</v>
      </c>
      <c r="Y409" s="1">
        <v>16</v>
      </c>
      <c r="Z409" s="1">
        <v>20</v>
      </c>
      <c r="AA409" s="1">
        <v>98</v>
      </c>
      <c r="AB409" s="1">
        <v>99</v>
      </c>
      <c r="AE409" s="1">
        <v>212</v>
      </c>
      <c r="AG409" s="1">
        <v>39.200000000000003</v>
      </c>
      <c r="AH409" s="1">
        <v>14</v>
      </c>
      <c r="AM409" s="1">
        <v>137</v>
      </c>
      <c r="AN409" s="1">
        <v>4.2</v>
      </c>
      <c r="AO409" s="1">
        <v>98</v>
      </c>
      <c r="AP409" s="1">
        <v>9</v>
      </c>
      <c r="AQ409" s="1">
        <v>156</v>
      </c>
      <c r="AR409" s="1">
        <v>14</v>
      </c>
      <c r="AS409" s="1">
        <v>0.74</v>
      </c>
      <c r="AT409" s="1">
        <v>15</v>
      </c>
      <c r="AU409" s="1">
        <v>11.64</v>
      </c>
      <c r="AV409" s="1">
        <v>143</v>
      </c>
      <c r="DJ409" s="1">
        <v>0</v>
      </c>
    </row>
    <row r="410" spans="1:158" s="1" customFormat="1">
      <c r="A410" s="14">
        <v>401</v>
      </c>
      <c r="B410" s="1">
        <v>2</v>
      </c>
      <c r="C410" s="1" t="s">
        <v>6224</v>
      </c>
      <c r="D410" s="1">
        <v>7</v>
      </c>
      <c r="E410" s="1" t="s">
        <v>6126</v>
      </c>
      <c r="F410" s="1" t="s">
        <v>5887</v>
      </c>
      <c r="G410" s="1" t="s">
        <v>6040</v>
      </c>
      <c r="H410" s="1" t="s">
        <v>6225</v>
      </c>
      <c r="Q410" s="1">
        <v>127</v>
      </c>
      <c r="R410" s="1">
        <v>145</v>
      </c>
      <c r="S410" s="1">
        <v>86</v>
      </c>
      <c r="T410" s="1">
        <v>91</v>
      </c>
      <c r="U410" s="1">
        <v>97.5</v>
      </c>
      <c r="V410" s="1">
        <v>97.5</v>
      </c>
      <c r="W410" s="1">
        <v>71</v>
      </c>
      <c r="X410" s="1">
        <v>75</v>
      </c>
      <c r="Y410" s="1">
        <v>21</v>
      </c>
      <c r="Z410" s="1">
        <v>20</v>
      </c>
      <c r="AA410" s="1">
        <v>96</v>
      </c>
      <c r="AC410" s="1">
        <v>0</v>
      </c>
      <c r="AD410" s="1">
        <v>0</v>
      </c>
      <c r="AE410" s="1">
        <v>196</v>
      </c>
      <c r="AF410" s="1">
        <v>31</v>
      </c>
      <c r="AG410" s="1">
        <v>41.1</v>
      </c>
      <c r="AH410" s="1">
        <v>13.9</v>
      </c>
      <c r="AM410" s="1">
        <v>135</v>
      </c>
      <c r="AN410" s="1">
        <v>4.5999999999999996</v>
      </c>
      <c r="AO410" s="1">
        <v>93</v>
      </c>
      <c r="AP410" s="1">
        <v>9.6</v>
      </c>
      <c r="AQ410" s="1">
        <v>209</v>
      </c>
      <c r="AR410" s="1">
        <v>17</v>
      </c>
      <c r="AS410" s="1">
        <v>0.86</v>
      </c>
      <c r="AT410" s="1">
        <v>11</v>
      </c>
      <c r="AU410" s="1">
        <v>13.55</v>
      </c>
      <c r="AV410" s="1">
        <v>162</v>
      </c>
      <c r="AW410" s="1">
        <v>7</v>
      </c>
      <c r="AX410" s="1">
        <v>4</v>
      </c>
      <c r="AY410" s="1">
        <v>0.8</v>
      </c>
      <c r="AZ410" s="1">
        <v>61</v>
      </c>
      <c r="BA410" s="1">
        <v>33</v>
      </c>
      <c r="BB410" s="1">
        <v>21</v>
      </c>
      <c r="BD410" s="1" t="s">
        <v>5851</v>
      </c>
      <c r="BF410" s="1">
        <v>5593</v>
      </c>
      <c r="BJ410" s="1">
        <v>2</v>
      </c>
      <c r="DJ410" s="1">
        <v>1</v>
      </c>
      <c r="DK410" s="1" t="s">
        <v>6088</v>
      </c>
    </row>
    <row r="411" spans="1:158" s="1" customFormat="1">
      <c r="A411" s="14">
        <v>402</v>
      </c>
      <c r="B411" s="64">
        <v>1</v>
      </c>
      <c r="C411" s="64" t="s">
        <v>5920</v>
      </c>
      <c r="D411" s="64">
        <v>7</v>
      </c>
      <c r="E411" s="1" t="s">
        <v>5978</v>
      </c>
      <c r="F411" s="1" t="s">
        <v>6248</v>
      </c>
      <c r="G411" s="1" t="s">
        <v>6126</v>
      </c>
      <c r="Q411" s="1">
        <v>140</v>
      </c>
      <c r="R411" s="1">
        <v>123</v>
      </c>
      <c r="S411" s="1">
        <v>63</v>
      </c>
      <c r="T411" s="1">
        <v>59</v>
      </c>
      <c r="U411" s="1">
        <v>97.5</v>
      </c>
      <c r="V411" s="1">
        <v>97.8</v>
      </c>
      <c r="W411" s="1">
        <v>81</v>
      </c>
      <c r="X411" s="1">
        <v>88</v>
      </c>
      <c r="Y411" s="1">
        <v>16</v>
      </c>
      <c r="Z411" s="1">
        <v>24</v>
      </c>
      <c r="AA411" s="1">
        <v>20</v>
      </c>
      <c r="AB411" s="1">
        <v>96</v>
      </c>
      <c r="AC411" s="1">
        <v>0</v>
      </c>
      <c r="AD411" s="1">
        <v>1</v>
      </c>
      <c r="AE411" s="1">
        <v>111</v>
      </c>
      <c r="AF411" s="1">
        <v>22</v>
      </c>
      <c r="AG411" s="1">
        <v>43.8</v>
      </c>
      <c r="AH411" s="1">
        <v>14.2</v>
      </c>
      <c r="AM411" s="1">
        <v>143</v>
      </c>
      <c r="AN411" s="1">
        <v>4.0999999999999996</v>
      </c>
      <c r="AO411" s="1">
        <v>101</v>
      </c>
      <c r="AP411" s="1">
        <v>10.1</v>
      </c>
      <c r="AQ411" s="1">
        <v>120</v>
      </c>
      <c r="AR411" s="1">
        <v>19</v>
      </c>
      <c r="AS411" s="1">
        <v>1.43</v>
      </c>
      <c r="AT411" s="1">
        <v>20</v>
      </c>
      <c r="AU411" s="1">
        <v>6.56</v>
      </c>
      <c r="AV411" s="1">
        <v>228</v>
      </c>
      <c r="AW411" s="1">
        <v>7.7</v>
      </c>
      <c r="AX411" s="1">
        <v>4.5999999999999996</v>
      </c>
      <c r="AY411" s="1">
        <v>0.9</v>
      </c>
      <c r="AZ411" s="1">
        <v>67</v>
      </c>
      <c r="BA411" s="1">
        <v>13</v>
      </c>
      <c r="BB411" s="1">
        <v>8</v>
      </c>
      <c r="BD411" s="1">
        <v>32</v>
      </c>
      <c r="BE411" s="1">
        <v>32</v>
      </c>
      <c r="BF411" s="1">
        <v>10299</v>
      </c>
      <c r="BI411" s="1">
        <v>0.06</v>
      </c>
      <c r="BJ411" s="1">
        <v>1.9</v>
      </c>
      <c r="DJ411" s="1">
        <v>1</v>
      </c>
      <c r="DK411" s="1" t="s">
        <v>6523</v>
      </c>
    </row>
    <row r="412" spans="1:158" s="1" customFormat="1">
      <c r="A412" s="14">
        <v>403</v>
      </c>
      <c r="B412" s="1">
        <v>1</v>
      </c>
      <c r="C412" s="1" t="s">
        <v>6991</v>
      </c>
      <c r="D412" s="1">
        <v>2</v>
      </c>
      <c r="R412" s="1">
        <v>134</v>
      </c>
      <c r="T412" s="1">
        <v>80</v>
      </c>
      <c r="V412" s="1">
        <v>98.2</v>
      </c>
      <c r="X412" s="1">
        <v>78</v>
      </c>
      <c r="Y412" s="1">
        <v>18</v>
      </c>
      <c r="Z412" s="1">
        <v>18</v>
      </c>
      <c r="AB412" s="1">
        <v>100</v>
      </c>
      <c r="AC412" s="1">
        <v>0</v>
      </c>
      <c r="AD412" s="1">
        <v>0</v>
      </c>
      <c r="AE412" s="1">
        <v>252</v>
      </c>
      <c r="AF412" s="1">
        <v>25</v>
      </c>
      <c r="AG412" s="1">
        <v>39.799999999999997</v>
      </c>
      <c r="AH412" s="1">
        <v>12.4</v>
      </c>
      <c r="AM412" s="1">
        <v>139</v>
      </c>
      <c r="AN412" s="1">
        <v>4.0999999999999996</v>
      </c>
      <c r="AO412" s="1">
        <v>101</v>
      </c>
      <c r="AP412" s="1">
        <v>9.4</v>
      </c>
      <c r="AQ412" s="1">
        <v>90</v>
      </c>
      <c r="AR412" s="1">
        <v>10</v>
      </c>
      <c r="AS412" s="1">
        <v>0.7</v>
      </c>
      <c r="AT412" s="1">
        <v>13</v>
      </c>
      <c r="AU412" s="1">
        <v>10.65</v>
      </c>
      <c r="AV412" s="1">
        <v>343</v>
      </c>
      <c r="BC412" s="1">
        <v>5.3</v>
      </c>
      <c r="BT412" s="1">
        <v>18.399999999999999</v>
      </c>
      <c r="CI412" s="1">
        <v>58</v>
      </c>
      <c r="DJ412" s="1">
        <v>1</v>
      </c>
      <c r="DK412" s="1" t="s">
        <v>6992</v>
      </c>
    </row>
    <row r="413" spans="1:158" s="1" customFormat="1">
      <c r="A413" s="14">
        <v>404</v>
      </c>
      <c r="B413" s="1">
        <v>1</v>
      </c>
      <c r="C413" s="1" t="s">
        <v>5915</v>
      </c>
      <c r="D413" s="1">
        <v>14</v>
      </c>
      <c r="E413" s="1" t="s">
        <v>5971</v>
      </c>
      <c r="F413" s="1" t="s">
        <v>6373</v>
      </c>
      <c r="G413" s="1" t="s">
        <v>5861</v>
      </c>
      <c r="Q413" s="1">
        <v>159</v>
      </c>
      <c r="R413" s="1">
        <v>142</v>
      </c>
      <c r="S413" s="1">
        <v>96</v>
      </c>
      <c r="T413" s="1">
        <v>87</v>
      </c>
      <c r="U413" s="1">
        <v>98.4</v>
      </c>
      <c r="V413" s="1">
        <v>99.1</v>
      </c>
      <c r="W413" s="1">
        <v>90</v>
      </c>
      <c r="X413" s="1">
        <v>87</v>
      </c>
      <c r="Y413" s="1">
        <v>20</v>
      </c>
      <c r="Z413" s="1">
        <v>23</v>
      </c>
      <c r="AA413" s="1">
        <v>98</v>
      </c>
      <c r="AC413" s="1">
        <v>1</v>
      </c>
      <c r="AD413" s="1">
        <v>1</v>
      </c>
      <c r="AE413" s="1">
        <v>192</v>
      </c>
      <c r="AF413" s="1">
        <v>25</v>
      </c>
      <c r="AG413" s="1">
        <v>40.200000000000003</v>
      </c>
      <c r="AH413" s="1">
        <v>12.6</v>
      </c>
      <c r="AK413" s="1">
        <v>2.4</v>
      </c>
      <c r="AM413" s="1">
        <v>137</v>
      </c>
      <c r="AN413" s="1">
        <v>4.8</v>
      </c>
      <c r="AO413" s="1">
        <v>94</v>
      </c>
      <c r="AP413" s="1">
        <v>9.4</v>
      </c>
      <c r="AQ413" s="1">
        <v>79</v>
      </c>
      <c r="AR413" s="1">
        <v>18</v>
      </c>
      <c r="AS413" s="1">
        <v>0.42</v>
      </c>
      <c r="AT413" s="1">
        <v>18</v>
      </c>
      <c r="AU413" s="1">
        <v>14.67</v>
      </c>
      <c r="AV413" s="1">
        <v>273</v>
      </c>
      <c r="AW413" s="1">
        <v>7.9</v>
      </c>
      <c r="AX413" s="1">
        <v>4.4000000000000004</v>
      </c>
      <c r="AY413" s="1">
        <v>0.4</v>
      </c>
      <c r="AZ413" s="1">
        <v>112</v>
      </c>
      <c r="DJ413" s="1">
        <v>1</v>
      </c>
      <c r="DK413" s="1" t="s">
        <v>5976</v>
      </c>
      <c r="DR413" s="1">
        <v>1</v>
      </c>
      <c r="DS413" s="1" t="s">
        <v>6669</v>
      </c>
      <c r="DT413" s="1">
        <v>2</v>
      </c>
      <c r="DU413" s="1" t="s">
        <v>6861</v>
      </c>
    </row>
    <row r="414" spans="1:158" s="1" customFormat="1">
      <c r="A414" s="14">
        <v>405</v>
      </c>
      <c r="B414" s="1">
        <v>2</v>
      </c>
      <c r="C414" s="1" t="s">
        <v>6200</v>
      </c>
      <c r="D414" s="1">
        <v>13</v>
      </c>
      <c r="E414" s="1" t="s">
        <v>6201</v>
      </c>
      <c r="F414" s="1" t="s">
        <v>6202</v>
      </c>
      <c r="Q414" s="1">
        <v>134</v>
      </c>
      <c r="R414" s="1">
        <v>111</v>
      </c>
      <c r="S414" s="1">
        <v>66</v>
      </c>
      <c r="T414" s="1">
        <v>63</v>
      </c>
      <c r="U414" s="1">
        <v>97.6</v>
      </c>
      <c r="W414" s="1">
        <v>136</v>
      </c>
      <c r="X414" s="1">
        <v>106</v>
      </c>
      <c r="Y414" s="1">
        <v>14</v>
      </c>
      <c r="AA414" s="1">
        <v>97</v>
      </c>
      <c r="AC414" s="1">
        <v>0</v>
      </c>
      <c r="AE414" s="1">
        <v>160</v>
      </c>
      <c r="AF414" s="1">
        <v>26</v>
      </c>
      <c r="AG414" s="1">
        <v>44</v>
      </c>
      <c r="AH414" s="1">
        <v>15</v>
      </c>
      <c r="AI414" s="1">
        <v>1.5</v>
      </c>
      <c r="AM414" s="1">
        <v>142</v>
      </c>
      <c r="AN414" s="1">
        <v>4</v>
      </c>
      <c r="AO414" s="1">
        <v>103</v>
      </c>
      <c r="AP414" s="1">
        <v>9.3000000000000007</v>
      </c>
      <c r="AQ414" s="1">
        <v>159</v>
      </c>
      <c r="AR414" s="1">
        <v>18</v>
      </c>
      <c r="AS414" s="1">
        <v>0.69</v>
      </c>
      <c r="AT414" s="1">
        <v>13</v>
      </c>
      <c r="AU414" s="1">
        <v>4.45</v>
      </c>
      <c r="AV414" s="1">
        <v>136</v>
      </c>
      <c r="AW414" s="1">
        <v>7.1</v>
      </c>
      <c r="AX414" s="1">
        <v>4</v>
      </c>
      <c r="AY414" s="1">
        <v>0.8</v>
      </c>
      <c r="AZ414" s="1">
        <v>107</v>
      </c>
      <c r="BA414" s="1">
        <v>24</v>
      </c>
      <c r="BB414" s="1">
        <v>24</v>
      </c>
      <c r="BD414" s="1" t="s">
        <v>5851</v>
      </c>
      <c r="BE414" s="1" t="s">
        <v>5851</v>
      </c>
      <c r="BF414" s="1">
        <v>229</v>
      </c>
      <c r="BJ414" s="1">
        <v>2.1</v>
      </c>
      <c r="DJ414" s="1">
        <v>1</v>
      </c>
      <c r="DK414" s="1" t="s">
        <v>6203</v>
      </c>
      <c r="DM414" s="1">
        <v>1</v>
      </c>
      <c r="DN414" s="1" t="s">
        <v>6050</v>
      </c>
    </row>
    <row r="415" spans="1:158" s="1" customFormat="1">
      <c r="A415" s="14">
        <v>406</v>
      </c>
      <c r="B415" s="64">
        <v>2</v>
      </c>
      <c r="C415" s="64" t="s">
        <v>6315</v>
      </c>
      <c r="D415" s="64">
        <v>1</v>
      </c>
      <c r="E415" s="1" t="s">
        <v>5897</v>
      </c>
      <c r="F415" s="1" t="s">
        <v>5992</v>
      </c>
      <c r="G415" s="1" t="s">
        <v>5911</v>
      </c>
      <c r="Q415" s="1">
        <v>128</v>
      </c>
      <c r="R415" s="1">
        <v>107</v>
      </c>
      <c r="S415" s="1">
        <v>81</v>
      </c>
      <c r="T415" s="1">
        <v>69</v>
      </c>
      <c r="U415" s="1">
        <v>98.5</v>
      </c>
      <c r="V415" s="1">
        <v>98.3</v>
      </c>
      <c r="W415" s="1">
        <v>92</v>
      </c>
      <c r="X415" s="1">
        <v>85</v>
      </c>
      <c r="Y415" s="1">
        <v>18</v>
      </c>
      <c r="Z415" s="1">
        <v>16</v>
      </c>
      <c r="AA415" s="1">
        <v>98</v>
      </c>
      <c r="AB415" s="1">
        <v>96</v>
      </c>
      <c r="AC415" s="1">
        <v>0</v>
      </c>
      <c r="AD415" s="1">
        <v>0</v>
      </c>
      <c r="AE415" s="1">
        <v>184</v>
      </c>
      <c r="AF415" s="1">
        <v>27</v>
      </c>
      <c r="AG415" s="1">
        <v>38.6</v>
      </c>
      <c r="AH415" s="1">
        <v>13.1</v>
      </c>
      <c r="AM415" s="1">
        <v>137</v>
      </c>
      <c r="AN415" s="1">
        <v>4.3</v>
      </c>
      <c r="AO415" s="1">
        <v>101</v>
      </c>
      <c r="AP415" s="1">
        <v>9.1999999999999993</v>
      </c>
      <c r="AQ415" s="1">
        <v>88</v>
      </c>
      <c r="AR415" s="1">
        <v>9</v>
      </c>
      <c r="AS415" s="1">
        <v>0.63</v>
      </c>
      <c r="AT415" s="1">
        <v>9</v>
      </c>
      <c r="AU415" s="1">
        <v>8.43</v>
      </c>
      <c r="AV415" s="1">
        <v>260</v>
      </c>
      <c r="DA415" s="1">
        <v>1</v>
      </c>
      <c r="DJ415" s="1">
        <v>1</v>
      </c>
      <c r="DK415" s="1" t="s">
        <v>6517</v>
      </c>
      <c r="DL415" s="1">
        <v>1</v>
      </c>
      <c r="DM415" s="1" t="s">
        <v>6518</v>
      </c>
      <c r="DR415" s="1">
        <v>1</v>
      </c>
      <c r="DS415" s="1" t="s">
        <v>6359</v>
      </c>
    </row>
    <row r="416" spans="1:158" s="1" customFormat="1">
      <c r="A416" s="14">
        <v>407</v>
      </c>
      <c r="B416" s="64">
        <v>2</v>
      </c>
      <c r="C416" s="64" t="s">
        <v>5961</v>
      </c>
      <c r="D416" s="64">
        <v>1</v>
      </c>
      <c r="E416" s="1" t="s">
        <v>5981</v>
      </c>
      <c r="F416" s="1" t="s">
        <v>5979</v>
      </c>
      <c r="G416" s="1" t="s">
        <v>5911</v>
      </c>
      <c r="H416" s="1" t="s">
        <v>5992</v>
      </c>
      <c r="Q416" s="1">
        <v>219</v>
      </c>
      <c r="R416" s="1">
        <v>147</v>
      </c>
      <c r="S416" s="1">
        <v>94</v>
      </c>
      <c r="T416" s="1">
        <v>72</v>
      </c>
      <c r="U416" s="1">
        <v>98.2</v>
      </c>
      <c r="V416" s="1">
        <v>97.7</v>
      </c>
      <c r="W416" s="1">
        <v>76</v>
      </c>
      <c r="X416" s="1">
        <v>66</v>
      </c>
      <c r="Y416" s="1">
        <v>18</v>
      </c>
      <c r="Z416" s="1">
        <v>20</v>
      </c>
      <c r="AA416" s="1">
        <v>96</v>
      </c>
      <c r="AB416" s="1">
        <v>93</v>
      </c>
      <c r="AC416" s="1">
        <v>0</v>
      </c>
      <c r="AD416" s="1">
        <v>0</v>
      </c>
      <c r="AE416" s="1">
        <v>190</v>
      </c>
      <c r="AF416" s="1">
        <v>30</v>
      </c>
      <c r="AG416" s="1">
        <v>37.299999999999997</v>
      </c>
      <c r="AH416" s="1">
        <v>12.3</v>
      </c>
      <c r="AM416" s="1">
        <v>139</v>
      </c>
      <c r="AN416" s="1">
        <v>4</v>
      </c>
      <c r="AO416" s="1">
        <v>97</v>
      </c>
      <c r="AP416" s="1">
        <v>9</v>
      </c>
      <c r="AQ416" s="1">
        <v>178</v>
      </c>
      <c r="AR416" s="1">
        <v>11</v>
      </c>
      <c r="AS416" s="1">
        <v>0.64</v>
      </c>
      <c r="AT416" s="1">
        <v>12</v>
      </c>
      <c r="AU416" s="1">
        <v>7.25</v>
      </c>
      <c r="AV416" s="1">
        <v>185</v>
      </c>
      <c r="BC416" s="1">
        <v>6.5</v>
      </c>
      <c r="BF416" s="1">
        <v>325</v>
      </c>
      <c r="BJ416" s="1">
        <v>1.9</v>
      </c>
      <c r="DJ416" s="1">
        <v>1</v>
      </c>
      <c r="DK416" s="1" t="s">
        <v>6712</v>
      </c>
    </row>
    <row r="417" spans="1:158" s="1" customFormat="1">
      <c r="A417" s="14">
        <v>408</v>
      </c>
      <c r="B417" s="1">
        <v>1</v>
      </c>
      <c r="C417" s="1" t="s">
        <v>6981</v>
      </c>
      <c r="D417" s="1">
        <v>10</v>
      </c>
      <c r="E417" s="1" t="s">
        <v>5897</v>
      </c>
      <c r="F417" s="1" t="s">
        <v>6471</v>
      </c>
      <c r="G417" s="1" t="s">
        <v>6784</v>
      </c>
      <c r="Q417" s="1">
        <v>224</v>
      </c>
      <c r="R417" s="1">
        <v>164</v>
      </c>
      <c r="S417" s="1">
        <v>89</v>
      </c>
      <c r="T417" s="1">
        <v>67</v>
      </c>
      <c r="U417" s="1">
        <v>97.7</v>
      </c>
      <c r="V417" s="1">
        <v>98</v>
      </c>
      <c r="W417" s="1">
        <v>50</v>
      </c>
      <c r="X417" s="1">
        <v>53</v>
      </c>
      <c r="Y417" s="1">
        <v>20</v>
      </c>
      <c r="Z417" s="1">
        <v>17</v>
      </c>
      <c r="AA417" s="1">
        <v>100</v>
      </c>
      <c r="AB417" s="1">
        <v>99</v>
      </c>
      <c r="AD417" s="1">
        <v>0</v>
      </c>
      <c r="AE417" s="1">
        <v>104</v>
      </c>
      <c r="AF417" s="1">
        <v>23</v>
      </c>
      <c r="AG417" s="1">
        <v>32.1</v>
      </c>
      <c r="AH417" s="1">
        <v>9.8000000000000007</v>
      </c>
      <c r="AI417" s="1">
        <v>1.1000000000000001</v>
      </c>
      <c r="AM417" s="1">
        <v>138</v>
      </c>
      <c r="AN417" s="1">
        <v>4.9000000000000004</v>
      </c>
      <c r="AO417" s="1">
        <v>103</v>
      </c>
      <c r="AP417" s="1">
        <v>9.4</v>
      </c>
      <c r="AQ417" s="1">
        <v>109</v>
      </c>
      <c r="AR417" s="1">
        <v>26</v>
      </c>
      <c r="AS417" s="1">
        <v>1.49</v>
      </c>
      <c r="AT417" s="1">
        <v>12</v>
      </c>
      <c r="AU417" s="1">
        <v>11.11</v>
      </c>
      <c r="AV417" s="1">
        <v>251</v>
      </c>
      <c r="AW417" s="1">
        <v>7.3</v>
      </c>
      <c r="AX417" s="1">
        <v>3.7</v>
      </c>
      <c r="AY417" s="1">
        <v>0.2</v>
      </c>
      <c r="AZ417" s="1">
        <v>63</v>
      </c>
      <c r="BA417" s="1">
        <v>19</v>
      </c>
      <c r="BB417" s="1">
        <v>13</v>
      </c>
      <c r="BD417" s="1">
        <v>14</v>
      </c>
      <c r="BE417" s="1">
        <v>15</v>
      </c>
      <c r="BJ417" s="1">
        <v>2.2999999999999998</v>
      </c>
      <c r="BM417" s="1">
        <v>19.670000000000002</v>
      </c>
      <c r="BO417" s="1">
        <v>0.8</v>
      </c>
      <c r="DJ417" s="1">
        <v>1</v>
      </c>
      <c r="DK417" s="1" t="s">
        <v>5976</v>
      </c>
      <c r="DL417" s="1">
        <v>2</v>
      </c>
      <c r="DM417" s="1" t="s">
        <v>6230</v>
      </c>
    </row>
    <row r="418" spans="1:158" s="1" customFormat="1">
      <c r="A418" s="14">
        <v>409</v>
      </c>
      <c r="B418" s="64">
        <v>2</v>
      </c>
      <c r="C418" s="64" t="s">
        <v>5920</v>
      </c>
      <c r="D418" s="64">
        <v>5</v>
      </c>
      <c r="Q418" s="1">
        <v>169</v>
      </c>
      <c r="R418" s="1">
        <v>135</v>
      </c>
      <c r="S418" s="1">
        <v>80</v>
      </c>
      <c r="T418" s="1">
        <v>81</v>
      </c>
      <c r="V418" s="1">
        <v>98</v>
      </c>
      <c r="W418" s="1">
        <v>82</v>
      </c>
      <c r="X418" s="1">
        <v>88</v>
      </c>
      <c r="Y418" s="1">
        <v>21</v>
      </c>
      <c r="Z418" s="1">
        <v>22</v>
      </c>
      <c r="AA418" s="1">
        <v>100</v>
      </c>
      <c r="AB418" s="1">
        <v>100</v>
      </c>
      <c r="AC418" s="1">
        <v>1</v>
      </c>
      <c r="AF418" s="1">
        <v>30</v>
      </c>
      <c r="AG418" s="1">
        <v>38.299999999999997</v>
      </c>
      <c r="AH418" s="1">
        <v>11.8</v>
      </c>
      <c r="AK418" s="1">
        <v>0.6</v>
      </c>
      <c r="AM418" s="1">
        <v>138</v>
      </c>
      <c r="AN418" s="1">
        <v>4.5999999999999996</v>
      </c>
      <c r="AO418" s="1">
        <v>98</v>
      </c>
      <c r="AP418" s="1">
        <v>9.6999999999999993</v>
      </c>
      <c r="AQ418" s="1">
        <v>86</v>
      </c>
      <c r="AR418" s="1">
        <v>38</v>
      </c>
      <c r="AS418" s="1">
        <v>2.09</v>
      </c>
      <c r="AT418" s="1">
        <v>10</v>
      </c>
      <c r="AU418" s="1">
        <v>6.45</v>
      </c>
      <c r="AV418" s="1">
        <v>200</v>
      </c>
      <c r="AW418" s="1">
        <v>7.5</v>
      </c>
      <c r="AX418" s="1">
        <v>3.2</v>
      </c>
      <c r="AY418" s="1">
        <v>0.4</v>
      </c>
      <c r="AZ418" s="1">
        <v>101</v>
      </c>
      <c r="BA418" s="1">
        <v>23</v>
      </c>
      <c r="BB418" s="1">
        <v>11</v>
      </c>
      <c r="BD418" s="1">
        <v>67</v>
      </c>
      <c r="BE418" s="1">
        <v>69</v>
      </c>
      <c r="BF418" s="1">
        <v>4587</v>
      </c>
      <c r="BG418" s="1">
        <v>7.33</v>
      </c>
      <c r="BH418" s="1">
        <v>60</v>
      </c>
      <c r="BJ418" s="1">
        <v>2.2999999999999998</v>
      </c>
      <c r="BK418" s="1">
        <v>41</v>
      </c>
      <c r="DJ418" s="1">
        <v>2</v>
      </c>
      <c r="DK418" s="1" t="s">
        <v>6382</v>
      </c>
    </row>
    <row r="419" spans="1:158" s="1" customFormat="1">
      <c r="A419" s="14">
        <v>410</v>
      </c>
      <c r="B419" s="64">
        <v>2</v>
      </c>
      <c r="C419" s="64" t="s">
        <v>5853</v>
      </c>
      <c r="D419" s="64">
        <v>2</v>
      </c>
      <c r="E419" s="1" t="s">
        <v>5854</v>
      </c>
      <c r="Q419" s="1">
        <v>118</v>
      </c>
      <c r="R419" s="1">
        <v>156</v>
      </c>
      <c r="S419" s="1">
        <v>69</v>
      </c>
      <c r="T419" s="1">
        <v>72</v>
      </c>
      <c r="U419" s="1">
        <v>97</v>
      </c>
      <c r="V419" s="1">
        <v>96.8</v>
      </c>
      <c r="W419" s="1">
        <v>67</v>
      </c>
      <c r="X419" s="1">
        <v>68</v>
      </c>
      <c r="Y419" s="1">
        <v>18</v>
      </c>
      <c r="Z419" s="1">
        <v>16</v>
      </c>
      <c r="AA419" s="1">
        <v>96</v>
      </c>
      <c r="AE419" s="60">
        <v>172</v>
      </c>
      <c r="AF419" s="1">
        <v>23</v>
      </c>
      <c r="AG419" s="1">
        <v>37.200000000000003</v>
      </c>
      <c r="AH419" s="1">
        <v>12</v>
      </c>
      <c r="AM419" s="1">
        <v>138</v>
      </c>
      <c r="AN419" s="1">
        <v>4.4000000000000004</v>
      </c>
      <c r="AO419" s="1">
        <v>101</v>
      </c>
      <c r="AP419" s="1">
        <v>9.5</v>
      </c>
      <c r="AQ419" s="1">
        <v>153</v>
      </c>
      <c r="AR419" s="1">
        <v>35</v>
      </c>
      <c r="AS419" s="1">
        <v>1.03</v>
      </c>
      <c r="AT419" s="1">
        <v>14</v>
      </c>
      <c r="AU419" s="1">
        <v>6.36</v>
      </c>
      <c r="AV419" s="1">
        <v>216</v>
      </c>
      <c r="DJ419" s="1">
        <v>3</v>
      </c>
      <c r="DK419" s="1" t="s">
        <v>5855</v>
      </c>
      <c r="DL419" s="1">
        <v>1</v>
      </c>
      <c r="DM419" s="1" t="s">
        <v>5856</v>
      </c>
    </row>
    <row r="420" spans="1:158" s="1" customFormat="1">
      <c r="A420" s="14">
        <v>411</v>
      </c>
      <c r="B420" s="1">
        <v>1</v>
      </c>
      <c r="C420" s="1" t="s">
        <v>6021</v>
      </c>
      <c r="D420" s="1">
        <v>3</v>
      </c>
      <c r="E420" s="1" t="s">
        <v>6022</v>
      </c>
      <c r="F420" s="1" t="s">
        <v>5897</v>
      </c>
      <c r="G420" s="1" t="s">
        <v>6023</v>
      </c>
      <c r="H420" s="1" t="s">
        <v>5860</v>
      </c>
      <c r="Q420" s="1">
        <v>109</v>
      </c>
      <c r="R420" s="1">
        <v>96</v>
      </c>
      <c r="S420" s="1">
        <v>62</v>
      </c>
      <c r="T420" s="1">
        <v>64</v>
      </c>
      <c r="U420" s="1">
        <v>100.8</v>
      </c>
      <c r="V420" s="1">
        <v>98.4</v>
      </c>
      <c r="W420" s="1">
        <v>111</v>
      </c>
      <c r="X420" s="1">
        <v>92</v>
      </c>
      <c r="Y420" s="1">
        <v>16</v>
      </c>
      <c r="Z420" s="1">
        <v>18</v>
      </c>
      <c r="AA420" s="1">
        <v>100</v>
      </c>
      <c r="AB420" s="1">
        <v>100</v>
      </c>
      <c r="AC420" s="1">
        <v>0</v>
      </c>
      <c r="AD420" s="1">
        <v>0</v>
      </c>
      <c r="AE420" s="1">
        <v>125</v>
      </c>
      <c r="AF420" s="1">
        <v>24</v>
      </c>
      <c r="AG420" s="1">
        <v>38.4</v>
      </c>
      <c r="AH420" s="1">
        <v>12.7</v>
      </c>
      <c r="AK420" s="1">
        <v>1.1000000000000001</v>
      </c>
      <c r="AM420" s="1">
        <v>133</v>
      </c>
      <c r="AN420" s="1">
        <v>3.8</v>
      </c>
      <c r="AO420" s="1">
        <v>93</v>
      </c>
      <c r="AP420" s="1">
        <v>9.1999999999999993</v>
      </c>
      <c r="AQ420" s="1">
        <v>128</v>
      </c>
      <c r="AR420" s="1">
        <v>6</v>
      </c>
      <c r="AS420" s="1">
        <v>0.78</v>
      </c>
      <c r="AT420" s="1">
        <v>16</v>
      </c>
      <c r="AU420" s="1">
        <v>12.83</v>
      </c>
      <c r="AV420" s="1">
        <v>270</v>
      </c>
      <c r="AW420" s="1">
        <v>8.6</v>
      </c>
      <c r="AX420" s="1">
        <v>4.5</v>
      </c>
      <c r="AY420" s="1">
        <v>0.8</v>
      </c>
      <c r="AZ420" s="1">
        <v>55</v>
      </c>
      <c r="BA420" s="1">
        <v>12</v>
      </c>
      <c r="BB420" s="1">
        <v>11</v>
      </c>
      <c r="BJ420" s="1">
        <v>1.9</v>
      </c>
      <c r="BK420" s="1">
        <v>17</v>
      </c>
      <c r="BL420" s="1">
        <v>719</v>
      </c>
      <c r="DJ420" s="1">
        <v>1</v>
      </c>
      <c r="DK420" s="1" t="s">
        <v>6024</v>
      </c>
      <c r="DL420" s="1">
        <v>3</v>
      </c>
      <c r="DM420" s="1" t="s">
        <v>6025</v>
      </c>
      <c r="DN420" s="1">
        <v>2</v>
      </c>
      <c r="DO420" s="1" t="s">
        <v>6026</v>
      </c>
    </row>
    <row r="421" spans="1:158" s="1" customFormat="1">
      <c r="A421" s="14">
        <v>412</v>
      </c>
      <c r="B421" s="1">
        <v>1</v>
      </c>
      <c r="C421" s="1" t="s">
        <v>6450</v>
      </c>
      <c r="D421" s="1">
        <v>3</v>
      </c>
      <c r="E421" s="1" t="s">
        <v>5992</v>
      </c>
      <c r="F421" s="1" t="s">
        <v>6842</v>
      </c>
      <c r="Q421" s="1">
        <v>128</v>
      </c>
      <c r="R421" s="1">
        <v>139</v>
      </c>
      <c r="S421" s="1">
        <v>65</v>
      </c>
      <c r="T421" s="1">
        <v>70</v>
      </c>
      <c r="U421" s="1">
        <v>97.7</v>
      </c>
      <c r="W421" s="1">
        <v>58</v>
      </c>
      <c r="X421" s="1">
        <v>54</v>
      </c>
      <c r="Y421" s="1">
        <v>18</v>
      </c>
      <c r="Z421" s="1">
        <v>16</v>
      </c>
      <c r="AA421" s="1">
        <v>97</v>
      </c>
      <c r="AB421" s="1">
        <v>97</v>
      </c>
      <c r="AC421" s="1">
        <v>0</v>
      </c>
      <c r="AD421" s="1">
        <v>0</v>
      </c>
      <c r="AE421" s="1">
        <v>145</v>
      </c>
      <c r="AF421" s="1">
        <v>27</v>
      </c>
      <c r="AG421" s="1">
        <v>36.9</v>
      </c>
      <c r="AH421" s="1">
        <v>12</v>
      </c>
      <c r="AM421" s="1">
        <v>143</v>
      </c>
      <c r="AN421" s="1">
        <v>4.2</v>
      </c>
      <c r="AO421" s="1">
        <v>108</v>
      </c>
      <c r="AP421" s="1">
        <v>8.5</v>
      </c>
      <c r="AQ421" s="1">
        <v>122</v>
      </c>
      <c r="AR421" s="1">
        <v>20</v>
      </c>
      <c r="AS421" s="1">
        <v>0.87</v>
      </c>
      <c r="AT421" s="1">
        <v>8</v>
      </c>
      <c r="AU421" s="1">
        <v>5.77</v>
      </c>
      <c r="AV421" s="1">
        <v>171</v>
      </c>
      <c r="BJ421" s="1">
        <v>2.1</v>
      </c>
      <c r="DJ421" s="1">
        <v>3</v>
      </c>
      <c r="DK421" s="1" t="s">
        <v>6843</v>
      </c>
      <c r="DR421" s="1">
        <v>2</v>
      </c>
      <c r="DS421" s="1" t="s">
        <v>6817</v>
      </c>
    </row>
    <row r="422" spans="1:158" s="1" customFormat="1">
      <c r="A422" s="14">
        <v>413</v>
      </c>
      <c r="B422" s="1">
        <v>1</v>
      </c>
      <c r="C422" s="1" t="s">
        <v>6109</v>
      </c>
      <c r="D422" s="1">
        <v>11</v>
      </c>
      <c r="E422" s="1" t="s">
        <v>6110</v>
      </c>
      <c r="F422" s="1" t="s">
        <v>5999</v>
      </c>
      <c r="Q422" s="1">
        <v>152</v>
      </c>
      <c r="R422" s="1">
        <v>115</v>
      </c>
      <c r="S422" s="1">
        <v>72</v>
      </c>
      <c r="T422" s="1">
        <v>64</v>
      </c>
      <c r="U422" s="1">
        <v>97.8</v>
      </c>
      <c r="V422" s="1">
        <v>98</v>
      </c>
      <c r="W422" s="1">
        <v>93</v>
      </c>
      <c r="X422" s="1">
        <v>80</v>
      </c>
      <c r="Y422" s="1">
        <v>20</v>
      </c>
      <c r="Z422" s="1">
        <v>16</v>
      </c>
      <c r="AA422" s="1">
        <v>99</v>
      </c>
      <c r="AB422" s="1">
        <v>100</v>
      </c>
      <c r="AD422" s="1">
        <v>0</v>
      </c>
      <c r="AE422" s="1">
        <v>175</v>
      </c>
      <c r="AF422" s="1">
        <v>31</v>
      </c>
      <c r="AG422" s="1">
        <v>39.700000000000003</v>
      </c>
      <c r="AH422" s="1">
        <v>13.6</v>
      </c>
      <c r="AI422" s="1">
        <v>1.1000000000000001</v>
      </c>
      <c r="AM422" s="1">
        <v>139</v>
      </c>
      <c r="AN422" s="1">
        <v>4</v>
      </c>
      <c r="AO422" s="1">
        <v>98</v>
      </c>
      <c r="AP422" s="1">
        <v>9.4</v>
      </c>
      <c r="AQ422" s="1">
        <v>100</v>
      </c>
      <c r="AR422" s="1">
        <v>17</v>
      </c>
      <c r="AS422" s="1">
        <v>0.87</v>
      </c>
      <c r="AT422" s="1">
        <v>10</v>
      </c>
      <c r="AU422" s="1">
        <v>11.83</v>
      </c>
      <c r="AV422" s="1">
        <v>399</v>
      </c>
      <c r="BD422" s="1" t="s">
        <v>5851</v>
      </c>
      <c r="BF422" s="1" t="s">
        <v>6111</v>
      </c>
      <c r="DJ422" s="1">
        <v>3</v>
      </c>
      <c r="DK422" s="1" t="s">
        <v>6112</v>
      </c>
      <c r="DL422" s="1">
        <v>2</v>
      </c>
      <c r="DM422" s="1" t="s">
        <v>6113</v>
      </c>
    </row>
    <row r="423" spans="1:158" s="1" customFormat="1">
      <c r="A423" s="14">
        <v>414</v>
      </c>
      <c r="B423" s="64">
        <v>2</v>
      </c>
      <c r="C423" s="64" t="s">
        <v>5920</v>
      </c>
      <c r="D423" s="64">
        <v>4</v>
      </c>
      <c r="E423" s="1" t="s">
        <v>5978</v>
      </c>
      <c r="F423" s="1" t="s">
        <v>5886</v>
      </c>
      <c r="G423" s="1" t="s">
        <v>5916</v>
      </c>
      <c r="H423" s="1" t="s">
        <v>6030</v>
      </c>
      <c r="I423" s="1" t="s">
        <v>6652</v>
      </c>
      <c r="Q423" s="1">
        <v>125</v>
      </c>
      <c r="R423" s="1">
        <v>101</v>
      </c>
      <c r="S423" s="1">
        <v>83</v>
      </c>
      <c r="T423" s="1">
        <v>65</v>
      </c>
      <c r="U423" s="1">
        <v>97.5</v>
      </c>
      <c r="V423" s="1">
        <v>98.4</v>
      </c>
      <c r="W423" s="1">
        <v>111</v>
      </c>
      <c r="X423" s="1">
        <v>96</v>
      </c>
      <c r="Y423" s="1">
        <v>22</v>
      </c>
      <c r="Z423" s="1">
        <v>20</v>
      </c>
      <c r="AA423" s="1">
        <v>94</v>
      </c>
      <c r="AB423" s="1">
        <v>93</v>
      </c>
      <c r="AC423" s="1">
        <v>0</v>
      </c>
      <c r="AD423" s="1">
        <v>0</v>
      </c>
      <c r="AE423" s="1">
        <v>195</v>
      </c>
      <c r="AF423" s="1">
        <v>22</v>
      </c>
      <c r="AG423" s="1">
        <v>45.9</v>
      </c>
      <c r="AH423" s="1">
        <v>16</v>
      </c>
      <c r="AM423" s="1">
        <v>137</v>
      </c>
      <c r="AN423" s="1">
        <v>3.9</v>
      </c>
      <c r="AO423" s="1">
        <v>100</v>
      </c>
      <c r="AP423" s="1">
        <v>9.1999999999999993</v>
      </c>
      <c r="AQ423" s="1">
        <v>94</v>
      </c>
      <c r="AR423" s="1">
        <v>12</v>
      </c>
      <c r="AS423" s="1">
        <v>1.1100000000000001</v>
      </c>
      <c r="AT423" s="1">
        <v>15</v>
      </c>
      <c r="AU423" s="1">
        <v>11.28</v>
      </c>
      <c r="AV423" s="1">
        <v>231</v>
      </c>
      <c r="BD423" s="1" t="s">
        <v>6250</v>
      </c>
      <c r="BF423" s="1" t="s">
        <v>6653</v>
      </c>
      <c r="CJ423" s="1">
        <v>0</v>
      </c>
      <c r="CK423" s="1">
        <v>0</v>
      </c>
      <c r="CL423" s="1">
        <v>0</v>
      </c>
      <c r="DJ423" s="1">
        <v>1</v>
      </c>
      <c r="DK423" s="1" t="s">
        <v>5976</v>
      </c>
    </row>
    <row r="424" spans="1:158" s="1" customFormat="1">
      <c r="A424" s="14">
        <v>415</v>
      </c>
      <c r="B424" s="64">
        <v>1</v>
      </c>
      <c r="C424" s="64" t="s">
        <v>6443</v>
      </c>
      <c r="D424" s="64">
        <v>2</v>
      </c>
      <c r="E424" s="1" t="s">
        <v>6065</v>
      </c>
      <c r="F424" s="1" t="s">
        <v>5992</v>
      </c>
      <c r="Q424" s="1">
        <v>106</v>
      </c>
      <c r="R424" s="1">
        <v>128</v>
      </c>
      <c r="S424" s="1">
        <v>58</v>
      </c>
      <c r="T424" s="1">
        <v>58</v>
      </c>
      <c r="U424" s="1">
        <v>98.4</v>
      </c>
      <c r="V424" s="1">
        <v>98.2</v>
      </c>
      <c r="W424" s="1">
        <v>76</v>
      </c>
      <c r="X424" s="1">
        <v>60</v>
      </c>
      <c r="Y424" s="1">
        <v>14</v>
      </c>
      <c r="Z424" s="1">
        <v>16</v>
      </c>
      <c r="AA424" s="1">
        <v>97</v>
      </c>
      <c r="AB424" s="1">
        <v>97</v>
      </c>
      <c r="AC424" s="1">
        <v>0</v>
      </c>
      <c r="AD424" s="1">
        <v>0</v>
      </c>
      <c r="AF424" s="1">
        <v>26</v>
      </c>
      <c r="AG424" s="1">
        <v>38.200000000000003</v>
      </c>
      <c r="AH424" s="1">
        <v>12.7</v>
      </c>
      <c r="AM424" s="1">
        <v>138</v>
      </c>
      <c r="AN424" s="1">
        <v>3.8</v>
      </c>
      <c r="AO424" s="1">
        <v>100</v>
      </c>
      <c r="AP424" s="1">
        <v>8.9</v>
      </c>
      <c r="AQ424" s="1">
        <v>91</v>
      </c>
      <c r="AR424" s="1">
        <v>11</v>
      </c>
      <c r="AS424" s="1">
        <v>0.6</v>
      </c>
      <c r="AT424" s="1">
        <v>12</v>
      </c>
      <c r="AU424" s="1">
        <v>7.16</v>
      </c>
      <c r="AV424" s="1">
        <v>254</v>
      </c>
      <c r="BC424" s="1">
        <v>5.8</v>
      </c>
    </row>
    <row r="425" spans="1:158" s="1" customFormat="1">
      <c r="A425" s="14">
        <v>416</v>
      </c>
      <c r="B425" s="1">
        <v>1</v>
      </c>
      <c r="C425" s="1" t="s">
        <v>5920</v>
      </c>
      <c r="D425" s="1">
        <v>7</v>
      </c>
      <c r="E425" s="1" t="s">
        <v>5886</v>
      </c>
      <c r="Q425" s="1">
        <v>148</v>
      </c>
      <c r="R425" s="1">
        <v>110</v>
      </c>
      <c r="S425" s="1">
        <v>62</v>
      </c>
      <c r="T425" s="1">
        <v>56</v>
      </c>
      <c r="U425" s="1">
        <v>98.2</v>
      </c>
      <c r="V425" s="1">
        <v>98.4</v>
      </c>
      <c r="W425" s="1">
        <v>99</v>
      </c>
      <c r="X425" s="1">
        <v>92</v>
      </c>
      <c r="Y425" s="1">
        <v>18</v>
      </c>
      <c r="Z425" s="1">
        <v>18</v>
      </c>
      <c r="AA425" s="1">
        <v>95</v>
      </c>
      <c r="AB425" s="1">
        <v>98</v>
      </c>
      <c r="AC425" s="1">
        <v>1</v>
      </c>
      <c r="AD425" s="1">
        <v>0</v>
      </c>
      <c r="AE425" s="1">
        <v>110</v>
      </c>
      <c r="AF425" s="1">
        <v>26</v>
      </c>
      <c r="AG425" s="1">
        <v>33.700000000000003</v>
      </c>
      <c r="AH425" s="1">
        <v>8.6999999999999993</v>
      </c>
      <c r="AM425" s="1">
        <v>139</v>
      </c>
      <c r="AN425" s="1">
        <v>4</v>
      </c>
      <c r="AO425" s="1">
        <v>96</v>
      </c>
      <c r="AP425" s="1">
        <v>9</v>
      </c>
      <c r="AQ425" s="1">
        <v>99</v>
      </c>
      <c r="AR425" s="1">
        <v>15</v>
      </c>
      <c r="AS425" s="1">
        <v>0.59</v>
      </c>
      <c r="AT425" s="1">
        <v>17</v>
      </c>
      <c r="AU425" s="1">
        <v>7.33</v>
      </c>
      <c r="AV425" s="1">
        <v>222</v>
      </c>
      <c r="BD425" s="1">
        <v>21</v>
      </c>
      <c r="BE425" s="1">
        <v>15</v>
      </c>
      <c r="BF425" s="1">
        <v>231</v>
      </c>
      <c r="DJ425" s="1">
        <v>1</v>
      </c>
      <c r="DK425" s="1" t="s">
        <v>5976</v>
      </c>
    </row>
    <row r="426" spans="1:158" s="14" customFormat="1">
      <c r="A426" s="14">
        <v>417</v>
      </c>
      <c r="B426" s="1">
        <v>2</v>
      </c>
      <c r="C426" s="1" t="s">
        <v>6376</v>
      </c>
      <c r="D426" s="1">
        <v>3</v>
      </c>
      <c r="E426" s="1" t="s">
        <v>6246</v>
      </c>
      <c r="F426" s="1" t="s">
        <v>6186</v>
      </c>
      <c r="G426" s="1" t="s">
        <v>6791</v>
      </c>
      <c r="H426" s="1" t="s">
        <v>6282</v>
      </c>
      <c r="I426" s="1" t="s">
        <v>5897</v>
      </c>
      <c r="J426" s="1"/>
      <c r="K426" s="1"/>
      <c r="L426" s="1"/>
      <c r="M426" s="1"/>
      <c r="N426" s="1"/>
      <c r="O426" s="1"/>
      <c r="P426" s="1"/>
      <c r="Q426" s="1">
        <v>125</v>
      </c>
      <c r="R426" s="1">
        <v>113</v>
      </c>
      <c r="S426" s="1">
        <v>85</v>
      </c>
      <c r="T426" s="1">
        <v>74</v>
      </c>
      <c r="U426" s="1">
        <v>97.8</v>
      </c>
      <c r="V426" s="1">
        <v>98.3</v>
      </c>
      <c r="W426" s="1">
        <v>67</v>
      </c>
      <c r="X426" s="1">
        <v>91</v>
      </c>
      <c r="Y426" s="1">
        <v>16</v>
      </c>
      <c r="Z426" s="1">
        <v>16</v>
      </c>
      <c r="AA426" s="1">
        <v>100</v>
      </c>
      <c r="AB426" s="1">
        <v>98</v>
      </c>
      <c r="AC426" s="1">
        <v>0</v>
      </c>
      <c r="AD426" s="1">
        <v>0</v>
      </c>
      <c r="AE426" s="1"/>
      <c r="AF426" s="1">
        <v>23</v>
      </c>
      <c r="AG426" s="1">
        <v>35.700000000000003</v>
      </c>
      <c r="AH426" s="1">
        <v>11.8</v>
      </c>
      <c r="AI426" s="1"/>
      <c r="AJ426" s="1"/>
      <c r="AK426" s="1"/>
      <c r="AL426" s="1"/>
      <c r="AM426" s="1">
        <v>135</v>
      </c>
      <c r="AN426" s="1">
        <v>4.5</v>
      </c>
      <c r="AO426" s="1">
        <v>100</v>
      </c>
      <c r="AP426" s="1">
        <v>9</v>
      </c>
      <c r="AQ426" s="1">
        <v>132</v>
      </c>
      <c r="AR426" s="1">
        <v>10</v>
      </c>
      <c r="AS426" s="1">
        <v>0.74</v>
      </c>
      <c r="AT426" s="1">
        <v>12</v>
      </c>
      <c r="AU426" s="1">
        <v>12.27</v>
      </c>
      <c r="AV426" s="1">
        <v>315</v>
      </c>
      <c r="AW426" s="1">
        <v>7.8</v>
      </c>
      <c r="AX426" s="1">
        <v>4.0999999999999996</v>
      </c>
      <c r="AY426" s="1">
        <v>0.4</v>
      </c>
      <c r="AZ426" s="1">
        <v>58</v>
      </c>
      <c r="BA426" s="1">
        <v>31</v>
      </c>
      <c r="BB426" s="1">
        <v>19</v>
      </c>
      <c r="BC426" s="1"/>
      <c r="BD426" s="1"/>
      <c r="BE426" s="1"/>
      <c r="BF426" s="1"/>
      <c r="BG426" s="1"/>
      <c r="BH426" s="1"/>
      <c r="BI426" s="1"/>
      <c r="BJ426" s="1">
        <v>1.9</v>
      </c>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v>3</v>
      </c>
      <c r="DK426" s="1" t="s">
        <v>6792</v>
      </c>
      <c r="DL426" s="1">
        <v>2</v>
      </c>
      <c r="DM426" s="1" t="s">
        <v>6793</v>
      </c>
      <c r="DN426" s="1"/>
      <c r="DO426" s="1"/>
      <c r="DP426" s="1"/>
      <c r="DQ426" s="1"/>
      <c r="DR426" s="1">
        <v>2</v>
      </c>
      <c r="DS426" s="1" t="s">
        <v>5977</v>
      </c>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row>
    <row r="427" spans="1:158" s="14" customFormat="1">
      <c r="A427" s="14">
        <v>418</v>
      </c>
      <c r="B427" s="64">
        <v>2</v>
      </c>
      <c r="C427" s="64" t="s">
        <v>5915</v>
      </c>
      <c r="D427" s="64">
        <v>1</v>
      </c>
      <c r="E427" s="1" t="s">
        <v>5897</v>
      </c>
      <c r="F427" s="1" t="s">
        <v>5862</v>
      </c>
      <c r="G427" s="1" t="s">
        <v>5981</v>
      </c>
      <c r="H427" s="1" t="s">
        <v>5917</v>
      </c>
      <c r="I427" s="1"/>
      <c r="J427" s="1"/>
      <c r="K427" s="1"/>
      <c r="L427" s="1"/>
      <c r="M427" s="1"/>
      <c r="N427" s="1"/>
      <c r="O427" s="1"/>
      <c r="P427" s="1"/>
      <c r="Q427" s="1"/>
      <c r="R427" s="1">
        <v>123</v>
      </c>
      <c r="S427" s="1"/>
      <c r="T427" s="1">
        <v>66</v>
      </c>
      <c r="U427" s="1">
        <v>102.8</v>
      </c>
      <c r="V427" s="1">
        <v>98.8</v>
      </c>
      <c r="W427" s="1">
        <v>99</v>
      </c>
      <c r="X427" s="1">
        <v>95</v>
      </c>
      <c r="Y427" s="1">
        <v>22</v>
      </c>
      <c r="Z427" s="1">
        <v>18</v>
      </c>
      <c r="AA427" s="1">
        <v>93</v>
      </c>
      <c r="AB427" s="1">
        <v>94</v>
      </c>
      <c r="AC427" s="1">
        <v>20</v>
      </c>
      <c r="AD427" s="1"/>
      <c r="AE427" s="1">
        <v>145</v>
      </c>
      <c r="AF427" s="1">
        <v>23</v>
      </c>
      <c r="AG427" s="1">
        <v>35</v>
      </c>
      <c r="AH427" s="1">
        <v>12</v>
      </c>
      <c r="AI427" s="1"/>
      <c r="AJ427" s="1"/>
      <c r="AK427" s="1"/>
      <c r="AL427" s="1"/>
      <c r="AM427" s="1">
        <v>131</v>
      </c>
      <c r="AN427" s="1">
        <v>4.4000000000000004</v>
      </c>
      <c r="AO427" s="1">
        <v>91</v>
      </c>
      <c r="AP427" s="1">
        <v>8.8000000000000007</v>
      </c>
      <c r="AQ427" s="1">
        <v>135</v>
      </c>
      <c r="AR427" s="1">
        <v>23</v>
      </c>
      <c r="AS427" s="1">
        <v>1.37</v>
      </c>
      <c r="AT427" s="1">
        <v>17</v>
      </c>
      <c r="AU427" s="1">
        <v>16.95</v>
      </c>
      <c r="AV427" s="1">
        <v>295</v>
      </c>
      <c r="AW427" s="1">
        <v>7.6</v>
      </c>
      <c r="AX427" s="1">
        <v>3.5</v>
      </c>
      <c r="AY427" s="1">
        <v>0.7</v>
      </c>
      <c r="AZ427" s="1">
        <v>118</v>
      </c>
      <c r="BA427" s="1">
        <v>20</v>
      </c>
      <c r="BB427" s="1">
        <v>11</v>
      </c>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v>0</v>
      </c>
      <c r="CK427" s="1">
        <v>0</v>
      </c>
      <c r="CL427" s="1">
        <v>0</v>
      </c>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v>1</v>
      </c>
      <c r="DK427" s="1" t="s">
        <v>6472</v>
      </c>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row>
    <row r="428" spans="1:158" s="1" customFormat="1">
      <c r="A428" s="14">
        <v>419</v>
      </c>
      <c r="B428" s="64">
        <v>1</v>
      </c>
      <c r="C428" s="64" t="s">
        <v>5920</v>
      </c>
      <c r="D428" s="64">
        <v>5</v>
      </c>
      <c r="E428" s="1" t="s">
        <v>5889</v>
      </c>
      <c r="Q428" s="1">
        <v>128</v>
      </c>
      <c r="R428" s="1">
        <v>156</v>
      </c>
      <c r="S428" s="1">
        <v>76</v>
      </c>
      <c r="T428" s="1">
        <v>68</v>
      </c>
      <c r="U428" s="1">
        <v>98.5</v>
      </c>
      <c r="W428" s="1">
        <v>84</v>
      </c>
      <c r="X428" s="1">
        <v>90</v>
      </c>
      <c r="Y428" s="1">
        <v>22</v>
      </c>
      <c r="AA428" s="1">
        <v>94</v>
      </c>
      <c r="AB428" s="1">
        <v>92</v>
      </c>
      <c r="AC428" s="1">
        <v>0</v>
      </c>
      <c r="AD428" s="1">
        <v>0</v>
      </c>
      <c r="AE428" s="1">
        <v>328</v>
      </c>
      <c r="AF428" s="1">
        <v>29</v>
      </c>
      <c r="AG428" s="1">
        <v>46.5</v>
      </c>
      <c r="AH428" s="1">
        <v>15.1</v>
      </c>
      <c r="AJ428" s="1">
        <v>2</v>
      </c>
      <c r="AM428" s="1">
        <v>138</v>
      </c>
      <c r="AN428" s="1">
        <v>4.7</v>
      </c>
      <c r="AO428" s="1">
        <v>95</v>
      </c>
      <c r="AP428" s="1">
        <v>9.1999999999999993</v>
      </c>
      <c r="AQ428" s="1">
        <v>273</v>
      </c>
      <c r="AR428" s="1">
        <v>17</v>
      </c>
      <c r="AS428" s="1">
        <v>0.91</v>
      </c>
      <c r="AT428" s="1">
        <v>14</v>
      </c>
      <c r="AU428" s="1">
        <v>7.96</v>
      </c>
      <c r="AV428" s="1">
        <v>185</v>
      </c>
      <c r="AW428" s="1">
        <v>7.2</v>
      </c>
      <c r="AX428" s="1">
        <v>4.4000000000000004</v>
      </c>
      <c r="AY428" s="1">
        <v>0.6</v>
      </c>
      <c r="AZ428" s="1">
        <v>152</v>
      </c>
      <c r="BA428" s="1">
        <v>56</v>
      </c>
      <c r="BB428" s="1">
        <v>74</v>
      </c>
      <c r="BD428" s="1">
        <v>16</v>
      </c>
      <c r="BE428" s="1">
        <v>14</v>
      </c>
      <c r="BF428" s="1">
        <v>1005</v>
      </c>
      <c r="BI428" s="1">
        <v>0.05</v>
      </c>
      <c r="BJ428" s="1">
        <v>1.9</v>
      </c>
      <c r="BM428" s="1" t="s">
        <v>6541</v>
      </c>
    </row>
    <row r="429" spans="1:158" s="1" customFormat="1">
      <c r="A429" s="14">
        <v>420</v>
      </c>
      <c r="B429" s="1">
        <v>2</v>
      </c>
      <c r="C429" s="1" t="s">
        <v>5853</v>
      </c>
      <c r="D429" s="1">
        <v>2</v>
      </c>
      <c r="E429" s="1" t="s">
        <v>6175</v>
      </c>
      <c r="Q429" s="1">
        <v>148</v>
      </c>
      <c r="R429" s="1">
        <v>131</v>
      </c>
      <c r="S429" s="1">
        <v>55</v>
      </c>
      <c r="T429" s="1">
        <v>79</v>
      </c>
      <c r="U429" s="1">
        <v>97.4</v>
      </c>
      <c r="V429" s="1">
        <v>98</v>
      </c>
      <c r="W429" s="1">
        <v>65</v>
      </c>
      <c r="X429" s="1">
        <v>72</v>
      </c>
      <c r="Y429" s="1">
        <v>17</v>
      </c>
      <c r="Z429" s="1">
        <v>18</v>
      </c>
      <c r="AA429" s="1">
        <v>100</v>
      </c>
      <c r="AB429" s="1">
        <v>95</v>
      </c>
      <c r="AC429" s="1">
        <v>1</v>
      </c>
      <c r="AD429" s="1">
        <v>0</v>
      </c>
      <c r="AE429" s="1">
        <v>288</v>
      </c>
      <c r="AF429" s="1">
        <v>33</v>
      </c>
      <c r="AG429" s="1">
        <v>35.1</v>
      </c>
      <c r="AH429" s="1">
        <v>10.7</v>
      </c>
      <c r="AM429" s="1">
        <v>139</v>
      </c>
      <c r="AN429" s="1">
        <v>3.7</v>
      </c>
      <c r="AO429" s="1">
        <v>95</v>
      </c>
      <c r="AP429" s="1">
        <v>9.6</v>
      </c>
      <c r="AQ429" s="1">
        <v>107</v>
      </c>
      <c r="AR429" s="1">
        <v>24</v>
      </c>
      <c r="AS429" s="1">
        <v>1.54</v>
      </c>
      <c r="AT429" s="1">
        <v>11</v>
      </c>
      <c r="AU429" s="1">
        <v>7.18</v>
      </c>
      <c r="AV429" s="1">
        <v>197</v>
      </c>
      <c r="BF429" s="1">
        <v>131</v>
      </c>
    </row>
    <row r="430" spans="1:158" s="1" customFormat="1">
      <c r="A430" s="14">
        <v>421</v>
      </c>
      <c r="B430" s="1">
        <v>2</v>
      </c>
      <c r="C430" s="1" t="s">
        <v>6384</v>
      </c>
      <c r="D430" s="1">
        <v>2</v>
      </c>
      <c r="E430" s="1" t="s">
        <v>5992</v>
      </c>
      <c r="Q430" s="1">
        <v>155</v>
      </c>
      <c r="R430" s="1">
        <v>140</v>
      </c>
      <c r="S430" s="1">
        <v>81</v>
      </c>
      <c r="T430" s="1">
        <v>78</v>
      </c>
      <c r="U430" s="1">
        <v>98.1</v>
      </c>
      <c r="V430" s="1">
        <v>98.9</v>
      </c>
      <c r="W430" s="1">
        <v>89</v>
      </c>
      <c r="X430" s="1">
        <v>90</v>
      </c>
      <c r="Y430" s="1">
        <v>16</v>
      </c>
      <c r="Z430" s="1">
        <v>16</v>
      </c>
      <c r="AA430" s="1">
        <v>97</v>
      </c>
      <c r="AB430" s="1">
        <v>100</v>
      </c>
      <c r="AC430" s="1">
        <v>0</v>
      </c>
      <c r="AE430" s="1">
        <v>204</v>
      </c>
      <c r="AF430" s="1">
        <v>25</v>
      </c>
      <c r="AG430" s="1">
        <v>40.799999999999997</v>
      </c>
      <c r="AH430" s="1">
        <v>13.9</v>
      </c>
      <c r="AK430" s="1">
        <v>0.9</v>
      </c>
      <c r="AM430" s="1">
        <v>136</v>
      </c>
      <c r="AN430" s="1">
        <v>3.5</v>
      </c>
      <c r="AO430" s="1">
        <v>98</v>
      </c>
      <c r="AP430" s="1">
        <v>9.3000000000000007</v>
      </c>
      <c r="AQ430" s="1">
        <v>105</v>
      </c>
      <c r="AR430" s="1">
        <v>10</v>
      </c>
      <c r="AS430" s="1">
        <v>0.82</v>
      </c>
      <c r="AT430" s="1">
        <v>13</v>
      </c>
      <c r="AU430" s="1">
        <v>11.64</v>
      </c>
      <c r="AV430" s="1">
        <v>219</v>
      </c>
      <c r="DJ430" s="1">
        <v>2</v>
      </c>
      <c r="DK430" s="1" t="s">
        <v>6826</v>
      </c>
    </row>
    <row r="431" spans="1:158" s="1" customFormat="1">
      <c r="A431" s="14">
        <v>422</v>
      </c>
      <c r="B431" s="64">
        <v>1</v>
      </c>
      <c r="C431" s="64" t="s">
        <v>5920</v>
      </c>
      <c r="D431" s="64">
        <v>5</v>
      </c>
      <c r="E431" s="1" t="s">
        <v>5987</v>
      </c>
      <c r="Q431" s="1">
        <v>179</v>
      </c>
      <c r="R431" s="1">
        <v>178</v>
      </c>
      <c r="S431" s="1">
        <v>79</v>
      </c>
      <c r="T431" s="1">
        <v>82</v>
      </c>
      <c r="U431" s="1">
        <v>97.1</v>
      </c>
      <c r="V431" s="1">
        <v>98</v>
      </c>
      <c r="W431" s="1">
        <v>54</v>
      </c>
      <c r="X431" s="1">
        <v>55</v>
      </c>
      <c r="Y431" s="1">
        <v>18</v>
      </c>
      <c r="Z431" s="1">
        <v>18</v>
      </c>
      <c r="AA431" s="1">
        <v>98</v>
      </c>
      <c r="AB431" s="1">
        <v>96</v>
      </c>
      <c r="AC431" s="1">
        <v>0</v>
      </c>
      <c r="AD431" s="1">
        <v>0</v>
      </c>
      <c r="AE431" s="1">
        <v>220</v>
      </c>
      <c r="AF431" s="1">
        <v>24</v>
      </c>
      <c r="AG431" s="1">
        <v>34.700000000000003</v>
      </c>
      <c r="AH431" s="1">
        <v>11</v>
      </c>
      <c r="AI431" s="1">
        <v>2.7</v>
      </c>
      <c r="AM431" s="1">
        <v>141</v>
      </c>
      <c r="AN431" s="1">
        <v>4</v>
      </c>
      <c r="AO431" s="1">
        <v>102</v>
      </c>
      <c r="AP431" s="1">
        <v>9.1</v>
      </c>
      <c r="AQ431" s="1">
        <v>95</v>
      </c>
      <c r="AR431" s="1">
        <v>14</v>
      </c>
      <c r="AS431" s="1">
        <v>0.85</v>
      </c>
      <c r="AT431" s="1">
        <v>15</v>
      </c>
      <c r="AU431" s="1">
        <v>5.28</v>
      </c>
      <c r="AV431" s="1">
        <v>112</v>
      </c>
      <c r="AW431" s="1">
        <v>7.7</v>
      </c>
      <c r="AX431" s="1">
        <v>3.9</v>
      </c>
      <c r="AY431" s="1">
        <v>0.9</v>
      </c>
      <c r="AZ431" s="1">
        <v>79</v>
      </c>
      <c r="BA431" s="1">
        <v>29</v>
      </c>
      <c r="BB431" s="1">
        <v>18</v>
      </c>
      <c r="BD431" s="1">
        <v>34</v>
      </c>
      <c r="BE431" s="1">
        <v>29</v>
      </c>
      <c r="BF431" s="1">
        <v>1014</v>
      </c>
      <c r="BG431" s="1">
        <v>7.42</v>
      </c>
      <c r="BH431" s="1">
        <v>38</v>
      </c>
      <c r="BJ431" s="1">
        <v>2</v>
      </c>
      <c r="BK431" s="1">
        <v>30</v>
      </c>
      <c r="BQ431" s="1">
        <v>2.5</v>
      </c>
      <c r="DJ431" s="1">
        <v>1</v>
      </c>
      <c r="DK431" s="1" t="s">
        <v>6444</v>
      </c>
    </row>
    <row r="432" spans="1:158" s="1" customFormat="1">
      <c r="A432" s="14">
        <v>423</v>
      </c>
      <c r="B432" s="1">
        <v>1</v>
      </c>
      <c r="C432" s="1" t="s">
        <v>5831</v>
      </c>
      <c r="D432" s="1">
        <v>10</v>
      </c>
      <c r="E432" s="1" t="s">
        <v>6558</v>
      </c>
      <c r="Q432" s="1">
        <v>191</v>
      </c>
      <c r="R432" s="1">
        <v>173</v>
      </c>
      <c r="S432" s="1">
        <v>84</v>
      </c>
      <c r="T432" s="1">
        <v>79</v>
      </c>
      <c r="U432" s="1">
        <v>98.3</v>
      </c>
      <c r="V432" s="1">
        <v>98</v>
      </c>
      <c r="W432" s="1">
        <v>60</v>
      </c>
      <c r="X432" s="1">
        <v>59</v>
      </c>
      <c r="Y432" s="1">
        <v>18</v>
      </c>
      <c r="Z432" s="1">
        <v>58</v>
      </c>
      <c r="AA432" s="1">
        <v>97</v>
      </c>
      <c r="AB432" s="1">
        <v>100</v>
      </c>
      <c r="AC432" s="1">
        <v>0</v>
      </c>
      <c r="AF432" s="1">
        <v>24</v>
      </c>
      <c r="AG432" s="1">
        <v>36.5</v>
      </c>
      <c r="AH432" s="1">
        <v>11.1</v>
      </c>
      <c r="AI432" s="1">
        <v>1</v>
      </c>
      <c r="AM432" s="1">
        <v>136</v>
      </c>
      <c r="AN432" s="1">
        <v>5.0999999999999996</v>
      </c>
      <c r="AO432" s="1">
        <v>98</v>
      </c>
      <c r="AP432" s="1">
        <v>8.6999999999999993</v>
      </c>
      <c r="AQ432" s="1">
        <v>152</v>
      </c>
      <c r="AR432" s="1">
        <v>49</v>
      </c>
      <c r="AS432" s="1">
        <v>2.02</v>
      </c>
      <c r="AT432" s="1">
        <v>14</v>
      </c>
      <c r="AU432" s="1">
        <v>8.1</v>
      </c>
      <c r="AV432" s="1">
        <v>191</v>
      </c>
      <c r="AW432" s="1">
        <v>7.5</v>
      </c>
      <c r="AX432" s="1">
        <v>3.5</v>
      </c>
      <c r="AY432" s="1" t="s">
        <v>6057</v>
      </c>
      <c r="AZ432" s="1">
        <v>101</v>
      </c>
      <c r="BA432" s="1">
        <v>15</v>
      </c>
      <c r="BB432" s="1">
        <v>13</v>
      </c>
      <c r="BD432" s="1">
        <v>15</v>
      </c>
      <c r="BE432" s="1">
        <v>14</v>
      </c>
      <c r="BF432" s="1">
        <v>1015</v>
      </c>
      <c r="BK432" s="1">
        <v>61</v>
      </c>
      <c r="DJ432" s="1">
        <v>1</v>
      </c>
      <c r="DK432" s="1" t="s">
        <v>5976</v>
      </c>
    </row>
    <row r="433" spans="1:158" s="1" customFormat="1">
      <c r="A433" s="14">
        <v>424</v>
      </c>
      <c r="B433" s="1">
        <v>1</v>
      </c>
      <c r="C433" s="1" t="s">
        <v>6951</v>
      </c>
      <c r="D433" s="1">
        <v>3</v>
      </c>
      <c r="E433" s="1" t="s">
        <v>5992</v>
      </c>
      <c r="Q433" s="1">
        <v>124</v>
      </c>
      <c r="R433" s="1">
        <v>117</v>
      </c>
      <c r="S433" s="1">
        <v>59</v>
      </c>
      <c r="T433" s="1">
        <v>56</v>
      </c>
      <c r="U433" s="1">
        <v>98.9</v>
      </c>
      <c r="V433" s="1">
        <v>97.8</v>
      </c>
      <c r="W433" s="1">
        <v>75</v>
      </c>
      <c r="X433" s="1">
        <v>59</v>
      </c>
      <c r="Y433" s="1">
        <v>24</v>
      </c>
      <c r="Z433" s="1">
        <v>16</v>
      </c>
      <c r="AA433" s="1">
        <v>93</v>
      </c>
      <c r="AB433" s="1">
        <v>95</v>
      </c>
      <c r="AC433" s="1">
        <v>0</v>
      </c>
      <c r="AD433" s="1">
        <v>0</v>
      </c>
      <c r="AE433" s="1">
        <v>240</v>
      </c>
      <c r="AF433" s="1">
        <v>23</v>
      </c>
      <c r="AG433" s="1">
        <v>39.1</v>
      </c>
      <c r="AH433" s="1">
        <v>12.7</v>
      </c>
      <c r="AI433" s="1">
        <v>1.1000000000000001</v>
      </c>
      <c r="AK433" s="1">
        <v>1.2</v>
      </c>
      <c r="AM433" s="1">
        <v>137</v>
      </c>
      <c r="AN433" s="1">
        <v>3.7</v>
      </c>
      <c r="AO433" s="1">
        <v>100</v>
      </c>
      <c r="AP433" s="1">
        <v>9.1</v>
      </c>
      <c r="AQ433" s="1">
        <v>110</v>
      </c>
      <c r="AR433" s="1">
        <v>24</v>
      </c>
      <c r="AS433" s="1">
        <v>0.82</v>
      </c>
      <c r="AT433" s="1">
        <v>14</v>
      </c>
      <c r="AU433" s="1">
        <v>12.81</v>
      </c>
      <c r="AV433" s="1">
        <v>294</v>
      </c>
      <c r="AW433" s="1">
        <v>7.1</v>
      </c>
      <c r="AX433" s="1">
        <v>4.0999999999999996</v>
      </c>
      <c r="AY433" s="1">
        <v>0.2</v>
      </c>
      <c r="AZ433" s="1">
        <v>120</v>
      </c>
      <c r="BA433" s="1">
        <v>18</v>
      </c>
      <c r="BB433" s="1">
        <v>25</v>
      </c>
      <c r="BI433" s="1">
        <v>0.1</v>
      </c>
      <c r="BJ433" s="1">
        <v>2</v>
      </c>
      <c r="BT433" s="1">
        <v>21.1</v>
      </c>
      <c r="CI433" s="1">
        <v>36</v>
      </c>
      <c r="DR433" s="1">
        <v>1</v>
      </c>
      <c r="DS433" s="1" t="s">
        <v>6359</v>
      </c>
      <c r="DT433" s="1">
        <v>2</v>
      </c>
      <c r="DU433" s="1" t="s">
        <v>6861</v>
      </c>
    </row>
    <row r="434" spans="1:158" s="1" customFormat="1">
      <c r="A434" s="14">
        <v>425</v>
      </c>
      <c r="B434" s="64">
        <v>1</v>
      </c>
      <c r="C434" s="64" t="s">
        <v>5915</v>
      </c>
      <c r="D434" s="64">
        <v>3</v>
      </c>
      <c r="E434" s="1" t="s">
        <v>6207</v>
      </c>
      <c r="F434" s="1" t="s">
        <v>5933</v>
      </c>
      <c r="G434" s="1" t="s">
        <v>6591</v>
      </c>
      <c r="H434" s="1" t="s">
        <v>6047</v>
      </c>
      <c r="I434" s="1" t="s">
        <v>5992</v>
      </c>
      <c r="J434" s="1" t="s">
        <v>5913</v>
      </c>
      <c r="K434" s="1" t="s">
        <v>6350</v>
      </c>
      <c r="Q434" s="1">
        <v>131</v>
      </c>
      <c r="R434" s="1">
        <v>98</v>
      </c>
      <c r="S434" s="1">
        <v>79</v>
      </c>
      <c r="T434" s="1">
        <v>52</v>
      </c>
      <c r="U434" s="1">
        <v>103</v>
      </c>
      <c r="V434" s="1">
        <v>98.3</v>
      </c>
      <c r="W434" s="1">
        <v>117</v>
      </c>
      <c r="X434" s="1">
        <v>75</v>
      </c>
      <c r="Y434" s="1">
        <v>20</v>
      </c>
      <c r="Z434" s="1">
        <v>16</v>
      </c>
      <c r="AA434" s="1">
        <v>100</v>
      </c>
      <c r="AB434" s="1">
        <v>98</v>
      </c>
      <c r="AD434" s="1">
        <v>0</v>
      </c>
      <c r="AE434" s="1">
        <v>126</v>
      </c>
      <c r="AF434" s="1">
        <v>24</v>
      </c>
      <c r="AG434" s="1">
        <v>28.1</v>
      </c>
      <c r="AH434" s="1">
        <v>8.3000000000000007</v>
      </c>
      <c r="AM434" s="1">
        <v>135</v>
      </c>
      <c r="AN434" s="1">
        <v>3.3</v>
      </c>
      <c r="AO434" s="1">
        <v>95</v>
      </c>
      <c r="AP434" s="1">
        <v>8.8000000000000007</v>
      </c>
      <c r="AQ434" s="1">
        <v>120</v>
      </c>
      <c r="AR434" s="1">
        <v>5</v>
      </c>
      <c r="AS434" s="1">
        <v>0.8</v>
      </c>
      <c r="AT434" s="1">
        <v>16</v>
      </c>
      <c r="AU434" s="1">
        <v>12.33</v>
      </c>
      <c r="AV434" s="1">
        <v>220</v>
      </c>
      <c r="AW434" s="1">
        <v>7.8</v>
      </c>
      <c r="AX434" s="1">
        <v>4.4000000000000004</v>
      </c>
      <c r="AY434" s="1">
        <v>0.4</v>
      </c>
      <c r="AZ434" s="1">
        <v>79</v>
      </c>
      <c r="BA434" s="1">
        <v>21</v>
      </c>
      <c r="BB434" s="1">
        <v>9</v>
      </c>
      <c r="BK434" s="1">
        <v>22</v>
      </c>
      <c r="DJ434" s="1">
        <v>2</v>
      </c>
      <c r="DK434" s="1" t="s">
        <v>6592</v>
      </c>
      <c r="DR434" s="1">
        <v>2</v>
      </c>
      <c r="DS434" s="1" t="s">
        <v>6089</v>
      </c>
    </row>
    <row r="435" spans="1:158" s="14" customFormat="1">
      <c r="A435" s="14">
        <v>426</v>
      </c>
      <c r="B435" s="1">
        <v>2</v>
      </c>
      <c r="C435" s="1" t="s">
        <v>5853</v>
      </c>
      <c r="D435" s="1">
        <v>2</v>
      </c>
      <c r="E435" s="1" t="s">
        <v>6477</v>
      </c>
      <c r="F435" s="1"/>
      <c r="G435" s="1"/>
      <c r="H435" s="1"/>
      <c r="I435" s="1"/>
      <c r="J435" s="1"/>
      <c r="K435" s="1"/>
      <c r="L435" s="1"/>
      <c r="M435" s="1"/>
      <c r="N435" s="1"/>
      <c r="O435" s="1"/>
      <c r="P435" s="1"/>
      <c r="Q435" s="1">
        <v>120</v>
      </c>
      <c r="R435" s="1">
        <v>150</v>
      </c>
      <c r="S435" s="1">
        <v>79</v>
      </c>
      <c r="T435" s="1">
        <v>93</v>
      </c>
      <c r="U435" s="1">
        <v>99.3</v>
      </c>
      <c r="V435" s="1">
        <v>98.7</v>
      </c>
      <c r="W435" s="1">
        <v>87</v>
      </c>
      <c r="X435" s="1">
        <v>78</v>
      </c>
      <c r="Y435" s="1">
        <v>18</v>
      </c>
      <c r="Z435" s="1">
        <v>16</v>
      </c>
      <c r="AA435" s="1">
        <v>96</v>
      </c>
      <c r="AB435" s="1">
        <v>98</v>
      </c>
      <c r="AC435" s="1">
        <v>0</v>
      </c>
      <c r="AD435" s="1">
        <v>0</v>
      </c>
      <c r="AE435" s="1">
        <v>205</v>
      </c>
      <c r="AF435" s="1">
        <v>24</v>
      </c>
      <c r="AG435" s="1">
        <v>43.6</v>
      </c>
      <c r="AH435" s="1">
        <v>15.2</v>
      </c>
      <c r="AI435" s="1"/>
      <c r="AJ435" s="1"/>
      <c r="AK435" s="1"/>
      <c r="AL435" s="1"/>
      <c r="AM435" s="1">
        <v>138</v>
      </c>
      <c r="AN435" s="1">
        <v>3.7</v>
      </c>
      <c r="AO435" s="1">
        <v>105</v>
      </c>
      <c r="AP435" s="1">
        <v>10</v>
      </c>
      <c r="AQ435" s="1">
        <v>108</v>
      </c>
      <c r="AR435" s="1">
        <v>14</v>
      </c>
      <c r="AS435" s="1">
        <v>0.87</v>
      </c>
      <c r="AT435" s="1">
        <v>9</v>
      </c>
      <c r="AU435" s="1">
        <v>11.56</v>
      </c>
      <c r="AV435" s="1">
        <v>173</v>
      </c>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v>68</v>
      </c>
      <c r="BU435" s="1"/>
      <c r="BV435" s="1"/>
      <c r="BW435" s="1"/>
      <c r="BX435" s="1"/>
      <c r="BY435" s="1"/>
      <c r="BZ435" s="1"/>
      <c r="CA435" s="1"/>
      <c r="CB435" s="1"/>
      <c r="CC435" s="1"/>
      <c r="CD435" s="1"/>
      <c r="CE435" s="1"/>
      <c r="CF435" s="1"/>
      <c r="CG435" s="1"/>
      <c r="CH435" s="1"/>
      <c r="CI435" s="1">
        <v>19</v>
      </c>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v>1</v>
      </c>
      <c r="DK435" s="1" t="s">
        <v>6902</v>
      </c>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row>
    <row r="436" spans="1:158" s="1" customFormat="1">
      <c r="A436" s="14">
        <v>427</v>
      </c>
      <c r="B436" s="1">
        <v>2</v>
      </c>
      <c r="C436" s="1" t="s">
        <v>6406</v>
      </c>
      <c r="D436" s="1">
        <v>3</v>
      </c>
      <c r="E436" s="1" t="s">
        <v>5992</v>
      </c>
      <c r="Q436" s="1">
        <v>138</v>
      </c>
      <c r="R436" s="1">
        <v>154</v>
      </c>
      <c r="S436" s="1">
        <v>86</v>
      </c>
      <c r="T436" s="1">
        <v>90</v>
      </c>
      <c r="U436" s="1">
        <v>98.7</v>
      </c>
      <c r="V436" s="1">
        <v>98.7</v>
      </c>
      <c r="W436" s="1">
        <v>81</v>
      </c>
      <c r="X436" s="1">
        <v>84</v>
      </c>
      <c r="Z436" s="1">
        <v>20</v>
      </c>
      <c r="AA436" s="1">
        <v>98</v>
      </c>
      <c r="AB436" s="1">
        <v>98</v>
      </c>
      <c r="AC436" s="1">
        <v>0</v>
      </c>
      <c r="AD436" s="1">
        <v>0</v>
      </c>
      <c r="AE436" s="1">
        <v>158</v>
      </c>
      <c r="AF436" s="1">
        <v>23</v>
      </c>
      <c r="AG436" s="1">
        <v>39</v>
      </c>
      <c r="AH436" s="1">
        <v>12.6</v>
      </c>
      <c r="AM436" s="1">
        <v>127</v>
      </c>
      <c r="AN436" s="1">
        <v>4.5</v>
      </c>
      <c r="AO436" s="1">
        <v>94</v>
      </c>
      <c r="AP436" s="1">
        <v>9.9</v>
      </c>
      <c r="AQ436" s="1">
        <v>89</v>
      </c>
      <c r="AR436" s="1">
        <v>11</v>
      </c>
      <c r="AS436" s="1">
        <v>0.77</v>
      </c>
      <c r="AT436" s="1">
        <v>10</v>
      </c>
      <c r="AU436" s="1">
        <v>8.08</v>
      </c>
      <c r="AV436" s="1">
        <v>210</v>
      </c>
      <c r="AW436" s="1">
        <v>7.2</v>
      </c>
      <c r="AX436" s="1">
        <v>3.4</v>
      </c>
      <c r="AY436" s="1">
        <v>0.6</v>
      </c>
      <c r="AZ436" s="1">
        <v>83</v>
      </c>
      <c r="BA436" s="1">
        <v>22</v>
      </c>
      <c r="BB436" s="1">
        <v>12</v>
      </c>
      <c r="DJ436" s="1">
        <v>2</v>
      </c>
      <c r="DK436" s="1" t="s">
        <v>6230</v>
      </c>
      <c r="DL436" s="1">
        <v>1</v>
      </c>
      <c r="DM436" s="1" t="s">
        <v>6961</v>
      </c>
      <c r="DR436" s="1">
        <v>2</v>
      </c>
      <c r="DS436" s="1" t="s">
        <v>6962</v>
      </c>
    </row>
    <row r="437" spans="1:158" s="1" customFormat="1">
      <c r="A437" s="14">
        <v>428</v>
      </c>
      <c r="B437" s="64">
        <v>2</v>
      </c>
      <c r="C437" s="64" t="s">
        <v>5961</v>
      </c>
      <c r="D437" s="64">
        <v>1</v>
      </c>
      <c r="E437" s="1" t="s">
        <v>6122</v>
      </c>
      <c r="F437" s="1" t="s">
        <v>6282</v>
      </c>
      <c r="G437" s="1" t="s">
        <v>6225</v>
      </c>
      <c r="Q437" s="1">
        <v>156</v>
      </c>
      <c r="S437" s="1">
        <v>100</v>
      </c>
      <c r="U437" s="1">
        <v>100.5</v>
      </c>
      <c r="W437" s="1">
        <v>104</v>
      </c>
      <c r="X437" s="1">
        <v>91</v>
      </c>
      <c r="Y437" s="1">
        <v>16</v>
      </c>
      <c r="Z437" s="1">
        <v>20</v>
      </c>
      <c r="AA437" s="1">
        <v>95</v>
      </c>
      <c r="AC437" s="1">
        <v>0</v>
      </c>
      <c r="AE437" s="1">
        <v>140</v>
      </c>
      <c r="AF437" s="1">
        <v>23</v>
      </c>
      <c r="AG437" s="1">
        <v>38.4</v>
      </c>
      <c r="AH437" s="1">
        <v>13.1</v>
      </c>
      <c r="AK437" s="1">
        <v>0.7</v>
      </c>
      <c r="AM437" s="1">
        <v>136</v>
      </c>
      <c r="AN437" s="1">
        <v>3.4</v>
      </c>
      <c r="AO437" s="1">
        <v>98</v>
      </c>
      <c r="AP437" s="1">
        <v>8.6999999999999993</v>
      </c>
      <c r="AQ437" s="1">
        <v>126</v>
      </c>
      <c r="AR437" s="1">
        <v>12</v>
      </c>
      <c r="AS437" s="1">
        <v>0.9</v>
      </c>
      <c r="AT437" s="1">
        <v>15</v>
      </c>
      <c r="AU437" s="1">
        <v>13.8</v>
      </c>
      <c r="AV437" s="1">
        <v>277</v>
      </c>
      <c r="AW437" s="1">
        <v>7.6</v>
      </c>
      <c r="AX437" s="1">
        <v>3.6</v>
      </c>
      <c r="AY437" s="1">
        <v>1.1000000000000001</v>
      </c>
      <c r="AZ437" s="1">
        <v>162</v>
      </c>
      <c r="BA437" s="1">
        <v>130</v>
      </c>
      <c r="BB437" s="1">
        <v>88</v>
      </c>
      <c r="BY437" s="1">
        <v>84</v>
      </c>
      <c r="DJ437" s="1">
        <v>1</v>
      </c>
      <c r="DK437" s="1" t="s">
        <v>6746</v>
      </c>
    </row>
    <row r="438" spans="1:158" s="1" customFormat="1">
      <c r="A438" s="14">
        <v>429</v>
      </c>
      <c r="B438" s="1">
        <v>1</v>
      </c>
      <c r="C438" s="1" t="s">
        <v>6120</v>
      </c>
      <c r="D438" s="1">
        <v>14</v>
      </c>
      <c r="E438" s="1" t="s">
        <v>6121</v>
      </c>
      <c r="F438" s="1" t="s">
        <v>5881</v>
      </c>
      <c r="G438" s="1" t="s">
        <v>5887</v>
      </c>
      <c r="Q438" s="1">
        <v>167</v>
      </c>
      <c r="R438" s="1">
        <v>141</v>
      </c>
      <c r="S438" s="1">
        <v>67</v>
      </c>
      <c r="T438" s="1">
        <v>63</v>
      </c>
      <c r="U438" s="1">
        <v>97.6</v>
      </c>
      <c r="V438" s="1">
        <v>97.8</v>
      </c>
      <c r="W438" s="1">
        <v>60</v>
      </c>
      <c r="X438" s="1">
        <v>86</v>
      </c>
      <c r="Y438" s="1">
        <v>18</v>
      </c>
      <c r="Z438" s="1">
        <v>18</v>
      </c>
      <c r="AA438" s="1">
        <v>98</v>
      </c>
      <c r="AB438" s="1">
        <v>98</v>
      </c>
      <c r="AD438" s="1">
        <v>0</v>
      </c>
      <c r="AE438" s="1">
        <v>120</v>
      </c>
      <c r="AF438" s="1">
        <v>21</v>
      </c>
      <c r="AG438" s="1">
        <v>34</v>
      </c>
      <c r="AH438" s="1">
        <v>10.4</v>
      </c>
      <c r="AI438" s="1">
        <v>1.1000000000000001</v>
      </c>
      <c r="AM438" s="1">
        <v>140</v>
      </c>
      <c r="AN438" s="1">
        <v>5.9</v>
      </c>
      <c r="AO438" s="1">
        <v>104</v>
      </c>
      <c r="AP438" s="1">
        <v>8.9</v>
      </c>
      <c r="AQ438" s="1">
        <v>272</v>
      </c>
      <c r="AR438" s="1">
        <v>46</v>
      </c>
      <c r="AS438" s="1">
        <v>2.82</v>
      </c>
      <c r="AT438" s="1">
        <v>15</v>
      </c>
      <c r="AU438" s="1">
        <v>5.15</v>
      </c>
      <c r="AV438" s="1">
        <v>148</v>
      </c>
      <c r="AW438" s="1">
        <v>7.5</v>
      </c>
      <c r="AX438" s="1">
        <v>3.8</v>
      </c>
      <c r="AY438" s="1" t="s">
        <v>6057</v>
      </c>
      <c r="AZ438" s="1">
        <v>117</v>
      </c>
      <c r="BA438" s="1">
        <v>26</v>
      </c>
      <c r="BB438" s="1">
        <v>20</v>
      </c>
      <c r="BD438" s="1">
        <v>0.01</v>
      </c>
      <c r="BF438" s="1">
        <v>523</v>
      </c>
      <c r="BJ438" s="1">
        <v>4.4000000000000004</v>
      </c>
      <c r="BK438" s="1">
        <v>41</v>
      </c>
      <c r="BM438" s="1">
        <v>3.99</v>
      </c>
      <c r="DJ438" s="1">
        <v>1</v>
      </c>
      <c r="DK438" s="1" t="s">
        <v>5976</v>
      </c>
    </row>
    <row r="439" spans="1:158" s="1" customFormat="1">
      <c r="A439" s="14">
        <v>430</v>
      </c>
      <c r="B439" s="1">
        <v>2</v>
      </c>
      <c r="C439" s="1" t="s">
        <v>5920</v>
      </c>
      <c r="D439" s="1">
        <v>7</v>
      </c>
      <c r="E439" s="1" t="s">
        <v>5889</v>
      </c>
      <c r="F439" s="1" t="s">
        <v>6126</v>
      </c>
      <c r="Q439" s="1">
        <v>107</v>
      </c>
      <c r="R439" s="1">
        <v>122</v>
      </c>
      <c r="S439" s="1">
        <v>65</v>
      </c>
      <c r="T439" s="1">
        <v>79</v>
      </c>
      <c r="U439" s="1">
        <v>97.5</v>
      </c>
      <c r="V439" s="1">
        <v>97.4</v>
      </c>
      <c r="W439" s="1">
        <v>84</v>
      </c>
      <c r="X439" s="1">
        <v>71</v>
      </c>
      <c r="Y439" s="1">
        <v>20</v>
      </c>
      <c r="Z439" s="1">
        <v>18</v>
      </c>
      <c r="AA439" s="1">
        <v>98</v>
      </c>
      <c r="AB439" s="1">
        <v>99</v>
      </c>
      <c r="AC439" s="1">
        <v>0</v>
      </c>
      <c r="AD439" s="1">
        <v>0</v>
      </c>
      <c r="AF439" s="1">
        <v>26</v>
      </c>
      <c r="AG439" s="1">
        <v>33.4</v>
      </c>
      <c r="AH439" s="1">
        <v>10.9</v>
      </c>
      <c r="AI439" s="1">
        <v>1.1000000000000001</v>
      </c>
      <c r="AM439" s="1">
        <v>137</v>
      </c>
      <c r="AN439" s="1">
        <v>4</v>
      </c>
      <c r="AO439" s="1">
        <v>102</v>
      </c>
      <c r="AP439" s="1">
        <v>8.9</v>
      </c>
      <c r="AQ439" s="1">
        <v>80</v>
      </c>
      <c r="AR439" s="1">
        <v>21</v>
      </c>
      <c r="AS439" s="1">
        <v>1.1200000000000001</v>
      </c>
      <c r="AT439" s="1">
        <v>9</v>
      </c>
      <c r="AU439" s="1">
        <v>7.09</v>
      </c>
      <c r="AV439" s="1">
        <v>194</v>
      </c>
      <c r="BD439" s="1">
        <v>53</v>
      </c>
      <c r="BE439" s="1">
        <v>49</v>
      </c>
      <c r="BF439" s="1">
        <v>281</v>
      </c>
      <c r="BJ439" s="1">
        <v>1.8</v>
      </c>
      <c r="DJ439" s="1">
        <v>1</v>
      </c>
      <c r="DK439" s="1" t="s">
        <v>5976</v>
      </c>
    </row>
    <row r="440" spans="1:158" s="1" customFormat="1">
      <c r="A440" s="14">
        <v>431</v>
      </c>
      <c r="B440" s="1">
        <v>2</v>
      </c>
      <c r="C440" s="1" t="s">
        <v>5986</v>
      </c>
      <c r="D440" s="1">
        <v>4</v>
      </c>
      <c r="E440" s="1" t="s">
        <v>6081</v>
      </c>
      <c r="F440" s="1" t="s">
        <v>5999</v>
      </c>
      <c r="G440" s="1" t="s">
        <v>6082</v>
      </c>
      <c r="Q440" s="1">
        <v>134</v>
      </c>
      <c r="S440" s="1">
        <v>84</v>
      </c>
      <c r="U440" s="1">
        <v>98.4</v>
      </c>
      <c r="V440" s="1">
        <v>98.5</v>
      </c>
      <c r="W440" s="1">
        <v>71</v>
      </c>
      <c r="X440" s="1">
        <v>57</v>
      </c>
      <c r="Y440" s="1">
        <v>18</v>
      </c>
      <c r="Z440" s="1">
        <v>19</v>
      </c>
      <c r="AA440" s="1">
        <v>100</v>
      </c>
      <c r="AB440" s="1">
        <v>100</v>
      </c>
      <c r="AC440" s="1">
        <v>0</v>
      </c>
      <c r="AE440" s="1">
        <v>163</v>
      </c>
      <c r="AF440" s="1">
        <v>25</v>
      </c>
      <c r="AG440" s="1">
        <v>35.700000000000003</v>
      </c>
      <c r="AH440" s="1">
        <v>12.2</v>
      </c>
      <c r="AM440" s="1">
        <v>142</v>
      </c>
      <c r="AN440" s="1">
        <v>3.7</v>
      </c>
      <c r="AO440" s="1">
        <v>102</v>
      </c>
      <c r="AP440" s="1">
        <v>7.8</v>
      </c>
      <c r="AQ440" s="1">
        <v>92</v>
      </c>
      <c r="AR440" s="1">
        <v>12</v>
      </c>
      <c r="AS440" s="1">
        <v>0.59</v>
      </c>
      <c r="AT440" s="1">
        <v>15</v>
      </c>
      <c r="AU440" s="1">
        <v>7.1</v>
      </c>
      <c r="AV440" s="1">
        <v>253</v>
      </c>
      <c r="AW440" s="1">
        <v>5.9</v>
      </c>
      <c r="AX440" s="1">
        <v>3.2</v>
      </c>
      <c r="AY440" s="1">
        <v>0.6</v>
      </c>
      <c r="AZ440" s="1">
        <v>41</v>
      </c>
      <c r="BA440" s="1">
        <v>22</v>
      </c>
      <c r="BB440" s="1">
        <v>15</v>
      </c>
      <c r="BJ440" s="1">
        <v>1.4</v>
      </c>
      <c r="BK440" s="1">
        <v>26</v>
      </c>
      <c r="DJ440" s="1">
        <v>2</v>
      </c>
      <c r="DK440" s="1" t="s">
        <v>6083</v>
      </c>
    </row>
    <row r="441" spans="1:158" s="1" customFormat="1">
      <c r="A441" s="14">
        <v>432</v>
      </c>
      <c r="B441" s="1">
        <v>1</v>
      </c>
      <c r="C441" s="1" t="s">
        <v>6056</v>
      </c>
      <c r="D441" s="1">
        <v>8</v>
      </c>
      <c r="E441" s="1" t="s">
        <v>5971</v>
      </c>
      <c r="F441" s="1" t="s">
        <v>6460</v>
      </c>
      <c r="G441" s="1" t="s">
        <v>6398</v>
      </c>
      <c r="Q441" s="1">
        <v>108</v>
      </c>
      <c r="R441" s="1">
        <v>140</v>
      </c>
      <c r="S441" s="1">
        <v>68</v>
      </c>
      <c r="T441" s="1">
        <v>62</v>
      </c>
      <c r="U441" s="1">
        <v>98.4</v>
      </c>
      <c r="V441" s="1">
        <v>98.5</v>
      </c>
      <c r="W441" s="1">
        <v>61</v>
      </c>
      <c r="X441" s="1">
        <v>48</v>
      </c>
      <c r="Y441" s="1">
        <v>18</v>
      </c>
      <c r="Z441" s="1">
        <v>18</v>
      </c>
      <c r="AA441" s="1">
        <v>99</v>
      </c>
      <c r="AB441" s="1">
        <v>99</v>
      </c>
      <c r="AC441" s="1">
        <v>0</v>
      </c>
      <c r="AE441" s="1">
        <v>135</v>
      </c>
      <c r="AF441" s="1">
        <v>24</v>
      </c>
      <c r="AG441" s="1">
        <v>40.700000000000003</v>
      </c>
      <c r="AH441" s="1">
        <v>14.4</v>
      </c>
      <c r="AI441" s="1">
        <v>1</v>
      </c>
      <c r="AM441" s="1">
        <v>132</v>
      </c>
      <c r="AN441" s="1">
        <v>5.2</v>
      </c>
      <c r="AO441" s="1">
        <v>96</v>
      </c>
      <c r="AP441" s="1">
        <v>9.3000000000000007</v>
      </c>
      <c r="AQ441" s="1">
        <v>530</v>
      </c>
      <c r="AR441" s="1">
        <v>15</v>
      </c>
      <c r="AS441" s="1">
        <v>0.91</v>
      </c>
      <c r="AT441" s="1">
        <v>12</v>
      </c>
      <c r="AU441" s="1">
        <v>9.44</v>
      </c>
      <c r="AV441" s="1">
        <v>199</v>
      </c>
      <c r="AW441" s="1">
        <v>7.4</v>
      </c>
      <c r="AX441" s="1">
        <v>3.9</v>
      </c>
      <c r="AY441" s="1">
        <v>0.6</v>
      </c>
      <c r="AZ441" s="1">
        <v>98</v>
      </c>
      <c r="BA441" s="1">
        <v>22</v>
      </c>
      <c r="BF441" s="1">
        <v>34</v>
      </c>
      <c r="BJ441" s="1">
        <v>1.9</v>
      </c>
      <c r="BQ441" s="1">
        <v>3.1</v>
      </c>
      <c r="DJ441" s="1">
        <v>1</v>
      </c>
      <c r="DK441" s="1" t="s">
        <v>5976</v>
      </c>
    </row>
    <row r="442" spans="1:158" s="1" customFormat="1">
      <c r="A442" s="14">
        <v>433</v>
      </c>
      <c r="B442" s="1">
        <v>1</v>
      </c>
      <c r="C442" s="1" t="s">
        <v>5915</v>
      </c>
      <c r="D442" s="1">
        <v>1</v>
      </c>
      <c r="E442" s="1" t="s">
        <v>6282</v>
      </c>
      <c r="F442" s="1" t="s">
        <v>6030</v>
      </c>
      <c r="G442" s="1" t="s">
        <v>5861</v>
      </c>
      <c r="H442" s="1" t="s">
        <v>5911</v>
      </c>
      <c r="Q442" s="1">
        <v>138</v>
      </c>
      <c r="R442" s="1">
        <v>128</v>
      </c>
      <c r="S442" s="1">
        <v>71</v>
      </c>
      <c r="T442" s="1">
        <v>60</v>
      </c>
      <c r="U442" s="1">
        <v>101.9</v>
      </c>
      <c r="V442" s="1">
        <v>100.9</v>
      </c>
      <c r="W442" s="1">
        <v>101</v>
      </c>
      <c r="X442" s="1">
        <v>92</v>
      </c>
      <c r="Y442" s="1">
        <v>20</v>
      </c>
      <c r="Z442" s="1">
        <v>18</v>
      </c>
      <c r="AA442" s="1">
        <v>95</v>
      </c>
      <c r="AB442" s="1">
        <v>96</v>
      </c>
      <c r="AC442" s="1">
        <v>0</v>
      </c>
      <c r="AD442" s="1">
        <v>0</v>
      </c>
      <c r="AE442" s="1">
        <v>182</v>
      </c>
      <c r="AF442" s="1">
        <v>21</v>
      </c>
      <c r="AG442" s="1">
        <v>31.4</v>
      </c>
      <c r="AH442" s="1">
        <v>10.6</v>
      </c>
      <c r="AK442" s="1">
        <v>1.7</v>
      </c>
      <c r="AM442" s="1">
        <v>136</v>
      </c>
      <c r="AN442" s="1">
        <v>4.2</v>
      </c>
      <c r="AO442" s="1">
        <v>102</v>
      </c>
      <c r="AP442" s="1">
        <v>8.8000000000000007</v>
      </c>
      <c r="AQ442" s="1">
        <v>184</v>
      </c>
      <c r="AR442" s="1">
        <v>11</v>
      </c>
      <c r="AS442" s="1">
        <v>1.1000000000000001</v>
      </c>
      <c r="AT442" s="1">
        <v>13</v>
      </c>
      <c r="AU442" s="1">
        <v>9.32</v>
      </c>
      <c r="AV442" s="1">
        <v>266</v>
      </c>
      <c r="BM442" s="1">
        <v>1.39</v>
      </c>
      <c r="CJ442" s="1">
        <v>0</v>
      </c>
      <c r="CK442" s="1">
        <v>0</v>
      </c>
      <c r="CL442" s="1">
        <v>0</v>
      </c>
      <c r="DJ442" s="1">
        <v>1</v>
      </c>
      <c r="DK442" s="1" t="s">
        <v>6932</v>
      </c>
      <c r="DR442" s="1">
        <v>1</v>
      </c>
      <c r="DS442" s="1" t="s">
        <v>6359</v>
      </c>
    </row>
    <row r="443" spans="1:158" s="14" customFormat="1">
      <c r="A443" s="14">
        <v>434</v>
      </c>
      <c r="B443" s="1">
        <v>1</v>
      </c>
      <c r="C443" s="1" t="s">
        <v>6046</v>
      </c>
      <c r="D443" s="1">
        <v>6</v>
      </c>
      <c r="E443" s="1" t="s">
        <v>6047</v>
      </c>
      <c r="F443" s="1" t="s">
        <v>5862</v>
      </c>
      <c r="G443" s="1" t="s">
        <v>6001</v>
      </c>
      <c r="H443" s="1" t="s">
        <v>5949</v>
      </c>
      <c r="I443" s="1" t="s">
        <v>6048</v>
      </c>
      <c r="J443" s="1" t="s">
        <v>5886</v>
      </c>
      <c r="K443" s="1"/>
      <c r="L443" s="1"/>
      <c r="M443" s="1"/>
      <c r="N443" s="1"/>
      <c r="O443" s="1"/>
      <c r="P443" s="1"/>
      <c r="Q443" s="1">
        <v>159</v>
      </c>
      <c r="R443" s="1"/>
      <c r="S443" s="1">
        <v>79</v>
      </c>
      <c r="T443" s="1"/>
      <c r="U443" s="1">
        <v>98.3</v>
      </c>
      <c r="V443" s="1">
        <v>98.4</v>
      </c>
      <c r="W443" s="1">
        <v>69</v>
      </c>
      <c r="X443" s="1">
        <v>75</v>
      </c>
      <c r="Y443" s="1">
        <v>16</v>
      </c>
      <c r="Z443" s="1">
        <v>16</v>
      </c>
      <c r="AA443" s="1">
        <v>94</v>
      </c>
      <c r="AB443" s="1">
        <v>90</v>
      </c>
      <c r="AC443" s="1">
        <v>0</v>
      </c>
      <c r="AD443" s="1">
        <v>0</v>
      </c>
      <c r="AE443" s="1">
        <v>163</v>
      </c>
      <c r="AF443" s="1">
        <v>28</v>
      </c>
      <c r="AG443" s="1">
        <v>42</v>
      </c>
      <c r="AH443" s="1">
        <v>13.8</v>
      </c>
      <c r="AI443" s="1">
        <v>1.1000000000000001</v>
      </c>
      <c r="AJ443" s="1"/>
      <c r="AK443" s="1">
        <v>1.1000000000000001</v>
      </c>
      <c r="AL443" s="1"/>
      <c r="AM443" s="1">
        <v>141</v>
      </c>
      <c r="AN443" s="1">
        <v>4</v>
      </c>
      <c r="AO443" s="1">
        <v>99</v>
      </c>
      <c r="AP443" s="1">
        <v>9.6999999999999993</v>
      </c>
      <c r="AQ443" s="1">
        <v>119</v>
      </c>
      <c r="AR443" s="1">
        <v>22</v>
      </c>
      <c r="AS443" s="1">
        <v>1.44</v>
      </c>
      <c r="AT443" s="1">
        <v>14</v>
      </c>
      <c r="AU443" s="1">
        <v>13.71</v>
      </c>
      <c r="AV443" s="1">
        <v>189</v>
      </c>
      <c r="AW443" s="1">
        <v>8.4</v>
      </c>
      <c r="AX443" s="1">
        <v>4.2</v>
      </c>
      <c r="AY443" s="1">
        <v>0.4</v>
      </c>
      <c r="AZ443" s="1">
        <v>99</v>
      </c>
      <c r="BA443" s="1">
        <v>17</v>
      </c>
      <c r="BB443" s="1">
        <v>7</v>
      </c>
      <c r="BC443" s="1"/>
      <c r="BD443" s="1" t="s">
        <v>5851</v>
      </c>
      <c r="BE443" s="1"/>
      <c r="BF443" s="1">
        <v>91</v>
      </c>
      <c r="BG443" s="1"/>
      <c r="BH443" s="1"/>
      <c r="BI443" s="1"/>
      <c r="BJ443" s="1">
        <v>1.8</v>
      </c>
      <c r="BK443" s="1">
        <v>51</v>
      </c>
      <c r="BL443" s="1"/>
      <c r="BM443" s="1"/>
      <c r="BN443" s="1"/>
      <c r="BO443" s="1"/>
      <c r="BP443" s="1"/>
      <c r="BQ443" s="1">
        <v>2.5</v>
      </c>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v>2</v>
      </c>
      <c r="DK443" s="1" t="s">
        <v>6049</v>
      </c>
      <c r="DL443" s="1">
        <v>1</v>
      </c>
      <c r="DM443" s="1" t="s">
        <v>6050</v>
      </c>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row>
    <row r="444" spans="1:158" s="1" customFormat="1">
      <c r="A444" s="14">
        <v>435</v>
      </c>
      <c r="B444" s="64">
        <v>2</v>
      </c>
      <c r="C444" s="64" t="s">
        <v>6742</v>
      </c>
      <c r="D444" s="64">
        <v>5</v>
      </c>
      <c r="E444" s="1" t="s">
        <v>5987</v>
      </c>
      <c r="Q444" s="1">
        <v>177</v>
      </c>
      <c r="S444" s="1">
        <v>68</v>
      </c>
      <c r="U444" s="1">
        <v>97.6</v>
      </c>
      <c r="W444" s="1">
        <v>95</v>
      </c>
      <c r="Y444" s="1">
        <v>26</v>
      </c>
      <c r="AA444" s="1">
        <v>95</v>
      </c>
      <c r="AC444" s="1">
        <v>0</v>
      </c>
      <c r="AE444" s="1">
        <v>140</v>
      </c>
      <c r="AF444" s="1">
        <v>22</v>
      </c>
      <c r="AG444" s="1">
        <v>27.3</v>
      </c>
      <c r="AH444" s="1">
        <v>8.6999999999999993</v>
      </c>
      <c r="AM444" s="1">
        <v>142</v>
      </c>
      <c r="AN444" s="1">
        <v>4.4000000000000004</v>
      </c>
      <c r="AO444" s="1">
        <v>109</v>
      </c>
      <c r="AP444" s="1">
        <v>8.6</v>
      </c>
      <c r="AQ444" s="1">
        <v>95</v>
      </c>
      <c r="AR444" s="1">
        <v>19</v>
      </c>
      <c r="AS444" s="1">
        <v>1.08</v>
      </c>
      <c r="AT444" s="1">
        <v>11</v>
      </c>
      <c r="AU444" s="1">
        <v>8.67</v>
      </c>
      <c r="AV444" s="1">
        <v>256</v>
      </c>
      <c r="AW444" s="1">
        <v>6.9</v>
      </c>
      <c r="AX444" s="1">
        <v>3.3</v>
      </c>
      <c r="AY444" s="1">
        <v>0.6</v>
      </c>
      <c r="AZ444" s="1">
        <v>103</v>
      </c>
      <c r="BA444" s="1">
        <v>27</v>
      </c>
      <c r="BB444" s="1">
        <v>14</v>
      </c>
      <c r="BC444" s="1">
        <v>5.3</v>
      </c>
      <c r="BD444" s="1">
        <v>20</v>
      </c>
      <c r="BE444" s="1">
        <v>19</v>
      </c>
      <c r="BF444" s="1">
        <v>5367</v>
      </c>
      <c r="BJ444" s="1">
        <v>1.8</v>
      </c>
      <c r="DJ444" s="1">
        <v>1</v>
      </c>
      <c r="DK444" s="1" t="s">
        <v>6743</v>
      </c>
    </row>
    <row r="445" spans="1:158" s="1" customFormat="1">
      <c r="A445" s="14">
        <v>436</v>
      </c>
      <c r="B445" s="64">
        <v>2</v>
      </c>
      <c r="C445" s="64" t="s">
        <v>6473</v>
      </c>
      <c r="D445" s="64">
        <v>3</v>
      </c>
      <c r="E445" s="1" t="s">
        <v>6603</v>
      </c>
      <c r="F445" s="1" t="s">
        <v>5862</v>
      </c>
      <c r="Q445" s="1">
        <v>146</v>
      </c>
      <c r="S445" s="1">
        <v>83</v>
      </c>
      <c r="U445" s="1">
        <v>98.2</v>
      </c>
      <c r="W445" s="1">
        <v>87</v>
      </c>
      <c r="Y445" s="1">
        <v>16</v>
      </c>
      <c r="AA445" s="1">
        <v>93</v>
      </c>
      <c r="AC445" s="1">
        <v>0</v>
      </c>
      <c r="AE445" s="1">
        <v>152</v>
      </c>
      <c r="AF445" s="1">
        <v>29</v>
      </c>
      <c r="AG445" s="1">
        <v>43.2</v>
      </c>
      <c r="AH445" s="1">
        <v>14</v>
      </c>
      <c r="AK445" s="1">
        <v>3.3</v>
      </c>
      <c r="AM445" s="1">
        <v>143</v>
      </c>
      <c r="AN445" s="1">
        <v>4.5999999999999996</v>
      </c>
      <c r="AO445" s="1">
        <v>100</v>
      </c>
      <c r="AP445" s="1">
        <v>9.9</v>
      </c>
      <c r="AQ445" s="1">
        <v>184</v>
      </c>
      <c r="AR445" s="1">
        <v>16</v>
      </c>
      <c r="AS445" s="1">
        <v>0.7</v>
      </c>
      <c r="AT445" s="1">
        <v>14</v>
      </c>
      <c r="AU445" s="1">
        <v>8.06</v>
      </c>
      <c r="AV445" s="1">
        <v>190</v>
      </c>
      <c r="AW445" s="1">
        <v>7.2</v>
      </c>
      <c r="AX445" s="1">
        <v>4.2</v>
      </c>
      <c r="AY445" s="1">
        <v>0.4</v>
      </c>
      <c r="AZ445" s="1">
        <v>58</v>
      </c>
      <c r="BA445" s="1">
        <v>21</v>
      </c>
      <c r="BB445" s="1">
        <v>10</v>
      </c>
      <c r="BI445" s="1" t="s">
        <v>6604</v>
      </c>
      <c r="BJ445" s="1">
        <v>1.6</v>
      </c>
    </row>
    <row r="446" spans="1:158" s="1" customFormat="1">
      <c r="A446" s="14">
        <v>437</v>
      </c>
      <c r="B446" s="64">
        <v>2</v>
      </c>
      <c r="C446" s="64" t="s">
        <v>5920</v>
      </c>
      <c r="D446" s="64">
        <v>7</v>
      </c>
      <c r="E446" s="1" t="s">
        <v>6699</v>
      </c>
      <c r="F446" s="1" t="s">
        <v>6700</v>
      </c>
      <c r="G446" s="1" t="s">
        <v>5957</v>
      </c>
      <c r="H446" s="1" t="s">
        <v>5911</v>
      </c>
      <c r="I446" s="1" t="s">
        <v>5862</v>
      </c>
      <c r="J446" s="1" t="s">
        <v>6047</v>
      </c>
      <c r="K446" s="1" t="s">
        <v>6065</v>
      </c>
      <c r="Q446" s="1">
        <v>119</v>
      </c>
      <c r="R446" s="1">
        <v>138</v>
      </c>
      <c r="S446" s="1">
        <v>48</v>
      </c>
      <c r="T446" s="1">
        <v>68</v>
      </c>
      <c r="V446" s="1">
        <v>98.2</v>
      </c>
      <c r="W446" s="1">
        <v>104</v>
      </c>
      <c r="X446" s="1">
        <v>90</v>
      </c>
      <c r="Y446" s="1">
        <v>30</v>
      </c>
      <c r="Z446" s="1">
        <v>18</v>
      </c>
      <c r="AA446" s="1">
        <v>98</v>
      </c>
      <c r="AB446" s="1">
        <v>94</v>
      </c>
      <c r="AD446" s="1">
        <v>0</v>
      </c>
      <c r="AF446" s="1">
        <v>21</v>
      </c>
      <c r="AG446" s="1">
        <v>38.4</v>
      </c>
      <c r="AH446" s="1">
        <v>12.9</v>
      </c>
      <c r="AK446" s="1">
        <v>1.3</v>
      </c>
      <c r="AM446" s="1">
        <v>133</v>
      </c>
      <c r="AN446" s="1">
        <v>4.9000000000000004</v>
      </c>
      <c r="AO446" s="1">
        <v>96</v>
      </c>
      <c r="AP446" s="1">
        <v>9.1</v>
      </c>
      <c r="AQ446" s="1">
        <v>123</v>
      </c>
      <c r="AR446" s="1">
        <v>14</v>
      </c>
      <c r="AS446" s="1">
        <v>0.9</v>
      </c>
      <c r="AT446" s="1">
        <v>16</v>
      </c>
      <c r="AU446" s="1">
        <v>14.89</v>
      </c>
      <c r="AV446" s="1">
        <v>187</v>
      </c>
      <c r="AW446" s="1">
        <v>8</v>
      </c>
      <c r="AX446" s="1">
        <v>3.6</v>
      </c>
      <c r="AY446" s="1">
        <v>0.7</v>
      </c>
      <c r="AZ446" s="1">
        <v>86</v>
      </c>
      <c r="BA446" s="1">
        <v>25</v>
      </c>
      <c r="BB446" s="1">
        <v>10</v>
      </c>
      <c r="BG446" s="1">
        <v>7.4</v>
      </c>
      <c r="BH446" s="1">
        <v>37</v>
      </c>
      <c r="BJ446" s="1">
        <v>1.9</v>
      </c>
      <c r="BM446" s="1">
        <v>3</v>
      </c>
      <c r="DJ446" s="1">
        <v>1</v>
      </c>
      <c r="DK446" s="1" t="s">
        <v>6701</v>
      </c>
    </row>
    <row r="447" spans="1:158" s="1" customFormat="1">
      <c r="A447" s="14">
        <v>438</v>
      </c>
      <c r="B447" s="64">
        <v>2</v>
      </c>
      <c r="C447" s="64" t="s">
        <v>5986</v>
      </c>
      <c r="D447" s="64">
        <v>4</v>
      </c>
      <c r="E447" s="1" t="s">
        <v>6409</v>
      </c>
      <c r="F447" s="1" t="s">
        <v>6053</v>
      </c>
      <c r="G447" s="1" t="s">
        <v>6081</v>
      </c>
      <c r="H447" s="1" t="s">
        <v>6082</v>
      </c>
      <c r="I447" s="1" t="s">
        <v>5897</v>
      </c>
      <c r="Q447" s="1">
        <v>126</v>
      </c>
      <c r="R447" s="1">
        <v>116</v>
      </c>
      <c r="S447" s="1">
        <v>76</v>
      </c>
      <c r="T447" s="1">
        <v>73</v>
      </c>
      <c r="U447" s="1">
        <v>98.3</v>
      </c>
      <c r="V447" s="1">
        <v>99.2</v>
      </c>
      <c r="W447" s="1">
        <v>99</v>
      </c>
      <c r="X447" s="1">
        <v>89</v>
      </c>
      <c r="Y447" s="1">
        <v>16</v>
      </c>
      <c r="Z447" s="1">
        <v>16</v>
      </c>
      <c r="AA447" s="1">
        <v>100</v>
      </c>
      <c r="AB447" s="1">
        <v>99</v>
      </c>
      <c r="AD447" s="1">
        <v>0</v>
      </c>
      <c r="AF447" s="1">
        <v>28</v>
      </c>
      <c r="AG447" s="1">
        <v>39.4</v>
      </c>
      <c r="AH447" s="1">
        <v>13.4</v>
      </c>
      <c r="AK447" s="1">
        <v>0.7</v>
      </c>
      <c r="AM447" s="1">
        <v>137</v>
      </c>
      <c r="AN447" s="1">
        <v>3.5</v>
      </c>
      <c r="AO447" s="1">
        <v>97</v>
      </c>
      <c r="AP447" s="1">
        <v>9.3000000000000007</v>
      </c>
      <c r="AQ447" s="1">
        <v>101</v>
      </c>
      <c r="AR447" s="1">
        <v>9</v>
      </c>
      <c r="AS447" s="1">
        <v>0.78</v>
      </c>
      <c r="AT447" s="1">
        <v>12</v>
      </c>
      <c r="AU447" s="1">
        <v>16.63</v>
      </c>
      <c r="AV447" s="1">
        <v>236</v>
      </c>
      <c r="AW447" s="1">
        <v>7.7</v>
      </c>
      <c r="AX447" s="1">
        <v>4</v>
      </c>
      <c r="AY447" s="1">
        <v>0.6</v>
      </c>
      <c r="AZ447" s="1">
        <v>79</v>
      </c>
      <c r="BA447" s="1">
        <v>16</v>
      </c>
      <c r="BB447" s="1">
        <v>15</v>
      </c>
      <c r="BJ447" s="1">
        <v>2</v>
      </c>
      <c r="BK447" s="1">
        <v>13</v>
      </c>
      <c r="DJ447" s="1">
        <v>2</v>
      </c>
      <c r="DK447" s="1" t="s">
        <v>6410</v>
      </c>
    </row>
    <row r="448" spans="1:158" s="1" customFormat="1">
      <c r="A448" s="14">
        <v>439</v>
      </c>
      <c r="B448" s="1">
        <v>2</v>
      </c>
      <c r="C448" s="1" t="s">
        <v>6193</v>
      </c>
      <c r="D448" s="1">
        <v>4</v>
      </c>
      <c r="E448" s="1" t="s">
        <v>6194</v>
      </c>
      <c r="F448" s="1" t="s">
        <v>6126</v>
      </c>
      <c r="Q448" s="1">
        <v>120</v>
      </c>
      <c r="R448" s="1">
        <v>127</v>
      </c>
      <c r="S448" s="1">
        <v>54</v>
      </c>
      <c r="T448" s="1">
        <v>69</v>
      </c>
      <c r="X448" s="1">
        <v>86</v>
      </c>
      <c r="Z448" s="1">
        <v>17</v>
      </c>
      <c r="AA448" s="1">
        <v>94</v>
      </c>
      <c r="AB448" s="1">
        <v>98</v>
      </c>
      <c r="AC448" s="1">
        <v>0</v>
      </c>
      <c r="AD448" s="1">
        <v>0</v>
      </c>
      <c r="AF448" s="1">
        <v>26</v>
      </c>
      <c r="AG448" s="1">
        <v>35.4</v>
      </c>
      <c r="AH448" s="1">
        <v>11.9</v>
      </c>
      <c r="AM448" s="1">
        <v>140</v>
      </c>
      <c r="AN448" s="1">
        <v>4.0999999999999996</v>
      </c>
      <c r="AO448" s="1">
        <v>102</v>
      </c>
      <c r="AP448" s="1">
        <v>8.6</v>
      </c>
      <c r="AQ448" s="1">
        <v>127</v>
      </c>
      <c r="AR448" s="1">
        <v>12</v>
      </c>
      <c r="AS448" s="1">
        <v>0.95</v>
      </c>
      <c r="AT448" s="1">
        <v>12</v>
      </c>
      <c r="AU448" s="1">
        <v>5.64</v>
      </c>
      <c r="AV448" s="1">
        <v>120</v>
      </c>
      <c r="BD448" s="1" t="s">
        <v>5851</v>
      </c>
      <c r="BF448" s="1">
        <v>398</v>
      </c>
      <c r="BG448" s="1">
        <v>7.33</v>
      </c>
      <c r="BH448" s="1">
        <v>54</v>
      </c>
      <c r="BJ448" s="1">
        <v>1.9</v>
      </c>
      <c r="BQ448" s="1">
        <v>3.4</v>
      </c>
      <c r="CJ448" s="1">
        <v>1</v>
      </c>
      <c r="DJ448" s="1">
        <v>1</v>
      </c>
      <c r="DK448" s="1" t="s">
        <v>6195</v>
      </c>
    </row>
    <row r="449" spans="1:158" s="1" customFormat="1">
      <c r="A449" s="14">
        <v>440</v>
      </c>
      <c r="B449" s="1">
        <v>1</v>
      </c>
      <c r="C449" s="1" t="s">
        <v>5920</v>
      </c>
      <c r="D449" s="1">
        <v>5</v>
      </c>
      <c r="Q449" s="1">
        <v>139</v>
      </c>
      <c r="R449" s="1">
        <v>142</v>
      </c>
      <c r="S449" s="1">
        <v>100</v>
      </c>
      <c r="T449" s="1">
        <v>103</v>
      </c>
      <c r="U449" s="1">
        <v>97.8</v>
      </c>
      <c r="V449" s="1">
        <v>98.2</v>
      </c>
      <c r="W449" s="1">
        <v>85</v>
      </c>
      <c r="X449" s="1">
        <v>83</v>
      </c>
      <c r="Y449" s="1">
        <v>20</v>
      </c>
      <c r="Z449" s="1">
        <v>16</v>
      </c>
      <c r="AA449" s="1">
        <v>99</v>
      </c>
      <c r="AB449" s="1">
        <v>98</v>
      </c>
      <c r="AC449" s="1">
        <v>0</v>
      </c>
      <c r="AE449" s="1">
        <v>212</v>
      </c>
      <c r="AF449" s="1">
        <v>24</v>
      </c>
      <c r="AG449" s="1">
        <v>35</v>
      </c>
      <c r="AH449" s="1">
        <v>11.1</v>
      </c>
      <c r="AM449" s="1">
        <v>141</v>
      </c>
      <c r="AN449" s="1">
        <v>4.3</v>
      </c>
      <c r="AO449" s="1">
        <v>103</v>
      </c>
      <c r="AP449" s="1">
        <v>9.1999999999999993</v>
      </c>
      <c r="AQ449" s="1">
        <v>202</v>
      </c>
      <c r="AR449" s="1">
        <v>20</v>
      </c>
      <c r="AS449" s="1">
        <v>1</v>
      </c>
      <c r="AT449" s="1">
        <v>14</v>
      </c>
      <c r="AU449" s="1">
        <v>10.62</v>
      </c>
      <c r="AV449" s="1">
        <v>242</v>
      </c>
      <c r="BF449" s="1">
        <v>21170</v>
      </c>
      <c r="BJ449" s="1">
        <v>2</v>
      </c>
      <c r="DJ449" s="1">
        <v>1</v>
      </c>
      <c r="DK449" s="1" t="s">
        <v>6913</v>
      </c>
    </row>
    <row r="450" spans="1:158" s="1" customFormat="1">
      <c r="A450" s="14">
        <v>441</v>
      </c>
      <c r="B450" s="64">
        <v>2</v>
      </c>
      <c r="C450" s="64" t="s">
        <v>6697</v>
      </c>
      <c r="D450" s="1">
        <v>14</v>
      </c>
      <c r="E450" s="1" t="s">
        <v>5862</v>
      </c>
      <c r="Q450" s="1">
        <v>163</v>
      </c>
      <c r="R450" s="1">
        <v>118</v>
      </c>
      <c r="S450" s="1">
        <v>74</v>
      </c>
      <c r="T450" s="1">
        <v>62</v>
      </c>
      <c r="U450" s="1">
        <v>99</v>
      </c>
      <c r="V450" s="1">
        <v>99.8</v>
      </c>
      <c r="W450" s="1">
        <v>94</v>
      </c>
      <c r="X450" s="1">
        <v>79</v>
      </c>
      <c r="Y450" s="1">
        <v>16</v>
      </c>
      <c r="Z450" s="1">
        <v>16</v>
      </c>
      <c r="AA450" s="1">
        <v>97</v>
      </c>
      <c r="AB450" s="1">
        <v>96</v>
      </c>
      <c r="AC450" s="1">
        <v>0</v>
      </c>
      <c r="AD450" s="1">
        <v>0</v>
      </c>
      <c r="AE450" s="1">
        <v>155</v>
      </c>
      <c r="AF450" s="1">
        <v>23</v>
      </c>
      <c r="AG450" s="1">
        <v>38.799999999999997</v>
      </c>
      <c r="AH450" s="1">
        <v>13.4</v>
      </c>
      <c r="AK450" s="1">
        <v>1.9</v>
      </c>
      <c r="AM450" s="1">
        <v>132</v>
      </c>
      <c r="AN450" s="1">
        <v>3.9</v>
      </c>
      <c r="AO450" s="1">
        <v>97</v>
      </c>
      <c r="AP450" s="1">
        <v>9.1999999999999993</v>
      </c>
      <c r="AQ450" s="1">
        <v>194</v>
      </c>
      <c r="AR450" s="1">
        <v>22</v>
      </c>
      <c r="AS450" s="1">
        <v>0.97</v>
      </c>
      <c r="AT450" s="1">
        <v>12</v>
      </c>
      <c r="AU450" s="1">
        <v>13.48</v>
      </c>
      <c r="AV450" s="1">
        <v>170</v>
      </c>
      <c r="BJ450" s="1">
        <v>1.6</v>
      </c>
    </row>
    <row r="451" spans="1:158" s="1" customFormat="1">
      <c r="A451" s="14">
        <v>442</v>
      </c>
      <c r="B451" s="1">
        <v>1</v>
      </c>
      <c r="C451" s="1" t="s">
        <v>5920</v>
      </c>
      <c r="D451" s="1">
        <v>5</v>
      </c>
      <c r="E451" s="1" t="s">
        <v>5981</v>
      </c>
      <c r="F451" s="1" t="s">
        <v>6871</v>
      </c>
      <c r="Q451" s="1">
        <v>90</v>
      </c>
      <c r="S451" s="1">
        <v>54</v>
      </c>
      <c r="U451" s="1">
        <v>98</v>
      </c>
      <c r="W451" s="1">
        <v>56</v>
      </c>
      <c r="X451" s="1">
        <v>63</v>
      </c>
      <c r="Y451" s="1">
        <v>16</v>
      </c>
      <c r="Z451" s="1">
        <v>18</v>
      </c>
      <c r="AA451" s="1">
        <v>86</v>
      </c>
      <c r="AB451" s="1">
        <v>96</v>
      </c>
      <c r="AC451" s="1">
        <v>0</v>
      </c>
      <c r="AE451" s="1">
        <v>320</v>
      </c>
      <c r="AF451" s="1">
        <v>27</v>
      </c>
      <c r="AG451" s="1">
        <v>35.5</v>
      </c>
      <c r="AH451" s="1">
        <v>11</v>
      </c>
      <c r="AI451" s="1">
        <v>2.4</v>
      </c>
      <c r="AM451" s="1">
        <v>143</v>
      </c>
      <c r="AN451" s="1">
        <v>4</v>
      </c>
      <c r="AO451" s="1">
        <v>101</v>
      </c>
      <c r="AP451" s="1">
        <v>9.4</v>
      </c>
      <c r="AQ451" s="1">
        <v>113</v>
      </c>
      <c r="AR451" s="1">
        <v>25</v>
      </c>
      <c r="AS451" s="1">
        <v>1.81</v>
      </c>
      <c r="AT451" s="1">
        <v>15</v>
      </c>
      <c r="AU451" s="1">
        <v>13.03</v>
      </c>
      <c r="AV451" s="1">
        <v>180</v>
      </c>
      <c r="BF451" s="1">
        <v>5716</v>
      </c>
      <c r="BJ451" s="1">
        <v>2.4</v>
      </c>
      <c r="DJ451" s="1">
        <v>1</v>
      </c>
      <c r="DK451" s="1" t="s">
        <v>6041</v>
      </c>
    </row>
    <row r="452" spans="1:158" s="1" customFormat="1">
      <c r="A452" s="14">
        <v>443</v>
      </c>
      <c r="B452" s="1">
        <v>1</v>
      </c>
      <c r="C452" s="1" t="s">
        <v>5831</v>
      </c>
      <c r="D452" s="1">
        <v>14</v>
      </c>
      <c r="E452" s="1" t="s">
        <v>6441</v>
      </c>
      <c r="F452" s="1" t="s">
        <v>6903</v>
      </c>
      <c r="Q452" s="1">
        <v>124</v>
      </c>
      <c r="R452" s="1">
        <v>119</v>
      </c>
      <c r="S452" s="1">
        <v>71</v>
      </c>
      <c r="T452" s="1">
        <v>69</v>
      </c>
      <c r="U452" s="1">
        <v>98.3</v>
      </c>
      <c r="W452" s="1">
        <v>63</v>
      </c>
      <c r="X452" s="1">
        <v>60</v>
      </c>
      <c r="Y452" s="1">
        <v>16</v>
      </c>
      <c r="AA452" s="1">
        <v>95</v>
      </c>
      <c r="AB452" s="1">
        <v>95</v>
      </c>
      <c r="AC452" s="1">
        <v>0</v>
      </c>
      <c r="AE452" s="1">
        <v>156</v>
      </c>
      <c r="AF452" s="1">
        <v>24</v>
      </c>
      <c r="AG452" s="1">
        <v>33.1</v>
      </c>
      <c r="AH452" s="1">
        <v>10.6</v>
      </c>
      <c r="AM452" s="1">
        <v>135</v>
      </c>
      <c r="AN452" s="1">
        <v>4.5</v>
      </c>
      <c r="AO452" s="1">
        <v>98</v>
      </c>
      <c r="AP452" s="1">
        <v>9.1999999999999993</v>
      </c>
      <c r="AQ452" s="1">
        <v>92</v>
      </c>
      <c r="AR452" s="1">
        <v>33</v>
      </c>
      <c r="AS452" s="1">
        <v>1.55</v>
      </c>
      <c r="AT452" s="1">
        <v>13</v>
      </c>
      <c r="AU452" s="1">
        <v>6.63</v>
      </c>
      <c r="AV452" s="1">
        <v>332</v>
      </c>
      <c r="AW452" s="1">
        <v>5.9</v>
      </c>
      <c r="AX452" s="1">
        <v>3.4</v>
      </c>
      <c r="AY452" s="1">
        <v>0.5</v>
      </c>
      <c r="AZ452" s="1">
        <v>88</v>
      </c>
      <c r="BA452" s="1">
        <v>16</v>
      </c>
      <c r="BB452" s="1">
        <v>11</v>
      </c>
      <c r="BD452" s="1">
        <v>36</v>
      </c>
      <c r="BE452" s="1">
        <v>37</v>
      </c>
      <c r="BF452" s="1">
        <v>3207</v>
      </c>
      <c r="BJ452" s="1">
        <v>2.2000000000000002</v>
      </c>
      <c r="DJ452" s="1">
        <v>1</v>
      </c>
      <c r="DK452" s="1" t="s">
        <v>6909</v>
      </c>
      <c r="DL452" s="1">
        <v>3</v>
      </c>
      <c r="DM452" s="1" t="s">
        <v>6910</v>
      </c>
    </row>
    <row r="453" spans="1:158" s="1" customFormat="1">
      <c r="A453" s="14">
        <v>444</v>
      </c>
      <c r="B453" s="64">
        <v>1</v>
      </c>
      <c r="C453" s="1" t="s">
        <v>6289</v>
      </c>
      <c r="D453" s="1">
        <v>8</v>
      </c>
      <c r="E453" s="1" t="s">
        <v>5913</v>
      </c>
      <c r="F453" s="1" t="s">
        <v>6225</v>
      </c>
      <c r="G453" s="1" t="s">
        <v>6290</v>
      </c>
      <c r="H453" s="1" t="s">
        <v>6018</v>
      </c>
      <c r="I453" s="1" t="s">
        <v>6291</v>
      </c>
      <c r="Q453" s="1">
        <v>123</v>
      </c>
      <c r="R453" s="1">
        <v>122</v>
      </c>
      <c r="S453" s="1">
        <v>76</v>
      </c>
      <c r="T453" s="1">
        <v>75</v>
      </c>
      <c r="U453" s="1">
        <v>98</v>
      </c>
      <c r="V453" s="1">
        <v>98.1</v>
      </c>
      <c r="W453" s="1">
        <v>84</v>
      </c>
      <c r="X453" s="1">
        <v>64</v>
      </c>
      <c r="Y453" s="1">
        <v>18</v>
      </c>
      <c r="Z453" s="1">
        <v>18</v>
      </c>
      <c r="AA453" s="1">
        <v>94</v>
      </c>
      <c r="AB453" s="1">
        <v>98</v>
      </c>
      <c r="AC453" s="1">
        <v>0</v>
      </c>
      <c r="AD453" s="1">
        <v>0</v>
      </c>
      <c r="AE453" s="1">
        <v>215</v>
      </c>
      <c r="AF453" s="1">
        <v>26</v>
      </c>
      <c r="AG453" s="1">
        <v>44.5</v>
      </c>
      <c r="AH453" s="1">
        <v>14.3</v>
      </c>
      <c r="AK453" s="1">
        <v>1.5</v>
      </c>
      <c r="AM453" s="1">
        <v>139</v>
      </c>
      <c r="AN453" s="1">
        <v>4.0999999999999996</v>
      </c>
      <c r="AO453" s="1">
        <v>105</v>
      </c>
      <c r="AP453" s="1">
        <v>8.3000000000000007</v>
      </c>
      <c r="AQ453" s="1">
        <v>347</v>
      </c>
      <c r="AR453" s="1">
        <v>8</v>
      </c>
      <c r="AS453" s="1">
        <v>0.88</v>
      </c>
      <c r="AT453" s="1">
        <v>8</v>
      </c>
      <c r="AU453" s="1">
        <v>5.2</v>
      </c>
      <c r="AV453" s="1">
        <v>173</v>
      </c>
      <c r="AW453" s="1">
        <v>7.6</v>
      </c>
      <c r="AX453" s="1">
        <v>4</v>
      </c>
      <c r="AY453" s="1">
        <v>0.7</v>
      </c>
      <c r="AZ453" s="1">
        <v>105</v>
      </c>
      <c r="BA453" s="1">
        <v>19</v>
      </c>
      <c r="BB453" s="1">
        <v>17</v>
      </c>
      <c r="BC453" s="1" t="s">
        <v>6292</v>
      </c>
      <c r="BG453" s="1">
        <v>7.38</v>
      </c>
      <c r="BH453" s="1">
        <v>44</v>
      </c>
      <c r="BJ453" s="1">
        <v>1.9</v>
      </c>
      <c r="BK453" s="1">
        <v>76</v>
      </c>
      <c r="BP453" s="1">
        <v>0.4</v>
      </c>
      <c r="BQ453" s="1">
        <v>3.8</v>
      </c>
      <c r="CP453" s="1">
        <v>316</v>
      </c>
    </row>
    <row r="454" spans="1:158" s="1" customFormat="1">
      <c r="A454" s="14">
        <v>445</v>
      </c>
      <c r="B454" s="64">
        <v>2</v>
      </c>
      <c r="C454" s="64" t="s">
        <v>6267</v>
      </c>
      <c r="D454" s="64">
        <v>5</v>
      </c>
      <c r="E454" s="1" t="s">
        <v>5965</v>
      </c>
      <c r="F454" s="1" t="s">
        <v>5843</v>
      </c>
      <c r="G454" s="1" t="s">
        <v>6441</v>
      </c>
      <c r="Q454" s="1">
        <v>191</v>
      </c>
      <c r="R454" s="1">
        <v>166</v>
      </c>
      <c r="S454" s="1">
        <v>92</v>
      </c>
      <c r="T454" s="1">
        <v>85</v>
      </c>
      <c r="U454" s="1">
        <v>98.1</v>
      </c>
      <c r="W454" s="1">
        <v>71</v>
      </c>
      <c r="X454" s="1">
        <v>68</v>
      </c>
      <c r="Y454" s="1">
        <v>17</v>
      </c>
      <c r="Z454" s="1">
        <v>17</v>
      </c>
      <c r="AA454" s="1">
        <v>92</v>
      </c>
      <c r="AB454" s="1">
        <v>94</v>
      </c>
      <c r="AC454" s="1">
        <v>0</v>
      </c>
      <c r="AE454" s="1">
        <v>141</v>
      </c>
      <c r="AF454" s="1">
        <v>27</v>
      </c>
      <c r="AG454" s="1">
        <v>31.5</v>
      </c>
      <c r="AH454" s="1">
        <v>10.4</v>
      </c>
      <c r="AM454" s="1">
        <v>136</v>
      </c>
      <c r="AN454" s="1">
        <v>5.2</v>
      </c>
      <c r="AO454" s="1">
        <v>101</v>
      </c>
      <c r="AP454" s="1">
        <v>8.1999999999999993</v>
      </c>
      <c r="AQ454" s="1">
        <v>96</v>
      </c>
      <c r="AR454" s="1">
        <v>9</v>
      </c>
      <c r="AS454" s="1">
        <v>0.78</v>
      </c>
      <c r="AT454" s="1">
        <v>8</v>
      </c>
      <c r="AU454" s="1">
        <v>6.86</v>
      </c>
      <c r="AV454" s="1">
        <v>243</v>
      </c>
      <c r="AW454" s="1">
        <v>4.9000000000000004</v>
      </c>
      <c r="AX454" s="1">
        <v>2</v>
      </c>
      <c r="AY454" s="1">
        <v>0.3</v>
      </c>
      <c r="AZ454" s="1">
        <v>24</v>
      </c>
      <c r="BA454" s="1">
        <v>34</v>
      </c>
      <c r="BB454" s="1">
        <v>7</v>
      </c>
      <c r="BD454" s="1">
        <v>11</v>
      </c>
      <c r="BE454" s="1">
        <v>11</v>
      </c>
      <c r="BF454" s="1">
        <v>1913</v>
      </c>
      <c r="BJ454" s="1">
        <v>1.6</v>
      </c>
      <c r="DJ454" s="1">
        <v>1</v>
      </c>
      <c r="DK454" s="1" t="s">
        <v>6542</v>
      </c>
    </row>
    <row r="455" spans="1:158" s="1" customFormat="1">
      <c r="A455" s="14">
        <v>446</v>
      </c>
      <c r="B455" s="1">
        <v>1</v>
      </c>
      <c r="C455" s="1" t="s">
        <v>5986</v>
      </c>
      <c r="D455" s="1">
        <v>4</v>
      </c>
      <c r="E455" s="1" t="s">
        <v>5897</v>
      </c>
      <c r="F455" s="1" t="s">
        <v>6256</v>
      </c>
      <c r="G455" s="1" t="s">
        <v>6030</v>
      </c>
      <c r="H455" s="1" t="s">
        <v>5843</v>
      </c>
      <c r="I455" s="1" t="s">
        <v>6546</v>
      </c>
      <c r="J455" s="1" t="s">
        <v>5917</v>
      </c>
      <c r="K455" s="1" t="s">
        <v>6335</v>
      </c>
      <c r="Q455" s="1">
        <v>156</v>
      </c>
      <c r="R455" s="1">
        <v>168</v>
      </c>
      <c r="S455" s="1">
        <v>77</v>
      </c>
      <c r="T455" s="1">
        <v>70</v>
      </c>
      <c r="U455" s="1">
        <v>98.3</v>
      </c>
      <c r="W455" s="1">
        <v>69</v>
      </c>
      <c r="Y455" s="1">
        <v>20</v>
      </c>
      <c r="AA455" s="1">
        <v>98</v>
      </c>
      <c r="AC455" s="1">
        <v>0</v>
      </c>
      <c r="AE455" s="1">
        <v>190</v>
      </c>
      <c r="AF455" s="1">
        <v>19</v>
      </c>
      <c r="AG455" s="1">
        <v>42.1</v>
      </c>
      <c r="AH455" s="1">
        <v>13.8</v>
      </c>
      <c r="AM455" s="1">
        <v>138</v>
      </c>
      <c r="AN455" s="1">
        <v>3.7</v>
      </c>
      <c r="AO455" s="1">
        <v>100</v>
      </c>
      <c r="AP455" s="1">
        <v>9.6</v>
      </c>
      <c r="AQ455" s="1">
        <v>157</v>
      </c>
      <c r="AR455" s="1">
        <v>16</v>
      </c>
      <c r="AS455" s="1">
        <v>0.8</v>
      </c>
      <c r="AT455" s="1">
        <v>19</v>
      </c>
      <c r="AU455" s="1">
        <v>15.33</v>
      </c>
      <c r="AV455" s="1">
        <v>243</v>
      </c>
      <c r="AW455" s="1">
        <v>7.6</v>
      </c>
      <c r="AX455" s="1">
        <v>4.5999999999999996</v>
      </c>
      <c r="AY455" s="1">
        <v>0.5</v>
      </c>
      <c r="AZ455" s="1">
        <v>82</v>
      </c>
      <c r="BA455" s="1">
        <v>17</v>
      </c>
      <c r="BB455" s="1">
        <v>17</v>
      </c>
      <c r="BJ455" s="1">
        <v>1.6</v>
      </c>
      <c r="BK455" s="1">
        <v>37</v>
      </c>
      <c r="DJ455" s="1">
        <v>2</v>
      </c>
      <c r="DK455" s="1" t="s">
        <v>6911</v>
      </c>
    </row>
    <row r="456" spans="1:158" s="1" customFormat="1">
      <c r="A456" s="14">
        <v>447</v>
      </c>
      <c r="B456" s="64">
        <v>1</v>
      </c>
      <c r="C456" s="64" t="s">
        <v>5920</v>
      </c>
      <c r="D456" s="64">
        <v>7</v>
      </c>
      <c r="E456" s="1" t="s">
        <v>5843</v>
      </c>
      <c r="F456" s="1" t="s">
        <v>6126</v>
      </c>
      <c r="G456" s="1" t="s">
        <v>6013</v>
      </c>
      <c r="Q456" s="1">
        <v>142</v>
      </c>
      <c r="R456" s="1">
        <v>120</v>
      </c>
      <c r="S456" s="1">
        <v>48</v>
      </c>
      <c r="T456" s="1">
        <v>77</v>
      </c>
      <c r="U456" s="1">
        <v>98.4</v>
      </c>
      <c r="V456" s="1">
        <v>98.8</v>
      </c>
      <c r="W456" s="1">
        <v>69</v>
      </c>
      <c r="X456" s="1">
        <v>84</v>
      </c>
      <c r="Y456" s="1">
        <v>26</v>
      </c>
      <c r="Z456" s="1">
        <v>18</v>
      </c>
      <c r="AA456" s="1">
        <v>94</v>
      </c>
      <c r="AB456" s="1">
        <v>94</v>
      </c>
      <c r="AC456" s="1">
        <v>1</v>
      </c>
      <c r="AD456" s="1">
        <v>1</v>
      </c>
      <c r="AE456" s="1">
        <v>240</v>
      </c>
      <c r="AF456" s="1">
        <v>30</v>
      </c>
      <c r="AG456" s="1">
        <v>40.299999999999997</v>
      </c>
      <c r="AH456" s="1">
        <v>13.2</v>
      </c>
      <c r="AI456" s="1">
        <v>0.9</v>
      </c>
      <c r="AK456" s="1">
        <v>1.3</v>
      </c>
      <c r="AM456" s="1">
        <v>141</v>
      </c>
      <c r="AN456" s="1">
        <v>4.0999999999999996</v>
      </c>
      <c r="AO456" s="1">
        <v>97</v>
      </c>
      <c r="AP456" s="1">
        <v>9.5</v>
      </c>
      <c r="AQ456" s="1">
        <v>98</v>
      </c>
      <c r="AR456" s="1">
        <v>21</v>
      </c>
      <c r="AS456" s="1">
        <v>1.07</v>
      </c>
      <c r="AT456" s="1">
        <v>14</v>
      </c>
      <c r="AU456" s="1">
        <v>4.41</v>
      </c>
      <c r="AV456" s="1">
        <v>223</v>
      </c>
      <c r="AW456" s="1">
        <v>7.8</v>
      </c>
      <c r="AX456" s="1">
        <v>3.7</v>
      </c>
      <c r="AY456" s="1">
        <v>0.3</v>
      </c>
      <c r="AZ456" s="1">
        <v>82</v>
      </c>
      <c r="BA456" s="1">
        <v>27</v>
      </c>
      <c r="BB456" s="1">
        <v>18</v>
      </c>
      <c r="BD456" s="1">
        <v>8</v>
      </c>
      <c r="BE456" s="1">
        <v>7</v>
      </c>
      <c r="BF456" s="1">
        <v>112</v>
      </c>
      <c r="BG456" s="1">
        <v>7.35</v>
      </c>
      <c r="BH456" s="1">
        <v>63</v>
      </c>
      <c r="BJ456" s="1">
        <v>2</v>
      </c>
      <c r="BL456" s="1">
        <v>1479</v>
      </c>
      <c r="DJ456" s="1">
        <v>2</v>
      </c>
      <c r="DK456" s="1" t="s">
        <v>6314</v>
      </c>
    </row>
    <row r="457" spans="1:158" s="1" customFormat="1">
      <c r="A457" s="14">
        <v>448</v>
      </c>
      <c r="B457" s="64">
        <v>1</v>
      </c>
      <c r="C457" s="64" t="s">
        <v>6240</v>
      </c>
      <c r="D457" s="64">
        <v>5</v>
      </c>
      <c r="Q457" s="1">
        <v>159</v>
      </c>
      <c r="R457" s="1">
        <v>145</v>
      </c>
      <c r="S457" s="1">
        <v>74</v>
      </c>
      <c r="T457" s="1">
        <v>67</v>
      </c>
      <c r="U457" s="1">
        <v>98</v>
      </c>
      <c r="V457" s="1">
        <v>98.7</v>
      </c>
      <c r="W457" s="1">
        <v>74</v>
      </c>
      <c r="X457" s="1">
        <v>83</v>
      </c>
      <c r="Y457" s="1">
        <v>16</v>
      </c>
      <c r="Z457" s="1">
        <v>20</v>
      </c>
      <c r="AA457" s="1">
        <v>95</v>
      </c>
      <c r="AB457" s="1">
        <v>95</v>
      </c>
      <c r="AC457" s="1">
        <v>0</v>
      </c>
      <c r="AD457" s="1">
        <v>1</v>
      </c>
      <c r="AE457" s="1">
        <v>238</v>
      </c>
      <c r="AF457" s="1">
        <v>25</v>
      </c>
      <c r="AG457" s="1">
        <v>44.2</v>
      </c>
      <c r="AH457" s="1">
        <v>14.2</v>
      </c>
      <c r="AI457" s="1">
        <v>1.9</v>
      </c>
      <c r="AM457" s="1">
        <v>139</v>
      </c>
      <c r="AN457" s="1">
        <v>4.7</v>
      </c>
      <c r="AO457" s="1">
        <v>98</v>
      </c>
      <c r="AP457" s="1">
        <v>10.3</v>
      </c>
      <c r="AQ457" s="1">
        <v>152</v>
      </c>
      <c r="AR457" s="1">
        <v>24</v>
      </c>
      <c r="AS457" s="1">
        <v>0.72</v>
      </c>
      <c r="AT457" s="1">
        <v>16</v>
      </c>
      <c r="AU457" s="1">
        <v>6.19</v>
      </c>
      <c r="AV457" s="1">
        <v>174</v>
      </c>
      <c r="AW457" s="1">
        <v>7.6</v>
      </c>
      <c r="AX457" s="1">
        <v>4.5999999999999996</v>
      </c>
      <c r="AY457" s="1">
        <v>1.3</v>
      </c>
      <c r="AZ457" s="1">
        <v>66</v>
      </c>
      <c r="BA457" s="1">
        <v>23</v>
      </c>
      <c r="BB457" s="1">
        <v>18</v>
      </c>
      <c r="BD457" s="1">
        <v>17</v>
      </c>
      <c r="BF457" s="1">
        <v>1362</v>
      </c>
      <c r="BJ457" s="1">
        <v>2.1</v>
      </c>
      <c r="DJ457" s="1">
        <v>1</v>
      </c>
      <c r="DK457" s="1" t="s">
        <v>6241</v>
      </c>
      <c r="DL457" s="1">
        <v>2</v>
      </c>
      <c r="DM457" s="1" t="s">
        <v>6242</v>
      </c>
    </row>
    <row r="458" spans="1:158" s="14" customFormat="1">
      <c r="A458" s="14">
        <v>449</v>
      </c>
      <c r="B458" s="1">
        <v>1</v>
      </c>
      <c r="C458" s="1" t="s">
        <v>6986</v>
      </c>
      <c r="D458" s="1">
        <v>4</v>
      </c>
      <c r="E458" s="1" t="s">
        <v>6047</v>
      </c>
      <c r="F458" s="1" t="s">
        <v>6335</v>
      </c>
      <c r="G458" s="1" t="s">
        <v>5992</v>
      </c>
      <c r="H458" s="1"/>
      <c r="I458" s="1"/>
      <c r="J458" s="1"/>
      <c r="K458" s="1"/>
      <c r="L458" s="1"/>
      <c r="M458" s="1"/>
      <c r="N458" s="1"/>
      <c r="O458" s="1"/>
      <c r="P458" s="1"/>
      <c r="Q458" s="1">
        <v>172</v>
      </c>
      <c r="R458" s="1">
        <v>186</v>
      </c>
      <c r="S458" s="1">
        <v>83</v>
      </c>
      <c r="T458" s="1">
        <v>87</v>
      </c>
      <c r="U458" s="1">
        <v>98.2</v>
      </c>
      <c r="V458" s="1">
        <v>98.6</v>
      </c>
      <c r="W458" s="1">
        <v>69</v>
      </c>
      <c r="X458" s="1">
        <v>75</v>
      </c>
      <c r="Y458" s="1">
        <v>20</v>
      </c>
      <c r="Z458" s="1">
        <v>18</v>
      </c>
      <c r="AA458" s="1">
        <v>99</v>
      </c>
      <c r="AB458" s="1">
        <v>98</v>
      </c>
      <c r="AC458" s="1">
        <v>1</v>
      </c>
      <c r="AD458" s="1">
        <v>0</v>
      </c>
      <c r="AE458" s="1"/>
      <c r="AF458" s="1">
        <v>23</v>
      </c>
      <c r="AG458" s="1">
        <v>35.700000000000003</v>
      </c>
      <c r="AH458" s="1">
        <v>11.6</v>
      </c>
      <c r="AI458" s="1">
        <v>2.6</v>
      </c>
      <c r="AJ458" s="1"/>
      <c r="AK458" s="1">
        <v>1.4</v>
      </c>
      <c r="AL458" s="1"/>
      <c r="AM458" s="1">
        <v>138</v>
      </c>
      <c r="AN458" s="1">
        <v>4.4000000000000004</v>
      </c>
      <c r="AO458" s="1">
        <v>101</v>
      </c>
      <c r="AP458" s="1">
        <v>10.4</v>
      </c>
      <c r="AQ458" s="1">
        <v>115</v>
      </c>
      <c r="AR458" s="1">
        <v>35</v>
      </c>
      <c r="AS458" s="1">
        <v>2.16</v>
      </c>
      <c r="AT458" s="1">
        <v>14</v>
      </c>
      <c r="AU458" s="1">
        <v>7.54</v>
      </c>
      <c r="AV458" s="1">
        <v>246</v>
      </c>
      <c r="AW458" s="1">
        <v>7.3</v>
      </c>
      <c r="AX458" s="1">
        <v>4</v>
      </c>
      <c r="AY458" s="1">
        <v>0.4</v>
      </c>
      <c r="AZ458" s="1">
        <v>75</v>
      </c>
      <c r="BA458" s="1">
        <v>27</v>
      </c>
      <c r="BB458" s="1">
        <v>22</v>
      </c>
      <c r="BC458" s="1"/>
      <c r="BD458" s="1">
        <v>49</v>
      </c>
      <c r="BE458" s="1">
        <v>48</v>
      </c>
      <c r="BF458" s="1">
        <v>814</v>
      </c>
      <c r="BG458" s="1">
        <v>7.4</v>
      </c>
      <c r="BH458" s="1">
        <v>41</v>
      </c>
      <c r="BI458" s="1"/>
      <c r="BJ458" s="1">
        <v>2.1</v>
      </c>
      <c r="BK458" s="1">
        <v>47</v>
      </c>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v>1</v>
      </c>
      <c r="DK458" s="1" t="s">
        <v>5976</v>
      </c>
      <c r="DL458" s="1">
        <v>2</v>
      </c>
      <c r="DM458" s="1" t="s">
        <v>6987</v>
      </c>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row>
    <row r="459" spans="1:158" s="1" customFormat="1">
      <c r="A459" s="14">
        <v>450</v>
      </c>
      <c r="B459" s="64">
        <v>1</v>
      </c>
      <c r="C459" s="64" t="s">
        <v>6476</v>
      </c>
      <c r="D459" s="1">
        <v>14</v>
      </c>
      <c r="E459" s="1" t="s">
        <v>6047</v>
      </c>
      <c r="Q459" s="1">
        <v>141</v>
      </c>
      <c r="R459" s="1">
        <v>133</v>
      </c>
      <c r="S459" s="1">
        <v>64</v>
      </c>
      <c r="T459" s="1">
        <v>60</v>
      </c>
      <c r="U459" s="1">
        <v>97.4</v>
      </c>
      <c r="W459" s="1">
        <v>65</v>
      </c>
      <c r="X459" s="1">
        <v>71</v>
      </c>
      <c r="Y459" s="1">
        <v>20</v>
      </c>
      <c r="Z459" s="1">
        <v>36</v>
      </c>
      <c r="AA459" s="1">
        <v>98</v>
      </c>
      <c r="AB459" s="1">
        <v>95</v>
      </c>
      <c r="AC459" s="1">
        <v>0</v>
      </c>
      <c r="AE459" s="1">
        <v>128</v>
      </c>
      <c r="AF459" s="1">
        <v>24</v>
      </c>
      <c r="AG459" s="1">
        <v>36.799999999999997</v>
      </c>
      <c r="AH459" s="1">
        <v>11.5</v>
      </c>
      <c r="AI459" s="1">
        <v>1.1000000000000001</v>
      </c>
      <c r="AM459" s="1">
        <v>135</v>
      </c>
      <c r="AO459" s="1">
        <v>95</v>
      </c>
      <c r="AP459" s="1">
        <v>10.1</v>
      </c>
      <c r="AQ459" s="1">
        <v>176</v>
      </c>
      <c r="AR459" s="1">
        <v>37</v>
      </c>
      <c r="AS459" s="1">
        <v>1.6</v>
      </c>
      <c r="AT459" s="1">
        <v>16</v>
      </c>
      <c r="AU459" s="1">
        <v>14.29</v>
      </c>
      <c r="AV459" s="1">
        <v>575</v>
      </c>
      <c r="BD459" s="1">
        <v>62</v>
      </c>
    </row>
    <row r="460" spans="1:158" s="1" customFormat="1">
      <c r="A460" s="14">
        <v>451</v>
      </c>
      <c r="B460" s="64">
        <v>2</v>
      </c>
      <c r="C460" s="64" t="s">
        <v>5920</v>
      </c>
      <c r="D460" s="64">
        <v>5</v>
      </c>
      <c r="E460" s="1" t="s">
        <v>5987</v>
      </c>
      <c r="Q460" s="1">
        <v>135</v>
      </c>
      <c r="S460" s="1">
        <v>53</v>
      </c>
      <c r="U460" s="1">
        <v>98.2</v>
      </c>
      <c r="W460" s="1">
        <v>80</v>
      </c>
      <c r="Y460" s="1">
        <v>16</v>
      </c>
      <c r="AA460" s="1">
        <v>93</v>
      </c>
      <c r="AC460" s="1">
        <v>0</v>
      </c>
      <c r="AF460" s="1">
        <v>34</v>
      </c>
      <c r="AG460" s="1">
        <v>42.6</v>
      </c>
      <c r="AH460" s="1">
        <v>13.8</v>
      </c>
      <c r="AM460" s="1">
        <v>140</v>
      </c>
      <c r="AN460" s="1">
        <v>3.7</v>
      </c>
      <c r="AO460" s="1">
        <v>94</v>
      </c>
      <c r="AP460" s="1">
        <v>9.9</v>
      </c>
      <c r="AQ460" s="1">
        <v>106</v>
      </c>
      <c r="AR460" s="1">
        <v>33</v>
      </c>
      <c r="AS460" s="1">
        <v>1.54</v>
      </c>
      <c r="AT460" s="1">
        <v>12</v>
      </c>
      <c r="AU460" s="1">
        <v>9.2799999999999994</v>
      </c>
      <c r="AV460" s="1">
        <v>224</v>
      </c>
      <c r="BD460" s="1">
        <v>18</v>
      </c>
      <c r="BE460" s="1">
        <v>17</v>
      </c>
      <c r="DJ460" s="1">
        <v>1</v>
      </c>
      <c r="DK460" s="1" t="s">
        <v>6266</v>
      </c>
    </row>
    <row r="461" spans="1:158" s="1" customFormat="1">
      <c r="A461" s="14">
        <v>452</v>
      </c>
      <c r="B461" s="64">
        <v>2</v>
      </c>
      <c r="C461" s="64" t="s">
        <v>5920</v>
      </c>
      <c r="D461" s="64">
        <v>7</v>
      </c>
      <c r="E461" s="1" t="s">
        <v>6104</v>
      </c>
      <c r="Q461" s="1">
        <v>150</v>
      </c>
      <c r="R461" s="1">
        <v>126</v>
      </c>
      <c r="S461" s="1">
        <v>81</v>
      </c>
      <c r="T461" s="1">
        <v>64</v>
      </c>
      <c r="U461" s="1">
        <v>98.7</v>
      </c>
      <c r="W461" s="1">
        <v>104</v>
      </c>
      <c r="X461" s="1">
        <v>82</v>
      </c>
      <c r="Y461" s="1">
        <v>16</v>
      </c>
      <c r="Z461" s="1">
        <v>17</v>
      </c>
      <c r="AA461" s="1">
        <v>92</v>
      </c>
      <c r="AB461" s="1">
        <v>98</v>
      </c>
      <c r="AC461" s="1">
        <v>0</v>
      </c>
      <c r="AF461" s="1">
        <v>27</v>
      </c>
      <c r="AG461" s="1">
        <v>42.5</v>
      </c>
      <c r="AH461" s="1">
        <v>13.9</v>
      </c>
      <c r="AI461" s="1">
        <v>1</v>
      </c>
      <c r="AM461" s="1">
        <v>139</v>
      </c>
      <c r="AN461" s="1">
        <v>4.4000000000000004</v>
      </c>
      <c r="AO461" s="1">
        <v>102</v>
      </c>
      <c r="AP461" s="1">
        <v>9.1999999999999993</v>
      </c>
      <c r="AQ461" s="1">
        <v>102</v>
      </c>
      <c r="AR461" s="1">
        <v>13</v>
      </c>
      <c r="AS461" s="1">
        <v>0.76</v>
      </c>
      <c r="AT461" s="1">
        <v>10</v>
      </c>
      <c r="AU461" s="1">
        <v>7.51</v>
      </c>
      <c r="AV461" s="1">
        <v>216</v>
      </c>
      <c r="BF461" s="1">
        <v>64</v>
      </c>
    </row>
    <row r="462" spans="1:158" s="1" customFormat="1">
      <c r="A462" s="14">
        <v>453</v>
      </c>
      <c r="B462" s="1">
        <v>2</v>
      </c>
      <c r="C462" s="1" t="s">
        <v>6614</v>
      </c>
      <c r="D462" s="1">
        <v>2</v>
      </c>
      <c r="E462" s="1" t="s">
        <v>6593</v>
      </c>
      <c r="Q462" s="1">
        <v>148</v>
      </c>
      <c r="R462" s="1">
        <v>151</v>
      </c>
      <c r="S462" s="1">
        <v>75</v>
      </c>
      <c r="T462" s="1">
        <v>54</v>
      </c>
      <c r="U462" s="1">
        <v>98.8</v>
      </c>
      <c r="V462" s="1">
        <v>98.6</v>
      </c>
      <c r="W462" s="1">
        <v>94</v>
      </c>
      <c r="X462" s="1">
        <v>92</v>
      </c>
      <c r="Y462" s="1">
        <v>16</v>
      </c>
      <c r="AA462" s="1">
        <v>100</v>
      </c>
      <c r="AB462" s="1">
        <v>99</v>
      </c>
      <c r="AC462" s="1">
        <v>0</v>
      </c>
      <c r="AD462" s="1">
        <v>0</v>
      </c>
      <c r="AE462" s="1">
        <v>115</v>
      </c>
      <c r="AF462" s="1">
        <v>26</v>
      </c>
      <c r="AG462" s="1">
        <v>36.6</v>
      </c>
      <c r="AH462" s="1">
        <v>11.6</v>
      </c>
      <c r="AM462" s="1">
        <v>139</v>
      </c>
      <c r="AN462" s="1">
        <v>4.9000000000000004</v>
      </c>
      <c r="AO462" s="1">
        <v>104</v>
      </c>
      <c r="AP462" s="1">
        <v>9.1</v>
      </c>
      <c r="AQ462" s="1">
        <v>83</v>
      </c>
      <c r="AR462" s="1">
        <v>11</v>
      </c>
      <c r="AS462" s="1">
        <v>0.72</v>
      </c>
      <c r="AT462" s="1">
        <v>9</v>
      </c>
      <c r="AU462" s="1">
        <v>21.5</v>
      </c>
      <c r="AV462" s="1">
        <v>325</v>
      </c>
    </row>
    <row r="463" spans="1:158" s="1" customFormat="1">
      <c r="A463" s="14">
        <v>454</v>
      </c>
      <c r="B463" s="64">
        <v>2</v>
      </c>
      <c r="C463" s="64" t="s">
        <v>6544</v>
      </c>
      <c r="D463" s="64">
        <v>2</v>
      </c>
      <c r="E463" s="1" t="s">
        <v>6545</v>
      </c>
      <c r="F463" s="1" t="s">
        <v>6546</v>
      </c>
      <c r="Q463" s="1">
        <v>180</v>
      </c>
      <c r="R463" s="1">
        <v>130</v>
      </c>
      <c r="S463" s="1">
        <v>77</v>
      </c>
      <c r="T463" s="1">
        <v>70</v>
      </c>
      <c r="U463" s="1">
        <v>97.6</v>
      </c>
      <c r="V463" s="1">
        <v>97.8</v>
      </c>
      <c r="W463" s="1">
        <v>80</v>
      </c>
      <c r="X463" s="1">
        <v>72</v>
      </c>
      <c r="Y463" s="1">
        <v>17</v>
      </c>
      <c r="Z463" s="1">
        <v>18</v>
      </c>
      <c r="AA463" s="1">
        <v>99</v>
      </c>
      <c r="AB463" s="1">
        <v>99</v>
      </c>
      <c r="AC463" s="1">
        <v>0</v>
      </c>
      <c r="AD463" s="1">
        <v>0</v>
      </c>
      <c r="AE463" s="1">
        <v>194</v>
      </c>
      <c r="AF463" s="1">
        <v>26</v>
      </c>
      <c r="AG463" s="1">
        <v>40.200000000000003</v>
      </c>
      <c r="AH463" s="1">
        <v>13.1</v>
      </c>
      <c r="AM463" s="1">
        <v>139</v>
      </c>
      <c r="AN463" s="1">
        <v>4.5999999999999996</v>
      </c>
      <c r="AO463" s="1">
        <v>102</v>
      </c>
      <c r="AP463" s="1">
        <v>10</v>
      </c>
      <c r="AQ463" s="1">
        <v>94</v>
      </c>
      <c r="AR463" s="1">
        <v>16</v>
      </c>
      <c r="AS463" s="1">
        <v>0.67</v>
      </c>
      <c r="AT463" s="1">
        <v>11</v>
      </c>
      <c r="AU463" s="1">
        <v>8.1199999999999992</v>
      </c>
      <c r="AV463" s="1">
        <v>240</v>
      </c>
      <c r="AW463" s="1">
        <v>8.1999999999999993</v>
      </c>
      <c r="AX463" s="1">
        <v>4</v>
      </c>
      <c r="AY463" s="1">
        <v>0.5</v>
      </c>
      <c r="AZ463" s="1">
        <v>109</v>
      </c>
      <c r="BA463" s="1">
        <v>28</v>
      </c>
      <c r="BB463" s="1">
        <v>16</v>
      </c>
      <c r="BJ463" s="1">
        <v>1.9</v>
      </c>
      <c r="DJ463" s="1">
        <v>3</v>
      </c>
      <c r="DK463" s="1" t="s">
        <v>6547</v>
      </c>
      <c r="DL463" s="1">
        <v>1</v>
      </c>
      <c r="DM463" s="1" t="s">
        <v>6548</v>
      </c>
    </row>
    <row r="464" spans="1:158" s="1" customFormat="1">
      <c r="A464" s="14">
        <v>455</v>
      </c>
      <c r="B464" s="64">
        <v>2</v>
      </c>
      <c r="C464" s="64" t="s">
        <v>6578</v>
      </c>
      <c r="D464" s="64">
        <v>4</v>
      </c>
      <c r="E464" s="1" t="s">
        <v>6030</v>
      </c>
      <c r="F464" s="1" t="s">
        <v>5933</v>
      </c>
      <c r="G464" s="1" t="s">
        <v>5992</v>
      </c>
      <c r="Q464" s="1">
        <v>138</v>
      </c>
      <c r="R464" s="1">
        <v>123</v>
      </c>
      <c r="S464" s="1">
        <v>81</v>
      </c>
      <c r="T464" s="1">
        <v>75</v>
      </c>
      <c r="U464" s="1">
        <v>100.3</v>
      </c>
      <c r="V464" s="1">
        <v>99.6</v>
      </c>
      <c r="W464" s="1">
        <v>93</v>
      </c>
      <c r="X464" s="1">
        <v>82</v>
      </c>
      <c r="Y464" s="1">
        <v>18</v>
      </c>
      <c r="Z464" s="1">
        <v>16</v>
      </c>
      <c r="AA464" s="1">
        <v>100</v>
      </c>
      <c r="AB464" s="1">
        <v>98</v>
      </c>
      <c r="AC464" s="1">
        <v>0</v>
      </c>
      <c r="AD464" s="1">
        <v>0</v>
      </c>
      <c r="AE464" s="1">
        <v>158</v>
      </c>
      <c r="AF464" s="1">
        <v>27</v>
      </c>
      <c r="AG464" s="1">
        <v>43</v>
      </c>
      <c r="AH464" s="1">
        <v>14.9</v>
      </c>
      <c r="AM464" s="1">
        <v>140</v>
      </c>
      <c r="AN464" s="1">
        <v>4</v>
      </c>
      <c r="AO464" s="1">
        <v>103</v>
      </c>
      <c r="AP464" s="1">
        <v>9.1999999999999993</v>
      </c>
      <c r="AQ464" s="1">
        <v>122</v>
      </c>
      <c r="AR464" s="1">
        <v>21</v>
      </c>
      <c r="AS464" s="1">
        <v>1.1599999999999999</v>
      </c>
      <c r="AT464" s="1">
        <v>10</v>
      </c>
      <c r="AU464" s="1">
        <v>12.11</v>
      </c>
      <c r="AV464" s="1">
        <v>181</v>
      </c>
      <c r="DR464" s="1">
        <v>2</v>
      </c>
      <c r="DS464" s="1" t="s">
        <v>6089</v>
      </c>
    </row>
    <row r="465" spans="1:123" s="1" customFormat="1">
      <c r="A465" s="14">
        <v>456</v>
      </c>
      <c r="B465" s="1">
        <v>2</v>
      </c>
      <c r="C465" s="1" t="s">
        <v>5915</v>
      </c>
      <c r="D465" s="1">
        <v>1</v>
      </c>
      <c r="E465" s="1" t="s">
        <v>6246</v>
      </c>
      <c r="F465" s="1" t="s">
        <v>5897</v>
      </c>
      <c r="G465" s="1" t="s">
        <v>5889</v>
      </c>
      <c r="H465" s="1" t="s">
        <v>5992</v>
      </c>
      <c r="I465" s="1" t="s">
        <v>5911</v>
      </c>
      <c r="Q465" s="1">
        <v>121</v>
      </c>
      <c r="R465" s="1">
        <v>108</v>
      </c>
      <c r="S465" s="1">
        <v>75</v>
      </c>
      <c r="T465" s="1">
        <v>68</v>
      </c>
      <c r="U465" s="1">
        <v>102.9</v>
      </c>
      <c r="W465" s="1">
        <v>115</v>
      </c>
      <c r="Y465" s="1">
        <v>18</v>
      </c>
      <c r="AA465" s="1">
        <v>99</v>
      </c>
      <c r="AB465" s="1">
        <v>100</v>
      </c>
      <c r="AC465" s="1">
        <v>0</v>
      </c>
      <c r="AD465" s="1">
        <v>0</v>
      </c>
      <c r="AE465" s="1">
        <v>230</v>
      </c>
      <c r="AF465" s="1">
        <v>25</v>
      </c>
      <c r="AG465" s="1">
        <v>44</v>
      </c>
      <c r="AH465" s="1">
        <v>14.9</v>
      </c>
      <c r="AK465" s="1">
        <v>1.5</v>
      </c>
      <c r="AM465" s="1">
        <v>134</v>
      </c>
      <c r="AN465" s="1">
        <v>4.4000000000000004</v>
      </c>
      <c r="AO465" s="1">
        <v>98</v>
      </c>
      <c r="AP465" s="1">
        <v>9.1999999999999993</v>
      </c>
      <c r="AQ465" s="1">
        <v>120</v>
      </c>
      <c r="AR465" s="1">
        <v>17</v>
      </c>
      <c r="AS465" s="1">
        <v>1</v>
      </c>
      <c r="AT465" s="1">
        <v>11</v>
      </c>
      <c r="AU465" s="1">
        <v>19.32</v>
      </c>
      <c r="AV465" s="1">
        <v>207</v>
      </c>
      <c r="BD465" s="1">
        <v>8</v>
      </c>
      <c r="BV465" s="1" t="s">
        <v>6935</v>
      </c>
      <c r="CJ465" s="1">
        <v>0</v>
      </c>
      <c r="CK465" s="1">
        <v>0</v>
      </c>
      <c r="CL465" s="1">
        <v>0</v>
      </c>
      <c r="DJ465" s="1">
        <v>1</v>
      </c>
      <c r="DK465" s="1" t="s">
        <v>5976</v>
      </c>
    </row>
    <row r="466" spans="1:123" s="1" customFormat="1">
      <c r="A466" s="14">
        <v>457</v>
      </c>
      <c r="B466" s="64">
        <v>1</v>
      </c>
      <c r="C466" s="64" t="s">
        <v>5920</v>
      </c>
      <c r="D466" s="64">
        <v>5</v>
      </c>
      <c r="E466" s="1" t="s">
        <v>5889</v>
      </c>
      <c r="Q466" s="1">
        <v>168</v>
      </c>
      <c r="R466" s="1">
        <v>190</v>
      </c>
      <c r="S466" s="1">
        <v>58</v>
      </c>
      <c r="T466" s="1">
        <v>77</v>
      </c>
      <c r="U466" s="1">
        <v>97.9</v>
      </c>
      <c r="V466" s="1">
        <v>97.8</v>
      </c>
      <c r="W466" s="1">
        <v>86</v>
      </c>
      <c r="X466" s="1">
        <v>89</v>
      </c>
      <c r="Y466" s="1">
        <v>16</v>
      </c>
      <c r="Z466" s="1">
        <v>16</v>
      </c>
      <c r="AA466" s="1">
        <v>97</v>
      </c>
      <c r="AB466" s="1">
        <v>92</v>
      </c>
      <c r="AC466" s="1">
        <v>1</v>
      </c>
      <c r="AD466" s="1">
        <v>0</v>
      </c>
      <c r="AE466" s="1">
        <v>222</v>
      </c>
      <c r="AF466" s="1">
        <v>23</v>
      </c>
      <c r="AG466" s="1">
        <v>32.200000000000003</v>
      </c>
      <c r="AH466" s="1">
        <v>10.7</v>
      </c>
      <c r="AI466" s="1">
        <v>1.9</v>
      </c>
      <c r="AM466" s="1">
        <v>141</v>
      </c>
      <c r="AN466" s="1">
        <v>3.6</v>
      </c>
      <c r="AO466" s="1">
        <v>106</v>
      </c>
      <c r="AP466" s="1">
        <v>8.4</v>
      </c>
      <c r="AQ466" s="1">
        <v>87</v>
      </c>
      <c r="AR466" s="1">
        <v>9</v>
      </c>
      <c r="AS466" s="1">
        <v>0.49</v>
      </c>
      <c r="AT466" s="1">
        <v>12</v>
      </c>
      <c r="AU466" s="1">
        <v>2.66</v>
      </c>
      <c r="AV466" s="1">
        <v>90</v>
      </c>
      <c r="BD466" s="1">
        <v>14</v>
      </c>
      <c r="BE466" s="1">
        <v>17</v>
      </c>
      <c r="BF466" s="1">
        <v>1473</v>
      </c>
      <c r="DJ466" s="1">
        <v>1</v>
      </c>
      <c r="DK466" s="1" t="s">
        <v>6447</v>
      </c>
    </row>
    <row r="467" spans="1:123" s="1" customFormat="1">
      <c r="A467" s="14">
        <v>458</v>
      </c>
      <c r="B467" s="1">
        <v>1</v>
      </c>
      <c r="C467" s="1" t="s">
        <v>6173</v>
      </c>
      <c r="D467" s="1">
        <v>2</v>
      </c>
      <c r="E467" s="1" t="s">
        <v>6174</v>
      </c>
      <c r="F467" s="1" t="s">
        <v>6175</v>
      </c>
      <c r="Q467" s="1">
        <v>157</v>
      </c>
      <c r="R467" s="1">
        <v>115</v>
      </c>
      <c r="S467" s="1">
        <v>72</v>
      </c>
      <c r="T467" s="1">
        <v>56</v>
      </c>
      <c r="U467" s="1">
        <v>98.2</v>
      </c>
      <c r="V467" s="1">
        <v>98.8</v>
      </c>
      <c r="W467" s="1">
        <v>97</v>
      </c>
      <c r="X467" s="1">
        <v>93</v>
      </c>
      <c r="Y467" s="1">
        <v>18</v>
      </c>
      <c r="Z467" s="1">
        <v>16</v>
      </c>
      <c r="AA467" s="1">
        <v>97</v>
      </c>
      <c r="AB467" s="1">
        <v>98</v>
      </c>
      <c r="AC467" s="1">
        <v>0</v>
      </c>
      <c r="AE467" s="1">
        <v>310</v>
      </c>
      <c r="AF467" s="1">
        <v>24</v>
      </c>
      <c r="AG467" s="1">
        <v>33.1</v>
      </c>
      <c r="AH467" s="1">
        <v>11.1</v>
      </c>
      <c r="AM467" s="1">
        <v>126</v>
      </c>
      <c r="AN467" s="1">
        <v>4.9000000000000004</v>
      </c>
      <c r="AO467" s="1">
        <v>90</v>
      </c>
      <c r="AP467" s="1">
        <v>9.1999999999999993</v>
      </c>
      <c r="AQ467" s="1">
        <v>96</v>
      </c>
      <c r="AR467" s="1">
        <v>24</v>
      </c>
      <c r="AS467" s="1">
        <v>1.67</v>
      </c>
      <c r="AT467" s="1">
        <v>12</v>
      </c>
      <c r="AU467" s="1">
        <v>7.92</v>
      </c>
      <c r="AV467" s="1">
        <v>411</v>
      </c>
      <c r="CT467" s="1">
        <v>30.7</v>
      </c>
      <c r="DJ467" s="1">
        <v>0</v>
      </c>
    </row>
    <row r="468" spans="1:123" s="1" customFormat="1">
      <c r="A468" s="14">
        <v>459</v>
      </c>
      <c r="B468" s="1">
        <v>1</v>
      </c>
      <c r="C468" s="1" t="s">
        <v>6315</v>
      </c>
      <c r="D468" s="1">
        <v>12</v>
      </c>
      <c r="E468" s="1" t="s">
        <v>5897</v>
      </c>
      <c r="F468" s="1" t="s">
        <v>5862</v>
      </c>
      <c r="G468" s="1" t="s">
        <v>6104</v>
      </c>
      <c r="Q468" s="1">
        <v>146</v>
      </c>
      <c r="R468" s="1">
        <v>124</v>
      </c>
      <c r="S468" s="1">
        <v>67</v>
      </c>
      <c r="T468" s="1">
        <v>60</v>
      </c>
      <c r="U468" s="1">
        <v>99</v>
      </c>
      <c r="V468" s="1">
        <v>98.2</v>
      </c>
      <c r="W468" s="1">
        <v>70</v>
      </c>
      <c r="X468" s="1">
        <v>63</v>
      </c>
      <c r="Y468" s="1">
        <v>16</v>
      </c>
      <c r="Z468" s="1">
        <v>18</v>
      </c>
      <c r="AA468" s="1">
        <v>95</v>
      </c>
      <c r="AB468" s="1">
        <v>93</v>
      </c>
      <c r="AC468" s="1">
        <v>0</v>
      </c>
      <c r="AD468" s="1">
        <v>1</v>
      </c>
      <c r="AE468" s="1">
        <v>207</v>
      </c>
      <c r="AF468" s="1">
        <v>29</v>
      </c>
      <c r="AG468" s="1">
        <v>35.5</v>
      </c>
      <c r="AH468" s="1">
        <v>10.9</v>
      </c>
      <c r="AM468" s="1">
        <v>139</v>
      </c>
      <c r="AN468" s="1">
        <v>4.5999999999999996</v>
      </c>
      <c r="AO468" s="1">
        <v>95</v>
      </c>
      <c r="AP468" s="1">
        <v>9.3000000000000007</v>
      </c>
      <c r="AQ468" s="1">
        <v>151</v>
      </c>
      <c r="AR468" s="1">
        <v>76</v>
      </c>
      <c r="AS468" s="1">
        <v>2.3199999999999998</v>
      </c>
      <c r="AT468" s="1">
        <v>14</v>
      </c>
      <c r="AU468" s="1">
        <v>7.94</v>
      </c>
      <c r="AV468" s="1">
        <v>138</v>
      </c>
      <c r="AW468" s="1">
        <v>7.9</v>
      </c>
      <c r="AX468" s="1">
        <v>3.8</v>
      </c>
      <c r="AY468" s="1">
        <v>0.7</v>
      </c>
      <c r="AZ468" s="1">
        <v>175</v>
      </c>
      <c r="BK468" s="1">
        <v>38</v>
      </c>
      <c r="BT468" s="1">
        <v>138.5</v>
      </c>
      <c r="CG468" s="1">
        <v>8.5</v>
      </c>
      <c r="CI468" s="1">
        <v>46</v>
      </c>
    </row>
    <row r="469" spans="1:123" s="1" customFormat="1">
      <c r="A469" s="14">
        <v>460</v>
      </c>
      <c r="B469" s="64">
        <v>2</v>
      </c>
      <c r="C469" s="64" t="s">
        <v>2013</v>
      </c>
      <c r="D469" s="64">
        <v>6</v>
      </c>
      <c r="E469" s="1" t="s">
        <v>6030</v>
      </c>
      <c r="F469" s="1" t="s">
        <v>6649</v>
      </c>
      <c r="G469" s="1" t="s">
        <v>5897</v>
      </c>
      <c r="H469" s="1" t="s">
        <v>5843</v>
      </c>
      <c r="Q469" s="1">
        <v>132</v>
      </c>
      <c r="R469" s="1">
        <v>139</v>
      </c>
      <c r="S469" s="1">
        <v>94</v>
      </c>
      <c r="T469" s="1">
        <v>98</v>
      </c>
      <c r="U469" s="1">
        <v>100.5</v>
      </c>
      <c r="W469" s="1">
        <v>136</v>
      </c>
      <c r="X469" s="1">
        <v>115</v>
      </c>
      <c r="Y469" s="1">
        <v>20</v>
      </c>
      <c r="Z469" s="1">
        <v>11</v>
      </c>
      <c r="AA469" s="1">
        <v>96</v>
      </c>
      <c r="AB469" s="1">
        <v>98</v>
      </c>
      <c r="AC469" s="1">
        <v>0</v>
      </c>
      <c r="AE469" s="1">
        <v>164</v>
      </c>
      <c r="AF469" s="1">
        <v>23</v>
      </c>
      <c r="AG469" s="1">
        <v>39.200000000000003</v>
      </c>
      <c r="AH469" s="1">
        <v>12.6</v>
      </c>
      <c r="AM469" s="1">
        <v>138</v>
      </c>
      <c r="AN469" s="1">
        <v>3.6</v>
      </c>
      <c r="AO469" s="1">
        <v>102</v>
      </c>
      <c r="AP469" s="1">
        <v>9.1999999999999993</v>
      </c>
      <c r="AQ469" s="1">
        <v>93</v>
      </c>
      <c r="AR469" s="1">
        <v>10</v>
      </c>
      <c r="AS469" s="1">
        <v>0.85</v>
      </c>
      <c r="AT469" s="1">
        <v>13</v>
      </c>
      <c r="AU469" s="1">
        <v>13.9</v>
      </c>
      <c r="AV469" s="1">
        <v>203</v>
      </c>
      <c r="BL469" s="1">
        <v>318</v>
      </c>
      <c r="CJ469" s="1">
        <v>0</v>
      </c>
      <c r="CK469" s="1">
        <v>0</v>
      </c>
      <c r="CL469" s="1">
        <v>0</v>
      </c>
      <c r="DJ469" s="1">
        <v>1</v>
      </c>
      <c r="DK469" s="1" t="s">
        <v>5976</v>
      </c>
    </row>
    <row r="470" spans="1:123" s="1" customFormat="1">
      <c r="A470" s="14">
        <v>461</v>
      </c>
      <c r="B470" s="64">
        <v>2</v>
      </c>
      <c r="C470" s="64" t="s">
        <v>5920</v>
      </c>
      <c r="D470" s="64">
        <v>4</v>
      </c>
      <c r="E470" s="1" t="s">
        <v>5911</v>
      </c>
      <c r="F470" s="1" t="s">
        <v>5886</v>
      </c>
      <c r="G470" s="1" t="s">
        <v>6282</v>
      </c>
      <c r="H470" s="1" t="s">
        <v>5897</v>
      </c>
      <c r="Q470" s="1">
        <v>142</v>
      </c>
      <c r="R470" s="1">
        <v>98</v>
      </c>
      <c r="S470" s="1">
        <v>72</v>
      </c>
      <c r="T470" s="1">
        <v>62</v>
      </c>
      <c r="U470" s="1">
        <v>100.6</v>
      </c>
      <c r="V470" s="1">
        <v>99</v>
      </c>
      <c r="W470" s="1">
        <v>120</v>
      </c>
      <c r="X470" s="1">
        <v>100</v>
      </c>
      <c r="Y470" s="1">
        <v>24</v>
      </c>
      <c r="Z470" s="1">
        <v>22</v>
      </c>
      <c r="AA470" s="1">
        <v>98</v>
      </c>
      <c r="AB470" s="1">
        <v>97</v>
      </c>
      <c r="AC470" s="1">
        <v>1</v>
      </c>
      <c r="AD470" s="1">
        <v>0</v>
      </c>
      <c r="AE470" s="1">
        <v>120</v>
      </c>
      <c r="AF470" s="1">
        <v>32</v>
      </c>
      <c r="AG470" s="1">
        <v>41</v>
      </c>
      <c r="AH470" s="1">
        <v>12.1</v>
      </c>
      <c r="AI470" s="1">
        <v>1.1000000000000001</v>
      </c>
      <c r="AK470" s="1">
        <v>1</v>
      </c>
      <c r="AM470" s="1">
        <v>142</v>
      </c>
      <c r="AN470" s="1">
        <v>4.2</v>
      </c>
      <c r="AO470" s="1">
        <v>103</v>
      </c>
      <c r="AP470" s="1">
        <v>9.1999999999999993</v>
      </c>
      <c r="AQ470" s="1">
        <v>115</v>
      </c>
      <c r="AR470" s="1">
        <v>10</v>
      </c>
      <c r="AS470" s="1">
        <v>0.62</v>
      </c>
      <c r="AT470" s="1">
        <v>7</v>
      </c>
      <c r="AU470" s="1">
        <v>5.16</v>
      </c>
      <c r="AV470" s="1">
        <v>142</v>
      </c>
      <c r="AW470" s="1">
        <v>7.3</v>
      </c>
      <c r="AX470" s="1">
        <v>3.8</v>
      </c>
      <c r="AY470" s="1">
        <v>0.2</v>
      </c>
      <c r="AZ470" s="1">
        <v>84</v>
      </c>
      <c r="BA470" s="1">
        <v>15</v>
      </c>
      <c r="BB470" s="1">
        <v>10</v>
      </c>
      <c r="BG470" s="1">
        <v>7.26</v>
      </c>
      <c r="BH470" s="1">
        <v>76</v>
      </c>
      <c r="BJ470" s="1">
        <v>2.1</v>
      </c>
      <c r="CK470" s="1">
        <v>1</v>
      </c>
      <c r="DJ470" s="1">
        <v>1</v>
      </c>
      <c r="DK470" s="1" t="s">
        <v>6283</v>
      </c>
    </row>
    <row r="471" spans="1:123" s="1" customFormat="1">
      <c r="A471" s="14">
        <v>462</v>
      </c>
      <c r="B471" s="64">
        <v>1</v>
      </c>
      <c r="C471" s="64" t="s">
        <v>6413</v>
      </c>
      <c r="D471" s="1">
        <v>12</v>
      </c>
      <c r="E471" s="1" t="s">
        <v>5897</v>
      </c>
      <c r="F471" s="1" t="s">
        <v>5997</v>
      </c>
      <c r="Q471" s="1">
        <v>136</v>
      </c>
      <c r="R471" s="1">
        <v>156</v>
      </c>
      <c r="S471" s="1">
        <v>65</v>
      </c>
      <c r="T471" s="1">
        <v>73</v>
      </c>
      <c r="U471" s="1">
        <v>98.5</v>
      </c>
      <c r="W471" s="1">
        <v>72</v>
      </c>
      <c r="X471" s="1">
        <v>64</v>
      </c>
      <c r="Y471" s="1">
        <v>18</v>
      </c>
      <c r="Z471" s="1">
        <v>18</v>
      </c>
      <c r="AA471" s="1">
        <v>100</v>
      </c>
      <c r="AB471" s="1">
        <v>97</v>
      </c>
      <c r="AC471" s="1">
        <v>0</v>
      </c>
      <c r="AE471" s="1">
        <v>240</v>
      </c>
      <c r="AF471" s="1">
        <v>23</v>
      </c>
      <c r="AG471" s="1">
        <v>34.200000000000003</v>
      </c>
      <c r="AH471" s="1">
        <v>11</v>
      </c>
      <c r="AI471" s="1">
        <v>1.5</v>
      </c>
      <c r="AM471" s="1">
        <v>137</v>
      </c>
      <c r="AN471" s="1">
        <v>4.5</v>
      </c>
      <c r="AO471" s="1">
        <v>100</v>
      </c>
      <c r="AP471" s="1">
        <v>9</v>
      </c>
      <c r="AQ471" s="1">
        <v>105</v>
      </c>
      <c r="AR471" s="1">
        <v>25</v>
      </c>
      <c r="AS471" s="1">
        <v>1.64</v>
      </c>
      <c r="AT471" s="1">
        <v>14</v>
      </c>
      <c r="AU471" s="1">
        <v>12.21</v>
      </c>
      <c r="AV471" s="1">
        <v>145</v>
      </c>
      <c r="AW471" s="1">
        <v>6.6</v>
      </c>
      <c r="AX471" s="1">
        <v>3.8</v>
      </c>
      <c r="AY471" s="1">
        <v>1</v>
      </c>
      <c r="AZ471" s="1">
        <v>92</v>
      </c>
      <c r="BA471" s="1">
        <v>12</v>
      </c>
      <c r="BB471" s="1">
        <v>24</v>
      </c>
      <c r="BD471" s="1">
        <v>44</v>
      </c>
      <c r="BE471" s="1">
        <v>46</v>
      </c>
      <c r="BF471" s="1">
        <v>4029</v>
      </c>
      <c r="BJ471" s="1">
        <v>1.9</v>
      </c>
      <c r="BN471" s="1">
        <v>38</v>
      </c>
      <c r="DJ471" s="1">
        <v>1</v>
      </c>
      <c r="DK471" s="1" t="s">
        <v>6414</v>
      </c>
      <c r="DL471" s="1">
        <v>1</v>
      </c>
      <c r="DM471" s="1" t="s">
        <v>5976</v>
      </c>
      <c r="DN471" s="1">
        <v>2</v>
      </c>
      <c r="DO471" s="1" t="s">
        <v>6415</v>
      </c>
      <c r="DP471" s="1">
        <v>3</v>
      </c>
      <c r="DQ471" s="1" t="s">
        <v>6416</v>
      </c>
    </row>
    <row r="472" spans="1:123" s="1" customFormat="1">
      <c r="A472" s="14">
        <v>463</v>
      </c>
      <c r="B472" s="64">
        <v>1</v>
      </c>
      <c r="C472" s="64" t="s">
        <v>5920</v>
      </c>
      <c r="D472" s="64">
        <v>5</v>
      </c>
      <c r="E472" s="1" t="s">
        <v>6582</v>
      </c>
      <c r="Q472" s="1">
        <v>184</v>
      </c>
      <c r="R472" s="1">
        <v>169</v>
      </c>
      <c r="S472" s="1">
        <v>83</v>
      </c>
      <c r="T472" s="1">
        <v>77</v>
      </c>
      <c r="U472" s="1">
        <v>98.1</v>
      </c>
      <c r="V472" s="1">
        <v>98.1</v>
      </c>
      <c r="W472" s="1">
        <v>80</v>
      </c>
      <c r="X472" s="1">
        <v>77</v>
      </c>
      <c r="Y472" s="1">
        <v>24</v>
      </c>
      <c r="Z472" s="1">
        <v>18</v>
      </c>
      <c r="AA472" s="1">
        <v>98</v>
      </c>
      <c r="AB472" s="1">
        <v>97</v>
      </c>
      <c r="AC472" s="1">
        <v>0</v>
      </c>
      <c r="AD472" s="1">
        <v>0</v>
      </c>
      <c r="AE472" s="1">
        <v>190</v>
      </c>
      <c r="AF472" s="1">
        <v>27</v>
      </c>
      <c r="AG472" s="1">
        <v>36.1</v>
      </c>
      <c r="AH472" s="1">
        <v>12.4</v>
      </c>
      <c r="AM472" s="1">
        <v>140</v>
      </c>
      <c r="AN472" s="1">
        <v>3.9</v>
      </c>
      <c r="AO472" s="1">
        <v>97</v>
      </c>
      <c r="AP472" s="1">
        <v>9.1999999999999993</v>
      </c>
      <c r="AQ472" s="1">
        <v>273</v>
      </c>
      <c r="AR472" s="1">
        <v>15</v>
      </c>
      <c r="AS472" s="1">
        <v>1.02</v>
      </c>
      <c r="AT472" s="1">
        <v>16</v>
      </c>
      <c r="AU472" s="1">
        <v>7.55</v>
      </c>
      <c r="AV472" s="1">
        <v>251</v>
      </c>
      <c r="AW472" s="1">
        <v>7</v>
      </c>
      <c r="AX472" s="1">
        <v>4</v>
      </c>
      <c r="AY472" s="1">
        <v>0.6</v>
      </c>
      <c r="AZ472" s="1">
        <v>84</v>
      </c>
      <c r="BA472" s="1">
        <v>14</v>
      </c>
      <c r="BB472" s="1">
        <v>15</v>
      </c>
      <c r="BD472" s="1">
        <v>28</v>
      </c>
      <c r="BE472" s="1">
        <v>25</v>
      </c>
      <c r="BF472" s="1">
        <v>1240</v>
      </c>
      <c r="DJ472" s="1">
        <v>1</v>
      </c>
      <c r="DK472" s="1" t="s">
        <v>6583</v>
      </c>
    </row>
    <row r="473" spans="1:123" s="1" customFormat="1">
      <c r="A473" s="14">
        <v>464</v>
      </c>
      <c r="B473" s="1">
        <v>2</v>
      </c>
      <c r="C473" s="1" t="s">
        <v>5936</v>
      </c>
      <c r="D473" s="1">
        <v>7</v>
      </c>
      <c r="E473" s="1" t="s">
        <v>5978</v>
      </c>
      <c r="F473" s="1" t="s">
        <v>6104</v>
      </c>
      <c r="Q473" s="1">
        <v>124</v>
      </c>
      <c r="R473" s="1">
        <v>112</v>
      </c>
      <c r="S473" s="1">
        <v>75</v>
      </c>
      <c r="T473" s="1">
        <v>67</v>
      </c>
      <c r="U473" s="1">
        <v>97.6</v>
      </c>
      <c r="W473" s="1">
        <v>98</v>
      </c>
      <c r="Y473" s="1">
        <v>22</v>
      </c>
      <c r="AA473" s="1">
        <v>97</v>
      </c>
      <c r="AB473" s="1">
        <v>94</v>
      </c>
      <c r="AC473" s="1">
        <v>0</v>
      </c>
      <c r="AE473" s="1">
        <v>110</v>
      </c>
      <c r="AF473" s="1">
        <v>31</v>
      </c>
      <c r="AG473" s="1">
        <v>40.5</v>
      </c>
      <c r="AH473" s="1">
        <v>12.9</v>
      </c>
      <c r="AM473" s="1">
        <v>137</v>
      </c>
      <c r="AN473" s="1">
        <v>5.4</v>
      </c>
      <c r="AO473" s="1">
        <v>96</v>
      </c>
      <c r="AP473" s="1">
        <v>9.9</v>
      </c>
      <c r="AQ473" s="1">
        <v>236</v>
      </c>
      <c r="AR473" s="1">
        <v>18</v>
      </c>
      <c r="AS473" s="1">
        <v>1.01</v>
      </c>
      <c r="AT473" s="1">
        <v>10</v>
      </c>
      <c r="AU473" s="1">
        <v>8.27</v>
      </c>
      <c r="AV473" s="1">
        <v>379</v>
      </c>
      <c r="BD473" s="1">
        <v>25</v>
      </c>
      <c r="BE473" s="1">
        <v>24</v>
      </c>
      <c r="BF473" s="1">
        <v>2079</v>
      </c>
      <c r="BG473" s="1">
        <v>7.35</v>
      </c>
      <c r="BH473" s="1">
        <v>51</v>
      </c>
      <c r="BJ473" s="1">
        <v>2</v>
      </c>
      <c r="DJ473" s="1">
        <v>1</v>
      </c>
      <c r="DK473" s="1" t="s">
        <v>5976</v>
      </c>
      <c r="DR473" s="1">
        <v>2</v>
      </c>
      <c r="DS473" s="1" t="s">
        <v>6359</v>
      </c>
    </row>
    <row r="474" spans="1:123" s="1" customFormat="1">
      <c r="A474" s="14">
        <v>465</v>
      </c>
      <c r="B474" s="64">
        <v>2</v>
      </c>
      <c r="C474" s="64" t="s">
        <v>6312</v>
      </c>
      <c r="D474" s="64">
        <v>1</v>
      </c>
      <c r="E474" s="1" t="s">
        <v>5917</v>
      </c>
      <c r="Q474" s="1">
        <v>170</v>
      </c>
      <c r="R474" s="1">
        <v>151</v>
      </c>
      <c r="S474" s="1">
        <v>80</v>
      </c>
      <c r="T474" s="1">
        <v>65</v>
      </c>
      <c r="U474" s="1">
        <v>98</v>
      </c>
      <c r="V474" s="1">
        <v>98.1</v>
      </c>
      <c r="W474" s="1">
        <v>67</v>
      </c>
      <c r="X474" s="1">
        <v>58</v>
      </c>
      <c r="Y474" s="1">
        <v>16</v>
      </c>
      <c r="Z474" s="1">
        <v>22</v>
      </c>
      <c r="AA474" s="1">
        <v>94</v>
      </c>
      <c r="AB474" s="1">
        <v>94</v>
      </c>
      <c r="AC474" s="1">
        <v>0</v>
      </c>
      <c r="AD474" s="1">
        <v>0</v>
      </c>
      <c r="AE474" s="1">
        <v>135</v>
      </c>
      <c r="AF474" s="1">
        <v>30</v>
      </c>
      <c r="AG474" s="1">
        <v>37.9</v>
      </c>
      <c r="AH474" s="1">
        <v>12.5</v>
      </c>
      <c r="AM474" s="1">
        <v>130</v>
      </c>
      <c r="AN474" s="1">
        <v>4</v>
      </c>
      <c r="AO474" s="1">
        <v>90</v>
      </c>
      <c r="AP474" s="1">
        <v>9.3000000000000007</v>
      </c>
      <c r="AQ474" s="1">
        <v>110</v>
      </c>
      <c r="AR474" s="1">
        <v>9</v>
      </c>
      <c r="AS474" s="1">
        <v>0.65</v>
      </c>
      <c r="AT474" s="1">
        <v>10</v>
      </c>
      <c r="AU474" s="1">
        <v>10.85</v>
      </c>
      <c r="AV474" s="1">
        <v>237</v>
      </c>
      <c r="BJ474" s="1">
        <v>2.2000000000000002</v>
      </c>
      <c r="DJ474" s="1">
        <v>1</v>
      </c>
      <c r="DK474" s="1" t="s">
        <v>6313</v>
      </c>
    </row>
    <row r="475" spans="1:123" s="1" customFormat="1">
      <c r="A475" s="14">
        <v>466</v>
      </c>
      <c r="B475" s="64">
        <v>2</v>
      </c>
      <c r="C475" s="64" t="s">
        <v>6495</v>
      </c>
      <c r="D475" s="64">
        <v>7</v>
      </c>
      <c r="E475" s="1" t="s">
        <v>6324</v>
      </c>
      <c r="F475" s="1" t="s">
        <v>6561</v>
      </c>
      <c r="G475" s="1" t="s">
        <v>6683</v>
      </c>
      <c r="H475" s="1" t="s">
        <v>5897</v>
      </c>
      <c r="I475" s="1" t="s">
        <v>5956</v>
      </c>
      <c r="J475" s="1" t="s">
        <v>6684</v>
      </c>
      <c r="Q475" s="1">
        <v>130</v>
      </c>
      <c r="R475" s="1">
        <v>140</v>
      </c>
      <c r="S475" s="1">
        <v>90</v>
      </c>
      <c r="T475" s="1">
        <v>75</v>
      </c>
      <c r="U475" s="1">
        <v>97.7</v>
      </c>
      <c r="V475" s="1">
        <v>97.8</v>
      </c>
      <c r="W475" s="1">
        <v>72</v>
      </c>
      <c r="X475" s="1">
        <v>85</v>
      </c>
      <c r="Y475" s="1">
        <v>20</v>
      </c>
      <c r="Z475" s="1">
        <v>17</v>
      </c>
      <c r="AA475" s="1">
        <v>100</v>
      </c>
      <c r="AB475" s="1">
        <v>99</v>
      </c>
      <c r="AC475" s="1">
        <v>0</v>
      </c>
      <c r="AD475" s="1">
        <v>0</v>
      </c>
      <c r="AE475" s="1">
        <v>195</v>
      </c>
      <c r="AF475" s="1">
        <v>22</v>
      </c>
      <c r="AG475" s="1">
        <v>30.6</v>
      </c>
      <c r="AH475" s="1">
        <v>10.5</v>
      </c>
      <c r="AM475" s="1">
        <v>137</v>
      </c>
      <c r="AN475" s="1">
        <v>5.2</v>
      </c>
      <c r="AO475" s="1">
        <v>106</v>
      </c>
      <c r="AP475" s="1">
        <v>9</v>
      </c>
      <c r="AQ475" s="1">
        <v>95</v>
      </c>
      <c r="AR475" s="1">
        <v>18</v>
      </c>
      <c r="AS475" s="1">
        <v>0.95</v>
      </c>
      <c r="AT475" s="1">
        <v>9</v>
      </c>
      <c r="AU475" s="1">
        <v>7.73</v>
      </c>
      <c r="AV475" s="1">
        <v>245</v>
      </c>
      <c r="AW475" s="1">
        <v>5.7</v>
      </c>
      <c r="AX475" s="1">
        <v>3.3</v>
      </c>
      <c r="AY475" s="1">
        <v>0.1</v>
      </c>
      <c r="AZ475" s="1">
        <v>95</v>
      </c>
      <c r="BA475" s="1">
        <v>23</v>
      </c>
      <c r="BB475" s="1">
        <v>15</v>
      </c>
      <c r="BD475" s="1">
        <v>70</v>
      </c>
      <c r="BE475" s="1">
        <v>66</v>
      </c>
      <c r="BF475" s="1">
        <v>431</v>
      </c>
      <c r="BJ475" s="1">
        <v>1.5</v>
      </c>
      <c r="BQ475" s="1">
        <v>2.8</v>
      </c>
      <c r="CJ475" s="1">
        <v>0</v>
      </c>
      <c r="CK475" s="1">
        <v>0</v>
      </c>
      <c r="CL475" s="1">
        <v>0</v>
      </c>
      <c r="DJ475" s="1">
        <v>1</v>
      </c>
      <c r="DK475" s="1" t="s">
        <v>5976</v>
      </c>
    </row>
    <row r="476" spans="1:123" s="1" customFormat="1">
      <c r="A476" s="14">
        <v>467</v>
      </c>
      <c r="B476" s="64">
        <v>2</v>
      </c>
      <c r="C476" s="64" t="s">
        <v>5915</v>
      </c>
      <c r="D476" s="64">
        <v>4</v>
      </c>
      <c r="E476" s="1" t="s">
        <v>6246</v>
      </c>
      <c r="F476" s="1" t="s">
        <v>6047</v>
      </c>
      <c r="G476" s="1" t="s">
        <v>5916</v>
      </c>
      <c r="H476" s="1" t="s">
        <v>5897</v>
      </c>
      <c r="Q476" s="1">
        <v>79</v>
      </c>
      <c r="R476" s="1">
        <v>100</v>
      </c>
      <c r="S476" s="1">
        <v>63</v>
      </c>
      <c r="T476" s="1">
        <v>57</v>
      </c>
      <c r="U476" s="1">
        <v>102.7</v>
      </c>
      <c r="V476" s="1">
        <v>98.6</v>
      </c>
      <c r="W476" s="1">
        <v>118</v>
      </c>
      <c r="X476" s="1">
        <v>102</v>
      </c>
      <c r="Y476" s="1">
        <v>24</v>
      </c>
      <c r="Z476" s="1">
        <v>20</v>
      </c>
      <c r="AA476" s="1">
        <v>97</v>
      </c>
      <c r="AB476" s="1">
        <v>94</v>
      </c>
      <c r="AC476" s="1">
        <v>0</v>
      </c>
      <c r="AD476" s="1">
        <v>0</v>
      </c>
      <c r="AE476" s="1">
        <v>149</v>
      </c>
      <c r="AF476" s="1">
        <v>23</v>
      </c>
      <c r="AG476" s="1">
        <v>36.799999999999997</v>
      </c>
      <c r="AH476" s="1">
        <v>12.4</v>
      </c>
      <c r="AK476" s="1">
        <v>1.5</v>
      </c>
      <c r="AM476" s="1">
        <v>135</v>
      </c>
      <c r="AN476" s="1">
        <v>3.7</v>
      </c>
      <c r="AO476" s="1">
        <v>97</v>
      </c>
      <c r="AP476" s="1">
        <v>8.5</v>
      </c>
      <c r="AQ476" s="1">
        <v>137</v>
      </c>
      <c r="AR476" s="1">
        <v>7</v>
      </c>
      <c r="AS476" s="1">
        <v>0.75</v>
      </c>
      <c r="AT476" s="1">
        <v>15</v>
      </c>
      <c r="AU476" s="1">
        <v>9.35</v>
      </c>
      <c r="AV476" s="1">
        <v>196</v>
      </c>
      <c r="AW476" s="1">
        <v>7.2</v>
      </c>
      <c r="AX476" s="1">
        <v>4</v>
      </c>
      <c r="AY476" s="1">
        <v>0.3</v>
      </c>
      <c r="AZ476" s="1">
        <v>63</v>
      </c>
      <c r="BA476" s="1">
        <v>24</v>
      </c>
      <c r="BB476" s="1">
        <v>15</v>
      </c>
      <c r="BI476" s="1">
        <v>0.05</v>
      </c>
      <c r="BJ476" s="1">
        <v>1.4</v>
      </c>
      <c r="CJ476" s="1">
        <v>1</v>
      </c>
      <c r="CK476" s="1">
        <v>0</v>
      </c>
      <c r="CL476" s="1">
        <v>0</v>
      </c>
      <c r="DJ476" s="1">
        <v>1</v>
      </c>
      <c r="DK476" s="1" t="s">
        <v>6694</v>
      </c>
      <c r="DR476" s="1">
        <v>4</v>
      </c>
      <c r="DS476" s="1" t="s">
        <v>6695</v>
      </c>
    </row>
    <row r="477" spans="1:123" s="1" customFormat="1">
      <c r="A477" s="14">
        <v>468</v>
      </c>
      <c r="B477" s="1">
        <v>1</v>
      </c>
      <c r="C477" s="1" t="s">
        <v>6046</v>
      </c>
      <c r="D477" s="1">
        <v>3</v>
      </c>
      <c r="E477" s="1" t="s">
        <v>5989</v>
      </c>
      <c r="F477" s="1" t="s">
        <v>6184</v>
      </c>
      <c r="G477" s="1" t="s">
        <v>6185</v>
      </c>
      <c r="H477" s="1" t="s">
        <v>6186</v>
      </c>
      <c r="Q477" s="1">
        <v>135</v>
      </c>
      <c r="R477" s="1">
        <v>124</v>
      </c>
      <c r="S477" s="1">
        <v>95</v>
      </c>
      <c r="T477" s="1">
        <v>71</v>
      </c>
      <c r="U477" s="1">
        <v>98.1</v>
      </c>
      <c r="V477" s="1">
        <v>98.8</v>
      </c>
      <c r="W477" s="1">
        <v>114</v>
      </c>
      <c r="X477" s="1">
        <v>84</v>
      </c>
      <c r="Y477" s="1">
        <v>18</v>
      </c>
      <c r="Z477" s="1">
        <v>16</v>
      </c>
      <c r="AA477" s="1">
        <v>100</v>
      </c>
      <c r="AB477" s="1">
        <v>100</v>
      </c>
      <c r="AC477" s="1">
        <v>0</v>
      </c>
      <c r="AD477" s="1">
        <v>0</v>
      </c>
      <c r="AE477" s="1">
        <v>113</v>
      </c>
      <c r="AF477" s="1">
        <v>22</v>
      </c>
      <c r="AG477" s="1">
        <v>35.799999999999997</v>
      </c>
      <c r="AH477" s="1">
        <v>12.8</v>
      </c>
      <c r="AM477" s="1">
        <v>139</v>
      </c>
      <c r="AN477" s="1">
        <v>3.9</v>
      </c>
      <c r="AO477" s="1">
        <v>100</v>
      </c>
      <c r="AP477" s="1">
        <v>9.3000000000000007</v>
      </c>
      <c r="AQ477" s="1">
        <v>93</v>
      </c>
      <c r="AR477" s="1">
        <v>5</v>
      </c>
      <c r="AS477" s="1">
        <v>0.77</v>
      </c>
      <c r="AT477" s="1">
        <v>17</v>
      </c>
      <c r="AU477" s="1">
        <v>14.51</v>
      </c>
      <c r="AV477" s="1">
        <v>238</v>
      </c>
      <c r="AW477" s="1">
        <v>7.8</v>
      </c>
      <c r="AX477" s="1">
        <v>4.5</v>
      </c>
      <c r="AY477" s="1">
        <v>0.4</v>
      </c>
      <c r="AZ477" s="1">
        <v>28</v>
      </c>
      <c r="BA477" s="1">
        <v>19</v>
      </c>
      <c r="BB477" s="1">
        <v>10</v>
      </c>
      <c r="DJ477" s="1">
        <v>2</v>
      </c>
      <c r="DK477" s="1" t="s">
        <v>6187</v>
      </c>
      <c r="DL477" s="1">
        <v>3</v>
      </c>
    </row>
    <row r="478" spans="1:123" s="1" customFormat="1">
      <c r="A478" s="14">
        <v>469</v>
      </c>
      <c r="B478" s="64">
        <v>1</v>
      </c>
      <c r="C478" s="64" t="s">
        <v>2013</v>
      </c>
      <c r="D478" s="64">
        <v>6</v>
      </c>
      <c r="E478" s="1" t="s">
        <v>5978</v>
      </c>
      <c r="F478" s="1" t="s">
        <v>5886</v>
      </c>
      <c r="G478" s="1" t="s">
        <v>5916</v>
      </c>
      <c r="Q478" s="1">
        <v>127</v>
      </c>
      <c r="R478" s="1">
        <v>136</v>
      </c>
      <c r="S478" s="1">
        <v>89</v>
      </c>
      <c r="T478" s="1">
        <v>94</v>
      </c>
      <c r="U478" s="1">
        <v>97.3</v>
      </c>
      <c r="V478" s="1">
        <v>97.8</v>
      </c>
      <c r="W478" s="1">
        <v>91</v>
      </c>
      <c r="X478" s="1">
        <v>84</v>
      </c>
      <c r="Y478" s="1">
        <v>20</v>
      </c>
      <c r="Z478" s="1">
        <v>18</v>
      </c>
      <c r="AA478" s="1">
        <v>93</v>
      </c>
      <c r="AB478" s="1">
        <v>97</v>
      </c>
      <c r="AC478" s="1">
        <v>0</v>
      </c>
      <c r="AE478" s="1">
        <v>180</v>
      </c>
    </row>
    <row r="479" spans="1:123" s="1" customFormat="1">
      <c r="A479" s="14">
        <v>470</v>
      </c>
      <c r="B479" s="1">
        <v>2</v>
      </c>
      <c r="C479" s="1" t="s">
        <v>6267</v>
      </c>
      <c r="D479" s="1">
        <v>2</v>
      </c>
      <c r="E479" s="1" t="s">
        <v>5897</v>
      </c>
      <c r="F479" s="1" t="s">
        <v>6282</v>
      </c>
      <c r="Q479" s="1">
        <v>164</v>
      </c>
      <c r="R479" s="1">
        <v>176</v>
      </c>
      <c r="S479" s="1">
        <v>88</v>
      </c>
      <c r="T479" s="1">
        <v>89</v>
      </c>
      <c r="U479" s="1">
        <v>97.2</v>
      </c>
      <c r="W479" s="1">
        <v>68</v>
      </c>
      <c r="X479" s="1">
        <v>70</v>
      </c>
      <c r="Y479" s="1">
        <v>16</v>
      </c>
      <c r="Z479" s="1">
        <v>16</v>
      </c>
      <c r="AA479" s="1">
        <v>97</v>
      </c>
      <c r="AB479" s="1">
        <v>98</v>
      </c>
      <c r="AD479" s="1">
        <v>0</v>
      </c>
      <c r="AE479" s="1">
        <v>141</v>
      </c>
      <c r="AF479" s="1">
        <v>27</v>
      </c>
      <c r="AG479" s="1">
        <v>36.4</v>
      </c>
      <c r="AH479" s="1">
        <v>11.6</v>
      </c>
      <c r="AM479" s="1">
        <v>140</v>
      </c>
      <c r="AN479" s="1">
        <v>4.4000000000000004</v>
      </c>
      <c r="AO479" s="1">
        <v>103</v>
      </c>
      <c r="AP479" s="1">
        <v>9.9</v>
      </c>
      <c r="AQ479" s="1">
        <v>94</v>
      </c>
      <c r="AR479" s="1">
        <v>26</v>
      </c>
      <c r="AS479" s="1">
        <v>0.72</v>
      </c>
      <c r="AT479" s="1">
        <v>10</v>
      </c>
      <c r="AU479" s="1">
        <v>5.07</v>
      </c>
      <c r="AV479" s="1">
        <v>246</v>
      </c>
      <c r="DJ479" s="1">
        <v>3</v>
      </c>
      <c r="DK479" s="1" t="s">
        <v>6838</v>
      </c>
    </row>
    <row r="480" spans="1:123" s="1" customFormat="1">
      <c r="A480" s="14">
        <v>471</v>
      </c>
      <c r="B480" s="1">
        <v>2</v>
      </c>
      <c r="C480" s="1" t="s">
        <v>6151</v>
      </c>
      <c r="D480" s="1">
        <v>4</v>
      </c>
      <c r="E480" s="1" t="s">
        <v>6152</v>
      </c>
      <c r="F480" s="1" t="s">
        <v>5897</v>
      </c>
      <c r="G480" s="1" t="s">
        <v>6153</v>
      </c>
      <c r="H480" s="1" t="s">
        <v>5957</v>
      </c>
      <c r="I480" s="1" t="s">
        <v>6047</v>
      </c>
      <c r="Q480" s="1">
        <v>116</v>
      </c>
      <c r="R480" s="1">
        <v>113</v>
      </c>
      <c r="S480" s="1">
        <v>66</v>
      </c>
      <c r="T480" s="1">
        <v>70</v>
      </c>
      <c r="U480" s="1">
        <v>103.2</v>
      </c>
      <c r="V480" s="1">
        <v>98.1</v>
      </c>
      <c r="W480" s="1">
        <v>101</v>
      </c>
      <c r="X480" s="1">
        <v>88</v>
      </c>
      <c r="Y480" s="1">
        <v>20</v>
      </c>
      <c r="Z480" s="1">
        <v>17</v>
      </c>
      <c r="AA480" s="1">
        <v>99</v>
      </c>
      <c r="AE480" s="1">
        <v>145</v>
      </c>
      <c r="AF480" s="1">
        <v>24</v>
      </c>
      <c r="AG480" s="1">
        <v>39</v>
      </c>
      <c r="AH480" s="1">
        <v>13.1</v>
      </c>
      <c r="AL480" s="1">
        <v>1.2</v>
      </c>
      <c r="AM480" s="1">
        <v>135</v>
      </c>
      <c r="AN480" s="1">
        <v>3.8</v>
      </c>
      <c r="AO480" s="1">
        <v>97</v>
      </c>
      <c r="AP480" s="1">
        <v>9</v>
      </c>
      <c r="AQ480" s="1">
        <v>135</v>
      </c>
      <c r="AR480" s="1">
        <v>6</v>
      </c>
      <c r="AS480" s="1">
        <v>0.73</v>
      </c>
      <c r="AT480" s="1">
        <v>14</v>
      </c>
      <c r="AU480" s="1">
        <v>11.93</v>
      </c>
      <c r="AV480" s="1">
        <v>153</v>
      </c>
      <c r="CJ480" s="1">
        <v>1</v>
      </c>
      <c r="DJ480" s="1">
        <v>1</v>
      </c>
      <c r="DK480" s="1" t="s">
        <v>6154</v>
      </c>
    </row>
    <row r="481" spans="1:158" s="1" customFormat="1">
      <c r="A481" s="14">
        <v>472</v>
      </c>
      <c r="B481" s="1">
        <v>1</v>
      </c>
      <c r="C481" s="1" t="s">
        <v>5839</v>
      </c>
      <c r="D481" s="1">
        <v>6</v>
      </c>
      <c r="E481" s="1" t="s">
        <v>6141</v>
      </c>
      <c r="Q481" s="1">
        <v>131</v>
      </c>
      <c r="R481" s="1">
        <v>126</v>
      </c>
      <c r="S481" s="1">
        <v>60</v>
      </c>
      <c r="T481" s="1">
        <v>60</v>
      </c>
      <c r="U481" s="1">
        <v>97.6</v>
      </c>
      <c r="V481" s="1">
        <v>98.3</v>
      </c>
      <c r="W481" s="1">
        <v>63</v>
      </c>
      <c r="X481" s="1">
        <v>60</v>
      </c>
      <c r="Y481" s="1">
        <v>20</v>
      </c>
      <c r="Z481" s="1">
        <v>20</v>
      </c>
      <c r="AA481" s="1">
        <v>96</v>
      </c>
      <c r="AB481" s="1">
        <v>97</v>
      </c>
      <c r="AE481" s="1">
        <v>155</v>
      </c>
      <c r="AF481" s="1">
        <v>28</v>
      </c>
      <c r="AG481" s="1">
        <v>38.1</v>
      </c>
      <c r="AH481" s="1">
        <v>12.7</v>
      </c>
      <c r="AM481" s="1">
        <v>142</v>
      </c>
      <c r="AN481" s="1">
        <v>4.0999999999999996</v>
      </c>
      <c r="AO481" s="1">
        <v>101</v>
      </c>
      <c r="AP481" s="1">
        <v>9.6999999999999993</v>
      </c>
      <c r="AQ481" s="1">
        <v>176</v>
      </c>
      <c r="AR481" s="1">
        <v>14</v>
      </c>
      <c r="AS481" s="1">
        <v>1.17</v>
      </c>
      <c r="AT481" s="1">
        <v>13</v>
      </c>
      <c r="AU481" s="1">
        <v>6.76</v>
      </c>
      <c r="AV481" s="1">
        <v>234</v>
      </c>
      <c r="BD481" s="1" t="s">
        <v>5851</v>
      </c>
      <c r="BJ481" s="1">
        <v>1.9</v>
      </c>
      <c r="DJ481" s="1">
        <v>1</v>
      </c>
      <c r="DK481" s="1" t="s">
        <v>6142</v>
      </c>
    </row>
    <row r="482" spans="1:158" s="1" customFormat="1">
      <c r="A482" s="14">
        <v>473</v>
      </c>
      <c r="B482" s="64">
        <v>1</v>
      </c>
      <c r="C482" s="64" t="s">
        <v>6254</v>
      </c>
      <c r="D482" s="64">
        <v>3</v>
      </c>
      <c r="E482" s="1" t="s">
        <v>6255</v>
      </c>
      <c r="F482" s="1" t="s">
        <v>6256</v>
      </c>
      <c r="G482" s="1" t="s">
        <v>6185</v>
      </c>
      <c r="H482" s="1" t="s">
        <v>5897</v>
      </c>
      <c r="I482" s="1" t="s">
        <v>6257</v>
      </c>
      <c r="J482" s="1" t="s">
        <v>6258</v>
      </c>
      <c r="K482" s="1" t="s">
        <v>5883</v>
      </c>
      <c r="Q482" s="1">
        <v>118</v>
      </c>
      <c r="R482" s="1">
        <v>121</v>
      </c>
      <c r="S482" s="1">
        <v>66</v>
      </c>
      <c r="T482" s="1">
        <v>70</v>
      </c>
      <c r="U482" s="1">
        <v>100.2</v>
      </c>
      <c r="V482" s="1">
        <v>99.2</v>
      </c>
      <c r="W482" s="1">
        <v>100</v>
      </c>
      <c r="Y482" s="1">
        <v>18</v>
      </c>
      <c r="AA482" s="1">
        <v>98</v>
      </c>
      <c r="AB482" s="1">
        <v>94</v>
      </c>
      <c r="AC482" s="1">
        <v>0</v>
      </c>
      <c r="AE482" s="1">
        <v>160</v>
      </c>
      <c r="AF482" s="1">
        <v>24</v>
      </c>
      <c r="AG482" s="1">
        <v>32.299999999999997</v>
      </c>
      <c r="AH482" s="1">
        <v>11.1</v>
      </c>
      <c r="AK482" s="1">
        <v>0.5</v>
      </c>
      <c r="AM482" s="1">
        <v>139</v>
      </c>
      <c r="AN482" s="1">
        <v>3.9</v>
      </c>
      <c r="AO482" s="1">
        <v>97</v>
      </c>
      <c r="AP482" s="1">
        <v>9.4</v>
      </c>
      <c r="AQ482" s="1">
        <v>104</v>
      </c>
      <c r="AR482" s="1">
        <v>11</v>
      </c>
      <c r="AS482" s="1">
        <v>1.3</v>
      </c>
      <c r="AT482" s="1">
        <v>18</v>
      </c>
      <c r="AU482" s="1">
        <v>15.72</v>
      </c>
      <c r="AV482" s="1">
        <v>149</v>
      </c>
      <c r="AW482" s="1">
        <v>8.6999999999999993</v>
      </c>
      <c r="AX482" s="1">
        <v>4.3</v>
      </c>
      <c r="AY482" s="1">
        <v>0.5</v>
      </c>
      <c r="AZ482" s="1">
        <v>198</v>
      </c>
      <c r="BJ482" s="1">
        <v>1.9</v>
      </c>
      <c r="BK482" s="1">
        <v>17</v>
      </c>
      <c r="DJ482" s="1">
        <v>2</v>
      </c>
      <c r="DK482" s="1" t="s">
        <v>6259</v>
      </c>
      <c r="DR482" s="1">
        <v>2</v>
      </c>
      <c r="DS482" s="1" t="s">
        <v>6260</v>
      </c>
    </row>
    <row r="483" spans="1:158" s="1" customFormat="1">
      <c r="A483" s="14">
        <v>474</v>
      </c>
      <c r="B483" s="1">
        <v>1</v>
      </c>
      <c r="C483" s="1" t="s">
        <v>5879</v>
      </c>
      <c r="D483" s="1">
        <v>1</v>
      </c>
      <c r="E483" s="1" t="s">
        <v>6074</v>
      </c>
      <c r="Q483" s="1">
        <v>114</v>
      </c>
      <c r="R483" s="1">
        <v>128</v>
      </c>
      <c r="S483" s="1">
        <v>76</v>
      </c>
      <c r="T483" s="1">
        <v>68</v>
      </c>
      <c r="U483" s="1">
        <v>100.3</v>
      </c>
      <c r="W483" s="1">
        <v>114</v>
      </c>
      <c r="X483" s="1">
        <v>98</v>
      </c>
      <c r="Y483" s="1">
        <v>30</v>
      </c>
      <c r="AA483" s="1">
        <v>93</v>
      </c>
      <c r="AB483" s="1">
        <v>98</v>
      </c>
      <c r="AC483" s="1">
        <v>0</v>
      </c>
      <c r="AE483" s="1">
        <v>95</v>
      </c>
      <c r="AF483" s="1">
        <v>18</v>
      </c>
      <c r="AG483" s="1">
        <v>28.4</v>
      </c>
      <c r="AH483" s="1">
        <v>9.1999999999999993</v>
      </c>
      <c r="AK483" s="1">
        <v>2.1</v>
      </c>
      <c r="AM483" s="1">
        <v>138</v>
      </c>
      <c r="AN483" s="1">
        <v>4</v>
      </c>
      <c r="AO483" s="1">
        <v>104</v>
      </c>
      <c r="AP483" s="1">
        <v>8.5</v>
      </c>
      <c r="AQ483" s="1">
        <v>311</v>
      </c>
      <c r="AR483" s="1">
        <v>14</v>
      </c>
      <c r="AS483" s="1">
        <v>0.66</v>
      </c>
      <c r="AT483" s="1">
        <v>16</v>
      </c>
      <c r="AU483" s="1">
        <v>6.59</v>
      </c>
      <c r="AV483" s="1">
        <v>248</v>
      </c>
      <c r="BC483" s="1">
        <v>7.1</v>
      </c>
      <c r="BD483" s="1" t="s">
        <v>5851</v>
      </c>
      <c r="BF483" s="1">
        <v>7607</v>
      </c>
      <c r="BG483" s="1">
        <v>7.45</v>
      </c>
      <c r="BH483" s="1">
        <v>30</v>
      </c>
      <c r="BI483" s="1">
        <v>0.06</v>
      </c>
      <c r="BJ483" s="1">
        <v>1.8</v>
      </c>
      <c r="BP483" s="1">
        <v>0.1</v>
      </c>
      <c r="BQ483" s="1">
        <v>2.1</v>
      </c>
      <c r="CP483" s="1">
        <v>288</v>
      </c>
      <c r="DJ483" s="1">
        <v>1</v>
      </c>
      <c r="DK483" s="1" t="s">
        <v>6075</v>
      </c>
    </row>
    <row r="484" spans="1:158" s="1" customFormat="1">
      <c r="A484" s="14">
        <v>475</v>
      </c>
      <c r="B484" s="64">
        <v>1</v>
      </c>
      <c r="C484" s="64" t="s">
        <v>5920</v>
      </c>
      <c r="D484" s="64">
        <v>7</v>
      </c>
      <c r="E484" s="1" t="s">
        <v>6248</v>
      </c>
      <c r="F484" s="1" t="s">
        <v>5886</v>
      </c>
      <c r="G484" s="1" t="s">
        <v>6249</v>
      </c>
      <c r="H484" s="1" t="s">
        <v>5887</v>
      </c>
      <c r="I484" s="1" t="s">
        <v>5987</v>
      </c>
      <c r="Q484" s="1">
        <v>153</v>
      </c>
      <c r="R484" s="1">
        <v>138</v>
      </c>
      <c r="S484" s="1">
        <v>77</v>
      </c>
      <c r="T484" s="1">
        <v>73</v>
      </c>
      <c r="U484" s="1">
        <v>98.1</v>
      </c>
      <c r="V484" s="1">
        <v>97.5</v>
      </c>
      <c r="W484" s="1">
        <v>107</v>
      </c>
      <c r="X484" s="1">
        <v>98</v>
      </c>
      <c r="Y484" s="1">
        <v>22</v>
      </c>
      <c r="Z484" s="1">
        <v>22</v>
      </c>
      <c r="AA484" s="1">
        <v>92</v>
      </c>
      <c r="AB484" s="1">
        <v>94</v>
      </c>
      <c r="AC484" s="1">
        <v>0</v>
      </c>
      <c r="AE484" s="1">
        <v>271</v>
      </c>
      <c r="AF484" s="1">
        <v>25</v>
      </c>
      <c r="AG484" s="1">
        <v>43</v>
      </c>
      <c r="AH484" s="1">
        <v>14.8</v>
      </c>
      <c r="AI484" s="1">
        <v>1.2</v>
      </c>
      <c r="AM484" s="1">
        <v>140</v>
      </c>
      <c r="AN484" s="1">
        <v>3.7</v>
      </c>
      <c r="AO484" s="1">
        <v>100</v>
      </c>
      <c r="AP484" s="1">
        <v>8.4</v>
      </c>
      <c r="AQ484" s="1">
        <v>118</v>
      </c>
      <c r="AR484" s="1">
        <v>14</v>
      </c>
      <c r="AS484" s="1">
        <v>0.79</v>
      </c>
      <c r="AT484" s="1">
        <v>15</v>
      </c>
      <c r="AU484" s="1">
        <v>10.17</v>
      </c>
      <c r="AV484" s="1">
        <v>190</v>
      </c>
      <c r="BD484" s="1" t="s">
        <v>6250</v>
      </c>
      <c r="BE484" s="1" t="s">
        <v>6250</v>
      </c>
      <c r="BF484" s="1">
        <v>30</v>
      </c>
      <c r="BG484" s="1">
        <v>7.34</v>
      </c>
      <c r="BH484" s="1">
        <v>50</v>
      </c>
      <c r="BJ484" s="1">
        <v>2</v>
      </c>
      <c r="DJ484" s="1">
        <v>1</v>
      </c>
      <c r="DK484" s="1" t="s">
        <v>6251</v>
      </c>
    </row>
    <row r="485" spans="1:158" s="1" customFormat="1">
      <c r="A485" s="14">
        <v>476</v>
      </c>
      <c r="B485" s="1">
        <v>2</v>
      </c>
      <c r="C485" s="1" t="s">
        <v>6267</v>
      </c>
      <c r="D485" s="1">
        <v>2</v>
      </c>
      <c r="E485" s="1" t="s">
        <v>6282</v>
      </c>
      <c r="Q485" s="1">
        <v>98</v>
      </c>
      <c r="R485" s="1">
        <v>105</v>
      </c>
      <c r="S485" s="1">
        <v>63</v>
      </c>
      <c r="T485" s="1">
        <v>71</v>
      </c>
      <c r="U485" s="1">
        <v>97.9</v>
      </c>
      <c r="V485" s="1">
        <v>98.7</v>
      </c>
      <c r="W485" s="1">
        <v>69</v>
      </c>
      <c r="X485" s="1">
        <v>85</v>
      </c>
      <c r="Y485" s="1">
        <v>18</v>
      </c>
      <c r="Z485" s="1">
        <v>16</v>
      </c>
      <c r="AA485" s="1">
        <v>96</v>
      </c>
      <c r="AB485" s="1">
        <v>100</v>
      </c>
      <c r="AC485" s="1">
        <v>0</v>
      </c>
      <c r="AD485" s="1">
        <v>0</v>
      </c>
      <c r="AF485" s="1">
        <v>26</v>
      </c>
      <c r="AG485" s="1">
        <v>34.1</v>
      </c>
      <c r="AH485" s="1">
        <v>10.8</v>
      </c>
      <c r="AM485" s="1">
        <v>141</v>
      </c>
      <c r="AN485" s="1">
        <v>3.9</v>
      </c>
      <c r="AO485" s="1">
        <v>106</v>
      </c>
      <c r="AP485" s="1">
        <v>8.9</v>
      </c>
      <c r="AQ485" s="1">
        <v>108</v>
      </c>
      <c r="AR485" s="1">
        <v>14</v>
      </c>
      <c r="AS485" s="1">
        <v>0.74</v>
      </c>
      <c r="AT485" s="1">
        <v>9</v>
      </c>
      <c r="AU485" s="1">
        <v>5.78</v>
      </c>
      <c r="AV485" s="1">
        <v>154</v>
      </c>
      <c r="DJ485" s="1">
        <v>3</v>
      </c>
      <c r="DK485" s="1" t="s">
        <v>6914</v>
      </c>
    </row>
    <row r="486" spans="1:158" s="1" customFormat="1">
      <c r="A486" s="14">
        <v>477</v>
      </c>
      <c r="B486" s="1">
        <v>1</v>
      </c>
      <c r="C486" s="1" t="s">
        <v>5839</v>
      </c>
      <c r="D486" s="1">
        <v>7</v>
      </c>
      <c r="E486" s="1" t="s">
        <v>5885</v>
      </c>
      <c r="F486" s="1" t="s">
        <v>5886</v>
      </c>
      <c r="G486" s="1" t="s">
        <v>5887</v>
      </c>
      <c r="Q486" s="1">
        <v>127</v>
      </c>
      <c r="R486" s="1">
        <v>115</v>
      </c>
      <c r="S486" s="1">
        <v>74</v>
      </c>
      <c r="T486" s="1">
        <v>65</v>
      </c>
      <c r="U486" s="1">
        <v>95.7</v>
      </c>
      <c r="V486" s="1">
        <v>98</v>
      </c>
      <c r="W486" s="1">
        <v>76</v>
      </c>
      <c r="X486" s="1">
        <v>76</v>
      </c>
      <c r="Y486" s="1">
        <v>22</v>
      </c>
      <c r="Z486" s="1">
        <v>24</v>
      </c>
      <c r="AA486" s="1">
        <v>96</v>
      </c>
      <c r="AB486" s="1">
        <v>99</v>
      </c>
      <c r="AE486" s="1">
        <v>133</v>
      </c>
      <c r="AF486" s="1">
        <v>27</v>
      </c>
      <c r="AG486" s="1">
        <v>41</v>
      </c>
      <c r="AH486" s="1">
        <v>13.1</v>
      </c>
      <c r="AM486" s="1">
        <v>142</v>
      </c>
      <c r="AN486" s="1">
        <v>4.2</v>
      </c>
      <c r="AO486" s="1">
        <v>104</v>
      </c>
      <c r="AP486" s="1">
        <v>9.6999999999999993</v>
      </c>
      <c r="AQ486" s="1">
        <v>95</v>
      </c>
      <c r="AR486" s="1">
        <v>12</v>
      </c>
      <c r="AS486" s="1">
        <v>1.01</v>
      </c>
      <c r="AT486" s="1">
        <v>11</v>
      </c>
      <c r="AU486" s="1">
        <v>5.34</v>
      </c>
      <c r="AV486" s="1">
        <v>216</v>
      </c>
      <c r="BD486" s="1" t="s">
        <v>5851</v>
      </c>
      <c r="BF486" s="1">
        <v>24</v>
      </c>
      <c r="DJ486" s="1">
        <v>1</v>
      </c>
      <c r="DK486" s="1" t="s">
        <v>5888</v>
      </c>
    </row>
    <row r="487" spans="1:158" s="1" customFormat="1">
      <c r="A487" s="14">
        <v>478</v>
      </c>
      <c r="B487" s="64">
        <v>2</v>
      </c>
      <c r="C487" s="64" t="s">
        <v>6267</v>
      </c>
      <c r="D487" s="64">
        <v>5</v>
      </c>
      <c r="E487" s="1" t="s">
        <v>6040</v>
      </c>
      <c r="R487" s="1">
        <v>184</v>
      </c>
      <c r="T487" s="1">
        <v>86</v>
      </c>
      <c r="V487" s="1">
        <v>97.4</v>
      </c>
      <c r="W487" s="1">
        <v>69</v>
      </c>
      <c r="X487" s="1">
        <v>69</v>
      </c>
      <c r="Y487" s="1">
        <v>21</v>
      </c>
      <c r="AA487" s="1">
        <v>95</v>
      </c>
      <c r="AB487" s="1">
        <v>92</v>
      </c>
      <c r="AD487" s="1">
        <v>0</v>
      </c>
      <c r="AE487" s="1">
        <v>228</v>
      </c>
      <c r="AF487" s="1">
        <v>30</v>
      </c>
      <c r="AG487" s="1">
        <v>31.3</v>
      </c>
      <c r="AH487" s="1">
        <v>9.8000000000000007</v>
      </c>
      <c r="AM487" s="1">
        <v>141</v>
      </c>
      <c r="AN487" s="1">
        <v>4.8</v>
      </c>
      <c r="AO487" s="1">
        <v>102</v>
      </c>
      <c r="AP487" s="1">
        <v>8.8000000000000007</v>
      </c>
      <c r="AQ487" s="1">
        <v>138</v>
      </c>
      <c r="AR487" s="1">
        <v>34</v>
      </c>
      <c r="AS487" s="1">
        <v>1.59</v>
      </c>
      <c r="AT487" s="1">
        <v>9</v>
      </c>
      <c r="AU487" s="1">
        <v>7.23</v>
      </c>
      <c r="AV487" s="1">
        <v>253</v>
      </c>
      <c r="AW487" s="1">
        <v>6.6</v>
      </c>
      <c r="AX487" s="1">
        <v>3.5</v>
      </c>
      <c r="AY487" s="1">
        <v>0.6</v>
      </c>
      <c r="AZ487" s="1">
        <v>62</v>
      </c>
      <c r="BA487" s="1">
        <v>14</v>
      </c>
      <c r="BB487" s="1">
        <v>11</v>
      </c>
      <c r="BD487" s="1">
        <v>28</v>
      </c>
      <c r="BE487" s="1">
        <v>29</v>
      </c>
      <c r="BF487" s="1">
        <v>7540</v>
      </c>
      <c r="BJ487" s="1">
        <v>2.1</v>
      </c>
      <c r="DJ487" s="1">
        <v>1</v>
      </c>
      <c r="DK487" s="1" t="s">
        <v>6533</v>
      </c>
    </row>
    <row r="488" spans="1:158" s="1" customFormat="1">
      <c r="A488" s="14">
        <v>479</v>
      </c>
      <c r="B488" s="1">
        <v>2</v>
      </c>
      <c r="C488" s="64" t="s">
        <v>5920</v>
      </c>
      <c r="D488" s="1">
        <v>6</v>
      </c>
      <c r="E488" s="1" t="s">
        <v>6764</v>
      </c>
      <c r="F488" s="1" t="s">
        <v>6126</v>
      </c>
      <c r="G488" s="1" t="s">
        <v>5916</v>
      </c>
      <c r="H488" s="1" t="s">
        <v>5887</v>
      </c>
      <c r="I488" s="1" t="s">
        <v>6562</v>
      </c>
      <c r="Q488" s="1">
        <v>168</v>
      </c>
      <c r="R488" s="1">
        <v>139</v>
      </c>
      <c r="S488" s="1">
        <v>94</v>
      </c>
      <c r="T488" s="1">
        <v>82</v>
      </c>
      <c r="U488" s="1">
        <v>98.5</v>
      </c>
      <c r="W488" s="1">
        <v>126</v>
      </c>
      <c r="Y488" s="1">
        <v>28</v>
      </c>
      <c r="AA488" s="1">
        <v>95</v>
      </c>
      <c r="AB488" s="1">
        <v>93</v>
      </c>
      <c r="AC488" s="1">
        <v>0</v>
      </c>
      <c r="AE488" s="1">
        <v>170</v>
      </c>
      <c r="AF488" s="1">
        <v>25</v>
      </c>
      <c r="AG488" s="1">
        <v>48.2</v>
      </c>
      <c r="AH488" s="1">
        <v>16.3</v>
      </c>
      <c r="AM488" s="1">
        <v>138</v>
      </c>
      <c r="AN488" s="1">
        <v>4.0999999999999996</v>
      </c>
      <c r="AO488" s="1">
        <v>97</v>
      </c>
      <c r="AP488" s="1">
        <v>9.6999999999999993</v>
      </c>
      <c r="AQ488" s="1">
        <v>99</v>
      </c>
      <c r="AR488" s="1">
        <v>9</v>
      </c>
      <c r="AS488" s="1">
        <v>0.86</v>
      </c>
      <c r="AT488" s="1">
        <v>16</v>
      </c>
      <c r="AU488" s="1">
        <v>12.47</v>
      </c>
      <c r="AV488" s="1">
        <v>216</v>
      </c>
      <c r="BC488" s="66"/>
      <c r="BG488" s="1">
        <v>7.29</v>
      </c>
      <c r="BH488" s="1">
        <v>54</v>
      </c>
      <c r="BQ488" s="14"/>
      <c r="DJ488" s="1">
        <v>1</v>
      </c>
      <c r="DK488" s="1" t="s">
        <v>5976</v>
      </c>
      <c r="DR488" s="1">
        <v>4</v>
      </c>
      <c r="DS488" s="1" t="s">
        <v>6765</v>
      </c>
      <c r="EI488" s="14"/>
      <c r="FB488" s="14"/>
    </row>
    <row r="489" spans="1:158" s="1" customFormat="1">
      <c r="A489" s="14">
        <v>480</v>
      </c>
      <c r="B489" s="1">
        <v>2</v>
      </c>
      <c r="C489" s="1" t="s">
        <v>5915</v>
      </c>
      <c r="D489" s="1">
        <v>3</v>
      </c>
      <c r="E489" s="1" t="s">
        <v>5897</v>
      </c>
      <c r="F489" s="1" t="s">
        <v>5889</v>
      </c>
      <c r="G489" s="1" t="s">
        <v>5916</v>
      </c>
      <c r="H489" s="1" t="s">
        <v>5917</v>
      </c>
      <c r="I489" s="1" t="s">
        <v>5912</v>
      </c>
      <c r="J489" s="1" t="s">
        <v>5911</v>
      </c>
      <c r="Q489" s="1">
        <v>155</v>
      </c>
      <c r="R489" s="1">
        <v>122</v>
      </c>
      <c r="S489" s="1">
        <v>81</v>
      </c>
      <c r="T489" s="1">
        <v>64</v>
      </c>
      <c r="U489" s="1">
        <v>100.9</v>
      </c>
      <c r="V489" s="1">
        <v>98.9</v>
      </c>
      <c r="W489" s="1">
        <v>102</v>
      </c>
      <c r="X489" s="1">
        <v>90</v>
      </c>
      <c r="Y489" s="1">
        <v>20</v>
      </c>
      <c r="Z489" s="1">
        <v>18</v>
      </c>
      <c r="AA489" s="1">
        <v>94</v>
      </c>
      <c r="AF489" s="1">
        <v>26</v>
      </c>
      <c r="AG489" s="1">
        <v>41.6</v>
      </c>
      <c r="AH489" s="1">
        <v>14</v>
      </c>
      <c r="AM489" s="1">
        <v>134</v>
      </c>
      <c r="AN489" s="1">
        <v>4.4000000000000004</v>
      </c>
      <c r="AO489" s="1">
        <v>95</v>
      </c>
      <c r="AP489" s="1">
        <v>8.6</v>
      </c>
      <c r="AQ489" s="1">
        <v>105</v>
      </c>
      <c r="AR489" s="1">
        <v>19</v>
      </c>
      <c r="AS489" s="1">
        <v>0.94</v>
      </c>
      <c r="AT489" s="1">
        <v>13</v>
      </c>
      <c r="AU489" s="1">
        <v>7.66</v>
      </c>
      <c r="AV489" s="1">
        <v>169</v>
      </c>
      <c r="AW489" s="1">
        <v>7</v>
      </c>
      <c r="AX489" s="1">
        <v>3.4</v>
      </c>
      <c r="AY489" s="1">
        <v>0.6</v>
      </c>
      <c r="AZ489" s="1">
        <v>67</v>
      </c>
      <c r="BA489" s="1">
        <v>16</v>
      </c>
      <c r="BB489" s="1">
        <v>9</v>
      </c>
      <c r="BG489" s="1">
        <v>7.43</v>
      </c>
      <c r="BH489" s="1">
        <v>42</v>
      </c>
      <c r="BJ489" s="1">
        <v>1.8</v>
      </c>
      <c r="DJ489" s="1">
        <v>2</v>
      </c>
      <c r="DK489" s="1" t="s">
        <v>5918</v>
      </c>
      <c r="DL489" s="1">
        <v>1</v>
      </c>
      <c r="DM489" s="1" t="s">
        <v>5919</v>
      </c>
    </row>
    <row r="490" spans="1:158" s="1" customFormat="1">
      <c r="A490" s="14">
        <v>481</v>
      </c>
      <c r="B490" s="1">
        <v>1</v>
      </c>
      <c r="C490" s="1" t="s">
        <v>6181</v>
      </c>
      <c r="D490" s="1">
        <v>7</v>
      </c>
      <c r="E490" s="1" t="s">
        <v>6182</v>
      </c>
      <c r="F490" s="1" t="s">
        <v>6104</v>
      </c>
      <c r="Q490" s="1">
        <v>200</v>
      </c>
      <c r="S490" s="1">
        <v>120</v>
      </c>
      <c r="U490" s="1">
        <v>97.7</v>
      </c>
      <c r="W490" s="1">
        <v>78</v>
      </c>
      <c r="Y490" s="1">
        <v>22</v>
      </c>
      <c r="Z490" s="1">
        <v>20</v>
      </c>
      <c r="AA490" s="1">
        <v>95</v>
      </c>
      <c r="AB490" s="1">
        <v>96</v>
      </c>
      <c r="AD490" s="1">
        <v>0</v>
      </c>
      <c r="AE490" s="1">
        <v>300</v>
      </c>
      <c r="AF490" s="1">
        <v>25</v>
      </c>
      <c r="AG490" s="1">
        <v>36</v>
      </c>
      <c r="AH490" s="1">
        <v>11.8</v>
      </c>
      <c r="AK490" s="1">
        <v>2.2000000000000002</v>
      </c>
      <c r="AM490" s="1">
        <v>139</v>
      </c>
      <c r="AN490" s="1">
        <v>4.2</v>
      </c>
      <c r="AO490" s="1">
        <v>101</v>
      </c>
      <c r="AP490" s="1">
        <v>8.8000000000000007</v>
      </c>
      <c r="AQ490" s="1">
        <v>152</v>
      </c>
      <c r="AR490" s="1">
        <v>14</v>
      </c>
      <c r="AS490" s="1">
        <v>0.6</v>
      </c>
      <c r="AT490" s="1">
        <v>13</v>
      </c>
      <c r="AU490" s="1">
        <v>9.93</v>
      </c>
      <c r="AV490" s="1">
        <v>209</v>
      </c>
      <c r="BD490" s="1" t="s">
        <v>5851</v>
      </c>
      <c r="BF490" s="1">
        <v>106</v>
      </c>
      <c r="BG490" s="1">
        <v>7.38</v>
      </c>
      <c r="BH490" s="1">
        <v>48</v>
      </c>
      <c r="BJ490" s="1">
        <v>1.9</v>
      </c>
      <c r="BQ490" s="1">
        <v>3.2</v>
      </c>
      <c r="DJ490" s="1">
        <v>1</v>
      </c>
      <c r="DK490" s="1" t="s">
        <v>5954</v>
      </c>
      <c r="DL490" s="1">
        <v>3</v>
      </c>
      <c r="DM490" s="1" t="s">
        <v>6183</v>
      </c>
    </row>
    <row r="491" spans="1:158" s="1" customFormat="1">
      <c r="A491" s="14">
        <v>482</v>
      </c>
      <c r="B491" s="64">
        <v>1</v>
      </c>
      <c r="C491" s="64" t="s">
        <v>6621</v>
      </c>
      <c r="D491" s="64">
        <v>3</v>
      </c>
      <c r="E491" s="1" t="s">
        <v>5897</v>
      </c>
      <c r="F491" s="1" t="s">
        <v>6030</v>
      </c>
      <c r="G491" s="1" t="s">
        <v>5992</v>
      </c>
      <c r="H491" s="1" t="s">
        <v>6622</v>
      </c>
      <c r="Q491" s="1">
        <v>130</v>
      </c>
      <c r="R491" s="1">
        <v>117</v>
      </c>
      <c r="S491" s="1">
        <v>72</v>
      </c>
      <c r="T491" s="1">
        <v>68</v>
      </c>
      <c r="U491" s="1">
        <v>103</v>
      </c>
      <c r="V491" s="1">
        <v>98.4</v>
      </c>
      <c r="W491" s="1">
        <v>116</v>
      </c>
      <c r="X491" s="1">
        <v>86</v>
      </c>
      <c r="Y491" s="1">
        <v>20</v>
      </c>
      <c r="Z491" s="1">
        <v>16</v>
      </c>
      <c r="AA491" s="1">
        <v>96</v>
      </c>
      <c r="AB491" s="1">
        <v>98</v>
      </c>
      <c r="AC491" s="1">
        <v>0</v>
      </c>
      <c r="AD491" s="1">
        <v>0</v>
      </c>
      <c r="AE491" s="1">
        <v>174</v>
      </c>
      <c r="AF491" s="1">
        <v>25</v>
      </c>
      <c r="AG491" s="1">
        <v>36</v>
      </c>
      <c r="AH491" s="1">
        <v>12.5</v>
      </c>
      <c r="AK491" s="1">
        <v>1.7</v>
      </c>
      <c r="AM491" s="1">
        <v>136</v>
      </c>
      <c r="AN491" s="1">
        <v>4.5</v>
      </c>
      <c r="AO491" s="1">
        <v>98</v>
      </c>
      <c r="AP491" s="1">
        <v>9.1999999999999993</v>
      </c>
      <c r="AQ491" s="1">
        <v>308</v>
      </c>
      <c r="AR491" s="1">
        <v>25</v>
      </c>
      <c r="AS491" s="1">
        <v>1.72</v>
      </c>
      <c r="AT491" s="1">
        <v>15</v>
      </c>
      <c r="AU491" s="1">
        <v>12.17</v>
      </c>
      <c r="AV491" s="1">
        <v>200</v>
      </c>
      <c r="BG491" s="1">
        <v>7.45</v>
      </c>
      <c r="BH491" s="1">
        <v>39</v>
      </c>
      <c r="DJ491" s="1">
        <v>2</v>
      </c>
      <c r="DK491" s="1" t="s">
        <v>6623</v>
      </c>
      <c r="DR491" s="1">
        <v>1</v>
      </c>
      <c r="DS491" s="1" t="s">
        <v>6620</v>
      </c>
      <c r="DT491" s="1">
        <v>2</v>
      </c>
      <c r="DU491" s="1" t="s">
        <v>6303</v>
      </c>
    </row>
    <row r="492" spans="1:158" s="1" customFormat="1">
      <c r="A492" s="14">
        <v>483</v>
      </c>
      <c r="B492" s="64">
        <v>1</v>
      </c>
      <c r="C492" s="64" t="s">
        <v>5920</v>
      </c>
      <c r="D492" s="64">
        <v>7</v>
      </c>
      <c r="E492" s="1" t="s">
        <v>5911</v>
      </c>
      <c r="F492" s="1" t="s">
        <v>6104</v>
      </c>
      <c r="Q492" s="1">
        <v>112</v>
      </c>
      <c r="S492" s="1">
        <v>56</v>
      </c>
      <c r="U492" s="1">
        <v>97.2</v>
      </c>
      <c r="V492" s="1">
        <v>97.4</v>
      </c>
      <c r="W492" s="1">
        <v>110</v>
      </c>
      <c r="Y492" s="1">
        <v>32</v>
      </c>
      <c r="AA492" s="1">
        <v>97</v>
      </c>
      <c r="AC492" s="1">
        <v>0</v>
      </c>
      <c r="AE492" s="1">
        <v>167</v>
      </c>
      <c r="AF492" s="1">
        <v>25</v>
      </c>
      <c r="AG492" s="1">
        <v>48</v>
      </c>
      <c r="AH492" s="1">
        <v>16</v>
      </c>
      <c r="AI492" s="1">
        <v>1</v>
      </c>
      <c r="AM492" s="1">
        <v>141</v>
      </c>
      <c r="AN492" s="1">
        <v>4.3</v>
      </c>
      <c r="AO492" s="1">
        <v>101</v>
      </c>
      <c r="AP492" s="1">
        <v>9.6</v>
      </c>
      <c r="AQ492" s="1">
        <v>109</v>
      </c>
      <c r="AR492" s="1">
        <v>13</v>
      </c>
      <c r="AS492" s="1">
        <v>0.77</v>
      </c>
      <c r="AT492" s="1">
        <v>15</v>
      </c>
      <c r="AU492" s="1">
        <v>8.98</v>
      </c>
      <c r="AV492" s="1">
        <v>204</v>
      </c>
      <c r="AW492" s="1">
        <v>8</v>
      </c>
      <c r="AX492" s="1">
        <v>4.5999999999999996</v>
      </c>
      <c r="AY492" s="1">
        <v>0.4</v>
      </c>
      <c r="AZ492" s="1">
        <v>89</v>
      </c>
      <c r="BA492" s="1">
        <v>19</v>
      </c>
      <c r="BB492" s="1">
        <v>22</v>
      </c>
      <c r="BI492" s="1">
        <v>0.06</v>
      </c>
      <c r="BJ492" s="1">
        <v>2</v>
      </c>
      <c r="DJ492" s="1">
        <v>1</v>
      </c>
      <c r="DK492" s="1" t="s">
        <v>6718</v>
      </c>
    </row>
    <row r="493" spans="1:158" s="1" customFormat="1">
      <c r="A493" s="14">
        <v>484</v>
      </c>
      <c r="B493" s="1">
        <v>2</v>
      </c>
      <c r="C493" s="1" t="s">
        <v>6007</v>
      </c>
      <c r="D493" s="1">
        <v>11</v>
      </c>
      <c r="E493" s="1" t="s">
        <v>6008</v>
      </c>
      <c r="Q493" s="1">
        <v>148</v>
      </c>
      <c r="R493" s="1">
        <v>124</v>
      </c>
      <c r="S493" s="1">
        <v>90</v>
      </c>
      <c r="T493" s="1">
        <v>81</v>
      </c>
      <c r="U493" s="1">
        <v>98.1</v>
      </c>
      <c r="V493" s="1">
        <v>98.3</v>
      </c>
      <c r="W493" s="1">
        <v>88</v>
      </c>
      <c r="X493" s="1">
        <v>77</v>
      </c>
      <c r="Y493" s="1">
        <v>16</v>
      </c>
      <c r="Z493" s="1">
        <v>19</v>
      </c>
      <c r="AA493" s="1">
        <v>97</v>
      </c>
      <c r="AB493" s="1">
        <v>99</v>
      </c>
      <c r="AE493" s="1">
        <v>320</v>
      </c>
      <c r="AF493" s="1">
        <v>26</v>
      </c>
      <c r="AG493" s="1">
        <v>38.299999999999997</v>
      </c>
      <c r="AH493" s="1">
        <v>12.6</v>
      </c>
      <c r="AM493" s="1">
        <v>140</v>
      </c>
      <c r="AN493" s="1">
        <v>4.2</v>
      </c>
      <c r="AO493" s="1">
        <v>100</v>
      </c>
      <c r="AP493" s="1">
        <v>9.3000000000000007</v>
      </c>
      <c r="AQ493" s="1">
        <v>99</v>
      </c>
      <c r="AR493" s="1">
        <v>11</v>
      </c>
      <c r="AS493" s="1">
        <v>0.85</v>
      </c>
      <c r="AT493" s="1">
        <v>14</v>
      </c>
      <c r="AU493" s="1">
        <v>4.34</v>
      </c>
      <c r="AV493" s="1">
        <v>333</v>
      </c>
      <c r="BC493" s="1">
        <v>5.5</v>
      </c>
      <c r="DJ493" s="1">
        <v>3</v>
      </c>
      <c r="DK493" s="1" t="s">
        <v>6009</v>
      </c>
      <c r="DL493" s="1">
        <v>2</v>
      </c>
      <c r="DM493" s="1" t="s">
        <v>6010</v>
      </c>
    </row>
    <row r="494" spans="1:158" s="1" customFormat="1">
      <c r="A494" s="14">
        <v>485</v>
      </c>
      <c r="B494" s="64">
        <v>2</v>
      </c>
      <c r="C494" s="64" t="s">
        <v>5831</v>
      </c>
      <c r="D494" s="1">
        <v>14</v>
      </c>
      <c r="E494" s="1" t="s">
        <v>6030</v>
      </c>
      <c r="F494" s="1" t="s">
        <v>6468</v>
      </c>
      <c r="Q494" s="1">
        <v>185</v>
      </c>
      <c r="R494" s="1">
        <v>161</v>
      </c>
      <c r="S494" s="1">
        <v>50</v>
      </c>
      <c r="T494" s="1">
        <v>50</v>
      </c>
      <c r="W494" s="1">
        <v>65</v>
      </c>
      <c r="X494" s="1">
        <v>69</v>
      </c>
      <c r="Y494" s="1">
        <v>12</v>
      </c>
      <c r="Z494" s="1">
        <v>15</v>
      </c>
      <c r="AA494" s="1">
        <v>98</v>
      </c>
      <c r="AB494" s="1">
        <v>97</v>
      </c>
      <c r="AC494" s="1">
        <v>0</v>
      </c>
      <c r="AF494" s="1">
        <v>22</v>
      </c>
      <c r="AG494" s="1">
        <v>41.9</v>
      </c>
      <c r="AH494" s="1">
        <v>13.4</v>
      </c>
      <c r="AM494" s="1">
        <v>147</v>
      </c>
      <c r="AN494" s="1">
        <v>2.6</v>
      </c>
      <c r="AO494" s="1">
        <v>116</v>
      </c>
      <c r="AP494" s="1">
        <v>6.2</v>
      </c>
      <c r="AQ494" s="1">
        <v>88</v>
      </c>
      <c r="AR494" s="1">
        <v>14</v>
      </c>
      <c r="AS494" s="1">
        <v>0.64</v>
      </c>
      <c r="AT494" s="1">
        <v>9</v>
      </c>
      <c r="AU494" s="1">
        <v>11.63</v>
      </c>
      <c r="AV494" s="1">
        <v>224</v>
      </c>
      <c r="AW494" s="1">
        <v>4.7</v>
      </c>
      <c r="AX494" s="1">
        <v>2.7</v>
      </c>
      <c r="AY494" s="1">
        <v>0.4</v>
      </c>
      <c r="AZ494" s="1">
        <v>61</v>
      </c>
      <c r="BA494" s="1">
        <v>11</v>
      </c>
      <c r="BB494" s="1">
        <v>7</v>
      </c>
      <c r="BD494" s="1">
        <v>18</v>
      </c>
      <c r="BE494" s="1">
        <v>23</v>
      </c>
      <c r="BK494" s="1">
        <v>8</v>
      </c>
      <c r="DJ494" s="1">
        <v>2</v>
      </c>
      <c r="DK494" s="1" t="s">
        <v>6469</v>
      </c>
      <c r="DL494" s="1">
        <v>1</v>
      </c>
      <c r="DM494" s="1" t="s">
        <v>5976</v>
      </c>
    </row>
    <row r="495" spans="1:158" s="1" customFormat="1">
      <c r="A495" s="14">
        <v>486</v>
      </c>
      <c r="B495" s="1">
        <v>1</v>
      </c>
      <c r="C495" s="1" t="s">
        <v>5920</v>
      </c>
      <c r="D495" s="1">
        <v>4</v>
      </c>
      <c r="E495" s="1" t="s">
        <v>5981</v>
      </c>
      <c r="F495" s="1" t="s">
        <v>5886</v>
      </c>
      <c r="Q495" s="1">
        <v>175</v>
      </c>
      <c r="R495" s="1">
        <v>129</v>
      </c>
      <c r="S495" s="1">
        <v>75</v>
      </c>
      <c r="T495" s="1">
        <v>63</v>
      </c>
      <c r="U495" s="1">
        <v>97.4</v>
      </c>
      <c r="V495" s="1">
        <v>97.7</v>
      </c>
      <c r="W495" s="1">
        <v>69</v>
      </c>
      <c r="X495" s="1">
        <v>74</v>
      </c>
      <c r="Y495" s="1">
        <v>22</v>
      </c>
      <c r="Z495" s="1">
        <v>18</v>
      </c>
      <c r="AA495" s="1">
        <v>99</v>
      </c>
      <c r="AB495" s="1">
        <v>98</v>
      </c>
      <c r="AC495" s="1">
        <v>0</v>
      </c>
      <c r="AD495" s="1">
        <v>0</v>
      </c>
      <c r="AF495" s="1">
        <v>26</v>
      </c>
      <c r="AG495" s="1">
        <v>37.299999999999997</v>
      </c>
      <c r="AH495" s="1">
        <v>12.6</v>
      </c>
      <c r="AK495" s="1">
        <v>1.3</v>
      </c>
      <c r="AM495" s="1">
        <v>138</v>
      </c>
      <c r="AN495" s="1">
        <v>4.3</v>
      </c>
      <c r="AO495" s="1">
        <v>100</v>
      </c>
      <c r="AP495" s="1">
        <v>9.1</v>
      </c>
      <c r="AQ495" s="1">
        <v>153</v>
      </c>
      <c r="AR495" s="1">
        <v>20</v>
      </c>
      <c r="AS495" s="1">
        <v>0.84</v>
      </c>
      <c r="AT495" s="1">
        <v>12</v>
      </c>
      <c r="AU495" s="1">
        <v>9.06</v>
      </c>
      <c r="AV495" s="1">
        <v>209</v>
      </c>
      <c r="BD495" s="1" t="s">
        <v>5851</v>
      </c>
      <c r="BF495" s="1">
        <v>669</v>
      </c>
      <c r="BG495" s="1">
        <v>7.46</v>
      </c>
      <c r="BH495" s="1">
        <v>34</v>
      </c>
      <c r="BJ495" s="1">
        <v>2.1</v>
      </c>
      <c r="BQ495" s="1">
        <v>3.2</v>
      </c>
      <c r="DJ495" s="1">
        <v>3</v>
      </c>
      <c r="DK495" s="1" t="s">
        <v>5982</v>
      </c>
      <c r="DL495" s="1">
        <v>1</v>
      </c>
      <c r="DM495" s="1" t="s">
        <v>5954</v>
      </c>
    </row>
    <row r="496" spans="1:158" s="1" customFormat="1">
      <c r="A496" s="14">
        <v>487</v>
      </c>
      <c r="B496" s="64">
        <v>2</v>
      </c>
      <c r="C496" s="1" t="s">
        <v>5853</v>
      </c>
      <c r="D496" s="64">
        <v>2</v>
      </c>
      <c r="E496" s="1" t="s">
        <v>6030</v>
      </c>
      <c r="F496" s="1" t="s">
        <v>6373</v>
      </c>
      <c r="G496" s="1" t="s">
        <v>5917</v>
      </c>
      <c r="H496" s="1" t="s">
        <v>6374</v>
      </c>
      <c r="Q496" s="1">
        <v>144</v>
      </c>
      <c r="S496" s="1">
        <v>89</v>
      </c>
      <c r="U496" s="1">
        <v>98.3</v>
      </c>
      <c r="W496" s="1">
        <v>69</v>
      </c>
      <c r="Y496" s="1">
        <v>18</v>
      </c>
      <c r="AA496" s="1">
        <v>99</v>
      </c>
      <c r="AC496" s="1">
        <v>0</v>
      </c>
      <c r="AE496" s="1">
        <v>130</v>
      </c>
      <c r="AF496" s="1">
        <v>27</v>
      </c>
      <c r="AG496" s="1">
        <v>40.6</v>
      </c>
      <c r="AH496" s="1">
        <v>13.6</v>
      </c>
      <c r="AK496" s="1">
        <v>1.4</v>
      </c>
      <c r="AM496" s="1">
        <v>137</v>
      </c>
      <c r="AN496" s="1">
        <v>4.4000000000000004</v>
      </c>
      <c r="AO496" s="1">
        <v>101</v>
      </c>
      <c r="AP496" s="1">
        <v>9.4</v>
      </c>
      <c r="AQ496" s="1">
        <v>247</v>
      </c>
      <c r="AR496" s="1">
        <v>14</v>
      </c>
      <c r="AS496" s="1">
        <v>1.42</v>
      </c>
      <c r="AT496" s="1">
        <v>9</v>
      </c>
      <c r="AU496" s="1">
        <v>6.78</v>
      </c>
      <c r="AV496" s="1">
        <v>286</v>
      </c>
      <c r="BC496" s="1">
        <v>10.4</v>
      </c>
      <c r="BG496" s="1">
        <v>7.4</v>
      </c>
      <c r="BH496" s="1">
        <v>43</v>
      </c>
      <c r="DJ496" s="1">
        <v>2</v>
      </c>
      <c r="DK496" s="1" t="s">
        <v>6230</v>
      </c>
    </row>
    <row r="497" spans="1:125" s="1" customFormat="1">
      <c r="A497" s="14">
        <v>488</v>
      </c>
      <c r="B497" s="64">
        <v>1</v>
      </c>
      <c r="C497" s="64" t="s">
        <v>6406</v>
      </c>
      <c r="D497" s="1">
        <v>14</v>
      </c>
      <c r="E497" s="1" t="s">
        <v>6184</v>
      </c>
      <c r="Q497" s="1">
        <v>107</v>
      </c>
      <c r="R497" s="1">
        <v>141</v>
      </c>
      <c r="S497" s="1">
        <v>73</v>
      </c>
      <c r="T497" s="1">
        <v>60</v>
      </c>
      <c r="U497" s="1">
        <v>99.1</v>
      </c>
      <c r="W497" s="1">
        <v>130</v>
      </c>
      <c r="X497" s="1">
        <v>117</v>
      </c>
      <c r="Z497" s="1">
        <v>14</v>
      </c>
      <c r="AA497" s="1">
        <v>100</v>
      </c>
      <c r="AB497" s="1">
        <v>92</v>
      </c>
      <c r="AC497" s="1">
        <v>1</v>
      </c>
    </row>
    <row r="498" spans="1:125" s="1" customFormat="1">
      <c r="A498" s="14">
        <v>489</v>
      </c>
      <c r="B498" s="1">
        <v>1</v>
      </c>
      <c r="C498" s="1" t="s">
        <v>6803</v>
      </c>
      <c r="D498" s="1">
        <v>3</v>
      </c>
      <c r="E498" s="1" t="s">
        <v>5897</v>
      </c>
      <c r="F498" s="1" t="s">
        <v>6324</v>
      </c>
      <c r="G498" s="1" t="s">
        <v>5992</v>
      </c>
      <c r="Q498" s="1">
        <v>126</v>
      </c>
      <c r="R498" s="1">
        <v>94</v>
      </c>
      <c r="S498" s="1">
        <v>60</v>
      </c>
      <c r="T498" s="1">
        <v>52</v>
      </c>
      <c r="U498" s="1">
        <v>101.1</v>
      </c>
      <c r="V498" s="1">
        <v>99.5</v>
      </c>
      <c r="W498" s="1">
        <v>103</v>
      </c>
      <c r="X498" s="1">
        <v>97</v>
      </c>
      <c r="Y498" s="1">
        <v>18</v>
      </c>
      <c r="Z498" s="1">
        <v>18</v>
      </c>
      <c r="AA498" s="1">
        <v>96</v>
      </c>
      <c r="AB498" s="1">
        <v>94</v>
      </c>
      <c r="AC498" s="1">
        <v>0</v>
      </c>
      <c r="AD498" s="1">
        <v>0</v>
      </c>
      <c r="AE498" s="1">
        <v>160</v>
      </c>
      <c r="AF498" s="1">
        <v>20</v>
      </c>
      <c r="AG498" s="1">
        <v>45.9</v>
      </c>
      <c r="AH498" s="1">
        <v>14.7</v>
      </c>
      <c r="AK498" s="1">
        <v>2.6</v>
      </c>
      <c r="AL498" s="1">
        <v>0.9</v>
      </c>
      <c r="AM498" s="1">
        <v>136</v>
      </c>
      <c r="AN498" s="1">
        <v>5</v>
      </c>
      <c r="AO498" s="1">
        <v>102</v>
      </c>
      <c r="AP498" s="1">
        <v>9.1999999999999993</v>
      </c>
      <c r="AQ498" s="1">
        <v>129</v>
      </c>
      <c r="AR498" s="1">
        <v>10</v>
      </c>
      <c r="AS498" s="1">
        <v>0.75</v>
      </c>
      <c r="AT498" s="1">
        <v>14</v>
      </c>
      <c r="AU498" s="1">
        <v>19.100000000000001</v>
      </c>
      <c r="AV498" s="1">
        <v>209</v>
      </c>
      <c r="AW498" s="1">
        <v>5.9</v>
      </c>
      <c r="AX498" s="1">
        <v>3.9</v>
      </c>
      <c r="AY498" s="1">
        <v>0.5</v>
      </c>
      <c r="AZ498" s="1">
        <v>76</v>
      </c>
      <c r="BA498" s="1">
        <v>15</v>
      </c>
      <c r="BB498" s="1">
        <v>14</v>
      </c>
      <c r="BD498" s="1">
        <v>10</v>
      </c>
      <c r="BF498" s="1">
        <v>242</v>
      </c>
      <c r="BG498" s="1">
        <v>7.45</v>
      </c>
      <c r="BH498" s="1">
        <v>35</v>
      </c>
      <c r="BJ498" s="1">
        <v>1.8</v>
      </c>
      <c r="BK498" s="1">
        <v>21</v>
      </c>
      <c r="BQ498" s="1">
        <v>1.6</v>
      </c>
      <c r="CJ498" s="1">
        <v>0</v>
      </c>
      <c r="CK498" s="1">
        <v>0</v>
      </c>
      <c r="CL498" s="1">
        <v>0</v>
      </c>
      <c r="DJ498" s="1">
        <v>1</v>
      </c>
      <c r="DK498" s="1" t="s">
        <v>5976</v>
      </c>
      <c r="DR498" s="1">
        <v>1</v>
      </c>
      <c r="DS498" s="1" t="s">
        <v>6359</v>
      </c>
    </row>
    <row r="499" spans="1:125" s="1" customFormat="1">
      <c r="A499" s="14">
        <v>490</v>
      </c>
      <c r="B499" s="1">
        <v>1</v>
      </c>
      <c r="C499" s="1" t="s">
        <v>6076</v>
      </c>
      <c r="D499" s="1">
        <v>5</v>
      </c>
      <c r="E499" s="1" t="s">
        <v>6077</v>
      </c>
      <c r="F499" s="1" t="s">
        <v>6078</v>
      </c>
      <c r="G499" s="1" t="s">
        <v>5987</v>
      </c>
      <c r="H499" s="1" t="s">
        <v>5883</v>
      </c>
      <c r="I499" s="1" t="s">
        <v>5897</v>
      </c>
      <c r="Q499" s="1">
        <v>108</v>
      </c>
      <c r="R499" s="1">
        <v>103</v>
      </c>
      <c r="S499" s="1">
        <v>66</v>
      </c>
      <c r="T499" s="1">
        <v>70</v>
      </c>
      <c r="U499" s="1">
        <v>99.1</v>
      </c>
      <c r="V499" s="1">
        <v>98.1</v>
      </c>
      <c r="W499" s="1">
        <v>66</v>
      </c>
      <c r="X499" s="1">
        <v>72</v>
      </c>
      <c r="Y499" s="1">
        <v>20</v>
      </c>
      <c r="Z499" s="1">
        <v>14</v>
      </c>
      <c r="AA499" s="1">
        <v>95</v>
      </c>
      <c r="AB499" s="1">
        <v>98</v>
      </c>
      <c r="AC499" s="1">
        <v>0</v>
      </c>
      <c r="AD499" s="1">
        <v>0</v>
      </c>
      <c r="AE499" s="1">
        <v>190</v>
      </c>
      <c r="AF499" s="1">
        <v>33</v>
      </c>
      <c r="AG499" s="1">
        <v>39.5</v>
      </c>
      <c r="AH499" s="1">
        <v>11.7</v>
      </c>
      <c r="AI499" s="1">
        <v>1.3</v>
      </c>
      <c r="AK499" s="1">
        <v>1.3</v>
      </c>
      <c r="AM499" s="1">
        <v>145</v>
      </c>
      <c r="AN499" s="1">
        <v>3.6</v>
      </c>
      <c r="AO499" s="1">
        <v>98</v>
      </c>
      <c r="AP499" s="1">
        <v>9.6</v>
      </c>
      <c r="AQ499" s="1">
        <v>107</v>
      </c>
      <c r="AR499" s="1">
        <v>13</v>
      </c>
      <c r="AS499" s="1">
        <v>1.02</v>
      </c>
      <c r="AT499" s="1">
        <v>14</v>
      </c>
      <c r="AU499" s="1">
        <v>4.99</v>
      </c>
      <c r="AV499" s="1">
        <v>169</v>
      </c>
      <c r="BD499" s="1" t="s">
        <v>5851</v>
      </c>
      <c r="BF499" s="1">
        <v>5537</v>
      </c>
      <c r="BL499" s="1">
        <v>952</v>
      </c>
      <c r="DJ499" s="1">
        <v>1</v>
      </c>
      <c r="DK499" s="1" t="s">
        <v>6079</v>
      </c>
      <c r="DL499" s="1">
        <v>4</v>
      </c>
      <c r="DM499" s="1" t="s">
        <v>6080</v>
      </c>
    </row>
    <row r="500" spans="1:125" s="1" customFormat="1">
      <c r="A500" s="14">
        <v>491</v>
      </c>
      <c r="B500" s="64">
        <v>1</v>
      </c>
      <c r="C500" s="64" t="s">
        <v>5831</v>
      </c>
      <c r="D500" s="64">
        <v>1</v>
      </c>
      <c r="E500" s="1" t="s">
        <v>5992</v>
      </c>
      <c r="Q500" s="1">
        <v>133</v>
      </c>
      <c r="R500" s="1">
        <v>123</v>
      </c>
      <c r="S500" s="1">
        <v>61</v>
      </c>
      <c r="T500" s="1">
        <v>63</v>
      </c>
      <c r="U500" s="1">
        <v>97.8</v>
      </c>
      <c r="V500" s="1">
        <v>97.8</v>
      </c>
      <c r="W500" s="1">
        <v>73</v>
      </c>
      <c r="X500" s="1">
        <v>68</v>
      </c>
      <c r="Y500" s="1">
        <v>16</v>
      </c>
      <c r="Z500" s="1">
        <v>20</v>
      </c>
      <c r="AA500" s="1">
        <v>92</v>
      </c>
      <c r="AB500" s="1">
        <v>96</v>
      </c>
      <c r="AC500" s="1">
        <v>0</v>
      </c>
      <c r="AD500" s="1">
        <v>0</v>
      </c>
      <c r="AF500" s="1">
        <v>31</v>
      </c>
      <c r="AG500" s="1">
        <v>33.9</v>
      </c>
      <c r="AH500" s="1">
        <v>10.8</v>
      </c>
      <c r="AM500" s="1">
        <v>137</v>
      </c>
      <c r="AN500" s="1">
        <v>4.3</v>
      </c>
      <c r="AO500" s="1">
        <v>98</v>
      </c>
      <c r="AP500" s="1">
        <v>9.6999999999999993</v>
      </c>
      <c r="AQ500" s="1">
        <v>149</v>
      </c>
      <c r="AR500" s="1">
        <v>27</v>
      </c>
      <c r="AS500" s="1">
        <v>1.32</v>
      </c>
      <c r="AT500" s="1">
        <v>8</v>
      </c>
      <c r="AU500" s="1">
        <v>7.62</v>
      </c>
      <c r="AV500" s="1">
        <v>151</v>
      </c>
      <c r="AW500" s="1">
        <v>8.1</v>
      </c>
      <c r="AX500" s="1">
        <v>4</v>
      </c>
      <c r="AY500" s="1">
        <v>0.3</v>
      </c>
      <c r="AZ500" s="1">
        <v>103</v>
      </c>
      <c r="BA500" s="1">
        <v>21</v>
      </c>
      <c r="BB500" s="1">
        <v>17</v>
      </c>
      <c r="BD500" s="1">
        <v>34</v>
      </c>
      <c r="BF500" s="1">
        <v>380</v>
      </c>
      <c r="BJ500" s="1">
        <v>2</v>
      </c>
      <c r="BK500" s="1">
        <v>18</v>
      </c>
      <c r="DJ500" s="1">
        <v>2</v>
      </c>
      <c r="DK500" s="70" t="s">
        <v>6762</v>
      </c>
    </row>
    <row r="501" spans="1:125" s="1" customFormat="1">
      <c r="A501" s="14">
        <v>492</v>
      </c>
      <c r="B501" s="64">
        <v>1</v>
      </c>
      <c r="C501" s="64" t="s">
        <v>5920</v>
      </c>
      <c r="D501" s="64">
        <v>6</v>
      </c>
      <c r="E501" s="1" t="s">
        <v>5887</v>
      </c>
      <c r="F501" s="1" t="s">
        <v>5843</v>
      </c>
      <c r="G501" s="1" t="s">
        <v>6321</v>
      </c>
      <c r="Q501" s="1">
        <v>134</v>
      </c>
      <c r="S501" s="1">
        <v>60</v>
      </c>
      <c r="U501" s="1">
        <v>98</v>
      </c>
      <c r="W501" s="1">
        <v>75</v>
      </c>
      <c r="Y501" s="1">
        <v>24</v>
      </c>
      <c r="AA501" s="1">
        <v>97</v>
      </c>
      <c r="AC501" s="1">
        <v>0</v>
      </c>
      <c r="AE501" s="1">
        <v>174</v>
      </c>
    </row>
    <row r="502" spans="1:125" s="1" customFormat="1">
      <c r="A502" s="14">
        <v>493</v>
      </c>
      <c r="B502" s="64">
        <v>1</v>
      </c>
      <c r="C502" s="64" t="s">
        <v>6626</v>
      </c>
      <c r="D502" s="64">
        <v>4</v>
      </c>
      <c r="E502" s="1" t="s">
        <v>5911</v>
      </c>
      <c r="F502" s="1" t="s">
        <v>5862</v>
      </c>
      <c r="G502" s="1" t="s">
        <v>6104</v>
      </c>
      <c r="H502" s="1" t="s">
        <v>5861</v>
      </c>
      <c r="I502" s="1" t="s">
        <v>5889</v>
      </c>
      <c r="Q502" s="1">
        <v>216</v>
      </c>
      <c r="R502" s="1">
        <v>175</v>
      </c>
      <c r="S502" s="1">
        <v>101</v>
      </c>
      <c r="T502" s="1">
        <v>77</v>
      </c>
      <c r="U502" s="1">
        <v>100.4</v>
      </c>
      <c r="W502" s="1">
        <v>79</v>
      </c>
      <c r="X502" s="1">
        <v>78</v>
      </c>
      <c r="Y502" s="1">
        <v>22</v>
      </c>
      <c r="Z502" s="1">
        <v>18</v>
      </c>
      <c r="AA502" s="1">
        <v>97</v>
      </c>
      <c r="AB502" s="1">
        <v>98</v>
      </c>
      <c r="AD502" s="1">
        <v>0</v>
      </c>
      <c r="AE502" s="1">
        <v>208</v>
      </c>
      <c r="AF502" s="1">
        <v>27</v>
      </c>
      <c r="AG502" s="1">
        <v>44.8</v>
      </c>
      <c r="AH502" s="1">
        <v>14.9</v>
      </c>
      <c r="AI502" s="1">
        <v>1</v>
      </c>
      <c r="AM502" s="1">
        <v>137</v>
      </c>
      <c r="AN502" s="1">
        <v>4.0999999999999996</v>
      </c>
      <c r="AO502" s="1">
        <v>93</v>
      </c>
      <c r="AP502" s="1">
        <v>9.4</v>
      </c>
      <c r="AQ502" s="1">
        <v>291</v>
      </c>
      <c r="AR502" s="1">
        <v>20</v>
      </c>
      <c r="AS502" s="1">
        <v>1.76</v>
      </c>
      <c r="AT502" s="1">
        <v>17</v>
      </c>
      <c r="AU502" s="1">
        <v>5.56</v>
      </c>
      <c r="AV502" s="1">
        <v>184</v>
      </c>
      <c r="AW502" s="1">
        <v>8.4</v>
      </c>
      <c r="AX502" s="1">
        <v>4.5</v>
      </c>
      <c r="AY502" s="1">
        <v>0.5</v>
      </c>
      <c r="AZ502" s="1">
        <v>74</v>
      </c>
      <c r="BA502" s="1">
        <v>150</v>
      </c>
      <c r="BB502" s="1">
        <v>41</v>
      </c>
      <c r="BI502" s="1">
        <v>0.33</v>
      </c>
      <c r="BJ502" s="1">
        <v>1.7</v>
      </c>
      <c r="CJ502" s="1">
        <v>1</v>
      </c>
      <c r="CK502" s="1">
        <v>0</v>
      </c>
      <c r="CL502" s="1">
        <v>0</v>
      </c>
      <c r="DJ502" s="1">
        <v>1</v>
      </c>
      <c r="DK502" s="1" t="s">
        <v>5976</v>
      </c>
    </row>
    <row r="503" spans="1:125" s="1" customFormat="1">
      <c r="A503" s="14">
        <v>494</v>
      </c>
      <c r="B503" s="1">
        <v>1</v>
      </c>
      <c r="C503" s="1" t="s">
        <v>5839</v>
      </c>
      <c r="D503" s="1">
        <v>5</v>
      </c>
      <c r="E503" s="1" t="s">
        <v>5889</v>
      </c>
      <c r="F503" s="1" t="s">
        <v>5843</v>
      </c>
      <c r="Q503" s="1">
        <v>160</v>
      </c>
      <c r="R503" s="1">
        <v>118</v>
      </c>
      <c r="S503" s="1">
        <v>83</v>
      </c>
      <c r="T503" s="1">
        <v>68</v>
      </c>
      <c r="U503" s="1">
        <v>98.2</v>
      </c>
      <c r="V503" s="1">
        <v>98.1</v>
      </c>
      <c r="W503" s="1">
        <v>65</v>
      </c>
      <c r="X503" s="1">
        <v>68</v>
      </c>
      <c r="Y503" s="1">
        <v>18</v>
      </c>
      <c r="AA503" s="1">
        <v>100</v>
      </c>
      <c r="AB503" s="1">
        <v>100</v>
      </c>
      <c r="AF503" s="1">
        <v>29</v>
      </c>
      <c r="AG503" s="1">
        <v>29.8</v>
      </c>
      <c r="AH503" s="1">
        <v>9.9</v>
      </c>
      <c r="AM503" s="1">
        <v>139</v>
      </c>
      <c r="AN503" s="1">
        <v>3.8</v>
      </c>
      <c r="AO503" s="1">
        <v>100</v>
      </c>
      <c r="AP503" s="1">
        <v>7.7</v>
      </c>
      <c r="AQ503" s="1">
        <v>338</v>
      </c>
      <c r="AR503" s="1">
        <v>13</v>
      </c>
      <c r="AS503" s="1">
        <v>0.96</v>
      </c>
      <c r="AT503" s="1">
        <v>10</v>
      </c>
      <c r="AU503" s="1">
        <v>6.5</v>
      </c>
      <c r="AV503" s="1">
        <v>195</v>
      </c>
      <c r="AW503" s="1">
        <v>7.5</v>
      </c>
      <c r="AX503" s="1">
        <v>3.9</v>
      </c>
      <c r="AY503" s="1">
        <v>0.6</v>
      </c>
      <c r="AZ503" s="1">
        <v>61</v>
      </c>
      <c r="BA503" s="1">
        <v>13</v>
      </c>
      <c r="BB503" s="1">
        <v>11</v>
      </c>
      <c r="BD503" s="1" t="s">
        <v>5851</v>
      </c>
      <c r="BF503" s="1">
        <v>1686</v>
      </c>
      <c r="BJ503" s="1">
        <v>1.5</v>
      </c>
      <c r="DJ503" s="1">
        <v>1</v>
      </c>
      <c r="DK503" s="1" t="s">
        <v>5890</v>
      </c>
    </row>
    <row r="504" spans="1:125" s="1" customFormat="1">
      <c r="A504" s="14">
        <v>495</v>
      </c>
      <c r="B504" s="64">
        <v>1</v>
      </c>
      <c r="C504" s="64" t="s">
        <v>6337</v>
      </c>
      <c r="D504" s="64">
        <v>1</v>
      </c>
      <c r="E504" s="1" t="s">
        <v>6030</v>
      </c>
      <c r="F504" s="1" t="s">
        <v>5917</v>
      </c>
      <c r="G504" s="1" t="s">
        <v>5861</v>
      </c>
      <c r="H504" s="1" t="s">
        <v>5887</v>
      </c>
      <c r="I504" s="1" t="s">
        <v>6338</v>
      </c>
      <c r="J504" s="1" t="s">
        <v>6339</v>
      </c>
      <c r="K504" s="1" t="s">
        <v>6204</v>
      </c>
      <c r="L504" s="1" t="s">
        <v>5933</v>
      </c>
      <c r="M504" s="1" t="s">
        <v>5889</v>
      </c>
      <c r="Q504" s="1">
        <v>146</v>
      </c>
      <c r="R504" s="1">
        <v>125</v>
      </c>
      <c r="S504" s="1">
        <v>68</v>
      </c>
      <c r="T504" s="1">
        <v>71</v>
      </c>
      <c r="U504" s="1">
        <v>98.7</v>
      </c>
      <c r="V504" s="1">
        <v>98</v>
      </c>
      <c r="W504" s="1">
        <v>98</v>
      </c>
      <c r="X504" s="1">
        <v>84</v>
      </c>
      <c r="Y504" s="1">
        <v>18</v>
      </c>
      <c r="Z504" s="1">
        <v>24</v>
      </c>
      <c r="AA504" s="1">
        <v>90</v>
      </c>
      <c r="AB504" s="1">
        <v>93</v>
      </c>
      <c r="AC504" s="1">
        <v>0</v>
      </c>
      <c r="AD504" s="1">
        <v>1</v>
      </c>
      <c r="AE504" s="1">
        <v>188</v>
      </c>
      <c r="AF504" s="1">
        <v>23</v>
      </c>
      <c r="AG504" s="1">
        <v>38.5</v>
      </c>
      <c r="AH504" s="1">
        <v>13</v>
      </c>
      <c r="AK504" s="1">
        <v>1.5</v>
      </c>
      <c r="AM504" s="1">
        <v>134</v>
      </c>
      <c r="AN504" s="1">
        <v>4.0999999999999996</v>
      </c>
      <c r="AO504" s="1">
        <v>97</v>
      </c>
      <c r="AP504" s="1">
        <v>9.4</v>
      </c>
      <c r="AQ504" s="1">
        <v>146</v>
      </c>
      <c r="AR504" s="1">
        <v>19</v>
      </c>
      <c r="AS504" s="1">
        <v>1.1299999999999999</v>
      </c>
      <c r="AT504" s="1">
        <v>14</v>
      </c>
      <c r="AU504" s="1">
        <v>19.88</v>
      </c>
      <c r="AV504" s="1">
        <v>278</v>
      </c>
      <c r="CJ504" s="1">
        <v>0</v>
      </c>
      <c r="CK504" s="1">
        <v>0</v>
      </c>
      <c r="CL504" s="1">
        <v>0</v>
      </c>
      <c r="DJ504" s="1">
        <v>1</v>
      </c>
      <c r="DK504" s="1" t="s">
        <v>6340</v>
      </c>
    </row>
    <row r="505" spans="1:125" s="1" customFormat="1">
      <c r="A505" s="14">
        <v>496</v>
      </c>
      <c r="B505" s="1">
        <v>2</v>
      </c>
      <c r="C505" s="1" t="s">
        <v>6102</v>
      </c>
      <c r="D505" s="1">
        <v>1</v>
      </c>
      <c r="E505" s="1" t="s">
        <v>5889</v>
      </c>
      <c r="F505" s="1" t="s">
        <v>5867</v>
      </c>
      <c r="G505" s="1" t="s">
        <v>5886</v>
      </c>
      <c r="Q505" s="1">
        <v>113</v>
      </c>
      <c r="R505" s="1">
        <v>125</v>
      </c>
      <c r="S505" s="1">
        <v>69</v>
      </c>
      <c r="T505" s="1">
        <v>70</v>
      </c>
      <c r="U505" s="1">
        <v>98.6</v>
      </c>
      <c r="W505" s="1">
        <v>107</v>
      </c>
      <c r="X505" s="1">
        <v>96</v>
      </c>
      <c r="Y505" s="1">
        <v>18</v>
      </c>
      <c r="AA505" s="1">
        <v>92</v>
      </c>
      <c r="AC505" s="1">
        <v>0</v>
      </c>
      <c r="AE505" s="1">
        <v>122</v>
      </c>
      <c r="AF505" s="1">
        <v>31</v>
      </c>
      <c r="AG505" s="1">
        <v>40.5</v>
      </c>
      <c r="AH505" s="1">
        <v>13.8</v>
      </c>
      <c r="AM505" s="1">
        <v>137</v>
      </c>
      <c r="AN505" s="1">
        <v>3.4</v>
      </c>
      <c r="AO505" s="1">
        <v>89</v>
      </c>
      <c r="AP505" s="1">
        <v>9.4</v>
      </c>
      <c r="AQ505" s="1">
        <v>129</v>
      </c>
      <c r="AR505" s="1">
        <v>20</v>
      </c>
      <c r="AS505" s="1">
        <v>0.76</v>
      </c>
      <c r="AT505" s="1">
        <v>17</v>
      </c>
      <c r="AU505" s="1">
        <v>18.850000000000001</v>
      </c>
      <c r="AV505" s="1">
        <v>231</v>
      </c>
      <c r="AW505" s="1">
        <v>7.6</v>
      </c>
      <c r="AX505" s="1">
        <v>3.9</v>
      </c>
      <c r="AY505" s="1">
        <v>0.3</v>
      </c>
      <c r="AZ505" s="1">
        <v>107</v>
      </c>
      <c r="BA505" s="1">
        <v>16</v>
      </c>
      <c r="BB505" s="1">
        <v>13</v>
      </c>
      <c r="BD505" s="1" t="s">
        <v>5851</v>
      </c>
      <c r="BJ505" s="1">
        <v>2.2000000000000002</v>
      </c>
      <c r="DJ505" s="1">
        <v>1</v>
      </c>
      <c r="DK505" s="1" t="s">
        <v>6103</v>
      </c>
    </row>
    <row r="506" spans="1:125" s="1" customFormat="1">
      <c r="A506" s="14">
        <v>497</v>
      </c>
      <c r="B506" s="64">
        <v>2</v>
      </c>
      <c r="C506" s="64" t="s">
        <v>5920</v>
      </c>
      <c r="D506" s="64">
        <v>7</v>
      </c>
      <c r="E506" s="1" t="s">
        <v>6222</v>
      </c>
      <c r="F506" s="1" t="s">
        <v>6525</v>
      </c>
      <c r="G506" s="1" t="s">
        <v>5911</v>
      </c>
      <c r="Q506" s="1">
        <v>127</v>
      </c>
      <c r="R506" s="1">
        <v>110</v>
      </c>
      <c r="S506" s="1">
        <v>80</v>
      </c>
      <c r="T506" s="1">
        <v>70</v>
      </c>
      <c r="V506" s="1">
        <v>98</v>
      </c>
      <c r="W506" s="1">
        <v>108</v>
      </c>
      <c r="X506" s="1">
        <v>103</v>
      </c>
      <c r="Y506" s="1">
        <v>24</v>
      </c>
      <c r="Z506" s="1">
        <v>18</v>
      </c>
      <c r="AA506" s="1">
        <v>93</v>
      </c>
      <c r="AB506" s="1">
        <v>94</v>
      </c>
      <c r="AC506" s="1">
        <v>1</v>
      </c>
      <c r="AD506" s="1">
        <v>1</v>
      </c>
      <c r="AE506" s="1">
        <v>125</v>
      </c>
      <c r="AF506" s="1">
        <v>22</v>
      </c>
      <c r="AG506" s="1">
        <v>44.3</v>
      </c>
      <c r="AH506" s="1">
        <v>15.5</v>
      </c>
      <c r="AI506" s="1">
        <v>0.9</v>
      </c>
      <c r="AK506" s="1">
        <v>1.7</v>
      </c>
      <c r="AM506" s="1">
        <v>135</v>
      </c>
      <c r="AN506" s="1">
        <v>3.9</v>
      </c>
      <c r="AO506" s="1">
        <v>99</v>
      </c>
      <c r="AP506" s="1">
        <v>9.4</v>
      </c>
      <c r="AQ506" s="1">
        <v>115</v>
      </c>
      <c r="AR506" s="1">
        <v>13</v>
      </c>
      <c r="AS506" s="1">
        <v>0.85</v>
      </c>
      <c r="AT506" s="1">
        <v>14</v>
      </c>
      <c r="AU506" s="1">
        <v>13.75</v>
      </c>
      <c r="AV506" s="1">
        <v>307</v>
      </c>
      <c r="AW506" s="1">
        <v>8.4</v>
      </c>
      <c r="AX506" s="1">
        <v>4.7</v>
      </c>
      <c r="AY506" s="1">
        <v>0.3</v>
      </c>
      <c r="AZ506" s="1">
        <v>93</v>
      </c>
      <c r="BA506" s="1">
        <v>19</v>
      </c>
      <c r="BB506" s="1">
        <v>13</v>
      </c>
      <c r="BD506" s="1">
        <v>14</v>
      </c>
      <c r="BE506" s="1">
        <v>10</v>
      </c>
      <c r="BF506" s="1">
        <v>914</v>
      </c>
      <c r="BJ506" s="1">
        <v>2.1</v>
      </c>
      <c r="BK506" s="1">
        <v>33</v>
      </c>
      <c r="CJ506" s="1">
        <v>0</v>
      </c>
      <c r="CK506" s="1">
        <v>0</v>
      </c>
      <c r="CL506" s="1">
        <v>0</v>
      </c>
      <c r="DJ506" s="1">
        <v>1</v>
      </c>
      <c r="DK506" s="1" t="s">
        <v>5976</v>
      </c>
      <c r="DR506" s="1">
        <v>1</v>
      </c>
      <c r="DS506" s="1" t="s">
        <v>6359</v>
      </c>
    </row>
    <row r="507" spans="1:125" s="1" customFormat="1">
      <c r="A507" s="14">
        <v>498</v>
      </c>
      <c r="B507" s="64">
        <v>2</v>
      </c>
      <c r="C507" s="64" t="s">
        <v>6362</v>
      </c>
      <c r="D507" s="64">
        <v>3</v>
      </c>
      <c r="E507" s="1" t="s">
        <v>6246</v>
      </c>
      <c r="F507" s="1" t="s">
        <v>5992</v>
      </c>
      <c r="Q507" s="1">
        <v>100</v>
      </c>
      <c r="R507" s="1">
        <v>99</v>
      </c>
      <c r="S507" s="1">
        <v>64</v>
      </c>
      <c r="T507" s="1">
        <v>60</v>
      </c>
      <c r="U507" s="1">
        <v>99.4</v>
      </c>
      <c r="V507" s="1">
        <v>99.7</v>
      </c>
      <c r="W507" s="1">
        <v>134</v>
      </c>
      <c r="X507" s="1">
        <v>112</v>
      </c>
      <c r="Y507" s="1">
        <v>18</v>
      </c>
      <c r="Z507" s="1">
        <v>18</v>
      </c>
      <c r="AA507" s="1">
        <v>97</v>
      </c>
      <c r="AB507" s="1">
        <v>94</v>
      </c>
      <c r="AC507" s="1">
        <v>0</v>
      </c>
      <c r="AD507" s="1">
        <v>0</v>
      </c>
      <c r="AE507" s="1">
        <v>189</v>
      </c>
      <c r="AF507" s="1">
        <v>21</v>
      </c>
      <c r="AG507" s="1">
        <v>43.5</v>
      </c>
      <c r="AH507" s="1">
        <v>14.7</v>
      </c>
      <c r="AK507" s="1">
        <v>1.5</v>
      </c>
      <c r="AM507" s="1">
        <v>132</v>
      </c>
      <c r="AN507" s="1">
        <v>3.9</v>
      </c>
      <c r="AO507" s="1">
        <v>95</v>
      </c>
      <c r="AP507" s="1">
        <v>9.3000000000000007</v>
      </c>
      <c r="AQ507" s="1">
        <v>101</v>
      </c>
      <c r="AR507" s="1">
        <v>7</v>
      </c>
      <c r="AS507" s="1">
        <v>0.6</v>
      </c>
      <c r="AT507" s="1">
        <v>16</v>
      </c>
      <c r="AU507" s="1">
        <v>14.62</v>
      </c>
      <c r="AV507" s="1">
        <v>241</v>
      </c>
      <c r="AW507" s="1">
        <v>8.1</v>
      </c>
      <c r="AX507" s="1">
        <v>4.0999999999999996</v>
      </c>
      <c r="AY507" s="1">
        <v>1.7</v>
      </c>
      <c r="AZ507" s="1">
        <v>97</v>
      </c>
      <c r="BA507" s="1">
        <v>23</v>
      </c>
      <c r="BB507" s="1">
        <v>15</v>
      </c>
      <c r="BK507" s="1">
        <v>20</v>
      </c>
      <c r="DJ507" s="1">
        <v>1</v>
      </c>
      <c r="DK507" s="1" t="s">
        <v>5976</v>
      </c>
      <c r="DR507" s="1">
        <v>2</v>
      </c>
      <c r="DS507" s="1" t="s">
        <v>6089</v>
      </c>
    </row>
    <row r="508" spans="1:125" s="1" customFormat="1">
      <c r="A508" s="14">
        <v>499</v>
      </c>
      <c r="B508" s="1">
        <v>2</v>
      </c>
      <c r="C508" s="1" t="s">
        <v>6029</v>
      </c>
      <c r="D508" s="1">
        <v>2</v>
      </c>
      <c r="E508" s="1" t="s">
        <v>6030</v>
      </c>
      <c r="F508" s="1" t="s">
        <v>6031</v>
      </c>
      <c r="G508" s="1" t="s">
        <v>6032</v>
      </c>
      <c r="Q508" s="1">
        <v>165</v>
      </c>
      <c r="R508" s="1">
        <v>162</v>
      </c>
      <c r="S508" s="1">
        <v>85</v>
      </c>
      <c r="T508" s="1">
        <v>91</v>
      </c>
      <c r="U508" s="1">
        <v>98.6</v>
      </c>
      <c r="V508" s="1">
        <v>98.4</v>
      </c>
      <c r="W508" s="1">
        <v>97</v>
      </c>
      <c r="X508" s="1">
        <v>79</v>
      </c>
      <c r="Y508" s="1">
        <v>18</v>
      </c>
      <c r="Z508" s="1">
        <v>18</v>
      </c>
      <c r="AA508" s="1">
        <v>99</v>
      </c>
      <c r="AB508" s="1">
        <v>100</v>
      </c>
      <c r="AC508" s="1">
        <v>0</v>
      </c>
      <c r="AD508" s="1">
        <v>0</v>
      </c>
      <c r="AE508" s="1">
        <v>244</v>
      </c>
      <c r="AF508" s="1">
        <v>31</v>
      </c>
      <c r="AG508" s="1">
        <v>35.700000000000003</v>
      </c>
      <c r="AH508" s="1">
        <v>11.6</v>
      </c>
      <c r="AM508" s="1">
        <v>141</v>
      </c>
      <c r="AN508" s="1">
        <v>3.9</v>
      </c>
      <c r="AO508" s="1">
        <v>98</v>
      </c>
      <c r="AP508" s="1">
        <v>9.5</v>
      </c>
      <c r="AQ508" s="1">
        <v>316</v>
      </c>
      <c r="AR508" s="1">
        <v>20</v>
      </c>
      <c r="AS508" s="1">
        <v>1.21</v>
      </c>
      <c r="AT508" s="1">
        <v>12</v>
      </c>
      <c r="AU508" s="1">
        <v>9.2100000000000009</v>
      </c>
      <c r="AV508" s="1">
        <v>345</v>
      </c>
      <c r="BG508" s="1">
        <v>7.32</v>
      </c>
      <c r="BH508" s="1">
        <v>66</v>
      </c>
      <c r="BJ508" s="1">
        <v>2.1</v>
      </c>
      <c r="CM508" s="1" t="s">
        <v>5851</v>
      </c>
    </row>
    <row r="509" spans="1:125" s="1" customFormat="1">
      <c r="A509" s="14">
        <v>500</v>
      </c>
      <c r="B509" s="64">
        <v>2</v>
      </c>
      <c r="C509" s="64" t="s">
        <v>5853</v>
      </c>
      <c r="D509" s="64">
        <v>2</v>
      </c>
      <c r="E509" s="1" t="s">
        <v>5861</v>
      </c>
      <c r="F509" s="1" t="s">
        <v>6175</v>
      </c>
      <c r="G509" s="1" t="s">
        <v>5913</v>
      </c>
      <c r="Q509" s="1">
        <v>110</v>
      </c>
      <c r="R509" s="1">
        <v>110</v>
      </c>
      <c r="S509" s="1">
        <v>66</v>
      </c>
      <c r="T509" s="1">
        <v>70</v>
      </c>
      <c r="U509" s="1">
        <v>100.3</v>
      </c>
      <c r="V509" s="1">
        <v>99.3</v>
      </c>
      <c r="W509" s="1">
        <v>96</v>
      </c>
      <c r="X509" s="1">
        <v>71</v>
      </c>
      <c r="Y509" s="1">
        <v>18</v>
      </c>
      <c r="Z509" s="1">
        <v>16</v>
      </c>
      <c r="AA509" s="1">
        <v>94</v>
      </c>
      <c r="AB509" s="1">
        <v>96</v>
      </c>
      <c r="AC509" s="1">
        <v>0</v>
      </c>
      <c r="AD509" s="1">
        <v>0</v>
      </c>
      <c r="AE509" s="1">
        <v>400</v>
      </c>
      <c r="AF509" s="1">
        <v>27</v>
      </c>
      <c r="AG509" s="1">
        <v>39.299999999999997</v>
      </c>
      <c r="AH509" s="1">
        <v>12.7</v>
      </c>
      <c r="AM509" s="1">
        <v>133</v>
      </c>
      <c r="AN509" s="1">
        <v>2.9</v>
      </c>
      <c r="AO509" s="1">
        <v>96</v>
      </c>
      <c r="AP509" s="1">
        <v>8</v>
      </c>
      <c r="AQ509" s="1">
        <v>99</v>
      </c>
      <c r="AR509" s="1">
        <v>12</v>
      </c>
      <c r="AS509" s="1">
        <v>0.99</v>
      </c>
      <c r="AT509" s="1">
        <v>10</v>
      </c>
      <c r="AU509" s="1">
        <v>12.48</v>
      </c>
      <c r="AV509" s="1">
        <v>197</v>
      </c>
    </row>
    <row r="510" spans="1:125" s="1" customFormat="1">
      <c r="A510" s="14">
        <v>501</v>
      </c>
      <c r="B510" s="64">
        <v>1</v>
      </c>
      <c r="C510" s="64" t="s">
        <v>5920</v>
      </c>
      <c r="D510" s="64">
        <v>5</v>
      </c>
      <c r="E510" s="1" t="s">
        <v>6679</v>
      </c>
      <c r="F510" s="1" t="s">
        <v>6680</v>
      </c>
      <c r="G510" s="1" t="s">
        <v>6208</v>
      </c>
      <c r="Q510" s="1">
        <v>151</v>
      </c>
      <c r="R510" s="1">
        <v>130</v>
      </c>
      <c r="S510" s="1">
        <v>75</v>
      </c>
      <c r="T510" s="1">
        <v>90</v>
      </c>
      <c r="U510" s="1">
        <v>96.6</v>
      </c>
      <c r="V510" s="1">
        <v>97.5</v>
      </c>
      <c r="W510" s="1">
        <v>93</v>
      </c>
      <c r="X510" s="1">
        <v>83</v>
      </c>
      <c r="Y510" s="1">
        <v>30</v>
      </c>
      <c r="Z510" s="1">
        <v>24</v>
      </c>
      <c r="AA510" s="1">
        <v>99</v>
      </c>
      <c r="AB510" s="1">
        <v>100</v>
      </c>
      <c r="AC510" s="1">
        <v>1</v>
      </c>
      <c r="AD510" s="1">
        <v>1</v>
      </c>
      <c r="AF510" s="1">
        <v>25</v>
      </c>
      <c r="AG510" s="1">
        <v>31.9</v>
      </c>
      <c r="AH510" s="1">
        <v>10.4</v>
      </c>
      <c r="AI510" s="1">
        <v>0.9</v>
      </c>
      <c r="AK510" s="1">
        <v>2.7</v>
      </c>
      <c r="AM510" s="1">
        <v>121</v>
      </c>
      <c r="AN510" s="1">
        <v>4.9000000000000004</v>
      </c>
      <c r="AO510" s="1">
        <v>79</v>
      </c>
      <c r="AP510" s="1">
        <v>9.4</v>
      </c>
      <c r="AQ510" s="1">
        <v>299</v>
      </c>
      <c r="AR510" s="1">
        <v>56</v>
      </c>
      <c r="AS510" s="1">
        <v>1.32</v>
      </c>
      <c r="AT510" s="1">
        <v>17</v>
      </c>
      <c r="AU510" s="1">
        <v>10.81</v>
      </c>
      <c r="AV510" s="1">
        <v>251</v>
      </c>
      <c r="BD510" s="1">
        <v>70</v>
      </c>
      <c r="BE510" s="1">
        <v>78</v>
      </c>
      <c r="BF510" s="1">
        <v>5609</v>
      </c>
      <c r="BG510" s="1">
        <v>7.31</v>
      </c>
      <c r="BH510" s="1">
        <v>55</v>
      </c>
      <c r="BI510" s="1">
        <v>0.09</v>
      </c>
      <c r="BJ510" s="1">
        <v>2.2999999999999998</v>
      </c>
      <c r="BZ510" s="1" t="s">
        <v>6345</v>
      </c>
      <c r="CB510" s="1">
        <v>45.5</v>
      </c>
      <c r="DJ510" s="1">
        <v>1</v>
      </c>
      <c r="DK510" s="1" t="s">
        <v>6681</v>
      </c>
      <c r="DR510" s="1">
        <v>1</v>
      </c>
      <c r="DS510" s="1" t="s">
        <v>6669</v>
      </c>
    </row>
    <row r="511" spans="1:125" s="1" customFormat="1">
      <c r="A511" s="14">
        <v>502</v>
      </c>
      <c r="B511" s="64">
        <v>1</v>
      </c>
      <c r="C511" s="64" t="s">
        <v>5920</v>
      </c>
      <c r="D511" s="64">
        <v>5</v>
      </c>
      <c r="E511" s="1" t="s">
        <v>6040</v>
      </c>
      <c r="Q511" s="1">
        <v>145</v>
      </c>
      <c r="R511" s="1">
        <v>157</v>
      </c>
      <c r="S511" s="1">
        <v>65</v>
      </c>
      <c r="T511" s="1">
        <v>73</v>
      </c>
      <c r="U511" s="1">
        <v>97.3</v>
      </c>
      <c r="W511" s="1">
        <v>60</v>
      </c>
      <c r="X511" s="1">
        <v>69</v>
      </c>
      <c r="Y511" s="1">
        <v>18</v>
      </c>
      <c r="Z511" s="1">
        <v>20</v>
      </c>
      <c r="AA511" s="1">
        <v>90</v>
      </c>
      <c r="AB511" s="1">
        <v>94</v>
      </c>
      <c r="AC511" s="1">
        <v>0</v>
      </c>
      <c r="AD511" s="1">
        <v>1</v>
      </c>
      <c r="AE511" s="1">
        <v>205</v>
      </c>
      <c r="AF511" s="1">
        <v>23</v>
      </c>
      <c r="AG511" s="1">
        <v>27.2</v>
      </c>
      <c r="AH511" s="1">
        <v>8.6</v>
      </c>
      <c r="AM511" s="1">
        <v>143</v>
      </c>
      <c r="AN511" s="1">
        <v>4.4000000000000004</v>
      </c>
      <c r="AO511" s="1">
        <v>106</v>
      </c>
      <c r="AP511" s="1">
        <v>9.9</v>
      </c>
      <c r="AQ511" s="1">
        <v>173</v>
      </c>
      <c r="AR511" s="1">
        <v>58</v>
      </c>
      <c r="AS511" s="1">
        <v>2.3199999999999998</v>
      </c>
      <c r="AT511" s="1">
        <v>14</v>
      </c>
      <c r="AU511" s="1">
        <v>7.14</v>
      </c>
      <c r="AV511" s="1">
        <v>203</v>
      </c>
      <c r="AW511" s="1">
        <v>7.3</v>
      </c>
      <c r="AX511" s="1">
        <v>3.8</v>
      </c>
      <c r="AY511" s="1">
        <v>0.4</v>
      </c>
      <c r="AZ511" s="1">
        <v>322</v>
      </c>
      <c r="BA511" s="1">
        <v>50</v>
      </c>
      <c r="BB511" s="1">
        <v>58</v>
      </c>
      <c r="BF511" s="1">
        <v>4260</v>
      </c>
      <c r="BJ511" s="1">
        <v>2</v>
      </c>
      <c r="DJ511" s="1">
        <v>1</v>
      </c>
      <c r="DK511" s="1" t="s">
        <v>6698</v>
      </c>
    </row>
    <row r="512" spans="1:125" s="1" customFormat="1">
      <c r="A512" s="14">
        <v>503</v>
      </c>
      <c r="B512" s="64">
        <v>1</v>
      </c>
      <c r="C512" s="64" t="s">
        <v>6435</v>
      </c>
      <c r="D512" s="64">
        <v>3</v>
      </c>
      <c r="E512" s="1" t="s">
        <v>6436</v>
      </c>
      <c r="Q512" s="1">
        <v>113</v>
      </c>
      <c r="R512" s="1">
        <v>107</v>
      </c>
      <c r="S512" s="1">
        <v>72</v>
      </c>
      <c r="T512" s="1">
        <v>70</v>
      </c>
      <c r="U512" s="1">
        <v>97.3</v>
      </c>
      <c r="V512" s="1">
        <v>98.7</v>
      </c>
      <c r="W512" s="1">
        <v>90</v>
      </c>
      <c r="X512" s="1">
        <v>86</v>
      </c>
      <c r="Y512" s="1">
        <v>20</v>
      </c>
      <c r="Z512" s="1">
        <v>20</v>
      </c>
      <c r="AA512" s="1">
        <v>93</v>
      </c>
      <c r="AB512" s="1">
        <v>94</v>
      </c>
      <c r="AC512" s="1">
        <v>0</v>
      </c>
      <c r="AE512" s="1">
        <v>156</v>
      </c>
      <c r="AF512" s="1">
        <v>26</v>
      </c>
      <c r="AG512" s="1">
        <v>35.6</v>
      </c>
      <c r="AH512" s="1">
        <v>11.8</v>
      </c>
      <c r="AK512" s="1">
        <v>0.6</v>
      </c>
      <c r="AM512" s="1">
        <v>132</v>
      </c>
      <c r="AN512" s="1">
        <v>4.8</v>
      </c>
      <c r="AO512" s="1">
        <v>92</v>
      </c>
      <c r="AP512" s="1">
        <v>8.6999999999999993</v>
      </c>
      <c r="AQ512" s="1">
        <v>103</v>
      </c>
      <c r="AR512" s="1">
        <v>14</v>
      </c>
      <c r="AS512" s="1">
        <v>0.33</v>
      </c>
      <c r="AT512" s="1">
        <v>14</v>
      </c>
      <c r="AU512" s="1">
        <v>12.46</v>
      </c>
      <c r="AV512" s="1">
        <v>205</v>
      </c>
      <c r="AW512" s="1">
        <v>6.6</v>
      </c>
      <c r="AX512" s="1">
        <v>3.4</v>
      </c>
      <c r="AY512" s="1" t="s">
        <v>6057</v>
      </c>
      <c r="AZ512" s="1">
        <v>67</v>
      </c>
      <c r="BA512" s="1">
        <v>19</v>
      </c>
      <c r="BB512" s="1">
        <v>16</v>
      </c>
      <c r="BJ512" s="1">
        <v>1.7</v>
      </c>
      <c r="BQ512" s="1">
        <v>2.8</v>
      </c>
      <c r="DJ512" s="1">
        <v>1</v>
      </c>
      <c r="DK512" s="1" t="s">
        <v>5976</v>
      </c>
      <c r="DR512" s="1">
        <v>2</v>
      </c>
      <c r="DS512" s="1" t="s">
        <v>6303</v>
      </c>
      <c r="DT512" s="1">
        <v>5</v>
      </c>
      <c r="DU512" s="1" t="s">
        <v>6437</v>
      </c>
    </row>
    <row r="513" spans="1:158" s="1" customFormat="1">
      <c r="A513" s="14">
        <v>504</v>
      </c>
      <c r="B513" s="1">
        <v>1</v>
      </c>
      <c r="C513" s="1" t="s">
        <v>5920</v>
      </c>
      <c r="D513" s="1">
        <v>1</v>
      </c>
      <c r="E513" s="1" t="s">
        <v>6069</v>
      </c>
      <c r="F513" s="1" t="s">
        <v>5862</v>
      </c>
      <c r="G513" s="1" t="s">
        <v>5887</v>
      </c>
      <c r="H513" s="1" t="s">
        <v>5886</v>
      </c>
      <c r="Q513" s="1">
        <v>91</v>
      </c>
      <c r="S513" s="1">
        <v>51</v>
      </c>
      <c r="U513" s="1">
        <v>97.9</v>
      </c>
      <c r="W513" s="1">
        <v>65</v>
      </c>
      <c r="Y513" s="1">
        <v>22</v>
      </c>
      <c r="AA513" s="1">
        <v>97</v>
      </c>
      <c r="AC513" s="1">
        <v>0</v>
      </c>
      <c r="AE513" s="1">
        <v>180</v>
      </c>
      <c r="AF513" s="1">
        <v>27</v>
      </c>
      <c r="AG513" s="1">
        <v>42.7</v>
      </c>
      <c r="AH513" s="1">
        <v>14.2</v>
      </c>
      <c r="AK513" s="1">
        <v>1.1000000000000001</v>
      </c>
      <c r="AM513" s="1">
        <v>141</v>
      </c>
      <c r="AN513" s="1">
        <v>4.0999999999999996</v>
      </c>
      <c r="AO513" s="1">
        <v>102</v>
      </c>
      <c r="AP513" s="1">
        <v>9.5</v>
      </c>
      <c r="AQ513" s="1">
        <v>210</v>
      </c>
      <c r="AR513" s="1">
        <v>20</v>
      </c>
      <c r="AS513" s="1">
        <v>1.26</v>
      </c>
      <c r="AT513" s="1">
        <v>12</v>
      </c>
      <c r="AU513" s="1">
        <v>9.26</v>
      </c>
      <c r="AV513" s="1">
        <v>336</v>
      </c>
      <c r="AW513" s="1">
        <v>7.8</v>
      </c>
      <c r="AX513" s="1">
        <v>4</v>
      </c>
      <c r="AY513" s="1">
        <v>0.3</v>
      </c>
      <c r="AZ513" s="1">
        <v>130</v>
      </c>
      <c r="BA513" s="1">
        <v>14</v>
      </c>
      <c r="BB513" s="1">
        <v>20</v>
      </c>
      <c r="BD513" s="1" t="s">
        <v>5851</v>
      </c>
      <c r="BF513" s="1">
        <v>359</v>
      </c>
      <c r="BG513" s="1">
        <v>7.36</v>
      </c>
      <c r="BH513" s="1">
        <v>48</v>
      </c>
      <c r="BJ513" s="1">
        <v>1.9</v>
      </c>
      <c r="DJ513" s="1">
        <v>1</v>
      </c>
      <c r="DK513" s="1" t="s">
        <v>6070</v>
      </c>
    </row>
    <row r="514" spans="1:158" s="1" customFormat="1">
      <c r="A514" s="14">
        <v>505</v>
      </c>
      <c r="B514" s="1">
        <v>1</v>
      </c>
      <c r="C514" s="1" t="s">
        <v>5915</v>
      </c>
      <c r="D514" s="1">
        <v>1</v>
      </c>
      <c r="E514" s="1" t="s">
        <v>5955</v>
      </c>
      <c r="F514" s="1" t="s">
        <v>5956</v>
      </c>
      <c r="G514" s="1" t="s">
        <v>5917</v>
      </c>
      <c r="H514" s="1" t="s">
        <v>5957</v>
      </c>
      <c r="Q514" s="1">
        <v>128</v>
      </c>
      <c r="R514" s="1">
        <v>155</v>
      </c>
      <c r="S514" s="1">
        <v>61</v>
      </c>
      <c r="T514" s="1">
        <v>63</v>
      </c>
      <c r="U514" s="1">
        <v>98</v>
      </c>
      <c r="V514" s="1">
        <v>97.5</v>
      </c>
      <c r="W514" s="1">
        <v>78</v>
      </c>
      <c r="X514" s="1">
        <v>78</v>
      </c>
      <c r="Y514" s="1">
        <v>20</v>
      </c>
      <c r="AA514" s="1">
        <v>97</v>
      </c>
      <c r="AB514" s="1">
        <v>96</v>
      </c>
      <c r="AC514" s="1">
        <v>0</v>
      </c>
      <c r="AE514" s="1">
        <v>120</v>
      </c>
      <c r="AF514" s="1">
        <v>24</v>
      </c>
      <c r="AG514" s="1">
        <v>34.700000000000003</v>
      </c>
      <c r="AH514" s="1">
        <v>11.4</v>
      </c>
      <c r="AM514" s="1">
        <v>139</v>
      </c>
      <c r="AN514" s="1">
        <v>4.2</v>
      </c>
      <c r="AO514" s="1">
        <v>101</v>
      </c>
      <c r="AP514" s="1">
        <v>9.3000000000000007</v>
      </c>
      <c r="AQ514" s="1">
        <v>199</v>
      </c>
      <c r="AR514" s="1">
        <v>20</v>
      </c>
      <c r="AS514" s="1">
        <v>0.84</v>
      </c>
      <c r="AT514" s="1">
        <v>14</v>
      </c>
      <c r="AU514" s="1">
        <v>7.33</v>
      </c>
      <c r="AV514" s="1">
        <v>187</v>
      </c>
      <c r="BD514" s="1">
        <v>0.03</v>
      </c>
      <c r="BE514" s="1">
        <v>0.02</v>
      </c>
      <c r="BF514" s="1">
        <v>1135</v>
      </c>
      <c r="BI514" s="1">
        <v>0.12</v>
      </c>
      <c r="BJ514" s="1">
        <v>1.9</v>
      </c>
      <c r="CJ514" s="1">
        <v>1</v>
      </c>
      <c r="DJ514" s="1">
        <v>1</v>
      </c>
      <c r="DK514" s="1" t="s">
        <v>5958</v>
      </c>
      <c r="DL514" s="1">
        <v>2</v>
      </c>
      <c r="DM514" s="1" t="s">
        <v>5959</v>
      </c>
    </row>
    <row r="515" spans="1:158" s="1" customFormat="1">
      <c r="A515" s="14">
        <v>506</v>
      </c>
      <c r="B515" s="1">
        <v>1</v>
      </c>
      <c r="C515" s="1" t="s">
        <v>5986</v>
      </c>
      <c r="D515" s="1">
        <v>4</v>
      </c>
      <c r="E515" s="1" t="s">
        <v>5999</v>
      </c>
      <c r="F515" s="1" t="s">
        <v>6000</v>
      </c>
      <c r="G515" s="1" t="s">
        <v>6001</v>
      </c>
      <c r="Q515" s="1">
        <v>134</v>
      </c>
      <c r="R515" s="1">
        <v>128</v>
      </c>
      <c r="S515" s="1">
        <v>63</v>
      </c>
      <c r="T515" s="1">
        <v>58</v>
      </c>
      <c r="U515" s="1">
        <v>98</v>
      </c>
      <c r="V515" s="1">
        <v>98</v>
      </c>
      <c r="W515" s="1">
        <v>58</v>
      </c>
      <c r="X515" s="1">
        <v>52</v>
      </c>
      <c r="Y515" s="1">
        <v>18</v>
      </c>
      <c r="Z515" s="1">
        <v>16</v>
      </c>
      <c r="AA515" s="1">
        <v>96</v>
      </c>
      <c r="AB515" s="1">
        <v>95</v>
      </c>
      <c r="AE515" s="1">
        <v>133</v>
      </c>
      <c r="AF515" s="1">
        <v>24</v>
      </c>
      <c r="AG515" s="1">
        <v>31.4</v>
      </c>
      <c r="AH515" s="1">
        <v>10</v>
      </c>
      <c r="AK515" s="1">
        <v>0.6</v>
      </c>
      <c r="AM515" s="1">
        <v>138</v>
      </c>
      <c r="AN515" s="1">
        <v>4.5</v>
      </c>
      <c r="AO515" s="1">
        <v>101</v>
      </c>
      <c r="AP515" s="1">
        <v>9.5</v>
      </c>
      <c r="AQ515" s="1">
        <v>81</v>
      </c>
      <c r="AR515" s="1">
        <v>21</v>
      </c>
      <c r="AS515" s="1">
        <v>1.19</v>
      </c>
      <c r="AT515" s="1">
        <v>13</v>
      </c>
      <c r="AU515" s="1">
        <v>11.86</v>
      </c>
      <c r="AV515" s="1">
        <v>284</v>
      </c>
      <c r="AW515" s="1">
        <v>6.6</v>
      </c>
      <c r="AX515" s="1">
        <v>4</v>
      </c>
      <c r="AY515" s="1">
        <v>0.4</v>
      </c>
      <c r="AZ515" s="1">
        <v>37</v>
      </c>
      <c r="BA515" s="1">
        <v>20</v>
      </c>
      <c r="BB515" s="1">
        <v>10</v>
      </c>
      <c r="BJ515" s="1">
        <v>1.8</v>
      </c>
      <c r="BK515" s="1">
        <v>40</v>
      </c>
      <c r="DJ515" s="1">
        <v>0</v>
      </c>
    </row>
    <row r="516" spans="1:158" s="1" customFormat="1">
      <c r="A516" s="14">
        <v>507</v>
      </c>
      <c r="B516" s="1">
        <v>1</v>
      </c>
      <c r="C516" s="1" t="s">
        <v>5920</v>
      </c>
      <c r="D516" s="1">
        <v>6</v>
      </c>
      <c r="E516" s="1" t="s">
        <v>6030</v>
      </c>
      <c r="F516" s="1" t="s">
        <v>6918</v>
      </c>
      <c r="Q516" s="1">
        <v>235</v>
      </c>
      <c r="R516" s="1">
        <v>130</v>
      </c>
      <c r="S516" s="1">
        <v>102</v>
      </c>
      <c r="T516" s="1">
        <v>70</v>
      </c>
      <c r="U516" s="1">
        <v>98.1</v>
      </c>
      <c r="V516" s="1">
        <v>98.5</v>
      </c>
      <c r="W516" s="1">
        <v>96</v>
      </c>
      <c r="X516" s="1">
        <v>80</v>
      </c>
      <c r="Y516" s="1">
        <v>18</v>
      </c>
      <c r="Z516" s="1">
        <v>16</v>
      </c>
      <c r="AA516" s="1">
        <v>96</v>
      </c>
      <c r="AB516" s="1">
        <v>98</v>
      </c>
      <c r="AC516" s="1">
        <v>0</v>
      </c>
      <c r="AD516" s="1">
        <v>0</v>
      </c>
      <c r="AE516" s="1">
        <v>156</v>
      </c>
      <c r="AF516" s="1">
        <v>20</v>
      </c>
      <c r="AG516" s="1">
        <v>41.8</v>
      </c>
      <c r="AH516" s="1">
        <v>14</v>
      </c>
      <c r="AM516" s="1">
        <v>140</v>
      </c>
      <c r="AN516" s="1">
        <v>3.7</v>
      </c>
      <c r="AO516" s="1">
        <v>101</v>
      </c>
      <c r="AP516" s="1">
        <v>9.3000000000000007</v>
      </c>
      <c r="AQ516" s="1">
        <v>181</v>
      </c>
      <c r="AR516" s="1">
        <v>16</v>
      </c>
      <c r="AS516" s="1">
        <v>0.75</v>
      </c>
      <c r="AT516" s="1">
        <v>19</v>
      </c>
      <c r="AU516" s="1">
        <v>9.26</v>
      </c>
      <c r="AV516" s="1">
        <v>229</v>
      </c>
      <c r="AW516" s="1">
        <v>6.7</v>
      </c>
      <c r="AX516" s="1">
        <v>4.3</v>
      </c>
      <c r="AY516" s="1">
        <v>0.5</v>
      </c>
      <c r="AZ516" s="1">
        <v>104</v>
      </c>
      <c r="BA516" s="1">
        <v>24</v>
      </c>
      <c r="BB516" s="1">
        <v>28</v>
      </c>
      <c r="BD516" s="1">
        <v>6</v>
      </c>
      <c r="BE516" s="1">
        <v>7</v>
      </c>
      <c r="BF516" s="1">
        <v>81</v>
      </c>
      <c r="BG516" s="1">
        <v>7.44</v>
      </c>
      <c r="BH516" s="1">
        <v>37</v>
      </c>
      <c r="BP516" s="1">
        <v>0.8</v>
      </c>
      <c r="DJ516" s="1">
        <v>1</v>
      </c>
      <c r="DK516" s="1" t="s">
        <v>5976</v>
      </c>
    </row>
    <row r="517" spans="1:158" s="1" customFormat="1">
      <c r="A517" s="14">
        <v>508</v>
      </c>
      <c r="B517" s="64">
        <v>2</v>
      </c>
      <c r="C517" s="64" t="s">
        <v>6569</v>
      </c>
      <c r="D517" s="64">
        <v>5</v>
      </c>
      <c r="E517" s="1" t="s">
        <v>5965</v>
      </c>
      <c r="Q517" s="1">
        <v>149</v>
      </c>
      <c r="R517" s="1">
        <v>123</v>
      </c>
      <c r="S517" s="1">
        <v>84</v>
      </c>
      <c r="T517" s="1">
        <v>43</v>
      </c>
      <c r="U517" s="1">
        <v>98.2</v>
      </c>
      <c r="W517" s="1">
        <v>103</v>
      </c>
      <c r="X517" s="1">
        <v>103</v>
      </c>
      <c r="Y517" s="1">
        <v>30</v>
      </c>
      <c r="Z517" s="1">
        <v>25</v>
      </c>
      <c r="AA517" s="1">
        <v>97</v>
      </c>
      <c r="AB517" s="1">
        <v>92</v>
      </c>
      <c r="AC517" s="1">
        <v>1</v>
      </c>
      <c r="AF517" s="1">
        <v>34</v>
      </c>
      <c r="AG517" s="1">
        <v>33.6</v>
      </c>
      <c r="AH517" s="1">
        <v>9.9</v>
      </c>
      <c r="AM517" s="1">
        <v>135</v>
      </c>
      <c r="AN517" s="1">
        <v>5</v>
      </c>
      <c r="AO517" s="1">
        <v>92</v>
      </c>
      <c r="AP517" s="1">
        <v>8.6999999999999993</v>
      </c>
      <c r="AQ517" s="1">
        <v>99</v>
      </c>
      <c r="AR517" s="1">
        <v>12</v>
      </c>
      <c r="AS517" s="1">
        <v>0.82</v>
      </c>
      <c r="AT517" s="1">
        <v>9</v>
      </c>
      <c r="AU517" s="1">
        <v>10.41</v>
      </c>
      <c r="AV517" s="1">
        <v>430</v>
      </c>
      <c r="AW517" s="1">
        <v>6.9</v>
      </c>
      <c r="AX517" s="1">
        <v>3.4</v>
      </c>
      <c r="AY517" s="1">
        <v>0.5</v>
      </c>
      <c r="AZ517" s="1">
        <v>101</v>
      </c>
      <c r="BA517" s="1">
        <v>23</v>
      </c>
      <c r="BB517" s="1">
        <v>11</v>
      </c>
      <c r="BD517" s="1">
        <v>18</v>
      </c>
      <c r="BE517" s="1">
        <v>17</v>
      </c>
      <c r="BF517" s="1">
        <v>1589</v>
      </c>
      <c r="BG517" s="1">
        <v>7.38</v>
      </c>
      <c r="BH517" s="1">
        <v>56</v>
      </c>
      <c r="CJ517" s="1">
        <v>0</v>
      </c>
      <c r="CK517" s="1">
        <v>0</v>
      </c>
      <c r="CL517" s="1">
        <v>0</v>
      </c>
      <c r="DJ517" s="1">
        <v>1</v>
      </c>
      <c r="DK517" s="1" t="s">
        <v>6570</v>
      </c>
    </row>
    <row r="518" spans="1:158" s="1" customFormat="1">
      <c r="A518" s="14">
        <v>509</v>
      </c>
      <c r="B518" s="1">
        <v>2</v>
      </c>
      <c r="C518" s="1" t="s">
        <v>6844</v>
      </c>
      <c r="D518" s="1">
        <v>6</v>
      </c>
      <c r="E518" s="1" t="s">
        <v>5886</v>
      </c>
      <c r="F518" s="1" t="s">
        <v>5978</v>
      </c>
      <c r="Q518" s="1">
        <v>136</v>
      </c>
      <c r="S518" s="1">
        <v>74</v>
      </c>
      <c r="U518" s="1">
        <v>98.6</v>
      </c>
      <c r="W518" s="1">
        <v>110</v>
      </c>
      <c r="Y518" s="1">
        <v>24</v>
      </c>
      <c r="AA518" s="1">
        <v>94</v>
      </c>
      <c r="AB518" s="1">
        <v>92</v>
      </c>
      <c r="AC518" s="1">
        <v>0</v>
      </c>
      <c r="AD518" s="1">
        <v>0</v>
      </c>
      <c r="AE518" s="1">
        <v>158</v>
      </c>
      <c r="AF518" s="1">
        <v>28</v>
      </c>
      <c r="AG518" s="1">
        <v>36</v>
      </c>
      <c r="AH518" s="1">
        <v>12.1</v>
      </c>
      <c r="AM518" s="1">
        <v>139</v>
      </c>
      <c r="AN518" s="1">
        <v>3.9</v>
      </c>
      <c r="AO518" s="1">
        <v>100</v>
      </c>
      <c r="AP518" s="1">
        <v>9.3000000000000007</v>
      </c>
      <c r="AQ518" s="1">
        <v>204</v>
      </c>
      <c r="AR518" s="1">
        <v>12</v>
      </c>
      <c r="AS518" s="1">
        <v>0.8</v>
      </c>
      <c r="AT518" s="1">
        <v>11</v>
      </c>
      <c r="AU518" s="1">
        <v>7.77</v>
      </c>
      <c r="AV518" s="1">
        <v>166</v>
      </c>
      <c r="AW518" s="1">
        <v>7.5</v>
      </c>
      <c r="AX518" s="1">
        <v>4</v>
      </c>
      <c r="AY518" s="1">
        <v>0.4</v>
      </c>
      <c r="AZ518" s="1">
        <v>82</v>
      </c>
      <c r="BA518" s="1">
        <v>12</v>
      </c>
      <c r="BB518" s="1">
        <v>12</v>
      </c>
      <c r="BD518" s="1">
        <v>17</v>
      </c>
      <c r="BE518" s="1">
        <v>15</v>
      </c>
      <c r="BG518" s="1">
        <v>7.39</v>
      </c>
      <c r="BH518" s="1">
        <v>45</v>
      </c>
      <c r="BJ518" s="1">
        <v>1.8</v>
      </c>
      <c r="BK518" s="1">
        <v>39</v>
      </c>
      <c r="BQ518" s="1">
        <v>2.9</v>
      </c>
      <c r="CJ518" s="1">
        <v>0</v>
      </c>
      <c r="CK518" s="1">
        <v>0</v>
      </c>
      <c r="DJ518" s="1">
        <v>1</v>
      </c>
      <c r="DK518" s="1" t="s">
        <v>6041</v>
      </c>
    </row>
    <row r="519" spans="1:158" s="1" customFormat="1">
      <c r="A519" s="14">
        <v>510</v>
      </c>
      <c r="B519" s="64">
        <v>1</v>
      </c>
      <c r="C519" s="64" t="s">
        <v>5920</v>
      </c>
      <c r="D519" s="64">
        <v>4</v>
      </c>
      <c r="E519" s="1" t="s">
        <v>6122</v>
      </c>
      <c r="F519" s="1" t="s">
        <v>5861</v>
      </c>
      <c r="G519" s="1" t="s">
        <v>5889</v>
      </c>
      <c r="H519" s="1" t="s">
        <v>6531</v>
      </c>
      <c r="Q519" s="1">
        <v>146</v>
      </c>
      <c r="S519" s="1">
        <v>66</v>
      </c>
      <c r="U519" s="1">
        <v>97.8</v>
      </c>
      <c r="W519" s="1">
        <v>103</v>
      </c>
      <c r="Y519" s="1">
        <v>18</v>
      </c>
      <c r="AA519" s="1">
        <v>94</v>
      </c>
      <c r="AB519" s="1">
        <v>92</v>
      </c>
      <c r="AC519" s="1">
        <v>0</v>
      </c>
      <c r="AD519" s="1">
        <v>1</v>
      </c>
      <c r="AE519" s="1">
        <v>190</v>
      </c>
      <c r="AF519" s="1">
        <v>25</v>
      </c>
      <c r="AG519" s="1">
        <v>45.4</v>
      </c>
      <c r="AH519" s="1">
        <v>14.7</v>
      </c>
      <c r="AM519" s="1">
        <v>141</v>
      </c>
      <c r="AN519" s="1">
        <v>4.0999999999999996</v>
      </c>
      <c r="AO519" s="1">
        <v>99</v>
      </c>
      <c r="AP519" s="1">
        <v>10</v>
      </c>
      <c r="AQ519" s="1">
        <v>300</v>
      </c>
      <c r="AR519" s="1">
        <v>18</v>
      </c>
      <c r="AS519" s="1">
        <v>0.98</v>
      </c>
      <c r="AT519" s="1">
        <v>17</v>
      </c>
      <c r="AU519" s="1">
        <v>10.4</v>
      </c>
      <c r="AV519" s="1">
        <v>239</v>
      </c>
      <c r="BF519" s="1">
        <v>102</v>
      </c>
      <c r="BJ519" s="1">
        <v>1.6</v>
      </c>
      <c r="BL519" s="1">
        <v>387</v>
      </c>
      <c r="DJ519" s="1">
        <v>1</v>
      </c>
      <c r="DK519" s="1" t="s">
        <v>6532</v>
      </c>
    </row>
    <row r="520" spans="1:158" s="1" customFormat="1">
      <c r="A520" s="14">
        <v>511</v>
      </c>
      <c r="B520" s="1">
        <v>2</v>
      </c>
      <c r="C520" s="1" t="s">
        <v>6824</v>
      </c>
      <c r="D520" s="1">
        <v>5</v>
      </c>
      <c r="E520" s="1" t="s">
        <v>5965</v>
      </c>
      <c r="F520" s="1" t="s">
        <v>5889</v>
      </c>
      <c r="Q520" s="1">
        <v>164</v>
      </c>
      <c r="R520" s="1">
        <v>145</v>
      </c>
      <c r="S520" s="1">
        <v>93</v>
      </c>
      <c r="T520" s="1">
        <v>66</v>
      </c>
      <c r="U520" s="1">
        <v>97.8</v>
      </c>
      <c r="V520" s="1">
        <v>97.1</v>
      </c>
      <c r="W520" s="1">
        <v>106</v>
      </c>
      <c r="X520" s="1">
        <v>85</v>
      </c>
      <c r="Y520" s="1">
        <v>22</v>
      </c>
      <c r="Z520" s="1">
        <v>16</v>
      </c>
      <c r="AA520" s="1">
        <v>100</v>
      </c>
      <c r="AB520" s="1">
        <v>100</v>
      </c>
      <c r="AC520" s="1">
        <v>0</v>
      </c>
      <c r="AE520" s="1">
        <v>195</v>
      </c>
      <c r="AF520" s="1">
        <v>26</v>
      </c>
      <c r="AG520" s="1">
        <v>35.9</v>
      </c>
      <c r="AH520" s="1">
        <v>10.8</v>
      </c>
      <c r="AM520" s="1">
        <v>141</v>
      </c>
      <c r="AN520" s="1">
        <v>4.3</v>
      </c>
      <c r="AO520" s="1">
        <v>106</v>
      </c>
      <c r="AP520" s="1">
        <v>9.3000000000000007</v>
      </c>
      <c r="AQ520" s="1">
        <v>78</v>
      </c>
      <c r="AR520" s="1">
        <v>19</v>
      </c>
      <c r="AS520" s="1">
        <v>0.99</v>
      </c>
      <c r="AT520" s="1">
        <v>9</v>
      </c>
      <c r="AU520" s="1">
        <v>8.99</v>
      </c>
      <c r="AV520" s="1">
        <v>290</v>
      </c>
      <c r="BD520" s="1">
        <v>18</v>
      </c>
      <c r="BE520" s="1">
        <v>18</v>
      </c>
      <c r="BF520" s="1">
        <v>1660</v>
      </c>
      <c r="CJ520" s="1">
        <v>0</v>
      </c>
      <c r="CK520" s="1">
        <v>0</v>
      </c>
      <c r="CL520" s="1">
        <v>0</v>
      </c>
      <c r="DJ520" s="1">
        <v>1</v>
      </c>
      <c r="DK520" s="1" t="s">
        <v>6825</v>
      </c>
    </row>
    <row r="521" spans="1:158" s="1" customFormat="1">
      <c r="A521" s="14">
        <v>512</v>
      </c>
      <c r="B521" s="1">
        <v>1</v>
      </c>
      <c r="C521" s="1" t="s">
        <v>5831</v>
      </c>
      <c r="D521" s="1">
        <v>14</v>
      </c>
      <c r="Q521" s="1">
        <v>102</v>
      </c>
      <c r="S521" s="1">
        <v>67</v>
      </c>
      <c r="U521" s="1">
        <v>98.2</v>
      </c>
      <c r="W521" s="1">
        <v>72</v>
      </c>
      <c r="Y521" s="1">
        <v>18</v>
      </c>
      <c r="AA521" s="1">
        <v>95</v>
      </c>
      <c r="AC521" s="1">
        <v>0</v>
      </c>
      <c r="AE521" s="1">
        <v>156</v>
      </c>
      <c r="AF521" s="1">
        <v>26</v>
      </c>
      <c r="AG521" s="1">
        <v>32.6</v>
      </c>
      <c r="AH521" s="1">
        <v>10.5</v>
      </c>
      <c r="AM521" s="1">
        <v>138</v>
      </c>
      <c r="AN521" s="1">
        <v>4.7</v>
      </c>
      <c r="AO521" s="1">
        <v>97</v>
      </c>
      <c r="AP521" s="1">
        <v>8.8000000000000007</v>
      </c>
      <c r="AQ521" s="1">
        <v>117</v>
      </c>
      <c r="AR521" s="1">
        <v>41</v>
      </c>
      <c r="AS521" s="1">
        <v>1.75</v>
      </c>
      <c r="AT521" s="1">
        <v>15</v>
      </c>
      <c r="AU521" s="1">
        <v>8.14</v>
      </c>
      <c r="AV521" s="1">
        <v>329</v>
      </c>
      <c r="BD521" s="1">
        <v>39</v>
      </c>
      <c r="BE521" s="1">
        <v>39</v>
      </c>
      <c r="BF521" s="1">
        <v>2629</v>
      </c>
      <c r="DJ521" s="1">
        <v>1</v>
      </c>
      <c r="DK521" s="1" t="s">
        <v>5976</v>
      </c>
    </row>
    <row r="522" spans="1:158" s="1" customFormat="1">
      <c r="A522" s="14">
        <v>513</v>
      </c>
      <c r="B522" s="1">
        <v>1</v>
      </c>
      <c r="C522" s="1" t="s">
        <v>5936</v>
      </c>
      <c r="D522" s="1">
        <v>7</v>
      </c>
      <c r="E522" s="1" t="s">
        <v>5886</v>
      </c>
      <c r="Q522" s="1">
        <v>141</v>
      </c>
      <c r="R522" s="1">
        <v>149</v>
      </c>
      <c r="S522" s="1">
        <v>75</v>
      </c>
      <c r="T522" s="1">
        <v>70</v>
      </c>
      <c r="V522" s="1">
        <v>98.2</v>
      </c>
      <c r="W522" s="1">
        <v>94</v>
      </c>
      <c r="X522" s="1">
        <v>72</v>
      </c>
      <c r="Y522" s="1">
        <v>22</v>
      </c>
      <c r="AA522" s="1">
        <v>90</v>
      </c>
      <c r="AB522" s="1">
        <v>96</v>
      </c>
      <c r="AC522" s="1">
        <v>0</v>
      </c>
      <c r="AE522" s="1">
        <v>121</v>
      </c>
      <c r="AF522" s="1">
        <v>24</v>
      </c>
      <c r="AG522" s="1">
        <v>38.700000000000003</v>
      </c>
      <c r="AH522" s="1">
        <v>12.4</v>
      </c>
      <c r="AM522" s="1">
        <v>141</v>
      </c>
      <c r="AN522" s="1">
        <v>4.0999999999999996</v>
      </c>
      <c r="AO522" s="1">
        <v>104</v>
      </c>
      <c r="AP522" s="1">
        <v>9.5</v>
      </c>
      <c r="AQ522" s="1">
        <v>110</v>
      </c>
      <c r="AR522" s="1">
        <v>19</v>
      </c>
      <c r="AS522" s="1">
        <v>0.83</v>
      </c>
      <c r="AT522" s="1">
        <v>13</v>
      </c>
      <c r="AU522" s="1">
        <v>10.9</v>
      </c>
      <c r="AV522" s="1">
        <v>233</v>
      </c>
      <c r="BD522" s="1">
        <v>12</v>
      </c>
      <c r="BE522" s="1">
        <v>11</v>
      </c>
      <c r="BF522" s="1">
        <v>1062</v>
      </c>
      <c r="BG522" s="1">
        <v>7.42</v>
      </c>
      <c r="BH522" s="1">
        <v>41</v>
      </c>
      <c r="BI522" s="1">
        <v>0.02</v>
      </c>
      <c r="BJ522" s="1">
        <v>1.9</v>
      </c>
      <c r="DJ522" s="1">
        <v>1</v>
      </c>
      <c r="DK522" s="1" t="s">
        <v>6971</v>
      </c>
    </row>
    <row r="523" spans="1:158" s="1" customFormat="1">
      <c r="A523" s="14">
        <v>514</v>
      </c>
      <c r="B523" s="64">
        <v>1</v>
      </c>
      <c r="C523" s="64" t="s">
        <v>5961</v>
      </c>
      <c r="D523" s="64">
        <v>7</v>
      </c>
      <c r="E523" s="1" t="s">
        <v>5889</v>
      </c>
      <c r="F523" s="1" t="s">
        <v>5911</v>
      </c>
      <c r="G523" s="1" t="s">
        <v>6104</v>
      </c>
      <c r="Q523" s="1">
        <v>175</v>
      </c>
      <c r="R523" s="1">
        <v>203</v>
      </c>
      <c r="S523" s="1">
        <v>74</v>
      </c>
      <c r="T523" s="1">
        <v>88</v>
      </c>
      <c r="U523" s="1">
        <v>98.3</v>
      </c>
      <c r="V523" s="1">
        <v>98.2</v>
      </c>
      <c r="W523" s="1">
        <v>87</v>
      </c>
      <c r="X523" s="1">
        <v>74</v>
      </c>
      <c r="Y523" s="1">
        <v>18</v>
      </c>
      <c r="Z523" s="1">
        <v>20</v>
      </c>
      <c r="AA523" s="1">
        <v>97</v>
      </c>
      <c r="AB523" s="1">
        <v>95</v>
      </c>
      <c r="AC523" s="1">
        <v>0</v>
      </c>
      <c r="AD523" s="1">
        <v>0</v>
      </c>
      <c r="AE523" s="1">
        <v>176</v>
      </c>
      <c r="AF523" s="1">
        <v>26</v>
      </c>
      <c r="AG523" s="1">
        <v>34</v>
      </c>
      <c r="AH523" s="1">
        <v>10.199999999999999</v>
      </c>
      <c r="AM523" s="1">
        <v>140</v>
      </c>
      <c r="AN523" s="1">
        <v>4.5999999999999996</v>
      </c>
      <c r="AO523" s="1">
        <v>99</v>
      </c>
      <c r="AP523" s="1">
        <v>9.9</v>
      </c>
      <c r="AQ523" s="1">
        <v>167</v>
      </c>
      <c r="AR523" s="1">
        <v>24</v>
      </c>
      <c r="AS523" s="1">
        <v>1.1399999999999999</v>
      </c>
      <c r="AT523" s="1">
        <v>15</v>
      </c>
      <c r="AU523" s="1">
        <v>5.59</v>
      </c>
      <c r="AV523" s="1">
        <v>172</v>
      </c>
      <c r="BD523" s="1">
        <v>24</v>
      </c>
      <c r="BI523" s="1">
        <v>0.09</v>
      </c>
      <c r="BJ523" s="1">
        <v>2.4</v>
      </c>
      <c r="CJ523" s="1">
        <v>0</v>
      </c>
      <c r="CK523" s="1">
        <v>0</v>
      </c>
      <c r="CL523" s="1">
        <v>0</v>
      </c>
      <c r="DJ523" s="1">
        <v>1</v>
      </c>
      <c r="DK523" s="1" t="s">
        <v>6630</v>
      </c>
    </row>
    <row r="524" spans="1:158" s="1" customFormat="1">
      <c r="A524" s="14">
        <v>515</v>
      </c>
      <c r="B524" s="64">
        <v>1</v>
      </c>
      <c r="C524" s="64" t="s">
        <v>5920</v>
      </c>
      <c r="D524" s="64">
        <v>5</v>
      </c>
      <c r="Q524" s="1">
        <v>186</v>
      </c>
      <c r="R524" s="1">
        <v>186</v>
      </c>
      <c r="S524" s="1">
        <v>75</v>
      </c>
      <c r="T524" s="1">
        <v>82</v>
      </c>
      <c r="W524" s="1">
        <v>81</v>
      </c>
      <c r="X524" s="1">
        <v>72</v>
      </c>
      <c r="Y524" s="1">
        <v>28</v>
      </c>
      <c r="Z524" s="1">
        <v>20</v>
      </c>
      <c r="AA524" s="1">
        <v>98</v>
      </c>
      <c r="AB524" s="1">
        <v>97</v>
      </c>
      <c r="AC524" s="1">
        <v>0</v>
      </c>
      <c r="AD524" s="1">
        <v>1</v>
      </c>
      <c r="AF524" s="1">
        <v>27</v>
      </c>
      <c r="AG524" s="1">
        <v>36.6</v>
      </c>
      <c r="AH524" s="1">
        <v>11.6</v>
      </c>
      <c r="AM524" s="1">
        <v>136</v>
      </c>
      <c r="AN524" s="1">
        <v>4.5</v>
      </c>
      <c r="AO524" s="1">
        <v>95</v>
      </c>
      <c r="AP524" s="1">
        <v>9.6</v>
      </c>
      <c r="AQ524" s="1">
        <v>122</v>
      </c>
      <c r="AR524" s="1">
        <v>19</v>
      </c>
      <c r="AS524" s="1">
        <v>1.03</v>
      </c>
      <c r="AT524" s="1">
        <v>14</v>
      </c>
      <c r="AU524" s="1">
        <v>5.2</v>
      </c>
      <c r="AV524" s="1">
        <v>226</v>
      </c>
      <c r="AW524" s="1">
        <v>7.5</v>
      </c>
      <c r="AX524" s="1">
        <v>4.0999999999999996</v>
      </c>
      <c r="AY524" s="1">
        <v>1.2</v>
      </c>
      <c r="AZ524" s="1">
        <v>179</v>
      </c>
      <c r="BA524" s="1">
        <v>28</v>
      </c>
      <c r="BB524" s="1">
        <v>20</v>
      </c>
      <c r="BF524" s="1">
        <v>6951</v>
      </c>
      <c r="BG524" s="1">
        <v>7.38</v>
      </c>
      <c r="BH524" s="1">
        <v>48</v>
      </c>
      <c r="BJ524" s="1">
        <v>2</v>
      </c>
      <c r="DJ524" s="1">
        <v>1</v>
      </c>
      <c r="DK524" s="1" t="s">
        <v>6749</v>
      </c>
    </row>
    <row r="525" spans="1:158" s="1" customFormat="1">
      <c r="A525" s="14">
        <v>516</v>
      </c>
      <c r="B525" s="1">
        <v>1</v>
      </c>
      <c r="C525" s="64" t="s">
        <v>5920</v>
      </c>
      <c r="D525" s="1">
        <v>5</v>
      </c>
      <c r="Q525" s="1">
        <v>142</v>
      </c>
      <c r="S525" s="1">
        <v>86</v>
      </c>
      <c r="U525" s="1">
        <v>98</v>
      </c>
      <c r="W525" s="1">
        <v>93</v>
      </c>
      <c r="Y525" s="1">
        <v>18</v>
      </c>
      <c r="AA525" s="1">
        <v>95</v>
      </c>
      <c r="AC525" s="1">
        <v>0</v>
      </c>
      <c r="AE525" s="1">
        <v>185</v>
      </c>
      <c r="BC525" s="66"/>
      <c r="BQ525" s="14"/>
      <c r="EI525" s="14"/>
      <c r="FB525" s="14"/>
    </row>
    <row r="526" spans="1:158" s="1" customFormat="1">
      <c r="A526" s="14">
        <v>517</v>
      </c>
      <c r="B526" s="64">
        <v>2</v>
      </c>
      <c r="C526" s="64" t="s">
        <v>6495</v>
      </c>
      <c r="D526" s="64">
        <v>3</v>
      </c>
      <c r="E526" s="1" t="s">
        <v>6496</v>
      </c>
      <c r="F526" s="1" t="s">
        <v>6030</v>
      </c>
      <c r="G526" s="1" t="s">
        <v>6137</v>
      </c>
      <c r="Q526" s="1">
        <v>164</v>
      </c>
      <c r="R526" s="1">
        <v>127</v>
      </c>
      <c r="S526" s="1">
        <v>73</v>
      </c>
      <c r="T526" s="1">
        <v>64</v>
      </c>
      <c r="U526" s="1">
        <v>98.6</v>
      </c>
      <c r="V526" s="1">
        <v>97.9</v>
      </c>
      <c r="W526" s="1">
        <v>93</v>
      </c>
      <c r="X526" s="1">
        <v>87</v>
      </c>
      <c r="Y526" s="1">
        <v>18</v>
      </c>
      <c r="AA526" s="1">
        <v>97</v>
      </c>
      <c r="AB526" s="1">
        <v>97</v>
      </c>
      <c r="AC526" s="1">
        <v>0</v>
      </c>
      <c r="AD526" s="1">
        <v>0</v>
      </c>
      <c r="AE526" s="1">
        <v>168</v>
      </c>
      <c r="AF526" s="1">
        <v>25</v>
      </c>
      <c r="AG526" s="1">
        <v>34.6</v>
      </c>
      <c r="AH526" s="1">
        <v>11.3</v>
      </c>
      <c r="AM526" s="1">
        <v>140</v>
      </c>
      <c r="AN526" s="1">
        <v>4</v>
      </c>
      <c r="AO526" s="1">
        <v>100</v>
      </c>
      <c r="AP526" s="1">
        <v>8.9</v>
      </c>
      <c r="AQ526" s="1">
        <v>107</v>
      </c>
      <c r="AR526" s="1">
        <v>15</v>
      </c>
      <c r="AS526" s="1">
        <v>1.19</v>
      </c>
      <c r="AT526" s="1">
        <v>15</v>
      </c>
      <c r="AU526" s="1">
        <v>13.59</v>
      </c>
      <c r="AV526" s="1">
        <v>314</v>
      </c>
      <c r="AW526" s="1">
        <v>8.6999999999999993</v>
      </c>
      <c r="AX526" s="1">
        <v>4.2</v>
      </c>
      <c r="AY526" s="1">
        <v>0.4</v>
      </c>
      <c r="AZ526" s="1">
        <v>114</v>
      </c>
      <c r="BA526" s="1">
        <v>21</v>
      </c>
      <c r="BB526" s="1">
        <v>17</v>
      </c>
      <c r="BD526" s="1">
        <v>8</v>
      </c>
      <c r="BJ526" s="1">
        <v>2</v>
      </c>
      <c r="DR526" s="1">
        <v>2</v>
      </c>
      <c r="DS526" s="1" t="s">
        <v>6497</v>
      </c>
      <c r="DT526" s="1">
        <v>3</v>
      </c>
      <c r="DU526" s="1" t="s">
        <v>6498</v>
      </c>
    </row>
    <row r="527" spans="1:158" s="1" customFormat="1">
      <c r="A527" s="14">
        <v>518</v>
      </c>
      <c r="B527" s="64">
        <v>1</v>
      </c>
      <c r="C527" s="64" t="s">
        <v>6388</v>
      </c>
      <c r="D527" s="64">
        <v>3</v>
      </c>
      <c r="Q527" s="1">
        <v>130</v>
      </c>
      <c r="S527" s="1">
        <v>60</v>
      </c>
      <c r="U527" s="1">
        <v>98.5</v>
      </c>
      <c r="W527" s="1">
        <v>77</v>
      </c>
      <c r="Y527" s="1">
        <v>18</v>
      </c>
      <c r="AA527" s="1">
        <v>95</v>
      </c>
      <c r="AC527" s="1">
        <v>0</v>
      </c>
      <c r="AE527" s="1">
        <v>176</v>
      </c>
    </row>
    <row r="528" spans="1:158" s="1" customFormat="1">
      <c r="A528" s="14">
        <v>519</v>
      </c>
      <c r="B528" s="1">
        <v>2</v>
      </c>
      <c r="C528" s="1" t="s">
        <v>6799</v>
      </c>
      <c r="D528" s="1">
        <v>6</v>
      </c>
      <c r="E528" s="1" t="s">
        <v>6800</v>
      </c>
      <c r="F528" s="1" t="s">
        <v>5917</v>
      </c>
      <c r="G528" s="1" t="s">
        <v>6801</v>
      </c>
      <c r="Q528" s="1">
        <v>109</v>
      </c>
      <c r="R528" s="1">
        <v>135</v>
      </c>
      <c r="S528" s="1">
        <v>66</v>
      </c>
      <c r="T528" s="1">
        <v>54</v>
      </c>
      <c r="U528" s="1">
        <v>98.5</v>
      </c>
      <c r="W528" s="1">
        <v>86</v>
      </c>
      <c r="X528" s="1">
        <v>76</v>
      </c>
      <c r="Y528" s="1">
        <v>16</v>
      </c>
      <c r="Z528" s="1">
        <v>14</v>
      </c>
      <c r="AA528" s="1">
        <v>99</v>
      </c>
      <c r="AB528" s="1">
        <v>100</v>
      </c>
      <c r="AC528" s="1">
        <v>0</v>
      </c>
      <c r="AD528" s="1">
        <v>0</v>
      </c>
      <c r="AE528" s="1">
        <v>280</v>
      </c>
      <c r="AF528" s="1">
        <v>25</v>
      </c>
      <c r="AG528" s="1">
        <v>39.1</v>
      </c>
      <c r="AH528" s="1">
        <v>12.1</v>
      </c>
      <c r="AM528" s="1">
        <v>140</v>
      </c>
      <c r="AN528" s="1">
        <v>4.4000000000000004</v>
      </c>
      <c r="AO528" s="1">
        <v>103</v>
      </c>
      <c r="AP528" s="1">
        <v>9.1999999999999993</v>
      </c>
      <c r="AQ528" s="1">
        <v>86</v>
      </c>
      <c r="AR528" s="1">
        <v>8</v>
      </c>
      <c r="AS528" s="1">
        <v>0.9</v>
      </c>
      <c r="AT528" s="1">
        <v>12</v>
      </c>
      <c r="AU528" s="1">
        <v>7.68</v>
      </c>
      <c r="AV528" s="1">
        <v>243</v>
      </c>
      <c r="BD528" s="1" t="s">
        <v>6250</v>
      </c>
      <c r="BF528" s="1">
        <v>128</v>
      </c>
      <c r="DJ528" s="1">
        <v>1</v>
      </c>
      <c r="DK528" s="1" t="s">
        <v>5976</v>
      </c>
      <c r="DR528" s="1">
        <v>4</v>
      </c>
      <c r="DS528" s="1" t="s">
        <v>6802</v>
      </c>
    </row>
    <row r="529" spans="1:158" s="1" customFormat="1">
      <c r="A529" s="14">
        <v>520</v>
      </c>
      <c r="B529" s="64">
        <v>2</v>
      </c>
      <c r="C529" s="64" t="s">
        <v>6611</v>
      </c>
      <c r="D529" s="64">
        <v>1</v>
      </c>
      <c r="E529" s="1" t="s">
        <v>5981</v>
      </c>
      <c r="F529" s="1" t="s">
        <v>6612</v>
      </c>
      <c r="G529" s="1" t="s">
        <v>5992</v>
      </c>
      <c r="Q529" s="1">
        <v>128</v>
      </c>
      <c r="R529" s="1">
        <v>115</v>
      </c>
      <c r="S529" s="1">
        <v>83</v>
      </c>
      <c r="T529" s="1">
        <v>75</v>
      </c>
      <c r="U529" s="1">
        <v>98.5</v>
      </c>
      <c r="V529" s="1">
        <v>98.1</v>
      </c>
      <c r="W529" s="1">
        <v>103</v>
      </c>
      <c r="X529" s="1">
        <v>95</v>
      </c>
      <c r="Y529" s="1">
        <v>28</v>
      </c>
      <c r="Z529" s="1">
        <v>18</v>
      </c>
      <c r="AA529" s="1">
        <v>92</v>
      </c>
      <c r="AB529" s="1">
        <v>95</v>
      </c>
      <c r="AC529" s="1">
        <v>0</v>
      </c>
      <c r="AD529" s="1">
        <v>0</v>
      </c>
      <c r="AE529" s="1">
        <v>215</v>
      </c>
      <c r="AF529" s="1">
        <v>27</v>
      </c>
      <c r="AG529" s="1">
        <v>37.299999999999997</v>
      </c>
      <c r="AH529" s="1">
        <v>12.6</v>
      </c>
      <c r="AK529" s="1">
        <v>1.3</v>
      </c>
      <c r="AM529" s="1">
        <v>140</v>
      </c>
      <c r="AN529" s="1">
        <v>3.6</v>
      </c>
      <c r="AO529" s="1">
        <v>100</v>
      </c>
      <c r="AP529" s="1">
        <v>8.6999999999999993</v>
      </c>
      <c r="AQ529" s="1">
        <v>112</v>
      </c>
      <c r="AR529" s="1">
        <v>19</v>
      </c>
      <c r="AS529" s="1">
        <v>0.82</v>
      </c>
      <c r="AT529" s="1">
        <v>13</v>
      </c>
      <c r="AU529" s="1">
        <v>4.42</v>
      </c>
      <c r="AV529" s="1">
        <v>225</v>
      </c>
      <c r="AW529" s="1">
        <v>7.2</v>
      </c>
      <c r="AX529" s="1">
        <v>4</v>
      </c>
      <c r="AY529" s="1">
        <v>0.7</v>
      </c>
      <c r="AZ529" s="1">
        <v>86</v>
      </c>
      <c r="BA529" s="1">
        <v>35</v>
      </c>
      <c r="BB529" s="1">
        <v>32</v>
      </c>
      <c r="BI529" s="1">
        <v>0.16</v>
      </c>
      <c r="BJ529" s="1">
        <v>1.7</v>
      </c>
      <c r="DJ529" s="1">
        <v>1</v>
      </c>
      <c r="DK529" s="1" t="s">
        <v>6613</v>
      </c>
      <c r="DR529" s="1">
        <v>1</v>
      </c>
      <c r="DS529" s="1" t="s">
        <v>6359</v>
      </c>
    </row>
    <row r="530" spans="1:158" s="1" customFormat="1">
      <c r="A530" s="14">
        <v>521</v>
      </c>
      <c r="B530" s="1">
        <v>2</v>
      </c>
      <c r="C530" s="64" t="s">
        <v>6777</v>
      </c>
      <c r="D530" s="1">
        <v>5</v>
      </c>
      <c r="E530" s="1" t="s">
        <v>5965</v>
      </c>
      <c r="F530" s="1" t="s">
        <v>5987</v>
      </c>
      <c r="Q530" s="1">
        <v>123</v>
      </c>
      <c r="R530" s="1">
        <v>101</v>
      </c>
      <c r="S530" s="1">
        <v>59</v>
      </c>
      <c r="T530" s="1">
        <v>72</v>
      </c>
      <c r="W530" s="1">
        <v>134</v>
      </c>
      <c r="X530" s="1">
        <v>125</v>
      </c>
      <c r="Y530" s="1">
        <v>18</v>
      </c>
      <c r="Z530" s="1">
        <v>16</v>
      </c>
      <c r="AA530" s="1">
        <v>95</v>
      </c>
      <c r="AB530" s="1">
        <v>96</v>
      </c>
      <c r="AC530" s="1">
        <v>0</v>
      </c>
      <c r="AD530" s="1">
        <v>0</v>
      </c>
      <c r="AE530" s="1">
        <v>280</v>
      </c>
      <c r="AF530" s="1">
        <v>31</v>
      </c>
      <c r="AG530" s="1">
        <v>36.4</v>
      </c>
      <c r="AH530" s="1">
        <v>11.5</v>
      </c>
      <c r="AI530" s="1">
        <v>2.2000000000000002</v>
      </c>
      <c r="AM530" s="1">
        <v>141</v>
      </c>
      <c r="AN530" s="1">
        <v>4.0999999999999996</v>
      </c>
      <c r="AO530" s="1">
        <v>100</v>
      </c>
      <c r="AP530" s="1">
        <v>9.1</v>
      </c>
      <c r="AQ530" s="1">
        <v>170</v>
      </c>
      <c r="AR530" s="1">
        <v>20</v>
      </c>
      <c r="AS530" s="1">
        <v>1.61</v>
      </c>
      <c r="AT530" s="1">
        <v>10</v>
      </c>
      <c r="AU530" s="1">
        <v>8.2899999999999991</v>
      </c>
      <c r="AV530" s="1">
        <v>294</v>
      </c>
      <c r="BC530" s="66"/>
      <c r="BD530" s="1">
        <v>23</v>
      </c>
      <c r="BE530" s="1">
        <v>29</v>
      </c>
      <c r="BF530" s="1">
        <v>4774</v>
      </c>
      <c r="BL530" s="1">
        <v>799</v>
      </c>
      <c r="BM530" s="1">
        <v>2.61</v>
      </c>
      <c r="BQ530" s="14"/>
      <c r="DJ530" s="1">
        <v>1</v>
      </c>
      <c r="DK530" s="1" t="s">
        <v>6778</v>
      </c>
      <c r="EI530" s="14"/>
      <c r="FB530" s="14"/>
    </row>
    <row r="531" spans="1:158" s="1" customFormat="1">
      <c r="A531" s="14">
        <v>522</v>
      </c>
      <c r="B531" s="64">
        <v>2</v>
      </c>
      <c r="C531" s="64" t="s">
        <v>6236</v>
      </c>
      <c r="D531" s="64">
        <v>1</v>
      </c>
      <c r="E531" s="1" t="s">
        <v>6237</v>
      </c>
      <c r="F531" s="1" t="s">
        <v>6238</v>
      </c>
      <c r="G531" s="1" t="s">
        <v>6239</v>
      </c>
      <c r="Q531" s="1">
        <v>130</v>
      </c>
      <c r="R531" s="1">
        <v>131</v>
      </c>
      <c r="S531" s="1">
        <v>70</v>
      </c>
      <c r="T531" s="1">
        <v>71</v>
      </c>
      <c r="U531" s="1">
        <v>98.7</v>
      </c>
      <c r="V531" s="1">
        <v>98.5</v>
      </c>
      <c r="W531" s="1">
        <v>85</v>
      </c>
      <c r="X531" s="1">
        <v>83</v>
      </c>
      <c r="Y531" s="1">
        <v>18</v>
      </c>
      <c r="Z531" s="1">
        <v>18</v>
      </c>
      <c r="AA531" s="1">
        <v>93</v>
      </c>
      <c r="AB531" s="1">
        <v>91</v>
      </c>
      <c r="AC531" s="1">
        <v>0</v>
      </c>
      <c r="AD531" s="1">
        <v>0</v>
      </c>
      <c r="AE531" s="1">
        <v>231</v>
      </c>
      <c r="AF531" s="1">
        <v>23</v>
      </c>
      <c r="AG531" s="1">
        <v>38.6</v>
      </c>
      <c r="AH531" s="1">
        <v>12.6</v>
      </c>
      <c r="AM531" s="1">
        <v>140</v>
      </c>
      <c r="AN531" s="1">
        <v>4.3</v>
      </c>
      <c r="AO531" s="1">
        <v>103</v>
      </c>
      <c r="AP531" s="1">
        <v>9.8000000000000007</v>
      </c>
      <c r="AQ531" s="1">
        <v>150</v>
      </c>
      <c r="AR531" s="1">
        <v>18</v>
      </c>
      <c r="AS531" s="1">
        <v>0.86</v>
      </c>
      <c r="AT531" s="1">
        <v>14</v>
      </c>
      <c r="AU531" s="1">
        <v>12.64</v>
      </c>
      <c r="AV531" s="1">
        <v>220</v>
      </c>
    </row>
    <row r="532" spans="1:158" s="1" customFormat="1">
      <c r="A532" s="14">
        <v>523</v>
      </c>
      <c r="B532" s="64">
        <v>1</v>
      </c>
      <c r="C532" s="64" t="s">
        <v>5831</v>
      </c>
      <c r="D532" s="64">
        <v>7</v>
      </c>
      <c r="E532" s="1" t="s">
        <v>5981</v>
      </c>
      <c r="F532" s="1" t="s">
        <v>5843</v>
      </c>
      <c r="G532" s="1" t="s">
        <v>5886</v>
      </c>
      <c r="Q532" s="1">
        <v>129</v>
      </c>
      <c r="R532" s="1">
        <v>124</v>
      </c>
      <c r="S532" s="1">
        <v>64</v>
      </c>
      <c r="T532" s="1">
        <v>61</v>
      </c>
      <c r="U532" s="1">
        <v>97.8</v>
      </c>
      <c r="V532" s="1">
        <v>99.1</v>
      </c>
      <c r="W532" s="1">
        <v>90</v>
      </c>
      <c r="Y532" s="1">
        <v>18</v>
      </c>
      <c r="AA532" s="1">
        <v>94</v>
      </c>
      <c r="AB532" s="1">
        <v>92</v>
      </c>
      <c r="AC532" s="1">
        <v>1</v>
      </c>
      <c r="AE532" s="1">
        <v>163</v>
      </c>
      <c r="AF532" s="1">
        <v>26</v>
      </c>
      <c r="AG532" s="1">
        <v>44.5</v>
      </c>
      <c r="AH532" s="1">
        <v>14.8</v>
      </c>
      <c r="AI532" s="1">
        <v>1.4</v>
      </c>
      <c r="AM532" s="1">
        <v>143</v>
      </c>
      <c r="AN532" s="1">
        <v>4</v>
      </c>
      <c r="AO532" s="1">
        <v>99</v>
      </c>
      <c r="AP532" s="1">
        <v>9.6</v>
      </c>
      <c r="AQ532" s="1">
        <v>103</v>
      </c>
      <c r="AR532" s="1">
        <v>15</v>
      </c>
      <c r="AS532" s="1">
        <v>0.89</v>
      </c>
      <c r="AT532" s="1">
        <v>18</v>
      </c>
      <c r="AU532" s="1">
        <v>9.1999999999999993</v>
      </c>
      <c r="AV532" s="1">
        <v>237</v>
      </c>
      <c r="AW532" s="1">
        <v>7.5</v>
      </c>
      <c r="AX532" s="1">
        <v>4.5</v>
      </c>
      <c r="AY532" s="1">
        <v>0.2</v>
      </c>
      <c r="AZ532" s="1">
        <v>93</v>
      </c>
      <c r="BA532" s="1">
        <v>17</v>
      </c>
      <c r="BB532" s="1">
        <v>26</v>
      </c>
      <c r="BD532" s="1">
        <v>8</v>
      </c>
      <c r="BE532" s="1">
        <v>7</v>
      </c>
      <c r="BG532" s="1">
        <v>7.36</v>
      </c>
      <c r="BH532" s="1">
        <v>43</v>
      </c>
      <c r="BJ532" s="1">
        <v>1.6</v>
      </c>
      <c r="CX532" s="1">
        <v>7.6</v>
      </c>
      <c r="DJ532" s="1">
        <v>1</v>
      </c>
      <c r="DK532" s="1" t="s">
        <v>6389</v>
      </c>
    </row>
    <row r="533" spans="1:158" s="1" customFormat="1">
      <c r="A533" s="14">
        <v>524</v>
      </c>
      <c r="B533" s="1">
        <v>2</v>
      </c>
      <c r="C533" s="1" t="s">
        <v>5915</v>
      </c>
      <c r="D533" s="1">
        <v>3</v>
      </c>
      <c r="E533" s="1" t="s">
        <v>6591</v>
      </c>
      <c r="F533" s="1" t="s">
        <v>5843</v>
      </c>
      <c r="G533" s="1" t="s">
        <v>5992</v>
      </c>
      <c r="Q533" s="1">
        <v>122</v>
      </c>
      <c r="R533" s="1">
        <v>137</v>
      </c>
      <c r="S533" s="1">
        <v>76</v>
      </c>
      <c r="T533" s="1">
        <v>63</v>
      </c>
      <c r="U533" s="1">
        <v>99.3</v>
      </c>
      <c r="W533" s="1">
        <v>100</v>
      </c>
      <c r="X533" s="1">
        <v>98</v>
      </c>
      <c r="Y533" s="1">
        <v>22</v>
      </c>
      <c r="Z533" s="1">
        <v>20</v>
      </c>
      <c r="AA533" s="1">
        <v>97</v>
      </c>
      <c r="AB533" s="1">
        <v>95</v>
      </c>
      <c r="AC533" s="1">
        <v>0</v>
      </c>
      <c r="AE533" s="1">
        <v>225</v>
      </c>
      <c r="AF533" s="1">
        <v>18</v>
      </c>
      <c r="AG533" s="1">
        <v>26.9</v>
      </c>
      <c r="AH533" s="1">
        <v>8.6</v>
      </c>
      <c r="AK533" s="1">
        <v>0.9</v>
      </c>
      <c r="AM533" s="1">
        <v>134</v>
      </c>
      <c r="AN533" s="1">
        <v>4.4000000000000004</v>
      </c>
      <c r="AO533" s="1">
        <v>105</v>
      </c>
      <c r="AP533" s="1">
        <v>7.7</v>
      </c>
      <c r="AQ533" s="1">
        <v>139</v>
      </c>
      <c r="AR533" s="1">
        <v>32</v>
      </c>
      <c r="AS533" s="1">
        <v>1.42</v>
      </c>
      <c r="AT533" s="1">
        <v>11</v>
      </c>
      <c r="AU533" s="1">
        <v>6.75</v>
      </c>
      <c r="AV533" s="1">
        <v>135</v>
      </c>
      <c r="AW533" s="1">
        <v>6.8</v>
      </c>
      <c r="AX533" s="1">
        <v>3.7</v>
      </c>
      <c r="AY533" s="1">
        <v>0.3</v>
      </c>
      <c r="AZ533" s="1">
        <v>80</v>
      </c>
      <c r="BA533" s="1">
        <v>11</v>
      </c>
      <c r="BB533" s="1">
        <v>7</v>
      </c>
      <c r="BJ533" s="1">
        <v>1.3</v>
      </c>
      <c r="DJ533" s="1">
        <v>2</v>
      </c>
      <c r="DK533" s="1" t="s">
        <v>6963</v>
      </c>
      <c r="DL533" s="1">
        <v>1</v>
      </c>
      <c r="DM533" s="1" t="s">
        <v>5976</v>
      </c>
      <c r="DR533" s="1">
        <v>1</v>
      </c>
      <c r="DS533" s="1" t="s">
        <v>6359</v>
      </c>
      <c r="DT533" s="1">
        <v>2</v>
      </c>
      <c r="DU533" s="1" t="s">
        <v>6964</v>
      </c>
    </row>
    <row r="534" spans="1:158" s="1" customFormat="1">
      <c r="A534" s="14">
        <v>525</v>
      </c>
      <c r="B534" s="1">
        <v>1</v>
      </c>
      <c r="C534" s="1" t="s">
        <v>5839</v>
      </c>
      <c r="D534" s="1">
        <v>5</v>
      </c>
      <c r="E534" s="1" t="s">
        <v>5870</v>
      </c>
      <c r="F534" s="1" t="s">
        <v>5871</v>
      </c>
      <c r="G534" s="1" t="s">
        <v>5872</v>
      </c>
      <c r="Q534" s="1">
        <v>148</v>
      </c>
      <c r="R534" s="1">
        <v>108</v>
      </c>
      <c r="S534" s="1">
        <v>67</v>
      </c>
      <c r="T534" s="1">
        <v>60</v>
      </c>
      <c r="U534" s="1">
        <v>97.8</v>
      </c>
      <c r="V534" s="1">
        <v>97.3</v>
      </c>
      <c r="W534" s="1">
        <v>90</v>
      </c>
      <c r="X534" s="1">
        <v>92</v>
      </c>
      <c r="Y534" s="1">
        <v>15</v>
      </c>
      <c r="Z534" s="1">
        <v>18</v>
      </c>
      <c r="AF534" s="1">
        <v>24</v>
      </c>
      <c r="AG534" s="1">
        <v>26</v>
      </c>
      <c r="AH534" s="1">
        <v>7.9</v>
      </c>
      <c r="AM534" s="1">
        <v>138</v>
      </c>
      <c r="AN534" s="1">
        <v>5.0999999999999996</v>
      </c>
      <c r="AO534" s="1">
        <v>100</v>
      </c>
      <c r="AP534" s="1">
        <v>9</v>
      </c>
      <c r="AQ534" s="1">
        <v>398</v>
      </c>
      <c r="AR534" s="1">
        <v>51</v>
      </c>
      <c r="AS534" s="1">
        <v>1.71</v>
      </c>
      <c r="AT534" s="1">
        <v>14</v>
      </c>
      <c r="AU534" s="1">
        <v>9.34</v>
      </c>
      <c r="AV534" s="1">
        <v>342</v>
      </c>
      <c r="BD534" s="1">
        <v>0.01</v>
      </c>
      <c r="BF534" s="1">
        <v>10035</v>
      </c>
      <c r="BJ534" s="1">
        <v>2</v>
      </c>
      <c r="DJ534" s="1">
        <v>1</v>
      </c>
      <c r="DK534" s="1" t="s">
        <v>5873</v>
      </c>
    </row>
    <row r="535" spans="1:158" s="1" customFormat="1">
      <c r="A535" s="14">
        <v>526</v>
      </c>
      <c r="B535" s="1">
        <v>1</v>
      </c>
      <c r="C535" s="1" t="s">
        <v>5940</v>
      </c>
      <c r="D535" s="1">
        <v>1</v>
      </c>
      <c r="E535" s="1" t="s">
        <v>5897</v>
      </c>
      <c r="F535" s="1" t="s">
        <v>5941</v>
      </c>
      <c r="G535" s="1" t="s">
        <v>5942</v>
      </c>
      <c r="H535" s="1" t="s">
        <v>5943</v>
      </c>
      <c r="Q535" s="1">
        <v>150</v>
      </c>
      <c r="R535" s="1">
        <v>163</v>
      </c>
      <c r="S535" s="1">
        <v>77</v>
      </c>
      <c r="T535" s="1">
        <v>74</v>
      </c>
      <c r="U535" s="1">
        <v>99.1</v>
      </c>
      <c r="V535" s="1">
        <v>101.4</v>
      </c>
      <c r="W535" s="1">
        <v>112</v>
      </c>
      <c r="X535" s="1">
        <v>88</v>
      </c>
      <c r="Y535" s="1">
        <v>22</v>
      </c>
      <c r="Z535" s="1">
        <v>20</v>
      </c>
      <c r="AA535" s="1">
        <v>96</v>
      </c>
      <c r="AB535" s="1">
        <v>95</v>
      </c>
      <c r="AC535" s="1">
        <v>0</v>
      </c>
      <c r="AD535" s="1">
        <v>0</v>
      </c>
      <c r="AE535" s="1">
        <v>179</v>
      </c>
      <c r="AF535" s="1">
        <v>24</v>
      </c>
      <c r="AG535" s="1">
        <v>39.299999999999997</v>
      </c>
      <c r="AH535" s="1">
        <v>12.9</v>
      </c>
      <c r="AK535" s="1">
        <v>1.3</v>
      </c>
      <c r="AM535" s="1">
        <v>138</v>
      </c>
      <c r="AN535" s="1">
        <v>3.2</v>
      </c>
      <c r="AO535" s="1">
        <v>100</v>
      </c>
      <c r="AP535" s="1">
        <v>8.9</v>
      </c>
      <c r="AQ535" s="1">
        <v>110</v>
      </c>
      <c r="AR535" s="1">
        <v>23</v>
      </c>
      <c r="AS535" s="1">
        <v>1.62</v>
      </c>
      <c r="AT535" s="1">
        <v>14</v>
      </c>
      <c r="AU535" s="1">
        <v>8.6999999999999993</v>
      </c>
      <c r="AV535" s="1">
        <v>148</v>
      </c>
      <c r="AW535" s="1">
        <v>6.8</v>
      </c>
      <c r="AX535" s="1">
        <v>3.5</v>
      </c>
      <c r="AY535" s="1">
        <v>0.4</v>
      </c>
      <c r="AZ535" s="1">
        <v>75</v>
      </c>
      <c r="BA535" s="1">
        <v>20</v>
      </c>
      <c r="BB535" s="1">
        <v>16</v>
      </c>
      <c r="BD535" s="1" t="s">
        <v>5851</v>
      </c>
      <c r="BF535" s="1">
        <v>819</v>
      </c>
      <c r="BK535" s="1">
        <v>12</v>
      </c>
      <c r="DJ535" s="1">
        <v>1</v>
      </c>
      <c r="DK535" s="1" t="s">
        <v>5944</v>
      </c>
    </row>
    <row r="536" spans="1:158" s="1" customFormat="1">
      <c r="A536" s="14">
        <v>527</v>
      </c>
      <c r="B536" s="1">
        <v>2</v>
      </c>
      <c r="C536" s="1" t="s">
        <v>5831</v>
      </c>
      <c r="D536" s="1">
        <v>1</v>
      </c>
      <c r="E536" s="1" t="s">
        <v>5999</v>
      </c>
      <c r="F536" s="1" t="s">
        <v>6903</v>
      </c>
      <c r="G536" s="1" t="s">
        <v>5992</v>
      </c>
      <c r="H536" s="1" t="s">
        <v>6225</v>
      </c>
      <c r="I536" s="1" t="s">
        <v>6053</v>
      </c>
      <c r="Q536" s="1">
        <v>152</v>
      </c>
      <c r="R536" s="1">
        <v>141</v>
      </c>
      <c r="S536" s="1">
        <v>80</v>
      </c>
      <c r="T536" s="1">
        <v>78</v>
      </c>
      <c r="W536" s="1">
        <v>107</v>
      </c>
      <c r="X536" s="1">
        <v>88</v>
      </c>
      <c r="Y536" s="1">
        <v>22</v>
      </c>
      <c r="Z536" s="1">
        <v>18</v>
      </c>
      <c r="AA536" s="1">
        <v>100</v>
      </c>
      <c r="AB536" s="1">
        <v>98</v>
      </c>
      <c r="AC536" s="1">
        <v>0</v>
      </c>
      <c r="AD536" s="1">
        <v>0</v>
      </c>
      <c r="AE536" s="1">
        <v>175</v>
      </c>
      <c r="AF536" s="1">
        <v>20</v>
      </c>
      <c r="AG536" s="1">
        <v>34.9</v>
      </c>
      <c r="AH536" s="1">
        <v>12.5</v>
      </c>
      <c r="AM536" s="1">
        <v>134</v>
      </c>
      <c r="AN536" s="1">
        <v>3.9</v>
      </c>
      <c r="AO536" s="1">
        <v>94</v>
      </c>
      <c r="AP536" s="1">
        <v>9.3000000000000007</v>
      </c>
      <c r="AQ536" s="1">
        <v>194</v>
      </c>
      <c r="AR536" s="1">
        <v>8</v>
      </c>
      <c r="AS536" s="1">
        <v>0.99</v>
      </c>
      <c r="AT536" s="1">
        <v>20</v>
      </c>
      <c r="AU536" s="1">
        <v>13.29</v>
      </c>
      <c r="AV536" s="1">
        <v>246</v>
      </c>
      <c r="AW536" s="1">
        <v>8</v>
      </c>
      <c r="AX536" s="1">
        <v>3.8</v>
      </c>
      <c r="AY536" s="1">
        <v>0.8</v>
      </c>
      <c r="AZ536" s="1">
        <v>82</v>
      </c>
      <c r="BA536" s="1">
        <v>20</v>
      </c>
      <c r="BB536" s="1">
        <v>23</v>
      </c>
      <c r="BD536" s="1">
        <v>11</v>
      </c>
      <c r="BE536" s="1">
        <v>10</v>
      </c>
      <c r="BF536" s="1">
        <v>708</v>
      </c>
      <c r="BJ536" s="1">
        <v>2</v>
      </c>
      <c r="BK536" s="1">
        <v>18</v>
      </c>
      <c r="BL536" s="1">
        <v>1720</v>
      </c>
      <c r="DJ536" s="1">
        <v>3</v>
      </c>
      <c r="DK536" s="1" t="s">
        <v>6904</v>
      </c>
      <c r="DL536" s="1">
        <v>2</v>
      </c>
      <c r="DM536" s="1" t="s">
        <v>6905</v>
      </c>
    </row>
    <row r="537" spans="1:158" s="1" customFormat="1">
      <c r="A537" s="14">
        <v>528</v>
      </c>
      <c r="B537" s="64">
        <v>2</v>
      </c>
      <c r="C537" s="64" t="s">
        <v>5920</v>
      </c>
      <c r="D537" s="64">
        <v>5</v>
      </c>
      <c r="E537" s="1" t="s">
        <v>6040</v>
      </c>
      <c r="Q537" s="1">
        <v>165</v>
      </c>
      <c r="S537" s="1">
        <v>83</v>
      </c>
      <c r="U537" s="1">
        <v>97.4</v>
      </c>
      <c r="W537" s="1">
        <v>77</v>
      </c>
      <c r="X537" s="1">
        <v>68</v>
      </c>
      <c r="Y537" s="1">
        <v>17</v>
      </c>
      <c r="Z537" s="1">
        <v>17</v>
      </c>
      <c r="AA537" s="1">
        <v>86</v>
      </c>
      <c r="AB537" s="1">
        <v>94</v>
      </c>
      <c r="AC537" s="1">
        <v>1</v>
      </c>
      <c r="AD537" s="1">
        <v>1</v>
      </c>
      <c r="AE537" s="1">
        <v>160</v>
      </c>
      <c r="AF537" s="1">
        <v>24</v>
      </c>
      <c r="AG537" s="1">
        <v>45.7</v>
      </c>
      <c r="AH537" s="1">
        <v>15.1</v>
      </c>
      <c r="AM537" s="1">
        <v>137</v>
      </c>
      <c r="AN537" s="1">
        <v>4.0999999999999996</v>
      </c>
      <c r="AO537" s="1">
        <v>96</v>
      </c>
      <c r="AP537" s="1">
        <v>9.3000000000000007</v>
      </c>
      <c r="AQ537" s="1">
        <v>129</v>
      </c>
      <c r="AR537" s="1">
        <v>52</v>
      </c>
      <c r="AS537" s="1">
        <v>1.32</v>
      </c>
      <c r="AT537" s="1">
        <v>17</v>
      </c>
      <c r="AU537" s="1">
        <v>9.14</v>
      </c>
      <c r="AV537" s="1">
        <v>266</v>
      </c>
      <c r="AW537" s="1">
        <v>7.1</v>
      </c>
      <c r="AX537" s="1">
        <v>3.7</v>
      </c>
      <c r="AY537" s="1">
        <v>1</v>
      </c>
      <c r="AZ537" s="1">
        <v>79</v>
      </c>
      <c r="BA537" s="1">
        <v>22</v>
      </c>
      <c r="BB537" s="1">
        <v>9</v>
      </c>
      <c r="BD537" s="1">
        <v>42</v>
      </c>
      <c r="BE537" s="1">
        <v>43</v>
      </c>
      <c r="BF537" s="1">
        <v>33035</v>
      </c>
      <c r="BJ537" s="1">
        <v>2.2000000000000002</v>
      </c>
      <c r="BQ537" s="1">
        <v>4</v>
      </c>
      <c r="DJ537" s="1">
        <v>1</v>
      </c>
      <c r="DK537" s="1" t="s">
        <v>6543</v>
      </c>
    </row>
    <row r="538" spans="1:158" s="1" customFormat="1">
      <c r="A538" s="14">
        <v>529</v>
      </c>
      <c r="B538" s="1">
        <v>2</v>
      </c>
      <c r="C538" s="1" t="s">
        <v>6038</v>
      </c>
      <c r="D538" s="1">
        <v>3</v>
      </c>
      <c r="E538" s="1" t="s">
        <v>5912</v>
      </c>
      <c r="F538" s="1" t="s">
        <v>5897</v>
      </c>
      <c r="G538" s="1" t="s">
        <v>5933</v>
      </c>
      <c r="H538" s="1" t="s">
        <v>6030</v>
      </c>
      <c r="Q538" s="1">
        <v>176</v>
      </c>
      <c r="R538" s="1">
        <v>105</v>
      </c>
      <c r="S538" s="1">
        <v>77</v>
      </c>
      <c r="T538" s="1">
        <v>60</v>
      </c>
      <c r="U538" s="1">
        <v>101.2</v>
      </c>
      <c r="V538" s="1">
        <v>98.6</v>
      </c>
      <c r="W538" s="1">
        <v>108</v>
      </c>
      <c r="X538" s="1">
        <v>72</v>
      </c>
      <c r="Y538" s="1">
        <v>20</v>
      </c>
      <c r="Z538" s="1">
        <v>20</v>
      </c>
      <c r="AA538" s="1">
        <v>97</v>
      </c>
      <c r="AB538" s="1">
        <v>96</v>
      </c>
      <c r="AC538" s="1">
        <v>0</v>
      </c>
      <c r="AD538" s="1">
        <v>0</v>
      </c>
      <c r="AE538" s="1">
        <v>185</v>
      </c>
      <c r="AF538" s="1">
        <v>22</v>
      </c>
      <c r="AG538" s="1">
        <v>37.700000000000003</v>
      </c>
      <c r="AH538" s="1">
        <v>12.7</v>
      </c>
      <c r="AK538" s="1">
        <v>2.8</v>
      </c>
      <c r="AM538" s="1">
        <v>137</v>
      </c>
      <c r="AN538" s="1">
        <v>3.6</v>
      </c>
      <c r="AO538" s="1">
        <v>100</v>
      </c>
      <c r="AP538" s="1">
        <v>8.9</v>
      </c>
      <c r="AQ538" s="1">
        <v>121</v>
      </c>
      <c r="AR538" s="1">
        <v>17</v>
      </c>
      <c r="AS538" s="1">
        <v>0.99</v>
      </c>
      <c r="AT538" s="1">
        <v>15</v>
      </c>
      <c r="AU538" s="1">
        <v>10.23</v>
      </c>
      <c r="AV538" s="1">
        <v>221</v>
      </c>
      <c r="BJ538" s="1">
        <v>1.9</v>
      </c>
    </row>
    <row r="539" spans="1:158" s="1" customFormat="1">
      <c r="A539" s="14">
        <v>530</v>
      </c>
      <c r="B539" s="64">
        <v>2</v>
      </c>
      <c r="C539" s="64" t="s">
        <v>5920</v>
      </c>
      <c r="D539" s="64">
        <v>6</v>
      </c>
      <c r="E539" s="1" t="s">
        <v>5981</v>
      </c>
      <c r="F539" s="1" t="s">
        <v>6190</v>
      </c>
      <c r="G539" s="1" t="s">
        <v>5897</v>
      </c>
      <c r="Q539" s="1">
        <v>140</v>
      </c>
      <c r="R539" s="1">
        <v>158</v>
      </c>
      <c r="S539" s="1">
        <v>72</v>
      </c>
      <c r="T539" s="1">
        <v>102</v>
      </c>
      <c r="U539" s="1">
        <v>97.8</v>
      </c>
      <c r="V539" s="1">
        <v>98.9</v>
      </c>
      <c r="W539" s="1">
        <v>100</v>
      </c>
      <c r="X539" s="1">
        <v>90</v>
      </c>
      <c r="Y539" s="1">
        <v>17</v>
      </c>
      <c r="Z539" s="1">
        <v>18</v>
      </c>
      <c r="AA539" s="1">
        <v>100</v>
      </c>
      <c r="AB539" s="1">
        <v>98</v>
      </c>
      <c r="AC539" s="1">
        <v>0</v>
      </c>
      <c r="AD539" s="1">
        <v>0</v>
      </c>
      <c r="AE539" s="1">
        <v>140</v>
      </c>
      <c r="CJ539" s="1">
        <v>0</v>
      </c>
      <c r="CK539" s="1">
        <v>0</v>
      </c>
      <c r="CL539" s="1">
        <v>0</v>
      </c>
      <c r="DJ539" s="1">
        <v>1</v>
      </c>
      <c r="DK539" s="1" t="s">
        <v>5976</v>
      </c>
    </row>
    <row r="540" spans="1:158" s="1" customFormat="1">
      <c r="A540" s="14">
        <v>531</v>
      </c>
      <c r="D540" s="1">
        <v>5</v>
      </c>
    </row>
    <row r="541" spans="1:158" s="1" customFormat="1">
      <c r="A541" s="14">
        <v>532</v>
      </c>
      <c r="B541" s="64">
        <v>2</v>
      </c>
      <c r="C541" s="64" t="s">
        <v>6473</v>
      </c>
      <c r="D541" s="64">
        <v>3</v>
      </c>
      <c r="E541" s="1" t="s">
        <v>6474</v>
      </c>
      <c r="Q541" s="1">
        <v>149</v>
      </c>
      <c r="R541" s="1">
        <v>189</v>
      </c>
      <c r="S541" s="1">
        <v>75</v>
      </c>
      <c r="T541" s="1">
        <v>71</v>
      </c>
      <c r="U541" s="1">
        <v>97.7</v>
      </c>
      <c r="V541" s="1">
        <v>98.3</v>
      </c>
      <c r="W541" s="1">
        <v>60</v>
      </c>
      <c r="X541" s="1">
        <v>62</v>
      </c>
      <c r="Y541" s="1">
        <v>14</v>
      </c>
      <c r="Z541" s="1">
        <v>16</v>
      </c>
      <c r="AA541" s="1">
        <v>97</v>
      </c>
      <c r="AB541" s="1">
        <v>99</v>
      </c>
      <c r="AC541" s="1">
        <v>0</v>
      </c>
      <c r="AD541" s="1">
        <v>0</v>
      </c>
      <c r="AE541" s="1">
        <v>170</v>
      </c>
      <c r="AF541" s="1">
        <v>28</v>
      </c>
      <c r="AG541" s="1">
        <v>37</v>
      </c>
      <c r="AH541" s="1">
        <v>11.9</v>
      </c>
      <c r="AK541" s="1">
        <v>2.2999999999999998</v>
      </c>
      <c r="AM541" s="1">
        <v>142</v>
      </c>
      <c r="AN541" s="1">
        <v>3.4</v>
      </c>
      <c r="AO541" s="1">
        <v>100</v>
      </c>
      <c r="AP541" s="1">
        <v>9.5</v>
      </c>
      <c r="AQ541" s="1">
        <v>191</v>
      </c>
      <c r="AR541" s="1">
        <v>18</v>
      </c>
      <c r="AS541" s="1">
        <v>0.9</v>
      </c>
      <c r="AT541" s="1">
        <v>14</v>
      </c>
      <c r="AU541" s="1">
        <v>6.97</v>
      </c>
      <c r="AV541" s="1">
        <v>203</v>
      </c>
      <c r="AW541" s="1">
        <v>7.4</v>
      </c>
      <c r="AX541" s="1">
        <v>3.8</v>
      </c>
      <c r="AY541" s="1">
        <v>0.2</v>
      </c>
      <c r="AZ541" s="1">
        <v>73</v>
      </c>
      <c r="BA541" s="1">
        <v>24</v>
      </c>
      <c r="BB541" s="1">
        <v>21</v>
      </c>
      <c r="BJ541" s="1">
        <v>1.9</v>
      </c>
      <c r="BK541" s="1">
        <v>21</v>
      </c>
      <c r="DJ541" s="1">
        <v>2</v>
      </c>
      <c r="DK541" s="1" t="s">
        <v>6475</v>
      </c>
    </row>
    <row r="542" spans="1:158" s="1" customFormat="1">
      <c r="A542" s="14">
        <v>533</v>
      </c>
      <c r="B542" s="14">
        <v>2</v>
      </c>
      <c r="C542" s="14" t="s">
        <v>6794</v>
      </c>
      <c r="D542" s="14">
        <v>5</v>
      </c>
      <c r="E542" s="14" t="s">
        <v>6040</v>
      </c>
      <c r="F542" s="14"/>
      <c r="G542" s="14"/>
      <c r="H542" s="14"/>
      <c r="I542" s="14"/>
      <c r="J542" s="14"/>
      <c r="K542" s="14"/>
      <c r="L542" s="14"/>
      <c r="M542" s="14"/>
      <c r="N542" s="14"/>
      <c r="O542" s="14"/>
      <c r="P542" s="14"/>
      <c r="Q542" s="14">
        <v>142</v>
      </c>
      <c r="R542" s="14">
        <v>133</v>
      </c>
      <c r="S542" s="14">
        <v>86</v>
      </c>
      <c r="T542" s="14">
        <v>83</v>
      </c>
      <c r="U542" s="14">
        <v>98.3</v>
      </c>
      <c r="V542" s="14">
        <v>97.2</v>
      </c>
      <c r="W542" s="14">
        <v>89</v>
      </c>
      <c r="X542" s="14">
        <v>93</v>
      </c>
      <c r="Y542" s="14">
        <v>18</v>
      </c>
      <c r="Z542" s="14">
        <v>20</v>
      </c>
      <c r="AA542" s="14">
        <v>93</v>
      </c>
      <c r="AB542" s="14">
        <v>93</v>
      </c>
      <c r="AC542" s="14">
        <v>0</v>
      </c>
      <c r="AD542" s="14">
        <v>1</v>
      </c>
      <c r="AE542" s="14">
        <v>243</v>
      </c>
      <c r="AF542" s="14">
        <v>21</v>
      </c>
      <c r="AG542" s="14">
        <v>46.7</v>
      </c>
      <c r="AH542" s="14">
        <v>14.6</v>
      </c>
      <c r="AI542" s="14"/>
      <c r="AJ542" s="14"/>
      <c r="AK542" s="14"/>
      <c r="AL542" s="14"/>
      <c r="AM542" s="14">
        <v>141</v>
      </c>
      <c r="AN542" s="14">
        <v>3.3</v>
      </c>
      <c r="AO542" s="14">
        <v>104</v>
      </c>
      <c r="AP542" s="14">
        <v>9.3000000000000007</v>
      </c>
      <c r="AQ542" s="14">
        <v>154</v>
      </c>
      <c r="AR542" s="14">
        <v>35</v>
      </c>
      <c r="AS542" s="14">
        <v>1.08</v>
      </c>
      <c r="AT542" s="14">
        <v>16</v>
      </c>
      <c r="AU542" s="14">
        <v>8.1</v>
      </c>
      <c r="AV542" s="14">
        <v>226</v>
      </c>
      <c r="AW542" s="14">
        <v>7.9</v>
      </c>
      <c r="AX542" s="14">
        <v>3.4</v>
      </c>
      <c r="AY542" s="14">
        <v>1</v>
      </c>
      <c r="AZ542" s="14">
        <v>209</v>
      </c>
      <c r="BA542" s="14">
        <v>26</v>
      </c>
      <c r="BB542" s="14">
        <v>21</v>
      </c>
      <c r="BC542" s="14"/>
      <c r="BD542" s="14">
        <v>41</v>
      </c>
      <c r="BE542" s="14">
        <v>40</v>
      </c>
      <c r="BF542" s="14">
        <v>16181</v>
      </c>
      <c r="BG542" s="14"/>
      <c r="BH542" s="14"/>
      <c r="BI542" s="14"/>
      <c r="BJ542" s="14">
        <v>1.9</v>
      </c>
      <c r="BK542" s="14"/>
      <c r="BL542" s="14"/>
      <c r="BM542" s="14"/>
      <c r="BN542" s="14"/>
      <c r="BO542" s="14"/>
      <c r="BP542" s="14"/>
      <c r="BQ542" s="14"/>
      <c r="BR542" s="14"/>
      <c r="BS542" s="14"/>
      <c r="BT542" s="14"/>
      <c r="BU542" s="14"/>
      <c r="BV542" s="14"/>
      <c r="BW542" s="14"/>
      <c r="BX542" s="14"/>
      <c r="BY542" s="14"/>
      <c r="BZ542" s="14"/>
      <c r="CA542" s="14"/>
      <c r="CB542" s="14"/>
      <c r="CC542" s="14"/>
      <c r="CD542" s="14"/>
      <c r="CE542" s="14"/>
      <c r="CF542" s="14"/>
      <c r="CG542" s="14"/>
      <c r="CH542" s="14"/>
      <c r="CI542" s="14"/>
      <c r="CJ542" s="14"/>
      <c r="CK542" s="14"/>
      <c r="CL542" s="14"/>
      <c r="CM542" s="14"/>
      <c r="CN542" s="14"/>
      <c r="CO542" s="14"/>
      <c r="CP542" s="14"/>
      <c r="CQ542" s="14"/>
      <c r="CR542" s="14"/>
      <c r="CS542" s="14"/>
      <c r="CT542" s="14"/>
      <c r="CU542" s="14"/>
      <c r="CV542" s="14"/>
      <c r="CW542" s="14"/>
      <c r="CX542" s="14"/>
      <c r="CY542" s="14"/>
      <c r="CZ542" s="14"/>
      <c r="DA542" s="14"/>
      <c r="DB542" s="14"/>
      <c r="DC542" s="14"/>
      <c r="DD542" s="14"/>
      <c r="DE542" s="14"/>
      <c r="DF542" s="14"/>
      <c r="DG542" s="14"/>
      <c r="DH542" s="14"/>
      <c r="DI542" s="14"/>
      <c r="DJ542" s="14">
        <v>1</v>
      </c>
      <c r="DK542" s="14" t="s">
        <v>6862</v>
      </c>
      <c r="DL542" s="14"/>
      <c r="DM542" s="14"/>
      <c r="DN542" s="14"/>
      <c r="DO542" s="14"/>
      <c r="DP542" s="14"/>
      <c r="DQ542" s="14"/>
      <c r="DR542" s="14"/>
      <c r="DS542" s="14"/>
      <c r="DT542" s="14"/>
      <c r="DU542" s="14"/>
      <c r="DV542" s="14"/>
      <c r="DW542" s="14"/>
      <c r="DX542" s="14"/>
      <c r="DY542" s="14"/>
      <c r="DZ542" s="14"/>
      <c r="EA542" s="14"/>
      <c r="EB542" s="14"/>
      <c r="EC542" s="14"/>
      <c r="ED542" s="14"/>
      <c r="EE542" s="14"/>
      <c r="EF542" s="14"/>
      <c r="EG542" s="14"/>
      <c r="EH542" s="14"/>
      <c r="EI542" s="14"/>
      <c r="EJ542" s="14"/>
      <c r="EK542" s="14"/>
      <c r="EL542" s="14"/>
      <c r="EM542" s="14"/>
      <c r="EN542" s="14"/>
      <c r="EO542" s="14"/>
      <c r="EP542" s="14"/>
      <c r="EQ542" s="14"/>
      <c r="ER542" s="14"/>
      <c r="ES542" s="14"/>
      <c r="ET542" s="14"/>
      <c r="EU542" s="14"/>
      <c r="EV542" s="14"/>
      <c r="EW542" s="14"/>
      <c r="EX542" s="14"/>
      <c r="EY542" s="14"/>
      <c r="EZ542" s="14"/>
      <c r="FA542" s="14"/>
      <c r="FB542" s="14"/>
    </row>
    <row r="543" spans="1:158" s="1" customFormat="1">
      <c r="A543" s="14">
        <v>534</v>
      </c>
      <c r="B543" s="1">
        <v>2</v>
      </c>
      <c r="C543" s="1" t="s">
        <v>6921</v>
      </c>
      <c r="D543" s="1">
        <v>3</v>
      </c>
      <c r="E543" s="1" t="s">
        <v>6030</v>
      </c>
      <c r="F543" s="1" t="s">
        <v>6922</v>
      </c>
      <c r="G543" s="1" t="s">
        <v>5897</v>
      </c>
      <c r="Q543" s="1">
        <v>123</v>
      </c>
      <c r="R543" s="1">
        <v>124</v>
      </c>
      <c r="S543" s="1">
        <v>74</v>
      </c>
      <c r="T543" s="1">
        <v>78</v>
      </c>
      <c r="U543" s="1">
        <v>99.4</v>
      </c>
      <c r="V543" s="1">
        <v>98.3</v>
      </c>
      <c r="W543" s="1">
        <v>108</v>
      </c>
      <c r="X543" s="1">
        <v>74</v>
      </c>
      <c r="Y543" s="1">
        <v>16</v>
      </c>
      <c r="Z543" s="1">
        <v>12</v>
      </c>
      <c r="AA543" s="1">
        <v>97</v>
      </c>
      <c r="AB543" s="1">
        <v>100</v>
      </c>
      <c r="AC543" s="1">
        <v>0</v>
      </c>
      <c r="AD543" s="1">
        <v>0</v>
      </c>
      <c r="AF543" s="1">
        <v>24</v>
      </c>
      <c r="AG543" s="1">
        <v>33.4</v>
      </c>
      <c r="AH543" s="1">
        <v>10.8</v>
      </c>
      <c r="AM543" s="1">
        <v>140</v>
      </c>
      <c r="AN543" s="1">
        <v>3.8</v>
      </c>
      <c r="AO543" s="1">
        <v>105</v>
      </c>
      <c r="AP543" s="1">
        <v>9.3000000000000007</v>
      </c>
      <c r="AQ543" s="1">
        <v>103</v>
      </c>
      <c r="AR543" s="1">
        <v>15</v>
      </c>
      <c r="AS543" s="1">
        <v>0.69</v>
      </c>
      <c r="AT543" s="1">
        <v>11</v>
      </c>
      <c r="AU543" s="1">
        <v>5.62</v>
      </c>
      <c r="AV543" s="1">
        <v>298</v>
      </c>
      <c r="AW543" s="1">
        <v>6.4</v>
      </c>
      <c r="AX543" s="1">
        <v>4.3</v>
      </c>
      <c r="AY543" s="1" t="s">
        <v>6717</v>
      </c>
      <c r="AZ543" s="1">
        <v>46</v>
      </c>
      <c r="BA543" s="1">
        <v>11</v>
      </c>
      <c r="BB543" s="1">
        <v>8</v>
      </c>
      <c r="CQ543" s="1">
        <v>0.72</v>
      </c>
      <c r="DB543" s="1">
        <v>0</v>
      </c>
      <c r="DR543" s="1">
        <v>2</v>
      </c>
      <c r="DS543" s="1" t="s">
        <v>6861</v>
      </c>
    </row>
    <row r="544" spans="1:158" s="1" customFormat="1">
      <c r="A544" s="14">
        <v>535</v>
      </c>
      <c r="B544" s="1">
        <v>1</v>
      </c>
      <c r="C544" s="1" t="s">
        <v>5993</v>
      </c>
      <c r="D544" s="1">
        <v>1</v>
      </c>
      <c r="E544" s="1" t="s">
        <v>5994</v>
      </c>
      <c r="Q544" s="1">
        <v>153</v>
      </c>
      <c r="R544" s="1">
        <v>150</v>
      </c>
      <c r="S544" s="1">
        <v>86</v>
      </c>
      <c r="T544" s="1">
        <v>65</v>
      </c>
      <c r="U544" s="1">
        <v>99.4</v>
      </c>
      <c r="V544" s="1">
        <v>98.9</v>
      </c>
      <c r="W544" s="1">
        <v>86</v>
      </c>
      <c r="X544" s="1">
        <v>85</v>
      </c>
      <c r="Y544" s="1">
        <v>18</v>
      </c>
      <c r="Z544" s="1">
        <v>18</v>
      </c>
      <c r="AA544" s="1">
        <v>92</v>
      </c>
      <c r="AB544" s="1">
        <v>94</v>
      </c>
      <c r="AD544" s="1">
        <v>1</v>
      </c>
      <c r="AF544" s="1">
        <v>24</v>
      </c>
      <c r="AG544" s="1">
        <v>34.9</v>
      </c>
      <c r="AH544" s="1">
        <v>11.9</v>
      </c>
      <c r="AK544" s="1">
        <v>1.8</v>
      </c>
      <c r="AM544" s="1">
        <v>134</v>
      </c>
      <c r="AN544" s="1">
        <v>4.3</v>
      </c>
      <c r="AO544" s="1">
        <v>94</v>
      </c>
      <c r="AP544" s="1">
        <v>9.1999999999999993</v>
      </c>
      <c r="AQ544" s="1">
        <v>68</v>
      </c>
      <c r="AR544" s="1">
        <v>19</v>
      </c>
      <c r="AS544" s="1">
        <v>0.6</v>
      </c>
      <c r="AT544" s="1">
        <v>16</v>
      </c>
      <c r="AU544" s="1">
        <v>5.19</v>
      </c>
      <c r="AV544" s="1">
        <v>148</v>
      </c>
      <c r="BJ544" s="1">
        <v>1.9</v>
      </c>
      <c r="BQ544" s="1">
        <v>3.5</v>
      </c>
      <c r="CL544" s="1">
        <v>1</v>
      </c>
      <c r="DJ544" s="1">
        <v>1</v>
      </c>
      <c r="DK544" s="1" t="s">
        <v>5995</v>
      </c>
    </row>
    <row r="545" spans="1:123" s="1" customFormat="1">
      <c r="A545" s="14">
        <v>536</v>
      </c>
      <c r="B545" s="1">
        <v>1</v>
      </c>
      <c r="C545" s="1" t="s">
        <v>5920</v>
      </c>
      <c r="D545" s="1">
        <v>1</v>
      </c>
      <c r="E545" s="1" t="s">
        <v>6090</v>
      </c>
      <c r="F545" s="1" t="s">
        <v>5911</v>
      </c>
      <c r="G545" s="1" t="s">
        <v>6091</v>
      </c>
      <c r="Q545" s="1">
        <v>115</v>
      </c>
      <c r="R545" s="1">
        <v>117</v>
      </c>
      <c r="S545" s="1">
        <v>76</v>
      </c>
      <c r="T545" s="1">
        <v>72</v>
      </c>
      <c r="U545" s="1">
        <v>95.7</v>
      </c>
      <c r="V545" s="1">
        <v>97.5</v>
      </c>
      <c r="W545" s="1">
        <v>73</v>
      </c>
      <c r="X545" s="1">
        <v>69</v>
      </c>
      <c r="Y545" s="1">
        <v>22</v>
      </c>
      <c r="Z545" s="1">
        <v>18</v>
      </c>
      <c r="AA545" s="1">
        <v>96</v>
      </c>
      <c r="AB545" s="1">
        <v>97</v>
      </c>
      <c r="AC545" s="1">
        <v>0</v>
      </c>
      <c r="AD545" s="1">
        <v>0</v>
      </c>
      <c r="AE545" s="1">
        <v>132</v>
      </c>
      <c r="AF545" s="1">
        <v>17</v>
      </c>
      <c r="AG545" s="1">
        <v>45.8</v>
      </c>
      <c r="AH545" s="1">
        <v>15.1</v>
      </c>
      <c r="AK545" s="1">
        <v>2.5</v>
      </c>
      <c r="AM545" s="1">
        <v>141</v>
      </c>
      <c r="AO545" s="1">
        <v>104</v>
      </c>
      <c r="AP545" s="1">
        <v>9.3000000000000007</v>
      </c>
      <c r="AQ545" s="1">
        <v>134</v>
      </c>
      <c r="AR545" s="1">
        <v>62</v>
      </c>
      <c r="AS545" s="1">
        <v>2.41</v>
      </c>
      <c r="AT545" s="1">
        <v>20</v>
      </c>
      <c r="AU545" s="1">
        <v>15.04</v>
      </c>
      <c r="AV545" s="1">
        <v>272</v>
      </c>
      <c r="AW545" s="1">
        <v>8.6</v>
      </c>
      <c r="AX545" s="1">
        <v>3.2</v>
      </c>
      <c r="AY545" s="1">
        <v>0.5</v>
      </c>
      <c r="BD545" s="1" t="s">
        <v>5851</v>
      </c>
      <c r="BF545" s="1">
        <v>28848</v>
      </c>
      <c r="BK545" s="1">
        <v>13</v>
      </c>
      <c r="DJ545" s="1">
        <v>1</v>
      </c>
      <c r="DK545" s="1" t="s">
        <v>6092</v>
      </c>
    </row>
    <row r="546" spans="1:123" s="1" customFormat="1">
      <c r="A546" s="14">
        <v>537</v>
      </c>
      <c r="B546" s="64">
        <v>1</v>
      </c>
      <c r="C546" s="64" t="s">
        <v>5920</v>
      </c>
      <c r="D546" s="64">
        <v>1</v>
      </c>
      <c r="E546" s="1" t="s">
        <v>5978</v>
      </c>
      <c r="F546" s="1" t="s">
        <v>6104</v>
      </c>
      <c r="G546" s="1" t="s">
        <v>5916</v>
      </c>
      <c r="H546" s="1" t="s">
        <v>5917</v>
      </c>
      <c r="Q546" s="1">
        <v>157</v>
      </c>
      <c r="R546" s="1">
        <v>166</v>
      </c>
      <c r="S546" s="1">
        <v>74</v>
      </c>
      <c r="T546" s="1">
        <v>72</v>
      </c>
      <c r="U546" s="1">
        <v>98.5</v>
      </c>
      <c r="V546" s="1">
        <v>97.8</v>
      </c>
      <c r="W546" s="1">
        <v>91</v>
      </c>
      <c r="X546" s="1">
        <v>88</v>
      </c>
      <c r="Y546" s="1">
        <v>18</v>
      </c>
      <c r="AA546" s="1">
        <v>100</v>
      </c>
      <c r="AB546" s="1">
        <v>97</v>
      </c>
      <c r="AC546" s="1">
        <v>1</v>
      </c>
      <c r="AE546" s="1">
        <v>184</v>
      </c>
      <c r="AF546" s="1">
        <v>19</v>
      </c>
      <c r="AG546" s="1">
        <v>24.6</v>
      </c>
      <c r="AH546" s="1">
        <v>8.1999999999999993</v>
      </c>
      <c r="AM546" s="1">
        <v>136</v>
      </c>
      <c r="AN546" s="1">
        <v>3.8</v>
      </c>
      <c r="AO546" s="1">
        <v>100</v>
      </c>
      <c r="AP546" s="1">
        <v>8.9</v>
      </c>
      <c r="AQ546" s="1">
        <v>260</v>
      </c>
      <c r="AR546" s="1">
        <v>25</v>
      </c>
      <c r="AS546" s="1">
        <v>1.24</v>
      </c>
      <c r="AT546" s="1">
        <v>17</v>
      </c>
      <c r="AU546" s="1">
        <v>13.36</v>
      </c>
      <c r="AV546" s="1">
        <v>225</v>
      </c>
      <c r="AW546" s="1">
        <v>7.5</v>
      </c>
      <c r="AX546" s="1">
        <v>3.2</v>
      </c>
      <c r="AY546" s="1">
        <v>0.5</v>
      </c>
      <c r="AZ546" s="1">
        <v>111</v>
      </c>
      <c r="BA546" s="1">
        <v>57</v>
      </c>
      <c r="BB546" s="1">
        <v>49</v>
      </c>
      <c r="BG546" s="1">
        <v>7.37</v>
      </c>
      <c r="BH546" s="1">
        <v>36</v>
      </c>
      <c r="BI546" s="1">
        <v>2</v>
      </c>
      <c r="BJ546" s="1">
        <v>1.1000000000000001</v>
      </c>
      <c r="CN546" s="1">
        <v>0.9</v>
      </c>
      <c r="DJ546" s="1">
        <v>1</v>
      </c>
      <c r="DK546" s="1" t="s">
        <v>6361</v>
      </c>
    </row>
    <row r="547" spans="1:123" s="1" customFormat="1">
      <c r="A547" s="14">
        <v>538</v>
      </c>
      <c r="B547" s="64">
        <v>1</v>
      </c>
      <c r="C547" s="64" t="s">
        <v>5920</v>
      </c>
      <c r="D547" s="1">
        <v>14</v>
      </c>
      <c r="E547" s="1" t="s">
        <v>5992</v>
      </c>
      <c r="F547" s="1" t="s">
        <v>6461</v>
      </c>
      <c r="G547" s="1" t="s">
        <v>6462</v>
      </c>
      <c r="Q547" s="1">
        <v>131</v>
      </c>
      <c r="R547" s="1">
        <v>139</v>
      </c>
      <c r="S547" s="1">
        <v>92</v>
      </c>
      <c r="T547" s="1">
        <v>86</v>
      </c>
      <c r="U547" s="1">
        <v>97.7</v>
      </c>
      <c r="W547" s="1">
        <v>92</v>
      </c>
      <c r="AA547" s="1">
        <v>97</v>
      </c>
      <c r="AB547" s="1">
        <v>100</v>
      </c>
      <c r="AC547" s="1">
        <v>0</v>
      </c>
      <c r="AE547" s="1">
        <v>140</v>
      </c>
      <c r="AF547" s="1">
        <v>29</v>
      </c>
      <c r="AG547" s="1">
        <v>34.5</v>
      </c>
      <c r="AH547" s="1">
        <v>12.4</v>
      </c>
      <c r="AM547" s="1">
        <v>129</v>
      </c>
      <c r="AN547" s="1">
        <v>2.2000000000000002</v>
      </c>
      <c r="AO547" s="1">
        <v>83</v>
      </c>
      <c r="AP547" s="1">
        <v>10</v>
      </c>
      <c r="AQ547" s="1">
        <v>125</v>
      </c>
      <c r="AR547" s="1">
        <v>8</v>
      </c>
      <c r="AS547" s="1">
        <v>1.28</v>
      </c>
      <c r="AT547" s="1">
        <v>17</v>
      </c>
      <c r="AU547" s="1">
        <v>9.2799999999999994</v>
      </c>
      <c r="AV547" s="1">
        <v>272</v>
      </c>
      <c r="BD547" s="1">
        <v>14</v>
      </c>
      <c r="BI547" s="1">
        <v>17.93</v>
      </c>
      <c r="BL547" s="1" t="s">
        <v>6463</v>
      </c>
      <c r="BZ547" s="1">
        <v>36</v>
      </c>
      <c r="CB547" s="1">
        <v>76.400000000000006</v>
      </c>
      <c r="CF547" s="1">
        <v>233</v>
      </c>
      <c r="DJ547" s="1">
        <v>1</v>
      </c>
      <c r="DK547" s="1" t="s">
        <v>6464</v>
      </c>
    </row>
    <row r="548" spans="1:123" s="1" customFormat="1">
      <c r="A548" s="14">
        <v>539</v>
      </c>
      <c r="B548" s="1">
        <v>1</v>
      </c>
      <c r="C548" s="1" t="s">
        <v>6885</v>
      </c>
      <c r="D548" s="1">
        <v>14</v>
      </c>
      <c r="E548" s="1" t="s">
        <v>6886</v>
      </c>
      <c r="Q548" s="1">
        <v>141</v>
      </c>
      <c r="R548" s="1">
        <v>148</v>
      </c>
      <c r="S548" s="1">
        <v>74</v>
      </c>
      <c r="T548" s="1">
        <v>72</v>
      </c>
      <c r="U548" s="1">
        <v>98</v>
      </c>
      <c r="V548" s="1">
        <v>98.3</v>
      </c>
      <c r="W548" s="1">
        <v>87</v>
      </c>
      <c r="X548" s="1">
        <v>68</v>
      </c>
      <c r="Y548" s="1">
        <v>14</v>
      </c>
      <c r="Z548" s="1">
        <v>16</v>
      </c>
      <c r="AA548" s="1">
        <v>99</v>
      </c>
      <c r="AB548" s="1">
        <v>100</v>
      </c>
      <c r="AC548" s="1">
        <v>0</v>
      </c>
      <c r="AE548" s="1">
        <v>112</v>
      </c>
      <c r="AF548" s="1">
        <v>21</v>
      </c>
      <c r="AG548" s="1">
        <v>32</v>
      </c>
      <c r="AH548" s="1">
        <v>10.5</v>
      </c>
      <c r="AM548" s="1">
        <v>130</v>
      </c>
      <c r="AN548" s="1">
        <v>4.3</v>
      </c>
      <c r="AO548" s="1">
        <v>98</v>
      </c>
      <c r="AP548" s="1">
        <v>8.9</v>
      </c>
      <c r="AQ548" s="1">
        <v>88</v>
      </c>
      <c r="AR548" s="1">
        <v>12</v>
      </c>
      <c r="AS548" s="1">
        <v>0.99</v>
      </c>
      <c r="AT548" s="1">
        <v>11</v>
      </c>
      <c r="AU548" s="1">
        <v>11.21</v>
      </c>
      <c r="AV548" s="1">
        <v>409</v>
      </c>
      <c r="BJ548" s="1">
        <v>2</v>
      </c>
    </row>
    <row r="549" spans="1:123" s="1" customFormat="1">
      <c r="A549" s="14">
        <v>540</v>
      </c>
      <c r="B549" s="1">
        <v>2</v>
      </c>
      <c r="C549" s="1" t="s">
        <v>5961</v>
      </c>
      <c r="D549" s="1">
        <v>11</v>
      </c>
      <c r="E549" s="1" t="s">
        <v>6114</v>
      </c>
      <c r="F549" s="1" t="s">
        <v>5979</v>
      </c>
      <c r="Q549" s="1">
        <v>141</v>
      </c>
      <c r="R549" s="1">
        <v>116</v>
      </c>
      <c r="S549" s="1">
        <v>87</v>
      </c>
      <c r="T549" s="1">
        <v>75</v>
      </c>
      <c r="U549" s="1">
        <v>99.5</v>
      </c>
      <c r="V549" s="1">
        <v>98.8</v>
      </c>
      <c r="W549" s="1">
        <v>88</v>
      </c>
      <c r="X549" s="1">
        <v>71</v>
      </c>
      <c r="Y549" s="1">
        <v>20</v>
      </c>
      <c r="Z549" s="1">
        <v>17</v>
      </c>
      <c r="AA549" s="1">
        <v>92</v>
      </c>
      <c r="AB549" s="1">
        <v>94</v>
      </c>
      <c r="AC549" s="1">
        <v>0</v>
      </c>
      <c r="AD549" s="1">
        <v>0</v>
      </c>
      <c r="AE549" s="1">
        <v>195</v>
      </c>
      <c r="AF549" s="1">
        <v>27</v>
      </c>
      <c r="AG549" s="1">
        <v>45.9</v>
      </c>
      <c r="AH549" s="1">
        <v>15.2</v>
      </c>
      <c r="AI549" s="1">
        <v>1</v>
      </c>
      <c r="AM549" s="1">
        <v>135</v>
      </c>
      <c r="AN549" s="1">
        <v>4.3</v>
      </c>
      <c r="AO549" s="1">
        <v>97</v>
      </c>
      <c r="AP549" s="1">
        <v>9.4</v>
      </c>
      <c r="AQ549" s="1">
        <v>91</v>
      </c>
      <c r="AR549" s="1">
        <v>11</v>
      </c>
      <c r="AS549" s="1">
        <v>1.07</v>
      </c>
      <c r="AT549" s="1">
        <v>11</v>
      </c>
      <c r="AU549" s="1">
        <v>4.91</v>
      </c>
      <c r="AV549" s="1">
        <v>178</v>
      </c>
      <c r="BD549" s="1" t="s">
        <v>5851</v>
      </c>
      <c r="BF549" s="1">
        <v>64</v>
      </c>
      <c r="BJ549" s="1">
        <v>2.2999999999999998</v>
      </c>
      <c r="DJ549" s="1">
        <v>1</v>
      </c>
      <c r="DK549" s="1" t="s">
        <v>6115</v>
      </c>
      <c r="DL549" s="1">
        <v>2</v>
      </c>
      <c r="DM549" s="1" t="s">
        <v>6116</v>
      </c>
    </row>
    <row r="550" spans="1:123" s="1" customFormat="1">
      <c r="A550" s="1">
        <v>541</v>
      </c>
      <c r="B550" s="1">
        <v>1</v>
      </c>
      <c r="C550" s="1" t="s">
        <v>8162</v>
      </c>
      <c r="D550" s="1">
        <v>2</v>
      </c>
      <c r="E550" s="1" t="s">
        <v>5897</v>
      </c>
      <c r="F550" s="1" t="s">
        <v>8163</v>
      </c>
      <c r="G550" s="1" t="s">
        <v>6090</v>
      </c>
      <c r="Q550" s="1">
        <v>180</v>
      </c>
      <c r="R550" s="1">
        <v>145</v>
      </c>
      <c r="S550" s="1">
        <v>101</v>
      </c>
      <c r="T550" s="1">
        <v>81</v>
      </c>
      <c r="U550" s="1">
        <v>97.5</v>
      </c>
      <c r="V550" s="1">
        <v>97.4</v>
      </c>
      <c r="W550" s="1">
        <v>86</v>
      </c>
      <c r="X550" s="1">
        <v>73</v>
      </c>
      <c r="Y550" s="1">
        <v>18</v>
      </c>
      <c r="AA550" s="1">
        <v>99</v>
      </c>
      <c r="AB550" s="1">
        <v>98</v>
      </c>
      <c r="AC550" s="1">
        <v>0</v>
      </c>
      <c r="AE550" s="1">
        <v>150</v>
      </c>
      <c r="DJ550" s="1">
        <v>3</v>
      </c>
      <c r="DK550" s="1" t="s">
        <v>6829</v>
      </c>
      <c r="DL550" s="1">
        <v>1</v>
      </c>
      <c r="DM550" s="1" t="s">
        <v>8164</v>
      </c>
    </row>
    <row r="551" spans="1:123" s="1" customFormat="1">
      <c r="A551" s="1">
        <v>542</v>
      </c>
      <c r="B551" s="1">
        <v>2</v>
      </c>
      <c r="C551" s="1" t="s">
        <v>6102</v>
      </c>
      <c r="D551" s="1">
        <v>3</v>
      </c>
      <c r="E551" s="1" t="s">
        <v>5862</v>
      </c>
      <c r="F551" s="1" t="s">
        <v>5843</v>
      </c>
      <c r="G551" s="1" t="s">
        <v>8168</v>
      </c>
      <c r="Q551" s="1">
        <v>107</v>
      </c>
      <c r="R551" s="1">
        <v>150</v>
      </c>
      <c r="S551" s="1">
        <v>76</v>
      </c>
      <c r="T551" s="1">
        <v>79</v>
      </c>
      <c r="U551" s="1">
        <v>98.7</v>
      </c>
      <c r="W551" s="1">
        <v>113</v>
      </c>
      <c r="X551" s="1">
        <v>82</v>
      </c>
      <c r="Y551" s="1">
        <v>29</v>
      </c>
      <c r="Z551" s="1">
        <v>26</v>
      </c>
      <c r="AA551" s="1">
        <v>95</v>
      </c>
      <c r="AE551" s="1">
        <v>150</v>
      </c>
      <c r="AF551" s="1">
        <v>23</v>
      </c>
      <c r="AG551" s="1">
        <v>41.5</v>
      </c>
      <c r="AH551" s="1">
        <v>13.3</v>
      </c>
      <c r="AK551" s="1">
        <v>3.9</v>
      </c>
      <c r="AM551" s="1">
        <v>139</v>
      </c>
      <c r="AN551" s="1">
        <v>5.0999999999999996</v>
      </c>
      <c r="AO551" s="1">
        <v>101</v>
      </c>
      <c r="AP551" s="1">
        <v>9.4</v>
      </c>
      <c r="AQ551" s="1">
        <v>345</v>
      </c>
      <c r="AR551" s="1">
        <v>18</v>
      </c>
      <c r="AS551" s="1">
        <v>0.66</v>
      </c>
      <c r="AT551" s="1">
        <v>15</v>
      </c>
      <c r="AU551" s="1">
        <v>16.55</v>
      </c>
      <c r="AV551" s="1">
        <v>229</v>
      </c>
      <c r="AW551" s="1">
        <v>6.9</v>
      </c>
      <c r="AX551" s="1">
        <v>3.8</v>
      </c>
      <c r="AY551" s="1">
        <v>0.7</v>
      </c>
      <c r="AZ551" s="1">
        <v>49</v>
      </c>
      <c r="BA551" s="1">
        <v>21</v>
      </c>
      <c r="BB551" s="1">
        <v>11</v>
      </c>
      <c r="BD551" s="1">
        <v>37</v>
      </c>
      <c r="BE551" s="1">
        <v>35</v>
      </c>
      <c r="BF551" s="1">
        <v>1532</v>
      </c>
      <c r="BG551" s="1">
        <v>7.63</v>
      </c>
      <c r="BH551" s="1">
        <v>17</v>
      </c>
      <c r="BJ551" s="1">
        <v>1.5</v>
      </c>
      <c r="DJ551" s="1">
        <v>1</v>
      </c>
      <c r="DK551" s="1" t="s">
        <v>8169</v>
      </c>
      <c r="DR551" s="1">
        <v>2</v>
      </c>
      <c r="DS551" s="1" t="s">
        <v>6326</v>
      </c>
    </row>
    <row r="552" spans="1:123" s="1" customFormat="1">
      <c r="A552" s="1">
        <v>543</v>
      </c>
      <c r="B552" s="1">
        <v>1</v>
      </c>
      <c r="C552" s="1" t="s">
        <v>8165</v>
      </c>
      <c r="D552" s="1">
        <v>4</v>
      </c>
      <c r="E552" s="1" t="s">
        <v>6090</v>
      </c>
      <c r="Q552" s="1">
        <v>120</v>
      </c>
      <c r="R552" s="1">
        <v>131</v>
      </c>
      <c r="S552" s="1">
        <v>72</v>
      </c>
      <c r="T552" s="1">
        <v>66</v>
      </c>
      <c r="U552" s="1">
        <v>98.1</v>
      </c>
      <c r="V552" s="1">
        <v>98.7</v>
      </c>
      <c r="W552" s="1">
        <v>83</v>
      </c>
      <c r="X552" s="1">
        <v>77</v>
      </c>
      <c r="Y552" s="1">
        <v>16</v>
      </c>
      <c r="Z552" s="1">
        <v>16</v>
      </c>
      <c r="AA552" s="1">
        <v>96</v>
      </c>
      <c r="AB552" s="1">
        <v>96</v>
      </c>
      <c r="AC552" s="1">
        <v>0</v>
      </c>
      <c r="AD552" s="1">
        <v>0</v>
      </c>
      <c r="AE552" s="1">
        <v>160</v>
      </c>
      <c r="AF552" s="1">
        <v>21</v>
      </c>
      <c r="AG552" s="1">
        <v>40.1</v>
      </c>
      <c r="AH552" s="1">
        <v>12.6</v>
      </c>
      <c r="AK552" s="1">
        <v>1.1000000000000001</v>
      </c>
      <c r="AM552" s="1">
        <v>138</v>
      </c>
      <c r="AN552" s="1">
        <v>4.4000000000000004</v>
      </c>
      <c r="AO552" s="1">
        <v>104</v>
      </c>
      <c r="AP552" s="1">
        <v>8.6999999999999993</v>
      </c>
      <c r="AQ552" s="1">
        <v>99</v>
      </c>
      <c r="AR552" s="1">
        <v>16</v>
      </c>
      <c r="AS552" s="1">
        <v>0.77</v>
      </c>
      <c r="AT552" s="1">
        <v>13</v>
      </c>
      <c r="AU552" s="1">
        <v>11.12</v>
      </c>
      <c r="AV552" s="1">
        <v>368</v>
      </c>
      <c r="AW552" s="1">
        <v>6.9</v>
      </c>
      <c r="AX552" s="1">
        <v>3.8</v>
      </c>
      <c r="AY552" s="1" t="s">
        <v>6057</v>
      </c>
      <c r="AZ552" s="1">
        <v>90</v>
      </c>
      <c r="BA552" s="1">
        <v>13</v>
      </c>
      <c r="BB552" s="1">
        <v>16</v>
      </c>
      <c r="DJ552" s="1">
        <v>2</v>
      </c>
      <c r="DK552" s="1" t="s">
        <v>8166</v>
      </c>
    </row>
    <row r="553" spans="1:123" s="1" customFormat="1">
      <c r="A553" s="1">
        <v>544</v>
      </c>
      <c r="B553" s="1">
        <v>1</v>
      </c>
      <c r="C553" s="1" t="s">
        <v>6824</v>
      </c>
      <c r="D553" s="1">
        <v>5</v>
      </c>
      <c r="E553" s="1" t="s">
        <v>6871</v>
      </c>
      <c r="Q553" s="1">
        <v>140</v>
      </c>
      <c r="R553" s="1">
        <v>134</v>
      </c>
      <c r="S553" s="1">
        <v>68</v>
      </c>
      <c r="T553" s="1">
        <v>108</v>
      </c>
      <c r="U553" s="1">
        <v>97.9</v>
      </c>
      <c r="V553" s="1">
        <v>98.9</v>
      </c>
      <c r="W553" s="1">
        <v>96</v>
      </c>
      <c r="X553" s="1">
        <v>98</v>
      </c>
      <c r="Y553" s="1">
        <v>22</v>
      </c>
      <c r="Z553" s="1">
        <v>18</v>
      </c>
      <c r="AA553" s="1">
        <v>98</v>
      </c>
      <c r="AB553" s="1">
        <v>97</v>
      </c>
      <c r="AC553" s="1">
        <v>1</v>
      </c>
      <c r="AD553" s="1">
        <v>0</v>
      </c>
      <c r="AE553" s="1">
        <v>356</v>
      </c>
      <c r="AF553" s="1">
        <v>20</v>
      </c>
      <c r="AG553" s="1">
        <v>39.4</v>
      </c>
      <c r="AH553" s="1">
        <v>12.8</v>
      </c>
      <c r="AM553" s="1">
        <v>143</v>
      </c>
      <c r="AN553" s="1">
        <v>4.0999999999999996</v>
      </c>
      <c r="AO553" s="1">
        <v>104</v>
      </c>
      <c r="AP553" s="1">
        <v>8.8000000000000007</v>
      </c>
      <c r="AQ553" s="1">
        <v>93</v>
      </c>
      <c r="AR553" s="1">
        <v>7</v>
      </c>
      <c r="AS553" s="1">
        <v>0.64</v>
      </c>
      <c r="AT553" s="1">
        <v>19</v>
      </c>
      <c r="AU553" s="1">
        <v>2.92</v>
      </c>
      <c r="AV553" s="1">
        <v>173</v>
      </c>
      <c r="AW553" s="1">
        <v>7.8</v>
      </c>
      <c r="AX553" s="1">
        <v>4.2</v>
      </c>
      <c r="AY553" s="1">
        <v>0.4</v>
      </c>
      <c r="AZ553" s="1">
        <v>87</v>
      </c>
      <c r="BA553" s="1">
        <v>30</v>
      </c>
      <c r="BB553" s="1">
        <v>31</v>
      </c>
      <c r="BD553" s="1" t="s">
        <v>6250</v>
      </c>
      <c r="BE553" s="1" t="s">
        <v>6250</v>
      </c>
      <c r="BF553" s="1">
        <v>5</v>
      </c>
      <c r="BG553" s="1">
        <v>7.41</v>
      </c>
      <c r="BH553" s="1">
        <v>38</v>
      </c>
      <c r="BJ553" s="1">
        <v>1.7</v>
      </c>
      <c r="DJ553" s="1">
        <v>3</v>
      </c>
      <c r="DK553" s="1" t="s">
        <v>8108</v>
      </c>
      <c r="DL553" s="1">
        <v>1</v>
      </c>
      <c r="DM553" s="1" t="s">
        <v>5976</v>
      </c>
    </row>
    <row r="554" spans="1:123" s="1" customFormat="1">
      <c r="A554" s="1">
        <v>545</v>
      </c>
      <c r="B554" s="1">
        <v>2</v>
      </c>
      <c r="C554" s="1" t="s">
        <v>5986</v>
      </c>
      <c r="D554" s="1">
        <v>3</v>
      </c>
      <c r="E554" s="1" t="s">
        <v>6632</v>
      </c>
      <c r="F554" s="1" t="s">
        <v>6680</v>
      </c>
      <c r="Q554" s="1">
        <v>131</v>
      </c>
      <c r="R554" s="1">
        <v>109</v>
      </c>
      <c r="S554" s="1">
        <v>89</v>
      </c>
      <c r="T554" s="1">
        <v>71</v>
      </c>
      <c r="U554" s="1">
        <v>98.3</v>
      </c>
      <c r="W554" s="1">
        <v>88</v>
      </c>
      <c r="X554" s="1">
        <v>68</v>
      </c>
      <c r="Y554" s="1">
        <v>18</v>
      </c>
      <c r="Z554" s="1">
        <v>18</v>
      </c>
      <c r="AA554" s="1">
        <v>96</v>
      </c>
      <c r="AB554" s="1">
        <v>98</v>
      </c>
      <c r="AC554" s="1">
        <v>0</v>
      </c>
      <c r="AD554" s="1">
        <v>0</v>
      </c>
      <c r="AF554" s="1">
        <v>25</v>
      </c>
      <c r="AG554" s="1">
        <v>46.7</v>
      </c>
      <c r="AH554" s="1">
        <v>16.399999999999999</v>
      </c>
      <c r="AM554" s="1">
        <v>141</v>
      </c>
      <c r="AN554" s="1">
        <v>4.3</v>
      </c>
      <c r="AO554" s="1">
        <v>104</v>
      </c>
      <c r="AP554" s="1">
        <v>9.1999999999999993</v>
      </c>
      <c r="AQ554" s="1">
        <v>89</v>
      </c>
      <c r="AR554" s="1">
        <v>8</v>
      </c>
      <c r="AS554" s="1">
        <v>0.76</v>
      </c>
      <c r="AT554" s="1">
        <v>12</v>
      </c>
      <c r="AU554" s="1">
        <v>6.79</v>
      </c>
      <c r="AV554" s="1">
        <v>238</v>
      </c>
      <c r="AW554" s="1">
        <v>7.9</v>
      </c>
      <c r="AX554" s="1">
        <v>4.5</v>
      </c>
      <c r="AY554" s="1">
        <v>1.3</v>
      </c>
      <c r="AZ554" s="1">
        <v>48</v>
      </c>
      <c r="BA554" s="1">
        <v>105</v>
      </c>
      <c r="BB554" s="1">
        <v>164</v>
      </c>
      <c r="DJ554" s="1">
        <v>3</v>
      </c>
      <c r="DK554" s="1" t="s">
        <v>8118</v>
      </c>
      <c r="DL554" s="1">
        <v>3</v>
      </c>
      <c r="DM554" s="1" t="s">
        <v>8119</v>
      </c>
      <c r="DR554" s="1">
        <v>2</v>
      </c>
      <c r="DS554" s="1" t="s">
        <v>8120</v>
      </c>
    </row>
    <row r="555" spans="1:123" s="1" customFormat="1">
      <c r="A555" s="1">
        <v>546</v>
      </c>
      <c r="B555" s="1">
        <v>1</v>
      </c>
      <c r="C555" s="1" t="s">
        <v>8128</v>
      </c>
      <c r="D555" s="1">
        <v>1</v>
      </c>
      <c r="E555" s="1" t="s">
        <v>6246</v>
      </c>
      <c r="F555" s="1" t="s">
        <v>5843</v>
      </c>
      <c r="G555" s="1" t="s">
        <v>6282</v>
      </c>
      <c r="H555" s="1" t="s">
        <v>5911</v>
      </c>
      <c r="Q555" s="1">
        <v>96</v>
      </c>
      <c r="R555" s="1">
        <v>103</v>
      </c>
      <c r="S555" s="1">
        <v>65</v>
      </c>
      <c r="T555" s="1">
        <v>67</v>
      </c>
      <c r="U555" s="1">
        <v>98.5</v>
      </c>
      <c r="W555" s="1">
        <v>70</v>
      </c>
      <c r="Y555" s="1">
        <v>20</v>
      </c>
      <c r="AA555" s="1">
        <v>98</v>
      </c>
      <c r="AF555" s="1">
        <v>26</v>
      </c>
      <c r="AG555" s="1">
        <v>36.6</v>
      </c>
      <c r="AH555" s="1">
        <v>12.4</v>
      </c>
      <c r="AK555" s="1">
        <v>0.9</v>
      </c>
      <c r="AM555" s="1">
        <v>139</v>
      </c>
      <c r="AN555" s="1">
        <v>4.2</v>
      </c>
      <c r="AO555" s="1">
        <v>101</v>
      </c>
      <c r="AP555" s="1">
        <v>8.5</v>
      </c>
      <c r="AQ555" s="1">
        <v>121</v>
      </c>
      <c r="AR555" s="1">
        <v>11</v>
      </c>
      <c r="AS555" s="1">
        <v>1.06</v>
      </c>
      <c r="AT555" s="1">
        <v>12</v>
      </c>
      <c r="AU555" s="1">
        <v>20.72</v>
      </c>
      <c r="AV555" s="1">
        <v>221</v>
      </c>
      <c r="BI555" s="1">
        <v>0.06</v>
      </c>
      <c r="BJ555" s="1">
        <v>1.6</v>
      </c>
      <c r="CJ555" s="1">
        <v>0</v>
      </c>
      <c r="CK555" s="1">
        <v>0</v>
      </c>
      <c r="CL555" s="1">
        <v>0</v>
      </c>
      <c r="DB555" s="1">
        <v>0</v>
      </c>
      <c r="DJ555" s="1">
        <v>1</v>
      </c>
      <c r="DK555" s="1" t="s">
        <v>8129</v>
      </c>
      <c r="DR555" s="1">
        <v>1</v>
      </c>
      <c r="DS555" s="1" t="s">
        <v>6359</v>
      </c>
    </row>
    <row r="556" spans="1:123" s="1" customFormat="1">
      <c r="A556" s="1">
        <v>547</v>
      </c>
      <c r="B556" s="1">
        <v>1</v>
      </c>
      <c r="C556" s="1" t="s">
        <v>8159</v>
      </c>
      <c r="D556" s="1">
        <v>10</v>
      </c>
      <c r="E556" s="1" t="s">
        <v>8160</v>
      </c>
      <c r="Q556" s="1">
        <v>259</v>
      </c>
      <c r="R556" s="1">
        <v>202</v>
      </c>
      <c r="S556" s="1">
        <v>137</v>
      </c>
      <c r="T556" s="1">
        <v>110</v>
      </c>
      <c r="U556" s="1">
        <v>97.9</v>
      </c>
      <c r="W556" s="1">
        <v>106</v>
      </c>
      <c r="X556" s="1">
        <v>88</v>
      </c>
      <c r="Y556" s="1">
        <v>22</v>
      </c>
      <c r="AA556" s="1">
        <v>98</v>
      </c>
      <c r="AF556" s="1">
        <v>23</v>
      </c>
      <c r="AG556" s="1">
        <v>45.8</v>
      </c>
      <c r="AH556" s="1">
        <v>15.7</v>
      </c>
      <c r="AM556" s="1">
        <v>137</v>
      </c>
      <c r="AN556" s="1">
        <v>3.8</v>
      </c>
      <c r="AO556" s="1">
        <v>101</v>
      </c>
      <c r="AP556" s="1">
        <v>8.9</v>
      </c>
      <c r="AQ556" s="1">
        <v>190</v>
      </c>
      <c r="AR556" s="1">
        <v>13</v>
      </c>
      <c r="AS556" s="1">
        <v>0.74</v>
      </c>
      <c r="AT556" s="1">
        <v>13</v>
      </c>
      <c r="AU556" s="1">
        <v>10.11</v>
      </c>
      <c r="AV556" s="1">
        <v>214</v>
      </c>
      <c r="AW556" s="1">
        <v>7.2</v>
      </c>
      <c r="AX556" s="1">
        <v>4.2</v>
      </c>
      <c r="AY556" s="1">
        <v>0.3</v>
      </c>
      <c r="AZ556" s="1">
        <v>72</v>
      </c>
      <c r="BA556" s="1">
        <v>27</v>
      </c>
      <c r="BB556" s="1">
        <v>37</v>
      </c>
      <c r="BD556" s="1">
        <v>26</v>
      </c>
      <c r="DJ556" s="1">
        <v>2</v>
      </c>
      <c r="DK556" s="1" t="s">
        <v>8161</v>
      </c>
    </row>
    <row r="557" spans="1:123" s="1" customFormat="1">
      <c r="A557" s="1">
        <v>548</v>
      </c>
      <c r="B557" s="3">
        <v>1</v>
      </c>
      <c r="C557" s="1" t="s">
        <v>5925</v>
      </c>
      <c r="D557" s="1">
        <v>4</v>
      </c>
      <c r="E557" s="1" t="s">
        <v>6282</v>
      </c>
      <c r="F557" s="1" t="s">
        <v>6754</v>
      </c>
      <c r="G557" s="1" t="s">
        <v>8154</v>
      </c>
      <c r="H557" s="1" t="s">
        <v>6225</v>
      </c>
      <c r="I557" s="1" t="s">
        <v>6941</v>
      </c>
      <c r="Q557" s="1">
        <v>186</v>
      </c>
      <c r="R557" s="1">
        <v>179</v>
      </c>
      <c r="S557" s="1">
        <v>90</v>
      </c>
      <c r="T557" s="1">
        <v>84</v>
      </c>
      <c r="V557" s="1">
        <v>98.4</v>
      </c>
      <c r="W557" s="1">
        <v>64</v>
      </c>
      <c r="X557" s="1">
        <v>63</v>
      </c>
      <c r="Y557" s="1">
        <v>16</v>
      </c>
      <c r="Z557" s="1">
        <v>18</v>
      </c>
      <c r="AA557" s="1">
        <v>99</v>
      </c>
      <c r="AB557" s="1">
        <v>96</v>
      </c>
      <c r="AC557" s="1">
        <v>0</v>
      </c>
      <c r="AE557" s="1">
        <v>210</v>
      </c>
      <c r="AF557" s="1">
        <v>25</v>
      </c>
      <c r="AG557" s="1">
        <v>36.200000000000003</v>
      </c>
      <c r="AH557" s="1">
        <v>11.4</v>
      </c>
      <c r="AM557" s="1">
        <v>143</v>
      </c>
      <c r="AN557" s="1">
        <v>4.4000000000000004</v>
      </c>
      <c r="AO557" s="1">
        <v>104</v>
      </c>
      <c r="AP557" s="1">
        <v>9.4</v>
      </c>
      <c r="AQ557" s="1">
        <v>88</v>
      </c>
      <c r="AR557" s="1">
        <v>19</v>
      </c>
      <c r="AS557" s="1">
        <v>1.22</v>
      </c>
      <c r="AT557" s="1">
        <v>14</v>
      </c>
      <c r="AU557" s="1">
        <v>5.09</v>
      </c>
      <c r="AV557" s="1">
        <v>161</v>
      </c>
      <c r="BC557" s="1">
        <v>5.3</v>
      </c>
      <c r="BJ557" s="1">
        <v>2.1</v>
      </c>
      <c r="DJ557" s="1">
        <v>1</v>
      </c>
      <c r="DK557" s="1" t="s">
        <v>8155</v>
      </c>
      <c r="DL557" s="1">
        <v>3</v>
      </c>
      <c r="DM557" s="1" t="s">
        <v>8156</v>
      </c>
      <c r="DR557" s="1">
        <v>3</v>
      </c>
      <c r="DS557" s="1" t="s">
        <v>8157</v>
      </c>
    </row>
    <row r="558" spans="1:123" s="1" customFormat="1">
      <c r="A558" s="1">
        <v>549</v>
      </c>
      <c r="B558" s="1">
        <v>2</v>
      </c>
      <c r="C558" s="1" t="s">
        <v>6450</v>
      </c>
      <c r="D558" s="1">
        <v>3</v>
      </c>
      <c r="E558" s="1" t="s">
        <v>6877</v>
      </c>
      <c r="F558" s="1" t="s">
        <v>5992</v>
      </c>
      <c r="Q558" s="1">
        <v>165</v>
      </c>
      <c r="R558" s="1">
        <v>160</v>
      </c>
      <c r="S558" s="1">
        <v>97</v>
      </c>
      <c r="T558" s="1">
        <v>87</v>
      </c>
      <c r="U558" s="1">
        <v>99.3</v>
      </c>
      <c r="V558" s="1">
        <v>98.2</v>
      </c>
      <c r="W558" s="1">
        <v>101</v>
      </c>
      <c r="X558" s="1">
        <v>91</v>
      </c>
      <c r="Y558" s="1">
        <v>20</v>
      </c>
      <c r="Z558" s="1">
        <v>16</v>
      </c>
      <c r="AA558" s="1">
        <v>100</v>
      </c>
      <c r="AB558" s="1">
        <v>98</v>
      </c>
      <c r="AC558" s="1">
        <v>0</v>
      </c>
      <c r="AD558" s="1">
        <v>0</v>
      </c>
      <c r="AF558" s="1">
        <v>28</v>
      </c>
      <c r="AG558" s="1">
        <v>43</v>
      </c>
      <c r="AH558" s="1">
        <v>14.3</v>
      </c>
      <c r="AM558" s="1">
        <v>147</v>
      </c>
      <c r="AN558" s="1">
        <v>3.4</v>
      </c>
      <c r="AO558" s="1">
        <v>107</v>
      </c>
      <c r="AP558" s="1">
        <v>9.5</v>
      </c>
      <c r="AQ558" s="1">
        <v>206</v>
      </c>
      <c r="AR558" s="1">
        <v>38</v>
      </c>
      <c r="AS558" s="1">
        <v>1.27</v>
      </c>
      <c r="AT558" s="1">
        <v>12</v>
      </c>
      <c r="AU558" s="1">
        <v>7.25</v>
      </c>
      <c r="AV558" s="1">
        <v>272</v>
      </c>
      <c r="DJ558" s="1">
        <v>3</v>
      </c>
      <c r="DK558" s="1" t="s">
        <v>8130</v>
      </c>
      <c r="DR558" s="1">
        <v>2</v>
      </c>
      <c r="DS558" s="1" t="s">
        <v>6861</v>
      </c>
    </row>
    <row r="559" spans="1:123" s="1" customFormat="1">
      <c r="A559" s="1">
        <v>550</v>
      </c>
      <c r="B559" s="1">
        <v>2</v>
      </c>
      <c r="C559" s="1" t="s">
        <v>5853</v>
      </c>
      <c r="D559" s="1">
        <v>2</v>
      </c>
      <c r="E559" s="1" t="s">
        <v>6137</v>
      </c>
      <c r="Q559" s="1">
        <v>130</v>
      </c>
      <c r="R559" s="1">
        <v>158</v>
      </c>
      <c r="S559" s="1">
        <v>62</v>
      </c>
      <c r="T559" s="1">
        <v>77</v>
      </c>
      <c r="U559" s="1">
        <v>97.9</v>
      </c>
      <c r="V559" s="1">
        <v>98</v>
      </c>
      <c r="W559" s="1">
        <v>80</v>
      </c>
      <c r="X559" s="1">
        <v>70</v>
      </c>
      <c r="Y559" s="1">
        <v>18</v>
      </c>
      <c r="AA559" s="1">
        <v>95</v>
      </c>
      <c r="AB559" s="1">
        <v>93</v>
      </c>
      <c r="AC559" s="1">
        <v>0</v>
      </c>
      <c r="AD559" s="1">
        <v>0</v>
      </c>
      <c r="AE559" s="1">
        <v>198</v>
      </c>
      <c r="AF559" s="1">
        <v>24</v>
      </c>
      <c r="AG559" s="1">
        <v>42.1</v>
      </c>
      <c r="AH559" s="1">
        <v>13.4</v>
      </c>
      <c r="AK559" s="1">
        <v>1.3</v>
      </c>
      <c r="AM559" s="1">
        <v>132</v>
      </c>
      <c r="AN559" s="1">
        <v>4.5999999999999996</v>
      </c>
      <c r="AO559" s="1">
        <v>95</v>
      </c>
      <c r="AP559" s="1">
        <v>9.6999999999999993</v>
      </c>
      <c r="AQ559" s="1">
        <v>113</v>
      </c>
      <c r="AR559" s="1">
        <v>20</v>
      </c>
      <c r="AS559" s="1">
        <v>1.45</v>
      </c>
      <c r="AT559" s="1">
        <v>13</v>
      </c>
      <c r="AU559" s="1">
        <v>4.88</v>
      </c>
      <c r="AV559" s="1">
        <v>245</v>
      </c>
      <c r="AW559" s="1">
        <v>6.9</v>
      </c>
      <c r="AX559" s="1">
        <v>4.0999999999999996</v>
      </c>
      <c r="AY559" s="1">
        <v>0.3</v>
      </c>
      <c r="AZ559" s="1">
        <v>115</v>
      </c>
      <c r="BA559" s="1">
        <v>20</v>
      </c>
      <c r="BB559" s="1">
        <v>9</v>
      </c>
      <c r="BJ559" s="1">
        <v>1.9</v>
      </c>
      <c r="BT559" s="1">
        <v>11.8</v>
      </c>
    </row>
    <row r="560" spans="1:123" s="1" customFormat="1">
      <c r="A560" s="1">
        <v>551</v>
      </c>
      <c r="B560" s="1">
        <v>1</v>
      </c>
      <c r="C560" s="1" t="s">
        <v>5920</v>
      </c>
      <c r="D560" s="1">
        <v>14</v>
      </c>
      <c r="E560" s="1" t="s">
        <v>5992</v>
      </c>
      <c r="F560" s="1" t="s">
        <v>5843</v>
      </c>
      <c r="G560" s="1" t="s">
        <v>5911</v>
      </c>
      <c r="Q560" s="1">
        <v>127</v>
      </c>
      <c r="R560" s="1">
        <v>133</v>
      </c>
      <c r="S560" s="1">
        <v>57</v>
      </c>
      <c r="T560" s="1">
        <v>70</v>
      </c>
      <c r="U560" s="1">
        <v>98.6</v>
      </c>
      <c r="V560" s="1">
        <v>98.1</v>
      </c>
      <c r="W560" s="1">
        <v>90</v>
      </c>
      <c r="X560" s="1">
        <v>89</v>
      </c>
      <c r="Y560" s="1">
        <v>22</v>
      </c>
      <c r="Z560" s="1">
        <v>16</v>
      </c>
      <c r="AA560" s="1">
        <v>97</v>
      </c>
      <c r="AB560" s="1">
        <v>94</v>
      </c>
      <c r="AC560" s="1">
        <v>1</v>
      </c>
      <c r="AD560" s="1">
        <v>1</v>
      </c>
      <c r="AE560" s="1">
        <v>172</v>
      </c>
      <c r="AF560" s="1">
        <v>22</v>
      </c>
      <c r="AG560" s="1">
        <v>25.2</v>
      </c>
      <c r="AH560" s="1">
        <v>7.5</v>
      </c>
      <c r="AI560" s="1">
        <v>2.2999999999999998</v>
      </c>
      <c r="AM560" s="1">
        <v>136</v>
      </c>
      <c r="AN560" s="1">
        <v>4.8</v>
      </c>
      <c r="AO560" s="1">
        <v>101</v>
      </c>
      <c r="AP560" s="1">
        <v>8.1999999999999993</v>
      </c>
      <c r="AQ560" s="1">
        <v>236</v>
      </c>
      <c r="AR560" s="1">
        <v>25</v>
      </c>
      <c r="AS560" s="1">
        <v>1.7</v>
      </c>
      <c r="AT560" s="1">
        <v>13</v>
      </c>
      <c r="AU560" s="1">
        <v>6.02</v>
      </c>
      <c r="AV560" s="1">
        <v>158</v>
      </c>
      <c r="AW560" s="1">
        <v>7.4</v>
      </c>
      <c r="AX560" s="1">
        <v>3.1</v>
      </c>
      <c r="AY560" s="1">
        <v>0.5</v>
      </c>
      <c r="AZ560" s="1">
        <v>82</v>
      </c>
      <c r="BD560" s="1">
        <v>33</v>
      </c>
      <c r="BF560" s="1">
        <v>2449</v>
      </c>
      <c r="BG560" s="1">
        <v>7.36</v>
      </c>
      <c r="BH560" s="1">
        <v>45</v>
      </c>
      <c r="BJ560" s="1">
        <v>1.6</v>
      </c>
      <c r="DJ560" s="1">
        <v>1</v>
      </c>
      <c r="DK560" s="1" t="s">
        <v>8137</v>
      </c>
    </row>
    <row r="561" spans="1:125" s="1" customFormat="1">
      <c r="A561" s="1">
        <v>552</v>
      </c>
      <c r="B561" s="3">
        <v>2</v>
      </c>
      <c r="C561" s="1" t="s">
        <v>5920</v>
      </c>
      <c r="D561" s="1">
        <v>7</v>
      </c>
      <c r="E561" s="1" t="s">
        <v>5997</v>
      </c>
      <c r="F561" s="1" t="s">
        <v>5911</v>
      </c>
      <c r="Q561" s="1">
        <v>136</v>
      </c>
      <c r="R561" s="1">
        <v>115</v>
      </c>
      <c r="S561" s="1">
        <v>84</v>
      </c>
      <c r="T561" s="1">
        <v>67</v>
      </c>
      <c r="U561" s="1">
        <v>98</v>
      </c>
      <c r="W561" s="1">
        <v>100</v>
      </c>
      <c r="X561" s="1">
        <v>85</v>
      </c>
      <c r="Y561" s="1">
        <v>36</v>
      </c>
      <c r="Z561" s="1">
        <v>21</v>
      </c>
      <c r="AA561" s="1">
        <v>92</v>
      </c>
      <c r="AB561" s="1">
        <v>96</v>
      </c>
      <c r="AC561" s="1">
        <v>0</v>
      </c>
      <c r="AD561" s="1">
        <v>1</v>
      </c>
      <c r="AE561" s="1">
        <v>143</v>
      </c>
      <c r="AF561" s="1">
        <v>26</v>
      </c>
      <c r="AG561" s="1">
        <v>49.5</v>
      </c>
      <c r="AH561" s="1">
        <v>16.7</v>
      </c>
      <c r="AM561" s="1">
        <v>143</v>
      </c>
      <c r="AN561" s="1">
        <v>4.0999999999999996</v>
      </c>
      <c r="AO561" s="1">
        <v>105</v>
      </c>
      <c r="AP561" s="1">
        <v>10</v>
      </c>
      <c r="AQ561" s="1">
        <v>140</v>
      </c>
      <c r="AR561" s="1">
        <v>14</v>
      </c>
      <c r="AS561" s="1">
        <v>1.03</v>
      </c>
      <c r="AT561" s="1">
        <v>12</v>
      </c>
      <c r="AU561" s="1">
        <v>12.03</v>
      </c>
      <c r="AV561" s="1">
        <v>214</v>
      </c>
      <c r="BG561" s="1">
        <v>7.36</v>
      </c>
      <c r="BH561" s="1">
        <v>44</v>
      </c>
      <c r="CJ561" s="1">
        <v>0</v>
      </c>
      <c r="CK561" s="1">
        <v>0</v>
      </c>
      <c r="CL561" s="1">
        <v>0</v>
      </c>
      <c r="DJ561" s="1">
        <v>1</v>
      </c>
      <c r="DK561" s="1" t="s">
        <v>5976</v>
      </c>
    </row>
    <row r="562" spans="1:125" s="1" customFormat="1">
      <c r="A562" s="1">
        <v>553</v>
      </c>
      <c r="B562" s="1">
        <v>2</v>
      </c>
      <c r="C562" s="1" t="s">
        <v>8113</v>
      </c>
      <c r="D562" s="1">
        <v>3</v>
      </c>
      <c r="E562" s="1" t="s">
        <v>5992</v>
      </c>
      <c r="F562" s="1" t="s">
        <v>5911</v>
      </c>
      <c r="G562" s="1" t="s">
        <v>5862</v>
      </c>
      <c r="Q562" s="1">
        <v>116</v>
      </c>
      <c r="R562" s="1">
        <v>130</v>
      </c>
      <c r="S562" s="1">
        <v>58</v>
      </c>
      <c r="T562" s="1">
        <v>57</v>
      </c>
      <c r="U562" s="1">
        <v>98.5</v>
      </c>
      <c r="V562" s="1">
        <v>98.2</v>
      </c>
      <c r="W562" s="1">
        <v>75</v>
      </c>
      <c r="X562" s="1">
        <v>93</v>
      </c>
      <c r="Y562" s="1">
        <v>16</v>
      </c>
      <c r="Z562" s="1">
        <v>18</v>
      </c>
      <c r="AA562" s="1">
        <v>94</v>
      </c>
      <c r="AB562" s="1">
        <v>94</v>
      </c>
      <c r="AC562" s="1">
        <v>0</v>
      </c>
      <c r="AD562" s="1">
        <v>0</v>
      </c>
      <c r="AE562" s="1">
        <v>98</v>
      </c>
      <c r="AF562" s="1">
        <v>27</v>
      </c>
      <c r="AG562" s="1">
        <v>34.5</v>
      </c>
      <c r="AH562" s="1">
        <v>11.5</v>
      </c>
      <c r="AK562" s="1">
        <v>0.8</v>
      </c>
      <c r="AM562" s="1">
        <v>134</v>
      </c>
      <c r="AN562" s="1">
        <v>4.2</v>
      </c>
      <c r="AO562" s="1">
        <v>97</v>
      </c>
      <c r="AP562" s="1">
        <v>9.6</v>
      </c>
      <c r="AQ562" s="1">
        <v>101</v>
      </c>
      <c r="AR562" s="1">
        <v>14</v>
      </c>
      <c r="AS562" s="1">
        <v>0.67</v>
      </c>
      <c r="AT562" s="1">
        <v>10</v>
      </c>
      <c r="AU562" s="1">
        <v>10.77</v>
      </c>
      <c r="AV562" s="1">
        <v>162</v>
      </c>
      <c r="AW562" s="1">
        <v>6.9</v>
      </c>
      <c r="AX562" s="1">
        <v>3.4</v>
      </c>
      <c r="AY562" s="1">
        <v>0.5</v>
      </c>
      <c r="AZ562" s="1">
        <v>43</v>
      </c>
      <c r="BA562" s="1">
        <v>19</v>
      </c>
      <c r="BB562" s="1">
        <v>8</v>
      </c>
      <c r="BJ562" s="1">
        <v>1.7</v>
      </c>
      <c r="CY562" s="1">
        <v>0</v>
      </c>
      <c r="CZ562" s="1">
        <v>0</v>
      </c>
      <c r="DJ562" s="1">
        <v>1</v>
      </c>
      <c r="DK562" s="1" t="s">
        <v>8114</v>
      </c>
      <c r="DR562" s="1">
        <v>2</v>
      </c>
      <c r="DS562" s="1" t="s">
        <v>6861</v>
      </c>
    </row>
    <row r="563" spans="1:125" s="1" customFormat="1">
      <c r="A563" s="1">
        <v>554</v>
      </c>
      <c r="B563" s="1">
        <v>1</v>
      </c>
      <c r="C563" s="1" t="s">
        <v>2013</v>
      </c>
      <c r="D563" s="1">
        <v>6</v>
      </c>
      <c r="E563" s="1" t="s">
        <v>6338</v>
      </c>
      <c r="F563" s="1" t="s">
        <v>8170</v>
      </c>
      <c r="G563" s="1" t="s">
        <v>6013</v>
      </c>
      <c r="Q563" s="1">
        <v>150</v>
      </c>
      <c r="R563" s="1">
        <v>168</v>
      </c>
      <c r="S563" s="1">
        <v>104</v>
      </c>
      <c r="T563" s="1">
        <v>99</v>
      </c>
      <c r="U563" s="1">
        <v>98.2</v>
      </c>
      <c r="V563" s="1">
        <v>98.3</v>
      </c>
      <c r="W563" s="1">
        <v>107</v>
      </c>
      <c r="X563" s="1">
        <v>94</v>
      </c>
      <c r="Y563" s="1">
        <v>20</v>
      </c>
      <c r="Z563" s="1">
        <v>18</v>
      </c>
      <c r="AA563" s="1">
        <v>97</v>
      </c>
      <c r="AB563" s="1">
        <v>97</v>
      </c>
      <c r="AC563" s="1">
        <v>0</v>
      </c>
      <c r="AD563" s="1">
        <v>0</v>
      </c>
      <c r="AE563" s="1">
        <v>214</v>
      </c>
      <c r="DJ563" s="1">
        <v>1</v>
      </c>
      <c r="DK563" s="1" t="s">
        <v>5976</v>
      </c>
    </row>
    <row r="564" spans="1:125" s="1" customFormat="1">
      <c r="A564" s="1">
        <v>555</v>
      </c>
      <c r="B564" s="3">
        <v>2</v>
      </c>
      <c r="C564" s="1" t="s">
        <v>5920</v>
      </c>
      <c r="D564" s="1">
        <v>1</v>
      </c>
      <c r="E564" s="1" t="s">
        <v>5911</v>
      </c>
      <c r="Q564" s="1">
        <v>113</v>
      </c>
      <c r="R564" s="1">
        <v>148</v>
      </c>
      <c r="S564" s="1">
        <v>71</v>
      </c>
      <c r="T564" s="1">
        <v>76</v>
      </c>
      <c r="U564" s="1">
        <v>99.5</v>
      </c>
      <c r="W564" s="1">
        <v>65</v>
      </c>
      <c r="X564" s="1">
        <v>92</v>
      </c>
      <c r="Y564" s="1">
        <v>16</v>
      </c>
      <c r="AA564" s="1">
        <v>99</v>
      </c>
      <c r="AC564" s="1">
        <v>0</v>
      </c>
      <c r="AF564" s="1">
        <v>21</v>
      </c>
      <c r="AG564" s="1">
        <v>27.3</v>
      </c>
      <c r="AH564" s="1">
        <v>9.3000000000000007</v>
      </c>
      <c r="AM564" s="1">
        <v>135</v>
      </c>
      <c r="AN564" s="1">
        <v>3.8</v>
      </c>
      <c r="AO564" s="1">
        <v>101</v>
      </c>
      <c r="AP564" s="1">
        <v>9.6</v>
      </c>
      <c r="AQ564" s="1">
        <v>193</v>
      </c>
      <c r="AR564" s="1">
        <v>42</v>
      </c>
      <c r="AS564" s="1">
        <v>2.73</v>
      </c>
      <c r="AT564" s="1">
        <v>13</v>
      </c>
      <c r="AU564" s="1">
        <v>4.42</v>
      </c>
      <c r="AV564" s="1">
        <v>544</v>
      </c>
      <c r="BD564" s="1">
        <v>44</v>
      </c>
      <c r="BE564" s="1">
        <v>41</v>
      </c>
      <c r="BF564" s="1">
        <v>1511</v>
      </c>
      <c r="BI564" s="1">
        <v>0.25</v>
      </c>
      <c r="BJ564" s="1">
        <v>2.1</v>
      </c>
      <c r="CG564" s="1">
        <v>10</v>
      </c>
      <c r="DJ564" s="1">
        <v>3</v>
      </c>
      <c r="DK564" s="1" t="s">
        <v>8145</v>
      </c>
      <c r="DL564" s="1">
        <v>1</v>
      </c>
      <c r="DM564" s="1" t="s">
        <v>8146</v>
      </c>
    </row>
    <row r="565" spans="1:125" s="1" customFormat="1">
      <c r="A565" s="1">
        <v>556</v>
      </c>
      <c r="B565" s="1">
        <v>1</v>
      </c>
      <c r="C565" s="1" t="s">
        <v>5915</v>
      </c>
      <c r="D565" s="1">
        <v>1</v>
      </c>
      <c r="E565" s="1" t="s">
        <v>5897</v>
      </c>
      <c r="F565" s="1" t="s">
        <v>5911</v>
      </c>
      <c r="G565" s="1" t="s">
        <v>5992</v>
      </c>
      <c r="H565" s="1" t="s">
        <v>5862</v>
      </c>
      <c r="Q565" s="1">
        <v>141</v>
      </c>
      <c r="R565" s="1">
        <v>143</v>
      </c>
      <c r="S565" s="1">
        <v>67</v>
      </c>
      <c r="T565" s="1">
        <v>67</v>
      </c>
      <c r="U565" s="1">
        <v>99.6</v>
      </c>
      <c r="V565" s="1">
        <v>98.6</v>
      </c>
      <c r="W565" s="1">
        <v>92</v>
      </c>
      <c r="X565" s="1">
        <v>75</v>
      </c>
      <c r="Y565" s="1">
        <v>18</v>
      </c>
      <c r="Z565" s="1">
        <v>24</v>
      </c>
      <c r="AA565" s="1">
        <v>95</v>
      </c>
      <c r="AB565" s="1">
        <v>97</v>
      </c>
      <c r="AC565" s="1">
        <v>0</v>
      </c>
      <c r="AD565" s="1">
        <v>0</v>
      </c>
      <c r="AE565" s="1">
        <v>136</v>
      </c>
      <c r="AF565" s="1">
        <v>19</v>
      </c>
      <c r="AG565" s="1">
        <v>37</v>
      </c>
      <c r="AH565" s="1">
        <v>12.3</v>
      </c>
      <c r="AK565" s="1">
        <v>1.3</v>
      </c>
      <c r="AM565" s="1">
        <v>125</v>
      </c>
      <c r="AN565" s="1">
        <v>5.0999999999999996</v>
      </c>
      <c r="AO565" s="1">
        <v>88</v>
      </c>
      <c r="AP565" s="1">
        <v>8.8000000000000007</v>
      </c>
      <c r="AQ565" s="1">
        <v>219</v>
      </c>
      <c r="AR565" s="1">
        <v>12</v>
      </c>
      <c r="AS565" s="1">
        <v>1.19</v>
      </c>
      <c r="AT565" s="1">
        <v>18</v>
      </c>
      <c r="AU565" s="1">
        <v>13.68</v>
      </c>
      <c r="AV565" s="1">
        <v>321</v>
      </c>
      <c r="BC565" s="1">
        <v>8.1999999999999993</v>
      </c>
      <c r="BI565" s="1">
        <v>0.28000000000000003</v>
      </c>
      <c r="CJ565" s="1">
        <v>0</v>
      </c>
      <c r="CK565" s="1">
        <v>0</v>
      </c>
      <c r="CL565" s="1">
        <v>0</v>
      </c>
      <c r="CP565" s="1">
        <v>266</v>
      </c>
      <c r="CY565" s="1">
        <v>1</v>
      </c>
      <c r="CZ565" s="1">
        <v>0</v>
      </c>
      <c r="DJ565" s="1">
        <v>1</v>
      </c>
      <c r="DK565" s="1" t="s">
        <v>8110</v>
      </c>
      <c r="DR565" s="1">
        <v>1</v>
      </c>
      <c r="DS565" s="1" t="s">
        <v>6359</v>
      </c>
    </row>
    <row r="566" spans="1:125" s="1" customFormat="1">
      <c r="A566" s="1">
        <v>557</v>
      </c>
      <c r="B566" s="1">
        <v>1</v>
      </c>
      <c r="C566" s="1" t="s">
        <v>5920</v>
      </c>
      <c r="D566" s="1">
        <v>1</v>
      </c>
      <c r="E566" s="1" t="s">
        <v>5897</v>
      </c>
      <c r="F566" s="1" t="s">
        <v>5933</v>
      </c>
      <c r="G566" s="1" t="s">
        <v>5911</v>
      </c>
      <c r="H566" s="1" t="s">
        <v>6282</v>
      </c>
      <c r="Q566" s="1">
        <v>104</v>
      </c>
      <c r="R566" s="1">
        <v>124</v>
      </c>
      <c r="S566" s="1">
        <v>70</v>
      </c>
      <c r="T566" s="1">
        <v>58</v>
      </c>
      <c r="U566" s="1">
        <v>99</v>
      </c>
      <c r="V566" s="1">
        <v>98.3</v>
      </c>
      <c r="W566" s="1">
        <v>74</v>
      </c>
      <c r="X566" s="1">
        <v>66</v>
      </c>
      <c r="Y566" s="1">
        <v>16</v>
      </c>
      <c r="Z566" s="1">
        <v>16</v>
      </c>
      <c r="AA566" s="1">
        <v>98</v>
      </c>
      <c r="AB566" s="1">
        <v>98</v>
      </c>
      <c r="AC566" s="1">
        <v>0</v>
      </c>
      <c r="AD566" s="1">
        <v>0</v>
      </c>
      <c r="AE566" s="1">
        <v>97</v>
      </c>
      <c r="AF566" s="1">
        <v>27</v>
      </c>
      <c r="AG566" s="1">
        <v>43.8</v>
      </c>
      <c r="AH566" s="1">
        <v>14.1</v>
      </c>
      <c r="AM566" s="1">
        <v>143</v>
      </c>
      <c r="AN566" s="1">
        <v>4.0999999999999996</v>
      </c>
      <c r="AO566" s="1">
        <v>100</v>
      </c>
      <c r="AP566" s="1">
        <v>9.6</v>
      </c>
      <c r="AQ566" s="1">
        <v>83</v>
      </c>
      <c r="AR566" s="1">
        <v>8</v>
      </c>
      <c r="AS566" s="1">
        <v>0.66</v>
      </c>
      <c r="AT566" s="1">
        <v>16</v>
      </c>
      <c r="AU566" s="1">
        <v>12.72</v>
      </c>
      <c r="AV566" s="1">
        <v>189</v>
      </c>
      <c r="AW566" s="1">
        <v>7.7</v>
      </c>
      <c r="AX566" s="1">
        <v>4.3</v>
      </c>
      <c r="AY566" s="1">
        <v>0.5</v>
      </c>
      <c r="AZ566" s="1">
        <v>84</v>
      </c>
      <c r="BA566" s="1">
        <v>22</v>
      </c>
      <c r="BB566" s="1">
        <v>15</v>
      </c>
      <c r="CJ566" s="1">
        <v>0</v>
      </c>
      <c r="CK566" s="1">
        <v>0</v>
      </c>
      <c r="CL566" s="1">
        <v>0</v>
      </c>
      <c r="DJ566" s="1">
        <v>1</v>
      </c>
      <c r="DK566" s="1" t="s">
        <v>8115</v>
      </c>
    </row>
    <row r="567" spans="1:125" s="1" customFormat="1">
      <c r="A567" s="1">
        <v>558</v>
      </c>
      <c r="B567" s="1">
        <v>1</v>
      </c>
      <c r="C567" s="1" t="s">
        <v>6479</v>
      </c>
      <c r="D567" s="1">
        <v>4</v>
      </c>
      <c r="E567" s="1" t="s">
        <v>5992</v>
      </c>
      <c r="Q567" s="1">
        <v>101</v>
      </c>
      <c r="R567" s="1">
        <v>123</v>
      </c>
      <c r="S567" s="1">
        <v>69</v>
      </c>
      <c r="T567" s="1">
        <v>75</v>
      </c>
      <c r="U567" s="1">
        <v>98.1</v>
      </c>
      <c r="V567" s="1">
        <v>99.2</v>
      </c>
      <c r="W567" s="1">
        <v>104</v>
      </c>
      <c r="X567" s="1">
        <v>87</v>
      </c>
      <c r="Y567" s="1">
        <v>18</v>
      </c>
      <c r="AA567" s="1">
        <v>98</v>
      </c>
      <c r="AB567" s="1">
        <v>98</v>
      </c>
      <c r="AC567" s="1">
        <v>0</v>
      </c>
      <c r="AD567" s="1">
        <v>0</v>
      </c>
      <c r="AE567" s="1">
        <v>156</v>
      </c>
      <c r="AF567" s="1">
        <v>19</v>
      </c>
      <c r="AG567" s="1">
        <v>40.299999999999997</v>
      </c>
      <c r="AH567" s="1">
        <v>13.6</v>
      </c>
      <c r="AM567" s="1">
        <v>138</v>
      </c>
      <c r="AN567" s="1">
        <v>4.0999999999999996</v>
      </c>
      <c r="AO567" s="1">
        <v>102</v>
      </c>
      <c r="AP567" s="1">
        <v>9.5</v>
      </c>
      <c r="AQ567" s="1">
        <v>121</v>
      </c>
      <c r="AR567" s="1">
        <v>27</v>
      </c>
      <c r="AS567" s="1">
        <v>2.06</v>
      </c>
      <c r="AT567" s="1">
        <v>17</v>
      </c>
      <c r="AU567" s="1">
        <v>23.52</v>
      </c>
      <c r="AV567" s="1">
        <v>237</v>
      </c>
      <c r="BC567" s="1">
        <v>5.5</v>
      </c>
      <c r="DJ567" s="1">
        <v>3</v>
      </c>
      <c r="DK567" s="1" t="s">
        <v>8111</v>
      </c>
      <c r="DL567" s="1">
        <v>3</v>
      </c>
      <c r="DM567" s="1" t="s">
        <v>8112</v>
      </c>
      <c r="DR567" s="1">
        <v>2</v>
      </c>
      <c r="DS567" s="1" t="s">
        <v>6817</v>
      </c>
      <c r="DT567" s="1">
        <v>1</v>
      </c>
      <c r="DU567" s="1" t="s">
        <v>6359</v>
      </c>
    </row>
    <row r="568" spans="1:125" s="1" customFormat="1">
      <c r="A568" s="1">
        <v>559</v>
      </c>
      <c r="B568" s="3">
        <v>1</v>
      </c>
      <c r="C568" s="1" t="s">
        <v>5986</v>
      </c>
      <c r="D568" s="1">
        <v>4</v>
      </c>
      <c r="E568" s="1" t="s">
        <v>6282</v>
      </c>
      <c r="F568" s="1" t="s">
        <v>6081</v>
      </c>
      <c r="G568" s="1" t="s">
        <v>6030</v>
      </c>
      <c r="Q568" s="1">
        <v>153</v>
      </c>
      <c r="R568" s="1">
        <v>137</v>
      </c>
      <c r="S568" s="1">
        <v>76</v>
      </c>
      <c r="T568" s="1">
        <v>73</v>
      </c>
      <c r="U568" s="1">
        <v>97.4</v>
      </c>
      <c r="V568" s="1">
        <v>98.7</v>
      </c>
      <c r="W568" s="1">
        <v>90</v>
      </c>
      <c r="X568" s="1">
        <v>87</v>
      </c>
      <c r="Y568" s="1">
        <v>18</v>
      </c>
      <c r="Z568" s="1">
        <v>18</v>
      </c>
      <c r="AA568" s="1">
        <v>100</v>
      </c>
      <c r="AB568" s="1">
        <v>100</v>
      </c>
      <c r="AD568" s="1">
        <v>0</v>
      </c>
      <c r="AE568" s="1">
        <v>158</v>
      </c>
      <c r="DJ568" s="1">
        <v>2</v>
      </c>
      <c r="DK568" s="1" t="s">
        <v>8158</v>
      </c>
    </row>
    <row r="569" spans="1:125" s="1" customFormat="1">
      <c r="A569" s="1">
        <v>560</v>
      </c>
      <c r="B569" s="1">
        <v>2</v>
      </c>
      <c r="C569" s="1" t="s">
        <v>6473</v>
      </c>
      <c r="D569" s="1">
        <v>3</v>
      </c>
      <c r="E569" s="1" t="s">
        <v>5971</v>
      </c>
      <c r="F569" s="1" t="s">
        <v>8125</v>
      </c>
      <c r="Q569" s="1">
        <v>100</v>
      </c>
      <c r="S569" s="1">
        <v>63</v>
      </c>
      <c r="U569" s="1">
        <v>98.6</v>
      </c>
      <c r="V569" s="1">
        <v>103</v>
      </c>
      <c r="W569" s="1">
        <v>96</v>
      </c>
      <c r="Y569" s="1">
        <v>18</v>
      </c>
      <c r="AA569" s="1">
        <v>99</v>
      </c>
      <c r="AC569" s="1">
        <v>0</v>
      </c>
      <c r="AE569" s="1">
        <v>145</v>
      </c>
      <c r="AF569" s="1">
        <v>28</v>
      </c>
      <c r="AG569" s="1">
        <v>44.4</v>
      </c>
      <c r="AH569" s="1">
        <v>14.9</v>
      </c>
      <c r="AK569" s="1">
        <v>2.8</v>
      </c>
      <c r="AM569" s="1">
        <v>139</v>
      </c>
      <c r="AN569" s="1">
        <v>4.3</v>
      </c>
      <c r="AO569" s="1">
        <v>98</v>
      </c>
      <c r="AP569" s="1">
        <v>9.1</v>
      </c>
      <c r="AQ569" s="1">
        <v>132</v>
      </c>
      <c r="AR569" s="1">
        <v>13</v>
      </c>
      <c r="AS569" s="1">
        <v>0.91</v>
      </c>
      <c r="AT569" s="1">
        <v>13</v>
      </c>
      <c r="AU569" s="1">
        <v>19.22</v>
      </c>
      <c r="AV569" s="1">
        <v>140</v>
      </c>
      <c r="AW569" s="1">
        <v>6.8</v>
      </c>
      <c r="AX569" s="1">
        <v>4</v>
      </c>
      <c r="AY569" s="1">
        <v>1.6</v>
      </c>
      <c r="AZ569" s="1">
        <v>80</v>
      </c>
      <c r="BA569" s="1">
        <v>20</v>
      </c>
      <c r="BB569" s="1">
        <v>9</v>
      </c>
      <c r="BJ569" s="1">
        <v>2.2000000000000002</v>
      </c>
      <c r="DR569" s="1">
        <v>1</v>
      </c>
      <c r="DS569" s="1" t="s">
        <v>6359</v>
      </c>
    </row>
    <row r="570" spans="1:125" s="1" customFormat="1">
      <c r="A570" s="1">
        <v>561</v>
      </c>
      <c r="B570" s="1">
        <v>2</v>
      </c>
      <c r="C570" s="1" t="s">
        <v>5853</v>
      </c>
      <c r="D570" s="1">
        <v>2</v>
      </c>
      <c r="E570" s="1" t="s">
        <v>8117</v>
      </c>
      <c r="Q570" s="1">
        <v>122</v>
      </c>
      <c r="S570" s="1">
        <v>85</v>
      </c>
      <c r="U570" s="1">
        <v>98.3</v>
      </c>
      <c r="W570" s="1">
        <v>81</v>
      </c>
      <c r="Y570" s="1">
        <v>18</v>
      </c>
      <c r="Z570" s="1">
        <v>18</v>
      </c>
      <c r="AA570" s="1">
        <v>94</v>
      </c>
      <c r="AC570" s="1">
        <v>0</v>
      </c>
      <c r="AE570" s="1">
        <v>250</v>
      </c>
      <c r="AF570" s="1">
        <v>27</v>
      </c>
      <c r="AG570" s="1">
        <v>42.9</v>
      </c>
      <c r="AH570" s="1">
        <v>14.5</v>
      </c>
      <c r="AM570" s="1">
        <v>128</v>
      </c>
      <c r="AN570" s="1">
        <v>4.5</v>
      </c>
      <c r="AO570" s="1">
        <v>93</v>
      </c>
      <c r="AP570" s="1">
        <v>9.1</v>
      </c>
      <c r="AQ570" s="1">
        <v>109</v>
      </c>
      <c r="AR570" s="1">
        <v>12</v>
      </c>
      <c r="AS570" s="1">
        <v>0.8</v>
      </c>
      <c r="AT570" s="1">
        <v>8</v>
      </c>
      <c r="AU570" s="1">
        <v>8.7100000000000009</v>
      </c>
      <c r="AV570" s="1">
        <v>200</v>
      </c>
      <c r="AW570" s="1">
        <v>6.8</v>
      </c>
      <c r="AX570" s="1">
        <v>3.9</v>
      </c>
      <c r="AY570" s="1">
        <v>0.7</v>
      </c>
      <c r="AZ570" s="1">
        <v>109</v>
      </c>
      <c r="BA570" s="1">
        <v>17</v>
      </c>
      <c r="BB570" s="1">
        <v>14</v>
      </c>
      <c r="BJ570" s="1">
        <v>2.2000000000000002</v>
      </c>
      <c r="BT570" s="1">
        <v>16.899999999999999</v>
      </c>
    </row>
    <row r="571" spans="1:125" s="1" customFormat="1">
      <c r="A571" s="1">
        <v>562</v>
      </c>
      <c r="B571" s="1">
        <v>1</v>
      </c>
      <c r="C571" s="1" t="s">
        <v>5961</v>
      </c>
      <c r="D571" s="1">
        <v>1</v>
      </c>
      <c r="E571" s="1" t="s">
        <v>5971</v>
      </c>
      <c r="F571" s="1" t="s">
        <v>5897</v>
      </c>
      <c r="G571" s="1" t="s">
        <v>5843</v>
      </c>
      <c r="H571" s="1" t="s">
        <v>5981</v>
      </c>
      <c r="I571" s="1" t="s">
        <v>5992</v>
      </c>
      <c r="J571" s="1" t="s">
        <v>5911</v>
      </c>
      <c r="Q571" s="1">
        <v>147</v>
      </c>
      <c r="R571" s="1">
        <v>127</v>
      </c>
      <c r="S571" s="1">
        <v>74</v>
      </c>
      <c r="T571" s="1">
        <v>61</v>
      </c>
      <c r="U571" s="1">
        <v>103.1</v>
      </c>
      <c r="V571" s="1">
        <v>99.2</v>
      </c>
      <c r="W571" s="1">
        <v>130</v>
      </c>
      <c r="X571" s="1">
        <v>110</v>
      </c>
      <c r="Y571" s="1">
        <v>20</v>
      </c>
      <c r="Z571" s="1">
        <v>16</v>
      </c>
      <c r="AA571" s="1">
        <v>96</v>
      </c>
      <c r="AB571" s="1">
        <v>97</v>
      </c>
      <c r="AC571" s="1">
        <v>0</v>
      </c>
      <c r="AD571" s="1">
        <v>0</v>
      </c>
      <c r="AE571" s="1">
        <v>170</v>
      </c>
      <c r="AF571" s="1">
        <v>21</v>
      </c>
      <c r="AG571" s="1">
        <v>39.200000000000003</v>
      </c>
      <c r="AH571" s="1">
        <v>12.5</v>
      </c>
      <c r="AI571" s="1">
        <v>1.4</v>
      </c>
      <c r="AK571" s="1">
        <v>2</v>
      </c>
      <c r="AM571" s="1">
        <v>140</v>
      </c>
      <c r="AN571" s="1">
        <v>3.8</v>
      </c>
      <c r="AO571" s="1">
        <v>100</v>
      </c>
      <c r="AP571" s="1">
        <v>10</v>
      </c>
      <c r="AQ571" s="1">
        <v>100</v>
      </c>
      <c r="AR571" s="1">
        <v>17</v>
      </c>
      <c r="AS571" s="1">
        <v>0.86</v>
      </c>
      <c r="AT571" s="1">
        <v>19</v>
      </c>
      <c r="AU571" s="1">
        <v>19.43</v>
      </c>
      <c r="AV571" s="1">
        <v>330</v>
      </c>
      <c r="AW571" s="1">
        <v>8.1</v>
      </c>
      <c r="AX571" s="1">
        <v>4</v>
      </c>
      <c r="AY571" s="1">
        <v>1.1000000000000001</v>
      </c>
      <c r="AZ571" s="1">
        <v>102</v>
      </c>
      <c r="BA571" s="1">
        <v>17</v>
      </c>
      <c r="BB571" s="1">
        <v>22</v>
      </c>
      <c r="BJ571" s="1">
        <v>1.5</v>
      </c>
      <c r="BP571" s="1" t="s">
        <v>6717</v>
      </c>
      <c r="CJ571" s="1">
        <v>0</v>
      </c>
      <c r="CK571" s="1">
        <v>0</v>
      </c>
      <c r="CL571" s="1">
        <v>0</v>
      </c>
      <c r="DJ571" s="1">
        <v>1</v>
      </c>
      <c r="DK571" s="1" t="s">
        <v>5976</v>
      </c>
      <c r="DL571" s="1">
        <v>2</v>
      </c>
      <c r="DM571" s="1" t="s">
        <v>8116</v>
      </c>
      <c r="DR571" s="1">
        <v>1</v>
      </c>
      <c r="DS571" s="1" t="s">
        <v>6359</v>
      </c>
      <c r="DT571" s="1">
        <v>2</v>
      </c>
      <c r="DU571" s="1" t="s">
        <v>6260</v>
      </c>
    </row>
    <row r="572" spans="1:125" s="1" customFormat="1">
      <c r="A572" s="1">
        <v>563</v>
      </c>
      <c r="B572" s="1">
        <v>2</v>
      </c>
      <c r="C572" s="1" t="s">
        <v>2013</v>
      </c>
      <c r="D572" s="1">
        <v>6</v>
      </c>
      <c r="E572" s="1" t="s">
        <v>5978</v>
      </c>
      <c r="F572" s="1" t="s">
        <v>6030</v>
      </c>
      <c r="G572" s="1" t="s">
        <v>6126</v>
      </c>
      <c r="H572" s="1" t="s">
        <v>5843</v>
      </c>
      <c r="Q572" s="1">
        <v>122</v>
      </c>
      <c r="R572" s="1">
        <v>146</v>
      </c>
      <c r="S572" s="1">
        <v>79</v>
      </c>
      <c r="T572" s="1">
        <v>90</v>
      </c>
      <c r="U572" s="1">
        <v>98.5</v>
      </c>
      <c r="W572" s="1">
        <v>82</v>
      </c>
      <c r="X572" s="1">
        <v>90</v>
      </c>
      <c r="Y572" s="1">
        <v>20</v>
      </c>
      <c r="Z572" s="1">
        <v>17</v>
      </c>
      <c r="AA572" s="1">
        <v>100</v>
      </c>
      <c r="AB572" s="1">
        <v>99</v>
      </c>
      <c r="AC572" s="1">
        <v>1</v>
      </c>
      <c r="AF572" s="1">
        <v>24</v>
      </c>
      <c r="AG572" s="1">
        <v>38.6</v>
      </c>
      <c r="AH572" s="1">
        <v>12.7</v>
      </c>
      <c r="AM572" s="1">
        <v>142</v>
      </c>
      <c r="AN572" s="1">
        <v>3.5</v>
      </c>
      <c r="AO572" s="1">
        <v>103</v>
      </c>
      <c r="AP572" s="1">
        <v>9.1</v>
      </c>
      <c r="AQ572" s="1">
        <v>110</v>
      </c>
      <c r="AR572" s="1">
        <v>8</v>
      </c>
      <c r="AS572" s="1">
        <v>0.63</v>
      </c>
      <c r="AT572" s="1">
        <v>15</v>
      </c>
      <c r="AU572" s="1">
        <v>5.56</v>
      </c>
      <c r="AV572" s="1">
        <v>211</v>
      </c>
      <c r="BG572" s="1">
        <v>7.4</v>
      </c>
      <c r="BH572" s="1">
        <v>39</v>
      </c>
      <c r="DJ572" s="1">
        <v>1</v>
      </c>
      <c r="DK572" s="1" t="s">
        <v>8167</v>
      </c>
    </row>
    <row r="573" spans="1:125" s="1" customFormat="1">
      <c r="A573" s="1">
        <v>564</v>
      </c>
      <c r="B573" s="3">
        <v>1</v>
      </c>
      <c r="C573" s="1" t="s">
        <v>8139</v>
      </c>
      <c r="D573" s="1">
        <v>2</v>
      </c>
      <c r="E573" s="1" t="s">
        <v>6645</v>
      </c>
      <c r="F573" s="1" t="s">
        <v>6225</v>
      </c>
      <c r="G573" s="1" t="s">
        <v>5883</v>
      </c>
      <c r="H573" s="1" t="s">
        <v>6186</v>
      </c>
      <c r="Q573" s="1">
        <v>167</v>
      </c>
      <c r="R573" s="1">
        <v>141</v>
      </c>
      <c r="S573" s="1">
        <v>102</v>
      </c>
      <c r="T573" s="1">
        <v>87</v>
      </c>
      <c r="U573" s="1">
        <v>99.2</v>
      </c>
      <c r="V573" s="1">
        <v>98.3</v>
      </c>
      <c r="W573" s="1">
        <v>91</v>
      </c>
      <c r="X573" s="1">
        <v>82</v>
      </c>
      <c r="Y573" s="1">
        <v>16</v>
      </c>
      <c r="Z573" s="1">
        <v>18</v>
      </c>
      <c r="AA573" s="1">
        <v>99</v>
      </c>
      <c r="AB573" s="1">
        <v>96</v>
      </c>
      <c r="AC573" s="1">
        <v>0</v>
      </c>
      <c r="AD573" s="1">
        <v>0</v>
      </c>
      <c r="AE573" s="1">
        <v>229</v>
      </c>
      <c r="AQ573" s="1">
        <v>86</v>
      </c>
    </row>
    <row r="574" spans="1:125" s="1" customFormat="1">
      <c r="A574" s="1">
        <v>565</v>
      </c>
      <c r="B574" s="3">
        <v>2</v>
      </c>
      <c r="C574" s="1" t="s">
        <v>8142</v>
      </c>
      <c r="D574" s="1">
        <v>3</v>
      </c>
      <c r="E574" s="1" t="s">
        <v>8143</v>
      </c>
      <c r="F574" s="1" t="s">
        <v>5992</v>
      </c>
      <c r="Q574" s="1">
        <v>123</v>
      </c>
      <c r="R574" s="1">
        <v>148</v>
      </c>
      <c r="S574" s="1">
        <v>69</v>
      </c>
      <c r="T574" s="1">
        <v>67</v>
      </c>
      <c r="U574" s="1">
        <v>97.7</v>
      </c>
      <c r="V574" s="1">
        <v>97.5</v>
      </c>
      <c r="W574" s="1">
        <v>68</v>
      </c>
      <c r="X574" s="1">
        <v>113</v>
      </c>
      <c r="Y574" s="1">
        <v>16</v>
      </c>
      <c r="Z574" s="1">
        <v>20</v>
      </c>
      <c r="AA574" s="1">
        <v>97</v>
      </c>
      <c r="AB574" s="1">
        <v>97</v>
      </c>
      <c r="AC574" s="1">
        <v>0</v>
      </c>
      <c r="AD574" s="1">
        <v>0</v>
      </c>
      <c r="AE574" s="1">
        <v>238</v>
      </c>
      <c r="AF574" s="1">
        <v>24</v>
      </c>
      <c r="AG574" s="1">
        <v>30.3</v>
      </c>
      <c r="AH574" s="1">
        <v>9.6</v>
      </c>
      <c r="AI574" s="1">
        <v>2.2999999999999998</v>
      </c>
      <c r="AK574" s="1">
        <v>1.1000000000000001</v>
      </c>
      <c r="AM574" s="1">
        <v>134</v>
      </c>
      <c r="AN574" s="1">
        <v>4.5999999999999996</v>
      </c>
      <c r="AO574" s="1">
        <v>99</v>
      </c>
      <c r="AP574" s="1">
        <v>8.6</v>
      </c>
      <c r="AQ574" s="1">
        <v>106</v>
      </c>
      <c r="AR574" s="1">
        <v>21</v>
      </c>
      <c r="AS574" s="1">
        <v>1.38</v>
      </c>
      <c r="AT574" s="1">
        <v>11</v>
      </c>
      <c r="AU574" s="1">
        <v>7.73</v>
      </c>
      <c r="AV574" s="1">
        <v>241</v>
      </c>
      <c r="AW574" s="1">
        <v>6.4</v>
      </c>
      <c r="AX574" s="1">
        <v>4</v>
      </c>
      <c r="AY574" s="1">
        <v>0.2</v>
      </c>
      <c r="AZ574" s="1">
        <v>62</v>
      </c>
      <c r="BA574" s="1">
        <v>20</v>
      </c>
      <c r="BB574" s="1">
        <v>15</v>
      </c>
      <c r="BD574" s="1">
        <v>47</v>
      </c>
      <c r="BE574" s="1">
        <v>46</v>
      </c>
      <c r="BF574" s="1">
        <v>3037</v>
      </c>
      <c r="BG574" s="1">
        <v>7.4</v>
      </c>
      <c r="BH574" s="1">
        <v>36</v>
      </c>
      <c r="BJ574" s="1">
        <v>2.2000000000000002</v>
      </c>
      <c r="BK574" s="1">
        <v>40</v>
      </c>
      <c r="BM574" s="1">
        <v>4.38</v>
      </c>
      <c r="BO574" s="1">
        <v>1.2</v>
      </c>
      <c r="BQ574" s="1">
        <v>3.5</v>
      </c>
      <c r="DJ574" s="1">
        <v>1</v>
      </c>
      <c r="DK574" s="1" t="s">
        <v>5976</v>
      </c>
      <c r="DR574" s="1">
        <v>2</v>
      </c>
      <c r="DS574" s="1" t="s">
        <v>8144</v>
      </c>
    </row>
    <row r="575" spans="1:125" s="1" customFormat="1">
      <c r="A575" s="1">
        <v>566</v>
      </c>
      <c r="B575" s="3">
        <v>2</v>
      </c>
      <c r="C575" s="1" t="s">
        <v>8138</v>
      </c>
      <c r="D575" s="1">
        <v>2</v>
      </c>
      <c r="E575" s="1" t="s">
        <v>6984</v>
      </c>
      <c r="Q575" s="1">
        <v>146</v>
      </c>
      <c r="S575" s="1">
        <v>95</v>
      </c>
      <c r="U575" s="1">
        <v>97.9</v>
      </c>
      <c r="W575" s="1">
        <v>81</v>
      </c>
      <c r="Y575" s="1">
        <v>16</v>
      </c>
      <c r="AA575" s="1">
        <v>98</v>
      </c>
      <c r="AC575" s="1">
        <v>0</v>
      </c>
    </row>
    <row r="576" spans="1:125" s="1" customFormat="1">
      <c r="A576" s="1">
        <v>567</v>
      </c>
      <c r="B576" s="1">
        <v>1</v>
      </c>
      <c r="C576" s="1" t="s">
        <v>8109</v>
      </c>
      <c r="D576" s="1">
        <v>7</v>
      </c>
      <c r="E576" s="1" t="s">
        <v>5978</v>
      </c>
      <c r="F576" s="1" t="s">
        <v>5886</v>
      </c>
      <c r="G576" s="1" t="s">
        <v>5887</v>
      </c>
      <c r="H576" s="1" t="s">
        <v>5911</v>
      </c>
      <c r="R576" s="1">
        <v>134</v>
      </c>
      <c r="T576" s="1">
        <v>65</v>
      </c>
      <c r="U576" s="1">
        <v>97.7</v>
      </c>
      <c r="W576" s="1">
        <v>63</v>
      </c>
      <c r="Y576" s="1">
        <v>18</v>
      </c>
      <c r="AA576" s="1">
        <v>96</v>
      </c>
      <c r="AB576" s="1">
        <v>97</v>
      </c>
      <c r="AC576" s="1">
        <v>0</v>
      </c>
      <c r="AE576" s="1">
        <v>181</v>
      </c>
      <c r="AF576" s="1">
        <v>28</v>
      </c>
      <c r="AG576" s="1">
        <v>43.4</v>
      </c>
      <c r="AH576" s="1">
        <v>13.8</v>
      </c>
      <c r="AI576" s="1">
        <v>1.1000000000000001</v>
      </c>
      <c r="AM576" s="1">
        <v>138</v>
      </c>
      <c r="AN576" s="1">
        <v>3.9</v>
      </c>
      <c r="AO576" s="1">
        <v>99</v>
      </c>
      <c r="AP576" s="1">
        <v>9.1</v>
      </c>
      <c r="AQ576" s="1">
        <v>124</v>
      </c>
      <c r="AR576" s="1">
        <v>13</v>
      </c>
      <c r="AS576" s="1">
        <v>0.71</v>
      </c>
      <c r="AT576" s="1">
        <v>11</v>
      </c>
      <c r="AU576" s="1">
        <v>4.6500000000000004</v>
      </c>
      <c r="AV576" s="1">
        <v>204</v>
      </c>
      <c r="BD576" s="1">
        <v>6</v>
      </c>
      <c r="BF576" s="1">
        <v>40</v>
      </c>
      <c r="DJ576" s="1">
        <v>1</v>
      </c>
      <c r="DK576" s="1" t="s">
        <v>5976</v>
      </c>
    </row>
    <row r="577" spans="1:125" s="1" customFormat="1">
      <c r="A577" s="1">
        <v>568</v>
      </c>
      <c r="B577" s="1">
        <v>1</v>
      </c>
      <c r="C577" s="1" t="s">
        <v>5866</v>
      </c>
      <c r="D577" s="1">
        <v>3</v>
      </c>
      <c r="E577" s="1" t="s">
        <v>5971</v>
      </c>
      <c r="F577" s="1" t="s">
        <v>6373</v>
      </c>
      <c r="Q577" s="1">
        <v>91</v>
      </c>
      <c r="R577" s="1">
        <v>113</v>
      </c>
      <c r="S577" s="1">
        <v>52</v>
      </c>
      <c r="T577" s="1">
        <v>56</v>
      </c>
      <c r="U577" s="1">
        <v>98.2</v>
      </c>
      <c r="V577" s="1">
        <v>97.9</v>
      </c>
      <c r="W577" s="1">
        <v>76</v>
      </c>
      <c r="X577" s="1">
        <v>60</v>
      </c>
      <c r="Y577" s="1">
        <v>14</v>
      </c>
      <c r="Z577" s="1">
        <v>16</v>
      </c>
      <c r="AA577" s="1">
        <v>98</v>
      </c>
      <c r="AB577" s="1">
        <v>99</v>
      </c>
      <c r="AC577" s="1">
        <v>0</v>
      </c>
      <c r="AD577" s="1">
        <v>0</v>
      </c>
      <c r="AE577" s="1">
        <v>130</v>
      </c>
      <c r="AF577" s="1">
        <v>22</v>
      </c>
      <c r="AG577" s="1">
        <v>29.7</v>
      </c>
      <c r="AH577" s="1">
        <v>9.3000000000000007</v>
      </c>
      <c r="AK577" s="1">
        <v>1.1000000000000001</v>
      </c>
      <c r="AM577" s="1">
        <v>135</v>
      </c>
      <c r="AN577" s="1">
        <v>4.8</v>
      </c>
      <c r="AO577" s="1">
        <v>101</v>
      </c>
      <c r="AP577" s="1">
        <v>9.6</v>
      </c>
      <c r="AQ577" s="1">
        <v>97</v>
      </c>
      <c r="AR577" s="1">
        <v>28</v>
      </c>
      <c r="AS577" s="1">
        <v>1.55</v>
      </c>
      <c r="AT577" s="1">
        <v>12</v>
      </c>
      <c r="AU577" s="1">
        <v>12.54</v>
      </c>
      <c r="AV577" s="1">
        <v>194</v>
      </c>
      <c r="AW577" s="1">
        <v>7.5</v>
      </c>
      <c r="AX577" s="1">
        <v>3.8</v>
      </c>
      <c r="AY577" s="1">
        <v>1.1000000000000001</v>
      </c>
      <c r="AZ577" s="1">
        <v>96</v>
      </c>
      <c r="BA577" s="1">
        <v>13</v>
      </c>
      <c r="BB577" s="1" t="s">
        <v>6653</v>
      </c>
      <c r="BG577" s="1">
        <v>7.4</v>
      </c>
      <c r="BH577" s="1">
        <v>41</v>
      </c>
      <c r="BI577" s="1">
        <v>0.35</v>
      </c>
      <c r="BJ577" s="1">
        <v>2.1</v>
      </c>
      <c r="BQ577" s="1">
        <v>3</v>
      </c>
      <c r="DJ577" s="1">
        <v>1</v>
      </c>
      <c r="DK577" s="1" t="s">
        <v>8131</v>
      </c>
      <c r="DL577" s="1">
        <v>2</v>
      </c>
      <c r="DM577" s="1" t="s">
        <v>8132</v>
      </c>
      <c r="DN577" s="1">
        <v>1</v>
      </c>
      <c r="DO577" s="1" t="s">
        <v>8133</v>
      </c>
      <c r="DP577" s="1">
        <v>1</v>
      </c>
      <c r="DQ577" s="1" t="s">
        <v>8134</v>
      </c>
      <c r="DR577" s="1">
        <v>1</v>
      </c>
      <c r="DS577" s="1" t="s">
        <v>8135</v>
      </c>
      <c r="DT577" s="1">
        <v>2</v>
      </c>
      <c r="DU577" s="1" t="s">
        <v>8136</v>
      </c>
    </row>
    <row r="578" spans="1:125" s="1" customFormat="1">
      <c r="A578" s="1">
        <v>569</v>
      </c>
      <c r="B578" s="1">
        <v>2</v>
      </c>
      <c r="C578" s="1" t="s">
        <v>8121</v>
      </c>
      <c r="D578" s="1">
        <v>2</v>
      </c>
      <c r="E578" s="1" t="s">
        <v>6262</v>
      </c>
      <c r="F578" s="1" t="s">
        <v>6030</v>
      </c>
      <c r="G578" s="1" t="s">
        <v>8122</v>
      </c>
      <c r="H578" s="1" t="s">
        <v>8123</v>
      </c>
      <c r="Q578" s="1">
        <v>128</v>
      </c>
      <c r="R578" s="1">
        <v>163</v>
      </c>
      <c r="S578" s="1">
        <v>71</v>
      </c>
      <c r="T578" s="1">
        <v>69</v>
      </c>
      <c r="U578" s="1">
        <v>98.3</v>
      </c>
      <c r="V578" s="1">
        <v>97.7</v>
      </c>
      <c r="W578" s="1">
        <v>72</v>
      </c>
      <c r="X578" s="1">
        <v>63</v>
      </c>
      <c r="Y578" s="1">
        <v>18</v>
      </c>
      <c r="Z578" s="1">
        <v>18</v>
      </c>
      <c r="AA578" s="1">
        <v>97</v>
      </c>
      <c r="AB578" s="1">
        <v>98</v>
      </c>
      <c r="AC578" s="1">
        <v>0</v>
      </c>
      <c r="AD578" s="1">
        <v>0</v>
      </c>
      <c r="AE578" s="1">
        <v>126</v>
      </c>
      <c r="AF578" s="1">
        <v>25</v>
      </c>
      <c r="AG578" s="1">
        <v>36.299999999999997</v>
      </c>
      <c r="AH578" s="1">
        <v>11.8</v>
      </c>
      <c r="AM578" s="1">
        <v>138</v>
      </c>
      <c r="AN578" s="1">
        <v>4.4000000000000004</v>
      </c>
      <c r="AO578" s="1">
        <v>102</v>
      </c>
      <c r="AP578" s="1">
        <v>10.199999999999999</v>
      </c>
      <c r="AQ578" s="1">
        <v>96</v>
      </c>
      <c r="AR578" s="1">
        <v>28</v>
      </c>
      <c r="AS578" s="1">
        <v>0.91</v>
      </c>
      <c r="AT578" s="1">
        <v>11</v>
      </c>
      <c r="AU578" s="1">
        <v>5.3</v>
      </c>
      <c r="AV578" s="1">
        <v>264</v>
      </c>
      <c r="BM578" s="1">
        <v>1.42</v>
      </c>
      <c r="DJ578" s="1">
        <v>1</v>
      </c>
      <c r="DK578" s="1" t="s">
        <v>8124</v>
      </c>
    </row>
    <row r="579" spans="1:125" s="1" customFormat="1">
      <c r="A579" s="1">
        <v>570</v>
      </c>
      <c r="B579" s="3">
        <v>1</v>
      </c>
      <c r="C579" s="1" t="s">
        <v>6660</v>
      </c>
      <c r="D579" s="1">
        <v>2</v>
      </c>
      <c r="E579" s="1" t="s">
        <v>6223</v>
      </c>
      <c r="F579" s="1" t="s">
        <v>5897</v>
      </c>
      <c r="G579" s="1" t="s">
        <v>6053</v>
      </c>
      <c r="Q579" s="1">
        <v>120</v>
      </c>
      <c r="R579" s="1">
        <v>123</v>
      </c>
      <c r="S579" s="1">
        <v>73</v>
      </c>
      <c r="T579" s="1">
        <v>71</v>
      </c>
      <c r="U579" s="1">
        <v>98.4</v>
      </c>
      <c r="V579" s="1">
        <v>98.3</v>
      </c>
      <c r="W579" s="1">
        <v>89</v>
      </c>
      <c r="X579" s="1">
        <v>90</v>
      </c>
      <c r="Y579" s="1">
        <v>18</v>
      </c>
      <c r="Z579" s="1">
        <v>16</v>
      </c>
      <c r="AA579" s="1">
        <v>100</v>
      </c>
      <c r="AB579" s="1">
        <v>100</v>
      </c>
      <c r="AC579" s="1">
        <v>0</v>
      </c>
      <c r="AD579" s="1">
        <v>0</v>
      </c>
      <c r="AE579" s="1">
        <v>145</v>
      </c>
      <c r="AF579" s="1">
        <v>26</v>
      </c>
      <c r="AG579" s="1">
        <v>38.4</v>
      </c>
      <c r="AH579" s="1">
        <v>12.7</v>
      </c>
      <c r="AI579" s="1">
        <v>1</v>
      </c>
      <c r="AM579" s="1">
        <v>144</v>
      </c>
      <c r="AN579" s="1">
        <v>3.8</v>
      </c>
      <c r="AO579" s="1">
        <v>105</v>
      </c>
      <c r="AP579" s="1">
        <v>9.3000000000000007</v>
      </c>
      <c r="AQ579" s="1">
        <v>98</v>
      </c>
      <c r="AR579" s="1">
        <v>11</v>
      </c>
      <c r="AS579" s="1">
        <v>0.87</v>
      </c>
      <c r="AT579" s="1">
        <v>13</v>
      </c>
      <c r="AU579" s="1">
        <v>12.22</v>
      </c>
      <c r="AV579" s="1">
        <v>239</v>
      </c>
      <c r="DJ579" s="1">
        <v>2</v>
      </c>
      <c r="DK579" s="1" t="s">
        <v>8150</v>
      </c>
    </row>
    <row r="580" spans="1:125" s="1" customFormat="1">
      <c r="A580" s="1">
        <v>571</v>
      </c>
      <c r="B580" s="3">
        <v>1</v>
      </c>
      <c r="C580" s="1" t="s">
        <v>5986</v>
      </c>
      <c r="D580" s="1">
        <v>8</v>
      </c>
      <c r="E580" s="1" t="s">
        <v>6061</v>
      </c>
      <c r="F580" s="1" t="s">
        <v>8140</v>
      </c>
      <c r="G580" s="1" t="s">
        <v>8141</v>
      </c>
      <c r="H580" s="1" t="s">
        <v>6958</v>
      </c>
      <c r="I580" s="1" t="s">
        <v>6391</v>
      </c>
      <c r="J580" s="1" t="s">
        <v>6097</v>
      </c>
      <c r="Q580" s="1">
        <v>143</v>
      </c>
      <c r="R580" s="1">
        <v>189</v>
      </c>
      <c r="S580" s="1">
        <v>95</v>
      </c>
      <c r="T580" s="1">
        <v>89</v>
      </c>
      <c r="U580" s="1">
        <v>97.9</v>
      </c>
      <c r="V580" s="1">
        <v>98.2</v>
      </c>
      <c r="W580" s="1">
        <v>89</v>
      </c>
      <c r="X580" s="1">
        <v>87</v>
      </c>
      <c r="Y580" s="1">
        <v>16</v>
      </c>
      <c r="Z580" s="1">
        <v>18</v>
      </c>
      <c r="AA580" s="1">
        <v>95</v>
      </c>
      <c r="AB580" s="1">
        <v>98</v>
      </c>
      <c r="AC580" s="1">
        <v>0</v>
      </c>
      <c r="AE580" s="1">
        <v>194</v>
      </c>
      <c r="AF580" s="1">
        <v>23</v>
      </c>
      <c r="AG580" s="1">
        <v>43.4</v>
      </c>
      <c r="AH580" s="1">
        <v>14.6</v>
      </c>
      <c r="AI580" s="1">
        <v>1</v>
      </c>
      <c r="AK580" s="1">
        <v>2.2000000000000002</v>
      </c>
      <c r="AL580" s="1">
        <v>1.9</v>
      </c>
      <c r="AM580" s="1">
        <v>135</v>
      </c>
      <c r="AN580" s="1">
        <v>4.7</v>
      </c>
      <c r="AO580" s="1">
        <v>96</v>
      </c>
      <c r="AP580" s="1">
        <v>9.1</v>
      </c>
      <c r="AQ580" s="1">
        <v>443</v>
      </c>
      <c r="AR580" s="1">
        <v>33</v>
      </c>
      <c r="AS580" s="1">
        <v>1.69</v>
      </c>
      <c r="AT580" s="1">
        <v>16</v>
      </c>
      <c r="AU580" s="1">
        <v>12.42</v>
      </c>
      <c r="AV580" s="1">
        <v>228</v>
      </c>
      <c r="AW580" s="1">
        <v>7.9</v>
      </c>
      <c r="AX580" s="1">
        <v>4</v>
      </c>
      <c r="AY580" s="1">
        <v>0.6</v>
      </c>
      <c r="AZ580" s="1">
        <v>113</v>
      </c>
      <c r="BA580" s="1">
        <v>18</v>
      </c>
      <c r="BB580" s="1">
        <v>14</v>
      </c>
      <c r="BD580" s="1">
        <v>35</v>
      </c>
      <c r="BE580" s="1">
        <v>37</v>
      </c>
      <c r="BF580" s="1">
        <v>2443</v>
      </c>
      <c r="BG580" s="1">
        <v>7.46</v>
      </c>
      <c r="BH580" s="1">
        <v>35</v>
      </c>
      <c r="BJ580" s="1">
        <v>2.1</v>
      </c>
      <c r="BK580" s="1">
        <v>10</v>
      </c>
      <c r="CM580" s="1">
        <v>1.7</v>
      </c>
      <c r="CP580" s="1">
        <v>311</v>
      </c>
      <c r="DJ580" s="1">
        <v>1</v>
      </c>
      <c r="DK580" s="1" t="s">
        <v>5976</v>
      </c>
      <c r="DL580" s="1">
        <v>3</v>
      </c>
      <c r="DM580" s="1" t="s">
        <v>6868</v>
      </c>
    </row>
    <row r="581" spans="1:125" s="1" customFormat="1">
      <c r="A581" s="1">
        <v>572</v>
      </c>
      <c r="B581" s="3">
        <v>2</v>
      </c>
      <c r="C581" s="1" t="s">
        <v>8147</v>
      </c>
      <c r="D581" s="1">
        <v>1</v>
      </c>
      <c r="E581" s="1" t="s">
        <v>5978</v>
      </c>
      <c r="F581" s="1" t="s">
        <v>8148</v>
      </c>
      <c r="G581" s="1" t="s">
        <v>5957</v>
      </c>
      <c r="H581" s="1" t="s">
        <v>5843</v>
      </c>
      <c r="Q581" s="1">
        <v>172</v>
      </c>
      <c r="R581" s="1">
        <v>131</v>
      </c>
      <c r="S581" s="1">
        <v>101</v>
      </c>
      <c r="T581" s="1">
        <v>67</v>
      </c>
      <c r="U581" s="1">
        <v>99.7</v>
      </c>
      <c r="W581" s="1">
        <v>100</v>
      </c>
      <c r="X581" s="1">
        <v>108</v>
      </c>
      <c r="Y581" s="1">
        <v>24</v>
      </c>
      <c r="Z581" s="1">
        <v>20</v>
      </c>
      <c r="AA581" s="1">
        <v>96</v>
      </c>
      <c r="AB581" s="1">
        <v>96</v>
      </c>
      <c r="AC581" s="1">
        <v>0</v>
      </c>
      <c r="AF581" s="1">
        <v>23</v>
      </c>
      <c r="AG581" s="1">
        <v>44.4</v>
      </c>
      <c r="AH581" s="1">
        <v>14.9</v>
      </c>
      <c r="AM581" s="1">
        <v>140</v>
      </c>
      <c r="AN581" s="1">
        <v>4.2</v>
      </c>
      <c r="AO581" s="1">
        <v>103</v>
      </c>
      <c r="AP581" s="1">
        <v>9</v>
      </c>
      <c r="AQ581" s="1">
        <v>189</v>
      </c>
      <c r="AR581" s="1">
        <v>26</v>
      </c>
      <c r="AS581" s="1">
        <v>2.1800000000000002</v>
      </c>
      <c r="AT581" s="1">
        <v>14</v>
      </c>
      <c r="AU581" s="1">
        <v>8.73</v>
      </c>
      <c r="AV581" s="1">
        <v>137</v>
      </c>
      <c r="AW581" s="1">
        <v>7.4</v>
      </c>
      <c r="AX581" s="1">
        <v>4</v>
      </c>
      <c r="AY581" s="1">
        <v>0.3</v>
      </c>
      <c r="AZ581" s="1">
        <v>58</v>
      </c>
      <c r="BA581" s="1">
        <v>25</v>
      </c>
      <c r="BB581" s="1">
        <v>25</v>
      </c>
      <c r="BD581" s="1">
        <v>31</v>
      </c>
      <c r="BE581" s="1">
        <v>29</v>
      </c>
      <c r="BF581" s="1">
        <v>1288</v>
      </c>
      <c r="BJ581" s="1">
        <v>1.4</v>
      </c>
      <c r="CJ581" s="1">
        <v>1</v>
      </c>
      <c r="CK581" s="1">
        <v>0</v>
      </c>
      <c r="CL581" s="1">
        <v>0</v>
      </c>
      <c r="DJ581" s="1">
        <v>1</v>
      </c>
      <c r="DK581" s="1" t="s">
        <v>8149</v>
      </c>
    </row>
    <row r="582" spans="1:125" s="1" customFormat="1">
      <c r="A582" s="1">
        <v>573</v>
      </c>
      <c r="B582" s="1">
        <v>1</v>
      </c>
      <c r="C582" s="1" t="s">
        <v>6376</v>
      </c>
      <c r="D582" s="1">
        <v>1</v>
      </c>
      <c r="E582" s="1" t="s">
        <v>8126</v>
      </c>
      <c r="Q582" s="1">
        <v>139</v>
      </c>
      <c r="S582" s="1">
        <v>79</v>
      </c>
      <c r="U582" s="1">
        <v>98.7</v>
      </c>
      <c r="W582" s="1">
        <v>88</v>
      </c>
      <c r="Y582" s="1">
        <v>18</v>
      </c>
      <c r="AA582" s="1">
        <v>96</v>
      </c>
      <c r="AB582" s="1">
        <v>88</v>
      </c>
      <c r="AC582" s="1">
        <v>0</v>
      </c>
      <c r="AE582" s="1">
        <v>178</v>
      </c>
      <c r="AF582" s="1">
        <v>28</v>
      </c>
      <c r="AG582" s="1">
        <v>51.5</v>
      </c>
      <c r="AH582" s="1">
        <v>17</v>
      </c>
      <c r="AK582" s="1">
        <v>2</v>
      </c>
      <c r="AM582" s="1">
        <v>139</v>
      </c>
      <c r="AN582" s="1">
        <v>3.4</v>
      </c>
      <c r="AO582" s="1">
        <v>96</v>
      </c>
      <c r="AP582" s="1">
        <v>9.8000000000000007</v>
      </c>
      <c r="AQ582" s="1">
        <v>161</v>
      </c>
      <c r="AR582" s="1">
        <v>12</v>
      </c>
      <c r="AS582" s="1">
        <v>0.8</v>
      </c>
      <c r="AT582" s="1">
        <v>15</v>
      </c>
      <c r="AU582" s="1">
        <v>10.32</v>
      </c>
      <c r="AV582" s="1">
        <v>174</v>
      </c>
      <c r="AW582" s="1">
        <v>7.6</v>
      </c>
      <c r="AX582" s="1">
        <v>4.2</v>
      </c>
      <c r="AY582" s="1">
        <v>0.7</v>
      </c>
      <c r="AZ582" s="1">
        <v>95</v>
      </c>
      <c r="BA582" s="1">
        <v>24</v>
      </c>
      <c r="BB582" s="1">
        <v>34</v>
      </c>
      <c r="BI582" s="1">
        <v>0.06</v>
      </c>
      <c r="BJ582" s="1">
        <v>2</v>
      </c>
      <c r="BK582" s="1">
        <v>11</v>
      </c>
      <c r="DJ582" s="1">
        <v>2</v>
      </c>
      <c r="DK582" s="1" t="s">
        <v>8127</v>
      </c>
    </row>
    <row r="583" spans="1:125" s="1" customFormat="1">
      <c r="A583" s="1">
        <v>574</v>
      </c>
      <c r="B583" s="3">
        <v>1</v>
      </c>
      <c r="C583" s="1" t="s">
        <v>8151</v>
      </c>
      <c r="D583" s="1">
        <v>13</v>
      </c>
      <c r="E583" s="1" t="s">
        <v>7514</v>
      </c>
      <c r="F583" s="1" t="s">
        <v>8152</v>
      </c>
      <c r="Q583" s="1">
        <v>136</v>
      </c>
      <c r="R583" s="1">
        <v>139</v>
      </c>
      <c r="S583" s="1">
        <v>81</v>
      </c>
      <c r="T583" s="1">
        <v>68</v>
      </c>
      <c r="U583" s="1">
        <v>98.1</v>
      </c>
      <c r="W583" s="1">
        <v>76</v>
      </c>
      <c r="X583" s="1">
        <v>75</v>
      </c>
      <c r="Y583" s="1">
        <v>20</v>
      </c>
      <c r="AA583" s="1">
        <v>98</v>
      </c>
      <c r="AB583" s="1">
        <v>100</v>
      </c>
      <c r="AC583" s="1">
        <v>0</v>
      </c>
      <c r="AE583" s="1">
        <v>101</v>
      </c>
      <c r="AF583" s="1">
        <v>26</v>
      </c>
      <c r="AG583" s="1">
        <v>31.8</v>
      </c>
      <c r="AH583" s="1">
        <v>9.6</v>
      </c>
      <c r="AM583" s="1">
        <v>141</v>
      </c>
      <c r="AN583" s="1">
        <v>5.3</v>
      </c>
      <c r="AO583" s="1">
        <v>101</v>
      </c>
      <c r="AP583" s="1">
        <v>10.199999999999999</v>
      </c>
      <c r="AQ583" s="1">
        <v>149</v>
      </c>
      <c r="AR583" s="1">
        <v>52</v>
      </c>
      <c r="AS583" s="1">
        <v>1.57</v>
      </c>
      <c r="AT583" s="1">
        <v>14</v>
      </c>
      <c r="AU583" s="1">
        <v>7.95</v>
      </c>
      <c r="AV583" s="1">
        <v>215</v>
      </c>
      <c r="AW583" s="1">
        <v>9</v>
      </c>
      <c r="AX583" s="1">
        <v>4.8</v>
      </c>
      <c r="AY583" s="1">
        <v>0.6</v>
      </c>
      <c r="AZ583" s="1">
        <v>115</v>
      </c>
      <c r="BA583" s="1">
        <v>89</v>
      </c>
      <c r="BB583" s="1">
        <v>80</v>
      </c>
      <c r="BD583" s="1">
        <v>58</v>
      </c>
      <c r="BF583" s="1">
        <v>1198</v>
      </c>
      <c r="BJ583" s="1">
        <v>2.6</v>
      </c>
      <c r="DJ583" s="1">
        <v>1</v>
      </c>
      <c r="DK583" s="1" t="s">
        <v>8153</v>
      </c>
    </row>
  </sheetData>
  <mergeCells count="2">
    <mergeCell ref="Q1:AE1"/>
    <mergeCell ref="AF1:BQ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15474-DA6D-4BA2-9BDC-CA04A2E586CD}">
  <dimension ref="A1:AJQ2775"/>
  <sheetViews>
    <sheetView topLeftCell="A2741" workbookViewId="0">
      <selection activeCell="A9" sqref="A9"/>
    </sheetView>
  </sheetViews>
  <sheetFormatPr baseColWidth="10" defaultColWidth="8.83203125" defaultRowHeight="15"/>
  <sheetData>
    <row r="1" spans="1:953" s="12" customFormat="1" ht="15.75" customHeight="1">
      <c r="AC1" s="129" t="s">
        <v>413</v>
      </c>
      <c r="AD1" s="129"/>
      <c r="AE1" s="129"/>
      <c r="AF1" s="129"/>
      <c r="AG1" s="129"/>
      <c r="AH1" s="129"/>
      <c r="AI1" s="130" t="s">
        <v>414</v>
      </c>
      <c r="AJ1" s="130"/>
      <c r="AK1" s="130"/>
      <c r="AL1" s="130"/>
      <c r="AM1" s="130"/>
      <c r="AN1" s="130"/>
      <c r="AO1" s="130"/>
      <c r="AP1" s="130"/>
      <c r="AQ1" s="130"/>
      <c r="AR1" s="130"/>
      <c r="AS1" s="130"/>
      <c r="AT1" s="130"/>
      <c r="AU1" s="130"/>
      <c r="AV1" s="130"/>
      <c r="AW1" s="130"/>
      <c r="AX1" s="130"/>
      <c r="AY1" s="130"/>
      <c r="AZ1" s="130"/>
      <c r="BA1" s="130"/>
      <c r="BB1" s="130"/>
      <c r="BC1" s="130"/>
      <c r="BD1" s="130"/>
      <c r="BE1" s="130"/>
      <c r="BF1" s="130"/>
      <c r="BG1" s="130"/>
      <c r="BH1" s="130"/>
      <c r="BI1" s="130"/>
      <c r="BJ1" s="130"/>
      <c r="BK1" s="130"/>
      <c r="BL1" s="130"/>
      <c r="BM1" s="130"/>
      <c r="BN1" s="130"/>
      <c r="BO1" s="130"/>
      <c r="BP1" s="130"/>
      <c r="BQ1" s="130"/>
      <c r="BR1" s="130"/>
      <c r="BS1" s="130"/>
      <c r="BT1" s="130"/>
      <c r="BU1" s="130"/>
      <c r="BV1" s="130"/>
      <c r="BW1" s="130"/>
      <c r="BX1" s="130"/>
      <c r="BY1" s="130"/>
      <c r="BZ1" s="130"/>
      <c r="CA1" s="130"/>
      <c r="CB1" s="130"/>
      <c r="CC1" s="130"/>
      <c r="CD1" s="130"/>
      <c r="CE1" s="130"/>
      <c r="CF1" s="130"/>
      <c r="CG1" s="130"/>
      <c r="CH1" s="130"/>
      <c r="CI1" s="130"/>
      <c r="CJ1" s="130"/>
      <c r="CK1" s="130"/>
      <c r="CL1" s="130"/>
      <c r="CM1" s="130"/>
      <c r="CN1" s="130"/>
      <c r="CO1" s="130"/>
      <c r="CP1" s="130"/>
      <c r="CQ1" s="130"/>
      <c r="CR1" s="130"/>
      <c r="CS1" s="130"/>
      <c r="CT1" s="130"/>
      <c r="CU1" s="130"/>
      <c r="CV1" s="130"/>
      <c r="CW1" s="130"/>
      <c r="CX1" s="130"/>
      <c r="CY1" s="130"/>
      <c r="CZ1" s="130"/>
      <c r="DA1" s="130"/>
      <c r="DB1" s="130"/>
      <c r="DC1" s="130"/>
      <c r="DD1" s="130"/>
      <c r="DE1" s="130"/>
      <c r="DF1" s="130"/>
      <c r="DG1" s="130"/>
      <c r="DH1" s="130"/>
      <c r="DI1" s="130"/>
      <c r="DJ1" s="130"/>
      <c r="DK1" s="130"/>
      <c r="DL1" s="130"/>
      <c r="DM1" s="130"/>
      <c r="DN1" s="130"/>
      <c r="DO1" s="130"/>
      <c r="DP1" s="130"/>
      <c r="DQ1" s="130"/>
      <c r="DR1" s="130"/>
      <c r="DS1" s="130"/>
      <c r="DT1" s="130"/>
      <c r="DU1" s="130"/>
      <c r="DV1" s="130"/>
      <c r="DW1" s="130"/>
      <c r="DX1" s="130"/>
      <c r="DY1" s="130"/>
      <c r="DZ1" s="130"/>
      <c r="EA1" s="130"/>
      <c r="EB1" s="130"/>
      <c r="EC1" s="130"/>
      <c r="ED1" s="130"/>
      <c r="EE1" s="130"/>
      <c r="EF1" s="130"/>
      <c r="EG1" s="130"/>
      <c r="EH1" s="130"/>
      <c r="EI1" s="130"/>
      <c r="EJ1" s="130"/>
      <c r="EK1" s="130"/>
      <c r="EL1" s="130"/>
      <c r="EM1" s="130"/>
      <c r="EN1" s="130"/>
      <c r="EO1" s="130"/>
      <c r="EP1" s="130"/>
      <c r="EQ1" s="130"/>
      <c r="ER1" s="130"/>
      <c r="ES1" s="130"/>
      <c r="ET1" s="130"/>
      <c r="EU1" s="130"/>
      <c r="EV1" s="130"/>
      <c r="EW1" s="130"/>
      <c r="EX1" s="130"/>
      <c r="EY1" s="130"/>
      <c r="EZ1" s="130"/>
      <c r="FA1" s="130"/>
      <c r="FB1" s="130"/>
      <c r="FC1" s="130"/>
      <c r="FD1" s="130"/>
      <c r="FE1" s="130"/>
      <c r="FF1" s="130"/>
      <c r="FG1" s="130"/>
      <c r="FH1" s="130"/>
      <c r="FI1" s="130"/>
      <c r="FJ1" s="130"/>
      <c r="FK1" s="130"/>
      <c r="FL1" s="130"/>
      <c r="FM1" s="130"/>
      <c r="FN1" s="130"/>
      <c r="FO1" s="130"/>
      <c r="FP1" s="130"/>
      <c r="FQ1" s="130"/>
      <c r="FR1" s="130"/>
      <c r="FS1" s="130"/>
      <c r="FT1" s="130"/>
      <c r="FU1" s="130"/>
      <c r="FV1" s="130"/>
      <c r="FW1" s="130"/>
      <c r="FX1" s="130"/>
      <c r="FY1" s="130"/>
      <c r="FZ1" s="130"/>
      <c r="GA1" s="130"/>
      <c r="GB1" s="130"/>
      <c r="GC1" s="130"/>
      <c r="GD1" s="130"/>
      <c r="GE1" s="130"/>
      <c r="GF1" s="130"/>
      <c r="GG1" s="130"/>
      <c r="GH1" s="130"/>
      <c r="GI1" s="130"/>
      <c r="GJ1" s="130"/>
      <c r="GK1" s="130"/>
      <c r="GL1" s="130"/>
      <c r="GM1" s="130"/>
      <c r="GN1" s="130"/>
      <c r="GO1" s="130"/>
      <c r="GP1" s="130"/>
      <c r="GQ1" s="130"/>
      <c r="GR1" s="130"/>
      <c r="GS1" s="130"/>
      <c r="GT1" s="130"/>
      <c r="GU1" s="130"/>
      <c r="GV1" s="130"/>
      <c r="GW1" s="130"/>
      <c r="GX1" s="130"/>
      <c r="GY1" s="130"/>
      <c r="GZ1" s="130"/>
      <c r="HA1" s="130"/>
      <c r="HB1" s="130"/>
      <c r="HC1" s="130"/>
      <c r="HD1" s="130"/>
      <c r="HE1" s="130"/>
      <c r="HF1" s="130"/>
      <c r="HG1" s="130"/>
      <c r="HH1" s="130"/>
      <c r="HI1" s="130"/>
      <c r="HJ1" s="130"/>
      <c r="HK1" s="130"/>
      <c r="HL1" s="130"/>
      <c r="HM1" s="130"/>
      <c r="HN1" s="130"/>
      <c r="HO1" s="130"/>
      <c r="HP1" s="130"/>
      <c r="HQ1" s="130"/>
      <c r="HR1" s="130"/>
      <c r="HS1" s="130"/>
      <c r="HT1" s="130"/>
      <c r="HU1" s="130"/>
      <c r="HV1" s="130"/>
      <c r="HW1" s="130"/>
      <c r="HX1" s="130"/>
      <c r="HY1" s="130"/>
      <c r="HZ1" s="130"/>
      <c r="IA1" s="130"/>
      <c r="IB1" s="130"/>
      <c r="IC1" s="130"/>
      <c r="ID1" s="130"/>
      <c r="IE1" s="130"/>
      <c r="IF1" s="130"/>
      <c r="IG1" s="130"/>
      <c r="IH1" s="130"/>
      <c r="II1" s="130"/>
      <c r="IJ1" s="130"/>
      <c r="IK1" s="130"/>
      <c r="IL1" s="130"/>
      <c r="IM1" s="130"/>
      <c r="IN1" s="130"/>
      <c r="IO1" s="130"/>
      <c r="IP1" s="130"/>
      <c r="IQ1" s="130"/>
      <c r="IR1" s="130"/>
      <c r="IS1" s="130"/>
      <c r="IT1" s="130"/>
      <c r="IU1" s="130"/>
      <c r="IV1" s="130"/>
      <c r="IW1" s="130"/>
      <c r="IX1" s="130"/>
      <c r="IY1" s="130"/>
      <c r="IZ1" s="130"/>
      <c r="JA1" s="130"/>
      <c r="JB1" s="130"/>
      <c r="JC1" s="130"/>
      <c r="JD1" s="130"/>
      <c r="JE1" s="130"/>
      <c r="JF1" s="130"/>
      <c r="JG1" s="130"/>
      <c r="JH1" s="130"/>
      <c r="JI1" s="130"/>
      <c r="JJ1" s="130"/>
      <c r="JK1" s="130"/>
      <c r="JL1" s="130"/>
      <c r="JM1" s="130"/>
      <c r="JN1" s="130"/>
      <c r="JO1" s="130"/>
      <c r="JP1" s="130"/>
      <c r="JQ1" s="130"/>
      <c r="JR1" s="130"/>
      <c r="JS1" s="130"/>
      <c r="JT1" s="130"/>
      <c r="JU1" s="130"/>
      <c r="JV1" s="130"/>
      <c r="JW1" s="130"/>
      <c r="JX1" s="130"/>
      <c r="JY1" s="130"/>
      <c r="JZ1" s="130"/>
      <c r="KA1" s="130"/>
      <c r="KB1" s="130"/>
      <c r="KC1" s="130"/>
      <c r="KD1" s="130"/>
      <c r="KE1" s="130"/>
      <c r="KF1" s="130"/>
      <c r="KG1" s="130"/>
      <c r="KH1" s="130"/>
      <c r="KI1" s="130"/>
      <c r="KJ1" s="130"/>
      <c r="KK1" s="130"/>
      <c r="KL1" s="130"/>
      <c r="KM1" s="130"/>
      <c r="KN1" s="130"/>
      <c r="KO1" s="130"/>
      <c r="KP1" s="130"/>
      <c r="KQ1" s="130"/>
      <c r="KR1" s="130"/>
      <c r="KS1" s="130"/>
      <c r="KT1" s="130"/>
      <c r="KU1" s="130"/>
      <c r="KV1" s="130"/>
      <c r="KW1" s="130"/>
      <c r="KX1" s="130"/>
      <c r="KY1" s="130"/>
      <c r="KZ1" s="130"/>
      <c r="LA1" s="130"/>
      <c r="LB1" s="130"/>
      <c r="LC1" s="130"/>
      <c r="LD1" s="130"/>
      <c r="LE1" s="130"/>
      <c r="LF1" s="130"/>
      <c r="LG1" s="130"/>
      <c r="LH1" s="130"/>
      <c r="LI1" s="130"/>
      <c r="LJ1" s="130"/>
      <c r="LK1" s="130"/>
      <c r="LL1" s="130"/>
      <c r="LM1" s="130"/>
      <c r="LN1" s="130"/>
      <c r="LO1" s="130"/>
      <c r="LP1" s="130"/>
      <c r="LQ1" s="130"/>
      <c r="LR1" s="130"/>
      <c r="LS1" s="130"/>
      <c r="LT1" s="130"/>
      <c r="LU1" s="130"/>
      <c r="LV1" s="130"/>
      <c r="LW1" s="130"/>
      <c r="LX1" s="130"/>
      <c r="LY1" s="130"/>
      <c r="LZ1" s="130"/>
      <c r="MA1" s="130"/>
      <c r="MB1" s="130"/>
      <c r="MC1" s="130"/>
      <c r="MD1" s="130"/>
      <c r="ME1" s="130"/>
      <c r="MF1" s="130"/>
      <c r="MG1" s="130"/>
      <c r="MH1" s="130"/>
      <c r="MI1" s="130"/>
      <c r="MJ1" s="130"/>
      <c r="MK1" s="130"/>
      <c r="ML1" s="130"/>
      <c r="MM1" s="130"/>
      <c r="MN1" s="130"/>
      <c r="MO1" s="130"/>
      <c r="MP1" s="130"/>
      <c r="MQ1" s="130"/>
      <c r="MR1" s="130"/>
      <c r="MS1" s="130"/>
      <c r="MT1" s="130"/>
      <c r="MU1" s="130"/>
      <c r="MV1" s="130"/>
      <c r="MW1" s="130"/>
      <c r="MX1" s="130"/>
      <c r="MY1" s="130"/>
      <c r="MZ1" s="130"/>
      <c r="NA1" s="130"/>
      <c r="NB1" s="130"/>
      <c r="NC1" s="130"/>
      <c r="ND1" s="130"/>
      <c r="NE1" s="130"/>
      <c r="NF1" s="130"/>
      <c r="NG1" s="130"/>
      <c r="NH1" s="130"/>
      <c r="NI1" s="130"/>
      <c r="NJ1" s="130"/>
      <c r="NK1" s="130"/>
      <c r="NL1" s="130"/>
      <c r="NM1" s="130"/>
      <c r="NN1" s="130"/>
      <c r="NO1" s="130"/>
      <c r="NP1" s="130"/>
      <c r="NQ1" s="130"/>
      <c r="NR1" s="130"/>
      <c r="NS1" s="130"/>
      <c r="NT1" s="130"/>
      <c r="NU1" s="130"/>
      <c r="NV1" s="130"/>
      <c r="NW1" s="130"/>
      <c r="NX1" s="130"/>
      <c r="NY1" s="130"/>
      <c r="NZ1" s="130"/>
      <c r="OA1" s="130"/>
      <c r="OB1" s="130"/>
      <c r="OC1" s="130"/>
      <c r="OD1" s="130"/>
      <c r="OE1" s="130"/>
      <c r="OF1" s="130"/>
      <c r="OG1" s="130"/>
      <c r="OH1" s="130"/>
      <c r="OI1" s="130"/>
      <c r="OJ1" s="130"/>
      <c r="OK1" s="130"/>
      <c r="OL1" s="130"/>
      <c r="OM1" s="130"/>
      <c r="ON1" s="130"/>
      <c r="OO1" s="130"/>
      <c r="OP1" s="130"/>
      <c r="OQ1" s="130"/>
      <c r="OR1" s="130"/>
      <c r="OS1" s="130"/>
      <c r="OT1" s="130"/>
      <c r="OU1" s="130"/>
      <c r="OV1" s="130"/>
      <c r="OW1" s="130"/>
      <c r="OX1" s="130"/>
      <c r="OY1" s="130"/>
      <c r="OZ1" s="130"/>
      <c r="PA1" s="130"/>
      <c r="PB1" s="130"/>
      <c r="PC1" s="130"/>
      <c r="PD1" s="130"/>
      <c r="PE1" s="130"/>
      <c r="PF1" s="130"/>
      <c r="PG1" s="130"/>
      <c r="PH1" s="130"/>
      <c r="PI1" s="130"/>
      <c r="PJ1" s="130"/>
      <c r="PK1" s="130"/>
      <c r="PL1" s="130"/>
      <c r="PM1" s="130"/>
      <c r="PN1" s="130"/>
      <c r="PO1" s="130"/>
      <c r="PP1" s="130"/>
      <c r="PQ1" s="130"/>
      <c r="PR1" s="130"/>
      <c r="PS1" s="130"/>
      <c r="PT1" s="130"/>
      <c r="PU1" s="130"/>
      <c r="PV1" s="130"/>
      <c r="PW1" s="130"/>
      <c r="PX1" s="130"/>
      <c r="PY1" s="130"/>
      <c r="PZ1" s="130"/>
      <c r="QA1" s="130"/>
      <c r="QB1" s="130"/>
      <c r="QC1" s="130"/>
      <c r="QD1" s="130"/>
      <c r="QE1" s="130"/>
      <c r="QF1" s="130"/>
      <c r="QG1" s="130"/>
      <c r="QH1" s="130"/>
      <c r="QI1" s="130"/>
      <c r="QJ1" s="130"/>
      <c r="QK1" s="130"/>
      <c r="QL1" s="130"/>
      <c r="QM1" s="130"/>
      <c r="QN1" s="130"/>
      <c r="QO1" s="130"/>
      <c r="QP1" s="130"/>
      <c r="QQ1" s="130"/>
      <c r="QR1" s="130"/>
      <c r="QS1" s="130"/>
      <c r="QT1" s="130"/>
      <c r="QU1" s="130"/>
      <c r="QV1" s="130"/>
      <c r="QW1" s="130"/>
      <c r="QX1" s="130"/>
      <c r="QY1" s="130"/>
      <c r="QZ1" s="130"/>
      <c r="RA1" s="130"/>
      <c r="RB1" s="130"/>
      <c r="RC1" s="130"/>
      <c r="RD1" s="130"/>
      <c r="RE1" s="130"/>
      <c r="RF1" s="130"/>
      <c r="RG1" s="130"/>
      <c r="RH1" s="130"/>
      <c r="RI1" s="130"/>
      <c r="RJ1" s="130"/>
      <c r="RK1" s="130"/>
      <c r="RL1" s="130"/>
      <c r="RM1" s="130"/>
      <c r="RN1" s="130"/>
      <c r="RO1" s="130"/>
      <c r="RP1" s="130"/>
      <c r="RQ1" s="130"/>
      <c r="RR1" s="130"/>
      <c r="RS1" s="130"/>
      <c r="RT1" s="130"/>
      <c r="RU1" s="130"/>
      <c r="RV1" s="130"/>
      <c r="RW1" s="130"/>
      <c r="RX1" s="130"/>
      <c r="RY1" s="130"/>
      <c r="RZ1" s="130"/>
      <c r="SA1" s="130"/>
      <c r="SB1" s="130"/>
      <c r="SC1" s="130"/>
      <c r="SD1" s="130"/>
      <c r="SE1" s="130"/>
      <c r="SF1" s="130"/>
      <c r="SG1" s="130"/>
      <c r="SH1" s="130"/>
      <c r="SI1" s="130"/>
      <c r="SJ1" s="130"/>
      <c r="SK1" s="130"/>
      <c r="SL1" s="130"/>
      <c r="SM1" s="130"/>
      <c r="SN1" s="130"/>
      <c r="SO1" s="130"/>
      <c r="SP1" s="130"/>
      <c r="SQ1" s="130"/>
      <c r="SR1" s="130"/>
      <c r="SS1" s="130"/>
      <c r="ST1" s="130"/>
      <c r="SU1" s="130"/>
      <c r="SV1" s="130"/>
      <c r="SW1" s="130"/>
      <c r="SX1" s="130"/>
      <c r="SY1" s="130"/>
      <c r="SZ1" s="130"/>
      <c r="TA1" s="130"/>
      <c r="TB1" s="130"/>
      <c r="TC1" s="130"/>
      <c r="TD1" s="130"/>
      <c r="TE1" s="130"/>
      <c r="TF1" s="130"/>
      <c r="TG1" s="130"/>
      <c r="TH1" s="130"/>
      <c r="TI1" s="130"/>
      <c r="TJ1" s="130"/>
      <c r="TK1" s="130"/>
      <c r="TL1" s="130"/>
      <c r="TM1" s="130"/>
      <c r="TN1" s="130"/>
      <c r="TO1" s="130"/>
      <c r="TP1" s="130"/>
      <c r="TQ1" s="130"/>
      <c r="TR1" s="130"/>
      <c r="TS1" s="130"/>
      <c r="TT1" s="130"/>
      <c r="TU1" s="130"/>
      <c r="TV1" s="130"/>
      <c r="TW1" s="130"/>
      <c r="TX1" s="130"/>
      <c r="TY1" s="130"/>
      <c r="TZ1" s="130"/>
      <c r="UA1" s="130"/>
      <c r="UB1" s="130"/>
      <c r="UC1" s="130"/>
      <c r="UD1" s="130"/>
      <c r="UE1" s="130"/>
      <c r="UF1" s="130"/>
      <c r="UG1" s="130"/>
      <c r="UH1" s="130"/>
      <c r="UI1" s="130"/>
      <c r="UJ1" s="130"/>
      <c r="UK1" s="130"/>
      <c r="UL1" s="130"/>
      <c r="UM1" s="130"/>
      <c r="UN1" s="130"/>
      <c r="UO1" s="130"/>
      <c r="UP1" s="130"/>
      <c r="UQ1" s="130"/>
      <c r="UR1" s="130"/>
      <c r="US1" s="130"/>
      <c r="UT1" s="130"/>
      <c r="UU1" s="130"/>
      <c r="UV1" s="130"/>
      <c r="UW1" s="130"/>
      <c r="UX1" s="130"/>
      <c r="UY1" s="130"/>
      <c r="UZ1" s="130"/>
      <c r="VA1" s="130"/>
      <c r="VB1" s="130"/>
      <c r="VC1" s="130"/>
      <c r="VD1" s="130"/>
      <c r="VE1" s="130"/>
      <c r="VF1" s="130"/>
      <c r="VG1" s="130"/>
      <c r="VH1" s="130"/>
      <c r="VI1" s="130"/>
      <c r="VJ1" s="130"/>
      <c r="VK1" s="130"/>
      <c r="VL1" s="130"/>
      <c r="VM1" s="130"/>
      <c r="VN1" s="130"/>
      <c r="VO1" s="130"/>
      <c r="VP1" s="130"/>
      <c r="VQ1" s="130"/>
      <c r="VR1" s="130"/>
      <c r="VS1" s="130"/>
      <c r="VT1" s="130"/>
      <c r="VU1" s="130"/>
      <c r="VV1" s="130"/>
      <c r="VW1" s="130"/>
      <c r="VX1" s="130"/>
      <c r="VY1" s="130"/>
      <c r="VZ1" s="130"/>
      <c r="WA1" s="130"/>
      <c r="WB1" s="130"/>
      <c r="WC1" s="130"/>
      <c r="WD1" s="130"/>
      <c r="WE1" s="130"/>
      <c r="WF1" s="130"/>
      <c r="WG1" s="130"/>
      <c r="WH1" s="130"/>
      <c r="WI1" s="130"/>
      <c r="WJ1" s="130"/>
      <c r="WK1" s="130"/>
      <c r="WL1" s="130"/>
      <c r="WM1" s="130"/>
      <c r="WN1" s="130"/>
      <c r="WO1" s="130"/>
      <c r="WP1" s="130"/>
      <c r="WQ1" s="130"/>
      <c r="WR1" s="130"/>
      <c r="WS1" s="130"/>
      <c r="WT1" s="130"/>
      <c r="WU1" s="130"/>
      <c r="WV1" s="130"/>
      <c r="WW1" s="130"/>
      <c r="WX1" s="130"/>
      <c r="WY1" s="130"/>
      <c r="WZ1" s="130"/>
      <c r="XA1" s="130"/>
      <c r="XB1" s="130"/>
      <c r="XC1" s="130"/>
      <c r="XD1" s="130"/>
      <c r="XE1" s="130"/>
      <c r="XF1" s="130"/>
      <c r="XG1" s="130"/>
      <c r="XH1" s="130"/>
      <c r="XI1" s="130"/>
      <c r="XJ1" s="130"/>
      <c r="XK1" s="130"/>
      <c r="XL1" s="130"/>
      <c r="XM1" s="130"/>
      <c r="XN1" s="130"/>
      <c r="XO1" s="130"/>
      <c r="XP1" s="130"/>
      <c r="XQ1" s="130"/>
      <c r="XR1" s="130"/>
      <c r="XS1" s="130"/>
      <c r="XT1" s="130"/>
      <c r="XU1" s="130"/>
      <c r="XV1" s="130"/>
      <c r="XW1" s="130"/>
      <c r="XX1" s="130"/>
      <c r="XY1" s="130"/>
      <c r="XZ1" s="130"/>
      <c r="YA1" s="130"/>
      <c r="YB1" s="130"/>
      <c r="YC1" s="130"/>
      <c r="YD1" s="130"/>
      <c r="YE1" s="130"/>
      <c r="YF1" s="130"/>
      <c r="YG1" s="130"/>
      <c r="YH1" s="130"/>
      <c r="YI1" s="130"/>
      <c r="YJ1" s="130"/>
      <c r="YK1" s="130"/>
      <c r="YL1" s="130"/>
      <c r="YM1" s="130"/>
      <c r="YN1" s="130"/>
      <c r="YO1" s="130"/>
      <c r="YP1" s="130"/>
      <c r="YQ1" s="130"/>
      <c r="YR1" s="130"/>
      <c r="YS1" s="130"/>
      <c r="YT1" s="130"/>
      <c r="YU1" s="130"/>
      <c r="YV1" s="130"/>
      <c r="YW1" s="130"/>
      <c r="YX1" s="130"/>
      <c r="YY1" s="130"/>
      <c r="YZ1" s="130"/>
      <c r="ZA1" s="130"/>
      <c r="ZB1" s="130"/>
      <c r="ZC1" s="130"/>
      <c r="ZD1" s="130"/>
      <c r="ZE1" s="130"/>
      <c r="ZF1" s="130"/>
      <c r="ZG1" s="130"/>
      <c r="ZH1" s="130"/>
      <c r="ZI1" s="130"/>
      <c r="ZJ1" s="130"/>
      <c r="ZK1" s="130"/>
      <c r="ZL1" s="130"/>
      <c r="ZM1" s="130"/>
      <c r="ZN1" s="130"/>
      <c r="ZO1" s="130"/>
      <c r="ZP1" s="130"/>
      <c r="ZQ1" s="130"/>
      <c r="ZR1" s="130"/>
      <c r="ZS1" s="130"/>
      <c r="ZT1" s="130"/>
      <c r="ZU1" s="130"/>
      <c r="ZV1" s="130"/>
      <c r="ZW1" s="130"/>
      <c r="ZX1" s="130"/>
      <c r="ZY1" s="130"/>
      <c r="ZZ1" s="130"/>
      <c r="AAA1" s="130"/>
      <c r="AAB1" s="130"/>
      <c r="AAC1" s="130"/>
      <c r="AAD1" s="130"/>
      <c r="AAE1" s="130"/>
      <c r="AAF1" s="130"/>
      <c r="AAG1" s="130"/>
      <c r="AAH1" s="130"/>
      <c r="AAI1" s="131" t="s">
        <v>415</v>
      </c>
      <c r="AAJ1" s="131"/>
      <c r="AAK1" s="131"/>
      <c r="AAL1" s="131"/>
      <c r="AAM1" s="131"/>
      <c r="AAN1" s="131"/>
      <c r="AAO1" s="131"/>
      <c r="AAP1" s="131"/>
      <c r="AAQ1" s="131"/>
      <c r="AAR1" s="131"/>
      <c r="AAS1" s="131"/>
      <c r="AAT1" s="131"/>
      <c r="AAU1" s="131"/>
      <c r="AAV1" s="131"/>
      <c r="AAW1" s="131"/>
      <c r="AAX1" s="131"/>
      <c r="AAY1" s="132"/>
      <c r="AAZ1" s="132"/>
      <c r="ABA1" s="132"/>
      <c r="ABB1" s="132"/>
      <c r="ABC1" s="132"/>
      <c r="ABD1" s="132"/>
      <c r="ABE1" s="132"/>
      <c r="ABF1" s="132"/>
      <c r="ABG1" s="132"/>
      <c r="ABH1" s="132"/>
      <c r="ABI1" s="132"/>
      <c r="ABJ1" s="132"/>
      <c r="ABK1" s="132"/>
      <c r="ABL1" s="132"/>
      <c r="ABM1" s="132"/>
      <c r="ABN1" s="132"/>
      <c r="ABO1" s="132"/>
      <c r="ABP1" s="132"/>
      <c r="ABQ1" s="132"/>
      <c r="ABR1" s="132"/>
      <c r="ABS1" s="132"/>
      <c r="ABT1" s="132"/>
      <c r="ABU1" s="132"/>
      <c r="ABV1" s="132"/>
      <c r="ABW1" s="132"/>
      <c r="ABX1" s="132"/>
      <c r="ABY1" s="132"/>
      <c r="ABZ1" s="132"/>
      <c r="ACA1" s="132"/>
      <c r="ACB1" s="132"/>
      <c r="ACC1" s="132"/>
      <c r="ACD1" s="132"/>
      <c r="ACE1" s="132"/>
      <c r="ACF1" s="132"/>
      <c r="ACG1" s="132"/>
      <c r="ACH1" s="132"/>
      <c r="ACI1" s="132"/>
      <c r="ACJ1" s="132"/>
      <c r="ACK1" s="132"/>
      <c r="ACL1" s="132"/>
      <c r="ACM1" s="132"/>
      <c r="ACN1" s="132"/>
      <c r="ACO1" s="132"/>
      <c r="ACP1" s="132"/>
      <c r="ACQ1" s="132"/>
      <c r="ACR1" s="132"/>
      <c r="ACS1" s="132"/>
      <c r="ACT1" s="132"/>
      <c r="ACU1" s="132"/>
      <c r="ACV1" s="132"/>
      <c r="ACW1" s="132"/>
      <c r="ACX1" s="132"/>
      <c r="ACY1" s="132"/>
      <c r="ACZ1" s="132"/>
      <c r="ADA1" s="132"/>
      <c r="ADB1" s="132"/>
      <c r="ADC1" s="132"/>
      <c r="ADD1" s="132"/>
      <c r="ADE1" s="132"/>
      <c r="ADF1" s="132"/>
      <c r="ADG1" s="132"/>
      <c r="ADH1" s="132"/>
      <c r="ADI1" s="132"/>
      <c r="ADJ1" s="132"/>
      <c r="ADK1" s="132"/>
      <c r="ADL1" s="132"/>
      <c r="ADM1" s="132"/>
      <c r="ADN1" s="132"/>
      <c r="ADO1" s="132"/>
      <c r="ADP1" s="132"/>
      <c r="ADQ1" s="132"/>
      <c r="ADR1" s="132"/>
      <c r="ADS1" s="132"/>
      <c r="ADT1" s="132"/>
      <c r="ADU1" s="132"/>
      <c r="ADV1" s="132"/>
      <c r="ADW1" s="132"/>
      <c r="ADX1" s="132"/>
      <c r="ADY1" s="132"/>
      <c r="ADZ1" s="132"/>
      <c r="AEA1" s="132"/>
      <c r="AEB1" s="132"/>
      <c r="AEC1" s="132"/>
      <c r="AED1" s="132"/>
      <c r="AEE1" s="132"/>
      <c r="AEF1" s="132"/>
      <c r="AEG1" s="132"/>
      <c r="AEH1" s="132"/>
      <c r="AEI1" s="132"/>
      <c r="AEJ1" s="132"/>
      <c r="AEK1" s="132"/>
      <c r="AEL1" s="132"/>
      <c r="AEM1" s="132"/>
      <c r="AEN1" s="132"/>
      <c r="AEO1" s="132"/>
      <c r="AEP1" s="132"/>
      <c r="AEQ1" s="132"/>
      <c r="AER1" s="132"/>
      <c r="AES1" s="132"/>
      <c r="AET1" s="132"/>
      <c r="AEU1" s="132"/>
      <c r="AEV1" s="132"/>
      <c r="AEW1" s="132"/>
      <c r="AEX1" s="132"/>
      <c r="AEY1" s="132"/>
      <c r="AEZ1" s="132"/>
      <c r="AFA1" s="132"/>
      <c r="AFB1" s="132"/>
      <c r="AFC1" s="132"/>
      <c r="AFD1" s="132"/>
      <c r="AFE1" s="132"/>
      <c r="AFF1" s="132"/>
      <c r="AFG1" s="132"/>
      <c r="AFH1" s="132"/>
      <c r="AFI1" s="132"/>
      <c r="AFJ1" s="132"/>
      <c r="AFK1" s="132"/>
      <c r="AFL1" s="132"/>
      <c r="AFM1" s="132"/>
      <c r="AFN1" s="132"/>
      <c r="AFO1" s="132"/>
      <c r="AFP1" s="132"/>
      <c r="AFQ1" s="132"/>
      <c r="AFR1" s="132"/>
      <c r="AFS1" s="132"/>
      <c r="AFT1" s="132"/>
      <c r="AFU1" s="132"/>
      <c r="AFV1" s="132"/>
      <c r="AFW1" s="132"/>
      <c r="AFX1" s="132"/>
      <c r="AFY1" s="132"/>
      <c r="AFZ1" s="132"/>
      <c r="AGA1" s="132"/>
      <c r="AGB1" s="132"/>
      <c r="AGC1" s="132"/>
      <c r="AGD1" s="132"/>
      <c r="AGE1" s="132"/>
      <c r="AGF1" s="132"/>
      <c r="AGG1" s="132"/>
      <c r="AGH1" s="132"/>
      <c r="AGI1" s="132"/>
      <c r="AGJ1" s="132"/>
      <c r="AGK1" s="133" t="s">
        <v>416</v>
      </c>
      <c r="AGL1" s="133"/>
      <c r="AGM1" s="133"/>
      <c r="AGN1" s="133"/>
      <c r="AGO1" s="133"/>
      <c r="AGP1" s="133"/>
      <c r="AGQ1" s="133"/>
      <c r="AGR1" s="133"/>
      <c r="AGS1" s="134" t="s">
        <v>417</v>
      </c>
      <c r="AGT1" s="134"/>
      <c r="AGU1" s="134"/>
      <c r="AGV1" s="134"/>
      <c r="AGW1" s="134"/>
      <c r="AGX1" s="134"/>
      <c r="AGY1" s="134"/>
      <c r="AGZ1" s="134"/>
      <c r="AHA1" s="134"/>
      <c r="AHB1" s="134"/>
      <c r="AHC1" s="134"/>
      <c r="AHD1" s="134"/>
      <c r="AHE1" s="134"/>
      <c r="AHF1" s="135" t="s">
        <v>418</v>
      </c>
      <c r="AHG1" s="135"/>
      <c r="AHH1" s="135"/>
      <c r="AHI1" s="135"/>
      <c r="AHJ1" s="135"/>
      <c r="AHK1" s="135"/>
      <c r="AHL1" s="135"/>
      <c r="AHM1" s="135"/>
      <c r="AHN1" s="135"/>
      <c r="AHO1" s="135"/>
      <c r="AHP1" s="135"/>
      <c r="AHQ1" s="135"/>
      <c r="AHR1" s="135"/>
      <c r="AHS1" s="136"/>
      <c r="AHT1" s="136"/>
      <c r="AHU1" s="131" t="s">
        <v>419</v>
      </c>
      <c r="AHV1" s="131"/>
      <c r="AHW1" s="131"/>
      <c r="AHX1" s="131"/>
      <c r="AHY1" s="131"/>
      <c r="AHZ1" s="131"/>
      <c r="AIA1" s="131"/>
      <c r="AIB1" s="131"/>
      <c r="AIC1" s="131"/>
      <c r="AID1" s="131"/>
      <c r="AIE1" s="131"/>
      <c r="AIF1" s="131"/>
      <c r="AIG1" s="131"/>
      <c r="AIH1" s="131"/>
      <c r="AII1" s="131"/>
      <c r="AIJ1" s="131"/>
      <c r="AIK1" s="131"/>
      <c r="AIL1" s="131"/>
      <c r="AIM1" s="137" t="s">
        <v>420</v>
      </c>
      <c r="AIN1" s="137"/>
      <c r="AIO1" s="137"/>
      <c r="AIP1" s="138" t="s">
        <v>421</v>
      </c>
      <c r="AIQ1" s="138"/>
      <c r="AIR1" s="138"/>
      <c r="AIS1" s="138"/>
      <c r="AIT1" s="128" t="s">
        <v>422</v>
      </c>
      <c r="AIU1" s="128"/>
      <c r="AIV1" s="128"/>
      <c r="AIW1" s="128"/>
      <c r="AIX1" s="128"/>
      <c r="AIY1" s="128"/>
      <c r="AIZ1" s="128"/>
      <c r="AJA1" s="128"/>
      <c r="AJB1" s="128"/>
      <c r="AJC1" s="128"/>
    </row>
    <row r="2" spans="1:953" s="1" customFormat="1">
      <c r="C2" s="4"/>
      <c r="AGG2" s="1" t="s">
        <v>423</v>
      </c>
      <c r="AGI2" s="1" t="s">
        <v>423</v>
      </c>
      <c r="AGK2" s="1" t="s">
        <v>424</v>
      </c>
      <c r="AIR2" s="16" t="s">
        <v>425</v>
      </c>
      <c r="AIT2" s="3"/>
    </row>
    <row r="3" spans="1:953" s="1" customFormat="1">
      <c r="AGG3" s="1" t="s">
        <v>426</v>
      </c>
      <c r="AGI3" s="1" t="s">
        <v>426</v>
      </c>
      <c r="AIT3" s="3"/>
    </row>
    <row r="4" spans="1:953" s="1" customFormat="1">
      <c r="AA4" s="1" t="s">
        <v>427</v>
      </c>
      <c r="HA4" s="1" t="s">
        <v>428</v>
      </c>
      <c r="HB4" s="1" t="s">
        <v>428</v>
      </c>
      <c r="HC4" s="1" t="s">
        <v>428</v>
      </c>
      <c r="HD4" s="1" t="s">
        <v>428</v>
      </c>
      <c r="HE4" s="1" t="s">
        <v>428</v>
      </c>
      <c r="HF4" s="1" t="s">
        <v>428</v>
      </c>
      <c r="HG4" s="1" t="s">
        <v>428</v>
      </c>
      <c r="HH4" s="1" t="s">
        <v>428</v>
      </c>
      <c r="HI4" s="1" t="s">
        <v>428</v>
      </c>
      <c r="HJ4" s="1" t="s">
        <v>428</v>
      </c>
      <c r="HK4" s="1" t="s">
        <v>428</v>
      </c>
      <c r="HL4" s="1" t="s">
        <v>428</v>
      </c>
      <c r="HM4" s="1" t="s">
        <v>428</v>
      </c>
      <c r="HN4" s="1" t="s">
        <v>428</v>
      </c>
      <c r="HO4" s="1" t="s">
        <v>428</v>
      </c>
      <c r="HP4" s="1" t="s">
        <v>428</v>
      </c>
      <c r="HQ4" s="1" t="s">
        <v>428</v>
      </c>
      <c r="HR4" s="1" t="s">
        <v>428</v>
      </c>
      <c r="HS4" s="1" t="s">
        <v>428</v>
      </c>
      <c r="AAB4" s="4"/>
      <c r="AAE4" s="1" t="s">
        <v>429</v>
      </c>
      <c r="AAF4" s="1" t="s">
        <v>429</v>
      </c>
      <c r="AAG4" s="1" t="s">
        <v>429</v>
      </c>
      <c r="ABB4" s="4"/>
      <c r="ABC4" s="4"/>
      <c r="ABD4" s="4"/>
      <c r="AGG4" s="1" t="s">
        <v>254</v>
      </c>
      <c r="AGI4" s="1" t="s">
        <v>254</v>
      </c>
      <c r="AIT4" s="3"/>
    </row>
    <row r="5" spans="1:953" s="1" customFormat="1">
      <c r="AA5" s="1" t="s">
        <v>430</v>
      </c>
      <c r="AD5" s="1" t="s">
        <v>431</v>
      </c>
      <c r="AF5" s="1" t="s">
        <v>431</v>
      </c>
      <c r="AH5" s="1" t="s">
        <v>431</v>
      </c>
      <c r="HA5" s="1" t="s">
        <v>432</v>
      </c>
      <c r="HB5" s="1" t="s">
        <v>432</v>
      </c>
      <c r="HC5" s="1" t="s">
        <v>432</v>
      </c>
      <c r="HD5" s="1" t="s">
        <v>432</v>
      </c>
      <c r="HE5" s="1" t="s">
        <v>432</v>
      </c>
      <c r="HF5" s="1" t="s">
        <v>432</v>
      </c>
      <c r="HG5" s="1" t="s">
        <v>432</v>
      </c>
      <c r="HH5" s="1" t="s">
        <v>432</v>
      </c>
      <c r="HI5" s="1" t="s">
        <v>432</v>
      </c>
      <c r="HJ5" s="1" t="s">
        <v>432</v>
      </c>
      <c r="HK5" s="1" t="s">
        <v>432</v>
      </c>
      <c r="HL5" s="1" t="s">
        <v>432</v>
      </c>
      <c r="HM5" s="1" t="s">
        <v>432</v>
      </c>
      <c r="HN5" s="1" t="s">
        <v>432</v>
      </c>
      <c r="HO5" s="1" t="s">
        <v>432</v>
      </c>
      <c r="HP5" s="1" t="s">
        <v>432</v>
      </c>
      <c r="HQ5" s="1" t="s">
        <v>432</v>
      </c>
      <c r="HR5" s="1" t="s">
        <v>432</v>
      </c>
      <c r="HS5" s="1" t="s">
        <v>432</v>
      </c>
      <c r="VX5" s="1" t="s">
        <v>433</v>
      </c>
      <c r="VY5" s="1" t="s">
        <v>433</v>
      </c>
      <c r="VZ5" s="1" t="s">
        <v>433</v>
      </c>
      <c r="WA5" s="1" t="s">
        <v>433</v>
      </c>
      <c r="WB5" s="1" t="s">
        <v>433</v>
      </c>
      <c r="WC5" s="1" t="s">
        <v>433</v>
      </c>
      <c r="WD5" s="1" t="s">
        <v>433</v>
      </c>
      <c r="WE5" s="1" t="s">
        <v>433</v>
      </c>
      <c r="WF5" s="1" t="s">
        <v>433</v>
      </c>
      <c r="WG5" s="1" t="s">
        <v>433</v>
      </c>
      <c r="WH5" s="1" t="s">
        <v>433</v>
      </c>
      <c r="WI5" s="1" t="s">
        <v>433</v>
      </c>
      <c r="WJ5" s="1" t="s">
        <v>433</v>
      </c>
      <c r="WK5" s="1" t="s">
        <v>433</v>
      </c>
      <c r="WL5" s="1" t="s">
        <v>433</v>
      </c>
      <c r="WM5" s="1" t="s">
        <v>433</v>
      </c>
      <c r="WN5" s="1" t="s">
        <v>433</v>
      </c>
      <c r="WO5" s="1" t="s">
        <v>433</v>
      </c>
      <c r="WP5" s="1" t="s">
        <v>433</v>
      </c>
      <c r="AAE5" s="1" t="s">
        <v>434</v>
      </c>
      <c r="AAF5" s="1" t="s">
        <v>434</v>
      </c>
      <c r="AAG5" s="1" t="s">
        <v>434</v>
      </c>
      <c r="AAL5" s="1" t="s">
        <v>435</v>
      </c>
      <c r="AGG5" s="1" t="s">
        <v>256</v>
      </c>
      <c r="AGI5" s="1" t="s">
        <v>256</v>
      </c>
      <c r="AGR5" s="1" t="s">
        <v>436</v>
      </c>
      <c r="AHI5" s="1" t="s">
        <v>437</v>
      </c>
      <c r="AHS5" s="1" t="s">
        <v>435</v>
      </c>
      <c r="AHT5" s="1" t="s">
        <v>435</v>
      </c>
      <c r="AIM5" s="1" t="s">
        <v>438</v>
      </c>
      <c r="AIT5" s="3"/>
    </row>
    <row r="6" spans="1:953" s="1" customFormat="1">
      <c r="C6" s="1" t="s">
        <v>56</v>
      </c>
      <c r="O6" s="1" t="s">
        <v>56</v>
      </c>
      <c r="P6" s="1" t="s">
        <v>56</v>
      </c>
      <c r="Q6" s="1" t="s">
        <v>56</v>
      </c>
      <c r="R6" s="1" t="s">
        <v>56</v>
      </c>
      <c r="S6" s="1" t="s">
        <v>56</v>
      </c>
      <c r="T6" s="1" t="s">
        <v>56</v>
      </c>
      <c r="U6" s="1" t="s">
        <v>56</v>
      </c>
      <c r="V6" s="1" t="s">
        <v>56</v>
      </c>
      <c r="W6" s="1" t="s">
        <v>56</v>
      </c>
      <c r="X6" s="1" t="s">
        <v>56</v>
      </c>
      <c r="Y6" s="1" t="s">
        <v>56</v>
      </c>
      <c r="Z6" s="1" t="s">
        <v>439</v>
      </c>
      <c r="AA6" s="1" t="s">
        <v>440</v>
      </c>
      <c r="AD6" s="1" t="s">
        <v>441</v>
      </c>
      <c r="AF6" s="1" t="s">
        <v>441</v>
      </c>
      <c r="AH6" s="1" t="s">
        <v>441</v>
      </c>
      <c r="HA6" s="1" t="s">
        <v>442</v>
      </c>
      <c r="HB6" s="1" t="s">
        <v>442</v>
      </c>
      <c r="HC6" s="1" t="s">
        <v>442</v>
      </c>
      <c r="HD6" s="1" t="s">
        <v>442</v>
      </c>
      <c r="HE6" s="1" t="s">
        <v>442</v>
      </c>
      <c r="HF6" s="1" t="s">
        <v>442</v>
      </c>
      <c r="HG6" s="1" t="s">
        <v>442</v>
      </c>
      <c r="HH6" s="1" t="s">
        <v>442</v>
      </c>
      <c r="HI6" s="1" t="s">
        <v>442</v>
      </c>
      <c r="HJ6" s="1" t="s">
        <v>442</v>
      </c>
      <c r="HK6" s="1" t="s">
        <v>442</v>
      </c>
      <c r="HL6" s="1" t="s">
        <v>442</v>
      </c>
      <c r="HM6" s="1" t="s">
        <v>442</v>
      </c>
      <c r="HN6" s="1" t="s">
        <v>442</v>
      </c>
      <c r="HO6" s="1" t="s">
        <v>442</v>
      </c>
      <c r="HP6" s="1" t="s">
        <v>442</v>
      </c>
      <c r="HQ6" s="1" t="s">
        <v>442</v>
      </c>
      <c r="HR6" s="1" t="s">
        <v>442</v>
      </c>
      <c r="HS6" s="1" t="s">
        <v>442</v>
      </c>
      <c r="HT6" s="1" t="s">
        <v>443</v>
      </c>
      <c r="HU6" s="1" t="s">
        <v>443</v>
      </c>
      <c r="HV6" s="1" t="s">
        <v>443</v>
      </c>
      <c r="HW6" s="1" t="s">
        <v>443</v>
      </c>
      <c r="HX6" s="1" t="s">
        <v>443</v>
      </c>
      <c r="HY6" s="1" t="s">
        <v>443</v>
      </c>
      <c r="HZ6" s="1" t="s">
        <v>443</v>
      </c>
      <c r="IA6" s="1" t="s">
        <v>443</v>
      </c>
      <c r="IB6" s="1" t="s">
        <v>443</v>
      </c>
      <c r="IC6" s="1" t="s">
        <v>443</v>
      </c>
      <c r="ID6" s="1" t="s">
        <v>443</v>
      </c>
      <c r="IE6" s="1" t="s">
        <v>443</v>
      </c>
      <c r="IF6" s="1" t="s">
        <v>443</v>
      </c>
      <c r="IG6" s="1" t="s">
        <v>443</v>
      </c>
      <c r="IH6" s="1" t="s">
        <v>443</v>
      </c>
      <c r="II6" s="1" t="s">
        <v>443</v>
      </c>
      <c r="IJ6" s="1" t="s">
        <v>443</v>
      </c>
      <c r="IK6" s="1" t="s">
        <v>443</v>
      </c>
      <c r="IL6" s="1" t="s">
        <v>443</v>
      </c>
      <c r="VX6" s="1" t="s">
        <v>444</v>
      </c>
      <c r="VY6" s="1" t="s">
        <v>444</v>
      </c>
      <c r="VZ6" s="1" t="s">
        <v>444</v>
      </c>
      <c r="WA6" s="1" t="s">
        <v>444</v>
      </c>
      <c r="WB6" s="1" t="s">
        <v>444</v>
      </c>
      <c r="WC6" s="1" t="s">
        <v>444</v>
      </c>
      <c r="WD6" s="1" t="s">
        <v>444</v>
      </c>
      <c r="WE6" s="1" t="s">
        <v>444</v>
      </c>
      <c r="WF6" s="1" t="s">
        <v>444</v>
      </c>
      <c r="WG6" s="1" t="s">
        <v>444</v>
      </c>
      <c r="WH6" s="1" t="s">
        <v>444</v>
      </c>
      <c r="WI6" s="1" t="s">
        <v>444</v>
      </c>
      <c r="WJ6" s="1" t="s">
        <v>444</v>
      </c>
      <c r="WK6" s="1" t="s">
        <v>444</v>
      </c>
      <c r="WL6" s="1" t="s">
        <v>444</v>
      </c>
      <c r="WM6" s="1" t="s">
        <v>444</v>
      </c>
      <c r="WN6" s="1" t="s">
        <v>444</v>
      </c>
      <c r="WO6" s="1" t="s">
        <v>444</v>
      </c>
      <c r="WP6" s="1" t="s">
        <v>444</v>
      </c>
      <c r="WQ6" s="1" t="s">
        <v>257</v>
      </c>
      <c r="WR6" s="1" t="s">
        <v>257</v>
      </c>
      <c r="WS6" s="1" t="s">
        <v>257</v>
      </c>
      <c r="WT6" s="1" t="s">
        <v>257</v>
      </c>
      <c r="WU6" s="1" t="s">
        <v>257</v>
      </c>
      <c r="WV6" s="1" t="s">
        <v>257</v>
      </c>
      <c r="WW6" s="1" t="s">
        <v>257</v>
      </c>
      <c r="WX6" s="1" t="s">
        <v>257</v>
      </c>
      <c r="WY6" s="1" t="s">
        <v>257</v>
      </c>
      <c r="WZ6" s="1" t="s">
        <v>257</v>
      </c>
      <c r="XA6" s="1" t="s">
        <v>257</v>
      </c>
      <c r="XB6" s="1" t="s">
        <v>257</v>
      </c>
      <c r="XC6" s="1" t="s">
        <v>257</v>
      </c>
      <c r="XD6" s="1" t="s">
        <v>257</v>
      </c>
      <c r="XE6" s="1" t="s">
        <v>257</v>
      </c>
      <c r="XF6" s="1" t="s">
        <v>257</v>
      </c>
      <c r="XG6" s="1" t="s">
        <v>257</v>
      </c>
      <c r="XH6" s="1" t="s">
        <v>257</v>
      </c>
      <c r="XI6" s="1" t="s">
        <v>257</v>
      </c>
      <c r="XJ6" s="1" t="s">
        <v>257</v>
      </c>
      <c r="XK6" s="1" t="s">
        <v>257</v>
      </c>
      <c r="XL6" s="1" t="s">
        <v>257</v>
      </c>
      <c r="XM6" s="1" t="s">
        <v>257</v>
      </c>
      <c r="XN6" s="1" t="s">
        <v>257</v>
      </c>
      <c r="XO6" s="1" t="s">
        <v>257</v>
      </c>
      <c r="XP6" s="1" t="s">
        <v>257</v>
      </c>
      <c r="XQ6" s="1" t="s">
        <v>257</v>
      </c>
      <c r="XR6" s="1" t="s">
        <v>257</v>
      </c>
      <c r="XS6" s="1" t="s">
        <v>257</v>
      </c>
      <c r="XT6" s="1" t="s">
        <v>257</v>
      </c>
      <c r="XU6" s="1" t="s">
        <v>257</v>
      </c>
      <c r="XV6" s="1" t="s">
        <v>257</v>
      </c>
      <c r="XW6" s="1" t="s">
        <v>257</v>
      </c>
      <c r="XX6" s="1" t="s">
        <v>257</v>
      </c>
      <c r="XY6" s="1" t="s">
        <v>257</v>
      </c>
      <c r="XZ6" s="1" t="s">
        <v>257</v>
      </c>
      <c r="YA6" s="1" t="s">
        <v>257</v>
      </c>
      <c r="YB6" s="1" t="s">
        <v>257</v>
      </c>
      <c r="YC6" s="1" t="s">
        <v>257</v>
      </c>
      <c r="YD6" s="1" t="s">
        <v>257</v>
      </c>
      <c r="YE6" s="1" t="s">
        <v>257</v>
      </c>
      <c r="YF6" s="1" t="s">
        <v>257</v>
      </c>
      <c r="YG6" s="1" t="s">
        <v>257</v>
      </c>
      <c r="YH6" s="1" t="s">
        <v>257</v>
      </c>
      <c r="YI6" s="1" t="s">
        <v>257</v>
      </c>
      <c r="YJ6" s="1" t="s">
        <v>257</v>
      </c>
      <c r="YK6" s="1" t="s">
        <v>257</v>
      </c>
      <c r="YL6" s="1" t="s">
        <v>257</v>
      </c>
      <c r="YM6" s="1" t="s">
        <v>257</v>
      </c>
      <c r="YN6" s="1" t="s">
        <v>257</v>
      </c>
      <c r="YO6" s="1" t="s">
        <v>257</v>
      </c>
      <c r="YP6" s="1" t="s">
        <v>257</v>
      </c>
      <c r="YQ6" s="1" t="s">
        <v>257</v>
      </c>
      <c r="YR6" s="1" t="s">
        <v>257</v>
      </c>
      <c r="YS6" s="1" t="s">
        <v>257</v>
      </c>
      <c r="YT6" s="1" t="s">
        <v>257</v>
      </c>
      <c r="YU6" s="1" t="s">
        <v>257</v>
      </c>
      <c r="YV6" s="1" t="s">
        <v>257</v>
      </c>
      <c r="YW6" s="1" t="s">
        <v>257</v>
      </c>
      <c r="YX6" s="1" t="s">
        <v>257</v>
      </c>
      <c r="YY6" s="1" t="s">
        <v>257</v>
      </c>
      <c r="YZ6" s="1" t="s">
        <v>257</v>
      </c>
      <c r="ZA6" s="1" t="s">
        <v>257</v>
      </c>
      <c r="ZB6" s="1" t="s">
        <v>257</v>
      </c>
      <c r="ZC6" s="1" t="s">
        <v>257</v>
      </c>
      <c r="ZD6" s="1" t="s">
        <v>257</v>
      </c>
      <c r="ZE6" s="1" t="s">
        <v>257</v>
      </c>
      <c r="ZF6" s="1" t="s">
        <v>257</v>
      </c>
      <c r="ZG6" s="1" t="s">
        <v>257</v>
      </c>
      <c r="ZH6" s="1" t="s">
        <v>257</v>
      </c>
      <c r="ZI6" s="1" t="s">
        <v>257</v>
      </c>
      <c r="ZJ6" s="1" t="s">
        <v>257</v>
      </c>
      <c r="ZK6" s="1" t="s">
        <v>257</v>
      </c>
      <c r="ZL6" s="1" t="s">
        <v>257</v>
      </c>
      <c r="ZM6" s="1" t="s">
        <v>257</v>
      </c>
      <c r="ZN6" s="1" t="s">
        <v>257</v>
      </c>
      <c r="ZO6" s="1" t="s">
        <v>257</v>
      </c>
      <c r="ZP6" s="1" t="s">
        <v>257</v>
      </c>
      <c r="ZQ6" s="1" t="s">
        <v>257</v>
      </c>
      <c r="ZR6" s="1" t="s">
        <v>257</v>
      </c>
      <c r="ZS6" s="1" t="s">
        <v>257</v>
      </c>
      <c r="ZT6" s="1" t="s">
        <v>257</v>
      </c>
      <c r="ZU6" s="1" t="s">
        <v>257</v>
      </c>
      <c r="ZV6" s="1" t="s">
        <v>257</v>
      </c>
      <c r="ZW6" s="1" t="s">
        <v>257</v>
      </c>
      <c r="ZX6" s="1" t="s">
        <v>257</v>
      </c>
      <c r="AAB6" s="1" t="s">
        <v>56</v>
      </c>
      <c r="AAC6" s="1" t="s">
        <v>56</v>
      </c>
      <c r="AAD6" s="1" t="s">
        <v>56</v>
      </c>
      <c r="AAE6" s="1" t="s">
        <v>445</v>
      </c>
      <c r="AAF6" s="1" t="s">
        <v>445</v>
      </c>
      <c r="AAG6" s="1" t="s">
        <v>445</v>
      </c>
      <c r="AAL6" s="1" t="s">
        <v>56</v>
      </c>
      <c r="AAT6" s="1" t="s">
        <v>439</v>
      </c>
      <c r="AAV6" s="1" t="s">
        <v>439</v>
      </c>
      <c r="ADX6" s="1" t="s">
        <v>258</v>
      </c>
      <c r="ADY6" s="1" t="s">
        <v>258</v>
      </c>
      <c r="AEV6" s="1" t="s">
        <v>259</v>
      </c>
      <c r="AFU6" s="1" t="s">
        <v>446</v>
      </c>
      <c r="AFV6" s="1" t="s">
        <v>446</v>
      </c>
      <c r="AFW6" s="1" t="s">
        <v>446</v>
      </c>
      <c r="AFX6" s="1" t="s">
        <v>446</v>
      </c>
      <c r="AFY6" s="1" t="s">
        <v>446</v>
      </c>
      <c r="AFZ6" s="1" t="s">
        <v>446</v>
      </c>
      <c r="AGA6" s="1" t="s">
        <v>446</v>
      </c>
      <c r="AGB6" s="1" t="s">
        <v>446</v>
      </c>
      <c r="AGC6" s="1" t="s">
        <v>446</v>
      </c>
      <c r="AGD6" s="1" t="s">
        <v>446</v>
      </c>
      <c r="AGE6" s="1" t="s">
        <v>446</v>
      </c>
      <c r="AGF6" s="1" t="s">
        <v>447</v>
      </c>
      <c r="AGG6" s="1" t="s">
        <v>262</v>
      </c>
      <c r="AGI6" s="1" t="s">
        <v>262</v>
      </c>
      <c r="AGR6" s="1" t="s">
        <v>448</v>
      </c>
      <c r="AGS6" s="1" t="s">
        <v>56</v>
      </c>
      <c r="AGT6" s="1" t="s">
        <v>56</v>
      </c>
      <c r="AGU6" s="1" t="s">
        <v>56</v>
      </c>
      <c r="AGV6" s="1" t="s">
        <v>56</v>
      </c>
      <c r="AGW6" s="1" t="s">
        <v>56</v>
      </c>
      <c r="AGX6" s="1" t="s">
        <v>56</v>
      </c>
      <c r="AHF6" s="1" t="s">
        <v>56</v>
      </c>
      <c r="AHG6" s="1" t="s">
        <v>439</v>
      </c>
      <c r="AHH6" s="1" t="s">
        <v>439</v>
      </c>
      <c r="AHI6" s="1" t="s">
        <v>56</v>
      </c>
      <c r="AHJ6" s="1" t="s">
        <v>56</v>
      </c>
      <c r="AHK6" s="1" t="s">
        <v>56</v>
      </c>
      <c r="AHL6" s="1" t="s">
        <v>56</v>
      </c>
      <c r="AHM6" s="1" t="s">
        <v>56</v>
      </c>
      <c r="AHN6" s="1" t="s">
        <v>56</v>
      </c>
      <c r="AHO6" s="1" t="s">
        <v>56</v>
      </c>
      <c r="AHP6" s="1" t="s">
        <v>56</v>
      </c>
      <c r="AHQ6" s="1" t="s">
        <v>56</v>
      </c>
      <c r="AHS6" s="1" t="s">
        <v>56</v>
      </c>
      <c r="AHT6" s="1" t="s">
        <v>56</v>
      </c>
      <c r="AHX6" s="1" t="s">
        <v>439</v>
      </c>
      <c r="AHY6" s="1" t="s">
        <v>439</v>
      </c>
      <c r="AIF6" s="1" t="s">
        <v>56</v>
      </c>
      <c r="AIJ6" s="1" t="s">
        <v>439</v>
      </c>
      <c r="AIK6" s="1" t="s">
        <v>439</v>
      </c>
      <c r="AIM6" s="1" t="s">
        <v>56</v>
      </c>
      <c r="AIN6" s="1" t="s">
        <v>56</v>
      </c>
      <c r="AIO6" s="1" t="s">
        <v>56</v>
      </c>
      <c r="AIP6" s="1" t="s">
        <v>56</v>
      </c>
      <c r="AIQ6" s="1" t="s">
        <v>56</v>
      </c>
      <c r="AIR6" s="1" t="s">
        <v>56</v>
      </c>
      <c r="AIS6" s="1" t="s">
        <v>56</v>
      </c>
      <c r="AIT6" s="3"/>
    </row>
    <row r="7" spans="1:953" s="1" customFormat="1">
      <c r="B7" s="1" t="s">
        <v>67</v>
      </c>
      <c r="C7" s="1" t="s">
        <v>60</v>
      </c>
      <c r="D7" s="1" t="s">
        <v>449</v>
      </c>
      <c r="O7" s="1" t="s">
        <v>60</v>
      </c>
      <c r="P7" s="1" t="s">
        <v>60</v>
      </c>
      <c r="Q7" s="1" t="s">
        <v>60</v>
      </c>
      <c r="R7" s="1" t="s">
        <v>60</v>
      </c>
      <c r="S7" s="1" t="s">
        <v>60</v>
      </c>
      <c r="T7" s="1" t="s">
        <v>60</v>
      </c>
      <c r="U7" s="1" t="s">
        <v>60</v>
      </c>
      <c r="V7" s="1" t="s">
        <v>60</v>
      </c>
      <c r="W7" s="1" t="s">
        <v>60</v>
      </c>
      <c r="X7" s="1" t="s">
        <v>60</v>
      </c>
      <c r="Y7" s="1" t="s">
        <v>60</v>
      </c>
      <c r="Z7" s="1" t="s">
        <v>450</v>
      </c>
      <c r="AA7" s="1" t="s">
        <v>451</v>
      </c>
      <c r="AC7" s="1" t="s">
        <v>67</v>
      </c>
      <c r="AD7" s="1" t="s">
        <v>452</v>
      </c>
      <c r="AE7" s="1" t="s">
        <v>67</v>
      </c>
      <c r="AF7" s="1" t="s">
        <v>452</v>
      </c>
      <c r="AG7" s="1" t="s">
        <v>67</v>
      </c>
      <c r="AH7" s="1" t="s">
        <v>452</v>
      </c>
      <c r="AI7" s="14" t="s">
        <v>263</v>
      </c>
      <c r="AJ7" s="14" t="s">
        <v>263</v>
      </c>
      <c r="AK7" s="14" t="s">
        <v>263</v>
      </c>
      <c r="AL7" s="14" t="s">
        <v>263</v>
      </c>
      <c r="AM7" s="14" t="s">
        <v>263</v>
      </c>
      <c r="AN7" s="14" t="s">
        <v>263</v>
      </c>
      <c r="AO7" s="14" t="s">
        <v>263</v>
      </c>
      <c r="AP7" s="14" t="s">
        <v>263</v>
      </c>
      <c r="AQ7" s="14" t="s">
        <v>263</v>
      </c>
      <c r="AR7" s="14" t="s">
        <v>263</v>
      </c>
      <c r="AS7" s="14" t="s">
        <v>263</v>
      </c>
      <c r="AT7" s="14" t="s">
        <v>263</v>
      </c>
      <c r="AU7" s="14" t="s">
        <v>263</v>
      </c>
      <c r="AV7" s="14" t="s">
        <v>263</v>
      </c>
      <c r="AW7" s="14" t="s">
        <v>263</v>
      </c>
      <c r="AX7" s="14" t="s">
        <v>263</v>
      </c>
      <c r="AY7" s="14" t="s">
        <v>263</v>
      </c>
      <c r="AZ7" s="14" t="s">
        <v>263</v>
      </c>
      <c r="BA7" s="14" t="s">
        <v>263</v>
      </c>
      <c r="BB7" s="14" t="s">
        <v>263</v>
      </c>
      <c r="BC7" s="14" t="s">
        <v>263</v>
      </c>
      <c r="BD7" s="14" t="s">
        <v>263</v>
      </c>
      <c r="BE7" s="14" t="s">
        <v>263</v>
      </c>
      <c r="BF7" s="14" t="s">
        <v>263</v>
      </c>
      <c r="BG7" s="14" t="s">
        <v>263</v>
      </c>
      <c r="BH7" s="14" t="s">
        <v>263</v>
      </c>
      <c r="BI7" s="14" t="s">
        <v>263</v>
      </c>
      <c r="BJ7" s="14" t="s">
        <v>263</v>
      </c>
      <c r="BK7" s="14" t="s">
        <v>263</v>
      </c>
      <c r="BL7" s="14" t="s">
        <v>263</v>
      </c>
      <c r="BM7" s="14" t="s">
        <v>263</v>
      </c>
      <c r="BN7" s="14" t="s">
        <v>263</v>
      </c>
      <c r="BO7" s="14" t="s">
        <v>263</v>
      </c>
      <c r="BP7" s="14" t="s">
        <v>263</v>
      </c>
      <c r="BQ7" s="14" t="s">
        <v>263</v>
      </c>
      <c r="BR7" s="14" t="s">
        <v>263</v>
      </c>
      <c r="BS7" s="14" t="s">
        <v>263</v>
      </c>
      <c r="BT7" s="14" t="s">
        <v>263</v>
      </c>
      <c r="BU7" s="14" t="s">
        <v>263</v>
      </c>
      <c r="BV7" s="14" t="s">
        <v>263</v>
      </c>
      <c r="BW7" s="14" t="s">
        <v>263</v>
      </c>
      <c r="BX7" s="14" t="s">
        <v>263</v>
      </c>
      <c r="BY7" s="14" t="s">
        <v>263</v>
      </c>
      <c r="BZ7" s="14" t="s">
        <v>263</v>
      </c>
      <c r="CA7" s="14" t="s">
        <v>263</v>
      </c>
      <c r="CB7" s="14" t="s">
        <v>263</v>
      </c>
      <c r="CC7" s="14" t="s">
        <v>263</v>
      </c>
      <c r="CD7" s="14" t="s">
        <v>263</v>
      </c>
      <c r="CE7" s="14" t="s">
        <v>263</v>
      </c>
      <c r="CF7" s="14" t="s">
        <v>263</v>
      </c>
      <c r="CG7" s="14" t="s">
        <v>263</v>
      </c>
      <c r="CH7" s="14" t="s">
        <v>263</v>
      </c>
      <c r="CI7" s="14" t="s">
        <v>263</v>
      </c>
      <c r="CJ7" s="14" t="s">
        <v>263</v>
      </c>
      <c r="CK7" s="14" t="s">
        <v>263</v>
      </c>
      <c r="CL7" s="14" t="s">
        <v>263</v>
      </c>
      <c r="CM7" s="14" t="s">
        <v>263</v>
      </c>
      <c r="CN7" s="14" t="s">
        <v>263</v>
      </c>
      <c r="CO7" s="14" t="s">
        <v>263</v>
      </c>
      <c r="CP7" s="14" t="s">
        <v>263</v>
      </c>
      <c r="CQ7" s="14" t="s">
        <v>263</v>
      </c>
      <c r="CR7" s="14" t="s">
        <v>263</v>
      </c>
      <c r="CS7" s="14" t="s">
        <v>263</v>
      </c>
      <c r="CT7" s="14" t="s">
        <v>263</v>
      </c>
      <c r="CU7" s="14" t="s">
        <v>263</v>
      </c>
      <c r="CV7" s="14" t="s">
        <v>263</v>
      </c>
      <c r="CW7" s="14" t="s">
        <v>263</v>
      </c>
      <c r="CX7" s="14" t="s">
        <v>263</v>
      </c>
      <c r="CY7" s="14" t="s">
        <v>263</v>
      </c>
      <c r="CZ7" s="14" t="s">
        <v>263</v>
      </c>
      <c r="DA7" s="14" t="s">
        <v>263</v>
      </c>
      <c r="DB7" s="14" t="s">
        <v>263</v>
      </c>
      <c r="DC7" s="14" t="s">
        <v>263</v>
      </c>
      <c r="DD7" s="14" t="s">
        <v>263</v>
      </c>
      <c r="DE7" s="14" t="s">
        <v>263</v>
      </c>
      <c r="DF7" s="14" t="s">
        <v>263</v>
      </c>
      <c r="DG7" s="14" t="s">
        <v>263</v>
      </c>
      <c r="DH7" s="14" t="s">
        <v>263</v>
      </c>
      <c r="DI7" s="14" t="s">
        <v>263</v>
      </c>
      <c r="DJ7" s="14" t="s">
        <v>263</v>
      </c>
      <c r="DK7" s="14" t="s">
        <v>263</v>
      </c>
      <c r="DL7" s="14" t="s">
        <v>263</v>
      </c>
      <c r="DM7" s="14" t="s">
        <v>263</v>
      </c>
      <c r="DN7" s="14" t="s">
        <v>263</v>
      </c>
      <c r="DO7" s="14" t="s">
        <v>263</v>
      </c>
      <c r="DP7" s="14" t="s">
        <v>263</v>
      </c>
      <c r="DQ7" s="14" t="s">
        <v>263</v>
      </c>
      <c r="DR7" s="14" t="s">
        <v>263</v>
      </c>
      <c r="DS7" s="14" t="s">
        <v>263</v>
      </c>
      <c r="DT7" s="14" t="s">
        <v>263</v>
      </c>
      <c r="DU7" s="14" t="s">
        <v>263</v>
      </c>
      <c r="DV7" s="14" t="s">
        <v>263</v>
      </c>
      <c r="DW7" s="14" t="s">
        <v>263</v>
      </c>
      <c r="DX7" s="14" t="s">
        <v>263</v>
      </c>
      <c r="DY7" s="14" t="s">
        <v>263</v>
      </c>
      <c r="DZ7" s="14" t="s">
        <v>263</v>
      </c>
      <c r="EA7" s="14" t="s">
        <v>263</v>
      </c>
      <c r="EB7" s="14" t="s">
        <v>263</v>
      </c>
      <c r="EC7" s="14" t="s">
        <v>263</v>
      </c>
      <c r="ED7" s="14" t="s">
        <v>263</v>
      </c>
      <c r="EE7" s="14" t="s">
        <v>263</v>
      </c>
      <c r="EF7" s="14" t="s">
        <v>263</v>
      </c>
      <c r="EG7" s="14" t="s">
        <v>263</v>
      </c>
      <c r="EH7" s="14" t="s">
        <v>263</v>
      </c>
      <c r="EI7" s="14" t="s">
        <v>263</v>
      </c>
      <c r="EJ7" s="14" t="s">
        <v>263</v>
      </c>
      <c r="EK7" s="14" t="s">
        <v>263</v>
      </c>
      <c r="EL7" s="14" t="s">
        <v>263</v>
      </c>
      <c r="EM7" s="14" t="s">
        <v>263</v>
      </c>
      <c r="EN7" s="14" t="s">
        <v>263</v>
      </c>
      <c r="EO7" s="14" t="s">
        <v>263</v>
      </c>
      <c r="EP7" s="14" t="s">
        <v>263</v>
      </c>
      <c r="EQ7" s="14" t="s">
        <v>263</v>
      </c>
      <c r="ER7" s="14" t="s">
        <v>263</v>
      </c>
      <c r="ES7" s="14" t="s">
        <v>263</v>
      </c>
      <c r="ET7" s="14" t="s">
        <v>263</v>
      </c>
      <c r="EU7" s="14" t="s">
        <v>263</v>
      </c>
      <c r="EV7" s="14" t="s">
        <v>263</v>
      </c>
      <c r="EW7" s="14" t="s">
        <v>263</v>
      </c>
      <c r="EX7" s="14" t="s">
        <v>263</v>
      </c>
      <c r="EY7" s="14" t="s">
        <v>263</v>
      </c>
      <c r="EZ7" s="14" t="s">
        <v>263</v>
      </c>
      <c r="FA7" s="14" t="s">
        <v>263</v>
      </c>
      <c r="FB7" s="14" t="s">
        <v>263</v>
      </c>
      <c r="FC7" s="14" t="s">
        <v>263</v>
      </c>
      <c r="FD7" s="14" t="s">
        <v>263</v>
      </c>
      <c r="FE7" s="14" t="s">
        <v>263</v>
      </c>
      <c r="FF7" s="14" t="s">
        <v>263</v>
      </c>
      <c r="FG7" s="14" t="s">
        <v>263</v>
      </c>
      <c r="FH7" s="14" t="s">
        <v>263</v>
      </c>
      <c r="FI7" s="14" t="s">
        <v>263</v>
      </c>
      <c r="FJ7" s="14" t="s">
        <v>263</v>
      </c>
      <c r="FK7" s="14" t="s">
        <v>263</v>
      </c>
      <c r="FL7" s="14" t="s">
        <v>263</v>
      </c>
      <c r="FM7" s="14" t="s">
        <v>263</v>
      </c>
      <c r="FN7" s="14" t="s">
        <v>263</v>
      </c>
      <c r="FO7" s="14" t="s">
        <v>263</v>
      </c>
      <c r="FP7" s="14" t="s">
        <v>263</v>
      </c>
      <c r="FQ7" s="14" t="s">
        <v>263</v>
      </c>
      <c r="FR7" s="14" t="s">
        <v>263</v>
      </c>
      <c r="FS7" s="14" t="s">
        <v>263</v>
      </c>
      <c r="FT7" s="14" t="s">
        <v>263</v>
      </c>
      <c r="FU7" s="14" t="s">
        <v>263</v>
      </c>
      <c r="FV7" s="14" t="s">
        <v>263</v>
      </c>
      <c r="FW7" s="14" t="s">
        <v>263</v>
      </c>
      <c r="FX7" s="14" t="s">
        <v>263</v>
      </c>
      <c r="FY7" s="14" t="s">
        <v>263</v>
      </c>
      <c r="FZ7" s="14" t="s">
        <v>263</v>
      </c>
      <c r="GA7" s="14" t="s">
        <v>263</v>
      </c>
      <c r="GB7" s="14" t="s">
        <v>263</v>
      </c>
      <c r="GC7" s="14" t="s">
        <v>263</v>
      </c>
      <c r="GD7" s="14" t="s">
        <v>263</v>
      </c>
      <c r="GE7" s="14" t="s">
        <v>263</v>
      </c>
      <c r="GF7" s="14" t="s">
        <v>263</v>
      </c>
      <c r="GG7" s="14" t="s">
        <v>263</v>
      </c>
      <c r="GH7" s="14" t="s">
        <v>263</v>
      </c>
      <c r="GI7" s="14" t="s">
        <v>263</v>
      </c>
      <c r="GJ7" s="14" t="s">
        <v>263</v>
      </c>
      <c r="GK7" s="14" t="s">
        <v>263</v>
      </c>
      <c r="GL7" s="14" t="s">
        <v>263</v>
      </c>
      <c r="GM7" s="14" t="s">
        <v>263</v>
      </c>
      <c r="GN7" s="14" t="s">
        <v>263</v>
      </c>
      <c r="GO7" s="14" t="s">
        <v>263</v>
      </c>
      <c r="GP7" s="14" t="s">
        <v>263</v>
      </c>
      <c r="GQ7" s="14" t="s">
        <v>263</v>
      </c>
      <c r="GR7" s="14" t="s">
        <v>263</v>
      </c>
      <c r="GS7" s="14" t="s">
        <v>263</v>
      </c>
      <c r="GT7" s="14" t="s">
        <v>263</v>
      </c>
      <c r="GU7" s="14" t="s">
        <v>263</v>
      </c>
      <c r="GV7" s="14" t="s">
        <v>263</v>
      </c>
      <c r="GW7" s="14" t="s">
        <v>263</v>
      </c>
      <c r="GX7" s="14" t="s">
        <v>263</v>
      </c>
      <c r="GY7" s="14" t="s">
        <v>263</v>
      </c>
      <c r="GZ7" s="14" t="s">
        <v>263</v>
      </c>
      <c r="HA7" s="1" t="s">
        <v>453</v>
      </c>
      <c r="HB7" s="1" t="s">
        <v>453</v>
      </c>
      <c r="HC7" s="1" t="s">
        <v>453</v>
      </c>
      <c r="HD7" s="1" t="s">
        <v>453</v>
      </c>
      <c r="HE7" s="1" t="s">
        <v>453</v>
      </c>
      <c r="HF7" s="1" t="s">
        <v>453</v>
      </c>
      <c r="HG7" s="1" t="s">
        <v>453</v>
      </c>
      <c r="HH7" s="1" t="s">
        <v>453</v>
      </c>
      <c r="HI7" s="1" t="s">
        <v>453</v>
      </c>
      <c r="HJ7" s="1" t="s">
        <v>453</v>
      </c>
      <c r="HK7" s="1" t="s">
        <v>453</v>
      </c>
      <c r="HL7" s="1" t="s">
        <v>453</v>
      </c>
      <c r="HM7" s="1" t="s">
        <v>453</v>
      </c>
      <c r="HN7" s="1" t="s">
        <v>453</v>
      </c>
      <c r="HO7" s="1" t="s">
        <v>453</v>
      </c>
      <c r="HP7" s="1" t="s">
        <v>453</v>
      </c>
      <c r="HQ7" s="1" t="s">
        <v>453</v>
      </c>
      <c r="HR7" s="1" t="s">
        <v>453</v>
      </c>
      <c r="HS7" s="1" t="s">
        <v>453</v>
      </c>
      <c r="HT7" s="1" t="s">
        <v>454</v>
      </c>
      <c r="HU7" s="1" t="s">
        <v>454</v>
      </c>
      <c r="HV7" s="1" t="s">
        <v>454</v>
      </c>
      <c r="HW7" s="1" t="s">
        <v>454</v>
      </c>
      <c r="HX7" s="1" t="s">
        <v>454</v>
      </c>
      <c r="HY7" s="1" t="s">
        <v>454</v>
      </c>
      <c r="HZ7" s="1" t="s">
        <v>454</v>
      </c>
      <c r="IA7" s="1" t="s">
        <v>454</v>
      </c>
      <c r="IB7" s="1" t="s">
        <v>454</v>
      </c>
      <c r="IC7" s="1" t="s">
        <v>454</v>
      </c>
      <c r="ID7" s="1" t="s">
        <v>454</v>
      </c>
      <c r="IE7" s="1" t="s">
        <v>454</v>
      </c>
      <c r="IF7" s="1" t="s">
        <v>454</v>
      </c>
      <c r="IG7" s="1" t="s">
        <v>454</v>
      </c>
      <c r="IH7" s="1" t="s">
        <v>454</v>
      </c>
      <c r="II7" s="1" t="s">
        <v>454</v>
      </c>
      <c r="IJ7" s="1" t="s">
        <v>454</v>
      </c>
      <c r="IK7" s="1" t="s">
        <v>454</v>
      </c>
      <c r="IL7" s="1" t="s">
        <v>454</v>
      </c>
      <c r="IM7" s="14" t="s">
        <v>263</v>
      </c>
      <c r="IN7" s="14" t="s">
        <v>263</v>
      </c>
      <c r="IO7" s="14" t="s">
        <v>263</v>
      </c>
      <c r="IP7" s="1" t="s">
        <v>266</v>
      </c>
      <c r="IQ7" s="1" t="s">
        <v>266</v>
      </c>
      <c r="IR7" s="1" t="s">
        <v>266</v>
      </c>
      <c r="IS7" s="1" t="s">
        <v>266</v>
      </c>
      <c r="IT7" s="1" t="s">
        <v>266</v>
      </c>
      <c r="IU7" s="1" t="s">
        <v>266</v>
      </c>
      <c r="IV7" s="1" t="s">
        <v>266</v>
      </c>
      <c r="IW7" s="1" t="s">
        <v>266</v>
      </c>
      <c r="IX7" s="1" t="s">
        <v>266</v>
      </c>
      <c r="IY7" s="1" t="s">
        <v>266</v>
      </c>
      <c r="IZ7" s="1" t="s">
        <v>266</v>
      </c>
      <c r="JA7" s="1" t="s">
        <v>266</v>
      </c>
      <c r="JB7" s="1" t="s">
        <v>266</v>
      </c>
      <c r="JC7" s="1" t="s">
        <v>266</v>
      </c>
      <c r="JD7" s="1" t="s">
        <v>266</v>
      </c>
      <c r="JE7" s="1" t="s">
        <v>266</v>
      </c>
      <c r="JF7" s="1" t="s">
        <v>266</v>
      </c>
      <c r="JG7" s="1" t="s">
        <v>266</v>
      </c>
      <c r="JH7" s="1" t="s">
        <v>266</v>
      </c>
      <c r="JI7" s="1" t="s">
        <v>266</v>
      </c>
      <c r="JJ7" s="1" t="s">
        <v>266</v>
      </c>
      <c r="JK7" s="1" t="s">
        <v>266</v>
      </c>
      <c r="JL7" s="1" t="s">
        <v>266</v>
      </c>
      <c r="JM7" s="1" t="s">
        <v>266</v>
      </c>
      <c r="JN7" s="1" t="s">
        <v>266</v>
      </c>
      <c r="JO7" s="1" t="s">
        <v>266</v>
      </c>
      <c r="JP7" s="1" t="s">
        <v>266</v>
      </c>
      <c r="JQ7" s="1" t="s">
        <v>266</v>
      </c>
      <c r="JR7" s="1" t="s">
        <v>266</v>
      </c>
      <c r="JS7" s="1" t="s">
        <v>266</v>
      </c>
      <c r="JT7" s="1" t="s">
        <v>266</v>
      </c>
      <c r="JU7" s="1" t="s">
        <v>266</v>
      </c>
      <c r="JV7" s="1" t="s">
        <v>266</v>
      </c>
      <c r="JW7" s="1" t="s">
        <v>266</v>
      </c>
      <c r="JX7" s="1" t="s">
        <v>266</v>
      </c>
      <c r="JY7" s="1" t="s">
        <v>266</v>
      </c>
      <c r="JZ7" s="1" t="s">
        <v>266</v>
      </c>
      <c r="KA7" s="1" t="s">
        <v>266</v>
      </c>
      <c r="KB7" s="1" t="s">
        <v>266</v>
      </c>
      <c r="KC7" s="1" t="s">
        <v>266</v>
      </c>
      <c r="KD7" s="1" t="s">
        <v>266</v>
      </c>
      <c r="KE7" s="1" t="s">
        <v>266</v>
      </c>
      <c r="KF7" s="1" t="s">
        <v>266</v>
      </c>
      <c r="KG7" s="1" t="s">
        <v>266</v>
      </c>
      <c r="KH7" s="1" t="s">
        <v>266</v>
      </c>
      <c r="KI7" s="1" t="s">
        <v>266</v>
      </c>
      <c r="KJ7" s="1" t="s">
        <v>266</v>
      </c>
      <c r="KK7" s="1" t="s">
        <v>266</v>
      </c>
      <c r="KL7" s="1" t="s">
        <v>266</v>
      </c>
      <c r="KM7" s="1" t="s">
        <v>266</v>
      </c>
      <c r="KN7" s="1" t="s">
        <v>266</v>
      </c>
      <c r="KO7" s="1" t="s">
        <v>266</v>
      </c>
      <c r="KP7" s="1" t="s">
        <v>266</v>
      </c>
      <c r="KQ7" s="1" t="s">
        <v>266</v>
      </c>
      <c r="KR7" s="1" t="s">
        <v>266</v>
      </c>
      <c r="KS7" s="1" t="s">
        <v>266</v>
      </c>
      <c r="KT7" s="1" t="s">
        <v>266</v>
      </c>
      <c r="KU7" s="1" t="s">
        <v>266</v>
      </c>
      <c r="KV7" s="1" t="s">
        <v>266</v>
      </c>
      <c r="KW7" s="1" t="s">
        <v>266</v>
      </c>
      <c r="KX7" s="1" t="s">
        <v>266</v>
      </c>
      <c r="KY7" s="1" t="s">
        <v>266</v>
      </c>
      <c r="KZ7" s="1" t="s">
        <v>266</v>
      </c>
      <c r="LA7" s="1" t="s">
        <v>266</v>
      </c>
      <c r="LB7" s="1" t="s">
        <v>266</v>
      </c>
      <c r="LC7" s="1" t="s">
        <v>266</v>
      </c>
      <c r="LD7" s="1" t="s">
        <v>266</v>
      </c>
      <c r="LE7" s="1" t="s">
        <v>266</v>
      </c>
      <c r="LF7" s="1" t="s">
        <v>266</v>
      </c>
      <c r="LG7" s="1" t="s">
        <v>266</v>
      </c>
      <c r="LH7" s="1" t="s">
        <v>266</v>
      </c>
      <c r="LI7" s="1" t="s">
        <v>266</v>
      </c>
      <c r="LJ7" s="1" t="s">
        <v>266</v>
      </c>
      <c r="LK7" s="1" t="s">
        <v>266</v>
      </c>
      <c r="LL7" s="1" t="s">
        <v>266</v>
      </c>
      <c r="LM7" s="1" t="s">
        <v>266</v>
      </c>
      <c r="LN7" s="1" t="s">
        <v>266</v>
      </c>
      <c r="LO7" s="1" t="s">
        <v>266</v>
      </c>
      <c r="LP7" s="1" t="s">
        <v>266</v>
      </c>
      <c r="LQ7" s="1" t="s">
        <v>266</v>
      </c>
      <c r="LR7" s="1" t="s">
        <v>266</v>
      </c>
      <c r="LS7" s="1" t="s">
        <v>266</v>
      </c>
      <c r="LT7" s="1" t="s">
        <v>266</v>
      </c>
      <c r="LU7" s="1" t="s">
        <v>266</v>
      </c>
      <c r="LV7" s="1" t="s">
        <v>266</v>
      </c>
      <c r="LW7" s="1" t="s">
        <v>266</v>
      </c>
      <c r="LX7" s="1" t="s">
        <v>265</v>
      </c>
      <c r="LY7" s="1" t="s">
        <v>265</v>
      </c>
      <c r="LZ7" s="1" t="s">
        <v>265</v>
      </c>
      <c r="MA7" s="1" t="s">
        <v>265</v>
      </c>
      <c r="MB7" s="1" t="s">
        <v>265</v>
      </c>
      <c r="MC7" s="1" t="s">
        <v>265</v>
      </c>
      <c r="MD7" s="1" t="s">
        <v>265</v>
      </c>
      <c r="ME7" s="1" t="s">
        <v>265</v>
      </c>
      <c r="MF7" s="1" t="s">
        <v>265</v>
      </c>
      <c r="MG7" s="1" t="s">
        <v>265</v>
      </c>
      <c r="MH7" s="1" t="s">
        <v>265</v>
      </c>
      <c r="MI7" s="1" t="s">
        <v>265</v>
      </c>
      <c r="MJ7" s="1" t="s">
        <v>265</v>
      </c>
      <c r="MK7" s="1" t="s">
        <v>265</v>
      </c>
      <c r="ML7" s="1" t="s">
        <v>265</v>
      </c>
      <c r="MM7" s="1" t="s">
        <v>265</v>
      </c>
      <c r="MN7" s="1" t="s">
        <v>265</v>
      </c>
      <c r="MO7" s="1" t="s">
        <v>265</v>
      </c>
      <c r="MP7" s="1" t="s">
        <v>265</v>
      </c>
      <c r="MQ7" s="1" t="s">
        <v>265</v>
      </c>
      <c r="MR7" s="1" t="s">
        <v>265</v>
      </c>
      <c r="MS7" s="1" t="s">
        <v>265</v>
      </c>
      <c r="MT7" s="1" t="s">
        <v>265</v>
      </c>
      <c r="MU7" s="1" t="s">
        <v>265</v>
      </c>
      <c r="MV7" s="1" t="s">
        <v>265</v>
      </c>
      <c r="MW7" s="1" t="s">
        <v>265</v>
      </c>
      <c r="MX7" s="1" t="s">
        <v>265</v>
      </c>
      <c r="MY7" s="1" t="s">
        <v>265</v>
      </c>
      <c r="MZ7" s="1" t="s">
        <v>265</v>
      </c>
      <c r="NA7" s="1" t="s">
        <v>265</v>
      </c>
      <c r="NB7" s="1" t="s">
        <v>265</v>
      </c>
      <c r="NC7" s="1" t="s">
        <v>265</v>
      </c>
      <c r="ND7" s="1" t="s">
        <v>265</v>
      </c>
      <c r="NE7" s="1" t="s">
        <v>265</v>
      </c>
      <c r="NF7" s="1" t="s">
        <v>265</v>
      </c>
      <c r="NG7" s="1" t="s">
        <v>265</v>
      </c>
      <c r="NH7" s="1" t="s">
        <v>265</v>
      </c>
      <c r="NI7" s="1" t="s">
        <v>265</v>
      </c>
      <c r="NJ7" s="1" t="s">
        <v>265</v>
      </c>
      <c r="NK7" s="1" t="s">
        <v>265</v>
      </c>
      <c r="NL7" s="1" t="s">
        <v>265</v>
      </c>
      <c r="NM7" s="1" t="s">
        <v>265</v>
      </c>
      <c r="NN7" s="1" t="s">
        <v>265</v>
      </c>
      <c r="NO7" s="1" t="s">
        <v>265</v>
      </c>
      <c r="NP7" s="1" t="s">
        <v>265</v>
      </c>
      <c r="NQ7" s="1" t="s">
        <v>265</v>
      </c>
      <c r="NR7" s="1" t="s">
        <v>265</v>
      </c>
      <c r="NS7" s="1" t="s">
        <v>265</v>
      </c>
      <c r="NT7" s="1" t="s">
        <v>265</v>
      </c>
      <c r="NU7" s="1" t="s">
        <v>265</v>
      </c>
      <c r="NV7" s="1" t="s">
        <v>265</v>
      </c>
      <c r="NW7" s="1" t="s">
        <v>265</v>
      </c>
      <c r="NX7" s="1" t="s">
        <v>265</v>
      </c>
      <c r="NY7" s="1" t="s">
        <v>265</v>
      </c>
      <c r="NZ7" s="1" t="s">
        <v>265</v>
      </c>
      <c r="OA7" s="1" t="s">
        <v>265</v>
      </c>
      <c r="OB7" s="1" t="s">
        <v>265</v>
      </c>
      <c r="OC7" s="1" t="s">
        <v>265</v>
      </c>
      <c r="OD7" s="1" t="s">
        <v>265</v>
      </c>
      <c r="OE7" s="1" t="s">
        <v>265</v>
      </c>
      <c r="OF7" s="1" t="s">
        <v>265</v>
      </c>
      <c r="OG7" s="1" t="s">
        <v>265</v>
      </c>
      <c r="OH7" s="1" t="s">
        <v>265</v>
      </c>
      <c r="OI7" s="1" t="s">
        <v>265</v>
      </c>
      <c r="OJ7" s="1" t="s">
        <v>265</v>
      </c>
      <c r="OK7" s="1" t="s">
        <v>265</v>
      </c>
      <c r="OL7" s="1" t="s">
        <v>265</v>
      </c>
      <c r="OM7" s="1" t="s">
        <v>265</v>
      </c>
      <c r="ON7" s="1" t="s">
        <v>265</v>
      </c>
      <c r="OO7" s="1" t="s">
        <v>265</v>
      </c>
      <c r="OP7" s="1" t="s">
        <v>265</v>
      </c>
      <c r="OQ7" s="1" t="s">
        <v>265</v>
      </c>
      <c r="OR7" s="1" t="s">
        <v>265</v>
      </c>
      <c r="OS7" s="1" t="s">
        <v>265</v>
      </c>
      <c r="OT7" s="1" t="s">
        <v>265</v>
      </c>
      <c r="OU7" s="1" t="s">
        <v>265</v>
      </c>
      <c r="OV7" s="1" t="s">
        <v>265</v>
      </c>
      <c r="OW7" s="1" t="s">
        <v>265</v>
      </c>
      <c r="OX7" s="1" t="s">
        <v>265</v>
      </c>
      <c r="OY7" s="1" t="s">
        <v>265</v>
      </c>
      <c r="OZ7" s="1" t="s">
        <v>265</v>
      </c>
      <c r="PA7" s="1" t="s">
        <v>265</v>
      </c>
      <c r="PB7" s="1" t="s">
        <v>265</v>
      </c>
      <c r="PC7" s="1" t="s">
        <v>265</v>
      </c>
      <c r="PD7" s="1" t="s">
        <v>265</v>
      </c>
      <c r="PE7" s="1" t="s">
        <v>265</v>
      </c>
      <c r="PF7" s="1" t="s">
        <v>265</v>
      </c>
      <c r="PG7" s="1" t="s">
        <v>455</v>
      </c>
      <c r="PH7" s="1" t="s">
        <v>455</v>
      </c>
      <c r="PI7" s="1" t="s">
        <v>455</v>
      </c>
      <c r="PJ7" s="1" t="s">
        <v>455</v>
      </c>
      <c r="PK7" s="1" t="s">
        <v>455</v>
      </c>
      <c r="PL7" s="1" t="s">
        <v>455</v>
      </c>
      <c r="PM7" s="1" t="s">
        <v>455</v>
      </c>
      <c r="PN7" s="1" t="s">
        <v>455</v>
      </c>
      <c r="PO7" s="1" t="s">
        <v>455</v>
      </c>
      <c r="PP7" s="1" t="s">
        <v>455</v>
      </c>
      <c r="PQ7" s="1" t="s">
        <v>455</v>
      </c>
      <c r="PR7" s="1" t="s">
        <v>455</v>
      </c>
      <c r="PS7" s="1" t="s">
        <v>455</v>
      </c>
      <c r="PT7" s="1" t="s">
        <v>455</v>
      </c>
      <c r="PU7" s="1" t="s">
        <v>455</v>
      </c>
      <c r="PV7" s="1" t="s">
        <v>455</v>
      </c>
      <c r="PW7" s="1" t="s">
        <v>455</v>
      </c>
      <c r="PX7" s="1" t="s">
        <v>455</v>
      </c>
      <c r="PY7" s="1" t="s">
        <v>455</v>
      </c>
      <c r="PZ7" s="1" t="s">
        <v>455</v>
      </c>
      <c r="QA7" s="1" t="s">
        <v>455</v>
      </c>
      <c r="QB7" s="1" t="s">
        <v>455</v>
      </c>
      <c r="QC7" s="1" t="s">
        <v>455</v>
      </c>
      <c r="QD7" s="1" t="s">
        <v>455</v>
      </c>
      <c r="QE7" s="1" t="s">
        <v>455</v>
      </c>
      <c r="QF7" s="1" t="s">
        <v>455</v>
      </c>
      <c r="QG7" s="1" t="s">
        <v>455</v>
      </c>
      <c r="QH7" s="1" t="s">
        <v>455</v>
      </c>
      <c r="QI7" s="1" t="s">
        <v>455</v>
      </c>
      <c r="QJ7" s="1" t="s">
        <v>455</v>
      </c>
      <c r="QK7" s="1" t="s">
        <v>455</v>
      </c>
      <c r="QL7" s="1" t="s">
        <v>455</v>
      </c>
      <c r="QM7" s="1" t="s">
        <v>455</v>
      </c>
      <c r="QN7" s="1" t="s">
        <v>455</v>
      </c>
      <c r="QO7" s="1" t="s">
        <v>455</v>
      </c>
      <c r="QP7" s="1" t="s">
        <v>455</v>
      </c>
      <c r="QQ7" s="1" t="s">
        <v>455</v>
      </c>
      <c r="QR7" s="1" t="s">
        <v>455</v>
      </c>
      <c r="QS7" s="1" t="s">
        <v>455</v>
      </c>
      <c r="QT7" s="1" t="s">
        <v>455</v>
      </c>
      <c r="QU7" s="1" t="s">
        <v>455</v>
      </c>
      <c r="QV7" s="1" t="s">
        <v>455</v>
      </c>
      <c r="QW7" s="1" t="s">
        <v>455</v>
      </c>
      <c r="QX7" s="1" t="s">
        <v>455</v>
      </c>
      <c r="QY7" s="1" t="s">
        <v>455</v>
      </c>
      <c r="QZ7" s="1" t="s">
        <v>455</v>
      </c>
      <c r="RA7" s="1" t="s">
        <v>455</v>
      </c>
      <c r="RB7" s="1" t="s">
        <v>455</v>
      </c>
      <c r="RC7" s="1" t="s">
        <v>455</v>
      </c>
      <c r="RD7" s="1" t="s">
        <v>455</v>
      </c>
      <c r="RE7" s="1" t="s">
        <v>455</v>
      </c>
      <c r="RF7" s="1" t="s">
        <v>455</v>
      </c>
      <c r="RG7" s="1" t="s">
        <v>455</v>
      </c>
      <c r="RH7" s="1" t="s">
        <v>455</v>
      </c>
      <c r="RI7" s="1" t="s">
        <v>455</v>
      </c>
      <c r="RJ7" s="1" t="s">
        <v>455</v>
      </c>
      <c r="RK7" s="1" t="s">
        <v>455</v>
      </c>
      <c r="RL7" s="1" t="s">
        <v>455</v>
      </c>
      <c r="RM7" s="1" t="s">
        <v>455</v>
      </c>
      <c r="RN7" s="1" t="s">
        <v>455</v>
      </c>
      <c r="RO7" s="1" t="s">
        <v>455</v>
      </c>
      <c r="RP7" s="1" t="s">
        <v>455</v>
      </c>
      <c r="RQ7" s="1" t="s">
        <v>455</v>
      </c>
      <c r="RR7" s="1" t="s">
        <v>455</v>
      </c>
      <c r="RS7" s="1" t="s">
        <v>455</v>
      </c>
      <c r="RT7" s="1" t="s">
        <v>455</v>
      </c>
      <c r="RU7" s="1" t="s">
        <v>455</v>
      </c>
      <c r="RV7" s="1" t="s">
        <v>455</v>
      </c>
      <c r="RW7" s="1" t="s">
        <v>455</v>
      </c>
      <c r="RX7" s="1" t="s">
        <v>455</v>
      </c>
      <c r="RY7" s="1" t="s">
        <v>455</v>
      </c>
      <c r="RZ7" s="1" t="s">
        <v>455</v>
      </c>
      <c r="SA7" s="1" t="s">
        <v>455</v>
      </c>
      <c r="SB7" s="1" t="s">
        <v>455</v>
      </c>
      <c r="SC7" s="1" t="s">
        <v>455</v>
      </c>
      <c r="SD7" s="1" t="s">
        <v>455</v>
      </c>
      <c r="SE7" s="1" t="s">
        <v>455</v>
      </c>
      <c r="SF7" s="1" t="s">
        <v>455</v>
      </c>
      <c r="SG7" s="1" t="s">
        <v>455</v>
      </c>
      <c r="SH7" s="1" t="s">
        <v>455</v>
      </c>
      <c r="SI7" s="1" t="s">
        <v>455</v>
      </c>
      <c r="SJ7" s="1" t="s">
        <v>455</v>
      </c>
      <c r="SK7" s="1" t="s">
        <v>455</v>
      </c>
      <c r="SL7" s="1" t="s">
        <v>455</v>
      </c>
      <c r="SM7" s="1" t="s">
        <v>455</v>
      </c>
      <c r="SN7" s="1" t="s">
        <v>455</v>
      </c>
      <c r="SO7" s="1" t="s">
        <v>455</v>
      </c>
      <c r="SP7" s="17" t="s">
        <v>456</v>
      </c>
      <c r="SQ7" s="17" t="s">
        <v>456</v>
      </c>
      <c r="SR7" s="17" t="s">
        <v>456</v>
      </c>
      <c r="SS7" s="17" t="s">
        <v>456</v>
      </c>
      <c r="ST7" s="17" t="s">
        <v>456</v>
      </c>
      <c r="SU7" s="17" t="s">
        <v>456</v>
      </c>
      <c r="SV7" s="17" t="s">
        <v>456</v>
      </c>
      <c r="SW7" s="17" t="s">
        <v>456</v>
      </c>
      <c r="SX7" s="17" t="s">
        <v>456</v>
      </c>
      <c r="SY7" s="17" t="s">
        <v>456</v>
      </c>
      <c r="SZ7" s="17" t="s">
        <v>456</v>
      </c>
      <c r="TA7" s="17" t="s">
        <v>456</v>
      </c>
      <c r="TB7" s="17" t="s">
        <v>456</v>
      </c>
      <c r="TC7" s="17" t="s">
        <v>456</v>
      </c>
      <c r="TD7" s="17" t="s">
        <v>456</v>
      </c>
      <c r="TE7" s="17" t="s">
        <v>456</v>
      </c>
      <c r="TF7" s="17" t="s">
        <v>456</v>
      </c>
      <c r="TG7" s="17" t="s">
        <v>456</v>
      </c>
      <c r="TH7" s="17" t="s">
        <v>456</v>
      </c>
      <c r="TI7" s="17" t="s">
        <v>456</v>
      </c>
      <c r="TJ7" s="17" t="s">
        <v>456</v>
      </c>
      <c r="TK7" s="17" t="s">
        <v>456</v>
      </c>
      <c r="TL7" s="17" t="s">
        <v>456</v>
      </c>
      <c r="TM7" s="17" t="s">
        <v>456</v>
      </c>
      <c r="TN7" s="17" t="s">
        <v>456</v>
      </c>
      <c r="TO7" s="17" t="s">
        <v>456</v>
      </c>
      <c r="TP7" s="17" t="s">
        <v>456</v>
      </c>
      <c r="TQ7" s="17" t="s">
        <v>456</v>
      </c>
      <c r="TR7" s="17" t="s">
        <v>456</v>
      </c>
      <c r="TS7" s="17" t="s">
        <v>456</v>
      </c>
      <c r="TT7" s="17" t="s">
        <v>456</v>
      </c>
      <c r="TU7" s="17" t="s">
        <v>456</v>
      </c>
      <c r="TV7" s="17" t="s">
        <v>456</v>
      </c>
      <c r="TW7" s="17" t="s">
        <v>456</v>
      </c>
      <c r="TX7" s="17" t="s">
        <v>456</v>
      </c>
      <c r="TY7" s="17" t="s">
        <v>456</v>
      </c>
      <c r="TZ7" s="17" t="s">
        <v>456</v>
      </c>
      <c r="UA7" s="17" t="s">
        <v>456</v>
      </c>
      <c r="UB7" s="17" t="s">
        <v>456</v>
      </c>
      <c r="UC7" s="17" t="s">
        <v>456</v>
      </c>
      <c r="UD7" s="17" t="s">
        <v>456</v>
      </c>
      <c r="UE7" s="17" t="s">
        <v>456</v>
      </c>
      <c r="UF7" s="17" t="s">
        <v>456</v>
      </c>
      <c r="UG7" s="17" t="s">
        <v>456</v>
      </c>
      <c r="UH7" s="17" t="s">
        <v>456</v>
      </c>
      <c r="UI7" s="17" t="s">
        <v>456</v>
      </c>
      <c r="UJ7" s="17" t="s">
        <v>456</v>
      </c>
      <c r="UK7" s="17" t="s">
        <v>456</v>
      </c>
      <c r="UL7" s="17" t="s">
        <v>456</v>
      </c>
      <c r="UM7" s="17" t="s">
        <v>456</v>
      </c>
      <c r="UN7" s="17" t="s">
        <v>456</v>
      </c>
      <c r="UO7" s="17" t="s">
        <v>456</v>
      </c>
      <c r="UP7" s="17" t="s">
        <v>456</v>
      </c>
      <c r="UQ7" s="17" t="s">
        <v>456</v>
      </c>
      <c r="UR7" s="17" t="s">
        <v>456</v>
      </c>
      <c r="US7" s="17" t="s">
        <v>456</v>
      </c>
      <c r="UT7" s="17" t="s">
        <v>456</v>
      </c>
      <c r="UU7" s="17" t="s">
        <v>456</v>
      </c>
      <c r="UV7" s="17" t="s">
        <v>456</v>
      </c>
      <c r="UW7" s="17" t="s">
        <v>456</v>
      </c>
      <c r="UX7" s="17" t="s">
        <v>456</v>
      </c>
      <c r="UY7" s="17" t="s">
        <v>456</v>
      </c>
      <c r="UZ7" s="17" t="s">
        <v>456</v>
      </c>
      <c r="VA7" s="17" t="s">
        <v>456</v>
      </c>
      <c r="VB7" s="17" t="s">
        <v>456</v>
      </c>
      <c r="VC7" s="17" t="s">
        <v>456</v>
      </c>
      <c r="VD7" s="17" t="s">
        <v>456</v>
      </c>
      <c r="VE7" s="17" t="s">
        <v>456</v>
      </c>
      <c r="VF7" s="17" t="s">
        <v>456</v>
      </c>
      <c r="VG7" s="17" t="s">
        <v>456</v>
      </c>
      <c r="VH7" s="17" t="s">
        <v>456</v>
      </c>
      <c r="VI7" s="17" t="s">
        <v>456</v>
      </c>
      <c r="VJ7" s="17" t="s">
        <v>456</v>
      </c>
      <c r="VK7" s="17" t="s">
        <v>456</v>
      </c>
      <c r="VL7" s="17" t="s">
        <v>456</v>
      </c>
      <c r="VM7" s="17" t="s">
        <v>456</v>
      </c>
      <c r="VN7" s="17" t="s">
        <v>456</v>
      </c>
      <c r="VO7" s="17" t="s">
        <v>456</v>
      </c>
      <c r="VP7" s="17" t="s">
        <v>456</v>
      </c>
      <c r="VQ7" s="17" t="s">
        <v>456</v>
      </c>
      <c r="VR7" s="17" t="s">
        <v>456</v>
      </c>
      <c r="VS7" s="17" t="s">
        <v>456</v>
      </c>
      <c r="VT7" s="17" t="s">
        <v>456</v>
      </c>
      <c r="VU7" s="17" t="s">
        <v>456</v>
      </c>
      <c r="VV7" s="17" t="s">
        <v>456</v>
      </c>
      <c r="VW7" s="17" t="s">
        <v>456</v>
      </c>
      <c r="VX7" s="1" t="s">
        <v>457</v>
      </c>
      <c r="VY7" s="1" t="s">
        <v>457</v>
      </c>
      <c r="VZ7" s="1" t="s">
        <v>457</v>
      </c>
      <c r="WA7" s="1" t="s">
        <v>457</v>
      </c>
      <c r="WB7" s="1" t="s">
        <v>457</v>
      </c>
      <c r="WC7" s="1" t="s">
        <v>457</v>
      </c>
      <c r="WD7" s="1" t="s">
        <v>457</v>
      </c>
      <c r="WE7" s="1" t="s">
        <v>457</v>
      </c>
      <c r="WF7" s="1" t="s">
        <v>457</v>
      </c>
      <c r="WG7" s="1" t="s">
        <v>457</v>
      </c>
      <c r="WH7" s="1" t="s">
        <v>457</v>
      </c>
      <c r="WI7" s="1" t="s">
        <v>457</v>
      </c>
      <c r="WJ7" s="1" t="s">
        <v>457</v>
      </c>
      <c r="WK7" s="1" t="s">
        <v>457</v>
      </c>
      <c r="WL7" s="1" t="s">
        <v>457</v>
      </c>
      <c r="WM7" s="1" t="s">
        <v>457</v>
      </c>
      <c r="WN7" s="1" t="s">
        <v>457</v>
      </c>
      <c r="WO7" s="1" t="s">
        <v>457</v>
      </c>
      <c r="WP7" s="1" t="s">
        <v>457</v>
      </c>
      <c r="WQ7" s="1" t="s">
        <v>267</v>
      </c>
      <c r="WR7" s="1" t="s">
        <v>267</v>
      </c>
      <c r="WS7" s="1" t="s">
        <v>267</v>
      </c>
      <c r="WT7" s="1" t="s">
        <v>267</v>
      </c>
      <c r="WU7" s="1" t="s">
        <v>267</v>
      </c>
      <c r="WV7" s="1" t="s">
        <v>267</v>
      </c>
      <c r="WW7" s="1" t="s">
        <v>267</v>
      </c>
      <c r="WX7" s="1" t="s">
        <v>267</v>
      </c>
      <c r="WY7" s="1" t="s">
        <v>267</v>
      </c>
      <c r="WZ7" s="1" t="s">
        <v>267</v>
      </c>
      <c r="XA7" s="1" t="s">
        <v>267</v>
      </c>
      <c r="XB7" s="1" t="s">
        <v>267</v>
      </c>
      <c r="XC7" s="1" t="s">
        <v>267</v>
      </c>
      <c r="XD7" s="1" t="s">
        <v>267</v>
      </c>
      <c r="XE7" s="1" t="s">
        <v>267</v>
      </c>
      <c r="XF7" s="1" t="s">
        <v>267</v>
      </c>
      <c r="XG7" s="1" t="s">
        <v>267</v>
      </c>
      <c r="XH7" s="1" t="s">
        <v>267</v>
      </c>
      <c r="XI7" s="1" t="s">
        <v>267</v>
      </c>
      <c r="XJ7" s="1" t="s">
        <v>267</v>
      </c>
      <c r="XK7" s="1" t="s">
        <v>267</v>
      </c>
      <c r="XL7" s="1" t="s">
        <v>267</v>
      </c>
      <c r="XM7" s="1" t="s">
        <v>267</v>
      </c>
      <c r="XN7" s="1" t="s">
        <v>267</v>
      </c>
      <c r="XO7" s="1" t="s">
        <v>267</v>
      </c>
      <c r="XP7" s="1" t="s">
        <v>267</v>
      </c>
      <c r="XQ7" s="1" t="s">
        <v>267</v>
      </c>
      <c r="XR7" s="1" t="s">
        <v>267</v>
      </c>
      <c r="XS7" s="1" t="s">
        <v>267</v>
      </c>
      <c r="XT7" s="1" t="s">
        <v>267</v>
      </c>
      <c r="XU7" s="1" t="s">
        <v>267</v>
      </c>
      <c r="XV7" s="1" t="s">
        <v>267</v>
      </c>
      <c r="XW7" s="1" t="s">
        <v>267</v>
      </c>
      <c r="XX7" s="1" t="s">
        <v>267</v>
      </c>
      <c r="XY7" s="1" t="s">
        <v>267</v>
      </c>
      <c r="XZ7" s="1" t="s">
        <v>267</v>
      </c>
      <c r="YA7" s="1" t="s">
        <v>267</v>
      </c>
      <c r="YB7" s="1" t="s">
        <v>267</v>
      </c>
      <c r="YC7" s="1" t="s">
        <v>267</v>
      </c>
      <c r="YD7" s="1" t="s">
        <v>267</v>
      </c>
      <c r="YE7" s="1" t="s">
        <v>267</v>
      </c>
      <c r="YF7" s="1" t="s">
        <v>267</v>
      </c>
      <c r="YG7" s="1" t="s">
        <v>267</v>
      </c>
      <c r="YH7" s="1" t="s">
        <v>267</v>
      </c>
      <c r="YI7" s="1" t="s">
        <v>267</v>
      </c>
      <c r="YJ7" s="1" t="s">
        <v>267</v>
      </c>
      <c r="YK7" s="1" t="s">
        <v>267</v>
      </c>
      <c r="YL7" s="1" t="s">
        <v>267</v>
      </c>
      <c r="YM7" s="1" t="s">
        <v>267</v>
      </c>
      <c r="YN7" s="1" t="s">
        <v>267</v>
      </c>
      <c r="YO7" s="1" t="s">
        <v>267</v>
      </c>
      <c r="YP7" s="1" t="s">
        <v>267</v>
      </c>
      <c r="YQ7" s="1" t="s">
        <v>267</v>
      </c>
      <c r="YR7" s="1" t="s">
        <v>267</v>
      </c>
      <c r="YS7" s="1" t="s">
        <v>267</v>
      </c>
      <c r="YT7" s="1" t="s">
        <v>267</v>
      </c>
      <c r="YU7" s="1" t="s">
        <v>267</v>
      </c>
      <c r="YV7" s="1" t="s">
        <v>267</v>
      </c>
      <c r="YW7" s="1" t="s">
        <v>267</v>
      </c>
      <c r="YX7" s="1" t="s">
        <v>267</v>
      </c>
      <c r="YY7" s="1" t="s">
        <v>267</v>
      </c>
      <c r="YZ7" s="1" t="s">
        <v>267</v>
      </c>
      <c r="ZA7" s="1" t="s">
        <v>267</v>
      </c>
      <c r="ZB7" s="1" t="s">
        <v>267</v>
      </c>
      <c r="ZC7" s="1" t="s">
        <v>267</v>
      </c>
      <c r="ZD7" s="1" t="s">
        <v>267</v>
      </c>
      <c r="ZE7" s="1" t="s">
        <v>267</v>
      </c>
      <c r="ZF7" s="1" t="s">
        <v>267</v>
      </c>
      <c r="ZG7" s="1" t="s">
        <v>267</v>
      </c>
      <c r="ZH7" s="1" t="s">
        <v>267</v>
      </c>
      <c r="ZI7" s="1" t="s">
        <v>267</v>
      </c>
      <c r="ZJ7" s="1" t="s">
        <v>267</v>
      </c>
      <c r="ZK7" s="1" t="s">
        <v>267</v>
      </c>
      <c r="ZL7" s="1" t="s">
        <v>267</v>
      </c>
      <c r="ZM7" s="1" t="s">
        <v>267</v>
      </c>
      <c r="ZN7" s="1" t="s">
        <v>267</v>
      </c>
      <c r="ZO7" s="1" t="s">
        <v>267</v>
      </c>
      <c r="ZP7" s="1" t="s">
        <v>267</v>
      </c>
      <c r="ZQ7" s="1" t="s">
        <v>267</v>
      </c>
      <c r="ZR7" s="1" t="s">
        <v>267</v>
      </c>
      <c r="ZS7" s="1" t="s">
        <v>267</v>
      </c>
      <c r="ZT7" s="1" t="s">
        <v>267</v>
      </c>
      <c r="ZU7" s="1" t="s">
        <v>267</v>
      </c>
      <c r="ZV7" s="1" t="s">
        <v>267</v>
      </c>
      <c r="ZW7" s="1" t="s">
        <v>267</v>
      </c>
      <c r="ZX7" s="1" t="s">
        <v>267</v>
      </c>
      <c r="ZY7" s="1" t="s">
        <v>268</v>
      </c>
      <c r="ZZ7" s="1" t="s">
        <v>268</v>
      </c>
      <c r="AAA7" s="1" t="s">
        <v>268</v>
      </c>
      <c r="AAB7" s="1" t="s">
        <v>60</v>
      </c>
      <c r="AAC7" s="1" t="s">
        <v>60</v>
      </c>
      <c r="AAD7" s="1" t="s">
        <v>60</v>
      </c>
      <c r="AAE7" s="1" t="s">
        <v>458</v>
      </c>
      <c r="AAF7" s="1" t="s">
        <v>458</v>
      </c>
      <c r="AAG7" s="1" t="s">
        <v>458</v>
      </c>
      <c r="AAH7" s="1" t="s">
        <v>459</v>
      </c>
      <c r="AAL7" s="1" t="s">
        <v>60</v>
      </c>
      <c r="AAT7" s="1" t="s">
        <v>60</v>
      </c>
      <c r="AAU7" s="1" t="s">
        <v>79</v>
      </c>
      <c r="AAV7" s="1" t="s">
        <v>60</v>
      </c>
      <c r="AAW7" s="1" t="s">
        <v>460</v>
      </c>
      <c r="AAX7" s="1" t="s">
        <v>461</v>
      </c>
      <c r="AAY7" s="1" t="s">
        <v>269</v>
      </c>
      <c r="AAZ7" s="1" t="s">
        <v>269</v>
      </c>
      <c r="ABA7" s="1" t="s">
        <v>269</v>
      </c>
      <c r="ABB7" s="1" t="s">
        <v>270</v>
      </c>
      <c r="ABC7" s="1" t="s">
        <v>270</v>
      </c>
      <c r="ABD7" s="1" t="s">
        <v>270</v>
      </c>
      <c r="ABE7" s="1" t="s">
        <v>266</v>
      </c>
      <c r="ABF7" s="1" t="s">
        <v>266</v>
      </c>
      <c r="ABG7" s="1" t="s">
        <v>266</v>
      </c>
      <c r="ABH7" s="1" t="s">
        <v>271</v>
      </c>
      <c r="ABI7" s="1" t="s">
        <v>271</v>
      </c>
      <c r="ABJ7" s="1" t="s">
        <v>269</v>
      </c>
      <c r="ABK7" s="1" t="s">
        <v>269</v>
      </c>
      <c r="ABL7" s="1" t="s">
        <v>269</v>
      </c>
      <c r="ABM7" s="1" t="s">
        <v>273</v>
      </c>
      <c r="ABN7" s="1" t="s">
        <v>273</v>
      </c>
      <c r="ABO7" s="1" t="s">
        <v>273</v>
      </c>
      <c r="ABP7" s="1" t="s">
        <v>273</v>
      </c>
      <c r="ABQ7" s="1" t="s">
        <v>462</v>
      </c>
      <c r="ABR7" s="1" t="s">
        <v>462</v>
      </c>
      <c r="ABS7" s="1" t="s">
        <v>274</v>
      </c>
      <c r="ABT7" s="1" t="s">
        <v>274</v>
      </c>
      <c r="ABU7" s="1" t="s">
        <v>269</v>
      </c>
      <c r="ABV7" s="1" t="s">
        <v>269</v>
      </c>
      <c r="ABW7" s="1" t="s">
        <v>269</v>
      </c>
      <c r="ABX7" s="1" t="s">
        <v>269</v>
      </c>
      <c r="ABY7" s="1" t="s">
        <v>269</v>
      </c>
      <c r="ABZ7" s="1" t="s">
        <v>269</v>
      </c>
      <c r="ACA7" s="1" t="s">
        <v>269</v>
      </c>
      <c r="ACB7" s="1" t="s">
        <v>269</v>
      </c>
      <c r="ACC7" s="1" t="s">
        <v>269</v>
      </c>
      <c r="ACD7" s="1" t="s">
        <v>269</v>
      </c>
      <c r="ACE7" s="1" t="s">
        <v>269</v>
      </c>
      <c r="ACF7" s="1" t="s">
        <v>269</v>
      </c>
      <c r="ACG7" s="1" t="s">
        <v>272</v>
      </c>
      <c r="ACH7" s="1" t="s">
        <v>272</v>
      </c>
      <c r="ACI7" s="1" t="s">
        <v>272</v>
      </c>
      <c r="ACJ7" s="1" t="s">
        <v>272</v>
      </c>
      <c r="ACK7" s="1" t="s">
        <v>272</v>
      </c>
      <c r="ACL7" s="1" t="s">
        <v>272</v>
      </c>
      <c r="ACM7" s="1" t="s">
        <v>272</v>
      </c>
      <c r="ACN7" s="1" t="s">
        <v>272</v>
      </c>
      <c r="ACO7" s="1" t="s">
        <v>272</v>
      </c>
      <c r="ACP7" s="1" t="s">
        <v>272</v>
      </c>
      <c r="ACQ7" s="1" t="s">
        <v>272</v>
      </c>
      <c r="ACR7" s="1" t="s">
        <v>272</v>
      </c>
      <c r="ACS7" s="1" t="s">
        <v>272</v>
      </c>
      <c r="ACT7" s="1" t="s">
        <v>272</v>
      </c>
      <c r="ACU7" s="1" t="s">
        <v>272</v>
      </c>
      <c r="ACV7" s="1" t="s">
        <v>272</v>
      </c>
      <c r="ACW7" s="1" t="s">
        <v>269</v>
      </c>
      <c r="ACX7" s="1" t="s">
        <v>269</v>
      </c>
      <c r="ACY7" s="1" t="s">
        <v>269</v>
      </c>
      <c r="ACZ7" s="1" t="s">
        <v>270</v>
      </c>
      <c r="ADA7" s="1" t="s">
        <v>270</v>
      </c>
      <c r="ADB7" s="1" t="s">
        <v>270</v>
      </c>
      <c r="ADC7" s="1" t="s">
        <v>270</v>
      </c>
      <c r="ADD7" s="1" t="s">
        <v>272</v>
      </c>
      <c r="ADE7" s="1" t="s">
        <v>272</v>
      </c>
      <c r="ADF7" s="1" t="s">
        <v>270</v>
      </c>
      <c r="ADG7" s="1" t="s">
        <v>270</v>
      </c>
      <c r="ADH7" s="1" t="s">
        <v>274</v>
      </c>
      <c r="ADI7" s="1" t="s">
        <v>274</v>
      </c>
      <c r="ADJ7" s="1" t="s">
        <v>274</v>
      </c>
      <c r="ADK7" s="1" t="s">
        <v>274</v>
      </c>
      <c r="ADL7" s="1" t="s">
        <v>274</v>
      </c>
      <c r="ADM7" s="1" t="s">
        <v>274</v>
      </c>
      <c r="ADN7" s="1" t="s">
        <v>272</v>
      </c>
      <c r="ADO7" s="1" t="s">
        <v>272</v>
      </c>
      <c r="ADP7" s="1" t="s">
        <v>275</v>
      </c>
      <c r="ADQ7" s="1" t="s">
        <v>275</v>
      </c>
      <c r="ADR7" s="1" t="s">
        <v>272</v>
      </c>
      <c r="ADS7" s="1" t="s">
        <v>272</v>
      </c>
      <c r="ADT7" s="1" t="s">
        <v>272</v>
      </c>
      <c r="ADU7" s="1" t="s">
        <v>272</v>
      </c>
      <c r="ADV7" s="1" t="s">
        <v>272</v>
      </c>
      <c r="ADW7" s="1" t="s">
        <v>276</v>
      </c>
      <c r="ADY7" s="1" t="s">
        <v>263</v>
      </c>
      <c r="ADZ7" s="1" t="s">
        <v>463</v>
      </c>
      <c r="AEA7" s="1" t="s">
        <v>278</v>
      </c>
      <c r="AEB7" s="1" t="s">
        <v>278</v>
      </c>
      <c r="AEC7" s="1" t="s">
        <v>275</v>
      </c>
      <c r="AED7" s="1" t="s">
        <v>281</v>
      </c>
      <c r="AEE7" s="1" t="s">
        <v>274</v>
      </c>
      <c r="AEG7" s="1" t="s">
        <v>266</v>
      </c>
      <c r="AEH7" s="1" t="s">
        <v>274</v>
      </c>
      <c r="AEI7" s="1" t="s">
        <v>464</v>
      </c>
      <c r="AEJ7" s="1" t="s">
        <v>275</v>
      </c>
      <c r="AEK7" s="1" t="s">
        <v>277</v>
      </c>
      <c r="AEL7" s="1" t="s">
        <v>287</v>
      </c>
      <c r="AEM7" s="1" t="s">
        <v>274</v>
      </c>
      <c r="AEN7" s="1" t="s">
        <v>275</v>
      </c>
      <c r="AEO7" s="1" t="s">
        <v>463</v>
      </c>
      <c r="AEP7" s="1" t="s">
        <v>282</v>
      </c>
      <c r="AEQ7" s="1" t="s">
        <v>279</v>
      </c>
      <c r="AER7" s="1" t="s">
        <v>272</v>
      </c>
      <c r="AES7" s="1" t="s">
        <v>280</v>
      </c>
      <c r="AET7" s="1" t="s">
        <v>269</v>
      </c>
      <c r="AEU7" s="1" t="s">
        <v>272</v>
      </c>
      <c r="AEV7" s="1" t="s">
        <v>288</v>
      </c>
      <c r="AEW7" s="1" t="s">
        <v>274</v>
      </c>
      <c r="AEX7" s="1" t="s">
        <v>269</v>
      </c>
      <c r="AEY7" s="1" t="s">
        <v>275</v>
      </c>
      <c r="AEZ7" s="1" t="s">
        <v>281</v>
      </c>
      <c r="AFA7" s="1" t="s">
        <v>465</v>
      </c>
      <c r="AFC7" s="1" t="s">
        <v>466</v>
      </c>
      <c r="AFD7" s="1" t="s">
        <v>272</v>
      </c>
      <c r="AFE7" s="1" t="s">
        <v>467</v>
      </c>
      <c r="AFF7" s="1" t="s">
        <v>272</v>
      </c>
      <c r="AFG7" s="1" t="s">
        <v>468</v>
      </c>
      <c r="AFI7" s="1" t="s">
        <v>283</v>
      </c>
      <c r="AFJ7" s="1" t="s">
        <v>269</v>
      </c>
      <c r="AFK7" s="1" t="s">
        <v>272</v>
      </c>
      <c r="AFL7" s="1" t="s">
        <v>272</v>
      </c>
      <c r="AFM7" s="1" t="s">
        <v>272</v>
      </c>
      <c r="AFN7" s="1" t="s">
        <v>272</v>
      </c>
      <c r="AFO7" s="1" t="s">
        <v>469</v>
      </c>
      <c r="AFP7" s="1" t="s">
        <v>470</v>
      </c>
      <c r="AFQ7" s="1" t="s">
        <v>469</v>
      </c>
      <c r="AFR7" s="1" t="s">
        <v>469</v>
      </c>
      <c r="AFS7" s="1" t="s">
        <v>470</v>
      </c>
      <c r="AFT7" s="1" t="s">
        <v>471</v>
      </c>
      <c r="AFU7" s="1" t="s">
        <v>285</v>
      </c>
      <c r="AFV7" s="1" t="s">
        <v>285</v>
      </c>
      <c r="AFW7" s="1" t="s">
        <v>285</v>
      </c>
      <c r="AFX7" s="1" t="s">
        <v>285</v>
      </c>
      <c r="AFY7" s="1" t="s">
        <v>285</v>
      </c>
      <c r="AFZ7" s="1" t="s">
        <v>285</v>
      </c>
      <c r="AGA7" s="1" t="s">
        <v>285</v>
      </c>
      <c r="AGB7" s="1" t="s">
        <v>285</v>
      </c>
      <c r="AGC7" s="1" t="s">
        <v>285</v>
      </c>
      <c r="AGD7" s="1" t="s">
        <v>285</v>
      </c>
      <c r="AGE7" s="1" t="s">
        <v>285</v>
      </c>
      <c r="AGF7" s="1" t="s">
        <v>472</v>
      </c>
      <c r="AGG7" s="1" t="s">
        <v>291</v>
      </c>
      <c r="AGI7" s="1" t="s">
        <v>291</v>
      </c>
      <c r="AGR7" s="1" t="s">
        <v>473</v>
      </c>
      <c r="AGS7" s="1" t="s">
        <v>60</v>
      </c>
      <c r="AGT7" s="1" t="s">
        <v>60</v>
      </c>
      <c r="AGU7" s="1" t="s">
        <v>60</v>
      </c>
      <c r="AGV7" s="1" t="s">
        <v>60</v>
      </c>
      <c r="AGW7" s="1" t="s">
        <v>60</v>
      </c>
      <c r="AGX7" s="1" t="s">
        <v>60</v>
      </c>
      <c r="AGY7" s="1" t="s">
        <v>67</v>
      </c>
      <c r="AGZ7" s="1" t="s">
        <v>67</v>
      </c>
      <c r="AHA7" s="1" t="s">
        <v>474</v>
      </c>
      <c r="AHC7" s="1" t="s">
        <v>475</v>
      </c>
      <c r="AHD7" s="1" t="s">
        <v>475</v>
      </c>
      <c r="AHE7" s="1" t="s">
        <v>475</v>
      </c>
      <c r="AHF7" s="1" t="s">
        <v>60</v>
      </c>
      <c r="AHG7" s="1" t="s">
        <v>450</v>
      </c>
      <c r="AHH7" s="1" t="s">
        <v>450</v>
      </c>
      <c r="AHI7" s="1" t="s">
        <v>60</v>
      </c>
      <c r="AHJ7" s="1" t="s">
        <v>60</v>
      </c>
      <c r="AHK7" s="1" t="s">
        <v>60</v>
      </c>
      <c r="AHL7" s="1" t="s">
        <v>60</v>
      </c>
      <c r="AHM7" s="1" t="s">
        <v>60</v>
      </c>
      <c r="AHN7" s="1" t="s">
        <v>60</v>
      </c>
      <c r="AHO7" s="1" t="s">
        <v>60</v>
      </c>
      <c r="AHP7" s="1" t="s">
        <v>60</v>
      </c>
      <c r="AHQ7" s="1" t="s">
        <v>60</v>
      </c>
      <c r="AHR7" s="1" t="s">
        <v>476</v>
      </c>
      <c r="AHS7" s="1" t="s">
        <v>60</v>
      </c>
      <c r="AHT7" s="1" t="s">
        <v>60</v>
      </c>
      <c r="AHU7" s="1" t="s">
        <v>477</v>
      </c>
      <c r="AHV7" s="1" t="s">
        <v>477</v>
      </c>
      <c r="AHW7" s="1" t="s">
        <v>67</v>
      </c>
      <c r="AHX7" s="1" t="s">
        <v>450</v>
      </c>
      <c r="AHY7" s="1" t="s">
        <v>450</v>
      </c>
      <c r="AHZ7" s="1" t="s">
        <v>477</v>
      </c>
      <c r="AIA7" s="1" t="s">
        <v>477</v>
      </c>
      <c r="AIB7" s="1" t="s">
        <v>477</v>
      </c>
      <c r="AIC7" s="1" t="s">
        <v>67</v>
      </c>
      <c r="AID7" s="1" t="s">
        <v>476</v>
      </c>
      <c r="AIE7" s="1" t="s">
        <v>67</v>
      </c>
      <c r="AIF7" s="1" t="s">
        <v>60</v>
      </c>
      <c r="AIG7" s="1" t="s">
        <v>477</v>
      </c>
      <c r="AIH7" s="1" t="s">
        <v>477</v>
      </c>
      <c r="AII7" s="1" t="s">
        <v>477</v>
      </c>
      <c r="AIJ7" s="1" t="s">
        <v>60</v>
      </c>
      <c r="AIK7" s="1" t="s">
        <v>60</v>
      </c>
      <c r="AIM7" s="1" t="s">
        <v>60</v>
      </c>
      <c r="AIN7" s="1" t="s">
        <v>60</v>
      </c>
      <c r="AIO7" s="1" t="s">
        <v>60</v>
      </c>
      <c r="AIP7" s="1" t="s">
        <v>60</v>
      </c>
      <c r="AIQ7" s="1" t="s">
        <v>60</v>
      </c>
      <c r="AIR7" s="1" t="s">
        <v>60</v>
      </c>
      <c r="AIS7" s="1" t="s">
        <v>60</v>
      </c>
      <c r="AIT7" s="3" t="s">
        <v>67</v>
      </c>
      <c r="AIU7" s="1" t="s">
        <v>67</v>
      </c>
      <c r="AIV7" s="12" t="s">
        <v>67</v>
      </c>
      <c r="AIW7" s="1" t="s">
        <v>67</v>
      </c>
      <c r="AIX7" s="1" t="s">
        <v>477</v>
      </c>
      <c r="AIY7" s="5" t="s">
        <v>477</v>
      </c>
      <c r="AIZ7" s="5" t="s">
        <v>477</v>
      </c>
      <c r="AJA7" s="5" t="s">
        <v>477</v>
      </c>
      <c r="AJB7" s="18" t="s">
        <v>477</v>
      </c>
      <c r="AJC7" s="18" t="s">
        <v>477</v>
      </c>
    </row>
    <row r="8" spans="1:953" s="1" customFormat="1">
      <c r="A8" s="8"/>
      <c r="B8" s="7"/>
      <c r="C8" s="7" t="s">
        <v>99</v>
      </c>
      <c r="D8" s="7" t="s">
        <v>99</v>
      </c>
      <c r="E8" s="7" t="s">
        <v>99</v>
      </c>
      <c r="F8" s="7" t="s">
        <v>99</v>
      </c>
      <c r="G8" s="7" t="s">
        <v>99</v>
      </c>
      <c r="H8" s="7" t="s">
        <v>99</v>
      </c>
      <c r="I8" s="7" t="s">
        <v>99</v>
      </c>
      <c r="J8" s="7" t="s">
        <v>99</v>
      </c>
      <c r="K8" s="7" t="s">
        <v>99</v>
      </c>
      <c r="L8" s="7" t="s">
        <v>99</v>
      </c>
      <c r="M8" s="7" t="s">
        <v>99</v>
      </c>
      <c r="N8" s="7" t="s">
        <v>99</v>
      </c>
      <c r="O8" s="7" t="s">
        <v>99</v>
      </c>
      <c r="P8" s="7" t="s">
        <v>99</v>
      </c>
      <c r="Q8" s="7" t="s">
        <v>99</v>
      </c>
      <c r="R8" s="7" t="s">
        <v>99</v>
      </c>
      <c r="S8" s="7" t="s">
        <v>99</v>
      </c>
      <c r="T8" s="7" t="s">
        <v>99</v>
      </c>
      <c r="U8" s="7" t="s">
        <v>99</v>
      </c>
      <c r="V8" s="7" t="s">
        <v>99</v>
      </c>
      <c r="W8" s="7" t="s">
        <v>99</v>
      </c>
      <c r="X8" s="7" t="s">
        <v>99</v>
      </c>
      <c r="Y8" s="7" t="s">
        <v>99</v>
      </c>
      <c r="Z8" s="7" t="s">
        <v>99</v>
      </c>
      <c r="AA8" s="7" t="s">
        <v>99</v>
      </c>
      <c r="AB8" s="7"/>
      <c r="AC8" s="7" t="s">
        <v>478</v>
      </c>
      <c r="AD8" s="7" t="s">
        <v>99</v>
      </c>
      <c r="AE8" s="7" t="s">
        <v>478</v>
      </c>
      <c r="AF8" s="7" t="s">
        <v>99</v>
      </c>
      <c r="AG8" s="7" t="s">
        <v>478</v>
      </c>
      <c r="AH8" s="7" t="s">
        <v>99</v>
      </c>
      <c r="AI8" s="7" t="s">
        <v>99</v>
      </c>
      <c r="AJ8" s="7" t="s">
        <v>99</v>
      </c>
      <c r="AK8" s="7" t="s">
        <v>99</v>
      </c>
      <c r="AL8" s="7" t="s">
        <v>99</v>
      </c>
      <c r="AM8" s="7" t="s">
        <v>99</v>
      </c>
      <c r="AN8" s="7" t="s">
        <v>99</v>
      </c>
      <c r="AO8" s="7" t="s">
        <v>99</v>
      </c>
      <c r="AP8" s="7" t="s">
        <v>99</v>
      </c>
      <c r="AQ8" s="7" t="s">
        <v>99</v>
      </c>
      <c r="AR8" s="7" t="s">
        <v>99</v>
      </c>
      <c r="AS8" s="7" t="s">
        <v>99</v>
      </c>
      <c r="AT8" s="7" t="s">
        <v>99</v>
      </c>
      <c r="AU8" s="7" t="s">
        <v>99</v>
      </c>
      <c r="AV8" s="7" t="s">
        <v>99</v>
      </c>
      <c r="AW8" s="7" t="s">
        <v>99</v>
      </c>
      <c r="AX8" s="7" t="s">
        <v>99</v>
      </c>
      <c r="AY8" s="7" t="s">
        <v>99</v>
      </c>
      <c r="AZ8" s="7" t="s">
        <v>99</v>
      </c>
      <c r="BA8" s="7" t="s">
        <v>99</v>
      </c>
      <c r="BB8" s="7" t="s">
        <v>99</v>
      </c>
      <c r="BC8" s="7" t="s">
        <v>99</v>
      </c>
      <c r="BD8" s="7" t="s">
        <v>99</v>
      </c>
      <c r="BE8" s="7" t="s">
        <v>99</v>
      </c>
      <c r="BF8" s="7" t="s">
        <v>99</v>
      </c>
      <c r="BG8" s="7" t="s">
        <v>99</v>
      </c>
      <c r="BH8" s="7" t="s">
        <v>99</v>
      </c>
      <c r="BI8" s="7" t="s">
        <v>99</v>
      </c>
      <c r="BJ8" s="7" t="s">
        <v>99</v>
      </c>
      <c r="BK8" s="7" t="s">
        <v>99</v>
      </c>
      <c r="BL8" s="7" t="s">
        <v>99</v>
      </c>
      <c r="BM8" s="7" t="s">
        <v>99</v>
      </c>
      <c r="BN8" s="7" t="s">
        <v>99</v>
      </c>
      <c r="BO8" s="7" t="s">
        <v>99</v>
      </c>
      <c r="BP8" s="7" t="s">
        <v>99</v>
      </c>
      <c r="BQ8" s="7" t="s">
        <v>99</v>
      </c>
      <c r="BR8" s="7" t="s">
        <v>99</v>
      </c>
      <c r="BS8" s="7" t="s">
        <v>99</v>
      </c>
      <c r="BT8" s="7" t="s">
        <v>99</v>
      </c>
      <c r="BU8" s="7" t="s">
        <v>99</v>
      </c>
      <c r="BV8" s="7" t="s">
        <v>99</v>
      </c>
      <c r="BW8" s="7" t="s">
        <v>99</v>
      </c>
      <c r="BX8" s="7" t="s">
        <v>99</v>
      </c>
      <c r="BY8" s="7" t="s">
        <v>99</v>
      </c>
      <c r="BZ8" s="7" t="s">
        <v>99</v>
      </c>
      <c r="CA8" s="7" t="s">
        <v>99</v>
      </c>
      <c r="CB8" s="7" t="s">
        <v>99</v>
      </c>
      <c r="CC8" s="7" t="s">
        <v>99</v>
      </c>
      <c r="CD8" s="7" t="s">
        <v>99</v>
      </c>
      <c r="CE8" s="7" t="s">
        <v>99</v>
      </c>
      <c r="CF8" s="7" t="s">
        <v>99</v>
      </c>
      <c r="CG8" s="7" t="s">
        <v>99</v>
      </c>
      <c r="CH8" s="7" t="s">
        <v>99</v>
      </c>
      <c r="CI8" s="7" t="s">
        <v>99</v>
      </c>
      <c r="CJ8" s="7" t="s">
        <v>99</v>
      </c>
      <c r="CK8" s="7" t="s">
        <v>99</v>
      </c>
      <c r="CL8" s="7" t="s">
        <v>99</v>
      </c>
      <c r="CM8" s="7" t="s">
        <v>99</v>
      </c>
      <c r="CN8" s="7" t="s">
        <v>99</v>
      </c>
      <c r="CO8" s="7" t="s">
        <v>99</v>
      </c>
      <c r="CP8" s="7" t="s">
        <v>99</v>
      </c>
      <c r="CQ8" s="7" t="s">
        <v>99</v>
      </c>
      <c r="CR8" s="7" t="s">
        <v>99</v>
      </c>
      <c r="CS8" s="7" t="s">
        <v>99</v>
      </c>
      <c r="CT8" s="7" t="s">
        <v>99</v>
      </c>
      <c r="CU8" s="7" t="s">
        <v>99</v>
      </c>
      <c r="CV8" s="7" t="s">
        <v>99</v>
      </c>
      <c r="CW8" s="7" t="s">
        <v>99</v>
      </c>
      <c r="CX8" s="7" t="s">
        <v>99</v>
      </c>
      <c r="CY8" s="7" t="s">
        <v>99</v>
      </c>
      <c r="CZ8" s="7" t="s">
        <v>99</v>
      </c>
      <c r="DA8" s="7" t="s">
        <v>99</v>
      </c>
      <c r="DB8" s="7" t="s">
        <v>99</v>
      </c>
      <c r="DC8" s="7" t="s">
        <v>99</v>
      </c>
      <c r="DD8" s="7" t="s">
        <v>99</v>
      </c>
      <c r="DE8" s="7" t="s">
        <v>99</v>
      </c>
      <c r="DF8" s="7" t="s">
        <v>99</v>
      </c>
      <c r="DG8" s="7" t="s">
        <v>99</v>
      </c>
      <c r="DH8" s="7" t="s">
        <v>99</v>
      </c>
      <c r="DI8" s="7" t="s">
        <v>99</v>
      </c>
      <c r="DJ8" s="7" t="s">
        <v>99</v>
      </c>
      <c r="DK8" s="7" t="s">
        <v>99</v>
      </c>
      <c r="DL8" s="7" t="s">
        <v>99</v>
      </c>
      <c r="DM8" s="7" t="s">
        <v>99</v>
      </c>
      <c r="DN8" s="7" t="s">
        <v>99</v>
      </c>
      <c r="DO8" s="7" t="s">
        <v>99</v>
      </c>
      <c r="DP8" s="7" t="s">
        <v>99</v>
      </c>
      <c r="DQ8" s="7" t="s">
        <v>99</v>
      </c>
      <c r="DR8" s="7" t="s">
        <v>99</v>
      </c>
      <c r="DS8" s="7" t="s">
        <v>99</v>
      </c>
      <c r="DT8" s="7" t="s">
        <v>99</v>
      </c>
      <c r="DU8" s="7" t="s">
        <v>99</v>
      </c>
      <c r="DV8" s="7" t="s">
        <v>99</v>
      </c>
      <c r="DW8" s="7" t="s">
        <v>99</v>
      </c>
      <c r="DX8" s="7" t="s">
        <v>99</v>
      </c>
      <c r="DY8" s="7" t="s">
        <v>99</v>
      </c>
      <c r="DZ8" s="7" t="s">
        <v>99</v>
      </c>
      <c r="EA8" s="7" t="s">
        <v>99</v>
      </c>
      <c r="EB8" s="7" t="s">
        <v>99</v>
      </c>
      <c r="EC8" s="7" t="s">
        <v>99</v>
      </c>
      <c r="ED8" s="7" t="s">
        <v>99</v>
      </c>
      <c r="EE8" s="7" t="s">
        <v>99</v>
      </c>
      <c r="EF8" s="7" t="s">
        <v>99</v>
      </c>
      <c r="EG8" s="7" t="s">
        <v>99</v>
      </c>
      <c r="EH8" s="7" t="s">
        <v>99</v>
      </c>
      <c r="EI8" s="7" t="s">
        <v>99</v>
      </c>
      <c r="EJ8" s="7" t="s">
        <v>99</v>
      </c>
      <c r="EK8" s="7" t="s">
        <v>99</v>
      </c>
      <c r="EL8" s="7" t="s">
        <v>99</v>
      </c>
      <c r="EM8" s="7" t="s">
        <v>99</v>
      </c>
      <c r="EN8" s="7" t="s">
        <v>99</v>
      </c>
      <c r="EO8" s="7" t="s">
        <v>99</v>
      </c>
      <c r="EP8" s="7" t="s">
        <v>99</v>
      </c>
      <c r="EQ8" s="7" t="s">
        <v>99</v>
      </c>
      <c r="ER8" s="7" t="s">
        <v>99</v>
      </c>
      <c r="ES8" s="7" t="s">
        <v>99</v>
      </c>
      <c r="ET8" s="7" t="s">
        <v>99</v>
      </c>
      <c r="EU8" s="7" t="s">
        <v>99</v>
      </c>
      <c r="EV8" s="7" t="s">
        <v>99</v>
      </c>
      <c r="EW8" s="7" t="s">
        <v>99</v>
      </c>
      <c r="EX8" s="7" t="s">
        <v>99</v>
      </c>
      <c r="EY8" s="7" t="s">
        <v>99</v>
      </c>
      <c r="EZ8" s="7" t="s">
        <v>99</v>
      </c>
      <c r="FA8" s="7" t="s">
        <v>99</v>
      </c>
      <c r="FB8" s="7" t="s">
        <v>99</v>
      </c>
      <c r="FC8" s="7" t="s">
        <v>99</v>
      </c>
      <c r="FD8" s="7" t="s">
        <v>99</v>
      </c>
      <c r="FE8" s="7" t="s">
        <v>99</v>
      </c>
      <c r="FF8" s="7" t="s">
        <v>99</v>
      </c>
      <c r="FG8" s="7" t="s">
        <v>99</v>
      </c>
      <c r="FH8" s="7" t="s">
        <v>99</v>
      </c>
      <c r="FI8" s="7" t="s">
        <v>99</v>
      </c>
      <c r="FJ8" s="7" t="s">
        <v>99</v>
      </c>
      <c r="FK8" s="7" t="s">
        <v>99</v>
      </c>
      <c r="FL8" s="7" t="s">
        <v>99</v>
      </c>
      <c r="FM8" s="7" t="s">
        <v>99</v>
      </c>
      <c r="FN8" s="7" t="s">
        <v>99</v>
      </c>
      <c r="FO8" s="7" t="s">
        <v>99</v>
      </c>
      <c r="FP8" s="7" t="s">
        <v>99</v>
      </c>
      <c r="FQ8" s="7" t="s">
        <v>99</v>
      </c>
      <c r="FR8" s="7" t="s">
        <v>99</v>
      </c>
      <c r="FS8" s="7" t="s">
        <v>99</v>
      </c>
      <c r="FT8" s="7" t="s">
        <v>99</v>
      </c>
      <c r="FU8" s="7" t="s">
        <v>99</v>
      </c>
      <c r="FV8" s="7" t="s">
        <v>99</v>
      </c>
      <c r="FW8" s="7" t="s">
        <v>99</v>
      </c>
      <c r="FX8" s="7" t="s">
        <v>99</v>
      </c>
      <c r="FY8" s="7" t="s">
        <v>99</v>
      </c>
      <c r="FZ8" s="7" t="s">
        <v>99</v>
      </c>
      <c r="GA8" s="7" t="s">
        <v>99</v>
      </c>
      <c r="GB8" s="7" t="s">
        <v>99</v>
      </c>
      <c r="GC8" s="7" t="s">
        <v>99</v>
      </c>
      <c r="GD8" s="7" t="s">
        <v>99</v>
      </c>
      <c r="GE8" s="7" t="s">
        <v>99</v>
      </c>
      <c r="GF8" s="7" t="s">
        <v>99</v>
      </c>
      <c r="GG8" s="7" t="s">
        <v>99</v>
      </c>
      <c r="GH8" s="7" t="s">
        <v>99</v>
      </c>
      <c r="GI8" s="7" t="s">
        <v>99</v>
      </c>
      <c r="GJ8" s="7" t="s">
        <v>99</v>
      </c>
      <c r="GK8" s="7" t="s">
        <v>99</v>
      </c>
      <c r="GL8" s="7" t="s">
        <v>99</v>
      </c>
      <c r="GM8" s="7" t="s">
        <v>99</v>
      </c>
      <c r="GN8" s="7" t="s">
        <v>99</v>
      </c>
      <c r="GO8" s="7" t="s">
        <v>99</v>
      </c>
      <c r="GP8" s="7" t="s">
        <v>99</v>
      </c>
      <c r="GQ8" s="7" t="s">
        <v>99</v>
      </c>
      <c r="GR8" s="7" t="s">
        <v>99</v>
      </c>
      <c r="GS8" s="7" t="s">
        <v>99</v>
      </c>
      <c r="GT8" s="7" t="s">
        <v>99</v>
      </c>
      <c r="GU8" s="7" t="s">
        <v>99</v>
      </c>
      <c r="GV8" s="7" t="s">
        <v>99</v>
      </c>
      <c r="GW8" s="7" t="s">
        <v>99</v>
      </c>
      <c r="GX8" s="7" t="s">
        <v>99</v>
      </c>
      <c r="GY8" s="7" t="s">
        <v>99</v>
      </c>
      <c r="GZ8" s="7" t="s">
        <v>99</v>
      </c>
      <c r="HA8" s="7" t="s">
        <v>479</v>
      </c>
      <c r="HB8" s="7" t="s">
        <v>479</v>
      </c>
      <c r="HC8" s="7" t="s">
        <v>479</v>
      </c>
      <c r="HD8" s="7" t="s">
        <v>479</v>
      </c>
      <c r="HE8" s="7" t="s">
        <v>479</v>
      </c>
      <c r="HF8" s="7" t="s">
        <v>479</v>
      </c>
      <c r="HG8" s="7" t="s">
        <v>479</v>
      </c>
      <c r="HH8" s="7" t="s">
        <v>479</v>
      </c>
      <c r="HI8" s="7" t="s">
        <v>479</v>
      </c>
      <c r="HJ8" s="7" t="s">
        <v>479</v>
      </c>
      <c r="HK8" s="7" t="s">
        <v>479</v>
      </c>
      <c r="HL8" s="7" t="s">
        <v>479</v>
      </c>
      <c r="HM8" s="7" t="s">
        <v>479</v>
      </c>
      <c r="HN8" s="7" t="s">
        <v>479</v>
      </c>
      <c r="HO8" s="7" t="s">
        <v>479</v>
      </c>
      <c r="HP8" s="7" t="s">
        <v>479</v>
      </c>
      <c r="HQ8" s="7" t="s">
        <v>479</v>
      </c>
      <c r="HR8" s="7" t="s">
        <v>479</v>
      </c>
      <c r="HS8" s="7" t="s">
        <v>479</v>
      </c>
      <c r="HT8" s="7" t="s">
        <v>479</v>
      </c>
      <c r="HU8" s="7" t="s">
        <v>479</v>
      </c>
      <c r="HV8" s="7" t="s">
        <v>479</v>
      </c>
      <c r="HW8" s="7" t="s">
        <v>479</v>
      </c>
      <c r="HX8" s="7" t="s">
        <v>479</v>
      </c>
      <c r="HY8" s="7" t="s">
        <v>479</v>
      </c>
      <c r="HZ8" s="7" t="s">
        <v>479</v>
      </c>
      <c r="IA8" s="7" t="s">
        <v>479</v>
      </c>
      <c r="IB8" s="7" t="s">
        <v>479</v>
      </c>
      <c r="IC8" s="7" t="s">
        <v>479</v>
      </c>
      <c r="ID8" s="7" t="s">
        <v>479</v>
      </c>
      <c r="IE8" s="7" t="s">
        <v>479</v>
      </c>
      <c r="IF8" s="7" t="s">
        <v>479</v>
      </c>
      <c r="IG8" s="7" t="s">
        <v>479</v>
      </c>
      <c r="IH8" s="7" t="s">
        <v>479</v>
      </c>
      <c r="II8" s="7" t="s">
        <v>479</v>
      </c>
      <c r="IJ8" s="7" t="s">
        <v>479</v>
      </c>
      <c r="IK8" s="7" t="s">
        <v>479</v>
      </c>
      <c r="IL8" s="7" t="s">
        <v>479</v>
      </c>
      <c r="IM8" s="19" t="s">
        <v>480</v>
      </c>
      <c r="IN8" s="19" t="s">
        <v>480</v>
      </c>
      <c r="IO8" s="19" t="s">
        <v>480</v>
      </c>
      <c r="IP8" s="7" t="s">
        <v>99</v>
      </c>
      <c r="IQ8" s="7" t="s">
        <v>99</v>
      </c>
      <c r="IR8" s="7" t="s">
        <v>99</v>
      </c>
      <c r="IS8" s="7" t="s">
        <v>99</v>
      </c>
      <c r="IT8" s="7" t="s">
        <v>99</v>
      </c>
      <c r="IU8" s="7" t="s">
        <v>99</v>
      </c>
      <c r="IV8" s="7" t="s">
        <v>99</v>
      </c>
      <c r="IW8" s="7" t="s">
        <v>99</v>
      </c>
      <c r="IX8" s="7" t="s">
        <v>99</v>
      </c>
      <c r="IY8" s="7" t="s">
        <v>99</v>
      </c>
      <c r="IZ8" s="7" t="s">
        <v>99</v>
      </c>
      <c r="JA8" s="7" t="s">
        <v>99</v>
      </c>
      <c r="JB8" s="7" t="s">
        <v>99</v>
      </c>
      <c r="JC8" s="7" t="s">
        <v>99</v>
      </c>
      <c r="JD8" s="7" t="s">
        <v>99</v>
      </c>
      <c r="JE8" s="7" t="s">
        <v>99</v>
      </c>
      <c r="JF8" s="7" t="s">
        <v>99</v>
      </c>
      <c r="JG8" s="7" t="s">
        <v>99</v>
      </c>
      <c r="JH8" s="7" t="s">
        <v>99</v>
      </c>
      <c r="JI8" s="7" t="s">
        <v>99</v>
      </c>
      <c r="JJ8" s="7" t="s">
        <v>99</v>
      </c>
      <c r="JK8" s="7" t="s">
        <v>99</v>
      </c>
      <c r="JL8" s="7" t="s">
        <v>99</v>
      </c>
      <c r="JM8" s="7" t="s">
        <v>99</v>
      </c>
      <c r="JN8" s="7" t="s">
        <v>99</v>
      </c>
      <c r="JO8" s="7" t="s">
        <v>99</v>
      </c>
      <c r="JP8" s="7" t="s">
        <v>99</v>
      </c>
      <c r="JQ8" s="7" t="s">
        <v>99</v>
      </c>
      <c r="JR8" s="7" t="s">
        <v>99</v>
      </c>
      <c r="JS8" s="7" t="s">
        <v>99</v>
      </c>
      <c r="JT8" s="7" t="s">
        <v>99</v>
      </c>
      <c r="JU8" s="7" t="s">
        <v>99</v>
      </c>
      <c r="JV8" s="7" t="s">
        <v>99</v>
      </c>
      <c r="JW8" s="7" t="s">
        <v>99</v>
      </c>
      <c r="JX8" s="7" t="s">
        <v>99</v>
      </c>
      <c r="JY8" s="7" t="s">
        <v>99</v>
      </c>
      <c r="JZ8" s="7" t="s">
        <v>99</v>
      </c>
      <c r="KA8" s="7" t="s">
        <v>99</v>
      </c>
      <c r="KB8" s="7" t="s">
        <v>99</v>
      </c>
      <c r="KC8" s="7" t="s">
        <v>99</v>
      </c>
      <c r="KD8" s="7" t="s">
        <v>99</v>
      </c>
      <c r="KE8" s="7" t="s">
        <v>99</v>
      </c>
      <c r="KF8" s="7" t="s">
        <v>99</v>
      </c>
      <c r="KG8" s="7" t="s">
        <v>99</v>
      </c>
      <c r="KH8" s="7" t="s">
        <v>99</v>
      </c>
      <c r="KI8" s="7" t="s">
        <v>99</v>
      </c>
      <c r="KJ8" s="7" t="s">
        <v>99</v>
      </c>
      <c r="KK8" s="7" t="s">
        <v>99</v>
      </c>
      <c r="KL8" s="7" t="s">
        <v>99</v>
      </c>
      <c r="KM8" s="7" t="s">
        <v>99</v>
      </c>
      <c r="KN8" s="7" t="s">
        <v>99</v>
      </c>
      <c r="KO8" s="7" t="s">
        <v>99</v>
      </c>
      <c r="KP8" s="7" t="s">
        <v>99</v>
      </c>
      <c r="KQ8" s="7" t="s">
        <v>99</v>
      </c>
      <c r="KR8" s="7" t="s">
        <v>99</v>
      </c>
      <c r="KS8" s="7" t="s">
        <v>99</v>
      </c>
      <c r="KT8" s="7" t="s">
        <v>99</v>
      </c>
      <c r="KU8" s="7" t="s">
        <v>99</v>
      </c>
      <c r="KV8" s="7" t="s">
        <v>99</v>
      </c>
      <c r="KW8" s="7" t="s">
        <v>99</v>
      </c>
      <c r="KX8" s="7" t="s">
        <v>99</v>
      </c>
      <c r="KY8" s="7" t="s">
        <v>99</v>
      </c>
      <c r="KZ8" s="7" t="s">
        <v>99</v>
      </c>
      <c r="LA8" s="7" t="s">
        <v>99</v>
      </c>
      <c r="LB8" s="7" t="s">
        <v>99</v>
      </c>
      <c r="LC8" s="7" t="s">
        <v>99</v>
      </c>
      <c r="LD8" s="7" t="s">
        <v>99</v>
      </c>
      <c r="LE8" s="7" t="s">
        <v>99</v>
      </c>
      <c r="LF8" s="7" t="s">
        <v>99</v>
      </c>
      <c r="LG8" s="7" t="s">
        <v>99</v>
      </c>
      <c r="LH8" s="7" t="s">
        <v>99</v>
      </c>
      <c r="LI8" s="7" t="s">
        <v>99</v>
      </c>
      <c r="LJ8" s="7" t="s">
        <v>99</v>
      </c>
      <c r="LK8" s="7" t="s">
        <v>99</v>
      </c>
      <c r="LL8" s="7" t="s">
        <v>99</v>
      </c>
      <c r="LM8" s="7" t="s">
        <v>99</v>
      </c>
      <c r="LN8" s="7" t="s">
        <v>99</v>
      </c>
      <c r="LO8" s="7" t="s">
        <v>99</v>
      </c>
      <c r="LP8" s="7" t="s">
        <v>99</v>
      </c>
      <c r="LQ8" s="7" t="s">
        <v>99</v>
      </c>
      <c r="LR8" s="7" t="s">
        <v>99</v>
      </c>
      <c r="LS8" s="7" t="s">
        <v>99</v>
      </c>
      <c r="LT8" s="7" t="s">
        <v>99</v>
      </c>
      <c r="LU8" s="7" t="s">
        <v>99</v>
      </c>
      <c r="LV8" s="7" t="s">
        <v>99</v>
      </c>
      <c r="LW8" s="7" t="s">
        <v>99</v>
      </c>
      <c r="LX8" s="7" t="s">
        <v>99</v>
      </c>
      <c r="LY8" s="7" t="s">
        <v>99</v>
      </c>
      <c r="LZ8" s="7" t="s">
        <v>99</v>
      </c>
      <c r="MA8" s="7" t="s">
        <v>99</v>
      </c>
      <c r="MB8" s="7" t="s">
        <v>99</v>
      </c>
      <c r="MC8" s="7" t="s">
        <v>99</v>
      </c>
      <c r="MD8" s="7" t="s">
        <v>99</v>
      </c>
      <c r="ME8" s="7" t="s">
        <v>99</v>
      </c>
      <c r="MF8" s="7" t="s">
        <v>99</v>
      </c>
      <c r="MG8" s="7" t="s">
        <v>99</v>
      </c>
      <c r="MH8" s="7" t="s">
        <v>99</v>
      </c>
      <c r="MI8" s="7" t="s">
        <v>99</v>
      </c>
      <c r="MJ8" s="7" t="s">
        <v>99</v>
      </c>
      <c r="MK8" s="7" t="s">
        <v>99</v>
      </c>
      <c r="ML8" s="7" t="s">
        <v>99</v>
      </c>
      <c r="MM8" s="7" t="s">
        <v>99</v>
      </c>
      <c r="MN8" s="7" t="s">
        <v>99</v>
      </c>
      <c r="MO8" s="7" t="s">
        <v>99</v>
      </c>
      <c r="MP8" s="7" t="s">
        <v>99</v>
      </c>
      <c r="MQ8" s="7" t="s">
        <v>99</v>
      </c>
      <c r="MR8" s="7" t="s">
        <v>99</v>
      </c>
      <c r="MS8" s="7" t="s">
        <v>99</v>
      </c>
      <c r="MT8" s="7" t="s">
        <v>99</v>
      </c>
      <c r="MU8" s="7" t="s">
        <v>99</v>
      </c>
      <c r="MV8" s="7" t="s">
        <v>99</v>
      </c>
      <c r="MW8" s="7" t="s">
        <v>99</v>
      </c>
      <c r="MX8" s="7" t="s">
        <v>99</v>
      </c>
      <c r="MY8" s="7" t="s">
        <v>99</v>
      </c>
      <c r="MZ8" s="7" t="s">
        <v>99</v>
      </c>
      <c r="NA8" s="7" t="s">
        <v>99</v>
      </c>
      <c r="NB8" s="7" t="s">
        <v>99</v>
      </c>
      <c r="NC8" s="7" t="s">
        <v>99</v>
      </c>
      <c r="ND8" s="7" t="s">
        <v>99</v>
      </c>
      <c r="NE8" s="7" t="s">
        <v>99</v>
      </c>
      <c r="NF8" s="7" t="s">
        <v>99</v>
      </c>
      <c r="NG8" s="7" t="s">
        <v>99</v>
      </c>
      <c r="NH8" s="7" t="s">
        <v>99</v>
      </c>
      <c r="NI8" s="7" t="s">
        <v>99</v>
      </c>
      <c r="NJ8" s="7" t="s">
        <v>99</v>
      </c>
      <c r="NK8" s="7" t="s">
        <v>99</v>
      </c>
      <c r="NL8" s="7" t="s">
        <v>99</v>
      </c>
      <c r="NM8" s="7" t="s">
        <v>99</v>
      </c>
      <c r="NN8" s="7" t="s">
        <v>99</v>
      </c>
      <c r="NO8" s="7" t="s">
        <v>99</v>
      </c>
      <c r="NP8" s="7" t="s">
        <v>99</v>
      </c>
      <c r="NQ8" s="7" t="s">
        <v>99</v>
      </c>
      <c r="NR8" s="7" t="s">
        <v>99</v>
      </c>
      <c r="NS8" s="7" t="s">
        <v>99</v>
      </c>
      <c r="NT8" s="7" t="s">
        <v>99</v>
      </c>
      <c r="NU8" s="7" t="s">
        <v>99</v>
      </c>
      <c r="NV8" s="7" t="s">
        <v>99</v>
      </c>
      <c r="NW8" s="7" t="s">
        <v>99</v>
      </c>
      <c r="NX8" s="7" t="s">
        <v>99</v>
      </c>
      <c r="NY8" s="7" t="s">
        <v>99</v>
      </c>
      <c r="NZ8" s="7" t="s">
        <v>99</v>
      </c>
      <c r="OA8" s="7" t="s">
        <v>99</v>
      </c>
      <c r="OB8" s="7" t="s">
        <v>99</v>
      </c>
      <c r="OC8" s="7" t="s">
        <v>99</v>
      </c>
      <c r="OD8" s="7" t="s">
        <v>99</v>
      </c>
      <c r="OE8" s="7" t="s">
        <v>99</v>
      </c>
      <c r="OF8" s="7" t="s">
        <v>99</v>
      </c>
      <c r="OG8" s="7" t="s">
        <v>99</v>
      </c>
      <c r="OH8" s="7" t="s">
        <v>99</v>
      </c>
      <c r="OI8" s="7" t="s">
        <v>99</v>
      </c>
      <c r="OJ8" s="7" t="s">
        <v>99</v>
      </c>
      <c r="OK8" s="7" t="s">
        <v>99</v>
      </c>
      <c r="OL8" s="7" t="s">
        <v>99</v>
      </c>
      <c r="OM8" s="7" t="s">
        <v>99</v>
      </c>
      <c r="ON8" s="7" t="s">
        <v>99</v>
      </c>
      <c r="OO8" s="7" t="s">
        <v>99</v>
      </c>
      <c r="OP8" s="7" t="s">
        <v>99</v>
      </c>
      <c r="OQ8" s="7" t="s">
        <v>99</v>
      </c>
      <c r="OR8" s="7" t="s">
        <v>99</v>
      </c>
      <c r="OS8" s="7" t="s">
        <v>99</v>
      </c>
      <c r="OT8" s="7" t="s">
        <v>99</v>
      </c>
      <c r="OU8" s="7" t="s">
        <v>99</v>
      </c>
      <c r="OV8" s="7" t="s">
        <v>99</v>
      </c>
      <c r="OW8" s="7" t="s">
        <v>99</v>
      </c>
      <c r="OX8" s="7" t="s">
        <v>99</v>
      </c>
      <c r="OY8" s="7" t="s">
        <v>99</v>
      </c>
      <c r="OZ8" s="7" t="s">
        <v>99</v>
      </c>
      <c r="PA8" s="7" t="s">
        <v>99</v>
      </c>
      <c r="PB8" s="7" t="s">
        <v>99</v>
      </c>
      <c r="PC8" s="7" t="s">
        <v>99</v>
      </c>
      <c r="PD8" s="7" t="s">
        <v>99</v>
      </c>
      <c r="PE8" s="7" t="s">
        <v>99</v>
      </c>
      <c r="PF8" s="7" t="s">
        <v>99</v>
      </c>
      <c r="PG8" s="7" t="s">
        <v>99</v>
      </c>
      <c r="PH8" s="7" t="s">
        <v>99</v>
      </c>
      <c r="PI8" s="7" t="s">
        <v>99</v>
      </c>
      <c r="PJ8" s="7" t="s">
        <v>99</v>
      </c>
      <c r="PK8" s="7" t="s">
        <v>99</v>
      </c>
      <c r="PL8" s="7" t="s">
        <v>99</v>
      </c>
      <c r="PM8" s="7" t="s">
        <v>99</v>
      </c>
      <c r="PN8" s="7" t="s">
        <v>99</v>
      </c>
      <c r="PO8" s="7" t="s">
        <v>99</v>
      </c>
      <c r="PP8" s="7" t="s">
        <v>99</v>
      </c>
      <c r="PQ8" s="7" t="s">
        <v>99</v>
      </c>
      <c r="PR8" s="7" t="s">
        <v>99</v>
      </c>
      <c r="PS8" s="7" t="s">
        <v>99</v>
      </c>
      <c r="PT8" s="7" t="s">
        <v>99</v>
      </c>
      <c r="PU8" s="7" t="s">
        <v>99</v>
      </c>
      <c r="PV8" s="7" t="s">
        <v>99</v>
      </c>
      <c r="PW8" s="7" t="s">
        <v>99</v>
      </c>
      <c r="PX8" s="7" t="s">
        <v>99</v>
      </c>
      <c r="PY8" s="7" t="s">
        <v>99</v>
      </c>
      <c r="PZ8" s="7" t="s">
        <v>99</v>
      </c>
      <c r="QA8" s="7" t="s">
        <v>99</v>
      </c>
      <c r="QB8" s="7" t="s">
        <v>99</v>
      </c>
      <c r="QC8" s="7" t="s">
        <v>99</v>
      </c>
      <c r="QD8" s="7" t="s">
        <v>99</v>
      </c>
      <c r="QE8" s="7" t="s">
        <v>99</v>
      </c>
      <c r="QF8" s="7" t="s">
        <v>99</v>
      </c>
      <c r="QG8" s="7" t="s">
        <v>99</v>
      </c>
      <c r="QH8" s="7" t="s">
        <v>99</v>
      </c>
      <c r="QI8" s="7" t="s">
        <v>99</v>
      </c>
      <c r="QJ8" s="7" t="s">
        <v>99</v>
      </c>
      <c r="QK8" s="7" t="s">
        <v>99</v>
      </c>
      <c r="QL8" s="7" t="s">
        <v>99</v>
      </c>
      <c r="QM8" s="7" t="s">
        <v>99</v>
      </c>
      <c r="QN8" s="7" t="s">
        <v>99</v>
      </c>
      <c r="QO8" s="7" t="s">
        <v>99</v>
      </c>
      <c r="QP8" s="7" t="s">
        <v>99</v>
      </c>
      <c r="QQ8" s="7" t="s">
        <v>99</v>
      </c>
      <c r="QR8" s="7" t="s">
        <v>99</v>
      </c>
      <c r="QS8" s="7" t="s">
        <v>99</v>
      </c>
      <c r="QT8" s="7" t="s">
        <v>99</v>
      </c>
      <c r="QU8" s="7" t="s">
        <v>99</v>
      </c>
      <c r="QV8" s="7" t="s">
        <v>99</v>
      </c>
      <c r="QW8" s="7" t="s">
        <v>99</v>
      </c>
      <c r="QX8" s="7" t="s">
        <v>99</v>
      </c>
      <c r="QY8" s="7" t="s">
        <v>99</v>
      </c>
      <c r="QZ8" s="7" t="s">
        <v>99</v>
      </c>
      <c r="RA8" s="7" t="s">
        <v>99</v>
      </c>
      <c r="RB8" s="7" t="s">
        <v>99</v>
      </c>
      <c r="RC8" s="7" t="s">
        <v>99</v>
      </c>
      <c r="RD8" s="7" t="s">
        <v>99</v>
      </c>
      <c r="RE8" s="7" t="s">
        <v>99</v>
      </c>
      <c r="RF8" s="7" t="s">
        <v>99</v>
      </c>
      <c r="RG8" s="7" t="s">
        <v>99</v>
      </c>
      <c r="RH8" s="7" t="s">
        <v>99</v>
      </c>
      <c r="RI8" s="7" t="s">
        <v>99</v>
      </c>
      <c r="RJ8" s="7" t="s">
        <v>99</v>
      </c>
      <c r="RK8" s="7" t="s">
        <v>99</v>
      </c>
      <c r="RL8" s="7" t="s">
        <v>99</v>
      </c>
      <c r="RM8" s="7" t="s">
        <v>99</v>
      </c>
      <c r="RN8" s="7" t="s">
        <v>99</v>
      </c>
      <c r="RO8" s="7" t="s">
        <v>99</v>
      </c>
      <c r="RP8" s="7" t="s">
        <v>99</v>
      </c>
      <c r="RQ8" s="7" t="s">
        <v>99</v>
      </c>
      <c r="RR8" s="7" t="s">
        <v>99</v>
      </c>
      <c r="RS8" s="7" t="s">
        <v>99</v>
      </c>
      <c r="RT8" s="7" t="s">
        <v>99</v>
      </c>
      <c r="RU8" s="7" t="s">
        <v>99</v>
      </c>
      <c r="RV8" s="7" t="s">
        <v>99</v>
      </c>
      <c r="RW8" s="7" t="s">
        <v>99</v>
      </c>
      <c r="RX8" s="7" t="s">
        <v>99</v>
      </c>
      <c r="RY8" s="7" t="s">
        <v>99</v>
      </c>
      <c r="RZ8" s="7" t="s">
        <v>99</v>
      </c>
      <c r="SA8" s="7" t="s">
        <v>99</v>
      </c>
      <c r="SB8" s="7" t="s">
        <v>99</v>
      </c>
      <c r="SC8" s="7" t="s">
        <v>99</v>
      </c>
      <c r="SD8" s="7" t="s">
        <v>99</v>
      </c>
      <c r="SE8" s="7" t="s">
        <v>99</v>
      </c>
      <c r="SF8" s="7" t="s">
        <v>99</v>
      </c>
      <c r="SG8" s="7" t="s">
        <v>99</v>
      </c>
      <c r="SH8" s="7" t="s">
        <v>99</v>
      </c>
      <c r="SI8" s="7" t="s">
        <v>99</v>
      </c>
      <c r="SJ8" s="7" t="s">
        <v>99</v>
      </c>
      <c r="SK8" s="7" t="s">
        <v>99</v>
      </c>
      <c r="SL8" s="7" t="s">
        <v>99</v>
      </c>
      <c r="SM8" s="7" t="s">
        <v>99</v>
      </c>
      <c r="SN8" s="7" t="s">
        <v>99</v>
      </c>
      <c r="SO8" s="7" t="s">
        <v>99</v>
      </c>
      <c r="SP8" s="7" t="s">
        <v>479</v>
      </c>
      <c r="SQ8" s="7" t="s">
        <v>479</v>
      </c>
      <c r="SR8" s="7" t="s">
        <v>479</v>
      </c>
      <c r="SS8" s="7" t="s">
        <v>479</v>
      </c>
      <c r="ST8" s="7" t="s">
        <v>479</v>
      </c>
      <c r="SU8" s="7" t="s">
        <v>479</v>
      </c>
      <c r="SV8" s="7" t="s">
        <v>479</v>
      </c>
      <c r="SW8" s="7" t="s">
        <v>479</v>
      </c>
      <c r="SX8" s="7" t="s">
        <v>479</v>
      </c>
      <c r="SY8" s="7" t="s">
        <v>479</v>
      </c>
      <c r="SZ8" s="7" t="s">
        <v>479</v>
      </c>
      <c r="TA8" s="7" t="s">
        <v>479</v>
      </c>
      <c r="TB8" s="7" t="s">
        <v>479</v>
      </c>
      <c r="TC8" s="7" t="s">
        <v>479</v>
      </c>
      <c r="TD8" s="7" t="s">
        <v>479</v>
      </c>
      <c r="TE8" s="7" t="s">
        <v>479</v>
      </c>
      <c r="TF8" s="7" t="s">
        <v>479</v>
      </c>
      <c r="TG8" s="7" t="s">
        <v>479</v>
      </c>
      <c r="TH8" s="7" t="s">
        <v>479</v>
      </c>
      <c r="TI8" s="7" t="s">
        <v>479</v>
      </c>
      <c r="TJ8" s="7" t="s">
        <v>479</v>
      </c>
      <c r="TK8" s="7" t="s">
        <v>479</v>
      </c>
      <c r="TL8" s="7" t="s">
        <v>479</v>
      </c>
      <c r="TM8" s="7" t="s">
        <v>479</v>
      </c>
      <c r="TN8" s="7" t="s">
        <v>479</v>
      </c>
      <c r="TO8" s="7" t="s">
        <v>479</v>
      </c>
      <c r="TP8" s="7" t="s">
        <v>479</v>
      </c>
      <c r="TQ8" s="7" t="s">
        <v>479</v>
      </c>
      <c r="TR8" s="7" t="s">
        <v>479</v>
      </c>
      <c r="TS8" s="7" t="s">
        <v>479</v>
      </c>
      <c r="TT8" s="7" t="s">
        <v>479</v>
      </c>
      <c r="TU8" s="7" t="s">
        <v>479</v>
      </c>
      <c r="TV8" s="7" t="s">
        <v>479</v>
      </c>
      <c r="TW8" s="7" t="s">
        <v>479</v>
      </c>
      <c r="TX8" s="7" t="s">
        <v>479</v>
      </c>
      <c r="TY8" s="7" t="s">
        <v>479</v>
      </c>
      <c r="TZ8" s="7" t="s">
        <v>479</v>
      </c>
      <c r="UA8" s="7" t="s">
        <v>479</v>
      </c>
      <c r="UB8" s="7" t="s">
        <v>479</v>
      </c>
      <c r="UC8" s="7" t="s">
        <v>479</v>
      </c>
      <c r="UD8" s="7" t="s">
        <v>479</v>
      </c>
      <c r="UE8" s="7" t="s">
        <v>479</v>
      </c>
      <c r="UF8" s="7" t="s">
        <v>479</v>
      </c>
      <c r="UG8" s="7" t="s">
        <v>479</v>
      </c>
      <c r="UH8" s="7" t="s">
        <v>479</v>
      </c>
      <c r="UI8" s="7" t="s">
        <v>479</v>
      </c>
      <c r="UJ8" s="7" t="s">
        <v>479</v>
      </c>
      <c r="UK8" s="7" t="s">
        <v>479</v>
      </c>
      <c r="UL8" s="7" t="s">
        <v>479</v>
      </c>
      <c r="UM8" s="7" t="s">
        <v>479</v>
      </c>
      <c r="UN8" s="7" t="s">
        <v>479</v>
      </c>
      <c r="UO8" s="7" t="s">
        <v>479</v>
      </c>
      <c r="UP8" s="7" t="s">
        <v>479</v>
      </c>
      <c r="UQ8" s="7" t="s">
        <v>479</v>
      </c>
      <c r="UR8" s="7" t="s">
        <v>479</v>
      </c>
      <c r="US8" s="7" t="s">
        <v>479</v>
      </c>
      <c r="UT8" s="7" t="s">
        <v>479</v>
      </c>
      <c r="UU8" s="7" t="s">
        <v>479</v>
      </c>
      <c r="UV8" s="7" t="s">
        <v>479</v>
      </c>
      <c r="UW8" s="7" t="s">
        <v>479</v>
      </c>
      <c r="UX8" s="7" t="s">
        <v>479</v>
      </c>
      <c r="UY8" s="7" t="s">
        <v>479</v>
      </c>
      <c r="UZ8" s="7" t="s">
        <v>479</v>
      </c>
      <c r="VA8" s="7" t="s">
        <v>479</v>
      </c>
      <c r="VB8" s="7" t="s">
        <v>479</v>
      </c>
      <c r="VC8" s="7" t="s">
        <v>479</v>
      </c>
      <c r="VD8" s="7" t="s">
        <v>479</v>
      </c>
      <c r="VE8" s="7" t="s">
        <v>479</v>
      </c>
      <c r="VF8" s="7" t="s">
        <v>479</v>
      </c>
      <c r="VG8" s="7" t="s">
        <v>479</v>
      </c>
      <c r="VH8" s="7" t="s">
        <v>479</v>
      </c>
      <c r="VI8" s="7" t="s">
        <v>479</v>
      </c>
      <c r="VJ8" s="7" t="s">
        <v>479</v>
      </c>
      <c r="VK8" s="7" t="s">
        <v>479</v>
      </c>
      <c r="VL8" s="7" t="s">
        <v>479</v>
      </c>
      <c r="VM8" s="7" t="s">
        <v>479</v>
      </c>
      <c r="VN8" s="7" t="s">
        <v>479</v>
      </c>
      <c r="VO8" s="7" t="s">
        <v>479</v>
      </c>
      <c r="VP8" s="7" t="s">
        <v>479</v>
      </c>
      <c r="VQ8" s="7" t="s">
        <v>479</v>
      </c>
      <c r="VR8" s="7" t="s">
        <v>479</v>
      </c>
      <c r="VS8" s="7" t="s">
        <v>479</v>
      </c>
      <c r="VT8" s="7" t="s">
        <v>479</v>
      </c>
      <c r="VU8" s="7" t="s">
        <v>479</v>
      </c>
      <c r="VV8" s="7" t="s">
        <v>479</v>
      </c>
      <c r="VW8" s="7" t="s">
        <v>479</v>
      </c>
      <c r="VX8" s="7" t="s">
        <v>479</v>
      </c>
      <c r="VY8" s="7" t="s">
        <v>479</v>
      </c>
      <c r="VZ8" s="7" t="s">
        <v>479</v>
      </c>
      <c r="WA8" s="7" t="s">
        <v>479</v>
      </c>
      <c r="WB8" s="7" t="s">
        <v>479</v>
      </c>
      <c r="WC8" s="7" t="s">
        <v>479</v>
      </c>
      <c r="WD8" s="7" t="s">
        <v>479</v>
      </c>
      <c r="WE8" s="7" t="s">
        <v>479</v>
      </c>
      <c r="WF8" s="7" t="s">
        <v>479</v>
      </c>
      <c r="WG8" s="7" t="s">
        <v>479</v>
      </c>
      <c r="WH8" s="7" t="s">
        <v>479</v>
      </c>
      <c r="WI8" s="7" t="s">
        <v>479</v>
      </c>
      <c r="WJ8" s="7" t="s">
        <v>479</v>
      </c>
      <c r="WK8" s="7" t="s">
        <v>479</v>
      </c>
      <c r="WL8" s="7" t="s">
        <v>479</v>
      </c>
      <c r="WM8" s="7" t="s">
        <v>479</v>
      </c>
      <c r="WN8" s="7" t="s">
        <v>479</v>
      </c>
      <c r="WO8" s="7" t="s">
        <v>479</v>
      </c>
      <c r="WP8" s="7" t="s">
        <v>479</v>
      </c>
      <c r="WQ8" s="7" t="s">
        <v>479</v>
      </c>
      <c r="WR8" s="7" t="s">
        <v>479</v>
      </c>
      <c r="WS8" s="7" t="s">
        <v>479</v>
      </c>
      <c r="WT8" s="7" t="s">
        <v>479</v>
      </c>
      <c r="WU8" s="7" t="s">
        <v>479</v>
      </c>
      <c r="WV8" s="7" t="s">
        <v>479</v>
      </c>
      <c r="WW8" s="7" t="s">
        <v>479</v>
      </c>
      <c r="WX8" s="7" t="s">
        <v>479</v>
      </c>
      <c r="WY8" s="7" t="s">
        <v>479</v>
      </c>
      <c r="WZ8" s="7" t="s">
        <v>479</v>
      </c>
      <c r="XA8" s="7" t="s">
        <v>479</v>
      </c>
      <c r="XB8" s="7" t="s">
        <v>479</v>
      </c>
      <c r="XC8" s="7" t="s">
        <v>479</v>
      </c>
      <c r="XD8" s="7" t="s">
        <v>479</v>
      </c>
      <c r="XE8" s="7" t="s">
        <v>479</v>
      </c>
      <c r="XF8" s="7" t="s">
        <v>479</v>
      </c>
      <c r="XG8" s="7" t="s">
        <v>479</v>
      </c>
      <c r="XH8" s="7" t="s">
        <v>479</v>
      </c>
      <c r="XI8" s="7" t="s">
        <v>479</v>
      </c>
      <c r="XJ8" s="7" t="s">
        <v>479</v>
      </c>
      <c r="XK8" s="7" t="s">
        <v>479</v>
      </c>
      <c r="XL8" s="7" t="s">
        <v>479</v>
      </c>
      <c r="XM8" s="7" t="s">
        <v>479</v>
      </c>
      <c r="XN8" s="7" t="s">
        <v>479</v>
      </c>
      <c r="XO8" s="7" t="s">
        <v>479</v>
      </c>
      <c r="XP8" s="7" t="s">
        <v>479</v>
      </c>
      <c r="XQ8" s="7" t="s">
        <v>479</v>
      </c>
      <c r="XR8" s="7" t="s">
        <v>479</v>
      </c>
      <c r="XS8" s="7" t="s">
        <v>479</v>
      </c>
      <c r="XT8" s="7" t="s">
        <v>479</v>
      </c>
      <c r="XU8" s="7" t="s">
        <v>479</v>
      </c>
      <c r="XV8" s="7" t="s">
        <v>479</v>
      </c>
      <c r="XW8" s="7" t="s">
        <v>479</v>
      </c>
      <c r="XX8" s="7" t="s">
        <v>479</v>
      </c>
      <c r="XY8" s="7" t="s">
        <v>479</v>
      </c>
      <c r="XZ8" s="7" t="s">
        <v>479</v>
      </c>
      <c r="YA8" s="7" t="s">
        <v>479</v>
      </c>
      <c r="YB8" s="7" t="s">
        <v>479</v>
      </c>
      <c r="YC8" s="7" t="s">
        <v>479</v>
      </c>
      <c r="YD8" s="7" t="s">
        <v>479</v>
      </c>
      <c r="YE8" s="7" t="s">
        <v>479</v>
      </c>
      <c r="YF8" s="7" t="s">
        <v>479</v>
      </c>
      <c r="YG8" s="7" t="s">
        <v>479</v>
      </c>
      <c r="YH8" s="7" t="s">
        <v>479</v>
      </c>
      <c r="YI8" s="7" t="s">
        <v>479</v>
      </c>
      <c r="YJ8" s="7" t="s">
        <v>479</v>
      </c>
      <c r="YK8" s="7" t="s">
        <v>479</v>
      </c>
      <c r="YL8" s="7" t="s">
        <v>479</v>
      </c>
      <c r="YM8" s="7" t="s">
        <v>479</v>
      </c>
      <c r="YN8" s="7" t="s">
        <v>479</v>
      </c>
      <c r="YO8" s="7" t="s">
        <v>479</v>
      </c>
      <c r="YP8" s="7" t="s">
        <v>479</v>
      </c>
      <c r="YQ8" s="7" t="s">
        <v>479</v>
      </c>
      <c r="YR8" s="7" t="s">
        <v>479</v>
      </c>
      <c r="YS8" s="7" t="s">
        <v>479</v>
      </c>
      <c r="YT8" s="7" t="s">
        <v>479</v>
      </c>
      <c r="YU8" s="7" t="s">
        <v>479</v>
      </c>
      <c r="YV8" s="7" t="s">
        <v>479</v>
      </c>
      <c r="YW8" s="7" t="s">
        <v>479</v>
      </c>
      <c r="YX8" s="7" t="s">
        <v>479</v>
      </c>
      <c r="YY8" s="7" t="s">
        <v>479</v>
      </c>
      <c r="YZ8" s="7" t="s">
        <v>479</v>
      </c>
      <c r="ZA8" s="7" t="s">
        <v>479</v>
      </c>
      <c r="ZB8" s="7" t="s">
        <v>479</v>
      </c>
      <c r="ZC8" s="7" t="s">
        <v>479</v>
      </c>
      <c r="ZD8" s="7" t="s">
        <v>479</v>
      </c>
      <c r="ZE8" s="7" t="s">
        <v>479</v>
      </c>
      <c r="ZF8" s="7" t="s">
        <v>479</v>
      </c>
      <c r="ZG8" s="7" t="s">
        <v>479</v>
      </c>
      <c r="ZH8" s="7" t="s">
        <v>479</v>
      </c>
      <c r="ZI8" s="7" t="s">
        <v>479</v>
      </c>
      <c r="ZJ8" s="7" t="s">
        <v>479</v>
      </c>
      <c r="ZK8" s="7" t="s">
        <v>479</v>
      </c>
      <c r="ZL8" s="7" t="s">
        <v>479</v>
      </c>
      <c r="ZM8" s="7" t="s">
        <v>479</v>
      </c>
      <c r="ZN8" s="7" t="s">
        <v>479</v>
      </c>
      <c r="ZO8" s="7" t="s">
        <v>479</v>
      </c>
      <c r="ZP8" s="7" t="s">
        <v>479</v>
      </c>
      <c r="ZQ8" s="7" t="s">
        <v>479</v>
      </c>
      <c r="ZR8" s="7" t="s">
        <v>479</v>
      </c>
      <c r="ZS8" s="7" t="s">
        <v>479</v>
      </c>
      <c r="ZT8" s="7" t="s">
        <v>479</v>
      </c>
      <c r="ZU8" s="7" t="s">
        <v>479</v>
      </c>
      <c r="ZV8" s="7" t="s">
        <v>479</v>
      </c>
      <c r="ZW8" s="7" t="s">
        <v>479</v>
      </c>
      <c r="ZX8" s="7" t="s">
        <v>479</v>
      </c>
      <c r="ZY8" s="7" t="s">
        <v>479</v>
      </c>
      <c r="ZZ8" s="7" t="s">
        <v>479</v>
      </c>
      <c r="AAA8" s="7" t="s">
        <v>479</v>
      </c>
      <c r="AAB8" s="7" t="s">
        <v>99</v>
      </c>
      <c r="AAC8" s="7" t="s">
        <v>99</v>
      </c>
      <c r="AAD8" s="7" t="s">
        <v>99</v>
      </c>
      <c r="AAE8" s="7" t="s">
        <v>99</v>
      </c>
      <c r="AAF8" s="7" t="s">
        <v>99</v>
      </c>
      <c r="AAG8" s="7" t="s">
        <v>99</v>
      </c>
      <c r="AAH8" s="7" t="s">
        <v>99</v>
      </c>
      <c r="AAI8" s="19" t="s">
        <v>480</v>
      </c>
      <c r="AAJ8" s="19" t="s">
        <v>480</v>
      </c>
      <c r="AAK8" s="19" t="s">
        <v>480</v>
      </c>
      <c r="AAL8" s="19" t="s">
        <v>480</v>
      </c>
      <c r="AAM8" s="19" t="s">
        <v>480</v>
      </c>
      <c r="AAN8" s="19" t="s">
        <v>480</v>
      </c>
      <c r="AAO8" s="19" t="s">
        <v>480</v>
      </c>
      <c r="AAP8" s="19" t="s">
        <v>480</v>
      </c>
      <c r="AAQ8" s="19" t="s">
        <v>480</v>
      </c>
      <c r="AAR8" s="19" t="s">
        <v>480</v>
      </c>
      <c r="AAS8" s="19" t="s">
        <v>480</v>
      </c>
      <c r="AAT8" s="19" t="s">
        <v>480</v>
      </c>
      <c r="AAU8" s="19" t="s">
        <v>480</v>
      </c>
      <c r="AAV8" s="19" t="s">
        <v>480</v>
      </c>
      <c r="AAW8" s="19" t="s">
        <v>480</v>
      </c>
      <c r="AAX8" s="19" t="s">
        <v>480</v>
      </c>
      <c r="AAY8" s="7" t="s">
        <v>99</v>
      </c>
      <c r="AAZ8" s="7" t="s">
        <v>99</v>
      </c>
      <c r="ABA8" s="7" t="s">
        <v>99</v>
      </c>
      <c r="ABB8" s="7" t="s">
        <v>99</v>
      </c>
      <c r="ABC8" s="7" t="s">
        <v>99</v>
      </c>
      <c r="ABD8" s="7" t="s">
        <v>99</v>
      </c>
      <c r="ABE8" s="7" t="s">
        <v>99</v>
      </c>
      <c r="ABF8" s="7" t="s">
        <v>99</v>
      </c>
      <c r="ABG8" s="7" t="s">
        <v>99</v>
      </c>
      <c r="ABH8" s="7" t="s">
        <v>99</v>
      </c>
      <c r="ABI8" s="7" t="s">
        <v>99</v>
      </c>
      <c r="ABJ8" s="7" t="s">
        <v>99</v>
      </c>
      <c r="ABK8" s="7" t="s">
        <v>99</v>
      </c>
      <c r="ABL8" s="7" t="s">
        <v>99</v>
      </c>
      <c r="ABM8" s="7" t="s">
        <v>99</v>
      </c>
      <c r="ABN8" s="7" t="s">
        <v>99</v>
      </c>
      <c r="ABO8" s="7" t="s">
        <v>99</v>
      </c>
      <c r="ABP8" s="7" t="s">
        <v>99</v>
      </c>
      <c r="ABQ8" s="7" t="s">
        <v>99</v>
      </c>
      <c r="ABR8" s="7" t="s">
        <v>99</v>
      </c>
      <c r="ABS8" s="7" t="s">
        <v>99</v>
      </c>
      <c r="ABT8" s="7" t="s">
        <v>99</v>
      </c>
      <c r="ABU8" s="7" t="s">
        <v>99</v>
      </c>
      <c r="ABV8" s="7" t="s">
        <v>99</v>
      </c>
      <c r="ABW8" s="7" t="s">
        <v>99</v>
      </c>
      <c r="ABX8" s="7" t="s">
        <v>99</v>
      </c>
      <c r="ABY8" s="7" t="s">
        <v>99</v>
      </c>
      <c r="ABZ8" s="7" t="s">
        <v>99</v>
      </c>
      <c r="ACA8" s="7" t="s">
        <v>99</v>
      </c>
      <c r="ACB8" s="7" t="s">
        <v>99</v>
      </c>
      <c r="ACC8" s="7" t="s">
        <v>99</v>
      </c>
      <c r="ACD8" s="7" t="s">
        <v>99</v>
      </c>
      <c r="ACE8" s="7" t="s">
        <v>99</v>
      </c>
      <c r="ACF8" s="7" t="s">
        <v>99</v>
      </c>
      <c r="ACG8" s="7" t="s">
        <v>99</v>
      </c>
      <c r="ACH8" s="7" t="s">
        <v>99</v>
      </c>
      <c r="ACI8" s="7" t="s">
        <v>99</v>
      </c>
      <c r="ACJ8" s="7" t="s">
        <v>99</v>
      </c>
      <c r="ACK8" s="7" t="s">
        <v>99</v>
      </c>
      <c r="ACL8" s="7" t="s">
        <v>99</v>
      </c>
      <c r="ACM8" s="7" t="s">
        <v>99</v>
      </c>
      <c r="ACN8" s="7" t="s">
        <v>99</v>
      </c>
      <c r="ACO8" s="7" t="s">
        <v>99</v>
      </c>
      <c r="ACP8" s="7" t="s">
        <v>99</v>
      </c>
      <c r="ACQ8" s="7" t="s">
        <v>99</v>
      </c>
      <c r="ACR8" s="7" t="s">
        <v>99</v>
      </c>
      <c r="ACS8" s="7" t="s">
        <v>99</v>
      </c>
      <c r="ACT8" s="7" t="s">
        <v>99</v>
      </c>
      <c r="ACU8" s="7" t="s">
        <v>99</v>
      </c>
      <c r="ACV8" s="7" t="s">
        <v>99</v>
      </c>
      <c r="ACW8" s="7" t="s">
        <v>99</v>
      </c>
      <c r="ACX8" s="7" t="s">
        <v>99</v>
      </c>
      <c r="ACY8" s="7" t="s">
        <v>99</v>
      </c>
      <c r="ACZ8" s="7" t="s">
        <v>99</v>
      </c>
      <c r="ADA8" s="7" t="s">
        <v>99</v>
      </c>
      <c r="ADB8" s="7" t="s">
        <v>99</v>
      </c>
      <c r="ADC8" s="7" t="s">
        <v>99</v>
      </c>
      <c r="ADD8" s="7" t="s">
        <v>99</v>
      </c>
      <c r="ADE8" s="7" t="s">
        <v>99</v>
      </c>
      <c r="ADF8" s="7" t="s">
        <v>99</v>
      </c>
      <c r="ADG8" s="7" t="s">
        <v>99</v>
      </c>
      <c r="ADH8" s="7" t="s">
        <v>99</v>
      </c>
      <c r="ADI8" s="7" t="s">
        <v>99</v>
      </c>
      <c r="ADJ8" s="7" t="s">
        <v>99</v>
      </c>
      <c r="ADK8" s="7" t="s">
        <v>99</v>
      </c>
      <c r="ADL8" s="7" t="s">
        <v>99</v>
      </c>
      <c r="ADM8" s="7" t="s">
        <v>99</v>
      </c>
      <c r="ADN8" s="7" t="s">
        <v>99</v>
      </c>
      <c r="ADO8" s="7" t="s">
        <v>99</v>
      </c>
      <c r="ADP8" s="7" t="s">
        <v>99</v>
      </c>
      <c r="ADQ8" s="7" t="s">
        <v>99</v>
      </c>
      <c r="ADR8" s="7" t="s">
        <v>99</v>
      </c>
      <c r="ADS8" s="7" t="s">
        <v>99</v>
      </c>
      <c r="ADT8" s="7" t="s">
        <v>99</v>
      </c>
      <c r="ADU8" s="7" t="s">
        <v>99</v>
      </c>
      <c r="ADV8" s="7" t="s">
        <v>99</v>
      </c>
      <c r="ADW8" s="7" t="s">
        <v>99</v>
      </c>
      <c r="ADX8" s="7" t="s">
        <v>99</v>
      </c>
      <c r="ADY8" s="7" t="s">
        <v>99</v>
      </c>
      <c r="ADZ8" s="7" t="s">
        <v>99</v>
      </c>
      <c r="AEA8" s="7" t="s">
        <v>99</v>
      </c>
      <c r="AEB8" s="7" t="s">
        <v>99</v>
      </c>
      <c r="AEC8" s="7" t="s">
        <v>99</v>
      </c>
      <c r="AED8" s="7" t="s">
        <v>99</v>
      </c>
      <c r="AEE8" s="7" t="s">
        <v>99</v>
      </c>
      <c r="AEF8" s="7" t="s">
        <v>99</v>
      </c>
      <c r="AEG8" s="7" t="s">
        <v>99</v>
      </c>
      <c r="AEH8" s="7" t="s">
        <v>99</v>
      </c>
      <c r="AEI8" s="7" t="s">
        <v>99</v>
      </c>
      <c r="AEJ8" s="7" t="s">
        <v>99</v>
      </c>
      <c r="AEK8" s="7" t="s">
        <v>99</v>
      </c>
      <c r="AEL8" s="7" t="s">
        <v>99</v>
      </c>
      <c r="AEM8" s="7" t="s">
        <v>99</v>
      </c>
      <c r="AEN8" s="7" t="s">
        <v>99</v>
      </c>
      <c r="AEO8" s="7" t="s">
        <v>99</v>
      </c>
      <c r="AEP8" s="7" t="s">
        <v>99</v>
      </c>
      <c r="AEQ8" s="7" t="s">
        <v>99</v>
      </c>
      <c r="AER8" s="7" t="s">
        <v>99</v>
      </c>
      <c r="AES8" s="7" t="s">
        <v>99</v>
      </c>
      <c r="AET8" s="7" t="s">
        <v>99</v>
      </c>
      <c r="AEU8" s="7" t="s">
        <v>99</v>
      </c>
      <c r="AEV8" s="7" t="s">
        <v>99</v>
      </c>
      <c r="AEW8" s="7" t="s">
        <v>99</v>
      </c>
      <c r="AEX8" s="7" t="s">
        <v>99</v>
      </c>
      <c r="AEY8" s="7" t="s">
        <v>99</v>
      </c>
      <c r="AEZ8" s="7" t="s">
        <v>99</v>
      </c>
      <c r="AFA8" s="7" t="s">
        <v>99</v>
      </c>
      <c r="AFB8" s="7" t="s">
        <v>99</v>
      </c>
      <c r="AFC8" s="7" t="s">
        <v>99</v>
      </c>
      <c r="AFD8" s="7" t="s">
        <v>99</v>
      </c>
      <c r="AFE8" s="7" t="s">
        <v>99</v>
      </c>
      <c r="AFF8" s="7" t="s">
        <v>99</v>
      </c>
      <c r="AFG8" s="7" t="s">
        <v>99</v>
      </c>
      <c r="AFH8" s="7" t="s">
        <v>99</v>
      </c>
      <c r="AFI8" s="7" t="s">
        <v>99</v>
      </c>
      <c r="AFJ8" s="7" t="s">
        <v>99</v>
      </c>
      <c r="AFK8" s="7" t="s">
        <v>99</v>
      </c>
      <c r="AFL8" s="7" t="s">
        <v>99</v>
      </c>
      <c r="AFM8" s="7" t="s">
        <v>99</v>
      </c>
      <c r="AFN8" s="7" t="s">
        <v>99</v>
      </c>
      <c r="AFO8" s="7" t="s">
        <v>99</v>
      </c>
      <c r="AFP8" s="7" t="s">
        <v>99</v>
      </c>
      <c r="AFQ8" s="7" t="s">
        <v>99</v>
      </c>
      <c r="AFR8" s="7" t="s">
        <v>99</v>
      </c>
      <c r="AFS8" s="7" t="s">
        <v>99</v>
      </c>
      <c r="AFT8" s="7" t="s">
        <v>99</v>
      </c>
      <c r="AFU8" s="7" t="s">
        <v>99</v>
      </c>
      <c r="AFV8" s="7" t="s">
        <v>99</v>
      </c>
      <c r="AFW8" s="7" t="s">
        <v>99</v>
      </c>
      <c r="AFX8" s="7" t="s">
        <v>99</v>
      </c>
      <c r="AFY8" s="7" t="s">
        <v>99</v>
      </c>
      <c r="AFZ8" s="7" t="s">
        <v>99</v>
      </c>
      <c r="AGA8" s="7" t="s">
        <v>99</v>
      </c>
      <c r="AGB8" s="7" t="s">
        <v>99</v>
      </c>
      <c r="AGC8" s="7" t="s">
        <v>99</v>
      </c>
      <c r="AGD8" s="7" t="s">
        <v>99</v>
      </c>
      <c r="AGE8" s="7" t="s">
        <v>99</v>
      </c>
      <c r="AGF8" s="7" t="s">
        <v>99</v>
      </c>
      <c r="AGG8" s="7" t="s">
        <v>99</v>
      </c>
      <c r="AGH8" s="7" t="s">
        <v>99</v>
      </c>
      <c r="AGI8" s="7" t="s">
        <v>99</v>
      </c>
      <c r="AGJ8" s="7" t="s">
        <v>99</v>
      </c>
      <c r="AGK8" s="19" t="s">
        <v>480</v>
      </c>
      <c r="AGL8" s="19" t="s">
        <v>480</v>
      </c>
      <c r="AGM8" s="19" t="s">
        <v>480</v>
      </c>
      <c r="AGN8" s="19" t="s">
        <v>480</v>
      </c>
      <c r="AGO8" s="19" t="s">
        <v>480</v>
      </c>
      <c r="AGP8" s="19" t="s">
        <v>480</v>
      </c>
      <c r="AGQ8" s="19" t="s">
        <v>480</v>
      </c>
      <c r="AGR8" s="19" t="s">
        <v>480</v>
      </c>
      <c r="AGS8" s="7" t="s">
        <v>99</v>
      </c>
      <c r="AGT8" s="7" t="s">
        <v>99</v>
      </c>
      <c r="AGU8" s="7" t="s">
        <v>99</v>
      </c>
      <c r="AGV8" s="7" t="s">
        <v>99</v>
      </c>
      <c r="AGW8" s="7" t="s">
        <v>99</v>
      </c>
      <c r="AGX8" s="7" t="s">
        <v>99</v>
      </c>
      <c r="AGY8" s="7" t="s">
        <v>99</v>
      </c>
      <c r="AGZ8" s="7" t="s">
        <v>99</v>
      </c>
      <c r="AHA8" s="7" t="s">
        <v>99</v>
      </c>
      <c r="AHB8" s="7" t="s">
        <v>99</v>
      </c>
      <c r="AHC8" s="7" t="s">
        <v>99</v>
      </c>
      <c r="AHD8" s="7" t="s">
        <v>99</v>
      </c>
      <c r="AHE8" s="7" t="s">
        <v>99</v>
      </c>
      <c r="AHF8" s="7" t="s">
        <v>99</v>
      </c>
      <c r="AHG8" s="19" t="s">
        <v>480</v>
      </c>
      <c r="AHH8" s="7" t="s">
        <v>99</v>
      </c>
      <c r="AHI8" s="7" t="s">
        <v>99</v>
      </c>
      <c r="AHJ8" s="19" t="s">
        <v>480</v>
      </c>
      <c r="AHK8" s="7" t="s">
        <v>99</v>
      </c>
      <c r="AHL8" s="7" t="s">
        <v>99</v>
      </c>
      <c r="AHM8" s="7" t="s">
        <v>99</v>
      </c>
      <c r="AHN8" s="7" t="s">
        <v>99</v>
      </c>
      <c r="AHO8" s="7" t="s">
        <v>99</v>
      </c>
      <c r="AHP8" s="7" t="s">
        <v>99</v>
      </c>
      <c r="AHQ8" s="7" t="s">
        <v>99</v>
      </c>
      <c r="AHR8" s="7" t="s">
        <v>99</v>
      </c>
      <c r="AHS8" s="19" t="s">
        <v>480</v>
      </c>
      <c r="AHT8" s="19" t="s">
        <v>480</v>
      </c>
      <c r="AHU8" s="19" t="s">
        <v>480</v>
      </c>
      <c r="AHV8" s="19" t="s">
        <v>480</v>
      </c>
      <c r="AHW8" s="19" t="s">
        <v>480</v>
      </c>
      <c r="AHX8" s="19" t="s">
        <v>480</v>
      </c>
      <c r="AHY8" s="19" t="s">
        <v>480</v>
      </c>
      <c r="AHZ8" s="19" t="s">
        <v>480</v>
      </c>
      <c r="AIA8" s="19" t="s">
        <v>480</v>
      </c>
      <c r="AIB8" s="19" t="s">
        <v>480</v>
      </c>
      <c r="AIC8" s="19" t="s">
        <v>480</v>
      </c>
      <c r="AID8" s="19" t="s">
        <v>480</v>
      </c>
      <c r="AIE8" s="19" t="s">
        <v>480</v>
      </c>
      <c r="AIF8" s="19" t="s">
        <v>480</v>
      </c>
      <c r="AIG8" s="19" t="s">
        <v>480</v>
      </c>
      <c r="AIH8" s="19" t="s">
        <v>480</v>
      </c>
      <c r="AII8" s="19" t="s">
        <v>480</v>
      </c>
      <c r="AIJ8" s="19" t="s">
        <v>480</v>
      </c>
      <c r="AIK8" s="19" t="s">
        <v>480</v>
      </c>
      <c r="AIL8" s="19" t="s">
        <v>480</v>
      </c>
      <c r="AIM8" s="7" t="s">
        <v>99</v>
      </c>
      <c r="AIN8" s="7" t="s">
        <v>99</v>
      </c>
      <c r="AIO8" s="7" t="s">
        <v>99</v>
      </c>
      <c r="AIP8" s="7" t="s">
        <v>104</v>
      </c>
      <c r="AIQ8" s="7" t="s">
        <v>104</v>
      </c>
      <c r="AIR8" s="7" t="s">
        <v>104</v>
      </c>
      <c r="AIS8" s="7" t="s">
        <v>104</v>
      </c>
      <c r="AIT8" s="20" t="s">
        <v>481</v>
      </c>
      <c r="AIU8" s="7" t="s">
        <v>482</v>
      </c>
      <c r="AIV8" s="21" t="s">
        <v>102</v>
      </c>
      <c r="AIW8" s="7" t="s">
        <v>102</v>
      </c>
      <c r="AIX8" s="7" t="s">
        <v>103</v>
      </c>
      <c r="AIY8" s="7" t="s">
        <v>103</v>
      </c>
      <c r="AIZ8" s="7" t="s">
        <v>103</v>
      </c>
      <c r="AJA8" s="7" t="s">
        <v>103</v>
      </c>
      <c r="AJB8" s="7" t="s">
        <v>482</v>
      </c>
      <c r="AJC8" s="7" t="s">
        <v>482</v>
      </c>
      <c r="AJD8" s="7"/>
      <c r="AJE8" s="7"/>
      <c r="AJF8" s="7"/>
      <c r="AJG8" s="7"/>
      <c r="AJH8" s="7"/>
      <c r="AJI8" s="7"/>
      <c r="AJJ8" s="7"/>
      <c r="AJK8" s="7"/>
      <c r="AJL8" s="7"/>
      <c r="AJM8" s="7"/>
      <c r="AJN8" s="7"/>
      <c r="AJO8" s="7"/>
      <c r="AJP8" s="7"/>
      <c r="AJQ8" s="7"/>
    </row>
    <row r="9" spans="1:953" s="1" customFormat="1" ht="16" thickBot="1">
      <c r="A9" s="11" t="s">
        <v>2307</v>
      </c>
      <c r="B9" s="11" t="s">
        <v>483</v>
      </c>
      <c r="C9" s="11" t="s">
        <v>484</v>
      </c>
      <c r="D9" s="11" t="s">
        <v>485</v>
      </c>
      <c r="E9" s="11" t="s">
        <v>486</v>
      </c>
      <c r="F9" s="11" t="s">
        <v>487</v>
      </c>
      <c r="G9" s="11" t="s">
        <v>488</v>
      </c>
      <c r="H9" s="11" t="s">
        <v>489</v>
      </c>
      <c r="I9" s="11" t="s">
        <v>490</v>
      </c>
      <c r="J9" s="11" t="s">
        <v>491</v>
      </c>
      <c r="K9" s="11" t="s">
        <v>492</v>
      </c>
      <c r="L9" s="11" t="s">
        <v>493</v>
      </c>
      <c r="M9" s="11" t="s">
        <v>494</v>
      </c>
      <c r="N9" s="11" t="s">
        <v>495</v>
      </c>
      <c r="O9" s="11" t="s">
        <v>496</v>
      </c>
      <c r="P9" s="11" t="s">
        <v>497</v>
      </c>
      <c r="Q9" s="11" t="s">
        <v>498</v>
      </c>
      <c r="R9" s="11" t="s">
        <v>499</v>
      </c>
      <c r="S9" s="11" t="s">
        <v>500</v>
      </c>
      <c r="T9" s="11" t="s">
        <v>501</v>
      </c>
      <c r="U9" s="11" t="s">
        <v>502</v>
      </c>
      <c r="V9" s="11" t="s">
        <v>503</v>
      </c>
      <c r="W9" s="11" t="s">
        <v>504</v>
      </c>
      <c r="X9" s="11" t="s">
        <v>505</v>
      </c>
      <c r="Y9" s="11" t="s">
        <v>506</v>
      </c>
      <c r="Z9" s="11" t="s">
        <v>507</v>
      </c>
      <c r="AA9" s="11" t="s">
        <v>508</v>
      </c>
      <c r="AB9" s="11" t="s">
        <v>509</v>
      </c>
      <c r="AC9" s="11" t="s">
        <v>510</v>
      </c>
      <c r="AD9" s="11" t="s">
        <v>511</v>
      </c>
      <c r="AE9" s="11" t="s">
        <v>512</v>
      </c>
      <c r="AF9" s="11" t="s">
        <v>513</v>
      </c>
      <c r="AG9" s="11" t="s">
        <v>514</v>
      </c>
      <c r="AH9" s="11" t="s">
        <v>515</v>
      </c>
      <c r="AI9" s="11" t="s">
        <v>516</v>
      </c>
      <c r="AJ9" s="11" t="s">
        <v>517</v>
      </c>
      <c r="AK9" s="11" t="s">
        <v>518</v>
      </c>
      <c r="AL9" s="11" t="s">
        <v>519</v>
      </c>
      <c r="AM9" s="11" t="s">
        <v>520</v>
      </c>
      <c r="AN9" s="11" t="s">
        <v>521</v>
      </c>
      <c r="AO9" s="11" t="s">
        <v>522</v>
      </c>
      <c r="AP9" s="11" t="s">
        <v>523</v>
      </c>
      <c r="AQ9" s="11" t="s">
        <v>524</v>
      </c>
      <c r="AR9" s="11" t="s">
        <v>525</v>
      </c>
      <c r="AS9" s="11" t="s">
        <v>526</v>
      </c>
      <c r="AT9" s="11" t="s">
        <v>527</v>
      </c>
      <c r="AU9" s="11" t="s">
        <v>528</v>
      </c>
      <c r="AV9" s="11" t="s">
        <v>529</v>
      </c>
      <c r="AW9" s="11" t="s">
        <v>530</v>
      </c>
      <c r="AX9" s="11" t="s">
        <v>531</v>
      </c>
      <c r="AY9" s="11" t="s">
        <v>532</v>
      </c>
      <c r="AZ9" s="11" t="s">
        <v>533</v>
      </c>
      <c r="BA9" s="11" t="s">
        <v>534</v>
      </c>
      <c r="BB9" s="11" t="s">
        <v>535</v>
      </c>
      <c r="BC9" s="11" t="s">
        <v>536</v>
      </c>
      <c r="BD9" s="11" t="s">
        <v>537</v>
      </c>
      <c r="BE9" s="11" t="s">
        <v>538</v>
      </c>
      <c r="BF9" s="11" t="s">
        <v>539</v>
      </c>
      <c r="BG9" s="11" t="s">
        <v>540</v>
      </c>
      <c r="BH9" s="11" t="s">
        <v>541</v>
      </c>
      <c r="BI9" s="11" t="s">
        <v>542</v>
      </c>
      <c r="BJ9" s="11" t="s">
        <v>543</v>
      </c>
      <c r="BK9" s="11" t="s">
        <v>544</v>
      </c>
      <c r="BL9" s="11" t="s">
        <v>545</v>
      </c>
      <c r="BM9" s="11" t="s">
        <v>546</v>
      </c>
      <c r="BN9" s="11" t="s">
        <v>547</v>
      </c>
      <c r="BO9" s="11" t="s">
        <v>548</v>
      </c>
      <c r="BP9" s="11" t="s">
        <v>549</v>
      </c>
      <c r="BQ9" s="11" t="s">
        <v>550</v>
      </c>
      <c r="BR9" s="11" t="s">
        <v>551</v>
      </c>
      <c r="BS9" s="11" t="s">
        <v>552</v>
      </c>
      <c r="BT9" s="11" t="s">
        <v>553</v>
      </c>
      <c r="BU9" s="11" t="s">
        <v>554</v>
      </c>
      <c r="BV9" s="11" t="s">
        <v>555</v>
      </c>
      <c r="BW9" s="11" t="s">
        <v>556</v>
      </c>
      <c r="BX9" s="11" t="s">
        <v>557</v>
      </c>
      <c r="BY9" s="11" t="s">
        <v>558</v>
      </c>
      <c r="BZ9" s="11" t="s">
        <v>559</v>
      </c>
      <c r="CA9" s="11" t="s">
        <v>560</v>
      </c>
      <c r="CB9" s="11" t="s">
        <v>561</v>
      </c>
      <c r="CC9" s="11" t="s">
        <v>562</v>
      </c>
      <c r="CD9" s="11" t="s">
        <v>563</v>
      </c>
      <c r="CE9" s="11" t="s">
        <v>564</v>
      </c>
      <c r="CF9" s="11" t="s">
        <v>565</v>
      </c>
      <c r="CG9" s="11" t="s">
        <v>566</v>
      </c>
      <c r="CH9" s="11" t="s">
        <v>567</v>
      </c>
      <c r="CI9" s="11" t="s">
        <v>568</v>
      </c>
      <c r="CJ9" s="11" t="s">
        <v>569</v>
      </c>
      <c r="CK9" s="11" t="s">
        <v>570</v>
      </c>
      <c r="CL9" s="11" t="s">
        <v>571</v>
      </c>
      <c r="CM9" s="11" t="s">
        <v>572</v>
      </c>
      <c r="CN9" s="11" t="s">
        <v>573</v>
      </c>
      <c r="CO9" s="11" t="s">
        <v>574</v>
      </c>
      <c r="CP9" s="11" t="s">
        <v>575</v>
      </c>
      <c r="CQ9" s="11" t="s">
        <v>576</v>
      </c>
      <c r="CR9" s="11" t="s">
        <v>577</v>
      </c>
      <c r="CS9" s="11" t="s">
        <v>578</v>
      </c>
      <c r="CT9" s="11" t="s">
        <v>579</v>
      </c>
      <c r="CU9" s="11" t="s">
        <v>580</v>
      </c>
      <c r="CV9" s="11" t="s">
        <v>581</v>
      </c>
      <c r="CW9" s="11" t="s">
        <v>582</v>
      </c>
      <c r="CX9" s="11" t="s">
        <v>583</v>
      </c>
      <c r="CY9" s="11" t="s">
        <v>584</v>
      </c>
      <c r="CZ9" s="11" t="s">
        <v>585</v>
      </c>
      <c r="DA9" s="11" t="s">
        <v>586</v>
      </c>
      <c r="DB9" s="11" t="s">
        <v>587</v>
      </c>
      <c r="DC9" s="11" t="s">
        <v>588</v>
      </c>
      <c r="DD9" s="11" t="s">
        <v>589</v>
      </c>
      <c r="DE9" s="11" t="s">
        <v>590</v>
      </c>
      <c r="DF9" s="11" t="s">
        <v>591</v>
      </c>
      <c r="DG9" s="11" t="s">
        <v>592</v>
      </c>
      <c r="DH9" s="11" t="s">
        <v>593</v>
      </c>
      <c r="DI9" s="11" t="s">
        <v>594</v>
      </c>
      <c r="DJ9" s="11" t="s">
        <v>595</v>
      </c>
      <c r="DK9" s="11" t="s">
        <v>596</v>
      </c>
      <c r="DL9" s="11" t="s">
        <v>597</v>
      </c>
      <c r="DM9" s="11" t="s">
        <v>598</v>
      </c>
      <c r="DN9" s="11" t="s">
        <v>599</v>
      </c>
      <c r="DO9" s="11" t="s">
        <v>600</v>
      </c>
      <c r="DP9" s="11" t="s">
        <v>601</v>
      </c>
      <c r="DQ9" s="11" t="s">
        <v>602</v>
      </c>
      <c r="DR9" s="11" t="s">
        <v>603</v>
      </c>
      <c r="DS9" s="11" t="s">
        <v>604</v>
      </c>
      <c r="DT9" s="11" t="s">
        <v>605</v>
      </c>
      <c r="DU9" s="11" t="s">
        <v>606</v>
      </c>
      <c r="DV9" s="11" t="s">
        <v>607</v>
      </c>
      <c r="DW9" s="11" t="s">
        <v>608</v>
      </c>
      <c r="DX9" s="11" t="s">
        <v>609</v>
      </c>
      <c r="DY9" s="11" t="s">
        <v>610</v>
      </c>
      <c r="DZ9" s="11" t="s">
        <v>611</v>
      </c>
      <c r="EA9" s="11" t="s">
        <v>612</v>
      </c>
      <c r="EB9" s="11" t="s">
        <v>613</v>
      </c>
      <c r="EC9" s="11" t="s">
        <v>614</v>
      </c>
      <c r="ED9" s="11" t="s">
        <v>615</v>
      </c>
      <c r="EE9" s="11" t="s">
        <v>616</v>
      </c>
      <c r="EF9" s="11" t="s">
        <v>617</v>
      </c>
      <c r="EG9" s="11" t="s">
        <v>618</v>
      </c>
      <c r="EH9" s="11" t="s">
        <v>619</v>
      </c>
      <c r="EI9" s="11" t="s">
        <v>620</v>
      </c>
      <c r="EJ9" s="11" t="s">
        <v>621</v>
      </c>
      <c r="EK9" s="11" t="s">
        <v>622</v>
      </c>
      <c r="EL9" s="11" t="s">
        <v>623</v>
      </c>
      <c r="EM9" s="11" t="s">
        <v>624</v>
      </c>
      <c r="EN9" s="11" t="s">
        <v>625</v>
      </c>
      <c r="EO9" s="11" t="s">
        <v>626</v>
      </c>
      <c r="EP9" s="11" t="s">
        <v>627</v>
      </c>
      <c r="EQ9" s="11" t="s">
        <v>628</v>
      </c>
      <c r="ER9" s="11" t="s">
        <v>629</v>
      </c>
      <c r="ES9" s="11" t="s">
        <v>630</v>
      </c>
      <c r="ET9" s="11" t="s">
        <v>631</v>
      </c>
      <c r="EU9" s="11" t="s">
        <v>632</v>
      </c>
      <c r="EV9" s="11" t="s">
        <v>633</v>
      </c>
      <c r="EW9" s="11" t="s">
        <v>634</v>
      </c>
      <c r="EX9" s="11" t="s">
        <v>635</v>
      </c>
      <c r="EY9" s="11" t="s">
        <v>636</v>
      </c>
      <c r="EZ9" s="11" t="s">
        <v>637</v>
      </c>
      <c r="FA9" s="11" t="s">
        <v>638</v>
      </c>
      <c r="FB9" s="11" t="s">
        <v>639</v>
      </c>
      <c r="FC9" s="11" t="s">
        <v>640</v>
      </c>
      <c r="FD9" s="11" t="s">
        <v>641</v>
      </c>
      <c r="FE9" s="11" t="s">
        <v>642</v>
      </c>
      <c r="FF9" s="11" t="s">
        <v>643</v>
      </c>
      <c r="FG9" s="11" t="s">
        <v>644</v>
      </c>
      <c r="FH9" s="11" t="s">
        <v>645</v>
      </c>
      <c r="FI9" s="11" t="s">
        <v>646</v>
      </c>
      <c r="FJ9" s="11" t="s">
        <v>647</v>
      </c>
      <c r="FK9" s="11" t="s">
        <v>648</v>
      </c>
      <c r="FL9" s="11" t="s">
        <v>649</v>
      </c>
      <c r="FM9" s="11" t="s">
        <v>650</v>
      </c>
      <c r="FN9" s="11" t="s">
        <v>651</v>
      </c>
      <c r="FO9" s="11" t="s">
        <v>652</v>
      </c>
      <c r="FP9" s="11" t="s">
        <v>653</v>
      </c>
      <c r="FQ9" s="11" t="s">
        <v>654</v>
      </c>
      <c r="FR9" s="11" t="s">
        <v>655</v>
      </c>
      <c r="FS9" s="11" t="s">
        <v>656</v>
      </c>
      <c r="FT9" s="11" t="s">
        <v>657</v>
      </c>
      <c r="FU9" s="11" t="s">
        <v>658</v>
      </c>
      <c r="FV9" s="11" t="s">
        <v>659</v>
      </c>
      <c r="FW9" s="11" t="s">
        <v>660</v>
      </c>
      <c r="FX9" s="11" t="s">
        <v>661</v>
      </c>
      <c r="FY9" s="11" t="s">
        <v>662</v>
      </c>
      <c r="FZ9" s="11" t="s">
        <v>663</v>
      </c>
      <c r="GA9" s="11" t="s">
        <v>664</v>
      </c>
      <c r="GB9" s="11" t="s">
        <v>665</v>
      </c>
      <c r="GC9" s="11" t="s">
        <v>666</v>
      </c>
      <c r="GD9" s="11" t="s">
        <v>667</v>
      </c>
      <c r="GE9" s="11" t="s">
        <v>668</v>
      </c>
      <c r="GF9" s="11" t="s">
        <v>669</v>
      </c>
      <c r="GG9" s="11" t="s">
        <v>670</v>
      </c>
      <c r="GH9" s="11" t="s">
        <v>671</v>
      </c>
      <c r="GI9" s="11" t="s">
        <v>672</v>
      </c>
      <c r="GJ9" s="11" t="s">
        <v>673</v>
      </c>
      <c r="GK9" s="11" t="s">
        <v>674</v>
      </c>
      <c r="GL9" s="11" t="s">
        <v>675</v>
      </c>
      <c r="GM9" s="11" t="s">
        <v>676</v>
      </c>
      <c r="GN9" s="11" t="s">
        <v>677</v>
      </c>
      <c r="GO9" s="11" t="s">
        <v>678</v>
      </c>
      <c r="GP9" s="11" t="s">
        <v>679</v>
      </c>
      <c r="GQ9" s="11" t="s">
        <v>680</v>
      </c>
      <c r="GR9" s="11" t="s">
        <v>681</v>
      </c>
      <c r="GS9" s="11" t="s">
        <v>682</v>
      </c>
      <c r="GT9" s="11" t="s">
        <v>683</v>
      </c>
      <c r="GU9" s="11" t="s">
        <v>684</v>
      </c>
      <c r="GV9" s="11" t="s">
        <v>685</v>
      </c>
      <c r="GW9" s="11" t="s">
        <v>686</v>
      </c>
      <c r="GX9" s="11" t="s">
        <v>687</v>
      </c>
      <c r="GY9" s="11" t="s">
        <v>688</v>
      </c>
      <c r="GZ9" s="11" t="s">
        <v>689</v>
      </c>
      <c r="HA9" s="11" t="s">
        <v>690</v>
      </c>
      <c r="HB9" s="11" t="s">
        <v>691</v>
      </c>
      <c r="HC9" s="11" t="s">
        <v>692</v>
      </c>
      <c r="HD9" s="11" t="s">
        <v>693</v>
      </c>
      <c r="HE9" s="11" t="s">
        <v>694</v>
      </c>
      <c r="HF9" s="11" t="s">
        <v>695</v>
      </c>
      <c r="HG9" s="11" t="s">
        <v>696</v>
      </c>
      <c r="HH9" s="11" t="s">
        <v>697</v>
      </c>
      <c r="HI9" s="11" t="s">
        <v>698</v>
      </c>
      <c r="HJ9" s="11" t="s">
        <v>699</v>
      </c>
      <c r="HK9" s="11" t="s">
        <v>700</v>
      </c>
      <c r="HL9" s="11" t="s">
        <v>701</v>
      </c>
      <c r="HM9" s="11" t="s">
        <v>702</v>
      </c>
      <c r="HN9" s="11" t="s">
        <v>703</v>
      </c>
      <c r="HO9" s="11" t="s">
        <v>704</v>
      </c>
      <c r="HP9" s="11" t="s">
        <v>705</v>
      </c>
      <c r="HQ9" s="11" t="s">
        <v>706</v>
      </c>
      <c r="HR9" s="11" t="s">
        <v>707</v>
      </c>
      <c r="HS9" s="11" t="s">
        <v>708</v>
      </c>
      <c r="HT9" s="11" t="s">
        <v>709</v>
      </c>
      <c r="HU9" s="11" t="s">
        <v>710</v>
      </c>
      <c r="HV9" s="11" t="s">
        <v>711</v>
      </c>
      <c r="HW9" s="11" t="s">
        <v>712</v>
      </c>
      <c r="HX9" s="11" t="s">
        <v>713</v>
      </c>
      <c r="HY9" s="11" t="s">
        <v>714</v>
      </c>
      <c r="HZ9" s="11" t="s">
        <v>715</v>
      </c>
      <c r="IA9" s="11" t="s">
        <v>716</v>
      </c>
      <c r="IB9" s="11" t="s">
        <v>717</v>
      </c>
      <c r="IC9" s="11" t="s">
        <v>718</v>
      </c>
      <c r="ID9" s="11" t="s">
        <v>719</v>
      </c>
      <c r="IE9" s="11" t="s">
        <v>720</v>
      </c>
      <c r="IF9" s="11" t="s">
        <v>721</v>
      </c>
      <c r="IG9" s="11" t="s">
        <v>722</v>
      </c>
      <c r="IH9" s="11" t="s">
        <v>723</v>
      </c>
      <c r="II9" s="11" t="s">
        <v>724</v>
      </c>
      <c r="IJ9" s="11" t="s">
        <v>725</v>
      </c>
      <c r="IK9" s="11" t="s">
        <v>726</v>
      </c>
      <c r="IL9" s="11" t="s">
        <v>727</v>
      </c>
      <c r="IM9" s="11" t="s">
        <v>728</v>
      </c>
      <c r="IN9" s="11" t="s">
        <v>729</v>
      </c>
      <c r="IO9" s="11" t="s">
        <v>730</v>
      </c>
      <c r="IP9" s="11" t="s">
        <v>731</v>
      </c>
      <c r="IQ9" s="11" t="s">
        <v>732</v>
      </c>
      <c r="IR9" s="11" t="s">
        <v>733</v>
      </c>
      <c r="IS9" s="11" t="s">
        <v>734</v>
      </c>
      <c r="IT9" s="11" t="s">
        <v>735</v>
      </c>
      <c r="IU9" s="11" t="s">
        <v>736</v>
      </c>
      <c r="IV9" s="11" t="s">
        <v>737</v>
      </c>
      <c r="IW9" s="11" t="s">
        <v>738</v>
      </c>
      <c r="IX9" s="11" t="s">
        <v>739</v>
      </c>
      <c r="IY9" s="11" t="s">
        <v>740</v>
      </c>
      <c r="IZ9" s="11" t="s">
        <v>741</v>
      </c>
      <c r="JA9" s="11" t="s">
        <v>742</v>
      </c>
      <c r="JB9" s="11" t="s">
        <v>743</v>
      </c>
      <c r="JC9" s="11" t="s">
        <v>744</v>
      </c>
      <c r="JD9" s="11" t="s">
        <v>745</v>
      </c>
      <c r="JE9" s="11" t="s">
        <v>746</v>
      </c>
      <c r="JF9" s="11" t="s">
        <v>747</v>
      </c>
      <c r="JG9" s="11" t="s">
        <v>748</v>
      </c>
      <c r="JH9" s="11" t="s">
        <v>749</v>
      </c>
      <c r="JI9" s="11" t="s">
        <v>750</v>
      </c>
      <c r="JJ9" s="11" t="s">
        <v>751</v>
      </c>
      <c r="JK9" s="11" t="s">
        <v>752</v>
      </c>
      <c r="JL9" s="11" t="s">
        <v>753</v>
      </c>
      <c r="JM9" s="11" t="s">
        <v>754</v>
      </c>
      <c r="JN9" s="11" t="s">
        <v>755</v>
      </c>
      <c r="JO9" s="11" t="s">
        <v>756</v>
      </c>
      <c r="JP9" s="11" t="s">
        <v>757</v>
      </c>
      <c r="JQ9" s="11" t="s">
        <v>758</v>
      </c>
      <c r="JR9" s="11" t="s">
        <v>759</v>
      </c>
      <c r="JS9" s="11" t="s">
        <v>760</v>
      </c>
      <c r="JT9" s="11" t="s">
        <v>761</v>
      </c>
      <c r="JU9" s="11" t="s">
        <v>762</v>
      </c>
      <c r="JV9" s="11" t="s">
        <v>763</v>
      </c>
      <c r="JW9" s="11" t="s">
        <v>764</v>
      </c>
      <c r="JX9" s="11" t="s">
        <v>765</v>
      </c>
      <c r="JY9" s="11" t="s">
        <v>766</v>
      </c>
      <c r="JZ9" s="11" t="s">
        <v>767</v>
      </c>
      <c r="KA9" s="11" t="s">
        <v>768</v>
      </c>
      <c r="KB9" s="11" t="s">
        <v>769</v>
      </c>
      <c r="KC9" s="11" t="s">
        <v>770</v>
      </c>
      <c r="KD9" s="11" t="s">
        <v>771</v>
      </c>
      <c r="KE9" s="11" t="s">
        <v>772</v>
      </c>
      <c r="KF9" s="11" t="s">
        <v>773</v>
      </c>
      <c r="KG9" s="11" t="s">
        <v>774</v>
      </c>
      <c r="KH9" s="11" t="s">
        <v>775</v>
      </c>
      <c r="KI9" s="11" t="s">
        <v>776</v>
      </c>
      <c r="KJ9" s="11" t="s">
        <v>777</v>
      </c>
      <c r="KK9" s="11" t="s">
        <v>778</v>
      </c>
      <c r="KL9" s="11" t="s">
        <v>779</v>
      </c>
      <c r="KM9" s="11" t="s">
        <v>780</v>
      </c>
      <c r="KN9" s="11" t="s">
        <v>781</v>
      </c>
      <c r="KO9" s="11" t="s">
        <v>782</v>
      </c>
      <c r="KP9" s="11" t="s">
        <v>783</v>
      </c>
      <c r="KQ9" s="11" t="s">
        <v>784</v>
      </c>
      <c r="KR9" s="11" t="s">
        <v>785</v>
      </c>
      <c r="KS9" s="11" t="s">
        <v>786</v>
      </c>
      <c r="KT9" s="11" t="s">
        <v>787</v>
      </c>
      <c r="KU9" s="11" t="s">
        <v>788</v>
      </c>
      <c r="KV9" s="11" t="s">
        <v>789</v>
      </c>
      <c r="KW9" s="11" t="s">
        <v>790</v>
      </c>
      <c r="KX9" s="11" t="s">
        <v>791</v>
      </c>
      <c r="KY9" s="11" t="s">
        <v>792</v>
      </c>
      <c r="KZ9" s="11" t="s">
        <v>793</v>
      </c>
      <c r="LA9" s="11" t="s">
        <v>794</v>
      </c>
      <c r="LB9" s="11" t="s">
        <v>795</v>
      </c>
      <c r="LC9" s="11" t="s">
        <v>796</v>
      </c>
      <c r="LD9" s="11" t="s">
        <v>797</v>
      </c>
      <c r="LE9" s="11" t="s">
        <v>798</v>
      </c>
      <c r="LF9" s="11" t="s">
        <v>799</v>
      </c>
      <c r="LG9" s="11" t="s">
        <v>800</v>
      </c>
      <c r="LH9" s="11" t="s">
        <v>801</v>
      </c>
      <c r="LI9" s="11" t="s">
        <v>802</v>
      </c>
      <c r="LJ9" s="11" t="s">
        <v>803</v>
      </c>
      <c r="LK9" s="11" t="s">
        <v>804</v>
      </c>
      <c r="LL9" s="11" t="s">
        <v>805</v>
      </c>
      <c r="LM9" s="11" t="s">
        <v>806</v>
      </c>
      <c r="LN9" s="11" t="s">
        <v>807</v>
      </c>
      <c r="LO9" s="11" t="s">
        <v>808</v>
      </c>
      <c r="LP9" s="11" t="s">
        <v>809</v>
      </c>
      <c r="LQ9" s="11" t="s">
        <v>810</v>
      </c>
      <c r="LR9" s="11" t="s">
        <v>811</v>
      </c>
      <c r="LS9" s="11" t="s">
        <v>812</v>
      </c>
      <c r="LT9" s="11" t="s">
        <v>813</v>
      </c>
      <c r="LU9" s="11" t="s">
        <v>814</v>
      </c>
      <c r="LV9" s="11" t="s">
        <v>815</v>
      </c>
      <c r="LW9" s="11" t="s">
        <v>816</v>
      </c>
      <c r="LX9" s="11" t="s">
        <v>817</v>
      </c>
      <c r="LY9" s="11" t="s">
        <v>818</v>
      </c>
      <c r="LZ9" s="11" t="s">
        <v>819</v>
      </c>
      <c r="MA9" s="11" t="s">
        <v>820</v>
      </c>
      <c r="MB9" s="11" t="s">
        <v>821</v>
      </c>
      <c r="MC9" s="11" t="s">
        <v>822</v>
      </c>
      <c r="MD9" s="11" t="s">
        <v>823</v>
      </c>
      <c r="ME9" s="11" t="s">
        <v>824</v>
      </c>
      <c r="MF9" s="11" t="s">
        <v>825</v>
      </c>
      <c r="MG9" s="11" t="s">
        <v>826</v>
      </c>
      <c r="MH9" s="11" t="s">
        <v>827</v>
      </c>
      <c r="MI9" s="11" t="s">
        <v>828</v>
      </c>
      <c r="MJ9" s="11" t="s">
        <v>829</v>
      </c>
      <c r="MK9" s="11" t="s">
        <v>830</v>
      </c>
      <c r="ML9" s="11" t="s">
        <v>831</v>
      </c>
      <c r="MM9" s="11" t="s">
        <v>832</v>
      </c>
      <c r="MN9" s="11" t="s">
        <v>833</v>
      </c>
      <c r="MO9" s="11" t="s">
        <v>834</v>
      </c>
      <c r="MP9" s="11" t="s">
        <v>835</v>
      </c>
      <c r="MQ9" s="11" t="s">
        <v>836</v>
      </c>
      <c r="MR9" s="11" t="s">
        <v>837</v>
      </c>
      <c r="MS9" s="11" t="s">
        <v>838</v>
      </c>
      <c r="MT9" s="11" t="s">
        <v>839</v>
      </c>
      <c r="MU9" s="11" t="s">
        <v>840</v>
      </c>
      <c r="MV9" s="11" t="s">
        <v>841</v>
      </c>
      <c r="MW9" s="11" t="s">
        <v>842</v>
      </c>
      <c r="MX9" s="11" t="s">
        <v>843</v>
      </c>
      <c r="MY9" s="11" t="s">
        <v>844</v>
      </c>
      <c r="MZ9" s="11" t="s">
        <v>845</v>
      </c>
      <c r="NA9" s="11" t="s">
        <v>846</v>
      </c>
      <c r="NB9" s="11" t="s">
        <v>847</v>
      </c>
      <c r="NC9" s="11" t="s">
        <v>848</v>
      </c>
      <c r="ND9" s="11" t="s">
        <v>849</v>
      </c>
      <c r="NE9" s="11" t="s">
        <v>850</v>
      </c>
      <c r="NF9" s="11" t="s">
        <v>851</v>
      </c>
      <c r="NG9" s="11" t="s">
        <v>852</v>
      </c>
      <c r="NH9" s="11" t="s">
        <v>853</v>
      </c>
      <c r="NI9" s="11" t="s">
        <v>854</v>
      </c>
      <c r="NJ9" s="11" t="s">
        <v>855</v>
      </c>
      <c r="NK9" s="11" t="s">
        <v>856</v>
      </c>
      <c r="NL9" s="11" t="s">
        <v>857</v>
      </c>
      <c r="NM9" s="11" t="s">
        <v>858</v>
      </c>
      <c r="NN9" s="11" t="s">
        <v>859</v>
      </c>
      <c r="NO9" s="11" t="s">
        <v>860</v>
      </c>
      <c r="NP9" s="11" t="s">
        <v>861</v>
      </c>
      <c r="NQ9" s="11" t="s">
        <v>862</v>
      </c>
      <c r="NR9" s="11" t="s">
        <v>863</v>
      </c>
      <c r="NS9" s="11" t="s">
        <v>864</v>
      </c>
      <c r="NT9" s="11" t="s">
        <v>865</v>
      </c>
      <c r="NU9" s="11" t="s">
        <v>866</v>
      </c>
      <c r="NV9" s="11" t="s">
        <v>867</v>
      </c>
      <c r="NW9" s="11" t="s">
        <v>868</v>
      </c>
      <c r="NX9" s="11" t="s">
        <v>869</v>
      </c>
      <c r="NY9" s="11" t="s">
        <v>870</v>
      </c>
      <c r="NZ9" s="11" t="s">
        <v>871</v>
      </c>
      <c r="OA9" s="11" t="s">
        <v>872</v>
      </c>
      <c r="OB9" s="11" t="s">
        <v>873</v>
      </c>
      <c r="OC9" s="11" t="s">
        <v>874</v>
      </c>
      <c r="OD9" s="11" t="s">
        <v>875</v>
      </c>
      <c r="OE9" s="11" t="s">
        <v>876</v>
      </c>
      <c r="OF9" s="11" t="s">
        <v>877</v>
      </c>
      <c r="OG9" s="11" t="s">
        <v>878</v>
      </c>
      <c r="OH9" s="11" t="s">
        <v>879</v>
      </c>
      <c r="OI9" s="11" t="s">
        <v>880</v>
      </c>
      <c r="OJ9" s="11" t="s">
        <v>881</v>
      </c>
      <c r="OK9" s="11" t="s">
        <v>882</v>
      </c>
      <c r="OL9" s="11" t="s">
        <v>883</v>
      </c>
      <c r="OM9" s="11" t="s">
        <v>884</v>
      </c>
      <c r="ON9" s="11" t="s">
        <v>885</v>
      </c>
      <c r="OO9" s="11" t="s">
        <v>886</v>
      </c>
      <c r="OP9" s="11" t="s">
        <v>887</v>
      </c>
      <c r="OQ9" s="11" t="s">
        <v>888</v>
      </c>
      <c r="OR9" s="11" t="s">
        <v>889</v>
      </c>
      <c r="OS9" s="11" t="s">
        <v>890</v>
      </c>
      <c r="OT9" s="11" t="s">
        <v>891</v>
      </c>
      <c r="OU9" s="11" t="s">
        <v>892</v>
      </c>
      <c r="OV9" s="11" t="s">
        <v>893</v>
      </c>
      <c r="OW9" s="11" t="s">
        <v>894</v>
      </c>
      <c r="OX9" s="11" t="s">
        <v>895</v>
      </c>
      <c r="OY9" s="11" t="s">
        <v>896</v>
      </c>
      <c r="OZ9" s="11" t="s">
        <v>897</v>
      </c>
      <c r="PA9" s="11" t="s">
        <v>898</v>
      </c>
      <c r="PB9" s="11" t="s">
        <v>899</v>
      </c>
      <c r="PC9" s="11" t="s">
        <v>900</v>
      </c>
      <c r="PD9" s="11" t="s">
        <v>901</v>
      </c>
      <c r="PE9" s="11" t="s">
        <v>902</v>
      </c>
      <c r="PF9" s="11" t="s">
        <v>903</v>
      </c>
      <c r="PG9" s="11" t="s">
        <v>904</v>
      </c>
      <c r="PH9" s="11" t="s">
        <v>905</v>
      </c>
      <c r="PI9" s="11" t="s">
        <v>906</v>
      </c>
      <c r="PJ9" s="11" t="s">
        <v>907</v>
      </c>
      <c r="PK9" s="11" t="s">
        <v>908</v>
      </c>
      <c r="PL9" s="11" t="s">
        <v>909</v>
      </c>
      <c r="PM9" s="11" t="s">
        <v>910</v>
      </c>
      <c r="PN9" s="11" t="s">
        <v>911</v>
      </c>
      <c r="PO9" s="11" t="s">
        <v>912</v>
      </c>
      <c r="PP9" s="11" t="s">
        <v>913</v>
      </c>
      <c r="PQ9" s="11" t="s">
        <v>914</v>
      </c>
      <c r="PR9" s="11" t="s">
        <v>915</v>
      </c>
      <c r="PS9" s="11" t="s">
        <v>916</v>
      </c>
      <c r="PT9" s="11" t="s">
        <v>917</v>
      </c>
      <c r="PU9" s="11" t="s">
        <v>918</v>
      </c>
      <c r="PV9" s="11" t="s">
        <v>919</v>
      </c>
      <c r="PW9" s="11" t="s">
        <v>920</v>
      </c>
      <c r="PX9" s="11" t="s">
        <v>921</v>
      </c>
      <c r="PY9" s="11" t="s">
        <v>922</v>
      </c>
      <c r="PZ9" s="11" t="s">
        <v>923</v>
      </c>
      <c r="QA9" s="11" t="s">
        <v>924</v>
      </c>
      <c r="QB9" s="11" t="s">
        <v>925</v>
      </c>
      <c r="QC9" s="11" t="s">
        <v>926</v>
      </c>
      <c r="QD9" s="11" t="s">
        <v>927</v>
      </c>
      <c r="QE9" s="11" t="s">
        <v>928</v>
      </c>
      <c r="QF9" s="11" t="s">
        <v>929</v>
      </c>
      <c r="QG9" s="11" t="s">
        <v>930</v>
      </c>
      <c r="QH9" s="11" t="s">
        <v>931</v>
      </c>
      <c r="QI9" s="11" t="s">
        <v>932</v>
      </c>
      <c r="QJ9" s="11" t="s">
        <v>933</v>
      </c>
      <c r="QK9" s="11" t="s">
        <v>934</v>
      </c>
      <c r="QL9" s="11" t="s">
        <v>935</v>
      </c>
      <c r="QM9" s="11" t="s">
        <v>936</v>
      </c>
      <c r="QN9" s="11" t="s">
        <v>937</v>
      </c>
      <c r="QO9" s="11" t="s">
        <v>938</v>
      </c>
      <c r="QP9" s="11" t="s">
        <v>939</v>
      </c>
      <c r="QQ9" s="11" t="s">
        <v>940</v>
      </c>
      <c r="QR9" s="11" t="s">
        <v>941</v>
      </c>
      <c r="QS9" s="11" t="s">
        <v>942</v>
      </c>
      <c r="QT9" s="11" t="s">
        <v>943</v>
      </c>
      <c r="QU9" s="11" t="s">
        <v>944</v>
      </c>
      <c r="QV9" s="11" t="s">
        <v>945</v>
      </c>
      <c r="QW9" s="11" t="s">
        <v>946</v>
      </c>
      <c r="QX9" s="11" t="s">
        <v>947</v>
      </c>
      <c r="QY9" s="11" t="s">
        <v>948</v>
      </c>
      <c r="QZ9" s="11" t="s">
        <v>949</v>
      </c>
      <c r="RA9" s="11" t="s">
        <v>950</v>
      </c>
      <c r="RB9" s="11" t="s">
        <v>951</v>
      </c>
      <c r="RC9" s="11" t="s">
        <v>952</v>
      </c>
      <c r="RD9" s="11" t="s">
        <v>953</v>
      </c>
      <c r="RE9" s="11" t="s">
        <v>954</v>
      </c>
      <c r="RF9" s="11" t="s">
        <v>955</v>
      </c>
      <c r="RG9" s="11" t="s">
        <v>956</v>
      </c>
      <c r="RH9" s="11" t="s">
        <v>957</v>
      </c>
      <c r="RI9" s="11" t="s">
        <v>958</v>
      </c>
      <c r="RJ9" s="11" t="s">
        <v>959</v>
      </c>
      <c r="RK9" s="11" t="s">
        <v>960</v>
      </c>
      <c r="RL9" s="11" t="s">
        <v>961</v>
      </c>
      <c r="RM9" s="11" t="s">
        <v>962</v>
      </c>
      <c r="RN9" s="11" t="s">
        <v>963</v>
      </c>
      <c r="RO9" s="11" t="s">
        <v>964</v>
      </c>
      <c r="RP9" s="11" t="s">
        <v>965</v>
      </c>
      <c r="RQ9" s="11" t="s">
        <v>966</v>
      </c>
      <c r="RR9" s="11" t="s">
        <v>967</v>
      </c>
      <c r="RS9" s="11" t="s">
        <v>968</v>
      </c>
      <c r="RT9" s="11" t="s">
        <v>969</v>
      </c>
      <c r="RU9" s="11" t="s">
        <v>970</v>
      </c>
      <c r="RV9" s="11" t="s">
        <v>971</v>
      </c>
      <c r="RW9" s="11" t="s">
        <v>972</v>
      </c>
      <c r="RX9" s="11" t="s">
        <v>973</v>
      </c>
      <c r="RY9" s="11" t="s">
        <v>974</v>
      </c>
      <c r="RZ9" s="11" t="s">
        <v>975</v>
      </c>
      <c r="SA9" s="11" t="s">
        <v>976</v>
      </c>
      <c r="SB9" s="11" t="s">
        <v>977</v>
      </c>
      <c r="SC9" s="11" t="s">
        <v>978</v>
      </c>
      <c r="SD9" s="11" t="s">
        <v>979</v>
      </c>
      <c r="SE9" s="11" t="s">
        <v>980</v>
      </c>
      <c r="SF9" s="11" t="s">
        <v>981</v>
      </c>
      <c r="SG9" s="11" t="s">
        <v>982</v>
      </c>
      <c r="SH9" s="11" t="s">
        <v>983</v>
      </c>
      <c r="SI9" s="11" t="s">
        <v>984</v>
      </c>
      <c r="SJ9" s="11" t="s">
        <v>985</v>
      </c>
      <c r="SK9" s="11" t="s">
        <v>986</v>
      </c>
      <c r="SL9" s="11" t="s">
        <v>987</v>
      </c>
      <c r="SM9" s="11" t="s">
        <v>988</v>
      </c>
      <c r="SN9" s="11" t="s">
        <v>989</v>
      </c>
      <c r="SO9" s="11" t="s">
        <v>990</v>
      </c>
      <c r="SP9" s="11" t="s">
        <v>991</v>
      </c>
      <c r="SQ9" s="11" t="s">
        <v>992</v>
      </c>
      <c r="SR9" s="11" t="s">
        <v>993</v>
      </c>
      <c r="SS9" s="11" t="s">
        <v>994</v>
      </c>
      <c r="ST9" s="11" t="s">
        <v>995</v>
      </c>
      <c r="SU9" s="11" t="s">
        <v>996</v>
      </c>
      <c r="SV9" s="11" t="s">
        <v>997</v>
      </c>
      <c r="SW9" s="11" t="s">
        <v>998</v>
      </c>
      <c r="SX9" s="11" t="s">
        <v>999</v>
      </c>
      <c r="SY9" s="11" t="s">
        <v>1000</v>
      </c>
      <c r="SZ9" s="11" t="s">
        <v>1001</v>
      </c>
      <c r="TA9" s="11" t="s">
        <v>1002</v>
      </c>
      <c r="TB9" s="11" t="s">
        <v>1003</v>
      </c>
      <c r="TC9" s="11" t="s">
        <v>1004</v>
      </c>
      <c r="TD9" s="11" t="s">
        <v>1005</v>
      </c>
      <c r="TE9" s="11" t="s">
        <v>1006</v>
      </c>
      <c r="TF9" s="11" t="s">
        <v>1007</v>
      </c>
      <c r="TG9" s="11" t="s">
        <v>1008</v>
      </c>
      <c r="TH9" s="11" t="s">
        <v>1009</v>
      </c>
      <c r="TI9" s="11" t="s">
        <v>1010</v>
      </c>
      <c r="TJ9" s="11" t="s">
        <v>1011</v>
      </c>
      <c r="TK9" s="11" t="s">
        <v>1012</v>
      </c>
      <c r="TL9" s="11" t="s">
        <v>1013</v>
      </c>
      <c r="TM9" s="11" t="s">
        <v>1014</v>
      </c>
      <c r="TN9" s="11" t="s">
        <v>1015</v>
      </c>
      <c r="TO9" s="11" t="s">
        <v>1016</v>
      </c>
      <c r="TP9" s="11" t="s">
        <v>1017</v>
      </c>
      <c r="TQ9" s="11" t="s">
        <v>1018</v>
      </c>
      <c r="TR9" s="11" t="s">
        <v>1019</v>
      </c>
      <c r="TS9" s="11" t="s">
        <v>1020</v>
      </c>
      <c r="TT9" s="11" t="s">
        <v>1021</v>
      </c>
      <c r="TU9" s="11" t="s">
        <v>1022</v>
      </c>
      <c r="TV9" s="11" t="s">
        <v>1023</v>
      </c>
      <c r="TW9" s="11" t="s">
        <v>1024</v>
      </c>
      <c r="TX9" s="11" t="s">
        <v>1025</v>
      </c>
      <c r="TY9" s="11" t="s">
        <v>1026</v>
      </c>
      <c r="TZ9" s="11" t="s">
        <v>1027</v>
      </c>
      <c r="UA9" s="11" t="s">
        <v>1028</v>
      </c>
      <c r="UB9" s="11" t="s">
        <v>1029</v>
      </c>
      <c r="UC9" s="11" t="s">
        <v>1030</v>
      </c>
      <c r="UD9" s="11" t="s">
        <v>1031</v>
      </c>
      <c r="UE9" s="11" t="s">
        <v>1032</v>
      </c>
      <c r="UF9" s="11" t="s">
        <v>1033</v>
      </c>
      <c r="UG9" s="11" t="s">
        <v>1034</v>
      </c>
      <c r="UH9" s="11" t="s">
        <v>1035</v>
      </c>
      <c r="UI9" s="11" t="s">
        <v>1036</v>
      </c>
      <c r="UJ9" s="11" t="s">
        <v>1037</v>
      </c>
      <c r="UK9" s="11" t="s">
        <v>1038</v>
      </c>
      <c r="UL9" s="11" t="s">
        <v>1039</v>
      </c>
      <c r="UM9" s="11" t="s">
        <v>1040</v>
      </c>
      <c r="UN9" s="11" t="s">
        <v>1041</v>
      </c>
      <c r="UO9" s="11" t="s">
        <v>1042</v>
      </c>
      <c r="UP9" s="11" t="s">
        <v>1043</v>
      </c>
      <c r="UQ9" s="11" t="s">
        <v>1044</v>
      </c>
      <c r="UR9" s="11" t="s">
        <v>1045</v>
      </c>
      <c r="US9" s="11" t="s">
        <v>1046</v>
      </c>
      <c r="UT9" s="11" t="s">
        <v>1047</v>
      </c>
      <c r="UU9" s="11" t="s">
        <v>1048</v>
      </c>
      <c r="UV9" s="11" t="s">
        <v>1049</v>
      </c>
      <c r="UW9" s="11" t="s">
        <v>1050</v>
      </c>
      <c r="UX9" s="11" t="s">
        <v>1051</v>
      </c>
      <c r="UY9" s="11" t="s">
        <v>1052</v>
      </c>
      <c r="UZ9" s="11" t="s">
        <v>1053</v>
      </c>
      <c r="VA9" s="11" t="s">
        <v>1054</v>
      </c>
      <c r="VB9" s="11" t="s">
        <v>1055</v>
      </c>
      <c r="VC9" s="11" t="s">
        <v>1056</v>
      </c>
      <c r="VD9" s="11" t="s">
        <v>1057</v>
      </c>
      <c r="VE9" s="11" t="s">
        <v>1058</v>
      </c>
      <c r="VF9" s="11" t="s">
        <v>1059</v>
      </c>
      <c r="VG9" s="11" t="s">
        <v>1060</v>
      </c>
      <c r="VH9" s="11" t="s">
        <v>1061</v>
      </c>
      <c r="VI9" s="11" t="s">
        <v>1062</v>
      </c>
      <c r="VJ9" s="11" t="s">
        <v>1063</v>
      </c>
      <c r="VK9" s="11" t="s">
        <v>1064</v>
      </c>
      <c r="VL9" s="11" t="s">
        <v>1065</v>
      </c>
      <c r="VM9" s="11" t="s">
        <v>1066</v>
      </c>
      <c r="VN9" s="11" t="s">
        <v>1067</v>
      </c>
      <c r="VO9" s="11" t="s">
        <v>1068</v>
      </c>
      <c r="VP9" s="11" t="s">
        <v>1069</v>
      </c>
      <c r="VQ9" s="11" t="s">
        <v>1070</v>
      </c>
      <c r="VR9" s="11" t="s">
        <v>1071</v>
      </c>
      <c r="VS9" s="11" t="s">
        <v>1072</v>
      </c>
      <c r="VT9" s="11" t="s">
        <v>1073</v>
      </c>
      <c r="VU9" s="11" t="s">
        <v>1074</v>
      </c>
      <c r="VV9" s="11" t="s">
        <v>1075</v>
      </c>
      <c r="VW9" s="11" t="s">
        <v>1076</v>
      </c>
      <c r="VX9" s="11" t="s">
        <v>1077</v>
      </c>
      <c r="VY9" s="11" t="s">
        <v>1078</v>
      </c>
      <c r="VZ9" s="11" t="s">
        <v>1079</v>
      </c>
      <c r="WA9" s="11" t="s">
        <v>1080</v>
      </c>
      <c r="WB9" s="11" t="s">
        <v>1081</v>
      </c>
      <c r="WC9" s="11" t="s">
        <v>1082</v>
      </c>
      <c r="WD9" s="11" t="s">
        <v>1083</v>
      </c>
      <c r="WE9" s="11" t="s">
        <v>1084</v>
      </c>
      <c r="WF9" s="11" t="s">
        <v>1085</v>
      </c>
      <c r="WG9" s="11" t="s">
        <v>1086</v>
      </c>
      <c r="WH9" s="11" t="s">
        <v>1087</v>
      </c>
      <c r="WI9" s="11" t="s">
        <v>1088</v>
      </c>
      <c r="WJ9" s="11" t="s">
        <v>1089</v>
      </c>
      <c r="WK9" s="11" t="s">
        <v>1090</v>
      </c>
      <c r="WL9" s="11" t="s">
        <v>1091</v>
      </c>
      <c r="WM9" s="11" t="s">
        <v>1092</v>
      </c>
      <c r="WN9" s="11" t="s">
        <v>1093</v>
      </c>
      <c r="WO9" s="11" t="s">
        <v>1094</v>
      </c>
      <c r="WP9" s="11" t="s">
        <v>1095</v>
      </c>
      <c r="WQ9" s="11" t="s">
        <v>1096</v>
      </c>
      <c r="WR9" s="11" t="s">
        <v>1097</v>
      </c>
      <c r="WS9" s="11" t="s">
        <v>1098</v>
      </c>
      <c r="WT9" s="11" t="s">
        <v>1099</v>
      </c>
      <c r="WU9" s="11" t="s">
        <v>1100</v>
      </c>
      <c r="WV9" s="11" t="s">
        <v>1101</v>
      </c>
      <c r="WW9" s="11" t="s">
        <v>1102</v>
      </c>
      <c r="WX9" s="11" t="s">
        <v>1103</v>
      </c>
      <c r="WY9" s="11" t="s">
        <v>1104</v>
      </c>
      <c r="WZ9" s="11" t="s">
        <v>1105</v>
      </c>
      <c r="XA9" s="11" t="s">
        <v>1106</v>
      </c>
      <c r="XB9" s="11" t="s">
        <v>1107</v>
      </c>
      <c r="XC9" s="11" t="s">
        <v>1108</v>
      </c>
      <c r="XD9" s="11" t="s">
        <v>1109</v>
      </c>
      <c r="XE9" s="11" t="s">
        <v>1110</v>
      </c>
      <c r="XF9" s="11" t="s">
        <v>1111</v>
      </c>
      <c r="XG9" s="11" t="s">
        <v>1112</v>
      </c>
      <c r="XH9" s="11" t="s">
        <v>1113</v>
      </c>
      <c r="XI9" s="11" t="s">
        <v>1114</v>
      </c>
      <c r="XJ9" s="11" t="s">
        <v>1115</v>
      </c>
      <c r="XK9" s="11" t="s">
        <v>1116</v>
      </c>
      <c r="XL9" s="11" t="s">
        <v>1117</v>
      </c>
      <c r="XM9" s="11" t="s">
        <v>1118</v>
      </c>
      <c r="XN9" s="11" t="s">
        <v>1119</v>
      </c>
      <c r="XO9" s="11" t="s">
        <v>1120</v>
      </c>
      <c r="XP9" s="11" t="s">
        <v>1121</v>
      </c>
      <c r="XQ9" s="11" t="s">
        <v>1122</v>
      </c>
      <c r="XR9" s="11" t="s">
        <v>1123</v>
      </c>
      <c r="XS9" s="11" t="s">
        <v>1124</v>
      </c>
      <c r="XT9" s="11" t="s">
        <v>1125</v>
      </c>
      <c r="XU9" s="11" t="s">
        <v>1126</v>
      </c>
      <c r="XV9" s="11" t="s">
        <v>1127</v>
      </c>
      <c r="XW9" s="11" t="s">
        <v>1128</v>
      </c>
      <c r="XX9" s="11" t="s">
        <v>1129</v>
      </c>
      <c r="XY9" s="11" t="s">
        <v>1130</v>
      </c>
      <c r="XZ9" s="11" t="s">
        <v>1131</v>
      </c>
      <c r="YA9" s="11" t="s">
        <v>1132</v>
      </c>
      <c r="YB9" s="11" t="s">
        <v>1133</v>
      </c>
      <c r="YC9" s="11" t="s">
        <v>1134</v>
      </c>
      <c r="YD9" s="11" t="s">
        <v>1135</v>
      </c>
      <c r="YE9" s="11" t="s">
        <v>1136</v>
      </c>
      <c r="YF9" s="11" t="s">
        <v>1137</v>
      </c>
      <c r="YG9" s="11" t="s">
        <v>1138</v>
      </c>
      <c r="YH9" s="11" t="s">
        <v>1139</v>
      </c>
      <c r="YI9" s="11" t="s">
        <v>1140</v>
      </c>
      <c r="YJ9" s="11" t="s">
        <v>1141</v>
      </c>
      <c r="YK9" s="11" t="s">
        <v>1142</v>
      </c>
      <c r="YL9" s="11" t="s">
        <v>1143</v>
      </c>
      <c r="YM9" s="11" t="s">
        <v>1144</v>
      </c>
      <c r="YN9" s="11" t="s">
        <v>1145</v>
      </c>
      <c r="YO9" s="11" t="s">
        <v>1146</v>
      </c>
      <c r="YP9" s="11" t="s">
        <v>1147</v>
      </c>
      <c r="YQ9" s="11" t="s">
        <v>1148</v>
      </c>
      <c r="YR9" s="11" t="s">
        <v>1149</v>
      </c>
      <c r="YS9" s="11" t="s">
        <v>1150</v>
      </c>
      <c r="YT9" s="11" t="s">
        <v>1151</v>
      </c>
      <c r="YU9" s="11" t="s">
        <v>1152</v>
      </c>
      <c r="YV9" s="11" t="s">
        <v>1153</v>
      </c>
      <c r="YW9" s="11" t="s">
        <v>1154</v>
      </c>
      <c r="YX9" s="11" t="s">
        <v>1155</v>
      </c>
      <c r="YY9" s="11" t="s">
        <v>1156</v>
      </c>
      <c r="YZ9" s="11" t="s">
        <v>1157</v>
      </c>
      <c r="ZA9" s="11" t="s">
        <v>1158</v>
      </c>
      <c r="ZB9" s="11" t="s">
        <v>1159</v>
      </c>
      <c r="ZC9" s="11" t="s">
        <v>1160</v>
      </c>
      <c r="ZD9" s="11" t="s">
        <v>1161</v>
      </c>
      <c r="ZE9" s="11" t="s">
        <v>1162</v>
      </c>
      <c r="ZF9" s="11" t="s">
        <v>1163</v>
      </c>
      <c r="ZG9" s="11" t="s">
        <v>1164</v>
      </c>
      <c r="ZH9" s="11" t="s">
        <v>1165</v>
      </c>
      <c r="ZI9" s="11" t="s">
        <v>1166</v>
      </c>
      <c r="ZJ9" s="11" t="s">
        <v>1167</v>
      </c>
      <c r="ZK9" s="11" t="s">
        <v>1168</v>
      </c>
      <c r="ZL9" s="11" t="s">
        <v>1169</v>
      </c>
      <c r="ZM9" s="11" t="s">
        <v>1170</v>
      </c>
      <c r="ZN9" s="11" t="s">
        <v>1171</v>
      </c>
      <c r="ZO9" s="11" t="s">
        <v>1172</v>
      </c>
      <c r="ZP9" s="11" t="s">
        <v>1173</v>
      </c>
      <c r="ZQ9" s="11" t="s">
        <v>1174</v>
      </c>
      <c r="ZR9" s="11" t="s">
        <v>1175</v>
      </c>
      <c r="ZS9" s="11" t="s">
        <v>1176</v>
      </c>
      <c r="ZT9" s="11" t="s">
        <v>1177</v>
      </c>
      <c r="ZU9" s="11" t="s">
        <v>1178</v>
      </c>
      <c r="ZV9" s="11" t="s">
        <v>1179</v>
      </c>
      <c r="ZW9" s="11" t="s">
        <v>1180</v>
      </c>
      <c r="ZX9" s="11" t="s">
        <v>1181</v>
      </c>
      <c r="ZY9" s="11" t="s">
        <v>1182</v>
      </c>
      <c r="ZZ9" s="11" t="s">
        <v>1183</v>
      </c>
      <c r="AAA9" s="11" t="s">
        <v>1184</v>
      </c>
      <c r="AAB9" s="11" t="s">
        <v>1185</v>
      </c>
      <c r="AAC9" s="11" t="s">
        <v>1186</v>
      </c>
      <c r="AAD9" s="11" t="s">
        <v>1187</v>
      </c>
      <c r="AAE9" s="11" t="s">
        <v>1188</v>
      </c>
      <c r="AAF9" s="11" t="s">
        <v>1189</v>
      </c>
      <c r="AAG9" s="11" t="s">
        <v>1190</v>
      </c>
      <c r="AAH9" s="11" t="s">
        <v>1191</v>
      </c>
      <c r="AAI9" s="11" t="s">
        <v>1192</v>
      </c>
      <c r="AAJ9" s="11" t="s">
        <v>1193</v>
      </c>
      <c r="AAK9" s="11" t="s">
        <v>1194</v>
      </c>
      <c r="AAL9" s="11" t="s">
        <v>1195</v>
      </c>
      <c r="AAM9" s="11" t="s">
        <v>1196</v>
      </c>
      <c r="AAN9" s="11" t="s">
        <v>1197</v>
      </c>
      <c r="AAO9" s="11" t="s">
        <v>1198</v>
      </c>
      <c r="AAP9" s="11" t="s">
        <v>1199</v>
      </c>
      <c r="AAQ9" s="11" t="s">
        <v>1200</v>
      </c>
      <c r="AAR9" s="11" t="s">
        <v>1201</v>
      </c>
      <c r="AAS9" s="11" t="s">
        <v>1202</v>
      </c>
      <c r="AAT9" s="11" t="s">
        <v>1203</v>
      </c>
      <c r="AAU9" s="11" t="s">
        <v>1204</v>
      </c>
      <c r="AAV9" s="11" t="s">
        <v>1205</v>
      </c>
      <c r="AAW9" s="11" t="s">
        <v>1206</v>
      </c>
      <c r="AAX9" s="11" t="s">
        <v>1207</v>
      </c>
      <c r="AAY9" s="11" t="s">
        <v>1208</v>
      </c>
      <c r="AAZ9" s="11" t="s">
        <v>1209</v>
      </c>
      <c r="ABA9" s="11" t="s">
        <v>1210</v>
      </c>
      <c r="ABB9" s="11" t="s">
        <v>1211</v>
      </c>
      <c r="ABC9" s="11" t="s">
        <v>1212</v>
      </c>
      <c r="ABD9" s="11" t="s">
        <v>1213</v>
      </c>
      <c r="ABE9" s="11" t="s">
        <v>1214</v>
      </c>
      <c r="ABF9" s="11" t="s">
        <v>1215</v>
      </c>
      <c r="ABG9" s="11" t="s">
        <v>1216</v>
      </c>
      <c r="ABH9" s="11" t="s">
        <v>1217</v>
      </c>
      <c r="ABI9" s="11" t="s">
        <v>1218</v>
      </c>
      <c r="ABJ9" s="11" t="s">
        <v>1219</v>
      </c>
      <c r="ABK9" s="11" t="s">
        <v>1220</v>
      </c>
      <c r="ABL9" s="11" t="s">
        <v>1221</v>
      </c>
      <c r="ABM9" s="11" t="s">
        <v>1222</v>
      </c>
      <c r="ABN9" s="11" t="s">
        <v>1223</v>
      </c>
      <c r="ABO9" s="11" t="s">
        <v>1224</v>
      </c>
      <c r="ABP9" s="11" t="s">
        <v>1225</v>
      </c>
      <c r="ABQ9" s="11" t="s">
        <v>1226</v>
      </c>
      <c r="ABR9" s="11" t="s">
        <v>1227</v>
      </c>
      <c r="ABS9" s="11" t="s">
        <v>1228</v>
      </c>
      <c r="ABT9" s="11" t="s">
        <v>1229</v>
      </c>
      <c r="ABU9" s="11" t="s">
        <v>1230</v>
      </c>
      <c r="ABV9" s="11" t="s">
        <v>1231</v>
      </c>
      <c r="ABW9" s="11" t="s">
        <v>1232</v>
      </c>
      <c r="ABX9" s="11" t="s">
        <v>1233</v>
      </c>
      <c r="ABY9" s="11" t="s">
        <v>1234</v>
      </c>
      <c r="ABZ9" s="11" t="s">
        <v>1235</v>
      </c>
      <c r="ACA9" s="11" t="s">
        <v>1236</v>
      </c>
      <c r="ACB9" s="11" t="s">
        <v>1237</v>
      </c>
      <c r="ACC9" s="11" t="s">
        <v>1238</v>
      </c>
      <c r="ACD9" s="11" t="s">
        <v>1239</v>
      </c>
      <c r="ACE9" s="11" t="s">
        <v>1240</v>
      </c>
      <c r="ACF9" s="11" t="s">
        <v>1241</v>
      </c>
      <c r="ACG9" s="11" t="s">
        <v>1242</v>
      </c>
      <c r="ACH9" s="11" t="s">
        <v>1243</v>
      </c>
      <c r="ACI9" s="11" t="s">
        <v>1244</v>
      </c>
      <c r="ACJ9" s="11" t="s">
        <v>1244</v>
      </c>
      <c r="ACK9" s="11" t="s">
        <v>1245</v>
      </c>
      <c r="ACL9" s="11" t="s">
        <v>1246</v>
      </c>
      <c r="ACM9" s="11" t="s">
        <v>1247</v>
      </c>
      <c r="ACN9" s="11" t="s">
        <v>1248</v>
      </c>
      <c r="ACO9" s="11" t="s">
        <v>1249</v>
      </c>
      <c r="ACP9" s="11" t="s">
        <v>1250</v>
      </c>
      <c r="ACQ9" s="11" t="s">
        <v>1251</v>
      </c>
      <c r="ACR9" s="11" t="s">
        <v>1252</v>
      </c>
      <c r="ACS9" s="11" t="s">
        <v>1253</v>
      </c>
      <c r="ACT9" s="11" t="s">
        <v>1254</v>
      </c>
      <c r="ACU9" s="11" t="s">
        <v>1255</v>
      </c>
      <c r="ACV9" s="11" t="s">
        <v>1256</v>
      </c>
      <c r="ACW9" s="11" t="s">
        <v>1257</v>
      </c>
      <c r="ACX9" s="11" t="s">
        <v>1258</v>
      </c>
      <c r="ACY9" s="11" t="s">
        <v>1259</v>
      </c>
      <c r="ACZ9" s="11" t="s">
        <v>1260</v>
      </c>
      <c r="ADA9" s="11" t="s">
        <v>1261</v>
      </c>
      <c r="ADB9" s="11" t="s">
        <v>1262</v>
      </c>
      <c r="ADC9" s="11" t="s">
        <v>1263</v>
      </c>
      <c r="ADD9" s="11" t="s">
        <v>1264</v>
      </c>
      <c r="ADE9" s="11" t="s">
        <v>1265</v>
      </c>
      <c r="ADF9" s="11" t="s">
        <v>1266</v>
      </c>
      <c r="ADG9" s="11" t="s">
        <v>1267</v>
      </c>
      <c r="ADH9" s="11" t="s">
        <v>1268</v>
      </c>
      <c r="ADI9" s="11" t="s">
        <v>1269</v>
      </c>
      <c r="ADJ9" s="11" t="s">
        <v>1270</v>
      </c>
      <c r="ADK9" s="11" t="s">
        <v>1271</v>
      </c>
      <c r="ADL9" s="11" t="s">
        <v>1272</v>
      </c>
      <c r="ADM9" s="11" t="s">
        <v>1273</v>
      </c>
      <c r="ADN9" s="11" t="s">
        <v>1274</v>
      </c>
      <c r="ADO9" s="11" t="s">
        <v>1275</v>
      </c>
      <c r="ADP9" s="11" t="s">
        <v>1276</v>
      </c>
      <c r="ADQ9" s="11" t="s">
        <v>1277</v>
      </c>
      <c r="ADR9" s="11" t="s">
        <v>1278</v>
      </c>
      <c r="ADS9" s="11" t="s">
        <v>1279</v>
      </c>
      <c r="ADT9" s="11" t="s">
        <v>1280</v>
      </c>
      <c r="ADU9" s="11" t="s">
        <v>1281</v>
      </c>
      <c r="ADV9" s="11" t="s">
        <v>1282</v>
      </c>
      <c r="ADW9" s="11" t="s">
        <v>1283</v>
      </c>
      <c r="ADX9" s="11" t="s">
        <v>1284</v>
      </c>
      <c r="ADY9" s="11" t="s">
        <v>1285</v>
      </c>
      <c r="ADZ9" s="11" t="s">
        <v>1286</v>
      </c>
      <c r="AEA9" s="11" t="s">
        <v>1287</v>
      </c>
      <c r="AEB9" s="11" t="s">
        <v>1288</v>
      </c>
      <c r="AEC9" s="11" t="s">
        <v>1289</v>
      </c>
      <c r="AED9" s="11" t="s">
        <v>1290</v>
      </c>
      <c r="AEE9" s="11" t="s">
        <v>1291</v>
      </c>
      <c r="AEF9" s="11" t="s">
        <v>1292</v>
      </c>
      <c r="AEG9" s="11" t="s">
        <v>1293</v>
      </c>
      <c r="AEH9" s="11" t="s">
        <v>1294</v>
      </c>
      <c r="AEI9" s="11" t="s">
        <v>1295</v>
      </c>
      <c r="AEJ9" s="11" t="s">
        <v>1296</v>
      </c>
      <c r="AEK9" s="11" t="s">
        <v>1297</v>
      </c>
      <c r="AEL9" s="11" t="s">
        <v>1298</v>
      </c>
      <c r="AEM9" s="11" t="s">
        <v>1299</v>
      </c>
      <c r="AEN9" s="11" t="s">
        <v>1300</v>
      </c>
      <c r="AEO9" s="11" t="s">
        <v>1301</v>
      </c>
      <c r="AEP9" s="11" t="s">
        <v>1302</v>
      </c>
      <c r="AEQ9" s="11" t="s">
        <v>1303</v>
      </c>
      <c r="AER9" s="11" t="s">
        <v>1304</v>
      </c>
      <c r="AES9" s="11" t="s">
        <v>1305</v>
      </c>
      <c r="AET9" s="11" t="s">
        <v>1306</v>
      </c>
      <c r="AEU9" s="11" t="s">
        <v>1307</v>
      </c>
      <c r="AEV9" s="11" t="s">
        <v>1308</v>
      </c>
      <c r="AEW9" s="11" t="s">
        <v>1309</v>
      </c>
      <c r="AEX9" s="11" t="s">
        <v>1310</v>
      </c>
      <c r="AEY9" s="11" t="s">
        <v>1311</v>
      </c>
      <c r="AEZ9" s="11" t="s">
        <v>1312</v>
      </c>
      <c r="AFA9" s="11" t="s">
        <v>1313</v>
      </c>
      <c r="AFB9" s="11" t="s">
        <v>1314</v>
      </c>
      <c r="AFC9" s="11" t="s">
        <v>1315</v>
      </c>
      <c r="AFD9" s="11" t="s">
        <v>1316</v>
      </c>
      <c r="AFE9" s="11" t="s">
        <v>1317</v>
      </c>
      <c r="AFF9" s="11" t="s">
        <v>1318</v>
      </c>
      <c r="AFG9" s="11" t="s">
        <v>1319</v>
      </c>
      <c r="AFH9" s="11" t="s">
        <v>1320</v>
      </c>
      <c r="AFI9" s="11" t="s">
        <v>1321</v>
      </c>
      <c r="AFJ9" s="11" t="s">
        <v>1322</v>
      </c>
      <c r="AFK9" s="11" t="s">
        <v>1323</v>
      </c>
      <c r="AFL9" s="11" t="s">
        <v>1324</v>
      </c>
      <c r="AFM9" s="11" t="s">
        <v>1325</v>
      </c>
      <c r="AFN9" s="11" t="s">
        <v>1326</v>
      </c>
      <c r="AFO9" s="11" t="s">
        <v>1327</v>
      </c>
      <c r="AFP9" s="11" t="s">
        <v>1328</v>
      </c>
      <c r="AFQ9" s="11" t="s">
        <v>1329</v>
      </c>
      <c r="AFR9" s="11" t="s">
        <v>1330</v>
      </c>
      <c r="AFS9" s="11" t="s">
        <v>1331</v>
      </c>
      <c r="AFT9" s="11" t="s">
        <v>1332</v>
      </c>
      <c r="AFU9" s="11" t="s">
        <v>1333</v>
      </c>
      <c r="AFV9" s="11" t="s">
        <v>1334</v>
      </c>
      <c r="AFW9" s="11" t="s">
        <v>1335</v>
      </c>
      <c r="AFX9" s="11" t="s">
        <v>1336</v>
      </c>
      <c r="AFY9" s="11" t="s">
        <v>1337</v>
      </c>
      <c r="AFZ9" s="11" t="s">
        <v>1338</v>
      </c>
      <c r="AGA9" s="11" t="s">
        <v>1339</v>
      </c>
      <c r="AGB9" s="11" t="s">
        <v>1340</v>
      </c>
      <c r="AGC9" s="11" t="s">
        <v>1341</v>
      </c>
      <c r="AGD9" s="11" t="s">
        <v>1342</v>
      </c>
      <c r="AGE9" s="11" t="s">
        <v>1343</v>
      </c>
      <c r="AGF9" s="11" t="s">
        <v>1344</v>
      </c>
      <c r="AGG9" s="11" t="s">
        <v>1345</v>
      </c>
      <c r="AGH9" s="11" t="s">
        <v>1346</v>
      </c>
      <c r="AGI9" s="11" t="s">
        <v>1347</v>
      </c>
      <c r="AGJ9" s="11" t="s">
        <v>1348</v>
      </c>
      <c r="AGK9" s="11" t="s">
        <v>1349</v>
      </c>
      <c r="AGL9" s="11" t="s">
        <v>1350</v>
      </c>
      <c r="AGM9" s="11" t="s">
        <v>1351</v>
      </c>
      <c r="AGN9" s="11" t="s">
        <v>1352</v>
      </c>
      <c r="AGO9" s="11" t="s">
        <v>1353</v>
      </c>
      <c r="AGP9" s="11" t="s">
        <v>1354</v>
      </c>
      <c r="AGQ9" s="11" t="s">
        <v>1355</v>
      </c>
      <c r="AGR9" s="11" t="s">
        <v>1356</v>
      </c>
      <c r="AGS9" s="11" t="s">
        <v>1357</v>
      </c>
      <c r="AGT9" s="11" t="s">
        <v>1358</v>
      </c>
      <c r="AGU9" s="11" t="s">
        <v>1359</v>
      </c>
      <c r="AGV9" s="11" t="s">
        <v>1360</v>
      </c>
      <c r="AGW9" s="11" t="s">
        <v>1361</v>
      </c>
      <c r="AGX9" s="11" t="s">
        <v>1362</v>
      </c>
      <c r="AGY9" s="11" t="s">
        <v>1363</v>
      </c>
      <c r="AGZ9" s="11" t="s">
        <v>1364</v>
      </c>
      <c r="AHA9" s="11" t="s">
        <v>1365</v>
      </c>
      <c r="AHB9" s="11" t="s">
        <v>1366</v>
      </c>
      <c r="AHC9" s="11" t="s">
        <v>1367</v>
      </c>
      <c r="AHD9" s="11" t="s">
        <v>1368</v>
      </c>
      <c r="AHE9" s="11" t="s">
        <v>1369</v>
      </c>
      <c r="AHF9" s="11" t="s">
        <v>1370</v>
      </c>
      <c r="AHG9" s="11" t="s">
        <v>1371</v>
      </c>
      <c r="AHH9" s="11" t="s">
        <v>1372</v>
      </c>
      <c r="AHI9" s="11" t="s">
        <v>1373</v>
      </c>
      <c r="AHJ9" s="11" t="s">
        <v>1374</v>
      </c>
      <c r="AHK9" s="11" t="s">
        <v>1375</v>
      </c>
      <c r="AHL9" s="11" t="s">
        <v>1376</v>
      </c>
      <c r="AHM9" s="11" t="s">
        <v>1377</v>
      </c>
      <c r="AHN9" s="11" t="s">
        <v>1378</v>
      </c>
      <c r="AHO9" s="11" t="s">
        <v>1379</v>
      </c>
      <c r="AHP9" s="11" t="s">
        <v>1380</v>
      </c>
      <c r="AHQ9" s="11" t="s">
        <v>1381</v>
      </c>
      <c r="AHR9" s="11" t="s">
        <v>1382</v>
      </c>
      <c r="AHS9" s="11" t="s">
        <v>1383</v>
      </c>
      <c r="AHT9" s="11" t="s">
        <v>1384</v>
      </c>
      <c r="AHU9" s="11" t="s">
        <v>1385</v>
      </c>
      <c r="AHV9" s="11" t="s">
        <v>1386</v>
      </c>
      <c r="AHW9" s="11" t="s">
        <v>1387</v>
      </c>
      <c r="AHX9" s="11" t="s">
        <v>1388</v>
      </c>
      <c r="AHY9" s="11" t="s">
        <v>1389</v>
      </c>
      <c r="AHZ9" s="11" t="s">
        <v>1390</v>
      </c>
      <c r="AIA9" s="11" t="s">
        <v>1391</v>
      </c>
      <c r="AIB9" s="11" t="s">
        <v>1392</v>
      </c>
      <c r="AIC9" s="11" t="s">
        <v>1393</v>
      </c>
      <c r="AID9" s="11" t="s">
        <v>1394</v>
      </c>
      <c r="AIE9" s="11" t="s">
        <v>1395</v>
      </c>
      <c r="AIF9" s="11" t="s">
        <v>1396</v>
      </c>
      <c r="AIG9" s="11" t="s">
        <v>1397</v>
      </c>
      <c r="AIH9" s="11" t="s">
        <v>1398</v>
      </c>
      <c r="AII9" s="11" t="s">
        <v>1399</v>
      </c>
      <c r="AIJ9" s="11" t="s">
        <v>1400</v>
      </c>
      <c r="AIK9" s="11" t="s">
        <v>1401</v>
      </c>
      <c r="AIL9" s="11" t="s">
        <v>1402</v>
      </c>
      <c r="AIM9" s="11" t="s">
        <v>1403</v>
      </c>
      <c r="AIN9" s="11" t="s">
        <v>1404</v>
      </c>
      <c r="AIO9" s="11" t="s">
        <v>1405</v>
      </c>
      <c r="AIP9" s="11" t="s">
        <v>1406</v>
      </c>
      <c r="AIQ9" s="11" t="s">
        <v>1407</v>
      </c>
      <c r="AIR9" s="11" t="s">
        <v>1408</v>
      </c>
      <c r="AIS9" s="11" t="s">
        <v>1409</v>
      </c>
      <c r="AIT9" s="22" t="s">
        <v>1410</v>
      </c>
      <c r="AIU9" s="11" t="s">
        <v>1411</v>
      </c>
      <c r="AIV9" s="23" t="s">
        <v>1412</v>
      </c>
      <c r="AIW9" s="11" t="s">
        <v>1413</v>
      </c>
      <c r="AIX9" s="11" t="s">
        <v>1414</v>
      </c>
      <c r="AIY9" s="11" t="s">
        <v>1415</v>
      </c>
      <c r="AIZ9" s="11" t="s">
        <v>1416</v>
      </c>
      <c r="AJA9" s="11" t="s">
        <v>1417</v>
      </c>
      <c r="AJB9" s="11" t="s">
        <v>1418</v>
      </c>
      <c r="AJC9" s="11" t="s">
        <v>1419</v>
      </c>
      <c r="AJD9" s="11"/>
      <c r="AJE9" s="11"/>
      <c r="AJF9" s="11"/>
      <c r="AJG9" s="11"/>
      <c r="AJH9" s="11"/>
      <c r="AJI9" s="11"/>
      <c r="AJJ9" s="11"/>
      <c r="AJK9" s="11"/>
      <c r="AJL9" s="11"/>
      <c r="AJM9" s="11"/>
      <c r="AJN9" s="11"/>
      <c r="AJO9" s="11"/>
      <c r="AJP9" s="11"/>
      <c r="AJQ9" s="11"/>
    </row>
    <row r="10" spans="1:953" s="1" customFormat="1">
      <c r="A10" s="1">
        <v>1</v>
      </c>
      <c r="B10" s="1">
        <v>1</v>
      </c>
      <c r="C10" s="1">
        <v>1</v>
      </c>
      <c r="D10" s="1" t="s">
        <v>6191</v>
      </c>
      <c r="O10" s="1">
        <v>1</v>
      </c>
      <c r="Z10" s="1">
        <v>0</v>
      </c>
      <c r="AA10" s="1">
        <v>2</v>
      </c>
      <c r="AB10" s="1" t="s">
        <v>7432</v>
      </c>
      <c r="AC10" s="1">
        <v>6</v>
      </c>
      <c r="AD10" s="1">
        <v>0</v>
      </c>
      <c r="AE10" s="1">
        <v>8</v>
      </c>
      <c r="AF10" s="1">
        <v>0</v>
      </c>
      <c r="AG10" s="1">
        <v>0</v>
      </c>
      <c r="AI10" s="1">
        <v>258</v>
      </c>
      <c r="DR10" s="1">
        <v>80</v>
      </c>
      <c r="HA10" s="1">
        <v>0</v>
      </c>
      <c r="HT10" s="1">
        <v>0</v>
      </c>
      <c r="IP10" s="1">
        <v>93</v>
      </c>
      <c r="IQ10" s="1">
        <v>97.5</v>
      </c>
      <c r="LX10" s="1">
        <v>92</v>
      </c>
      <c r="PG10" s="1">
        <v>28</v>
      </c>
      <c r="PH10" s="1">
        <v>24</v>
      </c>
      <c r="SP10" s="1">
        <v>97</v>
      </c>
      <c r="VX10" s="1">
        <v>0</v>
      </c>
      <c r="WQ10" s="1">
        <v>0</v>
      </c>
      <c r="WR10" s="1">
        <v>0</v>
      </c>
      <c r="AGS10" s="1">
        <v>0</v>
      </c>
      <c r="AGT10" s="1">
        <v>0</v>
      </c>
      <c r="AGU10" s="1">
        <v>0</v>
      </c>
      <c r="AGV10" s="1">
        <v>0</v>
      </c>
      <c r="AGW10" s="1">
        <v>0</v>
      </c>
      <c r="AGX10" s="1">
        <v>1</v>
      </c>
      <c r="AGY10" s="1">
        <v>0</v>
      </c>
      <c r="AGZ10" s="1">
        <v>0</v>
      </c>
      <c r="AHA10" s="1">
        <v>0</v>
      </c>
      <c r="AHB10" s="1">
        <v>0</v>
      </c>
      <c r="AHC10" s="1">
        <v>1</v>
      </c>
      <c r="AHD10" s="1">
        <v>0</v>
      </c>
      <c r="AHE10" s="1">
        <v>0</v>
      </c>
      <c r="AHF10" s="1">
        <v>0</v>
      </c>
      <c r="AHH10" s="1">
        <v>0</v>
      </c>
      <c r="AHI10" s="1">
        <v>0</v>
      </c>
      <c r="AHK10" s="1">
        <v>0</v>
      </c>
      <c r="AHL10" s="1">
        <v>0</v>
      </c>
      <c r="AHM10" s="1">
        <v>0</v>
      </c>
      <c r="AHN10" s="1">
        <v>0</v>
      </c>
      <c r="AHO10" s="1">
        <v>0</v>
      </c>
      <c r="AHP10" s="1">
        <v>0</v>
      </c>
      <c r="AHQ10" s="1">
        <v>0</v>
      </c>
      <c r="AHR10" s="1">
        <v>0</v>
      </c>
      <c r="AIM10" s="1">
        <v>0</v>
      </c>
      <c r="AIN10" s="1">
        <v>0</v>
      </c>
      <c r="AIO10" s="1">
        <v>0</v>
      </c>
      <c r="AIP10" s="1">
        <v>1</v>
      </c>
      <c r="AIQ10" s="1">
        <v>1</v>
      </c>
      <c r="AIR10" s="1">
        <v>0</v>
      </c>
      <c r="AIS10" s="1">
        <v>1</v>
      </c>
      <c r="AIT10" s="3">
        <v>1</v>
      </c>
      <c r="AIV10" s="1">
        <v>1</v>
      </c>
      <c r="AIW10" s="1">
        <v>1</v>
      </c>
      <c r="AIX10" s="1">
        <v>56</v>
      </c>
    </row>
    <row r="11" spans="1:953" s="1" customFormat="1">
      <c r="B11" s="1">
        <v>2</v>
      </c>
      <c r="C11" s="1">
        <v>0</v>
      </c>
      <c r="Z11" s="1">
        <v>0</v>
      </c>
      <c r="AA11" s="1">
        <v>2</v>
      </c>
      <c r="AB11" s="1" t="s">
        <v>7433</v>
      </c>
      <c r="AC11" s="1">
        <v>10</v>
      </c>
      <c r="AD11" s="1">
        <v>0</v>
      </c>
      <c r="AE11" s="1">
        <v>14</v>
      </c>
      <c r="AF11" s="1">
        <v>1</v>
      </c>
      <c r="AG11" s="1">
        <v>0</v>
      </c>
      <c r="AI11" s="1">
        <v>144</v>
      </c>
      <c r="AJ11" s="1">
        <v>148</v>
      </c>
      <c r="DR11" s="1">
        <v>66</v>
      </c>
      <c r="DS11" s="1">
        <v>76</v>
      </c>
      <c r="HA11" s="1">
        <v>0</v>
      </c>
      <c r="HB11" s="1">
        <v>0</v>
      </c>
      <c r="HT11" s="1">
        <v>0</v>
      </c>
      <c r="HU11" s="1">
        <v>0</v>
      </c>
      <c r="IP11" s="1">
        <v>96</v>
      </c>
      <c r="IQ11" s="1">
        <v>95</v>
      </c>
      <c r="LX11" s="1">
        <v>90</v>
      </c>
      <c r="LY11" s="1">
        <v>88</v>
      </c>
      <c r="PG11" s="1">
        <v>24</v>
      </c>
      <c r="PH11" s="1">
        <v>24</v>
      </c>
      <c r="SP11" s="1">
        <v>97</v>
      </c>
      <c r="SQ11" s="1">
        <v>96.1</v>
      </c>
      <c r="VX11" s="1">
        <v>0</v>
      </c>
      <c r="VY11" s="1">
        <v>0</v>
      </c>
      <c r="WQ11" s="1">
        <v>0</v>
      </c>
      <c r="WR11" s="1">
        <v>0</v>
      </c>
      <c r="AAY11" s="1">
        <v>24</v>
      </c>
      <c r="ABB11" s="1">
        <v>15</v>
      </c>
      <c r="ABE11" s="1">
        <v>44</v>
      </c>
      <c r="ABU11" s="1">
        <v>135</v>
      </c>
      <c r="ABX11" s="1">
        <v>3.4</v>
      </c>
      <c r="ACA11" s="1">
        <v>95</v>
      </c>
      <c r="ACD11" s="1">
        <v>1</v>
      </c>
      <c r="ACG11" s="1">
        <v>189</v>
      </c>
      <c r="ACQ11" s="1">
        <v>9</v>
      </c>
      <c r="ACT11" s="1">
        <v>0.5</v>
      </c>
      <c r="ACW11" s="1">
        <v>19</v>
      </c>
      <c r="AGS11" s="1">
        <v>0</v>
      </c>
      <c r="AGT11" s="1">
        <v>0</v>
      </c>
      <c r="AGU11" s="1">
        <v>0</v>
      </c>
      <c r="AGV11" s="1">
        <v>0</v>
      </c>
      <c r="AGW11" s="1">
        <v>0</v>
      </c>
      <c r="AGX11" s="1">
        <v>1</v>
      </c>
      <c r="AGY11" s="1">
        <v>0</v>
      </c>
      <c r="AGZ11" s="1">
        <v>1</v>
      </c>
      <c r="AHA11" s="1">
        <v>0</v>
      </c>
      <c r="AHB11" s="1">
        <v>0</v>
      </c>
      <c r="AHC11" s="1">
        <v>1</v>
      </c>
      <c r="AHD11" s="1">
        <v>0</v>
      </c>
      <c r="AHE11" s="1">
        <v>0</v>
      </c>
      <c r="AHF11" s="1">
        <v>0</v>
      </c>
      <c r="AHH11" s="1">
        <v>0</v>
      </c>
      <c r="AHI11" s="1">
        <v>0</v>
      </c>
      <c r="AHK11" s="1">
        <v>0</v>
      </c>
      <c r="AHL11" s="1">
        <v>0</v>
      </c>
      <c r="AHM11" s="1">
        <v>0</v>
      </c>
      <c r="AHN11" s="1">
        <v>0</v>
      </c>
      <c r="AHO11" s="1">
        <v>0</v>
      </c>
      <c r="AHP11" s="1">
        <v>0</v>
      </c>
      <c r="AHQ11" s="1">
        <v>0</v>
      </c>
      <c r="AHR11" s="1">
        <v>0</v>
      </c>
      <c r="AIM11" s="1">
        <v>0</v>
      </c>
      <c r="AIN11" s="1">
        <v>0</v>
      </c>
      <c r="AIO11" s="1">
        <v>0</v>
      </c>
      <c r="AIR11" s="1">
        <v>0</v>
      </c>
      <c r="AIT11" s="3">
        <v>2</v>
      </c>
      <c r="AIV11" s="1">
        <v>0</v>
      </c>
      <c r="AIW11" s="1">
        <v>0</v>
      </c>
      <c r="AIX11" s="1">
        <v>74</v>
      </c>
      <c r="AIY11" s="1">
        <v>59</v>
      </c>
    </row>
    <row r="12" spans="1:953" s="1" customFormat="1">
      <c r="B12" s="1">
        <v>3</v>
      </c>
      <c r="C12" s="1">
        <v>1</v>
      </c>
      <c r="D12" s="1" t="s">
        <v>7434</v>
      </c>
      <c r="O12" s="1">
        <v>0</v>
      </c>
      <c r="Z12" s="1">
        <v>0</v>
      </c>
      <c r="AA12" s="1">
        <v>1</v>
      </c>
      <c r="AB12" s="1" t="s">
        <v>7435</v>
      </c>
      <c r="AC12" s="1">
        <v>13</v>
      </c>
      <c r="AD12" s="1">
        <v>1</v>
      </c>
      <c r="AE12" s="1">
        <v>15</v>
      </c>
      <c r="AF12" s="1">
        <v>0</v>
      </c>
      <c r="AG12" s="1">
        <v>0</v>
      </c>
      <c r="AI12" s="1">
        <v>154</v>
      </c>
      <c r="AJ12" s="1">
        <v>138</v>
      </c>
      <c r="DR12" s="1">
        <v>70</v>
      </c>
      <c r="DS12" s="1">
        <v>82</v>
      </c>
      <c r="HA12" s="1">
        <v>0</v>
      </c>
      <c r="HB12" s="1">
        <v>0</v>
      </c>
      <c r="HT12" s="1">
        <v>0</v>
      </c>
      <c r="HU12" s="1">
        <v>0</v>
      </c>
      <c r="IP12" s="1">
        <v>93.5</v>
      </c>
      <c r="IQ12" s="1">
        <v>98</v>
      </c>
      <c r="LX12" s="1">
        <v>83</v>
      </c>
      <c r="LY12" s="1">
        <v>78</v>
      </c>
      <c r="PG12" s="1">
        <v>25</v>
      </c>
      <c r="PH12" s="1">
        <v>25</v>
      </c>
      <c r="SP12" s="1">
        <v>97.6</v>
      </c>
      <c r="SQ12" s="1">
        <v>95.4</v>
      </c>
      <c r="VX12" s="1">
        <v>0</v>
      </c>
      <c r="VY12" s="1">
        <v>0</v>
      </c>
      <c r="WQ12" s="1">
        <v>0</v>
      </c>
      <c r="WR12" s="1">
        <v>0</v>
      </c>
      <c r="AGS12" s="1">
        <v>0</v>
      </c>
      <c r="AGT12" s="1">
        <v>0</v>
      </c>
      <c r="AGU12" s="1">
        <v>0</v>
      </c>
      <c r="AGV12" s="1">
        <v>0</v>
      </c>
      <c r="AGW12" s="1">
        <v>0</v>
      </c>
      <c r="AGX12" s="1">
        <v>1</v>
      </c>
      <c r="AGY12" s="1">
        <v>0</v>
      </c>
      <c r="AGZ12" s="1">
        <v>1</v>
      </c>
      <c r="AHA12" s="1">
        <v>0</v>
      </c>
      <c r="AHB12" s="1">
        <v>0</v>
      </c>
      <c r="AHC12" s="1">
        <v>1</v>
      </c>
      <c r="AHD12" s="1">
        <v>0</v>
      </c>
      <c r="AHE12" s="1">
        <v>0</v>
      </c>
      <c r="AHF12" s="1">
        <v>0</v>
      </c>
      <c r="AHH12" s="1">
        <v>0</v>
      </c>
      <c r="AHI12" s="1">
        <v>0</v>
      </c>
      <c r="AHK12" s="1">
        <v>0</v>
      </c>
      <c r="AHL12" s="1">
        <v>0</v>
      </c>
      <c r="AHM12" s="1">
        <v>0</v>
      </c>
      <c r="AHN12" s="1">
        <v>0</v>
      </c>
      <c r="AHO12" s="1">
        <v>0</v>
      </c>
      <c r="AHP12" s="1">
        <v>0</v>
      </c>
      <c r="AHQ12" s="1">
        <v>0</v>
      </c>
      <c r="AHR12" s="1">
        <v>0</v>
      </c>
      <c r="AIM12" s="1">
        <v>0</v>
      </c>
      <c r="AIN12" s="1">
        <v>0</v>
      </c>
      <c r="AIO12" s="1">
        <v>0</v>
      </c>
      <c r="AIR12" s="1">
        <v>0</v>
      </c>
      <c r="AIT12" s="3">
        <v>2</v>
      </c>
      <c r="AIV12" s="1">
        <v>0</v>
      </c>
      <c r="AIW12" s="1">
        <v>1</v>
      </c>
      <c r="AIX12" s="1">
        <v>29</v>
      </c>
      <c r="AIY12" s="1">
        <v>63</v>
      </c>
    </row>
    <row r="13" spans="1:953" s="1" customFormat="1">
      <c r="B13" s="1">
        <v>4</v>
      </c>
      <c r="C13" s="1">
        <v>1</v>
      </c>
      <c r="D13" s="1" t="s">
        <v>5965</v>
      </c>
      <c r="E13" s="1" t="s">
        <v>7436</v>
      </c>
      <c r="O13" s="1">
        <v>0</v>
      </c>
      <c r="P13" s="1">
        <v>1</v>
      </c>
      <c r="Z13" s="1">
        <v>0</v>
      </c>
      <c r="AA13" s="1">
        <v>1</v>
      </c>
      <c r="AB13" s="1" t="s">
        <v>7437</v>
      </c>
      <c r="AC13" s="1">
        <v>13</v>
      </c>
      <c r="AD13" s="1">
        <v>0</v>
      </c>
      <c r="AE13" s="1">
        <v>2</v>
      </c>
      <c r="AF13" s="1">
        <v>0</v>
      </c>
      <c r="AG13" s="1">
        <v>0</v>
      </c>
      <c r="AI13" s="1">
        <v>150</v>
      </c>
      <c r="AJ13" s="1">
        <v>162</v>
      </c>
      <c r="DR13" s="1">
        <v>100</v>
      </c>
      <c r="DS13" s="1">
        <v>98</v>
      </c>
      <c r="HA13" s="1">
        <v>0</v>
      </c>
      <c r="HB13" s="1">
        <v>0</v>
      </c>
      <c r="HT13" s="1">
        <v>0</v>
      </c>
      <c r="HU13" s="1">
        <v>0</v>
      </c>
      <c r="IP13" s="1">
        <v>95</v>
      </c>
      <c r="IQ13" s="1">
        <v>97</v>
      </c>
      <c r="LX13" s="1">
        <v>84</v>
      </c>
      <c r="LY13" s="1">
        <v>84</v>
      </c>
      <c r="PG13" s="1">
        <v>22</v>
      </c>
      <c r="PH13" s="1">
        <v>24</v>
      </c>
      <c r="SP13" s="1">
        <v>96.1</v>
      </c>
      <c r="SQ13" s="1">
        <v>97.5</v>
      </c>
      <c r="VX13" s="1">
        <v>0</v>
      </c>
      <c r="VY13" s="1">
        <v>1</v>
      </c>
      <c r="WQ13" s="1">
        <v>0</v>
      </c>
      <c r="WR13" s="1">
        <v>0</v>
      </c>
      <c r="ZZ13" s="1">
        <v>175</v>
      </c>
      <c r="AAY13" s="1">
        <v>26</v>
      </c>
      <c r="ABU13" s="1">
        <v>141</v>
      </c>
      <c r="ABX13" s="1">
        <v>3.5</v>
      </c>
      <c r="ACA13" s="1">
        <v>97</v>
      </c>
      <c r="ACD13" s="1">
        <v>9.1999999999999993</v>
      </c>
      <c r="ACG13" s="1">
        <v>126</v>
      </c>
      <c r="ACQ13" s="1">
        <v>8</v>
      </c>
      <c r="ACT13" s="1">
        <v>0.59</v>
      </c>
      <c r="ACW13" s="1">
        <v>18</v>
      </c>
      <c r="AGS13" s="1">
        <v>0</v>
      </c>
      <c r="AGT13" s="1">
        <v>0</v>
      </c>
      <c r="AGU13" s="1">
        <v>0</v>
      </c>
      <c r="AGV13" s="1">
        <v>0</v>
      </c>
      <c r="AGW13" s="1">
        <v>0</v>
      </c>
      <c r="AGX13" s="1">
        <v>1</v>
      </c>
      <c r="AGY13" s="1">
        <v>0</v>
      </c>
      <c r="AGZ13" s="1">
        <v>0</v>
      </c>
      <c r="AHA13" s="1">
        <v>0</v>
      </c>
      <c r="AHB13" s="1">
        <v>0</v>
      </c>
      <c r="AHC13" s="1">
        <v>0</v>
      </c>
      <c r="AHD13" s="1">
        <v>0</v>
      </c>
      <c r="AHE13" s="1">
        <v>0</v>
      </c>
      <c r="AHF13" s="1">
        <v>0</v>
      </c>
      <c r="AHH13" s="1">
        <v>0</v>
      </c>
      <c r="AHI13" s="1">
        <v>0</v>
      </c>
      <c r="AHK13" s="1">
        <v>0</v>
      </c>
      <c r="AHL13" s="1">
        <v>0</v>
      </c>
      <c r="AHM13" s="1">
        <v>0</v>
      </c>
      <c r="AHN13" s="1">
        <v>0</v>
      </c>
      <c r="AHO13" s="1">
        <v>0</v>
      </c>
      <c r="AHP13" s="1">
        <v>0</v>
      </c>
      <c r="AHQ13" s="1">
        <v>0</v>
      </c>
      <c r="AHR13" s="1">
        <v>0</v>
      </c>
      <c r="AIM13" s="1">
        <v>0</v>
      </c>
      <c r="AIN13" s="1">
        <v>0</v>
      </c>
      <c r="AIO13" s="1">
        <v>0</v>
      </c>
      <c r="AIR13" s="1">
        <v>0</v>
      </c>
      <c r="AIT13" s="3">
        <v>2</v>
      </c>
      <c r="AIV13" s="1">
        <v>0</v>
      </c>
      <c r="AIW13" s="1">
        <v>0</v>
      </c>
      <c r="AIX13" s="1">
        <v>52</v>
      </c>
      <c r="AIY13" s="1">
        <v>32</v>
      </c>
    </row>
    <row r="14" spans="1:953" s="1" customFormat="1">
      <c r="B14" s="1">
        <v>5</v>
      </c>
      <c r="C14" s="1">
        <v>0</v>
      </c>
      <c r="Z14" s="1">
        <v>0</v>
      </c>
      <c r="AA14" s="1">
        <v>2</v>
      </c>
      <c r="AB14" s="1" t="s">
        <v>7438</v>
      </c>
      <c r="AC14" s="1">
        <v>6</v>
      </c>
      <c r="AD14" s="1">
        <v>0</v>
      </c>
      <c r="AE14" s="1">
        <v>3</v>
      </c>
      <c r="AF14" s="1">
        <v>0</v>
      </c>
      <c r="AG14" s="1">
        <v>0</v>
      </c>
      <c r="AI14" s="1">
        <v>160</v>
      </c>
      <c r="AJ14" s="1">
        <v>152</v>
      </c>
      <c r="DR14" s="1">
        <v>96</v>
      </c>
      <c r="DS14" s="1">
        <v>82</v>
      </c>
      <c r="HA14" s="1">
        <v>0</v>
      </c>
      <c r="HB14" s="1">
        <v>0</v>
      </c>
      <c r="HT14" s="1">
        <v>0</v>
      </c>
      <c r="HU14" s="1">
        <v>0</v>
      </c>
      <c r="IP14" s="1">
        <v>95</v>
      </c>
      <c r="IQ14" s="1">
        <v>97</v>
      </c>
      <c r="LX14" s="1">
        <v>78</v>
      </c>
      <c r="LY14" s="1">
        <v>90</v>
      </c>
      <c r="PG14" s="1">
        <v>21</v>
      </c>
      <c r="PH14" s="1">
        <v>19</v>
      </c>
      <c r="SP14" s="1">
        <v>96.7</v>
      </c>
      <c r="SQ14" s="1">
        <v>97.4</v>
      </c>
      <c r="VX14" s="1">
        <v>0</v>
      </c>
      <c r="VY14" s="1">
        <v>0</v>
      </c>
      <c r="WQ14" s="1">
        <v>0</v>
      </c>
      <c r="WR14" s="1">
        <v>0</v>
      </c>
      <c r="AGS14" s="1">
        <v>0</v>
      </c>
      <c r="AGT14" s="1">
        <v>0</v>
      </c>
      <c r="AGU14" s="1">
        <v>0</v>
      </c>
      <c r="AGV14" s="1">
        <v>0</v>
      </c>
      <c r="AGW14" s="1">
        <v>0</v>
      </c>
      <c r="AGX14" s="1">
        <v>1</v>
      </c>
      <c r="AGY14" s="1">
        <v>0</v>
      </c>
      <c r="AGZ14" s="1">
        <v>0</v>
      </c>
      <c r="AHA14" s="1">
        <v>0</v>
      </c>
      <c r="AHB14" s="1">
        <v>0</v>
      </c>
      <c r="AHC14" s="1">
        <v>0</v>
      </c>
      <c r="AHD14" s="1">
        <v>0</v>
      </c>
      <c r="AHE14" s="1">
        <v>0</v>
      </c>
      <c r="AHF14" s="1">
        <v>0</v>
      </c>
      <c r="AHH14" s="1">
        <v>0</v>
      </c>
      <c r="AHI14" s="1">
        <v>0</v>
      </c>
      <c r="AHK14" s="1">
        <v>0</v>
      </c>
      <c r="AHL14" s="1">
        <v>0</v>
      </c>
      <c r="AHM14" s="1">
        <v>0</v>
      </c>
      <c r="AHN14" s="1">
        <v>0</v>
      </c>
      <c r="AHO14" s="1">
        <v>0</v>
      </c>
      <c r="AHP14" s="1">
        <v>0</v>
      </c>
      <c r="AHQ14" s="1">
        <v>0</v>
      </c>
      <c r="AHR14" s="1">
        <v>0</v>
      </c>
      <c r="AIM14" s="1">
        <v>0</v>
      </c>
      <c r="AIN14" s="1">
        <v>0</v>
      </c>
      <c r="AIO14" s="1">
        <v>0</v>
      </c>
      <c r="AIR14" s="1">
        <v>0</v>
      </c>
      <c r="AIT14" s="3">
        <v>0</v>
      </c>
      <c r="AIV14" s="1">
        <v>0</v>
      </c>
      <c r="AIW14" s="1">
        <v>0</v>
      </c>
    </row>
    <row r="15" spans="1:953" s="1" customFormat="1">
      <c r="B15" s="1">
        <v>6</v>
      </c>
      <c r="C15" s="1">
        <v>1</v>
      </c>
      <c r="D15" s="1" t="s">
        <v>5913</v>
      </c>
      <c r="O15" s="1">
        <v>1</v>
      </c>
      <c r="Z15" s="1">
        <v>0</v>
      </c>
      <c r="AA15" s="1">
        <v>2</v>
      </c>
      <c r="AB15" s="1" t="s">
        <v>7439</v>
      </c>
      <c r="AC15" s="1">
        <v>0</v>
      </c>
      <c r="AE15" s="1">
        <v>1</v>
      </c>
      <c r="AF15" s="1">
        <v>0</v>
      </c>
      <c r="AG15" s="1">
        <v>0</v>
      </c>
      <c r="AI15" s="1">
        <v>158</v>
      </c>
      <c r="AJ15" s="1">
        <v>150</v>
      </c>
      <c r="DR15" s="1">
        <v>100</v>
      </c>
      <c r="DS15" s="1">
        <v>82</v>
      </c>
      <c r="HA15" s="1">
        <v>0</v>
      </c>
      <c r="HB15" s="1">
        <v>0</v>
      </c>
      <c r="HT15" s="1">
        <v>0</v>
      </c>
      <c r="HU15" s="1">
        <v>0</v>
      </c>
      <c r="IP15" s="1">
        <v>95</v>
      </c>
      <c r="IQ15" s="1">
        <v>94</v>
      </c>
      <c r="LX15" s="1">
        <v>76</v>
      </c>
      <c r="LY15" s="1">
        <v>84</v>
      </c>
      <c r="PG15" s="1">
        <v>24</v>
      </c>
      <c r="PH15" s="1">
        <v>22</v>
      </c>
      <c r="SP15" s="1">
        <v>96.1</v>
      </c>
      <c r="SQ15" s="1">
        <v>97.3</v>
      </c>
      <c r="VX15" s="1">
        <v>0</v>
      </c>
      <c r="VY15" s="1">
        <v>0</v>
      </c>
      <c r="WQ15" s="1">
        <v>0</v>
      </c>
      <c r="WR15" s="1">
        <v>0</v>
      </c>
      <c r="ZZ15" s="1">
        <v>172</v>
      </c>
      <c r="AAY15" s="1">
        <v>29</v>
      </c>
      <c r="ABU15" s="1">
        <v>139</v>
      </c>
      <c r="ABX15" s="1">
        <v>3.2</v>
      </c>
      <c r="ACA15" s="1">
        <v>96</v>
      </c>
      <c r="ACD15" s="1">
        <v>9</v>
      </c>
      <c r="ACG15" s="1">
        <v>113</v>
      </c>
      <c r="ACQ15" s="1">
        <v>11</v>
      </c>
      <c r="ACT15" s="1">
        <v>0.72</v>
      </c>
      <c r="ACW15" s="1">
        <v>14</v>
      </c>
      <c r="AGS15" s="1">
        <v>0</v>
      </c>
      <c r="AGT15" s="1">
        <v>0</v>
      </c>
      <c r="AGU15" s="1">
        <v>0</v>
      </c>
      <c r="AGV15" s="1">
        <v>0</v>
      </c>
      <c r="AGW15" s="1">
        <v>0</v>
      </c>
      <c r="AGX15" s="1">
        <v>1</v>
      </c>
      <c r="AGY15" s="1">
        <v>0</v>
      </c>
      <c r="AGZ15" s="1">
        <v>1</v>
      </c>
      <c r="AHA15" s="1">
        <v>0</v>
      </c>
      <c r="AHB15" s="1">
        <v>0</v>
      </c>
      <c r="AHC15" s="1">
        <v>1</v>
      </c>
      <c r="AHD15" s="1">
        <v>0</v>
      </c>
      <c r="AHE15" s="1">
        <v>0</v>
      </c>
      <c r="AHF15" s="1">
        <v>0</v>
      </c>
      <c r="AHH15" s="1">
        <v>0</v>
      </c>
      <c r="AHI15" s="1">
        <v>0</v>
      </c>
      <c r="AHK15" s="1">
        <v>0</v>
      </c>
      <c r="AHL15" s="1">
        <v>0</v>
      </c>
      <c r="AHM15" s="1">
        <v>0</v>
      </c>
      <c r="AHN15" s="1">
        <v>0</v>
      </c>
      <c r="AHO15" s="1">
        <v>0</v>
      </c>
      <c r="AHP15" s="1">
        <v>0</v>
      </c>
      <c r="AHQ15" s="1">
        <v>0</v>
      </c>
      <c r="AHR15" s="1">
        <v>0</v>
      </c>
      <c r="AIM15" s="1">
        <v>0</v>
      </c>
      <c r="AIN15" s="1">
        <v>0</v>
      </c>
      <c r="AIO15" s="1">
        <v>0</v>
      </c>
      <c r="AIR15" s="1">
        <v>0</v>
      </c>
      <c r="AIT15" s="3">
        <v>2</v>
      </c>
      <c r="AIV15" s="1">
        <v>0</v>
      </c>
      <c r="AIW15" s="1">
        <v>0</v>
      </c>
      <c r="AIX15" s="1">
        <v>31</v>
      </c>
      <c r="AIY15" s="1">
        <v>25</v>
      </c>
    </row>
    <row r="16" spans="1:953" s="1" customFormat="1">
      <c r="B16" s="1">
        <v>7</v>
      </c>
      <c r="C16" s="1">
        <v>1</v>
      </c>
      <c r="D16" s="1" t="s">
        <v>7440</v>
      </c>
      <c r="E16" s="1" t="s">
        <v>6191</v>
      </c>
      <c r="O16" s="1">
        <v>0</v>
      </c>
      <c r="P16" s="1">
        <v>1</v>
      </c>
      <c r="Z16" s="1">
        <v>0</v>
      </c>
      <c r="AA16" s="1">
        <v>0</v>
      </c>
      <c r="AB16" s="1" t="s">
        <v>7441</v>
      </c>
      <c r="AC16" s="1">
        <v>0</v>
      </c>
      <c r="AE16" s="1">
        <v>0</v>
      </c>
      <c r="AG16" s="1">
        <v>0</v>
      </c>
      <c r="AI16" s="1">
        <v>140</v>
      </c>
      <c r="AJ16" s="1">
        <v>136</v>
      </c>
      <c r="DR16" s="1">
        <v>62</v>
      </c>
      <c r="DS16" s="1">
        <v>74</v>
      </c>
      <c r="HA16" s="1">
        <v>2</v>
      </c>
      <c r="HB16" s="1">
        <v>2</v>
      </c>
      <c r="HT16" s="1">
        <v>0</v>
      </c>
      <c r="HU16" s="1">
        <v>0</v>
      </c>
      <c r="IP16" s="1">
        <v>97</v>
      </c>
      <c r="IQ16" s="1">
        <v>97</v>
      </c>
      <c r="LX16" s="1">
        <v>91</v>
      </c>
      <c r="LY16" s="1">
        <v>78</v>
      </c>
      <c r="PG16" s="1">
        <v>25</v>
      </c>
      <c r="PH16" s="1">
        <v>20</v>
      </c>
      <c r="SP16" s="1">
        <v>97.3</v>
      </c>
      <c r="SQ16" s="1">
        <v>97.9</v>
      </c>
      <c r="VX16" s="1">
        <v>0</v>
      </c>
      <c r="VY16" s="1">
        <v>0</v>
      </c>
      <c r="WQ16" s="1">
        <v>0</v>
      </c>
      <c r="WR16" s="1">
        <v>0</v>
      </c>
      <c r="AAY16" s="1">
        <v>26</v>
      </c>
      <c r="ABU16" s="1">
        <v>140</v>
      </c>
      <c r="ABX16" s="1">
        <v>3.2</v>
      </c>
      <c r="ACA16" s="1">
        <v>95</v>
      </c>
      <c r="ACD16" s="1">
        <v>8.9</v>
      </c>
      <c r="ACG16" s="1">
        <v>104</v>
      </c>
      <c r="ACQ16" s="1">
        <v>11</v>
      </c>
      <c r="ACT16" s="1">
        <v>0.77</v>
      </c>
      <c r="ACW16" s="1">
        <v>19</v>
      </c>
      <c r="ADR16" s="1">
        <v>1.9</v>
      </c>
      <c r="AGS16" s="1">
        <v>0</v>
      </c>
      <c r="AGT16" s="1">
        <v>0</v>
      </c>
      <c r="AGU16" s="1">
        <v>0</v>
      </c>
      <c r="AGV16" s="1">
        <v>0</v>
      </c>
      <c r="AGW16" s="1">
        <v>0</v>
      </c>
      <c r="AGX16" s="1">
        <v>1</v>
      </c>
      <c r="AGY16" s="1">
        <v>0</v>
      </c>
      <c r="AGZ16" s="1">
        <v>1</v>
      </c>
      <c r="AHA16" s="1">
        <v>0</v>
      </c>
      <c r="AHB16" s="1">
        <v>0</v>
      </c>
      <c r="AHC16" s="1">
        <v>1</v>
      </c>
      <c r="AHD16" s="1">
        <v>0</v>
      </c>
      <c r="AHE16" s="1">
        <v>0</v>
      </c>
      <c r="AHF16" s="1">
        <v>0</v>
      </c>
      <c r="AHH16" s="1">
        <v>0</v>
      </c>
      <c r="AHI16" s="1">
        <v>0</v>
      </c>
      <c r="AHK16" s="1">
        <v>0</v>
      </c>
      <c r="AHL16" s="1">
        <v>0</v>
      </c>
      <c r="AHM16" s="1">
        <v>0</v>
      </c>
      <c r="AHN16" s="1">
        <v>0</v>
      </c>
      <c r="AHO16" s="1">
        <v>0</v>
      </c>
      <c r="AHP16" s="1">
        <v>0</v>
      </c>
      <c r="AHQ16" s="1">
        <v>0</v>
      </c>
      <c r="AHR16" s="1">
        <v>0</v>
      </c>
      <c r="AIM16" s="1">
        <v>0</v>
      </c>
      <c r="AIN16" s="1">
        <v>0</v>
      </c>
      <c r="AIO16" s="1">
        <v>0</v>
      </c>
      <c r="AIR16" s="1">
        <v>0</v>
      </c>
      <c r="AIT16" s="3">
        <v>2</v>
      </c>
      <c r="AIV16" s="1">
        <v>0</v>
      </c>
      <c r="AIW16" s="1">
        <v>0</v>
      </c>
      <c r="AIX16" s="1">
        <v>39</v>
      </c>
      <c r="AIY16" s="1">
        <v>40</v>
      </c>
    </row>
    <row r="17" spans="1:935" s="1" customFormat="1">
      <c r="B17" s="1">
        <v>8</v>
      </c>
      <c r="C17" s="1">
        <v>1</v>
      </c>
      <c r="D17" s="1" t="s">
        <v>5913</v>
      </c>
      <c r="O17" s="1">
        <v>1</v>
      </c>
      <c r="Z17" s="1">
        <v>0</v>
      </c>
      <c r="AA17" s="1">
        <v>2</v>
      </c>
      <c r="AB17" s="1" t="s">
        <v>7442</v>
      </c>
      <c r="AC17" s="1">
        <v>0</v>
      </c>
      <c r="AE17" s="1">
        <v>9</v>
      </c>
      <c r="AF17" s="1">
        <v>0</v>
      </c>
      <c r="AG17" s="1">
        <v>0</v>
      </c>
      <c r="AI17" s="1">
        <v>140</v>
      </c>
      <c r="AJ17" s="1">
        <v>146</v>
      </c>
      <c r="DR17" s="1">
        <v>76</v>
      </c>
      <c r="DS17" s="1">
        <v>88</v>
      </c>
      <c r="HA17" s="1">
        <v>2</v>
      </c>
      <c r="HB17" s="1">
        <v>2</v>
      </c>
      <c r="HT17" s="1">
        <v>0</v>
      </c>
      <c r="HU17" s="1">
        <v>0</v>
      </c>
      <c r="IP17" s="1">
        <v>97</v>
      </c>
      <c r="IQ17" s="1">
        <v>96</v>
      </c>
      <c r="LX17" s="1">
        <v>84</v>
      </c>
      <c r="LY17" s="1">
        <v>80</v>
      </c>
      <c r="PG17" s="1">
        <v>20</v>
      </c>
      <c r="PH17" s="1">
        <v>20</v>
      </c>
      <c r="SP17" s="1">
        <v>97.5</v>
      </c>
      <c r="SQ17" s="1">
        <v>96.4</v>
      </c>
      <c r="VX17" s="1">
        <v>0</v>
      </c>
      <c r="VY17" s="1">
        <v>0</v>
      </c>
      <c r="WQ17" s="1">
        <v>0</v>
      </c>
      <c r="WR17" s="1">
        <v>0</v>
      </c>
      <c r="AAY17" s="1">
        <v>27</v>
      </c>
      <c r="ABB17" s="1">
        <v>15.2</v>
      </c>
      <c r="ABE17" s="1">
        <v>45.9</v>
      </c>
      <c r="ABM17" s="1">
        <v>14.71</v>
      </c>
      <c r="ABO17" s="1">
        <v>243</v>
      </c>
      <c r="ABU17" s="1">
        <v>140</v>
      </c>
      <c r="ABX17" s="1">
        <v>3.6</v>
      </c>
      <c r="ACA17" s="1">
        <v>97</v>
      </c>
      <c r="ACD17" s="1">
        <v>8.9</v>
      </c>
      <c r="ACG17" s="1">
        <v>102</v>
      </c>
      <c r="ACQ17" s="1">
        <v>11</v>
      </c>
      <c r="ACT17" s="1">
        <v>0.69</v>
      </c>
      <c r="ACW17" s="1">
        <v>16</v>
      </c>
      <c r="AFC17" s="1">
        <v>7.0000000000000007E-2</v>
      </c>
      <c r="AFE17" s="1">
        <v>109</v>
      </c>
      <c r="AGS17" s="1">
        <v>0</v>
      </c>
      <c r="AGT17" s="1">
        <v>0</v>
      </c>
      <c r="AGU17" s="1">
        <v>0</v>
      </c>
      <c r="AGV17" s="1">
        <v>0</v>
      </c>
      <c r="AGW17" s="1">
        <v>0</v>
      </c>
      <c r="AGX17" s="1">
        <v>1</v>
      </c>
      <c r="AGY17" s="1">
        <v>0</v>
      </c>
      <c r="AGZ17" s="1">
        <v>1</v>
      </c>
      <c r="AHA17" s="1">
        <v>0</v>
      </c>
      <c r="AHB17" s="1">
        <v>0</v>
      </c>
      <c r="AHC17" s="1">
        <v>1</v>
      </c>
      <c r="AHD17" s="1">
        <v>0</v>
      </c>
      <c r="AHE17" s="1">
        <v>0</v>
      </c>
      <c r="AHF17" s="1">
        <v>0</v>
      </c>
      <c r="AHH17" s="1">
        <v>0</v>
      </c>
      <c r="AHI17" s="1">
        <v>0</v>
      </c>
      <c r="AHK17" s="1">
        <v>0</v>
      </c>
      <c r="AHL17" s="1">
        <v>0</v>
      </c>
      <c r="AHM17" s="1">
        <v>0</v>
      </c>
      <c r="AHN17" s="1">
        <v>0</v>
      </c>
      <c r="AHO17" s="1">
        <v>0</v>
      </c>
      <c r="AHP17" s="1">
        <v>0</v>
      </c>
      <c r="AHQ17" s="1">
        <v>0</v>
      </c>
      <c r="AHR17" s="1">
        <v>0</v>
      </c>
      <c r="AIM17" s="1">
        <v>0</v>
      </c>
      <c r="AIN17" s="1">
        <v>0</v>
      </c>
      <c r="AIO17" s="1">
        <v>0</v>
      </c>
      <c r="AIR17" s="1">
        <v>0</v>
      </c>
      <c r="AIT17" s="3">
        <v>2</v>
      </c>
      <c r="AIV17" s="1">
        <v>0</v>
      </c>
      <c r="AIW17" s="1">
        <v>0</v>
      </c>
      <c r="AIX17" s="1">
        <v>42</v>
      </c>
      <c r="AIY17" s="1">
        <v>9</v>
      </c>
    </row>
    <row r="18" spans="1:935" s="1" customFormat="1">
      <c r="B18" s="1">
        <v>9</v>
      </c>
      <c r="C18" s="1">
        <v>1</v>
      </c>
      <c r="D18" s="1" t="s">
        <v>5146</v>
      </c>
      <c r="O18" s="1">
        <v>0</v>
      </c>
      <c r="Z18" s="1">
        <v>0</v>
      </c>
      <c r="AA18" s="1">
        <v>2</v>
      </c>
      <c r="AB18" s="1" t="s">
        <v>7443</v>
      </c>
      <c r="AC18" s="1">
        <v>0</v>
      </c>
      <c r="AE18" s="1">
        <v>0</v>
      </c>
      <c r="AG18" s="1">
        <v>0</v>
      </c>
      <c r="AI18" s="1">
        <v>118</v>
      </c>
      <c r="AJ18" s="1">
        <v>140</v>
      </c>
      <c r="DR18" s="1">
        <v>78</v>
      </c>
      <c r="DS18" s="1">
        <v>80</v>
      </c>
      <c r="HA18" s="1">
        <v>2</v>
      </c>
      <c r="HB18" s="1">
        <v>2</v>
      </c>
      <c r="HT18" s="1">
        <v>0</v>
      </c>
      <c r="HU18" s="1">
        <v>0</v>
      </c>
      <c r="IP18" s="1">
        <v>95</v>
      </c>
      <c r="IQ18" s="1">
        <v>96</v>
      </c>
      <c r="LX18" s="1">
        <v>70</v>
      </c>
      <c r="LY18" s="1">
        <v>84</v>
      </c>
      <c r="PG18" s="1">
        <v>22</v>
      </c>
      <c r="PH18" s="1">
        <v>24</v>
      </c>
      <c r="SP18" s="1">
        <v>96.8</v>
      </c>
      <c r="SQ18" s="1">
        <v>97.3</v>
      </c>
      <c r="VX18" s="1">
        <v>0</v>
      </c>
      <c r="VY18" s="1">
        <v>0</v>
      </c>
      <c r="WQ18" s="1">
        <v>0</v>
      </c>
      <c r="WR18" s="1">
        <v>0</v>
      </c>
      <c r="ZZ18" s="1">
        <v>168</v>
      </c>
      <c r="AGS18" s="1">
        <v>0</v>
      </c>
      <c r="AGT18" s="1">
        <v>0</v>
      </c>
      <c r="AGU18" s="1">
        <v>0</v>
      </c>
      <c r="AGV18" s="1">
        <v>0</v>
      </c>
      <c r="AGW18" s="1">
        <v>0</v>
      </c>
      <c r="AGX18" s="1">
        <v>1</v>
      </c>
      <c r="AGY18" s="1">
        <v>0</v>
      </c>
      <c r="AGZ18" s="1">
        <v>0</v>
      </c>
      <c r="AHA18" s="1">
        <v>0</v>
      </c>
      <c r="AHB18" s="1">
        <v>0</v>
      </c>
      <c r="AHC18" s="1">
        <v>1</v>
      </c>
      <c r="AHD18" s="1">
        <v>0</v>
      </c>
      <c r="AHE18" s="1">
        <v>0</v>
      </c>
      <c r="AHF18" s="1">
        <v>0</v>
      </c>
      <c r="AHH18" s="1">
        <v>0</v>
      </c>
      <c r="AHI18" s="1">
        <v>0</v>
      </c>
      <c r="AHK18" s="1">
        <v>0</v>
      </c>
      <c r="AHL18" s="1">
        <v>0</v>
      </c>
      <c r="AHM18" s="1">
        <v>0</v>
      </c>
      <c r="AHN18" s="1">
        <v>0</v>
      </c>
      <c r="AHO18" s="1">
        <v>0</v>
      </c>
      <c r="AHP18" s="1">
        <v>0</v>
      </c>
      <c r="AHQ18" s="1">
        <v>0</v>
      </c>
      <c r="AHR18" s="1">
        <v>0</v>
      </c>
      <c r="AIM18" s="1">
        <v>0</v>
      </c>
      <c r="AIN18" s="1">
        <v>0</v>
      </c>
      <c r="AIO18" s="1">
        <v>0</v>
      </c>
      <c r="AIR18" s="1">
        <v>0</v>
      </c>
      <c r="AIT18" s="3">
        <v>2</v>
      </c>
      <c r="AIV18" s="1">
        <v>0</v>
      </c>
      <c r="AIW18" s="1">
        <v>0</v>
      </c>
      <c r="AIX18" s="1">
        <v>28</v>
      </c>
      <c r="AIY18" s="1">
        <v>19</v>
      </c>
    </row>
    <row r="19" spans="1:935" s="1" customFormat="1">
      <c r="B19" s="1">
        <v>10</v>
      </c>
      <c r="C19" s="1">
        <v>1</v>
      </c>
      <c r="D19" s="1" t="s">
        <v>7444</v>
      </c>
      <c r="O19" s="1">
        <v>1</v>
      </c>
      <c r="Z19" s="1">
        <v>0</v>
      </c>
      <c r="AA19" s="1">
        <v>2</v>
      </c>
      <c r="AB19" s="1" t="s">
        <v>7445</v>
      </c>
      <c r="AC19" s="1">
        <v>0</v>
      </c>
      <c r="AE19" s="1">
        <v>18</v>
      </c>
      <c r="AF19" s="1">
        <v>0</v>
      </c>
      <c r="AG19" s="1">
        <v>0</v>
      </c>
      <c r="AI19" s="1">
        <v>148</v>
      </c>
      <c r="AJ19" s="1">
        <v>142</v>
      </c>
      <c r="DR19" s="1">
        <v>72</v>
      </c>
      <c r="DS19" s="1">
        <v>78</v>
      </c>
      <c r="HA19" s="1">
        <v>2</v>
      </c>
      <c r="HB19" s="1">
        <v>2</v>
      </c>
      <c r="HT19" s="1">
        <v>0</v>
      </c>
      <c r="HU19" s="1">
        <v>0</v>
      </c>
      <c r="IP19" s="1">
        <v>97.5</v>
      </c>
      <c r="IQ19" s="1">
        <v>94</v>
      </c>
      <c r="LX19" s="1">
        <v>78</v>
      </c>
      <c r="LY19" s="1">
        <v>76</v>
      </c>
      <c r="PG19" s="1">
        <v>26</v>
      </c>
      <c r="PH19" s="1">
        <v>20</v>
      </c>
      <c r="SP19" s="1">
        <v>96.5</v>
      </c>
      <c r="SQ19" s="1">
        <v>96.8</v>
      </c>
      <c r="VX19" s="1">
        <v>0</v>
      </c>
      <c r="VY19" s="1">
        <v>0</v>
      </c>
      <c r="WQ19" s="1">
        <v>0</v>
      </c>
      <c r="WR19" s="1">
        <v>0</v>
      </c>
      <c r="AAY19" s="1">
        <v>25</v>
      </c>
      <c r="ABU19" s="1">
        <v>140</v>
      </c>
      <c r="ABX19" s="1">
        <v>3.2</v>
      </c>
      <c r="ACA19" s="1">
        <v>95</v>
      </c>
      <c r="ACD19" s="1">
        <v>8.8000000000000007</v>
      </c>
      <c r="ACG19" s="1">
        <v>154</v>
      </c>
      <c r="ACQ19" s="1">
        <v>9</v>
      </c>
      <c r="ACT19" s="1">
        <v>0.75</v>
      </c>
      <c r="ACW19" s="1">
        <v>20</v>
      </c>
      <c r="AGS19" s="1">
        <v>0</v>
      </c>
      <c r="AGT19" s="1">
        <v>0</v>
      </c>
      <c r="AGU19" s="1">
        <v>0</v>
      </c>
      <c r="AGV19" s="1">
        <v>0</v>
      </c>
      <c r="AGW19" s="1">
        <v>0</v>
      </c>
      <c r="AGX19" s="1">
        <v>1</v>
      </c>
      <c r="AGY19" s="1">
        <v>0</v>
      </c>
      <c r="AGZ19" s="1">
        <v>1</v>
      </c>
      <c r="AHA19" s="1">
        <v>0</v>
      </c>
      <c r="AHB19" s="1">
        <v>0</v>
      </c>
      <c r="AHC19" s="1">
        <v>1</v>
      </c>
      <c r="AHD19" s="1">
        <v>0</v>
      </c>
      <c r="AHE19" s="1">
        <v>0</v>
      </c>
      <c r="AHF19" s="1">
        <v>0</v>
      </c>
      <c r="AHH19" s="1">
        <v>0</v>
      </c>
      <c r="AHI19" s="1">
        <v>0</v>
      </c>
      <c r="AHK19" s="1">
        <v>0</v>
      </c>
      <c r="AHL19" s="1">
        <v>0</v>
      </c>
      <c r="AHM19" s="1">
        <v>0</v>
      </c>
      <c r="AHN19" s="1">
        <v>0</v>
      </c>
      <c r="AHO19" s="1">
        <v>0</v>
      </c>
      <c r="AHP19" s="1">
        <v>0</v>
      </c>
      <c r="AHQ19" s="1">
        <v>0</v>
      </c>
      <c r="AHR19" s="1">
        <v>0</v>
      </c>
      <c r="AIM19" s="1">
        <v>0</v>
      </c>
      <c r="AIN19" s="1">
        <v>0</v>
      </c>
      <c r="AIO19" s="1">
        <v>0</v>
      </c>
      <c r="AIR19" s="1">
        <v>0</v>
      </c>
      <c r="AIT19" s="3">
        <v>2</v>
      </c>
      <c r="AIV19" s="1">
        <v>0</v>
      </c>
      <c r="AIW19" s="1">
        <v>0</v>
      </c>
      <c r="AIX19" s="1">
        <v>28</v>
      </c>
      <c r="AIY19" s="1">
        <v>27</v>
      </c>
    </row>
    <row r="20" spans="1:935" s="1" customFormat="1">
      <c r="B20" s="1">
        <v>11</v>
      </c>
      <c r="C20" s="1">
        <v>0</v>
      </c>
      <c r="Z20" s="1">
        <v>0</v>
      </c>
      <c r="AA20" s="1">
        <v>1</v>
      </c>
      <c r="AB20" s="1" t="s">
        <v>7446</v>
      </c>
      <c r="AC20" s="1">
        <v>0</v>
      </c>
      <c r="AE20" s="1">
        <v>2</v>
      </c>
      <c r="AF20" s="1">
        <v>0</v>
      </c>
      <c r="AG20" s="1">
        <v>0</v>
      </c>
      <c r="IP20" s="1">
        <v>96</v>
      </c>
      <c r="IQ20" s="1">
        <v>97</v>
      </c>
      <c r="AGS20" s="1">
        <v>0</v>
      </c>
      <c r="AGT20" s="1">
        <v>0</v>
      </c>
      <c r="AGU20" s="1">
        <v>0</v>
      </c>
      <c r="AGV20" s="1">
        <v>0</v>
      </c>
      <c r="AGW20" s="1">
        <v>0</v>
      </c>
      <c r="AGX20" s="1">
        <v>1</v>
      </c>
      <c r="AGY20" s="1">
        <v>0</v>
      </c>
      <c r="AGZ20" s="1">
        <v>0</v>
      </c>
      <c r="AHA20" s="1">
        <v>0</v>
      </c>
      <c r="AHB20" s="1">
        <v>0</v>
      </c>
      <c r="AHC20" s="1">
        <v>1</v>
      </c>
      <c r="AHD20" s="1">
        <v>0</v>
      </c>
      <c r="AHE20" s="1">
        <v>0</v>
      </c>
      <c r="AHF20" s="1">
        <v>0</v>
      </c>
      <c r="AHH20" s="1">
        <v>0</v>
      </c>
      <c r="AHI20" s="1">
        <v>0</v>
      </c>
      <c r="AHK20" s="1">
        <v>0</v>
      </c>
      <c r="AHL20" s="1">
        <v>0</v>
      </c>
      <c r="AHM20" s="1">
        <v>0</v>
      </c>
      <c r="AHN20" s="1">
        <v>0</v>
      </c>
      <c r="AHO20" s="1">
        <v>0</v>
      </c>
      <c r="AHP20" s="1">
        <v>0</v>
      </c>
      <c r="AHQ20" s="1">
        <v>0</v>
      </c>
      <c r="AHR20" s="1">
        <v>0</v>
      </c>
      <c r="AIM20" s="1">
        <v>0</v>
      </c>
      <c r="AIN20" s="1">
        <v>0</v>
      </c>
      <c r="AIO20" s="1">
        <v>0</v>
      </c>
      <c r="AIR20" s="1">
        <v>0</v>
      </c>
      <c r="AIT20" s="3">
        <v>0</v>
      </c>
      <c r="AIV20" s="1">
        <v>1</v>
      </c>
      <c r="AIW20" s="1">
        <v>0</v>
      </c>
    </row>
    <row r="21" spans="1:935" s="1" customFormat="1">
      <c r="B21" s="1">
        <v>12</v>
      </c>
      <c r="C21" s="1">
        <v>0</v>
      </c>
      <c r="Z21" s="1">
        <v>0</v>
      </c>
      <c r="AA21" s="1">
        <v>2</v>
      </c>
      <c r="AB21" s="1" t="s">
        <v>7447</v>
      </c>
      <c r="AC21" s="1">
        <v>2</v>
      </c>
      <c r="AD21" s="1">
        <v>0</v>
      </c>
      <c r="AE21" s="1">
        <v>6</v>
      </c>
      <c r="AF21" s="1">
        <v>0</v>
      </c>
      <c r="AG21" s="1">
        <v>0</v>
      </c>
      <c r="AGS21" s="1">
        <v>0</v>
      </c>
      <c r="AGT21" s="1">
        <v>0</v>
      </c>
      <c r="AGU21" s="1">
        <v>0</v>
      </c>
      <c r="AGV21" s="1">
        <v>0</v>
      </c>
      <c r="AGW21" s="1">
        <v>0</v>
      </c>
      <c r="AGX21" s="1">
        <v>1</v>
      </c>
      <c r="AGY21" s="1">
        <v>0</v>
      </c>
      <c r="AGZ21" s="1">
        <v>0</v>
      </c>
      <c r="AHA21" s="1">
        <v>0</v>
      </c>
      <c r="AHB21" s="1">
        <v>0</v>
      </c>
      <c r="AHC21" s="1">
        <v>1</v>
      </c>
      <c r="AHD21" s="1">
        <v>0</v>
      </c>
      <c r="AHE21" s="1">
        <v>0</v>
      </c>
      <c r="AHF21" s="1">
        <v>0</v>
      </c>
      <c r="AHH21" s="1">
        <v>0</v>
      </c>
      <c r="AHI21" s="1">
        <v>0</v>
      </c>
      <c r="AHK21" s="1">
        <v>0</v>
      </c>
      <c r="AHL21" s="1">
        <v>0</v>
      </c>
      <c r="AHM21" s="1">
        <v>0</v>
      </c>
      <c r="AHN21" s="1">
        <v>0</v>
      </c>
      <c r="AHO21" s="1">
        <v>0</v>
      </c>
      <c r="AHP21" s="1">
        <v>0</v>
      </c>
      <c r="AHQ21" s="1">
        <v>0</v>
      </c>
      <c r="AHR21" s="1">
        <v>0</v>
      </c>
      <c r="AIM21" s="1">
        <v>0</v>
      </c>
      <c r="AIN21" s="1">
        <v>0</v>
      </c>
      <c r="AIO21" s="1">
        <v>0</v>
      </c>
      <c r="AIR21" s="1">
        <v>0</v>
      </c>
      <c r="AIT21" s="3">
        <v>0</v>
      </c>
      <c r="AIV21" s="1">
        <v>1</v>
      </c>
      <c r="AIW21" s="1">
        <v>0</v>
      </c>
    </row>
    <row r="22" spans="1:935" s="1" customFormat="1">
      <c r="B22" s="1">
        <v>13</v>
      </c>
      <c r="C22" s="1">
        <v>1</v>
      </c>
      <c r="D22" s="1" t="s">
        <v>5913</v>
      </c>
      <c r="O22" s="1">
        <v>1</v>
      </c>
      <c r="Z22" s="1">
        <v>1</v>
      </c>
      <c r="AA22" s="1">
        <v>2</v>
      </c>
      <c r="AB22" s="1" t="s">
        <v>7448</v>
      </c>
      <c r="AC22" s="1">
        <v>0</v>
      </c>
      <c r="AE22" s="1">
        <v>0</v>
      </c>
      <c r="AG22" s="1">
        <v>1</v>
      </c>
      <c r="AH22" s="1">
        <v>0</v>
      </c>
      <c r="AI22" s="1">
        <v>142</v>
      </c>
      <c r="DR22" s="1">
        <v>70</v>
      </c>
      <c r="HA22" s="1">
        <v>2</v>
      </c>
      <c r="HT22" s="1">
        <v>0</v>
      </c>
      <c r="IP22" s="1">
        <v>94</v>
      </c>
      <c r="LX22" s="1">
        <v>82</v>
      </c>
      <c r="PG22" s="1">
        <v>18</v>
      </c>
      <c r="SP22" s="1">
        <v>96</v>
      </c>
      <c r="VX22" s="1">
        <v>0</v>
      </c>
      <c r="WQ22" s="1">
        <v>0</v>
      </c>
      <c r="AAY22" s="1">
        <v>26</v>
      </c>
      <c r="ABU22" s="1">
        <v>140</v>
      </c>
      <c r="ABX22" s="1">
        <v>3.3</v>
      </c>
      <c r="ACA22" s="1">
        <v>97</v>
      </c>
      <c r="ACD22" s="1">
        <v>8.6999999999999993</v>
      </c>
      <c r="ACG22" s="1">
        <v>125</v>
      </c>
      <c r="ACQ22" s="1">
        <v>11</v>
      </c>
      <c r="ACT22" s="1">
        <v>0.67</v>
      </c>
      <c r="ACW22" s="1">
        <v>17</v>
      </c>
      <c r="AGS22" s="1">
        <v>0</v>
      </c>
      <c r="AGT22" s="1">
        <v>0</v>
      </c>
      <c r="AGU22" s="1">
        <v>0</v>
      </c>
      <c r="AGV22" s="1">
        <v>0</v>
      </c>
      <c r="AGW22" s="1">
        <v>0</v>
      </c>
      <c r="AGX22" s="1">
        <v>1</v>
      </c>
      <c r="AGY22" s="1">
        <v>1</v>
      </c>
      <c r="AGZ22" s="1">
        <v>1</v>
      </c>
      <c r="AHA22" s="1">
        <v>0</v>
      </c>
      <c r="AHB22" s="1">
        <v>0</v>
      </c>
      <c r="AHC22" s="1">
        <v>2</v>
      </c>
      <c r="AHD22" s="1">
        <v>0</v>
      </c>
      <c r="AHE22" s="1">
        <v>0</v>
      </c>
      <c r="AHF22" s="1">
        <v>0</v>
      </c>
      <c r="AHH22" s="1">
        <v>0</v>
      </c>
      <c r="AHI22" s="1">
        <v>0</v>
      </c>
      <c r="AHK22" s="1">
        <v>0</v>
      </c>
      <c r="AHL22" s="1">
        <v>0</v>
      </c>
      <c r="AHM22" s="1">
        <v>0</v>
      </c>
      <c r="AHN22" s="1">
        <v>0</v>
      </c>
      <c r="AHO22" s="1">
        <v>0</v>
      </c>
      <c r="AHP22" s="1">
        <v>0</v>
      </c>
      <c r="AHQ22" s="1">
        <v>0</v>
      </c>
      <c r="AHR22" s="1">
        <v>0</v>
      </c>
      <c r="AIM22" s="1">
        <v>0</v>
      </c>
      <c r="AIN22" s="1">
        <v>0</v>
      </c>
      <c r="AIO22" s="1">
        <v>0</v>
      </c>
      <c r="AIR22" s="1">
        <v>0</v>
      </c>
      <c r="AIT22" s="3">
        <v>1</v>
      </c>
      <c r="AIV22" s="1">
        <v>1</v>
      </c>
      <c r="AIW22" s="1">
        <v>0</v>
      </c>
      <c r="AIX22" s="1">
        <v>30</v>
      </c>
    </row>
    <row r="23" spans="1:935" s="1" customFormat="1">
      <c r="B23" s="1">
        <v>14</v>
      </c>
      <c r="C23" s="1">
        <v>1</v>
      </c>
      <c r="D23" s="1" t="s">
        <v>6191</v>
      </c>
      <c r="O23" s="1">
        <v>1</v>
      </c>
      <c r="Z23" s="1">
        <v>0</v>
      </c>
      <c r="AA23" s="1">
        <v>0</v>
      </c>
      <c r="AB23" s="1" t="s">
        <v>7449</v>
      </c>
      <c r="AC23" s="1">
        <v>0</v>
      </c>
      <c r="AE23" s="1">
        <v>4</v>
      </c>
      <c r="AF23" s="1">
        <v>0</v>
      </c>
      <c r="AG23" s="1">
        <v>0</v>
      </c>
      <c r="AI23" s="1">
        <v>136</v>
      </c>
      <c r="AJ23" s="1">
        <v>118</v>
      </c>
      <c r="DR23" s="1">
        <v>68</v>
      </c>
      <c r="DS23" s="1">
        <v>80</v>
      </c>
      <c r="HA23" s="1">
        <v>2</v>
      </c>
      <c r="HB23" s="1">
        <v>2</v>
      </c>
      <c r="HT23" s="1">
        <v>0</v>
      </c>
      <c r="HU23" s="1">
        <v>0</v>
      </c>
      <c r="IP23" s="1">
        <v>95</v>
      </c>
      <c r="IQ23" s="1">
        <v>97</v>
      </c>
      <c r="LX23" s="1">
        <v>81</v>
      </c>
      <c r="LY23" s="1">
        <v>85</v>
      </c>
      <c r="PG23" s="1">
        <v>24</v>
      </c>
      <c r="PH23" s="1">
        <v>24</v>
      </c>
      <c r="SP23" s="1">
        <v>96.3</v>
      </c>
      <c r="SQ23" s="1">
        <v>95.2</v>
      </c>
      <c r="VX23" s="1">
        <v>0</v>
      </c>
      <c r="VY23" s="1">
        <v>0</v>
      </c>
      <c r="WQ23" s="1">
        <v>0</v>
      </c>
      <c r="WR23" s="1">
        <v>0</v>
      </c>
      <c r="ZY23" s="1">
        <v>166</v>
      </c>
      <c r="AAY23" s="1">
        <v>23</v>
      </c>
      <c r="ABB23" s="1">
        <v>15.4</v>
      </c>
      <c r="ABE23" s="1">
        <v>46.3</v>
      </c>
      <c r="ABM23" s="1">
        <v>16.71</v>
      </c>
      <c r="ABO23" s="1">
        <v>237</v>
      </c>
      <c r="ABQ23" s="1">
        <v>0.03</v>
      </c>
      <c r="ABU23" s="1">
        <v>140</v>
      </c>
      <c r="ABX23" s="1">
        <v>3.7</v>
      </c>
      <c r="ACA23" s="1">
        <v>96</v>
      </c>
      <c r="ACD23" s="1">
        <v>9.1999999999999993</v>
      </c>
      <c r="ACG23" s="1">
        <v>71</v>
      </c>
      <c r="ACQ23" s="1">
        <v>12</v>
      </c>
      <c r="ACT23" s="1">
        <v>0.75</v>
      </c>
      <c r="ACW23" s="1">
        <v>21</v>
      </c>
      <c r="AGS23" s="1">
        <v>0</v>
      </c>
      <c r="AGT23" s="1">
        <v>0</v>
      </c>
      <c r="AGU23" s="1">
        <v>0</v>
      </c>
      <c r="AGV23" s="1">
        <v>0</v>
      </c>
      <c r="AGW23" s="1">
        <v>0</v>
      </c>
      <c r="AGX23" s="1">
        <v>1</v>
      </c>
      <c r="AGY23" s="1">
        <v>0</v>
      </c>
      <c r="AGZ23" s="1">
        <v>1</v>
      </c>
      <c r="AHA23" s="1">
        <v>0</v>
      </c>
      <c r="AHB23" s="1">
        <v>0</v>
      </c>
      <c r="AHC23" s="1">
        <v>1</v>
      </c>
      <c r="AHD23" s="1">
        <v>0</v>
      </c>
      <c r="AHE23" s="1">
        <v>0</v>
      </c>
      <c r="AHF23" s="1">
        <v>0</v>
      </c>
      <c r="AHH23" s="1">
        <v>0</v>
      </c>
      <c r="AHI23" s="1">
        <v>0</v>
      </c>
      <c r="AHK23" s="1">
        <v>0</v>
      </c>
      <c r="AHL23" s="1">
        <v>0</v>
      </c>
      <c r="AHM23" s="1">
        <v>0</v>
      </c>
      <c r="AHN23" s="1">
        <v>0</v>
      </c>
      <c r="AHO23" s="1">
        <v>0</v>
      </c>
      <c r="AHP23" s="1">
        <v>0</v>
      </c>
      <c r="AHQ23" s="1">
        <v>0</v>
      </c>
      <c r="AHR23" s="1">
        <v>0</v>
      </c>
      <c r="AIM23" s="1">
        <v>0</v>
      </c>
      <c r="AIN23" s="1">
        <v>0</v>
      </c>
      <c r="AIO23" s="1">
        <v>0</v>
      </c>
      <c r="AIR23" s="1">
        <v>0</v>
      </c>
      <c r="AIT23" s="3">
        <v>2</v>
      </c>
      <c r="AIV23" s="1">
        <v>0</v>
      </c>
      <c r="AIW23" s="1">
        <v>0</v>
      </c>
      <c r="AIX23" s="1">
        <v>30</v>
      </c>
      <c r="AIY23" s="1">
        <v>28</v>
      </c>
    </row>
    <row r="24" spans="1:935" s="18" customFormat="1">
      <c r="B24" s="18">
        <v>15</v>
      </c>
      <c r="C24" s="18">
        <v>1</v>
      </c>
      <c r="D24" s="18" t="s">
        <v>7450</v>
      </c>
      <c r="O24" s="18">
        <v>0</v>
      </c>
      <c r="Z24" s="18">
        <v>0</v>
      </c>
      <c r="AA24" s="18">
        <v>2</v>
      </c>
      <c r="AB24" s="18" t="s">
        <v>7451</v>
      </c>
      <c r="AC24" s="18">
        <v>0</v>
      </c>
      <c r="AE24" s="18">
        <v>2</v>
      </c>
      <c r="AF24" s="18">
        <v>0</v>
      </c>
      <c r="AG24" s="18">
        <v>0</v>
      </c>
      <c r="AI24" s="18">
        <v>128</v>
      </c>
      <c r="AJ24" s="18">
        <v>122</v>
      </c>
      <c r="DR24" s="18">
        <v>60</v>
      </c>
      <c r="DS24" s="18">
        <v>80</v>
      </c>
      <c r="HA24" s="18">
        <v>2</v>
      </c>
      <c r="HB24" s="18">
        <v>2</v>
      </c>
      <c r="HT24" s="18">
        <v>0</v>
      </c>
      <c r="HU24" s="18">
        <v>0</v>
      </c>
      <c r="IP24" s="18">
        <v>95</v>
      </c>
      <c r="IQ24" s="18">
        <v>95</v>
      </c>
      <c r="LX24" s="18">
        <v>78</v>
      </c>
      <c r="LY24" s="18">
        <v>82</v>
      </c>
      <c r="PG24" s="18">
        <v>20</v>
      </c>
      <c r="PH24" s="18">
        <v>20</v>
      </c>
      <c r="SP24" s="18">
        <v>97.3</v>
      </c>
      <c r="SQ24" s="18">
        <v>96.8</v>
      </c>
      <c r="VX24" s="18">
        <v>0</v>
      </c>
      <c r="VY24" s="18">
        <v>0</v>
      </c>
      <c r="WQ24" s="18">
        <v>0</v>
      </c>
      <c r="WR24" s="18">
        <v>0</v>
      </c>
      <c r="AFG24" s="18">
        <v>25</v>
      </c>
      <c r="AGS24" s="18">
        <v>0</v>
      </c>
      <c r="AGT24" s="18">
        <v>0</v>
      </c>
      <c r="AGU24" s="18">
        <v>0</v>
      </c>
      <c r="AGV24" s="18">
        <v>0</v>
      </c>
      <c r="AGW24" s="18">
        <v>0</v>
      </c>
      <c r="AGX24" s="18">
        <v>1</v>
      </c>
      <c r="AGY24" s="18">
        <v>0</v>
      </c>
      <c r="AGZ24" s="18">
        <v>0</v>
      </c>
      <c r="AHA24" s="18">
        <v>0</v>
      </c>
      <c r="AHB24" s="18">
        <v>0</v>
      </c>
      <c r="AHC24" s="18">
        <v>1</v>
      </c>
      <c r="AHD24" s="18">
        <v>0</v>
      </c>
      <c r="AHE24" s="18">
        <v>0</v>
      </c>
      <c r="AHF24" s="18">
        <v>0</v>
      </c>
      <c r="AHH24" s="18">
        <v>0</v>
      </c>
      <c r="AHI24" s="18">
        <v>0</v>
      </c>
      <c r="AHK24" s="18">
        <v>0</v>
      </c>
      <c r="AHL24" s="18">
        <v>0</v>
      </c>
      <c r="AHM24" s="18">
        <v>0</v>
      </c>
      <c r="AHN24" s="18">
        <v>0</v>
      </c>
      <c r="AHO24" s="18">
        <v>0</v>
      </c>
      <c r="AHP24" s="18">
        <v>0</v>
      </c>
      <c r="AHQ24" s="18">
        <v>0</v>
      </c>
      <c r="AHR24" s="18">
        <v>0</v>
      </c>
      <c r="AIM24" s="18">
        <v>0</v>
      </c>
      <c r="AIN24" s="18">
        <v>0</v>
      </c>
      <c r="AIO24" s="18">
        <v>0</v>
      </c>
      <c r="AIR24" s="18">
        <v>0</v>
      </c>
      <c r="AIT24" s="79">
        <v>0</v>
      </c>
      <c r="AIV24" s="18">
        <v>0</v>
      </c>
      <c r="AIW24" s="18">
        <v>0</v>
      </c>
    </row>
    <row r="25" spans="1:935" s="1" customFormat="1">
      <c r="A25" s="1">
        <v>2</v>
      </c>
      <c r="B25" s="1">
        <v>1</v>
      </c>
      <c r="C25" s="1">
        <v>1</v>
      </c>
      <c r="D25" s="1" t="s">
        <v>5933</v>
      </c>
      <c r="O25" s="1">
        <v>0</v>
      </c>
      <c r="Z25" s="1">
        <v>0</v>
      </c>
      <c r="AA25" s="1">
        <v>2</v>
      </c>
      <c r="AB25" s="1" t="s">
        <v>7452</v>
      </c>
      <c r="AC25" s="1">
        <v>0</v>
      </c>
      <c r="AE25" s="1">
        <v>0</v>
      </c>
      <c r="AG25" s="1">
        <v>0</v>
      </c>
      <c r="AI25" s="1">
        <v>108</v>
      </c>
      <c r="DR25" s="1">
        <v>52</v>
      </c>
      <c r="HA25" s="1">
        <v>0</v>
      </c>
      <c r="HT25" s="1">
        <v>0</v>
      </c>
      <c r="IP25" s="1">
        <v>96</v>
      </c>
      <c r="LX25" s="1">
        <v>100</v>
      </c>
      <c r="PG25" s="1">
        <v>18</v>
      </c>
      <c r="SP25" s="1">
        <v>97.7</v>
      </c>
      <c r="VX25" s="1">
        <v>0</v>
      </c>
      <c r="WQ25" s="1">
        <v>0</v>
      </c>
      <c r="AGS25" s="1">
        <v>1</v>
      </c>
      <c r="AGT25" s="1">
        <v>1</v>
      </c>
      <c r="AGU25" s="1">
        <v>0</v>
      </c>
      <c r="AGV25" s="1">
        <v>1</v>
      </c>
      <c r="AGW25" s="1">
        <v>0</v>
      </c>
      <c r="AGX25" s="1">
        <v>0</v>
      </c>
      <c r="AGY25" s="1">
        <v>0</v>
      </c>
      <c r="AGZ25" s="1">
        <v>0</v>
      </c>
      <c r="AHA25" s="1">
        <v>0</v>
      </c>
      <c r="AHB25" s="1">
        <v>0</v>
      </c>
      <c r="AHC25" s="1">
        <v>1</v>
      </c>
      <c r="AHD25" s="1">
        <v>0</v>
      </c>
      <c r="AHE25" s="1">
        <v>0</v>
      </c>
      <c r="AHF25" s="1">
        <v>0</v>
      </c>
      <c r="AHH25" s="1">
        <v>0</v>
      </c>
      <c r="AHI25" s="1">
        <v>0</v>
      </c>
      <c r="AHK25" s="1">
        <v>0</v>
      </c>
      <c r="AHL25" s="1">
        <v>0</v>
      </c>
      <c r="AHM25" s="1">
        <v>0</v>
      </c>
      <c r="AHN25" s="1">
        <v>0</v>
      </c>
      <c r="AHO25" s="1">
        <v>0</v>
      </c>
      <c r="AHP25" s="1">
        <v>0</v>
      </c>
      <c r="AHQ25" s="1">
        <v>0</v>
      </c>
      <c r="AHR25" s="1">
        <v>0</v>
      </c>
      <c r="AIM25" s="1">
        <v>0</v>
      </c>
      <c r="AIN25" s="1">
        <v>0</v>
      </c>
      <c r="AIO25" s="1">
        <v>0</v>
      </c>
      <c r="AIP25" s="1">
        <v>1</v>
      </c>
      <c r="AIQ25" s="1">
        <v>1</v>
      </c>
      <c r="AIR25" s="1">
        <v>1</v>
      </c>
      <c r="AIS25" s="1">
        <v>1</v>
      </c>
      <c r="AIT25" s="1">
        <v>1</v>
      </c>
      <c r="AIU25" s="1">
        <v>0</v>
      </c>
      <c r="AIV25" s="1">
        <v>0</v>
      </c>
      <c r="AIW25" s="1">
        <v>0</v>
      </c>
      <c r="AIX25" s="1">
        <v>35</v>
      </c>
    </row>
    <row r="26" spans="1:935" s="1" customFormat="1">
      <c r="B26" s="1">
        <v>2</v>
      </c>
      <c r="C26" s="1">
        <v>1</v>
      </c>
      <c r="D26" s="1" t="s">
        <v>7453</v>
      </c>
      <c r="E26" s="1" t="s">
        <v>7454</v>
      </c>
      <c r="F26" s="1" t="s">
        <v>7455</v>
      </c>
      <c r="G26" s="1" t="s">
        <v>7456</v>
      </c>
      <c r="O26" s="1">
        <v>1</v>
      </c>
      <c r="P26" s="1">
        <v>1</v>
      </c>
      <c r="Q26" s="1">
        <v>0</v>
      </c>
      <c r="R26" s="1">
        <v>0</v>
      </c>
      <c r="Z26" s="1">
        <v>0</v>
      </c>
      <c r="AA26" s="1">
        <v>2</v>
      </c>
      <c r="AC26" s="1">
        <v>4</v>
      </c>
      <c r="AD26" s="1">
        <v>0</v>
      </c>
      <c r="AE26" s="1">
        <v>2</v>
      </c>
      <c r="AF26" s="1">
        <v>0</v>
      </c>
      <c r="AG26" s="1">
        <v>0</v>
      </c>
      <c r="AI26" s="1">
        <v>100</v>
      </c>
      <c r="AJ26" s="1">
        <v>92</v>
      </c>
      <c r="AK26" s="1">
        <v>92</v>
      </c>
      <c r="DR26" s="1">
        <v>58</v>
      </c>
      <c r="DS26" s="1">
        <v>54</v>
      </c>
      <c r="DT26" s="1">
        <v>54</v>
      </c>
      <c r="HA26" s="1">
        <v>0</v>
      </c>
      <c r="HB26" s="1">
        <v>0</v>
      </c>
      <c r="HC26" s="1">
        <v>2</v>
      </c>
      <c r="HT26" s="1">
        <v>0</v>
      </c>
      <c r="HU26" s="1">
        <v>0</v>
      </c>
      <c r="HV26" s="1">
        <v>0</v>
      </c>
      <c r="IP26" s="1">
        <v>96</v>
      </c>
      <c r="IQ26" s="1">
        <v>97</v>
      </c>
      <c r="LX26" s="1">
        <v>86</v>
      </c>
      <c r="LY26" s="1">
        <v>90</v>
      </c>
      <c r="PG26" s="1">
        <v>18</v>
      </c>
      <c r="PH26" s="1">
        <v>14</v>
      </c>
      <c r="SP26" s="1">
        <v>96.2</v>
      </c>
      <c r="SQ26" s="1">
        <v>96.9</v>
      </c>
      <c r="VX26" s="1">
        <v>1</v>
      </c>
      <c r="VY26" s="1">
        <v>1</v>
      </c>
      <c r="WQ26" s="1">
        <v>0</v>
      </c>
      <c r="WR26" s="1">
        <v>0</v>
      </c>
      <c r="AAY26" s="1">
        <v>18</v>
      </c>
      <c r="ABU26" s="1">
        <v>134</v>
      </c>
      <c r="ABX26" s="1">
        <v>4.3</v>
      </c>
      <c r="ACA26" s="1">
        <v>101</v>
      </c>
      <c r="ACD26" s="1">
        <v>8.6</v>
      </c>
      <c r="ACG26" s="1">
        <v>79</v>
      </c>
      <c r="ACQ26" s="1">
        <v>28</v>
      </c>
      <c r="ACT26" s="1">
        <v>1.0900000000000001</v>
      </c>
      <c r="ACW26" s="1">
        <v>15</v>
      </c>
      <c r="AGG26" s="1">
        <v>1</v>
      </c>
      <c r="AGH26" s="1" t="s">
        <v>6669</v>
      </c>
      <c r="AGS26" s="1">
        <v>1</v>
      </c>
      <c r="AGT26" s="1">
        <v>1</v>
      </c>
      <c r="AGU26" s="1">
        <v>0</v>
      </c>
      <c r="AGV26" s="1">
        <v>1</v>
      </c>
      <c r="AGW26" s="1">
        <v>0</v>
      </c>
      <c r="AGX26" s="1">
        <v>0</v>
      </c>
      <c r="AGY26" s="1">
        <v>0</v>
      </c>
      <c r="AGZ26" s="1">
        <v>3</v>
      </c>
      <c r="AHA26" s="1">
        <v>0</v>
      </c>
      <c r="AHB26" s="1">
        <v>0</v>
      </c>
      <c r="AHC26" s="1">
        <v>1</v>
      </c>
      <c r="AHD26" s="1">
        <v>0</v>
      </c>
      <c r="AHE26" s="1">
        <v>0</v>
      </c>
      <c r="AHF26" s="1">
        <v>0</v>
      </c>
      <c r="AHH26" s="1">
        <v>0</v>
      </c>
      <c r="AHI26" s="1">
        <v>0</v>
      </c>
      <c r="AHK26" s="1">
        <v>0</v>
      </c>
      <c r="AHL26" s="1">
        <v>0</v>
      </c>
      <c r="AHM26" s="1">
        <v>0</v>
      </c>
      <c r="AHN26" s="1">
        <v>0</v>
      </c>
      <c r="AHO26" s="1">
        <v>0</v>
      </c>
      <c r="AHP26" s="1">
        <v>0</v>
      </c>
      <c r="AHQ26" s="1">
        <v>0</v>
      </c>
      <c r="AHR26" s="1">
        <v>0</v>
      </c>
      <c r="AIM26" s="1">
        <v>0</v>
      </c>
      <c r="AIN26" s="1">
        <v>0</v>
      </c>
      <c r="AIO26" s="1">
        <v>0</v>
      </c>
      <c r="AIT26" s="1">
        <v>2</v>
      </c>
      <c r="AIU26" s="1">
        <v>0</v>
      </c>
      <c r="AIV26" s="1">
        <v>0</v>
      </c>
      <c r="AIW26" s="1">
        <v>0</v>
      </c>
      <c r="AIX26" s="1">
        <v>65</v>
      </c>
      <c r="AIY26" s="1">
        <v>47</v>
      </c>
    </row>
    <row r="27" spans="1:935" s="1" customFormat="1">
      <c r="B27" s="1">
        <v>3</v>
      </c>
      <c r="C27" s="1">
        <v>0</v>
      </c>
      <c r="Z27" s="1">
        <v>0</v>
      </c>
      <c r="AA27" s="1">
        <v>2</v>
      </c>
      <c r="AB27" s="1" t="s">
        <v>7457</v>
      </c>
      <c r="AC27" s="1">
        <v>1</v>
      </c>
      <c r="AD27" s="1">
        <v>0</v>
      </c>
      <c r="AE27" s="1">
        <v>1</v>
      </c>
      <c r="AF27" s="1">
        <v>0</v>
      </c>
      <c r="AG27" s="1">
        <v>0</v>
      </c>
      <c r="AI27" s="1">
        <v>104</v>
      </c>
      <c r="AJ27" s="1">
        <v>102</v>
      </c>
      <c r="DR27" s="1">
        <v>52</v>
      </c>
      <c r="DS27" s="1">
        <v>60</v>
      </c>
      <c r="HA27" s="1">
        <v>0</v>
      </c>
      <c r="HB27" s="1">
        <v>0</v>
      </c>
      <c r="HT27" s="1">
        <v>0</v>
      </c>
      <c r="HU27" s="1">
        <v>0</v>
      </c>
      <c r="IP27" s="1">
        <v>95</v>
      </c>
      <c r="IQ27" s="1">
        <v>96</v>
      </c>
      <c r="LX27" s="1">
        <v>88</v>
      </c>
      <c r="LY27" s="1">
        <v>88</v>
      </c>
      <c r="PG27" s="1">
        <v>18</v>
      </c>
      <c r="PH27" s="1">
        <v>20</v>
      </c>
      <c r="SP27" s="1">
        <v>95.1</v>
      </c>
      <c r="SQ27" s="1">
        <v>97.7</v>
      </c>
      <c r="VX27" s="1">
        <v>1</v>
      </c>
      <c r="VY27" s="1">
        <v>1</v>
      </c>
      <c r="WQ27" s="1">
        <v>0</v>
      </c>
      <c r="WR27" s="1">
        <v>0</v>
      </c>
      <c r="AAY27" s="1">
        <v>21</v>
      </c>
      <c r="ABU27" s="1">
        <v>136</v>
      </c>
      <c r="ABX27" s="1">
        <v>3.9</v>
      </c>
      <c r="ACA27" s="1">
        <v>100</v>
      </c>
      <c r="ACD27" s="1">
        <v>8.4</v>
      </c>
      <c r="ACG27" s="1">
        <v>107</v>
      </c>
      <c r="ACQ27" s="1">
        <v>14</v>
      </c>
      <c r="ACT27" s="1">
        <v>0.74</v>
      </c>
      <c r="ACW27" s="1">
        <v>15</v>
      </c>
      <c r="AGS27" s="1">
        <v>1</v>
      </c>
      <c r="AGT27" s="1">
        <v>0</v>
      </c>
      <c r="AGU27" s="1">
        <v>0</v>
      </c>
      <c r="AGV27" s="1">
        <v>1</v>
      </c>
      <c r="AGW27" s="1">
        <v>0</v>
      </c>
      <c r="AGX27" s="1">
        <v>0</v>
      </c>
      <c r="AGY27" s="1">
        <v>0</v>
      </c>
      <c r="AGZ27" s="1">
        <v>1</v>
      </c>
      <c r="AHA27" s="1">
        <v>0</v>
      </c>
      <c r="AHB27" s="1">
        <v>0</v>
      </c>
      <c r="AHC27" s="1">
        <v>1</v>
      </c>
      <c r="AHD27" s="1">
        <v>0</v>
      </c>
      <c r="AHE27" s="1">
        <v>0</v>
      </c>
      <c r="AHF27" s="1">
        <v>0</v>
      </c>
      <c r="AHH27" s="1">
        <v>0</v>
      </c>
      <c r="AHI27" s="1">
        <v>0</v>
      </c>
      <c r="AHK27" s="1">
        <v>0</v>
      </c>
      <c r="AHL27" s="1">
        <v>0</v>
      </c>
      <c r="AHM27" s="1">
        <v>0</v>
      </c>
      <c r="AHN27" s="1">
        <v>0</v>
      </c>
      <c r="AHO27" s="1">
        <v>0</v>
      </c>
      <c r="AHP27" s="1">
        <v>0</v>
      </c>
      <c r="AHQ27" s="1">
        <v>0</v>
      </c>
      <c r="AHR27" s="1">
        <v>0</v>
      </c>
      <c r="AIM27" s="1">
        <v>0</v>
      </c>
      <c r="AIN27" s="1">
        <v>0</v>
      </c>
      <c r="AIO27" s="1">
        <v>0</v>
      </c>
      <c r="AIT27" s="1">
        <v>2</v>
      </c>
      <c r="AIU27" s="1">
        <v>0</v>
      </c>
      <c r="AIV27" s="1">
        <v>0</v>
      </c>
      <c r="AIW27" s="1">
        <v>0</v>
      </c>
      <c r="AIX27" s="1">
        <v>37</v>
      </c>
      <c r="AIY27" s="1">
        <v>41</v>
      </c>
    </row>
    <row r="28" spans="1:935" s="1" customFormat="1">
      <c r="B28" s="1">
        <v>4</v>
      </c>
      <c r="C28" s="1">
        <v>1</v>
      </c>
      <c r="D28" s="1" t="s">
        <v>7458</v>
      </c>
      <c r="O28" s="1">
        <v>0</v>
      </c>
      <c r="Z28" s="1">
        <v>0</v>
      </c>
      <c r="AA28" s="1">
        <v>2</v>
      </c>
      <c r="AB28" s="1" t="s">
        <v>7459</v>
      </c>
      <c r="AC28" s="1">
        <v>0</v>
      </c>
      <c r="AE28" s="1">
        <v>0</v>
      </c>
      <c r="AG28" s="1">
        <v>0</v>
      </c>
      <c r="AI28" s="1">
        <v>110</v>
      </c>
      <c r="AJ28" s="1">
        <v>98</v>
      </c>
      <c r="DR28" s="1">
        <v>48</v>
      </c>
      <c r="DS28" s="1">
        <v>54</v>
      </c>
      <c r="HA28" s="1">
        <v>0</v>
      </c>
      <c r="HB28" s="1">
        <v>0</v>
      </c>
      <c r="HT28" s="1">
        <v>0</v>
      </c>
      <c r="HU28" s="1">
        <v>0</v>
      </c>
      <c r="IP28" s="1">
        <v>97</v>
      </c>
      <c r="IQ28" s="1">
        <v>97</v>
      </c>
      <c r="LX28" s="1">
        <v>90</v>
      </c>
      <c r="LY28" s="1">
        <v>92</v>
      </c>
      <c r="PG28" s="1">
        <v>18</v>
      </c>
      <c r="PH28" s="1">
        <v>16</v>
      </c>
      <c r="SP28" s="1">
        <v>95.3</v>
      </c>
      <c r="SQ28" s="1">
        <v>96.9</v>
      </c>
      <c r="VX28" s="1">
        <v>1</v>
      </c>
      <c r="VY28" s="1">
        <v>1</v>
      </c>
      <c r="WQ28" s="1">
        <v>0</v>
      </c>
      <c r="WR28" s="1">
        <v>0</v>
      </c>
      <c r="AGS28" s="1">
        <v>0</v>
      </c>
      <c r="AGT28" s="1">
        <v>0</v>
      </c>
      <c r="AGU28" s="1">
        <v>0</v>
      </c>
      <c r="AGV28" s="1">
        <v>0</v>
      </c>
      <c r="AGW28" s="1">
        <v>0</v>
      </c>
      <c r="AGX28" s="1">
        <v>0</v>
      </c>
      <c r="AGY28" s="1">
        <v>0</v>
      </c>
      <c r="AGZ28" s="1">
        <v>0</v>
      </c>
      <c r="AHA28" s="1">
        <v>0</v>
      </c>
      <c r="AHB28" s="1">
        <v>0</v>
      </c>
      <c r="AHC28" s="1">
        <v>1</v>
      </c>
      <c r="AHD28" s="1">
        <v>0</v>
      </c>
      <c r="AHE28" s="1">
        <v>0</v>
      </c>
      <c r="AHF28" s="1">
        <v>0</v>
      </c>
      <c r="AHH28" s="1">
        <v>0</v>
      </c>
      <c r="AHI28" s="1">
        <v>0</v>
      </c>
      <c r="AHK28" s="1">
        <v>0</v>
      </c>
      <c r="AHL28" s="1">
        <v>0</v>
      </c>
      <c r="AHM28" s="1">
        <v>0</v>
      </c>
      <c r="AHN28" s="1">
        <v>0</v>
      </c>
      <c r="AHO28" s="1">
        <v>0</v>
      </c>
      <c r="AHP28" s="1">
        <v>0</v>
      </c>
      <c r="AHQ28" s="1">
        <v>0</v>
      </c>
      <c r="AHR28" s="1">
        <v>0</v>
      </c>
      <c r="AIM28" s="1">
        <v>0</v>
      </c>
      <c r="AIN28" s="1">
        <v>0</v>
      </c>
      <c r="AIO28" s="1">
        <v>0</v>
      </c>
      <c r="AIT28" s="1">
        <v>2</v>
      </c>
      <c r="AIU28" s="1">
        <v>0</v>
      </c>
      <c r="AIV28" s="1">
        <v>0</v>
      </c>
      <c r="AIW28" s="1">
        <v>0</v>
      </c>
      <c r="AIX28" s="1">
        <v>18</v>
      </c>
      <c r="AIY28" s="1">
        <v>34</v>
      </c>
    </row>
    <row r="29" spans="1:935" s="1" customFormat="1">
      <c r="B29" s="1">
        <v>5</v>
      </c>
      <c r="C29" s="1">
        <v>0</v>
      </c>
      <c r="Z29" s="1">
        <v>0</v>
      </c>
      <c r="AA29" s="1">
        <v>2</v>
      </c>
      <c r="AB29" s="1" t="s">
        <v>7460</v>
      </c>
      <c r="AC29" s="1">
        <v>0</v>
      </c>
      <c r="AE29" s="1">
        <v>0</v>
      </c>
      <c r="AG29" s="1">
        <v>0</v>
      </c>
      <c r="AI29" s="1">
        <v>106</v>
      </c>
      <c r="AJ29" s="1">
        <v>108</v>
      </c>
      <c r="AK29" s="1">
        <v>118</v>
      </c>
      <c r="DR29" s="1">
        <v>60</v>
      </c>
      <c r="DS29" s="1">
        <v>52</v>
      </c>
      <c r="DT29" s="1">
        <v>82</v>
      </c>
      <c r="HA29" s="1">
        <v>0</v>
      </c>
      <c r="HB29" s="1">
        <v>0</v>
      </c>
      <c r="HC29" s="1">
        <v>2</v>
      </c>
      <c r="HT29" s="1">
        <v>0</v>
      </c>
      <c r="HU29" s="1">
        <v>0</v>
      </c>
      <c r="HV29" s="1">
        <v>0</v>
      </c>
      <c r="IP29" s="1">
        <v>97</v>
      </c>
      <c r="IR29" s="1">
        <v>95</v>
      </c>
      <c r="LX29" s="1">
        <v>85</v>
      </c>
      <c r="LZ29" s="1">
        <v>84</v>
      </c>
      <c r="PG29" s="1">
        <v>16</v>
      </c>
      <c r="PI29" s="1">
        <v>18</v>
      </c>
      <c r="SP29" s="1">
        <v>95.7</v>
      </c>
      <c r="SR29" s="1">
        <v>96.9</v>
      </c>
      <c r="VX29" s="1">
        <v>1</v>
      </c>
      <c r="VZ29" s="1">
        <v>1</v>
      </c>
      <c r="WQ29" s="1">
        <v>0</v>
      </c>
      <c r="WS29" s="1">
        <v>0</v>
      </c>
      <c r="AGS29" s="1">
        <v>0</v>
      </c>
      <c r="AGT29" s="1">
        <v>0</v>
      </c>
      <c r="AGU29" s="1">
        <v>0</v>
      </c>
      <c r="AGV29" s="1">
        <v>0</v>
      </c>
      <c r="AGW29" s="1">
        <v>0</v>
      </c>
      <c r="AGX29" s="1">
        <v>0</v>
      </c>
      <c r="AGY29" s="1">
        <v>0</v>
      </c>
      <c r="AGZ29" s="1">
        <v>0</v>
      </c>
      <c r="AHA29" s="1">
        <v>0</v>
      </c>
      <c r="AHB29" s="1">
        <v>0</v>
      </c>
      <c r="AHC29" s="1">
        <v>1</v>
      </c>
      <c r="AHD29" s="1">
        <v>0</v>
      </c>
      <c r="AHE29" s="1">
        <v>0</v>
      </c>
      <c r="AHF29" s="1">
        <v>0</v>
      </c>
      <c r="AHH29" s="1">
        <v>0</v>
      </c>
      <c r="AHI29" s="1">
        <v>0</v>
      </c>
      <c r="AHK29" s="1">
        <v>0</v>
      </c>
      <c r="AHL29" s="1">
        <v>0</v>
      </c>
      <c r="AHM29" s="1">
        <v>0</v>
      </c>
      <c r="AHN29" s="1">
        <v>0</v>
      </c>
      <c r="AHO29" s="1">
        <v>0</v>
      </c>
      <c r="AHP29" s="1">
        <v>0</v>
      </c>
      <c r="AHQ29" s="1">
        <v>0</v>
      </c>
      <c r="AHR29" s="1">
        <v>0</v>
      </c>
      <c r="AIM29" s="1">
        <v>0</v>
      </c>
      <c r="AIN29" s="1">
        <v>0</v>
      </c>
      <c r="AIO29" s="1">
        <v>0</v>
      </c>
      <c r="AIT29" s="1">
        <v>2</v>
      </c>
      <c r="AIU29" s="1">
        <v>0</v>
      </c>
      <c r="AIV29" s="1">
        <v>0</v>
      </c>
      <c r="AIW29" s="1">
        <v>0</v>
      </c>
      <c r="AIX29" s="1">
        <v>27</v>
      </c>
      <c r="AIY29" s="1">
        <v>44</v>
      </c>
    </row>
    <row r="30" spans="1:935" s="80" customFormat="1">
      <c r="B30" s="80">
        <v>6</v>
      </c>
      <c r="C30" s="80">
        <v>0</v>
      </c>
      <c r="Z30" s="80">
        <v>0</v>
      </c>
      <c r="AA30" s="80">
        <v>2</v>
      </c>
      <c r="AB30" s="80" t="s">
        <v>7461</v>
      </c>
      <c r="AC30" s="80">
        <v>0</v>
      </c>
      <c r="AE30" s="80">
        <v>0</v>
      </c>
      <c r="AG30" s="80">
        <v>0</v>
      </c>
      <c r="AI30" s="80">
        <v>118</v>
      </c>
      <c r="DR30" s="80">
        <v>62</v>
      </c>
      <c r="HA30" s="80">
        <v>2</v>
      </c>
      <c r="HT30" s="80">
        <v>0</v>
      </c>
      <c r="IP30" s="80">
        <v>96</v>
      </c>
      <c r="LX30" s="80">
        <v>82</v>
      </c>
      <c r="PG30" s="80">
        <v>16</v>
      </c>
      <c r="SP30" s="80">
        <v>97.8</v>
      </c>
      <c r="VX30" s="80">
        <v>1</v>
      </c>
      <c r="WQ30" s="80">
        <v>0</v>
      </c>
      <c r="AGS30" s="80">
        <v>0</v>
      </c>
      <c r="AGT30" s="80">
        <v>0</v>
      </c>
      <c r="AGU30" s="80">
        <v>0</v>
      </c>
      <c r="AGV30" s="80">
        <v>0</v>
      </c>
      <c r="AGW30" s="80">
        <v>0</v>
      </c>
      <c r="AGX30" s="80">
        <v>0</v>
      </c>
      <c r="AGY30" s="80">
        <v>0</v>
      </c>
      <c r="AGZ30" s="80">
        <v>0</v>
      </c>
      <c r="AHA30" s="80">
        <v>0</v>
      </c>
      <c r="AHB30" s="80">
        <v>0</v>
      </c>
      <c r="AHC30" s="80">
        <v>1</v>
      </c>
      <c r="AHD30" s="80">
        <v>0</v>
      </c>
      <c r="AHE30" s="80">
        <v>0</v>
      </c>
      <c r="AHF30" s="80">
        <v>0</v>
      </c>
      <c r="AHH30" s="80">
        <v>0</v>
      </c>
      <c r="AHI30" s="80">
        <v>0</v>
      </c>
      <c r="AHK30" s="80">
        <v>0</v>
      </c>
      <c r="AHL30" s="80">
        <v>0</v>
      </c>
      <c r="AHM30" s="80">
        <v>0</v>
      </c>
      <c r="AHN30" s="80">
        <v>0</v>
      </c>
      <c r="AHO30" s="80">
        <v>0</v>
      </c>
      <c r="AHP30" s="80">
        <v>0</v>
      </c>
      <c r="AHQ30" s="80">
        <v>0</v>
      </c>
      <c r="AHR30" s="80">
        <v>0</v>
      </c>
      <c r="AIM30" s="80">
        <v>0</v>
      </c>
      <c r="AIN30" s="80">
        <v>0</v>
      </c>
      <c r="AIO30" s="80">
        <v>0</v>
      </c>
      <c r="AIT30" s="80">
        <v>1</v>
      </c>
      <c r="AIU30" s="80">
        <v>0</v>
      </c>
      <c r="AIV30" s="80">
        <v>0</v>
      </c>
      <c r="AIW30" s="80">
        <v>0</v>
      </c>
      <c r="AIX30" s="80">
        <v>19</v>
      </c>
    </row>
    <row r="31" spans="1:935" s="1" customFormat="1">
      <c r="A31" s="1">
        <v>3</v>
      </c>
      <c r="B31" s="1">
        <v>1</v>
      </c>
      <c r="C31" s="1">
        <v>0</v>
      </c>
      <c r="Z31" s="1">
        <v>0</v>
      </c>
      <c r="AA31" s="1">
        <v>1</v>
      </c>
      <c r="AB31" s="1" t="s">
        <v>7462</v>
      </c>
      <c r="AC31" s="1">
        <v>1</v>
      </c>
      <c r="AD31" s="1">
        <v>0</v>
      </c>
      <c r="AE31" s="1">
        <v>0</v>
      </c>
      <c r="AG31" s="1">
        <v>0</v>
      </c>
      <c r="AI31" s="1">
        <v>158</v>
      </c>
      <c r="DR31" s="1">
        <v>90</v>
      </c>
      <c r="HA31" s="1">
        <v>0</v>
      </c>
      <c r="HT31" s="1">
        <v>0</v>
      </c>
      <c r="IP31" s="1">
        <v>93</v>
      </c>
      <c r="LX31" s="1">
        <v>76</v>
      </c>
      <c r="PG31" s="1">
        <v>16</v>
      </c>
      <c r="SP31" s="1">
        <v>97.5</v>
      </c>
      <c r="SQ31" s="1">
        <v>94</v>
      </c>
      <c r="VX31" s="1">
        <v>1</v>
      </c>
      <c r="VY31" s="1">
        <v>0</v>
      </c>
      <c r="WQ31" s="1">
        <v>0</v>
      </c>
      <c r="AGS31" s="1">
        <v>1</v>
      </c>
      <c r="AGT31" s="1">
        <v>0</v>
      </c>
      <c r="AGU31" s="1">
        <v>0</v>
      </c>
      <c r="AGV31" s="1">
        <v>1</v>
      </c>
      <c r="AGW31" s="1">
        <v>0</v>
      </c>
      <c r="AGX31" s="1">
        <v>0</v>
      </c>
      <c r="AGY31" s="1">
        <v>0</v>
      </c>
      <c r="AGZ31" s="1">
        <v>0</v>
      </c>
      <c r="AHA31" s="1">
        <v>0</v>
      </c>
      <c r="AHB31" s="1">
        <v>0</v>
      </c>
      <c r="AHC31" s="1">
        <v>1</v>
      </c>
      <c r="AHD31" s="1">
        <v>0</v>
      </c>
      <c r="AHE31" s="1">
        <v>0</v>
      </c>
      <c r="AHF31" s="1">
        <v>0</v>
      </c>
      <c r="AHH31" s="1">
        <v>0</v>
      </c>
      <c r="AHI31" s="1">
        <v>0</v>
      </c>
      <c r="AHK31" s="1">
        <v>0</v>
      </c>
      <c r="AHL31" s="1">
        <v>0</v>
      </c>
      <c r="AHM31" s="1">
        <v>0</v>
      </c>
      <c r="AHN31" s="1">
        <v>0</v>
      </c>
      <c r="AHO31" s="1">
        <v>0</v>
      </c>
      <c r="AHP31" s="1">
        <v>0</v>
      </c>
      <c r="AHQ31" s="1">
        <v>0</v>
      </c>
      <c r="AHR31" s="1">
        <v>9</v>
      </c>
      <c r="AIM31" s="1">
        <v>0</v>
      </c>
      <c r="AIN31" s="1">
        <v>0</v>
      </c>
      <c r="AIO31" s="1">
        <v>0</v>
      </c>
      <c r="AIP31" s="1">
        <v>1</v>
      </c>
      <c r="AIQ31" s="1">
        <v>1</v>
      </c>
      <c r="AIR31" s="1">
        <v>0</v>
      </c>
      <c r="AIS31" s="1">
        <v>1</v>
      </c>
      <c r="AIT31" s="3">
        <v>1</v>
      </c>
      <c r="AIU31" s="1">
        <v>0</v>
      </c>
      <c r="AIV31" s="1">
        <v>0</v>
      </c>
      <c r="AIW31" s="1">
        <v>0</v>
      </c>
      <c r="AIX31" s="1">
        <v>60</v>
      </c>
    </row>
    <row r="32" spans="1:935" s="1" customFormat="1">
      <c r="B32" s="1">
        <v>2</v>
      </c>
      <c r="C32" s="1">
        <v>1</v>
      </c>
      <c r="D32" s="1" t="s">
        <v>7463</v>
      </c>
      <c r="E32" s="1" t="s">
        <v>7464</v>
      </c>
      <c r="F32" s="1" t="s">
        <v>7465</v>
      </c>
      <c r="O32" s="1">
        <v>1</v>
      </c>
      <c r="P32" s="1">
        <v>0</v>
      </c>
      <c r="Q32" s="1">
        <v>1</v>
      </c>
      <c r="Z32" s="1">
        <v>0</v>
      </c>
      <c r="AA32" s="1">
        <v>1</v>
      </c>
      <c r="AB32" s="1" t="s">
        <v>7466</v>
      </c>
      <c r="AC32" s="1">
        <v>0</v>
      </c>
      <c r="AE32" s="1">
        <v>3</v>
      </c>
      <c r="AF32" s="1">
        <v>0</v>
      </c>
      <c r="AG32" s="1">
        <v>0</v>
      </c>
      <c r="AI32" s="1">
        <v>146</v>
      </c>
      <c r="AJ32" s="1">
        <v>128</v>
      </c>
      <c r="DR32" s="1">
        <v>68</v>
      </c>
      <c r="DS32" s="1">
        <v>62</v>
      </c>
      <c r="HA32" s="1">
        <v>0</v>
      </c>
      <c r="HB32" s="1">
        <v>0</v>
      </c>
      <c r="HT32" s="1">
        <v>0</v>
      </c>
      <c r="HU32" s="1">
        <v>0</v>
      </c>
      <c r="IP32" s="1">
        <v>93</v>
      </c>
      <c r="IQ32" s="1">
        <v>96</v>
      </c>
      <c r="LX32" s="1">
        <v>72</v>
      </c>
      <c r="LY32" s="1">
        <v>76</v>
      </c>
      <c r="PG32" s="1">
        <v>16</v>
      </c>
      <c r="PH32" s="1">
        <v>16</v>
      </c>
      <c r="SP32" s="1">
        <v>99</v>
      </c>
      <c r="SQ32" s="1">
        <v>97.6</v>
      </c>
      <c r="VX32" s="1">
        <v>1</v>
      </c>
      <c r="VY32" s="1">
        <v>1</v>
      </c>
      <c r="WQ32" s="1">
        <v>0</v>
      </c>
      <c r="WR32" s="1">
        <v>0</v>
      </c>
      <c r="AAY32" s="1">
        <v>26</v>
      </c>
      <c r="ABB32" s="1">
        <v>10.5</v>
      </c>
      <c r="ABE32" s="1">
        <v>33.700000000000003</v>
      </c>
      <c r="ABH32" s="1" t="s">
        <v>7467</v>
      </c>
      <c r="ABM32" s="1">
        <v>9.34</v>
      </c>
      <c r="ABO32" s="1">
        <v>224</v>
      </c>
      <c r="ABU32" s="1">
        <v>144</v>
      </c>
      <c r="ABX32" s="1">
        <v>4.5</v>
      </c>
      <c r="ACA32" s="1">
        <v>105</v>
      </c>
      <c r="ACD32" s="1">
        <v>8.6999999999999993</v>
      </c>
      <c r="ACG32" s="1">
        <v>126</v>
      </c>
      <c r="ACQ32" s="1">
        <v>28</v>
      </c>
      <c r="ACT32" s="1">
        <v>1.19</v>
      </c>
      <c r="ACW32" s="1">
        <v>13</v>
      </c>
      <c r="AGS32" s="1">
        <v>1</v>
      </c>
      <c r="AGT32" s="1">
        <v>0</v>
      </c>
      <c r="AGU32" s="1">
        <v>0</v>
      </c>
      <c r="AGV32" s="1">
        <v>1</v>
      </c>
      <c r="AGW32" s="1">
        <v>0</v>
      </c>
      <c r="AGX32" s="1">
        <v>0</v>
      </c>
      <c r="AGY32" s="1">
        <v>0</v>
      </c>
      <c r="AGZ32" s="1">
        <v>1</v>
      </c>
      <c r="AHA32" s="1">
        <v>0</v>
      </c>
      <c r="AHB32" s="1">
        <v>0</v>
      </c>
      <c r="AHC32" s="1">
        <v>1</v>
      </c>
      <c r="AHD32" s="1">
        <v>0</v>
      </c>
      <c r="AHE32" s="1">
        <v>1</v>
      </c>
      <c r="AHF32" s="1">
        <v>0</v>
      </c>
      <c r="AHH32" s="1">
        <v>0</v>
      </c>
      <c r="AHI32" s="1">
        <v>1</v>
      </c>
      <c r="AHK32" s="1">
        <v>0</v>
      </c>
      <c r="AHL32" s="1">
        <v>0</v>
      </c>
      <c r="AHM32" s="1">
        <v>0</v>
      </c>
      <c r="AHN32" s="1">
        <v>0</v>
      </c>
      <c r="AHO32" s="1">
        <v>0</v>
      </c>
      <c r="AHP32" s="1">
        <v>0</v>
      </c>
      <c r="AHQ32" s="1">
        <v>0</v>
      </c>
      <c r="AHR32" s="1">
        <v>8</v>
      </c>
      <c r="AIM32" s="1">
        <v>0</v>
      </c>
      <c r="AIN32" s="1">
        <v>0</v>
      </c>
      <c r="AIO32" s="1">
        <v>0</v>
      </c>
      <c r="AIR32" s="1">
        <v>0</v>
      </c>
      <c r="AIT32" s="3">
        <v>2</v>
      </c>
      <c r="AIU32" s="1">
        <v>0</v>
      </c>
      <c r="AIV32" s="1">
        <v>0</v>
      </c>
      <c r="AIW32" s="1">
        <v>0</v>
      </c>
      <c r="AIX32" s="1">
        <v>60</v>
      </c>
      <c r="AIY32" s="1">
        <v>65</v>
      </c>
    </row>
    <row r="33" spans="1:951" s="1" customFormat="1">
      <c r="B33" s="1">
        <v>3</v>
      </c>
      <c r="C33" s="1">
        <v>1</v>
      </c>
      <c r="D33" s="1" t="s">
        <v>7468</v>
      </c>
      <c r="E33" s="1" t="s">
        <v>7469</v>
      </c>
      <c r="O33" s="1">
        <v>0</v>
      </c>
      <c r="P33" s="1">
        <v>1</v>
      </c>
      <c r="Z33" s="1">
        <v>1</v>
      </c>
      <c r="AA33" s="1">
        <v>0</v>
      </c>
      <c r="AB33" s="1" t="s">
        <v>7470</v>
      </c>
      <c r="AC33" s="1">
        <v>0</v>
      </c>
      <c r="AE33" s="1">
        <v>3</v>
      </c>
      <c r="AF33" s="1">
        <v>0</v>
      </c>
      <c r="AG33" s="1">
        <v>0</v>
      </c>
      <c r="AI33" s="1">
        <v>148</v>
      </c>
      <c r="AJ33" s="1">
        <v>138</v>
      </c>
      <c r="DR33" s="1">
        <v>56</v>
      </c>
      <c r="DS33" s="1">
        <v>80</v>
      </c>
      <c r="HA33" s="1">
        <v>0</v>
      </c>
      <c r="HB33" s="1">
        <v>0</v>
      </c>
      <c r="HT33" s="1">
        <v>0</v>
      </c>
      <c r="HU33" s="1">
        <v>0</v>
      </c>
      <c r="IP33" s="1">
        <v>96</v>
      </c>
      <c r="IQ33" s="1">
        <v>97</v>
      </c>
      <c r="LX33" s="1">
        <v>72</v>
      </c>
      <c r="LY33" s="1">
        <v>74</v>
      </c>
      <c r="PG33" s="1">
        <v>14</v>
      </c>
      <c r="PH33" s="1">
        <v>16</v>
      </c>
      <c r="SP33" s="1">
        <v>95.5</v>
      </c>
      <c r="SQ33" s="1">
        <v>96.3</v>
      </c>
      <c r="VX33" s="1">
        <v>0</v>
      </c>
      <c r="VY33" s="1">
        <v>1</v>
      </c>
      <c r="WQ33" s="1">
        <v>0</v>
      </c>
      <c r="WR33" s="1">
        <v>0</v>
      </c>
      <c r="AAY33" s="1">
        <v>27</v>
      </c>
      <c r="ABB33" s="1">
        <v>10.199999999999999</v>
      </c>
      <c r="ABE33" s="1">
        <v>30</v>
      </c>
      <c r="ABU33" s="1">
        <v>140</v>
      </c>
      <c r="ABX33" s="1">
        <v>4.3</v>
      </c>
      <c r="ACA33" s="1">
        <v>105</v>
      </c>
      <c r="ACD33" s="1">
        <v>1.18</v>
      </c>
      <c r="ACG33" s="1">
        <v>94</v>
      </c>
      <c r="ACQ33" s="1">
        <v>34</v>
      </c>
      <c r="ACT33" s="1">
        <v>1.5</v>
      </c>
      <c r="ACW33" s="1">
        <v>14</v>
      </c>
      <c r="AGS33" s="1">
        <v>1</v>
      </c>
      <c r="AGT33" s="1">
        <v>0</v>
      </c>
      <c r="AGU33" s="1">
        <v>0</v>
      </c>
      <c r="AGV33" s="1">
        <v>1</v>
      </c>
      <c r="AGW33" s="1">
        <v>0</v>
      </c>
      <c r="AGX33" s="1">
        <v>0</v>
      </c>
      <c r="AGY33" s="1">
        <v>1</v>
      </c>
      <c r="AGZ33" s="1">
        <v>1</v>
      </c>
      <c r="AHA33" s="1">
        <v>0</v>
      </c>
      <c r="AHB33" s="1">
        <v>0</v>
      </c>
      <c r="AHC33" s="1">
        <v>2</v>
      </c>
      <c r="AHD33" s="1">
        <v>0</v>
      </c>
      <c r="AHE33" s="1">
        <v>0</v>
      </c>
      <c r="AHF33" s="1">
        <v>0</v>
      </c>
      <c r="AHH33" s="1">
        <v>0</v>
      </c>
      <c r="AHI33" s="1">
        <v>0</v>
      </c>
      <c r="AHK33" s="1">
        <v>0</v>
      </c>
      <c r="AHL33" s="1">
        <v>0</v>
      </c>
      <c r="AHM33" s="1">
        <v>1</v>
      </c>
      <c r="AHN33" s="1">
        <v>0</v>
      </c>
      <c r="AHO33" s="1">
        <v>0</v>
      </c>
      <c r="AHP33" s="1">
        <v>0</v>
      </c>
      <c r="AHQ33" s="1">
        <v>0</v>
      </c>
      <c r="AHR33" s="1">
        <v>9</v>
      </c>
      <c r="AIM33" s="1">
        <v>0</v>
      </c>
      <c r="AIN33" s="1">
        <v>0</v>
      </c>
      <c r="AIO33" s="1">
        <v>0</v>
      </c>
      <c r="AIR33" s="1">
        <v>0</v>
      </c>
      <c r="AIT33" s="3">
        <v>2</v>
      </c>
      <c r="AIU33" s="1">
        <v>0</v>
      </c>
      <c r="AIV33" s="1">
        <v>1</v>
      </c>
      <c r="AIW33" s="1">
        <v>1</v>
      </c>
      <c r="AIX33" s="1">
        <v>56</v>
      </c>
      <c r="AIY33" s="1">
        <v>84</v>
      </c>
    </row>
    <row r="34" spans="1:951" s="1" customFormat="1">
      <c r="B34" s="1">
        <v>4</v>
      </c>
      <c r="C34" s="1">
        <v>0</v>
      </c>
      <c r="Z34" s="1">
        <v>0</v>
      </c>
      <c r="AA34" s="1">
        <v>2</v>
      </c>
      <c r="AB34" s="1" t="s">
        <v>7471</v>
      </c>
      <c r="AC34" s="1">
        <v>0</v>
      </c>
      <c r="AE34" s="1">
        <v>0</v>
      </c>
      <c r="AG34" s="1">
        <v>0</v>
      </c>
      <c r="AI34" s="1">
        <v>142</v>
      </c>
      <c r="AJ34" s="1">
        <v>128</v>
      </c>
      <c r="DR34" s="1">
        <v>56</v>
      </c>
      <c r="DS34" s="1">
        <v>60</v>
      </c>
      <c r="HA34" s="1">
        <v>0</v>
      </c>
      <c r="HB34" s="1">
        <v>0</v>
      </c>
      <c r="HT34" s="1">
        <v>0</v>
      </c>
      <c r="HU34" s="1">
        <v>0</v>
      </c>
      <c r="IP34" s="1">
        <v>93</v>
      </c>
      <c r="IQ34" s="1">
        <v>97</v>
      </c>
      <c r="LX34" s="1">
        <v>75</v>
      </c>
      <c r="LY34" s="1">
        <v>64</v>
      </c>
      <c r="PG34" s="1">
        <v>14</v>
      </c>
      <c r="PH34" s="1">
        <v>16</v>
      </c>
      <c r="SP34" s="1">
        <v>95.4</v>
      </c>
      <c r="SQ34" s="1">
        <v>93.5</v>
      </c>
      <c r="SR34" s="1">
        <v>97.1</v>
      </c>
      <c r="VX34" s="1">
        <v>0</v>
      </c>
      <c r="VY34" s="1">
        <v>0</v>
      </c>
      <c r="VZ34" s="1">
        <v>1</v>
      </c>
      <c r="WQ34" s="1">
        <v>0</v>
      </c>
      <c r="WR34" s="1">
        <v>0</v>
      </c>
      <c r="AAY34" s="1">
        <v>24</v>
      </c>
      <c r="ABB34" s="1">
        <v>9.9</v>
      </c>
      <c r="ABE34" s="1">
        <v>30</v>
      </c>
      <c r="ABH34" s="1" t="s">
        <v>7472</v>
      </c>
      <c r="ABM34" s="1">
        <v>11.13</v>
      </c>
      <c r="ABO34" s="1">
        <v>231</v>
      </c>
      <c r="ABQ34" s="1">
        <v>0.17</v>
      </c>
      <c r="ABU34" s="1">
        <v>141</v>
      </c>
      <c r="ABX34" s="1">
        <v>5</v>
      </c>
      <c r="ACA34" s="1">
        <v>105</v>
      </c>
      <c r="ACD34" s="1">
        <v>809</v>
      </c>
      <c r="ACG34" s="1">
        <v>83</v>
      </c>
      <c r="ACQ34" s="1">
        <v>39</v>
      </c>
      <c r="ACT34" s="1">
        <v>1.28</v>
      </c>
      <c r="ACW34" s="1">
        <v>12</v>
      </c>
      <c r="AGS34" s="1">
        <v>0</v>
      </c>
      <c r="AGT34" s="1">
        <v>0</v>
      </c>
      <c r="AGU34" s="1">
        <v>0</v>
      </c>
      <c r="AGV34" s="1">
        <v>0</v>
      </c>
      <c r="AGW34" s="1">
        <v>0</v>
      </c>
      <c r="AGX34" s="1">
        <v>0</v>
      </c>
      <c r="AGY34" s="1">
        <v>0</v>
      </c>
      <c r="AGZ34" s="1">
        <v>1</v>
      </c>
      <c r="AHA34" s="1">
        <v>0</v>
      </c>
      <c r="AHB34" s="1">
        <v>0</v>
      </c>
      <c r="AHC34" s="1">
        <v>1</v>
      </c>
      <c r="AHD34" s="1">
        <v>0</v>
      </c>
      <c r="AHE34" s="1">
        <v>0</v>
      </c>
      <c r="AHF34" s="1">
        <v>0</v>
      </c>
      <c r="AHH34" s="1">
        <v>0</v>
      </c>
      <c r="AHI34" s="1">
        <v>0</v>
      </c>
      <c r="AHK34" s="1">
        <v>0</v>
      </c>
      <c r="AHL34" s="1">
        <v>0</v>
      </c>
      <c r="AHM34" s="1">
        <v>0</v>
      </c>
      <c r="AHN34" s="1">
        <v>0</v>
      </c>
      <c r="AHO34" s="1">
        <v>0</v>
      </c>
      <c r="AHP34" s="1">
        <v>0</v>
      </c>
      <c r="AHQ34" s="1">
        <v>0</v>
      </c>
      <c r="AHR34" s="1">
        <v>9</v>
      </c>
      <c r="AIM34" s="1">
        <v>0</v>
      </c>
      <c r="AIN34" s="1">
        <v>0</v>
      </c>
      <c r="AIO34" s="1">
        <v>0</v>
      </c>
      <c r="AIR34" s="1">
        <v>0</v>
      </c>
      <c r="AIT34" s="3">
        <v>2</v>
      </c>
      <c r="AIU34" s="1">
        <v>0</v>
      </c>
      <c r="AIV34" s="1">
        <v>0</v>
      </c>
      <c r="AIW34" s="1">
        <v>0</v>
      </c>
      <c r="AIX34" s="1">
        <v>56</v>
      </c>
      <c r="AIY34" s="1">
        <v>42</v>
      </c>
    </row>
    <row r="35" spans="1:951" s="1" customFormat="1">
      <c r="B35" s="81">
        <v>5</v>
      </c>
      <c r="C35" s="81">
        <v>1</v>
      </c>
      <c r="D35" s="1" t="s">
        <v>7473</v>
      </c>
      <c r="O35" s="1">
        <v>0</v>
      </c>
      <c r="Z35" s="1">
        <v>0</v>
      </c>
      <c r="AA35" s="1">
        <v>1</v>
      </c>
      <c r="AB35" s="1" t="s">
        <v>7474</v>
      </c>
      <c r="AC35" s="1">
        <v>0</v>
      </c>
      <c r="AE35" s="1">
        <v>3</v>
      </c>
      <c r="AF35" s="1">
        <v>0</v>
      </c>
      <c r="AG35" s="1">
        <v>0</v>
      </c>
      <c r="AI35" s="1">
        <v>164</v>
      </c>
      <c r="AJ35" s="1">
        <v>128</v>
      </c>
      <c r="DR35" s="1">
        <v>66</v>
      </c>
      <c r="DS35" s="1">
        <v>62</v>
      </c>
      <c r="HA35" s="1">
        <v>0</v>
      </c>
      <c r="HB35" s="1">
        <v>0</v>
      </c>
      <c r="HT35" s="1">
        <v>0</v>
      </c>
      <c r="HU35" s="1">
        <v>0</v>
      </c>
      <c r="IP35" s="1">
        <v>97</v>
      </c>
      <c r="IQ35" s="1">
        <v>91</v>
      </c>
      <c r="LX35" s="1">
        <v>70</v>
      </c>
      <c r="LY35" s="1">
        <v>67</v>
      </c>
      <c r="PG35" s="1">
        <v>14</v>
      </c>
      <c r="PH35" s="1">
        <v>16</v>
      </c>
      <c r="SP35" s="1">
        <v>97</v>
      </c>
      <c r="SQ35" s="1">
        <v>97.7</v>
      </c>
      <c r="VX35" s="1">
        <v>1</v>
      </c>
      <c r="VY35" s="1">
        <v>1</v>
      </c>
      <c r="WQ35" s="1">
        <v>0</v>
      </c>
      <c r="WR35" s="1">
        <v>0</v>
      </c>
      <c r="AAY35" s="1">
        <v>23</v>
      </c>
      <c r="ABB35" s="67">
        <v>9.4</v>
      </c>
      <c r="ABC35" s="67"/>
      <c r="ABD35" s="67"/>
      <c r="ABE35" s="67">
        <v>29.6</v>
      </c>
      <c r="ABF35" s="67"/>
      <c r="ABG35" s="67"/>
      <c r="ABH35" s="1" t="s">
        <v>7475</v>
      </c>
      <c r="ABM35" s="1">
        <v>9.2100000000000009</v>
      </c>
      <c r="ABO35" s="1">
        <v>227</v>
      </c>
      <c r="ABS35" s="1">
        <v>219</v>
      </c>
      <c r="ABU35" s="1">
        <v>142</v>
      </c>
      <c r="ABX35" s="1">
        <v>5.4</v>
      </c>
      <c r="ACA35" s="1">
        <v>105</v>
      </c>
      <c r="ACD35" s="1">
        <v>8.5</v>
      </c>
      <c r="ACG35" s="1">
        <v>68</v>
      </c>
      <c r="ACQ35" s="1">
        <v>41</v>
      </c>
      <c r="ACT35" s="1">
        <v>1.25</v>
      </c>
      <c r="ACW35" s="1">
        <v>14</v>
      </c>
      <c r="AGS35" s="1">
        <v>0</v>
      </c>
      <c r="AGT35" s="1">
        <v>0</v>
      </c>
      <c r="AGU35" s="1">
        <v>0</v>
      </c>
      <c r="AGV35" s="1">
        <v>0</v>
      </c>
      <c r="AGW35" s="1">
        <v>0</v>
      </c>
      <c r="AGX35" s="1">
        <v>0</v>
      </c>
      <c r="AGY35" s="1">
        <v>0</v>
      </c>
      <c r="AGZ35" s="1">
        <v>1</v>
      </c>
      <c r="AHA35" s="1">
        <v>0</v>
      </c>
      <c r="AHB35" s="1">
        <v>0</v>
      </c>
      <c r="AHC35" s="1">
        <v>1</v>
      </c>
      <c r="AHD35" s="1">
        <v>0</v>
      </c>
      <c r="AHE35" s="1">
        <v>1</v>
      </c>
      <c r="AHF35" s="1">
        <v>0</v>
      </c>
      <c r="AHH35" s="1">
        <v>0</v>
      </c>
      <c r="AHI35" s="1">
        <v>0</v>
      </c>
      <c r="AHK35" s="1">
        <v>0</v>
      </c>
      <c r="AHL35" s="1">
        <v>0</v>
      </c>
      <c r="AHM35" s="1">
        <v>0</v>
      </c>
      <c r="AHN35" s="1">
        <v>0</v>
      </c>
      <c r="AHO35" s="1">
        <v>0</v>
      </c>
      <c r="AHP35" s="1">
        <v>0</v>
      </c>
      <c r="AHQ35" s="1">
        <v>0</v>
      </c>
      <c r="AHR35" s="1">
        <v>8</v>
      </c>
      <c r="AIM35" s="1">
        <v>0</v>
      </c>
      <c r="AIN35" s="1">
        <v>0</v>
      </c>
      <c r="AIO35" s="1">
        <v>0</v>
      </c>
      <c r="AIR35" s="1">
        <v>0</v>
      </c>
      <c r="AIT35" s="3">
        <v>2</v>
      </c>
      <c r="AIU35" s="1">
        <v>0</v>
      </c>
      <c r="AIV35" s="1">
        <v>2</v>
      </c>
      <c r="AIW35" s="1">
        <v>0</v>
      </c>
      <c r="AIX35" s="1">
        <v>75</v>
      </c>
      <c r="AIY35" s="1">
        <v>42</v>
      </c>
    </row>
    <row r="36" spans="1:951" s="18" customFormat="1">
      <c r="B36" s="18">
        <v>6</v>
      </c>
      <c r="C36" s="18">
        <v>0</v>
      </c>
      <c r="Z36" s="18">
        <v>0</v>
      </c>
      <c r="AA36" s="18">
        <v>3</v>
      </c>
      <c r="AC36" s="18">
        <v>0</v>
      </c>
      <c r="AE36" s="18">
        <v>4</v>
      </c>
      <c r="AF36" s="18">
        <v>0</v>
      </c>
      <c r="AG36" s="18">
        <v>0</v>
      </c>
      <c r="AI36" s="18">
        <v>115</v>
      </c>
      <c r="DR36" s="18">
        <v>60</v>
      </c>
      <c r="LX36" s="18">
        <v>57</v>
      </c>
      <c r="SP36" s="18">
        <v>97.5</v>
      </c>
      <c r="AGS36" s="18">
        <v>0</v>
      </c>
      <c r="AGT36" s="18">
        <v>0</v>
      </c>
      <c r="AGU36" s="18">
        <v>0</v>
      </c>
      <c r="AGV36" s="18">
        <v>0</v>
      </c>
      <c r="AGW36" s="18">
        <v>0</v>
      </c>
      <c r="AGX36" s="18">
        <v>0</v>
      </c>
      <c r="AGY36" s="18">
        <v>0</v>
      </c>
      <c r="AGZ36" s="18">
        <v>1</v>
      </c>
      <c r="AHA36" s="18">
        <v>0</v>
      </c>
      <c r="AHB36" s="18">
        <v>0</v>
      </c>
      <c r="AHC36" s="18">
        <v>1</v>
      </c>
      <c r="AHD36" s="18">
        <v>0</v>
      </c>
      <c r="AHE36" s="18">
        <v>0</v>
      </c>
      <c r="AHF36" s="18">
        <v>0</v>
      </c>
      <c r="AHH36" s="18">
        <v>0</v>
      </c>
      <c r="AHI36" s="18">
        <v>0</v>
      </c>
      <c r="AHK36" s="18">
        <v>0</v>
      </c>
      <c r="AHL36" s="18">
        <v>0</v>
      </c>
      <c r="AHM36" s="18">
        <v>0</v>
      </c>
      <c r="AHN36" s="18">
        <v>0</v>
      </c>
      <c r="AHO36" s="18">
        <v>0</v>
      </c>
      <c r="AHP36" s="18">
        <v>0</v>
      </c>
      <c r="AHQ36" s="18">
        <v>0</v>
      </c>
      <c r="AHR36" s="18">
        <v>10</v>
      </c>
      <c r="AIM36" s="18">
        <v>0</v>
      </c>
      <c r="AIN36" s="18">
        <v>0</v>
      </c>
      <c r="AIO36" s="18">
        <v>0</v>
      </c>
      <c r="AIR36" s="18">
        <v>0</v>
      </c>
      <c r="AIT36" s="79">
        <v>2</v>
      </c>
      <c r="AIU36" s="18">
        <v>0</v>
      </c>
      <c r="AIV36" s="18">
        <v>0</v>
      </c>
      <c r="AIW36" s="18">
        <v>0</v>
      </c>
    </row>
    <row r="37" spans="1:951" s="1" customFormat="1">
      <c r="A37" s="1">
        <v>4</v>
      </c>
      <c r="B37" s="1">
        <v>1</v>
      </c>
      <c r="Z37" s="1">
        <v>0</v>
      </c>
      <c r="AA37" s="1">
        <v>2</v>
      </c>
      <c r="AB37" s="1" t="s">
        <v>7476</v>
      </c>
      <c r="AC37" s="1">
        <v>0</v>
      </c>
      <c r="AE37" s="1">
        <v>0</v>
      </c>
      <c r="AG37" s="1">
        <v>0</v>
      </c>
      <c r="AI37" s="1">
        <v>110</v>
      </c>
      <c r="DR37" s="1">
        <v>80</v>
      </c>
      <c r="HA37" s="1">
        <v>2</v>
      </c>
      <c r="HT37" s="1">
        <v>0</v>
      </c>
      <c r="IP37" s="1">
        <v>95</v>
      </c>
      <c r="LX37" s="1">
        <v>66</v>
      </c>
      <c r="PG37" s="1">
        <v>16</v>
      </c>
      <c r="SP37" s="1">
        <v>96.9</v>
      </c>
      <c r="VX37" s="1">
        <v>0</v>
      </c>
      <c r="WQ37" s="1">
        <v>0</v>
      </c>
      <c r="AGS37" s="1">
        <v>1</v>
      </c>
      <c r="AGT37" s="1">
        <v>0</v>
      </c>
      <c r="AGU37" s="1">
        <v>0</v>
      </c>
      <c r="AGV37" s="1">
        <v>1</v>
      </c>
      <c r="AGW37" s="1">
        <v>0</v>
      </c>
      <c r="AGX37" s="1">
        <v>0</v>
      </c>
      <c r="AGY37" s="1">
        <v>0</v>
      </c>
      <c r="AGZ37" s="1">
        <v>0</v>
      </c>
      <c r="AHA37" s="1">
        <v>0</v>
      </c>
      <c r="AHB37" s="1">
        <v>0</v>
      </c>
      <c r="AHC37" s="1">
        <v>1</v>
      </c>
      <c r="AHD37" s="1">
        <v>0</v>
      </c>
      <c r="AHE37" s="1">
        <v>0</v>
      </c>
      <c r="AHF37" s="1">
        <v>0</v>
      </c>
      <c r="AHH37" s="1">
        <v>0</v>
      </c>
      <c r="AHI37" s="1">
        <v>0</v>
      </c>
      <c r="AHK37" s="1">
        <v>0</v>
      </c>
      <c r="AHL37" s="1">
        <v>0</v>
      </c>
      <c r="AHM37" s="1">
        <v>0</v>
      </c>
      <c r="AHN37" s="1">
        <v>0</v>
      </c>
      <c r="AHO37" s="1">
        <v>0</v>
      </c>
      <c r="AHP37" s="1">
        <v>0</v>
      </c>
      <c r="AHQ37" s="1">
        <v>0</v>
      </c>
      <c r="AHR37" s="1">
        <v>3</v>
      </c>
      <c r="AIM37" s="1">
        <v>2</v>
      </c>
      <c r="AIN37" s="1">
        <v>0</v>
      </c>
      <c r="AIO37" s="1">
        <v>0</v>
      </c>
      <c r="AIP37" s="1">
        <v>1</v>
      </c>
      <c r="AIQ37" s="1">
        <v>1</v>
      </c>
      <c r="AIR37" s="1">
        <v>1</v>
      </c>
      <c r="AIS37" s="1">
        <v>1</v>
      </c>
      <c r="AIT37" s="3">
        <v>1</v>
      </c>
      <c r="AIV37" s="1">
        <v>0</v>
      </c>
      <c r="AIW37" s="1">
        <v>0</v>
      </c>
      <c r="AIX37" s="1">
        <v>80</v>
      </c>
    </row>
    <row r="38" spans="1:951" s="18" customFormat="1">
      <c r="B38" s="18">
        <v>2</v>
      </c>
      <c r="C38" s="18">
        <v>1</v>
      </c>
      <c r="D38" s="18" t="s">
        <v>7477</v>
      </c>
      <c r="O38" s="18">
        <v>0</v>
      </c>
      <c r="Z38" s="18">
        <v>0</v>
      </c>
      <c r="AA38" s="18">
        <v>2</v>
      </c>
      <c r="AB38" s="18" t="s">
        <v>7478</v>
      </c>
      <c r="AC38" s="18">
        <v>0</v>
      </c>
      <c r="AE38" s="18">
        <v>1</v>
      </c>
      <c r="AF38" s="18">
        <v>0</v>
      </c>
      <c r="AG38" s="18">
        <v>0</v>
      </c>
      <c r="AI38" s="18">
        <v>116</v>
      </c>
      <c r="AJ38" s="18">
        <v>118</v>
      </c>
      <c r="DR38" s="18">
        <v>64</v>
      </c>
      <c r="DS38" s="18">
        <v>68</v>
      </c>
      <c r="HA38" s="18">
        <v>2</v>
      </c>
      <c r="HB38" s="18">
        <v>2</v>
      </c>
      <c r="HT38" s="18">
        <v>0</v>
      </c>
      <c r="HU38" s="18">
        <v>0</v>
      </c>
      <c r="IP38" s="18">
        <v>97</v>
      </c>
      <c r="IQ38" s="18">
        <v>98</v>
      </c>
      <c r="LX38" s="18">
        <v>85</v>
      </c>
      <c r="LY38" s="18">
        <v>72</v>
      </c>
      <c r="PG38" s="18">
        <v>16</v>
      </c>
      <c r="PH38" s="18">
        <v>16</v>
      </c>
      <c r="SP38" s="18">
        <v>97.8</v>
      </c>
      <c r="SQ38" s="18">
        <v>98</v>
      </c>
      <c r="VX38" s="18">
        <v>0</v>
      </c>
      <c r="VY38" s="18">
        <v>0</v>
      </c>
      <c r="WQ38" s="18">
        <v>0</v>
      </c>
      <c r="WR38" s="18">
        <v>0</v>
      </c>
      <c r="AGS38" s="18">
        <v>0</v>
      </c>
      <c r="AGT38" s="18">
        <v>0</v>
      </c>
      <c r="AGU38" s="18">
        <v>0</v>
      </c>
      <c r="AGV38" s="18">
        <v>0</v>
      </c>
      <c r="AGW38" s="18">
        <v>0</v>
      </c>
      <c r="AGX38" s="18">
        <v>0</v>
      </c>
      <c r="AGY38" s="18">
        <v>0</v>
      </c>
      <c r="AGZ38" s="18">
        <v>0</v>
      </c>
      <c r="AHA38" s="18">
        <v>0</v>
      </c>
      <c r="AHB38" s="18">
        <v>0</v>
      </c>
      <c r="AHC38" s="18">
        <v>1</v>
      </c>
      <c r="AHD38" s="18">
        <v>0</v>
      </c>
      <c r="AHE38" s="18">
        <v>0</v>
      </c>
      <c r="AHF38" s="18">
        <v>0</v>
      </c>
      <c r="AHH38" s="18">
        <v>0</v>
      </c>
      <c r="AHI38" s="18">
        <v>0</v>
      </c>
      <c r="AHK38" s="18">
        <v>0</v>
      </c>
      <c r="AHL38" s="18">
        <v>0</v>
      </c>
      <c r="AHM38" s="18">
        <v>0</v>
      </c>
      <c r="AHN38" s="18">
        <v>0</v>
      </c>
      <c r="AHO38" s="18">
        <v>0</v>
      </c>
      <c r="AHP38" s="18">
        <v>0</v>
      </c>
      <c r="AHQ38" s="18">
        <v>0</v>
      </c>
      <c r="AHR38" s="18">
        <v>2</v>
      </c>
      <c r="AIN38" s="18">
        <v>0</v>
      </c>
      <c r="AIO38" s="18">
        <v>0</v>
      </c>
      <c r="AIT38" s="79">
        <v>2</v>
      </c>
      <c r="AIV38" s="18">
        <v>0</v>
      </c>
      <c r="AIW38" s="18">
        <v>0</v>
      </c>
      <c r="AIX38" s="18">
        <v>17</v>
      </c>
      <c r="AIY38" s="18">
        <v>32</v>
      </c>
    </row>
    <row r="39" spans="1:951" s="14" customFormat="1">
      <c r="A39" s="14">
        <v>5</v>
      </c>
      <c r="B39" s="14">
        <v>1</v>
      </c>
      <c r="C39" s="14">
        <v>0</v>
      </c>
      <c r="F39" s="63"/>
      <c r="G39" s="58"/>
      <c r="Z39" s="14">
        <v>0</v>
      </c>
      <c r="AA39" s="14">
        <v>1</v>
      </c>
      <c r="AB39" s="58"/>
      <c r="AC39" s="14">
        <v>0</v>
      </c>
      <c r="AE39" s="14">
        <v>0</v>
      </c>
      <c r="AG39" s="14">
        <v>0</v>
      </c>
      <c r="AI39" s="14">
        <v>120</v>
      </c>
      <c r="DR39" s="14">
        <v>80</v>
      </c>
      <c r="HA39" s="14">
        <v>0</v>
      </c>
      <c r="HT39" s="14">
        <v>0</v>
      </c>
      <c r="IP39" s="14">
        <v>96</v>
      </c>
      <c r="LX39" s="14">
        <v>76</v>
      </c>
      <c r="PG39" s="14">
        <v>18</v>
      </c>
      <c r="SP39" s="14">
        <v>96</v>
      </c>
      <c r="VX39" s="14">
        <v>0</v>
      </c>
      <c r="WR39" s="14">
        <v>0</v>
      </c>
      <c r="ZY39" s="14">
        <v>239.2</v>
      </c>
      <c r="AAI39" s="63"/>
      <c r="AAJ39" s="58"/>
      <c r="AAO39" s="63"/>
      <c r="AAP39" s="58"/>
      <c r="AAU39" s="63"/>
      <c r="AAV39" s="58"/>
      <c r="AGM39" s="63"/>
      <c r="AGN39" s="58"/>
      <c r="AGS39" s="14">
        <v>0</v>
      </c>
      <c r="AGT39" s="14">
        <v>0</v>
      </c>
      <c r="AGU39" s="14">
        <v>0</v>
      </c>
      <c r="AGV39" s="14">
        <v>0</v>
      </c>
      <c r="AGW39" s="14">
        <v>0</v>
      </c>
      <c r="AGX39" s="14">
        <v>0</v>
      </c>
      <c r="AGY39" s="14">
        <v>0</v>
      </c>
      <c r="AGZ39" s="14">
        <v>2</v>
      </c>
      <c r="AHA39" s="14">
        <v>0</v>
      </c>
      <c r="AHB39" s="14">
        <v>0</v>
      </c>
      <c r="AHC39" s="14">
        <v>1</v>
      </c>
      <c r="AHD39" s="14">
        <v>0</v>
      </c>
      <c r="AHE39" s="14">
        <v>0</v>
      </c>
      <c r="AHF39" s="14">
        <v>0</v>
      </c>
      <c r="AHH39" s="14">
        <v>0</v>
      </c>
      <c r="AHI39" s="14">
        <v>0</v>
      </c>
      <c r="AHK39" s="14">
        <v>0</v>
      </c>
      <c r="AHL39" s="14">
        <v>0</v>
      </c>
      <c r="AHM39" s="14">
        <v>0</v>
      </c>
      <c r="AHN39" s="14">
        <v>0</v>
      </c>
      <c r="AHO39" s="14">
        <v>0</v>
      </c>
      <c r="AHP39" s="14">
        <v>0</v>
      </c>
      <c r="AHQ39" s="14">
        <v>0</v>
      </c>
      <c r="AHR39" s="14">
        <v>0</v>
      </c>
      <c r="AHV39" s="63"/>
      <c r="AHW39" s="58"/>
      <c r="AIB39" s="63"/>
      <c r="AIC39" s="58"/>
      <c r="AIH39" s="63"/>
      <c r="AII39" s="58"/>
      <c r="AIM39" s="14">
        <v>0</v>
      </c>
      <c r="AIN39" s="14">
        <v>0</v>
      </c>
      <c r="AIO39" s="14">
        <v>0</v>
      </c>
      <c r="AIP39" s="14">
        <v>1</v>
      </c>
      <c r="AIQ39" s="14">
        <v>1</v>
      </c>
      <c r="AIR39" s="14">
        <v>0</v>
      </c>
      <c r="AIS39" s="14">
        <v>1</v>
      </c>
      <c r="AIT39" s="60">
        <v>1</v>
      </c>
      <c r="AIU39" s="58" t="s">
        <v>2308</v>
      </c>
      <c r="AIV39" s="14">
        <v>0</v>
      </c>
      <c r="AIW39" s="14">
        <v>0</v>
      </c>
      <c r="AIX39" s="14">
        <v>62</v>
      </c>
      <c r="AJB39" s="63"/>
      <c r="AJC39" s="58"/>
      <c r="AJH39" s="63"/>
      <c r="AJI39" s="58"/>
      <c r="AJN39" s="63"/>
      <c r="AJO39" s="58"/>
    </row>
    <row r="40" spans="1:951" s="14" customFormat="1">
      <c r="B40" s="14">
        <v>2</v>
      </c>
      <c r="C40" s="14">
        <v>1</v>
      </c>
      <c r="D40" s="14" t="s">
        <v>7479</v>
      </c>
      <c r="E40" s="14" t="s">
        <v>7480</v>
      </c>
      <c r="F40" s="63"/>
      <c r="G40" s="58"/>
      <c r="O40" s="14">
        <v>0</v>
      </c>
      <c r="P40" s="14">
        <v>0</v>
      </c>
      <c r="Z40" s="14">
        <v>0</v>
      </c>
      <c r="AA40" s="14">
        <v>1</v>
      </c>
      <c r="AB40" s="58" t="s">
        <v>7481</v>
      </c>
      <c r="AC40" s="14">
        <v>0</v>
      </c>
      <c r="AE40" s="14">
        <v>6</v>
      </c>
      <c r="AF40" s="14">
        <v>0</v>
      </c>
      <c r="AG40" s="14">
        <v>0</v>
      </c>
      <c r="AI40" s="14">
        <v>140</v>
      </c>
      <c r="AJ40" s="14">
        <v>118</v>
      </c>
      <c r="DR40" s="14">
        <v>90</v>
      </c>
      <c r="DS40" s="14">
        <v>86</v>
      </c>
      <c r="HA40" s="14">
        <v>0</v>
      </c>
      <c r="HB40" s="14">
        <v>0</v>
      </c>
      <c r="HT40" s="14">
        <v>0</v>
      </c>
      <c r="HU40" s="14">
        <v>0</v>
      </c>
      <c r="IP40" s="14">
        <v>97</v>
      </c>
      <c r="IQ40" s="14">
        <v>97</v>
      </c>
      <c r="LX40" s="14">
        <v>74</v>
      </c>
      <c r="LY40" s="14">
        <v>64</v>
      </c>
      <c r="PG40" s="14">
        <v>18</v>
      </c>
      <c r="PH40" s="14">
        <v>18</v>
      </c>
      <c r="SP40" s="14">
        <v>97</v>
      </c>
      <c r="SQ40" s="14">
        <v>97</v>
      </c>
      <c r="VX40" s="14">
        <v>1</v>
      </c>
      <c r="VY40" s="14">
        <v>0</v>
      </c>
      <c r="WR40" s="14">
        <v>0</v>
      </c>
      <c r="WS40" s="14">
        <v>0</v>
      </c>
      <c r="ZY40" s="14">
        <v>235.4</v>
      </c>
      <c r="ZZ40" s="14">
        <v>236</v>
      </c>
      <c r="AAI40" s="63"/>
      <c r="AAJ40" s="58"/>
      <c r="AAO40" s="63"/>
      <c r="AAP40" s="58"/>
      <c r="AAU40" s="63"/>
      <c r="AAV40" s="58"/>
      <c r="AAY40" s="14">
        <v>28</v>
      </c>
      <c r="ABB40" s="14">
        <v>11.9</v>
      </c>
      <c r="ABE40" s="14">
        <v>35</v>
      </c>
      <c r="ABU40" s="14">
        <v>139</v>
      </c>
      <c r="ABX40" s="14">
        <v>3.5</v>
      </c>
      <c r="ACA40" s="14">
        <v>101</v>
      </c>
      <c r="ACG40" s="14">
        <v>110</v>
      </c>
      <c r="ACQ40" s="14">
        <v>26</v>
      </c>
      <c r="ACT40" s="14">
        <v>1.3</v>
      </c>
      <c r="ACW40" s="14">
        <v>15</v>
      </c>
      <c r="AGM40" s="63"/>
      <c r="AGN40" s="58"/>
      <c r="AGS40" s="14">
        <v>1</v>
      </c>
      <c r="AGT40" s="14">
        <v>0</v>
      </c>
      <c r="AGU40" s="14">
        <v>1</v>
      </c>
      <c r="AGV40" s="14">
        <v>0</v>
      </c>
      <c r="AGW40" s="14">
        <v>0</v>
      </c>
      <c r="AGX40" s="14">
        <v>0</v>
      </c>
      <c r="AGY40" s="14">
        <v>0</v>
      </c>
      <c r="AGZ40" s="14">
        <v>1</v>
      </c>
      <c r="AHA40" s="14">
        <v>0</v>
      </c>
      <c r="AHB40" s="14">
        <v>0</v>
      </c>
      <c r="AHC40" s="14">
        <v>1</v>
      </c>
      <c r="AHD40" s="14">
        <v>0</v>
      </c>
      <c r="AHE40" s="14">
        <v>0</v>
      </c>
      <c r="AHF40" s="14">
        <v>0</v>
      </c>
      <c r="AHH40" s="14">
        <v>0</v>
      </c>
      <c r="AHI40" s="14">
        <v>0</v>
      </c>
      <c r="AHK40" s="14">
        <v>0</v>
      </c>
      <c r="AHL40" s="14">
        <v>0</v>
      </c>
      <c r="AHM40" s="14">
        <v>0</v>
      </c>
      <c r="AHN40" s="14">
        <v>0</v>
      </c>
      <c r="AHO40" s="14">
        <v>0</v>
      </c>
      <c r="AHP40" s="14">
        <v>0</v>
      </c>
      <c r="AHQ40" s="14">
        <v>0</v>
      </c>
      <c r="AHR40" s="14">
        <v>0</v>
      </c>
      <c r="AHV40" s="63"/>
      <c r="AHW40" s="58"/>
      <c r="AIB40" s="63"/>
      <c r="AIC40" s="58"/>
      <c r="AIH40" s="63"/>
      <c r="AII40" s="58"/>
      <c r="AIM40" s="14">
        <v>0</v>
      </c>
      <c r="AIN40" s="14">
        <v>0</v>
      </c>
      <c r="AIO40" s="14">
        <v>0</v>
      </c>
      <c r="AIR40" s="14">
        <v>0</v>
      </c>
      <c r="AIT40" s="60">
        <v>2</v>
      </c>
      <c r="AIU40" s="58" t="s">
        <v>2308</v>
      </c>
      <c r="AIV40" s="14">
        <v>0</v>
      </c>
      <c r="AIW40" s="14">
        <v>0</v>
      </c>
      <c r="AIX40" s="14">
        <v>65</v>
      </c>
      <c r="AIY40" s="14">
        <v>64</v>
      </c>
      <c r="AJB40" s="63"/>
      <c r="AJC40" s="58"/>
      <c r="AJH40" s="63"/>
      <c r="AJI40" s="58"/>
      <c r="AJN40" s="63"/>
      <c r="AJO40" s="58"/>
    </row>
    <row r="41" spans="1:951" s="31" customFormat="1">
      <c r="B41" s="31">
        <v>3</v>
      </c>
      <c r="C41" s="31">
        <v>0</v>
      </c>
      <c r="F41" s="82"/>
      <c r="G41" s="83"/>
      <c r="Z41" s="31">
        <v>0</v>
      </c>
      <c r="AA41" s="31">
        <v>1</v>
      </c>
      <c r="AB41" s="31" t="s">
        <v>7482</v>
      </c>
      <c r="AC41" s="83" t="s">
        <v>2310</v>
      </c>
      <c r="AD41" s="31">
        <v>0</v>
      </c>
      <c r="AE41" s="31">
        <v>0</v>
      </c>
      <c r="AG41" s="31">
        <v>0</v>
      </c>
      <c r="AI41" s="31">
        <v>138</v>
      </c>
      <c r="AJ41" s="31">
        <v>112</v>
      </c>
      <c r="DR41" s="31">
        <v>90</v>
      </c>
      <c r="DS41" s="31">
        <v>58</v>
      </c>
      <c r="HA41" s="31">
        <v>0</v>
      </c>
      <c r="HB41" s="31">
        <v>0</v>
      </c>
      <c r="HT41" s="31">
        <v>0</v>
      </c>
      <c r="HU41" s="31">
        <v>0</v>
      </c>
      <c r="IP41" s="31">
        <v>95</v>
      </c>
      <c r="IQ41" s="31">
        <v>94</v>
      </c>
      <c r="LX41" s="31">
        <v>64</v>
      </c>
      <c r="LY41" s="31">
        <v>62</v>
      </c>
      <c r="PG41" s="31">
        <v>18</v>
      </c>
      <c r="PH41" s="31">
        <v>18</v>
      </c>
      <c r="SP41" s="31">
        <v>95</v>
      </c>
      <c r="SQ41" s="31">
        <v>94</v>
      </c>
      <c r="VX41" s="31">
        <v>1</v>
      </c>
      <c r="VY41" s="31">
        <v>0</v>
      </c>
      <c r="WR41" s="31">
        <v>0</v>
      </c>
      <c r="WS41" s="31">
        <v>0</v>
      </c>
      <c r="ZY41" s="31">
        <v>235</v>
      </c>
      <c r="ZZ41" s="31">
        <v>234.8</v>
      </c>
      <c r="AAI41" s="82"/>
      <c r="AAJ41" s="83"/>
      <c r="AAO41" s="82"/>
      <c r="AAP41" s="83"/>
      <c r="AAU41" s="82"/>
      <c r="AAV41" s="83"/>
      <c r="AAY41" s="31">
        <v>28</v>
      </c>
      <c r="ABB41" s="31">
        <v>11.6</v>
      </c>
      <c r="ABE41" s="31">
        <v>34</v>
      </c>
      <c r="ABU41" s="31">
        <v>140</v>
      </c>
      <c r="ABX41" s="31">
        <v>3.5</v>
      </c>
      <c r="ACA41" s="31">
        <v>102</v>
      </c>
      <c r="ACD41" s="31">
        <v>0.97</v>
      </c>
      <c r="ACG41" s="31">
        <v>93</v>
      </c>
      <c r="ACQ41" s="31">
        <v>26</v>
      </c>
      <c r="ACT41" s="31">
        <v>1.3</v>
      </c>
      <c r="ACW41" s="31">
        <v>15</v>
      </c>
      <c r="AGM41" s="82"/>
      <c r="AGN41" s="83"/>
      <c r="AGS41" s="31">
        <v>0</v>
      </c>
      <c r="AGT41" s="31">
        <v>0</v>
      </c>
      <c r="AGU41" s="31">
        <v>0</v>
      </c>
      <c r="AGV41" s="31">
        <v>0</v>
      </c>
      <c r="AGW41" s="31">
        <v>0</v>
      </c>
      <c r="AGX41" s="31">
        <v>0</v>
      </c>
      <c r="AGY41" s="31">
        <v>0</v>
      </c>
      <c r="AGZ41" s="31">
        <v>1</v>
      </c>
      <c r="AHA41" s="31">
        <v>0</v>
      </c>
      <c r="AHB41" s="31">
        <v>0</v>
      </c>
      <c r="AHC41" s="31">
        <v>1</v>
      </c>
      <c r="AHD41" s="31">
        <v>0</v>
      </c>
      <c r="AHE41" s="31">
        <v>0</v>
      </c>
      <c r="AHF41" s="31">
        <v>0</v>
      </c>
      <c r="AHH41" s="31">
        <v>0</v>
      </c>
      <c r="AHI41" s="31">
        <v>0</v>
      </c>
      <c r="AHK41" s="31">
        <v>0</v>
      </c>
      <c r="AHL41" s="31">
        <v>0</v>
      </c>
      <c r="AHM41" s="31">
        <v>0</v>
      </c>
      <c r="AHN41" s="31">
        <v>0</v>
      </c>
      <c r="AHO41" s="31">
        <v>0</v>
      </c>
      <c r="AHP41" s="31">
        <v>0</v>
      </c>
      <c r="AHQ41" s="31">
        <v>0</v>
      </c>
      <c r="AHR41" s="31">
        <v>0</v>
      </c>
      <c r="AHV41" s="82"/>
      <c r="AHW41" s="83"/>
      <c r="AIB41" s="82"/>
      <c r="AIC41" s="83"/>
      <c r="AIH41" s="82"/>
      <c r="AII41" s="83"/>
      <c r="AIM41" s="31">
        <v>0</v>
      </c>
      <c r="AIN41" s="31">
        <v>0</v>
      </c>
      <c r="AIO41" s="31">
        <v>0</v>
      </c>
      <c r="AIR41" s="31">
        <v>0</v>
      </c>
      <c r="AIT41" s="84">
        <v>2</v>
      </c>
      <c r="AIU41" s="83" t="s">
        <v>2308</v>
      </c>
      <c r="AIV41" s="31">
        <v>0</v>
      </c>
      <c r="AIW41" s="31">
        <v>0</v>
      </c>
      <c r="AIX41" s="31">
        <v>41</v>
      </c>
      <c r="AIY41" s="31">
        <v>43</v>
      </c>
      <c r="AJB41" s="82"/>
      <c r="AJC41" s="83"/>
      <c r="AJH41" s="82"/>
      <c r="AJI41" s="83"/>
      <c r="AJN41" s="82"/>
      <c r="AJO41" s="83"/>
    </row>
    <row r="42" spans="1:951" s="1" customFormat="1">
      <c r="A42" s="1">
        <v>6</v>
      </c>
      <c r="B42" s="1">
        <v>1</v>
      </c>
      <c r="C42" s="1">
        <v>1</v>
      </c>
      <c r="D42" s="1" t="s">
        <v>5933</v>
      </c>
      <c r="E42" s="1" t="s">
        <v>7483</v>
      </c>
      <c r="F42" s="1" t="s">
        <v>6597</v>
      </c>
      <c r="G42" s="1" t="s">
        <v>6191</v>
      </c>
      <c r="H42" s="1" t="s">
        <v>7484</v>
      </c>
      <c r="O42" s="1">
        <v>0</v>
      </c>
      <c r="P42" s="1">
        <v>0</v>
      </c>
      <c r="Q42" s="1">
        <v>0</v>
      </c>
      <c r="R42" s="1">
        <v>0</v>
      </c>
      <c r="S42" s="1">
        <v>0</v>
      </c>
      <c r="Z42" s="1">
        <v>0</v>
      </c>
      <c r="AA42" s="1">
        <v>1</v>
      </c>
      <c r="AC42" s="1">
        <v>0</v>
      </c>
      <c r="AE42" s="1">
        <v>0</v>
      </c>
      <c r="AG42" s="1">
        <v>0</v>
      </c>
      <c r="AI42" s="1">
        <v>100</v>
      </c>
      <c r="DR42" s="1">
        <v>70</v>
      </c>
      <c r="HA42" s="1">
        <v>2</v>
      </c>
      <c r="HT42" s="1">
        <v>0</v>
      </c>
      <c r="IP42" s="1">
        <v>98</v>
      </c>
      <c r="LX42" s="1">
        <v>80</v>
      </c>
      <c r="PG42" s="1">
        <v>18</v>
      </c>
      <c r="SP42" s="1">
        <v>99</v>
      </c>
      <c r="VX42" s="1">
        <v>0</v>
      </c>
      <c r="WQ42" s="1">
        <v>0</v>
      </c>
      <c r="AAY42" s="1">
        <v>21</v>
      </c>
      <c r="ABB42" s="1">
        <v>13.5</v>
      </c>
      <c r="ABE42" s="1">
        <v>38.200000000000003</v>
      </c>
      <c r="ABM42" s="1">
        <v>13.38</v>
      </c>
      <c r="ABO42" s="1">
        <v>149</v>
      </c>
      <c r="ABU42" s="1">
        <v>140</v>
      </c>
      <c r="ABX42" s="1">
        <v>3.1</v>
      </c>
      <c r="ACA42" s="1">
        <v>105</v>
      </c>
      <c r="ACD42" s="1">
        <v>8.1999999999999993</v>
      </c>
      <c r="ACG42" s="1">
        <v>95</v>
      </c>
      <c r="ACQ42" s="1">
        <v>8</v>
      </c>
      <c r="ACT42" s="1">
        <v>0.78</v>
      </c>
      <c r="ACW42" s="1">
        <v>14</v>
      </c>
      <c r="AGS42" s="1">
        <v>1</v>
      </c>
      <c r="AGT42" s="1">
        <v>0</v>
      </c>
      <c r="AGU42" s="1">
        <v>0</v>
      </c>
      <c r="AGV42" s="1">
        <v>1</v>
      </c>
      <c r="AGW42" s="1">
        <v>0</v>
      </c>
      <c r="AGX42" s="1">
        <v>0</v>
      </c>
      <c r="AGY42" s="1">
        <v>0</v>
      </c>
      <c r="AGZ42" s="1">
        <v>0</v>
      </c>
      <c r="AHA42" s="1">
        <v>0</v>
      </c>
      <c r="AHB42" s="1">
        <v>0</v>
      </c>
      <c r="AHC42" s="1">
        <v>1</v>
      </c>
      <c r="AHD42" s="1">
        <v>0</v>
      </c>
      <c r="AHE42" s="1">
        <v>0</v>
      </c>
      <c r="AHF42" s="1">
        <v>0</v>
      </c>
      <c r="AHH42" s="1">
        <v>0</v>
      </c>
      <c r="AHI42" s="1">
        <v>0</v>
      </c>
      <c r="AHK42" s="1">
        <v>0</v>
      </c>
      <c r="AHL42" s="1">
        <v>0</v>
      </c>
      <c r="AHM42" s="1">
        <v>0</v>
      </c>
      <c r="AHN42" s="1">
        <v>0</v>
      </c>
      <c r="AHO42" s="1">
        <v>0</v>
      </c>
      <c r="AHP42" s="1">
        <v>0</v>
      </c>
      <c r="AHQ42" s="1">
        <v>0</v>
      </c>
      <c r="AHR42" s="1">
        <v>10</v>
      </c>
      <c r="AIM42" s="1">
        <v>2</v>
      </c>
      <c r="AIN42" s="1">
        <v>0</v>
      </c>
      <c r="AIO42" s="1">
        <v>0</v>
      </c>
      <c r="AIT42" s="3">
        <v>1</v>
      </c>
      <c r="AIV42" s="1">
        <v>0</v>
      </c>
      <c r="AIW42" s="1">
        <v>0</v>
      </c>
      <c r="AIX42" s="1">
        <v>77</v>
      </c>
    </row>
    <row r="43" spans="1:951" s="1" customFormat="1">
      <c r="B43" s="1">
        <v>2</v>
      </c>
      <c r="C43" s="1">
        <v>0</v>
      </c>
      <c r="Z43" s="1">
        <v>0</v>
      </c>
      <c r="AA43" s="1">
        <v>2</v>
      </c>
      <c r="AB43" s="1" t="s">
        <v>7485</v>
      </c>
      <c r="AC43" s="1">
        <v>4</v>
      </c>
      <c r="AD43" s="1">
        <v>0</v>
      </c>
      <c r="AE43" s="1">
        <v>0</v>
      </c>
      <c r="AG43" s="1">
        <v>0</v>
      </c>
      <c r="AI43" s="1">
        <v>90</v>
      </c>
      <c r="AJ43" s="1">
        <v>104</v>
      </c>
      <c r="DR43" s="1">
        <v>60</v>
      </c>
      <c r="DS43" s="1">
        <v>68</v>
      </c>
      <c r="HA43" s="1">
        <v>2</v>
      </c>
      <c r="HB43" s="1">
        <v>2</v>
      </c>
      <c r="HT43" s="1">
        <v>0</v>
      </c>
      <c r="HU43" s="1">
        <v>0</v>
      </c>
      <c r="IP43" s="1">
        <v>98</v>
      </c>
      <c r="IQ43" s="1">
        <v>98</v>
      </c>
      <c r="LX43" s="1">
        <v>55</v>
      </c>
      <c r="LY43" s="1">
        <v>63</v>
      </c>
      <c r="PG43" s="1">
        <v>16</v>
      </c>
      <c r="PH43" s="1">
        <v>16</v>
      </c>
      <c r="SP43" s="1">
        <v>95.9</v>
      </c>
      <c r="SQ43" s="1">
        <v>95.4</v>
      </c>
      <c r="VX43" s="1">
        <v>0</v>
      </c>
      <c r="VY43" s="1">
        <v>0</v>
      </c>
      <c r="WQ43" s="1">
        <v>0</v>
      </c>
      <c r="WR43" s="1">
        <v>0</v>
      </c>
      <c r="AAY43" s="1">
        <v>21</v>
      </c>
      <c r="ABB43" s="1">
        <v>13.1</v>
      </c>
      <c r="ABE43" s="1">
        <v>37.6</v>
      </c>
      <c r="ABM43" s="1">
        <v>7.3</v>
      </c>
      <c r="ABO43" s="1">
        <v>169</v>
      </c>
      <c r="ABU43" s="1">
        <v>141</v>
      </c>
      <c r="ABX43" s="1">
        <v>3.4</v>
      </c>
      <c r="ACA43" s="1">
        <v>106</v>
      </c>
      <c r="ACD43" s="1">
        <v>8.9</v>
      </c>
      <c r="ACG43" s="1">
        <v>84</v>
      </c>
      <c r="ACQ43" s="1">
        <v>10</v>
      </c>
      <c r="ACT43" s="1">
        <v>0.72</v>
      </c>
      <c r="ACW43" s="1">
        <v>14</v>
      </c>
      <c r="AGS43" s="1">
        <v>1</v>
      </c>
      <c r="AGT43" s="1">
        <v>0</v>
      </c>
      <c r="AGU43" s="1">
        <v>0</v>
      </c>
      <c r="AGV43" s="1">
        <v>1</v>
      </c>
      <c r="AGW43" s="1">
        <v>0</v>
      </c>
      <c r="AGX43" s="1">
        <v>0</v>
      </c>
      <c r="AGY43" s="1">
        <v>0</v>
      </c>
      <c r="AGZ43" s="1">
        <v>2</v>
      </c>
      <c r="AHA43" s="1">
        <v>0</v>
      </c>
      <c r="AHB43" s="1">
        <v>0</v>
      </c>
      <c r="AHC43" s="1">
        <v>1</v>
      </c>
      <c r="AHD43" s="1">
        <v>0</v>
      </c>
      <c r="AHE43" s="1">
        <v>0</v>
      </c>
      <c r="AHF43" s="1">
        <v>0</v>
      </c>
      <c r="AHH43" s="1">
        <v>0</v>
      </c>
      <c r="AHI43" s="1">
        <v>0</v>
      </c>
      <c r="AHK43" s="1">
        <v>0</v>
      </c>
      <c r="AHL43" s="1">
        <v>0</v>
      </c>
      <c r="AHM43" s="1">
        <v>0</v>
      </c>
      <c r="AHN43" s="1">
        <v>0</v>
      </c>
      <c r="AHO43" s="1">
        <v>0</v>
      </c>
      <c r="AHP43" s="1">
        <v>0</v>
      </c>
      <c r="AHQ43" s="1">
        <v>0</v>
      </c>
      <c r="AHR43" s="1">
        <v>5</v>
      </c>
      <c r="AIN43" s="1">
        <v>0</v>
      </c>
      <c r="AIO43" s="1">
        <v>0</v>
      </c>
      <c r="AIT43" s="3">
        <v>2</v>
      </c>
      <c r="AIV43" s="1">
        <v>0</v>
      </c>
      <c r="AIW43" s="1">
        <v>0</v>
      </c>
      <c r="AIX43" s="1">
        <v>33</v>
      </c>
      <c r="AIY43" s="1">
        <v>34</v>
      </c>
    </row>
    <row r="44" spans="1:951" s="18" customFormat="1">
      <c r="B44" s="18">
        <v>3</v>
      </c>
      <c r="C44" s="18">
        <v>1</v>
      </c>
      <c r="D44" s="18" t="s">
        <v>4526</v>
      </c>
      <c r="O44" s="18">
        <v>0</v>
      </c>
      <c r="Z44" s="18">
        <v>0</v>
      </c>
      <c r="AA44" s="18">
        <v>2</v>
      </c>
      <c r="AB44" s="18" t="s">
        <v>7486</v>
      </c>
      <c r="AC44" s="18">
        <v>0</v>
      </c>
      <c r="AE44" s="18">
        <v>0</v>
      </c>
      <c r="AG44" s="18">
        <v>0</v>
      </c>
      <c r="AI44" s="18">
        <v>110</v>
      </c>
      <c r="AJ44" s="18">
        <v>117</v>
      </c>
      <c r="DR44" s="18">
        <v>74</v>
      </c>
      <c r="DS44" s="18">
        <v>86</v>
      </c>
      <c r="HA44" s="18">
        <v>0</v>
      </c>
      <c r="HB44" s="18">
        <v>2</v>
      </c>
      <c r="HT44" s="18">
        <v>0</v>
      </c>
      <c r="HU44" s="18">
        <v>1</v>
      </c>
      <c r="IP44" s="18">
        <v>99</v>
      </c>
      <c r="IQ44" s="18">
        <v>98</v>
      </c>
      <c r="LX44" s="18">
        <v>64</v>
      </c>
      <c r="LY44" s="18">
        <v>68</v>
      </c>
      <c r="PG44" s="18">
        <v>16</v>
      </c>
      <c r="PH44" s="18">
        <v>16</v>
      </c>
      <c r="SP44" s="18">
        <v>95.7</v>
      </c>
      <c r="SQ44" s="18">
        <v>96.9</v>
      </c>
      <c r="VX44" s="18">
        <v>0</v>
      </c>
      <c r="VY44" s="18">
        <v>0</v>
      </c>
      <c r="WQ44" s="18">
        <v>0</v>
      </c>
      <c r="WR44" s="18">
        <v>0</v>
      </c>
      <c r="AGS44" s="18">
        <v>0</v>
      </c>
      <c r="AGT44" s="18">
        <v>0</v>
      </c>
      <c r="AGU44" s="18">
        <v>0</v>
      </c>
      <c r="AGV44" s="18">
        <v>0</v>
      </c>
      <c r="AGW44" s="18">
        <v>0</v>
      </c>
      <c r="AGX44" s="18">
        <v>0</v>
      </c>
      <c r="AGY44" s="18">
        <v>0</v>
      </c>
      <c r="AGZ44" s="18">
        <v>0</v>
      </c>
      <c r="AHA44" s="18">
        <v>0</v>
      </c>
      <c r="AHB44" s="18">
        <v>0</v>
      </c>
      <c r="AHC44" s="18">
        <v>1</v>
      </c>
      <c r="AHD44" s="18">
        <v>0</v>
      </c>
      <c r="AHE44" s="18">
        <v>0</v>
      </c>
      <c r="AHF44" s="18">
        <v>0</v>
      </c>
      <c r="AHH44" s="18">
        <v>0</v>
      </c>
      <c r="AHI44" s="18">
        <v>0</v>
      </c>
      <c r="AHK44" s="18">
        <v>0</v>
      </c>
      <c r="AHL44" s="18">
        <v>0</v>
      </c>
      <c r="AHM44" s="18">
        <v>0</v>
      </c>
      <c r="AHN44" s="18">
        <v>0</v>
      </c>
      <c r="AHO44" s="18">
        <v>0</v>
      </c>
      <c r="AHP44" s="18">
        <v>0</v>
      </c>
      <c r="AHQ44" s="18">
        <v>0</v>
      </c>
      <c r="AHR44" s="18">
        <v>0</v>
      </c>
      <c r="AIN44" s="18">
        <v>0</v>
      </c>
      <c r="AIO44" s="18">
        <v>0</v>
      </c>
      <c r="AIT44" s="79">
        <v>2</v>
      </c>
      <c r="AIV44" s="18">
        <v>0</v>
      </c>
      <c r="AIW44" s="18">
        <v>0</v>
      </c>
      <c r="AIX44" s="18">
        <v>15</v>
      </c>
      <c r="AIY44" s="18">
        <v>34</v>
      </c>
    </row>
    <row r="45" spans="1:951" s="1" customFormat="1">
      <c r="A45" s="1">
        <v>7</v>
      </c>
      <c r="B45" s="1">
        <v>1</v>
      </c>
      <c r="C45" s="1">
        <v>0</v>
      </c>
      <c r="Z45" s="1">
        <v>0</v>
      </c>
      <c r="AA45" s="1">
        <v>2</v>
      </c>
      <c r="AB45" s="1" t="s">
        <v>7487</v>
      </c>
      <c r="AC45" s="1">
        <v>0</v>
      </c>
      <c r="AE45" s="1">
        <v>0</v>
      </c>
      <c r="AG45" s="1">
        <v>0</v>
      </c>
      <c r="AGS45" s="1">
        <v>0</v>
      </c>
      <c r="AGT45" s="1">
        <v>0</v>
      </c>
      <c r="AGU45" s="1">
        <v>0</v>
      </c>
      <c r="AGV45" s="1">
        <v>0</v>
      </c>
      <c r="AGW45" s="1">
        <v>1</v>
      </c>
      <c r="AGX45" s="1">
        <v>0</v>
      </c>
      <c r="AGY45" s="1">
        <v>0</v>
      </c>
      <c r="AGZ45" s="1">
        <v>0</v>
      </c>
      <c r="AHA45" s="1">
        <v>0</v>
      </c>
      <c r="AHB45" s="1">
        <v>0</v>
      </c>
      <c r="AHC45" s="1">
        <v>1</v>
      </c>
      <c r="AHD45" s="1">
        <v>0</v>
      </c>
      <c r="AHE45" s="1">
        <v>0</v>
      </c>
      <c r="AHF45" s="1">
        <v>0</v>
      </c>
      <c r="AHH45" s="1">
        <v>0</v>
      </c>
      <c r="AHI45" s="1">
        <v>0</v>
      </c>
      <c r="AHK45" s="1">
        <v>0</v>
      </c>
      <c r="AHL45" s="1">
        <v>0</v>
      </c>
      <c r="AHM45" s="1">
        <v>0</v>
      </c>
      <c r="AHN45" s="1">
        <v>0</v>
      </c>
      <c r="AHO45" s="1">
        <v>0</v>
      </c>
      <c r="AHP45" s="1">
        <v>0</v>
      </c>
      <c r="AHQ45" s="1">
        <v>0</v>
      </c>
      <c r="AHR45" s="1">
        <v>0</v>
      </c>
      <c r="AIM45" s="1">
        <v>0</v>
      </c>
      <c r="AIN45" s="1">
        <v>0</v>
      </c>
      <c r="AIO45" s="1">
        <v>0</v>
      </c>
      <c r="AIP45" s="1">
        <v>1</v>
      </c>
      <c r="AIQ45" s="1">
        <v>1</v>
      </c>
      <c r="AIR45" s="1">
        <v>1</v>
      </c>
      <c r="AIS45" s="1">
        <v>1</v>
      </c>
      <c r="AIT45" s="3">
        <v>0</v>
      </c>
      <c r="AIU45" s="1">
        <v>0</v>
      </c>
      <c r="AIV45" s="1">
        <v>0</v>
      </c>
      <c r="AIW45" s="1">
        <v>0</v>
      </c>
    </row>
    <row r="46" spans="1:951" s="1" customFormat="1">
      <c r="B46" s="1">
        <v>2</v>
      </c>
      <c r="C46" s="1">
        <v>0</v>
      </c>
      <c r="Z46" s="1">
        <v>0</v>
      </c>
      <c r="AA46" s="1">
        <v>1</v>
      </c>
      <c r="AB46" s="1" t="s">
        <v>7488</v>
      </c>
      <c r="AC46" s="1">
        <v>0</v>
      </c>
      <c r="AE46" s="1">
        <v>0</v>
      </c>
      <c r="AG46" s="1">
        <v>0</v>
      </c>
      <c r="AJ46" s="1">
        <v>110</v>
      </c>
      <c r="AK46" s="1">
        <v>102</v>
      </c>
      <c r="DS46" s="1">
        <v>68</v>
      </c>
      <c r="DT46" s="1">
        <v>62</v>
      </c>
      <c r="HA46" s="1">
        <v>2</v>
      </c>
      <c r="HB46" s="1">
        <v>2</v>
      </c>
      <c r="HU46" s="1">
        <v>0</v>
      </c>
      <c r="HV46" s="1">
        <v>0</v>
      </c>
      <c r="IP46" s="1">
        <v>89</v>
      </c>
      <c r="IQ46" s="1">
        <v>97</v>
      </c>
      <c r="IR46" s="1">
        <v>93</v>
      </c>
      <c r="LY46" s="1">
        <v>60</v>
      </c>
      <c r="LZ46" s="1">
        <v>60</v>
      </c>
      <c r="PG46" s="1">
        <v>28</v>
      </c>
      <c r="PH46" s="1">
        <v>20</v>
      </c>
      <c r="PI46" s="1">
        <v>22</v>
      </c>
      <c r="SP46" s="1">
        <v>96.9</v>
      </c>
      <c r="SQ46" s="1">
        <v>96.4</v>
      </c>
      <c r="VY46" s="1">
        <v>1</v>
      </c>
      <c r="VZ46" s="1">
        <v>1</v>
      </c>
      <c r="WQ46" s="1">
        <v>0</v>
      </c>
      <c r="WR46" s="1">
        <v>1</v>
      </c>
      <c r="WS46" s="1">
        <v>1</v>
      </c>
      <c r="ZY46" s="1">
        <v>189.4</v>
      </c>
      <c r="ZZ46" s="1">
        <v>190.6</v>
      </c>
      <c r="AAZ46" s="1">
        <v>27</v>
      </c>
      <c r="ABV46" s="1">
        <v>142</v>
      </c>
      <c r="ABY46" s="1">
        <v>4.0999999999999996</v>
      </c>
      <c r="ACB46" s="1">
        <v>98</v>
      </c>
      <c r="ACE46" s="1">
        <v>9.4</v>
      </c>
      <c r="ACG46" s="1">
        <v>244</v>
      </c>
      <c r="ACH46" s="1">
        <v>203</v>
      </c>
      <c r="ACI46" s="1">
        <v>357</v>
      </c>
      <c r="ACR46" s="1">
        <v>14</v>
      </c>
      <c r="ACU46" s="1">
        <v>1.05</v>
      </c>
      <c r="ACX46" s="1">
        <v>17</v>
      </c>
      <c r="ADR46" s="1">
        <v>1.7</v>
      </c>
      <c r="ADU46" s="1">
        <v>2.8</v>
      </c>
      <c r="AGS46" s="1">
        <v>1</v>
      </c>
      <c r="AGT46" s="1">
        <v>0</v>
      </c>
      <c r="AGU46" s="1">
        <v>1</v>
      </c>
      <c r="AGV46" s="1">
        <v>0</v>
      </c>
      <c r="AGW46" s="1">
        <v>1</v>
      </c>
      <c r="AGX46" s="1">
        <v>0</v>
      </c>
      <c r="AGY46" s="1">
        <v>0</v>
      </c>
      <c r="AGZ46" s="1">
        <v>1</v>
      </c>
      <c r="AHA46" s="1">
        <v>0</v>
      </c>
      <c r="AHB46" s="1">
        <v>0</v>
      </c>
      <c r="AHC46" s="1">
        <v>1</v>
      </c>
      <c r="AHD46" s="1">
        <v>0</v>
      </c>
      <c r="AHE46" s="1">
        <v>0</v>
      </c>
      <c r="AHF46" s="1">
        <v>0</v>
      </c>
      <c r="AHH46" s="1">
        <v>0</v>
      </c>
      <c r="AHI46" s="1">
        <v>0</v>
      </c>
      <c r="AHK46" s="1">
        <v>0</v>
      </c>
      <c r="AHL46" s="1">
        <v>0</v>
      </c>
      <c r="AHM46" s="1">
        <v>0</v>
      </c>
      <c r="AHN46" s="1">
        <v>0</v>
      </c>
      <c r="AHO46" s="1">
        <v>0</v>
      </c>
      <c r="AHP46" s="1">
        <v>0</v>
      </c>
      <c r="AHQ46" s="1">
        <v>0</v>
      </c>
      <c r="AHR46" s="1">
        <v>0</v>
      </c>
      <c r="AIM46" s="1">
        <v>0</v>
      </c>
      <c r="AIN46" s="1">
        <v>0</v>
      </c>
      <c r="AIO46" s="1">
        <v>0</v>
      </c>
      <c r="AIT46" s="3">
        <v>2</v>
      </c>
      <c r="AIU46" s="1">
        <v>0</v>
      </c>
      <c r="AIV46" s="1">
        <v>0</v>
      </c>
      <c r="AIW46" s="1">
        <v>0</v>
      </c>
      <c r="AIX46" s="1">
        <v>63</v>
      </c>
      <c r="AIY46" s="1">
        <v>42</v>
      </c>
    </row>
    <row r="47" spans="1:951" s="1" customFormat="1">
      <c r="B47" s="1">
        <v>3</v>
      </c>
      <c r="C47" s="1">
        <v>0</v>
      </c>
      <c r="Z47" s="1">
        <v>0</v>
      </c>
      <c r="AA47" s="1">
        <v>1</v>
      </c>
      <c r="AB47" s="1" t="s">
        <v>7489</v>
      </c>
      <c r="AC47" s="1">
        <v>0</v>
      </c>
      <c r="AE47" s="1">
        <v>0</v>
      </c>
      <c r="AG47" s="1">
        <v>0</v>
      </c>
      <c r="AI47" s="1">
        <v>125</v>
      </c>
      <c r="AM47" s="1">
        <v>136</v>
      </c>
      <c r="DR47" s="1">
        <v>65</v>
      </c>
      <c r="DV47" s="1">
        <v>78</v>
      </c>
      <c r="HA47" s="1">
        <v>2</v>
      </c>
      <c r="HE47" s="1">
        <v>2</v>
      </c>
      <c r="HT47" s="1">
        <v>0</v>
      </c>
      <c r="HX47" s="1">
        <v>0</v>
      </c>
      <c r="IP47" s="1">
        <v>88.5</v>
      </c>
      <c r="IQ47" s="1">
        <v>94</v>
      </c>
      <c r="IR47" s="1">
        <v>98</v>
      </c>
      <c r="IS47" s="1">
        <v>94</v>
      </c>
      <c r="IT47" s="1">
        <v>93</v>
      </c>
      <c r="LX47" s="1">
        <v>60</v>
      </c>
      <c r="MB47" s="1">
        <v>60</v>
      </c>
      <c r="PG47" s="1">
        <v>22</v>
      </c>
      <c r="PH47" s="1">
        <v>18</v>
      </c>
      <c r="PK47" s="1">
        <v>20</v>
      </c>
      <c r="SP47" s="1">
        <v>96.9</v>
      </c>
      <c r="ST47" s="1">
        <v>98</v>
      </c>
      <c r="VX47" s="1">
        <v>1</v>
      </c>
      <c r="WB47" s="1">
        <v>1</v>
      </c>
      <c r="WQ47" s="1">
        <v>0</v>
      </c>
      <c r="WR47" s="1">
        <v>1</v>
      </c>
      <c r="WS47" s="1">
        <v>1</v>
      </c>
      <c r="WT47" s="1">
        <v>1</v>
      </c>
      <c r="WU47" s="1">
        <v>1</v>
      </c>
      <c r="ZY47" s="1">
        <v>190.6</v>
      </c>
      <c r="ZZ47" s="1">
        <v>189.8</v>
      </c>
      <c r="AAY47" s="1">
        <v>28</v>
      </c>
      <c r="ABB47" s="1">
        <v>11.6</v>
      </c>
      <c r="ABE47" s="1">
        <v>34</v>
      </c>
      <c r="ABU47" s="1">
        <v>140</v>
      </c>
      <c r="ABX47" s="1">
        <v>3.9</v>
      </c>
      <c r="ACA47" s="1">
        <v>105</v>
      </c>
      <c r="ACD47" s="1">
        <v>1.1200000000000001</v>
      </c>
      <c r="ACG47" s="1">
        <v>157</v>
      </c>
      <c r="ACQ47" s="1">
        <v>17</v>
      </c>
      <c r="ACT47" s="1">
        <v>1</v>
      </c>
      <c r="ACW47" s="1">
        <v>12</v>
      </c>
      <c r="AGS47" s="1">
        <v>1</v>
      </c>
      <c r="AGT47" s="1">
        <v>0</v>
      </c>
      <c r="AGU47" s="1">
        <v>1</v>
      </c>
      <c r="AGV47" s="1">
        <v>0</v>
      </c>
      <c r="AGW47" s="1">
        <v>1</v>
      </c>
      <c r="AGX47" s="1">
        <v>1</v>
      </c>
      <c r="AGY47" s="1">
        <v>0</v>
      </c>
      <c r="AGZ47" s="1">
        <v>1</v>
      </c>
      <c r="AHA47" s="1">
        <v>0</v>
      </c>
      <c r="AHB47" s="1">
        <v>0</v>
      </c>
      <c r="AHC47" s="1">
        <v>1</v>
      </c>
      <c r="AHD47" s="1">
        <v>0</v>
      </c>
      <c r="AHE47" s="1">
        <v>0</v>
      </c>
      <c r="AHF47" s="1">
        <v>0</v>
      </c>
      <c r="AHH47" s="1">
        <v>0</v>
      </c>
      <c r="AHI47" s="1">
        <v>1</v>
      </c>
      <c r="AHK47" s="1">
        <v>0</v>
      </c>
      <c r="AHL47" s="1">
        <v>0</v>
      </c>
      <c r="AHM47" s="1">
        <v>0</v>
      </c>
      <c r="AHN47" s="1">
        <v>0</v>
      </c>
      <c r="AHO47" s="1">
        <v>0</v>
      </c>
      <c r="AHP47" s="1">
        <v>0</v>
      </c>
      <c r="AHQ47" s="1">
        <v>0</v>
      </c>
      <c r="AHR47" s="1">
        <v>0</v>
      </c>
      <c r="AIM47" s="1">
        <v>0</v>
      </c>
      <c r="AIN47" s="1">
        <v>0</v>
      </c>
      <c r="AIO47" s="1">
        <v>0</v>
      </c>
      <c r="AIT47" s="3">
        <v>1</v>
      </c>
      <c r="AIU47" s="1">
        <v>1</v>
      </c>
      <c r="AIV47" s="1">
        <v>0</v>
      </c>
      <c r="AIW47" s="1">
        <v>0</v>
      </c>
      <c r="AIX47" s="1">
        <v>68</v>
      </c>
      <c r="AJB47" s="1">
        <v>40</v>
      </c>
    </row>
    <row r="48" spans="1:951" s="1" customFormat="1">
      <c r="B48" s="1">
        <v>4</v>
      </c>
      <c r="C48" s="1">
        <v>1</v>
      </c>
      <c r="D48" s="1" t="s">
        <v>7490</v>
      </c>
      <c r="O48" s="1">
        <v>0</v>
      </c>
      <c r="Z48" s="1">
        <v>0</v>
      </c>
      <c r="AA48" s="1">
        <v>2</v>
      </c>
      <c r="AB48" s="1" t="s">
        <v>7491</v>
      </c>
      <c r="AC48" s="1">
        <v>0</v>
      </c>
      <c r="AE48" s="1">
        <v>0</v>
      </c>
      <c r="AG48" s="1">
        <v>0</v>
      </c>
      <c r="AI48" s="1">
        <v>118</v>
      </c>
      <c r="AK48" s="1">
        <v>138</v>
      </c>
      <c r="DR48" s="1">
        <v>70</v>
      </c>
      <c r="DT48" s="1">
        <v>64</v>
      </c>
      <c r="HA48" s="1">
        <v>2</v>
      </c>
      <c r="HC48" s="1">
        <v>2</v>
      </c>
      <c r="HT48" s="1">
        <v>0</v>
      </c>
      <c r="HV48" s="1">
        <v>0</v>
      </c>
      <c r="IP48" s="1">
        <v>90.5</v>
      </c>
      <c r="IQ48" s="1">
        <v>95</v>
      </c>
      <c r="IR48" s="1">
        <v>92</v>
      </c>
      <c r="LX48" s="1">
        <v>60</v>
      </c>
      <c r="LZ48" s="1">
        <v>60</v>
      </c>
      <c r="PG48" s="1">
        <v>22</v>
      </c>
      <c r="PI48" s="1">
        <v>18</v>
      </c>
      <c r="SP48" s="1">
        <v>96.6</v>
      </c>
      <c r="SR48" s="1">
        <v>98.7</v>
      </c>
      <c r="VX48" s="1">
        <v>1</v>
      </c>
      <c r="VZ48" s="1">
        <v>1</v>
      </c>
      <c r="WQ48" s="1">
        <v>0</v>
      </c>
      <c r="WR48" s="1">
        <v>1</v>
      </c>
      <c r="WS48" s="1">
        <v>1</v>
      </c>
      <c r="ZY48" s="1">
        <v>188</v>
      </c>
      <c r="ZZ48" s="1">
        <v>186.6</v>
      </c>
      <c r="AAY48" s="1">
        <v>29</v>
      </c>
      <c r="ABB48" s="1">
        <v>12.2</v>
      </c>
      <c r="ABE48" s="1">
        <v>36</v>
      </c>
      <c r="ABU48" s="1">
        <v>137</v>
      </c>
      <c r="ABX48" s="1">
        <v>4.2</v>
      </c>
      <c r="ACA48" s="1">
        <v>106</v>
      </c>
      <c r="ACD48" s="1">
        <v>0.86</v>
      </c>
      <c r="ACG48" s="1">
        <v>129</v>
      </c>
      <c r="ACQ48" s="1">
        <v>21</v>
      </c>
      <c r="ACT48" s="1">
        <v>1</v>
      </c>
      <c r="ACW48" s="1">
        <v>7</v>
      </c>
      <c r="ADR48" s="1">
        <v>1.9</v>
      </c>
      <c r="ADW48" s="1">
        <v>8.33</v>
      </c>
      <c r="AEB48" s="1">
        <v>1.1000000000000001</v>
      </c>
      <c r="AGS48" s="1">
        <v>1</v>
      </c>
      <c r="AGT48" s="1">
        <v>0</v>
      </c>
      <c r="AGU48" s="1">
        <v>1</v>
      </c>
      <c r="AGV48" s="1">
        <v>0</v>
      </c>
      <c r="AGW48" s="1">
        <v>1</v>
      </c>
      <c r="AGX48" s="1">
        <v>1</v>
      </c>
      <c r="AGY48" s="1">
        <v>0</v>
      </c>
      <c r="AGZ48" s="1">
        <v>1</v>
      </c>
      <c r="AHA48" s="1">
        <v>0</v>
      </c>
      <c r="AHB48" s="1">
        <v>0</v>
      </c>
      <c r="AHC48" s="1">
        <v>1</v>
      </c>
      <c r="AHD48" s="1">
        <v>0</v>
      </c>
      <c r="AHE48" s="1">
        <v>0</v>
      </c>
      <c r="AHF48" s="1">
        <v>0</v>
      </c>
      <c r="AHH48" s="1">
        <v>0</v>
      </c>
      <c r="AHI48" s="1">
        <v>0</v>
      </c>
      <c r="AHK48" s="1">
        <v>0</v>
      </c>
      <c r="AHL48" s="1">
        <v>0</v>
      </c>
      <c r="AHM48" s="1">
        <v>0</v>
      </c>
      <c r="AHN48" s="1">
        <v>0</v>
      </c>
      <c r="AHO48" s="1">
        <v>0</v>
      </c>
      <c r="AHP48" s="1">
        <v>0</v>
      </c>
      <c r="AHQ48" s="1">
        <v>0</v>
      </c>
      <c r="AHR48" s="1">
        <v>0</v>
      </c>
      <c r="AIM48" s="1">
        <v>0</v>
      </c>
      <c r="AIN48" s="1">
        <v>0</v>
      </c>
      <c r="AIO48" s="1">
        <v>0</v>
      </c>
      <c r="AIT48" s="3">
        <v>1</v>
      </c>
      <c r="AIU48" s="1">
        <v>1</v>
      </c>
      <c r="AIV48" s="1">
        <v>0</v>
      </c>
      <c r="AIW48" s="1">
        <v>0</v>
      </c>
      <c r="AIX48" s="1">
        <v>57</v>
      </c>
      <c r="AJB48" s="1">
        <v>30</v>
      </c>
    </row>
    <row r="49" spans="1:939" s="1" customFormat="1">
      <c r="B49" s="1">
        <v>5</v>
      </c>
      <c r="C49" s="1">
        <v>1</v>
      </c>
      <c r="D49" s="1" t="s">
        <v>7492</v>
      </c>
      <c r="E49" s="1" t="s">
        <v>6040</v>
      </c>
      <c r="O49" s="1">
        <v>0</v>
      </c>
      <c r="P49" s="1">
        <v>1</v>
      </c>
      <c r="Z49" s="1">
        <v>0</v>
      </c>
      <c r="AA49" s="1">
        <v>2</v>
      </c>
      <c r="AC49" s="1">
        <v>0</v>
      </c>
      <c r="AE49" s="1">
        <v>0</v>
      </c>
      <c r="AG49" s="1">
        <v>0</v>
      </c>
      <c r="AI49" s="1">
        <v>112</v>
      </c>
      <c r="AJ49" s="1">
        <v>122</v>
      </c>
      <c r="AK49" s="1">
        <v>126</v>
      </c>
      <c r="DR49" s="1">
        <v>60</v>
      </c>
      <c r="DS49" s="1">
        <v>62</v>
      </c>
      <c r="DT49" s="1">
        <v>68</v>
      </c>
      <c r="HA49" s="1">
        <v>2</v>
      </c>
      <c r="HB49" s="1">
        <v>2</v>
      </c>
      <c r="HC49" s="1">
        <v>2</v>
      </c>
      <c r="HT49" s="1">
        <v>0</v>
      </c>
      <c r="HU49" s="1">
        <v>0</v>
      </c>
      <c r="HV49" s="1">
        <v>0</v>
      </c>
      <c r="IP49" s="1">
        <v>96</v>
      </c>
      <c r="IR49" s="1">
        <v>95</v>
      </c>
      <c r="LX49" s="1">
        <v>62</v>
      </c>
      <c r="LY49" s="1">
        <v>61</v>
      </c>
      <c r="LZ49" s="1">
        <v>58</v>
      </c>
      <c r="PG49" s="1">
        <v>20</v>
      </c>
      <c r="PI49" s="1">
        <v>20</v>
      </c>
      <c r="SP49" s="1">
        <v>97.6</v>
      </c>
      <c r="SR49" s="1">
        <v>97.8</v>
      </c>
      <c r="VX49" s="1">
        <v>1</v>
      </c>
      <c r="VZ49" s="1">
        <v>1</v>
      </c>
      <c r="WQ49" s="1">
        <v>1</v>
      </c>
      <c r="WS49" s="1">
        <v>0</v>
      </c>
      <c r="ZY49" s="1">
        <v>185</v>
      </c>
      <c r="ZZ49" s="1">
        <v>183.8</v>
      </c>
      <c r="AAZ49" s="1">
        <v>29</v>
      </c>
      <c r="ABA49" s="1">
        <v>29</v>
      </c>
      <c r="ABC49" s="1">
        <v>12.2</v>
      </c>
      <c r="ABF49" s="1">
        <v>36</v>
      </c>
      <c r="ABV49" s="1">
        <v>140</v>
      </c>
      <c r="ABW49" s="1">
        <v>142</v>
      </c>
      <c r="ABY49" s="1">
        <v>3.6</v>
      </c>
      <c r="ABZ49" s="1">
        <v>4.0999999999999996</v>
      </c>
      <c r="ACC49" s="1">
        <v>99</v>
      </c>
      <c r="ACE49" s="1">
        <v>1.1499999999999999</v>
      </c>
      <c r="ACF49" s="1">
        <v>10</v>
      </c>
      <c r="ACG49" s="1">
        <v>104</v>
      </c>
      <c r="ACH49" s="1">
        <v>104</v>
      </c>
      <c r="ACI49" s="1">
        <v>92</v>
      </c>
      <c r="ACR49" s="1">
        <v>19</v>
      </c>
      <c r="ACS49" s="1">
        <v>19</v>
      </c>
      <c r="ACU49" s="1">
        <v>1.2</v>
      </c>
      <c r="ACV49" s="1">
        <v>1.28</v>
      </c>
      <c r="ACY49" s="1">
        <v>14</v>
      </c>
      <c r="ADT49" s="1">
        <v>2</v>
      </c>
      <c r="AGS49" s="1">
        <v>1</v>
      </c>
      <c r="AGT49" s="1">
        <v>1</v>
      </c>
      <c r="AGU49" s="1">
        <v>1</v>
      </c>
      <c r="AGV49" s="1">
        <v>0</v>
      </c>
      <c r="AGW49" s="1">
        <v>1</v>
      </c>
      <c r="AGX49" s="1">
        <v>0</v>
      </c>
      <c r="AGY49" s="1">
        <v>0</v>
      </c>
      <c r="AGZ49" s="1">
        <v>1</v>
      </c>
      <c r="AHA49" s="1">
        <v>0</v>
      </c>
      <c r="AHB49" s="1">
        <v>0</v>
      </c>
      <c r="AHC49" s="1">
        <v>1</v>
      </c>
      <c r="AHD49" s="1">
        <v>0</v>
      </c>
      <c r="AHE49" s="1">
        <v>1</v>
      </c>
      <c r="AHF49" s="1">
        <v>0</v>
      </c>
      <c r="AHH49" s="1">
        <v>0</v>
      </c>
      <c r="AHI49" s="1">
        <v>0</v>
      </c>
      <c r="AHK49" s="1">
        <v>0</v>
      </c>
      <c r="AHL49" s="1">
        <v>0</v>
      </c>
      <c r="AHM49" s="1">
        <v>0</v>
      </c>
      <c r="AHN49" s="1">
        <v>0</v>
      </c>
      <c r="AHO49" s="1">
        <v>0</v>
      </c>
      <c r="AHP49" s="1">
        <v>0</v>
      </c>
      <c r="AHQ49" s="1">
        <v>0</v>
      </c>
      <c r="AHR49" s="1">
        <v>0</v>
      </c>
      <c r="AIM49" s="1">
        <v>0</v>
      </c>
      <c r="AIN49" s="1">
        <v>0</v>
      </c>
      <c r="AIO49" s="1">
        <v>0</v>
      </c>
      <c r="AIT49" s="3">
        <v>2</v>
      </c>
      <c r="AIU49" s="1">
        <v>0</v>
      </c>
      <c r="AIV49" s="1">
        <v>0</v>
      </c>
      <c r="AIW49" s="1">
        <v>0</v>
      </c>
      <c r="AIX49" s="1">
        <v>50</v>
      </c>
      <c r="AIY49" s="1">
        <v>30</v>
      </c>
    </row>
    <row r="50" spans="1:939" s="1" customFormat="1">
      <c r="B50" s="1">
        <v>6</v>
      </c>
      <c r="C50" s="1">
        <v>1</v>
      </c>
      <c r="D50" s="1" t="s">
        <v>3261</v>
      </c>
      <c r="E50" s="1" t="s">
        <v>7493</v>
      </c>
      <c r="F50" s="1" t="s">
        <v>7494</v>
      </c>
      <c r="O50" s="1">
        <v>0</v>
      </c>
      <c r="P50" s="1">
        <v>0</v>
      </c>
      <c r="Q50" s="1">
        <v>0</v>
      </c>
      <c r="Z50" s="1">
        <v>0</v>
      </c>
      <c r="AA50" s="1">
        <v>2</v>
      </c>
      <c r="AC50" s="1">
        <v>0</v>
      </c>
      <c r="AE50" s="1">
        <v>0</v>
      </c>
      <c r="AG50" s="1">
        <v>0</v>
      </c>
      <c r="AI50" s="1">
        <v>116</v>
      </c>
      <c r="AK50" s="1">
        <v>132</v>
      </c>
      <c r="DR50" s="1">
        <v>72</v>
      </c>
      <c r="DT50" s="1">
        <v>64</v>
      </c>
      <c r="HA50" s="1">
        <v>2</v>
      </c>
      <c r="HC50" s="1">
        <v>2</v>
      </c>
      <c r="HT50" s="1">
        <v>0</v>
      </c>
      <c r="HV50" s="1">
        <v>0</v>
      </c>
      <c r="IP50" s="1">
        <v>93</v>
      </c>
      <c r="IQ50" s="1">
        <v>93.5</v>
      </c>
      <c r="IR50" s="1">
        <v>96</v>
      </c>
      <c r="LX50" s="1">
        <v>60</v>
      </c>
      <c r="LZ50" s="1">
        <v>60</v>
      </c>
      <c r="PG50" s="1">
        <v>16</v>
      </c>
      <c r="PI50" s="1">
        <v>18</v>
      </c>
      <c r="SP50" s="1">
        <v>98</v>
      </c>
      <c r="SR50" s="1">
        <v>97.5</v>
      </c>
      <c r="VX50" s="1">
        <v>1</v>
      </c>
      <c r="VZ50" s="1">
        <v>1</v>
      </c>
      <c r="WQ50" s="1">
        <v>0</v>
      </c>
      <c r="WR50" s="1">
        <v>0</v>
      </c>
      <c r="WS50" s="1">
        <v>0</v>
      </c>
      <c r="ZY50" s="1">
        <v>182.7</v>
      </c>
      <c r="ZZ50" s="1">
        <v>183.8</v>
      </c>
      <c r="AAY50" s="1">
        <v>27</v>
      </c>
      <c r="ABB50" s="1">
        <v>12.6</v>
      </c>
      <c r="ABE50" s="1">
        <v>37</v>
      </c>
      <c r="ABU50" s="1">
        <v>139</v>
      </c>
      <c r="ABX50" s="1">
        <v>3.7</v>
      </c>
      <c r="ACA50" s="1">
        <v>101</v>
      </c>
      <c r="ACD50" s="1">
        <v>1.1499999999999999</v>
      </c>
      <c r="ACG50" s="1">
        <v>154</v>
      </c>
      <c r="ACQ50" s="1">
        <v>28</v>
      </c>
      <c r="ACT50" s="1">
        <v>1.3</v>
      </c>
      <c r="ACW50" s="1">
        <v>16</v>
      </c>
      <c r="AGS50" s="1">
        <v>1</v>
      </c>
      <c r="AGT50" s="1">
        <v>0</v>
      </c>
      <c r="AGU50" s="1">
        <v>1</v>
      </c>
      <c r="AGV50" s="1">
        <v>0</v>
      </c>
      <c r="AGW50" s="1">
        <v>0</v>
      </c>
      <c r="AGX50" s="1">
        <v>0</v>
      </c>
      <c r="AGY50" s="1">
        <v>0</v>
      </c>
      <c r="AGZ50" s="1">
        <v>1</v>
      </c>
      <c r="AHA50" s="1">
        <v>0</v>
      </c>
      <c r="AHB50" s="1">
        <v>0</v>
      </c>
      <c r="AHC50" s="1">
        <v>1</v>
      </c>
      <c r="AHD50" s="1">
        <v>0</v>
      </c>
      <c r="AHE50" s="1">
        <v>0</v>
      </c>
      <c r="AHF50" s="1">
        <v>0</v>
      </c>
      <c r="AHH50" s="1">
        <v>0</v>
      </c>
      <c r="AHI50" s="1">
        <v>0</v>
      </c>
      <c r="AHK50" s="1">
        <v>0</v>
      </c>
      <c r="AHL50" s="1">
        <v>0</v>
      </c>
      <c r="AHM50" s="1">
        <v>0</v>
      </c>
      <c r="AHN50" s="1">
        <v>0</v>
      </c>
      <c r="AHO50" s="1">
        <v>0</v>
      </c>
      <c r="AHP50" s="1">
        <v>0</v>
      </c>
      <c r="AHQ50" s="1">
        <v>0</v>
      </c>
      <c r="AHR50" s="1">
        <v>0</v>
      </c>
      <c r="AIM50" s="1">
        <v>0</v>
      </c>
      <c r="AIN50" s="1">
        <v>0</v>
      </c>
      <c r="AIO50" s="1">
        <v>0</v>
      </c>
      <c r="AIT50" s="3">
        <v>2</v>
      </c>
      <c r="AIU50" s="1">
        <v>0</v>
      </c>
      <c r="AIV50" s="1">
        <v>0</v>
      </c>
      <c r="AIW50" s="1">
        <v>0</v>
      </c>
      <c r="AIX50" s="1">
        <v>51</v>
      </c>
      <c r="AIY50" s="1">
        <v>89</v>
      </c>
    </row>
    <row r="51" spans="1:939" s="1" customFormat="1">
      <c r="B51" s="1">
        <v>7</v>
      </c>
      <c r="C51" s="1">
        <v>1</v>
      </c>
      <c r="D51" s="1" t="s">
        <v>7495</v>
      </c>
      <c r="O51" s="1">
        <v>1</v>
      </c>
      <c r="Z51" s="1">
        <v>0</v>
      </c>
      <c r="AA51" s="1">
        <v>2</v>
      </c>
      <c r="AB51" s="1" t="s">
        <v>7496</v>
      </c>
      <c r="AC51" s="1">
        <v>0</v>
      </c>
      <c r="AE51" s="1">
        <v>0</v>
      </c>
      <c r="AG51" s="1">
        <v>0</v>
      </c>
      <c r="AI51" s="1">
        <v>114</v>
      </c>
      <c r="AJ51" s="1">
        <v>118</v>
      </c>
      <c r="DR51" s="1">
        <v>72</v>
      </c>
      <c r="DS51" s="1">
        <v>64</v>
      </c>
      <c r="HA51" s="1">
        <v>2</v>
      </c>
      <c r="HB51" s="1">
        <v>2</v>
      </c>
      <c r="HT51" s="1">
        <v>0</v>
      </c>
      <c r="HU51" s="1">
        <v>0</v>
      </c>
      <c r="IP51" s="1">
        <v>96</v>
      </c>
      <c r="IQ51" s="1">
        <v>96</v>
      </c>
      <c r="LX51" s="1">
        <v>60</v>
      </c>
      <c r="LY51" s="1">
        <v>60</v>
      </c>
      <c r="PG51" s="1">
        <v>18</v>
      </c>
      <c r="PH51" s="1">
        <v>18</v>
      </c>
      <c r="SP51" s="1">
        <v>97.4</v>
      </c>
      <c r="SQ51" s="1">
        <v>97.1</v>
      </c>
      <c r="VX51" s="1">
        <v>1</v>
      </c>
      <c r="VY51" s="1">
        <v>1</v>
      </c>
      <c r="WQ51" s="1">
        <v>0</v>
      </c>
      <c r="WR51" s="1">
        <v>0</v>
      </c>
      <c r="ZY51" s="1">
        <v>184.4</v>
      </c>
      <c r="ZZ51" s="1">
        <v>186.4</v>
      </c>
      <c r="AAY51" s="1">
        <v>22</v>
      </c>
      <c r="ABB51" s="1">
        <v>13.3</v>
      </c>
      <c r="ABE51" s="1">
        <v>39</v>
      </c>
      <c r="ABU51" s="1">
        <v>134</v>
      </c>
      <c r="ABX51" s="1">
        <v>4.2</v>
      </c>
      <c r="ACA51" s="1">
        <v>102</v>
      </c>
      <c r="ACD51" s="1">
        <v>0.94</v>
      </c>
      <c r="ACG51" s="1">
        <v>387</v>
      </c>
      <c r="ACH51" s="1">
        <v>401</v>
      </c>
      <c r="ACI51" s="1">
        <v>432</v>
      </c>
      <c r="ACQ51" s="1">
        <v>36</v>
      </c>
      <c r="ACT51" s="1">
        <v>1.2</v>
      </c>
      <c r="ACW51" s="1">
        <v>16</v>
      </c>
      <c r="ADO51" s="1">
        <v>9.6</v>
      </c>
      <c r="AGS51" s="1">
        <v>0</v>
      </c>
      <c r="AGT51" s="1">
        <v>0</v>
      </c>
      <c r="AGU51" s="1">
        <v>0</v>
      </c>
      <c r="AGV51" s="1">
        <v>0</v>
      </c>
      <c r="AGW51" s="1">
        <v>0</v>
      </c>
      <c r="AGX51" s="1">
        <v>0</v>
      </c>
      <c r="AGY51" s="1">
        <v>0</v>
      </c>
      <c r="AGZ51" s="1">
        <v>1</v>
      </c>
      <c r="AHA51" s="1">
        <v>0</v>
      </c>
      <c r="AHB51" s="1">
        <v>0</v>
      </c>
      <c r="AHC51" s="1">
        <v>1</v>
      </c>
      <c r="AHD51" s="1">
        <v>0</v>
      </c>
      <c r="AHE51" s="1">
        <v>0</v>
      </c>
      <c r="AHF51" s="1">
        <v>0</v>
      </c>
      <c r="AHH51" s="1">
        <v>0</v>
      </c>
      <c r="AHI51" s="1">
        <v>0</v>
      </c>
      <c r="AHK51" s="1">
        <v>0</v>
      </c>
      <c r="AHL51" s="1">
        <v>0</v>
      </c>
      <c r="AHM51" s="1">
        <v>0</v>
      </c>
      <c r="AHN51" s="1">
        <v>0</v>
      </c>
      <c r="AHO51" s="1">
        <v>0</v>
      </c>
      <c r="AHP51" s="1">
        <v>0</v>
      </c>
      <c r="AHQ51" s="1">
        <v>0</v>
      </c>
      <c r="AHR51" s="1">
        <v>1</v>
      </c>
      <c r="AIM51" s="1">
        <v>0</v>
      </c>
      <c r="AIN51" s="1">
        <v>0</v>
      </c>
      <c r="AIO51" s="1">
        <v>0</v>
      </c>
      <c r="AIT51" s="3">
        <v>2</v>
      </c>
      <c r="AIU51" s="1">
        <v>0</v>
      </c>
      <c r="AIV51" s="1">
        <v>0</v>
      </c>
      <c r="AIW51" s="1">
        <v>0</v>
      </c>
      <c r="AIX51" s="1">
        <v>37</v>
      </c>
      <c r="AIY51" s="1">
        <v>47</v>
      </c>
    </row>
    <row r="52" spans="1:939" s="18" customFormat="1">
      <c r="B52" s="18">
        <v>8</v>
      </c>
      <c r="C52" s="18">
        <v>0</v>
      </c>
      <c r="Z52" s="18">
        <v>0</v>
      </c>
      <c r="AA52" s="18">
        <v>2</v>
      </c>
      <c r="AC52" s="18">
        <v>0</v>
      </c>
      <c r="AE52" s="18">
        <v>0</v>
      </c>
      <c r="AG52" s="18">
        <v>0</v>
      </c>
      <c r="AI52" s="18">
        <v>124</v>
      </c>
      <c r="DR52" s="18">
        <v>74</v>
      </c>
      <c r="HA52" s="18">
        <v>2</v>
      </c>
      <c r="HT52" s="18">
        <v>0</v>
      </c>
      <c r="IP52" s="18">
        <v>97</v>
      </c>
      <c r="LX52" s="18">
        <v>60</v>
      </c>
      <c r="PG52" s="18">
        <v>18</v>
      </c>
      <c r="SP52" s="18">
        <v>97.8</v>
      </c>
      <c r="VX52" s="18">
        <v>1</v>
      </c>
      <c r="WQ52" s="18">
        <v>0</v>
      </c>
      <c r="ZY52" s="18">
        <v>183</v>
      </c>
      <c r="ACG52" s="18">
        <v>367</v>
      </c>
      <c r="AGS52" s="18">
        <v>0</v>
      </c>
      <c r="AGT52" s="18">
        <v>0</v>
      </c>
      <c r="AGU52" s="18">
        <v>0</v>
      </c>
      <c r="AGV52" s="18">
        <v>0</v>
      </c>
      <c r="AGW52" s="18">
        <v>0</v>
      </c>
      <c r="AGX52" s="18">
        <v>0</v>
      </c>
      <c r="AGY52" s="18">
        <v>0</v>
      </c>
      <c r="AGZ52" s="18">
        <v>0</v>
      </c>
      <c r="AHA52" s="18">
        <v>0</v>
      </c>
      <c r="AHB52" s="18">
        <v>0</v>
      </c>
      <c r="AHC52" s="18">
        <v>1</v>
      </c>
      <c r="AHD52" s="18">
        <v>0</v>
      </c>
      <c r="AHE52" s="18">
        <v>0</v>
      </c>
      <c r="AHF52" s="18">
        <v>0</v>
      </c>
      <c r="AHH52" s="18">
        <v>0</v>
      </c>
      <c r="AHI52" s="18">
        <v>0</v>
      </c>
      <c r="AHK52" s="18">
        <v>0</v>
      </c>
      <c r="AHL52" s="18">
        <v>0</v>
      </c>
      <c r="AHM52" s="18">
        <v>0</v>
      </c>
      <c r="AHN52" s="18">
        <v>0</v>
      </c>
      <c r="AHO52" s="18">
        <v>0</v>
      </c>
      <c r="AHP52" s="18">
        <v>0</v>
      </c>
      <c r="AHQ52" s="18">
        <v>0</v>
      </c>
      <c r="AHR52" s="18">
        <v>0</v>
      </c>
      <c r="AIM52" s="18">
        <v>0</v>
      </c>
      <c r="AIN52" s="18">
        <v>0</v>
      </c>
      <c r="AIO52" s="18">
        <v>0</v>
      </c>
      <c r="AIT52" s="79">
        <v>0</v>
      </c>
      <c r="AIU52" s="18">
        <v>1</v>
      </c>
      <c r="AIV52" s="18">
        <v>0</v>
      </c>
      <c r="AIW52" s="18">
        <v>0</v>
      </c>
      <c r="AJB52" s="18">
        <v>70</v>
      </c>
    </row>
    <row r="53" spans="1:939" s="1" customFormat="1">
      <c r="A53" s="1">
        <v>8</v>
      </c>
      <c r="B53" s="1">
        <v>1</v>
      </c>
      <c r="C53" s="1">
        <v>1</v>
      </c>
      <c r="D53" s="1" t="s">
        <v>3384</v>
      </c>
      <c r="E53" s="1" t="s">
        <v>7497</v>
      </c>
      <c r="O53" s="1">
        <v>1</v>
      </c>
      <c r="P53" s="1">
        <v>0</v>
      </c>
      <c r="Z53" s="1">
        <v>0</v>
      </c>
      <c r="AA53" s="1">
        <v>1</v>
      </c>
      <c r="AB53" s="1" t="s">
        <v>7498</v>
      </c>
      <c r="AC53" s="1">
        <v>0</v>
      </c>
      <c r="AE53" s="1">
        <v>0</v>
      </c>
      <c r="AG53" s="1">
        <v>0</v>
      </c>
      <c r="AI53" s="1">
        <v>122</v>
      </c>
      <c r="DR53" s="1">
        <v>70</v>
      </c>
      <c r="HA53" s="1">
        <v>2</v>
      </c>
      <c r="HT53" s="1">
        <v>0</v>
      </c>
      <c r="IP53" s="1">
        <v>96</v>
      </c>
      <c r="LX53" s="1">
        <v>62</v>
      </c>
      <c r="PG53" s="1">
        <v>14</v>
      </c>
      <c r="SP53" s="1">
        <v>94.7</v>
      </c>
      <c r="VX53" s="1">
        <v>0</v>
      </c>
      <c r="WQ53" s="1">
        <v>0</v>
      </c>
      <c r="AGS53" s="1">
        <v>0</v>
      </c>
      <c r="AGT53" s="1">
        <v>0</v>
      </c>
      <c r="AGU53" s="1">
        <v>0</v>
      </c>
      <c r="AGV53" s="1">
        <v>0</v>
      </c>
      <c r="AGW53" s="1">
        <v>0</v>
      </c>
      <c r="AGX53" s="1">
        <v>0</v>
      </c>
      <c r="AGY53" s="1">
        <v>0</v>
      </c>
      <c r="AGZ53" s="1">
        <v>0</v>
      </c>
      <c r="AHA53" s="1">
        <v>0</v>
      </c>
      <c r="AHB53" s="1">
        <v>0</v>
      </c>
      <c r="AHC53" s="1">
        <v>1</v>
      </c>
      <c r="AHD53" s="1">
        <v>0</v>
      </c>
      <c r="AHE53" s="1">
        <v>0</v>
      </c>
      <c r="AHF53" s="1">
        <v>0</v>
      </c>
      <c r="AHH53" s="1">
        <v>0</v>
      </c>
      <c r="AHI53" s="1">
        <v>0</v>
      </c>
      <c r="AHK53" s="1">
        <v>0</v>
      </c>
      <c r="AHL53" s="1">
        <v>0</v>
      </c>
      <c r="AHM53" s="1">
        <v>0</v>
      </c>
      <c r="AHN53" s="1">
        <v>0</v>
      </c>
      <c r="AHO53" s="1">
        <v>0</v>
      </c>
      <c r="AHP53" s="1">
        <v>0</v>
      </c>
      <c r="AHQ53" s="1">
        <v>0</v>
      </c>
      <c r="AHR53" s="1">
        <v>1</v>
      </c>
      <c r="AIM53" s="1">
        <v>0</v>
      </c>
      <c r="AIN53" s="1">
        <v>0</v>
      </c>
      <c r="AIO53" s="1">
        <v>0</v>
      </c>
      <c r="AIP53" s="1">
        <v>1</v>
      </c>
      <c r="AIQ53" s="1">
        <v>1</v>
      </c>
      <c r="AIR53" s="1">
        <v>1</v>
      </c>
      <c r="AIS53" s="1">
        <v>1</v>
      </c>
      <c r="AIT53" s="3">
        <v>1</v>
      </c>
      <c r="AIV53" s="1">
        <v>0</v>
      </c>
      <c r="AIW53" s="1">
        <v>0</v>
      </c>
      <c r="AIX53" s="1">
        <v>37</v>
      </c>
    </row>
    <row r="54" spans="1:939" s="18" customFormat="1">
      <c r="B54" s="18">
        <v>2</v>
      </c>
      <c r="C54" s="18">
        <v>0</v>
      </c>
      <c r="Z54" s="18">
        <v>0</v>
      </c>
      <c r="AA54" s="18">
        <v>2</v>
      </c>
      <c r="AB54" s="18" t="s">
        <v>7499</v>
      </c>
      <c r="AC54" s="18">
        <v>2</v>
      </c>
      <c r="AD54" s="18">
        <v>0</v>
      </c>
      <c r="AE54" s="18">
        <v>0</v>
      </c>
      <c r="AG54" s="18">
        <v>0</v>
      </c>
      <c r="AI54" s="18">
        <v>110</v>
      </c>
      <c r="AJ54" s="18">
        <v>112</v>
      </c>
      <c r="DR54" s="18">
        <v>70</v>
      </c>
      <c r="DS54" s="18">
        <v>70</v>
      </c>
      <c r="HA54" s="18">
        <v>2</v>
      </c>
      <c r="HB54" s="18">
        <v>2</v>
      </c>
      <c r="HT54" s="18">
        <v>0</v>
      </c>
      <c r="HU54" s="18">
        <v>0</v>
      </c>
      <c r="IP54" s="18">
        <v>98</v>
      </c>
      <c r="IQ54" s="18">
        <v>96</v>
      </c>
      <c r="LX54" s="18">
        <v>56</v>
      </c>
      <c r="LY54" s="18">
        <v>66</v>
      </c>
      <c r="PG54" s="18">
        <v>16</v>
      </c>
      <c r="PH54" s="18">
        <v>12</v>
      </c>
      <c r="SP54" s="18">
        <v>96.7</v>
      </c>
      <c r="SQ54" s="18">
        <v>97</v>
      </c>
      <c r="VX54" s="18">
        <v>1</v>
      </c>
      <c r="VY54" s="18">
        <v>0</v>
      </c>
      <c r="WQ54" s="18">
        <v>0</v>
      </c>
      <c r="WR54" s="18">
        <v>0</v>
      </c>
      <c r="AGS54" s="18">
        <v>0</v>
      </c>
      <c r="AGT54" s="18">
        <v>0</v>
      </c>
      <c r="AGU54" s="18">
        <v>0</v>
      </c>
      <c r="AGV54" s="18">
        <v>0</v>
      </c>
      <c r="AGW54" s="18">
        <v>0</v>
      </c>
      <c r="AGX54" s="18">
        <v>0</v>
      </c>
      <c r="AGY54" s="18">
        <v>0</v>
      </c>
      <c r="AGZ54" s="18">
        <v>0</v>
      </c>
      <c r="AHA54" s="18">
        <v>0</v>
      </c>
      <c r="AHB54" s="18">
        <v>0</v>
      </c>
      <c r="AHC54" s="18">
        <v>1</v>
      </c>
      <c r="AHD54" s="18">
        <v>0</v>
      </c>
      <c r="AHE54" s="18">
        <v>0</v>
      </c>
      <c r="AHF54" s="18">
        <v>0</v>
      </c>
      <c r="AHH54" s="18">
        <v>0</v>
      </c>
      <c r="AHI54" s="18">
        <v>0</v>
      </c>
      <c r="AHK54" s="18">
        <v>0</v>
      </c>
      <c r="AHL54" s="18">
        <v>0</v>
      </c>
      <c r="AHM54" s="18">
        <v>0</v>
      </c>
      <c r="AHN54" s="18">
        <v>0</v>
      </c>
      <c r="AHO54" s="18">
        <v>0</v>
      </c>
      <c r="AHP54" s="18">
        <v>0</v>
      </c>
      <c r="AHQ54" s="18">
        <v>0</v>
      </c>
      <c r="AHR54" s="18">
        <v>1</v>
      </c>
      <c r="AIM54" s="18">
        <v>0</v>
      </c>
      <c r="AIN54" s="18">
        <v>0</v>
      </c>
      <c r="AIO54" s="18">
        <v>0</v>
      </c>
      <c r="AIT54" s="79">
        <v>2</v>
      </c>
      <c r="AIV54" s="18">
        <v>0</v>
      </c>
      <c r="AIW54" s="18">
        <v>0</v>
      </c>
      <c r="AIX54" s="18">
        <v>21</v>
      </c>
      <c r="AIY54" s="18">
        <v>22</v>
      </c>
    </row>
    <row r="55" spans="1:939" s="1" customFormat="1">
      <c r="A55" s="1">
        <v>9</v>
      </c>
      <c r="B55" s="1">
        <v>1</v>
      </c>
      <c r="C55" s="1">
        <v>0</v>
      </c>
      <c r="Z55" s="1">
        <v>1</v>
      </c>
      <c r="AA55" s="1">
        <v>1</v>
      </c>
      <c r="AB55" s="1" t="s">
        <v>7500</v>
      </c>
      <c r="AC55" s="1">
        <v>0</v>
      </c>
      <c r="AE55" s="1">
        <v>0</v>
      </c>
      <c r="AG55" s="1">
        <v>0</v>
      </c>
      <c r="AI55" s="1">
        <v>142</v>
      </c>
      <c r="DR55" s="1">
        <v>70</v>
      </c>
      <c r="HA55" s="1">
        <v>0</v>
      </c>
      <c r="HT55" s="1">
        <v>0</v>
      </c>
      <c r="IP55" s="1">
        <v>94</v>
      </c>
      <c r="LX55" s="1">
        <v>78</v>
      </c>
      <c r="PG55" s="1">
        <v>18</v>
      </c>
      <c r="SP55" s="1">
        <v>98.3</v>
      </c>
      <c r="VX55" s="1">
        <v>1</v>
      </c>
      <c r="WQ55" s="1">
        <v>0</v>
      </c>
      <c r="ZY55" s="1">
        <v>313.2</v>
      </c>
      <c r="ACH55" s="1">
        <v>281</v>
      </c>
      <c r="ADO55" s="1">
        <v>11.5</v>
      </c>
      <c r="AGS55" s="1">
        <v>0</v>
      </c>
      <c r="AGT55" s="1">
        <v>0</v>
      </c>
      <c r="AGU55" s="1">
        <v>0</v>
      </c>
      <c r="AGV55" s="1">
        <v>0</v>
      </c>
      <c r="AGW55" s="1">
        <v>0</v>
      </c>
      <c r="AGX55" s="1">
        <v>0</v>
      </c>
      <c r="AGY55" s="1">
        <v>0</v>
      </c>
      <c r="AGZ55" s="1">
        <v>1</v>
      </c>
      <c r="AHA55" s="1">
        <v>0</v>
      </c>
      <c r="AHB55" s="1">
        <v>0</v>
      </c>
      <c r="AHC55" s="1">
        <v>1</v>
      </c>
      <c r="AHD55" s="1">
        <v>0</v>
      </c>
      <c r="AHE55" s="1">
        <v>0</v>
      </c>
      <c r="AHF55" s="1">
        <v>1</v>
      </c>
      <c r="AHH55" s="1">
        <v>0</v>
      </c>
      <c r="AHI55" s="1">
        <v>0</v>
      </c>
      <c r="AHK55" s="1">
        <v>0</v>
      </c>
      <c r="AHL55" s="1">
        <v>0</v>
      </c>
      <c r="AHM55" s="1">
        <v>0</v>
      </c>
      <c r="AHN55" s="1">
        <v>0</v>
      </c>
      <c r="AHO55" s="1">
        <v>0</v>
      </c>
      <c r="AHP55" s="1">
        <v>0</v>
      </c>
      <c r="AHQ55" s="1">
        <v>0</v>
      </c>
      <c r="AHR55" s="1">
        <v>0</v>
      </c>
      <c r="AIM55" s="1">
        <v>2</v>
      </c>
      <c r="AIN55" s="1">
        <v>0</v>
      </c>
      <c r="AIO55" s="1">
        <v>0</v>
      </c>
      <c r="AIP55" s="1">
        <v>1</v>
      </c>
      <c r="AIQ55" s="1">
        <v>1</v>
      </c>
      <c r="AIR55" s="1">
        <v>1</v>
      </c>
      <c r="AIS55" s="1">
        <v>1</v>
      </c>
      <c r="AIT55" s="3">
        <v>1</v>
      </c>
      <c r="AIV55" s="1">
        <v>0</v>
      </c>
      <c r="AIW55" s="1">
        <v>0</v>
      </c>
      <c r="AIX55" s="1">
        <v>84</v>
      </c>
    </row>
    <row r="56" spans="1:939" s="18" customFormat="1">
      <c r="B56" s="18">
        <v>2</v>
      </c>
      <c r="C56" s="18">
        <v>0</v>
      </c>
      <c r="Z56" s="18">
        <v>0</v>
      </c>
      <c r="AA56" s="18">
        <v>2</v>
      </c>
      <c r="AB56" s="18" t="s">
        <v>7501</v>
      </c>
      <c r="AC56" s="18">
        <v>0</v>
      </c>
      <c r="AE56" s="18">
        <v>0</v>
      </c>
      <c r="AG56" s="18">
        <v>0</v>
      </c>
      <c r="AI56" s="18">
        <v>118</v>
      </c>
      <c r="DR56" s="18">
        <v>70</v>
      </c>
      <c r="HA56" s="18">
        <v>0</v>
      </c>
      <c r="HT56" s="18">
        <v>0</v>
      </c>
      <c r="IP56" s="18">
        <v>95</v>
      </c>
      <c r="LX56" s="18">
        <v>78</v>
      </c>
      <c r="PG56" s="18">
        <v>18</v>
      </c>
      <c r="SP56" s="18">
        <v>98.6</v>
      </c>
      <c r="VX56" s="18">
        <v>1</v>
      </c>
      <c r="WQ56" s="18">
        <v>0</v>
      </c>
      <c r="ZY56" s="18">
        <v>311.8</v>
      </c>
      <c r="ACG56" s="18">
        <v>182</v>
      </c>
      <c r="AGS56" s="18">
        <v>0</v>
      </c>
      <c r="AGT56" s="18">
        <v>0</v>
      </c>
      <c r="AGU56" s="18">
        <v>0</v>
      </c>
      <c r="AGV56" s="18">
        <v>0</v>
      </c>
      <c r="AGW56" s="18">
        <v>0</v>
      </c>
      <c r="AGX56" s="18">
        <v>0</v>
      </c>
      <c r="AGY56" s="18">
        <v>0</v>
      </c>
      <c r="AGZ56" s="18">
        <v>1</v>
      </c>
      <c r="AHA56" s="18">
        <v>0</v>
      </c>
      <c r="AHB56" s="18">
        <v>0</v>
      </c>
      <c r="AHC56" s="18">
        <v>1</v>
      </c>
      <c r="AHD56" s="18">
        <v>0</v>
      </c>
      <c r="AHE56" s="18">
        <v>0</v>
      </c>
      <c r="AHF56" s="18">
        <v>0</v>
      </c>
      <c r="AHH56" s="18">
        <v>0</v>
      </c>
      <c r="AHI56" s="18">
        <v>0</v>
      </c>
      <c r="AHK56" s="18">
        <v>0</v>
      </c>
      <c r="AHL56" s="18">
        <v>0</v>
      </c>
      <c r="AHM56" s="18">
        <v>0</v>
      </c>
      <c r="AHN56" s="18">
        <v>0</v>
      </c>
      <c r="AHO56" s="18">
        <v>0</v>
      </c>
      <c r="AHP56" s="18">
        <v>0</v>
      </c>
      <c r="AHQ56" s="18">
        <v>0</v>
      </c>
      <c r="AHR56" s="18">
        <v>0</v>
      </c>
      <c r="AIN56" s="18">
        <v>0</v>
      </c>
      <c r="AIO56" s="18">
        <v>0</v>
      </c>
      <c r="AIT56" s="79">
        <v>1</v>
      </c>
      <c r="AIV56" s="18">
        <v>0</v>
      </c>
      <c r="AIW56" s="18">
        <v>0</v>
      </c>
      <c r="AIX56" s="18">
        <v>46</v>
      </c>
    </row>
    <row r="57" spans="1:939" s="1" customFormat="1">
      <c r="A57" s="1">
        <v>10</v>
      </c>
      <c r="B57" s="1" t="s">
        <v>7502</v>
      </c>
      <c r="C57" s="1">
        <v>0</v>
      </c>
      <c r="Z57" s="1">
        <v>0</v>
      </c>
      <c r="AA57" s="1">
        <v>1</v>
      </c>
      <c r="AB57" s="1" t="s">
        <v>7503</v>
      </c>
      <c r="AI57" s="1">
        <v>138</v>
      </c>
      <c r="AJ57" s="1">
        <v>132</v>
      </c>
      <c r="AK57" s="1">
        <v>121</v>
      </c>
      <c r="AL57" s="1">
        <v>122</v>
      </c>
      <c r="DR57" s="1">
        <v>60</v>
      </c>
      <c r="DS57" s="1">
        <v>87</v>
      </c>
      <c r="DT57" s="1">
        <v>69</v>
      </c>
      <c r="DU57" s="1">
        <v>57</v>
      </c>
      <c r="IP57" s="1">
        <v>96</v>
      </c>
      <c r="IQ57" s="1">
        <v>95</v>
      </c>
      <c r="IR57" s="1">
        <v>99</v>
      </c>
      <c r="IS57" s="1">
        <v>96</v>
      </c>
      <c r="IT57" s="1">
        <v>97</v>
      </c>
      <c r="LX57" s="1">
        <v>73</v>
      </c>
      <c r="LY57" s="1">
        <v>85</v>
      </c>
      <c r="LZ57" s="1">
        <v>82</v>
      </c>
      <c r="MA57" s="1">
        <v>93</v>
      </c>
      <c r="MB57" s="1">
        <v>92</v>
      </c>
      <c r="PG57" s="1">
        <v>20</v>
      </c>
      <c r="PH57" s="1">
        <v>18</v>
      </c>
      <c r="PI57" s="1">
        <v>18</v>
      </c>
      <c r="PJ57" s="1">
        <v>18</v>
      </c>
      <c r="SP57" s="1">
        <v>97.9</v>
      </c>
      <c r="SQ57" s="1">
        <v>97.7</v>
      </c>
      <c r="SR57" s="1">
        <v>97.3</v>
      </c>
      <c r="SS57" s="1">
        <v>97.4</v>
      </c>
      <c r="WQ57" s="1">
        <v>0</v>
      </c>
      <c r="WR57" s="1">
        <v>0</v>
      </c>
      <c r="WS57" s="1">
        <v>0</v>
      </c>
      <c r="WT57" s="1">
        <v>0</v>
      </c>
      <c r="WU57" s="1">
        <v>1</v>
      </c>
      <c r="AGS57" s="1">
        <v>1</v>
      </c>
      <c r="AGT57" s="1">
        <v>0</v>
      </c>
      <c r="AGU57" s="1">
        <v>1</v>
      </c>
      <c r="AGV57" s="1">
        <v>0</v>
      </c>
      <c r="AGW57" s="1">
        <v>0</v>
      </c>
      <c r="AGX57" s="1">
        <v>0</v>
      </c>
      <c r="AGY57" s="1">
        <v>0</v>
      </c>
      <c r="AGZ57" s="1">
        <v>0</v>
      </c>
      <c r="AHA57" s="1">
        <v>0</v>
      </c>
      <c r="AHB57" s="1">
        <v>0</v>
      </c>
      <c r="AHC57" s="1">
        <v>1</v>
      </c>
      <c r="AHD57" s="1">
        <v>0</v>
      </c>
      <c r="AHE57" s="1">
        <v>0</v>
      </c>
      <c r="AHF57" s="1">
        <v>0</v>
      </c>
      <c r="AHH57" s="1">
        <v>0</v>
      </c>
      <c r="AHI57" s="1">
        <v>0</v>
      </c>
      <c r="AHK57" s="1">
        <v>0</v>
      </c>
      <c r="AHL57" s="1">
        <v>0</v>
      </c>
      <c r="AHM57" s="1">
        <v>0</v>
      </c>
      <c r="AHN57" s="1">
        <v>0</v>
      </c>
      <c r="AHO57" s="1">
        <v>0</v>
      </c>
      <c r="AHP57" s="1">
        <v>0</v>
      </c>
      <c r="AHQ57" s="1">
        <v>0</v>
      </c>
      <c r="AHR57" s="1">
        <v>0</v>
      </c>
      <c r="AIM57" s="1">
        <v>0</v>
      </c>
      <c r="AIN57" s="1">
        <v>0</v>
      </c>
      <c r="AIO57" s="1">
        <v>0</v>
      </c>
      <c r="AIT57" s="1">
        <v>0</v>
      </c>
      <c r="AIU57" s="1">
        <v>0</v>
      </c>
      <c r="AIV57" s="1">
        <v>0</v>
      </c>
      <c r="AIW57" s="1">
        <v>0</v>
      </c>
    </row>
    <row r="58" spans="1:939" s="1" customFormat="1">
      <c r="B58" s="1" t="s">
        <v>7504</v>
      </c>
      <c r="C58" s="1">
        <v>1</v>
      </c>
      <c r="D58" s="1" t="s">
        <v>6207</v>
      </c>
      <c r="E58" s="1" t="s">
        <v>6191</v>
      </c>
      <c r="O58" s="1">
        <v>1</v>
      </c>
      <c r="P58" s="1">
        <v>1</v>
      </c>
      <c r="Z58" s="1">
        <v>0</v>
      </c>
      <c r="AA58" s="1">
        <v>2</v>
      </c>
      <c r="AB58" s="1" t="s">
        <v>7505</v>
      </c>
      <c r="AI58" s="1">
        <v>131</v>
      </c>
      <c r="AJ58" s="1">
        <v>121</v>
      </c>
      <c r="AK58" s="1">
        <v>125</v>
      </c>
      <c r="AL58" s="1">
        <v>142</v>
      </c>
      <c r="AN58" s="1">
        <v>137</v>
      </c>
      <c r="DR58" s="1">
        <v>74</v>
      </c>
      <c r="DS58" s="1">
        <v>69</v>
      </c>
      <c r="DT58" s="1">
        <v>75</v>
      </c>
      <c r="DU58" s="1">
        <v>72</v>
      </c>
      <c r="DW58" s="1">
        <v>79</v>
      </c>
      <c r="IP58" s="1">
        <v>95</v>
      </c>
      <c r="IQ58" s="1">
        <v>100</v>
      </c>
      <c r="IR58" s="1">
        <v>98</v>
      </c>
      <c r="IS58" s="1">
        <v>99</v>
      </c>
      <c r="IT58" s="1">
        <v>98</v>
      </c>
      <c r="IU58" s="1">
        <v>99</v>
      </c>
      <c r="LX58" s="1">
        <v>90</v>
      </c>
      <c r="LY58" s="1">
        <v>77</v>
      </c>
      <c r="LZ58" s="1">
        <v>84</v>
      </c>
      <c r="MA58" s="1">
        <v>99</v>
      </c>
      <c r="MB58" s="1">
        <v>80</v>
      </c>
      <c r="MC58" s="1">
        <v>90</v>
      </c>
      <c r="PG58" s="1">
        <v>17</v>
      </c>
      <c r="PH58" s="1">
        <v>18</v>
      </c>
      <c r="PI58" s="1">
        <v>16</v>
      </c>
      <c r="PJ58" s="1">
        <v>28</v>
      </c>
      <c r="PK58" s="1">
        <v>22</v>
      </c>
      <c r="PL58" s="1">
        <v>20</v>
      </c>
      <c r="SP58" s="1">
        <v>97.9</v>
      </c>
      <c r="SQ58" s="1">
        <v>98.8</v>
      </c>
      <c r="SU58" s="1">
        <v>97.6</v>
      </c>
      <c r="WR58" s="1">
        <v>0</v>
      </c>
      <c r="WS58" s="1">
        <v>0</v>
      </c>
      <c r="WT58" s="1">
        <v>0</v>
      </c>
      <c r="WU58" s="1">
        <v>0</v>
      </c>
      <c r="WV58" s="1">
        <v>0</v>
      </c>
      <c r="AAY58" s="1">
        <v>27</v>
      </c>
      <c r="AAZ58" s="1">
        <v>27</v>
      </c>
      <c r="ABU58" s="1">
        <v>140</v>
      </c>
      <c r="ABV58" s="1">
        <v>138</v>
      </c>
      <c r="ABX58" s="1">
        <v>3.8</v>
      </c>
      <c r="ABY58" s="1">
        <v>3.9</v>
      </c>
      <c r="ACA58" s="1">
        <v>101</v>
      </c>
      <c r="ACB58" s="1">
        <v>100</v>
      </c>
      <c r="ACD58" s="1">
        <v>8.6999999999999993</v>
      </c>
      <c r="ACE58" s="1">
        <v>8.8000000000000007</v>
      </c>
      <c r="ACG58" s="1">
        <v>136</v>
      </c>
      <c r="ACH58" s="1">
        <v>143</v>
      </c>
      <c r="ACQ58" s="1">
        <v>23</v>
      </c>
      <c r="ACR58" s="1">
        <v>23</v>
      </c>
      <c r="ACT58" s="1">
        <v>0.93</v>
      </c>
      <c r="ACU58" s="1">
        <v>1.05</v>
      </c>
      <c r="ACW58" s="1">
        <v>12</v>
      </c>
      <c r="ACX58" s="1">
        <v>11</v>
      </c>
      <c r="ADR58" s="1">
        <v>2</v>
      </c>
      <c r="ADS58" s="1">
        <v>2.1</v>
      </c>
      <c r="AGS58" s="1">
        <v>1</v>
      </c>
      <c r="AGT58" s="1">
        <v>0</v>
      </c>
      <c r="AGU58" s="1">
        <v>1</v>
      </c>
      <c r="AGV58" s="1">
        <v>0</v>
      </c>
      <c r="AGW58" s="1">
        <v>0</v>
      </c>
      <c r="AGX58" s="1">
        <v>0</v>
      </c>
      <c r="AGY58" s="1">
        <v>0</v>
      </c>
      <c r="AGZ58" s="1">
        <v>0</v>
      </c>
      <c r="AHA58" s="1">
        <v>0</v>
      </c>
      <c r="AHB58" s="1">
        <v>0</v>
      </c>
      <c r="AHC58" s="1">
        <v>1</v>
      </c>
      <c r="AHD58" s="1">
        <v>0</v>
      </c>
      <c r="AHE58" s="1">
        <v>0</v>
      </c>
      <c r="AHF58" s="1">
        <v>0</v>
      </c>
      <c r="AHH58" s="1">
        <v>0</v>
      </c>
      <c r="AHI58" s="1">
        <v>0</v>
      </c>
      <c r="AHK58" s="1">
        <v>0</v>
      </c>
      <c r="AHL58" s="1">
        <v>0</v>
      </c>
      <c r="AHM58" s="1">
        <v>0</v>
      </c>
      <c r="AHN58" s="1">
        <v>0</v>
      </c>
      <c r="AHO58" s="1">
        <v>0</v>
      </c>
      <c r="AHP58" s="1">
        <v>0</v>
      </c>
      <c r="AHQ58" s="1">
        <v>0</v>
      </c>
      <c r="AHR58" s="1">
        <v>0</v>
      </c>
      <c r="AIM58" s="1">
        <v>0</v>
      </c>
      <c r="AIN58" s="1">
        <v>0</v>
      </c>
      <c r="AIO58" s="1">
        <v>0</v>
      </c>
      <c r="AIT58" s="1">
        <v>0</v>
      </c>
      <c r="AIU58" s="1">
        <v>0</v>
      </c>
      <c r="AIV58" s="1">
        <v>0</v>
      </c>
      <c r="AIW58" s="1">
        <v>0</v>
      </c>
    </row>
    <row r="59" spans="1:939" s="1" customFormat="1">
      <c r="B59" s="1">
        <v>3</v>
      </c>
      <c r="C59" s="1">
        <v>0</v>
      </c>
      <c r="Z59" s="1">
        <v>0</v>
      </c>
      <c r="AA59" s="1">
        <v>2</v>
      </c>
      <c r="AB59" s="1" t="s">
        <v>7506</v>
      </c>
      <c r="AC59" s="1">
        <v>2</v>
      </c>
      <c r="AD59" s="1">
        <v>0</v>
      </c>
      <c r="AE59" s="1">
        <v>3</v>
      </c>
      <c r="AF59" s="1">
        <v>0</v>
      </c>
      <c r="AG59" s="1">
        <v>0</v>
      </c>
      <c r="AI59" s="1">
        <v>108</v>
      </c>
      <c r="AJ59" s="1">
        <v>150</v>
      </c>
      <c r="AL59" s="1">
        <v>122</v>
      </c>
      <c r="AM59" s="1">
        <v>124</v>
      </c>
      <c r="DR59" s="1">
        <v>62</v>
      </c>
      <c r="DS59" s="1">
        <v>76</v>
      </c>
      <c r="DU59" s="1">
        <v>76</v>
      </c>
      <c r="DV59" s="1">
        <v>82</v>
      </c>
      <c r="HE59" s="1">
        <v>0</v>
      </c>
      <c r="HX59" s="1">
        <v>0</v>
      </c>
      <c r="IP59" s="1">
        <v>97</v>
      </c>
      <c r="IQ59" s="1">
        <v>99</v>
      </c>
      <c r="IR59" s="1">
        <v>93</v>
      </c>
      <c r="IS59" s="1">
        <v>98</v>
      </c>
      <c r="IT59" s="1">
        <v>95</v>
      </c>
      <c r="LX59" s="1">
        <v>74</v>
      </c>
      <c r="LY59" s="1">
        <v>78</v>
      </c>
      <c r="LZ59" s="1">
        <v>130</v>
      </c>
      <c r="MA59" s="1">
        <v>84</v>
      </c>
      <c r="MB59" s="1">
        <v>110</v>
      </c>
      <c r="PG59" s="1">
        <v>20</v>
      </c>
      <c r="PH59" s="1">
        <v>18</v>
      </c>
      <c r="PJ59" s="1">
        <v>20</v>
      </c>
      <c r="PK59" s="1">
        <v>20</v>
      </c>
      <c r="SP59" s="1">
        <v>97.7</v>
      </c>
      <c r="SQ59" s="1">
        <v>98.1</v>
      </c>
      <c r="SS59" s="1">
        <v>97.8</v>
      </c>
      <c r="ST59" s="1">
        <v>97.3</v>
      </c>
      <c r="WB59" s="1">
        <v>1</v>
      </c>
      <c r="WQ59" s="1">
        <v>0</v>
      </c>
      <c r="WR59" s="1">
        <v>0</v>
      </c>
      <c r="WT59" s="1">
        <v>0</v>
      </c>
      <c r="WU59" s="1">
        <v>0</v>
      </c>
      <c r="ZY59" s="1">
        <v>349.6</v>
      </c>
      <c r="AAY59" s="1">
        <v>26</v>
      </c>
      <c r="ABU59" s="1">
        <v>140</v>
      </c>
      <c r="ABX59" s="1">
        <v>4.4000000000000004</v>
      </c>
      <c r="ACA59" s="1">
        <v>101</v>
      </c>
      <c r="ACD59" s="1">
        <v>8.6999999999999993</v>
      </c>
      <c r="ACG59" s="1">
        <v>134</v>
      </c>
      <c r="ACQ59" s="1">
        <v>24</v>
      </c>
      <c r="ACT59" s="1">
        <v>0.95</v>
      </c>
      <c r="ACW59" s="1">
        <v>13</v>
      </c>
      <c r="ADR59" s="1">
        <v>2.2000000000000002</v>
      </c>
      <c r="AGS59" s="1">
        <v>1</v>
      </c>
      <c r="AGT59" s="1">
        <v>0</v>
      </c>
      <c r="AGU59" s="1">
        <v>1</v>
      </c>
      <c r="AGV59" s="1">
        <v>0</v>
      </c>
      <c r="AGW59" s="1">
        <v>0</v>
      </c>
      <c r="AGX59" s="1">
        <v>0</v>
      </c>
      <c r="AGY59" s="1">
        <v>0</v>
      </c>
      <c r="AGZ59" s="1">
        <v>2</v>
      </c>
      <c r="AHA59" s="1">
        <v>0</v>
      </c>
      <c r="AHB59" s="1">
        <v>0</v>
      </c>
      <c r="AHC59" s="1">
        <v>1</v>
      </c>
      <c r="AHD59" s="1">
        <v>0</v>
      </c>
      <c r="AHE59" s="1">
        <v>0</v>
      </c>
      <c r="AHF59" s="1">
        <v>0</v>
      </c>
      <c r="AHH59" s="1">
        <v>0</v>
      </c>
      <c r="AHI59" s="1">
        <v>0</v>
      </c>
      <c r="AHK59" s="1">
        <v>0</v>
      </c>
      <c r="AHL59" s="1">
        <v>0</v>
      </c>
      <c r="AHM59" s="1">
        <v>0</v>
      </c>
      <c r="AHN59" s="1">
        <v>0</v>
      </c>
      <c r="AHO59" s="1">
        <v>0</v>
      </c>
      <c r="AHP59" s="1">
        <v>0</v>
      </c>
      <c r="AHQ59" s="1">
        <v>0</v>
      </c>
      <c r="AHR59" s="1">
        <v>0</v>
      </c>
      <c r="AIM59" s="1">
        <v>0</v>
      </c>
      <c r="AIN59" s="1">
        <v>0</v>
      </c>
      <c r="AIO59" s="1">
        <v>0</v>
      </c>
      <c r="AIT59" s="1">
        <v>0</v>
      </c>
      <c r="AIU59" s="1">
        <v>1</v>
      </c>
      <c r="AIV59" s="1">
        <v>0</v>
      </c>
      <c r="AIW59" s="1">
        <v>0</v>
      </c>
      <c r="AJB59" s="1">
        <v>72</v>
      </c>
    </row>
    <row r="60" spans="1:939" s="1" customFormat="1">
      <c r="B60" s="1">
        <v>4</v>
      </c>
      <c r="C60" s="1">
        <v>0</v>
      </c>
      <c r="Z60" s="1">
        <v>0</v>
      </c>
      <c r="AA60" s="1">
        <v>1</v>
      </c>
      <c r="AB60" s="1" t="s">
        <v>7507</v>
      </c>
      <c r="AC60" s="1">
        <v>3</v>
      </c>
      <c r="AD60" s="1">
        <v>0</v>
      </c>
      <c r="AE60" s="1">
        <v>3</v>
      </c>
      <c r="AF60" s="1">
        <v>0</v>
      </c>
      <c r="AG60" s="1">
        <v>0</v>
      </c>
      <c r="AI60" s="1">
        <v>132</v>
      </c>
      <c r="AJ60" s="1">
        <v>124</v>
      </c>
      <c r="DR60" s="1">
        <v>78</v>
      </c>
      <c r="DS60" s="1">
        <v>78</v>
      </c>
      <c r="HA60" s="1">
        <v>0</v>
      </c>
      <c r="HB60" s="1">
        <v>2</v>
      </c>
      <c r="HT60" s="1">
        <v>0</v>
      </c>
      <c r="HU60" s="1">
        <v>0</v>
      </c>
      <c r="IP60" s="1">
        <v>100</v>
      </c>
      <c r="IQ60" s="1">
        <v>100</v>
      </c>
      <c r="LX60" s="1">
        <v>95</v>
      </c>
      <c r="LY60" s="1">
        <v>90</v>
      </c>
      <c r="PG60" s="1">
        <v>16</v>
      </c>
      <c r="PH60" s="1">
        <v>16</v>
      </c>
      <c r="SP60" s="1">
        <v>97.5</v>
      </c>
      <c r="SQ60" s="1">
        <v>96.8</v>
      </c>
      <c r="VX60" s="1">
        <v>1</v>
      </c>
      <c r="VY60" s="1">
        <v>1</v>
      </c>
      <c r="WQ60" s="1">
        <v>0</v>
      </c>
      <c r="WR60" s="1">
        <v>0</v>
      </c>
      <c r="ZY60" s="1">
        <v>349.4</v>
      </c>
      <c r="ZZ60" s="1">
        <v>348.4</v>
      </c>
      <c r="AAY60" s="1">
        <v>30</v>
      </c>
      <c r="AAZ60" s="1">
        <v>28</v>
      </c>
      <c r="ABB60" s="1">
        <v>13.3</v>
      </c>
      <c r="ABC60" s="1">
        <v>12.9</v>
      </c>
      <c r="ABE60" s="1">
        <v>39</v>
      </c>
      <c r="ABF60" s="1">
        <v>38</v>
      </c>
      <c r="ABU60" s="1">
        <v>137</v>
      </c>
      <c r="ABV60" s="1">
        <v>139</v>
      </c>
      <c r="ABX60" s="1">
        <v>5.2</v>
      </c>
      <c r="ABY60" s="1">
        <v>3.8</v>
      </c>
      <c r="ACA60" s="1">
        <v>103</v>
      </c>
      <c r="ACB60" s="1">
        <v>99</v>
      </c>
      <c r="ACD60" s="1">
        <v>0.94</v>
      </c>
      <c r="ACE60" s="1">
        <v>1.0900000000000001</v>
      </c>
      <c r="ACG60" s="1">
        <v>148</v>
      </c>
      <c r="ACH60" s="1">
        <v>120</v>
      </c>
      <c r="ACQ60" s="1">
        <v>35</v>
      </c>
      <c r="ACR60" s="1">
        <v>26</v>
      </c>
      <c r="ACT60" s="1">
        <v>1.1000000000000001</v>
      </c>
      <c r="ACU60" s="1">
        <v>0.9</v>
      </c>
      <c r="ACW60" s="1">
        <v>11</v>
      </c>
      <c r="ACX60" s="1">
        <v>13</v>
      </c>
      <c r="AGS60" s="1">
        <v>1</v>
      </c>
      <c r="AGT60" s="1">
        <v>0</v>
      </c>
      <c r="AGU60" s="1">
        <v>1</v>
      </c>
      <c r="AGV60" s="1">
        <v>0</v>
      </c>
      <c r="AGW60" s="1">
        <v>0</v>
      </c>
      <c r="AGX60" s="1">
        <v>0</v>
      </c>
      <c r="AGY60" s="1">
        <v>0</v>
      </c>
      <c r="AGZ60" s="1">
        <v>0</v>
      </c>
      <c r="AHA60" s="1">
        <v>0</v>
      </c>
      <c r="AHB60" s="1">
        <v>0</v>
      </c>
      <c r="AHC60" s="1">
        <v>1</v>
      </c>
      <c r="AHD60" s="1">
        <v>0</v>
      </c>
      <c r="AHE60" s="1">
        <v>0</v>
      </c>
      <c r="AHF60" s="1">
        <v>0</v>
      </c>
      <c r="AHH60" s="1">
        <v>0</v>
      </c>
      <c r="AHI60" s="1">
        <v>0</v>
      </c>
      <c r="AHK60" s="1">
        <v>0</v>
      </c>
      <c r="AHL60" s="1">
        <v>0</v>
      </c>
      <c r="AHM60" s="1">
        <v>0</v>
      </c>
      <c r="AHN60" s="1">
        <v>0</v>
      </c>
      <c r="AHO60" s="1">
        <v>0</v>
      </c>
      <c r="AHP60" s="1">
        <v>0</v>
      </c>
      <c r="AHQ60" s="1">
        <v>0</v>
      </c>
      <c r="AHR60" s="3">
        <v>7</v>
      </c>
      <c r="AIM60" s="1">
        <v>0</v>
      </c>
      <c r="AIN60" s="1">
        <v>0</v>
      </c>
      <c r="AIO60" s="1">
        <v>0</v>
      </c>
      <c r="AIP60" s="1">
        <v>1</v>
      </c>
      <c r="AIQ60" s="1">
        <v>1</v>
      </c>
      <c r="AIR60" s="1">
        <v>0</v>
      </c>
      <c r="AIS60" s="1">
        <v>1</v>
      </c>
      <c r="AIT60" s="1">
        <v>2</v>
      </c>
      <c r="AIU60" s="1">
        <v>0</v>
      </c>
      <c r="AIV60" s="1">
        <v>0</v>
      </c>
      <c r="AIW60" s="1">
        <v>0</v>
      </c>
      <c r="AIX60" s="1">
        <v>39</v>
      </c>
      <c r="AIY60" s="1">
        <v>42</v>
      </c>
    </row>
    <row r="61" spans="1:939" s="1" customFormat="1">
      <c r="B61" s="1">
        <v>5</v>
      </c>
      <c r="C61" s="1">
        <v>0</v>
      </c>
      <c r="Z61" s="1">
        <v>0</v>
      </c>
      <c r="AA61" s="1">
        <v>2</v>
      </c>
      <c r="AB61" s="1" t="s">
        <v>7508</v>
      </c>
      <c r="AC61" s="1">
        <v>0</v>
      </c>
      <c r="AE61" s="1">
        <v>0</v>
      </c>
      <c r="AG61" s="1">
        <v>0</v>
      </c>
      <c r="AI61" s="1">
        <v>180</v>
      </c>
      <c r="AJ61" s="1">
        <v>130</v>
      </c>
      <c r="DR61" s="1">
        <v>100</v>
      </c>
      <c r="DS61" s="1">
        <v>88</v>
      </c>
      <c r="HA61" s="1">
        <v>0</v>
      </c>
      <c r="HB61" s="1">
        <v>0</v>
      </c>
      <c r="HT61" s="1">
        <v>0</v>
      </c>
      <c r="HU61" s="1">
        <v>0</v>
      </c>
      <c r="IP61" s="1">
        <v>97</v>
      </c>
      <c r="IQ61" s="1">
        <v>97</v>
      </c>
      <c r="LX61" s="1">
        <v>100</v>
      </c>
      <c r="LY61" s="1">
        <v>90</v>
      </c>
      <c r="PG61" s="1">
        <v>20</v>
      </c>
      <c r="PH61" s="1">
        <v>20</v>
      </c>
      <c r="SP61" s="1">
        <v>98</v>
      </c>
      <c r="SQ61" s="1">
        <v>96.6</v>
      </c>
      <c r="VX61" s="1">
        <v>1</v>
      </c>
      <c r="VY61" s="1">
        <v>1</v>
      </c>
      <c r="WQ61" s="1">
        <v>0</v>
      </c>
      <c r="WR61" s="1">
        <v>0</v>
      </c>
      <c r="ZY61" s="1">
        <v>346.8</v>
      </c>
      <c r="ZZ61" s="1">
        <v>343.5</v>
      </c>
      <c r="AAY61" s="1">
        <v>29</v>
      </c>
      <c r="ABB61" s="1">
        <v>13.9</v>
      </c>
      <c r="ABE61" s="1">
        <v>41</v>
      </c>
      <c r="ABU61" s="1">
        <v>138</v>
      </c>
      <c r="ABX61" s="1">
        <v>4</v>
      </c>
      <c r="ACA61" s="1">
        <v>102</v>
      </c>
      <c r="ACD61" s="1">
        <v>0.92</v>
      </c>
      <c r="ACG61" s="1">
        <v>116</v>
      </c>
      <c r="ACQ61" s="1">
        <v>24</v>
      </c>
      <c r="ACT61" s="1">
        <v>0.8</v>
      </c>
      <c r="ACW61" s="1">
        <v>13</v>
      </c>
      <c r="AGS61" s="1">
        <v>1</v>
      </c>
      <c r="AGT61" s="1">
        <v>0</v>
      </c>
      <c r="AGU61" s="1">
        <v>1</v>
      </c>
      <c r="AGV61" s="1">
        <v>0</v>
      </c>
      <c r="AGW61" s="1">
        <v>0</v>
      </c>
      <c r="AGX61" s="1">
        <v>0</v>
      </c>
      <c r="AGY61" s="1">
        <v>0</v>
      </c>
      <c r="AGZ61" s="1">
        <v>0</v>
      </c>
      <c r="AHA61" s="1">
        <v>0</v>
      </c>
      <c r="AHB61" s="1">
        <v>0</v>
      </c>
      <c r="AHC61" s="1">
        <v>1</v>
      </c>
      <c r="AHD61" s="1">
        <v>0</v>
      </c>
      <c r="AHE61" s="1">
        <v>0</v>
      </c>
      <c r="AHF61" s="1">
        <v>0</v>
      </c>
      <c r="AHH61" s="1">
        <v>0</v>
      </c>
      <c r="AHI61" s="1">
        <v>0</v>
      </c>
      <c r="AHK61" s="1">
        <v>0</v>
      </c>
      <c r="AHL61" s="1">
        <v>0</v>
      </c>
      <c r="AHM61" s="1">
        <v>0</v>
      </c>
      <c r="AHN61" s="1">
        <v>0</v>
      </c>
      <c r="AHO61" s="1">
        <v>0</v>
      </c>
      <c r="AHP61" s="1">
        <v>0</v>
      </c>
      <c r="AHQ61" s="1">
        <v>0</v>
      </c>
      <c r="AHR61" s="1">
        <v>5</v>
      </c>
      <c r="AIM61" s="1">
        <v>0</v>
      </c>
      <c r="AIN61" s="1">
        <v>0</v>
      </c>
      <c r="AIO61" s="1">
        <v>0</v>
      </c>
      <c r="AIR61" s="1">
        <v>1</v>
      </c>
      <c r="AIT61" s="1">
        <v>2</v>
      </c>
      <c r="AIU61" s="1">
        <v>0</v>
      </c>
      <c r="AIV61" s="1">
        <v>0</v>
      </c>
      <c r="AIW61" s="1">
        <v>0</v>
      </c>
      <c r="AIX61" s="1">
        <v>40</v>
      </c>
      <c r="AIY61" s="1">
        <v>35</v>
      </c>
    </row>
    <row r="62" spans="1:939" s="1" customFormat="1">
      <c r="B62" s="1">
        <v>6</v>
      </c>
      <c r="C62" s="1">
        <v>0</v>
      </c>
      <c r="Z62" s="1">
        <v>0</v>
      </c>
      <c r="AA62" s="1">
        <v>1</v>
      </c>
      <c r="AB62" s="1" t="s">
        <v>7509</v>
      </c>
      <c r="AC62" s="1">
        <v>0</v>
      </c>
      <c r="AE62" s="1">
        <v>0</v>
      </c>
      <c r="AG62" s="1">
        <v>0</v>
      </c>
      <c r="AI62" s="1">
        <v>146</v>
      </c>
      <c r="AJ62" s="1">
        <v>138</v>
      </c>
      <c r="DR62" s="1">
        <v>78</v>
      </c>
      <c r="DS62" s="1">
        <v>86</v>
      </c>
      <c r="HA62" s="1">
        <v>0</v>
      </c>
      <c r="HB62" s="1">
        <v>0</v>
      </c>
      <c r="HT62" s="1">
        <v>0</v>
      </c>
      <c r="HU62" s="1">
        <v>0</v>
      </c>
      <c r="IP62" s="1">
        <v>97</v>
      </c>
      <c r="IQ62" s="1">
        <v>97</v>
      </c>
      <c r="LX62" s="1">
        <v>106</v>
      </c>
      <c r="LY62" s="1">
        <v>86</v>
      </c>
      <c r="PG62" s="1">
        <v>20</v>
      </c>
      <c r="PH62" s="1">
        <v>16</v>
      </c>
      <c r="SP62" s="1">
        <v>97.8</v>
      </c>
      <c r="SQ62" s="1">
        <v>97.1</v>
      </c>
      <c r="VX62" s="1">
        <v>1</v>
      </c>
      <c r="VY62" s="1">
        <v>1</v>
      </c>
      <c r="WQ62" s="1">
        <v>0</v>
      </c>
      <c r="WR62" s="1">
        <v>0</v>
      </c>
      <c r="ZY62" s="1">
        <v>346.2</v>
      </c>
      <c r="ZZ62" s="1">
        <v>345.8</v>
      </c>
      <c r="AAY62" s="1">
        <v>26</v>
      </c>
      <c r="ABB62" s="1">
        <v>13.9</v>
      </c>
      <c r="ABE62" s="1">
        <v>41</v>
      </c>
      <c r="ABU62" s="1">
        <v>137</v>
      </c>
      <c r="ABX62" s="1">
        <v>3.9</v>
      </c>
      <c r="ACA62" s="1">
        <v>103</v>
      </c>
      <c r="ACD62" s="1">
        <v>0.92</v>
      </c>
      <c r="ACG62" s="1">
        <v>121</v>
      </c>
      <c r="ACQ62" s="1">
        <v>31</v>
      </c>
      <c r="ACT62" s="1">
        <v>0.9</v>
      </c>
      <c r="ACW62" s="1">
        <v>14</v>
      </c>
      <c r="AGS62" s="1">
        <v>1</v>
      </c>
      <c r="AGT62" s="1">
        <v>0</v>
      </c>
      <c r="AGU62" s="1">
        <v>1</v>
      </c>
      <c r="AGV62" s="1">
        <v>0</v>
      </c>
      <c r="AGW62" s="1">
        <v>0</v>
      </c>
      <c r="AGX62" s="1">
        <v>0</v>
      </c>
      <c r="AGY62" s="1">
        <v>0</v>
      </c>
      <c r="AGZ62" s="1">
        <v>0</v>
      </c>
      <c r="AHA62" s="1">
        <v>0</v>
      </c>
      <c r="AHB62" s="1">
        <v>0</v>
      </c>
      <c r="AHC62" s="1">
        <v>1</v>
      </c>
      <c r="AHD62" s="1">
        <v>0</v>
      </c>
      <c r="AHE62" s="1">
        <v>0</v>
      </c>
      <c r="AHF62" s="1">
        <v>0</v>
      </c>
      <c r="AHH62" s="1">
        <v>0</v>
      </c>
      <c r="AHI62" s="1">
        <v>0</v>
      </c>
      <c r="AHK62" s="1">
        <v>0</v>
      </c>
      <c r="AHL62" s="1">
        <v>0</v>
      </c>
      <c r="AHM62" s="1">
        <v>0</v>
      </c>
      <c r="AHN62" s="1">
        <v>0</v>
      </c>
      <c r="AHO62" s="1">
        <v>0</v>
      </c>
      <c r="AHP62" s="1">
        <v>0</v>
      </c>
      <c r="AHQ62" s="1">
        <v>0</v>
      </c>
      <c r="AHR62" s="1">
        <v>0</v>
      </c>
      <c r="AIM62" s="1">
        <v>0</v>
      </c>
      <c r="AIN62" s="1">
        <v>0</v>
      </c>
      <c r="AIO62" s="1">
        <v>0</v>
      </c>
      <c r="AIT62" s="1">
        <v>0</v>
      </c>
      <c r="AIU62" s="1">
        <v>2</v>
      </c>
      <c r="AIV62" s="1">
        <v>0</v>
      </c>
      <c r="AIW62" s="1">
        <v>0</v>
      </c>
      <c r="AJB62" s="1">
        <v>45</v>
      </c>
      <c r="AJC62" s="1">
        <v>43</v>
      </c>
    </row>
    <row r="63" spans="1:939" s="1" customFormat="1">
      <c r="B63" s="1">
        <v>7</v>
      </c>
      <c r="C63" s="1">
        <v>0</v>
      </c>
      <c r="Z63" s="1">
        <v>0</v>
      </c>
      <c r="AA63" s="1">
        <v>1</v>
      </c>
      <c r="AB63" s="1" t="s">
        <v>7510</v>
      </c>
      <c r="AC63" s="1">
        <v>0</v>
      </c>
      <c r="AE63" s="1">
        <v>0</v>
      </c>
      <c r="AG63" s="1">
        <v>0</v>
      </c>
      <c r="AI63" s="1">
        <v>140</v>
      </c>
      <c r="AJ63" s="1">
        <v>124</v>
      </c>
      <c r="DR63" s="1">
        <v>90</v>
      </c>
      <c r="DS63" s="1">
        <v>60</v>
      </c>
      <c r="HA63" s="1">
        <v>0</v>
      </c>
      <c r="HB63" s="1">
        <v>0</v>
      </c>
      <c r="HT63" s="1">
        <v>0</v>
      </c>
      <c r="HU63" s="1">
        <v>0</v>
      </c>
      <c r="IP63" s="1">
        <v>97</v>
      </c>
      <c r="IQ63" s="1">
        <v>97</v>
      </c>
      <c r="LX63" s="1">
        <v>101</v>
      </c>
      <c r="LY63" s="1">
        <v>98</v>
      </c>
      <c r="PG63" s="1">
        <v>20</v>
      </c>
      <c r="PH63" s="1">
        <v>18</v>
      </c>
      <c r="SP63" s="1">
        <v>97.1</v>
      </c>
      <c r="SQ63" s="1">
        <v>96.9</v>
      </c>
      <c r="VX63" s="1">
        <v>1</v>
      </c>
      <c r="VY63" s="1">
        <v>1</v>
      </c>
      <c r="WQ63" s="1">
        <v>0</v>
      </c>
      <c r="WR63" s="1">
        <v>0</v>
      </c>
      <c r="ZY63" s="1">
        <v>346</v>
      </c>
      <c r="ZZ63" s="1">
        <v>346.4</v>
      </c>
      <c r="AAY63" s="1">
        <v>25</v>
      </c>
      <c r="ABA63" s="1">
        <v>26</v>
      </c>
      <c r="ABB63" s="1">
        <v>13.3</v>
      </c>
      <c r="ABD63" s="1">
        <v>13.3</v>
      </c>
      <c r="ABE63" s="1">
        <v>39</v>
      </c>
      <c r="ABG63" s="1">
        <v>39</v>
      </c>
      <c r="ABU63" s="1">
        <v>139</v>
      </c>
      <c r="ABW63" s="1">
        <v>137</v>
      </c>
      <c r="ABX63" s="1">
        <v>3.2</v>
      </c>
      <c r="ABZ63" s="1">
        <v>4</v>
      </c>
      <c r="ACA63" s="1">
        <v>103</v>
      </c>
      <c r="ACC63" s="1">
        <v>102</v>
      </c>
      <c r="ACD63" s="1">
        <v>1.01</v>
      </c>
      <c r="ACF63" s="1">
        <v>0.93</v>
      </c>
      <c r="ACG63" s="1">
        <v>122</v>
      </c>
      <c r="ACI63" s="1">
        <v>146</v>
      </c>
      <c r="ACQ63" s="1">
        <v>21</v>
      </c>
      <c r="ACS63" s="1">
        <v>26</v>
      </c>
      <c r="ACT63" s="1">
        <v>0.8</v>
      </c>
      <c r="ACV63" s="1">
        <v>1.2</v>
      </c>
      <c r="ACW63" s="1">
        <v>15</v>
      </c>
      <c r="ACY63" s="1">
        <v>15</v>
      </c>
      <c r="ADR63" s="1">
        <v>2.1</v>
      </c>
      <c r="AGS63" s="1">
        <v>1</v>
      </c>
      <c r="AGT63" s="1">
        <v>0</v>
      </c>
      <c r="AGU63" s="1">
        <v>1</v>
      </c>
      <c r="AGV63" s="1">
        <v>0</v>
      </c>
      <c r="AGW63" s="1">
        <v>0</v>
      </c>
      <c r="AGX63" s="1">
        <v>0</v>
      </c>
      <c r="AGY63" s="1">
        <v>0</v>
      </c>
      <c r="AGZ63" s="1">
        <v>1</v>
      </c>
      <c r="AHA63" s="1">
        <v>0</v>
      </c>
      <c r="AHB63" s="1">
        <v>0</v>
      </c>
      <c r="AHC63" s="1">
        <v>1</v>
      </c>
      <c r="AHD63" s="1">
        <v>0</v>
      </c>
      <c r="AHE63" s="1">
        <v>0</v>
      </c>
      <c r="AHF63" s="1">
        <v>0</v>
      </c>
      <c r="AHH63" s="1">
        <v>0</v>
      </c>
      <c r="AHI63" s="1">
        <v>0</v>
      </c>
      <c r="AHK63" s="1">
        <v>0</v>
      </c>
      <c r="AHL63" s="1">
        <v>0</v>
      </c>
      <c r="AHM63" s="1">
        <v>0</v>
      </c>
      <c r="AHN63" s="1">
        <v>0</v>
      </c>
      <c r="AHO63" s="1">
        <v>0</v>
      </c>
      <c r="AHP63" s="1">
        <v>0</v>
      </c>
      <c r="AHQ63" s="1">
        <v>0</v>
      </c>
      <c r="AHR63" s="1">
        <v>1</v>
      </c>
      <c r="AIM63" s="1">
        <v>0</v>
      </c>
      <c r="AIN63" s="1">
        <v>0</v>
      </c>
      <c r="AIO63" s="1">
        <v>0</v>
      </c>
      <c r="AIT63" s="1">
        <v>0</v>
      </c>
      <c r="AIU63" s="1">
        <v>2</v>
      </c>
      <c r="AIV63" s="1">
        <v>0</v>
      </c>
      <c r="AIW63" s="1">
        <v>0</v>
      </c>
      <c r="AJB63" s="1">
        <v>60</v>
      </c>
      <c r="AJC63" s="1">
        <v>50</v>
      </c>
    </row>
    <row r="64" spans="1:939" s="1" customFormat="1">
      <c r="B64" s="1">
        <v>8</v>
      </c>
      <c r="C64" s="1">
        <v>1</v>
      </c>
      <c r="D64" s="1" t="s">
        <v>5515</v>
      </c>
      <c r="O64" s="1">
        <v>1</v>
      </c>
      <c r="Z64" s="1">
        <v>0</v>
      </c>
      <c r="AA64" s="1">
        <v>2</v>
      </c>
      <c r="AB64" s="1" t="s">
        <v>7511</v>
      </c>
      <c r="AC64" s="1">
        <v>0</v>
      </c>
      <c r="AE64" s="1">
        <v>0</v>
      </c>
      <c r="AG64" s="1">
        <v>0</v>
      </c>
      <c r="AI64" s="1">
        <v>122</v>
      </c>
      <c r="AJ64" s="1">
        <v>128</v>
      </c>
      <c r="DR64" s="1">
        <v>84</v>
      </c>
      <c r="DS64" s="1">
        <v>62</v>
      </c>
      <c r="HA64" s="1">
        <v>0</v>
      </c>
      <c r="HB64" s="1">
        <v>0</v>
      </c>
      <c r="HT64" s="1">
        <v>0</v>
      </c>
      <c r="HU64" s="1">
        <v>0</v>
      </c>
      <c r="IP64" s="1">
        <v>97</v>
      </c>
      <c r="IQ64" s="1">
        <v>97</v>
      </c>
      <c r="LX64" s="1">
        <v>96</v>
      </c>
      <c r="LY64" s="1">
        <v>94</v>
      </c>
      <c r="PG64" s="1">
        <v>16</v>
      </c>
      <c r="PH64" s="1">
        <v>20</v>
      </c>
      <c r="SP64" s="1">
        <v>97.1</v>
      </c>
      <c r="SQ64" s="1">
        <v>97.1</v>
      </c>
      <c r="VX64" s="1">
        <v>1</v>
      </c>
      <c r="VY64" s="1">
        <v>1</v>
      </c>
      <c r="WQ64" s="1">
        <v>0</v>
      </c>
      <c r="WR64" s="1">
        <v>0</v>
      </c>
      <c r="ZY64" s="1">
        <v>345.8</v>
      </c>
      <c r="ZZ64" s="1">
        <v>346.8</v>
      </c>
      <c r="AAY64" s="1">
        <v>27</v>
      </c>
      <c r="ABB64" s="1">
        <v>12.9</v>
      </c>
      <c r="ABE64" s="1">
        <v>38</v>
      </c>
      <c r="ABU64" s="1">
        <v>138</v>
      </c>
      <c r="ABX64" s="1">
        <v>3.8</v>
      </c>
      <c r="ACA64" s="1">
        <v>101</v>
      </c>
      <c r="ACD64" s="1">
        <v>1.0900000000000001</v>
      </c>
      <c r="ACG64" s="1">
        <v>112</v>
      </c>
      <c r="ACQ64" s="1">
        <v>24</v>
      </c>
      <c r="ACT64" s="1">
        <v>0.9</v>
      </c>
      <c r="ACW64" s="1">
        <v>14</v>
      </c>
      <c r="AGS64" s="1">
        <v>0</v>
      </c>
      <c r="AGT64" s="1">
        <v>0</v>
      </c>
      <c r="AGU64" s="1">
        <v>0</v>
      </c>
      <c r="AGV64" s="1">
        <v>0</v>
      </c>
      <c r="AGW64" s="1">
        <v>0</v>
      </c>
      <c r="AGX64" s="1">
        <v>0</v>
      </c>
      <c r="AGY64" s="1">
        <v>0</v>
      </c>
      <c r="AGZ64" s="1">
        <v>0</v>
      </c>
      <c r="AHA64" s="1">
        <v>0</v>
      </c>
      <c r="AHB64" s="1">
        <v>0</v>
      </c>
      <c r="AHC64" s="1">
        <v>1</v>
      </c>
      <c r="AHD64" s="1">
        <v>0</v>
      </c>
      <c r="AHE64" s="1">
        <v>0</v>
      </c>
      <c r="AHF64" s="1">
        <v>0</v>
      </c>
      <c r="AHH64" s="1">
        <v>0</v>
      </c>
      <c r="AHI64" s="1">
        <v>0</v>
      </c>
      <c r="AHK64" s="1">
        <v>0</v>
      </c>
      <c r="AHL64" s="1">
        <v>0</v>
      </c>
      <c r="AHM64" s="1">
        <v>0</v>
      </c>
      <c r="AHN64" s="1">
        <v>0</v>
      </c>
      <c r="AHO64" s="1">
        <v>0</v>
      </c>
      <c r="AHP64" s="1">
        <v>0</v>
      </c>
      <c r="AHQ64" s="1">
        <v>0</v>
      </c>
      <c r="AHR64" s="1">
        <v>0</v>
      </c>
      <c r="AIM64" s="1">
        <v>0</v>
      </c>
      <c r="AIN64" s="1">
        <v>0</v>
      </c>
      <c r="AIO64" s="1">
        <v>0</v>
      </c>
      <c r="AIT64" s="1">
        <v>1</v>
      </c>
      <c r="AIU64" s="1">
        <v>1</v>
      </c>
      <c r="AIV64" s="1">
        <v>0</v>
      </c>
      <c r="AIW64" s="1">
        <v>0</v>
      </c>
      <c r="AIX64" s="1">
        <v>35</v>
      </c>
      <c r="AJB64" s="1">
        <v>40</v>
      </c>
    </row>
    <row r="65" spans="1:939" s="80" customFormat="1">
      <c r="B65" s="80">
        <v>9</v>
      </c>
      <c r="C65" s="80">
        <v>1</v>
      </c>
      <c r="D65" s="80" t="s">
        <v>7512</v>
      </c>
      <c r="O65" s="80">
        <v>1</v>
      </c>
      <c r="Z65" s="80">
        <v>0</v>
      </c>
      <c r="AA65" s="80">
        <v>2</v>
      </c>
      <c r="AC65" s="80">
        <v>0</v>
      </c>
      <c r="AE65" s="80">
        <v>0</v>
      </c>
      <c r="AG65" s="80">
        <v>0</v>
      </c>
      <c r="AI65" s="80">
        <v>128</v>
      </c>
      <c r="DR65" s="80">
        <v>92</v>
      </c>
      <c r="HA65" s="80">
        <v>0</v>
      </c>
      <c r="HT65" s="80">
        <v>0</v>
      </c>
      <c r="IP65" s="80">
        <v>100</v>
      </c>
      <c r="LX65" s="80">
        <v>104</v>
      </c>
      <c r="PG65" s="80">
        <v>18</v>
      </c>
      <c r="SP65" s="80">
        <v>96</v>
      </c>
      <c r="VX65" s="80">
        <v>1</v>
      </c>
      <c r="WQ65" s="80">
        <v>0</v>
      </c>
      <c r="ZY65" s="80">
        <v>347.7</v>
      </c>
      <c r="AAY65" s="80">
        <v>26</v>
      </c>
      <c r="ABU65" s="80">
        <v>143</v>
      </c>
      <c r="ABX65" s="80">
        <v>3.7</v>
      </c>
      <c r="ACA65" s="80">
        <v>103</v>
      </c>
      <c r="ACD65" s="80">
        <v>9.6</v>
      </c>
      <c r="ACG65" s="80">
        <v>75</v>
      </c>
      <c r="ACQ65" s="80">
        <v>22</v>
      </c>
      <c r="ACT65" s="80">
        <v>0.87</v>
      </c>
      <c r="ACW65" s="80">
        <v>14</v>
      </c>
      <c r="AGS65" s="80">
        <v>0</v>
      </c>
      <c r="AGT65" s="80">
        <v>0</v>
      </c>
      <c r="AGU65" s="80">
        <v>0</v>
      </c>
      <c r="AGV65" s="80">
        <v>0</v>
      </c>
      <c r="AGW65" s="80">
        <v>0</v>
      </c>
      <c r="AGX65" s="80">
        <v>0</v>
      </c>
      <c r="AGY65" s="80">
        <v>0</v>
      </c>
      <c r="AGZ65" s="80">
        <v>1</v>
      </c>
      <c r="AHA65" s="80">
        <v>0</v>
      </c>
      <c r="AHB65" s="80">
        <v>0</v>
      </c>
      <c r="AHC65" s="80">
        <v>1</v>
      </c>
      <c r="AHD65" s="80">
        <v>0</v>
      </c>
      <c r="AHE65" s="80">
        <v>0</v>
      </c>
      <c r="AHF65" s="80">
        <v>0</v>
      </c>
      <c r="AHH65" s="80">
        <v>0</v>
      </c>
      <c r="AHI65" s="80">
        <v>0</v>
      </c>
      <c r="AHK65" s="80">
        <v>0</v>
      </c>
      <c r="AHL65" s="80">
        <v>0</v>
      </c>
      <c r="AHM65" s="80">
        <v>0</v>
      </c>
      <c r="AHN65" s="80">
        <v>0</v>
      </c>
      <c r="AHO65" s="80">
        <v>0</v>
      </c>
      <c r="AHP65" s="80">
        <v>0</v>
      </c>
      <c r="AHQ65" s="80">
        <v>0</v>
      </c>
      <c r="AHR65" s="80">
        <v>0</v>
      </c>
      <c r="AIM65" s="80">
        <v>0</v>
      </c>
      <c r="AIN65" s="80">
        <v>0</v>
      </c>
      <c r="AIO65" s="80">
        <v>0</v>
      </c>
      <c r="AIT65" s="80">
        <v>1</v>
      </c>
      <c r="AIU65" s="80">
        <v>0</v>
      </c>
      <c r="AIV65" s="80">
        <v>0</v>
      </c>
      <c r="AIW65" s="80">
        <v>0</v>
      </c>
      <c r="AIX65" s="80">
        <v>41</v>
      </c>
    </row>
    <row r="66" spans="1:939" s="1" customFormat="1">
      <c r="A66" s="1">
        <v>11</v>
      </c>
      <c r="B66" s="1">
        <v>1</v>
      </c>
      <c r="C66" s="1">
        <v>1</v>
      </c>
      <c r="D66" s="1" t="s">
        <v>6896</v>
      </c>
      <c r="E66" s="1" t="s">
        <v>7513</v>
      </c>
      <c r="F66" s="1" t="s">
        <v>7514</v>
      </c>
      <c r="G66" s="1" t="s">
        <v>6047</v>
      </c>
      <c r="H66" s="1" t="s">
        <v>5843</v>
      </c>
      <c r="O66" s="1">
        <v>1</v>
      </c>
      <c r="P66" s="1">
        <v>0</v>
      </c>
      <c r="Q66" s="1">
        <v>1</v>
      </c>
      <c r="R66" s="1">
        <v>0</v>
      </c>
      <c r="S66" s="1">
        <v>0</v>
      </c>
      <c r="Z66" s="1">
        <v>0</v>
      </c>
      <c r="AA66" s="1">
        <v>1</v>
      </c>
      <c r="AB66" s="1" t="s">
        <v>7515</v>
      </c>
      <c r="AC66" s="1">
        <v>0</v>
      </c>
      <c r="AE66" s="1">
        <v>0</v>
      </c>
      <c r="AG66" s="1">
        <v>0</v>
      </c>
      <c r="AI66" s="1">
        <v>150</v>
      </c>
      <c r="AP66" s="1">
        <v>133</v>
      </c>
      <c r="AS66" s="1">
        <v>151</v>
      </c>
      <c r="AT66" s="1">
        <v>132</v>
      </c>
      <c r="AX66" s="1">
        <v>134</v>
      </c>
      <c r="DR66" s="1">
        <v>82</v>
      </c>
      <c r="DY66" s="1">
        <v>78</v>
      </c>
      <c r="EB66" s="1">
        <v>79</v>
      </c>
      <c r="EC66" s="1">
        <v>63</v>
      </c>
      <c r="EG66" s="1">
        <v>60</v>
      </c>
      <c r="IQ66" s="1">
        <v>93</v>
      </c>
      <c r="IZ66" s="1">
        <v>93</v>
      </c>
      <c r="JA66" s="1">
        <v>99</v>
      </c>
      <c r="JB66" s="1">
        <v>95</v>
      </c>
      <c r="JC66" s="1">
        <v>95</v>
      </c>
      <c r="JE66" s="1">
        <v>97</v>
      </c>
      <c r="LX66" s="1">
        <v>114</v>
      </c>
      <c r="LY66" s="1">
        <v>132</v>
      </c>
      <c r="LZ66" s="1">
        <v>111</v>
      </c>
      <c r="MA66" s="1">
        <v>131</v>
      </c>
      <c r="MB66" s="1">
        <v>96</v>
      </c>
      <c r="MC66" s="1">
        <v>103</v>
      </c>
      <c r="MD66" s="1">
        <v>119</v>
      </c>
      <c r="ME66" s="1">
        <v>140</v>
      </c>
      <c r="MF66" s="1">
        <v>115</v>
      </c>
      <c r="MG66" s="1">
        <v>82</v>
      </c>
      <c r="MH66" s="1">
        <v>86</v>
      </c>
      <c r="MI66" s="1">
        <v>71</v>
      </c>
      <c r="MJ66" s="1">
        <v>82</v>
      </c>
      <c r="MK66" s="1">
        <v>64</v>
      </c>
      <c r="ML66" s="1">
        <v>97</v>
      </c>
      <c r="MM66" s="1">
        <v>91</v>
      </c>
      <c r="PG66" s="1">
        <v>34</v>
      </c>
      <c r="PN66" s="1">
        <v>22</v>
      </c>
      <c r="PR66" s="1">
        <v>20</v>
      </c>
      <c r="PV66" s="1">
        <v>16</v>
      </c>
      <c r="SZ66" s="1">
        <v>97.9</v>
      </c>
      <c r="TA66" s="1">
        <v>98</v>
      </c>
      <c r="TE66" s="1">
        <v>98.1</v>
      </c>
      <c r="XA66" s="1">
        <v>0</v>
      </c>
      <c r="XB66" s="1">
        <v>1</v>
      </c>
      <c r="XC66" s="1">
        <v>0</v>
      </c>
      <c r="XD66" s="1">
        <v>0</v>
      </c>
      <c r="XE66" s="1">
        <v>0</v>
      </c>
      <c r="AAY66" s="1">
        <v>22</v>
      </c>
      <c r="ABU66" s="1">
        <v>145</v>
      </c>
      <c r="ABX66" s="1">
        <v>3.9</v>
      </c>
      <c r="ACA66" s="1">
        <v>106</v>
      </c>
      <c r="ACD66" s="1">
        <v>9.1999999999999993</v>
      </c>
      <c r="ACG66" s="1">
        <v>112</v>
      </c>
      <c r="ACQ66" s="1">
        <v>13</v>
      </c>
      <c r="ACT66" s="1">
        <v>1.07</v>
      </c>
      <c r="ACW66" s="1">
        <v>17</v>
      </c>
      <c r="ADP66" s="1">
        <v>26</v>
      </c>
      <c r="ADQ66" s="1">
        <v>25</v>
      </c>
      <c r="ADR66" s="1">
        <v>1.8</v>
      </c>
      <c r="AGS66" s="1">
        <v>0</v>
      </c>
      <c r="AGT66" s="1">
        <v>0</v>
      </c>
      <c r="AGU66" s="1">
        <v>0</v>
      </c>
      <c r="AGV66" s="1">
        <v>0</v>
      </c>
      <c r="AGW66" s="1">
        <v>1</v>
      </c>
      <c r="AGX66" s="1">
        <v>0</v>
      </c>
      <c r="AGY66" s="1">
        <v>0</v>
      </c>
      <c r="AGZ66" s="1">
        <v>1</v>
      </c>
      <c r="AHA66" s="1">
        <v>0</v>
      </c>
      <c r="AHB66" s="1">
        <v>0</v>
      </c>
      <c r="AHC66" s="1">
        <v>1</v>
      </c>
      <c r="AHD66" s="1">
        <v>0</v>
      </c>
      <c r="AHE66" s="1">
        <v>0</v>
      </c>
      <c r="AHF66" s="1">
        <v>0</v>
      </c>
      <c r="AHH66" s="1">
        <v>0</v>
      </c>
      <c r="AHI66" s="1">
        <v>0</v>
      </c>
      <c r="AHK66" s="1">
        <v>0</v>
      </c>
      <c r="AHL66" s="1">
        <v>0</v>
      </c>
      <c r="AHM66" s="1">
        <v>0</v>
      </c>
      <c r="AHN66" s="1">
        <v>0</v>
      </c>
      <c r="AHO66" s="1">
        <v>0</v>
      </c>
      <c r="AHP66" s="1">
        <v>0</v>
      </c>
      <c r="AHQ66" s="1">
        <v>0</v>
      </c>
      <c r="AHR66" s="1">
        <v>0</v>
      </c>
      <c r="AIM66" s="1">
        <v>0</v>
      </c>
      <c r="AIN66" s="1">
        <v>0</v>
      </c>
      <c r="AIO66" s="1">
        <v>0</v>
      </c>
      <c r="AIP66" s="1">
        <v>1</v>
      </c>
      <c r="AIQ66" s="1">
        <v>1</v>
      </c>
      <c r="AIR66" s="1">
        <v>1</v>
      </c>
      <c r="AIS66" s="1">
        <v>1</v>
      </c>
      <c r="AIT66" s="1">
        <v>0</v>
      </c>
      <c r="AIU66" s="1">
        <v>0</v>
      </c>
      <c r="AIV66" s="1">
        <v>0</v>
      </c>
      <c r="AIW66" s="1">
        <v>0</v>
      </c>
    </row>
    <row r="67" spans="1:939" s="1" customFormat="1">
      <c r="B67" s="1">
        <v>2</v>
      </c>
      <c r="C67" s="1">
        <v>0</v>
      </c>
      <c r="Z67" s="1">
        <v>0</v>
      </c>
      <c r="AA67" s="1">
        <v>1</v>
      </c>
      <c r="AB67" s="1" t="s">
        <v>7516</v>
      </c>
      <c r="AC67" s="1">
        <v>0</v>
      </c>
      <c r="AE67" s="1">
        <v>2</v>
      </c>
      <c r="AF67" s="1">
        <v>0</v>
      </c>
      <c r="AG67" s="1">
        <v>0</v>
      </c>
      <c r="AI67" s="1">
        <v>124</v>
      </c>
      <c r="AJ67" s="1">
        <v>124</v>
      </c>
      <c r="DR67" s="1">
        <v>70</v>
      </c>
      <c r="DS67" s="1">
        <v>80</v>
      </c>
      <c r="HA67" s="1">
        <v>0</v>
      </c>
      <c r="HB67" s="1">
        <v>0</v>
      </c>
      <c r="HT67" s="1">
        <v>0</v>
      </c>
      <c r="HU67" s="1">
        <v>0</v>
      </c>
      <c r="IP67" s="1">
        <v>96</v>
      </c>
      <c r="IQ67" s="1">
        <v>92</v>
      </c>
      <c r="LX67" s="1">
        <v>60</v>
      </c>
      <c r="LY67" s="1">
        <v>61</v>
      </c>
      <c r="PG67" s="1">
        <v>26</v>
      </c>
      <c r="PH67" s="1">
        <v>24</v>
      </c>
      <c r="SP67" s="1">
        <v>96.8</v>
      </c>
      <c r="SQ67" s="1">
        <v>97.5</v>
      </c>
      <c r="VX67" s="1">
        <v>0</v>
      </c>
      <c r="VY67" s="1">
        <v>1</v>
      </c>
      <c r="WQ67" s="1">
        <v>0</v>
      </c>
      <c r="WR67" s="1">
        <v>0</v>
      </c>
      <c r="ZY67" s="1">
        <v>112.4</v>
      </c>
      <c r="ZZ67" s="1">
        <v>112.2</v>
      </c>
      <c r="AAY67" s="1">
        <v>24</v>
      </c>
      <c r="AAZ67" s="1">
        <v>21</v>
      </c>
      <c r="ABB67" s="1">
        <v>9.5</v>
      </c>
      <c r="ABE67" s="1">
        <v>28</v>
      </c>
      <c r="ABU67" s="1">
        <v>139</v>
      </c>
      <c r="ABV67" s="1">
        <v>141</v>
      </c>
      <c r="ABX67" s="1">
        <v>4.5999999999999996</v>
      </c>
      <c r="ABY67" s="1">
        <v>4.9000000000000004</v>
      </c>
      <c r="ACA67" s="1">
        <v>106</v>
      </c>
      <c r="ACB67" s="1">
        <v>104</v>
      </c>
      <c r="ACD67" s="1">
        <v>1.17</v>
      </c>
      <c r="ACE67" s="1">
        <v>9.1999999999999993</v>
      </c>
      <c r="ACG67" s="1">
        <v>104</v>
      </c>
      <c r="ACH67" s="1">
        <v>89</v>
      </c>
      <c r="ACQ67" s="1">
        <v>28</v>
      </c>
      <c r="ACR67" s="1">
        <v>25</v>
      </c>
      <c r="ACT67" s="1">
        <v>1.9</v>
      </c>
      <c r="ACU67" s="1">
        <v>1.96</v>
      </c>
      <c r="ACW67" s="1">
        <v>16</v>
      </c>
      <c r="ACX67" s="1">
        <v>16</v>
      </c>
      <c r="ADQ67" s="1">
        <v>49</v>
      </c>
      <c r="ADS67" s="1">
        <v>2.4</v>
      </c>
      <c r="ADW67" s="1">
        <v>4.33</v>
      </c>
      <c r="AEA67" s="1">
        <v>71</v>
      </c>
      <c r="AEB67" s="1">
        <v>1.3</v>
      </c>
      <c r="AGS67" s="1">
        <v>1</v>
      </c>
      <c r="AGT67" s="1">
        <v>0</v>
      </c>
      <c r="AGU67" s="1">
        <v>1</v>
      </c>
      <c r="AGV67" s="1">
        <v>0</v>
      </c>
      <c r="AGW67" s="1">
        <v>1</v>
      </c>
      <c r="AGX67" s="1">
        <v>0</v>
      </c>
      <c r="AGY67" s="1">
        <v>0</v>
      </c>
      <c r="AGZ67" s="1">
        <v>1</v>
      </c>
      <c r="AHA67" s="1">
        <v>0</v>
      </c>
      <c r="AHB67" s="1">
        <v>0</v>
      </c>
      <c r="AHC67" s="1">
        <v>1</v>
      </c>
      <c r="AHD67" s="1">
        <v>0</v>
      </c>
      <c r="AHE67" s="1">
        <v>0</v>
      </c>
      <c r="AHF67" s="1">
        <v>0</v>
      </c>
      <c r="AHH67" s="1">
        <v>0</v>
      </c>
      <c r="AHI67" s="1">
        <v>0</v>
      </c>
      <c r="AHK67" s="1">
        <v>0</v>
      </c>
      <c r="AHL67" s="1">
        <v>0</v>
      </c>
      <c r="AHM67" s="1">
        <v>0</v>
      </c>
      <c r="AHN67" s="1">
        <v>0</v>
      </c>
      <c r="AHO67" s="1">
        <v>0</v>
      </c>
      <c r="AHP67" s="1">
        <v>0</v>
      </c>
      <c r="AHQ67" s="1">
        <v>0</v>
      </c>
      <c r="AHR67" s="1">
        <v>0</v>
      </c>
      <c r="AIM67" s="1">
        <v>0</v>
      </c>
      <c r="AIN67" s="1">
        <v>0</v>
      </c>
      <c r="AIO67" s="1">
        <v>0</v>
      </c>
      <c r="AIT67" s="1">
        <v>2</v>
      </c>
      <c r="AIU67" s="1">
        <v>0</v>
      </c>
      <c r="AIV67" s="1">
        <v>0</v>
      </c>
      <c r="AIW67" s="1">
        <v>0</v>
      </c>
      <c r="AIX67" s="1">
        <v>59</v>
      </c>
      <c r="AIY67" s="1">
        <v>40</v>
      </c>
    </row>
    <row r="68" spans="1:939" s="1" customFormat="1">
      <c r="B68" s="1">
        <v>3</v>
      </c>
      <c r="C68" s="1">
        <v>1</v>
      </c>
      <c r="D68" s="1" t="s">
        <v>7517</v>
      </c>
      <c r="O68" s="1">
        <v>1</v>
      </c>
      <c r="Z68" s="1">
        <v>0</v>
      </c>
      <c r="AA68" s="1">
        <v>2</v>
      </c>
      <c r="AB68" s="1" t="s">
        <v>7518</v>
      </c>
      <c r="AC68" s="1">
        <v>0</v>
      </c>
      <c r="AE68" s="1">
        <v>5</v>
      </c>
      <c r="AF68" s="1">
        <v>0</v>
      </c>
      <c r="AG68" s="1">
        <v>0</v>
      </c>
      <c r="AI68" s="1">
        <v>146</v>
      </c>
      <c r="AJ68" s="1">
        <v>150</v>
      </c>
      <c r="DR68" s="1">
        <v>90</v>
      </c>
      <c r="DS68" s="1">
        <v>80</v>
      </c>
      <c r="HA68" s="1">
        <v>0</v>
      </c>
      <c r="HB68" s="1">
        <v>0</v>
      </c>
      <c r="HT68" s="1">
        <v>0</v>
      </c>
      <c r="HU68" s="1">
        <v>0</v>
      </c>
      <c r="IP68" s="1">
        <v>97</v>
      </c>
      <c r="IQ68" s="1">
        <v>95</v>
      </c>
      <c r="LX68" s="1">
        <v>132</v>
      </c>
      <c r="LY68" s="1">
        <v>128</v>
      </c>
      <c r="PG68" s="1">
        <v>22</v>
      </c>
      <c r="PH68" s="1">
        <v>22</v>
      </c>
      <c r="SP68" s="1">
        <v>97.8</v>
      </c>
      <c r="SQ68" s="1">
        <v>97.8</v>
      </c>
      <c r="VX68" s="1">
        <v>1</v>
      </c>
      <c r="VY68" s="1">
        <v>1</v>
      </c>
      <c r="WQ68" s="1">
        <v>0</v>
      </c>
      <c r="WR68" s="1">
        <v>0</v>
      </c>
      <c r="ZY68" s="1">
        <v>110.2</v>
      </c>
      <c r="ZZ68" s="1">
        <v>110.2</v>
      </c>
      <c r="AAY68" s="1">
        <v>23</v>
      </c>
      <c r="AAZ68" s="1">
        <v>26</v>
      </c>
      <c r="ABA68" s="1">
        <v>27</v>
      </c>
      <c r="ABC68" s="1">
        <v>11.2</v>
      </c>
      <c r="ABD68" s="1">
        <v>10.5</v>
      </c>
      <c r="ABF68" s="1">
        <v>33</v>
      </c>
      <c r="ABG68" s="1">
        <v>31</v>
      </c>
      <c r="ABU68" s="1">
        <v>141</v>
      </c>
      <c r="ABV68" s="1">
        <v>140</v>
      </c>
      <c r="ABW68" s="1">
        <v>141</v>
      </c>
      <c r="ABY68" s="1">
        <v>3.8</v>
      </c>
      <c r="ABZ68" s="1">
        <v>3.9</v>
      </c>
      <c r="ACA68" s="1">
        <v>102</v>
      </c>
      <c r="ACB68" s="1">
        <v>104</v>
      </c>
      <c r="ACC68" s="1">
        <v>104</v>
      </c>
      <c r="ACD68" s="1">
        <v>9</v>
      </c>
      <c r="ACE68" s="1">
        <v>1.06</v>
      </c>
      <c r="ACF68" s="1">
        <v>1.1599999999999999</v>
      </c>
      <c r="ACG68" s="1">
        <v>148</v>
      </c>
      <c r="ACH68" s="1">
        <v>154</v>
      </c>
      <c r="ACI68" s="1">
        <v>106</v>
      </c>
      <c r="ACQ68" s="1">
        <v>24</v>
      </c>
      <c r="ACR68" s="1">
        <v>27</v>
      </c>
      <c r="ACS68" s="1">
        <v>26</v>
      </c>
      <c r="ACT68" s="1">
        <v>1.55</v>
      </c>
      <c r="ACU68" s="1">
        <v>1.4</v>
      </c>
      <c r="ACV68" s="1">
        <v>1.5</v>
      </c>
      <c r="ACW68" s="1">
        <v>16</v>
      </c>
      <c r="ACX68" s="1">
        <v>15</v>
      </c>
      <c r="ACY68" s="1">
        <v>14</v>
      </c>
      <c r="ADR68" s="1">
        <v>2.2000000000000002</v>
      </c>
      <c r="AGS68" s="1">
        <v>1</v>
      </c>
      <c r="AGT68" s="1">
        <v>0</v>
      </c>
      <c r="AGU68" s="1">
        <v>1</v>
      </c>
      <c r="AGV68" s="1">
        <v>0</v>
      </c>
      <c r="AGW68" s="1">
        <v>0</v>
      </c>
      <c r="AGX68" s="1">
        <v>0</v>
      </c>
      <c r="AGY68" s="1">
        <v>0</v>
      </c>
      <c r="AGZ68" s="1">
        <v>2</v>
      </c>
      <c r="AHA68" s="1">
        <v>0</v>
      </c>
      <c r="AHB68" s="1">
        <v>0</v>
      </c>
      <c r="AHC68" s="1">
        <v>1</v>
      </c>
      <c r="AHD68" s="1">
        <v>0</v>
      </c>
      <c r="AHE68" s="1">
        <v>0</v>
      </c>
      <c r="AHF68" s="1">
        <v>0</v>
      </c>
      <c r="AHH68" s="1">
        <v>0</v>
      </c>
      <c r="AHI68" s="1">
        <v>0</v>
      </c>
      <c r="AHK68" s="1">
        <v>0</v>
      </c>
      <c r="AHL68" s="1">
        <v>0</v>
      </c>
      <c r="AHM68" s="1">
        <v>0</v>
      </c>
      <c r="AHN68" s="1">
        <v>0</v>
      </c>
      <c r="AHO68" s="1">
        <v>0</v>
      </c>
      <c r="AHP68" s="1">
        <v>0</v>
      </c>
      <c r="AHQ68" s="1">
        <v>0</v>
      </c>
      <c r="AHR68" s="1">
        <v>0</v>
      </c>
      <c r="AIM68" s="1">
        <v>0</v>
      </c>
      <c r="AIN68" s="1">
        <v>0</v>
      </c>
      <c r="AIO68" s="1">
        <v>0</v>
      </c>
      <c r="AIT68" s="1">
        <v>2</v>
      </c>
      <c r="AIU68" s="1">
        <v>0</v>
      </c>
      <c r="AIV68" s="1">
        <v>0</v>
      </c>
      <c r="AIW68" s="1">
        <v>0</v>
      </c>
      <c r="AIX68" s="1">
        <v>36</v>
      </c>
      <c r="AIY68" s="1">
        <v>45</v>
      </c>
    </row>
    <row r="69" spans="1:939" s="1" customFormat="1">
      <c r="B69" s="1">
        <v>4</v>
      </c>
      <c r="C69" s="1">
        <v>0</v>
      </c>
      <c r="Z69" s="1">
        <v>0</v>
      </c>
      <c r="AA69" s="1">
        <v>2</v>
      </c>
      <c r="AB69" s="1" t="s">
        <v>7519</v>
      </c>
      <c r="AC69" s="1">
        <v>0</v>
      </c>
      <c r="AE69" s="1">
        <v>1</v>
      </c>
      <c r="AF69" s="1">
        <v>0</v>
      </c>
      <c r="AG69" s="1">
        <v>0</v>
      </c>
      <c r="AI69" s="1">
        <v>138</v>
      </c>
      <c r="AJ69" s="1">
        <v>140</v>
      </c>
      <c r="DR69" s="1">
        <v>82</v>
      </c>
      <c r="DS69" s="1">
        <v>90</v>
      </c>
      <c r="HA69" s="1">
        <v>0</v>
      </c>
      <c r="HB69" s="1">
        <v>0</v>
      </c>
      <c r="HT69" s="1">
        <v>0</v>
      </c>
      <c r="HU69" s="1">
        <v>0</v>
      </c>
      <c r="IP69" s="1">
        <v>95</v>
      </c>
      <c r="IQ69" s="1">
        <v>96</v>
      </c>
      <c r="LX69" s="1">
        <v>140</v>
      </c>
      <c r="LY69" s="1">
        <v>138</v>
      </c>
      <c r="PG69" s="1">
        <v>18</v>
      </c>
      <c r="PH69" s="1">
        <v>18</v>
      </c>
      <c r="SP69" s="1">
        <v>97.8</v>
      </c>
      <c r="SQ69" s="1">
        <v>98.9</v>
      </c>
      <c r="VX69" s="1">
        <v>1</v>
      </c>
      <c r="VY69" s="1">
        <v>1</v>
      </c>
      <c r="WQ69" s="1">
        <v>0</v>
      </c>
      <c r="WR69" s="1">
        <v>0</v>
      </c>
      <c r="ZY69" s="1">
        <v>108</v>
      </c>
      <c r="ZZ69" s="1">
        <v>104</v>
      </c>
      <c r="AAY69" s="1">
        <v>29</v>
      </c>
      <c r="AAZ69" s="1">
        <v>29</v>
      </c>
      <c r="ABB69" s="1">
        <v>11.9</v>
      </c>
      <c r="ABC69" s="1">
        <v>10.9</v>
      </c>
      <c r="ABE69" s="1">
        <v>35</v>
      </c>
      <c r="ABF69" s="1">
        <v>32</v>
      </c>
      <c r="ABU69" s="1">
        <v>141</v>
      </c>
      <c r="ABV69" s="1">
        <v>140</v>
      </c>
      <c r="ABX69" s="1">
        <v>4.0999999999999996</v>
      </c>
      <c r="ABY69" s="1">
        <v>3.8</v>
      </c>
      <c r="ACA69" s="1">
        <v>101</v>
      </c>
      <c r="ACB69" s="1">
        <v>102</v>
      </c>
      <c r="ACD69" s="1">
        <v>1.1200000000000001</v>
      </c>
      <c r="ACE69" s="1">
        <v>1.06</v>
      </c>
      <c r="ACG69" s="1">
        <v>134</v>
      </c>
      <c r="ACH69" s="1">
        <v>105</v>
      </c>
      <c r="ACQ69" s="1">
        <v>21</v>
      </c>
      <c r="ACR69" s="1">
        <v>18</v>
      </c>
      <c r="ACT69" s="1">
        <v>1.3</v>
      </c>
      <c r="ACU69" s="1">
        <v>1.3</v>
      </c>
      <c r="ACW69" s="1">
        <v>16</v>
      </c>
      <c r="ACX69" s="1">
        <v>14</v>
      </c>
      <c r="AGS69" s="1">
        <v>1</v>
      </c>
      <c r="AGT69" s="1">
        <v>0</v>
      </c>
      <c r="AGU69" s="1">
        <v>1</v>
      </c>
      <c r="AGV69" s="1">
        <v>0</v>
      </c>
      <c r="AGW69" s="1">
        <v>0</v>
      </c>
      <c r="AGX69" s="1">
        <v>0</v>
      </c>
      <c r="AGY69" s="1">
        <v>0</v>
      </c>
      <c r="AGZ69" s="1">
        <v>2</v>
      </c>
      <c r="AHA69" s="1">
        <v>0</v>
      </c>
      <c r="AHB69" s="1">
        <v>0</v>
      </c>
      <c r="AHC69" s="1">
        <v>1</v>
      </c>
      <c r="AHD69" s="1">
        <v>0</v>
      </c>
      <c r="AHE69" s="1">
        <v>0</v>
      </c>
      <c r="AHF69" s="1">
        <v>0</v>
      </c>
      <c r="AHH69" s="1">
        <v>0</v>
      </c>
      <c r="AHI69" s="1">
        <v>0</v>
      </c>
      <c r="AHK69" s="1">
        <v>0</v>
      </c>
      <c r="AHL69" s="1">
        <v>0</v>
      </c>
      <c r="AHM69" s="1">
        <v>0</v>
      </c>
      <c r="AHN69" s="1">
        <v>0</v>
      </c>
      <c r="AHO69" s="1">
        <v>0</v>
      </c>
      <c r="AHP69" s="1">
        <v>0</v>
      </c>
      <c r="AHQ69" s="1">
        <v>0</v>
      </c>
      <c r="AHR69" s="1">
        <v>0</v>
      </c>
      <c r="AIM69" s="1">
        <v>0</v>
      </c>
      <c r="AIN69" s="1">
        <v>0</v>
      </c>
      <c r="AIO69" s="1">
        <v>0</v>
      </c>
      <c r="AIT69" s="1">
        <v>0</v>
      </c>
      <c r="AIU69" s="1">
        <v>2</v>
      </c>
      <c r="AIV69" s="1">
        <v>0</v>
      </c>
      <c r="AIW69" s="1">
        <v>0</v>
      </c>
      <c r="AJB69" s="1">
        <v>43</v>
      </c>
      <c r="AJC69" s="1">
        <v>36</v>
      </c>
    </row>
    <row r="70" spans="1:939" s="1" customFormat="1">
      <c r="B70" s="1">
        <v>5</v>
      </c>
      <c r="C70" s="1">
        <v>0</v>
      </c>
      <c r="Z70" s="1">
        <v>0</v>
      </c>
      <c r="AA70" s="1">
        <v>1</v>
      </c>
      <c r="AB70" s="1" t="s">
        <v>7520</v>
      </c>
      <c r="AC70" s="1">
        <v>5</v>
      </c>
      <c r="AD70" s="1">
        <v>0</v>
      </c>
      <c r="AE70" s="1">
        <v>0</v>
      </c>
      <c r="AG70" s="1">
        <v>0</v>
      </c>
      <c r="AI70" s="1">
        <v>126</v>
      </c>
      <c r="AJ70" s="1">
        <v>118</v>
      </c>
      <c r="DR70" s="1">
        <v>90</v>
      </c>
      <c r="DS70" s="1">
        <v>70</v>
      </c>
      <c r="HA70" s="1">
        <v>0</v>
      </c>
      <c r="HB70" s="1">
        <v>0</v>
      </c>
      <c r="HT70" s="1">
        <v>0</v>
      </c>
      <c r="HU70" s="1">
        <v>0</v>
      </c>
      <c r="IP70" s="1">
        <v>97</v>
      </c>
      <c r="IQ70" s="1">
        <v>96</v>
      </c>
      <c r="LX70" s="1">
        <v>130</v>
      </c>
      <c r="LY70" s="1">
        <v>112</v>
      </c>
      <c r="PG70" s="1">
        <v>24</v>
      </c>
      <c r="PH70" s="1">
        <v>18</v>
      </c>
      <c r="SP70" s="1">
        <v>97.1</v>
      </c>
      <c r="SQ70" s="1">
        <v>97.8</v>
      </c>
      <c r="VX70" s="1">
        <v>1</v>
      </c>
      <c r="VY70" s="1">
        <v>1</v>
      </c>
      <c r="WQ70" s="1">
        <v>0</v>
      </c>
      <c r="WR70" s="1">
        <v>0</v>
      </c>
      <c r="ZY70" s="1">
        <v>105.8</v>
      </c>
      <c r="ZZ70" s="1">
        <v>105.2</v>
      </c>
      <c r="AAY70" s="1">
        <v>29</v>
      </c>
      <c r="ABB70" s="1">
        <v>10.9</v>
      </c>
      <c r="ABE70" s="1">
        <v>32</v>
      </c>
      <c r="ABU70" s="1">
        <v>140</v>
      </c>
      <c r="ABX70" s="1">
        <v>3.8</v>
      </c>
      <c r="ACA70" s="1">
        <v>101</v>
      </c>
      <c r="ACD70" s="1">
        <v>1.05</v>
      </c>
      <c r="ACG70" s="1">
        <v>146</v>
      </c>
      <c r="ACQ70" s="1">
        <v>16</v>
      </c>
      <c r="ACT70" s="1">
        <v>1.3</v>
      </c>
      <c r="ACW70" s="1">
        <v>15</v>
      </c>
      <c r="AGS70" s="1">
        <v>1</v>
      </c>
      <c r="AGT70" s="1">
        <v>0</v>
      </c>
      <c r="AGU70" s="1">
        <v>1</v>
      </c>
      <c r="AGV70" s="1">
        <v>0</v>
      </c>
      <c r="AGW70" s="1">
        <v>0</v>
      </c>
      <c r="AGX70" s="1">
        <v>0</v>
      </c>
      <c r="AGY70" s="1">
        <v>0</v>
      </c>
      <c r="AGZ70" s="1">
        <v>1</v>
      </c>
      <c r="AHA70" s="1">
        <v>0</v>
      </c>
      <c r="AHB70" s="1">
        <v>0</v>
      </c>
      <c r="AHC70" s="1">
        <v>1</v>
      </c>
      <c r="AHD70" s="1">
        <v>0</v>
      </c>
      <c r="AHE70" s="1">
        <v>0</v>
      </c>
      <c r="AHF70" s="1">
        <v>0</v>
      </c>
      <c r="AHH70" s="1">
        <v>0</v>
      </c>
      <c r="AHI70" s="1">
        <v>0</v>
      </c>
      <c r="AHK70" s="1">
        <v>0</v>
      </c>
      <c r="AHL70" s="1">
        <v>0</v>
      </c>
      <c r="AHM70" s="1">
        <v>0</v>
      </c>
      <c r="AHN70" s="1">
        <v>0</v>
      </c>
      <c r="AHO70" s="1">
        <v>0</v>
      </c>
      <c r="AHP70" s="1">
        <v>0</v>
      </c>
      <c r="AHQ70" s="1">
        <v>0</v>
      </c>
      <c r="AHR70" s="1">
        <v>0</v>
      </c>
      <c r="AIM70" s="1">
        <v>0</v>
      </c>
      <c r="AIN70" s="1">
        <v>0</v>
      </c>
      <c r="AIO70" s="1">
        <v>0</v>
      </c>
      <c r="AIT70" s="1">
        <v>1</v>
      </c>
      <c r="AIU70" s="1">
        <v>1</v>
      </c>
      <c r="AIV70" s="1">
        <v>0</v>
      </c>
      <c r="AIW70" s="1">
        <v>0</v>
      </c>
      <c r="AIX70" s="1">
        <v>60</v>
      </c>
      <c r="AJB70" s="1">
        <v>38</v>
      </c>
    </row>
    <row r="71" spans="1:939" s="1" customFormat="1">
      <c r="B71" s="1">
        <v>6</v>
      </c>
      <c r="C71" s="1">
        <v>1</v>
      </c>
      <c r="D71" s="1" t="s">
        <v>7521</v>
      </c>
      <c r="O71" s="1">
        <v>1</v>
      </c>
      <c r="Z71" s="1">
        <v>0</v>
      </c>
      <c r="AA71" s="1">
        <v>1</v>
      </c>
      <c r="AB71" s="1" t="s">
        <v>7522</v>
      </c>
      <c r="AC71" s="1">
        <v>12</v>
      </c>
      <c r="AD71" s="1">
        <v>0</v>
      </c>
      <c r="AE71" s="1">
        <v>0</v>
      </c>
      <c r="AG71" s="1">
        <v>0</v>
      </c>
      <c r="AI71" s="1">
        <v>138</v>
      </c>
      <c r="AJ71" s="1">
        <v>110</v>
      </c>
      <c r="DR71" s="1">
        <v>80</v>
      </c>
      <c r="DS71" s="1">
        <v>70</v>
      </c>
      <c r="HA71" s="1">
        <v>0</v>
      </c>
      <c r="HB71" s="1">
        <v>0</v>
      </c>
      <c r="HT71" s="1">
        <v>0</v>
      </c>
      <c r="HU71" s="1">
        <v>0</v>
      </c>
      <c r="IP71" s="1">
        <v>97</v>
      </c>
      <c r="IQ71" s="1">
        <v>99</v>
      </c>
      <c r="LX71" s="1">
        <v>120</v>
      </c>
      <c r="LY71" s="1">
        <v>86</v>
      </c>
      <c r="PG71" s="1">
        <v>18</v>
      </c>
      <c r="PH71" s="1">
        <v>18</v>
      </c>
      <c r="SP71" s="1">
        <v>96.9</v>
      </c>
      <c r="SQ71" s="1">
        <v>97.8</v>
      </c>
      <c r="VX71" s="1">
        <v>1</v>
      </c>
      <c r="VY71" s="1">
        <v>1</v>
      </c>
      <c r="WQ71" s="1">
        <v>0</v>
      </c>
      <c r="WR71" s="1">
        <v>0</v>
      </c>
      <c r="ZY71" s="1">
        <v>104.4</v>
      </c>
      <c r="ZZ71" s="1">
        <v>105</v>
      </c>
      <c r="AAY71" s="1">
        <v>24</v>
      </c>
      <c r="AAZ71" s="1">
        <v>30</v>
      </c>
      <c r="ABB71" s="1">
        <v>11.6</v>
      </c>
      <c r="ABC71" s="1">
        <v>11.2</v>
      </c>
      <c r="ABE71" s="1">
        <v>34</v>
      </c>
      <c r="ABF71" s="1">
        <v>33</v>
      </c>
      <c r="ABU71" s="1">
        <v>135</v>
      </c>
      <c r="ABV71" s="1">
        <v>138</v>
      </c>
      <c r="ABX71" s="1">
        <v>6</v>
      </c>
      <c r="ABY71" s="1">
        <v>3.5</v>
      </c>
      <c r="ACA71" s="1">
        <v>107</v>
      </c>
      <c r="ACB71" s="1">
        <v>98</v>
      </c>
      <c r="ACD71" s="1">
        <v>0.74</v>
      </c>
      <c r="ACE71" s="1">
        <v>1.02</v>
      </c>
      <c r="ACG71" s="1">
        <v>103</v>
      </c>
      <c r="ACH71" s="1">
        <v>95</v>
      </c>
      <c r="ACQ71" s="1">
        <v>16</v>
      </c>
      <c r="ACR71" s="1">
        <v>16</v>
      </c>
      <c r="ACT71" s="1">
        <v>1.2</v>
      </c>
      <c r="ACU71" s="1">
        <v>1.2</v>
      </c>
      <c r="ACW71" s="1">
        <v>11</v>
      </c>
      <c r="ACX71" s="1">
        <v>14</v>
      </c>
      <c r="AGS71" s="1">
        <v>1</v>
      </c>
      <c r="AGT71" s="1">
        <v>0</v>
      </c>
      <c r="AGU71" s="1">
        <v>1</v>
      </c>
      <c r="AGV71" s="1">
        <v>0</v>
      </c>
      <c r="AGW71" s="1">
        <v>0</v>
      </c>
      <c r="AGX71" s="1">
        <v>0</v>
      </c>
      <c r="AGY71" s="1">
        <v>0</v>
      </c>
      <c r="AGZ71" s="1">
        <v>2</v>
      </c>
      <c r="AHA71" s="1">
        <v>0</v>
      </c>
      <c r="AHB71" s="1">
        <v>0</v>
      </c>
      <c r="AHC71" s="1">
        <v>1</v>
      </c>
      <c r="AHD71" s="1">
        <v>0</v>
      </c>
      <c r="AHE71" s="1">
        <v>0</v>
      </c>
      <c r="AHF71" s="1">
        <v>0</v>
      </c>
      <c r="AHH71" s="1">
        <v>0</v>
      </c>
      <c r="AHI71" s="1">
        <v>0</v>
      </c>
      <c r="AHK71" s="1">
        <v>0</v>
      </c>
      <c r="AHL71" s="1">
        <v>0</v>
      </c>
      <c r="AHM71" s="1">
        <v>0</v>
      </c>
      <c r="AHN71" s="1">
        <v>0</v>
      </c>
      <c r="AHO71" s="1">
        <v>0</v>
      </c>
      <c r="AHP71" s="1">
        <v>0</v>
      </c>
      <c r="AHQ71" s="1">
        <v>0</v>
      </c>
      <c r="AHR71" s="1">
        <v>0</v>
      </c>
      <c r="AIM71" s="1">
        <v>0</v>
      </c>
      <c r="AIN71" s="1">
        <v>0</v>
      </c>
      <c r="AIO71" s="1">
        <v>0</v>
      </c>
      <c r="AIT71" s="1">
        <v>1</v>
      </c>
      <c r="AIU71" s="1">
        <v>1</v>
      </c>
      <c r="AIV71" s="1">
        <v>0</v>
      </c>
      <c r="AIW71" s="1">
        <v>0</v>
      </c>
      <c r="AIX71" s="1">
        <v>54</v>
      </c>
      <c r="AJB71" s="1">
        <v>99</v>
      </c>
    </row>
    <row r="72" spans="1:939" s="1" customFormat="1">
      <c r="B72" s="1">
        <v>7</v>
      </c>
      <c r="C72" s="1">
        <v>1</v>
      </c>
      <c r="D72" s="1" t="s">
        <v>3573</v>
      </c>
      <c r="O72" s="1">
        <v>1</v>
      </c>
      <c r="Z72" s="1">
        <v>0</v>
      </c>
      <c r="AA72" s="1">
        <v>2</v>
      </c>
      <c r="AB72" s="1" t="s">
        <v>7523</v>
      </c>
      <c r="AC72" s="1">
        <v>15</v>
      </c>
      <c r="AD72" s="1">
        <v>0</v>
      </c>
      <c r="AE72" s="1">
        <v>2</v>
      </c>
      <c r="AF72" s="1">
        <v>0</v>
      </c>
      <c r="AG72" s="1">
        <v>0</v>
      </c>
      <c r="AI72" s="1">
        <v>154</v>
      </c>
      <c r="AJ72" s="1">
        <v>150</v>
      </c>
      <c r="AK72" s="1">
        <v>150</v>
      </c>
      <c r="AL72" s="1">
        <v>160</v>
      </c>
      <c r="DR72" s="1">
        <v>90</v>
      </c>
      <c r="DS72" s="1">
        <v>100</v>
      </c>
      <c r="DT72" s="1">
        <v>100</v>
      </c>
      <c r="DU72" s="1">
        <v>70</v>
      </c>
      <c r="HA72" s="1">
        <v>0</v>
      </c>
      <c r="HB72" s="1">
        <v>0</v>
      </c>
      <c r="HC72" s="1">
        <v>2</v>
      </c>
      <c r="HD72" s="1">
        <v>0</v>
      </c>
      <c r="HT72" s="1">
        <v>0</v>
      </c>
      <c r="HU72" s="1">
        <v>0</v>
      </c>
      <c r="HV72" s="1">
        <v>0</v>
      </c>
      <c r="HW72" s="1">
        <v>1</v>
      </c>
      <c r="IP72" s="1">
        <v>100</v>
      </c>
      <c r="IQ72" s="1">
        <v>97</v>
      </c>
      <c r="LX72" s="1">
        <v>92</v>
      </c>
      <c r="LY72" s="1">
        <v>146</v>
      </c>
      <c r="PG72" s="1">
        <v>16</v>
      </c>
      <c r="PH72" s="1">
        <v>16</v>
      </c>
      <c r="SP72" s="1">
        <v>97.8</v>
      </c>
      <c r="SQ72" s="1">
        <v>97.5</v>
      </c>
      <c r="VX72" s="1">
        <v>1</v>
      </c>
      <c r="VY72" s="1">
        <v>1</v>
      </c>
      <c r="WQ72" s="1">
        <v>0</v>
      </c>
      <c r="WR72" s="1">
        <v>0</v>
      </c>
      <c r="ZY72" s="1">
        <v>104.8</v>
      </c>
      <c r="ZZ72" s="1">
        <v>104.6</v>
      </c>
      <c r="AAY72" s="1">
        <v>31</v>
      </c>
      <c r="ABB72" s="1">
        <v>10.9</v>
      </c>
      <c r="ABE72" s="1">
        <v>32</v>
      </c>
      <c r="ABU72" s="1">
        <v>137</v>
      </c>
      <c r="ABX72" s="1">
        <v>4.7</v>
      </c>
      <c r="ACA72" s="1">
        <v>98</v>
      </c>
      <c r="ACD72" s="1">
        <v>1.02</v>
      </c>
      <c r="ACG72" s="1">
        <v>112</v>
      </c>
      <c r="ACQ72" s="1">
        <v>18</v>
      </c>
      <c r="ACT72" s="1">
        <v>1.4</v>
      </c>
      <c r="ACW72" s="1">
        <v>14</v>
      </c>
      <c r="AGS72" s="1">
        <v>0</v>
      </c>
      <c r="AGT72" s="1">
        <v>0</v>
      </c>
      <c r="AGU72" s="1">
        <v>0</v>
      </c>
      <c r="AGV72" s="1">
        <v>0</v>
      </c>
      <c r="AGW72" s="1">
        <v>0</v>
      </c>
      <c r="AGX72" s="1">
        <v>0</v>
      </c>
      <c r="AGY72" s="1">
        <v>0</v>
      </c>
      <c r="AGZ72" s="1">
        <v>1</v>
      </c>
      <c r="AHA72" s="1">
        <v>0</v>
      </c>
      <c r="AHB72" s="1">
        <v>0</v>
      </c>
      <c r="AHC72" s="1">
        <v>1</v>
      </c>
      <c r="AHD72" s="1">
        <v>0</v>
      </c>
      <c r="AHE72" s="1">
        <v>0</v>
      </c>
      <c r="AHF72" s="1">
        <v>0</v>
      </c>
      <c r="AHH72" s="1">
        <v>0</v>
      </c>
      <c r="AHI72" s="1">
        <v>0</v>
      </c>
      <c r="AHK72" s="1">
        <v>0</v>
      </c>
      <c r="AHL72" s="1">
        <v>0</v>
      </c>
      <c r="AHM72" s="1">
        <v>0</v>
      </c>
      <c r="AHN72" s="1">
        <v>0</v>
      </c>
      <c r="AHO72" s="1">
        <v>0</v>
      </c>
      <c r="AHP72" s="1">
        <v>0</v>
      </c>
      <c r="AHQ72" s="1">
        <v>0</v>
      </c>
      <c r="AHR72" s="1">
        <v>0</v>
      </c>
      <c r="AIM72" s="1">
        <v>0</v>
      </c>
      <c r="AIN72" s="1">
        <v>0</v>
      </c>
      <c r="AIO72" s="1">
        <v>0</v>
      </c>
      <c r="AIT72" s="1">
        <v>2</v>
      </c>
      <c r="AIU72" s="1">
        <v>0</v>
      </c>
      <c r="AIV72" s="1">
        <v>0</v>
      </c>
      <c r="AIW72" s="1">
        <v>0</v>
      </c>
      <c r="AIX72" s="1">
        <v>37</v>
      </c>
      <c r="AIY72" s="1">
        <v>35</v>
      </c>
    </row>
    <row r="73" spans="1:939" s="80" customFormat="1">
      <c r="B73" s="80">
        <v>8</v>
      </c>
      <c r="C73" s="80">
        <v>0</v>
      </c>
      <c r="Z73" s="80">
        <v>0</v>
      </c>
      <c r="AA73" s="80">
        <v>2</v>
      </c>
      <c r="AB73" s="80" t="s">
        <v>7524</v>
      </c>
      <c r="AC73" s="80">
        <v>2</v>
      </c>
      <c r="AD73" s="80">
        <v>0</v>
      </c>
      <c r="AE73" s="80">
        <v>8</v>
      </c>
      <c r="AF73" s="80">
        <v>0</v>
      </c>
      <c r="AG73" s="80">
        <v>0</v>
      </c>
      <c r="AI73" s="80">
        <v>138</v>
      </c>
      <c r="DR73" s="80">
        <v>62</v>
      </c>
      <c r="HA73" s="80">
        <v>0</v>
      </c>
      <c r="HT73" s="80">
        <v>0</v>
      </c>
      <c r="IP73" s="80">
        <v>97</v>
      </c>
      <c r="LX73" s="80">
        <v>76</v>
      </c>
      <c r="PG73" s="80">
        <v>16</v>
      </c>
      <c r="SP73" s="80">
        <v>98</v>
      </c>
      <c r="VX73" s="80">
        <v>1</v>
      </c>
      <c r="WQ73" s="80">
        <v>0</v>
      </c>
      <c r="ZY73" s="80">
        <v>105.2</v>
      </c>
      <c r="AGS73" s="80">
        <v>0</v>
      </c>
      <c r="AGT73" s="80">
        <v>0</v>
      </c>
      <c r="AGU73" s="80">
        <v>0</v>
      </c>
      <c r="AGV73" s="80">
        <v>0</v>
      </c>
      <c r="AGW73" s="80">
        <v>0</v>
      </c>
      <c r="AGX73" s="80">
        <v>0</v>
      </c>
      <c r="AGY73" s="80">
        <v>0</v>
      </c>
      <c r="AGZ73" s="80">
        <v>0</v>
      </c>
      <c r="AHA73" s="80">
        <v>0</v>
      </c>
      <c r="AHB73" s="80">
        <v>0</v>
      </c>
      <c r="AHC73" s="80">
        <v>1</v>
      </c>
      <c r="AHD73" s="80">
        <v>0</v>
      </c>
      <c r="AHE73" s="80">
        <v>0</v>
      </c>
      <c r="AHF73" s="80">
        <v>0</v>
      </c>
      <c r="AHH73" s="80">
        <v>0</v>
      </c>
      <c r="AHI73" s="80">
        <v>0</v>
      </c>
      <c r="AHK73" s="80">
        <v>0</v>
      </c>
      <c r="AHL73" s="80">
        <v>0</v>
      </c>
      <c r="AHM73" s="80">
        <v>0</v>
      </c>
      <c r="AHN73" s="80">
        <v>0</v>
      </c>
      <c r="AHO73" s="80">
        <v>0</v>
      </c>
      <c r="AHP73" s="80">
        <v>0</v>
      </c>
      <c r="AHQ73" s="80">
        <v>0</v>
      </c>
      <c r="AHR73" s="80">
        <v>0</v>
      </c>
      <c r="AIM73" s="80">
        <v>0</v>
      </c>
      <c r="AIN73" s="80">
        <v>0</v>
      </c>
      <c r="AIO73" s="80">
        <v>0</v>
      </c>
      <c r="AIT73" s="80">
        <v>1</v>
      </c>
      <c r="AIU73" s="80">
        <v>0</v>
      </c>
      <c r="AIV73" s="80">
        <v>0</v>
      </c>
      <c r="AIW73" s="80">
        <v>0</v>
      </c>
      <c r="AIX73" s="80">
        <v>44</v>
      </c>
    </row>
    <row r="74" spans="1:939" s="1" customFormat="1">
      <c r="A74" s="1">
        <v>12</v>
      </c>
      <c r="B74" s="1">
        <v>1</v>
      </c>
      <c r="C74" s="1">
        <v>1</v>
      </c>
      <c r="D74" s="1" t="s">
        <v>7525</v>
      </c>
      <c r="O74" s="1">
        <v>0</v>
      </c>
      <c r="Z74" s="1">
        <v>0</v>
      </c>
      <c r="AA74" s="1">
        <v>2</v>
      </c>
      <c r="AB74" s="1" t="s">
        <v>7526</v>
      </c>
      <c r="AC74" s="1">
        <v>0</v>
      </c>
      <c r="AE74" s="1">
        <v>0</v>
      </c>
      <c r="AG74" s="1">
        <v>0</v>
      </c>
      <c r="AI74" s="1">
        <v>130</v>
      </c>
      <c r="DR74" s="1">
        <v>82</v>
      </c>
      <c r="HA74" s="1">
        <v>0</v>
      </c>
      <c r="HT74" s="1">
        <v>0</v>
      </c>
      <c r="IP74" s="1">
        <v>96</v>
      </c>
      <c r="LX74" s="1">
        <v>86</v>
      </c>
      <c r="PG74" s="1">
        <v>16</v>
      </c>
      <c r="SP74" s="1">
        <v>97.8</v>
      </c>
      <c r="VX74" s="1">
        <v>1</v>
      </c>
      <c r="WQ74" s="1">
        <v>0</v>
      </c>
      <c r="AGS74" s="1">
        <v>0</v>
      </c>
      <c r="AGT74" s="1">
        <v>0</v>
      </c>
      <c r="AGU74" s="1">
        <v>0</v>
      </c>
      <c r="AGV74" s="1">
        <v>0</v>
      </c>
      <c r="AGW74" s="1">
        <v>0</v>
      </c>
      <c r="AGX74" s="1">
        <v>0</v>
      </c>
      <c r="AGY74" s="1">
        <v>0</v>
      </c>
      <c r="AGZ74" s="1">
        <v>0</v>
      </c>
      <c r="AHA74" s="1">
        <v>0</v>
      </c>
      <c r="AHB74" s="1">
        <v>0</v>
      </c>
      <c r="AHC74" s="1">
        <v>1</v>
      </c>
      <c r="AHD74" s="1">
        <v>0</v>
      </c>
      <c r="AHE74" s="1">
        <v>0</v>
      </c>
      <c r="AHF74" s="1">
        <v>0</v>
      </c>
      <c r="AHH74" s="1">
        <v>0</v>
      </c>
      <c r="AHI74" s="1">
        <v>0</v>
      </c>
      <c r="AHK74" s="1">
        <v>0</v>
      </c>
      <c r="AHL74" s="1">
        <v>0</v>
      </c>
      <c r="AHM74" s="1">
        <v>0</v>
      </c>
      <c r="AHN74" s="1">
        <v>0</v>
      </c>
      <c r="AHO74" s="1">
        <v>0</v>
      </c>
      <c r="AHP74" s="1">
        <v>0</v>
      </c>
      <c r="AHQ74" s="1">
        <v>0</v>
      </c>
      <c r="AHR74" s="1">
        <v>2</v>
      </c>
      <c r="AIM74" s="1">
        <v>0</v>
      </c>
      <c r="AIN74" s="1">
        <v>0</v>
      </c>
      <c r="AIO74" s="1">
        <v>0</v>
      </c>
      <c r="AIP74" s="1">
        <v>1</v>
      </c>
      <c r="AIQ74" s="1">
        <v>1</v>
      </c>
      <c r="AIR74" s="1">
        <v>1</v>
      </c>
      <c r="AIS74" s="1">
        <v>1</v>
      </c>
      <c r="AIT74" s="3">
        <v>1</v>
      </c>
      <c r="AIU74" s="1">
        <v>0</v>
      </c>
      <c r="AIV74" s="1">
        <v>0</v>
      </c>
      <c r="AIW74" s="1">
        <v>0</v>
      </c>
      <c r="AIX74" s="1">
        <v>47</v>
      </c>
    </row>
    <row r="75" spans="1:939" s="1" customFormat="1">
      <c r="B75" s="1">
        <v>2</v>
      </c>
      <c r="C75" s="1">
        <v>0</v>
      </c>
      <c r="Z75" s="1">
        <v>0</v>
      </c>
      <c r="AA75" s="1">
        <v>2</v>
      </c>
      <c r="AB75" s="1" t="s">
        <v>7527</v>
      </c>
      <c r="AC75" s="1">
        <v>0</v>
      </c>
      <c r="AE75" s="1">
        <v>0</v>
      </c>
      <c r="AG75" s="1">
        <v>0</v>
      </c>
      <c r="AI75" s="1">
        <v>118</v>
      </c>
      <c r="AJ75" s="1">
        <v>122</v>
      </c>
      <c r="DR75" s="1">
        <v>74</v>
      </c>
      <c r="DS75" s="1">
        <v>70</v>
      </c>
      <c r="HA75" s="1">
        <v>0</v>
      </c>
      <c r="HB75" s="1">
        <v>0</v>
      </c>
      <c r="HT75" s="1">
        <v>0</v>
      </c>
      <c r="HU75" s="1">
        <v>0</v>
      </c>
      <c r="IP75" s="1">
        <v>98</v>
      </c>
      <c r="IQ75" s="1">
        <v>98</v>
      </c>
      <c r="LX75" s="1">
        <v>68</v>
      </c>
      <c r="LY75" s="1">
        <v>70</v>
      </c>
      <c r="PG75" s="1">
        <v>16</v>
      </c>
      <c r="PH75" s="1">
        <v>16</v>
      </c>
      <c r="SP75" s="1">
        <v>98</v>
      </c>
      <c r="SQ75" s="1">
        <v>97.8</v>
      </c>
      <c r="VX75" s="1">
        <v>1</v>
      </c>
      <c r="VY75" s="1">
        <v>1</v>
      </c>
      <c r="WQ75" s="1">
        <v>0</v>
      </c>
      <c r="WR75" s="1">
        <v>0</v>
      </c>
      <c r="AGS75" s="1">
        <v>0</v>
      </c>
      <c r="AGT75" s="1">
        <v>0</v>
      </c>
      <c r="AGU75" s="1">
        <v>0</v>
      </c>
      <c r="AGV75" s="1">
        <v>0</v>
      </c>
      <c r="AGW75" s="1">
        <v>0</v>
      </c>
      <c r="AGX75" s="1">
        <v>0</v>
      </c>
      <c r="AGY75" s="1">
        <v>0</v>
      </c>
      <c r="AGZ75" s="1">
        <v>0</v>
      </c>
      <c r="AHA75" s="1">
        <v>0</v>
      </c>
      <c r="AHB75" s="1">
        <v>0</v>
      </c>
      <c r="AHC75" s="1">
        <v>1</v>
      </c>
      <c r="AHD75" s="1">
        <v>0</v>
      </c>
      <c r="AHE75" s="1">
        <v>0</v>
      </c>
      <c r="AHF75" s="1">
        <v>0</v>
      </c>
      <c r="AHH75" s="1">
        <v>0</v>
      </c>
      <c r="AHI75" s="1">
        <v>0</v>
      </c>
      <c r="AHK75" s="1">
        <v>0</v>
      </c>
      <c r="AHL75" s="1">
        <v>0</v>
      </c>
      <c r="AHM75" s="1">
        <v>0</v>
      </c>
      <c r="AHN75" s="1">
        <v>0</v>
      </c>
      <c r="AHO75" s="1">
        <v>0</v>
      </c>
      <c r="AHP75" s="1">
        <v>0</v>
      </c>
      <c r="AHQ75" s="1">
        <v>0</v>
      </c>
      <c r="AHR75" s="1">
        <v>0</v>
      </c>
      <c r="AIM75" s="1">
        <v>0</v>
      </c>
      <c r="AIN75" s="1">
        <v>0</v>
      </c>
      <c r="AIO75" s="1">
        <v>0</v>
      </c>
      <c r="AIT75" s="3">
        <v>0</v>
      </c>
      <c r="AIU75" s="1">
        <v>2</v>
      </c>
      <c r="AIV75" s="1">
        <v>0</v>
      </c>
      <c r="AIW75" s="1">
        <v>0</v>
      </c>
      <c r="AJB75" s="1">
        <v>39</v>
      </c>
      <c r="AJC75" s="1">
        <v>35</v>
      </c>
    </row>
    <row r="76" spans="1:939" s="1" customFormat="1">
      <c r="B76" s="1">
        <v>3</v>
      </c>
      <c r="C76" s="1">
        <v>0</v>
      </c>
      <c r="Z76" s="1">
        <v>0</v>
      </c>
      <c r="AA76" s="1">
        <v>2</v>
      </c>
      <c r="AC76" s="1">
        <v>0</v>
      </c>
      <c r="AE76" s="1">
        <v>0</v>
      </c>
      <c r="AG76" s="1">
        <v>0</v>
      </c>
      <c r="AI76" s="1">
        <v>140</v>
      </c>
      <c r="AJ76" s="1">
        <v>116</v>
      </c>
      <c r="DR76" s="1">
        <v>70</v>
      </c>
      <c r="DS76" s="1">
        <v>68</v>
      </c>
      <c r="HA76" s="1">
        <v>0</v>
      </c>
      <c r="HB76" s="1">
        <v>0</v>
      </c>
      <c r="HT76" s="1">
        <v>0</v>
      </c>
      <c r="HU76" s="1">
        <v>0</v>
      </c>
      <c r="IP76" s="1">
        <v>98</v>
      </c>
      <c r="IQ76" s="1">
        <v>99</v>
      </c>
      <c r="LX76" s="1">
        <v>68</v>
      </c>
      <c r="LY76" s="1">
        <v>64</v>
      </c>
      <c r="PG76" s="1">
        <v>16</v>
      </c>
      <c r="PH76" s="1">
        <v>16</v>
      </c>
      <c r="SP76" s="1">
        <v>98</v>
      </c>
      <c r="SQ76" s="1">
        <v>97.5</v>
      </c>
      <c r="VX76" s="1">
        <v>1</v>
      </c>
      <c r="VY76" s="1">
        <v>1</v>
      </c>
      <c r="WQ76" s="1">
        <v>0</v>
      </c>
      <c r="WR76" s="1">
        <v>0</v>
      </c>
      <c r="AGS76" s="1">
        <v>0</v>
      </c>
      <c r="AGT76" s="1">
        <v>0</v>
      </c>
      <c r="AGU76" s="1">
        <v>0</v>
      </c>
      <c r="AGV76" s="1">
        <v>0</v>
      </c>
      <c r="AGW76" s="1">
        <v>0</v>
      </c>
      <c r="AGX76" s="1">
        <v>0</v>
      </c>
      <c r="AGY76" s="1">
        <v>0</v>
      </c>
      <c r="AGZ76" s="1">
        <v>0</v>
      </c>
      <c r="AHA76" s="1">
        <v>0</v>
      </c>
      <c r="AHB76" s="1">
        <v>0</v>
      </c>
      <c r="AHC76" s="1">
        <v>1</v>
      </c>
      <c r="AHD76" s="1">
        <v>0</v>
      </c>
      <c r="AHE76" s="1">
        <v>0</v>
      </c>
      <c r="AHF76" s="1">
        <v>0</v>
      </c>
      <c r="AHH76" s="1">
        <v>0</v>
      </c>
      <c r="AHI76" s="1">
        <v>0</v>
      </c>
      <c r="AHK76" s="1">
        <v>0</v>
      </c>
      <c r="AHL76" s="1">
        <v>0</v>
      </c>
      <c r="AHM76" s="1">
        <v>0</v>
      </c>
      <c r="AHN76" s="1">
        <v>0</v>
      </c>
      <c r="AHO76" s="1">
        <v>0</v>
      </c>
      <c r="AHP76" s="1">
        <v>0</v>
      </c>
      <c r="AHQ76" s="1">
        <v>0</v>
      </c>
      <c r="AHR76" s="1">
        <v>2</v>
      </c>
      <c r="AIM76" s="1">
        <v>0</v>
      </c>
      <c r="AIN76" s="1">
        <v>0</v>
      </c>
      <c r="AIO76" s="1">
        <v>0</v>
      </c>
      <c r="AIT76" s="3">
        <v>0</v>
      </c>
      <c r="AIU76" s="1">
        <v>2</v>
      </c>
      <c r="AIV76" s="1">
        <v>0</v>
      </c>
      <c r="AIW76" s="1">
        <v>0</v>
      </c>
      <c r="AJB76" s="1">
        <v>34</v>
      </c>
      <c r="AJC76" s="1">
        <v>25</v>
      </c>
    </row>
    <row r="77" spans="1:939" s="80" customFormat="1">
      <c r="B77" s="80">
        <v>4</v>
      </c>
      <c r="C77" s="80">
        <v>0</v>
      </c>
      <c r="Z77" s="80">
        <v>0</v>
      </c>
      <c r="AA77" s="80">
        <v>2</v>
      </c>
      <c r="AC77" s="80">
        <v>0</v>
      </c>
      <c r="AE77" s="80">
        <v>0</v>
      </c>
      <c r="AG77" s="80">
        <v>1</v>
      </c>
      <c r="AH77" s="80">
        <v>0</v>
      </c>
      <c r="AI77" s="80">
        <v>138</v>
      </c>
      <c r="DR77" s="80">
        <v>78</v>
      </c>
      <c r="HA77" s="80">
        <v>0</v>
      </c>
      <c r="HT77" s="80">
        <v>0</v>
      </c>
      <c r="IP77" s="80">
        <v>100</v>
      </c>
      <c r="LX77" s="80">
        <v>66</v>
      </c>
      <c r="PG77" s="80">
        <v>16</v>
      </c>
      <c r="SP77" s="80">
        <v>97.3</v>
      </c>
      <c r="VX77" s="80">
        <v>1</v>
      </c>
      <c r="WQ77" s="80">
        <v>0</v>
      </c>
      <c r="AGS77" s="80">
        <v>0</v>
      </c>
      <c r="AGT77" s="80">
        <v>0</v>
      </c>
      <c r="AGU77" s="80">
        <v>0</v>
      </c>
      <c r="AGV77" s="80">
        <v>0</v>
      </c>
      <c r="AGW77" s="80">
        <v>0</v>
      </c>
      <c r="AGX77" s="80">
        <v>0</v>
      </c>
      <c r="AGY77" s="80">
        <v>0</v>
      </c>
      <c r="AGZ77" s="80">
        <v>0</v>
      </c>
      <c r="AHA77" s="80">
        <v>0</v>
      </c>
      <c r="AHB77" s="80">
        <v>0</v>
      </c>
      <c r="AHC77" s="80">
        <v>1</v>
      </c>
      <c r="AHD77" s="80">
        <v>0</v>
      </c>
      <c r="AHE77" s="80">
        <v>0</v>
      </c>
      <c r="AHF77" s="80">
        <v>0</v>
      </c>
      <c r="AHH77" s="80">
        <v>0</v>
      </c>
      <c r="AHI77" s="80">
        <v>0</v>
      </c>
      <c r="AHK77" s="80">
        <v>0</v>
      </c>
      <c r="AHL77" s="80">
        <v>0</v>
      </c>
      <c r="AHM77" s="80">
        <v>0</v>
      </c>
      <c r="AHN77" s="80">
        <v>0</v>
      </c>
      <c r="AHO77" s="80">
        <v>0</v>
      </c>
      <c r="AHP77" s="80">
        <v>0</v>
      </c>
      <c r="AHQ77" s="80">
        <v>0</v>
      </c>
      <c r="AHR77" s="80">
        <v>0</v>
      </c>
      <c r="AIM77" s="80">
        <v>0</v>
      </c>
      <c r="AIN77" s="80">
        <v>0</v>
      </c>
      <c r="AIO77" s="80">
        <v>0</v>
      </c>
      <c r="AIT77" s="86">
        <v>1</v>
      </c>
      <c r="AIU77" s="80">
        <v>0</v>
      </c>
      <c r="AIV77" s="80">
        <v>0</v>
      </c>
      <c r="AIW77" s="80">
        <v>0</v>
      </c>
      <c r="AIX77" s="80">
        <v>27</v>
      </c>
    </row>
    <row r="78" spans="1:939" s="1" customFormat="1">
      <c r="A78" s="1">
        <v>13</v>
      </c>
      <c r="B78" s="1">
        <v>1</v>
      </c>
      <c r="C78" s="1">
        <v>1</v>
      </c>
      <c r="D78" s="1" t="s">
        <v>7528</v>
      </c>
      <c r="O78" s="1">
        <v>1</v>
      </c>
      <c r="Z78" s="1">
        <v>0</v>
      </c>
      <c r="AA78" s="1">
        <v>1</v>
      </c>
      <c r="AC78" s="1">
        <v>0</v>
      </c>
      <c r="AE78" s="1">
        <v>0</v>
      </c>
      <c r="AG78" s="1">
        <v>0</v>
      </c>
      <c r="AI78" s="1">
        <v>142</v>
      </c>
      <c r="DR78" s="1">
        <v>54</v>
      </c>
      <c r="HA78" s="1">
        <v>2</v>
      </c>
      <c r="HT78" s="1">
        <v>0</v>
      </c>
      <c r="IP78" s="1">
        <v>98</v>
      </c>
      <c r="LX78" s="1">
        <v>66</v>
      </c>
      <c r="PG78" s="1">
        <v>16</v>
      </c>
      <c r="SP78" s="1">
        <v>99</v>
      </c>
      <c r="VX78" s="1">
        <v>1</v>
      </c>
      <c r="WQ78" s="1">
        <v>0</v>
      </c>
      <c r="AAY78" s="1">
        <v>22</v>
      </c>
      <c r="ABB78" s="1">
        <v>10.5</v>
      </c>
      <c r="ABE78" s="1">
        <v>31</v>
      </c>
      <c r="ABU78" s="1">
        <v>138</v>
      </c>
      <c r="ABX78" s="1">
        <v>3.8</v>
      </c>
      <c r="ACA78" s="1">
        <v>105</v>
      </c>
      <c r="ACD78" s="1">
        <v>1.01</v>
      </c>
      <c r="ACG78" s="1">
        <v>251</v>
      </c>
      <c r="ACQ78" s="1">
        <v>22</v>
      </c>
      <c r="ACT78" s="1">
        <v>1.3</v>
      </c>
      <c r="ACW78" s="1">
        <v>16</v>
      </c>
      <c r="AGS78" s="1">
        <v>0</v>
      </c>
      <c r="AGT78" s="1">
        <v>0</v>
      </c>
      <c r="AGU78" s="1">
        <v>0</v>
      </c>
      <c r="AGV78" s="1">
        <v>0</v>
      </c>
      <c r="AGW78" s="1">
        <v>0</v>
      </c>
      <c r="AGX78" s="1">
        <v>0</v>
      </c>
      <c r="AGY78" s="1">
        <v>0</v>
      </c>
      <c r="AGZ78" s="1">
        <v>1</v>
      </c>
      <c r="AHA78" s="1">
        <v>0</v>
      </c>
      <c r="AHB78" s="1">
        <v>0</v>
      </c>
      <c r="AHC78" s="1">
        <v>1</v>
      </c>
      <c r="AHD78" s="1">
        <v>0</v>
      </c>
      <c r="AHE78" s="1">
        <v>0</v>
      </c>
      <c r="AHF78" s="1">
        <v>0</v>
      </c>
      <c r="AHH78" s="1">
        <v>0</v>
      </c>
      <c r="AHI78" s="1">
        <v>0</v>
      </c>
      <c r="AHK78" s="1">
        <v>0</v>
      </c>
      <c r="AHL78" s="1">
        <v>0</v>
      </c>
      <c r="AHM78" s="1">
        <v>0</v>
      </c>
      <c r="AHN78" s="1">
        <v>0</v>
      </c>
      <c r="AHO78" s="1">
        <v>0</v>
      </c>
      <c r="AHP78" s="1">
        <v>0</v>
      </c>
      <c r="AHQ78" s="1">
        <v>0</v>
      </c>
      <c r="AHR78" s="1">
        <v>0</v>
      </c>
      <c r="AIM78" s="1">
        <v>0</v>
      </c>
      <c r="AIN78" s="1">
        <v>0</v>
      </c>
      <c r="AIO78" s="1">
        <v>0</v>
      </c>
      <c r="AIP78" s="1">
        <v>0</v>
      </c>
      <c r="AIQ78" s="1">
        <v>1</v>
      </c>
      <c r="AIR78" s="1">
        <v>0</v>
      </c>
      <c r="AIS78" s="1">
        <v>1</v>
      </c>
      <c r="AIT78" s="3">
        <v>1</v>
      </c>
      <c r="AIV78" s="1">
        <v>0</v>
      </c>
      <c r="AIW78" s="1">
        <v>0</v>
      </c>
      <c r="AIX78" s="1">
        <v>60</v>
      </c>
    </row>
    <row r="79" spans="1:939" s="1" customFormat="1">
      <c r="B79" s="1">
        <v>2</v>
      </c>
      <c r="C79" s="1">
        <v>1</v>
      </c>
      <c r="D79" s="1" t="s">
        <v>7529</v>
      </c>
      <c r="E79" s="1" t="s">
        <v>7530</v>
      </c>
      <c r="O79" s="1">
        <v>1</v>
      </c>
      <c r="P79" s="1">
        <v>1</v>
      </c>
      <c r="Z79" s="1">
        <v>0</v>
      </c>
      <c r="AA79" s="1">
        <v>1</v>
      </c>
      <c r="AB79" s="1" t="s">
        <v>7531</v>
      </c>
      <c r="AC79" s="1">
        <v>0</v>
      </c>
      <c r="AE79" s="1">
        <v>0</v>
      </c>
      <c r="AG79" s="1">
        <v>0</v>
      </c>
      <c r="AI79" s="1">
        <v>138</v>
      </c>
      <c r="AJ79" s="1">
        <v>140</v>
      </c>
      <c r="AK79" s="1">
        <v>144</v>
      </c>
      <c r="DR79" s="1">
        <v>44</v>
      </c>
      <c r="DS79" s="1">
        <v>46</v>
      </c>
      <c r="DT79" s="1">
        <v>46</v>
      </c>
      <c r="HA79" s="1">
        <v>2</v>
      </c>
      <c r="HB79" s="1">
        <v>2</v>
      </c>
      <c r="HC79" s="1">
        <v>0</v>
      </c>
      <c r="HT79" s="1">
        <v>0</v>
      </c>
      <c r="HU79" s="1">
        <v>0</v>
      </c>
      <c r="HV79" s="1">
        <v>0</v>
      </c>
      <c r="IP79" s="1">
        <v>98</v>
      </c>
      <c r="IQ79" s="1">
        <v>94</v>
      </c>
      <c r="LX79" s="1">
        <v>72</v>
      </c>
      <c r="LY79" s="1">
        <v>80</v>
      </c>
      <c r="PG79" s="1">
        <v>20</v>
      </c>
      <c r="PH79" s="1">
        <v>20</v>
      </c>
      <c r="SP79" s="1">
        <v>98.3</v>
      </c>
      <c r="SQ79" s="1">
        <v>99.2</v>
      </c>
      <c r="VX79" s="1">
        <v>0</v>
      </c>
      <c r="VY79" s="1">
        <v>0</v>
      </c>
      <c r="WQ79" s="1">
        <v>0</v>
      </c>
      <c r="WR79" s="1">
        <v>0</v>
      </c>
      <c r="AAY79" s="1">
        <v>23</v>
      </c>
      <c r="ABB79" s="1">
        <v>10.199999999999999</v>
      </c>
      <c r="ABE79" s="1">
        <v>30</v>
      </c>
      <c r="ABU79" s="1">
        <v>137</v>
      </c>
      <c r="ABX79" s="1">
        <v>3.4</v>
      </c>
      <c r="ACA79" s="1">
        <v>102</v>
      </c>
      <c r="ACD79" s="1">
        <v>1.03</v>
      </c>
      <c r="ACG79" s="1">
        <v>275</v>
      </c>
      <c r="ACH79" s="1">
        <v>352</v>
      </c>
      <c r="ACQ79" s="1">
        <v>21</v>
      </c>
      <c r="ACT79" s="1">
        <v>1.2</v>
      </c>
      <c r="ACW79" s="1">
        <v>16</v>
      </c>
      <c r="AGS79" s="1">
        <v>0</v>
      </c>
      <c r="AGT79" s="1">
        <v>0</v>
      </c>
      <c r="AGU79" s="1">
        <v>0</v>
      </c>
      <c r="AGV79" s="1">
        <v>0</v>
      </c>
      <c r="AGW79" s="1">
        <v>0</v>
      </c>
      <c r="AGX79" s="1">
        <v>0</v>
      </c>
      <c r="AGY79" s="1">
        <v>0</v>
      </c>
      <c r="AGZ79" s="1">
        <v>2</v>
      </c>
      <c r="AHA79" s="1">
        <v>0</v>
      </c>
      <c r="AHB79" s="1">
        <v>0</v>
      </c>
      <c r="AHC79" s="1">
        <v>1</v>
      </c>
      <c r="AHD79" s="1">
        <v>0</v>
      </c>
      <c r="AHE79" s="1">
        <v>0</v>
      </c>
      <c r="AHF79" s="1">
        <v>0</v>
      </c>
      <c r="AHH79" s="1">
        <v>0</v>
      </c>
      <c r="AHI79" s="1">
        <v>0</v>
      </c>
      <c r="AHK79" s="1">
        <v>0</v>
      </c>
      <c r="AHL79" s="1">
        <v>0</v>
      </c>
      <c r="AHM79" s="1">
        <v>0</v>
      </c>
      <c r="AHN79" s="1">
        <v>0</v>
      </c>
      <c r="AHO79" s="1">
        <v>0</v>
      </c>
      <c r="AHP79" s="1">
        <v>0</v>
      </c>
      <c r="AHQ79" s="1">
        <v>0</v>
      </c>
      <c r="AHR79" s="1">
        <v>4</v>
      </c>
      <c r="AIM79" s="1">
        <v>0</v>
      </c>
      <c r="AIN79" s="1">
        <v>0</v>
      </c>
      <c r="AIO79" s="1">
        <v>0</v>
      </c>
      <c r="AIP79" s="1">
        <v>1</v>
      </c>
      <c r="AIR79" s="1">
        <v>0</v>
      </c>
      <c r="AIT79" s="3">
        <v>2</v>
      </c>
      <c r="AIV79" s="1">
        <v>0</v>
      </c>
      <c r="AIW79" s="1">
        <v>0</v>
      </c>
      <c r="AIX79" s="1">
        <v>60</v>
      </c>
      <c r="AIY79" s="1">
        <v>43</v>
      </c>
    </row>
    <row r="80" spans="1:939" s="80" customFormat="1">
      <c r="B80" s="80">
        <v>3</v>
      </c>
      <c r="C80" s="80">
        <v>0</v>
      </c>
      <c r="Z80" s="80">
        <v>0</v>
      </c>
      <c r="AA80" s="80">
        <v>2</v>
      </c>
      <c r="AB80" s="80" t="s">
        <v>7532</v>
      </c>
      <c r="AC80" s="80">
        <v>0</v>
      </c>
      <c r="AE80" s="80">
        <v>0</v>
      </c>
      <c r="AG80" s="80">
        <v>0</v>
      </c>
      <c r="AI80" s="80">
        <v>148</v>
      </c>
      <c r="DR80" s="80">
        <v>44</v>
      </c>
      <c r="HA80" s="80">
        <v>0</v>
      </c>
      <c r="HT80" s="80">
        <v>0</v>
      </c>
      <c r="IP80" s="80">
        <v>98</v>
      </c>
      <c r="LX80" s="80">
        <v>73</v>
      </c>
      <c r="PG80" s="80">
        <v>18</v>
      </c>
      <c r="SP80" s="80">
        <v>97</v>
      </c>
      <c r="VX80" s="80">
        <v>0</v>
      </c>
      <c r="WQ80" s="80">
        <v>0</v>
      </c>
      <c r="ACG80" s="80">
        <v>245</v>
      </c>
      <c r="AGS80" s="80">
        <v>0</v>
      </c>
      <c r="AGT80" s="80">
        <v>0</v>
      </c>
      <c r="AGU80" s="80">
        <v>0</v>
      </c>
      <c r="AGV80" s="80">
        <v>0</v>
      </c>
      <c r="AGW80" s="80">
        <v>0</v>
      </c>
      <c r="AGX80" s="80">
        <v>0</v>
      </c>
      <c r="AGY80" s="80">
        <v>0</v>
      </c>
      <c r="AGZ80" s="80">
        <v>1</v>
      </c>
      <c r="AHA80" s="80">
        <v>0</v>
      </c>
      <c r="AHB80" s="80">
        <v>0</v>
      </c>
      <c r="AHC80" s="80">
        <v>1</v>
      </c>
      <c r="AHD80" s="80">
        <v>0</v>
      </c>
      <c r="AHE80" s="80">
        <v>0</v>
      </c>
      <c r="AHF80" s="80">
        <v>0</v>
      </c>
      <c r="AHH80" s="80">
        <v>0</v>
      </c>
      <c r="AHI80" s="80">
        <v>0</v>
      </c>
      <c r="AHK80" s="80">
        <v>0</v>
      </c>
      <c r="AHL80" s="80">
        <v>0</v>
      </c>
      <c r="AHM80" s="80">
        <v>0</v>
      </c>
      <c r="AHN80" s="80">
        <v>0</v>
      </c>
      <c r="AHO80" s="80">
        <v>0</v>
      </c>
      <c r="AHP80" s="80">
        <v>0</v>
      </c>
      <c r="AHQ80" s="80">
        <v>0</v>
      </c>
      <c r="AHR80" s="80">
        <v>0</v>
      </c>
      <c r="AIM80" s="80">
        <v>0</v>
      </c>
      <c r="AIN80" s="80">
        <v>0</v>
      </c>
      <c r="AIO80" s="80">
        <v>0</v>
      </c>
      <c r="AIR80" s="80">
        <v>1</v>
      </c>
      <c r="AIT80" s="86">
        <v>1</v>
      </c>
      <c r="AIV80" s="80">
        <v>0</v>
      </c>
      <c r="AIW80" s="80">
        <v>0</v>
      </c>
      <c r="AIX80" s="80">
        <v>38</v>
      </c>
    </row>
    <row r="81" spans="1:950" s="1" customFormat="1">
      <c r="A81" s="1">
        <v>14</v>
      </c>
      <c r="B81" s="1">
        <v>1</v>
      </c>
      <c r="C81" s="1">
        <v>1</v>
      </c>
      <c r="D81" s="1" t="s">
        <v>5146</v>
      </c>
      <c r="O81" s="1">
        <v>0</v>
      </c>
      <c r="Z81" s="1">
        <v>0</v>
      </c>
      <c r="AA81" s="1">
        <v>1</v>
      </c>
      <c r="AC81" s="1">
        <v>0</v>
      </c>
      <c r="AE81" s="1">
        <v>0</v>
      </c>
      <c r="AG81" s="1">
        <v>0</v>
      </c>
      <c r="AI81" s="1">
        <v>176</v>
      </c>
      <c r="AJ81" s="1">
        <v>160</v>
      </c>
      <c r="DR81" s="1">
        <v>90</v>
      </c>
      <c r="DS81" s="1">
        <v>90</v>
      </c>
      <c r="HA81" s="1">
        <v>2</v>
      </c>
      <c r="HT81" s="1">
        <v>0</v>
      </c>
      <c r="IP81" s="1">
        <v>99</v>
      </c>
      <c r="LX81" s="1">
        <v>88</v>
      </c>
      <c r="PG81" s="1">
        <v>16</v>
      </c>
      <c r="SP81" s="1">
        <v>96</v>
      </c>
      <c r="VX81" s="1">
        <v>0</v>
      </c>
      <c r="WQ81" s="1">
        <v>0</v>
      </c>
      <c r="AGS81" s="1">
        <v>1</v>
      </c>
      <c r="AGT81" s="1">
        <v>0</v>
      </c>
      <c r="AGU81" s="1">
        <v>0</v>
      </c>
      <c r="AGV81" s="1">
        <v>1</v>
      </c>
      <c r="AGW81" s="1">
        <v>0</v>
      </c>
      <c r="AGX81" s="1">
        <v>0</v>
      </c>
      <c r="AGY81" s="1">
        <v>0</v>
      </c>
      <c r="AGZ81" s="1">
        <v>0</v>
      </c>
      <c r="AHA81" s="1">
        <v>0</v>
      </c>
      <c r="AHB81" s="1">
        <v>0</v>
      </c>
      <c r="AHC81" s="1">
        <v>1</v>
      </c>
      <c r="AHD81" s="1">
        <v>0</v>
      </c>
      <c r="AHE81" s="1">
        <v>0</v>
      </c>
      <c r="AHF81" s="1">
        <v>0</v>
      </c>
      <c r="AHH81" s="1">
        <v>0</v>
      </c>
      <c r="AHI81" s="1">
        <v>0</v>
      </c>
      <c r="AHK81" s="1">
        <v>0</v>
      </c>
      <c r="AHL81" s="1">
        <v>0</v>
      </c>
      <c r="AHM81" s="1">
        <v>0</v>
      </c>
      <c r="AHN81" s="1">
        <v>0</v>
      </c>
      <c r="AHO81" s="1">
        <v>0</v>
      </c>
      <c r="AHP81" s="1">
        <v>0</v>
      </c>
      <c r="AHQ81" s="1">
        <v>0</v>
      </c>
      <c r="AHR81" s="1">
        <v>0</v>
      </c>
      <c r="AIM81" s="1">
        <v>2</v>
      </c>
      <c r="AIN81" s="1">
        <v>0</v>
      </c>
      <c r="AIO81" s="1">
        <v>0</v>
      </c>
      <c r="AIP81" s="1">
        <v>1</v>
      </c>
      <c r="AIQ81" s="1">
        <v>1</v>
      </c>
      <c r="AIR81" s="1">
        <v>1</v>
      </c>
      <c r="AIS81" s="1">
        <v>1</v>
      </c>
      <c r="AIT81" s="3">
        <v>1</v>
      </c>
      <c r="AIV81" s="1">
        <v>0</v>
      </c>
      <c r="AIW81" s="1">
        <v>0</v>
      </c>
      <c r="AIX81" s="1">
        <v>45</v>
      </c>
    </row>
    <row r="82" spans="1:950" s="1" customFormat="1">
      <c r="B82" s="1">
        <v>2</v>
      </c>
      <c r="C82" s="1">
        <v>0</v>
      </c>
      <c r="Z82" s="1">
        <v>1</v>
      </c>
      <c r="AA82" s="1">
        <v>0</v>
      </c>
      <c r="AB82" s="1" t="s">
        <v>7533</v>
      </c>
      <c r="AC82" s="1">
        <v>3</v>
      </c>
      <c r="AD82" s="1">
        <v>0</v>
      </c>
      <c r="AE82" s="1">
        <v>0</v>
      </c>
      <c r="AG82" s="1">
        <v>0</v>
      </c>
      <c r="AI82" s="1">
        <v>150</v>
      </c>
      <c r="DR82" s="1">
        <v>80</v>
      </c>
      <c r="HA82" s="1">
        <v>0</v>
      </c>
      <c r="HT82" s="1">
        <v>0</v>
      </c>
      <c r="IP82" s="1">
        <v>98</v>
      </c>
      <c r="LX82" s="1">
        <v>84</v>
      </c>
      <c r="PG82" s="1">
        <v>16</v>
      </c>
      <c r="SP82" s="1">
        <v>96.8</v>
      </c>
      <c r="VX82" s="1">
        <v>0</v>
      </c>
      <c r="WQ82" s="1">
        <v>0</v>
      </c>
      <c r="AAY82" s="1">
        <v>25</v>
      </c>
      <c r="ABB82" s="1">
        <v>12.7</v>
      </c>
      <c r="ABE82" s="1">
        <v>38.9</v>
      </c>
      <c r="ABM82" s="1">
        <v>10.210000000000001</v>
      </c>
      <c r="ABO82" s="1">
        <v>138</v>
      </c>
      <c r="ABU82" s="1">
        <v>138</v>
      </c>
      <c r="ABX82" s="1">
        <v>3.7</v>
      </c>
      <c r="ACA82" s="1">
        <v>102</v>
      </c>
      <c r="ACD82" s="1">
        <v>8.6</v>
      </c>
      <c r="ACG82" s="1">
        <v>264</v>
      </c>
      <c r="ACH82" s="1">
        <v>260</v>
      </c>
      <c r="ACQ82" s="1">
        <v>7</v>
      </c>
      <c r="ACT82" s="1">
        <v>0.57999999999999996</v>
      </c>
      <c r="ACW82" s="1">
        <v>11</v>
      </c>
      <c r="AGS82" s="1">
        <v>1</v>
      </c>
      <c r="AGT82" s="1">
        <v>0</v>
      </c>
      <c r="AGU82" s="1">
        <v>0</v>
      </c>
      <c r="AGV82" s="1">
        <v>1</v>
      </c>
      <c r="AGW82" s="1">
        <v>0</v>
      </c>
      <c r="AGX82" s="1">
        <v>0</v>
      </c>
      <c r="AGY82" s="1">
        <v>0</v>
      </c>
      <c r="AGZ82" s="1">
        <v>1</v>
      </c>
      <c r="AHA82" s="1">
        <v>0</v>
      </c>
      <c r="AHB82" s="1">
        <v>0</v>
      </c>
      <c r="AHC82" s="1">
        <v>1</v>
      </c>
      <c r="AHD82" s="1">
        <v>0</v>
      </c>
      <c r="AHE82" s="1">
        <v>0</v>
      </c>
      <c r="AHF82" s="1">
        <v>0</v>
      </c>
      <c r="AHH82" s="1">
        <v>0</v>
      </c>
      <c r="AHI82" s="1">
        <v>0</v>
      </c>
      <c r="AHK82" s="1">
        <v>0</v>
      </c>
      <c r="AHL82" s="1">
        <v>0</v>
      </c>
      <c r="AHM82" s="1">
        <v>0</v>
      </c>
      <c r="AHN82" s="1">
        <v>0</v>
      </c>
      <c r="AHO82" s="1">
        <v>0</v>
      </c>
      <c r="AHP82" s="1">
        <v>0</v>
      </c>
      <c r="AHQ82" s="1">
        <v>0</v>
      </c>
      <c r="AHR82" s="1">
        <v>0</v>
      </c>
      <c r="AIN82" s="1">
        <v>0</v>
      </c>
      <c r="AIO82" s="1">
        <v>0</v>
      </c>
      <c r="AIT82" s="3">
        <v>2</v>
      </c>
      <c r="AIV82" s="1">
        <v>0</v>
      </c>
      <c r="AIW82" s="1">
        <v>0</v>
      </c>
      <c r="AIX82" s="1">
        <v>37</v>
      </c>
      <c r="AIY82" s="1">
        <v>67</v>
      </c>
    </row>
    <row r="83" spans="1:950" s="1" customFormat="1">
      <c r="B83" s="1">
        <v>3</v>
      </c>
      <c r="C83" s="1">
        <v>1</v>
      </c>
      <c r="D83" s="1" t="s">
        <v>7534</v>
      </c>
      <c r="E83" s="1" t="s">
        <v>7535</v>
      </c>
      <c r="O83" s="1">
        <v>0</v>
      </c>
      <c r="P83" s="1">
        <v>0</v>
      </c>
      <c r="Z83" s="1">
        <v>0</v>
      </c>
      <c r="AA83" s="1">
        <v>1</v>
      </c>
      <c r="AB83" s="1" t="s">
        <v>7536</v>
      </c>
      <c r="AC83" s="1">
        <v>1</v>
      </c>
      <c r="AD83" s="1">
        <v>0</v>
      </c>
      <c r="AE83" s="1">
        <v>3</v>
      </c>
      <c r="AF83" s="1">
        <v>0</v>
      </c>
      <c r="AG83" s="1">
        <v>0</v>
      </c>
      <c r="AI83" s="1">
        <v>148</v>
      </c>
      <c r="AJ83" s="1">
        <v>152</v>
      </c>
      <c r="DR83" s="1">
        <v>92</v>
      </c>
      <c r="DS83" s="1">
        <v>90</v>
      </c>
      <c r="HA83" s="1">
        <v>0</v>
      </c>
      <c r="HB83" s="1">
        <v>0</v>
      </c>
      <c r="HT83" s="1">
        <v>0</v>
      </c>
      <c r="HU83" s="1">
        <v>0</v>
      </c>
      <c r="IP83" s="1">
        <v>99</v>
      </c>
      <c r="IQ83" s="1">
        <v>98</v>
      </c>
      <c r="LX83" s="1">
        <v>87</v>
      </c>
      <c r="LY83" s="1">
        <v>89</v>
      </c>
      <c r="PG83" s="1">
        <v>18</v>
      </c>
      <c r="PH83" s="1">
        <v>18</v>
      </c>
      <c r="SP83" s="1">
        <v>97.6</v>
      </c>
      <c r="SQ83" s="1">
        <v>97.9</v>
      </c>
      <c r="VX83" s="1">
        <v>0</v>
      </c>
      <c r="VY83" s="1">
        <v>0</v>
      </c>
      <c r="WQ83" s="1">
        <v>0</v>
      </c>
      <c r="WR83" s="1">
        <v>0</v>
      </c>
      <c r="ABB83" s="1">
        <v>13.2</v>
      </c>
      <c r="ABE83" s="1">
        <v>40.700000000000003</v>
      </c>
      <c r="ABM83" s="1">
        <v>8.44</v>
      </c>
      <c r="ABO83" s="1">
        <v>160</v>
      </c>
      <c r="AGS83" s="1">
        <v>1</v>
      </c>
      <c r="AGT83" s="1">
        <v>0</v>
      </c>
      <c r="AGU83" s="1">
        <v>0</v>
      </c>
      <c r="AGV83" s="1">
        <v>1</v>
      </c>
      <c r="AGW83" s="1">
        <v>0</v>
      </c>
      <c r="AGX83" s="1">
        <v>0</v>
      </c>
      <c r="AGY83" s="1">
        <v>0</v>
      </c>
      <c r="AGZ83" s="1">
        <v>1</v>
      </c>
      <c r="AHA83" s="1">
        <v>0</v>
      </c>
      <c r="AHB83" s="1">
        <v>0</v>
      </c>
      <c r="AHC83" s="1">
        <v>1</v>
      </c>
      <c r="AHD83" s="1">
        <v>0</v>
      </c>
      <c r="AHE83" s="1">
        <v>0</v>
      </c>
      <c r="AHF83" s="1">
        <v>0</v>
      </c>
      <c r="AHH83" s="1">
        <v>0</v>
      </c>
      <c r="AHI83" s="1">
        <v>0</v>
      </c>
      <c r="AHK83" s="1">
        <v>0</v>
      </c>
      <c r="AHL83" s="1">
        <v>0</v>
      </c>
      <c r="AHM83" s="1">
        <v>0</v>
      </c>
      <c r="AHN83" s="1">
        <v>0</v>
      </c>
      <c r="AHO83" s="1">
        <v>0</v>
      </c>
      <c r="AHP83" s="1">
        <v>0</v>
      </c>
      <c r="AHQ83" s="1">
        <v>0</v>
      </c>
      <c r="AHR83" s="1">
        <v>0</v>
      </c>
      <c r="AIN83" s="1">
        <v>0</v>
      </c>
      <c r="AIO83" s="1">
        <v>0</v>
      </c>
      <c r="AIT83" s="3">
        <v>2</v>
      </c>
      <c r="AIV83" s="1">
        <v>0</v>
      </c>
      <c r="AIW83" s="1">
        <v>0</v>
      </c>
      <c r="AIX83" s="1">
        <v>40</v>
      </c>
      <c r="AIY83" s="1">
        <v>60</v>
      </c>
    </row>
    <row r="84" spans="1:950" s="1" customFormat="1">
      <c r="B84" s="1">
        <v>4</v>
      </c>
      <c r="C84" s="1">
        <v>0</v>
      </c>
      <c r="Z84" s="1">
        <v>0</v>
      </c>
      <c r="AA84" s="1">
        <v>1</v>
      </c>
      <c r="AB84" s="1" t="s">
        <v>7537</v>
      </c>
      <c r="AC84" s="1">
        <v>0</v>
      </c>
      <c r="AE84" s="1">
        <v>3</v>
      </c>
      <c r="AF84" s="1">
        <v>0</v>
      </c>
      <c r="AG84" s="1">
        <v>0</v>
      </c>
      <c r="AI84" s="1">
        <v>133</v>
      </c>
      <c r="AJ84" s="1">
        <v>156</v>
      </c>
      <c r="DR84" s="1">
        <v>94</v>
      </c>
      <c r="DS84" s="1">
        <v>96</v>
      </c>
      <c r="HA84" s="1">
        <v>0</v>
      </c>
      <c r="HB84" s="1">
        <v>0</v>
      </c>
      <c r="HT84" s="1">
        <v>0</v>
      </c>
      <c r="HU84" s="1">
        <v>0</v>
      </c>
      <c r="IP84" s="1">
        <v>97</v>
      </c>
      <c r="IQ84" s="1">
        <v>98</v>
      </c>
      <c r="LX84" s="1">
        <v>78</v>
      </c>
      <c r="LY84" s="1">
        <v>86</v>
      </c>
      <c r="PG84" s="1">
        <v>18</v>
      </c>
      <c r="PH84" s="1">
        <v>18</v>
      </c>
      <c r="SP84" s="1">
        <v>97.3</v>
      </c>
      <c r="SQ84" s="1">
        <v>97.9</v>
      </c>
      <c r="VX84" s="1">
        <v>0</v>
      </c>
      <c r="VY84" s="1">
        <v>0</v>
      </c>
      <c r="WQ84" s="1">
        <v>0</v>
      </c>
      <c r="WR84" s="1">
        <v>0</v>
      </c>
      <c r="ACG84" s="1">
        <v>180</v>
      </c>
      <c r="AGS84" s="1">
        <v>1</v>
      </c>
      <c r="AGT84" s="1">
        <v>0</v>
      </c>
      <c r="AGU84" s="1">
        <v>0</v>
      </c>
      <c r="AGV84" s="1">
        <v>1</v>
      </c>
      <c r="AGW84" s="1">
        <v>0</v>
      </c>
      <c r="AGX84" s="1">
        <v>0</v>
      </c>
      <c r="AGY84" s="1">
        <v>0</v>
      </c>
      <c r="AGZ84" s="1">
        <v>0</v>
      </c>
      <c r="AHA84" s="1">
        <v>0</v>
      </c>
      <c r="AHB84" s="1">
        <v>0</v>
      </c>
      <c r="AHC84" s="1">
        <v>1</v>
      </c>
      <c r="AHD84" s="1">
        <v>0</v>
      </c>
      <c r="AHE84" s="1">
        <v>0</v>
      </c>
      <c r="AHF84" s="1">
        <v>0</v>
      </c>
      <c r="AHH84" s="1">
        <v>0</v>
      </c>
      <c r="AHI84" s="1">
        <v>0</v>
      </c>
      <c r="AHK84" s="1">
        <v>0</v>
      </c>
      <c r="AHL84" s="1">
        <v>0</v>
      </c>
      <c r="AHM84" s="1">
        <v>0</v>
      </c>
      <c r="AHN84" s="1">
        <v>0</v>
      </c>
      <c r="AHO84" s="1">
        <v>0</v>
      </c>
      <c r="AHP84" s="1">
        <v>0</v>
      </c>
      <c r="AHQ84" s="1">
        <v>0</v>
      </c>
      <c r="AHR84" s="1">
        <v>0</v>
      </c>
      <c r="AIN84" s="1">
        <v>0</v>
      </c>
      <c r="AIO84" s="1">
        <v>0</v>
      </c>
      <c r="AIT84" s="3">
        <v>2</v>
      </c>
      <c r="AIV84" s="1">
        <v>0</v>
      </c>
      <c r="AIW84" s="1">
        <v>0</v>
      </c>
      <c r="AIX84" s="1">
        <v>30</v>
      </c>
      <c r="AIY84" s="1">
        <v>60</v>
      </c>
    </row>
    <row r="85" spans="1:950" s="18" customFormat="1">
      <c r="B85" s="18">
        <v>5</v>
      </c>
      <c r="C85" s="18">
        <v>0</v>
      </c>
      <c r="Z85" s="18">
        <v>0</v>
      </c>
      <c r="AA85" s="18">
        <v>2</v>
      </c>
      <c r="AC85" s="18">
        <v>0</v>
      </c>
      <c r="AE85" s="18">
        <v>1</v>
      </c>
      <c r="AF85" s="18">
        <v>0</v>
      </c>
      <c r="AG85" s="18">
        <v>0</v>
      </c>
      <c r="AI85" s="18">
        <v>136</v>
      </c>
      <c r="DR85" s="18">
        <v>84</v>
      </c>
      <c r="HA85" s="18">
        <v>0</v>
      </c>
      <c r="HT85" s="18">
        <v>0</v>
      </c>
      <c r="IP85" s="18">
        <v>98</v>
      </c>
      <c r="LX85" s="18">
        <v>81</v>
      </c>
      <c r="PG85" s="18">
        <v>16</v>
      </c>
      <c r="SP85" s="18">
        <v>96.6</v>
      </c>
      <c r="VX85" s="18">
        <v>0</v>
      </c>
      <c r="WQ85" s="18">
        <v>0</v>
      </c>
      <c r="AGS85" s="18">
        <v>0</v>
      </c>
      <c r="AGT85" s="18">
        <v>0</v>
      </c>
      <c r="AGU85" s="18">
        <v>0</v>
      </c>
      <c r="AGV85" s="18">
        <v>0</v>
      </c>
      <c r="AGW85" s="18">
        <v>0</v>
      </c>
      <c r="AGX85" s="18">
        <v>0</v>
      </c>
      <c r="AGY85" s="18">
        <v>0</v>
      </c>
      <c r="AGZ85" s="18">
        <v>0</v>
      </c>
      <c r="AHA85" s="18">
        <v>0</v>
      </c>
      <c r="AHB85" s="18">
        <v>0</v>
      </c>
      <c r="AHC85" s="18">
        <v>1</v>
      </c>
      <c r="AHD85" s="18">
        <v>0</v>
      </c>
      <c r="AHE85" s="18">
        <v>0</v>
      </c>
      <c r="AHF85" s="18">
        <v>0</v>
      </c>
      <c r="AHH85" s="18">
        <v>0</v>
      </c>
      <c r="AHI85" s="18">
        <v>0</v>
      </c>
      <c r="AHK85" s="18">
        <v>0</v>
      </c>
      <c r="AHL85" s="18">
        <v>0</v>
      </c>
      <c r="AHM85" s="18">
        <v>0</v>
      </c>
      <c r="AHN85" s="18">
        <v>0</v>
      </c>
      <c r="AHO85" s="18">
        <v>0</v>
      </c>
      <c r="AHP85" s="18">
        <v>0</v>
      </c>
      <c r="AHQ85" s="18">
        <v>0</v>
      </c>
      <c r="AHR85" s="18">
        <v>0</v>
      </c>
      <c r="AIN85" s="18">
        <v>0</v>
      </c>
      <c r="AIO85" s="18">
        <v>0</v>
      </c>
      <c r="AIT85" s="79">
        <v>1</v>
      </c>
      <c r="AIV85" s="18">
        <v>0</v>
      </c>
      <c r="AIW85" s="18">
        <v>0</v>
      </c>
      <c r="AIX85" s="18">
        <v>45</v>
      </c>
    </row>
    <row r="86" spans="1:950" s="1" customFormat="1">
      <c r="A86" s="1">
        <v>15</v>
      </c>
      <c r="B86" s="1">
        <v>1</v>
      </c>
      <c r="C86" s="1">
        <v>0</v>
      </c>
      <c r="Z86" s="1">
        <v>0</v>
      </c>
      <c r="AA86" s="1">
        <v>1</v>
      </c>
      <c r="AB86" s="1" t="s">
        <v>7538</v>
      </c>
      <c r="AC86" s="1">
        <v>1</v>
      </c>
      <c r="AD86" s="1">
        <v>0</v>
      </c>
      <c r="AE86" s="1">
        <v>0</v>
      </c>
      <c r="AG86" s="1">
        <v>0</v>
      </c>
      <c r="AI86" s="1">
        <v>110</v>
      </c>
      <c r="DR86" s="1">
        <v>86</v>
      </c>
      <c r="HA86" s="1">
        <v>2</v>
      </c>
      <c r="HT86" s="1">
        <v>0</v>
      </c>
      <c r="IP86" s="1">
        <v>94</v>
      </c>
      <c r="LX86" s="1">
        <v>101</v>
      </c>
      <c r="PG86" s="1">
        <v>14</v>
      </c>
      <c r="SP86" s="1">
        <v>96.9</v>
      </c>
      <c r="VX86" s="1">
        <v>1</v>
      </c>
      <c r="WQ86" s="1">
        <v>0</v>
      </c>
      <c r="ACG86" s="1">
        <v>44</v>
      </c>
      <c r="ACH86" s="1">
        <v>67</v>
      </c>
      <c r="ACI86" s="1">
        <v>237</v>
      </c>
      <c r="AGS86" s="1">
        <v>0</v>
      </c>
      <c r="AGT86" s="1">
        <v>0</v>
      </c>
      <c r="AGU86" s="1">
        <v>0</v>
      </c>
      <c r="AGV86" s="1">
        <v>0</v>
      </c>
      <c r="AGW86" s="1">
        <v>0</v>
      </c>
      <c r="AGX86" s="1">
        <v>0</v>
      </c>
      <c r="AGY86" s="1">
        <v>0</v>
      </c>
      <c r="AGZ86" s="1">
        <v>0</v>
      </c>
      <c r="AHA86" s="1">
        <v>0</v>
      </c>
      <c r="AHB86" s="1">
        <v>0</v>
      </c>
      <c r="AHC86" s="1">
        <v>1</v>
      </c>
      <c r="AHD86" s="1">
        <v>0</v>
      </c>
      <c r="AHE86" s="1">
        <v>0</v>
      </c>
      <c r="AHF86" s="1">
        <v>0</v>
      </c>
      <c r="AHH86" s="1">
        <v>0</v>
      </c>
      <c r="AHI86" s="1">
        <v>1</v>
      </c>
      <c r="AHK86" s="1">
        <v>0</v>
      </c>
      <c r="AHL86" s="1">
        <v>0</v>
      </c>
      <c r="AHM86" s="1">
        <v>0</v>
      </c>
      <c r="AHN86" s="1">
        <v>0</v>
      </c>
      <c r="AHO86" s="1">
        <v>0</v>
      </c>
      <c r="AHP86" s="1">
        <v>0</v>
      </c>
      <c r="AHQ86" s="1">
        <v>0</v>
      </c>
      <c r="AHR86" s="1">
        <v>0</v>
      </c>
      <c r="AIM86" s="1">
        <v>2</v>
      </c>
      <c r="AIN86" s="1">
        <v>1</v>
      </c>
      <c r="AIO86" s="1">
        <v>0</v>
      </c>
      <c r="AIP86" s="1">
        <v>0</v>
      </c>
      <c r="AIQ86" s="1">
        <v>1</v>
      </c>
      <c r="AIR86" s="1">
        <v>0</v>
      </c>
      <c r="AIS86" s="1">
        <v>1</v>
      </c>
      <c r="AIT86" s="3">
        <v>1</v>
      </c>
      <c r="AIU86" s="1">
        <v>0</v>
      </c>
      <c r="AIV86" s="1">
        <v>0</v>
      </c>
      <c r="AIW86" s="1">
        <v>0</v>
      </c>
      <c r="AIX86" s="1">
        <v>69</v>
      </c>
    </row>
    <row r="87" spans="1:950" s="1" customFormat="1">
      <c r="B87" s="1">
        <v>2</v>
      </c>
      <c r="C87" s="1">
        <v>0</v>
      </c>
      <c r="Z87" s="1">
        <v>0</v>
      </c>
      <c r="AA87" s="1">
        <v>1</v>
      </c>
      <c r="AB87" s="1" t="s">
        <v>7539</v>
      </c>
      <c r="AC87" s="1">
        <v>1</v>
      </c>
      <c r="AD87" s="1">
        <v>0</v>
      </c>
      <c r="AE87" s="1">
        <v>0</v>
      </c>
      <c r="AG87" s="1">
        <v>0</v>
      </c>
      <c r="AI87" s="1">
        <v>100</v>
      </c>
      <c r="AJ87" s="1">
        <v>98</v>
      </c>
      <c r="DR87" s="1">
        <v>68</v>
      </c>
      <c r="DS87" s="1">
        <v>70</v>
      </c>
      <c r="HA87" s="1">
        <v>2</v>
      </c>
      <c r="HB87" s="1">
        <v>2</v>
      </c>
      <c r="HT87" s="1">
        <v>0</v>
      </c>
      <c r="HU87" s="1">
        <v>0</v>
      </c>
      <c r="IP87" s="1">
        <v>99</v>
      </c>
      <c r="IQ87" s="1">
        <v>98</v>
      </c>
      <c r="LX87" s="1">
        <v>108</v>
      </c>
      <c r="LY87" s="1">
        <v>106</v>
      </c>
      <c r="PG87" s="1">
        <v>16</v>
      </c>
      <c r="PH87" s="1">
        <v>16</v>
      </c>
      <c r="SP87" s="1">
        <v>98.6</v>
      </c>
      <c r="SQ87" s="1">
        <v>98.5</v>
      </c>
      <c r="VX87" s="1">
        <v>1</v>
      </c>
      <c r="VY87" s="1">
        <v>1</v>
      </c>
      <c r="WQ87" s="1">
        <v>0</v>
      </c>
      <c r="WR87" s="1">
        <v>0</v>
      </c>
      <c r="ACG87" s="1">
        <v>114</v>
      </c>
      <c r="ACH87" s="1">
        <v>79</v>
      </c>
      <c r="ACI87" s="1">
        <v>129</v>
      </c>
      <c r="AGS87" s="1">
        <v>1</v>
      </c>
      <c r="AGT87" s="1">
        <v>0</v>
      </c>
      <c r="AGU87" s="1">
        <v>0</v>
      </c>
      <c r="AGV87" s="1">
        <v>1</v>
      </c>
      <c r="AGW87" s="1">
        <v>0</v>
      </c>
      <c r="AGX87" s="1">
        <v>0</v>
      </c>
      <c r="AGY87" s="1">
        <v>0</v>
      </c>
      <c r="AGZ87" s="1">
        <v>3</v>
      </c>
      <c r="AHA87" s="1">
        <v>0</v>
      </c>
      <c r="AHB87" s="1">
        <v>0</v>
      </c>
      <c r="AHC87" s="1">
        <v>1</v>
      </c>
      <c r="AHD87" s="1">
        <v>0</v>
      </c>
      <c r="AHE87" s="1">
        <v>0</v>
      </c>
      <c r="AHF87" s="1">
        <v>0</v>
      </c>
      <c r="AHH87" s="1">
        <v>0</v>
      </c>
      <c r="AHI87" s="1">
        <v>0</v>
      </c>
      <c r="AHK87" s="1">
        <v>0</v>
      </c>
      <c r="AHL87" s="1">
        <v>0</v>
      </c>
      <c r="AHM87" s="1">
        <v>0</v>
      </c>
      <c r="AHN87" s="1">
        <v>0</v>
      </c>
      <c r="AHO87" s="1">
        <v>0</v>
      </c>
      <c r="AHP87" s="1">
        <v>0</v>
      </c>
      <c r="AHQ87" s="1">
        <v>0</v>
      </c>
      <c r="AHR87" s="1">
        <v>0</v>
      </c>
      <c r="AIN87" s="1">
        <v>1</v>
      </c>
      <c r="AIO87" s="1">
        <v>0</v>
      </c>
      <c r="AIP87" s="1">
        <v>0</v>
      </c>
      <c r="AIR87" s="1">
        <v>0</v>
      </c>
      <c r="AIT87" s="3">
        <v>0</v>
      </c>
      <c r="AIU87" s="1">
        <v>2</v>
      </c>
      <c r="AIV87" s="1">
        <v>0</v>
      </c>
      <c r="AIW87" s="1">
        <v>0</v>
      </c>
      <c r="AJB87" s="1">
        <v>35</v>
      </c>
      <c r="AJC87" s="1">
        <v>22</v>
      </c>
    </row>
    <row r="88" spans="1:950" s="80" customFormat="1">
      <c r="B88" s="80">
        <v>3</v>
      </c>
      <c r="C88" s="80">
        <v>0</v>
      </c>
      <c r="Z88" s="80">
        <v>0</v>
      </c>
      <c r="AA88" s="80">
        <v>2</v>
      </c>
      <c r="AB88" s="80" t="s">
        <v>7540</v>
      </c>
      <c r="AC88" s="80">
        <v>0</v>
      </c>
      <c r="AE88" s="80">
        <v>0</v>
      </c>
      <c r="AG88" s="80">
        <v>0</v>
      </c>
      <c r="AI88" s="80">
        <v>124</v>
      </c>
      <c r="AJ88" s="80">
        <v>116</v>
      </c>
      <c r="DR88" s="80">
        <v>80</v>
      </c>
      <c r="DS88" s="80">
        <v>70</v>
      </c>
      <c r="HA88" s="80">
        <v>2</v>
      </c>
      <c r="HB88" s="80">
        <v>2</v>
      </c>
      <c r="HT88" s="80">
        <v>0</v>
      </c>
      <c r="HU88" s="80">
        <v>0</v>
      </c>
      <c r="IP88" s="80">
        <v>99</v>
      </c>
      <c r="LX88" s="80">
        <v>108</v>
      </c>
      <c r="LY88" s="80">
        <v>102</v>
      </c>
      <c r="PG88" s="80">
        <v>16</v>
      </c>
      <c r="PH88" s="80">
        <v>16</v>
      </c>
      <c r="SP88" s="80">
        <v>98.2</v>
      </c>
      <c r="SQ88" s="80">
        <v>98</v>
      </c>
      <c r="VX88" s="80">
        <v>1</v>
      </c>
      <c r="VY88" s="80">
        <v>1</v>
      </c>
      <c r="WQ88" s="80">
        <v>0</v>
      </c>
      <c r="WR88" s="80">
        <v>0</v>
      </c>
      <c r="ACG88" s="80">
        <v>111</v>
      </c>
      <c r="AGS88" s="80">
        <v>0</v>
      </c>
      <c r="AGT88" s="80">
        <v>0</v>
      </c>
      <c r="AGU88" s="80">
        <v>0</v>
      </c>
      <c r="AGV88" s="80">
        <v>0</v>
      </c>
      <c r="AGW88" s="80">
        <v>0</v>
      </c>
      <c r="AGX88" s="80">
        <v>0</v>
      </c>
      <c r="AGY88" s="80">
        <v>0</v>
      </c>
      <c r="AGZ88" s="80">
        <v>2</v>
      </c>
      <c r="AHA88" s="80">
        <v>0</v>
      </c>
      <c r="AHB88" s="80">
        <v>0</v>
      </c>
      <c r="AHC88" s="80">
        <v>1</v>
      </c>
      <c r="AHD88" s="80">
        <v>0</v>
      </c>
      <c r="AHE88" s="80">
        <v>0</v>
      </c>
      <c r="AHF88" s="80">
        <v>0</v>
      </c>
      <c r="AHH88" s="80">
        <v>0</v>
      </c>
      <c r="AHI88" s="80">
        <v>0</v>
      </c>
      <c r="AHK88" s="80">
        <v>0</v>
      </c>
      <c r="AHL88" s="80">
        <v>0</v>
      </c>
      <c r="AHM88" s="80">
        <v>0</v>
      </c>
      <c r="AHN88" s="80">
        <v>0</v>
      </c>
      <c r="AHO88" s="80">
        <v>0</v>
      </c>
      <c r="AHP88" s="80">
        <v>0</v>
      </c>
      <c r="AHQ88" s="80">
        <v>0</v>
      </c>
      <c r="AHR88" s="80">
        <v>0</v>
      </c>
      <c r="AIN88" s="80">
        <v>1</v>
      </c>
      <c r="AIO88" s="80">
        <v>0</v>
      </c>
      <c r="AIP88" s="80">
        <v>0</v>
      </c>
      <c r="AIR88" s="80">
        <v>0</v>
      </c>
      <c r="AIT88" s="86">
        <v>0</v>
      </c>
      <c r="AIU88" s="80">
        <v>2</v>
      </c>
      <c r="AIV88" s="80">
        <v>0</v>
      </c>
      <c r="AIW88" s="80">
        <v>0</v>
      </c>
      <c r="AJB88" s="80">
        <v>22</v>
      </c>
      <c r="AJC88" s="80">
        <v>52</v>
      </c>
    </row>
    <row r="89" spans="1:950" s="14" customFormat="1">
      <c r="A89" s="14">
        <v>16</v>
      </c>
      <c r="B89" s="14">
        <v>1</v>
      </c>
      <c r="C89" s="14">
        <v>1</v>
      </c>
      <c r="D89" s="14" t="s">
        <v>7541</v>
      </c>
      <c r="E89" s="14" t="s">
        <v>7542</v>
      </c>
      <c r="F89" s="63" t="s">
        <v>7543</v>
      </c>
      <c r="G89" s="14" t="s">
        <v>7544</v>
      </c>
      <c r="O89" s="14">
        <v>0</v>
      </c>
      <c r="P89" s="14">
        <v>0</v>
      </c>
      <c r="Q89" s="14">
        <v>1</v>
      </c>
      <c r="R89" s="14">
        <v>0</v>
      </c>
      <c r="Z89" s="14">
        <v>0</v>
      </c>
      <c r="AA89" s="14">
        <v>1</v>
      </c>
      <c r="AB89" s="14" t="s">
        <v>7545</v>
      </c>
      <c r="AI89" s="14">
        <v>199</v>
      </c>
      <c r="AJ89" s="14">
        <v>181</v>
      </c>
      <c r="BB89" s="14">
        <v>182</v>
      </c>
      <c r="BC89" s="14">
        <v>171</v>
      </c>
      <c r="BD89" s="14">
        <v>180</v>
      </c>
      <c r="DR89" s="14">
        <v>95</v>
      </c>
      <c r="DS89" s="14">
        <v>85</v>
      </c>
      <c r="EK89" s="14">
        <v>81</v>
      </c>
      <c r="EL89" s="14">
        <v>79</v>
      </c>
      <c r="EM89" s="14">
        <v>84</v>
      </c>
      <c r="IP89" s="14">
        <v>97</v>
      </c>
      <c r="IQ89" s="14">
        <v>96</v>
      </c>
      <c r="LX89" s="14">
        <v>56</v>
      </c>
      <c r="LY89" s="14">
        <v>52</v>
      </c>
      <c r="LZ89" s="14">
        <v>54</v>
      </c>
      <c r="MA89" s="14">
        <v>58</v>
      </c>
      <c r="MB89" s="14">
        <v>54</v>
      </c>
      <c r="MC89" s="14">
        <v>55</v>
      </c>
      <c r="MD89" s="14">
        <v>56</v>
      </c>
      <c r="ME89" s="14">
        <v>55</v>
      </c>
      <c r="MF89" s="14">
        <v>55</v>
      </c>
      <c r="MG89" s="14">
        <v>58</v>
      </c>
      <c r="MH89" s="14">
        <v>58</v>
      </c>
      <c r="MI89" s="14">
        <v>56</v>
      </c>
      <c r="MJ89" s="14">
        <v>55</v>
      </c>
      <c r="MK89" s="14">
        <v>56</v>
      </c>
      <c r="ML89" s="14">
        <v>54</v>
      </c>
      <c r="MM89" s="14">
        <v>55</v>
      </c>
      <c r="MN89" s="14">
        <v>54</v>
      </c>
      <c r="MO89" s="14">
        <v>55</v>
      </c>
      <c r="MP89" s="14">
        <v>56</v>
      </c>
      <c r="MQ89" s="14">
        <v>57</v>
      </c>
      <c r="MS89" s="14">
        <v>55</v>
      </c>
      <c r="MT89" s="14">
        <v>55</v>
      </c>
      <c r="PG89" s="14">
        <v>20</v>
      </c>
      <c r="PH89" s="14">
        <v>16</v>
      </c>
      <c r="QB89" s="14">
        <v>16</v>
      </c>
      <c r="SP89" s="14">
        <v>98.1</v>
      </c>
      <c r="SQ89" s="14">
        <v>97.9</v>
      </c>
      <c r="TK89" s="14">
        <v>97.8</v>
      </c>
      <c r="WQ89" s="14">
        <v>0</v>
      </c>
      <c r="WR89" s="14">
        <v>0</v>
      </c>
      <c r="XL89" s="14">
        <v>0</v>
      </c>
      <c r="AAI89" s="63"/>
      <c r="AAO89" s="63"/>
      <c r="AAU89" s="63"/>
      <c r="ACG89" s="14">
        <v>119</v>
      </c>
      <c r="AGM89" s="63"/>
      <c r="AGS89" s="14">
        <v>1</v>
      </c>
      <c r="AGT89" s="14">
        <v>1</v>
      </c>
      <c r="AGU89" s="14">
        <v>0</v>
      </c>
      <c r="AGV89" s="14">
        <v>0</v>
      </c>
      <c r="AGW89" s="14">
        <v>0</v>
      </c>
      <c r="AGX89" s="14">
        <v>0</v>
      </c>
      <c r="AGY89" s="14">
        <v>0</v>
      </c>
      <c r="AGZ89" s="14">
        <v>5</v>
      </c>
      <c r="AHA89" s="14">
        <v>0</v>
      </c>
      <c r="AHB89" s="14">
        <v>0</v>
      </c>
      <c r="AHC89" s="14">
        <v>1</v>
      </c>
      <c r="AHD89" s="14">
        <v>0</v>
      </c>
      <c r="AHE89" s="14">
        <v>0</v>
      </c>
      <c r="AHF89" s="14">
        <v>0</v>
      </c>
      <c r="AHH89" s="14">
        <v>0</v>
      </c>
      <c r="AHI89" s="14">
        <v>0</v>
      </c>
      <c r="AHK89" s="14">
        <v>0</v>
      </c>
      <c r="AHL89" s="14">
        <v>0</v>
      </c>
      <c r="AHM89" s="14">
        <v>0</v>
      </c>
      <c r="AHN89" s="14">
        <v>0</v>
      </c>
      <c r="AHO89" s="14">
        <v>0</v>
      </c>
      <c r="AHP89" s="14">
        <v>0</v>
      </c>
      <c r="AHQ89" s="14">
        <v>0</v>
      </c>
      <c r="AHR89" s="14">
        <v>0</v>
      </c>
      <c r="AHV89" s="63"/>
      <c r="AIB89" s="63"/>
      <c r="AIH89" s="63"/>
      <c r="AIM89" s="14">
        <v>0</v>
      </c>
      <c r="AIN89" s="14">
        <v>0</v>
      </c>
      <c r="AIO89" s="14">
        <v>0</v>
      </c>
      <c r="AIT89" s="60"/>
      <c r="AJB89" s="63"/>
      <c r="AJH89" s="63"/>
      <c r="AJN89" s="63"/>
    </row>
    <row r="90" spans="1:950" s="14" customFormat="1">
      <c r="B90" s="14">
        <v>2</v>
      </c>
      <c r="C90" s="14">
        <v>1</v>
      </c>
      <c r="D90" s="14" t="s">
        <v>7546</v>
      </c>
      <c r="E90" s="14" t="s">
        <v>5948</v>
      </c>
      <c r="F90" s="63" t="s">
        <v>7547</v>
      </c>
      <c r="G90" s="14" t="s">
        <v>7548</v>
      </c>
      <c r="H90" s="14" t="s">
        <v>7549</v>
      </c>
      <c r="O90" s="14">
        <v>0</v>
      </c>
      <c r="P90" s="14">
        <v>0</v>
      </c>
      <c r="Q90" s="14">
        <v>1</v>
      </c>
      <c r="R90" s="14">
        <v>0</v>
      </c>
      <c r="S90" s="14">
        <v>0</v>
      </c>
      <c r="Z90" s="14">
        <v>0</v>
      </c>
      <c r="AA90" s="14">
        <v>2</v>
      </c>
      <c r="AB90" s="14" t="s">
        <v>7550</v>
      </c>
      <c r="AI90" s="14">
        <v>185</v>
      </c>
      <c r="AJ90" s="14">
        <v>150</v>
      </c>
      <c r="AK90" s="14">
        <v>158</v>
      </c>
      <c r="AN90" s="14">
        <v>162</v>
      </c>
      <c r="AP90" s="14">
        <v>193</v>
      </c>
      <c r="AQ90" s="14">
        <v>170</v>
      </c>
      <c r="AR90" s="14">
        <v>150</v>
      </c>
      <c r="AS90" s="14">
        <v>84</v>
      </c>
      <c r="AT90" s="14">
        <v>100</v>
      </c>
      <c r="AU90" s="14">
        <v>118</v>
      </c>
      <c r="AV90" s="14">
        <v>130</v>
      </c>
      <c r="AX90" s="14">
        <v>136</v>
      </c>
      <c r="AY90" s="14">
        <v>140</v>
      </c>
      <c r="DR90" s="14">
        <v>75</v>
      </c>
      <c r="DS90" s="14">
        <v>60</v>
      </c>
      <c r="DT90" s="14">
        <v>62</v>
      </c>
      <c r="DW90" s="14">
        <v>70</v>
      </c>
      <c r="DY90" s="14">
        <v>88</v>
      </c>
      <c r="DZ90" s="14">
        <v>78</v>
      </c>
      <c r="EA90" s="14">
        <v>60</v>
      </c>
      <c r="EB90" s="14">
        <v>49</v>
      </c>
      <c r="EC90" s="14">
        <v>51</v>
      </c>
      <c r="ED90" s="14">
        <v>56</v>
      </c>
      <c r="EE90" s="14">
        <v>57</v>
      </c>
      <c r="EG90" s="14">
        <v>63</v>
      </c>
      <c r="EH90" s="14">
        <v>65</v>
      </c>
      <c r="IU90" s="14">
        <v>97</v>
      </c>
      <c r="IW90" s="14">
        <v>97</v>
      </c>
      <c r="IZ90" s="14">
        <v>98</v>
      </c>
      <c r="JB90" s="14">
        <v>96</v>
      </c>
      <c r="JD90" s="14">
        <v>97</v>
      </c>
      <c r="JF90" s="14">
        <v>96</v>
      </c>
      <c r="LY90" s="14">
        <v>64</v>
      </c>
      <c r="LZ90" s="14">
        <v>64</v>
      </c>
      <c r="MA90" s="14">
        <v>60</v>
      </c>
      <c r="MB90" s="14">
        <v>63</v>
      </c>
      <c r="MC90" s="14">
        <v>67</v>
      </c>
      <c r="MD90" s="14">
        <v>70</v>
      </c>
      <c r="ME90" s="14">
        <v>74</v>
      </c>
      <c r="MF90" s="14">
        <v>73</v>
      </c>
      <c r="MH90" s="14">
        <v>57</v>
      </c>
      <c r="MI90" s="14">
        <v>58</v>
      </c>
      <c r="MK90" s="14">
        <v>64</v>
      </c>
      <c r="MM90" s="14">
        <v>63</v>
      </c>
      <c r="MN90" s="14">
        <v>61</v>
      </c>
      <c r="PL90" s="14">
        <v>16</v>
      </c>
      <c r="PN90" s="14">
        <v>18</v>
      </c>
      <c r="PQ90" s="14">
        <v>20</v>
      </c>
      <c r="PS90" s="14">
        <v>18</v>
      </c>
      <c r="PU90" s="14">
        <v>18</v>
      </c>
      <c r="PW90" s="14">
        <v>18</v>
      </c>
      <c r="SU90" s="14">
        <v>98.6</v>
      </c>
      <c r="SW90" s="14">
        <v>98.4</v>
      </c>
      <c r="SZ90" s="14">
        <v>97.2</v>
      </c>
      <c r="TB90" s="14">
        <v>98.2</v>
      </c>
      <c r="TD90" s="14">
        <v>98.1</v>
      </c>
      <c r="TF90" s="14">
        <v>98</v>
      </c>
      <c r="WV90" s="14">
        <v>0</v>
      </c>
      <c r="WX90" s="14">
        <v>0</v>
      </c>
      <c r="XA90" s="14">
        <v>0</v>
      </c>
      <c r="XC90" s="14">
        <v>0</v>
      </c>
      <c r="XE90" s="14">
        <v>0</v>
      </c>
      <c r="XG90" s="14">
        <v>0</v>
      </c>
      <c r="AAI90" s="63"/>
      <c r="AAO90" s="63"/>
      <c r="AAU90" s="63"/>
      <c r="AAY90" s="14">
        <v>25</v>
      </c>
      <c r="AAZ90" s="14">
        <v>21</v>
      </c>
      <c r="ABB90" s="14">
        <v>11.5</v>
      </c>
      <c r="ABC90" s="14">
        <v>11.6</v>
      </c>
      <c r="ABE90" s="14">
        <v>33.9</v>
      </c>
      <c r="ABF90" s="14">
        <v>34.5</v>
      </c>
      <c r="ABH90" s="14">
        <v>1.1000000000000001</v>
      </c>
      <c r="ABK90" s="14">
        <v>1</v>
      </c>
      <c r="ABM90" s="14">
        <v>6.58</v>
      </c>
      <c r="ABN90" s="14">
        <v>7.59</v>
      </c>
      <c r="ABO90" s="14">
        <v>261</v>
      </c>
      <c r="ABP90" s="14">
        <v>267</v>
      </c>
      <c r="ABR90" s="14">
        <v>0.04</v>
      </c>
      <c r="ABS90" s="14">
        <v>63</v>
      </c>
      <c r="ABU90" s="14">
        <v>143</v>
      </c>
      <c r="ABV90" s="14">
        <v>139</v>
      </c>
      <c r="ABX90" s="14">
        <v>3.7</v>
      </c>
      <c r="ABY90" s="14">
        <v>4.8</v>
      </c>
      <c r="ACA90" s="14">
        <v>106</v>
      </c>
      <c r="ACB90" s="14">
        <v>104</v>
      </c>
      <c r="ACD90" s="14">
        <v>9.8000000000000007</v>
      </c>
      <c r="ACE90" s="14">
        <v>10</v>
      </c>
      <c r="ACG90" s="14">
        <v>149</v>
      </c>
      <c r="ACH90" s="14">
        <v>256</v>
      </c>
      <c r="ACI90" s="14">
        <v>334</v>
      </c>
      <c r="ACJ90" s="14">
        <v>322</v>
      </c>
      <c r="ACK90" s="14">
        <v>321</v>
      </c>
      <c r="ACQ90" s="14">
        <v>20</v>
      </c>
      <c r="ACR90" s="14">
        <v>25</v>
      </c>
      <c r="ACT90" s="14">
        <v>0.72</v>
      </c>
      <c r="ACU90" s="14">
        <v>1.41</v>
      </c>
      <c r="ACW90" s="14">
        <v>12</v>
      </c>
      <c r="ACX90" s="14">
        <v>14</v>
      </c>
      <c r="ADA90" s="14">
        <v>7.8</v>
      </c>
      <c r="ADC90" s="14">
        <v>4</v>
      </c>
      <c r="ADE90" s="14">
        <v>0.3</v>
      </c>
      <c r="ADG90" s="14">
        <v>3.8</v>
      </c>
      <c r="ADI90" s="14">
        <v>87</v>
      </c>
      <c r="ADJ90" s="14">
        <v>12</v>
      </c>
      <c r="ADL90" s="14">
        <v>8</v>
      </c>
      <c r="ADN90" s="14">
        <v>20</v>
      </c>
      <c r="ADP90" s="14" t="s">
        <v>5851</v>
      </c>
      <c r="ADW90" s="14">
        <v>1.99</v>
      </c>
      <c r="AED90" s="14">
        <v>131</v>
      </c>
      <c r="AEN90" s="14">
        <v>24</v>
      </c>
      <c r="AEQ90" s="14">
        <v>48</v>
      </c>
      <c r="AES90" s="14">
        <v>1.9</v>
      </c>
      <c r="AFA90" s="14">
        <v>549</v>
      </c>
      <c r="AGG90" s="14">
        <v>2</v>
      </c>
      <c r="AGH90" s="14" t="s">
        <v>6674</v>
      </c>
      <c r="AGI90" s="14">
        <v>1</v>
      </c>
      <c r="AGJ90" s="14" t="s">
        <v>7551</v>
      </c>
      <c r="AGM90" s="63"/>
      <c r="AGS90" s="14">
        <v>1</v>
      </c>
      <c r="AGT90" s="14">
        <v>1</v>
      </c>
      <c r="AGU90" s="14">
        <v>0</v>
      </c>
      <c r="AGV90" s="14">
        <v>0</v>
      </c>
      <c r="AGW90" s="14">
        <v>0</v>
      </c>
      <c r="AGX90" s="14">
        <v>0</v>
      </c>
      <c r="AGY90" s="14">
        <v>1</v>
      </c>
      <c r="AGZ90" s="14">
        <v>43</v>
      </c>
      <c r="AHA90" s="14">
        <v>0</v>
      </c>
      <c r="AHB90" s="14">
        <v>0</v>
      </c>
      <c r="AHC90" s="14">
        <v>1</v>
      </c>
      <c r="AHD90" s="14">
        <v>2</v>
      </c>
      <c r="AHE90" s="14">
        <v>2</v>
      </c>
      <c r="AHF90" s="14">
        <v>0</v>
      </c>
      <c r="AHH90" s="14">
        <v>0</v>
      </c>
      <c r="AHI90" s="14">
        <v>1</v>
      </c>
      <c r="AHK90" s="14">
        <v>0</v>
      </c>
      <c r="AHL90" s="14">
        <v>0</v>
      </c>
      <c r="AHM90" s="14">
        <v>0</v>
      </c>
      <c r="AHN90" s="14">
        <v>0</v>
      </c>
      <c r="AHO90" s="14">
        <v>0</v>
      </c>
      <c r="AHP90" s="14">
        <v>0</v>
      </c>
      <c r="AHQ90" s="14">
        <v>0</v>
      </c>
      <c r="AHR90" s="14">
        <v>4.33</v>
      </c>
      <c r="AHV90" s="63"/>
      <c r="AIB90" s="63"/>
      <c r="AIH90" s="63"/>
      <c r="AIM90" s="14">
        <v>1</v>
      </c>
      <c r="AIN90" s="14">
        <v>0</v>
      </c>
      <c r="AIO90" s="14">
        <v>0</v>
      </c>
      <c r="AIT90" s="60"/>
      <c r="AJB90" s="63"/>
      <c r="AJH90" s="63"/>
      <c r="AJN90" s="63"/>
    </row>
    <row r="91" spans="1:950" s="14" customFormat="1">
      <c r="B91" s="14">
        <v>3</v>
      </c>
      <c r="C91" s="14">
        <v>1</v>
      </c>
      <c r="D91" s="14" t="s">
        <v>7552</v>
      </c>
      <c r="E91" s="14" t="s">
        <v>7553</v>
      </c>
      <c r="F91" s="63"/>
      <c r="O91" s="14">
        <v>0</v>
      </c>
      <c r="P91" s="14">
        <v>0</v>
      </c>
      <c r="Z91" s="14">
        <v>0</v>
      </c>
      <c r="AA91" s="14">
        <v>2</v>
      </c>
      <c r="AB91" s="14" t="s">
        <v>7554</v>
      </c>
      <c r="AJ91" s="14">
        <v>186</v>
      </c>
      <c r="AK91" s="14">
        <v>159</v>
      </c>
      <c r="AL91" s="14">
        <v>124</v>
      </c>
      <c r="AM91" s="14">
        <v>147</v>
      </c>
      <c r="AN91" s="14">
        <v>181</v>
      </c>
      <c r="AO91" s="14">
        <v>194</v>
      </c>
      <c r="AP91" s="14">
        <v>199</v>
      </c>
      <c r="DS91" s="14">
        <v>81</v>
      </c>
      <c r="DT91" s="14">
        <v>73</v>
      </c>
      <c r="DU91" s="14">
        <v>59</v>
      </c>
      <c r="DV91" s="14">
        <v>87</v>
      </c>
      <c r="DW91" s="14">
        <v>79</v>
      </c>
      <c r="DX91" s="14">
        <v>83</v>
      </c>
      <c r="DY91" s="14">
        <v>84</v>
      </c>
      <c r="IQ91" s="14">
        <v>96</v>
      </c>
      <c r="IR91" s="14">
        <v>97</v>
      </c>
      <c r="IT91" s="14">
        <v>97</v>
      </c>
      <c r="IV91" s="14">
        <v>98</v>
      </c>
      <c r="IW91" s="14">
        <v>96</v>
      </c>
      <c r="LX91" s="14">
        <v>59</v>
      </c>
      <c r="LY91" s="14">
        <v>60</v>
      </c>
      <c r="LZ91" s="14">
        <v>60</v>
      </c>
      <c r="MA91" s="14">
        <v>65</v>
      </c>
      <c r="MB91" s="14">
        <v>56</v>
      </c>
      <c r="ME91" s="14">
        <v>63</v>
      </c>
      <c r="PG91" s="14">
        <v>18</v>
      </c>
      <c r="PH91" s="14">
        <v>18</v>
      </c>
      <c r="PI91" s="14">
        <v>18</v>
      </c>
      <c r="PK91" s="14">
        <v>20</v>
      </c>
      <c r="PL91" s="14">
        <v>20</v>
      </c>
      <c r="PM91" s="14">
        <v>20</v>
      </c>
      <c r="PN91" s="14">
        <v>20</v>
      </c>
      <c r="SQ91" s="14">
        <v>98.1</v>
      </c>
      <c r="SR91" s="14">
        <v>98.2</v>
      </c>
      <c r="ST91" s="14">
        <v>98.1</v>
      </c>
      <c r="SU91" s="14">
        <v>98.4</v>
      </c>
      <c r="SV91" s="14">
        <v>98.1</v>
      </c>
      <c r="SW91" s="14">
        <v>98</v>
      </c>
      <c r="WR91" s="14">
        <v>0</v>
      </c>
      <c r="WS91" s="14">
        <v>0</v>
      </c>
      <c r="WU91" s="14">
        <v>0</v>
      </c>
      <c r="WV91" s="14">
        <v>0</v>
      </c>
      <c r="WW91" s="14">
        <v>0</v>
      </c>
      <c r="WX91" s="14">
        <v>0</v>
      </c>
      <c r="AAI91" s="63"/>
      <c r="AAO91" s="63"/>
      <c r="AAU91" s="63"/>
      <c r="AAY91" s="14">
        <v>23</v>
      </c>
      <c r="ABB91" s="14">
        <v>11.1</v>
      </c>
      <c r="ABE91" s="14">
        <v>33.4</v>
      </c>
      <c r="ABH91" s="14">
        <v>1.2</v>
      </c>
      <c r="ABM91" s="14">
        <v>7.71</v>
      </c>
      <c r="ABO91" s="14">
        <v>253</v>
      </c>
      <c r="ABU91" s="14">
        <v>139</v>
      </c>
      <c r="ABX91" s="14">
        <v>3.8</v>
      </c>
      <c r="ACA91" s="14">
        <v>102</v>
      </c>
      <c r="ACD91" s="14">
        <v>9.6</v>
      </c>
      <c r="ACG91" s="14">
        <v>232</v>
      </c>
      <c r="ACH91" s="14">
        <v>226</v>
      </c>
      <c r="ACI91" s="14">
        <v>262</v>
      </c>
      <c r="ACJ91" s="14">
        <v>190</v>
      </c>
      <c r="ACQ91" s="14">
        <v>18</v>
      </c>
      <c r="ACT91" s="14">
        <v>0.75</v>
      </c>
      <c r="ACW91" s="14">
        <v>14</v>
      </c>
      <c r="AGM91" s="63"/>
      <c r="AGS91" s="14">
        <v>0</v>
      </c>
      <c r="AGT91" s="14">
        <v>0</v>
      </c>
      <c r="AGU91" s="14">
        <v>0</v>
      </c>
      <c r="AGV91" s="14">
        <v>0</v>
      </c>
      <c r="AGW91" s="14">
        <v>0</v>
      </c>
      <c r="AGX91" s="14">
        <v>0</v>
      </c>
      <c r="AGY91" s="14">
        <v>1</v>
      </c>
      <c r="AGZ91" s="14">
        <v>8</v>
      </c>
      <c r="AHA91" s="14">
        <v>0</v>
      </c>
      <c r="AHB91" s="14">
        <v>0</v>
      </c>
      <c r="AHC91" s="14">
        <v>1</v>
      </c>
      <c r="AHD91" s="14">
        <v>0</v>
      </c>
      <c r="AHE91" s="14">
        <v>1</v>
      </c>
      <c r="AHF91" s="14">
        <v>0</v>
      </c>
      <c r="AHH91" s="14">
        <v>0</v>
      </c>
      <c r="AHI91" s="14">
        <v>1</v>
      </c>
      <c r="AHK91" s="14">
        <v>0</v>
      </c>
      <c r="AHL91" s="14">
        <v>0</v>
      </c>
      <c r="AHM91" s="14">
        <v>0</v>
      </c>
      <c r="AHN91" s="14">
        <v>0</v>
      </c>
      <c r="AHO91" s="14">
        <v>0</v>
      </c>
      <c r="AHP91" s="14">
        <v>0</v>
      </c>
      <c r="AHQ91" s="14">
        <v>0</v>
      </c>
      <c r="AHR91" s="14">
        <f>AVERAGE(8,10,5,7,5,0)</f>
        <v>5.833333333333333</v>
      </c>
      <c r="AHV91" s="63"/>
      <c r="AIB91" s="63"/>
      <c r="AIH91" s="63"/>
      <c r="AIM91" s="14">
        <v>0</v>
      </c>
      <c r="AIN91" s="14">
        <v>0</v>
      </c>
      <c r="AIO91" s="14">
        <v>0</v>
      </c>
      <c r="AIT91" s="60"/>
      <c r="AJB91" s="63"/>
      <c r="AJH91" s="63"/>
      <c r="AJN91" s="63"/>
    </row>
    <row r="92" spans="1:950" s="14" customFormat="1">
      <c r="B92" s="14">
        <v>4</v>
      </c>
      <c r="C92" s="14">
        <v>1</v>
      </c>
      <c r="D92" s="14" t="s">
        <v>7555</v>
      </c>
      <c r="E92" s="14" t="s">
        <v>7556</v>
      </c>
      <c r="F92" s="63"/>
      <c r="O92" s="14">
        <v>0</v>
      </c>
      <c r="P92" s="14">
        <v>0</v>
      </c>
      <c r="Z92" s="14">
        <v>0</v>
      </c>
      <c r="AA92" s="14">
        <v>2</v>
      </c>
      <c r="AB92" s="14" t="s">
        <v>7557</v>
      </c>
      <c r="AI92" s="14">
        <v>178</v>
      </c>
      <c r="AK92" s="14">
        <v>183</v>
      </c>
      <c r="AM92" s="14">
        <v>182</v>
      </c>
      <c r="AQ92" s="14">
        <v>183</v>
      </c>
      <c r="AR92" s="14">
        <v>180</v>
      </c>
      <c r="AS92" s="14">
        <v>196</v>
      </c>
      <c r="AU92" s="14">
        <v>184</v>
      </c>
      <c r="AY92" s="14">
        <v>149</v>
      </c>
      <c r="DR92" s="14">
        <v>77</v>
      </c>
      <c r="DT92" s="14">
        <v>84</v>
      </c>
      <c r="DV92" s="14">
        <v>107</v>
      </c>
      <c r="DZ92" s="14">
        <v>79</v>
      </c>
      <c r="EA92" s="14">
        <v>60</v>
      </c>
      <c r="EB92" s="14">
        <v>80</v>
      </c>
      <c r="ED92" s="14">
        <v>82</v>
      </c>
      <c r="EH92" s="14">
        <v>65</v>
      </c>
      <c r="IP92" s="14">
        <v>97</v>
      </c>
      <c r="IR92" s="14">
        <v>99</v>
      </c>
      <c r="IT92" s="14">
        <v>98</v>
      </c>
      <c r="IX92" s="14">
        <v>98</v>
      </c>
      <c r="IZ92" s="14">
        <v>98</v>
      </c>
      <c r="JB92" s="14">
        <v>98</v>
      </c>
      <c r="JF92" s="14">
        <v>97</v>
      </c>
      <c r="LX92" s="14">
        <v>60</v>
      </c>
      <c r="LY92" s="14">
        <v>65</v>
      </c>
      <c r="LZ92" s="14">
        <v>64</v>
      </c>
      <c r="MA92" s="14">
        <v>60</v>
      </c>
      <c r="MB92" s="14">
        <v>61</v>
      </c>
      <c r="MC92" s="14">
        <v>52</v>
      </c>
      <c r="MD92" s="14">
        <v>56</v>
      </c>
      <c r="MF92" s="14">
        <v>64</v>
      </c>
      <c r="MH92" s="14">
        <v>56</v>
      </c>
      <c r="MI92" s="14">
        <v>56</v>
      </c>
      <c r="MJ92" s="14">
        <v>56</v>
      </c>
      <c r="MK92" s="14">
        <v>52</v>
      </c>
      <c r="ML92" s="14">
        <v>53</v>
      </c>
      <c r="MM92" s="14">
        <v>52</v>
      </c>
      <c r="MN92" s="14">
        <v>56</v>
      </c>
      <c r="PG92" s="14">
        <v>18</v>
      </c>
      <c r="PI92" s="14">
        <v>18</v>
      </c>
      <c r="PK92" s="14">
        <v>18</v>
      </c>
      <c r="PO92" s="14">
        <v>18</v>
      </c>
      <c r="PQ92" s="14">
        <v>18</v>
      </c>
      <c r="PS92" s="14">
        <v>18</v>
      </c>
      <c r="PT92" s="14">
        <v>18</v>
      </c>
      <c r="PW92" s="14">
        <v>18</v>
      </c>
      <c r="PX92" s="14">
        <v>18</v>
      </c>
      <c r="SR92" s="14">
        <v>98.3</v>
      </c>
      <c r="ST92" s="14">
        <v>98.1</v>
      </c>
      <c r="SW92" s="14">
        <v>98.2</v>
      </c>
      <c r="SX92" s="14">
        <v>97.5</v>
      </c>
      <c r="SZ92" s="14">
        <v>98.2</v>
      </c>
      <c r="TB92" s="14">
        <v>97.8</v>
      </c>
      <c r="TF92" s="14">
        <v>98.3</v>
      </c>
      <c r="WQ92" s="14">
        <v>0</v>
      </c>
      <c r="WS92" s="14">
        <v>0</v>
      </c>
      <c r="WU92" s="14">
        <v>0</v>
      </c>
      <c r="WY92" s="14">
        <v>0</v>
      </c>
      <c r="XA92" s="14">
        <v>0</v>
      </c>
      <c r="XC92" s="14">
        <v>0</v>
      </c>
      <c r="XG92" s="14">
        <v>0</v>
      </c>
      <c r="AAI92" s="63"/>
      <c r="AAO92" s="63"/>
      <c r="AAU92" s="63"/>
      <c r="AAY92" s="14">
        <v>19</v>
      </c>
      <c r="ABB92" s="14">
        <v>11</v>
      </c>
      <c r="ABE92" s="14">
        <v>34.5</v>
      </c>
      <c r="ABH92" s="14">
        <v>1.1000000000000001</v>
      </c>
      <c r="ABM92" s="14">
        <v>6.55</v>
      </c>
      <c r="ABO92" s="14">
        <v>233</v>
      </c>
      <c r="ABU92" s="14">
        <v>139</v>
      </c>
      <c r="ABX92" s="14">
        <v>3.9</v>
      </c>
      <c r="ACA92" s="14">
        <v>104</v>
      </c>
      <c r="ACD92" s="14">
        <v>9.6999999999999993</v>
      </c>
      <c r="ACG92" s="14">
        <v>226</v>
      </c>
      <c r="ACH92" s="14">
        <v>239</v>
      </c>
      <c r="ACI92" s="14">
        <v>256</v>
      </c>
      <c r="ACJ92" s="14">
        <v>188</v>
      </c>
      <c r="ACK92" s="14">
        <v>190</v>
      </c>
      <c r="ACQ92" s="14">
        <v>18</v>
      </c>
      <c r="ACT92" s="14">
        <v>0.76</v>
      </c>
      <c r="ACW92" s="14">
        <v>16</v>
      </c>
      <c r="AGM92" s="63"/>
      <c r="AGS92" s="14">
        <v>1</v>
      </c>
      <c r="AGT92" s="14">
        <v>0</v>
      </c>
      <c r="AGU92" s="14">
        <v>0</v>
      </c>
      <c r="AGV92" s="14">
        <v>1</v>
      </c>
      <c r="AGW92" s="14">
        <v>0</v>
      </c>
      <c r="AGX92" s="14">
        <v>0</v>
      </c>
      <c r="AGY92" s="14">
        <v>1</v>
      </c>
      <c r="AGZ92" s="14">
        <v>8</v>
      </c>
      <c r="AHA92" s="14">
        <v>0</v>
      </c>
      <c r="AHB92" s="14">
        <v>0</v>
      </c>
      <c r="AHC92" s="14">
        <v>1</v>
      </c>
      <c r="AHD92" s="14">
        <v>0</v>
      </c>
      <c r="AHE92" s="14">
        <v>2</v>
      </c>
      <c r="AHF92" s="14">
        <v>0</v>
      </c>
      <c r="AHH92" s="14">
        <v>0</v>
      </c>
      <c r="AHI92" s="14">
        <v>1</v>
      </c>
      <c r="AHK92" s="14">
        <v>0</v>
      </c>
      <c r="AHL92" s="14">
        <v>0</v>
      </c>
      <c r="AHM92" s="14">
        <v>0</v>
      </c>
      <c r="AHN92" s="14">
        <v>0</v>
      </c>
      <c r="AHO92" s="14">
        <v>0</v>
      </c>
      <c r="AHP92" s="14">
        <v>0</v>
      </c>
      <c r="AHQ92" s="14">
        <v>0</v>
      </c>
      <c r="AHR92" s="14">
        <f>AVERAGE(5,0,10,2,0,0,0,0,0,0,0)</f>
        <v>1.5454545454545454</v>
      </c>
      <c r="AHV92" s="63"/>
      <c r="AIB92" s="63"/>
      <c r="AIH92" s="63"/>
      <c r="AIM92" s="14">
        <v>1</v>
      </c>
      <c r="AIN92" s="14">
        <v>0</v>
      </c>
      <c r="AIO92" s="14">
        <v>0</v>
      </c>
      <c r="AIT92" s="60"/>
      <c r="AJB92" s="63"/>
      <c r="AJH92" s="63"/>
      <c r="AJN92" s="63"/>
    </row>
    <row r="93" spans="1:950" s="14" customFormat="1">
      <c r="B93" s="14">
        <v>5</v>
      </c>
      <c r="C93" s="14">
        <v>1</v>
      </c>
      <c r="D93" s="14" t="s">
        <v>7558</v>
      </c>
      <c r="E93" s="14" t="s">
        <v>6441</v>
      </c>
      <c r="F93" s="14" t="s">
        <v>7559</v>
      </c>
      <c r="G93" s="63" t="s">
        <v>7560</v>
      </c>
      <c r="O93" s="14">
        <v>1</v>
      </c>
      <c r="P93" s="14">
        <v>1</v>
      </c>
      <c r="Q93" s="14">
        <v>0</v>
      </c>
      <c r="R93" s="14">
        <v>0</v>
      </c>
      <c r="Z93" s="14">
        <v>0</v>
      </c>
      <c r="AA93" s="14">
        <v>2</v>
      </c>
      <c r="AB93" s="14" t="s">
        <v>7561</v>
      </c>
      <c r="AL93" s="14">
        <v>158</v>
      </c>
      <c r="AO93" s="14">
        <v>162</v>
      </c>
      <c r="AT93" s="14">
        <v>189</v>
      </c>
      <c r="AV93" s="14">
        <v>210</v>
      </c>
      <c r="AX93" s="14">
        <v>206</v>
      </c>
      <c r="AY93" s="14">
        <v>178</v>
      </c>
      <c r="BB93" s="14">
        <v>170</v>
      </c>
      <c r="BC93" s="14">
        <v>174</v>
      </c>
      <c r="DU93" s="14">
        <v>71</v>
      </c>
      <c r="DX93" s="14">
        <v>72</v>
      </c>
      <c r="EC93" s="14">
        <v>83</v>
      </c>
      <c r="EE93" s="14">
        <v>68</v>
      </c>
      <c r="EG93" s="14">
        <v>76</v>
      </c>
      <c r="EH93" s="14">
        <v>72</v>
      </c>
      <c r="EK93" s="14">
        <v>65</v>
      </c>
      <c r="EL93" s="14">
        <v>68</v>
      </c>
      <c r="IS93" s="14">
        <v>96</v>
      </c>
      <c r="IV93" s="14">
        <v>99</v>
      </c>
      <c r="JA93" s="14">
        <v>97</v>
      </c>
      <c r="JC93" s="14">
        <v>96</v>
      </c>
      <c r="JF93" s="14">
        <v>97</v>
      </c>
      <c r="JJ93" s="14">
        <v>98</v>
      </c>
      <c r="LX93" s="14">
        <v>65</v>
      </c>
      <c r="LY93" s="14">
        <v>65</v>
      </c>
      <c r="LZ93" s="14">
        <v>49</v>
      </c>
      <c r="MA93" s="14">
        <v>58</v>
      </c>
      <c r="MB93" s="14">
        <v>52</v>
      </c>
      <c r="MC93" s="14">
        <v>53</v>
      </c>
      <c r="MD93" s="14">
        <v>55</v>
      </c>
      <c r="ME93" s="14">
        <v>59</v>
      </c>
      <c r="MF93" s="14">
        <v>63</v>
      </c>
      <c r="MH93" s="14">
        <v>59</v>
      </c>
      <c r="MI93" s="14">
        <v>57</v>
      </c>
      <c r="MJ93" s="14">
        <v>57</v>
      </c>
      <c r="MK93" s="14">
        <v>58</v>
      </c>
      <c r="ML93" s="14">
        <v>60</v>
      </c>
      <c r="MN93" s="14">
        <v>57</v>
      </c>
      <c r="MP93" s="14">
        <v>58</v>
      </c>
      <c r="MR93" s="14">
        <v>59</v>
      </c>
      <c r="PJ93" s="14">
        <v>18</v>
      </c>
      <c r="PM93" s="14">
        <v>20</v>
      </c>
      <c r="PR93" s="14">
        <v>18</v>
      </c>
      <c r="PT93" s="14">
        <v>18</v>
      </c>
      <c r="PW93" s="14">
        <v>18</v>
      </c>
      <c r="PX93" s="14">
        <v>18</v>
      </c>
      <c r="QA93" s="14">
        <v>18</v>
      </c>
      <c r="SS93" s="14">
        <v>97.9</v>
      </c>
      <c r="SV93" s="14">
        <v>97.4</v>
      </c>
      <c r="SY93" s="14">
        <v>51.8</v>
      </c>
      <c r="TA93" s="14">
        <v>98.3</v>
      </c>
      <c r="TC93" s="14">
        <v>98.2</v>
      </c>
      <c r="TF93" s="14">
        <v>98</v>
      </c>
      <c r="TJ93" s="14">
        <v>98.4</v>
      </c>
      <c r="WT93" s="14">
        <v>0</v>
      </c>
      <c r="WW93" s="14">
        <v>0</v>
      </c>
      <c r="XB93" s="14">
        <v>0</v>
      </c>
      <c r="XD93" s="14">
        <v>0</v>
      </c>
      <c r="XG93" s="14">
        <v>0</v>
      </c>
      <c r="XK93" s="14">
        <v>0</v>
      </c>
      <c r="AAI93" s="63"/>
      <c r="AAO93" s="63"/>
      <c r="AAU93" s="63"/>
      <c r="AAZ93" s="14">
        <v>23</v>
      </c>
      <c r="ABB93" s="14">
        <v>10.5</v>
      </c>
      <c r="ABE93" s="14">
        <v>31.8</v>
      </c>
      <c r="ABH93" s="14">
        <v>1.1000000000000001</v>
      </c>
      <c r="ABM93" s="14">
        <v>7.25</v>
      </c>
      <c r="ABO93" s="14">
        <v>246</v>
      </c>
      <c r="ABV93" s="14">
        <v>139</v>
      </c>
      <c r="ABY93" s="14">
        <v>4.0999999999999996</v>
      </c>
      <c r="ACB93" s="14">
        <v>102</v>
      </c>
      <c r="ACE93" s="14">
        <v>9.8000000000000007</v>
      </c>
      <c r="ACG93" s="14">
        <v>181</v>
      </c>
      <c r="ACH93" s="14">
        <v>222</v>
      </c>
      <c r="ACI93" s="14">
        <v>236</v>
      </c>
      <c r="ACJ93" s="14">
        <v>227</v>
      </c>
      <c r="ACK93" s="14">
        <v>192</v>
      </c>
      <c r="ACR93" s="14">
        <v>27</v>
      </c>
      <c r="ACU93" s="14">
        <v>0.76</v>
      </c>
      <c r="ACX93" s="14">
        <v>14</v>
      </c>
      <c r="AEF93" s="14">
        <v>13.9</v>
      </c>
      <c r="AGM93" s="63"/>
      <c r="AGS93" s="14">
        <v>1</v>
      </c>
      <c r="AGT93" s="14">
        <v>0</v>
      </c>
      <c r="AGU93" s="14">
        <v>0</v>
      </c>
      <c r="AGV93" s="14">
        <v>1</v>
      </c>
      <c r="AGW93" s="14">
        <v>0</v>
      </c>
      <c r="AGX93" s="14">
        <v>0</v>
      </c>
      <c r="AGY93" s="14">
        <v>0</v>
      </c>
      <c r="AGZ93" s="14">
        <v>9</v>
      </c>
      <c r="AHA93" s="14">
        <v>0</v>
      </c>
      <c r="AHB93" s="14">
        <v>0</v>
      </c>
      <c r="AHC93" s="14">
        <v>1</v>
      </c>
      <c r="AHD93" s="14">
        <v>1</v>
      </c>
      <c r="AHE93" s="14">
        <v>0</v>
      </c>
      <c r="AHF93" s="14">
        <v>0</v>
      </c>
      <c r="AHH93" s="14">
        <v>0</v>
      </c>
      <c r="AHI93" s="14">
        <v>0</v>
      </c>
      <c r="AHK93" s="14">
        <v>0</v>
      </c>
      <c r="AHL93" s="14">
        <v>0</v>
      </c>
      <c r="AHM93" s="14">
        <v>0</v>
      </c>
      <c r="AHN93" s="14">
        <v>0</v>
      </c>
      <c r="AHO93" s="14">
        <v>0</v>
      </c>
      <c r="AHP93" s="14">
        <v>0</v>
      </c>
      <c r="AHQ93" s="14">
        <v>0</v>
      </c>
      <c r="AHR93" s="14">
        <f>AVERAGE(0,0,0,7,0,5,2,1,5,3,2)</f>
        <v>2.2727272727272729</v>
      </c>
      <c r="AHV93" s="63"/>
      <c r="AIB93" s="63"/>
      <c r="AIH93" s="63"/>
      <c r="AIM93" s="14">
        <v>0</v>
      </c>
      <c r="AIN93" s="14">
        <v>0</v>
      </c>
      <c r="AIO93" s="14">
        <v>0</v>
      </c>
      <c r="AIT93" s="60"/>
      <c r="AJB93" s="63"/>
      <c r="AJH93" s="63"/>
      <c r="AJN93" s="63"/>
    </row>
    <row r="94" spans="1:950" s="14" customFormat="1">
      <c r="B94" s="14">
        <v>6</v>
      </c>
      <c r="C94" s="14">
        <v>1</v>
      </c>
      <c r="D94" s="14" t="s">
        <v>7562</v>
      </c>
      <c r="E94" s="14" t="s">
        <v>7563</v>
      </c>
      <c r="F94" s="63" t="s">
        <v>7564</v>
      </c>
      <c r="O94" s="14">
        <v>0</v>
      </c>
      <c r="P94" s="14">
        <v>0</v>
      </c>
      <c r="Q94" s="14">
        <v>1</v>
      </c>
      <c r="Z94" s="14">
        <v>0</v>
      </c>
      <c r="AA94" s="14">
        <v>2</v>
      </c>
      <c r="AB94" s="14" t="s">
        <v>7565</v>
      </c>
      <c r="AJ94" s="14">
        <v>111</v>
      </c>
      <c r="AK94" s="14">
        <v>134</v>
      </c>
      <c r="AN94" s="14">
        <v>142</v>
      </c>
      <c r="AO94" s="14">
        <v>160</v>
      </c>
      <c r="AP94" s="14">
        <v>172</v>
      </c>
      <c r="AQ94" s="14">
        <v>181</v>
      </c>
      <c r="DS94" s="14">
        <v>56</v>
      </c>
      <c r="DT94" s="14">
        <v>60</v>
      </c>
      <c r="DW94" s="14">
        <v>64</v>
      </c>
      <c r="DX94" s="14">
        <v>72</v>
      </c>
      <c r="DY94" s="14">
        <v>77</v>
      </c>
      <c r="DZ94" s="14">
        <v>78</v>
      </c>
      <c r="IQ94" s="14">
        <v>94</v>
      </c>
      <c r="IX94" s="14">
        <v>96</v>
      </c>
      <c r="IY94" s="14">
        <v>96</v>
      </c>
      <c r="LX94" s="14">
        <v>52</v>
      </c>
      <c r="LY94" s="14">
        <v>53</v>
      </c>
      <c r="MA94" s="14">
        <v>58</v>
      </c>
      <c r="MB94" s="14">
        <v>63</v>
      </c>
      <c r="MD94" s="14">
        <v>57</v>
      </c>
      <c r="ME94" s="14">
        <v>59</v>
      </c>
      <c r="MF94" s="14">
        <v>58</v>
      </c>
      <c r="PL94" s="14">
        <v>18</v>
      </c>
      <c r="PM94" s="14">
        <v>18</v>
      </c>
      <c r="PN94" s="14">
        <v>18</v>
      </c>
      <c r="PO94" s="14">
        <v>18</v>
      </c>
      <c r="SQ94" s="14">
        <v>97.8</v>
      </c>
      <c r="SU94" s="14">
        <v>98</v>
      </c>
      <c r="SV94" s="14">
        <v>98.7</v>
      </c>
      <c r="SW94" s="14">
        <v>98.3</v>
      </c>
      <c r="SX94" s="14">
        <v>98.2</v>
      </c>
      <c r="WR94" s="14">
        <v>0</v>
      </c>
      <c r="WW94" s="14">
        <v>0</v>
      </c>
      <c r="WX94" s="14">
        <v>0</v>
      </c>
      <c r="WY94" s="14">
        <v>0</v>
      </c>
      <c r="AAI94" s="63"/>
      <c r="AAO94" s="63"/>
      <c r="AAU94" s="63"/>
      <c r="AAY94" s="14">
        <v>24</v>
      </c>
      <c r="ABB94" s="14">
        <v>10.9</v>
      </c>
      <c r="ABE94" s="14">
        <v>32.9</v>
      </c>
      <c r="ABH94" s="14">
        <v>1.1000000000000001</v>
      </c>
      <c r="ABM94" s="14">
        <v>5.98</v>
      </c>
      <c r="ABO94" s="14">
        <v>249</v>
      </c>
      <c r="ABU94" s="14">
        <v>141</v>
      </c>
      <c r="ABX94" s="14">
        <v>4.0999999999999996</v>
      </c>
      <c r="ACA94" s="14">
        <v>103</v>
      </c>
      <c r="ACD94" s="14">
        <v>9.6999999999999993</v>
      </c>
      <c r="ACG94" s="14">
        <v>188</v>
      </c>
      <c r="ACH94" s="14">
        <v>211</v>
      </c>
      <c r="ACI94" s="14">
        <v>175</v>
      </c>
      <c r="ACJ94" s="14">
        <v>275</v>
      </c>
      <c r="ACK94" s="14">
        <v>266</v>
      </c>
      <c r="ACQ94" s="14">
        <v>23</v>
      </c>
      <c r="ACT94" s="14">
        <v>0.83</v>
      </c>
      <c r="ACW94" s="14">
        <v>14</v>
      </c>
      <c r="AGM94" s="63"/>
      <c r="AGS94" s="14">
        <v>1</v>
      </c>
      <c r="AGT94" s="14">
        <v>0</v>
      </c>
      <c r="AGU94" s="14">
        <v>0</v>
      </c>
      <c r="AGV94" s="14">
        <v>1</v>
      </c>
      <c r="AGW94" s="14">
        <v>0</v>
      </c>
      <c r="AGX94" s="14">
        <v>0</v>
      </c>
      <c r="AGY94" s="14">
        <v>0</v>
      </c>
      <c r="AGZ94" s="14">
        <v>7</v>
      </c>
      <c r="AHA94" s="14">
        <v>0</v>
      </c>
      <c r="AHB94" s="14">
        <v>0</v>
      </c>
      <c r="AHC94" s="14">
        <v>1</v>
      </c>
      <c r="AHD94" s="14">
        <v>1</v>
      </c>
      <c r="AHE94" s="14">
        <v>0</v>
      </c>
      <c r="AHF94" s="14">
        <v>0</v>
      </c>
      <c r="AHH94" s="14">
        <v>0</v>
      </c>
      <c r="AHI94" s="14">
        <v>0</v>
      </c>
      <c r="AHK94" s="14">
        <v>0</v>
      </c>
      <c r="AHL94" s="14">
        <v>0</v>
      </c>
      <c r="AHM94" s="14">
        <v>0</v>
      </c>
      <c r="AHN94" s="14">
        <v>0</v>
      </c>
      <c r="AHO94" s="14">
        <v>0</v>
      </c>
      <c r="AHP94" s="14">
        <v>0</v>
      </c>
      <c r="AHQ94" s="14">
        <v>0</v>
      </c>
      <c r="AHR94" s="14">
        <f>AVERAGE(9,7,4,7,9,3,0,0)</f>
        <v>4.875</v>
      </c>
      <c r="AHV94" s="63"/>
      <c r="AIB94" s="63"/>
      <c r="AIH94" s="63"/>
      <c r="AIM94" s="14">
        <v>0</v>
      </c>
      <c r="AIN94" s="14">
        <v>0</v>
      </c>
      <c r="AIO94" s="14">
        <v>0</v>
      </c>
      <c r="AIT94" s="60"/>
      <c r="AJB94" s="63"/>
      <c r="AJH94" s="63"/>
      <c r="AJN94" s="63"/>
    </row>
    <row r="95" spans="1:950" s="14" customFormat="1">
      <c r="B95" s="14">
        <v>7</v>
      </c>
      <c r="C95" s="14">
        <v>0</v>
      </c>
      <c r="F95" s="63"/>
      <c r="Z95" s="14">
        <v>0</v>
      </c>
      <c r="AA95" s="14">
        <v>2</v>
      </c>
      <c r="AB95" s="14" t="s">
        <v>7566</v>
      </c>
      <c r="AI95" s="14">
        <v>122</v>
      </c>
      <c r="AL95" s="14">
        <v>148</v>
      </c>
      <c r="AP95" s="14">
        <v>141</v>
      </c>
      <c r="AV95" s="14">
        <v>177</v>
      </c>
      <c r="BA95" s="14">
        <v>143</v>
      </c>
      <c r="BD95" s="14">
        <v>176</v>
      </c>
      <c r="BE95" s="14">
        <v>153</v>
      </c>
      <c r="BG95" s="14">
        <v>104</v>
      </c>
      <c r="DR95" s="14">
        <v>56</v>
      </c>
      <c r="DU95" s="14">
        <v>66</v>
      </c>
      <c r="DY95" s="14">
        <v>64</v>
      </c>
      <c r="EE95" s="14">
        <v>73</v>
      </c>
      <c r="EJ95" s="14">
        <v>62</v>
      </c>
      <c r="EM95" s="14">
        <v>76</v>
      </c>
      <c r="EN95" s="14">
        <v>70</v>
      </c>
      <c r="EP95" s="14">
        <v>53</v>
      </c>
      <c r="IP95" s="14">
        <v>96</v>
      </c>
      <c r="IS95" s="14">
        <v>96</v>
      </c>
      <c r="JC95" s="14">
        <v>97</v>
      </c>
      <c r="JN95" s="14">
        <v>96</v>
      </c>
      <c r="LX95" s="14">
        <v>56</v>
      </c>
      <c r="LY95" s="14">
        <v>59</v>
      </c>
      <c r="LZ95" s="14">
        <v>54</v>
      </c>
      <c r="MA95" s="14">
        <v>58</v>
      </c>
      <c r="MB95" s="14">
        <v>67</v>
      </c>
      <c r="MC95" s="14">
        <v>59</v>
      </c>
      <c r="ME95" s="14">
        <v>60</v>
      </c>
      <c r="MF95" s="14">
        <v>60</v>
      </c>
      <c r="MG95" s="14">
        <v>60</v>
      </c>
      <c r="MH95" s="14">
        <v>62</v>
      </c>
      <c r="MI95" s="14">
        <v>64</v>
      </c>
      <c r="MJ95" s="14">
        <v>67</v>
      </c>
      <c r="MK95" s="14">
        <v>65</v>
      </c>
      <c r="ML95" s="14">
        <v>63</v>
      </c>
      <c r="MM95" s="14">
        <v>64</v>
      </c>
      <c r="MN95" s="14">
        <v>62</v>
      </c>
      <c r="MO95" s="14">
        <v>67</v>
      </c>
      <c r="MQ95" s="14">
        <v>61</v>
      </c>
      <c r="MR95" s="14">
        <v>55</v>
      </c>
      <c r="MU95" s="14">
        <v>62</v>
      </c>
      <c r="MV95" s="14">
        <v>56</v>
      </c>
      <c r="MW95" s="14">
        <v>51</v>
      </c>
      <c r="PG95" s="14">
        <v>18</v>
      </c>
      <c r="PJ95" s="14">
        <v>18</v>
      </c>
      <c r="PN95" s="14">
        <v>18</v>
      </c>
      <c r="PT95" s="14">
        <v>20</v>
      </c>
      <c r="PY95" s="14">
        <v>20</v>
      </c>
      <c r="QB95" s="14">
        <v>20</v>
      </c>
      <c r="QE95" s="14">
        <v>18</v>
      </c>
      <c r="SP95" s="14">
        <v>98.6</v>
      </c>
      <c r="SS95" s="14">
        <v>98.2</v>
      </c>
      <c r="SV95" s="14">
        <v>97.5</v>
      </c>
      <c r="SW95" s="14">
        <v>97.5</v>
      </c>
      <c r="TC95" s="14">
        <v>98.7</v>
      </c>
      <c r="TH95" s="14">
        <v>98.7</v>
      </c>
      <c r="TK95" s="14">
        <v>98.4</v>
      </c>
      <c r="TN95" s="14">
        <v>97.4</v>
      </c>
      <c r="WQ95" s="14">
        <v>0</v>
      </c>
      <c r="WT95" s="14">
        <v>0</v>
      </c>
      <c r="WX95" s="14">
        <v>0</v>
      </c>
      <c r="XD95" s="14">
        <v>0</v>
      </c>
      <c r="XI95" s="14">
        <v>0</v>
      </c>
      <c r="XL95" s="14">
        <v>0</v>
      </c>
      <c r="XO95" s="14">
        <v>0</v>
      </c>
      <c r="AAI95" s="63"/>
      <c r="AAO95" s="63"/>
      <c r="AAU95" s="63"/>
      <c r="AAY95" s="14">
        <v>23</v>
      </c>
      <c r="ABB95" s="14">
        <v>10.6</v>
      </c>
      <c r="ABE95" s="14">
        <v>32.5</v>
      </c>
      <c r="ABH95" s="14">
        <v>1.1000000000000001</v>
      </c>
      <c r="ABM95" s="14">
        <v>5.88</v>
      </c>
      <c r="ABO95" s="14">
        <v>234</v>
      </c>
      <c r="ABU95" s="14">
        <v>140</v>
      </c>
      <c r="ABX95" s="14">
        <v>4.2</v>
      </c>
      <c r="ACA95" s="14">
        <v>104</v>
      </c>
      <c r="ACD95" s="14">
        <v>9.4</v>
      </c>
      <c r="ACG95" s="14">
        <v>209</v>
      </c>
      <c r="ACH95" s="14">
        <v>186</v>
      </c>
      <c r="ACI95" s="14">
        <v>290</v>
      </c>
      <c r="ACJ95" s="14">
        <v>223</v>
      </c>
      <c r="ACK95" s="14">
        <v>201</v>
      </c>
      <c r="ACQ95" s="14">
        <v>26</v>
      </c>
      <c r="ACT95" s="14">
        <v>0.75</v>
      </c>
      <c r="ACW95" s="14">
        <v>13</v>
      </c>
      <c r="AGM95" s="63"/>
      <c r="AGS95" s="14">
        <v>0</v>
      </c>
      <c r="AGT95" s="14">
        <v>0</v>
      </c>
      <c r="AGU95" s="14">
        <v>0</v>
      </c>
      <c r="AGV95" s="14">
        <v>0</v>
      </c>
      <c r="AGW95" s="14">
        <v>0</v>
      </c>
      <c r="AGX95" s="14">
        <v>0</v>
      </c>
      <c r="AGY95" s="14">
        <v>0</v>
      </c>
      <c r="AGZ95" s="14">
        <v>7</v>
      </c>
      <c r="AHA95" s="14">
        <v>0</v>
      </c>
      <c r="AHB95" s="14">
        <v>0</v>
      </c>
      <c r="AHC95" s="14">
        <v>1</v>
      </c>
      <c r="AHD95" s="14">
        <v>0</v>
      </c>
      <c r="AHE95" s="14">
        <v>1</v>
      </c>
      <c r="AHF95" s="14">
        <v>0</v>
      </c>
      <c r="AHH95" s="14">
        <v>0</v>
      </c>
      <c r="AHI95" s="14">
        <v>0</v>
      </c>
      <c r="AHK95" s="14">
        <v>0</v>
      </c>
      <c r="AHL95" s="14">
        <v>0</v>
      </c>
      <c r="AHM95" s="14">
        <v>0</v>
      </c>
      <c r="AHN95" s="14">
        <v>0</v>
      </c>
      <c r="AHO95" s="14">
        <v>0</v>
      </c>
      <c r="AHP95" s="14">
        <v>0</v>
      </c>
      <c r="AHQ95" s="14">
        <v>0</v>
      </c>
      <c r="AHR95" s="14">
        <f>AVERAGE(0,9,10,4,4,2,0)</f>
        <v>4.1428571428571432</v>
      </c>
      <c r="AHV95" s="63"/>
      <c r="AIB95" s="63"/>
      <c r="AIH95" s="63"/>
      <c r="AIM95" s="14">
        <v>1</v>
      </c>
      <c r="AIN95" s="14">
        <v>0</v>
      </c>
      <c r="AIO95" s="14">
        <v>0</v>
      </c>
      <c r="AIT95" s="60"/>
      <c r="AJB95" s="63"/>
      <c r="AJH95" s="63"/>
      <c r="AJN95" s="63"/>
    </row>
    <row r="96" spans="1:950" s="14" customFormat="1">
      <c r="B96" s="14">
        <v>8</v>
      </c>
      <c r="C96" s="14">
        <v>1</v>
      </c>
      <c r="D96" s="14" t="s">
        <v>7567</v>
      </c>
      <c r="E96" s="14" t="s">
        <v>7568</v>
      </c>
      <c r="F96" s="63"/>
      <c r="O96" s="14">
        <v>0</v>
      </c>
      <c r="P96" s="14">
        <v>1</v>
      </c>
      <c r="Z96" s="14">
        <v>0</v>
      </c>
      <c r="AA96" s="14">
        <v>2</v>
      </c>
      <c r="AB96" s="14" t="s">
        <v>7569</v>
      </c>
      <c r="AM96" s="14">
        <v>122</v>
      </c>
      <c r="AQ96" s="14">
        <v>158</v>
      </c>
      <c r="AT96" s="14">
        <v>152</v>
      </c>
      <c r="AY96" s="14">
        <v>180</v>
      </c>
      <c r="BA96" s="14">
        <v>181</v>
      </c>
      <c r="BB96" s="14">
        <v>182</v>
      </c>
      <c r="BE96" s="14">
        <v>134</v>
      </c>
      <c r="DV96" s="14">
        <v>57</v>
      </c>
      <c r="DZ96" s="14">
        <v>59</v>
      </c>
      <c r="EC96" s="14">
        <v>65</v>
      </c>
      <c r="EH96" s="14">
        <v>72</v>
      </c>
      <c r="EJ96" s="14">
        <v>81</v>
      </c>
      <c r="EK96" s="14">
        <v>81</v>
      </c>
      <c r="EN96" s="14">
        <v>60</v>
      </c>
      <c r="IT96" s="14">
        <v>95</v>
      </c>
      <c r="IX96" s="14">
        <v>96</v>
      </c>
      <c r="JA96" s="14">
        <v>97</v>
      </c>
      <c r="JF96" s="14">
        <v>97</v>
      </c>
      <c r="JG96" s="14">
        <v>100</v>
      </c>
      <c r="JI96" s="14">
        <v>96</v>
      </c>
      <c r="JL96" s="14">
        <v>96</v>
      </c>
      <c r="LX96" s="14">
        <v>54</v>
      </c>
      <c r="LY96" s="14">
        <v>57</v>
      </c>
      <c r="LZ96" s="14">
        <v>54</v>
      </c>
      <c r="MA96" s="14">
        <v>56</v>
      </c>
      <c r="MB96" s="14">
        <v>58</v>
      </c>
      <c r="MC96" s="14">
        <v>57</v>
      </c>
      <c r="MD96" s="14">
        <v>61</v>
      </c>
      <c r="ME96" s="14">
        <v>64</v>
      </c>
      <c r="MF96" s="14">
        <v>56</v>
      </c>
      <c r="MG96" s="14">
        <v>61</v>
      </c>
      <c r="MH96" s="14">
        <v>60</v>
      </c>
      <c r="MI96" s="14">
        <v>59</v>
      </c>
      <c r="MJ96" s="14">
        <v>52</v>
      </c>
      <c r="MK96" s="14">
        <v>54</v>
      </c>
      <c r="ML96" s="14">
        <v>60</v>
      </c>
      <c r="MM96" s="14">
        <v>62</v>
      </c>
      <c r="MN96" s="14">
        <v>63</v>
      </c>
      <c r="MO96" s="14">
        <v>66</v>
      </c>
      <c r="MQ96" s="14">
        <v>61</v>
      </c>
      <c r="MR96" s="14">
        <v>67</v>
      </c>
      <c r="MS96" s="14">
        <v>57</v>
      </c>
      <c r="MT96" s="14">
        <v>54</v>
      </c>
      <c r="PK96" s="14">
        <v>18</v>
      </c>
      <c r="PO96" s="14">
        <v>18</v>
      </c>
      <c r="PR96" s="14">
        <v>20</v>
      </c>
      <c r="PW96" s="14">
        <v>18</v>
      </c>
      <c r="PZ96" s="14">
        <v>20</v>
      </c>
      <c r="QC96" s="14">
        <v>18</v>
      </c>
      <c r="ST96" s="14">
        <v>97.7</v>
      </c>
      <c r="SX96" s="14">
        <v>97.4</v>
      </c>
      <c r="TA96" s="14">
        <v>97.8</v>
      </c>
      <c r="TF96" s="14">
        <v>97.9</v>
      </c>
      <c r="TI96" s="14">
        <v>98</v>
      </c>
      <c r="TL96" s="14">
        <v>97.9</v>
      </c>
      <c r="WU96" s="14">
        <v>0</v>
      </c>
      <c r="WY96" s="14">
        <v>0</v>
      </c>
      <c r="XB96" s="14">
        <v>0</v>
      </c>
      <c r="XG96" s="14">
        <v>0</v>
      </c>
      <c r="XJ96" s="14">
        <v>0</v>
      </c>
      <c r="XM96" s="14">
        <v>0</v>
      </c>
      <c r="AAI96" s="63"/>
      <c r="AAO96" s="63"/>
      <c r="AAU96" s="63"/>
      <c r="AAY96" s="14">
        <v>24</v>
      </c>
      <c r="ABB96" s="14">
        <v>10.7</v>
      </c>
      <c r="ABE96" s="14">
        <v>32.700000000000003</v>
      </c>
      <c r="ABH96" s="14">
        <v>1.2</v>
      </c>
      <c r="ABM96" s="14">
        <v>6.5</v>
      </c>
      <c r="ABO96" s="14">
        <v>233</v>
      </c>
      <c r="ABU96" s="14">
        <v>141</v>
      </c>
      <c r="ABX96" s="14">
        <v>4.2</v>
      </c>
      <c r="ACA96" s="14">
        <v>103</v>
      </c>
      <c r="ACD96" s="14">
        <v>9.5</v>
      </c>
      <c r="ACG96" s="14">
        <v>203</v>
      </c>
      <c r="ACH96" s="14">
        <v>196</v>
      </c>
      <c r="ACI96" s="14">
        <v>317</v>
      </c>
      <c r="ACJ96" s="14">
        <v>244</v>
      </c>
      <c r="ACQ96" s="14">
        <v>33</v>
      </c>
      <c r="ACT96" s="14">
        <v>0.85</v>
      </c>
      <c r="ACW96" s="14">
        <v>14</v>
      </c>
      <c r="AGM96" s="63"/>
      <c r="AGS96" s="14">
        <v>0</v>
      </c>
      <c r="AGT96" s="14">
        <v>0</v>
      </c>
      <c r="AGU96" s="14">
        <v>0</v>
      </c>
      <c r="AGV96" s="14">
        <v>0</v>
      </c>
      <c r="AGW96" s="14">
        <v>0</v>
      </c>
      <c r="AGX96" s="14">
        <v>0</v>
      </c>
      <c r="AGY96" s="14">
        <v>0</v>
      </c>
      <c r="AGZ96" s="14">
        <v>7</v>
      </c>
      <c r="AHA96" s="14">
        <v>0</v>
      </c>
      <c r="AHB96" s="14">
        <v>0</v>
      </c>
      <c r="AHC96" s="14">
        <v>1</v>
      </c>
      <c r="AHD96" s="14">
        <v>0</v>
      </c>
      <c r="AHE96" s="14">
        <v>0</v>
      </c>
      <c r="AHF96" s="14">
        <v>0</v>
      </c>
      <c r="AHH96" s="14">
        <v>0</v>
      </c>
      <c r="AHI96" s="14">
        <v>0</v>
      </c>
      <c r="AHK96" s="14">
        <v>0</v>
      </c>
      <c r="AHL96" s="14">
        <v>0</v>
      </c>
      <c r="AHM96" s="14">
        <v>0</v>
      </c>
      <c r="AHN96" s="14">
        <v>0</v>
      </c>
      <c r="AHO96" s="14">
        <v>0</v>
      </c>
      <c r="AHP96" s="14">
        <v>0</v>
      </c>
      <c r="AHQ96" s="14">
        <v>0</v>
      </c>
      <c r="AHR96" s="14">
        <f>AVERAGE(2,2,0,2,8,8,8,8,2)</f>
        <v>4.4444444444444446</v>
      </c>
      <c r="AHV96" s="63"/>
      <c r="AIB96" s="63"/>
      <c r="AIH96" s="63"/>
      <c r="AIM96" s="14">
        <v>1</v>
      </c>
      <c r="AIN96" s="14">
        <v>0</v>
      </c>
      <c r="AIO96" s="14">
        <v>0</v>
      </c>
      <c r="AIT96" s="60"/>
      <c r="AJB96" s="63"/>
      <c r="AJH96" s="63"/>
      <c r="AJN96" s="63"/>
    </row>
    <row r="97" spans="1:951" s="31" customFormat="1">
      <c r="B97" s="31">
        <v>9</v>
      </c>
      <c r="C97" s="31">
        <v>1</v>
      </c>
      <c r="D97" s="31" t="s">
        <v>7570</v>
      </c>
      <c r="F97" s="82"/>
      <c r="G97" s="83"/>
      <c r="O97" s="31">
        <v>1</v>
      </c>
      <c r="Z97" s="31">
        <v>0</v>
      </c>
      <c r="AA97" s="31">
        <v>2</v>
      </c>
      <c r="AB97" s="83" t="s">
        <v>7571</v>
      </c>
      <c r="AK97" s="31">
        <v>150</v>
      </c>
      <c r="AN97" s="31">
        <v>150</v>
      </c>
      <c r="AO97" s="31">
        <v>150</v>
      </c>
      <c r="AP97" s="31">
        <v>160</v>
      </c>
      <c r="DT97" s="31">
        <v>69</v>
      </c>
      <c r="DV97" s="31">
        <v>68</v>
      </c>
      <c r="DW97" s="31">
        <v>97</v>
      </c>
      <c r="DX97" s="31">
        <v>69</v>
      </c>
      <c r="IR97" s="31">
        <v>98</v>
      </c>
      <c r="IU97" s="31">
        <v>96</v>
      </c>
      <c r="IW97" s="31">
        <v>97</v>
      </c>
      <c r="LX97" s="31">
        <v>53</v>
      </c>
      <c r="LY97" s="31">
        <v>56</v>
      </c>
      <c r="LZ97" s="31">
        <v>64</v>
      </c>
      <c r="MA97" s="31">
        <v>54</v>
      </c>
      <c r="MB97" s="31">
        <v>58</v>
      </c>
      <c r="MC97" s="31">
        <v>53</v>
      </c>
      <c r="ME97" s="31">
        <v>63</v>
      </c>
      <c r="PI97" s="31">
        <v>18</v>
      </c>
      <c r="PL97" s="31">
        <v>20</v>
      </c>
      <c r="PN97" s="31">
        <v>20</v>
      </c>
      <c r="SR97" s="31">
        <v>98</v>
      </c>
      <c r="SU97" s="31">
        <v>98</v>
      </c>
      <c r="SW97" s="31">
        <v>98</v>
      </c>
      <c r="WS97" s="31">
        <v>0</v>
      </c>
      <c r="WV97" s="31">
        <v>0</v>
      </c>
      <c r="WX97" s="31">
        <v>0</v>
      </c>
      <c r="AAI97" s="82"/>
      <c r="AAJ97" s="83"/>
      <c r="AAO97" s="82"/>
      <c r="AAP97" s="83"/>
      <c r="AAU97" s="82"/>
      <c r="AAV97" s="83"/>
      <c r="AAY97" s="31">
        <v>25</v>
      </c>
      <c r="ABB97" s="31">
        <v>10.3</v>
      </c>
      <c r="ABE97" s="31">
        <v>31.7</v>
      </c>
      <c r="ABH97" s="31">
        <v>1.1000000000000001</v>
      </c>
      <c r="ABM97" s="31">
        <v>5.48</v>
      </c>
      <c r="ABO97" s="31">
        <v>237</v>
      </c>
      <c r="ABU97" s="31">
        <v>140</v>
      </c>
      <c r="ABX97" s="31">
        <v>4.2</v>
      </c>
      <c r="ACA97" s="31">
        <v>104</v>
      </c>
      <c r="ACD97" s="31">
        <v>9.8000000000000007</v>
      </c>
      <c r="ACG97" s="31">
        <v>200</v>
      </c>
      <c r="ACH97" s="31">
        <v>198</v>
      </c>
      <c r="ACQ97" s="31">
        <v>32</v>
      </c>
      <c r="ACT97" s="31">
        <v>0.78</v>
      </c>
      <c r="ACW97" s="31">
        <v>11</v>
      </c>
      <c r="ACZ97" s="31">
        <v>7.4</v>
      </c>
      <c r="ADB97" s="31">
        <v>3.9</v>
      </c>
      <c r="ADD97" s="31" t="s">
        <v>6057</v>
      </c>
      <c r="ADF97" s="31">
        <v>3.5</v>
      </c>
      <c r="ADH97" s="31">
        <v>66</v>
      </c>
      <c r="ADJ97" s="31">
        <v>18</v>
      </c>
      <c r="ADL97" s="31">
        <v>17</v>
      </c>
      <c r="AGM97" s="82"/>
      <c r="AGN97" s="83"/>
      <c r="AGS97" s="31">
        <v>0</v>
      </c>
      <c r="AGT97" s="31">
        <v>0</v>
      </c>
      <c r="AGU97" s="31">
        <v>0</v>
      </c>
      <c r="AGV97" s="31">
        <v>0</v>
      </c>
      <c r="AGW97" s="31">
        <v>0</v>
      </c>
      <c r="AGX97" s="31">
        <v>0</v>
      </c>
      <c r="AGY97" s="31">
        <v>0</v>
      </c>
      <c r="AGZ97" s="31">
        <v>5</v>
      </c>
      <c r="AHA97" s="31">
        <v>0</v>
      </c>
      <c r="AHB97" s="31">
        <v>0</v>
      </c>
      <c r="AHC97" s="31">
        <v>2</v>
      </c>
      <c r="AHD97" s="31">
        <v>0</v>
      </c>
      <c r="AHE97" s="31">
        <v>0</v>
      </c>
      <c r="AHF97" s="31">
        <v>0</v>
      </c>
      <c r="AHH97" s="31">
        <v>0</v>
      </c>
      <c r="AHI97" s="31">
        <v>0</v>
      </c>
      <c r="AHK97" s="31">
        <v>0</v>
      </c>
      <c r="AHL97" s="31">
        <v>0</v>
      </c>
      <c r="AHM97" s="31">
        <v>0</v>
      </c>
      <c r="AHN97" s="31">
        <v>0</v>
      </c>
      <c r="AHO97" s="31">
        <v>0</v>
      </c>
      <c r="AHP97" s="31">
        <v>0</v>
      </c>
      <c r="AHQ97" s="31">
        <v>0</v>
      </c>
      <c r="AHR97" s="31">
        <f>AVERAGE(0,10,0,7,0)</f>
        <v>3.4</v>
      </c>
      <c r="AHV97" s="82"/>
      <c r="AHW97" s="83"/>
      <c r="AIB97" s="82"/>
      <c r="AIC97" s="83"/>
      <c r="AIH97" s="82"/>
      <c r="AII97" s="83"/>
      <c r="AIM97" s="31">
        <v>0</v>
      </c>
      <c r="AIN97" s="31">
        <v>0</v>
      </c>
      <c r="AIO97" s="31">
        <v>0</v>
      </c>
      <c r="AIT97" s="84"/>
      <c r="AIU97" s="83"/>
      <c r="AJB97" s="82"/>
      <c r="AJC97" s="83"/>
      <c r="AJH97" s="82"/>
      <c r="AJI97" s="83"/>
      <c r="AJN97" s="82"/>
      <c r="AJO97" s="83"/>
    </row>
    <row r="98" spans="1:951" s="1" customFormat="1">
      <c r="A98" s="1">
        <v>17</v>
      </c>
      <c r="B98" s="1" t="s">
        <v>7502</v>
      </c>
      <c r="C98" s="1">
        <v>1</v>
      </c>
      <c r="D98" s="1" t="s">
        <v>5935</v>
      </c>
      <c r="E98" s="1" t="s">
        <v>5897</v>
      </c>
      <c r="O98" s="1">
        <v>0</v>
      </c>
      <c r="P98" s="1">
        <v>1</v>
      </c>
      <c r="Z98" s="1">
        <v>0</v>
      </c>
      <c r="AA98" s="1">
        <v>2</v>
      </c>
      <c r="AB98" s="1" t="s">
        <v>7572</v>
      </c>
      <c r="AI98" s="1">
        <v>98</v>
      </c>
      <c r="AJ98" s="1">
        <v>126</v>
      </c>
      <c r="AK98" s="1">
        <v>103</v>
      </c>
      <c r="AL98" s="1">
        <v>130</v>
      </c>
      <c r="DR98" s="1">
        <v>54</v>
      </c>
      <c r="DS98" s="1">
        <v>68</v>
      </c>
      <c r="DT98" s="1">
        <v>58</v>
      </c>
      <c r="DU98" s="1">
        <v>69</v>
      </c>
      <c r="IP98" s="1">
        <v>98</v>
      </c>
      <c r="IQ98" s="1">
        <v>98</v>
      </c>
      <c r="IR98" s="1">
        <v>97</v>
      </c>
      <c r="IS98" s="1">
        <v>99</v>
      </c>
      <c r="LX98" s="1">
        <v>85</v>
      </c>
      <c r="LY98" s="1">
        <v>101</v>
      </c>
      <c r="LZ98" s="1">
        <v>93</v>
      </c>
      <c r="MA98" s="1">
        <v>96</v>
      </c>
      <c r="PG98" s="1">
        <v>16</v>
      </c>
      <c r="PH98" s="1">
        <v>18</v>
      </c>
      <c r="PJ98" s="1">
        <v>18</v>
      </c>
      <c r="SP98" s="1">
        <v>98.9</v>
      </c>
      <c r="SQ98" s="1">
        <v>102.1</v>
      </c>
      <c r="SR98" s="1">
        <v>99.9</v>
      </c>
      <c r="SS98" s="1">
        <v>102.9</v>
      </c>
      <c r="ST98" s="1">
        <v>101.2</v>
      </c>
      <c r="WQ98" s="1">
        <v>0</v>
      </c>
      <c r="WR98" s="1">
        <v>0</v>
      </c>
      <c r="WS98" s="1">
        <v>0</v>
      </c>
      <c r="AGS98" s="1">
        <v>1</v>
      </c>
      <c r="AGT98" s="1">
        <v>1</v>
      </c>
      <c r="AGU98" s="1">
        <v>0</v>
      </c>
      <c r="AGV98" s="1">
        <v>1</v>
      </c>
      <c r="AGW98" s="1">
        <v>0</v>
      </c>
      <c r="AGX98" s="1">
        <v>0</v>
      </c>
      <c r="AGY98" s="1">
        <v>0</v>
      </c>
      <c r="AGZ98" s="1">
        <v>4</v>
      </c>
      <c r="AHA98" s="1">
        <v>0</v>
      </c>
      <c r="AHB98" s="1">
        <v>0</v>
      </c>
      <c r="AHC98" s="1">
        <v>0</v>
      </c>
      <c r="AHD98" s="1">
        <v>0</v>
      </c>
      <c r="AHE98" s="1">
        <v>0</v>
      </c>
      <c r="AHF98" s="1">
        <v>0</v>
      </c>
      <c r="AHH98" s="1">
        <v>0</v>
      </c>
      <c r="AHI98" s="1">
        <v>0</v>
      </c>
      <c r="AHK98" s="1">
        <v>0</v>
      </c>
      <c r="AHL98" s="1">
        <v>0</v>
      </c>
      <c r="AHM98" s="1">
        <v>0</v>
      </c>
      <c r="AHN98" s="1">
        <v>0</v>
      </c>
      <c r="AHO98" s="1">
        <v>0</v>
      </c>
      <c r="AHP98" s="1">
        <v>0</v>
      </c>
      <c r="AHQ98" s="1">
        <v>0</v>
      </c>
      <c r="AHR98" s="1">
        <v>7.3333332999999996</v>
      </c>
      <c r="AIM98" s="1">
        <v>2</v>
      </c>
      <c r="AIN98" s="1">
        <v>0</v>
      </c>
      <c r="AIO98" s="1">
        <v>0</v>
      </c>
      <c r="AIP98" s="1">
        <v>0</v>
      </c>
      <c r="AIQ98" s="1">
        <v>0</v>
      </c>
      <c r="AIR98" s="1">
        <v>0</v>
      </c>
      <c r="AIS98" s="1">
        <v>0</v>
      </c>
      <c r="AIT98" s="3">
        <v>0</v>
      </c>
      <c r="AIV98" s="1" t="s">
        <v>7001</v>
      </c>
      <c r="AIW98" s="1" t="s">
        <v>7001</v>
      </c>
    </row>
    <row r="99" spans="1:951" s="1" customFormat="1">
      <c r="B99" s="1">
        <v>2</v>
      </c>
      <c r="C99" s="1">
        <v>1</v>
      </c>
      <c r="D99" s="1" t="s">
        <v>7573</v>
      </c>
      <c r="E99" s="1" t="s">
        <v>5913</v>
      </c>
      <c r="F99" s="1" t="s">
        <v>7574</v>
      </c>
      <c r="O99" s="1">
        <v>0</v>
      </c>
      <c r="P99" s="1">
        <v>0</v>
      </c>
      <c r="Q99" s="1">
        <v>1</v>
      </c>
      <c r="Z99" s="1">
        <v>0</v>
      </c>
      <c r="AA99" s="1">
        <v>2</v>
      </c>
      <c r="AB99" s="1" t="s">
        <v>7575</v>
      </c>
      <c r="AC99" s="1">
        <v>0</v>
      </c>
      <c r="AE99" s="1">
        <v>0</v>
      </c>
      <c r="AG99" s="1">
        <v>0</v>
      </c>
      <c r="AJ99" s="1">
        <v>127</v>
      </c>
      <c r="AK99" s="1">
        <v>118</v>
      </c>
      <c r="DS99" s="1">
        <v>80</v>
      </c>
      <c r="DT99" s="1">
        <v>71</v>
      </c>
      <c r="IQ99" s="1">
        <v>100</v>
      </c>
      <c r="IR99" s="1">
        <v>97</v>
      </c>
      <c r="LY99" s="1">
        <v>97</v>
      </c>
      <c r="LZ99" s="1">
        <v>94</v>
      </c>
      <c r="PI99" s="1">
        <v>18</v>
      </c>
      <c r="SP99" s="1">
        <v>98.6</v>
      </c>
      <c r="SQ99" s="1">
        <v>99.3</v>
      </c>
      <c r="SR99" s="1">
        <v>99.6</v>
      </c>
      <c r="WR99" s="1">
        <v>0</v>
      </c>
      <c r="WS99" s="1">
        <v>0</v>
      </c>
      <c r="AAY99" s="1">
        <v>24</v>
      </c>
      <c r="ABB99" s="1">
        <v>12.6</v>
      </c>
      <c r="ABE99" s="1">
        <v>37.1</v>
      </c>
      <c r="ABM99" s="1">
        <v>14.08</v>
      </c>
      <c r="ABO99" s="1">
        <v>136</v>
      </c>
      <c r="ABU99" s="1">
        <v>140</v>
      </c>
      <c r="ABX99" s="1">
        <v>3.2</v>
      </c>
      <c r="ACA99" s="1">
        <v>105</v>
      </c>
      <c r="ACD99" s="1">
        <v>8</v>
      </c>
      <c r="ACG99" s="1">
        <v>107</v>
      </c>
      <c r="ACQ99" s="1">
        <v>7</v>
      </c>
      <c r="ACT99" s="1">
        <v>0.88</v>
      </c>
      <c r="ACW99" s="1">
        <v>11</v>
      </c>
      <c r="ADR99" s="1">
        <v>1.7</v>
      </c>
      <c r="AGS99" s="1">
        <v>1</v>
      </c>
      <c r="AGT99" s="1">
        <v>0</v>
      </c>
      <c r="AGU99" s="1">
        <v>0</v>
      </c>
      <c r="AGV99" s="1">
        <v>1</v>
      </c>
      <c r="AGW99" s="1">
        <v>0</v>
      </c>
      <c r="AGX99" s="1">
        <v>0</v>
      </c>
      <c r="AGY99" s="1">
        <v>0</v>
      </c>
      <c r="AGZ99" s="1">
        <v>0</v>
      </c>
      <c r="AHA99" s="1">
        <v>0</v>
      </c>
      <c r="AHB99" s="1">
        <v>0</v>
      </c>
      <c r="AHC99" s="1">
        <v>1</v>
      </c>
      <c r="AHD99" s="1">
        <v>0</v>
      </c>
      <c r="AHE99" s="1">
        <v>0</v>
      </c>
      <c r="AHF99" s="1">
        <v>0</v>
      </c>
      <c r="AHH99" s="1">
        <v>0</v>
      </c>
      <c r="AHI99" s="1">
        <v>0</v>
      </c>
      <c r="AHK99" s="1">
        <v>0</v>
      </c>
      <c r="AHL99" s="1">
        <v>0</v>
      </c>
      <c r="AHM99" s="1">
        <v>0</v>
      </c>
      <c r="AHN99" s="1">
        <v>0</v>
      </c>
      <c r="AHO99" s="1">
        <v>0</v>
      </c>
      <c r="AHP99" s="1">
        <v>0</v>
      </c>
      <c r="AHQ99" s="1">
        <v>0</v>
      </c>
      <c r="AHR99" s="1">
        <v>0</v>
      </c>
      <c r="AIN99" s="1">
        <v>0</v>
      </c>
      <c r="AIO99" s="1">
        <v>0</v>
      </c>
      <c r="AIP99" s="1">
        <v>1</v>
      </c>
      <c r="AIQ99" s="1">
        <v>1</v>
      </c>
      <c r="AIR99" s="1">
        <v>1</v>
      </c>
      <c r="AIS99" s="1">
        <v>1</v>
      </c>
      <c r="AIT99" s="3">
        <v>0</v>
      </c>
      <c r="AIV99" s="1">
        <v>1</v>
      </c>
      <c r="AIW99" s="1">
        <v>0</v>
      </c>
    </row>
    <row r="100" spans="1:951" s="1" customFormat="1">
      <c r="B100" s="1">
        <v>3</v>
      </c>
      <c r="C100" s="1">
        <v>0</v>
      </c>
      <c r="Z100" s="1">
        <v>0</v>
      </c>
      <c r="AA100" s="1">
        <v>2</v>
      </c>
      <c r="AB100" s="1" t="s">
        <v>7576</v>
      </c>
      <c r="AC100" s="1">
        <v>1</v>
      </c>
      <c r="AD100" s="1">
        <v>0</v>
      </c>
      <c r="AE100" s="1">
        <v>2</v>
      </c>
      <c r="AF100" s="1">
        <v>0</v>
      </c>
      <c r="AG100" s="1">
        <v>0</v>
      </c>
      <c r="AI100" s="1">
        <v>120</v>
      </c>
      <c r="AJ100" s="1">
        <v>118</v>
      </c>
      <c r="DR100" s="1">
        <v>88</v>
      </c>
      <c r="DS100" s="1">
        <v>80</v>
      </c>
      <c r="HA100" s="1">
        <v>2</v>
      </c>
      <c r="HB100" s="1">
        <v>2</v>
      </c>
      <c r="HT100" s="1">
        <v>0</v>
      </c>
      <c r="HU100" s="1">
        <v>0</v>
      </c>
      <c r="IP100" s="1">
        <v>99</v>
      </c>
      <c r="IQ100" s="1">
        <v>99</v>
      </c>
      <c r="LX100" s="1">
        <v>66</v>
      </c>
      <c r="LY100" s="1">
        <v>78</v>
      </c>
      <c r="PG100" s="1">
        <v>14</v>
      </c>
      <c r="PH100" s="1">
        <v>16</v>
      </c>
      <c r="SP100" s="1">
        <v>97.5</v>
      </c>
      <c r="SQ100" s="1">
        <v>98.2</v>
      </c>
      <c r="VX100" s="1">
        <v>0</v>
      </c>
      <c r="VY100" s="1">
        <v>0</v>
      </c>
      <c r="WQ100" s="1">
        <v>0</v>
      </c>
      <c r="WR100" s="1">
        <v>0</v>
      </c>
      <c r="AGS100" s="1">
        <v>1</v>
      </c>
      <c r="AGT100" s="1">
        <v>0</v>
      </c>
      <c r="AGU100" s="1">
        <v>0</v>
      </c>
      <c r="AGV100" s="1">
        <v>1</v>
      </c>
      <c r="AGW100" s="1">
        <v>0</v>
      </c>
      <c r="AGX100" s="1">
        <v>0</v>
      </c>
      <c r="AGY100" s="1">
        <v>0</v>
      </c>
      <c r="AGZ100" s="1">
        <v>0</v>
      </c>
      <c r="AHA100" s="1">
        <v>0</v>
      </c>
      <c r="AHB100" s="1">
        <v>0</v>
      </c>
      <c r="AHC100" s="1">
        <v>1</v>
      </c>
      <c r="AHD100" s="1">
        <v>0</v>
      </c>
      <c r="AHE100" s="1">
        <v>0</v>
      </c>
      <c r="AHF100" s="1">
        <v>0</v>
      </c>
      <c r="AHH100" s="1">
        <v>0</v>
      </c>
      <c r="AHI100" s="1">
        <v>0</v>
      </c>
      <c r="AHK100" s="1">
        <v>0</v>
      </c>
      <c r="AHL100" s="1">
        <v>0</v>
      </c>
      <c r="AHM100" s="1">
        <v>0</v>
      </c>
      <c r="AHN100" s="1">
        <v>0</v>
      </c>
      <c r="AHO100" s="1">
        <v>0</v>
      </c>
      <c r="AHP100" s="1">
        <v>0</v>
      </c>
      <c r="AHQ100" s="1">
        <v>0</v>
      </c>
      <c r="AHR100" s="1">
        <v>0</v>
      </c>
      <c r="AIN100" s="1">
        <v>0</v>
      </c>
      <c r="AIO100" s="1">
        <v>0</v>
      </c>
      <c r="AIT100" s="3">
        <v>2</v>
      </c>
      <c r="AIV100" s="1">
        <v>2</v>
      </c>
      <c r="AIW100" s="1">
        <v>0</v>
      </c>
      <c r="AIX100" s="1">
        <v>47</v>
      </c>
      <c r="AIY100" s="1">
        <v>30</v>
      </c>
    </row>
    <row r="101" spans="1:951" s="1" customFormat="1">
      <c r="B101" s="1">
        <v>4</v>
      </c>
      <c r="C101" s="1">
        <v>1</v>
      </c>
      <c r="D101" s="1" t="s">
        <v>7577</v>
      </c>
      <c r="O101" s="1">
        <v>0</v>
      </c>
      <c r="Z101" s="1">
        <v>0</v>
      </c>
      <c r="AA101" s="1">
        <v>2</v>
      </c>
      <c r="AB101" s="1" t="s">
        <v>7578</v>
      </c>
      <c r="AC101" s="1">
        <v>0</v>
      </c>
      <c r="AE101" s="1">
        <v>0</v>
      </c>
      <c r="AG101" s="1">
        <v>0</v>
      </c>
      <c r="AI101" s="1">
        <v>106</v>
      </c>
      <c r="AJ101" s="1">
        <v>130</v>
      </c>
      <c r="DR101" s="1">
        <v>80</v>
      </c>
      <c r="DS101" s="1">
        <v>84</v>
      </c>
      <c r="HA101" s="1">
        <v>2</v>
      </c>
      <c r="HB101" s="1">
        <v>2</v>
      </c>
      <c r="HT101" s="1">
        <v>0</v>
      </c>
      <c r="HU101" s="1">
        <v>0</v>
      </c>
      <c r="IP101" s="1">
        <v>98</v>
      </c>
      <c r="IQ101" s="1">
        <v>99</v>
      </c>
      <c r="LX101" s="1">
        <v>71</v>
      </c>
      <c r="LY101" s="1">
        <v>88</v>
      </c>
      <c r="PG101" s="1">
        <v>14</v>
      </c>
      <c r="PH101" s="1">
        <v>14</v>
      </c>
      <c r="SP101" s="1">
        <v>97.5</v>
      </c>
      <c r="SQ101" s="1">
        <v>98.5</v>
      </c>
      <c r="VX101" s="1">
        <v>1</v>
      </c>
      <c r="VY101" s="1">
        <v>1</v>
      </c>
      <c r="WQ101" s="1">
        <v>0</v>
      </c>
      <c r="WR101" s="1">
        <v>0</v>
      </c>
      <c r="AGS101" s="1">
        <v>0</v>
      </c>
      <c r="AGT101" s="1">
        <v>0</v>
      </c>
      <c r="AGU101" s="1">
        <v>0</v>
      </c>
      <c r="AGV101" s="1">
        <v>0</v>
      </c>
      <c r="AGW101" s="1">
        <v>0</v>
      </c>
      <c r="AGX101" s="1">
        <v>0</v>
      </c>
      <c r="AGY101" s="1">
        <v>0</v>
      </c>
      <c r="AGZ101" s="1">
        <v>0</v>
      </c>
      <c r="AHA101" s="1">
        <v>0</v>
      </c>
      <c r="AHB101" s="1">
        <v>0</v>
      </c>
      <c r="AHC101" s="1">
        <v>1</v>
      </c>
      <c r="AHD101" s="1">
        <v>0</v>
      </c>
      <c r="AHE101" s="1">
        <v>0</v>
      </c>
      <c r="AHF101" s="1">
        <v>0</v>
      </c>
      <c r="AHH101" s="1">
        <v>0</v>
      </c>
      <c r="AHI101" s="1">
        <v>0</v>
      </c>
      <c r="AHK101" s="1">
        <v>0</v>
      </c>
      <c r="AHL101" s="1">
        <v>0</v>
      </c>
      <c r="AHM101" s="1">
        <v>0</v>
      </c>
      <c r="AHN101" s="1">
        <v>0</v>
      </c>
      <c r="AHO101" s="1">
        <v>0</v>
      </c>
      <c r="AHP101" s="1">
        <v>0</v>
      </c>
      <c r="AHQ101" s="1">
        <v>0</v>
      </c>
      <c r="AHR101" s="1">
        <v>0</v>
      </c>
      <c r="AIN101" s="1">
        <v>0</v>
      </c>
      <c r="AIO101" s="1">
        <v>0</v>
      </c>
      <c r="AIT101" s="3">
        <v>2</v>
      </c>
      <c r="AIV101" s="1">
        <v>1</v>
      </c>
      <c r="AIW101" s="1">
        <v>0</v>
      </c>
      <c r="AIX101" s="1">
        <v>14</v>
      </c>
      <c r="AIY101" s="1">
        <v>73</v>
      </c>
    </row>
    <row r="102" spans="1:951" s="18" customFormat="1">
      <c r="B102" s="18">
        <v>5</v>
      </c>
      <c r="C102" s="18">
        <v>0</v>
      </c>
      <c r="Z102" s="18">
        <v>0</v>
      </c>
      <c r="AA102" s="18">
        <v>2</v>
      </c>
      <c r="AB102" s="18" t="s">
        <v>7579</v>
      </c>
      <c r="AC102" s="18">
        <v>0</v>
      </c>
      <c r="AE102" s="18">
        <v>0</v>
      </c>
      <c r="AG102" s="18">
        <v>0</v>
      </c>
      <c r="AI102" s="18">
        <v>138</v>
      </c>
      <c r="DR102" s="18">
        <v>86</v>
      </c>
      <c r="HA102" s="18">
        <v>2</v>
      </c>
      <c r="HT102" s="18">
        <v>0</v>
      </c>
      <c r="IP102" s="18">
        <v>98</v>
      </c>
      <c r="LX102" s="18">
        <v>74</v>
      </c>
      <c r="PG102" s="18">
        <v>14</v>
      </c>
      <c r="SP102" s="18">
        <v>97.2</v>
      </c>
      <c r="VX102" s="18">
        <v>0</v>
      </c>
      <c r="WQ102" s="18">
        <v>0</v>
      </c>
      <c r="AGS102" s="18">
        <v>0</v>
      </c>
      <c r="AGT102" s="18">
        <v>0</v>
      </c>
      <c r="AGU102" s="18">
        <v>0</v>
      </c>
      <c r="AGV102" s="18">
        <v>0</v>
      </c>
      <c r="AGW102" s="18">
        <v>0</v>
      </c>
      <c r="AGX102" s="18">
        <v>0</v>
      </c>
      <c r="AGY102" s="18">
        <v>0</v>
      </c>
      <c r="AGZ102" s="18">
        <v>0</v>
      </c>
      <c r="AHA102" s="18">
        <v>0</v>
      </c>
      <c r="AHB102" s="18">
        <v>0</v>
      </c>
      <c r="AHC102" s="18">
        <v>1</v>
      </c>
      <c r="AHD102" s="18">
        <v>0</v>
      </c>
      <c r="AHE102" s="18">
        <v>0</v>
      </c>
      <c r="AHF102" s="18">
        <v>0</v>
      </c>
      <c r="AHH102" s="18">
        <v>0</v>
      </c>
      <c r="AHI102" s="18">
        <v>0</v>
      </c>
      <c r="AHK102" s="18">
        <v>0</v>
      </c>
      <c r="AHL102" s="18">
        <v>0</v>
      </c>
      <c r="AHM102" s="18">
        <v>0</v>
      </c>
      <c r="AHN102" s="18">
        <v>0</v>
      </c>
      <c r="AHO102" s="18">
        <v>0</v>
      </c>
      <c r="AHP102" s="18">
        <v>0</v>
      </c>
      <c r="AHQ102" s="18">
        <v>0</v>
      </c>
      <c r="AHR102" s="18">
        <v>0</v>
      </c>
      <c r="AIN102" s="18">
        <v>0</v>
      </c>
      <c r="AIO102" s="18">
        <v>0</v>
      </c>
      <c r="AIT102" s="79">
        <v>1</v>
      </c>
      <c r="AIV102" s="18">
        <v>1</v>
      </c>
      <c r="AIW102" s="18">
        <v>0</v>
      </c>
      <c r="AIX102" s="18">
        <v>35</v>
      </c>
    </row>
    <row r="103" spans="1:951" s="1" customFormat="1">
      <c r="A103" s="1">
        <v>18</v>
      </c>
      <c r="B103" s="1">
        <v>1</v>
      </c>
      <c r="C103" s="1">
        <v>1</v>
      </c>
      <c r="D103" s="1" t="s">
        <v>7580</v>
      </c>
      <c r="E103" s="1" t="s">
        <v>7581</v>
      </c>
      <c r="F103" s="1" t="s">
        <v>5861</v>
      </c>
      <c r="O103" s="1">
        <v>0</v>
      </c>
      <c r="P103" s="1">
        <v>0</v>
      </c>
      <c r="Q103" s="1">
        <v>1</v>
      </c>
      <c r="Z103" s="1">
        <v>0</v>
      </c>
      <c r="AA103" s="1">
        <v>1</v>
      </c>
      <c r="AB103" s="1" t="s">
        <v>7582</v>
      </c>
      <c r="AC103" s="1">
        <v>0</v>
      </c>
      <c r="AE103" s="1">
        <v>0</v>
      </c>
      <c r="AG103" s="1">
        <v>0</v>
      </c>
      <c r="AI103" s="1">
        <v>98</v>
      </c>
      <c r="AJ103" s="1">
        <v>122</v>
      </c>
      <c r="AK103" s="1">
        <v>109</v>
      </c>
      <c r="AL103" s="1">
        <v>130</v>
      </c>
      <c r="DR103" s="1">
        <v>50</v>
      </c>
      <c r="DS103" s="1">
        <v>57</v>
      </c>
      <c r="DT103" s="1">
        <v>57</v>
      </c>
      <c r="DU103" s="1">
        <v>70</v>
      </c>
      <c r="HD103" s="1">
        <v>2</v>
      </c>
      <c r="HV103" s="1">
        <v>0</v>
      </c>
      <c r="IP103" s="1">
        <v>95</v>
      </c>
      <c r="IQ103" s="1">
        <v>96</v>
      </c>
      <c r="IR103" s="1">
        <v>97</v>
      </c>
      <c r="IS103" s="1">
        <v>98</v>
      </c>
      <c r="LX103" s="1">
        <v>77</v>
      </c>
      <c r="LY103" s="1">
        <v>78</v>
      </c>
      <c r="LZ103" s="1">
        <v>72</v>
      </c>
      <c r="MA103" s="1">
        <v>82</v>
      </c>
      <c r="PG103" s="1">
        <v>18</v>
      </c>
      <c r="PH103" s="1">
        <v>18</v>
      </c>
      <c r="PI103" s="1">
        <v>18</v>
      </c>
      <c r="PJ103" s="1">
        <v>20</v>
      </c>
      <c r="SP103" s="1">
        <v>97.8</v>
      </c>
      <c r="SQ103" s="1">
        <v>98.6</v>
      </c>
      <c r="SR103" s="1">
        <v>98.5</v>
      </c>
      <c r="SS103" s="1">
        <v>96.6</v>
      </c>
      <c r="WA103" s="1">
        <v>0</v>
      </c>
      <c r="WQ103" s="1">
        <v>0</v>
      </c>
      <c r="WR103" s="1">
        <v>0</v>
      </c>
      <c r="WS103" s="1">
        <v>0</v>
      </c>
      <c r="WT103" s="1">
        <v>0</v>
      </c>
      <c r="AAY103" s="1">
        <v>24</v>
      </c>
      <c r="ABB103" s="1">
        <v>11.3</v>
      </c>
      <c r="ABE103" s="1">
        <v>34.4</v>
      </c>
      <c r="ABM103" s="1">
        <v>6.4</v>
      </c>
      <c r="ABO103" s="1">
        <v>350</v>
      </c>
      <c r="ABU103" s="1">
        <v>141</v>
      </c>
      <c r="ABX103" s="1">
        <v>3.7</v>
      </c>
      <c r="ACA103" s="1">
        <v>104</v>
      </c>
      <c r="ACD103" s="1">
        <v>9.3000000000000007</v>
      </c>
      <c r="ACG103" s="1">
        <v>88</v>
      </c>
      <c r="ACQ103" s="1">
        <v>11</v>
      </c>
      <c r="ACT103" s="1">
        <v>0.74</v>
      </c>
      <c r="ACW103" s="1">
        <v>13</v>
      </c>
      <c r="ACZ103" s="1">
        <v>8</v>
      </c>
      <c r="ADB103" s="1">
        <v>3.8</v>
      </c>
      <c r="ADD103" s="1">
        <v>0.5</v>
      </c>
      <c r="ADF103" s="1">
        <v>4.2</v>
      </c>
      <c r="ADH103" s="1">
        <v>174</v>
      </c>
      <c r="ADJ103" s="1">
        <v>21</v>
      </c>
      <c r="ADL103" s="1">
        <v>36</v>
      </c>
      <c r="ADO103" s="1">
        <v>5.7</v>
      </c>
      <c r="ADR103" s="1">
        <v>2.1</v>
      </c>
      <c r="AGS103" s="1">
        <v>1</v>
      </c>
      <c r="AGT103" s="1">
        <v>0</v>
      </c>
      <c r="AGU103" s="1">
        <v>0</v>
      </c>
      <c r="AGV103" s="1">
        <v>1</v>
      </c>
      <c r="AGW103" s="1">
        <v>0</v>
      </c>
      <c r="AGX103" s="1">
        <v>0</v>
      </c>
      <c r="AGY103" s="1">
        <v>0</v>
      </c>
      <c r="AGZ103" s="1">
        <v>0</v>
      </c>
      <c r="AHA103" s="1">
        <v>0</v>
      </c>
      <c r="AHB103" s="1">
        <v>0</v>
      </c>
      <c r="AHC103" s="1">
        <v>1</v>
      </c>
      <c r="AHD103" s="1">
        <v>0</v>
      </c>
      <c r="AHE103" s="1">
        <v>0</v>
      </c>
      <c r="AHF103" s="1">
        <v>0</v>
      </c>
      <c r="AHH103" s="1">
        <v>0</v>
      </c>
      <c r="AHI103" s="1">
        <v>0</v>
      </c>
      <c r="AHK103" s="1">
        <v>0</v>
      </c>
      <c r="AHL103" s="1">
        <v>0</v>
      </c>
      <c r="AHM103" s="1">
        <v>0</v>
      </c>
      <c r="AHN103" s="1">
        <v>0</v>
      </c>
      <c r="AHO103" s="1">
        <v>0</v>
      </c>
      <c r="AHP103" s="1">
        <v>0</v>
      </c>
      <c r="AHQ103" s="1">
        <v>0</v>
      </c>
      <c r="AHR103" s="1">
        <v>1</v>
      </c>
      <c r="AIM103" s="1">
        <v>0</v>
      </c>
      <c r="AIN103" s="1">
        <v>0</v>
      </c>
      <c r="AIO103" s="1">
        <v>0</v>
      </c>
      <c r="AIP103" s="1">
        <v>1</v>
      </c>
      <c r="AIQ103" s="1">
        <v>1</v>
      </c>
      <c r="AIR103" s="1">
        <v>1</v>
      </c>
      <c r="AIS103" s="1">
        <v>1</v>
      </c>
      <c r="AIT103" s="3">
        <v>1</v>
      </c>
      <c r="AIV103" s="1">
        <v>0</v>
      </c>
      <c r="AIW103" s="1">
        <v>0</v>
      </c>
      <c r="AIX103" s="1">
        <v>52</v>
      </c>
    </row>
    <row r="104" spans="1:951" s="1" customFormat="1">
      <c r="B104" s="1">
        <v>2</v>
      </c>
      <c r="C104" s="1">
        <v>1</v>
      </c>
      <c r="D104" s="1" t="s">
        <v>7583</v>
      </c>
      <c r="E104" s="1" t="s">
        <v>7584</v>
      </c>
      <c r="O104" s="1">
        <v>0</v>
      </c>
      <c r="P104" s="1">
        <v>1</v>
      </c>
      <c r="Z104" s="1">
        <v>0</v>
      </c>
      <c r="AA104" s="1">
        <v>2</v>
      </c>
      <c r="AB104" s="1" t="s">
        <v>7585</v>
      </c>
      <c r="AC104" s="1">
        <v>0</v>
      </c>
      <c r="AE104" s="1">
        <v>4</v>
      </c>
      <c r="AF104" s="1">
        <v>0</v>
      </c>
      <c r="AG104" s="1">
        <v>0</v>
      </c>
      <c r="AI104" s="1">
        <v>126</v>
      </c>
      <c r="AJ104" s="1">
        <v>142</v>
      </c>
      <c r="DR104" s="1">
        <v>70</v>
      </c>
      <c r="DS104" s="1">
        <v>80</v>
      </c>
      <c r="HA104" s="1">
        <v>2</v>
      </c>
      <c r="HB104" s="1">
        <v>2</v>
      </c>
      <c r="HT104" s="1">
        <v>0</v>
      </c>
      <c r="HU104" s="1">
        <v>0</v>
      </c>
      <c r="IP104" s="1">
        <v>96</v>
      </c>
      <c r="IQ104" s="1">
        <v>98</v>
      </c>
      <c r="LX104" s="1">
        <v>80</v>
      </c>
      <c r="LY104" s="1">
        <v>79</v>
      </c>
      <c r="PG104" s="1">
        <v>18</v>
      </c>
      <c r="PH104" s="1">
        <v>18</v>
      </c>
      <c r="SP104" s="1">
        <v>97.5</v>
      </c>
      <c r="SQ104" s="1">
        <v>99.1</v>
      </c>
      <c r="VX104" s="1">
        <v>0</v>
      </c>
      <c r="VY104" s="1">
        <v>0</v>
      </c>
      <c r="WQ104" s="1">
        <v>0</v>
      </c>
      <c r="WR104" s="1">
        <v>0</v>
      </c>
      <c r="AGS104" s="1">
        <v>1</v>
      </c>
      <c r="AGT104" s="1">
        <v>0</v>
      </c>
      <c r="AGU104" s="1">
        <v>0</v>
      </c>
      <c r="AGV104" s="1">
        <v>1</v>
      </c>
      <c r="AGW104" s="1">
        <v>0</v>
      </c>
      <c r="AGX104" s="1">
        <v>0</v>
      </c>
      <c r="AGY104" s="1">
        <v>0</v>
      </c>
      <c r="AGZ104" s="1">
        <v>0</v>
      </c>
      <c r="AHA104" s="1">
        <v>0</v>
      </c>
      <c r="AHB104" s="1">
        <v>0</v>
      </c>
      <c r="AHC104" s="1">
        <v>1</v>
      </c>
      <c r="AHD104" s="1">
        <v>0</v>
      </c>
      <c r="AHE104" s="1">
        <v>0</v>
      </c>
      <c r="AHF104" s="1">
        <v>0</v>
      </c>
      <c r="AHH104" s="1">
        <v>0</v>
      </c>
      <c r="AHI104" s="1">
        <v>0</v>
      </c>
      <c r="AHK104" s="1">
        <v>0</v>
      </c>
      <c r="AHL104" s="1">
        <v>0</v>
      </c>
      <c r="AHM104" s="1">
        <v>0</v>
      </c>
      <c r="AHN104" s="1">
        <v>0</v>
      </c>
      <c r="AHO104" s="1">
        <v>0</v>
      </c>
      <c r="AHP104" s="1">
        <v>0</v>
      </c>
      <c r="AHQ104" s="1">
        <v>0</v>
      </c>
      <c r="AHR104" s="1">
        <v>1</v>
      </c>
      <c r="AIM104" s="1">
        <v>0</v>
      </c>
      <c r="AIN104" s="1">
        <v>0</v>
      </c>
      <c r="AIO104" s="1">
        <v>0</v>
      </c>
      <c r="AIT104" s="3">
        <v>2</v>
      </c>
      <c r="AIV104" s="1">
        <v>0</v>
      </c>
      <c r="AIW104" s="1">
        <v>0</v>
      </c>
      <c r="AIX104" s="1">
        <v>20</v>
      </c>
      <c r="AIY104" s="1">
        <v>50</v>
      </c>
    </row>
    <row r="105" spans="1:951" s="1" customFormat="1">
      <c r="B105" s="1">
        <v>3</v>
      </c>
      <c r="C105" s="1">
        <v>1</v>
      </c>
      <c r="D105" s="1" t="s">
        <v>4526</v>
      </c>
      <c r="O105" s="1">
        <v>0</v>
      </c>
      <c r="Z105" s="1">
        <v>0</v>
      </c>
      <c r="AA105" s="1">
        <v>2</v>
      </c>
      <c r="AB105" s="1" t="s">
        <v>7586</v>
      </c>
      <c r="AC105" s="1">
        <v>0</v>
      </c>
      <c r="AE105" s="1">
        <v>4</v>
      </c>
      <c r="AF105" s="1">
        <v>0</v>
      </c>
      <c r="AG105" s="1">
        <v>0</v>
      </c>
      <c r="AI105" s="1">
        <v>136</v>
      </c>
      <c r="AJ105" s="1">
        <v>116</v>
      </c>
      <c r="DR105" s="1">
        <v>72</v>
      </c>
      <c r="DS105" s="1">
        <v>80</v>
      </c>
      <c r="HA105" s="1">
        <v>0</v>
      </c>
      <c r="HB105" s="1">
        <v>0</v>
      </c>
      <c r="HT105" s="1">
        <v>0</v>
      </c>
      <c r="HU105" s="1">
        <v>0</v>
      </c>
      <c r="IP105" s="1">
        <v>98</v>
      </c>
      <c r="IQ105" s="1">
        <v>98</v>
      </c>
      <c r="LX105" s="1">
        <v>86</v>
      </c>
      <c r="LY105" s="1">
        <v>70</v>
      </c>
      <c r="PG105" s="1">
        <v>16</v>
      </c>
      <c r="PH105" s="1">
        <v>16</v>
      </c>
      <c r="SQ105" s="1">
        <v>96.3</v>
      </c>
      <c r="VY105" s="1">
        <v>0</v>
      </c>
      <c r="WQ105" s="1">
        <v>0</v>
      </c>
      <c r="WR105" s="1">
        <v>0</v>
      </c>
      <c r="AGS105" s="1">
        <v>0</v>
      </c>
      <c r="AGT105" s="1">
        <v>0</v>
      </c>
      <c r="AGU105" s="1">
        <v>0</v>
      </c>
      <c r="AGV105" s="1">
        <v>0</v>
      </c>
      <c r="AGW105" s="1">
        <v>0</v>
      </c>
      <c r="AGX105" s="1">
        <v>0</v>
      </c>
      <c r="AGY105" s="1">
        <v>0</v>
      </c>
      <c r="AGZ105" s="1">
        <v>0</v>
      </c>
      <c r="AHA105" s="1">
        <v>0</v>
      </c>
      <c r="AHB105" s="1">
        <v>0</v>
      </c>
      <c r="AHC105" s="1">
        <v>1</v>
      </c>
      <c r="AHD105" s="1">
        <v>0</v>
      </c>
      <c r="AHE105" s="1">
        <v>0</v>
      </c>
      <c r="AHF105" s="1">
        <v>0</v>
      </c>
      <c r="AHH105" s="1">
        <v>0</v>
      </c>
      <c r="AHI105" s="1">
        <v>0</v>
      </c>
      <c r="AHK105" s="1">
        <v>0</v>
      </c>
      <c r="AHL105" s="1">
        <v>0</v>
      </c>
      <c r="AHM105" s="1">
        <v>0</v>
      </c>
      <c r="AHN105" s="1">
        <v>0</v>
      </c>
      <c r="AHO105" s="1">
        <v>0</v>
      </c>
      <c r="AHP105" s="1">
        <v>0</v>
      </c>
      <c r="AHQ105" s="1">
        <v>0</v>
      </c>
      <c r="AHR105" s="1">
        <v>1</v>
      </c>
      <c r="AIM105" s="1">
        <v>0</v>
      </c>
      <c r="AIN105" s="1">
        <v>0</v>
      </c>
      <c r="AIO105" s="1">
        <v>0</v>
      </c>
      <c r="AIT105" s="3">
        <v>2</v>
      </c>
      <c r="AIV105" s="1">
        <v>0</v>
      </c>
      <c r="AIW105" s="1">
        <v>0</v>
      </c>
      <c r="AIX105" s="1">
        <v>14</v>
      </c>
      <c r="AIY105" s="1">
        <v>29</v>
      </c>
    </row>
    <row r="106" spans="1:951" s="18" customFormat="1">
      <c r="B106" s="18">
        <v>4</v>
      </c>
      <c r="C106" s="18">
        <v>0</v>
      </c>
      <c r="Z106" s="18">
        <v>0</v>
      </c>
      <c r="AA106" s="18">
        <v>2</v>
      </c>
      <c r="AB106" s="18" t="s">
        <v>7587</v>
      </c>
      <c r="AC106" s="18">
        <v>0</v>
      </c>
      <c r="AE106" s="18">
        <v>0</v>
      </c>
      <c r="AG106" s="18">
        <v>0</v>
      </c>
      <c r="AI106" s="18">
        <v>124</v>
      </c>
      <c r="DR106" s="18">
        <v>72</v>
      </c>
      <c r="HA106" s="18">
        <v>0</v>
      </c>
      <c r="HT106" s="18">
        <v>0</v>
      </c>
      <c r="IP106" s="18">
        <v>99</v>
      </c>
      <c r="LX106" s="18">
        <v>81</v>
      </c>
      <c r="PG106" s="18">
        <v>18</v>
      </c>
      <c r="SP106" s="18">
        <v>97.5</v>
      </c>
      <c r="VX106" s="18">
        <v>1</v>
      </c>
      <c r="WQ106" s="18">
        <v>0</v>
      </c>
      <c r="AGS106" s="18">
        <v>0</v>
      </c>
      <c r="AGT106" s="18">
        <v>0</v>
      </c>
      <c r="AGU106" s="18">
        <v>0</v>
      </c>
      <c r="AGV106" s="18">
        <v>0</v>
      </c>
      <c r="AGW106" s="18">
        <v>0</v>
      </c>
      <c r="AGX106" s="18">
        <v>0</v>
      </c>
      <c r="AGY106" s="18">
        <v>0</v>
      </c>
      <c r="AGZ106" s="18">
        <v>0</v>
      </c>
      <c r="AHA106" s="18">
        <v>0</v>
      </c>
      <c r="AHB106" s="18">
        <v>0</v>
      </c>
      <c r="AHC106" s="18">
        <v>1</v>
      </c>
      <c r="AHD106" s="18">
        <v>0</v>
      </c>
      <c r="AHE106" s="18">
        <v>0</v>
      </c>
      <c r="AHF106" s="18">
        <v>0</v>
      </c>
      <c r="AHH106" s="18">
        <v>0</v>
      </c>
      <c r="AHI106" s="18">
        <v>0</v>
      </c>
      <c r="AHK106" s="18">
        <v>0</v>
      </c>
      <c r="AHL106" s="18">
        <v>0</v>
      </c>
      <c r="AHM106" s="18">
        <v>0</v>
      </c>
      <c r="AHN106" s="18">
        <v>0</v>
      </c>
      <c r="AHO106" s="18">
        <v>0</v>
      </c>
      <c r="AHP106" s="18">
        <v>0</v>
      </c>
      <c r="AHQ106" s="18">
        <v>0</v>
      </c>
      <c r="AHR106" s="18">
        <v>1</v>
      </c>
      <c r="AIM106" s="18">
        <v>0</v>
      </c>
      <c r="AIN106" s="18">
        <v>0</v>
      </c>
      <c r="AIO106" s="18">
        <v>0</v>
      </c>
      <c r="AIT106" s="79">
        <v>1</v>
      </c>
      <c r="AIV106" s="18">
        <v>0</v>
      </c>
      <c r="AIW106" s="18">
        <v>0</v>
      </c>
      <c r="AIX106" s="18">
        <v>21</v>
      </c>
    </row>
    <row r="107" spans="1:951" s="1" customFormat="1">
      <c r="A107" s="1">
        <v>19</v>
      </c>
      <c r="B107" s="1">
        <v>1</v>
      </c>
      <c r="C107" s="1">
        <v>0</v>
      </c>
      <c r="Z107" s="1">
        <v>0</v>
      </c>
      <c r="AA107" s="1">
        <v>1</v>
      </c>
      <c r="AC107" s="1">
        <v>0</v>
      </c>
      <c r="AE107" s="1">
        <v>0</v>
      </c>
      <c r="AG107" s="1">
        <v>0</v>
      </c>
      <c r="AI107" s="1">
        <v>152</v>
      </c>
      <c r="DR107" s="1">
        <v>62</v>
      </c>
      <c r="HA107" s="1">
        <v>0</v>
      </c>
      <c r="HT107" s="1">
        <v>0</v>
      </c>
      <c r="IP107" s="1">
        <v>97</v>
      </c>
      <c r="LX107" s="1">
        <v>67</v>
      </c>
      <c r="PG107" s="1">
        <v>16</v>
      </c>
      <c r="SP107" s="1">
        <v>97.5</v>
      </c>
      <c r="VX107" s="1">
        <v>1</v>
      </c>
      <c r="WQ107" s="1">
        <v>0</v>
      </c>
      <c r="ZY107" s="1">
        <v>267</v>
      </c>
      <c r="AGS107" s="1">
        <v>0</v>
      </c>
      <c r="AGT107" s="1">
        <v>0</v>
      </c>
      <c r="AGU107" s="1">
        <v>0</v>
      </c>
      <c r="AGV107" s="1">
        <v>0</v>
      </c>
      <c r="AGW107" s="1">
        <v>0</v>
      </c>
      <c r="AGX107" s="1">
        <v>0</v>
      </c>
      <c r="AGY107" s="1">
        <v>0</v>
      </c>
      <c r="AGZ107" s="1">
        <v>0</v>
      </c>
      <c r="AHA107" s="1">
        <v>0</v>
      </c>
      <c r="AHB107" s="1">
        <v>0</v>
      </c>
      <c r="AHC107" s="1">
        <v>1</v>
      </c>
      <c r="AHD107" s="1">
        <v>0</v>
      </c>
      <c r="AHE107" s="1">
        <v>0</v>
      </c>
      <c r="AHF107" s="1">
        <v>0</v>
      </c>
      <c r="AHH107" s="1">
        <v>0</v>
      </c>
      <c r="AHI107" s="1">
        <v>0</v>
      </c>
      <c r="AHK107" s="1">
        <v>0</v>
      </c>
      <c r="AHL107" s="1">
        <v>0</v>
      </c>
      <c r="AHM107" s="1">
        <v>0</v>
      </c>
      <c r="AHN107" s="1">
        <v>0</v>
      </c>
      <c r="AHO107" s="1">
        <v>0</v>
      </c>
      <c r="AHP107" s="1">
        <v>0</v>
      </c>
      <c r="AHQ107" s="1">
        <v>0</v>
      </c>
      <c r="AHR107" s="1">
        <v>0</v>
      </c>
      <c r="AIM107" s="1">
        <v>0</v>
      </c>
      <c r="AIN107" s="1">
        <v>0</v>
      </c>
      <c r="AIO107" s="1">
        <v>0</v>
      </c>
      <c r="AIP107" s="1">
        <v>1</v>
      </c>
      <c r="AIQ107" s="1">
        <v>1</v>
      </c>
      <c r="AIR107" s="1">
        <v>1</v>
      </c>
      <c r="AIS107" s="1">
        <v>1</v>
      </c>
      <c r="AIT107" s="1">
        <v>1</v>
      </c>
      <c r="AIU107" s="1">
        <v>0</v>
      </c>
      <c r="AIV107" s="1">
        <v>0</v>
      </c>
      <c r="AIW107" s="1">
        <v>0</v>
      </c>
      <c r="AIX107" s="1">
        <v>40</v>
      </c>
    </row>
    <row r="108" spans="1:951" s="1" customFormat="1">
      <c r="B108" s="1">
        <v>2</v>
      </c>
      <c r="C108" s="1">
        <v>0</v>
      </c>
      <c r="Z108" s="1">
        <v>0</v>
      </c>
      <c r="AA108" s="1">
        <v>2</v>
      </c>
      <c r="AB108" s="1" t="s">
        <v>7588</v>
      </c>
      <c r="AC108" s="1">
        <v>0</v>
      </c>
      <c r="AE108" s="1">
        <v>1</v>
      </c>
      <c r="AF108" s="1">
        <v>0</v>
      </c>
      <c r="AG108" s="1">
        <v>0</v>
      </c>
      <c r="AI108" s="1">
        <v>140</v>
      </c>
      <c r="AJ108" s="1">
        <v>118</v>
      </c>
      <c r="DR108" s="1">
        <v>64</v>
      </c>
      <c r="DS108" s="1">
        <v>62</v>
      </c>
      <c r="HA108" s="1">
        <v>0</v>
      </c>
      <c r="HB108" s="1">
        <v>0</v>
      </c>
      <c r="HT108" s="1">
        <v>0</v>
      </c>
      <c r="HU108" s="1">
        <v>0</v>
      </c>
      <c r="IP108" s="1">
        <v>97</v>
      </c>
      <c r="IQ108" s="1">
        <v>98</v>
      </c>
      <c r="LX108" s="1">
        <v>70</v>
      </c>
      <c r="LY108" s="1">
        <v>62</v>
      </c>
      <c r="PG108" s="1">
        <v>14</v>
      </c>
      <c r="PH108" s="1">
        <v>16</v>
      </c>
      <c r="SP108" s="1">
        <v>97.8</v>
      </c>
      <c r="SQ108" s="1">
        <v>97.8</v>
      </c>
      <c r="VX108" s="1">
        <v>1</v>
      </c>
      <c r="VY108" s="1">
        <v>1</v>
      </c>
      <c r="WQ108" s="1">
        <v>0</v>
      </c>
      <c r="WR108" s="1">
        <v>0</v>
      </c>
      <c r="ZY108" s="1">
        <v>267.60000000000002</v>
      </c>
      <c r="ZZ108" s="1">
        <v>266.39999999999998</v>
      </c>
      <c r="AAY108" s="1">
        <v>23</v>
      </c>
      <c r="AAZ108" s="1">
        <v>27</v>
      </c>
      <c r="ABB108" s="1">
        <v>12.6</v>
      </c>
      <c r="ABC108" s="1">
        <v>12.2</v>
      </c>
      <c r="ABE108" s="1">
        <v>37</v>
      </c>
      <c r="ABF108" s="1">
        <v>36</v>
      </c>
      <c r="ABU108" s="1">
        <v>140</v>
      </c>
      <c r="ABV108" s="1">
        <v>139</v>
      </c>
      <c r="ABX108" s="1">
        <v>4.4000000000000004</v>
      </c>
      <c r="ABY108" s="1">
        <v>4.5999999999999996</v>
      </c>
      <c r="ACA108" s="1">
        <v>105</v>
      </c>
      <c r="ACB108" s="1">
        <v>104</v>
      </c>
      <c r="ACD108" s="1">
        <v>1.01</v>
      </c>
      <c r="ACE108" s="1">
        <v>1</v>
      </c>
      <c r="ACG108" s="1">
        <v>295</v>
      </c>
      <c r="ACH108" s="1">
        <v>165</v>
      </c>
      <c r="ACQ108" s="1">
        <v>26</v>
      </c>
      <c r="ACR108" s="1">
        <v>26</v>
      </c>
      <c r="ACT108" s="1">
        <v>1.6</v>
      </c>
      <c r="ACU108" s="1">
        <v>1.7</v>
      </c>
      <c r="ACW108" s="1">
        <v>17</v>
      </c>
      <c r="ACX108" s="1">
        <v>15</v>
      </c>
      <c r="AGS108" s="1">
        <v>1</v>
      </c>
      <c r="AGT108" s="1">
        <v>0</v>
      </c>
      <c r="AGU108" s="1">
        <v>1</v>
      </c>
      <c r="AGV108" s="1">
        <v>0</v>
      </c>
      <c r="AGW108" s="1">
        <v>0</v>
      </c>
      <c r="AGX108" s="1">
        <v>0</v>
      </c>
      <c r="AGY108" s="1">
        <v>0</v>
      </c>
      <c r="AGZ108" s="1">
        <v>2</v>
      </c>
      <c r="AHA108" s="1">
        <v>0</v>
      </c>
      <c r="AHB108" s="1">
        <v>0</v>
      </c>
      <c r="AHC108" s="1">
        <v>1</v>
      </c>
      <c r="AHD108" s="1">
        <v>0</v>
      </c>
      <c r="AHE108" s="1">
        <v>0</v>
      </c>
      <c r="AHF108" s="1">
        <v>0</v>
      </c>
      <c r="AHH108" s="1">
        <v>0</v>
      </c>
      <c r="AHI108" s="1">
        <v>0</v>
      </c>
      <c r="AHK108" s="1">
        <v>0</v>
      </c>
      <c r="AHL108" s="1">
        <v>0</v>
      </c>
      <c r="AHM108" s="1">
        <v>0</v>
      </c>
      <c r="AHN108" s="1">
        <v>0</v>
      </c>
      <c r="AHO108" s="1">
        <v>0</v>
      </c>
      <c r="AHP108" s="1">
        <v>0</v>
      </c>
      <c r="AHQ108" s="1">
        <v>0</v>
      </c>
      <c r="AHR108" s="1">
        <v>0</v>
      </c>
      <c r="AIM108" s="1">
        <v>0</v>
      </c>
      <c r="AIN108" s="1">
        <v>0</v>
      </c>
      <c r="AIO108" s="1">
        <v>0</v>
      </c>
      <c r="AIT108" s="1">
        <v>1</v>
      </c>
      <c r="AIU108" s="1">
        <v>1</v>
      </c>
      <c r="AIV108" s="1">
        <v>0</v>
      </c>
      <c r="AIW108" s="1">
        <v>0</v>
      </c>
      <c r="AIX108" s="1">
        <v>33</v>
      </c>
      <c r="AJB108" s="1">
        <v>50</v>
      </c>
    </row>
    <row r="109" spans="1:951" s="1" customFormat="1">
      <c r="B109" s="1">
        <v>3</v>
      </c>
      <c r="C109" s="1">
        <v>0</v>
      </c>
      <c r="Z109" s="1">
        <v>0</v>
      </c>
      <c r="AA109" s="1">
        <v>2</v>
      </c>
      <c r="AB109" s="1" t="s">
        <v>7589</v>
      </c>
      <c r="AC109" s="1">
        <v>0</v>
      </c>
      <c r="AE109" s="1">
        <v>2</v>
      </c>
      <c r="AF109" s="1">
        <v>0</v>
      </c>
      <c r="AG109" s="1">
        <v>0</v>
      </c>
      <c r="AI109" s="1">
        <v>130</v>
      </c>
      <c r="AJ109" s="1">
        <v>124</v>
      </c>
      <c r="DR109" s="1">
        <v>62</v>
      </c>
      <c r="DS109" s="1">
        <v>48</v>
      </c>
      <c r="HA109" s="1">
        <v>0</v>
      </c>
      <c r="HB109" s="1">
        <v>0</v>
      </c>
      <c r="HT109" s="1">
        <v>0</v>
      </c>
      <c r="HU109" s="1">
        <v>0</v>
      </c>
      <c r="IP109" s="1">
        <v>96</v>
      </c>
      <c r="IQ109" s="1">
        <v>98</v>
      </c>
      <c r="LX109" s="1">
        <v>74</v>
      </c>
      <c r="LY109" s="1">
        <v>68</v>
      </c>
      <c r="PG109" s="1">
        <v>16</v>
      </c>
      <c r="PH109" s="1">
        <v>18</v>
      </c>
      <c r="SP109" s="1">
        <v>96.6</v>
      </c>
      <c r="SQ109" s="1">
        <v>96.9</v>
      </c>
      <c r="VX109" s="1">
        <v>1</v>
      </c>
      <c r="VY109" s="1">
        <v>1</v>
      </c>
      <c r="WQ109" s="1">
        <v>0</v>
      </c>
      <c r="WR109" s="1">
        <v>0</v>
      </c>
      <c r="ZY109" s="1">
        <v>265.8</v>
      </c>
      <c r="ZZ109" s="1">
        <v>263.39999999999998</v>
      </c>
      <c r="AAZ109" s="1">
        <v>26</v>
      </c>
      <c r="ABA109" s="1">
        <v>29</v>
      </c>
      <c r="ABC109" s="1">
        <v>12.9</v>
      </c>
      <c r="ABD109" s="1">
        <v>12.6</v>
      </c>
      <c r="ABF109" s="1">
        <v>38</v>
      </c>
      <c r="ABG109" s="1">
        <v>37</v>
      </c>
      <c r="ABV109" s="1">
        <v>138</v>
      </c>
      <c r="ABW109" s="1">
        <v>142</v>
      </c>
      <c r="ABY109" s="1">
        <v>4.7</v>
      </c>
      <c r="ABZ109" s="1">
        <v>4.4000000000000004</v>
      </c>
      <c r="ACB109" s="1">
        <v>106</v>
      </c>
      <c r="ACC109" s="1">
        <v>101</v>
      </c>
      <c r="ACE109" s="1">
        <v>0.86</v>
      </c>
      <c r="ACF109" s="1">
        <v>1.07</v>
      </c>
      <c r="ACG109" s="1">
        <v>130</v>
      </c>
      <c r="ACH109" s="1">
        <v>178</v>
      </c>
      <c r="ACI109" s="1">
        <v>216</v>
      </c>
      <c r="ACR109" s="1">
        <v>33</v>
      </c>
      <c r="ACS109" s="1">
        <v>29</v>
      </c>
      <c r="ACU109" s="1">
        <v>1.7</v>
      </c>
      <c r="ACV109" s="1">
        <v>1.9</v>
      </c>
      <c r="ACX109" s="1">
        <v>12</v>
      </c>
      <c r="ACY109" s="1">
        <v>16</v>
      </c>
      <c r="AGS109" s="1">
        <v>0</v>
      </c>
      <c r="AGT109" s="1">
        <v>0</v>
      </c>
      <c r="AGU109" s="1">
        <v>0</v>
      </c>
      <c r="AGV109" s="1">
        <v>0</v>
      </c>
      <c r="AGW109" s="1">
        <v>0</v>
      </c>
      <c r="AGX109" s="1">
        <v>0</v>
      </c>
      <c r="AGY109" s="1">
        <v>0</v>
      </c>
      <c r="AGZ109" s="1">
        <v>2</v>
      </c>
      <c r="AHA109" s="1">
        <v>0</v>
      </c>
      <c r="AHB109" s="1">
        <v>0</v>
      </c>
      <c r="AHC109" s="1">
        <v>1</v>
      </c>
      <c r="AHD109" s="1">
        <v>0</v>
      </c>
      <c r="AHE109" s="1">
        <v>0</v>
      </c>
      <c r="AHF109" s="1">
        <v>0</v>
      </c>
      <c r="AHH109" s="1">
        <v>0</v>
      </c>
      <c r="AHI109" s="1">
        <v>0</v>
      </c>
      <c r="AHK109" s="1">
        <v>0</v>
      </c>
      <c r="AHL109" s="1">
        <v>0</v>
      </c>
      <c r="AHM109" s="1">
        <v>0</v>
      </c>
      <c r="AHN109" s="1">
        <v>0</v>
      </c>
      <c r="AHO109" s="1">
        <v>0</v>
      </c>
      <c r="AHP109" s="1">
        <v>0</v>
      </c>
      <c r="AHQ109" s="1">
        <v>0</v>
      </c>
      <c r="AHR109" s="1">
        <v>0</v>
      </c>
      <c r="AIM109" s="1">
        <v>0</v>
      </c>
      <c r="AIN109" s="1">
        <v>0</v>
      </c>
      <c r="AIO109" s="1">
        <v>0</v>
      </c>
      <c r="AIT109" s="1">
        <v>2</v>
      </c>
      <c r="AIU109" s="1">
        <v>0</v>
      </c>
      <c r="AIV109" s="1">
        <v>0</v>
      </c>
      <c r="AIW109" s="1">
        <v>0</v>
      </c>
      <c r="AIX109" s="1">
        <v>27</v>
      </c>
      <c r="AIY109" s="1">
        <v>43</v>
      </c>
    </row>
    <row r="110" spans="1:951" s="80" customFormat="1">
      <c r="B110" s="80">
        <v>4</v>
      </c>
      <c r="C110" s="80">
        <v>1</v>
      </c>
      <c r="D110" s="80" t="s">
        <v>7590</v>
      </c>
      <c r="O110" s="80">
        <v>1</v>
      </c>
      <c r="Z110" s="80">
        <v>0</v>
      </c>
      <c r="AA110" s="80">
        <v>2</v>
      </c>
      <c r="AC110" s="80">
        <v>0</v>
      </c>
      <c r="AE110" s="80">
        <v>4</v>
      </c>
      <c r="AF110" s="80">
        <v>0</v>
      </c>
      <c r="AG110" s="80">
        <v>0</v>
      </c>
      <c r="AI110" s="80">
        <v>122</v>
      </c>
      <c r="DR110" s="80">
        <v>60</v>
      </c>
      <c r="HA110" s="80">
        <v>0</v>
      </c>
      <c r="HT110" s="80">
        <v>0</v>
      </c>
      <c r="IP110" s="80">
        <v>98</v>
      </c>
      <c r="LX110" s="80">
        <v>76</v>
      </c>
      <c r="PG110" s="80">
        <v>18</v>
      </c>
      <c r="SP110" s="80">
        <v>97.5</v>
      </c>
      <c r="VX110" s="80">
        <v>1</v>
      </c>
      <c r="WQ110" s="80">
        <v>0</v>
      </c>
      <c r="ZY110" s="80">
        <v>264.60000000000002</v>
      </c>
      <c r="AAY110" s="80">
        <v>23</v>
      </c>
      <c r="ABU110" s="80">
        <v>141</v>
      </c>
      <c r="ABX110" s="80">
        <v>4.2</v>
      </c>
      <c r="ACA110" s="80">
        <v>102</v>
      </c>
      <c r="ACD110" s="80">
        <v>9.1</v>
      </c>
      <c r="ACG110" s="80">
        <v>99</v>
      </c>
      <c r="ACQ110" s="80">
        <v>29</v>
      </c>
      <c r="ACT110" s="80">
        <v>1.71</v>
      </c>
      <c r="ACW110" s="80">
        <v>16</v>
      </c>
      <c r="AGS110" s="80">
        <v>0</v>
      </c>
      <c r="AGT110" s="80">
        <v>0</v>
      </c>
      <c r="AGU110" s="80">
        <v>0</v>
      </c>
      <c r="AGV110" s="80">
        <v>0</v>
      </c>
      <c r="AGW110" s="80">
        <v>0</v>
      </c>
      <c r="AGX110" s="80">
        <v>0</v>
      </c>
      <c r="AGY110" s="80">
        <v>0</v>
      </c>
      <c r="AGZ110" s="80">
        <v>1</v>
      </c>
      <c r="AHA110" s="80">
        <v>0</v>
      </c>
      <c r="AHB110" s="80">
        <v>0</v>
      </c>
      <c r="AHC110" s="80">
        <v>1</v>
      </c>
      <c r="AHD110" s="80">
        <v>0</v>
      </c>
      <c r="AHE110" s="80">
        <v>0</v>
      </c>
      <c r="AHF110" s="80">
        <v>0</v>
      </c>
      <c r="AHH110" s="80">
        <v>0</v>
      </c>
      <c r="AHI110" s="80">
        <v>0</v>
      </c>
      <c r="AHK110" s="80">
        <v>0</v>
      </c>
      <c r="AHL110" s="80">
        <v>0</v>
      </c>
      <c r="AHM110" s="80">
        <v>0</v>
      </c>
      <c r="AHN110" s="80">
        <v>0</v>
      </c>
      <c r="AHO110" s="80">
        <v>0</v>
      </c>
      <c r="AHP110" s="80">
        <v>0</v>
      </c>
      <c r="AHQ110" s="80">
        <v>0</v>
      </c>
      <c r="AHR110" s="80">
        <v>0</v>
      </c>
      <c r="AIM110" s="80">
        <v>0</v>
      </c>
      <c r="AIN110" s="80">
        <v>0</v>
      </c>
      <c r="AIO110" s="80">
        <v>0</v>
      </c>
      <c r="AIT110" s="80">
        <v>0</v>
      </c>
      <c r="AIU110" s="80">
        <v>1</v>
      </c>
      <c r="AIV110" s="80">
        <v>0</v>
      </c>
      <c r="AIW110" s="80">
        <v>0</v>
      </c>
      <c r="AJB110" s="80">
        <v>29</v>
      </c>
    </row>
    <row r="111" spans="1:951" s="14" customFormat="1">
      <c r="A111" s="14">
        <v>20</v>
      </c>
      <c r="B111" s="14">
        <v>1</v>
      </c>
      <c r="C111" s="14">
        <v>0</v>
      </c>
      <c r="F111" s="63"/>
      <c r="G111" s="58"/>
      <c r="H111" s="87"/>
      <c r="Z111" s="14">
        <v>0</v>
      </c>
      <c r="AA111" s="14">
        <v>2</v>
      </c>
      <c r="AB111" s="58"/>
      <c r="AC111" s="14">
        <v>0</v>
      </c>
      <c r="AE111" s="14">
        <v>0</v>
      </c>
      <c r="AG111" s="14">
        <v>0</v>
      </c>
      <c r="HW111" s="63"/>
      <c r="HX111" s="63"/>
      <c r="HY111" s="63"/>
      <c r="HZ111" s="63"/>
      <c r="IA111" s="63"/>
      <c r="IB111" s="63"/>
      <c r="IC111" s="63"/>
      <c r="ID111" s="63"/>
      <c r="IE111" s="63"/>
      <c r="IF111" s="63"/>
      <c r="IG111" s="63"/>
      <c r="IH111" s="63"/>
      <c r="II111" s="63"/>
      <c r="IJ111" s="63"/>
      <c r="IK111" s="63"/>
      <c r="IL111" s="63"/>
      <c r="IM111" s="58"/>
      <c r="IN111" s="58"/>
      <c r="IO111" s="58"/>
      <c r="IP111" s="87"/>
      <c r="IQ111" s="87"/>
      <c r="IR111" s="87"/>
      <c r="IS111" s="87"/>
      <c r="IT111" s="87"/>
      <c r="IU111" s="87"/>
      <c r="IV111" s="87"/>
      <c r="IW111" s="87"/>
      <c r="IX111" s="87"/>
      <c r="IY111" s="87"/>
      <c r="IZ111" s="87"/>
      <c r="JA111" s="87"/>
      <c r="JB111" s="87"/>
      <c r="JC111" s="87"/>
      <c r="JD111" s="87"/>
      <c r="JE111" s="87"/>
      <c r="JF111" s="87"/>
      <c r="JG111" s="87"/>
      <c r="JH111" s="87"/>
      <c r="JI111" s="87"/>
      <c r="JJ111" s="87"/>
      <c r="JK111" s="87"/>
      <c r="JL111" s="87"/>
      <c r="JM111" s="87"/>
      <c r="JN111" s="87"/>
      <c r="JO111" s="87"/>
      <c r="JP111" s="87"/>
      <c r="JQ111" s="87"/>
      <c r="JR111" s="87"/>
      <c r="JS111" s="87"/>
      <c r="JT111" s="87"/>
      <c r="JU111" s="87"/>
      <c r="JV111" s="87"/>
      <c r="JW111" s="87"/>
      <c r="JX111" s="87"/>
      <c r="JY111" s="87"/>
      <c r="JZ111" s="87"/>
      <c r="KA111" s="87"/>
      <c r="KB111" s="87"/>
      <c r="KC111" s="87"/>
      <c r="KD111" s="87"/>
      <c r="KE111" s="87"/>
      <c r="KF111" s="87"/>
      <c r="KG111" s="87"/>
      <c r="KH111" s="87"/>
      <c r="KI111" s="87"/>
      <c r="KJ111" s="87"/>
      <c r="KK111" s="87"/>
      <c r="KL111" s="87"/>
      <c r="KM111" s="87"/>
      <c r="KN111" s="87"/>
      <c r="KO111" s="87"/>
      <c r="KP111" s="87"/>
      <c r="KQ111" s="87"/>
      <c r="KR111" s="87"/>
      <c r="KS111" s="87"/>
      <c r="KT111" s="87"/>
      <c r="KU111" s="87"/>
      <c r="KV111" s="87"/>
      <c r="KW111" s="87"/>
      <c r="KX111" s="87"/>
      <c r="KY111" s="87"/>
      <c r="KZ111" s="87"/>
      <c r="LA111" s="87"/>
      <c r="LB111" s="87"/>
      <c r="LC111" s="87"/>
      <c r="LD111" s="87"/>
      <c r="LE111" s="87"/>
      <c r="LF111" s="87"/>
      <c r="LG111" s="87"/>
      <c r="LH111" s="87"/>
      <c r="LI111" s="87"/>
      <c r="LJ111" s="87"/>
      <c r="LK111" s="87"/>
      <c r="LL111" s="87"/>
      <c r="LM111" s="87"/>
      <c r="LN111" s="87"/>
      <c r="LO111" s="87"/>
      <c r="LP111" s="87"/>
      <c r="LQ111" s="87"/>
      <c r="LR111" s="87"/>
      <c r="LS111" s="87"/>
      <c r="LT111" s="87"/>
      <c r="LU111" s="87"/>
      <c r="LV111" s="87"/>
      <c r="LW111" s="87"/>
      <c r="SP111" s="58"/>
      <c r="SQ111" s="58"/>
      <c r="SR111" s="58"/>
      <c r="SS111" s="58"/>
      <c r="ST111" s="58"/>
      <c r="SU111" s="58"/>
      <c r="SV111" s="58"/>
      <c r="SW111" s="58"/>
      <c r="SX111" s="58"/>
      <c r="SY111" s="58"/>
      <c r="SZ111" s="58"/>
      <c r="TA111" s="58"/>
      <c r="TB111" s="58"/>
      <c r="TC111" s="58"/>
      <c r="TD111" s="58"/>
      <c r="TE111" s="58"/>
      <c r="TF111" s="58"/>
      <c r="TG111" s="58"/>
      <c r="TH111" s="58"/>
      <c r="TI111" s="58"/>
      <c r="TJ111" s="58"/>
      <c r="TK111" s="58"/>
      <c r="TL111" s="58"/>
      <c r="TM111" s="58"/>
      <c r="TN111" s="58"/>
      <c r="TO111" s="58"/>
      <c r="TP111" s="58"/>
      <c r="TQ111" s="58"/>
      <c r="TR111" s="58"/>
      <c r="TS111" s="58"/>
      <c r="TT111" s="58"/>
      <c r="TU111" s="58"/>
      <c r="TV111" s="58"/>
      <c r="TW111" s="58"/>
      <c r="TX111" s="58"/>
      <c r="TY111" s="58"/>
      <c r="TZ111" s="58"/>
      <c r="UA111" s="58"/>
      <c r="UB111" s="58"/>
      <c r="UC111" s="58"/>
      <c r="UD111" s="58"/>
      <c r="UE111" s="58"/>
      <c r="UF111" s="58"/>
      <c r="UG111" s="58"/>
      <c r="UH111" s="58"/>
      <c r="UI111" s="58"/>
      <c r="UJ111" s="58"/>
      <c r="UK111" s="58"/>
      <c r="UL111" s="58"/>
      <c r="UM111" s="58"/>
      <c r="UN111" s="58"/>
      <c r="UO111" s="58"/>
      <c r="UP111" s="58"/>
      <c r="UQ111" s="58"/>
      <c r="UR111" s="58"/>
      <c r="US111" s="58"/>
      <c r="UT111" s="58"/>
      <c r="UU111" s="58"/>
      <c r="UV111" s="58"/>
      <c r="UW111" s="58"/>
      <c r="UX111" s="58"/>
      <c r="UY111" s="58"/>
      <c r="UZ111" s="58"/>
      <c r="VA111" s="58"/>
      <c r="VB111" s="58"/>
      <c r="VC111" s="58"/>
      <c r="VD111" s="58"/>
      <c r="VE111" s="58"/>
      <c r="VF111" s="58"/>
      <c r="VG111" s="58"/>
      <c r="VH111" s="58"/>
      <c r="VI111" s="58"/>
      <c r="VJ111" s="58"/>
      <c r="VK111" s="58"/>
      <c r="VL111" s="58"/>
      <c r="VM111" s="58"/>
      <c r="VN111" s="58"/>
      <c r="VO111" s="58"/>
      <c r="VP111" s="58"/>
      <c r="VQ111" s="58"/>
      <c r="VR111" s="58"/>
      <c r="VS111" s="58"/>
      <c r="VT111" s="58"/>
      <c r="VU111" s="58"/>
      <c r="VV111" s="58"/>
      <c r="VW111" s="58"/>
      <c r="VX111" s="87"/>
      <c r="VY111" s="87"/>
      <c r="VZ111" s="87"/>
      <c r="WA111" s="87"/>
      <c r="WB111" s="87"/>
      <c r="WC111" s="87"/>
      <c r="WD111" s="87"/>
      <c r="WE111" s="87"/>
      <c r="WF111" s="87"/>
      <c r="WG111" s="87"/>
      <c r="WH111" s="87"/>
      <c r="WI111" s="87"/>
      <c r="WJ111" s="87"/>
      <c r="WK111" s="87"/>
      <c r="WL111" s="87"/>
      <c r="WM111" s="87"/>
      <c r="WN111" s="87"/>
      <c r="WO111" s="87"/>
      <c r="WP111" s="87"/>
      <c r="AAE111" s="63"/>
      <c r="AAF111" s="63"/>
      <c r="AAG111" s="63"/>
      <c r="AAI111" s="63"/>
      <c r="AAJ111" s="58"/>
      <c r="AAK111" s="87"/>
      <c r="AAO111" s="63"/>
      <c r="AAP111" s="58"/>
      <c r="AAQ111" s="87"/>
      <c r="AAU111" s="63"/>
      <c r="AAV111" s="58"/>
      <c r="AAW111" s="87"/>
      <c r="ABB111" s="63"/>
      <c r="ABC111" s="63"/>
      <c r="ABD111" s="63"/>
      <c r="ABE111" s="58"/>
      <c r="ABF111" s="58"/>
      <c r="ABG111" s="58"/>
      <c r="ABH111" s="87"/>
      <c r="ABI111" s="87"/>
      <c r="ABQ111" s="63"/>
      <c r="ABR111" s="63"/>
      <c r="ABS111" s="58"/>
      <c r="ABT111" s="58"/>
      <c r="ABU111" s="87"/>
      <c r="ABV111" s="87"/>
      <c r="ABW111" s="87"/>
      <c r="ACH111" s="63"/>
      <c r="ACI111" s="63"/>
      <c r="ACJ111" s="63"/>
      <c r="ACK111" s="63"/>
      <c r="ACL111" s="63"/>
      <c r="ACM111" s="63"/>
      <c r="ACN111" s="63"/>
      <c r="ACO111" s="63"/>
      <c r="ACP111" s="63"/>
      <c r="ACQ111" s="58"/>
      <c r="ACR111" s="58"/>
      <c r="ACS111" s="58"/>
      <c r="ACT111" s="87"/>
      <c r="ACU111" s="87"/>
      <c r="ACV111" s="87"/>
      <c r="ADB111" s="63"/>
      <c r="ADC111" s="63"/>
      <c r="ADD111" s="58"/>
      <c r="ADE111" s="58"/>
      <c r="ADF111" s="87"/>
      <c r="ADG111" s="87"/>
      <c r="ADH111" s="87"/>
      <c r="ADI111" s="87"/>
      <c r="ADO111" s="87"/>
      <c r="AGM111" s="63"/>
      <c r="AGN111" s="58"/>
      <c r="AGO111" s="87"/>
      <c r="AGS111" s="14">
        <v>0</v>
      </c>
      <c r="AGT111" s="14">
        <v>0</v>
      </c>
      <c r="AGU111" s="14">
        <v>0</v>
      </c>
      <c r="AGV111" s="14">
        <v>0</v>
      </c>
      <c r="AGW111" s="14">
        <v>0</v>
      </c>
      <c r="AGX111" s="14">
        <v>0</v>
      </c>
      <c r="AGY111" s="14">
        <v>0</v>
      </c>
      <c r="AGZ111" s="14">
        <v>0</v>
      </c>
      <c r="AHA111" s="14">
        <v>0</v>
      </c>
      <c r="AHB111" s="14">
        <v>0</v>
      </c>
      <c r="AHC111" s="14">
        <v>1</v>
      </c>
      <c r="AHD111" s="14">
        <v>0</v>
      </c>
      <c r="AHE111" s="14">
        <v>0</v>
      </c>
      <c r="AHF111" s="14">
        <v>0</v>
      </c>
      <c r="AHH111" s="14">
        <v>0</v>
      </c>
      <c r="AHI111" s="14">
        <v>0</v>
      </c>
      <c r="AHK111" s="14">
        <v>0</v>
      </c>
      <c r="AHL111" s="14">
        <v>0</v>
      </c>
      <c r="AHM111" s="14">
        <v>0</v>
      </c>
      <c r="AHN111" s="14">
        <v>0</v>
      </c>
      <c r="AHO111" s="14">
        <v>0</v>
      </c>
      <c r="AHP111" s="14">
        <v>0</v>
      </c>
      <c r="AHQ111" s="14">
        <v>0</v>
      </c>
      <c r="AHR111" s="14">
        <v>0</v>
      </c>
      <c r="AHV111" s="63"/>
      <c r="AHW111" s="58"/>
      <c r="AHX111" s="87"/>
      <c r="AIB111" s="63"/>
      <c r="AIC111" s="58"/>
      <c r="AID111" s="87"/>
      <c r="AIH111" s="63"/>
      <c r="AII111" s="58"/>
      <c r="AIJ111" s="87"/>
      <c r="AIM111" s="14">
        <v>0</v>
      </c>
      <c r="AIN111" s="14">
        <v>0</v>
      </c>
      <c r="AIO111" s="14">
        <v>0</v>
      </c>
      <c r="AIT111" s="60">
        <v>0</v>
      </c>
      <c r="AIU111" s="58" t="s">
        <v>2308</v>
      </c>
      <c r="AIV111" s="87">
        <v>0</v>
      </c>
      <c r="AJB111" s="63"/>
      <c r="AJC111" s="58"/>
      <c r="AJD111" s="87"/>
      <c r="AJH111" s="63"/>
      <c r="AJI111" s="58"/>
      <c r="AJJ111" s="87"/>
      <c r="AJN111" s="63"/>
      <c r="AJO111" s="58"/>
    </row>
    <row r="112" spans="1:951" s="14" customFormat="1">
      <c r="B112" s="14">
        <v>2</v>
      </c>
      <c r="C112" s="14">
        <v>1</v>
      </c>
      <c r="D112" s="14" t="s">
        <v>7591</v>
      </c>
      <c r="F112" s="63"/>
      <c r="G112" s="58"/>
      <c r="H112" s="87"/>
      <c r="O112" s="14">
        <v>1</v>
      </c>
      <c r="Z112" s="14">
        <v>0</v>
      </c>
      <c r="AA112" s="14">
        <v>2</v>
      </c>
      <c r="AB112" s="58" t="s">
        <v>7592</v>
      </c>
      <c r="AC112" s="14">
        <v>0</v>
      </c>
      <c r="AE112" s="14">
        <v>0</v>
      </c>
      <c r="AG112" s="14">
        <v>0</v>
      </c>
      <c r="AI112" s="14">
        <v>148</v>
      </c>
      <c r="AJ112" s="14">
        <v>142</v>
      </c>
      <c r="DR112" s="14">
        <v>72</v>
      </c>
      <c r="DS112" s="14">
        <v>62</v>
      </c>
      <c r="HA112" s="14">
        <v>2</v>
      </c>
      <c r="HB112" s="14">
        <v>2</v>
      </c>
      <c r="HT112" s="14">
        <v>0</v>
      </c>
      <c r="HU112" s="14">
        <v>1</v>
      </c>
      <c r="HW112" s="63"/>
      <c r="HX112" s="63"/>
      <c r="HY112" s="63"/>
      <c r="HZ112" s="63"/>
      <c r="IA112" s="63"/>
      <c r="IB112" s="63"/>
      <c r="IC112" s="63"/>
      <c r="ID112" s="63"/>
      <c r="IE112" s="63"/>
      <c r="IF112" s="63"/>
      <c r="IG112" s="63"/>
      <c r="IH112" s="63"/>
      <c r="II112" s="63"/>
      <c r="IJ112" s="63"/>
      <c r="IK112" s="63"/>
      <c r="IL112" s="63"/>
      <c r="IM112" s="58"/>
      <c r="IN112" s="58"/>
      <c r="IO112" s="58"/>
      <c r="IP112" s="87">
        <v>98</v>
      </c>
      <c r="IQ112" s="87">
        <v>98</v>
      </c>
      <c r="IR112" s="87"/>
      <c r="IS112" s="87"/>
      <c r="IT112" s="87"/>
      <c r="IU112" s="87"/>
      <c r="IV112" s="87"/>
      <c r="IW112" s="87"/>
      <c r="IX112" s="87"/>
      <c r="IY112" s="87"/>
      <c r="IZ112" s="87"/>
      <c r="JA112" s="87"/>
      <c r="JB112" s="87"/>
      <c r="JC112" s="87"/>
      <c r="JD112" s="87"/>
      <c r="JE112" s="87"/>
      <c r="JF112" s="87"/>
      <c r="JG112" s="87"/>
      <c r="JH112" s="87"/>
      <c r="JI112" s="87"/>
      <c r="JJ112" s="87"/>
      <c r="JK112" s="87"/>
      <c r="JL112" s="87"/>
      <c r="JM112" s="87"/>
      <c r="JN112" s="87"/>
      <c r="JO112" s="87"/>
      <c r="JP112" s="87"/>
      <c r="JQ112" s="87"/>
      <c r="JR112" s="87"/>
      <c r="JS112" s="87"/>
      <c r="JT112" s="87"/>
      <c r="JU112" s="87"/>
      <c r="JV112" s="87"/>
      <c r="JW112" s="87"/>
      <c r="JX112" s="87"/>
      <c r="JY112" s="87"/>
      <c r="JZ112" s="87"/>
      <c r="KA112" s="87"/>
      <c r="KB112" s="87"/>
      <c r="KC112" s="87"/>
      <c r="KD112" s="87"/>
      <c r="KE112" s="87"/>
      <c r="KF112" s="87"/>
      <c r="KG112" s="87"/>
      <c r="KH112" s="87"/>
      <c r="KI112" s="87"/>
      <c r="KJ112" s="87"/>
      <c r="KK112" s="87"/>
      <c r="KL112" s="87"/>
      <c r="KM112" s="87"/>
      <c r="KN112" s="87"/>
      <c r="KO112" s="87"/>
      <c r="KP112" s="87"/>
      <c r="KQ112" s="87"/>
      <c r="KR112" s="87"/>
      <c r="KS112" s="87"/>
      <c r="KT112" s="87"/>
      <c r="KU112" s="87"/>
      <c r="KV112" s="87"/>
      <c r="KW112" s="87"/>
      <c r="KX112" s="87"/>
      <c r="KY112" s="87"/>
      <c r="KZ112" s="87"/>
      <c r="LA112" s="87"/>
      <c r="LB112" s="87"/>
      <c r="LC112" s="87"/>
      <c r="LD112" s="87"/>
      <c r="LE112" s="87"/>
      <c r="LF112" s="87"/>
      <c r="LG112" s="87"/>
      <c r="LH112" s="87"/>
      <c r="LI112" s="87"/>
      <c r="LJ112" s="87"/>
      <c r="LK112" s="87"/>
      <c r="LL112" s="87"/>
      <c r="LM112" s="87"/>
      <c r="LN112" s="87"/>
      <c r="LO112" s="87"/>
      <c r="LP112" s="87"/>
      <c r="LQ112" s="87"/>
      <c r="LR112" s="87"/>
      <c r="LS112" s="87"/>
      <c r="LT112" s="87"/>
      <c r="LU112" s="87"/>
      <c r="LV112" s="87"/>
      <c r="LW112" s="87"/>
      <c r="LX112" s="14">
        <v>87</v>
      </c>
      <c r="LY112" s="14">
        <v>58</v>
      </c>
      <c r="PG112" s="14">
        <v>18</v>
      </c>
      <c r="PH112" s="14">
        <v>18</v>
      </c>
      <c r="SP112" s="58" t="s">
        <v>6143</v>
      </c>
      <c r="SQ112" s="58" t="s">
        <v>6143</v>
      </c>
      <c r="SR112" s="58"/>
      <c r="SS112" s="58"/>
      <c r="ST112" s="58"/>
      <c r="SU112" s="58"/>
      <c r="SV112" s="58"/>
      <c r="SW112" s="58"/>
      <c r="SX112" s="58"/>
      <c r="SY112" s="58"/>
      <c r="SZ112" s="58"/>
      <c r="TA112" s="58"/>
      <c r="TB112" s="58"/>
      <c r="TC112" s="58"/>
      <c r="TD112" s="58"/>
      <c r="TE112" s="58"/>
      <c r="TF112" s="58"/>
      <c r="TG112" s="58"/>
      <c r="TH112" s="58"/>
      <c r="TI112" s="58"/>
      <c r="TJ112" s="58"/>
      <c r="TK112" s="58"/>
      <c r="TL112" s="58"/>
      <c r="TM112" s="58"/>
      <c r="TN112" s="58"/>
      <c r="TO112" s="58"/>
      <c r="TP112" s="58"/>
      <c r="TQ112" s="58"/>
      <c r="TR112" s="58"/>
      <c r="TS112" s="58"/>
      <c r="TT112" s="58"/>
      <c r="TU112" s="58"/>
      <c r="TV112" s="58"/>
      <c r="TW112" s="58"/>
      <c r="TX112" s="58"/>
      <c r="TY112" s="58"/>
      <c r="TZ112" s="58"/>
      <c r="UA112" s="58"/>
      <c r="UB112" s="58"/>
      <c r="UC112" s="58"/>
      <c r="UD112" s="58"/>
      <c r="UE112" s="58"/>
      <c r="UF112" s="58"/>
      <c r="UG112" s="58"/>
      <c r="UH112" s="58"/>
      <c r="UI112" s="58"/>
      <c r="UJ112" s="58"/>
      <c r="UK112" s="58"/>
      <c r="UL112" s="58"/>
      <c r="UM112" s="58"/>
      <c r="UN112" s="58"/>
      <c r="UO112" s="58"/>
      <c r="UP112" s="58"/>
      <c r="UQ112" s="58"/>
      <c r="UR112" s="58"/>
      <c r="US112" s="58"/>
      <c r="UT112" s="58"/>
      <c r="UU112" s="58"/>
      <c r="UV112" s="58"/>
      <c r="UW112" s="58"/>
      <c r="UX112" s="58"/>
      <c r="UY112" s="58"/>
      <c r="UZ112" s="58"/>
      <c r="VA112" s="58"/>
      <c r="VB112" s="58"/>
      <c r="VC112" s="58"/>
      <c r="VD112" s="58"/>
      <c r="VE112" s="58"/>
      <c r="VF112" s="58"/>
      <c r="VG112" s="58"/>
      <c r="VH112" s="58"/>
      <c r="VI112" s="58"/>
      <c r="VJ112" s="58"/>
      <c r="VK112" s="58"/>
      <c r="VL112" s="58"/>
      <c r="VM112" s="58"/>
      <c r="VN112" s="58"/>
      <c r="VO112" s="58"/>
      <c r="VP112" s="58"/>
      <c r="VQ112" s="58"/>
      <c r="VR112" s="58"/>
      <c r="VS112" s="58"/>
      <c r="VT112" s="58"/>
      <c r="VU112" s="58"/>
      <c r="VV112" s="58"/>
      <c r="VW112" s="58"/>
      <c r="VX112" s="87">
        <v>0</v>
      </c>
      <c r="VY112" s="87">
        <v>0</v>
      </c>
      <c r="VZ112" s="87"/>
      <c r="WA112" s="87"/>
      <c r="WB112" s="87"/>
      <c r="WC112" s="87"/>
      <c r="WD112" s="87"/>
      <c r="WE112" s="87"/>
      <c r="WF112" s="87"/>
      <c r="WG112" s="87"/>
      <c r="WH112" s="87"/>
      <c r="WI112" s="87"/>
      <c r="WJ112" s="87"/>
      <c r="WK112" s="87"/>
      <c r="WL112" s="87"/>
      <c r="WM112" s="87"/>
      <c r="WN112" s="87"/>
      <c r="WO112" s="87"/>
      <c r="WP112" s="87"/>
      <c r="WQ112" s="14">
        <v>0</v>
      </c>
      <c r="WR112" s="14">
        <v>0</v>
      </c>
      <c r="AAE112" s="63"/>
      <c r="AAF112" s="63"/>
      <c r="AAG112" s="63"/>
      <c r="AAI112" s="63"/>
      <c r="AAJ112" s="58"/>
      <c r="AAK112" s="87"/>
      <c r="AAO112" s="63"/>
      <c r="AAP112" s="58"/>
      <c r="AAQ112" s="87"/>
      <c r="AAU112" s="63"/>
      <c r="AAV112" s="58"/>
      <c r="AAW112" s="87"/>
      <c r="ABB112" s="63"/>
      <c r="ABC112" s="63"/>
      <c r="ABD112" s="63"/>
      <c r="ABE112" s="58"/>
      <c r="ABF112" s="58"/>
      <c r="ABG112" s="58"/>
      <c r="ABH112" s="87"/>
      <c r="ABI112" s="87"/>
      <c r="ABQ112" s="63"/>
      <c r="ABR112" s="63"/>
      <c r="ABS112" s="58"/>
      <c r="ABT112" s="58"/>
      <c r="ABU112" s="87"/>
      <c r="ABV112" s="87"/>
      <c r="ABW112" s="87"/>
      <c r="ACG112" s="14">
        <v>226</v>
      </c>
      <c r="ACH112" s="63"/>
      <c r="ACI112" s="63"/>
      <c r="ACJ112" s="63"/>
      <c r="ACK112" s="63"/>
      <c r="ACL112" s="63"/>
      <c r="ACM112" s="63"/>
      <c r="ACN112" s="63"/>
      <c r="ACO112" s="63"/>
      <c r="ACP112" s="63"/>
      <c r="ACQ112" s="58"/>
      <c r="ACR112" s="58"/>
      <c r="ACS112" s="58"/>
      <c r="ACT112" s="87"/>
      <c r="ACU112" s="87"/>
      <c r="ACV112" s="87"/>
      <c r="ADB112" s="63"/>
      <c r="ADC112" s="63"/>
      <c r="ADD112" s="58"/>
      <c r="ADE112" s="58"/>
      <c r="ADF112" s="87"/>
      <c r="ADG112" s="87"/>
      <c r="ADH112" s="87"/>
      <c r="ADI112" s="87"/>
      <c r="ADO112" s="87"/>
      <c r="AGM112" s="63"/>
      <c r="AGN112" s="58"/>
      <c r="AGO112" s="87"/>
      <c r="AGS112" s="14">
        <v>1</v>
      </c>
      <c r="AGT112" s="14">
        <v>0</v>
      </c>
      <c r="AGU112" s="14">
        <v>0</v>
      </c>
      <c r="AGV112" s="14">
        <v>1</v>
      </c>
      <c r="AGW112" s="14">
        <v>0</v>
      </c>
      <c r="AGX112" s="14">
        <v>0</v>
      </c>
      <c r="AGY112" s="14">
        <v>0</v>
      </c>
      <c r="AGZ112" s="14">
        <v>0</v>
      </c>
      <c r="AHA112" s="14">
        <v>0</v>
      </c>
      <c r="AHB112" s="14">
        <v>0</v>
      </c>
      <c r="AHC112" s="14">
        <v>1</v>
      </c>
      <c r="AHD112" s="14">
        <v>0</v>
      </c>
      <c r="AHE112" s="14">
        <v>0</v>
      </c>
      <c r="AHF112" s="14">
        <v>0</v>
      </c>
      <c r="AHH112" s="14">
        <v>0</v>
      </c>
      <c r="AHI112" s="14">
        <v>0</v>
      </c>
      <c r="AHK112" s="14">
        <v>0</v>
      </c>
      <c r="AHL112" s="14">
        <v>0</v>
      </c>
      <c r="AHM112" s="14">
        <v>0</v>
      </c>
      <c r="AHN112" s="14">
        <v>0</v>
      </c>
      <c r="AHO112" s="14">
        <v>0</v>
      </c>
      <c r="AHP112" s="14">
        <v>0</v>
      </c>
      <c r="AHQ112" s="14">
        <v>0</v>
      </c>
      <c r="AHR112" s="14">
        <v>0</v>
      </c>
      <c r="AHV112" s="63"/>
      <c r="AHW112" s="58"/>
      <c r="AHX112" s="87"/>
      <c r="AIB112" s="63"/>
      <c r="AIC112" s="58"/>
      <c r="AID112" s="87"/>
      <c r="AIH112" s="63"/>
      <c r="AII112" s="58"/>
      <c r="AIJ112" s="87"/>
      <c r="AIM112" s="14">
        <v>0</v>
      </c>
      <c r="AIN112" s="14">
        <v>0</v>
      </c>
      <c r="AIO112" s="14">
        <v>0</v>
      </c>
      <c r="AIT112" s="60">
        <v>2</v>
      </c>
      <c r="AIU112" s="58" t="s">
        <v>2308</v>
      </c>
      <c r="AIV112" s="87">
        <v>0</v>
      </c>
      <c r="AIW112" s="14">
        <v>0</v>
      </c>
      <c r="AIX112" s="14">
        <v>45</v>
      </c>
      <c r="AIY112" s="14">
        <v>30</v>
      </c>
      <c r="AJB112" s="63"/>
      <c r="AJC112" s="58"/>
      <c r="AJD112" s="87"/>
      <c r="AJH112" s="63"/>
      <c r="AJI112" s="58"/>
      <c r="AJJ112" s="87"/>
      <c r="AJN112" s="63"/>
      <c r="AJO112" s="58"/>
    </row>
    <row r="113" spans="1:951" s="14" customFormat="1">
      <c r="B113" s="14">
        <v>3</v>
      </c>
      <c r="C113" s="14">
        <v>0</v>
      </c>
      <c r="F113" s="63"/>
      <c r="G113" s="58"/>
      <c r="H113" s="87"/>
      <c r="Z113" s="14">
        <v>0</v>
      </c>
      <c r="AA113" s="14">
        <v>2</v>
      </c>
      <c r="AB113" s="58"/>
      <c r="AC113" s="14">
        <v>0</v>
      </c>
      <c r="AE113" s="14">
        <v>0</v>
      </c>
      <c r="AG113" s="14">
        <v>0</v>
      </c>
      <c r="AI113" s="14">
        <v>150</v>
      </c>
      <c r="AJ113" s="14">
        <v>148</v>
      </c>
      <c r="DR113" s="14">
        <v>66</v>
      </c>
      <c r="DS113" s="14">
        <v>62</v>
      </c>
      <c r="HA113" s="14">
        <v>0</v>
      </c>
      <c r="HB113" s="14">
        <v>0</v>
      </c>
      <c r="HT113" s="14">
        <v>0</v>
      </c>
      <c r="HU113" s="14">
        <v>0</v>
      </c>
      <c r="HW113" s="63"/>
      <c r="HX113" s="63"/>
      <c r="HY113" s="63"/>
      <c r="HZ113" s="63"/>
      <c r="IA113" s="63"/>
      <c r="IB113" s="63"/>
      <c r="IC113" s="63"/>
      <c r="ID113" s="63"/>
      <c r="IE113" s="63"/>
      <c r="IF113" s="63"/>
      <c r="IG113" s="63"/>
      <c r="IH113" s="63"/>
      <c r="II113" s="63"/>
      <c r="IJ113" s="63"/>
      <c r="IK113" s="63"/>
      <c r="IL113" s="63"/>
      <c r="IM113" s="58"/>
      <c r="IN113" s="58"/>
      <c r="IO113" s="58"/>
      <c r="IP113" s="87">
        <v>98</v>
      </c>
      <c r="IQ113" s="87">
        <v>99</v>
      </c>
      <c r="IR113" s="87"/>
      <c r="IS113" s="87"/>
      <c r="IT113" s="87"/>
      <c r="IU113" s="87"/>
      <c r="IV113" s="87"/>
      <c r="IW113" s="87"/>
      <c r="IX113" s="87"/>
      <c r="IY113" s="87"/>
      <c r="IZ113" s="87"/>
      <c r="JA113" s="87"/>
      <c r="JB113" s="87"/>
      <c r="JC113" s="87"/>
      <c r="JD113" s="87"/>
      <c r="JE113" s="87"/>
      <c r="JF113" s="87"/>
      <c r="JG113" s="87"/>
      <c r="JH113" s="87"/>
      <c r="JI113" s="87"/>
      <c r="JJ113" s="87"/>
      <c r="JK113" s="87"/>
      <c r="JL113" s="87"/>
      <c r="JM113" s="87"/>
      <c r="JN113" s="87"/>
      <c r="JO113" s="87"/>
      <c r="JP113" s="87"/>
      <c r="JQ113" s="87"/>
      <c r="JR113" s="87"/>
      <c r="JS113" s="87"/>
      <c r="JT113" s="87"/>
      <c r="JU113" s="87"/>
      <c r="JV113" s="87"/>
      <c r="JW113" s="87"/>
      <c r="JX113" s="87"/>
      <c r="JY113" s="87"/>
      <c r="JZ113" s="87"/>
      <c r="KA113" s="87"/>
      <c r="KB113" s="87"/>
      <c r="KC113" s="87"/>
      <c r="KD113" s="87"/>
      <c r="KE113" s="87"/>
      <c r="KF113" s="87"/>
      <c r="KG113" s="87"/>
      <c r="KH113" s="87"/>
      <c r="KI113" s="87"/>
      <c r="KJ113" s="87"/>
      <c r="KK113" s="87"/>
      <c r="KL113" s="87"/>
      <c r="KM113" s="87"/>
      <c r="KN113" s="87"/>
      <c r="KO113" s="87"/>
      <c r="KP113" s="87"/>
      <c r="KQ113" s="87"/>
      <c r="KR113" s="87"/>
      <c r="KS113" s="87"/>
      <c r="KT113" s="87"/>
      <c r="KU113" s="87"/>
      <c r="KV113" s="87"/>
      <c r="KW113" s="87"/>
      <c r="KX113" s="87"/>
      <c r="KY113" s="87"/>
      <c r="KZ113" s="87"/>
      <c r="LA113" s="87"/>
      <c r="LB113" s="87"/>
      <c r="LC113" s="87"/>
      <c r="LD113" s="87"/>
      <c r="LE113" s="87"/>
      <c r="LF113" s="87"/>
      <c r="LG113" s="87"/>
      <c r="LH113" s="87"/>
      <c r="LI113" s="87"/>
      <c r="LJ113" s="87"/>
      <c r="LK113" s="87"/>
      <c r="LL113" s="87"/>
      <c r="LM113" s="87"/>
      <c r="LN113" s="87"/>
      <c r="LO113" s="87"/>
      <c r="LP113" s="87"/>
      <c r="LQ113" s="87"/>
      <c r="LR113" s="87"/>
      <c r="LS113" s="87"/>
      <c r="LT113" s="87"/>
      <c r="LU113" s="87"/>
      <c r="LV113" s="87"/>
      <c r="LW113" s="87"/>
      <c r="LX113" s="14">
        <v>68</v>
      </c>
      <c r="LY113" s="14">
        <v>60</v>
      </c>
      <c r="PG113" s="14">
        <v>18</v>
      </c>
      <c r="PH113" s="14">
        <v>18</v>
      </c>
      <c r="SP113" s="58" t="s">
        <v>7593</v>
      </c>
      <c r="SQ113" s="58" t="s">
        <v>7594</v>
      </c>
      <c r="SR113" s="58"/>
      <c r="SS113" s="58"/>
      <c r="ST113" s="58"/>
      <c r="SU113" s="58"/>
      <c r="SV113" s="58"/>
      <c r="SW113" s="58"/>
      <c r="SX113" s="58"/>
      <c r="SY113" s="58"/>
      <c r="SZ113" s="58"/>
      <c r="TA113" s="58"/>
      <c r="TB113" s="58"/>
      <c r="TC113" s="58"/>
      <c r="TD113" s="58"/>
      <c r="TE113" s="58"/>
      <c r="TF113" s="58"/>
      <c r="TG113" s="58"/>
      <c r="TH113" s="58"/>
      <c r="TI113" s="58"/>
      <c r="TJ113" s="58"/>
      <c r="TK113" s="58"/>
      <c r="TL113" s="58"/>
      <c r="TM113" s="58"/>
      <c r="TN113" s="58"/>
      <c r="TO113" s="58"/>
      <c r="TP113" s="58"/>
      <c r="TQ113" s="58"/>
      <c r="TR113" s="58"/>
      <c r="TS113" s="58"/>
      <c r="TT113" s="58"/>
      <c r="TU113" s="58"/>
      <c r="TV113" s="58"/>
      <c r="TW113" s="58"/>
      <c r="TX113" s="58"/>
      <c r="TY113" s="58"/>
      <c r="TZ113" s="58"/>
      <c r="UA113" s="58"/>
      <c r="UB113" s="58"/>
      <c r="UC113" s="58"/>
      <c r="UD113" s="58"/>
      <c r="UE113" s="58"/>
      <c r="UF113" s="58"/>
      <c r="UG113" s="58"/>
      <c r="UH113" s="58"/>
      <c r="UI113" s="58"/>
      <c r="UJ113" s="58"/>
      <c r="UK113" s="58"/>
      <c r="UL113" s="58"/>
      <c r="UM113" s="58"/>
      <c r="UN113" s="58"/>
      <c r="UO113" s="58"/>
      <c r="UP113" s="58"/>
      <c r="UQ113" s="58"/>
      <c r="UR113" s="58"/>
      <c r="US113" s="58"/>
      <c r="UT113" s="58"/>
      <c r="UU113" s="58"/>
      <c r="UV113" s="58"/>
      <c r="UW113" s="58"/>
      <c r="UX113" s="58"/>
      <c r="UY113" s="58"/>
      <c r="UZ113" s="58"/>
      <c r="VA113" s="58"/>
      <c r="VB113" s="58"/>
      <c r="VC113" s="58"/>
      <c r="VD113" s="58"/>
      <c r="VE113" s="58"/>
      <c r="VF113" s="58"/>
      <c r="VG113" s="58"/>
      <c r="VH113" s="58"/>
      <c r="VI113" s="58"/>
      <c r="VJ113" s="58"/>
      <c r="VK113" s="58"/>
      <c r="VL113" s="58"/>
      <c r="VM113" s="58"/>
      <c r="VN113" s="58"/>
      <c r="VO113" s="58"/>
      <c r="VP113" s="58"/>
      <c r="VQ113" s="58"/>
      <c r="VR113" s="58"/>
      <c r="VS113" s="58"/>
      <c r="VT113" s="58"/>
      <c r="VU113" s="58"/>
      <c r="VV113" s="58"/>
      <c r="VW113" s="58"/>
      <c r="VX113" s="87">
        <v>1</v>
      </c>
      <c r="VY113" s="87">
        <v>1</v>
      </c>
      <c r="VZ113" s="87"/>
      <c r="WA113" s="87"/>
      <c r="WB113" s="87"/>
      <c r="WC113" s="87"/>
      <c r="WD113" s="87"/>
      <c r="WE113" s="87"/>
      <c r="WF113" s="87"/>
      <c r="WG113" s="87"/>
      <c r="WH113" s="87"/>
      <c r="WI113" s="87"/>
      <c r="WJ113" s="87"/>
      <c r="WK113" s="87"/>
      <c r="WL113" s="87"/>
      <c r="WM113" s="87"/>
      <c r="WN113" s="87"/>
      <c r="WO113" s="87"/>
      <c r="WP113" s="87"/>
      <c r="WQ113" s="14">
        <v>0</v>
      </c>
      <c r="WR113" s="14">
        <v>0</v>
      </c>
      <c r="ZZ113" s="14">
        <v>135</v>
      </c>
      <c r="AAA113" s="14">
        <v>135</v>
      </c>
      <c r="AAE113" s="63"/>
      <c r="AAF113" s="63"/>
      <c r="AAG113" s="63"/>
      <c r="AAI113" s="63"/>
      <c r="AAJ113" s="58"/>
      <c r="AAK113" s="87"/>
      <c r="AAO113" s="63"/>
      <c r="AAP113" s="58"/>
      <c r="AAQ113" s="87"/>
      <c r="AAU113" s="63"/>
      <c r="AAV113" s="58"/>
      <c r="AAW113" s="87"/>
      <c r="ABB113" s="63"/>
      <c r="ABC113" s="63"/>
      <c r="ABD113" s="63"/>
      <c r="ABE113" s="58"/>
      <c r="ABF113" s="58"/>
      <c r="ABG113" s="58"/>
      <c r="ABH113" s="87"/>
      <c r="ABI113" s="87"/>
      <c r="ABQ113" s="63"/>
      <c r="ABR113" s="63"/>
      <c r="ABS113" s="58"/>
      <c r="ABT113" s="58"/>
      <c r="ABU113" s="87"/>
      <c r="ABV113" s="87"/>
      <c r="ABW113" s="87"/>
      <c r="ACH113" s="63"/>
      <c r="ACI113" s="63"/>
      <c r="ACJ113" s="63"/>
      <c r="ACK113" s="63"/>
      <c r="ACL113" s="63"/>
      <c r="ACM113" s="63"/>
      <c r="ACN113" s="63"/>
      <c r="ACO113" s="63"/>
      <c r="ACP113" s="63"/>
      <c r="ACQ113" s="58"/>
      <c r="ACR113" s="58"/>
      <c r="ACS113" s="58"/>
      <c r="ACT113" s="87"/>
      <c r="ACU113" s="87"/>
      <c r="ACV113" s="87"/>
      <c r="ADB113" s="63"/>
      <c r="ADC113" s="63"/>
      <c r="ADD113" s="58"/>
      <c r="ADE113" s="58"/>
      <c r="ADF113" s="87"/>
      <c r="ADG113" s="87"/>
      <c r="ADH113" s="87"/>
      <c r="ADI113" s="87"/>
      <c r="ADO113" s="87"/>
      <c r="AGM113" s="63"/>
      <c r="AGN113" s="58"/>
      <c r="AGO113" s="87"/>
      <c r="AGS113" s="14">
        <v>1</v>
      </c>
      <c r="AGT113" s="14">
        <v>1</v>
      </c>
      <c r="AGU113" s="14">
        <v>0</v>
      </c>
      <c r="AGV113" s="14">
        <v>1</v>
      </c>
      <c r="AGW113" s="14">
        <v>0</v>
      </c>
      <c r="AGX113" s="14">
        <v>0</v>
      </c>
      <c r="AGY113" s="14">
        <v>0</v>
      </c>
      <c r="AGZ113" s="14">
        <v>0</v>
      </c>
      <c r="AHA113" s="14">
        <v>0</v>
      </c>
      <c r="AHB113" s="14">
        <v>0</v>
      </c>
      <c r="AHC113" s="14">
        <v>1</v>
      </c>
      <c r="AHD113" s="14">
        <v>0</v>
      </c>
      <c r="AHE113" s="14">
        <v>0</v>
      </c>
      <c r="AHF113" s="14">
        <v>0</v>
      </c>
      <c r="AHH113" s="14">
        <v>0</v>
      </c>
      <c r="AHI113" s="14">
        <v>0</v>
      </c>
      <c r="AHK113" s="14">
        <v>0</v>
      </c>
      <c r="AHL113" s="14">
        <v>0</v>
      </c>
      <c r="AHM113" s="14">
        <v>0</v>
      </c>
      <c r="AHN113" s="14">
        <v>0</v>
      </c>
      <c r="AHO113" s="14">
        <v>0</v>
      </c>
      <c r="AHP113" s="14">
        <v>0</v>
      </c>
      <c r="AHQ113" s="14">
        <v>0</v>
      </c>
      <c r="AHR113" s="14">
        <v>5</v>
      </c>
      <c r="AHV113" s="63"/>
      <c r="AHW113" s="58"/>
      <c r="AHX113" s="87"/>
      <c r="AIB113" s="63"/>
      <c r="AIC113" s="58"/>
      <c r="AID113" s="87"/>
      <c r="AIH113" s="63"/>
      <c r="AII113" s="58"/>
      <c r="AIJ113" s="87"/>
      <c r="AIM113" s="14">
        <v>0</v>
      </c>
      <c r="AIN113" s="14">
        <v>0</v>
      </c>
      <c r="AIO113" s="14">
        <v>0</v>
      </c>
      <c r="AIT113" s="60">
        <v>2</v>
      </c>
      <c r="AIU113" s="58" t="s">
        <v>2308</v>
      </c>
      <c r="AIV113" s="87">
        <v>0</v>
      </c>
      <c r="AIW113" s="14">
        <v>0</v>
      </c>
      <c r="AIX113" s="14">
        <v>45</v>
      </c>
      <c r="AIY113" s="14">
        <v>45</v>
      </c>
      <c r="AJB113" s="63"/>
      <c r="AJC113" s="58"/>
      <c r="AJD113" s="87"/>
      <c r="AJH113" s="63"/>
      <c r="AJI113" s="58"/>
      <c r="AJJ113" s="87"/>
      <c r="AJN113" s="63"/>
      <c r="AJO113" s="58"/>
    </row>
    <row r="114" spans="1:951" s="14" customFormat="1">
      <c r="B114" s="14">
        <v>4</v>
      </c>
      <c r="C114" s="14">
        <v>0</v>
      </c>
      <c r="F114" s="63"/>
      <c r="G114" s="58"/>
      <c r="H114" s="87"/>
      <c r="Z114" s="14">
        <v>0</v>
      </c>
      <c r="AA114" s="14">
        <v>0</v>
      </c>
      <c r="AB114" s="58" t="s">
        <v>7595</v>
      </c>
      <c r="AC114" s="14">
        <v>0</v>
      </c>
      <c r="AE114" s="14">
        <v>0</v>
      </c>
      <c r="AG114" s="14">
        <v>0</v>
      </c>
      <c r="AI114" s="14">
        <v>182</v>
      </c>
      <c r="AJ114" s="14">
        <v>158</v>
      </c>
      <c r="DR114" s="14">
        <v>74</v>
      </c>
      <c r="DS114" s="14">
        <v>60</v>
      </c>
      <c r="HA114" s="14">
        <v>2</v>
      </c>
      <c r="HB114" s="14">
        <v>0</v>
      </c>
      <c r="HT114" s="14">
        <v>0</v>
      </c>
      <c r="HU114" s="14">
        <v>0</v>
      </c>
      <c r="HW114" s="63"/>
      <c r="HX114" s="63"/>
      <c r="HY114" s="63"/>
      <c r="HZ114" s="63"/>
      <c r="IA114" s="63"/>
      <c r="IB114" s="63"/>
      <c r="IC114" s="63"/>
      <c r="ID114" s="63"/>
      <c r="IE114" s="63"/>
      <c r="IF114" s="63"/>
      <c r="IG114" s="63"/>
      <c r="IH114" s="63"/>
      <c r="II114" s="63"/>
      <c r="IJ114" s="63"/>
      <c r="IK114" s="63"/>
      <c r="IL114" s="63"/>
      <c r="IM114" s="58"/>
      <c r="IN114" s="58"/>
      <c r="IO114" s="58"/>
      <c r="IP114" s="87">
        <v>98</v>
      </c>
      <c r="IQ114" s="87">
        <v>99</v>
      </c>
      <c r="IR114" s="87"/>
      <c r="IS114" s="87"/>
      <c r="IT114" s="87"/>
      <c r="IU114" s="87"/>
      <c r="IV114" s="87"/>
      <c r="IW114" s="87"/>
      <c r="IX114" s="87"/>
      <c r="IY114" s="87"/>
      <c r="IZ114" s="87"/>
      <c r="JA114" s="87"/>
      <c r="JB114" s="87"/>
      <c r="JC114" s="87"/>
      <c r="JD114" s="87"/>
      <c r="JE114" s="87"/>
      <c r="JF114" s="87"/>
      <c r="JG114" s="87"/>
      <c r="JH114" s="87"/>
      <c r="JI114" s="87"/>
      <c r="JJ114" s="87"/>
      <c r="JK114" s="87"/>
      <c r="JL114" s="87"/>
      <c r="JM114" s="87"/>
      <c r="JN114" s="87"/>
      <c r="JO114" s="87"/>
      <c r="JP114" s="87"/>
      <c r="JQ114" s="87"/>
      <c r="JR114" s="87"/>
      <c r="JS114" s="87"/>
      <c r="JT114" s="87"/>
      <c r="JU114" s="87"/>
      <c r="JV114" s="87"/>
      <c r="JW114" s="87"/>
      <c r="JX114" s="87"/>
      <c r="JY114" s="87"/>
      <c r="JZ114" s="87"/>
      <c r="KA114" s="87"/>
      <c r="KB114" s="87"/>
      <c r="KC114" s="87"/>
      <c r="KD114" s="87"/>
      <c r="KE114" s="87"/>
      <c r="KF114" s="87"/>
      <c r="KG114" s="87"/>
      <c r="KH114" s="87"/>
      <c r="KI114" s="87"/>
      <c r="KJ114" s="87"/>
      <c r="KK114" s="87"/>
      <c r="KL114" s="87"/>
      <c r="KM114" s="87"/>
      <c r="KN114" s="87"/>
      <c r="KO114" s="87"/>
      <c r="KP114" s="87"/>
      <c r="KQ114" s="87"/>
      <c r="KR114" s="87"/>
      <c r="KS114" s="87"/>
      <c r="KT114" s="87"/>
      <c r="KU114" s="87"/>
      <c r="KV114" s="87"/>
      <c r="KW114" s="87"/>
      <c r="KX114" s="87"/>
      <c r="KY114" s="87"/>
      <c r="KZ114" s="87"/>
      <c r="LA114" s="87"/>
      <c r="LB114" s="87"/>
      <c r="LC114" s="87"/>
      <c r="LD114" s="87"/>
      <c r="LE114" s="87"/>
      <c r="LF114" s="87"/>
      <c r="LG114" s="87"/>
      <c r="LH114" s="87"/>
      <c r="LI114" s="87"/>
      <c r="LJ114" s="87"/>
      <c r="LK114" s="87"/>
      <c r="LL114" s="87"/>
      <c r="LM114" s="87"/>
      <c r="LN114" s="87"/>
      <c r="LO114" s="87"/>
      <c r="LP114" s="87"/>
      <c r="LQ114" s="87"/>
      <c r="LR114" s="87"/>
      <c r="LS114" s="87"/>
      <c r="LT114" s="87"/>
      <c r="LU114" s="87"/>
      <c r="LV114" s="87"/>
      <c r="LW114" s="87"/>
      <c r="LX114" s="14">
        <v>80</v>
      </c>
      <c r="LY114" s="14">
        <v>64</v>
      </c>
      <c r="PG114" s="14">
        <v>24</v>
      </c>
      <c r="PH114" s="14">
        <v>18</v>
      </c>
      <c r="SP114" s="58" t="s">
        <v>7596</v>
      </c>
      <c r="SQ114" s="58" t="s">
        <v>7597</v>
      </c>
      <c r="SR114" s="58"/>
      <c r="SS114" s="58"/>
      <c r="ST114" s="58"/>
      <c r="SU114" s="58"/>
      <c r="SV114" s="58"/>
      <c r="SW114" s="58"/>
      <c r="SX114" s="58"/>
      <c r="SY114" s="58"/>
      <c r="SZ114" s="58"/>
      <c r="TA114" s="58"/>
      <c r="TB114" s="58"/>
      <c r="TC114" s="58"/>
      <c r="TD114" s="58"/>
      <c r="TE114" s="58"/>
      <c r="TF114" s="58"/>
      <c r="TG114" s="58"/>
      <c r="TH114" s="58"/>
      <c r="TI114" s="58"/>
      <c r="TJ114" s="58"/>
      <c r="TK114" s="58"/>
      <c r="TL114" s="58"/>
      <c r="TM114" s="58"/>
      <c r="TN114" s="58"/>
      <c r="TO114" s="58"/>
      <c r="TP114" s="58"/>
      <c r="TQ114" s="58"/>
      <c r="TR114" s="58"/>
      <c r="TS114" s="58"/>
      <c r="TT114" s="58"/>
      <c r="TU114" s="58"/>
      <c r="TV114" s="58"/>
      <c r="TW114" s="58"/>
      <c r="TX114" s="58"/>
      <c r="TY114" s="58"/>
      <c r="TZ114" s="58"/>
      <c r="UA114" s="58"/>
      <c r="UB114" s="58"/>
      <c r="UC114" s="58"/>
      <c r="UD114" s="58"/>
      <c r="UE114" s="58"/>
      <c r="UF114" s="58"/>
      <c r="UG114" s="58"/>
      <c r="UH114" s="58"/>
      <c r="UI114" s="58"/>
      <c r="UJ114" s="58"/>
      <c r="UK114" s="58"/>
      <c r="UL114" s="58"/>
      <c r="UM114" s="58"/>
      <c r="UN114" s="58"/>
      <c r="UO114" s="58"/>
      <c r="UP114" s="58"/>
      <c r="UQ114" s="58"/>
      <c r="UR114" s="58"/>
      <c r="US114" s="58"/>
      <c r="UT114" s="58"/>
      <c r="UU114" s="58"/>
      <c r="UV114" s="58"/>
      <c r="UW114" s="58"/>
      <c r="UX114" s="58"/>
      <c r="UY114" s="58"/>
      <c r="UZ114" s="58"/>
      <c r="VA114" s="58"/>
      <c r="VB114" s="58"/>
      <c r="VC114" s="58"/>
      <c r="VD114" s="58"/>
      <c r="VE114" s="58"/>
      <c r="VF114" s="58"/>
      <c r="VG114" s="58"/>
      <c r="VH114" s="58"/>
      <c r="VI114" s="58"/>
      <c r="VJ114" s="58"/>
      <c r="VK114" s="58"/>
      <c r="VL114" s="58"/>
      <c r="VM114" s="58"/>
      <c r="VN114" s="58"/>
      <c r="VO114" s="58"/>
      <c r="VP114" s="58"/>
      <c r="VQ114" s="58"/>
      <c r="VR114" s="58"/>
      <c r="VS114" s="58"/>
      <c r="VT114" s="58"/>
      <c r="VU114" s="58"/>
      <c r="VV114" s="58"/>
      <c r="VW114" s="58"/>
      <c r="VX114" s="87">
        <v>0</v>
      </c>
      <c r="VY114" s="87">
        <v>0</v>
      </c>
      <c r="VZ114" s="87"/>
      <c r="WA114" s="87"/>
      <c r="WB114" s="87"/>
      <c r="WC114" s="87"/>
      <c r="WD114" s="87"/>
      <c r="WE114" s="87"/>
      <c r="WF114" s="87"/>
      <c r="WG114" s="87"/>
      <c r="WH114" s="87"/>
      <c r="WI114" s="87"/>
      <c r="WJ114" s="87"/>
      <c r="WK114" s="87"/>
      <c r="WL114" s="87"/>
      <c r="WM114" s="87"/>
      <c r="WN114" s="87"/>
      <c r="WO114" s="87"/>
      <c r="WP114" s="87"/>
      <c r="WQ114" s="14">
        <v>0</v>
      </c>
      <c r="WR114" s="14">
        <v>0</v>
      </c>
      <c r="AAE114" s="63"/>
      <c r="AAF114" s="63"/>
      <c r="AAG114" s="63"/>
      <c r="AAI114" s="63"/>
      <c r="AAJ114" s="58"/>
      <c r="AAK114" s="87"/>
      <c r="AAO114" s="63"/>
      <c r="AAP114" s="58"/>
      <c r="AAQ114" s="87"/>
      <c r="AAU114" s="63"/>
      <c r="AAV114" s="58"/>
      <c r="AAW114" s="87"/>
      <c r="AAY114" s="14">
        <v>23</v>
      </c>
      <c r="ABB114" s="14">
        <v>10.4</v>
      </c>
      <c r="ABC114" s="63"/>
      <c r="ABD114" s="63"/>
      <c r="ABE114" s="58" t="s">
        <v>7598</v>
      </c>
      <c r="ABF114" s="58"/>
      <c r="ABG114" s="58"/>
      <c r="ABH114" s="87"/>
      <c r="ABI114" s="87"/>
      <c r="ABM114" s="14">
        <v>4.3</v>
      </c>
      <c r="ABO114" s="14">
        <v>196</v>
      </c>
      <c r="ABQ114" s="63"/>
      <c r="ABR114" s="63"/>
      <c r="ABS114" s="58"/>
      <c r="ABT114" s="58"/>
      <c r="ABU114" s="87">
        <v>139</v>
      </c>
      <c r="ABV114" s="87"/>
      <c r="ABW114" s="87"/>
      <c r="ABX114" s="14">
        <v>4.8</v>
      </c>
      <c r="ACA114" s="14">
        <v>105</v>
      </c>
      <c r="ACD114" s="14">
        <v>8.9</v>
      </c>
      <c r="ACG114" s="14">
        <v>262</v>
      </c>
      <c r="ACH114" s="63"/>
      <c r="ACI114" s="63"/>
      <c r="ACJ114" s="63"/>
      <c r="ACK114" s="63"/>
      <c r="ACL114" s="63"/>
      <c r="ACM114" s="63"/>
      <c r="ACN114" s="63"/>
      <c r="ACO114" s="63"/>
      <c r="ACP114" s="63"/>
      <c r="ACQ114" s="58" t="s">
        <v>5905</v>
      </c>
      <c r="ACR114" s="58"/>
      <c r="ACS114" s="58"/>
      <c r="ACT114" s="87">
        <v>0.93</v>
      </c>
      <c r="ACU114" s="87"/>
      <c r="ACV114" s="87"/>
      <c r="ACW114" s="14">
        <v>11</v>
      </c>
      <c r="ADB114" s="63"/>
      <c r="ADC114" s="63"/>
      <c r="ADD114" s="58"/>
      <c r="ADE114" s="58"/>
      <c r="ADF114" s="87"/>
      <c r="ADG114" s="87"/>
      <c r="ADH114" s="87"/>
      <c r="ADI114" s="87"/>
      <c r="ADO114" s="87"/>
      <c r="AGM114" s="63"/>
      <c r="AGN114" s="58"/>
      <c r="AGO114" s="87"/>
      <c r="AGS114" s="14">
        <v>1</v>
      </c>
      <c r="AGT114" s="14">
        <v>1</v>
      </c>
      <c r="AGU114" s="14">
        <v>0</v>
      </c>
      <c r="AGV114" s="14">
        <v>1</v>
      </c>
      <c r="AGW114" s="14">
        <v>0</v>
      </c>
      <c r="AGX114" s="14">
        <v>0</v>
      </c>
      <c r="AGY114" s="14">
        <v>0</v>
      </c>
      <c r="AGZ114" s="14">
        <v>2</v>
      </c>
      <c r="AHA114" s="14">
        <v>0</v>
      </c>
      <c r="AHB114" s="14">
        <v>0</v>
      </c>
      <c r="AHC114" s="14">
        <v>1</v>
      </c>
      <c r="AHD114" s="14">
        <v>0</v>
      </c>
      <c r="AHE114" s="14">
        <v>0</v>
      </c>
      <c r="AHF114" s="14">
        <v>0</v>
      </c>
      <c r="AHH114" s="14">
        <v>0</v>
      </c>
      <c r="AHI114" s="14">
        <v>0</v>
      </c>
      <c r="AHK114" s="14">
        <v>0</v>
      </c>
      <c r="AHL114" s="14">
        <v>0</v>
      </c>
      <c r="AHM114" s="14">
        <v>0</v>
      </c>
      <c r="AHN114" s="14">
        <v>0</v>
      </c>
      <c r="AHO114" s="14">
        <v>0</v>
      </c>
      <c r="AHP114" s="14">
        <v>0</v>
      </c>
      <c r="AHQ114" s="14">
        <v>0</v>
      </c>
      <c r="AHR114" s="14">
        <v>0</v>
      </c>
      <c r="AHV114" s="63"/>
      <c r="AHW114" s="58"/>
      <c r="AHX114" s="87"/>
      <c r="AIB114" s="63"/>
      <c r="AIC114" s="58"/>
      <c r="AID114" s="87"/>
      <c r="AIH114" s="63"/>
      <c r="AII114" s="58"/>
      <c r="AIJ114" s="87"/>
      <c r="AIM114" s="14">
        <v>0</v>
      </c>
      <c r="AIN114" s="14">
        <v>0</v>
      </c>
      <c r="AIO114" s="14">
        <v>0</v>
      </c>
      <c r="AIT114" s="60">
        <v>2</v>
      </c>
      <c r="AIU114" s="58" t="s">
        <v>2308</v>
      </c>
      <c r="AIV114" s="87">
        <v>0</v>
      </c>
      <c r="AIW114" s="14">
        <v>0</v>
      </c>
      <c r="AIX114" s="14">
        <v>50</v>
      </c>
      <c r="AIY114" s="14">
        <v>44</v>
      </c>
      <c r="AJB114" s="63"/>
      <c r="AJC114" s="58"/>
      <c r="AJD114" s="87"/>
      <c r="AJH114" s="63"/>
      <c r="AJI114" s="58"/>
      <c r="AJJ114" s="87"/>
      <c r="AJN114" s="63"/>
      <c r="AJO114" s="58"/>
    </row>
    <row r="115" spans="1:951" s="14" customFormat="1">
      <c r="B115" s="14">
        <v>5</v>
      </c>
      <c r="C115" s="14">
        <v>0</v>
      </c>
      <c r="F115" s="63"/>
      <c r="G115" s="58"/>
      <c r="H115" s="87"/>
      <c r="Z115" s="14">
        <v>0</v>
      </c>
      <c r="AA115" s="14">
        <v>2</v>
      </c>
      <c r="AB115" s="58" t="s">
        <v>7599</v>
      </c>
      <c r="AC115" s="14">
        <v>0</v>
      </c>
      <c r="AE115" s="14">
        <v>0</v>
      </c>
      <c r="AG115" s="14">
        <v>0</v>
      </c>
      <c r="AI115" s="14">
        <v>148</v>
      </c>
      <c r="AJ115" s="14">
        <v>144</v>
      </c>
      <c r="DR115" s="14">
        <v>62</v>
      </c>
      <c r="DS115" s="14">
        <v>60</v>
      </c>
      <c r="HA115" s="14">
        <v>2</v>
      </c>
      <c r="HB115" s="14">
        <v>2</v>
      </c>
      <c r="HT115" s="14">
        <v>0</v>
      </c>
      <c r="HU115" s="14">
        <v>0</v>
      </c>
      <c r="HW115" s="63"/>
      <c r="HX115" s="63"/>
      <c r="HY115" s="63"/>
      <c r="HZ115" s="63"/>
      <c r="IA115" s="63"/>
      <c r="IB115" s="63"/>
      <c r="IC115" s="63"/>
      <c r="ID115" s="63"/>
      <c r="IE115" s="63"/>
      <c r="IF115" s="63"/>
      <c r="IG115" s="63"/>
      <c r="IH115" s="63"/>
      <c r="II115" s="63"/>
      <c r="IJ115" s="63"/>
      <c r="IK115" s="63"/>
      <c r="IL115" s="63"/>
      <c r="IM115" s="58"/>
      <c r="IN115" s="58"/>
      <c r="IO115" s="58"/>
      <c r="IP115" s="87">
        <v>98</v>
      </c>
      <c r="IQ115" s="87">
        <v>98</v>
      </c>
      <c r="IR115" s="87"/>
      <c r="IS115" s="87"/>
      <c r="IT115" s="87"/>
      <c r="IU115" s="87"/>
      <c r="IV115" s="87"/>
      <c r="IW115" s="87"/>
      <c r="IX115" s="87"/>
      <c r="IY115" s="87"/>
      <c r="IZ115" s="87"/>
      <c r="JA115" s="87"/>
      <c r="JB115" s="87"/>
      <c r="JC115" s="87"/>
      <c r="JD115" s="87"/>
      <c r="JE115" s="87"/>
      <c r="JF115" s="87"/>
      <c r="JG115" s="87"/>
      <c r="JH115" s="87"/>
      <c r="JI115" s="87"/>
      <c r="JJ115" s="87"/>
      <c r="JK115" s="87"/>
      <c r="JL115" s="87"/>
      <c r="JM115" s="87"/>
      <c r="JN115" s="87"/>
      <c r="JO115" s="87"/>
      <c r="JP115" s="87"/>
      <c r="JQ115" s="87"/>
      <c r="JR115" s="87"/>
      <c r="JS115" s="87"/>
      <c r="JT115" s="87"/>
      <c r="JU115" s="87"/>
      <c r="JV115" s="87"/>
      <c r="JW115" s="87"/>
      <c r="JX115" s="87"/>
      <c r="JY115" s="87"/>
      <c r="JZ115" s="87"/>
      <c r="KA115" s="87"/>
      <c r="KB115" s="87"/>
      <c r="KC115" s="87"/>
      <c r="KD115" s="87"/>
      <c r="KE115" s="87"/>
      <c r="KF115" s="87"/>
      <c r="KG115" s="87"/>
      <c r="KH115" s="87"/>
      <c r="KI115" s="87"/>
      <c r="KJ115" s="87"/>
      <c r="KK115" s="87"/>
      <c r="KL115" s="87"/>
      <c r="KM115" s="87"/>
      <c r="KN115" s="87"/>
      <c r="KO115" s="87"/>
      <c r="KP115" s="87"/>
      <c r="KQ115" s="87"/>
      <c r="KR115" s="87"/>
      <c r="KS115" s="87"/>
      <c r="KT115" s="87"/>
      <c r="KU115" s="87"/>
      <c r="KV115" s="87"/>
      <c r="KW115" s="87"/>
      <c r="KX115" s="87"/>
      <c r="KY115" s="87"/>
      <c r="KZ115" s="87"/>
      <c r="LA115" s="87"/>
      <c r="LB115" s="87"/>
      <c r="LC115" s="87"/>
      <c r="LD115" s="87"/>
      <c r="LE115" s="87"/>
      <c r="LF115" s="87"/>
      <c r="LG115" s="87"/>
      <c r="LH115" s="87"/>
      <c r="LI115" s="87"/>
      <c r="LJ115" s="87"/>
      <c r="LK115" s="87"/>
      <c r="LL115" s="87"/>
      <c r="LM115" s="87"/>
      <c r="LN115" s="87"/>
      <c r="LO115" s="87"/>
      <c r="LP115" s="87"/>
      <c r="LQ115" s="87"/>
      <c r="LR115" s="87"/>
      <c r="LS115" s="87"/>
      <c r="LT115" s="87"/>
      <c r="LU115" s="87"/>
      <c r="LV115" s="87"/>
      <c r="LW115" s="87"/>
      <c r="LX115" s="14">
        <v>58</v>
      </c>
      <c r="LY115" s="14">
        <v>57</v>
      </c>
      <c r="PG115" s="14">
        <v>18</v>
      </c>
      <c r="PH115" s="14">
        <v>18</v>
      </c>
      <c r="SP115" s="58" t="s">
        <v>7600</v>
      </c>
      <c r="SQ115" s="58" t="s">
        <v>6140</v>
      </c>
      <c r="SR115" s="58"/>
      <c r="SS115" s="58"/>
      <c r="ST115" s="58"/>
      <c r="SU115" s="58"/>
      <c r="SV115" s="58"/>
      <c r="SW115" s="58"/>
      <c r="SX115" s="58"/>
      <c r="SY115" s="58"/>
      <c r="SZ115" s="58"/>
      <c r="TA115" s="58"/>
      <c r="TB115" s="58"/>
      <c r="TC115" s="58"/>
      <c r="TD115" s="58"/>
      <c r="TE115" s="58"/>
      <c r="TF115" s="58"/>
      <c r="TG115" s="58"/>
      <c r="TH115" s="58"/>
      <c r="TI115" s="58"/>
      <c r="TJ115" s="58"/>
      <c r="TK115" s="58"/>
      <c r="TL115" s="58"/>
      <c r="TM115" s="58"/>
      <c r="TN115" s="58"/>
      <c r="TO115" s="58"/>
      <c r="TP115" s="58"/>
      <c r="TQ115" s="58"/>
      <c r="TR115" s="58"/>
      <c r="TS115" s="58"/>
      <c r="TT115" s="58"/>
      <c r="TU115" s="58"/>
      <c r="TV115" s="58"/>
      <c r="TW115" s="58"/>
      <c r="TX115" s="58"/>
      <c r="TY115" s="58"/>
      <c r="TZ115" s="58"/>
      <c r="UA115" s="58"/>
      <c r="UB115" s="58"/>
      <c r="UC115" s="58"/>
      <c r="UD115" s="58"/>
      <c r="UE115" s="58"/>
      <c r="UF115" s="58"/>
      <c r="UG115" s="58"/>
      <c r="UH115" s="58"/>
      <c r="UI115" s="58"/>
      <c r="UJ115" s="58"/>
      <c r="UK115" s="58"/>
      <c r="UL115" s="58"/>
      <c r="UM115" s="58"/>
      <c r="UN115" s="58"/>
      <c r="UO115" s="58"/>
      <c r="UP115" s="58"/>
      <c r="UQ115" s="58"/>
      <c r="UR115" s="58"/>
      <c r="US115" s="58"/>
      <c r="UT115" s="58"/>
      <c r="UU115" s="58"/>
      <c r="UV115" s="58"/>
      <c r="UW115" s="58"/>
      <c r="UX115" s="58"/>
      <c r="UY115" s="58"/>
      <c r="UZ115" s="58"/>
      <c r="VA115" s="58"/>
      <c r="VB115" s="58"/>
      <c r="VC115" s="58"/>
      <c r="VD115" s="58"/>
      <c r="VE115" s="58"/>
      <c r="VF115" s="58"/>
      <c r="VG115" s="58"/>
      <c r="VH115" s="58"/>
      <c r="VI115" s="58"/>
      <c r="VJ115" s="58"/>
      <c r="VK115" s="58"/>
      <c r="VL115" s="58"/>
      <c r="VM115" s="58"/>
      <c r="VN115" s="58"/>
      <c r="VO115" s="58"/>
      <c r="VP115" s="58"/>
      <c r="VQ115" s="58"/>
      <c r="VR115" s="58"/>
      <c r="VS115" s="58"/>
      <c r="VT115" s="58"/>
      <c r="VU115" s="58"/>
      <c r="VV115" s="58"/>
      <c r="VW115" s="58"/>
      <c r="VX115" s="87">
        <v>0</v>
      </c>
      <c r="VY115" s="87">
        <v>0</v>
      </c>
      <c r="VZ115" s="87"/>
      <c r="WA115" s="87"/>
      <c r="WB115" s="87"/>
      <c r="WC115" s="87"/>
      <c r="WD115" s="87"/>
      <c r="WE115" s="87"/>
      <c r="WF115" s="87"/>
      <c r="WG115" s="87"/>
      <c r="WH115" s="87"/>
      <c r="WI115" s="87"/>
      <c r="WJ115" s="87"/>
      <c r="WK115" s="87"/>
      <c r="WL115" s="87"/>
      <c r="WM115" s="87"/>
      <c r="WN115" s="87"/>
      <c r="WO115" s="87"/>
      <c r="WP115" s="87"/>
      <c r="WQ115" s="14">
        <v>0</v>
      </c>
      <c r="WR115" s="14">
        <v>0</v>
      </c>
      <c r="AAE115" s="63"/>
      <c r="AAF115" s="63"/>
      <c r="AAG115" s="63"/>
      <c r="AAI115" s="63"/>
      <c r="AAJ115" s="58"/>
      <c r="AAK115" s="87"/>
      <c r="AAO115" s="63"/>
      <c r="AAP115" s="58"/>
      <c r="AAQ115" s="87"/>
      <c r="AAU115" s="63"/>
      <c r="AAV115" s="58"/>
      <c r="AAW115" s="87"/>
      <c r="ABB115" s="63"/>
      <c r="ABC115" s="63"/>
      <c r="ABD115" s="63"/>
      <c r="ABE115" s="58"/>
      <c r="ABF115" s="58"/>
      <c r="ABG115" s="58"/>
      <c r="ABH115" s="87"/>
      <c r="ABI115" s="87"/>
      <c r="ABQ115" s="63"/>
      <c r="ABR115" s="63"/>
      <c r="ABS115" s="58"/>
      <c r="ABT115" s="58"/>
      <c r="ABU115" s="87"/>
      <c r="ABV115" s="87"/>
      <c r="ABW115" s="87"/>
      <c r="ACH115" s="63"/>
      <c r="ACI115" s="63"/>
      <c r="ACJ115" s="63"/>
      <c r="ACK115" s="63"/>
      <c r="ACL115" s="63"/>
      <c r="ACM115" s="63"/>
      <c r="ACN115" s="63"/>
      <c r="ACO115" s="63"/>
      <c r="ACP115" s="63"/>
      <c r="ACQ115" s="58"/>
      <c r="ACR115" s="58"/>
      <c r="ACS115" s="58"/>
      <c r="ACT115" s="87"/>
      <c r="ACU115" s="87"/>
      <c r="ACV115" s="87"/>
      <c r="ADB115" s="63"/>
      <c r="ADC115" s="63"/>
      <c r="ADD115" s="58"/>
      <c r="ADE115" s="58"/>
      <c r="ADF115" s="87"/>
      <c r="ADG115" s="87"/>
      <c r="ADH115" s="87"/>
      <c r="ADI115" s="87"/>
      <c r="ADO115" s="87"/>
      <c r="AGM115" s="63"/>
      <c r="AGN115" s="58"/>
      <c r="AGO115" s="87"/>
      <c r="AGS115" s="14">
        <v>1</v>
      </c>
      <c r="AGT115" s="14">
        <v>1</v>
      </c>
      <c r="AGU115" s="14">
        <v>0</v>
      </c>
      <c r="AGV115" s="14">
        <v>1</v>
      </c>
      <c r="AGW115" s="14">
        <v>0</v>
      </c>
      <c r="AGX115" s="14">
        <v>0</v>
      </c>
      <c r="AGY115" s="14">
        <v>0</v>
      </c>
      <c r="AGZ115" s="14">
        <v>0</v>
      </c>
      <c r="AHA115" s="14">
        <v>0</v>
      </c>
      <c r="AHB115" s="14">
        <v>0</v>
      </c>
      <c r="AHC115" s="14">
        <v>1</v>
      </c>
      <c r="AHD115" s="14">
        <v>0</v>
      </c>
      <c r="AHE115" s="14">
        <v>0</v>
      </c>
      <c r="AHF115" s="14">
        <v>0</v>
      </c>
      <c r="AHH115" s="14">
        <v>0</v>
      </c>
      <c r="AHI115" s="14">
        <v>0</v>
      </c>
      <c r="AHK115" s="14">
        <v>0</v>
      </c>
      <c r="AHL115" s="14">
        <v>0</v>
      </c>
      <c r="AHM115" s="14">
        <v>0</v>
      </c>
      <c r="AHN115" s="14">
        <v>0</v>
      </c>
      <c r="AHO115" s="14">
        <v>0</v>
      </c>
      <c r="AHP115" s="14">
        <v>0</v>
      </c>
      <c r="AHQ115" s="14">
        <v>0</v>
      </c>
      <c r="AHR115" s="14">
        <v>0</v>
      </c>
      <c r="AHV115" s="63"/>
      <c r="AHW115" s="58"/>
      <c r="AHX115" s="87"/>
      <c r="AIB115" s="63"/>
      <c r="AIC115" s="58"/>
      <c r="AID115" s="87"/>
      <c r="AIH115" s="63"/>
      <c r="AII115" s="58"/>
      <c r="AIJ115" s="87"/>
      <c r="AIM115" s="14">
        <v>0</v>
      </c>
      <c r="AIN115" s="14">
        <v>0</v>
      </c>
      <c r="AIO115" s="14">
        <v>0</v>
      </c>
      <c r="AIT115" s="60">
        <v>2</v>
      </c>
      <c r="AIU115" s="58" t="s">
        <v>2308</v>
      </c>
      <c r="AIV115" s="87">
        <v>0</v>
      </c>
      <c r="AIW115" s="14">
        <v>0</v>
      </c>
      <c r="AIX115" s="14">
        <v>83</v>
      </c>
      <c r="AIY115" s="14">
        <v>44</v>
      </c>
      <c r="AJB115" s="63"/>
      <c r="AJC115" s="58"/>
      <c r="AJD115" s="87"/>
      <c r="AJH115" s="63"/>
      <c r="AJI115" s="58"/>
      <c r="AJJ115" s="87"/>
      <c r="AJN115" s="63"/>
      <c r="AJO115" s="58"/>
    </row>
    <row r="116" spans="1:951" s="31" customFormat="1">
      <c r="B116" s="31">
        <v>6</v>
      </c>
      <c r="C116" s="31">
        <v>1</v>
      </c>
      <c r="D116" s="31" t="s">
        <v>7601</v>
      </c>
      <c r="F116" s="82"/>
      <c r="G116" s="83"/>
      <c r="O116" s="31">
        <v>0</v>
      </c>
      <c r="Z116" s="31">
        <v>0</v>
      </c>
      <c r="AA116" s="31">
        <v>1</v>
      </c>
      <c r="AB116" s="83"/>
      <c r="AC116" s="31">
        <v>0</v>
      </c>
      <c r="AE116" s="31">
        <v>3</v>
      </c>
      <c r="AF116" s="31">
        <v>0</v>
      </c>
      <c r="AG116" s="31">
        <v>0</v>
      </c>
      <c r="AI116" s="31">
        <v>134</v>
      </c>
      <c r="AJ116" s="31">
        <v>138</v>
      </c>
      <c r="DR116" s="31">
        <v>68</v>
      </c>
      <c r="DS116" s="31">
        <v>62</v>
      </c>
      <c r="HA116" s="31">
        <v>2</v>
      </c>
      <c r="HB116" s="31">
        <v>2</v>
      </c>
      <c r="HT116" s="31">
        <v>0</v>
      </c>
      <c r="HU116" s="31">
        <v>0</v>
      </c>
      <c r="HW116" s="82"/>
      <c r="HX116" s="82"/>
      <c r="HY116" s="82"/>
      <c r="HZ116" s="82"/>
      <c r="IA116" s="82"/>
      <c r="IB116" s="82"/>
      <c r="IC116" s="82"/>
      <c r="ID116" s="82"/>
      <c r="IE116" s="82"/>
      <c r="IF116" s="82"/>
      <c r="IG116" s="82"/>
      <c r="IH116" s="82"/>
      <c r="II116" s="82"/>
      <c r="IJ116" s="82"/>
      <c r="IK116" s="82"/>
      <c r="IL116" s="82"/>
      <c r="IM116" s="83"/>
      <c r="IN116" s="83"/>
      <c r="IO116" s="83"/>
      <c r="IP116" s="31">
        <v>98</v>
      </c>
      <c r="IQ116" s="31">
        <v>99</v>
      </c>
      <c r="LX116" s="31">
        <v>60</v>
      </c>
      <c r="LY116" s="31">
        <v>60</v>
      </c>
      <c r="PG116" s="31">
        <v>18</v>
      </c>
      <c r="PH116" s="31">
        <v>18</v>
      </c>
      <c r="SP116" s="83" t="s">
        <v>7602</v>
      </c>
      <c r="SQ116" s="83" t="s">
        <v>7603</v>
      </c>
      <c r="SR116" s="83"/>
      <c r="SS116" s="83"/>
      <c r="ST116" s="83"/>
      <c r="SU116" s="83"/>
      <c r="SV116" s="83"/>
      <c r="SW116" s="83"/>
      <c r="SX116" s="83"/>
      <c r="SY116" s="83"/>
      <c r="SZ116" s="83"/>
      <c r="TA116" s="83"/>
      <c r="TB116" s="83"/>
      <c r="TC116" s="83"/>
      <c r="TD116" s="83"/>
      <c r="TE116" s="83"/>
      <c r="TF116" s="83"/>
      <c r="TG116" s="83"/>
      <c r="TH116" s="83"/>
      <c r="TI116" s="83"/>
      <c r="TJ116" s="83"/>
      <c r="TK116" s="83"/>
      <c r="TL116" s="83"/>
      <c r="TM116" s="83"/>
      <c r="TN116" s="83"/>
      <c r="TO116" s="83"/>
      <c r="TP116" s="83"/>
      <c r="TQ116" s="83"/>
      <c r="TR116" s="83"/>
      <c r="TS116" s="83"/>
      <c r="TT116" s="83"/>
      <c r="TU116" s="83"/>
      <c r="TV116" s="83"/>
      <c r="TW116" s="83"/>
      <c r="TX116" s="83"/>
      <c r="TY116" s="83"/>
      <c r="TZ116" s="83"/>
      <c r="UA116" s="83"/>
      <c r="UB116" s="83"/>
      <c r="UC116" s="83"/>
      <c r="UD116" s="83"/>
      <c r="UE116" s="83"/>
      <c r="UF116" s="83"/>
      <c r="UG116" s="83"/>
      <c r="UH116" s="83"/>
      <c r="UI116" s="83"/>
      <c r="UJ116" s="83"/>
      <c r="UK116" s="83"/>
      <c r="UL116" s="83"/>
      <c r="UM116" s="83"/>
      <c r="UN116" s="83"/>
      <c r="UO116" s="83"/>
      <c r="UP116" s="83"/>
      <c r="UQ116" s="83"/>
      <c r="UR116" s="83"/>
      <c r="US116" s="83"/>
      <c r="UT116" s="83"/>
      <c r="UU116" s="83"/>
      <c r="UV116" s="83"/>
      <c r="UW116" s="83"/>
      <c r="UX116" s="83"/>
      <c r="UY116" s="83"/>
      <c r="UZ116" s="83"/>
      <c r="VA116" s="83"/>
      <c r="VB116" s="83"/>
      <c r="VC116" s="83"/>
      <c r="VD116" s="83"/>
      <c r="VE116" s="83"/>
      <c r="VF116" s="83"/>
      <c r="VG116" s="83"/>
      <c r="VH116" s="83"/>
      <c r="VI116" s="83"/>
      <c r="VJ116" s="83"/>
      <c r="VK116" s="83"/>
      <c r="VL116" s="83"/>
      <c r="VM116" s="83"/>
      <c r="VN116" s="83"/>
      <c r="VO116" s="83"/>
      <c r="VP116" s="83"/>
      <c r="VQ116" s="83"/>
      <c r="VR116" s="83"/>
      <c r="VS116" s="83"/>
      <c r="VT116" s="83"/>
      <c r="VU116" s="83"/>
      <c r="VV116" s="83"/>
      <c r="VW116" s="83"/>
      <c r="VX116" s="31">
        <v>0</v>
      </c>
      <c r="VY116" s="31">
        <v>0</v>
      </c>
      <c r="WQ116" s="31">
        <v>0</v>
      </c>
      <c r="WR116" s="31">
        <v>0</v>
      </c>
      <c r="AAE116" s="82"/>
      <c r="AAF116" s="82"/>
      <c r="AAG116" s="82"/>
      <c r="AAI116" s="82"/>
      <c r="AAJ116" s="83"/>
      <c r="AAO116" s="82"/>
      <c r="AAP116" s="83"/>
      <c r="AAU116" s="82"/>
      <c r="AAV116" s="83"/>
      <c r="ABB116" s="82"/>
      <c r="ABC116" s="82"/>
      <c r="ABD116" s="82"/>
      <c r="ABE116" s="83"/>
      <c r="ABF116" s="83"/>
      <c r="ABG116" s="83"/>
      <c r="ABQ116" s="82"/>
      <c r="ABR116" s="82"/>
      <c r="ABS116" s="83"/>
      <c r="ABT116" s="83"/>
      <c r="ACH116" s="82"/>
      <c r="ACI116" s="82"/>
      <c r="ACJ116" s="82"/>
      <c r="ACK116" s="82"/>
      <c r="ACL116" s="82"/>
      <c r="ACM116" s="82"/>
      <c r="ACN116" s="82"/>
      <c r="ACO116" s="82"/>
      <c r="ACP116" s="82"/>
      <c r="ACQ116" s="83"/>
      <c r="ACR116" s="83"/>
      <c r="ACS116" s="83"/>
      <c r="ADB116" s="82"/>
      <c r="ADC116" s="82"/>
      <c r="ADD116" s="83"/>
      <c r="ADE116" s="83"/>
      <c r="AGM116" s="82"/>
      <c r="AGN116" s="83"/>
      <c r="AGS116" s="31">
        <v>1</v>
      </c>
      <c r="AGT116" s="31">
        <v>0</v>
      </c>
      <c r="AGU116" s="31">
        <v>0</v>
      </c>
      <c r="AGV116" s="31">
        <v>1</v>
      </c>
      <c r="AGW116" s="31">
        <v>0</v>
      </c>
      <c r="AGX116" s="31">
        <v>0</v>
      </c>
      <c r="AGY116" s="31">
        <v>0</v>
      </c>
      <c r="AGZ116" s="31">
        <v>1</v>
      </c>
      <c r="AHA116" s="31">
        <v>0</v>
      </c>
      <c r="AHB116" s="31">
        <v>0</v>
      </c>
      <c r="AHC116" s="31">
        <v>1</v>
      </c>
      <c r="AHD116" s="31">
        <v>0</v>
      </c>
      <c r="AHE116" s="31">
        <v>0</v>
      </c>
      <c r="AHF116" s="31">
        <v>0</v>
      </c>
      <c r="AHH116" s="31">
        <v>0</v>
      </c>
      <c r="AHI116" s="31">
        <v>0</v>
      </c>
      <c r="AHK116" s="31">
        <v>0</v>
      </c>
      <c r="AHL116" s="31">
        <v>0</v>
      </c>
      <c r="AHM116" s="31">
        <v>0</v>
      </c>
      <c r="AHN116" s="31">
        <v>0</v>
      </c>
      <c r="AHO116" s="31">
        <v>0</v>
      </c>
      <c r="AHP116" s="31">
        <v>0</v>
      </c>
      <c r="AHQ116" s="31">
        <v>0</v>
      </c>
      <c r="AHR116" s="31">
        <v>0</v>
      </c>
      <c r="AHV116" s="82"/>
      <c r="AHW116" s="83"/>
      <c r="AIB116" s="82"/>
      <c r="AIC116" s="83"/>
      <c r="AIH116" s="82"/>
      <c r="AII116" s="83"/>
      <c r="AIM116" s="31">
        <v>0</v>
      </c>
      <c r="AIN116" s="31">
        <v>0</v>
      </c>
      <c r="AIO116" s="31">
        <v>0</v>
      </c>
      <c r="AIT116" s="84">
        <v>2</v>
      </c>
      <c r="AIU116" s="83" t="s">
        <v>2308</v>
      </c>
      <c r="AIV116" s="31">
        <v>0</v>
      </c>
      <c r="AIW116" s="31">
        <v>0</v>
      </c>
      <c r="AIX116" s="31">
        <v>37</v>
      </c>
      <c r="AIY116" s="31">
        <v>52</v>
      </c>
      <c r="AJB116" s="82"/>
      <c r="AJC116" s="83"/>
      <c r="AJH116" s="82"/>
      <c r="AJI116" s="83"/>
      <c r="AJN116" s="82"/>
      <c r="AJO116" s="83"/>
    </row>
    <row r="117" spans="1:951" s="1" customFormat="1">
      <c r="A117" s="1">
        <v>21</v>
      </c>
      <c r="B117" s="1" t="s">
        <v>7502</v>
      </c>
      <c r="C117" s="1">
        <v>0</v>
      </c>
      <c r="Z117" s="1">
        <v>0</v>
      </c>
      <c r="AA117" s="1">
        <v>1</v>
      </c>
      <c r="AB117" s="1" t="s">
        <v>7604</v>
      </c>
      <c r="AC117" s="1">
        <v>0</v>
      </c>
      <c r="AE117" s="1">
        <v>0</v>
      </c>
      <c r="AG117" s="1">
        <v>0</v>
      </c>
      <c r="AI117" s="1">
        <v>119</v>
      </c>
      <c r="AJ117" s="1">
        <v>104</v>
      </c>
      <c r="AM117" s="1">
        <v>123</v>
      </c>
      <c r="DR117" s="1">
        <v>48</v>
      </c>
      <c r="DS117" s="1">
        <v>47</v>
      </c>
      <c r="DV117" s="1">
        <v>69</v>
      </c>
      <c r="IP117" s="1">
        <v>93</v>
      </c>
      <c r="IQ117" s="1">
        <v>94</v>
      </c>
      <c r="IR117" s="1">
        <v>96</v>
      </c>
      <c r="IS117" s="1">
        <v>96</v>
      </c>
      <c r="LX117" s="1">
        <v>86</v>
      </c>
      <c r="LY117" s="1">
        <v>81</v>
      </c>
      <c r="LZ117" s="1">
        <v>86</v>
      </c>
      <c r="MA117" s="1">
        <v>86</v>
      </c>
      <c r="MB117" s="1">
        <v>86</v>
      </c>
      <c r="PG117" s="1">
        <v>38</v>
      </c>
      <c r="PH117" s="1">
        <v>20</v>
      </c>
      <c r="PI117" s="1">
        <v>34</v>
      </c>
      <c r="PJ117" s="1">
        <v>29</v>
      </c>
      <c r="PK117" s="1">
        <v>22</v>
      </c>
      <c r="SS117" s="1">
        <v>98.5</v>
      </c>
      <c r="ST117" s="1">
        <v>98.4</v>
      </c>
      <c r="WV117" s="1">
        <v>0</v>
      </c>
      <c r="AGS117" s="1">
        <v>1</v>
      </c>
      <c r="AGT117" s="1">
        <v>1</v>
      </c>
      <c r="AGU117" s="1">
        <v>1</v>
      </c>
      <c r="AGV117" s="1">
        <v>0</v>
      </c>
      <c r="AGW117" s="1">
        <v>1</v>
      </c>
      <c r="AGX117" s="1">
        <v>1</v>
      </c>
      <c r="AGY117" s="1">
        <v>2</v>
      </c>
      <c r="AGZ117" s="1">
        <v>11</v>
      </c>
      <c r="AHA117" s="1">
        <v>0</v>
      </c>
      <c r="AHB117" s="1">
        <v>0</v>
      </c>
      <c r="AHC117" s="1">
        <v>2</v>
      </c>
      <c r="AHD117" s="1">
        <v>0</v>
      </c>
      <c r="AHE117" s="1">
        <v>9</v>
      </c>
      <c r="AHF117" s="1">
        <v>0</v>
      </c>
      <c r="AHH117" s="1">
        <v>0</v>
      </c>
      <c r="AHI117" s="1">
        <v>0</v>
      </c>
      <c r="AHK117" s="1">
        <v>0</v>
      </c>
      <c r="AHL117" s="1">
        <v>0</v>
      </c>
      <c r="AHM117" s="1">
        <v>0</v>
      </c>
      <c r="AHN117" s="1">
        <v>0</v>
      </c>
      <c r="AHO117" s="1">
        <v>0</v>
      </c>
      <c r="AHP117" s="1">
        <v>0</v>
      </c>
      <c r="AHQ117" s="1">
        <v>0</v>
      </c>
      <c r="AHR117" s="1">
        <v>0</v>
      </c>
      <c r="AIM117" s="1">
        <v>0</v>
      </c>
      <c r="AIN117" s="1">
        <v>0</v>
      </c>
      <c r="AIO117" s="1">
        <v>0</v>
      </c>
      <c r="AIP117" s="1">
        <v>0</v>
      </c>
      <c r="AIQ117" s="1">
        <v>0</v>
      </c>
      <c r="AIR117" s="1">
        <v>0</v>
      </c>
      <c r="AIS117" s="1">
        <v>0</v>
      </c>
      <c r="AIT117" s="3">
        <v>0</v>
      </c>
      <c r="AIV117" s="1">
        <v>0</v>
      </c>
      <c r="AIW117" s="1">
        <v>0</v>
      </c>
    </row>
    <row r="118" spans="1:951" s="1" customFormat="1">
      <c r="B118" s="1">
        <v>2</v>
      </c>
      <c r="C118" s="1">
        <v>0</v>
      </c>
      <c r="Z118" s="1">
        <v>0</v>
      </c>
      <c r="AA118" s="1">
        <v>2</v>
      </c>
      <c r="AB118" s="1" t="s">
        <v>7605</v>
      </c>
      <c r="AC118" s="1">
        <v>0</v>
      </c>
      <c r="AE118" s="1">
        <v>0</v>
      </c>
      <c r="AG118" s="1">
        <v>0</v>
      </c>
      <c r="AJ118" s="1">
        <v>110</v>
      </c>
      <c r="AK118" s="1">
        <v>112</v>
      </c>
      <c r="AM118" s="1">
        <v>119</v>
      </c>
      <c r="AP118" s="1">
        <v>112</v>
      </c>
      <c r="AQ118" s="1">
        <v>122</v>
      </c>
      <c r="DS118" s="1">
        <v>50</v>
      </c>
      <c r="DT118" s="1">
        <v>65</v>
      </c>
      <c r="DV118" s="1">
        <v>57</v>
      </c>
      <c r="DY118" s="1">
        <v>64</v>
      </c>
      <c r="DZ118" s="1">
        <v>58</v>
      </c>
      <c r="HI118" s="1">
        <v>0</v>
      </c>
      <c r="IB118" s="1">
        <v>0</v>
      </c>
      <c r="IQ118" s="1">
        <v>90</v>
      </c>
      <c r="IR118" s="1">
        <v>93</v>
      </c>
      <c r="IT118" s="1">
        <v>84</v>
      </c>
      <c r="IU118" s="1">
        <v>95</v>
      </c>
      <c r="IW118" s="1">
        <v>91</v>
      </c>
      <c r="IX118" s="1">
        <v>96</v>
      </c>
      <c r="LX118" s="1">
        <v>83</v>
      </c>
      <c r="LY118" s="1">
        <v>99</v>
      </c>
      <c r="LZ118" s="1">
        <v>84</v>
      </c>
      <c r="MB118" s="1">
        <v>85</v>
      </c>
      <c r="ME118" s="1">
        <v>86</v>
      </c>
      <c r="MF118" s="1">
        <v>85</v>
      </c>
      <c r="PH118" s="1">
        <v>22</v>
      </c>
      <c r="PI118" s="1">
        <v>20</v>
      </c>
      <c r="PO118" s="1">
        <v>22</v>
      </c>
      <c r="SQ118" s="1">
        <v>98</v>
      </c>
      <c r="SR118" s="1">
        <v>98.5</v>
      </c>
      <c r="SW118" s="1">
        <v>98.9</v>
      </c>
      <c r="SX118" s="1">
        <v>99.6</v>
      </c>
      <c r="WF118" s="1">
        <v>1</v>
      </c>
      <c r="WR118" s="1">
        <v>0</v>
      </c>
      <c r="WS118" s="1">
        <v>1</v>
      </c>
      <c r="WT118" s="1">
        <v>1</v>
      </c>
      <c r="WU118" s="1">
        <v>0</v>
      </c>
      <c r="WV118" s="1">
        <v>1</v>
      </c>
      <c r="WW118" s="1">
        <v>1</v>
      </c>
      <c r="WX118" s="1">
        <v>1</v>
      </c>
      <c r="WY118" s="1">
        <v>1</v>
      </c>
      <c r="ZY118" s="1">
        <v>170</v>
      </c>
      <c r="AAY118" s="1">
        <v>35</v>
      </c>
      <c r="ABB118" s="1">
        <v>9.6999999999999993</v>
      </c>
      <c r="ABE118" s="1">
        <v>33.799999999999997</v>
      </c>
      <c r="ABH118" s="1">
        <v>1.8</v>
      </c>
      <c r="ABM118" s="1">
        <v>4.62</v>
      </c>
      <c r="ABO118" s="1">
        <v>163</v>
      </c>
      <c r="ABQ118" s="1">
        <v>0.13</v>
      </c>
      <c r="ABU118" s="1">
        <v>141</v>
      </c>
      <c r="ABX118" s="1">
        <v>4.0999999999999996</v>
      </c>
      <c r="ACA118" s="1">
        <v>94</v>
      </c>
      <c r="ACD118" s="1">
        <v>8.8000000000000007</v>
      </c>
      <c r="ACG118" s="1">
        <v>104</v>
      </c>
      <c r="ACQ118" s="1">
        <v>26</v>
      </c>
      <c r="ACT118" s="1">
        <v>1.22</v>
      </c>
      <c r="ACW118" s="1">
        <v>12</v>
      </c>
      <c r="ADR118" s="1">
        <v>2.1</v>
      </c>
      <c r="AGS118" s="1">
        <v>0</v>
      </c>
      <c r="AGT118" s="1">
        <v>0</v>
      </c>
      <c r="AGU118" s="1">
        <v>0</v>
      </c>
      <c r="AGV118" s="1">
        <v>0</v>
      </c>
      <c r="AGW118" s="1">
        <v>1</v>
      </c>
      <c r="AGX118" s="1">
        <v>1</v>
      </c>
      <c r="AGY118" s="1">
        <v>0</v>
      </c>
      <c r="AGZ118" s="1">
        <v>0</v>
      </c>
      <c r="AHA118" s="1">
        <v>0</v>
      </c>
      <c r="AHB118" s="1">
        <v>0</v>
      </c>
      <c r="AHC118" s="1">
        <v>1</v>
      </c>
      <c r="AHD118" s="1">
        <v>0</v>
      </c>
      <c r="AHE118" s="1">
        <v>0</v>
      </c>
      <c r="AHF118" s="1">
        <v>0</v>
      </c>
      <c r="AHH118" s="1">
        <v>0</v>
      </c>
      <c r="AHI118" s="1">
        <v>0</v>
      </c>
      <c r="AHK118" s="1">
        <v>0</v>
      </c>
      <c r="AHL118" s="1">
        <v>0</v>
      </c>
      <c r="AHM118" s="1">
        <v>0</v>
      </c>
      <c r="AHN118" s="1">
        <v>0</v>
      </c>
      <c r="AHO118" s="1">
        <v>0</v>
      </c>
      <c r="AHP118" s="1">
        <v>0</v>
      </c>
      <c r="AHQ118" s="1">
        <v>0</v>
      </c>
      <c r="AHR118" s="1">
        <v>0</v>
      </c>
      <c r="AIM118" s="1">
        <v>0</v>
      </c>
      <c r="AIN118" s="1">
        <v>0</v>
      </c>
      <c r="AIO118" s="1">
        <v>0</v>
      </c>
      <c r="AIP118" s="1">
        <v>0</v>
      </c>
      <c r="AIQ118" s="1">
        <v>0</v>
      </c>
      <c r="AIR118" s="1">
        <v>0</v>
      </c>
      <c r="AIS118" s="1">
        <v>0</v>
      </c>
      <c r="AIT118" s="3">
        <v>1</v>
      </c>
      <c r="AIV118" s="1">
        <v>0</v>
      </c>
      <c r="AIW118" s="1">
        <v>0</v>
      </c>
      <c r="AIX118" s="1">
        <v>60</v>
      </c>
    </row>
    <row r="119" spans="1:951" s="1" customFormat="1">
      <c r="B119" s="1">
        <v>3</v>
      </c>
      <c r="C119" s="1">
        <v>1</v>
      </c>
      <c r="D119" s="1" t="s">
        <v>5987</v>
      </c>
      <c r="O119" s="1">
        <v>1</v>
      </c>
      <c r="Z119" s="1">
        <v>0</v>
      </c>
      <c r="AA119" s="1">
        <v>2</v>
      </c>
      <c r="AB119" s="1" t="s">
        <v>7606</v>
      </c>
      <c r="AC119" s="1">
        <v>2</v>
      </c>
      <c r="AD119" s="1">
        <v>0</v>
      </c>
      <c r="AE119" s="1">
        <v>2</v>
      </c>
      <c r="AF119" s="1">
        <v>0</v>
      </c>
      <c r="AG119" s="1">
        <v>0</v>
      </c>
      <c r="AI119" s="1">
        <v>110</v>
      </c>
      <c r="AP119" s="1">
        <v>110</v>
      </c>
      <c r="DR119" s="1">
        <v>60</v>
      </c>
      <c r="DY119" s="1">
        <v>62</v>
      </c>
      <c r="HA119" s="1">
        <v>0</v>
      </c>
      <c r="HH119" s="1">
        <v>0</v>
      </c>
      <c r="HT119" s="1">
        <v>0</v>
      </c>
      <c r="IA119" s="1">
        <v>0</v>
      </c>
      <c r="IP119" s="1">
        <v>96</v>
      </c>
      <c r="IQ119" s="1">
        <v>92</v>
      </c>
      <c r="IR119" s="1">
        <v>86</v>
      </c>
      <c r="IS119" s="1">
        <v>91</v>
      </c>
      <c r="IT119" s="1">
        <v>88.5</v>
      </c>
      <c r="IU119" s="1">
        <v>89</v>
      </c>
      <c r="IV119" s="1">
        <v>90</v>
      </c>
      <c r="IW119" s="1">
        <v>91</v>
      </c>
      <c r="LX119" s="1">
        <v>76</v>
      </c>
      <c r="ME119" s="1">
        <v>86</v>
      </c>
      <c r="PG119" s="1">
        <v>20</v>
      </c>
      <c r="PN119" s="1">
        <v>22</v>
      </c>
      <c r="SP119" s="1">
        <v>96.2</v>
      </c>
      <c r="SW119" s="1">
        <v>96.8</v>
      </c>
      <c r="VX119" s="1">
        <v>0</v>
      </c>
      <c r="WE119" s="1">
        <v>0</v>
      </c>
      <c r="WQ119" s="1">
        <v>1</v>
      </c>
      <c r="WR119" s="1">
        <v>0</v>
      </c>
      <c r="WS119" s="1">
        <v>0</v>
      </c>
      <c r="WT119" s="1">
        <v>1</v>
      </c>
      <c r="WU119" s="1">
        <v>1</v>
      </c>
      <c r="WV119" s="1">
        <v>1</v>
      </c>
      <c r="WW119" s="1">
        <v>1</v>
      </c>
      <c r="WX119" s="1">
        <v>1</v>
      </c>
      <c r="ZY119" s="1">
        <v>184</v>
      </c>
      <c r="ZZ119" s="1">
        <v>185.2</v>
      </c>
      <c r="AGS119" s="1">
        <v>1</v>
      </c>
      <c r="AGT119" s="1">
        <v>0</v>
      </c>
      <c r="AGU119" s="1">
        <v>1</v>
      </c>
      <c r="AGV119" s="1">
        <v>0</v>
      </c>
      <c r="AGW119" s="1">
        <v>1</v>
      </c>
      <c r="AGX119" s="1">
        <v>1</v>
      </c>
      <c r="AGY119" s="1">
        <v>0</v>
      </c>
      <c r="AGZ119" s="1">
        <v>0</v>
      </c>
      <c r="AHA119" s="1">
        <v>0</v>
      </c>
      <c r="AHB119" s="1">
        <v>0</v>
      </c>
      <c r="AHC119" s="1">
        <v>1</v>
      </c>
      <c r="AHD119" s="1">
        <v>0</v>
      </c>
      <c r="AHE119" s="1">
        <v>0</v>
      </c>
      <c r="AHF119" s="1">
        <v>0</v>
      </c>
      <c r="AHH119" s="1">
        <v>0</v>
      </c>
      <c r="AHI119" s="1">
        <v>0</v>
      </c>
      <c r="AHK119" s="1">
        <v>0</v>
      </c>
      <c r="AHL119" s="1">
        <v>0</v>
      </c>
      <c r="AHM119" s="1">
        <v>0</v>
      </c>
      <c r="AHN119" s="1">
        <v>0</v>
      </c>
      <c r="AHO119" s="1">
        <v>0</v>
      </c>
      <c r="AHP119" s="1">
        <v>0</v>
      </c>
      <c r="AHQ119" s="1">
        <v>0</v>
      </c>
      <c r="AHR119" s="1">
        <v>1</v>
      </c>
      <c r="AIM119" s="1">
        <v>0</v>
      </c>
      <c r="AIN119" s="1">
        <v>0</v>
      </c>
      <c r="AIO119" s="1">
        <v>0</v>
      </c>
      <c r="AIP119" s="1">
        <v>0</v>
      </c>
      <c r="AIQ119" s="1">
        <v>1</v>
      </c>
      <c r="AIR119" s="1">
        <v>0</v>
      </c>
      <c r="AIS119" s="1">
        <v>1</v>
      </c>
      <c r="AIT119" s="3">
        <v>2</v>
      </c>
      <c r="AIV119" s="1">
        <v>0</v>
      </c>
      <c r="AIW119" s="1">
        <v>0</v>
      </c>
      <c r="AIX119" s="1">
        <v>52</v>
      </c>
      <c r="AIY119" s="1">
        <v>78</v>
      </c>
    </row>
    <row r="120" spans="1:951" s="1" customFormat="1">
      <c r="B120" s="1">
        <v>4</v>
      </c>
      <c r="C120" s="1">
        <v>1</v>
      </c>
      <c r="D120" s="1" t="s">
        <v>7607</v>
      </c>
      <c r="O120" s="1">
        <v>0</v>
      </c>
      <c r="Z120" s="1">
        <v>0</v>
      </c>
      <c r="AA120" s="1">
        <v>2</v>
      </c>
      <c r="AB120" s="1" t="s">
        <v>7608</v>
      </c>
      <c r="AC120" s="1">
        <v>0</v>
      </c>
      <c r="AE120" s="1">
        <v>2</v>
      </c>
      <c r="AF120" s="1">
        <v>0</v>
      </c>
      <c r="AG120" s="1">
        <v>0</v>
      </c>
      <c r="AI120" s="1">
        <v>120</v>
      </c>
      <c r="AL120" s="1">
        <v>124</v>
      </c>
      <c r="DR120" s="1">
        <v>74</v>
      </c>
      <c r="DU120" s="1">
        <v>80</v>
      </c>
      <c r="HA120" s="1">
        <v>0</v>
      </c>
      <c r="HD120" s="1">
        <v>0</v>
      </c>
      <c r="HT120" s="1">
        <v>0</v>
      </c>
      <c r="HW120" s="1">
        <v>0</v>
      </c>
      <c r="IP120" s="1">
        <v>98</v>
      </c>
      <c r="IQ120" s="1">
        <v>97</v>
      </c>
      <c r="IR120" s="1">
        <v>95</v>
      </c>
      <c r="IS120" s="1">
        <v>93</v>
      </c>
      <c r="LX120" s="1">
        <v>78</v>
      </c>
      <c r="MA120" s="1">
        <v>84</v>
      </c>
      <c r="PG120" s="1">
        <v>22</v>
      </c>
      <c r="PJ120" s="1">
        <v>18</v>
      </c>
      <c r="SP120" s="1">
        <v>95.8</v>
      </c>
      <c r="SS120" s="1">
        <v>96.9</v>
      </c>
      <c r="VX120" s="1">
        <v>0</v>
      </c>
      <c r="VY120" s="1">
        <v>0</v>
      </c>
      <c r="WQ120" s="1">
        <v>1</v>
      </c>
      <c r="WR120" s="1">
        <v>1</v>
      </c>
      <c r="WS120" s="1">
        <v>1</v>
      </c>
      <c r="WT120" s="1">
        <v>1</v>
      </c>
      <c r="ZY120" s="1">
        <v>184.4</v>
      </c>
      <c r="ZZ120" s="1">
        <v>185.8</v>
      </c>
      <c r="AAY120" s="1">
        <v>31</v>
      </c>
      <c r="ABU120" s="1">
        <v>136</v>
      </c>
      <c r="ABX120" s="1">
        <v>4.8</v>
      </c>
      <c r="ACA120" s="1">
        <v>91</v>
      </c>
      <c r="ACD120" s="1">
        <v>8.9</v>
      </c>
      <c r="ACG120" s="1">
        <v>98</v>
      </c>
      <c r="ACQ120" s="1">
        <v>23</v>
      </c>
      <c r="ACT120" s="1">
        <v>1.1299999999999999</v>
      </c>
      <c r="ACW120" s="1">
        <v>14</v>
      </c>
      <c r="AGS120" s="1">
        <v>1</v>
      </c>
      <c r="AGT120" s="1">
        <v>0</v>
      </c>
      <c r="AGU120" s="1">
        <v>1</v>
      </c>
      <c r="AGV120" s="1">
        <v>0</v>
      </c>
      <c r="AGW120" s="1">
        <v>1</v>
      </c>
      <c r="AGX120" s="1">
        <v>1</v>
      </c>
      <c r="AGY120" s="1">
        <v>0</v>
      </c>
      <c r="AGZ120" s="1">
        <v>1</v>
      </c>
      <c r="AHA120" s="1">
        <v>0</v>
      </c>
      <c r="AHB120" s="1">
        <v>0</v>
      </c>
      <c r="AHC120" s="1">
        <v>1</v>
      </c>
      <c r="AHD120" s="1">
        <v>0</v>
      </c>
      <c r="AHE120" s="1">
        <v>0</v>
      </c>
      <c r="AHF120" s="1">
        <v>0</v>
      </c>
      <c r="AHH120" s="1">
        <v>0</v>
      </c>
      <c r="AHI120" s="1">
        <v>0</v>
      </c>
      <c r="AHK120" s="1">
        <v>0</v>
      </c>
      <c r="AHL120" s="1">
        <v>0</v>
      </c>
      <c r="AHM120" s="1">
        <v>0</v>
      </c>
      <c r="AHN120" s="1">
        <v>0</v>
      </c>
      <c r="AHO120" s="1">
        <v>0</v>
      </c>
      <c r="AHP120" s="1">
        <v>0</v>
      </c>
      <c r="AHQ120" s="1">
        <v>0</v>
      </c>
      <c r="AHR120" s="1">
        <v>1</v>
      </c>
      <c r="AIM120" s="1">
        <v>0</v>
      </c>
      <c r="AIN120" s="1">
        <v>0</v>
      </c>
      <c r="AIO120" s="1">
        <v>0</v>
      </c>
      <c r="AIP120" s="1">
        <v>0</v>
      </c>
      <c r="AIR120" s="1">
        <v>0</v>
      </c>
      <c r="AIT120" s="3">
        <v>2</v>
      </c>
      <c r="AIV120" s="1">
        <v>0</v>
      </c>
      <c r="AIW120" s="1">
        <v>0</v>
      </c>
      <c r="AIX120" s="1">
        <v>54</v>
      </c>
      <c r="AIY120" s="1">
        <v>36</v>
      </c>
    </row>
    <row r="121" spans="1:951" s="1" customFormat="1">
      <c r="B121" s="1">
        <v>5</v>
      </c>
      <c r="C121" s="1">
        <v>0</v>
      </c>
      <c r="Z121" s="1">
        <v>0</v>
      </c>
      <c r="AA121" s="1">
        <v>2</v>
      </c>
      <c r="AB121" s="1" t="s">
        <v>7609</v>
      </c>
      <c r="AC121" s="1">
        <v>5</v>
      </c>
      <c r="AD121" s="1">
        <v>0</v>
      </c>
      <c r="AE121" s="1">
        <v>3</v>
      </c>
      <c r="AF121" s="1">
        <v>0</v>
      </c>
      <c r="AG121" s="1">
        <v>0</v>
      </c>
      <c r="AI121" s="1">
        <v>118</v>
      </c>
      <c r="AJ121" s="1">
        <v>118</v>
      </c>
      <c r="DR121" s="1">
        <v>70</v>
      </c>
      <c r="DS121" s="1">
        <v>56</v>
      </c>
      <c r="HA121" s="1">
        <v>0</v>
      </c>
      <c r="HB121" s="1">
        <v>0</v>
      </c>
      <c r="HT121" s="1">
        <v>0</v>
      </c>
      <c r="HU121" s="1">
        <v>0</v>
      </c>
      <c r="IP121" s="1">
        <v>92</v>
      </c>
      <c r="IQ121" s="1">
        <v>91</v>
      </c>
      <c r="LX121" s="1">
        <v>85</v>
      </c>
      <c r="LY121" s="1">
        <v>84</v>
      </c>
      <c r="PG121" s="1">
        <v>20</v>
      </c>
      <c r="PH121" s="1">
        <v>24</v>
      </c>
      <c r="SP121" s="1">
        <v>96</v>
      </c>
      <c r="SQ121" s="1">
        <v>96.1</v>
      </c>
      <c r="VX121" s="1">
        <v>0</v>
      </c>
      <c r="VY121" s="1">
        <v>0</v>
      </c>
      <c r="WQ121" s="1">
        <v>1</v>
      </c>
      <c r="WR121" s="1">
        <v>1</v>
      </c>
      <c r="ZY121" s="1">
        <v>185</v>
      </c>
      <c r="ZZ121" s="1">
        <v>183.8</v>
      </c>
      <c r="AGS121" s="1">
        <v>1</v>
      </c>
      <c r="AGT121" s="1">
        <v>0</v>
      </c>
      <c r="AGU121" s="1">
        <v>1</v>
      </c>
      <c r="AGV121" s="1">
        <v>0</v>
      </c>
      <c r="AGW121" s="1">
        <v>1</v>
      </c>
      <c r="AGX121" s="1">
        <v>1</v>
      </c>
      <c r="AGY121" s="1">
        <v>0</v>
      </c>
      <c r="AGZ121" s="1">
        <v>0</v>
      </c>
      <c r="AHA121" s="1">
        <v>0</v>
      </c>
      <c r="AHB121" s="1">
        <v>0</v>
      </c>
      <c r="AHC121" s="1">
        <v>1</v>
      </c>
      <c r="AHD121" s="1">
        <v>0</v>
      </c>
      <c r="AHE121" s="1">
        <v>0</v>
      </c>
      <c r="AHF121" s="1">
        <v>0</v>
      </c>
      <c r="AHH121" s="1">
        <v>0</v>
      </c>
      <c r="AHI121" s="1">
        <v>0</v>
      </c>
      <c r="AHK121" s="1">
        <v>0</v>
      </c>
      <c r="AHL121" s="1">
        <v>0</v>
      </c>
      <c r="AHM121" s="1">
        <v>0</v>
      </c>
      <c r="AHN121" s="1">
        <v>0</v>
      </c>
      <c r="AHO121" s="1">
        <v>0</v>
      </c>
      <c r="AHP121" s="1">
        <v>0</v>
      </c>
      <c r="AHQ121" s="1">
        <v>0</v>
      </c>
      <c r="AHR121" s="1">
        <v>1</v>
      </c>
      <c r="AIM121" s="1">
        <v>0</v>
      </c>
      <c r="AIN121" s="1">
        <v>0</v>
      </c>
      <c r="AIO121" s="1">
        <v>0</v>
      </c>
      <c r="AIP121" s="1">
        <v>0</v>
      </c>
      <c r="AIR121" s="1">
        <v>0</v>
      </c>
      <c r="AIT121" s="3">
        <v>2</v>
      </c>
      <c r="AIV121" s="1">
        <v>0</v>
      </c>
      <c r="AIW121" s="1">
        <v>0</v>
      </c>
      <c r="AIX121" s="1">
        <v>27</v>
      </c>
      <c r="AIY121" s="1">
        <v>41</v>
      </c>
    </row>
    <row r="122" spans="1:951" s="1" customFormat="1">
      <c r="B122" s="1">
        <v>6</v>
      </c>
      <c r="C122" s="1">
        <v>1</v>
      </c>
      <c r="D122" s="1" t="s">
        <v>7610</v>
      </c>
      <c r="O122" s="1">
        <v>1</v>
      </c>
      <c r="Z122" s="1">
        <v>0</v>
      </c>
      <c r="AA122" s="1">
        <v>1</v>
      </c>
      <c r="AB122" s="1" t="s">
        <v>7611</v>
      </c>
      <c r="AC122" s="1">
        <v>2</v>
      </c>
      <c r="AD122" s="1">
        <v>0</v>
      </c>
      <c r="AE122" s="1">
        <v>4</v>
      </c>
      <c r="AF122" s="1">
        <v>0</v>
      </c>
      <c r="AG122" s="1">
        <v>0</v>
      </c>
      <c r="AI122" s="1">
        <v>142</v>
      </c>
      <c r="AJ122" s="1">
        <v>118</v>
      </c>
      <c r="DR122" s="1">
        <v>80</v>
      </c>
      <c r="DS122" s="1">
        <v>60</v>
      </c>
      <c r="HA122" s="1">
        <v>0</v>
      </c>
      <c r="HB122" s="1">
        <v>0</v>
      </c>
      <c r="HT122" s="1">
        <v>0</v>
      </c>
      <c r="HU122" s="1">
        <v>0</v>
      </c>
      <c r="IP122" s="1">
        <v>93</v>
      </c>
      <c r="IQ122" s="1">
        <v>92</v>
      </c>
      <c r="IR122" s="1">
        <v>85.5</v>
      </c>
      <c r="IS122" s="1">
        <v>92</v>
      </c>
      <c r="LX122" s="1">
        <v>85</v>
      </c>
      <c r="LY122" s="1">
        <v>84</v>
      </c>
      <c r="PG122" s="1">
        <v>24</v>
      </c>
      <c r="PH122" s="1">
        <v>20</v>
      </c>
      <c r="SP122" s="1">
        <v>94.5</v>
      </c>
      <c r="SQ122" s="1">
        <v>96.9</v>
      </c>
      <c r="VX122" s="1">
        <v>0</v>
      </c>
      <c r="VY122" s="1">
        <v>0</v>
      </c>
      <c r="WQ122" s="1">
        <v>1</v>
      </c>
      <c r="WR122" s="1">
        <v>1</v>
      </c>
      <c r="WS122" s="1">
        <v>0</v>
      </c>
      <c r="WT122" s="1">
        <v>0</v>
      </c>
      <c r="ZY122" s="1">
        <v>183.2</v>
      </c>
      <c r="ZZ122" s="1">
        <v>184</v>
      </c>
      <c r="AAY122" s="1">
        <v>31</v>
      </c>
      <c r="AAZ122" s="1">
        <v>35</v>
      </c>
      <c r="ABC122" s="1">
        <v>12.2</v>
      </c>
      <c r="ABF122" s="1">
        <v>36</v>
      </c>
      <c r="ABH122" s="1">
        <v>1.8</v>
      </c>
      <c r="ABU122" s="1">
        <v>139</v>
      </c>
      <c r="ABV122" s="1">
        <v>135</v>
      </c>
      <c r="ABX122" s="1">
        <v>5.8</v>
      </c>
      <c r="ABY122" s="1">
        <v>4.2</v>
      </c>
      <c r="ACA122" s="1">
        <v>95</v>
      </c>
      <c r="ACB122" s="1">
        <v>96</v>
      </c>
      <c r="ACD122" s="1">
        <v>9.3000000000000007</v>
      </c>
      <c r="ACE122" s="1">
        <v>0.9</v>
      </c>
      <c r="ACG122" s="1">
        <v>74</v>
      </c>
      <c r="ACH122" s="1">
        <v>140</v>
      </c>
      <c r="ACQ122" s="1">
        <v>22</v>
      </c>
      <c r="ACR122" s="1">
        <v>23</v>
      </c>
      <c r="ACT122" s="1">
        <v>1.33</v>
      </c>
      <c r="ACU122" s="1">
        <v>1.4</v>
      </c>
      <c r="ACW122" s="1">
        <v>13</v>
      </c>
      <c r="ACX122" s="1">
        <v>10</v>
      </c>
      <c r="AEK122" s="1">
        <v>41.8</v>
      </c>
      <c r="AGS122" s="1">
        <v>0</v>
      </c>
      <c r="AGT122" s="1">
        <v>0</v>
      </c>
      <c r="AGU122" s="1">
        <v>0</v>
      </c>
      <c r="AGV122" s="1">
        <v>0</v>
      </c>
      <c r="AGW122" s="1">
        <v>1</v>
      </c>
      <c r="AGX122" s="1">
        <v>1</v>
      </c>
      <c r="AGY122" s="1">
        <v>0</v>
      </c>
      <c r="AGZ122" s="1">
        <v>1</v>
      </c>
      <c r="AHA122" s="1">
        <v>0</v>
      </c>
      <c r="AHB122" s="1">
        <v>0</v>
      </c>
      <c r="AHC122" s="1">
        <v>1</v>
      </c>
      <c r="AHD122" s="1">
        <v>0</v>
      </c>
      <c r="AHE122" s="1">
        <v>0</v>
      </c>
      <c r="AHF122" s="1">
        <v>0</v>
      </c>
      <c r="AHH122" s="1">
        <v>0</v>
      </c>
      <c r="AHI122" s="1">
        <v>0</v>
      </c>
      <c r="AHK122" s="1">
        <v>0</v>
      </c>
      <c r="AHL122" s="1">
        <v>1</v>
      </c>
      <c r="AHM122" s="1">
        <v>0</v>
      </c>
      <c r="AHN122" s="1">
        <v>0</v>
      </c>
      <c r="AHO122" s="1">
        <v>0</v>
      </c>
      <c r="AHP122" s="1">
        <v>0</v>
      </c>
      <c r="AHQ122" s="1">
        <v>0</v>
      </c>
      <c r="AHR122" s="1">
        <v>1</v>
      </c>
      <c r="AIM122" s="1">
        <v>0</v>
      </c>
      <c r="AIN122" s="1">
        <v>0</v>
      </c>
      <c r="AIO122" s="1">
        <v>0</v>
      </c>
      <c r="AIP122" s="1">
        <v>0</v>
      </c>
      <c r="AIR122" s="1">
        <v>0</v>
      </c>
      <c r="AIT122" s="3">
        <v>2</v>
      </c>
      <c r="AIV122" s="1">
        <v>0</v>
      </c>
      <c r="AIW122" s="1">
        <v>0</v>
      </c>
      <c r="AIX122" s="1">
        <v>43</v>
      </c>
      <c r="AIY122" s="1">
        <v>57</v>
      </c>
    </row>
    <row r="123" spans="1:951" s="1" customFormat="1">
      <c r="B123" s="1">
        <v>7</v>
      </c>
      <c r="C123" s="1">
        <v>1</v>
      </c>
      <c r="D123" s="1" t="s">
        <v>7612</v>
      </c>
      <c r="E123" s="1" t="s">
        <v>7613</v>
      </c>
      <c r="O123" s="1">
        <v>1</v>
      </c>
      <c r="P123" s="1">
        <v>0</v>
      </c>
      <c r="Z123" s="1">
        <v>0</v>
      </c>
      <c r="AA123" s="1">
        <v>2</v>
      </c>
      <c r="AB123" s="1" t="s">
        <v>7614</v>
      </c>
      <c r="AC123" s="1">
        <v>2</v>
      </c>
      <c r="AD123" s="1">
        <v>0</v>
      </c>
      <c r="AE123" s="1">
        <v>10</v>
      </c>
      <c r="AF123" s="1">
        <v>0</v>
      </c>
      <c r="AG123" s="1">
        <v>0</v>
      </c>
      <c r="AI123" s="1">
        <v>116</v>
      </c>
      <c r="AK123" s="1">
        <v>120</v>
      </c>
      <c r="DR123" s="1">
        <v>72</v>
      </c>
      <c r="DT123" s="1">
        <v>86</v>
      </c>
      <c r="HA123" s="1">
        <v>0</v>
      </c>
      <c r="HC123" s="1">
        <v>0</v>
      </c>
      <c r="HT123" s="1">
        <v>0</v>
      </c>
      <c r="HV123" s="1">
        <v>0</v>
      </c>
      <c r="IP123" s="1">
        <v>90.5</v>
      </c>
      <c r="IQ123" s="1">
        <v>91</v>
      </c>
      <c r="IR123" s="1">
        <v>91</v>
      </c>
      <c r="LX123" s="1">
        <v>83</v>
      </c>
      <c r="LZ123" s="1">
        <v>84</v>
      </c>
      <c r="PG123" s="1">
        <v>28</v>
      </c>
      <c r="PI123" s="1">
        <v>26</v>
      </c>
      <c r="SP123" s="1">
        <v>96</v>
      </c>
      <c r="SR123" s="1">
        <v>96.7</v>
      </c>
      <c r="VX123" s="1">
        <v>0</v>
      </c>
      <c r="VZ123" s="1">
        <v>0</v>
      </c>
      <c r="WQ123" s="1">
        <v>1</v>
      </c>
      <c r="WR123" s="1">
        <v>1</v>
      </c>
      <c r="WS123" s="1">
        <v>1</v>
      </c>
      <c r="ZY123" s="1">
        <v>183.8</v>
      </c>
      <c r="ZZ123" s="1">
        <v>184</v>
      </c>
      <c r="AGS123" s="1">
        <v>0</v>
      </c>
      <c r="AGT123" s="1">
        <v>0</v>
      </c>
      <c r="AGU123" s="1">
        <v>0</v>
      </c>
      <c r="AGV123" s="1">
        <v>0</v>
      </c>
      <c r="AGW123" s="1">
        <v>1</v>
      </c>
      <c r="AGX123" s="1">
        <v>1</v>
      </c>
      <c r="AGY123" s="1">
        <v>0</v>
      </c>
      <c r="AGZ123" s="1">
        <v>0</v>
      </c>
      <c r="AHA123" s="1">
        <v>0</v>
      </c>
      <c r="AHB123" s="1">
        <v>0</v>
      </c>
      <c r="AHC123" s="1">
        <v>1</v>
      </c>
      <c r="AHD123" s="1">
        <v>0</v>
      </c>
      <c r="AHE123" s="1">
        <v>0</v>
      </c>
      <c r="AHF123" s="1">
        <v>0</v>
      </c>
      <c r="AHH123" s="1">
        <v>0</v>
      </c>
      <c r="AHI123" s="1">
        <v>0</v>
      </c>
      <c r="AHK123" s="1">
        <v>0</v>
      </c>
      <c r="AHL123" s="1">
        <v>0</v>
      </c>
      <c r="AHM123" s="1">
        <v>0</v>
      </c>
      <c r="AHN123" s="1">
        <v>0</v>
      </c>
      <c r="AHO123" s="1">
        <v>0</v>
      </c>
      <c r="AHP123" s="1">
        <v>0</v>
      </c>
      <c r="AHQ123" s="1">
        <v>0</v>
      </c>
      <c r="AHR123" s="1">
        <v>1</v>
      </c>
      <c r="AIM123" s="1">
        <v>0</v>
      </c>
      <c r="AIN123" s="1">
        <v>0</v>
      </c>
      <c r="AIO123" s="1">
        <v>0</v>
      </c>
      <c r="AIP123" s="1">
        <v>0</v>
      </c>
      <c r="AIR123" s="1">
        <v>0</v>
      </c>
      <c r="AIT123" s="3">
        <v>2</v>
      </c>
      <c r="AIV123" s="1">
        <v>0</v>
      </c>
      <c r="AIW123" s="1">
        <v>0</v>
      </c>
      <c r="AIX123" s="1">
        <v>38</v>
      </c>
      <c r="AIY123" s="1">
        <v>45</v>
      </c>
    </row>
    <row r="124" spans="1:951" s="18" customFormat="1">
      <c r="B124" s="18">
        <v>8</v>
      </c>
      <c r="C124" s="18">
        <v>0</v>
      </c>
      <c r="Z124" s="18">
        <v>0</v>
      </c>
      <c r="AA124" s="18">
        <v>2</v>
      </c>
      <c r="AC124" s="18">
        <v>0</v>
      </c>
      <c r="AE124" s="18">
        <v>1</v>
      </c>
      <c r="AF124" s="18">
        <v>0</v>
      </c>
      <c r="AG124" s="18">
        <v>0</v>
      </c>
      <c r="AGS124" s="18">
        <v>0</v>
      </c>
      <c r="AGT124" s="18">
        <v>0</v>
      </c>
      <c r="AGU124" s="18">
        <v>0</v>
      </c>
      <c r="AGV124" s="18">
        <v>0</v>
      </c>
      <c r="AGW124" s="18">
        <v>1</v>
      </c>
      <c r="AGX124" s="18">
        <v>1</v>
      </c>
      <c r="AGY124" s="18">
        <v>0</v>
      </c>
      <c r="AGZ124" s="18">
        <v>0</v>
      </c>
      <c r="AHA124" s="18">
        <v>0</v>
      </c>
      <c r="AHB124" s="18">
        <v>0</v>
      </c>
      <c r="AHC124" s="18">
        <v>1</v>
      </c>
      <c r="AHD124" s="18">
        <v>0</v>
      </c>
      <c r="AHE124" s="18">
        <v>0</v>
      </c>
      <c r="AHF124" s="18">
        <v>0</v>
      </c>
      <c r="AHH124" s="18">
        <v>0</v>
      </c>
      <c r="AHI124" s="18">
        <v>0</v>
      </c>
      <c r="AHK124" s="18">
        <v>0</v>
      </c>
      <c r="AHL124" s="18">
        <v>0</v>
      </c>
      <c r="AHM124" s="18">
        <v>0</v>
      </c>
      <c r="AHN124" s="18">
        <v>0</v>
      </c>
      <c r="AHO124" s="18">
        <v>0</v>
      </c>
      <c r="AHP124" s="18">
        <v>0</v>
      </c>
      <c r="AHQ124" s="18">
        <v>0</v>
      </c>
      <c r="AHR124" s="18">
        <v>1</v>
      </c>
      <c r="AIM124" s="18">
        <v>0</v>
      </c>
      <c r="AIN124" s="18">
        <v>0</v>
      </c>
      <c r="AIO124" s="18">
        <v>0</v>
      </c>
      <c r="AIP124" s="18">
        <v>0</v>
      </c>
      <c r="AIR124" s="18">
        <v>0</v>
      </c>
      <c r="AIT124" s="79">
        <v>0</v>
      </c>
      <c r="AIV124" s="18">
        <v>0</v>
      </c>
      <c r="AIW124" s="18">
        <v>0</v>
      </c>
    </row>
    <row r="125" spans="1:951" s="1" customFormat="1">
      <c r="A125" s="1">
        <v>22</v>
      </c>
      <c r="B125" s="1">
        <v>1</v>
      </c>
      <c r="C125" s="1">
        <v>0</v>
      </c>
      <c r="Z125" s="1">
        <v>0</v>
      </c>
      <c r="AA125" s="1">
        <v>2</v>
      </c>
      <c r="AB125" s="1" t="s">
        <v>7615</v>
      </c>
      <c r="AC125" s="1">
        <v>0</v>
      </c>
      <c r="AE125" s="1">
        <v>0</v>
      </c>
      <c r="AG125" s="1">
        <v>0</v>
      </c>
      <c r="AI125" s="1">
        <v>132</v>
      </c>
      <c r="DR125" s="1">
        <v>80</v>
      </c>
      <c r="HA125" s="1">
        <v>0</v>
      </c>
      <c r="HT125" s="1">
        <v>0</v>
      </c>
      <c r="IP125" s="1">
        <v>96</v>
      </c>
      <c r="LX125" s="1">
        <v>106</v>
      </c>
      <c r="PG125" s="1">
        <v>20</v>
      </c>
      <c r="SP125" s="1">
        <v>98.4</v>
      </c>
      <c r="VX125" s="1">
        <v>0</v>
      </c>
      <c r="WQ125" s="1">
        <v>0</v>
      </c>
      <c r="AGS125" s="1">
        <v>0</v>
      </c>
      <c r="AGT125" s="1">
        <v>0</v>
      </c>
      <c r="AGU125" s="1">
        <v>0</v>
      </c>
      <c r="AGV125" s="1">
        <v>0</v>
      </c>
      <c r="AGW125" s="1">
        <v>0</v>
      </c>
      <c r="AGX125" s="1">
        <v>0</v>
      </c>
      <c r="AGY125" s="1">
        <v>0</v>
      </c>
      <c r="AGZ125" s="1">
        <v>4</v>
      </c>
      <c r="AHA125" s="1">
        <v>0</v>
      </c>
      <c r="AHB125" s="1">
        <v>0</v>
      </c>
      <c r="AHC125" s="1">
        <v>1</v>
      </c>
      <c r="AHD125" s="1">
        <v>0</v>
      </c>
      <c r="AHE125" s="1">
        <v>0</v>
      </c>
      <c r="AHF125" s="1">
        <v>0</v>
      </c>
      <c r="AHH125" s="1">
        <v>0</v>
      </c>
      <c r="AHI125" s="1">
        <v>0</v>
      </c>
      <c r="AHK125" s="1">
        <v>0</v>
      </c>
      <c r="AHL125" s="1">
        <v>0</v>
      </c>
      <c r="AHM125" s="1">
        <v>0</v>
      </c>
      <c r="AHN125" s="1">
        <v>0</v>
      </c>
      <c r="AHO125" s="1">
        <v>0</v>
      </c>
      <c r="AHP125" s="1">
        <v>0</v>
      </c>
      <c r="AHQ125" s="1">
        <v>0</v>
      </c>
      <c r="AHR125" s="1">
        <v>0</v>
      </c>
      <c r="AIM125" s="1">
        <v>0</v>
      </c>
      <c r="AIN125" s="1">
        <v>0</v>
      </c>
      <c r="AIO125" s="1">
        <v>0</v>
      </c>
      <c r="AIT125" s="3">
        <v>1</v>
      </c>
      <c r="AIV125" s="1">
        <v>0</v>
      </c>
      <c r="AIW125" s="1">
        <v>0</v>
      </c>
      <c r="AIX125" s="1">
        <v>30</v>
      </c>
    </row>
    <row r="126" spans="1:951" s="18" customFormat="1">
      <c r="B126" s="18">
        <v>2</v>
      </c>
      <c r="C126" s="18">
        <v>0</v>
      </c>
      <c r="Z126" s="18">
        <v>0</v>
      </c>
      <c r="AA126" s="18">
        <v>2</v>
      </c>
      <c r="AB126" s="18" t="s">
        <v>7616</v>
      </c>
      <c r="AC126" s="18">
        <v>0</v>
      </c>
      <c r="AE126" s="18">
        <v>0</v>
      </c>
      <c r="AG126" s="18">
        <v>0</v>
      </c>
      <c r="AI126" s="18">
        <v>138</v>
      </c>
      <c r="AJ126" s="18">
        <v>118</v>
      </c>
      <c r="DR126" s="18">
        <v>92</v>
      </c>
      <c r="DS126" s="18">
        <v>76</v>
      </c>
      <c r="HA126" s="18">
        <v>0</v>
      </c>
      <c r="HB126" s="18">
        <v>0</v>
      </c>
      <c r="HT126" s="18">
        <v>0</v>
      </c>
      <c r="HU126" s="18">
        <v>0</v>
      </c>
      <c r="IP126" s="18">
        <v>99</v>
      </c>
      <c r="IQ126" s="18">
        <v>98</v>
      </c>
      <c r="LX126" s="18">
        <v>104</v>
      </c>
      <c r="LY126" s="18">
        <v>105</v>
      </c>
      <c r="PG126" s="18">
        <v>20</v>
      </c>
      <c r="PH126" s="18">
        <v>16</v>
      </c>
      <c r="SP126" s="18">
        <v>97.4</v>
      </c>
      <c r="SQ126" s="18">
        <v>97.9</v>
      </c>
      <c r="VX126" s="18">
        <v>0</v>
      </c>
      <c r="VY126" s="18">
        <v>0</v>
      </c>
      <c r="WQ126" s="18">
        <v>0</v>
      </c>
      <c r="WR126" s="18">
        <v>0</v>
      </c>
      <c r="ABB126" s="18">
        <v>12.2</v>
      </c>
      <c r="ABE126" s="18">
        <v>35.1</v>
      </c>
      <c r="ABM126" s="18">
        <v>17.739999999999998</v>
      </c>
      <c r="ABO126" s="18">
        <v>442</v>
      </c>
      <c r="AGS126" s="18">
        <v>0</v>
      </c>
      <c r="AGT126" s="18">
        <v>0</v>
      </c>
      <c r="AGU126" s="18">
        <v>0</v>
      </c>
      <c r="AGV126" s="18">
        <v>0</v>
      </c>
      <c r="AGW126" s="18">
        <v>0</v>
      </c>
      <c r="AGX126" s="18">
        <v>0</v>
      </c>
      <c r="AGY126" s="18">
        <v>0</v>
      </c>
      <c r="AGZ126" s="18">
        <v>1</v>
      </c>
      <c r="AHA126" s="18">
        <v>0</v>
      </c>
      <c r="AHB126" s="18">
        <v>0</v>
      </c>
      <c r="AHC126" s="18">
        <v>1</v>
      </c>
      <c r="AHD126" s="18">
        <v>0</v>
      </c>
      <c r="AHE126" s="18">
        <v>0</v>
      </c>
      <c r="AHF126" s="18">
        <v>0</v>
      </c>
      <c r="AHH126" s="18">
        <v>0</v>
      </c>
      <c r="AHI126" s="18">
        <v>0</v>
      </c>
      <c r="AHK126" s="18">
        <v>0</v>
      </c>
      <c r="AHL126" s="18">
        <v>0</v>
      </c>
      <c r="AHM126" s="18">
        <v>0</v>
      </c>
      <c r="AHN126" s="18">
        <v>0</v>
      </c>
      <c r="AHO126" s="18">
        <v>0</v>
      </c>
      <c r="AHP126" s="18">
        <v>0</v>
      </c>
      <c r="AHQ126" s="18">
        <v>0</v>
      </c>
      <c r="AHR126" s="18">
        <v>0</v>
      </c>
      <c r="AIM126" s="18">
        <v>0</v>
      </c>
      <c r="AIN126" s="18">
        <v>0</v>
      </c>
      <c r="AIO126" s="18">
        <v>0</v>
      </c>
      <c r="AIT126" s="79">
        <v>2</v>
      </c>
      <c r="AIV126" s="18">
        <v>0</v>
      </c>
      <c r="AIW126" s="18">
        <v>0</v>
      </c>
      <c r="AIX126" s="18">
        <v>19</v>
      </c>
      <c r="AIY126" s="18">
        <v>38</v>
      </c>
    </row>
    <row r="127" spans="1:951" s="1" customFormat="1">
      <c r="A127" s="1">
        <v>23</v>
      </c>
      <c r="B127" s="1" t="s">
        <v>7502</v>
      </c>
      <c r="C127" s="1">
        <v>0</v>
      </c>
      <c r="Z127" s="1">
        <v>0</v>
      </c>
      <c r="AA127" s="1">
        <v>1</v>
      </c>
      <c r="AB127" s="1" t="s">
        <v>7617</v>
      </c>
      <c r="ABJ127" s="1">
        <v>0.8</v>
      </c>
      <c r="ADP127" s="1">
        <v>56</v>
      </c>
      <c r="ADQ127" s="1">
        <v>67</v>
      </c>
      <c r="ADX127" s="1">
        <v>7.3</v>
      </c>
      <c r="ADY127" s="1">
        <v>46</v>
      </c>
      <c r="AGS127" s="1">
        <v>0</v>
      </c>
      <c r="AGT127" s="1">
        <v>0</v>
      </c>
      <c r="AGU127" s="1">
        <v>0</v>
      </c>
      <c r="AGV127" s="1">
        <v>0</v>
      </c>
      <c r="AGW127" s="1">
        <v>1</v>
      </c>
      <c r="AGX127" s="1">
        <v>0</v>
      </c>
      <c r="AGY127" s="1">
        <v>0</v>
      </c>
      <c r="AGZ127" s="1">
        <v>0</v>
      </c>
      <c r="AHA127" s="1">
        <v>0</v>
      </c>
      <c r="AHB127" s="1">
        <v>0</v>
      </c>
      <c r="AHC127" s="1">
        <v>1</v>
      </c>
      <c r="AHD127" s="1">
        <v>0</v>
      </c>
      <c r="AHE127" s="1">
        <v>0</v>
      </c>
      <c r="AHF127" s="1">
        <v>0</v>
      </c>
      <c r="AHH127" s="1">
        <v>0</v>
      </c>
      <c r="AHI127" s="1">
        <v>0</v>
      </c>
      <c r="AHK127" s="1">
        <v>0</v>
      </c>
      <c r="AHL127" s="1">
        <v>0</v>
      </c>
      <c r="AHM127" s="1">
        <v>0</v>
      </c>
      <c r="AHN127" s="1">
        <v>0</v>
      </c>
      <c r="AHO127" s="1">
        <v>0</v>
      </c>
      <c r="AHP127" s="1">
        <v>0</v>
      </c>
      <c r="AHQ127" s="1">
        <v>0</v>
      </c>
      <c r="AHR127" s="1">
        <v>0</v>
      </c>
      <c r="AIM127" s="1">
        <v>0</v>
      </c>
      <c r="AIN127" s="1">
        <v>0</v>
      </c>
      <c r="AIO127" s="1">
        <v>0</v>
      </c>
      <c r="AIT127" s="3">
        <v>0</v>
      </c>
      <c r="AIU127" s="1">
        <v>0</v>
      </c>
      <c r="AIV127" s="1">
        <v>0</v>
      </c>
      <c r="AIW127" s="1">
        <v>0</v>
      </c>
    </row>
    <row r="128" spans="1:951" s="1" customFormat="1" ht="14.25" customHeight="1">
      <c r="B128" s="1">
        <v>2</v>
      </c>
      <c r="C128" s="1">
        <v>1</v>
      </c>
      <c r="D128" s="1" t="s">
        <v>6040</v>
      </c>
      <c r="O128" s="1">
        <v>1</v>
      </c>
      <c r="Z128" s="1">
        <v>0</v>
      </c>
      <c r="AA128" s="1">
        <v>2</v>
      </c>
      <c r="AB128" s="1" t="s">
        <v>7618</v>
      </c>
      <c r="AC128" s="1">
        <v>0</v>
      </c>
      <c r="AE128" s="1">
        <v>1</v>
      </c>
      <c r="AF128" s="1">
        <v>0</v>
      </c>
      <c r="AG128" s="1">
        <v>0</v>
      </c>
      <c r="AI128" s="1">
        <v>154</v>
      </c>
      <c r="AJ128" s="1">
        <v>144</v>
      </c>
      <c r="AK128" s="1">
        <v>146</v>
      </c>
      <c r="AO128" s="1">
        <v>128</v>
      </c>
      <c r="AP128" s="1">
        <v>134</v>
      </c>
      <c r="DR128" s="1">
        <v>70</v>
      </c>
      <c r="DS128" s="1">
        <v>62</v>
      </c>
      <c r="DT128" s="1">
        <v>68</v>
      </c>
      <c r="DX128" s="1">
        <v>64</v>
      </c>
      <c r="DY128" s="1">
        <v>72</v>
      </c>
      <c r="HH128" s="1">
        <v>2</v>
      </c>
      <c r="IA128" s="1">
        <v>0</v>
      </c>
      <c r="IP128" s="1">
        <v>97</v>
      </c>
      <c r="IQ128" s="1">
        <v>100</v>
      </c>
      <c r="IR128" s="1">
        <v>97</v>
      </c>
      <c r="IV128" s="1">
        <v>96</v>
      </c>
      <c r="IW128" s="1">
        <v>96</v>
      </c>
      <c r="IX128" s="1">
        <v>96</v>
      </c>
      <c r="LX128" s="1">
        <v>69</v>
      </c>
      <c r="LY128" s="1">
        <v>65</v>
      </c>
      <c r="LZ128" s="1">
        <v>58</v>
      </c>
      <c r="MA128" s="1">
        <v>62</v>
      </c>
      <c r="MB128" s="1">
        <v>64</v>
      </c>
      <c r="MC128" s="1">
        <v>58</v>
      </c>
      <c r="ME128" s="1">
        <v>62</v>
      </c>
      <c r="PG128" s="1">
        <v>20</v>
      </c>
      <c r="PH128" s="1">
        <v>20</v>
      </c>
      <c r="PI128" s="1">
        <v>18</v>
      </c>
      <c r="PM128" s="1">
        <v>18</v>
      </c>
      <c r="PN128" s="1">
        <v>16</v>
      </c>
      <c r="SP128" s="1">
        <v>98.3</v>
      </c>
      <c r="SQ128" s="1">
        <v>98.2</v>
      </c>
      <c r="SR128" s="1">
        <v>97.7</v>
      </c>
      <c r="SV128" s="1">
        <v>98</v>
      </c>
      <c r="SW128" s="1">
        <v>97.8</v>
      </c>
      <c r="WE128" s="1">
        <v>1</v>
      </c>
      <c r="WQ128" s="1">
        <v>1</v>
      </c>
      <c r="WR128" s="1">
        <v>1</v>
      </c>
      <c r="WS128" s="1">
        <v>1</v>
      </c>
      <c r="WW128" s="1">
        <v>1</v>
      </c>
      <c r="WX128" s="1">
        <v>1</v>
      </c>
      <c r="WY128" s="1">
        <v>0</v>
      </c>
      <c r="ZY128" s="1">
        <v>167</v>
      </c>
      <c r="AAY128" s="1">
        <v>24</v>
      </c>
      <c r="ABB128" s="1">
        <v>9.6999999999999993</v>
      </c>
      <c r="ABE128" s="1">
        <v>30.5</v>
      </c>
      <c r="ABH128" s="1">
        <v>1.1000000000000001</v>
      </c>
      <c r="ABM128" s="1">
        <v>4.84</v>
      </c>
      <c r="ABO128" s="1">
        <v>184</v>
      </c>
      <c r="ABU128" s="1">
        <v>144</v>
      </c>
      <c r="ABX128" s="1">
        <v>4.5</v>
      </c>
      <c r="ACA128" s="1">
        <v>108</v>
      </c>
      <c r="ACD128" s="1">
        <v>8.5</v>
      </c>
      <c r="ACG128" s="1">
        <v>96</v>
      </c>
      <c r="ACQ128" s="1">
        <v>32</v>
      </c>
      <c r="ACT128" s="1">
        <v>1.38</v>
      </c>
      <c r="ACW128" s="1">
        <v>12</v>
      </c>
      <c r="ADP128" s="1">
        <v>61</v>
      </c>
      <c r="ADR128" s="1">
        <v>2.1</v>
      </c>
      <c r="AEG128" s="1">
        <v>2.1</v>
      </c>
      <c r="AEH128" s="1">
        <v>247</v>
      </c>
      <c r="AEQ128" s="1">
        <v>159</v>
      </c>
      <c r="AER128" s="1">
        <v>151</v>
      </c>
      <c r="AGS128" s="1">
        <v>0</v>
      </c>
      <c r="AGT128" s="1">
        <v>0</v>
      </c>
      <c r="AGU128" s="1">
        <v>0</v>
      </c>
      <c r="AGV128" s="1">
        <v>0</v>
      </c>
      <c r="AGW128" s="1">
        <v>0</v>
      </c>
      <c r="AGX128" s="1">
        <v>0</v>
      </c>
      <c r="AGY128" s="1">
        <v>0</v>
      </c>
      <c r="AGZ128" s="1">
        <v>0</v>
      </c>
      <c r="AHA128" s="1">
        <v>0</v>
      </c>
      <c r="AHB128" s="1">
        <v>0</v>
      </c>
      <c r="AHC128" s="1">
        <v>1</v>
      </c>
      <c r="AHD128" s="1">
        <v>0</v>
      </c>
      <c r="AHE128" s="1">
        <v>0</v>
      </c>
      <c r="AHF128" s="1">
        <v>0</v>
      </c>
      <c r="AHH128" s="1">
        <v>0</v>
      </c>
      <c r="AHI128" s="1">
        <v>0</v>
      </c>
      <c r="AHK128" s="1">
        <v>0</v>
      </c>
      <c r="AHL128" s="1">
        <v>0</v>
      </c>
      <c r="AHM128" s="1">
        <v>0</v>
      </c>
      <c r="AHN128" s="1">
        <v>0</v>
      </c>
      <c r="AHO128" s="1">
        <v>0</v>
      </c>
      <c r="AHP128" s="1">
        <v>0</v>
      </c>
      <c r="AHQ128" s="1">
        <v>0</v>
      </c>
      <c r="AHR128" s="1">
        <v>0</v>
      </c>
      <c r="AIM128" s="1">
        <v>0</v>
      </c>
      <c r="AIN128" s="1">
        <v>0</v>
      </c>
      <c r="AIO128" s="1">
        <v>0</v>
      </c>
      <c r="AIP128" s="1">
        <v>1</v>
      </c>
      <c r="AIQ128" s="1">
        <v>1</v>
      </c>
      <c r="AIR128" s="1">
        <v>0</v>
      </c>
      <c r="AIS128" s="1">
        <v>1</v>
      </c>
      <c r="AIT128" s="3">
        <v>1</v>
      </c>
      <c r="AIU128" s="1">
        <v>0</v>
      </c>
      <c r="AIV128" s="1">
        <v>0</v>
      </c>
      <c r="AIW128" s="1">
        <v>0</v>
      </c>
      <c r="AIX128" s="1">
        <v>50</v>
      </c>
    </row>
    <row r="129" spans="1:939" s="1" customFormat="1" ht="14.25" customHeight="1">
      <c r="B129" s="1">
        <v>3</v>
      </c>
      <c r="C129" s="1">
        <v>0</v>
      </c>
      <c r="Z129" s="1">
        <v>0</v>
      </c>
      <c r="AA129" s="1">
        <v>2</v>
      </c>
      <c r="AB129" s="1" t="s">
        <v>7619</v>
      </c>
      <c r="AC129" s="1">
        <v>0</v>
      </c>
      <c r="AE129" s="1">
        <v>2</v>
      </c>
      <c r="AF129" s="1">
        <v>0</v>
      </c>
      <c r="AG129" s="1">
        <v>0</v>
      </c>
      <c r="AI129" s="1">
        <v>130</v>
      </c>
      <c r="AJ129" s="1">
        <v>128</v>
      </c>
      <c r="DR129" s="1">
        <v>70</v>
      </c>
      <c r="DS129" s="1">
        <v>70</v>
      </c>
      <c r="HA129" s="1">
        <v>2</v>
      </c>
      <c r="HB129" s="1">
        <v>2</v>
      </c>
      <c r="HT129" s="1">
        <v>0</v>
      </c>
      <c r="HU129" s="1">
        <v>0</v>
      </c>
      <c r="IP129" s="1">
        <v>93</v>
      </c>
      <c r="IQ129" s="1">
        <v>96</v>
      </c>
      <c r="LX129" s="1">
        <v>62</v>
      </c>
      <c r="LY129" s="1">
        <v>64</v>
      </c>
      <c r="PG129" s="1">
        <v>16</v>
      </c>
      <c r="PH129" s="1">
        <v>16</v>
      </c>
      <c r="SP129" s="1">
        <v>98.6</v>
      </c>
      <c r="SQ129" s="1">
        <v>98</v>
      </c>
      <c r="VX129" s="1">
        <v>1</v>
      </c>
      <c r="VY129" s="1">
        <v>1</v>
      </c>
      <c r="WQ129" s="1">
        <v>0</v>
      </c>
      <c r="WR129" s="1">
        <v>0</v>
      </c>
      <c r="ZY129" s="1">
        <v>166.6</v>
      </c>
      <c r="AAY129" s="1">
        <v>24</v>
      </c>
      <c r="AAZ129" s="1">
        <v>22</v>
      </c>
      <c r="ABB129" s="1">
        <v>9.5</v>
      </c>
      <c r="ABE129" s="1">
        <v>28</v>
      </c>
      <c r="ABU129" s="1">
        <v>141</v>
      </c>
      <c r="ABV129" s="1">
        <v>142</v>
      </c>
      <c r="ABX129" s="1">
        <v>4.5</v>
      </c>
      <c r="ABY129" s="1">
        <v>4.7</v>
      </c>
      <c r="ACA129" s="1">
        <v>106</v>
      </c>
      <c r="ACB129" s="1">
        <v>104</v>
      </c>
      <c r="ACD129" s="1">
        <v>1.1200000000000001</v>
      </c>
      <c r="ACE129" s="1">
        <v>8.8000000000000007</v>
      </c>
      <c r="ACG129" s="1">
        <v>99</v>
      </c>
      <c r="ACH129" s="1">
        <v>80</v>
      </c>
      <c r="ACQ129" s="1">
        <v>36</v>
      </c>
      <c r="ACR129" s="1">
        <v>40</v>
      </c>
      <c r="ACT129" s="1">
        <v>1.8</v>
      </c>
      <c r="ACU129" s="1">
        <v>1.65</v>
      </c>
      <c r="ACW129" s="1">
        <v>16</v>
      </c>
      <c r="ACX129" s="1">
        <v>16</v>
      </c>
      <c r="AGS129" s="1">
        <v>1</v>
      </c>
      <c r="AGT129" s="1">
        <v>0</v>
      </c>
      <c r="AGU129" s="1">
        <v>1</v>
      </c>
      <c r="AGV129" s="1">
        <v>0</v>
      </c>
      <c r="AGW129" s="1">
        <v>1</v>
      </c>
      <c r="AGX129" s="1">
        <v>0</v>
      </c>
      <c r="AGY129" s="1">
        <v>0</v>
      </c>
      <c r="AGZ129" s="1">
        <v>1</v>
      </c>
      <c r="AHA129" s="1">
        <v>0</v>
      </c>
      <c r="AHB129" s="1">
        <v>0</v>
      </c>
      <c r="AHC129" s="1">
        <v>1</v>
      </c>
      <c r="AHD129" s="1">
        <v>0</v>
      </c>
      <c r="AHE129" s="1">
        <v>0</v>
      </c>
      <c r="AHF129" s="1">
        <v>0</v>
      </c>
      <c r="AHH129" s="1">
        <v>0</v>
      </c>
      <c r="AHI129" s="1">
        <v>0</v>
      </c>
      <c r="AHK129" s="1">
        <v>0</v>
      </c>
      <c r="AHL129" s="1">
        <v>0</v>
      </c>
      <c r="AHM129" s="1">
        <v>0</v>
      </c>
      <c r="AHN129" s="1">
        <v>0</v>
      </c>
      <c r="AHO129" s="1">
        <v>0</v>
      </c>
      <c r="AHP129" s="1">
        <v>0</v>
      </c>
      <c r="AHQ129" s="1">
        <v>0</v>
      </c>
      <c r="AHR129" s="1">
        <v>0</v>
      </c>
      <c r="AIM129" s="1">
        <v>0</v>
      </c>
      <c r="AIN129" s="1">
        <v>0</v>
      </c>
      <c r="AIO129" s="1">
        <v>0</v>
      </c>
      <c r="AIR129" s="1">
        <v>0</v>
      </c>
      <c r="AIT129" s="3">
        <v>0</v>
      </c>
      <c r="AIU129" s="1">
        <v>2</v>
      </c>
      <c r="AIV129" s="1">
        <v>0</v>
      </c>
      <c r="AIW129" s="1">
        <v>0</v>
      </c>
      <c r="AJB129" s="1">
        <v>39</v>
      </c>
      <c r="AJC129" s="1">
        <v>20</v>
      </c>
    </row>
    <row r="130" spans="1:939" s="1" customFormat="1" ht="14.25" customHeight="1">
      <c r="B130" s="1">
        <v>4</v>
      </c>
      <c r="C130" s="1">
        <v>1</v>
      </c>
      <c r="D130" s="1" t="s">
        <v>7620</v>
      </c>
      <c r="O130" s="1">
        <v>0</v>
      </c>
      <c r="Z130" s="1">
        <v>0</v>
      </c>
      <c r="AA130" s="1">
        <v>2</v>
      </c>
      <c r="AB130" s="1" t="s">
        <v>7621</v>
      </c>
      <c r="AC130" s="1">
        <v>0</v>
      </c>
      <c r="AE130" s="1">
        <v>0</v>
      </c>
      <c r="AG130" s="1">
        <v>0</v>
      </c>
      <c r="AI130" s="1">
        <v>136</v>
      </c>
      <c r="AL130" s="1">
        <v>128</v>
      </c>
      <c r="DR130" s="1">
        <v>60</v>
      </c>
      <c r="DU130" s="1">
        <v>60</v>
      </c>
      <c r="HA130" s="1">
        <v>2</v>
      </c>
      <c r="HD130" s="1">
        <v>2</v>
      </c>
      <c r="HT130" s="1">
        <v>0</v>
      </c>
      <c r="HW130" s="1">
        <v>0</v>
      </c>
      <c r="IP130" s="1">
        <v>95</v>
      </c>
      <c r="IQ130" s="1">
        <v>88</v>
      </c>
      <c r="IR130" s="1">
        <v>92</v>
      </c>
      <c r="IS130" s="1">
        <v>96</v>
      </c>
      <c r="LX130" s="1">
        <v>58</v>
      </c>
      <c r="LY130" s="1">
        <v>64</v>
      </c>
      <c r="LZ130" s="1">
        <v>60</v>
      </c>
      <c r="MA130" s="1">
        <v>60</v>
      </c>
      <c r="PG130" s="1">
        <v>16</v>
      </c>
      <c r="PH130" s="1">
        <v>20</v>
      </c>
      <c r="PI130" s="1">
        <v>22</v>
      </c>
      <c r="PJ130" s="1">
        <v>20</v>
      </c>
      <c r="SP130" s="1">
        <v>98</v>
      </c>
      <c r="SS130" s="1">
        <v>98.6</v>
      </c>
      <c r="VX130" s="1">
        <v>1</v>
      </c>
      <c r="WA130" s="1">
        <v>1</v>
      </c>
      <c r="WQ130" s="1">
        <v>0</v>
      </c>
      <c r="WR130" s="1">
        <v>0</v>
      </c>
      <c r="WS130" s="1">
        <v>0</v>
      </c>
      <c r="WT130" s="1">
        <v>0</v>
      </c>
      <c r="ZY130" s="1">
        <v>168.8</v>
      </c>
      <c r="ZZ130" s="1">
        <v>170</v>
      </c>
      <c r="AAY130" s="1">
        <v>22</v>
      </c>
      <c r="ABU130" s="1">
        <v>141</v>
      </c>
      <c r="ABX130" s="1">
        <v>4.0999999999999996</v>
      </c>
      <c r="ACA130" s="1">
        <v>100</v>
      </c>
      <c r="ACD130" s="1">
        <v>8.1999999999999993</v>
      </c>
      <c r="ACG130" s="1">
        <v>144</v>
      </c>
      <c r="ACQ130" s="1">
        <v>44</v>
      </c>
      <c r="ACT130" s="1">
        <v>1.55</v>
      </c>
      <c r="ACW130" s="1">
        <v>19</v>
      </c>
      <c r="AGS130" s="1">
        <v>0</v>
      </c>
      <c r="AGT130" s="1">
        <v>0</v>
      </c>
      <c r="AGU130" s="1">
        <v>0</v>
      </c>
      <c r="AGV130" s="1">
        <v>0</v>
      </c>
      <c r="AGW130" s="1">
        <v>1</v>
      </c>
      <c r="AGX130" s="1">
        <v>0</v>
      </c>
      <c r="AGY130" s="1">
        <v>0</v>
      </c>
      <c r="AGZ130" s="1">
        <v>1</v>
      </c>
      <c r="AHA130" s="1">
        <v>0</v>
      </c>
      <c r="AHB130" s="1">
        <v>0</v>
      </c>
      <c r="AHC130" s="1">
        <v>1</v>
      </c>
      <c r="AHD130" s="1">
        <v>0</v>
      </c>
      <c r="AHE130" s="1">
        <v>0</v>
      </c>
      <c r="AHF130" s="1">
        <v>0</v>
      </c>
      <c r="AHH130" s="1">
        <v>0</v>
      </c>
      <c r="AHI130" s="1">
        <v>0</v>
      </c>
      <c r="AHK130" s="1">
        <v>0</v>
      </c>
      <c r="AHL130" s="1">
        <v>0</v>
      </c>
      <c r="AHM130" s="1">
        <v>0</v>
      </c>
      <c r="AHN130" s="1">
        <v>0</v>
      </c>
      <c r="AHO130" s="1">
        <v>0</v>
      </c>
      <c r="AHP130" s="1">
        <v>0</v>
      </c>
      <c r="AHQ130" s="1">
        <v>0</v>
      </c>
      <c r="AHR130" s="1">
        <v>0</v>
      </c>
      <c r="AIM130" s="1">
        <v>0</v>
      </c>
      <c r="AIN130" s="1">
        <v>0</v>
      </c>
      <c r="AIO130" s="1">
        <v>0</v>
      </c>
      <c r="AIR130" s="1">
        <v>0</v>
      </c>
      <c r="AIT130" s="3">
        <v>0</v>
      </c>
      <c r="AIU130" s="1">
        <v>2</v>
      </c>
      <c r="AIV130" s="1">
        <v>0</v>
      </c>
      <c r="AIW130" s="1">
        <v>0</v>
      </c>
      <c r="AJB130" s="1">
        <v>54</v>
      </c>
      <c r="AJC130" s="1">
        <v>23</v>
      </c>
    </row>
    <row r="131" spans="1:939" s="80" customFormat="1" ht="14.25" customHeight="1">
      <c r="B131" s="80">
        <v>5</v>
      </c>
      <c r="C131" s="80">
        <v>1</v>
      </c>
      <c r="D131" s="80" t="s">
        <v>4610</v>
      </c>
      <c r="O131" s="80">
        <v>0</v>
      </c>
      <c r="Z131" s="80">
        <v>0</v>
      </c>
      <c r="AA131" s="80">
        <v>2</v>
      </c>
      <c r="AB131" s="80" t="s">
        <v>7622</v>
      </c>
      <c r="AC131" s="80">
        <v>6</v>
      </c>
      <c r="AD131" s="80">
        <v>0</v>
      </c>
      <c r="AE131" s="80">
        <v>6</v>
      </c>
      <c r="AF131" s="80">
        <v>0</v>
      </c>
      <c r="AG131" s="80">
        <v>0</v>
      </c>
      <c r="AI131" s="80">
        <v>110</v>
      </c>
      <c r="DR131" s="80">
        <v>60</v>
      </c>
      <c r="HA131" s="80">
        <v>2</v>
      </c>
      <c r="HT131" s="80">
        <v>0</v>
      </c>
      <c r="IP131" s="80">
        <v>95</v>
      </c>
      <c r="LX131" s="80">
        <v>56</v>
      </c>
      <c r="PG131" s="80">
        <v>16</v>
      </c>
      <c r="SP131" s="80">
        <v>97.5</v>
      </c>
      <c r="VX131" s="80">
        <v>1</v>
      </c>
      <c r="WQ131" s="80">
        <v>0</v>
      </c>
      <c r="ZY131" s="80">
        <v>168.7</v>
      </c>
      <c r="AGS131" s="80">
        <v>0</v>
      </c>
      <c r="AGT131" s="80">
        <v>0</v>
      </c>
      <c r="AGU131" s="80">
        <v>0</v>
      </c>
      <c r="AGV131" s="80">
        <v>0</v>
      </c>
      <c r="AGW131" s="80">
        <v>0</v>
      </c>
      <c r="AGX131" s="80">
        <v>0</v>
      </c>
      <c r="AGY131" s="80">
        <v>0</v>
      </c>
      <c r="AGZ131" s="80">
        <v>0</v>
      </c>
      <c r="AHA131" s="80">
        <v>0</v>
      </c>
      <c r="AHB131" s="80">
        <v>0</v>
      </c>
      <c r="AHC131" s="80">
        <v>1</v>
      </c>
      <c r="AHD131" s="80">
        <v>0</v>
      </c>
      <c r="AHE131" s="80">
        <v>0</v>
      </c>
      <c r="AHF131" s="80">
        <v>0</v>
      </c>
      <c r="AHH131" s="80">
        <v>0</v>
      </c>
      <c r="AHI131" s="80">
        <v>0</v>
      </c>
      <c r="AHK131" s="80">
        <v>0</v>
      </c>
      <c r="AHL131" s="80">
        <v>0</v>
      </c>
      <c r="AHM131" s="80">
        <v>0</v>
      </c>
      <c r="AHN131" s="80">
        <v>0</v>
      </c>
      <c r="AHO131" s="80">
        <v>0</v>
      </c>
      <c r="AHP131" s="80">
        <v>0</v>
      </c>
      <c r="AHQ131" s="80">
        <v>0</v>
      </c>
      <c r="AHR131" s="80">
        <v>0</v>
      </c>
      <c r="AIM131" s="80">
        <v>0</v>
      </c>
      <c r="AIN131" s="80">
        <v>0</v>
      </c>
      <c r="AIO131" s="80">
        <v>0</v>
      </c>
      <c r="AIR131" s="80">
        <v>0</v>
      </c>
      <c r="AIT131" s="86">
        <v>1</v>
      </c>
      <c r="AIU131" s="80">
        <v>0</v>
      </c>
      <c r="AIV131" s="80">
        <v>0</v>
      </c>
      <c r="AIW131" s="80">
        <v>0</v>
      </c>
      <c r="AIX131" s="80">
        <v>59</v>
      </c>
    </row>
    <row r="132" spans="1:939" s="1" customFormat="1">
      <c r="A132" s="1">
        <v>24</v>
      </c>
      <c r="B132" s="1" t="s">
        <v>7502</v>
      </c>
      <c r="C132" s="1">
        <v>0</v>
      </c>
      <c r="Z132" s="1">
        <v>0</v>
      </c>
      <c r="AA132" s="1">
        <v>2</v>
      </c>
      <c r="AB132" s="1" t="s">
        <v>7623</v>
      </c>
      <c r="AGS132" s="1">
        <v>0</v>
      </c>
      <c r="AGT132" s="1">
        <v>0</v>
      </c>
      <c r="AGU132" s="1">
        <v>0</v>
      </c>
      <c r="AGV132" s="1">
        <v>0</v>
      </c>
      <c r="AGW132" s="1">
        <v>0</v>
      </c>
      <c r="AGX132" s="1">
        <v>0</v>
      </c>
      <c r="AGY132" s="1">
        <v>0</v>
      </c>
      <c r="AGZ132" s="1">
        <v>0</v>
      </c>
      <c r="AHA132" s="1">
        <v>0</v>
      </c>
      <c r="AHB132" s="1">
        <v>0</v>
      </c>
      <c r="AHC132" s="1">
        <v>1</v>
      </c>
      <c r="AHD132" s="1">
        <v>0</v>
      </c>
      <c r="AHE132" s="1">
        <v>0</v>
      </c>
      <c r="AHF132" s="1">
        <v>0</v>
      </c>
      <c r="AHH132" s="1">
        <v>0</v>
      </c>
      <c r="AHI132" s="1">
        <v>0</v>
      </c>
      <c r="AHK132" s="1">
        <v>0</v>
      </c>
      <c r="AHL132" s="1">
        <v>0</v>
      </c>
      <c r="AHM132" s="1">
        <v>0</v>
      </c>
      <c r="AHN132" s="1">
        <v>0</v>
      </c>
      <c r="AHO132" s="1">
        <v>0</v>
      </c>
      <c r="AHP132" s="1">
        <v>0</v>
      </c>
      <c r="AHQ132" s="1">
        <v>0</v>
      </c>
      <c r="AHR132" s="1">
        <v>0</v>
      </c>
      <c r="AIM132" s="1">
        <v>0</v>
      </c>
      <c r="AIN132" s="1">
        <v>0</v>
      </c>
      <c r="AIO132" s="1">
        <v>0</v>
      </c>
      <c r="AIP132" s="1">
        <v>1</v>
      </c>
      <c r="AIQ132" s="1">
        <v>1</v>
      </c>
      <c r="AIR132" s="1">
        <v>0</v>
      </c>
      <c r="AIS132" s="1">
        <v>1</v>
      </c>
      <c r="AIT132" s="3">
        <v>0</v>
      </c>
      <c r="AIU132" s="1">
        <v>0</v>
      </c>
      <c r="AIV132" s="1">
        <v>0</v>
      </c>
      <c r="AIW132" s="1">
        <v>0</v>
      </c>
    </row>
    <row r="133" spans="1:939" s="1" customFormat="1">
      <c r="B133" s="1">
        <v>2</v>
      </c>
      <c r="C133" s="1">
        <v>1</v>
      </c>
      <c r="D133" s="1" t="s">
        <v>5664</v>
      </c>
      <c r="E133" s="1" t="s">
        <v>7546</v>
      </c>
      <c r="F133" s="1" t="s">
        <v>7624</v>
      </c>
      <c r="G133" s="1" t="s">
        <v>7580</v>
      </c>
      <c r="H133" s="1" t="s">
        <v>7625</v>
      </c>
      <c r="I133" s="1" t="s">
        <v>7626</v>
      </c>
      <c r="O133" s="1">
        <v>0</v>
      </c>
      <c r="P133" s="1">
        <v>1</v>
      </c>
      <c r="Q133" s="1">
        <v>0</v>
      </c>
      <c r="R133" s="1">
        <v>0</v>
      </c>
      <c r="S133" s="1">
        <v>0</v>
      </c>
      <c r="T133" s="1">
        <v>0</v>
      </c>
      <c r="Z133" s="1">
        <v>0</v>
      </c>
      <c r="AA133" s="1">
        <v>1</v>
      </c>
      <c r="AB133" s="1" t="s">
        <v>7627</v>
      </c>
      <c r="AC133" s="1">
        <v>0</v>
      </c>
      <c r="AE133" s="1">
        <v>3</v>
      </c>
      <c r="AF133" s="1">
        <v>0</v>
      </c>
      <c r="AG133" s="1">
        <v>0</v>
      </c>
      <c r="AK133" s="1">
        <v>96</v>
      </c>
      <c r="AL133" s="1">
        <v>122</v>
      </c>
      <c r="AM133" s="1">
        <v>108</v>
      </c>
      <c r="DT133" s="1">
        <v>48</v>
      </c>
      <c r="DU133" s="1">
        <v>58</v>
      </c>
      <c r="DV133" s="1">
        <v>64</v>
      </c>
      <c r="HD133" s="1">
        <v>0</v>
      </c>
      <c r="HW133" s="1">
        <v>0</v>
      </c>
      <c r="IP133" s="1">
        <v>95</v>
      </c>
      <c r="IR133" s="1">
        <v>95</v>
      </c>
      <c r="IS133" s="1">
        <v>99</v>
      </c>
      <c r="IT133" s="1">
        <v>98</v>
      </c>
      <c r="LX133" s="1">
        <v>73</v>
      </c>
      <c r="LY133" s="1">
        <v>69</v>
      </c>
      <c r="LZ133" s="1">
        <v>68</v>
      </c>
      <c r="MA133" s="1">
        <v>67</v>
      </c>
      <c r="MB133" s="1">
        <v>66</v>
      </c>
      <c r="PG133" s="1">
        <v>18</v>
      </c>
      <c r="PH133" s="1">
        <v>20</v>
      </c>
      <c r="PI133" s="1">
        <v>20</v>
      </c>
      <c r="PJ133" s="1">
        <v>20</v>
      </c>
      <c r="PK133" s="1">
        <v>26</v>
      </c>
      <c r="SR133" s="1">
        <v>98.2</v>
      </c>
      <c r="SS133" s="1">
        <v>98.6</v>
      </c>
      <c r="ST133" s="1">
        <v>98.4</v>
      </c>
      <c r="WB133" s="1">
        <v>1</v>
      </c>
      <c r="WQ133" s="1">
        <v>0</v>
      </c>
      <c r="WS133" s="1">
        <v>0</v>
      </c>
      <c r="WT133" s="1">
        <v>0</v>
      </c>
      <c r="WU133" s="1">
        <v>0</v>
      </c>
      <c r="AAY133" s="1">
        <v>29</v>
      </c>
      <c r="ABB133" s="1">
        <v>9.1999999999999993</v>
      </c>
      <c r="ABE133" s="1">
        <v>29</v>
      </c>
      <c r="ABM133" s="1">
        <v>9.2200000000000006</v>
      </c>
      <c r="ABO133" s="1">
        <v>201</v>
      </c>
      <c r="ABU133" s="1">
        <v>132</v>
      </c>
      <c r="ABX133" s="1">
        <v>4.4000000000000004</v>
      </c>
      <c r="ACA133" s="1">
        <v>93</v>
      </c>
      <c r="ACD133" s="1">
        <v>8.6</v>
      </c>
      <c r="ACG133" s="1">
        <v>102</v>
      </c>
      <c r="ACH133" s="1">
        <v>95</v>
      </c>
      <c r="ACI133" s="1">
        <v>167</v>
      </c>
      <c r="ACQ133" s="1">
        <v>24</v>
      </c>
      <c r="ACT133" s="1">
        <v>0.95</v>
      </c>
      <c r="ACW133" s="1">
        <v>10</v>
      </c>
      <c r="ADR133" s="1">
        <v>1.6</v>
      </c>
      <c r="AGS133" s="1">
        <v>0</v>
      </c>
      <c r="AGT133" s="1">
        <v>0</v>
      </c>
      <c r="AGU133" s="1">
        <v>0</v>
      </c>
      <c r="AGV133" s="1">
        <v>0</v>
      </c>
      <c r="AGW133" s="1">
        <v>0</v>
      </c>
      <c r="AGX133" s="1">
        <v>0</v>
      </c>
      <c r="AGY133" s="1">
        <v>0</v>
      </c>
      <c r="AGZ133" s="1">
        <v>0</v>
      </c>
      <c r="AHA133" s="1">
        <v>0</v>
      </c>
      <c r="AHB133" s="1">
        <v>0</v>
      </c>
      <c r="AHC133" s="1">
        <v>1</v>
      </c>
      <c r="AHD133" s="1">
        <v>0</v>
      </c>
      <c r="AHE133" s="1">
        <v>0</v>
      </c>
      <c r="AHF133" s="1">
        <v>0</v>
      </c>
      <c r="AHH133" s="1">
        <v>0</v>
      </c>
      <c r="AHI133" s="1">
        <v>0</v>
      </c>
      <c r="AHK133" s="1">
        <v>0</v>
      </c>
      <c r="AHL133" s="1">
        <v>0</v>
      </c>
      <c r="AHM133" s="1">
        <v>0</v>
      </c>
      <c r="AHN133" s="1">
        <v>0</v>
      </c>
      <c r="AHO133" s="1">
        <v>0</v>
      </c>
      <c r="AHP133" s="1">
        <v>0</v>
      </c>
      <c r="AHQ133" s="1">
        <v>0</v>
      </c>
      <c r="AHR133" s="1">
        <v>0</v>
      </c>
      <c r="AIM133" s="1">
        <v>0</v>
      </c>
      <c r="AIN133" s="1">
        <v>0</v>
      </c>
      <c r="AIO133" s="1">
        <v>0</v>
      </c>
      <c r="AIR133" s="1">
        <v>0</v>
      </c>
      <c r="AIT133" s="3">
        <v>0</v>
      </c>
      <c r="AIU133" s="1">
        <v>1</v>
      </c>
      <c r="AIV133" s="1">
        <v>0</v>
      </c>
      <c r="AIW133" s="1">
        <v>0</v>
      </c>
      <c r="AJB133" s="1">
        <v>51</v>
      </c>
    </row>
    <row r="134" spans="1:939" s="1" customFormat="1">
      <c r="B134" s="1">
        <v>3</v>
      </c>
      <c r="C134" s="1">
        <v>1</v>
      </c>
      <c r="D134" s="1" t="s">
        <v>7628</v>
      </c>
      <c r="O134" s="1">
        <v>1</v>
      </c>
      <c r="Z134" s="1">
        <v>0</v>
      </c>
      <c r="AA134" s="1">
        <v>2</v>
      </c>
      <c r="AB134" s="1" t="s">
        <v>7629</v>
      </c>
      <c r="AC134" s="1">
        <v>0</v>
      </c>
      <c r="AE134" s="1">
        <v>17</v>
      </c>
      <c r="AF134" s="1">
        <v>0</v>
      </c>
      <c r="AG134" s="1">
        <v>0</v>
      </c>
      <c r="AI134" s="1">
        <v>146</v>
      </c>
      <c r="AK134" s="1">
        <v>118</v>
      </c>
      <c r="DR134" s="1">
        <v>90</v>
      </c>
      <c r="DT134" s="1">
        <v>64</v>
      </c>
      <c r="HA134" s="1">
        <v>0</v>
      </c>
      <c r="HC134" s="1">
        <v>0</v>
      </c>
      <c r="HT134" s="1">
        <v>0</v>
      </c>
      <c r="HV134" s="1">
        <v>0</v>
      </c>
      <c r="IP134" s="1">
        <v>98</v>
      </c>
      <c r="IR134" s="1">
        <v>98</v>
      </c>
      <c r="LX134" s="1">
        <v>76</v>
      </c>
      <c r="LZ134" s="1">
        <v>64</v>
      </c>
      <c r="PG134" s="1">
        <v>34</v>
      </c>
      <c r="PH134" s="1">
        <v>24</v>
      </c>
      <c r="PI134" s="1">
        <v>22</v>
      </c>
      <c r="SP134" s="1">
        <v>98.4</v>
      </c>
      <c r="SR134" s="1">
        <v>98.8</v>
      </c>
      <c r="VX134" s="1">
        <v>1</v>
      </c>
      <c r="VZ134" s="1">
        <v>1</v>
      </c>
      <c r="WQ134" s="1">
        <v>0</v>
      </c>
      <c r="WS134" s="1">
        <v>0</v>
      </c>
      <c r="ZY134" s="1">
        <v>124</v>
      </c>
      <c r="AAZ134" s="1">
        <v>27</v>
      </c>
      <c r="ABC134" s="1">
        <v>10.9</v>
      </c>
      <c r="ABF134" s="1">
        <v>32</v>
      </c>
      <c r="ABV134" s="1">
        <v>133</v>
      </c>
      <c r="ABY134" s="1">
        <v>4.3</v>
      </c>
      <c r="ACB134" s="1">
        <v>92</v>
      </c>
      <c r="ACE134" s="1">
        <v>1.1399999999999999</v>
      </c>
      <c r="ACG134" s="1">
        <v>116</v>
      </c>
      <c r="ACH134" s="1">
        <v>73</v>
      </c>
      <c r="ACR134" s="1">
        <v>24</v>
      </c>
      <c r="ACU134" s="1">
        <v>1.2</v>
      </c>
      <c r="ACX134" s="1">
        <v>19</v>
      </c>
      <c r="AGS134" s="1">
        <v>1</v>
      </c>
      <c r="AGT134" s="1">
        <v>0</v>
      </c>
      <c r="AGU134" s="1">
        <v>1</v>
      </c>
      <c r="AGV134" s="1">
        <v>0</v>
      </c>
      <c r="AGW134" s="1">
        <v>0</v>
      </c>
      <c r="AGX134" s="1">
        <v>0</v>
      </c>
      <c r="AGY134" s="1">
        <v>0</v>
      </c>
      <c r="AGZ134" s="1">
        <v>1</v>
      </c>
      <c r="AHA134" s="1">
        <v>0</v>
      </c>
      <c r="AHB134" s="1">
        <v>0</v>
      </c>
      <c r="AHC134" s="1">
        <v>1</v>
      </c>
      <c r="AHD134" s="1">
        <v>0</v>
      </c>
      <c r="AHE134" s="1">
        <v>0</v>
      </c>
      <c r="AHF134" s="1">
        <v>0</v>
      </c>
      <c r="AHH134" s="1">
        <v>0</v>
      </c>
      <c r="AHI134" s="1">
        <v>0</v>
      </c>
      <c r="AHK134" s="1">
        <v>0</v>
      </c>
      <c r="AHL134" s="1">
        <v>0</v>
      </c>
      <c r="AHM134" s="1">
        <v>0</v>
      </c>
      <c r="AHN134" s="1">
        <v>0</v>
      </c>
      <c r="AHO134" s="1">
        <v>0</v>
      </c>
      <c r="AHP134" s="1">
        <v>0</v>
      </c>
      <c r="AHQ134" s="1">
        <v>0</v>
      </c>
      <c r="AHR134" s="1">
        <v>0</v>
      </c>
      <c r="AIM134" s="1">
        <v>0</v>
      </c>
      <c r="AIN134" s="1">
        <v>0</v>
      </c>
      <c r="AIO134" s="1">
        <v>0</v>
      </c>
      <c r="AIR134" s="1">
        <v>0</v>
      </c>
      <c r="AIT134" s="3">
        <v>1</v>
      </c>
      <c r="AIU134" s="1">
        <v>1</v>
      </c>
      <c r="AIV134" s="1">
        <v>0</v>
      </c>
      <c r="AIW134" s="1">
        <v>0</v>
      </c>
      <c r="AIX134" s="1">
        <v>87</v>
      </c>
      <c r="AJB134" s="1">
        <v>23</v>
      </c>
    </row>
    <row r="135" spans="1:939" s="1" customFormat="1">
      <c r="B135" s="1">
        <v>4</v>
      </c>
      <c r="C135" s="1">
        <v>1</v>
      </c>
      <c r="D135" s="1" t="s">
        <v>5987</v>
      </c>
      <c r="O135" s="1">
        <v>1</v>
      </c>
      <c r="Z135" s="1">
        <v>0</v>
      </c>
      <c r="AA135" s="1">
        <v>2</v>
      </c>
      <c r="AB135" s="1" t="s">
        <v>7630</v>
      </c>
      <c r="AC135" s="1">
        <v>0</v>
      </c>
      <c r="AE135" s="1">
        <v>15</v>
      </c>
      <c r="AF135" s="1">
        <v>0</v>
      </c>
      <c r="AG135" s="1">
        <v>0</v>
      </c>
      <c r="AI135" s="1">
        <v>128</v>
      </c>
      <c r="AJ135" s="1">
        <v>110</v>
      </c>
      <c r="DR135" s="1">
        <v>78</v>
      </c>
      <c r="DS135" s="1">
        <v>64</v>
      </c>
      <c r="HA135" s="1">
        <v>0</v>
      </c>
      <c r="HB135" s="1">
        <v>0</v>
      </c>
      <c r="HT135" s="1">
        <v>0</v>
      </c>
      <c r="HU135" s="1">
        <v>0</v>
      </c>
      <c r="IP135" s="1">
        <v>99</v>
      </c>
      <c r="IQ135" s="1">
        <v>97</v>
      </c>
      <c r="LX135" s="1">
        <v>64</v>
      </c>
      <c r="LY135" s="1">
        <v>66</v>
      </c>
      <c r="PG135" s="1">
        <v>18</v>
      </c>
      <c r="PH135" s="1">
        <v>18</v>
      </c>
      <c r="SP135" s="1">
        <v>98.9</v>
      </c>
      <c r="SQ135" s="1">
        <v>98.6</v>
      </c>
      <c r="VX135" s="1">
        <v>1</v>
      </c>
      <c r="VY135" s="1">
        <v>1</v>
      </c>
      <c r="WQ135" s="1">
        <v>0</v>
      </c>
      <c r="WR135" s="1">
        <v>0</v>
      </c>
      <c r="ZY135" s="1">
        <v>124.8</v>
      </c>
      <c r="ACG135" s="1">
        <v>110</v>
      </c>
      <c r="ACH135" s="1">
        <v>78</v>
      </c>
      <c r="ACI135" s="1">
        <v>118</v>
      </c>
      <c r="AGS135" s="1">
        <v>1</v>
      </c>
      <c r="AGT135" s="1">
        <v>0</v>
      </c>
      <c r="AGU135" s="1">
        <v>1</v>
      </c>
      <c r="AGV135" s="1">
        <v>0</v>
      </c>
      <c r="AGW135" s="1">
        <v>0</v>
      </c>
      <c r="AGX135" s="1">
        <v>0</v>
      </c>
      <c r="AGY135" s="1">
        <v>0</v>
      </c>
      <c r="AGZ135" s="1">
        <v>0</v>
      </c>
      <c r="AHA135" s="1">
        <v>0</v>
      </c>
      <c r="AHB135" s="1">
        <v>0</v>
      </c>
      <c r="AHC135" s="1">
        <v>1</v>
      </c>
      <c r="AHD135" s="1">
        <v>0</v>
      </c>
      <c r="AHE135" s="1">
        <v>0</v>
      </c>
      <c r="AHF135" s="1">
        <v>0</v>
      </c>
      <c r="AHH135" s="1">
        <v>0</v>
      </c>
      <c r="AHI135" s="1">
        <v>0</v>
      </c>
      <c r="AHK135" s="1">
        <v>0</v>
      </c>
      <c r="AHL135" s="1">
        <v>0</v>
      </c>
      <c r="AHM135" s="1">
        <v>0</v>
      </c>
      <c r="AHN135" s="1">
        <v>0</v>
      </c>
      <c r="AHO135" s="1">
        <v>0</v>
      </c>
      <c r="AHP135" s="1">
        <v>0</v>
      </c>
      <c r="AHQ135" s="1">
        <v>0</v>
      </c>
      <c r="AHR135" s="1">
        <v>0</v>
      </c>
      <c r="AIM135" s="1">
        <v>0</v>
      </c>
      <c r="AIN135" s="1">
        <v>0</v>
      </c>
      <c r="AIO135" s="1">
        <v>0</v>
      </c>
      <c r="AIR135" s="1">
        <v>0</v>
      </c>
      <c r="AIT135" s="3">
        <v>1</v>
      </c>
      <c r="AIU135" s="1">
        <v>1</v>
      </c>
      <c r="AIV135" s="1">
        <v>0</v>
      </c>
      <c r="AIW135" s="1">
        <v>0</v>
      </c>
      <c r="AIX135" s="1">
        <v>24</v>
      </c>
      <c r="AJB135" s="1">
        <v>18</v>
      </c>
    </row>
    <row r="136" spans="1:939" s="1" customFormat="1">
      <c r="B136" s="1">
        <v>5</v>
      </c>
      <c r="C136" s="1">
        <v>0</v>
      </c>
      <c r="Z136" s="1">
        <v>0</v>
      </c>
      <c r="AA136" s="1">
        <v>2</v>
      </c>
      <c r="AB136" s="1" t="s">
        <v>7631</v>
      </c>
      <c r="AC136" s="1">
        <v>0</v>
      </c>
      <c r="AE136" s="1">
        <v>8</v>
      </c>
      <c r="AF136" s="1">
        <v>0</v>
      </c>
      <c r="AG136" s="1">
        <v>0</v>
      </c>
      <c r="AI136" s="1">
        <v>132</v>
      </c>
      <c r="AJ136" s="1">
        <v>110</v>
      </c>
      <c r="DR136" s="1">
        <v>80</v>
      </c>
      <c r="DS136" s="1">
        <v>60</v>
      </c>
      <c r="HA136" s="1">
        <v>0</v>
      </c>
      <c r="HB136" s="1">
        <v>0</v>
      </c>
      <c r="HT136" s="1">
        <v>0</v>
      </c>
      <c r="HU136" s="1">
        <v>0</v>
      </c>
      <c r="IP136" s="1">
        <v>98</v>
      </c>
      <c r="IQ136" s="1">
        <v>97</v>
      </c>
      <c r="LX136" s="1">
        <v>64</v>
      </c>
      <c r="LY136" s="1">
        <v>64</v>
      </c>
      <c r="PG136" s="1">
        <v>18</v>
      </c>
      <c r="PH136" s="1">
        <v>18</v>
      </c>
      <c r="SP136" s="1">
        <v>98.7</v>
      </c>
      <c r="SQ136" s="1">
        <v>96.6</v>
      </c>
      <c r="VX136" s="1">
        <v>1</v>
      </c>
      <c r="VY136" s="1">
        <v>1</v>
      </c>
      <c r="WQ136" s="1">
        <v>0</v>
      </c>
      <c r="WR136" s="1">
        <v>0</v>
      </c>
      <c r="ZY136" s="1">
        <v>121.4</v>
      </c>
      <c r="AAZ136" s="1">
        <v>29</v>
      </c>
      <c r="ABC136" s="1">
        <v>10.5</v>
      </c>
      <c r="ABF136" s="1">
        <v>31</v>
      </c>
      <c r="ABV136" s="1">
        <v>131</v>
      </c>
      <c r="ABY136" s="1">
        <v>4.2</v>
      </c>
      <c r="ACB136" s="1">
        <v>90</v>
      </c>
      <c r="ACE136" s="1">
        <v>1.1100000000000001</v>
      </c>
      <c r="ACG136" s="1">
        <v>109</v>
      </c>
      <c r="ACH136" s="1">
        <v>111</v>
      </c>
      <c r="ACI136" s="1">
        <v>138</v>
      </c>
      <c r="ACR136" s="1">
        <v>26</v>
      </c>
      <c r="ACU136" s="1">
        <v>1.2</v>
      </c>
      <c r="ACX136" s="1">
        <v>16</v>
      </c>
      <c r="AGS136" s="1">
        <v>1</v>
      </c>
      <c r="AGT136" s="1">
        <v>0</v>
      </c>
      <c r="AGU136" s="1">
        <v>1</v>
      </c>
      <c r="AGV136" s="1">
        <v>0</v>
      </c>
      <c r="AGW136" s="1">
        <v>0</v>
      </c>
      <c r="AGX136" s="1">
        <v>0</v>
      </c>
      <c r="AGY136" s="1">
        <v>0</v>
      </c>
      <c r="AGZ136" s="1">
        <v>1</v>
      </c>
      <c r="AHA136" s="1">
        <v>0</v>
      </c>
      <c r="AHB136" s="1">
        <v>0</v>
      </c>
      <c r="AHC136" s="1">
        <v>1</v>
      </c>
      <c r="AHD136" s="1">
        <v>0</v>
      </c>
      <c r="AHE136" s="1">
        <v>0</v>
      </c>
      <c r="AHF136" s="1">
        <v>0</v>
      </c>
      <c r="AHH136" s="1">
        <v>0</v>
      </c>
      <c r="AHI136" s="1">
        <v>0</v>
      </c>
      <c r="AHK136" s="1">
        <v>0</v>
      </c>
      <c r="AHL136" s="1">
        <v>0</v>
      </c>
      <c r="AHM136" s="1">
        <v>0</v>
      </c>
      <c r="AHN136" s="1">
        <v>0</v>
      </c>
      <c r="AHO136" s="1">
        <v>0</v>
      </c>
      <c r="AHP136" s="1">
        <v>0</v>
      </c>
      <c r="AHQ136" s="1">
        <v>0</v>
      </c>
      <c r="AHR136" s="1">
        <v>0</v>
      </c>
      <c r="AIM136" s="1">
        <v>0</v>
      </c>
      <c r="AIN136" s="1">
        <v>0</v>
      </c>
      <c r="AIO136" s="1">
        <v>0</v>
      </c>
      <c r="AIR136" s="1">
        <v>0</v>
      </c>
      <c r="AIT136" s="3">
        <v>1</v>
      </c>
      <c r="AIU136" s="1">
        <v>1</v>
      </c>
      <c r="AIV136" s="1">
        <v>0</v>
      </c>
      <c r="AIW136" s="1">
        <v>0</v>
      </c>
      <c r="AIX136" s="1">
        <v>41</v>
      </c>
      <c r="AJB136" s="1">
        <v>28</v>
      </c>
    </row>
    <row r="137" spans="1:939" s="1" customFormat="1">
      <c r="B137" s="1">
        <v>6</v>
      </c>
      <c r="C137" s="1">
        <v>1</v>
      </c>
      <c r="D137" s="1" t="s">
        <v>5965</v>
      </c>
      <c r="O137" s="1">
        <v>1</v>
      </c>
      <c r="Z137" s="1">
        <v>0</v>
      </c>
      <c r="AA137" s="1">
        <v>2</v>
      </c>
      <c r="AB137" s="1" t="s">
        <v>7632</v>
      </c>
      <c r="AC137" s="1">
        <v>0</v>
      </c>
      <c r="AE137" s="1">
        <v>3</v>
      </c>
      <c r="AF137" s="1">
        <v>0</v>
      </c>
      <c r="AG137" s="1">
        <v>0</v>
      </c>
      <c r="AI137" s="1">
        <v>118</v>
      </c>
      <c r="AJ137" s="1">
        <v>110</v>
      </c>
      <c r="DR137" s="1">
        <v>80</v>
      </c>
      <c r="DS137" s="1">
        <v>72</v>
      </c>
      <c r="HA137" s="1">
        <v>0</v>
      </c>
      <c r="HB137" s="1">
        <v>0</v>
      </c>
      <c r="HT137" s="1">
        <v>0</v>
      </c>
      <c r="HU137" s="1">
        <v>0</v>
      </c>
      <c r="IP137" s="1">
        <v>100</v>
      </c>
      <c r="IQ137" s="1">
        <v>98</v>
      </c>
      <c r="LX137" s="1">
        <v>56</v>
      </c>
      <c r="LY137" s="1">
        <v>74</v>
      </c>
      <c r="PG137" s="1">
        <v>18</v>
      </c>
      <c r="PH137" s="1">
        <v>18</v>
      </c>
      <c r="SP137" s="1">
        <v>96.9</v>
      </c>
      <c r="SQ137" s="1">
        <v>97.1</v>
      </c>
      <c r="VX137" s="1">
        <v>1</v>
      </c>
      <c r="VY137" s="1">
        <v>0</v>
      </c>
      <c r="WQ137" s="1">
        <v>0</v>
      </c>
      <c r="WR137" s="1">
        <v>0</v>
      </c>
      <c r="ZY137" s="1">
        <v>120.5</v>
      </c>
      <c r="AAZ137" s="1">
        <v>27</v>
      </c>
      <c r="ABA137" s="1">
        <v>29</v>
      </c>
      <c r="ABC137" s="1">
        <v>11.2</v>
      </c>
      <c r="ABD137" s="1">
        <v>11.6</v>
      </c>
      <c r="ABF137" s="1">
        <v>30</v>
      </c>
      <c r="ABG137" s="1">
        <v>36</v>
      </c>
      <c r="ABV137" s="1">
        <v>127</v>
      </c>
      <c r="ABW137" s="1">
        <v>129</v>
      </c>
      <c r="ABY137" s="1">
        <v>4.4000000000000004</v>
      </c>
      <c r="ABZ137" s="1">
        <v>4.5999999999999996</v>
      </c>
      <c r="ACB137" s="1">
        <v>93</v>
      </c>
      <c r="ACC137" s="1">
        <v>86</v>
      </c>
      <c r="ACE137" s="1">
        <v>0.96</v>
      </c>
      <c r="ACG137" s="1">
        <v>109</v>
      </c>
      <c r="ACH137" s="1">
        <v>110</v>
      </c>
      <c r="ACI137" s="1">
        <v>145</v>
      </c>
      <c r="ACJ137" s="1">
        <v>183</v>
      </c>
      <c r="ACR137" s="1">
        <v>30</v>
      </c>
      <c r="ACS137" s="1">
        <v>36</v>
      </c>
      <c r="ACU137" s="1">
        <v>1.2</v>
      </c>
      <c r="ACV137" s="1">
        <v>1.2</v>
      </c>
      <c r="ACX137" s="1">
        <v>13</v>
      </c>
      <c r="ACY137" s="1">
        <v>19</v>
      </c>
      <c r="AGS137" s="1">
        <v>1</v>
      </c>
      <c r="AGT137" s="1">
        <v>0</v>
      </c>
      <c r="AGU137" s="1">
        <v>1</v>
      </c>
      <c r="AGV137" s="1">
        <v>0</v>
      </c>
      <c r="AGW137" s="1">
        <v>0</v>
      </c>
      <c r="AGX137" s="1">
        <v>0</v>
      </c>
      <c r="AGY137" s="1">
        <v>0</v>
      </c>
      <c r="AGZ137" s="1">
        <v>2</v>
      </c>
      <c r="AHA137" s="1">
        <v>0</v>
      </c>
      <c r="AHB137" s="1">
        <v>0</v>
      </c>
      <c r="AHC137" s="1">
        <v>1</v>
      </c>
      <c r="AHD137" s="1">
        <v>0</v>
      </c>
      <c r="AHE137" s="1">
        <v>0</v>
      </c>
      <c r="AHF137" s="1">
        <v>0</v>
      </c>
      <c r="AHH137" s="1">
        <v>0</v>
      </c>
      <c r="AHI137" s="1">
        <v>0</v>
      </c>
      <c r="AHK137" s="1">
        <v>0</v>
      </c>
      <c r="AHL137" s="1">
        <v>0</v>
      </c>
      <c r="AHM137" s="1">
        <v>0</v>
      </c>
      <c r="AHN137" s="1">
        <v>0</v>
      </c>
      <c r="AHO137" s="1">
        <v>0</v>
      </c>
      <c r="AHP137" s="1">
        <v>0</v>
      </c>
      <c r="AHQ137" s="1">
        <v>0</v>
      </c>
      <c r="AHR137" s="1">
        <v>0</v>
      </c>
      <c r="AIM137" s="1">
        <v>0</v>
      </c>
      <c r="AIN137" s="1">
        <v>0</v>
      </c>
      <c r="AIO137" s="1">
        <v>0</v>
      </c>
      <c r="AIR137" s="1">
        <v>0</v>
      </c>
      <c r="AIT137" s="3">
        <v>2</v>
      </c>
      <c r="AIU137" s="1">
        <v>0</v>
      </c>
      <c r="AIV137" s="1">
        <v>0</v>
      </c>
      <c r="AIW137" s="1">
        <v>0</v>
      </c>
      <c r="AIX137" s="1">
        <v>33</v>
      </c>
      <c r="AIY137" s="1">
        <v>44</v>
      </c>
    </row>
    <row r="138" spans="1:939" s="1" customFormat="1">
      <c r="B138" s="1">
        <v>7</v>
      </c>
      <c r="C138" s="1">
        <v>1</v>
      </c>
      <c r="D138" s="1" t="s">
        <v>3573</v>
      </c>
      <c r="O138" s="1">
        <v>1</v>
      </c>
      <c r="Z138" s="1">
        <v>0</v>
      </c>
      <c r="AA138" s="1">
        <v>2</v>
      </c>
      <c r="AB138" s="1" t="s">
        <v>7633</v>
      </c>
      <c r="AC138" s="1">
        <v>1</v>
      </c>
      <c r="AD138" s="1">
        <v>0</v>
      </c>
      <c r="AE138" s="1">
        <v>2</v>
      </c>
      <c r="AF138" s="1">
        <v>0</v>
      </c>
      <c r="AG138" s="1">
        <v>0</v>
      </c>
      <c r="AI138" s="1">
        <v>108</v>
      </c>
      <c r="AJ138" s="1">
        <v>134</v>
      </c>
      <c r="DR138" s="1">
        <v>82</v>
      </c>
      <c r="DS138" s="1">
        <v>72</v>
      </c>
      <c r="HA138" s="1">
        <v>0</v>
      </c>
      <c r="HB138" s="1">
        <v>0</v>
      </c>
      <c r="HT138" s="1">
        <v>0</v>
      </c>
      <c r="HU138" s="1">
        <v>0</v>
      </c>
      <c r="IP138" s="1">
        <v>99</v>
      </c>
      <c r="IQ138" s="1">
        <v>100</v>
      </c>
      <c r="LX138" s="1">
        <v>62</v>
      </c>
      <c r="LY138" s="1">
        <v>64</v>
      </c>
      <c r="PG138" s="1">
        <v>18</v>
      </c>
      <c r="PH138" s="1">
        <v>22</v>
      </c>
      <c r="SP138" s="1">
        <v>97.2</v>
      </c>
      <c r="SQ138" s="1">
        <v>97.1</v>
      </c>
      <c r="VX138" s="1">
        <v>0</v>
      </c>
      <c r="VY138" s="1">
        <v>0</v>
      </c>
      <c r="WQ138" s="1">
        <v>0</v>
      </c>
      <c r="WR138" s="1">
        <v>0</v>
      </c>
      <c r="ZY138" s="1">
        <v>129.6</v>
      </c>
      <c r="AAZ138" s="1">
        <v>29</v>
      </c>
      <c r="ABC138" s="1">
        <v>11.9</v>
      </c>
      <c r="ABF138" s="1">
        <v>35</v>
      </c>
      <c r="ABV138" s="1">
        <v>130</v>
      </c>
      <c r="ABY138" s="1">
        <v>4.2</v>
      </c>
      <c r="ACB138" s="1">
        <v>89</v>
      </c>
      <c r="ACE138" s="1">
        <v>1.0900000000000001</v>
      </c>
      <c r="ACG138" s="1">
        <v>110</v>
      </c>
      <c r="ACH138" s="1">
        <v>192</v>
      </c>
      <c r="ACR138" s="1">
        <v>33</v>
      </c>
      <c r="ACU138" s="1">
        <v>1.3</v>
      </c>
      <c r="ACX138" s="1">
        <v>18</v>
      </c>
      <c r="AGS138" s="1">
        <v>0</v>
      </c>
      <c r="AGT138" s="1">
        <v>0</v>
      </c>
      <c r="AGU138" s="1">
        <v>0</v>
      </c>
      <c r="AGV138" s="1">
        <v>0</v>
      </c>
      <c r="AGW138" s="1">
        <v>0</v>
      </c>
      <c r="AGX138" s="1">
        <v>0</v>
      </c>
      <c r="AGY138" s="1">
        <v>0</v>
      </c>
      <c r="AGZ138" s="1">
        <v>0</v>
      </c>
      <c r="AHA138" s="1">
        <v>0</v>
      </c>
      <c r="AHB138" s="1">
        <v>0</v>
      </c>
      <c r="AHC138" s="1">
        <v>1</v>
      </c>
      <c r="AHD138" s="1">
        <v>0</v>
      </c>
      <c r="AHE138" s="1">
        <v>0</v>
      </c>
      <c r="AHF138" s="1">
        <v>0</v>
      </c>
      <c r="AHH138" s="1">
        <v>0</v>
      </c>
      <c r="AHI138" s="1">
        <v>0</v>
      </c>
      <c r="AHK138" s="1">
        <v>0</v>
      </c>
      <c r="AHL138" s="1">
        <v>0</v>
      </c>
      <c r="AHM138" s="1">
        <v>0</v>
      </c>
      <c r="AHN138" s="1">
        <v>0</v>
      </c>
      <c r="AHO138" s="1">
        <v>0</v>
      </c>
      <c r="AHP138" s="1">
        <v>0</v>
      </c>
      <c r="AHQ138" s="1">
        <v>0</v>
      </c>
      <c r="AHR138" s="1">
        <v>0</v>
      </c>
      <c r="AIM138" s="1">
        <v>0</v>
      </c>
      <c r="AIN138" s="1">
        <v>0</v>
      </c>
      <c r="AIO138" s="1">
        <v>0</v>
      </c>
      <c r="AIR138" s="1">
        <v>0</v>
      </c>
      <c r="AIT138" s="3">
        <v>2</v>
      </c>
      <c r="AIU138" s="1">
        <v>0</v>
      </c>
      <c r="AIV138" s="1">
        <v>0</v>
      </c>
      <c r="AIW138" s="1">
        <v>0</v>
      </c>
      <c r="AIX138" s="1">
        <v>38</v>
      </c>
      <c r="AIY138" s="1">
        <v>41</v>
      </c>
    </row>
    <row r="139" spans="1:939" s="80" customFormat="1">
      <c r="B139" s="80">
        <v>8</v>
      </c>
      <c r="C139" s="80">
        <v>0</v>
      </c>
      <c r="Z139" s="80">
        <v>0</v>
      </c>
      <c r="AA139" s="80">
        <v>2</v>
      </c>
      <c r="AC139" s="80">
        <v>0</v>
      </c>
      <c r="AE139" s="80">
        <v>0</v>
      </c>
      <c r="AG139" s="80">
        <v>0</v>
      </c>
      <c r="AGS139" s="80">
        <v>0</v>
      </c>
      <c r="AGT139" s="80">
        <v>0</v>
      </c>
      <c r="AGU139" s="80">
        <v>0</v>
      </c>
      <c r="AGV139" s="80">
        <v>0</v>
      </c>
      <c r="AGW139" s="80">
        <v>0</v>
      </c>
      <c r="AGX139" s="80">
        <v>0</v>
      </c>
      <c r="AGY139" s="80">
        <v>0</v>
      </c>
      <c r="AGZ139" s="80">
        <v>0</v>
      </c>
      <c r="AHA139" s="80">
        <v>0</v>
      </c>
      <c r="AHB139" s="80">
        <v>0</v>
      </c>
      <c r="AHC139" s="80">
        <v>1</v>
      </c>
      <c r="AHD139" s="80">
        <v>0</v>
      </c>
      <c r="AHE139" s="80">
        <v>0</v>
      </c>
      <c r="AHF139" s="80">
        <v>0</v>
      </c>
      <c r="AHH139" s="80">
        <v>0</v>
      </c>
      <c r="AHI139" s="80">
        <v>0</v>
      </c>
      <c r="AHK139" s="80">
        <v>0</v>
      </c>
      <c r="AHL139" s="80">
        <v>0</v>
      </c>
      <c r="AHM139" s="80">
        <v>0</v>
      </c>
      <c r="AHN139" s="80">
        <v>0</v>
      </c>
      <c r="AHO139" s="80">
        <v>0</v>
      </c>
      <c r="AHP139" s="80">
        <v>0</v>
      </c>
      <c r="AHQ139" s="80">
        <v>0</v>
      </c>
      <c r="AHR139" s="80">
        <v>0</v>
      </c>
      <c r="AIM139" s="80">
        <v>0</v>
      </c>
      <c r="AIN139" s="80">
        <v>0</v>
      </c>
      <c r="AIO139" s="80">
        <v>0</v>
      </c>
      <c r="AIR139" s="80">
        <v>0</v>
      </c>
      <c r="AIT139" s="86">
        <v>0</v>
      </c>
      <c r="AIU139" s="80">
        <v>0</v>
      </c>
      <c r="AIV139" s="80">
        <v>0</v>
      </c>
      <c r="AIW139" s="80">
        <v>0</v>
      </c>
    </row>
    <row r="140" spans="1:939" s="1" customFormat="1">
      <c r="A140" s="1">
        <v>25</v>
      </c>
      <c r="B140" s="1">
        <v>1</v>
      </c>
      <c r="C140" s="1">
        <v>1</v>
      </c>
      <c r="D140" s="1" t="s">
        <v>7525</v>
      </c>
      <c r="E140" s="1" t="s">
        <v>7634</v>
      </c>
      <c r="O140" s="1">
        <v>1</v>
      </c>
      <c r="P140" s="1">
        <v>1</v>
      </c>
      <c r="Z140" s="1">
        <v>0</v>
      </c>
      <c r="AA140" s="1">
        <v>0</v>
      </c>
      <c r="AB140" s="1" t="s">
        <v>7635</v>
      </c>
      <c r="AC140" s="1">
        <v>0</v>
      </c>
      <c r="AE140" s="1">
        <v>0</v>
      </c>
      <c r="AG140" s="1">
        <v>0</v>
      </c>
      <c r="AI140" s="1">
        <v>106</v>
      </c>
      <c r="AJ140" s="1">
        <v>113</v>
      </c>
      <c r="AK140" s="1">
        <v>107</v>
      </c>
      <c r="AL140" s="1">
        <v>119</v>
      </c>
      <c r="AM140" s="1">
        <v>126</v>
      </c>
      <c r="DR140" s="1">
        <v>56</v>
      </c>
      <c r="DS140" s="1">
        <v>57</v>
      </c>
      <c r="DT140" s="1">
        <v>56</v>
      </c>
      <c r="DU140" s="1">
        <v>71</v>
      </c>
      <c r="DV140" s="1">
        <v>80</v>
      </c>
      <c r="HE140" s="1">
        <v>2</v>
      </c>
      <c r="HX140" s="1">
        <v>1</v>
      </c>
      <c r="IP140" s="1">
        <v>98</v>
      </c>
      <c r="IQ140" s="1">
        <v>99</v>
      </c>
      <c r="IR140" s="1">
        <v>98</v>
      </c>
      <c r="IS140" s="1">
        <v>97</v>
      </c>
      <c r="IT140" s="1">
        <v>98</v>
      </c>
      <c r="LX140" s="1">
        <v>61</v>
      </c>
      <c r="LY140" s="1">
        <v>68</v>
      </c>
      <c r="LZ140" s="1">
        <v>66</v>
      </c>
      <c r="MA140" s="1">
        <v>85</v>
      </c>
      <c r="MB140" s="1">
        <v>72</v>
      </c>
      <c r="PG140" s="1">
        <v>16</v>
      </c>
      <c r="PH140" s="1">
        <v>19</v>
      </c>
      <c r="PJ140" s="1">
        <v>18</v>
      </c>
      <c r="PK140" s="1">
        <v>16</v>
      </c>
      <c r="SP140" s="1">
        <v>98.6</v>
      </c>
      <c r="SQ140" s="1">
        <v>99</v>
      </c>
      <c r="SR140" s="1">
        <v>99.1</v>
      </c>
      <c r="SS140" s="1">
        <v>97.9</v>
      </c>
      <c r="ST140" s="1">
        <v>98.7</v>
      </c>
      <c r="WB140" s="1">
        <v>1</v>
      </c>
      <c r="WQ140" s="1">
        <v>0</v>
      </c>
      <c r="WR140" s="1">
        <v>0</v>
      </c>
      <c r="WS140" s="1">
        <v>0</v>
      </c>
      <c r="WT140" s="1">
        <v>0</v>
      </c>
      <c r="WU140" s="1">
        <v>0</v>
      </c>
      <c r="AGS140" s="1">
        <v>0</v>
      </c>
      <c r="AGT140" s="1">
        <v>0</v>
      </c>
      <c r="AGU140" s="1">
        <v>0</v>
      </c>
      <c r="AGV140" s="1">
        <v>0</v>
      </c>
      <c r="AGW140" s="1">
        <v>0</v>
      </c>
      <c r="AGX140" s="1">
        <v>0</v>
      </c>
      <c r="AGY140" s="1">
        <v>0</v>
      </c>
      <c r="AGZ140" s="1">
        <v>0</v>
      </c>
      <c r="AHA140" s="1">
        <v>0</v>
      </c>
      <c r="AHB140" s="1">
        <v>0</v>
      </c>
      <c r="AHC140" s="1">
        <v>1</v>
      </c>
      <c r="AHD140" s="1">
        <v>0</v>
      </c>
      <c r="AHE140" s="1">
        <v>0</v>
      </c>
      <c r="AHF140" s="1">
        <v>0</v>
      </c>
      <c r="AHH140" s="1">
        <v>0</v>
      </c>
      <c r="AHI140" s="1">
        <v>0</v>
      </c>
      <c r="AHK140" s="1">
        <v>0</v>
      </c>
      <c r="AHL140" s="1">
        <v>0</v>
      </c>
      <c r="AHM140" s="1">
        <v>0</v>
      </c>
      <c r="AHN140" s="1">
        <v>0</v>
      </c>
      <c r="AHO140" s="1">
        <v>0</v>
      </c>
      <c r="AHP140" s="1">
        <v>0</v>
      </c>
      <c r="AHQ140" s="1">
        <v>0</v>
      </c>
      <c r="AHR140" s="1">
        <v>1</v>
      </c>
      <c r="AIM140" s="1">
        <v>2</v>
      </c>
      <c r="AIN140" s="1">
        <v>0</v>
      </c>
      <c r="AIO140" s="1">
        <v>0</v>
      </c>
      <c r="AIP140" s="1">
        <v>1</v>
      </c>
      <c r="AIQ140" s="1">
        <v>1</v>
      </c>
      <c r="AIR140" s="1">
        <v>1</v>
      </c>
      <c r="AIS140" s="1">
        <v>1</v>
      </c>
      <c r="AIT140" s="3">
        <v>0</v>
      </c>
      <c r="AIU140" s="1">
        <v>1</v>
      </c>
      <c r="AIV140" s="1">
        <v>1</v>
      </c>
      <c r="AIW140" s="1">
        <v>0</v>
      </c>
      <c r="AJB140" s="1">
        <v>40</v>
      </c>
    </row>
    <row r="141" spans="1:939" s="1" customFormat="1">
      <c r="B141" s="1">
        <v>2</v>
      </c>
      <c r="C141" s="1">
        <v>1</v>
      </c>
      <c r="D141" s="1" t="s">
        <v>6511</v>
      </c>
      <c r="E141" s="1" t="s">
        <v>7636</v>
      </c>
      <c r="O141" s="1">
        <v>0</v>
      </c>
      <c r="P141" s="1">
        <v>0</v>
      </c>
      <c r="Z141" s="1">
        <v>0</v>
      </c>
      <c r="AA141" s="1">
        <v>2</v>
      </c>
      <c r="AB141" s="1" t="s">
        <v>7637</v>
      </c>
      <c r="AC141" s="1">
        <v>0</v>
      </c>
      <c r="AE141" s="1">
        <v>0</v>
      </c>
      <c r="AG141" s="1">
        <v>0</v>
      </c>
      <c r="AI141" s="1">
        <v>112</v>
      </c>
      <c r="AJ141" s="1">
        <v>129</v>
      </c>
      <c r="AK141" s="1">
        <v>140</v>
      </c>
      <c r="DR141" s="1">
        <v>68</v>
      </c>
      <c r="DS141" s="1">
        <v>80</v>
      </c>
      <c r="DT141" s="1">
        <v>74</v>
      </c>
      <c r="HA141" s="1">
        <v>2</v>
      </c>
      <c r="HB141" s="1">
        <v>2</v>
      </c>
      <c r="HC141" s="1">
        <v>2</v>
      </c>
      <c r="HT141" s="1">
        <v>0</v>
      </c>
      <c r="HU141" s="1">
        <v>1</v>
      </c>
      <c r="HV141" s="1">
        <v>1</v>
      </c>
      <c r="IP141" s="1">
        <v>97</v>
      </c>
      <c r="IQ141" s="1">
        <v>98</v>
      </c>
      <c r="IR141" s="1">
        <v>98</v>
      </c>
      <c r="LX141" s="1">
        <v>78</v>
      </c>
      <c r="LY141" s="1">
        <v>66</v>
      </c>
      <c r="LZ141" s="1">
        <v>68</v>
      </c>
      <c r="PG141" s="1">
        <v>16</v>
      </c>
      <c r="PH141" s="1">
        <v>16</v>
      </c>
      <c r="PI141" s="1">
        <v>16</v>
      </c>
      <c r="SP141" s="1">
        <v>98.7</v>
      </c>
      <c r="SQ141" s="1">
        <v>98.2</v>
      </c>
      <c r="SR141" s="1">
        <v>98.4</v>
      </c>
      <c r="VX141" s="1">
        <v>1</v>
      </c>
      <c r="VY141" s="1">
        <v>1</v>
      </c>
      <c r="VZ141" s="1">
        <v>1</v>
      </c>
      <c r="WQ141" s="1">
        <v>0</v>
      </c>
      <c r="WR141" s="1">
        <v>0</v>
      </c>
      <c r="WS141" s="1">
        <v>0</v>
      </c>
      <c r="AGS141" s="1">
        <v>1</v>
      </c>
      <c r="AGT141" s="1">
        <v>0</v>
      </c>
      <c r="AGU141" s="1">
        <v>0</v>
      </c>
      <c r="AGV141" s="1">
        <v>1</v>
      </c>
      <c r="AGW141" s="1">
        <v>0</v>
      </c>
      <c r="AGX141" s="1">
        <v>0</v>
      </c>
      <c r="AGY141" s="1">
        <v>0</v>
      </c>
      <c r="AGZ141" s="1">
        <v>0</v>
      </c>
      <c r="AHA141" s="1">
        <v>0</v>
      </c>
      <c r="AHB141" s="1">
        <v>0</v>
      </c>
      <c r="AHC141" s="1">
        <v>1</v>
      </c>
      <c r="AHD141" s="1">
        <v>0</v>
      </c>
      <c r="AHE141" s="1">
        <v>0</v>
      </c>
      <c r="AHF141" s="1">
        <v>0</v>
      </c>
      <c r="AHH141" s="1">
        <v>0</v>
      </c>
      <c r="AHI141" s="1">
        <v>0</v>
      </c>
      <c r="AHK141" s="1">
        <v>0</v>
      </c>
      <c r="AHL141" s="1">
        <v>0</v>
      </c>
      <c r="AHM141" s="1">
        <v>0</v>
      </c>
      <c r="AHN141" s="1">
        <v>0</v>
      </c>
      <c r="AHO141" s="1">
        <v>0</v>
      </c>
      <c r="AHP141" s="1">
        <v>0</v>
      </c>
      <c r="AHQ141" s="1">
        <v>0</v>
      </c>
      <c r="AHR141" s="1">
        <v>0</v>
      </c>
      <c r="AIN141" s="1">
        <v>0</v>
      </c>
      <c r="AIO141" s="1">
        <v>0</v>
      </c>
      <c r="AIT141" s="3">
        <v>1</v>
      </c>
      <c r="AIU141" s="1">
        <v>2</v>
      </c>
      <c r="AIV141" s="1">
        <v>1</v>
      </c>
      <c r="AIW141" s="1">
        <v>2</v>
      </c>
      <c r="AIX141" s="1">
        <v>31</v>
      </c>
      <c r="AJB141" s="1">
        <v>30</v>
      </c>
    </row>
    <row r="142" spans="1:939" s="1" customFormat="1">
      <c r="B142" s="1">
        <v>3</v>
      </c>
      <c r="C142" s="1">
        <v>1</v>
      </c>
      <c r="D142" s="1" t="s">
        <v>7638</v>
      </c>
      <c r="E142" s="1" t="s">
        <v>5146</v>
      </c>
      <c r="F142" s="1" t="s">
        <v>7639</v>
      </c>
      <c r="O142" s="1">
        <v>1</v>
      </c>
      <c r="P142" s="1">
        <v>0</v>
      </c>
      <c r="Q142" s="1">
        <v>0</v>
      </c>
      <c r="Z142" s="1">
        <v>0</v>
      </c>
      <c r="AA142" s="1">
        <v>2</v>
      </c>
      <c r="AB142" s="1" t="s">
        <v>7640</v>
      </c>
      <c r="AC142" s="1">
        <v>0</v>
      </c>
      <c r="AE142" s="1">
        <v>0</v>
      </c>
      <c r="AG142" s="1">
        <v>0</v>
      </c>
      <c r="AI142" s="1">
        <v>112</v>
      </c>
      <c r="AJ142" s="1">
        <v>142</v>
      </c>
      <c r="DR142" s="1">
        <v>72</v>
      </c>
      <c r="DS142" s="1">
        <v>96</v>
      </c>
      <c r="HA142" s="1">
        <v>2</v>
      </c>
      <c r="HB142" s="1">
        <v>0</v>
      </c>
      <c r="HT142" s="1">
        <v>0</v>
      </c>
      <c r="HU142" s="1">
        <v>1</v>
      </c>
      <c r="IP142" s="1">
        <v>98</v>
      </c>
      <c r="IQ142" s="1">
        <v>98</v>
      </c>
      <c r="LX142" s="1">
        <v>67</v>
      </c>
      <c r="LY142" s="1">
        <v>68</v>
      </c>
      <c r="PG142" s="1">
        <v>14</v>
      </c>
      <c r="PH142" s="1">
        <v>14</v>
      </c>
      <c r="SP142" s="1">
        <v>98.7</v>
      </c>
      <c r="SQ142" s="1">
        <v>98.4</v>
      </c>
      <c r="VX142" s="1">
        <v>1</v>
      </c>
      <c r="VY142" s="1">
        <v>1</v>
      </c>
      <c r="WQ142" s="1">
        <v>0</v>
      </c>
      <c r="WR142" s="1">
        <v>0</v>
      </c>
      <c r="AGS142" s="1">
        <v>1</v>
      </c>
      <c r="AGT142" s="1">
        <v>0</v>
      </c>
      <c r="AGU142" s="1">
        <v>0</v>
      </c>
      <c r="AGV142" s="1">
        <v>1</v>
      </c>
      <c r="AGW142" s="1">
        <v>0</v>
      </c>
      <c r="AGX142" s="1">
        <v>0</v>
      </c>
      <c r="AGY142" s="1">
        <v>0</v>
      </c>
      <c r="AGZ142" s="1">
        <v>0</v>
      </c>
      <c r="AHA142" s="1">
        <v>0</v>
      </c>
      <c r="AHB142" s="1">
        <v>0</v>
      </c>
      <c r="AHC142" s="1">
        <v>1</v>
      </c>
      <c r="AHD142" s="1">
        <v>0</v>
      </c>
      <c r="AHE142" s="1">
        <v>0</v>
      </c>
      <c r="AHF142" s="1">
        <v>0</v>
      </c>
      <c r="AHH142" s="1">
        <v>0</v>
      </c>
      <c r="AHI142" s="1">
        <v>0</v>
      </c>
      <c r="AHK142" s="1">
        <v>0</v>
      </c>
      <c r="AHL142" s="1">
        <v>0</v>
      </c>
      <c r="AHM142" s="1">
        <v>0</v>
      </c>
      <c r="AHN142" s="1">
        <v>0</v>
      </c>
      <c r="AHO142" s="1">
        <v>0</v>
      </c>
      <c r="AHP142" s="1">
        <v>0</v>
      </c>
      <c r="AHQ142" s="1">
        <v>0</v>
      </c>
      <c r="AHR142" s="1">
        <v>1</v>
      </c>
      <c r="AIN142" s="1">
        <v>0</v>
      </c>
      <c r="AIO142" s="1">
        <v>0</v>
      </c>
      <c r="AIT142" s="3">
        <v>2</v>
      </c>
      <c r="AIU142" s="1">
        <v>0</v>
      </c>
      <c r="AIV142" s="1">
        <v>0</v>
      </c>
      <c r="AIW142" s="1">
        <v>0</v>
      </c>
      <c r="AIX142" s="1">
        <v>25</v>
      </c>
      <c r="AIY142" s="1">
        <v>50</v>
      </c>
    </row>
    <row r="143" spans="1:939" s="18" customFormat="1">
      <c r="B143" s="18">
        <v>4</v>
      </c>
      <c r="C143" s="18">
        <v>1</v>
      </c>
      <c r="D143" s="18" t="s">
        <v>7641</v>
      </c>
      <c r="O143" s="18">
        <v>0</v>
      </c>
      <c r="Z143" s="18">
        <v>0</v>
      </c>
      <c r="AA143" s="18">
        <v>2</v>
      </c>
      <c r="AC143" s="18">
        <v>0</v>
      </c>
      <c r="AE143" s="18">
        <v>0</v>
      </c>
      <c r="AG143" s="18">
        <v>0</v>
      </c>
      <c r="AI143" s="18">
        <v>130</v>
      </c>
      <c r="DR143" s="18">
        <v>82</v>
      </c>
      <c r="HA143" s="18">
        <v>2</v>
      </c>
      <c r="HT143" s="18">
        <v>0</v>
      </c>
      <c r="IP143" s="18">
        <v>98</v>
      </c>
      <c r="LX143" s="18">
        <v>86</v>
      </c>
      <c r="PG143" s="18">
        <v>16</v>
      </c>
      <c r="SP143" s="18">
        <v>98.8</v>
      </c>
      <c r="VX143" s="18">
        <v>0</v>
      </c>
      <c r="WQ143" s="18">
        <v>0</v>
      </c>
      <c r="AGS143" s="18">
        <v>0</v>
      </c>
      <c r="AGT143" s="18">
        <v>0</v>
      </c>
      <c r="AGU143" s="18">
        <v>0</v>
      </c>
      <c r="AGV143" s="18">
        <v>0</v>
      </c>
      <c r="AGW143" s="18">
        <v>0</v>
      </c>
      <c r="AGX143" s="18">
        <v>0</v>
      </c>
      <c r="AGY143" s="18">
        <v>0</v>
      </c>
      <c r="AGZ143" s="18">
        <v>0</v>
      </c>
      <c r="AHA143" s="18">
        <v>0</v>
      </c>
      <c r="AHB143" s="18">
        <v>0</v>
      </c>
      <c r="AHC143" s="18">
        <v>1</v>
      </c>
      <c r="AHD143" s="18">
        <v>0</v>
      </c>
      <c r="AHE143" s="18">
        <v>0</v>
      </c>
      <c r="AHF143" s="18">
        <v>0</v>
      </c>
      <c r="AHH143" s="18">
        <v>0</v>
      </c>
      <c r="AHI143" s="18">
        <v>0</v>
      </c>
      <c r="AHK143" s="18">
        <v>0</v>
      </c>
      <c r="AHL143" s="18">
        <v>0</v>
      </c>
      <c r="AHM143" s="18">
        <v>0</v>
      </c>
      <c r="AHN143" s="18">
        <v>0</v>
      </c>
      <c r="AHO143" s="18">
        <v>0</v>
      </c>
      <c r="AHP143" s="18">
        <v>0</v>
      </c>
      <c r="AHQ143" s="18">
        <v>0</v>
      </c>
      <c r="AHR143" s="18">
        <v>0</v>
      </c>
      <c r="AIN143" s="18">
        <v>0</v>
      </c>
      <c r="AIO143" s="18">
        <v>0</v>
      </c>
      <c r="AIT143" s="79">
        <v>1</v>
      </c>
      <c r="AIU143" s="18">
        <v>0</v>
      </c>
      <c r="AIV143" s="18">
        <v>0</v>
      </c>
      <c r="AIW143" s="18">
        <v>0</v>
      </c>
      <c r="AIX143" s="18">
        <v>24</v>
      </c>
    </row>
    <row r="144" spans="1:939" s="14" customFormat="1">
      <c r="A144" s="14">
        <v>26</v>
      </c>
      <c r="B144" s="14">
        <v>1</v>
      </c>
      <c r="C144" s="14">
        <v>1</v>
      </c>
      <c r="D144" s="14" t="s">
        <v>7642</v>
      </c>
      <c r="E144" s="14" t="s">
        <v>5602</v>
      </c>
      <c r="O144" s="14">
        <v>0</v>
      </c>
      <c r="P144" s="14">
        <v>0</v>
      </c>
      <c r="Z144" s="14">
        <v>0</v>
      </c>
      <c r="AA144" s="14">
        <v>1</v>
      </c>
      <c r="AB144" s="14" t="s">
        <v>7643</v>
      </c>
      <c r="AC144" s="14">
        <v>0</v>
      </c>
      <c r="AE144" s="14">
        <v>0</v>
      </c>
      <c r="AG144" s="14">
        <v>0</v>
      </c>
      <c r="AI144" s="14">
        <v>168</v>
      </c>
      <c r="AJ144" s="14">
        <v>136</v>
      </c>
      <c r="AK144" s="14">
        <v>168</v>
      </c>
      <c r="DR144" s="14">
        <v>100</v>
      </c>
      <c r="DS144" s="14">
        <v>98</v>
      </c>
      <c r="DT144" s="14">
        <v>88</v>
      </c>
      <c r="HA144" s="14">
        <v>2</v>
      </c>
      <c r="HB144" s="14">
        <v>2</v>
      </c>
      <c r="HC144" s="14">
        <v>2</v>
      </c>
      <c r="HT144" s="14">
        <v>0</v>
      </c>
      <c r="HU144" s="14">
        <v>0</v>
      </c>
      <c r="HV144" s="14">
        <v>0</v>
      </c>
      <c r="IP144" s="14">
        <v>98</v>
      </c>
      <c r="IR144" s="14">
        <v>93.5</v>
      </c>
      <c r="LX144" s="14">
        <v>90</v>
      </c>
      <c r="LZ144" s="14">
        <v>90</v>
      </c>
      <c r="PG144" s="14">
        <v>22</v>
      </c>
      <c r="PI144" s="14">
        <v>20</v>
      </c>
      <c r="SP144" s="14">
        <v>95.7</v>
      </c>
      <c r="SR144" s="14">
        <v>98</v>
      </c>
      <c r="VX144" s="14">
        <v>0</v>
      </c>
      <c r="VZ144" s="14">
        <v>0</v>
      </c>
      <c r="WQ144" s="14">
        <v>0</v>
      </c>
      <c r="WS144" s="14">
        <v>0</v>
      </c>
      <c r="AGS144" s="14">
        <v>1</v>
      </c>
      <c r="AGT144" s="14">
        <v>0</v>
      </c>
      <c r="AGU144" s="14">
        <v>0</v>
      </c>
      <c r="AGV144" s="14">
        <v>1</v>
      </c>
      <c r="AGW144" s="14">
        <v>0</v>
      </c>
      <c r="AGX144" s="14">
        <v>1</v>
      </c>
      <c r="AGY144" s="14">
        <v>0</v>
      </c>
      <c r="AGZ144" s="14">
        <v>0</v>
      </c>
      <c r="AHA144" s="14">
        <v>0</v>
      </c>
      <c r="AHB144" s="14">
        <v>0</v>
      </c>
      <c r="AHC144" s="14">
        <v>1</v>
      </c>
      <c r="AHD144" s="14">
        <v>0</v>
      </c>
      <c r="AHE144" s="14">
        <v>0</v>
      </c>
      <c r="AHF144" s="14">
        <v>0</v>
      </c>
      <c r="AHH144" s="14">
        <v>0</v>
      </c>
      <c r="AHI144" s="14">
        <v>0</v>
      </c>
      <c r="AHK144" s="14">
        <v>0</v>
      </c>
      <c r="AHL144" s="14">
        <v>0</v>
      </c>
      <c r="AHM144" s="14">
        <v>0</v>
      </c>
      <c r="AHN144" s="14">
        <v>0</v>
      </c>
      <c r="AHO144" s="14">
        <v>0</v>
      </c>
      <c r="AHP144" s="14">
        <v>0</v>
      </c>
      <c r="AHQ144" s="14">
        <v>0</v>
      </c>
      <c r="AHR144" s="14">
        <v>5</v>
      </c>
      <c r="AIM144" s="14">
        <v>0</v>
      </c>
      <c r="AIN144" s="14">
        <v>0</v>
      </c>
      <c r="AIO144" s="14">
        <v>0</v>
      </c>
      <c r="AIP144" s="14">
        <v>1</v>
      </c>
      <c r="AIQ144" s="14">
        <v>1</v>
      </c>
      <c r="AIR144" s="14">
        <v>1</v>
      </c>
      <c r="AIS144" s="14">
        <v>1</v>
      </c>
      <c r="AIT144" s="60">
        <v>2</v>
      </c>
      <c r="AIV144" s="14">
        <v>0</v>
      </c>
      <c r="AIW144" s="14">
        <v>0</v>
      </c>
      <c r="AIX144" s="14">
        <v>65</v>
      </c>
      <c r="AIY144" s="14">
        <v>58</v>
      </c>
    </row>
    <row r="145" spans="1:951" s="14" customFormat="1">
      <c r="B145" s="14">
        <v>2</v>
      </c>
      <c r="C145" s="14">
        <v>0</v>
      </c>
      <c r="Z145" s="14">
        <v>0</v>
      </c>
      <c r="AA145" s="14">
        <v>2</v>
      </c>
      <c r="AB145" s="14" t="s">
        <v>7644</v>
      </c>
      <c r="AC145" s="14">
        <v>1</v>
      </c>
      <c r="AD145" s="14">
        <v>0</v>
      </c>
      <c r="AE145" s="14">
        <v>0</v>
      </c>
      <c r="AG145" s="14">
        <v>0</v>
      </c>
      <c r="AI145" s="14">
        <v>158</v>
      </c>
      <c r="AJ145" s="14">
        <v>176</v>
      </c>
      <c r="DR145" s="14">
        <v>90</v>
      </c>
      <c r="DS145" s="14">
        <v>94</v>
      </c>
      <c r="HA145" s="14">
        <v>2</v>
      </c>
      <c r="HB145" s="14">
        <v>2</v>
      </c>
      <c r="HT145" s="14">
        <v>0</v>
      </c>
      <c r="HU145" s="14">
        <v>0</v>
      </c>
      <c r="IP145" s="14">
        <v>97</v>
      </c>
      <c r="IQ145" s="14">
        <v>94.5</v>
      </c>
      <c r="LX145" s="14">
        <v>90</v>
      </c>
      <c r="LY145" s="14">
        <v>90</v>
      </c>
      <c r="PG145" s="14">
        <v>20</v>
      </c>
      <c r="PH145" s="14">
        <v>22</v>
      </c>
      <c r="SP145" s="14">
        <v>95.2</v>
      </c>
      <c r="SQ145" s="14">
        <v>96.2</v>
      </c>
      <c r="VX145" s="14">
        <v>0</v>
      </c>
      <c r="VY145" s="14">
        <v>1</v>
      </c>
      <c r="WQ145" s="14">
        <v>0</v>
      </c>
      <c r="WR145" s="14">
        <v>0</v>
      </c>
      <c r="ABB145" s="14">
        <v>14.7</v>
      </c>
      <c r="ABE145" s="14">
        <v>44.3</v>
      </c>
      <c r="ABM145" s="14">
        <v>8.75</v>
      </c>
      <c r="ABO145" s="14">
        <v>165</v>
      </c>
      <c r="ABQ145" s="14" t="s">
        <v>7645</v>
      </c>
      <c r="ABU145" s="14">
        <v>127</v>
      </c>
      <c r="ABX145" s="14">
        <v>4.4000000000000004</v>
      </c>
      <c r="ACA145" s="14">
        <v>93</v>
      </c>
      <c r="ACD145" s="14">
        <v>8.4</v>
      </c>
      <c r="ACG145" s="14">
        <v>73</v>
      </c>
      <c r="ACQ145" s="14">
        <v>12</v>
      </c>
      <c r="ACT145" s="14">
        <v>0.86</v>
      </c>
      <c r="ACW145" s="14">
        <v>13</v>
      </c>
      <c r="AGS145" s="14">
        <v>1</v>
      </c>
      <c r="AGT145" s="14">
        <v>0</v>
      </c>
      <c r="AGU145" s="14">
        <v>0</v>
      </c>
      <c r="AGV145" s="14">
        <v>1</v>
      </c>
      <c r="AGW145" s="14">
        <v>0</v>
      </c>
      <c r="AGX145" s="14">
        <v>1</v>
      </c>
      <c r="AGY145" s="14">
        <v>0</v>
      </c>
      <c r="AGZ145" s="14">
        <v>1</v>
      </c>
      <c r="AHA145" s="14">
        <v>0</v>
      </c>
      <c r="AHB145" s="14">
        <v>0</v>
      </c>
      <c r="AHC145" s="14">
        <v>1</v>
      </c>
      <c r="AHD145" s="14">
        <v>0</v>
      </c>
      <c r="AHE145" s="14">
        <v>0</v>
      </c>
      <c r="AHF145" s="14">
        <v>0</v>
      </c>
      <c r="AHH145" s="14">
        <v>0</v>
      </c>
      <c r="AHI145" s="14">
        <v>0</v>
      </c>
      <c r="AHK145" s="14">
        <v>0</v>
      </c>
      <c r="AHL145" s="14">
        <v>0</v>
      </c>
      <c r="AHM145" s="14">
        <v>0</v>
      </c>
      <c r="AHN145" s="14">
        <v>0</v>
      </c>
      <c r="AHO145" s="14">
        <v>0</v>
      </c>
      <c r="AHP145" s="14">
        <v>0</v>
      </c>
      <c r="AHQ145" s="14">
        <v>0</v>
      </c>
      <c r="AHR145" s="14">
        <v>6</v>
      </c>
      <c r="AIM145" s="14">
        <v>0</v>
      </c>
      <c r="AIN145" s="14">
        <v>0</v>
      </c>
      <c r="AIO145" s="14">
        <v>0</v>
      </c>
      <c r="AIT145" s="60">
        <v>2</v>
      </c>
      <c r="AIV145" s="14">
        <v>0</v>
      </c>
      <c r="AIW145" s="14">
        <v>0</v>
      </c>
      <c r="AIX145" s="14">
        <v>32</v>
      </c>
      <c r="AIY145" s="14">
        <v>59</v>
      </c>
    </row>
    <row r="146" spans="1:951" s="14" customFormat="1">
      <c r="B146" s="14">
        <v>3</v>
      </c>
      <c r="C146" s="14">
        <v>1</v>
      </c>
      <c r="D146" s="14" t="s">
        <v>3485</v>
      </c>
      <c r="E146" s="14" t="s">
        <v>7646</v>
      </c>
      <c r="O146" s="14">
        <v>0</v>
      </c>
      <c r="P146" s="14">
        <v>0</v>
      </c>
      <c r="Z146" s="14">
        <v>0</v>
      </c>
      <c r="AA146" s="14">
        <v>1</v>
      </c>
      <c r="AB146" s="14" t="s">
        <v>7647</v>
      </c>
      <c r="AC146" s="14">
        <v>0</v>
      </c>
      <c r="AE146" s="14">
        <v>1</v>
      </c>
      <c r="AF146" s="14">
        <v>0</v>
      </c>
      <c r="AG146" s="14">
        <v>0</v>
      </c>
      <c r="AI146" s="14">
        <v>180</v>
      </c>
      <c r="AJ146" s="14">
        <v>158</v>
      </c>
      <c r="DR146" s="14">
        <v>100</v>
      </c>
      <c r="DS146" s="14">
        <v>90</v>
      </c>
      <c r="HA146" s="14">
        <v>2</v>
      </c>
      <c r="HB146" s="14">
        <v>2</v>
      </c>
      <c r="HT146" s="14">
        <v>0</v>
      </c>
      <c r="HU146" s="14">
        <v>0</v>
      </c>
      <c r="IP146" s="14">
        <v>97</v>
      </c>
      <c r="IQ146" s="14">
        <v>99</v>
      </c>
      <c r="LX146" s="14">
        <v>84</v>
      </c>
      <c r="LY146" s="14">
        <v>86</v>
      </c>
      <c r="PG146" s="14">
        <v>20</v>
      </c>
      <c r="PH146" s="14">
        <v>22</v>
      </c>
      <c r="SP146" s="14">
        <v>96.1</v>
      </c>
      <c r="SQ146" s="14">
        <v>97</v>
      </c>
      <c r="VX146" s="14">
        <v>0</v>
      </c>
      <c r="VY146" s="14">
        <v>0</v>
      </c>
      <c r="WQ146" s="14">
        <v>0</v>
      </c>
      <c r="WR146" s="14">
        <v>0</v>
      </c>
      <c r="ABU146" s="14">
        <v>132</v>
      </c>
      <c r="ABX146" s="14">
        <v>4.0999999999999996</v>
      </c>
      <c r="ACA146" s="14">
        <v>95</v>
      </c>
      <c r="ACD146" s="14">
        <v>8.6999999999999993</v>
      </c>
      <c r="ACG146" s="14">
        <v>89</v>
      </c>
      <c r="ACQ146" s="14">
        <v>11</v>
      </c>
      <c r="ACT146" s="14">
        <v>0.87</v>
      </c>
      <c r="ACW146" s="14">
        <v>12</v>
      </c>
      <c r="AGS146" s="14">
        <v>0</v>
      </c>
      <c r="AGT146" s="14">
        <v>0</v>
      </c>
      <c r="AGU146" s="14">
        <v>0</v>
      </c>
      <c r="AGV146" s="14">
        <v>0</v>
      </c>
      <c r="AGW146" s="14">
        <v>0</v>
      </c>
      <c r="AGX146" s="14">
        <v>1</v>
      </c>
      <c r="AGY146" s="14">
        <v>0</v>
      </c>
      <c r="AGZ146" s="14">
        <v>1</v>
      </c>
      <c r="AHA146" s="14">
        <v>0</v>
      </c>
      <c r="AHB146" s="14">
        <v>0</v>
      </c>
      <c r="AHC146" s="14">
        <v>1</v>
      </c>
      <c r="AHD146" s="14">
        <v>0</v>
      </c>
      <c r="AHE146" s="14">
        <v>0</v>
      </c>
      <c r="AHF146" s="14">
        <v>0</v>
      </c>
      <c r="AHH146" s="14">
        <v>0</v>
      </c>
      <c r="AHI146" s="14">
        <v>0</v>
      </c>
      <c r="AHK146" s="14">
        <v>0</v>
      </c>
      <c r="AHL146" s="14">
        <v>0</v>
      </c>
      <c r="AHM146" s="14">
        <v>0</v>
      </c>
      <c r="AHN146" s="14">
        <v>0</v>
      </c>
      <c r="AHO146" s="14">
        <v>0</v>
      </c>
      <c r="AHP146" s="14">
        <v>0</v>
      </c>
      <c r="AHQ146" s="14">
        <v>0</v>
      </c>
      <c r="AHR146" s="14">
        <v>6</v>
      </c>
      <c r="AIM146" s="14">
        <v>0</v>
      </c>
      <c r="AIN146" s="14">
        <v>0</v>
      </c>
      <c r="AIO146" s="14">
        <v>0</v>
      </c>
      <c r="AIT146" s="60">
        <v>2</v>
      </c>
      <c r="AIV146" s="14">
        <v>0</v>
      </c>
      <c r="AIW146" s="14">
        <v>0</v>
      </c>
      <c r="AIX146" s="14">
        <v>35</v>
      </c>
      <c r="AIY146" s="14">
        <v>30</v>
      </c>
    </row>
    <row r="147" spans="1:951" s="31" customFormat="1">
      <c r="B147" s="31">
        <v>4</v>
      </c>
      <c r="C147" s="31">
        <v>0</v>
      </c>
      <c r="Z147" s="31">
        <v>0</v>
      </c>
      <c r="AA147" s="31">
        <v>2</v>
      </c>
      <c r="AB147" s="31" t="s">
        <v>7648</v>
      </c>
      <c r="AC147" s="31">
        <v>1</v>
      </c>
      <c r="AD147" s="31">
        <v>0</v>
      </c>
      <c r="AE147" s="31">
        <v>1</v>
      </c>
      <c r="AF147" s="31">
        <v>0</v>
      </c>
      <c r="AG147" s="31">
        <v>0</v>
      </c>
      <c r="AI147" s="31">
        <v>162</v>
      </c>
      <c r="DR147" s="31">
        <v>98</v>
      </c>
      <c r="HA147" s="31">
        <v>2</v>
      </c>
      <c r="HT147" s="31">
        <v>0</v>
      </c>
      <c r="IP147" s="31">
        <v>94</v>
      </c>
      <c r="LX147" s="31">
        <v>90</v>
      </c>
      <c r="PG147" s="31">
        <v>20</v>
      </c>
      <c r="SP147" s="31">
        <v>97.8</v>
      </c>
      <c r="VX147" s="31">
        <v>1</v>
      </c>
      <c r="WQ147" s="31">
        <v>0</v>
      </c>
      <c r="AAY147" s="31">
        <v>1.04</v>
      </c>
      <c r="ABB147" s="31">
        <v>16</v>
      </c>
      <c r="ABE147" s="31">
        <v>47</v>
      </c>
      <c r="ABU147" s="31">
        <v>130</v>
      </c>
      <c r="ABX147" s="31">
        <v>4.3</v>
      </c>
      <c r="ACA147" s="31">
        <v>99</v>
      </c>
      <c r="ACD147" s="31">
        <v>1.04</v>
      </c>
      <c r="ACG147" s="31">
        <v>110</v>
      </c>
      <c r="ACQ147" s="31">
        <v>13</v>
      </c>
      <c r="ACT147" s="31">
        <v>0.8</v>
      </c>
      <c r="ACW147" s="31">
        <v>14</v>
      </c>
      <c r="AGS147" s="31">
        <v>0</v>
      </c>
      <c r="AGT147" s="31">
        <v>0</v>
      </c>
      <c r="AGU147" s="31">
        <v>0</v>
      </c>
      <c r="AGV147" s="31">
        <v>0</v>
      </c>
      <c r="AGW147" s="31">
        <v>0</v>
      </c>
      <c r="AGX147" s="31">
        <v>0</v>
      </c>
      <c r="AGY147" s="31">
        <v>0</v>
      </c>
      <c r="AGZ147" s="31">
        <v>0</v>
      </c>
      <c r="AHA147" s="31">
        <v>0</v>
      </c>
      <c r="AHB147" s="31">
        <v>0</v>
      </c>
      <c r="AHC147" s="31">
        <v>1</v>
      </c>
      <c r="AHD147" s="31">
        <v>0</v>
      </c>
      <c r="AHE147" s="31">
        <v>0</v>
      </c>
      <c r="AHF147" s="31">
        <v>0</v>
      </c>
      <c r="AHH147" s="31">
        <v>0</v>
      </c>
      <c r="AHI147" s="31">
        <v>0</v>
      </c>
      <c r="AHK147" s="31">
        <v>0</v>
      </c>
      <c r="AHL147" s="31">
        <v>0</v>
      </c>
      <c r="AHM147" s="31">
        <v>0</v>
      </c>
      <c r="AHN147" s="31">
        <v>0</v>
      </c>
      <c r="AHO147" s="31">
        <v>0</v>
      </c>
      <c r="AHP147" s="31">
        <v>0</v>
      </c>
      <c r="AHQ147" s="31">
        <v>0</v>
      </c>
      <c r="AHR147" s="31">
        <v>2</v>
      </c>
      <c r="AIM147" s="31">
        <v>0</v>
      </c>
      <c r="AIN147" s="31">
        <v>0</v>
      </c>
      <c r="AIO147" s="31">
        <v>0</v>
      </c>
      <c r="AIT147" s="84">
        <v>1</v>
      </c>
      <c r="AIV147" s="31">
        <v>0</v>
      </c>
      <c r="AIW147" s="31">
        <v>0</v>
      </c>
      <c r="AIX147" s="31">
        <v>42</v>
      </c>
    </row>
    <row r="148" spans="1:951" s="1" customFormat="1">
      <c r="A148" s="1">
        <v>27</v>
      </c>
      <c r="B148" s="1">
        <v>1</v>
      </c>
      <c r="C148" s="1">
        <v>1</v>
      </c>
      <c r="D148" s="1" t="s">
        <v>7649</v>
      </c>
      <c r="E148" s="1" t="s">
        <v>5987</v>
      </c>
      <c r="F148" s="1" t="s">
        <v>5911</v>
      </c>
      <c r="O148" s="1">
        <v>0</v>
      </c>
      <c r="P148" s="1">
        <v>0</v>
      </c>
      <c r="Q148" s="1">
        <v>0</v>
      </c>
      <c r="Z148" s="1">
        <v>0</v>
      </c>
      <c r="AA148" s="1">
        <v>1</v>
      </c>
      <c r="AB148" s="1" t="s">
        <v>7650</v>
      </c>
      <c r="AC148" s="1">
        <v>0</v>
      </c>
      <c r="AE148" s="1">
        <v>0</v>
      </c>
      <c r="AG148" s="1">
        <v>0</v>
      </c>
      <c r="AN148" s="1">
        <v>157</v>
      </c>
      <c r="AQ148" s="1">
        <v>152</v>
      </c>
      <c r="AS148" s="1">
        <v>160</v>
      </c>
      <c r="AT148" s="1">
        <v>148</v>
      </c>
      <c r="DW148" s="1">
        <v>72</v>
      </c>
      <c r="DZ148" s="1">
        <v>70</v>
      </c>
      <c r="EB148" s="1">
        <v>103</v>
      </c>
      <c r="EC148" s="1">
        <v>60</v>
      </c>
      <c r="HI148" s="1">
        <v>0</v>
      </c>
      <c r="HK148" s="1">
        <v>0</v>
      </c>
      <c r="HL148" s="1">
        <v>2</v>
      </c>
      <c r="IB148" s="1">
        <v>0</v>
      </c>
      <c r="ID148" s="1">
        <v>1</v>
      </c>
      <c r="IE148" s="1">
        <v>0</v>
      </c>
      <c r="IP148" s="1">
        <v>92</v>
      </c>
      <c r="IR148" s="1">
        <v>95</v>
      </c>
      <c r="IS148" s="1">
        <v>96</v>
      </c>
      <c r="IT148" s="1">
        <v>95</v>
      </c>
      <c r="IU148" s="1">
        <v>93</v>
      </c>
      <c r="IV148" s="1">
        <v>94</v>
      </c>
      <c r="IW148" s="1">
        <v>95</v>
      </c>
      <c r="IX148" s="1">
        <v>88</v>
      </c>
      <c r="IY148" s="1">
        <v>93</v>
      </c>
      <c r="IZ148" s="1">
        <v>88.5</v>
      </c>
      <c r="JA148" s="1">
        <v>94</v>
      </c>
      <c r="MC148" s="1">
        <v>74</v>
      </c>
      <c r="MF148" s="1">
        <v>72</v>
      </c>
      <c r="MH148" s="1">
        <v>72</v>
      </c>
      <c r="PH148" s="1">
        <v>24</v>
      </c>
      <c r="PL148" s="1">
        <v>20</v>
      </c>
      <c r="PO148" s="1">
        <v>26</v>
      </c>
      <c r="PQ148" s="1">
        <v>28</v>
      </c>
      <c r="SQ148" s="1">
        <v>98.8</v>
      </c>
      <c r="SV148" s="1">
        <v>98</v>
      </c>
      <c r="SX148" s="1">
        <v>98.4</v>
      </c>
      <c r="SZ148" s="1">
        <v>97.5</v>
      </c>
      <c r="WF148" s="1">
        <v>0</v>
      </c>
      <c r="WH148" s="1">
        <v>0</v>
      </c>
      <c r="WQ148" s="1">
        <v>1</v>
      </c>
      <c r="WS148" s="1">
        <v>1</v>
      </c>
      <c r="WT148" s="1">
        <v>1</v>
      </c>
      <c r="WU148" s="1">
        <v>1</v>
      </c>
      <c r="WV148" s="1">
        <v>1</v>
      </c>
      <c r="WW148" s="1">
        <v>1</v>
      </c>
      <c r="WX148" s="1">
        <v>1</v>
      </c>
      <c r="WY148" s="1">
        <v>0</v>
      </c>
      <c r="WZ148" s="1">
        <v>1</v>
      </c>
      <c r="XA148" s="1">
        <v>0</v>
      </c>
      <c r="XB148" s="1">
        <v>1</v>
      </c>
      <c r="ZY148" s="1">
        <v>185</v>
      </c>
      <c r="AAY148" s="1">
        <v>30</v>
      </c>
      <c r="ABB148" s="1">
        <v>12.4</v>
      </c>
      <c r="ABE148" s="1">
        <v>38.700000000000003</v>
      </c>
      <c r="ABH148" s="1">
        <v>1.3</v>
      </c>
      <c r="ABM148" s="1">
        <v>11.61</v>
      </c>
      <c r="ABO148" s="1">
        <v>609</v>
      </c>
      <c r="ABQ148" s="1">
        <v>0.1</v>
      </c>
      <c r="ABU148" s="1">
        <v>146</v>
      </c>
      <c r="ABX148" s="1">
        <v>4</v>
      </c>
      <c r="ACA148" s="1">
        <v>103</v>
      </c>
      <c r="ACD148" s="1">
        <v>8.6</v>
      </c>
      <c r="ACG148" s="1">
        <v>192</v>
      </c>
      <c r="ACH148" s="1">
        <v>150</v>
      </c>
      <c r="ACQ148" s="1">
        <v>34</v>
      </c>
      <c r="ACT148" s="1">
        <v>1.59</v>
      </c>
      <c r="ACW148" s="1">
        <v>13</v>
      </c>
      <c r="ADR148" s="1">
        <v>2.1</v>
      </c>
      <c r="ADU148" s="1">
        <v>3</v>
      </c>
      <c r="AGS148" s="1">
        <v>1</v>
      </c>
      <c r="AGT148" s="1">
        <v>0</v>
      </c>
      <c r="AGU148" s="1">
        <v>0</v>
      </c>
      <c r="AGV148" s="1">
        <v>1</v>
      </c>
      <c r="AGW148" s="1">
        <v>1</v>
      </c>
      <c r="AGX148" s="1">
        <v>1</v>
      </c>
      <c r="AGY148" s="1">
        <v>0</v>
      </c>
      <c r="AGZ148" s="1">
        <v>0</v>
      </c>
      <c r="AHA148" s="1">
        <v>0</v>
      </c>
      <c r="AHB148" s="1">
        <v>0</v>
      </c>
      <c r="AHC148" s="1">
        <v>1</v>
      </c>
      <c r="AHD148" s="1">
        <v>0</v>
      </c>
      <c r="AHE148" s="1">
        <v>0</v>
      </c>
      <c r="AHF148" s="1">
        <v>0</v>
      </c>
      <c r="AHH148" s="1">
        <v>0</v>
      </c>
      <c r="AHI148" s="1">
        <v>0</v>
      </c>
      <c r="AHK148" s="1">
        <v>0</v>
      </c>
      <c r="AHL148" s="1">
        <v>0</v>
      </c>
      <c r="AHM148" s="1">
        <v>0</v>
      </c>
      <c r="AHN148" s="1">
        <v>0</v>
      </c>
      <c r="AHO148" s="1">
        <v>0</v>
      </c>
      <c r="AHP148" s="1">
        <v>0</v>
      </c>
      <c r="AHQ148" s="1">
        <v>0</v>
      </c>
      <c r="AHR148" s="1">
        <v>0</v>
      </c>
      <c r="AIM148" s="1">
        <v>0</v>
      </c>
      <c r="AIN148" s="1">
        <v>0</v>
      </c>
      <c r="AIO148" s="1">
        <v>0</v>
      </c>
      <c r="AIP148" s="1">
        <v>1</v>
      </c>
      <c r="AIQ148" s="1">
        <v>1</v>
      </c>
      <c r="AIR148" s="1">
        <v>1</v>
      </c>
      <c r="AIS148" s="1">
        <v>1</v>
      </c>
      <c r="AIT148" s="3">
        <v>2</v>
      </c>
      <c r="AIV148" s="1">
        <v>0</v>
      </c>
      <c r="AIW148" s="1">
        <v>0</v>
      </c>
      <c r="AIX148" s="1">
        <v>91</v>
      </c>
      <c r="AIY148" s="1">
        <v>64</v>
      </c>
    </row>
    <row r="149" spans="1:951" s="1" customFormat="1">
      <c r="B149" s="1">
        <v>2</v>
      </c>
      <c r="C149" s="1">
        <v>1</v>
      </c>
      <c r="D149" s="1" t="s">
        <v>4712</v>
      </c>
      <c r="E149" s="1" t="s">
        <v>2414</v>
      </c>
      <c r="F149" s="1" t="s">
        <v>5666</v>
      </c>
      <c r="O149" s="1">
        <v>0</v>
      </c>
      <c r="P149" s="1">
        <v>0</v>
      </c>
      <c r="Q149" s="1">
        <v>0</v>
      </c>
      <c r="Z149" s="1">
        <v>0</v>
      </c>
      <c r="AA149" s="1">
        <v>2</v>
      </c>
      <c r="AB149" s="1" t="s">
        <v>7651</v>
      </c>
      <c r="AC149" s="1">
        <v>0</v>
      </c>
      <c r="AE149" s="1">
        <v>0</v>
      </c>
      <c r="AG149" s="1">
        <v>0</v>
      </c>
      <c r="IP149" s="1">
        <v>95.5</v>
      </c>
      <c r="IQ149" s="1">
        <v>96.5</v>
      </c>
      <c r="LX149" s="1">
        <v>78</v>
      </c>
      <c r="LY149" s="1">
        <v>70</v>
      </c>
      <c r="PG149" s="1">
        <v>28</v>
      </c>
      <c r="PH149" s="1">
        <v>24</v>
      </c>
      <c r="WQ149" s="1">
        <v>1</v>
      </c>
      <c r="WR149" s="1">
        <v>1</v>
      </c>
      <c r="ZY149" s="1">
        <v>180</v>
      </c>
      <c r="ACG149" s="1">
        <v>68</v>
      </c>
      <c r="ACH149" s="1">
        <v>183</v>
      </c>
      <c r="AGS149" s="1">
        <v>1</v>
      </c>
      <c r="AGT149" s="1">
        <v>0</v>
      </c>
      <c r="AGU149" s="1">
        <v>0</v>
      </c>
      <c r="AGV149" s="1">
        <v>1</v>
      </c>
      <c r="AGW149" s="1">
        <v>1</v>
      </c>
      <c r="AGX149" s="1">
        <v>1</v>
      </c>
      <c r="AGY149" s="1">
        <v>0</v>
      </c>
      <c r="AGZ149" s="1">
        <v>0</v>
      </c>
      <c r="AHA149" s="1">
        <v>0</v>
      </c>
      <c r="AHB149" s="1">
        <v>0</v>
      </c>
      <c r="AHC149" s="1">
        <v>1</v>
      </c>
      <c r="AHD149" s="1">
        <v>0</v>
      </c>
      <c r="AHE149" s="1">
        <v>0</v>
      </c>
      <c r="AHF149" s="1">
        <v>0</v>
      </c>
      <c r="AHH149" s="1">
        <v>0</v>
      </c>
      <c r="AHI149" s="1">
        <v>0</v>
      </c>
      <c r="AHK149" s="1">
        <v>0</v>
      </c>
      <c r="AHL149" s="1">
        <v>0</v>
      </c>
      <c r="AHM149" s="1">
        <v>0</v>
      </c>
      <c r="AHN149" s="1">
        <v>0</v>
      </c>
      <c r="AHO149" s="1">
        <v>0</v>
      </c>
      <c r="AHP149" s="1">
        <v>0</v>
      </c>
      <c r="AHQ149" s="1">
        <v>0</v>
      </c>
      <c r="AHR149" s="1">
        <v>0</v>
      </c>
      <c r="AIM149" s="1">
        <v>0</v>
      </c>
      <c r="AIN149" s="1">
        <v>0</v>
      </c>
      <c r="AIO149" s="1">
        <v>0</v>
      </c>
      <c r="AIT149" s="3">
        <v>2</v>
      </c>
      <c r="AIV149" s="1">
        <v>0</v>
      </c>
      <c r="AIW149" s="1">
        <v>0</v>
      </c>
      <c r="AIX149" s="1">
        <v>39</v>
      </c>
      <c r="AIY149" s="1">
        <v>48</v>
      </c>
    </row>
    <row r="150" spans="1:951" s="1" customFormat="1">
      <c r="B150" s="1">
        <v>3</v>
      </c>
      <c r="C150" s="1">
        <v>0</v>
      </c>
      <c r="Z150" s="1">
        <v>0</v>
      </c>
      <c r="AA150" s="1">
        <v>2</v>
      </c>
      <c r="AB150" s="1" t="s">
        <v>7652</v>
      </c>
      <c r="AC150" s="1">
        <v>0</v>
      </c>
      <c r="AE150" s="1">
        <v>0</v>
      </c>
      <c r="AG150" s="1">
        <v>0</v>
      </c>
      <c r="IP150" s="1">
        <v>96</v>
      </c>
      <c r="IQ150" s="1">
        <v>95</v>
      </c>
      <c r="LX150" s="1">
        <v>72</v>
      </c>
      <c r="LY150" s="1">
        <v>68</v>
      </c>
      <c r="PG150" s="1">
        <v>23</v>
      </c>
      <c r="PH150" s="1">
        <v>23</v>
      </c>
      <c r="WQ150" s="1">
        <v>0</v>
      </c>
      <c r="WR150" s="1">
        <v>0</v>
      </c>
      <c r="AGS150" s="1">
        <v>1</v>
      </c>
      <c r="AGT150" s="1">
        <v>0</v>
      </c>
      <c r="AGU150" s="1">
        <v>0</v>
      </c>
      <c r="AGV150" s="1">
        <v>1</v>
      </c>
      <c r="AGW150" s="1">
        <v>1</v>
      </c>
      <c r="AGX150" s="1">
        <v>1</v>
      </c>
      <c r="AGY150" s="1">
        <v>0</v>
      </c>
      <c r="AGZ150" s="1">
        <v>0</v>
      </c>
      <c r="AHA150" s="1">
        <v>0</v>
      </c>
      <c r="AHB150" s="1">
        <v>0</v>
      </c>
      <c r="AHC150" s="1">
        <v>1</v>
      </c>
      <c r="AHD150" s="1">
        <v>0</v>
      </c>
      <c r="AHE150" s="1">
        <v>0</v>
      </c>
      <c r="AHF150" s="1">
        <v>0</v>
      </c>
      <c r="AHH150" s="1">
        <v>0</v>
      </c>
      <c r="AHI150" s="1">
        <v>0</v>
      </c>
      <c r="AHK150" s="1">
        <v>0</v>
      </c>
      <c r="AHL150" s="1">
        <v>0</v>
      </c>
      <c r="AHM150" s="1">
        <v>0</v>
      </c>
      <c r="AHN150" s="1">
        <v>0</v>
      </c>
      <c r="AHO150" s="1">
        <v>0</v>
      </c>
      <c r="AHP150" s="1">
        <v>0</v>
      </c>
      <c r="AHQ150" s="1">
        <v>0</v>
      </c>
      <c r="AHR150" s="1" t="s">
        <v>7653</v>
      </c>
      <c r="AIM150" s="1">
        <v>0</v>
      </c>
      <c r="AIN150" s="1">
        <v>0</v>
      </c>
      <c r="AIO150" s="1">
        <v>0</v>
      </c>
      <c r="AIT150" s="3">
        <v>0</v>
      </c>
      <c r="AIV150" s="1">
        <v>0</v>
      </c>
      <c r="AIW150" s="1">
        <v>0</v>
      </c>
    </row>
    <row r="151" spans="1:951" s="1" customFormat="1">
      <c r="B151" s="1">
        <v>4</v>
      </c>
      <c r="C151" s="1">
        <v>0</v>
      </c>
      <c r="Z151" s="1">
        <v>0</v>
      </c>
      <c r="AA151" s="1">
        <v>1</v>
      </c>
      <c r="AB151" s="1" t="s">
        <v>7654</v>
      </c>
      <c r="AC151" s="1">
        <v>0</v>
      </c>
      <c r="AE151" s="1">
        <v>0</v>
      </c>
      <c r="AG151" s="1">
        <v>0</v>
      </c>
      <c r="IP151" s="1">
        <v>96.5</v>
      </c>
      <c r="IQ151" s="1">
        <v>96.5</v>
      </c>
      <c r="LX151" s="1">
        <v>73</v>
      </c>
      <c r="LY151" s="1">
        <v>72</v>
      </c>
      <c r="PG151" s="1">
        <v>24</v>
      </c>
      <c r="PH151" s="1">
        <v>24</v>
      </c>
      <c r="WQ151" s="1">
        <v>0</v>
      </c>
      <c r="WR151" s="1">
        <v>0</v>
      </c>
      <c r="ACG151" s="1">
        <v>89</v>
      </c>
      <c r="AGS151" s="1">
        <v>0</v>
      </c>
      <c r="AGT151" s="1">
        <v>0</v>
      </c>
      <c r="AGU151" s="1">
        <v>0</v>
      </c>
      <c r="AGV151" s="1">
        <v>0</v>
      </c>
      <c r="AGW151" s="1">
        <v>1</v>
      </c>
      <c r="AGX151" s="1">
        <v>1</v>
      </c>
      <c r="AGY151" s="1">
        <v>0</v>
      </c>
      <c r="AGZ151" s="1">
        <v>0</v>
      </c>
      <c r="AHA151" s="1">
        <v>0</v>
      </c>
      <c r="AHB151" s="1">
        <v>0</v>
      </c>
      <c r="AHC151" s="1">
        <v>1</v>
      </c>
      <c r="AHD151" s="1">
        <v>0</v>
      </c>
      <c r="AHE151" s="1">
        <v>0</v>
      </c>
      <c r="AHF151" s="1">
        <v>0</v>
      </c>
      <c r="AHH151" s="1">
        <v>0</v>
      </c>
      <c r="AHI151" s="1">
        <v>0</v>
      </c>
      <c r="AHK151" s="1">
        <v>0</v>
      </c>
      <c r="AHL151" s="1">
        <v>0</v>
      </c>
      <c r="AHM151" s="1">
        <v>0</v>
      </c>
      <c r="AHN151" s="1">
        <v>0</v>
      </c>
      <c r="AHO151" s="1">
        <v>0</v>
      </c>
      <c r="AHP151" s="1">
        <v>0</v>
      </c>
      <c r="AHQ151" s="1">
        <v>0</v>
      </c>
      <c r="AHR151" s="1">
        <v>0</v>
      </c>
      <c r="AIM151" s="1">
        <v>0</v>
      </c>
      <c r="AIN151" s="1">
        <v>0</v>
      </c>
      <c r="AIO151" s="1">
        <v>0</v>
      </c>
      <c r="AIT151" s="3">
        <v>2</v>
      </c>
      <c r="AIV151" s="1">
        <v>0</v>
      </c>
      <c r="AIW151" s="1">
        <v>0</v>
      </c>
      <c r="AIX151" s="1">
        <v>54</v>
      </c>
      <c r="AIY151" s="1">
        <v>26</v>
      </c>
    </row>
    <row r="152" spans="1:951" s="18" customFormat="1">
      <c r="B152" s="18">
        <v>5</v>
      </c>
      <c r="C152" s="18">
        <v>0</v>
      </c>
      <c r="Z152" s="18">
        <v>0</v>
      </c>
      <c r="AA152" s="18">
        <v>1</v>
      </c>
      <c r="AB152" s="18" t="s">
        <v>7655</v>
      </c>
      <c r="AC152" s="18">
        <v>0</v>
      </c>
      <c r="AE152" s="18">
        <v>0</v>
      </c>
      <c r="AG152" s="18">
        <v>0</v>
      </c>
      <c r="IP152" s="18">
        <v>95</v>
      </c>
      <c r="LX152" s="18">
        <v>74</v>
      </c>
      <c r="PG152" s="18">
        <v>24</v>
      </c>
      <c r="WQ152" s="18">
        <v>0</v>
      </c>
      <c r="AGS152" s="18">
        <v>0</v>
      </c>
      <c r="AGT152" s="18">
        <v>0</v>
      </c>
      <c r="AGU152" s="18">
        <v>0</v>
      </c>
      <c r="AGV152" s="18">
        <v>0</v>
      </c>
      <c r="AGW152" s="18">
        <v>0</v>
      </c>
      <c r="AGX152" s="18">
        <v>1</v>
      </c>
      <c r="AGY152" s="18">
        <v>0</v>
      </c>
      <c r="AGZ152" s="18">
        <v>0</v>
      </c>
      <c r="AHA152" s="18">
        <v>0</v>
      </c>
      <c r="AHB152" s="18">
        <v>0</v>
      </c>
      <c r="AHC152" s="18">
        <v>1</v>
      </c>
      <c r="AHD152" s="18">
        <v>0</v>
      </c>
      <c r="AHE152" s="18">
        <v>0</v>
      </c>
      <c r="AHF152" s="18">
        <v>0</v>
      </c>
      <c r="AHH152" s="18">
        <v>0</v>
      </c>
      <c r="AHI152" s="18">
        <v>0</v>
      </c>
      <c r="AHK152" s="18">
        <v>0</v>
      </c>
      <c r="AHL152" s="18">
        <v>0</v>
      </c>
      <c r="AHM152" s="18">
        <v>0</v>
      </c>
      <c r="AHN152" s="18">
        <v>0</v>
      </c>
      <c r="AHO152" s="18">
        <v>0</v>
      </c>
      <c r="AHP152" s="18">
        <v>0</v>
      </c>
      <c r="AHQ152" s="18">
        <v>0</v>
      </c>
      <c r="AHR152" s="18">
        <v>0</v>
      </c>
      <c r="AIM152" s="18">
        <v>0</v>
      </c>
      <c r="AIN152" s="18">
        <v>0</v>
      </c>
      <c r="AIO152" s="18">
        <v>0</v>
      </c>
      <c r="AIT152" s="79">
        <v>1</v>
      </c>
      <c r="AIV152" s="18">
        <v>0</v>
      </c>
      <c r="AIW152" s="18">
        <v>0</v>
      </c>
      <c r="AIX152" s="18">
        <v>21</v>
      </c>
    </row>
    <row r="153" spans="1:951" s="14" customFormat="1">
      <c r="A153" s="14">
        <v>28</v>
      </c>
      <c r="B153" s="14">
        <v>1</v>
      </c>
      <c r="C153" s="61">
        <v>0</v>
      </c>
      <c r="F153" s="63"/>
      <c r="O153" s="61"/>
      <c r="P153" s="61"/>
      <c r="Q153" s="61"/>
      <c r="R153" s="61"/>
      <c r="S153" s="61"/>
      <c r="T153" s="61"/>
      <c r="U153" s="61"/>
      <c r="V153" s="61"/>
      <c r="W153" s="61"/>
      <c r="X153" s="61"/>
      <c r="Y153" s="61"/>
      <c r="Z153" s="14">
        <v>0</v>
      </c>
      <c r="AA153" s="14">
        <v>1</v>
      </c>
      <c r="AB153" s="14" t="s">
        <v>7656</v>
      </c>
      <c r="DR153" s="61"/>
      <c r="DS153" s="61"/>
      <c r="DT153" s="61"/>
      <c r="DU153" s="61"/>
      <c r="DV153" s="61"/>
      <c r="DW153" s="61"/>
      <c r="DX153" s="61"/>
      <c r="DY153" s="61"/>
      <c r="DZ153" s="61"/>
      <c r="EA153" s="61"/>
      <c r="EB153" s="61"/>
      <c r="EC153" s="61"/>
      <c r="ED153" s="61"/>
      <c r="EE153" s="61"/>
      <c r="EF153" s="61"/>
      <c r="EG153" s="61"/>
      <c r="EH153" s="61"/>
      <c r="EI153" s="61"/>
      <c r="EJ153" s="61"/>
      <c r="EK153" s="61"/>
      <c r="EL153" s="61"/>
      <c r="EM153" s="61"/>
      <c r="EN153" s="61"/>
      <c r="EO153" s="61"/>
      <c r="EP153" s="61"/>
      <c r="EQ153" s="61"/>
      <c r="ER153" s="61"/>
      <c r="ES153" s="61"/>
      <c r="ET153" s="61"/>
      <c r="EU153" s="61"/>
      <c r="EV153" s="61"/>
      <c r="EW153" s="61"/>
      <c r="EX153" s="61"/>
      <c r="EY153" s="61"/>
      <c r="EZ153" s="61"/>
      <c r="FA153" s="61"/>
      <c r="FB153" s="61"/>
      <c r="FC153" s="61"/>
      <c r="FD153" s="61"/>
      <c r="FE153" s="61"/>
      <c r="FF153" s="61"/>
      <c r="FG153" s="61"/>
      <c r="FH153" s="61"/>
      <c r="FI153" s="61"/>
      <c r="FJ153" s="61"/>
      <c r="FK153" s="61"/>
      <c r="FL153" s="61"/>
      <c r="FM153" s="61"/>
      <c r="FN153" s="61"/>
      <c r="FO153" s="61"/>
      <c r="FP153" s="61"/>
      <c r="FQ153" s="61"/>
      <c r="FR153" s="61"/>
      <c r="FS153" s="61"/>
      <c r="FT153" s="61"/>
      <c r="FU153" s="61"/>
      <c r="FV153" s="61"/>
      <c r="FW153" s="61"/>
      <c r="FX153" s="61"/>
      <c r="FY153" s="61"/>
      <c r="FZ153" s="61"/>
      <c r="GA153" s="61"/>
      <c r="GB153" s="61"/>
      <c r="GC153" s="61"/>
      <c r="GD153" s="61"/>
      <c r="GE153" s="61"/>
      <c r="GF153" s="61"/>
      <c r="GG153" s="61"/>
      <c r="GH153" s="61"/>
      <c r="GI153" s="61"/>
      <c r="GJ153" s="61"/>
      <c r="GK153" s="61"/>
      <c r="GL153" s="61"/>
      <c r="GM153" s="61"/>
      <c r="GN153" s="61"/>
      <c r="GO153" s="61"/>
      <c r="GP153" s="61"/>
      <c r="GQ153" s="61"/>
      <c r="GR153" s="61"/>
      <c r="GS153" s="61"/>
      <c r="GT153" s="61"/>
      <c r="GU153" s="61"/>
      <c r="GV153" s="61"/>
      <c r="GW153" s="61"/>
      <c r="GX153" s="61"/>
      <c r="GY153" s="61"/>
      <c r="GZ153" s="61"/>
      <c r="PG153" s="61"/>
      <c r="PH153" s="61"/>
      <c r="PI153" s="61"/>
      <c r="PJ153" s="61"/>
      <c r="PK153" s="61"/>
      <c r="PL153" s="61"/>
      <c r="PM153" s="61"/>
      <c r="PN153" s="61"/>
      <c r="PO153" s="61"/>
      <c r="PP153" s="61"/>
      <c r="PQ153" s="61"/>
      <c r="PR153" s="61"/>
      <c r="PS153" s="61"/>
      <c r="PT153" s="61"/>
      <c r="PU153" s="61"/>
      <c r="PV153" s="61"/>
      <c r="PW153" s="61"/>
      <c r="PX153" s="61"/>
      <c r="PY153" s="61"/>
      <c r="PZ153" s="61"/>
      <c r="QA153" s="61"/>
      <c r="QB153" s="61"/>
      <c r="QC153" s="61"/>
      <c r="QD153" s="61"/>
      <c r="QE153" s="61"/>
      <c r="QF153" s="61"/>
      <c r="QG153" s="61"/>
      <c r="QH153" s="61"/>
      <c r="QI153" s="61"/>
      <c r="QJ153" s="61"/>
      <c r="QK153" s="61"/>
      <c r="QL153" s="61"/>
      <c r="QM153" s="61"/>
      <c r="QN153" s="61"/>
      <c r="QO153" s="61"/>
      <c r="QP153" s="61"/>
      <c r="QQ153" s="61"/>
      <c r="QR153" s="61"/>
      <c r="QS153" s="61"/>
      <c r="QT153" s="61"/>
      <c r="QU153" s="61"/>
      <c r="QV153" s="61"/>
      <c r="QW153" s="61"/>
      <c r="QX153" s="61"/>
      <c r="QY153" s="61"/>
      <c r="QZ153" s="61"/>
      <c r="RA153" s="61"/>
      <c r="RB153" s="61"/>
      <c r="RC153" s="61"/>
      <c r="RD153" s="61"/>
      <c r="RE153" s="61"/>
      <c r="RF153" s="61"/>
      <c r="RG153" s="61"/>
      <c r="RH153" s="61"/>
      <c r="RI153" s="61"/>
      <c r="RJ153" s="61"/>
      <c r="RK153" s="61"/>
      <c r="RL153" s="61"/>
      <c r="RM153" s="61"/>
      <c r="RN153" s="61"/>
      <c r="RO153" s="61"/>
      <c r="RP153" s="61"/>
      <c r="RQ153" s="61"/>
      <c r="RR153" s="61"/>
      <c r="RS153" s="61"/>
      <c r="RT153" s="61"/>
      <c r="RU153" s="61"/>
      <c r="RV153" s="61"/>
      <c r="RW153" s="61"/>
      <c r="RX153" s="61"/>
      <c r="RY153" s="61"/>
      <c r="RZ153" s="61"/>
      <c r="SA153" s="61"/>
      <c r="SB153" s="61"/>
      <c r="SC153" s="61"/>
      <c r="SD153" s="61"/>
      <c r="SE153" s="61"/>
      <c r="SF153" s="61"/>
      <c r="SG153" s="61"/>
      <c r="SH153" s="61"/>
      <c r="SI153" s="61"/>
      <c r="SJ153" s="61"/>
      <c r="SK153" s="61"/>
      <c r="SL153" s="61"/>
      <c r="SM153" s="61"/>
      <c r="SN153" s="61"/>
      <c r="SO153" s="61"/>
      <c r="ZY153" s="61"/>
      <c r="ZZ153" s="61"/>
      <c r="AAA153" s="61"/>
      <c r="AAI153" s="63"/>
      <c r="AAM153" s="61"/>
      <c r="AAO153" s="63"/>
      <c r="AAS153" s="61"/>
      <c r="AAU153" s="63"/>
      <c r="ABM153" s="61"/>
      <c r="ABN153" s="61"/>
      <c r="ACA153" s="61"/>
      <c r="ACB153" s="61"/>
      <c r="ACC153" s="61"/>
      <c r="AGK153" s="61"/>
      <c r="AGM153" s="63"/>
      <c r="AGQ153" s="61"/>
      <c r="AGS153" s="14">
        <v>1</v>
      </c>
      <c r="AGT153" s="14">
        <v>1</v>
      </c>
      <c r="AGU153" s="14">
        <v>0</v>
      </c>
      <c r="AGV153" s="14">
        <v>0</v>
      </c>
      <c r="AGW153" s="14">
        <v>0</v>
      </c>
      <c r="AGX153" s="14">
        <v>0</v>
      </c>
      <c r="AGY153" s="14">
        <v>0</v>
      </c>
      <c r="AGZ153" s="14">
        <v>0</v>
      </c>
      <c r="AHA153" s="14">
        <v>0</v>
      </c>
      <c r="AHB153" s="14">
        <v>0</v>
      </c>
      <c r="AHC153" s="14">
        <v>1</v>
      </c>
      <c r="AHD153" s="14">
        <v>0</v>
      </c>
      <c r="AHE153" s="14">
        <v>0</v>
      </c>
      <c r="AHF153" s="14">
        <v>0</v>
      </c>
      <c r="AHH153" s="14">
        <v>0</v>
      </c>
      <c r="AHI153" s="14">
        <v>1</v>
      </c>
      <c r="AHK153" s="14">
        <v>0</v>
      </c>
      <c r="AHL153" s="14">
        <v>0</v>
      </c>
      <c r="AHM153" s="14">
        <v>0</v>
      </c>
      <c r="AHN153" s="14">
        <v>0</v>
      </c>
      <c r="AHO153" s="14">
        <v>0</v>
      </c>
      <c r="AHP153" s="14">
        <v>0</v>
      </c>
      <c r="AHQ153" s="14">
        <v>0</v>
      </c>
      <c r="AHR153" s="14">
        <v>0</v>
      </c>
      <c r="AHT153" s="61"/>
      <c r="AHV153" s="63"/>
      <c r="AHZ153" s="61"/>
      <c r="AIB153" s="63"/>
      <c r="AIF153" s="61"/>
      <c r="AIH153" s="63"/>
      <c r="AIL153" s="61"/>
      <c r="AIM153" s="14">
        <v>0</v>
      </c>
      <c r="AIN153" s="14">
        <v>0</v>
      </c>
      <c r="AIO153" s="14">
        <v>0</v>
      </c>
      <c r="AIR153" s="61"/>
      <c r="AIT153" s="60"/>
      <c r="AIX153" s="61"/>
      <c r="AJB153" s="63"/>
      <c r="AJF153" s="61"/>
      <c r="AJH153" s="63"/>
      <c r="AJL153" s="61"/>
      <c r="AJN153" s="63"/>
    </row>
    <row r="154" spans="1:951" s="14" customFormat="1">
      <c r="B154" s="14">
        <v>2</v>
      </c>
      <c r="C154" s="14">
        <v>1</v>
      </c>
      <c r="D154" s="14" t="s">
        <v>7657</v>
      </c>
      <c r="E154" s="14" t="s">
        <v>6191</v>
      </c>
      <c r="F154" s="63"/>
      <c r="O154" s="14">
        <v>0</v>
      </c>
      <c r="P154" s="14">
        <v>0</v>
      </c>
      <c r="Z154" s="14">
        <v>0</v>
      </c>
      <c r="AA154" s="14">
        <v>2</v>
      </c>
      <c r="AB154" s="14" t="s">
        <v>7658</v>
      </c>
      <c r="AJ154" s="14">
        <v>133</v>
      </c>
      <c r="AK154" s="14">
        <v>148</v>
      </c>
      <c r="AO154" s="14">
        <v>166</v>
      </c>
      <c r="AS154" s="14">
        <v>170</v>
      </c>
      <c r="AU154" s="14">
        <v>150</v>
      </c>
      <c r="AY154" s="14">
        <v>128</v>
      </c>
      <c r="BB154" s="14">
        <v>142</v>
      </c>
      <c r="BC154" s="14">
        <v>154</v>
      </c>
      <c r="DS154" s="14">
        <v>96</v>
      </c>
      <c r="DT154" s="14">
        <v>85</v>
      </c>
      <c r="DX154" s="14">
        <v>72</v>
      </c>
      <c r="EB154" s="14">
        <v>73</v>
      </c>
      <c r="ED154" s="14">
        <v>60</v>
      </c>
      <c r="EH154" s="14">
        <v>62</v>
      </c>
      <c r="EK154" s="14">
        <v>56</v>
      </c>
      <c r="EL154" s="14">
        <v>78</v>
      </c>
      <c r="IQ154" s="14">
        <v>96</v>
      </c>
      <c r="IV154" s="14">
        <v>97</v>
      </c>
      <c r="IZ154" s="14">
        <v>98</v>
      </c>
      <c r="JB154" s="14">
        <v>98</v>
      </c>
      <c r="JF154" s="14">
        <v>97</v>
      </c>
      <c r="JI154" s="14">
        <v>94</v>
      </c>
      <c r="JL154" s="14">
        <v>97</v>
      </c>
      <c r="LX154" s="14">
        <v>97</v>
      </c>
      <c r="LY154" s="14">
        <v>70</v>
      </c>
      <c r="LZ154" s="14">
        <v>69</v>
      </c>
      <c r="MA154" s="14">
        <v>66</v>
      </c>
      <c r="MB154" s="14">
        <v>66</v>
      </c>
      <c r="MC154" s="14">
        <v>65</v>
      </c>
      <c r="MD154" s="14">
        <v>70</v>
      </c>
      <c r="ME154" s="14">
        <v>99</v>
      </c>
      <c r="MF154" s="14">
        <v>86</v>
      </c>
      <c r="MG154" s="14">
        <v>74</v>
      </c>
      <c r="MH154" s="14">
        <v>79</v>
      </c>
      <c r="MI154" s="14">
        <v>72</v>
      </c>
      <c r="MJ154" s="14">
        <v>78</v>
      </c>
      <c r="MK154" s="14">
        <v>80</v>
      </c>
      <c r="ML154" s="14">
        <v>76</v>
      </c>
      <c r="MM154" s="14">
        <v>76</v>
      </c>
      <c r="MN154" s="14">
        <v>77</v>
      </c>
      <c r="MO154" s="14">
        <v>79</v>
      </c>
      <c r="MP154" s="14">
        <v>66</v>
      </c>
      <c r="MQ154" s="14">
        <v>77</v>
      </c>
      <c r="MS154" s="14">
        <v>105</v>
      </c>
      <c r="MT154" s="14">
        <v>102</v>
      </c>
      <c r="PH154" s="14">
        <v>20</v>
      </c>
      <c r="PI154" s="14">
        <v>13</v>
      </c>
      <c r="PJ154" s="14">
        <v>17</v>
      </c>
      <c r="PM154" s="14">
        <v>24</v>
      </c>
      <c r="PQ154" s="14">
        <v>24</v>
      </c>
      <c r="PS154" s="14">
        <v>20</v>
      </c>
      <c r="PW154" s="14">
        <v>24</v>
      </c>
      <c r="PZ154" s="14">
        <v>16</v>
      </c>
      <c r="QC154" s="14">
        <v>16</v>
      </c>
      <c r="SQ154" s="14">
        <v>98.6</v>
      </c>
      <c r="SV154" s="14">
        <v>98.2</v>
      </c>
      <c r="SZ154" s="14">
        <v>98.6</v>
      </c>
      <c r="TB154" s="14">
        <v>98.3</v>
      </c>
      <c r="TF154" s="14">
        <v>98.4</v>
      </c>
      <c r="TI154" s="14">
        <v>99</v>
      </c>
      <c r="TL154" s="14">
        <v>98.2</v>
      </c>
      <c r="WR154" s="14">
        <v>0</v>
      </c>
      <c r="WW154" s="14">
        <v>0</v>
      </c>
      <c r="XJ154" s="14">
        <v>0</v>
      </c>
      <c r="XM154" s="14">
        <v>0</v>
      </c>
      <c r="AAI154" s="63"/>
      <c r="AAO154" s="63"/>
      <c r="AAU154" s="63"/>
      <c r="AAY154" s="14">
        <v>23</v>
      </c>
      <c r="ABB154" s="14">
        <v>10</v>
      </c>
      <c r="ABE154" s="14">
        <v>31.3</v>
      </c>
      <c r="ABM154" s="14">
        <v>8.16</v>
      </c>
      <c r="ABO154" s="14">
        <v>183</v>
      </c>
      <c r="ABU154" s="14">
        <v>144</v>
      </c>
      <c r="ABX154" s="14">
        <v>3.9</v>
      </c>
      <c r="ACA154" s="14">
        <v>110</v>
      </c>
      <c r="ACD154" s="14">
        <v>8.6999999999999993</v>
      </c>
      <c r="ACG154" s="14">
        <v>113</v>
      </c>
      <c r="ACQ154" s="14">
        <v>24</v>
      </c>
      <c r="ACT154" s="14">
        <v>0.84</v>
      </c>
      <c r="ACW154" s="14">
        <v>11</v>
      </c>
      <c r="ADP154" s="14" t="s">
        <v>5851</v>
      </c>
      <c r="ADR154" s="14">
        <v>2.1</v>
      </c>
      <c r="AEL154" s="14">
        <v>65.5</v>
      </c>
      <c r="AGM154" s="63"/>
      <c r="AGS154" s="14">
        <v>1</v>
      </c>
      <c r="AGT154" s="14">
        <v>1</v>
      </c>
      <c r="AGU154" s="14">
        <v>0</v>
      </c>
      <c r="AGV154" s="14">
        <v>0</v>
      </c>
      <c r="AGW154" s="14">
        <v>0</v>
      </c>
      <c r="AGX154" s="14">
        <v>0</v>
      </c>
      <c r="AGY154" s="14">
        <v>0</v>
      </c>
      <c r="AGZ154" s="14">
        <v>9</v>
      </c>
      <c r="AHA154" s="14">
        <v>0</v>
      </c>
      <c r="AHB154" s="14">
        <v>0</v>
      </c>
      <c r="AHC154" s="14">
        <v>2</v>
      </c>
      <c r="AHD154" s="14">
        <v>0</v>
      </c>
      <c r="AHE154" s="14">
        <v>0</v>
      </c>
      <c r="AHF154" s="14">
        <v>0</v>
      </c>
      <c r="AHH154" s="14">
        <v>0</v>
      </c>
      <c r="AHI154" s="14">
        <v>1</v>
      </c>
      <c r="AHK154" s="14">
        <v>0</v>
      </c>
      <c r="AHL154" s="14">
        <v>0</v>
      </c>
      <c r="AHM154" s="14">
        <v>0</v>
      </c>
      <c r="AHN154" s="14">
        <v>0</v>
      </c>
      <c r="AHO154" s="14">
        <v>0</v>
      </c>
      <c r="AHP154" s="14">
        <v>0</v>
      </c>
      <c r="AHQ154" s="14">
        <v>0</v>
      </c>
      <c r="AHR154" s="14">
        <v>0</v>
      </c>
      <c r="AHV154" s="63"/>
      <c r="AIB154" s="63"/>
      <c r="AIH154" s="63"/>
      <c r="AIM154" s="14">
        <v>0</v>
      </c>
      <c r="AIN154" s="14">
        <v>0</v>
      </c>
      <c r="AIO154" s="14">
        <v>0</v>
      </c>
      <c r="AIT154" s="60"/>
      <c r="AJB154" s="63"/>
      <c r="AJH154" s="63"/>
      <c r="AJN154" s="63"/>
    </row>
    <row r="155" spans="1:951" s="14" customFormat="1">
      <c r="B155" s="14">
        <v>3</v>
      </c>
      <c r="C155" s="14">
        <v>1</v>
      </c>
      <c r="D155" s="14" t="s">
        <v>7580</v>
      </c>
      <c r="E155" s="14" t="s">
        <v>7659</v>
      </c>
      <c r="F155" s="63"/>
      <c r="O155" s="14">
        <v>1</v>
      </c>
      <c r="P155" s="14">
        <v>0</v>
      </c>
      <c r="Z155" s="14">
        <v>0</v>
      </c>
      <c r="AA155" s="14">
        <v>2</v>
      </c>
      <c r="AB155" s="14" t="s">
        <v>7660</v>
      </c>
      <c r="AK155" s="14">
        <v>120</v>
      </c>
      <c r="AP155" s="14">
        <v>116</v>
      </c>
      <c r="AT155" s="14">
        <v>118</v>
      </c>
      <c r="AW155" s="14">
        <v>126</v>
      </c>
      <c r="BA155" s="14">
        <v>128</v>
      </c>
      <c r="DT155" s="14">
        <v>58</v>
      </c>
      <c r="DY155" s="14">
        <v>50</v>
      </c>
      <c r="EC155" s="14">
        <v>56</v>
      </c>
      <c r="EF155" s="14">
        <v>54</v>
      </c>
      <c r="EJ155" s="14">
        <v>60</v>
      </c>
      <c r="IR155" s="14">
        <v>94</v>
      </c>
      <c r="IW155" s="14">
        <v>95</v>
      </c>
      <c r="JA155" s="14">
        <v>93</v>
      </c>
      <c r="JD155" s="14">
        <v>93</v>
      </c>
      <c r="JH155" s="14">
        <v>96</v>
      </c>
      <c r="LX155" s="14">
        <v>96</v>
      </c>
      <c r="LY155" s="14">
        <v>97</v>
      </c>
      <c r="LZ155" s="14">
        <v>94</v>
      </c>
      <c r="MA155" s="14">
        <v>88</v>
      </c>
      <c r="MB155" s="14">
        <v>67</v>
      </c>
      <c r="MC155" s="14">
        <v>67</v>
      </c>
      <c r="MD155" s="14">
        <v>64</v>
      </c>
      <c r="ME155" s="14">
        <v>68</v>
      </c>
      <c r="MF155" s="14">
        <v>65</v>
      </c>
      <c r="MG155" s="14">
        <v>96</v>
      </c>
      <c r="MH155" s="14">
        <v>65</v>
      </c>
      <c r="MI155" s="14">
        <v>80</v>
      </c>
      <c r="MJ155" s="14">
        <v>67</v>
      </c>
      <c r="MK155" s="14">
        <v>77</v>
      </c>
      <c r="MM155" s="14">
        <v>77</v>
      </c>
      <c r="MN155" s="14">
        <v>70</v>
      </c>
      <c r="MO155" s="14">
        <v>62</v>
      </c>
      <c r="PI155" s="14">
        <v>16</v>
      </c>
      <c r="PL155" s="14">
        <v>16</v>
      </c>
      <c r="PN155" s="14">
        <v>16</v>
      </c>
      <c r="PU155" s="14">
        <v>16</v>
      </c>
      <c r="PY155" s="14">
        <v>18</v>
      </c>
      <c r="SR155" s="14">
        <v>98.7</v>
      </c>
      <c r="SW155" s="14">
        <v>98.1</v>
      </c>
      <c r="TA155" s="14">
        <v>97.7</v>
      </c>
      <c r="TD155" s="14">
        <v>98.7</v>
      </c>
      <c r="TH155" s="14">
        <v>98.6</v>
      </c>
      <c r="WS155" s="14">
        <v>0</v>
      </c>
      <c r="WX155" s="14">
        <v>0</v>
      </c>
      <c r="XB155" s="14">
        <v>0</v>
      </c>
      <c r="XE155" s="14">
        <v>0</v>
      </c>
      <c r="XI155" s="14">
        <v>0</v>
      </c>
      <c r="AAI155" s="63"/>
      <c r="AAO155" s="63"/>
      <c r="AAU155" s="63"/>
      <c r="AAY155" s="14">
        <v>24</v>
      </c>
      <c r="ABB155" s="14">
        <v>10.3</v>
      </c>
      <c r="ABE155" s="14">
        <v>31.7</v>
      </c>
      <c r="ABM155" s="14">
        <v>9.2100000000000009</v>
      </c>
      <c r="ABO155" s="14">
        <v>194</v>
      </c>
      <c r="ABU155" s="14">
        <v>143</v>
      </c>
      <c r="ABX155" s="14">
        <v>4.9000000000000004</v>
      </c>
      <c r="ACA155" s="14">
        <v>110</v>
      </c>
      <c r="ACD155" s="14">
        <v>9.1</v>
      </c>
      <c r="ACG155" s="14">
        <v>86</v>
      </c>
      <c r="ACQ155" s="14">
        <v>23</v>
      </c>
      <c r="ACT155" s="14">
        <v>0.78</v>
      </c>
      <c r="ACW155" s="14">
        <v>9</v>
      </c>
      <c r="ADR155" s="14">
        <v>2.1</v>
      </c>
      <c r="AGM155" s="63"/>
      <c r="AGS155" s="14">
        <v>1</v>
      </c>
      <c r="AGT155" s="14">
        <v>0</v>
      </c>
      <c r="AGU155" s="14">
        <v>0</v>
      </c>
      <c r="AGV155" s="14">
        <v>0</v>
      </c>
      <c r="AGW155" s="14">
        <v>0</v>
      </c>
      <c r="AGX155" s="14">
        <v>0</v>
      </c>
      <c r="AGY155" s="14">
        <v>0</v>
      </c>
      <c r="AGZ155" s="14">
        <v>3</v>
      </c>
      <c r="AHA155" s="14">
        <v>0</v>
      </c>
      <c r="AHB155" s="14">
        <v>0</v>
      </c>
      <c r="AHC155" s="14">
        <v>1</v>
      </c>
      <c r="AHD155" s="14">
        <v>0</v>
      </c>
      <c r="AHE155" s="14">
        <v>0</v>
      </c>
      <c r="AHF155" s="14">
        <v>0</v>
      </c>
      <c r="AHH155" s="14">
        <v>0</v>
      </c>
      <c r="AHI155" s="14">
        <v>1</v>
      </c>
      <c r="AHK155" s="14">
        <v>0</v>
      </c>
      <c r="AHL155" s="14">
        <v>0</v>
      </c>
      <c r="AHM155" s="14">
        <v>0</v>
      </c>
      <c r="AHN155" s="14">
        <v>0</v>
      </c>
      <c r="AHO155" s="14">
        <v>0</v>
      </c>
      <c r="AHP155" s="14">
        <v>0</v>
      </c>
      <c r="AHQ155" s="14">
        <v>0</v>
      </c>
      <c r="AHR155" s="14">
        <v>0</v>
      </c>
      <c r="AHV155" s="63"/>
      <c r="AIB155" s="63"/>
      <c r="AIH155" s="63"/>
      <c r="AIM155" s="14">
        <v>0</v>
      </c>
      <c r="AIN155" s="14">
        <v>0</v>
      </c>
      <c r="AIO155" s="14">
        <v>0</v>
      </c>
      <c r="AIT155" s="60"/>
      <c r="AJB155" s="63"/>
      <c r="AJH155" s="63"/>
      <c r="AJN155" s="63"/>
    </row>
    <row r="156" spans="1:951" s="31" customFormat="1">
      <c r="B156" s="31">
        <v>4</v>
      </c>
      <c r="C156" s="31">
        <v>1</v>
      </c>
      <c r="D156" s="31" t="s">
        <v>7661</v>
      </c>
      <c r="F156" s="82"/>
      <c r="G156" s="83"/>
      <c r="O156" s="31">
        <v>0</v>
      </c>
      <c r="Z156" s="31">
        <v>0</v>
      </c>
      <c r="AA156" s="31">
        <v>2</v>
      </c>
      <c r="AB156" s="83"/>
      <c r="AI156" s="31">
        <v>126</v>
      </c>
      <c r="AL156" s="31">
        <v>128</v>
      </c>
      <c r="AN156" s="31">
        <v>162</v>
      </c>
      <c r="AP156" s="31">
        <v>110</v>
      </c>
      <c r="AQ156" s="31">
        <v>116</v>
      </c>
      <c r="DR156" s="31">
        <v>64</v>
      </c>
      <c r="DU156" s="31">
        <v>60</v>
      </c>
      <c r="DW156" s="31">
        <v>58</v>
      </c>
      <c r="DY156" s="31">
        <v>50</v>
      </c>
      <c r="DZ156" s="31">
        <v>54</v>
      </c>
      <c r="IP156" s="31">
        <v>96</v>
      </c>
      <c r="IU156" s="31">
        <v>93</v>
      </c>
      <c r="LY156" s="31">
        <v>63</v>
      </c>
      <c r="LZ156" s="31">
        <v>95</v>
      </c>
      <c r="MA156" s="31">
        <v>96</v>
      </c>
      <c r="MB156" s="31">
        <v>66</v>
      </c>
      <c r="MC156" s="31">
        <v>73</v>
      </c>
      <c r="MD156" s="31">
        <v>96</v>
      </c>
      <c r="ME156" s="31">
        <v>69</v>
      </c>
      <c r="MF156" s="31">
        <v>72</v>
      </c>
      <c r="PG156" s="31">
        <v>18</v>
      </c>
      <c r="PL156" s="31">
        <v>18</v>
      </c>
      <c r="SP156" s="31">
        <v>98.6</v>
      </c>
      <c r="SU156" s="31">
        <v>98.4</v>
      </c>
      <c r="WQ156" s="31">
        <v>0</v>
      </c>
      <c r="WV156" s="31">
        <v>0</v>
      </c>
      <c r="AAI156" s="82"/>
      <c r="AAJ156" s="83"/>
      <c r="AAO156" s="82"/>
      <c r="AAP156" s="83"/>
      <c r="AAU156" s="82"/>
      <c r="AAV156" s="83"/>
      <c r="AAY156" s="31">
        <v>26</v>
      </c>
      <c r="ABB156" s="31">
        <v>11.4</v>
      </c>
      <c r="ABE156" s="31">
        <v>35.700000000000003</v>
      </c>
      <c r="ABM156" s="31">
        <v>7.11</v>
      </c>
      <c r="ABO156" s="31">
        <v>211</v>
      </c>
      <c r="ABU156" s="31">
        <v>143</v>
      </c>
      <c r="ABX156" s="31">
        <v>4.5</v>
      </c>
      <c r="ACA156" s="31">
        <v>108</v>
      </c>
      <c r="ACD156" s="31">
        <v>9.4</v>
      </c>
      <c r="ACG156" s="31">
        <v>86</v>
      </c>
      <c r="ACQ156" s="31">
        <v>25</v>
      </c>
      <c r="ACT156" s="31">
        <v>0.83</v>
      </c>
      <c r="ACW156" s="31">
        <v>9</v>
      </c>
      <c r="ADR156" s="31">
        <v>2.2000000000000002</v>
      </c>
      <c r="AGM156" s="82"/>
      <c r="AGN156" s="83"/>
      <c r="AGS156" s="31">
        <v>0</v>
      </c>
      <c r="AGT156" s="31">
        <v>0</v>
      </c>
      <c r="AGU156" s="31">
        <v>0</v>
      </c>
      <c r="AGV156" s="31">
        <v>0</v>
      </c>
      <c r="AGW156" s="31">
        <v>0</v>
      </c>
      <c r="AGX156" s="31">
        <v>0</v>
      </c>
      <c r="AGY156" s="31">
        <v>0</v>
      </c>
      <c r="AGZ156" s="31">
        <v>3</v>
      </c>
      <c r="AHA156" s="31">
        <v>0</v>
      </c>
      <c r="AHB156" s="31">
        <v>0</v>
      </c>
      <c r="AHC156" s="31">
        <v>1</v>
      </c>
      <c r="AHD156" s="31">
        <v>0</v>
      </c>
      <c r="AHE156" s="31">
        <v>0</v>
      </c>
      <c r="AHF156" s="31">
        <v>0</v>
      </c>
      <c r="AHH156" s="31">
        <v>0</v>
      </c>
      <c r="AHI156" s="31">
        <v>1</v>
      </c>
      <c r="AHK156" s="31">
        <v>0</v>
      </c>
      <c r="AHL156" s="31">
        <v>0</v>
      </c>
      <c r="AHM156" s="31">
        <v>0</v>
      </c>
      <c r="AHN156" s="31">
        <v>0</v>
      </c>
      <c r="AHO156" s="31">
        <v>0</v>
      </c>
      <c r="AHP156" s="31">
        <v>0</v>
      </c>
      <c r="AHQ156" s="31">
        <v>0</v>
      </c>
      <c r="AHR156" s="31">
        <v>0</v>
      </c>
      <c r="AHV156" s="82"/>
      <c r="AHW156" s="83"/>
      <c r="AIB156" s="82"/>
      <c r="AIC156" s="83"/>
      <c r="AIH156" s="82"/>
      <c r="AII156" s="83"/>
      <c r="AIM156" s="31">
        <v>0</v>
      </c>
      <c r="AIN156" s="31">
        <v>0</v>
      </c>
      <c r="AIO156" s="31">
        <v>0</v>
      </c>
      <c r="AIT156" s="84"/>
      <c r="AIU156" s="83"/>
      <c r="AJB156" s="82"/>
      <c r="AJC156" s="83"/>
      <c r="AJH156" s="82"/>
      <c r="AJI156" s="83"/>
      <c r="AJN156" s="82"/>
      <c r="AJO156" s="83"/>
    </row>
    <row r="157" spans="1:951" s="1" customFormat="1">
      <c r="A157" s="1">
        <v>29</v>
      </c>
      <c r="B157" s="1">
        <v>1</v>
      </c>
      <c r="C157" s="1">
        <v>1</v>
      </c>
      <c r="D157" s="1" t="s">
        <v>7525</v>
      </c>
      <c r="E157" s="1" t="s">
        <v>7662</v>
      </c>
      <c r="F157" s="1" t="s">
        <v>7580</v>
      </c>
      <c r="O157" s="1">
        <v>0</v>
      </c>
      <c r="P157" s="1">
        <v>0</v>
      </c>
      <c r="Q157" s="1">
        <v>0</v>
      </c>
      <c r="Z157" s="1">
        <v>0</v>
      </c>
      <c r="AA157" s="1">
        <v>1</v>
      </c>
      <c r="AB157" s="1" t="s">
        <v>7663</v>
      </c>
      <c r="AC157" s="1">
        <v>0</v>
      </c>
      <c r="AE157" s="1">
        <v>0</v>
      </c>
      <c r="AG157" s="1">
        <v>0</v>
      </c>
      <c r="AI157" s="1">
        <v>151</v>
      </c>
      <c r="AJ157" s="1">
        <v>126</v>
      </c>
      <c r="AK157" s="1">
        <v>112</v>
      </c>
      <c r="AL157" s="1">
        <v>114</v>
      </c>
      <c r="AM157" s="1">
        <v>130</v>
      </c>
      <c r="DR157" s="1">
        <v>84</v>
      </c>
      <c r="DS157" s="1">
        <v>70</v>
      </c>
      <c r="DT157" s="1">
        <v>74</v>
      </c>
      <c r="DU157" s="1">
        <v>73</v>
      </c>
      <c r="DV157" s="1">
        <v>90</v>
      </c>
      <c r="HE157" s="1">
        <v>2</v>
      </c>
      <c r="HX157" s="1">
        <v>0</v>
      </c>
      <c r="IP157" s="1">
        <v>96</v>
      </c>
      <c r="IQ157" s="1">
        <v>97</v>
      </c>
      <c r="IR157" s="1">
        <v>97</v>
      </c>
      <c r="IS157" s="1">
        <v>96</v>
      </c>
      <c r="IT157" s="1">
        <v>97</v>
      </c>
      <c r="LX157" s="1">
        <v>80</v>
      </c>
      <c r="LY157" s="1">
        <v>75</v>
      </c>
      <c r="LZ157" s="1">
        <v>85</v>
      </c>
      <c r="MA157" s="1">
        <v>79</v>
      </c>
      <c r="MB157" s="1">
        <v>100</v>
      </c>
      <c r="PG157" s="1">
        <v>20</v>
      </c>
      <c r="PH157" s="1">
        <v>20</v>
      </c>
      <c r="PI157" s="1">
        <v>20</v>
      </c>
      <c r="PJ157" s="1">
        <v>20</v>
      </c>
      <c r="PK157" s="1">
        <v>20</v>
      </c>
      <c r="SP157" s="1">
        <v>97.8</v>
      </c>
      <c r="SQ157" s="1">
        <v>97.2</v>
      </c>
      <c r="SR157" s="1">
        <v>98.4</v>
      </c>
      <c r="SS157" s="1">
        <v>98.4</v>
      </c>
      <c r="ST157" s="1">
        <v>98.6</v>
      </c>
      <c r="WB157" s="1">
        <v>1</v>
      </c>
      <c r="WQ157" s="1">
        <v>0</v>
      </c>
      <c r="WR157" s="1">
        <v>0</v>
      </c>
      <c r="WS157" s="1">
        <v>0</v>
      </c>
      <c r="WT157" s="1">
        <v>0</v>
      </c>
      <c r="WU157" s="1">
        <v>0</v>
      </c>
      <c r="ZY157" s="1">
        <v>493</v>
      </c>
      <c r="AAY157" s="1">
        <v>31</v>
      </c>
      <c r="ABB157" s="1">
        <v>11.7</v>
      </c>
      <c r="ABE157" s="1">
        <v>35.700000000000003</v>
      </c>
      <c r="ABM157" s="1">
        <v>5.64</v>
      </c>
      <c r="ABO157" s="1">
        <v>150</v>
      </c>
      <c r="ABU157" s="1">
        <v>140</v>
      </c>
      <c r="ABX157" s="1">
        <v>4.2</v>
      </c>
      <c r="ACA157" s="1">
        <v>102</v>
      </c>
      <c r="ACD157" s="1">
        <v>8.8000000000000007</v>
      </c>
      <c r="ACG157" s="1">
        <v>92</v>
      </c>
      <c r="ACQ157" s="1">
        <v>12</v>
      </c>
      <c r="ACT157" s="1">
        <v>0.68</v>
      </c>
      <c r="ACW157" s="1">
        <v>7</v>
      </c>
      <c r="ADR157" s="1">
        <v>2.2000000000000002</v>
      </c>
      <c r="ADU157" s="1">
        <v>3.3</v>
      </c>
      <c r="AGS157" s="1">
        <v>1</v>
      </c>
      <c r="AGT157" s="1">
        <v>0</v>
      </c>
      <c r="AGU157" s="1">
        <v>0</v>
      </c>
      <c r="AGV157" s="1">
        <v>1</v>
      </c>
      <c r="AGW157" s="1">
        <v>0</v>
      </c>
      <c r="AGX157" s="1">
        <v>0</v>
      </c>
      <c r="AGY157" s="1">
        <v>0</v>
      </c>
      <c r="AGZ157" s="1">
        <v>0</v>
      </c>
      <c r="AHA157" s="1">
        <v>0</v>
      </c>
      <c r="AHB157" s="1">
        <v>0</v>
      </c>
      <c r="AHC157" s="1">
        <v>1</v>
      </c>
      <c r="AHD157" s="1">
        <v>0</v>
      </c>
      <c r="AHE157" s="1">
        <v>0</v>
      </c>
      <c r="AHF157" s="1">
        <v>0</v>
      </c>
      <c r="AHH157" s="1">
        <v>0</v>
      </c>
      <c r="AHI157" s="1">
        <v>0</v>
      </c>
      <c r="AHK157" s="1">
        <v>0</v>
      </c>
      <c r="AHL157" s="1">
        <v>0</v>
      </c>
      <c r="AHM157" s="1">
        <v>0</v>
      </c>
      <c r="AHN157" s="1">
        <v>0</v>
      </c>
      <c r="AHO157" s="1">
        <v>0</v>
      </c>
      <c r="AHP157" s="1">
        <v>0</v>
      </c>
      <c r="AHQ157" s="1">
        <v>0</v>
      </c>
      <c r="AHR157" s="1">
        <v>4</v>
      </c>
      <c r="AIM157" s="1">
        <v>2</v>
      </c>
      <c r="AIN157" s="1">
        <v>0</v>
      </c>
      <c r="AIO157" s="1">
        <v>0</v>
      </c>
      <c r="AIP157" s="1">
        <v>1</v>
      </c>
      <c r="AIQ157" s="1">
        <v>1</v>
      </c>
      <c r="AIR157" s="1">
        <v>1</v>
      </c>
      <c r="AIS157" s="1">
        <v>1</v>
      </c>
      <c r="AIT157" s="1">
        <v>0</v>
      </c>
      <c r="AIU157" s="1">
        <v>1</v>
      </c>
      <c r="AIV157" s="1">
        <v>0</v>
      </c>
      <c r="AIW157" s="1">
        <v>0</v>
      </c>
      <c r="AJB157" s="1">
        <v>48</v>
      </c>
    </row>
    <row r="158" spans="1:951" s="1" customFormat="1">
      <c r="B158" s="1">
        <v>2</v>
      </c>
      <c r="C158" s="1">
        <v>0</v>
      </c>
      <c r="Z158" s="1">
        <v>0</v>
      </c>
      <c r="AA158" s="1">
        <v>2</v>
      </c>
      <c r="AB158" s="1" t="s">
        <v>7664</v>
      </c>
      <c r="AC158" s="1">
        <v>0</v>
      </c>
      <c r="AE158" s="1">
        <v>0</v>
      </c>
      <c r="AG158" s="1">
        <v>0</v>
      </c>
      <c r="AI158" s="1">
        <v>150</v>
      </c>
      <c r="AJ158" s="1">
        <v>148</v>
      </c>
      <c r="DR158" s="1">
        <v>104</v>
      </c>
      <c r="DS158" s="1">
        <v>100</v>
      </c>
      <c r="HA158" s="1">
        <v>2</v>
      </c>
      <c r="HB158" s="1">
        <v>2</v>
      </c>
      <c r="HT158" s="1">
        <v>0</v>
      </c>
      <c r="HU158" s="1">
        <v>0</v>
      </c>
      <c r="IP158" s="1">
        <v>96</v>
      </c>
      <c r="IQ158" s="1">
        <v>97</v>
      </c>
      <c r="LX158" s="1">
        <v>82</v>
      </c>
      <c r="LY158" s="1">
        <v>64</v>
      </c>
      <c r="PG158" s="1">
        <v>22</v>
      </c>
      <c r="PH158" s="1">
        <v>18</v>
      </c>
      <c r="SP158" s="1">
        <v>97.1</v>
      </c>
      <c r="SQ158" s="1">
        <v>96.2</v>
      </c>
      <c r="VX158" s="1">
        <v>1</v>
      </c>
      <c r="VY158" s="1">
        <v>1</v>
      </c>
      <c r="WQ158" s="1">
        <v>0</v>
      </c>
      <c r="WR158" s="1">
        <v>0</v>
      </c>
      <c r="AGS158" s="1">
        <v>1</v>
      </c>
      <c r="AGT158" s="1">
        <v>0</v>
      </c>
      <c r="AGU158" s="1">
        <v>0</v>
      </c>
      <c r="AGV158" s="1">
        <v>1</v>
      </c>
      <c r="AGW158" s="1">
        <v>0</v>
      </c>
      <c r="AGX158" s="1">
        <v>0</v>
      </c>
      <c r="AGY158" s="1">
        <v>0</v>
      </c>
      <c r="AGZ158" s="1">
        <v>0</v>
      </c>
      <c r="AHA158" s="1">
        <v>0</v>
      </c>
      <c r="AHB158" s="1">
        <v>0</v>
      </c>
      <c r="AHC158" s="1">
        <v>1</v>
      </c>
      <c r="AHD158" s="1">
        <v>0</v>
      </c>
      <c r="AHE158" s="1">
        <v>0</v>
      </c>
      <c r="AHF158" s="1">
        <v>0</v>
      </c>
      <c r="AHH158" s="1">
        <v>0</v>
      </c>
      <c r="AHI158" s="1">
        <v>0</v>
      </c>
      <c r="AHK158" s="1">
        <v>0</v>
      </c>
      <c r="AHL158" s="1">
        <v>0</v>
      </c>
      <c r="AHM158" s="1">
        <v>0</v>
      </c>
      <c r="AHN158" s="1">
        <v>0</v>
      </c>
      <c r="AHO158" s="1">
        <v>0</v>
      </c>
      <c r="AHP158" s="1">
        <v>0</v>
      </c>
      <c r="AHQ158" s="1">
        <v>0</v>
      </c>
      <c r="AHR158" s="1">
        <v>1.25</v>
      </c>
      <c r="AIN158" s="1">
        <v>0</v>
      </c>
      <c r="AIO158" s="1">
        <v>0</v>
      </c>
      <c r="AIT158" s="1">
        <v>2</v>
      </c>
      <c r="AIU158" s="1">
        <v>0</v>
      </c>
      <c r="AIV158" s="1">
        <v>0</v>
      </c>
      <c r="AIW158" s="1">
        <v>0</v>
      </c>
      <c r="AIX158" s="1">
        <v>31</v>
      </c>
      <c r="AIY158" s="1">
        <v>39</v>
      </c>
    </row>
    <row r="159" spans="1:951" s="1" customFormat="1">
      <c r="B159" s="1">
        <v>3</v>
      </c>
      <c r="C159" s="1">
        <v>0</v>
      </c>
      <c r="Z159" s="1">
        <v>0</v>
      </c>
      <c r="AA159" s="1">
        <v>2</v>
      </c>
      <c r="AB159" s="1" t="s">
        <v>7665</v>
      </c>
      <c r="AC159" s="1">
        <v>0</v>
      </c>
      <c r="AE159" s="1">
        <v>0</v>
      </c>
      <c r="AG159" s="1">
        <v>0</v>
      </c>
      <c r="AI159" s="1">
        <v>148</v>
      </c>
      <c r="AJ159" s="1">
        <v>138</v>
      </c>
      <c r="DR159" s="1">
        <v>96</v>
      </c>
      <c r="DS159" s="1">
        <v>90</v>
      </c>
      <c r="HA159" s="1">
        <v>2</v>
      </c>
      <c r="HB159" s="1">
        <v>2</v>
      </c>
      <c r="HT159" s="1">
        <v>0</v>
      </c>
      <c r="HU159" s="1">
        <v>0</v>
      </c>
      <c r="IP159" s="1">
        <v>98</v>
      </c>
      <c r="IQ159" s="1">
        <v>97</v>
      </c>
      <c r="LX159" s="1">
        <v>76</v>
      </c>
      <c r="LY159" s="1">
        <v>78</v>
      </c>
      <c r="PG159" s="1">
        <v>18</v>
      </c>
      <c r="PH159" s="1">
        <v>18</v>
      </c>
      <c r="SP159" s="1">
        <v>98.9</v>
      </c>
      <c r="SQ159" s="1">
        <v>98.2</v>
      </c>
      <c r="VX159" s="1">
        <v>1</v>
      </c>
      <c r="VY159" s="1">
        <v>1</v>
      </c>
      <c r="WQ159" s="1">
        <v>0</v>
      </c>
      <c r="WR159" s="1">
        <v>0</v>
      </c>
      <c r="AGS159" s="1">
        <v>1</v>
      </c>
      <c r="AGT159" s="1">
        <v>0</v>
      </c>
      <c r="AGU159" s="1">
        <v>0</v>
      </c>
      <c r="AGV159" s="1">
        <v>1</v>
      </c>
      <c r="AGW159" s="1">
        <v>0</v>
      </c>
      <c r="AGX159" s="1">
        <v>0</v>
      </c>
      <c r="AGY159" s="1">
        <v>0</v>
      </c>
      <c r="AGZ159" s="1">
        <v>0</v>
      </c>
      <c r="AHA159" s="1">
        <v>0</v>
      </c>
      <c r="AHB159" s="1">
        <v>0</v>
      </c>
      <c r="AHC159" s="1">
        <v>1</v>
      </c>
      <c r="AHD159" s="1">
        <v>0</v>
      </c>
      <c r="AHE159" s="1">
        <v>0</v>
      </c>
      <c r="AHF159" s="1">
        <v>0</v>
      </c>
      <c r="AHH159" s="1">
        <v>0</v>
      </c>
      <c r="AHI159" s="1">
        <v>0</v>
      </c>
      <c r="AHK159" s="1">
        <v>0</v>
      </c>
      <c r="AHL159" s="1">
        <v>0</v>
      </c>
      <c r="AHM159" s="1">
        <v>0</v>
      </c>
      <c r="AHN159" s="1">
        <v>0</v>
      </c>
      <c r="AHO159" s="1">
        <v>0</v>
      </c>
      <c r="AHP159" s="1">
        <v>0</v>
      </c>
      <c r="AHQ159" s="1">
        <v>0</v>
      </c>
      <c r="AHR159" s="1">
        <v>0</v>
      </c>
      <c r="AIN159" s="1">
        <v>0</v>
      </c>
      <c r="AIO159" s="1">
        <v>0</v>
      </c>
      <c r="AIT159" s="1">
        <v>0</v>
      </c>
      <c r="AIU159" s="1">
        <v>2</v>
      </c>
      <c r="AIV159" s="1">
        <v>0</v>
      </c>
      <c r="AIW159" s="1">
        <v>0</v>
      </c>
      <c r="AJB159" s="1">
        <v>32</v>
      </c>
      <c r="AJC159" s="1">
        <v>22</v>
      </c>
    </row>
    <row r="160" spans="1:951" s="80" customFormat="1">
      <c r="B160" s="80">
        <v>4</v>
      </c>
      <c r="C160" s="80">
        <v>0</v>
      </c>
      <c r="Z160" s="80">
        <v>0</v>
      </c>
      <c r="AA160" s="80">
        <v>2</v>
      </c>
      <c r="AB160" s="80" t="s">
        <v>7666</v>
      </c>
      <c r="AC160" s="80">
        <v>0</v>
      </c>
      <c r="AE160" s="80">
        <v>0</v>
      </c>
      <c r="AG160" s="80">
        <v>0</v>
      </c>
      <c r="AI160" s="80">
        <v>130</v>
      </c>
      <c r="DR160" s="80">
        <v>70</v>
      </c>
      <c r="HA160" s="80">
        <v>2</v>
      </c>
      <c r="HT160" s="80">
        <v>0</v>
      </c>
      <c r="IP160" s="80">
        <v>98</v>
      </c>
      <c r="LX160" s="80">
        <v>72</v>
      </c>
      <c r="PG160" s="80">
        <v>18</v>
      </c>
      <c r="SP160" s="80">
        <v>98.2</v>
      </c>
      <c r="VX160" s="80">
        <v>1</v>
      </c>
      <c r="WQ160" s="80">
        <v>0</v>
      </c>
      <c r="AGS160" s="80">
        <v>0</v>
      </c>
      <c r="AGT160" s="80">
        <v>0</v>
      </c>
      <c r="AGU160" s="80">
        <v>0</v>
      </c>
      <c r="AGV160" s="80">
        <v>0</v>
      </c>
      <c r="AGW160" s="80">
        <v>0</v>
      </c>
      <c r="AGX160" s="80">
        <v>0</v>
      </c>
      <c r="AGY160" s="80">
        <v>0</v>
      </c>
      <c r="AGZ160" s="80">
        <v>0</v>
      </c>
      <c r="AHA160" s="80">
        <v>0</v>
      </c>
      <c r="AHB160" s="80">
        <v>0</v>
      </c>
      <c r="AHC160" s="80">
        <v>1</v>
      </c>
      <c r="AHD160" s="80">
        <v>0</v>
      </c>
      <c r="AHE160" s="80">
        <v>0</v>
      </c>
      <c r="AHF160" s="80">
        <v>0</v>
      </c>
      <c r="AHH160" s="80">
        <v>0</v>
      </c>
      <c r="AHI160" s="80">
        <v>0</v>
      </c>
      <c r="AHK160" s="80">
        <v>0</v>
      </c>
      <c r="AHL160" s="80">
        <v>0</v>
      </c>
      <c r="AHM160" s="80">
        <v>0</v>
      </c>
      <c r="AHN160" s="80">
        <v>0</v>
      </c>
      <c r="AHO160" s="80">
        <v>0</v>
      </c>
      <c r="AHP160" s="80">
        <v>0</v>
      </c>
      <c r="AHQ160" s="80">
        <v>0</v>
      </c>
      <c r="AHR160" s="80">
        <v>0</v>
      </c>
      <c r="AIN160" s="80">
        <v>0</v>
      </c>
      <c r="AIO160" s="80">
        <v>0</v>
      </c>
      <c r="AIT160" s="80">
        <v>0</v>
      </c>
      <c r="AIU160" s="80">
        <v>1</v>
      </c>
      <c r="AIV160" s="80">
        <v>0</v>
      </c>
      <c r="AIW160" s="80">
        <v>0</v>
      </c>
      <c r="AJB160" s="80">
        <v>27</v>
      </c>
    </row>
    <row r="161" spans="1:951" s="1" customFormat="1">
      <c r="A161" s="1">
        <v>30</v>
      </c>
      <c r="B161" s="1">
        <v>1</v>
      </c>
      <c r="C161" s="1">
        <v>1</v>
      </c>
      <c r="D161" s="1" t="s">
        <v>5146</v>
      </c>
      <c r="E161" s="1" t="s">
        <v>7580</v>
      </c>
      <c r="F161" s="1" t="s">
        <v>5987</v>
      </c>
      <c r="G161" s="1" t="s">
        <v>7667</v>
      </c>
      <c r="O161" s="1">
        <v>0</v>
      </c>
      <c r="P161" s="1">
        <v>0</v>
      </c>
      <c r="Q161" s="1">
        <v>0</v>
      </c>
      <c r="R161" s="1">
        <v>1</v>
      </c>
      <c r="Z161" s="1">
        <v>0</v>
      </c>
      <c r="AA161" s="1">
        <v>2</v>
      </c>
      <c r="AB161" s="1" t="s">
        <v>7668</v>
      </c>
      <c r="AC161" s="1">
        <v>0</v>
      </c>
      <c r="AE161" s="1">
        <v>0</v>
      </c>
      <c r="AG161" s="1">
        <v>0</v>
      </c>
      <c r="AI161" s="1">
        <v>168</v>
      </c>
      <c r="AM161" s="1">
        <v>147</v>
      </c>
      <c r="AO161" s="1">
        <v>152</v>
      </c>
      <c r="AP161" s="1">
        <v>150</v>
      </c>
      <c r="AR161" s="1">
        <v>138</v>
      </c>
      <c r="DR161" s="1">
        <v>79</v>
      </c>
      <c r="DV161" s="1">
        <v>64</v>
      </c>
      <c r="DX161" s="1">
        <v>71</v>
      </c>
      <c r="DY161" s="1">
        <v>67</v>
      </c>
      <c r="EA161" s="1">
        <v>60</v>
      </c>
      <c r="HJ161" s="1">
        <v>0</v>
      </c>
      <c r="IC161" s="1">
        <v>0</v>
      </c>
      <c r="IP161" s="1">
        <v>77</v>
      </c>
      <c r="IQ161" s="1">
        <v>95</v>
      </c>
      <c r="IT161" s="1">
        <v>93</v>
      </c>
      <c r="IU161" s="1">
        <v>93</v>
      </c>
      <c r="IV161" s="1">
        <v>94</v>
      </c>
      <c r="IY161" s="1">
        <v>97</v>
      </c>
      <c r="IZ161" s="1">
        <v>96</v>
      </c>
      <c r="JA161" s="1">
        <v>96</v>
      </c>
      <c r="LY161" s="1">
        <v>109</v>
      </c>
      <c r="MA161" s="1">
        <v>90</v>
      </c>
      <c r="MB161" s="1">
        <v>92</v>
      </c>
      <c r="MC161" s="1">
        <v>92</v>
      </c>
      <c r="MD161" s="1">
        <v>93</v>
      </c>
      <c r="MG161" s="1">
        <v>24</v>
      </c>
      <c r="PI161" s="1">
        <v>35</v>
      </c>
      <c r="PK161" s="1">
        <v>28</v>
      </c>
      <c r="PM161" s="1">
        <v>22</v>
      </c>
      <c r="PN161" s="1">
        <v>24</v>
      </c>
      <c r="PO161" s="1">
        <v>22</v>
      </c>
      <c r="PP161" s="1">
        <v>24</v>
      </c>
      <c r="SQ161" s="1">
        <v>98.2</v>
      </c>
      <c r="ST161" s="1">
        <v>97.7</v>
      </c>
      <c r="SV161" s="1">
        <v>97.6</v>
      </c>
      <c r="SW161" s="1">
        <v>98</v>
      </c>
      <c r="SY161" s="1">
        <v>98</v>
      </c>
      <c r="WG161" s="1">
        <v>1</v>
      </c>
      <c r="WQ161" s="1">
        <v>0</v>
      </c>
      <c r="WR161" s="1">
        <v>1</v>
      </c>
      <c r="WU161" s="1">
        <v>1</v>
      </c>
      <c r="WW161" s="1">
        <v>1</v>
      </c>
      <c r="WX161" s="1">
        <v>1</v>
      </c>
      <c r="WZ161" s="1">
        <v>1</v>
      </c>
      <c r="XA161" s="1">
        <v>1</v>
      </c>
      <c r="XB161" s="1">
        <v>1</v>
      </c>
      <c r="AAY161" s="1">
        <v>30</v>
      </c>
      <c r="ABB161" s="1">
        <v>10.5</v>
      </c>
      <c r="ABE161" s="1">
        <v>35.6</v>
      </c>
      <c r="ABM161" s="1">
        <v>10.6</v>
      </c>
      <c r="ABO161" s="1">
        <v>348</v>
      </c>
      <c r="ABQ161" s="1">
        <v>7.0000000000000007E-2</v>
      </c>
      <c r="ABU161" s="1">
        <v>144</v>
      </c>
      <c r="ABX161" s="1">
        <v>3.9</v>
      </c>
      <c r="ACA161" s="1">
        <v>102</v>
      </c>
      <c r="ACD161" s="1">
        <v>9</v>
      </c>
      <c r="ACG161" s="1">
        <v>122</v>
      </c>
      <c r="ACQ161" s="1">
        <v>13</v>
      </c>
      <c r="ACT161" s="1">
        <v>0.65</v>
      </c>
      <c r="ACW161" s="1">
        <v>12</v>
      </c>
      <c r="AGB161" s="1">
        <v>0</v>
      </c>
      <c r="AGS161" s="1">
        <v>0</v>
      </c>
      <c r="AGT161" s="1">
        <v>0</v>
      </c>
      <c r="AGU161" s="1">
        <v>0</v>
      </c>
      <c r="AGV161" s="1">
        <v>0</v>
      </c>
      <c r="AGW161" s="1">
        <v>1</v>
      </c>
      <c r="AGX161" s="1">
        <v>0</v>
      </c>
      <c r="AGY161" s="1">
        <v>0</v>
      </c>
      <c r="AGZ161" s="1">
        <v>0</v>
      </c>
      <c r="AHA161" s="1">
        <v>0</v>
      </c>
      <c r="AHB161" s="1">
        <v>0</v>
      </c>
      <c r="AHC161" s="1">
        <v>1</v>
      </c>
      <c r="AHD161" s="1">
        <v>0</v>
      </c>
      <c r="AHE161" s="1">
        <v>0</v>
      </c>
      <c r="AHF161" s="1">
        <v>0</v>
      </c>
      <c r="AHH161" s="1">
        <v>0</v>
      </c>
      <c r="AHI161" s="1">
        <v>0</v>
      </c>
      <c r="AHK161" s="1">
        <v>0</v>
      </c>
      <c r="AHL161" s="1">
        <v>0</v>
      </c>
      <c r="AHM161" s="1">
        <v>0</v>
      </c>
      <c r="AHN161" s="1">
        <v>0</v>
      </c>
      <c r="AHO161" s="1">
        <v>0</v>
      </c>
      <c r="AHP161" s="1">
        <v>0</v>
      </c>
      <c r="AHQ161" s="1">
        <v>0</v>
      </c>
      <c r="AHR161" s="1">
        <v>0</v>
      </c>
      <c r="AIM161" s="1">
        <v>0</v>
      </c>
      <c r="AIN161" s="1">
        <v>0</v>
      </c>
      <c r="AIO161" s="1">
        <v>0</v>
      </c>
      <c r="AIP161" s="1">
        <v>1</v>
      </c>
      <c r="AIQ161" s="1">
        <v>1</v>
      </c>
      <c r="AIR161" s="1">
        <v>0</v>
      </c>
      <c r="AIS161" s="1">
        <v>1</v>
      </c>
      <c r="AIT161" s="3">
        <v>1</v>
      </c>
      <c r="AIU161" s="1">
        <v>0</v>
      </c>
      <c r="AIV161" s="1">
        <v>0</v>
      </c>
      <c r="AIW161" s="1">
        <v>0</v>
      </c>
      <c r="AIX161" s="1">
        <v>91</v>
      </c>
    </row>
    <row r="162" spans="1:951" s="1" customFormat="1">
      <c r="B162" s="1">
        <v>2</v>
      </c>
      <c r="C162" s="1">
        <v>0</v>
      </c>
      <c r="Z162" s="1">
        <v>0</v>
      </c>
      <c r="AA162" s="1">
        <v>1</v>
      </c>
      <c r="AB162" s="1" t="s">
        <v>7669</v>
      </c>
      <c r="AC162" s="1">
        <v>0</v>
      </c>
      <c r="AE162" s="1">
        <v>0</v>
      </c>
      <c r="AG162" s="1">
        <v>0</v>
      </c>
      <c r="AI162" s="1">
        <v>128</v>
      </c>
      <c r="AL162" s="1">
        <v>130</v>
      </c>
      <c r="DR162" s="1">
        <v>64</v>
      </c>
      <c r="DU162" s="1">
        <v>68</v>
      </c>
      <c r="HA162" s="1">
        <v>0</v>
      </c>
      <c r="HD162" s="1">
        <v>0</v>
      </c>
      <c r="HT162" s="1">
        <v>0</v>
      </c>
      <c r="HW162" s="1">
        <v>0</v>
      </c>
      <c r="IP162" s="1">
        <v>92</v>
      </c>
      <c r="IQ162" s="1">
        <v>90</v>
      </c>
      <c r="IR162" s="1">
        <v>94</v>
      </c>
      <c r="IS162" s="1">
        <v>94</v>
      </c>
      <c r="LX162" s="1">
        <v>98</v>
      </c>
      <c r="LY162" s="1">
        <v>96</v>
      </c>
      <c r="LZ162" s="1">
        <v>90</v>
      </c>
      <c r="MA162" s="1">
        <v>82</v>
      </c>
      <c r="PG162" s="1">
        <v>22</v>
      </c>
      <c r="PH162" s="1">
        <v>24</v>
      </c>
      <c r="PI162" s="1">
        <v>20</v>
      </c>
      <c r="PJ162" s="1">
        <v>20</v>
      </c>
      <c r="SP162" s="1">
        <v>98</v>
      </c>
      <c r="SS162" s="1">
        <v>98</v>
      </c>
      <c r="VX162" s="1">
        <v>1</v>
      </c>
      <c r="WA162" s="1">
        <v>1</v>
      </c>
      <c r="WQ162" s="1">
        <v>1</v>
      </c>
      <c r="WR162" s="1">
        <v>1</v>
      </c>
      <c r="WS162" s="1">
        <v>1</v>
      </c>
      <c r="WT162" s="1">
        <v>1</v>
      </c>
      <c r="AAY162" s="1">
        <v>30</v>
      </c>
      <c r="ABB162" s="1">
        <v>9.5</v>
      </c>
      <c r="ABE162" s="1">
        <v>25</v>
      </c>
      <c r="ABU162" s="1">
        <v>136</v>
      </c>
      <c r="ABX162" s="1">
        <v>4.8</v>
      </c>
      <c r="ACA162" s="1">
        <v>108</v>
      </c>
      <c r="ACD162" s="1">
        <v>0.74</v>
      </c>
      <c r="ACG162" s="1">
        <v>107</v>
      </c>
      <c r="ACQ162" s="1">
        <v>13</v>
      </c>
      <c r="ACT162" s="1">
        <v>0.7</v>
      </c>
      <c r="ACW162" s="1">
        <v>4</v>
      </c>
      <c r="AGS162" s="1">
        <v>1</v>
      </c>
      <c r="AGT162" s="1">
        <v>0</v>
      </c>
      <c r="AGU162" s="1">
        <v>1</v>
      </c>
      <c r="AGV162" s="1">
        <v>0</v>
      </c>
      <c r="AGW162" s="1">
        <v>1</v>
      </c>
      <c r="AGX162" s="1">
        <v>1</v>
      </c>
      <c r="AGY162" s="1">
        <v>0</v>
      </c>
      <c r="AGZ162" s="1">
        <v>1</v>
      </c>
      <c r="AHA162" s="1">
        <v>0</v>
      </c>
      <c r="AHB162" s="1">
        <v>0</v>
      </c>
      <c r="AHC162" s="1">
        <v>1</v>
      </c>
      <c r="AHD162" s="1">
        <v>0</v>
      </c>
      <c r="AHE162" s="1">
        <v>0</v>
      </c>
      <c r="AHF162" s="1">
        <v>0</v>
      </c>
      <c r="AHH162" s="1">
        <v>0</v>
      </c>
      <c r="AHI162" s="1">
        <v>0</v>
      </c>
      <c r="AHK162" s="1">
        <v>0</v>
      </c>
      <c r="AHL162" s="1">
        <v>0</v>
      </c>
      <c r="AHM162" s="1">
        <v>0</v>
      </c>
      <c r="AHN162" s="1">
        <v>0</v>
      </c>
      <c r="AHO162" s="1">
        <v>0</v>
      </c>
      <c r="AHP162" s="1">
        <v>0</v>
      </c>
      <c r="AHQ162" s="1">
        <v>0</v>
      </c>
      <c r="AHR162" s="1">
        <v>0</v>
      </c>
      <c r="AIM162" s="1">
        <v>0</v>
      </c>
      <c r="AIN162" s="1">
        <v>0</v>
      </c>
      <c r="AIO162" s="1">
        <v>0</v>
      </c>
      <c r="AIR162" s="1">
        <v>0</v>
      </c>
      <c r="AIT162" s="3">
        <v>0</v>
      </c>
      <c r="AIU162" s="1">
        <v>2</v>
      </c>
      <c r="AIV162" s="1">
        <v>0</v>
      </c>
      <c r="AIW162" s="1">
        <v>0</v>
      </c>
      <c r="AJB162" s="1">
        <v>96</v>
      </c>
      <c r="AJC162" s="1">
        <v>70</v>
      </c>
    </row>
    <row r="163" spans="1:951" s="1" customFormat="1">
      <c r="B163" s="1">
        <v>3</v>
      </c>
      <c r="C163" s="1">
        <v>0</v>
      </c>
      <c r="Z163" s="1">
        <v>0</v>
      </c>
      <c r="AA163" s="1">
        <v>2</v>
      </c>
      <c r="AB163" s="1" t="s">
        <v>7670</v>
      </c>
      <c r="AC163" s="1">
        <v>0</v>
      </c>
      <c r="AE163" s="1">
        <v>2</v>
      </c>
      <c r="AF163" s="1">
        <v>0</v>
      </c>
      <c r="AG163" s="1">
        <v>0</v>
      </c>
      <c r="AI163" s="1">
        <v>110</v>
      </c>
      <c r="AL163" s="1">
        <v>132</v>
      </c>
      <c r="DR163" s="1">
        <v>76</v>
      </c>
      <c r="DU163" s="1">
        <v>66</v>
      </c>
      <c r="HA163" s="1">
        <v>0</v>
      </c>
      <c r="HD163" s="1">
        <v>0</v>
      </c>
      <c r="HT163" s="1">
        <v>0</v>
      </c>
      <c r="HW163" s="1">
        <v>0</v>
      </c>
      <c r="IP163" s="1">
        <v>94</v>
      </c>
      <c r="IQ163" s="1">
        <v>87</v>
      </c>
      <c r="IR163" s="1">
        <v>94</v>
      </c>
      <c r="IS163" s="1">
        <v>94</v>
      </c>
      <c r="LX163" s="1">
        <v>98</v>
      </c>
      <c r="MA163" s="1">
        <v>84</v>
      </c>
      <c r="PG163" s="1">
        <v>18</v>
      </c>
      <c r="PJ163" s="1">
        <v>18</v>
      </c>
      <c r="SP163" s="1">
        <v>98</v>
      </c>
      <c r="SS163" s="1">
        <v>98.4</v>
      </c>
      <c r="VX163" s="1">
        <v>1</v>
      </c>
      <c r="WA163" s="1">
        <v>1</v>
      </c>
      <c r="WQ163" s="1">
        <v>0</v>
      </c>
      <c r="WR163" s="1">
        <v>0</v>
      </c>
      <c r="WS163" s="1">
        <v>1</v>
      </c>
      <c r="AGS163" s="1">
        <v>1</v>
      </c>
      <c r="AGT163" s="1">
        <v>0</v>
      </c>
      <c r="AGU163" s="1">
        <v>1</v>
      </c>
      <c r="AGV163" s="1">
        <v>0</v>
      </c>
      <c r="AGW163" s="1">
        <v>1</v>
      </c>
      <c r="AGX163" s="1">
        <v>1</v>
      </c>
      <c r="AGY163" s="1">
        <v>0</v>
      </c>
      <c r="AGZ163" s="1">
        <v>0</v>
      </c>
      <c r="AHA163" s="1">
        <v>0</v>
      </c>
      <c r="AHB163" s="1">
        <v>0</v>
      </c>
      <c r="AHC163" s="1">
        <v>1</v>
      </c>
      <c r="AHD163" s="1">
        <v>0</v>
      </c>
      <c r="AHE163" s="1">
        <v>0</v>
      </c>
      <c r="AHF163" s="1">
        <v>0</v>
      </c>
      <c r="AHH163" s="1">
        <v>0</v>
      </c>
      <c r="AHI163" s="1">
        <v>0</v>
      </c>
      <c r="AHK163" s="1">
        <v>0</v>
      </c>
      <c r="AHL163" s="1">
        <v>0</v>
      </c>
      <c r="AHM163" s="1">
        <v>0</v>
      </c>
      <c r="AHN163" s="1">
        <v>0</v>
      </c>
      <c r="AHO163" s="1">
        <v>0</v>
      </c>
      <c r="AHP163" s="1">
        <v>0</v>
      </c>
      <c r="AHQ163" s="1">
        <v>0</v>
      </c>
      <c r="AHR163" s="1">
        <v>0</v>
      </c>
      <c r="AIM163" s="1">
        <v>0</v>
      </c>
      <c r="AIN163" s="1">
        <v>0</v>
      </c>
      <c r="AIO163" s="1">
        <v>0</v>
      </c>
      <c r="AIR163" s="1">
        <v>0</v>
      </c>
      <c r="AIT163" s="3">
        <v>0</v>
      </c>
      <c r="AIU163" s="1">
        <v>2</v>
      </c>
      <c r="AIV163" s="1">
        <v>0</v>
      </c>
      <c r="AIW163" s="1">
        <v>0</v>
      </c>
      <c r="AJB163" s="1">
        <v>60</v>
      </c>
      <c r="AJC163" s="1">
        <v>35</v>
      </c>
    </row>
    <row r="164" spans="1:951" s="1" customFormat="1">
      <c r="B164" s="1">
        <v>4</v>
      </c>
      <c r="C164" s="1">
        <v>0</v>
      </c>
      <c r="Z164" s="1">
        <v>0</v>
      </c>
      <c r="AA164" s="1">
        <v>1</v>
      </c>
      <c r="AB164" s="1" t="s">
        <v>7671</v>
      </c>
      <c r="AC164" s="1">
        <v>0</v>
      </c>
      <c r="AE164" s="1">
        <v>8</v>
      </c>
      <c r="AF164" s="1">
        <v>0</v>
      </c>
      <c r="AG164" s="1">
        <v>0</v>
      </c>
      <c r="AI164" s="1">
        <v>126</v>
      </c>
      <c r="DR164" s="1">
        <v>68</v>
      </c>
      <c r="HA164" s="1">
        <v>0</v>
      </c>
      <c r="HE164" s="1">
        <v>0</v>
      </c>
      <c r="HT164" s="1">
        <v>0</v>
      </c>
      <c r="HX164" s="1">
        <v>0</v>
      </c>
      <c r="IP164" s="1">
        <v>92</v>
      </c>
      <c r="IQ164" s="1">
        <v>87</v>
      </c>
      <c r="IR164" s="1">
        <v>96</v>
      </c>
      <c r="LX164" s="1">
        <v>92</v>
      </c>
      <c r="PG164" s="1">
        <v>22</v>
      </c>
      <c r="SP164" s="1">
        <v>97.3</v>
      </c>
      <c r="VX164" s="1">
        <v>1</v>
      </c>
      <c r="WQ164" s="1">
        <v>1</v>
      </c>
      <c r="WR164" s="1">
        <v>0</v>
      </c>
      <c r="WS164" s="1">
        <v>1</v>
      </c>
      <c r="AGS164" s="1">
        <v>1</v>
      </c>
      <c r="AGT164" s="1">
        <v>0</v>
      </c>
      <c r="AGU164" s="1">
        <v>1</v>
      </c>
      <c r="AGV164" s="1">
        <v>0</v>
      </c>
      <c r="AGW164" s="1">
        <v>1</v>
      </c>
      <c r="AGX164" s="1">
        <v>1</v>
      </c>
      <c r="AGY164" s="1">
        <v>0</v>
      </c>
      <c r="AGZ164" s="1">
        <v>0</v>
      </c>
      <c r="AHA164" s="1">
        <v>0</v>
      </c>
      <c r="AHB164" s="1">
        <v>0</v>
      </c>
      <c r="AHC164" s="1">
        <v>1</v>
      </c>
      <c r="AHD164" s="1">
        <v>0</v>
      </c>
      <c r="AHE164" s="1">
        <v>0</v>
      </c>
      <c r="AHF164" s="1">
        <v>0</v>
      </c>
      <c r="AHH164" s="1">
        <v>0</v>
      </c>
      <c r="AHI164" s="1">
        <v>0</v>
      </c>
      <c r="AHK164" s="1">
        <v>0</v>
      </c>
      <c r="AHL164" s="1">
        <v>0</v>
      </c>
      <c r="AHM164" s="1">
        <v>0</v>
      </c>
      <c r="AHN164" s="1">
        <v>0</v>
      </c>
      <c r="AHO164" s="1">
        <v>0</v>
      </c>
      <c r="AHP164" s="1">
        <v>0</v>
      </c>
      <c r="AHQ164" s="1">
        <v>0</v>
      </c>
      <c r="AHR164" s="1">
        <v>0</v>
      </c>
      <c r="AIM164" s="1">
        <v>0</v>
      </c>
      <c r="AIN164" s="1">
        <v>0</v>
      </c>
      <c r="AIO164" s="1">
        <v>0</v>
      </c>
      <c r="AIR164" s="1">
        <v>0</v>
      </c>
      <c r="AIT164" s="3">
        <v>1</v>
      </c>
      <c r="AIU164" s="1">
        <v>1</v>
      </c>
      <c r="AIV164" s="1">
        <v>0</v>
      </c>
      <c r="AIW164" s="1">
        <v>0</v>
      </c>
      <c r="AIX164" s="1">
        <v>64</v>
      </c>
      <c r="AJB164" s="1">
        <v>94</v>
      </c>
    </row>
    <row r="165" spans="1:951" s="1" customFormat="1">
      <c r="B165" s="1">
        <v>5</v>
      </c>
      <c r="C165" s="1">
        <v>0</v>
      </c>
      <c r="Z165" s="1">
        <v>0</v>
      </c>
      <c r="AA165" s="1">
        <v>2</v>
      </c>
      <c r="AB165" s="1" t="s">
        <v>7672</v>
      </c>
      <c r="AC165" s="1">
        <v>0</v>
      </c>
      <c r="AE165" s="1">
        <v>1</v>
      </c>
      <c r="AF165" s="1">
        <v>0</v>
      </c>
      <c r="AG165" s="1">
        <v>0</v>
      </c>
      <c r="AI165" s="1">
        <v>108</v>
      </c>
      <c r="DR165" s="1">
        <v>62</v>
      </c>
      <c r="HA165" s="1">
        <v>0</v>
      </c>
      <c r="HT165" s="1">
        <v>0</v>
      </c>
      <c r="IP165" s="1">
        <v>94</v>
      </c>
      <c r="LX165" s="1">
        <v>82</v>
      </c>
      <c r="PG165" s="1">
        <v>18</v>
      </c>
      <c r="SP165" s="1">
        <v>98.3</v>
      </c>
      <c r="VX165" s="1">
        <v>1</v>
      </c>
      <c r="WQ165" s="1">
        <v>1</v>
      </c>
      <c r="AGS165" s="1">
        <v>1</v>
      </c>
      <c r="AGT165" s="1">
        <v>0</v>
      </c>
      <c r="AGU165" s="1">
        <v>1</v>
      </c>
      <c r="AGV165" s="1">
        <v>0</v>
      </c>
      <c r="AGW165" s="1">
        <v>1</v>
      </c>
      <c r="AGX165" s="1">
        <v>1</v>
      </c>
      <c r="AGY165" s="1">
        <v>0</v>
      </c>
      <c r="AGZ165" s="1">
        <v>0</v>
      </c>
      <c r="AHA165" s="1">
        <v>0</v>
      </c>
      <c r="AHB165" s="1">
        <v>0</v>
      </c>
      <c r="AHC165" s="1">
        <v>1</v>
      </c>
      <c r="AHD165" s="1">
        <v>0</v>
      </c>
      <c r="AHE165" s="1">
        <v>0</v>
      </c>
      <c r="AHF165" s="1">
        <v>0</v>
      </c>
      <c r="AHH165" s="1">
        <v>0</v>
      </c>
      <c r="AHI165" s="1">
        <v>0</v>
      </c>
      <c r="AHK165" s="1">
        <v>0</v>
      </c>
      <c r="AHL165" s="1">
        <v>0</v>
      </c>
      <c r="AHM165" s="1">
        <v>0</v>
      </c>
      <c r="AHN165" s="1">
        <v>0</v>
      </c>
      <c r="AHO165" s="1">
        <v>0</v>
      </c>
      <c r="AHP165" s="1">
        <v>0</v>
      </c>
      <c r="AHQ165" s="1">
        <v>0</v>
      </c>
      <c r="AHR165" s="1">
        <v>0</v>
      </c>
      <c r="AIM165" s="1">
        <v>0</v>
      </c>
      <c r="AIN165" s="1">
        <v>0</v>
      </c>
      <c r="AIO165" s="1">
        <v>0</v>
      </c>
      <c r="AIR165" s="1">
        <v>0</v>
      </c>
      <c r="AIT165" s="3">
        <v>1</v>
      </c>
      <c r="AIU165" s="1">
        <v>1</v>
      </c>
      <c r="AIV165" s="1">
        <v>0</v>
      </c>
      <c r="AIW165" s="1">
        <v>0</v>
      </c>
      <c r="AIX165" s="1">
        <v>57</v>
      </c>
      <c r="AJB165" s="1">
        <v>42</v>
      </c>
    </row>
    <row r="166" spans="1:951" s="80" customFormat="1">
      <c r="B166" s="80">
        <v>6</v>
      </c>
      <c r="C166" s="80">
        <v>1</v>
      </c>
      <c r="D166" s="80" t="s">
        <v>7673</v>
      </c>
      <c r="O166" s="80">
        <v>1</v>
      </c>
      <c r="Z166" s="80">
        <v>0</v>
      </c>
      <c r="AA166" s="80">
        <v>2</v>
      </c>
      <c r="AB166" s="80" t="s">
        <v>7674</v>
      </c>
      <c r="AC166" s="80">
        <v>0</v>
      </c>
      <c r="AE166" s="80">
        <v>4</v>
      </c>
      <c r="AF166" s="80">
        <v>0</v>
      </c>
      <c r="AG166" s="80">
        <v>0</v>
      </c>
      <c r="AI166" s="80">
        <v>116</v>
      </c>
      <c r="DR166" s="80">
        <v>70</v>
      </c>
      <c r="HA166" s="80">
        <v>0</v>
      </c>
      <c r="HT166" s="80">
        <v>0</v>
      </c>
      <c r="IP166" s="80">
        <v>95</v>
      </c>
      <c r="IQ166" s="80">
        <v>97.5</v>
      </c>
      <c r="IR166" s="80">
        <v>97</v>
      </c>
      <c r="LX166" s="80">
        <v>82</v>
      </c>
      <c r="PG166" s="80">
        <v>26</v>
      </c>
      <c r="SP166" s="80">
        <v>96.8</v>
      </c>
      <c r="VX166" s="80">
        <v>1</v>
      </c>
      <c r="WQ166" s="80">
        <v>1</v>
      </c>
      <c r="WR166" s="80">
        <v>0</v>
      </c>
      <c r="WS166" s="80">
        <v>1</v>
      </c>
      <c r="AGS166" s="80">
        <v>0</v>
      </c>
      <c r="AGT166" s="80">
        <v>0</v>
      </c>
      <c r="AGU166" s="80">
        <v>0</v>
      </c>
      <c r="AGV166" s="80">
        <v>0</v>
      </c>
      <c r="AGW166" s="80">
        <v>1</v>
      </c>
      <c r="AGX166" s="80">
        <v>1</v>
      </c>
      <c r="AGY166" s="80">
        <v>0</v>
      </c>
      <c r="AGZ166" s="80">
        <v>0</v>
      </c>
      <c r="AHA166" s="80">
        <v>0</v>
      </c>
      <c r="AHB166" s="80">
        <v>0</v>
      </c>
      <c r="AHC166" s="80">
        <v>1</v>
      </c>
      <c r="AHD166" s="80">
        <v>0</v>
      </c>
      <c r="AHE166" s="80">
        <v>0</v>
      </c>
      <c r="AHF166" s="80">
        <v>0</v>
      </c>
      <c r="AHH166" s="80">
        <v>0</v>
      </c>
      <c r="AHI166" s="80">
        <v>0</v>
      </c>
      <c r="AHK166" s="80">
        <v>0</v>
      </c>
      <c r="AHL166" s="80">
        <v>0</v>
      </c>
      <c r="AHM166" s="80">
        <v>0</v>
      </c>
      <c r="AHN166" s="80">
        <v>0</v>
      </c>
      <c r="AHO166" s="80">
        <v>0</v>
      </c>
      <c r="AHP166" s="80">
        <v>0</v>
      </c>
      <c r="AHQ166" s="80">
        <v>0</v>
      </c>
      <c r="AHR166" s="80">
        <v>0</v>
      </c>
      <c r="AIM166" s="80">
        <v>0</v>
      </c>
      <c r="AIN166" s="80">
        <v>0</v>
      </c>
      <c r="AIO166" s="80">
        <v>0</v>
      </c>
      <c r="AIR166" s="80">
        <v>0</v>
      </c>
      <c r="AIT166" s="86">
        <v>1</v>
      </c>
      <c r="AIU166" s="80">
        <v>0</v>
      </c>
      <c r="AIV166" s="80">
        <v>0</v>
      </c>
      <c r="AIW166" s="80">
        <v>0</v>
      </c>
    </row>
    <row r="167" spans="1:951" s="1" customFormat="1">
      <c r="A167" s="1">
        <v>31</v>
      </c>
      <c r="B167" s="1">
        <v>1</v>
      </c>
      <c r="C167" s="1">
        <v>0</v>
      </c>
      <c r="Z167" s="1">
        <v>0</v>
      </c>
      <c r="AA167" s="1">
        <v>1</v>
      </c>
      <c r="AC167" s="1">
        <v>0</v>
      </c>
      <c r="AE167" s="1">
        <v>0</v>
      </c>
      <c r="AG167" s="1">
        <v>0</v>
      </c>
      <c r="AI167" s="1">
        <v>99</v>
      </c>
      <c r="DR167" s="1">
        <v>79</v>
      </c>
      <c r="HA167" s="1">
        <v>2</v>
      </c>
      <c r="HT167" s="1">
        <v>0</v>
      </c>
      <c r="IP167" s="1">
        <v>97</v>
      </c>
      <c r="LX167" s="1">
        <v>76</v>
      </c>
      <c r="PG167" s="1">
        <v>16</v>
      </c>
      <c r="SP167" s="1">
        <v>96.3</v>
      </c>
      <c r="VX167" s="1">
        <v>1</v>
      </c>
      <c r="WQ167" s="1">
        <v>0</v>
      </c>
      <c r="ZY167" s="1">
        <v>186.5</v>
      </c>
      <c r="AGS167" s="1">
        <v>1</v>
      </c>
      <c r="AGT167" s="1">
        <v>0</v>
      </c>
      <c r="AGU167" s="1">
        <v>0</v>
      </c>
      <c r="AGV167" s="1">
        <v>1</v>
      </c>
      <c r="AGW167" s="1">
        <v>0</v>
      </c>
      <c r="AGX167" s="1">
        <v>0</v>
      </c>
      <c r="AGY167" s="1">
        <v>0</v>
      </c>
      <c r="AGZ167" s="1">
        <v>0</v>
      </c>
      <c r="AHA167" s="1">
        <v>0</v>
      </c>
      <c r="AHB167" s="1">
        <v>0</v>
      </c>
      <c r="AHC167" s="1">
        <v>1</v>
      </c>
      <c r="AHD167" s="1">
        <v>0</v>
      </c>
      <c r="AHE167" s="1">
        <v>0</v>
      </c>
      <c r="AHF167" s="1">
        <v>0</v>
      </c>
      <c r="AHH167" s="1">
        <v>0</v>
      </c>
      <c r="AHI167" s="1">
        <v>0</v>
      </c>
      <c r="AHK167" s="1">
        <v>0</v>
      </c>
      <c r="AHL167" s="1">
        <v>0</v>
      </c>
      <c r="AHM167" s="1">
        <v>0</v>
      </c>
      <c r="AHN167" s="1">
        <v>0</v>
      </c>
      <c r="AHO167" s="1">
        <v>0</v>
      </c>
      <c r="AHP167" s="1">
        <v>0</v>
      </c>
      <c r="AHQ167" s="1">
        <v>0</v>
      </c>
      <c r="AHR167" s="1">
        <v>5</v>
      </c>
      <c r="AIM167" s="1">
        <v>0</v>
      </c>
      <c r="AIN167" s="1">
        <v>0</v>
      </c>
      <c r="AIO167" s="1">
        <v>0</v>
      </c>
      <c r="AIP167" s="1">
        <v>1</v>
      </c>
      <c r="AIQ167" s="1">
        <v>1</v>
      </c>
      <c r="AIR167" s="1">
        <v>0</v>
      </c>
      <c r="AIS167" s="1">
        <v>1</v>
      </c>
      <c r="AIT167" s="3">
        <v>0</v>
      </c>
      <c r="AIU167" s="1">
        <v>1</v>
      </c>
      <c r="AIV167" s="1">
        <v>0</v>
      </c>
      <c r="AIW167" s="1">
        <v>0</v>
      </c>
      <c r="AJB167" s="1">
        <v>68</v>
      </c>
    </row>
    <row r="168" spans="1:951" s="1" customFormat="1">
      <c r="B168" s="1">
        <v>2</v>
      </c>
      <c r="C168" s="1">
        <v>1</v>
      </c>
      <c r="D168" s="1" t="s">
        <v>7675</v>
      </c>
      <c r="O168" s="1">
        <v>0</v>
      </c>
      <c r="Z168" s="1">
        <v>0</v>
      </c>
      <c r="AA168" s="1">
        <v>2</v>
      </c>
      <c r="AB168" s="1" t="s">
        <v>7676</v>
      </c>
      <c r="AC168" s="1">
        <v>0</v>
      </c>
      <c r="AE168" s="1">
        <v>0</v>
      </c>
      <c r="AG168" s="1">
        <v>0</v>
      </c>
      <c r="AI168" s="1">
        <v>98</v>
      </c>
      <c r="AJ168" s="1">
        <v>108</v>
      </c>
      <c r="DR168" s="1">
        <v>66</v>
      </c>
      <c r="DS168" s="1">
        <v>70</v>
      </c>
      <c r="HA168" s="1">
        <v>2</v>
      </c>
      <c r="HB168" s="1">
        <v>2</v>
      </c>
      <c r="HT168" s="1">
        <v>0</v>
      </c>
      <c r="HU168" s="1">
        <v>0</v>
      </c>
      <c r="IP168" s="1">
        <v>95</v>
      </c>
      <c r="IQ168" s="1">
        <v>95</v>
      </c>
      <c r="LX168" s="1">
        <v>72</v>
      </c>
      <c r="LY168" s="1">
        <v>70</v>
      </c>
      <c r="PG168" s="1">
        <v>16</v>
      </c>
      <c r="PH168" s="1">
        <v>18</v>
      </c>
      <c r="SP168" s="1">
        <v>97.7</v>
      </c>
      <c r="SQ168" s="1">
        <v>97.7</v>
      </c>
      <c r="VX168" s="1">
        <v>1</v>
      </c>
      <c r="VY168" s="1">
        <v>1</v>
      </c>
      <c r="WQ168" s="1">
        <v>0</v>
      </c>
      <c r="WR168" s="1">
        <v>0</v>
      </c>
      <c r="ZY168" s="1">
        <v>184.4</v>
      </c>
      <c r="AGS168" s="1">
        <v>1</v>
      </c>
      <c r="AGT168" s="1">
        <v>0</v>
      </c>
      <c r="AGU168" s="1">
        <v>0</v>
      </c>
      <c r="AGV168" s="1">
        <v>1</v>
      </c>
      <c r="AGW168" s="1">
        <v>0</v>
      </c>
      <c r="AGX168" s="1">
        <v>0</v>
      </c>
      <c r="AGY168" s="1">
        <v>0</v>
      </c>
      <c r="AGZ168" s="1">
        <v>0</v>
      </c>
      <c r="AHA168" s="1">
        <v>0</v>
      </c>
      <c r="AHB168" s="1">
        <v>0</v>
      </c>
      <c r="AHC168" s="1">
        <v>1</v>
      </c>
      <c r="AHD168" s="1">
        <v>0</v>
      </c>
      <c r="AHE168" s="1">
        <v>0</v>
      </c>
      <c r="AHF168" s="1">
        <v>0</v>
      </c>
      <c r="AHH168" s="1">
        <v>0</v>
      </c>
      <c r="AHI168" s="1">
        <v>0</v>
      </c>
      <c r="AHK168" s="1">
        <v>0</v>
      </c>
      <c r="AHL168" s="1">
        <v>0</v>
      </c>
      <c r="AHM168" s="1">
        <v>0</v>
      </c>
      <c r="AHN168" s="1">
        <v>0</v>
      </c>
      <c r="AHO168" s="1">
        <v>0</v>
      </c>
      <c r="AHP168" s="1">
        <v>0</v>
      </c>
      <c r="AHQ168" s="1">
        <v>0</v>
      </c>
      <c r="AHR168" s="1">
        <v>0</v>
      </c>
      <c r="AIM168" s="1">
        <v>0</v>
      </c>
      <c r="AIN168" s="1">
        <v>0</v>
      </c>
      <c r="AIO168" s="1">
        <v>0</v>
      </c>
      <c r="AIR168" s="1">
        <v>0</v>
      </c>
      <c r="AIT168" s="3">
        <v>0</v>
      </c>
      <c r="AIU168" s="1">
        <v>2</v>
      </c>
      <c r="AIV168" s="1">
        <v>0</v>
      </c>
      <c r="AIW168" s="1">
        <v>0</v>
      </c>
      <c r="AJB168" s="1">
        <v>75</v>
      </c>
      <c r="AJC168" s="1">
        <v>29</v>
      </c>
    </row>
    <row r="169" spans="1:951" s="1" customFormat="1">
      <c r="B169" s="1">
        <v>3</v>
      </c>
      <c r="C169" s="1">
        <v>1</v>
      </c>
      <c r="D169" s="1" t="s">
        <v>7434</v>
      </c>
      <c r="E169" s="1" t="s">
        <v>7677</v>
      </c>
      <c r="F169" s="1" t="s">
        <v>5987</v>
      </c>
      <c r="O169" s="1">
        <v>0</v>
      </c>
      <c r="P169" s="1">
        <v>0</v>
      </c>
      <c r="Q169" s="1">
        <v>0</v>
      </c>
      <c r="Z169" s="1">
        <v>0</v>
      </c>
      <c r="AA169" s="1">
        <v>2</v>
      </c>
      <c r="AB169" s="1" t="s">
        <v>7678</v>
      </c>
      <c r="AC169" s="1">
        <v>0</v>
      </c>
      <c r="AE169" s="1">
        <v>0</v>
      </c>
      <c r="AG169" s="1">
        <v>0</v>
      </c>
      <c r="AI169" s="1">
        <v>118</v>
      </c>
      <c r="AJ169" s="1">
        <v>132</v>
      </c>
      <c r="DR169" s="1">
        <v>78</v>
      </c>
      <c r="DS169" s="1">
        <v>80</v>
      </c>
      <c r="HA169" s="1">
        <v>2</v>
      </c>
      <c r="HB169" s="1">
        <v>2</v>
      </c>
      <c r="HT169" s="1">
        <v>0</v>
      </c>
      <c r="HU169" s="1">
        <v>0</v>
      </c>
      <c r="IP169" s="1">
        <v>96</v>
      </c>
      <c r="IQ169" s="1">
        <v>97</v>
      </c>
      <c r="LX169" s="1">
        <v>72</v>
      </c>
      <c r="LY169" s="1">
        <v>82</v>
      </c>
      <c r="PG169" s="1">
        <v>18</v>
      </c>
      <c r="PH169" s="1">
        <v>18</v>
      </c>
      <c r="SP169" s="1">
        <v>98.2</v>
      </c>
      <c r="SQ169" s="1">
        <v>97.8</v>
      </c>
      <c r="VX169" s="1">
        <v>1</v>
      </c>
      <c r="VY169" s="1">
        <v>1</v>
      </c>
      <c r="WQ169" s="1">
        <v>0</v>
      </c>
      <c r="WR169" s="1">
        <v>0</v>
      </c>
      <c r="ZY169" s="1">
        <v>185</v>
      </c>
      <c r="AGS169" s="1">
        <v>1</v>
      </c>
      <c r="AGT169" s="1">
        <v>0</v>
      </c>
      <c r="AGU169" s="1">
        <v>0</v>
      </c>
      <c r="AGV169" s="1">
        <v>1</v>
      </c>
      <c r="AGW169" s="1">
        <v>0</v>
      </c>
      <c r="AGX169" s="1">
        <v>0</v>
      </c>
      <c r="AGY169" s="1">
        <v>0</v>
      </c>
      <c r="AGZ169" s="1">
        <v>0</v>
      </c>
      <c r="AHA169" s="1">
        <v>0</v>
      </c>
      <c r="AHB169" s="1">
        <v>0</v>
      </c>
      <c r="AHC169" s="1">
        <v>1</v>
      </c>
      <c r="AHD169" s="1">
        <v>0</v>
      </c>
      <c r="AHE169" s="1">
        <v>0</v>
      </c>
      <c r="AHF169" s="1">
        <v>0</v>
      </c>
      <c r="AHH169" s="1">
        <v>0</v>
      </c>
      <c r="AHI169" s="1">
        <v>0</v>
      </c>
      <c r="AHK169" s="1">
        <v>0</v>
      </c>
      <c r="AHL169" s="1">
        <v>0</v>
      </c>
      <c r="AHM169" s="1">
        <v>0</v>
      </c>
      <c r="AHN169" s="1">
        <v>0</v>
      </c>
      <c r="AHO169" s="1">
        <v>0</v>
      </c>
      <c r="AHP169" s="1">
        <v>0</v>
      </c>
      <c r="AHQ169" s="1">
        <v>0</v>
      </c>
      <c r="AHR169" s="1">
        <v>0</v>
      </c>
      <c r="AIM169" s="1">
        <v>0</v>
      </c>
      <c r="AIN169" s="1">
        <v>0</v>
      </c>
      <c r="AIO169" s="1">
        <v>0</v>
      </c>
      <c r="AIR169" s="1">
        <v>1</v>
      </c>
      <c r="AIT169" s="3">
        <v>2</v>
      </c>
      <c r="AIU169" s="1">
        <v>0</v>
      </c>
      <c r="AIV169" s="1">
        <v>0</v>
      </c>
      <c r="AIW169" s="1">
        <v>0</v>
      </c>
      <c r="AIX169" s="1">
        <v>48</v>
      </c>
      <c r="AIY169" s="1">
        <v>26</v>
      </c>
    </row>
    <row r="170" spans="1:951" s="18" customFormat="1">
      <c r="B170" s="18">
        <v>4</v>
      </c>
      <c r="C170" s="18">
        <v>1</v>
      </c>
      <c r="D170" s="18" t="s">
        <v>7646</v>
      </c>
      <c r="E170" s="18" t="s">
        <v>7679</v>
      </c>
      <c r="O170" s="18">
        <v>1</v>
      </c>
      <c r="Z170" s="18">
        <v>0</v>
      </c>
      <c r="AA170" s="18">
        <v>2</v>
      </c>
      <c r="AB170" s="18" t="s">
        <v>7680</v>
      </c>
      <c r="AC170" s="18">
        <v>0</v>
      </c>
      <c r="AE170" s="18">
        <v>0</v>
      </c>
      <c r="AG170" s="18">
        <v>0</v>
      </c>
      <c r="AI170" s="18">
        <v>132</v>
      </c>
      <c r="DR170" s="18">
        <v>80</v>
      </c>
      <c r="HA170" s="18">
        <v>2</v>
      </c>
      <c r="HT170" s="18">
        <v>0</v>
      </c>
      <c r="IP170" s="18">
        <v>97</v>
      </c>
      <c r="LX170" s="18">
        <v>81</v>
      </c>
      <c r="PG170" s="18">
        <v>16</v>
      </c>
      <c r="SP170" s="18">
        <v>97.5</v>
      </c>
      <c r="VX170" s="18">
        <v>1</v>
      </c>
      <c r="WQ170" s="18">
        <v>0</v>
      </c>
      <c r="ZY170" s="18">
        <v>185.4</v>
      </c>
      <c r="AGS170" s="18">
        <v>0</v>
      </c>
      <c r="AGT170" s="18">
        <v>0</v>
      </c>
      <c r="AGU170" s="18">
        <v>0</v>
      </c>
      <c r="AGV170" s="18">
        <v>0</v>
      </c>
      <c r="AGW170" s="18">
        <v>0</v>
      </c>
      <c r="AGX170" s="18">
        <v>0</v>
      </c>
      <c r="AGY170" s="18">
        <v>0</v>
      </c>
      <c r="AGZ170" s="18">
        <v>0</v>
      </c>
      <c r="AHA170" s="18">
        <v>0</v>
      </c>
      <c r="AHB170" s="18">
        <v>0</v>
      </c>
      <c r="AHC170" s="18">
        <v>1</v>
      </c>
      <c r="AHD170" s="18">
        <v>0</v>
      </c>
      <c r="AHE170" s="18">
        <v>0</v>
      </c>
      <c r="AHF170" s="18">
        <v>0</v>
      </c>
      <c r="AHH170" s="18">
        <v>0</v>
      </c>
      <c r="AHI170" s="18">
        <v>0</v>
      </c>
      <c r="AHK170" s="18">
        <v>0</v>
      </c>
      <c r="AHL170" s="18">
        <v>0</v>
      </c>
      <c r="AHM170" s="18">
        <v>0</v>
      </c>
      <c r="AHN170" s="18">
        <v>0</v>
      </c>
      <c r="AHO170" s="18">
        <v>0</v>
      </c>
      <c r="AHP170" s="18">
        <v>0</v>
      </c>
      <c r="AHQ170" s="18">
        <v>0</v>
      </c>
      <c r="AHR170" s="18">
        <v>0</v>
      </c>
      <c r="AIM170" s="18">
        <v>0</v>
      </c>
      <c r="AIN170" s="18">
        <v>0</v>
      </c>
      <c r="AIO170" s="18">
        <v>0</v>
      </c>
      <c r="AIT170" s="79">
        <v>1</v>
      </c>
      <c r="AIU170" s="18">
        <v>0</v>
      </c>
      <c r="AIV170" s="18">
        <v>0</v>
      </c>
      <c r="AIW170" s="18">
        <v>0</v>
      </c>
      <c r="AIX170" s="18">
        <v>40</v>
      </c>
    </row>
    <row r="171" spans="1:951" s="14" customFormat="1">
      <c r="A171" s="14">
        <v>32</v>
      </c>
      <c r="B171" s="14" t="s">
        <v>7502</v>
      </c>
      <c r="C171" s="61">
        <v>0</v>
      </c>
      <c r="F171" s="63"/>
      <c r="G171" s="58"/>
      <c r="O171" s="61"/>
      <c r="P171" s="61"/>
      <c r="Q171" s="61"/>
      <c r="R171" s="61"/>
      <c r="S171" s="61"/>
      <c r="T171" s="61"/>
      <c r="U171" s="61"/>
      <c r="V171" s="61"/>
      <c r="W171" s="61"/>
      <c r="X171" s="61"/>
      <c r="Y171" s="61"/>
      <c r="Z171" s="14">
        <v>0</v>
      </c>
      <c r="AA171" s="14">
        <v>2</v>
      </c>
      <c r="AB171" s="58" t="s">
        <v>7681</v>
      </c>
      <c r="DR171" s="61"/>
      <c r="DS171" s="61"/>
      <c r="DT171" s="61"/>
      <c r="DU171" s="61"/>
      <c r="DV171" s="61"/>
      <c r="DW171" s="61"/>
      <c r="DX171" s="61"/>
      <c r="DY171" s="61"/>
      <c r="DZ171" s="61"/>
      <c r="EA171" s="61"/>
      <c r="EB171" s="61"/>
      <c r="EC171" s="61"/>
      <c r="ED171" s="61"/>
      <c r="EE171" s="61"/>
      <c r="EF171" s="61"/>
      <c r="EG171" s="61"/>
      <c r="EH171" s="61"/>
      <c r="EI171" s="61"/>
      <c r="EJ171" s="61"/>
      <c r="EK171" s="61"/>
      <c r="EL171" s="61"/>
      <c r="EM171" s="61"/>
      <c r="EN171" s="61"/>
      <c r="EO171" s="61"/>
      <c r="EP171" s="61"/>
      <c r="EQ171" s="61"/>
      <c r="ER171" s="61"/>
      <c r="ES171" s="61"/>
      <c r="ET171" s="61"/>
      <c r="EU171" s="61"/>
      <c r="EV171" s="61"/>
      <c r="EW171" s="61"/>
      <c r="EX171" s="61"/>
      <c r="EY171" s="61"/>
      <c r="EZ171" s="61"/>
      <c r="FA171" s="61"/>
      <c r="FB171" s="61"/>
      <c r="FC171" s="61"/>
      <c r="FD171" s="61"/>
      <c r="FE171" s="61"/>
      <c r="FF171" s="61"/>
      <c r="FG171" s="61"/>
      <c r="FH171" s="61"/>
      <c r="FI171" s="61"/>
      <c r="FJ171" s="61"/>
      <c r="FK171" s="61"/>
      <c r="FL171" s="61"/>
      <c r="FM171" s="61"/>
      <c r="FN171" s="61"/>
      <c r="FO171" s="61"/>
      <c r="FP171" s="61"/>
      <c r="FQ171" s="61"/>
      <c r="FR171" s="61"/>
      <c r="FS171" s="61"/>
      <c r="FT171" s="61"/>
      <c r="FU171" s="61"/>
      <c r="FV171" s="61"/>
      <c r="FW171" s="61"/>
      <c r="FX171" s="61"/>
      <c r="FY171" s="61"/>
      <c r="FZ171" s="61"/>
      <c r="GA171" s="61"/>
      <c r="GB171" s="61"/>
      <c r="GC171" s="61"/>
      <c r="GD171" s="61"/>
      <c r="GE171" s="61"/>
      <c r="GF171" s="61"/>
      <c r="GG171" s="61"/>
      <c r="GH171" s="61"/>
      <c r="GI171" s="61"/>
      <c r="GJ171" s="61"/>
      <c r="GK171" s="61"/>
      <c r="GL171" s="61"/>
      <c r="GM171" s="61"/>
      <c r="GN171" s="61"/>
      <c r="GO171" s="61"/>
      <c r="GP171" s="61"/>
      <c r="GQ171" s="61"/>
      <c r="GR171" s="61"/>
      <c r="GS171" s="61"/>
      <c r="GT171" s="61"/>
      <c r="GU171" s="61"/>
      <c r="GV171" s="61"/>
      <c r="GW171" s="61"/>
      <c r="GX171" s="61"/>
      <c r="GY171" s="61"/>
      <c r="GZ171" s="61"/>
      <c r="PG171" s="61"/>
      <c r="PH171" s="61"/>
      <c r="PI171" s="61"/>
      <c r="PJ171" s="61"/>
      <c r="PK171" s="61"/>
      <c r="PL171" s="61"/>
      <c r="PM171" s="61"/>
      <c r="PN171" s="61"/>
      <c r="PO171" s="61"/>
      <c r="PP171" s="61"/>
      <c r="PQ171" s="61"/>
      <c r="PR171" s="61"/>
      <c r="PS171" s="61"/>
      <c r="PT171" s="61"/>
      <c r="PU171" s="61"/>
      <c r="PV171" s="61"/>
      <c r="PW171" s="61"/>
      <c r="PX171" s="61"/>
      <c r="PY171" s="61"/>
      <c r="PZ171" s="61"/>
      <c r="QA171" s="61"/>
      <c r="QB171" s="61"/>
      <c r="QC171" s="61"/>
      <c r="QD171" s="61"/>
      <c r="QE171" s="61"/>
      <c r="QF171" s="61"/>
      <c r="QG171" s="61"/>
      <c r="QH171" s="61"/>
      <c r="QI171" s="61"/>
      <c r="QJ171" s="61"/>
      <c r="QK171" s="61"/>
      <c r="QL171" s="61"/>
      <c r="QM171" s="61"/>
      <c r="QN171" s="61"/>
      <c r="QO171" s="61"/>
      <c r="QP171" s="61"/>
      <c r="QQ171" s="61"/>
      <c r="QR171" s="61"/>
      <c r="QS171" s="61"/>
      <c r="QT171" s="61"/>
      <c r="QU171" s="61"/>
      <c r="QV171" s="61"/>
      <c r="QW171" s="61"/>
      <c r="QX171" s="61"/>
      <c r="QY171" s="61"/>
      <c r="QZ171" s="61"/>
      <c r="RA171" s="61"/>
      <c r="RB171" s="61"/>
      <c r="RC171" s="61"/>
      <c r="RD171" s="61"/>
      <c r="RE171" s="61"/>
      <c r="RF171" s="61"/>
      <c r="RG171" s="61"/>
      <c r="RH171" s="61"/>
      <c r="RI171" s="61"/>
      <c r="RJ171" s="61"/>
      <c r="RK171" s="61"/>
      <c r="RL171" s="61"/>
      <c r="RM171" s="61"/>
      <c r="RN171" s="61"/>
      <c r="RO171" s="61"/>
      <c r="RP171" s="61"/>
      <c r="RQ171" s="61"/>
      <c r="RR171" s="61"/>
      <c r="RS171" s="61"/>
      <c r="RT171" s="61"/>
      <c r="RU171" s="61"/>
      <c r="RV171" s="61"/>
      <c r="RW171" s="61"/>
      <c r="RX171" s="61"/>
      <c r="RY171" s="61"/>
      <c r="RZ171" s="61"/>
      <c r="SA171" s="61"/>
      <c r="SB171" s="61"/>
      <c r="SC171" s="61"/>
      <c r="SD171" s="61"/>
      <c r="SE171" s="61"/>
      <c r="SF171" s="61"/>
      <c r="SG171" s="61"/>
      <c r="SH171" s="61"/>
      <c r="SI171" s="61"/>
      <c r="SJ171" s="61"/>
      <c r="SK171" s="61"/>
      <c r="SL171" s="61"/>
      <c r="SM171" s="61"/>
      <c r="SN171" s="61"/>
      <c r="SO171" s="61"/>
      <c r="ZY171" s="61"/>
      <c r="ZZ171" s="61"/>
      <c r="AAA171" s="61"/>
      <c r="AAI171" s="63"/>
      <c r="AAJ171" s="58"/>
      <c r="AAM171" s="61"/>
      <c r="AAO171" s="63"/>
      <c r="AAP171" s="58"/>
      <c r="AAS171" s="61"/>
      <c r="AAU171" s="63"/>
      <c r="AAV171" s="58"/>
      <c r="ABM171" s="61"/>
      <c r="ABN171" s="61"/>
      <c r="ACA171" s="61"/>
      <c r="ACB171" s="61"/>
      <c r="ACC171" s="61"/>
      <c r="AGK171" s="61"/>
      <c r="AGM171" s="63"/>
      <c r="AGN171" s="58"/>
      <c r="AGQ171" s="61"/>
      <c r="AGS171" s="14">
        <v>1</v>
      </c>
      <c r="AGT171" s="14">
        <v>1</v>
      </c>
      <c r="AGU171" s="14">
        <v>0</v>
      </c>
      <c r="AGV171" s="14">
        <v>1</v>
      </c>
      <c r="AGW171" s="14">
        <v>0</v>
      </c>
      <c r="AGX171" s="14">
        <v>0</v>
      </c>
      <c r="AGY171" s="14">
        <v>0</v>
      </c>
      <c r="AGZ171" s="14">
        <v>2</v>
      </c>
      <c r="AHA171" s="14">
        <v>0</v>
      </c>
      <c r="AHB171" s="14">
        <v>0</v>
      </c>
      <c r="AHC171" s="14">
        <v>1</v>
      </c>
      <c r="AHD171" s="14">
        <v>0</v>
      </c>
      <c r="AHE171" s="14">
        <v>0</v>
      </c>
      <c r="AHF171" s="14">
        <v>0</v>
      </c>
      <c r="AHH171" s="14">
        <v>0</v>
      </c>
      <c r="AHI171" s="14">
        <v>0</v>
      </c>
      <c r="AHK171" s="14">
        <v>0</v>
      </c>
      <c r="AHL171" s="14">
        <v>0</v>
      </c>
      <c r="AHM171" s="14">
        <v>0</v>
      </c>
      <c r="AHN171" s="14">
        <v>0</v>
      </c>
      <c r="AHO171" s="14">
        <v>0</v>
      </c>
      <c r="AHP171" s="14">
        <v>0</v>
      </c>
      <c r="AHQ171" s="14">
        <v>0</v>
      </c>
      <c r="AHT171" s="61"/>
      <c r="AHV171" s="63"/>
      <c r="AHW171" s="58"/>
      <c r="AHZ171" s="61"/>
      <c r="AIB171" s="63"/>
      <c r="AIC171" s="58"/>
      <c r="AIF171" s="61"/>
      <c r="AIH171" s="63"/>
      <c r="AII171" s="58"/>
      <c r="AIL171" s="61"/>
      <c r="AIM171" s="14">
        <v>0</v>
      </c>
      <c r="AIN171" s="14">
        <v>0</v>
      </c>
      <c r="AIO171" s="14">
        <v>0</v>
      </c>
      <c r="AIP171" s="14">
        <v>0</v>
      </c>
      <c r="AIQ171" s="14">
        <v>0</v>
      </c>
      <c r="AIR171" s="61">
        <v>0</v>
      </c>
      <c r="AIS171" s="14">
        <v>0</v>
      </c>
      <c r="AIT171" s="60"/>
      <c r="AIU171" s="58"/>
      <c r="AIX171" s="61"/>
      <c r="AJB171" s="63"/>
      <c r="AJC171" s="58"/>
      <c r="AJF171" s="61"/>
      <c r="AJH171" s="63"/>
      <c r="AJI171" s="58"/>
      <c r="AJL171" s="61"/>
      <c r="AJN171" s="63"/>
      <c r="AJO171" s="58"/>
    </row>
    <row r="172" spans="1:951" s="14" customFormat="1">
      <c r="B172" s="14">
        <v>2</v>
      </c>
      <c r="C172" s="61">
        <v>1</v>
      </c>
      <c r="D172" s="14" t="s">
        <v>7682</v>
      </c>
      <c r="E172" s="14" t="s">
        <v>5913</v>
      </c>
      <c r="F172" s="63" t="s">
        <v>7683</v>
      </c>
      <c r="G172" s="58" t="s">
        <v>7684</v>
      </c>
      <c r="H172" s="14" t="s">
        <v>7685</v>
      </c>
      <c r="I172" s="14" t="s">
        <v>7686</v>
      </c>
      <c r="O172" s="61">
        <v>0</v>
      </c>
      <c r="P172" s="61">
        <v>1</v>
      </c>
      <c r="Q172" s="61">
        <v>0</v>
      </c>
      <c r="R172" s="61">
        <v>0</v>
      </c>
      <c r="S172" s="61">
        <v>0</v>
      </c>
      <c r="T172" s="61">
        <v>1</v>
      </c>
      <c r="U172" s="61"/>
      <c r="V172" s="61"/>
      <c r="W172" s="61"/>
      <c r="X172" s="61"/>
      <c r="Y172" s="61"/>
      <c r="Z172" s="14">
        <v>0</v>
      </c>
      <c r="AA172" s="14">
        <v>2</v>
      </c>
      <c r="AB172" s="58" t="s">
        <v>7687</v>
      </c>
      <c r="AC172" s="14">
        <v>0</v>
      </c>
      <c r="AE172" s="14">
        <v>1</v>
      </c>
      <c r="AF172" s="14">
        <v>0</v>
      </c>
      <c r="AG172" s="14">
        <v>0</v>
      </c>
      <c r="AI172" s="14">
        <v>138</v>
      </c>
      <c r="AJ172" s="14">
        <v>110</v>
      </c>
      <c r="DR172" s="61">
        <v>80</v>
      </c>
      <c r="DS172" s="61">
        <v>68</v>
      </c>
      <c r="DT172" s="61"/>
      <c r="DU172" s="61"/>
      <c r="DV172" s="61"/>
      <c r="DW172" s="61"/>
      <c r="DX172" s="61"/>
      <c r="DY172" s="61"/>
      <c r="DZ172" s="61"/>
      <c r="EA172" s="61"/>
      <c r="EB172" s="61"/>
      <c r="EC172" s="61"/>
      <c r="ED172" s="61"/>
      <c r="EE172" s="61"/>
      <c r="EF172" s="61"/>
      <c r="EG172" s="61"/>
      <c r="EH172" s="61"/>
      <c r="EI172" s="61"/>
      <c r="EJ172" s="61"/>
      <c r="EK172" s="61"/>
      <c r="EL172" s="61"/>
      <c r="EM172" s="61"/>
      <c r="EN172" s="61"/>
      <c r="EO172" s="61"/>
      <c r="EP172" s="61"/>
      <c r="EQ172" s="61"/>
      <c r="ER172" s="61"/>
      <c r="ES172" s="61"/>
      <c r="ET172" s="61"/>
      <c r="EU172" s="61"/>
      <c r="EV172" s="61"/>
      <c r="EW172" s="61"/>
      <c r="EX172" s="61"/>
      <c r="EY172" s="61"/>
      <c r="EZ172" s="61"/>
      <c r="FA172" s="61"/>
      <c r="FB172" s="61"/>
      <c r="FC172" s="61"/>
      <c r="FD172" s="61"/>
      <c r="FE172" s="61"/>
      <c r="FF172" s="61"/>
      <c r="FG172" s="61"/>
      <c r="FH172" s="61"/>
      <c r="FI172" s="61"/>
      <c r="FJ172" s="61"/>
      <c r="FK172" s="61"/>
      <c r="FL172" s="61"/>
      <c r="FM172" s="61"/>
      <c r="FN172" s="61"/>
      <c r="FO172" s="61"/>
      <c r="FP172" s="61"/>
      <c r="FQ172" s="61"/>
      <c r="FR172" s="61"/>
      <c r="FS172" s="61"/>
      <c r="FT172" s="61"/>
      <c r="FU172" s="61"/>
      <c r="FV172" s="61"/>
      <c r="FW172" s="61"/>
      <c r="FX172" s="61"/>
      <c r="FY172" s="61"/>
      <c r="FZ172" s="61"/>
      <c r="GA172" s="61"/>
      <c r="GB172" s="61"/>
      <c r="GC172" s="61"/>
      <c r="GD172" s="61"/>
      <c r="GE172" s="61"/>
      <c r="GF172" s="61"/>
      <c r="GG172" s="61"/>
      <c r="GH172" s="61"/>
      <c r="GI172" s="61"/>
      <c r="GJ172" s="61"/>
      <c r="GK172" s="61"/>
      <c r="GL172" s="61"/>
      <c r="GM172" s="61"/>
      <c r="GN172" s="61"/>
      <c r="GO172" s="61"/>
      <c r="GP172" s="61"/>
      <c r="GQ172" s="61"/>
      <c r="GR172" s="61"/>
      <c r="GS172" s="61"/>
      <c r="GT172" s="61"/>
      <c r="GU172" s="61"/>
      <c r="GV172" s="61"/>
      <c r="GW172" s="61"/>
      <c r="GX172" s="61"/>
      <c r="GY172" s="61"/>
      <c r="GZ172" s="61"/>
      <c r="HA172" s="14">
        <v>0</v>
      </c>
      <c r="HB172" s="14">
        <v>0</v>
      </c>
      <c r="HT172" s="14">
        <v>0</v>
      </c>
      <c r="HU172" s="14">
        <v>0</v>
      </c>
      <c r="IP172" s="14">
        <v>97</v>
      </c>
      <c r="IQ172" s="14">
        <v>98</v>
      </c>
      <c r="LX172" s="14">
        <v>88</v>
      </c>
      <c r="LY172" s="14">
        <v>60</v>
      </c>
      <c r="PG172" s="61">
        <v>18</v>
      </c>
      <c r="PH172" s="61">
        <v>16</v>
      </c>
      <c r="PI172" s="61"/>
      <c r="PJ172" s="61"/>
      <c r="PK172" s="61"/>
      <c r="PL172" s="61"/>
      <c r="PM172" s="61"/>
      <c r="PN172" s="61"/>
      <c r="PO172" s="61"/>
      <c r="PP172" s="61"/>
      <c r="PQ172" s="61"/>
      <c r="PR172" s="61"/>
      <c r="PS172" s="61"/>
      <c r="PT172" s="61"/>
      <c r="PU172" s="61"/>
      <c r="PV172" s="61"/>
      <c r="PW172" s="61"/>
      <c r="PX172" s="61"/>
      <c r="PY172" s="61"/>
      <c r="PZ172" s="61"/>
      <c r="QA172" s="61"/>
      <c r="QB172" s="61"/>
      <c r="QC172" s="61"/>
      <c r="QD172" s="61"/>
      <c r="QE172" s="61"/>
      <c r="QF172" s="61"/>
      <c r="QG172" s="61"/>
      <c r="QH172" s="61"/>
      <c r="QI172" s="61"/>
      <c r="QJ172" s="61"/>
      <c r="QK172" s="61"/>
      <c r="QL172" s="61"/>
      <c r="QM172" s="61"/>
      <c r="QN172" s="61"/>
      <c r="QO172" s="61"/>
      <c r="QP172" s="61"/>
      <c r="QQ172" s="61"/>
      <c r="QR172" s="61"/>
      <c r="QS172" s="61"/>
      <c r="QT172" s="61"/>
      <c r="QU172" s="61"/>
      <c r="QV172" s="61"/>
      <c r="QW172" s="61"/>
      <c r="QX172" s="61"/>
      <c r="QY172" s="61"/>
      <c r="QZ172" s="61"/>
      <c r="RA172" s="61"/>
      <c r="RB172" s="61"/>
      <c r="RC172" s="61"/>
      <c r="RD172" s="61"/>
      <c r="RE172" s="61"/>
      <c r="RF172" s="61"/>
      <c r="RG172" s="61"/>
      <c r="RH172" s="61"/>
      <c r="RI172" s="61"/>
      <c r="RJ172" s="61"/>
      <c r="RK172" s="61"/>
      <c r="RL172" s="61"/>
      <c r="RM172" s="61"/>
      <c r="RN172" s="61"/>
      <c r="RO172" s="61"/>
      <c r="RP172" s="61"/>
      <c r="RQ172" s="61"/>
      <c r="RR172" s="61"/>
      <c r="RS172" s="61"/>
      <c r="RT172" s="61"/>
      <c r="RU172" s="61"/>
      <c r="RV172" s="61"/>
      <c r="RW172" s="61"/>
      <c r="RX172" s="61"/>
      <c r="RY172" s="61"/>
      <c r="RZ172" s="61"/>
      <c r="SA172" s="61"/>
      <c r="SB172" s="61"/>
      <c r="SC172" s="61"/>
      <c r="SD172" s="61"/>
      <c r="SE172" s="61"/>
      <c r="SF172" s="61"/>
      <c r="SG172" s="61"/>
      <c r="SH172" s="61"/>
      <c r="SI172" s="61"/>
      <c r="SJ172" s="61"/>
      <c r="SK172" s="61"/>
      <c r="SL172" s="61"/>
      <c r="SM172" s="61"/>
      <c r="SN172" s="61"/>
      <c r="SO172" s="61"/>
      <c r="SP172" s="14">
        <v>97.2</v>
      </c>
      <c r="SQ172" s="14">
        <v>98.9</v>
      </c>
      <c r="VX172" s="14">
        <v>1</v>
      </c>
      <c r="VY172" s="14">
        <v>1</v>
      </c>
      <c r="WR172" s="14">
        <v>0</v>
      </c>
      <c r="WS172" s="14">
        <v>0</v>
      </c>
      <c r="ZY172" s="61"/>
      <c r="ZZ172" s="61"/>
      <c r="AAA172" s="61"/>
      <c r="AAI172" s="63"/>
      <c r="AAJ172" s="58"/>
      <c r="AAM172" s="61"/>
      <c r="AAO172" s="63"/>
      <c r="AAP172" s="58"/>
      <c r="AAS172" s="61"/>
      <c r="AAU172" s="63"/>
      <c r="AAV172" s="58"/>
      <c r="ABM172" s="61"/>
      <c r="ABN172" s="61"/>
      <c r="ACA172" s="61"/>
      <c r="ACB172" s="61"/>
      <c r="ACC172" s="61"/>
      <c r="ACG172" s="14">
        <v>250</v>
      </c>
      <c r="ACH172" s="14">
        <v>248</v>
      </c>
      <c r="AGK172" s="61"/>
      <c r="AGM172" s="63"/>
      <c r="AGN172" s="58"/>
      <c r="AGQ172" s="61"/>
      <c r="AGS172" s="14">
        <v>0</v>
      </c>
      <c r="AGT172" s="14">
        <v>0</v>
      </c>
      <c r="AGU172" s="14">
        <v>0</v>
      </c>
      <c r="AGV172" s="14">
        <v>0</v>
      </c>
      <c r="AGW172" s="14">
        <v>0</v>
      </c>
      <c r="AGX172" s="14">
        <v>0</v>
      </c>
      <c r="AGY172" s="14">
        <v>0</v>
      </c>
      <c r="AGZ172" s="14">
        <v>1</v>
      </c>
      <c r="AHA172" s="14">
        <v>0</v>
      </c>
      <c r="AHB172" s="14">
        <v>0</v>
      </c>
      <c r="AHC172" s="14">
        <v>1</v>
      </c>
      <c r="AHD172" s="14">
        <v>0</v>
      </c>
      <c r="AHE172" s="14">
        <v>0</v>
      </c>
      <c r="AHF172" s="14">
        <v>0</v>
      </c>
      <c r="AHH172" s="14">
        <v>0</v>
      </c>
      <c r="AHI172" s="14">
        <v>0</v>
      </c>
      <c r="AHK172" s="14">
        <v>0</v>
      </c>
      <c r="AHL172" s="14">
        <v>0</v>
      </c>
      <c r="AHM172" s="14">
        <v>0</v>
      </c>
      <c r="AHN172" s="14">
        <v>0</v>
      </c>
      <c r="AHO172" s="14">
        <v>0</v>
      </c>
      <c r="AHP172" s="14">
        <v>0</v>
      </c>
      <c r="AHQ172" s="14">
        <v>0</v>
      </c>
      <c r="AHR172" s="14">
        <f>AVERAGE(5,5,0,0)</f>
        <v>2.5</v>
      </c>
      <c r="AHT172" s="61"/>
      <c r="AHV172" s="63"/>
      <c r="AHW172" s="58"/>
      <c r="AHZ172" s="61"/>
      <c r="AIB172" s="63"/>
      <c r="AIC172" s="58"/>
      <c r="AIF172" s="61"/>
      <c r="AIH172" s="63"/>
      <c r="AII172" s="58"/>
      <c r="AIL172" s="61"/>
      <c r="AIM172" s="14">
        <v>0</v>
      </c>
      <c r="AIN172" s="14">
        <v>0</v>
      </c>
      <c r="AIO172" s="14">
        <v>0</v>
      </c>
      <c r="AIP172" s="14">
        <v>1</v>
      </c>
      <c r="AIQ172" s="14">
        <v>1</v>
      </c>
      <c r="AIR172" s="61">
        <v>0</v>
      </c>
      <c r="AIS172" s="14">
        <v>1</v>
      </c>
      <c r="AIT172" s="60">
        <v>2</v>
      </c>
      <c r="AIU172" s="58" t="s">
        <v>2308</v>
      </c>
      <c r="AIV172" s="14">
        <v>0</v>
      </c>
      <c r="AIW172" s="14">
        <v>0</v>
      </c>
      <c r="AIX172" s="61">
        <v>65</v>
      </c>
      <c r="AIY172" s="14">
        <v>62</v>
      </c>
      <c r="AJB172" s="63"/>
      <c r="AJC172" s="58"/>
      <c r="AJF172" s="61"/>
      <c r="AJH172" s="63"/>
      <c r="AJI172" s="58"/>
      <c r="AJL172" s="61"/>
      <c r="AJN172" s="63"/>
      <c r="AJO172" s="58"/>
    </row>
    <row r="173" spans="1:951" s="14" customFormat="1">
      <c r="B173" s="14">
        <v>3</v>
      </c>
      <c r="C173" s="61">
        <v>1</v>
      </c>
      <c r="D173" s="14" t="s">
        <v>7688</v>
      </c>
      <c r="E173" s="14" t="s">
        <v>7689</v>
      </c>
      <c r="F173" s="63" t="s">
        <v>7690</v>
      </c>
      <c r="G173" s="58"/>
      <c r="O173" s="61">
        <v>1</v>
      </c>
      <c r="P173" s="61">
        <v>1</v>
      </c>
      <c r="Q173" s="61">
        <v>1</v>
      </c>
      <c r="R173" s="61"/>
      <c r="S173" s="61"/>
      <c r="T173" s="61"/>
      <c r="U173" s="61"/>
      <c r="V173" s="61"/>
      <c r="W173" s="61"/>
      <c r="X173" s="61"/>
      <c r="Y173" s="61"/>
      <c r="Z173" s="14">
        <v>0</v>
      </c>
      <c r="AA173" s="14">
        <v>1</v>
      </c>
      <c r="AB173" s="58" t="s">
        <v>7691</v>
      </c>
      <c r="AC173" s="14">
        <v>4</v>
      </c>
      <c r="AD173" s="14">
        <v>1</v>
      </c>
      <c r="AE173" s="14">
        <v>0</v>
      </c>
      <c r="AG173" s="14">
        <v>0</v>
      </c>
      <c r="AI173" s="14">
        <v>142</v>
      </c>
      <c r="AJ173" s="14">
        <v>116</v>
      </c>
      <c r="DR173" s="61">
        <v>80</v>
      </c>
      <c r="DS173" s="61">
        <v>62</v>
      </c>
      <c r="DT173" s="61"/>
      <c r="DU173" s="61"/>
      <c r="DV173" s="61"/>
      <c r="DW173" s="61"/>
      <c r="DX173" s="61"/>
      <c r="DY173" s="61"/>
      <c r="DZ173" s="61"/>
      <c r="EA173" s="61"/>
      <c r="EB173" s="61"/>
      <c r="EC173" s="61"/>
      <c r="ED173" s="61"/>
      <c r="EE173" s="61"/>
      <c r="EF173" s="61"/>
      <c r="EG173" s="61"/>
      <c r="EH173" s="61"/>
      <c r="EI173" s="61"/>
      <c r="EJ173" s="61"/>
      <c r="EK173" s="61"/>
      <c r="EL173" s="61"/>
      <c r="EM173" s="61"/>
      <c r="EN173" s="61"/>
      <c r="EO173" s="61"/>
      <c r="EP173" s="61"/>
      <c r="EQ173" s="61"/>
      <c r="ER173" s="61"/>
      <c r="ES173" s="61"/>
      <c r="ET173" s="61"/>
      <c r="EU173" s="61"/>
      <c r="EV173" s="61"/>
      <c r="EW173" s="61"/>
      <c r="EX173" s="61"/>
      <c r="EY173" s="61"/>
      <c r="EZ173" s="61"/>
      <c r="FA173" s="61"/>
      <c r="FB173" s="61"/>
      <c r="FC173" s="61"/>
      <c r="FD173" s="61"/>
      <c r="FE173" s="61"/>
      <c r="FF173" s="61"/>
      <c r="FG173" s="61"/>
      <c r="FH173" s="61"/>
      <c r="FI173" s="61"/>
      <c r="FJ173" s="61"/>
      <c r="FK173" s="61"/>
      <c r="FL173" s="61"/>
      <c r="FM173" s="61"/>
      <c r="FN173" s="61"/>
      <c r="FO173" s="61"/>
      <c r="FP173" s="61"/>
      <c r="FQ173" s="61"/>
      <c r="FR173" s="61"/>
      <c r="FS173" s="61"/>
      <c r="FT173" s="61"/>
      <c r="FU173" s="61"/>
      <c r="FV173" s="61"/>
      <c r="FW173" s="61"/>
      <c r="FX173" s="61"/>
      <c r="FY173" s="61"/>
      <c r="FZ173" s="61"/>
      <c r="GA173" s="61"/>
      <c r="GB173" s="61"/>
      <c r="GC173" s="61"/>
      <c r="GD173" s="61"/>
      <c r="GE173" s="61"/>
      <c r="GF173" s="61"/>
      <c r="GG173" s="61"/>
      <c r="GH173" s="61"/>
      <c r="GI173" s="61"/>
      <c r="GJ173" s="61"/>
      <c r="GK173" s="61"/>
      <c r="GL173" s="61"/>
      <c r="GM173" s="61"/>
      <c r="GN173" s="61"/>
      <c r="GO173" s="61"/>
      <c r="GP173" s="61"/>
      <c r="GQ173" s="61"/>
      <c r="GR173" s="61"/>
      <c r="GS173" s="61"/>
      <c r="GT173" s="61"/>
      <c r="GU173" s="61"/>
      <c r="GV173" s="61"/>
      <c r="GW173" s="61"/>
      <c r="GX173" s="61"/>
      <c r="GY173" s="61"/>
      <c r="GZ173" s="61"/>
      <c r="HA173" s="14">
        <v>0</v>
      </c>
      <c r="HB173" s="14">
        <v>0</v>
      </c>
      <c r="HT173" s="14">
        <v>0</v>
      </c>
      <c r="HU173" s="14">
        <v>0</v>
      </c>
      <c r="IP173" s="14">
        <v>93</v>
      </c>
      <c r="IQ173" s="14">
        <v>96</v>
      </c>
      <c r="LX173" s="14">
        <v>56</v>
      </c>
      <c r="LY173" s="14">
        <v>72</v>
      </c>
      <c r="PG173" s="61">
        <v>18</v>
      </c>
      <c r="PH173" s="61">
        <v>16</v>
      </c>
      <c r="PI173" s="61"/>
      <c r="PJ173" s="61"/>
      <c r="PK173" s="61"/>
      <c r="PL173" s="61"/>
      <c r="PM173" s="61"/>
      <c r="PN173" s="61"/>
      <c r="PO173" s="61"/>
      <c r="PP173" s="61"/>
      <c r="PQ173" s="61"/>
      <c r="PR173" s="61"/>
      <c r="PS173" s="61"/>
      <c r="PT173" s="61"/>
      <c r="PU173" s="61"/>
      <c r="PV173" s="61"/>
      <c r="PW173" s="61"/>
      <c r="PX173" s="61"/>
      <c r="PY173" s="61"/>
      <c r="PZ173" s="61"/>
      <c r="QA173" s="61"/>
      <c r="QB173" s="61"/>
      <c r="QC173" s="61"/>
      <c r="QD173" s="61"/>
      <c r="QE173" s="61"/>
      <c r="QF173" s="61"/>
      <c r="QG173" s="61"/>
      <c r="QH173" s="61"/>
      <c r="QI173" s="61"/>
      <c r="QJ173" s="61"/>
      <c r="QK173" s="61"/>
      <c r="QL173" s="61"/>
      <c r="QM173" s="61"/>
      <c r="QN173" s="61"/>
      <c r="QO173" s="61"/>
      <c r="QP173" s="61"/>
      <c r="QQ173" s="61"/>
      <c r="QR173" s="61"/>
      <c r="QS173" s="61"/>
      <c r="QT173" s="61"/>
      <c r="QU173" s="61"/>
      <c r="QV173" s="61"/>
      <c r="QW173" s="61"/>
      <c r="QX173" s="61"/>
      <c r="QY173" s="61"/>
      <c r="QZ173" s="61"/>
      <c r="RA173" s="61"/>
      <c r="RB173" s="61"/>
      <c r="RC173" s="61"/>
      <c r="RD173" s="61"/>
      <c r="RE173" s="61"/>
      <c r="RF173" s="61"/>
      <c r="RG173" s="61"/>
      <c r="RH173" s="61"/>
      <c r="RI173" s="61"/>
      <c r="RJ173" s="61"/>
      <c r="RK173" s="61"/>
      <c r="RL173" s="61"/>
      <c r="RM173" s="61"/>
      <c r="RN173" s="61"/>
      <c r="RO173" s="61"/>
      <c r="RP173" s="61"/>
      <c r="RQ173" s="61"/>
      <c r="RR173" s="61"/>
      <c r="RS173" s="61"/>
      <c r="RT173" s="61"/>
      <c r="RU173" s="61"/>
      <c r="RV173" s="61"/>
      <c r="RW173" s="61"/>
      <c r="RX173" s="61"/>
      <c r="RY173" s="61"/>
      <c r="RZ173" s="61"/>
      <c r="SA173" s="61"/>
      <c r="SB173" s="61"/>
      <c r="SC173" s="61"/>
      <c r="SD173" s="61"/>
      <c r="SE173" s="61"/>
      <c r="SF173" s="61"/>
      <c r="SG173" s="61"/>
      <c r="SH173" s="61"/>
      <c r="SI173" s="61"/>
      <c r="SJ173" s="61"/>
      <c r="SK173" s="61"/>
      <c r="SL173" s="61"/>
      <c r="SM173" s="61"/>
      <c r="SN173" s="61"/>
      <c r="SO173" s="61"/>
      <c r="SP173" s="14">
        <v>97.7</v>
      </c>
      <c r="SQ173" s="14">
        <v>98.4</v>
      </c>
      <c r="VX173" s="14">
        <v>1</v>
      </c>
      <c r="VY173" s="14">
        <v>1</v>
      </c>
      <c r="WR173" s="14">
        <v>0</v>
      </c>
      <c r="WS173" s="14">
        <v>0</v>
      </c>
      <c r="ZY173" s="61"/>
      <c r="ZZ173" s="61"/>
      <c r="AAA173" s="61"/>
      <c r="AAI173" s="63"/>
      <c r="AAJ173" s="58"/>
      <c r="AAM173" s="61"/>
      <c r="AAO173" s="63"/>
      <c r="AAP173" s="58"/>
      <c r="AAS173" s="61"/>
      <c r="AAU173" s="63"/>
      <c r="AAV173" s="58"/>
      <c r="AAY173" s="14">
        <v>24</v>
      </c>
      <c r="AAZ173" s="14">
        <v>25</v>
      </c>
      <c r="ABB173" s="14">
        <v>15.3</v>
      </c>
      <c r="ABE173" s="14">
        <v>45</v>
      </c>
      <c r="ABM173" s="61"/>
      <c r="ABN173" s="61"/>
      <c r="ABU173" s="14">
        <v>137</v>
      </c>
      <c r="ABV173" s="14">
        <v>136</v>
      </c>
      <c r="ABX173" s="14">
        <v>4.2</v>
      </c>
      <c r="ABY173" s="14">
        <v>4.4000000000000004</v>
      </c>
      <c r="ACA173" s="61">
        <v>102</v>
      </c>
      <c r="ACB173" s="61">
        <v>98</v>
      </c>
      <c r="ACC173" s="61"/>
      <c r="ACD173" s="14">
        <v>1.1200000000000001</v>
      </c>
      <c r="ACE173" s="14">
        <v>9.6</v>
      </c>
      <c r="ACG173" s="14">
        <v>353</v>
      </c>
      <c r="ACH173" s="14">
        <v>337</v>
      </c>
      <c r="ACI173" s="14">
        <v>356</v>
      </c>
      <c r="ACJ173" s="14">
        <v>187</v>
      </c>
      <c r="ACK173" s="14">
        <v>229</v>
      </c>
      <c r="ACQ173" s="14">
        <v>10</v>
      </c>
      <c r="ACR173" s="14">
        <v>10</v>
      </c>
      <c r="ACT173" s="14">
        <v>0.4</v>
      </c>
      <c r="ACU173" s="14">
        <v>0.56999999999999995</v>
      </c>
      <c r="ACW173" s="14">
        <v>16</v>
      </c>
      <c r="ACX173" s="14">
        <v>13</v>
      </c>
      <c r="ADU173" s="14">
        <v>3.1</v>
      </c>
      <c r="AGK173" s="61"/>
      <c r="AGM173" s="63"/>
      <c r="AGN173" s="58"/>
      <c r="AGQ173" s="61"/>
      <c r="AGS173" s="14">
        <v>0</v>
      </c>
      <c r="AGT173" s="14">
        <v>0</v>
      </c>
      <c r="AGU173" s="14">
        <v>0</v>
      </c>
      <c r="AGV173" s="14">
        <v>0</v>
      </c>
      <c r="AGW173" s="14">
        <v>0</v>
      </c>
      <c r="AGX173" s="14">
        <v>0</v>
      </c>
      <c r="AGY173" s="14">
        <v>0</v>
      </c>
      <c r="AGZ173" s="14">
        <v>4</v>
      </c>
      <c r="AHA173" s="14">
        <v>0</v>
      </c>
      <c r="AHB173" s="14">
        <v>0</v>
      </c>
      <c r="AHC173" s="14">
        <v>1</v>
      </c>
      <c r="AHD173" s="14">
        <v>0</v>
      </c>
      <c r="AHE173" s="14">
        <v>0</v>
      </c>
      <c r="AHF173" s="14">
        <v>0</v>
      </c>
      <c r="AHH173" s="14">
        <v>0</v>
      </c>
      <c r="AHI173" s="14">
        <v>0</v>
      </c>
      <c r="AHK173" s="14">
        <v>0</v>
      </c>
      <c r="AHL173" s="14">
        <v>0</v>
      </c>
      <c r="AHM173" s="14">
        <v>0</v>
      </c>
      <c r="AHN173" s="14">
        <v>0</v>
      </c>
      <c r="AHO173" s="14">
        <v>0</v>
      </c>
      <c r="AHP173" s="14">
        <v>0</v>
      </c>
      <c r="AHQ173" s="14">
        <v>0</v>
      </c>
      <c r="AHR173" s="14">
        <v>0</v>
      </c>
      <c r="AHT173" s="61"/>
      <c r="AHV173" s="63"/>
      <c r="AHW173" s="58"/>
      <c r="AHZ173" s="61"/>
      <c r="AIB173" s="63"/>
      <c r="AIC173" s="58"/>
      <c r="AIF173" s="61"/>
      <c r="AIH173" s="63"/>
      <c r="AII173" s="58"/>
      <c r="AIL173" s="61"/>
      <c r="AIM173" s="14">
        <v>0</v>
      </c>
      <c r="AIN173" s="14">
        <v>0</v>
      </c>
      <c r="AIO173" s="14">
        <v>0</v>
      </c>
      <c r="AIR173" s="61">
        <v>0</v>
      </c>
      <c r="AIT173" s="60">
        <v>2</v>
      </c>
      <c r="AIU173" s="58" t="s">
        <v>2308</v>
      </c>
      <c r="AIV173" s="14">
        <v>0</v>
      </c>
      <c r="AIW173" s="14">
        <v>0</v>
      </c>
      <c r="AIX173" s="61">
        <v>71</v>
      </c>
      <c r="AIY173" s="14">
        <v>55</v>
      </c>
      <c r="AJB173" s="63"/>
      <c r="AJC173" s="58"/>
      <c r="AJF173" s="61"/>
      <c r="AJH173" s="63"/>
      <c r="AJI173" s="58"/>
      <c r="AJL173" s="61"/>
      <c r="AJN173" s="63"/>
      <c r="AJO173" s="58"/>
    </row>
    <row r="174" spans="1:951" s="31" customFormat="1">
      <c r="B174" s="31">
        <v>4</v>
      </c>
      <c r="C174" s="31">
        <v>1</v>
      </c>
      <c r="D174" s="31" t="s">
        <v>7692</v>
      </c>
      <c r="F174" s="82"/>
      <c r="G174" s="83"/>
      <c r="O174" s="31">
        <v>1</v>
      </c>
      <c r="Z174" s="31">
        <v>0</v>
      </c>
      <c r="AA174" s="31">
        <v>2</v>
      </c>
      <c r="AB174" s="83" t="s">
        <v>7693</v>
      </c>
      <c r="AC174" s="31">
        <v>0</v>
      </c>
      <c r="AE174" s="31">
        <v>2</v>
      </c>
      <c r="AF174" s="31">
        <v>1</v>
      </c>
      <c r="AG174" s="31">
        <v>0</v>
      </c>
      <c r="AI174" s="31">
        <v>128</v>
      </c>
      <c r="AJ174" s="31">
        <v>126</v>
      </c>
      <c r="AK174" s="31">
        <v>116</v>
      </c>
      <c r="DR174" s="31">
        <v>86</v>
      </c>
      <c r="DS174" s="31">
        <v>62</v>
      </c>
      <c r="DT174" s="31">
        <v>84</v>
      </c>
      <c r="HA174" s="31">
        <v>0</v>
      </c>
      <c r="HB174" s="31">
        <v>2</v>
      </c>
      <c r="HC174" s="31">
        <v>0</v>
      </c>
      <c r="HT174" s="31">
        <v>0</v>
      </c>
      <c r="HU174" s="31">
        <v>0</v>
      </c>
      <c r="HV174" s="31">
        <v>0</v>
      </c>
      <c r="IP174" s="31">
        <v>97</v>
      </c>
      <c r="IR174" s="31">
        <v>98</v>
      </c>
      <c r="LX174" s="31">
        <v>80</v>
      </c>
      <c r="LZ174" s="31">
        <v>71</v>
      </c>
      <c r="PG174" s="31">
        <v>32</v>
      </c>
      <c r="PI174" s="31">
        <v>22</v>
      </c>
      <c r="SP174" s="31">
        <v>97.6</v>
      </c>
      <c r="SR174" s="31">
        <v>98</v>
      </c>
      <c r="VX174" s="31">
        <v>1</v>
      </c>
      <c r="VZ174" s="31">
        <v>1</v>
      </c>
      <c r="WR174" s="31">
        <v>0</v>
      </c>
      <c r="WT174" s="31">
        <v>0</v>
      </c>
      <c r="AAI174" s="82"/>
      <c r="AAJ174" s="83"/>
      <c r="AAO174" s="82"/>
      <c r="AAP174" s="83"/>
      <c r="AAU174" s="82"/>
      <c r="AAV174" s="83"/>
      <c r="ACG174" s="31">
        <v>234</v>
      </c>
      <c r="AGM174" s="82"/>
      <c r="AGN174" s="83"/>
      <c r="AGS174" s="31">
        <v>0</v>
      </c>
      <c r="AGT174" s="31">
        <v>0</v>
      </c>
      <c r="AGU174" s="31">
        <v>0</v>
      </c>
      <c r="AGV174" s="31">
        <v>0</v>
      </c>
      <c r="AGW174" s="31">
        <v>0</v>
      </c>
      <c r="AGX174" s="31">
        <v>0</v>
      </c>
      <c r="AGY174" s="31">
        <v>0</v>
      </c>
      <c r="AGZ174" s="31">
        <v>0</v>
      </c>
      <c r="AHA174" s="31">
        <v>0</v>
      </c>
      <c r="AHB174" s="31">
        <v>0</v>
      </c>
      <c r="AHC174" s="31">
        <v>1</v>
      </c>
      <c r="AHD174" s="31">
        <v>0</v>
      </c>
      <c r="AHE174" s="31">
        <v>0</v>
      </c>
      <c r="AHF174" s="31">
        <v>0</v>
      </c>
      <c r="AHH174" s="31">
        <v>0</v>
      </c>
      <c r="AHI174" s="31">
        <v>0</v>
      </c>
      <c r="AHK174" s="31">
        <v>0</v>
      </c>
      <c r="AHL174" s="31">
        <v>0</v>
      </c>
      <c r="AHM174" s="31">
        <v>0</v>
      </c>
      <c r="AHN174" s="31">
        <v>0</v>
      </c>
      <c r="AHO174" s="31">
        <v>0</v>
      </c>
      <c r="AHP174" s="31">
        <v>0</v>
      </c>
      <c r="AHQ174" s="31">
        <v>0</v>
      </c>
      <c r="AHR174" s="31">
        <v>0</v>
      </c>
      <c r="AHV174" s="82"/>
      <c r="AHW174" s="83"/>
      <c r="AIB174" s="82"/>
      <c r="AIC174" s="83"/>
      <c r="AIH174" s="82"/>
      <c r="AII174" s="83"/>
      <c r="AIM174" s="31">
        <v>0</v>
      </c>
      <c r="AIN174" s="31">
        <v>0</v>
      </c>
      <c r="AIO174" s="31">
        <v>0</v>
      </c>
      <c r="AIR174" s="31">
        <v>0</v>
      </c>
      <c r="AIT174" s="84">
        <v>2</v>
      </c>
      <c r="AIU174" s="83" t="s">
        <v>2308</v>
      </c>
      <c r="AIV174" s="31">
        <v>0</v>
      </c>
      <c r="AIW174" s="31">
        <v>0</v>
      </c>
      <c r="AIX174" s="31">
        <v>54</v>
      </c>
      <c r="AIY174" s="31">
        <v>107</v>
      </c>
      <c r="AJB174" s="82"/>
      <c r="AJC174" s="83"/>
      <c r="AJH174" s="82"/>
      <c r="AJI174" s="83"/>
      <c r="AJN174" s="82"/>
      <c r="AJO174" s="83"/>
    </row>
    <row r="175" spans="1:951" s="1" customFormat="1">
      <c r="A175" s="1">
        <v>33</v>
      </c>
      <c r="B175" s="1">
        <v>1</v>
      </c>
      <c r="C175" s="1">
        <v>1</v>
      </c>
      <c r="D175" s="1" t="s">
        <v>7525</v>
      </c>
      <c r="E175" s="1" t="s">
        <v>7677</v>
      </c>
      <c r="O175" s="1">
        <v>0</v>
      </c>
      <c r="P175" s="1">
        <v>0</v>
      </c>
      <c r="Z175" s="1">
        <v>0</v>
      </c>
      <c r="AA175" s="1">
        <v>2</v>
      </c>
      <c r="AC175" s="1">
        <v>0</v>
      </c>
      <c r="AE175" s="1">
        <v>0</v>
      </c>
      <c r="AG175" s="1">
        <v>0</v>
      </c>
      <c r="AI175" s="1">
        <v>126</v>
      </c>
      <c r="DR175" s="1">
        <v>78</v>
      </c>
      <c r="HA175" s="1">
        <v>0</v>
      </c>
      <c r="HT175" s="1">
        <v>0</v>
      </c>
      <c r="IP175" s="1">
        <v>99</v>
      </c>
      <c r="LX175" s="1">
        <v>68</v>
      </c>
      <c r="PG175" s="1">
        <v>16</v>
      </c>
      <c r="SP175" s="1">
        <v>98.9</v>
      </c>
      <c r="VX175" s="1">
        <v>0</v>
      </c>
      <c r="WQ175" s="1">
        <v>0</v>
      </c>
      <c r="AGS175" s="1">
        <v>0</v>
      </c>
      <c r="AGT175" s="1">
        <v>0</v>
      </c>
      <c r="AGU175" s="1">
        <v>0</v>
      </c>
      <c r="AGV175" s="1">
        <v>0</v>
      </c>
      <c r="AGW175" s="1">
        <v>0</v>
      </c>
      <c r="AGX175" s="1">
        <v>0</v>
      </c>
      <c r="AGY175" s="1">
        <v>0</v>
      </c>
      <c r="AGZ175" s="1">
        <v>0</v>
      </c>
      <c r="AHA175" s="1">
        <v>0</v>
      </c>
      <c r="AHB175" s="1">
        <v>0</v>
      </c>
      <c r="AHC175" s="1">
        <v>1</v>
      </c>
      <c r="AHD175" s="1">
        <v>0</v>
      </c>
      <c r="AHE175" s="1">
        <v>0</v>
      </c>
      <c r="AHF175" s="1">
        <v>0</v>
      </c>
      <c r="AHH175" s="1">
        <v>0</v>
      </c>
      <c r="AHI175" s="1">
        <v>0</v>
      </c>
      <c r="AHK175" s="1">
        <v>0</v>
      </c>
      <c r="AHL175" s="1">
        <v>0</v>
      </c>
      <c r="AHM175" s="1">
        <v>0</v>
      </c>
      <c r="AHN175" s="1">
        <v>0</v>
      </c>
      <c r="AHO175" s="1">
        <v>0</v>
      </c>
      <c r="AHP175" s="1">
        <v>0</v>
      </c>
      <c r="AHQ175" s="1">
        <v>0</v>
      </c>
      <c r="AHR175" s="1">
        <v>1</v>
      </c>
      <c r="AIM175" s="1">
        <v>2</v>
      </c>
      <c r="AIN175" s="1">
        <v>0</v>
      </c>
      <c r="AIO175" s="1">
        <v>0</v>
      </c>
      <c r="AIP175" s="1">
        <v>1</v>
      </c>
      <c r="AIQ175" s="1">
        <v>1</v>
      </c>
      <c r="AIR175" s="1">
        <v>1</v>
      </c>
      <c r="AIS175" s="1">
        <v>1</v>
      </c>
      <c r="AIT175" s="3">
        <v>0</v>
      </c>
      <c r="AIU175" s="1">
        <v>1</v>
      </c>
      <c r="AIV175" s="1">
        <v>0</v>
      </c>
      <c r="AIW175" s="1">
        <v>0</v>
      </c>
      <c r="AJB175" s="1">
        <v>28</v>
      </c>
    </row>
    <row r="176" spans="1:951" s="1" customFormat="1">
      <c r="B176" s="1">
        <v>2</v>
      </c>
      <c r="C176" s="1">
        <v>0</v>
      </c>
      <c r="Z176" s="1">
        <v>0</v>
      </c>
      <c r="AA176" s="1">
        <v>2</v>
      </c>
      <c r="AB176" s="1" t="s">
        <v>7694</v>
      </c>
      <c r="AC176" s="1">
        <v>0</v>
      </c>
      <c r="AE176" s="1">
        <v>0</v>
      </c>
      <c r="AG176" s="1">
        <v>0</v>
      </c>
      <c r="AI176" s="1">
        <v>122</v>
      </c>
      <c r="AJ176" s="1">
        <v>138</v>
      </c>
      <c r="DR176" s="1">
        <v>91</v>
      </c>
      <c r="DS176" s="1">
        <v>76</v>
      </c>
      <c r="HA176" s="1">
        <v>0</v>
      </c>
      <c r="HB176" s="1">
        <v>0</v>
      </c>
      <c r="HT176" s="1">
        <v>1</v>
      </c>
      <c r="HU176" s="1">
        <v>0</v>
      </c>
      <c r="IP176" s="1">
        <v>98</v>
      </c>
      <c r="IQ176" s="1">
        <v>97</v>
      </c>
      <c r="LX176" s="1">
        <v>74</v>
      </c>
      <c r="LY176" s="1">
        <v>76</v>
      </c>
      <c r="PG176" s="1">
        <v>16</v>
      </c>
      <c r="PH176" s="1">
        <v>16</v>
      </c>
      <c r="SP176" s="1">
        <v>98</v>
      </c>
      <c r="SQ176" s="1">
        <v>97.7</v>
      </c>
      <c r="VX176" s="1">
        <v>1</v>
      </c>
      <c r="VY176" s="1">
        <v>1</v>
      </c>
      <c r="WQ176" s="1">
        <v>0</v>
      </c>
      <c r="WR176" s="1">
        <v>0</v>
      </c>
      <c r="AFT176" s="1" t="s">
        <v>7695</v>
      </c>
      <c r="AGG176" s="1">
        <v>2</v>
      </c>
      <c r="AGH176" s="1" t="s">
        <v>6359</v>
      </c>
      <c r="AGS176" s="1">
        <v>1</v>
      </c>
      <c r="AGT176" s="1">
        <v>0</v>
      </c>
      <c r="AGU176" s="1">
        <v>0</v>
      </c>
      <c r="AGV176" s="1">
        <v>1</v>
      </c>
      <c r="AGW176" s="1">
        <v>0</v>
      </c>
      <c r="AGX176" s="1">
        <v>0</v>
      </c>
      <c r="AGY176" s="1">
        <v>0</v>
      </c>
      <c r="AGZ176" s="1">
        <v>1</v>
      </c>
      <c r="AHA176" s="1">
        <v>0</v>
      </c>
      <c r="AHB176" s="1">
        <v>0</v>
      </c>
      <c r="AHC176" s="1">
        <v>1</v>
      </c>
      <c r="AHD176" s="1">
        <v>0</v>
      </c>
      <c r="AHE176" s="1">
        <v>0</v>
      </c>
      <c r="AHF176" s="1">
        <v>0</v>
      </c>
      <c r="AHH176" s="1">
        <v>0</v>
      </c>
      <c r="AHI176" s="1">
        <v>0</v>
      </c>
      <c r="AHK176" s="1">
        <v>0</v>
      </c>
      <c r="AHL176" s="1">
        <v>0</v>
      </c>
      <c r="AHM176" s="1">
        <v>0</v>
      </c>
      <c r="AHN176" s="1">
        <v>0</v>
      </c>
      <c r="AHO176" s="1">
        <v>0</v>
      </c>
      <c r="AHP176" s="1">
        <v>0</v>
      </c>
      <c r="AHQ176" s="1">
        <v>0</v>
      </c>
      <c r="AHR176" s="1">
        <v>1</v>
      </c>
      <c r="AIN176" s="1">
        <v>0</v>
      </c>
      <c r="AIO176" s="1">
        <v>0</v>
      </c>
      <c r="AIT176" s="3">
        <v>1</v>
      </c>
      <c r="AIU176" s="1">
        <v>1</v>
      </c>
      <c r="AIV176" s="1">
        <v>0</v>
      </c>
      <c r="AIW176" s="1">
        <v>0</v>
      </c>
      <c r="AIX176" s="1">
        <v>44</v>
      </c>
      <c r="AJB176" s="1">
        <v>74</v>
      </c>
    </row>
    <row r="177" spans="1:939" s="1" customFormat="1">
      <c r="B177" s="1">
        <v>3</v>
      </c>
      <c r="C177" s="1">
        <v>0</v>
      </c>
      <c r="Z177" s="1">
        <v>0</v>
      </c>
      <c r="AA177" s="1">
        <v>2</v>
      </c>
      <c r="AC177" s="1">
        <v>1</v>
      </c>
      <c r="AD177" s="1">
        <v>0</v>
      </c>
      <c r="AE177" s="1">
        <v>1</v>
      </c>
      <c r="AF177" s="1">
        <v>0</v>
      </c>
      <c r="AG177" s="1">
        <v>0</v>
      </c>
      <c r="AI177" s="1">
        <v>112</v>
      </c>
      <c r="AJ177" s="1">
        <v>113</v>
      </c>
      <c r="DR177" s="1">
        <v>78</v>
      </c>
      <c r="DS177" s="1">
        <v>81</v>
      </c>
      <c r="HA177" s="1">
        <v>0</v>
      </c>
      <c r="HB177" s="1">
        <v>0</v>
      </c>
      <c r="HT177" s="1">
        <v>1</v>
      </c>
      <c r="HU177" s="1">
        <v>1</v>
      </c>
      <c r="IP177" s="1">
        <v>98</v>
      </c>
      <c r="IQ177" s="1">
        <v>98</v>
      </c>
      <c r="LX177" s="1">
        <v>78</v>
      </c>
      <c r="LY177" s="1">
        <v>66</v>
      </c>
      <c r="PG177" s="1">
        <v>18</v>
      </c>
      <c r="PH177" s="1">
        <v>16</v>
      </c>
      <c r="SP177" s="1">
        <v>96.7</v>
      </c>
      <c r="SQ177" s="1">
        <v>97</v>
      </c>
      <c r="VX177" s="1">
        <v>1</v>
      </c>
      <c r="VY177" s="1">
        <v>1</v>
      </c>
      <c r="WQ177" s="1">
        <v>0</v>
      </c>
      <c r="WR177" s="1">
        <v>0</v>
      </c>
      <c r="AGS177" s="1">
        <v>1</v>
      </c>
      <c r="AGT177" s="1">
        <v>0</v>
      </c>
      <c r="AGU177" s="1">
        <v>0</v>
      </c>
      <c r="AGV177" s="1">
        <v>1</v>
      </c>
      <c r="AGW177" s="1">
        <v>0</v>
      </c>
      <c r="AGX177" s="1">
        <v>0</v>
      </c>
      <c r="AGY177" s="1">
        <v>0</v>
      </c>
      <c r="AGZ177" s="1">
        <v>0</v>
      </c>
      <c r="AHA177" s="1">
        <v>0</v>
      </c>
      <c r="AHB177" s="1">
        <v>0</v>
      </c>
      <c r="AHC177" s="1">
        <v>1</v>
      </c>
      <c r="AHD177" s="1">
        <v>0</v>
      </c>
      <c r="AHE177" s="1">
        <v>0</v>
      </c>
      <c r="AHF177" s="1">
        <v>0</v>
      </c>
      <c r="AHH177" s="1">
        <v>0</v>
      </c>
      <c r="AHI177" s="1">
        <v>0</v>
      </c>
      <c r="AHK177" s="1">
        <v>0</v>
      </c>
      <c r="AHL177" s="1">
        <v>0</v>
      </c>
      <c r="AHM177" s="1">
        <v>0</v>
      </c>
      <c r="AHN177" s="1">
        <v>0</v>
      </c>
      <c r="AHO177" s="1">
        <v>0</v>
      </c>
      <c r="AHP177" s="1">
        <v>0</v>
      </c>
      <c r="AHQ177" s="1">
        <v>0</v>
      </c>
      <c r="AHR177" s="1">
        <v>0</v>
      </c>
      <c r="AIN177" s="1">
        <v>0</v>
      </c>
      <c r="AIO177" s="1">
        <v>0</v>
      </c>
      <c r="AIT177" s="3">
        <v>0</v>
      </c>
      <c r="AIU177" s="1">
        <v>2</v>
      </c>
      <c r="AIV177" s="1">
        <v>0</v>
      </c>
      <c r="AIW177" s="1">
        <v>0</v>
      </c>
      <c r="AJB177" s="1">
        <v>28</v>
      </c>
      <c r="AJC177" s="1">
        <v>25</v>
      </c>
    </row>
    <row r="178" spans="1:939" s="1" customFormat="1">
      <c r="B178" s="1">
        <v>4</v>
      </c>
      <c r="C178" s="1">
        <v>1</v>
      </c>
      <c r="D178" s="1" t="s">
        <v>7696</v>
      </c>
      <c r="O178" s="1">
        <v>0</v>
      </c>
      <c r="Z178" s="1">
        <v>0</v>
      </c>
      <c r="AA178" s="1">
        <v>2</v>
      </c>
      <c r="AB178" s="1" t="s">
        <v>7697</v>
      </c>
      <c r="AC178" s="1">
        <v>0</v>
      </c>
      <c r="AE178" s="1">
        <v>0</v>
      </c>
      <c r="AG178" s="1">
        <v>0</v>
      </c>
      <c r="AI178" s="1">
        <v>146</v>
      </c>
      <c r="AJ178" s="1">
        <v>124</v>
      </c>
      <c r="DR178" s="1">
        <v>80</v>
      </c>
      <c r="DS178" s="1">
        <v>79</v>
      </c>
      <c r="HA178" s="1">
        <v>0</v>
      </c>
      <c r="HB178" s="1">
        <v>0</v>
      </c>
      <c r="HT178" s="1">
        <v>0</v>
      </c>
      <c r="HU178" s="1">
        <v>1</v>
      </c>
      <c r="IP178" s="1">
        <v>98</v>
      </c>
      <c r="IQ178" s="1">
        <v>98</v>
      </c>
      <c r="LX178" s="1">
        <v>75</v>
      </c>
      <c r="LY178" s="1">
        <v>78</v>
      </c>
      <c r="PG178" s="1">
        <v>18</v>
      </c>
      <c r="PH178" s="1">
        <v>16</v>
      </c>
      <c r="SP178" s="1">
        <v>98.4</v>
      </c>
      <c r="SQ178" s="1">
        <v>98.4</v>
      </c>
      <c r="VX178" s="1">
        <v>1</v>
      </c>
      <c r="VY178" s="1">
        <v>1</v>
      </c>
      <c r="WQ178" s="1">
        <v>0</v>
      </c>
      <c r="WR178" s="1">
        <v>0</v>
      </c>
      <c r="AGS178" s="1">
        <v>0</v>
      </c>
      <c r="AGT178" s="1">
        <v>0</v>
      </c>
      <c r="AGU178" s="1">
        <v>0</v>
      </c>
      <c r="AGV178" s="1">
        <v>0</v>
      </c>
      <c r="AGW178" s="1">
        <v>0</v>
      </c>
      <c r="AGX178" s="1">
        <v>0</v>
      </c>
      <c r="AGY178" s="1">
        <v>0</v>
      </c>
      <c r="AGZ178" s="1">
        <v>0</v>
      </c>
      <c r="AHA178" s="1">
        <v>0</v>
      </c>
      <c r="AHB178" s="1">
        <v>0</v>
      </c>
      <c r="AHC178" s="1">
        <v>1</v>
      </c>
      <c r="AHD178" s="1">
        <v>0</v>
      </c>
      <c r="AHE178" s="1">
        <v>0</v>
      </c>
      <c r="AHF178" s="1">
        <v>0</v>
      </c>
      <c r="AHH178" s="1">
        <v>0</v>
      </c>
      <c r="AHI178" s="1">
        <v>0</v>
      </c>
      <c r="AHK178" s="1">
        <v>0</v>
      </c>
      <c r="AHL178" s="1">
        <v>0</v>
      </c>
      <c r="AHM178" s="1">
        <v>0</v>
      </c>
      <c r="AHN178" s="1">
        <v>0</v>
      </c>
      <c r="AHO178" s="1">
        <v>0</v>
      </c>
      <c r="AHP178" s="1">
        <v>0</v>
      </c>
      <c r="AHQ178" s="1">
        <v>0</v>
      </c>
      <c r="AHR178" s="1">
        <v>1</v>
      </c>
      <c r="AIN178" s="1">
        <v>0</v>
      </c>
      <c r="AIO178" s="1">
        <v>0</v>
      </c>
      <c r="AIT178" s="3">
        <v>1</v>
      </c>
      <c r="AIU178" s="1">
        <v>1</v>
      </c>
      <c r="AIV178" s="1">
        <v>0</v>
      </c>
      <c r="AIW178" s="1">
        <v>0</v>
      </c>
      <c r="AIX178" s="1">
        <v>18</v>
      </c>
      <c r="AJB178" s="1">
        <v>20</v>
      </c>
    </row>
    <row r="179" spans="1:939" s="18" customFormat="1">
      <c r="B179" s="18">
        <v>5</v>
      </c>
      <c r="C179" s="18">
        <v>0</v>
      </c>
      <c r="Z179" s="18">
        <v>0</v>
      </c>
      <c r="AA179" s="18">
        <v>2</v>
      </c>
      <c r="AC179" s="18">
        <v>0</v>
      </c>
      <c r="AE179" s="18">
        <v>0</v>
      </c>
      <c r="AG179" s="18">
        <v>0</v>
      </c>
      <c r="AI179" s="18">
        <v>136</v>
      </c>
      <c r="DR179" s="18">
        <v>64</v>
      </c>
      <c r="HA179" s="18">
        <v>2</v>
      </c>
      <c r="HT179" s="18">
        <v>0</v>
      </c>
      <c r="IP179" s="18">
        <v>99</v>
      </c>
      <c r="LX179" s="18">
        <v>61</v>
      </c>
      <c r="PG179" s="18">
        <v>18</v>
      </c>
      <c r="SP179" s="18">
        <v>98.4</v>
      </c>
      <c r="VX179" s="18">
        <v>1</v>
      </c>
      <c r="WQ179" s="18">
        <v>0</v>
      </c>
      <c r="AGS179" s="18">
        <v>0</v>
      </c>
      <c r="AGT179" s="18">
        <v>0</v>
      </c>
      <c r="AGU179" s="18">
        <v>0</v>
      </c>
      <c r="AGV179" s="18">
        <v>0</v>
      </c>
      <c r="AGW179" s="18">
        <v>0</v>
      </c>
      <c r="AGX179" s="18">
        <v>0</v>
      </c>
      <c r="AGY179" s="18">
        <v>0</v>
      </c>
      <c r="AGZ179" s="18">
        <v>0</v>
      </c>
      <c r="AHA179" s="18">
        <v>0</v>
      </c>
      <c r="AHB179" s="18">
        <v>0</v>
      </c>
      <c r="AHC179" s="18">
        <v>1</v>
      </c>
      <c r="AHD179" s="18">
        <v>0</v>
      </c>
      <c r="AHE179" s="18">
        <v>0</v>
      </c>
      <c r="AHF179" s="18">
        <v>0</v>
      </c>
      <c r="AHH179" s="18">
        <v>0</v>
      </c>
      <c r="AHI179" s="18">
        <v>0</v>
      </c>
      <c r="AHK179" s="18">
        <v>0</v>
      </c>
      <c r="AHL179" s="18">
        <v>0</v>
      </c>
      <c r="AHM179" s="18">
        <v>0</v>
      </c>
      <c r="AHN179" s="18">
        <v>0</v>
      </c>
      <c r="AHO179" s="18">
        <v>0</v>
      </c>
      <c r="AHP179" s="18">
        <v>0</v>
      </c>
      <c r="AHQ179" s="18">
        <v>0</v>
      </c>
      <c r="AHR179" s="18">
        <v>1</v>
      </c>
      <c r="AIN179" s="18">
        <v>0</v>
      </c>
      <c r="AIO179" s="18">
        <v>0</v>
      </c>
      <c r="AIT179" s="79">
        <v>1</v>
      </c>
      <c r="AIU179" s="18">
        <v>0</v>
      </c>
      <c r="AIV179" s="18">
        <v>0</v>
      </c>
      <c r="AIW179" s="18">
        <v>0</v>
      </c>
      <c r="AIX179" s="18">
        <v>18</v>
      </c>
    </row>
    <row r="180" spans="1:939" s="1" customFormat="1">
      <c r="A180" s="1">
        <v>34</v>
      </c>
      <c r="B180" s="1" t="s">
        <v>7502</v>
      </c>
      <c r="C180" s="1">
        <v>1</v>
      </c>
      <c r="D180" s="1" t="s">
        <v>5992</v>
      </c>
      <c r="E180" s="1" t="s">
        <v>5893</v>
      </c>
      <c r="F180" s="1" t="s">
        <v>6030</v>
      </c>
      <c r="O180" s="1">
        <v>0</v>
      </c>
      <c r="P180" s="1">
        <v>0</v>
      </c>
      <c r="Q180" s="1">
        <v>0</v>
      </c>
      <c r="Z180" s="1">
        <v>0</v>
      </c>
      <c r="AA180" s="1">
        <v>1</v>
      </c>
      <c r="AI180" s="1">
        <v>123</v>
      </c>
      <c r="DR180" s="1">
        <v>79</v>
      </c>
      <c r="IP180" s="1">
        <v>94</v>
      </c>
      <c r="LX180" s="1">
        <v>114</v>
      </c>
      <c r="PG180" s="1">
        <v>16</v>
      </c>
      <c r="SP180" s="1">
        <v>99.9</v>
      </c>
      <c r="WQ180" s="1">
        <v>0</v>
      </c>
      <c r="AGS180" s="1">
        <v>1</v>
      </c>
      <c r="AGT180" s="1">
        <v>1</v>
      </c>
      <c r="AGU180" s="1">
        <v>0</v>
      </c>
      <c r="AGV180" s="1">
        <v>1</v>
      </c>
      <c r="AGW180" s="1">
        <v>0</v>
      </c>
      <c r="AGX180" s="1">
        <v>0</v>
      </c>
      <c r="AGY180" s="1">
        <v>0</v>
      </c>
      <c r="AGZ180" s="1">
        <v>0</v>
      </c>
      <c r="AHA180" s="1">
        <v>0</v>
      </c>
      <c r="AHB180" s="1">
        <v>0</v>
      </c>
      <c r="AHC180" s="1">
        <v>1</v>
      </c>
      <c r="AHD180" s="1">
        <v>0</v>
      </c>
      <c r="AHE180" s="1">
        <v>0</v>
      </c>
      <c r="AHF180" s="1">
        <v>0</v>
      </c>
      <c r="AHH180" s="1">
        <v>0</v>
      </c>
      <c r="AHI180" s="1">
        <v>0</v>
      </c>
      <c r="AHK180" s="1">
        <v>0</v>
      </c>
      <c r="AHL180" s="1">
        <v>0</v>
      </c>
      <c r="AHM180" s="1">
        <v>0</v>
      </c>
      <c r="AHN180" s="1">
        <v>0</v>
      </c>
      <c r="AHO180" s="1">
        <v>0</v>
      </c>
      <c r="AHP180" s="1">
        <v>0</v>
      </c>
      <c r="AHQ180" s="1">
        <v>0</v>
      </c>
      <c r="AHR180" s="1">
        <v>2</v>
      </c>
      <c r="AIM180" s="1">
        <v>0</v>
      </c>
      <c r="AIN180" s="1">
        <v>0</v>
      </c>
      <c r="AIO180" s="1">
        <v>0</v>
      </c>
      <c r="AIT180" s="3">
        <v>0</v>
      </c>
      <c r="AIU180" s="1">
        <v>0</v>
      </c>
      <c r="AIV180" s="1">
        <v>0</v>
      </c>
      <c r="AIW180" s="1">
        <v>0</v>
      </c>
    </row>
    <row r="181" spans="1:939" s="1" customFormat="1">
      <c r="B181" s="1">
        <v>2</v>
      </c>
      <c r="C181" s="1">
        <v>1</v>
      </c>
      <c r="D181" s="1" t="s">
        <v>7698</v>
      </c>
      <c r="E181" s="1" t="s">
        <v>7699</v>
      </c>
      <c r="O181" s="1">
        <v>0</v>
      </c>
      <c r="P181" s="1">
        <v>0</v>
      </c>
      <c r="Z181" s="1">
        <v>0</v>
      </c>
      <c r="AA181" s="1">
        <v>1</v>
      </c>
      <c r="AB181" s="1" t="s">
        <v>7700</v>
      </c>
      <c r="AC181" s="1">
        <v>1</v>
      </c>
      <c r="AD181" s="1">
        <v>0</v>
      </c>
      <c r="AE181" s="1">
        <v>0</v>
      </c>
      <c r="AG181" s="1">
        <v>0</v>
      </c>
      <c r="AI181" s="1">
        <v>105</v>
      </c>
      <c r="AK181" s="1">
        <v>130</v>
      </c>
      <c r="AL181" s="1">
        <v>127</v>
      </c>
      <c r="AM181" s="1">
        <v>112</v>
      </c>
      <c r="AN181" s="1">
        <v>115</v>
      </c>
      <c r="AO181" s="1">
        <v>113</v>
      </c>
      <c r="AQ181" s="1">
        <v>146</v>
      </c>
      <c r="DR181" s="1">
        <v>66</v>
      </c>
      <c r="DT181" s="1">
        <v>75</v>
      </c>
      <c r="DU181" s="1">
        <v>75</v>
      </c>
      <c r="DV181" s="1">
        <v>70</v>
      </c>
      <c r="DW181" s="1">
        <v>70</v>
      </c>
      <c r="DX181" s="1">
        <v>71</v>
      </c>
      <c r="DZ181" s="1">
        <v>80</v>
      </c>
      <c r="HI181" s="1">
        <v>2</v>
      </c>
      <c r="IB181" s="1">
        <v>1</v>
      </c>
      <c r="IP181" s="1">
        <v>92</v>
      </c>
      <c r="IR181" s="1">
        <v>94</v>
      </c>
      <c r="IS181" s="1">
        <v>91</v>
      </c>
      <c r="IT181" s="1">
        <v>92</v>
      </c>
      <c r="IU181" s="1">
        <v>96</v>
      </c>
      <c r="IV181" s="1">
        <v>90</v>
      </c>
      <c r="IW181" s="1">
        <v>95</v>
      </c>
      <c r="IX181" s="1">
        <v>95</v>
      </c>
      <c r="LX181" s="1">
        <v>110</v>
      </c>
      <c r="LZ181" s="1">
        <v>103</v>
      </c>
      <c r="MA181" s="1">
        <v>87</v>
      </c>
      <c r="MB181" s="1">
        <v>98</v>
      </c>
      <c r="MC181" s="1">
        <v>105</v>
      </c>
      <c r="MD181" s="1">
        <v>101</v>
      </c>
      <c r="MF181" s="1">
        <v>100</v>
      </c>
      <c r="PG181" s="1">
        <v>20</v>
      </c>
      <c r="PI181" s="1">
        <v>20</v>
      </c>
      <c r="PK181" s="1">
        <v>18</v>
      </c>
      <c r="PL181" s="1">
        <v>18</v>
      </c>
      <c r="PM181" s="1">
        <v>18</v>
      </c>
      <c r="PO181" s="1">
        <v>16</v>
      </c>
      <c r="SP181" s="1">
        <v>100.1</v>
      </c>
      <c r="SQ181" s="1">
        <v>98.5</v>
      </c>
      <c r="SR181" s="1">
        <v>98.5</v>
      </c>
      <c r="SS181" s="1">
        <v>99.1</v>
      </c>
      <c r="ST181" s="1">
        <v>98.4</v>
      </c>
      <c r="SU181" s="1">
        <v>99</v>
      </c>
      <c r="SW181" s="1">
        <v>98.4</v>
      </c>
      <c r="SX181" s="1">
        <v>97.8</v>
      </c>
      <c r="WF181" s="1">
        <v>1</v>
      </c>
      <c r="WQ181" s="1">
        <v>0</v>
      </c>
      <c r="WS181" s="1">
        <v>0</v>
      </c>
      <c r="WT181" s="1">
        <v>0</v>
      </c>
      <c r="WU181" s="1">
        <v>0</v>
      </c>
      <c r="WV181" s="1">
        <v>0</v>
      </c>
      <c r="WW181" s="1">
        <v>0</v>
      </c>
      <c r="WX181" s="1">
        <v>0</v>
      </c>
      <c r="WY181" s="1">
        <v>0</v>
      </c>
      <c r="ABB181" s="1">
        <v>10.1</v>
      </c>
      <c r="ABE181" s="1">
        <v>28.6</v>
      </c>
      <c r="ABH181" s="1">
        <v>1.3</v>
      </c>
      <c r="ABM181" s="1">
        <v>13.5</v>
      </c>
      <c r="ABO181" s="1">
        <v>262</v>
      </c>
      <c r="ABQ181" s="1">
        <v>0.14000000000000001</v>
      </c>
      <c r="AEN181" s="1">
        <v>14.7</v>
      </c>
      <c r="AEO181" s="1">
        <v>21</v>
      </c>
      <c r="AEQ181" s="1">
        <v>390</v>
      </c>
      <c r="AEV181" s="1">
        <v>0</v>
      </c>
      <c r="AFJ181" s="1" t="s">
        <v>6345</v>
      </c>
      <c r="AFK181" s="1">
        <v>110</v>
      </c>
      <c r="AFM181" s="1">
        <v>1005</v>
      </c>
      <c r="AGB181" s="1">
        <v>0</v>
      </c>
      <c r="AGC181" s="1">
        <v>0</v>
      </c>
      <c r="AGD181" s="1">
        <v>0</v>
      </c>
      <c r="AGS181" s="1">
        <v>0</v>
      </c>
      <c r="AGT181" s="1">
        <v>0</v>
      </c>
      <c r="AGU181" s="1">
        <v>0</v>
      </c>
      <c r="AGV181" s="1">
        <v>0</v>
      </c>
      <c r="AGW181" s="1">
        <v>0</v>
      </c>
      <c r="AGX181" s="1">
        <v>0</v>
      </c>
      <c r="AGY181" s="1">
        <v>0</v>
      </c>
      <c r="AGZ181" s="1">
        <v>0</v>
      </c>
      <c r="AHA181" s="1">
        <v>0</v>
      </c>
      <c r="AHB181" s="1">
        <v>0</v>
      </c>
      <c r="AHC181" s="1">
        <v>1</v>
      </c>
      <c r="AHD181" s="1">
        <v>0</v>
      </c>
      <c r="AHE181" s="1">
        <v>0</v>
      </c>
      <c r="AHF181" s="1">
        <v>0</v>
      </c>
      <c r="AHH181" s="1">
        <v>0</v>
      </c>
      <c r="AHI181" s="1">
        <v>0</v>
      </c>
      <c r="AHK181" s="1">
        <v>0</v>
      </c>
      <c r="AHL181" s="1">
        <v>0</v>
      </c>
      <c r="AHM181" s="1">
        <v>0</v>
      </c>
      <c r="AHN181" s="1">
        <v>0</v>
      </c>
      <c r="AHO181" s="1">
        <v>0</v>
      </c>
      <c r="AHP181" s="1">
        <v>0</v>
      </c>
      <c r="AHQ181" s="1">
        <v>0</v>
      </c>
      <c r="AHR181" s="1">
        <v>1</v>
      </c>
      <c r="AIM181" s="1">
        <v>0</v>
      </c>
      <c r="AIN181" s="1">
        <v>0</v>
      </c>
      <c r="AIO181" s="1">
        <v>0</v>
      </c>
      <c r="AIP181" s="1">
        <v>1</v>
      </c>
      <c r="AIQ181" s="1">
        <v>1</v>
      </c>
      <c r="AIR181" s="1">
        <v>1</v>
      </c>
      <c r="AIS181" s="1">
        <v>1</v>
      </c>
      <c r="AIT181" s="3">
        <v>0</v>
      </c>
      <c r="AIU181" s="1">
        <v>1</v>
      </c>
      <c r="AIV181" s="1">
        <v>0</v>
      </c>
      <c r="AIW181" s="1">
        <v>0</v>
      </c>
      <c r="AJB181" s="1">
        <v>55</v>
      </c>
    </row>
    <row r="182" spans="1:939" s="1" customFormat="1">
      <c r="B182" s="1">
        <v>3</v>
      </c>
      <c r="C182" s="1">
        <v>1</v>
      </c>
      <c r="D182" s="1" t="s">
        <v>4708</v>
      </c>
      <c r="E182" s="1" t="s">
        <v>4752</v>
      </c>
      <c r="F182" s="1" t="s">
        <v>7701</v>
      </c>
      <c r="O182" s="1">
        <v>0</v>
      </c>
      <c r="P182" s="1">
        <v>0</v>
      </c>
      <c r="Q182" s="1">
        <v>1</v>
      </c>
      <c r="Z182" s="1">
        <v>0</v>
      </c>
      <c r="AA182" s="1">
        <v>2</v>
      </c>
      <c r="AB182" s="1" t="s">
        <v>7702</v>
      </c>
      <c r="AC182" s="1">
        <v>0</v>
      </c>
      <c r="AE182" s="1">
        <v>1</v>
      </c>
      <c r="AF182" s="1">
        <v>0</v>
      </c>
      <c r="AG182" s="1">
        <v>0</v>
      </c>
      <c r="AI182" s="1">
        <v>132</v>
      </c>
      <c r="AJ182" s="1">
        <v>135</v>
      </c>
      <c r="DR182" s="1">
        <v>70</v>
      </c>
      <c r="DS182" s="1">
        <v>90</v>
      </c>
      <c r="HA182" s="1">
        <v>2</v>
      </c>
      <c r="HB182" s="1">
        <v>2</v>
      </c>
      <c r="HT182" s="1">
        <v>0</v>
      </c>
      <c r="HU182" s="1">
        <v>1</v>
      </c>
      <c r="IP182" s="1">
        <v>95</v>
      </c>
      <c r="IQ182" s="1">
        <v>95</v>
      </c>
      <c r="LX182" s="1">
        <v>91</v>
      </c>
      <c r="LY182" s="1">
        <v>92</v>
      </c>
      <c r="PG182" s="1">
        <v>16</v>
      </c>
      <c r="PH182" s="1">
        <v>16</v>
      </c>
      <c r="SP182" s="1">
        <v>98.6</v>
      </c>
      <c r="SQ182" s="1">
        <v>98</v>
      </c>
      <c r="VX182" s="1">
        <v>0</v>
      </c>
      <c r="VY182" s="1">
        <v>1</v>
      </c>
      <c r="WQ182" s="1">
        <v>0</v>
      </c>
      <c r="WR182" s="1">
        <v>0</v>
      </c>
      <c r="AGS182" s="1">
        <v>1</v>
      </c>
      <c r="AGT182" s="1">
        <v>0</v>
      </c>
      <c r="AGU182" s="1">
        <v>0</v>
      </c>
      <c r="AGV182" s="1">
        <v>1</v>
      </c>
      <c r="AGW182" s="1">
        <v>0</v>
      </c>
      <c r="AGX182" s="1">
        <v>0</v>
      </c>
      <c r="AGY182" s="1">
        <v>0</v>
      </c>
      <c r="AGZ182" s="1">
        <v>0</v>
      </c>
      <c r="AHA182" s="1">
        <v>0</v>
      </c>
      <c r="AHB182" s="1">
        <v>0</v>
      </c>
      <c r="AHC182" s="1">
        <v>1</v>
      </c>
      <c r="AHD182" s="1">
        <v>0</v>
      </c>
      <c r="AHE182" s="1">
        <v>0</v>
      </c>
      <c r="AHF182" s="1">
        <v>0</v>
      </c>
      <c r="AHH182" s="1">
        <v>0</v>
      </c>
      <c r="AHI182" s="1">
        <v>0</v>
      </c>
      <c r="AHK182" s="1">
        <v>0</v>
      </c>
      <c r="AHL182" s="1">
        <v>0</v>
      </c>
      <c r="AHM182" s="1">
        <v>0</v>
      </c>
      <c r="AHN182" s="1">
        <v>0</v>
      </c>
      <c r="AHO182" s="1">
        <v>0</v>
      </c>
      <c r="AHP182" s="1">
        <v>0</v>
      </c>
      <c r="AHQ182" s="1">
        <v>0</v>
      </c>
      <c r="AHR182" s="1">
        <v>0</v>
      </c>
      <c r="AIM182" s="1">
        <v>0</v>
      </c>
      <c r="AIN182" s="1">
        <v>0</v>
      </c>
      <c r="AIO182" s="1">
        <v>0</v>
      </c>
      <c r="AIT182" s="3">
        <v>1</v>
      </c>
      <c r="AIU182" s="1">
        <v>1</v>
      </c>
      <c r="AIV182" s="1">
        <v>0</v>
      </c>
      <c r="AIW182" s="1">
        <v>0</v>
      </c>
      <c r="AIX182" s="1">
        <v>36</v>
      </c>
      <c r="AJB182" s="1">
        <v>21</v>
      </c>
    </row>
    <row r="183" spans="1:939" s="18" customFormat="1">
      <c r="B183" s="18">
        <v>4</v>
      </c>
      <c r="C183" s="18">
        <v>1</v>
      </c>
      <c r="D183" s="18" t="s">
        <v>7434</v>
      </c>
      <c r="E183" s="18" t="s">
        <v>7703</v>
      </c>
      <c r="O183" s="18">
        <v>0</v>
      </c>
      <c r="P183" s="18">
        <v>0</v>
      </c>
      <c r="Z183" s="18">
        <v>0</v>
      </c>
      <c r="AA183" s="18">
        <v>2</v>
      </c>
      <c r="AB183" s="18" t="s">
        <v>7704</v>
      </c>
      <c r="AC183" s="18">
        <v>0</v>
      </c>
      <c r="AE183" s="18">
        <v>0</v>
      </c>
      <c r="AG183" s="18">
        <v>0</v>
      </c>
      <c r="AI183" s="18">
        <v>128</v>
      </c>
      <c r="DR183" s="18">
        <v>79</v>
      </c>
      <c r="HA183" s="18">
        <v>0</v>
      </c>
      <c r="HT183" s="18">
        <v>0</v>
      </c>
      <c r="IP183" s="18">
        <v>94</v>
      </c>
      <c r="LX183" s="18">
        <v>96</v>
      </c>
      <c r="PG183" s="18">
        <v>18</v>
      </c>
      <c r="SP183" s="18">
        <v>98</v>
      </c>
      <c r="VX183" s="18">
        <v>1</v>
      </c>
      <c r="WQ183" s="18">
        <v>0</v>
      </c>
      <c r="AGS183" s="18">
        <v>0</v>
      </c>
      <c r="AGT183" s="18">
        <v>0</v>
      </c>
      <c r="AGU183" s="18">
        <v>0</v>
      </c>
      <c r="AGV183" s="18">
        <v>0</v>
      </c>
      <c r="AGW183" s="18">
        <v>0</v>
      </c>
      <c r="AGX183" s="18">
        <v>0</v>
      </c>
      <c r="AGY183" s="18">
        <v>0</v>
      </c>
      <c r="AGZ183" s="18">
        <v>0</v>
      </c>
      <c r="AHA183" s="18">
        <v>0</v>
      </c>
      <c r="AHB183" s="18">
        <v>0</v>
      </c>
      <c r="AHC183" s="18">
        <v>1</v>
      </c>
      <c r="AHD183" s="18">
        <v>0</v>
      </c>
      <c r="AHE183" s="18">
        <v>0</v>
      </c>
      <c r="AHF183" s="18">
        <v>0</v>
      </c>
      <c r="AHH183" s="18">
        <v>0</v>
      </c>
      <c r="AHI183" s="18">
        <v>0</v>
      </c>
      <c r="AHK183" s="18">
        <v>0</v>
      </c>
      <c r="AHL183" s="18">
        <v>0</v>
      </c>
      <c r="AHM183" s="18">
        <v>0</v>
      </c>
      <c r="AHN183" s="18">
        <v>0</v>
      </c>
      <c r="AHO183" s="18">
        <v>0</v>
      </c>
      <c r="AHP183" s="18">
        <v>0</v>
      </c>
      <c r="AHQ183" s="18">
        <v>0</v>
      </c>
      <c r="AHR183" s="18">
        <v>0</v>
      </c>
      <c r="AIM183" s="18">
        <v>0</v>
      </c>
      <c r="AIN183" s="18">
        <v>0</v>
      </c>
      <c r="AIO183" s="18">
        <v>0</v>
      </c>
      <c r="AIT183" s="79">
        <v>1</v>
      </c>
      <c r="AIU183" s="18">
        <v>0</v>
      </c>
      <c r="AIV183" s="18">
        <v>0</v>
      </c>
      <c r="AIW183" s="18">
        <v>0</v>
      </c>
      <c r="AIX183" s="18">
        <v>49</v>
      </c>
    </row>
    <row r="184" spans="1:939" s="1" customFormat="1">
      <c r="A184" s="1">
        <v>35</v>
      </c>
      <c r="B184" s="1">
        <v>1</v>
      </c>
      <c r="C184" s="1">
        <v>0</v>
      </c>
      <c r="Z184" s="1">
        <v>0</v>
      </c>
      <c r="AA184" s="1">
        <v>1</v>
      </c>
      <c r="AB184" s="1" t="s">
        <v>7705</v>
      </c>
      <c r="AC184" s="1">
        <v>1</v>
      </c>
      <c r="AD184" s="1">
        <v>0</v>
      </c>
      <c r="AE184" s="1">
        <v>0</v>
      </c>
      <c r="AG184" s="1">
        <v>0</v>
      </c>
      <c r="AI184" s="1">
        <v>108</v>
      </c>
      <c r="DR184" s="1">
        <v>76</v>
      </c>
      <c r="HA184" s="1">
        <v>0</v>
      </c>
      <c r="HT184" s="1">
        <v>0</v>
      </c>
      <c r="IP184" s="1">
        <v>100</v>
      </c>
      <c r="LX184" s="1">
        <v>90</v>
      </c>
      <c r="PG184" s="1">
        <v>20</v>
      </c>
      <c r="SP184" s="1">
        <v>98.4</v>
      </c>
      <c r="VX184" s="1">
        <v>1</v>
      </c>
      <c r="WQ184" s="1">
        <v>0</v>
      </c>
      <c r="ACG184" s="1">
        <v>139</v>
      </c>
      <c r="AGS184" s="1">
        <v>1</v>
      </c>
      <c r="AGT184" s="1">
        <v>0</v>
      </c>
      <c r="AGU184" s="1">
        <v>0</v>
      </c>
      <c r="AGV184" s="1">
        <v>1</v>
      </c>
      <c r="AGW184" s="1">
        <v>0</v>
      </c>
      <c r="AGX184" s="1">
        <v>0</v>
      </c>
      <c r="AGY184" s="1">
        <v>0</v>
      </c>
      <c r="AGZ184" s="1">
        <v>0</v>
      </c>
      <c r="AHA184" s="1">
        <v>0</v>
      </c>
      <c r="AHB184" s="1">
        <v>0</v>
      </c>
      <c r="AHC184" s="1">
        <v>1</v>
      </c>
      <c r="AHD184" s="1">
        <v>0</v>
      </c>
      <c r="AHE184" s="1">
        <v>0</v>
      </c>
      <c r="AHF184" s="1">
        <v>0</v>
      </c>
      <c r="AHH184" s="1">
        <v>0</v>
      </c>
      <c r="AHI184" s="1">
        <v>0</v>
      </c>
      <c r="AHK184" s="1">
        <v>0</v>
      </c>
      <c r="AHL184" s="1">
        <v>0</v>
      </c>
      <c r="AHM184" s="1">
        <v>0</v>
      </c>
      <c r="AHN184" s="1">
        <v>0</v>
      </c>
      <c r="AHO184" s="1">
        <v>0</v>
      </c>
      <c r="AHP184" s="1">
        <v>0</v>
      </c>
      <c r="AHQ184" s="1">
        <v>0</v>
      </c>
      <c r="AHR184" s="1">
        <v>0</v>
      </c>
      <c r="AIM184" s="1">
        <v>0</v>
      </c>
      <c r="AIN184" s="1">
        <v>0</v>
      </c>
      <c r="AIO184" s="1">
        <v>0</v>
      </c>
      <c r="AIP184" s="1">
        <v>1</v>
      </c>
      <c r="AIQ184" s="1">
        <v>1</v>
      </c>
      <c r="AIR184" s="1">
        <v>1</v>
      </c>
      <c r="AIS184" s="1">
        <v>1</v>
      </c>
      <c r="AIT184" s="3">
        <v>1</v>
      </c>
      <c r="AIV184" s="1">
        <v>0</v>
      </c>
      <c r="AIW184" s="1">
        <v>0</v>
      </c>
      <c r="AIX184" s="1">
        <v>40</v>
      </c>
    </row>
    <row r="185" spans="1:939" s="1" customFormat="1">
      <c r="B185" s="1">
        <v>2</v>
      </c>
      <c r="C185" s="1">
        <v>0</v>
      </c>
      <c r="Z185" s="1">
        <v>0</v>
      </c>
      <c r="AA185" s="1">
        <v>2</v>
      </c>
      <c r="AB185" s="1" t="s">
        <v>7706</v>
      </c>
      <c r="AC185" s="1">
        <v>1</v>
      </c>
      <c r="AD185" s="1">
        <v>0</v>
      </c>
      <c r="AE185" s="1">
        <v>0</v>
      </c>
      <c r="AG185" s="1">
        <v>2</v>
      </c>
      <c r="AH185" s="1">
        <v>0</v>
      </c>
      <c r="AI185" s="1">
        <v>124</v>
      </c>
      <c r="AJ185" s="1">
        <v>128</v>
      </c>
      <c r="DR185" s="1">
        <v>80</v>
      </c>
      <c r="DS185" s="1">
        <v>78</v>
      </c>
      <c r="HA185" s="1">
        <v>0</v>
      </c>
      <c r="HB185" s="1">
        <v>0</v>
      </c>
      <c r="HT185" s="1">
        <v>0</v>
      </c>
      <c r="HU185" s="1">
        <v>0</v>
      </c>
      <c r="IP185" s="1">
        <v>99</v>
      </c>
      <c r="IQ185" s="1">
        <v>100</v>
      </c>
      <c r="LX185" s="1">
        <v>84</v>
      </c>
      <c r="LY185" s="1">
        <v>76</v>
      </c>
      <c r="PG185" s="1">
        <v>16</v>
      </c>
      <c r="PH185" s="1">
        <v>18</v>
      </c>
      <c r="SP185" s="1">
        <v>97.4</v>
      </c>
      <c r="SQ185" s="1">
        <v>95.9</v>
      </c>
      <c r="VX185" s="1">
        <v>0</v>
      </c>
      <c r="VY185" s="1">
        <v>1</v>
      </c>
      <c r="WQ185" s="1">
        <v>0</v>
      </c>
      <c r="WR185" s="1">
        <v>0</v>
      </c>
      <c r="AGS185" s="1">
        <v>1</v>
      </c>
      <c r="AGT185" s="1">
        <v>0</v>
      </c>
      <c r="AGU185" s="1">
        <v>0</v>
      </c>
      <c r="AGV185" s="1">
        <v>1</v>
      </c>
      <c r="AGW185" s="1">
        <v>0</v>
      </c>
      <c r="AGX185" s="1">
        <v>0</v>
      </c>
      <c r="AGY185" s="1">
        <v>0</v>
      </c>
      <c r="AGZ185" s="1">
        <v>0</v>
      </c>
      <c r="AHA185" s="1">
        <v>0</v>
      </c>
      <c r="AHB185" s="1">
        <v>0</v>
      </c>
      <c r="AHC185" s="1">
        <v>1</v>
      </c>
      <c r="AHD185" s="1">
        <v>0</v>
      </c>
      <c r="AHE185" s="1">
        <v>0</v>
      </c>
      <c r="AHF185" s="1">
        <v>0</v>
      </c>
      <c r="AHH185" s="1">
        <v>0</v>
      </c>
      <c r="AHI185" s="1">
        <v>0</v>
      </c>
      <c r="AHK185" s="1">
        <v>0</v>
      </c>
      <c r="AHL185" s="1">
        <v>0</v>
      </c>
      <c r="AHM185" s="1">
        <v>0</v>
      </c>
      <c r="AHN185" s="1">
        <v>0</v>
      </c>
      <c r="AHO185" s="1">
        <v>0</v>
      </c>
      <c r="AHP185" s="1">
        <v>0</v>
      </c>
      <c r="AHQ185" s="1">
        <v>0</v>
      </c>
      <c r="AHR185" s="1">
        <v>0</v>
      </c>
      <c r="AIM185" s="1">
        <v>0</v>
      </c>
      <c r="AIN185" s="1">
        <v>0</v>
      </c>
      <c r="AIO185" s="1">
        <v>0</v>
      </c>
      <c r="AIT185" s="3">
        <v>2</v>
      </c>
      <c r="AIV185" s="1">
        <v>0</v>
      </c>
      <c r="AIW185" s="1">
        <v>0</v>
      </c>
      <c r="AIX185" s="1">
        <v>44</v>
      </c>
      <c r="AIY185" s="1">
        <v>45</v>
      </c>
    </row>
    <row r="186" spans="1:939" s="1" customFormat="1">
      <c r="B186" s="1">
        <v>3</v>
      </c>
      <c r="C186" s="1">
        <v>1</v>
      </c>
      <c r="D186" s="1" t="s">
        <v>7707</v>
      </c>
      <c r="E186" s="1" t="s">
        <v>4964</v>
      </c>
      <c r="O186" s="1">
        <v>0</v>
      </c>
      <c r="P186" s="1">
        <v>0</v>
      </c>
      <c r="Z186" s="1">
        <v>0</v>
      </c>
      <c r="AA186" s="1">
        <v>2</v>
      </c>
      <c r="AB186" s="1" t="s">
        <v>7708</v>
      </c>
      <c r="AC186" s="1">
        <v>7</v>
      </c>
      <c r="AD186" s="1">
        <v>0</v>
      </c>
      <c r="AE186" s="1">
        <v>0</v>
      </c>
      <c r="AG186" s="1">
        <v>0</v>
      </c>
      <c r="AI186" s="1">
        <v>129</v>
      </c>
      <c r="AJ186" s="1">
        <v>112</v>
      </c>
      <c r="DR186" s="1">
        <v>91</v>
      </c>
      <c r="DS186" s="1">
        <v>50</v>
      </c>
      <c r="HA186" s="1">
        <v>0</v>
      </c>
      <c r="HB186" s="1">
        <v>0</v>
      </c>
      <c r="HT186" s="1">
        <v>1</v>
      </c>
      <c r="HU186" s="1">
        <v>1</v>
      </c>
      <c r="IP186" s="1">
        <v>99</v>
      </c>
      <c r="IQ186" s="1">
        <v>99</v>
      </c>
      <c r="LX186" s="1">
        <v>77</v>
      </c>
      <c r="LY186" s="1">
        <v>84</v>
      </c>
      <c r="PG186" s="1">
        <v>18</v>
      </c>
      <c r="PH186" s="1">
        <v>18</v>
      </c>
      <c r="SP186" s="1">
        <v>97.8</v>
      </c>
      <c r="SQ186" s="1">
        <v>97.5</v>
      </c>
      <c r="VX186" s="1">
        <v>0</v>
      </c>
      <c r="VY186" s="1">
        <v>0</v>
      </c>
      <c r="WQ186" s="1">
        <v>0</v>
      </c>
      <c r="WR186" s="1">
        <v>0</v>
      </c>
      <c r="AGS186" s="1">
        <v>1</v>
      </c>
      <c r="AGT186" s="1">
        <v>0</v>
      </c>
      <c r="AGU186" s="1">
        <v>0</v>
      </c>
      <c r="AGV186" s="1">
        <v>1</v>
      </c>
      <c r="AGW186" s="1">
        <v>0</v>
      </c>
      <c r="AGX186" s="1">
        <v>0</v>
      </c>
      <c r="AGY186" s="1">
        <v>0</v>
      </c>
      <c r="AGZ186" s="1">
        <v>0</v>
      </c>
      <c r="AHA186" s="1">
        <v>0</v>
      </c>
      <c r="AHB186" s="1">
        <v>0</v>
      </c>
      <c r="AHC186" s="1">
        <v>1</v>
      </c>
      <c r="AHD186" s="1">
        <v>0</v>
      </c>
      <c r="AHE186" s="1">
        <v>0</v>
      </c>
      <c r="AHF186" s="1">
        <v>0</v>
      </c>
      <c r="AHH186" s="1">
        <v>0</v>
      </c>
      <c r="AHI186" s="1">
        <v>0</v>
      </c>
      <c r="AHK186" s="1">
        <v>0</v>
      </c>
      <c r="AHL186" s="1">
        <v>0</v>
      </c>
      <c r="AHM186" s="1">
        <v>0</v>
      </c>
      <c r="AHN186" s="1">
        <v>0</v>
      </c>
      <c r="AHO186" s="1">
        <v>0</v>
      </c>
      <c r="AHP186" s="1">
        <v>0</v>
      </c>
      <c r="AHQ186" s="1">
        <v>0</v>
      </c>
      <c r="AHR186" s="1">
        <v>0</v>
      </c>
      <c r="AIM186" s="1">
        <v>0</v>
      </c>
      <c r="AIN186" s="1">
        <v>0</v>
      </c>
      <c r="AIO186" s="1">
        <v>0</v>
      </c>
      <c r="AIT186" s="3">
        <v>2</v>
      </c>
      <c r="AIV186" s="1">
        <v>0</v>
      </c>
      <c r="AIW186" s="1">
        <v>0</v>
      </c>
      <c r="AIX186" s="1">
        <v>32</v>
      </c>
      <c r="AIY186" s="1">
        <v>27</v>
      </c>
    </row>
    <row r="187" spans="1:939" s="1" customFormat="1">
      <c r="B187" s="1">
        <v>4</v>
      </c>
      <c r="C187" s="1">
        <v>0</v>
      </c>
      <c r="Z187" s="1">
        <v>0</v>
      </c>
      <c r="AA187" s="1">
        <v>0</v>
      </c>
      <c r="AB187" s="1" t="s">
        <v>7709</v>
      </c>
      <c r="AC187" s="1">
        <v>5</v>
      </c>
      <c r="AD187" s="1">
        <v>0</v>
      </c>
      <c r="AE187" s="1">
        <v>0</v>
      </c>
      <c r="AG187" s="1">
        <v>0</v>
      </c>
      <c r="AI187" s="1">
        <v>110</v>
      </c>
      <c r="AJ187" s="1">
        <v>128</v>
      </c>
      <c r="DR187" s="1">
        <v>60</v>
      </c>
      <c r="DS187" s="1">
        <v>70</v>
      </c>
      <c r="HA187" s="1">
        <v>0</v>
      </c>
      <c r="HB187" s="1">
        <v>0</v>
      </c>
      <c r="HT187" s="1">
        <v>0</v>
      </c>
      <c r="HU187" s="1">
        <v>0</v>
      </c>
      <c r="IP187" s="1">
        <v>99</v>
      </c>
      <c r="IQ187" s="1">
        <v>99</v>
      </c>
      <c r="LX187" s="1">
        <v>90</v>
      </c>
      <c r="LY187" s="1">
        <v>94</v>
      </c>
      <c r="PG187" s="1">
        <v>18</v>
      </c>
      <c r="PH187" s="1">
        <v>18</v>
      </c>
      <c r="SP187" s="1">
        <v>97.9</v>
      </c>
      <c r="SQ187" s="1">
        <v>98.7</v>
      </c>
      <c r="VX187" s="1">
        <v>0</v>
      </c>
      <c r="VY187" s="1">
        <v>0</v>
      </c>
      <c r="WQ187" s="1">
        <v>0</v>
      </c>
      <c r="WR187" s="1">
        <v>0</v>
      </c>
      <c r="AGS187" s="1">
        <v>0</v>
      </c>
      <c r="AGT187" s="1">
        <v>0</v>
      </c>
      <c r="AGU187" s="1">
        <v>0</v>
      </c>
      <c r="AGV187" s="1">
        <v>0</v>
      </c>
      <c r="AGW187" s="1">
        <v>0</v>
      </c>
      <c r="AGX187" s="1">
        <v>0</v>
      </c>
      <c r="AGY187" s="1">
        <v>0</v>
      </c>
      <c r="AGZ187" s="1">
        <v>0</v>
      </c>
      <c r="AHA187" s="1">
        <v>0</v>
      </c>
      <c r="AHB187" s="1">
        <v>0</v>
      </c>
      <c r="AHC187" s="1">
        <v>1</v>
      </c>
      <c r="AHD187" s="1">
        <v>0</v>
      </c>
      <c r="AHE187" s="1">
        <v>0</v>
      </c>
      <c r="AHF187" s="1">
        <v>0</v>
      </c>
      <c r="AHH187" s="1">
        <v>0</v>
      </c>
      <c r="AHI187" s="1">
        <v>0</v>
      </c>
      <c r="AHK187" s="1">
        <v>0</v>
      </c>
      <c r="AHL187" s="1">
        <v>0</v>
      </c>
      <c r="AHM187" s="1">
        <v>0</v>
      </c>
      <c r="AHN187" s="1">
        <v>0</v>
      </c>
      <c r="AHO187" s="1">
        <v>0</v>
      </c>
      <c r="AHP187" s="1">
        <v>0</v>
      </c>
      <c r="AHQ187" s="1">
        <v>0</v>
      </c>
      <c r="AHR187" s="1">
        <v>0</v>
      </c>
      <c r="AIM187" s="1">
        <v>0</v>
      </c>
      <c r="AIN187" s="1">
        <v>0</v>
      </c>
      <c r="AIO187" s="1">
        <v>0</v>
      </c>
      <c r="AIT187" s="3">
        <v>1</v>
      </c>
      <c r="AIV187" s="1">
        <v>0</v>
      </c>
      <c r="AIW187" s="1">
        <v>0</v>
      </c>
      <c r="AIX187" s="1">
        <v>33</v>
      </c>
      <c r="AIY187" s="1">
        <v>84</v>
      </c>
    </row>
    <row r="188" spans="1:939" s="18" customFormat="1">
      <c r="B188" s="18">
        <v>5</v>
      </c>
      <c r="C188" s="18">
        <v>0</v>
      </c>
      <c r="Z188" s="18">
        <v>0</v>
      </c>
      <c r="AA188" s="18">
        <v>2</v>
      </c>
      <c r="AB188" s="18" t="s">
        <v>7710</v>
      </c>
      <c r="AC188" s="18">
        <v>1</v>
      </c>
      <c r="AD188" s="18">
        <v>0</v>
      </c>
      <c r="AE188" s="18">
        <v>0</v>
      </c>
      <c r="AG188" s="18">
        <v>0</v>
      </c>
      <c r="AI188" s="18">
        <v>136</v>
      </c>
      <c r="DR188" s="18">
        <v>84</v>
      </c>
      <c r="HA188" s="18">
        <v>0</v>
      </c>
      <c r="HT188" s="18">
        <v>0</v>
      </c>
      <c r="IP188" s="18">
        <v>97</v>
      </c>
      <c r="LX188" s="18">
        <v>84</v>
      </c>
      <c r="PG188" s="18">
        <v>18</v>
      </c>
      <c r="SP188" s="18">
        <v>96.7</v>
      </c>
      <c r="VX188" s="18">
        <v>0</v>
      </c>
      <c r="WQ188" s="18">
        <v>0</v>
      </c>
      <c r="AGS188" s="18">
        <v>0</v>
      </c>
      <c r="AGT188" s="18">
        <v>0</v>
      </c>
      <c r="AGU188" s="18">
        <v>0</v>
      </c>
      <c r="AGV188" s="18">
        <v>0</v>
      </c>
      <c r="AGW188" s="18">
        <v>0</v>
      </c>
      <c r="AGX188" s="18">
        <v>0</v>
      </c>
      <c r="AGY188" s="18">
        <v>0</v>
      </c>
      <c r="AGZ188" s="18">
        <v>0</v>
      </c>
      <c r="AHA188" s="18">
        <v>0</v>
      </c>
      <c r="AHB188" s="18">
        <v>0</v>
      </c>
      <c r="AHC188" s="18">
        <v>1</v>
      </c>
      <c r="AHD188" s="18">
        <v>0</v>
      </c>
      <c r="AHE188" s="18">
        <v>0</v>
      </c>
      <c r="AHF188" s="18">
        <v>0</v>
      </c>
      <c r="AHH188" s="18">
        <v>0</v>
      </c>
      <c r="AHI188" s="18">
        <v>0</v>
      </c>
      <c r="AHK188" s="18">
        <v>0</v>
      </c>
      <c r="AHL188" s="18">
        <v>0</v>
      </c>
      <c r="AHM188" s="18">
        <v>0</v>
      </c>
      <c r="AHN188" s="18">
        <v>0</v>
      </c>
      <c r="AHO188" s="18">
        <v>0</v>
      </c>
      <c r="AHP188" s="18">
        <v>0</v>
      </c>
      <c r="AHQ188" s="18">
        <v>0</v>
      </c>
      <c r="AHR188" s="18">
        <v>0</v>
      </c>
      <c r="AIM188" s="18">
        <v>0</v>
      </c>
      <c r="AIN188" s="18">
        <v>0</v>
      </c>
      <c r="AIO188" s="18">
        <v>0</v>
      </c>
      <c r="AIT188" s="79">
        <v>1</v>
      </c>
      <c r="AIV188" s="18">
        <v>0</v>
      </c>
      <c r="AIW188" s="18">
        <v>0</v>
      </c>
      <c r="AIX188" s="18">
        <v>19</v>
      </c>
    </row>
    <row r="189" spans="1:939" s="1" customFormat="1">
      <c r="A189" s="1">
        <v>36</v>
      </c>
      <c r="B189" s="1">
        <v>1</v>
      </c>
      <c r="C189" s="1">
        <v>0</v>
      </c>
      <c r="Z189" s="1">
        <v>0</v>
      </c>
      <c r="AA189" s="1">
        <v>1</v>
      </c>
      <c r="AC189" s="1">
        <v>0</v>
      </c>
      <c r="AE189" s="1">
        <v>0</v>
      </c>
      <c r="AG189" s="1">
        <v>0</v>
      </c>
      <c r="IP189" s="1">
        <v>98</v>
      </c>
      <c r="LX189" s="1">
        <v>67</v>
      </c>
      <c r="PG189" s="1">
        <v>16</v>
      </c>
      <c r="SP189" s="1">
        <v>98.7</v>
      </c>
      <c r="VX189" s="1">
        <v>0</v>
      </c>
      <c r="WQ189" s="1">
        <v>0</v>
      </c>
      <c r="ACG189" s="1">
        <v>280</v>
      </c>
      <c r="AGS189" s="1">
        <v>0</v>
      </c>
      <c r="AGT189" s="1">
        <v>0</v>
      </c>
      <c r="AGU189" s="1">
        <v>0</v>
      </c>
      <c r="AGV189" s="1">
        <v>0</v>
      </c>
      <c r="AGW189" s="1">
        <v>0</v>
      </c>
      <c r="AGX189" s="1">
        <v>0</v>
      </c>
      <c r="AGY189" s="1">
        <v>0</v>
      </c>
      <c r="AGZ189" s="1">
        <v>0</v>
      </c>
      <c r="AHA189" s="1">
        <v>0</v>
      </c>
      <c r="AHB189" s="1">
        <v>0</v>
      </c>
      <c r="AHC189" s="1">
        <v>1</v>
      </c>
      <c r="AHD189" s="1">
        <v>0</v>
      </c>
      <c r="AHE189" s="1">
        <v>0</v>
      </c>
      <c r="AHF189" s="1">
        <v>0</v>
      </c>
      <c r="AHH189" s="1">
        <v>0</v>
      </c>
      <c r="AHI189" s="1">
        <v>0</v>
      </c>
      <c r="AHK189" s="1">
        <v>0</v>
      </c>
      <c r="AHL189" s="1">
        <v>0</v>
      </c>
      <c r="AHM189" s="1">
        <v>0</v>
      </c>
      <c r="AHN189" s="1">
        <v>0</v>
      </c>
      <c r="AHO189" s="1">
        <v>0</v>
      </c>
      <c r="AHP189" s="1">
        <v>0</v>
      </c>
      <c r="AHQ189" s="1">
        <v>0</v>
      </c>
      <c r="AHR189" s="1">
        <v>0</v>
      </c>
      <c r="AIM189" s="1">
        <v>0</v>
      </c>
      <c r="AIN189" s="1">
        <v>0</v>
      </c>
      <c r="AIO189" s="1">
        <v>0</v>
      </c>
      <c r="AIP189" s="1">
        <v>1</v>
      </c>
      <c r="AIQ189" s="1">
        <v>1</v>
      </c>
      <c r="AIR189" s="1">
        <v>0</v>
      </c>
      <c r="AIS189" s="1">
        <v>1</v>
      </c>
      <c r="AIT189" s="1">
        <v>0</v>
      </c>
      <c r="AIU189" s="1">
        <v>0</v>
      </c>
      <c r="AIV189" s="1">
        <v>0</v>
      </c>
      <c r="AIW189" s="1">
        <v>0</v>
      </c>
    </row>
    <row r="190" spans="1:939" s="80" customFormat="1">
      <c r="B190" s="80">
        <v>2</v>
      </c>
      <c r="C190" s="80">
        <v>0</v>
      </c>
      <c r="Z190" s="80">
        <v>0</v>
      </c>
      <c r="AA190" s="80">
        <v>2</v>
      </c>
      <c r="AB190" s="80" t="s">
        <v>7711</v>
      </c>
      <c r="AC190" s="80">
        <v>0</v>
      </c>
      <c r="AE190" s="80">
        <v>0</v>
      </c>
      <c r="AG190" s="80">
        <v>0</v>
      </c>
      <c r="AI190" s="80">
        <v>192</v>
      </c>
      <c r="DR190" s="80">
        <v>68</v>
      </c>
      <c r="HA190" s="80">
        <v>2</v>
      </c>
      <c r="HT190" s="80">
        <v>0</v>
      </c>
      <c r="IP190" s="80">
        <v>96</v>
      </c>
      <c r="LX190" s="80">
        <v>60</v>
      </c>
      <c r="PG190" s="80">
        <v>14</v>
      </c>
      <c r="SP190" s="80">
        <v>98.3</v>
      </c>
      <c r="VX190" s="80">
        <v>0</v>
      </c>
      <c r="WQ190" s="80">
        <v>0</v>
      </c>
      <c r="ACG190" s="80">
        <v>229</v>
      </c>
      <c r="AGS190" s="18">
        <v>0</v>
      </c>
      <c r="AGT190" s="18">
        <v>0</v>
      </c>
      <c r="AGU190" s="18">
        <v>0</v>
      </c>
      <c r="AGV190" s="18">
        <v>0</v>
      </c>
      <c r="AGW190" s="18">
        <v>0</v>
      </c>
      <c r="AGX190" s="18">
        <v>0</v>
      </c>
      <c r="AGY190" s="18">
        <v>0</v>
      </c>
      <c r="AGZ190" s="18">
        <v>0</v>
      </c>
      <c r="AHA190" s="18">
        <v>0</v>
      </c>
      <c r="AHB190" s="18">
        <v>0</v>
      </c>
      <c r="AHC190" s="18">
        <v>0</v>
      </c>
      <c r="AHD190" s="18">
        <v>0</v>
      </c>
      <c r="AHE190" s="18">
        <v>0</v>
      </c>
      <c r="AHF190" s="18">
        <v>0</v>
      </c>
      <c r="AHG190" s="18"/>
      <c r="AHH190" s="18">
        <v>0</v>
      </c>
      <c r="AHI190" s="18">
        <v>0</v>
      </c>
      <c r="AHJ190" s="18"/>
      <c r="AHK190" s="18">
        <v>0</v>
      </c>
      <c r="AHL190" s="18">
        <v>0</v>
      </c>
      <c r="AHM190" s="18">
        <v>0</v>
      </c>
      <c r="AHN190" s="18">
        <v>0</v>
      </c>
      <c r="AHO190" s="18">
        <v>0</v>
      </c>
      <c r="AHP190" s="18">
        <v>0</v>
      </c>
      <c r="AHQ190" s="18">
        <v>0</v>
      </c>
      <c r="AHR190" s="18">
        <v>0</v>
      </c>
      <c r="AIM190" s="18">
        <v>0</v>
      </c>
      <c r="AIN190" s="18">
        <v>0</v>
      </c>
      <c r="AIO190" s="18">
        <v>0</v>
      </c>
      <c r="AIP190" s="18"/>
      <c r="AIQ190" s="18"/>
      <c r="AIR190" s="18">
        <v>0</v>
      </c>
      <c r="AIS190" s="18"/>
      <c r="AIT190" s="18">
        <v>1</v>
      </c>
      <c r="AIU190" s="18">
        <v>0</v>
      </c>
      <c r="AIV190" s="18">
        <v>1</v>
      </c>
      <c r="AIW190" s="18">
        <v>0</v>
      </c>
      <c r="AIX190" s="18">
        <v>30</v>
      </c>
      <c r="AIY190" s="18"/>
      <c r="AIZ190" s="18"/>
      <c r="AJA190" s="18"/>
      <c r="AJB190" s="18"/>
      <c r="AJC190" s="18"/>
    </row>
    <row r="191" spans="1:939" s="1" customFormat="1">
      <c r="A191" s="1">
        <v>37</v>
      </c>
      <c r="B191" s="1" t="s">
        <v>7502</v>
      </c>
      <c r="C191" s="1">
        <v>0</v>
      </c>
      <c r="Z191" s="1">
        <v>0</v>
      </c>
      <c r="AA191" s="1">
        <v>2</v>
      </c>
      <c r="AB191" s="1" t="s">
        <v>7712</v>
      </c>
      <c r="AI191" s="1">
        <v>175</v>
      </c>
      <c r="DR191" s="1">
        <v>68</v>
      </c>
      <c r="IP191" s="1">
        <v>92</v>
      </c>
      <c r="LX191" s="1">
        <v>90</v>
      </c>
      <c r="PG191" s="1">
        <v>16</v>
      </c>
      <c r="SP191" s="1">
        <v>100.3</v>
      </c>
      <c r="WQ191" s="1">
        <v>0</v>
      </c>
      <c r="AGS191" s="1">
        <v>1</v>
      </c>
      <c r="AGT191" s="1">
        <v>1</v>
      </c>
      <c r="AGU191" s="1">
        <v>0</v>
      </c>
      <c r="AGV191" s="1">
        <v>1</v>
      </c>
      <c r="AGW191" s="1">
        <v>0</v>
      </c>
      <c r="AGX191" s="1">
        <v>0</v>
      </c>
      <c r="AGY191" s="1">
        <v>0</v>
      </c>
      <c r="AGZ191" s="1">
        <v>6</v>
      </c>
      <c r="AHA191" s="1">
        <v>0</v>
      </c>
      <c r="AHB191" s="1">
        <v>0</v>
      </c>
      <c r="AHC191" s="1">
        <v>2</v>
      </c>
      <c r="AHD191" s="1">
        <v>0</v>
      </c>
      <c r="AHE191" s="1">
        <v>0</v>
      </c>
      <c r="AHF191" s="1">
        <v>0</v>
      </c>
      <c r="AHH191" s="1">
        <v>0</v>
      </c>
      <c r="AHI191" s="1">
        <v>0</v>
      </c>
      <c r="AHK191" s="1">
        <v>0</v>
      </c>
      <c r="AHL191" s="1">
        <v>0</v>
      </c>
      <c r="AHM191" s="1">
        <v>0</v>
      </c>
      <c r="AHN191" s="1">
        <v>0</v>
      </c>
      <c r="AHO191" s="1">
        <v>0</v>
      </c>
      <c r="AHP191" s="1">
        <v>0</v>
      </c>
      <c r="AHQ191" s="1">
        <v>0</v>
      </c>
      <c r="AHR191" s="1">
        <f>AVERAGE(8,10,0)</f>
        <v>6</v>
      </c>
      <c r="AIM191" s="1">
        <v>0</v>
      </c>
      <c r="AIN191" s="1">
        <v>0</v>
      </c>
      <c r="AIO191" s="1">
        <v>0</v>
      </c>
      <c r="AIP191" s="1">
        <v>0</v>
      </c>
      <c r="AIQ191" s="1">
        <v>0</v>
      </c>
      <c r="AIR191" s="1">
        <v>0</v>
      </c>
      <c r="AIS191" s="1">
        <v>0</v>
      </c>
      <c r="AIT191" s="3">
        <v>0</v>
      </c>
      <c r="AIV191" s="1">
        <v>0</v>
      </c>
      <c r="AIW191" s="1">
        <v>0</v>
      </c>
    </row>
    <row r="192" spans="1:939" s="1" customFormat="1">
      <c r="B192" s="1">
        <v>2</v>
      </c>
      <c r="C192" s="1">
        <v>0</v>
      </c>
      <c r="Z192" s="1">
        <v>0</v>
      </c>
      <c r="AA192" s="1">
        <v>2</v>
      </c>
      <c r="AB192" s="1" t="s">
        <v>7713</v>
      </c>
      <c r="AC192" s="1">
        <v>0</v>
      </c>
      <c r="AE192" s="1">
        <v>0</v>
      </c>
      <c r="AG192" s="1">
        <v>0</v>
      </c>
      <c r="AI192" s="1">
        <v>116</v>
      </c>
      <c r="AJ192" s="1">
        <v>124</v>
      </c>
      <c r="DR192" s="1">
        <v>80</v>
      </c>
      <c r="DS192" s="1">
        <v>74</v>
      </c>
      <c r="HA192" s="1">
        <v>0</v>
      </c>
      <c r="HB192" s="1">
        <v>0</v>
      </c>
      <c r="HT192" s="1">
        <v>0</v>
      </c>
      <c r="HU192" s="1">
        <v>0</v>
      </c>
      <c r="IP192" s="1">
        <v>98</v>
      </c>
      <c r="IQ192" s="1">
        <v>98</v>
      </c>
      <c r="LX192" s="1">
        <v>99</v>
      </c>
      <c r="LY192" s="1">
        <v>97</v>
      </c>
      <c r="PG192" s="1">
        <v>20</v>
      </c>
      <c r="PH192" s="1">
        <v>18</v>
      </c>
      <c r="SP192" s="1">
        <v>98.4</v>
      </c>
      <c r="SQ192" s="1">
        <v>99.2</v>
      </c>
      <c r="VX192" s="1">
        <v>0</v>
      </c>
      <c r="VY192" s="1">
        <v>0</v>
      </c>
      <c r="WQ192" s="1">
        <v>0</v>
      </c>
      <c r="WR192" s="1">
        <v>0</v>
      </c>
      <c r="ZY192" s="1">
        <v>144</v>
      </c>
      <c r="AAY192" s="1">
        <v>25</v>
      </c>
      <c r="ABB192" s="1">
        <v>13.2</v>
      </c>
      <c r="ABE192" s="1">
        <v>40.1</v>
      </c>
      <c r="ABM192" s="1">
        <v>19.02</v>
      </c>
      <c r="ABO192" s="1">
        <v>245</v>
      </c>
      <c r="ABQ192" s="1">
        <v>1.01</v>
      </c>
      <c r="ABU192" s="1">
        <v>141</v>
      </c>
      <c r="ABX192" s="1">
        <v>4</v>
      </c>
      <c r="ACA192" s="1">
        <v>101</v>
      </c>
      <c r="ACD192" s="1">
        <v>9.3000000000000007</v>
      </c>
      <c r="ACG192" s="1">
        <v>101</v>
      </c>
      <c r="ACQ192" s="1">
        <v>21</v>
      </c>
      <c r="ACT192" s="1">
        <v>0.96</v>
      </c>
      <c r="ACW192" s="1">
        <v>15</v>
      </c>
      <c r="AGS192" s="1">
        <v>1</v>
      </c>
      <c r="AGT192" s="1">
        <v>0</v>
      </c>
      <c r="AGU192" s="1">
        <v>0</v>
      </c>
      <c r="AGV192" s="1">
        <v>1</v>
      </c>
      <c r="AGW192" s="1">
        <v>0</v>
      </c>
      <c r="AGX192" s="1">
        <v>0</v>
      </c>
      <c r="AGY192" s="1">
        <v>0</v>
      </c>
      <c r="AGZ192" s="1">
        <v>0</v>
      </c>
      <c r="AHA192" s="1">
        <v>0</v>
      </c>
      <c r="AHB192" s="1">
        <v>0</v>
      </c>
      <c r="AHC192" s="1">
        <v>1</v>
      </c>
      <c r="AHD192" s="1">
        <v>0</v>
      </c>
      <c r="AHE192" s="1">
        <v>0</v>
      </c>
      <c r="AHF192" s="1">
        <v>0</v>
      </c>
      <c r="AHH192" s="1">
        <v>0</v>
      </c>
      <c r="AHI192" s="1">
        <v>0</v>
      </c>
      <c r="AHK192" s="1">
        <v>0</v>
      </c>
      <c r="AHL192" s="1">
        <v>0</v>
      </c>
      <c r="AHM192" s="1">
        <v>0</v>
      </c>
      <c r="AHN192" s="1">
        <v>0</v>
      </c>
      <c r="AHO192" s="1">
        <v>0</v>
      </c>
      <c r="AHP192" s="1">
        <v>0</v>
      </c>
      <c r="AHQ192" s="1">
        <v>0</v>
      </c>
      <c r="AHR192" s="1">
        <v>0</v>
      </c>
      <c r="AIM192" s="1">
        <v>0</v>
      </c>
      <c r="AIN192" s="1">
        <v>0</v>
      </c>
      <c r="AIO192" s="1">
        <v>0</v>
      </c>
      <c r="AIP192" s="1">
        <v>1</v>
      </c>
      <c r="AIQ192" s="1">
        <v>1</v>
      </c>
      <c r="AIR192" s="1">
        <v>1</v>
      </c>
      <c r="AIS192" s="1">
        <v>1</v>
      </c>
      <c r="AIT192" s="3">
        <v>2</v>
      </c>
      <c r="AIV192" s="1">
        <v>0</v>
      </c>
      <c r="AIW192" s="1">
        <v>0</v>
      </c>
      <c r="AIX192" s="1">
        <v>42</v>
      </c>
      <c r="AIY192" s="1">
        <v>45</v>
      </c>
    </row>
    <row r="193" spans="1:938" s="1" customFormat="1">
      <c r="B193" s="1">
        <v>3</v>
      </c>
      <c r="C193" s="1">
        <v>0</v>
      </c>
      <c r="Z193" s="1">
        <v>0</v>
      </c>
      <c r="AA193" s="1">
        <v>2</v>
      </c>
      <c r="AB193" s="1" t="s">
        <v>7714</v>
      </c>
      <c r="AC193" s="1">
        <v>0</v>
      </c>
      <c r="AE193" s="1">
        <v>0</v>
      </c>
      <c r="AG193" s="1">
        <v>0</v>
      </c>
      <c r="AI193" s="1">
        <v>110</v>
      </c>
      <c r="AJ193" s="1">
        <v>144</v>
      </c>
      <c r="DR193" s="1">
        <v>74</v>
      </c>
      <c r="DS193" s="1">
        <v>76</v>
      </c>
      <c r="HA193" s="1">
        <v>0</v>
      </c>
      <c r="HB193" s="1">
        <v>0</v>
      </c>
      <c r="HT193" s="1">
        <v>0</v>
      </c>
      <c r="HU193" s="1">
        <v>0</v>
      </c>
      <c r="IP193" s="1">
        <v>98</v>
      </c>
      <c r="IQ193" s="1">
        <v>99</v>
      </c>
      <c r="LX193" s="1">
        <v>96</v>
      </c>
      <c r="LY193" s="1">
        <v>72</v>
      </c>
      <c r="PG193" s="1">
        <v>16</v>
      </c>
      <c r="PH193" s="1">
        <v>20</v>
      </c>
      <c r="SP193" s="1">
        <v>99.8</v>
      </c>
      <c r="SQ193" s="1">
        <v>99.1</v>
      </c>
      <c r="VX193" s="1">
        <v>0</v>
      </c>
      <c r="VY193" s="1">
        <v>0</v>
      </c>
      <c r="WQ193" s="1">
        <v>0</v>
      </c>
      <c r="WR193" s="1">
        <v>0</v>
      </c>
      <c r="AGS193" s="1">
        <v>1</v>
      </c>
      <c r="AGT193" s="1">
        <v>0</v>
      </c>
      <c r="AGU193" s="1">
        <v>0</v>
      </c>
      <c r="AGV193" s="1">
        <v>1</v>
      </c>
      <c r="AGW193" s="1">
        <v>0</v>
      </c>
      <c r="AGX193" s="1">
        <v>0</v>
      </c>
      <c r="AGY193" s="1">
        <v>0</v>
      </c>
      <c r="AGZ193" s="1">
        <v>0</v>
      </c>
      <c r="AHA193" s="1">
        <v>0</v>
      </c>
      <c r="AHB193" s="1">
        <v>0</v>
      </c>
      <c r="AHC193" s="1">
        <v>1</v>
      </c>
      <c r="AHD193" s="1">
        <v>0</v>
      </c>
      <c r="AHE193" s="1">
        <v>0</v>
      </c>
      <c r="AHF193" s="1">
        <v>0</v>
      </c>
      <c r="AHH193" s="1">
        <v>0</v>
      </c>
      <c r="AHI193" s="1">
        <v>0</v>
      </c>
      <c r="AHK193" s="1">
        <v>0</v>
      </c>
      <c r="AHL193" s="1">
        <v>0</v>
      </c>
      <c r="AHM193" s="1">
        <v>0</v>
      </c>
      <c r="AHN193" s="1">
        <v>0</v>
      </c>
      <c r="AHO193" s="1">
        <v>0</v>
      </c>
      <c r="AHP193" s="1">
        <v>0</v>
      </c>
      <c r="AHQ193" s="1">
        <v>0</v>
      </c>
      <c r="AHR193" s="1">
        <v>0.5</v>
      </c>
      <c r="AIM193" s="1">
        <v>0</v>
      </c>
      <c r="AIN193" s="1">
        <v>0</v>
      </c>
      <c r="AIO193" s="1">
        <v>0</v>
      </c>
      <c r="AIT193" s="3">
        <v>2</v>
      </c>
      <c r="AIV193" s="1">
        <v>0</v>
      </c>
      <c r="AIW193" s="1">
        <v>0</v>
      </c>
      <c r="AIX193" s="1">
        <v>25</v>
      </c>
      <c r="AIY193" s="1">
        <v>27</v>
      </c>
    </row>
    <row r="194" spans="1:938" s="18" customFormat="1">
      <c r="B194" s="18">
        <v>4</v>
      </c>
      <c r="C194" s="18">
        <v>1</v>
      </c>
      <c r="D194" s="18" t="s">
        <v>7715</v>
      </c>
      <c r="O194" s="18">
        <v>0</v>
      </c>
      <c r="Z194" s="18">
        <v>0</v>
      </c>
      <c r="AA194" s="18">
        <v>2</v>
      </c>
      <c r="AB194" s="18" t="s">
        <v>7716</v>
      </c>
      <c r="AC194" s="18">
        <v>0</v>
      </c>
      <c r="AE194" s="18">
        <v>0</v>
      </c>
      <c r="AG194" s="18">
        <v>0</v>
      </c>
      <c r="AI194" s="18">
        <v>148</v>
      </c>
      <c r="AJ194" s="18">
        <v>122</v>
      </c>
      <c r="DR194" s="18">
        <v>84</v>
      </c>
      <c r="DS194" s="18">
        <v>86</v>
      </c>
      <c r="HA194" s="18">
        <v>0</v>
      </c>
      <c r="HB194" s="18">
        <v>0</v>
      </c>
      <c r="HT194" s="18">
        <v>0</v>
      </c>
      <c r="HU194" s="18">
        <v>0</v>
      </c>
      <c r="IP194" s="18">
        <v>99</v>
      </c>
      <c r="IQ194" s="18">
        <v>98</v>
      </c>
      <c r="LX194" s="18">
        <v>72</v>
      </c>
      <c r="LY194" s="18">
        <v>84</v>
      </c>
      <c r="PG194" s="18">
        <v>18</v>
      </c>
      <c r="PH194" s="18">
        <v>16</v>
      </c>
      <c r="SP194" s="18">
        <v>97.5</v>
      </c>
      <c r="SQ194" s="18">
        <v>98.3</v>
      </c>
      <c r="VX194" s="18">
        <v>0</v>
      </c>
      <c r="VY194" s="18">
        <v>0</v>
      </c>
      <c r="WQ194" s="18">
        <v>0</v>
      </c>
      <c r="WR194" s="18">
        <v>0</v>
      </c>
      <c r="AGS194" s="18">
        <v>0</v>
      </c>
      <c r="AGT194" s="18">
        <v>0</v>
      </c>
      <c r="AGU194" s="18">
        <v>0</v>
      </c>
      <c r="AGV194" s="18">
        <v>0</v>
      </c>
      <c r="AGW194" s="18">
        <v>0</v>
      </c>
      <c r="AGX194" s="18">
        <v>0</v>
      </c>
      <c r="AGY194" s="18">
        <v>0</v>
      </c>
      <c r="AGZ194" s="18">
        <v>0</v>
      </c>
      <c r="AHA194" s="18">
        <v>0</v>
      </c>
      <c r="AHB194" s="18">
        <v>0</v>
      </c>
      <c r="AHC194" s="18">
        <v>1</v>
      </c>
      <c r="AHD194" s="18">
        <v>0</v>
      </c>
      <c r="AHE194" s="18">
        <v>0</v>
      </c>
      <c r="AHF194" s="18">
        <v>0</v>
      </c>
      <c r="AHH194" s="18">
        <v>0</v>
      </c>
      <c r="AHI194" s="18">
        <v>0</v>
      </c>
      <c r="AHK194" s="18">
        <v>0</v>
      </c>
      <c r="AHL194" s="18">
        <v>0</v>
      </c>
      <c r="AHM194" s="18">
        <v>0</v>
      </c>
      <c r="AHN194" s="18">
        <v>0</v>
      </c>
      <c r="AHO194" s="18">
        <v>0</v>
      </c>
      <c r="AHP194" s="18">
        <v>0</v>
      </c>
      <c r="AHQ194" s="18">
        <v>0</v>
      </c>
      <c r="AHR194" s="18">
        <v>0</v>
      </c>
      <c r="AIM194" s="18">
        <v>0</v>
      </c>
      <c r="AIN194" s="18">
        <v>0</v>
      </c>
      <c r="AIO194" s="18">
        <v>0</v>
      </c>
      <c r="AIT194" s="79">
        <v>2</v>
      </c>
      <c r="AIV194" s="18">
        <v>0</v>
      </c>
      <c r="AIW194" s="18">
        <v>0</v>
      </c>
      <c r="AIX194" s="18">
        <v>16</v>
      </c>
      <c r="AIY194" s="18">
        <v>14</v>
      </c>
    </row>
    <row r="195" spans="1:938" s="1" customFormat="1">
      <c r="A195" s="1">
        <v>38</v>
      </c>
      <c r="B195" s="1">
        <v>1</v>
      </c>
      <c r="C195" s="1">
        <v>1</v>
      </c>
      <c r="D195" s="1" t="s">
        <v>7717</v>
      </c>
      <c r="E195" s="1" t="s">
        <v>7718</v>
      </c>
      <c r="O195" s="1">
        <v>1</v>
      </c>
      <c r="P195" s="1">
        <v>0</v>
      </c>
      <c r="Z195" s="1">
        <v>0</v>
      </c>
      <c r="AA195" s="1">
        <v>1</v>
      </c>
      <c r="AC195" s="1">
        <v>0</v>
      </c>
      <c r="AE195" s="1">
        <v>1</v>
      </c>
      <c r="AF195" s="1">
        <v>0</v>
      </c>
      <c r="AG195" s="1">
        <v>0</v>
      </c>
      <c r="AI195" s="1">
        <v>140</v>
      </c>
      <c r="DR195" s="1">
        <v>90</v>
      </c>
      <c r="HA195" s="1">
        <v>0</v>
      </c>
      <c r="HT195" s="1">
        <v>0</v>
      </c>
      <c r="IP195" s="1">
        <v>98</v>
      </c>
      <c r="LX195" s="1">
        <v>82</v>
      </c>
      <c r="PG195" s="1">
        <v>16</v>
      </c>
      <c r="SP195" s="1">
        <v>98.2</v>
      </c>
      <c r="VX195" s="1">
        <v>1</v>
      </c>
      <c r="WQ195" s="1">
        <v>0</v>
      </c>
      <c r="AGS195" s="1">
        <v>1</v>
      </c>
      <c r="AGT195" s="1">
        <v>0</v>
      </c>
      <c r="AGU195" s="1">
        <v>0</v>
      </c>
      <c r="AGV195" s="1">
        <v>1</v>
      </c>
      <c r="AGW195" s="1">
        <v>0</v>
      </c>
      <c r="AGX195" s="1">
        <v>0</v>
      </c>
      <c r="AGY195" s="1">
        <v>0</v>
      </c>
      <c r="AGZ195" s="1">
        <v>0</v>
      </c>
      <c r="AHA195" s="1">
        <v>0</v>
      </c>
      <c r="AHB195" s="1">
        <v>0</v>
      </c>
      <c r="AHC195" s="1">
        <v>1</v>
      </c>
      <c r="AHD195" s="1">
        <v>0</v>
      </c>
      <c r="AHE195" s="1">
        <v>0</v>
      </c>
      <c r="AHF195" s="1">
        <v>0</v>
      </c>
      <c r="AHH195" s="1">
        <v>0</v>
      </c>
      <c r="AHI195" s="1">
        <v>0</v>
      </c>
      <c r="AHK195" s="1">
        <v>0</v>
      </c>
      <c r="AHL195" s="1">
        <v>0</v>
      </c>
      <c r="AHM195" s="1">
        <v>0</v>
      </c>
      <c r="AHN195" s="1">
        <v>0</v>
      </c>
      <c r="AHO195" s="1">
        <v>0</v>
      </c>
      <c r="AHP195" s="1">
        <v>0</v>
      </c>
      <c r="AHQ195" s="1">
        <v>0</v>
      </c>
      <c r="AHR195" s="1">
        <v>3</v>
      </c>
      <c r="AIM195" s="1">
        <v>2</v>
      </c>
      <c r="AIN195" s="1">
        <v>0</v>
      </c>
      <c r="AIO195" s="1">
        <v>0</v>
      </c>
      <c r="AIP195" s="1">
        <v>1</v>
      </c>
      <c r="AIQ195" s="1">
        <v>1</v>
      </c>
      <c r="AIR195" s="1">
        <v>1</v>
      </c>
      <c r="AIS195" s="1">
        <v>1</v>
      </c>
      <c r="AIT195" s="1">
        <v>0</v>
      </c>
      <c r="AIU195" s="1">
        <v>1</v>
      </c>
      <c r="AIV195" s="1">
        <v>0</v>
      </c>
      <c r="AIW195" s="1">
        <v>0</v>
      </c>
      <c r="AJB195" s="1">
        <v>49</v>
      </c>
    </row>
    <row r="196" spans="1:938" s="1" customFormat="1">
      <c r="B196" s="1">
        <v>2</v>
      </c>
      <c r="C196" s="1">
        <v>0</v>
      </c>
      <c r="Z196" s="1">
        <v>0</v>
      </c>
      <c r="AA196" s="1">
        <v>2</v>
      </c>
      <c r="AB196" s="1" t="s">
        <v>7719</v>
      </c>
      <c r="AC196" s="1">
        <v>0</v>
      </c>
      <c r="AE196" s="1">
        <v>1</v>
      </c>
      <c r="AF196" s="1">
        <v>0</v>
      </c>
      <c r="AG196" s="1">
        <v>0</v>
      </c>
      <c r="AI196" s="1">
        <v>138</v>
      </c>
      <c r="AJ196" s="1">
        <v>138</v>
      </c>
      <c r="DR196" s="1">
        <v>98</v>
      </c>
      <c r="DS196" s="1">
        <v>80</v>
      </c>
      <c r="HA196" s="1">
        <v>0</v>
      </c>
      <c r="HB196" s="1">
        <v>0</v>
      </c>
      <c r="HT196" s="1">
        <v>0</v>
      </c>
      <c r="HU196" s="1">
        <v>0</v>
      </c>
      <c r="IP196" s="1">
        <v>99</v>
      </c>
      <c r="IQ196" s="1">
        <v>99</v>
      </c>
      <c r="LX196" s="1">
        <v>72</v>
      </c>
      <c r="LY196" s="1">
        <v>78</v>
      </c>
      <c r="PG196" s="1">
        <v>16</v>
      </c>
      <c r="PH196" s="1">
        <v>16</v>
      </c>
      <c r="SP196" s="1">
        <v>97.7</v>
      </c>
      <c r="SQ196" s="1">
        <v>98</v>
      </c>
      <c r="VX196" s="1">
        <v>1</v>
      </c>
      <c r="VY196" s="1">
        <v>1</v>
      </c>
      <c r="WQ196" s="1">
        <v>0</v>
      </c>
      <c r="WR196" s="1">
        <v>0</v>
      </c>
      <c r="AAY196" s="1">
        <v>23</v>
      </c>
      <c r="ABU196" s="1">
        <v>140</v>
      </c>
      <c r="ABX196" s="1">
        <v>4.2</v>
      </c>
      <c r="ACA196" s="1">
        <v>104</v>
      </c>
      <c r="ACD196" s="1">
        <v>9.3000000000000007</v>
      </c>
      <c r="ACG196" s="1">
        <v>103</v>
      </c>
      <c r="ACQ196" s="1">
        <v>22</v>
      </c>
      <c r="ACT196" s="1">
        <v>0.89</v>
      </c>
      <c r="ACW196" s="1">
        <v>13</v>
      </c>
      <c r="AGS196" s="1">
        <v>1</v>
      </c>
      <c r="AGT196" s="1">
        <v>0</v>
      </c>
      <c r="AGU196" s="1">
        <v>0</v>
      </c>
      <c r="AGV196" s="1">
        <v>1</v>
      </c>
      <c r="AGW196" s="1">
        <v>0</v>
      </c>
      <c r="AGX196" s="1">
        <v>0</v>
      </c>
      <c r="AGY196" s="1">
        <v>0</v>
      </c>
      <c r="AGZ196" s="1">
        <v>1</v>
      </c>
      <c r="AHA196" s="1">
        <v>0</v>
      </c>
      <c r="AHB196" s="1">
        <v>0</v>
      </c>
      <c r="AHC196" s="1">
        <v>1</v>
      </c>
      <c r="AHD196" s="1">
        <v>0</v>
      </c>
      <c r="AHE196" s="1">
        <v>0</v>
      </c>
      <c r="AHF196" s="1">
        <v>0</v>
      </c>
      <c r="AHH196" s="1">
        <v>0</v>
      </c>
      <c r="AHI196" s="1">
        <v>0</v>
      </c>
      <c r="AHK196" s="1">
        <v>0</v>
      </c>
      <c r="AHL196" s="1">
        <v>0</v>
      </c>
      <c r="AHM196" s="1">
        <v>0</v>
      </c>
      <c r="AHN196" s="1">
        <v>0</v>
      </c>
      <c r="AHO196" s="1">
        <v>0</v>
      </c>
      <c r="AHP196" s="1">
        <v>0</v>
      </c>
      <c r="AHQ196" s="1">
        <v>0</v>
      </c>
      <c r="AHR196" s="1">
        <v>8</v>
      </c>
      <c r="AIN196" s="1">
        <v>0</v>
      </c>
      <c r="AIO196" s="1">
        <v>0</v>
      </c>
      <c r="AIT196" s="1">
        <v>1</v>
      </c>
      <c r="AIU196" s="1">
        <v>1</v>
      </c>
      <c r="AIV196" s="1">
        <v>0</v>
      </c>
      <c r="AIW196" s="1">
        <v>0</v>
      </c>
      <c r="AIX196" s="1">
        <v>46</v>
      </c>
      <c r="AJB196" s="1">
        <v>34</v>
      </c>
    </row>
    <row r="197" spans="1:938" s="1" customFormat="1">
      <c r="B197" s="1">
        <v>3</v>
      </c>
      <c r="C197" s="1">
        <v>1</v>
      </c>
      <c r="D197" s="1" t="s">
        <v>3827</v>
      </c>
      <c r="O197" s="1">
        <v>0</v>
      </c>
      <c r="Z197" s="1">
        <v>0</v>
      </c>
      <c r="AA197" s="1">
        <v>2</v>
      </c>
      <c r="AB197" s="1" t="s">
        <v>7720</v>
      </c>
      <c r="AC197" s="1">
        <v>2</v>
      </c>
      <c r="AD197" s="1">
        <v>0</v>
      </c>
      <c r="AE197" s="1">
        <v>2</v>
      </c>
      <c r="AF197" s="1">
        <v>0</v>
      </c>
      <c r="AG197" s="1">
        <v>0</v>
      </c>
      <c r="AI197" s="1">
        <v>138</v>
      </c>
      <c r="AJ197" s="1">
        <v>142</v>
      </c>
      <c r="DR197" s="1">
        <v>98</v>
      </c>
      <c r="DS197" s="1">
        <v>80</v>
      </c>
      <c r="HA197" s="1">
        <v>0</v>
      </c>
      <c r="HB197" s="1">
        <v>0</v>
      </c>
      <c r="HT197" s="1">
        <v>0</v>
      </c>
      <c r="HU197" s="1">
        <v>0</v>
      </c>
      <c r="IP197" s="1">
        <v>97</v>
      </c>
      <c r="IQ197" s="1">
        <v>98</v>
      </c>
      <c r="LX197" s="1">
        <v>84</v>
      </c>
      <c r="LY197" s="1">
        <v>90</v>
      </c>
      <c r="PG197" s="1">
        <v>14</v>
      </c>
      <c r="PH197" s="1">
        <v>16</v>
      </c>
      <c r="SP197" s="1">
        <v>98</v>
      </c>
      <c r="SQ197" s="1">
        <v>97.8</v>
      </c>
      <c r="VX197" s="1">
        <v>1</v>
      </c>
      <c r="VY197" s="1">
        <v>1</v>
      </c>
      <c r="WQ197" s="1">
        <v>0</v>
      </c>
      <c r="WR197" s="1">
        <v>0</v>
      </c>
      <c r="AGS197" s="1">
        <v>1</v>
      </c>
      <c r="AGT197" s="1">
        <v>0</v>
      </c>
      <c r="AGU197" s="1">
        <v>0</v>
      </c>
      <c r="AGV197" s="1">
        <v>1</v>
      </c>
      <c r="AGW197" s="1">
        <v>0</v>
      </c>
      <c r="AGX197" s="1">
        <v>0</v>
      </c>
      <c r="AGY197" s="1">
        <v>0</v>
      </c>
      <c r="AGZ197" s="1">
        <v>0</v>
      </c>
      <c r="AHA197" s="1">
        <v>0</v>
      </c>
      <c r="AHB197" s="1">
        <v>0</v>
      </c>
      <c r="AHC197" s="1">
        <v>1</v>
      </c>
      <c r="AHD197" s="1">
        <v>0</v>
      </c>
      <c r="AHE197" s="1">
        <v>0</v>
      </c>
      <c r="AHF197" s="1">
        <v>0</v>
      </c>
      <c r="AHH197" s="1">
        <v>0</v>
      </c>
      <c r="AHI197" s="1">
        <v>0</v>
      </c>
      <c r="AHK197" s="1">
        <v>0</v>
      </c>
      <c r="AHL197" s="1">
        <v>0</v>
      </c>
      <c r="AHM197" s="1">
        <v>0</v>
      </c>
      <c r="AHN197" s="1">
        <v>0</v>
      </c>
      <c r="AHO197" s="1">
        <v>0</v>
      </c>
      <c r="AHP197" s="1">
        <v>0</v>
      </c>
      <c r="AHQ197" s="1">
        <v>0</v>
      </c>
      <c r="AHR197" s="1">
        <v>5</v>
      </c>
      <c r="AIN197" s="1">
        <v>0</v>
      </c>
      <c r="AIO197" s="1">
        <v>0</v>
      </c>
      <c r="AIT197" s="1">
        <v>1</v>
      </c>
      <c r="AIU197" s="1">
        <v>1</v>
      </c>
      <c r="AIV197" s="1">
        <v>0</v>
      </c>
      <c r="AIW197" s="1">
        <v>0</v>
      </c>
      <c r="AIX197" s="1">
        <v>28</v>
      </c>
      <c r="AJB197" s="1">
        <v>33</v>
      </c>
    </row>
    <row r="198" spans="1:938" s="1" customFormat="1">
      <c r="B198" s="1">
        <v>4</v>
      </c>
      <c r="C198" s="1">
        <v>1</v>
      </c>
      <c r="D198" s="1" t="s">
        <v>3273</v>
      </c>
      <c r="O198" s="1">
        <v>0</v>
      </c>
      <c r="Z198" s="1">
        <v>0</v>
      </c>
      <c r="AA198" s="1">
        <v>2</v>
      </c>
      <c r="AB198" s="1" t="s">
        <v>7721</v>
      </c>
      <c r="AC198" s="1">
        <v>5</v>
      </c>
      <c r="AD198" s="1">
        <v>0</v>
      </c>
      <c r="AE198" s="1">
        <v>1</v>
      </c>
      <c r="AF198" s="1">
        <v>0</v>
      </c>
      <c r="AG198" s="1">
        <v>0</v>
      </c>
      <c r="AI198" s="1">
        <v>138</v>
      </c>
      <c r="AJ198" s="1">
        <v>138</v>
      </c>
      <c r="DR198" s="1">
        <v>104</v>
      </c>
      <c r="DS198" s="1">
        <v>80</v>
      </c>
      <c r="HA198" s="1">
        <v>2</v>
      </c>
      <c r="HB198" s="1">
        <v>0</v>
      </c>
      <c r="HT198" s="1">
        <v>0</v>
      </c>
      <c r="HU198" s="1">
        <v>0</v>
      </c>
      <c r="IP198" s="1">
        <v>97</v>
      </c>
      <c r="IQ198" s="1">
        <v>98</v>
      </c>
      <c r="LX198" s="1">
        <v>86</v>
      </c>
      <c r="LY198" s="1">
        <v>86</v>
      </c>
      <c r="PG198" s="1">
        <v>16</v>
      </c>
      <c r="PH198" s="1">
        <v>16</v>
      </c>
      <c r="SP198" s="1">
        <v>96.8</v>
      </c>
      <c r="SQ198" s="1">
        <v>97.8</v>
      </c>
      <c r="VX198" s="1">
        <v>1</v>
      </c>
      <c r="VY198" s="1">
        <v>1</v>
      </c>
      <c r="WQ198" s="1">
        <v>0</v>
      </c>
      <c r="WR198" s="1">
        <v>0</v>
      </c>
      <c r="AAY198" s="1">
        <v>23</v>
      </c>
      <c r="ABB198" s="1">
        <v>13.4</v>
      </c>
      <c r="ABE198" s="1">
        <v>40.9</v>
      </c>
      <c r="ABM198" s="1">
        <v>6.78</v>
      </c>
      <c r="ABO198" s="1">
        <v>312</v>
      </c>
      <c r="ABU198" s="1">
        <v>141</v>
      </c>
      <c r="ABX198" s="1">
        <v>3.8</v>
      </c>
      <c r="ACA198" s="1">
        <v>102</v>
      </c>
      <c r="ACD198" s="1">
        <v>9.4</v>
      </c>
      <c r="ACG198" s="1">
        <v>101</v>
      </c>
      <c r="ACQ198" s="1">
        <v>17</v>
      </c>
      <c r="ACT198" s="1">
        <v>0.72</v>
      </c>
      <c r="ACW198" s="1">
        <v>16</v>
      </c>
      <c r="ACZ198" s="1">
        <v>7.4</v>
      </c>
      <c r="ADB198" s="1">
        <v>4.4000000000000004</v>
      </c>
      <c r="ADD198" s="1">
        <v>0.3</v>
      </c>
      <c r="ADF198" s="1">
        <v>3</v>
      </c>
      <c r="ADH198" s="1">
        <v>85</v>
      </c>
      <c r="ADJ198" s="1">
        <v>31</v>
      </c>
      <c r="ADL198" s="1">
        <v>62</v>
      </c>
      <c r="AGS198" s="1">
        <v>1</v>
      </c>
      <c r="AGT198" s="1">
        <v>0</v>
      </c>
      <c r="AGU198" s="1">
        <v>0</v>
      </c>
      <c r="AGV198" s="1">
        <v>1</v>
      </c>
      <c r="AGW198" s="1">
        <v>0</v>
      </c>
      <c r="AGX198" s="1">
        <v>0</v>
      </c>
      <c r="AGY198" s="1">
        <v>0</v>
      </c>
      <c r="AGZ198" s="1">
        <v>1</v>
      </c>
      <c r="AHA198" s="1">
        <v>0</v>
      </c>
      <c r="AHB198" s="1">
        <v>0</v>
      </c>
      <c r="AHC198" s="1">
        <v>1</v>
      </c>
      <c r="AHD198" s="1">
        <v>0</v>
      </c>
      <c r="AHE198" s="1">
        <v>0</v>
      </c>
      <c r="AHF198" s="1">
        <v>0</v>
      </c>
      <c r="AHH198" s="1">
        <v>0</v>
      </c>
      <c r="AHI198" s="1">
        <v>0</v>
      </c>
      <c r="AHK198" s="1">
        <v>0</v>
      </c>
      <c r="AHL198" s="1">
        <v>0</v>
      </c>
      <c r="AHM198" s="1">
        <v>0</v>
      </c>
      <c r="AHN198" s="1">
        <v>0</v>
      </c>
      <c r="AHO198" s="1">
        <v>0</v>
      </c>
      <c r="AHP198" s="1">
        <v>0</v>
      </c>
      <c r="AHQ198" s="1">
        <v>0</v>
      </c>
      <c r="AHR198" s="1">
        <v>2</v>
      </c>
      <c r="AIN198" s="1">
        <v>0</v>
      </c>
      <c r="AIO198" s="1">
        <v>0</v>
      </c>
      <c r="AIT198" s="1">
        <v>1</v>
      </c>
      <c r="AIU198" s="1">
        <v>1</v>
      </c>
      <c r="AIV198" s="1">
        <v>0</v>
      </c>
      <c r="AIW198" s="1">
        <v>0</v>
      </c>
      <c r="AIX198" s="1">
        <v>38</v>
      </c>
      <c r="AJB198" s="1">
        <v>40</v>
      </c>
    </row>
    <row r="199" spans="1:938" s="1" customFormat="1">
      <c r="B199" s="1">
        <v>5</v>
      </c>
      <c r="C199" s="1">
        <v>0</v>
      </c>
      <c r="Z199" s="1">
        <v>0</v>
      </c>
      <c r="AA199" s="1">
        <v>2</v>
      </c>
      <c r="AB199" s="1" t="s">
        <v>7722</v>
      </c>
      <c r="AC199" s="1">
        <v>0</v>
      </c>
      <c r="AE199" s="1">
        <v>0</v>
      </c>
      <c r="AG199" s="1">
        <v>0</v>
      </c>
      <c r="AI199" s="1">
        <v>136</v>
      </c>
      <c r="AJ199" s="1">
        <v>138</v>
      </c>
      <c r="DR199" s="1">
        <v>88</v>
      </c>
      <c r="DS199" s="1">
        <v>106</v>
      </c>
      <c r="HA199" s="1">
        <v>0</v>
      </c>
      <c r="HB199" s="1">
        <v>2</v>
      </c>
      <c r="HT199" s="1">
        <v>0</v>
      </c>
      <c r="HU199" s="1">
        <v>0</v>
      </c>
      <c r="IP199" s="1">
        <v>97</v>
      </c>
      <c r="IQ199" s="1">
        <v>97</v>
      </c>
      <c r="LX199" s="1">
        <v>80</v>
      </c>
      <c r="LY199" s="1">
        <v>72</v>
      </c>
      <c r="PG199" s="1">
        <v>18</v>
      </c>
      <c r="PH199" s="1">
        <v>16</v>
      </c>
      <c r="SP199" s="1">
        <v>97.1</v>
      </c>
      <c r="SQ199" s="1">
        <v>97.5</v>
      </c>
      <c r="VX199" s="1">
        <v>1</v>
      </c>
      <c r="VY199" s="1">
        <v>1</v>
      </c>
      <c r="WQ199" s="1">
        <v>0</v>
      </c>
      <c r="WR199" s="1">
        <v>0</v>
      </c>
      <c r="AGS199" s="1">
        <v>1</v>
      </c>
      <c r="AGT199" s="1">
        <v>0</v>
      </c>
      <c r="AGU199" s="1">
        <v>0</v>
      </c>
      <c r="AGV199" s="1">
        <v>1</v>
      </c>
      <c r="AGW199" s="1">
        <v>0</v>
      </c>
      <c r="AGX199" s="1">
        <v>0</v>
      </c>
      <c r="AGY199" s="1">
        <v>0</v>
      </c>
      <c r="AGZ199" s="1">
        <v>0</v>
      </c>
      <c r="AHA199" s="1">
        <v>1</v>
      </c>
      <c r="AHB199" s="1">
        <v>1</v>
      </c>
      <c r="AHC199" s="1">
        <v>1</v>
      </c>
      <c r="AHD199" s="1">
        <v>0</v>
      </c>
      <c r="AHE199" s="1">
        <v>0</v>
      </c>
      <c r="AHF199" s="1">
        <v>0</v>
      </c>
      <c r="AHH199" s="1">
        <v>0</v>
      </c>
      <c r="AHI199" s="1">
        <v>0</v>
      </c>
      <c r="AHK199" s="1">
        <v>0</v>
      </c>
      <c r="AHL199" s="1">
        <v>0</v>
      </c>
      <c r="AHM199" s="1">
        <v>0</v>
      </c>
      <c r="AHN199" s="1">
        <v>0</v>
      </c>
      <c r="AHO199" s="1">
        <v>0</v>
      </c>
      <c r="AHP199" s="1">
        <v>0</v>
      </c>
      <c r="AHQ199" s="1">
        <v>0</v>
      </c>
      <c r="AHR199" s="1">
        <v>3</v>
      </c>
      <c r="AIN199" s="1">
        <v>0</v>
      </c>
      <c r="AIO199" s="1">
        <v>0</v>
      </c>
      <c r="AIT199" s="1">
        <v>2</v>
      </c>
      <c r="AIU199" s="1">
        <v>0</v>
      </c>
      <c r="AIV199" s="1">
        <v>0</v>
      </c>
      <c r="AIW199" s="1">
        <v>0</v>
      </c>
      <c r="AIX199" s="1">
        <v>62</v>
      </c>
      <c r="AIY199" s="1">
        <v>34</v>
      </c>
    </row>
    <row r="200" spans="1:938" s="1" customFormat="1">
      <c r="B200" s="1">
        <v>6</v>
      </c>
      <c r="C200" s="1">
        <v>0</v>
      </c>
      <c r="Z200" s="1">
        <v>0</v>
      </c>
      <c r="AA200" s="1">
        <v>2</v>
      </c>
      <c r="AB200" s="1" t="s">
        <v>7723</v>
      </c>
      <c r="AC200" s="1">
        <v>0</v>
      </c>
      <c r="AE200" s="1">
        <v>0</v>
      </c>
      <c r="AG200" s="1">
        <v>0</v>
      </c>
      <c r="AI200" s="1">
        <v>128</v>
      </c>
      <c r="AJ200" s="1">
        <v>126</v>
      </c>
      <c r="DR200" s="1">
        <v>106</v>
      </c>
      <c r="DS200" s="1">
        <v>92</v>
      </c>
      <c r="HA200" s="1">
        <v>2</v>
      </c>
      <c r="HB200" s="1">
        <v>2</v>
      </c>
      <c r="HT200" s="1">
        <v>0</v>
      </c>
      <c r="HU200" s="1">
        <v>0</v>
      </c>
      <c r="IP200" s="1">
        <v>97</v>
      </c>
      <c r="IQ200" s="1">
        <v>98</v>
      </c>
      <c r="LX200" s="1">
        <v>82</v>
      </c>
      <c r="LY200" s="1">
        <v>74</v>
      </c>
      <c r="PG200" s="1">
        <v>14</v>
      </c>
      <c r="PH200" s="1">
        <v>14</v>
      </c>
      <c r="SP200" s="1">
        <v>97.3</v>
      </c>
      <c r="SQ200" s="1">
        <v>97.1</v>
      </c>
      <c r="VX200" s="1">
        <v>1</v>
      </c>
      <c r="VY200" s="1">
        <v>1</v>
      </c>
      <c r="WQ200" s="1">
        <v>0</v>
      </c>
      <c r="WR200" s="1">
        <v>0</v>
      </c>
      <c r="AGS200" s="1">
        <v>1</v>
      </c>
      <c r="AGT200" s="1">
        <v>0</v>
      </c>
      <c r="AGU200" s="1">
        <v>0</v>
      </c>
      <c r="AGV200" s="1">
        <v>1</v>
      </c>
      <c r="AGW200" s="1">
        <v>0</v>
      </c>
      <c r="AGX200" s="1">
        <v>0</v>
      </c>
      <c r="AGY200" s="1">
        <v>0</v>
      </c>
      <c r="AGZ200" s="1">
        <v>0</v>
      </c>
      <c r="AHA200" s="1">
        <v>0</v>
      </c>
      <c r="AHB200" s="1">
        <v>0</v>
      </c>
      <c r="AHC200" s="1">
        <v>1</v>
      </c>
      <c r="AHD200" s="1">
        <v>0</v>
      </c>
      <c r="AHE200" s="1">
        <v>0</v>
      </c>
      <c r="AHF200" s="1">
        <v>0</v>
      </c>
      <c r="AHH200" s="1">
        <v>0</v>
      </c>
      <c r="AHI200" s="1">
        <v>0</v>
      </c>
      <c r="AHK200" s="1">
        <v>0</v>
      </c>
      <c r="AHL200" s="1">
        <v>0</v>
      </c>
      <c r="AHM200" s="1">
        <v>0</v>
      </c>
      <c r="AHN200" s="1">
        <v>0</v>
      </c>
      <c r="AHO200" s="1">
        <v>0</v>
      </c>
      <c r="AHP200" s="1">
        <v>0</v>
      </c>
      <c r="AHQ200" s="1">
        <v>0</v>
      </c>
      <c r="AHR200" s="1">
        <v>0</v>
      </c>
      <c r="AIN200" s="1">
        <v>0</v>
      </c>
      <c r="AIO200" s="1">
        <v>0</v>
      </c>
      <c r="AIT200" s="1">
        <v>2</v>
      </c>
      <c r="AIU200" s="1">
        <v>0</v>
      </c>
      <c r="AIV200" s="1">
        <v>0</v>
      </c>
      <c r="AIW200" s="1">
        <v>0</v>
      </c>
      <c r="AIX200" s="1">
        <v>53</v>
      </c>
      <c r="AIY200" s="1">
        <v>13</v>
      </c>
    </row>
    <row r="201" spans="1:938" s="80" customFormat="1">
      <c r="B201" s="80">
        <v>7</v>
      </c>
      <c r="C201" s="80">
        <v>0</v>
      </c>
      <c r="Z201" s="80">
        <v>0</v>
      </c>
      <c r="AA201" s="80">
        <v>2</v>
      </c>
      <c r="AC201" s="80">
        <v>0</v>
      </c>
      <c r="AE201" s="80">
        <v>0</v>
      </c>
      <c r="AG201" s="80">
        <v>0</v>
      </c>
      <c r="AI201" s="80">
        <v>118</v>
      </c>
      <c r="AJ201" s="80">
        <v>118</v>
      </c>
      <c r="DR201" s="80">
        <v>80</v>
      </c>
      <c r="DS201" s="80">
        <v>90</v>
      </c>
      <c r="HA201" s="80">
        <v>2</v>
      </c>
      <c r="HB201" s="80">
        <v>2</v>
      </c>
      <c r="HT201" s="80">
        <v>0</v>
      </c>
      <c r="HU201" s="80">
        <v>0</v>
      </c>
      <c r="IP201" s="80">
        <v>98</v>
      </c>
      <c r="IQ201" s="80">
        <v>97</v>
      </c>
      <c r="LX201" s="80">
        <v>102</v>
      </c>
      <c r="LY201" s="80">
        <v>78</v>
      </c>
      <c r="PG201" s="80">
        <v>16</v>
      </c>
      <c r="PH201" s="80">
        <v>16</v>
      </c>
      <c r="SP201" s="80">
        <v>98.4</v>
      </c>
      <c r="SQ201" s="80">
        <v>96.4</v>
      </c>
      <c r="VX201" s="80">
        <v>1</v>
      </c>
      <c r="VY201" s="80">
        <v>1</v>
      </c>
      <c r="WQ201" s="80">
        <v>0</v>
      </c>
      <c r="WR201" s="80">
        <v>0</v>
      </c>
      <c r="AAY201" s="80">
        <v>23</v>
      </c>
      <c r="ABB201" s="80">
        <v>13.8</v>
      </c>
      <c r="ABE201" s="80">
        <v>42.4</v>
      </c>
      <c r="ABM201" s="80">
        <v>7.12</v>
      </c>
      <c r="ABO201" s="80">
        <v>321</v>
      </c>
      <c r="ABU201" s="80">
        <v>139</v>
      </c>
      <c r="ABX201" s="80">
        <v>4.2</v>
      </c>
      <c r="ACA201" s="80">
        <v>101</v>
      </c>
      <c r="ACD201" s="80">
        <v>9</v>
      </c>
      <c r="ACG201" s="80">
        <v>171</v>
      </c>
      <c r="ACQ201" s="80">
        <v>24</v>
      </c>
      <c r="ACT201" s="80">
        <v>0.98</v>
      </c>
      <c r="ACW201" s="80">
        <v>15</v>
      </c>
      <c r="ACZ201" s="80">
        <v>7.4</v>
      </c>
      <c r="ADB201" s="80">
        <v>4.7</v>
      </c>
      <c r="ADD201" s="80">
        <v>0.2</v>
      </c>
      <c r="ADF201" s="80">
        <v>2.7</v>
      </c>
      <c r="ADH201" s="80">
        <v>89</v>
      </c>
      <c r="ADJ201" s="80">
        <v>35</v>
      </c>
      <c r="ADL201" s="80">
        <v>68</v>
      </c>
      <c r="AGS201" s="80">
        <v>1</v>
      </c>
      <c r="AGT201" s="80">
        <v>0</v>
      </c>
      <c r="AGU201" s="80">
        <v>0</v>
      </c>
      <c r="AGV201" s="80">
        <v>1</v>
      </c>
      <c r="AGW201" s="80">
        <v>0</v>
      </c>
      <c r="AGX201" s="80">
        <v>0</v>
      </c>
      <c r="AGY201" s="80">
        <v>0</v>
      </c>
      <c r="AGZ201" s="80">
        <v>1</v>
      </c>
      <c r="AHA201" s="80">
        <v>0</v>
      </c>
      <c r="AHB201" s="80">
        <v>0</v>
      </c>
      <c r="AHC201" s="80">
        <v>1</v>
      </c>
      <c r="AHD201" s="80">
        <v>0</v>
      </c>
      <c r="AHE201" s="80">
        <v>0</v>
      </c>
      <c r="AHF201" s="80">
        <v>0</v>
      </c>
      <c r="AHH201" s="80">
        <v>0</v>
      </c>
      <c r="AHI201" s="80">
        <v>0</v>
      </c>
      <c r="AHK201" s="80">
        <v>0</v>
      </c>
      <c r="AHL201" s="80">
        <v>0</v>
      </c>
      <c r="AHM201" s="80">
        <v>0</v>
      </c>
      <c r="AHN201" s="80">
        <v>0</v>
      </c>
      <c r="AHO201" s="80">
        <v>0</v>
      </c>
      <c r="AHP201" s="80">
        <v>0</v>
      </c>
      <c r="AHQ201" s="80">
        <v>0</v>
      </c>
      <c r="AHR201" s="80">
        <v>0</v>
      </c>
      <c r="AIN201" s="80">
        <v>0</v>
      </c>
      <c r="AIO201" s="80">
        <v>0</v>
      </c>
      <c r="AIT201" s="80">
        <v>2</v>
      </c>
      <c r="AIU201" s="80">
        <v>0</v>
      </c>
      <c r="AIV201" s="80">
        <v>0</v>
      </c>
      <c r="AIW201" s="80">
        <v>0</v>
      </c>
      <c r="AIX201" s="80">
        <v>24</v>
      </c>
      <c r="AIY201" s="80">
        <v>51</v>
      </c>
    </row>
    <row r="202" spans="1:938" s="1" customFormat="1">
      <c r="A202" s="1">
        <v>39</v>
      </c>
      <c r="B202" s="1" t="s">
        <v>7502</v>
      </c>
      <c r="C202" s="1">
        <v>0</v>
      </c>
      <c r="Z202" s="1">
        <v>0</v>
      </c>
      <c r="AA202" s="1">
        <v>1</v>
      </c>
      <c r="AB202" s="1" t="s">
        <v>7724</v>
      </c>
      <c r="AGS202" s="1">
        <v>1</v>
      </c>
      <c r="AGT202" s="1">
        <v>1</v>
      </c>
      <c r="AGU202" s="1">
        <v>0</v>
      </c>
      <c r="AGV202" s="1">
        <v>0</v>
      </c>
      <c r="AGW202" s="1">
        <v>1</v>
      </c>
      <c r="AGX202" s="1">
        <v>1</v>
      </c>
      <c r="AGY202" s="1">
        <v>0</v>
      </c>
      <c r="AGZ202" s="1">
        <v>0</v>
      </c>
      <c r="AHA202" s="1">
        <v>0</v>
      </c>
      <c r="AHB202" s="1">
        <v>0</v>
      </c>
      <c r="AHC202" s="1">
        <v>1</v>
      </c>
      <c r="AHD202" s="1">
        <v>0</v>
      </c>
      <c r="AHE202" s="1">
        <v>0</v>
      </c>
      <c r="AHF202" s="1">
        <v>0</v>
      </c>
      <c r="AHH202" s="1">
        <v>0</v>
      </c>
      <c r="AHI202" s="1">
        <v>0</v>
      </c>
      <c r="AHK202" s="1">
        <v>0</v>
      </c>
      <c r="AHL202" s="1">
        <v>0</v>
      </c>
      <c r="AHM202" s="1">
        <v>0</v>
      </c>
      <c r="AHN202" s="1">
        <v>0</v>
      </c>
      <c r="AHO202" s="1">
        <v>0</v>
      </c>
      <c r="AHP202" s="1">
        <v>0</v>
      </c>
      <c r="AHQ202" s="1">
        <v>0</v>
      </c>
      <c r="AHR202" s="1">
        <v>0</v>
      </c>
      <c r="AIM202" s="1">
        <v>0</v>
      </c>
      <c r="AIN202" s="1">
        <v>0</v>
      </c>
      <c r="AIO202" s="1">
        <v>0</v>
      </c>
      <c r="AIP202" s="1" t="s">
        <v>7001</v>
      </c>
      <c r="AIQ202" s="1" t="s">
        <v>7001</v>
      </c>
      <c r="AIR202" s="1" t="s">
        <v>7001</v>
      </c>
      <c r="AIS202" s="1" t="s">
        <v>7001</v>
      </c>
      <c r="AIT202" s="1">
        <v>0</v>
      </c>
      <c r="AIU202" s="1">
        <v>0</v>
      </c>
      <c r="AIV202" s="1">
        <v>0</v>
      </c>
      <c r="AIW202" s="1">
        <v>0</v>
      </c>
    </row>
    <row r="203" spans="1:938" s="1" customFormat="1">
      <c r="B203" s="1">
        <v>2</v>
      </c>
      <c r="C203" s="1">
        <v>1</v>
      </c>
      <c r="D203" s="1" t="s">
        <v>5861</v>
      </c>
      <c r="E203" s="1" t="s">
        <v>7580</v>
      </c>
      <c r="O203" s="1">
        <v>0</v>
      </c>
      <c r="P203" s="1">
        <v>0</v>
      </c>
      <c r="Z203" s="1">
        <v>0</v>
      </c>
      <c r="AA203" s="1">
        <v>2</v>
      </c>
      <c r="AB203" s="1" t="s">
        <v>7725</v>
      </c>
      <c r="AC203" s="1">
        <v>0</v>
      </c>
      <c r="AE203" s="1">
        <v>1</v>
      </c>
      <c r="AF203" s="1">
        <v>0</v>
      </c>
      <c r="AG203" s="1">
        <v>0</v>
      </c>
      <c r="AI203" s="1">
        <v>139</v>
      </c>
      <c r="AJ203" s="1">
        <v>139</v>
      </c>
      <c r="AK203" s="1">
        <v>121</v>
      </c>
      <c r="AL203" s="1">
        <v>130</v>
      </c>
      <c r="DR203" s="1">
        <v>69</v>
      </c>
      <c r="DS203" s="1">
        <v>70</v>
      </c>
      <c r="DT203" s="1">
        <v>65</v>
      </c>
      <c r="DU203" s="1">
        <v>80</v>
      </c>
      <c r="HD203" s="1">
        <v>2</v>
      </c>
      <c r="HW203" s="1">
        <v>0</v>
      </c>
      <c r="IP203" s="1">
        <v>93</v>
      </c>
      <c r="IQ203" s="1">
        <v>95</v>
      </c>
      <c r="IR203" s="1">
        <v>92</v>
      </c>
      <c r="IS203" s="1">
        <v>93</v>
      </c>
      <c r="LX203" s="1">
        <v>93</v>
      </c>
      <c r="LY203" s="1">
        <v>77</v>
      </c>
      <c r="LZ203" s="1">
        <v>85</v>
      </c>
      <c r="MA203" s="1">
        <v>100</v>
      </c>
      <c r="PG203" s="1">
        <v>17</v>
      </c>
      <c r="PH203" s="1">
        <v>18</v>
      </c>
      <c r="PI203" s="1">
        <v>18</v>
      </c>
      <c r="PJ203" s="1">
        <v>18</v>
      </c>
      <c r="SP203" s="1">
        <v>99</v>
      </c>
      <c r="SQ203" s="1">
        <v>97.9</v>
      </c>
      <c r="SR203" s="1">
        <v>99.7</v>
      </c>
      <c r="SS203" s="1">
        <v>98.9</v>
      </c>
      <c r="WA203" s="1">
        <v>1</v>
      </c>
      <c r="WR203" s="1">
        <v>1</v>
      </c>
      <c r="WS203" s="1">
        <v>0</v>
      </c>
      <c r="WT203" s="1">
        <v>0</v>
      </c>
      <c r="AAY203" s="1">
        <v>28</v>
      </c>
      <c r="ABU203" s="1">
        <v>138</v>
      </c>
      <c r="ABX203" s="1">
        <v>3.4</v>
      </c>
      <c r="ACA203" s="1">
        <v>100</v>
      </c>
      <c r="ACD203" s="1">
        <v>8.6999999999999993</v>
      </c>
      <c r="ACG203" s="1">
        <v>122</v>
      </c>
      <c r="ACQ203" s="1">
        <v>15</v>
      </c>
      <c r="ACT203" s="1">
        <v>1.1399999999999999</v>
      </c>
      <c r="ACW203" s="1">
        <v>10</v>
      </c>
      <c r="AGS203" s="1">
        <v>0</v>
      </c>
      <c r="AGT203" s="1">
        <v>0</v>
      </c>
      <c r="AGU203" s="1">
        <v>0</v>
      </c>
      <c r="AGV203" s="1">
        <v>0</v>
      </c>
      <c r="AGW203" s="1">
        <v>0</v>
      </c>
      <c r="AGX203" s="1">
        <v>0</v>
      </c>
      <c r="AGY203" s="1">
        <v>0</v>
      </c>
      <c r="AGZ203" s="1">
        <v>0</v>
      </c>
      <c r="AHA203" s="1">
        <v>0</v>
      </c>
      <c r="AHB203" s="1">
        <v>0</v>
      </c>
      <c r="AHC203" s="1">
        <v>1</v>
      </c>
      <c r="AHD203" s="1">
        <v>0</v>
      </c>
      <c r="AHE203" s="1">
        <v>0</v>
      </c>
      <c r="AHF203" s="1">
        <v>0</v>
      </c>
      <c r="AHH203" s="1">
        <v>0</v>
      </c>
      <c r="AHI203" s="1">
        <v>0</v>
      </c>
      <c r="AHK203" s="1">
        <v>0</v>
      </c>
      <c r="AHL203" s="1">
        <v>0</v>
      </c>
      <c r="AHM203" s="1">
        <v>0</v>
      </c>
      <c r="AHN203" s="1">
        <v>0</v>
      </c>
      <c r="AHO203" s="1">
        <v>0</v>
      </c>
      <c r="AHP203" s="1">
        <v>0</v>
      </c>
      <c r="AHQ203" s="1">
        <v>0</v>
      </c>
      <c r="AHR203" s="1">
        <v>2</v>
      </c>
      <c r="AIM203" s="1">
        <v>0</v>
      </c>
      <c r="AIN203" s="1">
        <v>0</v>
      </c>
      <c r="AIO203" s="1">
        <v>0</v>
      </c>
      <c r="AIP203" s="1">
        <v>1</v>
      </c>
      <c r="AIQ203" s="1">
        <v>1</v>
      </c>
      <c r="AIR203" s="1">
        <v>1</v>
      </c>
      <c r="AIS203" s="1">
        <v>1</v>
      </c>
      <c r="AIT203" s="1">
        <v>1</v>
      </c>
      <c r="AIU203" s="1">
        <v>0</v>
      </c>
      <c r="AIV203" s="1">
        <v>0</v>
      </c>
      <c r="AIW203" s="1">
        <v>0</v>
      </c>
      <c r="AIX203" s="1">
        <v>63</v>
      </c>
    </row>
    <row r="204" spans="1:938" s="1" customFormat="1">
      <c r="B204" s="1">
        <v>3</v>
      </c>
      <c r="C204" s="1">
        <v>0</v>
      </c>
      <c r="Z204" s="1">
        <v>0</v>
      </c>
      <c r="AA204" s="1">
        <v>2</v>
      </c>
      <c r="AB204" s="1" t="s">
        <v>7726</v>
      </c>
      <c r="AC204" s="1">
        <v>0</v>
      </c>
      <c r="AE204" s="1">
        <v>0</v>
      </c>
      <c r="AG204" s="1">
        <v>0</v>
      </c>
      <c r="AI204" s="1">
        <v>150</v>
      </c>
      <c r="AJ204" s="1">
        <v>120</v>
      </c>
      <c r="DR204" s="1">
        <v>71</v>
      </c>
      <c r="DS204" s="1">
        <v>70</v>
      </c>
      <c r="HA204" s="1">
        <v>2</v>
      </c>
      <c r="HB204" s="1">
        <v>2</v>
      </c>
      <c r="HT204" s="1">
        <v>0</v>
      </c>
      <c r="HU204" s="1">
        <v>0</v>
      </c>
      <c r="IP204" s="1">
        <v>94</v>
      </c>
      <c r="IQ204" s="1">
        <v>94</v>
      </c>
      <c r="LX204" s="1">
        <v>64</v>
      </c>
      <c r="LY204" s="1">
        <v>70</v>
      </c>
      <c r="PG204" s="1">
        <v>18</v>
      </c>
      <c r="PH204" s="1">
        <v>16</v>
      </c>
      <c r="SP204" s="1">
        <v>97.7</v>
      </c>
      <c r="SQ204" s="1">
        <v>98</v>
      </c>
      <c r="VX204" s="1">
        <v>1</v>
      </c>
      <c r="VY204" s="1">
        <v>1</v>
      </c>
      <c r="WQ204" s="1">
        <v>0</v>
      </c>
      <c r="WR204" s="1">
        <v>0</v>
      </c>
      <c r="AGS204" s="1">
        <v>0</v>
      </c>
      <c r="AGT204" s="1">
        <v>0</v>
      </c>
      <c r="AGU204" s="1">
        <v>0</v>
      </c>
      <c r="AGV204" s="1">
        <v>0</v>
      </c>
      <c r="AGW204" s="1">
        <v>0</v>
      </c>
      <c r="AGX204" s="1">
        <v>0</v>
      </c>
      <c r="AGY204" s="1">
        <v>0</v>
      </c>
      <c r="AGZ204" s="1">
        <v>0</v>
      </c>
      <c r="AHA204" s="1">
        <v>0</v>
      </c>
      <c r="AHB204" s="1">
        <v>0</v>
      </c>
      <c r="AHC204" s="1">
        <v>1</v>
      </c>
      <c r="AHD204" s="1">
        <v>0</v>
      </c>
      <c r="AHE204" s="1">
        <v>0</v>
      </c>
      <c r="AHF204" s="1">
        <v>0</v>
      </c>
      <c r="AHH204" s="1">
        <v>0</v>
      </c>
      <c r="AHI204" s="1">
        <v>0</v>
      </c>
      <c r="AHK204" s="1">
        <v>0</v>
      </c>
      <c r="AHL204" s="1">
        <v>0</v>
      </c>
      <c r="AHM204" s="1">
        <v>0</v>
      </c>
      <c r="AHN204" s="1">
        <v>0</v>
      </c>
      <c r="AHO204" s="1">
        <v>0</v>
      </c>
      <c r="AHP204" s="1">
        <v>0</v>
      </c>
      <c r="AHQ204" s="1">
        <v>0</v>
      </c>
      <c r="AHR204" s="1">
        <v>1</v>
      </c>
      <c r="AIM204" s="1">
        <v>0</v>
      </c>
      <c r="AIN204" s="1">
        <v>0</v>
      </c>
      <c r="AIO204" s="1">
        <v>0</v>
      </c>
      <c r="AIT204" s="1">
        <v>2</v>
      </c>
      <c r="AIU204" s="1">
        <v>0</v>
      </c>
      <c r="AIV204" s="1">
        <v>0</v>
      </c>
      <c r="AIW204" s="1">
        <v>0</v>
      </c>
      <c r="AIX204" s="1">
        <v>22</v>
      </c>
      <c r="AIY204" s="1">
        <v>15</v>
      </c>
    </row>
    <row r="205" spans="1:938" s="80" customFormat="1">
      <c r="B205" s="80">
        <v>4</v>
      </c>
      <c r="C205" s="80">
        <v>0</v>
      </c>
      <c r="Z205" s="80">
        <v>0</v>
      </c>
      <c r="AA205" s="80">
        <v>2</v>
      </c>
      <c r="AB205" s="80" t="s">
        <v>7727</v>
      </c>
      <c r="AC205" s="80">
        <v>0</v>
      </c>
      <c r="AE205" s="80">
        <v>0</v>
      </c>
      <c r="AG205" s="80">
        <v>0</v>
      </c>
      <c r="AI205" s="80">
        <v>116</v>
      </c>
      <c r="DR205" s="80">
        <v>72</v>
      </c>
      <c r="HA205" s="80">
        <v>0</v>
      </c>
      <c r="HT205" s="80">
        <v>0</v>
      </c>
      <c r="IP205" s="80">
        <v>96</v>
      </c>
      <c r="LX205" s="80">
        <v>66</v>
      </c>
      <c r="PG205" s="80">
        <v>16</v>
      </c>
      <c r="SP205" s="80">
        <v>97.5</v>
      </c>
      <c r="VX205" s="80">
        <v>1</v>
      </c>
      <c r="WQ205" s="80">
        <v>0</v>
      </c>
      <c r="AGS205" s="80">
        <v>0</v>
      </c>
      <c r="AGT205" s="80">
        <v>0</v>
      </c>
      <c r="AGU205" s="80">
        <v>0</v>
      </c>
      <c r="AGV205" s="80">
        <v>0</v>
      </c>
      <c r="AGW205" s="80">
        <v>0</v>
      </c>
      <c r="AGX205" s="80">
        <v>0</v>
      </c>
      <c r="AGY205" s="80">
        <v>0</v>
      </c>
      <c r="AGZ205" s="80">
        <v>0</v>
      </c>
      <c r="AHA205" s="80">
        <v>0</v>
      </c>
      <c r="AHB205" s="80">
        <v>0</v>
      </c>
      <c r="AHC205" s="80">
        <v>1</v>
      </c>
      <c r="AHD205" s="80">
        <v>0</v>
      </c>
      <c r="AHE205" s="80">
        <v>0</v>
      </c>
      <c r="AHF205" s="80">
        <v>0</v>
      </c>
      <c r="AHH205" s="80">
        <v>0</v>
      </c>
      <c r="AHI205" s="80">
        <v>0</v>
      </c>
      <c r="AHK205" s="80">
        <v>0</v>
      </c>
      <c r="AHL205" s="80">
        <v>0</v>
      </c>
      <c r="AHM205" s="80">
        <v>0</v>
      </c>
      <c r="AHN205" s="80">
        <v>0</v>
      </c>
      <c r="AHO205" s="80">
        <v>0</v>
      </c>
      <c r="AHP205" s="80">
        <v>0</v>
      </c>
      <c r="AHQ205" s="80">
        <v>0</v>
      </c>
      <c r="AHR205" s="80">
        <v>1</v>
      </c>
      <c r="AIM205" s="80">
        <v>0</v>
      </c>
      <c r="AIN205" s="80">
        <v>0</v>
      </c>
      <c r="AIO205" s="80">
        <v>0</v>
      </c>
      <c r="AIT205" s="80">
        <v>1</v>
      </c>
      <c r="AIU205" s="80">
        <v>0</v>
      </c>
      <c r="AIV205" s="80">
        <v>0</v>
      </c>
      <c r="AIW205" s="80">
        <v>0</v>
      </c>
      <c r="AIX205" s="80">
        <v>26</v>
      </c>
    </row>
    <row r="206" spans="1:938" s="1" customFormat="1">
      <c r="A206" s="1">
        <v>40</v>
      </c>
      <c r="B206" s="1">
        <v>1</v>
      </c>
      <c r="C206" s="1">
        <v>0</v>
      </c>
      <c r="Z206" s="1">
        <v>0</v>
      </c>
      <c r="AA206" s="1">
        <v>1</v>
      </c>
      <c r="AB206" s="1" t="s">
        <v>7728</v>
      </c>
      <c r="AC206" s="1">
        <v>0</v>
      </c>
      <c r="AE206" s="1">
        <v>0</v>
      </c>
      <c r="AG206" s="1">
        <v>0</v>
      </c>
      <c r="AI206" s="1">
        <v>158</v>
      </c>
      <c r="DR206" s="1">
        <v>90</v>
      </c>
      <c r="HA206" s="1">
        <v>2</v>
      </c>
      <c r="HT206" s="1">
        <v>0</v>
      </c>
      <c r="IP206" s="1">
        <v>85</v>
      </c>
      <c r="LX206" s="1">
        <v>110</v>
      </c>
      <c r="PG206" s="1">
        <v>28</v>
      </c>
      <c r="SP206" s="1">
        <v>97.3</v>
      </c>
      <c r="VX206" s="1">
        <v>1</v>
      </c>
      <c r="WQ206" s="1">
        <v>1</v>
      </c>
      <c r="ZY206" s="1">
        <v>388.8</v>
      </c>
      <c r="AGS206" s="1">
        <v>0</v>
      </c>
      <c r="AGT206" s="1">
        <v>0</v>
      </c>
      <c r="AGU206" s="1">
        <v>0</v>
      </c>
      <c r="AGV206" s="1">
        <v>0</v>
      </c>
      <c r="AGW206" s="1">
        <v>1</v>
      </c>
      <c r="AGX206" s="1">
        <v>0</v>
      </c>
      <c r="AGY206" s="1">
        <v>0</v>
      </c>
      <c r="AGZ206" s="1">
        <v>0</v>
      </c>
      <c r="AHA206" s="1">
        <v>0</v>
      </c>
      <c r="AHB206" s="1">
        <v>0</v>
      </c>
      <c r="AHC206" s="1">
        <v>1</v>
      </c>
      <c r="AHD206" s="1">
        <v>0</v>
      </c>
      <c r="AHE206" s="1">
        <v>0</v>
      </c>
      <c r="AHF206" s="1">
        <v>0</v>
      </c>
      <c r="AHH206" s="1">
        <v>0</v>
      </c>
      <c r="AHI206" s="1">
        <v>0</v>
      </c>
      <c r="AHK206" s="1">
        <v>0</v>
      </c>
      <c r="AHL206" s="1">
        <v>0</v>
      </c>
      <c r="AHM206" s="1">
        <v>0</v>
      </c>
      <c r="AHN206" s="1">
        <v>0</v>
      </c>
      <c r="AHO206" s="1">
        <v>0</v>
      </c>
      <c r="AHP206" s="1">
        <v>0</v>
      </c>
      <c r="AHQ206" s="1">
        <v>0</v>
      </c>
      <c r="AHR206" s="1">
        <v>0</v>
      </c>
      <c r="AIM206" s="1">
        <v>2</v>
      </c>
      <c r="AIN206" s="1">
        <v>0</v>
      </c>
      <c r="AIO206" s="1">
        <v>0</v>
      </c>
      <c r="AIP206" s="1">
        <v>1</v>
      </c>
      <c r="AIQ206" s="1">
        <v>1</v>
      </c>
      <c r="AIR206" s="1">
        <v>1</v>
      </c>
      <c r="AIS206" s="1">
        <v>1</v>
      </c>
      <c r="AIT206" s="3">
        <v>0</v>
      </c>
      <c r="AIU206" s="1">
        <v>1</v>
      </c>
      <c r="AIV206" s="1">
        <v>0</v>
      </c>
      <c r="AIW206" s="1">
        <v>0</v>
      </c>
      <c r="AJB206" s="1">
        <v>85</v>
      </c>
    </row>
    <row r="207" spans="1:938" s="1" customFormat="1">
      <c r="B207" s="1">
        <v>2</v>
      </c>
      <c r="C207" s="1">
        <v>0</v>
      </c>
      <c r="Z207" s="1">
        <v>0</v>
      </c>
      <c r="AA207" s="1">
        <v>2</v>
      </c>
      <c r="AB207" s="1" t="s">
        <v>7729</v>
      </c>
      <c r="AC207" s="1">
        <v>0</v>
      </c>
      <c r="AE207" s="1">
        <v>2</v>
      </c>
      <c r="AF207" s="1">
        <v>0</v>
      </c>
      <c r="AG207" s="1">
        <v>0</v>
      </c>
      <c r="AI207" s="1">
        <v>128</v>
      </c>
      <c r="AJ207" s="1">
        <v>138</v>
      </c>
      <c r="DR207" s="1">
        <v>70</v>
      </c>
      <c r="DS207" s="1">
        <v>84</v>
      </c>
      <c r="HA207" s="1">
        <v>2</v>
      </c>
      <c r="HB207" s="1">
        <v>2</v>
      </c>
      <c r="HT207" s="1">
        <v>0</v>
      </c>
      <c r="HU207" s="1">
        <v>0</v>
      </c>
      <c r="IP207" s="1">
        <v>91</v>
      </c>
      <c r="IQ207" s="1">
        <v>92</v>
      </c>
      <c r="LX207" s="1">
        <v>108</v>
      </c>
      <c r="LY207" s="1">
        <v>104</v>
      </c>
      <c r="PG207" s="1">
        <v>24</v>
      </c>
      <c r="PH207" s="1">
        <v>26</v>
      </c>
      <c r="SP207" s="1">
        <v>97.8</v>
      </c>
      <c r="SQ207" s="1">
        <v>98</v>
      </c>
      <c r="VX207" s="1">
        <v>1</v>
      </c>
      <c r="VY207" s="1">
        <v>1</v>
      </c>
      <c r="WQ207" s="1">
        <v>1</v>
      </c>
      <c r="WR207" s="1">
        <v>1</v>
      </c>
      <c r="ZY207" s="1">
        <v>377.8</v>
      </c>
      <c r="ZZ207" s="1">
        <v>386.6</v>
      </c>
      <c r="AAY207" s="1">
        <v>27</v>
      </c>
      <c r="ABU207" s="1">
        <v>138</v>
      </c>
      <c r="ABX207" s="1">
        <v>5</v>
      </c>
      <c r="ACA207" s="1">
        <v>98</v>
      </c>
      <c r="ACD207" s="1">
        <v>9.6</v>
      </c>
      <c r="ACG207" s="1">
        <v>93</v>
      </c>
      <c r="ACQ207" s="1">
        <v>11</v>
      </c>
      <c r="ACT207" s="1">
        <v>0.72</v>
      </c>
      <c r="ACW207" s="1">
        <v>13</v>
      </c>
      <c r="AGS207" s="1">
        <v>1</v>
      </c>
      <c r="AGT207" s="1">
        <v>0</v>
      </c>
      <c r="AGU207" s="1">
        <v>1</v>
      </c>
      <c r="AGV207" s="1">
        <v>0</v>
      </c>
      <c r="AGW207" s="1">
        <v>1</v>
      </c>
      <c r="AGX207" s="1">
        <v>0</v>
      </c>
      <c r="AGY207" s="1">
        <v>0</v>
      </c>
      <c r="AGZ207" s="1">
        <v>1</v>
      </c>
      <c r="AHA207" s="1">
        <v>0</v>
      </c>
      <c r="AHB207" s="1">
        <v>0</v>
      </c>
      <c r="AHC207" s="1">
        <v>1</v>
      </c>
      <c r="AHD207" s="1">
        <v>0</v>
      </c>
      <c r="AHE207" s="1">
        <v>0</v>
      </c>
      <c r="AHF207" s="1">
        <v>0</v>
      </c>
      <c r="AHH207" s="1">
        <v>0</v>
      </c>
      <c r="AHI207" s="1">
        <v>0</v>
      </c>
      <c r="AHK207" s="1">
        <v>0</v>
      </c>
      <c r="AHL207" s="1">
        <v>0</v>
      </c>
      <c r="AHM207" s="1">
        <v>0</v>
      </c>
      <c r="AHN207" s="1">
        <v>0</v>
      </c>
      <c r="AHO207" s="1">
        <v>0</v>
      </c>
      <c r="AHP207" s="1">
        <v>0</v>
      </c>
      <c r="AHQ207" s="1">
        <v>0</v>
      </c>
      <c r="AHR207" s="1">
        <v>0</v>
      </c>
      <c r="AIN207" s="1">
        <v>0</v>
      </c>
      <c r="AIO207" s="1">
        <v>0</v>
      </c>
      <c r="AIT207" s="3">
        <v>1</v>
      </c>
      <c r="AIU207" s="1">
        <v>1</v>
      </c>
      <c r="AIV207" s="1">
        <v>1</v>
      </c>
      <c r="AIW207" s="1">
        <v>0</v>
      </c>
      <c r="AIX207" s="1">
        <v>38</v>
      </c>
      <c r="AJB207" s="1">
        <v>40</v>
      </c>
    </row>
    <row r="208" spans="1:938" s="1" customFormat="1">
      <c r="B208" s="1">
        <v>3</v>
      </c>
      <c r="C208" s="1">
        <v>0</v>
      </c>
      <c r="Z208" s="1">
        <v>0</v>
      </c>
      <c r="AA208" s="1">
        <v>2</v>
      </c>
      <c r="AB208" s="1" t="s">
        <v>7730</v>
      </c>
      <c r="AC208" s="1">
        <v>0</v>
      </c>
      <c r="AE208" s="1">
        <v>1</v>
      </c>
      <c r="AF208" s="1">
        <v>0</v>
      </c>
      <c r="AG208" s="1">
        <v>0</v>
      </c>
      <c r="AI208" s="1">
        <v>118</v>
      </c>
      <c r="AJ208" s="1">
        <v>130</v>
      </c>
      <c r="DR208" s="1">
        <v>72</v>
      </c>
      <c r="DS208" s="1">
        <v>82</v>
      </c>
      <c r="HA208" s="1">
        <v>2</v>
      </c>
      <c r="HB208" s="1">
        <v>2</v>
      </c>
      <c r="HT208" s="1">
        <v>0</v>
      </c>
      <c r="HU208" s="1">
        <v>0</v>
      </c>
      <c r="IP208" s="1">
        <v>95</v>
      </c>
      <c r="IQ208" s="1">
        <v>93</v>
      </c>
      <c r="LX208" s="1">
        <v>110</v>
      </c>
      <c r="LY208" s="1">
        <v>110</v>
      </c>
      <c r="PG208" s="1">
        <v>18</v>
      </c>
      <c r="PH208" s="1">
        <v>20</v>
      </c>
      <c r="SP208" s="1">
        <v>98</v>
      </c>
      <c r="SQ208" s="1">
        <v>98</v>
      </c>
      <c r="VX208" s="1">
        <v>1</v>
      </c>
      <c r="VY208" s="1">
        <v>1</v>
      </c>
      <c r="WQ208" s="1">
        <v>1</v>
      </c>
      <c r="WR208" s="1">
        <v>1</v>
      </c>
      <c r="ZY208" s="1">
        <v>382.3</v>
      </c>
      <c r="ZZ208" s="1">
        <v>385.2</v>
      </c>
      <c r="AAY208" s="1">
        <v>27</v>
      </c>
      <c r="ABU208" s="1">
        <v>139</v>
      </c>
      <c r="ABX208" s="1">
        <v>5.3</v>
      </c>
      <c r="ACA208" s="1">
        <v>96</v>
      </c>
      <c r="ACD208" s="1">
        <v>9.6999999999999993</v>
      </c>
      <c r="ACG208" s="1">
        <v>103</v>
      </c>
      <c r="ACQ208" s="1">
        <v>15</v>
      </c>
      <c r="ACT208" s="1">
        <v>0.98</v>
      </c>
      <c r="ACW208" s="1">
        <v>16</v>
      </c>
      <c r="AGS208" s="1">
        <v>1</v>
      </c>
      <c r="AGT208" s="1">
        <v>0</v>
      </c>
      <c r="AGU208" s="1">
        <v>1</v>
      </c>
      <c r="AGV208" s="1">
        <v>0</v>
      </c>
      <c r="AGW208" s="1">
        <v>1</v>
      </c>
      <c r="AGX208" s="1">
        <v>0</v>
      </c>
      <c r="AGY208" s="1">
        <v>0</v>
      </c>
      <c r="AGZ208" s="1">
        <v>1</v>
      </c>
      <c r="AHA208" s="1">
        <v>0</v>
      </c>
      <c r="AHB208" s="1">
        <v>0</v>
      </c>
      <c r="AHC208" s="1">
        <v>1</v>
      </c>
      <c r="AHD208" s="1">
        <v>0</v>
      </c>
      <c r="AHE208" s="1">
        <v>0</v>
      </c>
      <c r="AHF208" s="1">
        <v>0</v>
      </c>
      <c r="AHH208" s="1">
        <v>0</v>
      </c>
      <c r="AHI208" s="1">
        <v>0</v>
      </c>
      <c r="AHK208" s="1">
        <v>0</v>
      </c>
      <c r="AHL208" s="1">
        <v>0</v>
      </c>
      <c r="AHM208" s="1">
        <v>0</v>
      </c>
      <c r="AHN208" s="1">
        <v>0</v>
      </c>
      <c r="AHO208" s="1">
        <v>0</v>
      </c>
      <c r="AHP208" s="1">
        <v>0</v>
      </c>
      <c r="AHQ208" s="1">
        <v>0</v>
      </c>
      <c r="AHR208" s="1">
        <v>0</v>
      </c>
      <c r="AIN208" s="1">
        <v>0</v>
      </c>
      <c r="AIO208" s="1">
        <v>0</v>
      </c>
      <c r="AIT208" s="3">
        <v>1</v>
      </c>
      <c r="AIU208" s="1">
        <v>1</v>
      </c>
      <c r="AIV208" s="1">
        <v>1</v>
      </c>
      <c r="AIW208" s="1">
        <v>0</v>
      </c>
      <c r="AIX208" s="1">
        <v>36</v>
      </c>
      <c r="AJB208" s="1">
        <v>39</v>
      </c>
    </row>
    <row r="209" spans="1:939" s="1" customFormat="1">
      <c r="B209" s="1">
        <v>4</v>
      </c>
      <c r="C209" s="1">
        <v>1</v>
      </c>
      <c r="D209" s="1" t="s">
        <v>7525</v>
      </c>
      <c r="O209" s="1">
        <v>0</v>
      </c>
      <c r="Z209" s="1">
        <v>0</v>
      </c>
      <c r="AA209" s="1">
        <v>1</v>
      </c>
      <c r="AB209" s="1" t="s">
        <v>7731</v>
      </c>
      <c r="AC209" s="1">
        <v>0</v>
      </c>
      <c r="AE209" s="1">
        <v>0</v>
      </c>
      <c r="AG209" s="1">
        <v>0</v>
      </c>
      <c r="AI209" s="1">
        <v>108</v>
      </c>
      <c r="AL209" s="1">
        <v>102</v>
      </c>
      <c r="DR209" s="1">
        <v>76</v>
      </c>
      <c r="DU209" s="1">
        <v>90</v>
      </c>
      <c r="HA209" s="1">
        <v>2</v>
      </c>
      <c r="HD209" s="1">
        <v>2</v>
      </c>
      <c r="HT209" s="1">
        <v>0</v>
      </c>
      <c r="HW209" s="1">
        <v>0</v>
      </c>
      <c r="IP209" s="1">
        <v>94</v>
      </c>
      <c r="IQ209" s="1">
        <v>92</v>
      </c>
      <c r="IR209" s="1">
        <v>90</v>
      </c>
      <c r="IS209" s="1">
        <v>93</v>
      </c>
      <c r="LX209" s="1">
        <v>98</v>
      </c>
      <c r="MA209" s="1">
        <v>88</v>
      </c>
      <c r="PG209" s="1">
        <v>18</v>
      </c>
      <c r="PJ209" s="1">
        <v>18</v>
      </c>
      <c r="SP209" s="1">
        <v>98.6</v>
      </c>
      <c r="SS209" s="1">
        <v>98</v>
      </c>
      <c r="VX209" s="1">
        <v>1</v>
      </c>
      <c r="WA209" s="1">
        <v>1</v>
      </c>
      <c r="WQ209" s="1">
        <v>1</v>
      </c>
      <c r="WR209" s="1">
        <v>0</v>
      </c>
      <c r="WS209" s="1">
        <v>0</v>
      </c>
      <c r="WT209" s="1">
        <v>0</v>
      </c>
      <c r="ZY209" s="1">
        <v>380</v>
      </c>
      <c r="ZZ209" s="1">
        <v>380</v>
      </c>
      <c r="AAY209" s="1">
        <v>27</v>
      </c>
      <c r="ABU209" s="1">
        <v>139</v>
      </c>
      <c r="ABX209" s="1">
        <v>4.5999999999999996</v>
      </c>
      <c r="ACA209" s="1">
        <v>95</v>
      </c>
      <c r="ACD209" s="1">
        <v>9.9</v>
      </c>
      <c r="ACG209" s="1">
        <v>86</v>
      </c>
      <c r="ACQ209" s="1">
        <v>17</v>
      </c>
      <c r="ACT209" s="1">
        <v>0.82</v>
      </c>
      <c r="ACW209" s="1">
        <v>17</v>
      </c>
      <c r="ADR209" s="1">
        <v>2.4</v>
      </c>
      <c r="AGS209" s="1">
        <v>1</v>
      </c>
      <c r="AGT209" s="1">
        <v>0</v>
      </c>
      <c r="AGU209" s="1">
        <v>1</v>
      </c>
      <c r="AGV209" s="1">
        <v>0</v>
      </c>
      <c r="AGW209" s="1">
        <v>1</v>
      </c>
      <c r="AGX209" s="1">
        <v>0</v>
      </c>
      <c r="AGY209" s="1">
        <v>0</v>
      </c>
      <c r="AGZ209" s="1">
        <v>1</v>
      </c>
      <c r="AHA209" s="1">
        <v>0</v>
      </c>
      <c r="AHB209" s="1">
        <v>0</v>
      </c>
      <c r="AHC209" s="1">
        <v>1</v>
      </c>
      <c r="AHD209" s="1">
        <v>0</v>
      </c>
      <c r="AHE209" s="1">
        <v>0</v>
      </c>
      <c r="AHF209" s="1">
        <v>0</v>
      </c>
      <c r="AHH209" s="1">
        <v>0</v>
      </c>
      <c r="AHI209" s="1">
        <v>0</v>
      </c>
      <c r="AHK209" s="1">
        <v>0</v>
      </c>
      <c r="AHL209" s="1">
        <v>0</v>
      </c>
      <c r="AHM209" s="1">
        <v>0</v>
      </c>
      <c r="AHN209" s="1">
        <v>0</v>
      </c>
      <c r="AHO209" s="1">
        <v>0</v>
      </c>
      <c r="AHP209" s="1">
        <v>0</v>
      </c>
      <c r="AHQ209" s="1">
        <v>0</v>
      </c>
      <c r="AHR209" s="1">
        <v>0</v>
      </c>
      <c r="AIN209" s="1">
        <v>0</v>
      </c>
      <c r="AIO209" s="1">
        <v>0</v>
      </c>
      <c r="AIT209" s="3">
        <v>2</v>
      </c>
      <c r="AIU209" s="1">
        <v>0</v>
      </c>
      <c r="AIV209" s="1">
        <v>0</v>
      </c>
      <c r="AIW209" s="1">
        <v>0</v>
      </c>
      <c r="AIX209" s="1">
        <v>37</v>
      </c>
      <c r="AIY209" s="1">
        <v>33</v>
      </c>
    </row>
    <row r="210" spans="1:939" s="1" customFormat="1">
      <c r="B210" s="1">
        <v>5</v>
      </c>
      <c r="C210" s="1">
        <v>1</v>
      </c>
      <c r="D210" s="1" t="s">
        <v>7434</v>
      </c>
      <c r="O210" s="1">
        <v>0</v>
      </c>
      <c r="Z210" s="1">
        <v>0</v>
      </c>
      <c r="AA210" s="1">
        <v>2</v>
      </c>
      <c r="AB210" s="1" t="s">
        <v>7732</v>
      </c>
      <c r="AC210" s="1">
        <v>0</v>
      </c>
      <c r="AE210" s="1">
        <v>0</v>
      </c>
      <c r="AG210" s="1">
        <v>0</v>
      </c>
      <c r="AI210" s="1">
        <v>118</v>
      </c>
      <c r="AJ210" s="1">
        <v>114</v>
      </c>
      <c r="DR210" s="1">
        <v>80</v>
      </c>
      <c r="DS210" s="1">
        <v>88</v>
      </c>
      <c r="HA210" s="1">
        <v>2</v>
      </c>
      <c r="HB210" s="1">
        <v>2</v>
      </c>
      <c r="HT210" s="1">
        <v>0</v>
      </c>
      <c r="HU210" s="1">
        <v>0</v>
      </c>
      <c r="IP210" s="1">
        <v>91</v>
      </c>
      <c r="IQ210" s="1">
        <v>88.5</v>
      </c>
      <c r="LX210" s="1">
        <v>108</v>
      </c>
      <c r="LY210" s="1">
        <v>92</v>
      </c>
      <c r="PG210" s="1">
        <v>18</v>
      </c>
      <c r="PH210" s="1">
        <v>18</v>
      </c>
      <c r="SP210" s="1">
        <v>97.3</v>
      </c>
      <c r="SQ210" s="1">
        <v>98.6</v>
      </c>
      <c r="VX210" s="1">
        <v>1</v>
      </c>
      <c r="VY210" s="1">
        <v>1</v>
      </c>
      <c r="WQ210" s="1">
        <v>1</v>
      </c>
      <c r="WR210" s="1">
        <v>0</v>
      </c>
      <c r="ZY210" s="1">
        <v>380.4</v>
      </c>
      <c r="ZZ210" s="1">
        <v>379.6</v>
      </c>
      <c r="AAY210" s="1">
        <v>26</v>
      </c>
      <c r="ABU210" s="1">
        <v>135</v>
      </c>
      <c r="ACA210" s="1">
        <v>92</v>
      </c>
      <c r="ACD210" s="1">
        <v>9.9</v>
      </c>
      <c r="ACG210" s="1">
        <v>89</v>
      </c>
      <c r="ACQ210" s="1">
        <v>16</v>
      </c>
      <c r="ACT210" s="1">
        <v>0.87</v>
      </c>
      <c r="ACW210" s="1">
        <v>17</v>
      </c>
      <c r="AGS210" s="1">
        <v>1</v>
      </c>
      <c r="AGT210" s="1">
        <v>0</v>
      </c>
      <c r="AGU210" s="1">
        <v>1</v>
      </c>
      <c r="AGV210" s="1">
        <v>0</v>
      </c>
      <c r="AGW210" s="1">
        <v>1</v>
      </c>
      <c r="AGX210" s="1">
        <v>0</v>
      </c>
      <c r="AGY210" s="1">
        <v>0</v>
      </c>
      <c r="AGZ210" s="1">
        <v>1</v>
      </c>
      <c r="AHA210" s="1">
        <v>0</v>
      </c>
      <c r="AHB210" s="1">
        <v>0</v>
      </c>
      <c r="AHC210" s="1">
        <v>1</v>
      </c>
      <c r="AHD210" s="1">
        <v>0</v>
      </c>
      <c r="AHE210" s="1">
        <v>0</v>
      </c>
      <c r="AHF210" s="1">
        <v>0</v>
      </c>
      <c r="AHH210" s="1">
        <v>0</v>
      </c>
      <c r="AHI210" s="1">
        <v>0</v>
      </c>
      <c r="AHK210" s="1">
        <v>0</v>
      </c>
      <c r="AHL210" s="1">
        <v>0</v>
      </c>
      <c r="AHM210" s="1">
        <v>0</v>
      </c>
      <c r="AHN210" s="1">
        <v>0</v>
      </c>
      <c r="AHO210" s="1">
        <v>0</v>
      </c>
      <c r="AHP210" s="1">
        <v>0</v>
      </c>
      <c r="AHQ210" s="1">
        <v>0</v>
      </c>
      <c r="AHR210" s="1">
        <v>0</v>
      </c>
      <c r="AIN210" s="1">
        <v>0</v>
      </c>
      <c r="AIO210" s="1">
        <v>0</v>
      </c>
      <c r="AIT210" s="3">
        <v>2</v>
      </c>
      <c r="AIU210" s="1">
        <v>0</v>
      </c>
      <c r="AIV210" s="1">
        <v>0</v>
      </c>
      <c r="AIW210" s="1">
        <v>0</v>
      </c>
      <c r="AIX210" s="1">
        <v>38</v>
      </c>
      <c r="AIY210" s="1">
        <v>36</v>
      </c>
    </row>
    <row r="211" spans="1:939" s="1" customFormat="1">
      <c r="B211" s="1">
        <v>6</v>
      </c>
      <c r="C211" s="1">
        <v>0</v>
      </c>
      <c r="Z211" s="1">
        <v>0</v>
      </c>
      <c r="AA211" s="1">
        <v>2</v>
      </c>
      <c r="AB211" s="1" t="s">
        <v>7733</v>
      </c>
      <c r="AC211" s="1">
        <v>0</v>
      </c>
      <c r="AE211" s="1">
        <v>0</v>
      </c>
      <c r="AG211" s="1">
        <v>0</v>
      </c>
      <c r="AI211" s="1">
        <v>116</v>
      </c>
      <c r="AJ211" s="1">
        <v>110</v>
      </c>
      <c r="DR211" s="1">
        <v>90</v>
      </c>
      <c r="DS211" s="1">
        <v>78</v>
      </c>
      <c r="HA211" s="1">
        <v>2</v>
      </c>
      <c r="HB211" s="1">
        <v>2</v>
      </c>
      <c r="HT211" s="1">
        <v>0</v>
      </c>
      <c r="HU211" s="1">
        <v>0</v>
      </c>
      <c r="IP211" s="1">
        <v>89</v>
      </c>
      <c r="IQ211" s="1">
        <v>92</v>
      </c>
      <c r="LX211" s="1">
        <v>98</v>
      </c>
      <c r="LY211" s="1">
        <v>99</v>
      </c>
      <c r="PG211" s="1">
        <v>22</v>
      </c>
      <c r="PH211" s="1">
        <v>22</v>
      </c>
      <c r="SP211" s="1">
        <v>98.6</v>
      </c>
      <c r="SQ211" s="1">
        <v>99.5</v>
      </c>
      <c r="VX211" s="1">
        <v>1</v>
      </c>
      <c r="VY211" s="1">
        <v>1</v>
      </c>
      <c r="WQ211" s="1">
        <v>0</v>
      </c>
      <c r="WR211" s="1">
        <v>1</v>
      </c>
      <c r="ZY211" s="1">
        <v>379.7</v>
      </c>
      <c r="ZZ211" s="1">
        <v>379</v>
      </c>
      <c r="AAY211" s="1">
        <v>29</v>
      </c>
      <c r="ABU211" s="1">
        <v>137</v>
      </c>
      <c r="ABX211" s="1">
        <v>5.3</v>
      </c>
      <c r="ACA211" s="1">
        <v>94</v>
      </c>
      <c r="ACD211" s="1">
        <v>9.8000000000000007</v>
      </c>
      <c r="ACG211" s="1">
        <v>78</v>
      </c>
      <c r="ACQ211" s="1">
        <v>21</v>
      </c>
      <c r="ACT211" s="1">
        <v>0.81</v>
      </c>
      <c r="ACW211" s="1">
        <v>14</v>
      </c>
      <c r="AGS211" s="1">
        <v>1</v>
      </c>
      <c r="AGT211" s="1">
        <v>0</v>
      </c>
      <c r="AGU211" s="1">
        <v>1</v>
      </c>
      <c r="AGV211" s="1">
        <v>0</v>
      </c>
      <c r="AGW211" s="1">
        <v>1</v>
      </c>
      <c r="AGX211" s="1">
        <v>0</v>
      </c>
      <c r="AGY211" s="1">
        <v>0</v>
      </c>
      <c r="AGZ211" s="1">
        <v>1</v>
      </c>
      <c r="AHA211" s="1">
        <v>0</v>
      </c>
      <c r="AHB211" s="1">
        <v>0</v>
      </c>
      <c r="AHC211" s="1">
        <v>1</v>
      </c>
      <c r="AHD211" s="1">
        <v>0</v>
      </c>
      <c r="AHE211" s="1">
        <v>0</v>
      </c>
      <c r="AHF211" s="1">
        <v>0</v>
      </c>
      <c r="AHH211" s="1">
        <v>0</v>
      </c>
      <c r="AHI211" s="1">
        <v>0</v>
      </c>
      <c r="AHK211" s="1">
        <v>0</v>
      </c>
      <c r="AHL211" s="1">
        <v>0</v>
      </c>
      <c r="AHM211" s="1">
        <v>0</v>
      </c>
      <c r="AHN211" s="1">
        <v>0</v>
      </c>
      <c r="AHO211" s="1">
        <v>0</v>
      </c>
      <c r="AHP211" s="1">
        <v>0</v>
      </c>
      <c r="AHQ211" s="1">
        <v>0</v>
      </c>
      <c r="AHR211" s="1">
        <v>0</v>
      </c>
      <c r="AIN211" s="1">
        <v>0</v>
      </c>
      <c r="AIO211" s="1">
        <v>0</v>
      </c>
      <c r="AIT211" s="3">
        <v>2</v>
      </c>
      <c r="AIU211" s="1">
        <v>0</v>
      </c>
      <c r="AIV211" s="1">
        <v>0</v>
      </c>
      <c r="AIW211" s="1">
        <v>0</v>
      </c>
      <c r="AIX211" s="1">
        <v>35</v>
      </c>
      <c r="AIY211" s="1">
        <v>36</v>
      </c>
    </row>
    <row r="212" spans="1:939" s="1" customFormat="1">
      <c r="B212" s="1">
        <v>7</v>
      </c>
      <c r="C212" s="1">
        <v>0</v>
      </c>
      <c r="Z212" s="1">
        <v>0</v>
      </c>
      <c r="AA212" s="1">
        <v>2</v>
      </c>
      <c r="AB212" s="1" t="s">
        <v>7734</v>
      </c>
      <c r="AC212" s="1">
        <v>0</v>
      </c>
      <c r="AE212" s="1">
        <v>0</v>
      </c>
      <c r="AG212" s="1">
        <v>0</v>
      </c>
      <c r="AI212" s="1">
        <v>128</v>
      </c>
      <c r="AJ212" s="1">
        <v>126</v>
      </c>
      <c r="DR212" s="1">
        <v>76</v>
      </c>
      <c r="DS212" s="1">
        <v>64</v>
      </c>
      <c r="HA212" s="1">
        <v>2</v>
      </c>
      <c r="HB212" s="1">
        <v>2</v>
      </c>
      <c r="HT212" s="1">
        <v>0</v>
      </c>
      <c r="HU212" s="1">
        <v>0</v>
      </c>
      <c r="IP212" s="1">
        <v>90</v>
      </c>
      <c r="IQ212" s="1">
        <v>92</v>
      </c>
      <c r="LX212" s="1">
        <v>102</v>
      </c>
      <c r="LY212" s="1">
        <v>98</v>
      </c>
      <c r="PG212" s="1">
        <v>20</v>
      </c>
      <c r="PH212" s="1">
        <v>18</v>
      </c>
      <c r="SP212" s="1">
        <v>99.3</v>
      </c>
      <c r="SQ212" s="1">
        <v>98</v>
      </c>
      <c r="VX212" s="1">
        <v>1</v>
      </c>
      <c r="VY212" s="1">
        <v>1</v>
      </c>
      <c r="WQ212" s="1">
        <v>0</v>
      </c>
      <c r="WR212" s="1">
        <v>0</v>
      </c>
      <c r="ZY212" s="1">
        <v>379.2</v>
      </c>
      <c r="ZZ212" s="1">
        <v>380</v>
      </c>
      <c r="AAY212" s="1">
        <v>29</v>
      </c>
      <c r="ABU212" s="1">
        <v>136</v>
      </c>
      <c r="ABX212" s="1">
        <v>5.2</v>
      </c>
      <c r="ACA212" s="1">
        <v>93</v>
      </c>
      <c r="ACD212" s="1">
        <v>10.5</v>
      </c>
      <c r="ACG212" s="1">
        <v>90</v>
      </c>
      <c r="ACQ212" s="1">
        <v>17</v>
      </c>
      <c r="ACT212" s="1">
        <v>0.86</v>
      </c>
      <c r="ACW212" s="1">
        <v>14</v>
      </c>
      <c r="AGS212" s="1">
        <v>1</v>
      </c>
      <c r="AGT212" s="1">
        <v>0</v>
      </c>
      <c r="AGU212" s="1">
        <v>1</v>
      </c>
      <c r="AGV212" s="1">
        <v>0</v>
      </c>
      <c r="AGW212" s="1">
        <v>1</v>
      </c>
      <c r="AGX212" s="1">
        <v>0</v>
      </c>
      <c r="AGY212" s="1">
        <v>0</v>
      </c>
      <c r="AGZ212" s="1">
        <v>1</v>
      </c>
      <c r="AHA212" s="1">
        <v>0</v>
      </c>
      <c r="AHB212" s="1">
        <v>0</v>
      </c>
      <c r="AHC212" s="1">
        <v>1</v>
      </c>
      <c r="AHD212" s="1">
        <v>0</v>
      </c>
      <c r="AHE212" s="1">
        <v>0</v>
      </c>
      <c r="AHF212" s="1">
        <v>0</v>
      </c>
      <c r="AHH212" s="1">
        <v>0</v>
      </c>
      <c r="AHI212" s="1">
        <v>0</v>
      </c>
      <c r="AHK212" s="1">
        <v>0</v>
      </c>
      <c r="AHL212" s="1">
        <v>0</v>
      </c>
      <c r="AHM212" s="1">
        <v>0</v>
      </c>
      <c r="AHN212" s="1">
        <v>0</v>
      </c>
      <c r="AHO212" s="1">
        <v>0</v>
      </c>
      <c r="AHP212" s="1">
        <v>0</v>
      </c>
      <c r="AHQ212" s="1">
        <v>0</v>
      </c>
      <c r="AHR212" s="1">
        <v>0</v>
      </c>
      <c r="AIN212" s="1">
        <v>0</v>
      </c>
      <c r="AIO212" s="1">
        <v>0</v>
      </c>
      <c r="AIT212" s="3">
        <v>0</v>
      </c>
      <c r="AIU212" s="1">
        <v>2</v>
      </c>
      <c r="AIV212" s="1">
        <v>0</v>
      </c>
      <c r="AIW212" s="1">
        <v>0</v>
      </c>
      <c r="AJB212" s="1">
        <v>45</v>
      </c>
      <c r="AJC212" s="1">
        <v>32</v>
      </c>
    </row>
    <row r="213" spans="1:939" s="1" customFormat="1">
      <c r="B213" s="1">
        <v>8</v>
      </c>
      <c r="C213" s="1">
        <v>0</v>
      </c>
      <c r="Z213" s="1">
        <v>0</v>
      </c>
      <c r="AA213" s="1">
        <v>1</v>
      </c>
      <c r="AB213" s="1" t="s">
        <v>7735</v>
      </c>
      <c r="AC213" s="1">
        <v>0</v>
      </c>
      <c r="AE213" s="1">
        <v>0</v>
      </c>
      <c r="AG213" s="1">
        <v>0</v>
      </c>
      <c r="AI213" s="1">
        <v>116</v>
      </c>
      <c r="AJ213" s="1">
        <v>122</v>
      </c>
      <c r="DR213" s="1">
        <v>78</v>
      </c>
      <c r="DS213" s="1">
        <v>76</v>
      </c>
      <c r="HA213" s="1">
        <v>2</v>
      </c>
      <c r="HB213" s="1">
        <v>2</v>
      </c>
      <c r="HT213" s="1">
        <v>0</v>
      </c>
      <c r="HU213" s="1">
        <v>0</v>
      </c>
      <c r="IP213" s="1">
        <v>95.5</v>
      </c>
      <c r="IQ213" s="1">
        <v>95</v>
      </c>
      <c r="LX213" s="1">
        <v>114</v>
      </c>
      <c r="LY213" s="1">
        <v>100</v>
      </c>
      <c r="PG213" s="1">
        <v>18</v>
      </c>
      <c r="PH213" s="1">
        <v>18</v>
      </c>
      <c r="SP213" s="1">
        <v>98.4</v>
      </c>
      <c r="SQ213" s="1">
        <v>98.6</v>
      </c>
      <c r="VX213" s="1">
        <v>1</v>
      </c>
      <c r="VY213" s="1">
        <v>1</v>
      </c>
      <c r="WQ213" s="1">
        <v>1</v>
      </c>
      <c r="WR213" s="1">
        <v>1</v>
      </c>
      <c r="ZY213" s="1">
        <v>380</v>
      </c>
      <c r="ZZ213" s="1">
        <v>380</v>
      </c>
      <c r="AAY213" s="1">
        <v>28</v>
      </c>
      <c r="ABU213" s="1">
        <v>137</v>
      </c>
      <c r="ABX213" s="1">
        <v>4.3</v>
      </c>
      <c r="ACA213" s="1">
        <v>92</v>
      </c>
      <c r="ACD213" s="1">
        <v>10.199999999999999</v>
      </c>
      <c r="ACG213" s="1">
        <v>80</v>
      </c>
      <c r="ACQ213" s="1">
        <v>16</v>
      </c>
      <c r="ACT213" s="1">
        <v>0.88</v>
      </c>
      <c r="ACW213" s="1">
        <v>17</v>
      </c>
      <c r="AGS213" s="1">
        <v>1</v>
      </c>
      <c r="AGT213" s="1">
        <v>0</v>
      </c>
      <c r="AGU213" s="1">
        <v>1</v>
      </c>
      <c r="AGV213" s="1">
        <v>0</v>
      </c>
      <c r="AGW213" s="1">
        <v>1</v>
      </c>
      <c r="AGX213" s="1">
        <v>0</v>
      </c>
      <c r="AGY213" s="1">
        <v>0</v>
      </c>
      <c r="AGZ213" s="1">
        <v>1</v>
      </c>
      <c r="AHA213" s="1">
        <v>0</v>
      </c>
      <c r="AHB213" s="1">
        <v>0</v>
      </c>
      <c r="AHC213" s="1">
        <v>1</v>
      </c>
      <c r="AHD213" s="1">
        <v>0</v>
      </c>
      <c r="AHE213" s="1">
        <v>0</v>
      </c>
      <c r="AHF213" s="1">
        <v>0</v>
      </c>
      <c r="AHH213" s="1">
        <v>0</v>
      </c>
      <c r="AHI213" s="1">
        <v>0</v>
      </c>
      <c r="AHK213" s="1">
        <v>0</v>
      </c>
      <c r="AHL213" s="1">
        <v>0</v>
      </c>
      <c r="AHM213" s="1">
        <v>0</v>
      </c>
      <c r="AHN213" s="1">
        <v>0</v>
      </c>
      <c r="AHO213" s="1">
        <v>0</v>
      </c>
      <c r="AHP213" s="1">
        <v>0</v>
      </c>
      <c r="AHQ213" s="1">
        <v>0</v>
      </c>
      <c r="AHR213" s="1">
        <v>0</v>
      </c>
      <c r="AIN213" s="1">
        <v>0</v>
      </c>
      <c r="AIO213" s="1">
        <v>0</v>
      </c>
      <c r="AIT213" s="3">
        <v>1</v>
      </c>
      <c r="AIU213" s="1">
        <v>1</v>
      </c>
      <c r="AIV213" s="1">
        <v>0</v>
      </c>
      <c r="AIW213" s="1">
        <v>0</v>
      </c>
      <c r="AIX213" s="1">
        <v>42</v>
      </c>
      <c r="AJB213" s="1">
        <v>45</v>
      </c>
    </row>
    <row r="214" spans="1:939" s="1" customFormat="1">
      <c r="B214" s="1">
        <v>9</v>
      </c>
      <c r="C214" s="1">
        <v>1</v>
      </c>
      <c r="D214" s="1" t="s">
        <v>7736</v>
      </c>
      <c r="O214" s="1">
        <v>0</v>
      </c>
      <c r="Z214" s="1">
        <v>0</v>
      </c>
      <c r="AA214" s="1">
        <v>1</v>
      </c>
      <c r="AB214" s="1" t="s">
        <v>7737</v>
      </c>
      <c r="AC214" s="1">
        <v>0</v>
      </c>
      <c r="AE214" s="1">
        <v>0</v>
      </c>
      <c r="AG214" s="1">
        <v>0</v>
      </c>
      <c r="AI214" s="1">
        <v>114</v>
      </c>
      <c r="AL214" s="1">
        <v>116</v>
      </c>
      <c r="DR214" s="1">
        <v>84</v>
      </c>
      <c r="DU214" s="1">
        <v>74</v>
      </c>
      <c r="HA214" s="1">
        <v>2</v>
      </c>
      <c r="HD214" s="1">
        <v>2</v>
      </c>
      <c r="HT214" s="1">
        <v>0</v>
      </c>
      <c r="HW214" s="1">
        <v>0</v>
      </c>
      <c r="IP214" s="1">
        <v>97</v>
      </c>
      <c r="IQ214" s="1">
        <v>92</v>
      </c>
      <c r="IR214" s="1">
        <v>93</v>
      </c>
      <c r="IS214" s="1">
        <v>92</v>
      </c>
      <c r="LX214" s="1">
        <v>107</v>
      </c>
      <c r="MA214" s="1">
        <v>104</v>
      </c>
      <c r="PG214" s="1">
        <v>22</v>
      </c>
      <c r="PJ214" s="1">
        <v>20</v>
      </c>
      <c r="SP214" s="1">
        <v>97.5</v>
      </c>
      <c r="SS214" s="1">
        <v>98.1</v>
      </c>
      <c r="VX214" s="1">
        <v>1</v>
      </c>
      <c r="WA214" s="1">
        <v>1</v>
      </c>
      <c r="WQ214" s="1">
        <v>1</v>
      </c>
      <c r="WR214" s="1">
        <v>0</v>
      </c>
      <c r="WS214" s="1">
        <v>0</v>
      </c>
      <c r="WT214" s="1">
        <v>0</v>
      </c>
      <c r="ZY214" s="1">
        <v>377.2</v>
      </c>
      <c r="ZZ214" s="1">
        <v>377.2</v>
      </c>
      <c r="AAY214" s="1">
        <v>28</v>
      </c>
      <c r="ABU214" s="1">
        <v>136</v>
      </c>
      <c r="ABX214" s="1">
        <v>4.7</v>
      </c>
      <c r="ACA214" s="1">
        <v>90</v>
      </c>
      <c r="ACD214" s="1">
        <v>9.9</v>
      </c>
      <c r="ACG214" s="1">
        <v>113</v>
      </c>
      <c r="ACQ214" s="1">
        <v>16</v>
      </c>
      <c r="ACT214" s="1">
        <v>0.84</v>
      </c>
      <c r="ACW214" s="1">
        <v>18</v>
      </c>
      <c r="AEQ214" s="1">
        <v>476</v>
      </c>
      <c r="AGS214" s="1">
        <v>1</v>
      </c>
      <c r="AGT214" s="1">
        <v>0</v>
      </c>
      <c r="AGU214" s="1">
        <v>1</v>
      </c>
      <c r="AGV214" s="1">
        <v>0</v>
      </c>
      <c r="AGW214" s="1">
        <v>1</v>
      </c>
      <c r="AGX214" s="1">
        <v>0</v>
      </c>
      <c r="AGY214" s="1">
        <v>0</v>
      </c>
      <c r="AGZ214" s="1">
        <v>2</v>
      </c>
      <c r="AHA214" s="1">
        <v>0</v>
      </c>
      <c r="AHB214" s="1">
        <v>0</v>
      </c>
      <c r="AHC214" s="1">
        <v>1</v>
      </c>
      <c r="AHD214" s="1">
        <v>0</v>
      </c>
      <c r="AHE214" s="1">
        <v>0</v>
      </c>
      <c r="AHF214" s="1">
        <v>0</v>
      </c>
      <c r="AHH214" s="1">
        <v>0</v>
      </c>
      <c r="AHI214" s="1">
        <v>0</v>
      </c>
      <c r="AHK214" s="1">
        <v>0</v>
      </c>
      <c r="AHL214" s="1">
        <v>0</v>
      </c>
      <c r="AHM214" s="1">
        <v>0</v>
      </c>
      <c r="AHN214" s="1">
        <v>0</v>
      </c>
      <c r="AHO214" s="1">
        <v>0</v>
      </c>
      <c r="AHP214" s="1">
        <v>0</v>
      </c>
      <c r="AHQ214" s="1">
        <v>0</v>
      </c>
      <c r="AHR214" s="1">
        <v>0</v>
      </c>
      <c r="AIN214" s="1">
        <v>0</v>
      </c>
      <c r="AIO214" s="1">
        <v>0</v>
      </c>
      <c r="AIT214" s="3">
        <v>1</v>
      </c>
      <c r="AIU214" s="1">
        <v>1</v>
      </c>
      <c r="AIV214" s="1">
        <v>0</v>
      </c>
      <c r="AIW214" s="1">
        <v>0</v>
      </c>
      <c r="AIX214" s="1">
        <v>44</v>
      </c>
      <c r="AJB214" s="1">
        <v>40</v>
      </c>
    </row>
    <row r="215" spans="1:939" s="1" customFormat="1">
      <c r="B215" s="1">
        <v>10</v>
      </c>
      <c r="C215" s="1">
        <v>1</v>
      </c>
      <c r="D215" s="1" t="s">
        <v>5913</v>
      </c>
      <c r="O215" s="1">
        <v>1</v>
      </c>
      <c r="Z215" s="1">
        <v>0</v>
      </c>
      <c r="AA215" s="1">
        <v>2</v>
      </c>
      <c r="AB215" s="1" t="s">
        <v>7738</v>
      </c>
      <c r="AC215" s="1">
        <v>0</v>
      </c>
      <c r="AE215" s="1">
        <v>3</v>
      </c>
      <c r="AF215" s="1">
        <v>0</v>
      </c>
      <c r="AG215" s="1">
        <v>0</v>
      </c>
      <c r="AI215" s="1">
        <v>140</v>
      </c>
      <c r="AJ215" s="1">
        <v>110</v>
      </c>
      <c r="DR215" s="1">
        <v>100</v>
      </c>
      <c r="DS215" s="1">
        <v>82</v>
      </c>
      <c r="HA215" s="1">
        <v>2</v>
      </c>
      <c r="HB215" s="1">
        <v>2</v>
      </c>
      <c r="HT215" s="1">
        <v>0</v>
      </c>
      <c r="HU215" s="1">
        <v>0</v>
      </c>
      <c r="IP215" s="1">
        <v>91</v>
      </c>
      <c r="IQ215" s="1">
        <v>95</v>
      </c>
      <c r="LX215" s="1">
        <v>99</v>
      </c>
      <c r="LY215" s="1">
        <v>104</v>
      </c>
      <c r="PG215" s="1">
        <v>18</v>
      </c>
      <c r="PH215" s="1">
        <v>18</v>
      </c>
      <c r="SP215" s="1">
        <v>98.2</v>
      </c>
      <c r="SQ215" s="1">
        <v>97.8</v>
      </c>
      <c r="VY215" s="1">
        <v>1</v>
      </c>
      <c r="WQ215" s="1">
        <v>0</v>
      </c>
      <c r="WR215" s="1">
        <v>0</v>
      </c>
      <c r="ZY215" s="1">
        <v>378.6</v>
      </c>
      <c r="ZZ215" s="1">
        <v>377.8</v>
      </c>
      <c r="AAY215" s="1">
        <v>28</v>
      </c>
      <c r="AAZ215" s="1">
        <v>31</v>
      </c>
      <c r="ABC215" s="1">
        <v>13.3</v>
      </c>
      <c r="ABF215" s="1">
        <v>39</v>
      </c>
      <c r="ABU215" s="1">
        <v>136</v>
      </c>
      <c r="ABV215" s="1">
        <v>132</v>
      </c>
      <c r="ABX215" s="1">
        <v>3.1</v>
      </c>
      <c r="ABY215" s="1">
        <v>3.7</v>
      </c>
      <c r="ACA215" s="1">
        <v>90</v>
      </c>
      <c r="ACB215" s="1">
        <v>93</v>
      </c>
      <c r="ACD215" s="1">
        <v>9.9</v>
      </c>
      <c r="ACE215" s="1">
        <v>1</v>
      </c>
      <c r="ACG215" s="1">
        <v>118</v>
      </c>
      <c r="ACH215" s="1">
        <v>134</v>
      </c>
      <c r="ACQ215" s="1">
        <v>14</v>
      </c>
      <c r="ACR215" s="1">
        <v>18</v>
      </c>
      <c r="ACT215" s="1">
        <v>0.79</v>
      </c>
      <c r="ACU215" s="1">
        <v>0.9</v>
      </c>
      <c r="ACW215" s="1">
        <v>18</v>
      </c>
      <c r="ACX215" s="1">
        <v>13</v>
      </c>
      <c r="AGS215" s="1">
        <v>1</v>
      </c>
      <c r="AGT215" s="1">
        <v>0</v>
      </c>
      <c r="AGU215" s="1">
        <v>1</v>
      </c>
      <c r="AGV215" s="1">
        <v>0</v>
      </c>
      <c r="AGW215" s="1">
        <v>1</v>
      </c>
      <c r="AGX215" s="1">
        <v>0</v>
      </c>
      <c r="AGY215" s="1">
        <v>1</v>
      </c>
      <c r="AGZ215" s="1">
        <v>2</v>
      </c>
      <c r="AHA215" s="1">
        <v>0</v>
      </c>
      <c r="AHB215" s="1">
        <v>0</v>
      </c>
      <c r="AHC215" s="1">
        <v>1</v>
      </c>
      <c r="AHD215" s="1">
        <v>0</v>
      </c>
      <c r="AHE215" s="1">
        <v>0</v>
      </c>
      <c r="AHF215" s="1">
        <v>0</v>
      </c>
      <c r="AHH215" s="1">
        <v>0</v>
      </c>
      <c r="AHI215" s="1">
        <v>0</v>
      </c>
      <c r="AHK215" s="1">
        <v>0</v>
      </c>
      <c r="AHL215" s="1">
        <v>0</v>
      </c>
      <c r="AHM215" s="1">
        <v>0</v>
      </c>
      <c r="AHN215" s="1">
        <v>0</v>
      </c>
      <c r="AHO215" s="1">
        <v>0</v>
      </c>
      <c r="AHP215" s="1">
        <v>0</v>
      </c>
      <c r="AHQ215" s="1">
        <v>0</v>
      </c>
      <c r="AHR215" s="1">
        <v>0</v>
      </c>
      <c r="AIN215" s="1">
        <v>0</v>
      </c>
      <c r="AIO215" s="1">
        <v>0</v>
      </c>
      <c r="AIT215" s="3">
        <v>1</v>
      </c>
      <c r="AIU215" s="1">
        <v>0</v>
      </c>
      <c r="AIV215" s="1">
        <v>0</v>
      </c>
      <c r="AIW215" s="1">
        <v>0</v>
      </c>
      <c r="AIX215" s="1">
        <v>67</v>
      </c>
    </row>
    <row r="216" spans="1:939" s="1" customFormat="1">
      <c r="B216" s="1">
        <v>11</v>
      </c>
      <c r="C216" s="1">
        <v>0</v>
      </c>
      <c r="Z216" s="1">
        <v>0</v>
      </c>
      <c r="AA216" s="1">
        <v>2</v>
      </c>
      <c r="AB216" s="1" t="s">
        <v>7739</v>
      </c>
      <c r="AC216" s="1">
        <v>0</v>
      </c>
      <c r="AE216" s="1">
        <v>2</v>
      </c>
      <c r="AF216" s="1">
        <v>0</v>
      </c>
      <c r="AG216" s="1">
        <v>0</v>
      </c>
      <c r="AI216" s="1">
        <v>122</v>
      </c>
      <c r="AL216" s="1">
        <v>122</v>
      </c>
      <c r="DR216" s="1">
        <v>80</v>
      </c>
      <c r="DU216" s="1">
        <v>76</v>
      </c>
      <c r="HA216" s="1">
        <v>2</v>
      </c>
      <c r="HD216" s="1">
        <v>2</v>
      </c>
      <c r="HT216" s="1">
        <v>0</v>
      </c>
      <c r="HW216" s="1">
        <v>0</v>
      </c>
      <c r="IP216" s="1">
        <v>93</v>
      </c>
      <c r="IQ216" s="1">
        <v>85</v>
      </c>
      <c r="IR216" s="1">
        <v>92.5</v>
      </c>
      <c r="IS216" s="1">
        <v>94</v>
      </c>
      <c r="LX216" s="1">
        <v>106</v>
      </c>
      <c r="MA216" s="1">
        <v>98</v>
      </c>
      <c r="PG216" s="1">
        <v>18</v>
      </c>
      <c r="PJ216" s="1">
        <v>18</v>
      </c>
      <c r="SP216" s="1">
        <v>98.7</v>
      </c>
      <c r="SS216" s="1">
        <v>99.6</v>
      </c>
      <c r="VX216" s="1">
        <v>1</v>
      </c>
      <c r="WA216" s="1">
        <v>1</v>
      </c>
      <c r="WQ216" s="1">
        <v>0</v>
      </c>
      <c r="WR216" s="1">
        <v>0</v>
      </c>
      <c r="WS216" s="1">
        <v>0</v>
      </c>
      <c r="WT216" s="1">
        <v>0</v>
      </c>
      <c r="ZY216" s="1">
        <v>377</v>
      </c>
      <c r="ZZ216" s="1">
        <v>376.8</v>
      </c>
      <c r="AAY216" s="1">
        <v>25</v>
      </c>
      <c r="ABB216" s="1">
        <v>11.5</v>
      </c>
      <c r="ABE216" s="1">
        <v>37.700000000000003</v>
      </c>
      <c r="ABM216" s="1">
        <v>11.38</v>
      </c>
      <c r="ABO216" s="1">
        <v>520</v>
      </c>
      <c r="ABQ216" s="1">
        <v>7.0000000000000007E-2</v>
      </c>
      <c r="ABU216" s="1">
        <v>131</v>
      </c>
      <c r="ABX216" s="1">
        <v>5.5</v>
      </c>
      <c r="ACA216" s="1">
        <v>90</v>
      </c>
      <c r="ACD216" s="1">
        <v>9.5</v>
      </c>
      <c r="ACG216" s="1">
        <v>114</v>
      </c>
      <c r="ACQ216" s="1">
        <v>13</v>
      </c>
      <c r="ACT216" s="1">
        <v>0.86</v>
      </c>
      <c r="ACW216" s="1">
        <v>16</v>
      </c>
      <c r="AGS216" s="1">
        <v>1</v>
      </c>
      <c r="AGT216" s="1">
        <v>0</v>
      </c>
      <c r="AGU216" s="1">
        <v>1</v>
      </c>
      <c r="AGV216" s="1">
        <v>0</v>
      </c>
      <c r="AGW216" s="1">
        <v>1</v>
      </c>
      <c r="AGX216" s="1">
        <v>0</v>
      </c>
      <c r="AGY216" s="1">
        <v>0</v>
      </c>
      <c r="AGZ216" s="1">
        <v>3</v>
      </c>
      <c r="AHA216" s="1">
        <v>0</v>
      </c>
      <c r="AHB216" s="1">
        <v>0</v>
      </c>
      <c r="AHC216" s="1">
        <v>1</v>
      </c>
      <c r="AHD216" s="1">
        <v>0</v>
      </c>
      <c r="AHE216" s="1">
        <v>0</v>
      </c>
      <c r="AHF216" s="1">
        <v>0</v>
      </c>
      <c r="AHH216" s="1">
        <v>0</v>
      </c>
      <c r="AHI216" s="1">
        <v>0</v>
      </c>
      <c r="AHK216" s="1">
        <v>0</v>
      </c>
      <c r="AHL216" s="1">
        <v>0</v>
      </c>
      <c r="AHM216" s="1">
        <v>0</v>
      </c>
      <c r="AHN216" s="1">
        <v>0</v>
      </c>
      <c r="AHO216" s="1">
        <v>0</v>
      </c>
      <c r="AHP216" s="1">
        <v>0</v>
      </c>
      <c r="AHQ216" s="1">
        <v>0</v>
      </c>
      <c r="AHR216" s="1">
        <v>0</v>
      </c>
      <c r="AIN216" s="1">
        <v>0</v>
      </c>
      <c r="AIO216" s="1">
        <v>0</v>
      </c>
      <c r="AIT216" s="3">
        <v>2</v>
      </c>
      <c r="AIU216" s="1">
        <v>0</v>
      </c>
      <c r="AIV216" s="1">
        <v>0</v>
      </c>
      <c r="AIW216" s="1">
        <v>0</v>
      </c>
      <c r="AIX216" s="1">
        <v>44</v>
      </c>
      <c r="AIY216" s="1">
        <v>33</v>
      </c>
    </row>
    <row r="217" spans="1:939" s="1" customFormat="1">
      <c r="B217" s="1">
        <v>12</v>
      </c>
      <c r="C217" s="1">
        <v>0</v>
      </c>
      <c r="Z217" s="1">
        <v>0</v>
      </c>
      <c r="AA217" s="1">
        <v>0</v>
      </c>
      <c r="AB217" s="1" t="s">
        <v>7740</v>
      </c>
      <c r="AC217" s="1">
        <v>1</v>
      </c>
      <c r="AD217" s="1">
        <v>0</v>
      </c>
      <c r="AE217" s="1">
        <v>0</v>
      </c>
      <c r="AG217" s="1">
        <v>0</v>
      </c>
      <c r="AI217" s="1">
        <v>118</v>
      </c>
      <c r="AL217" s="1">
        <v>122</v>
      </c>
      <c r="DR217" s="1">
        <v>76</v>
      </c>
      <c r="DU217" s="1">
        <v>70</v>
      </c>
      <c r="HA217" s="1">
        <v>2</v>
      </c>
      <c r="HD217" s="1">
        <v>2</v>
      </c>
      <c r="HT217" s="1">
        <v>0</v>
      </c>
      <c r="HW217" s="1">
        <v>0</v>
      </c>
      <c r="IP217" s="1">
        <v>92.5</v>
      </c>
      <c r="IQ217" s="1">
        <v>86.5</v>
      </c>
      <c r="IR217" s="1">
        <v>91</v>
      </c>
      <c r="IS217" s="1">
        <v>94</v>
      </c>
      <c r="LX217" s="1">
        <v>104</v>
      </c>
      <c r="MA217" s="1">
        <v>100</v>
      </c>
      <c r="PG217" s="1">
        <v>20</v>
      </c>
      <c r="PJ217" s="1">
        <v>18</v>
      </c>
      <c r="SP217" s="1">
        <v>99.3</v>
      </c>
      <c r="SS217" s="1">
        <v>99.1</v>
      </c>
      <c r="VX217" s="1">
        <v>1</v>
      </c>
      <c r="WA217" s="1">
        <v>1</v>
      </c>
      <c r="WQ217" s="1">
        <v>0</v>
      </c>
      <c r="WR217" s="1">
        <v>0</v>
      </c>
      <c r="WS217" s="1">
        <v>1</v>
      </c>
      <c r="WT217" s="1">
        <v>0</v>
      </c>
      <c r="ZY217" s="1">
        <v>377.6</v>
      </c>
      <c r="ZZ217" s="1">
        <v>376.2</v>
      </c>
      <c r="AAY217" s="1">
        <v>26</v>
      </c>
      <c r="AAZ217" s="1">
        <v>31</v>
      </c>
      <c r="ABC217" s="1">
        <v>12.6</v>
      </c>
      <c r="ABF217" s="1">
        <v>37</v>
      </c>
      <c r="ABU217" s="1">
        <v>134</v>
      </c>
      <c r="ABV217" s="1">
        <v>133</v>
      </c>
      <c r="ABX217" s="1">
        <v>3.6</v>
      </c>
      <c r="ABY217" s="1">
        <v>3.1</v>
      </c>
      <c r="ACA217" s="1">
        <v>89</v>
      </c>
      <c r="ACB217" s="1">
        <v>94</v>
      </c>
      <c r="ACD217" s="1">
        <v>9.8000000000000007</v>
      </c>
      <c r="ACE217" s="1">
        <v>1.05</v>
      </c>
      <c r="ACG217" s="1">
        <v>64</v>
      </c>
      <c r="ACH217" s="1">
        <v>121</v>
      </c>
      <c r="ACQ217" s="1">
        <v>12</v>
      </c>
      <c r="ACR217" s="1">
        <v>12</v>
      </c>
      <c r="ACT217" s="1">
        <v>0.86</v>
      </c>
      <c r="ACU217" s="1">
        <v>0.7</v>
      </c>
      <c r="ACW217" s="1">
        <v>19</v>
      </c>
      <c r="ACX217" s="1">
        <v>12</v>
      </c>
      <c r="ADR217" s="1">
        <v>2.2000000000000002</v>
      </c>
      <c r="AGS217" s="1">
        <v>1</v>
      </c>
      <c r="AGT217" s="1">
        <v>0</v>
      </c>
      <c r="AGU217" s="1">
        <v>1</v>
      </c>
      <c r="AGV217" s="1">
        <v>0</v>
      </c>
      <c r="AGW217" s="1">
        <v>1</v>
      </c>
      <c r="AGX217" s="1">
        <v>0</v>
      </c>
      <c r="AGY217" s="1">
        <v>0</v>
      </c>
      <c r="AGZ217" s="1">
        <v>2</v>
      </c>
      <c r="AHA217" s="1">
        <v>1</v>
      </c>
      <c r="AHB217" s="1">
        <v>9</v>
      </c>
      <c r="AHC217" s="1">
        <v>1</v>
      </c>
      <c r="AHD217" s="1">
        <v>0</v>
      </c>
      <c r="AHE217" s="1">
        <v>0</v>
      </c>
      <c r="AHF217" s="1">
        <v>0</v>
      </c>
      <c r="AHH217" s="1">
        <v>0</v>
      </c>
      <c r="AHI217" s="1">
        <v>0</v>
      </c>
      <c r="AHK217" s="1">
        <v>0</v>
      </c>
      <c r="AHL217" s="1">
        <v>0</v>
      </c>
      <c r="AHM217" s="1">
        <v>0</v>
      </c>
      <c r="AHN217" s="1">
        <v>0</v>
      </c>
      <c r="AHO217" s="1">
        <v>0</v>
      </c>
      <c r="AHP217" s="1">
        <v>0</v>
      </c>
      <c r="AHQ217" s="1">
        <v>0</v>
      </c>
      <c r="AHR217" s="1">
        <v>0</v>
      </c>
      <c r="AIN217" s="1">
        <v>0</v>
      </c>
      <c r="AIO217" s="1">
        <v>0</v>
      </c>
      <c r="AIT217" s="3">
        <v>0</v>
      </c>
      <c r="AIU217" s="1">
        <v>2</v>
      </c>
      <c r="AIV217" s="1">
        <v>0</v>
      </c>
      <c r="AIW217" s="1">
        <v>0</v>
      </c>
      <c r="AJB217" s="1">
        <v>83</v>
      </c>
      <c r="AJC217" s="1">
        <v>50</v>
      </c>
    </row>
    <row r="218" spans="1:939" s="1" customFormat="1">
      <c r="B218" s="1">
        <v>13</v>
      </c>
      <c r="C218" s="1">
        <v>0</v>
      </c>
      <c r="Z218" s="1">
        <v>0</v>
      </c>
      <c r="AA218" s="1">
        <v>1</v>
      </c>
      <c r="AB218" s="1" t="s">
        <v>7741</v>
      </c>
      <c r="AC218" s="1">
        <v>3</v>
      </c>
      <c r="AD218" s="1">
        <v>0</v>
      </c>
      <c r="AE218" s="1">
        <v>1</v>
      </c>
      <c r="AF218" s="1">
        <v>0</v>
      </c>
      <c r="AG218" s="1">
        <v>0</v>
      </c>
      <c r="AI218" s="1">
        <v>124</v>
      </c>
      <c r="AL218" s="1">
        <v>116</v>
      </c>
      <c r="DR218" s="1">
        <v>70</v>
      </c>
      <c r="DU218" s="1">
        <v>72</v>
      </c>
      <c r="HA218" s="1">
        <v>2</v>
      </c>
      <c r="HD218" s="1">
        <v>2</v>
      </c>
      <c r="HT218" s="1">
        <v>0</v>
      </c>
      <c r="HW218" s="1">
        <v>0</v>
      </c>
      <c r="IP218" s="1">
        <v>96</v>
      </c>
      <c r="IQ218" s="1">
        <v>86</v>
      </c>
      <c r="IR218" s="1">
        <v>95</v>
      </c>
      <c r="IS218" s="1">
        <v>95</v>
      </c>
      <c r="LX218" s="1">
        <v>102</v>
      </c>
      <c r="MA218" s="1">
        <v>102</v>
      </c>
      <c r="PG218" s="1">
        <v>20</v>
      </c>
      <c r="PJ218" s="1">
        <v>20</v>
      </c>
      <c r="SP218" s="1">
        <v>97.6</v>
      </c>
      <c r="SS218" s="1">
        <v>98.2</v>
      </c>
      <c r="VX218" s="1">
        <v>0</v>
      </c>
      <c r="WA218" s="1">
        <v>1</v>
      </c>
      <c r="WQ218" s="1">
        <v>1</v>
      </c>
      <c r="WR218" s="1">
        <v>0</v>
      </c>
      <c r="WS218" s="1">
        <v>0</v>
      </c>
      <c r="WT218" s="1">
        <v>0</v>
      </c>
      <c r="ZY218" s="1">
        <v>378.2</v>
      </c>
      <c r="ZZ218" s="1">
        <v>377.4</v>
      </c>
      <c r="AAY218" s="1">
        <v>28</v>
      </c>
      <c r="AAZ218" s="1">
        <v>30</v>
      </c>
      <c r="ABC218" s="1">
        <v>12.6</v>
      </c>
      <c r="ABF218" s="1">
        <v>37</v>
      </c>
      <c r="ABU218" s="1">
        <v>134</v>
      </c>
      <c r="ABV218" s="1">
        <v>134</v>
      </c>
      <c r="ABX218" s="1">
        <v>3.3</v>
      </c>
      <c r="ABY218" s="1">
        <v>3.2</v>
      </c>
      <c r="ACA218" s="1">
        <v>91</v>
      </c>
      <c r="ACB218" s="1">
        <v>95</v>
      </c>
      <c r="ACD218" s="1">
        <v>9.8000000000000007</v>
      </c>
      <c r="ACE218" s="1">
        <v>1.08</v>
      </c>
      <c r="ACG218" s="1">
        <v>96</v>
      </c>
      <c r="ACH218" s="1">
        <v>108</v>
      </c>
      <c r="ACQ218" s="1">
        <v>15</v>
      </c>
      <c r="ACR218" s="1">
        <v>16</v>
      </c>
      <c r="ACT218" s="1">
        <v>0.74</v>
      </c>
      <c r="ACU218" s="1">
        <v>0.7</v>
      </c>
      <c r="ACW218" s="1">
        <v>15</v>
      </c>
      <c r="ACX218" s="1">
        <v>13</v>
      </c>
      <c r="ADR218" s="1">
        <v>2.1</v>
      </c>
      <c r="AGS218" s="1">
        <v>1</v>
      </c>
      <c r="AGT218" s="1">
        <v>0</v>
      </c>
      <c r="AGU218" s="1">
        <v>1</v>
      </c>
      <c r="AGV218" s="1">
        <v>0</v>
      </c>
      <c r="AGW218" s="1">
        <v>1</v>
      </c>
      <c r="AGX218" s="1">
        <v>0</v>
      </c>
      <c r="AGY218" s="1">
        <v>0</v>
      </c>
      <c r="AGZ218" s="1">
        <v>2</v>
      </c>
      <c r="AHA218" s="1">
        <v>0</v>
      </c>
      <c r="AHB218" s="1">
        <v>0</v>
      </c>
      <c r="AHC218" s="1">
        <v>1</v>
      </c>
      <c r="AHD218" s="1">
        <v>0</v>
      </c>
      <c r="AHE218" s="1">
        <v>0</v>
      </c>
      <c r="AHF218" s="1">
        <v>0</v>
      </c>
      <c r="AHH218" s="1">
        <v>0</v>
      </c>
      <c r="AHI218" s="1">
        <v>0</v>
      </c>
      <c r="AHK218" s="1">
        <v>0</v>
      </c>
      <c r="AHL218" s="1">
        <v>0</v>
      </c>
      <c r="AHM218" s="1">
        <v>0</v>
      </c>
      <c r="AHN218" s="1">
        <v>0</v>
      </c>
      <c r="AHO218" s="1">
        <v>0</v>
      </c>
      <c r="AHP218" s="1">
        <v>0</v>
      </c>
      <c r="AHQ218" s="1">
        <v>0</v>
      </c>
      <c r="AHR218" s="1">
        <v>0</v>
      </c>
      <c r="AIN218" s="1">
        <v>0</v>
      </c>
      <c r="AIO218" s="1">
        <v>0</v>
      </c>
      <c r="AIT218" s="3">
        <v>0</v>
      </c>
      <c r="AIU218" s="1">
        <v>2</v>
      </c>
      <c r="AIV218" s="1">
        <v>0</v>
      </c>
      <c r="AIW218" s="1">
        <v>0</v>
      </c>
      <c r="AJB218" s="1">
        <v>55</v>
      </c>
      <c r="AJC218" s="1">
        <v>56</v>
      </c>
    </row>
    <row r="219" spans="1:939" s="1" customFormat="1">
      <c r="B219" s="1">
        <v>14</v>
      </c>
      <c r="C219" s="1">
        <v>1</v>
      </c>
      <c r="D219" s="1" t="s">
        <v>7742</v>
      </c>
      <c r="O219" s="1">
        <v>0</v>
      </c>
      <c r="Z219" s="1">
        <v>0</v>
      </c>
      <c r="AA219" s="1">
        <v>1</v>
      </c>
      <c r="AB219" s="1" t="s">
        <v>7743</v>
      </c>
      <c r="AC219" s="1">
        <v>2</v>
      </c>
      <c r="AD219" s="1">
        <v>0</v>
      </c>
      <c r="AE219" s="1">
        <v>2</v>
      </c>
      <c r="AF219" s="1">
        <v>0</v>
      </c>
      <c r="AG219" s="1">
        <v>0</v>
      </c>
      <c r="AI219" s="1">
        <v>124</v>
      </c>
      <c r="AL219" s="1">
        <v>118</v>
      </c>
      <c r="DR219" s="1">
        <v>76</v>
      </c>
      <c r="DU219" s="1">
        <v>74</v>
      </c>
      <c r="HA219" s="1">
        <v>2</v>
      </c>
      <c r="HD219" s="1">
        <v>2</v>
      </c>
      <c r="HT219" s="1">
        <v>0</v>
      </c>
      <c r="HW219" s="1">
        <v>0</v>
      </c>
      <c r="IP219" s="1">
        <v>96</v>
      </c>
      <c r="IQ219" s="1">
        <v>86.5</v>
      </c>
      <c r="IR219" s="1">
        <v>94</v>
      </c>
      <c r="IS219" s="1">
        <v>98</v>
      </c>
      <c r="IT219" s="1">
        <v>94.5</v>
      </c>
      <c r="IU219" s="1">
        <v>92</v>
      </c>
      <c r="LX219" s="1">
        <v>94</v>
      </c>
      <c r="MA219" s="1">
        <v>100</v>
      </c>
      <c r="PG219" s="1">
        <v>20</v>
      </c>
      <c r="PJ219" s="1">
        <v>20</v>
      </c>
      <c r="SP219" s="1">
        <v>99.1</v>
      </c>
      <c r="SS219" s="1">
        <v>98.4</v>
      </c>
      <c r="VX219" s="1">
        <v>1</v>
      </c>
      <c r="WA219" s="1">
        <v>1</v>
      </c>
      <c r="WQ219" s="1">
        <v>1</v>
      </c>
      <c r="WR219" s="1">
        <v>0</v>
      </c>
      <c r="WS219" s="1">
        <v>0</v>
      </c>
      <c r="WT219" s="1">
        <v>1</v>
      </c>
      <c r="WU219" s="1">
        <v>0</v>
      </c>
      <c r="WV219" s="1">
        <v>0</v>
      </c>
      <c r="ZY219" s="1">
        <v>377.8</v>
      </c>
      <c r="ZZ219" s="1">
        <v>375.8</v>
      </c>
      <c r="AAY219" s="1">
        <v>27</v>
      </c>
      <c r="ABU219" s="1">
        <v>135</v>
      </c>
      <c r="ABX219" s="1">
        <v>3.1</v>
      </c>
      <c r="ACA219" s="1">
        <v>92</v>
      </c>
      <c r="ACD219" s="1">
        <v>9.8000000000000007</v>
      </c>
      <c r="ACG219" s="1">
        <v>126</v>
      </c>
      <c r="ACQ219" s="1">
        <v>17</v>
      </c>
      <c r="ACT219" s="1">
        <v>0.81</v>
      </c>
      <c r="ACW219" s="1">
        <v>16</v>
      </c>
      <c r="ADR219" s="1">
        <v>2</v>
      </c>
      <c r="AGS219" s="1">
        <v>1</v>
      </c>
      <c r="AGT219" s="1">
        <v>0</v>
      </c>
      <c r="AGU219" s="1">
        <v>1</v>
      </c>
      <c r="AGV219" s="1">
        <v>0</v>
      </c>
      <c r="AGW219" s="1">
        <v>1</v>
      </c>
      <c r="AGX219" s="1">
        <v>0</v>
      </c>
      <c r="AGY219" s="1">
        <v>0</v>
      </c>
      <c r="AGZ219" s="1">
        <v>2</v>
      </c>
      <c r="AHA219" s="1">
        <v>0</v>
      </c>
      <c r="AHB219" s="1">
        <v>0</v>
      </c>
      <c r="AHC219" s="1">
        <v>1</v>
      </c>
      <c r="AHD219" s="1">
        <v>0</v>
      </c>
      <c r="AHE219" s="1">
        <v>0</v>
      </c>
      <c r="AHF219" s="1">
        <v>0</v>
      </c>
      <c r="AHH219" s="1">
        <v>0</v>
      </c>
      <c r="AHI219" s="1">
        <v>0</v>
      </c>
      <c r="AHK219" s="1">
        <v>0</v>
      </c>
      <c r="AHL219" s="1">
        <v>0</v>
      </c>
      <c r="AHM219" s="1">
        <v>0</v>
      </c>
      <c r="AHN219" s="1">
        <v>0</v>
      </c>
      <c r="AHO219" s="1">
        <v>0</v>
      </c>
      <c r="AHP219" s="1">
        <v>0</v>
      </c>
      <c r="AHQ219" s="1">
        <v>0</v>
      </c>
      <c r="AHR219" s="1">
        <v>0</v>
      </c>
      <c r="AIN219" s="1">
        <v>0</v>
      </c>
      <c r="AIO219" s="1">
        <v>0</v>
      </c>
      <c r="AIT219" s="3">
        <v>0</v>
      </c>
      <c r="AIU219" s="1">
        <v>2</v>
      </c>
      <c r="AIV219" s="1">
        <v>0</v>
      </c>
      <c r="AIW219" s="1">
        <v>0</v>
      </c>
      <c r="AJB219" s="1">
        <v>55</v>
      </c>
      <c r="AJC219" s="1">
        <v>24</v>
      </c>
    </row>
    <row r="220" spans="1:939" s="1" customFormat="1">
      <c r="B220" s="1">
        <v>15</v>
      </c>
      <c r="C220" s="1">
        <v>1</v>
      </c>
      <c r="D220" s="1" t="s">
        <v>5062</v>
      </c>
      <c r="E220" s="1" t="s">
        <v>7744</v>
      </c>
      <c r="F220" s="1" t="s">
        <v>3682</v>
      </c>
      <c r="O220" s="1">
        <v>0</v>
      </c>
      <c r="P220" s="1">
        <v>1</v>
      </c>
      <c r="Q220" s="1">
        <v>0</v>
      </c>
      <c r="Z220" s="1">
        <v>0</v>
      </c>
      <c r="AA220" s="1">
        <v>2</v>
      </c>
      <c r="AB220" s="1" t="s">
        <v>7745</v>
      </c>
      <c r="AC220" s="1">
        <v>0</v>
      </c>
      <c r="AE220" s="1">
        <v>3</v>
      </c>
      <c r="AF220" s="1">
        <v>0</v>
      </c>
      <c r="AG220" s="1">
        <v>1</v>
      </c>
      <c r="AH220" s="1">
        <v>0</v>
      </c>
      <c r="AI220" s="1">
        <v>122</v>
      </c>
      <c r="AJ220" s="1">
        <v>118</v>
      </c>
      <c r="DR220" s="1">
        <v>90</v>
      </c>
      <c r="DS220" s="1">
        <v>66</v>
      </c>
      <c r="HA220" s="1">
        <v>2</v>
      </c>
      <c r="HB220" s="1">
        <v>2</v>
      </c>
      <c r="HT220" s="1">
        <v>0</v>
      </c>
      <c r="HU220" s="1">
        <v>0</v>
      </c>
      <c r="IP220" s="1">
        <v>96</v>
      </c>
      <c r="IQ220" s="1">
        <v>95</v>
      </c>
      <c r="LX220" s="1">
        <v>86</v>
      </c>
      <c r="LY220" s="1">
        <v>104</v>
      </c>
      <c r="PG220" s="1">
        <v>20</v>
      </c>
      <c r="PH220" s="1">
        <v>22</v>
      </c>
      <c r="SP220" s="1">
        <v>99.5</v>
      </c>
      <c r="SQ220" s="1">
        <v>97.7</v>
      </c>
      <c r="VX220" s="1">
        <v>1</v>
      </c>
      <c r="VY220" s="1">
        <v>1</v>
      </c>
      <c r="WQ220" s="1">
        <v>0</v>
      </c>
      <c r="WR220" s="1">
        <v>0</v>
      </c>
      <c r="ZY220" s="1">
        <v>380.4</v>
      </c>
      <c r="ZZ220" s="1">
        <v>378.2</v>
      </c>
      <c r="AAY220" s="1">
        <v>26</v>
      </c>
      <c r="ABU220" s="1">
        <v>136</v>
      </c>
      <c r="ABX220" s="1">
        <v>3.6</v>
      </c>
      <c r="ACA220" s="1">
        <v>94</v>
      </c>
      <c r="ACD220" s="1">
        <v>9.6</v>
      </c>
      <c r="ACG220" s="1">
        <v>102</v>
      </c>
      <c r="ACQ220" s="1">
        <v>15</v>
      </c>
      <c r="ACT220" s="1">
        <v>0.75</v>
      </c>
      <c r="ACW220" s="1">
        <v>16</v>
      </c>
      <c r="ADR220" s="1">
        <v>1.8</v>
      </c>
      <c r="AGS220" s="1">
        <v>0</v>
      </c>
      <c r="AGT220" s="1">
        <v>0</v>
      </c>
      <c r="AGU220" s="1">
        <v>0</v>
      </c>
      <c r="AGV220" s="1">
        <v>0</v>
      </c>
      <c r="AGW220" s="1">
        <v>1</v>
      </c>
      <c r="AGX220" s="1">
        <v>0</v>
      </c>
      <c r="AGY220" s="1">
        <v>0</v>
      </c>
      <c r="AGZ220" s="1">
        <v>2</v>
      </c>
      <c r="AHA220" s="1">
        <v>0</v>
      </c>
      <c r="AHB220" s="1">
        <v>0</v>
      </c>
      <c r="AHC220" s="1">
        <v>1</v>
      </c>
      <c r="AHD220" s="1">
        <v>0</v>
      </c>
      <c r="AHE220" s="1">
        <v>0</v>
      </c>
      <c r="AHF220" s="1">
        <v>0</v>
      </c>
      <c r="AHH220" s="1">
        <v>0</v>
      </c>
      <c r="AHI220" s="1">
        <v>0</v>
      </c>
      <c r="AHK220" s="1">
        <v>0</v>
      </c>
      <c r="AHL220" s="1">
        <v>0</v>
      </c>
      <c r="AHM220" s="1">
        <v>0</v>
      </c>
      <c r="AHN220" s="1">
        <v>0</v>
      </c>
      <c r="AHO220" s="1">
        <v>0</v>
      </c>
      <c r="AHP220" s="1">
        <v>0</v>
      </c>
      <c r="AHQ220" s="1">
        <v>0</v>
      </c>
      <c r="AHR220" s="1">
        <v>0</v>
      </c>
      <c r="AIN220" s="1">
        <v>0</v>
      </c>
      <c r="AIO220" s="1">
        <v>0</v>
      </c>
      <c r="AIT220" s="3">
        <v>1</v>
      </c>
      <c r="AIU220" s="1">
        <v>1</v>
      </c>
      <c r="AIV220" s="1">
        <v>0</v>
      </c>
      <c r="AIW220" s="1">
        <v>0</v>
      </c>
      <c r="AIX220" s="1">
        <v>40</v>
      </c>
      <c r="AJB220" s="1">
        <v>43</v>
      </c>
    </row>
    <row r="221" spans="1:939" s="80" customFormat="1">
      <c r="B221" s="80">
        <v>16</v>
      </c>
      <c r="C221" s="80">
        <v>1</v>
      </c>
      <c r="D221" s="80" t="s">
        <v>7746</v>
      </c>
      <c r="O221" s="80">
        <v>0</v>
      </c>
      <c r="Z221" s="80">
        <v>0</v>
      </c>
      <c r="AA221" s="80">
        <v>2</v>
      </c>
      <c r="AB221" s="80" t="s">
        <v>7747</v>
      </c>
      <c r="AC221" s="80">
        <v>1</v>
      </c>
      <c r="AD221" s="80">
        <v>0</v>
      </c>
      <c r="AE221" s="80">
        <v>0</v>
      </c>
      <c r="AG221" s="80">
        <v>0</v>
      </c>
      <c r="AI221" s="80">
        <v>116</v>
      </c>
      <c r="DR221" s="80">
        <v>60</v>
      </c>
      <c r="HA221" s="80">
        <v>2</v>
      </c>
      <c r="HT221" s="80">
        <v>0</v>
      </c>
      <c r="IP221" s="80">
        <v>94</v>
      </c>
      <c r="LX221" s="80">
        <v>88</v>
      </c>
      <c r="PG221" s="80">
        <v>20</v>
      </c>
      <c r="SP221" s="80">
        <v>97.7</v>
      </c>
      <c r="VX221" s="80">
        <v>1</v>
      </c>
      <c r="WQ221" s="80">
        <v>0</v>
      </c>
      <c r="ZY221" s="80">
        <v>380</v>
      </c>
      <c r="AGS221" s="80">
        <v>0</v>
      </c>
      <c r="AGT221" s="80">
        <v>0</v>
      </c>
      <c r="AGU221" s="80">
        <v>0</v>
      </c>
      <c r="AGV221" s="80">
        <v>0</v>
      </c>
      <c r="AGW221" s="80">
        <v>1</v>
      </c>
      <c r="AGX221" s="80">
        <v>0</v>
      </c>
      <c r="AGY221" s="80">
        <v>0</v>
      </c>
      <c r="AGZ221" s="80">
        <v>0</v>
      </c>
      <c r="AHA221" s="80">
        <v>0</v>
      </c>
      <c r="AHB221" s="80">
        <v>0</v>
      </c>
      <c r="AHC221" s="80">
        <v>1</v>
      </c>
      <c r="AHD221" s="80">
        <v>0</v>
      </c>
      <c r="AHE221" s="80">
        <v>0</v>
      </c>
      <c r="AHF221" s="80">
        <v>0</v>
      </c>
      <c r="AHH221" s="80">
        <v>0</v>
      </c>
      <c r="AHI221" s="80">
        <v>0</v>
      </c>
      <c r="AHK221" s="80">
        <v>0</v>
      </c>
      <c r="AHL221" s="80">
        <v>0</v>
      </c>
      <c r="AHM221" s="80">
        <v>0</v>
      </c>
      <c r="AHN221" s="80">
        <v>0</v>
      </c>
      <c r="AHO221" s="80">
        <v>0</v>
      </c>
      <c r="AHP221" s="80">
        <v>0</v>
      </c>
      <c r="AHQ221" s="80">
        <v>0</v>
      </c>
      <c r="AHR221" s="80">
        <v>0</v>
      </c>
      <c r="AIN221" s="80">
        <v>0</v>
      </c>
      <c r="AIO221" s="80">
        <v>0</v>
      </c>
      <c r="AIT221" s="86">
        <v>1</v>
      </c>
      <c r="AIU221" s="80">
        <v>0</v>
      </c>
      <c r="AIV221" s="80">
        <v>0</v>
      </c>
      <c r="AIW221" s="80">
        <v>0</v>
      </c>
      <c r="AIX221" s="80">
        <v>52</v>
      </c>
    </row>
    <row r="222" spans="1:939" s="1" customFormat="1">
      <c r="A222" s="1">
        <v>41</v>
      </c>
      <c r="B222" s="1">
        <v>1</v>
      </c>
      <c r="C222" s="1">
        <v>0</v>
      </c>
      <c r="Z222" s="1">
        <v>0</v>
      </c>
      <c r="AA222" s="1">
        <v>1</v>
      </c>
      <c r="AB222" s="1" t="s">
        <v>7748</v>
      </c>
      <c r="AC222" s="1">
        <v>0</v>
      </c>
      <c r="AE222" s="1">
        <v>0</v>
      </c>
      <c r="AG222" s="1">
        <v>0</v>
      </c>
      <c r="AI222" s="1">
        <v>108</v>
      </c>
      <c r="DR222" s="1">
        <v>70</v>
      </c>
      <c r="HA222" s="1">
        <v>2</v>
      </c>
      <c r="HT222" s="1">
        <v>0</v>
      </c>
      <c r="IP222" s="1">
        <v>94</v>
      </c>
      <c r="LX222" s="1">
        <v>112</v>
      </c>
      <c r="PG222" s="1">
        <v>20</v>
      </c>
      <c r="SP222" s="1">
        <v>98</v>
      </c>
      <c r="VX222" s="1">
        <v>1</v>
      </c>
      <c r="WQ222" s="1">
        <v>0</v>
      </c>
      <c r="AGS222" s="1">
        <v>0</v>
      </c>
      <c r="AGT222" s="1">
        <v>0</v>
      </c>
      <c r="AGU222" s="1">
        <v>0</v>
      </c>
      <c r="AGV222" s="1">
        <v>0</v>
      </c>
      <c r="AGW222" s="1">
        <v>0</v>
      </c>
      <c r="AGX222" s="1">
        <v>0</v>
      </c>
      <c r="AGY222" s="1">
        <v>0</v>
      </c>
      <c r="AGZ222" s="1">
        <v>0</v>
      </c>
      <c r="AHA222" s="1">
        <v>0</v>
      </c>
      <c r="AHB222" s="1">
        <v>0</v>
      </c>
      <c r="AHC222" s="1">
        <v>1</v>
      </c>
      <c r="AHD222" s="1">
        <v>0</v>
      </c>
      <c r="AHE222" s="1">
        <v>0</v>
      </c>
      <c r="AHF222" s="1">
        <v>0</v>
      </c>
      <c r="AHH222" s="1">
        <v>0</v>
      </c>
      <c r="AHI222" s="1">
        <v>0</v>
      </c>
      <c r="AHK222" s="1">
        <v>0</v>
      </c>
      <c r="AHL222" s="1">
        <v>0</v>
      </c>
      <c r="AHM222" s="1">
        <v>0</v>
      </c>
      <c r="AHN222" s="1">
        <v>0</v>
      </c>
      <c r="AHO222" s="1">
        <v>1</v>
      </c>
      <c r="AHP222" s="1">
        <v>0</v>
      </c>
      <c r="AHQ222" s="1">
        <v>0</v>
      </c>
      <c r="AHR222" s="1">
        <v>0</v>
      </c>
      <c r="AIM222" s="1">
        <v>0</v>
      </c>
      <c r="AIN222" s="1">
        <v>0</v>
      </c>
      <c r="AIO222" s="1">
        <v>0</v>
      </c>
      <c r="AIP222" s="1">
        <v>1</v>
      </c>
      <c r="AIQ222" s="1">
        <v>1</v>
      </c>
      <c r="AIR222" s="1">
        <v>0</v>
      </c>
      <c r="AIS222" s="1">
        <v>1</v>
      </c>
      <c r="AIT222" s="3">
        <v>1</v>
      </c>
      <c r="AIU222" s="1">
        <v>0</v>
      </c>
      <c r="AIV222" s="1">
        <v>0</v>
      </c>
      <c r="AIW222" s="1">
        <v>0</v>
      </c>
      <c r="AIX222" s="1">
        <v>47</v>
      </c>
    </row>
    <row r="223" spans="1:939" s="1" customFormat="1">
      <c r="B223" s="1">
        <v>2</v>
      </c>
      <c r="C223" s="1">
        <v>1</v>
      </c>
      <c r="D223" s="1" t="s">
        <v>6191</v>
      </c>
      <c r="O223" s="1">
        <v>0</v>
      </c>
      <c r="Z223" s="1">
        <v>0</v>
      </c>
      <c r="AA223" s="1">
        <v>1</v>
      </c>
      <c r="AB223" s="1" t="s">
        <v>7749</v>
      </c>
      <c r="AC223" s="1">
        <v>0</v>
      </c>
      <c r="AE223" s="1">
        <v>0</v>
      </c>
      <c r="AG223" s="1">
        <v>0</v>
      </c>
      <c r="AI223" s="1">
        <v>118</v>
      </c>
      <c r="AJ223" s="1">
        <v>106</v>
      </c>
      <c r="DR223" s="1">
        <v>76</v>
      </c>
      <c r="DS223" s="1">
        <v>60</v>
      </c>
      <c r="HA223" s="1">
        <v>2</v>
      </c>
      <c r="HB223" s="1">
        <v>2</v>
      </c>
      <c r="HT223" s="1">
        <v>0</v>
      </c>
      <c r="HU223" s="1">
        <v>0</v>
      </c>
      <c r="IP223" s="1">
        <v>96</v>
      </c>
      <c r="IQ223" s="1">
        <v>95</v>
      </c>
      <c r="LX223" s="1">
        <v>120</v>
      </c>
      <c r="LY223" s="1">
        <v>80</v>
      </c>
      <c r="PG223" s="1">
        <v>18</v>
      </c>
      <c r="PH223" s="1">
        <v>18</v>
      </c>
      <c r="SP223" s="1">
        <v>97.3</v>
      </c>
      <c r="SQ223" s="1">
        <v>97.7</v>
      </c>
      <c r="VX223" s="1">
        <v>1</v>
      </c>
      <c r="VY223" s="1">
        <v>1</v>
      </c>
      <c r="WQ223" s="1">
        <v>0</v>
      </c>
      <c r="WR223" s="1">
        <v>0</v>
      </c>
      <c r="AAY223" s="1">
        <v>10</v>
      </c>
      <c r="AAZ223" s="1">
        <v>21</v>
      </c>
      <c r="ABA223" s="1">
        <v>22</v>
      </c>
      <c r="ABD223" s="1">
        <v>11.9</v>
      </c>
      <c r="ABG223" s="1">
        <v>35</v>
      </c>
      <c r="ABU223" s="1">
        <v>148</v>
      </c>
      <c r="ABV223" s="1">
        <v>140</v>
      </c>
      <c r="ABW223" s="1">
        <v>142</v>
      </c>
      <c r="ABY223" s="1">
        <v>3.8</v>
      </c>
      <c r="ABZ223" s="1">
        <v>3.6</v>
      </c>
      <c r="ACA223" s="1">
        <v>125</v>
      </c>
      <c r="ACB223" s="1">
        <v>103</v>
      </c>
      <c r="ACC223" s="1">
        <v>104</v>
      </c>
      <c r="ACD223" s="1">
        <v>303</v>
      </c>
      <c r="ACE223" s="1">
        <v>8.1</v>
      </c>
      <c r="ACF223" s="1">
        <v>1.1399999999999999</v>
      </c>
      <c r="ACG223" s="1">
        <v>64</v>
      </c>
      <c r="ACH223" s="1">
        <v>119</v>
      </c>
      <c r="ACI223" s="1">
        <v>124</v>
      </c>
      <c r="ACQ223" s="1">
        <v>8</v>
      </c>
      <c r="ACR223" s="1">
        <v>16</v>
      </c>
      <c r="ACS223" s="1">
        <v>17</v>
      </c>
      <c r="ACT223" s="1">
        <v>0.33</v>
      </c>
      <c r="ACU223" s="1">
        <v>1.03</v>
      </c>
      <c r="ACV223" s="1">
        <v>1.1000000000000001</v>
      </c>
      <c r="ACW223" s="1">
        <v>13</v>
      </c>
      <c r="ACX223" s="1">
        <v>16</v>
      </c>
      <c r="ACY223" s="1">
        <v>20</v>
      </c>
      <c r="AGS223" s="1">
        <v>1</v>
      </c>
      <c r="AGT223" s="1">
        <v>1</v>
      </c>
      <c r="AGU223" s="1">
        <v>0</v>
      </c>
      <c r="AGV223" s="1">
        <v>0</v>
      </c>
      <c r="AGW223" s="1">
        <v>0</v>
      </c>
      <c r="AGX223" s="1">
        <v>0</v>
      </c>
      <c r="AGY223" s="1">
        <v>0</v>
      </c>
      <c r="AGZ223" s="1">
        <v>2</v>
      </c>
      <c r="AHA223" s="1">
        <v>0</v>
      </c>
      <c r="AHB223" s="1">
        <v>0</v>
      </c>
      <c r="AHC223" s="1">
        <v>1</v>
      </c>
      <c r="AHD223" s="1">
        <v>0</v>
      </c>
      <c r="AHE223" s="1">
        <v>0</v>
      </c>
      <c r="AHF223" s="1">
        <v>0</v>
      </c>
      <c r="AHH223" s="1">
        <v>0</v>
      </c>
      <c r="AHI223" s="1">
        <v>0</v>
      </c>
      <c r="AHK223" s="1">
        <v>0</v>
      </c>
      <c r="AHL223" s="1">
        <v>0</v>
      </c>
      <c r="AHM223" s="1">
        <v>0</v>
      </c>
      <c r="AHN223" s="1">
        <v>0</v>
      </c>
      <c r="AHO223" s="1">
        <v>1</v>
      </c>
      <c r="AHP223" s="1">
        <v>0</v>
      </c>
      <c r="AHQ223" s="1">
        <v>0</v>
      </c>
      <c r="AHR223" s="1">
        <v>0</v>
      </c>
      <c r="AIM223" s="1">
        <v>0</v>
      </c>
      <c r="AIN223" s="1">
        <v>0</v>
      </c>
      <c r="AIO223" s="1">
        <v>0</v>
      </c>
      <c r="AIR223" s="1">
        <v>0</v>
      </c>
      <c r="AIT223" s="3">
        <v>2</v>
      </c>
      <c r="AIU223" s="1">
        <v>0</v>
      </c>
      <c r="AIV223" s="1">
        <v>0</v>
      </c>
      <c r="AIW223" s="1">
        <v>0</v>
      </c>
      <c r="AIX223" s="1">
        <v>51</v>
      </c>
      <c r="AIY223" s="1">
        <v>52</v>
      </c>
    </row>
    <row r="224" spans="1:939" s="1" customFormat="1">
      <c r="B224" s="1">
        <v>3</v>
      </c>
      <c r="C224" s="1">
        <v>0</v>
      </c>
      <c r="Z224" s="1">
        <v>0</v>
      </c>
      <c r="AA224" s="1">
        <v>1</v>
      </c>
      <c r="AB224" s="1" t="s">
        <v>7750</v>
      </c>
      <c r="AC224" s="1">
        <v>0</v>
      </c>
      <c r="AE224" s="1">
        <v>0</v>
      </c>
      <c r="AG224" s="1">
        <v>0</v>
      </c>
      <c r="AI224" s="1">
        <v>118</v>
      </c>
      <c r="AJ224" s="1">
        <v>108</v>
      </c>
      <c r="DR224" s="1">
        <v>78</v>
      </c>
      <c r="DS224" s="1">
        <v>76</v>
      </c>
      <c r="HA224" s="1">
        <v>2</v>
      </c>
      <c r="HB224" s="1">
        <v>2</v>
      </c>
      <c r="HT224" s="1">
        <v>0</v>
      </c>
      <c r="HU224" s="1">
        <v>0</v>
      </c>
      <c r="IP224" s="1">
        <v>97</v>
      </c>
      <c r="IQ224" s="1">
        <v>98</v>
      </c>
      <c r="LX224" s="1">
        <v>124</v>
      </c>
      <c r="LY224" s="1">
        <v>80</v>
      </c>
      <c r="PG224" s="1">
        <v>18</v>
      </c>
      <c r="PH224" s="1">
        <v>18</v>
      </c>
      <c r="SP224" s="1">
        <v>98.9</v>
      </c>
      <c r="SQ224" s="1">
        <v>97.8</v>
      </c>
      <c r="VX224" s="1">
        <v>1</v>
      </c>
      <c r="VY224" s="1">
        <v>1</v>
      </c>
      <c r="WQ224" s="1">
        <v>0</v>
      </c>
      <c r="WR224" s="1">
        <v>0</v>
      </c>
      <c r="AAY224" s="1">
        <v>22</v>
      </c>
      <c r="ABH224" s="1">
        <v>3.6</v>
      </c>
      <c r="ABU224" s="1">
        <v>142</v>
      </c>
      <c r="ABX224" s="1">
        <v>4.4000000000000004</v>
      </c>
      <c r="ACA224" s="1">
        <v>104</v>
      </c>
      <c r="ACD224" s="1">
        <v>9.1</v>
      </c>
      <c r="ACG224" s="1">
        <v>94</v>
      </c>
      <c r="ACQ224" s="1">
        <v>12</v>
      </c>
      <c r="ACT224" s="1">
        <v>1.04</v>
      </c>
      <c r="ACW224" s="1">
        <v>16</v>
      </c>
      <c r="ADR224" s="1">
        <v>2</v>
      </c>
      <c r="AEK224" s="1">
        <v>41.7</v>
      </c>
      <c r="AGS224" s="1">
        <v>0</v>
      </c>
      <c r="AGT224" s="1">
        <v>0</v>
      </c>
      <c r="AGU224" s="1">
        <v>0</v>
      </c>
      <c r="AGV224" s="1">
        <v>0</v>
      </c>
      <c r="AGW224" s="1">
        <v>0</v>
      </c>
      <c r="AGX224" s="1">
        <v>0</v>
      </c>
      <c r="AGY224" s="1">
        <v>0</v>
      </c>
      <c r="AGZ224" s="1">
        <v>4</v>
      </c>
      <c r="AHA224" s="1">
        <v>0</v>
      </c>
      <c r="AHB224" s="1">
        <v>0</v>
      </c>
      <c r="AHC224" s="1">
        <v>1</v>
      </c>
      <c r="AHD224" s="1">
        <v>0</v>
      </c>
      <c r="AHE224" s="1">
        <v>0</v>
      </c>
      <c r="AHF224" s="1">
        <v>0</v>
      </c>
      <c r="AHH224" s="1">
        <v>0</v>
      </c>
      <c r="AHI224" s="1">
        <v>0</v>
      </c>
      <c r="AHK224" s="1">
        <v>0</v>
      </c>
      <c r="AHL224" s="1">
        <v>0</v>
      </c>
      <c r="AHM224" s="1">
        <v>0</v>
      </c>
      <c r="AHN224" s="1">
        <v>0</v>
      </c>
      <c r="AHO224" s="1">
        <v>1</v>
      </c>
      <c r="AHP224" s="1">
        <v>0</v>
      </c>
      <c r="AHQ224" s="1">
        <v>0</v>
      </c>
      <c r="AHR224" s="1">
        <v>0</v>
      </c>
      <c r="AIM224" s="1">
        <v>0</v>
      </c>
      <c r="AIN224" s="1">
        <v>0</v>
      </c>
      <c r="AIO224" s="1">
        <v>0</v>
      </c>
      <c r="AIR224" s="1">
        <v>0</v>
      </c>
      <c r="AIT224" s="3">
        <v>2</v>
      </c>
      <c r="AIU224" s="1">
        <v>0</v>
      </c>
      <c r="AIV224" s="1">
        <v>0</v>
      </c>
      <c r="AIW224" s="1">
        <v>0</v>
      </c>
      <c r="AIX224" s="1">
        <v>43</v>
      </c>
      <c r="AIY224" s="1">
        <v>41</v>
      </c>
    </row>
    <row r="225" spans="1:939" s="1" customFormat="1">
      <c r="B225" s="1">
        <v>4</v>
      </c>
      <c r="C225" s="1">
        <v>0</v>
      </c>
      <c r="Z225" s="1">
        <v>0</v>
      </c>
      <c r="AA225" s="1">
        <v>2</v>
      </c>
      <c r="AB225" s="1" t="s">
        <v>7751</v>
      </c>
      <c r="AC225" s="1">
        <v>0</v>
      </c>
      <c r="AE225" s="1">
        <v>2</v>
      </c>
      <c r="AF225" s="1">
        <v>0</v>
      </c>
      <c r="AG225" s="1">
        <v>0</v>
      </c>
      <c r="AI225" s="1">
        <v>108</v>
      </c>
      <c r="AJ225" s="1">
        <v>100</v>
      </c>
      <c r="DR225" s="1">
        <v>64</v>
      </c>
      <c r="DS225" s="1">
        <v>64</v>
      </c>
      <c r="HA225" s="1">
        <v>2</v>
      </c>
      <c r="HB225" s="1">
        <v>2</v>
      </c>
      <c r="HT225" s="1">
        <v>0</v>
      </c>
      <c r="HU225" s="1">
        <v>0</v>
      </c>
      <c r="IP225" s="1">
        <v>98</v>
      </c>
      <c r="IQ225" s="1">
        <v>98</v>
      </c>
      <c r="LX225" s="1">
        <v>120</v>
      </c>
      <c r="LY225" s="1">
        <v>76</v>
      </c>
      <c r="PG225" s="1">
        <v>16</v>
      </c>
      <c r="PH225" s="1">
        <v>16</v>
      </c>
      <c r="SP225" s="1">
        <v>98.6</v>
      </c>
      <c r="SQ225" s="1">
        <v>98.4</v>
      </c>
      <c r="VX225" s="1">
        <v>1</v>
      </c>
      <c r="VY225" s="1">
        <v>1</v>
      </c>
      <c r="WQ225" s="1">
        <v>0</v>
      </c>
      <c r="WR225" s="1">
        <v>0</v>
      </c>
      <c r="AGS225" s="1">
        <v>0</v>
      </c>
      <c r="AGT225" s="1">
        <v>0</v>
      </c>
      <c r="AGU225" s="1">
        <v>0</v>
      </c>
      <c r="AGV225" s="1">
        <v>0</v>
      </c>
      <c r="AGW225" s="1">
        <v>0</v>
      </c>
      <c r="AGX225" s="1">
        <v>1</v>
      </c>
      <c r="AGY225" s="1">
        <v>0</v>
      </c>
      <c r="AGZ225" s="1">
        <v>0</v>
      </c>
      <c r="AHA225" s="1">
        <v>0</v>
      </c>
      <c r="AHB225" s="1">
        <v>0</v>
      </c>
      <c r="AHC225" s="1">
        <v>1</v>
      </c>
      <c r="AHD225" s="1">
        <v>0</v>
      </c>
      <c r="AHE225" s="1">
        <v>0</v>
      </c>
      <c r="AHF225" s="1">
        <v>0</v>
      </c>
      <c r="AHH225" s="1">
        <v>0</v>
      </c>
      <c r="AHI225" s="1">
        <v>0</v>
      </c>
      <c r="AHK225" s="1">
        <v>0</v>
      </c>
      <c r="AHL225" s="1">
        <v>0</v>
      </c>
      <c r="AHM225" s="1">
        <v>0</v>
      </c>
      <c r="AHN225" s="1">
        <v>0</v>
      </c>
      <c r="AHO225" s="1">
        <v>1</v>
      </c>
      <c r="AHP225" s="1">
        <v>0</v>
      </c>
      <c r="AHQ225" s="1">
        <v>0</v>
      </c>
      <c r="AHR225" s="1">
        <v>0</v>
      </c>
      <c r="AIM225" s="1">
        <v>0</v>
      </c>
      <c r="AIN225" s="1">
        <v>0</v>
      </c>
      <c r="AIO225" s="1">
        <v>0</v>
      </c>
      <c r="AIR225" s="1">
        <v>0</v>
      </c>
      <c r="AIT225" s="3">
        <v>0</v>
      </c>
      <c r="AIU225" s="1">
        <v>2</v>
      </c>
      <c r="AIV225" s="1">
        <v>0</v>
      </c>
      <c r="AIW225" s="1">
        <v>0</v>
      </c>
      <c r="AJB225" s="1">
        <v>53</v>
      </c>
      <c r="AJC225" s="1">
        <v>24</v>
      </c>
    </row>
    <row r="226" spans="1:939" s="1" customFormat="1">
      <c r="B226" s="1">
        <v>5</v>
      </c>
      <c r="C226" s="1">
        <v>0</v>
      </c>
      <c r="Z226" s="1">
        <v>0</v>
      </c>
      <c r="AA226" s="1">
        <v>2</v>
      </c>
      <c r="AB226" s="1" t="s">
        <v>7752</v>
      </c>
      <c r="AC226" s="1">
        <v>0</v>
      </c>
      <c r="AE226" s="1">
        <v>0</v>
      </c>
      <c r="AG226" s="1">
        <v>0</v>
      </c>
      <c r="AI226" s="1">
        <v>118</v>
      </c>
      <c r="AJ226" s="1">
        <v>120</v>
      </c>
      <c r="DR226" s="1">
        <v>76</v>
      </c>
      <c r="DS226" s="1">
        <v>82</v>
      </c>
      <c r="HA226" s="1">
        <v>2</v>
      </c>
      <c r="HB226" s="1">
        <v>2</v>
      </c>
      <c r="HT226" s="1">
        <v>0</v>
      </c>
      <c r="HU226" s="1">
        <v>0</v>
      </c>
      <c r="IP226" s="1">
        <v>97</v>
      </c>
      <c r="IQ226" s="1">
        <v>98</v>
      </c>
      <c r="LX226" s="1">
        <v>112</v>
      </c>
      <c r="LY226" s="1">
        <v>92</v>
      </c>
      <c r="PG226" s="1">
        <v>18</v>
      </c>
      <c r="PH226" s="1">
        <v>16</v>
      </c>
      <c r="SP226" s="1">
        <v>98.4</v>
      </c>
      <c r="SQ226" s="1">
        <v>97.8</v>
      </c>
      <c r="VX226" s="1">
        <v>1</v>
      </c>
      <c r="VY226" s="1">
        <v>1</v>
      </c>
      <c r="WQ226" s="1">
        <v>0</v>
      </c>
      <c r="WR226" s="1">
        <v>0</v>
      </c>
      <c r="AAY226" s="1">
        <v>24</v>
      </c>
      <c r="ABB226" s="1">
        <v>12.5</v>
      </c>
      <c r="ABE226" s="1">
        <v>40.299999999999997</v>
      </c>
      <c r="ABH226" s="1">
        <v>3.9</v>
      </c>
      <c r="ABM226" s="1">
        <v>14.36</v>
      </c>
      <c r="ABO226" s="1">
        <v>446</v>
      </c>
      <c r="ABU226" s="1">
        <v>144</v>
      </c>
      <c r="ABX226" s="1">
        <v>4.5</v>
      </c>
      <c r="ACA226" s="1">
        <v>102</v>
      </c>
      <c r="ACD226" s="1">
        <v>9.5</v>
      </c>
      <c r="ACG226" s="1">
        <v>59</v>
      </c>
      <c r="ACQ226" s="1">
        <v>10</v>
      </c>
      <c r="ACT226" s="1">
        <v>0.95</v>
      </c>
      <c r="ACW226" s="1">
        <v>18</v>
      </c>
      <c r="ACZ226" s="1">
        <v>6.7</v>
      </c>
      <c r="ADB226" s="1">
        <v>3.8</v>
      </c>
      <c r="ADD226" s="1" t="s">
        <v>6057</v>
      </c>
      <c r="ADF226" s="1">
        <v>2.9</v>
      </c>
      <c r="ADH226" s="1">
        <v>53</v>
      </c>
      <c r="ADJ226" s="1">
        <v>18</v>
      </c>
      <c r="ADL226" s="1">
        <v>20</v>
      </c>
      <c r="AGS226" s="1">
        <v>0</v>
      </c>
      <c r="AGT226" s="1">
        <v>0</v>
      </c>
      <c r="AGU226" s="1">
        <v>0</v>
      </c>
      <c r="AGV226" s="1">
        <v>0</v>
      </c>
      <c r="AGW226" s="1">
        <v>0</v>
      </c>
      <c r="AGX226" s="1">
        <v>1</v>
      </c>
      <c r="AGY226" s="1">
        <v>0</v>
      </c>
      <c r="AGZ226" s="1">
        <v>3</v>
      </c>
      <c r="AHA226" s="1">
        <v>0</v>
      </c>
      <c r="AHB226" s="1">
        <v>0</v>
      </c>
      <c r="AHC226" s="1">
        <v>1</v>
      </c>
      <c r="AHD226" s="1">
        <v>0</v>
      </c>
      <c r="AHE226" s="1">
        <v>0</v>
      </c>
      <c r="AHF226" s="1">
        <v>0</v>
      </c>
      <c r="AHH226" s="1">
        <v>0</v>
      </c>
      <c r="AHI226" s="1">
        <v>0</v>
      </c>
      <c r="AHK226" s="1">
        <v>0</v>
      </c>
      <c r="AHL226" s="1">
        <v>0</v>
      </c>
      <c r="AHM226" s="1">
        <v>0</v>
      </c>
      <c r="AHN226" s="1">
        <v>0</v>
      </c>
      <c r="AHO226" s="1">
        <v>1</v>
      </c>
      <c r="AHP226" s="1">
        <v>0</v>
      </c>
      <c r="AHQ226" s="1">
        <v>0</v>
      </c>
      <c r="AHR226" s="1">
        <v>0</v>
      </c>
      <c r="AIM226" s="1">
        <v>0</v>
      </c>
      <c r="AIN226" s="1">
        <v>0</v>
      </c>
      <c r="AIO226" s="1">
        <v>0</v>
      </c>
      <c r="AIR226" s="1">
        <v>0</v>
      </c>
      <c r="AIT226" s="3">
        <v>0</v>
      </c>
      <c r="AIU226" s="1">
        <v>2</v>
      </c>
      <c r="AIV226" s="1">
        <v>0</v>
      </c>
      <c r="AIW226" s="1">
        <v>0</v>
      </c>
      <c r="AJB226" s="1">
        <v>43</v>
      </c>
      <c r="AJC226" s="1">
        <v>35</v>
      </c>
    </row>
    <row r="227" spans="1:939" s="80" customFormat="1">
      <c r="B227" s="80">
        <v>6</v>
      </c>
      <c r="C227" s="80">
        <v>0</v>
      </c>
      <c r="Z227" s="80">
        <v>0</v>
      </c>
      <c r="AA227" s="80">
        <v>2</v>
      </c>
      <c r="AB227" s="80" t="s">
        <v>7753</v>
      </c>
      <c r="AC227" s="80">
        <v>0</v>
      </c>
      <c r="AE227" s="80">
        <v>0</v>
      </c>
      <c r="AG227" s="80">
        <v>0</v>
      </c>
      <c r="AI227" s="80">
        <v>131</v>
      </c>
      <c r="DR227" s="80">
        <v>86</v>
      </c>
      <c r="HA227" s="80">
        <v>2</v>
      </c>
      <c r="HT227" s="80">
        <v>1</v>
      </c>
      <c r="IP227" s="80">
        <v>97</v>
      </c>
      <c r="LX227" s="80">
        <v>89</v>
      </c>
      <c r="PG227" s="80">
        <v>18</v>
      </c>
      <c r="SP227" s="80">
        <v>98</v>
      </c>
      <c r="VX227" s="80">
        <v>1</v>
      </c>
      <c r="WQ227" s="80">
        <v>0</v>
      </c>
      <c r="ABH227" s="80">
        <v>2.8</v>
      </c>
      <c r="AEK227" s="80">
        <v>38.200000000000003</v>
      </c>
      <c r="AGS227" s="80">
        <v>0</v>
      </c>
      <c r="AGT227" s="80">
        <v>0</v>
      </c>
      <c r="AGU227" s="80">
        <v>0</v>
      </c>
      <c r="AGV227" s="80">
        <v>0</v>
      </c>
      <c r="AGW227" s="80">
        <v>0</v>
      </c>
      <c r="AGX227" s="80">
        <v>0</v>
      </c>
      <c r="AGY227" s="80">
        <v>0</v>
      </c>
      <c r="AGZ227" s="80">
        <v>3</v>
      </c>
      <c r="AHA227" s="80">
        <v>0</v>
      </c>
      <c r="AHB227" s="80">
        <v>0</v>
      </c>
      <c r="AHC227" s="80">
        <v>1</v>
      </c>
      <c r="AHD227" s="80">
        <v>0</v>
      </c>
      <c r="AHE227" s="80">
        <v>0</v>
      </c>
      <c r="AHF227" s="80">
        <v>0</v>
      </c>
      <c r="AHH227" s="80">
        <v>0</v>
      </c>
      <c r="AHI227" s="80">
        <v>0</v>
      </c>
      <c r="AHK227" s="80">
        <v>0</v>
      </c>
      <c r="AHL227" s="80">
        <v>0</v>
      </c>
      <c r="AHM227" s="80">
        <v>0</v>
      </c>
      <c r="AHN227" s="80">
        <v>0</v>
      </c>
      <c r="AHO227" s="80">
        <v>1</v>
      </c>
      <c r="AHP227" s="80">
        <v>0</v>
      </c>
      <c r="AHQ227" s="80">
        <v>0</v>
      </c>
      <c r="AHR227" s="80">
        <v>0</v>
      </c>
      <c r="AIM227" s="80">
        <v>0</v>
      </c>
      <c r="AIN227" s="80">
        <v>0</v>
      </c>
      <c r="AIO227" s="80">
        <v>0</v>
      </c>
      <c r="AIR227" s="80">
        <v>1</v>
      </c>
      <c r="AIT227" s="86">
        <v>1</v>
      </c>
      <c r="AIU227" s="80">
        <v>0</v>
      </c>
      <c r="AIV227" s="80">
        <v>0</v>
      </c>
      <c r="AIW227" s="80">
        <v>0</v>
      </c>
      <c r="AIX227" s="80">
        <v>59</v>
      </c>
    </row>
    <row r="228" spans="1:939" s="1" customFormat="1">
      <c r="A228" s="1">
        <v>42</v>
      </c>
      <c r="B228" s="1">
        <v>1</v>
      </c>
      <c r="C228" s="1">
        <v>0</v>
      </c>
      <c r="Z228" s="1">
        <v>0</v>
      </c>
      <c r="AA228" s="1">
        <v>1</v>
      </c>
      <c r="AC228" s="1">
        <v>0</v>
      </c>
      <c r="AE228" s="1">
        <v>0</v>
      </c>
      <c r="AG228" s="1">
        <v>0</v>
      </c>
      <c r="AI228" s="1">
        <v>130</v>
      </c>
      <c r="DR228" s="1">
        <v>58</v>
      </c>
      <c r="HA228" s="1">
        <v>2</v>
      </c>
      <c r="HT228" s="1">
        <v>0</v>
      </c>
      <c r="IP228" s="1">
        <v>94</v>
      </c>
      <c r="LX228" s="1">
        <v>62</v>
      </c>
      <c r="PG228" s="1">
        <v>18</v>
      </c>
      <c r="SP228" s="1">
        <v>97.1</v>
      </c>
      <c r="VX228" s="1">
        <v>1</v>
      </c>
      <c r="WQ228" s="1">
        <v>0</v>
      </c>
      <c r="ZY228" s="1">
        <v>156</v>
      </c>
      <c r="AGS228" s="1">
        <v>0</v>
      </c>
      <c r="AGT228" s="1">
        <v>0</v>
      </c>
      <c r="AGU228" s="1">
        <v>0</v>
      </c>
      <c r="AGV228" s="1">
        <v>0</v>
      </c>
      <c r="AGW228" s="1">
        <v>0</v>
      </c>
      <c r="AGX228" s="1">
        <v>0</v>
      </c>
      <c r="AGY228" s="1">
        <v>0</v>
      </c>
      <c r="AGZ228" s="1">
        <v>0</v>
      </c>
      <c r="AHA228" s="1">
        <v>0</v>
      </c>
      <c r="AHB228" s="1">
        <v>0</v>
      </c>
      <c r="AHC228" s="1">
        <v>1</v>
      </c>
      <c r="AHD228" s="1">
        <v>0</v>
      </c>
      <c r="AHE228" s="1">
        <v>0</v>
      </c>
      <c r="AHF228" s="1">
        <v>0</v>
      </c>
      <c r="AHH228" s="1">
        <v>0</v>
      </c>
      <c r="AHI228" s="1">
        <v>0</v>
      </c>
      <c r="AHK228" s="1">
        <v>0</v>
      </c>
      <c r="AHL228" s="1">
        <v>0</v>
      </c>
      <c r="AHM228" s="1">
        <v>0</v>
      </c>
      <c r="AHN228" s="1">
        <v>0</v>
      </c>
      <c r="AHO228" s="1">
        <v>0</v>
      </c>
      <c r="AHP228" s="1">
        <v>0</v>
      </c>
      <c r="AHQ228" s="1">
        <v>0</v>
      </c>
      <c r="AHR228" s="1">
        <v>0</v>
      </c>
      <c r="AIM228" s="1">
        <v>0</v>
      </c>
      <c r="AIN228" s="1">
        <v>0</v>
      </c>
      <c r="AIO228" s="1">
        <v>0</v>
      </c>
      <c r="AIT228" s="1">
        <v>0</v>
      </c>
      <c r="AIU228" s="1">
        <v>0</v>
      </c>
      <c r="AIV228" s="1">
        <v>0</v>
      </c>
      <c r="AIW228" s="1">
        <v>0</v>
      </c>
      <c r="AJB228" s="1">
        <v>34</v>
      </c>
    </row>
    <row r="229" spans="1:939" s="1" customFormat="1">
      <c r="B229" s="1">
        <v>2</v>
      </c>
      <c r="C229" s="1">
        <v>0</v>
      </c>
      <c r="Z229" s="1">
        <v>0</v>
      </c>
      <c r="AA229" s="1">
        <v>2</v>
      </c>
      <c r="AB229" s="1" t="s">
        <v>7754</v>
      </c>
      <c r="AC229" s="1">
        <v>0</v>
      </c>
      <c r="AE229" s="1">
        <v>3</v>
      </c>
      <c r="AF229" s="1">
        <v>0</v>
      </c>
      <c r="AG229" s="1">
        <v>0</v>
      </c>
      <c r="AI229" s="1">
        <v>128</v>
      </c>
      <c r="AJ229" s="1">
        <v>142</v>
      </c>
      <c r="DR229" s="1">
        <v>74</v>
      </c>
      <c r="DS229" s="1">
        <v>72</v>
      </c>
      <c r="HA229" s="1">
        <v>2</v>
      </c>
      <c r="HB229" s="1">
        <v>2</v>
      </c>
      <c r="HT229" s="1">
        <v>0</v>
      </c>
      <c r="HU229" s="1">
        <v>0</v>
      </c>
      <c r="IP229" s="1">
        <v>97</v>
      </c>
      <c r="IQ229" s="1">
        <v>98</v>
      </c>
      <c r="LX229" s="1">
        <v>52</v>
      </c>
      <c r="LY229" s="1">
        <v>60</v>
      </c>
      <c r="PG229" s="1">
        <v>16</v>
      </c>
      <c r="PH229" s="1">
        <v>18</v>
      </c>
      <c r="SP229" s="1">
        <v>97.3</v>
      </c>
      <c r="SQ229" s="1">
        <v>97.8</v>
      </c>
      <c r="VX229" s="1">
        <v>1</v>
      </c>
      <c r="VY229" s="1">
        <v>1</v>
      </c>
      <c r="WQ229" s="1">
        <v>0</v>
      </c>
      <c r="WR229" s="1">
        <v>0</v>
      </c>
      <c r="ZY229" s="1">
        <v>156.19999999999999</v>
      </c>
      <c r="ZZ229" s="1">
        <v>156.80000000000001</v>
      </c>
      <c r="AAY229" s="1">
        <v>27</v>
      </c>
      <c r="ABU229" s="1">
        <v>137</v>
      </c>
      <c r="ABX229" s="1">
        <v>4.4000000000000004</v>
      </c>
      <c r="ACA229" s="1">
        <v>98</v>
      </c>
      <c r="ACD229" s="1">
        <v>9.3000000000000007</v>
      </c>
      <c r="ACG229" s="1">
        <v>90</v>
      </c>
      <c r="ACQ229" s="1">
        <v>34</v>
      </c>
      <c r="ACT229" s="1">
        <v>1.54</v>
      </c>
      <c r="ACW229" s="1">
        <v>12</v>
      </c>
      <c r="AGS229" s="1">
        <v>1</v>
      </c>
      <c r="AGT229" s="1">
        <v>0</v>
      </c>
      <c r="AGU229" s="1">
        <v>0</v>
      </c>
      <c r="AGV229" s="1">
        <v>1</v>
      </c>
      <c r="AGW229" s="1">
        <v>0</v>
      </c>
      <c r="AGX229" s="1">
        <v>0</v>
      </c>
      <c r="AGY229" s="1">
        <v>0</v>
      </c>
      <c r="AGZ229" s="1">
        <v>1</v>
      </c>
      <c r="AHA229" s="1">
        <v>0</v>
      </c>
      <c r="AHB229" s="1">
        <v>0</v>
      </c>
      <c r="AHC229" s="1">
        <v>1</v>
      </c>
      <c r="AHD229" s="1">
        <v>0</v>
      </c>
      <c r="AHE229" s="1">
        <v>0</v>
      </c>
      <c r="AHF229" s="1">
        <v>0</v>
      </c>
      <c r="AHH229" s="1">
        <v>0</v>
      </c>
      <c r="AHI229" s="1">
        <v>0</v>
      </c>
      <c r="AHK229" s="1">
        <v>0</v>
      </c>
      <c r="AHL229" s="1">
        <v>0</v>
      </c>
      <c r="AHM229" s="1">
        <v>0</v>
      </c>
      <c r="AHN229" s="1">
        <v>0</v>
      </c>
      <c r="AHO229" s="1">
        <v>0</v>
      </c>
      <c r="AHP229" s="1">
        <v>0</v>
      </c>
      <c r="AHQ229" s="1">
        <v>0</v>
      </c>
      <c r="AHR229" s="1">
        <v>0</v>
      </c>
      <c r="AIM229" s="1">
        <v>0</v>
      </c>
      <c r="AIN229" s="1">
        <v>0</v>
      </c>
      <c r="AIO229" s="1">
        <v>0</v>
      </c>
      <c r="AIP229" s="1">
        <v>1</v>
      </c>
      <c r="AIQ229" s="1">
        <v>1</v>
      </c>
      <c r="AIR229" s="1">
        <v>1</v>
      </c>
      <c r="AIS229" s="1">
        <v>1</v>
      </c>
      <c r="AIT229" s="1">
        <v>1</v>
      </c>
      <c r="AIU229" s="1">
        <v>1</v>
      </c>
      <c r="AIV229" s="1">
        <v>0</v>
      </c>
      <c r="AIW229" s="1">
        <v>0</v>
      </c>
      <c r="AIX229" s="1">
        <v>38</v>
      </c>
      <c r="AJB229" s="1">
        <v>15</v>
      </c>
    </row>
    <row r="230" spans="1:939" s="1" customFormat="1">
      <c r="B230" s="1">
        <v>3</v>
      </c>
      <c r="C230" s="1">
        <v>1</v>
      </c>
      <c r="D230" s="1" t="s">
        <v>7703</v>
      </c>
      <c r="O230" s="1">
        <v>0</v>
      </c>
      <c r="Z230" s="1">
        <v>0</v>
      </c>
      <c r="AA230" s="1">
        <v>2</v>
      </c>
      <c r="AB230" s="1" t="s">
        <v>7755</v>
      </c>
      <c r="AC230" s="1">
        <v>0</v>
      </c>
      <c r="AE230" s="1">
        <v>12</v>
      </c>
      <c r="AF230" s="1">
        <v>0</v>
      </c>
      <c r="AG230" s="1">
        <v>0</v>
      </c>
      <c r="AI230" s="1">
        <v>120</v>
      </c>
      <c r="AJ230" s="1">
        <v>144</v>
      </c>
      <c r="DR230" s="1">
        <v>62</v>
      </c>
      <c r="DS230" s="1">
        <v>60</v>
      </c>
      <c r="HA230" s="1">
        <v>2</v>
      </c>
      <c r="HB230" s="1">
        <v>2</v>
      </c>
      <c r="HT230" s="1">
        <v>0</v>
      </c>
      <c r="HU230" s="1">
        <v>0</v>
      </c>
      <c r="IP230" s="1">
        <v>98</v>
      </c>
      <c r="IQ230" s="1">
        <v>98</v>
      </c>
      <c r="LX230" s="1">
        <v>62</v>
      </c>
      <c r="LY230" s="1">
        <v>54</v>
      </c>
      <c r="PG230" s="1">
        <v>16</v>
      </c>
      <c r="PH230" s="1">
        <v>18</v>
      </c>
      <c r="SP230" s="1">
        <v>97.3</v>
      </c>
      <c r="SQ230" s="1">
        <v>97.1</v>
      </c>
      <c r="VX230" s="1">
        <v>1</v>
      </c>
      <c r="VY230" s="1">
        <v>1</v>
      </c>
      <c r="WQ230" s="1">
        <v>0</v>
      </c>
      <c r="WR230" s="1">
        <v>0</v>
      </c>
      <c r="ZY230" s="1">
        <v>158.80000000000001</v>
      </c>
      <c r="ZZ230" s="1">
        <v>159.4</v>
      </c>
      <c r="AGS230" s="1">
        <v>0</v>
      </c>
      <c r="AGT230" s="1">
        <v>0</v>
      </c>
      <c r="AGU230" s="1">
        <v>0</v>
      </c>
      <c r="AGV230" s="1">
        <v>0</v>
      </c>
      <c r="AGW230" s="1">
        <v>0</v>
      </c>
      <c r="AGX230" s="1">
        <v>0</v>
      </c>
      <c r="AGY230" s="1">
        <v>0</v>
      </c>
      <c r="AGZ230" s="1">
        <v>0</v>
      </c>
      <c r="AHA230" s="1">
        <v>0</v>
      </c>
      <c r="AHB230" s="1">
        <v>0</v>
      </c>
      <c r="AHC230" s="1">
        <v>1</v>
      </c>
      <c r="AHD230" s="1">
        <v>0</v>
      </c>
      <c r="AHE230" s="1">
        <v>0</v>
      </c>
      <c r="AHF230" s="1">
        <v>0</v>
      </c>
      <c r="AHH230" s="1">
        <v>0</v>
      </c>
      <c r="AHI230" s="1">
        <v>0</v>
      </c>
      <c r="AHK230" s="1">
        <v>0</v>
      </c>
      <c r="AHL230" s="1">
        <v>0</v>
      </c>
      <c r="AHM230" s="1">
        <v>0</v>
      </c>
      <c r="AHN230" s="1">
        <v>0</v>
      </c>
      <c r="AHO230" s="1">
        <v>0</v>
      </c>
      <c r="AHP230" s="1">
        <v>0</v>
      </c>
      <c r="AHQ230" s="1">
        <v>0</v>
      </c>
      <c r="AHR230" s="1">
        <v>0</v>
      </c>
      <c r="AIM230" s="1">
        <v>0</v>
      </c>
      <c r="AIN230" s="1">
        <v>0</v>
      </c>
      <c r="AIO230" s="1">
        <v>0</v>
      </c>
      <c r="AIT230" s="1">
        <v>1</v>
      </c>
      <c r="AIU230" s="1">
        <v>1</v>
      </c>
      <c r="AIV230" s="1">
        <v>0</v>
      </c>
      <c r="AIW230" s="1">
        <v>0</v>
      </c>
      <c r="AIX230" s="1">
        <v>16</v>
      </c>
      <c r="AJB230" s="1">
        <v>26</v>
      </c>
    </row>
    <row r="231" spans="1:939" s="80" customFormat="1">
      <c r="B231" s="80">
        <v>4</v>
      </c>
      <c r="C231" s="80">
        <v>1</v>
      </c>
      <c r="D231" s="80" t="s">
        <v>7736</v>
      </c>
      <c r="E231" s="80" t="s">
        <v>7756</v>
      </c>
      <c r="F231" s="80" t="s">
        <v>7757</v>
      </c>
      <c r="O231" s="80">
        <v>0</v>
      </c>
      <c r="P231" s="80">
        <v>0</v>
      </c>
      <c r="Q231" s="80">
        <v>0</v>
      </c>
      <c r="Z231" s="80">
        <v>0</v>
      </c>
      <c r="AA231" s="80">
        <v>2</v>
      </c>
      <c r="AB231" s="80" t="s">
        <v>7758</v>
      </c>
      <c r="AC231" s="80">
        <v>0</v>
      </c>
      <c r="AE231" s="80">
        <v>0</v>
      </c>
      <c r="AG231" s="80">
        <v>0</v>
      </c>
      <c r="AI231" s="80">
        <v>110</v>
      </c>
      <c r="DR231" s="80">
        <v>58</v>
      </c>
      <c r="HA231" s="80">
        <v>2</v>
      </c>
      <c r="HT231" s="80">
        <v>0</v>
      </c>
      <c r="IP231" s="80">
        <v>99</v>
      </c>
      <c r="LX231" s="80">
        <v>54</v>
      </c>
      <c r="PG231" s="80">
        <v>18</v>
      </c>
      <c r="SP231" s="80">
        <v>96.9</v>
      </c>
      <c r="VX231" s="80">
        <v>1</v>
      </c>
      <c r="WQ231" s="80">
        <v>0</v>
      </c>
      <c r="ZY231" s="80">
        <v>157.19999999999999</v>
      </c>
      <c r="AGG231" s="80">
        <v>5</v>
      </c>
      <c r="AGH231" s="80" t="s">
        <v>7759</v>
      </c>
      <c r="AGS231" s="80">
        <v>0</v>
      </c>
      <c r="AGT231" s="80">
        <v>0</v>
      </c>
      <c r="AGU231" s="80">
        <v>0</v>
      </c>
      <c r="AGV231" s="80">
        <v>0</v>
      </c>
      <c r="AGW231" s="80">
        <v>0</v>
      </c>
      <c r="AGX231" s="80">
        <v>0</v>
      </c>
      <c r="AGY231" s="80">
        <v>0</v>
      </c>
      <c r="AGZ231" s="80">
        <v>1</v>
      </c>
      <c r="AHA231" s="80">
        <v>0</v>
      </c>
      <c r="AHB231" s="80">
        <v>0</v>
      </c>
      <c r="AHC231" s="80">
        <v>1</v>
      </c>
      <c r="AHD231" s="80">
        <v>0</v>
      </c>
      <c r="AHE231" s="80">
        <v>0</v>
      </c>
      <c r="AHF231" s="80">
        <v>0</v>
      </c>
      <c r="AHH231" s="80">
        <v>0</v>
      </c>
      <c r="AHI231" s="80">
        <v>0</v>
      </c>
      <c r="AHK231" s="80">
        <v>0</v>
      </c>
      <c r="AHL231" s="80">
        <v>0</v>
      </c>
      <c r="AHM231" s="80">
        <v>0</v>
      </c>
      <c r="AHN231" s="80">
        <v>0</v>
      </c>
      <c r="AHO231" s="80">
        <v>0</v>
      </c>
      <c r="AHP231" s="80">
        <v>0</v>
      </c>
      <c r="AHQ231" s="80">
        <v>0</v>
      </c>
      <c r="AHR231" s="80">
        <v>0</v>
      </c>
      <c r="AIM231" s="80">
        <v>0</v>
      </c>
      <c r="AIN231" s="80">
        <v>0</v>
      </c>
      <c r="AIO231" s="80">
        <v>0</v>
      </c>
      <c r="AIT231" s="80">
        <v>1</v>
      </c>
      <c r="AIU231" s="80">
        <v>0</v>
      </c>
      <c r="AIV231" s="80">
        <v>0</v>
      </c>
      <c r="AIW231" s="80">
        <v>0</v>
      </c>
      <c r="AIX231" s="80">
        <v>33</v>
      </c>
    </row>
    <row r="232" spans="1:939" s="1" customFormat="1">
      <c r="A232" s="1">
        <v>43</v>
      </c>
      <c r="B232" s="1">
        <v>1</v>
      </c>
      <c r="C232" s="1">
        <v>1</v>
      </c>
      <c r="D232" s="1" t="s">
        <v>7760</v>
      </c>
      <c r="O232" s="1">
        <v>1</v>
      </c>
      <c r="Z232" s="1">
        <v>0</v>
      </c>
      <c r="AA232" s="1">
        <v>2</v>
      </c>
      <c r="AB232" s="1" t="s">
        <v>7761</v>
      </c>
      <c r="AC232" s="1">
        <v>0</v>
      </c>
      <c r="AE232" s="1">
        <v>2</v>
      </c>
      <c r="AF232" s="1">
        <v>0</v>
      </c>
      <c r="AG232" s="1">
        <v>0</v>
      </c>
      <c r="AI232" s="1">
        <v>110</v>
      </c>
      <c r="DR232" s="1">
        <v>64</v>
      </c>
      <c r="HA232" s="1">
        <v>0</v>
      </c>
      <c r="HT232" s="1">
        <v>0</v>
      </c>
      <c r="IP232" s="1">
        <v>98</v>
      </c>
      <c r="LX232" s="1">
        <v>65</v>
      </c>
      <c r="PG232" s="1">
        <v>16</v>
      </c>
      <c r="SP232" s="1">
        <v>97.8</v>
      </c>
      <c r="VX232" s="1">
        <v>1</v>
      </c>
      <c r="WQ232" s="1">
        <v>0</v>
      </c>
      <c r="ZY232" s="1">
        <v>130.80000000000001</v>
      </c>
      <c r="AGS232" s="1">
        <v>0</v>
      </c>
      <c r="AGT232" s="1">
        <v>0</v>
      </c>
      <c r="AGU232" s="1">
        <v>0</v>
      </c>
      <c r="AGV232" s="1">
        <v>0</v>
      </c>
      <c r="AGW232" s="1">
        <v>0</v>
      </c>
      <c r="AGX232" s="1">
        <v>0</v>
      </c>
      <c r="AGY232" s="1">
        <v>0</v>
      </c>
      <c r="AGZ232" s="1">
        <v>0</v>
      </c>
      <c r="AHA232" s="1">
        <v>0</v>
      </c>
      <c r="AHB232" s="1">
        <v>0</v>
      </c>
      <c r="AHC232" s="1">
        <v>1</v>
      </c>
      <c r="AHD232" s="1">
        <v>0</v>
      </c>
      <c r="AHE232" s="1">
        <v>0</v>
      </c>
      <c r="AHF232" s="1">
        <v>0</v>
      </c>
      <c r="AHH232" s="1">
        <v>0</v>
      </c>
      <c r="AHI232" s="1">
        <v>0</v>
      </c>
      <c r="AHK232" s="1">
        <v>0</v>
      </c>
      <c r="AHL232" s="1">
        <v>0</v>
      </c>
      <c r="AHM232" s="1">
        <v>0</v>
      </c>
      <c r="AHN232" s="1">
        <v>0</v>
      </c>
      <c r="AHO232" s="1">
        <v>0</v>
      </c>
      <c r="AHP232" s="1">
        <v>0</v>
      </c>
      <c r="AHQ232" s="1">
        <v>0</v>
      </c>
      <c r="AHR232" s="1">
        <v>0</v>
      </c>
      <c r="AIM232" s="1">
        <v>0</v>
      </c>
      <c r="AIN232" s="1">
        <v>0</v>
      </c>
      <c r="AIO232" s="1">
        <v>0</v>
      </c>
      <c r="AIP232" s="1">
        <v>1</v>
      </c>
      <c r="AIQ232" s="1">
        <v>1</v>
      </c>
      <c r="AIR232" s="1">
        <v>0</v>
      </c>
      <c r="AIS232" s="1">
        <v>0</v>
      </c>
      <c r="AIT232" s="3">
        <v>0</v>
      </c>
      <c r="AIU232" s="1">
        <v>1</v>
      </c>
      <c r="AIV232" s="1">
        <v>0</v>
      </c>
      <c r="AIW232" s="1">
        <v>0</v>
      </c>
      <c r="AJB232" s="1">
        <v>30</v>
      </c>
    </row>
    <row r="233" spans="1:939" s="1" customFormat="1">
      <c r="B233" s="1">
        <v>2</v>
      </c>
      <c r="C233" s="1">
        <v>0</v>
      </c>
      <c r="Z233" s="1">
        <v>0</v>
      </c>
      <c r="AA233" s="1">
        <v>2</v>
      </c>
      <c r="AB233" s="1" t="s">
        <v>7762</v>
      </c>
      <c r="AC233" s="1">
        <v>0</v>
      </c>
      <c r="AE233" s="1">
        <v>10</v>
      </c>
      <c r="AF233" s="1">
        <v>0</v>
      </c>
      <c r="AG233" s="1">
        <v>0</v>
      </c>
      <c r="AI233" s="1">
        <v>122</v>
      </c>
      <c r="AJ233" s="1">
        <v>118</v>
      </c>
      <c r="DR233" s="1">
        <v>68</v>
      </c>
      <c r="DS233" s="1">
        <v>62</v>
      </c>
      <c r="HA233" s="1">
        <v>0</v>
      </c>
      <c r="HB233" s="1">
        <v>0</v>
      </c>
      <c r="HT233" s="1">
        <v>0</v>
      </c>
      <c r="HU233" s="1">
        <v>0</v>
      </c>
      <c r="IP233" s="1">
        <v>94</v>
      </c>
      <c r="IQ233" s="1">
        <v>96</v>
      </c>
      <c r="LX233" s="1">
        <v>70</v>
      </c>
      <c r="LY233" s="1">
        <v>66</v>
      </c>
      <c r="PG233" s="1">
        <v>24</v>
      </c>
      <c r="PH233" s="1">
        <v>16</v>
      </c>
      <c r="SP233" s="1">
        <v>96.8</v>
      </c>
      <c r="SQ233" s="1">
        <v>96.4</v>
      </c>
      <c r="VX233" s="1">
        <v>1</v>
      </c>
      <c r="VY233" s="1">
        <v>1</v>
      </c>
      <c r="WQ233" s="1">
        <v>0</v>
      </c>
      <c r="WR233" s="1">
        <v>0</v>
      </c>
      <c r="ZY233" s="1">
        <v>130.6</v>
      </c>
      <c r="ZZ233" s="1">
        <v>129.19999999999999</v>
      </c>
      <c r="AGS233" s="1">
        <v>0</v>
      </c>
      <c r="AGT233" s="1">
        <v>0</v>
      </c>
      <c r="AGU233" s="1">
        <v>0</v>
      </c>
      <c r="AGV233" s="1">
        <v>0</v>
      </c>
      <c r="AGW233" s="1">
        <v>0</v>
      </c>
      <c r="AGX233" s="1">
        <v>0</v>
      </c>
      <c r="AGY233" s="1">
        <v>0</v>
      </c>
      <c r="AGZ233" s="1">
        <v>0</v>
      </c>
      <c r="AHA233" s="1">
        <v>0</v>
      </c>
      <c r="AHB233" s="1">
        <v>0</v>
      </c>
      <c r="AHC233" s="1">
        <v>1</v>
      </c>
      <c r="AHD233" s="1">
        <v>0</v>
      </c>
      <c r="AHE233" s="1">
        <v>0</v>
      </c>
      <c r="AHF233" s="1">
        <v>0</v>
      </c>
      <c r="AHH233" s="1">
        <v>0</v>
      </c>
      <c r="AHI233" s="1">
        <v>0</v>
      </c>
      <c r="AHK233" s="1">
        <v>0</v>
      </c>
      <c r="AHL233" s="1">
        <v>0</v>
      </c>
      <c r="AHM233" s="1">
        <v>0</v>
      </c>
      <c r="AHN233" s="1">
        <v>0</v>
      </c>
      <c r="AHO233" s="1">
        <v>0</v>
      </c>
      <c r="AHP233" s="1">
        <v>0</v>
      </c>
      <c r="AHQ233" s="1">
        <v>0</v>
      </c>
      <c r="AHR233" s="1">
        <v>0</v>
      </c>
      <c r="AIM233" s="1">
        <v>0</v>
      </c>
      <c r="AIN233" s="1">
        <v>0</v>
      </c>
      <c r="AIO233" s="1">
        <v>0</v>
      </c>
      <c r="AIR233" s="1">
        <v>1</v>
      </c>
      <c r="AIS233" s="1">
        <v>1</v>
      </c>
      <c r="AIT233" s="3">
        <v>2</v>
      </c>
      <c r="AIU233" s="1">
        <v>0</v>
      </c>
      <c r="AIV233" s="1">
        <v>0</v>
      </c>
      <c r="AIW233" s="1">
        <v>0</v>
      </c>
      <c r="AIX233" s="1">
        <v>34</v>
      </c>
      <c r="AIY233" s="1">
        <v>33</v>
      </c>
    </row>
    <row r="234" spans="1:939" s="18" customFormat="1">
      <c r="B234" s="18">
        <v>3</v>
      </c>
      <c r="C234" s="18">
        <v>0</v>
      </c>
      <c r="Z234" s="18">
        <v>0</v>
      </c>
      <c r="AA234" s="18">
        <v>2</v>
      </c>
      <c r="AB234" s="18" t="s">
        <v>7763</v>
      </c>
      <c r="AC234" s="18">
        <v>0</v>
      </c>
      <c r="AE234" s="18">
        <v>3</v>
      </c>
      <c r="AF234" s="18">
        <v>0</v>
      </c>
      <c r="AG234" s="18">
        <v>0</v>
      </c>
      <c r="AI234" s="18">
        <v>118</v>
      </c>
      <c r="DR234" s="18">
        <v>80</v>
      </c>
      <c r="HA234" s="18">
        <v>0</v>
      </c>
      <c r="HT234" s="18">
        <v>0</v>
      </c>
      <c r="IP234" s="18">
        <v>97</v>
      </c>
      <c r="LX234" s="18">
        <v>65</v>
      </c>
      <c r="PG234" s="18">
        <v>18</v>
      </c>
      <c r="SP234" s="18">
        <v>97.1</v>
      </c>
      <c r="VX234" s="18">
        <v>1</v>
      </c>
      <c r="WQ234" s="18">
        <v>0</v>
      </c>
      <c r="ZY234" s="18">
        <v>128.19999999999999</v>
      </c>
      <c r="AGS234" s="18">
        <v>0</v>
      </c>
      <c r="AGT234" s="18">
        <v>0</v>
      </c>
      <c r="AGU234" s="18">
        <v>0</v>
      </c>
      <c r="AGV234" s="18">
        <v>0</v>
      </c>
      <c r="AGW234" s="18">
        <v>0</v>
      </c>
      <c r="AGX234" s="18">
        <v>0</v>
      </c>
      <c r="AGY234" s="18">
        <v>0</v>
      </c>
      <c r="AGZ234" s="18">
        <v>0</v>
      </c>
      <c r="AHA234" s="18">
        <v>1</v>
      </c>
      <c r="AHB234" s="18">
        <v>2</v>
      </c>
      <c r="AHC234" s="18">
        <v>1</v>
      </c>
      <c r="AHD234" s="18">
        <v>0</v>
      </c>
      <c r="AHE234" s="18">
        <v>0</v>
      </c>
      <c r="AHF234" s="18">
        <v>0</v>
      </c>
      <c r="AHH234" s="18">
        <v>0</v>
      </c>
      <c r="AHI234" s="18">
        <v>0</v>
      </c>
      <c r="AHK234" s="18">
        <v>0</v>
      </c>
      <c r="AHL234" s="18">
        <v>0</v>
      </c>
      <c r="AHM234" s="18">
        <v>0</v>
      </c>
      <c r="AHN234" s="18">
        <v>0</v>
      </c>
      <c r="AHO234" s="18">
        <v>0</v>
      </c>
      <c r="AHP234" s="18">
        <v>0</v>
      </c>
      <c r="AHQ234" s="18">
        <v>0</v>
      </c>
      <c r="AHR234" s="18">
        <v>0</v>
      </c>
      <c r="AIM234" s="18">
        <v>0</v>
      </c>
      <c r="AIN234" s="18">
        <v>0</v>
      </c>
      <c r="AIO234" s="18">
        <v>0</v>
      </c>
      <c r="AIT234" s="79">
        <v>1</v>
      </c>
      <c r="AIU234" s="18">
        <v>0</v>
      </c>
      <c r="AIV234" s="18">
        <v>0</v>
      </c>
      <c r="AIW234" s="18">
        <v>0</v>
      </c>
      <c r="AIX234" s="18">
        <v>39</v>
      </c>
    </row>
    <row r="235" spans="1:939" s="1" customFormat="1">
      <c r="A235" s="1">
        <v>44</v>
      </c>
      <c r="B235" s="1">
        <v>1</v>
      </c>
      <c r="C235" s="1">
        <v>0</v>
      </c>
      <c r="Z235" s="1">
        <v>0</v>
      </c>
      <c r="AA235" s="1">
        <v>1</v>
      </c>
      <c r="AC235" s="1">
        <v>0</v>
      </c>
      <c r="AE235" s="1">
        <v>0</v>
      </c>
      <c r="AG235" s="1">
        <v>0</v>
      </c>
      <c r="AI235" s="1">
        <v>138</v>
      </c>
      <c r="DR235" s="1">
        <v>80</v>
      </c>
      <c r="HA235" s="1">
        <v>2</v>
      </c>
      <c r="HT235" s="1">
        <v>0</v>
      </c>
      <c r="IP235" s="1">
        <v>98</v>
      </c>
      <c r="LX235" s="1">
        <v>82</v>
      </c>
      <c r="PG235" s="1">
        <v>16</v>
      </c>
      <c r="SP235" s="1">
        <v>98</v>
      </c>
      <c r="VX235" s="1">
        <v>1</v>
      </c>
      <c r="WQ235" s="1">
        <v>0</v>
      </c>
      <c r="AAY235" s="1">
        <v>24</v>
      </c>
      <c r="ABB235" s="1">
        <v>17.3</v>
      </c>
      <c r="ABE235" s="1">
        <v>51</v>
      </c>
      <c r="ABU235" s="1">
        <v>137</v>
      </c>
      <c r="ABX235" s="1">
        <v>5.0999999999999996</v>
      </c>
      <c r="ACA235" s="1">
        <v>109</v>
      </c>
      <c r="ACD235" s="1">
        <v>0.98</v>
      </c>
      <c r="ACG235" s="1">
        <v>311</v>
      </c>
      <c r="ACH235" s="1">
        <v>383</v>
      </c>
      <c r="ACI235" s="1">
        <v>275</v>
      </c>
      <c r="ACQ235" s="1">
        <v>19</v>
      </c>
      <c r="ACT235" s="1">
        <v>0.9</v>
      </c>
      <c r="ACW235" s="1">
        <v>10</v>
      </c>
      <c r="AGS235" s="1">
        <v>0</v>
      </c>
      <c r="AGT235" s="1">
        <v>0</v>
      </c>
      <c r="AGU235" s="1">
        <v>0</v>
      </c>
      <c r="AGV235" s="1">
        <v>0</v>
      </c>
      <c r="AGW235" s="1">
        <v>0</v>
      </c>
      <c r="AGX235" s="1">
        <v>0</v>
      </c>
      <c r="AGY235" s="1">
        <v>0</v>
      </c>
      <c r="AGZ235" s="1">
        <v>1</v>
      </c>
      <c r="AHA235" s="1">
        <v>0</v>
      </c>
      <c r="AHB235" s="1">
        <v>0</v>
      </c>
      <c r="AHC235" s="1">
        <v>1</v>
      </c>
      <c r="AHD235" s="1">
        <v>0</v>
      </c>
      <c r="AHE235" s="1">
        <v>0</v>
      </c>
      <c r="AHF235" s="1">
        <v>0</v>
      </c>
      <c r="AHH235" s="1">
        <v>0</v>
      </c>
      <c r="AHI235" s="1">
        <v>0</v>
      </c>
      <c r="AHK235" s="1">
        <v>0</v>
      </c>
      <c r="AHL235" s="1">
        <v>0</v>
      </c>
      <c r="AHM235" s="1">
        <v>0</v>
      </c>
      <c r="AHN235" s="1">
        <v>0</v>
      </c>
      <c r="AHO235" s="1">
        <v>0</v>
      </c>
      <c r="AHP235" s="1">
        <v>0</v>
      </c>
      <c r="AHQ235" s="1">
        <v>0</v>
      </c>
      <c r="AHR235" s="1">
        <v>0</v>
      </c>
      <c r="AIM235" s="1">
        <v>2</v>
      </c>
      <c r="AIN235" s="1">
        <v>0</v>
      </c>
      <c r="AIO235" s="1">
        <v>0</v>
      </c>
      <c r="AIP235" s="1">
        <v>1</v>
      </c>
      <c r="AIQ235" s="1">
        <v>1</v>
      </c>
      <c r="AIR235" s="1">
        <v>1</v>
      </c>
      <c r="AIS235" s="1">
        <v>1</v>
      </c>
      <c r="AIT235" s="3">
        <v>0</v>
      </c>
      <c r="AIU235" s="1">
        <v>1</v>
      </c>
      <c r="AIV235" s="1">
        <v>0</v>
      </c>
      <c r="AIW235" s="1">
        <v>0</v>
      </c>
      <c r="AJB235" s="1">
        <v>47</v>
      </c>
    </row>
    <row r="236" spans="1:939" s="1" customFormat="1">
      <c r="B236" s="1">
        <v>2</v>
      </c>
      <c r="C236" s="1">
        <v>1</v>
      </c>
      <c r="D236" s="1" t="s">
        <v>7764</v>
      </c>
      <c r="E236" s="1" t="s">
        <v>7765</v>
      </c>
      <c r="F236" s="1" t="s">
        <v>3427</v>
      </c>
      <c r="O236" s="1">
        <v>1</v>
      </c>
      <c r="P236" s="1">
        <v>1</v>
      </c>
      <c r="Q236" s="1">
        <v>0</v>
      </c>
      <c r="Z236" s="1">
        <v>0</v>
      </c>
      <c r="AA236" s="1">
        <v>2</v>
      </c>
      <c r="AB236" s="1" t="s">
        <v>7766</v>
      </c>
      <c r="AC236" s="1">
        <v>0</v>
      </c>
      <c r="AE236" s="1">
        <v>0</v>
      </c>
      <c r="AG236" s="1">
        <v>0</v>
      </c>
      <c r="AI236" s="1">
        <v>138</v>
      </c>
      <c r="AJ236" s="1">
        <v>132</v>
      </c>
      <c r="DR236" s="1">
        <v>100</v>
      </c>
      <c r="DS236" s="1">
        <v>86</v>
      </c>
      <c r="HA236" s="1">
        <v>2</v>
      </c>
      <c r="HB236" s="1">
        <v>2</v>
      </c>
      <c r="HT236" s="1">
        <v>0</v>
      </c>
      <c r="HU236" s="1">
        <v>0</v>
      </c>
      <c r="IP236" s="1">
        <v>98</v>
      </c>
      <c r="IQ236" s="1">
        <v>98</v>
      </c>
      <c r="LX236" s="1">
        <v>94</v>
      </c>
      <c r="LY236" s="1">
        <v>92</v>
      </c>
      <c r="PG236" s="1">
        <v>16</v>
      </c>
      <c r="PH236" s="1">
        <v>16</v>
      </c>
      <c r="SP236" s="1">
        <v>98.7</v>
      </c>
      <c r="SQ236" s="1">
        <v>98</v>
      </c>
      <c r="VX236" s="1">
        <v>1</v>
      </c>
      <c r="VY236" s="1">
        <v>1</v>
      </c>
      <c r="WQ236" s="1">
        <v>0</v>
      </c>
      <c r="WR236" s="1">
        <v>0</v>
      </c>
      <c r="ACG236" s="1">
        <v>269</v>
      </c>
      <c r="ACH236" s="1">
        <v>225</v>
      </c>
      <c r="ACI236" s="1">
        <v>281</v>
      </c>
      <c r="AGS236" s="1">
        <v>0</v>
      </c>
      <c r="AGT236" s="1">
        <v>0</v>
      </c>
      <c r="AGU236" s="1">
        <v>0</v>
      </c>
      <c r="AGV236" s="1">
        <v>0</v>
      </c>
      <c r="AGW236" s="1">
        <v>0</v>
      </c>
      <c r="AGX236" s="1">
        <v>0</v>
      </c>
      <c r="AGY236" s="1">
        <v>0</v>
      </c>
      <c r="AGZ236" s="1">
        <v>1</v>
      </c>
      <c r="AHA236" s="1">
        <v>0</v>
      </c>
      <c r="AHB236" s="1">
        <v>0</v>
      </c>
      <c r="AHC236" s="1">
        <v>1</v>
      </c>
      <c r="AHD236" s="1">
        <v>0</v>
      </c>
      <c r="AHE236" s="1">
        <v>0</v>
      </c>
      <c r="AHF236" s="1">
        <v>0</v>
      </c>
      <c r="AHH236" s="1">
        <v>0</v>
      </c>
      <c r="AHI236" s="1">
        <v>0</v>
      </c>
      <c r="AHK236" s="1">
        <v>0</v>
      </c>
      <c r="AHL236" s="1">
        <v>0</v>
      </c>
      <c r="AHM236" s="1">
        <v>0</v>
      </c>
      <c r="AHN236" s="1">
        <v>0</v>
      </c>
      <c r="AHO236" s="1">
        <v>0</v>
      </c>
      <c r="AHP236" s="1">
        <v>0</v>
      </c>
      <c r="AHQ236" s="1">
        <v>0</v>
      </c>
      <c r="AHR236" s="1">
        <v>0</v>
      </c>
      <c r="AIN236" s="1">
        <v>0</v>
      </c>
      <c r="AIO236" s="1">
        <v>0</v>
      </c>
      <c r="AIT236" s="3">
        <v>1</v>
      </c>
      <c r="AIU236" s="1">
        <v>1</v>
      </c>
      <c r="AIV236" s="1">
        <v>0</v>
      </c>
      <c r="AIW236" s="1">
        <v>0</v>
      </c>
      <c r="AIX236" s="1">
        <v>61</v>
      </c>
      <c r="AJB236" s="1">
        <v>27</v>
      </c>
    </row>
    <row r="237" spans="1:939" s="18" customFormat="1">
      <c r="B237" s="18">
        <v>3</v>
      </c>
      <c r="C237" s="18">
        <v>0</v>
      </c>
      <c r="Z237" s="18">
        <v>0</v>
      </c>
      <c r="AA237" s="18">
        <v>2</v>
      </c>
      <c r="AC237" s="18">
        <v>0</v>
      </c>
      <c r="AE237" s="18">
        <v>0</v>
      </c>
      <c r="AG237" s="18">
        <v>0</v>
      </c>
      <c r="AI237" s="18">
        <v>126</v>
      </c>
      <c r="DR237" s="18">
        <v>88</v>
      </c>
      <c r="HA237" s="18">
        <v>2</v>
      </c>
      <c r="HT237" s="18">
        <v>0</v>
      </c>
      <c r="IP237" s="18">
        <v>98</v>
      </c>
      <c r="LX237" s="18">
        <v>96</v>
      </c>
      <c r="PG237" s="18">
        <v>16</v>
      </c>
      <c r="SP237" s="18">
        <v>98.4</v>
      </c>
      <c r="VX237" s="18">
        <v>1</v>
      </c>
      <c r="WQ237" s="18">
        <v>0</v>
      </c>
      <c r="ACG237" s="18">
        <v>230</v>
      </c>
      <c r="AGS237" s="18">
        <v>0</v>
      </c>
      <c r="AGT237" s="18">
        <v>0</v>
      </c>
      <c r="AGU237" s="18">
        <v>0</v>
      </c>
      <c r="AGV237" s="18">
        <v>0</v>
      </c>
      <c r="AGW237" s="18">
        <v>0</v>
      </c>
      <c r="AGX237" s="18">
        <v>0</v>
      </c>
      <c r="AGY237" s="18">
        <v>0</v>
      </c>
      <c r="AGZ237" s="18">
        <v>0</v>
      </c>
      <c r="AHA237" s="18">
        <v>0</v>
      </c>
      <c r="AHB237" s="18">
        <v>0</v>
      </c>
      <c r="AHC237" s="18">
        <v>1</v>
      </c>
      <c r="AHD237" s="18">
        <v>0</v>
      </c>
      <c r="AHE237" s="18">
        <v>0</v>
      </c>
      <c r="AHF237" s="18">
        <v>0</v>
      </c>
      <c r="AHH237" s="18">
        <v>0</v>
      </c>
      <c r="AHI237" s="18">
        <v>0</v>
      </c>
      <c r="AHK237" s="18">
        <v>0</v>
      </c>
      <c r="AHL237" s="18">
        <v>0</v>
      </c>
      <c r="AHM237" s="18">
        <v>0</v>
      </c>
      <c r="AHN237" s="18">
        <v>0</v>
      </c>
      <c r="AHO237" s="18">
        <v>0</v>
      </c>
      <c r="AHP237" s="18">
        <v>0</v>
      </c>
      <c r="AHQ237" s="18">
        <v>0</v>
      </c>
      <c r="AHR237" s="18">
        <v>0</v>
      </c>
      <c r="AIN237" s="18">
        <v>0</v>
      </c>
      <c r="AIO237" s="18">
        <v>0</v>
      </c>
      <c r="AIT237" s="79">
        <v>1</v>
      </c>
      <c r="AIU237" s="18">
        <v>0</v>
      </c>
      <c r="AIV237" s="18">
        <v>0</v>
      </c>
      <c r="AIW237" s="18">
        <v>0</v>
      </c>
      <c r="AIX237" s="18">
        <v>45</v>
      </c>
    </row>
    <row r="238" spans="1:939" s="1" customFormat="1">
      <c r="A238" s="1">
        <v>45</v>
      </c>
      <c r="B238" s="1">
        <v>1</v>
      </c>
      <c r="C238" s="1">
        <v>0</v>
      </c>
      <c r="Z238" s="1">
        <v>0</v>
      </c>
      <c r="AA238" s="1">
        <v>2</v>
      </c>
      <c r="AB238" s="1" t="s">
        <v>7767</v>
      </c>
      <c r="AC238" s="1">
        <v>0</v>
      </c>
      <c r="AE238" s="1">
        <v>0</v>
      </c>
      <c r="AG238" s="1">
        <v>0</v>
      </c>
      <c r="AGS238" s="1">
        <v>0</v>
      </c>
      <c r="AGT238" s="1">
        <v>0</v>
      </c>
      <c r="AGU238" s="1">
        <v>0</v>
      </c>
      <c r="AGV238" s="1">
        <v>0</v>
      </c>
      <c r="AGW238" s="1">
        <v>1</v>
      </c>
      <c r="AGX238" s="1">
        <v>1</v>
      </c>
      <c r="AGY238" s="1">
        <v>0</v>
      </c>
      <c r="AGZ238" s="1">
        <v>0</v>
      </c>
      <c r="AHA238" s="1">
        <v>0</v>
      </c>
      <c r="AHB238" s="1">
        <v>0</v>
      </c>
      <c r="AHC238" s="1">
        <v>1</v>
      </c>
      <c r="AHD238" s="1">
        <v>0</v>
      </c>
      <c r="AHE238" s="1">
        <v>0</v>
      </c>
      <c r="AHF238" s="1">
        <v>0</v>
      </c>
      <c r="AHH238" s="1">
        <v>0</v>
      </c>
      <c r="AHI238" s="1">
        <v>0</v>
      </c>
      <c r="AHK238" s="1">
        <v>0</v>
      </c>
      <c r="AHL238" s="1">
        <v>0</v>
      </c>
      <c r="AHM238" s="1">
        <v>0</v>
      </c>
      <c r="AHN238" s="1">
        <v>0</v>
      </c>
      <c r="AHO238" s="1">
        <v>0</v>
      </c>
      <c r="AHP238" s="1">
        <v>0</v>
      </c>
      <c r="AHQ238" s="1">
        <v>0</v>
      </c>
      <c r="AHR238" s="1">
        <v>0</v>
      </c>
      <c r="AIM238" s="1">
        <v>0</v>
      </c>
      <c r="AIN238" s="1">
        <v>0</v>
      </c>
      <c r="AIO238" s="1">
        <v>0</v>
      </c>
      <c r="AIP238" s="1">
        <v>1</v>
      </c>
      <c r="AIQ238" s="1">
        <v>1</v>
      </c>
      <c r="AIR238" s="1">
        <v>1</v>
      </c>
      <c r="AIS238" s="1">
        <v>1</v>
      </c>
      <c r="AIT238" s="3">
        <v>0</v>
      </c>
      <c r="AIV238" s="1">
        <v>0</v>
      </c>
      <c r="AIW238" s="1">
        <v>0</v>
      </c>
    </row>
    <row r="239" spans="1:939" s="1" customFormat="1">
      <c r="B239" s="1">
        <v>2</v>
      </c>
      <c r="C239" s="1">
        <v>0</v>
      </c>
      <c r="Z239" s="1">
        <v>0</v>
      </c>
      <c r="AA239" s="1">
        <v>2</v>
      </c>
      <c r="AB239" s="1" t="s">
        <v>7768</v>
      </c>
      <c r="AC239" s="1">
        <v>0</v>
      </c>
      <c r="AE239" s="1">
        <v>0</v>
      </c>
      <c r="AG239" s="1">
        <v>0</v>
      </c>
      <c r="AI239" s="1">
        <v>108</v>
      </c>
      <c r="AL239" s="1">
        <v>120</v>
      </c>
      <c r="DR239" s="1">
        <v>68</v>
      </c>
      <c r="DU239" s="1">
        <v>70</v>
      </c>
      <c r="HA239" s="1">
        <v>0</v>
      </c>
      <c r="HD239" s="1">
        <v>0</v>
      </c>
      <c r="HT239" s="1">
        <v>0</v>
      </c>
      <c r="HW239" s="1">
        <v>0</v>
      </c>
      <c r="IP239" s="1">
        <v>99</v>
      </c>
      <c r="IQ239" s="1">
        <v>97</v>
      </c>
      <c r="IR239" s="1">
        <v>97</v>
      </c>
      <c r="IS239" s="1">
        <v>96</v>
      </c>
      <c r="LX239" s="1">
        <v>75</v>
      </c>
      <c r="MA239" s="1">
        <v>80</v>
      </c>
      <c r="PG239" s="1">
        <v>20</v>
      </c>
      <c r="PJ239" s="1">
        <v>18</v>
      </c>
      <c r="SP239" s="1">
        <v>97.5</v>
      </c>
      <c r="SS239" s="1">
        <v>97.9</v>
      </c>
      <c r="VX239" s="1">
        <v>1</v>
      </c>
      <c r="WA239" s="1">
        <v>1</v>
      </c>
      <c r="WQ239" s="1">
        <v>1</v>
      </c>
      <c r="WR239" s="1">
        <v>0</v>
      </c>
      <c r="WS239" s="1">
        <v>1</v>
      </c>
      <c r="WT239" s="1">
        <v>1</v>
      </c>
      <c r="AGS239" s="1">
        <v>1</v>
      </c>
      <c r="AGT239" s="1">
        <v>0</v>
      </c>
      <c r="AGU239" s="1">
        <v>0</v>
      </c>
      <c r="AGV239" s="1">
        <v>0</v>
      </c>
      <c r="AGW239" s="1">
        <v>1</v>
      </c>
      <c r="AGX239" s="1">
        <v>1</v>
      </c>
      <c r="AGY239" s="1">
        <v>0</v>
      </c>
      <c r="AGZ239" s="1">
        <v>0</v>
      </c>
      <c r="AHA239" s="1">
        <v>0</v>
      </c>
      <c r="AHB239" s="1">
        <v>0</v>
      </c>
      <c r="AHC239" s="1">
        <v>1</v>
      </c>
      <c r="AHD239" s="1">
        <v>0</v>
      </c>
      <c r="AHE239" s="1">
        <v>0</v>
      </c>
      <c r="AHF239" s="1">
        <v>0</v>
      </c>
      <c r="AHH239" s="1">
        <v>0</v>
      </c>
      <c r="AHI239" s="1">
        <v>0</v>
      </c>
      <c r="AHK239" s="1">
        <v>0</v>
      </c>
      <c r="AHL239" s="1">
        <v>0</v>
      </c>
      <c r="AHM239" s="1">
        <v>0</v>
      </c>
      <c r="AHN239" s="1">
        <v>0</v>
      </c>
      <c r="AHO239" s="1">
        <v>0</v>
      </c>
      <c r="AHP239" s="1">
        <v>0</v>
      </c>
      <c r="AHQ239" s="1">
        <v>0</v>
      </c>
      <c r="AHR239" s="1">
        <v>0</v>
      </c>
      <c r="AIM239" s="1">
        <v>0</v>
      </c>
      <c r="AIN239" s="1">
        <v>0</v>
      </c>
      <c r="AIO239" s="1">
        <v>0</v>
      </c>
      <c r="AIT239" s="3">
        <v>2</v>
      </c>
      <c r="AIV239" s="1">
        <v>0</v>
      </c>
      <c r="AIW239" s="1">
        <v>0</v>
      </c>
      <c r="AIX239" s="1">
        <v>40</v>
      </c>
      <c r="AIY239" s="1">
        <v>20</v>
      </c>
    </row>
    <row r="240" spans="1:939" s="1" customFormat="1">
      <c r="B240" s="1">
        <v>3</v>
      </c>
      <c r="C240" s="1">
        <v>0</v>
      </c>
      <c r="Z240" s="1">
        <v>0</v>
      </c>
      <c r="AA240" s="1">
        <v>1</v>
      </c>
      <c r="AB240" s="1" t="s">
        <v>7769</v>
      </c>
      <c r="AC240" s="1">
        <v>0</v>
      </c>
      <c r="AE240" s="1">
        <v>0</v>
      </c>
      <c r="AG240" s="1">
        <v>0</v>
      </c>
      <c r="AI240" s="1">
        <v>120</v>
      </c>
      <c r="DR240" s="1">
        <v>70</v>
      </c>
      <c r="HA240" s="1">
        <v>0</v>
      </c>
      <c r="HT240" s="1">
        <v>0</v>
      </c>
      <c r="IP240" s="1">
        <v>98</v>
      </c>
      <c r="LX240" s="1">
        <v>76</v>
      </c>
      <c r="PG240" s="1">
        <v>24</v>
      </c>
      <c r="SP240" s="1">
        <v>97.4</v>
      </c>
      <c r="VX240" s="1">
        <v>1</v>
      </c>
      <c r="WQ240" s="1">
        <v>1</v>
      </c>
      <c r="AGS240" s="1">
        <v>0</v>
      </c>
      <c r="AGT240" s="1">
        <v>0</v>
      </c>
      <c r="AGU240" s="1">
        <v>0</v>
      </c>
      <c r="AGV240" s="1">
        <v>0</v>
      </c>
      <c r="AGW240" s="1">
        <v>1</v>
      </c>
      <c r="AGX240" s="1">
        <v>1</v>
      </c>
      <c r="AGY240" s="1">
        <v>0</v>
      </c>
      <c r="AGZ240" s="1">
        <v>0</v>
      </c>
      <c r="AHA240" s="1">
        <v>0</v>
      </c>
      <c r="AHB240" s="1">
        <v>0</v>
      </c>
      <c r="AHC240" s="1">
        <v>1</v>
      </c>
      <c r="AHD240" s="1">
        <v>0</v>
      </c>
      <c r="AHE240" s="1">
        <v>0</v>
      </c>
      <c r="AHF240" s="1">
        <v>0</v>
      </c>
      <c r="AHH240" s="1">
        <v>0</v>
      </c>
      <c r="AHI240" s="1">
        <v>0</v>
      </c>
      <c r="AHK240" s="1">
        <v>0</v>
      </c>
      <c r="AHL240" s="1">
        <v>0</v>
      </c>
      <c r="AHM240" s="1">
        <v>0</v>
      </c>
      <c r="AHN240" s="1">
        <v>0</v>
      </c>
      <c r="AHO240" s="1">
        <v>0</v>
      </c>
      <c r="AHP240" s="1">
        <v>0</v>
      </c>
      <c r="AHQ240" s="1">
        <v>0</v>
      </c>
      <c r="AHR240" s="1">
        <v>0</v>
      </c>
      <c r="AIM240" s="1">
        <v>0</v>
      </c>
      <c r="AIN240" s="1">
        <v>0</v>
      </c>
      <c r="AIO240" s="1">
        <v>0</v>
      </c>
      <c r="AIT240" s="3">
        <v>1</v>
      </c>
      <c r="AIV240" s="1">
        <v>0</v>
      </c>
      <c r="AIW240" s="1">
        <v>0</v>
      </c>
      <c r="AIX240" s="1">
        <v>55</v>
      </c>
    </row>
    <row r="241" spans="1:939" s="1" customFormat="1">
      <c r="B241" s="1">
        <v>4</v>
      </c>
      <c r="C241" s="1">
        <v>1</v>
      </c>
      <c r="D241" s="1" t="s">
        <v>7770</v>
      </c>
      <c r="O241" s="1">
        <v>0</v>
      </c>
      <c r="Z241" s="1">
        <v>0</v>
      </c>
      <c r="AA241" s="1">
        <v>1</v>
      </c>
      <c r="AB241" s="1" t="s">
        <v>7771</v>
      </c>
      <c r="AC241" s="1">
        <v>0</v>
      </c>
      <c r="AE241" s="1">
        <v>0</v>
      </c>
      <c r="AG241" s="1">
        <v>0</v>
      </c>
      <c r="AI241" s="1">
        <v>158</v>
      </c>
      <c r="AL241" s="1">
        <v>122</v>
      </c>
      <c r="DR241" s="1">
        <v>80</v>
      </c>
      <c r="DU241" s="1">
        <v>70</v>
      </c>
      <c r="HA241" s="1">
        <v>0</v>
      </c>
      <c r="HD241" s="1">
        <v>0</v>
      </c>
      <c r="HT241" s="1">
        <v>0</v>
      </c>
      <c r="HW241" s="1">
        <v>0</v>
      </c>
      <c r="IP241" s="1">
        <v>93</v>
      </c>
      <c r="IQ241" s="1">
        <v>89</v>
      </c>
      <c r="IR241" s="1">
        <v>93</v>
      </c>
      <c r="IS241" s="1">
        <v>91.5</v>
      </c>
      <c r="IT241" s="1">
        <v>94</v>
      </c>
      <c r="LX241" s="1">
        <v>82</v>
      </c>
      <c r="MA241" s="1">
        <v>89</v>
      </c>
      <c r="PG241" s="1">
        <v>30</v>
      </c>
      <c r="PJ241" s="1">
        <v>28</v>
      </c>
      <c r="SP241" s="1">
        <v>97.1</v>
      </c>
      <c r="SS241" s="1">
        <v>96.8</v>
      </c>
      <c r="VX241" s="1">
        <v>1</v>
      </c>
      <c r="WA241" s="1">
        <v>1</v>
      </c>
      <c r="WQ241" s="1">
        <v>0</v>
      </c>
      <c r="WR241" s="1">
        <v>0</v>
      </c>
      <c r="WS241" s="1">
        <v>0</v>
      </c>
      <c r="WT241" s="1">
        <v>0</v>
      </c>
      <c r="WU241" s="1">
        <v>0</v>
      </c>
      <c r="AGS241" s="1">
        <v>0</v>
      </c>
      <c r="AGT241" s="1">
        <v>0</v>
      </c>
      <c r="AGU241" s="1">
        <v>0</v>
      </c>
      <c r="AGV241" s="1">
        <v>0</v>
      </c>
      <c r="AGW241" s="1">
        <v>0</v>
      </c>
      <c r="AGX241" s="1">
        <v>1</v>
      </c>
      <c r="AGY241" s="1">
        <v>0</v>
      </c>
      <c r="AGZ241" s="1">
        <v>0</v>
      </c>
      <c r="AHA241" s="1">
        <v>0</v>
      </c>
      <c r="AHB241" s="1">
        <v>0</v>
      </c>
      <c r="AHC241" s="1">
        <v>1</v>
      </c>
      <c r="AHD241" s="1">
        <v>0</v>
      </c>
      <c r="AHE241" s="1">
        <v>0</v>
      </c>
      <c r="AHF241" s="1">
        <v>0</v>
      </c>
      <c r="AHH241" s="1">
        <v>0</v>
      </c>
      <c r="AHI241" s="1">
        <v>0</v>
      </c>
      <c r="AHK241" s="1">
        <v>0</v>
      </c>
      <c r="AHL241" s="1">
        <v>0</v>
      </c>
      <c r="AHM241" s="1">
        <v>0</v>
      </c>
      <c r="AHN241" s="1">
        <v>0</v>
      </c>
      <c r="AHO241" s="1">
        <v>0</v>
      </c>
      <c r="AHP241" s="1">
        <v>0</v>
      </c>
      <c r="AHQ241" s="1">
        <v>0</v>
      </c>
      <c r="AHR241" s="1">
        <v>0</v>
      </c>
      <c r="AIM241" s="1">
        <v>0</v>
      </c>
      <c r="AIN241" s="1">
        <v>0</v>
      </c>
      <c r="AIO241" s="1">
        <v>0</v>
      </c>
      <c r="AIT241" s="3">
        <v>2</v>
      </c>
      <c r="AIV241" s="1">
        <v>0</v>
      </c>
      <c r="AIW241" s="1">
        <v>0</v>
      </c>
      <c r="AIX241" s="1">
        <v>50</v>
      </c>
      <c r="AIY241" s="1">
        <v>48</v>
      </c>
    </row>
    <row r="242" spans="1:939" s="18" customFormat="1">
      <c r="B242" s="18">
        <v>5</v>
      </c>
      <c r="C242" s="18">
        <v>0</v>
      </c>
      <c r="Z242" s="18">
        <v>0</v>
      </c>
      <c r="AA242" s="18">
        <v>2</v>
      </c>
      <c r="AB242" s="18" t="s">
        <v>7772</v>
      </c>
      <c r="AC242" s="18">
        <v>0</v>
      </c>
      <c r="AE242" s="18">
        <v>0</v>
      </c>
      <c r="AG242" s="18">
        <v>0</v>
      </c>
      <c r="AI242" s="18">
        <v>136</v>
      </c>
      <c r="AM242" s="18">
        <v>126</v>
      </c>
      <c r="DR242" s="18">
        <v>66</v>
      </c>
      <c r="DV242" s="18">
        <v>70</v>
      </c>
      <c r="HA242" s="18">
        <v>0</v>
      </c>
      <c r="HE242" s="18">
        <v>0</v>
      </c>
      <c r="HT242" s="18">
        <v>0</v>
      </c>
      <c r="HX242" s="18">
        <v>0</v>
      </c>
      <c r="IP242" s="18">
        <v>94</v>
      </c>
      <c r="IQ242" s="18">
        <v>95</v>
      </c>
      <c r="IR242" s="18">
        <v>89.5</v>
      </c>
      <c r="IS242" s="18">
        <v>93</v>
      </c>
      <c r="IT242" s="18">
        <v>95</v>
      </c>
      <c r="LX242" s="18">
        <v>86</v>
      </c>
      <c r="LZ242" s="18">
        <v>105</v>
      </c>
      <c r="MA242" s="18">
        <v>89</v>
      </c>
      <c r="MB242" s="18">
        <v>84</v>
      </c>
      <c r="PG242" s="18">
        <v>28</v>
      </c>
      <c r="PJ242" s="18">
        <v>24</v>
      </c>
      <c r="PK242" s="18">
        <v>28</v>
      </c>
      <c r="SP242" s="18">
        <v>96.9</v>
      </c>
      <c r="ST242" s="18">
        <v>97.3</v>
      </c>
      <c r="VX242" s="18">
        <v>1</v>
      </c>
      <c r="WB242" s="18">
        <v>1</v>
      </c>
      <c r="WQ242" s="18">
        <v>0</v>
      </c>
      <c r="WR242" s="18">
        <v>0</v>
      </c>
      <c r="WS242" s="18">
        <v>0</v>
      </c>
      <c r="WT242" s="18">
        <v>0</v>
      </c>
      <c r="WU242" s="18">
        <v>0</v>
      </c>
      <c r="AGS242" s="18">
        <v>0</v>
      </c>
      <c r="AGT242" s="18">
        <v>0</v>
      </c>
      <c r="AGU242" s="18">
        <v>0</v>
      </c>
      <c r="AGV242" s="18">
        <v>0</v>
      </c>
      <c r="AGW242" s="18">
        <v>0</v>
      </c>
      <c r="AGX242" s="18">
        <v>1</v>
      </c>
      <c r="AGY242" s="18">
        <v>0</v>
      </c>
      <c r="AGZ242" s="18">
        <v>0</v>
      </c>
      <c r="AHA242" s="18">
        <v>0</v>
      </c>
      <c r="AHB242" s="18">
        <v>0</v>
      </c>
      <c r="AHC242" s="18">
        <v>1</v>
      </c>
      <c r="AHD242" s="18">
        <v>0</v>
      </c>
      <c r="AHE242" s="18">
        <v>0</v>
      </c>
      <c r="AHF242" s="18">
        <v>0</v>
      </c>
      <c r="AHH242" s="18">
        <v>0</v>
      </c>
      <c r="AHI242" s="18">
        <v>0</v>
      </c>
      <c r="AHK242" s="18">
        <v>0</v>
      </c>
      <c r="AHL242" s="18">
        <v>0</v>
      </c>
      <c r="AHM242" s="18">
        <v>0</v>
      </c>
      <c r="AHN242" s="18">
        <v>0</v>
      </c>
      <c r="AHO242" s="18">
        <v>0</v>
      </c>
      <c r="AHP242" s="18">
        <v>0</v>
      </c>
      <c r="AHQ242" s="18">
        <v>0</v>
      </c>
      <c r="AHR242" s="18">
        <v>0</v>
      </c>
      <c r="AIM242" s="18">
        <v>0</v>
      </c>
      <c r="AIN242" s="18">
        <v>0</v>
      </c>
      <c r="AIO242" s="18">
        <v>0</v>
      </c>
      <c r="AIT242" s="79">
        <v>2</v>
      </c>
      <c r="AIV242" s="18">
        <v>0</v>
      </c>
      <c r="AIW242" s="18">
        <v>0</v>
      </c>
      <c r="AIX242" s="18">
        <v>35</v>
      </c>
      <c r="AIY242" s="18">
        <v>49</v>
      </c>
    </row>
    <row r="243" spans="1:939" s="1" customFormat="1">
      <c r="A243" s="1">
        <v>46</v>
      </c>
      <c r="B243" s="1">
        <v>1</v>
      </c>
      <c r="C243" s="1">
        <v>0</v>
      </c>
      <c r="Z243" s="1">
        <v>0</v>
      </c>
      <c r="AA243" s="1">
        <v>1</v>
      </c>
      <c r="AC243" s="1">
        <v>0</v>
      </c>
      <c r="AE243" s="1">
        <v>4</v>
      </c>
      <c r="AF243" s="1">
        <v>0</v>
      </c>
      <c r="AG243" s="1">
        <v>0</v>
      </c>
      <c r="AI243" s="1">
        <v>130</v>
      </c>
      <c r="DR243" s="1">
        <v>80</v>
      </c>
      <c r="HA243" s="1">
        <v>2</v>
      </c>
      <c r="HT243" s="1">
        <v>0</v>
      </c>
      <c r="IP243" s="1">
        <v>96</v>
      </c>
      <c r="LX243" s="1">
        <v>70</v>
      </c>
      <c r="PG243" s="1">
        <v>16</v>
      </c>
      <c r="SP243" s="1">
        <v>95.9</v>
      </c>
      <c r="VX243" s="1">
        <v>1</v>
      </c>
      <c r="WQ243" s="1">
        <v>0</v>
      </c>
      <c r="AGS243" s="1">
        <v>0</v>
      </c>
      <c r="AGT243" s="1">
        <v>0</v>
      </c>
      <c r="AGU243" s="1">
        <v>0</v>
      </c>
      <c r="AGV243" s="1">
        <v>0</v>
      </c>
      <c r="AGW243" s="1">
        <v>0</v>
      </c>
      <c r="AGX243" s="1">
        <v>0</v>
      </c>
      <c r="AGY243" s="1">
        <v>0</v>
      </c>
      <c r="AGZ243" s="1">
        <v>0</v>
      </c>
      <c r="AHA243" s="1">
        <v>0</v>
      </c>
      <c r="AHB243" s="1">
        <v>0</v>
      </c>
      <c r="AHC243" s="1">
        <v>1</v>
      </c>
      <c r="AHD243" s="1">
        <v>0</v>
      </c>
      <c r="AHE243" s="1">
        <v>0</v>
      </c>
      <c r="AHF243" s="1">
        <v>0</v>
      </c>
      <c r="AHH243" s="1">
        <v>0</v>
      </c>
      <c r="AHI243" s="1">
        <v>0</v>
      </c>
      <c r="AHK243" s="1">
        <v>0</v>
      </c>
      <c r="AHL243" s="1">
        <v>0</v>
      </c>
      <c r="AHM243" s="1">
        <v>0</v>
      </c>
      <c r="AHN243" s="1">
        <v>0</v>
      </c>
      <c r="AHO243" s="1">
        <v>0</v>
      </c>
      <c r="AHP243" s="1">
        <v>0</v>
      </c>
      <c r="AHQ243" s="1">
        <v>0</v>
      </c>
      <c r="AHR243" s="1">
        <v>0</v>
      </c>
      <c r="AIM243" s="1">
        <v>0</v>
      </c>
      <c r="AIN243" s="1">
        <v>0</v>
      </c>
      <c r="AIO243" s="1">
        <v>0</v>
      </c>
      <c r="AIP243" s="1">
        <v>1</v>
      </c>
      <c r="AIQ243" s="1">
        <v>1</v>
      </c>
      <c r="AIR243" s="1">
        <v>1</v>
      </c>
      <c r="AIS243" s="1">
        <v>1</v>
      </c>
      <c r="AIT243" s="1">
        <v>0</v>
      </c>
      <c r="AIU243" s="1">
        <v>1</v>
      </c>
      <c r="AIV243" s="1">
        <v>0</v>
      </c>
      <c r="AIW243" s="1">
        <v>0</v>
      </c>
      <c r="AJB243" s="1">
        <v>50</v>
      </c>
    </row>
    <row r="244" spans="1:939" s="1" customFormat="1">
      <c r="B244" s="1">
        <v>2</v>
      </c>
      <c r="C244" s="1">
        <v>1</v>
      </c>
      <c r="D244" s="1" t="s">
        <v>7773</v>
      </c>
      <c r="O244" s="1">
        <v>1</v>
      </c>
      <c r="Z244" s="1">
        <v>0</v>
      </c>
      <c r="AA244" s="1">
        <v>2</v>
      </c>
      <c r="AB244" s="1" t="s">
        <v>7774</v>
      </c>
      <c r="AC244" s="1">
        <v>0</v>
      </c>
      <c r="AE244" s="1">
        <v>1</v>
      </c>
      <c r="AF244" s="1">
        <v>0</v>
      </c>
      <c r="AG244" s="1">
        <v>0</v>
      </c>
      <c r="AI244" s="1">
        <v>176</v>
      </c>
      <c r="AJ244" s="1">
        <v>110</v>
      </c>
      <c r="DR244" s="1">
        <v>68</v>
      </c>
      <c r="DS244" s="1">
        <v>60</v>
      </c>
      <c r="HA244" s="1">
        <v>2</v>
      </c>
      <c r="HB244" s="1">
        <v>2</v>
      </c>
      <c r="HT244" s="1">
        <v>0</v>
      </c>
      <c r="HU244" s="1">
        <v>0</v>
      </c>
      <c r="IP244" s="1">
        <v>99</v>
      </c>
      <c r="IQ244" s="1">
        <v>97</v>
      </c>
      <c r="LX244" s="1">
        <v>66</v>
      </c>
      <c r="LY244" s="1">
        <v>70</v>
      </c>
      <c r="PG244" s="1">
        <v>16</v>
      </c>
      <c r="PH244" s="1">
        <v>16</v>
      </c>
      <c r="SP244" s="1">
        <v>96.8</v>
      </c>
      <c r="SQ244" s="1">
        <v>97.1</v>
      </c>
      <c r="VX244" s="1">
        <v>1</v>
      </c>
      <c r="VY244" s="1">
        <v>1</v>
      </c>
      <c r="WQ244" s="1">
        <v>0</v>
      </c>
      <c r="WR244" s="1">
        <v>0</v>
      </c>
      <c r="AAY244" s="1">
        <v>26</v>
      </c>
      <c r="ABB244" s="1">
        <v>10.8</v>
      </c>
      <c r="ABE244" s="1">
        <v>34</v>
      </c>
      <c r="ABM244" s="1">
        <v>13.59</v>
      </c>
      <c r="ABO244" s="1">
        <v>370</v>
      </c>
      <c r="ABU244" s="1">
        <v>141</v>
      </c>
      <c r="ABX244" s="1">
        <v>4</v>
      </c>
      <c r="ACA244" s="1">
        <v>99</v>
      </c>
      <c r="ACD244" s="1">
        <v>10.1</v>
      </c>
      <c r="ACG244" s="1">
        <v>202</v>
      </c>
      <c r="ACH244" s="1">
        <v>179</v>
      </c>
      <c r="ACQ244" s="1">
        <v>20</v>
      </c>
      <c r="ACT244" s="1">
        <v>1.17</v>
      </c>
      <c r="ACW244" s="1">
        <v>16</v>
      </c>
      <c r="AGS244" s="1">
        <v>1</v>
      </c>
      <c r="AGT244" s="1">
        <v>0</v>
      </c>
      <c r="AGU244" s="1">
        <v>0</v>
      </c>
      <c r="AGV244" s="1">
        <v>1</v>
      </c>
      <c r="AGW244" s="1">
        <v>0</v>
      </c>
      <c r="AGX244" s="1">
        <v>0</v>
      </c>
      <c r="AGY244" s="1">
        <v>0</v>
      </c>
      <c r="AGZ244" s="1">
        <v>1</v>
      </c>
      <c r="AHA244" s="1">
        <v>0</v>
      </c>
      <c r="AHB244" s="1">
        <v>0</v>
      </c>
      <c r="AHC244" s="1">
        <v>1</v>
      </c>
      <c r="AHD244" s="1">
        <v>0</v>
      </c>
      <c r="AHE244" s="1">
        <v>0</v>
      </c>
      <c r="AHF244" s="1">
        <v>0</v>
      </c>
      <c r="AHH244" s="1">
        <v>0</v>
      </c>
      <c r="AHI244" s="1">
        <v>0</v>
      </c>
      <c r="AHK244" s="1">
        <v>0</v>
      </c>
      <c r="AHL244" s="1">
        <v>0</v>
      </c>
      <c r="AHM244" s="1">
        <v>0</v>
      </c>
      <c r="AHN244" s="1">
        <v>0</v>
      </c>
      <c r="AHO244" s="1">
        <v>0</v>
      </c>
      <c r="AHP244" s="1">
        <v>0</v>
      </c>
      <c r="AHQ244" s="1">
        <v>0</v>
      </c>
      <c r="AHR244" s="1">
        <v>0</v>
      </c>
      <c r="AIM244" s="1">
        <v>0</v>
      </c>
      <c r="AIN244" s="1">
        <v>0</v>
      </c>
      <c r="AIO244" s="1">
        <v>0</v>
      </c>
      <c r="AIT244" s="1">
        <v>1</v>
      </c>
      <c r="AIU244" s="1">
        <v>1</v>
      </c>
      <c r="AIV244" s="1">
        <v>0</v>
      </c>
      <c r="AIW244" s="1">
        <v>0</v>
      </c>
      <c r="AIX244" s="1">
        <v>43</v>
      </c>
      <c r="AJB244" s="1">
        <v>40</v>
      </c>
    </row>
    <row r="245" spans="1:939" s="1" customFormat="1">
      <c r="B245" s="1">
        <v>3</v>
      </c>
      <c r="C245" s="1">
        <v>1</v>
      </c>
      <c r="D245" s="1" t="s">
        <v>7703</v>
      </c>
      <c r="O245" s="1">
        <v>0</v>
      </c>
      <c r="Z245" s="1">
        <v>0</v>
      </c>
      <c r="AA245" s="1">
        <v>2</v>
      </c>
      <c r="AB245" s="1" t="s">
        <v>7775</v>
      </c>
      <c r="AC245" s="1">
        <v>0</v>
      </c>
      <c r="AE245" s="1">
        <v>0</v>
      </c>
      <c r="AG245" s="1">
        <v>0</v>
      </c>
      <c r="AI245" s="1">
        <v>152</v>
      </c>
      <c r="AJ245" s="1">
        <v>124</v>
      </c>
      <c r="DR245" s="1">
        <v>70</v>
      </c>
      <c r="DS245" s="1">
        <v>70</v>
      </c>
      <c r="HA245" s="1">
        <v>0</v>
      </c>
      <c r="HB245" s="1">
        <v>2</v>
      </c>
      <c r="HT245" s="1">
        <v>0</v>
      </c>
      <c r="HU245" s="1">
        <v>0</v>
      </c>
      <c r="IP245" s="1">
        <v>99</v>
      </c>
      <c r="IQ245" s="1">
        <v>98</v>
      </c>
      <c r="LX245" s="1">
        <v>62</v>
      </c>
      <c r="LY245" s="1">
        <v>66</v>
      </c>
      <c r="PG245" s="1">
        <v>14</v>
      </c>
      <c r="PH245" s="1">
        <v>16</v>
      </c>
      <c r="SP245" s="1">
        <v>98</v>
      </c>
      <c r="SQ245" s="1">
        <v>96.5</v>
      </c>
      <c r="VX245" s="1">
        <v>0</v>
      </c>
      <c r="VY245" s="1">
        <v>1</v>
      </c>
      <c r="WQ245" s="1">
        <v>0</v>
      </c>
      <c r="WR245" s="1">
        <v>0</v>
      </c>
      <c r="ACG245" s="1">
        <v>88</v>
      </c>
      <c r="AGS245" s="1">
        <v>0</v>
      </c>
      <c r="AGT245" s="1">
        <v>0</v>
      </c>
      <c r="AGU245" s="1">
        <v>0</v>
      </c>
      <c r="AGV245" s="1">
        <v>0</v>
      </c>
      <c r="AGW245" s="1">
        <v>0</v>
      </c>
      <c r="AGX245" s="1">
        <v>0</v>
      </c>
      <c r="AGY245" s="1">
        <v>0</v>
      </c>
      <c r="AGZ245" s="1">
        <v>0</v>
      </c>
      <c r="AHA245" s="1">
        <v>0</v>
      </c>
      <c r="AHB245" s="1">
        <v>0</v>
      </c>
      <c r="AHC245" s="1">
        <v>1</v>
      </c>
      <c r="AHD245" s="1">
        <v>0</v>
      </c>
      <c r="AHE245" s="1">
        <v>0</v>
      </c>
      <c r="AHF245" s="1">
        <v>0</v>
      </c>
      <c r="AHH245" s="1">
        <v>0</v>
      </c>
      <c r="AHI245" s="1">
        <v>0</v>
      </c>
      <c r="AHK245" s="1">
        <v>0</v>
      </c>
      <c r="AHL245" s="1">
        <v>0</v>
      </c>
      <c r="AHM245" s="1">
        <v>0</v>
      </c>
      <c r="AHN245" s="1">
        <v>0</v>
      </c>
      <c r="AHO245" s="1">
        <v>0</v>
      </c>
      <c r="AHP245" s="1">
        <v>0</v>
      </c>
      <c r="AHQ245" s="1">
        <v>0</v>
      </c>
      <c r="AHR245" s="1">
        <v>0</v>
      </c>
      <c r="AIM245" s="1">
        <v>0</v>
      </c>
      <c r="AIN245" s="1">
        <v>0</v>
      </c>
      <c r="AIO245" s="1">
        <v>0</v>
      </c>
      <c r="AIT245" s="1">
        <v>1</v>
      </c>
      <c r="AIU245" s="1">
        <v>1</v>
      </c>
      <c r="AIV245" s="1">
        <v>0</v>
      </c>
      <c r="AIW245" s="1">
        <v>0</v>
      </c>
      <c r="AIX245" s="1">
        <v>44</v>
      </c>
      <c r="AJB245" s="1">
        <v>23</v>
      </c>
    </row>
    <row r="246" spans="1:939" s="80" customFormat="1">
      <c r="B246" s="80">
        <v>4</v>
      </c>
      <c r="C246" s="80">
        <v>1</v>
      </c>
      <c r="D246" s="80" t="s">
        <v>7776</v>
      </c>
      <c r="O246" s="80">
        <v>0</v>
      </c>
      <c r="Z246" s="80">
        <v>0</v>
      </c>
      <c r="AA246" s="80">
        <v>2</v>
      </c>
      <c r="AB246" s="80" t="s">
        <v>7777</v>
      </c>
      <c r="AC246" s="80">
        <v>0</v>
      </c>
      <c r="AE246" s="80">
        <v>0</v>
      </c>
      <c r="AG246" s="80">
        <v>0</v>
      </c>
      <c r="AI246" s="80">
        <v>108</v>
      </c>
      <c r="AJ246" s="80">
        <v>98</v>
      </c>
      <c r="DR246" s="80">
        <v>52</v>
      </c>
      <c r="DS246" s="80">
        <v>50</v>
      </c>
      <c r="HA246" s="80">
        <v>0</v>
      </c>
      <c r="HB246" s="80">
        <v>2</v>
      </c>
      <c r="HT246" s="80">
        <v>0</v>
      </c>
      <c r="HU246" s="80">
        <v>0</v>
      </c>
      <c r="IP246" s="80">
        <v>96</v>
      </c>
      <c r="LX246" s="80">
        <v>64</v>
      </c>
      <c r="PG246" s="80">
        <v>16</v>
      </c>
      <c r="SP246" s="80">
        <v>96</v>
      </c>
      <c r="VX246" s="80">
        <v>1</v>
      </c>
      <c r="WQ246" s="80">
        <v>0</v>
      </c>
      <c r="ACG246" s="80">
        <v>119</v>
      </c>
      <c r="AGS246" s="80">
        <v>0</v>
      </c>
      <c r="AGT246" s="80">
        <v>0</v>
      </c>
      <c r="AGU246" s="80">
        <v>0</v>
      </c>
      <c r="AGV246" s="80">
        <v>0</v>
      </c>
      <c r="AGW246" s="80">
        <v>0</v>
      </c>
      <c r="AGX246" s="80">
        <v>0</v>
      </c>
      <c r="AGY246" s="80">
        <v>0</v>
      </c>
      <c r="AGZ246" s="80">
        <v>0</v>
      </c>
      <c r="AHA246" s="80">
        <v>0</v>
      </c>
      <c r="AHB246" s="80">
        <v>0</v>
      </c>
      <c r="AHC246" s="80">
        <v>1</v>
      </c>
      <c r="AHD246" s="80">
        <v>0</v>
      </c>
      <c r="AHE246" s="80">
        <v>0</v>
      </c>
      <c r="AHF246" s="80">
        <v>0</v>
      </c>
      <c r="AHH246" s="80">
        <v>0</v>
      </c>
      <c r="AHI246" s="80">
        <v>0</v>
      </c>
      <c r="AHK246" s="80">
        <v>0</v>
      </c>
      <c r="AHL246" s="80">
        <v>0</v>
      </c>
      <c r="AHM246" s="80">
        <v>0</v>
      </c>
      <c r="AHN246" s="80">
        <v>0</v>
      </c>
      <c r="AHO246" s="80">
        <v>0</v>
      </c>
      <c r="AHP246" s="80">
        <v>0</v>
      </c>
      <c r="AHQ246" s="80">
        <v>0</v>
      </c>
      <c r="AHR246" s="80">
        <v>0</v>
      </c>
      <c r="AIM246" s="80">
        <v>0</v>
      </c>
      <c r="AIN246" s="80">
        <v>0</v>
      </c>
      <c r="AIO246" s="80">
        <v>0</v>
      </c>
      <c r="AIT246" s="80">
        <v>1</v>
      </c>
      <c r="AIU246" s="80">
        <v>0</v>
      </c>
      <c r="AIV246" s="80">
        <v>0</v>
      </c>
      <c r="AIW246" s="80">
        <v>0</v>
      </c>
      <c r="AIX246" s="80">
        <v>42</v>
      </c>
    </row>
    <row r="247" spans="1:939" s="1" customFormat="1">
      <c r="A247" s="1">
        <v>47</v>
      </c>
      <c r="B247" s="1" t="s">
        <v>7502</v>
      </c>
      <c r="C247" s="1">
        <v>0</v>
      </c>
      <c r="Z247" s="1">
        <v>0</v>
      </c>
      <c r="AA247" s="1">
        <v>1</v>
      </c>
      <c r="AB247" s="1" t="s">
        <v>7778</v>
      </c>
      <c r="AI247" s="1">
        <v>130</v>
      </c>
      <c r="DR247" s="1">
        <v>77</v>
      </c>
      <c r="IP247" s="1">
        <v>94</v>
      </c>
      <c r="LX247" s="1">
        <v>99</v>
      </c>
      <c r="PG247" s="1">
        <v>18</v>
      </c>
      <c r="SP247" s="1">
        <v>98</v>
      </c>
      <c r="WQ247" s="1">
        <v>0</v>
      </c>
      <c r="AGS247" s="1">
        <v>1</v>
      </c>
      <c r="AGT247" s="1">
        <v>0</v>
      </c>
      <c r="AGU247" s="1">
        <v>0</v>
      </c>
      <c r="AGV247" s="1">
        <v>0</v>
      </c>
      <c r="AGW247" s="1">
        <v>0</v>
      </c>
      <c r="AGX247" s="1">
        <v>1</v>
      </c>
      <c r="AGY247" s="1">
        <v>1</v>
      </c>
      <c r="AGZ247" s="1">
        <v>14</v>
      </c>
      <c r="AHA247" s="1">
        <v>0</v>
      </c>
      <c r="AHB247" s="1">
        <v>0</v>
      </c>
      <c r="AHC247" s="1">
        <v>1</v>
      </c>
      <c r="AHD247" s="1">
        <v>0</v>
      </c>
      <c r="AHE247" s="1">
        <v>0</v>
      </c>
      <c r="AHF247" s="1">
        <v>0</v>
      </c>
      <c r="AHH247" s="1">
        <v>0</v>
      </c>
      <c r="AHI247" s="1">
        <v>0</v>
      </c>
      <c r="AHK247" s="1">
        <v>0</v>
      </c>
      <c r="AHL247" s="1">
        <v>0</v>
      </c>
      <c r="AHM247" s="1">
        <v>0</v>
      </c>
      <c r="AHN247" s="1">
        <v>0</v>
      </c>
      <c r="AHO247" s="1">
        <v>0</v>
      </c>
      <c r="AHP247" s="1">
        <v>0</v>
      </c>
      <c r="AHQ247" s="1">
        <v>0</v>
      </c>
      <c r="AHR247" s="1">
        <v>3.25</v>
      </c>
      <c r="AIM247" s="1">
        <v>2</v>
      </c>
      <c r="AIN247" s="1">
        <v>0</v>
      </c>
      <c r="AIO247" s="1">
        <v>0</v>
      </c>
      <c r="AIT247" s="3" t="s">
        <v>7001</v>
      </c>
      <c r="AIV247" s="1" t="s">
        <v>7001</v>
      </c>
      <c r="AIW247" s="1" t="s">
        <v>7001</v>
      </c>
    </row>
    <row r="248" spans="1:939" s="1" customFormat="1">
      <c r="B248" s="1">
        <v>2</v>
      </c>
      <c r="C248" s="1">
        <v>1</v>
      </c>
      <c r="D248" s="1" t="s">
        <v>7779</v>
      </c>
      <c r="E248" s="1" t="s">
        <v>7780</v>
      </c>
      <c r="F248" s="1" t="s">
        <v>6597</v>
      </c>
      <c r="G248" s="1" t="s">
        <v>7626</v>
      </c>
      <c r="H248" s="1" t="s">
        <v>6257</v>
      </c>
      <c r="O248" s="1">
        <v>1</v>
      </c>
      <c r="P248" s="1">
        <v>0</v>
      </c>
      <c r="Q248" s="1">
        <v>0</v>
      </c>
      <c r="R248" s="1">
        <v>0</v>
      </c>
      <c r="S248" s="1">
        <v>0</v>
      </c>
      <c r="Z248" s="1">
        <v>0</v>
      </c>
      <c r="AA248" s="1">
        <v>1</v>
      </c>
      <c r="AB248" s="1" t="s">
        <v>7781</v>
      </c>
      <c r="AC248" s="1">
        <v>0</v>
      </c>
      <c r="AE248" s="1">
        <v>2</v>
      </c>
      <c r="AF248" s="1">
        <v>0</v>
      </c>
      <c r="AG248" s="1">
        <v>0</v>
      </c>
      <c r="AL248" s="1">
        <v>116</v>
      </c>
      <c r="AM248" s="1">
        <v>133</v>
      </c>
      <c r="AQ248" s="1">
        <v>15</v>
      </c>
      <c r="DU248" s="1">
        <v>66</v>
      </c>
      <c r="DV248" s="1">
        <v>60</v>
      </c>
      <c r="DZ248" s="1">
        <v>64</v>
      </c>
      <c r="HI248" s="1">
        <v>2</v>
      </c>
      <c r="IB248" s="1">
        <v>0</v>
      </c>
      <c r="IP248" s="1">
        <v>92</v>
      </c>
      <c r="IQ248" s="1">
        <v>96</v>
      </c>
      <c r="IR248" s="1">
        <v>91</v>
      </c>
      <c r="IS248" s="1">
        <v>95</v>
      </c>
      <c r="IT248" s="1">
        <v>93</v>
      </c>
      <c r="IU248" s="1">
        <v>94</v>
      </c>
      <c r="IV248" s="1">
        <v>92</v>
      </c>
      <c r="IW248" s="1">
        <v>95.5</v>
      </c>
      <c r="IX248" s="1">
        <v>95.5</v>
      </c>
      <c r="LX248" s="1">
        <v>88</v>
      </c>
      <c r="LY248" s="1">
        <v>80</v>
      </c>
      <c r="LZ248" s="1">
        <v>79</v>
      </c>
      <c r="MA248" s="1">
        <v>95</v>
      </c>
      <c r="MB248" s="1">
        <v>81</v>
      </c>
      <c r="MC248" s="1">
        <v>112</v>
      </c>
      <c r="ME248" s="1">
        <v>115</v>
      </c>
      <c r="MF248" s="1">
        <v>110</v>
      </c>
      <c r="PJ248" s="1">
        <v>18</v>
      </c>
      <c r="PK248" s="1">
        <v>16</v>
      </c>
      <c r="PO248" s="1">
        <v>22</v>
      </c>
      <c r="SS248" s="1">
        <v>97.7</v>
      </c>
      <c r="ST248" s="1">
        <v>97.9</v>
      </c>
      <c r="SX248" s="1">
        <v>96.4</v>
      </c>
      <c r="WF248" s="1">
        <v>1</v>
      </c>
      <c r="WQ248" s="1">
        <v>1</v>
      </c>
      <c r="WR248" s="1">
        <v>1</v>
      </c>
      <c r="WS248" s="1">
        <v>1</v>
      </c>
      <c r="WT248" s="1">
        <v>1</v>
      </c>
      <c r="WU248" s="1">
        <v>1</v>
      </c>
      <c r="WV248" s="1">
        <v>0</v>
      </c>
      <c r="WW248" s="1">
        <v>0</v>
      </c>
      <c r="WX248" s="1">
        <v>0</v>
      </c>
      <c r="WY248" s="1">
        <v>0</v>
      </c>
      <c r="ZY248" s="1">
        <v>233.4</v>
      </c>
      <c r="AAY248" s="1">
        <v>25</v>
      </c>
      <c r="ABB248" s="1">
        <v>12.9</v>
      </c>
      <c r="ABE248" s="1">
        <v>39.6</v>
      </c>
      <c r="ABH248" s="1">
        <v>1.5</v>
      </c>
      <c r="ABM248" s="1">
        <v>14.7</v>
      </c>
      <c r="ABO248" s="1">
        <v>241</v>
      </c>
      <c r="ABU248" s="1">
        <v>138</v>
      </c>
      <c r="ABX248" s="1">
        <v>3.9</v>
      </c>
      <c r="ACA248" s="1">
        <v>100</v>
      </c>
      <c r="ACD248" s="1">
        <v>9.3000000000000007</v>
      </c>
      <c r="ACG248" s="1">
        <v>302</v>
      </c>
      <c r="ACH248" s="1">
        <v>221</v>
      </c>
      <c r="ACQ248" s="1">
        <v>13</v>
      </c>
      <c r="ACT248" s="1">
        <v>0.69</v>
      </c>
      <c r="ACW248" s="1">
        <v>13</v>
      </c>
      <c r="ACZ248" s="1">
        <v>7.5</v>
      </c>
      <c r="ADB248" s="1">
        <v>3.4</v>
      </c>
      <c r="ADD248" s="1">
        <v>0.3</v>
      </c>
      <c r="ADF248" s="1">
        <v>4.0999999999999996</v>
      </c>
      <c r="ADH248" s="1">
        <v>64</v>
      </c>
      <c r="ADJ248" s="1">
        <v>8</v>
      </c>
      <c r="ADL248" s="1">
        <v>7</v>
      </c>
      <c r="ADO248" s="1">
        <v>6.8</v>
      </c>
      <c r="ADR248" s="1">
        <v>2</v>
      </c>
      <c r="AGS248" s="1">
        <v>0</v>
      </c>
      <c r="AGT248" s="1">
        <v>0</v>
      </c>
      <c r="AGU248" s="1">
        <v>0</v>
      </c>
      <c r="AGV248" s="1">
        <v>0</v>
      </c>
      <c r="AGW248" s="1">
        <v>0</v>
      </c>
      <c r="AGX248" s="1">
        <v>1</v>
      </c>
      <c r="AGY248" s="1">
        <v>0</v>
      </c>
      <c r="AGZ248" s="1">
        <v>0</v>
      </c>
      <c r="AHA248" s="1">
        <v>0</v>
      </c>
      <c r="AHB248" s="1">
        <v>0</v>
      </c>
      <c r="AHC248" s="1">
        <v>1</v>
      </c>
      <c r="AHD248" s="1">
        <v>0</v>
      </c>
      <c r="AHE248" s="1">
        <v>0</v>
      </c>
      <c r="AHF248" s="1">
        <v>0</v>
      </c>
      <c r="AHH248" s="1">
        <v>0</v>
      </c>
      <c r="AHI248" s="1">
        <v>0</v>
      </c>
      <c r="AHK248" s="1">
        <v>0</v>
      </c>
      <c r="AHL248" s="1">
        <v>0</v>
      </c>
      <c r="AHM248" s="1">
        <v>0</v>
      </c>
      <c r="AHN248" s="1">
        <v>0</v>
      </c>
      <c r="AHO248" s="1">
        <v>0</v>
      </c>
      <c r="AHP248" s="1">
        <v>0</v>
      </c>
      <c r="AHQ248" s="1">
        <v>0</v>
      </c>
      <c r="AHR248" s="1">
        <v>1</v>
      </c>
      <c r="AIN248" s="1">
        <v>0</v>
      </c>
      <c r="AIO248" s="1">
        <v>0</v>
      </c>
      <c r="AIP248" s="1">
        <v>1</v>
      </c>
      <c r="AIQ248" s="1">
        <v>1</v>
      </c>
      <c r="AIR248" s="1">
        <v>1</v>
      </c>
      <c r="AIS248" s="1">
        <v>1</v>
      </c>
      <c r="AIT248" s="3">
        <v>1</v>
      </c>
      <c r="AIV248" s="1">
        <v>0</v>
      </c>
      <c r="AIW248" s="1">
        <v>0</v>
      </c>
      <c r="AIX248" s="1">
        <v>77</v>
      </c>
    </row>
    <row r="249" spans="1:939" s="18" customFormat="1">
      <c r="B249" s="18">
        <v>3</v>
      </c>
      <c r="C249" s="18">
        <v>0</v>
      </c>
      <c r="Z249" s="18">
        <v>0</v>
      </c>
      <c r="AA249" s="18">
        <v>2</v>
      </c>
      <c r="AB249" s="18" t="s">
        <v>7782</v>
      </c>
      <c r="AC249" s="18">
        <v>0</v>
      </c>
      <c r="AE249" s="18">
        <v>0</v>
      </c>
      <c r="AG249" s="18">
        <v>0</v>
      </c>
      <c r="AI249" s="18">
        <v>124</v>
      </c>
      <c r="AL249" s="18">
        <v>150</v>
      </c>
      <c r="DR249" s="18">
        <v>80</v>
      </c>
      <c r="DU249" s="18">
        <v>80</v>
      </c>
      <c r="HA249" s="18">
        <v>2</v>
      </c>
      <c r="HD249" s="18">
        <v>0</v>
      </c>
      <c r="HT249" s="18">
        <v>0</v>
      </c>
      <c r="HW249" s="18">
        <v>0</v>
      </c>
      <c r="IP249" s="18">
        <v>96</v>
      </c>
      <c r="IQ249" s="18">
        <v>98</v>
      </c>
      <c r="IR249" s="18">
        <v>99</v>
      </c>
      <c r="IS249" s="18">
        <v>98</v>
      </c>
      <c r="LX249" s="18">
        <v>88</v>
      </c>
      <c r="LY249" s="18">
        <v>102</v>
      </c>
      <c r="LZ249" s="18">
        <v>72</v>
      </c>
      <c r="MA249" s="18">
        <v>80</v>
      </c>
      <c r="PG249" s="18">
        <v>18</v>
      </c>
      <c r="PJ249" s="18">
        <v>18</v>
      </c>
      <c r="SP249" s="18">
        <v>97.7</v>
      </c>
      <c r="SS249" s="18">
        <v>96.9</v>
      </c>
      <c r="VX249" s="18">
        <v>1</v>
      </c>
      <c r="WA249" s="18">
        <v>1</v>
      </c>
      <c r="WQ249" s="18">
        <v>0</v>
      </c>
      <c r="WR249" s="18">
        <v>0</v>
      </c>
      <c r="WS249" s="18">
        <v>0</v>
      </c>
      <c r="WT249" s="18">
        <v>0</v>
      </c>
      <c r="ACG249" s="18">
        <v>177</v>
      </c>
      <c r="AGS249" s="18">
        <v>0</v>
      </c>
      <c r="AGT249" s="18">
        <v>0</v>
      </c>
      <c r="AGU249" s="18">
        <v>0</v>
      </c>
      <c r="AGV249" s="18">
        <v>0</v>
      </c>
      <c r="AGW249" s="18">
        <v>0</v>
      </c>
      <c r="AGX249" s="18">
        <v>1</v>
      </c>
      <c r="AGY249" s="18">
        <v>0</v>
      </c>
      <c r="AGZ249" s="18">
        <v>0</v>
      </c>
      <c r="AHA249" s="18">
        <v>0</v>
      </c>
      <c r="AHB249" s="18">
        <v>0</v>
      </c>
      <c r="AHC249" s="18">
        <v>1</v>
      </c>
      <c r="AHD249" s="18">
        <v>0</v>
      </c>
      <c r="AHE249" s="18">
        <v>0</v>
      </c>
      <c r="AHF249" s="18">
        <v>0</v>
      </c>
      <c r="AHH249" s="18">
        <v>0</v>
      </c>
      <c r="AHI249" s="18">
        <v>0</v>
      </c>
      <c r="AHK249" s="18">
        <v>0</v>
      </c>
      <c r="AHL249" s="18">
        <v>0</v>
      </c>
      <c r="AHM249" s="18">
        <v>0</v>
      </c>
      <c r="AHN249" s="18">
        <v>0</v>
      </c>
      <c r="AHO249" s="18">
        <v>0</v>
      </c>
      <c r="AHP249" s="18">
        <v>0</v>
      </c>
      <c r="AHQ249" s="18">
        <v>0</v>
      </c>
      <c r="AHR249" s="18">
        <v>1</v>
      </c>
      <c r="AIN249" s="18">
        <v>0</v>
      </c>
      <c r="AIO249" s="18">
        <v>0</v>
      </c>
      <c r="AIT249" s="79">
        <v>2</v>
      </c>
      <c r="AIV249" s="18">
        <v>0</v>
      </c>
      <c r="AIW249" s="18">
        <v>0</v>
      </c>
      <c r="AIX249" s="18">
        <v>32</v>
      </c>
      <c r="AIY249" s="18">
        <v>45</v>
      </c>
    </row>
    <row r="250" spans="1:939" s="1" customFormat="1">
      <c r="A250" s="1">
        <v>48</v>
      </c>
      <c r="B250" s="1">
        <v>1</v>
      </c>
      <c r="C250" s="1">
        <v>1</v>
      </c>
      <c r="D250" s="1" t="s">
        <v>7783</v>
      </c>
      <c r="O250" s="1">
        <v>1</v>
      </c>
      <c r="Z250" s="1">
        <v>0</v>
      </c>
      <c r="AA250" s="1">
        <v>2</v>
      </c>
      <c r="AC250" s="1">
        <v>0</v>
      </c>
      <c r="AE250" s="1">
        <v>0</v>
      </c>
      <c r="AG250" s="1">
        <v>0</v>
      </c>
      <c r="AI250" s="1">
        <v>112</v>
      </c>
      <c r="DR250" s="1">
        <v>60</v>
      </c>
      <c r="HA250" s="1">
        <v>2</v>
      </c>
      <c r="HT250" s="1">
        <v>0</v>
      </c>
      <c r="IP250" s="1">
        <v>97</v>
      </c>
      <c r="LX250" s="1">
        <v>104</v>
      </c>
      <c r="PG250" s="1">
        <v>28</v>
      </c>
      <c r="SP250" s="1">
        <v>99.4</v>
      </c>
      <c r="VX250" s="1">
        <v>0</v>
      </c>
      <c r="WQ250" s="1">
        <v>1</v>
      </c>
      <c r="AGS250" s="1">
        <v>1</v>
      </c>
      <c r="AGT250" s="1">
        <v>0</v>
      </c>
      <c r="AGU250" s="1">
        <v>0</v>
      </c>
      <c r="AGV250" s="1">
        <v>1</v>
      </c>
      <c r="AGW250" s="1">
        <v>1</v>
      </c>
      <c r="AGX250" s="1">
        <v>1</v>
      </c>
      <c r="AGY250" s="1">
        <v>0</v>
      </c>
      <c r="AGZ250" s="1">
        <v>0</v>
      </c>
      <c r="AHA250" s="1">
        <v>0</v>
      </c>
      <c r="AHB250" s="1">
        <v>0</v>
      </c>
      <c r="AHC250" s="1">
        <v>1</v>
      </c>
      <c r="AHD250" s="1">
        <v>0</v>
      </c>
      <c r="AHE250" s="1">
        <v>0</v>
      </c>
      <c r="AHF250" s="1">
        <v>0</v>
      </c>
      <c r="AHH250" s="1">
        <v>0</v>
      </c>
      <c r="AHI250" s="1">
        <v>0</v>
      </c>
      <c r="AHK250" s="1">
        <v>0</v>
      </c>
      <c r="AHL250" s="1">
        <v>0</v>
      </c>
      <c r="AHM250" s="1">
        <v>0</v>
      </c>
      <c r="AHN250" s="1">
        <v>0</v>
      </c>
      <c r="AHO250" s="1">
        <v>0</v>
      </c>
      <c r="AHP250" s="1">
        <v>0</v>
      </c>
      <c r="AHQ250" s="1">
        <v>0</v>
      </c>
      <c r="AHR250" s="1">
        <v>0</v>
      </c>
      <c r="AIM250" s="1">
        <v>0</v>
      </c>
      <c r="AIN250" s="1">
        <v>0</v>
      </c>
      <c r="AIO250" s="1">
        <v>0</v>
      </c>
      <c r="AIP250" s="1">
        <v>1</v>
      </c>
      <c r="AIQ250" s="1">
        <v>1</v>
      </c>
      <c r="AIR250" s="1">
        <v>0</v>
      </c>
      <c r="AIS250" s="1">
        <v>1</v>
      </c>
      <c r="AIT250" s="1">
        <v>0</v>
      </c>
      <c r="AIU250" s="1">
        <v>1</v>
      </c>
      <c r="AIV250" s="1">
        <v>0</v>
      </c>
      <c r="AIW250" s="1">
        <v>0</v>
      </c>
      <c r="AJB250" s="1">
        <v>30</v>
      </c>
    </row>
    <row r="251" spans="1:939" s="1" customFormat="1">
      <c r="B251" s="1">
        <v>2</v>
      </c>
      <c r="C251" s="1">
        <v>1</v>
      </c>
      <c r="D251" s="1" t="s">
        <v>7484</v>
      </c>
      <c r="O251" s="1">
        <v>0</v>
      </c>
      <c r="Z251" s="1">
        <v>0</v>
      </c>
      <c r="AA251" s="1">
        <v>2</v>
      </c>
      <c r="AB251" s="1" t="s">
        <v>7784</v>
      </c>
      <c r="AC251" s="1">
        <v>0</v>
      </c>
      <c r="AE251" s="1">
        <v>0</v>
      </c>
      <c r="AG251" s="1">
        <v>0</v>
      </c>
      <c r="AI251" s="1">
        <v>130</v>
      </c>
      <c r="AJ251" s="1">
        <v>128</v>
      </c>
      <c r="DR251" s="1">
        <v>73</v>
      </c>
      <c r="DS251" s="1">
        <v>64</v>
      </c>
      <c r="HA251" s="1">
        <v>2</v>
      </c>
      <c r="HB251" s="1">
        <v>2</v>
      </c>
      <c r="HT251" s="1">
        <v>1</v>
      </c>
      <c r="HU251" s="1">
        <v>0</v>
      </c>
      <c r="IP251" s="1">
        <v>98</v>
      </c>
      <c r="IQ251" s="1">
        <v>96</v>
      </c>
      <c r="LX251" s="1">
        <v>81</v>
      </c>
      <c r="LY251" s="1">
        <v>86</v>
      </c>
      <c r="PG251" s="1">
        <v>30</v>
      </c>
      <c r="PH251" s="1">
        <v>24</v>
      </c>
      <c r="SP251" s="1">
        <v>97.3</v>
      </c>
      <c r="SQ251" s="1">
        <v>98</v>
      </c>
      <c r="VX251" s="1">
        <v>0</v>
      </c>
      <c r="VY251" s="1">
        <v>0</v>
      </c>
      <c r="WQ251" s="1">
        <v>1</v>
      </c>
      <c r="WR251" s="1">
        <v>1</v>
      </c>
      <c r="AGS251" s="1">
        <v>1</v>
      </c>
      <c r="AGT251" s="1">
        <v>0</v>
      </c>
      <c r="AGU251" s="1">
        <v>0</v>
      </c>
      <c r="AGV251" s="1">
        <v>1</v>
      </c>
      <c r="AGW251" s="1">
        <v>1</v>
      </c>
      <c r="AGX251" s="1">
        <v>1</v>
      </c>
      <c r="AGY251" s="1">
        <v>0</v>
      </c>
      <c r="AGZ251" s="1">
        <v>0</v>
      </c>
      <c r="AHA251" s="1">
        <v>0</v>
      </c>
      <c r="AHB251" s="1">
        <v>0</v>
      </c>
      <c r="AHC251" s="1">
        <v>1</v>
      </c>
      <c r="AHD251" s="1">
        <v>0</v>
      </c>
      <c r="AHE251" s="1">
        <v>0</v>
      </c>
      <c r="AHF251" s="1">
        <v>0</v>
      </c>
      <c r="AHH251" s="1">
        <v>0</v>
      </c>
      <c r="AHI251" s="1">
        <v>0</v>
      </c>
      <c r="AHK251" s="1">
        <v>0</v>
      </c>
      <c r="AHL251" s="1">
        <v>0</v>
      </c>
      <c r="AHM251" s="1">
        <v>0</v>
      </c>
      <c r="AHN251" s="1">
        <v>0</v>
      </c>
      <c r="AHO251" s="1">
        <v>0</v>
      </c>
      <c r="AHP251" s="1">
        <v>0</v>
      </c>
      <c r="AHQ251" s="1">
        <v>0</v>
      </c>
      <c r="AHR251" s="1">
        <v>3</v>
      </c>
      <c r="AIM251" s="1">
        <v>0</v>
      </c>
      <c r="AIN251" s="1">
        <v>0</v>
      </c>
      <c r="AIO251" s="1">
        <v>0</v>
      </c>
      <c r="AIR251" s="1">
        <v>0</v>
      </c>
      <c r="AIT251" s="1">
        <v>2</v>
      </c>
      <c r="AIU251" s="1">
        <v>0</v>
      </c>
      <c r="AIV251" s="1">
        <v>0</v>
      </c>
      <c r="AIW251" s="1">
        <v>0</v>
      </c>
      <c r="AIX251" s="1">
        <v>13</v>
      </c>
      <c r="AIY251" s="1">
        <v>64</v>
      </c>
    </row>
    <row r="252" spans="1:939" s="1" customFormat="1">
      <c r="B252" s="1">
        <v>3</v>
      </c>
      <c r="C252" s="1">
        <v>1</v>
      </c>
      <c r="D252" s="1" t="s">
        <v>5146</v>
      </c>
      <c r="E252" s="1" t="s">
        <v>6500</v>
      </c>
      <c r="O252" s="1">
        <v>0</v>
      </c>
      <c r="P252" s="1">
        <v>1</v>
      </c>
      <c r="Z252" s="1">
        <v>0</v>
      </c>
      <c r="AA252" s="1">
        <v>2</v>
      </c>
      <c r="AB252" s="1" t="s">
        <v>7785</v>
      </c>
      <c r="AC252" s="1">
        <v>0</v>
      </c>
      <c r="AE252" s="1">
        <v>0</v>
      </c>
      <c r="AG252" s="1">
        <v>0</v>
      </c>
      <c r="AI252" s="1">
        <v>124</v>
      </c>
      <c r="AJ252" s="1">
        <v>118</v>
      </c>
      <c r="DR252" s="1">
        <v>60</v>
      </c>
      <c r="DS252" s="1">
        <v>60</v>
      </c>
      <c r="HA252" s="1">
        <v>2</v>
      </c>
      <c r="HB252" s="1">
        <v>2</v>
      </c>
      <c r="HT252" s="1">
        <v>0</v>
      </c>
      <c r="HU252" s="1">
        <v>0</v>
      </c>
      <c r="IP252" s="1">
        <v>97</v>
      </c>
      <c r="IQ252" s="1">
        <v>97</v>
      </c>
      <c r="LX252" s="1">
        <v>81</v>
      </c>
      <c r="LY252" s="1">
        <v>75</v>
      </c>
      <c r="PG252" s="1">
        <v>28</v>
      </c>
      <c r="PH252" s="1">
        <v>20</v>
      </c>
      <c r="SP252" s="1">
        <v>98.5</v>
      </c>
      <c r="SQ252" s="1">
        <v>97.9</v>
      </c>
      <c r="VX252" s="1">
        <v>0</v>
      </c>
      <c r="VY252" s="1">
        <v>0</v>
      </c>
      <c r="WQ252" s="1">
        <v>1</v>
      </c>
      <c r="WR252" s="1">
        <v>1</v>
      </c>
      <c r="AGS252" s="1">
        <v>0</v>
      </c>
      <c r="AGT252" s="1">
        <v>0</v>
      </c>
      <c r="AGU252" s="1">
        <v>0</v>
      </c>
      <c r="AGV252" s="1">
        <v>0</v>
      </c>
      <c r="AGW252" s="1">
        <v>1</v>
      </c>
      <c r="AGX252" s="1">
        <v>1</v>
      </c>
      <c r="AGY252" s="1">
        <v>0</v>
      </c>
      <c r="AGZ252" s="1">
        <v>0</v>
      </c>
      <c r="AHA252" s="1">
        <v>0</v>
      </c>
      <c r="AHB252" s="1">
        <v>0</v>
      </c>
      <c r="AHC252" s="1">
        <v>1</v>
      </c>
      <c r="AHD252" s="1">
        <v>0</v>
      </c>
      <c r="AHE252" s="1">
        <v>0</v>
      </c>
      <c r="AHF252" s="1">
        <v>0</v>
      </c>
      <c r="AHH252" s="1">
        <v>0</v>
      </c>
      <c r="AHI252" s="1">
        <v>0</v>
      </c>
      <c r="AHK252" s="1">
        <v>0</v>
      </c>
      <c r="AHL252" s="1">
        <v>0</v>
      </c>
      <c r="AHM252" s="1">
        <v>0</v>
      </c>
      <c r="AHN252" s="1">
        <v>0</v>
      </c>
      <c r="AHO252" s="1">
        <v>0</v>
      </c>
      <c r="AHP252" s="1">
        <v>0</v>
      </c>
      <c r="AHQ252" s="1">
        <v>0</v>
      </c>
      <c r="AHR252" s="1">
        <v>3.5</v>
      </c>
      <c r="AIM252" s="1">
        <v>0</v>
      </c>
      <c r="AIN252" s="1">
        <v>0</v>
      </c>
      <c r="AIO252" s="1">
        <v>0</v>
      </c>
      <c r="AIR252" s="1">
        <v>0</v>
      </c>
      <c r="AIT252" s="1">
        <v>2</v>
      </c>
      <c r="AIU252" s="1">
        <v>0</v>
      </c>
      <c r="AIV252" s="1">
        <v>0</v>
      </c>
      <c r="AIW252" s="1">
        <v>0</v>
      </c>
      <c r="AIX252" s="1">
        <v>16</v>
      </c>
      <c r="AIY252" s="1">
        <v>53</v>
      </c>
    </row>
    <row r="253" spans="1:939" s="1" customFormat="1">
      <c r="B253" s="1">
        <v>4</v>
      </c>
      <c r="C253" s="1">
        <v>0</v>
      </c>
      <c r="Z253" s="1">
        <v>0</v>
      </c>
      <c r="AA253" s="1">
        <v>2</v>
      </c>
      <c r="AB253" s="1" t="s">
        <v>7786</v>
      </c>
      <c r="AC253" s="1">
        <v>0</v>
      </c>
      <c r="AE253" s="1">
        <v>0</v>
      </c>
      <c r="AG253" s="1">
        <v>0</v>
      </c>
      <c r="AI253" s="1">
        <v>120</v>
      </c>
      <c r="AJ253" s="1">
        <v>110</v>
      </c>
      <c r="DR253" s="1">
        <v>60</v>
      </c>
      <c r="DS253" s="1">
        <v>60</v>
      </c>
      <c r="HA253" s="1">
        <v>2</v>
      </c>
      <c r="HB253" s="1">
        <v>2</v>
      </c>
      <c r="HT253" s="1">
        <v>0</v>
      </c>
      <c r="HU253" s="1">
        <v>0</v>
      </c>
      <c r="IP253" s="1">
        <v>97</v>
      </c>
      <c r="IQ253" s="1">
        <v>92</v>
      </c>
      <c r="LX253" s="1">
        <v>83</v>
      </c>
      <c r="LY253" s="1">
        <v>86</v>
      </c>
      <c r="PG253" s="1">
        <v>22</v>
      </c>
      <c r="PH253" s="1">
        <v>28</v>
      </c>
      <c r="SP253" s="1">
        <v>98.4</v>
      </c>
      <c r="SQ253" s="1">
        <v>98.7</v>
      </c>
      <c r="VX253" s="1">
        <v>0</v>
      </c>
      <c r="VY253" s="1">
        <v>0</v>
      </c>
      <c r="WQ253" s="1">
        <v>1</v>
      </c>
      <c r="WR253" s="1">
        <v>0</v>
      </c>
      <c r="AGS253" s="1">
        <v>0</v>
      </c>
      <c r="AGT253" s="1">
        <v>0</v>
      </c>
      <c r="AGU253" s="1">
        <v>0</v>
      </c>
      <c r="AGV253" s="1">
        <v>0</v>
      </c>
      <c r="AGW253" s="1">
        <v>1</v>
      </c>
      <c r="AGX253" s="1">
        <v>1</v>
      </c>
      <c r="AGY253" s="1">
        <v>0</v>
      </c>
      <c r="AGZ253" s="1">
        <v>0</v>
      </c>
      <c r="AHA253" s="1">
        <v>0</v>
      </c>
      <c r="AHB253" s="1">
        <v>0</v>
      </c>
      <c r="AHC253" s="1">
        <v>1</v>
      </c>
      <c r="AHD253" s="1">
        <v>0</v>
      </c>
      <c r="AHE253" s="1">
        <v>0</v>
      </c>
      <c r="AHF253" s="1">
        <v>0</v>
      </c>
      <c r="AHH253" s="1">
        <v>0</v>
      </c>
      <c r="AHI253" s="1">
        <v>0</v>
      </c>
      <c r="AHK253" s="1">
        <v>0</v>
      </c>
      <c r="AHL253" s="1">
        <v>0</v>
      </c>
      <c r="AHM253" s="1">
        <v>0</v>
      </c>
      <c r="AHN253" s="1">
        <v>0</v>
      </c>
      <c r="AHO253" s="1">
        <v>0</v>
      </c>
      <c r="AHP253" s="1">
        <v>0</v>
      </c>
      <c r="AHQ253" s="1">
        <v>0</v>
      </c>
      <c r="AHR253" s="1">
        <v>0</v>
      </c>
      <c r="AIM253" s="1">
        <v>0</v>
      </c>
      <c r="AIN253" s="1">
        <v>0</v>
      </c>
      <c r="AIO253" s="1">
        <v>0</v>
      </c>
      <c r="AIR253" s="1">
        <v>0</v>
      </c>
      <c r="AIT253" s="1">
        <v>2</v>
      </c>
      <c r="AIU253" s="1">
        <v>0</v>
      </c>
      <c r="AIV253" s="1">
        <v>0</v>
      </c>
      <c r="AIW253" s="1">
        <v>0</v>
      </c>
      <c r="AIX253" s="1">
        <v>14</v>
      </c>
      <c r="AIY253" s="1">
        <v>19</v>
      </c>
    </row>
    <row r="254" spans="1:939" s="80" customFormat="1">
      <c r="B254" s="80">
        <v>5</v>
      </c>
      <c r="C254" s="80">
        <v>0</v>
      </c>
      <c r="Z254" s="80">
        <v>0</v>
      </c>
      <c r="AA254" s="80">
        <v>2</v>
      </c>
      <c r="AB254" s="80" t="s">
        <v>7787</v>
      </c>
      <c r="AC254" s="80">
        <v>0</v>
      </c>
      <c r="AE254" s="80">
        <v>0</v>
      </c>
      <c r="AG254" s="80">
        <v>0</v>
      </c>
      <c r="AI254" s="80">
        <v>112</v>
      </c>
      <c r="DR254" s="80">
        <v>56</v>
      </c>
      <c r="HA254" s="80">
        <v>2</v>
      </c>
      <c r="HT254" s="80">
        <v>0</v>
      </c>
      <c r="IP254" s="80">
        <v>98</v>
      </c>
      <c r="LX254" s="80">
        <v>83</v>
      </c>
      <c r="PG254" s="80">
        <v>24</v>
      </c>
      <c r="SP254" s="80">
        <v>96.9</v>
      </c>
      <c r="VX254" s="80">
        <v>1</v>
      </c>
      <c r="WQ254" s="80">
        <v>1</v>
      </c>
      <c r="AGS254" s="18">
        <v>0</v>
      </c>
      <c r="AGT254" s="18">
        <v>0</v>
      </c>
      <c r="AGU254" s="18">
        <v>0</v>
      </c>
      <c r="AGV254" s="18">
        <v>0</v>
      </c>
      <c r="AGW254" s="18">
        <v>1</v>
      </c>
      <c r="AGX254" s="18">
        <v>1</v>
      </c>
      <c r="AGY254" s="18">
        <v>0</v>
      </c>
      <c r="AGZ254" s="18">
        <v>0</v>
      </c>
      <c r="AHA254" s="18">
        <v>0</v>
      </c>
      <c r="AHB254" s="18">
        <v>0</v>
      </c>
      <c r="AHC254" s="18">
        <v>1</v>
      </c>
      <c r="AHD254" s="18">
        <v>0</v>
      </c>
      <c r="AHE254" s="18">
        <v>0</v>
      </c>
      <c r="AHF254" s="18">
        <v>0</v>
      </c>
      <c r="AHG254" s="18"/>
      <c r="AHH254" s="18">
        <v>0</v>
      </c>
      <c r="AHI254" s="18">
        <v>0</v>
      </c>
      <c r="AHJ254" s="18"/>
      <c r="AHK254" s="18">
        <v>0</v>
      </c>
      <c r="AHL254" s="18">
        <v>0</v>
      </c>
      <c r="AHM254" s="18">
        <v>0</v>
      </c>
      <c r="AHN254" s="18">
        <v>0</v>
      </c>
      <c r="AHO254" s="18">
        <v>0</v>
      </c>
      <c r="AHP254" s="18">
        <v>0</v>
      </c>
      <c r="AHQ254" s="18">
        <v>0</v>
      </c>
      <c r="AHR254" s="18">
        <v>0</v>
      </c>
      <c r="AIM254" s="18">
        <v>0</v>
      </c>
      <c r="AIN254" s="18">
        <v>0</v>
      </c>
      <c r="AIO254" s="18">
        <v>0</v>
      </c>
      <c r="AIP254" s="18"/>
      <c r="AIQ254" s="18"/>
      <c r="AIR254" s="18">
        <v>0</v>
      </c>
      <c r="AIS254" s="18"/>
      <c r="AIT254" s="18">
        <v>1</v>
      </c>
      <c r="AIU254" s="18">
        <v>0</v>
      </c>
      <c r="AIV254" s="18">
        <v>0</v>
      </c>
      <c r="AIW254" s="18">
        <v>0</v>
      </c>
      <c r="AIX254" s="18">
        <v>36</v>
      </c>
      <c r="AIY254" s="18"/>
      <c r="AIZ254" s="18"/>
      <c r="AJA254" s="18"/>
      <c r="AJB254" s="18"/>
      <c r="AJC254" s="18"/>
    </row>
    <row r="255" spans="1:939" s="1" customFormat="1">
      <c r="A255" s="1">
        <v>49</v>
      </c>
      <c r="B255" s="1" t="s">
        <v>7502</v>
      </c>
      <c r="C255" s="1">
        <v>1</v>
      </c>
      <c r="D255" s="1" t="s">
        <v>7788</v>
      </c>
      <c r="E255" s="1" t="s">
        <v>7789</v>
      </c>
      <c r="F255" s="1" t="s">
        <v>7790</v>
      </c>
      <c r="O255" s="1">
        <v>0</v>
      </c>
      <c r="P255" s="1">
        <v>0</v>
      </c>
      <c r="Q255" s="1">
        <v>0</v>
      </c>
      <c r="Z255" s="1">
        <v>0</v>
      </c>
      <c r="AA255" s="1">
        <v>1</v>
      </c>
      <c r="AI255" s="1">
        <v>182</v>
      </c>
      <c r="AJ255" s="1">
        <v>182</v>
      </c>
      <c r="AK255" s="1">
        <v>184</v>
      </c>
      <c r="AL255" s="1">
        <v>226</v>
      </c>
      <c r="AN255" s="1">
        <v>224</v>
      </c>
      <c r="AO255" s="1">
        <v>218</v>
      </c>
      <c r="AQ255" s="1">
        <v>212</v>
      </c>
      <c r="AS255" s="1">
        <v>196</v>
      </c>
      <c r="DR255" s="1">
        <v>79</v>
      </c>
      <c r="DS255" s="1">
        <v>89</v>
      </c>
      <c r="DT255" s="1">
        <v>87</v>
      </c>
      <c r="DU255" s="1">
        <v>91</v>
      </c>
      <c r="DW255" s="1">
        <v>94</v>
      </c>
      <c r="DX255" s="1">
        <v>92</v>
      </c>
      <c r="DZ255" s="1">
        <v>94</v>
      </c>
      <c r="EB255" s="1">
        <v>78</v>
      </c>
      <c r="IP255" s="1">
        <v>96</v>
      </c>
      <c r="IQ255" s="1">
        <v>94</v>
      </c>
      <c r="IR255" s="1">
        <v>93</v>
      </c>
      <c r="IS255" s="1">
        <v>96</v>
      </c>
      <c r="IZ255" s="1">
        <v>97</v>
      </c>
      <c r="LX255" s="1">
        <v>65</v>
      </c>
      <c r="LY255" s="1">
        <v>64</v>
      </c>
      <c r="LZ255" s="1">
        <v>66</v>
      </c>
      <c r="MA255" s="1">
        <v>66</v>
      </c>
      <c r="MB255" s="1">
        <v>65</v>
      </c>
      <c r="MC255" s="1">
        <v>65</v>
      </c>
      <c r="MD255" s="1">
        <v>64</v>
      </c>
      <c r="MG255" s="1">
        <v>66</v>
      </c>
      <c r="MH255" s="1">
        <v>66</v>
      </c>
      <c r="PG255" s="1">
        <v>14</v>
      </c>
      <c r="PH255" s="1">
        <v>22</v>
      </c>
      <c r="PI255" s="1">
        <v>21</v>
      </c>
      <c r="PJ255" s="1">
        <v>20</v>
      </c>
      <c r="PN255" s="1">
        <v>18</v>
      </c>
      <c r="PQ255" s="1">
        <v>18</v>
      </c>
      <c r="SS255" s="1">
        <v>97.5</v>
      </c>
      <c r="SZ255" s="1">
        <v>97.4</v>
      </c>
      <c r="WR255" s="1">
        <v>0</v>
      </c>
      <c r="WT255" s="1">
        <v>0</v>
      </c>
      <c r="XA255" s="1">
        <v>0</v>
      </c>
      <c r="ACG255" s="1">
        <v>255</v>
      </c>
      <c r="AIT255" s="1">
        <v>0</v>
      </c>
      <c r="AIU255" s="1">
        <v>0</v>
      </c>
      <c r="AIZ255" s="24"/>
      <c r="AJA255" s="24"/>
    </row>
    <row r="256" spans="1:939" s="1" customFormat="1">
      <c r="B256" s="1">
        <v>2</v>
      </c>
      <c r="C256" s="1">
        <v>1</v>
      </c>
      <c r="D256" s="1" t="s">
        <v>7590</v>
      </c>
      <c r="E256" s="1" t="s">
        <v>7791</v>
      </c>
      <c r="F256" s="1" t="s">
        <v>6597</v>
      </c>
      <c r="G256" s="1" t="s">
        <v>7792</v>
      </c>
      <c r="H256" s="1" t="s">
        <v>7793</v>
      </c>
      <c r="I256" s="1" t="s">
        <v>7794</v>
      </c>
      <c r="O256" s="1">
        <v>1</v>
      </c>
      <c r="P256" s="1">
        <v>0</v>
      </c>
      <c r="Q256" s="1">
        <v>0</v>
      </c>
      <c r="R256" s="1">
        <v>1</v>
      </c>
      <c r="S256" s="1">
        <v>1</v>
      </c>
      <c r="T256" s="1">
        <v>0</v>
      </c>
      <c r="Z256" s="1">
        <v>0</v>
      </c>
      <c r="AA256" s="1">
        <v>1</v>
      </c>
      <c r="AB256" s="1" t="s">
        <v>7795</v>
      </c>
      <c r="AC256" s="1">
        <v>0</v>
      </c>
      <c r="AE256" s="1">
        <v>1</v>
      </c>
      <c r="AF256" s="1">
        <v>0</v>
      </c>
      <c r="AG256" s="1">
        <v>0</v>
      </c>
      <c r="AL256" s="1">
        <v>166</v>
      </c>
      <c r="AM256" s="1">
        <v>181</v>
      </c>
      <c r="AO256" s="1">
        <v>144</v>
      </c>
      <c r="AR256" s="1">
        <v>131</v>
      </c>
      <c r="AT256" s="1">
        <v>149</v>
      </c>
      <c r="AU256" s="1">
        <v>168</v>
      </c>
      <c r="DU256" s="1">
        <v>69</v>
      </c>
      <c r="DV256" s="1">
        <v>76</v>
      </c>
      <c r="DX256" s="1">
        <v>65</v>
      </c>
      <c r="EA256" s="1">
        <v>67</v>
      </c>
      <c r="EC256" s="1">
        <v>92</v>
      </c>
      <c r="ED256" s="1">
        <v>90</v>
      </c>
      <c r="HM256" s="1">
        <v>2</v>
      </c>
      <c r="IF256" s="1">
        <v>0</v>
      </c>
      <c r="IS256" s="1">
        <v>94</v>
      </c>
      <c r="IV256" s="1">
        <v>94</v>
      </c>
      <c r="IY256" s="1">
        <v>97</v>
      </c>
      <c r="JA256" s="1">
        <v>98</v>
      </c>
      <c r="JB256" s="1">
        <v>99</v>
      </c>
      <c r="LX256" s="1">
        <v>67</v>
      </c>
      <c r="LY256" s="1">
        <v>66</v>
      </c>
      <c r="LZ256" s="1">
        <v>62</v>
      </c>
      <c r="MA256" s="1">
        <v>62</v>
      </c>
      <c r="MC256" s="1">
        <v>78</v>
      </c>
      <c r="ME256" s="1">
        <v>63</v>
      </c>
      <c r="MF256" s="1">
        <v>60</v>
      </c>
      <c r="MG256" s="1">
        <v>60</v>
      </c>
      <c r="MH256" s="1">
        <v>60</v>
      </c>
      <c r="MI256" s="1">
        <v>65</v>
      </c>
      <c r="MJ256" s="1">
        <v>66</v>
      </c>
      <c r="PJ256" s="1">
        <v>18</v>
      </c>
      <c r="PM256" s="1">
        <v>18</v>
      </c>
      <c r="PP256" s="1">
        <v>18</v>
      </c>
      <c r="PS256" s="1">
        <v>18</v>
      </c>
      <c r="SS256" s="1">
        <v>98</v>
      </c>
      <c r="SV256" s="1">
        <v>98.2</v>
      </c>
      <c r="TB256" s="1">
        <v>96</v>
      </c>
      <c r="WJ256" s="1">
        <v>1</v>
      </c>
      <c r="WT256" s="1">
        <v>0</v>
      </c>
      <c r="WW256" s="1">
        <v>0</v>
      </c>
      <c r="WZ256" s="1">
        <v>0</v>
      </c>
      <c r="XB256" s="1">
        <v>0</v>
      </c>
      <c r="XC256" s="1">
        <v>0</v>
      </c>
      <c r="ZY256" s="1">
        <v>309.2</v>
      </c>
      <c r="AAY256" s="1">
        <v>24</v>
      </c>
      <c r="AAZ256" s="1">
        <v>25</v>
      </c>
      <c r="ABH256" s="1">
        <v>1.1000000000000001</v>
      </c>
      <c r="ABU256" s="1">
        <v>140</v>
      </c>
      <c r="ABV256" s="1">
        <v>140</v>
      </c>
      <c r="ABX256" s="1">
        <v>5</v>
      </c>
      <c r="ABY256" s="1">
        <v>5.0999999999999996</v>
      </c>
      <c r="ACA256" s="1">
        <v>107</v>
      </c>
      <c r="ACB256" s="1">
        <v>106</v>
      </c>
      <c r="ACD256" s="1">
        <v>8.6999999999999993</v>
      </c>
      <c r="ACE256" s="1">
        <v>8.8000000000000007</v>
      </c>
      <c r="ACG256" s="1">
        <v>254</v>
      </c>
      <c r="ACH256" s="1">
        <v>245</v>
      </c>
      <c r="ACI256" s="1">
        <v>290</v>
      </c>
      <c r="ACJ256" s="1">
        <v>249</v>
      </c>
      <c r="ACQ256" s="1">
        <v>49</v>
      </c>
      <c r="ACR256" s="1">
        <v>46</v>
      </c>
      <c r="ACT256" s="1">
        <v>1.47</v>
      </c>
      <c r="ACU256" s="1">
        <v>1.45</v>
      </c>
      <c r="ACW256" s="1">
        <v>9</v>
      </c>
      <c r="ACX256" s="1">
        <v>9</v>
      </c>
      <c r="ACZ256" s="1">
        <v>6.8</v>
      </c>
      <c r="ADB256" s="1">
        <v>3.1</v>
      </c>
      <c r="ADD256" s="1">
        <v>0.2</v>
      </c>
      <c r="ADF256" s="1">
        <v>3.7</v>
      </c>
      <c r="ADH256" s="1">
        <v>104</v>
      </c>
      <c r="ADJ256" s="1">
        <v>19</v>
      </c>
      <c r="ADL256" s="1">
        <v>25</v>
      </c>
      <c r="ADR256" s="1">
        <v>2.2999999999999998</v>
      </c>
      <c r="ADS256" s="1">
        <v>2.1</v>
      </c>
      <c r="ADW256" s="1">
        <v>2.09</v>
      </c>
      <c r="AEO256" s="1">
        <v>41</v>
      </c>
      <c r="AEQ256" s="1">
        <v>47</v>
      </c>
      <c r="AFH256" s="1" t="s">
        <v>7796</v>
      </c>
      <c r="AFS256" s="1" t="s">
        <v>7797</v>
      </c>
      <c r="AGS256" s="1">
        <v>1</v>
      </c>
      <c r="AGT256" s="1">
        <v>0</v>
      </c>
      <c r="AGU256" s="1">
        <v>1</v>
      </c>
      <c r="AGV256" s="1">
        <v>0</v>
      </c>
      <c r="AGW256" s="1">
        <v>0</v>
      </c>
      <c r="AGX256" s="1">
        <v>0</v>
      </c>
      <c r="AGY256" s="1">
        <v>0</v>
      </c>
      <c r="AGZ256" s="1">
        <v>0</v>
      </c>
      <c r="AHA256" s="1">
        <v>0</v>
      </c>
      <c r="AHB256" s="1">
        <v>0</v>
      </c>
      <c r="AHC256" s="1">
        <v>1</v>
      </c>
      <c r="AHD256" s="1">
        <v>0</v>
      </c>
      <c r="AHE256" s="1">
        <v>0</v>
      </c>
      <c r="AIT256" s="1">
        <v>0</v>
      </c>
      <c r="AIU256" s="1">
        <v>1</v>
      </c>
      <c r="AIV256" s="1">
        <v>0</v>
      </c>
      <c r="AIW256" s="1">
        <v>0</v>
      </c>
      <c r="AIZ256" s="24"/>
      <c r="AJA256" s="24"/>
      <c r="AJB256" s="1">
        <v>70</v>
      </c>
    </row>
    <row r="257" spans="1:939" s="1" customFormat="1">
      <c r="B257" s="1">
        <v>3</v>
      </c>
      <c r="C257" s="1">
        <v>1</v>
      </c>
      <c r="D257" s="1" t="s">
        <v>7798</v>
      </c>
      <c r="O257" s="1">
        <v>0</v>
      </c>
      <c r="Z257" s="1">
        <v>0</v>
      </c>
      <c r="AA257" s="1">
        <v>2</v>
      </c>
      <c r="AB257" s="1" t="s">
        <v>7799</v>
      </c>
      <c r="AC257" s="1">
        <v>0</v>
      </c>
      <c r="AE257" s="1">
        <v>0</v>
      </c>
      <c r="AG257" s="1">
        <v>0</v>
      </c>
      <c r="AI257" s="1">
        <v>148</v>
      </c>
      <c r="AJ257" s="1">
        <v>138</v>
      </c>
      <c r="DR257" s="1">
        <v>70</v>
      </c>
      <c r="DS257" s="1">
        <v>70</v>
      </c>
      <c r="HA257" s="1">
        <v>2</v>
      </c>
      <c r="HB257" s="1">
        <v>2</v>
      </c>
      <c r="HT257" s="1">
        <v>0</v>
      </c>
      <c r="HU257" s="1">
        <v>0</v>
      </c>
      <c r="IP257" s="1">
        <v>97</v>
      </c>
      <c r="IQ257" s="1">
        <v>97</v>
      </c>
      <c r="LX257" s="1">
        <v>66</v>
      </c>
      <c r="LY257" s="1">
        <v>64</v>
      </c>
      <c r="PG257" s="1">
        <v>16</v>
      </c>
      <c r="PH257" s="1">
        <v>14</v>
      </c>
      <c r="SP257" s="1">
        <v>97.8</v>
      </c>
      <c r="SQ257" s="1">
        <v>97.3</v>
      </c>
      <c r="VX257" s="1">
        <v>1</v>
      </c>
      <c r="VY257" s="1">
        <v>1</v>
      </c>
      <c r="WQ257" s="1">
        <v>0</v>
      </c>
      <c r="WR257" s="1">
        <v>0</v>
      </c>
      <c r="ZY257" s="1">
        <v>301.2</v>
      </c>
      <c r="ZZ257" s="1">
        <v>301.60000000000002</v>
      </c>
      <c r="ADR257" s="1">
        <v>2.2999999999999998</v>
      </c>
      <c r="AGS257" s="1">
        <v>1</v>
      </c>
      <c r="AGT257" s="1">
        <v>0</v>
      </c>
      <c r="AGU257" s="1">
        <v>1</v>
      </c>
      <c r="AGV257" s="1">
        <v>0</v>
      </c>
      <c r="AGW257" s="1">
        <v>0</v>
      </c>
      <c r="AGX257" s="1">
        <v>0</v>
      </c>
      <c r="AGY257" s="1">
        <v>0</v>
      </c>
      <c r="AGZ257" s="1">
        <v>3</v>
      </c>
      <c r="AHA257" s="1">
        <v>1</v>
      </c>
      <c r="AHB257" s="1">
        <v>1</v>
      </c>
      <c r="AHC257" s="1">
        <v>2</v>
      </c>
      <c r="AHD257" s="1">
        <v>0</v>
      </c>
      <c r="AHE257" s="1">
        <v>0</v>
      </c>
      <c r="AIT257" s="1">
        <v>0</v>
      </c>
      <c r="AIU257" s="1">
        <v>2</v>
      </c>
      <c r="AIV257" s="1">
        <v>0</v>
      </c>
      <c r="AIW257" s="1">
        <v>0</v>
      </c>
      <c r="AIZ257" s="24"/>
      <c r="AJA257" s="24"/>
      <c r="AJB257" s="1">
        <v>52</v>
      </c>
      <c r="AJC257" s="1">
        <v>83</v>
      </c>
    </row>
    <row r="258" spans="1:939" s="1" customFormat="1">
      <c r="B258" s="1">
        <v>4</v>
      </c>
      <c r="C258" s="1">
        <v>0</v>
      </c>
      <c r="Z258" s="1">
        <v>0</v>
      </c>
      <c r="AA258" s="1">
        <v>1</v>
      </c>
      <c r="AC258" s="1">
        <v>0</v>
      </c>
      <c r="AE258" s="1">
        <v>0</v>
      </c>
      <c r="AG258" s="1">
        <v>0</v>
      </c>
      <c r="AI258" s="1">
        <v>158</v>
      </c>
      <c r="AJ258" s="1">
        <v>154</v>
      </c>
      <c r="DR258" s="1">
        <v>80</v>
      </c>
      <c r="DS258" s="1">
        <v>70</v>
      </c>
      <c r="HA258" s="1">
        <v>0</v>
      </c>
      <c r="HB258" s="1">
        <v>0</v>
      </c>
      <c r="HT258" s="1">
        <v>0</v>
      </c>
      <c r="HU258" s="1">
        <v>0</v>
      </c>
      <c r="IP258" s="1">
        <v>96</v>
      </c>
      <c r="IQ258" s="1">
        <v>96</v>
      </c>
      <c r="LX258" s="1">
        <v>62</v>
      </c>
      <c r="LY258" s="1">
        <v>56</v>
      </c>
      <c r="PG258" s="1">
        <v>18</v>
      </c>
      <c r="PH258" s="1">
        <v>18</v>
      </c>
      <c r="SP258" s="1">
        <v>97.8</v>
      </c>
      <c r="SQ258" s="1">
        <v>97.7</v>
      </c>
      <c r="VX258" s="1">
        <v>1</v>
      </c>
      <c r="VY258" s="1">
        <v>1</v>
      </c>
      <c r="WQ258" s="1">
        <v>0</v>
      </c>
      <c r="WR258" s="1">
        <v>0</v>
      </c>
      <c r="ZY258" s="1">
        <v>302.2</v>
      </c>
      <c r="ZZ258" s="1">
        <v>300.2</v>
      </c>
      <c r="AGS258" s="1">
        <v>1</v>
      </c>
      <c r="AGT258" s="1">
        <v>0</v>
      </c>
      <c r="AGU258" s="1">
        <v>1</v>
      </c>
      <c r="AGV258" s="1">
        <v>0</v>
      </c>
      <c r="AGW258" s="1">
        <v>0</v>
      </c>
      <c r="AGX258" s="1">
        <v>0</v>
      </c>
      <c r="AGY258" s="1">
        <v>0</v>
      </c>
      <c r="AGZ258" s="1">
        <v>2</v>
      </c>
      <c r="AHA258" s="1">
        <v>0</v>
      </c>
      <c r="AHB258" s="1">
        <v>0</v>
      </c>
      <c r="AHC258" s="1">
        <v>1</v>
      </c>
      <c r="AHD258" s="1">
        <v>0</v>
      </c>
      <c r="AHE258" s="1">
        <v>0</v>
      </c>
      <c r="AIT258" s="1">
        <v>2</v>
      </c>
      <c r="AIU258" s="1">
        <v>0</v>
      </c>
      <c r="AIV258" s="1">
        <v>0</v>
      </c>
      <c r="AIW258" s="1">
        <v>0</v>
      </c>
      <c r="AIX258" s="1">
        <v>75</v>
      </c>
      <c r="AIY258" s="1">
        <v>40</v>
      </c>
      <c r="AIZ258" s="24"/>
      <c r="AJA258" s="24"/>
    </row>
    <row r="259" spans="1:939" s="1" customFormat="1">
      <c r="B259" s="1">
        <v>5</v>
      </c>
      <c r="C259" s="1">
        <v>0</v>
      </c>
      <c r="Z259" s="1">
        <v>0</v>
      </c>
      <c r="AA259" s="1">
        <v>2</v>
      </c>
      <c r="AB259" s="1" t="s">
        <v>7800</v>
      </c>
      <c r="AC259" s="1">
        <v>0</v>
      </c>
      <c r="AE259" s="1">
        <v>0</v>
      </c>
      <c r="AG259" s="1">
        <v>0</v>
      </c>
      <c r="AI259" s="1">
        <v>148</v>
      </c>
      <c r="AJ259" s="1">
        <v>148</v>
      </c>
      <c r="DR259" s="1">
        <v>68</v>
      </c>
      <c r="DS259" s="1">
        <v>68</v>
      </c>
      <c r="HA259" s="1">
        <v>0</v>
      </c>
      <c r="HB259" s="1">
        <v>0</v>
      </c>
      <c r="HT259" s="1">
        <v>0</v>
      </c>
      <c r="HU259" s="1">
        <v>0</v>
      </c>
      <c r="IP259" s="1">
        <v>96</v>
      </c>
      <c r="IQ259" s="1">
        <v>94</v>
      </c>
      <c r="LX259" s="1">
        <v>59</v>
      </c>
      <c r="LY259" s="1">
        <v>65</v>
      </c>
      <c r="PG259" s="1">
        <v>18</v>
      </c>
      <c r="PH259" s="1">
        <v>21</v>
      </c>
      <c r="SP259" s="1">
        <v>97.5</v>
      </c>
      <c r="SQ259" s="1">
        <v>97.9</v>
      </c>
      <c r="VX259" s="1">
        <v>1</v>
      </c>
      <c r="VY259" s="1">
        <v>1</v>
      </c>
      <c r="WQ259" s="1">
        <v>0</v>
      </c>
      <c r="WR259" s="1">
        <v>0</v>
      </c>
      <c r="ZY259" s="1">
        <v>300.2</v>
      </c>
      <c r="ZZ259" s="1">
        <v>304</v>
      </c>
      <c r="AGS259" s="1">
        <v>1</v>
      </c>
      <c r="AGT259" s="1">
        <v>0</v>
      </c>
      <c r="AGU259" s="1">
        <v>1</v>
      </c>
      <c r="AGV259" s="1">
        <v>0</v>
      </c>
      <c r="AGW259" s="1">
        <v>0</v>
      </c>
      <c r="AGX259" s="1">
        <v>0</v>
      </c>
      <c r="AGY259" s="1">
        <v>0</v>
      </c>
      <c r="AGZ259" s="1">
        <v>1</v>
      </c>
      <c r="AHA259" s="1">
        <v>0</v>
      </c>
      <c r="AHB259" s="1">
        <v>0</v>
      </c>
      <c r="AHC259" s="1">
        <v>1</v>
      </c>
      <c r="AHD259" s="1">
        <v>0</v>
      </c>
      <c r="AHE259" s="1">
        <v>0</v>
      </c>
      <c r="AIT259" s="1">
        <v>2</v>
      </c>
      <c r="AIU259" s="1">
        <v>0</v>
      </c>
      <c r="AIV259" s="1">
        <v>0</v>
      </c>
      <c r="AIW259" s="1">
        <v>0</v>
      </c>
      <c r="AIX259" s="1">
        <v>21</v>
      </c>
      <c r="AIY259" s="1">
        <v>37</v>
      </c>
      <c r="AIZ259" s="24"/>
      <c r="AJA259" s="24"/>
    </row>
    <row r="260" spans="1:939" s="80" customFormat="1">
      <c r="B260" s="80">
        <v>6</v>
      </c>
      <c r="C260" s="80">
        <v>0</v>
      </c>
      <c r="Z260" s="80">
        <v>0</v>
      </c>
      <c r="AA260" s="80">
        <v>2</v>
      </c>
      <c r="AB260" s="80" t="s">
        <v>7801</v>
      </c>
      <c r="AC260" s="80">
        <v>0</v>
      </c>
      <c r="AE260" s="80">
        <v>0</v>
      </c>
      <c r="AG260" s="80">
        <v>2</v>
      </c>
      <c r="AH260" s="80">
        <v>0</v>
      </c>
      <c r="AI260" s="80">
        <v>142</v>
      </c>
      <c r="DR260" s="80">
        <v>70</v>
      </c>
      <c r="HA260" s="80">
        <v>0</v>
      </c>
      <c r="HT260" s="80">
        <v>0</v>
      </c>
      <c r="IP260" s="80">
        <v>95</v>
      </c>
      <c r="LX260" s="80">
        <v>63</v>
      </c>
      <c r="PG260" s="80">
        <v>18</v>
      </c>
      <c r="SP260" s="80">
        <v>98.1</v>
      </c>
      <c r="VX260" s="80">
        <v>1</v>
      </c>
      <c r="WQ260" s="80">
        <v>0</v>
      </c>
      <c r="ZY260" s="80">
        <v>302.8</v>
      </c>
      <c r="AAY260" s="80">
        <v>24</v>
      </c>
      <c r="ABU260" s="80">
        <v>140</v>
      </c>
      <c r="ABX260" s="80">
        <v>4.4000000000000004</v>
      </c>
      <c r="ACA260" s="80">
        <v>105</v>
      </c>
      <c r="ACD260" s="80">
        <v>8.5</v>
      </c>
      <c r="ACG260" s="80">
        <v>93</v>
      </c>
      <c r="ACQ260" s="80">
        <v>35</v>
      </c>
      <c r="ACT260" s="80">
        <v>1.98</v>
      </c>
      <c r="ACW260" s="80">
        <v>11</v>
      </c>
      <c r="AGS260" s="80">
        <v>0</v>
      </c>
      <c r="AGT260" s="80">
        <v>0</v>
      </c>
      <c r="AGU260" s="80">
        <v>0</v>
      </c>
      <c r="AGV260" s="80">
        <v>0</v>
      </c>
      <c r="AGW260" s="80">
        <v>0</v>
      </c>
      <c r="AGX260" s="80">
        <v>0</v>
      </c>
      <c r="AGY260" s="80">
        <v>0</v>
      </c>
      <c r="AGZ260" s="80">
        <v>1</v>
      </c>
      <c r="AHA260" s="80">
        <v>0</v>
      </c>
      <c r="AHB260" s="80">
        <v>0</v>
      </c>
      <c r="AHC260" s="80">
        <v>1</v>
      </c>
      <c r="AHD260" s="80">
        <v>0</v>
      </c>
      <c r="AHE260" s="80">
        <v>0</v>
      </c>
      <c r="AIT260" s="80">
        <v>1</v>
      </c>
      <c r="AIU260" s="80">
        <v>0</v>
      </c>
      <c r="AIV260" s="80">
        <v>0</v>
      </c>
      <c r="AIW260" s="80">
        <v>0</v>
      </c>
      <c r="AIX260" s="80">
        <v>47</v>
      </c>
      <c r="AIZ260" s="90"/>
      <c r="AJA260" s="90"/>
    </row>
    <row r="261" spans="1:939" s="1" customFormat="1">
      <c r="A261" s="1">
        <v>50</v>
      </c>
      <c r="B261" s="1">
        <v>1</v>
      </c>
      <c r="C261" s="1">
        <v>0</v>
      </c>
      <c r="Z261" s="1">
        <v>0</v>
      </c>
      <c r="AA261" s="1">
        <v>2</v>
      </c>
      <c r="AB261" s="1" t="s">
        <v>7802</v>
      </c>
      <c r="AC261" s="1">
        <v>0</v>
      </c>
      <c r="AE261" s="1">
        <v>0</v>
      </c>
      <c r="AG261" s="1">
        <v>0</v>
      </c>
      <c r="AI261" s="1">
        <v>110</v>
      </c>
      <c r="DR261" s="1">
        <v>66</v>
      </c>
      <c r="HA261" s="1">
        <v>2</v>
      </c>
      <c r="HT261" s="1">
        <v>0</v>
      </c>
      <c r="IP261" s="1">
        <v>98</v>
      </c>
      <c r="LX261" s="1">
        <v>70</v>
      </c>
      <c r="PG261" s="1">
        <v>18</v>
      </c>
      <c r="SP261" s="1">
        <v>96.8</v>
      </c>
      <c r="VX261" s="1">
        <v>0</v>
      </c>
      <c r="WQ261" s="1">
        <v>0</v>
      </c>
      <c r="ZY261" s="1">
        <v>183.4</v>
      </c>
      <c r="AGS261" s="1">
        <v>1</v>
      </c>
      <c r="AGT261" s="1">
        <v>0</v>
      </c>
      <c r="AGU261" s="1">
        <v>0</v>
      </c>
      <c r="AGV261" s="1">
        <v>1</v>
      </c>
      <c r="AGW261" s="1">
        <v>0</v>
      </c>
      <c r="AGX261" s="1">
        <v>0</v>
      </c>
      <c r="AGY261" s="1">
        <v>0</v>
      </c>
      <c r="AGZ261" s="1">
        <v>0</v>
      </c>
      <c r="AHA261" s="1">
        <v>0</v>
      </c>
      <c r="AHB261" s="1">
        <v>0</v>
      </c>
      <c r="AHC261" s="1">
        <v>1</v>
      </c>
      <c r="AHD261" s="1">
        <v>0</v>
      </c>
      <c r="AHE261" s="1">
        <v>0</v>
      </c>
      <c r="AHF261" s="1">
        <v>0</v>
      </c>
      <c r="AHH261" s="1">
        <v>0</v>
      </c>
      <c r="AHI261" s="1">
        <v>0</v>
      </c>
      <c r="AHK261" s="1">
        <v>0</v>
      </c>
      <c r="AHL261" s="1">
        <v>0</v>
      </c>
      <c r="AHM261" s="1">
        <v>0</v>
      </c>
      <c r="AHN261" s="1">
        <v>0</v>
      </c>
      <c r="AHO261" s="1">
        <v>0</v>
      </c>
      <c r="AHP261" s="1">
        <v>0</v>
      </c>
      <c r="AHQ261" s="1">
        <v>0</v>
      </c>
      <c r="AHR261" s="1">
        <v>1</v>
      </c>
      <c r="AIM261" s="1">
        <v>0</v>
      </c>
      <c r="AIN261" s="1">
        <v>0</v>
      </c>
      <c r="AIO261" s="1">
        <v>0</v>
      </c>
      <c r="AIP261" s="1">
        <v>1</v>
      </c>
      <c r="AIQ261" s="1">
        <v>1</v>
      </c>
      <c r="AIR261" s="1">
        <v>1</v>
      </c>
      <c r="AIS261" s="1">
        <v>1</v>
      </c>
      <c r="AIT261" s="3">
        <v>0</v>
      </c>
      <c r="AIU261" s="1">
        <v>1</v>
      </c>
      <c r="AIV261" s="1">
        <v>0</v>
      </c>
      <c r="AIW261" s="1">
        <v>0</v>
      </c>
      <c r="AJB261" s="1">
        <v>58</v>
      </c>
    </row>
    <row r="262" spans="1:939" s="1" customFormat="1">
      <c r="B262" s="1">
        <v>2</v>
      </c>
      <c r="C262" s="1">
        <v>1</v>
      </c>
      <c r="D262" s="1" t="s">
        <v>7525</v>
      </c>
      <c r="E262" s="1" t="s">
        <v>7649</v>
      </c>
      <c r="O262" s="1">
        <v>1</v>
      </c>
      <c r="P262" s="1">
        <v>0</v>
      </c>
      <c r="Z262" s="1">
        <v>0</v>
      </c>
      <c r="AA262" s="1">
        <v>2</v>
      </c>
      <c r="AC262" s="1">
        <v>0</v>
      </c>
      <c r="AE262" s="1">
        <v>1</v>
      </c>
      <c r="AF262" s="1">
        <v>0</v>
      </c>
      <c r="AG262" s="1">
        <v>0</v>
      </c>
      <c r="AI262" s="1">
        <v>98</v>
      </c>
      <c r="AJ262" s="1">
        <v>112</v>
      </c>
      <c r="DR262" s="1">
        <v>62</v>
      </c>
      <c r="DS262" s="1">
        <v>78</v>
      </c>
      <c r="HA262" s="1">
        <v>2</v>
      </c>
      <c r="HB262" s="1">
        <v>2</v>
      </c>
      <c r="HT262" s="1">
        <v>0</v>
      </c>
      <c r="HU262" s="1">
        <v>0</v>
      </c>
      <c r="IP262" s="1">
        <v>96</v>
      </c>
      <c r="IQ262" s="1">
        <v>98</v>
      </c>
      <c r="LX262" s="1">
        <v>76</v>
      </c>
      <c r="LY262" s="1">
        <v>86</v>
      </c>
      <c r="PG262" s="1">
        <v>20</v>
      </c>
      <c r="PH262" s="1">
        <v>20</v>
      </c>
      <c r="SP262" s="1">
        <v>97.1</v>
      </c>
      <c r="SQ262" s="1">
        <v>96.6</v>
      </c>
      <c r="VX262" s="1">
        <v>1</v>
      </c>
      <c r="VY262" s="1">
        <v>1</v>
      </c>
      <c r="WQ262" s="1">
        <v>0</v>
      </c>
      <c r="WR262" s="1">
        <v>0</v>
      </c>
      <c r="ZY262" s="1">
        <v>183</v>
      </c>
      <c r="AGS262" s="1">
        <v>0</v>
      </c>
      <c r="AGT262" s="1">
        <v>0</v>
      </c>
      <c r="AGU262" s="1">
        <v>0</v>
      </c>
      <c r="AGV262" s="1">
        <v>0</v>
      </c>
      <c r="AGW262" s="1">
        <v>0</v>
      </c>
      <c r="AGX262" s="1">
        <v>0</v>
      </c>
      <c r="AGY262" s="1">
        <v>0</v>
      </c>
      <c r="AGZ262" s="1">
        <v>0</v>
      </c>
      <c r="AHA262" s="1">
        <v>0</v>
      </c>
      <c r="AHB262" s="1">
        <v>0</v>
      </c>
      <c r="AHC262" s="1">
        <v>1</v>
      </c>
      <c r="AHD262" s="1">
        <v>0</v>
      </c>
      <c r="AHE262" s="1">
        <v>0</v>
      </c>
      <c r="AHF262" s="1">
        <v>0</v>
      </c>
      <c r="AHH262" s="1">
        <v>0</v>
      </c>
      <c r="AHI262" s="1">
        <v>0</v>
      </c>
      <c r="AHK262" s="1">
        <v>0</v>
      </c>
      <c r="AHL262" s="1">
        <v>0</v>
      </c>
      <c r="AHM262" s="1">
        <v>0</v>
      </c>
      <c r="AHN262" s="1">
        <v>0</v>
      </c>
      <c r="AHO262" s="1">
        <v>0</v>
      </c>
      <c r="AHP262" s="1">
        <v>0</v>
      </c>
      <c r="AHQ262" s="1">
        <v>0</v>
      </c>
      <c r="AHR262" s="1">
        <v>1</v>
      </c>
      <c r="AIM262" s="1">
        <v>0</v>
      </c>
      <c r="AIN262" s="1">
        <v>0</v>
      </c>
      <c r="AIO262" s="1">
        <v>0</v>
      </c>
      <c r="AIT262" s="3">
        <v>2</v>
      </c>
      <c r="AIU262" s="1">
        <v>0</v>
      </c>
      <c r="AIV262" s="1">
        <v>0</v>
      </c>
      <c r="AIW262" s="1">
        <v>0</v>
      </c>
      <c r="AIX262" s="1">
        <v>55</v>
      </c>
      <c r="AIY262" s="1">
        <v>30</v>
      </c>
    </row>
    <row r="263" spans="1:939" s="18" customFormat="1">
      <c r="B263" s="18">
        <v>3</v>
      </c>
      <c r="C263" s="18">
        <v>1</v>
      </c>
      <c r="D263" s="18" t="s">
        <v>3427</v>
      </c>
      <c r="O263" s="18">
        <v>0</v>
      </c>
      <c r="Z263" s="18">
        <v>0</v>
      </c>
      <c r="AA263" s="18">
        <v>1</v>
      </c>
      <c r="AB263" s="18" t="s">
        <v>7803</v>
      </c>
      <c r="AC263" s="18">
        <v>0</v>
      </c>
      <c r="AE263" s="18">
        <v>3</v>
      </c>
      <c r="AF263" s="18">
        <v>0</v>
      </c>
      <c r="AG263" s="18">
        <v>0</v>
      </c>
      <c r="AI263" s="18">
        <v>104</v>
      </c>
      <c r="AJ263" s="18">
        <v>140</v>
      </c>
      <c r="DR263" s="18">
        <v>64</v>
      </c>
      <c r="DS263" s="18">
        <v>88</v>
      </c>
      <c r="HA263" s="18">
        <v>2</v>
      </c>
      <c r="HB263" s="18">
        <v>2</v>
      </c>
      <c r="HT263" s="18">
        <v>0</v>
      </c>
      <c r="HU263" s="18">
        <v>0</v>
      </c>
      <c r="IP263" s="18">
        <v>96</v>
      </c>
      <c r="IQ263" s="18">
        <v>99</v>
      </c>
      <c r="LX263" s="18">
        <v>76</v>
      </c>
      <c r="LY263" s="18">
        <v>74</v>
      </c>
      <c r="PG263" s="18">
        <v>16</v>
      </c>
      <c r="PH263" s="18">
        <v>18</v>
      </c>
      <c r="SP263" s="18">
        <v>96.6</v>
      </c>
      <c r="SQ263" s="18">
        <v>97.1</v>
      </c>
      <c r="VX263" s="18">
        <v>1</v>
      </c>
      <c r="VY263" s="18">
        <v>1</v>
      </c>
      <c r="WQ263" s="18">
        <v>0</v>
      </c>
      <c r="WR263" s="18">
        <v>0</v>
      </c>
      <c r="ZY263" s="18">
        <v>182</v>
      </c>
      <c r="AGS263" s="18">
        <v>0</v>
      </c>
      <c r="AGT263" s="18">
        <v>0</v>
      </c>
      <c r="AGU263" s="18">
        <v>0</v>
      </c>
      <c r="AGV263" s="18">
        <v>0</v>
      </c>
      <c r="AGW263" s="18">
        <v>0</v>
      </c>
      <c r="AGX263" s="18">
        <v>0</v>
      </c>
      <c r="AGY263" s="18">
        <v>0</v>
      </c>
      <c r="AGZ263" s="18">
        <v>0</v>
      </c>
      <c r="AHA263" s="18">
        <v>0</v>
      </c>
      <c r="AHB263" s="18">
        <v>0</v>
      </c>
      <c r="AHC263" s="18">
        <v>1</v>
      </c>
      <c r="AHD263" s="18">
        <v>0</v>
      </c>
      <c r="AHE263" s="18">
        <v>0</v>
      </c>
      <c r="AHF263" s="18">
        <v>0</v>
      </c>
      <c r="AHH263" s="18">
        <v>0</v>
      </c>
      <c r="AHI263" s="18">
        <v>0</v>
      </c>
      <c r="AHK263" s="18">
        <v>0</v>
      </c>
      <c r="AHL263" s="18">
        <v>0</v>
      </c>
      <c r="AHM263" s="18">
        <v>0</v>
      </c>
      <c r="AHN263" s="18">
        <v>0</v>
      </c>
      <c r="AHO263" s="18">
        <v>0</v>
      </c>
      <c r="AHP263" s="18">
        <v>0</v>
      </c>
      <c r="AHQ263" s="18">
        <v>0</v>
      </c>
      <c r="AHR263" s="18">
        <v>0</v>
      </c>
      <c r="AIM263" s="18">
        <v>0</v>
      </c>
      <c r="AIN263" s="18">
        <v>0</v>
      </c>
      <c r="AIO263" s="18">
        <v>0</v>
      </c>
      <c r="AIT263" s="79">
        <v>2</v>
      </c>
      <c r="AIU263" s="18">
        <v>0</v>
      </c>
      <c r="AIV263" s="18">
        <v>0</v>
      </c>
      <c r="AIW263" s="18">
        <v>0</v>
      </c>
      <c r="AIX263" s="18">
        <v>44</v>
      </c>
      <c r="AIY263" s="18">
        <v>39</v>
      </c>
    </row>
    <row r="264" spans="1:939" s="1" customFormat="1">
      <c r="A264" s="1">
        <v>51</v>
      </c>
      <c r="B264" s="1">
        <v>1</v>
      </c>
      <c r="C264" s="1">
        <v>0</v>
      </c>
      <c r="Z264" s="1">
        <v>0</v>
      </c>
      <c r="AA264" s="1">
        <v>1</v>
      </c>
      <c r="AI264" s="1">
        <v>128</v>
      </c>
      <c r="DR264" s="1">
        <v>66</v>
      </c>
      <c r="HA264" s="1">
        <v>2</v>
      </c>
      <c r="HT264" s="1">
        <v>0</v>
      </c>
      <c r="IP264" s="1">
        <v>95</v>
      </c>
      <c r="LX264" s="1">
        <v>80</v>
      </c>
      <c r="PG264" s="1">
        <v>18</v>
      </c>
      <c r="SP264" s="1">
        <v>96.8</v>
      </c>
      <c r="VX264" s="1">
        <v>0</v>
      </c>
      <c r="WQ264" s="1">
        <v>0</v>
      </c>
      <c r="AGS264" s="1">
        <v>0</v>
      </c>
      <c r="AGT264" s="1">
        <v>0</v>
      </c>
      <c r="AGU264" s="1">
        <v>0</v>
      </c>
      <c r="AGV264" s="1">
        <v>0</v>
      </c>
      <c r="AGW264" s="1">
        <v>0</v>
      </c>
      <c r="AGX264" s="1">
        <v>0</v>
      </c>
      <c r="AGY264" s="1">
        <v>0</v>
      </c>
      <c r="AGZ264" s="1">
        <v>0</v>
      </c>
      <c r="AHA264" s="1">
        <v>0</v>
      </c>
      <c r="AHB264" s="1">
        <v>0</v>
      </c>
      <c r="AHC264" s="1">
        <v>1</v>
      </c>
      <c r="AHD264" s="1">
        <v>0</v>
      </c>
      <c r="AHE264" s="1">
        <v>0</v>
      </c>
      <c r="AHF264" s="1">
        <v>0</v>
      </c>
      <c r="AHH264" s="1">
        <v>0</v>
      </c>
      <c r="AHI264" s="1">
        <v>0</v>
      </c>
      <c r="AHK264" s="1">
        <v>0</v>
      </c>
      <c r="AHL264" s="1">
        <v>0</v>
      </c>
      <c r="AHM264" s="1">
        <v>0</v>
      </c>
      <c r="AHN264" s="1">
        <v>0</v>
      </c>
      <c r="AHO264" s="1">
        <v>0</v>
      </c>
      <c r="AHP264" s="1">
        <v>0</v>
      </c>
      <c r="AHQ264" s="1">
        <v>0</v>
      </c>
      <c r="AHR264" s="1">
        <v>8</v>
      </c>
      <c r="AIM264" s="1">
        <v>2</v>
      </c>
      <c r="AIN264" s="1">
        <v>0</v>
      </c>
      <c r="AIO264" s="1">
        <v>0</v>
      </c>
      <c r="AIT264" s="3">
        <v>1</v>
      </c>
      <c r="AIV264" s="1">
        <v>0</v>
      </c>
      <c r="AIW264" s="1">
        <v>0</v>
      </c>
      <c r="AIX264" s="1">
        <v>76</v>
      </c>
    </row>
    <row r="265" spans="1:939" s="18" customFormat="1">
      <c r="B265" s="18">
        <v>2</v>
      </c>
      <c r="C265" s="18">
        <v>0</v>
      </c>
      <c r="Z265" s="18">
        <v>0</v>
      </c>
      <c r="AA265" s="18">
        <v>2</v>
      </c>
      <c r="AB265" s="18" t="s">
        <v>7804</v>
      </c>
      <c r="AC265" s="18">
        <v>1</v>
      </c>
      <c r="AD265" s="18">
        <v>0</v>
      </c>
      <c r="AE265" s="18">
        <v>0</v>
      </c>
      <c r="AG265" s="18">
        <v>0</v>
      </c>
      <c r="AI265" s="18">
        <v>124</v>
      </c>
      <c r="AJ265" s="18">
        <v>113</v>
      </c>
      <c r="DR265" s="18">
        <v>70</v>
      </c>
      <c r="DS265" s="18">
        <v>95</v>
      </c>
      <c r="HA265" s="18">
        <v>2</v>
      </c>
      <c r="HB265" s="18">
        <v>0</v>
      </c>
      <c r="HT265" s="18">
        <v>0</v>
      </c>
      <c r="HU265" s="18">
        <v>0</v>
      </c>
      <c r="IP265" s="18">
        <v>95</v>
      </c>
      <c r="IQ265" s="18">
        <v>94</v>
      </c>
      <c r="LX265" s="18">
        <v>80</v>
      </c>
      <c r="LY265" s="18">
        <v>88</v>
      </c>
      <c r="PG265" s="18">
        <v>18</v>
      </c>
      <c r="PH265" s="18">
        <v>18</v>
      </c>
      <c r="SP265" s="18">
        <v>97.7</v>
      </c>
      <c r="SQ265" s="18">
        <v>98.3</v>
      </c>
      <c r="VX265" s="18">
        <v>0</v>
      </c>
      <c r="VY265" s="18">
        <v>0</v>
      </c>
      <c r="WQ265" s="18">
        <v>0</v>
      </c>
      <c r="WR265" s="18">
        <v>0</v>
      </c>
      <c r="AGS265" s="18">
        <v>0</v>
      </c>
      <c r="AGT265" s="18">
        <v>0</v>
      </c>
      <c r="AGU265" s="18">
        <v>0</v>
      </c>
      <c r="AGV265" s="18">
        <v>0</v>
      </c>
      <c r="AGW265" s="18">
        <v>0</v>
      </c>
      <c r="AGX265" s="18">
        <v>0</v>
      </c>
      <c r="AGY265" s="18">
        <v>0</v>
      </c>
      <c r="AGZ265" s="18">
        <v>0</v>
      </c>
      <c r="AHA265" s="18">
        <v>0</v>
      </c>
      <c r="AHB265" s="18">
        <v>0</v>
      </c>
      <c r="AHC265" s="18">
        <v>1</v>
      </c>
      <c r="AHD265" s="18">
        <v>0</v>
      </c>
      <c r="AHE265" s="18">
        <v>0</v>
      </c>
      <c r="AHF265" s="18">
        <v>0</v>
      </c>
      <c r="AHH265" s="18">
        <v>0</v>
      </c>
      <c r="AHI265" s="18">
        <v>0</v>
      </c>
      <c r="AHK265" s="18">
        <v>0</v>
      </c>
      <c r="AHL265" s="18">
        <v>0</v>
      </c>
      <c r="AHM265" s="18">
        <v>0</v>
      </c>
      <c r="AHN265" s="18">
        <v>0</v>
      </c>
      <c r="AHO265" s="18">
        <v>0</v>
      </c>
      <c r="AHP265" s="18">
        <v>0</v>
      </c>
      <c r="AHQ265" s="18">
        <v>0</v>
      </c>
      <c r="AHR265" s="18">
        <v>0</v>
      </c>
      <c r="AIN265" s="18">
        <v>0</v>
      </c>
      <c r="AIO265" s="18">
        <v>0</v>
      </c>
      <c r="AIT265" s="79">
        <v>2</v>
      </c>
      <c r="AIV265" s="18">
        <v>0</v>
      </c>
      <c r="AIW265" s="18">
        <v>0</v>
      </c>
      <c r="AIX265" s="18">
        <v>30</v>
      </c>
      <c r="AIY265" s="18">
        <v>41</v>
      </c>
    </row>
    <row r="266" spans="1:939" s="1" customFormat="1">
      <c r="A266" s="1">
        <v>52</v>
      </c>
      <c r="B266" s="1" t="s">
        <v>7502</v>
      </c>
      <c r="C266" s="1">
        <v>0</v>
      </c>
      <c r="Z266" s="1">
        <v>0</v>
      </c>
      <c r="AA266" s="1">
        <v>2</v>
      </c>
      <c r="AB266" s="1" t="s">
        <v>7805</v>
      </c>
      <c r="AI266" s="1">
        <v>199</v>
      </c>
      <c r="AJ266" s="1">
        <v>185</v>
      </c>
      <c r="AK266" s="1">
        <v>199</v>
      </c>
      <c r="AL266" s="1">
        <v>176</v>
      </c>
      <c r="AM266" s="1">
        <v>186</v>
      </c>
      <c r="DR266" s="1">
        <v>89</v>
      </c>
      <c r="DS266" s="1">
        <v>73</v>
      </c>
      <c r="DT266" s="1">
        <v>89</v>
      </c>
      <c r="DU266" s="1">
        <v>80</v>
      </c>
      <c r="DV266" s="1">
        <v>82</v>
      </c>
      <c r="IP266" s="1">
        <v>96</v>
      </c>
      <c r="IR266" s="1">
        <v>96</v>
      </c>
      <c r="IS266" s="1">
        <v>97</v>
      </c>
      <c r="IT266" s="1">
        <v>96</v>
      </c>
      <c r="LY266" s="1">
        <v>70</v>
      </c>
      <c r="LZ266" s="1">
        <v>72</v>
      </c>
      <c r="MA266" s="1">
        <v>71</v>
      </c>
      <c r="MB266" s="1">
        <v>77</v>
      </c>
      <c r="PH266" s="1">
        <v>17</v>
      </c>
      <c r="PI266" s="1">
        <v>18</v>
      </c>
      <c r="PJ266" s="1">
        <v>18</v>
      </c>
      <c r="PK266" s="1">
        <v>18</v>
      </c>
      <c r="SR266" s="1">
        <v>98.2</v>
      </c>
      <c r="SS266" s="1">
        <v>97.8</v>
      </c>
      <c r="ST266" s="1">
        <v>97.7</v>
      </c>
      <c r="WT266" s="1">
        <v>0</v>
      </c>
      <c r="WU266" s="1">
        <v>0</v>
      </c>
      <c r="ZY266" s="1">
        <v>153</v>
      </c>
      <c r="AAZ266" s="1">
        <v>23</v>
      </c>
      <c r="ABV266" s="1">
        <v>142</v>
      </c>
      <c r="ABY266" s="1">
        <v>4.5999999999999996</v>
      </c>
      <c r="ACB266" s="1">
        <v>102</v>
      </c>
      <c r="ACE266" s="1">
        <v>9.4</v>
      </c>
      <c r="ACG266" s="1">
        <v>128</v>
      </c>
      <c r="ACH266" s="1">
        <v>133</v>
      </c>
      <c r="ACR266" s="1">
        <v>47</v>
      </c>
      <c r="ACU266" s="1">
        <v>3.51</v>
      </c>
      <c r="ACX266" s="1">
        <v>17</v>
      </c>
      <c r="ADQ266" s="1">
        <v>35</v>
      </c>
      <c r="ADS266" s="1">
        <v>2.5</v>
      </c>
      <c r="AGS266" s="1">
        <v>1</v>
      </c>
      <c r="AGT266" s="1">
        <v>0</v>
      </c>
      <c r="AGU266" s="1">
        <v>1</v>
      </c>
      <c r="AGV266" s="1">
        <v>0</v>
      </c>
      <c r="AGW266" s="1">
        <v>0</v>
      </c>
      <c r="AGX266" s="1">
        <v>0</v>
      </c>
      <c r="AGY266" s="1">
        <v>0</v>
      </c>
      <c r="AGZ266" s="1">
        <v>0</v>
      </c>
      <c r="AHA266" s="1">
        <v>0</v>
      </c>
      <c r="AHB266" s="1">
        <v>0</v>
      </c>
      <c r="AHC266" s="1">
        <v>1</v>
      </c>
      <c r="AHD266" s="1">
        <v>0</v>
      </c>
      <c r="AHE266" s="1">
        <v>0</v>
      </c>
      <c r="AHF266" s="1">
        <v>0</v>
      </c>
      <c r="AHH266" s="1">
        <v>0</v>
      </c>
      <c r="AHI266" s="1">
        <v>0</v>
      </c>
      <c r="AHK266" s="1">
        <v>0</v>
      </c>
      <c r="AHL266" s="1">
        <v>0</v>
      </c>
      <c r="AHM266" s="1">
        <v>0</v>
      </c>
      <c r="AHN266" s="1">
        <v>0</v>
      </c>
      <c r="AHO266" s="1">
        <v>0</v>
      </c>
      <c r="AHP266" s="1">
        <v>0</v>
      </c>
      <c r="AHQ266" s="1">
        <v>0</v>
      </c>
      <c r="AHR266" s="1">
        <v>0</v>
      </c>
      <c r="AIT266" s="3">
        <v>0</v>
      </c>
      <c r="AIU266" s="1">
        <v>0</v>
      </c>
      <c r="AIV266" s="1">
        <v>0</v>
      </c>
      <c r="AIW266" s="1">
        <v>0</v>
      </c>
    </row>
    <row r="267" spans="1:939" s="1" customFormat="1">
      <c r="B267" s="1">
        <v>2</v>
      </c>
      <c r="C267" s="1">
        <v>0</v>
      </c>
      <c r="Z267" s="1">
        <v>0</v>
      </c>
      <c r="AA267" s="1">
        <v>2</v>
      </c>
      <c r="AB267" s="1" t="s">
        <v>7806</v>
      </c>
      <c r="AC267" s="1">
        <v>0</v>
      </c>
      <c r="AE267" s="1">
        <v>0</v>
      </c>
      <c r="AG267" s="1">
        <v>0</v>
      </c>
      <c r="AI267" s="1">
        <v>167</v>
      </c>
      <c r="AJ267" s="1">
        <v>176</v>
      </c>
      <c r="AK267" s="1">
        <v>145</v>
      </c>
      <c r="AL267" s="1">
        <v>134</v>
      </c>
      <c r="DR267" s="1">
        <v>73</v>
      </c>
      <c r="DS267" s="1">
        <v>82</v>
      </c>
      <c r="DT267" s="1">
        <v>67</v>
      </c>
      <c r="DU267" s="1">
        <v>78</v>
      </c>
      <c r="HD267" s="1">
        <v>2</v>
      </c>
      <c r="HW267" s="1">
        <v>0</v>
      </c>
      <c r="IP267" s="1">
        <v>96</v>
      </c>
      <c r="IQ267" s="1">
        <v>96</v>
      </c>
      <c r="IR267" s="1">
        <v>98</v>
      </c>
      <c r="IS267" s="1">
        <v>98</v>
      </c>
      <c r="LX267" s="1">
        <v>76</v>
      </c>
      <c r="LZ267" s="1">
        <v>61</v>
      </c>
      <c r="MA267" s="1">
        <v>75</v>
      </c>
      <c r="PG267" s="1">
        <v>18</v>
      </c>
      <c r="PH267" s="1">
        <v>18</v>
      </c>
      <c r="PI267" s="1">
        <v>16</v>
      </c>
      <c r="PJ267" s="1">
        <v>18</v>
      </c>
      <c r="SP267" s="1">
        <v>97.5</v>
      </c>
      <c r="SQ267" s="1">
        <v>97.9</v>
      </c>
      <c r="SR267" s="1">
        <v>98.1</v>
      </c>
      <c r="SS267" s="1">
        <v>97.8</v>
      </c>
      <c r="WA267" s="1">
        <v>1</v>
      </c>
      <c r="WQ267" s="1">
        <v>0</v>
      </c>
      <c r="WS267" s="1">
        <v>0</v>
      </c>
      <c r="WT267" s="1">
        <v>0</v>
      </c>
      <c r="ZY267" s="1">
        <v>173</v>
      </c>
      <c r="AAZ267" s="1">
        <v>20</v>
      </c>
      <c r="ABA267" s="1">
        <v>24</v>
      </c>
      <c r="ABV267" s="1">
        <v>139</v>
      </c>
      <c r="ABW267" s="1">
        <v>139</v>
      </c>
      <c r="ABY267" s="1">
        <v>4.2</v>
      </c>
      <c r="ABZ267" s="1">
        <v>4</v>
      </c>
      <c r="ACB267" s="1">
        <v>102</v>
      </c>
      <c r="ACC267" s="1">
        <v>98</v>
      </c>
      <c r="ACE267" s="1">
        <v>9.6</v>
      </c>
      <c r="ACF267" s="1">
        <v>9.1999999999999993</v>
      </c>
      <c r="ACG267" s="1">
        <v>94</v>
      </c>
      <c r="ACH267" s="1">
        <v>103</v>
      </c>
      <c r="ACI267" s="1">
        <v>174</v>
      </c>
      <c r="ACJ267" s="1">
        <v>237</v>
      </c>
      <c r="ACR267" s="1">
        <v>47</v>
      </c>
      <c r="ACS267" s="1">
        <v>51</v>
      </c>
      <c r="ACU267" s="1">
        <v>3.65</v>
      </c>
      <c r="ACV267" s="1">
        <v>3.64</v>
      </c>
      <c r="ACX267" s="1">
        <v>17</v>
      </c>
      <c r="ACY267" s="1">
        <v>17</v>
      </c>
      <c r="ADS267" s="1">
        <v>2.2999999999999998</v>
      </c>
      <c r="AEQ267" s="1">
        <v>476</v>
      </c>
      <c r="AFK267" s="1">
        <v>35.1</v>
      </c>
      <c r="AFN267" s="1">
        <v>308</v>
      </c>
      <c r="AGS267" s="1">
        <v>0</v>
      </c>
      <c r="AGT267" s="1">
        <v>0</v>
      </c>
      <c r="AGU267" s="1">
        <v>0</v>
      </c>
      <c r="AGV267" s="1">
        <v>0</v>
      </c>
      <c r="AGW267" s="1">
        <v>0</v>
      </c>
      <c r="AGX267" s="1">
        <v>0</v>
      </c>
      <c r="AGY267" s="1">
        <v>0</v>
      </c>
      <c r="AGZ267" s="1">
        <v>1</v>
      </c>
      <c r="AHA267" s="1">
        <v>0</v>
      </c>
      <c r="AHB267" s="1">
        <v>0</v>
      </c>
      <c r="AHC267" s="1">
        <v>1</v>
      </c>
      <c r="AHD267" s="1">
        <v>0</v>
      </c>
      <c r="AHE267" s="1">
        <v>0</v>
      </c>
      <c r="AHF267" s="1">
        <v>0</v>
      </c>
      <c r="AHH267" s="1">
        <v>0</v>
      </c>
      <c r="AHI267" s="1">
        <v>0</v>
      </c>
      <c r="AHK267" s="1">
        <v>0</v>
      </c>
      <c r="AHL267" s="1">
        <v>0</v>
      </c>
      <c r="AHM267" s="1">
        <v>0</v>
      </c>
      <c r="AHN267" s="1">
        <v>0</v>
      </c>
      <c r="AHO267" s="1">
        <v>0</v>
      </c>
      <c r="AHP267" s="1">
        <v>0</v>
      </c>
      <c r="AHQ267" s="1">
        <v>0</v>
      </c>
      <c r="AHR267" s="1">
        <v>0</v>
      </c>
      <c r="AIM267" s="1">
        <v>0</v>
      </c>
      <c r="AIN267" s="1">
        <v>0</v>
      </c>
      <c r="AIO267" s="1">
        <v>0</v>
      </c>
      <c r="AIP267" s="1">
        <v>1</v>
      </c>
      <c r="AIQ267" s="1">
        <v>1</v>
      </c>
      <c r="AIR267" s="1">
        <v>1</v>
      </c>
      <c r="AIS267" s="1">
        <v>1</v>
      </c>
      <c r="AIT267" s="3">
        <v>1</v>
      </c>
      <c r="AIU267" s="1">
        <v>0</v>
      </c>
      <c r="AIV267" s="1">
        <v>0</v>
      </c>
      <c r="AIW267" s="1">
        <v>0</v>
      </c>
      <c r="AIX267" s="1">
        <v>68</v>
      </c>
    </row>
    <row r="268" spans="1:939" s="1" customFormat="1">
      <c r="B268" s="1">
        <v>3</v>
      </c>
      <c r="C268" s="1">
        <v>0</v>
      </c>
      <c r="Z268" s="1">
        <v>0</v>
      </c>
      <c r="AA268" s="1">
        <v>2</v>
      </c>
      <c r="AB268" s="1" t="s">
        <v>7807</v>
      </c>
      <c r="AC268" s="1">
        <v>0</v>
      </c>
      <c r="AE268" s="1">
        <v>0</v>
      </c>
      <c r="AG268" s="1">
        <v>0</v>
      </c>
      <c r="AI268" s="1">
        <v>146</v>
      </c>
      <c r="AJ268" s="1">
        <v>140</v>
      </c>
      <c r="DR268" s="1">
        <v>80</v>
      </c>
      <c r="DS268" s="1">
        <v>72</v>
      </c>
      <c r="HA268" s="1">
        <v>0</v>
      </c>
      <c r="HB268" s="1">
        <v>0</v>
      </c>
      <c r="HT268" s="1">
        <v>0</v>
      </c>
      <c r="HU268" s="1">
        <v>0</v>
      </c>
      <c r="IP268" s="1">
        <v>98</v>
      </c>
      <c r="IQ268" s="1">
        <v>98</v>
      </c>
      <c r="LX268" s="1">
        <v>76</v>
      </c>
      <c r="LY268" s="1">
        <v>72</v>
      </c>
      <c r="PG268" s="1">
        <v>16</v>
      </c>
      <c r="PH268" s="1">
        <v>18</v>
      </c>
      <c r="SP268" s="1">
        <v>98.6</v>
      </c>
      <c r="SQ268" s="1">
        <v>98.6</v>
      </c>
      <c r="VX268" s="1">
        <v>1</v>
      </c>
      <c r="VY268" s="1">
        <v>1</v>
      </c>
      <c r="WQ268" s="1">
        <v>0</v>
      </c>
      <c r="WR268" s="1">
        <v>0</v>
      </c>
      <c r="ZY268" s="1">
        <v>170.3</v>
      </c>
      <c r="ZZ268" s="1">
        <v>171.8</v>
      </c>
      <c r="AAY268" s="1">
        <v>26</v>
      </c>
      <c r="AAZ268" s="1">
        <v>25</v>
      </c>
      <c r="ABB268" s="1">
        <v>10.9</v>
      </c>
      <c r="ABE268" s="1">
        <v>32</v>
      </c>
      <c r="ABU268" s="1">
        <v>142</v>
      </c>
      <c r="ABV268" s="1">
        <v>144</v>
      </c>
      <c r="ABX268" s="1">
        <v>4.0999999999999996</v>
      </c>
      <c r="ABY268" s="1">
        <v>4</v>
      </c>
      <c r="ACA268" s="1">
        <v>105</v>
      </c>
      <c r="ACB268" s="1">
        <v>102</v>
      </c>
      <c r="ACD268" s="1">
        <v>1.2</v>
      </c>
      <c r="ACE268" s="1">
        <v>9.3000000000000007</v>
      </c>
      <c r="ACG268" s="1">
        <v>85</v>
      </c>
      <c r="ACH268" s="1">
        <v>65</v>
      </c>
      <c r="ACQ268" s="1">
        <v>47</v>
      </c>
      <c r="ACR268" s="1">
        <v>54</v>
      </c>
      <c r="ACT268" s="1">
        <v>4.4000000000000004</v>
      </c>
      <c r="ACU268" s="1">
        <v>3.89</v>
      </c>
      <c r="ACW268" s="1">
        <v>17</v>
      </c>
      <c r="ACX268" s="1">
        <v>17</v>
      </c>
      <c r="AGS268" s="1">
        <v>0</v>
      </c>
      <c r="AGT268" s="1">
        <v>0</v>
      </c>
      <c r="AGU268" s="1">
        <v>0</v>
      </c>
      <c r="AGV268" s="1">
        <v>0</v>
      </c>
      <c r="AGW268" s="1">
        <v>0</v>
      </c>
      <c r="AGX268" s="1">
        <v>0</v>
      </c>
      <c r="AGY268" s="1">
        <v>0</v>
      </c>
      <c r="AGZ268" s="1">
        <v>1</v>
      </c>
      <c r="AHA268" s="1">
        <v>0</v>
      </c>
      <c r="AHB268" s="1">
        <v>0</v>
      </c>
      <c r="AHC268" s="1">
        <v>1</v>
      </c>
      <c r="AHD268" s="1">
        <v>0</v>
      </c>
      <c r="AHE268" s="1">
        <v>0</v>
      </c>
      <c r="AHF268" s="1">
        <v>0</v>
      </c>
      <c r="AHH268" s="1">
        <v>0</v>
      </c>
      <c r="AHI268" s="1">
        <v>0</v>
      </c>
      <c r="AHK268" s="1">
        <v>0</v>
      </c>
      <c r="AHL268" s="1">
        <v>0</v>
      </c>
      <c r="AHM268" s="1">
        <v>0</v>
      </c>
      <c r="AHN268" s="1">
        <v>0</v>
      </c>
      <c r="AHO268" s="1">
        <v>0</v>
      </c>
      <c r="AHP268" s="1">
        <v>0</v>
      </c>
      <c r="AHQ268" s="1">
        <v>0</v>
      </c>
      <c r="AHR268" s="1">
        <v>0</v>
      </c>
      <c r="AIM268" s="1">
        <v>0</v>
      </c>
      <c r="AIN268" s="1">
        <v>0</v>
      </c>
      <c r="AIO268" s="1">
        <v>0</v>
      </c>
      <c r="AIT268" s="3">
        <v>0</v>
      </c>
      <c r="AIU268" s="1">
        <v>2</v>
      </c>
      <c r="AIV268" s="1">
        <v>0</v>
      </c>
      <c r="AIW268" s="1">
        <v>0</v>
      </c>
      <c r="AJB268" s="1">
        <v>56</v>
      </c>
      <c r="AJC268" s="1">
        <v>31</v>
      </c>
    </row>
    <row r="269" spans="1:939" s="18" customFormat="1">
      <c r="B269" s="18">
        <v>4</v>
      </c>
      <c r="C269" s="18">
        <v>1</v>
      </c>
      <c r="D269" s="18" t="s">
        <v>7808</v>
      </c>
      <c r="Z269" s="18">
        <v>0</v>
      </c>
      <c r="AA269" s="18">
        <v>2</v>
      </c>
      <c r="AB269" s="18" t="s">
        <v>7809</v>
      </c>
      <c r="AC269" s="18">
        <v>0</v>
      </c>
      <c r="AE269" s="18">
        <v>0</v>
      </c>
      <c r="AG269" s="18">
        <v>0</v>
      </c>
      <c r="AI269" s="18">
        <v>138</v>
      </c>
      <c r="AJ269" s="18">
        <v>132</v>
      </c>
      <c r="DR269" s="18">
        <v>72</v>
      </c>
      <c r="DS269" s="18">
        <v>78</v>
      </c>
      <c r="HA269" s="18">
        <v>0</v>
      </c>
      <c r="HB269" s="18">
        <v>0</v>
      </c>
      <c r="HT269" s="18">
        <v>0</v>
      </c>
      <c r="HU269" s="18">
        <v>0</v>
      </c>
      <c r="IP269" s="18">
        <v>79</v>
      </c>
      <c r="IQ269" s="18">
        <v>97</v>
      </c>
      <c r="LX269" s="18">
        <v>72</v>
      </c>
      <c r="LY269" s="18">
        <v>70</v>
      </c>
      <c r="PG269" s="18">
        <v>16</v>
      </c>
      <c r="PH269" s="18">
        <v>16</v>
      </c>
      <c r="SP269" s="18">
        <v>98.6</v>
      </c>
      <c r="SQ269" s="18">
        <v>98.6</v>
      </c>
      <c r="VX269" s="18">
        <v>1</v>
      </c>
      <c r="VY269" s="18">
        <v>1</v>
      </c>
      <c r="WQ269" s="18">
        <v>0</v>
      </c>
      <c r="WR269" s="18">
        <v>0</v>
      </c>
      <c r="ZY269" s="18">
        <v>171</v>
      </c>
      <c r="ZZ269" s="18">
        <v>171.2</v>
      </c>
      <c r="AAY269" s="18">
        <v>24</v>
      </c>
      <c r="ABU269" s="18">
        <v>143</v>
      </c>
      <c r="ABX269" s="18">
        <v>4.0999999999999996</v>
      </c>
      <c r="ACA269" s="18">
        <v>102</v>
      </c>
      <c r="ACD269" s="18">
        <v>9</v>
      </c>
      <c r="ACG269" s="18">
        <v>91</v>
      </c>
      <c r="ACQ269" s="18">
        <v>57</v>
      </c>
      <c r="ACT269" s="18">
        <v>4.0599999999999996</v>
      </c>
      <c r="ACW269" s="18">
        <v>17</v>
      </c>
      <c r="AGS269" s="18">
        <v>0</v>
      </c>
      <c r="AGT269" s="18">
        <v>0</v>
      </c>
      <c r="AGU269" s="18">
        <v>0</v>
      </c>
      <c r="AGV269" s="18">
        <v>0</v>
      </c>
      <c r="AGW269" s="18">
        <v>0</v>
      </c>
      <c r="AGX269" s="18">
        <v>0</v>
      </c>
      <c r="AGY269" s="18">
        <v>0</v>
      </c>
      <c r="AGZ269" s="18">
        <v>1</v>
      </c>
      <c r="AHA269" s="18">
        <v>0</v>
      </c>
      <c r="AHB269" s="18">
        <v>0</v>
      </c>
      <c r="AHC269" s="18">
        <v>1</v>
      </c>
      <c r="AHD269" s="18">
        <v>0</v>
      </c>
      <c r="AHE269" s="18">
        <v>0</v>
      </c>
      <c r="AHF269" s="18">
        <v>0</v>
      </c>
      <c r="AHH269" s="18">
        <v>0</v>
      </c>
      <c r="AHI269" s="18">
        <v>0</v>
      </c>
      <c r="AHK269" s="18">
        <v>0</v>
      </c>
      <c r="AHL269" s="18">
        <v>0</v>
      </c>
      <c r="AHM269" s="18">
        <v>0</v>
      </c>
      <c r="AHN269" s="18">
        <v>0</v>
      </c>
      <c r="AHO269" s="18">
        <v>0</v>
      </c>
      <c r="AHP269" s="18">
        <v>0</v>
      </c>
      <c r="AHQ269" s="18">
        <v>0</v>
      </c>
      <c r="AHR269" s="18">
        <v>0</v>
      </c>
      <c r="AIM269" s="18">
        <v>0</v>
      </c>
      <c r="AIN269" s="18">
        <v>0</v>
      </c>
      <c r="AIO269" s="18">
        <v>0</v>
      </c>
      <c r="AIT269" s="79">
        <v>2</v>
      </c>
      <c r="AIU269" s="18">
        <v>0</v>
      </c>
      <c r="AIV269" s="18">
        <v>0</v>
      </c>
      <c r="AIW269" s="18">
        <v>0</v>
      </c>
      <c r="AIX269" s="18">
        <v>60</v>
      </c>
      <c r="AIY269" s="18">
        <v>48</v>
      </c>
    </row>
    <row r="270" spans="1:939" s="1" customFormat="1">
      <c r="A270" s="1">
        <v>53</v>
      </c>
      <c r="B270" s="78" t="s">
        <v>2309</v>
      </c>
      <c r="C270" s="1">
        <v>1</v>
      </c>
      <c r="D270" s="1" t="s">
        <v>7736</v>
      </c>
      <c r="O270" s="1">
        <v>1</v>
      </c>
      <c r="Z270" s="1">
        <v>0</v>
      </c>
      <c r="AA270" s="1">
        <v>2</v>
      </c>
      <c r="AB270" s="1" t="s">
        <v>7810</v>
      </c>
      <c r="AC270" s="1">
        <v>0</v>
      </c>
      <c r="AE270" s="1">
        <v>0</v>
      </c>
      <c r="AG270" s="1">
        <v>0</v>
      </c>
      <c r="AI270" s="1">
        <v>112</v>
      </c>
      <c r="DR270" s="1">
        <v>75</v>
      </c>
      <c r="HA270" s="1">
        <v>2</v>
      </c>
      <c r="HT270" s="1">
        <v>0</v>
      </c>
      <c r="IP270" s="1">
        <v>93</v>
      </c>
      <c r="LX270" s="1">
        <v>88</v>
      </c>
      <c r="PG270" s="1">
        <v>18</v>
      </c>
      <c r="SP270" s="1">
        <v>98</v>
      </c>
      <c r="VX270" s="1">
        <v>0</v>
      </c>
      <c r="WQ270" s="1">
        <v>0</v>
      </c>
      <c r="AGS270" s="1">
        <v>0</v>
      </c>
      <c r="AGT270" s="1">
        <v>0</v>
      </c>
      <c r="AGU270" s="1">
        <v>0</v>
      </c>
      <c r="AGV270" s="1">
        <v>0</v>
      </c>
      <c r="AGW270" s="1">
        <v>0</v>
      </c>
      <c r="AGX270" s="1">
        <v>1</v>
      </c>
      <c r="AGY270" s="1">
        <v>0</v>
      </c>
      <c r="AGZ270" s="1">
        <v>0</v>
      </c>
      <c r="AHA270" s="1">
        <v>0</v>
      </c>
      <c r="AHB270" s="1">
        <v>0</v>
      </c>
      <c r="AHC270" s="1">
        <v>1</v>
      </c>
      <c r="AHD270" s="1">
        <v>0</v>
      </c>
      <c r="AHE270" s="1">
        <v>0</v>
      </c>
      <c r="AHF270" s="1">
        <v>0</v>
      </c>
      <c r="AHH270" s="1">
        <v>0</v>
      </c>
      <c r="AHI270" s="1">
        <v>0</v>
      </c>
      <c r="AHK270" s="1">
        <v>0</v>
      </c>
      <c r="AHL270" s="1">
        <v>0</v>
      </c>
      <c r="AHM270" s="1">
        <v>0</v>
      </c>
      <c r="AHN270" s="1">
        <v>0</v>
      </c>
      <c r="AHO270" s="1">
        <v>0</v>
      </c>
      <c r="AHP270" s="1">
        <v>0</v>
      </c>
      <c r="AHQ270" s="1">
        <v>0</v>
      </c>
      <c r="AHR270" s="1">
        <v>0</v>
      </c>
      <c r="AIM270" s="1">
        <v>2</v>
      </c>
      <c r="AIN270" s="1">
        <v>0</v>
      </c>
      <c r="AIO270" s="1">
        <v>0</v>
      </c>
      <c r="AIP270" s="1">
        <v>1</v>
      </c>
      <c r="AIQ270" s="1">
        <v>1</v>
      </c>
      <c r="AIR270" s="1">
        <v>1</v>
      </c>
      <c r="AIS270" s="1">
        <v>1</v>
      </c>
      <c r="AIT270" s="3">
        <v>0</v>
      </c>
      <c r="AIU270" s="1">
        <v>1</v>
      </c>
      <c r="AIV270" s="1">
        <v>0</v>
      </c>
      <c r="AIW270" s="1">
        <v>0</v>
      </c>
      <c r="AJB270" s="1">
        <v>17</v>
      </c>
    </row>
    <row r="271" spans="1:939" s="1" customFormat="1">
      <c r="B271" s="1">
        <v>2</v>
      </c>
      <c r="C271" s="1">
        <v>0</v>
      </c>
      <c r="Z271" s="1">
        <v>0</v>
      </c>
      <c r="AA271" s="1">
        <v>1</v>
      </c>
      <c r="AB271" s="1" t="s">
        <v>7811</v>
      </c>
      <c r="AC271" s="1">
        <v>0</v>
      </c>
      <c r="AE271" s="1">
        <v>2</v>
      </c>
      <c r="AF271" s="1">
        <v>0</v>
      </c>
      <c r="AG271" s="1">
        <v>0</v>
      </c>
      <c r="AI271" s="1">
        <v>158</v>
      </c>
      <c r="AJ271" s="1">
        <v>142</v>
      </c>
      <c r="DR271" s="1">
        <v>106</v>
      </c>
      <c r="DS271" s="1">
        <v>92</v>
      </c>
      <c r="HA271" s="1">
        <v>2</v>
      </c>
      <c r="HB271" s="1">
        <v>2</v>
      </c>
      <c r="HT271" s="1">
        <v>0</v>
      </c>
      <c r="HU271" s="1">
        <v>0</v>
      </c>
      <c r="IP271" s="1">
        <v>94.5</v>
      </c>
      <c r="IQ271" s="1">
        <v>97</v>
      </c>
      <c r="LX271" s="1">
        <v>110</v>
      </c>
      <c r="LY271" s="1">
        <v>94</v>
      </c>
      <c r="PG271" s="1">
        <v>18</v>
      </c>
      <c r="PH271" s="1">
        <v>20</v>
      </c>
      <c r="SP271" s="1">
        <v>98.7</v>
      </c>
      <c r="SQ271" s="1">
        <v>99.1</v>
      </c>
      <c r="VX271" s="1">
        <v>1</v>
      </c>
      <c r="VY271" s="1">
        <v>1</v>
      </c>
      <c r="WQ271" s="1">
        <v>0</v>
      </c>
      <c r="WR271" s="1">
        <v>0</v>
      </c>
      <c r="AGS271" s="1">
        <v>0</v>
      </c>
      <c r="AGT271" s="1">
        <v>0</v>
      </c>
      <c r="AGU271" s="1">
        <v>0</v>
      </c>
      <c r="AGV271" s="1">
        <v>0</v>
      </c>
      <c r="AGW271" s="1">
        <v>0</v>
      </c>
      <c r="AGX271" s="1">
        <v>1</v>
      </c>
      <c r="AGY271" s="1">
        <v>0</v>
      </c>
      <c r="AGZ271" s="1">
        <v>0</v>
      </c>
      <c r="AHA271" s="1">
        <v>0</v>
      </c>
      <c r="AHB271" s="1">
        <v>0</v>
      </c>
      <c r="AHC271" s="1">
        <v>1</v>
      </c>
      <c r="AHD271" s="1">
        <v>0</v>
      </c>
      <c r="AHE271" s="1">
        <v>0</v>
      </c>
      <c r="AHF271" s="1">
        <v>0</v>
      </c>
      <c r="AHH271" s="1">
        <v>0</v>
      </c>
      <c r="AHI271" s="1">
        <v>0</v>
      </c>
      <c r="AHK271" s="1">
        <v>0</v>
      </c>
      <c r="AHL271" s="1">
        <v>0</v>
      </c>
      <c r="AHM271" s="1">
        <v>0</v>
      </c>
      <c r="AHN271" s="1">
        <v>0</v>
      </c>
      <c r="AHO271" s="1">
        <v>0</v>
      </c>
      <c r="AHP271" s="1">
        <v>0</v>
      </c>
      <c r="AHQ271" s="1">
        <v>0</v>
      </c>
      <c r="AHR271" s="1">
        <v>0</v>
      </c>
      <c r="AIN271" s="1">
        <v>0</v>
      </c>
      <c r="AIO271" s="1">
        <v>0</v>
      </c>
      <c r="AIT271" s="3">
        <v>1</v>
      </c>
      <c r="AIU271" s="1">
        <v>1</v>
      </c>
      <c r="AIV271" s="1">
        <v>0</v>
      </c>
      <c r="AIW271" s="1">
        <v>0</v>
      </c>
      <c r="AIX271" s="1">
        <v>43</v>
      </c>
      <c r="AJB271" s="1">
        <v>25</v>
      </c>
    </row>
    <row r="272" spans="1:939" s="18" customFormat="1">
      <c r="B272" s="18">
        <v>3</v>
      </c>
      <c r="C272" s="18">
        <v>0</v>
      </c>
      <c r="Z272" s="18">
        <v>0</v>
      </c>
      <c r="AA272" s="18">
        <v>2</v>
      </c>
      <c r="AB272" s="18" t="s">
        <v>7812</v>
      </c>
      <c r="AC272" s="18">
        <v>0</v>
      </c>
      <c r="AE272" s="18">
        <v>0</v>
      </c>
      <c r="AG272" s="18">
        <v>0</v>
      </c>
      <c r="AI272" s="18">
        <v>160</v>
      </c>
      <c r="DR272" s="18">
        <v>94</v>
      </c>
      <c r="HA272" s="18">
        <v>0</v>
      </c>
      <c r="HT272" s="18">
        <v>0</v>
      </c>
      <c r="IP272" s="18">
        <v>92.5</v>
      </c>
      <c r="IQ272" s="18">
        <v>88</v>
      </c>
      <c r="IR272" s="18">
        <v>96</v>
      </c>
      <c r="LX272" s="18">
        <v>96</v>
      </c>
      <c r="PG272" s="18">
        <v>18</v>
      </c>
      <c r="SP272" s="18">
        <v>98</v>
      </c>
      <c r="VX272" s="18">
        <v>1</v>
      </c>
      <c r="WQ272" s="18">
        <v>0</v>
      </c>
      <c r="WR272" s="18">
        <v>0</v>
      </c>
      <c r="WS272" s="18">
        <v>0</v>
      </c>
      <c r="AGS272" s="18">
        <v>0</v>
      </c>
      <c r="AGT272" s="18">
        <v>0</v>
      </c>
      <c r="AGU272" s="18">
        <v>0</v>
      </c>
      <c r="AGV272" s="18">
        <v>0</v>
      </c>
      <c r="AGW272" s="18">
        <v>0</v>
      </c>
      <c r="AGX272" s="18">
        <v>1</v>
      </c>
      <c r="AGY272" s="18">
        <v>0</v>
      </c>
      <c r="AGZ272" s="18">
        <v>0</v>
      </c>
      <c r="AHA272" s="18">
        <v>0</v>
      </c>
      <c r="AHB272" s="18">
        <v>0</v>
      </c>
      <c r="AHC272" s="18">
        <v>1</v>
      </c>
      <c r="AHD272" s="18">
        <v>0</v>
      </c>
      <c r="AHE272" s="18">
        <v>0</v>
      </c>
      <c r="AHF272" s="18">
        <v>0</v>
      </c>
      <c r="AHH272" s="18">
        <v>0</v>
      </c>
      <c r="AHI272" s="18">
        <v>0</v>
      </c>
      <c r="AHK272" s="18">
        <v>0</v>
      </c>
      <c r="AHL272" s="18">
        <v>0</v>
      </c>
      <c r="AHM272" s="18">
        <v>0</v>
      </c>
      <c r="AHN272" s="18">
        <v>0</v>
      </c>
      <c r="AHO272" s="18">
        <v>0</v>
      </c>
      <c r="AHP272" s="18">
        <v>0</v>
      </c>
      <c r="AHQ272" s="18">
        <v>0</v>
      </c>
      <c r="AHR272" s="18">
        <v>0</v>
      </c>
      <c r="AIN272" s="18">
        <v>0</v>
      </c>
      <c r="AIO272" s="18">
        <v>0</v>
      </c>
      <c r="AIT272" s="79">
        <v>1</v>
      </c>
      <c r="AIU272" s="18">
        <v>0</v>
      </c>
      <c r="AIV272" s="18">
        <v>0</v>
      </c>
      <c r="AIW272" s="18">
        <v>0</v>
      </c>
      <c r="AIX272" s="18">
        <v>41</v>
      </c>
    </row>
    <row r="273" spans="1:951" s="1" customFormat="1">
      <c r="A273" s="1">
        <v>54</v>
      </c>
      <c r="B273" s="1">
        <v>1</v>
      </c>
      <c r="C273" s="1">
        <v>1</v>
      </c>
      <c r="D273" s="1" t="s">
        <v>7813</v>
      </c>
      <c r="E273" s="1" t="s">
        <v>7814</v>
      </c>
      <c r="O273" s="1">
        <v>1</v>
      </c>
      <c r="P273" s="1">
        <v>0</v>
      </c>
      <c r="Z273" s="1">
        <v>0</v>
      </c>
      <c r="AA273" s="1">
        <v>1</v>
      </c>
      <c r="AB273" s="1" t="s">
        <v>7815</v>
      </c>
      <c r="AC273" s="1">
        <v>0</v>
      </c>
      <c r="AE273" s="1">
        <v>0</v>
      </c>
      <c r="AG273" s="1">
        <v>0</v>
      </c>
      <c r="AI273" s="1">
        <v>138</v>
      </c>
      <c r="DR273" s="1">
        <v>70</v>
      </c>
      <c r="HA273" s="1">
        <v>0</v>
      </c>
      <c r="HT273" s="1">
        <v>0</v>
      </c>
      <c r="IP273" s="1">
        <v>97</v>
      </c>
      <c r="LX273" s="1">
        <v>94</v>
      </c>
      <c r="PG273" s="1">
        <v>20</v>
      </c>
      <c r="SP273" s="1">
        <v>98.6</v>
      </c>
      <c r="VX273" s="1">
        <v>1</v>
      </c>
      <c r="WQ273" s="1">
        <v>0</v>
      </c>
      <c r="ZY273" s="1">
        <v>192.4</v>
      </c>
      <c r="AGS273" s="1">
        <v>0</v>
      </c>
      <c r="AGT273" s="1">
        <v>0</v>
      </c>
      <c r="AGU273" s="1">
        <v>0</v>
      </c>
      <c r="AGV273" s="1">
        <v>0</v>
      </c>
      <c r="AGW273" s="1">
        <v>0</v>
      </c>
      <c r="AGX273" s="1">
        <v>0</v>
      </c>
      <c r="AGY273" s="1">
        <v>0</v>
      </c>
      <c r="AGZ273" s="1">
        <v>0</v>
      </c>
      <c r="AHA273" s="1">
        <v>0</v>
      </c>
      <c r="AHB273" s="1">
        <v>0</v>
      </c>
      <c r="AHC273" s="1">
        <v>1</v>
      </c>
      <c r="AHD273" s="1">
        <v>0</v>
      </c>
      <c r="AHE273" s="1">
        <v>0</v>
      </c>
      <c r="AHF273" s="1">
        <v>0</v>
      </c>
      <c r="AHH273" s="1">
        <v>0</v>
      </c>
      <c r="AHI273" s="1">
        <v>0</v>
      </c>
      <c r="AHK273" s="1">
        <v>0</v>
      </c>
      <c r="AHL273" s="1">
        <v>0</v>
      </c>
      <c r="AHM273" s="1">
        <v>0</v>
      </c>
      <c r="AHN273" s="1">
        <v>0</v>
      </c>
      <c r="AHO273" s="1">
        <v>0</v>
      </c>
      <c r="AHP273" s="1">
        <v>0</v>
      </c>
      <c r="AHQ273" s="1">
        <v>0</v>
      </c>
      <c r="AHR273" s="1">
        <v>0</v>
      </c>
      <c r="AIM273" s="1">
        <v>0</v>
      </c>
      <c r="AIN273" s="1">
        <v>0</v>
      </c>
      <c r="AIO273" s="1">
        <v>0</v>
      </c>
      <c r="AIP273" s="1">
        <v>1</v>
      </c>
      <c r="AIQ273" s="1">
        <v>1</v>
      </c>
      <c r="AIR273" s="1">
        <v>1</v>
      </c>
      <c r="AIS273" s="1">
        <v>1</v>
      </c>
      <c r="AIT273" s="3">
        <v>0</v>
      </c>
      <c r="AIU273" s="1">
        <v>0</v>
      </c>
      <c r="AIV273" s="1">
        <v>0</v>
      </c>
      <c r="AIW273" s="1">
        <v>0</v>
      </c>
      <c r="AJB273" s="1">
        <v>45</v>
      </c>
      <c r="AJC273" s="1">
        <v>0</v>
      </c>
    </row>
    <row r="274" spans="1:951" s="1" customFormat="1">
      <c r="B274" s="1">
        <v>2</v>
      </c>
      <c r="C274" s="1">
        <v>1</v>
      </c>
      <c r="D274" s="1" t="s">
        <v>7816</v>
      </c>
      <c r="E274" s="1" t="s">
        <v>7817</v>
      </c>
      <c r="O274" s="1">
        <v>0</v>
      </c>
      <c r="P274" s="1">
        <v>0</v>
      </c>
      <c r="Z274" s="1">
        <v>0</v>
      </c>
      <c r="AA274" s="1">
        <v>1</v>
      </c>
      <c r="AB274" s="1" t="s">
        <v>7818</v>
      </c>
      <c r="AC274" s="1">
        <v>1</v>
      </c>
      <c r="AD274" s="1">
        <v>2</v>
      </c>
      <c r="AE274" s="1">
        <v>0</v>
      </c>
      <c r="AG274" s="1">
        <v>0</v>
      </c>
      <c r="AI274" s="1">
        <v>122</v>
      </c>
      <c r="AK274" s="1">
        <v>96</v>
      </c>
      <c r="AL274" s="1">
        <v>103</v>
      </c>
      <c r="AM274" s="1">
        <v>108</v>
      </c>
      <c r="DR274" s="1">
        <v>68</v>
      </c>
      <c r="DT274" s="1">
        <v>70</v>
      </c>
      <c r="DU274" s="1">
        <v>75</v>
      </c>
      <c r="DV274" s="1">
        <v>69</v>
      </c>
      <c r="HA274" s="1">
        <v>0</v>
      </c>
      <c r="HC274" s="1">
        <v>0</v>
      </c>
      <c r="HD274" s="1">
        <v>0</v>
      </c>
      <c r="HE274" s="1">
        <v>0</v>
      </c>
      <c r="HT274" s="1">
        <v>0</v>
      </c>
      <c r="HV274" s="1">
        <v>0</v>
      </c>
      <c r="HW274" s="1">
        <v>1</v>
      </c>
      <c r="HX274" s="1">
        <v>1</v>
      </c>
      <c r="IP274" s="1">
        <v>95</v>
      </c>
      <c r="IR274" s="1">
        <v>94</v>
      </c>
      <c r="LX274" s="1">
        <v>114</v>
      </c>
      <c r="LY274" s="1">
        <v>52</v>
      </c>
      <c r="LZ274" s="1">
        <v>75</v>
      </c>
      <c r="MA274" s="1">
        <v>77</v>
      </c>
      <c r="PG274" s="1">
        <v>18</v>
      </c>
      <c r="PI274" s="1">
        <v>16</v>
      </c>
      <c r="SP274" s="1">
        <v>103.8</v>
      </c>
      <c r="SQ274" s="1">
        <v>100.4</v>
      </c>
      <c r="SR274" s="1">
        <v>98.6</v>
      </c>
      <c r="VX274" s="1">
        <v>0</v>
      </c>
      <c r="VY274" s="1">
        <v>0</v>
      </c>
      <c r="VZ274" s="1">
        <v>0</v>
      </c>
      <c r="WQ274" s="1">
        <v>0</v>
      </c>
      <c r="WS274" s="1">
        <v>0</v>
      </c>
      <c r="ZY274" s="1">
        <v>193.6</v>
      </c>
      <c r="AAY274" s="1">
        <v>23</v>
      </c>
      <c r="ABB274" s="1">
        <v>14.4</v>
      </c>
      <c r="ABE274" s="1">
        <v>45.9</v>
      </c>
      <c r="ABM274" s="1">
        <v>27.89</v>
      </c>
      <c r="ABO274" s="1">
        <v>184</v>
      </c>
      <c r="ABU274" s="1">
        <v>135</v>
      </c>
      <c r="ABX274" s="1">
        <v>5.0999999999999996</v>
      </c>
      <c r="ACA274" s="1">
        <v>97</v>
      </c>
      <c r="ACD274" s="1">
        <v>9.4</v>
      </c>
      <c r="ACG274" s="1">
        <v>120</v>
      </c>
      <c r="ACQ274" s="1">
        <v>17</v>
      </c>
      <c r="ACT274" s="1">
        <v>0.87</v>
      </c>
      <c r="ACW274" s="1">
        <v>15</v>
      </c>
      <c r="AGS274" s="1">
        <v>1</v>
      </c>
      <c r="AGT274" s="1">
        <v>1</v>
      </c>
      <c r="AGU274" s="1">
        <v>0</v>
      </c>
      <c r="AGV274" s="1">
        <v>0</v>
      </c>
      <c r="AGW274" s="1">
        <v>0</v>
      </c>
      <c r="AGX274" s="1">
        <v>0</v>
      </c>
      <c r="AGY274" s="1">
        <v>0</v>
      </c>
      <c r="AGZ274" s="1">
        <v>2</v>
      </c>
      <c r="AHA274" s="1">
        <v>0</v>
      </c>
      <c r="AHB274" s="1">
        <v>0</v>
      </c>
      <c r="AHC274" s="1">
        <v>1</v>
      </c>
      <c r="AHD274" s="1">
        <v>0</v>
      </c>
      <c r="AHE274" s="1">
        <v>0</v>
      </c>
      <c r="AHF274" s="1">
        <v>0</v>
      </c>
      <c r="AHH274" s="1">
        <v>0</v>
      </c>
      <c r="AHI274" s="1">
        <v>0</v>
      </c>
      <c r="AHK274" s="1">
        <v>0</v>
      </c>
      <c r="AHL274" s="1">
        <v>0</v>
      </c>
      <c r="AHM274" s="1">
        <v>0</v>
      </c>
      <c r="AHN274" s="1">
        <v>0</v>
      </c>
      <c r="AHO274" s="1">
        <v>0</v>
      </c>
      <c r="AHP274" s="1">
        <v>0</v>
      </c>
      <c r="AHQ274" s="1">
        <v>0</v>
      </c>
      <c r="AHR274" s="1">
        <v>0</v>
      </c>
      <c r="AIM274" s="1">
        <v>0</v>
      </c>
      <c r="AIN274" s="1">
        <v>0</v>
      </c>
      <c r="AIO274" s="1">
        <v>0</v>
      </c>
      <c r="AIT274" s="3">
        <v>2</v>
      </c>
      <c r="AIU274" s="1">
        <v>0</v>
      </c>
      <c r="AIV274" s="1">
        <v>0</v>
      </c>
      <c r="AIW274" s="1">
        <v>1</v>
      </c>
      <c r="AIX274" s="1">
        <v>46</v>
      </c>
      <c r="AIY274" s="1">
        <v>86</v>
      </c>
      <c r="AJB274" s="1">
        <v>0</v>
      </c>
      <c r="AJC274" s="1">
        <v>0</v>
      </c>
    </row>
    <row r="275" spans="1:951" s="1" customFormat="1">
      <c r="B275" s="1">
        <v>3</v>
      </c>
      <c r="C275" s="1">
        <v>1</v>
      </c>
      <c r="D275" s="1" t="s">
        <v>7819</v>
      </c>
      <c r="E275" s="1" t="s">
        <v>7820</v>
      </c>
      <c r="O275" s="1">
        <v>0</v>
      </c>
      <c r="P275" s="1">
        <v>0</v>
      </c>
      <c r="Z275" s="1">
        <v>0</v>
      </c>
      <c r="AA275" s="1">
        <v>1</v>
      </c>
      <c r="AB275" s="1" t="s">
        <v>7821</v>
      </c>
      <c r="AC275" s="1">
        <v>1</v>
      </c>
      <c r="AD275" s="1">
        <v>2</v>
      </c>
      <c r="AE275" s="1">
        <v>0</v>
      </c>
      <c r="AG275" s="1">
        <v>0</v>
      </c>
      <c r="AI275" s="1">
        <v>118</v>
      </c>
      <c r="AJ275" s="1">
        <v>128</v>
      </c>
      <c r="DR275" s="1">
        <v>64</v>
      </c>
      <c r="DS275" s="1">
        <v>76</v>
      </c>
      <c r="HA275" s="1">
        <v>0</v>
      </c>
      <c r="HB275" s="1">
        <v>0</v>
      </c>
      <c r="HT275" s="1">
        <v>0</v>
      </c>
      <c r="HU275" s="1">
        <v>0</v>
      </c>
      <c r="IP275" s="1">
        <v>95</v>
      </c>
      <c r="IQ275" s="1">
        <v>98</v>
      </c>
      <c r="LX275" s="1">
        <v>94</v>
      </c>
      <c r="LY275" s="1">
        <v>78</v>
      </c>
      <c r="PG275" s="1">
        <v>18</v>
      </c>
      <c r="PH275" s="1">
        <v>20</v>
      </c>
      <c r="SP275" s="1">
        <v>98.2</v>
      </c>
      <c r="SQ275" s="1">
        <v>98.7</v>
      </c>
      <c r="VX275" s="1">
        <v>1</v>
      </c>
      <c r="VY275" s="1">
        <v>1</v>
      </c>
      <c r="WQ275" s="1">
        <v>0</v>
      </c>
      <c r="WR275" s="1">
        <v>0</v>
      </c>
      <c r="ZY275" s="1">
        <v>193.6</v>
      </c>
      <c r="AGS275" s="1">
        <v>0</v>
      </c>
      <c r="AGT275" s="1">
        <v>0</v>
      </c>
      <c r="AGU275" s="1">
        <v>0</v>
      </c>
      <c r="AGV275" s="1">
        <v>0</v>
      </c>
      <c r="AGW275" s="1">
        <v>0</v>
      </c>
      <c r="AGX275" s="1">
        <v>0</v>
      </c>
      <c r="AGY275" s="1">
        <v>0</v>
      </c>
      <c r="AGZ275" s="1">
        <v>0</v>
      </c>
      <c r="AHA275" s="1">
        <v>0</v>
      </c>
      <c r="AHB275" s="1">
        <v>0</v>
      </c>
      <c r="AHC275" s="1">
        <v>1</v>
      </c>
      <c r="AHD275" s="1">
        <v>0</v>
      </c>
      <c r="AHE275" s="1">
        <v>0</v>
      </c>
      <c r="AHF275" s="1">
        <v>0</v>
      </c>
      <c r="AHH275" s="1">
        <v>0</v>
      </c>
      <c r="AHI275" s="1">
        <v>0</v>
      </c>
      <c r="AHK275" s="1">
        <v>0</v>
      </c>
      <c r="AHL275" s="1">
        <v>0</v>
      </c>
      <c r="AHM275" s="1">
        <v>0</v>
      </c>
      <c r="AHN275" s="1">
        <v>0</v>
      </c>
      <c r="AHO275" s="1">
        <v>0</v>
      </c>
      <c r="AHP275" s="1">
        <v>0</v>
      </c>
      <c r="AHQ275" s="1">
        <v>0</v>
      </c>
      <c r="AHR275" s="1">
        <v>0</v>
      </c>
      <c r="AIM275" s="1">
        <v>0</v>
      </c>
      <c r="AIN275" s="1">
        <v>0</v>
      </c>
      <c r="AIO275" s="1">
        <v>0</v>
      </c>
      <c r="AIT275" s="3">
        <v>0</v>
      </c>
      <c r="AIU275" s="1">
        <v>2</v>
      </c>
      <c r="AIV275" s="1">
        <v>0</v>
      </c>
      <c r="AIW275" s="1">
        <v>0</v>
      </c>
      <c r="AJB275" s="1">
        <v>40</v>
      </c>
      <c r="AJC275" s="1">
        <v>25</v>
      </c>
    </row>
    <row r="276" spans="1:951" s="1" customFormat="1">
      <c r="B276" s="1">
        <v>4</v>
      </c>
      <c r="C276" s="1">
        <v>0</v>
      </c>
      <c r="Z276" s="1">
        <v>0</v>
      </c>
      <c r="AA276" s="1">
        <v>2</v>
      </c>
      <c r="AB276" s="1" t="s">
        <v>7822</v>
      </c>
      <c r="AC276" s="1">
        <v>2</v>
      </c>
      <c r="AD276" s="1">
        <v>2</v>
      </c>
      <c r="AE276" s="1">
        <v>3</v>
      </c>
      <c r="AF276" s="1">
        <v>0</v>
      </c>
      <c r="AG276" s="1">
        <v>0</v>
      </c>
      <c r="AI276" s="1">
        <v>124</v>
      </c>
      <c r="AJ276" s="1">
        <v>113</v>
      </c>
      <c r="AK276" s="1">
        <v>121</v>
      </c>
      <c r="DR276" s="1">
        <v>64</v>
      </c>
      <c r="DS276" s="1">
        <v>63</v>
      </c>
      <c r="DT276" s="1">
        <v>63</v>
      </c>
      <c r="HA276" s="1">
        <v>0</v>
      </c>
      <c r="HB276" s="1">
        <v>0</v>
      </c>
      <c r="HC276" s="1">
        <v>0</v>
      </c>
      <c r="HT276" s="1">
        <v>1</v>
      </c>
      <c r="HU276" s="1">
        <v>1</v>
      </c>
      <c r="HV276" s="1">
        <v>1</v>
      </c>
      <c r="IP276" s="1">
        <v>96</v>
      </c>
      <c r="IQ276" s="1">
        <v>98</v>
      </c>
      <c r="IR276" s="1">
        <v>98</v>
      </c>
      <c r="LX276" s="1">
        <v>97</v>
      </c>
      <c r="LY276" s="1">
        <v>68</v>
      </c>
      <c r="LZ276" s="1">
        <v>68</v>
      </c>
      <c r="PG276" s="1">
        <v>24</v>
      </c>
      <c r="PH276" s="1">
        <v>26</v>
      </c>
      <c r="PI276" s="1">
        <v>24</v>
      </c>
      <c r="SP276" s="1">
        <v>98</v>
      </c>
      <c r="SQ276" s="1">
        <v>96.9</v>
      </c>
      <c r="SR276" s="1">
        <v>96.9</v>
      </c>
      <c r="VX276" s="1">
        <v>1</v>
      </c>
      <c r="VY276" s="1">
        <v>1</v>
      </c>
      <c r="VZ276" s="1">
        <v>1</v>
      </c>
      <c r="WQ276" s="1">
        <v>0</v>
      </c>
      <c r="WR276" s="1">
        <v>0</v>
      </c>
      <c r="WS276" s="1">
        <v>0</v>
      </c>
      <c r="ZY276" s="1">
        <v>193.2</v>
      </c>
      <c r="AGS276" s="1">
        <v>0</v>
      </c>
      <c r="AGT276" s="1">
        <v>0</v>
      </c>
      <c r="AGU276" s="1">
        <v>0</v>
      </c>
      <c r="AGV276" s="1">
        <v>0</v>
      </c>
      <c r="AGW276" s="1">
        <v>0</v>
      </c>
      <c r="AGX276" s="1">
        <v>0</v>
      </c>
      <c r="AGY276" s="1">
        <v>0</v>
      </c>
      <c r="AGZ276" s="1">
        <v>0</v>
      </c>
      <c r="AHA276" s="1">
        <v>0</v>
      </c>
      <c r="AHB276" s="1">
        <v>0</v>
      </c>
      <c r="AHC276" s="1">
        <v>1</v>
      </c>
      <c r="AHD276" s="1">
        <v>0</v>
      </c>
      <c r="AHE276" s="1">
        <v>0</v>
      </c>
      <c r="AHF276" s="1">
        <v>0</v>
      </c>
      <c r="AHH276" s="1">
        <v>0</v>
      </c>
      <c r="AHI276" s="1">
        <v>0</v>
      </c>
      <c r="AHK276" s="1">
        <v>0</v>
      </c>
      <c r="AHL276" s="1">
        <v>0</v>
      </c>
      <c r="AHM276" s="1">
        <v>0</v>
      </c>
      <c r="AHN276" s="1">
        <v>0</v>
      </c>
      <c r="AHO276" s="1">
        <v>0</v>
      </c>
      <c r="AHP276" s="1">
        <v>0</v>
      </c>
      <c r="AHQ276" s="1">
        <v>0</v>
      </c>
      <c r="AHR276" s="1">
        <v>2.5</v>
      </c>
      <c r="AIM276" s="1">
        <v>0</v>
      </c>
      <c r="AIN276" s="1">
        <v>0</v>
      </c>
      <c r="AIO276" s="1">
        <v>0</v>
      </c>
      <c r="AIT276" s="3">
        <v>0</v>
      </c>
      <c r="AIU276" s="1">
        <v>2</v>
      </c>
      <c r="AIV276" s="1">
        <v>0</v>
      </c>
      <c r="AIW276" s="1">
        <v>0</v>
      </c>
      <c r="AJB276" s="1">
        <v>49</v>
      </c>
      <c r="AJC276" s="1">
        <v>50</v>
      </c>
    </row>
    <row r="277" spans="1:951" s="80" customFormat="1">
      <c r="B277" s="80">
        <v>5</v>
      </c>
      <c r="C277" s="80">
        <v>0</v>
      </c>
      <c r="Z277" s="80">
        <v>0</v>
      </c>
      <c r="AA277" s="80">
        <v>2</v>
      </c>
      <c r="AB277" s="80" t="s">
        <v>7823</v>
      </c>
      <c r="AC277" s="80">
        <v>0</v>
      </c>
      <c r="AE277" s="80">
        <v>0</v>
      </c>
      <c r="AG277" s="80">
        <v>0</v>
      </c>
      <c r="AI277" s="80">
        <v>144</v>
      </c>
      <c r="DR277" s="80">
        <v>80</v>
      </c>
      <c r="HA277" s="80">
        <v>0</v>
      </c>
      <c r="HT277" s="80">
        <v>0</v>
      </c>
      <c r="IP277" s="80">
        <v>98</v>
      </c>
      <c r="LX277" s="80">
        <v>74</v>
      </c>
      <c r="PG277" s="80">
        <v>16</v>
      </c>
      <c r="SP277" s="80">
        <v>97.3</v>
      </c>
      <c r="VX277" s="80">
        <v>1</v>
      </c>
      <c r="WQ277" s="80">
        <v>0</v>
      </c>
      <c r="ZY277" s="80">
        <v>195</v>
      </c>
      <c r="AGS277" s="80">
        <v>0</v>
      </c>
      <c r="AGT277" s="80">
        <v>0</v>
      </c>
      <c r="AGU277" s="80">
        <v>0</v>
      </c>
      <c r="AGV277" s="80">
        <v>0</v>
      </c>
      <c r="AGW277" s="80">
        <v>0</v>
      </c>
      <c r="AGX277" s="80">
        <v>0</v>
      </c>
      <c r="AGY277" s="80">
        <v>0</v>
      </c>
      <c r="AGZ277" s="80">
        <v>0</v>
      </c>
      <c r="AHA277" s="80">
        <v>0</v>
      </c>
      <c r="AHB277" s="80">
        <v>0</v>
      </c>
      <c r="AHC277" s="80">
        <v>1</v>
      </c>
      <c r="AHD277" s="80">
        <v>0</v>
      </c>
      <c r="AHE277" s="80">
        <v>0</v>
      </c>
      <c r="AHF277" s="80">
        <v>0</v>
      </c>
      <c r="AHH277" s="80">
        <v>0</v>
      </c>
      <c r="AHI277" s="80">
        <v>0</v>
      </c>
      <c r="AHK277" s="80">
        <v>0</v>
      </c>
      <c r="AHL277" s="80">
        <v>0</v>
      </c>
      <c r="AHM277" s="80">
        <v>0</v>
      </c>
      <c r="AHN277" s="80">
        <v>0</v>
      </c>
      <c r="AHO277" s="80">
        <v>0</v>
      </c>
      <c r="AHP277" s="80">
        <v>0</v>
      </c>
      <c r="AHQ277" s="80">
        <v>0</v>
      </c>
      <c r="AHR277" s="80">
        <v>0</v>
      </c>
      <c r="AIM277" s="80">
        <v>0</v>
      </c>
      <c r="AIN277" s="80">
        <v>0</v>
      </c>
      <c r="AIO277" s="80">
        <v>0</v>
      </c>
      <c r="AIT277" s="86">
        <v>1</v>
      </c>
      <c r="AIU277" s="80">
        <v>0</v>
      </c>
      <c r="AIV277" s="80">
        <v>0</v>
      </c>
      <c r="AIW277" s="80">
        <v>0</v>
      </c>
      <c r="AIX277" s="80">
        <v>35</v>
      </c>
      <c r="AJB277" s="80">
        <v>0</v>
      </c>
      <c r="AJC277" s="80">
        <v>0</v>
      </c>
    </row>
    <row r="278" spans="1:951" s="14" customFormat="1">
      <c r="A278" s="14">
        <v>55</v>
      </c>
      <c r="B278" s="14">
        <v>1</v>
      </c>
      <c r="C278" s="14">
        <v>0</v>
      </c>
      <c r="F278" s="63"/>
      <c r="G278" s="59"/>
      <c r="O278" s="61"/>
      <c r="P278" s="61"/>
      <c r="Q278" s="61"/>
      <c r="R278" s="61"/>
      <c r="S278" s="61"/>
      <c r="T278" s="61"/>
      <c r="U278" s="61"/>
      <c r="V278" s="61"/>
      <c r="W278" s="61"/>
      <c r="X278" s="61"/>
      <c r="Y278" s="61"/>
      <c r="Z278" s="14">
        <v>0</v>
      </c>
      <c r="AA278" s="14">
        <v>1</v>
      </c>
      <c r="AC278" s="91"/>
      <c r="AI278" s="14">
        <v>170</v>
      </c>
      <c r="DR278" s="61">
        <v>69</v>
      </c>
      <c r="DS278" s="61"/>
      <c r="DT278" s="61"/>
      <c r="DU278" s="61"/>
      <c r="DV278" s="61"/>
      <c r="DW278" s="61"/>
      <c r="DX278" s="61"/>
      <c r="DY278" s="61"/>
      <c r="DZ278" s="61"/>
      <c r="EA278" s="61"/>
      <c r="EB278" s="61"/>
      <c r="EC278" s="61"/>
      <c r="ED278" s="61"/>
      <c r="EE278" s="61"/>
      <c r="EF278" s="61"/>
      <c r="EG278" s="61"/>
      <c r="EH278" s="61"/>
      <c r="EI278" s="61"/>
      <c r="EJ278" s="61"/>
      <c r="EK278" s="61"/>
      <c r="EL278" s="61"/>
      <c r="EM278" s="61"/>
      <c r="EN278" s="61"/>
      <c r="EO278" s="61"/>
      <c r="EP278" s="61"/>
      <c r="EQ278" s="61"/>
      <c r="ER278" s="61"/>
      <c r="ES278" s="61"/>
      <c r="ET278" s="61"/>
      <c r="EU278" s="61"/>
      <c r="EV278" s="61"/>
      <c r="EW278" s="61"/>
      <c r="EX278" s="61"/>
      <c r="EY278" s="61"/>
      <c r="EZ278" s="61"/>
      <c r="FA278" s="61"/>
      <c r="FB278" s="61"/>
      <c r="FC278" s="61"/>
      <c r="FD278" s="61"/>
      <c r="FE278" s="61"/>
      <c r="FF278" s="61"/>
      <c r="FG278" s="61"/>
      <c r="FH278" s="61"/>
      <c r="FI278" s="61"/>
      <c r="FJ278" s="61"/>
      <c r="FK278" s="61"/>
      <c r="FL278" s="61"/>
      <c r="FM278" s="61"/>
      <c r="FN278" s="61"/>
      <c r="FO278" s="61"/>
      <c r="FP278" s="61"/>
      <c r="FQ278" s="61"/>
      <c r="FR278" s="61"/>
      <c r="FS278" s="61"/>
      <c r="FT278" s="61"/>
      <c r="FU278" s="61"/>
      <c r="FV278" s="61"/>
      <c r="FW278" s="61"/>
      <c r="FX278" s="61"/>
      <c r="FY278" s="61"/>
      <c r="FZ278" s="61"/>
      <c r="GA278" s="61"/>
      <c r="GB278" s="61"/>
      <c r="GC278" s="61"/>
      <c r="GD278" s="61"/>
      <c r="GE278" s="61"/>
      <c r="GF278" s="61"/>
      <c r="GG278" s="61"/>
      <c r="GH278" s="61"/>
      <c r="GI278" s="61"/>
      <c r="GJ278" s="61"/>
      <c r="GK278" s="61"/>
      <c r="GL278" s="61"/>
      <c r="GM278" s="61"/>
      <c r="GN278" s="61"/>
      <c r="GO278" s="61"/>
      <c r="GP278" s="61"/>
      <c r="GQ278" s="61"/>
      <c r="GR278" s="61"/>
      <c r="GS278" s="61"/>
      <c r="GT278" s="61"/>
      <c r="GU278" s="61"/>
      <c r="GV278" s="61"/>
      <c r="GW278" s="61"/>
      <c r="GX278" s="61"/>
      <c r="GY278" s="61"/>
      <c r="GZ278" s="61"/>
      <c r="IP278" s="14">
        <v>98</v>
      </c>
      <c r="LX278" s="14">
        <v>66</v>
      </c>
      <c r="PG278" s="61">
        <v>20</v>
      </c>
      <c r="PH278" s="61"/>
      <c r="PI278" s="61"/>
      <c r="PJ278" s="61"/>
      <c r="PK278" s="61"/>
      <c r="PL278" s="61"/>
      <c r="PM278" s="61"/>
      <c r="PN278" s="61"/>
      <c r="PO278" s="61"/>
      <c r="PP278" s="61"/>
      <c r="PQ278" s="61"/>
      <c r="PR278" s="61"/>
      <c r="PS278" s="61"/>
      <c r="PT278" s="61"/>
      <c r="PU278" s="61"/>
      <c r="PV278" s="61"/>
      <c r="PW278" s="61"/>
      <c r="PX278" s="61"/>
      <c r="PY278" s="61"/>
      <c r="PZ278" s="61"/>
      <c r="QA278" s="61"/>
      <c r="QB278" s="61"/>
      <c r="QC278" s="61"/>
      <c r="QD278" s="61"/>
      <c r="QE278" s="61"/>
      <c r="QF278" s="61"/>
      <c r="QG278" s="61"/>
      <c r="QH278" s="61"/>
      <c r="QI278" s="61"/>
      <c r="QJ278" s="61"/>
      <c r="QK278" s="61"/>
      <c r="QL278" s="61"/>
      <c r="QM278" s="61"/>
      <c r="QN278" s="61"/>
      <c r="QO278" s="61"/>
      <c r="QP278" s="61"/>
      <c r="QQ278" s="61"/>
      <c r="QR278" s="61"/>
      <c r="QS278" s="61"/>
      <c r="QT278" s="61"/>
      <c r="QU278" s="61"/>
      <c r="QV278" s="61"/>
      <c r="QW278" s="61"/>
      <c r="QX278" s="61"/>
      <c r="QY278" s="61"/>
      <c r="QZ278" s="61"/>
      <c r="RA278" s="61"/>
      <c r="RB278" s="61"/>
      <c r="RC278" s="61"/>
      <c r="RD278" s="61"/>
      <c r="RE278" s="61"/>
      <c r="RF278" s="61"/>
      <c r="RG278" s="61"/>
      <c r="RH278" s="61"/>
      <c r="RI278" s="61"/>
      <c r="RJ278" s="61"/>
      <c r="RK278" s="61"/>
      <c r="RL278" s="61"/>
      <c r="RM278" s="61"/>
      <c r="RN278" s="61"/>
      <c r="RO278" s="61"/>
      <c r="RP278" s="61"/>
      <c r="RQ278" s="61"/>
      <c r="RR278" s="61"/>
      <c r="RS278" s="61"/>
      <c r="RT278" s="61"/>
      <c r="RU278" s="61"/>
      <c r="RV278" s="61"/>
      <c r="RW278" s="61"/>
      <c r="RX278" s="61"/>
      <c r="RY278" s="61"/>
      <c r="RZ278" s="61"/>
      <c r="SA278" s="61"/>
      <c r="SB278" s="61"/>
      <c r="SC278" s="61"/>
      <c r="SD278" s="61"/>
      <c r="SE278" s="61"/>
      <c r="SF278" s="61"/>
      <c r="SG278" s="61"/>
      <c r="SH278" s="61"/>
      <c r="SI278" s="61"/>
      <c r="SJ278" s="61"/>
      <c r="SK278" s="61"/>
      <c r="SL278" s="61"/>
      <c r="SM278" s="61"/>
      <c r="SN278" s="61"/>
      <c r="SO278" s="61"/>
      <c r="SP278" s="14">
        <v>98</v>
      </c>
      <c r="WQ278" s="14">
        <v>0</v>
      </c>
      <c r="ZY278" s="61"/>
      <c r="ZZ278" s="61"/>
      <c r="AAA278" s="61"/>
      <c r="AAI278" s="63"/>
      <c r="AAJ278" s="59"/>
      <c r="AAM278" s="61"/>
      <c r="AAO278" s="63"/>
      <c r="AAP278" s="59"/>
      <c r="AAS278" s="61"/>
      <c r="AAU278" s="63"/>
      <c r="AAV278" s="59"/>
      <c r="ABM278" s="61"/>
      <c r="ABN278" s="61"/>
      <c r="ACA278" s="61"/>
      <c r="ACB278" s="61"/>
      <c r="ACC278" s="61"/>
      <c r="AGK278" s="61"/>
      <c r="AGM278" s="63"/>
      <c r="AGN278" s="59"/>
      <c r="AGQ278" s="61"/>
      <c r="AGS278" s="14">
        <v>1</v>
      </c>
      <c r="AGT278" s="14">
        <v>0</v>
      </c>
      <c r="AGU278" s="14">
        <v>1</v>
      </c>
      <c r="AGV278" s="14">
        <v>0</v>
      </c>
      <c r="AGW278" s="14">
        <v>0</v>
      </c>
      <c r="AGX278" s="14">
        <v>1</v>
      </c>
      <c r="AGY278" s="14">
        <v>0</v>
      </c>
      <c r="AGZ278" s="14">
        <v>3</v>
      </c>
      <c r="AHA278" s="14">
        <v>0</v>
      </c>
      <c r="AHB278" s="14">
        <v>0</v>
      </c>
      <c r="AHC278" s="14">
        <v>1</v>
      </c>
      <c r="AHD278" s="14">
        <v>0</v>
      </c>
      <c r="AHE278" s="14">
        <v>0</v>
      </c>
      <c r="AHF278" s="14">
        <v>0</v>
      </c>
      <c r="AHH278" s="14">
        <v>0</v>
      </c>
      <c r="AHI278" s="14">
        <v>0</v>
      </c>
      <c r="AHK278" s="14">
        <v>0</v>
      </c>
      <c r="AHL278" s="14">
        <v>0</v>
      </c>
      <c r="AHM278" s="14">
        <v>0</v>
      </c>
      <c r="AHN278" s="14">
        <v>0</v>
      </c>
      <c r="AHO278" s="14">
        <v>0</v>
      </c>
      <c r="AHP278" s="14">
        <v>0</v>
      </c>
      <c r="AHQ278" s="14">
        <v>0</v>
      </c>
      <c r="AHR278" s="14">
        <v>0</v>
      </c>
      <c r="AHT278" s="61"/>
      <c r="AHV278" s="63"/>
      <c r="AHW278" s="59"/>
      <c r="AHZ278" s="61"/>
      <c r="AIB278" s="63"/>
      <c r="AIC278" s="59"/>
      <c r="AIF278" s="61"/>
      <c r="AIH278" s="63"/>
      <c r="AII278" s="59"/>
      <c r="AIL278" s="61"/>
      <c r="AIM278" s="14">
        <v>0</v>
      </c>
      <c r="AIN278" s="14">
        <v>0</v>
      </c>
      <c r="AIO278" s="14">
        <v>0</v>
      </c>
      <c r="AIR278" s="61"/>
      <c r="AIT278" s="60"/>
      <c r="AIU278" s="59"/>
      <c r="AIX278" s="61"/>
      <c r="AJB278" s="63"/>
      <c r="AJC278" s="59"/>
      <c r="AJF278" s="61"/>
      <c r="AJH278" s="63"/>
      <c r="AJI278" s="59"/>
      <c r="AJL278" s="61"/>
      <c r="AJN278" s="63"/>
      <c r="AJO278" s="59"/>
    </row>
    <row r="279" spans="1:951" s="14" customFormat="1">
      <c r="B279" s="14">
        <v>2</v>
      </c>
      <c r="C279" s="61">
        <v>1</v>
      </c>
      <c r="D279" s="14" t="s">
        <v>7824</v>
      </c>
      <c r="E279" s="14" t="s">
        <v>7825</v>
      </c>
      <c r="F279" s="63"/>
      <c r="G279" s="59"/>
      <c r="O279" s="14">
        <v>0</v>
      </c>
      <c r="P279" s="14">
        <v>0</v>
      </c>
      <c r="Q279" s="63"/>
      <c r="R279" s="61"/>
      <c r="S279" s="61"/>
      <c r="T279" s="61"/>
      <c r="U279" s="61"/>
      <c r="V279" s="61"/>
      <c r="W279" s="61"/>
      <c r="X279" s="61"/>
      <c r="Y279" s="61"/>
      <c r="Z279" s="14">
        <v>0</v>
      </c>
      <c r="AA279" s="14">
        <v>2</v>
      </c>
      <c r="AB279" s="14" t="s">
        <v>7826</v>
      </c>
      <c r="AI279" s="14">
        <v>140</v>
      </c>
      <c r="AJ279" s="14">
        <v>160</v>
      </c>
      <c r="AM279" s="14">
        <v>124</v>
      </c>
      <c r="AO279" s="14">
        <v>136</v>
      </c>
      <c r="AS279" s="14">
        <v>137</v>
      </c>
      <c r="AT279" s="14">
        <v>137</v>
      </c>
      <c r="AU279" s="14">
        <v>137</v>
      </c>
      <c r="AW279" s="14">
        <v>143</v>
      </c>
      <c r="DR279" s="14">
        <v>65</v>
      </c>
      <c r="DS279" s="14">
        <v>69</v>
      </c>
      <c r="DV279" s="14">
        <v>57</v>
      </c>
      <c r="DX279" s="14">
        <v>64</v>
      </c>
      <c r="EB279" s="14">
        <v>58</v>
      </c>
      <c r="EC279" s="14">
        <v>58</v>
      </c>
      <c r="ED279" s="14">
        <v>58</v>
      </c>
      <c r="EF279" s="14">
        <v>68</v>
      </c>
      <c r="IP279" s="14">
        <v>99</v>
      </c>
      <c r="IQ279" s="14">
        <v>98</v>
      </c>
      <c r="IT279" s="14">
        <v>98</v>
      </c>
      <c r="IV279" s="14">
        <v>95</v>
      </c>
      <c r="JD279" s="14">
        <v>99</v>
      </c>
      <c r="LY279" s="14">
        <v>58</v>
      </c>
      <c r="LZ279" s="14">
        <v>56</v>
      </c>
      <c r="MA279" s="14">
        <v>70</v>
      </c>
      <c r="MB279" s="14">
        <v>75</v>
      </c>
      <c r="MC279" s="14">
        <v>72</v>
      </c>
      <c r="MD279" s="14">
        <v>70</v>
      </c>
      <c r="ME279" s="14">
        <v>76</v>
      </c>
      <c r="MF279" s="14">
        <v>75</v>
      </c>
      <c r="MJ279" s="14">
        <v>54</v>
      </c>
      <c r="MK279" s="14">
        <v>68</v>
      </c>
      <c r="PG279" s="61">
        <v>20</v>
      </c>
      <c r="PH279" s="61">
        <v>20</v>
      </c>
      <c r="PI279" s="61"/>
      <c r="PJ279" s="61"/>
      <c r="PK279" s="61">
        <v>20</v>
      </c>
      <c r="PL279" s="61"/>
      <c r="PM279" s="61">
        <v>20</v>
      </c>
      <c r="PN279" s="61"/>
      <c r="PO279" s="61"/>
      <c r="PP279" s="61"/>
      <c r="PQ279" s="61"/>
      <c r="PR279" s="61"/>
      <c r="PS279" s="61"/>
      <c r="PT279" s="61"/>
      <c r="PU279" s="61"/>
      <c r="PV279" s="61"/>
      <c r="PW279" s="61"/>
      <c r="PX279" s="61"/>
      <c r="PY279" s="61"/>
      <c r="PZ279" s="61"/>
      <c r="QA279" s="61"/>
      <c r="QB279" s="61"/>
      <c r="QC279" s="61"/>
      <c r="QD279" s="61"/>
      <c r="QE279" s="61"/>
      <c r="QF279" s="61"/>
      <c r="QG279" s="61"/>
      <c r="QH279" s="61"/>
      <c r="QI279" s="61"/>
      <c r="QJ279" s="61"/>
      <c r="QK279" s="61"/>
      <c r="QL279" s="61"/>
      <c r="QM279" s="61"/>
      <c r="QN279" s="61"/>
      <c r="QO279" s="61"/>
      <c r="QP279" s="61"/>
      <c r="QQ279" s="61"/>
      <c r="QR279" s="61"/>
      <c r="QS279" s="61"/>
      <c r="QT279" s="61"/>
      <c r="QU279" s="61"/>
      <c r="QV279" s="61"/>
      <c r="QW279" s="61"/>
      <c r="QX279" s="61"/>
      <c r="QY279" s="61"/>
      <c r="QZ279" s="61"/>
      <c r="RA279" s="61"/>
      <c r="RB279" s="61"/>
      <c r="RC279" s="61"/>
      <c r="RD279" s="61"/>
      <c r="RE279" s="61"/>
      <c r="RF279" s="61"/>
      <c r="RG279" s="61"/>
      <c r="RH279" s="61"/>
      <c r="RI279" s="61"/>
      <c r="RJ279" s="61"/>
      <c r="RK279" s="61"/>
      <c r="RL279" s="61"/>
      <c r="RM279" s="61"/>
      <c r="RN279" s="61"/>
      <c r="RO279" s="61"/>
      <c r="RP279" s="61"/>
      <c r="RQ279" s="61"/>
      <c r="RR279" s="61"/>
      <c r="RS279" s="61"/>
      <c r="RT279" s="61"/>
      <c r="RU279" s="61"/>
      <c r="RV279" s="61"/>
      <c r="RW279" s="61"/>
      <c r="RX279" s="61"/>
      <c r="RY279" s="61"/>
      <c r="RZ279" s="61"/>
      <c r="SA279" s="61"/>
      <c r="SB279" s="61"/>
      <c r="SC279" s="61"/>
      <c r="SD279" s="61"/>
      <c r="SE279" s="61"/>
      <c r="SF279" s="61"/>
      <c r="SG279" s="61"/>
      <c r="SH279" s="61"/>
      <c r="SI279" s="61"/>
      <c r="SJ279" s="61"/>
      <c r="SK279" s="61"/>
      <c r="SL279" s="61"/>
      <c r="SM279" s="61"/>
      <c r="SN279" s="61"/>
      <c r="SO279" s="61"/>
      <c r="SP279" s="14">
        <v>97.8</v>
      </c>
      <c r="SQ279" s="14">
        <v>97.6</v>
      </c>
      <c r="ST279" s="14">
        <v>98.4</v>
      </c>
      <c r="SV279" s="14">
        <v>98.5</v>
      </c>
      <c r="TD279" s="14">
        <v>98.4</v>
      </c>
      <c r="WQ279" s="14">
        <v>0</v>
      </c>
      <c r="WR279" s="14">
        <v>0</v>
      </c>
      <c r="WU279" s="14">
        <v>0</v>
      </c>
      <c r="WW279" s="14">
        <v>0</v>
      </c>
      <c r="XE279" s="14">
        <v>0</v>
      </c>
      <c r="ZY279" s="14">
        <v>183</v>
      </c>
      <c r="AAI279" s="63"/>
      <c r="AAJ279" s="59"/>
      <c r="AAM279" s="61"/>
      <c r="AAO279" s="63"/>
      <c r="AAP279" s="59"/>
      <c r="AAS279" s="61"/>
      <c r="AAU279" s="63"/>
      <c r="AAV279" s="59"/>
      <c r="AAY279" s="14">
        <v>21</v>
      </c>
      <c r="AAZ279" s="14">
        <v>21</v>
      </c>
      <c r="ABA279" s="14">
        <v>21</v>
      </c>
      <c r="ABC279" s="14">
        <v>10.7</v>
      </c>
      <c r="ABF279" s="14">
        <v>32.799999999999997</v>
      </c>
      <c r="ABI279" s="14">
        <v>1.1000000000000001</v>
      </c>
      <c r="ABM279" s="61"/>
      <c r="ABN279" s="61">
        <v>7.67</v>
      </c>
      <c r="ABP279" s="14">
        <v>202</v>
      </c>
      <c r="ABU279" s="14">
        <v>140</v>
      </c>
      <c r="ABV279" s="14">
        <v>142</v>
      </c>
      <c r="ABW279" s="14">
        <v>138</v>
      </c>
      <c r="ABX279" s="14">
        <v>4.9000000000000004</v>
      </c>
      <c r="ABY279" s="14">
        <v>4.5999999999999996</v>
      </c>
      <c r="ABZ279" s="14">
        <v>5</v>
      </c>
      <c r="ACA279" s="61">
        <v>101</v>
      </c>
      <c r="ACB279" s="61">
        <v>102</v>
      </c>
      <c r="ACC279" s="61">
        <v>101</v>
      </c>
      <c r="ACD279" s="14">
        <v>9.9</v>
      </c>
      <c r="ACE279" s="14">
        <v>9.9</v>
      </c>
      <c r="ACF279" s="14">
        <v>9.8000000000000007</v>
      </c>
      <c r="ACG279" s="14">
        <v>131</v>
      </c>
      <c r="ACH279" s="14">
        <v>133</v>
      </c>
      <c r="ACI279" s="14">
        <v>155</v>
      </c>
      <c r="ACQ279" s="14">
        <v>69</v>
      </c>
      <c r="ACR279" s="14">
        <v>69</v>
      </c>
      <c r="ACS279" s="14">
        <v>71</v>
      </c>
      <c r="ACT279" s="14">
        <v>2.63</v>
      </c>
      <c r="ACU279" s="14">
        <v>2.58</v>
      </c>
      <c r="ACV279" s="14">
        <v>2.61</v>
      </c>
      <c r="ACW279" s="14">
        <v>18</v>
      </c>
      <c r="ACX279" s="14">
        <v>19</v>
      </c>
      <c r="ACY279" s="14">
        <v>16</v>
      </c>
      <c r="ADQ279" s="14">
        <v>0.04</v>
      </c>
      <c r="ADR279" s="14">
        <v>2.1</v>
      </c>
      <c r="ADS279" s="14">
        <v>2.1</v>
      </c>
      <c r="ADT279" s="14">
        <v>2.2000000000000002</v>
      </c>
      <c r="ADW279" s="14">
        <v>2.33</v>
      </c>
      <c r="AEB279" s="14">
        <v>1.5</v>
      </c>
      <c r="AEG279" s="14">
        <v>1.6</v>
      </c>
      <c r="AEH279" s="14">
        <v>151</v>
      </c>
      <c r="AEI279" s="14">
        <v>180</v>
      </c>
      <c r="AEN279" s="14" t="s">
        <v>7827</v>
      </c>
      <c r="AGK279" s="61"/>
      <c r="AGM279" s="63"/>
      <c r="AGN279" s="59"/>
      <c r="AGQ279" s="61"/>
      <c r="AGS279" s="14">
        <v>1</v>
      </c>
      <c r="AGT279" s="14">
        <v>0</v>
      </c>
      <c r="AGU279" s="14">
        <v>1</v>
      </c>
      <c r="AGV279" s="14">
        <v>0</v>
      </c>
      <c r="AGW279" s="14">
        <v>0</v>
      </c>
      <c r="AGX279" s="14">
        <v>1</v>
      </c>
      <c r="AGY279" s="14">
        <v>1</v>
      </c>
      <c r="AGZ279" s="14">
        <v>20</v>
      </c>
      <c r="AHA279" s="14">
        <v>0</v>
      </c>
      <c r="AHB279" s="14">
        <v>0</v>
      </c>
      <c r="AHC279" s="14">
        <v>0</v>
      </c>
      <c r="AHD279" s="14">
        <v>1</v>
      </c>
      <c r="AHE279" s="14">
        <v>0</v>
      </c>
      <c r="AHF279" s="14">
        <v>0</v>
      </c>
      <c r="AHH279" s="14">
        <v>0</v>
      </c>
      <c r="AHI279" s="14">
        <v>0</v>
      </c>
      <c r="AHK279" s="14">
        <v>0</v>
      </c>
      <c r="AHL279" s="14">
        <v>0</v>
      </c>
      <c r="AHM279" s="14">
        <v>0</v>
      </c>
      <c r="AHN279" s="14">
        <v>0</v>
      </c>
      <c r="AHO279" s="14">
        <v>0</v>
      </c>
      <c r="AHP279" s="14">
        <v>0</v>
      </c>
      <c r="AHQ279" s="14">
        <v>0</v>
      </c>
      <c r="AHR279" s="14">
        <v>0</v>
      </c>
      <c r="AHT279" s="61"/>
      <c r="AHV279" s="63"/>
      <c r="AHW279" s="59"/>
      <c r="AHZ279" s="61"/>
      <c r="AIB279" s="63"/>
      <c r="AIC279" s="59"/>
      <c r="AIF279" s="61"/>
      <c r="AIH279" s="63"/>
      <c r="AII279" s="59"/>
      <c r="AIL279" s="61"/>
      <c r="AIM279" s="14">
        <v>0</v>
      </c>
      <c r="AIN279" s="14">
        <v>0</v>
      </c>
      <c r="AIO279" s="14">
        <v>0</v>
      </c>
      <c r="AIR279" s="61"/>
      <c r="AIT279" s="60"/>
      <c r="AIU279" s="59"/>
      <c r="AIX279" s="61"/>
      <c r="AJB279" s="63"/>
      <c r="AJC279" s="59"/>
      <c r="AJF279" s="61"/>
      <c r="AJH279" s="63"/>
      <c r="AJI279" s="59"/>
      <c r="AJL279" s="61"/>
      <c r="AJN279" s="63"/>
      <c r="AJO279" s="59"/>
    </row>
    <row r="280" spans="1:951" s="14" customFormat="1">
      <c r="B280" s="14">
        <v>3</v>
      </c>
      <c r="C280" s="61">
        <v>1</v>
      </c>
      <c r="D280" s="14" t="s">
        <v>7828</v>
      </c>
      <c r="E280" s="14" t="s">
        <v>7829</v>
      </c>
      <c r="F280" s="63"/>
      <c r="G280" s="59"/>
      <c r="O280" s="14">
        <v>0</v>
      </c>
      <c r="P280" s="14">
        <v>0</v>
      </c>
      <c r="Q280" s="63"/>
      <c r="R280" s="61"/>
      <c r="S280" s="61"/>
      <c r="T280" s="61"/>
      <c r="U280" s="61"/>
      <c r="V280" s="61"/>
      <c r="W280" s="61"/>
      <c r="X280" s="61"/>
      <c r="Y280" s="61"/>
      <c r="Z280" s="14">
        <v>0</v>
      </c>
      <c r="AA280" s="14">
        <v>2</v>
      </c>
      <c r="AB280" s="14" t="s">
        <v>7830</v>
      </c>
      <c r="AK280" s="14">
        <v>126</v>
      </c>
      <c r="AN280" s="14">
        <v>153</v>
      </c>
      <c r="AQ280" s="14">
        <v>116</v>
      </c>
      <c r="AU280" s="14">
        <v>131</v>
      </c>
      <c r="AX280" s="14">
        <v>127</v>
      </c>
      <c r="AZ280" s="14">
        <v>125</v>
      </c>
      <c r="BA280" s="14">
        <v>125</v>
      </c>
      <c r="BC280" s="14">
        <v>121</v>
      </c>
      <c r="DT280" s="14">
        <v>58</v>
      </c>
      <c r="DW280" s="14">
        <v>69</v>
      </c>
      <c r="DZ280" s="14">
        <v>57</v>
      </c>
      <c r="ED280" s="14">
        <v>50</v>
      </c>
      <c r="EG280" s="14">
        <v>63</v>
      </c>
      <c r="EI280" s="14">
        <v>58</v>
      </c>
      <c r="EJ280" s="14">
        <v>58</v>
      </c>
      <c r="EL280" s="14">
        <v>56</v>
      </c>
      <c r="IR280" s="14">
        <v>98</v>
      </c>
      <c r="IU280" s="14">
        <v>98</v>
      </c>
      <c r="IX280" s="14">
        <v>98</v>
      </c>
      <c r="JB280" s="14">
        <v>96</v>
      </c>
      <c r="JE280" s="14">
        <v>100</v>
      </c>
      <c r="JJ280" s="14">
        <v>100</v>
      </c>
      <c r="LX280" s="14">
        <v>55</v>
      </c>
      <c r="LY280" s="14">
        <v>49</v>
      </c>
      <c r="LZ280" s="14">
        <v>60</v>
      </c>
      <c r="MA280" s="14">
        <v>51</v>
      </c>
      <c r="MB280" s="14">
        <v>69</v>
      </c>
      <c r="MC280" s="14">
        <v>70</v>
      </c>
      <c r="MD280" s="14">
        <v>72</v>
      </c>
      <c r="ME280" s="14">
        <v>68</v>
      </c>
      <c r="MF280" s="14">
        <v>60</v>
      </c>
      <c r="MG280" s="14">
        <v>61</v>
      </c>
      <c r="MH280" s="14">
        <v>62</v>
      </c>
      <c r="MI280" s="14">
        <v>70</v>
      </c>
      <c r="MK280" s="14">
        <v>56</v>
      </c>
      <c r="ML280" s="14">
        <v>66</v>
      </c>
      <c r="MM280" s="14">
        <v>49</v>
      </c>
      <c r="MN280" s="14">
        <v>75</v>
      </c>
      <c r="MP280" s="14">
        <v>67</v>
      </c>
      <c r="MQ280" s="14">
        <v>68</v>
      </c>
      <c r="MR280" s="14">
        <v>60</v>
      </c>
      <c r="PG280" s="61"/>
      <c r="PH280" s="61"/>
      <c r="PI280" s="61">
        <v>18</v>
      </c>
      <c r="PJ280" s="61"/>
      <c r="PK280" s="61"/>
      <c r="PL280" s="61">
        <v>18</v>
      </c>
      <c r="PM280" s="61"/>
      <c r="PN280" s="61"/>
      <c r="PO280" s="61">
        <v>18</v>
      </c>
      <c r="PP280" s="61"/>
      <c r="PQ280" s="61"/>
      <c r="PR280" s="61"/>
      <c r="PS280" s="61">
        <v>20</v>
      </c>
      <c r="PT280" s="61"/>
      <c r="PU280" s="61"/>
      <c r="PV280" s="61">
        <v>20</v>
      </c>
      <c r="PW280" s="61"/>
      <c r="PX280" s="61"/>
      <c r="PY280" s="61"/>
      <c r="PZ280" s="61"/>
      <c r="QA280" s="61">
        <v>18</v>
      </c>
      <c r="QB280" s="61"/>
      <c r="QC280" s="61"/>
      <c r="QD280" s="61"/>
      <c r="QE280" s="61"/>
      <c r="QF280" s="61"/>
      <c r="QG280" s="61"/>
      <c r="QH280" s="61"/>
      <c r="QI280" s="61"/>
      <c r="QJ280" s="61"/>
      <c r="QK280" s="61"/>
      <c r="QL280" s="61"/>
      <c r="QM280" s="61"/>
      <c r="QN280" s="61"/>
      <c r="QO280" s="61"/>
      <c r="QP280" s="61"/>
      <c r="QQ280" s="61"/>
      <c r="QR280" s="61"/>
      <c r="QS280" s="61"/>
      <c r="QT280" s="61"/>
      <c r="QU280" s="61"/>
      <c r="QV280" s="61"/>
      <c r="QW280" s="61"/>
      <c r="QX280" s="61"/>
      <c r="QY280" s="61"/>
      <c r="QZ280" s="61"/>
      <c r="RA280" s="61"/>
      <c r="RB280" s="61"/>
      <c r="RC280" s="61"/>
      <c r="RD280" s="61"/>
      <c r="RE280" s="61"/>
      <c r="RF280" s="61"/>
      <c r="RG280" s="61"/>
      <c r="RH280" s="61"/>
      <c r="RI280" s="61"/>
      <c r="RJ280" s="61"/>
      <c r="RK280" s="61"/>
      <c r="RL280" s="61"/>
      <c r="RM280" s="61"/>
      <c r="RN280" s="61"/>
      <c r="RO280" s="61"/>
      <c r="RP280" s="61"/>
      <c r="RQ280" s="61"/>
      <c r="RR280" s="61"/>
      <c r="RS280" s="61"/>
      <c r="RT280" s="61"/>
      <c r="RU280" s="61"/>
      <c r="RV280" s="61"/>
      <c r="RW280" s="61"/>
      <c r="RX280" s="61"/>
      <c r="RY280" s="61"/>
      <c r="RZ280" s="61"/>
      <c r="SA280" s="61"/>
      <c r="SB280" s="61"/>
      <c r="SC280" s="61"/>
      <c r="SD280" s="61"/>
      <c r="SE280" s="61"/>
      <c r="SF280" s="61"/>
      <c r="SG280" s="61"/>
      <c r="SH280" s="61"/>
      <c r="SI280" s="61"/>
      <c r="SJ280" s="61"/>
      <c r="SK280" s="61"/>
      <c r="SL280" s="61"/>
      <c r="SM280" s="61"/>
      <c r="SN280" s="61"/>
      <c r="SO280" s="61"/>
      <c r="SR280" s="14">
        <v>97.6</v>
      </c>
      <c r="SU280" s="14">
        <v>98</v>
      </c>
      <c r="SX280" s="14">
        <v>98.2</v>
      </c>
      <c r="TB280" s="14">
        <v>98.1</v>
      </c>
      <c r="TE280" s="14">
        <v>98.5</v>
      </c>
      <c r="TJ280" s="14">
        <v>98</v>
      </c>
      <c r="WS280" s="14">
        <v>0</v>
      </c>
      <c r="WV280" s="14">
        <v>0</v>
      </c>
      <c r="WY280" s="14">
        <v>0</v>
      </c>
      <c r="XC280" s="14">
        <v>0</v>
      </c>
      <c r="XF280" s="14">
        <v>0</v>
      </c>
      <c r="XK280" s="14">
        <v>0</v>
      </c>
      <c r="AAI280" s="63"/>
      <c r="AAJ280" s="59"/>
      <c r="AAM280" s="61"/>
      <c r="AAO280" s="63"/>
      <c r="AAP280" s="59"/>
      <c r="AAS280" s="61"/>
      <c r="AAU280" s="63"/>
      <c r="AAV280" s="59"/>
      <c r="AAY280" s="14">
        <v>21</v>
      </c>
      <c r="AAZ280" s="14">
        <v>21</v>
      </c>
      <c r="ABB280" s="14">
        <v>11</v>
      </c>
      <c r="ABE280" s="14">
        <v>33.5</v>
      </c>
      <c r="ABH280" s="14">
        <v>1.2</v>
      </c>
      <c r="ABM280" s="61">
        <v>8.74</v>
      </c>
      <c r="ABN280" s="61"/>
      <c r="ABO280" s="14">
        <v>192</v>
      </c>
      <c r="ABU280" s="14">
        <v>142</v>
      </c>
      <c r="ABV280" s="14">
        <v>135</v>
      </c>
      <c r="ABX280" s="14">
        <v>5</v>
      </c>
      <c r="ABY280" s="14">
        <v>5.6</v>
      </c>
      <c r="ACA280" s="61">
        <v>101</v>
      </c>
      <c r="ACB280" s="61">
        <v>96</v>
      </c>
      <c r="ACC280" s="61"/>
      <c r="ACD280" s="14">
        <v>9.5</v>
      </c>
      <c r="ACE280" s="14">
        <v>9.5</v>
      </c>
      <c r="ACG280" s="14">
        <v>130</v>
      </c>
      <c r="ACH280" s="14">
        <v>144</v>
      </c>
      <c r="ACQ280" s="14">
        <v>77</v>
      </c>
      <c r="ACR280" s="14">
        <v>84</v>
      </c>
      <c r="ACT280" s="14">
        <v>2.76</v>
      </c>
      <c r="ACU280" s="14">
        <v>3.17</v>
      </c>
      <c r="ACW280" s="14">
        <v>20</v>
      </c>
      <c r="ACX280" s="14">
        <v>18</v>
      </c>
      <c r="ADR280" s="14">
        <v>2.2000000000000002</v>
      </c>
      <c r="ADS280" s="14">
        <v>2.2000000000000002</v>
      </c>
      <c r="AGK280" s="61"/>
      <c r="AGM280" s="63"/>
      <c r="AGN280" s="59"/>
      <c r="AGQ280" s="61"/>
      <c r="AGS280" s="14">
        <v>0</v>
      </c>
      <c r="AGT280" s="14">
        <v>0</v>
      </c>
      <c r="AGU280" s="14">
        <v>0</v>
      </c>
      <c r="AGV280" s="14">
        <v>0</v>
      </c>
      <c r="AGW280" s="14">
        <v>0</v>
      </c>
      <c r="AGX280" s="14">
        <v>0</v>
      </c>
      <c r="AGY280" s="14">
        <v>0</v>
      </c>
      <c r="AGZ280" s="14">
        <v>11</v>
      </c>
      <c r="AHA280" s="14">
        <v>0</v>
      </c>
      <c r="AHB280" s="14">
        <v>0</v>
      </c>
      <c r="AHC280" s="14">
        <v>1</v>
      </c>
      <c r="AHD280" s="14">
        <v>0</v>
      </c>
      <c r="AHE280" s="14">
        <v>1</v>
      </c>
      <c r="AHF280" s="14">
        <v>0</v>
      </c>
      <c r="AHH280" s="14">
        <v>0</v>
      </c>
      <c r="AHI280" s="14">
        <v>0</v>
      </c>
      <c r="AHK280" s="14">
        <v>0</v>
      </c>
      <c r="AHL280" s="14">
        <v>0</v>
      </c>
      <c r="AHM280" s="14">
        <v>0</v>
      </c>
      <c r="AHN280" s="14">
        <v>0</v>
      </c>
      <c r="AHO280" s="14">
        <v>0</v>
      </c>
      <c r="AHP280" s="14">
        <v>0</v>
      </c>
      <c r="AHQ280" s="14">
        <v>0</v>
      </c>
      <c r="AHR280" s="14">
        <v>0</v>
      </c>
      <c r="AHT280" s="61"/>
      <c r="AHV280" s="63"/>
      <c r="AHW280" s="59"/>
      <c r="AHZ280" s="61"/>
      <c r="AIB280" s="63"/>
      <c r="AIC280" s="59"/>
      <c r="AIF280" s="61"/>
      <c r="AIH280" s="63"/>
      <c r="AII280" s="59"/>
      <c r="AIL280" s="61"/>
      <c r="AIM280" s="14">
        <v>0</v>
      </c>
      <c r="AIN280" s="14">
        <v>0</v>
      </c>
      <c r="AIO280" s="14">
        <v>0</v>
      </c>
      <c r="AIR280" s="61"/>
      <c r="AIT280" s="60"/>
      <c r="AIU280" s="59"/>
      <c r="AIX280" s="61"/>
      <c r="AJB280" s="63"/>
      <c r="AJC280" s="59"/>
      <c r="AJF280" s="61"/>
      <c r="AJH280" s="63"/>
      <c r="AJI280" s="59"/>
      <c r="AJL280" s="61"/>
      <c r="AJN280" s="63"/>
      <c r="AJO280" s="59"/>
    </row>
    <row r="281" spans="1:951" s="14" customFormat="1">
      <c r="B281" s="14">
        <v>4</v>
      </c>
      <c r="C281" s="61">
        <v>0</v>
      </c>
      <c r="F281" s="63"/>
      <c r="G281" s="59"/>
      <c r="Q281" s="63"/>
      <c r="R281" s="61"/>
      <c r="S281" s="61"/>
      <c r="T281" s="61"/>
      <c r="U281" s="61"/>
      <c r="V281" s="61"/>
      <c r="W281" s="61"/>
      <c r="X281" s="61"/>
      <c r="Y281" s="61"/>
      <c r="Z281" s="14">
        <v>0</v>
      </c>
      <c r="AA281" s="14">
        <v>2</v>
      </c>
      <c r="AB281" s="14" t="s">
        <v>7831</v>
      </c>
      <c r="AL281" s="14">
        <v>131</v>
      </c>
      <c r="AM281" s="14">
        <v>139</v>
      </c>
      <c r="AN281" s="14">
        <v>107</v>
      </c>
      <c r="AO281" s="14">
        <v>132</v>
      </c>
      <c r="AR281" s="14">
        <v>113</v>
      </c>
      <c r="AU281" s="14">
        <v>109</v>
      </c>
      <c r="DU281" s="14">
        <v>59</v>
      </c>
      <c r="DV281" s="14">
        <v>61</v>
      </c>
      <c r="DW281" s="14">
        <v>53</v>
      </c>
      <c r="DX281" s="14">
        <v>63</v>
      </c>
      <c r="EA281" s="14">
        <v>56</v>
      </c>
      <c r="ED281" s="14">
        <v>53</v>
      </c>
      <c r="IS281" s="14">
        <v>100</v>
      </c>
      <c r="IT281" s="14">
        <v>100</v>
      </c>
      <c r="IU281" s="14">
        <v>100</v>
      </c>
      <c r="IV281" s="14">
        <v>99</v>
      </c>
      <c r="IY281" s="14">
        <v>97</v>
      </c>
      <c r="JB281" s="14">
        <v>96</v>
      </c>
      <c r="LX281" s="14">
        <v>60</v>
      </c>
      <c r="LY281" s="14">
        <v>57</v>
      </c>
      <c r="LZ281" s="14">
        <v>74</v>
      </c>
      <c r="MA281" s="14">
        <v>44</v>
      </c>
      <c r="MB281" s="14">
        <v>58</v>
      </c>
      <c r="MC281" s="14">
        <v>78</v>
      </c>
      <c r="MD281" s="14">
        <v>80</v>
      </c>
      <c r="ME281" s="14">
        <v>71</v>
      </c>
      <c r="MF281" s="14">
        <v>71</v>
      </c>
      <c r="MG281" s="14">
        <v>84</v>
      </c>
      <c r="MH281" s="14">
        <v>75</v>
      </c>
      <c r="MI281" s="14">
        <v>71</v>
      </c>
      <c r="MJ281" s="14">
        <v>72</v>
      </c>
      <c r="PG281" s="61"/>
      <c r="PH281" s="61"/>
      <c r="PI281" s="61"/>
      <c r="PJ281" s="61">
        <v>18</v>
      </c>
      <c r="PK281" s="61">
        <v>18</v>
      </c>
      <c r="PL281" s="61">
        <v>20</v>
      </c>
      <c r="PM281" s="61">
        <v>18</v>
      </c>
      <c r="PN281" s="61"/>
      <c r="PO281" s="61"/>
      <c r="PP281" s="61">
        <v>18</v>
      </c>
      <c r="PQ281" s="61"/>
      <c r="PR281" s="61"/>
      <c r="PS281" s="61">
        <v>18</v>
      </c>
      <c r="PT281" s="61"/>
      <c r="PU281" s="61"/>
      <c r="PV281" s="61"/>
      <c r="PW281" s="61"/>
      <c r="PX281" s="61"/>
      <c r="PY281" s="61"/>
      <c r="PZ281" s="61"/>
      <c r="QA281" s="61"/>
      <c r="QB281" s="61"/>
      <c r="QC281" s="61"/>
      <c r="QD281" s="61"/>
      <c r="QE281" s="61"/>
      <c r="QF281" s="61"/>
      <c r="QG281" s="61"/>
      <c r="QH281" s="61"/>
      <c r="QI281" s="61"/>
      <c r="QJ281" s="61"/>
      <c r="QK281" s="61"/>
      <c r="QL281" s="61"/>
      <c r="QM281" s="61"/>
      <c r="QN281" s="61"/>
      <c r="QO281" s="61"/>
      <c r="QP281" s="61"/>
      <c r="QQ281" s="61"/>
      <c r="QR281" s="61"/>
      <c r="QS281" s="61"/>
      <c r="QT281" s="61"/>
      <c r="QU281" s="61"/>
      <c r="QV281" s="61"/>
      <c r="QW281" s="61"/>
      <c r="QX281" s="61"/>
      <c r="QY281" s="61"/>
      <c r="QZ281" s="61"/>
      <c r="RA281" s="61"/>
      <c r="RB281" s="61"/>
      <c r="RC281" s="61"/>
      <c r="RD281" s="61"/>
      <c r="RE281" s="61"/>
      <c r="RF281" s="61"/>
      <c r="RG281" s="61"/>
      <c r="RH281" s="61"/>
      <c r="RI281" s="61"/>
      <c r="RJ281" s="61"/>
      <c r="RK281" s="61"/>
      <c r="RL281" s="61"/>
      <c r="RM281" s="61"/>
      <c r="RN281" s="61"/>
      <c r="RO281" s="61"/>
      <c r="RP281" s="61"/>
      <c r="RQ281" s="61"/>
      <c r="RR281" s="61"/>
      <c r="RS281" s="61"/>
      <c r="RT281" s="61"/>
      <c r="RU281" s="61"/>
      <c r="RV281" s="61"/>
      <c r="RW281" s="61"/>
      <c r="RX281" s="61"/>
      <c r="RY281" s="61"/>
      <c r="RZ281" s="61"/>
      <c r="SA281" s="61"/>
      <c r="SB281" s="61"/>
      <c r="SC281" s="61"/>
      <c r="SD281" s="61"/>
      <c r="SE281" s="61"/>
      <c r="SF281" s="61"/>
      <c r="SG281" s="61"/>
      <c r="SH281" s="61"/>
      <c r="SI281" s="61"/>
      <c r="SJ281" s="61"/>
      <c r="SK281" s="61"/>
      <c r="SL281" s="61"/>
      <c r="SM281" s="61"/>
      <c r="SN281" s="61"/>
      <c r="SO281" s="61"/>
      <c r="SS281" s="14">
        <v>98.2</v>
      </c>
      <c r="ST281" s="14">
        <v>97.7</v>
      </c>
      <c r="SU281" s="14">
        <v>97.7</v>
      </c>
      <c r="SV281" s="14">
        <v>98.4</v>
      </c>
      <c r="SY281" s="14">
        <v>98.3</v>
      </c>
      <c r="TB281" s="14">
        <v>97.5</v>
      </c>
      <c r="WT281" s="14">
        <v>0</v>
      </c>
      <c r="WU281" s="14">
        <v>0</v>
      </c>
      <c r="WV281" s="14">
        <v>0</v>
      </c>
      <c r="WW281" s="14">
        <v>0</v>
      </c>
      <c r="WZ281" s="14">
        <v>0</v>
      </c>
      <c r="XC281" s="14">
        <v>0</v>
      </c>
      <c r="ZY281" s="14">
        <v>181</v>
      </c>
      <c r="AAI281" s="63"/>
      <c r="AAJ281" s="59"/>
      <c r="AAM281" s="61"/>
      <c r="AAO281" s="63"/>
      <c r="AAP281" s="59"/>
      <c r="AAS281" s="61"/>
      <c r="AAU281" s="63"/>
      <c r="AAV281" s="59"/>
      <c r="AAY281" s="14">
        <v>19</v>
      </c>
      <c r="ABB281" s="14">
        <v>11.4</v>
      </c>
      <c r="ABE281" s="14">
        <v>34</v>
      </c>
      <c r="ABH281" s="14">
        <v>1.2</v>
      </c>
      <c r="ABM281" s="61">
        <v>8.39</v>
      </c>
      <c r="ABN281" s="61"/>
      <c r="ABO281" s="14">
        <v>216</v>
      </c>
      <c r="ABU281" s="14">
        <v>135</v>
      </c>
      <c r="ABX281" s="14">
        <v>5.3</v>
      </c>
      <c r="ACA281" s="61">
        <v>96</v>
      </c>
      <c r="ACB281" s="61"/>
      <c r="ACC281" s="61"/>
      <c r="ACD281" s="14">
        <v>9.3000000000000007</v>
      </c>
      <c r="ACG281" s="14">
        <v>238</v>
      </c>
      <c r="ACQ281" s="14">
        <v>83</v>
      </c>
      <c r="ACT281" s="14">
        <v>3.06</v>
      </c>
      <c r="ACW281" s="14">
        <v>20</v>
      </c>
      <c r="ADR281" s="14">
        <v>2.9</v>
      </c>
      <c r="AED281" s="14">
        <v>556</v>
      </c>
      <c r="AGK281" s="61"/>
      <c r="AGM281" s="63"/>
      <c r="AGN281" s="59"/>
      <c r="AGQ281" s="61"/>
      <c r="AGS281" s="14">
        <v>0</v>
      </c>
      <c r="AGT281" s="14">
        <v>0</v>
      </c>
      <c r="AGU281" s="14">
        <v>0</v>
      </c>
      <c r="AGV281" s="14">
        <v>0</v>
      </c>
      <c r="AGW281" s="14">
        <v>0</v>
      </c>
      <c r="AGX281" s="14">
        <v>0</v>
      </c>
      <c r="AGY281" s="14">
        <v>1</v>
      </c>
      <c r="AGZ281" s="14">
        <v>5</v>
      </c>
      <c r="AHA281" s="14">
        <v>0</v>
      </c>
      <c r="AHB281" s="14">
        <v>0</v>
      </c>
      <c r="AHC281" s="14">
        <v>1</v>
      </c>
      <c r="AHD281" s="14">
        <v>0</v>
      </c>
      <c r="AHE281" s="14">
        <v>0</v>
      </c>
      <c r="AHF281" s="14">
        <v>0</v>
      </c>
      <c r="AHH281" s="14">
        <v>0</v>
      </c>
      <c r="AHI281" s="14">
        <v>0</v>
      </c>
      <c r="AHK281" s="14">
        <v>0</v>
      </c>
      <c r="AHL281" s="14">
        <v>0</v>
      </c>
      <c r="AHM281" s="14">
        <v>0</v>
      </c>
      <c r="AHN281" s="14">
        <v>0</v>
      </c>
      <c r="AHO281" s="14">
        <v>0</v>
      </c>
      <c r="AHP281" s="14">
        <v>0</v>
      </c>
      <c r="AHQ281" s="14">
        <v>0</v>
      </c>
      <c r="AHR281" s="14">
        <v>0</v>
      </c>
      <c r="AHT281" s="61"/>
      <c r="AHV281" s="63"/>
      <c r="AHW281" s="59"/>
      <c r="AHZ281" s="61"/>
      <c r="AIB281" s="63"/>
      <c r="AIC281" s="59"/>
      <c r="AIF281" s="61"/>
      <c r="AIH281" s="63"/>
      <c r="AII281" s="59"/>
      <c r="AIL281" s="61"/>
      <c r="AIM281" s="14">
        <v>0</v>
      </c>
      <c r="AIN281" s="14">
        <v>0</v>
      </c>
      <c r="AIO281" s="14">
        <v>0</v>
      </c>
      <c r="AIR281" s="61"/>
      <c r="AIT281" s="60"/>
      <c r="AIU281" s="59"/>
      <c r="AIX281" s="61"/>
      <c r="AJB281" s="63"/>
      <c r="AJC281" s="59"/>
      <c r="AJF281" s="61"/>
      <c r="AJH281" s="63"/>
      <c r="AJI281" s="59"/>
      <c r="AJL281" s="61"/>
      <c r="AJN281" s="63"/>
      <c r="AJO281" s="59"/>
    </row>
    <row r="282" spans="1:951" s="14" customFormat="1">
      <c r="B282" s="14">
        <v>5</v>
      </c>
      <c r="C282" s="61">
        <v>1</v>
      </c>
      <c r="D282" s="14" t="s">
        <v>7832</v>
      </c>
      <c r="F282" s="63"/>
      <c r="G282" s="59"/>
      <c r="O282" s="14">
        <v>0</v>
      </c>
      <c r="Q282" s="63"/>
      <c r="R282" s="61"/>
      <c r="S282" s="61"/>
      <c r="T282" s="61"/>
      <c r="U282" s="61"/>
      <c r="V282" s="61"/>
      <c r="W282" s="61"/>
      <c r="X282" s="61"/>
      <c r="Y282" s="61"/>
      <c r="Z282" s="14">
        <v>0</v>
      </c>
      <c r="AA282" s="14">
        <v>2</v>
      </c>
      <c r="AJ282" s="14">
        <v>128</v>
      </c>
      <c r="AL282" s="14">
        <v>138</v>
      </c>
      <c r="AO282" s="14">
        <v>125</v>
      </c>
      <c r="AS282" s="14">
        <v>110</v>
      </c>
      <c r="AV282" s="14">
        <v>145</v>
      </c>
      <c r="AY282" s="14">
        <v>145</v>
      </c>
      <c r="DS282" s="14">
        <v>60</v>
      </c>
      <c r="DU282" s="14">
        <v>63</v>
      </c>
      <c r="DX282" s="14">
        <v>57</v>
      </c>
      <c r="EB282" s="14">
        <v>56</v>
      </c>
      <c r="EE282" s="14">
        <v>65</v>
      </c>
      <c r="EH282" s="14">
        <v>65</v>
      </c>
      <c r="IQ282" s="14">
        <v>97</v>
      </c>
      <c r="IS282" s="14">
        <v>99</v>
      </c>
      <c r="IV282" s="14">
        <v>97</v>
      </c>
      <c r="IZ282" s="14">
        <v>97</v>
      </c>
      <c r="JC282" s="14">
        <v>98</v>
      </c>
      <c r="JF282" s="14">
        <v>98</v>
      </c>
      <c r="LX282" s="14">
        <v>64</v>
      </c>
      <c r="LY282" s="14">
        <v>70</v>
      </c>
      <c r="LZ282" s="14">
        <v>89</v>
      </c>
      <c r="MA282" s="14">
        <v>73</v>
      </c>
      <c r="MB282" s="14">
        <v>84</v>
      </c>
      <c r="MC282" s="14">
        <v>81</v>
      </c>
      <c r="MD282" s="14">
        <v>85</v>
      </c>
      <c r="ME282" s="14">
        <v>90</v>
      </c>
      <c r="MF282" s="14">
        <v>77</v>
      </c>
      <c r="MG282" s="14">
        <v>73</v>
      </c>
      <c r="MH282" s="14">
        <v>74</v>
      </c>
      <c r="MI282" s="14">
        <v>78</v>
      </c>
      <c r="MJ282" s="14">
        <v>72</v>
      </c>
      <c r="MK282" s="14">
        <v>77</v>
      </c>
      <c r="ML282" s="14">
        <v>77</v>
      </c>
      <c r="MM282" s="14">
        <v>66</v>
      </c>
      <c r="MN282" s="14">
        <v>63</v>
      </c>
      <c r="PG282" s="61"/>
      <c r="PH282" s="61">
        <v>18</v>
      </c>
      <c r="PI282" s="61"/>
      <c r="PJ282" s="61">
        <v>18</v>
      </c>
      <c r="PK282" s="61"/>
      <c r="PL282" s="61"/>
      <c r="PM282" s="61">
        <v>18</v>
      </c>
      <c r="PN282" s="61"/>
      <c r="PO282" s="61"/>
      <c r="PP282" s="61"/>
      <c r="PQ282" s="61">
        <v>18</v>
      </c>
      <c r="PR282" s="61"/>
      <c r="PS282" s="61"/>
      <c r="PT282" s="61">
        <v>18</v>
      </c>
      <c r="PU282" s="61"/>
      <c r="PV282" s="61"/>
      <c r="PW282" s="61">
        <v>20</v>
      </c>
      <c r="PX282" s="61"/>
      <c r="PY282" s="61"/>
      <c r="PZ282" s="61"/>
      <c r="QA282" s="61"/>
      <c r="QB282" s="61"/>
      <c r="QC282" s="61"/>
      <c r="QD282" s="61"/>
      <c r="QE282" s="61"/>
      <c r="QF282" s="61"/>
      <c r="QG282" s="61"/>
      <c r="QH282" s="61"/>
      <c r="QI282" s="61"/>
      <c r="QJ282" s="61"/>
      <c r="QK282" s="61"/>
      <c r="QL282" s="61"/>
      <c r="QM282" s="61"/>
      <c r="QN282" s="61"/>
      <c r="QO282" s="61"/>
      <c r="QP282" s="61"/>
      <c r="QQ282" s="61"/>
      <c r="QR282" s="61"/>
      <c r="QS282" s="61"/>
      <c r="QT282" s="61"/>
      <c r="QU282" s="61"/>
      <c r="QV282" s="61"/>
      <c r="QW282" s="61"/>
      <c r="QX282" s="61"/>
      <c r="QY282" s="61"/>
      <c r="QZ282" s="61"/>
      <c r="RA282" s="61"/>
      <c r="RB282" s="61"/>
      <c r="RC282" s="61"/>
      <c r="RD282" s="61"/>
      <c r="RE282" s="61"/>
      <c r="RF282" s="61"/>
      <c r="RG282" s="61"/>
      <c r="RH282" s="61"/>
      <c r="RI282" s="61"/>
      <c r="RJ282" s="61"/>
      <c r="RK282" s="61"/>
      <c r="RL282" s="61"/>
      <c r="RM282" s="61"/>
      <c r="RN282" s="61"/>
      <c r="RO282" s="61"/>
      <c r="RP282" s="61"/>
      <c r="RQ282" s="61"/>
      <c r="RR282" s="61"/>
      <c r="RS282" s="61"/>
      <c r="RT282" s="61"/>
      <c r="RU282" s="61"/>
      <c r="RV282" s="61"/>
      <c r="RW282" s="61"/>
      <c r="RX282" s="61"/>
      <c r="RY282" s="61"/>
      <c r="RZ282" s="61"/>
      <c r="SA282" s="61"/>
      <c r="SB282" s="61"/>
      <c r="SC282" s="61"/>
      <c r="SD282" s="61"/>
      <c r="SE282" s="61"/>
      <c r="SF282" s="61"/>
      <c r="SG282" s="61"/>
      <c r="SH282" s="61"/>
      <c r="SI282" s="61"/>
      <c r="SJ282" s="61"/>
      <c r="SK282" s="61"/>
      <c r="SL282" s="61"/>
      <c r="SM282" s="61"/>
      <c r="SN282" s="61"/>
      <c r="SO282" s="61"/>
      <c r="SQ282" s="14">
        <v>98.2</v>
      </c>
      <c r="SS282" s="14">
        <v>98.1</v>
      </c>
      <c r="SV282" s="14">
        <v>98</v>
      </c>
      <c r="SZ282" s="14">
        <v>98.3</v>
      </c>
      <c r="TC282" s="14">
        <v>98.1</v>
      </c>
      <c r="TF282" s="14">
        <v>97.5</v>
      </c>
      <c r="WR282" s="14">
        <v>0</v>
      </c>
      <c r="WT282" s="14">
        <v>0</v>
      </c>
      <c r="WW282" s="14">
        <v>0</v>
      </c>
      <c r="XA282" s="14">
        <v>0</v>
      </c>
      <c r="XD282" s="14">
        <v>0</v>
      </c>
      <c r="XG282" s="14">
        <v>0</v>
      </c>
      <c r="AAI282" s="63"/>
      <c r="AAJ282" s="59"/>
      <c r="AAM282" s="61"/>
      <c r="AAO282" s="63"/>
      <c r="AAP282" s="59"/>
      <c r="AAS282" s="61"/>
      <c r="AAU282" s="63"/>
      <c r="AAV282" s="59"/>
      <c r="AAY282" s="14">
        <v>20</v>
      </c>
      <c r="ABB282" s="14">
        <v>11</v>
      </c>
      <c r="ABE282" s="14">
        <v>32.700000000000003</v>
      </c>
      <c r="ABH282" s="14">
        <v>1.1000000000000001</v>
      </c>
      <c r="ABM282" s="61">
        <v>9.1</v>
      </c>
      <c r="ABN282" s="61"/>
      <c r="ABO282" s="14">
        <v>200</v>
      </c>
      <c r="ABU282" s="14">
        <v>136</v>
      </c>
      <c r="ABX282" s="14">
        <v>5</v>
      </c>
      <c r="ACA282" s="61">
        <v>99</v>
      </c>
      <c r="ACB282" s="61"/>
      <c r="ACC282" s="61"/>
      <c r="ACD282" s="14">
        <v>9.4</v>
      </c>
      <c r="ACG282" s="14">
        <v>132</v>
      </c>
      <c r="ACQ282" s="14">
        <v>90</v>
      </c>
      <c r="ACT282" s="14">
        <v>2.94</v>
      </c>
      <c r="ACW282" s="14">
        <v>17</v>
      </c>
      <c r="ADR282" s="14">
        <v>2.8</v>
      </c>
      <c r="AED282" s="14">
        <v>418</v>
      </c>
      <c r="AGK282" s="61"/>
      <c r="AGM282" s="63"/>
      <c r="AGN282" s="59"/>
      <c r="AGQ282" s="61"/>
      <c r="AGS282" s="14">
        <v>0</v>
      </c>
      <c r="AGT282" s="14">
        <v>0</v>
      </c>
      <c r="AGU282" s="14">
        <v>0</v>
      </c>
      <c r="AGV282" s="14">
        <v>0</v>
      </c>
      <c r="AGW282" s="14">
        <v>0</v>
      </c>
      <c r="AGX282" s="14">
        <v>1</v>
      </c>
      <c r="AGY282" s="14">
        <v>0</v>
      </c>
      <c r="AGZ282" s="14">
        <v>7</v>
      </c>
      <c r="AHA282" s="14">
        <v>0</v>
      </c>
      <c r="AHB282" s="14">
        <v>0</v>
      </c>
      <c r="AHC282" s="14">
        <v>1</v>
      </c>
      <c r="AHD282" s="14">
        <v>0</v>
      </c>
      <c r="AHE282" s="14">
        <v>0</v>
      </c>
      <c r="AHF282" s="14">
        <v>0</v>
      </c>
      <c r="AHH282" s="14">
        <v>0</v>
      </c>
      <c r="AHI282" s="14">
        <v>0</v>
      </c>
      <c r="AHK282" s="14">
        <v>0</v>
      </c>
      <c r="AHL282" s="14">
        <v>0</v>
      </c>
      <c r="AHM282" s="14">
        <v>0</v>
      </c>
      <c r="AHN282" s="14">
        <v>0</v>
      </c>
      <c r="AHO282" s="14">
        <v>0</v>
      </c>
      <c r="AHP282" s="14">
        <v>0</v>
      </c>
      <c r="AHQ282" s="14">
        <v>0</v>
      </c>
      <c r="AHR282" s="14">
        <v>0</v>
      </c>
      <c r="AHT282" s="61"/>
      <c r="AHV282" s="63"/>
      <c r="AHW282" s="59"/>
      <c r="AHZ282" s="61"/>
      <c r="AIB282" s="63"/>
      <c r="AIC282" s="59"/>
      <c r="AIF282" s="61"/>
      <c r="AIH282" s="63"/>
      <c r="AII282" s="59"/>
      <c r="AIL282" s="61"/>
      <c r="AIM282" s="14">
        <v>0</v>
      </c>
      <c r="AIN282" s="14">
        <v>0</v>
      </c>
      <c r="AIO282" s="14">
        <v>0</v>
      </c>
      <c r="AIR282" s="61"/>
      <c r="AIT282" s="60"/>
      <c r="AIU282" s="59"/>
      <c r="AIX282" s="61"/>
      <c r="AJB282" s="63"/>
      <c r="AJC282" s="59"/>
      <c r="AJF282" s="61"/>
      <c r="AJH282" s="63"/>
      <c r="AJI282" s="59"/>
      <c r="AJL282" s="61"/>
      <c r="AJN282" s="63"/>
      <c r="AJO282" s="59"/>
    </row>
    <row r="283" spans="1:951" s="14" customFormat="1">
      <c r="B283" s="14">
        <v>6</v>
      </c>
      <c r="C283" s="61">
        <v>0</v>
      </c>
      <c r="F283" s="63"/>
      <c r="G283" s="59"/>
      <c r="O283" s="61"/>
      <c r="P283" s="61"/>
      <c r="Q283" s="61"/>
      <c r="R283" s="61"/>
      <c r="S283" s="61"/>
      <c r="T283" s="61"/>
      <c r="U283" s="61"/>
      <c r="V283" s="61"/>
      <c r="W283" s="61"/>
      <c r="X283" s="61"/>
      <c r="Y283" s="61"/>
      <c r="Z283" s="14">
        <v>0</v>
      </c>
      <c r="AA283" s="14">
        <v>2</v>
      </c>
      <c r="AB283" s="14" t="s">
        <v>7833</v>
      </c>
      <c r="AN283" s="14">
        <v>128</v>
      </c>
      <c r="AS283" s="14">
        <v>146</v>
      </c>
      <c r="AX283" s="14">
        <v>122</v>
      </c>
      <c r="BC283" s="14">
        <v>131</v>
      </c>
      <c r="BF283" s="14">
        <v>150</v>
      </c>
      <c r="DW283" s="14">
        <v>89</v>
      </c>
      <c r="EB283" s="14">
        <v>68</v>
      </c>
      <c r="EG283" s="14">
        <v>58</v>
      </c>
      <c r="EL283" s="14">
        <v>63</v>
      </c>
      <c r="EO283" s="14">
        <v>67</v>
      </c>
      <c r="IU283" s="14">
        <v>98</v>
      </c>
      <c r="IZ283" s="14">
        <v>99</v>
      </c>
      <c r="JE283" s="14">
        <v>97</v>
      </c>
      <c r="JJ283" s="14">
        <v>98</v>
      </c>
      <c r="JM283" s="14">
        <v>97</v>
      </c>
      <c r="LX283" s="14">
        <v>53</v>
      </c>
      <c r="LY283" s="14">
        <v>61</v>
      </c>
      <c r="LZ283" s="14">
        <v>62</v>
      </c>
      <c r="MB283" s="14">
        <v>70</v>
      </c>
      <c r="MC283" s="14">
        <v>71</v>
      </c>
      <c r="MD283" s="14">
        <v>58</v>
      </c>
      <c r="ME283" s="14">
        <v>72</v>
      </c>
      <c r="MF283" s="14">
        <v>72</v>
      </c>
      <c r="MG283" s="14">
        <v>61</v>
      </c>
      <c r="MH283" s="14">
        <v>90</v>
      </c>
      <c r="MI283" s="14">
        <v>97</v>
      </c>
      <c r="MJ283" s="14">
        <v>84</v>
      </c>
      <c r="MK283" s="14">
        <v>80</v>
      </c>
      <c r="ML283" s="14">
        <v>89</v>
      </c>
      <c r="MM283" s="14">
        <v>87</v>
      </c>
      <c r="MN283" s="14">
        <v>78</v>
      </c>
      <c r="MO283" s="14">
        <v>69</v>
      </c>
      <c r="MP283" s="14">
        <v>72</v>
      </c>
      <c r="MQ283" s="14">
        <v>76</v>
      </c>
      <c r="MR283" s="14">
        <v>74</v>
      </c>
      <c r="MS283" s="14">
        <v>75</v>
      </c>
      <c r="MT283" s="14">
        <v>84</v>
      </c>
      <c r="PG283" s="61"/>
      <c r="PH283" s="61"/>
      <c r="PI283" s="61"/>
      <c r="PJ283" s="61"/>
      <c r="PK283" s="61"/>
      <c r="PL283" s="61"/>
      <c r="PM283" s="61"/>
      <c r="PN283" s="61"/>
      <c r="PO283" s="61"/>
      <c r="PP283" s="61"/>
      <c r="PQ283" s="61">
        <v>18</v>
      </c>
      <c r="PR283" s="61"/>
      <c r="PS283" s="61"/>
      <c r="PT283" s="61"/>
      <c r="PU283" s="61"/>
      <c r="PV283" s="61">
        <v>18</v>
      </c>
      <c r="PW283" s="61"/>
      <c r="PX283" s="61"/>
      <c r="PY283" s="61"/>
      <c r="PZ283" s="61"/>
      <c r="QA283" s="61">
        <v>18</v>
      </c>
      <c r="QB283" s="61"/>
      <c r="QC283" s="61"/>
      <c r="QD283" s="61">
        <v>18</v>
      </c>
      <c r="QE283" s="61"/>
      <c r="QF283" s="61"/>
      <c r="QG283" s="61"/>
      <c r="QH283" s="61"/>
      <c r="QI283" s="61"/>
      <c r="QJ283" s="61"/>
      <c r="QK283" s="61"/>
      <c r="QL283" s="61"/>
      <c r="QM283" s="61"/>
      <c r="QN283" s="61"/>
      <c r="QO283" s="61"/>
      <c r="QP283" s="61"/>
      <c r="QQ283" s="61"/>
      <c r="QR283" s="61"/>
      <c r="QS283" s="61"/>
      <c r="QT283" s="61"/>
      <c r="QU283" s="61"/>
      <c r="QV283" s="61"/>
      <c r="QW283" s="61"/>
      <c r="QX283" s="61"/>
      <c r="QY283" s="61"/>
      <c r="QZ283" s="61"/>
      <c r="RA283" s="61"/>
      <c r="RB283" s="61"/>
      <c r="RC283" s="61"/>
      <c r="RD283" s="61"/>
      <c r="RE283" s="61"/>
      <c r="RF283" s="61"/>
      <c r="RG283" s="61"/>
      <c r="RH283" s="61"/>
      <c r="RI283" s="61"/>
      <c r="RJ283" s="61"/>
      <c r="RK283" s="61"/>
      <c r="RL283" s="61"/>
      <c r="RM283" s="61"/>
      <c r="RN283" s="61"/>
      <c r="RO283" s="61"/>
      <c r="RP283" s="61"/>
      <c r="RQ283" s="61"/>
      <c r="RR283" s="61"/>
      <c r="RS283" s="61"/>
      <c r="RT283" s="61"/>
      <c r="RU283" s="61"/>
      <c r="RV283" s="61"/>
      <c r="RW283" s="61"/>
      <c r="RX283" s="61"/>
      <c r="RY283" s="61"/>
      <c r="RZ283" s="61"/>
      <c r="SA283" s="61"/>
      <c r="SB283" s="61"/>
      <c r="SC283" s="61"/>
      <c r="SD283" s="61"/>
      <c r="SE283" s="61"/>
      <c r="SF283" s="61"/>
      <c r="SG283" s="61"/>
      <c r="SH283" s="61"/>
      <c r="SI283" s="61"/>
      <c r="SJ283" s="61"/>
      <c r="SK283" s="61"/>
      <c r="SL283" s="61"/>
      <c r="SM283" s="61"/>
      <c r="SN283" s="61"/>
      <c r="SO283" s="61"/>
      <c r="SU283" s="14">
        <v>97.5</v>
      </c>
      <c r="SZ283" s="14">
        <v>98</v>
      </c>
      <c r="TE283" s="14">
        <v>98</v>
      </c>
      <c r="TJ283" s="14">
        <v>97.9</v>
      </c>
      <c r="TM283" s="14">
        <v>98.2</v>
      </c>
      <c r="WV283" s="14">
        <v>0</v>
      </c>
      <c r="XA283" s="14">
        <v>0</v>
      </c>
      <c r="XF283" s="14">
        <v>0</v>
      </c>
      <c r="XK283" s="14">
        <v>0</v>
      </c>
      <c r="XN283" s="14">
        <v>0</v>
      </c>
      <c r="AAI283" s="63"/>
      <c r="AAJ283" s="59"/>
      <c r="AAM283" s="61"/>
      <c r="AAO283" s="63"/>
      <c r="AAP283" s="59"/>
      <c r="AAS283" s="61"/>
      <c r="AAU283" s="63"/>
      <c r="AAV283" s="59"/>
      <c r="AAY283" s="14">
        <v>21</v>
      </c>
      <c r="AAZ283" s="14">
        <v>19</v>
      </c>
      <c r="ABB283" s="14">
        <v>10.1</v>
      </c>
      <c r="ABE283" s="14">
        <v>30.3</v>
      </c>
      <c r="ABH283" s="14">
        <v>1.1000000000000001</v>
      </c>
      <c r="ABM283" s="61">
        <v>8.4600000000000009</v>
      </c>
      <c r="ABN283" s="61"/>
      <c r="ABO283" s="14">
        <v>177</v>
      </c>
      <c r="ABU283" s="14">
        <v>137</v>
      </c>
      <c r="ABV283" s="14">
        <v>136</v>
      </c>
      <c r="ABX283" s="14">
        <v>4.9000000000000004</v>
      </c>
      <c r="ABY283" s="14">
        <v>5.3</v>
      </c>
      <c r="ACA283" s="61">
        <v>102</v>
      </c>
      <c r="ACB283" s="61">
        <v>101</v>
      </c>
      <c r="ACC283" s="61"/>
      <c r="ACD283" s="14">
        <v>8.6999999999999993</v>
      </c>
      <c r="ACE283" s="14">
        <v>9.1</v>
      </c>
      <c r="ACG283" s="14">
        <v>122</v>
      </c>
      <c r="ACH283" s="14">
        <v>155</v>
      </c>
      <c r="ACQ283" s="14">
        <v>87</v>
      </c>
      <c r="ACR283" s="14">
        <v>79</v>
      </c>
      <c r="ACT283" s="14">
        <v>2.3199999999999998</v>
      </c>
      <c r="ACU283" s="14">
        <v>2.1800000000000002</v>
      </c>
      <c r="ACW283" s="14">
        <v>14</v>
      </c>
      <c r="ACX283" s="14">
        <v>16</v>
      </c>
      <c r="ADR283" s="14">
        <v>2.8</v>
      </c>
      <c r="ADS283" s="14">
        <v>2.8</v>
      </c>
      <c r="AGK283" s="61"/>
      <c r="AGM283" s="63"/>
      <c r="AGN283" s="59"/>
      <c r="AGQ283" s="61"/>
      <c r="AGS283" s="14">
        <v>0</v>
      </c>
      <c r="AGT283" s="14">
        <v>0</v>
      </c>
      <c r="AGU283" s="14">
        <v>0</v>
      </c>
      <c r="AGV283" s="14">
        <v>0</v>
      </c>
      <c r="AGW283" s="14">
        <v>0</v>
      </c>
      <c r="AGX283" s="14">
        <v>1</v>
      </c>
      <c r="AGY283" s="14">
        <v>1</v>
      </c>
      <c r="AGZ283" s="14">
        <v>6</v>
      </c>
      <c r="AHA283" s="14">
        <v>0</v>
      </c>
      <c r="AHB283" s="14">
        <v>0</v>
      </c>
      <c r="AHC283" s="14">
        <v>1</v>
      </c>
      <c r="AHD283" s="14">
        <v>0</v>
      </c>
      <c r="AHE283" s="14">
        <v>0</v>
      </c>
      <c r="AHF283" s="14">
        <v>0</v>
      </c>
      <c r="AHH283" s="14">
        <v>0</v>
      </c>
      <c r="AHI283" s="14">
        <v>0</v>
      </c>
      <c r="AHK283" s="14">
        <v>0</v>
      </c>
      <c r="AHL283" s="14">
        <v>0</v>
      </c>
      <c r="AHM283" s="14">
        <v>0</v>
      </c>
      <c r="AHN283" s="14">
        <v>0</v>
      </c>
      <c r="AHO283" s="14">
        <v>0</v>
      </c>
      <c r="AHP283" s="14">
        <v>0</v>
      </c>
      <c r="AHQ283" s="14">
        <v>0</v>
      </c>
      <c r="AHR283" s="14">
        <v>0</v>
      </c>
      <c r="AHT283" s="61"/>
      <c r="AHV283" s="63"/>
      <c r="AHW283" s="59"/>
      <c r="AHZ283" s="61"/>
      <c r="AIB283" s="63"/>
      <c r="AIC283" s="59"/>
      <c r="AIF283" s="61"/>
      <c r="AIH283" s="63"/>
      <c r="AII283" s="59"/>
      <c r="AIL283" s="61"/>
      <c r="AIM283" s="14">
        <v>0</v>
      </c>
      <c r="AIN283" s="14">
        <v>0</v>
      </c>
      <c r="AIO283" s="14">
        <v>0</v>
      </c>
      <c r="AIR283" s="61"/>
      <c r="AIT283" s="60"/>
      <c r="AIU283" s="59"/>
      <c r="AIX283" s="61"/>
      <c r="AJB283" s="63"/>
      <c r="AJC283" s="59"/>
      <c r="AJF283" s="61"/>
      <c r="AJH283" s="63"/>
      <c r="AJI283" s="59"/>
      <c r="AJL283" s="61"/>
      <c r="AJN283" s="63"/>
      <c r="AJO283" s="59"/>
    </row>
    <row r="284" spans="1:951" s="31" customFormat="1">
      <c r="B284" s="31">
        <v>7</v>
      </c>
      <c r="C284" s="31">
        <v>0</v>
      </c>
      <c r="F284" s="82"/>
      <c r="G284" s="83"/>
      <c r="Z284" s="31">
        <v>0</v>
      </c>
      <c r="AA284" s="31">
        <v>2</v>
      </c>
      <c r="AJ284" s="31">
        <v>143</v>
      </c>
      <c r="AO284" s="31">
        <v>156</v>
      </c>
      <c r="AQ284" s="31">
        <v>126</v>
      </c>
      <c r="AT284" s="31">
        <v>153</v>
      </c>
      <c r="DS284" s="31">
        <v>65</v>
      </c>
      <c r="DX284" s="31">
        <v>67</v>
      </c>
      <c r="DZ284" s="31">
        <v>58</v>
      </c>
      <c r="EC284" s="31">
        <v>69</v>
      </c>
      <c r="IQ284" s="31">
        <v>100</v>
      </c>
      <c r="IV284" s="31">
        <v>99</v>
      </c>
      <c r="IX284" s="31">
        <v>98</v>
      </c>
      <c r="JA284" s="31">
        <v>100</v>
      </c>
      <c r="LX284" s="31">
        <v>65</v>
      </c>
      <c r="LY284" s="31">
        <v>66</v>
      </c>
      <c r="LZ284" s="31">
        <v>72</v>
      </c>
      <c r="MA284" s="31">
        <v>71</v>
      </c>
      <c r="MB284" s="31">
        <v>60</v>
      </c>
      <c r="MC284" s="31">
        <v>92</v>
      </c>
      <c r="MD284" s="31">
        <v>74</v>
      </c>
      <c r="ME284" s="31">
        <v>97</v>
      </c>
      <c r="MF284" s="31">
        <v>79</v>
      </c>
      <c r="MG284" s="31">
        <v>75</v>
      </c>
      <c r="MH284" s="31">
        <v>78</v>
      </c>
      <c r="MI284" s="31">
        <v>87</v>
      </c>
      <c r="MJ284" s="31">
        <v>82</v>
      </c>
      <c r="PH284" s="31">
        <v>18</v>
      </c>
      <c r="PM284" s="31">
        <v>20</v>
      </c>
      <c r="PO284" s="31">
        <v>18</v>
      </c>
      <c r="PR284" s="31">
        <v>20</v>
      </c>
      <c r="SQ284" s="31">
        <v>98.2</v>
      </c>
      <c r="SV284" s="31">
        <v>98.3</v>
      </c>
      <c r="SX284" s="31">
        <v>98.1</v>
      </c>
      <c r="TA284" s="31">
        <v>98.1</v>
      </c>
      <c r="WR284" s="31">
        <v>0</v>
      </c>
      <c r="WW284" s="31">
        <v>0</v>
      </c>
      <c r="WY284" s="31">
        <v>0</v>
      </c>
      <c r="XB284" s="31">
        <v>0</v>
      </c>
      <c r="AAI284" s="82"/>
      <c r="AAJ284" s="83"/>
      <c r="AAO284" s="82"/>
      <c r="AAP284" s="83"/>
      <c r="AAU284" s="82"/>
      <c r="AAV284" s="83"/>
      <c r="AGM284" s="82"/>
      <c r="AGN284" s="83"/>
      <c r="AGS284" s="31">
        <v>0</v>
      </c>
      <c r="AGT284" s="31">
        <v>0</v>
      </c>
      <c r="AGU284" s="31">
        <v>0</v>
      </c>
      <c r="AGV284" s="31">
        <v>0</v>
      </c>
      <c r="AGW284" s="31">
        <v>0</v>
      </c>
      <c r="AGX284" s="31">
        <v>1</v>
      </c>
      <c r="AGY284" s="31">
        <v>0</v>
      </c>
      <c r="AGZ284" s="31">
        <v>0</v>
      </c>
      <c r="AHA284" s="31">
        <v>0</v>
      </c>
      <c r="AHB284" s="31">
        <v>0</v>
      </c>
      <c r="AHC284" s="31">
        <v>1</v>
      </c>
      <c r="AHD284" s="31">
        <v>0</v>
      </c>
      <c r="AHE284" s="31">
        <v>0</v>
      </c>
      <c r="AHF284" s="31">
        <v>0</v>
      </c>
      <c r="AHH284" s="31">
        <v>0</v>
      </c>
      <c r="AHI284" s="31">
        <v>0</v>
      </c>
      <c r="AHK284" s="31">
        <v>0</v>
      </c>
      <c r="AHL284" s="31">
        <v>0</v>
      </c>
      <c r="AHM284" s="31">
        <v>0</v>
      </c>
      <c r="AHN284" s="31">
        <v>0</v>
      </c>
      <c r="AHO284" s="31">
        <v>0</v>
      </c>
      <c r="AHP284" s="31">
        <v>0</v>
      </c>
      <c r="AHQ284" s="31">
        <v>0</v>
      </c>
      <c r="AHR284" s="31">
        <v>0</v>
      </c>
      <c r="AHV284" s="82"/>
      <c r="AHW284" s="83"/>
      <c r="AIB284" s="82"/>
      <c r="AIC284" s="83"/>
      <c r="AIH284" s="82"/>
      <c r="AII284" s="83"/>
      <c r="AIM284" s="31">
        <v>0</v>
      </c>
      <c r="AIN284" s="31">
        <v>0</v>
      </c>
      <c r="AIO284" s="31">
        <v>0</v>
      </c>
      <c r="AIT284" s="84"/>
      <c r="AIU284" s="83"/>
      <c r="AJB284" s="82"/>
      <c r="AJC284" s="83"/>
      <c r="AJH284" s="82"/>
      <c r="AJI284" s="83"/>
      <c r="AJN284" s="82"/>
      <c r="AJO284" s="83"/>
    </row>
    <row r="285" spans="1:951" s="1" customFormat="1">
      <c r="A285" s="1">
        <v>56</v>
      </c>
      <c r="B285" s="1">
        <v>1</v>
      </c>
      <c r="C285" s="1">
        <v>0</v>
      </c>
      <c r="Z285" s="1">
        <v>0</v>
      </c>
      <c r="AA285" s="1">
        <v>1</v>
      </c>
      <c r="AB285" s="1" t="s">
        <v>7834</v>
      </c>
      <c r="AC285" s="1">
        <v>0</v>
      </c>
      <c r="AE285" s="1">
        <v>0</v>
      </c>
      <c r="AG285" s="1">
        <v>0</v>
      </c>
      <c r="AGS285" s="1">
        <v>0</v>
      </c>
      <c r="AGT285" s="1">
        <v>0</v>
      </c>
      <c r="AGU285" s="1">
        <v>0</v>
      </c>
      <c r="AGV285" s="1">
        <v>0</v>
      </c>
      <c r="AGW285" s="1">
        <v>0</v>
      </c>
      <c r="AGX285" s="1">
        <v>0</v>
      </c>
      <c r="AGY285" s="1">
        <v>0</v>
      </c>
      <c r="AGZ285" s="1">
        <v>0</v>
      </c>
      <c r="AHA285" s="1">
        <v>0</v>
      </c>
      <c r="AHB285" s="1">
        <v>0</v>
      </c>
      <c r="AHC285" s="1">
        <v>1</v>
      </c>
      <c r="AHD285" s="1">
        <v>0</v>
      </c>
      <c r="AHE285" s="1">
        <v>0</v>
      </c>
      <c r="AHF285" s="1">
        <v>0</v>
      </c>
      <c r="AHH285" s="1">
        <v>0</v>
      </c>
      <c r="AHI285" s="1">
        <v>0</v>
      </c>
      <c r="AHK285" s="1">
        <v>0</v>
      </c>
      <c r="AHL285" s="1">
        <v>0</v>
      </c>
      <c r="AHM285" s="1">
        <v>0</v>
      </c>
      <c r="AHN285" s="1">
        <v>0</v>
      </c>
      <c r="AHO285" s="1">
        <v>0</v>
      </c>
      <c r="AHP285" s="1">
        <v>0</v>
      </c>
      <c r="AHQ285" s="1">
        <v>0</v>
      </c>
      <c r="AHR285" s="1">
        <v>1</v>
      </c>
      <c r="AIM285" s="1">
        <v>2</v>
      </c>
      <c r="AIN285" s="1">
        <v>0</v>
      </c>
      <c r="AIO285" s="1">
        <v>0</v>
      </c>
      <c r="AIP285" s="1">
        <v>1</v>
      </c>
      <c r="AIQ285" s="1">
        <v>1</v>
      </c>
      <c r="AIR285" s="1">
        <v>1</v>
      </c>
      <c r="AIS285" s="1">
        <v>1</v>
      </c>
      <c r="AIT285" s="3">
        <v>0</v>
      </c>
      <c r="AIV285" s="1">
        <v>1</v>
      </c>
      <c r="AIW285" s="1">
        <v>0</v>
      </c>
    </row>
    <row r="286" spans="1:951" s="1" customFormat="1">
      <c r="B286" s="1">
        <v>2</v>
      </c>
      <c r="C286" s="1">
        <v>1</v>
      </c>
      <c r="D286" s="1" t="s">
        <v>7835</v>
      </c>
      <c r="O286" s="1">
        <v>1</v>
      </c>
      <c r="Z286" s="1">
        <v>0</v>
      </c>
      <c r="AA286" s="1">
        <v>2</v>
      </c>
      <c r="AB286" s="1" t="s">
        <v>7836</v>
      </c>
      <c r="AC286" s="1">
        <v>5</v>
      </c>
      <c r="AD286" s="1">
        <v>0</v>
      </c>
      <c r="AE286" s="1">
        <v>1</v>
      </c>
      <c r="AF286" s="1">
        <v>0</v>
      </c>
      <c r="AG286" s="1">
        <v>0</v>
      </c>
      <c r="AI286" s="1">
        <v>106</v>
      </c>
      <c r="AJ286" s="1">
        <v>104</v>
      </c>
      <c r="DR286" s="1">
        <v>58</v>
      </c>
      <c r="DS286" s="1">
        <v>66</v>
      </c>
      <c r="HA286" s="1">
        <v>2</v>
      </c>
      <c r="HB286" s="1">
        <v>2</v>
      </c>
      <c r="HT286" s="1">
        <v>0</v>
      </c>
      <c r="HU286" s="1">
        <v>0</v>
      </c>
      <c r="IP286" s="1">
        <v>99</v>
      </c>
      <c r="IQ286" s="1">
        <v>98</v>
      </c>
      <c r="LX286" s="1">
        <v>80</v>
      </c>
      <c r="LY286" s="1">
        <v>78</v>
      </c>
      <c r="PG286" s="1">
        <v>18</v>
      </c>
      <c r="PH286" s="1">
        <v>14</v>
      </c>
      <c r="SP286" s="1">
        <v>97.8</v>
      </c>
      <c r="SQ286" s="1">
        <v>98</v>
      </c>
      <c r="VX286" s="1">
        <v>1</v>
      </c>
      <c r="VY286" s="1">
        <v>1</v>
      </c>
      <c r="WQ286" s="1">
        <v>0</v>
      </c>
      <c r="WR286" s="1">
        <v>0</v>
      </c>
      <c r="AGS286" s="1">
        <v>1</v>
      </c>
      <c r="AGT286" s="1">
        <v>0</v>
      </c>
      <c r="AGU286" s="1">
        <v>0</v>
      </c>
      <c r="AGV286" s="1">
        <v>1</v>
      </c>
      <c r="AGW286" s="1">
        <v>0</v>
      </c>
      <c r="AGX286" s="1">
        <v>0</v>
      </c>
      <c r="AGY286" s="1">
        <v>0</v>
      </c>
      <c r="AGZ286" s="1">
        <v>0</v>
      </c>
      <c r="AHA286" s="1">
        <v>0</v>
      </c>
      <c r="AHB286" s="1">
        <v>0</v>
      </c>
      <c r="AHC286" s="1">
        <v>1</v>
      </c>
      <c r="AHD286" s="1">
        <v>0</v>
      </c>
      <c r="AHE286" s="1">
        <v>0</v>
      </c>
      <c r="AHF286" s="1">
        <v>0</v>
      </c>
      <c r="AHH286" s="1">
        <v>0</v>
      </c>
      <c r="AHI286" s="1">
        <v>0</v>
      </c>
      <c r="AHK286" s="1">
        <v>0</v>
      </c>
      <c r="AHL286" s="1">
        <v>0</v>
      </c>
      <c r="AHM286" s="1">
        <v>0</v>
      </c>
      <c r="AHN286" s="1">
        <v>0</v>
      </c>
      <c r="AHO286" s="1">
        <v>0</v>
      </c>
      <c r="AHP286" s="1">
        <v>0</v>
      </c>
      <c r="AHQ286" s="1">
        <v>0</v>
      </c>
      <c r="AHR286" s="1">
        <v>1</v>
      </c>
      <c r="AIN286" s="1">
        <v>0</v>
      </c>
      <c r="AIO286" s="1">
        <v>0</v>
      </c>
      <c r="AIT286" s="3">
        <v>2</v>
      </c>
      <c r="AIV286" s="1">
        <v>0</v>
      </c>
      <c r="AIW286" s="1">
        <v>0</v>
      </c>
      <c r="AIX286" s="1">
        <v>21</v>
      </c>
      <c r="AIY286" s="1">
        <v>42</v>
      </c>
    </row>
    <row r="287" spans="1:951" s="18" customFormat="1">
      <c r="B287" s="18">
        <v>3</v>
      </c>
      <c r="C287" s="18">
        <v>0</v>
      </c>
      <c r="Z287" s="18">
        <v>0</v>
      </c>
      <c r="AA287" s="18">
        <v>2</v>
      </c>
      <c r="AB287" s="18" t="s">
        <v>7837</v>
      </c>
      <c r="AC287" s="18">
        <v>7</v>
      </c>
      <c r="AD287" s="18">
        <v>0</v>
      </c>
      <c r="AE287" s="18">
        <v>8</v>
      </c>
      <c r="AF287" s="18">
        <v>0</v>
      </c>
      <c r="AG287" s="18">
        <v>0</v>
      </c>
      <c r="AI287" s="18">
        <v>115</v>
      </c>
      <c r="AJ287" s="18">
        <v>110</v>
      </c>
      <c r="DR287" s="18">
        <v>72</v>
      </c>
      <c r="DS287" s="18">
        <v>68</v>
      </c>
      <c r="HA287" s="18">
        <v>2</v>
      </c>
      <c r="HB287" s="18">
        <v>0</v>
      </c>
      <c r="HT287" s="18">
        <v>0</v>
      </c>
      <c r="HU287" s="18">
        <v>0</v>
      </c>
      <c r="IP287" s="18">
        <v>99</v>
      </c>
      <c r="IQ287" s="18">
        <v>98</v>
      </c>
      <c r="LX287" s="18">
        <v>101</v>
      </c>
      <c r="LY287" s="18">
        <v>88</v>
      </c>
      <c r="PG287" s="18">
        <v>18</v>
      </c>
      <c r="PH287" s="18">
        <v>16</v>
      </c>
      <c r="SP287" s="18">
        <v>99.3</v>
      </c>
      <c r="SQ287" s="18">
        <v>99.2</v>
      </c>
      <c r="VX287" s="18">
        <v>1</v>
      </c>
      <c r="VY287" s="18">
        <v>1</v>
      </c>
      <c r="WQ287" s="18">
        <v>0</v>
      </c>
      <c r="WR287" s="18">
        <v>0</v>
      </c>
      <c r="AGS287" s="18">
        <v>1</v>
      </c>
      <c r="AGT287" s="18">
        <v>0</v>
      </c>
      <c r="AGU287" s="18">
        <v>0</v>
      </c>
      <c r="AGV287" s="18">
        <v>1</v>
      </c>
      <c r="AGW287" s="18">
        <v>0</v>
      </c>
      <c r="AGX287" s="18">
        <v>0</v>
      </c>
      <c r="AGY287" s="18">
        <v>0</v>
      </c>
      <c r="AGZ287" s="18">
        <v>0</v>
      </c>
      <c r="AHA287" s="18">
        <v>0</v>
      </c>
      <c r="AHB287" s="18">
        <v>0</v>
      </c>
      <c r="AHC287" s="18">
        <v>1</v>
      </c>
      <c r="AHD287" s="18">
        <v>0</v>
      </c>
      <c r="AHE287" s="18">
        <v>0</v>
      </c>
      <c r="AHF287" s="18">
        <v>0</v>
      </c>
      <c r="AHH287" s="18">
        <v>0</v>
      </c>
      <c r="AHI287" s="18">
        <v>0</v>
      </c>
      <c r="AHK287" s="18">
        <v>0</v>
      </c>
      <c r="AHL287" s="18">
        <v>0</v>
      </c>
      <c r="AHM287" s="18">
        <v>0</v>
      </c>
      <c r="AHN287" s="18">
        <v>0</v>
      </c>
      <c r="AHO287" s="18">
        <v>0</v>
      </c>
      <c r="AHP287" s="18">
        <v>0</v>
      </c>
      <c r="AHQ287" s="18">
        <v>0</v>
      </c>
      <c r="AHR287" s="18">
        <v>3</v>
      </c>
      <c r="AIN287" s="18">
        <v>0</v>
      </c>
      <c r="AIO287" s="18">
        <v>0</v>
      </c>
      <c r="AIT287" s="79">
        <v>2</v>
      </c>
      <c r="AIV287" s="18">
        <v>0</v>
      </c>
      <c r="AIW287" s="18">
        <v>0</v>
      </c>
      <c r="AIX287" s="18">
        <v>20</v>
      </c>
      <c r="AIY287" s="18">
        <v>40</v>
      </c>
    </row>
    <row r="288" spans="1:951" s="1" customFormat="1">
      <c r="A288" s="1">
        <v>57</v>
      </c>
      <c r="B288" s="1">
        <v>1</v>
      </c>
      <c r="C288" s="1">
        <v>0</v>
      </c>
      <c r="Z288" s="1">
        <v>0</v>
      </c>
      <c r="AA288" s="1">
        <v>2</v>
      </c>
      <c r="AB288" s="1" t="s">
        <v>7838</v>
      </c>
      <c r="AC288" s="1">
        <v>0</v>
      </c>
      <c r="AE288" s="1">
        <v>0</v>
      </c>
      <c r="AG288" s="1">
        <v>1</v>
      </c>
      <c r="AH288" s="1">
        <v>0</v>
      </c>
      <c r="AI288" s="1">
        <v>172</v>
      </c>
      <c r="DR288" s="1">
        <v>82</v>
      </c>
      <c r="HA288" s="1">
        <v>0</v>
      </c>
      <c r="HT288" s="1">
        <v>0</v>
      </c>
      <c r="IP288" s="1">
        <v>95</v>
      </c>
      <c r="LX288" s="1">
        <v>72</v>
      </c>
      <c r="PG288" s="1">
        <v>16</v>
      </c>
      <c r="SP288" s="1">
        <v>98.6</v>
      </c>
      <c r="VX288" s="1">
        <v>1</v>
      </c>
      <c r="WQ288" s="1">
        <v>0</v>
      </c>
      <c r="AGS288" s="1">
        <v>0</v>
      </c>
      <c r="AGT288" s="1">
        <v>0</v>
      </c>
      <c r="AGU288" s="1">
        <v>0</v>
      </c>
      <c r="AGV288" s="1">
        <v>0</v>
      </c>
      <c r="AGW288" s="1">
        <v>0</v>
      </c>
      <c r="AGX288" s="1">
        <v>0</v>
      </c>
      <c r="AGY288" s="1">
        <v>0</v>
      </c>
      <c r="AGZ288" s="1">
        <v>0</v>
      </c>
      <c r="AHA288" s="1">
        <v>0</v>
      </c>
      <c r="AHB288" s="1">
        <v>0</v>
      </c>
      <c r="AHC288" s="1">
        <v>1</v>
      </c>
      <c r="AHD288" s="1">
        <v>0</v>
      </c>
      <c r="AHE288" s="1">
        <v>0</v>
      </c>
      <c r="AHF288" s="1">
        <v>0</v>
      </c>
      <c r="AHH288" s="1">
        <v>0</v>
      </c>
      <c r="AHI288" s="1">
        <v>0</v>
      </c>
      <c r="AHK288" s="1">
        <v>0</v>
      </c>
      <c r="AHL288" s="1">
        <v>0</v>
      </c>
      <c r="AHM288" s="1">
        <v>0</v>
      </c>
      <c r="AHN288" s="1">
        <v>0</v>
      </c>
      <c r="AHO288" s="1">
        <v>0</v>
      </c>
      <c r="AHP288" s="1">
        <v>0</v>
      </c>
      <c r="AHQ288" s="1">
        <v>0</v>
      </c>
      <c r="AHR288" s="1">
        <v>0</v>
      </c>
      <c r="AIM288" s="1">
        <v>0</v>
      </c>
      <c r="AIN288" s="1">
        <v>0</v>
      </c>
      <c r="AIO288" s="1">
        <v>0</v>
      </c>
      <c r="AIP288" s="1">
        <v>1</v>
      </c>
      <c r="AIQ288" s="1">
        <v>1</v>
      </c>
      <c r="AIR288" s="1">
        <v>0</v>
      </c>
      <c r="AIS288" s="1">
        <v>1</v>
      </c>
      <c r="AIT288" s="3">
        <v>1</v>
      </c>
      <c r="AIU288" s="1">
        <v>0</v>
      </c>
      <c r="AIV288" s="1">
        <v>0</v>
      </c>
      <c r="AIW288" s="1">
        <v>0</v>
      </c>
      <c r="AIX288" s="1">
        <v>56</v>
      </c>
    </row>
    <row r="289" spans="1:951" s="1" customFormat="1">
      <c r="B289" s="1">
        <v>2</v>
      </c>
      <c r="C289" s="1">
        <v>0</v>
      </c>
      <c r="Z289" s="1">
        <v>0</v>
      </c>
      <c r="AA289" s="1">
        <v>2</v>
      </c>
      <c r="AB289" s="1" t="s">
        <v>7839</v>
      </c>
      <c r="AC289" s="1">
        <v>0</v>
      </c>
      <c r="AE289" s="1">
        <v>0</v>
      </c>
      <c r="AG289" s="1">
        <v>0</v>
      </c>
      <c r="AI289" s="1">
        <v>138</v>
      </c>
      <c r="AJ289" s="1">
        <v>130</v>
      </c>
      <c r="DR289" s="1">
        <v>40</v>
      </c>
      <c r="DS289" s="1">
        <v>58</v>
      </c>
      <c r="HA289" s="1">
        <v>0</v>
      </c>
      <c r="HB289" s="1">
        <v>0</v>
      </c>
      <c r="HT289" s="1">
        <v>0</v>
      </c>
      <c r="HU289" s="1">
        <v>0</v>
      </c>
      <c r="IP289" s="1">
        <v>98</v>
      </c>
      <c r="IQ289" s="1">
        <v>97</v>
      </c>
      <c r="LX289" s="1">
        <v>62</v>
      </c>
      <c r="LY289" s="1">
        <v>62</v>
      </c>
      <c r="PG289" s="1">
        <v>16</v>
      </c>
      <c r="PH289" s="1">
        <v>16</v>
      </c>
      <c r="SP289" s="1">
        <v>97.7</v>
      </c>
      <c r="SQ289" s="1">
        <v>98.2</v>
      </c>
      <c r="VX289" s="1">
        <v>1</v>
      </c>
      <c r="VY289" s="1">
        <v>1</v>
      </c>
      <c r="WQ289" s="1">
        <v>0</v>
      </c>
      <c r="WR289" s="1">
        <v>0</v>
      </c>
      <c r="AAY289" s="1">
        <v>20</v>
      </c>
      <c r="ABU289" s="1">
        <v>141</v>
      </c>
      <c r="ABX289" s="1">
        <v>5.3</v>
      </c>
      <c r="ACA289" s="1">
        <v>104</v>
      </c>
      <c r="ACD289" s="1">
        <v>8.5</v>
      </c>
      <c r="ACG289" s="1">
        <v>124</v>
      </c>
      <c r="ACQ289" s="1">
        <v>21</v>
      </c>
      <c r="ACT289" s="1">
        <v>1.33</v>
      </c>
      <c r="ACW289" s="1">
        <v>17</v>
      </c>
      <c r="AEN289" s="1">
        <v>10.1</v>
      </c>
      <c r="AEO289" s="1">
        <v>79</v>
      </c>
      <c r="AEQ289" s="1">
        <v>252</v>
      </c>
      <c r="AGS289" s="1">
        <v>1</v>
      </c>
      <c r="AGT289" s="1">
        <v>0</v>
      </c>
      <c r="AGU289" s="1">
        <v>0</v>
      </c>
      <c r="AGV289" s="1">
        <v>1</v>
      </c>
      <c r="AGW289" s="1">
        <v>0</v>
      </c>
      <c r="AGX289" s="1">
        <v>0</v>
      </c>
      <c r="AGY289" s="1">
        <v>0</v>
      </c>
      <c r="AGZ289" s="1">
        <v>2</v>
      </c>
      <c r="AHA289" s="1">
        <v>0</v>
      </c>
      <c r="AHB289" s="1">
        <v>0</v>
      </c>
      <c r="AHC289" s="1">
        <v>1</v>
      </c>
      <c r="AHD289" s="1">
        <v>0</v>
      </c>
      <c r="AHE289" s="1">
        <v>0</v>
      </c>
      <c r="AHF289" s="1">
        <v>0</v>
      </c>
      <c r="AHH289" s="1">
        <v>0</v>
      </c>
      <c r="AHI289" s="1">
        <v>0</v>
      </c>
      <c r="AHK289" s="1">
        <v>0</v>
      </c>
      <c r="AHL289" s="1">
        <v>0</v>
      </c>
      <c r="AHM289" s="1">
        <v>0</v>
      </c>
      <c r="AHN289" s="1">
        <v>0</v>
      </c>
      <c r="AHO289" s="1">
        <v>0</v>
      </c>
      <c r="AHP289" s="1">
        <v>0</v>
      </c>
      <c r="AHQ289" s="1">
        <v>0</v>
      </c>
      <c r="AHR289" s="1">
        <v>0</v>
      </c>
      <c r="AIM289" s="1">
        <v>0</v>
      </c>
      <c r="AIN289" s="1">
        <v>0</v>
      </c>
      <c r="AIO289" s="1">
        <v>0</v>
      </c>
      <c r="AIR289" s="1">
        <v>0</v>
      </c>
      <c r="AIT289" s="3">
        <v>1</v>
      </c>
      <c r="AIU289" s="1">
        <v>1</v>
      </c>
      <c r="AIV289" s="1">
        <v>0</v>
      </c>
      <c r="AIW289" s="1">
        <v>0</v>
      </c>
      <c r="AIX289" s="1">
        <v>52</v>
      </c>
      <c r="AJB289" s="1">
        <v>30</v>
      </c>
    </row>
    <row r="290" spans="1:951" s="1" customFormat="1">
      <c r="B290" s="1">
        <v>3</v>
      </c>
      <c r="C290" s="1">
        <v>0</v>
      </c>
      <c r="Z290" s="1">
        <v>0</v>
      </c>
      <c r="AA290" s="1">
        <v>2</v>
      </c>
      <c r="AB290" s="1" t="s">
        <v>7840</v>
      </c>
      <c r="AC290" s="1">
        <v>0</v>
      </c>
      <c r="AE290" s="1">
        <v>0</v>
      </c>
      <c r="AG290" s="1">
        <v>0</v>
      </c>
      <c r="AI290" s="1">
        <v>162</v>
      </c>
      <c r="AJ290" s="1">
        <v>122</v>
      </c>
      <c r="DR290" s="1">
        <v>84</v>
      </c>
      <c r="DS290" s="1">
        <v>64</v>
      </c>
      <c r="HA290" s="1">
        <v>2</v>
      </c>
      <c r="HB290" s="1">
        <v>0</v>
      </c>
      <c r="HT290" s="1">
        <v>0</v>
      </c>
      <c r="HU290" s="1">
        <v>0</v>
      </c>
      <c r="IP290" s="1">
        <v>97</v>
      </c>
      <c r="IQ290" s="1">
        <v>94</v>
      </c>
      <c r="LX290" s="1">
        <v>68</v>
      </c>
      <c r="LY290" s="1">
        <v>60</v>
      </c>
      <c r="PG290" s="1">
        <v>14</v>
      </c>
      <c r="PH290" s="1">
        <v>16</v>
      </c>
      <c r="SP290" s="1">
        <v>97.5</v>
      </c>
      <c r="SQ290" s="1">
        <v>97.3</v>
      </c>
      <c r="VX290" s="1">
        <v>1</v>
      </c>
      <c r="VY290" s="1">
        <v>1</v>
      </c>
      <c r="WQ290" s="1">
        <v>0</v>
      </c>
      <c r="WR290" s="1">
        <v>0</v>
      </c>
      <c r="AAY290" s="1">
        <v>22</v>
      </c>
      <c r="ABU290" s="1">
        <v>140</v>
      </c>
      <c r="ABX290" s="1">
        <v>5.0999999999999996</v>
      </c>
      <c r="ACA290" s="1">
        <v>104</v>
      </c>
      <c r="ACD290" s="1">
        <v>8.8000000000000007</v>
      </c>
      <c r="ACG290" s="1">
        <v>95</v>
      </c>
      <c r="ACQ290" s="1">
        <v>28</v>
      </c>
      <c r="ACT290" s="1">
        <v>1.27</v>
      </c>
      <c r="ACW290" s="1">
        <v>14</v>
      </c>
      <c r="AGS290" s="1">
        <v>1</v>
      </c>
      <c r="AGT290" s="1">
        <v>0</v>
      </c>
      <c r="AGU290" s="1">
        <v>0</v>
      </c>
      <c r="AGV290" s="1">
        <v>1</v>
      </c>
      <c r="AGW290" s="1">
        <v>0</v>
      </c>
      <c r="AGX290" s="1">
        <v>0</v>
      </c>
      <c r="AGY290" s="1">
        <v>0</v>
      </c>
      <c r="AGZ290" s="1">
        <v>1</v>
      </c>
      <c r="AHA290" s="1">
        <v>0</v>
      </c>
      <c r="AHB290" s="1">
        <v>0</v>
      </c>
      <c r="AHC290" s="1">
        <v>1</v>
      </c>
      <c r="AHD290" s="1">
        <v>0</v>
      </c>
      <c r="AHE290" s="1">
        <v>0</v>
      </c>
      <c r="AHF290" s="1">
        <v>0</v>
      </c>
      <c r="AHH290" s="1">
        <v>0</v>
      </c>
      <c r="AHI290" s="1">
        <v>0</v>
      </c>
      <c r="AHK290" s="1">
        <v>0</v>
      </c>
      <c r="AHL290" s="1">
        <v>0</v>
      </c>
      <c r="AHM290" s="1">
        <v>0</v>
      </c>
      <c r="AHN290" s="1">
        <v>0</v>
      </c>
      <c r="AHO290" s="1">
        <v>0</v>
      </c>
      <c r="AHP290" s="1">
        <v>0</v>
      </c>
      <c r="AHQ290" s="1">
        <v>0</v>
      </c>
      <c r="AHR290" s="1">
        <v>0</v>
      </c>
      <c r="AIM290" s="1">
        <v>0</v>
      </c>
      <c r="AIN290" s="1">
        <v>0</v>
      </c>
      <c r="AIO290" s="1">
        <v>0</v>
      </c>
      <c r="AIR290" s="1">
        <v>0</v>
      </c>
      <c r="AIT290" s="3">
        <v>2</v>
      </c>
      <c r="AIU290" s="1">
        <v>0</v>
      </c>
      <c r="AIV290" s="1">
        <v>0</v>
      </c>
      <c r="AIW290" s="1">
        <v>0</v>
      </c>
      <c r="AIX290" s="1">
        <v>50</v>
      </c>
      <c r="AIY290" s="1">
        <v>28</v>
      </c>
    </row>
    <row r="291" spans="1:951" s="80" customFormat="1">
      <c r="B291" s="80">
        <v>4</v>
      </c>
      <c r="C291" s="80">
        <v>0</v>
      </c>
      <c r="Z291" s="80">
        <v>0</v>
      </c>
      <c r="AA291" s="80">
        <v>2</v>
      </c>
      <c r="AB291" s="80" t="s">
        <v>7841</v>
      </c>
      <c r="AC291" s="80">
        <v>1</v>
      </c>
      <c r="AD291" s="80">
        <v>0</v>
      </c>
      <c r="AE291" s="80">
        <v>0</v>
      </c>
      <c r="AG291" s="80">
        <v>0</v>
      </c>
      <c r="AI291" s="80">
        <v>120</v>
      </c>
      <c r="DR291" s="80">
        <v>70</v>
      </c>
      <c r="HA291" s="80">
        <v>0</v>
      </c>
      <c r="HT291" s="80">
        <v>0</v>
      </c>
      <c r="IP291" s="80">
        <v>98</v>
      </c>
      <c r="LX291" s="80">
        <v>60</v>
      </c>
      <c r="PG291" s="80">
        <v>16</v>
      </c>
      <c r="SP291" s="80">
        <v>96.8</v>
      </c>
      <c r="VX291" s="80">
        <v>1</v>
      </c>
      <c r="WQ291" s="80">
        <v>0</v>
      </c>
      <c r="AGS291" s="80">
        <v>0</v>
      </c>
      <c r="AGT291" s="80">
        <v>0</v>
      </c>
      <c r="AGU291" s="80">
        <v>0</v>
      </c>
      <c r="AGV291" s="80">
        <v>0</v>
      </c>
      <c r="AGW291" s="80">
        <v>0</v>
      </c>
      <c r="AGX291" s="80">
        <v>0</v>
      </c>
      <c r="AGY291" s="80">
        <v>0</v>
      </c>
      <c r="AGZ291" s="80">
        <v>0</v>
      </c>
      <c r="AHA291" s="80">
        <v>0</v>
      </c>
      <c r="AHB291" s="80">
        <v>0</v>
      </c>
      <c r="AHC291" s="80">
        <v>1</v>
      </c>
      <c r="AHD291" s="80">
        <v>0</v>
      </c>
      <c r="AHE291" s="80">
        <v>0</v>
      </c>
      <c r="AHF291" s="80">
        <v>0</v>
      </c>
      <c r="AHH291" s="80">
        <v>0</v>
      </c>
      <c r="AHI291" s="80">
        <v>0</v>
      </c>
      <c r="AHK291" s="80">
        <v>0</v>
      </c>
      <c r="AHL291" s="80">
        <v>0</v>
      </c>
      <c r="AHM291" s="80">
        <v>0</v>
      </c>
      <c r="AHN291" s="80">
        <v>0</v>
      </c>
      <c r="AHO291" s="80">
        <v>0</v>
      </c>
      <c r="AHP291" s="80">
        <v>0</v>
      </c>
      <c r="AHQ291" s="80">
        <v>0</v>
      </c>
      <c r="AHR291" s="80">
        <v>0</v>
      </c>
      <c r="AIM291" s="80">
        <v>0</v>
      </c>
      <c r="AIN291" s="80">
        <v>0</v>
      </c>
      <c r="AIO291" s="80">
        <v>0</v>
      </c>
      <c r="AIR291" s="80">
        <v>0</v>
      </c>
      <c r="AIT291" s="86">
        <v>0</v>
      </c>
      <c r="AIU291" s="80">
        <v>1</v>
      </c>
      <c r="AIV291" s="80">
        <v>0</v>
      </c>
      <c r="AIW291" s="80">
        <v>0</v>
      </c>
      <c r="AJB291" s="80">
        <v>29</v>
      </c>
    </row>
    <row r="292" spans="1:951" s="1" customFormat="1">
      <c r="A292" s="1">
        <v>58</v>
      </c>
      <c r="B292" s="1">
        <v>1</v>
      </c>
      <c r="C292" s="1">
        <v>1</v>
      </c>
      <c r="D292" s="1" t="s">
        <v>3384</v>
      </c>
      <c r="E292" s="1" t="s">
        <v>3310</v>
      </c>
      <c r="F292" s="1" t="s">
        <v>3225</v>
      </c>
      <c r="G292" s="1" t="s">
        <v>7842</v>
      </c>
      <c r="O292" s="1">
        <v>0</v>
      </c>
      <c r="P292" s="1">
        <v>0</v>
      </c>
      <c r="Q292" s="1">
        <v>0</v>
      </c>
      <c r="R292" s="1">
        <v>0</v>
      </c>
      <c r="Z292" s="1">
        <v>0</v>
      </c>
      <c r="AA292" s="1">
        <v>1</v>
      </c>
      <c r="AB292" s="1" t="s">
        <v>7843</v>
      </c>
      <c r="AC292" s="1">
        <v>0</v>
      </c>
      <c r="AE292" s="1">
        <v>0</v>
      </c>
      <c r="AG292" s="1">
        <v>0</v>
      </c>
      <c r="AI292" s="1">
        <v>118</v>
      </c>
      <c r="DR292" s="1">
        <v>74</v>
      </c>
      <c r="HA292" s="1">
        <v>0</v>
      </c>
      <c r="HT292" s="1">
        <v>0</v>
      </c>
      <c r="IP292" s="1">
        <v>99.5</v>
      </c>
      <c r="LX292" s="1">
        <v>94</v>
      </c>
      <c r="PG292" s="1">
        <v>22</v>
      </c>
      <c r="SP292" s="1">
        <v>97.5</v>
      </c>
      <c r="VX292" s="1">
        <v>0</v>
      </c>
      <c r="WQ292" s="1">
        <v>0</v>
      </c>
      <c r="AAB292" s="1">
        <v>0</v>
      </c>
      <c r="AGS292" s="1">
        <v>0</v>
      </c>
      <c r="AGT292" s="1">
        <v>0</v>
      </c>
      <c r="AGU292" s="1">
        <v>0</v>
      </c>
      <c r="AGV292" s="1">
        <v>0</v>
      </c>
      <c r="AGW292" s="1">
        <v>0</v>
      </c>
      <c r="AGX292" s="1">
        <v>0</v>
      </c>
      <c r="AGY292" s="1">
        <v>0</v>
      </c>
      <c r="AGZ292" s="1">
        <v>0</v>
      </c>
      <c r="AHA292" s="1">
        <v>0</v>
      </c>
      <c r="AHB292" s="1">
        <v>0</v>
      </c>
      <c r="AHC292" s="1">
        <v>1</v>
      </c>
      <c r="AHD292" s="1">
        <v>0</v>
      </c>
      <c r="AHE292" s="1">
        <v>0</v>
      </c>
      <c r="AHF292" s="1">
        <v>0</v>
      </c>
      <c r="AHH292" s="1">
        <v>0</v>
      </c>
      <c r="AHI292" s="1">
        <v>0</v>
      </c>
      <c r="AHK292" s="1">
        <v>0</v>
      </c>
      <c r="AHL292" s="1">
        <v>0</v>
      </c>
      <c r="AHM292" s="1">
        <v>0</v>
      </c>
      <c r="AHN292" s="1">
        <v>0</v>
      </c>
      <c r="AHO292" s="1">
        <v>0</v>
      </c>
      <c r="AHP292" s="1">
        <v>0</v>
      </c>
      <c r="AHQ292" s="1">
        <v>0</v>
      </c>
      <c r="AHR292" s="1">
        <v>4</v>
      </c>
      <c r="AIM292" s="1">
        <v>2</v>
      </c>
      <c r="AIN292" s="1">
        <v>0</v>
      </c>
      <c r="AIO292" s="1">
        <v>0</v>
      </c>
      <c r="AIP292" s="1">
        <v>1</v>
      </c>
      <c r="AIQ292" s="1">
        <v>1</v>
      </c>
      <c r="AIR292" s="1">
        <v>1</v>
      </c>
      <c r="AIS292" s="1">
        <v>1</v>
      </c>
      <c r="AIT292" s="3">
        <v>1</v>
      </c>
      <c r="AIU292" s="1">
        <v>0</v>
      </c>
      <c r="AIV292" s="1">
        <v>0</v>
      </c>
      <c r="AIW292" s="1">
        <v>0</v>
      </c>
      <c r="AIX292" s="1">
        <v>43</v>
      </c>
    </row>
    <row r="293" spans="1:951" s="1" customFormat="1">
      <c r="B293" s="1">
        <v>2</v>
      </c>
      <c r="C293" s="1">
        <v>0</v>
      </c>
      <c r="Z293" s="1">
        <v>0</v>
      </c>
      <c r="AA293" s="1">
        <v>1</v>
      </c>
      <c r="AB293" s="1" t="s">
        <v>7844</v>
      </c>
      <c r="AC293" s="1">
        <v>0</v>
      </c>
      <c r="AE293" s="1">
        <v>1</v>
      </c>
      <c r="AF293" s="1">
        <v>0</v>
      </c>
      <c r="AG293" s="1">
        <v>0</v>
      </c>
      <c r="AI293" s="1">
        <v>140</v>
      </c>
      <c r="AJ293" s="1">
        <v>128</v>
      </c>
      <c r="AK293" s="1">
        <v>124</v>
      </c>
      <c r="AL293" s="1">
        <v>118</v>
      </c>
      <c r="AM293" s="1">
        <v>118</v>
      </c>
      <c r="AN293" s="1">
        <v>116</v>
      </c>
      <c r="AO293" s="1">
        <v>118</v>
      </c>
      <c r="DR293" s="1">
        <v>90</v>
      </c>
      <c r="DS293" s="1">
        <v>80</v>
      </c>
      <c r="DT293" s="1">
        <v>78</v>
      </c>
      <c r="DU293" s="1">
        <v>72</v>
      </c>
      <c r="DV293" s="1">
        <v>72</v>
      </c>
      <c r="DW293" s="1">
        <v>78</v>
      </c>
      <c r="DX293" s="1">
        <v>72</v>
      </c>
      <c r="HA293" s="1">
        <v>0</v>
      </c>
      <c r="HB293" s="1">
        <v>0</v>
      </c>
      <c r="HD293" s="1">
        <v>0</v>
      </c>
      <c r="HE293" s="1">
        <v>0</v>
      </c>
      <c r="HF293" s="1">
        <v>0</v>
      </c>
      <c r="HG293" s="1">
        <v>0</v>
      </c>
      <c r="HT293" s="1">
        <v>0</v>
      </c>
      <c r="HU293" s="1">
        <v>0</v>
      </c>
      <c r="HW293" s="1">
        <v>0</v>
      </c>
      <c r="HX293" s="1">
        <v>0</v>
      </c>
      <c r="HY293" s="1">
        <v>0</v>
      </c>
      <c r="HZ293" s="1">
        <v>0</v>
      </c>
      <c r="IP293" s="1">
        <v>95</v>
      </c>
      <c r="IQ293" s="1">
        <v>97</v>
      </c>
      <c r="IR293" s="1">
        <v>97</v>
      </c>
      <c r="IS293" s="1">
        <v>97</v>
      </c>
      <c r="IT293" s="1">
        <v>97</v>
      </c>
      <c r="IU293" s="1">
        <v>97</v>
      </c>
      <c r="IV293" s="1">
        <v>97</v>
      </c>
      <c r="LX293" s="1">
        <v>84</v>
      </c>
      <c r="LY293" s="1">
        <v>84</v>
      </c>
      <c r="LZ293" s="1">
        <v>87</v>
      </c>
      <c r="MA293" s="1">
        <v>68</v>
      </c>
      <c r="MB293" s="1">
        <v>68</v>
      </c>
      <c r="MC293" s="1">
        <v>68</v>
      </c>
      <c r="MD293" s="1">
        <v>72</v>
      </c>
      <c r="PG293" s="1">
        <v>20</v>
      </c>
      <c r="PH293" s="1">
        <v>20</v>
      </c>
      <c r="PJ293" s="1">
        <v>18</v>
      </c>
      <c r="PK293" s="1">
        <v>18</v>
      </c>
      <c r="PM293" s="1">
        <v>18</v>
      </c>
      <c r="SP293" s="1">
        <v>99.3</v>
      </c>
      <c r="SS293" s="1">
        <v>97.1</v>
      </c>
      <c r="ST293" s="1">
        <v>97.1</v>
      </c>
      <c r="VX293" s="1">
        <v>0</v>
      </c>
      <c r="WA293" s="1">
        <v>0</v>
      </c>
      <c r="WB293" s="1">
        <v>0</v>
      </c>
      <c r="WQ293" s="1">
        <v>0</v>
      </c>
      <c r="WR293" s="1">
        <v>0</v>
      </c>
      <c r="WT293" s="1">
        <v>0</v>
      </c>
      <c r="WU293" s="1">
        <v>0</v>
      </c>
      <c r="WV293" s="1">
        <v>0</v>
      </c>
      <c r="WW293" s="1">
        <v>0</v>
      </c>
      <c r="AAB293" s="1">
        <v>1</v>
      </c>
      <c r="AAC293" s="1">
        <v>1</v>
      </c>
      <c r="AGS293" s="1">
        <v>0</v>
      </c>
      <c r="AGT293" s="1">
        <v>0</v>
      </c>
      <c r="AGU293" s="1">
        <v>0</v>
      </c>
      <c r="AGV293" s="1">
        <v>0</v>
      </c>
      <c r="AGW293" s="1">
        <v>0</v>
      </c>
      <c r="AGX293" s="1">
        <v>0</v>
      </c>
      <c r="AGY293" s="1">
        <v>0</v>
      </c>
      <c r="AGZ293" s="1">
        <v>0</v>
      </c>
      <c r="AHA293" s="1">
        <v>0</v>
      </c>
      <c r="AHB293" s="1">
        <v>0</v>
      </c>
      <c r="AHC293" s="1">
        <v>1</v>
      </c>
      <c r="AHD293" s="1">
        <v>0</v>
      </c>
      <c r="AHE293" s="1">
        <v>0</v>
      </c>
      <c r="AHF293" s="1">
        <v>0</v>
      </c>
      <c r="AHH293" s="1">
        <v>0</v>
      </c>
      <c r="AHI293" s="1">
        <v>0</v>
      </c>
      <c r="AHK293" s="1">
        <v>0</v>
      </c>
      <c r="AHL293" s="1">
        <v>0</v>
      </c>
      <c r="AHM293" s="1">
        <v>0</v>
      </c>
      <c r="AHN293" s="1">
        <v>0</v>
      </c>
      <c r="AHO293" s="1">
        <v>0</v>
      </c>
      <c r="AHP293" s="1">
        <v>0</v>
      </c>
      <c r="AHQ293" s="1">
        <v>0</v>
      </c>
      <c r="AHR293" s="1">
        <v>7</v>
      </c>
      <c r="AIN293" s="1">
        <v>0</v>
      </c>
      <c r="AIO293" s="1">
        <v>0</v>
      </c>
      <c r="AIT293" s="3">
        <v>1</v>
      </c>
      <c r="AIU293" s="1">
        <v>1</v>
      </c>
      <c r="AIV293" s="1">
        <v>0</v>
      </c>
      <c r="AIW293" s="1">
        <v>0</v>
      </c>
      <c r="AIX293" s="1">
        <v>23</v>
      </c>
      <c r="AJB293" s="1">
        <v>25</v>
      </c>
    </row>
    <row r="294" spans="1:951" s="80" customFormat="1">
      <c r="B294" s="80">
        <v>3</v>
      </c>
      <c r="C294" s="80">
        <v>0</v>
      </c>
      <c r="Z294" s="80">
        <v>0</v>
      </c>
      <c r="AA294" s="80">
        <v>2</v>
      </c>
      <c r="AB294" s="80" t="s">
        <v>7845</v>
      </c>
      <c r="AC294" s="80">
        <v>0</v>
      </c>
      <c r="AE294" s="80">
        <v>0</v>
      </c>
      <c r="AG294" s="80">
        <v>0</v>
      </c>
      <c r="AI294" s="80">
        <v>142</v>
      </c>
      <c r="DR294" s="80">
        <v>88</v>
      </c>
      <c r="HA294" s="80">
        <v>0</v>
      </c>
      <c r="HT294" s="80">
        <v>0</v>
      </c>
      <c r="IP294" s="80">
        <v>95.5</v>
      </c>
      <c r="LX294" s="80">
        <v>82</v>
      </c>
      <c r="PG294" s="80">
        <v>18</v>
      </c>
      <c r="SP294" s="80">
        <v>98.3</v>
      </c>
      <c r="VX294" s="80">
        <v>0</v>
      </c>
      <c r="WQ294" s="80">
        <v>0</v>
      </c>
      <c r="AAB294" s="80">
        <v>0</v>
      </c>
      <c r="AGS294" s="80">
        <v>0</v>
      </c>
      <c r="AGT294" s="80">
        <v>0</v>
      </c>
      <c r="AGU294" s="80">
        <v>0</v>
      </c>
      <c r="AGV294" s="80">
        <v>0</v>
      </c>
      <c r="AGW294" s="80">
        <v>0</v>
      </c>
      <c r="AGX294" s="80">
        <v>0</v>
      </c>
      <c r="AGY294" s="80">
        <v>0</v>
      </c>
      <c r="AGZ294" s="80">
        <v>0</v>
      </c>
      <c r="AHA294" s="80">
        <v>0</v>
      </c>
      <c r="AHB294" s="80">
        <v>0</v>
      </c>
      <c r="AHC294" s="80">
        <v>1</v>
      </c>
      <c r="AHD294" s="80">
        <v>0</v>
      </c>
      <c r="AHE294" s="80">
        <v>0</v>
      </c>
      <c r="AHF294" s="80">
        <v>0</v>
      </c>
      <c r="AHH294" s="80">
        <v>0</v>
      </c>
      <c r="AHI294" s="80">
        <v>0</v>
      </c>
      <c r="AHK294" s="80">
        <v>0</v>
      </c>
      <c r="AHL294" s="80">
        <v>0</v>
      </c>
      <c r="AHM294" s="80">
        <v>0</v>
      </c>
      <c r="AHN294" s="80">
        <v>0</v>
      </c>
      <c r="AHO294" s="80">
        <v>0</v>
      </c>
      <c r="AHP294" s="80">
        <v>0</v>
      </c>
      <c r="AHQ294" s="80">
        <v>0</v>
      </c>
      <c r="AHR294" s="80">
        <v>4</v>
      </c>
      <c r="AIN294" s="80">
        <v>0</v>
      </c>
      <c r="AIO294" s="80">
        <v>0</v>
      </c>
      <c r="AIT294" s="86">
        <v>1</v>
      </c>
      <c r="AIU294" s="80">
        <v>0</v>
      </c>
      <c r="AIV294" s="80">
        <v>0</v>
      </c>
      <c r="AIW294" s="80">
        <v>0</v>
      </c>
      <c r="AIX294" s="80">
        <v>20</v>
      </c>
    </row>
    <row r="295" spans="1:951" s="14" customFormat="1">
      <c r="A295" s="14">
        <v>59</v>
      </c>
      <c r="B295" s="14">
        <v>1</v>
      </c>
      <c r="C295" s="14">
        <v>1</v>
      </c>
      <c r="D295" s="14" t="s">
        <v>7846</v>
      </c>
      <c r="F295" s="63"/>
      <c r="O295" s="14">
        <v>1</v>
      </c>
      <c r="Z295" s="14">
        <v>0</v>
      </c>
      <c r="AA295" s="14">
        <v>1</v>
      </c>
      <c r="AB295" s="14" t="s">
        <v>7847</v>
      </c>
      <c r="AI295" s="14">
        <v>169</v>
      </c>
      <c r="AJ295" s="14">
        <v>192</v>
      </c>
      <c r="AK295" s="14">
        <v>174</v>
      </c>
      <c r="AL295" s="14">
        <v>167</v>
      </c>
      <c r="AM295" s="14">
        <v>146</v>
      </c>
      <c r="AN295" s="14">
        <v>134</v>
      </c>
      <c r="DR295" s="14">
        <v>72</v>
      </c>
      <c r="DS295" s="14">
        <v>79</v>
      </c>
      <c r="DT295" s="14">
        <v>74</v>
      </c>
      <c r="DU295" s="14">
        <v>74</v>
      </c>
      <c r="DV295" s="14">
        <v>70</v>
      </c>
      <c r="DW295" s="14">
        <v>54</v>
      </c>
      <c r="IP295" s="14">
        <v>94</v>
      </c>
      <c r="IQ295" s="14">
        <v>97</v>
      </c>
      <c r="IR295" s="14">
        <v>95</v>
      </c>
      <c r="IS295" s="14">
        <v>98</v>
      </c>
      <c r="IT295" s="14">
        <v>97</v>
      </c>
      <c r="IU295" s="14">
        <v>96</v>
      </c>
      <c r="IV295" s="14">
        <v>95</v>
      </c>
      <c r="LX295" s="14">
        <v>42</v>
      </c>
      <c r="LY295" s="14">
        <v>48</v>
      </c>
      <c r="MA295" s="14">
        <v>45</v>
      </c>
      <c r="MB295" s="14">
        <v>49</v>
      </c>
      <c r="MC295" s="14">
        <v>53</v>
      </c>
      <c r="MD295" s="14">
        <v>58</v>
      </c>
      <c r="PH295" s="14">
        <v>20</v>
      </c>
      <c r="PI295" s="14">
        <v>20</v>
      </c>
      <c r="PJ295" s="14">
        <v>18</v>
      </c>
      <c r="PK295" s="14">
        <v>18</v>
      </c>
      <c r="PL295" s="14">
        <v>18</v>
      </c>
      <c r="SQ295" s="14">
        <v>98</v>
      </c>
      <c r="SR295" s="14">
        <v>98.1</v>
      </c>
      <c r="SS295" s="14">
        <v>97.4</v>
      </c>
      <c r="ST295" s="14">
        <v>97.8</v>
      </c>
      <c r="SU295" s="14">
        <v>98.5</v>
      </c>
      <c r="WR295" s="14">
        <v>0</v>
      </c>
      <c r="WS295" s="14">
        <v>0</v>
      </c>
      <c r="WT295" s="14">
        <v>0</v>
      </c>
      <c r="WU295" s="14">
        <v>0</v>
      </c>
      <c r="WV295" s="14">
        <v>0</v>
      </c>
      <c r="AAI295" s="63"/>
      <c r="AAO295" s="63"/>
      <c r="AAU295" s="63"/>
      <c r="ACG295" s="14">
        <v>119</v>
      </c>
      <c r="ACH295" s="14">
        <v>119</v>
      </c>
      <c r="ACI295" s="14">
        <v>156</v>
      </c>
      <c r="ACJ295" s="14">
        <v>93</v>
      </c>
      <c r="ADP295" s="14" t="s">
        <v>5851</v>
      </c>
      <c r="ADX295" s="14">
        <v>7.38</v>
      </c>
      <c r="ADY295" s="14">
        <v>53</v>
      </c>
      <c r="AGM295" s="63"/>
      <c r="AGS295" s="14">
        <v>1</v>
      </c>
      <c r="AGT295" s="14">
        <v>0</v>
      </c>
      <c r="AGU295" s="14">
        <v>1</v>
      </c>
      <c r="AGV295" s="14">
        <v>0</v>
      </c>
      <c r="AGW295" s="14">
        <v>0</v>
      </c>
      <c r="AGX295" s="14">
        <v>0</v>
      </c>
      <c r="AGY295" s="14">
        <v>1</v>
      </c>
      <c r="AGZ295" s="14">
        <v>4</v>
      </c>
      <c r="AHA295" s="14">
        <v>0</v>
      </c>
      <c r="AHB295" s="14">
        <v>0</v>
      </c>
      <c r="AHC295" s="14">
        <v>1</v>
      </c>
      <c r="AHD295" s="14">
        <v>0</v>
      </c>
      <c r="AHE295" s="14">
        <v>0</v>
      </c>
      <c r="AHF295" s="14">
        <v>0</v>
      </c>
      <c r="AHH295" s="14">
        <v>0</v>
      </c>
      <c r="AHI295" s="14">
        <v>0</v>
      </c>
      <c r="AHK295" s="14">
        <v>0</v>
      </c>
      <c r="AHL295" s="14">
        <v>0</v>
      </c>
      <c r="AHM295" s="14">
        <v>0</v>
      </c>
      <c r="AHN295" s="14">
        <v>0</v>
      </c>
      <c r="AHO295" s="14">
        <v>0</v>
      </c>
      <c r="AHP295" s="14">
        <v>0</v>
      </c>
      <c r="AHQ295" s="14">
        <v>0</v>
      </c>
      <c r="AHR295" s="14">
        <v>0</v>
      </c>
      <c r="AHV295" s="63"/>
      <c r="AIB295" s="63"/>
      <c r="AIH295" s="63"/>
      <c r="AIM295" s="14">
        <v>0</v>
      </c>
      <c r="AIN295" s="14">
        <v>0</v>
      </c>
      <c r="AIO295" s="14">
        <v>0</v>
      </c>
      <c r="AIT295" s="60"/>
      <c r="AJB295" s="63"/>
      <c r="AJH295" s="63"/>
      <c r="AJN295" s="63"/>
    </row>
    <row r="296" spans="1:951" s="31" customFormat="1">
      <c r="B296" s="31">
        <v>2</v>
      </c>
      <c r="C296" s="31">
        <v>1</v>
      </c>
      <c r="D296" s="31" t="s">
        <v>7848</v>
      </c>
      <c r="E296" s="31" t="s">
        <v>7849</v>
      </c>
      <c r="F296" s="82" t="s">
        <v>5913</v>
      </c>
      <c r="G296" s="83" t="s">
        <v>7850</v>
      </c>
      <c r="O296" s="31">
        <v>1</v>
      </c>
      <c r="P296" s="31">
        <v>0</v>
      </c>
      <c r="Q296" s="31">
        <v>1</v>
      </c>
      <c r="R296" s="31">
        <v>0</v>
      </c>
      <c r="Z296" s="31">
        <v>0</v>
      </c>
      <c r="AA296" s="31">
        <v>2</v>
      </c>
      <c r="AB296" s="83" t="s">
        <v>7851</v>
      </c>
      <c r="AI296" s="31">
        <v>162</v>
      </c>
      <c r="AL296" s="31">
        <v>150</v>
      </c>
      <c r="AO296" s="31">
        <v>148</v>
      </c>
      <c r="AS296" s="31">
        <v>130</v>
      </c>
      <c r="AZ296" s="31">
        <v>148</v>
      </c>
      <c r="DR296" s="31">
        <v>64</v>
      </c>
      <c r="DU296" s="31">
        <v>68</v>
      </c>
      <c r="DX296" s="31">
        <v>70</v>
      </c>
      <c r="EB296" s="31">
        <v>68</v>
      </c>
      <c r="EI296" s="31">
        <v>70</v>
      </c>
      <c r="IP296" s="31">
        <v>92</v>
      </c>
      <c r="IQ296" s="31">
        <v>94</v>
      </c>
      <c r="IR296" s="31">
        <v>94</v>
      </c>
      <c r="IS296" s="31">
        <v>95</v>
      </c>
      <c r="IT296" s="31">
        <v>95</v>
      </c>
      <c r="IU296" s="31">
        <v>88</v>
      </c>
      <c r="IV296" s="31">
        <v>97</v>
      </c>
      <c r="IW296" s="31">
        <v>95</v>
      </c>
      <c r="IX296" s="31">
        <v>95</v>
      </c>
      <c r="IY296" s="31">
        <v>97</v>
      </c>
      <c r="IZ296" s="31">
        <v>96</v>
      </c>
      <c r="JA296" s="31">
        <v>97</v>
      </c>
      <c r="JC296" s="31">
        <v>98</v>
      </c>
      <c r="JD296" s="31">
        <v>98</v>
      </c>
      <c r="JE296" s="31">
        <v>97</v>
      </c>
      <c r="JG296" s="31">
        <v>96</v>
      </c>
      <c r="LX296" s="31">
        <v>48</v>
      </c>
      <c r="LY296" s="31">
        <v>49</v>
      </c>
      <c r="LZ296" s="31">
        <v>49</v>
      </c>
      <c r="MA296" s="31">
        <v>55</v>
      </c>
      <c r="MB296" s="31">
        <v>54</v>
      </c>
      <c r="MC296" s="31">
        <v>46</v>
      </c>
      <c r="MD296" s="31">
        <v>45</v>
      </c>
      <c r="ME296" s="31">
        <v>52</v>
      </c>
      <c r="MF296" s="31">
        <v>61</v>
      </c>
      <c r="MG296" s="31">
        <v>54</v>
      </c>
      <c r="MH296" s="31">
        <v>53</v>
      </c>
      <c r="MI296" s="31">
        <v>56</v>
      </c>
      <c r="MJ296" s="31">
        <v>48</v>
      </c>
      <c r="MK296" s="31">
        <v>47</v>
      </c>
      <c r="ML296" s="31">
        <v>48</v>
      </c>
      <c r="MM296" s="31">
        <v>52</v>
      </c>
      <c r="MN296" s="31">
        <v>58</v>
      </c>
      <c r="MO296" s="31">
        <v>50</v>
      </c>
      <c r="PG296" s="31">
        <v>18</v>
      </c>
      <c r="PJ296" s="31">
        <v>18</v>
      </c>
      <c r="PM296" s="31">
        <v>18</v>
      </c>
      <c r="PO296" s="31">
        <v>18</v>
      </c>
      <c r="PQ296" s="31">
        <v>18</v>
      </c>
      <c r="PS296" s="31">
        <v>18</v>
      </c>
      <c r="PX296" s="31">
        <v>12</v>
      </c>
      <c r="SP296" s="31">
        <v>98.1</v>
      </c>
      <c r="SS296" s="31">
        <v>98.1</v>
      </c>
      <c r="SV296" s="31">
        <v>98</v>
      </c>
      <c r="SZ296" s="31">
        <v>98</v>
      </c>
      <c r="TG296" s="31">
        <v>97.5</v>
      </c>
      <c r="WQ296" s="31">
        <v>0</v>
      </c>
      <c r="WT296" s="31">
        <v>0</v>
      </c>
      <c r="WW296" s="31">
        <v>0</v>
      </c>
      <c r="XA296" s="31">
        <v>0</v>
      </c>
      <c r="XH296" s="31">
        <v>0</v>
      </c>
      <c r="AAI296" s="82"/>
      <c r="AAJ296" s="83"/>
      <c r="AAO296" s="82"/>
      <c r="AAP296" s="83"/>
      <c r="AAU296" s="82"/>
      <c r="AAV296" s="83"/>
      <c r="AAY296" s="31">
        <v>30</v>
      </c>
      <c r="ABB296" s="31">
        <v>12.7</v>
      </c>
      <c r="ABE296" s="31">
        <v>40</v>
      </c>
      <c r="ABM296" s="31">
        <v>11.29</v>
      </c>
      <c r="ABO296" s="31">
        <v>240</v>
      </c>
      <c r="ABU296" s="31">
        <v>140</v>
      </c>
      <c r="ABX296" s="31">
        <v>3.7</v>
      </c>
      <c r="ACA296" s="31">
        <v>101</v>
      </c>
      <c r="ACD296" s="31">
        <v>9.1</v>
      </c>
      <c r="ACG296" s="31">
        <v>108</v>
      </c>
      <c r="ACH296" s="31">
        <v>118</v>
      </c>
      <c r="ACI296" s="31">
        <v>279</v>
      </c>
      <c r="ACQ296" s="31">
        <v>13</v>
      </c>
      <c r="ACT296" s="31">
        <v>1.1399999999999999</v>
      </c>
      <c r="ACW296" s="31">
        <v>9</v>
      </c>
      <c r="ADR296" s="31">
        <v>2.2999999999999998</v>
      </c>
      <c r="AGM296" s="82"/>
      <c r="AGN296" s="83"/>
      <c r="AGS296" s="31">
        <v>1</v>
      </c>
      <c r="AGT296" s="31">
        <v>1</v>
      </c>
      <c r="AGU296" s="31">
        <v>0</v>
      </c>
      <c r="AGV296" s="31">
        <v>0</v>
      </c>
      <c r="AGW296" s="31">
        <v>0</v>
      </c>
      <c r="AGX296" s="31">
        <v>0</v>
      </c>
      <c r="AGY296" s="31">
        <v>0</v>
      </c>
      <c r="AGZ296" s="31">
        <v>5</v>
      </c>
      <c r="AHA296" s="31">
        <v>0</v>
      </c>
      <c r="AHB296" s="31">
        <v>0</v>
      </c>
      <c r="AHC296" s="31">
        <v>1</v>
      </c>
      <c r="AHD296" s="31">
        <v>0</v>
      </c>
      <c r="AHE296" s="31">
        <v>0</v>
      </c>
      <c r="AHF296" s="31">
        <v>0</v>
      </c>
      <c r="AHH296" s="31">
        <v>0</v>
      </c>
      <c r="AHI296" s="31">
        <v>0</v>
      </c>
      <c r="AHK296" s="31">
        <v>0</v>
      </c>
      <c r="AHL296" s="31">
        <v>0</v>
      </c>
      <c r="AHM296" s="31">
        <v>0</v>
      </c>
      <c r="AHN296" s="31">
        <v>0</v>
      </c>
      <c r="AHO296" s="31">
        <v>0</v>
      </c>
      <c r="AHP296" s="31">
        <v>0</v>
      </c>
      <c r="AHQ296" s="31">
        <v>0</v>
      </c>
      <c r="AHR296" s="31">
        <v>0</v>
      </c>
      <c r="AHV296" s="82"/>
      <c r="AHW296" s="83"/>
      <c r="AIB296" s="82"/>
      <c r="AIC296" s="83"/>
      <c r="AIH296" s="82"/>
      <c r="AII296" s="83"/>
      <c r="AIM296" s="31">
        <v>0</v>
      </c>
      <c r="AIN296" s="31">
        <v>0</v>
      </c>
      <c r="AIO296" s="31">
        <v>0</v>
      </c>
      <c r="AIT296" s="84"/>
      <c r="AIU296" s="83"/>
      <c r="AJB296" s="82"/>
      <c r="AJC296" s="83"/>
      <c r="AJH296" s="82"/>
      <c r="AJI296" s="83"/>
      <c r="AJN296" s="82"/>
      <c r="AJO296" s="83"/>
    </row>
    <row r="297" spans="1:951" s="1" customFormat="1">
      <c r="A297" s="1">
        <v>60</v>
      </c>
      <c r="B297" s="1">
        <v>1</v>
      </c>
      <c r="C297" s="1">
        <v>0</v>
      </c>
      <c r="AC297" s="1">
        <v>1</v>
      </c>
      <c r="AD297" s="1">
        <v>0</v>
      </c>
      <c r="AE297" s="1">
        <v>1</v>
      </c>
      <c r="AF297" s="1">
        <v>0</v>
      </c>
      <c r="AG297" s="1">
        <v>0</v>
      </c>
      <c r="AGS297" s="1">
        <v>0</v>
      </c>
      <c r="AGT297" s="1">
        <v>0</v>
      </c>
      <c r="AGU297" s="1">
        <v>0</v>
      </c>
      <c r="AGV297" s="1">
        <v>0</v>
      </c>
      <c r="AGW297" s="1">
        <v>0</v>
      </c>
      <c r="AGX297" s="1">
        <v>1</v>
      </c>
      <c r="AGY297" s="1">
        <v>0</v>
      </c>
      <c r="AGZ297" s="1">
        <v>0</v>
      </c>
      <c r="AHA297" s="1">
        <v>0</v>
      </c>
      <c r="AHB297" s="1">
        <v>0</v>
      </c>
      <c r="AHC297" s="1">
        <v>1</v>
      </c>
      <c r="AHD297" s="1">
        <v>0</v>
      </c>
      <c r="AHE297" s="1">
        <v>0</v>
      </c>
      <c r="AHF297" s="1">
        <v>0</v>
      </c>
      <c r="AHH297" s="1">
        <v>0</v>
      </c>
      <c r="AHI297" s="1">
        <v>0</v>
      </c>
      <c r="AHK297" s="1">
        <v>0</v>
      </c>
      <c r="AHL297" s="1">
        <v>0</v>
      </c>
      <c r="AHM297" s="1">
        <v>0</v>
      </c>
      <c r="AHN297" s="1">
        <v>0</v>
      </c>
      <c r="AHO297" s="1">
        <v>0</v>
      </c>
      <c r="AHP297" s="1">
        <v>0</v>
      </c>
      <c r="AHQ297" s="1">
        <v>0</v>
      </c>
      <c r="AHR297" s="1">
        <v>0</v>
      </c>
      <c r="AIM297" s="1">
        <v>0</v>
      </c>
      <c r="AIN297" s="1">
        <v>0</v>
      </c>
      <c r="AIO297" s="1">
        <v>0</v>
      </c>
      <c r="AIP297" s="1">
        <v>1</v>
      </c>
      <c r="AIQ297" s="1">
        <v>1</v>
      </c>
      <c r="AIR297" s="1">
        <v>1</v>
      </c>
      <c r="AIS297" s="1">
        <v>1</v>
      </c>
      <c r="AIT297" s="3">
        <v>0</v>
      </c>
      <c r="AIV297" s="1">
        <v>0</v>
      </c>
      <c r="AIW297" s="1">
        <v>0</v>
      </c>
    </row>
    <row r="298" spans="1:951" s="1" customFormat="1">
      <c r="B298" s="1">
        <v>2</v>
      </c>
      <c r="C298" s="1">
        <v>0</v>
      </c>
      <c r="Z298" s="1">
        <v>0</v>
      </c>
      <c r="AA298" s="1">
        <v>2</v>
      </c>
      <c r="AB298" s="1" t="s">
        <v>7852</v>
      </c>
      <c r="AC298" s="1">
        <v>0</v>
      </c>
      <c r="AE298" s="1">
        <v>3</v>
      </c>
      <c r="AF298" s="1">
        <v>0</v>
      </c>
      <c r="AG298" s="1">
        <v>0</v>
      </c>
      <c r="AI298" s="1">
        <v>152</v>
      </c>
      <c r="AJ298" s="1">
        <v>110</v>
      </c>
      <c r="DR298" s="1">
        <v>66</v>
      </c>
      <c r="DS298" s="1">
        <v>78</v>
      </c>
      <c r="HA298" s="1">
        <v>2</v>
      </c>
      <c r="HB298" s="1">
        <v>2</v>
      </c>
      <c r="HT298" s="1">
        <v>0</v>
      </c>
      <c r="HU298" s="1">
        <v>0</v>
      </c>
      <c r="IP298" s="1">
        <v>96</v>
      </c>
      <c r="IQ298" s="1">
        <v>96</v>
      </c>
      <c r="LX298" s="1">
        <v>74</v>
      </c>
      <c r="LY298" s="1">
        <v>78</v>
      </c>
      <c r="PG298" s="1">
        <v>26</v>
      </c>
      <c r="PH298" s="1">
        <v>24</v>
      </c>
      <c r="SP298" s="1">
        <v>98</v>
      </c>
      <c r="SQ298" s="1">
        <v>97.6</v>
      </c>
      <c r="VX298" s="1">
        <v>0</v>
      </c>
      <c r="VY298" s="1">
        <v>0</v>
      </c>
      <c r="WQ298" s="1">
        <v>0</v>
      </c>
      <c r="WR298" s="1">
        <v>0</v>
      </c>
      <c r="AGS298" s="1">
        <v>0</v>
      </c>
      <c r="AGT298" s="1">
        <v>0</v>
      </c>
      <c r="AGU298" s="1">
        <v>0</v>
      </c>
      <c r="AGV298" s="1">
        <v>0</v>
      </c>
      <c r="AGW298" s="1">
        <v>0</v>
      </c>
      <c r="AGX298" s="1">
        <v>1</v>
      </c>
      <c r="AGY298" s="1">
        <v>0</v>
      </c>
      <c r="AGZ298" s="1">
        <v>0</v>
      </c>
      <c r="AHA298" s="1">
        <v>0</v>
      </c>
      <c r="AHB298" s="1">
        <v>0</v>
      </c>
      <c r="AHC298" s="1">
        <v>1</v>
      </c>
      <c r="AHD298" s="1">
        <v>0</v>
      </c>
      <c r="AHE298" s="1">
        <v>0</v>
      </c>
      <c r="AHF298" s="1">
        <v>0</v>
      </c>
      <c r="AHH298" s="1">
        <v>0</v>
      </c>
      <c r="AHI298" s="1">
        <v>0</v>
      </c>
      <c r="AHK298" s="1">
        <v>0</v>
      </c>
      <c r="AHL298" s="1">
        <v>0</v>
      </c>
      <c r="AHM298" s="1">
        <v>0</v>
      </c>
      <c r="AHN298" s="1">
        <v>0</v>
      </c>
      <c r="AHO298" s="1">
        <v>0</v>
      </c>
      <c r="AHP298" s="1">
        <v>0</v>
      </c>
      <c r="AHQ298" s="1">
        <v>0</v>
      </c>
      <c r="AHR298" s="1">
        <v>0</v>
      </c>
      <c r="AIM298" s="1">
        <v>0</v>
      </c>
      <c r="AIN298" s="1">
        <v>0</v>
      </c>
      <c r="AIO298" s="1">
        <v>0</v>
      </c>
      <c r="AIT298" s="3">
        <v>2</v>
      </c>
      <c r="AIV298" s="1">
        <v>0</v>
      </c>
      <c r="AIW298" s="1">
        <v>0</v>
      </c>
      <c r="AIY298" s="1">
        <v>58</v>
      </c>
    </row>
    <row r="299" spans="1:951" s="18" customFormat="1">
      <c r="B299" s="18">
        <v>3</v>
      </c>
      <c r="C299" s="18">
        <v>0</v>
      </c>
      <c r="AC299" s="18">
        <v>2</v>
      </c>
      <c r="AD299" s="18">
        <v>0</v>
      </c>
      <c r="AE299" s="18">
        <v>1</v>
      </c>
      <c r="AF299" s="18">
        <v>0</v>
      </c>
      <c r="AG299" s="18">
        <v>1</v>
      </c>
      <c r="AH299" s="18">
        <v>0</v>
      </c>
      <c r="AI299" s="18">
        <v>140</v>
      </c>
      <c r="AJ299" s="18">
        <v>113</v>
      </c>
      <c r="DR299" s="18">
        <v>91</v>
      </c>
      <c r="DS299" s="18">
        <v>86</v>
      </c>
      <c r="HA299" s="18">
        <v>2</v>
      </c>
      <c r="HB299" s="18">
        <v>2</v>
      </c>
      <c r="HT299" s="18">
        <v>1</v>
      </c>
      <c r="HU299" s="18">
        <v>1</v>
      </c>
      <c r="IP299" s="18">
        <v>96</v>
      </c>
      <c r="IQ299" s="18">
        <v>98</v>
      </c>
      <c r="LX299" s="18">
        <v>65</v>
      </c>
      <c r="LY299" s="18">
        <v>88</v>
      </c>
      <c r="PG299" s="18">
        <v>20</v>
      </c>
      <c r="PH299" s="18">
        <v>18</v>
      </c>
      <c r="SP299" s="18">
        <v>98</v>
      </c>
      <c r="SQ299" s="18">
        <v>98.7</v>
      </c>
      <c r="VX299" s="18">
        <v>0</v>
      </c>
      <c r="VY299" s="18">
        <v>0</v>
      </c>
      <c r="WQ299" s="18">
        <v>0</v>
      </c>
      <c r="WR299" s="18">
        <v>0</v>
      </c>
      <c r="AGS299" s="18">
        <v>0</v>
      </c>
      <c r="AGT299" s="18">
        <v>0</v>
      </c>
      <c r="AGU299" s="18">
        <v>0</v>
      </c>
      <c r="AGV299" s="18">
        <v>0</v>
      </c>
      <c r="AGW299" s="18">
        <v>0</v>
      </c>
      <c r="AGX299" s="18">
        <v>1</v>
      </c>
      <c r="AGY299" s="18">
        <v>0</v>
      </c>
      <c r="AGZ299" s="18">
        <v>0</v>
      </c>
      <c r="AHA299" s="18">
        <v>0</v>
      </c>
      <c r="AHB299" s="18">
        <v>0</v>
      </c>
      <c r="AHC299" s="18">
        <v>1</v>
      </c>
      <c r="AHD299" s="18">
        <v>0</v>
      </c>
      <c r="AHE299" s="18">
        <v>0</v>
      </c>
      <c r="AHF299" s="18">
        <v>0</v>
      </c>
      <c r="AHH299" s="18">
        <v>0</v>
      </c>
      <c r="AHI299" s="18">
        <v>0</v>
      </c>
      <c r="AHK299" s="18">
        <v>0</v>
      </c>
      <c r="AHL299" s="18">
        <v>0</v>
      </c>
      <c r="AHM299" s="18">
        <v>0</v>
      </c>
      <c r="AHN299" s="18">
        <v>0</v>
      </c>
      <c r="AHO299" s="18">
        <v>0</v>
      </c>
      <c r="AHP299" s="18">
        <v>0</v>
      </c>
      <c r="AHQ299" s="18">
        <v>0</v>
      </c>
      <c r="AHR299" s="18">
        <v>0</v>
      </c>
      <c r="AIM299" s="18">
        <v>0</v>
      </c>
      <c r="AIN299" s="18">
        <v>0</v>
      </c>
      <c r="AIO299" s="18">
        <v>0</v>
      </c>
      <c r="AIT299" s="79">
        <v>0</v>
      </c>
      <c r="AIV299" s="18">
        <v>0</v>
      </c>
      <c r="AIW299" s="18">
        <v>0</v>
      </c>
    </row>
    <row r="300" spans="1:951" s="14" customFormat="1">
      <c r="A300" s="14">
        <v>61</v>
      </c>
      <c r="B300" s="14">
        <v>1</v>
      </c>
      <c r="C300" s="14">
        <v>1</v>
      </c>
      <c r="D300" s="14" t="s">
        <v>7853</v>
      </c>
      <c r="F300" s="63"/>
      <c r="G300" s="58"/>
      <c r="Z300" s="14">
        <v>0</v>
      </c>
      <c r="AA300" s="60">
        <v>1</v>
      </c>
      <c r="AB300" s="58"/>
      <c r="AC300" s="14">
        <v>0</v>
      </c>
      <c r="AE300" s="14">
        <v>0</v>
      </c>
      <c r="AG300" s="14">
        <v>0</v>
      </c>
      <c r="AI300" s="14">
        <v>128</v>
      </c>
      <c r="AJ300" s="14">
        <v>122</v>
      </c>
      <c r="DR300" s="14">
        <v>84</v>
      </c>
      <c r="DS300" s="14">
        <v>90</v>
      </c>
      <c r="HA300" s="14">
        <v>2</v>
      </c>
      <c r="HB300" s="14">
        <v>2</v>
      </c>
      <c r="HT300" s="14">
        <v>0</v>
      </c>
      <c r="HU300" s="14">
        <v>0</v>
      </c>
      <c r="IP300" s="14">
        <v>95</v>
      </c>
      <c r="IQ300" s="14">
        <v>98</v>
      </c>
      <c r="LX300" s="14">
        <v>76</v>
      </c>
      <c r="LY300" s="14">
        <v>81</v>
      </c>
      <c r="PG300" s="14">
        <v>16</v>
      </c>
      <c r="PH300" s="14">
        <v>16</v>
      </c>
      <c r="SP300" s="14">
        <v>98.2</v>
      </c>
      <c r="SQ300" s="14">
        <v>99</v>
      </c>
      <c r="VX300" s="14">
        <v>1</v>
      </c>
      <c r="VY300" s="14">
        <v>1</v>
      </c>
      <c r="WQ300" s="14">
        <v>0</v>
      </c>
      <c r="WR300" s="14">
        <v>0</v>
      </c>
      <c r="AGM300" s="63"/>
      <c r="AGN300" s="58"/>
      <c r="AGS300" s="14">
        <v>1</v>
      </c>
      <c r="AGT300" s="14">
        <v>0</v>
      </c>
      <c r="AGU300" s="14">
        <v>0</v>
      </c>
      <c r="AGV300" s="14">
        <v>0</v>
      </c>
      <c r="AGW300" s="14">
        <v>0</v>
      </c>
      <c r="AGX300" s="14">
        <v>0</v>
      </c>
      <c r="AGY300" s="14">
        <v>0</v>
      </c>
      <c r="AGZ300" s="14">
        <v>0</v>
      </c>
      <c r="AHA300" s="14">
        <v>0</v>
      </c>
      <c r="AHB300" s="14">
        <v>0</v>
      </c>
      <c r="AHC300" s="14">
        <v>1</v>
      </c>
      <c r="AHD300" s="14">
        <v>0</v>
      </c>
      <c r="AHE300" s="14">
        <v>0</v>
      </c>
      <c r="AHF300" s="14">
        <v>0</v>
      </c>
      <c r="AHH300" s="14">
        <v>0</v>
      </c>
      <c r="AHI300" s="14">
        <v>0</v>
      </c>
      <c r="AHK300" s="14">
        <v>0</v>
      </c>
      <c r="AHL300" s="14">
        <v>0</v>
      </c>
      <c r="AHM300" s="14">
        <v>0</v>
      </c>
      <c r="AHN300" s="14">
        <v>0</v>
      </c>
      <c r="AHO300" s="14">
        <v>0</v>
      </c>
      <c r="AHP300" s="14">
        <v>0</v>
      </c>
      <c r="AHQ300" s="14">
        <v>0</v>
      </c>
      <c r="AHR300" s="14">
        <v>0</v>
      </c>
      <c r="AHV300" s="63"/>
      <c r="AHW300" s="58"/>
      <c r="AIB300" s="63"/>
      <c r="AIC300" s="58"/>
      <c r="AIH300" s="63"/>
      <c r="AII300" s="58"/>
      <c r="AIM300" s="14">
        <v>0</v>
      </c>
      <c r="AIN300" s="14">
        <v>0</v>
      </c>
      <c r="AIO300" s="14">
        <v>0</v>
      </c>
      <c r="AIP300" s="14">
        <v>0</v>
      </c>
      <c r="AIQ300" s="14">
        <v>1</v>
      </c>
      <c r="AIR300" s="14">
        <v>0</v>
      </c>
      <c r="AIS300" s="14">
        <v>1</v>
      </c>
      <c r="AIT300" s="60">
        <v>2</v>
      </c>
      <c r="AIU300" s="58" t="s">
        <v>2308</v>
      </c>
      <c r="AIV300" s="14">
        <v>0</v>
      </c>
      <c r="AIW300" s="14">
        <v>1</v>
      </c>
      <c r="AIX300" s="14">
        <v>55</v>
      </c>
      <c r="AIY300" s="14">
        <v>50</v>
      </c>
      <c r="AJB300" s="63"/>
      <c r="AJC300" s="58"/>
      <c r="AJH300" s="63"/>
      <c r="AJI300" s="58"/>
      <c r="AJN300" s="63"/>
      <c r="AJO300" s="58"/>
    </row>
    <row r="301" spans="1:951" s="14" customFormat="1">
      <c r="B301" s="14">
        <v>2</v>
      </c>
      <c r="C301" s="14">
        <v>1</v>
      </c>
      <c r="D301" s="14" t="s">
        <v>7854</v>
      </c>
      <c r="F301" s="63"/>
      <c r="G301" s="58"/>
      <c r="Z301" s="14">
        <v>0</v>
      </c>
      <c r="AA301" s="60">
        <v>2</v>
      </c>
      <c r="AB301" s="58" t="s">
        <v>7855</v>
      </c>
      <c r="AC301" s="14">
        <v>0</v>
      </c>
      <c r="AE301" s="14">
        <v>0</v>
      </c>
      <c r="AG301" s="14">
        <v>0</v>
      </c>
      <c r="AI301" s="14">
        <v>144</v>
      </c>
      <c r="AJ301" s="14">
        <v>122</v>
      </c>
      <c r="DR301" s="14">
        <v>88</v>
      </c>
      <c r="DS301" s="14">
        <v>88</v>
      </c>
      <c r="HA301" s="14">
        <v>0</v>
      </c>
      <c r="HB301" s="14">
        <v>2</v>
      </c>
      <c r="HT301" s="14">
        <v>0</v>
      </c>
      <c r="HU301" s="14">
        <v>0</v>
      </c>
      <c r="IP301" s="14">
        <v>98</v>
      </c>
      <c r="IQ301" s="14">
        <v>98</v>
      </c>
      <c r="LX301" s="14">
        <v>78</v>
      </c>
      <c r="LY301" s="14">
        <v>79</v>
      </c>
      <c r="PG301" s="14">
        <v>16</v>
      </c>
      <c r="PH301" s="14">
        <v>16</v>
      </c>
      <c r="SP301" s="14">
        <v>98.1</v>
      </c>
      <c r="SQ301" s="14">
        <v>99.3</v>
      </c>
      <c r="VX301" s="14">
        <v>1</v>
      </c>
      <c r="VY301" s="14">
        <v>1</v>
      </c>
      <c r="WQ301" s="14">
        <v>0</v>
      </c>
      <c r="WR301" s="14">
        <v>0</v>
      </c>
      <c r="AAY301" s="14">
        <v>25</v>
      </c>
      <c r="ABB301" s="14">
        <v>11.6</v>
      </c>
      <c r="ABE301" s="14">
        <v>34</v>
      </c>
      <c r="ABU301" s="14">
        <v>140</v>
      </c>
      <c r="ABX301" s="14">
        <v>3.8</v>
      </c>
      <c r="ACA301" s="14">
        <v>105</v>
      </c>
      <c r="ACD301" s="14">
        <v>1.1200000000000001</v>
      </c>
      <c r="ACG301" s="14">
        <v>103</v>
      </c>
      <c r="ACQ301" s="14">
        <v>15</v>
      </c>
      <c r="ACT301" s="14">
        <v>0.7</v>
      </c>
      <c r="ACW301" s="14">
        <v>15</v>
      </c>
      <c r="AGM301" s="63"/>
      <c r="AGN301" s="58"/>
      <c r="AGS301" s="14">
        <v>0</v>
      </c>
      <c r="AGT301" s="14">
        <v>0</v>
      </c>
      <c r="AGU301" s="14">
        <v>0</v>
      </c>
      <c r="AGV301" s="14">
        <v>0</v>
      </c>
      <c r="AGW301" s="14">
        <v>0</v>
      </c>
      <c r="AGX301" s="14">
        <v>0</v>
      </c>
      <c r="AGY301" s="14">
        <v>0</v>
      </c>
      <c r="AGZ301" s="14">
        <v>0</v>
      </c>
      <c r="AHA301" s="14">
        <v>0</v>
      </c>
      <c r="AHB301" s="14">
        <v>0</v>
      </c>
      <c r="AHC301" s="14">
        <v>1</v>
      </c>
      <c r="AHD301" s="14">
        <v>0</v>
      </c>
      <c r="AHE301" s="14">
        <v>0</v>
      </c>
      <c r="AHF301" s="14">
        <v>0</v>
      </c>
      <c r="AHH301" s="14">
        <v>0</v>
      </c>
      <c r="AHI301" s="14">
        <v>0</v>
      </c>
      <c r="AHK301" s="14">
        <v>0</v>
      </c>
      <c r="AHL301" s="14">
        <v>0</v>
      </c>
      <c r="AHM301" s="14">
        <v>0</v>
      </c>
      <c r="AHN301" s="14">
        <v>0</v>
      </c>
      <c r="AHO301" s="14">
        <v>0</v>
      </c>
      <c r="AHP301" s="14">
        <v>0</v>
      </c>
      <c r="AHQ301" s="14">
        <v>0</v>
      </c>
      <c r="AHR301" s="14">
        <v>0</v>
      </c>
      <c r="AHV301" s="63"/>
      <c r="AHW301" s="58"/>
      <c r="AIB301" s="63"/>
      <c r="AIC301" s="58"/>
      <c r="AIH301" s="63"/>
      <c r="AII301" s="58"/>
      <c r="AIM301" s="14">
        <v>0</v>
      </c>
      <c r="AIN301" s="14">
        <v>0</v>
      </c>
      <c r="AIO301" s="14">
        <v>0</v>
      </c>
      <c r="AIP301" s="14">
        <v>0</v>
      </c>
      <c r="AIR301" s="14">
        <v>0</v>
      </c>
      <c r="AIT301" s="60">
        <v>2</v>
      </c>
      <c r="AIU301" s="58" t="s">
        <v>2308</v>
      </c>
      <c r="AIV301" s="14">
        <v>0</v>
      </c>
      <c r="AIW301" s="14">
        <v>0</v>
      </c>
      <c r="AIX301" s="14">
        <v>45</v>
      </c>
      <c r="AIY301" s="14">
        <v>35</v>
      </c>
      <c r="AJB301" s="63"/>
      <c r="AJC301" s="58"/>
      <c r="AJH301" s="63"/>
      <c r="AJI301" s="58"/>
      <c r="AJN301" s="63"/>
      <c r="AJO301" s="58"/>
    </row>
    <row r="302" spans="1:951" s="31" customFormat="1">
      <c r="A302" s="83"/>
      <c r="B302" s="31">
        <v>3</v>
      </c>
      <c r="C302" s="31">
        <v>0</v>
      </c>
      <c r="Z302" s="31">
        <v>0</v>
      </c>
      <c r="AA302" s="84">
        <v>1</v>
      </c>
      <c r="AC302" s="31">
        <v>0</v>
      </c>
      <c r="AE302" s="31">
        <v>0</v>
      </c>
      <c r="AG302" s="31">
        <v>0</v>
      </c>
      <c r="AI302" s="31">
        <v>142</v>
      </c>
      <c r="DR302" s="31">
        <v>90</v>
      </c>
      <c r="HA302" s="31">
        <v>0</v>
      </c>
      <c r="HT302" s="31">
        <v>0</v>
      </c>
      <c r="IP302" s="31">
        <v>98</v>
      </c>
      <c r="LX302" s="31">
        <v>76</v>
      </c>
      <c r="PG302" s="31">
        <v>16</v>
      </c>
      <c r="SP302" s="31">
        <v>98.1</v>
      </c>
      <c r="VX302" s="31">
        <v>1</v>
      </c>
      <c r="WQ302" s="31">
        <v>0</v>
      </c>
      <c r="AGS302" s="31">
        <v>0</v>
      </c>
      <c r="AGT302" s="31">
        <v>0</v>
      </c>
      <c r="AGU302" s="31">
        <v>0</v>
      </c>
      <c r="AGV302" s="31">
        <v>0</v>
      </c>
      <c r="AGW302" s="31">
        <v>0</v>
      </c>
      <c r="AGX302" s="31">
        <v>0</v>
      </c>
      <c r="AGY302" s="31">
        <v>0</v>
      </c>
      <c r="AGZ302" s="31">
        <v>0</v>
      </c>
      <c r="AHA302" s="31">
        <v>0</v>
      </c>
      <c r="AHB302" s="31">
        <v>0</v>
      </c>
      <c r="AHC302" s="31">
        <v>1</v>
      </c>
      <c r="AHD302" s="31">
        <v>0</v>
      </c>
      <c r="AHE302" s="31">
        <v>0</v>
      </c>
      <c r="AHF302" s="31">
        <v>0</v>
      </c>
      <c r="AHH302" s="31">
        <v>0</v>
      </c>
      <c r="AHI302" s="31">
        <v>0</v>
      </c>
      <c r="AHK302" s="31">
        <v>0</v>
      </c>
      <c r="AHL302" s="31">
        <v>0</v>
      </c>
      <c r="AHM302" s="31">
        <v>0</v>
      </c>
      <c r="AHN302" s="31">
        <v>0</v>
      </c>
      <c r="AHO302" s="31">
        <v>0</v>
      </c>
      <c r="AHP302" s="31">
        <v>0</v>
      </c>
      <c r="AHQ302" s="31">
        <v>0</v>
      </c>
      <c r="AHR302" s="31">
        <v>0</v>
      </c>
      <c r="AIM302" s="31">
        <v>0</v>
      </c>
      <c r="AIN302" s="31">
        <v>0</v>
      </c>
      <c r="AIO302" s="31">
        <v>0</v>
      </c>
      <c r="AIP302" s="31">
        <v>0</v>
      </c>
      <c r="AIR302" s="31">
        <v>0</v>
      </c>
      <c r="AIT302" s="84">
        <v>1</v>
      </c>
      <c r="AIU302" s="31">
        <v>0</v>
      </c>
      <c r="AIV302" s="31">
        <v>0</v>
      </c>
      <c r="AIW302" s="31">
        <v>0</v>
      </c>
      <c r="AIX302" s="31">
        <v>35</v>
      </c>
    </row>
    <row r="303" spans="1:951" s="1" customFormat="1">
      <c r="A303" s="1">
        <v>62</v>
      </c>
      <c r="B303" s="1">
        <v>1</v>
      </c>
      <c r="C303" s="1">
        <v>1</v>
      </c>
      <c r="D303" s="1" t="s">
        <v>7856</v>
      </c>
      <c r="O303" s="1">
        <v>1</v>
      </c>
      <c r="Z303" s="1">
        <v>0</v>
      </c>
      <c r="AA303" s="1">
        <v>2</v>
      </c>
      <c r="AB303" s="1" t="s">
        <v>7857</v>
      </c>
      <c r="AC303" s="1">
        <v>0</v>
      </c>
      <c r="AE303" s="1">
        <v>0</v>
      </c>
      <c r="AG303" s="1">
        <v>0</v>
      </c>
      <c r="AGS303" s="1">
        <v>1</v>
      </c>
      <c r="AGT303" s="1">
        <v>1</v>
      </c>
      <c r="AGU303" s="1">
        <v>0</v>
      </c>
      <c r="AGV303" s="1">
        <v>0</v>
      </c>
      <c r="AGW303" s="1">
        <v>0</v>
      </c>
      <c r="AGX303" s="1">
        <v>0</v>
      </c>
      <c r="AGY303" s="1">
        <v>0</v>
      </c>
      <c r="AGZ303" s="1">
        <v>0</v>
      </c>
      <c r="AHA303" s="1">
        <v>0</v>
      </c>
      <c r="AHB303" s="1">
        <v>0</v>
      </c>
      <c r="AHC303" s="1">
        <v>1</v>
      </c>
      <c r="AHD303" s="1">
        <v>0</v>
      </c>
      <c r="AHE303" s="1">
        <v>0</v>
      </c>
      <c r="AHF303" s="1">
        <v>0</v>
      </c>
      <c r="AHH303" s="1">
        <v>0</v>
      </c>
      <c r="AHI303" s="1">
        <v>0</v>
      </c>
      <c r="AHK303" s="1">
        <v>0</v>
      </c>
      <c r="AHL303" s="1">
        <v>0</v>
      </c>
      <c r="AHM303" s="1">
        <v>0</v>
      </c>
      <c r="AHN303" s="1">
        <v>0</v>
      </c>
      <c r="AHO303" s="1">
        <v>0</v>
      </c>
      <c r="AHP303" s="1">
        <v>0</v>
      </c>
      <c r="AHQ303" s="1">
        <v>0</v>
      </c>
      <c r="AHR303" s="1">
        <v>0</v>
      </c>
      <c r="AIM303" s="1">
        <v>0</v>
      </c>
      <c r="AIN303" s="1">
        <v>0</v>
      </c>
      <c r="AIO303" s="1">
        <v>0</v>
      </c>
      <c r="AIP303" s="1">
        <v>1</v>
      </c>
      <c r="AIQ303" s="1">
        <v>1</v>
      </c>
      <c r="AIR303" s="1">
        <v>1</v>
      </c>
      <c r="AIS303" s="1">
        <v>1</v>
      </c>
      <c r="AIT303" s="3">
        <v>0</v>
      </c>
      <c r="AIU303" s="1">
        <v>0</v>
      </c>
      <c r="AIV303" s="1">
        <v>0</v>
      </c>
      <c r="AIW303" s="1">
        <v>0</v>
      </c>
    </row>
    <row r="304" spans="1:951" s="1" customFormat="1">
      <c r="B304" s="1">
        <v>2</v>
      </c>
      <c r="C304" s="1">
        <v>1</v>
      </c>
      <c r="D304" s="1" t="s">
        <v>7858</v>
      </c>
      <c r="O304" s="1">
        <v>0</v>
      </c>
      <c r="Z304" s="1">
        <v>0</v>
      </c>
      <c r="AA304" s="1">
        <v>2</v>
      </c>
      <c r="AB304" s="1" t="s">
        <v>7859</v>
      </c>
      <c r="AC304" s="1">
        <v>0</v>
      </c>
      <c r="AE304" s="1">
        <v>0</v>
      </c>
      <c r="AG304" s="1">
        <v>0</v>
      </c>
      <c r="AI304" s="1">
        <v>130</v>
      </c>
      <c r="AJ304" s="1">
        <v>128</v>
      </c>
      <c r="DR304" s="1">
        <v>82</v>
      </c>
      <c r="DS304" s="1">
        <v>82</v>
      </c>
      <c r="HA304" s="1">
        <v>0</v>
      </c>
      <c r="HB304" s="1">
        <v>0</v>
      </c>
      <c r="HT304" s="1">
        <v>0</v>
      </c>
      <c r="HU304" s="1">
        <v>0</v>
      </c>
      <c r="IP304" s="1">
        <v>100</v>
      </c>
      <c r="IQ304" s="1">
        <v>100</v>
      </c>
      <c r="LX304" s="1">
        <v>70</v>
      </c>
      <c r="LY304" s="1">
        <v>74</v>
      </c>
      <c r="PG304" s="1">
        <v>14</v>
      </c>
      <c r="PH304" s="1">
        <v>16</v>
      </c>
      <c r="SP304" s="1">
        <v>97.3</v>
      </c>
      <c r="SQ304" s="1">
        <v>97.8</v>
      </c>
      <c r="VX304" s="1">
        <v>1</v>
      </c>
      <c r="VY304" s="1">
        <v>1</v>
      </c>
      <c r="WQ304" s="1">
        <v>0</v>
      </c>
      <c r="WR304" s="1">
        <v>0</v>
      </c>
      <c r="AAY304" s="1">
        <v>21</v>
      </c>
      <c r="ABU304" s="1">
        <v>130</v>
      </c>
      <c r="ABX304" s="1">
        <v>5.3</v>
      </c>
      <c r="ACA304" s="1">
        <v>94</v>
      </c>
      <c r="ACD304" s="1">
        <v>8.3000000000000007</v>
      </c>
      <c r="ACG304" s="1">
        <v>314</v>
      </c>
      <c r="ACH304" s="1">
        <v>421</v>
      </c>
      <c r="ACI304" s="1">
        <v>318</v>
      </c>
      <c r="ACJ304" s="1">
        <v>326</v>
      </c>
      <c r="ACK304" s="1">
        <v>369</v>
      </c>
      <c r="ACL304" s="1">
        <v>351</v>
      </c>
      <c r="ACQ304" s="1">
        <v>27</v>
      </c>
      <c r="ACT304" s="1">
        <v>1.82</v>
      </c>
      <c r="ACW304" s="1">
        <v>15</v>
      </c>
      <c r="AGS304" s="1">
        <v>0</v>
      </c>
      <c r="AGT304" s="1">
        <v>0</v>
      </c>
      <c r="AGU304" s="1">
        <v>0</v>
      </c>
      <c r="AGV304" s="1">
        <v>0</v>
      </c>
      <c r="AGW304" s="1">
        <v>0</v>
      </c>
      <c r="AGX304" s="1">
        <v>0</v>
      </c>
      <c r="AGY304" s="1">
        <v>0</v>
      </c>
      <c r="AGZ304" s="1">
        <v>1</v>
      </c>
      <c r="AHA304" s="1">
        <v>0</v>
      </c>
      <c r="AHB304" s="1">
        <v>0</v>
      </c>
      <c r="AHC304" s="1">
        <v>1</v>
      </c>
      <c r="AHD304" s="1">
        <v>0</v>
      </c>
      <c r="AHE304" s="1">
        <v>0</v>
      </c>
      <c r="AHF304" s="1">
        <v>0</v>
      </c>
      <c r="AHH304" s="1">
        <v>0</v>
      </c>
      <c r="AHI304" s="1">
        <v>0</v>
      </c>
      <c r="AHK304" s="1">
        <v>0</v>
      </c>
      <c r="AHL304" s="1">
        <v>0</v>
      </c>
      <c r="AHM304" s="1">
        <v>0</v>
      </c>
      <c r="AHN304" s="1">
        <v>0</v>
      </c>
      <c r="AHO304" s="1">
        <v>0</v>
      </c>
      <c r="AHP304" s="1">
        <v>0</v>
      </c>
      <c r="AHQ304" s="1">
        <v>0</v>
      </c>
      <c r="AHR304" s="1">
        <v>1</v>
      </c>
      <c r="AIM304" s="1">
        <v>0</v>
      </c>
      <c r="AIN304" s="1">
        <v>0</v>
      </c>
      <c r="AIO304" s="1">
        <v>0</v>
      </c>
      <c r="AIT304" s="3">
        <v>2</v>
      </c>
      <c r="AIU304" s="1">
        <v>0</v>
      </c>
      <c r="AIV304" s="1">
        <v>0</v>
      </c>
      <c r="AIW304" s="1">
        <v>0</v>
      </c>
      <c r="AIX304" s="1">
        <v>38</v>
      </c>
      <c r="AIY304" s="1">
        <v>47</v>
      </c>
    </row>
    <row r="305" spans="1:939" s="18" customFormat="1">
      <c r="B305" s="18">
        <v>3</v>
      </c>
      <c r="C305" s="18">
        <v>1</v>
      </c>
      <c r="D305" s="18" t="s">
        <v>7860</v>
      </c>
      <c r="O305" s="18">
        <v>1</v>
      </c>
      <c r="Z305" s="18">
        <v>0</v>
      </c>
      <c r="AA305" s="18">
        <v>2</v>
      </c>
      <c r="AB305" s="18" t="s">
        <v>7861</v>
      </c>
      <c r="AC305" s="18">
        <v>0</v>
      </c>
      <c r="AE305" s="18">
        <v>3</v>
      </c>
      <c r="AF305" s="18">
        <v>0</v>
      </c>
      <c r="AG305" s="18">
        <v>0</v>
      </c>
      <c r="AI305" s="18">
        <v>132</v>
      </c>
      <c r="AJ305" s="18">
        <v>118</v>
      </c>
      <c r="DR305" s="18">
        <v>70</v>
      </c>
      <c r="DS305" s="18">
        <v>76</v>
      </c>
      <c r="HA305" s="18">
        <v>0</v>
      </c>
      <c r="HB305" s="18">
        <v>0</v>
      </c>
      <c r="HT305" s="18">
        <v>0</v>
      </c>
      <c r="HU305" s="18">
        <v>0</v>
      </c>
      <c r="IP305" s="18">
        <v>100</v>
      </c>
      <c r="IQ305" s="18">
        <v>100</v>
      </c>
      <c r="LX305" s="18">
        <v>82</v>
      </c>
      <c r="LY305" s="18">
        <v>70</v>
      </c>
      <c r="PG305" s="18">
        <v>16</v>
      </c>
      <c r="PH305" s="18">
        <v>14</v>
      </c>
      <c r="SP305" s="18">
        <v>97.8</v>
      </c>
      <c r="SQ305" s="18">
        <v>96.6</v>
      </c>
      <c r="VX305" s="18">
        <v>1</v>
      </c>
      <c r="VY305" s="18">
        <v>1</v>
      </c>
      <c r="WQ305" s="18">
        <v>0</v>
      </c>
      <c r="WR305" s="18">
        <v>0</v>
      </c>
      <c r="ACG305" s="18">
        <v>221</v>
      </c>
      <c r="ACH305" s="18">
        <v>337</v>
      </c>
      <c r="ACI305" s="18">
        <v>298</v>
      </c>
      <c r="ACJ305" s="18">
        <v>342</v>
      </c>
      <c r="AGS305" s="18">
        <v>0</v>
      </c>
      <c r="AGT305" s="18">
        <v>0</v>
      </c>
      <c r="AGU305" s="18">
        <v>0</v>
      </c>
      <c r="AGV305" s="18">
        <v>0</v>
      </c>
      <c r="AGW305" s="18">
        <v>0</v>
      </c>
      <c r="AGX305" s="18">
        <v>0</v>
      </c>
      <c r="AGY305" s="18">
        <v>0</v>
      </c>
      <c r="AGZ305" s="18">
        <v>0</v>
      </c>
      <c r="AHA305" s="18">
        <v>0</v>
      </c>
      <c r="AHB305" s="18">
        <v>0</v>
      </c>
      <c r="AHC305" s="18">
        <v>1</v>
      </c>
      <c r="AHD305" s="18">
        <v>0</v>
      </c>
      <c r="AHE305" s="18">
        <v>0</v>
      </c>
      <c r="AHF305" s="18">
        <v>0</v>
      </c>
      <c r="AHH305" s="18">
        <v>0</v>
      </c>
      <c r="AHI305" s="18">
        <v>0</v>
      </c>
      <c r="AHK305" s="18">
        <v>0</v>
      </c>
      <c r="AHL305" s="18">
        <v>0</v>
      </c>
      <c r="AHM305" s="18">
        <v>0</v>
      </c>
      <c r="AHN305" s="18">
        <v>0</v>
      </c>
      <c r="AHO305" s="18">
        <v>0</v>
      </c>
      <c r="AHP305" s="18">
        <v>0</v>
      </c>
      <c r="AHQ305" s="18">
        <v>0</v>
      </c>
      <c r="AHR305" s="18">
        <v>0</v>
      </c>
      <c r="AIM305" s="18">
        <v>0</v>
      </c>
      <c r="AIN305" s="18">
        <v>0</v>
      </c>
      <c r="AIO305" s="18">
        <v>0</v>
      </c>
      <c r="AIT305" s="79">
        <v>2</v>
      </c>
      <c r="AIU305" s="18">
        <v>0</v>
      </c>
      <c r="AIV305" s="18">
        <v>0</v>
      </c>
      <c r="AIW305" s="18">
        <v>0</v>
      </c>
      <c r="AIX305" s="18">
        <v>31</v>
      </c>
      <c r="AIY305" s="18">
        <v>61</v>
      </c>
    </row>
    <row r="306" spans="1:939" s="1" customFormat="1">
      <c r="A306" s="1">
        <v>63</v>
      </c>
      <c r="B306" s="1" t="s">
        <v>7502</v>
      </c>
      <c r="C306" s="1">
        <v>0</v>
      </c>
      <c r="Z306" s="1">
        <v>0</v>
      </c>
      <c r="AA306" s="1">
        <v>1</v>
      </c>
      <c r="AB306" s="1" t="s">
        <v>7862</v>
      </c>
      <c r="AI306" s="1">
        <v>121</v>
      </c>
      <c r="AJ306" s="1">
        <v>117</v>
      </c>
      <c r="AK306" s="1">
        <v>112</v>
      </c>
      <c r="DR306" s="1">
        <v>58</v>
      </c>
      <c r="DS306" s="1">
        <v>59</v>
      </c>
      <c r="DT306" s="1">
        <v>53</v>
      </c>
      <c r="IP306" s="1">
        <v>96</v>
      </c>
      <c r="IQ306" s="1">
        <v>94</v>
      </c>
      <c r="IR306" s="1">
        <v>94</v>
      </c>
      <c r="LX306" s="1">
        <v>59</v>
      </c>
      <c r="LY306" s="1">
        <v>60</v>
      </c>
      <c r="LZ306" s="1">
        <v>60</v>
      </c>
      <c r="PG306" s="1">
        <v>16</v>
      </c>
      <c r="PH306" s="1">
        <v>18</v>
      </c>
      <c r="PI306" s="1">
        <v>18</v>
      </c>
      <c r="SP306" s="1">
        <v>98.9</v>
      </c>
      <c r="SQ306" s="1">
        <v>99.2</v>
      </c>
      <c r="SR306" s="1">
        <v>99.9</v>
      </c>
      <c r="WQ306" s="1">
        <v>0</v>
      </c>
      <c r="WR306" s="1">
        <v>0</v>
      </c>
      <c r="WS306" s="1">
        <v>0</v>
      </c>
      <c r="AGS306" s="1">
        <v>1</v>
      </c>
      <c r="AGT306" s="1">
        <v>1</v>
      </c>
      <c r="AGU306" s="1">
        <v>0</v>
      </c>
      <c r="AGV306" s="1">
        <v>0</v>
      </c>
      <c r="AGW306" s="1">
        <v>0</v>
      </c>
      <c r="AGX306" s="1">
        <v>0</v>
      </c>
      <c r="AGY306" s="1">
        <v>0</v>
      </c>
      <c r="AGZ306" s="1">
        <v>0</v>
      </c>
      <c r="AHA306" s="1">
        <v>0</v>
      </c>
      <c r="AHB306" s="1">
        <v>0</v>
      </c>
      <c r="AHC306" s="1">
        <v>1</v>
      </c>
      <c r="AHD306" s="1">
        <v>0</v>
      </c>
      <c r="AHE306" s="1">
        <v>0</v>
      </c>
      <c r="AHF306" s="1">
        <v>0</v>
      </c>
      <c r="AHH306" s="1">
        <v>0</v>
      </c>
      <c r="AHI306" s="1">
        <v>0</v>
      </c>
      <c r="AHK306" s="1">
        <v>0</v>
      </c>
      <c r="AHL306" s="1">
        <v>0</v>
      </c>
      <c r="AHM306" s="1">
        <v>0</v>
      </c>
      <c r="AHN306" s="1">
        <v>0</v>
      </c>
      <c r="AHO306" s="1">
        <v>0</v>
      </c>
      <c r="AHP306" s="1">
        <v>0</v>
      </c>
      <c r="AHQ306" s="1">
        <v>0</v>
      </c>
      <c r="AHR306" s="1">
        <v>0</v>
      </c>
      <c r="AIM306" s="1">
        <v>0</v>
      </c>
      <c r="AIN306" s="1">
        <v>0</v>
      </c>
      <c r="AIO306" s="1">
        <v>0</v>
      </c>
      <c r="AIT306" s="1">
        <v>0</v>
      </c>
      <c r="AIU306" s="1">
        <v>0</v>
      </c>
      <c r="AIV306" s="1">
        <v>0</v>
      </c>
      <c r="AIW306" s="1">
        <v>0</v>
      </c>
    </row>
    <row r="307" spans="1:939" s="1" customFormat="1">
      <c r="B307" s="1">
        <v>2</v>
      </c>
      <c r="C307" s="1">
        <v>1</v>
      </c>
      <c r="D307" s="1" t="s">
        <v>5992</v>
      </c>
      <c r="E307" s="1" t="s">
        <v>6500</v>
      </c>
      <c r="O307" s="1">
        <v>0</v>
      </c>
      <c r="P307" s="1">
        <v>0</v>
      </c>
      <c r="Z307" s="1">
        <v>0</v>
      </c>
      <c r="AA307" s="1">
        <v>1</v>
      </c>
      <c r="AC307" s="1">
        <v>0</v>
      </c>
      <c r="AE307" s="1">
        <v>0</v>
      </c>
      <c r="AG307" s="1">
        <v>0</v>
      </c>
      <c r="AI307" s="1">
        <v>112</v>
      </c>
      <c r="AJ307" s="1">
        <v>111</v>
      </c>
      <c r="AK307" s="1">
        <v>133</v>
      </c>
      <c r="AL307" s="1">
        <v>124</v>
      </c>
      <c r="DR307" s="1">
        <v>54</v>
      </c>
      <c r="DS307" s="1">
        <v>56</v>
      </c>
      <c r="DT307" s="1">
        <v>61</v>
      </c>
      <c r="DU307" s="1">
        <v>58</v>
      </c>
      <c r="HD307" s="1">
        <v>2</v>
      </c>
      <c r="HW307" s="1">
        <v>0</v>
      </c>
      <c r="IP307" s="1">
        <v>97</v>
      </c>
      <c r="IQ307" s="1">
        <v>94</v>
      </c>
      <c r="IR307" s="1">
        <v>96</v>
      </c>
      <c r="IS307" s="1">
        <v>95</v>
      </c>
      <c r="LX307" s="1">
        <v>52</v>
      </c>
      <c r="LY307" s="1">
        <v>60</v>
      </c>
      <c r="LZ307" s="1">
        <v>64</v>
      </c>
      <c r="MA307" s="1">
        <v>62</v>
      </c>
      <c r="PG307" s="1">
        <v>18</v>
      </c>
      <c r="PH307" s="1">
        <v>20</v>
      </c>
      <c r="PI307" s="1">
        <v>20</v>
      </c>
      <c r="PJ307" s="1">
        <v>18</v>
      </c>
      <c r="SP307" s="1">
        <v>98.8</v>
      </c>
      <c r="SQ307" s="1">
        <v>98.4</v>
      </c>
      <c r="SR307" s="1">
        <v>97.8</v>
      </c>
      <c r="SS307" s="1">
        <v>99.6</v>
      </c>
      <c r="WA307" s="1">
        <v>1</v>
      </c>
      <c r="WQ307" s="1">
        <v>0</v>
      </c>
      <c r="WR307" s="1">
        <v>1</v>
      </c>
      <c r="WS307" s="1">
        <v>0</v>
      </c>
      <c r="WT307" s="1">
        <v>0</v>
      </c>
      <c r="AAY307" s="1">
        <v>22</v>
      </c>
      <c r="ABU307" s="1">
        <v>131</v>
      </c>
      <c r="ABX307" s="1">
        <v>4.5999999999999996</v>
      </c>
      <c r="ACA307" s="1">
        <v>98</v>
      </c>
      <c r="ACD307" s="1">
        <v>8.6</v>
      </c>
      <c r="ACG307" s="1">
        <v>153</v>
      </c>
      <c r="ACQ307" s="1">
        <v>23</v>
      </c>
      <c r="ACT307" s="1">
        <v>1.55</v>
      </c>
      <c r="ACW307" s="1">
        <v>11</v>
      </c>
      <c r="AEV307" s="1">
        <v>0</v>
      </c>
      <c r="AFY307" s="1">
        <v>0</v>
      </c>
      <c r="AGS307" s="1">
        <v>0</v>
      </c>
      <c r="AGT307" s="1">
        <v>0</v>
      </c>
      <c r="AGU307" s="1">
        <v>0</v>
      </c>
      <c r="AGV307" s="1">
        <v>0</v>
      </c>
      <c r="AGW307" s="1">
        <v>0</v>
      </c>
      <c r="AGX307" s="1">
        <v>0</v>
      </c>
      <c r="AGY307" s="1">
        <v>0</v>
      </c>
      <c r="AGZ307" s="1">
        <v>0</v>
      </c>
      <c r="AHA307" s="1">
        <v>0</v>
      </c>
      <c r="AHB307" s="1">
        <v>0</v>
      </c>
      <c r="AHC307" s="1">
        <v>1</v>
      </c>
      <c r="AHD307" s="1">
        <v>0</v>
      </c>
      <c r="AHE307" s="1">
        <v>0</v>
      </c>
      <c r="AHF307" s="1">
        <v>0</v>
      </c>
      <c r="AHH307" s="1">
        <v>0</v>
      </c>
      <c r="AHI307" s="1">
        <v>0</v>
      </c>
      <c r="AHK307" s="1">
        <v>0</v>
      </c>
      <c r="AHL307" s="1">
        <v>0</v>
      </c>
      <c r="AHM307" s="1">
        <v>0</v>
      </c>
      <c r="AHN307" s="1">
        <v>0</v>
      </c>
      <c r="AHO307" s="1">
        <v>0</v>
      </c>
      <c r="AHP307" s="1">
        <v>0</v>
      </c>
      <c r="AHQ307" s="1">
        <v>0</v>
      </c>
      <c r="AHR307" s="1">
        <v>0</v>
      </c>
      <c r="AIM307" s="1">
        <v>0</v>
      </c>
      <c r="AIN307" s="1">
        <v>0</v>
      </c>
      <c r="AIO307" s="1">
        <v>0</v>
      </c>
      <c r="AIP307" s="1">
        <v>1</v>
      </c>
      <c r="AIQ307" s="1">
        <v>1</v>
      </c>
      <c r="AIR307" s="1">
        <v>1</v>
      </c>
      <c r="AIS307" s="1">
        <v>1</v>
      </c>
      <c r="AIT307" s="1">
        <v>0</v>
      </c>
      <c r="AIU307" s="1">
        <v>1</v>
      </c>
      <c r="AIV307" s="1">
        <v>0</v>
      </c>
      <c r="AIW307" s="1">
        <v>0</v>
      </c>
      <c r="AJB307" s="1">
        <v>19</v>
      </c>
    </row>
    <row r="308" spans="1:939" s="1" customFormat="1">
      <c r="B308" s="1">
        <v>3</v>
      </c>
      <c r="C308" s="1">
        <v>0</v>
      </c>
      <c r="Z308" s="1">
        <v>0</v>
      </c>
      <c r="AA308" s="1">
        <v>2</v>
      </c>
      <c r="AB308" s="1" t="s">
        <v>7863</v>
      </c>
      <c r="AC308" s="1">
        <v>1</v>
      </c>
      <c r="AD308" s="1">
        <v>0</v>
      </c>
      <c r="AE308" s="1">
        <v>0</v>
      </c>
      <c r="AG308" s="1">
        <v>0</v>
      </c>
      <c r="AI308" s="1">
        <v>112</v>
      </c>
      <c r="AJ308" s="1">
        <v>110</v>
      </c>
      <c r="DR308" s="1">
        <v>60</v>
      </c>
      <c r="DS308" s="1">
        <v>56</v>
      </c>
      <c r="HA308" s="1">
        <v>2</v>
      </c>
      <c r="HB308" s="1">
        <v>2</v>
      </c>
      <c r="HT308" s="1">
        <v>0</v>
      </c>
      <c r="HU308" s="1">
        <v>0</v>
      </c>
      <c r="IP308" s="1">
        <v>95</v>
      </c>
      <c r="IQ308" s="1">
        <v>96</v>
      </c>
      <c r="LX308" s="1">
        <v>68</v>
      </c>
      <c r="LY308" s="1">
        <v>60</v>
      </c>
      <c r="PG308" s="1">
        <v>18</v>
      </c>
      <c r="PH308" s="1">
        <v>16</v>
      </c>
      <c r="SP308" s="1">
        <v>96.4</v>
      </c>
      <c r="SQ308" s="1">
        <v>96.7</v>
      </c>
      <c r="VX308" s="1">
        <v>0</v>
      </c>
      <c r="VY308" s="1">
        <v>0</v>
      </c>
      <c r="WQ308" s="1">
        <v>0</v>
      </c>
      <c r="WR308" s="1">
        <v>0</v>
      </c>
      <c r="AGS308" s="1">
        <v>1</v>
      </c>
      <c r="AGT308" s="1">
        <v>0</v>
      </c>
      <c r="AGU308" s="1">
        <v>0</v>
      </c>
      <c r="AGV308" s="1">
        <v>1</v>
      </c>
      <c r="AGW308" s="1">
        <v>0</v>
      </c>
      <c r="AGX308" s="1">
        <v>0</v>
      </c>
      <c r="AGY308" s="1">
        <v>0</v>
      </c>
      <c r="AGZ308" s="1">
        <v>0</v>
      </c>
      <c r="AHA308" s="1">
        <v>0</v>
      </c>
      <c r="AHB308" s="1">
        <v>0</v>
      </c>
      <c r="AHC308" s="1">
        <v>1</v>
      </c>
      <c r="AHD308" s="1">
        <v>0</v>
      </c>
      <c r="AHE308" s="1">
        <v>0</v>
      </c>
      <c r="AHF308" s="1">
        <v>0</v>
      </c>
      <c r="AHH308" s="1">
        <v>0</v>
      </c>
      <c r="AHI308" s="1">
        <v>0</v>
      </c>
      <c r="AHK308" s="1">
        <v>0</v>
      </c>
      <c r="AHL308" s="1">
        <v>0</v>
      </c>
      <c r="AHM308" s="1">
        <v>0</v>
      </c>
      <c r="AHN308" s="1">
        <v>0</v>
      </c>
      <c r="AHO308" s="1">
        <v>0</v>
      </c>
      <c r="AHP308" s="1">
        <v>0</v>
      </c>
      <c r="AHQ308" s="1">
        <v>0</v>
      </c>
      <c r="AHR308" s="1">
        <v>0</v>
      </c>
      <c r="AIM308" s="1">
        <v>0</v>
      </c>
      <c r="AIN308" s="1">
        <v>0</v>
      </c>
      <c r="AIO308" s="1">
        <v>0</v>
      </c>
      <c r="AIT308" s="1">
        <v>0</v>
      </c>
      <c r="AIU308" s="1">
        <v>2</v>
      </c>
      <c r="AIV308" s="1">
        <v>0</v>
      </c>
      <c r="AIW308" s="1">
        <v>0</v>
      </c>
      <c r="AJB308" s="1">
        <v>40</v>
      </c>
      <c r="AJC308" s="1">
        <v>13</v>
      </c>
    </row>
    <row r="309" spans="1:939" s="1" customFormat="1">
      <c r="B309" s="1">
        <v>4</v>
      </c>
      <c r="C309" s="1">
        <v>1</v>
      </c>
      <c r="D309" s="1" t="s">
        <v>7703</v>
      </c>
      <c r="O309" s="1">
        <v>0</v>
      </c>
      <c r="Z309" s="1">
        <v>0</v>
      </c>
      <c r="AA309" s="1">
        <v>2</v>
      </c>
      <c r="AB309" s="1" t="s">
        <v>7864</v>
      </c>
      <c r="AC309" s="1">
        <v>0</v>
      </c>
      <c r="AE309" s="1">
        <v>0</v>
      </c>
      <c r="AG309" s="1">
        <v>0</v>
      </c>
      <c r="AI309" s="1">
        <v>128</v>
      </c>
      <c r="AJ309" s="1">
        <v>118</v>
      </c>
      <c r="DR309" s="1">
        <v>70</v>
      </c>
      <c r="DS309" s="1">
        <v>58</v>
      </c>
      <c r="HA309" s="1">
        <v>2</v>
      </c>
      <c r="HB309" s="1">
        <v>2</v>
      </c>
      <c r="HT309" s="1">
        <v>0</v>
      </c>
      <c r="HU309" s="1">
        <v>0</v>
      </c>
      <c r="IP309" s="1">
        <v>95</v>
      </c>
      <c r="IQ309" s="1">
        <v>95</v>
      </c>
      <c r="LX309" s="1">
        <v>66</v>
      </c>
      <c r="LY309" s="1">
        <v>64</v>
      </c>
      <c r="PG309" s="1">
        <v>22</v>
      </c>
      <c r="PH309" s="1">
        <v>16</v>
      </c>
      <c r="SP309" s="1">
        <v>97.5</v>
      </c>
      <c r="SQ309" s="1">
        <v>97.8</v>
      </c>
      <c r="VX309" s="1">
        <v>1</v>
      </c>
      <c r="VY309" s="1">
        <v>1</v>
      </c>
      <c r="WQ309" s="1">
        <v>0</v>
      </c>
      <c r="WR309" s="1">
        <v>0</v>
      </c>
      <c r="AAY309" s="1">
        <v>21</v>
      </c>
      <c r="ABU309" s="1">
        <v>133</v>
      </c>
      <c r="ABX309" s="1">
        <v>5.2</v>
      </c>
      <c r="ACA309" s="1">
        <v>98</v>
      </c>
      <c r="ACD309" s="1">
        <v>8.9</v>
      </c>
      <c r="ACG309" s="1">
        <v>301</v>
      </c>
      <c r="ACQ309" s="1">
        <v>27</v>
      </c>
      <c r="ACT309" s="1">
        <v>1.53</v>
      </c>
      <c r="ACW309" s="1">
        <v>14</v>
      </c>
      <c r="AGS309" s="1">
        <v>0</v>
      </c>
      <c r="AGT309" s="1">
        <v>0</v>
      </c>
      <c r="AGU309" s="1">
        <v>0</v>
      </c>
      <c r="AGV309" s="1">
        <v>0</v>
      </c>
      <c r="AGW309" s="1">
        <v>0</v>
      </c>
      <c r="AGX309" s="1">
        <v>0</v>
      </c>
      <c r="AGY309" s="1">
        <v>0</v>
      </c>
      <c r="AGZ309" s="1">
        <v>1</v>
      </c>
      <c r="AHA309" s="1">
        <v>0</v>
      </c>
      <c r="AHB309" s="1">
        <v>0</v>
      </c>
      <c r="AHC309" s="1">
        <v>1</v>
      </c>
      <c r="AHD309" s="1">
        <v>0</v>
      </c>
      <c r="AHE309" s="1">
        <v>0</v>
      </c>
      <c r="AHF309" s="1">
        <v>0</v>
      </c>
      <c r="AHH309" s="1">
        <v>0</v>
      </c>
      <c r="AHI309" s="1">
        <v>0</v>
      </c>
      <c r="AHK309" s="1">
        <v>0</v>
      </c>
      <c r="AHL309" s="1">
        <v>0</v>
      </c>
      <c r="AHM309" s="1">
        <v>0</v>
      </c>
      <c r="AHN309" s="1">
        <v>0</v>
      </c>
      <c r="AHO309" s="1">
        <v>0</v>
      </c>
      <c r="AHP309" s="1">
        <v>0</v>
      </c>
      <c r="AHQ309" s="1">
        <v>0</v>
      </c>
      <c r="AHR309" s="1">
        <v>0</v>
      </c>
      <c r="AIM309" s="1">
        <v>0</v>
      </c>
      <c r="AIN309" s="1">
        <v>0</v>
      </c>
      <c r="AIO309" s="1">
        <v>0</v>
      </c>
      <c r="AIT309" s="1">
        <v>1</v>
      </c>
      <c r="AIU309" s="1">
        <v>1</v>
      </c>
      <c r="AIV309" s="1">
        <v>0</v>
      </c>
      <c r="AIW309" s="1">
        <v>0</v>
      </c>
      <c r="AIX309" s="1">
        <v>21</v>
      </c>
      <c r="AJB309" s="1">
        <v>15</v>
      </c>
    </row>
    <row r="310" spans="1:939" s="80" customFormat="1">
      <c r="B310" s="80">
        <v>5</v>
      </c>
      <c r="C310" s="80">
        <v>0</v>
      </c>
      <c r="Z310" s="80">
        <v>0</v>
      </c>
      <c r="AA310" s="80">
        <v>2</v>
      </c>
      <c r="AC310" s="80">
        <v>0</v>
      </c>
      <c r="AE310" s="80">
        <v>0</v>
      </c>
      <c r="AG310" s="80">
        <v>0</v>
      </c>
      <c r="AI310" s="80">
        <v>136</v>
      </c>
      <c r="AJ310" s="80">
        <v>142</v>
      </c>
      <c r="DR310" s="80">
        <v>68</v>
      </c>
      <c r="DS310" s="80">
        <v>62</v>
      </c>
      <c r="HA310" s="80">
        <v>2</v>
      </c>
      <c r="HB310" s="80">
        <v>2</v>
      </c>
      <c r="HT310" s="80">
        <v>0</v>
      </c>
      <c r="HU310" s="80">
        <v>0</v>
      </c>
      <c r="IP310" s="80">
        <v>97</v>
      </c>
      <c r="LX310" s="80">
        <v>66</v>
      </c>
      <c r="PG310" s="80">
        <v>26</v>
      </c>
      <c r="SP310" s="80">
        <v>98.9</v>
      </c>
      <c r="VX310" s="80">
        <v>1</v>
      </c>
      <c r="WQ310" s="80">
        <v>0</v>
      </c>
      <c r="AGS310" s="80">
        <v>0</v>
      </c>
      <c r="AGT310" s="80">
        <v>0</v>
      </c>
      <c r="AGU310" s="80">
        <v>0</v>
      </c>
      <c r="AGV310" s="80">
        <v>0</v>
      </c>
      <c r="AGW310" s="80">
        <v>0</v>
      </c>
      <c r="AGX310" s="80">
        <v>0</v>
      </c>
      <c r="AGY310" s="80">
        <v>0</v>
      </c>
      <c r="AGZ310" s="80">
        <v>0</v>
      </c>
      <c r="AHA310" s="80">
        <v>0</v>
      </c>
      <c r="AHB310" s="80">
        <v>0</v>
      </c>
      <c r="AHC310" s="80">
        <v>1</v>
      </c>
      <c r="AHD310" s="80">
        <v>0</v>
      </c>
      <c r="AHE310" s="80">
        <v>0</v>
      </c>
      <c r="AHF310" s="80">
        <v>0</v>
      </c>
      <c r="AHH310" s="80">
        <v>0</v>
      </c>
      <c r="AHI310" s="80">
        <v>0</v>
      </c>
      <c r="AHK310" s="80">
        <v>0</v>
      </c>
      <c r="AHL310" s="80">
        <v>0</v>
      </c>
      <c r="AHM310" s="80">
        <v>0</v>
      </c>
      <c r="AHN310" s="80">
        <v>0</v>
      </c>
      <c r="AHO310" s="80">
        <v>0</v>
      </c>
      <c r="AHP310" s="80">
        <v>0</v>
      </c>
      <c r="AHQ310" s="80">
        <v>0</v>
      </c>
      <c r="AHR310" s="80">
        <v>0</v>
      </c>
      <c r="AIM310" s="80">
        <v>0</v>
      </c>
      <c r="AIN310" s="80">
        <v>0</v>
      </c>
      <c r="AIO310" s="80">
        <v>0</v>
      </c>
      <c r="AIT310" s="80">
        <v>1</v>
      </c>
      <c r="AIU310" s="80">
        <v>0</v>
      </c>
      <c r="AIV310" s="80">
        <v>0</v>
      </c>
      <c r="AIW310" s="80">
        <v>0</v>
      </c>
      <c r="AIX310" s="80">
        <v>20</v>
      </c>
    </row>
    <row r="311" spans="1:939" s="1" customFormat="1">
      <c r="A311" s="1">
        <v>64</v>
      </c>
      <c r="B311" s="1">
        <v>1</v>
      </c>
      <c r="C311" s="1">
        <v>0</v>
      </c>
      <c r="Z311" s="1">
        <v>0</v>
      </c>
      <c r="AA311" s="1">
        <v>1</v>
      </c>
      <c r="AC311" s="1">
        <v>10</v>
      </c>
      <c r="AD311" s="1">
        <v>0</v>
      </c>
      <c r="AE311" s="1">
        <v>1</v>
      </c>
      <c r="AF311" s="1">
        <v>0</v>
      </c>
      <c r="AG311" s="1">
        <v>0</v>
      </c>
      <c r="AI311" s="1">
        <v>152</v>
      </c>
      <c r="DR311" s="1">
        <v>80</v>
      </c>
      <c r="HA311" s="1">
        <v>0</v>
      </c>
      <c r="HT311" s="1">
        <v>0</v>
      </c>
      <c r="IP311" s="1">
        <v>98</v>
      </c>
      <c r="LX311" s="1">
        <v>64</v>
      </c>
      <c r="PG311" s="1">
        <v>16</v>
      </c>
      <c r="SP311" s="1">
        <v>98.2</v>
      </c>
      <c r="VX311" s="1">
        <v>1</v>
      </c>
      <c r="WQ311" s="1">
        <v>0</v>
      </c>
      <c r="ACG311" s="1">
        <v>279</v>
      </c>
      <c r="AGS311" s="1">
        <v>0</v>
      </c>
      <c r="AGT311" s="1">
        <v>0</v>
      </c>
      <c r="AGU311" s="1">
        <v>0</v>
      </c>
      <c r="AGV311" s="1">
        <v>0</v>
      </c>
      <c r="AGW311" s="1">
        <v>0</v>
      </c>
      <c r="AGX311" s="1">
        <v>0</v>
      </c>
      <c r="AGY311" s="1">
        <v>0</v>
      </c>
      <c r="AGZ311" s="1">
        <v>0</v>
      </c>
      <c r="AHA311" s="1">
        <v>0</v>
      </c>
      <c r="AHB311" s="1">
        <v>0</v>
      </c>
      <c r="AHC311" s="1">
        <v>1</v>
      </c>
      <c r="AHD311" s="1">
        <v>0</v>
      </c>
      <c r="AHE311" s="1">
        <v>0</v>
      </c>
      <c r="AHF311" s="1">
        <v>0</v>
      </c>
      <c r="AHH311" s="1">
        <v>0</v>
      </c>
      <c r="AHI311" s="1">
        <v>0</v>
      </c>
      <c r="AHK311" s="1">
        <v>0</v>
      </c>
      <c r="AHL311" s="1">
        <v>0</v>
      </c>
      <c r="AHM311" s="1">
        <v>0</v>
      </c>
      <c r="AHN311" s="1">
        <v>0</v>
      </c>
      <c r="AHO311" s="1">
        <v>0</v>
      </c>
      <c r="AHP311" s="1">
        <v>0</v>
      </c>
      <c r="AHQ311" s="1">
        <v>0</v>
      </c>
      <c r="AHR311" s="1">
        <v>0</v>
      </c>
      <c r="AIM311" s="1">
        <v>0</v>
      </c>
      <c r="AIN311" s="1">
        <v>0</v>
      </c>
      <c r="AIO311" s="1">
        <v>0</v>
      </c>
      <c r="AIT311" s="3">
        <v>1</v>
      </c>
      <c r="AIV311" s="1">
        <v>0</v>
      </c>
      <c r="AIW311" s="1">
        <v>0</v>
      </c>
      <c r="AIX311" s="1">
        <v>50</v>
      </c>
    </row>
    <row r="312" spans="1:939" s="18" customFormat="1">
      <c r="B312" s="18">
        <v>2</v>
      </c>
      <c r="C312" s="18">
        <v>0</v>
      </c>
      <c r="AC312" s="18">
        <v>9</v>
      </c>
      <c r="AD312" s="18">
        <v>0</v>
      </c>
      <c r="AE312" s="18">
        <v>1</v>
      </c>
      <c r="AF312" s="18">
        <v>0</v>
      </c>
      <c r="AG312" s="18">
        <v>0</v>
      </c>
      <c r="AGS312" s="18">
        <v>0</v>
      </c>
      <c r="AGT312" s="18">
        <v>0</v>
      </c>
      <c r="AGU312" s="18">
        <v>0</v>
      </c>
      <c r="AGV312" s="18">
        <v>0</v>
      </c>
      <c r="AGW312" s="18">
        <v>0</v>
      </c>
      <c r="AGX312" s="18">
        <v>0</v>
      </c>
      <c r="AGY312" s="18">
        <v>0</v>
      </c>
      <c r="AGZ312" s="18">
        <v>0</v>
      </c>
      <c r="AHA312" s="18">
        <v>0</v>
      </c>
      <c r="AHB312" s="18">
        <v>0</v>
      </c>
      <c r="AHC312" s="18">
        <v>1</v>
      </c>
      <c r="AHD312" s="18">
        <v>0</v>
      </c>
      <c r="AHE312" s="18">
        <v>0</v>
      </c>
      <c r="AHF312" s="18">
        <v>0</v>
      </c>
      <c r="AHH312" s="18">
        <v>0</v>
      </c>
      <c r="AHI312" s="18">
        <v>0</v>
      </c>
      <c r="AHK312" s="18">
        <v>0</v>
      </c>
      <c r="AHL312" s="18">
        <v>0</v>
      </c>
      <c r="AHM312" s="18">
        <v>0</v>
      </c>
      <c r="AHN312" s="18">
        <v>0</v>
      </c>
      <c r="AHO312" s="18">
        <v>0</v>
      </c>
      <c r="AHP312" s="18">
        <v>0</v>
      </c>
      <c r="AHQ312" s="18">
        <v>0</v>
      </c>
      <c r="AHR312" s="18">
        <v>0</v>
      </c>
      <c r="AIM312" s="18">
        <v>0</v>
      </c>
      <c r="AIN312" s="18">
        <v>0</v>
      </c>
      <c r="AIO312" s="18">
        <v>0</v>
      </c>
      <c r="AIT312" s="79">
        <v>0</v>
      </c>
      <c r="AIV312" s="18">
        <v>0</v>
      </c>
      <c r="AIW312" s="18">
        <v>0</v>
      </c>
    </row>
    <row r="313" spans="1:939" s="1" customFormat="1">
      <c r="A313" s="1">
        <v>65</v>
      </c>
      <c r="B313" s="1">
        <v>1</v>
      </c>
      <c r="C313" s="1">
        <v>1</v>
      </c>
      <c r="D313" s="1" t="s">
        <v>4971</v>
      </c>
      <c r="E313" s="1" t="s">
        <v>6438</v>
      </c>
      <c r="O313" s="1">
        <v>0</v>
      </c>
      <c r="P313" s="1">
        <v>0</v>
      </c>
      <c r="Z313" s="1">
        <v>0</v>
      </c>
      <c r="AA313" s="1">
        <v>2</v>
      </c>
      <c r="AB313" s="1" t="s">
        <v>7865</v>
      </c>
      <c r="AC313" s="1">
        <v>0</v>
      </c>
      <c r="AE313" s="1">
        <v>0</v>
      </c>
      <c r="AG313" s="1">
        <v>0</v>
      </c>
      <c r="AI313" s="1">
        <v>149</v>
      </c>
      <c r="AJ313" s="1">
        <v>118</v>
      </c>
      <c r="DR313" s="1">
        <v>55</v>
      </c>
      <c r="DS313" s="1">
        <v>62</v>
      </c>
      <c r="HB313" s="1">
        <v>2</v>
      </c>
      <c r="HU313" s="1">
        <v>0</v>
      </c>
      <c r="IP313" s="1">
        <v>100</v>
      </c>
      <c r="IQ313" s="1">
        <v>97</v>
      </c>
      <c r="LX313" s="1">
        <v>78</v>
      </c>
      <c r="LY313" s="1">
        <v>87</v>
      </c>
      <c r="PG313" s="1">
        <v>18</v>
      </c>
      <c r="PH313" s="1">
        <v>18</v>
      </c>
      <c r="SP313" s="1">
        <v>98.9</v>
      </c>
      <c r="SQ313" s="1">
        <v>97.3</v>
      </c>
      <c r="VY313" s="1">
        <v>1</v>
      </c>
      <c r="WQ313" s="1">
        <v>0</v>
      </c>
      <c r="WR313" s="1">
        <v>0</v>
      </c>
      <c r="ABB313" s="1">
        <v>9.9</v>
      </c>
      <c r="ABE313" s="1">
        <v>30.9</v>
      </c>
      <c r="ABM313" s="1">
        <v>4.92</v>
      </c>
      <c r="ABO313" s="1">
        <v>286</v>
      </c>
      <c r="ACG313" s="1">
        <v>118</v>
      </c>
      <c r="ACH313" s="1">
        <v>254</v>
      </c>
      <c r="ACI313" s="1">
        <v>202</v>
      </c>
      <c r="ACJ313" s="1">
        <v>305</v>
      </c>
      <c r="AGS313" s="1">
        <v>0</v>
      </c>
      <c r="AGT313" s="1">
        <v>0</v>
      </c>
      <c r="AGU313" s="1">
        <v>0</v>
      </c>
      <c r="AGV313" s="1">
        <v>0</v>
      </c>
      <c r="AGW313" s="1">
        <v>0</v>
      </c>
      <c r="AGX313" s="1">
        <v>0</v>
      </c>
      <c r="AGY313" s="1">
        <v>0</v>
      </c>
      <c r="AGZ313" s="1">
        <v>0</v>
      </c>
      <c r="AHA313" s="1">
        <v>0</v>
      </c>
      <c r="AHB313" s="1">
        <v>0</v>
      </c>
      <c r="AHC313" s="1">
        <v>1</v>
      </c>
      <c r="AHD313" s="1">
        <v>0</v>
      </c>
      <c r="AHE313" s="1">
        <v>0</v>
      </c>
      <c r="AHF313" s="1">
        <v>0</v>
      </c>
      <c r="AHH313" s="1">
        <v>0</v>
      </c>
      <c r="AHI313" s="1">
        <v>0</v>
      </c>
      <c r="AHK313" s="1">
        <v>0</v>
      </c>
      <c r="AHL313" s="1">
        <v>0</v>
      </c>
      <c r="AHM313" s="1">
        <v>0</v>
      </c>
      <c r="AHN313" s="1">
        <v>0</v>
      </c>
      <c r="AHO313" s="1">
        <v>0</v>
      </c>
      <c r="AHP313" s="1">
        <v>0</v>
      </c>
      <c r="AHQ313" s="1">
        <v>0</v>
      </c>
      <c r="AHR313" s="1">
        <v>2</v>
      </c>
      <c r="AIM313" s="1">
        <v>0</v>
      </c>
      <c r="AIN313" s="1">
        <v>0</v>
      </c>
      <c r="AIO313" s="1">
        <v>0</v>
      </c>
      <c r="AIP313" s="1">
        <v>1</v>
      </c>
      <c r="AIQ313" s="1">
        <v>1</v>
      </c>
      <c r="AIR313" s="1">
        <v>1</v>
      </c>
      <c r="AIS313" s="1">
        <v>1</v>
      </c>
      <c r="AIT313" s="1">
        <v>1</v>
      </c>
      <c r="AIU313" s="1">
        <v>0</v>
      </c>
      <c r="AIV313" s="1">
        <v>0</v>
      </c>
      <c r="AIW313" s="1">
        <v>0</v>
      </c>
      <c r="AIX313" s="1">
        <v>38</v>
      </c>
    </row>
    <row r="314" spans="1:939" s="80" customFormat="1">
      <c r="B314" s="80">
        <v>2</v>
      </c>
      <c r="C314" s="80">
        <v>0</v>
      </c>
      <c r="Z314" s="80">
        <v>0</v>
      </c>
      <c r="AA314" s="80">
        <v>0</v>
      </c>
      <c r="AB314" s="80" t="s">
        <v>7866</v>
      </c>
      <c r="AC314" s="80">
        <v>0</v>
      </c>
      <c r="AE314" s="80">
        <v>0</v>
      </c>
      <c r="AG314" s="80">
        <v>0</v>
      </c>
      <c r="AI314" s="80">
        <v>116</v>
      </c>
      <c r="DR314" s="80">
        <v>64</v>
      </c>
      <c r="HA314" s="80">
        <v>0</v>
      </c>
      <c r="HT314" s="80">
        <v>0</v>
      </c>
      <c r="IP314" s="80">
        <v>98</v>
      </c>
      <c r="LX314" s="80">
        <v>70</v>
      </c>
      <c r="PG314" s="80">
        <v>16</v>
      </c>
      <c r="SP314" s="80">
        <v>95.9</v>
      </c>
      <c r="VX314" s="80">
        <v>1</v>
      </c>
      <c r="WQ314" s="80">
        <v>0</v>
      </c>
      <c r="ACG314" s="80">
        <v>252</v>
      </c>
      <c r="ACH314" s="80">
        <v>279</v>
      </c>
      <c r="ACI314" s="80">
        <v>289</v>
      </c>
      <c r="AGS314" s="18">
        <v>0</v>
      </c>
      <c r="AGT314" s="18">
        <v>0</v>
      </c>
      <c r="AGU314" s="18">
        <v>0</v>
      </c>
      <c r="AGV314" s="18">
        <v>0</v>
      </c>
      <c r="AGW314" s="18">
        <v>0</v>
      </c>
      <c r="AGX314" s="18">
        <v>0</v>
      </c>
      <c r="AGY314" s="18">
        <v>0</v>
      </c>
      <c r="AGZ314" s="18">
        <v>0</v>
      </c>
      <c r="AHA314" s="18">
        <v>0</v>
      </c>
      <c r="AHB314" s="18">
        <v>0</v>
      </c>
      <c r="AHC314" s="18">
        <v>1</v>
      </c>
      <c r="AHD314" s="18">
        <v>0</v>
      </c>
      <c r="AHE314" s="18">
        <v>0</v>
      </c>
      <c r="AHF314" s="18">
        <v>0</v>
      </c>
      <c r="AHG314" s="18"/>
      <c r="AHH314" s="18">
        <v>0</v>
      </c>
      <c r="AHI314" s="18">
        <v>0</v>
      </c>
      <c r="AHJ314" s="18"/>
      <c r="AHK314" s="18">
        <v>0</v>
      </c>
      <c r="AHL314" s="18">
        <v>0</v>
      </c>
      <c r="AHM314" s="18">
        <v>0</v>
      </c>
      <c r="AHN314" s="18">
        <v>0</v>
      </c>
      <c r="AHO314" s="18">
        <v>0</v>
      </c>
      <c r="AHP314" s="18">
        <v>0</v>
      </c>
      <c r="AHQ314" s="18">
        <v>0</v>
      </c>
      <c r="AHR314" s="18">
        <v>0</v>
      </c>
      <c r="AIM314" s="18">
        <v>0</v>
      </c>
      <c r="AIN314" s="18">
        <v>0</v>
      </c>
      <c r="AIO314" s="18">
        <v>0</v>
      </c>
      <c r="AIP314" s="18"/>
      <c r="AIQ314" s="18"/>
      <c r="AIR314" s="18"/>
      <c r="AIS314" s="18"/>
      <c r="AIT314" s="18">
        <v>1</v>
      </c>
      <c r="AIU314" s="18">
        <v>0</v>
      </c>
      <c r="AIV314" s="18">
        <v>0</v>
      </c>
      <c r="AIW314" s="18">
        <v>0</v>
      </c>
      <c r="AIX314" s="18">
        <v>51</v>
      </c>
      <c r="AIY314" s="18"/>
      <c r="AIZ314" s="18"/>
      <c r="AJA314" s="18"/>
      <c r="AJB314" s="18"/>
      <c r="AJC314" s="18"/>
    </row>
    <row r="315" spans="1:939" s="14" customFormat="1">
      <c r="A315" s="14">
        <v>66</v>
      </c>
      <c r="B315" s="14">
        <v>1</v>
      </c>
      <c r="C315" s="14">
        <v>0</v>
      </c>
      <c r="Z315" s="14">
        <v>0</v>
      </c>
      <c r="AA315" s="14">
        <v>1</v>
      </c>
      <c r="AB315" s="14" t="s">
        <v>7867</v>
      </c>
      <c r="AC315" s="14">
        <v>0</v>
      </c>
      <c r="AE315" s="14">
        <v>0</v>
      </c>
      <c r="AG315" s="14">
        <v>0</v>
      </c>
      <c r="AI315" s="14">
        <v>100</v>
      </c>
      <c r="DR315" s="14">
        <v>62</v>
      </c>
      <c r="HA315" s="14">
        <v>0</v>
      </c>
      <c r="HT315" s="14">
        <v>0</v>
      </c>
      <c r="IP315" s="14">
        <v>98</v>
      </c>
      <c r="LX315" s="14">
        <v>80</v>
      </c>
      <c r="PG315" s="14">
        <v>24</v>
      </c>
      <c r="SP315" s="14">
        <v>98.7</v>
      </c>
      <c r="VX315" s="14">
        <v>1</v>
      </c>
      <c r="WQ315" s="14">
        <v>1</v>
      </c>
      <c r="AGS315" s="14">
        <v>0</v>
      </c>
      <c r="AGT315" s="14">
        <v>0</v>
      </c>
      <c r="AGU315" s="14">
        <v>0</v>
      </c>
      <c r="AGV315" s="14">
        <v>0</v>
      </c>
      <c r="AGW315" s="14">
        <v>1</v>
      </c>
      <c r="AGX315" s="14">
        <v>0</v>
      </c>
      <c r="AGY315" s="14">
        <v>0</v>
      </c>
      <c r="AGZ315" s="14">
        <v>0</v>
      </c>
      <c r="AHA315" s="14">
        <v>0</v>
      </c>
      <c r="AHB315" s="14">
        <v>0</v>
      </c>
      <c r="AHC315" s="14">
        <v>1</v>
      </c>
      <c r="AHD315" s="14">
        <v>0</v>
      </c>
      <c r="AHE315" s="14">
        <v>0</v>
      </c>
      <c r="AHF315" s="14">
        <v>0</v>
      </c>
      <c r="AHH315" s="14">
        <v>0</v>
      </c>
      <c r="AHI315" s="14">
        <v>0</v>
      </c>
      <c r="AHK315" s="14">
        <v>0</v>
      </c>
      <c r="AHL315" s="14">
        <v>0</v>
      </c>
      <c r="AHM315" s="14">
        <v>0</v>
      </c>
      <c r="AHN315" s="14">
        <v>0</v>
      </c>
      <c r="AHO315" s="14">
        <v>0</v>
      </c>
      <c r="AHP315" s="14">
        <v>0</v>
      </c>
      <c r="AHQ315" s="14">
        <v>0</v>
      </c>
      <c r="AHR315" s="14">
        <v>0</v>
      </c>
      <c r="AIM315" s="14">
        <v>0</v>
      </c>
      <c r="AIN315" s="14">
        <v>0</v>
      </c>
      <c r="AIO315" s="14">
        <v>0</v>
      </c>
      <c r="AIP315" s="14">
        <v>1</v>
      </c>
      <c r="AIQ315" s="14">
        <v>1</v>
      </c>
      <c r="AIR315" s="14">
        <v>0</v>
      </c>
      <c r="AIS315" s="14">
        <v>1</v>
      </c>
      <c r="AIT315" s="60">
        <v>0</v>
      </c>
      <c r="AIU315" s="14">
        <v>1</v>
      </c>
      <c r="AIV315" s="14">
        <v>0</v>
      </c>
      <c r="AIW315" s="14">
        <v>0</v>
      </c>
      <c r="AJB315" s="14">
        <v>65</v>
      </c>
    </row>
    <row r="316" spans="1:939" s="14" customFormat="1">
      <c r="B316" s="14">
        <v>2</v>
      </c>
      <c r="C316" s="14">
        <v>0</v>
      </c>
      <c r="Z316" s="14">
        <v>0</v>
      </c>
      <c r="AA316" s="14">
        <v>2</v>
      </c>
      <c r="AB316" s="14" t="s">
        <v>7868</v>
      </c>
      <c r="AC316" s="14">
        <v>0</v>
      </c>
      <c r="AE316" s="14">
        <v>0</v>
      </c>
      <c r="AG316" s="14">
        <v>0</v>
      </c>
      <c r="AI316" s="14">
        <v>140</v>
      </c>
      <c r="AM316" s="14">
        <v>118</v>
      </c>
      <c r="DR316" s="14">
        <v>88</v>
      </c>
      <c r="DV316" s="14">
        <v>70</v>
      </c>
      <c r="HA316" s="14">
        <v>0</v>
      </c>
      <c r="HE316" s="14">
        <v>0</v>
      </c>
      <c r="HT316" s="14">
        <v>0</v>
      </c>
      <c r="HX316" s="14">
        <v>0</v>
      </c>
      <c r="IP316" s="14">
        <v>97</v>
      </c>
      <c r="IQ316" s="14">
        <v>96</v>
      </c>
      <c r="IR316" s="14">
        <v>92</v>
      </c>
      <c r="IS316" s="14">
        <v>97</v>
      </c>
      <c r="IT316" s="14">
        <v>98</v>
      </c>
      <c r="LX316" s="14">
        <v>72</v>
      </c>
      <c r="MB316" s="14">
        <v>78</v>
      </c>
      <c r="PG316" s="14">
        <v>18</v>
      </c>
      <c r="PK316" s="14">
        <v>18</v>
      </c>
      <c r="SP316" s="14">
        <v>97.8</v>
      </c>
      <c r="ST316" s="14">
        <v>96.1</v>
      </c>
      <c r="VX316" s="14">
        <v>1</v>
      </c>
      <c r="WB316" s="14">
        <v>1</v>
      </c>
      <c r="WQ316" s="14">
        <v>1</v>
      </c>
      <c r="WR316" s="14">
        <v>0</v>
      </c>
      <c r="WS316" s="14">
        <v>0</v>
      </c>
      <c r="WT316" s="14">
        <v>0</v>
      </c>
      <c r="WU316" s="14">
        <v>0</v>
      </c>
      <c r="AGS316" s="14">
        <v>0</v>
      </c>
      <c r="AGT316" s="14">
        <v>0</v>
      </c>
      <c r="AGU316" s="14">
        <v>0</v>
      </c>
      <c r="AGV316" s="14">
        <v>0</v>
      </c>
      <c r="AGW316" s="14">
        <v>1</v>
      </c>
      <c r="AGX316" s="14">
        <v>0</v>
      </c>
      <c r="AGY316" s="14">
        <v>0</v>
      </c>
      <c r="AGZ316" s="14">
        <v>0</v>
      </c>
      <c r="AHA316" s="14">
        <v>0</v>
      </c>
      <c r="AHB316" s="14">
        <v>0</v>
      </c>
      <c r="AHC316" s="14">
        <v>1</v>
      </c>
      <c r="AHD316" s="14">
        <v>0</v>
      </c>
      <c r="AHE316" s="14">
        <v>0</v>
      </c>
      <c r="AHF316" s="14">
        <v>0</v>
      </c>
      <c r="AHH316" s="14">
        <v>0</v>
      </c>
      <c r="AHI316" s="14">
        <v>0</v>
      </c>
      <c r="AHK316" s="14">
        <v>0</v>
      </c>
      <c r="AHL316" s="14">
        <v>0</v>
      </c>
      <c r="AHM316" s="14">
        <v>0</v>
      </c>
      <c r="AHN316" s="14">
        <v>0</v>
      </c>
      <c r="AHO316" s="14">
        <v>0</v>
      </c>
      <c r="AHP316" s="14">
        <v>0</v>
      </c>
      <c r="AHQ316" s="14">
        <v>0</v>
      </c>
      <c r="AHR316" s="14">
        <v>0</v>
      </c>
      <c r="AIM316" s="14">
        <v>0</v>
      </c>
      <c r="AIN316" s="14">
        <v>0</v>
      </c>
      <c r="AIO316" s="14">
        <v>0</v>
      </c>
      <c r="AIR316" s="14">
        <v>1</v>
      </c>
      <c r="AIT316" s="60">
        <v>2</v>
      </c>
      <c r="AIU316" s="14">
        <v>0</v>
      </c>
      <c r="AIV316" s="14">
        <v>0</v>
      </c>
      <c r="AIW316" s="14">
        <v>0</v>
      </c>
      <c r="AIX316" s="14">
        <v>36</v>
      </c>
      <c r="AIY316" s="14">
        <v>44</v>
      </c>
    </row>
    <row r="317" spans="1:939" s="76" customFormat="1">
      <c r="B317" s="76">
        <v>3</v>
      </c>
      <c r="C317" s="76">
        <v>0</v>
      </c>
      <c r="Z317" s="76">
        <v>0</v>
      </c>
      <c r="AA317" s="76">
        <v>2</v>
      </c>
      <c r="AB317" s="76" t="s">
        <v>7869</v>
      </c>
      <c r="AC317" s="76">
        <v>0</v>
      </c>
      <c r="AE317" s="76">
        <v>2</v>
      </c>
      <c r="AG317" s="76">
        <v>0</v>
      </c>
      <c r="AI317" s="76">
        <v>124</v>
      </c>
      <c r="DR317" s="76">
        <v>82</v>
      </c>
      <c r="HA317" s="76">
        <v>0</v>
      </c>
      <c r="HT317" s="76">
        <v>0</v>
      </c>
      <c r="IP317" s="76">
        <v>97</v>
      </c>
      <c r="IQ317" s="76">
        <v>95</v>
      </c>
      <c r="IR317" s="76">
        <v>98</v>
      </c>
      <c r="LX317" s="76">
        <v>78</v>
      </c>
      <c r="PG317" s="76">
        <v>18</v>
      </c>
      <c r="SP317" s="76">
        <v>98.4</v>
      </c>
      <c r="VX317" s="76">
        <v>1</v>
      </c>
      <c r="WQ317" s="76">
        <v>0</v>
      </c>
      <c r="WR317" s="76">
        <v>0</v>
      </c>
      <c r="WS317" s="76">
        <v>0</v>
      </c>
      <c r="AGS317" s="76">
        <v>0</v>
      </c>
      <c r="AGT317" s="76">
        <v>0</v>
      </c>
      <c r="AGU317" s="76">
        <v>0</v>
      </c>
      <c r="AGV317" s="76">
        <v>0</v>
      </c>
      <c r="AGW317" s="76">
        <v>0</v>
      </c>
      <c r="AGX317" s="76">
        <v>0</v>
      </c>
      <c r="AGY317" s="76">
        <v>0</v>
      </c>
      <c r="AGZ317" s="76">
        <v>0</v>
      </c>
      <c r="AHA317" s="76">
        <v>0</v>
      </c>
      <c r="AHB317" s="76">
        <v>0</v>
      </c>
      <c r="AHC317" s="76">
        <v>1</v>
      </c>
      <c r="AHD317" s="76">
        <v>0</v>
      </c>
      <c r="AHE317" s="76">
        <v>0</v>
      </c>
      <c r="AHF317" s="76">
        <v>0</v>
      </c>
      <c r="AHH317" s="76">
        <v>0</v>
      </c>
      <c r="AHI317" s="76">
        <v>0</v>
      </c>
      <c r="AHK317" s="76">
        <v>0</v>
      </c>
      <c r="AHL317" s="76">
        <v>0</v>
      </c>
      <c r="AHM317" s="76">
        <v>0</v>
      </c>
      <c r="AHN317" s="76">
        <v>0</v>
      </c>
      <c r="AHO317" s="76">
        <v>0</v>
      </c>
      <c r="AHP317" s="76">
        <v>0</v>
      </c>
      <c r="AHQ317" s="76">
        <v>0</v>
      </c>
      <c r="AHR317" s="76">
        <v>0</v>
      </c>
      <c r="AIM317" s="76">
        <v>0</v>
      </c>
      <c r="AIN317" s="76">
        <v>0</v>
      </c>
      <c r="AIO317" s="76">
        <v>0</v>
      </c>
      <c r="AIT317" s="92">
        <v>0</v>
      </c>
      <c r="AIU317" s="76">
        <v>1</v>
      </c>
      <c r="AIV317" s="76">
        <v>0</v>
      </c>
      <c r="AIW317" s="76">
        <v>0</v>
      </c>
      <c r="AJB317" s="76">
        <v>29</v>
      </c>
    </row>
    <row r="318" spans="1:939" s="1" customFormat="1">
      <c r="A318" s="1">
        <v>67</v>
      </c>
      <c r="B318" s="1">
        <v>1</v>
      </c>
      <c r="C318" s="1">
        <v>0</v>
      </c>
      <c r="Z318" s="1">
        <v>0</v>
      </c>
      <c r="AA318" s="1">
        <v>1</v>
      </c>
      <c r="AB318" s="1" t="s">
        <v>7870</v>
      </c>
      <c r="AC318" s="1">
        <v>0</v>
      </c>
      <c r="AE318" s="1">
        <v>0</v>
      </c>
      <c r="AG318" s="1">
        <v>1</v>
      </c>
      <c r="AH318" s="1">
        <v>0</v>
      </c>
      <c r="AGS318" s="1">
        <v>0</v>
      </c>
      <c r="AGT318" s="1">
        <v>0</v>
      </c>
      <c r="AGU318" s="1">
        <v>0</v>
      </c>
      <c r="AGV318" s="1">
        <v>0</v>
      </c>
      <c r="AGW318" s="1">
        <v>0</v>
      </c>
      <c r="AGX318" s="1">
        <v>0</v>
      </c>
      <c r="AGY318" s="1">
        <v>0</v>
      </c>
      <c r="AGZ318" s="1">
        <v>0</v>
      </c>
      <c r="AHA318" s="1">
        <v>0</v>
      </c>
      <c r="AHB318" s="1">
        <v>0</v>
      </c>
      <c r="AHC318" s="1">
        <v>1</v>
      </c>
      <c r="AHD318" s="1">
        <v>0</v>
      </c>
      <c r="AHE318" s="1">
        <v>0</v>
      </c>
      <c r="AHF318" s="1">
        <v>0</v>
      </c>
      <c r="AHH318" s="1">
        <v>0</v>
      </c>
      <c r="AHI318" s="1">
        <v>0</v>
      </c>
      <c r="AHK318" s="1">
        <v>0</v>
      </c>
      <c r="AHL318" s="1">
        <v>0</v>
      </c>
      <c r="AHM318" s="1">
        <v>0</v>
      </c>
      <c r="AHN318" s="1">
        <v>0</v>
      </c>
      <c r="AHO318" s="1">
        <v>0</v>
      </c>
      <c r="AHP318" s="1">
        <v>0</v>
      </c>
      <c r="AHQ318" s="1">
        <v>0</v>
      </c>
      <c r="AHR318" s="1" t="s">
        <v>7001</v>
      </c>
      <c r="AIM318" s="1">
        <v>2</v>
      </c>
      <c r="AIN318" s="1">
        <v>0</v>
      </c>
      <c r="AIO318" s="1">
        <v>0</v>
      </c>
      <c r="AIP318" s="1">
        <v>1</v>
      </c>
      <c r="AIQ318" s="1">
        <v>1</v>
      </c>
      <c r="AIR318" s="1">
        <v>1</v>
      </c>
      <c r="AIS318" s="1">
        <v>1</v>
      </c>
      <c r="AIT318" s="1">
        <v>0</v>
      </c>
      <c r="AIU318" s="1">
        <v>0</v>
      </c>
      <c r="AIV318" s="1">
        <v>0</v>
      </c>
      <c r="AIW318" s="1">
        <v>0</v>
      </c>
    </row>
    <row r="319" spans="1:939" s="1" customFormat="1">
      <c r="B319" s="1">
        <v>2</v>
      </c>
      <c r="C319" s="1">
        <v>1</v>
      </c>
      <c r="D319" s="1" t="s">
        <v>7871</v>
      </c>
      <c r="O319" s="1">
        <v>1</v>
      </c>
      <c r="Z319" s="1">
        <v>0</v>
      </c>
      <c r="AA319" s="1">
        <v>2</v>
      </c>
      <c r="AB319" s="1" t="s">
        <v>7872</v>
      </c>
      <c r="AC319" s="1">
        <v>0</v>
      </c>
      <c r="AE319" s="1">
        <v>0</v>
      </c>
      <c r="AG319" s="1">
        <v>0</v>
      </c>
      <c r="AI319" s="1">
        <v>128</v>
      </c>
      <c r="AJ319" s="1">
        <v>132</v>
      </c>
      <c r="DR319" s="1">
        <v>70</v>
      </c>
      <c r="DS319" s="1">
        <v>70</v>
      </c>
      <c r="HA319" s="1">
        <v>2</v>
      </c>
      <c r="HB319" s="1">
        <v>2</v>
      </c>
      <c r="HT319" s="1">
        <v>0</v>
      </c>
      <c r="HU319" s="1">
        <v>0</v>
      </c>
      <c r="IP319" s="1">
        <v>97</v>
      </c>
      <c r="IQ319" s="1">
        <v>98</v>
      </c>
      <c r="LX319" s="1">
        <v>86</v>
      </c>
      <c r="LY319" s="1">
        <v>88</v>
      </c>
      <c r="PG319" s="1">
        <v>16</v>
      </c>
      <c r="PH319" s="1">
        <v>16</v>
      </c>
      <c r="SP319" s="1">
        <v>98.9</v>
      </c>
      <c r="SQ319" s="1">
        <v>97.1</v>
      </c>
      <c r="VX319" s="1">
        <v>1</v>
      </c>
      <c r="VY319" s="1">
        <v>1</v>
      </c>
      <c r="WQ319" s="1">
        <v>0</v>
      </c>
      <c r="WR319" s="1">
        <v>0</v>
      </c>
      <c r="AGS319" s="1">
        <v>1</v>
      </c>
      <c r="AGT319" s="1">
        <v>0</v>
      </c>
      <c r="AGU319" s="1">
        <v>0</v>
      </c>
      <c r="AGV319" s="1">
        <v>1</v>
      </c>
      <c r="AGW319" s="1">
        <v>0</v>
      </c>
      <c r="AGX319" s="1">
        <v>0</v>
      </c>
      <c r="AGY319" s="1">
        <v>0</v>
      </c>
      <c r="AGZ319" s="1">
        <v>0</v>
      </c>
      <c r="AHA319" s="1">
        <v>0</v>
      </c>
      <c r="AHB319" s="1">
        <v>0</v>
      </c>
      <c r="AHC319" s="1">
        <v>1</v>
      </c>
      <c r="AHD319" s="1">
        <v>0</v>
      </c>
      <c r="AHE319" s="1">
        <v>0</v>
      </c>
      <c r="AHF319" s="1">
        <v>0</v>
      </c>
      <c r="AHH319" s="1">
        <v>0</v>
      </c>
      <c r="AHI319" s="1">
        <v>0</v>
      </c>
      <c r="AHK319" s="1">
        <v>0</v>
      </c>
      <c r="AHL319" s="1">
        <v>0</v>
      </c>
      <c r="AHM319" s="1">
        <v>0</v>
      </c>
      <c r="AHN319" s="1">
        <v>0</v>
      </c>
      <c r="AHO319" s="1">
        <v>0</v>
      </c>
      <c r="AHP319" s="1">
        <v>0</v>
      </c>
      <c r="AHQ319" s="1">
        <v>0</v>
      </c>
      <c r="AHR319" s="1">
        <v>0</v>
      </c>
      <c r="AIN319" s="1">
        <v>0</v>
      </c>
      <c r="AIO319" s="1">
        <v>0</v>
      </c>
      <c r="AIT319" s="1">
        <v>0</v>
      </c>
      <c r="AIU319" s="1">
        <v>2</v>
      </c>
      <c r="AIV319" s="1">
        <v>0</v>
      </c>
      <c r="AIW319" s="1">
        <v>0</v>
      </c>
      <c r="AIZ319" s="1">
        <v>26</v>
      </c>
      <c r="AJB319" s="1">
        <v>20</v>
      </c>
      <c r="AJC319" s="1">
        <v>20</v>
      </c>
    </row>
    <row r="320" spans="1:939" s="80" customFormat="1">
      <c r="B320" s="80">
        <v>3</v>
      </c>
      <c r="C320" s="80">
        <v>1</v>
      </c>
      <c r="D320" s="80" t="s">
        <v>7873</v>
      </c>
      <c r="O320" s="80">
        <v>0</v>
      </c>
      <c r="Z320" s="80">
        <v>0</v>
      </c>
      <c r="AA320" s="80">
        <v>2</v>
      </c>
      <c r="AB320" s="80" t="s">
        <v>7874</v>
      </c>
      <c r="AC320" s="80">
        <v>0</v>
      </c>
      <c r="AE320" s="80">
        <v>0</v>
      </c>
      <c r="AG320" s="80">
        <v>0</v>
      </c>
      <c r="AI320" s="80">
        <v>122</v>
      </c>
      <c r="DR320" s="80">
        <v>70</v>
      </c>
      <c r="HA320" s="80">
        <v>2</v>
      </c>
      <c r="HT320" s="80">
        <v>0</v>
      </c>
      <c r="IP320" s="80">
        <v>97</v>
      </c>
      <c r="LX320" s="80">
        <v>86</v>
      </c>
      <c r="PG320" s="80">
        <v>16</v>
      </c>
      <c r="SP320" s="80">
        <v>98.2</v>
      </c>
      <c r="VX320" s="80">
        <v>1</v>
      </c>
      <c r="WQ320" s="80">
        <v>0</v>
      </c>
      <c r="AGS320" s="80">
        <v>0</v>
      </c>
      <c r="AGT320" s="80">
        <v>0</v>
      </c>
      <c r="AGU320" s="80">
        <v>0</v>
      </c>
      <c r="AGV320" s="80">
        <v>0</v>
      </c>
      <c r="AGW320" s="80">
        <v>0</v>
      </c>
      <c r="AGX320" s="80">
        <v>0</v>
      </c>
      <c r="AGY320" s="80">
        <v>0</v>
      </c>
      <c r="AGZ320" s="80">
        <v>0</v>
      </c>
      <c r="AHA320" s="80">
        <v>0</v>
      </c>
      <c r="AHB320" s="80">
        <v>0</v>
      </c>
      <c r="AHC320" s="80">
        <v>1</v>
      </c>
      <c r="AHD320" s="80">
        <v>0</v>
      </c>
      <c r="AHE320" s="80">
        <v>0</v>
      </c>
      <c r="AHF320" s="80">
        <v>0</v>
      </c>
      <c r="AHH320" s="80">
        <v>0</v>
      </c>
      <c r="AHI320" s="80">
        <v>0</v>
      </c>
      <c r="AHK320" s="80">
        <v>0</v>
      </c>
      <c r="AHL320" s="80">
        <v>0</v>
      </c>
      <c r="AHM320" s="80">
        <v>0</v>
      </c>
      <c r="AHN320" s="80">
        <v>0</v>
      </c>
      <c r="AHO320" s="80">
        <v>0</v>
      </c>
      <c r="AHP320" s="80">
        <v>0</v>
      </c>
      <c r="AHQ320" s="80">
        <v>0</v>
      </c>
      <c r="AHR320" s="80">
        <v>3</v>
      </c>
      <c r="AIN320" s="80">
        <v>0</v>
      </c>
      <c r="AIO320" s="80">
        <v>0</v>
      </c>
      <c r="AIT320" s="80">
        <v>0</v>
      </c>
      <c r="AIU320" s="80">
        <v>1</v>
      </c>
      <c r="AIV320" s="80">
        <v>0</v>
      </c>
      <c r="AIW320" s="80">
        <v>0</v>
      </c>
      <c r="AIZ320" s="80">
        <v>39</v>
      </c>
    </row>
    <row r="321" spans="1:951" s="14" customFormat="1">
      <c r="A321" s="14">
        <v>68</v>
      </c>
      <c r="B321" s="14">
        <v>1</v>
      </c>
      <c r="C321" s="61">
        <v>1</v>
      </c>
      <c r="D321" s="14" t="s">
        <v>7875</v>
      </c>
      <c r="F321" s="63"/>
      <c r="O321" s="61">
        <v>0</v>
      </c>
      <c r="P321" s="61"/>
      <c r="Q321" s="61"/>
      <c r="R321" s="61"/>
      <c r="S321" s="61"/>
      <c r="T321" s="61"/>
      <c r="U321" s="61"/>
      <c r="V321" s="61"/>
      <c r="W321" s="61"/>
      <c r="X321" s="61"/>
      <c r="Y321" s="61"/>
      <c r="Z321" s="14">
        <v>0</v>
      </c>
      <c r="AA321" s="14">
        <v>1</v>
      </c>
      <c r="AB321" s="14" t="s">
        <v>7876</v>
      </c>
      <c r="AI321" s="14">
        <v>121</v>
      </c>
      <c r="DR321" s="61">
        <v>75</v>
      </c>
      <c r="DS321" s="61"/>
      <c r="DT321" s="61"/>
      <c r="DU321" s="61"/>
      <c r="DV321" s="61"/>
      <c r="DW321" s="61"/>
      <c r="DX321" s="61"/>
      <c r="DY321" s="61"/>
      <c r="DZ321" s="61"/>
      <c r="EA321" s="61"/>
      <c r="EB321" s="61"/>
      <c r="EC321" s="61"/>
      <c r="ED321" s="61"/>
      <c r="EE321" s="61"/>
      <c r="EF321" s="61"/>
      <c r="EG321" s="61"/>
      <c r="EH321" s="61"/>
      <c r="EI321" s="61"/>
      <c r="EJ321" s="61"/>
      <c r="EK321" s="61"/>
      <c r="EL321" s="61"/>
      <c r="EM321" s="61"/>
      <c r="EN321" s="61"/>
      <c r="EO321" s="61"/>
      <c r="EP321" s="61"/>
      <c r="EQ321" s="61"/>
      <c r="ER321" s="61"/>
      <c r="ES321" s="61"/>
      <c r="ET321" s="61"/>
      <c r="EU321" s="61"/>
      <c r="EV321" s="61"/>
      <c r="EW321" s="61"/>
      <c r="EX321" s="61"/>
      <c r="EY321" s="61"/>
      <c r="EZ321" s="61"/>
      <c r="FA321" s="61"/>
      <c r="FB321" s="61"/>
      <c r="FC321" s="61"/>
      <c r="FD321" s="61"/>
      <c r="FE321" s="61"/>
      <c r="FF321" s="61"/>
      <c r="FG321" s="61"/>
      <c r="FH321" s="61"/>
      <c r="FI321" s="61"/>
      <c r="FJ321" s="61"/>
      <c r="FK321" s="61"/>
      <c r="FL321" s="61"/>
      <c r="FM321" s="61"/>
      <c r="FN321" s="61"/>
      <c r="FO321" s="61"/>
      <c r="FP321" s="61"/>
      <c r="FQ321" s="61"/>
      <c r="FR321" s="61"/>
      <c r="FS321" s="61"/>
      <c r="FT321" s="61"/>
      <c r="FU321" s="61"/>
      <c r="FV321" s="61"/>
      <c r="FW321" s="61"/>
      <c r="FX321" s="61"/>
      <c r="FY321" s="61"/>
      <c r="FZ321" s="61"/>
      <c r="GA321" s="61"/>
      <c r="GB321" s="61"/>
      <c r="GC321" s="61"/>
      <c r="GD321" s="61"/>
      <c r="GE321" s="61"/>
      <c r="GF321" s="61"/>
      <c r="GG321" s="61"/>
      <c r="GH321" s="61"/>
      <c r="GI321" s="61"/>
      <c r="GJ321" s="61"/>
      <c r="GK321" s="61"/>
      <c r="GL321" s="61"/>
      <c r="GM321" s="61"/>
      <c r="GN321" s="61"/>
      <c r="GO321" s="61"/>
      <c r="GP321" s="61"/>
      <c r="GQ321" s="61"/>
      <c r="GR321" s="61"/>
      <c r="GS321" s="61"/>
      <c r="GT321" s="61"/>
      <c r="GU321" s="61"/>
      <c r="GV321" s="61"/>
      <c r="GW321" s="61"/>
      <c r="GX321" s="61"/>
      <c r="GY321" s="61"/>
      <c r="GZ321" s="61"/>
      <c r="IP321" s="14">
        <v>93</v>
      </c>
      <c r="LX321" s="14">
        <v>97</v>
      </c>
      <c r="PG321" s="61">
        <v>18</v>
      </c>
      <c r="PH321" s="61"/>
      <c r="PI321" s="61"/>
      <c r="PJ321" s="61"/>
      <c r="PK321" s="61"/>
      <c r="PL321" s="61"/>
      <c r="PM321" s="61"/>
      <c r="PN321" s="61"/>
      <c r="PO321" s="61"/>
      <c r="PP321" s="61"/>
      <c r="PQ321" s="61"/>
      <c r="PR321" s="61"/>
      <c r="PS321" s="61"/>
      <c r="PT321" s="61"/>
      <c r="PU321" s="61"/>
      <c r="PV321" s="61"/>
      <c r="PW321" s="61"/>
      <c r="PX321" s="61"/>
      <c r="PY321" s="61"/>
      <c r="PZ321" s="61"/>
      <c r="QA321" s="61"/>
      <c r="QB321" s="61"/>
      <c r="QC321" s="61"/>
      <c r="QD321" s="61"/>
      <c r="QE321" s="61"/>
      <c r="QF321" s="61"/>
      <c r="QG321" s="61"/>
      <c r="QH321" s="61"/>
      <c r="QI321" s="61"/>
      <c r="QJ321" s="61"/>
      <c r="QK321" s="61"/>
      <c r="QL321" s="61"/>
      <c r="QM321" s="61"/>
      <c r="QN321" s="61"/>
      <c r="QO321" s="61"/>
      <c r="QP321" s="61"/>
      <c r="QQ321" s="61"/>
      <c r="QR321" s="61"/>
      <c r="QS321" s="61"/>
      <c r="QT321" s="61"/>
      <c r="QU321" s="61"/>
      <c r="QV321" s="61"/>
      <c r="QW321" s="61"/>
      <c r="QX321" s="61"/>
      <c r="QY321" s="61"/>
      <c r="QZ321" s="61"/>
      <c r="RA321" s="61"/>
      <c r="RB321" s="61"/>
      <c r="RC321" s="61"/>
      <c r="RD321" s="61"/>
      <c r="RE321" s="61"/>
      <c r="RF321" s="61"/>
      <c r="RG321" s="61"/>
      <c r="RH321" s="61"/>
      <c r="RI321" s="61"/>
      <c r="RJ321" s="61"/>
      <c r="RK321" s="61"/>
      <c r="RL321" s="61"/>
      <c r="RM321" s="61"/>
      <c r="RN321" s="61"/>
      <c r="RO321" s="61"/>
      <c r="RP321" s="61"/>
      <c r="RQ321" s="61"/>
      <c r="RR321" s="61"/>
      <c r="RS321" s="61"/>
      <c r="RT321" s="61"/>
      <c r="RU321" s="61"/>
      <c r="RV321" s="61"/>
      <c r="RW321" s="61"/>
      <c r="RX321" s="61"/>
      <c r="RY321" s="61"/>
      <c r="RZ321" s="61"/>
      <c r="SA321" s="61"/>
      <c r="SB321" s="61"/>
      <c r="SC321" s="61"/>
      <c r="SD321" s="61"/>
      <c r="SE321" s="61"/>
      <c r="SF321" s="61"/>
      <c r="SG321" s="61"/>
      <c r="SH321" s="61"/>
      <c r="SI321" s="61"/>
      <c r="SJ321" s="61"/>
      <c r="SK321" s="61"/>
      <c r="SL321" s="61"/>
      <c r="SM321" s="61"/>
      <c r="SN321" s="61"/>
      <c r="SO321" s="61"/>
      <c r="SP321" s="14">
        <v>98</v>
      </c>
      <c r="WQ321" s="14">
        <v>0</v>
      </c>
      <c r="ZY321" s="61"/>
      <c r="ZZ321" s="61"/>
      <c r="AAA321" s="61"/>
      <c r="AAI321" s="63"/>
      <c r="AAM321" s="61"/>
      <c r="AAO321" s="63"/>
      <c r="AAS321" s="61"/>
      <c r="AAU321" s="63"/>
      <c r="ABM321" s="61"/>
      <c r="ABN321" s="61"/>
      <c r="ACA321" s="61"/>
      <c r="ACB321" s="61"/>
      <c r="ACC321" s="61"/>
      <c r="AEC321" s="14">
        <v>440</v>
      </c>
      <c r="AGK321" s="61"/>
      <c r="AGM321" s="63"/>
      <c r="AGQ321" s="61"/>
      <c r="AGS321" s="14">
        <v>1</v>
      </c>
      <c r="AGT321" s="14">
        <v>1</v>
      </c>
      <c r="AGU321" s="14">
        <v>0</v>
      </c>
      <c r="AGV321" s="14">
        <v>0</v>
      </c>
      <c r="AGW321" s="14">
        <v>1</v>
      </c>
      <c r="AGX321" s="14">
        <v>1</v>
      </c>
      <c r="AGY321" s="14">
        <v>0</v>
      </c>
      <c r="AGZ321" s="14">
        <v>4</v>
      </c>
      <c r="AHA321" s="14">
        <v>0</v>
      </c>
      <c r="AHB321" s="14">
        <v>0</v>
      </c>
      <c r="AHC321" s="14">
        <v>1</v>
      </c>
      <c r="AHD321" s="14">
        <v>0</v>
      </c>
      <c r="AHE321" s="14">
        <v>0</v>
      </c>
      <c r="AHF321" s="14">
        <v>0</v>
      </c>
      <c r="AHH321" s="14">
        <v>0</v>
      </c>
      <c r="AHI321" s="14">
        <v>0</v>
      </c>
      <c r="AHK321" s="14">
        <v>0</v>
      </c>
      <c r="AHL321" s="14">
        <v>0</v>
      </c>
      <c r="AHM321" s="14">
        <v>0</v>
      </c>
      <c r="AHN321" s="14">
        <v>0</v>
      </c>
      <c r="AHO321" s="14">
        <v>0</v>
      </c>
      <c r="AHP321" s="14">
        <v>0</v>
      </c>
      <c r="AHQ321" s="14">
        <v>0</v>
      </c>
      <c r="AHR321" s="14">
        <v>0</v>
      </c>
      <c r="AHT321" s="61"/>
      <c r="AHV321" s="63"/>
      <c r="AHZ321" s="61"/>
      <c r="AIB321" s="63"/>
      <c r="AIF321" s="61"/>
      <c r="AIH321" s="63"/>
      <c r="AIL321" s="61"/>
      <c r="AIM321" s="14">
        <v>2</v>
      </c>
      <c r="AIN321" s="14">
        <v>0</v>
      </c>
      <c r="AIO321" s="14">
        <v>0</v>
      </c>
      <c r="AIR321" s="61"/>
      <c r="AIT321" s="60"/>
      <c r="AIX321" s="61"/>
      <c r="AJB321" s="63"/>
      <c r="AJF321" s="61"/>
      <c r="AJH321" s="63"/>
      <c r="AJL321" s="61"/>
      <c r="AJN321" s="63"/>
    </row>
    <row r="322" spans="1:951" s="31" customFormat="1">
      <c r="B322" s="31">
        <v>2</v>
      </c>
      <c r="C322" s="31">
        <v>1</v>
      </c>
      <c r="D322" s="31" t="s">
        <v>7877</v>
      </c>
      <c r="E322" s="31" t="s">
        <v>7878</v>
      </c>
      <c r="F322" s="82" t="s">
        <v>7788</v>
      </c>
      <c r="G322" s="83"/>
      <c r="O322" s="31">
        <v>1</v>
      </c>
      <c r="P322" s="31">
        <v>1</v>
      </c>
      <c r="Q322" s="31">
        <v>0</v>
      </c>
      <c r="Z322" s="31">
        <v>0</v>
      </c>
      <c r="AA322" s="31">
        <v>2</v>
      </c>
      <c r="AB322" s="83" t="s">
        <v>7879</v>
      </c>
      <c r="AI322" s="31">
        <v>131</v>
      </c>
      <c r="AJ322" s="31">
        <v>120</v>
      </c>
      <c r="AK322" s="31">
        <v>170</v>
      </c>
      <c r="AL322" s="31">
        <v>130</v>
      </c>
      <c r="DR322" s="31">
        <v>81</v>
      </c>
      <c r="DS322" s="31">
        <v>60</v>
      </c>
      <c r="DT322" s="31">
        <v>85</v>
      </c>
      <c r="DU322" s="31">
        <v>80</v>
      </c>
      <c r="IP322" s="31">
        <v>93</v>
      </c>
      <c r="IQ322" s="31">
        <v>94</v>
      </c>
      <c r="IR322" s="31">
        <v>93</v>
      </c>
      <c r="IT322" s="31">
        <v>93</v>
      </c>
      <c r="LX322" s="31">
        <v>91</v>
      </c>
      <c r="LY322" s="31">
        <v>94</v>
      </c>
      <c r="LZ322" s="31">
        <v>105</v>
      </c>
      <c r="MB322" s="31">
        <v>109</v>
      </c>
      <c r="PG322" s="31">
        <v>18</v>
      </c>
      <c r="PH322" s="31">
        <v>18</v>
      </c>
      <c r="PI322" s="31">
        <v>18</v>
      </c>
      <c r="PK322" s="31">
        <v>18</v>
      </c>
      <c r="SP322" s="31">
        <v>98.1</v>
      </c>
      <c r="SQ322" s="31">
        <v>97.7</v>
      </c>
      <c r="SR322" s="31">
        <v>98.7</v>
      </c>
      <c r="ST322" s="31">
        <v>99.3</v>
      </c>
      <c r="WQ322" s="31">
        <v>0</v>
      </c>
      <c r="WR322" s="31">
        <v>0</v>
      </c>
      <c r="WS322" s="31">
        <v>0</v>
      </c>
      <c r="WU322" s="31">
        <v>0</v>
      </c>
      <c r="AAI322" s="82"/>
      <c r="AAJ322" s="83"/>
      <c r="AAO322" s="82"/>
      <c r="AAP322" s="83"/>
      <c r="AAU322" s="82"/>
      <c r="AAV322" s="83"/>
      <c r="AAY322" s="31">
        <v>26</v>
      </c>
      <c r="ABB322" s="31">
        <v>11.2</v>
      </c>
      <c r="ABE322" s="31">
        <v>33.6</v>
      </c>
      <c r="ABM322" s="31">
        <v>12.75</v>
      </c>
      <c r="ABO322" s="31">
        <v>209</v>
      </c>
      <c r="ABU322" s="31">
        <v>139</v>
      </c>
      <c r="ABX322" s="31">
        <v>4.0999999999999996</v>
      </c>
      <c r="ACA322" s="31">
        <v>102</v>
      </c>
      <c r="ACD322" s="31">
        <v>7.8</v>
      </c>
      <c r="ACG322" s="31">
        <v>93</v>
      </c>
      <c r="ACQ322" s="31">
        <v>9</v>
      </c>
      <c r="ACT322" s="31">
        <v>0.63</v>
      </c>
      <c r="ACW322" s="31">
        <v>11</v>
      </c>
      <c r="ADR322" s="31">
        <v>1.9</v>
      </c>
      <c r="AGM322" s="82"/>
      <c r="AGN322" s="83"/>
      <c r="AGS322" s="31">
        <v>0</v>
      </c>
      <c r="AGT322" s="31">
        <v>0</v>
      </c>
      <c r="AGU322" s="31">
        <v>0</v>
      </c>
      <c r="AGV322" s="31">
        <v>0</v>
      </c>
      <c r="AGW322" s="31">
        <v>0</v>
      </c>
      <c r="AGX322" s="31">
        <v>1</v>
      </c>
      <c r="AGY322" s="31">
        <v>0</v>
      </c>
      <c r="AGZ322" s="31">
        <v>4</v>
      </c>
      <c r="AHA322" s="31">
        <v>0</v>
      </c>
      <c r="AHB322" s="31">
        <v>0</v>
      </c>
      <c r="AHC322" s="31">
        <v>1</v>
      </c>
      <c r="AHD322" s="31">
        <v>0</v>
      </c>
      <c r="AHE322" s="31">
        <v>0</v>
      </c>
      <c r="AHF322" s="31">
        <v>0</v>
      </c>
      <c r="AHH322" s="31">
        <v>0</v>
      </c>
      <c r="AHI322" s="31">
        <v>0</v>
      </c>
      <c r="AHK322" s="31">
        <v>0</v>
      </c>
      <c r="AHL322" s="31">
        <v>0</v>
      </c>
      <c r="AHM322" s="31">
        <v>0</v>
      </c>
      <c r="AHN322" s="31">
        <v>0</v>
      </c>
      <c r="AHO322" s="31">
        <v>0</v>
      </c>
      <c r="AHP322" s="31">
        <v>0</v>
      </c>
      <c r="AHQ322" s="31">
        <v>0</v>
      </c>
      <c r="AHR322" s="31">
        <v>0</v>
      </c>
      <c r="AHV322" s="82"/>
      <c r="AHW322" s="83"/>
      <c r="AIB322" s="82"/>
      <c r="AIC322" s="83"/>
      <c r="AIH322" s="82"/>
      <c r="AII322" s="83"/>
      <c r="AIN322" s="31">
        <v>0</v>
      </c>
      <c r="AIO322" s="31">
        <v>0</v>
      </c>
      <c r="AIT322" s="84"/>
      <c r="AIU322" s="83"/>
      <c r="AJB322" s="82"/>
      <c r="AJC322" s="83"/>
      <c r="AJH322" s="82"/>
      <c r="AJI322" s="83"/>
      <c r="AJN322" s="82"/>
      <c r="AJO322" s="83"/>
    </row>
    <row r="323" spans="1:951" s="1" customFormat="1">
      <c r="A323" s="1">
        <v>69</v>
      </c>
      <c r="B323" s="1">
        <v>1</v>
      </c>
      <c r="C323" s="1">
        <v>0</v>
      </c>
      <c r="Z323" s="1">
        <v>0</v>
      </c>
      <c r="AA323" s="1">
        <v>3</v>
      </c>
      <c r="AC323" s="1">
        <v>0</v>
      </c>
      <c r="AE323" s="1">
        <v>1</v>
      </c>
      <c r="AF323" s="1">
        <v>0</v>
      </c>
      <c r="AG323" s="1">
        <v>0</v>
      </c>
      <c r="AI323" s="1">
        <v>175</v>
      </c>
      <c r="DR323" s="1">
        <v>81</v>
      </c>
      <c r="IP323" s="1">
        <v>94</v>
      </c>
      <c r="LX323" s="1">
        <v>70</v>
      </c>
      <c r="PG323" s="1">
        <v>16</v>
      </c>
      <c r="SP323" s="1">
        <v>98.2</v>
      </c>
      <c r="WQ323" s="1">
        <v>0</v>
      </c>
      <c r="AGS323" s="1">
        <v>1</v>
      </c>
      <c r="AGT323" s="1">
        <v>0</v>
      </c>
      <c r="AGU323" s="1">
        <v>0</v>
      </c>
      <c r="AGV323" s="1">
        <v>1</v>
      </c>
      <c r="AGW323" s="1">
        <v>0</v>
      </c>
      <c r="AGX323" s="1">
        <v>0</v>
      </c>
      <c r="AGY323" s="1">
        <v>0</v>
      </c>
      <c r="AGZ323" s="1">
        <v>0</v>
      </c>
      <c r="AHA323" s="1">
        <v>0</v>
      </c>
      <c r="AHB323" s="1">
        <v>0</v>
      </c>
      <c r="AHC323" s="1">
        <v>1</v>
      </c>
      <c r="AHD323" s="1">
        <v>0</v>
      </c>
      <c r="AHE323" s="1">
        <v>0</v>
      </c>
      <c r="AHF323" s="1">
        <v>0</v>
      </c>
      <c r="AHH323" s="1">
        <v>0</v>
      </c>
      <c r="AHI323" s="1">
        <v>1</v>
      </c>
      <c r="AHK323" s="1">
        <v>0</v>
      </c>
      <c r="AHL323" s="1">
        <v>0</v>
      </c>
      <c r="AHM323" s="1">
        <v>0</v>
      </c>
      <c r="AHN323" s="1">
        <v>0</v>
      </c>
      <c r="AHO323" s="1">
        <v>0</v>
      </c>
      <c r="AHP323" s="1">
        <v>0</v>
      </c>
      <c r="AHQ323" s="1">
        <v>0</v>
      </c>
      <c r="AHR323" s="1">
        <v>8</v>
      </c>
      <c r="AIM323" s="1">
        <v>0</v>
      </c>
      <c r="AIN323" s="1">
        <v>0</v>
      </c>
      <c r="AIO323" s="1">
        <v>0</v>
      </c>
      <c r="AIP323" s="1">
        <v>0</v>
      </c>
      <c r="AIQ323" s="1">
        <v>0</v>
      </c>
      <c r="AIR323" s="1">
        <v>0</v>
      </c>
      <c r="AIS323" s="1">
        <v>1</v>
      </c>
      <c r="AIT323" s="3">
        <v>0</v>
      </c>
      <c r="AIV323" s="1">
        <v>0</v>
      </c>
      <c r="AIW323" s="1">
        <v>0</v>
      </c>
    </row>
    <row r="324" spans="1:951" s="1" customFormat="1">
      <c r="B324" s="1">
        <v>2</v>
      </c>
      <c r="C324" s="1">
        <v>0</v>
      </c>
      <c r="Z324" s="1">
        <v>0</v>
      </c>
      <c r="AA324" s="1">
        <v>1</v>
      </c>
      <c r="AB324" s="1" t="s">
        <v>7880</v>
      </c>
      <c r="AC324" s="1">
        <v>0</v>
      </c>
      <c r="AE324" s="1">
        <v>0</v>
      </c>
      <c r="AG324" s="1">
        <v>0</v>
      </c>
      <c r="AGS324" s="1">
        <v>1</v>
      </c>
      <c r="AGT324" s="1">
        <v>0</v>
      </c>
      <c r="AGU324" s="1">
        <v>0</v>
      </c>
      <c r="AGV324" s="1">
        <v>1</v>
      </c>
      <c r="AGW324" s="1">
        <v>0</v>
      </c>
      <c r="AGX324" s="1">
        <v>0</v>
      </c>
      <c r="AGY324" s="1">
        <v>0</v>
      </c>
      <c r="AGZ324" s="1">
        <v>0</v>
      </c>
      <c r="AHA324" s="1">
        <v>0</v>
      </c>
      <c r="AHB324" s="1">
        <v>0</v>
      </c>
      <c r="AHC324" s="1">
        <v>1</v>
      </c>
      <c r="AHD324" s="1">
        <v>0</v>
      </c>
      <c r="AHE324" s="1">
        <v>0</v>
      </c>
      <c r="AHF324" s="1">
        <v>0</v>
      </c>
      <c r="AHH324" s="1">
        <v>0</v>
      </c>
      <c r="AHI324" s="1">
        <v>0</v>
      </c>
      <c r="AHK324" s="1">
        <v>0</v>
      </c>
      <c r="AHL324" s="1">
        <v>1</v>
      </c>
      <c r="AHM324" s="1">
        <v>0</v>
      </c>
      <c r="AHN324" s="1">
        <v>0</v>
      </c>
      <c r="AHO324" s="1">
        <v>0</v>
      </c>
      <c r="AHP324" s="1">
        <v>0</v>
      </c>
      <c r="AHQ324" s="1">
        <v>0</v>
      </c>
      <c r="AHR324" s="1">
        <v>7</v>
      </c>
      <c r="AIM324" s="1">
        <v>0</v>
      </c>
      <c r="AIN324" s="1">
        <v>0</v>
      </c>
      <c r="AIO324" s="1">
        <v>0</v>
      </c>
      <c r="AIP324" s="1">
        <v>0</v>
      </c>
      <c r="AIQ324" s="1">
        <v>0</v>
      </c>
      <c r="AIR324" s="1">
        <v>0</v>
      </c>
      <c r="AIT324" s="3">
        <v>0</v>
      </c>
      <c r="AIV324" s="1">
        <v>0</v>
      </c>
      <c r="AIW324" s="1">
        <v>0</v>
      </c>
    </row>
    <row r="325" spans="1:951" s="1" customFormat="1">
      <c r="B325" s="1">
        <v>3</v>
      </c>
      <c r="C325" s="1">
        <v>0</v>
      </c>
      <c r="Z325" s="1">
        <v>0</v>
      </c>
      <c r="AA325" s="1">
        <v>1</v>
      </c>
      <c r="AB325" s="1" t="s">
        <v>7881</v>
      </c>
      <c r="AC325" s="1">
        <v>0</v>
      </c>
      <c r="AE325" s="1">
        <v>0</v>
      </c>
      <c r="AG325" s="1">
        <v>0</v>
      </c>
      <c r="AI325" s="1">
        <v>142</v>
      </c>
      <c r="DR325" s="1">
        <v>80</v>
      </c>
      <c r="HA325" s="1">
        <v>2</v>
      </c>
      <c r="HT325" s="1">
        <v>0</v>
      </c>
      <c r="IP325" s="1">
        <v>98</v>
      </c>
      <c r="LX325" s="1">
        <v>76</v>
      </c>
      <c r="PG325" s="1">
        <v>18</v>
      </c>
      <c r="SP325" s="1">
        <v>98.2</v>
      </c>
      <c r="VX325" s="1">
        <v>0</v>
      </c>
      <c r="WQ325" s="1">
        <v>0</v>
      </c>
      <c r="AGS325" s="1">
        <v>1</v>
      </c>
      <c r="AGT325" s="1">
        <v>0</v>
      </c>
      <c r="AGU325" s="1">
        <v>0</v>
      </c>
      <c r="AGV325" s="1">
        <v>1</v>
      </c>
      <c r="AGW325" s="1">
        <v>0</v>
      </c>
      <c r="AGX325" s="1">
        <v>0</v>
      </c>
      <c r="AGY325" s="1">
        <v>0</v>
      </c>
      <c r="AGZ325" s="1">
        <v>0</v>
      </c>
      <c r="AHA325" s="1">
        <v>0</v>
      </c>
      <c r="AHB325" s="1">
        <v>0</v>
      </c>
      <c r="AHC325" s="1">
        <v>1</v>
      </c>
      <c r="AHD325" s="1">
        <v>0</v>
      </c>
      <c r="AHE325" s="1">
        <v>0</v>
      </c>
      <c r="AHF325" s="1">
        <v>0</v>
      </c>
      <c r="AHH325" s="1">
        <v>0</v>
      </c>
      <c r="AHI325" s="1">
        <v>0</v>
      </c>
      <c r="AHK325" s="1">
        <v>0</v>
      </c>
      <c r="AHL325" s="1">
        <v>0</v>
      </c>
      <c r="AHM325" s="1">
        <v>0</v>
      </c>
      <c r="AHN325" s="1">
        <v>0</v>
      </c>
      <c r="AHO325" s="1">
        <v>0</v>
      </c>
      <c r="AHP325" s="1">
        <v>0</v>
      </c>
      <c r="AHQ325" s="1">
        <v>0</v>
      </c>
      <c r="AHR325" s="1">
        <v>4</v>
      </c>
      <c r="AIM325" s="1">
        <v>0</v>
      </c>
      <c r="AIN325" s="1">
        <v>0</v>
      </c>
      <c r="AIO325" s="1">
        <v>0</v>
      </c>
      <c r="AIP325" s="1">
        <v>0</v>
      </c>
      <c r="AIQ325" s="1">
        <v>0</v>
      </c>
      <c r="AIR325" s="1">
        <v>0</v>
      </c>
      <c r="AIT325" s="3">
        <v>1</v>
      </c>
      <c r="AIV325" s="1">
        <v>1</v>
      </c>
      <c r="AIW325" s="1">
        <v>0</v>
      </c>
      <c r="AIX325" s="1">
        <v>25</v>
      </c>
    </row>
    <row r="326" spans="1:951" s="1" customFormat="1">
      <c r="B326" s="1">
        <v>4</v>
      </c>
      <c r="C326" s="1">
        <v>1</v>
      </c>
      <c r="D326" s="1" t="s">
        <v>4526</v>
      </c>
      <c r="O326" s="1">
        <v>0</v>
      </c>
      <c r="Z326" s="1">
        <v>0</v>
      </c>
      <c r="AA326" s="1">
        <v>2</v>
      </c>
      <c r="AB326" s="1" t="s">
        <v>7882</v>
      </c>
      <c r="AC326" s="1">
        <v>0</v>
      </c>
      <c r="AE326" s="1">
        <v>0</v>
      </c>
      <c r="AG326" s="1">
        <v>0</v>
      </c>
      <c r="AI326" s="1">
        <v>112</v>
      </c>
      <c r="AJ326" s="1">
        <v>118</v>
      </c>
      <c r="AK326" s="1">
        <v>120</v>
      </c>
      <c r="DR326" s="1">
        <v>66</v>
      </c>
      <c r="DS326" s="1">
        <v>80</v>
      </c>
      <c r="DT326" s="1">
        <v>66</v>
      </c>
      <c r="HA326" s="1">
        <v>0</v>
      </c>
      <c r="HB326" s="1">
        <v>2</v>
      </c>
      <c r="HC326" s="1">
        <v>0</v>
      </c>
      <c r="HT326" s="1">
        <v>0</v>
      </c>
      <c r="HU326" s="1">
        <v>0</v>
      </c>
      <c r="HV326" s="1">
        <v>0</v>
      </c>
      <c r="IP326" s="1">
        <v>97</v>
      </c>
      <c r="IR326" s="1">
        <v>97</v>
      </c>
      <c r="LX326" s="1">
        <v>66</v>
      </c>
      <c r="LZ326" s="1">
        <v>66</v>
      </c>
      <c r="PG326" s="1">
        <v>18</v>
      </c>
      <c r="PI326" s="1">
        <v>16</v>
      </c>
      <c r="SP326" s="1">
        <v>97.1</v>
      </c>
      <c r="SR326" s="1">
        <v>98</v>
      </c>
      <c r="VX326" s="1">
        <v>0</v>
      </c>
      <c r="VZ326" s="1">
        <v>0</v>
      </c>
      <c r="WQ326" s="1">
        <v>0</v>
      </c>
      <c r="WS326" s="1">
        <v>0</v>
      </c>
      <c r="AGS326" s="1">
        <v>0</v>
      </c>
      <c r="AGT326" s="1">
        <v>0</v>
      </c>
      <c r="AGU326" s="1">
        <v>0</v>
      </c>
      <c r="AGV326" s="1">
        <v>0</v>
      </c>
      <c r="AGW326" s="1">
        <v>0</v>
      </c>
      <c r="AGX326" s="1">
        <v>0</v>
      </c>
      <c r="AGY326" s="1">
        <v>0</v>
      </c>
      <c r="AGZ326" s="1">
        <v>0</v>
      </c>
      <c r="AHA326" s="1">
        <v>0</v>
      </c>
      <c r="AHB326" s="1">
        <v>0</v>
      </c>
      <c r="AHC326" s="1">
        <v>1</v>
      </c>
      <c r="AHD326" s="1">
        <v>0</v>
      </c>
      <c r="AHE326" s="1">
        <v>0</v>
      </c>
      <c r="AHF326" s="1">
        <v>0</v>
      </c>
      <c r="AHH326" s="1">
        <v>0</v>
      </c>
      <c r="AHI326" s="1">
        <v>0</v>
      </c>
      <c r="AHK326" s="1">
        <v>0</v>
      </c>
      <c r="AHL326" s="1">
        <v>0</v>
      </c>
      <c r="AHM326" s="1">
        <v>0</v>
      </c>
      <c r="AHN326" s="1">
        <v>0</v>
      </c>
      <c r="AHO326" s="1">
        <v>0</v>
      </c>
      <c r="AHP326" s="1">
        <v>0</v>
      </c>
      <c r="AHQ326" s="1">
        <v>0</v>
      </c>
      <c r="AHR326" s="1">
        <v>4</v>
      </c>
      <c r="AIM326" s="1">
        <v>0</v>
      </c>
      <c r="AIN326" s="1">
        <v>0</v>
      </c>
      <c r="AIO326" s="1">
        <v>0</v>
      </c>
      <c r="AIP326" s="1">
        <v>0</v>
      </c>
      <c r="AIQ326" s="1">
        <v>0</v>
      </c>
      <c r="AIR326" s="1">
        <v>0</v>
      </c>
      <c r="AIT326" s="3">
        <v>2</v>
      </c>
      <c r="AIV326" s="1">
        <v>1</v>
      </c>
      <c r="AIW326" s="1">
        <v>0</v>
      </c>
      <c r="AIX326" s="1">
        <v>62</v>
      </c>
      <c r="AIY326" s="1">
        <v>64</v>
      </c>
    </row>
    <row r="327" spans="1:951" s="18" customFormat="1">
      <c r="B327" s="18">
        <v>5</v>
      </c>
      <c r="C327" s="18">
        <v>0</v>
      </c>
      <c r="Z327" s="18">
        <v>0</v>
      </c>
      <c r="AA327" s="18">
        <v>2</v>
      </c>
      <c r="AB327" s="18" t="s">
        <v>7883</v>
      </c>
      <c r="AC327" s="18">
        <v>0</v>
      </c>
      <c r="AE327" s="18">
        <v>0</v>
      </c>
      <c r="AG327" s="18">
        <v>0</v>
      </c>
      <c r="AI327" s="18">
        <v>125</v>
      </c>
      <c r="DR327" s="18">
        <v>76</v>
      </c>
      <c r="HA327" s="18">
        <v>0</v>
      </c>
      <c r="HT327" s="18">
        <v>1</v>
      </c>
      <c r="IP327" s="18">
        <v>96</v>
      </c>
      <c r="LX327" s="18">
        <v>69</v>
      </c>
      <c r="PG327" s="18">
        <v>16</v>
      </c>
      <c r="SP327" s="18">
        <v>97.5</v>
      </c>
      <c r="VX327" s="18">
        <v>0</v>
      </c>
      <c r="WQ327" s="18">
        <v>0</v>
      </c>
      <c r="AGS327" s="18">
        <v>0</v>
      </c>
      <c r="AGT327" s="18">
        <v>0</v>
      </c>
      <c r="AGU327" s="18">
        <v>0</v>
      </c>
      <c r="AGV327" s="18">
        <v>0</v>
      </c>
      <c r="AGW327" s="18">
        <v>0</v>
      </c>
      <c r="AGX327" s="18">
        <v>0</v>
      </c>
      <c r="AGY327" s="18">
        <v>0</v>
      </c>
      <c r="AGZ327" s="18">
        <v>0</v>
      </c>
      <c r="AHA327" s="18">
        <v>0</v>
      </c>
      <c r="AHB327" s="18">
        <v>0</v>
      </c>
      <c r="AHC327" s="18">
        <v>1</v>
      </c>
      <c r="AHD327" s="18">
        <v>0</v>
      </c>
      <c r="AHE327" s="18">
        <v>0</v>
      </c>
      <c r="AHF327" s="18">
        <v>0</v>
      </c>
      <c r="AHH327" s="18">
        <v>0</v>
      </c>
      <c r="AHI327" s="18">
        <v>0</v>
      </c>
      <c r="AHK327" s="18">
        <v>0</v>
      </c>
      <c r="AHL327" s="18">
        <v>0</v>
      </c>
      <c r="AHM327" s="18">
        <v>0</v>
      </c>
      <c r="AHN327" s="18">
        <v>0</v>
      </c>
      <c r="AHO327" s="18">
        <v>0</v>
      </c>
      <c r="AHP327" s="18">
        <v>0</v>
      </c>
      <c r="AHQ327" s="18">
        <v>0</v>
      </c>
      <c r="AHR327" s="18">
        <v>4</v>
      </c>
      <c r="AIM327" s="18">
        <v>0</v>
      </c>
      <c r="AIN327" s="18">
        <v>0</v>
      </c>
      <c r="AIO327" s="18">
        <v>0</v>
      </c>
      <c r="AIP327" s="18">
        <v>0</v>
      </c>
      <c r="AIQ327" s="18">
        <v>0</v>
      </c>
      <c r="AIR327" s="18">
        <v>0</v>
      </c>
      <c r="AIT327" s="79">
        <v>1</v>
      </c>
      <c r="AIV327" s="18">
        <v>0</v>
      </c>
      <c r="AIW327" s="18">
        <v>0</v>
      </c>
      <c r="AIX327" s="18">
        <v>27</v>
      </c>
    </row>
    <row r="328" spans="1:951" s="1" customFormat="1">
      <c r="A328" s="1">
        <v>70</v>
      </c>
      <c r="B328" s="1">
        <v>1</v>
      </c>
      <c r="C328" s="1">
        <v>0</v>
      </c>
      <c r="Z328" s="1">
        <v>0</v>
      </c>
      <c r="AA328" s="1">
        <v>1</v>
      </c>
      <c r="AB328" s="1" t="s">
        <v>7884</v>
      </c>
      <c r="AC328" s="1">
        <v>0</v>
      </c>
      <c r="AE328" s="1">
        <v>0</v>
      </c>
      <c r="AG328" s="1">
        <v>0</v>
      </c>
      <c r="AGS328" s="1">
        <v>0</v>
      </c>
      <c r="AGT328" s="1">
        <v>0</v>
      </c>
      <c r="AGU328" s="1">
        <v>0</v>
      </c>
      <c r="AGV328" s="1">
        <v>0</v>
      </c>
      <c r="AGW328" s="1">
        <v>0</v>
      </c>
      <c r="AGX328" s="1">
        <v>0</v>
      </c>
      <c r="AGY328" s="1">
        <v>0</v>
      </c>
      <c r="AGZ328" s="1">
        <v>0</v>
      </c>
      <c r="AHA328" s="1">
        <v>0</v>
      </c>
      <c r="AHB328" s="1">
        <v>0</v>
      </c>
      <c r="AHC328" s="1">
        <v>1</v>
      </c>
      <c r="AHD328" s="1">
        <v>0</v>
      </c>
      <c r="AHE328" s="1">
        <v>0</v>
      </c>
      <c r="AHF328" s="1">
        <v>0</v>
      </c>
      <c r="AHH328" s="1">
        <v>0</v>
      </c>
      <c r="AHI328" s="1">
        <v>0</v>
      </c>
      <c r="AHK328" s="1">
        <v>0</v>
      </c>
      <c r="AHL328" s="1">
        <v>0</v>
      </c>
      <c r="AHM328" s="1">
        <v>0</v>
      </c>
      <c r="AHN328" s="1">
        <v>0</v>
      </c>
      <c r="AHO328" s="1">
        <v>0</v>
      </c>
      <c r="AHP328" s="1">
        <v>0</v>
      </c>
      <c r="AHQ328" s="1">
        <v>0</v>
      </c>
      <c r="AHR328" s="1">
        <v>0</v>
      </c>
      <c r="AIM328" s="1">
        <v>2</v>
      </c>
      <c r="AIN328" s="1">
        <v>0</v>
      </c>
      <c r="AIO328" s="1">
        <v>0</v>
      </c>
      <c r="AIP328" s="1">
        <v>1</v>
      </c>
      <c r="AIQ328" s="1">
        <v>1</v>
      </c>
      <c r="AIR328" s="1">
        <v>1</v>
      </c>
      <c r="AIS328" s="1">
        <v>1</v>
      </c>
      <c r="AIT328" s="1">
        <v>0</v>
      </c>
      <c r="AIU328" s="1">
        <v>0</v>
      </c>
      <c r="AIV328" s="1">
        <v>0</v>
      </c>
      <c r="AIW328" s="1">
        <v>0</v>
      </c>
    </row>
    <row r="329" spans="1:951" s="1" customFormat="1">
      <c r="B329" s="1">
        <v>2</v>
      </c>
      <c r="C329" s="1">
        <v>1</v>
      </c>
      <c r="D329" s="1" t="s">
        <v>7885</v>
      </c>
      <c r="O329" s="1">
        <v>0</v>
      </c>
      <c r="Z329" s="1">
        <v>0</v>
      </c>
      <c r="AA329" s="1">
        <v>2</v>
      </c>
      <c r="AB329" s="1" t="s">
        <v>7886</v>
      </c>
      <c r="AC329" s="1">
        <v>1</v>
      </c>
      <c r="AD329" s="1">
        <v>0</v>
      </c>
      <c r="AE329" s="1">
        <v>1</v>
      </c>
      <c r="AF329" s="1">
        <v>0</v>
      </c>
      <c r="AG329" s="1">
        <v>0</v>
      </c>
      <c r="AI329" s="1">
        <v>118</v>
      </c>
      <c r="AJ329" s="1">
        <v>110</v>
      </c>
      <c r="DR329" s="1">
        <v>78</v>
      </c>
      <c r="DS329" s="1">
        <v>70</v>
      </c>
      <c r="HA329" s="1">
        <v>0</v>
      </c>
      <c r="HB329" s="1">
        <v>2</v>
      </c>
      <c r="HT329" s="1">
        <v>0</v>
      </c>
      <c r="HU329" s="1">
        <v>0</v>
      </c>
      <c r="IP329" s="1">
        <v>96</v>
      </c>
      <c r="IQ329" s="1">
        <v>97</v>
      </c>
      <c r="LX329" s="1">
        <v>60</v>
      </c>
      <c r="LY329" s="1">
        <v>62</v>
      </c>
      <c r="PG329" s="1">
        <v>14</v>
      </c>
      <c r="PH329" s="1">
        <v>14</v>
      </c>
      <c r="SP329" s="1">
        <v>97.8</v>
      </c>
      <c r="SQ329" s="1">
        <v>97.7</v>
      </c>
      <c r="VX329" s="1">
        <v>1</v>
      </c>
      <c r="VY329" s="1">
        <v>1</v>
      </c>
      <c r="WQ329" s="1">
        <v>0</v>
      </c>
      <c r="WR329" s="1">
        <v>0</v>
      </c>
      <c r="AGS329" s="1">
        <v>0</v>
      </c>
      <c r="AGT329" s="1">
        <v>0</v>
      </c>
      <c r="AGU329" s="1">
        <v>0</v>
      </c>
      <c r="AGV329" s="1">
        <v>0</v>
      </c>
      <c r="AGW329" s="1">
        <v>0</v>
      </c>
      <c r="AGX329" s="1">
        <v>0</v>
      </c>
      <c r="AGY329" s="1">
        <v>0</v>
      </c>
      <c r="AGZ329" s="1">
        <v>0</v>
      </c>
      <c r="AHA329" s="1">
        <v>0</v>
      </c>
      <c r="AHB329" s="1">
        <v>0</v>
      </c>
      <c r="AHC329" s="1">
        <v>1</v>
      </c>
      <c r="AHD329" s="1">
        <v>0</v>
      </c>
      <c r="AHE329" s="1">
        <v>0</v>
      </c>
      <c r="AHF329" s="1">
        <v>0</v>
      </c>
      <c r="AHH329" s="1">
        <v>0</v>
      </c>
      <c r="AHI329" s="1">
        <v>0</v>
      </c>
      <c r="AHK329" s="1">
        <v>0</v>
      </c>
      <c r="AHL329" s="1">
        <v>0</v>
      </c>
      <c r="AHM329" s="1">
        <v>0</v>
      </c>
      <c r="AHN329" s="1">
        <v>0</v>
      </c>
      <c r="AHO329" s="1">
        <v>0</v>
      </c>
      <c r="AHP329" s="1">
        <v>0</v>
      </c>
      <c r="AHQ329" s="1">
        <v>0</v>
      </c>
      <c r="AHR329" s="1">
        <v>0</v>
      </c>
      <c r="AIN329" s="1">
        <v>0</v>
      </c>
      <c r="AIO329" s="1">
        <v>0</v>
      </c>
      <c r="AIT329" s="1">
        <v>1</v>
      </c>
      <c r="AIU329" s="1">
        <v>1</v>
      </c>
      <c r="AIV329" s="1">
        <v>0</v>
      </c>
      <c r="AIW329" s="1">
        <v>0</v>
      </c>
      <c r="AIX329" s="1">
        <v>39</v>
      </c>
      <c r="AJB329" s="1">
        <v>16</v>
      </c>
    </row>
    <row r="330" spans="1:951" s="80" customFormat="1">
      <c r="B330" s="80">
        <v>3</v>
      </c>
      <c r="C330" s="80">
        <v>0</v>
      </c>
      <c r="Z330" s="80">
        <v>0</v>
      </c>
      <c r="AA330" s="80">
        <v>2</v>
      </c>
      <c r="AB330" s="80" t="s">
        <v>7887</v>
      </c>
      <c r="AC330" s="80">
        <v>2</v>
      </c>
      <c r="AD330" s="80">
        <v>0</v>
      </c>
      <c r="AE330" s="80">
        <v>0</v>
      </c>
      <c r="AG330" s="80">
        <v>0</v>
      </c>
      <c r="AI330" s="80">
        <v>132</v>
      </c>
      <c r="DR330" s="80">
        <v>88</v>
      </c>
      <c r="HA330" s="80">
        <v>2</v>
      </c>
      <c r="HT330" s="80">
        <v>0</v>
      </c>
      <c r="IP330" s="80">
        <v>95</v>
      </c>
      <c r="LX330" s="80">
        <v>60</v>
      </c>
      <c r="PG330" s="80">
        <v>16</v>
      </c>
      <c r="SP330" s="80">
        <v>97.8</v>
      </c>
      <c r="VX330" s="80">
        <v>1</v>
      </c>
      <c r="WQ330" s="80">
        <v>0</v>
      </c>
      <c r="AGS330" s="80">
        <v>0</v>
      </c>
      <c r="AGT330" s="80">
        <v>0</v>
      </c>
      <c r="AGU330" s="80">
        <v>0</v>
      </c>
      <c r="AGV330" s="80">
        <v>0</v>
      </c>
      <c r="AGW330" s="80">
        <v>0</v>
      </c>
      <c r="AGX330" s="80">
        <v>0</v>
      </c>
      <c r="AGY330" s="80">
        <v>0</v>
      </c>
      <c r="AGZ330" s="80">
        <v>0</v>
      </c>
      <c r="AHA330" s="80">
        <v>0</v>
      </c>
      <c r="AHB330" s="80">
        <v>0</v>
      </c>
      <c r="AHC330" s="80">
        <v>1</v>
      </c>
      <c r="AHD330" s="80">
        <v>0</v>
      </c>
      <c r="AHE330" s="80">
        <v>0</v>
      </c>
      <c r="AHF330" s="80">
        <v>0</v>
      </c>
      <c r="AHH330" s="80">
        <v>0</v>
      </c>
      <c r="AHI330" s="80">
        <v>0</v>
      </c>
      <c r="AHK330" s="80">
        <v>0</v>
      </c>
      <c r="AHL330" s="80">
        <v>0</v>
      </c>
      <c r="AHM330" s="80">
        <v>0</v>
      </c>
      <c r="AHN330" s="80">
        <v>0</v>
      </c>
      <c r="AHO330" s="80">
        <v>0</v>
      </c>
      <c r="AHP330" s="80">
        <v>0</v>
      </c>
      <c r="AHQ330" s="80">
        <v>0</v>
      </c>
      <c r="AHR330" s="80">
        <v>0</v>
      </c>
      <c r="AIN330" s="80">
        <v>0</v>
      </c>
      <c r="AIO330" s="80">
        <v>0</v>
      </c>
      <c r="AIT330" s="80">
        <v>1</v>
      </c>
      <c r="AIU330" s="80">
        <v>0</v>
      </c>
      <c r="AIV330" s="80">
        <v>0</v>
      </c>
      <c r="AIW330" s="80">
        <v>0</v>
      </c>
      <c r="AIX330" s="80">
        <v>37</v>
      </c>
    </row>
    <row r="331" spans="1:951" s="1" customFormat="1">
      <c r="A331" s="1">
        <v>71</v>
      </c>
      <c r="B331" s="1">
        <v>1</v>
      </c>
      <c r="C331" s="1">
        <v>1</v>
      </c>
      <c r="D331" s="1" t="s">
        <v>5862</v>
      </c>
      <c r="O331" s="1">
        <v>1</v>
      </c>
      <c r="Z331" s="1">
        <v>0</v>
      </c>
      <c r="AA331" s="1">
        <v>2</v>
      </c>
      <c r="AB331" s="1" t="s">
        <v>7888</v>
      </c>
      <c r="AC331" s="1">
        <v>0</v>
      </c>
      <c r="AE331" s="1">
        <v>2</v>
      </c>
      <c r="AF331" s="1">
        <v>0</v>
      </c>
      <c r="AG331" s="1">
        <v>0</v>
      </c>
      <c r="AI331" s="1">
        <v>98</v>
      </c>
      <c r="AJ331" s="1">
        <v>110</v>
      </c>
      <c r="DR331" s="1">
        <v>70</v>
      </c>
      <c r="DS331" s="1">
        <v>70</v>
      </c>
      <c r="HA331" s="1">
        <v>2</v>
      </c>
      <c r="HB331" s="1">
        <v>2</v>
      </c>
      <c r="HT331" s="1">
        <v>0</v>
      </c>
      <c r="HU331" s="1">
        <v>0</v>
      </c>
      <c r="IP331" s="1">
        <v>99</v>
      </c>
      <c r="LX331" s="1">
        <v>78</v>
      </c>
      <c r="PG331" s="1">
        <v>18</v>
      </c>
      <c r="SP331" s="1">
        <v>96.2</v>
      </c>
      <c r="VX331" s="1">
        <v>1</v>
      </c>
      <c r="WQ331" s="1">
        <v>0</v>
      </c>
      <c r="ACG331" s="1">
        <v>290</v>
      </c>
      <c r="AGS331" s="1">
        <v>1</v>
      </c>
      <c r="AGT331" s="1">
        <v>1</v>
      </c>
      <c r="AGU331" s="1">
        <v>0</v>
      </c>
      <c r="AGV331" s="1">
        <v>0</v>
      </c>
      <c r="AGW331" s="1">
        <v>0</v>
      </c>
      <c r="AGX331" s="1">
        <v>0</v>
      </c>
      <c r="AGY331" s="1">
        <v>0</v>
      </c>
      <c r="AGZ331" s="1">
        <v>1</v>
      </c>
      <c r="AHA331" s="1">
        <v>0</v>
      </c>
      <c r="AHB331" s="1">
        <v>0</v>
      </c>
      <c r="AHC331" s="1">
        <v>1</v>
      </c>
      <c r="AHD331" s="1">
        <v>0</v>
      </c>
      <c r="AHE331" s="1">
        <v>0</v>
      </c>
      <c r="AHF331" s="1">
        <v>0</v>
      </c>
      <c r="AHH331" s="1">
        <v>0</v>
      </c>
      <c r="AHI331" s="1">
        <v>0</v>
      </c>
      <c r="AHK331" s="1">
        <v>0</v>
      </c>
      <c r="AHL331" s="1">
        <v>0</v>
      </c>
      <c r="AHM331" s="1">
        <v>0</v>
      </c>
      <c r="AHN331" s="1">
        <v>0</v>
      </c>
      <c r="AHO331" s="1">
        <v>0</v>
      </c>
      <c r="AHP331" s="1">
        <v>0</v>
      </c>
      <c r="AHQ331" s="1">
        <v>0</v>
      </c>
      <c r="AHR331" s="1">
        <v>0</v>
      </c>
      <c r="AIM331" s="1">
        <v>0</v>
      </c>
      <c r="AIN331" s="1">
        <v>0</v>
      </c>
      <c r="AIO331" s="1">
        <v>0</v>
      </c>
      <c r="AIP331" s="1">
        <v>1</v>
      </c>
      <c r="AIQ331" s="1">
        <v>1</v>
      </c>
      <c r="AIR331" s="1">
        <v>1</v>
      </c>
      <c r="AIS331" s="1">
        <v>1</v>
      </c>
      <c r="AIT331" s="1">
        <v>1</v>
      </c>
      <c r="AIU331" s="1">
        <v>0</v>
      </c>
      <c r="AIV331" s="1">
        <v>0</v>
      </c>
      <c r="AIW331" s="1">
        <v>0</v>
      </c>
      <c r="AIX331" s="1">
        <v>57</v>
      </c>
    </row>
    <row r="332" spans="1:951" s="1" customFormat="1">
      <c r="B332" s="1">
        <v>2</v>
      </c>
      <c r="C332" s="1">
        <v>1</v>
      </c>
      <c r="D332" s="1" t="s">
        <v>7736</v>
      </c>
      <c r="E332" s="1" t="s">
        <v>7889</v>
      </c>
      <c r="O332" s="1">
        <v>0</v>
      </c>
      <c r="P332" s="1">
        <v>1</v>
      </c>
      <c r="Z332" s="1">
        <v>0</v>
      </c>
      <c r="AA332" s="1">
        <v>2</v>
      </c>
      <c r="AB332" s="1" t="s">
        <v>7890</v>
      </c>
      <c r="AC332" s="1">
        <v>0</v>
      </c>
      <c r="AE332" s="1">
        <v>4</v>
      </c>
      <c r="AF332" s="1">
        <v>0</v>
      </c>
      <c r="AG332" s="1">
        <v>0</v>
      </c>
      <c r="AI332" s="1">
        <v>130</v>
      </c>
      <c r="AJ332" s="1">
        <v>120</v>
      </c>
      <c r="DR332" s="1">
        <v>90</v>
      </c>
      <c r="DS332" s="1">
        <v>60</v>
      </c>
      <c r="HA332" s="1">
        <v>0</v>
      </c>
      <c r="HB332" s="1">
        <v>0</v>
      </c>
      <c r="HT332" s="1">
        <v>0</v>
      </c>
      <c r="HU332" s="1">
        <v>0</v>
      </c>
      <c r="IP332" s="1">
        <v>98</v>
      </c>
      <c r="IQ332" s="1">
        <v>97</v>
      </c>
      <c r="LX332" s="1">
        <v>90</v>
      </c>
      <c r="LY332" s="1">
        <v>74</v>
      </c>
      <c r="PG332" s="1">
        <v>18</v>
      </c>
      <c r="PH332" s="1">
        <v>16</v>
      </c>
      <c r="SP332" s="1">
        <v>98.6</v>
      </c>
      <c r="SQ332" s="1">
        <v>98</v>
      </c>
      <c r="VX332" s="1">
        <v>1</v>
      </c>
      <c r="VY332" s="1">
        <v>1</v>
      </c>
      <c r="WQ332" s="1">
        <v>0</v>
      </c>
      <c r="WR332" s="1">
        <v>0</v>
      </c>
      <c r="ACG332" s="1">
        <v>234</v>
      </c>
      <c r="ACH332" s="1">
        <v>245</v>
      </c>
      <c r="ACI332" s="1">
        <v>383</v>
      </c>
      <c r="AGS332" s="1">
        <v>1</v>
      </c>
      <c r="AGT332" s="1">
        <v>0</v>
      </c>
      <c r="AGU332" s="1">
        <v>0</v>
      </c>
      <c r="AGV332" s="1">
        <v>1</v>
      </c>
      <c r="AGW332" s="1">
        <v>0</v>
      </c>
      <c r="AGX332" s="1">
        <v>0</v>
      </c>
      <c r="AGY332" s="1">
        <v>0</v>
      </c>
      <c r="AGZ332" s="1">
        <v>1</v>
      </c>
      <c r="AHA332" s="1">
        <v>0</v>
      </c>
      <c r="AHB332" s="1">
        <v>0</v>
      </c>
      <c r="AHC332" s="1">
        <v>1</v>
      </c>
      <c r="AHD332" s="1">
        <v>0</v>
      </c>
      <c r="AHE332" s="1">
        <v>0</v>
      </c>
      <c r="AHF332" s="1">
        <v>0</v>
      </c>
      <c r="AHH332" s="1">
        <v>0</v>
      </c>
      <c r="AHI332" s="1">
        <v>0</v>
      </c>
      <c r="AHK332" s="1">
        <v>0</v>
      </c>
      <c r="AHL332" s="1">
        <v>0</v>
      </c>
      <c r="AHM332" s="1">
        <v>0</v>
      </c>
      <c r="AHN332" s="1">
        <v>0</v>
      </c>
      <c r="AHO332" s="1">
        <v>0</v>
      </c>
      <c r="AHP332" s="1">
        <v>0</v>
      </c>
      <c r="AHQ332" s="1">
        <v>0</v>
      </c>
      <c r="AHR332" s="1">
        <v>2</v>
      </c>
      <c r="AIM332" s="1">
        <v>0</v>
      </c>
      <c r="AIN332" s="1">
        <v>0</v>
      </c>
      <c r="AIO332" s="1">
        <v>0</v>
      </c>
      <c r="AIT332" s="1">
        <v>1</v>
      </c>
      <c r="AIU332" s="1">
        <v>1</v>
      </c>
      <c r="AIV332" s="1">
        <v>0</v>
      </c>
      <c r="AIW332" s="1">
        <v>0</v>
      </c>
      <c r="AIX332" s="1">
        <v>41</v>
      </c>
      <c r="AJB332" s="1">
        <v>38</v>
      </c>
    </row>
    <row r="333" spans="1:951" s="1" customFormat="1">
      <c r="B333" s="1">
        <v>3</v>
      </c>
      <c r="C333" s="1">
        <v>1</v>
      </c>
      <c r="D333" s="1" t="s">
        <v>7703</v>
      </c>
      <c r="O333" s="1">
        <v>0</v>
      </c>
      <c r="Z333" s="1">
        <v>0</v>
      </c>
      <c r="AA333" s="1">
        <v>2</v>
      </c>
      <c r="AB333" s="1" t="s">
        <v>7891</v>
      </c>
      <c r="AC333" s="1">
        <v>0</v>
      </c>
      <c r="AE333" s="1">
        <v>0</v>
      </c>
      <c r="AG333" s="1">
        <v>0</v>
      </c>
      <c r="AI333" s="1">
        <v>144</v>
      </c>
      <c r="AJ333" s="1">
        <v>130</v>
      </c>
      <c r="DR333" s="1">
        <v>72</v>
      </c>
      <c r="DS333" s="1">
        <v>70</v>
      </c>
      <c r="HA333" s="1">
        <v>0</v>
      </c>
      <c r="HB333" s="1">
        <v>0</v>
      </c>
      <c r="HT333" s="1">
        <v>0</v>
      </c>
      <c r="HU333" s="1">
        <v>0</v>
      </c>
      <c r="IP333" s="1">
        <v>96</v>
      </c>
      <c r="IQ333" s="1">
        <v>97</v>
      </c>
      <c r="LX333" s="1">
        <v>82</v>
      </c>
      <c r="LY333" s="1">
        <v>78</v>
      </c>
      <c r="PG333" s="1">
        <v>18</v>
      </c>
      <c r="PH333" s="1">
        <v>16</v>
      </c>
      <c r="SP333" s="1">
        <v>98.2</v>
      </c>
      <c r="SQ333" s="1">
        <v>97.8</v>
      </c>
      <c r="VX333" s="1">
        <v>1</v>
      </c>
      <c r="VY333" s="1">
        <v>1</v>
      </c>
      <c r="WQ333" s="1">
        <v>0</v>
      </c>
      <c r="WR333" s="1">
        <v>0</v>
      </c>
      <c r="ACG333" s="1">
        <v>82</v>
      </c>
      <c r="ACH333" s="1">
        <v>288</v>
      </c>
      <c r="ACI333" s="1">
        <v>301</v>
      </c>
      <c r="AGS333" s="1">
        <v>0</v>
      </c>
      <c r="AGT333" s="1">
        <v>0</v>
      </c>
      <c r="AGU333" s="1">
        <v>0</v>
      </c>
      <c r="AGV333" s="1">
        <v>0</v>
      </c>
      <c r="AGW333" s="1">
        <v>0</v>
      </c>
      <c r="AGX333" s="1">
        <v>0</v>
      </c>
      <c r="AGY333" s="1">
        <v>0</v>
      </c>
      <c r="AGZ333" s="1">
        <v>0</v>
      </c>
      <c r="AHA333" s="1">
        <v>0</v>
      </c>
      <c r="AHB333" s="1">
        <v>0</v>
      </c>
      <c r="AHC333" s="1">
        <v>1</v>
      </c>
      <c r="AHD333" s="1">
        <v>0</v>
      </c>
      <c r="AHE333" s="1">
        <v>0</v>
      </c>
      <c r="AHF333" s="1">
        <v>0</v>
      </c>
      <c r="AHH333" s="1">
        <v>0</v>
      </c>
      <c r="AHI333" s="1">
        <v>0</v>
      </c>
      <c r="AHK333" s="1">
        <v>0</v>
      </c>
      <c r="AHL333" s="1">
        <v>0</v>
      </c>
      <c r="AHM333" s="1">
        <v>0</v>
      </c>
      <c r="AHN333" s="1">
        <v>0</v>
      </c>
      <c r="AHO333" s="1">
        <v>0</v>
      </c>
      <c r="AHP333" s="1">
        <v>0</v>
      </c>
      <c r="AHQ333" s="1">
        <v>0</v>
      </c>
      <c r="AHR333" s="1">
        <v>0</v>
      </c>
      <c r="AIM333" s="1">
        <v>0</v>
      </c>
      <c r="AIN333" s="1">
        <v>0</v>
      </c>
      <c r="AIO333" s="1">
        <v>0</v>
      </c>
      <c r="AIT333" s="1">
        <v>1</v>
      </c>
      <c r="AIU333" s="1">
        <v>1</v>
      </c>
      <c r="AIV333" s="1">
        <v>0</v>
      </c>
      <c r="AIW333" s="1">
        <v>0</v>
      </c>
      <c r="AIX333" s="1">
        <v>22</v>
      </c>
      <c r="AJB333" s="1">
        <v>63</v>
      </c>
    </row>
    <row r="334" spans="1:951" s="80" customFormat="1">
      <c r="B334" s="80">
        <v>4</v>
      </c>
      <c r="C334" s="80">
        <v>0</v>
      </c>
      <c r="Z334" s="80">
        <v>0</v>
      </c>
      <c r="AA334" s="80">
        <v>2</v>
      </c>
      <c r="AB334" s="80" t="s">
        <v>7892</v>
      </c>
      <c r="AC334" s="80">
        <v>0</v>
      </c>
      <c r="AE334" s="80">
        <v>0</v>
      </c>
      <c r="AG334" s="80">
        <v>0</v>
      </c>
      <c r="AI334" s="80">
        <v>138</v>
      </c>
      <c r="DR334" s="80">
        <v>78</v>
      </c>
      <c r="HA334" s="80">
        <v>0</v>
      </c>
      <c r="HT334" s="80">
        <v>0</v>
      </c>
      <c r="IP334" s="80">
        <v>99</v>
      </c>
      <c r="LX334" s="80">
        <v>74</v>
      </c>
      <c r="PG334" s="80">
        <v>16</v>
      </c>
      <c r="SP334" s="80">
        <v>96.8</v>
      </c>
      <c r="VX334" s="80">
        <v>1</v>
      </c>
      <c r="WQ334" s="80">
        <v>0</v>
      </c>
      <c r="AAY334" s="80">
        <v>26</v>
      </c>
      <c r="ABU334" s="80">
        <v>137</v>
      </c>
      <c r="ABX334" s="80">
        <v>4.5</v>
      </c>
      <c r="ACA334" s="80">
        <v>102</v>
      </c>
      <c r="ACD334" s="80">
        <v>8.6</v>
      </c>
      <c r="ACG334" s="80">
        <v>107</v>
      </c>
      <c r="ACH334" s="80">
        <v>341</v>
      </c>
      <c r="ACI334" s="80">
        <v>322</v>
      </c>
      <c r="ACQ334" s="80">
        <v>9</v>
      </c>
      <c r="ACT334" s="80">
        <v>0.67</v>
      </c>
      <c r="ACW334" s="80">
        <v>9</v>
      </c>
      <c r="ADR334" s="80">
        <v>1.6</v>
      </c>
      <c r="AGS334" s="80">
        <v>0</v>
      </c>
      <c r="AGT334" s="80">
        <v>0</v>
      </c>
      <c r="AGU334" s="80">
        <v>0</v>
      </c>
      <c r="AGV334" s="80">
        <v>0</v>
      </c>
      <c r="AGW334" s="80">
        <v>0</v>
      </c>
      <c r="AGX334" s="80">
        <v>0</v>
      </c>
      <c r="AGY334" s="80">
        <v>0</v>
      </c>
      <c r="AGZ334" s="80">
        <v>1</v>
      </c>
      <c r="AHA334" s="80">
        <v>0</v>
      </c>
      <c r="AHB334" s="80">
        <v>0</v>
      </c>
      <c r="AHC334" s="80">
        <v>1</v>
      </c>
      <c r="AHD334" s="80">
        <v>0</v>
      </c>
      <c r="AHE334" s="80">
        <v>0</v>
      </c>
      <c r="AHF334" s="80">
        <v>0</v>
      </c>
      <c r="AHH334" s="80">
        <v>0</v>
      </c>
      <c r="AHI334" s="80">
        <v>0</v>
      </c>
      <c r="AHK334" s="80">
        <v>0</v>
      </c>
      <c r="AHL334" s="80">
        <v>0</v>
      </c>
      <c r="AHM334" s="80">
        <v>0</v>
      </c>
      <c r="AHN334" s="80">
        <v>0</v>
      </c>
      <c r="AHO334" s="80">
        <v>0</v>
      </c>
      <c r="AHP334" s="80">
        <v>0</v>
      </c>
      <c r="AHQ334" s="80">
        <v>0</v>
      </c>
      <c r="AHR334" s="80">
        <v>0</v>
      </c>
      <c r="AIM334" s="80">
        <v>0</v>
      </c>
      <c r="AIN334" s="80">
        <v>0</v>
      </c>
      <c r="AIO334" s="80">
        <v>0</v>
      </c>
      <c r="AIT334" s="80">
        <v>1</v>
      </c>
      <c r="AIU334" s="80">
        <v>0</v>
      </c>
      <c r="AIV334" s="80">
        <v>0</v>
      </c>
      <c r="AIW334" s="80">
        <v>0</v>
      </c>
      <c r="AIX334" s="80">
        <v>35</v>
      </c>
    </row>
    <row r="335" spans="1:951" s="93" customFormat="1">
      <c r="A335" s="93">
        <v>72</v>
      </c>
      <c r="B335" s="93">
        <v>1</v>
      </c>
      <c r="C335" s="93">
        <v>1</v>
      </c>
      <c r="D335" s="93" t="s">
        <v>7893</v>
      </c>
      <c r="O335" s="93">
        <v>0</v>
      </c>
      <c r="Z335" s="93">
        <v>0</v>
      </c>
      <c r="AA335" s="93">
        <v>1</v>
      </c>
      <c r="AB335" s="93" t="s">
        <v>7894</v>
      </c>
      <c r="AC335" s="93">
        <v>0</v>
      </c>
      <c r="AE335" s="93">
        <v>0</v>
      </c>
      <c r="AG335" s="93">
        <v>0</v>
      </c>
      <c r="AI335" s="93">
        <v>148</v>
      </c>
      <c r="DR335" s="93">
        <v>62</v>
      </c>
      <c r="HA335" s="93">
        <v>2</v>
      </c>
      <c r="HT335" s="93">
        <v>0</v>
      </c>
      <c r="IP335" s="93">
        <v>98</v>
      </c>
      <c r="LX335" s="93">
        <v>62</v>
      </c>
      <c r="PG335" s="93">
        <v>18</v>
      </c>
      <c r="SP335" s="93">
        <v>96.8</v>
      </c>
      <c r="VX335" s="93">
        <v>0</v>
      </c>
      <c r="WQ335" s="93">
        <v>0</v>
      </c>
      <c r="ZY335" s="93">
        <v>284.60000000000002</v>
      </c>
      <c r="AGS335" s="93">
        <v>1</v>
      </c>
      <c r="AGT335" s="93">
        <v>0</v>
      </c>
      <c r="AGU335" s="93">
        <v>1</v>
      </c>
      <c r="AGV335" s="93">
        <v>0</v>
      </c>
      <c r="AGW335" s="93">
        <v>0</v>
      </c>
      <c r="AGX335" s="93">
        <v>0</v>
      </c>
      <c r="AGY335" s="93">
        <v>0</v>
      </c>
      <c r="AGZ335" s="93">
        <v>0</v>
      </c>
      <c r="AHA335" s="93">
        <v>0</v>
      </c>
      <c r="AHB335" s="93">
        <v>0</v>
      </c>
      <c r="AHC335" s="93">
        <v>1</v>
      </c>
      <c r="AHD335" s="93">
        <v>0</v>
      </c>
      <c r="AHE335" s="93">
        <v>0</v>
      </c>
      <c r="AHF335" s="93">
        <v>0</v>
      </c>
      <c r="AHH335" s="93">
        <v>0</v>
      </c>
      <c r="AHI335" s="93">
        <v>0</v>
      </c>
      <c r="AHK335" s="93">
        <v>0</v>
      </c>
      <c r="AHL335" s="93">
        <v>0</v>
      </c>
      <c r="AHM335" s="93">
        <v>0</v>
      </c>
      <c r="AHN335" s="93">
        <v>0</v>
      </c>
      <c r="AHO335" s="93">
        <v>0</v>
      </c>
      <c r="AHP335" s="93">
        <v>0</v>
      </c>
      <c r="AHQ335" s="93">
        <v>0</v>
      </c>
      <c r="AHR335" s="93">
        <v>0</v>
      </c>
      <c r="AIM335" s="93">
        <v>0</v>
      </c>
      <c r="AIN335" s="93">
        <v>0</v>
      </c>
      <c r="AIO335" s="93">
        <v>0</v>
      </c>
      <c r="AIP335" s="93">
        <v>1</v>
      </c>
      <c r="AIQ335" s="93">
        <v>1</v>
      </c>
      <c r="AIR335" s="93">
        <v>1</v>
      </c>
      <c r="AIS335" s="93">
        <v>1</v>
      </c>
      <c r="AIT335" s="94">
        <v>1</v>
      </c>
      <c r="AIV335" s="93">
        <v>0</v>
      </c>
      <c r="AIW335" s="93">
        <v>0</v>
      </c>
      <c r="AIX335" s="93">
        <v>97</v>
      </c>
    </row>
    <row r="336" spans="1:951" s="1" customFormat="1">
      <c r="B336" s="1">
        <v>2</v>
      </c>
      <c r="C336" s="1">
        <v>0</v>
      </c>
      <c r="Z336" s="1">
        <v>0</v>
      </c>
      <c r="AA336" s="1">
        <v>2</v>
      </c>
      <c r="AB336" s="1" t="s">
        <v>7895</v>
      </c>
      <c r="AC336" s="1">
        <v>0</v>
      </c>
      <c r="AE336" s="1">
        <v>0</v>
      </c>
      <c r="AG336" s="1">
        <v>0</v>
      </c>
      <c r="AI336" s="1">
        <v>144</v>
      </c>
      <c r="AJ336" s="1">
        <v>158</v>
      </c>
      <c r="DR336" s="1">
        <v>70</v>
      </c>
      <c r="DS336" s="1">
        <v>70</v>
      </c>
      <c r="HA336" s="1">
        <v>2</v>
      </c>
      <c r="HB336" s="1">
        <v>2</v>
      </c>
      <c r="HT336" s="1">
        <v>0</v>
      </c>
      <c r="HU336" s="1">
        <v>0</v>
      </c>
      <c r="IP336" s="1">
        <v>96.5</v>
      </c>
      <c r="IQ336" s="1">
        <v>97</v>
      </c>
      <c r="LX336" s="1">
        <v>59</v>
      </c>
      <c r="LY336" s="1">
        <v>54</v>
      </c>
      <c r="PG336" s="1">
        <v>20</v>
      </c>
      <c r="PH336" s="1">
        <v>18</v>
      </c>
      <c r="SP336" s="1">
        <v>96.7</v>
      </c>
      <c r="SQ336" s="1">
        <v>96.2</v>
      </c>
      <c r="VX336" s="1">
        <v>0</v>
      </c>
      <c r="VY336" s="1">
        <v>0</v>
      </c>
      <c r="WQ336" s="1">
        <v>0</v>
      </c>
      <c r="WR336" s="1">
        <v>0</v>
      </c>
      <c r="ZY336" s="1">
        <v>279.60000000000002</v>
      </c>
      <c r="ZZ336" s="1">
        <v>277.2</v>
      </c>
      <c r="AAY336" s="1">
        <v>24</v>
      </c>
      <c r="ABB336" s="1">
        <v>11.6</v>
      </c>
      <c r="ABE336" s="1">
        <v>34</v>
      </c>
      <c r="ABU336" s="1">
        <v>139</v>
      </c>
      <c r="ABX336" s="1">
        <v>3.9</v>
      </c>
      <c r="ACA336" s="1">
        <v>104</v>
      </c>
      <c r="ACD336" s="1">
        <v>1</v>
      </c>
      <c r="ACG336" s="1">
        <v>93</v>
      </c>
      <c r="ACH336" s="1">
        <v>154</v>
      </c>
      <c r="ACQ336" s="1">
        <v>50</v>
      </c>
      <c r="ACT336" s="1">
        <v>2.2000000000000002</v>
      </c>
      <c r="ACW336" s="1">
        <v>15</v>
      </c>
      <c r="AGS336" s="1">
        <v>1</v>
      </c>
      <c r="AGT336" s="1">
        <v>0</v>
      </c>
      <c r="AGU336" s="1">
        <v>1</v>
      </c>
      <c r="AGV336" s="1">
        <v>0</v>
      </c>
      <c r="AGW336" s="1">
        <v>0</v>
      </c>
      <c r="AGX336" s="1">
        <v>0</v>
      </c>
      <c r="AGY336" s="1">
        <v>0</v>
      </c>
      <c r="AGZ336" s="1">
        <v>1</v>
      </c>
      <c r="AHA336" s="1">
        <v>0</v>
      </c>
      <c r="AHB336" s="1">
        <v>0</v>
      </c>
      <c r="AHC336" s="1">
        <v>1</v>
      </c>
      <c r="AHD336" s="1">
        <v>0</v>
      </c>
      <c r="AHE336" s="1">
        <v>0</v>
      </c>
      <c r="AHF336" s="1">
        <v>0</v>
      </c>
      <c r="AHH336" s="1">
        <v>0</v>
      </c>
      <c r="AHI336" s="1">
        <v>0</v>
      </c>
      <c r="AHK336" s="1">
        <v>0</v>
      </c>
      <c r="AHL336" s="1">
        <v>0</v>
      </c>
      <c r="AHM336" s="1">
        <v>0</v>
      </c>
      <c r="AHN336" s="1">
        <v>0</v>
      </c>
      <c r="AHO336" s="1">
        <v>0</v>
      </c>
      <c r="AHP336" s="1">
        <v>0</v>
      </c>
      <c r="AHQ336" s="1">
        <v>0</v>
      </c>
      <c r="AHR336" s="1">
        <v>0</v>
      </c>
      <c r="AIM336" s="1">
        <v>0</v>
      </c>
      <c r="AIN336" s="1">
        <v>0</v>
      </c>
      <c r="AIO336" s="1">
        <v>0</v>
      </c>
      <c r="AIT336" s="3">
        <v>2</v>
      </c>
      <c r="AIV336" s="1">
        <v>0</v>
      </c>
      <c r="AIW336" s="1">
        <v>0</v>
      </c>
      <c r="AIX336" s="1">
        <v>44</v>
      </c>
      <c r="AIY336" s="1">
        <v>34</v>
      </c>
    </row>
    <row r="337" spans="1:935" s="1" customFormat="1">
      <c r="B337" s="1">
        <v>3</v>
      </c>
      <c r="C337" s="1">
        <v>1</v>
      </c>
      <c r="D337" s="1" t="s">
        <v>7896</v>
      </c>
      <c r="E337" s="1" t="s">
        <v>7897</v>
      </c>
      <c r="O337" s="1">
        <v>1</v>
      </c>
      <c r="P337" s="1">
        <v>0</v>
      </c>
      <c r="Z337" s="1">
        <v>0</v>
      </c>
      <c r="AA337" s="1">
        <v>0</v>
      </c>
      <c r="AB337" s="1" t="s">
        <v>7898</v>
      </c>
      <c r="AC337" s="1">
        <v>0</v>
      </c>
      <c r="AE337" s="1">
        <v>0</v>
      </c>
      <c r="AG337" s="1">
        <v>0</v>
      </c>
      <c r="AI337" s="1">
        <v>128</v>
      </c>
      <c r="AJ337" s="1">
        <v>138</v>
      </c>
      <c r="DR337" s="1">
        <v>50</v>
      </c>
      <c r="DS337" s="1">
        <v>58</v>
      </c>
      <c r="HA337" s="1">
        <v>2</v>
      </c>
      <c r="HB337" s="1">
        <v>2</v>
      </c>
      <c r="HT337" s="1">
        <v>0</v>
      </c>
      <c r="HU337" s="1">
        <v>0</v>
      </c>
      <c r="IP337" s="1">
        <v>98</v>
      </c>
      <c r="IQ337" s="1">
        <v>97</v>
      </c>
      <c r="LX337" s="1">
        <v>77</v>
      </c>
      <c r="LY337" s="1">
        <v>62</v>
      </c>
      <c r="PG337" s="1">
        <v>24</v>
      </c>
      <c r="PH337" s="1">
        <v>18</v>
      </c>
      <c r="SP337" s="1">
        <v>99.8</v>
      </c>
      <c r="SQ337" s="1">
        <v>99.9</v>
      </c>
      <c r="VX337" s="1">
        <v>0</v>
      </c>
      <c r="VY337" s="1">
        <v>0</v>
      </c>
      <c r="WQ337" s="1">
        <v>0</v>
      </c>
      <c r="WR337" s="1">
        <v>0</v>
      </c>
      <c r="ZY337" s="1">
        <v>276.8</v>
      </c>
      <c r="ZZ337" s="1">
        <v>275.2</v>
      </c>
      <c r="AAY337" s="1">
        <v>23</v>
      </c>
      <c r="AAZ337" s="1">
        <v>24</v>
      </c>
      <c r="ABB337" s="1">
        <v>11.9</v>
      </c>
      <c r="ABE337" s="1">
        <v>35</v>
      </c>
      <c r="ABU337" s="1">
        <v>140</v>
      </c>
      <c r="ABV337" s="1">
        <v>135</v>
      </c>
      <c r="ABX337" s="1">
        <v>4.9000000000000004</v>
      </c>
      <c r="ABY337" s="1">
        <v>4.4000000000000004</v>
      </c>
      <c r="ACA337" s="1">
        <v>96</v>
      </c>
      <c r="ACB337" s="1">
        <v>102</v>
      </c>
      <c r="ACD337" s="1">
        <v>9.6999999999999993</v>
      </c>
      <c r="ACE337" s="1">
        <v>1</v>
      </c>
      <c r="ACG337" s="1">
        <v>253</v>
      </c>
      <c r="ACH337" s="1">
        <v>258</v>
      </c>
      <c r="ACI337" s="1">
        <v>303</v>
      </c>
      <c r="ACQ337" s="1">
        <v>58</v>
      </c>
      <c r="ACR337" s="1">
        <v>55</v>
      </c>
      <c r="ACT337" s="1">
        <v>2.25</v>
      </c>
      <c r="ACU337" s="1">
        <v>2.2000000000000002</v>
      </c>
      <c r="ACW337" s="1">
        <v>21</v>
      </c>
      <c r="ACX337" s="1">
        <v>14</v>
      </c>
      <c r="ADR337" s="1">
        <v>1.6</v>
      </c>
      <c r="AGS337" s="1">
        <v>1</v>
      </c>
      <c r="AGT337" s="1">
        <v>0</v>
      </c>
      <c r="AGU337" s="1">
        <v>1</v>
      </c>
      <c r="AGV337" s="1">
        <v>0</v>
      </c>
      <c r="AGW337" s="1">
        <v>0</v>
      </c>
      <c r="AGX337" s="1">
        <v>0</v>
      </c>
      <c r="AGY337" s="1">
        <v>0</v>
      </c>
      <c r="AGZ337" s="1">
        <v>3</v>
      </c>
      <c r="AHA337" s="1">
        <v>0</v>
      </c>
      <c r="AHB337" s="1">
        <v>0</v>
      </c>
      <c r="AHC337" s="1">
        <v>1</v>
      </c>
      <c r="AHD337" s="1">
        <v>0</v>
      </c>
      <c r="AHE337" s="1">
        <v>0</v>
      </c>
      <c r="AHF337" s="1">
        <v>0</v>
      </c>
      <c r="AHH337" s="1">
        <v>0</v>
      </c>
      <c r="AHI337" s="1">
        <v>0</v>
      </c>
      <c r="AHK337" s="1">
        <v>0</v>
      </c>
      <c r="AHL337" s="1">
        <v>0</v>
      </c>
      <c r="AHM337" s="1">
        <v>0</v>
      </c>
      <c r="AHN337" s="1">
        <v>0</v>
      </c>
      <c r="AHO337" s="1">
        <v>0</v>
      </c>
      <c r="AHP337" s="1">
        <v>0</v>
      </c>
      <c r="AHQ337" s="1">
        <v>0</v>
      </c>
      <c r="AHR337" s="1">
        <v>2</v>
      </c>
      <c r="AIM337" s="1">
        <v>0</v>
      </c>
      <c r="AIN337" s="1">
        <v>0</v>
      </c>
      <c r="AIO337" s="1">
        <v>0</v>
      </c>
      <c r="AIT337" s="3">
        <v>2</v>
      </c>
      <c r="AIV337" s="1">
        <v>0</v>
      </c>
      <c r="AIW337" s="1">
        <v>0</v>
      </c>
      <c r="AIX337" s="1">
        <v>37</v>
      </c>
      <c r="AIY337" s="1">
        <v>28</v>
      </c>
    </row>
    <row r="338" spans="1:935" s="1" customFormat="1">
      <c r="B338" s="1">
        <v>4</v>
      </c>
      <c r="C338" s="1">
        <v>0</v>
      </c>
      <c r="Z338" s="1">
        <v>0</v>
      </c>
      <c r="AA338" s="1">
        <v>2</v>
      </c>
      <c r="AB338" s="1" t="s">
        <v>7899</v>
      </c>
      <c r="AC338" s="1">
        <v>0</v>
      </c>
      <c r="AE338" s="1">
        <v>0</v>
      </c>
      <c r="AG338" s="1">
        <v>0</v>
      </c>
      <c r="AI338" s="1">
        <v>140</v>
      </c>
      <c r="AJ338" s="1">
        <v>138</v>
      </c>
      <c r="DR338" s="1">
        <v>60</v>
      </c>
      <c r="DS338" s="1">
        <v>66</v>
      </c>
      <c r="HA338" s="1">
        <v>2</v>
      </c>
      <c r="HB338" s="1">
        <v>2</v>
      </c>
      <c r="HT338" s="1">
        <v>0</v>
      </c>
      <c r="HU338" s="1">
        <v>0</v>
      </c>
      <c r="IP338" s="1">
        <v>98</v>
      </c>
      <c r="IQ338" s="1">
        <v>96</v>
      </c>
      <c r="LX338" s="1">
        <v>80</v>
      </c>
      <c r="LY338" s="1">
        <v>80</v>
      </c>
      <c r="PG338" s="1">
        <v>18</v>
      </c>
      <c r="PH338" s="1">
        <v>20</v>
      </c>
      <c r="SQ338" s="1">
        <v>100</v>
      </c>
      <c r="VY338" s="1">
        <v>0</v>
      </c>
      <c r="WQ338" s="1">
        <v>0</v>
      </c>
      <c r="WR338" s="1">
        <v>0</v>
      </c>
      <c r="ZY338" s="1">
        <v>273.60000000000002</v>
      </c>
      <c r="ZZ338" s="1">
        <v>271.8</v>
      </c>
      <c r="AAY338" s="1">
        <v>29</v>
      </c>
      <c r="AAZ338" s="1">
        <v>24</v>
      </c>
      <c r="ABB338" s="1">
        <v>12.9</v>
      </c>
      <c r="ABC338" s="1">
        <v>12.9</v>
      </c>
      <c r="ABE338" s="1">
        <v>38</v>
      </c>
      <c r="ABF338" s="1">
        <v>38</v>
      </c>
      <c r="ABU338" s="1">
        <v>139</v>
      </c>
      <c r="ABV338" s="1">
        <v>136</v>
      </c>
      <c r="ABX338" s="1">
        <v>3.7</v>
      </c>
      <c r="ABY338" s="1">
        <v>3.4</v>
      </c>
      <c r="ACA338" s="1">
        <v>97</v>
      </c>
      <c r="ACB338" s="1">
        <v>99</v>
      </c>
      <c r="ACD338" s="1">
        <v>1.1100000000000001</v>
      </c>
      <c r="ACE338" s="1">
        <v>0.92</v>
      </c>
      <c r="ACG338" s="1">
        <v>137</v>
      </c>
      <c r="ACH338" s="1">
        <v>178</v>
      </c>
      <c r="ACI338" s="1">
        <v>160</v>
      </c>
      <c r="ACJ338" s="1">
        <v>215</v>
      </c>
      <c r="ACQ338" s="1">
        <v>59</v>
      </c>
      <c r="ACR338" s="1">
        <v>57</v>
      </c>
      <c r="ACT338" s="1">
        <v>2.4</v>
      </c>
      <c r="ACU338" s="1">
        <v>2.2999999999999998</v>
      </c>
      <c r="ACW338" s="1">
        <v>18</v>
      </c>
      <c r="ACX338" s="1">
        <v>16</v>
      </c>
      <c r="AGS338" s="1">
        <v>0</v>
      </c>
      <c r="AGT338" s="1">
        <v>0</v>
      </c>
      <c r="AGU338" s="1">
        <v>0</v>
      </c>
      <c r="AGV338" s="1">
        <v>0</v>
      </c>
      <c r="AGW338" s="1">
        <v>0</v>
      </c>
      <c r="AGX338" s="1">
        <v>0</v>
      </c>
      <c r="AGY338" s="1">
        <v>0</v>
      </c>
      <c r="AGZ338" s="1">
        <v>2</v>
      </c>
      <c r="AHA338" s="1">
        <v>0</v>
      </c>
      <c r="AHB338" s="1">
        <v>0</v>
      </c>
      <c r="AHC338" s="1">
        <v>1</v>
      </c>
      <c r="AHD338" s="1">
        <v>0</v>
      </c>
      <c r="AHE338" s="1">
        <v>0</v>
      </c>
      <c r="AHF338" s="1">
        <v>0</v>
      </c>
      <c r="AHH338" s="1">
        <v>0</v>
      </c>
      <c r="AHI338" s="1">
        <v>0</v>
      </c>
      <c r="AHK338" s="1">
        <v>0</v>
      </c>
      <c r="AHL338" s="1">
        <v>0</v>
      </c>
      <c r="AHM338" s="1">
        <v>0</v>
      </c>
      <c r="AHN338" s="1">
        <v>0</v>
      </c>
      <c r="AHO338" s="1">
        <v>0</v>
      </c>
      <c r="AHP338" s="1">
        <v>0</v>
      </c>
      <c r="AHQ338" s="1">
        <v>0</v>
      </c>
      <c r="AHR338" s="1">
        <v>2</v>
      </c>
      <c r="AIM338" s="1">
        <v>0</v>
      </c>
      <c r="AIN338" s="1">
        <v>0</v>
      </c>
      <c r="AIO338" s="1">
        <v>0</v>
      </c>
      <c r="AIT338" s="3">
        <v>2</v>
      </c>
      <c r="AIV338" s="1">
        <v>0</v>
      </c>
      <c r="AIW338" s="1">
        <v>0</v>
      </c>
      <c r="AIX338" s="1">
        <v>46</v>
      </c>
      <c r="AIY338" s="1">
        <v>35</v>
      </c>
    </row>
    <row r="339" spans="1:935" s="1" customFormat="1">
      <c r="B339" s="1">
        <v>5</v>
      </c>
      <c r="C339" s="1">
        <v>1</v>
      </c>
      <c r="D339" s="1" t="s">
        <v>7900</v>
      </c>
      <c r="O339" s="1">
        <v>1</v>
      </c>
      <c r="Z339" s="1">
        <v>0</v>
      </c>
      <c r="AA339" s="1">
        <v>2</v>
      </c>
      <c r="AB339" s="1" t="s">
        <v>7901</v>
      </c>
      <c r="AC339" s="1">
        <v>0</v>
      </c>
      <c r="AE339" s="1">
        <v>1</v>
      </c>
      <c r="AF339" s="1">
        <v>0</v>
      </c>
      <c r="AG339" s="1">
        <v>0</v>
      </c>
      <c r="AI339" s="1">
        <v>138</v>
      </c>
      <c r="AJ339" s="1">
        <v>132</v>
      </c>
      <c r="DR339" s="1">
        <v>70</v>
      </c>
      <c r="DS339" s="1">
        <v>78</v>
      </c>
      <c r="HA339" s="1">
        <v>2</v>
      </c>
      <c r="HB339" s="1">
        <v>2</v>
      </c>
      <c r="HT339" s="1">
        <v>0</v>
      </c>
      <c r="HU339" s="1">
        <v>0</v>
      </c>
      <c r="IP339" s="1">
        <v>96</v>
      </c>
      <c r="IQ339" s="1">
        <v>97</v>
      </c>
      <c r="LX339" s="1">
        <v>68</v>
      </c>
      <c r="LY339" s="1">
        <v>67</v>
      </c>
      <c r="PG339" s="1">
        <v>19</v>
      </c>
      <c r="PH339" s="1">
        <v>20</v>
      </c>
      <c r="SP339" s="1">
        <v>98</v>
      </c>
      <c r="VX339" s="1">
        <v>0</v>
      </c>
      <c r="WQ339" s="1">
        <v>0</v>
      </c>
      <c r="WR339" s="1">
        <v>0</v>
      </c>
      <c r="ZY339" s="1">
        <v>271.60000000000002</v>
      </c>
      <c r="ZZ339" s="1">
        <v>271.60000000000002</v>
      </c>
      <c r="ACG339" s="1">
        <v>140</v>
      </c>
      <c r="ACH339" s="1">
        <v>139</v>
      </c>
      <c r="AGS339" s="1">
        <v>0</v>
      </c>
      <c r="AGT339" s="1">
        <v>0</v>
      </c>
      <c r="AGU339" s="1">
        <v>0</v>
      </c>
      <c r="AGV339" s="1">
        <v>0</v>
      </c>
      <c r="AGW339" s="1">
        <v>0</v>
      </c>
      <c r="AGX339" s="1">
        <v>0</v>
      </c>
      <c r="AGY339" s="1">
        <v>0</v>
      </c>
      <c r="AGZ339" s="1">
        <v>0</v>
      </c>
      <c r="AHA339" s="1">
        <v>0</v>
      </c>
      <c r="AHB339" s="1">
        <v>0</v>
      </c>
      <c r="AHC339" s="1">
        <v>1</v>
      </c>
      <c r="AHD339" s="1">
        <v>0</v>
      </c>
      <c r="AHE339" s="1">
        <v>0</v>
      </c>
      <c r="AHF339" s="1">
        <v>0</v>
      </c>
      <c r="AHH339" s="1">
        <v>0</v>
      </c>
      <c r="AHI339" s="1">
        <v>0</v>
      </c>
      <c r="AHK339" s="1">
        <v>0</v>
      </c>
      <c r="AHL339" s="1">
        <v>0</v>
      </c>
      <c r="AHM339" s="1">
        <v>0</v>
      </c>
      <c r="AHN339" s="1">
        <v>0</v>
      </c>
      <c r="AHO339" s="1">
        <v>0</v>
      </c>
      <c r="AHP339" s="1">
        <v>0</v>
      </c>
      <c r="AHQ339" s="1">
        <v>0</v>
      </c>
      <c r="AHR339" s="1">
        <v>0</v>
      </c>
      <c r="AIM339" s="1">
        <v>0</v>
      </c>
      <c r="AIN339" s="1">
        <v>0</v>
      </c>
      <c r="AIO339" s="1">
        <v>0</v>
      </c>
      <c r="AIT339" s="3">
        <v>0</v>
      </c>
      <c r="AIV339" s="1">
        <v>0</v>
      </c>
      <c r="AIW339" s="1">
        <v>0</v>
      </c>
    </row>
    <row r="340" spans="1:935" s="18" customFormat="1">
      <c r="B340" s="18">
        <v>6</v>
      </c>
      <c r="C340" s="18">
        <v>0</v>
      </c>
      <c r="Z340" s="18">
        <v>0</v>
      </c>
      <c r="AA340" s="18">
        <v>2</v>
      </c>
      <c r="AB340" s="18" t="s">
        <v>7902</v>
      </c>
      <c r="AC340" s="18">
        <v>0</v>
      </c>
      <c r="AE340" s="18">
        <v>0</v>
      </c>
      <c r="AG340" s="18">
        <v>0</v>
      </c>
      <c r="AI340" s="18">
        <v>130</v>
      </c>
      <c r="DR340" s="18">
        <v>68</v>
      </c>
      <c r="HA340" s="18">
        <v>2</v>
      </c>
      <c r="HT340" s="18">
        <v>0</v>
      </c>
      <c r="IP340" s="18">
        <v>98</v>
      </c>
      <c r="LX340" s="18">
        <v>65</v>
      </c>
      <c r="PG340" s="18">
        <v>18</v>
      </c>
      <c r="SP340" s="18">
        <v>97</v>
      </c>
      <c r="VX340" s="18">
        <v>0</v>
      </c>
      <c r="WQ340" s="18">
        <v>0</v>
      </c>
      <c r="ZY340" s="18">
        <v>270.39999999999998</v>
      </c>
      <c r="AGS340" s="18">
        <v>0</v>
      </c>
      <c r="AGT340" s="18">
        <v>0</v>
      </c>
      <c r="AGU340" s="18">
        <v>0</v>
      </c>
      <c r="AGV340" s="18">
        <v>0</v>
      </c>
      <c r="AGW340" s="18">
        <v>0</v>
      </c>
      <c r="AGX340" s="18">
        <v>0</v>
      </c>
      <c r="AGY340" s="18">
        <v>0</v>
      </c>
      <c r="AGZ340" s="18">
        <v>0</v>
      </c>
      <c r="AHA340" s="18">
        <v>0</v>
      </c>
      <c r="AHB340" s="18">
        <v>0</v>
      </c>
      <c r="AHC340" s="18">
        <v>1</v>
      </c>
      <c r="AHD340" s="18">
        <v>0</v>
      </c>
      <c r="AHE340" s="18">
        <v>0</v>
      </c>
      <c r="AHF340" s="18">
        <v>0</v>
      </c>
      <c r="AHH340" s="18">
        <v>0</v>
      </c>
      <c r="AHI340" s="18">
        <v>0</v>
      </c>
      <c r="AHK340" s="18">
        <v>0</v>
      </c>
      <c r="AHL340" s="18">
        <v>0</v>
      </c>
      <c r="AHM340" s="18">
        <v>0</v>
      </c>
      <c r="AHN340" s="18">
        <v>0</v>
      </c>
      <c r="AHO340" s="18">
        <v>0</v>
      </c>
      <c r="AHP340" s="18">
        <v>0</v>
      </c>
      <c r="AHQ340" s="18">
        <v>0</v>
      </c>
      <c r="AHR340" s="18">
        <v>0</v>
      </c>
      <c r="AIM340" s="18">
        <v>0</v>
      </c>
      <c r="AIN340" s="18">
        <v>0</v>
      </c>
      <c r="AIO340" s="18">
        <v>0</v>
      </c>
      <c r="AIT340" s="79">
        <v>1</v>
      </c>
      <c r="AIV340" s="18">
        <v>0</v>
      </c>
      <c r="AIW340" s="18">
        <v>0</v>
      </c>
      <c r="AIX340" s="18">
        <v>35</v>
      </c>
    </row>
    <row r="341" spans="1:935" s="1" customFormat="1">
      <c r="A341" s="1">
        <v>73</v>
      </c>
      <c r="B341" s="1" t="s">
        <v>7502</v>
      </c>
      <c r="C341" s="1">
        <v>0</v>
      </c>
      <c r="Z341" s="1">
        <v>0</v>
      </c>
      <c r="AA341" s="1">
        <v>1</v>
      </c>
      <c r="AGS341" s="1">
        <v>0</v>
      </c>
      <c r="AGT341" s="1">
        <v>0</v>
      </c>
      <c r="AGU341" s="1">
        <v>0</v>
      </c>
      <c r="AGV341" s="1">
        <v>0</v>
      </c>
      <c r="AGW341" s="1">
        <v>0</v>
      </c>
      <c r="AGX341" s="1">
        <v>0</v>
      </c>
      <c r="AGY341" s="1">
        <v>0</v>
      </c>
      <c r="AGZ341" s="1">
        <v>0</v>
      </c>
      <c r="AHA341" s="1">
        <v>0</v>
      </c>
      <c r="AHB341" s="1">
        <v>0</v>
      </c>
      <c r="AHC341" s="1">
        <v>0</v>
      </c>
      <c r="AHD341" s="1">
        <v>0</v>
      </c>
      <c r="AHE341" s="1">
        <v>0</v>
      </c>
      <c r="AHF341" s="1">
        <v>0</v>
      </c>
      <c r="AHH341" s="1">
        <v>0</v>
      </c>
      <c r="AHI341" s="1">
        <v>0</v>
      </c>
      <c r="AHK341" s="1">
        <v>0</v>
      </c>
      <c r="AHL341" s="1">
        <v>0</v>
      </c>
      <c r="AHM341" s="1">
        <v>0</v>
      </c>
      <c r="AHN341" s="1">
        <v>0</v>
      </c>
      <c r="AHO341" s="1">
        <v>0</v>
      </c>
      <c r="AHP341" s="1">
        <v>0</v>
      </c>
      <c r="AHQ341" s="1">
        <v>0</v>
      </c>
      <c r="AHR341" s="1">
        <v>0</v>
      </c>
      <c r="AIM341" s="1">
        <v>0</v>
      </c>
      <c r="AIN341" s="1">
        <v>0</v>
      </c>
      <c r="AIO341" s="1">
        <v>0</v>
      </c>
      <c r="AIT341" s="3">
        <v>0</v>
      </c>
      <c r="AIV341" s="1">
        <v>0</v>
      </c>
      <c r="AIW341" s="1">
        <v>0</v>
      </c>
    </row>
    <row r="342" spans="1:935" s="1" customFormat="1">
      <c r="B342" s="1">
        <v>2</v>
      </c>
      <c r="C342" s="1">
        <v>0</v>
      </c>
      <c r="Z342" s="1">
        <v>0</v>
      </c>
      <c r="AA342" s="1">
        <v>2</v>
      </c>
      <c r="AC342" s="1">
        <v>0</v>
      </c>
      <c r="AE342" s="1">
        <v>0</v>
      </c>
      <c r="AG342" s="1">
        <v>0</v>
      </c>
      <c r="AI342" s="1">
        <v>166</v>
      </c>
      <c r="DR342" s="1">
        <v>86</v>
      </c>
      <c r="HA342" s="1">
        <v>0</v>
      </c>
      <c r="HT342" s="1">
        <v>0</v>
      </c>
      <c r="IP342" s="1">
        <v>96</v>
      </c>
      <c r="LX342" s="1">
        <v>64</v>
      </c>
      <c r="PG342" s="1">
        <v>16</v>
      </c>
      <c r="SP342" s="1">
        <v>96.6</v>
      </c>
      <c r="VX342" s="1">
        <v>0</v>
      </c>
      <c r="WQ342" s="1">
        <v>0</v>
      </c>
      <c r="AGS342" s="1">
        <v>0</v>
      </c>
      <c r="AGT342" s="1">
        <v>0</v>
      </c>
      <c r="AGU342" s="1">
        <v>0</v>
      </c>
      <c r="AGV342" s="1">
        <v>0</v>
      </c>
      <c r="AGW342" s="1">
        <v>0</v>
      </c>
      <c r="AGX342" s="1">
        <v>0</v>
      </c>
      <c r="AGY342" s="1">
        <v>0</v>
      </c>
      <c r="AGZ342" s="1">
        <v>0</v>
      </c>
      <c r="AHA342" s="1">
        <v>0</v>
      </c>
      <c r="AHB342" s="1">
        <v>0</v>
      </c>
      <c r="AHC342" s="1">
        <v>1</v>
      </c>
      <c r="AHD342" s="1">
        <v>0</v>
      </c>
      <c r="AHE342" s="1">
        <v>0</v>
      </c>
      <c r="AHF342" s="1">
        <v>0</v>
      </c>
      <c r="AHH342" s="1">
        <v>0</v>
      </c>
      <c r="AHI342" s="1">
        <v>0</v>
      </c>
      <c r="AHK342" s="1">
        <v>0</v>
      </c>
      <c r="AHL342" s="1">
        <v>0</v>
      </c>
      <c r="AHM342" s="1">
        <v>0</v>
      </c>
      <c r="AHN342" s="1">
        <v>0</v>
      </c>
      <c r="AHO342" s="1">
        <v>0</v>
      </c>
      <c r="AHP342" s="1">
        <v>0</v>
      </c>
      <c r="AHQ342" s="1">
        <v>0</v>
      </c>
      <c r="AHR342" s="1">
        <v>0</v>
      </c>
      <c r="AIM342" s="1">
        <v>0</v>
      </c>
      <c r="AIN342" s="1">
        <v>0</v>
      </c>
      <c r="AIO342" s="1">
        <v>0</v>
      </c>
      <c r="AIP342" s="1">
        <v>1</v>
      </c>
      <c r="AIQ342" s="1">
        <v>1</v>
      </c>
      <c r="AIR342" s="1">
        <v>1</v>
      </c>
      <c r="AIS342" s="1">
        <v>1</v>
      </c>
      <c r="AIT342" s="3">
        <v>1</v>
      </c>
      <c r="AIV342" s="1">
        <v>0</v>
      </c>
      <c r="AIW342" s="1">
        <v>0</v>
      </c>
      <c r="AIX342" s="1">
        <v>132</v>
      </c>
    </row>
    <row r="343" spans="1:935" s="18" customFormat="1">
      <c r="B343" s="18">
        <v>3</v>
      </c>
      <c r="C343" s="18">
        <v>0</v>
      </c>
      <c r="Z343" s="18">
        <v>0</v>
      </c>
      <c r="AA343" s="18">
        <v>2</v>
      </c>
      <c r="AB343" s="18" t="s">
        <v>7903</v>
      </c>
      <c r="AC343" s="18">
        <v>0</v>
      </c>
      <c r="AE343" s="18">
        <v>0</v>
      </c>
      <c r="AG343" s="18">
        <v>0</v>
      </c>
      <c r="AI343" s="18">
        <v>174</v>
      </c>
      <c r="AJ343" s="18">
        <v>168</v>
      </c>
      <c r="DR343" s="18">
        <v>88</v>
      </c>
      <c r="DS343" s="18">
        <v>80</v>
      </c>
      <c r="HA343" s="18">
        <v>0</v>
      </c>
      <c r="HB343" s="18">
        <v>0</v>
      </c>
      <c r="HT343" s="18">
        <v>0</v>
      </c>
      <c r="HU343" s="18">
        <v>0</v>
      </c>
      <c r="IP343" s="18">
        <v>96</v>
      </c>
      <c r="LX343" s="18">
        <v>57</v>
      </c>
      <c r="PG343" s="18">
        <v>20</v>
      </c>
      <c r="SP343" s="18">
        <v>95.9</v>
      </c>
      <c r="VX343" s="18">
        <v>0</v>
      </c>
      <c r="WQ343" s="18">
        <v>0</v>
      </c>
      <c r="AGS343" s="18">
        <v>0</v>
      </c>
      <c r="AGT343" s="18">
        <v>0</v>
      </c>
      <c r="AGU343" s="18">
        <v>0</v>
      </c>
      <c r="AGV343" s="18">
        <v>0</v>
      </c>
      <c r="AGW343" s="18">
        <v>0</v>
      </c>
      <c r="AGX343" s="18">
        <v>0</v>
      </c>
      <c r="AGY343" s="18">
        <v>0</v>
      </c>
      <c r="AGZ343" s="18">
        <v>0</v>
      </c>
      <c r="AHA343" s="18">
        <v>0</v>
      </c>
      <c r="AHB343" s="18">
        <v>0</v>
      </c>
      <c r="AHC343" s="18">
        <v>1</v>
      </c>
      <c r="AHD343" s="18">
        <v>0</v>
      </c>
      <c r="AHE343" s="18">
        <v>0</v>
      </c>
      <c r="AHF343" s="18">
        <v>0</v>
      </c>
      <c r="AHH343" s="18">
        <v>0</v>
      </c>
      <c r="AHI343" s="18">
        <v>0</v>
      </c>
      <c r="AHK343" s="18">
        <v>0</v>
      </c>
      <c r="AHL343" s="18">
        <v>0</v>
      </c>
      <c r="AHM343" s="18">
        <v>0</v>
      </c>
      <c r="AHN343" s="18">
        <v>0</v>
      </c>
      <c r="AHO343" s="18">
        <v>0</v>
      </c>
      <c r="AHP343" s="18">
        <v>0</v>
      </c>
      <c r="AHQ343" s="18">
        <v>0</v>
      </c>
      <c r="AHR343" s="18">
        <v>0</v>
      </c>
      <c r="AIM343" s="18">
        <v>0</v>
      </c>
      <c r="AIN343" s="18">
        <v>0</v>
      </c>
      <c r="AIO343" s="18">
        <v>0</v>
      </c>
      <c r="AIT343" s="79">
        <v>1</v>
      </c>
      <c r="AIV343" s="18">
        <v>0</v>
      </c>
      <c r="AIW343" s="18">
        <v>0</v>
      </c>
      <c r="AIX343" s="18">
        <v>45</v>
      </c>
    </row>
    <row r="344" spans="1:935" s="1" customFormat="1">
      <c r="A344" s="1">
        <v>74</v>
      </c>
      <c r="B344" s="1">
        <v>1</v>
      </c>
      <c r="C344" s="1">
        <v>1</v>
      </c>
      <c r="D344" s="1" t="s">
        <v>6207</v>
      </c>
      <c r="E344" s="1" t="s">
        <v>7904</v>
      </c>
      <c r="O344" s="1">
        <v>1</v>
      </c>
      <c r="P344" s="1">
        <v>1</v>
      </c>
      <c r="Z344" s="1">
        <v>0</v>
      </c>
      <c r="AA344" s="1">
        <v>1</v>
      </c>
      <c r="AB344" s="1" t="s">
        <v>7905</v>
      </c>
      <c r="AC344" s="1">
        <v>0</v>
      </c>
      <c r="AE344" s="1">
        <v>0</v>
      </c>
      <c r="AG344" s="1">
        <v>0</v>
      </c>
      <c r="AI344" s="1">
        <v>164</v>
      </c>
      <c r="AJ344" s="1">
        <v>150</v>
      </c>
      <c r="DR344" s="1">
        <v>58</v>
      </c>
      <c r="DS344" s="1">
        <v>64</v>
      </c>
      <c r="HA344" s="1">
        <v>2</v>
      </c>
      <c r="HB344" s="1">
        <v>2</v>
      </c>
      <c r="HT344" s="1">
        <v>0</v>
      </c>
      <c r="HU344" s="1">
        <v>0</v>
      </c>
      <c r="IP344" s="1">
        <v>98</v>
      </c>
      <c r="IQ344" s="1">
        <v>94</v>
      </c>
      <c r="LX344" s="1">
        <v>115</v>
      </c>
      <c r="LY344" s="1">
        <v>90</v>
      </c>
      <c r="PG344" s="1">
        <v>22</v>
      </c>
      <c r="PH344" s="1">
        <v>24</v>
      </c>
      <c r="SP344" s="1">
        <v>99.7</v>
      </c>
      <c r="VX344" s="1">
        <v>0</v>
      </c>
      <c r="WQ344" s="1">
        <v>0</v>
      </c>
      <c r="WR344" s="1">
        <v>0</v>
      </c>
      <c r="ZY344" s="1">
        <v>161</v>
      </c>
      <c r="ACG344" s="1">
        <v>129</v>
      </c>
      <c r="AGS344" s="1">
        <v>0</v>
      </c>
      <c r="AGT344" s="1">
        <v>0</v>
      </c>
      <c r="AGU344" s="1">
        <v>0</v>
      </c>
      <c r="AGV344" s="1">
        <v>0</v>
      </c>
      <c r="AGW344" s="1">
        <v>0</v>
      </c>
      <c r="AGX344" s="1">
        <v>0</v>
      </c>
      <c r="AGY344" s="1">
        <v>0</v>
      </c>
      <c r="AGZ344" s="1">
        <v>0</v>
      </c>
      <c r="AHA344" s="1">
        <v>0</v>
      </c>
      <c r="AHB344" s="1">
        <v>0</v>
      </c>
      <c r="AHC344" s="1">
        <v>1</v>
      </c>
      <c r="AHD344" s="1">
        <v>0</v>
      </c>
      <c r="AHE344" s="1">
        <v>0</v>
      </c>
      <c r="AHF344" s="1">
        <v>0</v>
      </c>
      <c r="AHH344" s="1">
        <v>0</v>
      </c>
      <c r="AHI344" s="1">
        <v>0</v>
      </c>
      <c r="AHK344" s="1">
        <v>0</v>
      </c>
      <c r="AHL344" s="1">
        <v>0</v>
      </c>
      <c r="AHM344" s="1">
        <v>0</v>
      </c>
      <c r="AHN344" s="1">
        <v>0</v>
      </c>
      <c r="AHO344" s="1">
        <v>0</v>
      </c>
      <c r="AHP344" s="1">
        <v>0</v>
      </c>
      <c r="AHQ344" s="1">
        <v>0</v>
      </c>
      <c r="AHR344" s="1">
        <v>1</v>
      </c>
      <c r="AIM344" s="1">
        <v>0</v>
      </c>
      <c r="AIN344" s="1">
        <v>0</v>
      </c>
      <c r="AIO344" s="1">
        <v>0</v>
      </c>
      <c r="AIP344" s="1">
        <v>1</v>
      </c>
      <c r="AIQ344" s="1">
        <v>1</v>
      </c>
      <c r="AIR344" s="1">
        <v>1</v>
      </c>
      <c r="AIS344" s="1">
        <v>1</v>
      </c>
      <c r="AIT344" s="3">
        <v>1</v>
      </c>
      <c r="AIV344" s="1">
        <v>0</v>
      </c>
      <c r="AIW344" s="1">
        <v>0</v>
      </c>
      <c r="AIX344" s="1">
        <v>80</v>
      </c>
    </row>
    <row r="345" spans="1:935" s="1" customFormat="1">
      <c r="B345" s="1">
        <v>2</v>
      </c>
      <c r="C345" s="1">
        <v>1</v>
      </c>
      <c r="D345" s="1" t="s">
        <v>7906</v>
      </c>
      <c r="O345" s="1">
        <v>1</v>
      </c>
      <c r="Z345" s="1">
        <v>0</v>
      </c>
      <c r="AA345" s="1">
        <v>2</v>
      </c>
      <c r="AB345" s="1" t="s">
        <v>7907</v>
      </c>
      <c r="AC345" s="1">
        <v>0</v>
      </c>
      <c r="AE345" s="1">
        <v>0</v>
      </c>
      <c r="AG345" s="1">
        <v>0</v>
      </c>
      <c r="AI345" s="1">
        <v>118</v>
      </c>
      <c r="AJ345" s="1">
        <v>136</v>
      </c>
      <c r="DR345" s="1">
        <v>52</v>
      </c>
      <c r="DS345" s="1">
        <v>54</v>
      </c>
      <c r="HA345" s="1">
        <v>2</v>
      </c>
      <c r="HB345" s="1">
        <v>2</v>
      </c>
      <c r="HT345" s="1">
        <v>0</v>
      </c>
      <c r="HU345" s="1">
        <v>0</v>
      </c>
      <c r="IP345" s="1">
        <v>97</v>
      </c>
      <c r="IQ345" s="1">
        <v>91</v>
      </c>
      <c r="LX345" s="1">
        <v>94</v>
      </c>
      <c r="LY345" s="1">
        <v>96</v>
      </c>
      <c r="PG345" s="1">
        <v>24</v>
      </c>
      <c r="PH345" s="1">
        <v>24</v>
      </c>
      <c r="SP345" s="1">
        <v>100.8</v>
      </c>
      <c r="SQ345" s="1">
        <v>98.3</v>
      </c>
      <c r="VX345" s="1">
        <v>0</v>
      </c>
      <c r="VY345" s="1">
        <v>0</v>
      </c>
      <c r="WQ345" s="1">
        <v>0</v>
      </c>
      <c r="WR345" s="1">
        <v>0</v>
      </c>
      <c r="ZY345" s="1">
        <v>159.19999999999999</v>
      </c>
      <c r="ZZ345" s="1">
        <v>162.19999999999999</v>
      </c>
      <c r="AAY345" s="1">
        <v>27</v>
      </c>
      <c r="ABB345" s="1">
        <v>10.9</v>
      </c>
      <c r="ABE345" s="1">
        <v>32</v>
      </c>
      <c r="ABU345" s="1">
        <v>136</v>
      </c>
      <c r="ABX345" s="1">
        <v>4.5999999999999996</v>
      </c>
      <c r="ACA345" s="1">
        <v>101</v>
      </c>
      <c r="ACD345" s="1">
        <v>1.07</v>
      </c>
      <c r="ACG345" s="1">
        <v>275</v>
      </c>
      <c r="ACH345" s="1">
        <v>222</v>
      </c>
      <c r="ACI345" s="1">
        <v>242</v>
      </c>
      <c r="ACQ345" s="1">
        <v>15</v>
      </c>
      <c r="ACT345" s="1">
        <v>1.2</v>
      </c>
      <c r="ACW345" s="1">
        <v>14</v>
      </c>
      <c r="AGS345" s="1">
        <v>1</v>
      </c>
      <c r="AGT345" s="1">
        <v>0</v>
      </c>
      <c r="AGU345" s="1">
        <v>1</v>
      </c>
      <c r="AGV345" s="1">
        <v>0</v>
      </c>
      <c r="AGW345" s="1">
        <v>0</v>
      </c>
      <c r="AGX345" s="1">
        <v>0</v>
      </c>
      <c r="AGY345" s="1">
        <v>0</v>
      </c>
      <c r="AGZ345" s="1">
        <v>1</v>
      </c>
      <c r="AHA345" s="1">
        <v>0</v>
      </c>
      <c r="AHB345" s="1">
        <v>0</v>
      </c>
      <c r="AHC345" s="1">
        <v>1</v>
      </c>
      <c r="AHD345" s="1">
        <v>0</v>
      </c>
      <c r="AHE345" s="1">
        <v>0</v>
      </c>
      <c r="AHF345" s="1">
        <v>0</v>
      </c>
      <c r="AHH345" s="1">
        <v>0</v>
      </c>
      <c r="AHI345" s="1">
        <v>0</v>
      </c>
      <c r="AHK345" s="1">
        <v>0</v>
      </c>
      <c r="AHL345" s="1">
        <v>0</v>
      </c>
      <c r="AHM345" s="1">
        <v>0</v>
      </c>
      <c r="AHN345" s="1">
        <v>0</v>
      </c>
      <c r="AHO345" s="1">
        <v>0</v>
      </c>
      <c r="AHP345" s="1">
        <v>0</v>
      </c>
      <c r="AHQ345" s="1">
        <v>0</v>
      </c>
      <c r="AHR345" s="1">
        <v>1</v>
      </c>
      <c r="AIM345" s="1">
        <v>0</v>
      </c>
      <c r="AIN345" s="1">
        <v>0</v>
      </c>
      <c r="AIO345" s="1">
        <v>0</v>
      </c>
      <c r="AIT345" s="3">
        <v>2</v>
      </c>
      <c r="AIV345" s="1">
        <v>0</v>
      </c>
      <c r="AIW345" s="1">
        <v>0</v>
      </c>
      <c r="AIX345" s="1">
        <v>37</v>
      </c>
      <c r="AIY345" s="1">
        <v>60</v>
      </c>
    </row>
    <row r="346" spans="1:935" s="1" customFormat="1">
      <c r="B346" s="1">
        <v>3</v>
      </c>
      <c r="C346" s="1">
        <v>1</v>
      </c>
      <c r="D346" s="1" t="s">
        <v>6271</v>
      </c>
      <c r="E346" s="1" t="s">
        <v>7906</v>
      </c>
      <c r="O346" s="1">
        <v>1</v>
      </c>
      <c r="P346" s="1">
        <v>1</v>
      </c>
      <c r="Z346" s="1">
        <v>0</v>
      </c>
      <c r="AA346" s="1">
        <v>2</v>
      </c>
      <c r="AB346" s="1" t="s">
        <v>7908</v>
      </c>
      <c r="AC346" s="1">
        <v>0</v>
      </c>
      <c r="AE346" s="1">
        <v>0</v>
      </c>
      <c r="AG346" s="1">
        <v>0</v>
      </c>
      <c r="AI346" s="1">
        <v>144</v>
      </c>
      <c r="AJ346" s="1">
        <v>148</v>
      </c>
      <c r="DR346" s="1">
        <v>68</v>
      </c>
      <c r="DS346" s="1">
        <v>66</v>
      </c>
      <c r="HA346" s="1">
        <v>2</v>
      </c>
      <c r="HB346" s="1">
        <v>2</v>
      </c>
      <c r="HT346" s="1">
        <v>0</v>
      </c>
      <c r="HU346" s="1">
        <v>0</v>
      </c>
      <c r="IP346" s="1">
        <v>92</v>
      </c>
      <c r="IQ346" s="1">
        <v>91</v>
      </c>
      <c r="LX346" s="1">
        <v>98</v>
      </c>
      <c r="LY346" s="1">
        <v>75</v>
      </c>
      <c r="PG346" s="1">
        <v>24</v>
      </c>
      <c r="PH346" s="1">
        <v>24</v>
      </c>
      <c r="SP346" s="1">
        <v>98</v>
      </c>
      <c r="SQ346" s="1">
        <v>98.3</v>
      </c>
      <c r="VX346" s="1">
        <v>0</v>
      </c>
      <c r="VY346" s="1">
        <v>0</v>
      </c>
      <c r="WQ346" s="1">
        <v>0</v>
      </c>
      <c r="WR346" s="1">
        <v>0</v>
      </c>
      <c r="ZY346" s="1">
        <v>162.4</v>
      </c>
      <c r="ZZ346" s="1">
        <v>163</v>
      </c>
      <c r="AAY346" s="1">
        <v>28</v>
      </c>
      <c r="ABB346" s="1">
        <v>10.9</v>
      </c>
      <c r="ABE346" s="1">
        <v>32</v>
      </c>
      <c r="ABU346" s="1">
        <v>138</v>
      </c>
      <c r="ABX346" s="1">
        <v>4.3</v>
      </c>
      <c r="ACA346" s="1">
        <v>100</v>
      </c>
      <c r="ACD346" s="1">
        <v>1.1200000000000001</v>
      </c>
      <c r="ACG346" s="1">
        <v>273</v>
      </c>
      <c r="ACH346" s="1">
        <v>198</v>
      </c>
      <c r="ACQ346" s="1">
        <v>22</v>
      </c>
      <c r="ACT346" s="1">
        <v>1.3</v>
      </c>
      <c r="ACW346" s="1">
        <v>15</v>
      </c>
      <c r="AGS346" s="1">
        <v>1</v>
      </c>
      <c r="AGT346" s="1">
        <v>0</v>
      </c>
      <c r="AGU346" s="1">
        <v>1</v>
      </c>
      <c r="AGV346" s="1">
        <v>0</v>
      </c>
      <c r="AGW346" s="1">
        <v>0</v>
      </c>
      <c r="AGX346" s="1">
        <v>0</v>
      </c>
      <c r="AGY346" s="1">
        <v>0</v>
      </c>
      <c r="AGZ346" s="1">
        <v>1</v>
      </c>
      <c r="AHA346" s="1">
        <v>0</v>
      </c>
      <c r="AHB346" s="1">
        <v>0</v>
      </c>
      <c r="AHC346" s="1">
        <v>1</v>
      </c>
      <c r="AHD346" s="1">
        <v>0</v>
      </c>
      <c r="AHE346" s="1">
        <v>0</v>
      </c>
      <c r="AHF346" s="1">
        <v>0</v>
      </c>
      <c r="AHH346" s="1">
        <v>0</v>
      </c>
      <c r="AHI346" s="1">
        <v>0</v>
      </c>
      <c r="AHK346" s="1">
        <v>0</v>
      </c>
      <c r="AHL346" s="1">
        <v>0</v>
      </c>
      <c r="AHM346" s="1">
        <v>0</v>
      </c>
      <c r="AHN346" s="1">
        <v>0</v>
      </c>
      <c r="AHO346" s="1">
        <v>0</v>
      </c>
      <c r="AHP346" s="1">
        <v>0</v>
      </c>
      <c r="AHQ346" s="1">
        <v>0</v>
      </c>
      <c r="AHR346" s="1">
        <v>0</v>
      </c>
      <c r="AIM346" s="1">
        <v>0</v>
      </c>
      <c r="AIN346" s="1">
        <v>0</v>
      </c>
      <c r="AIO346" s="1">
        <v>0</v>
      </c>
      <c r="AIT346" s="3">
        <v>2</v>
      </c>
      <c r="AIV346" s="1">
        <v>0</v>
      </c>
      <c r="AIW346" s="1">
        <v>0</v>
      </c>
      <c r="AIX346" s="1">
        <v>43</v>
      </c>
      <c r="AIY346" s="1">
        <v>40</v>
      </c>
    </row>
    <row r="347" spans="1:935" s="1" customFormat="1">
      <c r="B347" s="1">
        <v>4</v>
      </c>
      <c r="C347" s="1">
        <v>1</v>
      </c>
      <c r="D347" s="1" t="s">
        <v>7909</v>
      </c>
      <c r="E347" s="1" t="s">
        <v>7910</v>
      </c>
      <c r="F347" s="1" t="s">
        <v>7911</v>
      </c>
      <c r="O347" s="1">
        <v>1</v>
      </c>
      <c r="P347" s="1">
        <v>0</v>
      </c>
      <c r="Q347" s="1">
        <v>1</v>
      </c>
      <c r="Z347" s="1">
        <v>0</v>
      </c>
      <c r="AA347" s="1">
        <v>0</v>
      </c>
      <c r="AB347" s="1" t="s">
        <v>7912</v>
      </c>
      <c r="AC347" s="1">
        <v>0</v>
      </c>
      <c r="AE347" s="1">
        <v>0</v>
      </c>
      <c r="AG347" s="1">
        <v>0</v>
      </c>
      <c r="AI347" s="1">
        <v>150</v>
      </c>
      <c r="AJ347" s="1">
        <v>146</v>
      </c>
      <c r="DR347" s="1">
        <v>74</v>
      </c>
      <c r="DS347" s="1">
        <v>80</v>
      </c>
      <c r="HA347" s="1">
        <v>2</v>
      </c>
      <c r="HB347" s="1">
        <v>2</v>
      </c>
      <c r="HT347" s="1">
        <v>0</v>
      </c>
      <c r="HU347" s="1">
        <v>0</v>
      </c>
      <c r="IP347" s="1">
        <v>93</v>
      </c>
      <c r="IQ347" s="1">
        <v>91</v>
      </c>
      <c r="LX347" s="1">
        <v>75</v>
      </c>
      <c r="LY347" s="1">
        <v>95</v>
      </c>
      <c r="PG347" s="1">
        <v>22</v>
      </c>
      <c r="PH347" s="1">
        <v>24</v>
      </c>
      <c r="SP347" s="1">
        <v>98.6</v>
      </c>
      <c r="SQ347" s="1">
        <v>98.7</v>
      </c>
      <c r="VX347" s="1">
        <v>0</v>
      </c>
      <c r="VY347" s="1">
        <v>0</v>
      </c>
      <c r="WQ347" s="1">
        <v>0</v>
      </c>
      <c r="WR347" s="1">
        <v>0</v>
      </c>
      <c r="ZY347" s="1">
        <v>162.80000000000001</v>
      </c>
      <c r="ZZ347" s="1">
        <v>159.6</v>
      </c>
      <c r="AAZ347" s="1">
        <v>34</v>
      </c>
      <c r="ABC347" s="1">
        <v>12.6</v>
      </c>
      <c r="ABF347" s="1">
        <v>37</v>
      </c>
      <c r="ABV347" s="1">
        <v>135</v>
      </c>
      <c r="ABY347" s="1">
        <v>4.4000000000000004</v>
      </c>
      <c r="ACB347" s="1">
        <v>95</v>
      </c>
      <c r="ACE347" s="1">
        <v>1.01</v>
      </c>
      <c r="ACG347" s="1">
        <v>251</v>
      </c>
      <c r="ACH347" s="1">
        <v>230</v>
      </c>
      <c r="ACR347" s="1">
        <v>24</v>
      </c>
      <c r="ACU347" s="1">
        <v>1.3</v>
      </c>
      <c r="ACX347" s="1">
        <v>11</v>
      </c>
      <c r="AGS347" s="1">
        <v>1</v>
      </c>
      <c r="AGT347" s="1">
        <v>0</v>
      </c>
      <c r="AGU347" s="1">
        <v>1</v>
      </c>
      <c r="AGV347" s="1">
        <v>0</v>
      </c>
      <c r="AGW347" s="1">
        <v>0</v>
      </c>
      <c r="AGX347" s="1">
        <v>0</v>
      </c>
      <c r="AGY347" s="1">
        <v>0</v>
      </c>
      <c r="AGZ347" s="1">
        <v>1</v>
      </c>
      <c r="AHA347" s="1">
        <v>0</v>
      </c>
      <c r="AHB347" s="1">
        <v>0</v>
      </c>
      <c r="AHC347" s="1">
        <v>1</v>
      </c>
      <c r="AHD347" s="1">
        <v>0</v>
      </c>
      <c r="AHE347" s="1">
        <v>0</v>
      </c>
      <c r="AHF347" s="1">
        <v>0</v>
      </c>
      <c r="AHH347" s="1">
        <v>0</v>
      </c>
      <c r="AHI347" s="1">
        <v>0</v>
      </c>
      <c r="AHK347" s="1">
        <v>0</v>
      </c>
      <c r="AHL347" s="1">
        <v>0</v>
      </c>
      <c r="AHM347" s="1">
        <v>0</v>
      </c>
      <c r="AHN347" s="1">
        <v>0</v>
      </c>
      <c r="AHO347" s="1">
        <v>0</v>
      </c>
      <c r="AHP347" s="1">
        <v>0</v>
      </c>
      <c r="AHQ347" s="1">
        <v>0</v>
      </c>
      <c r="AHR347" s="1">
        <v>1</v>
      </c>
      <c r="AIM347" s="1">
        <v>0</v>
      </c>
      <c r="AIN347" s="1">
        <v>0</v>
      </c>
      <c r="AIO347" s="1">
        <v>0</v>
      </c>
      <c r="AIT347" s="3">
        <v>2</v>
      </c>
      <c r="AIV347" s="1">
        <v>0</v>
      </c>
      <c r="AIW347" s="1">
        <v>0</v>
      </c>
      <c r="AIX347" s="1">
        <v>33</v>
      </c>
      <c r="AIY347" s="1">
        <v>62</v>
      </c>
    </row>
    <row r="348" spans="1:935" s="1" customFormat="1">
      <c r="B348" s="1">
        <v>5</v>
      </c>
      <c r="C348" s="1">
        <v>1</v>
      </c>
      <c r="D348" s="1" t="s">
        <v>7909</v>
      </c>
      <c r="O348" s="1">
        <v>1</v>
      </c>
      <c r="Z348" s="1">
        <v>0</v>
      </c>
      <c r="AA348" s="1">
        <v>0</v>
      </c>
      <c r="AB348" s="1" t="s">
        <v>7913</v>
      </c>
      <c r="AC348" s="1">
        <v>0</v>
      </c>
      <c r="AE348" s="1">
        <v>0</v>
      </c>
      <c r="AG348" s="1">
        <v>2</v>
      </c>
      <c r="AH348" s="1">
        <v>0</v>
      </c>
      <c r="AI348" s="1">
        <v>132</v>
      </c>
      <c r="AJ348" s="1">
        <v>104</v>
      </c>
      <c r="AK348" s="1">
        <v>112</v>
      </c>
      <c r="AL348" s="1">
        <v>110</v>
      </c>
      <c r="DR348" s="1">
        <v>58</v>
      </c>
      <c r="DS348" s="1">
        <v>58</v>
      </c>
      <c r="DT348" s="1">
        <v>60</v>
      </c>
      <c r="DU348" s="1">
        <v>64</v>
      </c>
      <c r="HA348" s="1">
        <v>2</v>
      </c>
      <c r="HB348" s="1">
        <v>2</v>
      </c>
      <c r="HC348" s="1">
        <v>2</v>
      </c>
      <c r="HD348" s="1">
        <v>0</v>
      </c>
      <c r="HT348" s="1">
        <v>0</v>
      </c>
      <c r="HU348" s="1">
        <v>0</v>
      </c>
      <c r="HV348" s="1">
        <v>0</v>
      </c>
      <c r="HW348" s="1">
        <v>0</v>
      </c>
      <c r="IP348" s="1">
        <v>99</v>
      </c>
      <c r="IQ348" s="1">
        <v>96</v>
      </c>
      <c r="LX348" s="1">
        <v>87</v>
      </c>
      <c r="LY348" s="1">
        <v>87</v>
      </c>
      <c r="PG348" s="1">
        <v>20</v>
      </c>
      <c r="PH348" s="1">
        <v>20</v>
      </c>
      <c r="SP348" s="1">
        <v>98.8</v>
      </c>
      <c r="SQ348" s="1">
        <v>98</v>
      </c>
      <c r="VX348" s="1">
        <v>1</v>
      </c>
      <c r="VY348" s="1">
        <v>1</v>
      </c>
      <c r="WQ348" s="1">
        <v>0</v>
      </c>
      <c r="WR348" s="1">
        <v>0</v>
      </c>
      <c r="ZY348" s="1">
        <v>156</v>
      </c>
      <c r="ZZ348" s="1">
        <v>158</v>
      </c>
      <c r="AAY348" s="1">
        <v>31</v>
      </c>
      <c r="ABB348" s="1">
        <v>12.9</v>
      </c>
      <c r="ABE348" s="1">
        <v>38</v>
      </c>
      <c r="ABU348" s="1">
        <v>131</v>
      </c>
      <c r="ABX348" s="1">
        <v>3.5</v>
      </c>
      <c r="ACA348" s="1">
        <v>90</v>
      </c>
      <c r="ACD348" s="1">
        <v>1.05</v>
      </c>
      <c r="ACG348" s="1">
        <v>234</v>
      </c>
      <c r="ACH348" s="1">
        <v>156</v>
      </c>
      <c r="ACI348" s="1">
        <v>238</v>
      </c>
      <c r="ACQ348" s="1">
        <v>31</v>
      </c>
      <c r="ACT348" s="1">
        <v>1.7</v>
      </c>
      <c r="ACW348" s="1">
        <v>15</v>
      </c>
      <c r="AGS348" s="1">
        <v>0</v>
      </c>
      <c r="AGT348" s="1">
        <v>0</v>
      </c>
      <c r="AGU348" s="1">
        <v>0</v>
      </c>
      <c r="AGV348" s="1">
        <v>0</v>
      </c>
      <c r="AGW348" s="1">
        <v>0</v>
      </c>
      <c r="AGX348" s="1">
        <v>0</v>
      </c>
      <c r="AGY348" s="1">
        <v>0</v>
      </c>
      <c r="AGZ348" s="1">
        <v>1</v>
      </c>
      <c r="AHA348" s="1">
        <v>0</v>
      </c>
      <c r="AHB348" s="1">
        <v>0</v>
      </c>
      <c r="AHC348" s="1">
        <v>1</v>
      </c>
      <c r="AHD348" s="1">
        <v>0</v>
      </c>
      <c r="AHE348" s="1">
        <v>0</v>
      </c>
      <c r="AHF348" s="1">
        <v>0</v>
      </c>
      <c r="AHH348" s="1">
        <v>0</v>
      </c>
      <c r="AHI348" s="1">
        <v>0</v>
      </c>
      <c r="AHK348" s="1">
        <v>0</v>
      </c>
      <c r="AHL348" s="1">
        <v>0</v>
      </c>
      <c r="AHM348" s="1">
        <v>0</v>
      </c>
      <c r="AHN348" s="1">
        <v>0</v>
      </c>
      <c r="AHO348" s="1">
        <v>0</v>
      </c>
      <c r="AHP348" s="1">
        <v>0</v>
      </c>
      <c r="AHQ348" s="1">
        <v>0</v>
      </c>
      <c r="AHR348" s="1">
        <v>1</v>
      </c>
      <c r="AIM348" s="1">
        <v>0</v>
      </c>
      <c r="AIN348" s="1">
        <v>0</v>
      </c>
      <c r="AIO348" s="1">
        <v>0</v>
      </c>
      <c r="AIT348" s="3">
        <v>2</v>
      </c>
      <c r="AIV348" s="1">
        <v>0</v>
      </c>
      <c r="AIW348" s="1">
        <v>0</v>
      </c>
      <c r="AIX348" s="1">
        <v>30</v>
      </c>
      <c r="AIY348" s="1">
        <v>75</v>
      </c>
    </row>
    <row r="349" spans="1:935" s="1" customFormat="1">
      <c r="B349" s="1">
        <v>6</v>
      </c>
      <c r="C349" s="1">
        <v>0</v>
      </c>
      <c r="Z349" s="1">
        <v>0</v>
      </c>
      <c r="AA349" s="1">
        <v>2</v>
      </c>
      <c r="AB349" s="1" t="s">
        <v>7914</v>
      </c>
      <c r="AC349" s="1">
        <v>0</v>
      </c>
      <c r="AE349" s="1">
        <v>0</v>
      </c>
      <c r="AG349" s="1">
        <v>0</v>
      </c>
      <c r="AI349" s="1">
        <v>122</v>
      </c>
      <c r="AJ349" s="1">
        <v>132</v>
      </c>
      <c r="DR349" s="1">
        <v>80</v>
      </c>
      <c r="DS349" s="1">
        <v>70</v>
      </c>
      <c r="HA349" s="1">
        <v>0</v>
      </c>
      <c r="HB349" s="1">
        <v>2</v>
      </c>
      <c r="HT349" s="1">
        <v>0</v>
      </c>
      <c r="HU349" s="1">
        <v>0</v>
      </c>
      <c r="IP349" s="1">
        <v>96</v>
      </c>
      <c r="IQ349" s="1">
        <v>97</v>
      </c>
      <c r="LX349" s="1">
        <v>87</v>
      </c>
      <c r="LY349" s="1">
        <v>89</v>
      </c>
      <c r="PG349" s="1">
        <v>21</v>
      </c>
      <c r="PH349" s="1">
        <v>19</v>
      </c>
      <c r="SP349" s="1">
        <v>98.2</v>
      </c>
      <c r="SQ349" s="1">
        <v>98.8</v>
      </c>
      <c r="VX349" s="1">
        <v>0</v>
      </c>
      <c r="VY349" s="1">
        <v>0</v>
      </c>
      <c r="WQ349" s="1">
        <v>0</v>
      </c>
      <c r="WR349" s="1">
        <v>0</v>
      </c>
      <c r="ZY349" s="1">
        <v>157.4</v>
      </c>
      <c r="ZZ349" s="1">
        <v>159.4</v>
      </c>
      <c r="ABA349" s="1">
        <v>31</v>
      </c>
      <c r="ABD349" s="1">
        <v>12.2</v>
      </c>
      <c r="ABG349" s="1">
        <v>36</v>
      </c>
      <c r="ABW349" s="1">
        <v>132</v>
      </c>
      <c r="ABZ349" s="1">
        <v>4.0999999999999996</v>
      </c>
      <c r="ACC349" s="1">
        <v>93</v>
      </c>
      <c r="ACF349" s="1">
        <v>1.03</v>
      </c>
      <c r="ACG349" s="1">
        <v>112</v>
      </c>
      <c r="ACH349" s="1">
        <v>182</v>
      </c>
      <c r="ACI349" s="1">
        <v>189</v>
      </c>
      <c r="ACS349" s="1">
        <v>33</v>
      </c>
      <c r="ACV349" s="1">
        <v>1.7</v>
      </c>
      <c r="ACY349" s="1">
        <v>13</v>
      </c>
      <c r="AGS349" s="1">
        <v>0</v>
      </c>
      <c r="AGT349" s="1">
        <v>0</v>
      </c>
      <c r="AGU349" s="1">
        <v>0</v>
      </c>
      <c r="AGV349" s="1">
        <v>0</v>
      </c>
      <c r="AGW349" s="1">
        <v>0</v>
      </c>
      <c r="AGX349" s="1">
        <v>0</v>
      </c>
      <c r="AGY349" s="1">
        <v>0</v>
      </c>
      <c r="AGZ349" s="1">
        <v>1</v>
      </c>
      <c r="AHA349" s="1">
        <v>0</v>
      </c>
      <c r="AHB349" s="1">
        <v>0</v>
      </c>
      <c r="AHC349" s="1">
        <v>1</v>
      </c>
      <c r="AHD349" s="1">
        <v>0</v>
      </c>
      <c r="AHE349" s="1">
        <v>0</v>
      </c>
      <c r="AHF349" s="1">
        <v>0</v>
      </c>
      <c r="AHH349" s="1">
        <v>0</v>
      </c>
      <c r="AHI349" s="1">
        <v>0</v>
      </c>
      <c r="AHK349" s="1">
        <v>0</v>
      </c>
      <c r="AHL349" s="1">
        <v>0</v>
      </c>
      <c r="AHM349" s="1">
        <v>0</v>
      </c>
      <c r="AHN349" s="1">
        <v>0</v>
      </c>
      <c r="AHO349" s="1">
        <v>0</v>
      </c>
      <c r="AHP349" s="1">
        <v>0</v>
      </c>
      <c r="AHQ349" s="1">
        <v>0</v>
      </c>
      <c r="AHR349" s="1">
        <v>1</v>
      </c>
      <c r="AIM349" s="1">
        <v>0</v>
      </c>
      <c r="AIN349" s="1">
        <v>0</v>
      </c>
      <c r="AIO349" s="1">
        <v>0</v>
      </c>
      <c r="AIT349" s="3">
        <v>0</v>
      </c>
      <c r="AIV349" s="1">
        <v>0</v>
      </c>
      <c r="AIW349" s="1">
        <v>0</v>
      </c>
    </row>
    <row r="350" spans="1:935" s="18" customFormat="1">
      <c r="B350" s="18">
        <v>7</v>
      </c>
      <c r="C350" s="18">
        <v>0</v>
      </c>
      <c r="Z350" s="18">
        <v>0</v>
      </c>
      <c r="AA350" s="18">
        <v>2</v>
      </c>
      <c r="AB350" s="18" t="s">
        <v>7915</v>
      </c>
      <c r="AC350" s="18">
        <v>0</v>
      </c>
      <c r="AE350" s="18">
        <v>0</v>
      </c>
      <c r="AG350" s="18">
        <v>0</v>
      </c>
      <c r="AI350" s="18">
        <v>122</v>
      </c>
      <c r="AJ350" s="18">
        <v>128</v>
      </c>
      <c r="DR350" s="18">
        <v>68</v>
      </c>
      <c r="DS350" s="18">
        <v>54</v>
      </c>
      <c r="HA350" s="18">
        <v>2</v>
      </c>
      <c r="HB350" s="18">
        <v>0</v>
      </c>
      <c r="HT350" s="18">
        <v>0</v>
      </c>
      <c r="HU350" s="18">
        <v>0</v>
      </c>
      <c r="IP350" s="18">
        <v>97</v>
      </c>
      <c r="IQ350" s="18">
        <v>92</v>
      </c>
      <c r="LX350" s="18">
        <v>77</v>
      </c>
      <c r="LY350" s="18">
        <v>75</v>
      </c>
      <c r="PG350" s="18">
        <v>24</v>
      </c>
      <c r="PH350" s="18">
        <v>20</v>
      </c>
      <c r="SP350" s="18">
        <v>97.9</v>
      </c>
      <c r="SQ350" s="18">
        <v>97.4</v>
      </c>
      <c r="VX350" s="18">
        <v>0</v>
      </c>
      <c r="VY350" s="18">
        <v>0</v>
      </c>
      <c r="WQ350" s="18">
        <v>0</v>
      </c>
      <c r="WR350" s="18">
        <v>0</v>
      </c>
      <c r="ZY350" s="18">
        <v>157</v>
      </c>
      <c r="AAZ350" s="18">
        <v>31</v>
      </c>
      <c r="ABC350" s="18">
        <v>13.9</v>
      </c>
      <c r="ABF350" s="18">
        <v>41</v>
      </c>
      <c r="ABV350" s="18">
        <v>136</v>
      </c>
      <c r="ABY350" s="18">
        <v>4.5</v>
      </c>
      <c r="ACB350" s="18">
        <v>94</v>
      </c>
      <c r="ACE350" s="18">
        <v>1.05</v>
      </c>
      <c r="ACG350" s="18">
        <v>77</v>
      </c>
      <c r="ACH350" s="18">
        <v>247</v>
      </c>
      <c r="ACI350" s="18">
        <v>212</v>
      </c>
      <c r="ACR350" s="18">
        <v>36</v>
      </c>
      <c r="ACU350" s="18">
        <v>1.6</v>
      </c>
      <c r="ACX350" s="18">
        <v>16</v>
      </c>
      <c r="AGS350" s="18">
        <v>0</v>
      </c>
      <c r="AGT350" s="18">
        <v>0</v>
      </c>
      <c r="AGU350" s="18">
        <v>0</v>
      </c>
      <c r="AGV350" s="18">
        <v>0</v>
      </c>
      <c r="AGW350" s="18">
        <v>0</v>
      </c>
      <c r="AGX350" s="18">
        <v>0</v>
      </c>
      <c r="AGY350" s="18">
        <v>0</v>
      </c>
      <c r="AGZ350" s="18">
        <v>1</v>
      </c>
      <c r="AHA350" s="18">
        <v>0</v>
      </c>
      <c r="AHB350" s="18">
        <v>0</v>
      </c>
      <c r="AHC350" s="18">
        <v>1</v>
      </c>
      <c r="AHD350" s="18">
        <v>0</v>
      </c>
      <c r="AHE350" s="18">
        <v>0</v>
      </c>
      <c r="AHF350" s="18">
        <v>0</v>
      </c>
      <c r="AHH350" s="18">
        <v>0</v>
      </c>
      <c r="AHI350" s="18">
        <v>0</v>
      </c>
      <c r="AHK350" s="18">
        <v>0</v>
      </c>
      <c r="AHL350" s="18">
        <v>0</v>
      </c>
      <c r="AHM350" s="18">
        <v>0</v>
      </c>
      <c r="AHN350" s="18">
        <v>0</v>
      </c>
      <c r="AHO350" s="18">
        <v>0</v>
      </c>
      <c r="AHP350" s="18">
        <v>0</v>
      </c>
      <c r="AHQ350" s="18">
        <v>0</v>
      </c>
      <c r="AHR350" s="18">
        <v>0</v>
      </c>
      <c r="AIM350" s="18">
        <v>0</v>
      </c>
      <c r="AIN350" s="18">
        <v>0</v>
      </c>
      <c r="AIO350" s="18">
        <v>0</v>
      </c>
      <c r="AIT350" s="79">
        <v>2</v>
      </c>
      <c r="AIV350" s="18">
        <v>0</v>
      </c>
      <c r="AIW350" s="18">
        <v>0</v>
      </c>
      <c r="AIX350" s="18">
        <v>35</v>
      </c>
      <c r="AIY350" s="18">
        <v>34</v>
      </c>
    </row>
    <row r="351" spans="1:935" s="1" customFormat="1">
      <c r="A351" s="1">
        <v>75</v>
      </c>
      <c r="B351" s="1">
        <v>1</v>
      </c>
      <c r="C351" s="1">
        <v>1</v>
      </c>
      <c r="D351" s="1" t="s">
        <v>5861</v>
      </c>
      <c r="E351" s="1" t="s">
        <v>7525</v>
      </c>
      <c r="F351" s="1" t="s">
        <v>7916</v>
      </c>
      <c r="O351" s="1">
        <v>0</v>
      </c>
      <c r="P351" s="1">
        <v>1</v>
      </c>
      <c r="Q351" s="1">
        <v>0</v>
      </c>
      <c r="Z351" s="1">
        <v>0</v>
      </c>
      <c r="AA351" s="1">
        <v>1</v>
      </c>
      <c r="AC351" s="1">
        <v>0</v>
      </c>
      <c r="AE351" s="1">
        <v>0</v>
      </c>
      <c r="AG351" s="1">
        <v>0</v>
      </c>
      <c r="AI351" s="1">
        <v>118</v>
      </c>
      <c r="DR351" s="1">
        <v>60</v>
      </c>
      <c r="HA351" s="1">
        <v>2</v>
      </c>
      <c r="HT351" s="1">
        <v>0</v>
      </c>
      <c r="IP351" s="1">
        <v>96</v>
      </c>
      <c r="LX351" s="1">
        <v>104</v>
      </c>
      <c r="PG351" s="1">
        <v>14</v>
      </c>
      <c r="SP351" s="1">
        <v>101.9</v>
      </c>
      <c r="VX351" s="1">
        <v>0</v>
      </c>
      <c r="WQ351" s="1">
        <v>0</v>
      </c>
      <c r="AGS351" s="1">
        <v>1</v>
      </c>
      <c r="AGT351" s="1">
        <v>1</v>
      </c>
      <c r="AGU351" s="1">
        <v>0</v>
      </c>
      <c r="AGV351" s="1">
        <v>1</v>
      </c>
      <c r="AGW351" s="1">
        <v>0</v>
      </c>
      <c r="AGX351" s="1">
        <v>0</v>
      </c>
      <c r="AGY351" s="1">
        <v>0</v>
      </c>
      <c r="AGZ351" s="1">
        <v>0</v>
      </c>
      <c r="AHA351" s="1">
        <v>0</v>
      </c>
      <c r="AHB351" s="1">
        <v>0</v>
      </c>
      <c r="AHC351" s="1">
        <v>1</v>
      </c>
      <c r="AHD351" s="1">
        <v>0</v>
      </c>
      <c r="AHE351" s="1">
        <v>0</v>
      </c>
      <c r="AHF351" s="1">
        <v>0</v>
      </c>
      <c r="AHH351" s="1">
        <v>0</v>
      </c>
      <c r="AHI351" s="1">
        <v>0</v>
      </c>
      <c r="AHK351" s="1">
        <v>0</v>
      </c>
      <c r="AHL351" s="1">
        <v>0</v>
      </c>
      <c r="AHM351" s="1">
        <v>0</v>
      </c>
      <c r="AHN351" s="1">
        <v>0</v>
      </c>
      <c r="AHO351" s="1">
        <v>0</v>
      </c>
      <c r="AHP351" s="1">
        <v>0</v>
      </c>
      <c r="AHQ351" s="1">
        <v>0</v>
      </c>
      <c r="AHR351" s="1">
        <v>5</v>
      </c>
      <c r="AIM351" s="1">
        <v>2</v>
      </c>
      <c r="AIN351" s="1">
        <v>0</v>
      </c>
      <c r="AIO351" s="1">
        <v>0</v>
      </c>
      <c r="AIP351" s="1">
        <v>1</v>
      </c>
      <c r="AIQ351" s="1">
        <v>1</v>
      </c>
      <c r="AIR351" s="1">
        <v>1</v>
      </c>
      <c r="AIS351" s="1">
        <v>1</v>
      </c>
      <c r="AIT351" s="1">
        <v>1</v>
      </c>
      <c r="AIU351" s="1">
        <v>0</v>
      </c>
      <c r="AIV351" s="1">
        <v>0</v>
      </c>
      <c r="AIW351" s="1">
        <v>0</v>
      </c>
      <c r="AIX351" s="1">
        <v>65</v>
      </c>
    </row>
    <row r="352" spans="1:935" s="1" customFormat="1">
      <c r="B352" s="1">
        <v>2</v>
      </c>
      <c r="C352" s="1">
        <v>1</v>
      </c>
      <c r="D352" s="1" t="s">
        <v>7917</v>
      </c>
      <c r="E352" s="1" t="s">
        <v>7918</v>
      </c>
      <c r="F352" s="1" t="s">
        <v>7919</v>
      </c>
      <c r="O352" s="1">
        <v>0</v>
      </c>
      <c r="P352" s="1">
        <v>0</v>
      </c>
      <c r="Q352" s="1">
        <v>0</v>
      </c>
      <c r="Z352" s="1">
        <v>0</v>
      </c>
      <c r="AA352" s="1">
        <v>0</v>
      </c>
      <c r="AB352" s="1" t="s">
        <v>7920</v>
      </c>
      <c r="AC352" s="1">
        <v>1</v>
      </c>
      <c r="AD352" s="1">
        <v>0</v>
      </c>
      <c r="AE352" s="1">
        <v>0</v>
      </c>
      <c r="AG352" s="1">
        <v>0</v>
      </c>
      <c r="AI352" s="1">
        <v>106</v>
      </c>
      <c r="AJ352" s="1">
        <v>100</v>
      </c>
      <c r="AK352" s="1">
        <v>108</v>
      </c>
      <c r="DR352" s="1">
        <v>70</v>
      </c>
      <c r="DS352" s="1">
        <v>80</v>
      </c>
      <c r="DT352" s="1">
        <v>62</v>
      </c>
      <c r="HA352" s="1">
        <v>2</v>
      </c>
      <c r="HB352" s="1">
        <v>2</v>
      </c>
      <c r="HC352" s="1">
        <v>2</v>
      </c>
      <c r="HT352" s="1">
        <v>0</v>
      </c>
      <c r="HU352" s="1">
        <v>0</v>
      </c>
      <c r="HV352" s="1">
        <v>0</v>
      </c>
      <c r="IP352" s="1">
        <v>99</v>
      </c>
      <c r="IR352" s="1">
        <v>99</v>
      </c>
      <c r="LX352" s="1">
        <v>88</v>
      </c>
      <c r="LZ352" s="1">
        <v>90</v>
      </c>
      <c r="PG352" s="1">
        <v>14</v>
      </c>
      <c r="PI352" s="1">
        <v>14</v>
      </c>
      <c r="SP352" s="1">
        <v>98.4</v>
      </c>
      <c r="SR352" s="1">
        <v>98.3</v>
      </c>
      <c r="VX352" s="1">
        <v>0</v>
      </c>
      <c r="VZ352" s="1">
        <v>0</v>
      </c>
      <c r="WQ352" s="1">
        <v>0</v>
      </c>
      <c r="WS352" s="1">
        <v>0</v>
      </c>
      <c r="AAY352" s="1">
        <v>25</v>
      </c>
      <c r="ABB352" s="1">
        <v>14.1</v>
      </c>
      <c r="ABE352" s="1">
        <v>41.5</v>
      </c>
      <c r="ABM352" s="1">
        <v>14.36</v>
      </c>
      <c r="ABO352" s="1">
        <v>229</v>
      </c>
      <c r="ABU352" s="1">
        <v>144</v>
      </c>
      <c r="ABX352" s="1">
        <v>4.9000000000000004</v>
      </c>
      <c r="ACA352" s="1">
        <v>102</v>
      </c>
      <c r="ACD352" s="1">
        <v>9.1</v>
      </c>
      <c r="ACG352" s="1">
        <v>48</v>
      </c>
      <c r="ACI352" s="1">
        <v>110</v>
      </c>
      <c r="ACQ352" s="1">
        <v>13</v>
      </c>
      <c r="ACT352" s="1">
        <v>1.37</v>
      </c>
      <c r="ACW352" s="1">
        <v>17</v>
      </c>
      <c r="AFW352" s="1">
        <v>0</v>
      </c>
      <c r="AFX352" s="1">
        <v>0</v>
      </c>
      <c r="AGS352" s="1">
        <v>1</v>
      </c>
      <c r="AGT352" s="1">
        <v>1</v>
      </c>
      <c r="AGU352" s="1">
        <v>0</v>
      </c>
      <c r="AGV352" s="1">
        <v>1</v>
      </c>
      <c r="AGW352" s="1">
        <v>0</v>
      </c>
      <c r="AGX352" s="1">
        <v>0</v>
      </c>
      <c r="AGY352" s="1">
        <v>0</v>
      </c>
      <c r="AGZ352" s="1">
        <v>1</v>
      </c>
      <c r="AHA352" s="1">
        <v>0</v>
      </c>
      <c r="AHB352" s="1">
        <v>0</v>
      </c>
      <c r="AHC352" s="1">
        <v>1</v>
      </c>
      <c r="AHD352" s="1">
        <v>0</v>
      </c>
      <c r="AHE352" s="1">
        <v>0</v>
      </c>
      <c r="AHF352" s="1">
        <v>0</v>
      </c>
      <c r="AHH352" s="1">
        <v>0</v>
      </c>
      <c r="AHI352" s="1">
        <v>0</v>
      </c>
      <c r="AHK352" s="1">
        <v>0</v>
      </c>
      <c r="AHL352" s="1">
        <v>0</v>
      </c>
      <c r="AHM352" s="1">
        <v>0</v>
      </c>
      <c r="AHN352" s="1">
        <v>0</v>
      </c>
      <c r="AHO352" s="1">
        <v>0</v>
      </c>
      <c r="AHP352" s="1">
        <v>0</v>
      </c>
      <c r="AHQ352" s="1">
        <v>0</v>
      </c>
      <c r="AHR352" s="1">
        <v>5</v>
      </c>
      <c r="AIN352" s="1">
        <v>0</v>
      </c>
      <c r="AIO352" s="1">
        <v>0</v>
      </c>
      <c r="AIT352" s="1">
        <v>2</v>
      </c>
      <c r="AIU352" s="1">
        <v>0</v>
      </c>
      <c r="AIV352" s="1">
        <v>1</v>
      </c>
      <c r="AIW352" s="1">
        <v>0</v>
      </c>
      <c r="AIX352" s="1">
        <v>75</v>
      </c>
      <c r="AIY352" s="1">
        <v>52</v>
      </c>
    </row>
    <row r="353" spans="1:951" s="1" customFormat="1">
      <c r="B353" s="1">
        <v>3</v>
      </c>
      <c r="C353" s="1">
        <v>0</v>
      </c>
      <c r="Z353" s="1">
        <v>0</v>
      </c>
      <c r="AA353" s="1">
        <v>2</v>
      </c>
      <c r="AB353" s="1" t="s">
        <v>7921</v>
      </c>
      <c r="AC353" s="1">
        <v>0</v>
      </c>
      <c r="AE353" s="1">
        <v>0</v>
      </c>
      <c r="AG353" s="1">
        <v>0</v>
      </c>
      <c r="AI353" s="1">
        <v>122</v>
      </c>
      <c r="AJ353" s="1">
        <v>134</v>
      </c>
      <c r="AK353" s="1">
        <v>124</v>
      </c>
      <c r="DR353" s="1">
        <v>80</v>
      </c>
      <c r="DS353" s="1">
        <v>100</v>
      </c>
      <c r="DT353" s="1">
        <v>90</v>
      </c>
      <c r="HA353" s="1">
        <v>2</v>
      </c>
      <c r="HB353" s="1">
        <v>2</v>
      </c>
      <c r="HC353" s="1">
        <v>2</v>
      </c>
      <c r="HT353" s="1">
        <v>0</v>
      </c>
      <c r="HU353" s="1">
        <v>0</v>
      </c>
      <c r="HV353" s="1">
        <v>0</v>
      </c>
      <c r="IP353" s="1">
        <v>99</v>
      </c>
      <c r="IQ353" s="1">
        <v>99</v>
      </c>
      <c r="LX353" s="1">
        <v>86</v>
      </c>
      <c r="LY353" s="1">
        <v>80</v>
      </c>
      <c r="LZ353" s="1">
        <v>72</v>
      </c>
      <c r="PG353" s="1">
        <v>14</v>
      </c>
      <c r="PH353" s="1">
        <v>16</v>
      </c>
      <c r="SP353" s="1">
        <v>97.7</v>
      </c>
      <c r="SQ353" s="1">
        <v>97.3</v>
      </c>
      <c r="SR353" s="1">
        <v>99</v>
      </c>
      <c r="VX353" s="1">
        <v>0</v>
      </c>
      <c r="VY353" s="1">
        <v>1</v>
      </c>
      <c r="VZ353" s="1">
        <v>0</v>
      </c>
      <c r="WQ353" s="1">
        <v>0</v>
      </c>
      <c r="WR353" s="1">
        <v>0</v>
      </c>
      <c r="WS353" s="1">
        <v>0</v>
      </c>
      <c r="AAY353" s="1">
        <v>24</v>
      </c>
      <c r="ABU353" s="1">
        <v>140</v>
      </c>
      <c r="ABX353" s="1">
        <v>4.5999999999999996</v>
      </c>
      <c r="ACA353" s="1">
        <v>102</v>
      </c>
      <c r="ACD353" s="1">
        <v>8.9</v>
      </c>
      <c r="ACG353" s="1">
        <v>84</v>
      </c>
      <c r="ACQ353" s="1">
        <v>11</v>
      </c>
      <c r="ACT353" s="1">
        <v>1.3</v>
      </c>
      <c r="ACW353" s="1">
        <v>14</v>
      </c>
      <c r="AGS353" s="1">
        <v>1</v>
      </c>
      <c r="AGT353" s="1">
        <v>1</v>
      </c>
      <c r="AGU353" s="1">
        <v>0</v>
      </c>
      <c r="AGV353" s="1">
        <v>1</v>
      </c>
      <c r="AGW353" s="1">
        <v>0</v>
      </c>
      <c r="AGX353" s="1">
        <v>0</v>
      </c>
      <c r="AGY353" s="1">
        <v>0</v>
      </c>
      <c r="AGZ353" s="1">
        <v>1</v>
      </c>
      <c r="AHA353" s="1">
        <v>0</v>
      </c>
      <c r="AHB353" s="1">
        <v>0</v>
      </c>
      <c r="AHC353" s="1">
        <v>1</v>
      </c>
      <c r="AHD353" s="1">
        <v>0</v>
      </c>
      <c r="AHE353" s="1">
        <v>0</v>
      </c>
      <c r="AHF353" s="1">
        <v>0</v>
      </c>
      <c r="AHH353" s="1">
        <v>0</v>
      </c>
      <c r="AHI353" s="1">
        <v>0</v>
      </c>
      <c r="AHK353" s="1">
        <v>0</v>
      </c>
      <c r="AHL353" s="1">
        <v>0</v>
      </c>
      <c r="AHM353" s="1">
        <v>0</v>
      </c>
      <c r="AHN353" s="1">
        <v>0</v>
      </c>
      <c r="AHO353" s="1">
        <v>0</v>
      </c>
      <c r="AHP353" s="1">
        <v>0</v>
      </c>
      <c r="AHQ353" s="1">
        <v>0</v>
      </c>
      <c r="AHR353" s="1">
        <v>5</v>
      </c>
      <c r="AIN353" s="1">
        <v>0</v>
      </c>
      <c r="AIO353" s="1">
        <v>0</v>
      </c>
      <c r="AIT353" s="1">
        <v>2</v>
      </c>
      <c r="AIU353" s="1">
        <v>0</v>
      </c>
      <c r="AIV353" s="1">
        <v>1</v>
      </c>
      <c r="AIW353" s="1">
        <v>0</v>
      </c>
      <c r="AIX353" s="1">
        <v>40</v>
      </c>
      <c r="AIY353" s="1">
        <v>62</v>
      </c>
    </row>
    <row r="354" spans="1:951" s="1" customFormat="1">
      <c r="B354" s="1">
        <v>4</v>
      </c>
      <c r="C354" s="1">
        <v>1</v>
      </c>
      <c r="D354" s="1" t="s">
        <v>4526</v>
      </c>
      <c r="O354" s="1">
        <v>0</v>
      </c>
      <c r="Z354" s="1">
        <v>0</v>
      </c>
      <c r="AA354" s="1">
        <v>2</v>
      </c>
      <c r="AB354" s="1" t="s">
        <v>7922</v>
      </c>
      <c r="AC354" s="1">
        <v>0</v>
      </c>
      <c r="AE354" s="1">
        <v>5</v>
      </c>
      <c r="AF354" s="1">
        <v>0</v>
      </c>
      <c r="AG354" s="1">
        <v>0</v>
      </c>
      <c r="AI354" s="1">
        <v>138</v>
      </c>
      <c r="AJ354" s="1">
        <v>130</v>
      </c>
      <c r="DR354" s="1">
        <v>80</v>
      </c>
      <c r="DS354" s="1">
        <v>90</v>
      </c>
      <c r="HA354" s="1">
        <v>2</v>
      </c>
      <c r="HB354" s="1">
        <v>2</v>
      </c>
      <c r="HT354" s="1">
        <v>0</v>
      </c>
      <c r="HU354" s="1">
        <v>0</v>
      </c>
      <c r="IP354" s="1">
        <v>99</v>
      </c>
      <c r="IQ354" s="1">
        <v>99</v>
      </c>
      <c r="LX354" s="1">
        <v>82</v>
      </c>
      <c r="LY354" s="1">
        <v>76</v>
      </c>
      <c r="PG354" s="1">
        <v>16</v>
      </c>
      <c r="PH354" s="1">
        <v>16</v>
      </c>
      <c r="SP354" s="1">
        <v>98</v>
      </c>
      <c r="SQ354" s="1">
        <v>96.9</v>
      </c>
      <c r="VX354" s="1">
        <v>1</v>
      </c>
      <c r="VY354" s="1">
        <v>1</v>
      </c>
      <c r="WQ354" s="1">
        <v>0</v>
      </c>
      <c r="WR354" s="1">
        <v>0</v>
      </c>
      <c r="AGS354" s="1">
        <v>0</v>
      </c>
      <c r="AGT354" s="1">
        <v>0</v>
      </c>
      <c r="AGU354" s="1">
        <v>0</v>
      </c>
      <c r="AGV354" s="1">
        <v>0</v>
      </c>
      <c r="AGW354" s="1">
        <v>0</v>
      </c>
      <c r="AGX354" s="1">
        <v>0</v>
      </c>
      <c r="AGY354" s="1">
        <v>0</v>
      </c>
      <c r="AGZ354" s="1">
        <v>0</v>
      </c>
      <c r="AHA354" s="1">
        <v>0</v>
      </c>
      <c r="AHB354" s="1">
        <v>0</v>
      </c>
      <c r="AHC354" s="1">
        <v>1</v>
      </c>
      <c r="AHD354" s="1">
        <v>0</v>
      </c>
      <c r="AHE354" s="1">
        <v>0</v>
      </c>
      <c r="AHF354" s="1">
        <v>0</v>
      </c>
      <c r="AHH354" s="1">
        <v>0</v>
      </c>
      <c r="AHI354" s="1">
        <v>0</v>
      </c>
      <c r="AHK354" s="1">
        <v>0</v>
      </c>
      <c r="AHL354" s="1">
        <v>0</v>
      </c>
      <c r="AHM354" s="1">
        <v>0</v>
      </c>
      <c r="AHN354" s="1">
        <v>0</v>
      </c>
      <c r="AHO354" s="1">
        <v>0</v>
      </c>
      <c r="AHP354" s="1">
        <v>0</v>
      </c>
      <c r="AHQ354" s="1">
        <v>0</v>
      </c>
      <c r="AHR354" s="1">
        <v>0</v>
      </c>
      <c r="AIN354" s="1">
        <v>0</v>
      </c>
      <c r="AIO354" s="1">
        <v>0</v>
      </c>
      <c r="AIT354" s="1">
        <v>0</v>
      </c>
      <c r="AIU354" s="1">
        <v>2</v>
      </c>
      <c r="AIV354" s="1">
        <v>0</v>
      </c>
      <c r="AIW354" s="1">
        <v>0</v>
      </c>
      <c r="AJB354" s="1">
        <v>15</v>
      </c>
      <c r="AJC354" s="1">
        <v>30</v>
      </c>
    </row>
    <row r="355" spans="1:951" s="80" customFormat="1">
      <c r="B355" s="80">
        <v>5</v>
      </c>
      <c r="C355" s="80">
        <v>0</v>
      </c>
      <c r="Z355" s="80">
        <v>0</v>
      </c>
      <c r="AA355" s="80">
        <v>2</v>
      </c>
      <c r="AB355" s="80" t="s">
        <v>7923</v>
      </c>
      <c r="AC355" s="80">
        <v>0</v>
      </c>
      <c r="AE355" s="80">
        <v>0</v>
      </c>
      <c r="AG355" s="80">
        <v>0</v>
      </c>
      <c r="AI355" s="80">
        <v>116</v>
      </c>
      <c r="DR355" s="80">
        <v>80</v>
      </c>
      <c r="HA355" s="80">
        <v>2</v>
      </c>
      <c r="HT355" s="80">
        <v>0</v>
      </c>
      <c r="IP355" s="80">
        <v>99</v>
      </c>
      <c r="LX355" s="80">
        <v>77</v>
      </c>
      <c r="PG355" s="80">
        <v>14</v>
      </c>
      <c r="SP355" s="80">
        <v>97.7</v>
      </c>
      <c r="VX355" s="80">
        <v>1</v>
      </c>
      <c r="WQ355" s="80">
        <v>0</v>
      </c>
      <c r="AGS355" s="80">
        <v>0</v>
      </c>
      <c r="AGT355" s="80">
        <v>0</v>
      </c>
      <c r="AGU355" s="80">
        <v>0</v>
      </c>
      <c r="AGV355" s="80">
        <v>0</v>
      </c>
      <c r="AGW355" s="80">
        <v>0</v>
      </c>
      <c r="AGX355" s="80">
        <v>0</v>
      </c>
      <c r="AGY355" s="80">
        <v>0</v>
      </c>
      <c r="AGZ355" s="80">
        <v>0</v>
      </c>
      <c r="AHA355" s="80">
        <v>0</v>
      </c>
      <c r="AHB355" s="80">
        <v>0</v>
      </c>
      <c r="AHC355" s="80">
        <v>1</v>
      </c>
      <c r="AHD355" s="80">
        <v>0</v>
      </c>
      <c r="AHE355" s="80">
        <v>0</v>
      </c>
      <c r="AHF355" s="80">
        <v>0</v>
      </c>
      <c r="AHH355" s="80">
        <v>0</v>
      </c>
      <c r="AHI355" s="80">
        <v>0</v>
      </c>
      <c r="AHK355" s="80">
        <v>0</v>
      </c>
      <c r="AHL355" s="80">
        <v>0</v>
      </c>
      <c r="AHM355" s="80">
        <v>0</v>
      </c>
      <c r="AHN355" s="80">
        <v>0</v>
      </c>
      <c r="AHO355" s="80">
        <v>0</v>
      </c>
      <c r="AHP355" s="80">
        <v>0</v>
      </c>
      <c r="AHQ355" s="80">
        <v>0</v>
      </c>
      <c r="AHR355" s="80">
        <v>0</v>
      </c>
      <c r="AIN355" s="80">
        <v>0</v>
      </c>
      <c r="AIO355" s="80">
        <v>0</v>
      </c>
      <c r="AIT355" s="80">
        <v>1</v>
      </c>
      <c r="AIU355" s="80">
        <v>0</v>
      </c>
      <c r="AIV355" s="80">
        <v>0</v>
      </c>
      <c r="AIW355" s="80">
        <v>0</v>
      </c>
      <c r="AIX355" s="80">
        <v>17</v>
      </c>
    </row>
    <row r="356" spans="1:951" s="1" customFormat="1">
      <c r="A356" s="1">
        <v>76</v>
      </c>
      <c r="B356" s="1">
        <v>1</v>
      </c>
      <c r="C356" s="1">
        <v>1</v>
      </c>
      <c r="D356" s="1" t="s">
        <v>7924</v>
      </c>
      <c r="O356" s="1">
        <v>0</v>
      </c>
      <c r="Z356" s="1">
        <v>0</v>
      </c>
      <c r="AA356" s="1">
        <v>1</v>
      </c>
      <c r="AB356" s="1" t="s">
        <v>7925</v>
      </c>
      <c r="AC356" s="1">
        <v>0</v>
      </c>
      <c r="AE356" s="1">
        <v>0</v>
      </c>
      <c r="AG356" s="1">
        <v>0</v>
      </c>
      <c r="AI356" s="1">
        <v>126</v>
      </c>
      <c r="DR356" s="1">
        <v>84</v>
      </c>
      <c r="HA356" s="1">
        <v>2</v>
      </c>
      <c r="HT356" s="1">
        <v>0</v>
      </c>
      <c r="IP356" s="1">
        <v>98</v>
      </c>
      <c r="LX356" s="1">
        <v>58</v>
      </c>
      <c r="PG356" s="1">
        <v>16</v>
      </c>
      <c r="SP356" s="1">
        <v>98</v>
      </c>
      <c r="VX356" s="1">
        <v>1</v>
      </c>
      <c r="WQ356" s="1">
        <v>0</v>
      </c>
      <c r="AGS356" s="1">
        <v>0</v>
      </c>
      <c r="AGT356" s="1">
        <v>0</v>
      </c>
      <c r="AGU356" s="1">
        <v>0</v>
      </c>
      <c r="AGV356" s="1">
        <v>0</v>
      </c>
      <c r="AGW356" s="1">
        <v>0</v>
      </c>
      <c r="AGX356" s="1">
        <v>0</v>
      </c>
      <c r="AGY356" s="1">
        <v>0</v>
      </c>
      <c r="AGZ356" s="1">
        <v>0</v>
      </c>
      <c r="AHA356" s="1">
        <v>0</v>
      </c>
      <c r="AHB356" s="1">
        <v>0</v>
      </c>
      <c r="AHC356" s="1">
        <v>1</v>
      </c>
      <c r="AHD356" s="1">
        <v>0</v>
      </c>
      <c r="AHE356" s="1">
        <v>0</v>
      </c>
      <c r="AHF356" s="1">
        <v>0</v>
      </c>
      <c r="AHH356" s="1">
        <v>0</v>
      </c>
      <c r="AHI356" s="1">
        <v>0</v>
      </c>
      <c r="AHK356" s="1">
        <v>0</v>
      </c>
      <c r="AHL356" s="1">
        <v>0</v>
      </c>
      <c r="AHM356" s="1">
        <v>0</v>
      </c>
      <c r="AHN356" s="1">
        <v>0</v>
      </c>
      <c r="AHO356" s="1">
        <v>0</v>
      </c>
      <c r="AHP356" s="1">
        <v>0</v>
      </c>
      <c r="AHQ356" s="1">
        <v>0</v>
      </c>
      <c r="AHR356" s="1">
        <v>0</v>
      </c>
      <c r="AIM356" s="1">
        <v>0</v>
      </c>
      <c r="AIN356" s="1">
        <v>0</v>
      </c>
      <c r="AIO356" s="1">
        <v>0</v>
      </c>
      <c r="AIP356" s="1">
        <v>1</v>
      </c>
      <c r="AIQ356" s="1">
        <v>1</v>
      </c>
      <c r="AIR356" s="1">
        <v>0</v>
      </c>
      <c r="AIS356" s="1">
        <v>1</v>
      </c>
      <c r="AIT356" s="3">
        <v>0</v>
      </c>
      <c r="AIU356" s="1">
        <v>0</v>
      </c>
      <c r="AIV356" s="1">
        <v>0</v>
      </c>
      <c r="AIW356" s="1">
        <v>0</v>
      </c>
    </row>
    <row r="357" spans="1:951" s="18" customFormat="1">
      <c r="B357" s="18">
        <v>2</v>
      </c>
      <c r="C357" s="18">
        <v>0</v>
      </c>
      <c r="Z357" s="18">
        <v>0</v>
      </c>
      <c r="AA357" s="18">
        <v>2</v>
      </c>
      <c r="AB357" s="18" t="s">
        <v>7926</v>
      </c>
      <c r="AC357" s="18">
        <v>0</v>
      </c>
      <c r="AE357" s="18">
        <v>0</v>
      </c>
      <c r="AG357" s="18">
        <v>0</v>
      </c>
      <c r="AI357" s="18">
        <v>138</v>
      </c>
      <c r="AJ357" s="18">
        <v>124</v>
      </c>
      <c r="DR357" s="18">
        <v>82</v>
      </c>
      <c r="DS357" s="18">
        <v>78</v>
      </c>
      <c r="HA357" s="18">
        <v>2</v>
      </c>
      <c r="HB357" s="18">
        <v>2</v>
      </c>
      <c r="HT357" s="18">
        <v>0</v>
      </c>
      <c r="HU357" s="18">
        <v>0</v>
      </c>
      <c r="IP357" s="18">
        <v>94</v>
      </c>
      <c r="IQ357" s="18">
        <v>94</v>
      </c>
      <c r="LX357" s="18">
        <v>96</v>
      </c>
      <c r="LY357" s="18">
        <v>98</v>
      </c>
      <c r="PG357" s="18">
        <v>18</v>
      </c>
      <c r="PH357" s="18">
        <v>16</v>
      </c>
      <c r="SP357" s="18">
        <v>98.6</v>
      </c>
      <c r="SQ357" s="18">
        <v>93.3</v>
      </c>
      <c r="VX357" s="18">
        <v>1</v>
      </c>
      <c r="VY357" s="18">
        <v>1</v>
      </c>
      <c r="WQ357" s="18">
        <v>0</v>
      </c>
      <c r="WR357" s="18">
        <v>0</v>
      </c>
      <c r="ABB357" s="18">
        <v>15.5</v>
      </c>
      <c r="ABE357" s="18">
        <v>47.8</v>
      </c>
      <c r="ABM357" s="18">
        <v>15.34</v>
      </c>
      <c r="ABO357" s="18">
        <v>221</v>
      </c>
      <c r="AGS357" s="18">
        <v>0</v>
      </c>
      <c r="AGT357" s="18">
        <v>0</v>
      </c>
      <c r="AGU357" s="18">
        <v>0</v>
      </c>
      <c r="AGV357" s="18">
        <v>0</v>
      </c>
      <c r="AGW357" s="18">
        <v>0</v>
      </c>
      <c r="AGX357" s="18">
        <v>0</v>
      </c>
      <c r="AGY357" s="18">
        <v>0</v>
      </c>
      <c r="AGZ357" s="18">
        <v>1</v>
      </c>
      <c r="AHA357" s="18">
        <v>0</v>
      </c>
      <c r="AHB357" s="18">
        <v>0</v>
      </c>
      <c r="AHC357" s="18">
        <v>1</v>
      </c>
      <c r="AHD357" s="18">
        <v>0</v>
      </c>
      <c r="AHE357" s="18">
        <v>0</v>
      </c>
      <c r="AHF357" s="18">
        <v>0</v>
      </c>
      <c r="AHH357" s="18">
        <v>0</v>
      </c>
      <c r="AHI357" s="18">
        <v>0</v>
      </c>
      <c r="AHK357" s="18">
        <v>0</v>
      </c>
      <c r="AHL357" s="18">
        <v>0</v>
      </c>
      <c r="AHM357" s="18">
        <v>0</v>
      </c>
      <c r="AHN357" s="18">
        <v>0</v>
      </c>
      <c r="AHO357" s="18">
        <v>0</v>
      </c>
      <c r="AHP357" s="18">
        <v>0</v>
      </c>
      <c r="AHQ357" s="18">
        <v>0</v>
      </c>
      <c r="AHR357" s="18">
        <v>0</v>
      </c>
      <c r="AIM357" s="18">
        <v>0</v>
      </c>
      <c r="AIN357" s="18">
        <v>0</v>
      </c>
      <c r="AIO357" s="18">
        <v>0</v>
      </c>
      <c r="AIR357" s="18">
        <v>0</v>
      </c>
      <c r="AIT357" s="79">
        <v>0</v>
      </c>
      <c r="AIU357" s="18">
        <v>2</v>
      </c>
      <c r="AIV357" s="18">
        <v>0</v>
      </c>
      <c r="AIW357" s="18">
        <v>0</v>
      </c>
      <c r="AJB357" s="18">
        <v>44</v>
      </c>
      <c r="AJC357" s="18">
        <v>54</v>
      </c>
    </row>
    <row r="358" spans="1:951" s="14" customFormat="1">
      <c r="A358" s="14">
        <v>77</v>
      </c>
      <c r="B358" s="14">
        <v>1</v>
      </c>
      <c r="C358" s="14">
        <v>1</v>
      </c>
      <c r="D358" s="14" t="s">
        <v>7927</v>
      </c>
      <c r="E358" s="14" t="s">
        <v>7928</v>
      </c>
      <c r="F358" s="63" t="s">
        <v>7929</v>
      </c>
      <c r="G358" s="59" t="s">
        <v>7930</v>
      </c>
      <c r="H358" s="59"/>
      <c r="O358" s="14">
        <v>0</v>
      </c>
      <c r="P358" s="14">
        <v>0</v>
      </c>
      <c r="Q358" s="14">
        <v>0</v>
      </c>
      <c r="R358" s="14">
        <v>0</v>
      </c>
      <c r="Z358" s="14">
        <v>0</v>
      </c>
      <c r="AA358" s="14">
        <v>2</v>
      </c>
      <c r="AI358" s="14">
        <v>90</v>
      </c>
      <c r="AJ358" s="14">
        <v>111</v>
      </c>
      <c r="AK358" s="14">
        <v>94</v>
      </c>
      <c r="DR358" s="14">
        <v>57</v>
      </c>
      <c r="DS358" s="14">
        <v>60</v>
      </c>
      <c r="DT358" s="14">
        <v>57</v>
      </c>
      <c r="IP358" s="14">
        <v>99</v>
      </c>
      <c r="IR358" s="14">
        <v>97</v>
      </c>
      <c r="LX358" s="14">
        <v>60</v>
      </c>
      <c r="LY358" s="14">
        <v>78</v>
      </c>
      <c r="LZ358" s="14">
        <v>69</v>
      </c>
      <c r="PG358" s="14">
        <v>25</v>
      </c>
      <c r="PI358" s="14">
        <v>18</v>
      </c>
      <c r="SP358" s="14">
        <v>98.7</v>
      </c>
      <c r="SR358" s="14">
        <v>98.7</v>
      </c>
      <c r="WQ358" s="14">
        <v>0</v>
      </c>
      <c r="WS358" s="14">
        <v>0</v>
      </c>
      <c r="ZY358" s="14">
        <v>141</v>
      </c>
      <c r="AAI358" s="63"/>
      <c r="AAJ358" s="59"/>
      <c r="AAK358" s="59"/>
      <c r="AAO358" s="63"/>
      <c r="AAP358" s="59"/>
      <c r="AAQ358" s="59"/>
      <c r="AAU358" s="63"/>
      <c r="AAV358" s="59"/>
      <c r="AAW358" s="59"/>
      <c r="ACG358" s="14">
        <v>188</v>
      </c>
      <c r="ADP358" s="14" t="s">
        <v>5851</v>
      </c>
      <c r="AGM358" s="63"/>
      <c r="AGN358" s="59"/>
      <c r="AGO358" s="59"/>
      <c r="AGS358" s="14">
        <v>1</v>
      </c>
      <c r="AGT358" s="14">
        <v>0</v>
      </c>
      <c r="AGU358" s="14">
        <v>1</v>
      </c>
      <c r="AGV358" s="14">
        <v>0</v>
      </c>
      <c r="AGW358" s="14">
        <v>0</v>
      </c>
      <c r="AGX358" s="14">
        <v>0</v>
      </c>
      <c r="AGY358" s="14">
        <v>0</v>
      </c>
      <c r="AGZ358" s="14">
        <v>2</v>
      </c>
      <c r="AHA358" s="14">
        <v>0</v>
      </c>
      <c r="AHB358" s="14">
        <v>0</v>
      </c>
      <c r="AHC358" s="14">
        <v>1</v>
      </c>
      <c r="AHD358" s="14">
        <v>0</v>
      </c>
      <c r="AHE358" s="14">
        <v>0</v>
      </c>
      <c r="AHF358" s="14">
        <v>0</v>
      </c>
      <c r="AHH358" s="14">
        <v>0</v>
      </c>
      <c r="AHI358" s="14">
        <v>0</v>
      </c>
      <c r="AHK358" s="14">
        <v>0</v>
      </c>
      <c r="AHL358" s="14">
        <v>0</v>
      </c>
      <c r="AHM358" s="14">
        <v>0</v>
      </c>
      <c r="AHN358" s="14">
        <v>0</v>
      </c>
      <c r="AHO358" s="14">
        <v>0</v>
      </c>
      <c r="AHP358" s="14">
        <v>0</v>
      </c>
      <c r="AHQ358" s="14">
        <v>0</v>
      </c>
      <c r="AHR358" s="14">
        <f>AVERAGE(0,0,5)</f>
        <v>1.6666666666666667</v>
      </c>
      <c r="AHV358" s="63"/>
      <c r="AHW358" s="59"/>
      <c r="AHX358" s="59"/>
      <c r="AIB358" s="63"/>
      <c r="AIC358" s="59"/>
      <c r="AID358" s="59"/>
      <c r="AIH358" s="63"/>
      <c r="AII358" s="59"/>
      <c r="AIJ358" s="59"/>
      <c r="AIM358" s="14">
        <v>0</v>
      </c>
      <c r="AIN358" s="14">
        <v>0</v>
      </c>
      <c r="AIO358" s="14">
        <v>0</v>
      </c>
      <c r="AIT358" s="60"/>
      <c r="AIU358" s="59"/>
      <c r="AIV358" s="59"/>
      <c r="AJB358" s="63"/>
      <c r="AJC358" s="59"/>
      <c r="AJD358" s="59"/>
      <c r="AJH358" s="63"/>
      <c r="AJI358" s="59"/>
      <c r="AJJ358" s="59"/>
      <c r="AJN358" s="63"/>
      <c r="AJO358" s="59"/>
    </row>
    <row r="359" spans="1:951" s="14" customFormat="1">
      <c r="B359" s="14">
        <v>2</v>
      </c>
      <c r="C359" s="14">
        <v>1</v>
      </c>
      <c r="D359" s="14" t="s">
        <v>7661</v>
      </c>
      <c r="F359" s="63"/>
      <c r="G359" s="59"/>
      <c r="H359" s="59"/>
      <c r="O359" s="14">
        <v>0</v>
      </c>
      <c r="Z359" s="14">
        <v>0</v>
      </c>
      <c r="AA359" s="14">
        <v>2</v>
      </c>
      <c r="AB359" s="14" t="s">
        <v>7931</v>
      </c>
      <c r="AJ359" s="14">
        <v>95</v>
      </c>
      <c r="AK359" s="14">
        <v>105</v>
      </c>
      <c r="AL359" s="14">
        <v>116</v>
      </c>
      <c r="AM359" s="14">
        <v>105</v>
      </c>
      <c r="AN359" s="14">
        <v>102</v>
      </c>
      <c r="AO359" s="14">
        <v>102</v>
      </c>
      <c r="AP359" s="14">
        <v>118</v>
      </c>
      <c r="AQ359" s="14">
        <v>103</v>
      </c>
      <c r="AR359" s="14">
        <v>100</v>
      </c>
      <c r="DS359" s="14">
        <v>44</v>
      </c>
      <c r="DT359" s="14">
        <v>54</v>
      </c>
      <c r="DU359" s="14">
        <v>67</v>
      </c>
      <c r="DV359" s="14">
        <v>48</v>
      </c>
      <c r="DW359" s="14">
        <v>60</v>
      </c>
      <c r="DX359" s="14">
        <v>60</v>
      </c>
      <c r="DY359" s="14">
        <v>57</v>
      </c>
      <c r="DZ359" s="14">
        <v>61</v>
      </c>
      <c r="EA359" s="14">
        <v>58</v>
      </c>
      <c r="IQ359" s="14">
        <v>98</v>
      </c>
      <c r="IR359" s="14">
        <v>98</v>
      </c>
      <c r="IS359" s="14">
        <v>98</v>
      </c>
      <c r="IT359" s="14">
        <v>97</v>
      </c>
      <c r="IU359" s="14">
        <v>98</v>
      </c>
      <c r="IV359" s="14">
        <v>98</v>
      </c>
      <c r="IX359" s="14">
        <v>98</v>
      </c>
      <c r="IY359" s="14">
        <v>98</v>
      </c>
      <c r="LX359" s="14">
        <v>71</v>
      </c>
      <c r="LY359" s="14">
        <v>67</v>
      </c>
      <c r="LZ359" s="14">
        <v>60</v>
      </c>
      <c r="MA359" s="14">
        <v>60</v>
      </c>
      <c r="MB359" s="14">
        <v>72</v>
      </c>
      <c r="MC359" s="14">
        <v>60</v>
      </c>
      <c r="MD359" s="14">
        <v>85</v>
      </c>
      <c r="ME359" s="14">
        <v>74</v>
      </c>
      <c r="MF359" s="14">
        <v>68</v>
      </c>
      <c r="MG359" s="14">
        <v>74</v>
      </c>
      <c r="PH359" s="14">
        <v>18</v>
      </c>
      <c r="PI359" s="14">
        <v>18</v>
      </c>
      <c r="PJ359" s="14">
        <v>18</v>
      </c>
      <c r="PM359" s="14">
        <v>18</v>
      </c>
      <c r="PO359" s="14">
        <v>18</v>
      </c>
      <c r="PP359" s="14">
        <v>18</v>
      </c>
      <c r="SQ359" s="14">
        <v>98.4</v>
      </c>
      <c r="SR359" s="14">
        <v>98.6</v>
      </c>
      <c r="SS359" s="14">
        <v>98.2</v>
      </c>
      <c r="SV359" s="14">
        <v>97.9</v>
      </c>
      <c r="SX359" s="14">
        <v>98.5</v>
      </c>
      <c r="SY359" s="14">
        <v>98.5</v>
      </c>
      <c r="WR359" s="14">
        <v>0</v>
      </c>
      <c r="WS359" s="14">
        <v>0</v>
      </c>
      <c r="WT359" s="14">
        <v>0</v>
      </c>
      <c r="WU359" s="14">
        <v>0</v>
      </c>
      <c r="WV359" s="14">
        <v>0</v>
      </c>
      <c r="WW359" s="14">
        <v>0</v>
      </c>
      <c r="WY359" s="14">
        <v>0</v>
      </c>
      <c r="WZ359" s="14">
        <v>0</v>
      </c>
      <c r="AAI359" s="63"/>
      <c r="AAJ359" s="59"/>
      <c r="AAK359" s="59"/>
      <c r="AAO359" s="63"/>
      <c r="AAP359" s="59"/>
      <c r="AAQ359" s="59"/>
      <c r="AAU359" s="63"/>
      <c r="AAV359" s="59"/>
      <c r="AAW359" s="59"/>
      <c r="AAZ359" s="14">
        <v>26</v>
      </c>
      <c r="ABA359" s="14">
        <v>25</v>
      </c>
      <c r="ABC359" s="14">
        <v>7.8</v>
      </c>
      <c r="ABF359" s="14">
        <v>25.5</v>
      </c>
      <c r="ABN359" s="14">
        <v>7.51</v>
      </c>
      <c r="ABP359" s="14">
        <v>322</v>
      </c>
      <c r="ABV359" s="14">
        <v>139</v>
      </c>
      <c r="ABW359" s="14">
        <v>138</v>
      </c>
      <c r="ABY359" s="14">
        <v>4.4000000000000004</v>
      </c>
      <c r="ABZ359" s="14">
        <v>4</v>
      </c>
      <c r="ACB359" s="14">
        <v>100</v>
      </c>
      <c r="ACC359" s="14">
        <v>100</v>
      </c>
      <c r="ACE359" s="14">
        <v>9.4</v>
      </c>
      <c r="ACF359" s="14">
        <v>9.1</v>
      </c>
      <c r="ACG359" s="14">
        <v>176</v>
      </c>
      <c r="ACH359" s="14">
        <v>217</v>
      </c>
      <c r="ACI359" s="14">
        <v>151</v>
      </c>
      <c r="ACJ359" s="14">
        <v>151</v>
      </c>
      <c r="ACK359" s="14">
        <v>184</v>
      </c>
      <c r="ACR359" s="14">
        <v>44</v>
      </c>
      <c r="ACS359" s="14">
        <v>42</v>
      </c>
      <c r="ACU359" s="14">
        <v>1.55</v>
      </c>
      <c r="ACV359" s="14">
        <v>1.46</v>
      </c>
      <c r="ACX359" s="14">
        <v>13</v>
      </c>
      <c r="ACY359" s="14">
        <v>13</v>
      </c>
      <c r="ADS359" s="14">
        <v>2.1</v>
      </c>
      <c r="AGM359" s="63"/>
      <c r="AGN359" s="59"/>
      <c r="AGO359" s="59"/>
      <c r="AGS359" s="14">
        <v>0</v>
      </c>
      <c r="AGT359" s="14">
        <v>0</v>
      </c>
      <c r="AGU359" s="14">
        <v>0</v>
      </c>
      <c r="AGV359" s="14">
        <v>0</v>
      </c>
      <c r="AGW359" s="14">
        <v>0</v>
      </c>
      <c r="AGX359" s="14">
        <v>0</v>
      </c>
      <c r="AGY359" s="14">
        <v>0</v>
      </c>
      <c r="AGZ359" s="14">
        <v>8</v>
      </c>
      <c r="AHA359" s="14">
        <v>0</v>
      </c>
      <c r="AHB359" s="14">
        <v>0</v>
      </c>
      <c r="AHC359" s="14">
        <v>1</v>
      </c>
      <c r="AHD359" s="14">
        <v>0</v>
      </c>
      <c r="AHE359" s="14">
        <v>1</v>
      </c>
      <c r="AHF359" s="14">
        <v>0</v>
      </c>
      <c r="AHH359" s="14">
        <v>0</v>
      </c>
      <c r="AHI359" s="14">
        <v>0</v>
      </c>
      <c r="AHK359" s="14">
        <v>0</v>
      </c>
      <c r="AHL359" s="14">
        <v>0</v>
      </c>
      <c r="AHM359" s="14">
        <v>0</v>
      </c>
      <c r="AHN359" s="14">
        <v>0</v>
      </c>
      <c r="AHO359" s="14">
        <v>0</v>
      </c>
      <c r="AHP359" s="14">
        <v>0</v>
      </c>
      <c r="AHQ359" s="14">
        <v>0</v>
      </c>
      <c r="AHR359" s="14">
        <f>AVERAGE(0,5,5,0,0)</f>
        <v>2</v>
      </c>
      <c r="AHV359" s="63"/>
      <c r="AHW359" s="59"/>
      <c r="AHX359" s="59"/>
      <c r="AIB359" s="63"/>
      <c r="AIC359" s="59"/>
      <c r="AID359" s="59"/>
      <c r="AIH359" s="63"/>
      <c r="AII359" s="59"/>
      <c r="AIJ359" s="59"/>
      <c r="AIM359" s="14">
        <v>0</v>
      </c>
      <c r="AIN359" s="14">
        <v>0</v>
      </c>
      <c r="AIO359" s="14">
        <v>0</v>
      </c>
      <c r="AIT359" s="60"/>
      <c r="AIU359" s="59"/>
      <c r="AIV359" s="59"/>
      <c r="AJB359" s="63"/>
      <c r="AJC359" s="59"/>
      <c r="AJD359" s="59"/>
      <c r="AJH359" s="63"/>
      <c r="AJI359" s="59"/>
      <c r="AJJ359" s="59"/>
      <c r="AJN359" s="63"/>
      <c r="AJO359" s="59"/>
    </row>
    <row r="360" spans="1:951" s="14" customFormat="1">
      <c r="B360" s="14">
        <v>3</v>
      </c>
      <c r="C360" s="14">
        <v>0</v>
      </c>
      <c r="F360" s="63"/>
      <c r="G360" s="59"/>
      <c r="H360" s="59"/>
      <c r="Z360" s="14">
        <v>0</v>
      </c>
      <c r="AA360" s="14">
        <v>1</v>
      </c>
      <c r="AB360" s="59" t="s">
        <v>7932</v>
      </c>
      <c r="AJ360" s="14">
        <v>122</v>
      </c>
      <c r="AK360" s="14">
        <v>106</v>
      </c>
      <c r="AL360" s="14">
        <v>112</v>
      </c>
      <c r="AM360" s="14">
        <v>111</v>
      </c>
      <c r="AN360" s="14">
        <v>97</v>
      </c>
      <c r="AO360" s="14">
        <v>121</v>
      </c>
      <c r="AP360" s="14">
        <v>122</v>
      </c>
      <c r="AQ360" s="14">
        <v>134</v>
      </c>
      <c r="AR360" s="14">
        <v>117</v>
      </c>
      <c r="AS360" s="14">
        <v>111</v>
      </c>
      <c r="AT360" s="14">
        <v>113</v>
      </c>
      <c r="DS360" s="14">
        <v>62</v>
      </c>
      <c r="DT360" s="14">
        <v>60</v>
      </c>
      <c r="DU360" s="14">
        <v>59</v>
      </c>
      <c r="DV360" s="14">
        <v>60</v>
      </c>
      <c r="DW360" s="14">
        <v>60</v>
      </c>
      <c r="DX360" s="14">
        <v>64</v>
      </c>
      <c r="DY360" s="14">
        <v>67</v>
      </c>
      <c r="DZ360" s="14">
        <v>68</v>
      </c>
      <c r="EA360" s="14">
        <v>63</v>
      </c>
      <c r="EB360" s="14">
        <v>67</v>
      </c>
      <c r="EC360" s="14">
        <v>62</v>
      </c>
      <c r="IR360" s="14">
        <v>98</v>
      </c>
      <c r="IS360" s="14">
        <v>97</v>
      </c>
      <c r="IT360" s="14">
        <v>95</v>
      </c>
      <c r="IU360" s="14">
        <v>97</v>
      </c>
      <c r="IV360" s="14">
        <v>98</v>
      </c>
      <c r="IX360" s="14">
        <v>99</v>
      </c>
      <c r="IY360" s="14">
        <v>100</v>
      </c>
      <c r="IZ360" s="14">
        <v>98</v>
      </c>
      <c r="JA360" s="14">
        <v>100</v>
      </c>
      <c r="LX360" s="14">
        <v>74</v>
      </c>
      <c r="LY360" s="14">
        <v>80</v>
      </c>
      <c r="LZ360" s="14">
        <v>61</v>
      </c>
      <c r="MA360" s="14">
        <v>71</v>
      </c>
      <c r="MB360" s="14">
        <v>71</v>
      </c>
      <c r="MC360" s="14">
        <v>75</v>
      </c>
      <c r="MD360" s="14">
        <v>85</v>
      </c>
      <c r="ME360" s="14">
        <v>77</v>
      </c>
      <c r="MF360" s="14">
        <v>83</v>
      </c>
      <c r="MG360" s="14">
        <v>79</v>
      </c>
      <c r="MH360" s="14">
        <v>71</v>
      </c>
      <c r="MI360" s="14">
        <v>66</v>
      </c>
      <c r="PG360" s="14">
        <v>20</v>
      </c>
      <c r="PI360" s="14">
        <v>20</v>
      </c>
      <c r="PJ360" s="14">
        <v>20</v>
      </c>
      <c r="PK360" s="14">
        <v>20</v>
      </c>
      <c r="PM360" s="14">
        <v>20</v>
      </c>
      <c r="PO360" s="14">
        <v>18</v>
      </c>
      <c r="PQ360" s="14">
        <v>20</v>
      </c>
      <c r="PR360" s="14">
        <v>20</v>
      </c>
      <c r="SR360" s="14">
        <v>98.7</v>
      </c>
      <c r="ST360" s="14">
        <v>98.6</v>
      </c>
      <c r="SV360" s="14">
        <v>98.1</v>
      </c>
      <c r="SX360" s="14">
        <v>98.6</v>
      </c>
      <c r="SZ360" s="14">
        <v>98.7</v>
      </c>
      <c r="TA360" s="14">
        <v>98.3</v>
      </c>
      <c r="WS360" s="14">
        <v>0</v>
      </c>
      <c r="WT360" s="14">
        <v>0</v>
      </c>
      <c r="WU360" s="14">
        <v>0</v>
      </c>
      <c r="WV360" s="14">
        <v>0</v>
      </c>
      <c r="WW360" s="14">
        <v>0</v>
      </c>
      <c r="WY360" s="14">
        <v>0</v>
      </c>
      <c r="WZ360" s="14">
        <v>1</v>
      </c>
      <c r="XA360" s="14">
        <v>1</v>
      </c>
      <c r="XB360" s="14">
        <v>1</v>
      </c>
      <c r="ZY360" s="14">
        <v>136</v>
      </c>
      <c r="AAI360" s="63"/>
      <c r="AAJ360" s="59"/>
      <c r="AAK360" s="59"/>
      <c r="AAO360" s="63"/>
      <c r="AAP360" s="59"/>
      <c r="AAQ360" s="59"/>
      <c r="AAU360" s="63"/>
      <c r="AAV360" s="59"/>
      <c r="AAW360" s="59"/>
      <c r="ABA360" s="14">
        <v>25</v>
      </c>
      <c r="ABW360" s="14">
        <v>137</v>
      </c>
      <c r="ABZ360" s="14">
        <v>3.7</v>
      </c>
      <c r="ACC360" s="14">
        <v>97</v>
      </c>
      <c r="ACF360" s="14">
        <v>9.1</v>
      </c>
      <c r="ACG360" s="14">
        <v>263</v>
      </c>
      <c r="ACH360" s="14">
        <v>241</v>
      </c>
      <c r="ACI360" s="14">
        <v>204</v>
      </c>
      <c r="ACJ360" s="14">
        <v>200</v>
      </c>
      <c r="ACK360" s="14">
        <v>179</v>
      </c>
      <c r="ACS360" s="14">
        <v>41</v>
      </c>
      <c r="ACV360" s="14">
        <v>1.4</v>
      </c>
      <c r="ACY360" s="14">
        <v>15</v>
      </c>
      <c r="ADT360" s="14">
        <v>2</v>
      </c>
      <c r="AGM360" s="63"/>
      <c r="AGN360" s="59"/>
      <c r="AGO360" s="59"/>
      <c r="AGS360" s="14">
        <v>0</v>
      </c>
      <c r="AGT360" s="14">
        <v>0</v>
      </c>
      <c r="AGU360" s="14">
        <v>0</v>
      </c>
      <c r="AGV360" s="14">
        <v>0</v>
      </c>
      <c r="AGW360" s="14">
        <v>1</v>
      </c>
      <c r="AGX360" s="14">
        <v>0</v>
      </c>
      <c r="AGY360" s="14">
        <v>0</v>
      </c>
      <c r="AGZ360" s="14">
        <v>6</v>
      </c>
      <c r="AHA360" s="14">
        <v>0</v>
      </c>
      <c r="AHB360" s="14">
        <v>0</v>
      </c>
      <c r="AHC360" s="14">
        <v>1</v>
      </c>
      <c r="AHD360" s="14">
        <v>1</v>
      </c>
      <c r="AHE360" s="14">
        <v>0</v>
      </c>
      <c r="AHF360" s="14">
        <v>0</v>
      </c>
      <c r="AHH360" s="14">
        <v>0</v>
      </c>
      <c r="AHI360" s="14">
        <v>0</v>
      </c>
      <c r="AHK360" s="14">
        <v>0</v>
      </c>
      <c r="AHL360" s="14">
        <v>0</v>
      </c>
      <c r="AHM360" s="14">
        <v>0</v>
      </c>
      <c r="AHN360" s="14">
        <v>0</v>
      </c>
      <c r="AHO360" s="14">
        <v>0</v>
      </c>
      <c r="AHP360" s="14">
        <v>0</v>
      </c>
      <c r="AHQ360" s="14">
        <v>0</v>
      </c>
      <c r="AHR360" s="14">
        <f>AVERAGE(0,4,0,0,0,0,0)</f>
        <v>0.5714285714285714</v>
      </c>
      <c r="AHV360" s="63"/>
      <c r="AHW360" s="59"/>
      <c r="AHX360" s="59"/>
      <c r="AIB360" s="63"/>
      <c r="AIC360" s="59"/>
      <c r="AID360" s="59"/>
      <c r="AIH360" s="63"/>
      <c r="AII360" s="59"/>
      <c r="AIJ360" s="59"/>
      <c r="AIM360" s="14">
        <v>0</v>
      </c>
      <c r="AIN360" s="14">
        <v>0</v>
      </c>
      <c r="AIO360" s="14">
        <v>0</v>
      </c>
      <c r="AIT360" s="60"/>
      <c r="AIU360" s="59"/>
      <c r="AIV360" s="59"/>
      <c r="AJB360" s="63"/>
      <c r="AJC360" s="59"/>
      <c r="AJD360" s="59"/>
      <c r="AJH360" s="63"/>
      <c r="AJI360" s="59"/>
      <c r="AJJ360" s="59"/>
      <c r="AJN360" s="63"/>
      <c r="AJO360" s="59"/>
    </row>
    <row r="361" spans="1:951" s="31" customFormat="1">
      <c r="B361" s="31">
        <v>4</v>
      </c>
      <c r="C361" s="31">
        <v>1</v>
      </c>
      <c r="D361" s="31" t="s">
        <v>7933</v>
      </c>
      <c r="F361" s="82"/>
      <c r="G361" s="83"/>
      <c r="O361" s="31">
        <v>1</v>
      </c>
      <c r="Z361" s="31">
        <v>0</v>
      </c>
      <c r="AA361" s="31">
        <v>1</v>
      </c>
      <c r="AB361" s="83" t="s">
        <v>7934</v>
      </c>
      <c r="AI361" s="31">
        <v>130</v>
      </c>
      <c r="AK361" s="31">
        <v>121</v>
      </c>
      <c r="AM361" s="31">
        <v>127</v>
      </c>
      <c r="DR361" s="31">
        <v>67</v>
      </c>
      <c r="DT361" s="31">
        <v>55</v>
      </c>
      <c r="DV361" s="31">
        <v>60</v>
      </c>
      <c r="IP361" s="31">
        <v>99</v>
      </c>
      <c r="IQ361" s="31">
        <v>99</v>
      </c>
      <c r="IR361" s="31">
        <v>99</v>
      </c>
      <c r="IT361" s="31">
        <v>99</v>
      </c>
      <c r="LX361" s="31">
        <v>70</v>
      </c>
      <c r="LZ361" s="31">
        <v>63</v>
      </c>
      <c r="MA361" s="31">
        <v>73</v>
      </c>
      <c r="MB361" s="31">
        <v>70</v>
      </c>
      <c r="PI361" s="31">
        <v>20</v>
      </c>
      <c r="PK361" s="31">
        <v>20</v>
      </c>
      <c r="SP361" s="31">
        <v>98.3</v>
      </c>
      <c r="ST361" s="31">
        <v>98</v>
      </c>
      <c r="WQ361" s="31">
        <v>1</v>
      </c>
      <c r="WR361" s="31">
        <v>1</v>
      </c>
      <c r="WS361" s="31">
        <v>1</v>
      </c>
      <c r="WU361" s="31">
        <v>0</v>
      </c>
      <c r="ZY361" s="31">
        <v>142</v>
      </c>
      <c r="AAI361" s="82"/>
      <c r="AAJ361" s="83"/>
      <c r="AAO361" s="82"/>
      <c r="AAP361" s="83"/>
      <c r="AAU361" s="82"/>
      <c r="AAV361" s="83"/>
      <c r="ACG361" s="31">
        <v>190</v>
      </c>
      <c r="ACH361" s="31">
        <v>265</v>
      </c>
      <c r="AGM361" s="82"/>
      <c r="AGN361" s="83"/>
      <c r="AGS361" s="31">
        <v>0</v>
      </c>
      <c r="AGT361" s="31">
        <v>0</v>
      </c>
      <c r="AGU361" s="31">
        <v>0</v>
      </c>
      <c r="AGV361" s="31">
        <v>0</v>
      </c>
      <c r="AGW361" s="31">
        <v>1</v>
      </c>
      <c r="AGX361" s="31">
        <v>0</v>
      </c>
      <c r="AGY361" s="31">
        <v>0</v>
      </c>
      <c r="AGZ361" s="31">
        <v>2</v>
      </c>
      <c r="AHA361" s="31">
        <v>0</v>
      </c>
      <c r="AHB361" s="31">
        <v>0</v>
      </c>
      <c r="AHC361" s="31">
        <v>1</v>
      </c>
      <c r="AHD361" s="31">
        <v>0</v>
      </c>
      <c r="AHE361" s="31">
        <v>1</v>
      </c>
      <c r="AHF361" s="31">
        <v>0</v>
      </c>
      <c r="AHH361" s="31">
        <v>0</v>
      </c>
      <c r="AHI361" s="31">
        <v>0</v>
      </c>
      <c r="AHK361" s="31">
        <v>0</v>
      </c>
      <c r="AHL361" s="31">
        <v>0</v>
      </c>
      <c r="AHM361" s="31">
        <v>0</v>
      </c>
      <c r="AHN361" s="31">
        <v>0</v>
      </c>
      <c r="AHO361" s="31">
        <v>0</v>
      </c>
      <c r="AHP361" s="31">
        <v>0</v>
      </c>
      <c r="AHQ361" s="31">
        <v>0</v>
      </c>
      <c r="AHR361" s="31">
        <v>0</v>
      </c>
      <c r="AHV361" s="82"/>
      <c r="AHW361" s="83"/>
      <c r="AIB361" s="82"/>
      <c r="AIC361" s="83"/>
      <c r="AIH361" s="82"/>
      <c r="AII361" s="83"/>
      <c r="AIM361" s="31">
        <v>0</v>
      </c>
      <c r="AIN361" s="31">
        <v>0</v>
      </c>
      <c r="AIO361" s="31">
        <v>0</v>
      </c>
      <c r="AIT361" s="84"/>
      <c r="AIU361" s="83"/>
      <c r="AJB361" s="82"/>
      <c r="AJC361" s="83"/>
      <c r="AJH361" s="82"/>
      <c r="AJI361" s="83"/>
      <c r="AJN361" s="82"/>
      <c r="AJO361" s="83"/>
    </row>
    <row r="362" spans="1:951" s="1" customFormat="1">
      <c r="A362" s="1">
        <v>78</v>
      </c>
      <c r="B362" s="1">
        <v>1</v>
      </c>
      <c r="C362" s="1">
        <v>0</v>
      </c>
      <c r="Z362" s="1">
        <v>0</v>
      </c>
      <c r="AA362" s="1">
        <v>2</v>
      </c>
      <c r="AB362" s="1" t="s">
        <v>7935</v>
      </c>
      <c r="AC362" s="1">
        <v>0</v>
      </c>
      <c r="AE362" s="1">
        <v>0</v>
      </c>
      <c r="AG362" s="1">
        <v>0</v>
      </c>
      <c r="AJ362" s="1">
        <v>146</v>
      </c>
      <c r="DS362" s="1">
        <v>90</v>
      </c>
      <c r="HB362" s="1">
        <v>0</v>
      </c>
      <c r="HU362" s="1">
        <v>0</v>
      </c>
      <c r="IP362" s="1">
        <v>99</v>
      </c>
      <c r="IQ362" s="1">
        <v>97.5</v>
      </c>
      <c r="LY362" s="1">
        <v>114</v>
      </c>
      <c r="PH362" s="1">
        <v>18</v>
      </c>
      <c r="SQ362" s="1">
        <v>97.7</v>
      </c>
      <c r="VY362" s="1">
        <v>1</v>
      </c>
      <c r="WQ362" s="1">
        <v>1</v>
      </c>
      <c r="WR362" s="1">
        <v>0</v>
      </c>
      <c r="ZZ362" s="1">
        <v>133.6</v>
      </c>
      <c r="ACG362" s="1">
        <v>180</v>
      </c>
      <c r="AGS362" s="1">
        <v>0</v>
      </c>
      <c r="AGT362" s="1">
        <v>0</v>
      </c>
      <c r="AGU362" s="1">
        <v>0</v>
      </c>
      <c r="AGV362" s="1">
        <v>0</v>
      </c>
      <c r="AGW362" s="1">
        <v>0</v>
      </c>
      <c r="AGX362" s="1">
        <v>0</v>
      </c>
      <c r="AGY362" s="1">
        <v>0</v>
      </c>
      <c r="AGZ362" s="1">
        <v>0</v>
      </c>
      <c r="AHA362" s="1">
        <v>0</v>
      </c>
      <c r="AHB362" s="1">
        <v>0</v>
      </c>
      <c r="AHC362" s="1">
        <v>1</v>
      </c>
      <c r="AHD362" s="1">
        <v>0</v>
      </c>
      <c r="AHE362" s="1">
        <v>0</v>
      </c>
      <c r="AHF362" s="1">
        <v>0</v>
      </c>
      <c r="AHH362" s="1">
        <v>0</v>
      </c>
      <c r="AHI362" s="1">
        <v>0</v>
      </c>
      <c r="AHK362" s="1">
        <v>0</v>
      </c>
      <c r="AHL362" s="1">
        <v>0</v>
      </c>
      <c r="AHM362" s="1">
        <v>0</v>
      </c>
      <c r="AHN362" s="1">
        <v>0</v>
      </c>
      <c r="AHO362" s="1">
        <v>0</v>
      </c>
      <c r="AHP362" s="1">
        <v>0</v>
      </c>
      <c r="AHQ362" s="1">
        <v>0</v>
      </c>
      <c r="AHR362" s="1">
        <v>0</v>
      </c>
      <c r="AIM362" s="1">
        <v>0</v>
      </c>
      <c r="AIN362" s="1">
        <v>0</v>
      </c>
      <c r="AIO362" s="1">
        <v>0</v>
      </c>
      <c r="AIP362" s="1">
        <v>1</v>
      </c>
      <c r="AIQ362" s="1">
        <v>1</v>
      </c>
      <c r="AIR362" s="1">
        <v>1</v>
      </c>
      <c r="AIS362" s="1">
        <v>1</v>
      </c>
      <c r="AIT362" s="3">
        <v>1</v>
      </c>
      <c r="AIU362" s="1">
        <v>0</v>
      </c>
      <c r="AIV362" s="1">
        <v>0</v>
      </c>
      <c r="AIW362" s="1">
        <v>0</v>
      </c>
      <c r="AIX362" s="1">
        <v>77</v>
      </c>
    </row>
    <row r="363" spans="1:951" s="1" customFormat="1">
      <c r="B363" s="1">
        <v>2</v>
      </c>
      <c r="C363" s="1">
        <v>1</v>
      </c>
      <c r="D363" s="1" t="s">
        <v>7936</v>
      </c>
      <c r="E363" s="1" t="s">
        <v>5466</v>
      </c>
      <c r="O363" s="1">
        <v>0</v>
      </c>
      <c r="P363" s="1">
        <v>0</v>
      </c>
      <c r="Z363" s="1">
        <v>0</v>
      </c>
      <c r="AA363" s="1">
        <v>1</v>
      </c>
      <c r="AB363" s="1" t="s">
        <v>7937</v>
      </c>
      <c r="AC363" s="1">
        <v>2</v>
      </c>
      <c r="AD363" s="1">
        <v>0</v>
      </c>
      <c r="AE363" s="1">
        <v>15</v>
      </c>
      <c r="AF363" s="1">
        <v>1</v>
      </c>
      <c r="AG363" s="1">
        <v>0</v>
      </c>
      <c r="AI363" s="1">
        <v>156</v>
      </c>
      <c r="AJ363" s="1">
        <v>148</v>
      </c>
      <c r="DR363" s="1">
        <v>64</v>
      </c>
      <c r="DS363" s="1">
        <v>90</v>
      </c>
      <c r="HA363" s="1">
        <v>0</v>
      </c>
      <c r="HB363" s="1">
        <v>0</v>
      </c>
      <c r="HT363" s="1">
        <v>0</v>
      </c>
      <c r="HU363" s="1">
        <v>0</v>
      </c>
      <c r="IP363" s="1">
        <v>98</v>
      </c>
      <c r="IQ363" s="1">
        <v>96</v>
      </c>
      <c r="LX363" s="1">
        <v>98</v>
      </c>
      <c r="LY363" s="1">
        <v>94</v>
      </c>
      <c r="PG363" s="1">
        <v>18</v>
      </c>
      <c r="PH363" s="1">
        <v>22</v>
      </c>
      <c r="SP363" s="1">
        <v>97.8</v>
      </c>
      <c r="SQ363" s="1">
        <v>97.1</v>
      </c>
      <c r="VX363" s="1">
        <v>1</v>
      </c>
      <c r="VY363" s="1">
        <v>1</v>
      </c>
      <c r="WQ363" s="1">
        <v>0</v>
      </c>
      <c r="WR363" s="1">
        <v>0</v>
      </c>
      <c r="ZY363" s="1">
        <v>134</v>
      </c>
      <c r="ZZ363" s="1">
        <v>132</v>
      </c>
      <c r="AAY363" s="1">
        <v>23</v>
      </c>
      <c r="ABB363" s="1">
        <v>15.6</v>
      </c>
      <c r="ABE363" s="1">
        <v>46</v>
      </c>
      <c r="ABU363" s="1">
        <v>137</v>
      </c>
      <c r="ABX363" s="1">
        <v>4.2</v>
      </c>
      <c r="ACA363" s="1">
        <v>102</v>
      </c>
      <c r="ACD363" s="1">
        <v>1.02</v>
      </c>
      <c r="ACG363" s="1">
        <v>76</v>
      </c>
      <c r="ACH363" s="1">
        <v>175</v>
      </c>
      <c r="ACQ363" s="1">
        <v>32</v>
      </c>
      <c r="ACT363" s="1">
        <v>1.7</v>
      </c>
      <c r="ACW363" s="1">
        <v>17</v>
      </c>
      <c r="AGS363" s="1">
        <v>1</v>
      </c>
      <c r="AGT363" s="1">
        <v>0</v>
      </c>
      <c r="AGU363" s="1">
        <v>1</v>
      </c>
      <c r="AGV363" s="1">
        <v>0</v>
      </c>
      <c r="AGW363" s="1">
        <v>0</v>
      </c>
      <c r="AGX363" s="1">
        <v>0</v>
      </c>
      <c r="AGY363" s="1">
        <v>0</v>
      </c>
      <c r="AGZ363" s="1">
        <v>1</v>
      </c>
      <c r="AHA363" s="1">
        <v>0</v>
      </c>
      <c r="AHB363" s="1">
        <v>0</v>
      </c>
      <c r="AHC363" s="1">
        <v>1</v>
      </c>
      <c r="AHD363" s="1">
        <v>0</v>
      </c>
      <c r="AHE363" s="1">
        <v>0</v>
      </c>
      <c r="AHF363" s="1">
        <v>0</v>
      </c>
      <c r="AHH363" s="1">
        <v>0</v>
      </c>
      <c r="AHI363" s="1">
        <v>0</v>
      </c>
      <c r="AHK363" s="1">
        <v>0</v>
      </c>
      <c r="AHL363" s="1">
        <v>0</v>
      </c>
      <c r="AHM363" s="1">
        <v>0</v>
      </c>
      <c r="AHN363" s="1">
        <v>0</v>
      </c>
      <c r="AHO363" s="1">
        <v>0</v>
      </c>
      <c r="AHP363" s="1">
        <v>0</v>
      </c>
      <c r="AHQ363" s="1">
        <v>0</v>
      </c>
      <c r="AHR363" s="1">
        <v>0</v>
      </c>
      <c r="AIM363" s="1">
        <v>0</v>
      </c>
      <c r="AIN363" s="1">
        <v>0</v>
      </c>
      <c r="AIO363" s="1">
        <v>0</v>
      </c>
      <c r="AIT363" s="3">
        <v>1</v>
      </c>
      <c r="AIU363" s="1">
        <v>1</v>
      </c>
      <c r="AIV363" s="1">
        <v>0</v>
      </c>
      <c r="AIW363" s="1">
        <v>0</v>
      </c>
      <c r="AIX363" s="1">
        <v>60</v>
      </c>
      <c r="AJB363" s="1">
        <v>29</v>
      </c>
    </row>
    <row r="364" spans="1:951" s="1" customFormat="1">
      <c r="B364" s="1">
        <v>3</v>
      </c>
      <c r="C364" s="1">
        <v>0</v>
      </c>
      <c r="Z364" s="1">
        <v>0</v>
      </c>
      <c r="AA364" s="1">
        <v>0</v>
      </c>
      <c r="AB364" s="1" t="s">
        <v>7938</v>
      </c>
      <c r="AC364" s="1">
        <v>5</v>
      </c>
      <c r="AD364" s="1">
        <v>0</v>
      </c>
      <c r="AE364" s="1">
        <v>18</v>
      </c>
      <c r="AF364" s="1">
        <v>1</v>
      </c>
      <c r="AG364" s="1">
        <v>0</v>
      </c>
      <c r="AI364" s="1">
        <v>148</v>
      </c>
      <c r="AJ364" s="1">
        <v>136</v>
      </c>
      <c r="DR364" s="1">
        <v>70</v>
      </c>
      <c r="DS364" s="1">
        <v>82</v>
      </c>
      <c r="HA364" s="1">
        <v>0</v>
      </c>
      <c r="HB364" s="1">
        <v>0</v>
      </c>
      <c r="HT364" s="1">
        <v>0</v>
      </c>
      <c r="HU364" s="1">
        <v>0</v>
      </c>
      <c r="IP364" s="1">
        <v>99</v>
      </c>
      <c r="IQ364" s="1">
        <v>96</v>
      </c>
      <c r="LX364" s="1">
        <v>92</v>
      </c>
      <c r="LY364" s="1">
        <v>66</v>
      </c>
      <c r="PG364" s="1">
        <v>24</v>
      </c>
      <c r="PH364" s="1">
        <v>20</v>
      </c>
      <c r="SP364" s="1">
        <v>96.6</v>
      </c>
      <c r="SQ364" s="1">
        <v>98</v>
      </c>
      <c r="VX364" s="1">
        <v>1</v>
      </c>
      <c r="VY364" s="1">
        <v>1</v>
      </c>
      <c r="WQ364" s="1">
        <v>0</v>
      </c>
      <c r="WR364" s="1">
        <v>0</v>
      </c>
      <c r="ZY364" s="1">
        <v>130.4</v>
      </c>
      <c r="ZZ364" s="1">
        <v>131</v>
      </c>
      <c r="AAY364" s="1">
        <v>20</v>
      </c>
      <c r="ABB364" s="1">
        <v>16</v>
      </c>
      <c r="ABE364" s="1">
        <v>47</v>
      </c>
      <c r="ABU364" s="1">
        <v>135</v>
      </c>
      <c r="ABX364" s="1">
        <v>4.5999999999999996</v>
      </c>
      <c r="ACA364" s="1">
        <v>102</v>
      </c>
      <c r="ACD364" s="1">
        <v>1.06</v>
      </c>
      <c r="ACG364" s="1">
        <v>292</v>
      </c>
      <c r="ACQ364" s="1">
        <v>30</v>
      </c>
      <c r="ACT364" s="1">
        <v>1.6</v>
      </c>
      <c r="ACW364" s="1">
        <v>19</v>
      </c>
      <c r="AGS364" s="1">
        <v>1</v>
      </c>
      <c r="AGT364" s="1">
        <v>0</v>
      </c>
      <c r="AGU364" s="1">
        <v>1</v>
      </c>
      <c r="AGV364" s="1">
        <v>0</v>
      </c>
      <c r="AGW364" s="1">
        <v>0</v>
      </c>
      <c r="AGX364" s="1">
        <v>1</v>
      </c>
      <c r="AGY364" s="1">
        <v>0</v>
      </c>
      <c r="AGZ364" s="1">
        <v>1</v>
      </c>
      <c r="AHA364" s="1">
        <v>0</v>
      </c>
      <c r="AHB364" s="1">
        <v>0</v>
      </c>
      <c r="AHC364" s="1">
        <v>1</v>
      </c>
      <c r="AHD364" s="1">
        <v>0</v>
      </c>
      <c r="AHE364" s="1">
        <v>0</v>
      </c>
      <c r="AHF364" s="1">
        <v>0</v>
      </c>
      <c r="AHH364" s="1">
        <v>0</v>
      </c>
      <c r="AHI364" s="1">
        <v>0</v>
      </c>
      <c r="AHK364" s="1">
        <v>0</v>
      </c>
      <c r="AHL364" s="1">
        <v>0</v>
      </c>
      <c r="AHM364" s="1">
        <v>0</v>
      </c>
      <c r="AHN364" s="1">
        <v>0</v>
      </c>
      <c r="AHO364" s="1">
        <v>0</v>
      </c>
      <c r="AHP364" s="1">
        <v>0</v>
      </c>
      <c r="AHQ364" s="1">
        <v>0</v>
      </c>
      <c r="AHR364" s="1">
        <v>0</v>
      </c>
      <c r="AIM364" s="1">
        <v>0</v>
      </c>
      <c r="AIN364" s="1">
        <v>0</v>
      </c>
      <c r="AIO364" s="1">
        <v>0</v>
      </c>
      <c r="AIT364" s="3">
        <v>2</v>
      </c>
      <c r="AIU364" s="1">
        <v>0</v>
      </c>
      <c r="AIV364" s="1">
        <v>0</v>
      </c>
      <c r="AIW364" s="1">
        <v>0</v>
      </c>
      <c r="AIX364" s="1">
        <v>49</v>
      </c>
      <c r="AIY364" s="1">
        <v>31</v>
      </c>
    </row>
    <row r="365" spans="1:951" s="1" customFormat="1">
      <c r="B365" s="1">
        <v>4</v>
      </c>
      <c r="C365" s="1">
        <v>0</v>
      </c>
      <c r="Z365" s="1">
        <v>0</v>
      </c>
      <c r="AA365" s="1">
        <v>2</v>
      </c>
      <c r="AB365" s="1" t="s">
        <v>7939</v>
      </c>
      <c r="AC365" s="1">
        <v>9</v>
      </c>
      <c r="AD365" s="1">
        <v>0</v>
      </c>
      <c r="AE365" s="1">
        <v>5</v>
      </c>
      <c r="AF365" s="1">
        <v>1</v>
      </c>
      <c r="AG365" s="1">
        <v>0</v>
      </c>
      <c r="AI365" s="1">
        <v>138</v>
      </c>
      <c r="AJ365" s="1">
        <v>110</v>
      </c>
      <c r="DR365" s="1">
        <v>70</v>
      </c>
      <c r="DS365" s="1">
        <v>72</v>
      </c>
      <c r="HA365" s="1">
        <v>0</v>
      </c>
      <c r="HB365" s="1">
        <v>0</v>
      </c>
      <c r="HT365" s="1">
        <v>0</v>
      </c>
      <c r="HU365" s="1">
        <v>0</v>
      </c>
      <c r="IP365" s="1">
        <v>97</v>
      </c>
      <c r="IQ365" s="1">
        <v>97</v>
      </c>
      <c r="LX365" s="1">
        <v>88</v>
      </c>
      <c r="LY365" s="1">
        <v>66</v>
      </c>
      <c r="PG365" s="1">
        <v>18</v>
      </c>
      <c r="PH365" s="1">
        <v>20</v>
      </c>
      <c r="SP365" s="1">
        <v>97.5</v>
      </c>
      <c r="SQ365" s="1">
        <v>97.8</v>
      </c>
      <c r="VX365" s="1">
        <v>1</v>
      </c>
      <c r="VY365" s="1">
        <v>1</v>
      </c>
      <c r="WQ365" s="1">
        <v>0</v>
      </c>
      <c r="WR365" s="1">
        <v>0</v>
      </c>
      <c r="ZY365" s="1">
        <v>128.80000000000001</v>
      </c>
      <c r="ZZ365" s="1">
        <v>128.19999999999999</v>
      </c>
      <c r="AAY365" s="1">
        <v>25</v>
      </c>
      <c r="ABB365" s="1">
        <v>16.3</v>
      </c>
      <c r="ABE365" s="1">
        <v>48</v>
      </c>
      <c r="ABU365" s="1">
        <v>135</v>
      </c>
      <c r="ABX365" s="1">
        <v>4.5</v>
      </c>
      <c r="ACA365" s="1">
        <v>101</v>
      </c>
      <c r="ACD365" s="1">
        <v>1.1000000000000001</v>
      </c>
      <c r="ACG365" s="1">
        <v>320</v>
      </c>
      <c r="ACH365" s="1">
        <v>180</v>
      </c>
      <c r="ACQ365" s="1">
        <v>31</v>
      </c>
      <c r="ACT365" s="1">
        <v>1.5</v>
      </c>
      <c r="ACW365" s="1">
        <v>15</v>
      </c>
      <c r="AGS365" s="1">
        <v>1</v>
      </c>
      <c r="AGT365" s="1">
        <v>0</v>
      </c>
      <c r="AGU365" s="1">
        <v>1</v>
      </c>
      <c r="AGV365" s="1">
        <v>0</v>
      </c>
      <c r="AGW365" s="1">
        <v>0</v>
      </c>
      <c r="AGX365" s="1">
        <v>0</v>
      </c>
      <c r="AGY365" s="1">
        <v>0</v>
      </c>
      <c r="AGZ365" s="1">
        <v>1</v>
      </c>
      <c r="AHA365" s="1">
        <v>0</v>
      </c>
      <c r="AHB365" s="1">
        <v>0</v>
      </c>
      <c r="AHC365" s="1">
        <v>1</v>
      </c>
      <c r="AHD365" s="1">
        <v>0</v>
      </c>
      <c r="AHE365" s="1">
        <v>0</v>
      </c>
      <c r="AHF365" s="1">
        <v>0</v>
      </c>
      <c r="AHH365" s="1">
        <v>0</v>
      </c>
      <c r="AHI365" s="1">
        <v>0</v>
      </c>
      <c r="AHK365" s="1">
        <v>0</v>
      </c>
      <c r="AHL365" s="1">
        <v>0</v>
      </c>
      <c r="AHM365" s="1">
        <v>0</v>
      </c>
      <c r="AHN365" s="1">
        <v>0</v>
      </c>
      <c r="AHO365" s="1">
        <v>0</v>
      </c>
      <c r="AHP365" s="1">
        <v>0</v>
      </c>
      <c r="AHQ365" s="1">
        <v>0</v>
      </c>
      <c r="AHR365" s="1">
        <v>0</v>
      </c>
      <c r="AIM365" s="1">
        <v>0</v>
      </c>
      <c r="AIN365" s="1">
        <v>0</v>
      </c>
      <c r="AIO365" s="1">
        <v>0</v>
      </c>
      <c r="AIT365" s="3">
        <v>0</v>
      </c>
      <c r="AIU365" s="1">
        <v>2</v>
      </c>
      <c r="AIV365" s="1">
        <v>0</v>
      </c>
      <c r="AIW365" s="1">
        <v>0</v>
      </c>
      <c r="AJB365" s="1">
        <v>58</v>
      </c>
      <c r="AJC365" s="1">
        <v>15</v>
      </c>
    </row>
    <row r="366" spans="1:951" s="1" customFormat="1">
      <c r="B366" s="1">
        <v>5</v>
      </c>
      <c r="C366" s="1">
        <v>0</v>
      </c>
      <c r="Z366" s="1">
        <v>0</v>
      </c>
      <c r="AA366" s="1">
        <v>2</v>
      </c>
      <c r="AB366" s="1" t="s">
        <v>7940</v>
      </c>
      <c r="AC366" s="1">
        <v>1</v>
      </c>
      <c r="AD366" s="1">
        <v>0</v>
      </c>
      <c r="AE366" s="1">
        <v>27</v>
      </c>
      <c r="AF366" s="1">
        <v>1</v>
      </c>
      <c r="AG366" s="1">
        <v>0</v>
      </c>
      <c r="AI366" s="1">
        <v>130</v>
      </c>
      <c r="AJ366" s="1">
        <v>132</v>
      </c>
      <c r="DR366" s="1">
        <v>68</v>
      </c>
      <c r="DS366" s="1">
        <v>76</v>
      </c>
      <c r="HA366" s="1">
        <v>0</v>
      </c>
      <c r="HB366" s="1">
        <v>0</v>
      </c>
      <c r="HT366" s="1">
        <v>0</v>
      </c>
      <c r="HU366" s="1">
        <v>0</v>
      </c>
      <c r="IP366" s="1">
        <v>99</v>
      </c>
      <c r="IQ366" s="1">
        <v>97</v>
      </c>
      <c r="LX366" s="1">
        <v>122</v>
      </c>
      <c r="LY366" s="1">
        <v>60</v>
      </c>
      <c r="PG366" s="1">
        <v>26</v>
      </c>
      <c r="PH366" s="1">
        <v>24</v>
      </c>
      <c r="SP366" s="1">
        <v>98</v>
      </c>
      <c r="SQ366" s="1">
        <v>96.6</v>
      </c>
      <c r="VX366" s="1">
        <v>1</v>
      </c>
      <c r="VY366" s="1">
        <v>1</v>
      </c>
      <c r="WQ366" s="1">
        <v>0</v>
      </c>
      <c r="WR366" s="1">
        <v>0</v>
      </c>
      <c r="ZY366" s="1">
        <v>128.6</v>
      </c>
      <c r="ZZ366" s="1">
        <v>128.6</v>
      </c>
      <c r="ACG366" s="1">
        <v>216</v>
      </c>
      <c r="AGS366" s="1">
        <v>0</v>
      </c>
      <c r="AGT366" s="1">
        <v>0</v>
      </c>
      <c r="AGU366" s="1">
        <v>0</v>
      </c>
      <c r="AGV366" s="1">
        <v>0</v>
      </c>
      <c r="AGW366" s="1">
        <v>0</v>
      </c>
      <c r="AGX366" s="1">
        <v>0</v>
      </c>
      <c r="AGY366" s="1">
        <v>0</v>
      </c>
      <c r="AGZ366" s="1">
        <v>0</v>
      </c>
      <c r="AHA366" s="1">
        <v>0</v>
      </c>
      <c r="AHB366" s="1">
        <v>0</v>
      </c>
      <c r="AHC366" s="1">
        <v>1</v>
      </c>
      <c r="AHD366" s="1">
        <v>0</v>
      </c>
      <c r="AHE366" s="1">
        <v>0</v>
      </c>
      <c r="AHF366" s="1">
        <v>0</v>
      </c>
      <c r="AHH366" s="1">
        <v>0</v>
      </c>
      <c r="AHI366" s="1">
        <v>0</v>
      </c>
      <c r="AHK366" s="1">
        <v>0</v>
      </c>
      <c r="AHL366" s="1">
        <v>0</v>
      </c>
      <c r="AHM366" s="1">
        <v>0</v>
      </c>
      <c r="AHN366" s="1">
        <v>0</v>
      </c>
      <c r="AHO366" s="1">
        <v>0</v>
      </c>
      <c r="AHP366" s="1">
        <v>0</v>
      </c>
      <c r="AHQ366" s="1">
        <v>0</v>
      </c>
      <c r="AHR366" s="1">
        <v>0</v>
      </c>
      <c r="AIM366" s="1">
        <v>0</v>
      </c>
      <c r="AIN366" s="1">
        <v>0</v>
      </c>
      <c r="AIO366" s="1">
        <v>0</v>
      </c>
      <c r="AIT366" s="3">
        <v>0</v>
      </c>
      <c r="AIU366" s="1">
        <v>2</v>
      </c>
      <c r="AIV366" s="1">
        <v>0</v>
      </c>
      <c r="AIW366" s="1">
        <v>0</v>
      </c>
      <c r="AJB366" s="1">
        <v>78</v>
      </c>
      <c r="AJC366" s="1">
        <v>40</v>
      </c>
    </row>
    <row r="367" spans="1:951" s="80" customFormat="1">
      <c r="B367" s="80">
        <v>6</v>
      </c>
      <c r="C367" s="80">
        <v>0</v>
      </c>
      <c r="Z367" s="80">
        <v>0</v>
      </c>
      <c r="AA367" s="80">
        <v>2</v>
      </c>
      <c r="AB367" s="80" t="s">
        <v>7941</v>
      </c>
      <c r="AC367" s="80">
        <v>0</v>
      </c>
      <c r="AE367" s="80">
        <v>10</v>
      </c>
      <c r="AF367" s="80">
        <v>0</v>
      </c>
      <c r="AG367" s="80">
        <v>0</v>
      </c>
      <c r="AI367" s="80">
        <v>140</v>
      </c>
      <c r="DR367" s="80">
        <v>84</v>
      </c>
      <c r="HA367" s="80">
        <v>0</v>
      </c>
      <c r="HT367" s="80">
        <v>0</v>
      </c>
      <c r="IP367" s="80">
        <v>97</v>
      </c>
      <c r="LX367" s="80">
        <v>112</v>
      </c>
      <c r="PG367" s="80">
        <v>18</v>
      </c>
      <c r="SP367" s="80">
        <v>96.8</v>
      </c>
      <c r="VX367" s="80">
        <v>1</v>
      </c>
      <c r="WQ367" s="80">
        <v>0</v>
      </c>
      <c r="ZY367" s="80">
        <v>127.6</v>
      </c>
      <c r="AAY367" s="80">
        <v>28</v>
      </c>
      <c r="ABB367" s="80">
        <v>17.3</v>
      </c>
      <c r="ABE367" s="80">
        <v>51</v>
      </c>
      <c r="ABU367" s="80">
        <v>136</v>
      </c>
      <c r="ABX367" s="80">
        <v>5.0999999999999996</v>
      </c>
      <c r="ACA367" s="80">
        <v>99</v>
      </c>
      <c r="ACD367" s="80">
        <v>1.05</v>
      </c>
      <c r="ACG367" s="80">
        <v>297</v>
      </c>
      <c r="ACQ367" s="80">
        <v>47</v>
      </c>
      <c r="ACT367" s="80">
        <v>1.7</v>
      </c>
      <c r="ACW367" s="80">
        <v>16</v>
      </c>
      <c r="AGS367" s="80">
        <v>0</v>
      </c>
      <c r="AGT367" s="80">
        <v>0</v>
      </c>
      <c r="AGU367" s="80">
        <v>0</v>
      </c>
      <c r="AGV367" s="80">
        <v>0</v>
      </c>
      <c r="AGW367" s="80">
        <v>0</v>
      </c>
      <c r="AGX367" s="80">
        <v>0</v>
      </c>
      <c r="AGY367" s="80">
        <v>0</v>
      </c>
      <c r="AGZ367" s="80">
        <v>1</v>
      </c>
      <c r="AHA367" s="80">
        <v>0</v>
      </c>
      <c r="AHB367" s="80">
        <v>0</v>
      </c>
      <c r="AHC367" s="80">
        <v>1</v>
      </c>
      <c r="AHD367" s="80">
        <v>0</v>
      </c>
      <c r="AHE367" s="80">
        <v>0</v>
      </c>
      <c r="AHF367" s="80">
        <v>0</v>
      </c>
      <c r="AHH367" s="80">
        <v>0</v>
      </c>
      <c r="AHI367" s="80">
        <v>0</v>
      </c>
      <c r="AHK367" s="80">
        <v>0</v>
      </c>
      <c r="AHL367" s="80">
        <v>0</v>
      </c>
      <c r="AHM367" s="80">
        <v>0</v>
      </c>
      <c r="AHN367" s="80">
        <v>0</v>
      </c>
      <c r="AHO367" s="80">
        <v>0</v>
      </c>
      <c r="AHP367" s="80">
        <v>0</v>
      </c>
      <c r="AHQ367" s="80">
        <v>0</v>
      </c>
      <c r="AHR367" s="80">
        <v>0</v>
      </c>
      <c r="AIM367" s="80">
        <v>0</v>
      </c>
      <c r="AIN367" s="80">
        <v>0</v>
      </c>
      <c r="AIO367" s="80">
        <v>0</v>
      </c>
      <c r="AIT367" s="86">
        <v>1</v>
      </c>
      <c r="AIU367" s="80">
        <v>0</v>
      </c>
      <c r="AIV367" s="80">
        <v>0</v>
      </c>
      <c r="AIW367" s="80">
        <v>0</v>
      </c>
      <c r="AIX367" s="80">
        <v>49</v>
      </c>
    </row>
    <row r="368" spans="1:951" s="1" customFormat="1">
      <c r="A368" s="1">
        <v>79</v>
      </c>
      <c r="B368" s="1">
        <v>1</v>
      </c>
      <c r="C368" s="1">
        <v>1</v>
      </c>
      <c r="D368" s="1" t="s">
        <v>7942</v>
      </c>
      <c r="O368" s="1">
        <v>0</v>
      </c>
      <c r="Z368" s="1">
        <v>0</v>
      </c>
      <c r="AA368" s="1">
        <v>1</v>
      </c>
      <c r="AC368" s="1">
        <v>0</v>
      </c>
      <c r="AE368" s="1">
        <v>0</v>
      </c>
      <c r="AG368" s="1">
        <v>0</v>
      </c>
      <c r="AI368" s="1">
        <v>146</v>
      </c>
      <c r="DR368" s="1">
        <v>68</v>
      </c>
      <c r="HA368" s="1">
        <v>2</v>
      </c>
      <c r="HT368" s="1">
        <v>0</v>
      </c>
      <c r="IP368" s="1">
        <v>95</v>
      </c>
      <c r="IQ368" s="1">
        <v>92</v>
      </c>
      <c r="IR368" s="1">
        <v>94</v>
      </c>
      <c r="LX368" s="1">
        <v>95</v>
      </c>
      <c r="PG368" s="1">
        <v>26</v>
      </c>
      <c r="SP368" s="1">
        <v>95.5</v>
      </c>
      <c r="VX368" s="1">
        <v>1</v>
      </c>
      <c r="WQ368" s="1">
        <v>1</v>
      </c>
      <c r="WR368" s="1">
        <v>0</v>
      </c>
      <c r="WS368" s="1">
        <v>0</v>
      </c>
      <c r="ZY368" s="1">
        <v>276.8</v>
      </c>
      <c r="AGS368" s="1">
        <v>1</v>
      </c>
      <c r="AGT368" s="1">
        <v>0</v>
      </c>
      <c r="AGU368" s="1">
        <v>0</v>
      </c>
      <c r="AGV368" s="1">
        <v>1</v>
      </c>
      <c r="AGW368" s="1">
        <v>1</v>
      </c>
      <c r="AGX368" s="1">
        <v>1</v>
      </c>
      <c r="AGY368" s="1">
        <v>0</v>
      </c>
      <c r="AGZ368" s="1">
        <v>0</v>
      </c>
      <c r="AHA368" s="1">
        <v>0</v>
      </c>
      <c r="AHB368" s="1">
        <v>0</v>
      </c>
      <c r="AHC368" s="1">
        <v>1</v>
      </c>
      <c r="AHD368" s="1">
        <v>0</v>
      </c>
      <c r="AHE368" s="1">
        <v>0</v>
      </c>
      <c r="AHF368" s="1">
        <v>0</v>
      </c>
      <c r="AHH368" s="1">
        <v>0</v>
      </c>
      <c r="AHI368" s="1">
        <v>0</v>
      </c>
      <c r="AHK368" s="1">
        <v>0</v>
      </c>
      <c r="AHL368" s="1">
        <v>0</v>
      </c>
      <c r="AHM368" s="1">
        <v>0</v>
      </c>
      <c r="AHN368" s="1">
        <v>0</v>
      </c>
      <c r="AHO368" s="1">
        <v>0</v>
      </c>
      <c r="AHP368" s="1">
        <v>0</v>
      </c>
      <c r="AHQ368" s="1">
        <v>0</v>
      </c>
      <c r="AHR368" s="1">
        <v>0</v>
      </c>
      <c r="AIM368" s="1">
        <v>0</v>
      </c>
      <c r="AIN368" s="1">
        <v>0</v>
      </c>
      <c r="AIO368" s="1">
        <v>0</v>
      </c>
      <c r="AIP368" s="1">
        <v>1</v>
      </c>
      <c r="AIQ368" s="1">
        <v>1</v>
      </c>
      <c r="AIR368" s="1">
        <v>1</v>
      </c>
      <c r="AIS368" s="1">
        <v>1</v>
      </c>
      <c r="AIT368" s="1">
        <v>1</v>
      </c>
      <c r="AIU368" s="1">
        <v>0</v>
      </c>
      <c r="AIV368" s="1">
        <v>0</v>
      </c>
      <c r="AIW368" s="1">
        <v>0</v>
      </c>
      <c r="AIX368" s="1">
        <v>74</v>
      </c>
    </row>
    <row r="369" spans="1:939" s="1" customFormat="1">
      <c r="B369" s="1">
        <v>2</v>
      </c>
      <c r="C369" s="1">
        <v>0</v>
      </c>
      <c r="Z369" s="1">
        <v>0</v>
      </c>
      <c r="AA369" s="1">
        <v>2</v>
      </c>
      <c r="AB369" s="1" t="s">
        <v>7943</v>
      </c>
      <c r="AC369" s="1">
        <v>0</v>
      </c>
      <c r="AE369" s="1">
        <v>0</v>
      </c>
      <c r="AG369" s="1">
        <v>0</v>
      </c>
      <c r="AI369" s="1">
        <v>138</v>
      </c>
      <c r="AJ369" s="1">
        <v>136</v>
      </c>
      <c r="DR369" s="1">
        <v>78</v>
      </c>
      <c r="DS369" s="1">
        <v>72</v>
      </c>
      <c r="HA369" s="1">
        <v>2</v>
      </c>
      <c r="HB369" s="1">
        <v>2</v>
      </c>
      <c r="HT369" s="1">
        <v>0</v>
      </c>
      <c r="HU369" s="1">
        <v>0</v>
      </c>
      <c r="IP369" s="1">
        <v>90.5</v>
      </c>
      <c r="IQ369" s="1">
        <v>92</v>
      </c>
      <c r="LX369" s="1">
        <v>70</v>
      </c>
      <c r="LY369" s="1">
        <v>74</v>
      </c>
      <c r="PG369" s="1">
        <v>18</v>
      </c>
      <c r="PH369" s="1">
        <v>18</v>
      </c>
      <c r="SP369" s="1">
        <v>96.9</v>
      </c>
      <c r="SQ369" s="1">
        <v>96.8</v>
      </c>
      <c r="VX369" s="1">
        <v>1</v>
      </c>
      <c r="VY369" s="1">
        <v>1</v>
      </c>
      <c r="WQ369" s="1">
        <v>0</v>
      </c>
      <c r="WR369" s="1">
        <v>0</v>
      </c>
      <c r="ZY369" s="1">
        <v>274.8</v>
      </c>
      <c r="ZZ369" s="1">
        <v>276.60000000000002</v>
      </c>
      <c r="AAY369" s="1">
        <v>21</v>
      </c>
      <c r="ABB369" s="1">
        <v>15.3</v>
      </c>
      <c r="ABE369" s="1">
        <v>45</v>
      </c>
      <c r="ABU369" s="1">
        <v>138</v>
      </c>
      <c r="ABX369" s="1">
        <v>5</v>
      </c>
      <c r="ACA369" s="1">
        <v>113</v>
      </c>
      <c r="ACD369" s="1">
        <v>0.8</v>
      </c>
      <c r="ACG369" s="1">
        <v>82</v>
      </c>
      <c r="ACQ369" s="1">
        <v>25</v>
      </c>
      <c r="ACT369" s="1">
        <v>0.8</v>
      </c>
      <c r="ACW369" s="1">
        <v>10</v>
      </c>
      <c r="AGS369" s="1">
        <v>1</v>
      </c>
      <c r="AGT369" s="1">
        <v>0</v>
      </c>
      <c r="AGU369" s="1">
        <v>0</v>
      </c>
      <c r="AGV369" s="1">
        <v>1</v>
      </c>
      <c r="AGW369" s="1">
        <v>0</v>
      </c>
      <c r="AGX369" s="1">
        <v>1</v>
      </c>
      <c r="AGY369" s="1">
        <v>0</v>
      </c>
      <c r="AGZ369" s="1">
        <v>1</v>
      </c>
      <c r="AHA369" s="1">
        <v>0</v>
      </c>
      <c r="AHB369" s="1">
        <v>0</v>
      </c>
      <c r="AHC369" s="1">
        <v>1</v>
      </c>
      <c r="AHD369" s="1">
        <v>0</v>
      </c>
      <c r="AHE369" s="1">
        <v>0</v>
      </c>
      <c r="AHF369" s="1">
        <v>0</v>
      </c>
      <c r="AHH369" s="1">
        <v>0</v>
      </c>
      <c r="AHI369" s="1">
        <v>0</v>
      </c>
      <c r="AHK369" s="1">
        <v>0</v>
      </c>
      <c r="AHL369" s="1">
        <v>0</v>
      </c>
      <c r="AHM369" s="1">
        <v>0</v>
      </c>
      <c r="AHN369" s="1">
        <v>0</v>
      </c>
      <c r="AHO369" s="1">
        <v>0</v>
      </c>
      <c r="AHP369" s="1">
        <v>0</v>
      </c>
      <c r="AHQ369" s="1">
        <v>0</v>
      </c>
      <c r="AHR369" s="1">
        <v>0</v>
      </c>
      <c r="AIM369" s="1">
        <v>0</v>
      </c>
      <c r="AIN369" s="1">
        <v>0</v>
      </c>
      <c r="AIO369" s="1">
        <v>0</v>
      </c>
      <c r="AIT369" s="1">
        <v>1</v>
      </c>
      <c r="AIU369" s="1">
        <v>1</v>
      </c>
      <c r="AIV369" s="1">
        <v>1</v>
      </c>
      <c r="AIW369" s="1">
        <v>0</v>
      </c>
      <c r="AIX369" s="1">
        <v>52</v>
      </c>
      <c r="AJB369" s="1">
        <v>58</v>
      </c>
    </row>
    <row r="370" spans="1:939" s="1" customFormat="1">
      <c r="B370" s="1">
        <v>3</v>
      </c>
      <c r="C370" s="1">
        <v>1</v>
      </c>
      <c r="D370" s="1" t="s">
        <v>7944</v>
      </c>
      <c r="E370" s="1" t="s">
        <v>5913</v>
      </c>
      <c r="O370" s="1">
        <v>0</v>
      </c>
      <c r="P370" s="1">
        <v>0</v>
      </c>
      <c r="Z370" s="1">
        <v>0</v>
      </c>
      <c r="AA370" s="1">
        <v>2</v>
      </c>
      <c r="AB370" s="1" t="s">
        <v>7945</v>
      </c>
      <c r="AC370" s="1">
        <v>0</v>
      </c>
      <c r="AE370" s="1">
        <v>0</v>
      </c>
      <c r="AG370" s="1">
        <v>0</v>
      </c>
      <c r="AI370" s="1">
        <v>132</v>
      </c>
      <c r="AJ370" s="1">
        <v>130</v>
      </c>
      <c r="DR370" s="1">
        <v>78</v>
      </c>
      <c r="DS370" s="1">
        <v>72</v>
      </c>
      <c r="HA370" s="1">
        <v>2</v>
      </c>
      <c r="HB370" s="1">
        <v>0</v>
      </c>
      <c r="HT370" s="1">
        <v>0</v>
      </c>
      <c r="HU370" s="1">
        <v>0</v>
      </c>
      <c r="IP370" s="1">
        <v>93</v>
      </c>
      <c r="IQ370" s="1">
        <v>94</v>
      </c>
      <c r="LX370" s="1">
        <v>68</v>
      </c>
      <c r="LY370" s="1">
        <v>66</v>
      </c>
      <c r="PG370" s="1">
        <v>20</v>
      </c>
      <c r="PH370" s="1">
        <v>22</v>
      </c>
      <c r="SP370" s="1">
        <v>96.9</v>
      </c>
      <c r="SQ370" s="1">
        <v>96.4</v>
      </c>
      <c r="VX370" s="1">
        <v>1</v>
      </c>
      <c r="VY370" s="1">
        <v>1</v>
      </c>
      <c r="WQ370" s="1">
        <v>0</v>
      </c>
      <c r="WR370" s="1">
        <v>0</v>
      </c>
      <c r="ZY370" s="1">
        <v>276</v>
      </c>
      <c r="ZZ370" s="1">
        <v>279</v>
      </c>
      <c r="AAY370" s="1">
        <v>22</v>
      </c>
      <c r="ABB370" s="1">
        <v>12.9</v>
      </c>
      <c r="ABE370" s="1">
        <v>38</v>
      </c>
      <c r="ABU370" s="1">
        <v>143</v>
      </c>
      <c r="ABX370" s="1">
        <v>3.2</v>
      </c>
      <c r="ACA370" s="1">
        <v>107</v>
      </c>
      <c r="ACD370" s="1">
        <v>1.1200000000000001</v>
      </c>
      <c r="ACG370" s="1">
        <v>107</v>
      </c>
      <c r="ACQ370" s="1">
        <v>19</v>
      </c>
      <c r="ACT370" s="1">
        <v>0.8</v>
      </c>
      <c r="ACW370" s="1">
        <v>18</v>
      </c>
      <c r="AEV370" s="1">
        <v>0</v>
      </c>
      <c r="AGS370" s="1">
        <v>1</v>
      </c>
      <c r="AGT370" s="1">
        <v>0</v>
      </c>
      <c r="AGU370" s="1">
        <v>0</v>
      </c>
      <c r="AGV370" s="1">
        <v>1</v>
      </c>
      <c r="AGW370" s="1">
        <v>0</v>
      </c>
      <c r="AGX370" s="1">
        <v>1</v>
      </c>
      <c r="AGY370" s="1">
        <v>0</v>
      </c>
      <c r="AGZ370" s="1">
        <v>1</v>
      </c>
      <c r="AHA370" s="1">
        <v>0</v>
      </c>
      <c r="AHB370" s="1">
        <v>0</v>
      </c>
      <c r="AHC370" s="1">
        <v>1</v>
      </c>
      <c r="AHD370" s="1">
        <v>0</v>
      </c>
      <c r="AHE370" s="1">
        <v>0</v>
      </c>
      <c r="AHF370" s="1">
        <v>0</v>
      </c>
      <c r="AHH370" s="1">
        <v>0</v>
      </c>
      <c r="AHI370" s="1">
        <v>0</v>
      </c>
      <c r="AHK370" s="1">
        <v>0</v>
      </c>
      <c r="AHL370" s="1">
        <v>0</v>
      </c>
      <c r="AHM370" s="1">
        <v>0</v>
      </c>
      <c r="AHN370" s="1">
        <v>0</v>
      </c>
      <c r="AHO370" s="1">
        <v>0</v>
      </c>
      <c r="AHP370" s="1">
        <v>0</v>
      </c>
      <c r="AHQ370" s="1">
        <v>0</v>
      </c>
      <c r="AHR370" s="1">
        <v>0</v>
      </c>
      <c r="AIM370" s="1">
        <v>0</v>
      </c>
      <c r="AIN370" s="1">
        <v>0</v>
      </c>
      <c r="AIO370" s="1">
        <v>0</v>
      </c>
      <c r="AIT370" s="1">
        <v>2</v>
      </c>
      <c r="AIU370" s="1">
        <v>0</v>
      </c>
      <c r="AIV370" s="1">
        <v>0</v>
      </c>
      <c r="AIW370" s="1">
        <v>0</v>
      </c>
      <c r="AIX370" s="1">
        <v>48</v>
      </c>
      <c r="AIY370" s="1">
        <v>22</v>
      </c>
    </row>
    <row r="371" spans="1:939" s="1" customFormat="1">
      <c r="B371" s="1">
        <v>4</v>
      </c>
      <c r="C371" s="1">
        <v>0</v>
      </c>
      <c r="Z371" s="1">
        <v>0</v>
      </c>
      <c r="AA371" s="1">
        <v>2</v>
      </c>
      <c r="AC371" s="1">
        <v>0</v>
      </c>
      <c r="AE371" s="1">
        <v>0</v>
      </c>
      <c r="AG371" s="1">
        <v>0</v>
      </c>
      <c r="AI371" s="1">
        <v>132</v>
      </c>
      <c r="AJ371" s="1">
        <v>130</v>
      </c>
      <c r="DR371" s="1">
        <v>70</v>
      </c>
      <c r="DS371" s="1">
        <v>66</v>
      </c>
      <c r="HA371" s="1">
        <v>0</v>
      </c>
      <c r="HB371" s="1">
        <v>0</v>
      </c>
      <c r="HT371" s="1">
        <v>0</v>
      </c>
      <c r="HU371" s="1">
        <v>0</v>
      </c>
      <c r="IP371" s="1">
        <v>91</v>
      </c>
      <c r="IQ371" s="1">
        <v>96</v>
      </c>
      <c r="LX371" s="1">
        <v>78</v>
      </c>
      <c r="LY371" s="1">
        <v>66</v>
      </c>
      <c r="PG371" s="1">
        <v>22</v>
      </c>
      <c r="PH371" s="1">
        <v>18</v>
      </c>
      <c r="SP371" s="1">
        <v>96.6</v>
      </c>
      <c r="SQ371" s="1">
        <v>97.1</v>
      </c>
      <c r="VX371" s="1">
        <v>1</v>
      </c>
      <c r="VY371" s="1">
        <v>1</v>
      </c>
      <c r="WQ371" s="1">
        <v>0</v>
      </c>
      <c r="WR371" s="1">
        <v>0</v>
      </c>
      <c r="ZY371" s="1">
        <v>276</v>
      </c>
      <c r="ZZ371" s="1">
        <v>275.8</v>
      </c>
      <c r="AAY371" s="1">
        <v>20</v>
      </c>
      <c r="ABB371" s="1">
        <v>12.9</v>
      </c>
      <c r="ABE371" s="1">
        <v>38</v>
      </c>
      <c r="ABU371" s="1">
        <v>144</v>
      </c>
      <c r="ABX371" s="1">
        <v>3.5</v>
      </c>
      <c r="ACA371" s="1">
        <v>111</v>
      </c>
      <c r="ACD371" s="1">
        <v>1.04</v>
      </c>
      <c r="ACG371" s="1">
        <v>94</v>
      </c>
      <c r="ACQ371" s="1">
        <v>15</v>
      </c>
      <c r="ACT371" s="1">
        <v>0.8</v>
      </c>
      <c r="ACW371" s="1">
        <v>17</v>
      </c>
      <c r="AGS371" s="1">
        <v>0</v>
      </c>
      <c r="AGT371" s="1">
        <v>0</v>
      </c>
      <c r="AGU371" s="1">
        <v>0</v>
      </c>
      <c r="AGV371" s="1">
        <v>0</v>
      </c>
      <c r="AGW371" s="1">
        <v>0</v>
      </c>
      <c r="AGX371" s="1">
        <v>0</v>
      </c>
      <c r="AGY371" s="1">
        <v>0</v>
      </c>
      <c r="AGZ371" s="1">
        <v>1</v>
      </c>
      <c r="AHA371" s="1">
        <v>0</v>
      </c>
      <c r="AHB371" s="1">
        <v>0</v>
      </c>
      <c r="AHC371" s="1">
        <v>1</v>
      </c>
      <c r="AHD371" s="1">
        <v>0</v>
      </c>
      <c r="AHE371" s="1">
        <v>0</v>
      </c>
      <c r="AHF371" s="1">
        <v>0</v>
      </c>
      <c r="AHH371" s="1">
        <v>0</v>
      </c>
      <c r="AHI371" s="1">
        <v>0</v>
      </c>
      <c r="AHK371" s="1">
        <v>0</v>
      </c>
      <c r="AHL371" s="1">
        <v>0</v>
      </c>
      <c r="AHM371" s="1">
        <v>0</v>
      </c>
      <c r="AHN371" s="1">
        <v>0</v>
      </c>
      <c r="AHO371" s="1">
        <v>0</v>
      </c>
      <c r="AHP371" s="1">
        <v>0</v>
      </c>
      <c r="AHQ371" s="1">
        <v>0</v>
      </c>
      <c r="AHR371" s="1">
        <v>0</v>
      </c>
      <c r="AIM371" s="1">
        <v>0</v>
      </c>
      <c r="AIN371" s="1">
        <v>0</v>
      </c>
      <c r="AIO371" s="1">
        <v>0</v>
      </c>
      <c r="AIT371" s="1">
        <v>0</v>
      </c>
      <c r="AIU371" s="1">
        <v>2</v>
      </c>
      <c r="AIV371" s="1">
        <v>0</v>
      </c>
      <c r="AIW371" s="1">
        <v>0</v>
      </c>
      <c r="AJB371" s="1">
        <v>25</v>
      </c>
      <c r="AJC371" s="1">
        <v>20</v>
      </c>
    </row>
    <row r="372" spans="1:939" s="80" customFormat="1">
      <c r="B372" s="80">
        <v>5</v>
      </c>
      <c r="C372" s="80">
        <v>0</v>
      </c>
      <c r="Z372" s="80">
        <v>0</v>
      </c>
      <c r="AA372" s="80">
        <v>2</v>
      </c>
      <c r="AC372" s="80">
        <v>0</v>
      </c>
      <c r="AE372" s="80">
        <v>2</v>
      </c>
      <c r="AF372" s="80">
        <v>0</v>
      </c>
      <c r="AG372" s="80">
        <v>0</v>
      </c>
      <c r="AI372" s="80">
        <v>132</v>
      </c>
      <c r="DR372" s="80">
        <v>66</v>
      </c>
      <c r="HA372" s="80">
        <v>0</v>
      </c>
      <c r="HT372" s="80">
        <v>0</v>
      </c>
      <c r="IP372" s="80">
        <v>95</v>
      </c>
      <c r="LX372" s="80">
        <v>66</v>
      </c>
      <c r="PG372" s="80">
        <v>18</v>
      </c>
      <c r="SP372" s="80">
        <v>96.4</v>
      </c>
      <c r="VX372" s="80">
        <v>1</v>
      </c>
      <c r="WQ372" s="80">
        <v>0</v>
      </c>
      <c r="ZY372" s="80">
        <v>276.39999999999998</v>
      </c>
      <c r="AAY372" s="80">
        <v>22</v>
      </c>
      <c r="ABB372" s="80">
        <v>12.9</v>
      </c>
      <c r="ABE372" s="80">
        <v>38</v>
      </c>
      <c r="ABU372" s="80">
        <v>143</v>
      </c>
      <c r="ABX372" s="80">
        <v>4</v>
      </c>
      <c r="ACA372" s="80">
        <v>111</v>
      </c>
      <c r="ACD372" s="80">
        <v>1.03</v>
      </c>
      <c r="ACG372" s="80">
        <v>91</v>
      </c>
      <c r="ACQ372" s="80">
        <v>14</v>
      </c>
      <c r="ACT372" s="80">
        <v>0.8</v>
      </c>
      <c r="ACW372" s="80">
        <v>14</v>
      </c>
      <c r="AGS372" s="80">
        <v>0</v>
      </c>
      <c r="AGT372" s="80">
        <v>0</v>
      </c>
      <c r="AGU372" s="80">
        <v>0</v>
      </c>
      <c r="AGV372" s="80">
        <v>0</v>
      </c>
      <c r="AGW372" s="80">
        <v>0</v>
      </c>
      <c r="AGX372" s="80">
        <v>0</v>
      </c>
      <c r="AGY372" s="80">
        <v>0</v>
      </c>
      <c r="AGZ372" s="80">
        <v>1</v>
      </c>
      <c r="AHA372" s="80">
        <v>0</v>
      </c>
      <c r="AHB372" s="80">
        <v>0</v>
      </c>
      <c r="AHC372" s="80">
        <v>1</v>
      </c>
      <c r="AHD372" s="80">
        <v>0</v>
      </c>
      <c r="AHE372" s="80">
        <v>0</v>
      </c>
      <c r="AHF372" s="80">
        <v>0</v>
      </c>
      <c r="AHH372" s="80">
        <v>0</v>
      </c>
      <c r="AHI372" s="80">
        <v>0</v>
      </c>
      <c r="AHK372" s="80">
        <v>0</v>
      </c>
      <c r="AHL372" s="80">
        <v>0</v>
      </c>
      <c r="AHM372" s="80">
        <v>0</v>
      </c>
      <c r="AHN372" s="80">
        <v>0</v>
      </c>
      <c r="AHO372" s="80">
        <v>0</v>
      </c>
      <c r="AHP372" s="80">
        <v>0</v>
      </c>
      <c r="AHQ372" s="80">
        <v>0</v>
      </c>
      <c r="AHR372" s="80">
        <v>0</v>
      </c>
      <c r="AIM372" s="80">
        <v>0</v>
      </c>
      <c r="AIN372" s="80">
        <v>0</v>
      </c>
      <c r="AIO372" s="80">
        <v>0</v>
      </c>
      <c r="AIT372" s="80">
        <v>0</v>
      </c>
      <c r="AIU372" s="80">
        <v>1</v>
      </c>
      <c r="AIV372" s="80">
        <v>0</v>
      </c>
      <c r="AIW372" s="80">
        <v>0</v>
      </c>
      <c r="AJB372" s="80">
        <v>26</v>
      </c>
    </row>
    <row r="373" spans="1:939" s="1" customFormat="1">
      <c r="A373" s="1">
        <v>80</v>
      </c>
      <c r="B373" s="1" t="s">
        <v>7502</v>
      </c>
      <c r="C373" s="1">
        <v>1</v>
      </c>
      <c r="D373" s="1" t="s">
        <v>6207</v>
      </c>
      <c r="E373" s="1" t="s">
        <v>6208</v>
      </c>
      <c r="F373" s="1" t="s">
        <v>7946</v>
      </c>
      <c r="G373" s="1" t="s">
        <v>7947</v>
      </c>
      <c r="O373" s="1">
        <v>0</v>
      </c>
      <c r="P373" s="1">
        <v>0</v>
      </c>
      <c r="Q373" s="1">
        <v>0</v>
      </c>
      <c r="R373" s="1">
        <v>0</v>
      </c>
      <c r="Z373" s="1">
        <v>0</v>
      </c>
      <c r="AA373" s="1">
        <v>2</v>
      </c>
      <c r="AB373" s="1" t="s">
        <v>7948</v>
      </c>
      <c r="AJ373" s="1">
        <v>115</v>
      </c>
      <c r="AK373" s="1">
        <v>94</v>
      </c>
      <c r="AL373" s="1">
        <v>115</v>
      </c>
      <c r="AM373" s="1">
        <v>105</v>
      </c>
      <c r="DS373" s="1">
        <v>56</v>
      </c>
      <c r="DT373" s="1">
        <v>55</v>
      </c>
      <c r="DU373" s="1">
        <v>66</v>
      </c>
      <c r="DV373" s="1">
        <v>58</v>
      </c>
      <c r="IQ373" s="1">
        <v>95</v>
      </c>
      <c r="IR373" s="1">
        <v>96</v>
      </c>
      <c r="IS373" s="1">
        <v>100</v>
      </c>
      <c r="IT373" s="1">
        <v>98</v>
      </c>
      <c r="LY373" s="1">
        <v>104</v>
      </c>
      <c r="LZ373" s="1">
        <v>100</v>
      </c>
      <c r="MA373" s="1">
        <v>93</v>
      </c>
      <c r="MB373" s="1">
        <v>114</v>
      </c>
      <c r="PH373" s="1">
        <v>18</v>
      </c>
      <c r="PI373" s="1">
        <v>16</v>
      </c>
      <c r="PK373" s="1">
        <v>18</v>
      </c>
      <c r="SP373" s="1">
        <v>102.3</v>
      </c>
      <c r="SQ373" s="1">
        <v>100.1</v>
      </c>
      <c r="SR373" s="1">
        <v>99.3</v>
      </c>
      <c r="SS373" s="1">
        <v>98.1</v>
      </c>
      <c r="ST373" s="1">
        <v>99.3</v>
      </c>
      <c r="WR373" s="1">
        <v>0</v>
      </c>
      <c r="WS373" s="1">
        <v>0</v>
      </c>
      <c r="WT373" s="1">
        <v>0</v>
      </c>
      <c r="WU373" s="1">
        <v>0</v>
      </c>
      <c r="AAY373" s="1">
        <v>25</v>
      </c>
      <c r="ABB373" s="1">
        <v>12.2</v>
      </c>
      <c r="ABE373" s="1">
        <v>36.1</v>
      </c>
      <c r="ABJ373" s="1">
        <v>2</v>
      </c>
      <c r="ABM373" s="1">
        <v>11.44</v>
      </c>
      <c r="ABO373" s="1">
        <v>260</v>
      </c>
      <c r="ABU373" s="1">
        <v>141</v>
      </c>
      <c r="ABX373" s="1">
        <v>3.4</v>
      </c>
      <c r="ACA373" s="1">
        <v>102</v>
      </c>
      <c r="ACD373" s="1">
        <v>9.3000000000000007</v>
      </c>
      <c r="ACG373" s="1">
        <v>108</v>
      </c>
      <c r="ACQ373" s="1">
        <v>23</v>
      </c>
      <c r="ACT373" s="1">
        <v>0.82</v>
      </c>
      <c r="ACW373" s="1">
        <v>14</v>
      </c>
      <c r="AES373" s="1">
        <v>72.5</v>
      </c>
      <c r="AFB373" s="1">
        <v>38</v>
      </c>
      <c r="AGS373" s="1">
        <v>1</v>
      </c>
      <c r="AGT373" s="1">
        <v>1</v>
      </c>
      <c r="AGU373" s="1">
        <v>0</v>
      </c>
      <c r="AGV373" s="1">
        <v>1</v>
      </c>
      <c r="AGW373" s="1">
        <v>0</v>
      </c>
      <c r="AGX373" s="1">
        <v>0</v>
      </c>
      <c r="AGY373" s="1">
        <v>3</v>
      </c>
      <c r="AGZ373" s="1">
        <v>7</v>
      </c>
      <c r="AHA373" s="1">
        <v>0</v>
      </c>
      <c r="AHB373" s="1">
        <v>0</v>
      </c>
      <c r="AHC373" s="1">
        <v>2</v>
      </c>
      <c r="AHD373" s="1">
        <v>0</v>
      </c>
      <c r="AHE373" s="1">
        <v>0</v>
      </c>
      <c r="AHF373" s="1">
        <v>0</v>
      </c>
      <c r="AHH373" s="1">
        <v>0</v>
      </c>
      <c r="AHI373" s="1">
        <v>0</v>
      </c>
      <c r="AHK373" s="1">
        <v>0</v>
      </c>
      <c r="AHL373" s="1">
        <v>0</v>
      </c>
      <c r="AHM373" s="1">
        <v>0</v>
      </c>
      <c r="AHN373" s="1">
        <v>0</v>
      </c>
      <c r="AHO373" s="1">
        <v>0</v>
      </c>
      <c r="AHP373" s="1">
        <v>0</v>
      </c>
      <c r="AHQ373" s="1">
        <v>0</v>
      </c>
      <c r="AHR373" s="1">
        <v>7</v>
      </c>
      <c r="AIM373" s="1">
        <v>0</v>
      </c>
      <c r="AIN373" s="1">
        <v>0</v>
      </c>
      <c r="AIO373" s="1">
        <v>0</v>
      </c>
      <c r="AIP373" s="1">
        <v>0</v>
      </c>
      <c r="AIQ373" s="1">
        <v>0</v>
      </c>
      <c r="AIR373" s="1">
        <v>0</v>
      </c>
      <c r="AIS373" s="1">
        <v>0</v>
      </c>
      <c r="AIT373" s="3" t="s">
        <v>7001</v>
      </c>
      <c r="AIV373" s="1" t="s">
        <v>7001</v>
      </c>
      <c r="AIW373" s="1" t="s">
        <v>7001</v>
      </c>
    </row>
    <row r="374" spans="1:939" s="1" customFormat="1">
      <c r="B374" s="1">
        <v>2</v>
      </c>
      <c r="C374" s="1">
        <v>1</v>
      </c>
      <c r="D374" s="1" t="s">
        <v>7949</v>
      </c>
      <c r="E374" s="1" t="s">
        <v>7950</v>
      </c>
      <c r="F374" s="1" t="s">
        <v>5933</v>
      </c>
      <c r="O374" s="1">
        <v>0</v>
      </c>
      <c r="P374" s="1">
        <v>0</v>
      </c>
      <c r="Q374" s="1">
        <v>1</v>
      </c>
      <c r="Z374" s="1">
        <v>0</v>
      </c>
      <c r="AA374" s="1">
        <v>2</v>
      </c>
      <c r="AB374" s="1" t="s">
        <v>7951</v>
      </c>
      <c r="AC374" s="1">
        <v>0</v>
      </c>
      <c r="AE374" s="1">
        <v>0</v>
      </c>
      <c r="AG374" s="1">
        <v>0</v>
      </c>
      <c r="AN374" s="1">
        <v>106</v>
      </c>
      <c r="AR374" s="1">
        <v>98</v>
      </c>
      <c r="AW374" s="1">
        <v>98</v>
      </c>
      <c r="AX374" s="1">
        <v>108</v>
      </c>
      <c r="DW374" s="1">
        <v>56</v>
      </c>
      <c r="EA374" s="1">
        <v>52</v>
      </c>
      <c r="EF374" s="1">
        <v>52</v>
      </c>
      <c r="EG374" s="1">
        <v>60</v>
      </c>
      <c r="HO374" s="1">
        <v>2</v>
      </c>
      <c r="HP374" s="1">
        <v>0</v>
      </c>
      <c r="IH374" s="1">
        <v>0</v>
      </c>
      <c r="II374" s="1">
        <v>0</v>
      </c>
      <c r="IU374" s="1">
        <v>97</v>
      </c>
      <c r="IY374" s="1">
        <v>97</v>
      </c>
      <c r="JD374" s="1">
        <v>97</v>
      </c>
      <c r="JE374" s="1">
        <v>95</v>
      </c>
      <c r="LX374" s="1">
        <v>105</v>
      </c>
      <c r="LZ374" s="1">
        <v>92</v>
      </c>
      <c r="MB374" s="1">
        <v>85</v>
      </c>
      <c r="MC374" s="1">
        <v>86</v>
      </c>
      <c r="MD374" s="1">
        <v>88</v>
      </c>
      <c r="ME374" s="1">
        <v>89</v>
      </c>
      <c r="MG374" s="1">
        <v>96</v>
      </c>
      <c r="MH374" s="1">
        <v>93</v>
      </c>
      <c r="MI374" s="1">
        <v>86</v>
      </c>
      <c r="MJ374" s="1">
        <v>82</v>
      </c>
      <c r="MK374" s="1">
        <v>76</v>
      </c>
      <c r="ML374" s="1">
        <v>84</v>
      </c>
      <c r="MM374" s="1">
        <v>78</v>
      </c>
      <c r="PL374" s="1">
        <v>18</v>
      </c>
      <c r="PP374" s="1">
        <v>18</v>
      </c>
      <c r="PU374" s="1">
        <v>18</v>
      </c>
      <c r="PV374" s="1">
        <v>18</v>
      </c>
      <c r="SQ374" s="1">
        <v>101</v>
      </c>
      <c r="SS374" s="1">
        <v>98.3</v>
      </c>
      <c r="SU374" s="1">
        <v>98.3</v>
      </c>
      <c r="SX374" s="1">
        <v>98.4</v>
      </c>
      <c r="SY374" s="1">
        <v>98.1</v>
      </c>
      <c r="TD374" s="1">
        <v>95.4</v>
      </c>
      <c r="TE374" s="1">
        <v>97.5</v>
      </c>
      <c r="WL374" s="1">
        <v>0</v>
      </c>
      <c r="WM374" s="1">
        <v>0</v>
      </c>
      <c r="WZ374" s="1">
        <v>0</v>
      </c>
      <c r="XE374" s="1">
        <v>0</v>
      </c>
      <c r="XF374" s="1">
        <v>0</v>
      </c>
      <c r="AAY374" s="1">
        <v>23</v>
      </c>
      <c r="ABB374" s="1">
        <v>10.5</v>
      </c>
      <c r="ABE374" s="1">
        <v>31.6</v>
      </c>
      <c r="ABH374" s="1">
        <v>1.3</v>
      </c>
      <c r="ABM374" s="1">
        <v>17.04</v>
      </c>
      <c r="ABO374" s="1">
        <v>210</v>
      </c>
      <c r="ABU374" s="1">
        <v>139</v>
      </c>
      <c r="ABX374" s="1">
        <v>3.5</v>
      </c>
      <c r="ACA374" s="1">
        <v>103</v>
      </c>
      <c r="ACD374" s="1">
        <v>7.9</v>
      </c>
      <c r="ACG374" s="1">
        <v>92</v>
      </c>
      <c r="ACQ374" s="1">
        <v>17</v>
      </c>
      <c r="ACT374" s="1">
        <v>0.72</v>
      </c>
      <c r="ACW374" s="1">
        <v>13</v>
      </c>
      <c r="ADR374" s="1">
        <v>1.9</v>
      </c>
      <c r="ADW374" s="1">
        <v>1.65</v>
      </c>
      <c r="AGS374" s="1">
        <v>1</v>
      </c>
      <c r="AGT374" s="1">
        <v>0</v>
      </c>
      <c r="AGU374" s="1">
        <v>0</v>
      </c>
      <c r="AGV374" s="1">
        <v>1</v>
      </c>
      <c r="AGW374" s="1">
        <v>0</v>
      </c>
      <c r="AGX374" s="1">
        <v>0</v>
      </c>
      <c r="AGY374" s="1">
        <v>0</v>
      </c>
      <c r="AGZ374" s="1">
        <v>0</v>
      </c>
      <c r="AHA374" s="1">
        <v>0</v>
      </c>
      <c r="AHB374" s="1">
        <v>0</v>
      </c>
      <c r="AHC374" s="1">
        <v>1</v>
      </c>
      <c r="AHD374" s="1">
        <v>0</v>
      </c>
      <c r="AHE374" s="1">
        <v>0</v>
      </c>
      <c r="AHF374" s="1">
        <v>0</v>
      </c>
      <c r="AHH374" s="1">
        <v>0</v>
      </c>
      <c r="AHI374" s="1">
        <v>0</v>
      </c>
      <c r="AHK374" s="1">
        <v>0</v>
      </c>
      <c r="AHL374" s="1">
        <v>0</v>
      </c>
      <c r="AHM374" s="1">
        <v>0</v>
      </c>
      <c r="AHN374" s="1">
        <v>0</v>
      </c>
      <c r="AHO374" s="1">
        <v>0</v>
      </c>
      <c r="AHP374" s="1">
        <v>0</v>
      </c>
      <c r="AHQ374" s="1">
        <v>0</v>
      </c>
      <c r="AHR374" s="1">
        <v>9</v>
      </c>
      <c r="AIM374" s="1">
        <v>0</v>
      </c>
      <c r="AIN374" s="1">
        <v>0</v>
      </c>
      <c r="AIO374" s="1">
        <v>0</v>
      </c>
      <c r="AIP374" s="1">
        <v>1</v>
      </c>
      <c r="AIQ374" s="1">
        <v>1</v>
      </c>
      <c r="AIR374" s="1">
        <v>0</v>
      </c>
      <c r="AIS374" s="1">
        <v>1</v>
      </c>
      <c r="AIT374" s="3">
        <v>2</v>
      </c>
      <c r="AIV374" s="1">
        <v>1</v>
      </c>
      <c r="AIW374" s="1">
        <v>1</v>
      </c>
      <c r="AIX374" s="1">
        <v>54</v>
      </c>
      <c r="AIY374" s="1">
        <v>95</v>
      </c>
    </row>
    <row r="375" spans="1:939" s="1" customFormat="1">
      <c r="B375" s="1">
        <v>3</v>
      </c>
      <c r="C375" s="1">
        <v>1</v>
      </c>
      <c r="D375" s="1" t="s">
        <v>7952</v>
      </c>
      <c r="O375" s="1">
        <v>0</v>
      </c>
      <c r="Z375" s="1">
        <v>0</v>
      </c>
      <c r="AA375" s="1">
        <v>2</v>
      </c>
      <c r="AB375" s="1" t="s">
        <v>7953</v>
      </c>
      <c r="AC375" s="1">
        <v>0</v>
      </c>
      <c r="AE375" s="1">
        <v>0</v>
      </c>
      <c r="AG375" s="1">
        <v>0</v>
      </c>
      <c r="AI375" s="1">
        <v>106</v>
      </c>
      <c r="AJ375" s="1">
        <v>122</v>
      </c>
      <c r="DR375" s="1">
        <v>48</v>
      </c>
      <c r="DS375" s="1">
        <v>58</v>
      </c>
      <c r="HA375" s="1">
        <v>2</v>
      </c>
      <c r="HB375" s="1">
        <v>2</v>
      </c>
      <c r="HT375" s="1">
        <v>0</v>
      </c>
      <c r="HU375" s="1">
        <v>0</v>
      </c>
      <c r="IP375" s="1">
        <v>100</v>
      </c>
      <c r="IQ375" s="1">
        <v>100</v>
      </c>
      <c r="LX375" s="1">
        <v>86</v>
      </c>
      <c r="LY375" s="1">
        <v>77</v>
      </c>
      <c r="PG375" s="1">
        <v>18</v>
      </c>
      <c r="PH375" s="1">
        <v>18</v>
      </c>
      <c r="SP375" s="1">
        <v>95.8</v>
      </c>
      <c r="SQ375" s="1">
        <v>95.6</v>
      </c>
      <c r="VX375" s="1">
        <v>0</v>
      </c>
      <c r="VY375" s="1">
        <v>0</v>
      </c>
      <c r="WQ375" s="1">
        <v>0</v>
      </c>
      <c r="WR375" s="1">
        <v>0</v>
      </c>
      <c r="AGS375" s="1">
        <v>1</v>
      </c>
      <c r="AGT375" s="1">
        <v>0</v>
      </c>
      <c r="AGU375" s="1">
        <v>0</v>
      </c>
      <c r="AGV375" s="1">
        <v>1</v>
      </c>
      <c r="AGW375" s="1">
        <v>0</v>
      </c>
      <c r="AGX375" s="1">
        <v>0</v>
      </c>
      <c r="AGY375" s="1">
        <v>0</v>
      </c>
      <c r="AGZ375" s="1">
        <v>0</v>
      </c>
      <c r="AHA375" s="1">
        <v>0</v>
      </c>
      <c r="AHB375" s="1">
        <v>0</v>
      </c>
      <c r="AHC375" s="1">
        <v>1</v>
      </c>
      <c r="AHD375" s="1">
        <v>0</v>
      </c>
      <c r="AHE375" s="1">
        <v>0</v>
      </c>
      <c r="AHF375" s="1">
        <v>0</v>
      </c>
      <c r="AHH375" s="1">
        <v>0</v>
      </c>
      <c r="AHI375" s="1">
        <v>0</v>
      </c>
      <c r="AHK375" s="1">
        <v>0</v>
      </c>
      <c r="AHL375" s="1">
        <v>0</v>
      </c>
      <c r="AHM375" s="1">
        <v>0</v>
      </c>
      <c r="AHN375" s="1">
        <v>0</v>
      </c>
      <c r="AHO375" s="1">
        <v>0</v>
      </c>
      <c r="AHP375" s="1">
        <v>0</v>
      </c>
      <c r="AHQ375" s="1">
        <v>0</v>
      </c>
      <c r="AHR375" s="1">
        <v>0</v>
      </c>
      <c r="AIM375" s="1">
        <v>0</v>
      </c>
      <c r="AIN375" s="1">
        <v>0</v>
      </c>
      <c r="AIO375" s="1">
        <v>0</v>
      </c>
      <c r="AIR375" s="1">
        <v>0</v>
      </c>
      <c r="AIT375" s="3">
        <v>2</v>
      </c>
      <c r="AIX375" s="1">
        <v>74</v>
      </c>
      <c r="AIY375" s="1">
        <v>119</v>
      </c>
    </row>
    <row r="376" spans="1:939" s="1" customFormat="1">
      <c r="B376" s="1">
        <v>4</v>
      </c>
      <c r="C376" s="1">
        <v>0</v>
      </c>
      <c r="Z376" s="1">
        <v>0</v>
      </c>
      <c r="AA376" s="1">
        <v>1</v>
      </c>
      <c r="AB376" s="1" t="s">
        <v>7954</v>
      </c>
      <c r="AC376" s="1">
        <v>0</v>
      </c>
      <c r="AE376" s="1">
        <v>0</v>
      </c>
      <c r="AG376" s="1">
        <v>0</v>
      </c>
      <c r="AI376" s="1">
        <v>110</v>
      </c>
      <c r="DR376" s="1">
        <v>62</v>
      </c>
      <c r="HA376" s="1">
        <v>0</v>
      </c>
      <c r="HT376" s="1">
        <v>0</v>
      </c>
      <c r="IP376" s="1">
        <v>98</v>
      </c>
      <c r="LX376" s="1">
        <v>87</v>
      </c>
      <c r="PG376" s="1">
        <v>17</v>
      </c>
      <c r="WQ376" s="1">
        <v>0</v>
      </c>
      <c r="AGS376" s="1">
        <v>0</v>
      </c>
      <c r="AGT376" s="1">
        <v>0</v>
      </c>
      <c r="AGU376" s="1">
        <v>0</v>
      </c>
      <c r="AGV376" s="1">
        <v>0</v>
      </c>
      <c r="AGW376" s="1">
        <v>0</v>
      </c>
      <c r="AGX376" s="1">
        <v>0</v>
      </c>
      <c r="AGY376" s="1">
        <v>0</v>
      </c>
      <c r="AGZ376" s="1">
        <v>0</v>
      </c>
      <c r="AHA376" s="1">
        <v>0</v>
      </c>
      <c r="AHB376" s="1">
        <v>0</v>
      </c>
      <c r="AHC376" s="1">
        <v>1</v>
      </c>
      <c r="AHD376" s="1">
        <v>0</v>
      </c>
      <c r="AHE376" s="1">
        <v>0</v>
      </c>
      <c r="AHF376" s="1">
        <v>0</v>
      </c>
      <c r="AHH376" s="1">
        <v>0</v>
      </c>
      <c r="AHI376" s="1">
        <v>0</v>
      </c>
      <c r="AHK376" s="1">
        <v>0</v>
      </c>
      <c r="AHL376" s="1">
        <v>0</v>
      </c>
      <c r="AHM376" s="1">
        <v>0</v>
      </c>
      <c r="AHN376" s="1">
        <v>0</v>
      </c>
      <c r="AHO376" s="1">
        <v>0</v>
      </c>
      <c r="AHP376" s="1">
        <v>0</v>
      </c>
      <c r="AHQ376" s="1">
        <v>0</v>
      </c>
      <c r="AHR376" s="1">
        <v>0</v>
      </c>
      <c r="AIM376" s="1">
        <v>0</v>
      </c>
      <c r="AIN376" s="1">
        <v>0</v>
      </c>
      <c r="AIO376" s="1">
        <v>0</v>
      </c>
      <c r="AIR376" s="1">
        <v>0</v>
      </c>
      <c r="AIT376" s="3">
        <v>1</v>
      </c>
      <c r="AIX376" s="1">
        <v>29</v>
      </c>
    </row>
    <row r="377" spans="1:939" s="1" customFormat="1">
      <c r="B377" s="1">
        <v>5</v>
      </c>
      <c r="C377" s="1">
        <v>1</v>
      </c>
      <c r="D377" s="1" t="s">
        <v>7955</v>
      </c>
      <c r="O377" s="1">
        <v>0</v>
      </c>
      <c r="Z377" s="1">
        <v>0</v>
      </c>
      <c r="AA377" s="1">
        <v>1</v>
      </c>
      <c r="AB377" s="1" t="s">
        <v>7956</v>
      </c>
      <c r="AC377" s="1">
        <v>0</v>
      </c>
      <c r="AE377" s="1">
        <v>0</v>
      </c>
      <c r="AG377" s="1">
        <v>0</v>
      </c>
      <c r="AGS377" s="1">
        <v>0</v>
      </c>
      <c r="AGT377" s="1">
        <v>0</v>
      </c>
      <c r="AGU377" s="1">
        <v>0</v>
      </c>
      <c r="AGV377" s="1">
        <v>0</v>
      </c>
      <c r="AGW377" s="1">
        <v>0</v>
      </c>
      <c r="AGX377" s="1">
        <v>0</v>
      </c>
      <c r="AGY377" s="1">
        <v>0</v>
      </c>
      <c r="AGZ377" s="1">
        <v>0</v>
      </c>
      <c r="AHA377" s="1">
        <v>0</v>
      </c>
      <c r="AHB377" s="1">
        <v>0</v>
      </c>
      <c r="AHC377" s="1">
        <v>1</v>
      </c>
      <c r="AHD377" s="1">
        <v>0</v>
      </c>
      <c r="AHE377" s="1">
        <v>0</v>
      </c>
      <c r="AHF377" s="1">
        <v>0</v>
      </c>
      <c r="AHH377" s="1">
        <v>0</v>
      </c>
      <c r="AHI377" s="1">
        <v>0</v>
      </c>
      <c r="AHK377" s="1">
        <v>0</v>
      </c>
      <c r="AHL377" s="1">
        <v>0</v>
      </c>
      <c r="AHM377" s="1">
        <v>0</v>
      </c>
      <c r="AHN377" s="1">
        <v>0</v>
      </c>
      <c r="AHO377" s="1">
        <v>0</v>
      </c>
      <c r="AHP377" s="1">
        <v>0</v>
      </c>
      <c r="AHQ377" s="1">
        <v>0</v>
      </c>
      <c r="AHR377" s="1">
        <v>0</v>
      </c>
      <c r="AIM377" s="1">
        <v>0</v>
      </c>
      <c r="AIN377" s="1">
        <v>0</v>
      </c>
      <c r="AIO377" s="1">
        <v>0</v>
      </c>
      <c r="AIR377" s="1">
        <v>0</v>
      </c>
      <c r="AIT377" s="3">
        <v>0</v>
      </c>
    </row>
    <row r="378" spans="1:939" s="1" customFormat="1">
      <c r="B378" s="1">
        <v>6</v>
      </c>
      <c r="C378" s="1">
        <v>0</v>
      </c>
      <c r="Z378" s="1">
        <v>0</v>
      </c>
      <c r="AA378" s="1">
        <v>2</v>
      </c>
      <c r="AB378" s="1" t="s">
        <v>7957</v>
      </c>
      <c r="AC378" s="1">
        <v>0</v>
      </c>
      <c r="AE378" s="1">
        <v>0</v>
      </c>
      <c r="AG378" s="1">
        <v>0</v>
      </c>
      <c r="AI378" s="1">
        <v>150</v>
      </c>
      <c r="AJ378" s="1">
        <v>112</v>
      </c>
      <c r="DR378" s="1">
        <v>78</v>
      </c>
      <c r="DS378" s="1">
        <v>80</v>
      </c>
      <c r="HA378" s="1">
        <v>2</v>
      </c>
      <c r="HB378" s="1">
        <v>2</v>
      </c>
      <c r="HT378" s="1">
        <v>0</v>
      </c>
      <c r="HU378" s="1">
        <v>0</v>
      </c>
      <c r="IP378" s="1">
        <v>99</v>
      </c>
      <c r="IQ378" s="1">
        <v>97</v>
      </c>
      <c r="LX378" s="1">
        <v>74</v>
      </c>
      <c r="LY378" s="1">
        <v>76</v>
      </c>
      <c r="PG378" s="1">
        <v>16</v>
      </c>
      <c r="PH378" s="1">
        <v>16</v>
      </c>
      <c r="SP378" s="1">
        <v>95.8</v>
      </c>
      <c r="SQ378" s="1">
        <v>96.7</v>
      </c>
      <c r="VX378" s="1">
        <v>0</v>
      </c>
      <c r="VY378" s="1">
        <v>0</v>
      </c>
      <c r="WQ378" s="1">
        <v>0</v>
      </c>
      <c r="WR378" s="1">
        <v>0</v>
      </c>
      <c r="AGS378" s="1">
        <v>0</v>
      </c>
      <c r="AGT378" s="1">
        <v>0</v>
      </c>
      <c r="AGU378" s="1">
        <v>0</v>
      </c>
      <c r="AGV378" s="1">
        <v>0</v>
      </c>
      <c r="AGW378" s="1">
        <v>0</v>
      </c>
      <c r="AGX378" s="1">
        <v>0</v>
      </c>
      <c r="AGY378" s="1">
        <v>0</v>
      </c>
      <c r="AGZ378" s="1">
        <v>0</v>
      </c>
      <c r="AHA378" s="1">
        <v>0</v>
      </c>
      <c r="AHB378" s="1">
        <v>0</v>
      </c>
      <c r="AHC378" s="1">
        <v>1</v>
      </c>
      <c r="AHD378" s="1">
        <v>0</v>
      </c>
      <c r="AHE378" s="1">
        <v>0</v>
      </c>
      <c r="AHF378" s="1">
        <v>0</v>
      </c>
      <c r="AHH378" s="1">
        <v>0</v>
      </c>
      <c r="AHI378" s="1">
        <v>0</v>
      </c>
      <c r="AHK378" s="1">
        <v>0</v>
      </c>
      <c r="AHL378" s="1">
        <v>0</v>
      </c>
      <c r="AHM378" s="1">
        <v>0</v>
      </c>
      <c r="AHN378" s="1">
        <v>0</v>
      </c>
      <c r="AHO378" s="1">
        <v>0</v>
      </c>
      <c r="AHP378" s="1">
        <v>0</v>
      </c>
      <c r="AHQ378" s="1">
        <v>0</v>
      </c>
      <c r="AHR378" s="1">
        <v>0</v>
      </c>
      <c r="AIM378" s="1">
        <v>0</v>
      </c>
      <c r="AIN378" s="1">
        <v>0</v>
      </c>
      <c r="AIO378" s="1">
        <v>0</v>
      </c>
      <c r="AIR378" s="1">
        <v>0</v>
      </c>
      <c r="AIT378" s="3">
        <v>2</v>
      </c>
      <c r="AIX378" s="1">
        <v>53</v>
      </c>
      <c r="AIY378" s="1">
        <v>55</v>
      </c>
    </row>
    <row r="379" spans="1:939" s="18" customFormat="1">
      <c r="B379" s="18">
        <v>7</v>
      </c>
      <c r="C379" s="18">
        <v>0</v>
      </c>
      <c r="Z379" s="18">
        <v>0</v>
      </c>
      <c r="AA379" s="18">
        <v>2</v>
      </c>
      <c r="AB379" s="18" t="s">
        <v>7958</v>
      </c>
      <c r="AC379" s="18">
        <v>0</v>
      </c>
      <c r="AE379" s="18">
        <v>1</v>
      </c>
      <c r="AF379" s="18">
        <v>0</v>
      </c>
      <c r="AG379" s="18">
        <v>0</v>
      </c>
      <c r="AI379" s="18">
        <v>142</v>
      </c>
      <c r="AJ379" s="18">
        <v>140</v>
      </c>
      <c r="DR379" s="18">
        <v>70</v>
      </c>
      <c r="DS379" s="18">
        <v>90</v>
      </c>
      <c r="HA379" s="18">
        <v>2</v>
      </c>
      <c r="HB379" s="18">
        <v>2</v>
      </c>
      <c r="HT379" s="18">
        <v>0</v>
      </c>
      <c r="HU379" s="18">
        <v>0</v>
      </c>
      <c r="IP379" s="18">
        <v>99</v>
      </c>
      <c r="IQ379" s="18">
        <v>98</v>
      </c>
      <c r="LX379" s="18">
        <v>82</v>
      </c>
      <c r="LY379" s="18">
        <v>70</v>
      </c>
      <c r="PG379" s="18">
        <v>18</v>
      </c>
      <c r="PH379" s="18">
        <v>18</v>
      </c>
      <c r="SP379" s="18">
        <v>95.3</v>
      </c>
      <c r="SQ379" s="18">
        <v>96.2</v>
      </c>
      <c r="VX379" s="18">
        <v>0</v>
      </c>
      <c r="VY379" s="18">
        <v>0</v>
      </c>
      <c r="WQ379" s="18">
        <v>0</v>
      </c>
      <c r="AAY379" s="18">
        <v>22</v>
      </c>
      <c r="ABB379" s="18">
        <v>11.3</v>
      </c>
      <c r="ABE379" s="18">
        <v>35</v>
      </c>
      <c r="ABH379" s="18">
        <v>1.1000000000000001</v>
      </c>
      <c r="ABM379" s="18">
        <v>11.06</v>
      </c>
      <c r="ABO379" s="18">
        <v>323</v>
      </c>
      <c r="ABU379" s="18">
        <v>139</v>
      </c>
      <c r="ABX379" s="18">
        <v>4.9000000000000004</v>
      </c>
      <c r="ACA379" s="18">
        <v>103</v>
      </c>
      <c r="ACD379" s="18">
        <v>9.1</v>
      </c>
      <c r="ACG379" s="18">
        <v>97</v>
      </c>
      <c r="ACQ379" s="18">
        <v>16</v>
      </c>
      <c r="ACT379" s="18">
        <v>0.89</v>
      </c>
      <c r="ACW379" s="18">
        <v>14</v>
      </c>
      <c r="AEK379" s="18">
        <v>35.1</v>
      </c>
      <c r="AGS379" s="18">
        <v>0</v>
      </c>
      <c r="AGT379" s="18">
        <v>0</v>
      </c>
      <c r="AGU379" s="18">
        <v>0</v>
      </c>
      <c r="AGV379" s="18">
        <v>0</v>
      </c>
      <c r="AGW379" s="18">
        <v>0</v>
      </c>
      <c r="AGX379" s="18">
        <v>0</v>
      </c>
      <c r="AGY379" s="18">
        <v>0</v>
      </c>
      <c r="AGZ379" s="18">
        <v>5</v>
      </c>
      <c r="AHA379" s="18">
        <v>0</v>
      </c>
      <c r="AHB379" s="18">
        <v>0</v>
      </c>
      <c r="AHC379" s="18">
        <v>1</v>
      </c>
      <c r="AHD379" s="18">
        <v>0</v>
      </c>
      <c r="AHE379" s="18">
        <v>0</v>
      </c>
      <c r="AHF379" s="18">
        <v>0</v>
      </c>
      <c r="AHH379" s="18">
        <v>0</v>
      </c>
      <c r="AHI379" s="18">
        <v>0</v>
      </c>
      <c r="AHK379" s="18">
        <v>0</v>
      </c>
      <c r="AHL379" s="18">
        <v>0</v>
      </c>
      <c r="AHM379" s="18">
        <v>0</v>
      </c>
      <c r="AHN379" s="18">
        <v>0</v>
      </c>
      <c r="AHO379" s="18">
        <v>0</v>
      </c>
      <c r="AHP379" s="18">
        <v>0</v>
      </c>
      <c r="AHQ379" s="18">
        <v>0</v>
      </c>
      <c r="AHR379" s="18">
        <v>0</v>
      </c>
      <c r="AIM379" s="18">
        <v>0</v>
      </c>
      <c r="AIN379" s="18">
        <v>0</v>
      </c>
      <c r="AIO379" s="18">
        <v>0</v>
      </c>
      <c r="AIR379" s="18">
        <v>0</v>
      </c>
      <c r="AIT379" s="79">
        <v>2</v>
      </c>
      <c r="AIX379" s="18">
        <v>34</v>
      </c>
      <c r="AIY379" s="18">
        <v>39</v>
      </c>
    </row>
    <row r="380" spans="1:939" s="93" customFormat="1">
      <c r="A380" s="93">
        <v>81</v>
      </c>
      <c r="B380" s="93">
        <v>1</v>
      </c>
      <c r="C380" s="93">
        <v>1</v>
      </c>
      <c r="D380" s="93" t="s">
        <v>5913</v>
      </c>
      <c r="O380" s="93">
        <v>1</v>
      </c>
      <c r="Z380" s="93">
        <v>0</v>
      </c>
      <c r="AA380" s="93">
        <v>1</v>
      </c>
      <c r="AB380" s="93" t="s">
        <v>8182</v>
      </c>
      <c r="AC380" s="93">
        <v>1</v>
      </c>
      <c r="AD380" s="93">
        <v>0</v>
      </c>
      <c r="AE380" s="93">
        <v>0</v>
      </c>
      <c r="AG380" s="93">
        <v>0</v>
      </c>
      <c r="AI380" s="93">
        <v>160</v>
      </c>
      <c r="DR380" s="93">
        <v>78</v>
      </c>
      <c r="HA380" s="93">
        <v>2</v>
      </c>
      <c r="HT380" s="93">
        <v>0</v>
      </c>
      <c r="IP380" s="93">
        <v>97</v>
      </c>
      <c r="LX380" s="93">
        <v>63</v>
      </c>
      <c r="PG380" s="93">
        <v>30</v>
      </c>
      <c r="SP380" s="93">
        <v>96.2</v>
      </c>
      <c r="VX380" s="93">
        <v>0</v>
      </c>
      <c r="WQ380" s="93">
        <v>0</v>
      </c>
      <c r="ZY380" s="93">
        <v>181</v>
      </c>
      <c r="ADP380" s="93">
        <v>21</v>
      </c>
      <c r="AGS380" s="93">
        <v>0</v>
      </c>
      <c r="AGT380" s="93">
        <v>0</v>
      </c>
      <c r="AGU380" s="93">
        <v>0</v>
      </c>
      <c r="AGV380" s="93">
        <v>0</v>
      </c>
      <c r="AGW380" s="93">
        <v>0</v>
      </c>
      <c r="AGX380" s="93">
        <v>0</v>
      </c>
      <c r="AGY380" s="93">
        <v>0</v>
      </c>
      <c r="AGZ380" s="93">
        <v>0</v>
      </c>
      <c r="AHA380" s="93">
        <v>0</v>
      </c>
      <c r="AHB380" s="93">
        <v>0</v>
      </c>
      <c r="AHC380" s="93">
        <v>1</v>
      </c>
      <c r="AHD380" s="93">
        <v>0</v>
      </c>
      <c r="AHE380" s="93">
        <v>0</v>
      </c>
      <c r="AHF380" s="93">
        <v>0</v>
      </c>
      <c r="AHH380" s="93">
        <v>0</v>
      </c>
      <c r="AHI380" s="93">
        <v>0</v>
      </c>
      <c r="AHK380" s="93">
        <v>0</v>
      </c>
      <c r="AHL380" s="93">
        <v>0</v>
      </c>
      <c r="AHM380" s="93">
        <v>0</v>
      </c>
      <c r="AHN380" s="93">
        <v>0</v>
      </c>
      <c r="AHO380" s="93">
        <v>0</v>
      </c>
      <c r="AHP380" s="93">
        <v>0</v>
      </c>
      <c r="AHQ380" s="93">
        <v>0</v>
      </c>
      <c r="AHR380" s="93">
        <v>0</v>
      </c>
      <c r="AIM380" s="93">
        <v>0</v>
      </c>
      <c r="AIN380" s="93">
        <v>0</v>
      </c>
      <c r="AIO380" s="93">
        <v>0</v>
      </c>
      <c r="AIP380" s="93">
        <v>1</v>
      </c>
      <c r="AIQ380" s="93">
        <v>1</v>
      </c>
      <c r="AIR380" s="93">
        <v>1</v>
      </c>
      <c r="AIS380" s="93">
        <v>1</v>
      </c>
      <c r="AIT380" s="94">
        <v>1</v>
      </c>
      <c r="AIV380" s="93">
        <v>0</v>
      </c>
      <c r="AIW380" s="93">
        <v>0</v>
      </c>
      <c r="AIX380" s="93">
        <v>57</v>
      </c>
    </row>
    <row r="381" spans="1:939" s="1" customFormat="1">
      <c r="B381" s="1">
        <v>2</v>
      </c>
      <c r="C381" s="1">
        <v>1</v>
      </c>
      <c r="D381" s="1" t="s">
        <v>7525</v>
      </c>
      <c r="E381" s="1" t="s">
        <v>6191</v>
      </c>
      <c r="F381" s="1" t="s">
        <v>5987</v>
      </c>
      <c r="O381" s="1">
        <v>1</v>
      </c>
      <c r="P381" s="1">
        <v>1</v>
      </c>
      <c r="Q381" s="1">
        <v>1</v>
      </c>
      <c r="Z381" s="1">
        <v>0</v>
      </c>
      <c r="AA381" s="1">
        <v>1</v>
      </c>
      <c r="AB381" s="1" t="s">
        <v>8183</v>
      </c>
      <c r="AC381" s="1">
        <v>0</v>
      </c>
      <c r="AE381" s="1">
        <v>0</v>
      </c>
      <c r="AG381" s="1">
        <v>0</v>
      </c>
      <c r="AI381" s="1">
        <v>130</v>
      </c>
      <c r="AK381" s="1">
        <v>140</v>
      </c>
      <c r="DR381" s="1">
        <v>84</v>
      </c>
      <c r="DT381" s="1">
        <v>90</v>
      </c>
      <c r="HA381" s="1">
        <v>2</v>
      </c>
      <c r="HC381" s="1">
        <v>2</v>
      </c>
      <c r="HT381" s="1">
        <v>0</v>
      </c>
      <c r="HV381" s="1">
        <v>0</v>
      </c>
      <c r="IP381" s="1">
        <v>97</v>
      </c>
      <c r="IR381" s="1">
        <v>99</v>
      </c>
      <c r="LX381" s="1">
        <v>82</v>
      </c>
      <c r="LZ381" s="1">
        <v>98</v>
      </c>
      <c r="PG381" s="1">
        <v>28</v>
      </c>
      <c r="PH381" s="1">
        <v>26</v>
      </c>
      <c r="PI381" s="1">
        <v>28</v>
      </c>
      <c r="SP381" s="1">
        <v>96.3</v>
      </c>
      <c r="SR381" s="1">
        <v>95.2</v>
      </c>
      <c r="VX381" s="1">
        <v>0</v>
      </c>
      <c r="VZ381" s="1">
        <v>0</v>
      </c>
      <c r="WQ381" s="1">
        <v>0</v>
      </c>
      <c r="WS381" s="1">
        <v>0</v>
      </c>
      <c r="ZY381" s="1">
        <v>182</v>
      </c>
      <c r="ZZ381" s="1">
        <v>182.2</v>
      </c>
      <c r="AAY381" s="1">
        <v>26</v>
      </c>
      <c r="AAZ381" s="1">
        <v>28</v>
      </c>
      <c r="ABB381" s="1">
        <v>14.6</v>
      </c>
      <c r="ABC381" s="1">
        <v>14.3</v>
      </c>
      <c r="ABE381" s="1">
        <v>43</v>
      </c>
      <c r="ABF381" s="1">
        <v>42</v>
      </c>
      <c r="ABU381" s="1">
        <v>139</v>
      </c>
      <c r="ABV381" s="1">
        <v>139</v>
      </c>
      <c r="ABX381" s="1">
        <v>3.6</v>
      </c>
      <c r="ABY381" s="1">
        <v>3.7</v>
      </c>
      <c r="ACA381" s="1">
        <v>100</v>
      </c>
      <c r="ACB381" s="1">
        <v>100</v>
      </c>
      <c r="ACD381" s="1">
        <v>1.1200000000000001</v>
      </c>
      <c r="ACE381" s="1">
        <v>1.1399999999999999</v>
      </c>
      <c r="ACG381" s="1">
        <v>164</v>
      </c>
      <c r="ACH381" s="1">
        <v>103</v>
      </c>
      <c r="ACQ381" s="1">
        <v>22</v>
      </c>
      <c r="ACR381" s="1">
        <v>25</v>
      </c>
      <c r="ACT381" s="1">
        <v>1.2</v>
      </c>
      <c r="ACU381" s="1">
        <v>1.3</v>
      </c>
      <c r="ACW381" s="1">
        <v>17</v>
      </c>
      <c r="ACX381" s="1">
        <v>16</v>
      </c>
      <c r="AGS381" s="1">
        <v>1</v>
      </c>
      <c r="AGT381" s="1">
        <v>0</v>
      </c>
      <c r="AGU381" s="1">
        <v>1</v>
      </c>
      <c r="AGV381" s="1">
        <v>0</v>
      </c>
      <c r="AGW381" s="1">
        <v>0</v>
      </c>
      <c r="AGX381" s="1">
        <v>0</v>
      </c>
      <c r="AGY381" s="1">
        <v>0</v>
      </c>
      <c r="AGZ381" s="1">
        <v>2</v>
      </c>
      <c r="AHA381" s="1">
        <v>0</v>
      </c>
      <c r="AHB381" s="1">
        <v>0</v>
      </c>
      <c r="AHC381" s="1">
        <v>1</v>
      </c>
      <c r="AHD381" s="1">
        <v>0</v>
      </c>
      <c r="AHE381" s="1">
        <v>0</v>
      </c>
      <c r="AHF381" s="1">
        <v>0</v>
      </c>
      <c r="AHH381" s="1">
        <v>0</v>
      </c>
      <c r="AHI381" s="1">
        <v>0</v>
      </c>
      <c r="AHK381" s="1">
        <v>0</v>
      </c>
      <c r="AHL381" s="1">
        <v>0</v>
      </c>
      <c r="AHM381" s="1">
        <v>0</v>
      </c>
      <c r="AHN381" s="1">
        <v>0</v>
      </c>
      <c r="AHO381" s="1">
        <v>0</v>
      </c>
      <c r="AHP381" s="1">
        <v>0</v>
      </c>
      <c r="AHQ381" s="1">
        <v>0</v>
      </c>
      <c r="AHR381" s="1">
        <v>1</v>
      </c>
      <c r="AIM381" s="1">
        <v>0</v>
      </c>
      <c r="AIN381" s="1">
        <v>0</v>
      </c>
      <c r="AIO381" s="1">
        <v>0</v>
      </c>
      <c r="AIT381" s="3">
        <v>2</v>
      </c>
      <c r="AIV381" s="1">
        <v>0</v>
      </c>
      <c r="AIW381" s="1">
        <v>0</v>
      </c>
      <c r="AIX381" s="1">
        <v>54</v>
      </c>
      <c r="AIY381" s="1">
        <v>55</v>
      </c>
    </row>
    <row r="382" spans="1:939" s="1" customFormat="1">
      <c r="B382" s="1">
        <v>3</v>
      </c>
      <c r="C382" s="1">
        <v>1</v>
      </c>
      <c r="D382" s="1" t="s">
        <v>8184</v>
      </c>
      <c r="O382" s="1">
        <v>1</v>
      </c>
      <c r="Z382" s="1">
        <v>0</v>
      </c>
      <c r="AA382" s="1">
        <v>2</v>
      </c>
      <c r="AB382" s="1" t="s">
        <v>8185</v>
      </c>
      <c r="AC382" s="1">
        <v>5</v>
      </c>
      <c r="AD382" s="1">
        <v>1</v>
      </c>
      <c r="AE382" s="1">
        <v>0</v>
      </c>
      <c r="AG382" s="1">
        <v>0</v>
      </c>
      <c r="AI382" s="1">
        <v>150</v>
      </c>
      <c r="AJ382" s="1">
        <v>148</v>
      </c>
      <c r="AK382" s="1">
        <v>152</v>
      </c>
      <c r="AL382" s="1">
        <v>190</v>
      </c>
      <c r="AM382" s="1">
        <v>159</v>
      </c>
      <c r="DR382" s="1">
        <v>100</v>
      </c>
      <c r="DS382" s="1">
        <v>100</v>
      </c>
      <c r="DT382" s="1">
        <v>100</v>
      </c>
      <c r="DU382" s="1">
        <v>110</v>
      </c>
      <c r="DV382" s="1">
        <v>129</v>
      </c>
      <c r="HA382" s="1">
        <v>2</v>
      </c>
      <c r="HB382" s="1">
        <v>0</v>
      </c>
      <c r="HC382" s="1">
        <v>2</v>
      </c>
      <c r="HT382" s="1">
        <v>0</v>
      </c>
      <c r="HU382" s="1">
        <v>0</v>
      </c>
      <c r="HV382" s="1">
        <v>0</v>
      </c>
      <c r="HW382" s="1">
        <v>1</v>
      </c>
      <c r="HX382" s="1">
        <v>1</v>
      </c>
      <c r="IP382" s="1">
        <v>98</v>
      </c>
      <c r="IR382" s="1">
        <v>97</v>
      </c>
      <c r="IS382" s="1">
        <v>98</v>
      </c>
      <c r="IT382" s="1">
        <v>94</v>
      </c>
      <c r="LX382" s="1">
        <v>76</v>
      </c>
      <c r="LZ382" s="1">
        <v>80</v>
      </c>
      <c r="MA382" s="1">
        <v>70</v>
      </c>
      <c r="MB382" s="1">
        <v>87</v>
      </c>
      <c r="PG382" s="1">
        <v>32</v>
      </c>
      <c r="PH382" s="1">
        <v>25</v>
      </c>
      <c r="PI382" s="1">
        <v>26</v>
      </c>
      <c r="SP382" s="1">
        <v>96.7</v>
      </c>
      <c r="SR382" s="1">
        <v>96.5</v>
      </c>
      <c r="VX382" s="1">
        <v>0</v>
      </c>
      <c r="VZ382" s="1">
        <v>0</v>
      </c>
      <c r="WQ382" s="1">
        <v>0</v>
      </c>
      <c r="WS382" s="1">
        <v>0</v>
      </c>
      <c r="WT382" s="1">
        <v>0</v>
      </c>
      <c r="ZY382" s="1">
        <v>180.2</v>
      </c>
      <c r="ZZ382" s="1">
        <v>179.2</v>
      </c>
      <c r="AAY382" s="1">
        <v>26</v>
      </c>
      <c r="ABB382" s="1">
        <v>15</v>
      </c>
      <c r="ABE382" s="1">
        <v>44</v>
      </c>
      <c r="ABU382" s="1">
        <v>138</v>
      </c>
      <c r="ABX382" s="1">
        <v>4.3</v>
      </c>
      <c r="ACA382" s="1">
        <v>102</v>
      </c>
      <c r="ACD382" s="1">
        <v>1.1000000000000001</v>
      </c>
      <c r="ACG382" s="1">
        <v>129</v>
      </c>
      <c r="ACQ382" s="1">
        <v>23</v>
      </c>
      <c r="ACT382" s="1">
        <v>1.2</v>
      </c>
      <c r="ACW382" s="1">
        <v>16</v>
      </c>
      <c r="AGS382" s="1">
        <v>2</v>
      </c>
      <c r="AGT382" s="1">
        <v>0</v>
      </c>
      <c r="AGU382" s="1">
        <v>1</v>
      </c>
      <c r="AGV382" s="1">
        <v>0</v>
      </c>
      <c r="AGW382" s="1">
        <v>0</v>
      </c>
      <c r="AGX382" s="1">
        <v>0</v>
      </c>
      <c r="AGY382" s="1">
        <v>0</v>
      </c>
      <c r="AGZ382" s="1">
        <v>1</v>
      </c>
      <c r="AHA382" s="1">
        <v>0</v>
      </c>
      <c r="AHB382" s="1">
        <v>0</v>
      </c>
      <c r="AHC382" s="1">
        <v>1</v>
      </c>
      <c r="AHD382" s="1">
        <v>0</v>
      </c>
      <c r="AHE382" s="1">
        <v>0</v>
      </c>
      <c r="AHF382" s="1">
        <v>0</v>
      </c>
      <c r="AHH382" s="1">
        <v>0</v>
      </c>
      <c r="AHI382" s="1">
        <v>0</v>
      </c>
      <c r="AHK382" s="1">
        <v>0</v>
      </c>
      <c r="AHL382" s="1">
        <v>0</v>
      </c>
      <c r="AHM382" s="1">
        <v>0</v>
      </c>
      <c r="AHN382" s="1">
        <v>0</v>
      </c>
      <c r="AHO382" s="1">
        <v>0</v>
      </c>
      <c r="AHP382" s="1">
        <v>0</v>
      </c>
      <c r="AHQ382" s="1">
        <v>0</v>
      </c>
      <c r="AHR382" s="1">
        <v>1</v>
      </c>
      <c r="AIM382" s="1">
        <v>0</v>
      </c>
      <c r="AIN382" s="1">
        <v>0</v>
      </c>
      <c r="AIO382" s="1">
        <v>0</v>
      </c>
      <c r="AIT382" s="3">
        <v>2</v>
      </c>
      <c r="AIV382" s="1">
        <v>0</v>
      </c>
      <c r="AIW382" s="1">
        <v>0</v>
      </c>
      <c r="AIX382" s="1">
        <v>44</v>
      </c>
      <c r="AIY382" s="1">
        <v>46</v>
      </c>
    </row>
    <row r="383" spans="1:939" s="1" customFormat="1">
      <c r="B383" s="1">
        <v>4</v>
      </c>
      <c r="C383" s="1">
        <v>1</v>
      </c>
      <c r="D383" s="1" t="s">
        <v>8186</v>
      </c>
      <c r="O383" s="1">
        <v>1</v>
      </c>
      <c r="Z383" s="1">
        <v>0</v>
      </c>
      <c r="AA383" s="1">
        <v>2</v>
      </c>
      <c r="AB383" s="1" t="s">
        <v>8187</v>
      </c>
      <c r="AC383" s="1">
        <v>1</v>
      </c>
      <c r="AD383" s="1">
        <v>0</v>
      </c>
      <c r="AE383" s="1">
        <v>0</v>
      </c>
      <c r="AG383" s="1">
        <v>0</v>
      </c>
      <c r="AI383" s="1">
        <v>175</v>
      </c>
      <c r="AJ383" s="1">
        <v>140</v>
      </c>
      <c r="AK383" s="1">
        <v>100</v>
      </c>
      <c r="AL383" s="1">
        <v>101</v>
      </c>
      <c r="AM383" s="1">
        <v>127</v>
      </c>
      <c r="AN383" s="1">
        <v>122</v>
      </c>
      <c r="AO383" s="1">
        <v>138</v>
      </c>
      <c r="DR383" s="1">
        <v>130</v>
      </c>
      <c r="DS383" s="1">
        <v>70</v>
      </c>
      <c r="DT383" s="1">
        <v>80</v>
      </c>
      <c r="DU383" s="1">
        <v>83</v>
      </c>
      <c r="DV383" s="1">
        <v>80</v>
      </c>
      <c r="DW383" s="1">
        <v>80</v>
      </c>
      <c r="DX383" s="1">
        <v>80</v>
      </c>
      <c r="HB383" s="1">
        <v>0</v>
      </c>
      <c r="HC383" s="1">
        <v>2</v>
      </c>
      <c r="HD383" s="1">
        <v>0</v>
      </c>
      <c r="HE383" s="1">
        <v>2</v>
      </c>
      <c r="HF383" s="1">
        <v>2</v>
      </c>
      <c r="HG383" s="1">
        <v>0</v>
      </c>
      <c r="HW383" s="1">
        <v>1</v>
      </c>
      <c r="HX383" s="1">
        <v>0</v>
      </c>
      <c r="HY383" s="1">
        <v>0</v>
      </c>
      <c r="HZ383" s="1">
        <v>1</v>
      </c>
      <c r="IA383" s="1">
        <v>1</v>
      </c>
      <c r="IB383" s="1">
        <v>0</v>
      </c>
      <c r="IC383" s="1">
        <v>0</v>
      </c>
      <c r="IP383" s="1">
        <v>99</v>
      </c>
      <c r="IQ383" s="1">
        <v>99</v>
      </c>
      <c r="IU383" s="1">
        <v>98</v>
      </c>
      <c r="LX383" s="1">
        <v>92</v>
      </c>
      <c r="LY383" s="1">
        <v>91</v>
      </c>
      <c r="MC383" s="1">
        <v>88</v>
      </c>
      <c r="PH383" s="1">
        <v>17</v>
      </c>
      <c r="PL383" s="1">
        <v>18</v>
      </c>
      <c r="SQ383" s="1">
        <v>97</v>
      </c>
      <c r="SU383" s="1">
        <v>97.6</v>
      </c>
      <c r="VY383" s="1">
        <v>0</v>
      </c>
      <c r="WC383" s="1">
        <v>0</v>
      </c>
      <c r="WR383" s="1">
        <v>0</v>
      </c>
      <c r="WV383" s="1">
        <v>0</v>
      </c>
      <c r="ZY383" s="1">
        <v>174.8</v>
      </c>
      <c r="ZZ383" s="1">
        <v>175.2</v>
      </c>
      <c r="AAY383" s="1">
        <v>28</v>
      </c>
      <c r="ABU383" s="1">
        <v>139</v>
      </c>
      <c r="ABX383" s="1">
        <v>4.2</v>
      </c>
      <c r="ACA383" s="1">
        <v>96</v>
      </c>
      <c r="ACD383" s="1">
        <v>10.1</v>
      </c>
      <c r="ACG383" s="1">
        <v>131</v>
      </c>
      <c r="ACQ383" s="1">
        <v>19</v>
      </c>
      <c r="ACT383" s="1">
        <v>1.31</v>
      </c>
      <c r="ACW383" s="1">
        <v>15</v>
      </c>
      <c r="ADR383" s="1">
        <v>1.4</v>
      </c>
      <c r="AGS383" s="1">
        <v>0</v>
      </c>
      <c r="AGT383" s="1">
        <v>0</v>
      </c>
      <c r="AGU383" s="1">
        <v>0</v>
      </c>
      <c r="AGV383" s="1">
        <v>0</v>
      </c>
      <c r="AGW383" s="1">
        <v>0</v>
      </c>
      <c r="AGX383" s="1">
        <v>0</v>
      </c>
      <c r="AGY383" s="1">
        <v>0</v>
      </c>
      <c r="AGZ383" s="1">
        <v>1</v>
      </c>
      <c r="AHA383" s="1">
        <v>0</v>
      </c>
      <c r="AHB383" s="1">
        <v>0</v>
      </c>
      <c r="AHC383" s="1">
        <v>1</v>
      </c>
      <c r="AHD383" s="1">
        <v>0</v>
      </c>
      <c r="AHE383" s="1">
        <v>0</v>
      </c>
      <c r="AHF383" s="1">
        <v>0</v>
      </c>
      <c r="AHH383" s="1">
        <v>0</v>
      </c>
      <c r="AHI383" s="1">
        <v>0</v>
      </c>
      <c r="AHK383" s="1">
        <v>0</v>
      </c>
      <c r="AHL383" s="1">
        <v>0</v>
      </c>
      <c r="AHM383" s="1">
        <v>0</v>
      </c>
      <c r="AHN383" s="1">
        <v>0</v>
      </c>
      <c r="AHO383" s="1">
        <v>0</v>
      </c>
      <c r="AHP383" s="1">
        <v>0</v>
      </c>
      <c r="AHQ383" s="1">
        <v>0</v>
      </c>
      <c r="AHR383" s="1">
        <v>0</v>
      </c>
      <c r="AIM383" s="1">
        <v>0</v>
      </c>
      <c r="AIN383" s="1">
        <v>0</v>
      </c>
      <c r="AIO383" s="1">
        <v>0</v>
      </c>
      <c r="AIT383" s="3">
        <v>2</v>
      </c>
      <c r="AIV383" s="1">
        <v>0</v>
      </c>
      <c r="AIW383" s="1">
        <v>0</v>
      </c>
      <c r="AIX383" s="1">
        <v>33</v>
      </c>
      <c r="AIY383" s="1">
        <v>66</v>
      </c>
    </row>
    <row r="384" spans="1:939" s="1" customFormat="1">
      <c r="B384" s="1">
        <v>5</v>
      </c>
      <c r="C384" s="1">
        <v>1</v>
      </c>
      <c r="D384" s="1" t="s">
        <v>5913</v>
      </c>
      <c r="O384" s="1">
        <v>1</v>
      </c>
      <c r="Z384" s="1">
        <v>0</v>
      </c>
      <c r="AA384" s="1">
        <v>2</v>
      </c>
      <c r="AB384" s="1" t="s">
        <v>8188</v>
      </c>
      <c r="AE384" s="1">
        <v>0</v>
      </c>
      <c r="AG384" s="1">
        <v>0</v>
      </c>
      <c r="AI384" s="1">
        <v>122</v>
      </c>
      <c r="AJ384" s="1">
        <v>132</v>
      </c>
      <c r="DR384" s="1">
        <v>80</v>
      </c>
      <c r="DS384" s="1">
        <v>82</v>
      </c>
      <c r="HA384" s="1">
        <v>2</v>
      </c>
      <c r="HB384" s="1">
        <v>2</v>
      </c>
      <c r="HT384" s="1">
        <v>0</v>
      </c>
      <c r="HU384" s="1">
        <v>0</v>
      </c>
      <c r="IP384" s="1">
        <v>97</v>
      </c>
      <c r="IQ384" s="1">
        <v>97</v>
      </c>
      <c r="LX384" s="1">
        <v>83</v>
      </c>
      <c r="LY384" s="1">
        <v>79</v>
      </c>
      <c r="PG384" s="1">
        <v>22.5</v>
      </c>
      <c r="PH384" s="1">
        <v>18</v>
      </c>
      <c r="SP384" s="1">
        <v>98</v>
      </c>
      <c r="SQ384" s="1">
        <v>96.9</v>
      </c>
      <c r="VX384" s="1">
        <v>0</v>
      </c>
      <c r="VY384" s="1">
        <v>0</v>
      </c>
      <c r="WQ384" s="1">
        <v>0</v>
      </c>
      <c r="WR384" s="1">
        <v>0</v>
      </c>
      <c r="ZY384" s="1">
        <v>172.6</v>
      </c>
      <c r="ZZ384" s="1">
        <v>173</v>
      </c>
      <c r="AAY384" s="1">
        <v>29</v>
      </c>
      <c r="ABB384" s="1">
        <v>15.6</v>
      </c>
      <c r="ABE384" s="1">
        <v>46</v>
      </c>
      <c r="ABU384" s="1">
        <v>139</v>
      </c>
      <c r="ABX384" s="1">
        <v>3.5</v>
      </c>
      <c r="ACA384" s="1">
        <v>102</v>
      </c>
      <c r="ACD384" s="1">
        <v>1.04</v>
      </c>
      <c r="ACG384" s="1">
        <v>156</v>
      </c>
      <c r="ACQ384" s="1">
        <v>21</v>
      </c>
      <c r="ACT384" s="1">
        <v>1.3</v>
      </c>
      <c r="ACW384" s="1">
        <v>13</v>
      </c>
      <c r="AGS384" s="1">
        <v>0</v>
      </c>
      <c r="AGT384" s="1">
        <v>0</v>
      </c>
      <c r="AGU384" s="1">
        <v>0</v>
      </c>
      <c r="AGV384" s="1">
        <v>0</v>
      </c>
      <c r="AGW384" s="1">
        <v>0</v>
      </c>
      <c r="AGX384" s="1">
        <v>0</v>
      </c>
      <c r="AGY384" s="1">
        <v>0</v>
      </c>
      <c r="AGZ384" s="1">
        <v>1</v>
      </c>
      <c r="AHA384" s="1">
        <v>0</v>
      </c>
      <c r="AHB384" s="1">
        <v>0</v>
      </c>
      <c r="AHC384" s="1">
        <v>1</v>
      </c>
      <c r="AHD384" s="1">
        <v>0</v>
      </c>
      <c r="AHE384" s="1">
        <v>0</v>
      </c>
      <c r="AHF384" s="1">
        <v>0</v>
      </c>
      <c r="AHH384" s="1">
        <v>0</v>
      </c>
      <c r="AHI384" s="1">
        <v>0</v>
      </c>
      <c r="AHK384" s="1">
        <v>0</v>
      </c>
      <c r="AHL384" s="1">
        <v>0</v>
      </c>
      <c r="AHM384" s="1">
        <v>0</v>
      </c>
      <c r="AHN384" s="1">
        <v>0</v>
      </c>
      <c r="AHO384" s="1">
        <v>0</v>
      </c>
      <c r="AHP384" s="1">
        <v>0</v>
      </c>
      <c r="AHQ384" s="1">
        <v>0</v>
      </c>
      <c r="AHR384" s="1">
        <v>0</v>
      </c>
      <c r="AIM384" s="1">
        <v>0</v>
      </c>
      <c r="AIN384" s="1">
        <v>0</v>
      </c>
      <c r="AIO384" s="1">
        <v>0</v>
      </c>
      <c r="AIT384" s="3">
        <v>2</v>
      </c>
      <c r="AIV384" s="1">
        <v>0</v>
      </c>
      <c r="AIW384" s="1">
        <v>0</v>
      </c>
      <c r="AIX384" s="1">
        <v>59</v>
      </c>
      <c r="AIY384" s="1">
        <v>31</v>
      </c>
    </row>
    <row r="385" spans="1:939" s="18" customFormat="1">
      <c r="B385" s="18">
        <v>6</v>
      </c>
      <c r="C385" s="18">
        <v>1</v>
      </c>
      <c r="D385" s="18" t="s">
        <v>6367</v>
      </c>
      <c r="O385" s="18">
        <v>0</v>
      </c>
      <c r="Z385" s="18">
        <v>0</v>
      </c>
      <c r="AA385" s="18">
        <v>2</v>
      </c>
      <c r="AB385" s="18" t="s">
        <v>8189</v>
      </c>
      <c r="AE385" s="18">
        <v>0</v>
      </c>
      <c r="AG385" s="18">
        <v>1</v>
      </c>
      <c r="AH385" s="18">
        <v>0</v>
      </c>
      <c r="AI385" s="18">
        <v>118</v>
      </c>
      <c r="DR385" s="18">
        <v>72</v>
      </c>
      <c r="IP385" s="18">
        <v>93</v>
      </c>
      <c r="LX385" s="18">
        <v>89</v>
      </c>
      <c r="PG385" s="18">
        <v>20</v>
      </c>
      <c r="SP385" s="18">
        <v>97</v>
      </c>
      <c r="WQ385" s="18">
        <v>0</v>
      </c>
      <c r="ZY385" s="18">
        <v>172.8</v>
      </c>
      <c r="AGS385" s="18">
        <v>0</v>
      </c>
      <c r="AGT385" s="18">
        <v>0</v>
      </c>
      <c r="AGU385" s="18">
        <v>0</v>
      </c>
      <c r="AGV385" s="18">
        <v>0</v>
      </c>
      <c r="AGW385" s="18">
        <v>0</v>
      </c>
      <c r="AGX385" s="18">
        <v>0</v>
      </c>
      <c r="AGY385" s="18">
        <v>0</v>
      </c>
      <c r="AGZ385" s="18">
        <v>0</v>
      </c>
      <c r="AHA385" s="18">
        <v>0</v>
      </c>
      <c r="AHB385" s="18">
        <v>0</v>
      </c>
      <c r="AHC385" s="18">
        <v>1</v>
      </c>
      <c r="AHD385" s="18">
        <v>0</v>
      </c>
      <c r="AHE385" s="18">
        <v>0</v>
      </c>
      <c r="AHF385" s="18">
        <v>0</v>
      </c>
      <c r="AHH385" s="18">
        <v>0</v>
      </c>
      <c r="AHI385" s="18">
        <v>0</v>
      </c>
      <c r="AHK385" s="18">
        <v>0</v>
      </c>
      <c r="AHL385" s="18">
        <v>0</v>
      </c>
      <c r="AHM385" s="18">
        <v>0</v>
      </c>
      <c r="AHN385" s="18">
        <v>0</v>
      </c>
      <c r="AHO385" s="18">
        <v>0</v>
      </c>
      <c r="AHP385" s="18">
        <v>0</v>
      </c>
      <c r="AHQ385" s="18">
        <v>0</v>
      </c>
      <c r="AHR385" s="18">
        <v>0</v>
      </c>
      <c r="AIM385" s="18">
        <v>0</v>
      </c>
      <c r="AIN385" s="18">
        <v>0</v>
      </c>
      <c r="AIO385" s="18">
        <v>0</v>
      </c>
      <c r="AIT385" s="79">
        <v>1</v>
      </c>
      <c r="AIV385" s="18">
        <v>0</v>
      </c>
      <c r="AIW385" s="18">
        <v>0</v>
      </c>
      <c r="AIX385" s="18">
        <v>48</v>
      </c>
    </row>
    <row r="386" spans="1:939" s="1" customFormat="1">
      <c r="A386" s="1">
        <v>82</v>
      </c>
      <c r="B386" s="1" t="s">
        <v>7502</v>
      </c>
      <c r="C386" s="1">
        <v>0</v>
      </c>
      <c r="Z386" s="1">
        <v>0</v>
      </c>
      <c r="AA386" s="1">
        <v>1</v>
      </c>
      <c r="AB386" s="1" t="s">
        <v>8190</v>
      </c>
      <c r="IP386" s="1">
        <v>97</v>
      </c>
      <c r="IQ386" s="1">
        <v>97</v>
      </c>
      <c r="IR386" s="1">
        <v>97</v>
      </c>
      <c r="IS386" s="1">
        <v>96</v>
      </c>
      <c r="IT386" s="1">
        <v>96</v>
      </c>
      <c r="WQ386" s="1">
        <v>1</v>
      </c>
      <c r="AGS386" s="1">
        <v>0</v>
      </c>
      <c r="AGT386" s="1">
        <v>0</v>
      </c>
      <c r="AGU386" s="1">
        <v>0</v>
      </c>
      <c r="AGV386" s="1">
        <v>0</v>
      </c>
      <c r="AGW386" s="1">
        <v>1</v>
      </c>
      <c r="AGX386" s="1">
        <v>0</v>
      </c>
      <c r="AGY386" s="1">
        <v>0</v>
      </c>
      <c r="AGZ386" s="1">
        <v>0</v>
      </c>
      <c r="AHA386" s="1">
        <v>0</v>
      </c>
      <c r="AHB386" s="1">
        <v>0</v>
      </c>
      <c r="AHC386" s="1">
        <v>1</v>
      </c>
      <c r="AHD386" s="1">
        <v>0</v>
      </c>
      <c r="AHE386" s="1">
        <v>0</v>
      </c>
      <c r="AHF386" s="1">
        <v>0</v>
      </c>
      <c r="AHH386" s="1">
        <v>0</v>
      </c>
      <c r="AHI386" s="1">
        <v>0</v>
      </c>
      <c r="AHK386" s="1">
        <v>0</v>
      </c>
      <c r="AHL386" s="1">
        <v>0</v>
      </c>
      <c r="AHM386" s="1">
        <v>0</v>
      </c>
      <c r="AHN386" s="1">
        <v>0</v>
      </c>
      <c r="AHO386" s="1">
        <v>0</v>
      </c>
      <c r="AHP386" s="1">
        <v>0</v>
      </c>
      <c r="AHQ386" s="1">
        <v>0</v>
      </c>
      <c r="AHR386" s="1">
        <v>0</v>
      </c>
      <c r="AIM386" s="1">
        <v>0</v>
      </c>
      <c r="AIN386" s="1">
        <v>0</v>
      </c>
      <c r="AIO386" s="1">
        <v>0</v>
      </c>
      <c r="AIT386" s="1">
        <v>0</v>
      </c>
      <c r="AIU386" s="1">
        <v>0</v>
      </c>
      <c r="AIV386" s="1">
        <v>0</v>
      </c>
      <c r="AIW386" s="1">
        <v>0</v>
      </c>
    </row>
    <row r="387" spans="1:939" s="1" customFormat="1">
      <c r="B387" s="1">
        <v>2</v>
      </c>
      <c r="C387" s="1">
        <v>1</v>
      </c>
      <c r="D387" s="1" t="s">
        <v>7580</v>
      </c>
      <c r="E387" s="1" t="s">
        <v>8191</v>
      </c>
      <c r="F387" s="1" t="s">
        <v>5917</v>
      </c>
      <c r="G387" s="1" t="s">
        <v>5997</v>
      </c>
      <c r="H387" s="1" t="s">
        <v>5378</v>
      </c>
      <c r="O387" s="1">
        <v>0</v>
      </c>
      <c r="P387" s="1">
        <v>1</v>
      </c>
      <c r="Q387" s="1">
        <v>0</v>
      </c>
      <c r="R387" s="1">
        <v>0</v>
      </c>
      <c r="S387" s="1">
        <v>0</v>
      </c>
      <c r="Z387" s="1">
        <v>0</v>
      </c>
      <c r="AA387" s="1">
        <v>2</v>
      </c>
      <c r="AB387" s="1" t="s">
        <v>8192</v>
      </c>
      <c r="AC387" s="1">
        <v>0</v>
      </c>
      <c r="AE387" s="1">
        <v>0</v>
      </c>
      <c r="AG387" s="1">
        <v>0</v>
      </c>
      <c r="AN387" s="1">
        <v>114</v>
      </c>
      <c r="AW387" s="1">
        <v>101</v>
      </c>
      <c r="BI387" s="1">
        <v>124</v>
      </c>
      <c r="DW387" s="1">
        <v>55</v>
      </c>
      <c r="EF387" s="1">
        <v>58</v>
      </c>
      <c r="ER387" s="1">
        <v>68</v>
      </c>
      <c r="IP387" s="1">
        <v>96</v>
      </c>
      <c r="IQ387" s="1">
        <v>97</v>
      </c>
      <c r="IR387" s="1">
        <v>97</v>
      </c>
      <c r="IS387" s="1">
        <v>97</v>
      </c>
      <c r="IT387" s="1">
        <v>97</v>
      </c>
      <c r="IU387" s="1">
        <v>97</v>
      </c>
      <c r="IV387" s="1">
        <v>97</v>
      </c>
      <c r="IW387" s="1">
        <v>97</v>
      </c>
      <c r="IX387" s="1">
        <v>98</v>
      </c>
      <c r="IY387" s="1">
        <v>96</v>
      </c>
      <c r="IZ387" s="1">
        <v>97</v>
      </c>
      <c r="JA387" s="1">
        <v>97</v>
      </c>
      <c r="JB387" s="1">
        <v>97</v>
      </c>
      <c r="JC387" s="1">
        <v>95</v>
      </c>
      <c r="JD387" s="1">
        <v>98</v>
      </c>
      <c r="JE387" s="1">
        <v>97</v>
      </c>
      <c r="JF387" s="1">
        <v>97</v>
      </c>
      <c r="JG387" s="1">
        <v>98</v>
      </c>
      <c r="JH387" s="1">
        <v>91</v>
      </c>
      <c r="JI387" s="1">
        <v>92</v>
      </c>
      <c r="JJ387" s="1">
        <v>88</v>
      </c>
      <c r="JK387" s="1">
        <v>96</v>
      </c>
      <c r="JL387" s="1">
        <v>99</v>
      </c>
      <c r="JM387" s="1">
        <v>97</v>
      </c>
      <c r="JN387" s="1">
        <v>98</v>
      </c>
      <c r="JO387" s="1">
        <v>97</v>
      </c>
      <c r="JP387" s="1">
        <v>98</v>
      </c>
      <c r="MC387" s="1">
        <v>70</v>
      </c>
      <c r="ML387" s="1">
        <v>75</v>
      </c>
      <c r="MX387" s="1">
        <v>103</v>
      </c>
      <c r="PL387" s="1">
        <v>18</v>
      </c>
      <c r="PU387" s="1">
        <v>18</v>
      </c>
      <c r="QG387" s="1">
        <v>22</v>
      </c>
      <c r="SU387" s="1">
        <v>97.9</v>
      </c>
      <c r="TD387" s="1">
        <v>98.5</v>
      </c>
      <c r="TP387" s="1">
        <v>97.6</v>
      </c>
      <c r="WV387" s="1">
        <v>1</v>
      </c>
      <c r="WY387" s="1">
        <v>1</v>
      </c>
      <c r="XE387" s="1">
        <v>1</v>
      </c>
      <c r="XO387" s="1">
        <v>1</v>
      </c>
      <c r="XP387" s="1">
        <v>1</v>
      </c>
      <c r="XQ387" s="1">
        <v>1</v>
      </c>
      <c r="ZY387" s="1">
        <v>164.8</v>
      </c>
      <c r="AAY387" s="1">
        <v>30</v>
      </c>
      <c r="ABB387" s="1">
        <v>8.1999999999999993</v>
      </c>
      <c r="ABE387" s="1">
        <v>32.299999999999997</v>
      </c>
      <c r="ABM387" s="1">
        <v>11.73</v>
      </c>
      <c r="ABO387" s="1">
        <v>367</v>
      </c>
      <c r="ABU387" s="1">
        <v>140</v>
      </c>
      <c r="ABX387" s="1">
        <v>3.7</v>
      </c>
      <c r="ACA387" s="1">
        <v>96</v>
      </c>
      <c r="ACD387" s="1">
        <v>8.5</v>
      </c>
      <c r="ACG387" s="1">
        <v>169</v>
      </c>
      <c r="ACQ387" s="1">
        <v>22</v>
      </c>
      <c r="ACT387" s="1">
        <v>1.06</v>
      </c>
      <c r="ACW387" s="1">
        <v>14</v>
      </c>
      <c r="ACZ387" s="1">
        <v>6.2</v>
      </c>
      <c r="ADB387" s="1">
        <v>3.9</v>
      </c>
      <c r="ADD387" s="1">
        <v>0.3</v>
      </c>
      <c r="ADF387" s="1">
        <v>2.2999999999999998</v>
      </c>
      <c r="ADH387" s="1">
        <v>56</v>
      </c>
      <c r="ADJ387" s="1">
        <v>16</v>
      </c>
      <c r="ADL387" s="1">
        <v>16</v>
      </c>
      <c r="ADR387" s="1">
        <v>2.5</v>
      </c>
      <c r="ADU387" s="1">
        <v>2.7</v>
      </c>
      <c r="AFU387" s="1">
        <v>1</v>
      </c>
      <c r="AGB387" s="1">
        <v>0</v>
      </c>
      <c r="AGC387" s="1">
        <v>0</v>
      </c>
      <c r="AGD387" s="1">
        <v>0</v>
      </c>
      <c r="AGG387" s="1">
        <v>5</v>
      </c>
      <c r="AGH387" s="1" t="s">
        <v>8193</v>
      </c>
      <c r="AGS387" s="1">
        <v>0</v>
      </c>
      <c r="AGT387" s="1">
        <v>0</v>
      </c>
      <c r="AGU387" s="1">
        <v>0</v>
      </c>
      <c r="AGV387" s="1">
        <v>0</v>
      </c>
      <c r="AGW387" s="1">
        <v>1</v>
      </c>
      <c r="AGX387" s="1">
        <v>1</v>
      </c>
      <c r="AGY387" s="1">
        <v>0</v>
      </c>
      <c r="AGZ387" s="1">
        <v>0</v>
      </c>
      <c r="AHA387" s="1">
        <v>0</v>
      </c>
      <c r="AHB387" s="1">
        <v>0</v>
      </c>
      <c r="AHC387" s="1">
        <v>1</v>
      </c>
      <c r="AHD387" s="1">
        <v>0</v>
      </c>
      <c r="AHE387" s="1">
        <v>0</v>
      </c>
      <c r="AHF387" s="1">
        <v>0</v>
      </c>
      <c r="AHH387" s="1">
        <v>0</v>
      </c>
      <c r="AHI387" s="1">
        <v>0</v>
      </c>
      <c r="AHK387" s="1">
        <v>0</v>
      </c>
      <c r="AHL387" s="1">
        <v>0</v>
      </c>
      <c r="AHM387" s="1">
        <v>0</v>
      </c>
      <c r="AHN387" s="1">
        <v>0</v>
      </c>
      <c r="AHO387" s="1">
        <v>0</v>
      </c>
      <c r="AHP387" s="1">
        <v>0</v>
      </c>
      <c r="AHQ387" s="1">
        <v>0</v>
      </c>
      <c r="AHR387" s="1">
        <v>0</v>
      </c>
      <c r="AIM387" s="1">
        <v>0</v>
      </c>
      <c r="AIN387" s="1">
        <v>0</v>
      </c>
      <c r="AIO387" s="1">
        <v>0</v>
      </c>
      <c r="AIP387" s="1">
        <v>1</v>
      </c>
      <c r="AIQ387" s="1">
        <v>1</v>
      </c>
      <c r="AIR387" s="1">
        <v>0</v>
      </c>
      <c r="AIS387" s="1">
        <v>1</v>
      </c>
      <c r="AIT387" s="1">
        <v>1</v>
      </c>
      <c r="AIU387" s="1">
        <v>0</v>
      </c>
      <c r="AIV387" s="1">
        <v>0</v>
      </c>
      <c r="AIW387" s="1">
        <v>0</v>
      </c>
      <c r="AIX387" s="1">
        <v>69</v>
      </c>
    </row>
    <row r="388" spans="1:939" s="1" customFormat="1">
      <c r="B388" s="1">
        <v>3</v>
      </c>
      <c r="C388" s="1">
        <v>1</v>
      </c>
      <c r="D388" s="1" t="s">
        <v>7434</v>
      </c>
      <c r="E388" s="1" t="s">
        <v>5913</v>
      </c>
      <c r="F388" s="1" t="s">
        <v>6191</v>
      </c>
      <c r="O388" s="1">
        <v>0</v>
      </c>
      <c r="P388" s="1">
        <v>0</v>
      </c>
      <c r="Q388" s="1">
        <v>1</v>
      </c>
      <c r="Z388" s="1">
        <v>0</v>
      </c>
      <c r="AA388" s="1">
        <v>1</v>
      </c>
      <c r="AB388" s="1" t="s">
        <v>8194</v>
      </c>
      <c r="AC388" s="1">
        <v>2</v>
      </c>
      <c r="AD388" s="1">
        <v>0</v>
      </c>
      <c r="AE388" s="1">
        <v>0</v>
      </c>
      <c r="AG388" s="1">
        <v>0</v>
      </c>
      <c r="AI388" s="1">
        <v>132</v>
      </c>
      <c r="AJ388" s="1">
        <v>142</v>
      </c>
      <c r="DR388" s="1">
        <v>70</v>
      </c>
      <c r="DS388" s="1">
        <v>80</v>
      </c>
      <c r="HA388" s="1">
        <v>2</v>
      </c>
      <c r="HB388" s="1">
        <v>2</v>
      </c>
      <c r="HT388" s="1">
        <v>0</v>
      </c>
      <c r="HU388" s="1">
        <v>0</v>
      </c>
      <c r="IP388" s="1">
        <v>96</v>
      </c>
      <c r="IQ388" s="1">
        <v>96</v>
      </c>
      <c r="LX388" s="1">
        <v>100</v>
      </c>
      <c r="LY388" s="1">
        <v>108</v>
      </c>
      <c r="PG388" s="1">
        <v>28</v>
      </c>
      <c r="PH388" s="1">
        <v>24</v>
      </c>
      <c r="SP388" s="1">
        <v>98</v>
      </c>
      <c r="SQ388" s="1">
        <v>97.8</v>
      </c>
      <c r="VX388" s="1">
        <v>1</v>
      </c>
      <c r="VY388" s="1">
        <v>1</v>
      </c>
      <c r="WQ388" s="1">
        <v>1</v>
      </c>
      <c r="WR388" s="1">
        <v>1</v>
      </c>
      <c r="ZY388" s="1">
        <v>164.4</v>
      </c>
      <c r="ZZ388" s="1">
        <v>165.6</v>
      </c>
      <c r="AAY388" s="1">
        <v>25</v>
      </c>
      <c r="AAZ388" s="1">
        <v>29</v>
      </c>
      <c r="ABC388" s="1">
        <v>10.199999999999999</v>
      </c>
      <c r="ABF388" s="1">
        <v>30</v>
      </c>
      <c r="ABU388" s="1">
        <v>139</v>
      </c>
      <c r="ABV388" s="1">
        <v>136</v>
      </c>
      <c r="ABX388" s="1">
        <v>3.4</v>
      </c>
      <c r="ABY388" s="1">
        <v>3</v>
      </c>
      <c r="ACA388" s="1">
        <v>95</v>
      </c>
      <c r="ACB388" s="1">
        <v>96</v>
      </c>
      <c r="ACD388" s="1">
        <v>9.1999999999999993</v>
      </c>
      <c r="ACE388" s="1">
        <v>1.01</v>
      </c>
      <c r="ACG388" s="1">
        <v>129</v>
      </c>
      <c r="ACH388" s="1">
        <v>151</v>
      </c>
      <c r="ACQ388" s="1">
        <v>28</v>
      </c>
      <c r="ACR388" s="1">
        <v>28</v>
      </c>
      <c r="ACT388" s="1">
        <v>1.43</v>
      </c>
      <c r="ACU388" s="1">
        <v>1.5</v>
      </c>
      <c r="ACW388" s="1">
        <v>19</v>
      </c>
      <c r="ACX388" s="1">
        <v>15</v>
      </c>
      <c r="AGS388" s="1">
        <v>0</v>
      </c>
      <c r="AGT388" s="1">
        <v>0</v>
      </c>
      <c r="AGU388" s="1">
        <v>0</v>
      </c>
      <c r="AGV388" s="1">
        <v>0</v>
      </c>
      <c r="AGW388" s="1">
        <v>1</v>
      </c>
      <c r="AGX388" s="1">
        <v>1</v>
      </c>
      <c r="AGY388" s="1">
        <v>0</v>
      </c>
      <c r="AGZ388" s="1">
        <v>2</v>
      </c>
      <c r="AHA388" s="1">
        <v>0</v>
      </c>
      <c r="AHB388" s="1">
        <v>0</v>
      </c>
      <c r="AHC388" s="1">
        <v>1</v>
      </c>
      <c r="AHD388" s="1">
        <v>0</v>
      </c>
      <c r="AHE388" s="1">
        <v>0</v>
      </c>
      <c r="AHF388" s="1">
        <v>0</v>
      </c>
      <c r="AHH388" s="1">
        <v>0</v>
      </c>
      <c r="AHI388" s="1">
        <v>0</v>
      </c>
      <c r="AHK388" s="1">
        <v>0</v>
      </c>
      <c r="AHL388" s="1">
        <v>0</v>
      </c>
      <c r="AHM388" s="1">
        <v>0</v>
      </c>
      <c r="AHN388" s="1">
        <v>0</v>
      </c>
      <c r="AHO388" s="1">
        <v>0</v>
      </c>
      <c r="AHP388" s="1">
        <v>0</v>
      </c>
      <c r="AHQ388" s="1">
        <v>0</v>
      </c>
      <c r="AHR388" s="1">
        <v>0</v>
      </c>
      <c r="AIM388" s="1">
        <v>0</v>
      </c>
      <c r="AIN388" s="1">
        <v>0</v>
      </c>
      <c r="AIO388" s="1">
        <v>0</v>
      </c>
      <c r="AIR388" s="1">
        <v>0</v>
      </c>
      <c r="AIT388" s="1">
        <v>0</v>
      </c>
      <c r="AIU388" s="1">
        <v>2</v>
      </c>
      <c r="AIV388" s="1">
        <v>0</v>
      </c>
      <c r="AIW388" s="1">
        <v>0</v>
      </c>
      <c r="AJB388" s="1">
        <v>57</v>
      </c>
      <c r="AJC388" s="1">
        <v>67</v>
      </c>
    </row>
    <row r="389" spans="1:939" s="1" customFormat="1">
      <c r="B389" s="1">
        <v>4</v>
      </c>
      <c r="C389" s="1">
        <v>1</v>
      </c>
      <c r="D389" s="1" t="s">
        <v>5987</v>
      </c>
      <c r="O389" s="1">
        <v>1</v>
      </c>
      <c r="Z389" s="1">
        <v>0</v>
      </c>
      <c r="AA389" s="1">
        <v>2</v>
      </c>
      <c r="AB389" s="1" t="s">
        <v>8195</v>
      </c>
      <c r="AC389" s="1">
        <v>2</v>
      </c>
      <c r="AD389" s="1">
        <v>0</v>
      </c>
      <c r="AE389" s="1">
        <v>1</v>
      </c>
      <c r="AF389" s="1">
        <v>0</v>
      </c>
      <c r="AG389" s="1">
        <v>0</v>
      </c>
      <c r="AI389" s="1">
        <v>132</v>
      </c>
      <c r="AJ389" s="1">
        <v>110</v>
      </c>
      <c r="DR389" s="1">
        <v>70</v>
      </c>
      <c r="DS389" s="1">
        <v>60</v>
      </c>
      <c r="HA389" s="1">
        <v>2</v>
      </c>
      <c r="HB389" s="1">
        <v>2</v>
      </c>
      <c r="HT389" s="1">
        <v>0</v>
      </c>
      <c r="HU389" s="1">
        <v>0</v>
      </c>
      <c r="IP389" s="1">
        <v>96</v>
      </c>
      <c r="IQ389" s="1">
        <v>97</v>
      </c>
      <c r="LX389" s="1">
        <v>90</v>
      </c>
      <c r="LY389" s="1">
        <v>88</v>
      </c>
      <c r="PG389" s="1">
        <v>24</v>
      </c>
      <c r="PH389" s="1">
        <v>20</v>
      </c>
      <c r="SP389" s="1">
        <v>98.9</v>
      </c>
      <c r="SQ389" s="1">
        <v>97.7</v>
      </c>
      <c r="VX389" s="1">
        <v>1</v>
      </c>
      <c r="VY389" s="1">
        <v>1</v>
      </c>
      <c r="WQ389" s="1">
        <v>1</v>
      </c>
      <c r="WR389" s="1">
        <v>1</v>
      </c>
      <c r="ZY389" s="1">
        <v>164.8</v>
      </c>
      <c r="ZZ389" s="1">
        <v>165</v>
      </c>
      <c r="AAY389" s="1">
        <v>28</v>
      </c>
      <c r="ABB389" s="1">
        <v>9.5</v>
      </c>
      <c r="ABE389" s="1">
        <v>28</v>
      </c>
      <c r="ABU389" s="1">
        <v>133</v>
      </c>
      <c r="ABX389" s="1">
        <v>4.8</v>
      </c>
      <c r="ACA389" s="1">
        <v>103</v>
      </c>
      <c r="ACD389" s="1">
        <v>0.78</v>
      </c>
      <c r="ACG389" s="1">
        <v>129</v>
      </c>
      <c r="ACQ389" s="1">
        <v>30</v>
      </c>
      <c r="ACT389" s="1">
        <v>1.4</v>
      </c>
      <c r="ACW389" s="1">
        <v>8</v>
      </c>
      <c r="AGS389" s="1">
        <v>1</v>
      </c>
      <c r="AGT389" s="1">
        <v>0</v>
      </c>
      <c r="AGU389" s="1">
        <v>1</v>
      </c>
      <c r="AGV389" s="1">
        <v>0</v>
      </c>
      <c r="AGW389" s="1">
        <v>1</v>
      </c>
      <c r="AGX389" s="1">
        <v>1</v>
      </c>
      <c r="AGY389" s="1">
        <v>0</v>
      </c>
      <c r="AGZ389" s="1">
        <v>1</v>
      </c>
      <c r="AHA389" s="1">
        <v>0</v>
      </c>
      <c r="AHB389" s="1">
        <v>0</v>
      </c>
      <c r="AHC389" s="1">
        <v>1</v>
      </c>
      <c r="AHD389" s="1">
        <v>0</v>
      </c>
      <c r="AHE389" s="1">
        <v>0</v>
      </c>
      <c r="AHF389" s="1">
        <v>0</v>
      </c>
      <c r="AHH389" s="1">
        <v>0</v>
      </c>
      <c r="AHI389" s="1">
        <v>0</v>
      </c>
      <c r="AHK389" s="1">
        <v>0</v>
      </c>
      <c r="AHL389" s="1">
        <v>0</v>
      </c>
      <c r="AHM389" s="1">
        <v>0</v>
      </c>
      <c r="AHN389" s="1">
        <v>0</v>
      </c>
      <c r="AHO389" s="1">
        <v>0</v>
      </c>
      <c r="AHP389" s="1">
        <v>0</v>
      </c>
      <c r="AHQ389" s="1">
        <v>0</v>
      </c>
      <c r="AHR389" s="1">
        <v>0</v>
      </c>
      <c r="AIM389" s="1">
        <v>0</v>
      </c>
      <c r="AIN389" s="1">
        <v>0</v>
      </c>
      <c r="AIO389" s="1">
        <v>0</v>
      </c>
      <c r="AIR389" s="1">
        <v>0</v>
      </c>
      <c r="AIT389" s="1">
        <v>0</v>
      </c>
      <c r="AIU389" s="1">
        <v>2</v>
      </c>
      <c r="AIV389" s="1">
        <v>0</v>
      </c>
      <c r="AIW389" s="1">
        <v>0</v>
      </c>
      <c r="AJB389" s="1">
        <v>47</v>
      </c>
      <c r="AJC389" s="1">
        <v>35</v>
      </c>
    </row>
    <row r="390" spans="1:939" s="1" customFormat="1">
      <c r="B390" s="1">
        <v>5</v>
      </c>
      <c r="C390" s="1">
        <v>1</v>
      </c>
      <c r="D390" s="1" t="s">
        <v>5913</v>
      </c>
      <c r="E390" s="1" t="s">
        <v>6040</v>
      </c>
      <c r="O390" s="1">
        <v>1</v>
      </c>
      <c r="P390" s="1">
        <v>1</v>
      </c>
      <c r="Z390" s="1">
        <v>0</v>
      </c>
      <c r="AA390" s="1">
        <v>1</v>
      </c>
      <c r="AB390" s="1" t="s">
        <v>8196</v>
      </c>
      <c r="AC390" s="1">
        <v>3</v>
      </c>
      <c r="AD390" s="1">
        <v>0</v>
      </c>
      <c r="AE390" s="1">
        <v>0</v>
      </c>
      <c r="AG390" s="1">
        <v>0</v>
      </c>
      <c r="AI390" s="1">
        <v>110</v>
      </c>
      <c r="AJ390" s="1">
        <v>138</v>
      </c>
      <c r="DR390" s="1">
        <v>66</v>
      </c>
      <c r="DS390" s="1">
        <v>80</v>
      </c>
      <c r="HA390" s="1">
        <v>2</v>
      </c>
      <c r="HB390" s="1">
        <v>2</v>
      </c>
      <c r="HT390" s="1">
        <v>0</v>
      </c>
      <c r="HU390" s="1">
        <v>0</v>
      </c>
      <c r="IP390" s="1">
        <v>97</v>
      </c>
      <c r="IQ390" s="1">
        <v>96</v>
      </c>
      <c r="LX390" s="1">
        <v>78</v>
      </c>
      <c r="LY390" s="1">
        <v>92</v>
      </c>
      <c r="PG390" s="1">
        <v>22</v>
      </c>
      <c r="PH390" s="1">
        <v>26</v>
      </c>
      <c r="SP390" s="1">
        <v>97.7</v>
      </c>
      <c r="SQ390" s="1">
        <v>97.7</v>
      </c>
      <c r="VX390" s="1">
        <v>1</v>
      </c>
      <c r="VY390" s="1">
        <v>1</v>
      </c>
      <c r="WQ390" s="1">
        <v>1</v>
      </c>
      <c r="WR390" s="1">
        <v>1</v>
      </c>
      <c r="ZY390" s="1">
        <v>166.8</v>
      </c>
      <c r="ZZ390" s="1">
        <v>164.2</v>
      </c>
      <c r="AAY390" s="1">
        <v>29</v>
      </c>
      <c r="ABB390" s="1">
        <v>8.8000000000000007</v>
      </c>
      <c r="ABE390" s="1">
        <v>26</v>
      </c>
      <c r="ABU390" s="1">
        <v>135</v>
      </c>
      <c r="ABX390" s="1">
        <v>3.6</v>
      </c>
      <c r="ACA390" s="1">
        <v>98</v>
      </c>
      <c r="ACD390" s="1">
        <v>1</v>
      </c>
      <c r="ACG390" s="1">
        <v>208</v>
      </c>
      <c r="ACQ390" s="1">
        <v>27</v>
      </c>
      <c r="ACT390" s="1">
        <v>1.3</v>
      </c>
      <c r="ACW390" s="1">
        <v>13</v>
      </c>
      <c r="AGS390" s="1">
        <v>1</v>
      </c>
      <c r="AGT390" s="1">
        <v>0</v>
      </c>
      <c r="AGU390" s="1">
        <v>1</v>
      </c>
      <c r="AGV390" s="1">
        <v>0</v>
      </c>
      <c r="AGW390" s="1">
        <v>1</v>
      </c>
      <c r="AGX390" s="1">
        <v>1</v>
      </c>
      <c r="AGY390" s="1">
        <v>0</v>
      </c>
      <c r="AGZ390" s="1">
        <v>1</v>
      </c>
      <c r="AHA390" s="1">
        <v>0</v>
      </c>
      <c r="AHB390" s="1">
        <v>0</v>
      </c>
      <c r="AHC390" s="1">
        <v>1</v>
      </c>
      <c r="AHD390" s="1">
        <v>0</v>
      </c>
      <c r="AHE390" s="1">
        <v>0</v>
      </c>
      <c r="AHF390" s="1">
        <v>0</v>
      </c>
      <c r="AHH390" s="1">
        <v>0</v>
      </c>
      <c r="AHI390" s="1">
        <v>0</v>
      </c>
      <c r="AHK390" s="1">
        <v>0</v>
      </c>
      <c r="AHL390" s="1">
        <v>0</v>
      </c>
      <c r="AHM390" s="1">
        <v>0</v>
      </c>
      <c r="AHN390" s="1">
        <v>0</v>
      </c>
      <c r="AHO390" s="1">
        <v>0</v>
      </c>
      <c r="AHP390" s="1">
        <v>0</v>
      </c>
      <c r="AHQ390" s="1">
        <v>0</v>
      </c>
      <c r="AHR390" s="1">
        <v>0</v>
      </c>
      <c r="AIM390" s="1">
        <v>0</v>
      </c>
      <c r="AIN390" s="1">
        <v>0</v>
      </c>
      <c r="AIO390" s="1">
        <v>0</v>
      </c>
      <c r="AIR390" s="1">
        <v>0</v>
      </c>
      <c r="AIT390" s="1">
        <v>0</v>
      </c>
      <c r="AIU390" s="1">
        <v>2</v>
      </c>
      <c r="AIV390" s="1">
        <v>0</v>
      </c>
      <c r="AIW390" s="1">
        <v>0</v>
      </c>
      <c r="AJB390" s="1">
        <v>27</v>
      </c>
      <c r="AJC390" s="1">
        <v>44</v>
      </c>
    </row>
    <row r="391" spans="1:939" s="1" customFormat="1">
      <c r="B391" s="1">
        <v>6</v>
      </c>
      <c r="C391" s="1">
        <v>1</v>
      </c>
      <c r="D391" s="1" t="s">
        <v>7942</v>
      </c>
      <c r="E391" s="1" t="s">
        <v>3238</v>
      </c>
      <c r="F391" s="1" t="s">
        <v>6191</v>
      </c>
      <c r="O391" s="1">
        <v>0</v>
      </c>
      <c r="P391" s="1">
        <v>1</v>
      </c>
      <c r="Q391" s="1">
        <v>1</v>
      </c>
      <c r="Z391" s="1">
        <v>0</v>
      </c>
      <c r="AA391" s="1">
        <v>2</v>
      </c>
      <c r="AB391" s="1" t="s">
        <v>8197</v>
      </c>
      <c r="AC391" s="1">
        <v>5</v>
      </c>
      <c r="AD391" s="1">
        <v>0</v>
      </c>
      <c r="AE391" s="1">
        <v>2</v>
      </c>
      <c r="AF391" s="1">
        <v>0</v>
      </c>
      <c r="AG391" s="1">
        <v>0</v>
      </c>
      <c r="AI391" s="1">
        <v>138</v>
      </c>
      <c r="AJ391" s="1">
        <v>122</v>
      </c>
      <c r="DR391" s="1">
        <v>56</v>
      </c>
      <c r="DS391" s="1">
        <v>70</v>
      </c>
      <c r="HA391" s="1">
        <v>2</v>
      </c>
      <c r="HB391" s="1">
        <v>2</v>
      </c>
      <c r="HT391" s="1">
        <v>0</v>
      </c>
      <c r="HU391" s="1">
        <v>0</v>
      </c>
      <c r="IP391" s="1">
        <v>99</v>
      </c>
      <c r="IQ391" s="1">
        <v>98</v>
      </c>
      <c r="LX391" s="1">
        <v>110</v>
      </c>
      <c r="LY391" s="1">
        <v>98</v>
      </c>
      <c r="PG391" s="1">
        <v>26</v>
      </c>
      <c r="PH391" s="1">
        <v>24</v>
      </c>
      <c r="SP391" s="1">
        <v>98</v>
      </c>
      <c r="SQ391" s="1">
        <v>97.8</v>
      </c>
      <c r="VX391" s="1">
        <v>1</v>
      </c>
      <c r="VY391" s="1">
        <v>1</v>
      </c>
      <c r="WQ391" s="1">
        <v>1</v>
      </c>
      <c r="WR391" s="1">
        <v>1</v>
      </c>
      <c r="ZY391" s="1">
        <v>165</v>
      </c>
      <c r="ZZ391" s="1">
        <v>163.80000000000001</v>
      </c>
      <c r="AAY391" s="1">
        <v>32</v>
      </c>
      <c r="ABB391" s="1">
        <v>9.5</v>
      </c>
      <c r="ABE391" s="1">
        <v>28</v>
      </c>
      <c r="ABU391" s="1">
        <v>135</v>
      </c>
      <c r="ABX391" s="1">
        <v>3.5</v>
      </c>
      <c r="ACA391" s="1">
        <v>96</v>
      </c>
      <c r="ACD391" s="1">
        <v>1.07</v>
      </c>
      <c r="ACG391" s="1">
        <v>152</v>
      </c>
      <c r="ACQ391" s="1">
        <v>26</v>
      </c>
      <c r="ACT391" s="1">
        <v>1.5</v>
      </c>
      <c r="ACW391" s="1">
        <v>13</v>
      </c>
      <c r="AGS391" s="1">
        <v>1</v>
      </c>
      <c r="AGT391" s="1">
        <v>0</v>
      </c>
      <c r="AGU391" s="1">
        <v>1</v>
      </c>
      <c r="AGV391" s="1">
        <v>0</v>
      </c>
      <c r="AGW391" s="1">
        <v>1</v>
      </c>
      <c r="AGX391" s="1">
        <v>1</v>
      </c>
      <c r="AGY391" s="1">
        <v>0</v>
      </c>
      <c r="AGZ391" s="1">
        <v>1</v>
      </c>
      <c r="AHA391" s="1">
        <v>0</v>
      </c>
      <c r="AHB391" s="1">
        <v>0</v>
      </c>
      <c r="AHC391" s="1">
        <v>1</v>
      </c>
      <c r="AHD391" s="1">
        <v>0</v>
      </c>
      <c r="AHE391" s="1">
        <v>0</v>
      </c>
      <c r="AHF391" s="1">
        <v>0</v>
      </c>
      <c r="AHH391" s="1">
        <v>0</v>
      </c>
      <c r="AHI391" s="1">
        <v>0</v>
      </c>
      <c r="AHK391" s="1">
        <v>0</v>
      </c>
      <c r="AHL391" s="1">
        <v>0</v>
      </c>
      <c r="AHM391" s="1">
        <v>0</v>
      </c>
      <c r="AHN391" s="1">
        <v>0</v>
      </c>
      <c r="AHO391" s="1">
        <v>0</v>
      </c>
      <c r="AHP391" s="1">
        <v>0</v>
      </c>
      <c r="AHQ391" s="1">
        <v>0</v>
      </c>
      <c r="AHR391" s="1">
        <v>0</v>
      </c>
      <c r="AIM391" s="1">
        <v>0</v>
      </c>
      <c r="AIN391" s="1">
        <v>0</v>
      </c>
      <c r="AIO391" s="1">
        <v>0</v>
      </c>
      <c r="AIR391" s="1">
        <v>0</v>
      </c>
      <c r="AIT391" s="1">
        <v>1</v>
      </c>
      <c r="AIU391" s="1">
        <v>1</v>
      </c>
      <c r="AIV391" s="1">
        <v>0</v>
      </c>
      <c r="AIW391" s="1">
        <v>0</v>
      </c>
      <c r="AIX391" s="1">
        <v>92</v>
      </c>
      <c r="AJB391" s="1">
        <v>35</v>
      </c>
    </row>
    <row r="392" spans="1:939" s="1" customFormat="1">
      <c r="B392" s="1">
        <v>7</v>
      </c>
      <c r="C392" s="1">
        <v>0</v>
      </c>
      <c r="Z392" s="1">
        <v>0</v>
      </c>
      <c r="AA392" s="1">
        <v>2</v>
      </c>
      <c r="AB392" s="1" t="s">
        <v>8198</v>
      </c>
      <c r="AC392" s="1">
        <v>0</v>
      </c>
      <c r="AE392" s="1">
        <v>1</v>
      </c>
      <c r="AF392" s="1">
        <v>0</v>
      </c>
      <c r="AG392" s="1">
        <v>0</v>
      </c>
      <c r="AI392" s="1">
        <v>118</v>
      </c>
      <c r="AJ392" s="1">
        <v>130</v>
      </c>
      <c r="DR392" s="1">
        <v>60</v>
      </c>
      <c r="DS392" s="1">
        <v>70</v>
      </c>
      <c r="HA392" s="1">
        <v>2</v>
      </c>
      <c r="HB392" s="1">
        <v>2</v>
      </c>
      <c r="HT392" s="1">
        <v>0</v>
      </c>
      <c r="HU392" s="1">
        <v>0</v>
      </c>
      <c r="IP392" s="1">
        <v>98</v>
      </c>
      <c r="IQ392" s="1">
        <v>90</v>
      </c>
      <c r="IR392" s="1">
        <v>96</v>
      </c>
      <c r="LX392" s="1">
        <v>104</v>
      </c>
      <c r="LY392" s="1">
        <v>114</v>
      </c>
      <c r="PG392" s="1">
        <v>26</v>
      </c>
      <c r="PH392" s="1">
        <v>28</v>
      </c>
      <c r="SP392" s="1">
        <v>97.1</v>
      </c>
      <c r="SQ392" s="1">
        <v>96.8</v>
      </c>
      <c r="VX392" s="1">
        <v>1</v>
      </c>
      <c r="VY392" s="1">
        <v>1</v>
      </c>
      <c r="WQ392" s="1">
        <v>1</v>
      </c>
      <c r="WR392" s="1">
        <v>0</v>
      </c>
      <c r="WS392" s="1">
        <v>1</v>
      </c>
      <c r="ZY392" s="1">
        <v>164.2</v>
      </c>
      <c r="ZZ392" s="1">
        <v>163.19999999999999</v>
      </c>
      <c r="AAY392" s="1">
        <v>30</v>
      </c>
      <c r="ABB392" s="1">
        <v>9.9</v>
      </c>
      <c r="ABE392" s="1">
        <v>29</v>
      </c>
      <c r="ABU392" s="1">
        <v>137</v>
      </c>
      <c r="ABX392" s="1">
        <v>3.7</v>
      </c>
      <c r="ACA392" s="1">
        <v>96</v>
      </c>
      <c r="ACD392" s="1">
        <v>1.08</v>
      </c>
      <c r="ACG392" s="1">
        <v>131</v>
      </c>
      <c r="ACQ392" s="1">
        <v>24</v>
      </c>
      <c r="ACT392" s="1">
        <v>1.5</v>
      </c>
      <c r="ACW392" s="1">
        <v>15</v>
      </c>
      <c r="AGS392" s="1">
        <v>1</v>
      </c>
      <c r="AGT392" s="1">
        <v>0</v>
      </c>
      <c r="AGU392" s="1">
        <v>1</v>
      </c>
      <c r="AGV392" s="1">
        <v>0</v>
      </c>
      <c r="AGW392" s="1">
        <v>1</v>
      </c>
      <c r="AGX392" s="1">
        <v>1</v>
      </c>
      <c r="AGY392" s="1">
        <v>0</v>
      </c>
      <c r="AGZ392" s="1">
        <v>1</v>
      </c>
      <c r="AHA392" s="1">
        <v>0</v>
      </c>
      <c r="AHB392" s="1">
        <v>0</v>
      </c>
      <c r="AHC392" s="1">
        <v>1</v>
      </c>
      <c r="AHD392" s="1">
        <v>0</v>
      </c>
      <c r="AHE392" s="1">
        <v>0</v>
      </c>
      <c r="AHF392" s="1">
        <v>0</v>
      </c>
      <c r="AHH392" s="1">
        <v>0</v>
      </c>
      <c r="AHI392" s="1">
        <v>0</v>
      </c>
      <c r="AHK392" s="1">
        <v>0</v>
      </c>
      <c r="AHL392" s="1">
        <v>0</v>
      </c>
      <c r="AHM392" s="1">
        <v>0</v>
      </c>
      <c r="AHN392" s="1">
        <v>0</v>
      </c>
      <c r="AHO392" s="1">
        <v>0</v>
      </c>
      <c r="AHP392" s="1">
        <v>0</v>
      </c>
      <c r="AHQ392" s="1">
        <v>0</v>
      </c>
      <c r="AHR392" s="1">
        <v>0</v>
      </c>
      <c r="AIM392" s="1">
        <v>0</v>
      </c>
      <c r="AIN392" s="1">
        <v>0</v>
      </c>
      <c r="AIO392" s="1">
        <v>0</v>
      </c>
      <c r="AIR392" s="1">
        <v>0</v>
      </c>
      <c r="AIT392" s="1">
        <v>2</v>
      </c>
      <c r="AIU392" s="1">
        <v>0</v>
      </c>
      <c r="AIV392" s="1">
        <v>0</v>
      </c>
      <c r="AIW392" s="1">
        <v>0</v>
      </c>
      <c r="AIX392" s="1">
        <v>76</v>
      </c>
      <c r="AIY392" s="1">
        <v>106</v>
      </c>
    </row>
    <row r="393" spans="1:939" s="1" customFormat="1">
      <c r="B393" s="1">
        <v>8</v>
      </c>
      <c r="C393" s="1">
        <v>0</v>
      </c>
      <c r="Z393" s="1">
        <v>0</v>
      </c>
      <c r="AA393" s="1">
        <v>2</v>
      </c>
      <c r="AB393" s="1" t="s">
        <v>8199</v>
      </c>
      <c r="AC393" s="1">
        <v>0</v>
      </c>
      <c r="AE393" s="1">
        <v>0</v>
      </c>
      <c r="AG393" s="1">
        <v>0</v>
      </c>
      <c r="AI393" s="1">
        <v>124</v>
      </c>
      <c r="AJ393" s="1">
        <v>130</v>
      </c>
      <c r="DR393" s="1">
        <v>60</v>
      </c>
      <c r="DS393" s="1">
        <v>68</v>
      </c>
      <c r="HA393" s="1">
        <v>2</v>
      </c>
      <c r="HB393" s="1">
        <v>0</v>
      </c>
      <c r="HT393" s="1">
        <v>0</v>
      </c>
      <c r="HU393" s="1">
        <v>0</v>
      </c>
      <c r="IP393" s="1">
        <v>95</v>
      </c>
      <c r="IQ393" s="1">
        <v>97.5</v>
      </c>
      <c r="IR393" s="1">
        <v>98</v>
      </c>
      <c r="LX393" s="1">
        <v>96</v>
      </c>
      <c r="LY393" s="1">
        <v>94</v>
      </c>
      <c r="PG393" s="1">
        <v>26</v>
      </c>
      <c r="PH393" s="1">
        <v>26</v>
      </c>
      <c r="SP393" s="1">
        <v>98</v>
      </c>
      <c r="SQ393" s="1">
        <v>97.8</v>
      </c>
      <c r="VX393" s="1">
        <v>1</v>
      </c>
      <c r="VZ393" s="1">
        <v>1</v>
      </c>
      <c r="WQ393" s="1">
        <v>1</v>
      </c>
      <c r="WR393" s="1">
        <v>0</v>
      </c>
      <c r="WS393" s="1">
        <v>1</v>
      </c>
      <c r="ZY393" s="1">
        <v>166</v>
      </c>
      <c r="ZZ393" s="1">
        <v>164.4</v>
      </c>
      <c r="AAY393" s="1">
        <v>30</v>
      </c>
      <c r="ABB393" s="1">
        <v>9.1999999999999993</v>
      </c>
      <c r="ABE393" s="1">
        <v>27</v>
      </c>
      <c r="ABU393" s="1">
        <v>135</v>
      </c>
      <c r="ABX393" s="1">
        <v>3.6</v>
      </c>
      <c r="ACA393" s="1">
        <v>94</v>
      </c>
      <c r="ACD393" s="1">
        <v>1.1000000000000001</v>
      </c>
      <c r="ACG393" s="1">
        <v>153</v>
      </c>
      <c r="ACQ393" s="1">
        <v>28</v>
      </c>
      <c r="ACT393" s="1">
        <v>1.6</v>
      </c>
      <c r="ACW393" s="1">
        <v>16</v>
      </c>
      <c r="AGS393" s="1">
        <v>1</v>
      </c>
      <c r="AGT393" s="1">
        <v>0</v>
      </c>
      <c r="AGU393" s="1">
        <v>1</v>
      </c>
      <c r="AGV393" s="1">
        <v>0</v>
      </c>
      <c r="AGW393" s="1">
        <v>1</v>
      </c>
      <c r="AGX393" s="1">
        <v>1</v>
      </c>
      <c r="AGY393" s="1">
        <v>0</v>
      </c>
      <c r="AGZ393" s="1">
        <v>1</v>
      </c>
      <c r="AHA393" s="1">
        <v>0</v>
      </c>
      <c r="AHB393" s="1">
        <v>0</v>
      </c>
      <c r="AHC393" s="1">
        <v>1</v>
      </c>
      <c r="AHD393" s="1">
        <v>0</v>
      </c>
      <c r="AHE393" s="1">
        <v>0</v>
      </c>
      <c r="AHF393" s="1">
        <v>0</v>
      </c>
      <c r="AHH393" s="1">
        <v>0</v>
      </c>
      <c r="AHI393" s="1">
        <v>0</v>
      </c>
      <c r="AHK393" s="1">
        <v>0</v>
      </c>
      <c r="AHL393" s="1">
        <v>0</v>
      </c>
      <c r="AHM393" s="1">
        <v>0</v>
      </c>
      <c r="AHN393" s="1">
        <v>0</v>
      </c>
      <c r="AHO393" s="1">
        <v>0</v>
      </c>
      <c r="AHP393" s="1">
        <v>0</v>
      </c>
      <c r="AHQ393" s="1">
        <v>0</v>
      </c>
      <c r="AHR393" s="1">
        <v>0</v>
      </c>
      <c r="AIM393" s="1">
        <v>0</v>
      </c>
      <c r="AIN393" s="1">
        <v>0</v>
      </c>
      <c r="AIO393" s="1">
        <v>0</v>
      </c>
      <c r="AIR393" s="1">
        <v>0</v>
      </c>
      <c r="AIT393" s="1">
        <v>2</v>
      </c>
      <c r="AIU393" s="1">
        <v>0</v>
      </c>
      <c r="AIV393" s="1">
        <v>0</v>
      </c>
      <c r="AIW393" s="1">
        <v>0</v>
      </c>
      <c r="AIX393" s="1">
        <v>85</v>
      </c>
      <c r="AIY393" s="1">
        <v>51</v>
      </c>
    </row>
    <row r="394" spans="1:939" s="1" customFormat="1">
      <c r="B394" s="1">
        <v>9</v>
      </c>
      <c r="C394" s="1">
        <v>0</v>
      </c>
      <c r="Z394" s="1">
        <v>0</v>
      </c>
      <c r="AA394" s="1">
        <v>2</v>
      </c>
      <c r="AB394" s="1" t="s">
        <v>8200</v>
      </c>
      <c r="AC394" s="1">
        <v>0</v>
      </c>
      <c r="AE394" s="1">
        <v>0</v>
      </c>
      <c r="AG394" s="1">
        <v>0</v>
      </c>
      <c r="AI394" s="1">
        <v>118</v>
      </c>
      <c r="AK394" s="1">
        <v>128</v>
      </c>
      <c r="DR394" s="1">
        <v>70</v>
      </c>
      <c r="DT394" s="1">
        <v>58</v>
      </c>
      <c r="HA394" s="1">
        <v>0</v>
      </c>
      <c r="HC394" s="1">
        <v>0</v>
      </c>
      <c r="HT394" s="1">
        <v>0</v>
      </c>
      <c r="HV394" s="1">
        <v>0</v>
      </c>
      <c r="IP394" s="1">
        <v>94</v>
      </c>
      <c r="IQ394" s="1">
        <v>98</v>
      </c>
      <c r="IR394" s="1">
        <v>99</v>
      </c>
      <c r="LX394" s="1">
        <v>110</v>
      </c>
      <c r="LZ394" s="1">
        <v>108</v>
      </c>
      <c r="PG394" s="1">
        <v>26</v>
      </c>
      <c r="PI394" s="1">
        <v>26</v>
      </c>
      <c r="SP394" s="1">
        <v>98.2</v>
      </c>
      <c r="SR394" s="1">
        <v>97.5</v>
      </c>
      <c r="VX394" s="1">
        <v>1</v>
      </c>
      <c r="VY394" s="1">
        <v>1</v>
      </c>
      <c r="WQ394" s="1">
        <v>0</v>
      </c>
      <c r="WR394" s="1">
        <v>1</v>
      </c>
      <c r="WS394" s="1">
        <v>1</v>
      </c>
      <c r="ZY394" s="1">
        <v>164.8</v>
      </c>
      <c r="ZZ394" s="1">
        <v>165.4</v>
      </c>
      <c r="AAY394" s="1">
        <v>29</v>
      </c>
      <c r="ABB394" s="1">
        <v>9.9</v>
      </c>
      <c r="ABE394" s="1">
        <v>29</v>
      </c>
      <c r="ABU394" s="1">
        <v>135</v>
      </c>
      <c r="ABX394" s="1">
        <v>4.0999999999999996</v>
      </c>
      <c r="ACA394" s="1">
        <v>96</v>
      </c>
      <c r="ACD394" s="1">
        <v>1.08</v>
      </c>
      <c r="ACG394" s="1">
        <v>127</v>
      </c>
      <c r="ACQ394" s="1">
        <v>30</v>
      </c>
      <c r="ACT394" s="1">
        <v>1.4</v>
      </c>
      <c r="ACW394" s="1">
        <v>15</v>
      </c>
      <c r="AGS394" s="1">
        <v>1</v>
      </c>
      <c r="AGT394" s="1">
        <v>0</v>
      </c>
      <c r="AGU394" s="1">
        <v>1</v>
      </c>
      <c r="AGV394" s="1">
        <v>0</v>
      </c>
      <c r="AGW394" s="1">
        <v>1</v>
      </c>
      <c r="AGX394" s="1">
        <v>1</v>
      </c>
      <c r="AGY394" s="1">
        <v>0</v>
      </c>
      <c r="AGZ394" s="1">
        <v>1</v>
      </c>
      <c r="AHA394" s="1">
        <v>0</v>
      </c>
      <c r="AHB394" s="1">
        <v>0</v>
      </c>
      <c r="AHC394" s="1">
        <v>1</v>
      </c>
      <c r="AHD394" s="1">
        <v>0</v>
      </c>
      <c r="AHE394" s="1">
        <v>0</v>
      </c>
      <c r="AHF394" s="1">
        <v>0</v>
      </c>
      <c r="AHH394" s="1">
        <v>0</v>
      </c>
      <c r="AHI394" s="1">
        <v>0</v>
      </c>
      <c r="AHK394" s="1">
        <v>0</v>
      </c>
      <c r="AHL394" s="1">
        <v>0</v>
      </c>
      <c r="AHM394" s="1">
        <v>0</v>
      </c>
      <c r="AHN394" s="1">
        <v>0</v>
      </c>
      <c r="AHO394" s="1">
        <v>0</v>
      </c>
      <c r="AHP394" s="1">
        <v>0</v>
      </c>
      <c r="AHQ394" s="1">
        <v>0</v>
      </c>
      <c r="AHR394" s="1">
        <v>7</v>
      </c>
      <c r="AIM394" s="1">
        <v>0</v>
      </c>
      <c r="AIN394" s="1">
        <v>0</v>
      </c>
      <c r="AIO394" s="1">
        <v>0</v>
      </c>
      <c r="AIR394" s="1">
        <v>0</v>
      </c>
      <c r="AIT394" s="1">
        <v>2</v>
      </c>
      <c r="AIU394" s="1">
        <v>0</v>
      </c>
      <c r="AIV394" s="1">
        <v>0</v>
      </c>
      <c r="AIW394" s="1">
        <v>0</v>
      </c>
      <c r="AIX394" s="1">
        <v>67</v>
      </c>
      <c r="AIY394" s="1">
        <v>49</v>
      </c>
    </row>
    <row r="395" spans="1:939" s="1" customFormat="1">
      <c r="B395" s="1">
        <v>10</v>
      </c>
      <c r="C395" s="1">
        <v>1</v>
      </c>
      <c r="D395" s="1" t="s">
        <v>8201</v>
      </c>
      <c r="E395" s="1" t="s">
        <v>8202</v>
      </c>
      <c r="O395" s="1">
        <v>1</v>
      </c>
      <c r="P395" s="1">
        <v>1</v>
      </c>
      <c r="Z395" s="1">
        <v>0</v>
      </c>
      <c r="AA395" s="1">
        <v>2</v>
      </c>
      <c r="AB395" s="1" t="s">
        <v>8203</v>
      </c>
      <c r="AC395" s="1">
        <v>0</v>
      </c>
      <c r="AE395" s="1">
        <v>0</v>
      </c>
      <c r="AG395" s="1">
        <v>0</v>
      </c>
      <c r="AI395" s="1">
        <v>120</v>
      </c>
      <c r="AJ395" s="1">
        <v>110</v>
      </c>
      <c r="DR395" s="1">
        <v>58</v>
      </c>
      <c r="DS395" s="1">
        <v>68</v>
      </c>
      <c r="HA395" s="1">
        <v>0</v>
      </c>
      <c r="HB395" s="1">
        <v>0</v>
      </c>
      <c r="HT395" s="1">
        <v>0</v>
      </c>
      <c r="HU395" s="1">
        <v>0</v>
      </c>
      <c r="IP395" s="1">
        <v>95</v>
      </c>
      <c r="IQ395" s="1">
        <v>95</v>
      </c>
      <c r="LX395" s="1">
        <v>98</v>
      </c>
      <c r="LY395" s="1">
        <v>96</v>
      </c>
      <c r="PG395" s="1">
        <v>26</v>
      </c>
      <c r="PH395" s="1">
        <v>26</v>
      </c>
      <c r="SP395" s="1">
        <v>97.3</v>
      </c>
      <c r="SQ395" s="1">
        <v>97.3</v>
      </c>
      <c r="VX395" s="1">
        <v>1</v>
      </c>
      <c r="VY395" s="1">
        <v>1</v>
      </c>
      <c r="WQ395" s="1">
        <v>0</v>
      </c>
      <c r="WR395" s="1">
        <v>0</v>
      </c>
      <c r="ZY395" s="1">
        <v>166.2</v>
      </c>
      <c r="ZZ395" s="1">
        <v>164.4</v>
      </c>
      <c r="AAY395" s="1">
        <v>29</v>
      </c>
      <c r="ABB395" s="1">
        <v>9.5</v>
      </c>
      <c r="ABE395" s="1">
        <v>28</v>
      </c>
      <c r="ABU395" s="1">
        <v>135</v>
      </c>
      <c r="ABX395" s="1">
        <v>3.8</v>
      </c>
      <c r="ACA395" s="1">
        <v>94</v>
      </c>
      <c r="ACD395" s="1">
        <v>1.07</v>
      </c>
      <c r="ACG395" s="1">
        <v>215</v>
      </c>
      <c r="ACQ395" s="1">
        <v>26</v>
      </c>
      <c r="ACT395" s="1">
        <v>1.3</v>
      </c>
      <c r="ACW395" s="1">
        <v>17</v>
      </c>
      <c r="AGS395" s="1">
        <v>1</v>
      </c>
      <c r="AGT395" s="1">
        <v>0</v>
      </c>
      <c r="AGU395" s="1">
        <v>1</v>
      </c>
      <c r="AGV395" s="1">
        <v>0</v>
      </c>
      <c r="AGW395" s="1">
        <v>1</v>
      </c>
      <c r="AGX395" s="1">
        <v>1</v>
      </c>
      <c r="AGY395" s="1">
        <v>0</v>
      </c>
      <c r="AGZ395" s="1">
        <v>1</v>
      </c>
      <c r="AHA395" s="1">
        <v>0</v>
      </c>
      <c r="AHB395" s="1">
        <v>0</v>
      </c>
      <c r="AHC395" s="1">
        <v>1</v>
      </c>
      <c r="AHD395" s="1">
        <v>0</v>
      </c>
      <c r="AHE395" s="1">
        <v>0</v>
      </c>
      <c r="AHF395" s="1">
        <v>0</v>
      </c>
      <c r="AHH395" s="1">
        <v>0</v>
      </c>
      <c r="AHI395" s="1">
        <v>0</v>
      </c>
      <c r="AHK395" s="1">
        <v>0</v>
      </c>
      <c r="AHL395" s="1">
        <v>0</v>
      </c>
      <c r="AHM395" s="1">
        <v>0</v>
      </c>
      <c r="AHN395" s="1">
        <v>0</v>
      </c>
      <c r="AHO395" s="1">
        <v>0</v>
      </c>
      <c r="AHP395" s="1">
        <v>0</v>
      </c>
      <c r="AHQ395" s="1">
        <v>0</v>
      </c>
      <c r="AHR395" s="1">
        <v>7</v>
      </c>
      <c r="AIM395" s="1">
        <v>0</v>
      </c>
      <c r="AIN395" s="1">
        <v>0</v>
      </c>
      <c r="AIO395" s="1">
        <v>0</v>
      </c>
      <c r="AIR395" s="1">
        <v>0</v>
      </c>
      <c r="AIT395" s="1">
        <v>2</v>
      </c>
      <c r="AIU395" s="1">
        <v>0</v>
      </c>
      <c r="AIV395" s="1">
        <v>0</v>
      </c>
      <c r="AIW395" s="1">
        <v>0</v>
      </c>
      <c r="AIX395" s="1">
        <v>96</v>
      </c>
      <c r="AIY395" s="1">
        <v>25</v>
      </c>
    </row>
    <row r="396" spans="1:939" s="1" customFormat="1">
      <c r="B396" s="1">
        <v>11</v>
      </c>
      <c r="C396" s="1">
        <v>1</v>
      </c>
      <c r="D396" s="1" t="s">
        <v>5913</v>
      </c>
      <c r="O396" s="1">
        <v>1</v>
      </c>
      <c r="Z396" s="1">
        <v>0</v>
      </c>
      <c r="AA396" s="1">
        <v>2</v>
      </c>
      <c r="AB396" s="1" t="s">
        <v>8204</v>
      </c>
      <c r="AC396" s="1">
        <v>0</v>
      </c>
      <c r="AE396" s="1">
        <v>0</v>
      </c>
      <c r="AG396" s="1">
        <v>0</v>
      </c>
      <c r="AI396" s="1">
        <v>124</v>
      </c>
      <c r="AJ396" s="1">
        <v>110</v>
      </c>
      <c r="DR396" s="1">
        <v>62</v>
      </c>
      <c r="DS396" s="1">
        <v>64</v>
      </c>
      <c r="HA396" s="1">
        <v>0</v>
      </c>
      <c r="HB396" s="1">
        <v>0</v>
      </c>
      <c r="HT396" s="1">
        <v>0</v>
      </c>
      <c r="HU396" s="1">
        <v>0</v>
      </c>
      <c r="IP396" s="1">
        <v>95</v>
      </c>
      <c r="IQ396" s="1">
        <v>96</v>
      </c>
      <c r="LX396" s="1">
        <v>108</v>
      </c>
      <c r="LY396" s="1">
        <v>90</v>
      </c>
      <c r="PG396" s="1">
        <v>20</v>
      </c>
      <c r="PH396" s="1">
        <v>22</v>
      </c>
      <c r="SP396" s="1">
        <v>99.1</v>
      </c>
      <c r="SQ396" s="1">
        <v>98.2</v>
      </c>
      <c r="VX396" s="1">
        <v>1</v>
      </c>
      <c r="VY396" s="1">
        <v>1</v>
      </c>
      <c r="WQ396" s="1">
        <v>0</v>
      </c>
      <c r="WR396" s="1">
        <v>0</v>
      </c>
      <c r="ZY396" s="1">
        <v>163.19999999999999</v>
      </c>
      <c r="ZZ396" s="1">
        <v>163</v>
      </c>
      <c r="AAY396" s="1">
        <v>30</v>
      </c>
      <c r="ABB396" s="1">
        <v>10.199999999999999</v>
      </c>
      <c r="ABE396" s="1">
        <v>30</v>
      </c>
      <c r="ABU396" s="1">
        <v>135</v>
      </c>
      <c r="ABX396" s="1">
        <v>3.7</v>
      </c>
      <c r="ACA396" s="1">
        <v>95</v>
      </c>
      <c r="ACD396" s="1">
        <v>1.05</v>
      </c>
      <c r="ACG396" s="1">
        <v>110</v>
      </c>
      <c r="ACQ396" s="1">
        <v>29</v>
      </c>
      <c r="ACT396" s="1">
        <v>1.4</v>
      </c>
      <c r="ACW396" s="1">
        <v>14</v>
      </c>
      <c r="AGS396" s="1">
        <v>1</v>
      </c>
      <c r="AGT396" s="1">
        <v>0</v>
      </c>
      <c r="AGU396" s="1">
        <v>1</v>
      </c>
      <c r="AGV396" s="1">
        <v>0</v>
      </c>
      <c r="AGW396" s="1">
        <v>1</v>
      </c>
      <c r="AGX396" s="1">
        <v>1</v>
      </c>
      <c r="AGY396" s="1">
        <v>0</v>
      </c>
      <c r="AGZ396" s="1">
        <v>1</v>
      </c>
      <c r="AHA396" s="1">
        <v>0</v>
      </c>
      <c r="AHB396" s="1">
        <v>0</v>
      </c>
      <c r="AHC396" s="1">
        <v>1</v>
      </c>
      <c r="AHD396" s="1">
        <v>0</v>
      </c>
      <c r="AHE396" s="1">
        <v>0</v>
      </c>
      <c r="AHF396" s="1">
        <v>0</v>
      </c>
      <c r="AHH396" s="1">
        <v>0</v>
      </c>
      <c r="AHI396" s="1">
        <v>0</v>
      </c>
      <c r="AHK396" s="1">
        <v>0</v>
      </c>
      <c r="AHL396" s="1">
        <v>0</v>
      </c>
      <c r="AHM396" s="1">
        <v>0</v>
      </c>
      <c r="AHN396" s="1">
        <v>0</v>
      </c>
      <c r="AHO396" s="1">
        <v>0</v>
      </c>
      <c r="AHP396" s="1">
        <v>0</v>
      </c>
      <c r="AHQ396" s="1">
        <v>0</v>
      </c>
      <c r="AHR396" s="1">
        <v>0.5</v>
      </c>
      <c r="AIM396" s="1">
        <v>0</v>
      </c>
      <c r="AIN396" s="1">
        <v>0</v>
      </c>
      <c r="AIO396" s="1">
        <v>0</v>
      </c>
      <c r="AIR396" s="1">
        <v>0</v>
      </c>
      <c r="AIT396" s="1">
        <v>2</v>
      </c>
      <c r="AIU396" s="1">
        <v>0</v>
      </c>
      <c r="AIV396" s="1">
        <v>0</v>
      </c>
      <c r="AIW396" s="1">
        <v>0</v>
      </c>
      <c r="AIX396" s="1">
        <v>48</v>
      </c>
      <c r="AIY396" s="1">
        <v>90</v>
      </c>
    </row>
    <row r="397" spans="1:939" s="1" customFormat="1">
      <c r="B397" s="1">
        <v>12</v>
      </c>
      <c r="C397" s="1">
        <v>0</v>
      </c>
      <c r="Z397" s="1">
        <v>0</v>
      </c>
      <c r="AA397" s="1">
        <v>2</v>
      </c>
      <c r="AB397" s="1" t="s">
        <v>8205</v>
      </c>
      <c r="AC397" s="1">
        <v>0</v>
      </c>
      <c r="AE397" s="1">
        <v>0</v>
      </c>
      <c r="AG397" s="1">
        <v>0</v>
      </c>
      <c r="AI397" s="1">
        <v>136</v>
      </c>
      <c r="AJ397" s="1">
        <v>132</v>
      </c>
      <c r="DR397" s="1">
        <v>70</v>
      </c>
      <c r="DS397" s="1">
        <v>68</v>
      </c>
      <c r="HA397" s="1">
        <v>0</v>
      </c>
      <c r="HB397" s="1">
        <v>0</v>
      </c>
      <c r="HT397" s="1">
        <v>0</v>
      </c>
      <c r="HU397" s="1">
        <v>0</v>
      </c>
      <c r="IP397" s="1">
        <v>99</v>
      </c>
      <c r="IQ397" s="1">
        <v>96</v>
      </c>
      <c r="LX397" s="1">
        <v>105</v>
      </c>
      <c r="LY397" s="1">
        <v>97</v>
      </c>
      <c r="PG397" s="1">
        <v>20</v>
      </c>
      <c r="PH397" s="1">
        <v>20</v>
      </c>
      <c r="SP397" s="1">
        <v>98.1</v>
      </c>
      <c r="SQ397" s="1">
        <v>97.9</v>
      </c>
      <c r="VX397" s="1">
        <v>1</v>
      </c>
      <c r="VY397" s="1">
        <v>1</v>
      </c>
      <c r="WQ397" s="1">
        <v>1</v>
      </c>
      <c r="WR397" s="1">
        <v>0</v>
      </c>
      <c r="ZY397" s="1">
        <v>162.4</v>
      </c>
      <c r="ZZ397" s="1">
        <v>162</v>
      </c>
      <c r="AAY397" s="1">
        <v>31</v>
      </c>
      <c r="ABU397" s="1">
        <v>140</v>
      </c>
      <c r="ABX397" s="1">
        <v>3.7</v>
      </c>
      <c r="ACA397" s="1">
        <v>93</v>
      </c>
      <c r="ACD397" s="1">
        <v>9</v>
      </c>
      <c r="ACG397" s="1">
        <v>121</v>
      </c>
      <c r="ACQ397" s="1">
        <v>25</v>
      </c>
      <c r="ACT397" s="1">
        <v>1.17</v>
      </c>
      <c r="ACW397" s="1">
        <v>16</v>
      </c>
      <c r="AGS397" s="1">
        <v>0</v>
      </c>
      <c r="AGT397" s="1">
        <v>0</v>
      </c>
      <c r="AGU397" s="1">
        <v>0</v>
      </c>
      <c r="AGV397" s="1">
        <v>0</v>
      </c>
      <c r="AGW397" s="1">
        <v>1</v>
      </c>
      <c r="AGX397" s="1">
        <v>1</v>
      </c>
      <c r="AGY397" s="1">
        <v>0</v>
      </c>
      <c r="AGZ397" s="1">
        <v>1</v>
      </c>
      <c r="AHA397" s="1">
        <v>0</v>
      </c>
      <c r="AHB397" s="1">
        <v>0</v>
      </c>
      <c r="AHC397" s="1">
        <v>1</v>
      </c>
      <c r="AHD397" s="1">
        <v>0</v>
      </c>
      <c r="AHE397" s="1">
        <v>0</v>
      </c>
      <c r="AHF397" s="1">
        <v>0</v>
      </c>
      <c r="AHH397" s="1">
        <v>0</v>
      </c>
      <c r="AHI397" s="1">
        <v>0</v>
      </c>
      <c r="AHK397" s="1">
        <v>0</v>
      </c>
      <c r="AHL397" s="1">
        <v>0</v>
      </c>
      <c r="AHM397" s="1">
        <v>0</v>
      </c>
      <c r="AHN397" s="1">
        <v>0</v>
      </c>
      <c r="AHO397" s="1">
        <v>0</v>
      </c>
      <c r="AHP397" s="1">
        <v>0</v>
      </c>
      <c r="AHQ397" s="1">
        <v>0</v>
      </c>
      <c r="AHR397" s="1">
        <v>0</v>
      </c>
      <c r="AIM397" s="1">
        <v>0</v>
      </c>
      <c r="AIN397" s="1">
        <v>0</v>
      </c>
      <c r="AIO397" s="1">
        <v>0</v>
      </c>
      <c r="AIR397" s="1">
        <v>0</v>
      </c>
      <c r="AIT397" s="1">
        <v>2</v>
      </c>
      <c r="AIU397" s="1">
        <v>0</v>
      </c>
      <c r="AIV397" s="1">
        <v>0</v>
      </c>
      <c r="AIW397" s="1">
        <v>0</v>
      </c>
      <c r="AIX397" s="1">
        <v>20</v>
      </c>
      <c r="AIY397" s="1">
        <v>20</v>
      </c>
    </row>
    <row r="398" spans="1:939" s="80" customFormat="1">
      <c r="B398" s="80">
        <v>13</v>
      </c>
      <c r="C398" s="80">
        <v>0</v>
      </c>
      <c r="Z398" s="80">
        <v>0</v>
      </c>
      <c r="AA398" s="80">
        <v>2</v>
      </c>
      <c r="AB398" s="80" t="s">
        <v>8206</v>
      </c>
      <c r="AC398" s="80">
        <v>0</v>
      </c>
      <c r="AE398" s="80">
        <v>0</v>
      </c>
      <c r="AG398" s="80">
        <v>0</v>
      </c>
      <c r="AI398" s="80">
        <v>120</v>
      </c>
      <c r="DR398" s="80">
        <v>64</v>
      </c>
      <c r="HA398" s="80">
        <v>0</v>
      </c>
      <c r="HT398" s="80">
        <v>0</v>
      </c>
      <c r="IP398" s="80">
        <v>96</v>
      </c>
      <c r="LX398" s="80">
        <v>84</v>
      </c>
      <c r="PG398" s="80">
        <v>24</v>
      </c>
      <c r="SP398" s="80">
        <v>96.6</v>
      </c>
      <c r="VX398" s="80">
        <v>1</v>
      </c>
      <c r="WQ398" s="80">
        <v>1</v>
      </c>
      <c r="ZY398" s="80">
        <v>162.4</v>
      </c>
      <c r="AGS398" s="80">
        <v>0</v>
      </c>
      <c r="AGT398" s="80">
        <v>0</v>
      </c>
      <c r="AGU398" s="80">
        <v>0</v>
      </c>
      <c r="AGV398" s="80">
        <v>0</v>
      </c>
      <c r="AGW398" s="80">
        <v>1</v>
      </c>
      <c r="AGX398" s="80">
        <v>1</v>
      </c>
      <c r="AGY398" s="80">
        <v>0</v>
      </c>
      <c r="AGZ398" s="80">
        <v>0</v>
      </c>
      <c r="AHA398" s="80">
        <v>0</v>
      </c>
      <c r="AHB398" s="80">
        <v>0</v>
      </c>
      <c r="AHC398" s="80">
        <v>1</v>
      </c>
      <c r="AHD398" s="80">
        <v>0</v>
      </c>
      <c r="AHE398" s="80">
        <v>0</v>
      </c>
      <c r="AHF398" s="80">
        <v>0</v>
      </c>
      <c r="AHH398" s="80">
        <v>0</v>
      </c>
      <c r="AHI398" s="80">
        <v>0</v>
      </c>
      <c r="AHK398" s="80">
        <v>0</v>
      </c>
      <c r="AHL398" s="80">
        <v>0</v>
      </c>
      <c r="AHM398" s="80">
        <v>0</v>
      </c>
      <c r="AHN398" s="80">
        <v>0</v>
      </c>
      <c r="AHO398" s="80">
        <v>0</v>
      </c>
      <c r="AHP398" s="80">
        <v>0</v>
      </c>
      <c r="AHQ398" s="80">
        <v>0</v>
      </c>
      <c r="AHR398" s="80">
        <v>7</v>
      </c>
      <c r="AIM398" s="80">
        <v>0</v>
      </c>
      <c r="AIN398" s="80">
        <v>0</v>
      </c>
      <c r="AIO398" s="80">
        <v>0</v>
      </c>
      <c r="AIR398" s="80">
        <v>0</v>
      </c>
      <c r="AIT398" s="80">
        <v>1</v>
      </c>
      <c r="AIU398" s="80">
        <v>0</v>
      </c>
      <c r="AIV398" s="80">
        <v>0</v>
      </c>
      <c r="AIW398" s="80">
        <v>0</v>
      </c>
      <c r="AIX398" s="80">
        <v>57</v>
      </c>
    </row>
    <row r="399" spans="1:939" s="1" customFormat="1">
      <c r="A399" s="1">
        <v>83</v>
      </c>
      <c r="B399" s="1">
        <v>1</v>
      </c>
      <c r="C399" s="1">
        <v>1</v>
      </c>
      <c r="D399" s="1" t="s">
        <v>7646</v>
      </c>
      <c r="E399" s="1" t="s">
        <v>6367</v>
      </c>
      <c r="F399" s="1" t="s">
        <v>8207</v>
      </c>
      <c r="G399" s="1" t="s">
        <v>6191</v>
      </c>
      <c r="O399" s="1">
        <v>0</v>
      </c>
      <c r="P399" s="1">
        <v>0</v>
      </c>
      <c r="Q399" s="1">
        <v>0</v>
      </c>
      <c r="R399" s="1">
        <v>0</v>
      </c>
      <c r="Z399" s="1">
        <v>0</v>
      </c>
      <c r="AA399" s="1">
        <v>2</v>
      </c>
      <c r="AB399" s="1" t="s">
        <v>8208</v>
      </c>
      <c r="AC399" s="1">
        <v>0</v>
      </c>
      <c r="AE399" s="1">
        <v>5</v>
      </c>
      <c r="AF399" s="1">
        <v>0</v>
      </c>
      <c r="AG399" s="1">
        <v>0</v>
      </c>
      <c r="AJ399" s="1">
        <v>102</v>
      </c>
      <c r="AK399" s="1">
        <v>110</v>
      </c>
      <c r="AN399" s="1">
        <v>102</v>
      </c>
      <c r="AO399" s="1">
        <v>122</v>
      </c>
      <c r="DS399" s="1">
        <v>65</v>
      </c>
      <c r="DT399" s="1">
        <v>60</v>
      </c>
      <c r="DW399" s="1">
        <v>64</v>
      </c>
      <c r="DX399" s="1">
        <v>86</v>
      </c>
      <c r="HG399" s="1">
        <v>2</v>
      </c>
      <c r="HZ399" s="1">
        <v>0</v>
      </c>
      <c r="IP399" s="1">
        <v>93</v>
      </c>
      <c r="IQ399" s="1">
        <v>93</v>
      </c>
      <c r="IR399" s="1">
        <v>95</v>
      </c>
      <c r="IU399" s="1">
        <v>93</v>
      </c>
      <c r="IV399" s="1">
        <v>95</v>
      </c>
      <c r="LX399" s="1">
        <v>91</v>
      </c>
      <c r="LY399" s="1">
        <v>95</v>
      </c>
      <c r="LZ399" s="1">
        <v>96</v>
      </c>
      <c r="MA399" s="1">
        <v>91</v>
      </c>
      <c r="MB399" s="1">
        <v>104</v>
      </c>
      <c r="MC399" s="1">
        <v>93</v>
      </c>
      <c r="MD399" s="1">
        <v>68</v>
      </c>
      <c r="PI399" s="1">
        <v>18</v>
      </c>
      <c r="PL399" s="1">
        <v>18</v>
      </c>
      <c r="PM399" s="1">
        <v>24</v>
      </c>
      <c r="SR399" s="1">
        <v>97.9</v>
      </c>
      <c r="SU399" s="1">
        <v>98</v>
      </c>
      <c r="SV399" s="1">
        <v>97.5</v>
      </c>
      <c r="WD399" s="1">
        <v>0</v>
      </c>
      <c r="WQ399" s="1">
        <v>0</v>
      </c>
      <c r="WS399" s="1">
        <v>0</v>
      </c>
      <c r="WV399" s="1">
        <v>0</v>
      </c>
      <c r="WW399" s="1">
        <v>0</v>
      </c>
      <c r="ADP399" s="1">
        <v>14</v>
      </c>
      <c r="ADQ399" s="1">
        <v>12</v>
      </c>
      <c r="AGS399" s="1">
        <v>0</v>
      </c>
      <c r="AGT399" s="1">
        <v>0</v>
      </c>
      <c r="AGU399" s="1">
        <v>0</v>
      </c>
      <c r="AGV399" s="1">
        <v>0</v>
      </c>
      <c r="AGW399" s="1">
        <v>0</v>
      </c>
      <c r="AGX399" s="1">
        <v>0</v>
      </c>
      <c r="AGY399" s="1">
        <v>0</v>
      </c>
      <c r="AGZ399" s="1">
        <v>0</v>
      </c>
      <c r="AHA399" s="1">
        <v>0</v>
      </c>
      <c r="AHB399" s="1">
        <v>0</v>
      </c>
      <c r="AHC399" s="1">
        <v>1</v>
      </c>
      <c r="AHD399" s="1">
        <v>0</v>
      </c>
      <c r="AHE399" s="1">
        <v>0</v>
      </c>
      <c r="AHF399" s="1">
        <v>0</v>
      </c>
      <c r="AHH399" s="1">
        <v>0</v>
      </c>
      <c r="AHI399" s="1">
        <v>0</v>
      </c>
      <c r="AHK399" s="1">
        <v>0</v>
      </c>
      <c r="AHL399" s="1">
        <v>0</v>
      </c>
      <c r="AHM399" s="1">
        <v>0</v>
      </c>
      <c r="AHN399" s="1">
        <v>0</v>
      </c>
      <c r="AHO399" s="1">
        <v>0</v>
      </c>
      <c r="AHP399" s="1">
        <v>0</v>
      </c>
      <c r="AHQ399" s="1">
        <v>0</v>
      </c>
      <c r="AHR399" s="1">
        <v>0</v>
      </c>
      <c r="AIM399" s="1">
        <v>0</v>
      </c>
      <c r="AIN399" s="1">
        <v>0</v>
      </c>
      <c r="AIO399" s="1">
        <v>0</v>
      </c>
      <c r="AIP399" s="1">
        <v>1</v>
      </c>
      <c r="AIQ399" s="1">
        <v>1</v>
      </c>
      <c r="AIR399" s="1">
        <v>1</v>
      </c>
      <c r="AIS399" s="1">
        <v>1</v>
      </c>
      <c r="AIT399" s="3">
        <v>1</v>
      </c>
      <c r="AIU399" s="1">
        <v>0</v>
      </c>
      <c r="AIV399" s="1">
        <v>0</v>
      </c>
      <c r="AIW399" s="1">
        <v>0</v>
      </c>
      <c r="AIX399" s="1">
        <v>64</v>
      </c>
    </row>
    <row r="400" spans="1:939" s="18" customFormat="1">
      <c r="B400" s="18">
        <v>2</v>
      </c>
      <c r="C400" s="18">
        <v>1</v>
      </c>
      <c r="D400" s="18" t="s">
        <v>7434</v>
      </c>
      <c r="E400" s="18" t="s">
        <v>8209</v>
      </c>
      <c r="O400" s="18">
        <v>0</v>
      </c>
      <c r="P400" s="18">
        <v>0</v>
      </c>
      <c r="Z400" s="18">
        <v>0</v>
      </c>
      <c r="AA400" s="18">
        <v>2</v>
      </c>
      <c r="AB400" s="18" t="s">
        <v>8210</v>
      </c>
      <c r="AC400" s="18">
        <v>0</v>
      </c>
      <c r="AE400" s="18">
        <v>6</v>
      </c>
      <c r="AF400" s="18">
        <v>0</v>
      </c>
      <c r="AG400" s="18">
        <v>0</v>
      </c>
      <c r="AI400" s="18">
        <v>128</v>
      </c>
      <c r="AJ400" s="18">
        <v>128</v>
      </c>
      <c r="DR400" s="18">
        <v>76</v>
      </c>
      <c r="DS400" s="18">
        <v>73</v>
      </c>
      <c r="HA400" s="18">
        <v>2</v>
      </c>
      <c r="HB400" s="18">
        <v>0</v>
      </c>
      <c r="HT400" s="18">
        <v>0</v>
      </c>
      <c r="HU400" s="18">
        <v>1</v>
      </c>
      <c r="IP400" s="18">
        <v>97</v>
      </c>
      <c r="IQ400" s="18">
        <v>95</v>
      </c>
      <c r="LX400" s="18">
        <v>74</v>
      </c>
      <c r="LY400" s="18">
        <v>70</v>
      </c>
      <c r="PG400" s="18">
        <v>24</v>
      </c>
      <c r="PH400" s="18">
        <v>18</v>
      </c>
      <c r="SP400" s="18">
        <v>97.7</v>
      </c>
      <c r="SQ400" s="18">
        <v>97.8</v>
      </c>
      <c r="VX400" s="18">
        <v>1</v>
      </c>
      <c r="VY400" s="18">
        <v>1</v>
      </c>
      <c r="WQ400" s="18">
        <v>0</v>
      </c>
      <c r="WR400" s="18">
        <v>0</v>
      </c>
      <c r="AGS400" s="18">
        <v>0</v>
      </c>
      <c r="AGT400" s="18">
        <v>0</v>
      </c>
      <c r="AGU400" s="18">
        <v>0</v>
      </c>
      <c r="AGV400" s="18">
        <v>0</v>
      </c>
      <c r="AGW400" s="18">
        <v>0</v>
      </c>
      <c r="AGX400" s="18">
        <v>0</v>
      </c>
      <c r="AGY400" s="18">
        <v>0</v>
      </c>
      <c r="AGZ400" s="18">
        <v>0</v>
      </c>
      <c r="AHA400" s="18">
        <v>0</v>
      </c>
      <c r="AHB400" s="18">
        <v>0</v>
      </c>
      <c r="AHC400" s="18">
        <v>1</v>
      </c>
      <c r="AHD400" s="18">
        <v>0</v>
      </c>
      <c r="AHE400" s="18">
        <v>0</v>
      </c>
      <c r="AHF400" s="18">
        <v>0</v>
      </c>
      <c r="AHH400" s="18">
        <v>0</v>
      </c>
      <c r="AHI400" s="18">
        <v>0</v>
      </c>
      <c r="AHK400" s="18">
        <v>0</v>
      </c>
      <c r="AHL400" s="18">
        <v>0</v>
      </c>
      <c r="AHM400" s="18">
        <v>0</v>
      </c>
      <c r="AHN400" s="18">
        <v>0</v>
      </c>
      <c r="AHO400" s="18">
        <v>0</v>
      </c>
      <c r="AHP400" s="18">
        <v>0</v>
      </c>
      <c r="AHQ400" s="18">
        <v>0</v>
      </c>
      <c r="AHR400" s="18">
        <v>0</v>
      </c>
      <c r="AIM400" s="18">
        <v>0</v>
      </c>
      <c r="AIN400" s="18">
        <v>0</v>
      </c>
      <c r="AIO400" s="18">
        <v>0</v>
      </c>
      <c r="AIT400" s="79">
        <v>1</v>
      </c>
      <c r="AIU400" s="18">
        <v>1</v>
      </c>
      <c r="AIV400" s="18">
        <v>0</v>
      </c>
      <c r="AIW400" s="18">
        <v>0</v>
      </c>
      <c r="AIX400" s="18">
        <v>58</v>
      </c>
      <c r="AJB400" s="18">
        <v>55</v>
      </c>
    </row>
    <row r="401" spans="1:951" s="1" customFormat="1">
      <c r="A401" s="1">
        <v>84</v>
      </c>
      <c r="B401" s="1" t="s">
        <v>7502</v>
      </c>
      <c r="C401" s="1">
        <v>0</v>
      </c>
      <c r="Z401" s="1">
        <v>0</v>
      </c>
      <c r="AA401" s="1">
        <v>1</v>
      </c>
      <c r="AB401" s="1" t="s">
        <v>8211</v>
      </c>
      <c r="AGS401" s="1">
        <v>1</v>
      </c>
      <c r="AGT401" s="1">
        <v>1</v>
      </c>
      <c r="AGU401" s="1">
        <v>0</v>
      </c>
      <c r="AGV401" s="1">
        <v>1</v>
      </c>
      <c r="AGW401" s="1">
        <v>0</v>
      </c>
      <c r="AGX401" s="1">
        <v>0</v>
      </c>
      <c r="AGY401" s="1">
        <v>0</v>
      </c>
      <c r="AGZ401" s="1">
        <v>0</v>
      </c>
      <c r="AHA401" s="1">
        <v>0</v>
      </c>
      <c r="AHB401" s="1">
        <v>0</v>
      </c>
      <c r="AHC401" s="1">
        <v>0</v>
      </c>
      <c r="AHD401" s="1">
        <v>0</v>
      </c>
      <c r="AHE401" s="1">
        <v>0</v>
      </c>
      <c r="AHF401" s="1">
        <v>0</v>
      </c>
      <c r="AHH401" s="1">
        <v>0</v>
      </c>
      <c r="AHI401" s="1">
        <v>0</v>
      </c>
      <c r="AHK401" s="1">
        <v>0</v>
      </c>
      <c r="AHL401" s="1">
        <v>0</v>
      </c>
      <c r="AHM401" s="1">
        <v>0</v>
      </c>
      <c r="AHN401" s="1">
        <v>0</v>
      </c>
      <c r="AHO401" s="1">
        <v>0</v>
      </c>
      <c r="AHP401" s="1">
        <v>0</v>
      </c>
      <c r="AHQ401" s="1">
        <v>0</v>
      </c>
      <c r="AHR401" s="1">
        <v>6</v>
      </c>
      <c r="AIM401" s="1">
        <v>2</v>
      </c>
      <c r="AIN401" s="1">
        <v>0</v>
      </c>
      <c r="AIO401" s="1">
        <v>0</v>
      </c>
      <c r="AIT401" s="3">
        <v>0</v>
      </c>
      <c r="AIV401" s="1">
        <v>0</v>
      </c>
      <c r="AIW401" s="1">
        <v>0</v>
      </c>
    </row>
    <row r="402" spans="1:951" s="1" customFormat="1">
      <c r="B402" s="1">
        <v>2</v>
      </c>
      <c r="C402" s="1">
        <v>1</v>
      </c>
      <c r="D402" s="1" t="s">
        <v>6686</v>
      </c>
      <c r="E402" s="1" t="s">
        <v>5146</v>
      </c>
      <c r="F402" s="1" t="s">
        <v>6597</v>
      </c>
      <c r="G402" s="1" t="s">
        <v>7580</v>
      </c>
      <c r="H402" s="1" t="s">
        <v>6191</v>
      </c>
      <c r="O402" s="1">
        <v>0</v>
      </c>
      <c r="P402" s="1">
        <v>1</v>
      </c>
      <c r="Q402" s="1">
        <v>0</v>
      </c>
      <c r="R402" s="1">
        <v>0</v>
      </c>
      <c r="S402" s="1">
        <v>0</v>
      </c>
      <c r="Z402" s="1">
        <v>0</v>
      </c>
      <c r="AA402" s="1">
        <v>2</v>
      </c>
      <c r="AB402" s="1" t="s">
        <v>8212</v>
      </c>
      <c r="AC402" s="1">
        <v>0</v>
      </c>
      <c r="AE402" s="1">
        <v>0</v>
      </c>
      <c r="AG402" s="1">
        <v>0</v>
      </c>
      <c r="AI402" s="1">
        <v>123</v>
      </c>
      <c r="AK402" s="1">
        <v>98</v>
      </c>
      <c r="AM402" s="1">
        <v>84</v>
      </c>
      <c r="AN402" s="1">
        <v>70</v>
      </c>
      <c r="AO402" s="1">
        <v>75</v>
      </c>
      <c r="AP402" s="1">
        <v>75</v>
      </c>
      <c r="AR402" s="1">
        <v>84</v>
      </c>
      <c r="AT402" s="1">
        <v>11</v>
      </c>
      <c r="AV402" s="1">
        <v>88</v>
      </c>
      <c r="AW402" s="1">
        <v>101</v>
      </c>
      <c r="AZ402" s="1">
        <v>105</v>
      </c>
      <c r="BA402" s="1">
        <v>105</v>
      </c>
      <c r="BB402" s="1">
        <v>94</v>
      </c>
      <c r="DR402" s="1">
        <v>58</v>
      </c>
      <c r="DT402" s="1">
        <v>57</v>
      </c>
      <c r="DV402" s="1">
        <v>51</v>
      </c>
      <c r="DW402" s="1">
        <v>38</v>
      </c>
      <c r="DX402" s="1">
        <v>41</v>
      </c>
      <c r="DY402" s="1">
        <v>41</v>
      </c>
      <c r="EA402" s="1">
        <v>49</v>
      </c>
      <c r="EC402" s="1">
        <v>55</v>
      </c>
      <c r="EE402" s="1">
        <v>51</v>
      </c>
      <c r="EF402" s="1">
        <v>51</v>
      </c>
      <c r="EH402" s="1">
        <v>52</v>
      </c>
      <c r="EI402" s="1">
        <v>52</v>
      </c>
      <c r="EJ402" s="1">
        <v>62</v>
      </c>
      <c r="HS402" s="1">
        <v>0</v>
      </c>
      <c r="IL402" s="1">
        <v>0</v>
      </c>
      <c r="IP402" s="1">
        <v>98</v>
      </c>
      <c r="IQ402" s="1">
        <v>98</v>
      </c>
      <c r="IR402" s="1">
        <v>98</v>
      </c>
      <c r="IS402" s="1">
        <v>97</v>
      </c>
      <c r="IT402" s="1">
        <v>98</v>
      </c>
      <c r="IU402" s="1">
        <v>97</v>
      </c>
      <c r="IV402" s="1">
        <v>98</v>
      </c>
      <c r="IX402" s="1">
        <v>99</v>
      </c>
      <c r="JG402" s="1">
        <v>100</v>
      </c>
      <c r="JH402" s="1">
        <v>94</v>
      </c>
      <c r="LX402" s="1">
        <v>83</v>
      </c>
      <c r="LZ402" s="1">
        <v>69</v>
      </c>
      <c r="MA402" s="1">
        <v>73</v>
      </c>
      <c r="MB402" s="1">
        <v>70</v>
      </c>
      <c r="MC402" s="1">
        <v>71</v>
      </c>
      <c r="MD402" s="1">
        <v>69</v>
      </c>
      <c r="MF402" s="1">
        <v>71</v>
      </c>
      <c r="MH402" s="1">
        <v>65</v>
      </c>
      <c r="MI402" s="1">
        <v>74</v>
      </c>
      <c r="MJ402" s="1">
        <v>68</v>
      </c>
      <c r="MM402" s="1">
        <v>69</v>
      </c>
      <c r="MN402" s="1">
        <v>79</v>
      </c>
      <c r="MP402" s="1">
        <v>78</v>
      </c>
      <c r="MQ402" s="1">
        <v>74</v>
      </c>
      <c r="PG402" s="1">
        <v>11</v>
      </c>
      <c r="PI402" s="1">
        <v>16</v>
      </c>
      <c r="PK402" s="1">
        <v>17</v>
      </c>
      <c r="PN402" s="1">
        <v>70</v>
      </c>
      <c r="PP402" s="1">
        <v>18</v>
      </c>
      <c r="PR402" s="1">
        <v>18</v>
      </c>
      <c r="PX402" s="1">
        <v>18</v>
      </c>
      <c r="PZ402" s="1">
        <v>16</v>
      </c>
      <c r="SR402" s="1">
        <v>98.3</v>
      </c>
      <c r="SZ402" s="1">
        <v>98.1</v>
      </c>
      <c r="TI402" s="1">
        <v>98.1</v>
      </c>
      <c r="TJ402" s="1">
        <v>97</v>
      </c>
      <c r="WP402" s="1">
        <v>2</v>
      </c>
      <c r="WQ402" s="1">
        <v>0</v>
      </c>
      <c r="WS402" s="1">
        <v>0</v>
      </c>
      <c r="WU402" s="1">
        <v>0</v>
      </c>
      <c r="WV402" s="1">
        <v>0</v>
      </c>
      <c r="WW402" s="1">
        <v>0</v>
      </c>
      <c r="WX402" s="1">
        <v>0</v>
      </c>
      <c r="XH402" s="1">
        <v>0</v>
      </c>
      <c r="XI402" s="1">
        <v>0</v>
      </c>
      <c r="AAY402" s="1">
        <v>27</v>
      </c>
      <c r="ABB402" s="1">
        <v>8.5</v>
      </c>
      <c r="ABE402" s="1">
        <v>28.9</v>
      </c>
      <c r="ABM402" s="1">
        <v>20.65</v>
      </c>
      <c r="ABO402" s="1">
        <v>186</v>
      </c>
      <c r="ABQ402" s="1">
        <v>0.18</v>
      </c>
      <c r="ABU402" s="1">
        <v>137</v>
      </c>
      <c r="ABX402" s="1">
        <v>3.8</v>
      </c>
      <c r="ACA402" s="1">
        <v>102</v>
      </c>
      <c r="ACD402" s="1">
        <v>8.6999999999999993</v>
      </c>
      <c r="ACG402" s="1">
        <v>104</v>
      </c>
      <c r="ACQ402" s="1">
        <v>14</v>
      </c>
      <c r="ACT402" s="1">
        <v>0.48</v>
      </c>
      <c r="ACW402" s="1">
        <v>13</v>
      </c>
      <c r="ACZ402" s="1">
        <v>6.7</v>
      </c>
      <c r="ADB402" s="1">
        <v>3.1</v>
      </c>
      <c r="ADD402" s="1">
        <v>0.7</v>
      </c>
      <c r="ADF402" s="1">
        <v>3.6</v>
      </c>
      <c r="ADH402" s="1">
        <v>71</v>
      </c>
      <c r="ADJ402" s="1">
        <v>13</v>
      </c>
      <c r="ADL402" s="1">
        <v>13</v>
      </c>
      <c r="ADR402" s="1">
        <v>2.1</v>
      </c>
      <c r="ADU402" s="1">
        <v>2.2999999999999998</v>
      </c>
      <c r="AGS402" s="1">
        <v>0</v>
      </c>
      <c r="AGT402" s="1">
        <v>0</v>
      </c>
      <c r="AGU402" s="1">
        <v>0</v>
      </c>
      <c r="AGV402" s="1">
        <v>0</v>
      </c>
      <c r="AGW402" s="1">
        <v>0</v>
      </c>
      <c r="AGX402" s="1">
        <v>0</v>
      </c>
      <c r="AGY402" s="1">
        <v>0</v>
      </c>
      <c r="AGZ402" s="1">
        <v>0</v>
      </c>
      <c r="AHA402" s="1">
        <v>0</v>
      </c>
      <c r="AHB402" s="1">
        <v>0</v>
      </c>
      <c r="AHC402" s="1">
        <v>1</v>
      </c>
      <c r="AHD402" s="1">
        <v>0</v>
      </c>
      <c r="AHE402" s="1">
        <v>0</v>
      </c>
      <c r="AHF402" s="1">
        <v>0</v>
      </c>
      <c r="AHH402" s="1">
        <v>0</v>
      </c>
      <c r="AHI402" s="1">
        <v>0</v>
      </c>
      <c r="AHK402" s="1">
        <v>0</v>
      </c>
      <c r="AHL402" s="1">
        <v>0</v>
      </c>
      <c r="AHM402" s="1">
        <v>0</v>
      </c>
      <c r="AHN402" s="1">
        <v>0</v>
      </c>
      <c r="AHO402" s="1">
        <v>0</v>
      </c>
      <c r="AHP402" s="1">
        <v>0</v>
      </c>
      <c r="AHQ402" s="1">
        <v>0</v>
      </c>
      <c r="AHR402" s="1">
        <v>1</v>
      </c>
      <c r="AIN402" s="1">
        <v>0</v>
      </c>
      <c r="AIO402" s="1">
        <v>0</v>
      </c>
      <c r="AIP402" s="1">
        <v>1</v>
      </c>
      <c r="AIQ402" s="1">
        <v>1</v>
      </c>
      <c r="AIR402" s="1">
        <v>1</v>
      </c>
      <c r="AIS402" s="1">
        <v>1</v>
      </c>
      <c r="AIT402" s="3">
        <v>1</v>
      </c>
      <c r="AIV402" s="1">
        <v>0</v>
      </c>
      <c r="AIW402" s="1">
        <v>0</v>
      </c>
      <c r="AIX402" s="1">
        <v>92</v>
      </c>
    </row>
    <row r="403" spans="1:951" s="1" customFormat="1">
      <c r="B403" s="1">
        <v>3</v>
      </c>
      <c r="C403" s="1">
        <v>1</v>
      </c>
      <c r="D403" s="1" t="s">
        <v>8213</v>
      </c>
      <c r="E403" s="1" t="s">
        <v>8214</v>
      </c>
      <c r="O403" s="1">
        <v>0</v>
      </c>
      <c r="P403" s="1">
        <v>0</v>
      </c>
      <c r="Z403" s="1">
        <v>0</v>
      </c>
      <c r="AA403" s="1">
        <v>2</v>
      </c>
      <c r="AB403" s="1" t="s">
        <v>8215</v>
      </c>
      <c r="AC403" s="1">
        <v>1</v>
      </c>
      <c r="AD403" s="1">
        <v>0</v>
      </c>
      <c r="AE403" s="1">
        <v>6</v>
      </c>
      <c r="AF403" s="1">
        <v>0</v>
      </c>
      <c r="AG403" s="1">
        <v>0</v>
      </c>
      <c r="AI403" s="1">
        <v>96</v>
      </c>
      <c r="AJ403" s="1">
        <v>118</v>
      </c>
      <c r="DR403" s="1">
        <v>56</v>
      </c>
      <c r="DS403" s="1">
        <v>68</v>
      </c>
      <c r="HA403" s="1">
        <v>0</v>
      </c>
      <c r="HB403" s="1">
        <v>0</v>
      </c>
      <c r="HT403" s="1">
        <v>0</v>
      </c>
      <c r="HU403" s="1">
        <v>0</v>
      </c>
      <c r="IP403" s="1">
        <v>97</v>
      </c>
      <c r="IQ403" s="1">
        <v>98</v>
      </c>
      <c r="LX403" s="1">
        <v>69</v>
      </c>
      <c r="LY403" s="1">
        <v>74</v>
      </c>
      <c r="PG403" s="1">
        <v>16</v>
      </c>
      <c r="PH403" s="1">
        <v>16</v>
      </c>
      <c r="SP403" s="1">
        <v>96</v>
      </c>
      <c r="SQ403" s="1">
        <v>96</v>
      </c>
      <c r="VX403" s="1">
        <v>1</v>
      </c>
      <c r="VY403" s="1">
        <v>1</v>
      </c>
      <c r="WQ403" s="1">
        <v>0</v>
      </c>
      <c r="WR403" s="1">
        <v>0</v>
      </c>
      <c r="AGS403" s="1">
        <v>0</v>
      </c>
      <c r="AGT403" s="1">
        <v>0</v>
      </c>
      <c r="AGU403" s="1">
        <v>0</v>
      </c>
      <c r="AGV403" s="1">
        <v>0</v>
      </c>
      <c r="AGW403" s="1">
        <v>0</v>
      </c>
      <c r="AGX403" s="1">
        <v>0</v>
      </c>
      <c r="AGY403" s="1">
        <v>0</v>
      </c>
      <c r="AGZ403" s="1">
        <v>0</v>
      </c>
      <c r="AHA403" s="1">
        <v>0</v>
      </c>
      <c r="AHB403" s="1">
        <v>0</v>
      </c>
      <c r="AHC403" s="1">
        <v>1</v>
      </c>
      <c r="AHD403" s="1">
        <v>0</v>
      </c>
      <c r="AHE403" s="1">
        <v>0</v>
      </c>
      <c r="AHF403" s="1">
        <v>0</v>
      </c>
      <c r="AHH403" s="1">
        <v>0</v>
      </c>
      <c r="AHI403" s="1">
        <v>0</v>
      </c>
      <c r="AHK403" s="1">
        <v>0</v>
      </c>
      <c r="AHL403" s="1">
        <v>0</v>
      </c>
      <c r="AHM403" s="1">
        <v>0</v>
      </c>
      <c r="AHN403" s="1">
        <v>0</v>
      </c>
      <c r="AHO403" s="1">
        <v>0</v>
      </c>
      <c r="AHP403" s="1">
        <v>0</v>
      </c>
      <c r="AHQ403" s="1">
        <v>0</v>
      </c>
      <c r="AHR403" s="1">
        <v>0</v>
      </c>
      <c r="AIN403" s="1">
        <v>0</v>
      </c>
      <c r="AIO403" s="1">
        <v>0</v>
      </c>
      <c r="AIT403" s="3">
        <v>2</v>
      </c>
      <c r="AIV403" s="1">
        <v>0</v>
      </c>
      <c r="AIW403" s="1">
        <v>0</v>
      </c>
      <c r="AIX403" s="1">
        <v>36</v>
      </c>
      <c r="AIY403" s="1">
        <v>31</v>
      </c>
    </row>
    <row r="404" spans="1:951" s="18" customFormat="1">
      <c r="B404" s="18">
        <v>4</v>
      </c>
      <c r="C404" s="18">
        <v>0</v>
      </c>
      <c r="Z404" s="18">
        <v>0</v>
      </c>
      <c r="AA404" s="18">
        <v>2</v>
      </c>
      <c r="AB404" s="18" t="s">
        <v>8216</v>
      </c>
      <c r="AC404" s="18">
        <v>0</v>
      </c>
      <c r="AE404" s="18">
        <v>4</v>
      </c>
      <c r="AF404" s="18">
        <v>0</v>
      </c>
      <c r="AG404" s="18">
        <v>0</v>
      </c>
      <c r="AI404" s="18">
        <v>116</v>
      </c>
      <c r="DR404" s="18">
        <v>66</v>
      </c>
      <c r="HA404" s="18">
        <v>0</v>
      </c>
      <c r="HT404" s="18">
        <v>0</v>
      </c>
      <c r="IP404" s="18">
        <v>98</v>
      </c>
      <c r="LX404" s="18">
        <v>78</v>
      </c>
      <c r="PG404" s="18">
        <v>16</v>
      </c>
      <c r="SP404" s="18">
        <v>97.6</v>
      </c>
      <c r="VX404" s="18">
        <v>1</v>
      </c>
      <c r="WQ404" s="18">
        <v>0</v>
      </c>
      <c r="AGS404" s="18">
        <v>0</v>
      </c>
      <c r="AGT404" s="18">
        <v>0</v>
      </c>
      <c r="AGU404" s="18">
        <v>0</v>
      </c>
      <c r="AGV404" s="18">
        <v>0</v>
      </c>
      <c r="AGW404" s="18">
        <v>0</v>
      </c>
      <c r="AGX404" s="18">
        <v>0</v>
      </c>
      <c r="AGY404" s="18">
        <v>0</v>
      </c>
      <c r="AGZ404" s="18">
        <v>0</v>
      </c>
      <c r="AHA404" s="18">
        <v>0</v>
      </c>
      <c r="AHB404" s="18">
        <v>0</v>
      </c>
      <c r="AHC404" s="18">
        <v>1</v>
      </c>
      <c r="AHD404" s="18">
        <v>0</v>
      </c>
      <c r="AHE404" s="18">
        <v>0</v>
      </c>
      <c r="AHF404" s="18">
        <v>0</v>
      </c>
      <c r="AHH404" s="18">
        <v>0</v>
      </c>
      <c r="AHI404" s="18">
        <v>0</v>
      </c>
      <c r="AHK404" s="18">
        <v>0</v>
      </c>
      <c r="AHL404" s="18">
        <v>0</v>
      </c>
      <c r="AHM404" s="18">
        <v>0</v>
      </c>
      <c r="AHN404" s="18">
        <v>0</v>
      </c>
      <c r="AHO404" s="18">
        <v>0</v>
      </c>
      <c r="AHP404" s="18">
        <v>0</v>
      </c>
      <c r="AHQ404" s="18">
        <v>0</v>
      </c>
      <c r="AHR404" s="18">
        <v>0</v>
      </c>
      <c r="AIN404" s="18">
        <v>0</v>
      </c>
      <c r="AIO404" s="18">
        <v>0</v>
      </c>
      <c r="AIT404" s="79">
        <v>1</v>
      </c>
      <c r="AIV404" s="18">
        <v>0</v>
      </c>
      <c r="AIW404" s="18">
        <v>0</v>
      </c>
      <c r="AIX404" s="18">
        <v>57</v>
      </c>
    </row>
    <row r="405" spans="1:951" s="1" customFormat="1">
      <c r="A405" s="1">
        <v>85</v>
      </c>
      <c r="B405" s="1">
        <v>1</v>
      </c>
      <c r="C405" s="1">
        <v>1</v>
      </c>
      <c r="D405" s="1" t="s">
        <v>7463</v>
      </c>
      <c r="E405" s="1" t="s">
        <v>3428</v>
      </c>
      <c r="F405" s="1" t="s">
        <v>8217</v>
      </c>
      <c r="G405" s="1" t="s">
        <v>8218</v>
      </c>
      <c r="O405" s="1">
        <v>0</v>
      </c>
      <c r="P405" s="1">
        <v>0</v>
      </c>
      <c r="Q405" s="1">
        <v>0</v>
      </c>
      <c r="R405" s="1">
        <v>0</v>
      </c>
      <c r="Z405" s="1">
        <v>0</v>
      </c>
      <c r="AA405" s="1">
        <v>1</v>
      </c>
      <c r="AB405" s="1" t="s">
        <v>8219</v>
      </c>
      <c r="AC405" s="1">
        <v>0</v>
      </c>
      <c r="AE405" s="1">
        <v>0</v>
      </c>
      <c r="AG405" s="1">
        <v>0</v>
      </c>
      <c r="AI405" s="1">
        <v>137</v>
      </c>
      <c r="DR405" s="1">
        <v>94</v>
      </c>
      <c r="IP405" s="1">
        <v>97</v>
      </c>
      <c r="IQ405" s="1">
        <v>98.5</v>
      </c>
      <c r="LX405" s="1">
        <v>94</v>
      </c>
      <c r="PH405" s="1">
        <v>26</v>
      </c>
      <c r="SR405" s="1">
        <v>100</v>
      </c>
      <c r="VZ405" s="1">
        <v>1</v>
      </c>
      <c r="WR405" s="1">
        <v>0</v>
      </c>
      <c r="AGS405" s="1">
        <v>1</v>
      </c>
      <c r="AGT405" s="1">
        <v>0</v>
      </c>
      <c r="AGU405" s="1">
        <v>0</v>
      </c>
      <c r="AGV405" s="1">
        <v>1</v>
      </c>
      <c r="AGW405" s="1">
        <v>0</v>
      </c>
      <c r="AGX405" s="1">
        <v>1</v>
      </c>
      <c r="AGY405" s="1">
        <v>0</v>
      </c>
      <c r="AGZ405" s="1">
        <v>0</v>
      </c>
      <c r="AHA405" s="1">
        <v>0</v>
      </c>
      <c r="AHB405" s="1">
        <v>0</v>
      </c>
      <c r="AHC405" s="1">
        <v>1</v>
      </c>
      <c r="AHD405" s="1">
        <v>0</v>
      </c>
      <c r="AHE405" s="1">
        <v>0</v>
      </c>
      <c r="AHF405" s="1">
        <v>0</v>
      </c>
      <c r="AHH405" s="1">
        <v>0</v>
      </c>
      <c r="AHI405" s="1">
        <v>0</v>
      </c>
      <c r="AHK405" s="1">
        <v>0</v>
      </c>
      <c r="AHL405" s="1">
        <v>0</v>
      </c>
      <c r="AHM405" s="1">
        <v>0</v>
      </c>
      <c r="AHN405" s="1">
        <v>0</v>
      </c>
      <c r="AHO405" s="1">
        <v>0</v>
      </c>
      <c r="AHP405" s="1">
        <v>0</v>
      </c>
      <c r="AHQ405" s="1">
        <v>0</v>
      </c>
      <c r="AHR405" s="1">
        <v>0</v>
      </c>
      <c r="AIM405" s="1">
        <v>2</v>
      </c>
      <c r="AIN405" s="1">
        <v>0</v>
      </c>
      <c r="AIO405" s="1">
        <v>0</v>
      </c>
      <c r="AIP405" s="1">
        <v>1</v>
      </c>
      <c r="AIQ405" s="1">
        <v>1</v>
      </c>
      <c r="AIR405" s="1">
        <v>1</v>
      </c>
      <c r="AIS405" s="1">
        <v>1</v>
      </c>
      <c r="AIT405" s="3">
        <v>1</v>
      </c>
      <c r="AIV405" s="1">
        <v>0</v>
      </c>
      <c r="AIW405" s="1">
        <v>0</v>
      </c>
      <c r="AIX405" s="1">
        <v>50</v>
      </c>
    </row>
    <row r="406" spans="1:951" s="1" customFormat="1">
      <c r="B406" s="1">
        <v>2</v>
      </c>
      <c r="C406" s="1">
        <v>1</v>
      </c>
      <c r="D406" s="1" t="s">
        <v>2519</v>
      </c>
      <c r="E406" s="1" t="s">
        <v>7780</v>
      </c>
      <c r="O406" s="1">
        <v>0</v>
      </c>
      <c r="P406" s="1">
        <v>0</v>
      </c>
      <c r="Z406" s="1">
        <v>0</v>
      </c>
      <c r="AA406" s="1">
        <v>2</v>
      </c>
      <c r="AB406" s="1" t="s">
        <v>8220</v>
      </c>
      <c r="AC406" s="1">
        <v>0</v>
      </c>
      <c r="AE406" s="1">
        <v>3</v>
      </c>
      <c r="AF406" s="1">
        <v>0</v>
      </c>
      <c r="AG406" s="1">
        <v>0</v>
      </c>
      <c r="AI406" s="1">
        <v>138</v>
      </c>
      <c r="AJ406" s="1">
        <v>108</v>
      </c>
      <c r="DR406" s="1">
        <v>80</v>
      </c>
      <c r="DS406" s="1">
        <v>70</v>
      </c>
      <c r="HA406" s="1">
        <v>0</v>
      </c>
      <c r="HB406" s="1">
        <v>0</v>
      </c>
      <c r="HT406" s="1">
        <v>0</v>
      </c>
      <c r="HU406" s="1">
        <v>0</v>
      </c>
      <c r="IP406" s="1">
        <v>98</v>
      </c>
      <c r="IQ406" s="1">
        <v>98</v>
      </c>
      <c r="LX406" s="1">
        <v>91</v>
      </c>
      <c r="LY406" s="1">
        <v>76</v>
      </c>
      <c r="PG406" s="1">
        <v>28</v>
      </c>
      <c r="PH406" s="1">
        <v>18</v>
      </c>
      <c r="SP406" s="1">
        <v>98.6</v>
      </c>
      <c r="SQ406" s="1">
        <v>97.7</v>
      </c>
      <c r="VX406" s="1">
        <v>0</v>
      </c>
      <c r="VY406" s="1">
        <v>0</v>
      </c>
      <c r="WQ406" s="1">
        <v>0</v>
      </c>
      <c r="WR406" s="1">
        <v>0</v>
      </c>
      <c r="AGS406" s="1">
        <v>1</v>
      </c>
      <c r="AGT406" s="1">
        <v>0</v>
      </c>
      <c r="AGU406" s="1">
        <v>0</v>
      </c>
      <c r="AGV406" s="1">
        <v>1</v>
      </c>
      <c r="AGW406" s="1">
        <v>0</v>
      </c>
      <c r="AGX406" s="1">
        <v>1</v>
      </c>
      <c r="AGY406" s="1">
        <v>0</v>
      </c>
      <c r="AGZ406" s="1">
        <v>0</v>
      </c>
      <c r="AHA406" s="1">
        <v>0</v>
      </c>
      <c r="AHB406" s="1">
        <v>0</v>
      </c>
      <c r="AHC406" s="1">
        <v>1</v>
      </c>
      <c r="AHD406" s="1">
        <v>0</v>
      </c>
      <c r="AHE406" s="1">
        <v>0</v>
      </c>
      <c r="AHF406" s="1">
        <v>0</v>
      </c>
      <c r="AHH406" s="1">
        <v>0</v>
      </c>
      <c r="AHI406" s="1">
        <v>0</v>
      </c>
      <c r="AHK406" s="1">
        <v>0</v>
      </c>
      <c r="AHL406" s="1">
        <v>0</v>
      </c>
      <c r="AHM406" s="1">
        <v>0</v>
      </c>
      <c r="AHN406" s="1">
        <v>0</v>
      </c>
      <c r="AHO406" s="1">
        <v>0</v>
      </c>
      <c r="AHP406" s="1">
        <v>0</v>
      </c>
      <c r="AHQ406" s="1">
        <v>0</v>
      </c>
      <c r="AHR406" s="1">
        <v>3</v>
      </c>
      <c r="AIN406" s="1">
        <v>0</v>
      </c>
      <c r="AIO406" s="1">
        <v>0</v>
      </c>
      <c r="AIT406" s="3">
        <v>2</v>
      </c>
      <c r="AIV406" s="1">
        <v>0</v>
      </c>
      <c r="AIW406" s="1">
        <v>0</v>
      </c>
      <c r="AIX406" s="1">
        <v>21</v>
      </c>
      <c r="AIY406" s="1">
        <v>56</v>
      </c>
    </row>
    <row r="407" spans="1:951" s="18" customFormat="1">
      <c r="B407" s="18">
        <v>3</v>
      </c>
      <c r="C407" s="18">
        <v>1</v>
      </c>
      <c r="D407" s="18" t="s">
        <v>7703</v>
      </c>
      <c r="O407" s="18">
        <v>0</v>
      </c>
      <c r="Z407" s="18">
        <v>0</v>
      </c>
      <c r="AA407" s="18">
        <v>1</v>
      </c>
      <c r="AC407" s="18">
        <v>0</v>
      </c>
      <c r="AE407" s="18">
        <v>0</v>
      </c>
      <c r="AG407" s="18">
        <v>0</v>
      </c>
      <c r="AI407" s="18">
        <v>122</v>
      </c>
      <c r="DR407" s="18">
        <v>78</v>
      </c>
      <c r="HA407" s="18">
        <v>2</v>
      </c>
      <c r="HT407" s="18">
        <v>0</v>
      </c>
      <c r="IP407" s="18">
        <v>98</v>
      </c>
      <c r="IQ407" s="18">
        <v>98.5</v>
      </c>
      <c r="LX407" s="18">
        <v>78</v>
      </c>
      <c r="PG407" s="18">
        <v>20</v>
      </c>
      <c r="SP407" s="18">
        <v>99.3</v>
      </c>
      <c r="VX407" s="18">
        <v>0</v>
      </c>
      <c r="WQ407" s="18">
        <v>0</v>
      </c>
      <c r="WR407" s="18">
        <v>0</v>
      </c>
      <c r="AGS407" s="18">
        <v>0</v>
      </c>
      <c r="AGT407" s="18">
        <v>0</v>
      </c>
      <c r="AGU407" s="18">
        <v>0</v>
      </c>
      <c r="AGV407" s="18">
        <v>0</v>
      </c>
      <c r="AGW407" s="18">
        <v>0</v>
      </c>
      <c r="AGX407" s="18">
        <v>1</v>
      </c>
      <c r="AGY407" s="18">
        <v>0</v>
      </c>
      <c r="AGZ407" s="18">
        <v>0</v>
      </c>
      <c r="AHA407" s="18">
        <v>0</v>
      </c>
      <c r="AHB407" s="18">
        <v>0</v>
      </c>
      <c r="AHC407" s="18">
        <v>1</v>
      </c>
      <c r="AHD407" s="18">
        <v>0</v>
      </c>
      <c r="AHE407" s="18">
        <v>0</v>
      </c>
      <c r="AHF407" s="18">
        <v>0</v>
      </c>
      <c r="AHH407" s="18">
        <v>0</v>
      </c>
      <c r="AHI407" s="18">
        <v>0</v>
      </c>
      <c r="AHK407" s="18">
        <v>0</v>
      </c>
      <c r="AHL407" s="18">
        <v>0</v>
      </c>
      <c r="AHM407" s="18">
        <v>0</v>
      </c>
      <c r="AHN407" s="18">
        <v>0</v>
      </c>
      <c r="AHO407" s="18">
        <v>0</v>
      </c>
      <c r="AHP407" s="18">
        <v>0</v>
      </c>
      <c r="AHQ407" s="18">
        <v>0</v>
      </c>
      <c r="AHR407" s="18">
        <v>0</v>
      </c>
      <c r="AIN407" s="18">
        <v>0</v>
      </c>
      <c r="AIO407" s="18">
        <v>0</v>
      </c>
      <c r="AIT407" s="79">
        <v>1</v>
      </c>
      <c r="AIV407" s="18">
        <v>0</v>
      </c>
      <c r="AIW407" s="18">
        <v>0</v>
      </c>
      <c r="AIX407" s="18">
        <v>24</v>
      </c>
    </row>
    <row r="408" spans="1:951" s="1" customFormat="1">
      <c r="A408" s="1">
        <v>86</v>
      </c>
      <c r="B408" s="1">
        <v>1</v>
      </c>
      <c r="C408" s="1">
        <v>0</v>
      </c>
      <c r="Z408" s="1">
        <v>0</v>
      </c>
      <c r="AA408" s="1">
        <v>1</v>
      </c>
      <c r="AB408" s="1" t="s">
        <v>8221</v>
      </c>
      <c r="AC408" s="1">
        <v>0</v>
      </c>
      <c r="AE408" s="1">
        <v>0</v>
      </c>
      <c r="AG408" s="1">
        <v>0</v>
      </c>
      <c r="AI408" s="1">
        <v>108</v>
      </c>
      <c r="DR408" s="1">
        <v>76</v>
      </c>
      <c r="HA408" s="1">
        <v>2</v>
      </c>
      <c r="HT408" s="1">
        <v>0</v>
      </c>
      <c r="IP408" s="1">
        <v>94</v>
      </c>
      <c r="LX408" s="1">
        <v>90</v>
      </c>
      <c r="PG408" s="1">
        <v>20</v>
      </c>
      <c r="SP408" s="1">
        <v>97.1</v>
      </c>
      <c r="VX408" s="1">
        <v>1</v>
      </c>
      <c r="WQ408" s="1">
        <v>0</v>
      </c>
      <c r="AGS408" s="1">
        <v>1</v>
      </c>
      <c r="AGT408" s="1">
        <v>0</v>
      </c>
      <c r="AGU408" s="1">
        <v>0</v>
      </c>
      <c r="AGV408" s="1">
        <v>1</v>
      </c>
      <c r="AGW408" s="1">
        <v>0</v>
      </c>
      <c r="AGX408" s="1">
        <v>0</v>
      </c>
      <c r="AGY408" s="1">
        <v>0</v>
      </c>
      <c r="AGZ408" s="1">
        <v>0</v>
      </c>
      <c r="AHA408" s="1">
        <v>0</v>
      </c>
      <c r="AHB408" s="1">
        <v>0</v>
      </c>
      <c r="AHC408" s="1">
        <v>1</v>
      </c>
      <c r="AHD408" s="1">
        <v>0</v>
      </c>
      <c r="AHE408" s="1">
        <v>0</v>
      </c>
      <c r="AHF408" s="1">
        <v>0</v>
      </c>
      <c r="AHH408" s="1">
        <v>0</v>
      </c>
      <c r="AHI408" s="1">
        <v>0</v>
      </c>
      <c r="AHK408" s="1">
        <v>0</v>
      </c>
      <c r="AHL408" s="1">
        <v>0</v>
      </c>
      <c r="AHM408" s="1">
        <v>0</v>
      </c>
      <c r="AHN408" s="1">
        <v>0</v>
      </c>
      <c r="AHO408" s="1">
        <v>0</v>
      </c>
      <c r="AHP408" s="1">
        <v>0</v>
      </c>
      <c r="AHQ408" s="1">
        <v>0</v>
      </c>
      <c r="AHR408" s="1">
        <v>0</v>
      </c>
      <c r="AIM408" s="1">
        <v>0</v>
      </c>
      <c r="AIN408" s="1">
        <v>0</v>
      </c>
      <c r="AIO408" s="1">
        <v>0</v>
      </c>
      <c r="AIP408" s="1">
        <v>1</v>
      </c>
      <c r="AIQ408" s="1">
        <v>1</v>
      </c>
      <c r="AIR408" s="1">
        <v>1</v>
      </c>
      <c r="AIS408" s="1">
        <v>1</v>
      </c>
      <c r="AIT408" s="3">
        <v>0</v>
      </c>
      <c r="AIU408" s="1">
        <v>1</v>
      </c>
      <c r="AIV408" s="1">
        <v>0</v>
      </c>
      <c r="AIW408" s="1">
        <v>0</v>
      </c>
      <c r="AJB408" s="1">
        <v>60</v>
      </c>
    </row>
    <row r="409" spans="1:951" s="18" customFormat="1">
      <c r="B409" s="18">
        <v>2</v>
      </c>
      <c r="C409" s="18">
        <v>1</v>
      </c>
      <c r="D409" s="18" t="s">
        <v>7646</v>
      </c>
      <c r="O409" s="18">
        <v>0</v>
      </c>
      <c r="Z409" s="18">
        <v>0</v>
      </c>
      <c r="AA409" s="18">
        <v>2</v>
      </c>
      <c r="AB409" s="18" t="s">
        <v>8222</v>
      </c>
      <c r="AC409" s="18">
        <v>0</v>
      </c>
      <c r="AE409" s="18">
        <v>6</v>
      </c>
      <c r="AF409" s="18">
        <v>0</v>
      </c>
      <c r="AG409" s="18">
        <v>0</v>
      </c>
      <c r="AI409" s="18">
        <v>142</v>
      </c>
      <c r="AK409" s="18">
        <v>138</v>
      </c>
      <c r="DR409" s="18">
        <v>90</v>
      </c>
      <c r="DT409" s="18">
        <v>86</v>
      </c>
      <c r="HA409" s="18">
        <v>2</v>
      </c>
      <c r="HC409" s="18">
        <v>2</v>
      </c>
      <c r="HT409" s="18">
        <v>0</v>
      </c>
      <c r="HV409" s="18">
        <v>0</v>
      </c>
      <c r="IP409" s="18">
        <v>95</v>
      </c>
      <c r="IQ409" s="18">
        <v>96</v>
      </c>
      <c r="IR409" s="18">
        <v>95</v>
      </c>
      <c r="LX409" s="18">
        <v>80</v>
      </c>
      <c r="LZ409" s="18">
        <v>86</v>
      </c>
      <c r="PG409" s="18">
        <v>18</v>
      </c>
      <c r="PI409" s="18">
        <v>18</v>
      </c>
      <c r="SP409" s="18">
        <v>98.2</v>
      </c>
      <c r="SR409" s="18">
        <v>98.2</v>
      </c>
      <c r="VX409" s="18">
        <v>1</v>
      </c>
      <c r="VZ409" s="18">
        <v>1</v>
      </c>
      <c r="WQ409" s="18">
        <v>0</v>
      </c>
      <c r="WR409" s="18">
        <v>0</v>
      </c>
      <c r="WS409" s="18">
        <v>0</v>
      </c>
      <c r="AGS409" s="18">
        <v>1</v>
      </c>
      <c r="AGT409" s="18">
        <v>0</v>
      </c>
      <c r="AGU409" s="18">
        <v>0</v>
      </c>
      <c r="AGV409" s="18">
        <v>1</v>
      </c>
      <c r="AGW409" s="18">
        <v>0</v>
      </c>
      <c r="AGX409" s="18">
        <v>0</v>
      </c>
      <c r="AGY409" s="18">
        <v>0</v>
      </c>
      <c r="AGZ409" s="18">
        <v>0</v>
      </c>
      <c r="AHA409" s="18">
        <v>0</v>
      </c>
      <c r="AHB409" s="18">
        <v>0</v>
      </c>
      <c r="AHC409" s="18">
        <v>1</v>
      </c>
      <c r="AHD409" s="18">
        <v>0</v>
      </c>
      <c r="AHE409" s="18">
        <v>0</v>
      </c>
      <c r="AHF409" s="18">
        <v>0</v>
      </c>
      <c r="AHH409" s="18">
        <v>0</v>
      </c>
      <c r="AHI409" s="18">
        <v>0</v>
      </c>
      <c r="AHK409" s="18">
        <v>0</v>
      </c>
      <c r="AHL409" s="18">
        <v>0</v>
      </c>
      <c r="AHM409" s="18">
        <v>0</v>
      </c>
      <c r="AHN409" s="18">
        <v>0</v>
      </c>
      <c r="AHO409" s="18">
        <v>0</v>
      </c>
      <c r="AHP409" s="18">
        <v>0</v>
      </c>
      <c r="AHQ409" s="18">
        <v>0</v>
      </c>
      <c r="AHR409" s="18">
        <v>0</v>
      </c>
      <c r="AIM409" s="18">
        <v>0</v>
      </c>
      <c r="AIN409" s="18">
        <v>0</v>
      </c>
      <c r="AIO409" s="18">
        <v>0</v>
      </c>
      <c r="AIT409" s="79">
        <v>1</v>
      </c>
      <c r="AIU409" s="18">
        <v>1</v>
      </c>
      <c r="AIV409" s="18">
        <v>0</v>
      </c>
      <c r="AIW409" s="18">
        <v>0</v>
      </c>
      <c r="AIX409" s="18">
        <v>21</v>
      </c>
      <c r="AJB409" s="18">
        <v>52</v>
      </c>
    </row>
    <row r="410" spans="1:951" s="1" customFormat="1">
      <c r="A410" s="1">
        <v>87</v>
      </c>
      <c r="B410" s="1">
        <v>1</v>
      </c>
      <c r="C410" s="1">
        <v>0</v>
      </c>
      <c r="Z410" s="1">
        <v>0</v>
      </c>
      <c r="AA410" s="1">
        <v>2</v>
      </c>
      <c r="AB410" s="1" t="s">
        <v>8223</v>
      </c>
      <c r="AI410" s="1">
        <v>168</v>
      </c>
      <c r="DR410" s="1">
        <v>98</v>
      </c>
      <c r="HA410" s="1">
        <v>2</v>
      </c>
      <c r="HT410" s="1">
        <v>0</v>
      </c>
      <c r="IP410" s="1">
        <v>95</v>
      </c>
      <c r="LX410" s="1">
        <v>75</v>
      </c>
      <c r="PG410" s="1">
        <v>20</v>
      </c>
      <c r="SP410" s="1">
        <v>98.6</v>
      </c>
      <c r="VX410" s="1">
        <v>0</v>
      </c>
      <c r="WQ410" s="1">
        <v>0</v>
      </c>
      <c r="AGS410" s="1">
        <v>1</v>
      </c>
      <c r="AGT410" s="1">
        <v>0</v>
      </c>
      <c r="AGU410" s="1">
        <v>0</v>
      </c>
      <c r="AGV410" s="1">
        <v>1</v>
      </c>
      <c r="AGW410" s="1">
        <v>0</v>
      </c>
      <c r="AGX410" s="1">
        <v>0</v>
      </c>
      <c r="AGY410" s="1">
        <v>0</v>
      </c>
      <c r="AGZ410" s="1">
        <v>0</v>
      </c>
      <c r="AHA410" s="1">
        <v>0</v>
      </c>
      <c r="AHB410" s="1">
        <v>0</v>
      </c>
      <c r="AHC410" s="1">
        <v>1</v>
      </c>
      <c r="AHD410" s="1">
        <v>0</v>
      </c>
      <c r="AHE410" s="1">
        <v>0</v>
      </c>
      <c r="AHF410" s="1">
        <v>0</v>
      </c>
      <c r="AHH410" s="1">
        <v>0</v>
      </c>
      <c r="AHI410" s="1">
        <v>0</v>
      </c>
      <c r="AHK410" s="1">
        <v>0</v>
      </c>
      <c r="AHL410" s="1">
        <v>0</v>
      </c>
      <c r="AHM410" s="1">
        <v>0</v>
      </c>
      <c r="AHN410" s="1">
        <v>0</v>
      </c>
      <c r="AHO410" s="1">
        <v>0</v>
      </c>
      <c r="AHP410" s="1">
        <v>0</v>
      </c>
      <c r="AHQ410" s="1">
        <v>0</v>
      </c>
      <c r="AHR410" s="1">
        <v>5</v>
      </c>
      <c r="AIM410" s="1">
        <v>0</v>
      </c>
      <c r="AIN410" s="1">
        <v>0</v>
      </c>
      <c r="AIO410" s="1">
        <v>0</v>
      </c>
      <c r="AIP410" s="1">
        <v>1</v>
      </c>
      <c r="AIQ410" s="1">
        <v>1</v>
      </c>
      <c r="AIR410" s="1">
        <v>1</v>
      </c>
      <c r="AIS410" s="1">
        <v>1</v>
      </c>
      <c r="AIT410" s="1">
        <v>1</v>
      </c>
      <c r="AIU410" s="1">
        <v>0</v>
      </c>
      <c r="AIV410" s="1">
        <v>0</v>
      </c>
      <c r="AIW410" s="1">
        <v>0</v>
      </c>
      <c r="AIX410" s="1">
        <v>19</v>
      </c>
    </row>
    <row r="411" spans="1:951" s="1" customFormat="1">
      <c r="B411" s="1">
        <v>2</v>
      </c>
      <c r="C411" s="1">
        <v>1</v>
      </c>
      <c r="D411" s="1" t="s">
        <v>7525</v>
      </c>
      <c r="E411" s="1" t="s">
        <v>8224</v>
      </c>
      <c r="F411" s="1" t="s">
        <v>8225</v>
      </c>
      <c r="O411" s="1">
        <v>0</v>
      </c>
      <c r="P411" s="1">
        <v>0</v>
      </c>
      <c r="Q411" s="1">
        <v>0</v>
      </c>
      <c r="Z411" s="1">
        <v>0</v>
      </c>
      <c r="AA411" s="1">
        <v>2</v>
      </c>
      <c r="AB411" s="1" t="s">
        <v>8226</v>
      </c>
      <c r="AC411" s="1">
        <v>0</v>
      </c>
      <c r="AE411" s="1">
        <v>2</v>
      </c>
      <c r="AF411" s="1">
        <v>0</v>
      </c>
      <c r="AG411" s="1">
        <v>0</v>
      </c>
      <c r="AI411" s="1">
        <v>124</v>
      </c>
      <c r="AJ411" s="1">
        <v>118</v>
      </c>
      <c r="DR411" s="1">
        <v>90</v>
      </c>
      <c r="DS411" s="1">
        <v>92</v>
      </c>
      <c r="HA411" s="1">
        <v>2</v>
      </c>
      <c r="HB411" s="1">
        <v>2</v>
      </c>
      <c r="HT411" s="1">
        <v>0</v>
      </c>
      <c r="HU411" s="1">
        <v>0</v>
      </c>
      <c r="IP411" s="1">
        <v>96</v>
      </c>
      <c r="IQ411" s="1">
        <v>96</v>
      </c>
      <c r="LX411" s="1">
        <v>96</v>
      </c>
      <c r="LY411" s="1">
        <v>93</v>
      </c>
      <c r="PG411" s="1">
        <v>18</v>
      </c>
      <c r="PH411" s="1">
        <v>18</v>
      </c>
      <c r="SP411" s="1">
        <v>96.2</v>
      </c>
      <c r="SQ411" s="1">
        <v>95.9</v>
      </c>
      <c r="VX411" s="1">
        <v>1</v>
      </c>
      <c r="VY411" s="1">
        <v>1</v>
      </c>
      <c r="WQ411" s="1">
        <v>0</v>
      </c>
      <c r="WR411" s="1">
        <v>0</v>
      </c>
      <c r="AGS411" s="1">
        <v>1</v>
      </c>
      <c r="AGT411" s="1">
        <v>0</v>
      </c>
      <c r="AGU411" s="1">
        <v>0</v>
      </c>
      <c r="AGV411" s="1">
        <v>1</v>
      </c>
      <c r="AGW411" s="1">
        <v>0</v>
      </c>
      <c r="AGX411" s="1">
        <v>0</v>
      </c>
      <c r="AGY411" s="1">
        <v>0</v>
      </c>
      <c r="AGZ411" s="1">
        <v>0</v>
      </c>
      <c r="AHA411" s="1">
        <v>0</v>
      </c>
      <c r="AHB411" s="1">
        <v>0</v>
      </c>
      <c r="AHC411" s="1">
        <v>1</v>
      </c>
      <c r="AHD411" s="1">
        <v>0</v>
      </c>
      <c r="AHE411" s="1">
        <v>0</v>
      </c>
      <c r="AHF411" s="1">
        <v>0</v>
      </c>
      <c r="AHH411" s="1">
        <v>0</v>
      </c>
      <c r="AHI411" s="1">
        <v>0</v>
      </c>
      <c r="AHK411" s="1">
        <v>0</v>
      </c>
      <c r="AHL411" s="1">
        <v>0</v>
      </c>
      <c r="AHM411" s="1">
        <v>0</v>
      </c>
      <c r="AHN411" s="1">
        <v>0</v>
      </c>
      <c r="AHO411" s="1">
        <v>0</v>
      </c>
      <c r="AHP411" s="1">
        <v>0</v>
      </c>
      <c r="AHQ411" s="1">
        <v>0</v>
      </c>
      <c r="AHR411" s="1">
        <v>0</v>
      </c>
      <c r="AIM411" s="1">
        <v>0</v>
      </c>
      <c r="AIN411" s="1">
        <v>0</v>
      </c>
      <c r="AIO411" s="1">
        <v>0</v>
      </c>
      <c r="AIT411" s="1">
        <v>2</v>
      </c>
      <c r="AIU411" s="1">
        <v>0</v>
      </c>
      <c r="AIV411" s="1">
        <v>0</v>
      </c>
      <c r="AIW411" s="1">
        <v>0</v>
      </c>
      <c r="AIX411" s="1">
        <v>33</v>
      </c>
      <c r="AIY411" s="1">
        <v>21</v>
      </c>
    </row>
    <row r="412" spans="1:951" s="80" customFormat="1">
      <c r="B412" s="80">
        <v>3</v>
      </c>
      <c r="C412" s="80">
        <v>0</v>
      </c>
      <c r="Z412" s="80">
        <v>0</v>
      </c>
      <c r="AA412" s="80">
        <v>2</v>
      </c>
      <c r="AB412" s="80" t="s">
        <v>8227</v>
      </c>
      <c r="AC412" s="80">
        <v>0</v>
      </c>
      <c r="AE412" s="80">
        <v>0</v>
      </c>
      <c r="AG412" s="80">
        <v>0</v>
      </c>
      <c r="AI412" s="80">
        <v>138</v>
      </c>
      <c r="DR412" s="80">
        <v>76</v>
      </c>
      <c r="IP412" s="80">
        <v>97</v>
      </c>
      <c r="LX412" s="80">
        <v>84</v>
      </c>
      <c r="PG412" s="80">
        <v>16</v>
      </c>
      <c r="SP412" s="80">
        <v>97.7</v>
      </c>
      <c r="WQ412" s="80">
        <v>0</v>
      </c>
      <c r="AGS412" s="80">
        <v>0</v>
      </c>
      <c r="AGT412" s="80">
        <v>0</v>
      </c>
      <c r="AGU412" s="80">
        <v>0</v>
      </c>
      <c r="AGV412" s="80">
        <v>0</v>
      </c>
      <c r="AGW412" s="80">
        <v>0</v>
      </c>
      <c r="AGX412" s="80">
        <v>0</v>
      </c>
      <c r="AGY412" s="80">
        <v>0</v>
      </c>
      <c r="AGZ412" s="80">
        <v>0</v>
      </c>
      <c r="AHA412" s="80">
        <v>0</v>
      </c>
      <c r="AHB412" s="80">
        <v>0</v>
      </c>
      <c r="AHC412" s="80">
        <v>1</v>
      </c>
      <c r="AHD412" s="80">
        <v>0</v>
      </c>
      <c r="AHE412" s="80">
        <v>0</v>
      </c>
      <c r="AHF412" s="80">
        <v>0</v>
      </c>
      <c r="AHH412" s="80">
        <v>0</v>
      </c>
      <c r="AHI412" s="80">
        <v>0</v>
      </c>
      <c r="AHK412" s="80">
        <v>0</v>
      </c>
      <c r="AHL412" s="80">
        <v>0</v>
      </c>
      <c r="AHM412" s="80">
        <v>0</v>
      </c>
      <c r="AHN412" s="80">
        <v>0</v>
      </c>
      <c r="AHO412" s="80">
        <v>0</v>
      </c>
      <c r="AHP412" s="80">
        <v>0</v>
      </c>
      <c r="AHQ412" s="80">
        <v>0</v>
      </c>
      <c r="AHR412" s="80">
        <v>0</v>
      </c>
      <c r="AIM412" s="80">
        <v>0</v>
      </c>
      <c r="AIN412" s="80">
        <v>0</v>
      </c>
      <c r="AIO412" s="80">
        <v>0</v>
      </c>
      <c r="AIT412" s="80">
        <v>1</v>
      </c>
      <c r="AIU412" s="80">
        <v>0</v>
      </c>
      <c r="AIV412" s="80">
        <v>0</v>
      </c>
      <c r="AIW412" s="80">
        <v>0</v>
      </c>
      <c r="AIX412" s="80">
        <v>16</v>
      </c>
    </row>
    <row r="413" spans="1:951" s="14" customFormat="1">
      <c r="A413" s="14">
        <v>88</v>
      </c>
      <c r="B413" s="14">
        <v>1</v>
      </c>
      <c r="C413" s="61">
        <v>1</v>
      </c>
      <c r="D413" s="14" t="s">
        <v>7546</v>
      </c>
      <c r="E413" s="14" t="s">
        <v>5948</v>
      </c>
      <c r="F413" s="63" t="s">
        <v>6367</v>
      </c>
      <c r="G413" s="14" t="s">
        <v>8228</v>
      </c>
      <c r="H413" s="85"/>
      <c r="O413" s="61">
        <v>0</v>
      </c>
      <c r="P413" s="61">
        <v>0</v>
      </c>
      <c r="Q413" s="61">
        <v>0</v>
      </c>
      <c r="R413" s="61">
        <v>1</v>
      </c>
      <c r="S413" s="61"/>
      <c r="T413" s="61"/>
      <c r="U413" s="61"/>
      <c r="V413" s="61"/>
      <c r="W413" s="61"/>
      <c r="X413" s="61"/>
      <c r="Y413" s="61"/>
      <c r="Z413" s="14">
        <v>0</v>
      </c>
      <c r="AA413" s="14">
        <v>2</v>
      </c>
      <c r="AI413" s="14">
        <v>122</v>
      </c>
      <c r="AJ413" s="14">
        <v>117</v>
      </c>
      <c r="AK413" s="14">
        <v>121</v>
      </c>
      <c r="DR413" s="61">
        <v>66</v>
      </c>
      <c r="DS413" s="61">
        <v>65</v>
      </c>
      <c r="DT413" s="61">
        <v>64</v>
      </c>
      <c r="DU413" s="61"/>
      <c r="DV413" s="61"/>
      <c r="DW413" s="61"/>
      <c r="DX413" s="61"/>
      <c r="DY413" s="61"/>
      <c r="DZ413" s="61"/>
      <c r="EA413" s="61"/>
      <c r="EB413" s="61"/>
      <c r="EC413" s="61"/>
      <c r="ED413" s="61"/>
      <c r="EE413" s="61"/>
      <c r="EF413" s="61"/>
      <c r="EG413" s="61"/>
      <c r="EH413" s="61"/>
      <c r="EI413" s="61"/>
      <c r="EJ413" s="61"/>
      <c r="EK413" s="61"/>
      <c r="EL413" s="61"/>
      <c r="EM413" s="61"/>
      <c r="EN413" s="61"/>
      <c r="EO413" s="61"/>
      <c r="EP413" s="61"/>
      <c r="EQ413" s="61"/>
      <c r="ER413" s="61"/>
      <c r="ES413" s="61"/>
      <c r="ET413" s="61"/>
      <c r="EU413" s="61"/>
      <c r="EV413" s="61"/>
      <c r="EW413" s="61"/>
      <c r="EX413" s="61"/>
      <c r="EY413" s="61"/>
      <c r="EZ413" s="61"/>
      <c r="FA413" s="61"/>
      <c r="FB413" s="61"/>
      <c r="FC413" s="61"/>
      <c r="FD413" s="61"/>
      <c r="FE413" s="61"/>
      <c r="FF413" s="61"/>
      <c r="FG413" s="61"/>
      <c r="FH413" s="61"/>
      <c r="FI413" s="61"/>
      <c r="FJ413" s="61"/>
      <c r="FK413" s="61"/>
      <c r="FL413" s="61"/>
      <c r="FM413" s="61"/>
      <c r="FN413" s="61"/>
      <c r="FO413" s="61"/>
      <c r="FP413" s="61"/>
      <c r="FQ413" s="61"/>
      <c r="FR413" s="61"/>
      <c r="FS413" s="61"/>
      <c r="FT413" s="61"/>
      <c r="FU413" s="61"/>
      <c r="FV413" s="61"/>
      <c r="FW413" s="61"/>
      <c r="FX413" s="61"/>
      <c r="FY413" s="61"/>
      <c r="FZ413" s="61"/>
      <c r="GA413" s="61"/>
      <c r="GB413" s="61"/>
      <c r="GC413" s="61"/>
      <c r="GD413" s="61"/>
      <c r="GE413" s="61"/>
      <c r="GF413" s="61"/>
      <c r="GG413" s="61"/>
      <c r="GH413" s="61"/>
      <c r="GI413" s="61"/>
      <c r="GJ413" s="61"/>
      <c r="GK413" s="61"/>
      <c r="GL413" s="61"/>
      <c r="GM413" s="61"/>
      <c r="GN413" s="61"/>
      <c r="GO413" s="61"/>
      <c r="GP413" s="61"/>
      <c r="GQ413" s="61"/>
      <c r="GR413" s="61"/>
      <c r="GS413" s="61"/>
      <c r="GT413" s="61"/>
      <c r="GU413" s="61"/>
      <c r="GV413" s="61"/>
      <c r="GW413" s="61"/>
      <c r="GX413" s="61"/>
      <c r="GY413" s="61"/>
      <c r="GZ413" s="61"/>
      <c r="IP413" s="85">
        <v>96</v>
      </c>
      <c r="IQ413" s="14">
        <v>95</v>
      </c>
      <c r="IR413" s="14">
        <v>95</v>
      </c>
      <c r="LX413" s="14">
        <v>80</v>
      </c>
      <c r="LY413" s="14">
        <v>86</v>
      </c>
      <c r="LZ413" s="14">
        <v>93</v>
      </c>
      <c r="PG413" s="61">
        <v>20</v>
      </c>
      <c r="PH413" s="61">
        <v>20</v>
      </c>
      <c r="PI413" s="61">
        <v>20</v>
      </c>
      <c r="PJ413" s="61"/>
      <c r="PK413" s="61"/>
      <c r="PL413" s="61"/>
      <c r="PM413" s="61"/>
      <c r="PN413" s="61"/>
      <c r="PO413" s="61"/>
      <c r="PP413" s="61"/>
      <c r="PQ413" s="61"/>
      <c r="PR413" s="61"/>
      <c r="PS413" s="61"/>
      <c r="PT413" s="61"/>
      <c r="PU413" s="61"/>
      <c r="PV413" s="61"/>
      <c r="PW413" s="61"/>
      <c r="PX413" s="61"/>
      <c r="PY413" s="61"/>
      <c r="PZ413" s="61"/>
      <c r="QA413" s="61"/>
      <c r="QB413" s="61"/>
      <c r="QC413" s="61"/>
      <c r="QD413" s="61"/>
      <c r="QE413" s="61"/>
      <c r="QF413" s="61"/>
      <c r="QG413" s="61"/>
      <c r="QH413" s="61"/>
      <c r="QI413" s="61"/>
      <c r="QJ413" s="61"/>
      <c r="QK413" s="61"/>
      <c r="QL413" s="61"/>
      <c r="QM413" s="61"/>
      <c r="QN413" s="61"/>
      <c r="QO413" s="61"/>
      <c r="QP413" s="61"/>
      <c r="QQ413" s="61"/>
      <c r="QR413" s="61"/>
      <c r="QS413" s="61"/>
      <c r="QT413" s="61"/>
      <c r="QU413" s="61"/>
      <c r="QV413" s="61"/>
      <c r="QW413" s="61"/>
      <c r="QX413" s="61"/>
      <c r="QY413" s="61"/>
      <c r="QZ413" s="61"/>
      <c r="RA413" s="61"/>
      <c r="RB413" s="61"/>
      <c r="RC413" s="61"/>
      <c r="RD413" s="61"/>
      <c r="RE413" s="61"/>
      <c r="RF413" s="61"/>
      <c r="RG413" s="61"/>
      <c r="RH413" s="61"/>
      <c r="RI413" s="61"/>
      <c r="RJ413" s="61"/>
      <c r="RK413" s="61"/>
      <c r="RL413" s="61"/>
      <c r="RM413" s="61"/>
      <c r="RN413" s="61"/>
      <c r="RO413" s="61"/>
      <c r="RP413" s="61"/>
      <c r="RQ413" s="61"/>
      <c r="RR413" s="61"/>
      <c r="RS413" s="61"/>
      <c r="RT413" s="61"/>
      <c r="RU413" s="61"/>
      <c r="RV413" s="61"/>
      <c r="RW413" s="61"/>
      <c r="RX413" s="61"/>
      <c r="RY413" s="61"/>
      <c r="RZ413" s="61"/>
      <c r="SA413" s="61"/>
      <c r="SB413" s="61"/>
      <c r="SC413" s="61"/>
      <c r="SD413" s="61"/>
      <c r="SE413" s="61"/>
      <c r="SF413" s="61"/>
      <c r="SG413" s="61"/>
      <c r="SH413" s="61"/>
      <c r="SI413" s="61"/>
      <c r="SJ413" s="61"/>
      <c r="SK413" s="61"/>
      <c r="SL413" s="61"/>
      <c r="SM413" s="61"/>
      <c r="SN413" s="61"/>
      <c r="SO413" s="61"/>
      <c r="SP413" s="14">
        <v>98.7</v>
      </c>
      <c r="SQ413" s="14">
        <v>98.8</v>
      </c>
      <c r="SR413" s="14">
        <v>101.1</v>
      </c>
      <c r="VX413" s="85"/>
      <c r="WQ413" s="14">
        <v>0</v>
      </c>
      <c r="WR413" s="14">
        <v>0</v>
      </c>
      <c r="WS413" s="14">
        <v>0</v>
      </c>
      <c r="ZY413" s="61"/>
      <c r="ZZ413" s="61"/>
      <c r="AAA413" s="61"/>
      <c r="AAI413" s="63"/>
      <c r="AAK413" s="85"/>
      <c r="AAM413" s="61"/>
      <c r="AAO413" s="63"/>
      <c r="AAQ413" s="85"/>
      <c r="AAS413" s="61"/>
      <c r="AAU413" s="63"/>
      <c r="AAW413" s="85"/>
      <c r="ABH413" s="85"/>
      <c r="ABM413" s="61"/>
      <c r="ABN413" s="61"/>
      <c r="ABU413" s="85"/>
      <c r="ACA413" s="61"/>
      <c r="ACB413" s="61"/>
      <c r="ACC413" s="61"/>
      <c r="ACT413" s="85"/>
      <c r="AGG413" s="14">
        <v>5</v>
      </c>
      <c r="AGH413" s="14" t="s">
        <v>8229</v>
      </c>
      <c r="AGK413" s="61"/>
      <c r="AGM413" s="63"/>
      <c r="AGO413" s="85"/>
      <c r="AGQ413" s="61"/>
      <c r="AGS413" s="14">
        <v>1</v>
      </c>
      <c r="AGT413" s="14">
        <v>1</v>
      </c>
      <c r="AGU413" s="14">
        <v>0</v>
      </c>
      <c r="AGV413" s="14">
        <v>1</v>
      </c>
      <c r="AGW413" s="14">
        <v>0</v>
      </c>
      <c r="AGX413" s="14">
        <v>1</v>
      </c>
      <c r="AGY413" s="14">
        <v>0</v>
      </c>
      <c r="AGZ413" s="14">
        <v>5</v>
      </c>
      <c r="AHA413" s="14">
        <v>0</v>
      </c>
      <c r="AHB413" s="14">
        <v>0</v>
      </c>
      <c r="AHC413" s="14">
        <v>3</v>
      </c>
      <c r="AHD413" s="14">
        <v>0</v>
      </c>
      <c r="AHE413" s="14">
        <v>0</v>
      </c>
      <c r="AHF413" s="14">
        <v>0</v>
      </c>
      <c r="AHH413" s="14">
        <v>0</v>
      </c>
      <c r="AHI413" s="14">
        <v>0</v>
      </c>
      <c r="AHK413" s="14">
        <v>0</v>
      </c>
      <c r="AHL413" s="14">
        <v>0</v>
      </c>
      <c r="AHM413" s="14">
        <v>0</v>
      </c>
      <c r="AHN413" s="14">
        <v>0</v>
      </c>
      <c r="AHO413" s="14">
        <v>0</v>
      </c>
      <c r="AHP413" s="14">
        <v>0</v>
      </c>
      <c r="AHQ413" s="14">
        <v>0</v>
      </c>
      <c r="AHR413" s="14">
        <v>0</v>
      </c>
      <c r="AHT413" s="61"/>
      <c r="AHV413" s="63"/>
      <c r="AHX413" s="85"/>
      <c r="AHZ413" s="61"/>
      <c r="AIB413" s="63"/>
      <c r="AID413" s="85"/>
      <c r="AIF413" s="61"/>
      <c r="AIH413" s="63"/>
      <c r="AIJ413" s="85"/>
      <c r="AIL413" s="61"/>
      <c r="AIM413" s="14">
        <v>0</v>
      </c>
      <c r="AIN413" s="14">
        <v>0</v>
      </c>
      <c r="AIO413" s="14">
        <v>0</v>
      </c>
      <c r="AIR413" s="61"/>
      <c r="AIT413" s="60"/>
      <c r="AIV413" s="85"/>
      <c r="AIX413" s="61"/>
      <c r="AJB413" s="63"/>
      <c r="AJD413" s="85"/>
      <c r="AJF413" s="61"/>
      <c r="AJH413" s="63"/>
      <c r="AJJ413" s="85"/>
      <c r="AJL413" s="61"/>
      <c r="AJN413" s="63"/>
    </row>
    <row r="414" spans="1:951" s="14" customFormat="1">
      <c r="B414" s="14">
        <v>2</v>
      </c>
      <c r="C414" s="61">
        <v>1</v>
      </c>
      <c r="D414" s="14" t="s">
        <v>5861</v>
      </c>
      <c r="E414" s="14" t="s">
        <v>8230</v>
      </c>
      <c r="F414" s="63" t="s">
        <v>5913</v>
      </c>
      <c r="O414" s="61">
        <v>1</v>
      </c>
      <c r="P414" s="61">
        <v>1</v>
      </c>
      <c r="Q414" s="61">
        <v>0</v>
      </c>
      <c r="R414" s="61"/>
      <c r="S414" s="61"/>
      <c r="T414" s="61"/>
      <c r="U414" s="61"/>
      <c r="V414" s="61"/>
      <c r="W414" s="61"/>
      <c r="X414" s="61"/>
      <c r="Y414" s="61"/>
      <c r="Z414" s="14">
        <v>0</v>
      </c>
      <c r="AA414" s="14">
        <v>2</v>
      </c>
      <c r="AB414" s="14" t="s">
        <v>8231</v>
      </c>
      <c r="AI414" s="14">
        <v>114</v>
      </c>
      <c r="AJ414" s="14">
        <v>121</v>
      </c>
      <c r="AL414" s="14">
        <v>119</v>
      </c>
      <c r="AM414" s="14">
        <v>126</v>
      </c>
      <c r="AN414" s="14">
        <v>128</v>
      </c>
      <c r="AO414" s="14">
        <v>126</v>
      </c>
      <c r="DR414" s="61">
        <v>64</v>
      </c>
      <c r="DS414" s="61">
        <v>66</v>
      </c>
      <c r="DT414" s="61"/>
      <c r="DU414" s="61">
        <v>64</v>
      </c>
      <c r="DV414" s="61">
        <v>67</v>
      </c>
      <c r="DW414" s="61">
        <v>71</v>
      </c>
      <c r="DX414" s="61">
        <v>73</v>
      </c>
      <c r="DY414" s="61"/>
      <c r="DZ414" s="61"/>
      <c r="EA414" s="61"/>
      <c r="EB414" s="61"/>
      <c r="EC414" s="61"/>
      <c r="ED414" s="61"/>
      <c r="EE414" s="61"/>
      <c r="EF414" s="61"/>
      <c r="EG414" s="61"/>
      <c r="EH414" s="61"/>
      <c r="EI414" s="61"/>
      <c r="EJ414" s="61"/>
      <c r="EK414" s="61"/>
      <c r="EL414" s="61"/>
      <c r="EM414" s="61"/>
      <c r="EN414" s="61"/>
      <c r="EO414" s="61"/>
      <c r="EP414" s="61"/>
      <c r="EQ414" s="61"/>
      <c r="ER414" s="61"/>
      <c r="ES414" s="61"/>
      <c r="ET414" s="61"/>
      <c r="EU414" s="61"/>
      <c r="EV414" s="61"/>
      <c r="EW414" s="61"/>
      <c r="EX414" s="61"/>
      <c r="EY414" s="61"/>
      <c r="EZ414" s="61"/>
      <c r="FA414" s="61"/>
      <c r="FB414" s="61"/>
      <c r="FC414" s="61"/>
      <c r="FD414" s="61"/>
      <c r="FE414" s="61"/>
      <c r="FF414" s="61"/>
      <c r="FG414" s="61"/>
      <c r="FH414" s="61"/>
      <c r="FI414" s="61"/>
      <c r="FJ414" s="61"/>
      <c r="FK414" s="61"/>
      <c r="FL414" s="61"/>
      <c r="FM414" s="61"/>
      <c r="FN414" s="61"/>
      <c r="FO414" s="61"/>
      <c r="FP414" s="61"/>
      <c r="FQ414" s="61"/>
      <c r="FR414" s="61"/>
      <c r="FS414" s="61"/>
      <c r="FT414" s="61"/>
      <c r="FU414" s="61"/>
      <c r="FV414" s="61"/>
      <c r="FW414" s="61"/>
      <c r="FX414" s="61"/>
      <c r="FY414" s="61"/>
      <c r="FZ414" s="61"/>
      <c r="GA414" s="61"/>
      <c r="GB414" s="61"/>
      <c r="GC414" s="61"/>
      <c r="GD414" s="61"/>
      <c r="GE414" s="61"/>
      <c r="GF414" s="61"/>
      <c r="GG414" s="61"/>
      <c r="GH414" s="61"/>
      <c r="GI414" s="61"/>
      <c r="GJ414" s="61"/>
      <c r="GK414" s="61"/>
      <c r="GL414" s="61"/>
      <c r="GM414" s="61"/>
      <c r="GN414" s="61"/>
      <c r="GO414" s="61"/>
      <c r="GP414" s="61"/>
      <c r="GQ414" s="61"/>
      <c r="GR414" s="61"/>
      <c r="GS414" s="61"/>
      <c r="GT414" s="61"/>
      <c r="GU414" s="61"/>
      <c r="GV414" s="61"/>
      <c r="GW414" s="61"/>
      <c r="GX414" s="61"/>
      <c r="GY414" s="61"/>
      <c r="GZ414" s="61"/>
      <c r="IP414" s="14">
        <v>95</v>
      </c>
      <c r="IQ414" s="14">
        <v>95</v>
      </c>
      <c r="IS414" s="14">
        <v>93</v>
      </c>
      <c r="IT414" s="14">
        <v>93</v>
      </c>
      <c r="IU414" s="14">
        <v>93</v>
      </c>
      <c r="IV414" s="14">
        <v>93</v>
      </c>
      <c r="LX414" s="14">
        <v>76</v>
      </c>
      <c r="LY414" s="14">
        <v>75</v>
      </c>
      <c r="LZ414" s="14">
        <v>76</v>
      </c>
      <c r="MA414" s="14">
        <v>90</v>
      </c>
      <c r="MB414" s="14">
        <v>89</v>
      </c>
      <c r="MC414" s="14">
        <v>100</v>
      </c>
      <c r="MD414" s="14">
        <v>91</v>
      </c>
      <c r="PG414" s="61">
        <v>20</v>
      </c>
      <c r="PH414" s="61">
        <v>18</v>
      </c>
      <c r="PI414" s="61">
        <v>18</v>
      </c>
      <c r="PJ414" s="61">
        <v>18</v>
      </c>
      <c r="PK414" s="61">
        <v>18</v>
      </c>
      <c r="PL414" s="61">
        <v>18</v>
      </c>
      <c r="PM414" s="61">
        <v>16</v>
      </c>
      <c r="PN414" s="61"/>
      <c r="PO414" s="61"/>
      <c r="PP414" s="61"/>
      <c r="PQ414" s="61"/>
      <c r="PR414" s="61"/>
      <c r="PS414" s="61"/>
      <c r="PT414" s="61"/>
      <c r="PU414" s="61"/>
      <c r="PV414" s="61"/>
      <c r="PW414" s="61"/>
      <c r="PX414" s="61"/>
      <c r="PY414" s="61"/>
      <c r="PZ414" s="61"/>
      <c r="QA414" s="61"/>
      <c r="QB414" s="61"/>
      <c r="QC414" s="61"/>
      <c r="QD414" s="61"/>
      <c r="QE414" s="61"/>
      <c r="QF414" s="61"/>
      <c r="QG414" s="61"/>
      <c r="QH414" s="61"/>
      <c r="QI414" s="61"/>
      <c r="QJ414" s="61"/>
      <c r="QK414" s="61"/>
      <c r="QL414" s="61"/>
      <c r="QM414" s="61"/>
      <c r="QN414" s="61"/>
      <c r="QO414" s="61"/>
      <c r="QP414" s="61"/>
      <c r="QQ414" s="61"/>
      <c r="QR414" s="61"/>
      <c r="QS414" s="61"/>
      <c r="QT414" s="61"/>
      <c r="QU414" s="61"/>
      <c r="QV414" s="61"/>
      <c r="QW414" s="61"/>
      <c r="QX414" s="61"/>
      <c r="QY414" s="61"/>
      <c r="QZ414" s="61"/>
      <c r="RA414" s="61"/>
      <c r="RB414" s="61"/>
      <c r="RC414" s="61"/>
      <c r="RD414" s="61"/>
      <c r="RE414" s="61"/>
      <c r="RF414" s="61"/>
      <c r="RG414" s="61"/>
      <c r="RH414" s="61"/>
      <c r="RI414" s="61"/>
      <c r="RJ414" s="61"/>
      <c r="RK414" s="61"/>
      <c r="RL414" s="61"/>
      <c r="RM414" s="61"/>
      <c r="RN414" s="61"/>
      <c r="RO414" s="61"/>
      <c r="RP414" s="61"/>
      <c r="RQ414" s="61"/>
      <c r="RR414" s="61"/>
      <c r="RS414" s="61"/>
      <c r="RT414" s="61"/>
      <c r="RU414" s="61"/>
      <c r="RV414" s="61"/>
      <c r="RW414" s="61"/>
      <c r="RX414" s="61"/>
      <c r="RY414" s="61"/>
      <c r="RZ414" s="61"/>
      <c r="SA414" s="61"/>
      <c r="SB414" s="61"/>
      <c r="SC414" s="61"/>
      <c r="SD414" s="61"/>
      <c r="SE414" s="61"/>
      <c r="SF414" s="61"/>
      <c r="SG414" s="61"/>
      <c r="SH414" s="61"/>
      <c r="SI414" s="61"/>
      <c r="SJ414" s="61"/>
      <c r="SK414" s="61"/>
      <c r="SL414" s="61"/>
      <c r="SM414" s="61"/>
      <c r="SN414" s="61"/>
      <c r="SO414" s="61"/>
      <c r="SP414" s="14">
        <v>99</v>
      </c>
      <c r="SQ414" s="14">
        <v>98.2</v>
      </c>
      <c r="SS414" s="14">
        <v>99.4</v>
      </c>
      <c r="ST414" s="14">
        <v>100</v>
      </c>
      <c r="SU414" s="14">
        <v>99.9</v>
      </c>
      <c r="SV414" s="14">
        <v>98.5</v>
      </c>
      <c r="WQ414" s="14">
        <v>0</v>
      </c>
      <c r="WR414" s="14">
        <v>0</v>
      </c>
      <c r="WT414" s="14">
        <v>0</v>
      </c>
      <c r="WU414" s="14">
        <v>0</v>
      </c>
      <c r="WV414" s="14">
        <v>0</v>
      </c>
      <c r="WW414" s="14">
        <v>0</v>
      </c>
      <c r="ZY414" s="61"/>
      <c r="ZZ414" s="61"/>
      <c r="AAA414" s="61"/>
      <c r="AAI414" s="63"/>
      <c r="AAM414" s="61"/>
      <c r="AAO414" s="63"/>
      <c r="AAS414" s="61"/>
      <c r="AAU414" s="63"/>
      <c r="AAY414" s="14">
        <v>30</v>
      </c>
      <c r="ABB414" s="14">
        <v>10.5</v>
      </c>
      <c r="ABE414" s="14">
        <v>31.5</v>
      </c>
      <c r="ABH414" s="14">
        <v>1.2</v>
      </c>
      <c r="ABM414" s="61">
        <v>8.58</v>
      </c>
      <c r="ABN414" s="61"/>
      <c r="ABO414" s="14">
        <v>297</v>
      </c>
      <c r="ABQ414" s="14">
        <v>1.22</v>
      </c>
      <c r="ABU414" s="14">
        <v>137</v>
      </c>
      <c r="ABX414" s="14">
        <v>3.8</v>
      </c>
      <c r="ACA414" s="61">
        <v>95</v>
      </c>
      <c r="ACB414" s="61"/>
      <c r="ACC414" s="61"/>
      <c r="ACD414" s="14">
        <v>8.8000000000000007</v>
      </c>
      <c r="ACG414" s="14">
        <v>114</v>
      </c>
      <c r="ACQ414" s="14">
        <v>8</v>
      </c>
      <c r="ACT414" s="14">
        <v>0.64</v>
      </c>
      <c r="ACW414" s="14">
        <v>12</v>
      </c>
      <c r="ADR414" s="14">
        <v>2.1</v>
      </c>
      <c r="AGK414" s="61"/>
      <c r="AGM414" s="63"/>
      <c r="AGQ414" s="61"/>
      <c r="AGS414" s="14">
        <v>1</v>
      </c>
      <c r="AGT414" s="14">
        <v>1</v>
      </c>
      <c r="AGU414" s="14">
        <v>0</v>
      </c>
      <c r="AGV414" s="14">
        <v>1</v>
      </c>
      <c r="AGW414" s="14">
        <v>0</v>
      </c>
      <c r="AGX414" s="14">
        <v>1</v>
      </c>
      <c r="AGY414" s="14">
        <v>0</v>
      </c>
      <c r="AGZ414" s="14">
        <v>9</v>
      </c>
      <c r="AHA414" s="14">
        <v>0</v>
      </c>
      <c r="AHB414" s="14">
        <v>0</v>
      </c>
      <c r="AHC414" s="14">
        <v>1</v>
      </c>
      <c r="AHD414" s="14">
        <v>0</v>
      </c>
      <c r="AHE414" s="14">
        <v>0</v>
      </c>
      <c r="AHF414" s="14">
        <v>0</v>
      </c>
      <c r="AHH414" s="14">
        <v>0</v>
      </c>
      <c r="AHI414" s="14">
        <v>0</v>
      </c>
      <c r="AHK414" s="14">
        <v>0</v>
      </c>
      <c r="AHL414" s="14">
        <v>0</v>
      </c>
      <c r="AHM414" s="14">
        <v>0</v>
      </c>
      <c r="AHN414" s="14">
        <v>0</v>
      </c>
      <c r="AHO414" s="14">
        <v>0</v>
      </c>
      <c r="AHP414" s="14">
        <v>0</v>
      </c>
      <c r="AHQ414" s="14">
        <v>0</v>
      </c>
      <c r="AHR414" s="14">
        <v>0</v>
      </c>
      <c r="AHT414" s="61"/>
      <c r="AHV414" s="63"/>
      <c r="AHZ414" s="61"/>
      <c r="AIB414" s="63"/>
      <c r="AIF414" s="61"/>
      <c r="AIH414" s="63"/>
      <c r="AIL414" s="61"/>
      <c r="AIM414" s="14">
        <v>0</v>
      </c>
      <c r="AIN414" s="14">
        <v>0</v>
      </c>
      <c r="AIO414" s="14">
        <v>0</v>
      </c>
      <c r="AIR414" s="61"/>
      <c r="AIT414" s="60"/>
      <c r="AIX414" s="61"/>
      <c r="AJB414" s="63"/>
      <c r="AJF414" s="61"/>
      <c r="AJH414" s="63"/>
      <c r="AJL414" s="61"/>
      <c r="AJN414" s="63"/>
    </row>
    <row r="415" spans="1:951" s="31" customFormat="1">
      <c r="B415" s="31">
        <v>3</v>
      </c>
      <c r="C415" s="31">
        <v>1</v>
      </c>
      <c r="D415" s="31" t="s">
        <v>8232</v>
      </c>
      <c r="F415" s="82"/>
      <c r="G415" s="83"/>
      <c r="O415" s="31">
        <v>0</v>
      </c>
      <c r="Z415" s="31">
        <v>0</v>
      </c>
      <c r="AA415" s="31">
        <v>2</v>
      </c>
      <c r="AB415" s="83" t="s">
        <v>8233</v>
      </c>
      <c r="AI415" s="31">
        <v>109</v>
      </c>
      <c r="AJ415" s="31">
        <v>101</v>
      </c>
      <c r="AL415" s="31">
        <v>123</v>
      </c>
      <c r="AM415" s="31">
        <v>123</v>
      </c>
      <c r="DR415" s="31">
        <v>63</v>
      </c>
      <c r="DS415" s="31">
        <v>58</v>
      </c>
      <c r="DU415" s="31">
        <v>71</v>
      </c>
      <c r="DV415" s="31">
        <v>70</v>
      </c>
      <c r="IP415" s="31">
        <v>94</v>
      </c>
      <c r="IQ415" s="31">
        <v>93</v>
      </c>
      <c r="IS415" s="31">
        <v>95</v>
      </c>
      <c r="IT415" s="31">
        <v>94</v>
      </c>
      <c r="LX415" s="31">
        <v>86</v>
      </c>
      <c r="LY415" s="31">
        <v>89</v>
      </c>
      <c r="MA415" s="31">
        <v>89</v>
      </c>
      <c r="MB415" s="31">
        <v>92</v>
      </c>
      <c r="PG415" s="31">
        <v>16</v>
      </c>
      <c r="PH415" s="31">
        <v>16</v>
      </c>
      <c r="PI415" s="31">
        <v>18</v>
      </c>
      <c r="PJ415" s="31">
        <v>18</v>
      </c>
      <c r="PK415" s="31">
        <v>18</v>
      </c>
      <c r="SP415" s="31">
        <v>98.9</v>
      </c>
      <c r="SQ415" s="31">
        <v>98.5</v>
      </c>
      <c r="SS415" s="31">
        <v>97.8</v>
      </c>
      <c r="ST415" s="31">
        <v>97.6</v>
      </c>
      <c r="WQ415" s="31">
        <v>0</v>
      </c>
      <c r="WR415" s="31">
        <v>0</v>
      </c>
      <c r="WT415" s="31">
        <v>0</v>
      </c>
      <c r="WU415" s="31">
        <v>0</v>
      </c>
      <c r="AAI415" s="82"/>
      <c r="AAJ415" s="83"/>
      <c r="AAO415" s="82"/>
      <c r="AAP415" s="83"/>
      <c r="AAU415" s="82"/>
      <c r="AAV415" s="83"/>
      <c r="AAY415" s="31">
        <v>31</v>
      </c>
      <c r="ABB415" s="31">
        <v>10.4</v>
      </c>
      <c r="ABE415" s="31">
        <v>31.6</v>
      </c>
      <c r="ABH415" s="31">
        <v>1.1000000000000001</v>
      </c>
      <c r="ABM415" s="31">
        <v>6.7</v>
      </c>
      <c r="ABO415" s="31">
        <v>326</v>
      </c>
      <c r="ABQ415" s="31">
        <v>0.75</v>
      </c>
      <c r="ABR415" s="31">
        <v>0.7</v>
      </c>
      <c r="ABU415" s="31">
        <v>138</v>
      </c>
      <c r="ABX415" s="31">
        <v>4.5999999999999996</v>
      </c>
      <c r="ACA415" s="31">
        <v>97</v>
      </c>
      <c r="ACD415" s="31">
        <v>9.3000000000000007</v>
      </c>
      <c r="ACG415" s="31">
        <v>106</v>
      </c>
      <c r="ACQ415" s="31">
        <v>9</v>
      </c>
      <c r="ACT415" s="31">
        <v>0.62</v>
      </c>
      <c r="ACW415" s="31">
        <v>10</v>
      </c>
      <c r="ADR415" s="31">
        <v>2.2000000000000002</v>
      </c>
      <c r="AGM415" s="82"/>
      <c r="AGN415" s="83"/>
      <c r="AGS415" s="31">
        <v>0</v>
      </c>
      <c r="AGT415" s="31">
        <v>0</v>
      </c>
      <c r="AGU415" s="31">
        <v>0</v>
      </c>
      <c r="AGV415" s="31">
        <v>0</v>
      </c>
      <c r="AGW415" s="31">
        <v>0</v>
      </c>
      <c r="AGX415" s="31">
        <v>1</v>
      </c>
      <c r="AGY415" s="31">
        <v>0</v>
      </c>
      <c r="AGZ415" s="31">
        <v>7</v>
      </c>
      <c r="AHA415" s="31">
        <v>0</v>
      </c>
      <c r="AHB415" s="31">
        <v>0</v>
      </c>
      <c r="AHC415" s="31">
        <v>1</v>
      </c>
      <c r="AHD415" s="31">
        <v>0</v>
      </c>
      <c r="AHE415" s="31">
        <v>0</v>
      </c>
      <c r="AHF415" s="31">
        <v>0</v>
      </c>
      <c r="AHH415" s="31">
        <v>0</v>
      </c>
      <c r="AHI415" s="31">
        <v>0</v>
      </c>
      <c r="AHK415" s="31">
        <v>0</v>
      </c>
      <c r="AHL415" s="31">
        <v>0</v>
      </c>
      <c r="AHM415" s="31">
        <v>0</v>
      </c>
      <c r="AHN415" s="31">
        <v>0</v>
      </c>
      <c r="AHO415" s="31">
        <v>0</v>
      </c>
      <c r="AHP415" s="31">
        <v>0</v>
      </c>
      <c r="AHQ415" s="31">
        <v>0</v>
      </c>
      <c r="AHR415" s="31">
        <v>0</v>
      </c>
      <c r="AHV415" s="82"/>
      <c r="AHW415" s="83"/>
      <c r="AIB415" s="82"/>
      <c r="AIC415" s="83"/>
      <c r="AIH415" s="82"/>
      <c r="AII415" s="83"/>
      <c r="AIM415" s="31">
        <v>0</v>
      </c>
      <c r="AIN415" s="31">
        <v>0</v>
      </c>
      <c r="AIO415" s="31">
        <v>0</v>
      </c>
      <c r="AIT415" s="84"/>
      <c r="AIU415" s="83"/>
      <c r="AJB415" s="82"/>
      <c r="AJC415" s="83"/>
      <c r="AJH415" s="82"/>
      <c r="AJI415" s="83"/>
      <c r="AJN415" s="82"/>
      <c r="AJO415" s="83"/>
    </row>
    <row r="416" spans="1:951" s="1" customFormat="1">
      <c r="A416" s="1">
        <v>89</v>
      </c>
      <c r="B416" s="1">
        <v>1</v>
      </c>
      <c r="C416" s="1">
        <v>0</v>
      </c>
      <c r="Z416" s="1">
        <v>0</v>
      </c>
      <c r="AA416" s="1">
        <v>1</v>
      </c>
      <c r="AB416" s="1" t="s">
        <v>8234</v>
      </c>
      <c r="AC416" s="1">
        <v>0</v>
      </c>
      <c r="AE416" s="1">
        <v>0</v>
      </c>
      <c r="AG416" s="1">
        <v>0</v>
      </c>
      <c r="AI416" s="1">
        <v>132</v>
      </c>
      <c r="DR416" s="1">
        <v>94</v>
      </c>
      <c r="HA416" s="1">
        <v>0</v>
      </c>
      <c r="HT416" s="1">
        <v>0</v>
      </c>
      <c r="IP416" s="1">
        <v>97</v>
      </c>
      <c r="LX416" s="1">
        <v>86</v>
      </c>
      <c r="PG416" s="1">
        <v>18</v>
      </c>
      <c r="SP416" s="1">
        <v>96.9</v>
      </c>
      <c r="VX416" s="1">
        <v>1</v>
      </c>
      <c r="WQ416" s="1">
        <v>0</v>
      </c>
      <c r="ACG416" s="1">
        <v>271</v>
      </c>
      <c r="ACH416" s="1">
        <v>285</v>
      </c>
      <c r="AGS416" s="1">
        <v>1</v>
      </c>
      <c r="AGT416" s="1">
        <v>1</v>
      </c>
      <c r="AGU416" s="1">
        <v>0</v>
      </c>
      <c r="AGV416" s="1">
        <v>0</v>
      </c>
      <c r="AGW416" s="1">
        <v>0</v>
      </c>
      <c r="AGX416" s="1">
        <v>0</v>
      </c>
      <c r="AGY416" s="1">
        <v>0</v>
      </c>
      <c r="AGZ416" s="1">
        <v>0</v>
      </c>
      <c r="AHA416" s="1">
        <v>0</v>
      </c>
      <c r="AHB416" s="1">
        <v>0</v>
      </c>
      <c r="AHC416" s="1">
        <v>1</v>
      </c>
      <c r="AHD416" s="1">
        <v>0</v>
      </c>
      <c r="AHE416" s="1">
        <v>0</v>
      </c>
      <c r="AHF416" s="1">
        <v>0</v>
      </c>
      <c r="AHH416" s="1">
        <v>0</v>
      </c>
      <c r="AHI416" s="1">
        <v>0</v>
      </c>
      <c r="AHK416" s="1">
        <v>0</v>
      </c>
      <c r="AHL416" s="1">
        <v>0</v>
      </c>
      <c r="AHM416" s="1">
        <v>0</v>
      </c>
      <c r="AHN416" s="1">
        <v>0</v>
      </c>
      <c r="AHO416" s="1">
        <v>0</v>
      </c>
      <c r="AHP416" s="1">
        <v>0</v>
      </c>
      <c r="AHQ416" s="1">
        <v>0</v>
      </c>
      <c r="AHR416" s="1">
        <v>0</v>
      </c>
      <c r="AIM416" s="1">
        <v>2</v>
      </c>
      <c r="AIN416" s="1">
        <v>0</v>
      </c>
      <c r="AIO416" s="1">
        <v>0</v>
      </c>
      <c r="AIP416" s="1">
        <v>1</v>
      </c>
      <c r="AIQ416" s="1">
        <v>1</v>
      </c>
      <c r="AIR416" s="1">
        <v>1</v>
      </c>
      <c r="AIS416" s="1">
        <v>1</v>
      </c>
      <c r="AIT416" s="1">
        <v>1</v>
      </c>
      <c r="AIU416" s="1">
        <v>0</v>
      </c>
      <c r="AIV416" s="1">
        <v>0</v>
      </c>
      <c r="AIW416" s="1">
        <v>0</v>
      </c>
      <c r="AIX416" s="1">
        <v>51</v>
      </c>
    </row>
    <row r="417" spans="1:939" s="1" customFormat="1">
      <c r="B417" s="1">
        <v>2</v>
      </c>
      <c r="C417" s="1">
        <v>0</v>
      </c>
      <c r="Z417" s="1">
        <v>0</v>
      </c>
      <c r="AA417" s="1">
        <v>2</v>
      </c>
      <c r="AB417" s="1" t="s">
        <v>8235</v>
      </c>
      <c r="AC417" s="1">
        <v>9</v>
      </c>
      <c r="AD417" s="1">
        <v>0</v>
      </c>
      <c r="AE417" s="1">
        <v>1</v>
      </c>
      <c r="AF417" s="1">
        <v>0</v>
      </c>
      <c r="AG417" s="1">
        <v>2</v>
      </c>
      <c r="AH417" s="1">
        <v>0</v>
      </c>
      <c r="AI417" s="1">
        <v>134</v>
      </c>
      <c r="AJ417" s="1">
        <v>144</v>
      </c>
      <c r="DR417" s="1">
        <v>88</v>
      </c>
      <c r="DS417" s="1">
        <v>90</v>
      </c>
      <c r="HA417" s="1">
        <v>0</v>
      </c>
      <c r="HB417" s="1">
        <v>0</v>
      </c>
      <c r="HT417" s="1">
        <v>0</v>
      </c>
      <c r="HU417" s="1">
        <v>0</v>
      </c>
      <c r="IP417" s="1">
        <v>100</v>
      </c>
      <c r="IQ417" s="1">
        <v>100</v>
      </c>
      <c r="LX417" s="1">
        <v>97</v>
      </c>
      <c r="LY417" s="1">
        <v>100</v>
      </c>
      <c r="PG417" s="1">
        <v>16</v>
      </c>
      <c r="PH417" s="1">
        <v>16</v>
      </c>
      <c r="SP417" s="1">
        <v>96.9</v>
      </c>
      <c r="SQ417" s="1">
        <v>96.2</v>
      </c>
      <c r="VX417" s="1">
        <v>1</v>
      </c>
      <c r="VY417" s="1">
        <v>1</v>
      </c>
      <c r="WQ417" s="1">
        <v>0</v>
      </c>
      <c r="WR417" s="1">
        <v>0</v>
      </c>
      <c r="AAY417" s="1">
        <v>20</v>
      </c>
      <c r="ABU417" s="1">
        <v>138</v>
      </c>
      <c r="ACA417" s="1">
        <v>100</v>
      </c>
      <c r="ACD417" s="1">
        <v>9.1</v>
      </c>
      <c r="ACG417" s="1">
        <v>360</v>
      </c>
      <c r="ACH417" s="1">
        <v>148</v>
      </c>
      <c r="ACI417" s="1">
        <v>141</v>
      </c>
      <c r="ACQ417" s="1">
        <v>8</v>
      </c>
      <c r="ACT417" s="1">
        <v>0.79</v>
      </c>
      <c r="ACW417" s="1">
        <v>18</v>
      </c>
      <c r="AGS417" s="1">
        <v>0</v>
      </c>
      <c r="AGT417" s="1">
        <v>0</v>
      </c>
      <c r="AGU417" s="1">
        <v>0</v>
      </c>
      <c r="AGV417" s="1">
        <v>0</v>
      </c>
      <c r="AGW417" s="1">
        <v>0</v>
      </c>
      <c r="AGX417" s="1">
        <v>0</v>
      </c>
      <c r="AGY417" s="1">
        <v>0</v>
      </c>
      <c r="AGZ417" s="1">
        <v>0</v>
      </c>
      <c r="AHA417" s="1">
        <v>0</v>
      </c>
      <c r="AHB417" s="1">
        <v>0</v>
      </c>
      <c r="AHC417" s="1">
        <v>1</v>
      </c>
      <c r="AHD417" s="1">
        <v>0</v>
      </c>
      <c r="AHE417" s="1">
        <v>0</v>
      </c>
      <c r="AHF417" s="1">
        <v>0</v>
      </c>
      <c r="AHH417" s="1">
        <v>0</v>
      </c>
      <c r="AHI417" s="1">
        <v>0</v>
      </c>
      <c r="AHK417" s="1">
        <v>0</v>
      </c>
      <c r="AHL417" s="1">
        <v>0</v>
      </c>
      <c r="AHM417" s="1">
        <v>0</v>
      </c>
      <c r="AHN417" s="1">
        <v>0</v>
      </c>
      <c r="AHO417" s="1">
        <v>0</v>
      </c>
      <c r="AHP417" s="1">
        <v>0</v>
      </c>
      <c r="AHQ417" s="1">
        <v>0</v>
      </c>
      <c r="AHR417" s="1">
        <v>0</v>
      </c>
      <c r="AIN417" s="1">
        <v>0</v>
      </c>
      <c r="AIO417" s="1">
        <v>0</v>
      </c>
      <c r="AIT417" s="1">
        <v>2</v>
      </c>
      <c r="AIU417" s="1">
        <v>0</v>
      </c>
      <c r="AIV417" s="1">
        <v>0</v>
      </c>
      <c r="AIW417" s="1">
        <v>0</v>
      </c>
      <c r="AIX417" s="1">
        <v>29</v>
      </c>
      <c r="AIY417" s="1">
        <v>44</v>
      </c>
    </row>
    <row r="418" spans="1:939" s="1" customFormat="1">
      <c r="B418" s="1">
        <v>3</v>
      </c>
      <c r="C418" s="1">
        <v>0</v>
      </c>
      <c r="Z418" s="1">
        <v>0</v>
      </c>
      <c r="AA418" s="1">
        <v>2</v>
      </c>
      <c r="AB418" s="1" t="s">
        <v>8236</v>
      </c>
      <c r="AC418" s="1">
        <v>2</v>
      </c>
      <c r="AD418" s="1">
        <v>0</v>
      </c>
      <c r="AE418" s="1">
        <v>8</v>
      </c>
      <c r="AF418" s="1">
        <v>0</v>
      </c>
      <c r="AG418" s="1">
        <v>0</v>
      </c>
      <c r="AI418" s="1">
        <v>122</v>
      </c>
      <c r="AJ418" s="1">
        <v>118</v>
      </c>
      <c r="DR418" s="1">
        <v>88</v>
      </c>
      <c r="DS418" s="1">
        <v>72</v>
      </c>
      <c r="HA418" s="1">
        <v>0</v>
      </c>
      <c r="HB418" s="1">
        <v>0</v>
      </c>
      <c r="HT418" s="1">
        <v>0</v>
      </c>
      <c r="HU418" s="1">
        <v>0</v>
      </c>
      <c r="IP418" s="1">
        <v>99</v>
      </c>
      <c r="IQ418" s="1">
        <v>100</v>
      </c>
      <c r="LX418" s="1">
        <v>95</v>
      </c>
      <c r="LY418" s="1">
        <v>91</v>
      </c>
      <c r="PG418" s="1">
        <v>16</v>
      </c>
      <c r="PH418" s="1">
        <v>16</v>
      </c>
      <c r="SP418" s="1">
        <v>97.7</v>
      </c>
      <c r="SQ418" s="1">
        <v>98.1</v>
      </c>
      <c r="VX418" s="1">
        <v>1</v>
      </c>
      <c r="VY418" s="1">
        <v>1</v>
      </c>
      <c r="WQ418" s="1">
        <v>0</v>
      </c>
      <c r="WR418" s="1">
        <v>0</v>
      </c>
      <c r="AAY418" s="1">
        <v>19</v>
      </c>
      <c r="ABU418" s="1">
        <v>138</v>
      </c>
      <c r="ABX418" s="1">
        <v>4.8</v>
      </c>
      <c r="ACA418" s="1">
        <v>100</v>
      </c>
      <c r="ACD418" s="1">
        <v>9</v>
      </c>
      <c r="ACG418" s="1">
        <v>271</v>
      </c>
      <c r="ACH418" s="1">
        <v>284</v>
      </c>
      <c r="ACQ418" s="1">
        <v>11</v>
      </c>
      <c r="ACT418" s="1">
        <v>1.1000000000000001</v>
      </c>
      <c r="ACW418" s="1">
        <v>19</v>
      </c>
      <c r="AGS418" s="1">
        <v>0</v>
      </c>
      <c r="AGT418" s="1">
        <v>0</v>
      </c>
      <c r="AGU418" s="1">
        <v>0</v>
      </c>
      <c r="AGV418" s="1">
        <v>0</v>
      </c>
      <c r="AGW418" s="1">
        <v>0</v>
      </c>
      <c r="AGX418" s="1">
        <v>0</v>
      </c>
      <c r="AGY418" s="1">
        <v>0</v>
      </c>
      <c r="AGZ418" s="1">
        <v>1</v>
      </c>
      <c r="AHA418" s="1">
        <v>0</v>
      </c>
      <c r="AHB418" s="1">
        <v>0</v>
      </c>
      <c r="AHC418" s="1">
        <v>1</v>
      </c>
      <c r="AHD418" s="1">
        <v>0</v>
      </c>
      <c r="AHE418" s="1">
        <v>0</v>
      </c>
      <c r="AHF418" s="1">
        <v>0</v>
      </c>
      <c r="AHH418" s="1">
        <v>0</v>
      </c>
      <c r="AHI418" s="1">
        <v>0</v>
      </c>
      <c r="AHK418" s="1">
        <v>0</v>
      </c>
      <c r="AHL418" s="1">
        <v>0</v>
      </c>
      <c r="AHM418" s="1">
        <v>0</v>
      </c>
      <c r="AHN418" s="1">
        <v>0</v>
      </c>
      <c r="AHO418" s="1">
        <v>0</v>
      </c>
      <c r="AHP418" s="1">
        <v>0</v>
      </c>
      <c r="AHQ418" s="1">
        <v>0</v>
      </c>
      <c r="AHR418" s="1">
        <v>0</v>
      </c>
      <c r="AIN418" s="1">
        <v>0</v>
      </c>
      <c r="AIO418" s="1">
        <v>0</v>
      </c>
      <c r="AIT418" s="1">
        <v>2</v>
      </c>
      <c r="AIU418" s="1">
        <v>0</v>
      </c>
      <c r="AIV418" s="1">
        <v>0</v>
      </c>
      <c r="AIW418" s="1">
        <v>0</v>
      </c>
      <c r="AIX418" s="1">
        <v>55</v>
      </c>
      <c r="AIY418" s="1">
        <v>13</v>
      </c>
    </row>
    <row r="419" spans="1:939" s="80" customFormat="1">
      <c r="B419" s="80">
        <v>4</v>
      </c>
      <c r="C419" s="80">
        <v>0</v>
      </c>
      <c r="AC419" s="80">
        <v>0</v>
      </c>
      <c r="AE419" s="80">
        <v>3</v>
      </c>
      <c r="AF419" s="80">
        <v>0</v>
      </c>
      <c r="AG419" s="80">
        <v>1</v>
      </c>
      <c r="AH419" s="80">
        <v>0</v>
      </c>
      <c r="AI419" s="80">
        <v>110</v>
      </c>
      <c r="DR419" s="80">
        <v>70</v>
      </c>
      <c r="HA419" s="80">
        <v>0</v>
      </c>
      <c r="HT419" s="80">
        <v>0</v>
      </c>
      <c r="IP419" s="80">
        <v>99</v>
      </c>
      <c r="LX419" s="80">
        <v>90</v>
      </c>
      <c r="PG419" s="80">
        <v>16</v>
      </c>
      <c r="SP419" s="80">
        <v>98.2</v>
      </c>
      <c r="VX419" s="80">
        <v>1</v>
      </c>
      <c r="WQ419" s="80">
        <v>0</v>
      </c>
      <c r="ACG419" s="80">
        <v>328</v>
      </c>
      <c r="ACH419" s="80">
        <v>83</v>
      </c>
      <c r="AGS419" s="80">
        <v>0</v>
      </c>
      <c r="AGT419" s="80">
        <v>0</v>
      </c>
      <c r="AGU419" s="80">
        <v>0</v>
      </c>
      <c r="AGV419" s="80">
        <v>0</v>
      </c>
      <c r="AGW419" s="80">
        <v>0</v>
      </c>
      <c r="AGX419" s="80">
        <v>0</v>
      </c>
      <c r="AGY419" s="80">
        <v>0</v>
      </c>
      <c r="AGZ419" s="80">
        <v>0</v>
      </c>
      <c r="AHA419" s="80">
        <v>0</v>
      </c>
      <c r="AHB419" s="80">
        <v>0</v>
      </c>
      <c r="AHC419" s="80">
        <v>1</v>
      </c>
      <c r="AHD419" s="80">
        <v>0</v>
      </c>
      <c r="AHE419" s="80">
        <v>0</v>
      </c>
      <c r="AHF419" s="80">
        <v>0</v>
      </c>
      <c r="AHH419" s="80">
        <v>0</v>
      </c>
      <c r="AHI419" s="80">
        <v>0</v>
      </c>
      <c r="AHK419" s="80">
        <v>0</v>
      </c>
      <c r="AHL419" s="80">
        <v>0</v>
      </c>
      <c r="AHM419" s="80">
        <v>0</v>
      </c>
      <c r="AHN419" s="80">
        <v>0</v>
      </c>
      <c r="AHO419" s="80">
        <v>0</v>
      </c>
      <c r="AHP419" s="80">
        <v>0</v>
      </c>
      <c r="AHQ419" s="80">
        <v>0</v>
      </c>
      <c r="AHR419" s="80">
        <v>0</v>
      </c>
      <c r="AIN419" s="80">
        <v>0</v>
      </c>
      <c r="AIO419" s="80">
        <v>0</v>
      </c>
      <c r="AIT419" s="80">
        <v>0</v>
      </c>
      <c r="AIU419" s="80">
        <v>1</v>
      </c>
      <c r="AIV419" s="80">
        <v>0</v>
      </c>
      <c r="AIW419" s="80">
        <v>0</v>
      </c>
      <c r="AJB419" s="80">
        <v>38</v>
      </c>
    </row>
    <row r="420" spans="1:939" s="1" customFormat="1">
      <c r="A420" s="1">
        <v>90</v>
      </c>
      <c r="B420" s="1">
        <v>1</v>
      </c>
      <c r="C420" s="1">
        <v>1</v>
      </c>
      <c r="D420" s="1" t="s">
        <v>5633</v>
      </c>
      <c r="E420" s="1" t="s">
        <v>8237</v>
      </c>
      <c r="F420" s="1" t="s">
        <v>6338</v>
      </c>
      <c r="G420" s="1" t="s">
        <v>6597</v>
      </c>
      <c r="H420" s="1" t="s">
        <v>5861</v>
      </c>
      <c r="I420" s="1" t="s">
        <v>5146</v>
      </c>
      <c r="O420" s="1">
        <v>1</v>
      </c>
      <c r="P420" s="1">
        <v>0</v>
      </c>
      <c r="Q420" s="1">
        <v>0</v>
      </c>
      <c r="R420" s="1">
        <v>0</v>
      </c>
      <c r="S420" s="1">
        <v>0</v>
      </c>
      <c r="T420" s="1">
        <v>0</v>
      </c>
      <c r="Z420" s="1">
        <v>0</v>
      </c>
      <c r="AA420" s="1">
        <v>1</v>
      </c>
      <c r="AB420" s="1" t="s">
        <v>8238</v>
      </c>
      <c r="AC420" s="1">
        <v>0</v>
      </c>
      <c r="AE420" s="1">
        <v>1</v>
      </c>
      <c r="AF420" s="1">
        <v>0</v>
      </c>
      <c r="AG420" s="1">
        <v>0</v>
      </c>
      <c r="AI420" s="1">
        <v>120</v>
      </c>
      <c r="AK420" s="1">
        <v>101</v>
      </c>
      <c r="AM420" s="1">
        <v>105</v>
      </c>
      <c r="AO420" s="1">
        <v>104</v>
      </c>
      <c r="AQ420" s="1">
        <v>108</v>
      </c>
      <c r="DR420" s="1">
        <v>66</v>
      </c>
      <c r="DT420" s="1">
        <v>55</v>
      </c>
      <c r="DV420" s="1">
        <v>56</v>
      </c>
      <c r="DX420" s="1">
        <v>62</v>
      </c>
      <c r="DZ420" s="1">
        <v>60</v>
      </c>
      <c r="HI420" s="1">
        <v>2</v>
      </c>
      <c r="IB420" s="1">
        <v>0</v>
      </c>
      <c r="IP420" s="1">
        <v>98</v>
      </c>
      <c r="IQ420" s="1">
        <v>95</v>
      </c>
      <c r="IR420" s="1">
        <v>98</v>
      </c>
      <c r="IT420" s="1">
        <v>96</v>
      </c>
      <c r="IU420" s="1">
        <v>95</v>
      </c>
      <c r="IV420" s="1">
        <v>96</v>
      </c>
      <c r="IX420" s="1">
        <v>95</v>
      </c>
      <c r="LX420" s="1">
        <v>103</v>
      </c>
      <c r="LY420" s="1">
        <v>90</v>
      </c>
      <c r="LZ420" s="1">
        <v>89</v>
      </c>
      <c r="MB420" s="1">
        <v>110</v>
      </c>
      <c r="MC420" s="1">
        <v>106</v>
      </c>
      <c r="MD420" s="1">
        <v>96</v>
      </c>
      <c r="MF420" s="1">
        <v>104</v>
      </c>
      <c r="PG420" s="1">
        <v>24</v>
      </c>
      <c r="PI420" s="1">
        <v>20</v>
      </c>
      <c r="PJ420" s="1">
        <v>20</v>
      </c>
      <c r="PK420" s="1">
        <v>18</v>
      </c>
      <c r="PN420" s="1">
        <v>22</v>
      </c>
      <c r="PO420" s="1">
        <v>22</v>
      </c>
      <c r="SP420" s="1">
        <v>98.1</v>
      </c>
      <c r="SR420" s="1">
        <v>97.9</v>
      </c>
      <c r="ST420" s="1">
        <v>97.4</v>
      </c>
      <c r="SV420" s="1">
        <v>98.3</v>
      </c>
      <c r="SX420" s="1">
        <v>98.4</v>
      </c>
      <c r="WF420" s="1">
        <v>1</v>
      </c>
      <c r="WQ420" s="1">
        <v>1</v>
      </c>
      <c r="WR420" s="1">
        <v>1</v>
      </c>
      <c r="WS420" s="1">
        <v>1</v>
      </c>
      <c r="WU420" s="1">
        <v>1</v>
      </c>
      <c r="WV420" s="1">
        <v>1</v>
      </c>
      <c r="WW420" s="1">
        <v>1</v>
      </c>
      <c r="WY420" s="1">
        <v>1</v>
      </c>
      <c r="AGS420" s="1">
        <v>0</v>
      </c>
      <c r="AGT420" s="1">
        <v>0</v>
      </c>
      <c r="AGU420" s="1">
        <v>0</v>
      </c>
      <c r="AGV420" s="1">
        <v>0</v>
      </c>
      <c r="AGW420" s="1">
        <v>1</v>
      </c>
      <c r="AGX420" s="1">
        <v>1</v>
      </c>
      <c r="AGY420" s="1">
        <v>0</v>
      </c>
      <c r="AGZ420" s="1">
        <v>0</v>
      </c>
      <c r="AHA420" s="1">
        <v>0</v>
      </c>
      <c r="AHB420" s="1">
        <v>0</v>
      </c>
      <c r="AHC420" s="1">
        <v>1</v>
      </c>
      <c r="AHD420" s="1">
        <v>0</v>
      </c>
      <c r="AHE420" s="1">
        <v>0</v>
      </c>
      <c r="AHF420" s="1">
        <v>0</v>
      </c>
      <c r="AHH420" s="1">
        <v>0</v>
      </c>
      <c r="AHI420" s="1">
        <v>0</v>
      </c>
      <c r="AHK420" s="1">
        <v>0</v>
      </c>
      <c r="AHL420" s="1">
        <v>0</v>
      </c>
      <c r="AHM420" s="1">
        <v>0</v>
      </c>
      <c r="AHN420" s="1">
        <v>0</v>
      </c>
      <c r="AHO420" s="1">
        <v>0</v>
      </c>
      <c r="AHP420" s="1">
        <v>0</v>
      </c>
      <c r="AHQ420" s="1">
        <v>0</v>
      </c>
      <c r="AHR420" s="1">
        <v>0</v>
      </c>
      <c r="AIM420" s="1">
        <v>0</v>
      </c>
      <c r="AIN420" s="1">
        <v>0</v>
      </c>
      <c r="AIO420" s="1">
        <v>0</v>
      </c>
      <c r="AIP420" s="1">
        <v>1</v>
      </c>
      <c r="AIQ420" s="1">
        <v>1</v>
      </c>
      <c r="AIR420" s="1">
        <v>1</v>
      </c>
      <c r="AIS420" s="1">
        <v>1</v>
      </c>
      <c r="AIT420" s="3">
        <v>0</v>
      </c>
      <c r="AIU420" s="1">
        <v>1</v>
      </c>
      <c r="AIV420" s="1">
        <v>0</v>
      </c>
      <c r="AIW420" s="1">
        <v>0</v>
      </c>
      <c r="AJB420" s="1">
        <v>55</v>
      </c>
    </row>
    <row r="421" spans="1:939" s="1" customFormat="1">
      <c r="B421" s="1">
        <v>2</v>
      </c>
      <c r="C421" s="1">
        <v>0</v>
      </c>
      <c r="Z421" s="1">
        <v>0</v>
      </c>
      <c r="AA421" s="1">
        <v>2</v>
      </c>
      <c r="AB421" s="1" t="s">
        <v>8239</v>
      </c>
      <c r="AC421" s="1">
        <v>0</v>
      </c>
      <c r="AE421" s="1">
        <v>11</v>
      </c>
      <c r="AF421" s="1">
        <v>0</v>
      </c>
      <c r="AG421" s="1">
        <v>0</v>
      </c>
      <c r="AI421" s="1">
        <v>128</v>
      </c>
      <c r="AJ421" s="1">
        <v>116</v>
      </c>
      <c r="DR421" s="1">
        <v>79</v>
      </c>
      <c r="DS421" s="1">
        <v>70</v>
      </c>
      <c r="HA421" s="1">
        <v>2</v>
      </c>
      <c r="HB421" s="1">
        <v>2</v>
      </c>
      <c r="HT421" s="1">
        <v>0</v>
      </c>
      <c r="HU421" s="1">
        <v>0</v>
      </c>
      <c r="IP421" s="1">
        <v>97</v>
      </c>
      <c r="IQ421" s="1">
        <v>95</v>
      </c>
      <c r="LX421" s="1">
        <v>105</v>
      </c>
      <c r="LY421" s="1">
        <v>102</v>
      </c>
      <c r="PG421" s="1">
        <v>20</v>
      </c>
      <c r="PH421" s="1">
        <v>20</v>
      </c>
      <c r="SP421" s="1">
        <v>98.4</v>
      </c>
      <c r="SQ421" s="1">
        <v>98.6</v>
      </c>
      <c r="VX421" s="1">
        <v>1</v>
      </c>
      <c r="VY421" s="1">
        <v>1</v>
      </c>
      <c r="WQ421" s="1">
        <v>1</v>
      </c>
      <c r="WR421" s="1">
        <v>1</v>
      </c>
      <c r="AGS421" s="1">
        <v>0</v>
      </c>
      <c r="AGT421" s="1">
        <v>0</v>
      </c>
      <c r="AGU421" s="1">
        <v>0</v>
      </c>
      <c r="AGV421" s="1">
        <v>0</v>
      </c>
      <c r="AGW421" s="1">
        <v>1</v>
      </c>
      <c r="AGX421" s="1">
        <v>1</v>
      </c>
      <c r="AGY421" s="1">
        <v>0</v>
      </c>
      <c r="AGZ421" s="1">
        <v>0</v>
      </c>
      <c r="AHA421" s="1">
        <v>0</v>
      </c>
      <c r="AHB421" s="1">
        <v>0</v>
      </c>
      <c r="AHC421" s="1">
        <v>1</v>
      </c>
      <c r="AHD421" s="1">
        <v>0</v>
      </c>
      <c r="AHE421" s="1">
        <v>0</v>
      </c>
      <c r="AHF421" s="1">
        <v>0</v>
      </c>
      <c r="AHH421" s="1">
        <v>0</v>
      </c>
      <c r="AHI421" s="1">
        <v>0</v>
      </c>
      <c r="AHK421" s="1">
        <v>0</v>
      </c>
      <c r="AHL421" s="1">
        <v>0</v>
      </c>
      <c r="AHM421" s="1">
        <v>0</v>
      </c>
      <c r="AHN421" s="1">
        <v>0</v>
      </c>
      <c r="AHO421" s="1">
        <v>0</v>
      </c>
      <c r="AHP421" s="1">
        <v>0</v>
      </c>
      <c r="AHQ421" s="1">
        <v>0</v>
      </c>
      <c r="AHR421" s="1">
        <v>0</v>
      </c>
      <c r="AIM421" s="1">
        <v>0</v>
      </c>
      <c r="AIN421" s="1">
        <v>0</v>
      </c>
      <c r="AIO421" s="1">
        <v>0</v>
      </c>
      <c r="AIT421" s="3">
        <v>1</v>
      </c>
      <c r="AIU421" s="1">
        <v>1</v>
      </c>
      <c r="AIV421" s="1">
        <v>0</v>
      </c>
      <c r="AIW421" s="1">
        <v>0</v>
      </c>
      <c r="AIX421" s="1">
        <v>56</v>
      </c>
      <c r="AJB421" s="1">
        <v>45</v>
      </c>
    </row>
    <row r="422" spans="1:939" s="80" customFormat="1">
      <c r="B422" s="80">
        <v>3</v>
      </c>
      <c r="C422" s="80">
        <v>1</v>
      </c>
      <c r="D422" s="80" t="s">
        <v>8240</v>
      </c>
      <c r="E422" s="80" t="s">
        <v>8241</v>
      </c>
      <c r="F422" s="80" t="s">
        <v>2396</v>
      </c>
      <c r="O422" s="80">
        <v>0</v>
      </c>
      <c r="P422" s="80">
        <v>1</v>
      </c>
      <c r="Q422" s="80">
        <v>1</v>
      </c>
      <c r="Z422" s="80">
        <v>0</v>
      </c>
      <c r="AA422" s="80">
        <v>2</v>
      </c>
      <c r="AB422" s="80" t="s">
        <v>8242</v>
      </c>
      <c r="AC422" s="80">
        <v>4</v>
      </c>
      <c r="AD422" s="80">
        <v>0</v>
      </c>
      <c r="AE422" s="80">
        <v>18</v>
      </c>
      <c r="AF422" s="80">
        <v>0</v>
      </c>
      <c r="AG422" s="80">
        <v>0</v>
      </c>
      <c r="AI422" s="80">
        <v>114</v>
      </c>
      <c r="AK422" s="80">
        <v>118</v>
      </c>
      <c r="DR422" s="80">
        <v>76</v>
      </c>
      <c r="DT422" s="80">
        <v>60</v>
      </c>
      <c r="HA422" s="80">
        <v>2</v>
      </c>
      <c r="HC422" s="80">
        <v>2</v>
      </c>
      <c r="HT422" s="80">
        <v>0</v>
      </c>
      <c r="HV422" s="80">
        <v>0</v>
      </c>
      <c r="IP422" s="80">
        <v>94</v>
      </c>
      <c r="IQ422" s="80">
        <v>92</v>
      </c>
      <c r="IR422" s="80">
        <v>92</v>
      </c>
      <c r="LX422" s="80">
        <v>103</v>
      </c>
      <c r="LZ422" s="80">
        <v>96</v>
      </c>
      <c r="PG422" s="80">
        <v>24</v>
      </c>
      <c r="PI422" s="80">
        <v>18</v>
      </c>
      <c r="SP422" s="80">
        <v>98.6</v>
      </c>
      <c r="SR422" s="80">
        <v>98.6</v>
      </c>
      <c r="VX422" s="80">
        <v>1</v>
      </c>
      <c r="VZ422" s="80">
        <v>1</v>
      </c>
      <c r="WQ422" s="80">
        <v>1</v>
      </c>
      <c r="WR422" s="80">
        <v>0</v>
      </c>
      <c r="AGS422" s="80">
        <v>0</v>
      </c>
      <c r="AGT422" s="80">
        <v>0</v>
      </c>
      <c r="AGU422" s="80">
        <v>0</v>
      </c>
      <c r="AGV422" s="80">
        <v>0</v>
      </c>
      <c r="AGW422" s="80">
        <v>1</v>
      </c>
      <c r="AGX422" s="80">
        <v>1</v>
      </c>
      <c r="AGY422" s="80">
        <v>0</v>
      </c>
      <c r="AGZ422" s="80">
        <v>0</v>
      </c>
      <c r="AHA422" s="80">
        <v>0</v>
      </c>
      <c r="AHB422" s="80">
        <v>0</v>
      </c>
      <c r="AHC422" s="80">
        <v>1</v>
      </c>
      <c r="AHD422" s="80">
        <v>0</v>
      </c>
      <c r="AHE422" s="80">
        <v>0</v>
      </c>
      <c r="AHF422" s="80">
        <v>0</v>
      </c>
      <c r="AHH422" s="80">
        <v>0</v>
      </c>
      <c r="AHI422" s="80">
        <v>0</v>
      </c>
      <c r="AHK422" s="80">
        <v>0</v>
      </c>
      <c r="AHL422" s="80">
        <v>0</v>
      </c>
      <c r="AHM422" s="80">
        <v>0</v>
      </c>
      <c r="AHN422" s="80">
        <v>0</v>
      </c>
      <c r="AHO422" s="80">
        <v>0</v>
      </c>
      <c r="AHP422" s="80">
        <v>0</v>
      </c>
      <c r="AHQ422" s="80">
        <v>0</v>
      </c>
      <c r="AHR422" s="80">
        <v>0</v>
      </c>
      <c r="AIM422" s="80">
        <v>0</v>
      </c>
      <c r="AIN422" s="80">
        <v>0</v>
      </c>
      <c r="AIO422" s="80">
        <v>0</v>
      </c>
      <c r="AIT422" s="86">
        <v>1</v>
      </c>
      <c r="AIU422" s="80">
        <v>1</v>
      </c>
      <c r="AIV422" s="80">
        <v>0</v>
      </c>
      <c r="AIW422" s="80">
        <v>0</v>
      </c>
      <c r="AIX422" s="80">
        <v>32</v>
      </c>
      <c r="AJB422" s="80">
        <v>49</v>
      </c>
    </row>
    <row r="423" spans="1:939" s="1" customFormat="1">
      <c r="A423" s="1">
        <v>91</v>
      </c>
      <c r="B423" s="1">
        <v>1</v>
      </c>
      <c r="C423" s="1">
        <v>0</v>
      </c>
      <c r="Z423" s="1">
        <v>0</v>
      </c>
      <c r="AA423" s="1">
        <v>1</v>
      </c>
      <c r="AC423" s="1">
        <v>0</v>
      </c>
      <c r="AE423" s="1">
        <v>0</v>
      </c>
      <c r="AG423" s="1">
        <v>0</v>
      </c>
      <c r="AGS423" s="1">
        <v>0</v>
      </c>
      <c r="AGT423" s="1">
        <v>0</v>
      </c>
      <c r="AGU423" s="1">
        <v>0</v>
      </c>
      <c r="AGV423" s="1">
        <v>0</v>
      </c>
      <c r="AGW423" s="1">
        <v>0</v>
      </c>
      <c r="AGX423" s="1">
        <v>0</v>
      </c>
      <c r="AGY423" s="1">
        <v>0</v>
      </c>
      <c r="AGZ423" s="1">
        <v>0</v>
      </c>
      <c r="AHA423" s="1">
        <v>0</v>
      </c>
      <c r="AHB423" s="1">
        <v>0</v>
      </c>
      <c r="AHC423" s="1">
        <v>1</v>
      </c>
      <c r="AHD423" s="1">
        <v>0</v>
      </c>
      <c r="AHE423" s="1">
        <v>0</v>
      </c>
      <c r="AHF423" s="1">
        <v>0</v>
      </c>
      <c r="AHH423" s="1">
        <v>0</v>
      </c>
      <c r="AHI423" s="1">
        <v>0</v>
      </c>
      <c r="AHK423" s="1">
        <v>0</v>
      </c>
      <c r="AHL423" s="1">
        <v>0</v>
      </c>
      <c r="AHM423" s="1">
        <v>0</v>
      </c>
      <c r="AHN423" s="1">
        <v>0</v>
      </c>
      <c r="AHO423" s="1">
        <v>0</v>
      </c>
      <c r="AHP423" s="1">
        <v>0</v>
      </c>
      <c r="AHQ423" s="1">
        <v>0</v>
      </c>
      <c r="AHR423" s="1">
        <v>0</v>
      </c>
      <c r="AIM423" s="1">
        <v>0</v>
      </c>
      <c r="AIN423" s="1">
        <v>0</v>
      </c>
      <c r="AIO423" s="1">
        <v>0</v>
      </c>
      <c r="AIP423" s="1">
        <v>1</v>
      </c>
      <c r="AIQ423" s="1">
        <v>1</v>
      </c>
      <c r="AIR423" s="1">
        <v>1</v>
      </c>
      <c r="AIS423" s="1">
        <v>1</v>
      </c>
      <c r="AIT423" s="1">
        <v>0</v>
      </c>
      <c r="AIU423" s="1">
        <v>0</v>
      </c>
      <c r="AIV423" s="1">
        <v>0</v>
      </c>
      <c r="AIW423" s="1">
        <v>0</v>
      </c>
    </row>
    <row r="424" spans="1:939" s="1" customFormat="1">
      <c r="B424" s="1">
        <v>2</v>
      </c>
      <c r="C424" s="1">
        <v>1</v>
      </c>
      <c r="D424" s="1" t="s">
        <v>8243</v>
      </c>
      <c r="E424" s="1" t="s">
        <v>8244</v>
      </c>
      <c r="O424" s="1">
        <v>0</v>
      </c>
      <c r="P424" s="1">
        <v>1</v>
      </c>
      <c r="Z424" s="1">
        <v>0</v>
      </c>
      <c r="AA424" s="1">
        <v>1</v>
      </c>
      <c r="AB424" s="1" t="s">
        <v>8245</v>
      </c>
      <c r="AC424" s="1">
        <v>3</v>
      </c>
      <c r="AD424" s="1">
        <v>1</v>
      </c>
      <c r="AE424" s="1">
        <v>0</v>
      </c>
      <c r="AG424" s="1">
        <v>0</v>
      </c>
      <c r="AI424" s="1">
        <v>112</v>
      </c>
      <c r="AJ424" s="1">
        <v>98</v>
      </c>
      <c r="AL424" s="1">
        <v>105</v>
      </c>
      <c r="AM424" s="1">
        <v>95</v>
      </c>
      <c r="AN424" s="1">
        <v>111</v>
      </c>
      <c r="AO424" s="1">
        <v>108</v>
      </c>
      <c r="AP424" s="1">
        <v>103</v>
      </c>
      <c r="AQ424" s="1">
        <v>103</v>
      </c>
      <c r="DR424" s="1">
        <v>64</v>
      </c>
      <c r="DS424" s="1">
        <v>62</v>
      </c>
      <c r="DU424" s="1">
        <v>76</v>
      </c>
      <c r="DV424" s="1">
        <v>74</v>
      </c>
      <c r="DW424" s="1">
        <v>82</v>
      </c>
      <c r="DX424" s="1">
        <v>75</v>
      </c>
      <c r="DY424" s="1">
        <v>91</v>
      </c>
      <c r="DZ424" s="1">
        <v>76</v>
      </c>
      <c r="HA424" s="1">
        <v>0</v>
      </c>
      <c r="HB424" s="1">
        <v>2</v>
      </c>
      <c r="HD424" s="1">
        <v>2</v>
      </c>
      <c r="HE424" s="1">
        <v>2</v>
      </c>
      <c r="HF424" s="1">
        <v>2</v>
      </c>
      <c r="HG424" s="1">
        <v>2</v>
      </c>
      <c r="HH424" s="1">
        <v>2</v>
      </c>
      <c r="HI424" s="1">
        <v>2</v>
      </c>
      <c r="HT424" s="1">
        <v>0</v>
      </c>
      <c r="HU424" s="1">
        <v>0</v>
      </c>
      <c r="HW424" s="1">
        <v>1</v>
      </c>
      <c r="HX424" s="1">
        <v>1</v>
      </c>
      <c r="HY424" s="1">
        <v>1</v>
      </c>
      <c r="HZ424" s="1">
        <v>1</v>
      </c>
      <c r="IA424" s="1">
        <v>1</v>
      </c>
      <c r="IB424" s="1">
        <v>1</v>
      </c>
      <c r="IP424" s="1">
        <v>97</v>
      </c>
      <c r="IQ424" s="1">
        <v>100</v>
      </c>
      <c r="LX424" s="1">
        <v>46</v>
      </c>
      <c r="LY424" s="1">
        <v>135</v>
      </c>
      <c r="LZ424" s="1">
        <v>90</v>
      </c>
      <c r="MB424" s="1">
        <v>105</v>
      </c>
      <c r="MC424" s="1">
        <v>105</v>
      </c>
      <c r="MD424" s="1">
        <v>90</v>
      </c>
      <c r="MF424" s="1">
        <v>96</v>
      </c>
      <c r="MG424" s="1">
        <v>120</v>
      </c>
      <c r="PG424" s="1">
        <v>16</v>
      </c>
      <c r="PH424" s="1">
        <v>18</v>
      </c>
      <c r="SP424" s="1">
        <v>96.8</v>
      </c>
      <c r="SQ424" s="1">
        <v>97.5</v>
      </c>
      <c r="VX424" s="1">
        <v>1</v>
      </c>
      <c r="VY424" s="1">
        <v>1</v>
      </c>
      <c r="WQ424" s="1">
        <v>0</v>
      </c>
      <c r="WR424" s="1">
        <v>0</v>
      </c>
      <c r="AAY424" s="1">
        <v>21</v>
      </c>
      <c r="ABB424" s="1">
        <v>11.8</v>
      </c>
      <c r="ABE424" s="1">
        <v>36.299999999999997</v>
      </c>
      <c r="ABM424" s="1">
        <v>14.98</v>
      </c>
      <c r="ABO424" s="1">
        <v>120</v>
      </c>
      <c r="ABU424" s="1">
        <v>138</v>
      </c>
      <c r="ABX424" s="1">
        <v>3.6</v>
      </c>
      <c r="ACA424" s="1">
        <v>101</v>
      </c>
      <c r="ACD424" s="1">
        <v>8.9</v>
      </c>
      <c r="ACG424" s="1">
        <v>95</v>
      </c>
      <c r="ACQ424" s="1">
        <v>37</v>
      </c>
      <c r="ACT424" s="1">
        <v>1.79</v>
      </c>
      <c r="ACW424" s="1">
        <v>16</v>
      </c>
      <c r="ADR424" s="1">
        <v>2.1</v>
      </c>
      <c r="AGS424" s="1">
        <v>1</v>
      </c>
      <c r="AGT424" s="1">
        <v>1</v>
      </c>
      <c r="AGU424" s="1">
        <v>0</v>
      </c>
      <c r="AGV424" s="1">
        <v>1</v>
      </c>
      <c r="AGW424" s="1">
        <v>0</v>
      </c>
      <c r="AGX424" s="1">
        <v>0</v>
      </c>
      <c r="AGY424" s="1">
        <v>0</v>
      </c>
      <c r="AGZ424" s="1">
        <v>1</v>
      </c>
      <c r="AHA424" s="1">
        <v>0</v>
      </c>
      <c r="AHB424" s="1">
        <v>0</v>
      </c>
      <c r="AHC424" s="1">
        <v>1</v>
      </c>
      <c r="AHD424" s="1">
        <v>0</v>
      </c>
      <c r="AHE424" s="1">
        <v>0</v>
      </c>
      <c r="AHF424" s="1">
        <v>0</v>
      </c>
      <c r="AHH424" s="1">
        <v>0</v>
      </c>
      <c r="AHI424" s="1">
        <v>0</v>
      </c>
      <c r="AHK424" s="1">
        <v>0</v>
      </c>
      <c r="AHL424" s="1">
        <v>0</v>
      </c>
      <c r="AHM424" s="1">
        <v>0</v>
      </c>
      <c r="AHN424" s="1">
        <v>0</v>
      </c>
      <c r="AHO424" s="1">
        <v>0</v>
      </c>
      <c r="AHP424" s="1">
        <v>0</v>
      </c>
      <c r="AHQ424" s="1">
        <v>0</v>
      </c>
      <c r="AHR424" s="1">
        <v>0</v>
      </c>
      <c r="AIM424" s="1">
        <v>0</v>
      </c>
      <c r="AIN424" s="1">
        <v>0</v>
      </c>
      <c r="AIO424" s="1">
        <v>0</v>
      </c>
      <c r="AIT424" s="1">
        <v>2</v>
      </c>
      <c r="AIU424" s="1">
        <v>0</v>
      </c>
      <c r="AIV424" s="1">
        <v>0</v>
      </c>
      <c r="AIW424" s="1">
        <v>0</v>
      </c>
      <c r="AIX424" s="1">
        <v>42</v>
      </c>
      <c r="AIY424" s="1">
        <v>70</v>
      </c>
    </row>
    <row r="425" spans="1:939" s="1" customFormat="1">
      <c r="B425" s="1">
        <v>3</v>
      </c>
      <c r="C425" s="1">
        <v>1</v>
      </c>
      <c r="D425" s="1" t="s">
        <v>4324</v>
      </c>
      <c r="O425" s="1">
        <v>0</v>
      </c>
      <c r="Z425" s="1">
        <v>0</v>
      </c>
      <c r="AA425" s="1">
        <v>2</v>
      </c>
      <c r="AB425" s="1" t="s">
        <v>8246</v>
      </c>
      <c r="AC425" s="1">
        <v>0</v>
      </c>
      <c r="AE425" s="1">
        <v>0</v>
      </c>
      <c r="AG425" s="1">
        <v>0</v>
      </c>
      <c r="AI425" s="1">
        <v>122</v>
      </c>
      <c r="AJ425" s="1">
        <v>116</v>
      </c>
      <c r="DR425" s="1">
        <v>60</v>
      </c>
      <c r="DS425" s="1">
        <v>62</v>
      </c>
      <c r="HA425" s="1">
        <v>2</v>
      </c>
      <c r="HB425" s="1">
        <v>2</v>
      </c>
      <c r="HT425" s="1">
        <v>0</v>
      </c>
      <c r="HU425" s="1">
        <v>0</v>
      </c>
      <c r="IP425" s="1">
        <v>98</v>
      </c>
      <c r="IQ425" s="1">
        <v>99</v>
      </c>
      <c r="LX425" s="1">
        <v>66</v>
      </c>
      <c r="LY425" s="1">
        <v>60</v>
      </c>
      <c r="PG425" s="1">
        <v>18</v>
      </c>
      <c r="PH425" s="1">
        <v>16</v>
      </c>
      <c r="SP425" s="1">
        <v>96.8</v>
      </c>
      <c r="SQ425" s="1">
        <v>96.2</v>
      </c>
      <c r="VX425" s="1">
        <v>1</v>
      </c>
      <c r="VY425" s="1">
        <v>1</v>
      </c>
      <c r="WQ425" s="1">
        <v>0</v>
      </c>
      <c r="WR425" s="1">
        <v>0</v>
      </c>
      <c r="AAY425" s="1">
        <v>21</v>
      </c>
      <c r="ABB425" s="1">
        <v>11.4</v>
      </c>
      <c r="ABE425" s="1">
        <v>34.299999999999997</v>
      </c>
      <c r="ABM425" s="1">
        <v>9.2899999999999991</v>
      </c>
      <c r="ABO425" s="1">
        <v>176</v>
      </c>
      <c r="ABU425" s="1">
        <v>139</v>
      </c>
      <c r="ABX425" s="1">
        <v>4</v>
      </c>
      <c r="ACA425" s="1">
        <v>104</v>
      </c>
      <c r="ACD425" s="1">
        <v>8.6999999999999993</v>
      </c>
      <c r="ACG425" s="1">
        <v>113</v>
      </c>
      <c r="ACQ425" s="1">
        <v>28</v>
      </c>
      <c r="ACT425" s="1">
        <v>1.5</v>
      </c>
      <c r="ACW425" s="1">
        <v>14</v>
      </c>
      <c r="AGS425" s="1">
        <v>0</v>
      </c>
      <c r="AGT425" s="1">
        <v>0</v>
      </c>
      <c r="AGU425" s="1">
        <v>0</v>
      </c>
      <c r="AGV425" s="1">
        <v>0</v>
      </c>
      <c r="AGW425" s="1">
        <v>0</v>
      </c>
      <c r="AGX425" s="1">
        <v>0</v>
      </c>
      <c r="AGY425" s="1">
        <v>0</v>
      </c>
      <c r="AGZ425" s="1">
        <v>1</v>
      </c>
      <c r="AHA425" s="1">
        <v>0</v>
      </c>
      <c r="AHB425" s="1">
        <v>0</v>
      </c>
      <c r="AHC425" s="1">
        <v>1</v>
      </c>
      <c r="AHD425" s="1">
        <v>0</v>
      </c>
      <c r="AHE425" s="1">
        <v>0</v>
      </c>
      <c r="AHF425" s="1">
        <v>0</v>
      </c>
      <c r="AHH425" s="1">
        <v>0</v>
      </c>
      <c r="AHI425" s="1">
        <v>0</v>
      </c>
      <c r="AHK425" s="1">
        <v>0</v>
      </c>
      <c r="AHL425" s="1">
        <v>0</v>
      </c>
      <c r="AHM425" s="1">
        <v>0</v>
      </c>
      <c r="AHN425" s="1">
        <v>0</v>
      </c>
      <c r="AHO425" s="1">
        <v>0</v>
      </c>
      <c r="AHP425" s="1">
        <v>0</v>
      </c>
      <c r="AHQ425" s="1">
        <v>0</v>
      </c>
      <c r="AHR425" s="1">
        <v>0</v>
      </c>
      <c r="AIM425" s="1">
        <v>0</v>
      </c>
      <c r="AIN425" s="1">
        <v>0</v>
      </c>
      <c r="AIO425" s="1">
        <v>0</v>
      </c>
      <c r="AIT425" s="1">
        <v>2</v>
      </c>
      <c r="AIU425" s="1">
        <v>0</v>
      </c>
      <c r="AIV425" s="1">
        <v>0</v>
      </c>
      <c r="AIW425" s="1">
        <v>0</v>
      </c>
      <c r="AIX425" s="1">
        <v>25</v>
      </c>
      <c r="AIY425" s="1">
        <v>27</v>
      </c>
    </row>
    <row r="426" spans="1:939" s="80" customFormat="1">
      <c r="B426" s="80">
        <v>4</v>
      </c>
      <c r="C426" s="80">
        <v>0</v>
      </c>
      <c r="Z426" s="80">
        <v>0</v>
      </c>
      <c r="AA426" s="80">
        <v>2</v>
      </c>
      <c r="AB426" s="80" t="s">
        <v>8247</v>
      </c>
      <c r="AC426" s="80">
        <v>0</v>
      </c>
      <c r="AE426" s="80">
        <v>0</v>
      </c>
      <c r="AG426" s="80">
        <v>0</v>
      </c>
      <c r="AI426" s="80">
        <v>128</v>
      </c>
      <c r="DR426" s="80">
        <v>74</v>
      </c>
      <c r="HA426" s="80">
        <v>2</v>
      </c>
      <c r="HT426" s="80">
        <v>0</v>
      </c>
      <c r="IP426" s="80">
        <v>96</v>
      </c>
      <c r="LX426" s="80">
        <v>60</v>
      </c>
      <c r="PG426" s="80">
        <v>18</v>
      </c>
      <c r="SP426" s="80">
        <v>98</v>
      </c>
      <c r="VX426" s="80">
        <v>1</v>
      </c>
      <c r="WQ426" s="80">
        <v>0</v>
      </c>
      <c r="AGS426" s="80">
        <v>0</v>
      </c>
      <c r="AGT426" s="80">
        <v>0</v>
      </c>
      <c r="AGU426" s="80">
        <v>0</v>
      </c>
      <c r="AGV426" s="80">
        <v>0</v>
      </c>
      <c r="AGW426" s="80">
        <v>0</v>
      </c>
      <c r="AGX426" s="80">
        <v>0</v>
      </c>
      <c r="AGY426" s="80">
        <v>0</v>
      </c>
      <c r="AGZ426" s="80">
        <v>0</v>
      </c>
      <c r="AHA426" s="80">
        <v>0</v>
      </c>
      <c r="AHB426" s="80">
        <v>0</v>
      </c>
      <c r="AHC426" s="80">
        <v>1</v>
      </c>
      <c r="AHD426" s="80">
        <v>0</v>
      </c>
      <c r="AHE426" s="80">
        <v>0</v>
      </c>
      <c r="AHF426" s="80">
        <v>0</v>
      </c>
      <c r="AHH426" s="80">
        <v>0</v>
      </c>
      <c r="AHI426" s="80">
        <v>0</v>
      </c>
      <c r="AHK426" s="80">
        <v>0</v>
      </c>
      <c r="AHL426" s="80">
        <v>0</v>
      </c>
      <c r="AHM426" s="80">
        <v>0</v>
      </c>
      <c r="AHN426" s="80">
        <v>0</v>
      </c>
      <c r="AHO426" s="80">
        <v>0</v>
      </c>
      <c r="AHP426" s="80">
        <v>0</v>
      </c>
      <c r="AHQ426" s="80">
        <v>0</v>
      </c>
      <c r="AHR426" s="80">
        <v>0</v>
      </c>
      <c r="AIM426" s="80">
        <v>0</v>
      </c>
      <c r="AIN426" s="80">
        <v>0</v>
      </c>
      <c r="AIO426" s="80">
        <v>0</v>
      </c>
      <c r="AIT426" s="80">
        <v>1</v>
      </c>
      <c r="AIU426" s="80">
        <v>0</v>
      </c>
      <c r="AIV426" s="80">
        <v>0</v>
      </c>
      <c r="AIW426" s="80">
        <v>0</v>
      </c>
      <c r="AIX426" s="80">
        <v>23</v>
      </c>
    </row>
    <row r="427" spans="1:939" s="1" customFormat="1">
      <c r="A427" s="1">
        <v>92</v>
      </c>
      <c r="B427" s="1">
        <v>1</v>
      </c>
      <c r="C427" s="1">
        <v>1</v>
      </c>
      <c r="D427" s="1" t="s">
        <v>8248</v>
      </c>
      <c r="E427" s="1" t="s">
        <v>5913</v>
      </c>
      <c r="O427" s="1">
        <v>0</v>
      </c>
      <c r="P427" s="1">
        <v>0</v>
      </c>
      <c r="Z427" s="1">
        <v>0</v>
      </c>
      <c r="AA427" s="1">
        <v>1</v>
      </c>
      <c r="AB427" s="1" t="s">
        <v>8249</v>
      </c>
      <c r="AC427" s="1">
        <v>0</v>
      </c>
      <c r="AE427" s="1">
        <v>0</v>
      </c>
      <c r="AG427" s="1">
        <v>0</v>
      </c>
      <c r="AI427" s="1">
        <v>92</v>
      </c>
      <c r="AJ427" s="1">
        <v>94</v>
      </c>
      <c r="AK427" s="1">
        <v>112</v>
      </c>
      <c r="DR427" s="1">
        <v>48</v>
      </c>
      <c r="DS427" s="1">
        <v>65</v>
      </c>
      <c r="DT427" s="1">
        <v>62</v>
      </c>
      <c r="HA427" s="1">
        <v>2</v>
      </c>
      <c r="HB427" s="1">
        <v>0</v>
      </c>
      <c r="HT427" s="1">
        <v>1</v>
      </c>
      <c r="HU427" s="1">
        <v>1</v>
      </c>
      <c r="HV427" s="1">
        <v>1</v>
      </c>
      <c r="IP427" s="1">
        <v>95</v>
      </c>
      <c r="LX427" s="1">
        <v>83</v>
      </c>
      <c r="PG427" s="1">
        <v>18</v>
      </c>
      <c r="SP427" s="1">
        <v>97.9</v>
      </c>
      <c r="VX427" s="1">
        <v>1</v>
      </c>
      <c r="WQ427" s="1">
        <v>0</v>
      </c>
      <c r="AAY427" s="1">
        <v>23</v>
      </c>
      <c r="ABB427" s="1">
        <v>8.8000000000000007</v>
      </c>
      <c r="ABE427" s="1">
        <v>29.5</v>
      </c>
      <c r="ABM427" s="1">
        <v>11.08</v>
      </c>
      <c r="ABO427" s="1">
        <v>275</v>
      </c>
      <c r="ABU427" s="1">
        <v>138</v>
      </c>
      <c r="ABX427" s="1">
        <v>3.3</v>
      </c>
      <c r="ACA427" s="1">
        <v>103</v>
      </c>
      <c r="ACD427" s="1">
        <v>8.8000000000000007</v>
      </c>
      <c r="ACG427" s="1">
        <v>97</v>
      </c>
      <c r="ACQ427" s="1">
        <v>10</v>
      </c>
      <c r="ACT427" s="1">
        <v>0.88</v>
      </c>
      <c r="ACW427" s="1">
        <v>12</v>
      </c>
      <c r="ACZ427" s="1">
        <v>5.9</v>
      </c>
      <c r="ADB427" s="1">
        <v>2.6</v>
      </c>
      <c r="ADD427" s="1">
        <v>0.4</v>
      </c>
      <c r="ADF427" s="1">
        <v>3.3</v>
      </c>
      <c r="ADH427" s="1">
        <v>62</v>
      </c>
      <c r="ADJ427" s="1">
        <v>18</v>
      </c>
      <c r="ADL427" s="1">
        <v>7</v>
      </c>
      <c r="ADR427" s="1">
        <v>1.7</v>
      </c>
      <c r="ADU427" s="1">
        <v>2.7</v>
      </c>
      <c r="AGS427" s="1">
        <v>0</v>
      </c>
      <c r="AGT427" s="1">
        <v>0</v>
      </c>
      <c r="AGU427" s="1">
        <v>0</v>
      </c>
      <c r="AGV427" s="1">
        <v>0</v>
      </c>
      <c r="AGW427" s="1">
        <v>0</v>
      </c>
      <c r="AGX427" s="1">
        <v>0</v>
      </c>
      <c r="AGY427" s="1">
        <v>0</v>
      </c>
      <c r="AGZ427" s="1">
        <v>0</v>
      </c>
      <c r="AHA427" s="1">
        <v>0</v>
      </c>
      <c r="AHB427" s="1">
        <v>0</v>
      </c>
      <c r="AHC427" s="1">
        <v>1</v>
      </c>
      <c r="AHD427" s="1">
        <v>0</v>
      </c>
      <c r="AHE427" s="1">
        <v>0</v>
      </c>
      <c r="AHF427" s="1">
        <v>0</v>
      </c>
      <c r="AHH427" s="1">
        <v>0</v>
      </c>
      <c r="AHI427" s="1">
        <v>0</v>
      </c>
      <c r="AHK427" s="1">
        <v>0</v>
      </c>
      <c r="AHL427" s="1">
        <v>0</v>
      </c>
      <c r="AHM427" s="1">
        <v>0</v>
      </c>
      <c r="AHN427" s="1">
        <v>0</v>
      </c>
      <c r="AHO427" s="1">
        <v>0</v>
      </c>
      <c r="AHP427" s="1">
        <v>0</v>
      </c>
      <c r="AHQ427" s="1">
        <v>0</v>
      </c>
      <c r="AHR427" s="1">
        <v>0</v>
      </c>
      <c r="AIM427" s="1">
        <v>0</v>
      </c>
      <c r="AIN427" s="1">
        <v>0</v>
      </c>
      <c r="AIO427" s="1">
        <v>0</v>
      </c>
      <c r="AIP427" s="1">
        <v>1</v>
      </c>
      <c r="AIQ427" s="1">
        <v>1</v>
      </c>
      <c r="AIR427" s="1">
        <v>0</v>
      </c>
      <c r="AIS427" s="1">
        <v>1</v>
      </c>
      <c r="AIT427" s="3">
        <v>1</v>
      </c>
      <c r="AIU427" s="1">
        <v>0</v>
      </c>
      <c r="AIV427" s="1">
        <v>0</v>
      </c>
      <c r="AIW427" s="1">
        <v>0</v>
      </c>
      <c r="AIX427" s="1">
        <v>78</v>
      </c>
    </row>
    <row r="428" spans="1:939" s="1" customFormat="1">
      <c r="B428" s="1">
        <v>2</v>
      </c>
      <c r="C428" s="1">
        <v>1</v>
      </c>
      <c r="D428" s="1" t="s">
        <v>6191</v>
      </c>
      <c r="O428" s="1">
        <v>1</v>
      </c>
      <c r="Z428" s="1">
        <v>0</v>
      </c>
      <c r="AA428" s="1">
        <v>1</v>
      </c>
      <c r="AB428" s="1" t="s">
        <v>8250</v>
      </c>
      <c r="AC428" s="1">
        <v>0</v>
      </c>
      <c r="AE428" s="1">
        <v>0</v>
      </c>
      <c r="AG428" s="1">
        <v>0</v>
      </c>
      <c r="AI428" s="1">
        <v>124</v>
      </c>
      <c r="AJ428" s="1">
        <v>126</v>
      </c>
      <c r="DR428" s="1">
        <v>70</v>
      </c>
      <c r="DS428" s="1">
        <v>74</v>
      </c>
      <c r="HA428" s="1">
        <v>0</v>
      </c>
      <c r="HB428" s="1">
        <v>0</v>
      </c>
      <c r="HT428" s="1">
        <v>1</v>
      </c>
      <c r="HU428" s="1">
        <v>1</v>
      </c>
      <c r="IP428" s="1">
        <v>93</v>
      </c>
      <c r="IQ428" s="1">
        <v>97</v>
      </c>
      <c r="LX428" s="1">
        <v>101</v>
      </c>
      <c r="LY428" s="1">
        <v>81</v>
      </c>
      <c r="PG428" s="1">
        <v>18</v>
      </c>
      <c r="PH428" s="1">
        <v>18</v>
      </c>
      <c r="SP428" s="1">
        <v>97.4</v>
      </c>
      <c r="SQ428" s="1">
        <v>98.1</v>
      </c>
      <c r="VX428" s="1">
        <v>0</v>
      </c>
      <c r="VY428" s="1">
        <v>0</v>
      </c>
      <c r="WQ428" s="1">
        <v>0</v>
      </c>
      <c r="WR428" s="1">
        <v>0</v>
      </c>
      <c r="AAY428" s="1">
        <v>21</v>
      </c>
      <c r="ABH428" s="1">
        <v>2.9</v>
      </c>
      <c r="ABU428" s="1">
        <v>138</v>
      </c>
      <c r="ABX428" s="1">
        <v>4.7</v>
      </c>
      <c r="ACA428" s="1">
        <v>101</v>
      </c>
      <c r="ACD428" s="1">
        <v>8.6999999999999993</v>
      </c>
      <c r="ACG428" s="1">
        <v>83</v>
      </c>
      <c r="ACQ428" s="1">
        <v>10</v>
      </c>
      <c r="ACT428" s="1">
        <v>0.87</v>
      </c>
      <c r="ACW428" s="1">
        <v>16</v>
      </c>
      <c r="ADR428" s="1">
        <v>1.8</v>
      </c>
      <c r="AGS428" s="1">
        <v>0</v>
      </c>
      <c r="AGT428" s="1">
        <v>0</v>
      </c>
      <c r="AGU428" s="1">
        <v>0</v>
      </c>
      <c r="AGV428" s="1">
        <v>0</v>
      </c>
      <c r="AGW428" s="1">
        <v>0</v>
      </c>
      <c r="AGX428" s="1">
        <v>0</v>
      </c>
      <c r="AGY428" s="1">
        <v>0</v>
      </c>
      <c r="AGZ428" s="1">
        <v>2</v>
      </c>
      <c r="AHA428" s="1">
        <v>0</v>
      </c>
      <c r="AHB428" s="1">
        <v>0</v>
      </c>
      <c r="AHC428" s="1">
        <v>1</v>
      </c>
      <c r="AHD428" s="1">
        <v>0</v>
      </c>
      <c r="AHE428" s="1">
        <v>0</v>
      </c>
      <c r="AHF428" s="1">
        <v>0</v>
      </c>
      <c r="AHH428" s="1">
        <v>0</v>
      </c>
      <c r="AHI428" s="1">
        <v>0</v>
      </c>
      <c r="AHK428" s="1">
        <v>0</v>
      </c>
      <c r="AHL428" s="1">
        <v>0</v>
      </c>
      <c r="AHM428" s="1">
        <v>0</v>
      </c>
      <c r="AHN428" s="1">
        <v>0</v>
      </c>
      <c r="AHO428" s="1">
        <v>0</v>
      </c>
      <c r="AHP428" s="1">
        <v>0</v>
      </c>
      <c r="AHQ428" s="1">
        <v>0</v>
      </c>
      <c r="AHR428" s="1">
        <v>0</v>
      </c>
      <c r="AIM428" s="1">
        <v>0</v>
      </c>
      <c r="AIN428" s="1">
        <v>0</v>
      </c>
      <c r="AIO428" s="1">
        <v>0</v>
      </c>
      <c r="AIR428" s="1">
        <v>0</v>
      </c>
      <c r="AIT428" s="3">
        <v>2</v>
      </c>
      <c r="AIU428" s="1">
        <v>0</v>
      </c>
      <c r="AIV428" s="1">
        <v>0</v>
      </c>
      <c r="AIW428" s="1">
        <v>0</v>
      </c>
      <c r="AIX428" s="1">
        <v>66</v>
      </c>
      <c r="AIY428" s="1">
        <v>44</v>
      </c>
    </row>
    <row r="429" spans="1:939" s="1" customFormat="1">
      <c r="B429" s="1">
        <v>3</v>
      </c>
      <c r="C429" s="1">
        <v>0</v>
      </c>
      <c r="Z429" s="1">
        <v>0</v>
      </c>
      <c r="AA429" s="1">
        <v>2</v>
      </c>
      <c r="AB429" s="1" t="s">
        <v>8251</v>
      </c>
      <c r="AC429" s="1">
        <v>0</v>
      </c>
      <c r="AE429" s="1">
        <v>0</v>
      </c>
      <c r="AG429" s="1">
        <v>0</v>
      </c>
      <c r="AI429" s="1">
        <v>118</v>
      </c>
      <c r="AJ429" s="1">
        <v>130</v>
      </c>
      <c r="DR429" s="1">
        <v>75</v>
      </c>
      <c r="DS429" s="1">
        <v>81</v>
      </c>
      <c r="HA429" s="1">
        <v>0</v>
      </c>
      <c r="HB429" s="1">
        <v>0</v>
      </c>
      <c r="HT429" s="1">
        <v>1</v>
      </c>
      <c r="HU429" s="1">
        <v>1</v>
      </c>
      <c r="IP429" s="1">
        <v>98</v>
      </c>
      <c r="IQ429" s="1">
        <v>97</v>
      </c>
      <c r="LX429" s="1">
        <v>78</v>
      </c>
      <c r="LY429" s="1">
        <v>78</v>
      </c>
      <c r="PG429" s="1">
        <v>16</v>
      </c>
      <c r="PH429" s="1">
        <v>16</v>
      </c>
      <c r="SP429" s="1">
        <v>96.5</v>
      </c>
      <c r="SQ429" s="1">
        <v>96.5</v>
      </c>
      <c r="VX429" s="1">
        <v>0</v>
      </c>
      <c r="VY429" s="1">
        <v>0</v>
      </c>
      <c r="WQ429" s="1">
        <v>0</v>
      </c>
      <c r="WR429" s="1">
        <v>0</v>
      </c>
      <c r="AGS429" s="1">
        <v>0</v>
      </c>
      <c r="AGT429" s="1">
        <v>0</v>
      </c>
      <c r="AGU429" s="1">
        <v>0</v>
      </c>
      <c r="AGV429" s="1">
        <v>0</v>
      </c>
      <c r="AGW429" s="1">
        <v>0</v>
      </c>
      <c r="AGX429" s="1">
        <v>0</v>
      </c>
      <c r="AGY429" s="1">
        <v>0</v>
      </c>
      <c r="AGZ429" s="1">
        <v>0</v>
      </c>
      <c r="AHA429" s="1">
        <v>0</v>
      </c>
      <c r="AHB429" s="1">
        <v>0</v>
      </c>
      <c r="AHC429" s="1">
        <v>1</v>
      </c>
      <c r="AHD429" s="1">
        <v>0</v>
      </c>
      <c r="AHE429" s="1">
        <v>0</v>
      </c>
      <c r="AHF429" s="1">
        <v>0</v>
      </c>
      <c r="AHH429" s="1">
        <v>0</v>
      </c>
      <c r="AHI429" s="1">
        <v>0</v>
      </c>
      <c r="AHK429" s="1">
        <v>0</v>
      </c>
      <c r="AHL429" s="1">
        <v>0</v>
      </c>
      <c r="AHM429" s="1">
        <v>0</v>
      </c>
      <c r="AHN429" s="1">
        <v>0</v>
      </c>
      <c r="AHO429" s="1">
        <v>0</v>
      </c>
      <c r="AHP429" s="1">
        <v>0</v>
      </c>
      <c r="AHQ429" s="1">
        <v>0</v>
      </c>
      <c r="AHR429" s="1">
        <v>0</v>
      </c>
      <c r="AIM429" s="1">
        <v>0</v>
      </c>
      <c r="AIN429" s="1">
        <v>0</v>
      </c>
      <c r="AIO429" s="1">
        <v>0</v>
      </c>
      <c r="AIR429" s="1">
        <v>0</v>
      </c>
      <c r="AIT429" s="3">
        <v>2</v>
      </c>
      <c r="AIU429" s="1">
        <v>0</v>
      </c>
      <c r="AIV429" s="1">
        <v>0</v>
      </c>
      <c r="AIW429" s="1">
        <v>0</v>
      </c>
      <c r="AIX429" s="1">
        <v>42</v>
      </c>
      <c r="AIY429" s="1">
        <v>23</v>
      </c>
    </row>
    <row r="430" spans="1:939" s="1" customFormat="1">
      <c r="B430" s="1">
        <v>4</v>
      </c>
      <c r="C430" s="1">
        <v>0</v>
      </c>
      <c r="Z430" s="1">
        <v>0</v>
      </c>
      <c r="AA430" s="1">
        <v>1</v>
      </c>
      <c r="AB430" s="1" t="s">
        <v>8252</v>
      </c>
      <c r="AC430" s="1">
        <v>0</v>
      </c>
      <c r="AE430" s="1">
        <v>0</v>
      </c>
      <c r="AG430" s="1">
        <v>0</v>
      </c>
      <c r="AI430" s="1">
        <v>119</v>
      </c>
      <c r="AJ430" s="1">
        <v>133</v>
      </c>
      <c r="DR430" s="1">
        <v>82</v>
      </c>
      <c r="DS430" s="1">
        <v>74</v>
      </c>
      <c r="HA430" s="1">
        <v>2</v>
      </c>
      <c r="HB430" s="1">
        <v>2</v>
      </c>
      <c r="HT430" s="1">
        <v>1</v>
      </c>
      <c r="HU430" s="1">
        <v>1</v>
      </c>
      <c r="IP430" s="1">
        <v>99</v>
      </c>
      <c r="IQ430" s="1">
        <v>93</v>
      </c>
      <c r="LX430" s="1">
        <v>91</v>
      </c>
      <c r="LY430" s="1">
        <v>62</v>
      </c>
      <c r="PG430" s="1">
        <v>18</v>
      </c>
      <c r="PH430" s="1">
        <v>18</v>
      </c>
      <c r="SP430" s="1">
        <v>96.4</v>
      </c>
      <c r="SQ430" s="1">
        <v>96.8</v>
      </c>
      <c r="VX430" s="1">
        <v>0</v>
      </c>
      <c r="VY430" s="1">
        <v>0</v>
      </c>
      <c r="WQ430" s="1">
        <v>0</v>
      </c>
      <c r="WR430" s="1">
        <v>0</v>
      </c>
      <c r="AGS430" s="1">
        <v>0</v>
      </c>
      <c r="AGT430" s="1">
        <v>0</v>
      </c>
      <c r="AGU430" s="1">
        <v>0</v>
      </c>
      <c r="AGV430" s="1">
        <v>0</v>
      </c>
      <c r="AGW430" s="1">
        <v>0</v>
      </c>
      <c r="AGX430" s="1">
        <v>0</v>
      </c>
      <c r="AGY430" s="1">
        <v>0</v>
      </c>
      <c r="AGZ430" s="1">
        <v>1</v>
      </c>
      <c r="AHA430" s="1">
        <v>0</v>
      </c>
      <c r="AHB430" s="1">
        <v>0</v>
      </c>
      <c r="AHC430" s="1">
        <v>1</v>
      </c>
      <c r="AHD430" s="1">
        <v>0</v>
      </c>
      <c r="AHE430" s="1">
        <v>0</v>
      </c>
      <c r="AHF430" s="1">
        <v>0</v>
      </c>
      <c r="AHH430" s="1">
        <v>0</v>
      </c>
      <c r="AHI430" s="1">
        <v>0</v>
      </c>
      <c r="AHK430" s="1">
        <v>0</v>
      </c>
      <c r="AHL430" s="1">
        <v>0</v>
      </c>
      <c r="AHM430" s="1">
        <v>0</v>
      </c>
      <c r="AHN430" s="1">
        <v>0</v>
      </c>
      <c r="AHO430" s="1">
        <v>0</v>
      </c>
      <c r="AHP430" s="1">
        <v>0</v>
      </c>
      <c r="AHQ430" s="1">
        <v>0</v>
      </c>
      <c r="AHR430" s="1">
        <v>2</v>
      </c>
      <c r="AIM430" s="1">
        <v>0</v>
      </c>
      <c r="AIN430" s="1">
        <v>0</v>
      </c>
      <c r="AIO430" s="1">
        <v>0</v>
      </c>
      <c r="AIR430" s="1">
        <v>0</v>
      </c>
      <c r="AIT430" s="3">
        <v>2</v>
      </c>
      <c r="AIU430" s="1">
        <v>0</v>
      </c>
      <c r="AIV430" s="1">
        <v>0</v>
      </c>
      <c r="AIW430" s="1">
        <v>0</v>
      </c>
      <c r="AIX430" s="1">
        <v>62</v>
      </c>
      <c r="AIY430" s="1">
        <v>27</v>
      </c>
    </row>
    <row r="431" spans="1:939" s="1" customFormat="1">
      <c r="B431" s="1">
        <v>5</v>
      </c>
      <c r="C431" s="1">
        <v>0</v>
      </c>
      <c r="Z431" s="1">
        <v>0</v>
      </c>
      <c r="AA431" s="1">
        <v>2</v>
      </c>
      <c r="AB431" s="1" t="s">
        <v>8253</v>
      </c>
      <c r="AC431" s="1">
        <v>0</v>
      </c>
      <c r="AE431" s="1">
        <v>0</v>
      </c>
      <c r="AG431" s="1">
        <v>0</v>
      </c>
      <c r="AI431" s="1">
        <v>121</v>
      </c>
      <c r="AJ431" s="1">
        <v>119</v>
      </c>
      <c r="DR431" s="1">
        <v>97</v>
      </c>
      <c r="DS431" s="1">
        <v>71</v>
      </c>
      <c r="HA431" s="1">
        <v>2</v>
      </c>
      <c r="HB431" s="1">
        <v>2</v>
      </c>
      <c r="HT431" s="1">
        <v>1</v>
      </c>
      <c r="HU431" s="1">
        <v>1</v>
      </c>
      <c r="IP431" s="1">
        <v>94</v>
      </c>
      <c r="IQ431" s="1">
        <v>98</v>
      </c>
      <c r="LX431" s="1">
        <v>84</v>
      </c>
      <c r="LY431" s="1">
        <v>82</v>
      </c>
      <c r="PG431" s="1">
        <v>16</v>
      </c>
      <c r="PH431" s="1">
        <v>16</v>
      </c>
      <c r="SP431" s="1">
        <v>96.1</v>
      </c>
      <c r="SQ431" s="1">
        <v>96.5</v>
      </c>
      <c r="VX431" s="1">
        <v>0</v>
      </c>
      <c r="VY431" s="1">
        <v>0</v>
      </c>
      <c r="WQ431" s="1">
        <v>0</v>
      </c>
      <c r="WR431" s="1">
        <v>0</v>
      </c>
      <c r="ZY431" s="1">
        <v>156.69999999999999</v>
      </c>
      <c r="AAY431" s="1">
        <v>19</v>
      </c>
      <c r="ABB431" s="1">
        <v>8.6999999999999993</v>
      </c>
      <c r="ABE431" s="1">
        <v>30.4</v>
      </c>
      <c r="ABH431" s="1">
        <v>3</v>
      </c>
      <c r="ABM431" s="1">
        <v>8.86</v>
      </c>
      <c r="ABO431" s="1">
        <v>323</v>
      </c>
      <c r="ABU431" s="1">
        <v>134</v>
      </c>
      <c r="ABX431" s="1">
        <v>5</v>
      </c>
      <c r="ACA431" s="1">
        <v>98</v>
      </c>
      <c r="ACD431" s="1">
        <v>8.8000000000000007</v>
      </c>
      <c r="ACG431" s="1">
        <v>135</v>
      </c>
      <c r="ACQ431" s="1">
        <v>10</v>
      </c>
      <c r="ACT431" s="1">
        <v>0.92</v>
      </c>
      <c r="ACW431" s="1">
        <v>17</v>
      </c>
      <c r="AGS431" s="1">
        <v>0</v>
      </c>
      <c r="AGT431" s="1">
        <v>0</v>
      </c>
      <c r="AGU431" s="1">
        <v>0</v>
      </c>
      <c r="AGV431" s="1">
        <v>0</v>
      </c>
      <c r="AGW431" s="1">
        <v>0</v>
      </c>
      <c r="AGX431" s="1">
        <v>0</v>
      </c>
      <c r="AGY431" s="1">
        <v>0</v>
      </c>
      <c r="AGZ431" s="1">
        <v>3</v>
      </c>
      <c r="AHA431" s="1">
        <v>0</v>
      </c>
      <c r="AHB431" s="1">
        <v>0</v>
      </c>
      <c r="AHC431" s="1">
        <v>1</v>
      </c>
      <c r="AHD431" s="1">
        <v>0</v>
      </c>
      <c r="AHE431" s="1">
        <v>0</v>
      </c>
      <c r="AHF431" s="1">
        <v>0</v>
      </c>
      <c r="AHH431" s="1">
        <v>0</v>
      </c>
      <c r="AHI431" s="1">
        <v>0</v>
      </c>
      <c r="AHK431" s="1">
        <v>0</v>
      </c>
      <c r="AHL431" s="1">
        <v>0</v>
      </c>
      <c r="AHM431" s="1">
        <v>0</v>
      </c>
      <c r="AHN431" s="1">
        <v>0</v>
      </c>
      <c r="AHO431" s="1">
        <v>0</v>
      </c>
      <c r="AHP431" s="1">
        <v>0</v>
      </c>
      <c r="AHQ431" s="1">
        <v>0</v>
      </c>
      <c r="AHR431" s="1">
        <v>0</v>
      </c>
      <c r="AIM431" s="1">
        <v>0</v>
      </c>
      <c r="AIN431" s="1">
        <v>0</v>
      </c>
      <c r="AIO431" s="1">
        <v>0</v>
      </c>
      <c r="AIR431" s="1">
        <v>0</v>
      </c>
      <c r="AIT431" s="3">
        <v>0</v>
      </c>
      <c r="AIU431" s="1">
        <v>2</v>
      </c>
      <c r="AIV431" s="1">
        <v>0</v>
      </c>
      <c r="AIW431" s="1">
        <v>0</v>
      </c>
      <c r="AJB431" s="1">
        <v>58</v>
      </c>
      <c r="AJC431" s="1">
        <v>39</v>
      </c>
    </row>
    <row r="432" spans="1:939" s="1" customFormat="1">
      <c r="B432" s="1">
        <v>6</v>
      </c>
      <c r="C432" s="1">
        <v>0</v>
      </c>
      <c r="Z432" s="1">
        <v>0</v>
      </c>
      <c r="AA432" s="1">
        <v>2</v>
      </c>
      <c r="AB432" s="1" t="s">
        <v>8254</v>
      </c>
      <c r="AC432" s="1">
        <v>0</v>
      </c>
      <c r="AE432" s="1">
        <v>0</v>
      </c>
      <c r="AG432" s="1">
        <v>0</v>
      </c>
      <c r="AI432" s="1">
        <v>120</v>
      </c>
      <c r="AJ432" s="1">
        <v>91</v>
      </c>
      <c r="DR432" s="1">
        <v>70</v>
      </c>
      <c r="DS432" s="1">
        <v>82</v>
      </c>
      <c r="HA432" s="1">
        <v>2</v>
      </c>
      <c r="HB432" s="1">
        <v>2</v>
      </c>
      <c r="HT432" s="1">
        <v>1</v>
      </c>
      <c r="HU432" s="1">
        <v>1</v>
      </c>
      <c r="IP432" s="1">
        <v>99</v>
      </c>
      <c r="IQ432" s="1">
        <v>97</v>
      </c>
      <c r="LX432" s="1">
        <v>70</v>
      </c>
      <c r="LY432" s="1">
        <v>68</v>
      </c>
      <c r="PG432" s="1">
        <v>18</v>
      </c>
      <c r="PH432" s="1">
        <v>16</v>
      </c>
      <c r="SP432" s="1">
        <v>95.4</v>
      </c>
      <c r="SQ432" s="1">
        <v>96.8</v>
      </c>
      <c r="VX432" s="1">
        <v>0</v>
      </c>
      <c r="VY432" s="1">
        <v>0</v>
      </c>
      <c r="WQ432" s="1">
        <v>0</v>
      </c>
      <c r="WR432" s="1">
        <v>0</v>
      </c>
      <c r="ZY432" s="1">
        <v>170</v>
      </c>
      <c r="AGS432" s="1">
        <v>0</v>
      </c>
      <c r="AGT432" s="1">
        <v>0</v>
      </c>
      <c r="AGU432" s="1">
        <v>0</v>
      </c>
      <c r="AGV432" s="1">
        <v>0</v>
      </c>
      <c r="AGW432" s="1">
        <v>0</v>
      </c>
      <c r="AGX432" s="1">
        <v>0</v>
      </c>
      <c r="AGY432" s="1">
        <v>0</v>
      </c>
      <c r="AGZ432" s="1">
        <v>2</v>
      </c>
      <c r="AHA432" s="1">
        <v>0</v>
      </c>
      <c r="AHB432" s="1">
        <v>0</v>
      </c>
      <c r="AHC432" s="1">
        <v>1</v>
      </c>
      <c r="AHD432" s="1">
        <v>0</v>
      </c>
      <c r="AHE432" s="1">
        <v>0</v>
      </c>
      <c r="AHF432" s="1">
        <v>0</v>
      </c>
      <c r="AHH432" s="1">
        <v>0</v>
      </c>
      <c r="AHI432" s="1">
        <v>0</v>
      </c>
      <c r="AHK432" s="1">
        <v>0</v>
      </c>
      <c r="AHL432" s="1">
        <v>0</v>
      </c>
      <c r="AHM432" s="1">
        <v>0</v>
      </c>
      <c r="AHN432" s="1">
        <v>0</v>
      </c>
      <c r="AHO432" s="1">
        <v>0</v>
      </c>
      <c r="AHP432" s="1">
        <v>0</v>
      </c>
      <c r="AHQ432" s="1">
        <v>0</v>
      </c>
      <c r="AHR432" s="1">
        <v>0</v>
      </c>
      <c r="AIM432" s="1">
        <v>0</v>
      </c>
      <c r="AIN432" s="1">
        <v>0</v>
      </c>
      <c r="AIO432" s="1">
        <v>0</v>
      </c>
      <c r="AIR432" s="1">
        <v>0</v>
      </c>
      <c r="AIT432" s="3">
        <v>1</v>
      </c>
      <c r="AIU432" s="1">
        <v>1</v>
      </c>
      <c r="AIV432" s="1">
        <v>0</v>
      </c>
      <c r="AIW432" s="1">
        <v>0</v>
      </c>
      <c r="AIX432" s="1">
        <v>23</v>
      </c>
      <c r="AJB432" s="1">
        <v>30</v>
      </c>
    </row>
    <row r="433" spans="1:951" s="1" customFormat="1">
      <c r="B433" s="1">
        <v>7</v>
      </c>
      <c r="C433" s="1">
        <v>1</v>
      </c>
      <c r="D433" s="1" t="s">
        <v>8255</v>
      </c>
      <c r="E433" s="1" t="s">
        <v>8256</v>
      </c>
      <c r="O433" s="1">
        <v>1</v>
      </c>
      <c r="P433" s="1">
        <v>0</v>
      </c>
      <c r="Z433" s="1">
        <v>0</v>
      </c>
      <c r="AA433" s="1">
        <v>2</v>
      </c>
      <c r="AB433" s="1" t="s">
        <v>8257</v>
      </c>
      <c r="AC433" s="1">
        <v>0</v>
      </c>
      <c r="AE433" s="1">
        <v>0</v>
      </c>
      <c r="AG433" s="1">
        <v>0</v>
      </c>
      <c r="AI433" s="1">
        <v>108</v>
      </c>
      <c r="AJ433" s="1">
        <v>122</v>
      </c>
      <c r="DR433" s="1">
        <v>94</v>
      </c>
      <c r="DS433" s="1">
        <v>67</v>
      </c>
      <c r="HA433" s="1">
        <v>0</v>
      </c>
      <c r="HB433" s="1">
        <v>0</v>
      </c>
      <c r="HT433" s="1">
        <v>1</v>
      </c>
      <c r="HU433" s="1">
        <v>1</v>
      </c>
      <c r="IP433" s="1">
        <v>99</v>
      </c>
      <c r="IQ433" s="1">
        <v>97</v>
      </c>
      <c r="LX433" s="1">
        <v>82</v>
      </c>
      <c r="LY433" s="1">
        <v>72</v>
      </c>
      <c r="PG433" s="1">
        <v>18</v>
      </c>
      <c r="PH433" s="1">
        <v>18</v>
      </c>
      <c r="SP433" s="1">
        <v>97.5</v>
      </c>
      <c r="SQ433" s="1">
        <v>96</v>
      </c>
      <c r="VX433" s="1">
        <v>0</v>
      </c>
      <c r="VY433" s="1">
        <v>0</v>
      </c>
      <c r="WQ433" s="1">
        <v>0</v>
      </c>
      <c r="WR433" s="1">
        <v>0</v>
      </c>
      <c r="ZY433" s="1">
        <v>161</v>
      </c>
      <c r="AAY433" s="1">
        <v>26</v>
      </c>
      <c r="ABH433" s="1">
        <v>2</v>
      </c>
      <c r="ABU433" s="1">
        <v>140</v>
      </c>
      <c r="ABX433" s="1">
        <v>3.7</v>
      </c>
      <c r="ACA433" s="1">
        <v>100</v>
      </c>
      <c r="ACD433" s="1">
        <v>8.8000000000000007</v>
      </c>
      <c r="ACG433" s="1">
        <v>116</v>
      </c>
      <c r="ACQ433" s="1">
        <v>12</v>
      </c>
      <c r="ACT433" s="1">
        <v>0.86</v>
      </c>
      <c r="ACW433" s="1">
        <v>14</v>
      </c>
      <c r="AEK433" s="1">
        <v>33.200000000000003</v>
      </c>
      <c r="AGS433" s="1">
        <v>1</v>
      </c>
      <c r="AGT433" s="1">
        <v>0</v>
      </c>
      <c r="AGU433" s="1">
        <v>0</v>
      </c>
      <c r="AGV433" s="1">
        <v>0</v>
      </c>
      <c r="AGW433" s="1">
        <v>0</v>
      </c>
      <c r="AGX433" s="1">
        <v>0</v>
      </c>
      <c r="AGY433" s="1">
        <v>0</v>
      </c>
      <c r="AGZ433" s="1">
        <v>2</v>
      </c>
      <c r="AHA433" s="1">
        <v>0</v>
      </c>
      <c r="AHB433" s="1">
        <v>0</v>
      </c>
      <c r="AHC433" s="1">
        <v>1</v>
      </c>
      <c r="AHD433" s="1">
        <v>0</v>
      </c>
      <c r="AHE433" s="1">
        <v>0</v>
      </c>
      <c r="AHF433" s="1">
        <v>0</v>
      </c>
      <c r="AHH433" s="1">
        <v>0</v>
      </c>
      <c r="AHI433" s="1">
        <v>0</v>
      </c>
      <c r="AHK433" s="1">
        <v>0</v>
      </c>
      <c r="AHL433" s="1">
        <v>0</v>
      </c>
      <c r="AHM433" s="1">
        <v>0</v>
      </c>
      <c r="AHN433" s="1">
        <v>0</v>
      </c>
      <c r="AHO433" s="1">
        <v>0</v>
      </c>
      <c r="AHP433" s="1">
        <v>0</v>
      </c>
      <c r="AHQ433" s="1">
        <v>0</v>
      </c>
      <c r="AHR433" s="1">
        <v>0</v>
      </c>
      <c r="AIM433" s="1">
        <v>0</v>
      </c>
      <c r="AIN433" s="1">
        <v>0</v>
      </c>
      <c r="AIO433" s="1">
        <v>0</v>
      </c>
      <c r="AIR433" s="1">
        <v>0</v>
      </c>
      <c r="AIT433" s="3">
        <v>1</v>
      </c>
      <c r="AIU433" s="1">
        <v>1</v>
      </c>
      <c r="AIV433" s="1">
        <v>0</v>
      </c>
      <c r="AIW433" s="1">
        <v>0</v>
      </c>
      <c r="AIX433" s="1">
        <v>104</v>
      </c>
      <c r="AJB433" s="1">
        <v>42</v>
      </c>
    </row>
    <row r="434" spans="1:951" s="80" customFormat="1">
      <c r="B434" s="80">
        <v>8</v>
      </c>
      <c r="C434" s="80">
        <v>0</v>
      </c>
      <c r="Z434" s="80">
        <v>0</v>
      </c>
      <c r="AA434" s="80">
        <v>2</v>
      </c>
      <c r="AB434" s="80" t="s">
        <v>8258</v>
      </c>
      <c r="AC434" s="80">
        <v>0</v>
      </c>
      <c r="AE434" s="80">
        <v>0</v>
      </c>
      <c r="AG434" s="80">
        <v>0</v>
      </c>
      <c r="AI434" s="80">
        <v>112</v>
      </c>
      <c r="DR434" s="80">
        <v>72</v>
      </c>
      <c r="HA434" s="80">
        <v>0</v>
      </c>
      <c r="HT434" s="80">
        <v>1</v>
      </c>
      <c r="IP434" s="80">
        <v>98</v>
      </c>
      <c r="LX434" s="80">
        <v>93</v>
      </c>
      <c r="PG434" s="80">
        <v>18</v>
      </c>
      <c r="SP434" s="80">
        <v>97.5</v>
      </c>
      <c r="VX434" s="80">
        <v>0</v>
      </c>
      <c r="WQ434" s="80">
        <v>0</v>
      </c>
      <c r="AGS434" s="80">
        <v>0</v>
      </c>
      <c r="AGT434" s="80">
        <v>0</v>
      </c>
      <c r="AGU434" s="80">
        <v>0</v>
      </c>
      <c r="AGV434" s="80">
        <v>0</v>
      </c>
      <c r="AGW434" s="80">
        <v>0</v>
      </c>
      <c r="AGX434" s="80">
        <v>0</v>
      </c>
      <c r="AGY434" s="80">
        <v>0</v>
      </c>
      <c r="AGZ434" s="80">
        <v>0</v>
      </c>
      <c r="AHA434" s="80">
        <v>0</v>
      </c>
      <c r="AHB434" s="80">
        <v>0</v>
      </c>
      <c r="AHC434" s="80">
        <v>1</v>
      </c>
      <c r="AHD434" s="80">
        <v>0</v>
      </c>
      <c r="AHE434" s="80">
        <v>0</v>
      </c>
      <c r="AHF434" s="80">
        <v>0</v>
      </c>
      <c r="AHH434" s="80">
        <v>0</v>
      </c>
      <c r="AHI434" s="80">
        <v>0</v>
      </c>
      <c r="AHK434" s="80">
        <v>0</v>
      </c>
      <c r="AHL434" s="80">
        <v>0</v>
      </c>
      <c r="AHM434" s="80">
        <v>0</v>
      </c>
      <c r="AHN434" s="80">
        <v>0</v>
      </c>
      <c r="AHO434" s="80">
        <v>0</v>
      </c>
      <c r="AHP434" s="80">
        <v>0</v>
      </c>
      <c r="AHQ434" s="80">
        <v>0</v>
      </c>
      <c r="AHR434" s="80">
        <v>0</v>
      </c>
      <c r="AIM434" s="80">
        <v>0</v>
      </c>
      <c r="AIN434" s="80">
        <v>0</v>
      </c>
      <c r="AIO434" s="80">
        <v>0</v>
      </c>
      <c r="AIR434" s="80">
        <v>0</v>
      </c>
      <c r="AIT434" s="86">
        <v>1</v>
      </c>
      <c r="AIU434" s="80">
        <v>0</v>
      </c>
      <c r="AIV434" s="80">
        <v>0</v>
      </c>
      <c r="AIW434" s="80">
        <v>0</v>
      </c>
      <c r="AIX434" s="80">
        <v>45</v>
      </c>
    </row>
    <row r="435" spans="1:951" s="1" customFormat="1">
      <c r="A435" s="1">
        <v>93</v>
      </c>
      <c r="B435" s="1">
        <v>1</v>
      </c>
      <c r="C435" s="1">
        <v>0</v>
      </c>
      <c r="Z435" s="1">
        <v>0</v>
      </c>
      <c r="AA435" s="1">
        <v>2</v>
      </c>
      <c r="AB435" s="1" t="s">
        <v>8259</v>
      </c>
      <c r="AC435" s="1">
        <v>0</v>
      </c>
      <c r="AE435" s="1">
        <v>0</v>
      </c>
      <c r="AG435" s="1">
        <v>0</v>
      </c>
      <c r="AI435" s="1">
        <v>184</v>
      </c>
      <c r="AJ435" s="1">
        <v>184</v>
      </c>
      <c r="DR435" s="1">
        <v>100</v>
      </c>
      <c r="DS435" s="1">
        <v>96</v>
      </c>
      <c r="HA435" s="1">
        <v>0</v>
      </c>
      <c r="HB435" s="1">
        <v>2</v>
      </c>
      <c r="HT435" s="1">
        <v>0</v>
      </c>
      <c r="HU435" s="1">
        <v>0</v>
      </c>
      <c r="IP435" s="1">
        <v>97</v>
      </c>
      <c r="LX435" s="1">
        <v>72</v>
      </c>
      <c r="PG435" s="1">
        <v>20</v>
      </c>
      <c r="WQ435" s="1">
        <v>0</v>
      </c>
      <c r="ZY435" s="1">
        <v>214</v>
      </c>
      <c r="AGS435" s="1">
        <v>0</v>
      </c>
      <c r="AGT435" s="1">
        <v>0</v>
      </c>
      <c r="AGU435" s="1">
        <v>0</v>
      </c>
      <c r="AGV435" s="1">
        <v>0</v>
      </c>
      <c r="AGW435" s="1">
        <v>0</v>
      </c>
      <c r="AGX435" s="1">
        <v>0</v>
      </c>
      <c r="AGY435" s="1">
        <v>0</v>
      </c>
      <c r="AGZ435" s="1">
        <v>0</v>
      </c>
      <c r="AHA435" s="1">
        <v>0</v>
      </c>
      <c r="AHB435" s="1">
        <v>0</v>
      </c>
      <c r="AHC435" s="1">
        <v>1</v>
      </c>
      <c r="AHD435" s="1">
        <v>0</v>
      </c>
      <c r="AHE435" s="1">
        <v>0</v>
      </c>
      <c r="AHF435" s="1">
        <v>0</v>
      </c>
      <c r="AHH435" s="1">
        <v>0</v>
      </c>
      <c r="AHI435" s="1">
        <v>0</v>
      </c>
      <c r="AHK435" s="1">
        <v>0</v>
      </c>
      <c r="AHL435" s="1">
        <v>0</v>
      </c>
      <c r="AHM435" s="1">
        <v>0</v>
      </c>
      <c r="AHN435" s="1">
        <v>0</v>
      </c>
      <c r="AHO435" s="1">
        <v>0</v>
      </c>
      <c r="AHP435" s="1">
        <v>0</v>
      </c>
      <c r="AHQ435" s="1">
        <v>0</v>
      </c>
      <c r="AHR435" s="1">
        <v>0</v>
      </c>
      <c r="AIM435" s="1">
        <v>0</v>
      </c>
      <c r="AIN435" s="1">
        <v>0</v>
      </c>
      <c r="AIO435" s="1">
        <v>0</v>
      </c>
      <c r="AIP435" s="1">
        <v>1</v>
      </c>
      <c r="AIQ435" s="1">
        <v>1</v>
      </c>
      <c r="AIR435" s="1">
        <v>1</v>
      </c>
      <c r="AIS435" s="1">
        <v>1</v>
      </c>
      <c r="AIT435" s="3">
        <v>1</v>
      </c>
      <c r="AIV435" s="1">
        <v>0</v>
      </c>
      <c r="AIW435" s="1">
        <v>0</v>
      </c>
      <c r="AIX435" s="1">
        <v>67</v>
      </c>
    </row>
    <row r="436" spans="1:951" s="1" customFormat="1">
      <c r="B436" s="1">
        <v>2</v>
      </c>
      <c r="C436" s="1">
        <v>1</v>
      </c>
      <c r="D436" s="1" t="s">
        <v>2515</v>
      </c>
      <c r="E436" s="1" t="s">
        <v>6462</v>
      </c>
      <c r="O436" s="1">
        <v>0</v>
      </c>
      <c r="P436" s="1">
        <v>1</v>
      </c>
      <c r="Z436" s="1">
        <v>0</v>
      </c>
      <c r="AA436" s="1">
        <v>2</v>
      </c>
      <c r="AB436" s="1" t="s">
        <v>8260</v>
      </c>
      <c r="AC436" s="1">
        <v>0</v>
      </c>
      <c r="AE436" s="1">
        <v>0</v>
      </c>
      <c r="AG436" s="1">
        <v>0</v>
      </c>
      <c r="AI436" s="1">
        <v>180</v>
      </c>
      <c r="AJ436" s="1">
        <v>198</v>
      </c>
      <c r="DR436" s="1">
        <v>110</v>
      </c>
      <c r="DS436" s="1">
        <v>92</v>
      </c>
      <c r="HA436" s="1">
        <v>2</v>
      </c>
      <c r="HB436" s="1">
        <v>2</v>
      </c>
      <c r="HT436" s="1">
        <v>0</v>
      </c>
      <c r="HU436" s="1">
        <v>0</v>
      </c>
      <c r="IP436" s="1">
        <v>98</v>
      </c>
      <c r="IQ436" s="1">
        <v>96</v>
      </c>
      <c r="LX436" s="1">
        <v>58</v>
      </c>
      <c r="LY436" s="1">
        <v>80</v>
      </c>
      <c r="PG436" s="1">
        <v>20</v>
      </c>
      <c r="PH436" s="1">
        <v>24</v>
      </c>
      <c r="SQ436" s="1">
        <v>96.3</v>
      </c>
      <c r="VY436" s="1">
        <v>0</v>
      </c>
      <c r="WQ436" s="1">
        <v>0</v>
      </c>
      <c r="WR436" s="1">
        <v>0</v>
      </c>
      <c r="ZY436" s="1">
        <v>215</v>
      </c>
      <c r="ZZ436" s="1">
        <v>217</v>
      </c>
      <c r="AAY436" s="1">
        <v>28</v>
      </c>
      <c r="ABB436" s="1">
        <v>13.6</v>
      </c>
      <c r="ABE436" s="1">
        <v>40</v>
      </c>
      <c r="ABU436" s="1">
        <v>141</v>
      </c>
      <c r="ABX436" s="1">
        <v>3.4</v>
      </c>
      <c r="ACA436" s="1">
        <v>101</v>
      </c>
      <c r="ACD436" s="1">
        <v>1.08</v>
      </c>
      <c r="ACG436" s="1">
        <v>182</v>
      </c>
      <c r="ACQ436" s="1">
        <v>19</v>
      </c>
      <c r="ACT436" s="1">
        <v>0.9</v>
      </c>
      <c r="ACW436" s="1">
        <v>17</v>
      </c>
      <c r="AGS436" s="1">
        <v>1</v>
      </c>
      <c r="AGT436" s="1">
        <v>0</v>
      </c>
      <c r="AGU436" s="1">
        <v>1</v>
      </c>
      <c r="AGV436" s="1">
        <v>0</v>
      </c>
      <c r="AGW436" s="1">
        <v>0</v>
      </c>
      <c r="AGX436" s="1">
        <v>0</v>
      </c>
      <c r="AGY436" s="1">
        <v>0</v>
      </c>
      <c r="AGZ436" s="1">
        <v>1</v>
      </c>
      <c r="AHA436" s="1">
        <v>0</v>
      </c>
      <c r="AHB436" s="1">
        <v>0</v>
      </c>
      <c r="AHC436" s="1">
        <v>1</v>
      </c>
      <c r="AHD436" s="1">
        <v>0</v>
      </c>
      <c r="AHE436" s="1">
        <v>0</v>
      </c>
      <c r="AHF436" s="1">
        <v>0</v>
      </c>
      <c r="AHH436" s="1">
        <v>0</v>
      </c>
      <c r="AHI436" s="1">
        <v>0</v>
      </c>
      <c r="AHK436" s="1">
        <v>0</v>
      </c>
      <c r="AHL436" s="1">
        <v>0</v>
      </c>
      <c r="AHM436" s="1">
        <v>0</v>
      </c>
      <c r="AHN436" s="1">
        <v>0</v>
      </c>
      <c r="AHO436" s="1">
        <v>0</v>
      </c>
      <c r="AHP436" s="1">
        <v>0</v>
      </c>
      <c r="AHQ436" s="1">
        <v>0</v>
      </c>
      <c r="AHR436" s="1">
        <v>0</v>
      </c>
      <c r="AIM436" s="1">
        <v>0</v>
      </c>
      <c r="AIN436" s="1">
        <v>0</v>
      </c>
      <c r="AIO436" s="1">
        <v>0</v>
      </c>
      <c r="AIT436" s="3">
        <v>2</v>
      </c>
      <c r="AIV436" s="1">
        <v>0</v>
      </c>
      <c r="AIW436" s="1">
        <v>0</v>
      </c>
      <c r="AIX436" s="1">
        <v>39</v>
      </c>
      <c r="AIY436" s="1">
        <v>44</v>
      </c>
    </row>
    <row r="437" spans="1:951" s="1" customFormat="1">
      <c r="B437" s="1">
        <v>3</v>
      </c>
      <c r="C437" s="1">
        <v>1</v>
      </c>
      <c r="D437" s="1" t="s">
        <v>6040</v>
      </c>
      <c r="O437" s="1">
        <v>1</v>
      </c>
      <c r="Z437" s="1">
        <v>0</v>
      </c>
      <c r="AA437" s="1">
        <v>2</v>
      </c>
      <c r="AB437" s="1" t="s">
        <v>8261</v>
      </c>
      <c r="AC437" s="1">
        <v>1</v>
      </c>
      <c r="AD437" s="1">
        <v>0</v>
      </c>
      <c r="AE437" s="1">
        <v>2</v>
      </c>
      <c r="AF437" s="1">
        <v>0</v>
      </c>
      <c r="AG437" s="1">
        <v>0</v>
      </c>
      <c r="AI437" s="1">
        <v>170</v>
      </c>
      <c r="AJ437" s="1">
        <v>162</v>
      </c>
      <c r="AK437" s="1">
        <v>168</v>
      </c>
      <c r="DR437" s="1">
        <v>110</v>
      </c>
      <c r="DS437" s="1">
        <v>100</v>
      </c>
      <c r="DT437" s="1">
        <v>110</v>
      </c>
      <c r="HA437" s="1">
        <v>0</v>
      </c>
      <c r="HB437" s="1">
        <v>0</v>
      </c>
      <c r="HC437" s="1">
        <v>1</v>
      </c>
      <c r="HT437" s="1">
        <v>0</v>
      </c>
      <c r="HU437" s="1">
        <v>0</v>
      </c>
      <c r="HV437" s="1">
        <v>0</v>
      </c>
      <c r="IP437" s="1">
        <v>97</v>
      </c>
      <c r="IQ437" s="1">
        <v>98</v>
      </c>
      <c r="LX437" s="1">
        <v>78</v>
      </c>
      <c r="LY437" s="1">
        <v>70</v>
      </c>
      <c r="PG437" s="1">
        <v>20</v>
      </c>
      <c r="PH437" s="1">
        <v>24</v>
      </c>
      <c r="SQ437" s="1">
        <v>96.6</v>
      </c>
      <c r="VY437" s="1">
        <v>1</v>
      </c>
      <c r="WQ437" s="1">
        <v>0</v>
      </c>
      <c r="WR437" s="1">
        <v>0</v>
      </c>
      <c r="ZY437" s="1">
        <v>216.2</v>
      </c>
      <c r="ZZ437" s="1">
        <v>214</v>
      </c>
      <c r="AAY437" s="1">
        <v>24</v>
      </c>
      <c r="ABB437" s="1">
        <v>13.6</v>
      </c>
      <c r="ABE437" s="1">
        <v>40</v>
      </c>
      <c r="ABU437" s="1">
        <v>140</v>
      </c>
      <c r="ABX437" s="1">
        <v>3.7</v>
      </c>
      <c r="ACA437" s="1">
        <v>104</v>
      </c>
      <c r="ACD437" s="1">
        <v>1.1399999999999999</v>
      </c>
      <c r="ACG437" s="1">
        <v>146</v>
      </c>
      <c r="ACQ437" s="1">
        <v>22</v>
      </c>
      <c r="ACT437" s="1">
        <v>0.9</v>
      </c>
      <c r="ACW437" s="1">
        <v>16</v>
      </c>
      <c r="AGS437" s="1">
        <v>1</v>
      </c>
      <c r="AGT437" s="1">
        <v>0</v>
      </c>
      <c r="AGU437" s="1">
        <v>1</v>
      </c>
      <c r="AGV437" s="1">
        <v>0</v>
      </c>
      <c r="AGW437" s="1">
        <v>0</v>
      </c>
      <c r="AGX437" s="1">
        <v>0</v>
      </c>
      <c r="AGY437" s="1">
        <v>0</v>
      </c>
      <c r="AGZ437" s="1">
        <v>1</v>
      </c>
      <c r="AHA437" s="1">
        <v>0</v>
      </c>
      <c r="AHB437" s="1">
        <v>0</v>
      </c>
      <c r="AHC437" s="1">
        <v>1</v>
      </c>
      <c r="AHD437" s="1">
        <v>0</v>
      </c>
      <c r="AHE437" s="1">
        <v>0</v>
      </c>
      <c r="AHF437" s="1">
        <v>0</v>
      </c>
      <c r="AHH437" s="1">
        <v>0</v>
      </c>
      <c r="AHI437" s="1">
        <v>0</v>
      </c>
      <c r="AHK437" s="1">
        <v>0</v>
      </c>
      <c r="AHL437" s="1">
        <v>0</v>
      </c>
      <c r="AHM437" s="1">
        <v>0</v>
      </c>
      <c r="AHN437" s="1">
        <v>0</v>
      </c>
      <c r="AHO437" s="1">
        <v>0</v>
      </c>
      <c r="AHP437" s="1">
        <v>0</v>
      </c>
      <c r="AHQ437" s="1">
        <v>0</v>
      </c>
      <c r="AHR437" s="1">
        <v>0</v>
      </c>
      <c r="AIM437" s="1">
        <v>0</v>
      </c>
      <c r="AIN437" s="1">
        <v>0</v>
      </c>
      <c r="AIO437" s="1">
        <v>0</v>
      </c>
      <c r="AIT437" s="3">
        <v>2</v>
      </c>
      <c r="AIV437" s="1">
        <v>0</v>
      </c>
      <c r="AIW437" s="1">
        <v>0</v>
      </c>
      <c r="AIX437" s="1">
        <v>37</v>
      </c>
      <c r="AIY437" s="1">
        <v>42</v>
      </c>
    </row>
    <row r="438" spans="1:951" s="1" customFormat="1">
      <c r="B438" s="1">
        <v>4</v>
      </c>
      <c r="C438" s="1">
        <v>1</v>
      </c>
      <c r="D438" s="1" t="s">
        <v>5913</v>
      </c>
      <c r="E438" s="1" t="s">
        <v>6528</v>
      </c>
      <c r="O438" s="1">
        <v>1</v>
      </c>
      <c r="P438" s="1">
        <v>1</v>
      </c>
      <c r="Z438" s="1">
        <v>0</v>
      </c>
      <c r="AA438" s="1">
        <v>2</v>
      </c>
      <c r="AB438" s="1" t="s">
        <v>8262</v>
      </c>
      <c r="AC438" s="1">
        <v>1</v>
      </c>
      <c r="AD438" s="1">
        <v>0</v>
      </c>
      <c r="AE438" s="1">
        <v>1</v>
      </c>
      <c r="AF438" s="1">
        <v>0</v>
      </c>
      <c r="AG438" s="1">
        <v>0</v>
      </c>
      <c r="AI438" s="1">
        <v>190</v>
      </c>
      <c r="AJ438" s="1">
        <v>168</v>
      </c>
      <c r="AK438" s="1">
        <v>160</v>
      </c>
      <c r="AL438" s="1">
        <v>159</v>
      </c>
      <c r="AM438" s="1">
        <v>160</v>
      </c>
      <c r="DR438" s="1">
        <v>100</v>
      </c>
      <c r="DS438" s="1">
        <v>92</v>
      </c>
      <c r="DT438" s="1">
        <v>98</v>
      </c>
      <c r="DU438" s="1">
        <v>85</v>
      </c>
      <c r="DV438" s="1">
        <v>78</v>
      </c>
      <c r="HA438" s="1">
        <v>0</v>
      </c>
      <c r="HB438" s="1">
        <v>0</v>
      </c>
      <c r="HC438" s="1">
        <v>2</v>
      </c>
      <c r="HD438" s="1">
        <v>0</v>
      </c>
      <c r="HE438" s="1">
        <v>2</v>
      </c>
      <c r="HT438" s="1">
        <v>0</v>
      </c>
      <c r="HU438" s="1">
        <v>0</v>
      </c>
      <c r="HV438" s="1">
        <v>0</v>
      </c>
      <c r="HW438" s="1">
        <v>1</v>
      </c>
      <c r="HX438" s="1">
        <v>0</v>
      </c>
      <c r="IP438" s="1">
        <v>97</v>
      </c>
      <c r="IT438" s="1">
        <v>98</v>
      </c>
      <c r="LX438" s="1">
        <v>82</v>
      </c>
      <c r="MB438" s="1">
        <v>91</v>
      </c>
      <c r="PG438" s="1">
        <v>20</v>
      </c>
      <c r="PK438" s="1">
        <v>20</v>
      </c>
      <c r="SP438" s="1">
        <v>97.3</v>
      </c>
      <c r="ST438" s="1">
        <v>96.2</v>
      </c>
      <c r="VX438" s="1">
        <v>0</v>
      </c>
      <c r="WB438" s="1">
        <v>0</v>
      </c>
      <c r="WQ438" s="1">
        <v>0</v>
      </c>
      <c r="WU438" s="1">
        <v>0</v>
      </c>
      <c r="ZY438" s="1">
        <v>212</v>
      </c>
      <c r="ZZ438" s="1">
        <v>213.8</v>
      </c>
      <c r="AAY438" s="1">
        <v>24</v>
      </c>
      <c r="ABB438" s="1">
        <v>13.6</v>
      </c>
      <c r="ABE438" s="1">
        <v>40</v>
      </c>
      <c r="ABU438" s="1">
        <v>140</v>
      </c>
      <c r="ABX438" s="1">
        <v>3.7</v>
      </c>
      <c r="ACA438" s="1">
        <v>103</v>
      </c>
      <c r="ACD438" s="1">
        <v>1.03</v>
      </c>
      <c r="ACG438" s="1">
        <v>103</v>
      </c>
      <c r="ACQ438" s="1">
        <v>24</v>
      </c>
      <c r="ACT438" s="1">
        <v>0.9</v>
      </c>
      <c r="ACW438" s="1">
        <v>17</v>
      </c>
      <c r="AGS438" s="1">
        <v>1</v>
      </c>
      <c r="AGT438" s="1">
        <v>0</v>
      </c>
      <c r="AGU438" s="1">
        <v>1</v>
      </c>
      <c r="AGV438" s="1">
        <v>0</v>
      </c>
      <c r="AGW438" s="1">
        <v>0</v>
      </c>
      <c r="AGX438" s="1">
        <v>0</v>
      </c>
      <c r="AGY438" s="1">
        <v>0</v>
      </c>
      <c r="AGZ438" s="1">
        <v>1</v>
      </c>
      <c r="AHA438" s="1">
        <v>0</v>
      </c>
      <c r="AHB438" s="1">
        <v>0</v>
      </c>
      <c r="AHC438" s="1">
        <v>1</v>
      </c>
      <c r="AHD438" s="1">
        <v>0</v>
      </c>
      <c r="AHE438" s="1">
        <v>0</v>
      </c>
      <c r="AHF438" s="1">
        <v>0</v>
      </c>
      <c r="AHH438" s="1">
        <v>0</v>
      </c>
      <c r="AHI438" s="1">
        <v>0</v>
      </c>
      <c r="AHK438" s="1">
        <v>0</v>
      </c>
      <c r="AHL438" s="1">
        <v>0</v>
      </c>
      <c r="AHM438" s="1">
        <v>0</v>
      </c>
      <c r="AHN438" s="1">
        <v>0</v>
      </c>
      <c r="AHO438" s="1">
        <v>0</v>
      </c>
      <c r="AHP438" s="1">
        <v>0</v>
      </c>
      <c r="AHQ438" s="1">
        <v>0</v>
      </c>
      <c r="AHR438" s="1">
        <v>0</v>
      </c>
      <c r="AIM438" s="1">
        <v>0</v>
      </c>
      <c r="AIN438" s="1">
        <v>0</v>
      </c>
      <c r="AIO438" s="1">
        <v>0</v>
      </c>
      <c r="AIT438" s="3">
        <v>2</v>
      </c>
      <c r="AIV438" s="1">
        <v>0</v>
      </c>
      <c r="AIW438" s="1">
        <v>0</v>
      </c>
      <c r="AIX438" s="1">
        <v>46</v>
      </c>
      <c r="AIY438" s="1">
        <v>53</v>
      </c>
    </row>
    <row r="439" spans="1:951" s="1" customFormat="1">
      <c r="B439" s="1">
        <v>5</v>
      </c>
      <c r="C439" s="1">
        <v>0</v>
      </c>
      <c r="Z439" s="1">
        <v>0</v>
      </c>
      <c r="AA439" s="1">
        <v>2</v>
      </c>
      <c r="AB439" s="1" t="s">
        <v>8263</v>
      </c>
      <c r="AC439" s="1">
        <v>1</v>
      </c>
      <c r="AD439" s="1">
        <v>0</v>
      </c>
      <c r="AE439" s="1">
        <v>2</v>
      </c>
      <c r="AF439" s="1">
        <v>0</v>
      </c>
      <c r="AG439" s="1">
        <v>0</v>
      </c>
      <c r="AI439" s="1">
        <v>152</v>
      </c>
      <c r="AJ439" s="1">
        <v>150</v>
      </c>
      <c r="DR439" s="1">
        <v>100</v>
      </c>
      <c r="DS439" s="1">
        <v>94</v>
      </c>
      <c r="HA439" s="1">
        <v>2</v>
      </c>
      <c r="HB439" s="1">
        <v>0</v>
      </c>
      <c r="HT439" s="1">
        <v>0</v>
      </c>
      <c r="HU439" s="1">
        <v>0</v>
      </c>
      <c r="IP439" s="1">
        <v>98</v>
      </c>
      <c r="IQ439" s="1">
        <v>97</v>
      </c>
      <c r="LX439" s="1">
        <v>76</v>
      </c>
      <c r="LY439" s="1">
        <v>93</v>
      </c>
      <c r="PG439" s="1">
        <v>20</v>
      </c>
      <c r="PH439" s="1">
        <v>20</v>
      </c>
      <c r="SP439" s="1">
        <v>97.3</v>
      </c>
      <c r="SQ439" s="1">
        <v>97.1</v>
      </c>
      <c r="VX439" s="1">
        <v>1</v>
      </c>
      <c r="VY439" s="1">
        <v>1</v>
      </c>
      <c r="WQ439" s="1">
        <v>0</v>
      </c>
      <c r="WR439" s="1">
        <v>0</v>
      </c>
      <c r="ZY439" s="1">
        <v>211.6</v>
      </c>
      <c r="ZZ439" s="1">
        <v>211.6</v>
      </c>
      <c r="AAY439" s="1">
        <v>24</v>
      </c>
      <c r="ABB439" s="1">
        <v>15</v>
      </c>
      <c r="ABE439" s="1">
        <v>44</v>
      </c>
      <c r="ABU439" s="1">
        <v>140</v>
      </c>
      <c r="ABX439" s="1">
        <v>4.0999999999999996</v>
      </c>
      <c r="ACA439" s="1">
        <v>102</v>
      </c>
      <c r="ACD439" s="1">
        <v>1.1599999999999999</v>
      </c>
      <c r="ACG439" s="1">
        <v>83</v>
      </c>
      <c r="ACQ439" s="1">
        <v>31</v>
      </c>
      <c r="ACT439" s="1">
        <v>1</v>
      </c>
      <c r="ACW439" s="1">
        <v>18</v>
      </c>
      <c r="AGS439" s="1">
        <v>1</v>
      </c>
      <c r="AGT439" s="1">
        <v>0</v>
      </c>
      <c r="AGU439" s="1">
        <v>1</v>
      </c>
      <c r="AGV439" s="1">
        <v>0</v>
      </c>
      <c r="AGW439" s="1">
        <v>0</v>
      </c>
      <c r="AGX439" s="1">
        <v>0</v>
      </c>
      <c r="AGY439" s="1">
        <v>0</v>
      </c>
      <c r="AGZ439" s="1">
        <v>1</v>
      </c>
      <c r="AHA439" s="1">
        <v>0</v>
      </c>
      <c r="AHB439" s="1">
        <v>0</v>
      </c>
      <c r="AHC439" s="1">
        <v>1</v>
      </c>
      <c r="AHD439" s="1">
        <v>0</v>
      </c>
      <c r="AHE439" s="1">
        <v>0</v>
      </c>
      <c r="AHF439" s="1">
        <v>0</v>
      </c>
      <c r="AHH439" s="1">
        <v>0</v>
      </c>
      <c r="AHI439" s="1">
        <v>0</v>
      </c>
      <c r="AHK439" s="1">
        <v>0</v>
      </c>
      <c r="AHL439" s="1">
        <v>0</v>
      </c>
      <c r="AHM439" s="1">
        <v>0</v>
      </c>
      <c r="AHN439" s="1">
        <v>0</v>
      </c>
      <c r="AHO439" s="1">
        <v>0</v>
      </c>
      <c r="AHP439" s="1">
        <v>0</v>
      </c>
      <c r="AHQ439" s="1">
        <v>0</v>
      </c>
      <c r="AHR439" s="1">
        <v>0</v>
      </c>
      <c r="AIM439" s="1">
        <v>0</v>
      </c>
      <c r="AIN439" s="1">
        <v>0</v>
      </c>
      <c r="AIO439" s="1">
        <v>0</v>
      </c>
      <c r="AIT439" s="3">
        <v>2</v>
      </c>
      <c r="AIV439" s="1">
        <v>0</v>
      </c>
      <c r="AIW439" s="1">
        <v>0</v>
      </c>
      <c r="AIX439" s="1">
        <v>45</v>
      </c>
      <c r="AIY439" s="1">
        <v>30</v>
      </c>
    </row>
    <row r="440" spans="1:951" s="1" customFormat="1">
      <c r="B440" s="1">
        <v>6</v>
      </c>
      <c r="C440" s="1">
        <v>0</v>
      </c>
      <c r="Z440" s="1">
        <v>0</v>
      </c>
      <c r="AA440" s="1">
        <v>2</v>
      </c>
      <c r="AB440" s="1" t="s">
        <v>8264</v>
      </c>
      <c r="AC440" s="1">
        <v>2</v>
      </c>
      <c r="AD440" s="1">
        <v>0</v>
      </c>
      <c r="AE440" s="1">
        <v>1</v>
      </c>
      <c r="AF440" s="1">
        <v>0</v>
      </c>
      <c r="AG440" s="1">
        <v>0</v>
      </c>
      <c r="AI440" s="1">
        <v>150</v>
      </c>
      <c r="AJ440" s="1">
        <v>152</v>
      </c>
      <c r="DR440" s="1">
        <v>90</v>
      </c>
      <c r="DS440" s="1">
        <v>96</v>
      </c>
      <c r="HA440" s="1">
        <v>2</v>
      </c>
      <c r="HB440" s="1">
        <v>2</v>
      </c>
      <c r="HT440" s="1">
        <v>0</v>
      </c>
      <c r="HU440" s="1">
        <v>0</v>
      </c>
      <c r="IP440" s="1">
        <v>99</v>
      </c>
      <c r="IQ440" s="1">
        <v>98</v>
      </c>
      <c r="LX440" s="1">
        <v>100</v>
      </c>
      <c r="LY440" s="1">
        <v>81</v>
      </c>
      <c r="PG440" s="1">
        <v>20</v>
      </c>
      <c r="PH440" s="1">
        <v>19</v>
      </c>
      <c r="SP440" s="1">
        <v>96.2</v>
      </c>
      <c r="SQ440" s="1">
        <v>97.6</v>
      </c>
      <c r="VX440" s="1">
        <v>0</v>
      </c>
      <c r="VY440" s="1">
        <v>0</v>
      </c>
      <c r="WQ440" s="1">
        <v>0</v>
      </c>
      <c r="WR440" s="1">
        <v>0</v>
      </c>
      <c r="ZY440" s="1">
        <v>209.8</v>
      </c>
      <c r="ZZ440" s="1">
        <v>213.6</v>
      </c>
      <c r="AAY440" s="1">
        <v>26</v>
      </c>
      <c r="AAZ440" s="1">
        <v>25</v>
      </c>
      <c r="ABB440" s="1">
        <v>14.3</v>
      </c>
      <c r="ABC440" s="1">
        <v>14.3</v>
      </c>
      <c r="ABE440" s="1">
        <v>42</v>
      </c>
      <c r="ABF440" s="1">
        <v>42</v>
      </c>
      <c r="ABU440" s="1">
        <v>138</v>
      </c>
      <c r="ABV440" s="1">
        <v>137</v>
      </c>
      <c r="ABX440" s="1">
        <v>4</v>
      </c>
      <c r="ABY440" s="1">
        <v>3.9</v>
      </c>
      <c r="ACA440" s="1">
        <v>100</v>
      </c>
      <c r="ACB440" s="1">
        <v>97</v>
      </c>
      <c r="ACD440" s="1">
        <v>1.0900000000000001</v>
      </c>
      <c r="ACE440" s="1">
        <v>1.1000000000000001</v>
      </c>
      <c r="ACG440" s="1">
        <v>126</v>
      </c>
      <c r="ACH440" s="1">
        <v>222</v>
      </c>
      <c r="ACQ440" s="1">
        <v>30</v>
      </c>
      <c r="ACR440" s="1">
        <v>34</v>
      </c>
      <c r="ACT440" s="1">
        <v>1.4</v>
      </c>
      <c r="ACU440" s="1">
        <v>1.5</v>
      </c>
      <c r="ACW440" s="1">
        <v>16</v>
      </c>
      <c r="ACX440" s="1">
        <v>20</v>
      </c>
      <c r="AGS440" s="1">
        <v>0</v>
      </c>
      <c r="AGT440" s="1">
        <v>0</v>
      </c>
      <c r="AGU440" s="1">
        <v>0</v>
      </c>
      <c r="AGV440" s="1">
        <v>0</v>
      </c>
      <c r="AGW440" s="1">
        <v>0</v>
      </c>
      <c r="AGX440" s="1">
        <v>0</v>
      </c>
      <c r="AGY440" s="1">
        <v>0</v>
      </c>
      <c r="AGZ440" s="1">
        <v>1</v>
      </c>
      <c r="AHA440" s="1">
        <v>0</v>
      </c>
      <c r="AHB440" s="1">
        <v>0</v>
      </c>
      <c r="AHC440" s="1">
        <v>1</v>
      </c>
      <c r="AHD440" s="1">
        <v>0</v>
      </c>
      <c r="AHE440" s="1">
        <v>0</v>
      </c>
      <c r="AHF440" s="1">
        <v>0</v>
      </c>
      <c r="AHH440" s="1">
        <v>0</v>
      </c>
      <c r="AHI440" s="1">
        <v>0</v>
      </c>
      <c r="AHK440" s="1">
        <v>0</v>
      </c>
      <c r="AHL440" s="1">
        <v>0</v>
      </c>
      <c r="AHM440" s="1">
        <v>0</v>
      </c>
      <c r="AHN440" s="1">
        <v>0</v>
      </c>
      <c r="AHO440" s="1">
        <v>0</v>
      </c>
      <c r="AHP440" s="1">
        <v>0</v>
      </c>
      <c r="AHQ440" s="1">
        <v>0</v>
      </c>
      <c r="AHR440" s="1">
        <v>0</v>
      </c>
      <c r="AIM440" s="1">
        <v>0</v>
      </c>
      <c r="AIN440" s="1">
        <v>0</v>
      </c>
      <c r="AIO440" s="1">
        <v>0</v>
      </c>
      <c r="AIT440" s="3">
        <v>0</v>
      </c>
      <c r="AIV440" s="1">
        <v>0</v>
      </c>
      <c r="AIW440" s="1">
        <v>0</v>
      </c>
    </row>
    <row r="441" spans="1:951" s="18" customFormat="1">
      <c r="B441" s="18">
        <v>7</v>
      </c>
      <c r="C441" s="18">
        <v>1</v>
      </c>
      <c r="D441" s="18" t="s">
        <v>7646</v>
      </c>
      <c r="E441" s="18" t="s">
        <v>2659</v>
      </c>
      <c r="O441" s="18">
        <v>0</v>
      </c>
      <c r="P441" s="18">
        <v>0</v>
      </c>
      <c r="Z441" s="18">
        <v>0</v>
      </c>
      <c r="AA441" s="18">
        <v>2</v>
      </c>
      <c r="AB441" s="18" t="s">
        <v>8265</v>
      </c>
      <c r="AC441" s="18">
        <v>0</v>
      </c>
      <c r="AE441" s="18">
        <v>0</v>
      </c>
      <c r="AG441" s="18">
        <v>0</v>
      </c>
      <c r="AI441" s="18">
        <v>142</v>
      </c>
      <c r="DR441" s="18">
        <v>80</v>
      </c>
      <c r="HA441" s="18">
        <v>0</v>
      </c>
      <c r="HT441" s="18">
        <v>0</v>
      </c>
      <c r="IP441" s="18">
        <v>97</v>
      </c>
      <c r="LX441" s="18">
        <v>64</v>
      </c>
      <c r="PG441" s="18">
        <v>16</v>
      </c>
      <c r="SP441" s="18">
        <v>96</v>
      </c>
      <c r="VX441" s="18">
        <v>0</v>
      </c>
      <c r="WQ441" s="18">
        <v>0</v>
      </c>
      <c r="ZY441" s="18">
        <v>211.6</v>
      </c>
      <c r="AAY441" s="18">
        <v>25</v>
      </c>
      <c r="ABB441" s="18">
        <v>14</v>
      </c>
      <c r="ABE441" s="18">
        <v>43</v>
      </c>
      <c r="ABU441" s="18">
        <v>135</v>
      </c>
      <c r="ABX441" s="18">
        <v>4.5</v>
      </c>
      <c r="ACA441" s="18">
        <v>102</v>
      </c>
      <c r="ACD441" s="18">
        <v>1.08</v>
      </c>
      <c r="ACG441" s="18">
        <v>119</v>
      </c>
      <c r="ACQ441" s="18">
        <v>30</v>
      </c>
      <c r="ACT441" s="18">
        <v>1.1000000000000001</v>
      </c>
      <c r="ACW441" s="18">
        <v>14</v>
      </c>
      <c r="AGS441" s="18">
        <v>0</v>
      </c>
      <c r="AGT441" s="18">
        <v>0</v>
      </c>
      <c r="AGU441" s="18">
        <v>0</v>
      </c>
      <c r="AGV441" s="18">
        <v>0</v>
      </c>
      <c r="AGW441" s="18">
        <v>0</v>
      </c>
      <c r="AGX441" s="18">
        <v>0</v>
      </c>
      <c r="AGY441" s="18">
        <v>0</v>
      </c>
      <c r="AGZ441" s="18">
        <v>1</v>
      </c>
      <c r="AHA441" s="18">
        <v>0</v>
      </c>
      <c r="AHB441" s="18">
        <v>0</v>
      </c>
      <c r="AHC441" s="18">
        <v>1</v>
      </c>
      <c r="AHD441" s="18">
        <v>0</v>
      </c>
      <c r="AHE441" s="18">
        <v>0</v>
      </c>
      <c r="AHF441" s="18">
        <v>0</v>
      </c>
      <c r="AHH441" s="18">
        <v>0</v>
      </c>
      <c r="AHI441" s="18">
        <v>0</v>
      </c>
      <c r="AHK441" s="18">
        <v>0</v>
      </c>
      <c r="AHL441" s="18">
        <v>0</v>
      </c>
      <c r="AHM441" s="18">
        <v>1</v>
      </c>
      <c r="AHN441" s="18">
        <v>0</v>
      </c>
      <c r="AHO441" s="18">
        <v>0</v>
      </c>
      <c r="AHP441" s="18">
        <v>0</v>
      </c>
      <c r="AHQ441" s="18">
        <v>0</v>
      </c>
      <c r="AHR441" s="18">
        <v>0</v>
      </c>
      <c r="AIM441" s="18">
        <v>0</v>
      </c>
      <c r="AIN441" s="18">
        <v>0</v>
      </c>
      <c r="AIO441" s="18">
        <v>0</v>
      </c>
      <c r="AIT441" s="79">
        <v>1</v>
      </c>
      <c r="AIV441" s="18">
        <v>0</v>
      </c>
      <c r="AIW441" s="18">
        <v>0</v>
      </c>
      <c r="AIX441" s="18">
        <v>51</v>
      </c>
    </row>
    <row r="442" spans="1:951" s="1" customFormat="1">
      <c r="A442" s="1">
        <v>94</v>
      </c>
      <c r="B442" s="1">
        <v>1</v>
      </c>
      <c r="C442" s="1">
        <v>1</v>
      </c>
      <c r="D442" s="1" t="s">
        <v>3384</v>
      </c>
      <c r="E442" s="1" t="s">
        <v>8266</v>
      </c>
      <c r="F442" s="1" t="s">
        <v>8267</v>
      </c>
      <c r="G442" s="1" t="s">
        <v>8268</v>
      </c>
      <c r="O442" s="1">
        <v>0</v>
      </c>
      <c r="P442" s="1">
        <v>0</v>
      </c>
      <c r="Q442" s="1">
        <v>1</v>
      </c>
      <c r="R442" s="1">
        <v>0</v>
      </c>
      <c r="Z442" s="1">
        <v>0</v>
      </c>
      <c r="AA442" s="1">
        <v>2</v>
      </c>
      <c r="AB442" s="1" t="s">
        <v>8269</v>
      </c>
      <c r="AC442" s="1">
        <v>0</v>
      </c>
      <c r="AE442" s="1">
        <v>2</v>
      </c>
      <c r="AF442" s="1">
        <v>0</v>
      </c>
      <c r="AG442" s="1">
        <v>0</v>
      </c>
      <c r="AI442" s="1">
        <v>126</v>
      </c>
      <c r="DR442" s="1">
        <v>84</v>
      </c>
      <c r="HA442" s="1">
        <v>0</v>
      </c>
      <c r="HT442" s="1">
        <v>0</v>
      </c>
      <c r="IP442" s="1">
        <v>98</v>
      </c>
      <c r="LX442" s="1">
        <v>86</v>
      </c>
      <c r="PG442" s="1">
        <v>24</v>
      </c>
      <c r="SP442" s="1">
        <v>98.4</v>
      </c>
      <c r="VX442" s="1">
        <v>0</v>
      </c>
      <c r="WQ442" s="1">
        <v>0</v>
      </c>
      <c r="AGS442" s="1">
        <v>1</v>
      </c>
      <c r="AGT442" s="1">
        <v>0</v>
      </c>
      <c r="AGU442" s="1">
        <v>0</v>
      </c>
      <c r="AGV442" s="1">
        <v>1</v>
      </c>
      <c r="AGW442" s="1">
        <v>0</v>
      </c>
      <c r="AGX442" s="1">
        <v>0</v>
      </c>
      <c r="AGY442" s="1">
        <v>0</v>
      </c>
      <c r="AGZ442" s="1">
        <v>0</v>
      </c>
      <c r="AHA442" s="1">
        <v>0</v>
      </c>
      <c r="AHB442" s="1">
        <v>0</v>
      </c>
      <c r="AHC442" s="1">
        <v>1</v>
      </c>
      <c r="AHD442" s="1">
        <v>0</v>
      </c>
      <c r="AHE442" s="1">
        <v>0</v>
      </c>
      <c r="AHF442" s="1">
        <v>0</v>
      </c>
      <c r="AHH442" s="1">
        <v>0</v>
      </c>
      <c r="AHI442" s="1">
        <v>0</v>
      </c>
      <c r="AHK442" s="1">
        <v>0</v>
      </c>
      <c r="AHL442" s="1">
        <v>0</v>
      </c>
      <c r="AHM442" s="1">
        <v>0</v>
      </c>
      <c r="AHN442" s="1">
        <v>0</v>
      </c>
      <c r="AHO442" s="1">
        <v>0</v>
      </c>
      <c r="AHP442" s="1">
        <v>0</v>
      </c>
      <c r="AHQ442" s="1">
        <v>0</v>
      </c>
      <c r="AHR442" s="1">
        <v>3</v>
      </c>
      <c r="AIM442" s="1">
        <v>0</v>
      </c>
      <c r="AIN442" s="1">
        <v>0</v>
      </c>
      <c r="AIO442" s="1">
        <v>0</v>
      </c>
      <c r="AIP442" s="1">
        <v>1</v>
      </c>
      <c r="AIQ442" s="1">
        <v>1</v>
      </c>
      <c r="AIR442" s="1">
        <v>1</v>
      </c>
      <c r="AIS442" s="1">
        <v>1</v>
      </c>
      <c r="AIT442" s="3">
        <v>1</v>
      </c>
      <c r="AIV442" s="1">
        <v>0</v>
      </c>
      <c r="AIW442" s="1">
        <v>0</v>
      </c>
      <c r="AIX442" s="1">
        <v>51</v>
      </c>
    </row>
    <row r="443" spans="1:951" s="1" customFormat="1">
      <c r="B443" s="1">
        <v>2</v>
      </c>
      <c r="C443" s="1">
        <v>1</v>
      </c>
      <c r="D443" s="1" t="s">
        <v>8270</v>
      </c>
      <c r="O443" s="1">
        <v>1</v>
      </c>
      <c r="Z443" s="1">
        <v>0</v>
      </c>
      <c r="AA443" s="1">
        <v>2</v>
      </c>
      <c r="AB443" s="1" t="s">
        <v>8271</v>
      </c>
      <c r="AC443" s="1">
        <v>0</v>
      </c>
      <c r="AE443" s="1">
        <v>11</v>
      </c>
      <c r="AF443" s="1">
        <v>0</v>
      </c>
      <c r="AG443" s="1">
        <v>0</v>
      </c>
      <c r="AI443" s="1">
        <v>134</v>
      </c>
      <c r="AJ443" s="1">
        <v>122</v>
      </c>
      <c r="DR443" s="1">
        <v>76</v>
      </c>
      <c r="DS443" s="1">
        <v>76</v>
      </c>
      <c r="HA443" s="1">
        <v>0</v>
      </c>
      <c r="HB443" s="1">
        <v>0</v>
      </c>
      <c r="HT443" s="1">
        <v>0</v>
      </c>
      <c r="HU443" s="1">
        <v>0</v>
      </c>
      <c r="IP443" s="1">
        <v>98</v>
      </c>
      <c r="IQ443" s="1">
        <v>97</v>
      </c>
      <c r="LX443" s="1">
        <v>79</v>
      </c>
      <c r="LY443" s="1">
        <v>71</v>
      </c>
      <c r="PG443" s="1">
        <v>18</v>
      </c>
      <c r="PH443" s="1">
        <v>18</v>
      </c>
      <c r="SP443" s="1">
        <v>97.9</v>
      </c>
      <c r="SQ443" s="1">
        <v>97.7</v>
      </c>
      <c r="VX443" s="1">
        <v>1</v>
      </c>
      <c r="VY443" s="1">
        <v>1</v>
      </c>
      <c r="WQ443" s="1">
        <v>0</v>
      </c>
      <c r="WR443" s="1">
        <v>0</v>
      </c>
      <c r="AAY443" s="1">
        <v>26</v>
      </c>
      <c r="ABB443" s="1">
        <v>13.4</v>
      </c>
      <c r="ABE443" s="1">
        <v>41.3</v>
      </c>
      <c r="ABH443" s="1">
        <v>1.7</v>
      </c>
      <c r="ABM443" s="1">
        <v>9.8000000000000007</v>
      </c>
      <c r="ABO443" s="1">
        <v>394</v>
      </c>
      <c r="ABU443" s="1">
        <v>145</v>
      </c>
      <c r="ABX443" s="1">
        <v>3.8</v>
      </c>
      <c r="ACA443" s="1">
        <v>104</v>
      </c>
      <c r="ACD443" s="1">
        <v>9.4</v>
      </c>
      <c r="ACG443" s="1">
        <v>115</v>
      </c>
      <c r="ACQ443" s="1">
        <v>20</v>
      </c>
      <c r="ACT443" s="1">
        <v>0.89</v>
      </c>
      <c r="ACW443" s="1">
        <v>15</v>
      </c>
      <c r="AGS443" s="1">
        <v>1</v>
      </c>
      <c r="AGT443" s="1">
        <v>0</v>
      </c>
      <c r="AGU443" s="1">
        <v>0</v>
      </c>
      <c r="AGV443" s="1">
        <v>1</v>
      </c>
      <c r="AGW443" s="1">
        <v>0</v>
      </c>
      <c r="AGX443" s="1">
        <v>0</v>
      </c>
      <c r="AGY443" s="1">
        <v>0</v>
      </c>
      <c r="AGZ443" s="1">
        <v>2</v>
      </c>
      <c r="AHA443" s="1">
        <v>0</v>
      </c>
      <c r="AHB443" s="1">
        <v>0</v>
      </c>
      <c r="AHC443" s="1">
        <v>1</v>
      </c>
      <c r="AHD443" s="1">
        <v>0</v>
      </c>
      <c r="AHE443" s="1">
        <v>0</v>
      </c>
      <c r="AHF443" s="1">
        <v>0</v>
      </c>
      <c r="AHH443" s="1">
        <v>0</v>
      </c>
      <c r="AHI443" s="1">
        <v>0</v>
      </c>
      <c r="AHK443" s="1">
        <v>0</v>
      </c>
      <c r="AHL443" s="1">
        <v>0</v>
      </c>
      <c r="AHM443" s="1">
        <v>0</v>
      </c>
      <c r="AHN443" s="1">
        <v>0</v>
      </c>
      <c r="AHO443" s="1">
        <v>0</v>
      </c>
      <c r="AHP443" s="1">
        <v>0</v>
      </c>
      <c r="AHQ443" s="1">
        <v>0</v>
      </c>
      <c r="AHR443" s="1">
        <v>3</v>
      </c>
      <c r="AIM443" s="1">
        <v>0</v>
      </c>
      <c r="AIN443" s="1">
        <v>0</v>
      </c>
      <c r="AIO443" s="1">
        <v>0</v>
      </c>
      <c r="AIT443" s="3">
        <v>2</v>
      </c>
      <c r="AIV443" s="1">
        <v>0</v>
      </c>
      <c r="AIW443" s="1">
        <v>0</v>
      </c>
      <c r="AIX443" s="1">
        <v>60</v>
      </c>
      <c r="AIY443" s="1">
        <v>45</v>
      </c>
    </row>
    <row r="444" spans="1:951" s="1" customFormat="1">
      <c r="B444" s="1">
        <v>3</v>
      </c>
      <c r="C444" s="1">
        <v>0</v>
      </c>
      <c r="Z444" s="1">
        <v>0</v>
      </c>
      <c r="AA444" s="1">
        <v>2</v>
      </c>
      <c r="AB444" s="1" t="s">
        <v>8272</v>
      </c>
      <c r="AC444" s="1">
        <v>0</v>
      </c>
      <c r="AE444" s="1">
        <v>1</v>
      </c>
      <c r="AF444" s="1">
        <v>0</v>
      </c>
      <c r="AG444" s="1">
        <v>0</v>
      </c>
      <c r="AAY444" s="1">
        <v>29</v>
      </c>
      <c r="ABH444" s="1">
        <v>1.5</v>
      </c>
      <c r="ABU444" s="1">
        <v>144</v>
      </c>
      <c r="ABX444" s="1">
        <v>4.0999999999999996</v>
      </c>
      <c r="ACA444" s="1">
        <v>103</v>
      </c>
      <c r="ACD444" s="1">
        <v>9</v>
      </c>
      <c r="ACG444" s="1">
        <v>89</v>
      </c>
      <c r="ACQ444" s="1">
        <v>20</v>
      </c>
      <c r="ACT444" s="1">
        <v>0.69</v>
      </c>
      <c r="ACW444" s="1">
        <v>12</v>
      </c>
      <c r="AGS444" s="1">
        <v>0</v>
      </c>
      <c r="AGT444" s="1">
        <v>0</v>
      </c>
      <c r="AGU444" s="1">
        <v>0</v>
      </c>
      <c r="AGV444" s="1">
        <v>0</v>
      </c>
      <c r="AGW444" s="1">
        <v>0</v>
      </c>
      <c r="AGX444" s="1">
        <v>0</v>
      </c>
      <c r="AGY444" s="1">
        <v>0</v>
      </c>
      <c r="AGZ444" s="1">
        <v>2</v>
      </c>
      <c r="AHA444" s="1">
        <v>0</v>
      </c>
      <c r="AHB444" s="1">
        <v>0</v>
      </c>
      <c r="AHC444" s="1">
        <v>2</v>
      </c>
      <c r="AHD444" s="1">
        <v>0</v>
      </c>
      <c r="AHE444" s="1">
        <v>0</v>
      </c>
      <c r="AHF444" s="1">
        <v>0</v>
      </c>
      <c r="AHH444" s="1">
        <v>0</v>
      </c>
      <c r="AHI444" s="1">
        <v>0</v>
      </c>
      <c r="AHK444" s="1">
        <v>0</v>
      </c>
      <c r="AHL444" s="1">
        <v>0</v>
      </c>
      <c r="AHM444" s="1">
        <v>0</v>
      </c>
      <c r="AHN444" s="1">
        <v>0</v>
      </c>
      <c r="AHO444" s="1">
        <v>0</v>
      </c>
      <c r="AHP444" s="1">
        <v>0</v>
      </c>
      <c r="AHQ444" s="1">
        <v>0</v>
      </c>
      <c r="AHR444" s="1">
        <v>0</v>
      </c>
      <c r="AIM444" s="1">
        <v>0</v>
      </c>
      <c r="AIN444" s="1">
        <v>0</v>
      </c>
      <c r="AIO444" s="1">
        <v>0</v>
      </c>
      <c r="AIT444" s="3">
        <v>2</v>
      </c>
      <c r="AIV444" s="1">
        <v>0</v>
      </c>
      <c r="AIW444" s="1">
        <v>0</v>
      </c>
      <c r="AIX444" s="1" t="s">
        <v>8273</v>
      </c>
    </row>
    <row r="445" spans="1:951" s="18" customFormat="1">
      <c r="B445" s="18">
        <v>4</v>
      </c>
      <c r="C445" s="18">
        <v>0</v>
      </c>
      <c r="Z445" s="18">
        <v>0</v>
      </c>
      <c r="AA445" s="18">
        <v>2</v>
      </c>
      <c r="AB445" s="18" t="s">
        <v>8274</v>
      </c>
      <c r="AC445" s="18">
        <v>0</v>
      </c>
      <c r="AE445" s="18">
        <v>0</v>
      </c>
      <c r="AG445" s="18">
        <v>0</v>
      </c>
      <c r="AI445" s="18">
        <v>117</v>
      </c>
      <c r="AJ445" s="18">
        <v>132</v>
      </c>
      <c r="DR445" s="18">
        <v>74</v>
      </c>
      <c r="DS445" s="18">
        <v>78</v>
      </c>
      <c r="HA445" s="18">
        <v>2</v>
      </c>
      <c r="HB445" s="18">
        <v>2</v>
      </c>
      <c r="HT445" s="18">
        <v>0</v>
      </c>
      <c r="HU445" s="18">
        <v>0</v>
      </c>
      <c r="IP445" s="18">
        <v>95</v>
      </c>
      <c r="IQ445" s="18">
        <v>98</v>
      </c>
      <c r="LX445" s="18">
        <v>75</v>
      </c>
      <c r="LY445" s="18">
        <v>80</v>
      </c>
      <c r="PG445" s="18">
        <v>18</v>
      </c>
      <c r="PH445" s="18">
        <v>20</v>
      </c>
      <c r="SP445" s="18">
        <v>97.8</v>
      </c>
      <c r="SQ445" s="18">
        <v>98</v>
      </c>
      <c r="VX445" s="18">
        <v>1</v>
      </c>
      <c r="VY445" s="18">
        <v>1</v>
      </c>
      <c r="WQ445" s="18">
        <v>0</v>
      </c>
      <c r="WR445" s="18">
        <v>0</v>
      </c>
      <c r="ABH445" s="18">
        <v>1.7</v>
      </c>
      <c r="AGS445" s="18">
        <v>0</v>
      </c>
      <c r="AGT445" s="18">
        <v>0</v>
      </c>
      <c r="AGU445" s="18">
        <v>0</v>
      </c>
      <c r="AGV445" s="18">
        <v>0</v>
      </c>
      <c r="AGW445" s="18">
        <v>0</v>
      </c>
      <c r="AGX445" s="18">
        <v>0</v>
      </c>
      <c r="AGY445" s="18">
        <v>0</v>
      </c>
      <c r="AGZ445" s="18">
        <v>0</v>
      </c>
      <c r="AHA445" s="18">
        <v>0</v>
      </c>
      <c r="AHB445" s="18">
        <v>0</v>
      </c>
      <c r="AHC445" s="18">
        <v>1</v>
      </c>
      <c r="AHD445" s="18">
        <v>0</v>
      </c>
      <c r="AHE445" s="18">
        <v>0</v>
      </c>
      <c r="AHF445" s="18">
        <v>0</v>
      </c>
      <c r="AHH445" s="18">
        <v>0</v>
      </c>
      <c r="AHI445" s="18">
        <v>0</v>
      </c>
      <c r="AHK445" s="18">
        <v>0</v>
      </c>
      <c r="AHL445" s="18">
        <v>0</v>
      </c>
      <c r="AHM445" s="18">
        <v>0</v>
      </c>
      <c r="AHN445" s="18">
        <v>0</v>
      </c>
      <c r="AHO445" s="18">
        <v>0</v>
      </c>
      <c r="AHP445" s="18">
        <v>0</v>
      </c>
      <c r="AHQ445" s="18">
        <v>0</v>
      </c>
      <c r="AHR445" s="18">
        <v>0</v>
      </c>
      <c r="AIM445" s="18">
        <v>0</v>
      </c>
      <c r="AIN445" s="18">
        <v>0</v>
      </c>
      <c r="AIO445" s="18">
        <v>0</v>
      </c>
      <c r="AIT445" s="79">
        <v>2</v>
      </c>
      <c r="AIV445" s="18">
        <v>0</v>
      </c>
      <c r="AIW445" s="18">
        <v>0</v>
      </c>
      <c r="AIX445" s="18">
        <v>40</v>
      </c>
      <c r="AIY445" s="18">
        <v>30</v>
      </c>
    </row>
    <row r="446" spans="1:951" s="14" customFormat="1">
      <c r="A446" s="14">
        <v>95</v>
      </c>
      <c r="B446" s="14" t="s">
        <v>7502</v>
      </c>
      <c r="F446" s="63"/>
      <c r="G446" s="58"/>
      <c r="Z446" s="14">
        <v>0</v>
      </c>
      <c r="AA446" s="14">
        <v>2</v>
      </c>
      <c r="AB446" s="58"/>
      <c r="AI446" s="14">
        <v>117</v>
      </c>
      <c r="DR446" s="14">
        <v>55</v>
      </c>
      <c r="HT446" s="63"/>
      <c r="HU446" s="63"/>
      <c r="HV446" s="63"/>
      <c r="HW446" s="63"/>
      <c r="HX446" s="63"/>
      <c r="HY446" s="63"/>
      <c r="HZ446" s="63"/>
      <c r="IA446" s="63"/>
      <c r="IB446" s="63"/>
      <c r="IC446" s="63"/>
      <c r="ID446" s="63"/>
      <c r="IE446" s="63"/>
      <c r="IF446" s="63"/>
      <c r="IG446" s="63"/>
      <c r="IH446" s="63"/>
      <c r="II446" s="63"/>
      <c r="IJ446" s="63"/>
      <c r="IK446" s="63"/>
      <c r="IL446" s="63"/>
      <c r="IM446" s="58"/>
      <c r="IN446" s="58"/>
      <c r="IO446" s="58"/>
      <c r="IP446" s="14">
        <v>97</v>
      </c>
      <c r="LX446" s="14">
        <v>59</v>
      </c>
      <c r="PG446" s="14">
        <v>16</v>
      </c>
      <c r="SP446" s="58" t="s">
        <v>8275</v>
      </c>
      <c r="SQ446" s="58"/>
      <c r="SR446" s="58"/>
      <c r="SS446" s="58"/>
      <c r="ST446" s="58"/>
      <c r="SU446" s="58"/>
      <c r="SV446" s="58"/>
      <c r="SW446" s="58"/>
      <c r="SX446" s="58"/>
      <c r="SY446" s="58"/>
      <c r="SZ446" s="58"/>
      <c r="TA446" s="58"/>
      <c r="TB446" s="58"/>
      <c r="TC446" s="58"/>
      <c r="TD446" s="58"/>
      <c r="TE446" s="58"/>
      <c r="TF446" s="58"/>
      <c r="TG446" s="58"/>
      <c r="TH446" s="58"/>
      <c r="TI446" s="58"/>
      <c r="TJ446" s="58"/>
      <c r="TK446" s="58"/>
      <c r="TL446" s="58"/>
      <c r="TM446" s="58"/>
      <c r="TN446" s="58"/>
      <c r="TO446" s="58"/>
      <c r="TP446" s="58"/>
      <c r="TQ446" s="58"/>
      <c r="TR446" s="58"/>
      <c r="TS446" s="58"/>
      <c r="TT446" s="58"/>
      <c r="TU446" s="58"/>
      <c r="TV446" s="58"/>
      <c r="TW446" s="58"/>
      <c r="TX446" s="58"/>
      <c r="TY446" s="58"/>
      <c r="TZ446" s="58"/>
      <c r="UA446" s="58"/>
      <c r="UB446" s="58"/>
      <c r="UC446" s="58"/>
      <c r="UD446" s="58"/>
      <c r="UE446" s="58"/>
      <c r="UF446" s="58"/>
      <c r="UG446" s="58"/>
      <c r="UH446" s="58"/>
      <c r="UI446" s="58"/>
      <c r="UJ446" s="58"/>
      <c r="UK446" s="58"/>
      <c r="UL446" s="58"/>
      <c r="UM446" s="58"/>
      <c r="UN446" s="58"/>
      <c r="UO446" s="58"/>
      <c r="UP446" s="58"/>
      <c r="UQ446" s="58"/>
      <c r="UR446" s="58"/>
      <c r="US446" s="58"/>
      <c r="UT446" s="58"/>
      <c r="UU446" s="58"/>
      <c r="UV446" s="58"/>
      <c r="UW446" s="58"/>
      <c r="UX446" s="58"/>
      <c r="UY446" s="58"/>
      <c r="UZ446" s="58"/>
      <c r="VA446" s="58"/>
      <c r="VB446" s="58"/>
      <c r="VC446" s="58"/>
      <c r="VD446" s="58"/>
      <c r="VE446" s="58"/>
      <c r="VF446" s="58"/>
      <c r="VG446" s="58"/>
      <c r="VH446" s="58"/>
      <c r="VI446" s="58"/>
      <c r="VJ446" s="58"/>
      <c r="VK446" s="58"/>
      <c r="VL446" s="58"/>
      <c r="VM446" s="58"/>
      <c r="VN446" s="58"/>
      <c r="VO446" s="58"/>
      <c r="VP446" s="58"/>
      <c r="VQ446" s="58"/>
      <c r="VR446" s="58"/>
      <c r="VS446" s="58"/>
      <c r="VT446" s="58"/>
      <c r="VU446" s="58"/>
      <c r="VV446" s="58"/>
      <c r="VW446" s="58"/>
      <c r="WQ446" s="14">
        <v>0</v>
      </c>
      <c r="AAE446" s="63"/>
      <c r="AAF446" s="63"/>
      <c r="AAG446" s="63"/>
      <c r="AAI446" s="63"/>
      <c r="AAJ446" s="58"/>
      <c r="AAO446" s="63"/>
      <c r="AAP446" s="58"/>
      <c r="AAU446" s="63"/>
      <c r="AAV446" s="58"/>
      <c r="ABB446" s="63"/>
      <c r="ABC446" s="63"/>
      <c r="ABD446" s="63"/>
      <c r="ABE446" s="58"/>
      <c r="ABF446" s="58"/>
      <c r="ABG446" s="58"/>
      <c r="ABQ446" s="63"/>
      <c r="ABR446" s="63"/>
      <c r="ABS446" s="58"/>
      <c r="ABT446" s="58"/>
      <c r="ACG446" s="63"/>
      <c r="ACH446" s="63"/>
      <c r="ACI446" s="63"/>
      <c r="ACJ446" s="63"/>
      <c r="ACK446" s="63"/>
      <c r="ACL446" s="63"/>
      <c r="ACM446" s="63"/>
      <c r="ACN446" s="63"/>
      <c r="ACO446" s="63"/>
      <c r="ACP446" s="63"/>
      <c r="ACQ446" s="58"/>
      <c r="ACR446" s="58"/>
      <c r="ACS446" s="58"/>
      <c r="ADB446" s="63"/>
      <c r="ADC446" s="63"/>
      <c r="ADD446" s="58"/>
      <c r="ADE446" s="58"/>
      <c r="AGM446" s="63"/>
      <c r="AGN446" s="58"/>
      <c r="AGS446" s="14">
        <v>1</v>
      </c>
      <c r="AGT446" s="14">
        <v>0</v>
      </c>
      <c r="AGU446" s="14">
        <v>0</v>
      </c>
      <c r="AGV446" s="14">
        <v>1</v>
      </c>
      <c r="AGW446" s="14">
        <v>0</v>
      </c>
      <c r="AGX446" s="14">
        <v>0</v>
      </c>
      <c r="AGY446" s="14">
        <v>0</v>
      </c>
      <c r="AGZ446" s="14">
        <v>0</v>
      </c>
      <c r="AHC446" s="14">
        <v>1</v>
      </c>
      <c r="AHD446" s="14">
        <v>0</v>
      </c>
      <c r="AHE446" s="14">
        <v>0</v>
      </c>
      <c r="AHF446" s="14">
        <v>0</v>
      </c>
      <c r="AHH446" s="14">
        <v>0</v>
      </c>
      <c r="AHI446" s="14">
        <v>0</v>
      </c>
      <c r="AHK446" s="14">
        <v>0</v>
      </c>
      <c r="AHL446" s="14">
        <v>0</v>
      </c>
      <c r="AHM446" s="14">
        <v>0</v>
      </c>
      <c r="AHN446" s="14">
        <v>0</v>
      </c>
      <c r="AHO446" s="14">
        <v>0</v>
      </c>
      <c r="AHP446" s="14">
        <v>0</v>
      </c>
      <c r="AHQ446" s="14">
        <v>0</v>
      </c>
      <c r="AHR446" s="14">
        <v>0</v>
      </c>
      <c r="AHV446" s="63"/>
      <c r="AHW446" s="58"/>
      <c r="AIB446" s="63"/>
      <c r="AIC446" s="58"/>
      <c r="AIH446" s="63"/>
      <c r="AII446" s="58"/>
      <c r="AIM446" s="14">
        <v>0</v>
      </c>
      <c r="AIN446" s="14">
        <v>0</v>
      </c>
      <c r="AIO446" s="14">
        <v>0</v>
      </c>
      <c r="AIP446" s="14" t="s">
        <v>7001</v>
      </c>
      <c r="AIQ446" s="14" t="s">
        <v>7001</v>
      </c>
      <c r="AIR446" s="14" t="s">
        <v>7001</v>
      </c>
      <c r="AIS446" s="14" t="s">
        <v>7001</v>
      </c>
      <c r="AIT446" s="60"/>
      <c r="AIU446" s="58"/>
      <c r="AJB446" s="63"/>
      <c r="AJC446" s="58"/>
      <c r="AJH446" s="63"/>
      <c r="AJI446" s="58"/>
      <c r="AJN446" s="63"/>
      <c r="AJO446" s="58"/>
    </row>
    <row r="447" spans="1:951" s="14" customFormat="1">
      <c r="B447" s="14">
        <v>2</v>
      </c>
      <c r="C447" s="14">
        <v>1</v>
      </c>
      <c r="D447" s="14" t="s">
        <v>8276</v>
      </c>
      <c r="F447" s="63"/>
      <c r="G447" s="58"/>
      <c r="O447" s="14">
        <v>0</v>
      </c>
      <c r="Z447" s="14">
        <v>0</v>
      </c>
      <c r="AA447" s="14">
        <v>2</v>
      </c>
      <c r="AB447" s="58" t="s">
        <v>8277</v>
      </c>
      <c r="AC447" s="14">
        <v>0</v>
      </c>
      <c r="AE447" s="14">
        <v>0</v>
      </c>
      <c r="AG447" s="14">
        <v>0</v>
      </c>
      <c r="AI447" s="14">
        <v>162</v>
      </c>
      <c r="DR447" s="14">
        <v>80</v>
      </c>
      <c r="HA447" s="14">
        <v>2</v>
      </c>
      <c r="HT447" s="14">
        <v>0</v>
      </c>
      <c r="IP447" s="14">
        <v>94</v>
      </c>
      <c r="LX447" s="14">
        <v>64</v>
      </c>
      <c r="PG447" s="14">
        <v>14</v>
      </c>
      <c r="SP447" s="58" t="s">
        <v>8278</v>
      </c>
      <c r="SQ447" s="58"/>
      <c r="SR447" s="58"/>
      <c r="SS447" s="58"/>
      <c r="ST447" s="58"/>
      <c r="SU447" s="58"/>
      <c r="SV447" s="58"/>
      <c r="SW447" s="58"/>
      <c r="SX447" s="58"/>
      <c r="SY447" s="58"/>
      <c r="SZ447" s="58"/>
      <c r="TA447" s="58"/>
      <c r="TB447" s="58"/>
      <c r="TC447" s="58"/>
      <c r="TD447" s="58"/>
      <c r="TE447" s="58"/>
      <c r="TF447" s="58"/>
      <c r="TG447" s="58"/>
      <c r="TH447" s="58"/>
      <c r="TI447" s="58"/>
      <c r="TJ447" s="58"/>
      <c r="TK447" s="58"/>
      <c r="TL447" s="58"/>
      <c r="TM447" s="58"/>
      <c r="TN447" s="58"/>
      <c r="TO447" s="58"/>
      <c r="TP447" s="58"/>
      <c r="TQ447" s="58"/>
      <c r="TR447" s="58"/>
      <c r="TS447" s="58"/>
      <c r="TT447" s="58"/>
      <c r="TU447" s="58"/>
      <c r="TV447" s="58"/>
      <c r="TW447" s="58"/>
      <c r="TX447" s="58"/>
      <c r="TY447" s="58"/>
      <c r="TZ447" s="58"/>
      <c r="UA447" s="58"/>
      <c r="UB447" s="58"/>
      <c r="UC447" s="58"/>
      <c r="UD447" s="58"/>
      <c r="UE447" s="58"/>
      <c r="UF447" s="58"/>
      <c r="UG447" s="58"/>
      <c r="UH447" s="58"/>
      <c r="UI447" s="58"/>
      <c r="UJ447" s="58"/>
      <c r="UK447" s="58"/>
      <c r="UL447" s="58"/>
      <c r="UM447" s="58"/>
      <c r="UN447" s="58"/>
      <c r="UO447" s="58"/>
      <c r="UP447" s="58"/>
      <c r="UQ447" s="58"/>
      <c r="UR447" s="58"/>
      <c r="US447" s="58"/>
      <c r="UT447" s="58"/>
      <c r="UU447" s="58"/>
      <c r="UV447" s="58"/>
      <c r="UW447" s="58"/>
      <c r="UX447" s="58"/>
      <c r="UY447" s="58"/>
      <c r="UZ447" s="58"/>
      <c r="VA447" s="58"/>
      <c r="VB447" s="58"/>
      <c r="VC447" s="58"/>
      <c r="VD447" s="58"/>
      <c r="VE447" s="58"/>
      <c r="VF447" s="58"/>
      <c r="VG447" s="58"/>
      <c r="VH447" s="58"/>
      <c r="VI447" s="58"/>
      <c r="VJ447" s="58"/>
      <c r="VK447" s="58"/>
      <c r="VL447" s="58"/>
      <c r="VM447" s="58"/>
      <c r="VN447" s="58"/>
      <c r="VO447" s="58"/>
      <c r="VP447" s="58"/>
      <c r="VQ447" s="58"/>
      <c r="VR447" s="58"/>
      <c r="VS447" s="58"/>
      <c r="VT447" s="58"/>
      <c r="VU447" s="58"/>
      <c r="VV447" s="58"/>
      <c r="VW447" s="58"/>
      <c r="VX447" s="14">
        <v>1</v>
      </c>
      <c r="WQ447" s="14">
        <v>0</v>
      </c>
      <c r="AAE447" s="63"/>
      <c r="AAF447" s="63"/>
      <c r="AAG447" s="63"/>
      <c r="AAI447" s="63"/>
      <c r="AAJ447" s="58"/>
      <c r="AAO447" s="63"/>
      <c r="AAP447" s="58"/>
      <c r="AAU447" s="63"/>
      <c r="AAV447" s="58"/>
      <c r="AAY447" s="14">
        <v>29</v>
      </c>
      <c r="ABB447" s="14">
        <v>10.5</v>
      </c>
      <c r="ABE447" s="14">
        <v>32.700000000000003</v>
      </c>
      <c r="ABH447" s="14">
        <v>1.3</v>
      </c>
      <c r="ABM447" s="14">
        <v>7.6</v>
      </c>
      <c r="ABO447" s="14">
        <v>142</v>
      </c>
      <c r="ABU447" s="14">
        <v>140</v>
      </c>
      <c r="ABX447" s="14">
        <v>4.3</v>
      </c>
      <c r="ACA447" s="14">
        <v>103</v>
      </c>
      <c r="ACG447" s="14">
        <v>95</v>
      </c>
      <c r="ACH447" s="14">
        <v>104</v>
      </c>
      <c r="ACI447" s="14">
        <v>187</v>
      </c>
      <c r="ACQ447" s="14">
        <v>16</v>
      </c>
      <c r="ACT447" s="14">
        <v>1.23</v>
      </c>
      <c r="ACW447" s="14">
        <v>8</v>
      </c>
      <c r="ACZ447" s="14">
        <v>7.2</v>
      </c>
      <c r="ADB447" s="14">
        <v>3.5</v>
      </c>
      <c r="ADD447" s="14">
        <v>0.4</v>
      </c>
      <c r="ADF447" s="14">
        <v>3.7</v>
      </c>
      <c r="ADH447" s="14">
        <v>85</v>
      </c>
      <c r="ADJ447" s="14">
        <v>15</v>
      </c>
      <c r="ADL447" s="14">
        <v>12</v>
      </c>
      <c r="ADO447" s="14">
        <v>6.4</v>
      </c>
      <c r="ADR447" s="14">
        <v>2.4</v>
      </c>
      <c r="ADU447" s="14">
        <v>2.2999999999999998</v>
      </c>
      <c r="AGM447" s="63"/>
      <c r="AGN447" s="58"/>
      <c r="AGS447" s="14">
        <v>1</v>
      </c>
      <c r="AGT447" s="14">
        <v>0</v>
      </c>
      <c r="AGU447" s="14">
        <v>0</v>
      </c>
      <c r="AGV447" s="14">
        <v>1</v>
      </c>
      <c r="AGW447" s="14">
        <v>0</v>
      </c>
      <c r="AGX447" s="14">
        <v>0</v>
      </c>
      <c r="AGY447" s="14">
        <v>0</v>
      </c>
      <c r="AGZ447" s="14">
        <v>15</v>
      </c>
      <c r="AHA447" s="14">
        <v>0</v>
      </c>
      <c r="AHB447" s="14">
        <v>0</v>
      </c>
      <c r="AHC447" s="14">
        <v>1</v>
      </c>
      <c r="AHD447" s="14">
        <v>0</v>
      </c>
      <c r="AHE447" s="14">
        <v>0</v>
      </c>
      <c r="AHF447" s="14">
        <v>0</v>
      </c>
      <c r="AHH447" s="14">
        <v>0</v>
      </c>
      <c r="AHI447" s="14">
        <v>0</v>
      </c>
      <c r="AHK447" s="14">
        <v>0</v>
      </c>
      <c r="AHL447" s="14">
        <v>0</v>
      </c>
      <c r="AHM447" s="14">
        <v>0</v>
      </c>
      <c r="AHN447" s="14">
        <v>0</v>
      </c>
      <c r="AHO447" s="14">
        <v>0</v>
      </c>
      <c r="AHP447" s="14">
        <v>0</v>
      </c>
      <c r="AHQ447" s="14">
        <v>0</v>
      </c>
      <c r="AHR447" s="14">
        <v>0</v>
      </c>
      <c r="AHV447" s="63"/>
      <c r="AHW447" s="58"/>
      <c r="AIB447" s="63"/>
      <c r="AIC447" s="58"/>
      <c r="AIH447" s="63"/>
      <c r="AII447" s="58"/>
      <c r="AIM447" s="14">
        <v>0</v>
      </c>
      <c r="AIN447" s="14">
        <v>0</v>
      </c>
      <c r="AIO447" s="14">
        <v>0</v>
      </c>
      <c r="AIP447" s="14">
        <v>1</v>
      </c>
      <c r="AIQ447" s="14">
        <v>1</v>
      </c>
      <c r="AIR447" s="14">
        <v>1</v>
      </c>
      <c r="AIS447" s="14">
        <v>1</v>
      </c>
      <c r="AIT447" s="60">
        <v>1</v>
      </c>
      <c r="AIU447" s="58" t="s">
        <v>2308</v>
      </c>
      <c r="AIV447" s="14">
        <v>0</v>
      </c>
      <c r="AIW447" s="14">
        <v>0</v>
      </c>
      <c r="AIX447" s="14">
        <v>40</v>
      </c>
      <c r="AJB447" s="63"/>
      <c r="AJC447" s="58"/>
      <c r="AJH447" s="63"/>
      <c r="AJI447" s="58"/>
      <c r="AJN447" s="63"/>
      <c r="AJO447" s="58"/>
    </row>
    <row r="448" spans="1:951" s="14" customFormat="1">
      <c r="B448" s="14">
        <v>3</v>
      </c>
      <c r="C448" s="14">
        <v>1</v>
      </c>
      <c r="D448" s="14" t="s">
        <v>8279</v>
      </c>
      <c r="E448" s="14" t="s">
        <v>8280</v>
      </c>
      <c r="F448" s="63"/>
      <c r="G448" s="58"/>
      <c r="O448" s="14">
        <v>1</v>
      </c>
      <c r="P448" s="14">
        <v>0</v>
      </c>
      <c r="Z448" s="14">
        <v>0</v>
      </c>
      <c r="AA448" s="14">
        <v>2</v>
      </c>
      <c r="AC448" s="14">
        <v>0</v>
      </c>
      <c r="AE448" s="14">
        <v>0</v>
      </c>
      <c r="AG448" s="14">
        <v>0</v>
      </c>
      <c r="AI448" s="14">
        <v>92</v>
      </c>
      <c r="AJ448" s="14">
        <v>124</v>
      </c>
      <c r="AK448" s="14">
        <v>112</v>
      </c>
      <c r="AL448" s="14">
        <v>108</v>
      </c>
      <c r="AM448" s="14">
        <v>90</v>
      </c>
      <c r="AN448" s="14">
        <v>87</v>
      </c>
      <c r="AO448" s="14">
        <v>95</v>
      </c>
      <c r="AP448" s="14">
        <v>104</v>
      </c>
      <c r="AQ448" s="14">
        <v>110</v>
      </c>
      <c r="AR448" s="14">
        <v>106</v>
      </c>
      <c r="AS448" s="14">
        <v>134</v>
      </c>
      <c r="AT448" s="14">
        <v>130</v>
      </c>
      <c r="AU448" s="14">
        <v>113</v>
      </c>
      <c r="AV448" s="14">
        <v>114</v>
      </c>
      <c r="DR448" s="14">
        <v>60</v>
      </c>
      <c r="DS448" s="14">
        <v>62</v>
      </c>
      <c r="DT448" s="14">
        <v>62</v>
      </c>
      <c r="DU448" s="14">
        <v>70</v>
      </c>
      <c r="DV448" s="14">
        <v>60</v>
      </c>
      <c r="DW448" s="14">
        <v>57</v>
      </c>
      <c r="DX448" s="14">
        <v>54</v>
      </c>
      <c r="DY448" s="14">
        <v>68</v>
      </c>
      <c r="DZ448" s="14">
        <v>66</v>
      </c>
      <c r="EA448" s="14">
        <v>73</v>
      </c>
      <c r="EB448" s="14">
        <v>62</v>
      </c>
      <c r="EC448" s="14">
        <v>64</v>
      </c>
      <c r="ED448" s="14">
        <v>70</v>
      </c>
      <c r="EE448" s="14">
        <v>90</v>
      </c>
      <c r="HA448" s="14">
        <v>0</v>
      </c>
      <c r="HB448" s="14">
        <v>0</v>
      </c>
      <c r="HC448" s="14">
        <v>2</v>
      </c>
      <c r="HD448" s="14">
        <v>0</v>
      </c>
      <c r="HE448" s="14">
        <v>2</v>
      </c>
      <c r="HF448" s="14">
        <v>2</v>
      </c>
      <c r="HG448" s="14">
        <v>0</v>
      </c>
      <c r="HH448" s="14">
        <v>2</v>
      </c>
      <c r="HI448" s="14">
        <v>0</v>
      </c>
      <c r="HJ448" s="14">
        <v>0</v>
      </c>
      <c r="HK448" s="14">
        <v>2</v>
      </c>
      <c r="HL448" s="14">
        <v>0</v>
      </c>
      <c r="HM448" s="14">
        <v>2</v>
      </c>
      <c r="HN448" s="14">
        <v>0</v>
      </c>
      <c r="HT448" s="14">
        <v>0</v>
      </c>
      <c r="HU448" s="14">
        <v>0</v>
      </c>
      <c r="HV448" s="14">
        <v>0</v>
      </c>
      <c r="HW448" s="14">
        <v>0</v>
      </c>
      <c r="HX448" s="14">
        <v>0</v>
      </c>
      <c r="HY448" s="14">
        <v>1</v>
      </c>
      <c r="HZ448" s="14">
        <v>1</v>
      </c>
      <c r="IA448" s="14">
        <v>0</v>
      </c>
      <c r="IB448" s="14">
        <v>0</v>
      </c>
      <c r="IC448" s="14">
        <v>1</v>
      </c>
      <c r="ID448" s="14">
        <v>0</v>
      </c>
      <c r="IE448" s="14">
        <v>0</v>
      </c>
      <c r="IF448" s="14">
        <v>1</v>
      </c>
      <c r="IG448" s="14">
        <v>1</v>
      </c>
      <c r="IP448" s="14">
        <v>94</v>
      </c>
      <c r="IS448" s="14">
        <v>95</v>
      </c>
      <c r="LX448" s="14">
        <v>69</v>
      </c>
      <c r="MA448" s="14">
        <v>69</v>
      </c>
      <c r="PG448" s="14">
        <v>18</v>
      </c>
      <c r="PJ448" s="14">
        <v>14</v>
      </c>
      <c r="SP448" s="58" t="s">
        <v>8278</v>
      </c>
      <c r="SQ448" s="58"/>
      <c r="SR448" s="58"/>
      <c r="SS448" s="58" t="s">
        <v>8281</v>
      </c>
      <c r="ST448" s="58"/>
      <c r="SU448" s="58"/>
      <c r="SV448" s="58"/>
      <c r="SW448" s="58"/>
      <c r="SX448" s="58"/>
      <c r="SY448" s="58"/>
      <c r="SZ448" s="58"/>
      <c r="TA448" s="58"/>
      <c r="TB448" s="58"/>
      <c r="TC448" s="58"/>
      <c r="TD448" s="58"/>
      <c r="TE448" s="58"/>
      <c r="TF448" s="58"/>
      <c r="TG448" s="58"/>
      <c r="TH448" s="58"/>
      <c r="TI448" s="58"/>
      <c r="TJ448" s="58"/>
      <c r="TK448" s="58"/>
      <c r="TL448" s="58"/>
      <c r="TM448" s="58"/>
      <c r="TN448" s="58"/>
      <c r="TO448" s="58"/>
      <c r="TP448" s="58"/>
      <c r="TQ448" s="58"/>
      <c r="TR448" s="58"/>
      <c r="TS448" s="58"/>
      <c r="TT448" s="58"/>
      <c r="TU448" s="58"/>
      <c r="TV448" s="58"/>
      <c r="TW448" s="58"/>
      <c r="TX448" s="58"/>
      <c r="TY448" s="58"/>
      <c r="TZ448" s="58"/>
      <c r="UA448" s="58"/>
      <c r="UB448" s="58"/>
      <c r="UC448" s="58"/>
      <c r="UD448" s="58"/>
      <c r="UE448" s="58"/>
      <c r="UF448" s="58"/>
      <c r="UG448" s="58"/>
      <c r="UH448" s="58"/>
      <c r="UI448" s="58"/>
      <c r="UJ448" s="58"/>
      <c r="UK448" s="58"/>
      <c r="UL448" s="58"/>
      <c r="UM448" s="58"/>
      <c r="UN448" s="58"/>
      <c r="UO448" s="58"/>
      <c r="UP448" s="58"/>
      <c r="UQ448" s="58"/>
      <c r="UR448" s="58"/>
      <c r="US448" s="58"/>
      <c r="UT448" s="58"/>
      <c r="UU448" s="58"/>
      <c r="UV448" s="58"/>
      <c r="UW448" s="58"/>
      <c r="UX448" s="58"/>
      <c r="UY448" s="58"/>
      <c r="UZ448" s="58"/>
      <c r="VA448" s="58"/>
      <c r="VB448" s="58"/>
      <c r="VC448" s="58"/>
      <c r="VD448" s="58"/>
      <c r="VE448" s="58"/>
      <c r="VF448" s="58"/>
      <c r="VG448" s="58"/>
      <c r="VH448" s="58"/>
      <c r="VI448" s="58"/>
      <c r="VJ448" s="58"/>
      <c r="VK448" s="58"/>
      <c r="VL448" s="58"/>
      <c r="VM448" s="58"/>
      <c r="VN448" s="58"/>
      <c r="VO448" s="58"/>
      <c r="VP448" s="58"/>
      <c r="VQ448" s="58"/>
      <c r="VR448" s="58"/>
      <c r="VS448" s="58"/>
      <c r="VT448" s="58"/>
      <c r="VU448" s="58"/>
      <c r="VV448" s="58"/>
      <c r="VW448" s="58"/>
      <c r="VX448" s="14">
        <v>0</v>
      </c>
      <c r="WA448" s="14">
        <v>0</v>
      </c>
      <c r="WQ448" s="14">
        <v>0</v>
      </c>
      <c r="WT448" s="14">
        <v>0</v>
      </c>
      <c r="AAE448" s="63"/>
      <c r="AAF448" s="63"/>
      <c r="AAG448" s="63"/>
      <c r="AAI448" s="63"/>
      <c r="AAJ448" s="58"/>
      <c r="AAO448" s="63"/>
      <c r="AAP448" s="58"/>
      <c r="AAU448" s="63"/>
      <c r="AAV448" s="58"/>
      <c r="AAY448" s="14">
        <v>26</v>
      </c>
      <c r="ABB448" s="14">
        <v>12.2</v>
      </c>
      <c r="ABE448" s="14">
        <v>36</v>
      </c>
      <c r="ABU448" s="14">
        <v>140</v>
      </c>
      <c r="ABX448" s="14">
        <v>4.3</v>
      </c>
      <c r="ACA448" s="14">
        <v>101</v>
      </c>
      <c r="ACD448" s="14">
        <v>1.1499999999999999</v>
      </c>
      <c r="ACG448" s="14">
        <v>131</v>
      </c>
      <c r="ACQ448" s="14">
        <v>19</v>
      </c>
      <c r="ACT448" s="14">
        <v>1.4</v>
      </c>
      <c r="ACW448" s="14">
        <v>18</v>
      </c>
      <c r="AGM448" s="63"/>
      <c r="AGN448" s="58"/>
      <c r="AGS448" s="14">
        <v>0</v>
      </c>
      <c r="AGT448" s="14">
        <v>0</v>
      </c>
      <c r="AGU448" s="14">
        <v>0</v>
      </c>
      <c r="AGV448" s="14">
        <v>0</v>
      </c>
      <c r="AGW448" s="14">
        <v>0</v>
      </c>
      <c r="AGX448" s="14">
        <v>0</v>
      </c>
      <c r="AGY448" s="14">
        <v>0</v>
      </c>
      <c r="AGZ448" s="14">
        <v>1</v>
      </c>
      <c r="AHA448" s="14">
        <v>0</v>
      </c>
      <c r="AHB448" s="14">
        <v>0</v>
      </c>
      <c r="AHC448" s="14">
        <v>1</v>
      </c>
      <c r="AHD448" s="14">
        <v>0</v>
      </c>
      <c r="AHE448" s="14">
        <v>0</v>
      </c>
      <c r="AHF448" s="14">
        <v>0</v>
      </c>
      <c r="AHH448" s="14">
        <v>0</v>
      </c>
      <c r="AHI448" s="14">
        <v>0</v>
      </c>
      <c r="AHK448" s="14">
        <v>0</v>
      </c>
      <c r="AHL448" s="14">
        <v>0</v>
      </c>
      <c r="AHM448" s="14">
        <v>0</v>
      </c>
      <c r="AHN448" s="14">
        <v>0</v>
      </c>
      <c r="AHO448" s="14">
        <v>0</v>
      </c>
      <c r="AHP448" s="14">
        <v>0</v>
      </c>
      <c r="AHQ448" s="14">
        <v>0</v>
      </c>
      <c r="AHR448" s="14">
        <v>0</v>
      </c>
      <c r="AHV448" s="63"/>
      <c r="AHW448" s="58"/>
      <c r="AIB448" s="63"/>
      <c r="AIC448" s="58"/>
      <c r="AIH448" s="63"/>
      <c r="AII448" s="58"/>
      <c r="AIM448" s="14">
        <v>0</v>
      </c>
      <c r="AIN448" s="14">
        <v>0</v>
      </c>
      <c r="AIO448" s="14">
        <v>0</v>
      </c>
      <c r="AIT448" s="60">
        <v>3</v>
      </c>
      <c r="AIU448" s="58" t="s">
        <v>2308</v>
      </c>
      <c r="AIV448" s="14">
        <v>0</v>
      </c>
      <c r="AIW448" s="14">
        <v>0</v>
      </c>
      <c r="AIX448" s="14">
        <v>36</v>
      </c>
      <c r="AIY448" s="14">
        <v>78</v>
      </c>
      <c r="AIZ448" s="14">
        <v>86</v>
      </c>
      <c r="AJB448" s="63"/>
      <c r="AJC448" s="58"/>
      <c r="AJH448" s="63"/>
      <c r="AJI448" s="58"/>
      <c r="AJN448" s="63"/>
      <c r="AJO448" s="58"/>
    </row>
    <row r="449" spans="1:951" s="14" customFormat="1">
      <c r="B449" s="14">
        <v>4</v>
      </c>
      <c r="C449" s="14">
        <v>1</v>
      </c>
      <c r="D449" s="14" t="s">
        <v>3255</v>
      </c>
      <c r="F449" s="63"/>
      <c r="G449" s="58"/>
      <c r="O449" s="14">
        <v>1</v>
      </c>
      <c r="Z449" s="14">
        <v>0</v>
      </c>
      <c r="AA449" s="14">
        <v>2</v>
      </c>
      <c r="AB449" s="58"/>
      <c r="AC449" s="14">
        <v>0</v>
      </c>
      <c r="AE449" s="14">
        <v>0</v>
      </c>
      <c r="AG449" s="14">
        <v>0</v>
      </c>
      <c r="AI449" s="14">
        <v>146</v>
      </c>
      <c r="AJ449" s="14">
        <v>134</v>
      </c>
      <c r="DR449" s="14">
        <v>70</v>
      </c>
      <c r="DS449" s="14">
        <v>56</v>
      </c>
      <c r="HA449" s="14">
        <v>2</v>
      </c>
      <c r="HB449" s="14">
        <v>2</v>
      </c>
      <c r="HT449" s="14">
        <v>0</v>
      </c>
      <c r="HU449" s="14">
        <v>0</v>
      </c>
      <c r="IP449" s="14">
        <v>95</v>
      </c>
      <c r="IQ449" s="14">
        <v>95</v>
      </c>
      <c r="LX449" s="14">
        <v>68</v>
      </c>
      <c r="LY449" s="14">
        <v>79</v>
      </c>
      <c r="PG449" s="14">
        <v>14</v>
      </c>
      <c r="PH449" s="14">
        <v>16</v>
      </c>
      <c r="SP449" s="58" t="s">
        <v>8282</v>
      </c>
      <c r="SQ449" s="58" t="s">
        <v>8278</v>
      </c>
      <c r="SR449" s="58"/>
      <c r="SS449" s="58"/>
      <c r="ST449" s="58"/>
      <c r="SU449" s="58"/>
      <c r="SV449" s="58"/>
      <c r="SW449" s="58"/>
      <c r="SX449" s="58"/>
      <c r="SY449" s="58"/>
      <c r="SZ449" s="58"/>
      <c r="TA449" s="58"/>
      <c r="TB449" s="58"/>
      <c r="TC449" s="58"/>
      <c r="TD449" s="58"/>
      <c r="TE449" s="58"/>
      <c r="TF449" s="58"/>
      <c r="TG449" s="58"/>
      <c r="TH449" s="58"/>
      <c r="TI449" s="58"/>
      <c r="TJ449" s="58"/>
      <c r="TK449" s="58"/>
      <c r="TL449" s="58"/>
      <c r="TM449" s="58"/>
      <c r="TN449" s="58"/>
      <c r="TO449" s="58"/>
      <c r="TP449" s="58"/>
      <c r="TQ449" s="58"/>
      <c r="TR449" s="58"/>
      <c r="TS449" s="58"/>
      <c r="TT449" s="58"/>
      <c r="TU449" s="58"/>
      <c r="TV449" s="58"/>
      <c r="TW449" s="58"/>
      <c r="TX449" s="58"/>
      <c r="TY449" s="58"/>
      <c r="TZ449" s="58"/>
      <c r="UA449" s="58"/>
      <c r="UB449" s="58"/>
      <c r="UC449" s="58"/>
      <c r="UD449" s="58"/>
      <c r="UE449" s="58"/>
      <c r="UF449" s="58"/>
      <c r="UG449" s="58"/>
      <c r="UH449" s="58"/>
      <c r="UI449" s="58"/>
      <c r="UJ449" s="58"/>
      <c r="UK449" s="58"/>
      <c r="UL449" s="58"/>
      <c r="UM449" s="58"/>
      <c r="UN449" s="58"/>
      <c r="UO449" s="58"/>
      <c r="UP449" s="58"/>
      <c r="UQ449" s="58"/>
      <c r="UR449" s="58"/>
      <c r="US449" s="58"/>
      <c r="UT449" s="58"/>
      <c r="UU449" s="58"/>
      <c r="UV449" s="58"/>
      <c r="UW449" s="58"/>
      <c r="UX449" s="58"/>
      <c r="UY449" s="58"/>
      <c r="UZ449" s="58"/>
      <c r="VA449" s="58"/>
      <c r="VB449" s="58"/>
      <c r="VC449" s="58"/>
      <c r="VD449" s="58"/>
      <c r="VE449" s="58"/>
      <c r="VF449" s="58"/>
      <c r="VG449" s="58"/>
      <c r="VH449" s="58"/>
      <c r="VI449" s="58"/>
      <c r="VJ449" s="58"/>
      <c r="VK449" s="58"/>
      <c r="VL449" s="58"/>
      <c r="VM449" s="58"/>
      <c r="VN449" s="58"/>
      <c r="VO449" s="58"/>
      <c r="VP449" s="58"/>
      <c r="VQ449" s="58"/>
      <c r="VR449" s="58"/>
      <c r="VS449" s="58"/>
      <c r="VT449" s="58"/>
      <c r="VU449" s="58"/>
      <c r="VV449" s="58"/>
      <c r="VW449" s="58"/>
      <c r="VX449" s="14">
        <v>0</v>
      </c>
      <c r="VY449" s="14">
        <v>1</v>
      </c>
      <c r="WQ449" s="14">
        <v>0</v>
      </c>
      <c r="WR449" s="14">
        <v>0</v>
      </c>
      <c r="ZZ449" s="14">
        <v>146.4</v>
      </c>
      <c r="AAE449" s="63"/>
      <c r="AAF449" s="63"/>
      <c r="AAG449" s="63"/>
      <c r="AAI449" s="63"/>
      <c r="AAJ449" s="58"/>
      <c r="AAO449" s="63"/>
      <c r="AAP449" s="58"/>
      <c r="AAU449" s="63"/>
      <c r="AAV449" s="58"/>
      <c r="AGM449" s="63"/>
      <c r="AGN449" s="58"/>
      <c r="AGS449" s="14">
        <v>0</v>
      </c>
      <c r="AGT449" s="14">
        <v>0</v>
      </c>
      <c r="AGU449" s="14">
        <v>0</v>
      </c>
      <c r="AGV449" s="14">
        <v>0</v>
      </c>
      <c r="AGW449" s="14">
        <v>0</v>
      </c>
      <c r="AGX449" s="14">
        <v>0</v>
      </c>
      <c r="AGY449" s="14">
        <v>0</v>
      </c>
      <c r="AGZ449" s="14">
        <v>0</v>
      </c>
      <c r="AHA449" s="14">
        <v>0</v>
      </c>
      <c r="AHB449" s="14">
        <v>0</v>
      </c>
      <c r="AHC449" s="14">
        <v>1</v>
      </c>
      <c r="AHD449" s="14">
        <v>0</v>
      </c>
      <c r="AHE449" s="14">
        <v>0</v>
      </c>
      <c r="AHF449" s="14">
        <v>0</v>
      </c>
      <c r="AHH449" s="14">
        <v>0</v>
      </c>
      <c r="AHI449" s="14">
        <v>0</v>
      </c>
      <c r="AHK449" s="14">
        <v>0</v>
      </c>
      <c r="AHL449" s="14">
        <v>0</v>
      </c>
      <c r="AHM449" s="14">
        <v>0</v>
      </c>
      <c r="AHN449" s="14">
        <v>0</v>
      </c>
      <c r="AHO449" s="14">
        <v>0</v>
      </c>
      <c r="AHP449" s="14">
        <v>0</v>
      </c>
      <c r="AHQ449" s="14">
        <v>0</v>
      </c>
      <c r="AHR449" s="14">
        <v>0</v>
      </c>
      <c r="AHV449" s="63"/>
      <c r="AHW449" s="58"/>
      <c r="AIB449" s="63"/>
      <c r="AIC449" s="58"/>
      <c r="AIH449" s="63"/>
      <c r="AII449" s="58"/>
      <c r="AIM449" s="14">
        <v>0</v>
      </c>
      <c r="AIN449" s="14">
        <v>0</v>
      </c>
      <c r="AIO449" s="14">
        <v>0</v>
      </c>
      <c r="AIT449" s="60">
        <v>2</v>
      </c>
      <c r="AIU449" s="58" t="s">
        <v>2308</v>
      </c>
      <c r="AIV449" s="14">
        <v>0</v>
      </c>
      <c r="AIW449" s="14">
        <v>0</v>
      </c>
      <c r="AIX449" s="14">
        <v>48</v>
      </c>
      <c r="AIY449" s="14">
        <v>70</v>
      </c>
      <c r="AJB449" s="63"/>
      <c r="AJC449" s="58"/>
      <c r="AJH449" s="63"/>
      <c r="AJI449" s="58"/>
      <c r="AJN449" s="63"/>
      <c r="AJO449" s="58"/>
    </row>
    <row r="450" spans="1:951" s="31" customFormat="1">
      <c r="B450" s="31">
        <v>5</v>
      </c>
      <c r="C450" s="31">
        <v>0</v>
      </c>
      <c r="F450" s="82"/>
      <c r="G450" s="83"/>
      <c r="Z450" s="31">
        <v>0</v>
      </c>
      <c r="AA450" s="31">
        <v>2</v>
      </c>
      <c r="AB450" s="83"/>
      <c r="AC450" s="31">
        <v>0</v>
      </c>
      <c r="AE450" s="31">
        <v>4</v>
      </c>
      <c r="AF450" s="31">
        <v>0</v>
      </c>
      <c r="AG450" s="31">
        <v>0</v>
      </c>
      <c r="AI450" s="31">
        <v>140</v>
      </c>
      <c r="AJ450" s="31">
        <v>118</v>
      </c>
      <c r="DR450" s="31">
        <v>58</v>
      </c>
      <c r="DS450" s="31">
        <v>70</v>
      </c>
      <c r="HA450" s="31">
        <v>2</v>
      </c>
      <c r="HB450" s="31">
        <v>2</v>
      </c>
      <c r="HT450" s="31">
        <v>0</v>
      </c>
      <c r="HU450" s="31">
        <v>0</v>
      </c>
      <c r="IA450" s="82"/>
      <c r="IB450" s="82"/>
      <c r="IC450" s="82"/>
      <c r="ID450" s="82"/>
      <c r="IE450" s="82"/>
      <c r="IF450" s="82"/>
      <c r="IG450" s="82"/>
      <c r="IH450" s="82"/>
      <c r="II450" s="82"/>
      <c r="IJ450" s="82"/>
      <c r="IK450" s="82"/>
      <c r="IL450" s="82"/>
      <c r="IM450" s="83"/>
      <c r="IN450" s="83"/>
      <c r="IO450" s="83"/>
      <c r="IP450" s="31">
        <v>96</v>
      </c>
      <c r="IQ450" s="31">
        <v>97</v>
      </c>
      <c r="LX450" s="31">
        <v>70</v>
      </c>
      <c r="LY450" s="31">
        <v>74</v>
      </c>
      <c r="PG450" s="31">
        <v>14</v>
      </c>
      <c r="PH450" s="31">
        <v>16</v>
      </c>
      <c r="SP450" s="83" t="s">
        <v>8283</v>
      </c>
      <c r="SQ450" s="83" t="s">
        <v>8284</v>
      </c>
      <c r="SR450" s="83"/>
      <c r="SS450" s="83"/>
      <c r="ST450" s="83"/>
      <c r="SU450" s="83"/>
      <c r="SV450" s="83"/>
      <c r="SW450" s="83"/>
      <c r="SX450" s="83"/>
      <c r="SY450" s="83"/>
      <c r="SZ450" s="83"/>
      <c r="TA450" s="83"/>
      <c r="TB450" s="83"/>
      <c r="TC450" s="83"/>
      <c r="TD450" s="83"/>
      <c r="TE450" s="83"/>
      <c r="TF450" s="83"/>
      <c r="TG450" s="83"/>
      <c r="TH450" s="83"/>
      <c r="TI450" s="83"/>
      <c r="TJ450" s="83"/>
      <c r="TK450" s="83"/>
      <c r="TL450" s="83"/>
      <c r="TM450" s="83"/>
      <c r="TN450" s="83"/>
      <c r="TO450" s="83"/>
      <c r="TP450" s="83"/>
      <c r="TQ450" s="83"/>
      <c r="TR450" s="83"/>
      <c r="TS450" s="83"/>
      <c r="TT450" s="83"/>
      <c r="TU450" s="83"/>
      <c r="TV450" s="83"/>
      <c r="TW450" s="83"/>
      <c r="TX450" s="83"/>
      <c r="TY450" s="83"/>
      <c r="TZ450" s="83"/>
      <c r="UA450" s="83"/>
      <c r="UB450" s="83"/>
      <c r="UC450" s="83"/>
      <c r="UD450" s="83"/>
      <c r="UE450" s="83"/>
      <c r="UF450" s="83"/>
      <c r="UG450" s="83"/>
      <c r="UH450" s="83"/>
      <c r="UI450" s="83"/>
      <c r="UJ450" s="83"/>
      <c r="UK450" s="83"/>
      <c r="UL450" s="83"/>
      <c r="UM450" s="83"/>
      <c r="UN450" s="83"/>
      <c r="UO450" s="83"/>
      <c r="UP450" s="83"/>
      <c r="UQ450" s="83"/>
      <c r="UR450" s="83"/>
      <c r="US450" s="83"/>
      <c r="UT450" s="83"/>
      <c r="UU450" s="83"/>
      <c r="UV450" s="83"/>
      <c r="UW450" s="83"/>
      <c r="UX450" s="83"/>
      <c r="UY450" s="83"/>
      <c r="UZ450" s="83"/>
      <c r="VA450" s="83"/>
      <c r="VB450" s="83"/>
      <c r="VC450" s="83"/>
      <c r="VD450" s="83"/>
      <c r="VE450" s="83"/>
      <c r="VF450" s="83"/>
      <c r="VG450" s="83"/>
      <c r="VH450" s="83"/>
      <c r="VI450" s="83"/>
      <c r="VJ450" s="83"/>
      <c r="VK450" s="83"/>
      <c r="VL450" s="83"/>
      <c r="VM450" s="83"/>
      <c r="VN450" s="83"/>
      <c r="VO450" s="83"/>
      <c r="VP450" s="83"/>
      <c r="VQ450" s="83"/>
      <c r="VR450" s="83"/>
      <c r="VS450" s="83"/>
      <c r="VT450" s="83"/>
      <c r="VU450" s="83"/>
      <c r="VV450" s="83"/>
      <c r="VW450" s="83"/>
      <c r="VX450" s="31">
        <v>1</v>
      </c>
      <c r="VY450" s="31">
        <v>0</v>
      </c>
      <c r="WQ450" s="31">
        <v>0</v>
      </c>
      <c r="WR450" s="31">
        <v>0</v>
      </c>
      <c r="ZY450" s="31">
        <v>146</v>
      </c>
      <c r="AAE450" s="82"/>
      <c r="AAF450" s="82"/>
      <c r="AAG450" s="82"/>
      <c r="AAI450" s="82"/>
      <c r="AAJ450" s="83"/>
      <c r="AAO450" s="82"/>
      <c r="AAP450" s="83"/>
      <c r="AAU450" s="82"/>
      <c r="AAV450" s="83"/>
      <c r="ACK450" s="82"/>
      <c r="ACL450" s="82"/>
      <c r="ACM450" s="82"/>
      <c r="ACN450" s="82"/>
      <c r="ACO450" s="82"/>
      <c r="ACP450" s="82"/>
      <c r="ACQ450" s="83"/>
      <c r="ACR450" s="83"/>
      <c r="ACS450" s="83"/>
      <c r="ADB450" s="82"/>
      <c r="ADC450" s="82"/>
      <c r="ADD450" s="83"/>
      <c r="ADE450" s="83"/>
      <c r="AGM450" s="82"/>
      <c r="AGN450" s="83"/>
      <c r="AGS450" s="31">
        <v>0</v>
      </c>
      <c r="AGT450" s="31">
        <v>0</v>
      </c>
      <c r="AGU450" s="31">
        <v>0</v>
      </c>
      <c r="AGV450" s="31">
        <v>0</v>
      </c>
      <c r="AGW450" s="31">
        <v>0</v>
      </c>
      <c r="AGX450" s="31">
        <v>0</v>
      </c>
      <c r="AGY450" s="31">
        <v>0</v>
      </c>
      <c r="AGZ450" s="31">
        <v>0</v>
      </c>
      <c r="AHA450" s="31">
        <v>0</v>
      </c>
      <c r="AHB450" s="31">
        <v>0</v>
      </c>
      <c r="AHC450" s="31">
        <v>1</v>
      </c>
      <c r="AHD450" s="31">
        <v>0</v>
      </c>
      <c r="AHE450" s="31">
        <v>0</v>
      </c>
      <c r="AHF450" s="31">
        <v>0</v>
      </c>
      <c r="AHH450" s="31">
        <v>0</v>
      </c>
      <c r="AHI450" s="31">
        <v>0</v>
      </c>
      <c r="AHK450" s="31">
        <v>0</v>
      </c>
      <c r="AHL450" s="31">
        <v>0</v>
      </c>
      <c r="AHM450" s="31">
        <v>0</v>
      </c>
      <c r="AHN450" s="31">
        <v>0</v>
      </c>
      <c r="AHO450" s="31">
        <v>0</v>
      </c>
      <c r="AHP450" s="31">
        <v>0</v>
      </c>
      <c r="AHQ450" s="31">
        <v>0</v>
      </c>
      <c r="AHR450" s="31">
        <v>0</v>
      </c>
      <c r="AHV450" s="82"/>
      <c r="AHW450" s="83"/>
      <c r="AIB450" s="82"/>
      <c r="AIC450" s="83"/>
      <c r="AIH450" s="82"/>
      <c r="AII450" s="83"/>
      <c r="AIM450" s="31">
        <v>0</v>
      </c>
      <c r="AIN450" s="31">
        <v>0</v>
      </c>
      <c r="AIO450" s="31">
        <v>0</v>
      </c>
      <c r="AIT450" s="84">
        <v>2</v>
      </c>
      <c r="AIU450" s="83" t="s">
        <v>2308</v>
      </c>
      <c r="AIV450" s="31">
        <v>0</v>
      </c>
      <c r="AIW450" s="31">
        <v>0</v>
      </c>
      <c r="AIX450" s="31">
        <v>59</v>
      </c>
      <c r="AIY450" s="31">
        <v>44</v>
      </c>
      <c r="AJB450" s="82"/>
      <c r="AJC450" s="83"/>
      <c r="AJH450" s="82"/>
      <c r="AJI450" s="83"/>
      <c r="AJN450" s="82"/>
      <c r="AJO450" s="83"/>
    </row>
    <row r="451" spans="1:951" s="1" customFormat="1">
      <c r="A451" s="1">
        <v>96</v>
      </c>
      <c r="B451" s="1" t="s">
        <v>7502</v>
      </c>
      <c r="C451" s="1">
        <v>0</v>
      </c>
      <c r="Z451" s="1">
        <v>0</v>
      </c>
      <c r="AA451" s="1">
        <v>1</v>
      </c>
      <c r="AB451" s="1" t="s">
        <v>8285</v>
      </c>
      <c r="AGS451" s="1">
        <v>0</v>
      </c>
      <c r="AGT451" s="1">
        <v>0</v>
      </c>
      <c r="AGU451" s="1">
        <v>0</v>
      </c>
      <c r="AGV451" s="1">
        <v>0</v>
      </c>
      <c r="AGW451" s="1">
        <v>0</v>
      </c>
      <c r="AGX451" s="1">
        <v>0</v>
      </c>
      <c r="AGY451" s="1">
        <v>0</v>
      </c>
      <c r="AGZ451" s="1">
        <v>0</v>
      </c>
      <c r="AHA451" s="1">
        <v>0</v>
      </c>
      <c r="AHB451" s="1">
        <v>0</v>
      </c>
      <c r="AHC451" s="1">
        <v>1</v>
      </c>
      <c r="AHD451" s="1">
        <v>0</v>
      </c>
      <c r="AHE451" s="1">
        <v>0</v>
      </c>
      <c r="AHF451" s="1">
        <v>0</v>
      </c>
      <c r="AHH451" s="1">
        <v>0</v>
      </c>
      <c r="AHI451" s="1">
        <v>0</v>
      </c>
      <c r="AHK451" s="1">
        <v>0</v>
      </c>
      <c r="AHL451" s="1">
        <v>0</v>
      </c>
      <c r="AHM451" s="1">
        <v>0</v>
      </c>
      <c r="AHN451" s="1">
        <v>0</v>
      </c>
      <c r="AHO451" s="1">
        <v>0</v>
      </c>
      <c r="AHP451" s="1">
        <v>0</v>
      </c>
      <c r="AHQ451" s="1">
        <v>0</v>
      </c>
      <c r="AHR451" s="1">
        <v>0</v>
      </c>
      <c r="AIM451" s="1">
        <v>0</v>
      </c>
      <c r="AIN451" s="1">
        <v>0</v>
      </c>
      <c r="AIO451" s="1">
        <v>0</v>
      </c>
      <c r="AIT451" s="1">
        <v>0</v>
      </c>
      <c r="AIU451" s="1">
        <v>0</v>
      </c>
      <c r="AIV451" s="1">
        <v>0</v>
      </c>
      <c r="AIW451" s="1">
        <v>0</v>
      </c>
    </row>
    <row r="452" spans="1:951" s="1" customFormat="1">
      <c r="B452" s="1">
        <v>2</v>
      </c>
      <c r="C452" s="1">
        <v>0</v>
      </c>
      <c r="Z452" s="1">
        <v>0</v>
      </c>
      <c r="AA452" s="1">
        <v>1</v>
      </c>
      <c r="AB452" s="1" t="s">
        <v>8286</v>
      </c>
      <c r="AC452" s="1">
        <v>0</v>
      </c>
      <c r="AE452" s="1">
        <v>0</v>
      </c>
      <c r="AG452" s="1">
        <v>2</v>
      </c>
      <c r="AH452" s="1">
        <v>0</v>
      </c>
      <c r="AI452" s="1">
        <v>112</v>
      </c>
      <c r="AJ452" s="1">
        <v>84</v>
      </c>
      <c r="AK452" s="1">
        <v>80</v>
      </c>
      <c r="AL452" s="1">
        <v>106</v>
      </c>
      <c r="AM452" s="1">
        <v>86</v>
      </c>
      <c r="AN452" s="1">
        <v>82</v>
      </c>
      <c r="AO452" s="1">
        <v>88</v>
      </c>
      <c r="AP452" s="1">
        <v>88</v>
      </c>
      <c r="DR452" s="1">
        <v>70</v>
      </c>
      <c r="DS452" s="1">
        <v>54</v>
      </c>
      <c r="DT452" s="1">
        <v>50</v>
      </c>
      <c r="DU452" s="1">
        <v>65</v>
      </c>
      <c r="DV452" s="1">
        <v>56</v>
      </c>
      <c r="DW452" s="1">
        <v>50</v>
      </c>
      <c r="DX452" s="1">
        <v>56</v>
      </c>
      <c r="DY452" s="1">
        <v>57</v>
      </c>
      <c r="IP452" s="1">
        <v>98</v>
      </c>
      <c r="IQ452" s="1">
        <v>98</v>
      </c>
      <c r="IV452" s="1">
        <v>98</v>
      </c>
      <c r="IW452" s="1">
        <v>97</v>
      </c>
      <c r="LX452" s="1">
        <v>74</v>
      </c>
      <c r="LY452" s="1">
        <v>74</v>
      </c>
      <c r="ME452" s="1">
        <v>76</v>
      </c>
      <c r="PG452" s="1">
        <v>20</v>
      </c>
      <c r="PH452" s="1">
        <v>20</v>
      </c>
      <c r="PL452" s="1">
        <v>20</v>
      </c>
      <c r="PM452" s="1">
        <v>20</v>
      </c>
      <c r="PN452" s="1">
        <v>20</v>
      </c>
      <c r="SP452" s="1">
        <v>96.9</v>
      </c>
      <c r="SQ452" s="1">
        <v>96.4</v>
      </c>
      <c r="SU452" s="1">
        <v>96.2</v>
      </c>
      <c r="SW452" s="1">
        <v>95.7</v>
      </c>
      <c r="WQ452" s="1">
        <v>0</v>
      </c>
      <c r="WR452" s="1">
        <v>0</v>
      </c>
      <c r="WV452" s="1">
        <v>0</v>
      </c>
      <c r="WW452" s="1">
        <v>0</v>
      </c>
      <c r="WX452" s="1">
        <v>0</v>
      </c>
      <c r="AAZ452" s="1">
        <v>29</v>
      </c>
      <c r="ABB452" s="1">
        <v>12.8</v>
      </c>
      <c r="ABE452" s="1">
        <v>39.6</v>
      </c>
      <c r="ABH452" s="1">
        <v>1.4</v>
      </c>
      <c r="ABM452" s="1">
        <v>5.9</v>
      </c>
      <c r="ABO452" s="1">
        <v>195</v>
      </c>
      <c r="ABV452" s="1">
        <v>137</v>
      </c>
      <c r="ABY452" s="1">
        <v>4.2</v>
      </c>
      <c r="ACB452" s="1">
        <v>97</v>
      </c>
      <c r="ACE452" s="1">
        <v>9.1999999999999993</v>
      </c>
      <c r="ACH452" s="1">
        <v>155</v>
      </c>
      <c r="ACR452" s="1">
        <v>48</v>
      </c>
      <c r="ACU452" s="1">
        <v>2.98</v>
      </c>
      <c r="ACX452" s="1">
        <v>11</v>
      </c>
      <c r="ADA452" s="1">
        <v>6.5</v>
      </c>
      <c r="ADC452" s="1">
        <v>3.4</v>
      </c>
      <c r="ADE452" s="1">
        <v>0.5</v>
      </c>
      <c r="ADG452" s="1">
        <v>3.1</v>
      </c>
      <c r="ADI452" s="1">
        <v>83</v>
      </c>
      <c r="ADJ452" s="1">
        <v>25</v>
      </c>
      <c r="ADL452" s="1">
        <v>31</v>
      </c>
      <c r="ADS452" s="1">
        <v>2.4</v>
      </c>
      <c r="ADW452" s="1">
        <v>1.6</v>
      </c>
      <c r="AGS452" s="1">
        <v>1</v>
      </c>
      <c r="AGT452" s="1">
        <v>0</v>
      </c>
      <c r="AGU452" s="1">
        <v>1</v>
      </c>
      <c r="AGV452" s="1">
        <v>0</v>
      </c>
      <c r="AGW452" s="1">
        <v>0</v>
      </c>
      <c r="AGX452" s="1">
        <v>0</v>
      </c>
      <c r="AGY452" s="1">
        <v>0</v>
      </c>
      <c r="AGZ452" s="1">
        <v>0</v>
      </c>
      <c r="AHA452" s="1">
        <v>0</v>
      </c>
      <c r="AHB452" s="1">
        <v>0</v>
      </c>
      <c r="AHC452" s="1">
        <v>1</v>
      </c>
      <c r="AHD452" s="1">
        <v>0</v>
      </c>
      <c r="AHE452" s="1">
        <v>0</v>
      </c>
      <c r="AHF452" s="1">
        <v>0</v>
      </c>
      <c r="AHH452" s="1">
        <v>0</v>
      </c>
      <c r="AHI452" s="1">
        <v>0</v>
      </c>
      <c r="AHK452" s="1">
        <v>0</v>
      </c>
      <c r="AHL452" s="1">
        <v>0</v>
      </c>
      <c r="AHM452" s="1">
        <v>0</v>
      </c>
      <c r="AHN452" s="1">
        <v>0</v>
      </c>
      <c r="AHO452" s="1">
        <v>0</v>
      </c>
      <c r="AHP452" s="1">
        <v>0</v>
      </c>
      <c r="AHQ452" s="1">
        <v>0</v>
      </c>
      <c r="AHR452" s="1">
        <v>0</v>
      </c>
      <c r="AIM452" s="1">
        <v>0</v>
      </c>
      <c r="AIN452" s="1">
        <v>0</v>
      </c>
      <c r="AIO452" s="1">
        <v>0</v>
      </c>
      <c r="AIP452" s="1">
        <v>1</v>
      </c>
      <c r="AIQ452" s="1">
        <v>1</v>
      </c>
      <c r="AIR452" s="1">
        <v>1</v>
      </c>
      <c r="AIS452" s="1">
        <v>1</v>
      </c>
      <c r="AIT452" s="1">
        <v>0</v>
      </c>
      <c r="AIU452" s="1">
        <v>0</v>
      </c>
      <c r="AIV452" s="1">
        <v>0</v>
      </c>
      <c r="AIW452" s="1">
        <v>0</v>
      </c>
    </row>
    <row r="453" spans="1:951" s="1" customFormat="1">
      <c r="B453" s="1">
        <v>3</v>
      </c>
      <c r="C453" s="1">
        <v>0</v>
      </c>
      <c r="Z453" s="1">
        <v>0</v>
      </c>
      <c r="AA453" s="1">
        <v>2</v>
      </c>
      <c r="AB453" s="1" t="s">
        <v>8287</v>
      </c>
      <c r="AC453" s="1">
        <v>0</v>
      </c>
      <c r="AE453" s="1">
        <v>0</v>
      </c>
      <c r="AG453" s="1">
        <v>0</v>
      </c>
      <c r="AI453" s="1">
        <v>100</v>
      </c>
      <c r="AJ453" s="1">
        <v>98</v>
      </c>
      <c r="DR453" s="1">
        <v>66</v>
      </c>
      <c r="DS453" s="1">
        <v>78</v>
      </c>
      <c r="HA453" s="1">
        <v>2</v>
      </c>
      <c r="HB453" s="1">
        <v>2</v>
      </c>
      <c r="HT453" s="1">
        <v>0</v>
      </c>
      <c r="HU453" s="1">
        <v>0</v>
      </c>
      <c r="IP453" s="1">
        <v>99</v>
      </c>
      <c r="IQ453" s="1">
        <v>97</v>
      </c>
      <c r="LX453" s="1">
        <v>82</v>
      </c>
      <c r="LY453" s="1">
        <v>82</v>
      </c>
      <c r="PG453" s="1">
        <v>26</v>
      </c>
      <c r="PH453" s="1">
        <v>26</v>
      </c>
      <c r="SP453" s="1">
        <v>98</v>
      </c>
      <c r="SQ453" s="1">
        <v>98.7</v>
      </c>
      <c r="VX453" s="1">
        <v>1</v>
      </c>
      <c r="VY453" s="1">
        <v>1</v>
      </c>
      <c r="WQ453" s="1">
        <v>0</v>
      </c>
      <c r="WR453" s="1">
        <v>0</v>
      </c>
      <c r="ZZ453" s="1">
        <v>151.80000000000001</v>
      </c>
      <c r="AAA453" s="1">
        <v>155</v>
      </c>
      <c r="AAY453" s="1">
        <v>26</v>
      </c>
      <c r="AAZ453" s="1">
        <v>28</v>
      </c>
      <c r="ABA453" s="1">
        <v>26</v>
      </c>
      <c r="ABC453" s="1">
        <v>15.3</v>
      </c>
      <c r="ABD453" s="1">
        <v>15</v>
      </c>
      <c r="ABF453" s="1">
        <v>45</v>
      </c>
      <c r="ABG453" s="1">
        <v>44</v>
      </c>
      <c r="ABU453" s="1">
        <v>139</v>
      </c>
      <c r="ABV453" s="1">
        <v>138</v>
      </c>
      <c r="ABW453" s="1">
        <v>136</v>
      </c>
      <c r="ABX453" s="1">
        <v>4.0999999999999996</v>
      </c>
      <c r="ABY453" s="1">
        <v>3.7</v>
      </c>
      <c r="ABZ453" s="1">
        <v>4.7</v>
      </c>
      <c r="ACA453" s="1">
        <v>94</v>
      </c>
      <c r="ACB453" s="1">
        <v>97</v>
      </c>
      <c r="ACC453" s="1">
        <v>99</v>
      </c>
      <c r="ACD453" s="1">
        <v>9.1</v>
      </c>
      <c r="ACE453" s="1">
        <v>1.08</v>
      </c>
      <c r="ACF453" s="1">
        <v>1.08</v>
      </c>
      <c r="ACG453" s="1">
        <v>180</v>
      </c>
      <c r="ACH453" s="1">
        <v>189</v>
      </c>
      <c r="ACI453" s="1">
        <v>152</v>
      </c>
      <c r="ACQ453" s="1">
        <v>44</v>
      </c>
      <c r="ACR453" s="1">
        <v>41</v>
      </c>
      <c r="ACS453" s="1">
        <v>41</v>
      </c>
      <c r="ACT453" s="1">
        <v>2.72</v>
      </c>
      <c r="ACU453" s="1">
        <v>2.8</v>
      </c>
      <c r="ACV453" s="1">
        <v>3</v>
      </c>
      <c r="ACW453" s="1">
        <v>19</v>
      </c>
      <c r="ACX453" s="1">
        <v>18</v>
      </c>
      <c r="ACY453" s="1">
        <v>17</v>
      </c>
      <c r="ADR453" s="1">
        <v>2.5</v>
      </c>
      <c r="AED453" s="1">
        <v>16168</v>
      </c>
      <c r="AGS453" s="1">
        <v>1</v>
      </c>
      <c r="AGT453" s="1">
        <v>0</v>
      </c>
      <c r="AGU453" s="1">
        <v>1</v>
      </c>
      <c r="AGV453" s="1">
        <v>0</v>
      </c>
      <c r="AGW453" s="1">
        <v>0</v>
      </c>
      <c r="AGX453" s="1">
        <v>0</v>
      </c>
      <c r="AGY453" s="1">
        <v>0</v>
      </c>
      <c r="AGZ453" s="1">
        <v>2</v>
      </c>
      <c r="AHA453" s="1">
        <v>0</v>
      </c>
      <c r="AHB453" s="1">
        <v>0</v>
      </c>
      <c r="AHC453" s="1">
        <v>1</v>
      </c>
      <c r="AHD453" s="1">
        <v>0</v>
      </c>
      <c r="AHE453" s="1">
        <v>0</v>
      </c>
      <c r="AHF453" s="1">
        <v>0</v>
      </c>
      <c r="AHH453" s="1">
        <v>0</v>
      </c>
      <c r="AHI453" s="1">
        <v>0</v>
      </c>
      <c r="AHK453" s="1">
        <v>0</v>
      </c>
      <c r="AHL453" s="1">
        <v>0</v>
      </c>
      <c r="AHM453" s="1">
        <v>0</v>
      </c>
      <c r="AHN453" s="1">
        <v>0</v>
      </c>
      <c r="AHO453" s="1">
        <v>0</v>
      </c>
      <c r="AHP453" s="1">
        <v>0</v>
      </c>
      <c r="AHQ453" s="1">
        <v>0</v>
      </c>
      <c r="AHR453" s="1">
        <v>0</v>
      </c>
      <c r="AIM453" s="1">
        <v>0</v>
      </c>
      <c r="AIN453" s="1">
        <v>0</v>
      </c>
      <c r="AIO453" s="1">
        <v>0</v>
      </c>
      <c r="AIT453" s="1">
        <v>2</v>
      </c>
      <c r="AIU453" s="1">
        <v>0</v>
      </c>
      <c r="AIV453" s="1">
        <v>0</v>
      </c>
      <c r="AIW453" s="1">
        <v>0</v>
      </c>
      <c r="AIX453" s="1">
        <v>41</v>
      </c>
      <c r="AIY453" s="1">
        <v>49</v>
      </c>
    </row>
    <row r="454" spans="1:951" s="1" customFormat="1">
      <c r="B454" s="1">
        <v>4</v>
      </c>
      <c r="C454" s="1">
        <v>0</v>
      </c>
      <c r="Z454" s="1">
        <v>0</v>
      </c>
      <c r="AA454" s="1">
        <v>1</v>
      </c>
      <c r="AB454" s="1" t="s">
        <v>8288</v>
      </c>
      <c r="AC454" s="1">
        <v>2</v>
      </c>
      <c r="AD454" s="64">
        <v>0</v>
      </c>
      <c r="AE454" s="1">
        <v>2</v>
      </c>
      <c r="AF454" s="1">
        <v>0</v>
      </c>
      <c r="AG454" s="1">
        <v>0</v>
      </c>
      <c r="AI454" s="1">
        <v>104</v>
      </c>
      <c r="AJ454" s="1">
        <v>102</v>
      </c>
      <c r="DR454" s="1">
        <v>82</v>
      </c>
      <c r="DS454" s="1">
        <v>64</v>
      </c>
      <c r="HA454" s="1">
        <v>0</v>
      </c>
      <c r="HB454" s="1">
        <v>0</v>
      </c>
      <c r="HT454" s="1">
        <v>0</v>
      </c>
      <c r="HU454" s="1">
        <v>0</v>
      </c>
      <c r="IP454" s="1">
        <v>98</v>
      </c>
      <c r="IQ454" s="1">
        <v>98</v>
      </c>
      <c r="LX454" s="1">
        <v>76</v>
      </c>
      <c r="LY454" s="1">
        <v>80</v>
      </c>
      <c r="PG454" s="1">
        <v>18</v>
      </c>
      <c r="PH454" s="1">
        <v>20</v>
      </c>
      <c r="SP454" s="1">
        <v>98.4</v>
      </c>
      <c r="SQ454" s="1">
        <v>99.1</v>
      </c>
      <c r="VX454" s="1">
        <v>1</v>
      </c>
      <c r="VY454" s="1">
        <v>1</v>
      </c>
      <c r="WQ454" s="1">
        <v>0</v>
      </c>
      <c r="WR454" s="1">
        <v>0</v>
      </c>
      <c r="ZZ454" s="1">
        <v>154.19999999999999</v>
      </c>
      <c r="AAA454" s="1">
        <v>156.4</v>
      </c>
      <c r="AGS454" s="1">
        <v>1</v>
      </c>
      <c r="AGT454" s="1">
        <v>0</v>
      </c>
      <c r="AGU454" s="1">
        <v>1</v>
      </c>
      <c r="AGV454" s="1">
        <v>0</v>
      </c>
      <c r="AGW454" s="1">
        <v>0</v>
      </c>
      <c r="AGX454" s="1">
        <v>0</v>
      </c>
      <c r="AGY454" s="1">
        <v>0</v>
      </c>
      <c r="AGZ454" s="1">
        <v>2</v>
      </c>
      <c r="AHA454" s="1">
        <v>0</v>
      </c>
      <c r="AHB454" s="1">
        <v>0</v>
      </c>
      <c r="AHC454" s="1">
        <v>1</v>
      </c>
      <c r="AHD454" s="1">
        <v>0</v>
      </c>
      <c r="AHE454" s="1">
        <v>0</v>
      </c>
      <c r="AHF454" s="1">
        <v>0</v>
      </c>
      <c r="AHH454" s="1">
        <v>0</v>
      </c>
      <c r="AHI454" s="1">
        <v>0</v>
      </c>
      <c r="AHK454" s="1">
        <v>0</v>
      </c>
      <c r="AHL454" s="1">
        <v>0</v>
      </c>
      <c r="AHM454" s="1">
        <v>0</v>
      </c>
      <c r="AHN454" s="1">
        <v>0</v>
      </c>
      <c r="AHO454" s="1">
        <v>0</v>
      </c>
      <c r="AHP454" s="1">
        <v>0</v>
      </c>
      <c r="AHQ454" s="1">
        <v>0</v>
      </c>
      <c r="AHR454" s="1">
        <v>0</v>
      </c>
      <c r="AIM454" s="1">
        <v>0</v>
      </c>
      <c r="AIN454" s="1">
        <v>0</v>
      </c>
      <c r="AIO454" s="1">
        <v>0</v>
      </c>
      <c r="AIT454" s="1">
        <v>2</v>
      </c>
      <c r="AIU454" s="1">
        <v>0</v>
      </c>
      <c r="AIV454" s="1">
        <v>0</v>
      </c>
      <c r="AIW454" s="1">
        <v>0</v>
      </c>
      <c r="AIX454" s="1">
        <v>37</v>
      </c>
      <c r="AIY454" s="1">
        <v>38</v>
      </c>
    </row>
    <row r="455" spans="1:951" s="1" customFormat="1">
      <c r="B455" s="1">
        <v>5</v>
      </c>
      <c r="C455" s="1">
        <v>1</v>
      </c>
      <c r="D455" s="1" t="s">
        <v>8289</v>
      </c>
      <c r="O455" s="1">
        <v>0</v>
      </c>
      <c r="Z455" s="1">
        <v>0</v>
      </c>
      <c r="AA455" s="1">
        <v>2</v>
      </c>
      <c r="AB455" s="1" t="s">
        <v>8290</v>
      </c>
      <c r="AC455" s="1">
        <v>5</v>
      </c>
      <c r="AD455" s="1">
        <v>0</v>
      </c>
      <c r="AE455" s="1">
        <v>1</v>
      </c>
      <c r="AF455" s="1">
        <v>0</v>
      </c>
      <c r="AG455" s="1">
        <v>0</v>
      </c>
      <c r="AI455" s="1">
        <v>100</v>
      </c>
      <c r="AJ455" s="1">
        <v>98</v>
      </c>
      <c r="DR455" s="1">
        <v>64</v>
      </c>
      <c r="DS455" s="1">
        <v>78</v>
      </c>
      <c r="HA455" s="1">
        <v>2</v>
      </c>
      <c r="HB455" s="1">
        <v>2</v>
      </c>
      <c r="HT455" s="1">
        <v>0</v>
      </c>
      <c r="HU455" s="1">
        <v>0</v>
      </c>
      <c r="IP455" s="1">
        <v>96</v>
      </c>
      <c r="IQ455" s="1">
        <v>97</v>
      </c>
      <c r="LX455" s="1">
        <v>74</v>
      </c>
      <c r="LY455" s="1">
        <v>78</v>
      </c>
      <c r="PG455" s="1">
        <v>24</v>
      </c>
      <c r="PH455" s="1">
        <v>24</v>
      </c>
      <c r="SP455" s="1">
        <v>98.7</v>
      </c>
      <c r="SQ455" s="1">
        <v>98.6</v>
      </c>
      <c r="VX455" s="1">
        <v>1</v>
      </c>
      <c r="VY455" s="1">
        <v>1</v>
      </c>
      <c r="WQ455" s="1">
        <v>0</v>
      </c>
      <c r="WR455" s="1">
        <v>0</v>
      </c>
      <c r="ZZ455" s="1">
        <v>155.6</v>
      </c>
      <c r="AAA455" s="1">
        <v>155.6</v>
      </c>
      <c r="AAY455" s="1">
        <v>26</v>
      </c>
      <c r="ABA455" s="1">
        <v>25</v>
      </c>
      <c r="ABB455" s="1">
        <v>16.3</v>
      </c>
      <c r="ABD455" s="1">
        <v>15.6</v>
      </c>
      <c r="ABE455" s="1">
        <v>48</v>
      </c>
      <c r="ABG455" s="1">
        <v>46</v>
      </c>
      <c r="ABU455" s="1">
        <v>136</v>
      </c>
      <c r="ABW455" s="1">
        <v>136</v>
      </c>
      <c r="ABX455" s="1">
        <v>4.5</v>
      </c>
      <c r="ABZ455" s="1">
        <v>4.5999999999999996</v>
      </c>
      <c r="ACA455" s="1">
        <v>98</v>
      </c>
      <c r="ACC455" s="1">
        <v>98</v>
      </c>
      <c r="ACD455" s="1">
        <v>1.04</v>
      </c>
      <c r="ACF455" s="1">
        <v>1.0900000000000001</v>
      </c>
      <c r="ACG455" s="1">
        <v>179</v>
      </c>
      <c r="ACI455" s="1">
        <v>94</v>
      </c>
      <c r="ACQ455" s="1">
        <v>49</v>
      </c>
      <c r="ACS455" s="1">
        <v>52</v>
      </c>
      <c r="ACT455" s="1">
        <v>2.7</v>
      </c>
      <c r="ACV455" s="1">
        <v>2.8</v>
      </c>
      <c r="ACW455" s="1">
        <v>16</v>
      </c>
      <c r="ACY455" s="1">
        <v>18</v>
      </c>
      <c r="ADS455" s="1">
        <v>2.7</v>
      </c>
      <c r="AED455" s="1">
        <v>15718</v>
      </c>
      <c r="AGS455" s="1">
        <v>1</v>
      </c>
      <c r="AGT455" s="1">
        <v>0</v>
      </c>
      <c r="AGU455" s="1">
        <v>1</v>
      </c>
      <c r="AGV455" s="1">
        <v>0</v>
      </c>
      <c r="AGW455" s="1">
        <v>0</v>
      </c>
      <c r="AGX455" s="1">
        <v>0</v>
      </c>
      <c r="AGY455" s="1">
        <v>0</v>
      </c>
      <c r="AGZ455" s="1">
        <v>2</v>
      </c>
      <c r="AHA455" s="1">
        <v>0</v>
      </c>
      <c r="AHB455" s="1">
        <v>0</v>
      </c>
      <c r="AHC455" s="1">
        <v>1</v>
      </c>
      <c r="AHD455" s="1">
        <v>0</v>
      </c>
      <c r="AHE455" s="1">
        <v>0</v>
      </c>
      <c r="AHF455" s="1">
        <v>0</v>
      </c>
      <c r="AHH455" s="1">
        <v>0</v>
      </c>
      <c r="AHI455" s="1">
        <v>0</v>
      </c>
      <c r="AHK455" s="1">
        <v>0</v>
      </c>
      <c r="AHL455" s="1">
        <v>0</v>
      </c>
      <c r="AHM455" s="1">
        <v>0</v>
      </c>
      <c r="AHN455" s="1">
        <v>0</v>
      </c>
      <c r="AHO455" s="1">
        <v>0</v>
      </c>
      <c r="AHP455" s="1">
        <v>0</v>
      </c>
      <c r="AHQ455" s="1">
        <v>0</v>
      </c>
      <c r="AHR455" s="1">
        <v>0</v>
      </c>
      <c r="AIM455" s="1">
        <v>0</v>
      </c>
      <c r="AIN455" s="1">
        <v>0</v>
      </c>
      <c r="AIO455" s="1">
        <v>0</v>
      </c>
      <c r="AIT455" s="1">
        <v>0</v>
      </c>
      <c r="AIU455" s="1">
        <v>2</v>
      </c>
      <c r="AIV455" s="1">
        <v>0</v>
      </c>
      <c r="AIW455" s="1">
        <v>0</v>
      </c>
      <c r="AJB455" s="1">
        <v>49</v>
      </c>
      <c r="AJC455" s="1">
        <v>60</v>
      </c>
    </row>
    <row r="456" spans="1:951" s="1" customFormat="1">
      <c r="B456" s="1">
        <v>6</v>
      </c>
      <c r="C456" s="1">
        <v>0</v>
      </c>
      <c r="Z456" s="1">
        <v>0</v>
      </c>
      <c r="AA456" s="1">
        <v>2</v>
      </c>
      <c r="AB456" s="1" t="s">
        <v>8291</v>
      </c>
      <c r="AC456" s="1">
        <v>1</v>
      </c>
      <c r="AD456" s="1">
        <v>0</v>
      </c>
      <c r="AE456" s="1">
        <v>0</v>
      </c>
      <c r="AG456" s="1">
        <v>0</v>
      </c>
      <c r="AI456" s="1">
        <v>108</v>
      </c>
      <c r="AJ456" s="1">
        <v>98</v>
      </c>
      <c r="DR456" s="1">
        <v>80</v>
      </c>
      <c r="DS456" s="1">
        <v>62</v>
      </c>
      <c r="HA456" s="1">
        <v>2</v>
      </c>
      <c r="HB456" s="1">
        <v>2</v>
      </c>
      <c r="HT456" s="1">
        <v>0</v>
      </c>
      <c r="HU456" s="1">
        <v>0</v>
      </c>
      <c r="IP456" s="1">
        <v>97</v>
      </c>
      <c r="IQ456" s="1">
        <v>96</v>
      </c>
      <c r="LX456" s="1">
        <v>82</v>
      </c>
      <c r="LY456" s="1">
        <v>78</v>
      </c>
      <c r="PG456" s="1">
        <v>20</v>
      </c>
      <c r="PH456" s="1">
        <v>24</v>
      </c>
      <c r="SP456" s="1">
        <v>99.1</v>
      </c>
      <c r="SQ456" s="1">
        <v>98.9</v>
      </c>
      <c r="VX456" s="1">
        <v>1</v>
      </c>
      <c r="VY456" s="1">
        <v>1</v>
      </c>
      <c r="WQ456" s="1">
        <v>0</v>
      </c>
      <c r="WR456" s="1">
        <v>0</v>
      </c>
      <c r="ZZ456" s="1">
        <v>148.6</v>
      </c>
      <c r="AAA456" s="1">
        <v>151</v>
      </c>
      <c r="AAY456" s="1">
        <v>27</v>
      </c>
      <c r="AAZ456" s="1">
        <v>28</v>
      </c>
      <c r="ABB456" s="1">
        <v>15.3</v>
      </c>
      <c r="ABC456" s="1">
        <v>15</v>
      </c>
      <c r="ABE456" s="1">
        <v>45</v>
      </c>
      <c r="ABF456" s="1">
        <v>44</v>
      </c>
      <c r="ABU456" s="1">
        <v>136</v>
      </c>
      <c r="ABV456" s="1">
        <v>135</v>
      </c>
      <c r="ABX456" s="1">
        <v>3.7</v>
      </c>
      <c r="ABY456" s="1">
        <v>4</v>
      </c>
      <c r="ACA456" s="1">
        <v>94</v>
      </c>
      <c r="ACB456" s="1">
        <v>98</v>
      </c>
      <c r="ACD456" s="1">
        <v>1.0900000000000001</v>
      </c>
      <c r="ACE456" s="1">
        <v>0.98</v>
      </c>
      <c r="ACG456" s="1">
        <v>175</v>
      </c>
      <c r="ACH456" s="1">
        <v>114</v>
      </c>
      <c r="ACQ456" s="1">
        <v>44</v>
      </c>
      <c r="ACR456" s="1">
        <v>44</v>
      </c>
      <c r="ACT456" s="1">
        <v>2.9</v>
      </c>
      <c r="ACU456" s="1">
        <v>2.9</v>
      </c>
      <c r="ACW456" s="1">
        <v>20</v>
      </c>
      <c r="ACX456" s="1">
        <v>14</v>
      </c>
      <c r="AGS456" s="1">
        <v>1</v>
      </c>
      <c r="AGT456" s="1">
        <v>0</v>
      </c>
      <c r="AGU456" s="1">
        <v>1</v>
      </c>
      <c r="AGV456" s="1">
        <v>0</v>
      </c>
      <c r="AGW456" s="1">
        <v>0</v>
      </c>
      <c r="AGX456" s="1">
        <v>0</v>
      </c>
      <c r="AGY456" s="1">
        <v>0</v>
      </c>
      <c r="AGZ456" s="1">
        <v>2</v>
      </c>
      <c r="AHA456" s="1">
        <v>0</v>
      </c>
      <c r="AHB456" s="1">
        <v>0</v>
      </c>
      <c r="AHC456" s="1">
        <v>1</v>
      </c>
      <c r="AHD456" s="1">
        <v>0</v>
      </c>
      <c r="AHE456" s="1">
        <v>0</v>
      </c>
      <c r="AHF456" s="1">
        <v>0</v>
      </c>
      <c r="AHH456" s="1">
        <v>0</v>
      </c>
      <c r="AHI456" s="1">
        <v>0</v>
      </c>
      <c r="AHK456" s="1">
        <v>0</v>
      </c>
      <c r="AHL456" s="1">
        <v>0</v>
      </c>
      <c r="AHM456" s="1">
        <v>0</v>
      </c>
      <c r="AHN456" s="1">
        <v>0</v>
      </c>
      <c r="AHO456" s="1">
        <v>0</v>
      </c>
      <c r="AHP456" s="1">
        <v>0</v>
      </c>
      <c r="AHQ456" s="1">
        <v>0</v>
      </c>
      <c r="AHR456" s="1">
        <v>0</v>
      </c>
      <c r="AIM456" s="1">
        <v>0</v>
      </c>
      <c r="AIN456" s="1">
        <v>0</v>
      </c>
      <c r="AIO456" s="1">
        <v>0</v>
      </c>
      <c r="AIT456" s="1">
        <v>0</v>
      </c>
      <c r="AIU456" s="1">
        <v>2</v>
      </c>
      <c r="AIV456" s="1">
        <v>0</v>
      </c>
      <c r="AIW456" s="1">
        <v>0</v>
      </c>
      <c r="AJB456" s="1">
        <v>55</v>
      </c>
      <c r="AJC456" s="1">
        <v>69</v>
      </c>
    </row>
    <row r="457" spans="1:951" s="1" customFormat="1">
      <c r="B457" s="1">
        <v>7</v>
      </c>
      <c r="C457" s="1">
        <v>0</v>
      </c>
      <c r="Z457" s="1">
        <v>0</v>
      </c>
      <c r="AA457" s="1">
        <v>2</v>
      </c>
      <c r="AB457" s="1" t="s">
        <v>8292</v>
      </c>
      <c r="AC457" s="1">
        <v>3</v>
      </c>
      <c r="AD457" s="1">
        <v>0</v>
      </c>
      <c r="AE457" s="1">
        <v>3</v>
      </c>
      <c r="AF457" s="1">
        <v>0</v>
      </c>
      <c r="AG457" s="1">
        <v>0</v>
      </c>
      <c r="AI457" s="1">
        <v>108</v>
      </c>
      <c r="AJ457" s="1">
        <v>100</v>
      </c>
      <c r="DR457" s="1">
        <v>80</v>
      </c>
      <c r="DS457" s="1">
        <v>86</v>
      </c>
      <c r="HA457" s="1">
        <v>2</v>
      </c>
      <c r="HB457" s="1">
        <v>2</v>
      </c>
      <c r="HT457" s="1">
        <v>0</v>
      </c>
      <c r="HU457" s="1">
        <v>0</v>
      </c>
      <c r="IP457" s="1">
        <v>98</v>
      </c>
      <c r="IQ457" s="1">
        <v>99</v>
      </c>
      <c r="LX457" s="1">
        <v>72</v>
      </c>
      <c r="LY457" s="1">
        <v>74</v>
      </c>
      <c r="PG457" s="1">
        <v>18</v>
      </c>
      <c r="PH457" s="1">
        <v>22</v>
      </c>
      <c r="SP457" s="1">
        <v>98.4</v>
      </c>
      <c r="SQ457" s="1">
        <v>98.4</v>
      </c>
      <c r="VX457" s="1">
        <v>1</v>
      </c>
      <c r="VY457" s="1">
        <v>1</v>
      </c>
      <c r="WQ457" s="1">
        <v>0</v>
      </c>
      <c r="WR457" s="1">
        <v>0</v>
      </c>
      <c r="ZZ457" s="1">
        <v>147.80000000000001</v>
      </c>
      <c r="AAA457" s="1">
        <v>146.6</v>
      </c>
      <c r="AAY457" s="1">
        <v>30</v>
      </c>
      <c r="AAZ457" s="1">
        <v>31</v>
      </c>
      <c r="ABB457" s="1">
        <v>15</v>
      </c>
      <c r="ABC457" s="1">
        <v>17</v>
      </c>
      <c r="ABE457" s="1">
        <v>44</v>
      </c>
      <c r="ABF457" s="1">
        <v>50</v>
      </c>
      <c r="ABU457" s="1">
        <v>138</v>
      </c>
      <c r="ABV457" s="1">
        <v>136</v>
      </c>
      <c r="ABX457" s="1">
        <v>3.2</v>
      </c>
      <c r="ABY457" s="1">
        <v>3.6</v>
      </c>
      <c r="ACA457" s="1">
        <v>93</v>
      </c>
      <c r="ACB457" s="1">
        <v>96</v>
      </c>
      <c r="ACD457" s="1">
        <v>1.03</v>
      </c>
      <c r="ACE457" s="1">
        <v>0.91</v>
      </c>
      <c r="ACG457" s="1">
        <v>170</v>
      </c>
      <c r="ACH457" s="1">
        <v>105</v>
      </c>
      <c r="ACQ457" s="1">
        <v>45</v>
      </c>
      <c r="ACR457" s="1">
        <v>47</v>
      </c>
      <c r="ACT457" s="1">
        <v>2.7</v>
      </c>
      <c r="ACU457" s="1">
        <v>2.8</v>
      </c>
      <c r="ACW457" s="1">
        <v>20</v>
      </c>
      <c r="ACX457" s="1">
        <v>13</v>
      </c>
      <c r="AGS457" s="1">
        <v>1</v>
      </c>
      <c r="AGT457" s="1">
        <v>0</v>
      </c>
      <c r="AGU457" s="1">
        <v>1</v>
      </c>
      <c r="AGV457" s="1">
        <v>0</v>
      </c>
      <c r="AGW457" s="1">
        <v>0</v>
      </c>
      <c r="AGX457" s="1">
        <v>0</v>
      </c>
      <c r="AGY457" s="1">
        <v>0</v>
      </c>
      <c r="AGZ457" s="1">
        <v>2</v>
      </c>
      <c r="AHA457" s="1">
        <v>0</v>
      </c>
      <c r="AHB457" s="1">
        <v>0</v>
      </c>
      <c r="AHC457" s="1">
        <v>1</v>
      </c>
      <c r="AHD457" s="1">
        <v>0</v>
      </c>
      <c r="AHE457" s="1">
        <v>0</v>
      </c>
      <c r="AHF457" s="1">
        <v>0</v>
      </c>
      <c r="AHH457" s="1">
        <v>0</v>
      </c>
      <c r="AHI457" s="1">
        <v>0</v>
      </c>
      <c r="AHK457" s="1">
        <v>0</v>
      </c>
      <c r="AHL457" s="1">
        <v>0</v>
      </c>
      <c r="AHM457" s="1">
        <v>0</v>
      </c>
      <c r="AHN457" s="1">
        <v>0</v>
      </c>
      <c r="AHO457" s="1">
        <v>0</v>
      </c>
      <c r="AHP457" s="1">
        <v>0</v>
      </c>
      <c r="AHQ457" s="1">
        <v>0</v>
      </c>
      <c r="AHR457" s="1">
        <v>0</v>
      </c>
      <c r="AIM457" s="1">
        <v>0</v>
      </c>
      <c r="AIN457" s="1">
        <v>0</v>
      </c>
      <c r="AIO457" s="1">
        <v>0</v>
      </c>
      <c r="AIT457" s="1">
        <v>1</v>
      </c>
      <c r="AIU457" s="1">
        <v>1</v>
      </c>
      <c r="AIV457" s="1">
        <v>0</v>
      </c>
      <c r="AIW457" s="1">
        <v>0</v>
      </c>
      <c r="AIX457" s="1">
        <v>43</v>
      </c>
      <c r="AJB457" s="1">
        <v>45</v>
      </c>
    </row>
    <row r="458" spans="1:951" s="1" customFormat="1">
      <c r="B458" s="1">
        <v>8</v>
      </c>
      <c r="C458" s="1">
        <v>0</v>
      </c>
      <c r="Z458" s="1">
        <v>0</v>
      </c>
      <c r="AA458" s="1">
        <v>2</v>
      </c>
      <c r="AB458" s="1" t="s">
        <v>8293</v>
      </c>
      <c r="AC458" s="1">
        <v>1</v>
      </c>
      <c r="AD458" s="1">
        <v>0</v>
      </c>
      <c r="AE458" s="1">
        <v>6</v>
      </c>
      <c r="AF458" s="1">
        <v>0</v>
      </c>
      <c r="AG458" s="1">
        <v>0</v>
      </c>
      <c r="AI458" s="1">
        <v>108</v>
      </c>
      <c r="AJ458" s="1">
        <v>98</v>
      </c>
      <c r="DR458" s="1">
        <v>70</v>
      </c>
      <c r="DS458" s="1">
        <v>60</v>
      </c>
      <c r="HA458" s="1">
        <v>0</v>
      </c>
      <c r="HB458" s="1">
        <v>2</v>
      </c>
      <c r="HT458" s="1">
        <v>0</v>
      </c>
      <c r="HU458" s="1">
        <v>0</v>
      </c>
      <c r="IP458" s="1">
        <v>100</v>
      </c>
      <c r="IQ458" s="1">
        <v>99</v>
      </c>
      <c r="LX458" s="1">
        <v>73</v>
      </c>
      <c r="LY458" s="1">
        <v>78</v>
      </c>
      <c r="PG458" s="1">
        <v>16</v>
      </c>
      <c r="PH458" s="1">
        <v>20</v>
      </c>
      <c r="SP458" s="1">
        <v>97.3</v>
      </c>
      <c r="SQ458" s="1">
        <v>99</v>
      </c>
      <c r="VX458" s="1">
        <v>1</v>
      </c>
      <c r="VY458" s="1">
        <v>1</v>
      </c>
      <c r="WQ458" s="1">
        <v>0</v>
      </c>
      <c r="WR458" s="1">
        <v>0</v>
      </c>
      <c r="ZZ458" s="1">
        <v>145.19999999999999</v>
      </c>
      <c r="AAA458" s="1">
        <v>146</v>
      </c>
      <c r="AAY458" s="1">
        <v>34</v>
      </c>
      <c r="AAZ458" s="1">
        <v>29</v>
      </c>
      <c r="ABB458" s="1">
        <v>16.7</v>
      </c>
      <c r="ABC458" s="1">
        <v>17</v>
      </c>
      <c r="ABE458" s="1">
        <v>49</v>
      </c>
      <c r="ABF458" s="1">
        <v>50</v>
      </c>
      <c r="ABU458" s="1">
        <v>138</v>
      </c>
      <c r="ABV458" s="1">
        <v>137</v>
      </c>
      <c r="ABX458" s="1">
        <v>3.3</v>
      </c>
      <c r="ABY458" s="1">
        <v>3.8</v>
      </c>
      <c r="ACA458" s="1">
        <v>92</v>
      </c>
      <c r="ACB458" s="1">
        <v>96</v>
      </c>
      <c r="ACD458" s="1">
        <v>1.07</v>
      </c>
      <c r="ACE458" s="1">
        <v>0.99</v>
      </c>
      <c r="ACG458" s="1">
        <v>186</v>
      </c>
      <c r="ACH458" s="1">
        <v>87</v>
      </c>
      <c r="ACQ458" s="1">
        <v>48</v>
      </c>
      <c r="ACR458" s="1">
        <v>45</v>
      </c>
      <c r="ACT458" s="1">
        <v>2.8</v>
      </c>
      <c r="ACU458" s="1">
        <v>2.8</v>
      </c>
      <c r="ACW458" s="1">
        <v>17</v>
      </c>
      <c r="ACX458" s="1">
        <v>17</v>
      </c>
      <c r="AGS458" s="1">
        <v>1</v>
      </c>
      <c r="AGT458" s="1">
        <v>0</v>
      </c>
      <c r="AGU458" s="1">
        <v>1</v>
      </c>
      <c r="AGV458" s="1">
        <v>0</v>
      </c>
      <c r="AGW458" s="1">
        <v>0</v>
      </c>
      <c r="AGX458" s="1">
        <v>0</v>
      </c>
      <c r="AGY458" s="1">
        <v>0</v>
      </c>
      <c r="AGZ458" s="1">
        <v>2</v>
      </c>
      <c r="AHA458" s="1">
        <v>0</v>
      </c>
      <c r="AHB458" s="1">
        <v>0</v>
      </c>
      <c r="AHC458" s="1">
        <v>1</v>
      </c>
      <c r="AHD458" s="1">
        <v>0</v>
      </c>
      <c r="AHE458" s="1">
        <v>0</v>
      </c>
      <c r="AHF458" s="1">
        <v>0</v>
      </c>
      <c r="AHH458" s="1">
        <v>0</v>
      </c>
      <c r="AHI458" s="1">
        <v>0</v>
      </c>
      <c r="AHK458" s="1">
        <v>0</v>
      </c>
      <c r="AHL458" s="1">
        <v>0</v>
      </c>
      <c r="AHM458" s="1">
        <v>0</v>
      </c>
      <c r="AHN458" s="1">
        <v>0</v>
      </c>
      <c r="AHO458" s="1">
        <v>0</v>
      </c>
      <c r="AHP458" s="1">
        <v>0</v>
      </c>
      <c r="AHQ458" s="1">
        <v>0</v>
      </c>
      <c r="AHR458" s="1">
        <v>0</v>
      </c>
      <c r="AIM458" s="1">
        <v>0</v>
      </c>
      <c r="AIN458" s="1">
        <v>0</v>
      </c>
      <c r="AIO458" s="1">
        <v>0</v>
      </c>
      <c r="AIT458" s="1">
        <v>1</v>
      </c>
      <c r="AIU458" s="1">
        <v>1</v>
      </c>
      <c r="AIV458" s="1">
        <v>0</v>
      </c>
      <c r="AIW458" s="1">
        <v>0</v>
      </c>
      <c r="AIX458" s="1">
        <v>51</v>
      </c>
      <c r="AJB458" s="1">
        <v>60</v>
      </c>
    </row>
    <row r="459" spans="1:951" s="1" customFormat="1">
      <c r="B459" s="1">
        <v>9</v>
      </c>
      <c r="C459" s="1">
        <v>0</v>
      </c>
      <c r="Z459" s="1">
        <v>0</v>
      </c>
      <c r="AA459" s="1">
        <v>2</v>
      </c>
      <c r="AB459" s="1" t="s">
        <v>8294</v>
      </c>
      <c r="AC459" s="1">
        <v>0</v>
      </c>
      <c r="AE459" s="1">
        <v>0</v>
      </c>
      <c r="AG459" s="1">
        <v>0</v>
      </c>
      <c r="AI459" s="1">
        <v>106</v>
      </c>
      <c r="AJ459" s="1">
        <v>104</v>
      </c>
      <c r="DR459" s="1">
        <v>74</v>
      </c>
      <c r="DS459" s="1">
        <v>66</v>
      </c>
      <c r="HA459" s="1">
        <v>2</v>
      </c>
      <c r="HB459" s="1">
        <v>2</v>
      </c>
      <c r="HT459" s="1">
        <v>0</v>
      </c>
      <c r="HU459" s="1">
        <v>0</v>
      </c>
      <c r="IP459" s="1">
        <v>99</v>
      </c>
      <c r="IQ459" s="1">
        <v>99</v>
      </c>
      <c r="LX459" s="1">
        <v>73</v>
      </c>
      <c r="LY459" s="1">
        <v>80</v>
      </c>
      <c r="PG459" s="1">
        <v>16</v>
      </c>
      <c r="PH459" s="1">
        <v>18</v>
      </c>
      <c r="SP459" s="1">
        <v>98.6</v>
      </c>
      <c r="SQ459" s="1">
        <v>99</v>
      </c>
      <c r="VX459" s="1">
        <v>1</v>
      </c>
      <c r="VY459" s="1">
        <v>1</v>
      </c>
      <c r="WQ459" s="1">
        <v>0</v>
      </c>
      <c r="WR459" s="1">
        <v>0</v>
      </c>
      <c r="ZZ459" s="1">
        <v>145.80000000000001</v>
      </c>
      <c r="AAA459" s="1">
        <v>145.80000000000001</v>
      </c>
      <c r="AAY459" s="1">
        <v>32</v>
      </c>
      <c r="AAZ459" s="1">
        <v>29</v>
      </c>
      <c r="ABB459" s="1">
        <v>15.6</v>
      </c>
      <c r="ABC459" s="1">
        <v>17</v>
      </c>
      <c r="ABE459" s="1">
        <v>46</v>
      </c>
      <c r="ABF459" s="1">
        <v>50</v>
      </c>
      <c r="ABU459" s="1">
        <v>136</v>
      </c>
      <c r="ABV459" s="1">
        <v>135</v>
      </c>
      <c r="ABX459" s="1">
        <v>3.7</v>
      </c>
      <c r="ABY459" s="1">
        <v>3.8</v>
      </c>
      <c r="ACA459" s="1">
        <v>91</v>
      </c>
      <c r="ACB459" s="1">
        <v>95</v>
      </c>
      <c r="ACD459" s="1">
        <v>1.04</v>
      </c>
      <c r="ACE459" s="1">
        <v>1.02</v>
      </c>
      <c r="ACG459" s="1">
        <v>217</v>
      </c>
      <c r="ACH459" s="1">
        <v>90</v>
      </c>
      <c r="ACQ459" s="1">
        <v>47</v>
      </c>
      <c r="ACR459" s="1">
        <v>44</v>
      </c>
      <c r="ACT459" s="1">
        <v>2.7</v>
      </c>
      <c r="ACU459" s="1">
        <v>2.6</v>
      </c>
      <c r="ACW459" s="1">
        <v>17</v>
      </c>
      <c r="ACX459" s="1">
        <v>16</v>
      </c>
      <c r="AGS459" s="1">
        <v>1</v>
      </c>
      <c r="AGT459" s="1">
        <v>0</v>
      </c>
      <c r="AGU459" s="1">
        <v>1</v>
      </c>
      <c r="AGV459" s="1">
        <v>0</v>
      </c>
      <c r="AGW459" s="1">
        <v>0</v>
      </c>
      <c r="AGX459" s="1">
        <v>0</v>
      </c>
      <c r="AGY459" s="1">
        <v>0</v>
      </c>
      <c r="AGZ459" s="1">
        <v>2</v>
      </c>
      <c r="AHA459" s="1">
        <v>0</v>
      </c>
      <c r="AHB459" s="1">
        <v>0</v>
      </c>
      <c r="AHC459" s="1">
        <v>1</v>
      </c>
      <c r="AHD459" s="1">
        <v>0</v>
      </c>
      <c r="AHE459" s="1">
        <v>0</v>
      </c>
      <c r="AHF459" s="1">
        <v>0</v>
      </c>
      <c r="AHH459" s="1">
        <v>0</v>
      </c>
      <c r="AHI459" s="1">
        <v>0</v>
      </c>
      <c r="AHK459" s="1">
        <v>0</v>
      </c>
      <c r="AHL459" s="1">
        <v>0</v>
      </c>
      <c r="AHM459" s="1">
        <v>0</v>
      </c>
      <c r="AHN459" s="1">
        <v>0</v>
      </c>
      <c r="AHO459" s="1">
        <v>0</v>
      </c>
      <c r="AHP459" s="1">
        <v>0</v>
      </c>
      <c r="AHQ459" s="1">
        <v>0</v>
      </c>
      <c r="AHR459" s="1">
        <v>0</v>
      </c>
      <c r="AIM459" s="1">
        <v>0</v>
      </c>
      <c r="AIN459" s="1">
        <v>0</v>
      </c>
      <c r="AIO459" s="1">
        <v>0</v>
      </c>
      <c r="AIT459" s="1">
        <v>1</v>
      </c>
      <c r="AIU459" s="1">
        <v>1</v>
      </c>
      <c r="AIV459" s="1">
        <v>0</v>
      </c>
      <c r="AIW459" s="1">
        <v>0</v>
      </c>
      <c r="AIX459" s="1">
        <v>46</v>
      </c>
      <c r="AJB459" s="1">
        <v>50</v>
      </c>
    </row>
    <row r="460" spans="1:951" s="1" customFormat="1">
      <c r="B460" s="1">
        <v>10</v>
      </c>
      <c r="C460" s="1">
        <v>0</v>
      </c>
      <c r="Z460" s="1">
        <v>0</v>
      </c>
      <c r="AA460" s="1">
        <v>1</v>
      </c>
      <c r="AB460" s="1" t="s">
        <v>8295</v>
      </c>
      <c r="AC460" s="1">
        <v>0</v>
      </c>
      <c r="AE460" s="1">
        <v>3</v>
      </c>
      <c r="AF460" s="1">
        <v>0</v>
      </c>
      <c r="AG460" s="1">
        <v>0</v>
      </c>
      <c r="AI460" s="1">
        <v>110</v>
      </c>
      <c r="AJ460" s="1">
        <v>94</v>
      </c>
      <c r="DR460" s="1">
        <v>84</v>
      </c>
      <c r="DS460" s="1">
        <v>70</v>
      </c>
      <c r="HA460" s="1">
        <v>2</v>
      </c>
      <c r="HB460" s="1">
        <v>0</v>
      </c>
      <c r="HT460" s="1">
        <v>0</v>
      </c>
      <c r="HU460" s="1">
        <v>0</v>
      </c>
      <c r="IP460" s="1">
        <v>99</v>
      </c>
      <c r="IQ460" s="1">
        <v>98</v>
      </c>
      <c r="LX460" s="1">
        <v>74</v>
      </c>
      <c r="LY460" s="1">
        <v>74</v>
      </c>
      <c r="PG460" s="1">
        <v>18</v>
      </c>
      <c r="PH460" s="1">
        <v>16</v>
      </c>
      <c r="SP460" s="1">
        <v>96.9</v>
      </c>
      <c r="SQ460" s="1">
        <v>96.4</v>
      </c>
      <c r="VX460" s="1">
        <v>1</v>
      </c>
      <c r="VY460" s="1">
        <v>1</v>
      </c>
      <c r="WQ460" s="1">
        <v>0</v>
      </c>
      <c r="WR460" s="1">
        <v>0</v>
      </c>
      <c r="ZZ460" s="1">
        <v>147.19999999999999</v>
      </c>
      <c r="AAA460" s="1">
        <v>147.4</v>
      </c>
      <c r="AAY460" s="1">
        <v>31</v>
      </c>
      <c r="AAZ460" s="1">
        <v>32</v>
      </c>
      <c r="ABB460" s="1">
        <v>16</v>
      </c>
      <c r="ABC460" s="1">
        <v>16</v>
      </c>
      <c r="ABE460" s="1">
        <v>47</v>
      </c>
      <c r="ABF460" s="1">
        <v>47</v>
      </c>
      <c r="ABU460" s="1">
        <v>136</v>
      </c>
      <c r="ABV460" s="1">
        <v>135</v>
      </c>
      <c r="ABX460" s="1">
        <v>3.6</v>
      </c>
      <c r="ABY460" s="1">
        <v>4.2</v>
      </c>
      <c r="ACA460" s="1">
        <v>93</v>
      </c>
      <c r="ACB460" s="1">
        <v>92</v>
      </c>
      <c r="ACD460" s="1">
        <v>1.07</v>
      </c>
      <c r="ACE460" s="1">
        <v>1.1100000000000001</v>
      </c>
      <c r="ACG460" s="1">
        <v>184</v>
      </c>
      <c r="ACH460" s="1">
        <v>114</v>
      </c>
      <c r="ACQ460" s="1">
        <v>43</v>
      </c>
      <c r="ACR460" s="1">
        <v>45</v>
      </c>
      <c r="ACT460" s="1">
        <v>2.7</v>
      </c>
      <c r="ACU460" s="1">
        <v>2.7</v>
      </c>
      <c r="ACW460" s="1">
        <v>17</v>
      </c>
      <c r="ACX460" s="1">
        <v>17</v>
      </c>
      <c r="AGS460" s="1">
        <v>1</v>
      </c>
      <c r="AGT460" s="1">
        <v>0</v>
      </c>
      <c r="AGU460" s="1">
        <v>1</v>
      </c>
      <c r="AGV460" s="1">
        <v>0</v>
      </c>
      <c r="AGW460" s="1">
        <v>0</v>
      </c>
      <c r="AGX460" s="1">
        <v>0</v>
      </c>
      <c r="AGY460" s="1">
        <v>0</v>
      </c>
      <c r="AGZ460" s="1">
        <v>2</v>
      </c>
      <c r="AHA460" s="1">
        <v>0</v>
      </c>
      <c r="AHB460" s="1">
        <v>0</v>
      </c>
      <c r="AHC460" s="1">
        <v>1</v>
      </c>
      <c r="AHD460" s="1">
        <v>0</v>
      </c>
      <c r="AHE460" s="1">
        <v>0</v>
      </c>
      <c r="AHF460" s="1">
        <v>0</v>
      </c>
      <c r="AHH460" s="1">
        <v>0</v>
      </c>
      <c r="AHI460" s="1">
        <v>0</v>
      </c>
      <c r="AHK460" s="1">
        <v>0</v>
      </c>
      <c r="AHL460" s="1">
        <v>0</v>
      </c>
      <c r="AHM460" s="1">
        <v>0</v>
      </c>
      <c r="AHN460" s="1">
        <v>0</v>
      </c>
      <c r="AHO460" s="1">
        <v>0</v>
      </c>
      <c r="AHP460" s="1">
        <v>0</v>
      </c>
      <c r="AHQ460" s="1">
        <v>0</v>
      </c>
      <c r="AHR460" s="1">
        <v>0</v>
      </c>
      <c r="AIM460" s="1">
        <v>0</v>
      </c>
      <c r="AIN460" s="1">
        <v>0</v>
      </c>
      <c r="AIO460" s="1">
        <v>0</v>
      </c>
      <c r="AIT460" s="1">
        <v>2</v>
      </c>
      <c r="AIU460" s="1">
        <v>0</v>
      </c>
      <c r="AIV460" s="1">
        <v>0</v>
      </c>
      <c r="AIW460" s="1">
        <v>0</v>
      </c>
      <c r="AIX460" s="1">
        <v>33</v>
      </c>
      <c r="AIY460" s="1">
        <v>46</v>
      </c>
    </row>
    <row r="461" spans="1:951" s="1" customFormat="1">
      <c r="B461" s="1">
        <v>11</v>
      </c>
      <c r="C461" s="1">
        <v>0</v>
      </c>
      <c r="Z461" s="1">
        <v>0</v>
      </c>
      <c r="AA461" s="1">
        <v>1</v>
      </c>
      <c r="AB461" s="1" t="s">
        <v>8296</v>
      </c>
      <c r="AC461" s="1">
        <v>0</v>
      </c>
      <c r="AE461" s="1">
        <v>1</v>
      </c>
      <c r="AF461" s="1">
        <v>0</v>
      </c>
      <c r="AG461" s="1">
        <v>0</v>
      </c>
      <c r="AI461" s="1">
        <v>104</v>
      </c>
      <c r="AJ461" s="1">
        <v>100</v>
      </c>
      <c r="DR461" s="1">
        <v>60</v>
      </c>
      <c r="DS461" s="1">
        <v>70</v>
      </c>
      <c r="HA461" s="1">
        <v>2</v>
      </c>
      <c r="HB461" s="1">
        <v>0</v>
      </c>
      <c r="HT461" s="1">
        <v>0</v>
      </c>
      <c r="HU461" s="1">
        <v>0</v>
      </c>
      <c r="IP461" s="1">
        <v>100</v>
      </c>
      <c r="IQ461" s="1">
        <v>99</v>
      </c>
      <c r="LX461" s="1">
        <v>72</v>
      </c>
      <c r="LY461" s="1">
        <v>82</v>
      </c>
      <c r="PG461" s="1">
        <v>16</v>
      </c>
      <c r="PH461" s="1">
        <v>18</v>
      </c>
      <c r="SP461" s="1">
        <v>96.8</v>
      </c>
      <c r="SQ461" s="1">
        <v>96.9</v>
      </c>
      <c r="VX461" s="1">
        <v>1</v>
      </c>
      <c r="VY461" s="1">
        <v>1</v>
      </c>
      <c r="WQ461" s="1">
        <v>0</v>
      </c>
      <c r="WR461" s="1">
        <v>0</v>
      </c>
      <c r="ZZ461" s="1">
        <v>148.6</v>
      </c>
      <c r="AAA461" s="1">
        <v>149.80000000000001</v>
      </c>
      <c r="AAY461" s="1">
        <v>32</v>
      </c>
      <c r="ABB461" s="1">
        <v>16.3</v>
      </c>
      <c r="ABE461" s="1">
        <v>48</v>
      </c>
      <c r="ABU461" s="1">
        <v>136</v>
      </c>
      <c r="ABX461" s="1">
        <v>4.0999999999999996</v>
      </c>
      <c r="ACA461" s="1">
        <v>92</v>
      </c>
      <c r="ACD461" s="1">
        <v>1.1200000000000001</v>
      </c>
      <c r="ACG461" s="1">
        <v>186</v>
      </c>
      <c r="ACQ461" s="1">
        <v>48</v>
      </c>
      <c r="ACT461" s="1">
        <v>2.9</v>
      </c>
      <c r="ACW461" s="1">
        <v>18</v>
      </c>
      <c r="AGS461" s="1">
        <v>1</v>
      </c>
      <c r="AGT461" s="1">
        <v>0</v>
      </c>
      <c r="AGU461" s="1">
        <v>1</v>
      </c>
      <c r="AGV461" s="1">
        <v>0</v>
      </c>
      <c r="AGW461" s="1">
        <v>0</v>
      </c>
      <c r="AGX461" s="1">
        <v>0</v>
      </c>
      <c r="AGY461" s="1">
        <v>0</v>
      </c>
      <c r="AGZ461" s="1">
        <v>1</v>
      </c>
      <c r="AHA461" s="1">
        <v>0</v>
      </c>
      <c r="AHB461" s="1">
        <v>0</v>
      </c>
      <c r="AHC461" s="1">
        <v>1</v>
      </c>
      <c r="AHD461" s="1">
        <v>0</v>
      </c>
      <c r="AHE461" s="1">
        <v>0</v>
      </c>
      <c r="AHF461" s="1">
        <v>0</v>
      </c>
      <c r="AHH461" s="1">
        <v>0</v>
      </c>
      <c r="AHI461" s="1">
        <v>0</v>
      </c>
      <c r="AHK461" s="1">
        <v>0</v>
      </c>
      <c r="AHL461" s="1">
        <v>0</v>
      </c>
      <c r="AHM461" s="1">
        <v>0</v>
      </c>
      <c r="AHN461" s="1">
        <v>0</v>
      </c>
      <c r="AHO461" s="1">
        <v>0</v>
      </c>
      <c r="AHP461" s="1">
        <v>0</v>
      </c>
      <c r="AHQ461" s="1">
        <v>0</v>
      </c>
      <c r="AHR461" s="1">
        <v>0</v>
      </c>
      <c r="AIM461" s="1">
        <v>0</v>
      </c>
      <c r="AIN461" s="1">
        <v>0</v>
      </c>
      <c r="AIO461" s="1">
        <v>0</v>
      </c>
      <c r="AIT461" s="1">
        <v>2</v>
      </c>
      <c r="AIU461" s="1">
        <v>0</v>
      </c>
      <c r="AIV461" s="1">
        <v>0</v>
      </c>
      <c r="AIW461" s="1">
        <v>0</v>
      </c>
      <c r="AIX461" s="1">
        <v>31</v>
      </c>
      <c r="AIY461" s="1">
        <v>18</v>
      </c>
    </row>
    <row r="462" spans="1:951" s="1" customFormat="1">
      <c r="B462" s="1">
        <v>12</v>
      </c>
      <c r="C462" s="1">
        <v>0</v>
      </c>
      <c r="Z462" s="1">
        <v>0</v>
      </c>
      <c r="AA462" s="1">
        <v>2</v>
      </c>
      <c r="AB462" s="1" t="s">
        <v>8297</v>
      </c>
      <c r="AC462" s="1">
        <v>0</v>
      </c>
      <c r="AE462" s="1">
        <v>0</v>
      </c>
      <c r="AG462" s="1">
        <v>0</v>
      </c>
      <c r="AI462" s="1">
        <v>108</v>
      </c>
      <c r="AJ462" s="1">
        <v>98</v>
      </c>
      <c r="DR462" s="1">
        <v>72</v>
      </c>
      <c r="DS462" s="1">
        <v>80</v>
      </c>
      <c r="HA462" s="1">
        <v>0</v>
      </c>
      <c r="HB462" s="1">
        <v>0</v>
      </c>
      <c r="HT462" s="1">
        <v>0</v>
      </c>
      <c r="HU462" s="1">
        <v>0</v>
      </c>
      <c r="IP462" s="1">
        <v>98</v>
      </c>
      <c r="IQ462" s="1">
        <v>99</v>
      </c>
      <c r="LX462" s="1">
        <v>74</v>
      </c>
      <c r="LY462" s="1">
        <v>76</v>
      </c>
      <c r="PG462" s="1">
        <v>18</v>
      </c>
      <c r="PH462" s="1">
        <v>16</v>
      </c>
      <c r="SP462" s="1">
        <v>98</v>
      </c>
      <c r="SQ462" s="1">
        <v>98</v>
      </c>
      <c r="VX462" s="1">
        <v>1</v>
      </c>
      <c r="VY462" s="1">
        <v>1</v>
      </c>
      <c r="WQ462" s="1">
        <v>0</v>
      </c>
      <c r="WR462" s="1">
        <v>0</v>
      </c>
      <c r="ZZ462" s="1">
        <v>146.6</v>
      </c>
      <c r="AAA462" s="1">
        <v>147.4</v>
      </c>
      <c r="AAY462" s="1">
        <v>29</v>
      </c>
      <c r="ABB462" s="1">
        <v>16.3</v>
      </c>
      <c r="ABE462" s="1">
        <v>48</v>
      </c>
      <c r="ABU462" s="1">
        <v>133</v>
      </c>
      <c r="ABX462" s="1">
        <v>3.2</v>
      </c>
      <c r="ACA462" s="1">
        <v>90</v>
      </c>
      <c r="ACD462" s="1">
        <v>0.97</v>
      </c>
      <c r="ACG462" s="1">
        <v>209</v>
      </c>
      <c r="ACQ462" s="1">
        <v>48</v>
      </c>
      <c r="ACT462" s="1">
        <v>2.8</v>
      </c>
      <c r="ACW462" s="1">
        <v>18</v>
      </c>
      <c r="AGS462" s="1">
        <v>0</v>
      </c>
      <c r="AGT462" s="1">
        <v>0</v>
      </c>
      <c r="AGU462" s="1">
        <v>0</v>
      </c>
      <c r="AGV462" s="1">
        <v>0</v>
      </c>
      <c r="AGW462" s="1">
        <v>0</v>
      </c>
      <c r="AGX462" s="1">
        <v>0</v>
      </c>
      <c r="AGY462" s="1">
        <v>0</v>
      </c>
      <c r="AGZ462" s="1">
        <v>1</v>
      </c>
      <c r="AHA462" s="1">
        <v>0</v>
      </c>
      <c r="AHB462" s="1">
        <v>0</v>
      </c>
      <c r="AHC462" s="1">
        <v>1</v>
      </c>
      <c r="AHD462" s="1">
        <v>0</v>
      </c>
      <c r="AHE462" s="1">
        <v>0</v>
      </c>
      <c r="AHF462" s="1">
        <v>0</v>
      </c>
      <c r="AHH462" s="1">
        <v>0</v>
      </c>
      <c r="AHI462" s="1">
        <v>0</v>
      </c>
      <c r="AHK462" s="1">
        <v>0</v>
      </c>
      <c r="AHL462" s="1">
        <v>0</v>
      </c>
      <c r="AHM462" s="1">
        <v>0</v>
      </c>
      <c r="AHN462" s="1">
        <v>0</v>
      </c>
      <c r="AHO462" s="1">
        <v>0</v>
      </c>
      <c r="AHP462" s="1">
        <v>0</v>
      </c>
      <c r="AHQ462" s="1">
        <v>0</v>
      </c>
      <c r="AHR462" s="1">
        <v>0</v>
      </c>
      <c r="AIM462" s="1">
        <v>0</v>
      </c>
      <c r="AIN462" s="1">
        <v>0</v>
      </c>
      <c r="AIO462" s="1">
        <v>0</v>
      </c>
      <c r="AIT462" s="1">
        <v>2</v>
      </c>
      <c r="AIU462" s="1">
        <v>0</v>
      </c>
      <c r="AIV462" s="1">
        <v>0</v>
      </c>
      <c r="AIW462" s="1">
        <v>0</v>
      </c>
      <c r="AIX462" s="1">
        <v>29</v>
      </c>
      <c r="AIY462" s="1">
        <v>30</v>
      </c>
    </row>
    <row r="463" spans="1:951" s="1" customFormat="1">
      <c r="B463" s="1">
        <v>13</v>
      </c>
      <c r="C463" s="1">
        <v>0</v>
      </c>
      <c r="Z463" s="1">
        <v>0</v>
      </c>
      <c r="AA463" s="1">
        <v>2</v>
      </c>
      <c r="AB463" s="1" t="s">
        <v>8298</v>
      </c>
      <c r="AC463" s="1">
        <v>0</v>
      </c>
      <c r="AE463" s="1">
        <v>0</v>
      </c>
      <c r="AG463" s="1">
        <v>0</v>
      </c>
      <c r="AI463" s="1">
        <v>98</v>
      </c>
      <c r="AJ463" s="1">
        <v>100</v>
      </c>
      <c r="DR463" s="1">
        <v>68</v>
      </c>
      <c r="DS463" s="1">
        <v>70</v>
      </c>
      <c r="HA463" s="1">
        <v>2</v>
      </c>
      <c r="HB463" s="1">
        <v>2</v>
      </c>
      <c r="HT463" s="1">
        <v>0</v>
      </c>
      <c r="HU463" s="1">
        <v>0</v>
      </c>
      <c r="IP463" s="1">
        <v>99</v>
      </c>
      <c r="IQ463" s="1">
        <v>98</v>
      </c>
      <c r="LX463" s="1">
        <v>72</v>
      </c>
      <c r="LY463" s="1">
        <v>78</v>
      </c>
      <c r="PG463" s="1">
        <v>18</v>
      </c>
      <c r="PH463" s="1">
        <v>16</v>
      </c>
      <c r="SP463" s="1">
        <v>99</v>
      </c>
      <c r="SQ463" s="1">
        <v>98.4</v>
      </c>
      <c r="VX463" s="1">
        <v>1</v>
      </c>
      <c r="VY463" s="1">
        <v>1</v>
      </c>
      <c r="WQ463" s="1">
        <v>0</v>
      </c>
      <c r="WR463" s="1">
        <v>0</v>
      </c>
      <c r="ZZ463" s="1">
        <v>144.4</v>
      </c>
      <c r="AAA463" s="1">
        <v>146.6</v>
      </c>
      <c r="AAY463" s="1">
        <v>30</v>
      </c>
      <c r="ABB463" s="1">
        <v>16.3</v>
      </c>
      <c r="ABE463" s="1">
        <v>48</v>
      </c>
      <c r="ABU463" s="1">
        <v>133</v>
      </c>
      <c r="ABX463" s="1">
        <v>3.5</v>
      </c>
      <c r="ACA463" s="1">
        <v>89</v>
      </c>
      <c r="ACD463" s="1">
        <v>1.05</v>
      </c>
      <c r="ACG463" s="1">
        <v>195</v>
      </c>
      <c r="ACQ463" s="1">
        <v>46</v>
      </c>
      <c r="ACT463" s="1">
        <v>2.9</v>
      </c>
      <c r="ACW463" s="1">
        <v>18</v>
      </c>
      <c r="AGS463" s="1">
        <v>0</v>
      </c>
      <c r="AGT463" s="1">
        <v>0</v>
      </c>
      <c r="AGU463" s="1">
        <v>0</v>
      </c>
      <c r="AGV463" s="1">
        <v>0</v>
      </c>
      <c r="AGW463" s="1">
        <v>0</v>
      </c>
      <c r="AGX463" s="1">
        <v>0</v>
      </c>
      <c r="AGY463" s="1">
        <v>0</v>
      </c>
      <c r="AGZ463" s="1">
        <v>1</v>
      </c>
      <c r="AHA463" s="1">
        <v>0</v>
      </c>
      <c r="AHB463" s="1">
        <v>0</v>
      </c>
      <c r="AHC463" s="1">
        <v>1</v>
      </c>
      <c r="AHD463" s="1">
        <v>0</v>
      </c>
      <c r="AHE463" s="1">
        <v>0</v>
      </c>
      <c r="AHF463" s="1">
        <v>0</v>
      </c>
      <c r="AHH463" s="1">
        <v>0</v>
      </c>
      <c r="AHI463" s="1">
        <v>0</v>
      </c>
      <c r="AHK463" s="1">
        <v>0</v>
      </c>
      <c r="AHL463" s="1">
        <v>0</v>
      </c>
      <c r="AHM463" s="1">
        <v>0</v>
      </c>
      <c r="AHN463" s="1">
        <v>0</v>
      </c>
      <c r="AHO463" s="1">
        <v>0</v>
      </c>
      <c r="AHP463" s="1">
        <v>0</v>
      </c>
      <c r="AHQ463" s="1">
        <v>0</v>
      </c>
      <c r="AHR463" s="1">
        <v>0</v>
      </c>
      <c r="AIM463" s="1">
        <v>0</v>
      </c>
      <c r="AIN463" s="1">
        <v>0</v>
      </c>
      <c r="AIO463" s="1">
        <v>0</v>
      </c>
      <c r="AIT463" s="1">
        <v>0</v>
      </c>
      <c r="AIU463" s="1">
        <v>2</v>
      </c>
      <c r="AIV463" s="1">
        <v>0</v>
      </c>
      <c r="AIW463" s="1">
        <v>0</v>
      </c>
      <c r="AJB463" s="1">
        <v>41</v>
      </c>
      <c r="AJC463" s="1">
        <v>33</v>
      </c>
    </row>
    <row r="464" spans="1:951" s="1" customFormat="1">
      <c r="B464" s="1">
        <v>14</v>
      </c>
      <c r="C464" s="1">
        <v>0</v>
      </c>
      <c r="Z464" s="1">
        <v>0</v>
      </c>
      <c r="AA464" s="1">
        <v>2</v>
      </c>
      <c r="AB464" s="1" t="s">
        <v>8299</v>
      </c>
      <c r="AC464" s="1">
        <v>1</v>
      </c>
      <c r="AD464" s="1">
        <v>0</v>
      </c>
      <c r="AE464" s="1">
        <v>9</v>
      </c>
      <c r="AF464" s="1">
        <v>0</v>
      </c>
      <c r="AG464" s="1">
        <v>0</v>
      </c>
      <c r="AI464" s="1">
        <v>104</v>
      </c>
      <c r="AJ464" s="1">
        <v>98</v>
      </c>
      <c r="DR464" s="1">
        <v>70</v>
      </c>
      <c r="DS464" s="1">
        <v>58</v>
      </c>
      <c r="HA464" s="1">
        <v>0</v>
      </c>
      <c r="HB464" s="1">
        <v>2</v>
      </c>
      <c r="HT464" s="1">
        <v>0</v>
      </c>
      <c r="HU464" s="1">
        <v>0</v>
      </c>
      <c r="IP464" s="1">
        <v>98</v>
      </c>
      <c r="IQ464" s="1">
        <v>99</v>
      </c>
      <c r="LX464" s="1">
        <v>72</v>
      </c>
      <c r="LY464" s="1">
        <v>80</v>
      </c>
      <c r="PG464" s="1">
        <v>16</v>
      </c>
      <c r="PH464" s="1">
        <v>16</v>
      </c>
      <c r="SP464" s="1">
        <v>98.6</v>
      </c>
      <c r="SQ464" s="1">
        <v>98.9</v>
      </c>
      <c r="VX464" s="1">
        <v>1</v>
      </c>
      <c r="VY464" s="1">
        <v>1</v>
      </c>
      <c r="WQ464" s="1">
        <v>0</v>
      </c>
      <c r="WR464" s="1">
        <v>0</v>
      </c>
      <c r="ZZ464" s="1">
        <v>142.80000000000001</v>
      </c>
      <c r="AAA464" s="1">
        <v>143.19999999999999</v>
      </c>
      <c r="AAY464" s="1">
        <v>34</v>
      </c>
      <c r="ABB464" s="1">
        <v>16.3</v>
      </c>
      <c r="ABE464" s="1">
        <v>48</v>
      </c>
      <c r="ABU464" s="1">
        <v>133</v>
      </c>
      <c r="ABX464" s="1">
        <v>3.4</v>
      </c>
      <c r="ACA464" s="1">
        <v>87</v>
      </c>
      <c r="ACD464" s="1">
        <v>1.07</v>
      </c>
      <c r="ACG464" s="1">
        <v>134</v>
      </c>
      <c r="ACQ464" s="1">
        <v>51</v>
      </c>
      <c r="ACT464" s="1">
        <v>3.1</v>
      </c>
      <c r="ACW464" s="1">
        <v>16</v>
      </c>
      <c r="AGS464" s="1">
        <v>0</v>
      </c>
      <c r="AGT464" s="1">
        <v>0</v>
      </c>
      <c r="AGU464" s="1">
        <v>0</v>
      </c>
      <c r="AGV464" s="1">
        <v>0</v>
      </c>
      <c r="AGW464" s="1">
        <v>0</v>
      </c>
      <c r="AGX464" s="1">
        <v>0</v>
      </c>
      <c r="AGY464" s="1">
        <v>0</v>
      </c>
      <c r="AGZ464" s="1">
        <v>1</v>
      </c>
      <c r="AHA464" s="1">
        <v>0</v>
      </c>
      <c r="AHB464" s="1">
        <v>0</v>
      </c>
      <c r="AHC464" s="1">
        <v>1</v>
      </c>
      <c r="AHD464" s="1">
        <v>0</v>
      </c>
      <c r="AHE464" s="1">
        <v>0</v>
      </c>
      <c r="AHF464" s="1">
        <v>0</v>
      </c>
      <c r="AHH464" s="1">
        <v>0</v>
      </c>
      <c r="AHI464" s="1">
        <v>0</v>
      </c>
      <c r="AHK464" s="1">
        <v>0</v>
      </c>
      <c r="AHL464" s="1">
        <v>0</v>
      </c>
      <c r="AHM464" s="1">
        <v>0</v>
      </c>
      <c r="AHN464" s="1">
        <v>0</v>
      </c>
      <c r="AHO464" s="1">
        <v>0</v>
      </c>
      <c r="AHP464" s="1">
        <v>0</v>
      </c>
      <c r="AHQ464" s="1">
        <v>0</v>
      </c>
      <c r="AHR464" s="1">
        <v>0.5</v>
      </c>
      <c r="AIM464" s="1">
        <v>0</v>
      </c>
      <c r="AIN464" s="1">
        <v>0</v>
      </c>
      <c r="AIO464" s="1">
        <v>0</v>
      </c>
      <c r="AIT464" s="1">
        <v>1</v>
      </c>
      <c r="AIU464" s="1">
        <v>1</v>
      </c>
      <c r="AIV464" s="1">
        <v>0</v>
      </c>
      <c r="AIW464" s="1">
        <v>0</v>
      </c>
      <c r="AIX464" s="1">
        <v>26</v>
      </c>
      <c r="AJB464" s="1">
        <v>34</v>
      </c>
    </row>
    <row r="465" spans="1:951" s="1" customFormat="1">
      <c r="B465" s="1">
        <v>15</v>
      </c>
      <c r="C465" s="1">
        <v>0</v>
      </c>
      <c r="Z465" s="1">
        <v>0</v>
      </c>
      <c r="AA465" s="1">
        <v>2</v>
      </c>
      <c r="AB465" s="1" t="s">
        <v>8300</v>
      </c>
      <c r="AC465" s="1">
        <v>4</v>
      </c>
      <c r="AD465" s="1">
        <v>0</v>
      </c>
      <c r="AE465" s="1">
        <v>8</v>
      </c>
      <c r="AF465" s="1">
        <v>0</v>
      </c>
      <c r="AG465" s="1">
        <v>0</v>
      </c>
      <c r="AI465" s="1">
        <v>100</v>
      </c>
      <c r="AJ465" s="1">
        <v>98</v>
      </c>
      <c r="DR465" s="1">
        <v>70</v>
      </c>
      <c r="DS465" s="1">
        <v>58</v>
      </c>
      <c r="HA465" s="1">
        <v>2</v>
      </c>
      <c r="HB465" s="1">
        <v>2</v>
      </c>
      <c r="HT465" s="1">
        <v>0</v>
      </c>
      <c r="HU465" s="1">
        <v>0</v>
      </c>
      <c r="IP465" s="1">
        <v>100</v>
      </c>
      <c r="IQ465" s="1">
        <v>99</v>
      </c>
      <c r="LX465" s="1">
        <v>74</v>
      </c>
      <c r="LY465" s="1">
        <v>80</v>
      </c>
      <c r="PG465" s="1">
        <v>16</v>
      </c>
      <c r="PH465" s="1">
        <v>16</v>
      </c>
      <c r="SP465" s="1">
        <v>98.9</v>
      </c>
      <c r="SQ465" s="1">
        <v>98.9</v>
      </c>
      <c r="VX465" s="1">
        <v>1</v>
      </c>
      <c r="VY465" s="1">
        <v>1</v>
      </c>
      <c r="WQ465" s="1">
        <v>0</v>
      </c>
      <c r="WR465" s="1">
        <v>0</v>
      </c>
      <c r="ZZ465" s="1">
        <v>141</v>
      </c>
      <c r="AAA465" s="1">
        <v>142.4</v>
      </c>
      <c r="AAY465" s="1">
        <v>31</v>
      </c>
      <c r="ABU465" s="1">
        <v>135</v>
      </c>
      <c r="ABX465" s="1">
        <v>3.9</v>
      </c>
      <c r="ACA465" s="1">
        <v>86</v>
      </c>
      <c r="ACD465" s="1">
        <v>10</v>
      </c>
      <c r="ACG465" s="1">
        <v>169</v>
      </c>
      <c r="ACQ465" s="1">
        <v>60</v>
      </c>
      <c r="ACT465" s="1">
        <v>3.38</v>
      </c>
      <c r="ACW465" s="1">
        <v>18</v>
      </c>
      <c r="AGS465" s="1">
        <v>0</v>
      </c>
      <c r="AGT465" s="1">
        <v>0</v>
      </c>
      <c r="AGU465" s="1">
        <v>0</v>
      </c>
      <c r="AGV465" s="1">
        <v>0</v>
      </c>
      <c r="AGW465" s="1">
        <v>0</v>
      </c>
      <c r="AGX465" s="1">
        <v>0</v>
      </c>
      <c r="AGY465" s="1">
        <v>0</v>
      </c>
      <c r="AGZ465" s="1">
        <v>1</v>
      </c>
      <c r="AHA465" s="1">
        <v>0</v>
      </c>
      <c r="AHB465" s="1">
        <v>0</v>
      </c>
      <c r="AHC465" s="1">
        <v>1</v>
      </c>
      <c r="AHD465" s="1">
        <v>0</v>
      </c>
      <c r="AHE465" s="1">
        <v>0</v>
      </c>
      <c r="AHF465" s="1">
        <v>0</v>
      </c>
      <c r="AHH465" s="1">
        <v>0</v>
      </c>
      <c r="AHI465" s="1">
        <v>0</v>
      </c>
      <c r="AHK465" s="1">
        <v>0</v>
      </c>
      <c r="AHL465" s="1">
        <v>0</v>
      </c>
      <c r="AHM465" s="1">
        <v>0</v>
      </c>
      <c r="AHN465" s="1">
        <v>0</v>
      </c>
      <c r="AHO465" s="1">
        <v>0</v>
      </c>
      <c r="AHP465" s="1">
        <v>0</v>
      </c>
      <c r="AHQ465" s="1">
        <v>0</v>
      </c>
      <c r="AHR465" s="1">
        <v>0</v>
      </c>
      <c r="AIM465" s="1">
        <v>0</v>
      </c>
      <c r="AIN465" s="1">
        <v>0</v>
      </c>
      <c r="AIO465" s="1">
        <v>0</v>
      </c>
      <c r="AIT465" s="1">
        <v>1</v>
      </c>
      <c r="AIU465" s="1">
        <v>1</v>
      </c>
      <c r="AIV465" s="1">
        <v>0</v>
      </c>
      <c r="AIW465" s="1">
        <v>0</v>
      </c>
      <c r="AIX465" s="1">
        <v>29</v>
      </c>
      <c r="AJB465" s="1">
        <v>30</v>
      </c>
    </row>
    <row r="466" spans="1:951" s="1" customFormat="1">
      <c r="B466" s="1">
        <v>16</v>
      </c>
      <c r="C466" s="1">
        <v>0</v>
      </c>
      <c r="Z466" s="1">
        <v>0</v>
      </c>
      <c r="AA466" s="1">
        <v>2</v>
      </c>
      <c r="AB466" s="1" t="s">
        <v>8301</v>
      </c>
      <c r="AC466" s="1">
        <v>1</v>
      </c>
      <c r="AD466" s="1">
        <v>0</v>
      </c>
      <c r="AE466" s="1">
        <v>1</v>
      </c>
      <c r="AF466" s="1">
        <v>0</v>
      </c>
      <c r="AG466" s="1">
        <v>0</v>
      </c>
      <c r="AI466" s="1">
        <v>108</v>
      </c>
      <c r="AJ466" s="1">
        <v>102</v>
      </c>
      <c r="DR466" s="1">
        <v>78</v>
      </c>
      <c r="DS466" s="1">
        <v>62</v>
      </c>
      <c r="HA466" s="1">
        <v>2</v>
      </c>
      <c r="HB466" s="1">
        <v>2</v>
      </c>
      <c r="HT466" s="1">
        <v>0</v>
      </c>
      <c r="HU466" s="1">
        <v>0</v>
      </c>
      <c r="IP466" s="1">
        <v>100</v>
      </c>
      <c r="IQ466" s="1">
        <v>98</v>
      </c>
      <c r="LX466" s="1">
        <v>74</v>
      </c>
      <c r="LY466" s="1">
        <v>74</v>
      </c>
      <c r="PG466" s="1">
        <v>16</v>
      </c>
      <c r="PH466" s="1">
        <v>16</v>
      </c>
      <c r="SP466" s="1">
        <v>98.4</v>
      </c>
      <c r="SQ466" s="1">
        <v>99</v>
      </c>
      <c r="VX466" s="1">
        <v>1</v>
      </c>
      <c r="VY466" s="1">
        <v>1</v>
      </c>
      <c r="WQ466" s="1">
        <v>0</v>
      </c>
      <c r="WR466" s="1">
        <v>0</v>
      </c>
      <c r="ZZ466" s="1">
        <v>139.80000000000001</v>
      </c>
      <c r="AAA466" s="1">
        <v>141</v>
      </c>
      <c r="AAY466" s="1">
        <v>36</v>
      </c>
      <c r="ABB466" s="1">
        <v>16.3</v>
      </c>
      <c r="ABE466" s="1">
        <v>48</v>
      </c>
      <c r="ABU466" s="1">
        <v>132</v>
      </c>
      <c r="ABX466" s="1">
        <v>3.4</v>
      </c>
      <c r="ACA466" s="1">
        <v>86</v>
      </c>
      <c r="ACD466" s="1">
        <v>1.03</v>
      </c>
      <c r="ACG466" s="1">
        <v>213</v>
      </c>
      <c r="ACQ466" s="1">
        <v>56</v>
      </c>
      <c r="ACT466" s="1">
        <v>3.5</v>
      </c>
      <c r="ACW466" s="1">
        <v>15</v>
      </c>
      <c r="AGS466" s="1">
        <v>0</v>
      </c>
      <c r="AGT466" s="1">
        <v>0</v>
      </c>
      <c r="AGU466" s="1">
        <v>0</v>
      </c>
      <c r="AGV466" s="1">
        <v>0</v>
      </c>
      <c r="AGW466" s="1">
        <v>0</v>
      </c>
      <c r="AGX466" s="1">
        <v>0</v>
      </c>
      <c r="AGY466" s="1">
        <v>0</v>
      </c>
      <c r="AGZ466" s="1">
        <v>1</v>
      </c>
      <c r="AHA466" s="1">
        <v>0</v>
      </c>
      <c r="AHB466" s="1">
        <v>0</v>
      </c>
      <c r="AHC466" s="1">
        <v>1</v>
      </c>
      <c r="AHD466" s="1">
        <v>0</v>
      </c>
      <c r="AHE466" s="1">
        <v>0</v>
      </c>
      <c r="AHF466" s="1">
        <v>0</v>
      </c>
      <c r="AHH466" s="1">
        <v>0</v>
      </c>
      <c r="AHI466" s="1">
        <v>0</v>
      </c>
      <c r="AHK466" s="1">
        <v>0</v>
      </c>
      <c r="AHL466" s="1">
        <v>0</v>
      </c>
      <c r="AHM466" s="1">
        <v>0</v>
      </c>
      <c r="AHN466" s="1">
        <v>0</v>
      </c>
      <c r="AHO466" s="1">
        <v>0</v>
      </c>
      <c r="AHP466" s="1">
        <v>0</v>
      </c>
      <c r="AHQ466" s="1">
        <v>0</v>
      </c>
      <c r="AHR466" s="1">
        <v>0</v>
      </c>
      <c r="AIM466" s="1">
        <v>0</v>
      </c>
      <c r="AIN466" s="1">
        <v>0</v>
      </c>
      <c r="AIO466" s="1">
        <v>0</v>
      </c>
      <c r="AIT466" s="1">
        <v>1</v>
      </c>
      <c r="AIU466" s="1">
        <v>1</v>
      </c>
      <c r="AIV466" s="1">
        <v>0</v>
      </c>
      <c r="AIW466" s="1">
        <v>0</v>
      </c>
      <c r="AIX466" s="1">
        <v>29</v>
      </c>
      <c r="AJB466" s="1">
        <v>40</v>
      </c>
    </row>
    <row r="467" spans="1:951" s="80" customFormat="1">
      <c r="B467" s="80">
        <v>17</v>
      </c>
      <c r="C467" s="80">
        <v>0</v>
      </c>
      <c r="Z467" s="80">
        <v>0</v>
      </c>
      <c r="AA467" s="80">
        <v>2</v>
      </c>
      <c r="AB467" s="80" t="s">
        <v>8302</v>
      </c>
      <c r="AC467" s="80">
        <v>0</v>
      </c>
      <c r="AE467" s="80">
        <v>1</v>
      </c>
      <c r="AF467" s="80">
        <v>0</v>
      </c>
      <c r="AG467" s="80">
        <v>0</v>
      </c>
      <c r="AI467" s="80">
        <v>90</v>
      </c>
      <c r="DR467" s="80">
        <v>66</v>
      </c>
      <c r="DS467" s="1">
        <v>62</v>
      </c>
      <c r="HA467" s="80">
        <v>2</v>
      </c>
      <c r="HT467" s="80">
        <v>0</v>
      </c>
      <c r="IP467" s="80">
        <v>98</v>
      </c>
      <c r="LX467" s="80">
        <v>70</v>
      </c>
      <c r="PG467" s="80">
        <v>16</v>
      </c>
      <c r="SP467" s="80">
        <v>99.5</v>
      </c>
      <c r="VX467" s="80">
        <v>1</v>
      </c>
      <c r="WQ467" s="80">
        <v>0</v>
      </c>
      <c r="ZZ467" s="80">
        <v>138.80000000000001</v>
      </c>
      <c r="AAY467" s="80">
        <v>36</v>
      </c>
      <c r="ABB467" s="80">
        <v>16.3</v>
      </c>
      <c r="ABE467" s="80">
        <v>48</v>
      </c>
      <c r="ABU467" s="80">
        <v>132</v>
      </c>
      <c r="ABX467" s="80">
        <v>3.5</v>
      </c>
      <c r="ACA467" s="80">
        <v>87</v>
      </c>
      <c r="ACD467" s="80">
        <v>1</v>
      </c>
      <c r="ACG467" s="80">
        <v>181</v>
      </c>
      <c r="ACQ467" s="80">
        <v>62</v>
      </c>
      <c r="ACT467" s="80">
        <v>3.6</v>
      </c>
      <c r="ACW467" s="80">
        <v>13</v>
      </c>
      <c r="AGS467" s="80">
        <v>0</v>
      </c>
      <c r="AGT467" s="80">
        <v>0</v>
      </c>
      <c r="AGU467" s="80">
        <v>0</v>
      </c>
      <c r="AGV467" s="80">
        <v>0</v>
      </c>
      <c r="AGW467" s="80">
        <v>0</v>
      </c>
      <c r="AGX467" s="80">
        <v>0</v>
      </c>
      <c r="AGY467" s="80">
        <v>0</v>
      </c>
      <c r="AGZ467" s="80">
        <v>1</v>
      </c>
      <c r="AHA467" s="80">
        <v>0</v>
      </c>
      <c r="AHB467" s="80">
        <v>0</v>
      </c>
      <c r="AHC467" s="80">
        <v>1</v>
      </c>
      <c r="AHD467" s="80">
        <v>0</v>
      </c>
      <c r="AHE467" s="80">
        <v>0</v>
      </c>
      <c r="AHF467" s="80">
        <v>0</v>
      </c>
      <c r="AHH467" s="80">
        <v>0</v>
      </c>
      <c r="AHI467" s="80">
        <v>0</v>
      </c>
      <c r="AHK467" s="80">
        <v>0</v>
      </c>
      <c r="AHL467" s="80">
        <v>0</v>
      </c>
      <c r="AHM467" s="80">
        <v>0</v>
      </c>
      <c r="AHN467" s="80">
        <v>0</v>
      </c>
      <c r="AHO467" s="80">
        <v>0</v>
      </c>
      <c r="AHP467" s="80">
        <v>0</v>
      </c>
      <c r="AHQ467" s="80">
        <v>0</v>
      </c>
      <c r="AHR467" s="80">
        <v>0</v>
      </c>
      <c r="AIM467" s="80">
        <v>0</v>
      </c>
      <c r="AIN467" s="80">
        <v>0</v>
      </c>
      <c r="AIO467" s="80">
        <v>0</v>
      </c>
      <c r="AIT467" s="80">
        <v>1</v>
      </c>
      <c r="AIU467" s="80">
        <v>0</v>
      </c>
      <c r="AIV467" s="80">
        <v>0</v>
      </c>
      <c r="AIW467" s="80">
        <v>0</v>
      </c>
      <c r="AIX467" s="80">
        <v>42</v>
      </c>
    </row>
    <row r="468" spans="1:951" s="14" customFormat="1">
      <c r="A468" s="14">
        <v>97</v>
      </c>
      <c r="B468" s="14">
        <v>1</v>
      </c>
      <c r="C468" s="14">
        <v>0</v>
      </c>
      <c r="F468" s="63"/>
      <c r="G468" s="58"/>
      <c r="Z468" s="14">
        <v>0</v>
      </c>
      <c r="AA468" s="14">
        <v>2</v>
      </c>
      <c r="AB468" s="58"/>
      <c r="AC468" s="14">
        <v>0</v>
      </c>
      <c r="AE468" s="14">
        <v>0</v>
      </c>
      <c r="AG468" s="14">
        <v>0</v>
      </c>
      <c r="AI468" s="14">
        <v>158</v>
      </c>
      <c r="DR468" s="14">
        <v>88</v>
      </c>
      <c r="HA468" s="14">
        <v>2</v>
      </c>
      <c r="HT468" s="14">
        <v>0</v>
      </c>
      <c r="IA468" s="63"/>
      <c r="IB468" s="63"/>
      <c r="IC468" s="63"/>
      <c r="ID468" s="63"/>
      <c r="IE468" s="63"/>
      <c r="IF468" s="63"/>
      <c r="IG468" s="63"/>
      <c r="IH468" s="63"/>
      <c r="II468" s="63"/>
      <c r="IJ468" s="63"/>
      <c r="IK468" s="63"/>
      <c r="IL468" s="63"/>
      <c r="IM468" s="58"/>
      <c r="IN468" s="58"/>
      <c r="IO468" s="58"/>
      <c r="IP468" s="14">
        <v>95</v>
      </c>
      <c r="LX468" s="14">
        <v>84</v>
      </c>
      <c r="PG468" s="14">
        <v>24</v>
      </c>
      <c r="SP468" s="58" t="s">
        <v>7594</v>
      </c>
      <c r="SQ468" s="58"/>
      <c r="SR468" s="58"/>
      <c r="SS468" s="58"/>
      <c r="ST468" s="58"/>
      <c r="SU468" s="58"/>
      <c r="SV468" s="58"/>
      <c r="SW468" s="58"/>
      <c r="SX468" s="58"/>
      <c r="SY468" s="58"/>
      <c r="SZ468" s="58"/>
      <c r="TA468" s="58"/>
      <c r="TB468" s="58"/>
      <c r="TC468" s="58"/>
      <c r="TD468" s="58"/>
      <c r="TE468" s="58"/>
      <c r="TF468" s="58"/>
      <c r="TG468" s="58"/>
      <c r="TH468" s="58"/>
      <c r="TI468" s="58"/>
      <c r="TJ468" s="58"/>
      <c r="TK468" s="58"/>
      <c r="TL468" s="58"/>
      <c r="TM468" s="58"/>
      <c r="TN468" s="58"/>
      <c r="TO468" s="58"/>
      <c r="TP468" s="58"/>
      <c r="TQ468" s="58"/>
      <c r="TR468" s="58"/>
      <c r="TS468" s="58"/>
      <c r="TT468" s="58"/>
      <c r="TU468" s="58"/>
      <c r="TV468" s="58"/>
      <c r="TW468" s="58"/>
      <c r="TX468" s="58"/>
      <c r="TY468" s="58"/>
      <c r="TZ468" s="58"/>
      <c r="UA468" s="58"/>
      <c r="UB468" s="58"/>
      <c r="UC468" s="58"/>
      <c r="UD468" s="58"/>
      <c r="UE468" s="58"/>
      <c r="UF468" s="58"/>
      <c r="UG468" s="58"/>
      <c r="UH468" s="58"/>
      <c r="UI468" s="58"/>
      <c r="UJ468" s="58"/>
      <c r="UK468" s="58"/>
      <c r="UL468" s="58"/>
      <c r="UM468" s="58"/>
      <c r="UN468" s="58"/>
      <c r="UO468" s="58"/>
      <c r="UP468" s="58"/>
      <c r="UQ468" s="58"/>
      <c r="UR468" s="58"/>
      <c r="US468" s="58"/>
      <c r="UT468" s="58"/>
      <c r="UU468" s="58"/>
      <c r="UV468" s="58"/>
      <c r="UW468" s="58"/>
      <c r="UX468" s="58"/>
      <c r="UY468" s="58"/>
      <c r="UZ468" s="58"/>
      <c r="VA468" s="58"/>
      <c r="VB468" s="58"/>
      <c r="VC468" s="58"/>
      <c r="VD468" s="58"/>
      <c r="VE468" s="58"/>
      <c r="VF468" s="58"/>
      <c r="VG468" s="58"/>
      <c r="VH468" s="58"/>
      <c r="VI468" s="58"/>
      <c r="VJ468" s="58"/>
      <c r="VK468" s="58"/>
      <c r="VL468" s="58"/>
      <c r="VM468" s="58"/>
      <c r="VN468" s="58"/>
      <c r="VO468" s="58"/>
      <c r="VP468" s="58"/>
      <c r="VQ468" s="58"/>
      <c r="VR468" s="58"/>
      <c r="VS468" s="58"/>
      <c r="VT468" s="58"/>
      <c r="VU468" s="58"/>
      <c r="VV468" s="58"/>
      <c r="VW468" s="58"/>
      <c r="VX468" s="14">
        <v>1</v>
      </c>
      <c r="WQ468" s="14">
        <v>0</v>
      </c>
      <c r="ZY468" s="14">
        <v>155.19999999999999</v>
      </c>
      <c r="AAE468" s="63"/>
      <c r="AAF468" s="63"/>
      <c r="AAG468" s="63"/>
      <c r="AAI468" s="63"/>
      <c r="AAJ468" s="58"/>
      <c r="AAO468" s="63"/>
      <c r="AAP468" s="58"/>
      <c r="AAU468" s="63"/>
      <c r="AAV468" s="58"/>
      <c r="ACK468" s="63"/>
      <c r="ACL468" s="63"/>
      <c r="ACM468" s="63"/>
      <c r="ACN468" s="63"/>
      <c r="ACO468" s="63"/>
      <c r="ACP468" s="63"/>
      <c r="ACQ468" s="58"/>
      <c r="ACR468" s="58"/>
      <c r="ACS468" s="58"/>
      <c r="ADB468" s="63"/>
      <c r="ADC468" s="63"/>
      <c r="ADD468" s="58"/>
      <c r="ADE468" s="58"/>
      <c r="ADP468" s="14" t="s">
        <v>5851</v>
      </c>
      <c r="AGM468" s="63"/>
      <c r="AGN468" s="58"/>
      <c r="AGS468" s="14">
        <v>0</v>
      </c>
      <c r="AGT468" s="14">
        <v>0</v>
      </c>
      <c r="AGU468" s="14">
        <v>0</v>
      </c>
      <c r="AGV468" s="14">
        <v>0</v>
      </c>
      <c r="AGW468" s="14">
        <v>0</v>
      </c>
      <c r="AGX468" s="14">
        <v>0</v>
      </c>
      <c r="AGY468" s="14">
        <v>0</v>
      </c>
      <c r="AGZ468" s="14">
        <v>1</v>
      </c>
      <c r="AHA468" s="14">
        <v>0</v>
      </c>
      <c r="AHB468" s="14">
        <v>0</v>
      </c>
      <c r="AHC468" s="14">
        <v>1</v>
      </c>
      <c r="AHD468" s="14">
        <v>0</v>
      </c>
      <c r="AHE468" s="14">
        <v>0</v>
      </c>
      <c r="AHF468" s="14">
        <v>0</v>
      </c>
      <c r="AHH468" s="14">
        <v>0</v>
      </c>
      <c r="AHI468" s="14">
        <v>0</v>
      </c>
      <c r="AHK468" s="14">
        <v>0</v>
      </c>
      <c r="AHL468" s="14">
        <v>0</v>
      </c>
      <c r="AHM468" s="14">
        <v>0</v>
      </c>
      <c r="AHN468" s="14">
        <v>0</v>
      </c>
      <c r="AHO468" s="14">
        <v>0</v>
      </c>
      <c r="AHP468" s="14">
        <v>0</v>
      </c>
      <c r="AHQ468" s="14">
        <v>0</v>
      </c>
      <c r="AHR468" s="14">
        <v>0</v>
      </c>
      <c r="AHV468" s="63"/>
      <c r="AHW468" s="58"/>
      <c r="AIB468" s="63"/>
      <c r="AIC468" s="58"/>
      <c r="AIH468" s="63"/>
      <c r="AII468" s="58"/>
      <c r="AIM468" s="14">
        <v>0</v>
      </c>
      <c r="AIN468" s="14">
        <v>0</v>
      </c>
      <c r="AIO468" s="14">
        <v>0</v>
      </c>
      <c r="AIP468" s="14">
        <v>1</v>
      </c>
      <c r="AIQ468" s="14">
        <v>1</v>
      </c>
      <c r="AIR468" s="14">
        <v>1</v>
      </c>
      <c r="AIS468" s="14">
        <v>1</v>
      </c>
      <c r="AIT468" s="60">
        <v>1</v>
      </c>
      <c r="AIU468" s="58" t="s">
        <v>2308</v>
      </c>
      <c r="AIV468" s="14">
        <v>0</v>
      </c>
      <c r="AIW468" s="14">
        <v>0</v>
      </c>
      <c r="AIX468" s="14">
        <v>85</v>
      </c>
      <c r="AJB468" s="63"/>
      <c r="AJC468" s="58"/>
      <c r="AJH468" s="63"/>
      <c r="AJI468" s="58"/>
      <c r="AJN468" s="63"/>
      <c r="AJO468" s="58"/>
    </row>
    <row r="469" spans="1:951" s="14" customFormat="1">
      <c r="B469" s="14">
        <v>2</v>
      </c>
      <c r="C469" s="14">
        <v>1</v>
      </c>
      <c r="D469" s="14" t="s">
        <v>8303</v>
      </c>
      <c r="E469" s="14" t="s">
        <v>8304</v>
      </c>
      <c r="F469" s="63"/>
      <c r="G469" s="58"/>
      <c r="O469" s="14">
        <v>0</v>
      </c>
      <c r="P469" s="14">
        <v>1</v>
      </c>
      <c r="Z469" s="14">
        <v>0</v>
      </c>
      <c r="AA469" s="14">
        <v>2</v>
      </c>
      <c r="AB469" s="58"/>
      <c r="AC469" s="14">
        <v>0</v>
      </c>
      <c r="AE469" s="14">
        <v>0</v>
      </c>
      <c r="AG469" s="14">
        <v>0</v>
      </c>
      <c r="AI469" s="14">
        <v>152</v>
      </c>
      <c r="AJ469" s="14">
        <v>156</v>
      </c>
      <c r="DR469" s="14">
        <v>76</v>
      </c>
      <c r="DS469" s="14">
        <v>72</v>
      </c>
      <c r="HA469" s="14">
        <v>2</v>
      </c>
      <c r="HB469" s="14">
        <v>2</v>
      </c>
      <c r="HT469" s="14">
        <v>0</v>
      </c>
      <c r="HU469" s="14">
        <v>0</v>
      </c>
      <c r="IA469" s="63"/>
      <c r="IB469" s="63"/>
      <c r="IC469" s="63"/>
      <c r="ID469" s="63"/>
      <c r="IE469" s="63"/>
      <c r="IF469" s="63"/>
      <c r="IG469" s="63"/>
      <c r="IH469" s="63"/>
      <c r="II469" s="63"/>
      <c r="IJ469" s="63"/>
      <c r="IK469" s="63"/>
      <c r="IL469" s="63"/>
      <c r="IM469" s="58"/>
      <c r="IN469" s="58"/>
      <c r="IO469" s="58"/>
      <c r="IP469" s="14">
        <v>97</v>
      </c>
      <c r="IQ469" s="14">
        <v>97</v>
      </c>
      <c r="LX469" s="14">
        <v>88</v>
      </c>
      <c r="LY469" s="14">
        <v>84</v>
      </c>
      <c r="PG469" s="14">
        <v>18</v>
      </c>
      <c r="PH469" s="14">
        <v>24</v>
      </c>
      <c r="SP469" s="58" t="s">
        <v>8305</v>
      </c>
      <c r="SQ469" s="58" t="s">
        <v>8305</v>
      </c>
      <c r="SR469" s="58"/>
      <c r="SS469" s="58"/>
      <c r="ST469" s="58"/>
      <c r="SU469" s="58"/>
      <c r="SV469" s="58"/>
      <c r="SW469" s="58"/>
      <c r="SX469" s="58"/>
      <c r="SY469" s="58"/>
      <c r="SZ469" s="58"/>
      <c r="TA469" s="58"/>
      <c r="TB469" s="58"/>
      <c r="TC469" s="58"/>
      <c r="TD469" s="58"/>
      <c r="TE469" s="58"/>
      <c r="TF469" s="58"/>
      <c r="TG469" s="58"/>
      <c r="TH469" s="58"/>
      <c r="TI469" s="58"/>
      <c r="TJ469" s="58"/>
      <c r="TK469" s="58"/>
      <c r="TL469" s="58"/>
      <c r="TM469" s="58"/>
      <c r="TN469" s="58"/>
      <c r="TO469" s="58"/>
      <c r="TP469" s="58"/>
      <c r="TQ469" s="58"/>
      <c r="TR469" s="58"/>
      <c r="TS469" s="58"/>
      <c r="TT469" s="58"/>
      <c r="TU469" s="58"/>
      <c r="TV469" s="58"/>
      <c r="TW469" s="58"/>
      <c r="TX469" s="58"/>
      <c r="TY469" s="58"/>
      <c r="TZ469" s="58"/>
      <c r="UA469" s="58"/>
      <c r="UB469" s="58"/>
      <c r="UC469" s="58"/>
      <c r="UD469" s="58"/>
      <c r="UE469" s="58"/>
      <c r="UF469" s="58"/>
      <c r="UG469" s="58"/>
      <c r="UH469" s="58"/>
      <c r="UI469" s="58"/>
      <c r="UJ469" s="58"/>
      <c r="UK469" s="58"/>
      <c r="UL469" s="58"/>
      <c r="UM469" s="58"/>
      <c r="UN469" s="58"/>
      <c r="UO469" s="58"/>
      <c r="UP469" s="58"/>
      <c r="UQ469" s="58"/>
      <c r="UR469" s="58"/>
      <c r="US469" s="58"/>
      <c r="UT469" s="58"/>
      <c r="UU469" s="58"/>
      <c r="UV469" s="58"/>
      <c r="UW469" s="58"/>
      <c r="UX469" s="58"/>
      <c r="UY469" s="58"/>
      <c r="UZ469" s="58"/>
      <c r="VA469" s="58"/>
      <c r="VB469" s="58"/>
      <c r="VC469" s="58"/>
      <c r="VD469" s="58"/>
      <c r="VE469" s="58"/>
      <c r="VF469" s="58"/>
      <c r="VG469" s="58"/>
      <c r="VH469" s="58"/>
      <c r="VI469" s="58"/>
      <c r="VJ469" s="58"/>
      <c r="VK469" s="58"/>
      <c r="VL469" s="58"/>
      <c r="VM469" s="58"/>
      <c r="VN469" s="58"/>
      <c r="VO469" s="58"/>
      <c r="VP469" s="58"/>
      <c r="VQ469" s="58"/>
      <c r="VR469" s="58"/>
      <c r="VS469" s="58"/>
      <c r="VT469" s="58"/>
      <c r="VU469" s="58"/>
      <c r="VV469" s="58"/>
      <c r="VW469" s="58"/>
      <c r="VX469" s="14">
        <v>1</v>
      </c>
      <c r="VY469" s="14">
        <v>1</v>
      </c>
      <c r="WQ469" s="14">
        <v>0</v>
      </c>
      <c r="WR469" s="14">
        <v>0</v>
      </c>
      <c r="ZY469" s="14">
        <v>150.80000000000001</v>
      </c>
      <c r="ZZ469" s="14">
        <v>150.4</v>
      </c>
      <c r="AAE469" s="63"/>
      <c r="AAF469" s="63"/>
      <c r="AAG469" s="63"/>
      <c r="AAI469" s="63"/>
      <c r="AAJ469" s="58"/>
      <c r="AAO469" s="63"/>
      <c r="AAP469" s="58"/>
      <c r="AAU469" s="63"/>
      <c r="AAV469" s="58"/>
      <c r="AAY469" s="14">
        <v>28</v>
      </c>
      <c r="AAZ469" s="14">
        <v>30</v>
      </c>
      <c r="ABC469" s="14">
        <v>12.6</v>
      </c>
      <c r="ABF469" s="14">
        <v>37</v>
      </c>
      <c r="ABU469" s="14">
        <v>141</v>
      </c>
      <c r="ABV469" s="14">
        <v>143</v>
      </c>
      <c r="ABX469" s="14">
        <v>3.2</v>
      </c>
      <c r="ABY469" s="14">
        <v>3.8</v>
      </c>
      <c r="ACA469" s="14">
        <v>99</v>
      </c>
      <c r="ACB469" s="14">
        <v>99</v>
      </c>
      <c r="ACD469" s="14">
        <v>9.4</v>
      </c>
      <c r="ACE469" s="14">
        <v>1.1200000000000001</v>
      </c>
      <c r="ACG469" s="14">
        <v>130</v>
      </c>
      <c r="ACH469" s="14">
        <v>91</v>
      </c>
      <c r="ACK469" s="63"/>
      <c r="ACL469" s="63"/>
      <c r="ACM469" s="63"/>
      <c r="ACN469" s="63"/>
      <c r="ACO469" s="63"/>
      <c r="ACP469" s="63"/>
      <c r="ACQ469" s="58" t="s">
        <v>8306</v>
      </c>
      <c r="ACR469" s="58" t="s">
        <v>8307</v>
      </c>
      <c r="ACS469" s="58"/>
      <c r="ACT469" s="14">
        <v>1.29</v>
      </c>
      <c r="ACU469" s="14">
        <v>1.4</v>
      </c>
      <c r="ACX469" s="14">
        <v>19</v>
      </c>
      <c r="ADB469" s="63"/>
      <c r="ADC469" s="63"/>
      <c r="ADD469" s="58"/>
      <c r="ADE469" s="58"/>
      <c r="ADI469" s="14">
        <v>147</v>
      </c>
      <c r="ADJ469" s="14">
        <v>34</v>
      </c>
      <c r="ADL469" s="14">
        <v>59</v>
      </c>
      <c r="AGM469" s="63"/>
      <c r="AGN469" s="58"/>
      <c r="AGS469" s="14">
        <v>1</v>
      </c>
      <c r="AGT469" s="14">
        <v>0</v>
      </c>
      <c r="AGU469" s="14">
        <v>1</v>
      </c>
      <c r="AGV469" s="14">
        <v>0</v>
      </c>
      <c r="AGW469" s="14">
        <v>0</v>
      </c>
      <c r="AGX469" s="14">
        <v>0</v>
      </c>
      <c r="AGY469" s="14">
        <v>0</v>
      </c>
      <c r="AGZ469" s="14">
        <v>3</v>
      </c>
      <c r="AHA469" s="14">
        <v>0</v>
      </c>
      <c r="AHB469" s="14">
        <v>0</v>
      </c>
      <c r="AHC469" s="14">
        <v>1</v>
      </c>
      <c r="AHD469" s="14">
        <v>0</v>
      </c>
      <c r="AHE469" s="14">
        <v>0</v>
      </c>
      <c r="AHF469" s="14">
        <v>0</v>
      </c>
      <c r="AHH469" s="14">
        <v>0</v>
      </c>
      <c r="AHI469" s="14">
        <v>0</v>
      </c>
      <c r="AHK469" s="14">
        <v>0</v>
      </c>
      <c r="AHL469" s="14">
        <v>0</v>
      </c>
      <c r="AHM469" s="14">
        <v>0</v>
      </c>
      <c r="AHN469" s="14">
        <v>0</v>
      </c>
      <c r="AHO469" s="14">
        <v>0</v>
      </c>
      <c r="AHP469" s="14">
        <v>0</v>
      </c>
      <c r="AHQ469" s="14">
        <v>0</v>
      </c>
      <c r="AHR469" s="14">
        <v>0</v>
      </c>
      <c r="AHV469" s="63"/>
      <c r="AHW469" s="58"/>
      <c r="AIB469" s="63"/>
      <c r="AIC469" s="58"/>
      <c r="AIH469" s="63"/>
      <c r="AII469" s="58"/>
      <c r="AIM469" s="14">
        <v>0</v>
      </c>
      <c r="AIN469" s="14">
        <v>0</v>
      </c>
      <c r="AIO469" s="14">
        <v>0</v>
      </c>
      <c r="AIT469" s="60">
        <v>2</v>
      </c>
      <c r="AIU469" s="58" t="s">
        <v>2308</v>
      </c>
      <c r="AIV469" s="14">
        <v>0</v>
      </c>
      <c r="AIW469" s="14">
        <v>0</v>
      </c>
      <c r="AIX469" s="14">
        <v>36</v>
      </c>
      <c r="AIY469" s="14">
        <v>60</v>
      </c>
      <c r="AJB469" s="63"/>
      <c r="AJC469" s="58"/>
      <c r="AJH469" s="63"/>
      <c r="AJI469" s="58"/>
      <c r="AJN469" s="63"/>
      <c r="AJO469" s="58"/>
    </row>
    <row r="470" spans="1:951" s="14" customFormat="1">
      <c r="B470" s="14">
        <v>3</v>
      </c>
      <c r="C470" s="14">
        <v>0</v>
      </c>
      <c r="F470" s="63"/>
      <c r="G470" s="58"/>
      <c r="Z470" s="14">
        <v>0</v>
      </c>
      <c r="AA470" s="14">
        <v>1</v>
      </c>
      <c r="AB470" s="58" t="s">
        <v>8308</v>
      </c>
      <c r="AC470" s="14">
        <v>2</v>
      </c>
      <c r="AD470" s="14">
        <v>0</v>
      </c>
      <c r="AE470" s="14">
        <v>0</v>
      </c>
      <c r="AG470" s="14">
        <v>0</v>
      </c>
      <c r="AI470" s="14">
        <v>156</v>
      </c>
      <c r="AJ470" s="14">
        <v>136</v>
      </c>
      <c r="DR470" s="14">
        <v>88</v>
      </c>
      <c r="DS470" s="14">
        <v>68</v>
      </c>
      <c r="HA470" s="14">
        <v>2</v>
      </c>
      <c r="HB470" s="14">
        <v>2</v>
      </c>
      <c r="HT470" s="14">
        <v>0</v>
      </c>
      <c r="HU470" s="14">
        <v>0</v>
      </c>
      <c r="IA470" s="63"/>
      <c r="IB470" s="63"/>
      <c r="IC470" s="63"/>
      <c r="ID470" s="63"/>
      <c r="IE470" s="63"/>
      <c r="IF470" s="63"/>
      <c r="IG470" s="63"/>
      <c r="IH470" s="63"/>
      <c r="II470" s="63"/>
      <c r="IJ470" s="63"/>
      <c r="IK470" s="63"/>
      <c r="IL470" s="63"/>
      <c r="IM470" s="58"/>
      <c r="IN470" s="58"/>
      <c r="IO470" s="58"/>
      <c r="IP470" s="14">
        <v>96</v>
      </c>
      <c r="IQ470" s="14">
        <v>96</v>
      </c>
      <c r="LX470" s="14">
        <v>104</v>
      </c>
      <c r="LY470" s="14">
        <v>88</v>
      </c>
      <c r="PG470" s="14">
        <v>24</v>
      </c>
      <c r="PH470" s="14">
        <v>24</v>
      </c>
      <c r="SP470" s="58" t="s">
        <v>8282</v>
      </c>
      <c r="SQ470" s="58" t="s">
        <v>8309</v>
      </c>
      <c r="SR470" s="58"/>
      <c r="SS470" s="58"/>
      <c r="ST470" s="58"/>
      <c r="SU470" s="58"/>
      <c r="SV470" s="58"/>
      <c r="SW470" s="58"/>
      <c r="SX470" s="58"/>
      <c r="SY470" s="58"/>
      <c r="SZ470" s="58"/>
      <c r="TA470" s="58"/>
      <c r="TB470" s="58"/>
      <c r="TC470" s="58"/>
      <c r="TD470" s="58"/>
      <c r="TE470" s="58"/>
      <c r="TF470" s="58"/>
      <c r="TG470" s="58"/>
      <c r="TH470" s="58"/>
      <c r="TI470" s="58"/>
      <c r="TJ470" s="58"/>
      <c r="TK470" s="58"/>
      <c r="TL470" s="58"/>
      <c r="TM470" s="58"/>
      <c r="TN470" s="58"/>
      <c r="TO470" s="58"/>
      <c r="TP470" s="58"/>
      <c r="TQ470" s="58"/>
      <c r="TR470" s="58"/>
      <c r="TS470" s="58"/>
      <c r="TT470" s="58"/>
      <c r="TU470" s="58"/>
      <c r="TV470" s="58"/>
      <c r="TW470" s="58"/>
      <c r="TX470" s="58"/>
      <c r="TY470" s="58"/>
      <c r="TZ470" s="58"/>
      <c r="UA470" s="58"/>
      <c r="UB470" s="58"/>
      <c r="UC470" s="58"/>
      <c r="UD470" s="58"/>
      <c r="UE470" s="58"/>
      <c r="UF470" s="58"/>
      <c r="UG470" s="58"/>
      <c r="UH470" s="58"/>
      <c r="UI470" s="58"/>
      <c r="UJ470" s="58"/>
      <c r="UK470" s="58"/>
      <c r="UL470" s="58"/>
      <c r="UM470" s="58"/>
      <c r="UN470" s="58"/>
      <c r="UO470" s="58"/>
      <c r="UP470" s="58"/>
      <c r="UQ470" s="58"/>
      <c r="UR470" s="58"/>
      <c r="US470" s="58"/>
      <c r="UT470" s="58"/>
      <c r="UU470" s="58"/>
      <c r="UV470" s="58"/>
      <c r="UW470" s="58"/>
      <c r="UX470" s="58"/>
      <c r="UY470" s="58"/>
      <c r="UZ470" s="58"/>
      <c r="VA470" s="58"/>
      <c r="VB470" s="58"/>
      <c r="VC470" s="58"/>
      <c r="VD470" s="58"/>
      <c r="VE470" s="58"/>
      <c r="VF470" s="58"/>
      <c r="VG470" s="58"/>
      <c r="VH470" s="58"/>
      <c r="VI470" s="58"/>
      <c r="VJ470" s="58"/>
      <c r="VK470" s="58"/>
      <c r="VL470" s="58"/>
      <c r="VM470" s="58"/>
      <c r="VN470" s="58"/>
      <c r="VO470" s="58"/>
      <c r="VP470" s="58"/>
      <c r="VQ470" s="58"/>
      <c r="VR470" s="58"/>
      <c r="VS470" s="58"/>
      <c r="VT470" s="58"/>
      <c r="VU470" s="58"/>
      <c r="VV470" s="58"/>
      <c r="VW470" s="58"/>
      <c r="VX470" s="14">
        <v>1</v>
      </c>
      <c r="VY470" s="14">
        <v>1</v>
      </c>
      <c r="WQ470" s="14">
        <v>0</v>
      </c>
      <c r="WR470" s="14">
        <v>0</v>
      </c>
      <c r="ZY470" s="14">
        <v>152</v>
      </c>
      <c r="ZZ470" s="14">
        <v>152</v>
      </c>
      <c r="AAE470" s="63"/>
      <c r="AAF470" s="63"/>
      <c r="AAG470" s="63"/>
      <c r="AAI470" s="63"/>
      <c r="AAJ470" s="58"/>
      <c r="AAO470" s="63"/>
      <c r="AAP470" s="58"/>
      <c r="AAU470" s="63"/>
      <c r="AAV470" s="58"/>
      <c r="AAY470" s="14">
        <v>30</v>
      </c>
      <c r="ABB470" s="14">
        <v>12.2</v>
      </c>
      <c r="ABE470" s="14">
        <v>36</v>
      </c>
      <c r="ABU470" s="14">
        <v>140</v>
      </c>
      <c r="ABX470" s="14">
        <v>4.0999999999999996</v>
      </c>
      <c r="ACA470" s="14">
        <v>99</v>
      </c>
      <c r="ACD470" s="14">
        <v>1.1399999999999999</v>
      </c>
      <c r="ACG470" s="14">
        <v>156</v>
      </c>
      <c r="ACK470" s="63"/>
      <c r="ACL470" s="63"/>
      <c r="ACM470" s="63"/>
      <c r="ACN470" s="63"/>
      <c r="ACO470" s="63"/>
      <c r="ACP470" s="63"/>
      <c r="ACQ470" s="58" t="s">
        <v>8310</v>
      </c>
      <c r="ACR470" s="58"/>
      <c r="ACS470" s="58"/>
      <c r="ACT470" s="14">
        <v>1.4</v>
      </c>
      <c r="ACW470" s="14">
        <v>16</v>
      </c>
      <c r="ADB470" s="63"/>
      <c r="ADC470" s="63"/>
      <c r="ADD470" s="58"/>
      <c r="ADE470" s="58"/>
      <c r="AGM470" s="63"/>
      <c r="AGN470" s="58"/>
      <c r="AGS470" s="14">
        <v>0</v>
      </c>
      <c r="AGT470" s="14">
        <v>0</v>
      </c>
      <c r="AGU470" s="14">
        <v>0</v>
      </c>
      <c r="AGV470" s="14">
        <v>0</v>
      </c>
      <c r="AGW470" s="14">
        <v>0</v>
      </c>
      <c r="AGX470" s="14">
        <v>0</v>
      </c>
      <c r="AGY470" s="14">
        <v>0</v>
      </c>
      <c r="AGZ470" s="14">
        <v>0</v>
      </c>
      <c r="AHA470" s="14">
        <v>0</v>
      </c>
      <c r="AHB470" s="14">
        <v>0</v>
      </c>
      <c r="AHC470" s="14">
        <v>1</v>
      </c>
      <c r="AHD470" s="14">
        <v>0</v>
      </c>
      <c r="AHE470" s="14">
        <v>0</v>
      </c>
      <c r="AHF470" s="14">
        <v>0</v>
      </c>
      <c r="AHH470" s="14">
        <v>0</v>
      </c>
      <c r="AHI470" s="14">
        <v>0</v>
      </c>
      <c r="AHK470" s="14">
        <v>0</v>
      </c>
      <c r="AHL470" s="14">
        <v>0</v>
      </c>
      <c r="AHM470" s="14">
        <v>0</v>
      </c>
      <c r="AHN470" s="14">
        <v>0</v>
      </c>
      <c r="AHO470" s="14">
        <v>0</v>
      </c>
      <c r="AHP470" s="14">
        <v>0</v>
      </c>
      <c r="AHQ470" s="14">
        <v>0</v>
      </c>
      <c r="AHR470" s="14">
        <v>0</v>
      </c>
      <c r="AHV470" s="63"/>
      <c r="AHW470" s="58"/>
      <c r="AIB470" s="63"/>
      <c r="AIC470" s="58"/>
      <c r="AIH470" s="63"/>
      <c r="AII470" s="58"/>
      <c r="AIM470" s="14">
        <v>0</v>
      </c>
      <c r="AIN470" s="14">
        <v>0</v>
      </c>
      <c r="AIO470" s="14">
        <v>0</v>
      </c>
      <c r="AIT470" s="60">
        <v>2</v>
      </c>
      <c r="AIU470" s="58" t="s">
        <v>2308</v>
      </c>
      <c r="AIV470" s="14">
        <v>0</v>
      </c>
      <c r="AIW470" s="14">
        <v>0</v>
      </c>
      <c r="AIX470" s="14">
        <v>58</v>
      </c>
      <c r="AIY470" s="14">
        <v>42</v>
      </c>
      <c r="AJB470" s="63"/>
      <c r="AJC470" s="58"/>
      <c r="AJH470" s="63"/>
      <c r="AJI470" s="58"/>
      <c r="AJN470" s="63"/>
      <c r="AJO470" s="58"/>
    </row>
    <row r="471" spans="1:951" s="31" customFormat="1">
      <c r="B471" s="31">
        <v>4</v>
      </c>
      <c r="C471" s="31">
        <v>1</v>
      </c>
      <c r="D471" s="31" t="s">
        <v>8311</v>
      </c>
      <c r="F471" s="82"/>
      <c r="G471" s="83"/>
      <c r="O471" s="31">
        <v>0</v>
      </c>
      <c r="Z471" s="31">
        <v>0</v>
      </c>
      <c r="AA471" s="31">
        <v>2</v>
      </c>
      <c r="AB471" s="83"/>
      <c r="AC471" s="31">
        <v>0</v>
      </c>
      <c r="AE471" s="31">
        <v>0</v>
      </c>
      <c r="AG471" s="31">
        <v>0</v>
      </c>
      <c r="AI471" s="31">
        <v>140</v>
      </c>
      <c r="AJ471" s="31">
        <v>144</v>
      </c>
      <c r="DR471" s="31">
        <v>78</v>
      </c>
      <c r="DS471" s="31">
        <v>90</v>
      </c>
      <c r="HA471" s="31">
        <v>2</v>
      </c>
      <c r="HB471" s="31">
        <v>2</v>
      </c>
      <c r="HT471" s="31">
        <v>0</v>
      </c>
      <c r="HU471" s="31">
        <v>0</v>
      </c>
      <c r="IA471" s="82"/>
      <c r="IB471" s="82"/>
      <c r="IC471" s="82"/>
      <c r="ID471" s="82"/>
      <c r="IE471" s="82"/>
      <c r="IF471" s="82"/>
      <c r="IG471" s="82"/>
      <c r="IH471" s="82"/>
      <c r="II471" s="82"/>
      <c r="IJ471" s="82"/>
      <c r="IK471" s="82"/>
      <c r="IL471" s="82"/>
      <c r="IM471" s="83"/>
      <c r="IN471" s="83"/>
      <c r="IO471" s="83"/>
      <c r="IP471" s="31">
        <v>97</v>
      </c>
      <c r="IQ471" s="31">
        <v>98</v>
      </c>
      <c r="LX471" s="31">
        <v>86</v>
      </c>
      <c r="LY471" s="31">
        <v>88</v>
      </c>
      <c r="PG471" s="31">
        <v>24</v>
      </c>
      <c r="PH471" s="31">
        <v>24</v>
      </c>
      <c r="SP471" s="83" t="s">
        <v>6143</v>
      </c>
      <c r="SQ471" s="83" t="s">
        <v>6143</v>
      </c>
      <c r="SR471" s="83"/>
      <c r="SS471" s="83"/>
      <c r="ST471" s="83"/>
      <c r="SU471" s="83"/>
      <c r="SV471" s="83"/>
      <c r="SW471" s="83"/>
      <c r="SX471" s="83"/>
      <c r="SY471" s="83"/>
      <c r="SZ471" s="83"/>
      <c r="TA471" s="83"/>
      <c r="TB471" s="83"/>
      <c r="TC471" s="83"/>
      <c r="TD471" s="83"/>
      <c r="TE471" s="83"/>
      <c r="TF471" s="83"/>
      <c r="TG471" s="83"/>
      <c r="TH471" s="83"/>
      <c r="TI471" s="83"/>
      <c r="TJ471" s="83"/>
      <c r="TK471" s="83"/>
      <c r="TL471" s="83"/>
      <c r="TM471" s="83"/>
      <c r="TN471" s="83"/>
      <c r="TO471" s="83"/>
      <c r="TP471" s="83"/>
      <c r="TQ471" s="83"/>
      <c r="TR471" s="83"/>
      <c r="TS471" s="83"/>
      <c r="TT471" s="83"/>
      <c r="TU471" s="83"/>
      <c r="TV471" s="83"/>
      <c r="TW471" s="83"/>
      <c r="TX471" s="83"/>
      <c r="TY471" s="83"/>
      <c r="TZ471" s="83"/>
      <c r="UA471" s="83"/>
      <c r="UB471" s="83"/>
      <c r="UC471" s="83"/>
      <c r="UD471" s="83"/>
      <c r="UE471" s="83"/>
      <c r="UF471" s="83"/>
      <c r="UG471" s="83"/>
      <c r="UH471" s="83"/>
      <c r="UI471" s="83"/>
      <c r="UJ471" s="83"/>
      <c r="UK471" s="83"/>
      <c r="UL471" s="83"/>
      <c r="UM471" s="83"/>
      <c r="UN471" s="83"/>
      <c r="UO471" s="83"/>
      <c r="UP471" s="83"/>
      <c r="UQ471" s="83"/>
      <c r="UR471" s="83"/>
      <c r="US471" s="83"/>
      <c r="UT471" s="83"/>
      <c r="UU471" s="83"/>
      <c r="UV471" s="83"/>
      <c r="UW471" s="83"/>
      <c r="UX471" s="83"/>
      <c r="UY471" s="83"/>
      <c r="UZ471" s="83"/>
      <c r="VA471" s="83"/>
      <c r="VB471" s="83"/>
      <c r="VC471" s="83"/>
      <c r="VD471" s="83"/>
      <c r="VE471" s="83"/>
      <c r="VF471" s="83"/>
      <c r="VG471" s="83"/>
      <c r="VH471" s="83"/>
      <c r="VI471" s="83"/>
      <c r="VJ471" s="83"/>
      <c r="VK471" s="83"/>
      <c r="VL471" s="83"/>
      <c r="VM471" s="83"/>
      <c r="VN471" s="83"/>
      <c r="VO471" s="83"/>
      <c r="VP471" s="83"/>
      <c r="VQ471" s="83"/>
      <c r="VR471" s="83"/>
      <c r="VS471" s="83"/>
      <c r="VT471" s="83"/>
      <c r="VU471" s="83"/>
      <c r="VV471" s="83"/>
      <c r="VW471" s="83"/>
      <c r="VX471" s="31">
        <v>1</v>
      </c>
      <c r="VY471" s="31">
        <v>1</v>
      </c>
      <c r="WQ471" s="31">
        <v>0</v>
      </c>
      <c r="WR471" s="31">
        <v>0</v>
      </c>
      <c r="ZY471" s="31">
        <v>153.6</v>
      </c>
      <c r="ZZ471" s="31">
        <v>152.4</v>
      </c>
      <c r="AAE471" s="82"/>
      <c r="AAF471" s="82"/>
      <c r="AAG471" s="82"/>
      <c r="AAI471" s="82"/>
      <c r="AAJ471" s="83"/>
      <c r="AAO471" s="82"/>
      <c r="AAP471" s="83"/>
      <c r="AAU471" s="82"/>
      <c r="AAV471" s="83"/>
      <c r="AAY471" s="31">
        <v>29</v>
      </c>
      <c r="ABB471" s="31">
        <v>12.6</v>
      </c>
      <c r="ABE471" s="31">
        <v>37</v>
      </c>
      <c r="ABU471" s="31">
        <v>138</v>
      </c>
      <c r="ABX471" s="31">
        <v>4.3</v>
      </c>
      <c r="ACA471" s="31">
        <v>96</v>
      </c>
      <c r="ACD471" s="31">
        <v>1.1399999999999999</v>
      </c>
      <c r="ACG471" s="31">
        <v>104</v>
      </c>
      <c r="ACK471" s="82"/>
      <c r="ACL471" s="82"/>
      <c r="ACM471" s="82"/>
      <c r="ACN471" s="82"/>
      <c r="ACO471" s="82"/>
      <c r="ACP471" s="82"/>
      <c r="ACQ471" s="83" t="s">
        <v>8306</v>
      </c>
      <c r="ACR471" s="83"/>
      <c r="ACS471" s="83"/>
      <c r="ACT471" s="31">
        <v>1.4</v>
      </c>
      <c r="ACW471" s="31">
        <v>18</v>
      </c>
      <c r="ADB471" s="82"/>
      <c r="ADC471" s="82"/>
      <c r="ADD471" s="83"/>
      <c r="ADE471" s="83"/>
      <c r="AGM471" s="82"/>
      <c r="AGN471" s="83"/>
      <c r="AGS471" s="31">
        <v>0</v>
      </c>
      <c r="AGT471" s="31">
        <v>0</v>
      </c>
      <c r="AGU471" s="31">
        <v>0</v>
      </c>
      <c r="AGV471" s="31">
        <v>0</v>
      </c>
      <c r="AGW471" s="31">
        <v>0</v>
      </c>
      <c r="AGX471" s="31">
        <v>0</v>
      </c>
      <c r="AGY471" s="31">
        <v>0</v>
      </c>
      <c r="AGZ471" s="31">
        <v>1</v>
      </c>
      <c r="AHA471" s="31">
        <v>0</v>
      </c>
      <c r="AHB471" s="31">
        <v>0</v>
      </c>
      <c r="AHC471" s="31">
        <v>1</v>
      </c>
      <c r="AHD471" s="31">
        <v>0</v>
      </c>
      <c r="AHE471" s="31">
        <v>0</v>
      </c>
      <c r="AHF471" s="31">
        <v>0</v>
      </c>
      <c r="AHH471" s="31">
        <v>0</v>
      </c>
      <c r="AHI471" s="31">
        <v>0</v>
      </c>
      <c r="AHK471" s="31">
        <v>0</v>
      </c>
      <c r="AHL471" s="31">
        <v>0</v>
      </c>
      <c r="AHM471" s="31">
        <v>0</v>
      </c>
      <c r="AHN471" s="31">
        <v>0</v>
      </c>
      <c r="AHO471" s="31">
        <v>0</v>
      </c>
      <c r="AHP471" s="31">
        <v>0</v>
      </c>
      <c r="AHQ471" s="31">
        <v>0</v>
      </c>
      <c r="AHR471" s="31">
        <v>0</v>
      </c>
      <c r="AHV471" s="82"/>
      <c r="AHW471" s="83"/>
      <c r="AIB471" s="82"/>
      <c r="AIC471" s="83"/>
      <c r="AIH471" s="82"/>
      <c r="AII471" s="83"/>
      <c r="AIM471" s="31">
        <v>0</v>
      </c>
      <c r="AIN471" s="31">
        <v>0</v>
      </c>
      <c r="AIO471" s="31">
        <v>0</v>
      </c>
      <c r="AIT471" s="84">
        <v>2</v>
      </c>
      <c r="AIU471" s="83" t="s">
        <v>2308</v>
      </c>
      <c r="AIV471" s="31">
        <v>0</v>
      </c>
      <c r="AIW471" s="31">
        <v>0</v>
      </c>
      <c r="AIX471" s="31">
        <v>41</v>
      </c>
      <c r="AIY471" s="31">
        <v>60</v>
      </c>
      <c r="AJB471" s="82"/>
      <c r="AJC471" s="83"/>
      <c r="AJH471" s="82"/>
      <c r="AJI471" s="83"/>
      <c r="AJN471" s="82"/>
      <c r="AJO471" s="83"/>
    </row>
    <row r="472" spans="1:951" s="1" customFormat="1">
      <c r="A472" s="1">
        <v>98</v>
      </c>
      <c r="B472" s="1">
        <v>1</v>
      </c>
      <c r="C472" s="1">
        <v>1</v>
      </c>
      <c r="D472" s="1" t="s">
        <v>3485</v>
      </c>
      <c r="E472" s="1" t="s">
        <v>8312</v>
      </c>
      <c r="O472" s="1">
        <v>0</v>
      </c>
      <c r="P472" s="1">
        <v>0</v>
      </c>
      <c r="Z472" s="1">
        <v>0</v>
      </c>
      <c r="AA472" s="1">
        <v>1</v>
      </c>
      <c r="AB472" s="1" t="s">
        <v>8313</v>
      </c>
      <c r="AC472" s="1">
        <v>0</v>
      </c>
      <c r="AE472" s="1">
        <v>0</v>
      </c>
      <c r="AG472" s="1">
        <v>0</v>
      </c>
      <c r="AI472" s="1">
        <v>180</v>
      </c>
      <c r="AJ472" s="1">
        <v>180</v>
      </c>
      <c r="AK472" s="1">
        <v>174</v>
      </c>
      <c r="AL472" s="1">
        <v>176</v>
      </c>
      <c r="AM472" s="1">
        <v>170</v>
      </c>
      <c r="AN472" s="1">
        <v>166</v>
      </c>
      <c r="DR472" s="1">
        <v>102</v>
      </c>
      <c r="DS472" s="1">
        <v>114</v>
      </c>
      <c r="DT472" s="1">
        <v>100</v>
      </c>
      <c r="DU472" s="1">
        <v>100</v>
      </c>
      <c r="DV472" s="1">
        <v>100</v>
      </c>
      <c r="DW472" s="1">
        <v>90</v>
      </c>
      <c r="HA472" s="1">
        <v>2</v>
      </c>
      <c r="HB472" s="1">
        <v>2</v>
      </c>
      <c r="HC472" s="1">
        <v>2</v>
      </c>
      <c r="HD472" s="1">
        <v>2</v>
      </c>
      <c r="HE472" s="1">
        <v>2</v>
      </c>
      <c r="HF472" s="1">
        <v>2</v>
      </c>
      <c r="HT472" s="1">
        <v>0</v>
      </c>
      <c r="HU472" s="1">
        <v>0</v>
      </c>
      <c r="HV472" s="1">
        <v>0</v>
      </c>
      <c r="HW472" s="1">
        <v>0</v>
      </c>
      <c r="HX472" s="1">
        <v>0</v>
      </c>
      <c r="HY472" s="1">
        <v>0</v>
      </c>
      <c r="IP472" s="1">
        <v>99</v>
      </c>
      <c r="IU472" s="1">
        <v>99</v>
      </c>
      <c r="LX472" s="1">
        <v>67</v>
      </c>
      <c r="MC472" s="1">
        <v>82</v>
      </c>
      <c r="PG472" s="1">
        <v>12</v>
      </c>
      <c r="PL472" s="1">
        <v>16</v>
      </c>
      <c r="SP472" s="1">
        <v>96.8</v>
      </c>
      <c r="SV472" s="1">
        <v>98</v>
      </c>
      <c r="VX472" s="1">
        <v>1</v>
      </c>
      <c r="WC472" s="1">
        <v>1</v>
      </c>
      <c r="WQ472" s="1">
        <v>0</v>
      </c>
      <c r="WV472" s="1">
        <v>0</v>
      </c>
      <c r="AGS472" s="1">
        <v>1</v>
      </c>
      <c r="AGT472" s="1">
        <v>0</v>
      </c>
      <c r="AGU472" s="1">
        <v>0</v>
      </c>
      <c r="AGV472" s="1">
        <v>0</v>
      </c>
      <c r="AGW472" s="1">
        <v>0</v>
      </c>
      <c r="AGX472" s="1">
        <v>0</v>
      </c>
      <c r="AGY472" s="1">
        <v>0</v>
      </c>
      <c r="AGZ472" s="1">
        <v>0</v>
      </c>
      <c r="AHA472" s="1">
        <v>0</v>
      </c>
      <c r="AHB472" s="1">
        <v>0</v>
      </c>
      <c r="AHC472" s="1">
        <v>1</v>
      </c>
      <c r="AHD472" s="1">
        <v>0</v>
      </c>
      <c r="AHE472" s="1">
        <v>0</v>
      </c>
      <c r="AHF472" s="1">
        <v>0</v>
      </c>
      <c r="AHH472" s="1">
        <v>0</v>
      </c>
      <c r="AHI472" s="1">
        <v>0</v>
      </c>
      <c r="AHK472" s="1">
        <v>0</v>
      </c>
      <c r="AHL472" s="1">
        <v>0</v>
      </c>
      <c r="AHM472" s="1">
        <v>0</v>
      </c>
      <c r="AHN472" s="1">
        <v>0</v>
      </c>
      <c r="AHO472" s="1">
        <v>0</v>
      </c>
      <c r="AHP472" s="1">
        <v>0</v>
      </c>
      <c r="AHQ472" s="1">
        <v>0</v>
      </c>
      <c r="AHR472" s="1">
        <v>0</v>
      </c>
      <c r="AIM472" s="1">
        <v>2</v>
      </c>
      <c r="AIN472" s="1">
        <v>0</v>
      </c>
      <c r="AIO472" s="1">
        <v>0</v>
      </c>
      <c r="AIP472" s="1">
        <v>1</v>
      </c>
      <c r="AIQ472" s="1">
        <v>1</v>
      </c>
      <c r="AIR472" s="1">
        <v>1</v>
      </c>
      <c r="AIS472" s="1">
        <v>1</v>
      </c>
      <c r="AIT472" s="3">
        <v>2</v>
      </c>
      <c r="AIV472" s="1">
        <v>0</v>
      </c>
      <c r="AIW472" s="1">
        <v>0</v>
      </c>
      <c r="AIX472" s="1">
        <v>89</v>
      </c>
      <c r="AIY472" s="1">
        <v>40</v>
      </c>
    </row>
    <row r="473" spans="1:951" s="1" customFormat="1">
      <c r="B473" s="1">
        <v>2</v>
      </c>
      <c r="C473" s="1">
        <v>0</v>
      </c>
      <c r="Z473" s="1">
        <v>0</v>
      </c>
      <c r="AA473" s="1">
        <v>2</v>
      </c>
      <c r="AB473" s="1" t="s">
        <v>8314</v>
      </c>
      <c r="AC473" s="1">
        <v>0</v>
      </c>
      <c r="AE473" s="1">
        <v>2</v>
      </c>
      <c r="AF473" s="1">
        <v>0</v>
      </c>
      <c r="AG473" s="1">
        <v>0</v>
      </c>
      <c r="AI473" s="1">
        <v>140</v>
      </c>
      <c r="AJ473" s="1">
        <v>118</v>
      </c>
      <c r="DR473" s="1">
        <v>90</v>
      </c>
      <c r="DS473" s="1">
        <v>70</v>
      </c>
      <c r="HA473" s="1">
        <v>2</v>
      </c>
      <c r="HB473" s="1">
        <v>2</v>
      </c>
      <c r="HT473" s="1">
        <v>0</v>
      </c>
      <c r="HU473" s="1">
        <v>0</v>
      </c>
      <c r="IP473" s="1">
        <v>99</v>
      </c>
      <c r="IQ473" s="1">
        <v>97</v>
      </c>
      <c r="LX473" s="1">
        <v>79</v>
      </c>
      <c r="LY473" s="1">
        <v>75</v>
      </c>
      <c r="PG473" s="1">
        <v>16</v>
      </c>
      <c r="PH473" s="1">
        <v>16</v>
      </c>
      <c r="SP473" s="1">
        <v>98.6</v>
      </c>
      <c r="SQ473" s="1">
        <v>98.8</v>
      </c>
      <c r="VX473" s="1">
        <v>1</v>
      </c>
      <c r="VY473" s="1">
        <v>1</v>
      </c>
      <c r="WQ473" s="1">
        <v>0</v>
      </c>
      <c r="WR473" s="1">
        <v>0</v>
      </c>
      <c r="AGS473" s="1">
        <v>0</v>
      </c>
      <c r="AGT473" s="1">
        <v>0</v>
      </c>
      <c r="AGU473" s="1">
        <v>0</v>
      </c>
      <c r="AGV473" s="1">
        <v>0</v>
      </c>
      <c r="AGW473" s="1">
        <v>0</v>
      </c>
      <c r="AGX473" s="1">
        <v>0</v>
      </c>
      <c r="AGY473" s="1">
        <v>0</v>
      </c>
      <c r="AGZ473" s="1">
        <v>0</v>
      </c>
      <c r="AHA473" s="1">
        <v>0</v>
      </c>
      <c r="AHB473" s="1">
        <v>0</v>
      </c>
      <c r="AHC473" s="1">
        <v>1</v>
      </c>
      <c r="AHD473" s="1">
        <v>0</v>
      </c>
      <c r="AHE473" s="1">
        <v>0</v>
      </c>
      <c r="AHF473" s="1">
        <v>0</v>
      </c>
      <c r="AHH473" s="1">
        <v>0</v>
      </c>
      <c r="AHI473" s="1">
        <v>0</v>
      </c>
      <c r="AHK473" s="1">
        <v>0</v>
      </c>
      <c r="AHL473" s="1">
        <v>0</v>
      </c>
      <c r="AHM473" s="1">
        <v>0</v>
      </c>
      <c r="AHN473" s="1">
        <v>0</v>
      </c>
      <c r="AHO473" s="1">
        <v>0</v>
      </c>
      <c r="AHP473" s="1">
        <v>0</v>
      </c>
      <c r="AHQ473" s="1">
        <v>0</v>
      </c>
      <c r="AHR473" s="1">
        <v>0</v>
      </c>
      <c r="AIN473" s="1">
        <v>0</v>
      </c>
      <c r="AIO473" s="1">
        <v>0</v>
      </c>
      <c r="AIT473" s="3">
        <v>2</v>
      </c>
      <c r="AIV473" s="1">
        <v>0</v>
      </c>
      <c r="AIW473" s="1">
        <v>0</v>
      </c>
      <c r="AIX473" s="1">
        <v>40</v>
      </c>
      <c r="AIY473" s="1">
        <v>20</v>
      </c>
    </row>
    <row r="474" spans="1:951" s="18" customFormat="1">
      <c r="B474" s="18">
        <v>3</v>
      </c>
      <c r="C474" s="18">
        <v>0</v>
      </c>
      <c r="Z474" s="18">
        <v>0</v>
      </c>
      <c r="AA474" s="18">
        <v>2</v>
      </c>
      <c r="AC474" s="18">
        <v>1</v>
      </c>
      <c r="AD474" s="18">
        <v>0</v>
      </c>
      <c r="AE474" s="18">
        <v>2</v>
      </c>
      <c r="AF474" s="18">
        <v>0</v>
      </c>
      <c r="AG474" s="18">
        <v>0</v>
      </c>
      <c r="AI474" s="18">
        <v>138</v>
      </c>
      <c r="AJ474" s="18">
        <v>142</v>
      </c>
      <c r="AK474" s="18">
        <v>138</v>
      </c>
      <c r="DR474" s="18">
        <v>80</v>
      </c>
      <c r="DS474" s="18">
        <v>88</v>
      </c>
      <c r="DT474" s="18">
        <v>80</v>
      </c>
      <c r="HB474" s="18">
        <v>2</v>
      </c>
      <c r="HC474" s="18">
        <v>2</v>
      </c>
      <c r="HT474" s="18">
        <v>1</v>
      </c>
      <c r="HU474" s="18">
        <v>0</v>
      </c>
      <c r="HV474" s="18">
        <v>0</v>
      </c>
      <c r="IQ474" s="18">
        <v>98</v>
      </c>
      <c r="LY474" s="18">
        <v>90</v>
      </c>
      <c r="PH474" s="18">
        <v>16</v>
      </c>
      <c r="SQ474" s="18">
        <v>96.4</v>
      </c>
      <c r="VY474" s="18">
        <v>1</v>
      </c>
      <c r="WR474" s="18">
        <v>0</v>
      </c>
      <c r="AGS474" s="18">
        <v>0</v>
      </c>
      <c r="AGT474" s="18">
        <v>0</v>
      </c>
      <c r="AGU474" s="18">
        <v>0</v>
      </c>
      <c r="AGV474" s="18">
        <v>0</v>
      </c>
      <c r="AGW474" s="18">
        <v>0</v>
      </c>
      <c r="AGX474" s="18">
        <v>0</v>
      </c>
      <c r="AGY474" s="18">
        <v>0</v>
      </c>
      <c r="AGZ474" s="18">
        <v>0</v>
      </c>
      <c r="AHA474" s="18">
        <v>0</v>
      </c>
      <c r="AHB474" s="18">
        <v>0</v>
      </c>
      <c r="AHC474" s="18">
        <v>1</v>
      </c>
      <c r="AHD474" s="18">
        <v>0</v>
      </c>
      <c r="AHE474" s="18">
        <v>0</v>
      </c>
      <c r="AHF474" s="18">
        <v>0</v>
      </c>
      <c r="AHH474" s="18">
        <v>0</v>
      </c>
      <c r="AHI474" s="18">
        <v>0</v>
      </c>
      <c r="AHK474" s="18">
        <v>0</v>
      </c>
      <c r="AHL474" s="18">
        <v>0</v>
      </c>
      <c r="AHM474" s="18">
        <v>0</v>
      </c>
      <c r="AHN474" s="18">
        <v>0</v>
      </c>
      <c r="AHO474" s="18">
        <v>0</v>
      </c>
      <c r="AHP474" s="18">
        <v>0</v>
      </c>
      <c r="AHQ474" s="18">
        <v>0</v>
      </c>
      <c r="AHR474" s="18">
        <v>0</v>
      </c>
      <c r="AIN474" s="18">
        <v>0</v>
      </c>
      <c r="AIO474" s="18">
        <v>0</v>
      </c>
      <c r="AIT474" s="79">
        <v>1</v>
      </c>
      <c r="AIV474" s="18">
        <v>0</v>
      </c>
      <c r="AIW474" s="18">
        <v>0</v>
      </c>
      <c r="AIX474" s="18">
        <v>21</v>
      </c>
    </row>
    <row r="475" spans="1:951" s="1" customFormat="1">
      <c r="A475" s="1">
        <v>99</v>
      </c>
      <c r="B475" s="1" t="s">
        <v>7502</v>
      </c>
      <c r="C475" s="1">
        <v>0</v>
      </c>
      <c r="Z475" s="1">
        <v>0</v>
      </c>
      <c r="AA475" s="1">
        <v>1</v>
      </c>
      <c r="AB475" s="1" t="s">
        <v>8315</v>
      </c>
      <c r="AI475" s="1">
        <v>126</v>
      </c>
      <c r="DR475" s="1">
        <v>64</v>
      </c>
      <c r="IP475" s="1">
        <v>96</v>
      </c>
      <c r="LX475" s="1">
        <v>83</v>
      </c>
      <c r="PG475" s="1">
        <v>20</v>
      </c>
      <c r="SP475" s="1">
        <v>98.4</v>
      </c>
      <c r="WQ475" s="1">
        <v>0</v>
      </c>
      <c r="AGS475" s="1">
        <v>1</v>
      </c>
      <c r="AGT475" s="1">
        <v>0</v>
      </c>
      <c r="AGU475" s="1">
        <v>0</v>
      </c>
      <c r="AGV475" s="1">
        <v>1</v>
      </c>
      <c r="AGW475" s="1">
        <v>0</v>
      </c>
      <c r="AGX475" s="1">
        <v>0</v>
      </c>
      <c r="AGY475" s="1">
        <v>0</v>
      </c>
      <c r="AGZ475" s="1">
        <v>0</v>
      </c>
      <c r="AHA475" s="1">
        <v>0</v>
      </c>
      <c r="AHB475" s="1">
        <v>0</v>
      </c>
      <c r="AHC475" s="1">
        <v>0</v>
      </c>
      <c r="AHD475" s="1">
        <v>0</v>
      </c>
      <c r="AHE475" s="1">
        <v>0</v>
      </c>
      <c r="AHF475" s="1">
        <v>0</v>
      </c>
      <c r="AHH475" s="1">
        <v>0</v>
      </c>
      <c r="AHI475" s="1">
        <v>1</v>
      </c>
      <c r="AHK475" s="1">
        <v>0</v>
      </c>
      <c r="AHL475" s="1">
        <v>0</v>
      </c>
      <c r="AHM475" s="1">
        <v>0</v>
      </c>
      <c r="AHN475" s="1">
        <v>0</v>
      </c>
      <c r="AHO475" s="1">
        <v>0</v>
      </c>
      <c r="AHP475" s="1">
        <v>0</v>
      </c>
      <c r="AHQ475" s="1">
        <v>0</v>
      </c>
      <c r="AHR475" s="1">
        <v>4</v>
      </c>
      <c r="AIM475" s="1">
        <v>0</v>
      </c>
      <c r="AIN475" s="1">
        <v>0</v>
      </c>
      <c r="AIO475" s="1">
        <v>0</v>
      </c>
      <c r="AIP475" s="1">
        <v>0</v>
      </c>
      <c r="AIQ475" s="1">
        <v>0</v>
      </c>
      <c r="AIR475" s="1">
        <v>0</v>
      </c>
      <c r="AIS475" s="1">
        <v>1</v>
      </c>
      <c r="AIT475" s="1">
        <v>0</v>
      </c>
      <c r="AIU475" s="1">
        <v>0</v>
      </c>
      <c r="AIV475" s="1">
        <v>0</v>
      </c>
      <c r="AIW475" s="1">
        <v>0</v>
      </c>
    </row>
    <row r="476" spans="1:951" s="1" customFormat="1">
      <c r="B476" s="1">
        <v>2</v>
      </c>
      <c r="C476" s="1">
        <v>1</v>
      </c>
      <c r="D476" s="1" t="s">
        <v>7657</v>
      </c>
      <c r="E476" s="1" t="s">
        <v>8316</v>
      </c>
      <c r="O476" s="1">
        <v>0</v>
      </c>
      <c r="P476" s="1">
        <v>0</v>
      </c>
      <c r="Z476" s="1">
        <v>0</v>
      </c>
      <c r="AA476" s="1">
        <v>2</v>
      </c>
      <c r="AB476" s="1" t="s">
        <v>8317</v>
      </c>
      <c r="AC476" s="1">
        <v>0</v>
      </c>
      <c r="AE476" s="1">
        <v>0</v>
      </c>
      <c r="AG476" s="1">
        <v>0</v>
      </c>
      <c r="AI476" s="1">
        <v>112</v>
      </c>
      <c r="AJ476" s="1">
        <v>135</v>
      </c>
      <c r="AK476" s="1">
        <v>137</v>
      </c>
      <c r="DR476" s="1">
        <v>65</v>
      </c>
      <c r="DS476" s="1">
        <v>67</v>
      </c>
      <c r="DT476" s="1">
        <v>75</v>
      </c>
      <c r="IP476" s="1">
        <v>99</v>
      </c>
      <c r="IQ476" s="1">
        <v>99</v>
      </c>
      <c r="IR476" s="1">
        <v>100</v>
      </c>
      <c r="LX476" s="1">
        <v>73</v>
      </c>
      <c r="LY476" s="1">
        <v>76</v>
      </c>
      <c r="LZ476" s="1">
        <v>67</v>
      </c>
      <c r="PG476" s="1">
        <v>16</v>
      </c>
      <c r="PH476" s="1">
        <v>18</v>
      </c>
      <c r="PI476" s="1">
        <v>18</v>
      </c>
      <c r="SP476" s="1">
        <v>98</v>
      </c>
      <c r="SQ476" s="1">
        <v>98.5</v>
      </c>
      <c r="SR476" s="1">
        <v>98.5</v>
      </c>
      <c r="WQ476" s="1">
        <v>0</v>
      </c>
      <c r="WR476" s="1">
        <v>0</v>
      </c>
      <c r="WS476" s="1">
        <v>0</v>
      </c>
      <c r="AAY476" s="1">
        <v>24</v>
      </c>
      <c r="ABB476" s="1">
        <v>9.1999999999999993</v>
      </c>
      <c r="ABE476" s="1">
        <v>29.6</v>
      </c>
      <c r="ABM476" s="1">
        <v>6.46</v>
      </c>
      <c r="ABO476" s="1">
        <v>300</v>
      </c>
      <c r="ABU476" s="1">
        <v>144</v>
      </c>
      <c r="ABX476" s="1">
        <v>4.7</v>
      </c>
      <c r="ACA476" s="1">
        <v>112</v>
      </c>
      <c r="ACD476" s="1">
        <v>9.3000000000000007</v>
      </c>
      <c r="ACG476" s="1">
        <v>96</v>
      </c>
      <c r="ACQ476" s="1">
        <v>35</v>
      </c>
      <c r="ACT476" s="1">
        <v>1.18</v>
      </c>
      <c r="ACW476" s="1">
        <v>8</v>
      </c>
      <c r="ACZ476" s="1">
        <v>6.9</v>
      </c>
      <c r="ADB476" s="1">
        <v>3.4</v>
      </c>
      <c r="ADD476" s="1">
        <v>0.2</v>
      </c>
      <c r="ADF476" s="1">
        <v>3.5</v>
      </c>
      <c r="ADH476" s="1">
        <v>73</v>
      </c>
      <c r="ADJ476" s="1">
        <v>10</v>
      </c>
      <c r="ADL476" s="1">
        <v>12</v>
      </c>
      <c r="ADR476" s="1">
        <v>2.2000000000000002</v>
      </c>
      <c r="AGS476" s="1">
        <v>1</v>
      </c>
      <c r="AGT476" s="1">
        <v>0</v>
      </c>
      <c r="AGU476" s="1">
        <v>0</v>
      </c>
      <c r="AGV476" s="1">
        <v>1</v>
      </c>
      <c r="AGW476" s="1">
        <v>0</v>
      </c>
      <c r="AGX476" s="1">
        <v>0</v>
      </c>
      <c r="AGY476" s="1">
        <v>0</v>
      </c>
      <c r="AGZ476" s="1">
        <v>0</v>
      </c>
      <c r="AHA476" s="1">
        <v>0</v>
      </c>
      <c r="AHB476" s="1">
        <v>0</v>
      </c>
      <c r="AHC476" s="1">
        <v>1</v>
      </c>
      <c r="AHD476" s="1">
        <v>0</v>
      </c>
      <c r="AHE476" s="1">
        <v>0</v>
      </c>
      <c r="AHF476" s="1">
        <v>0</v>
      </c>
      <c r="AHH476" s="1">
        <v>0</v>
      </c>
      <c r="AHI476" s="1">
        <v>1</v>
      </c>
      <c r="AHK476" s="1">
        <v>0</v>
      </c>
      <c r="AHL476" s="1">
        <v>0</v>
      </c>
      <c r="AHM476" s="1">
        <v>0</v>
      </c>
      <c r="AHN476" s="1">
        <v>0</v>
      </c>
      <c r="AHO476" s="1">
        <v>0</v>
      </c>
      <c r="AHP476" s="1">
        <v>0</v>
      </c>
      <c r="AHQ476" s="1">
        <v>0</v>
      </c>
      <c r="AHR476" s="1">
        <v>0</v>
      </c>
      <c r="AIM476" s="1">
        <v>0</v>
      </c>
      <c r="AIN476" s="1">
        <v>0</v>
      </c>
      <c r="AIO476" s="1">
        <v>0</v>
      </c>
      <c r="AIP476" s="1">
        <v>0</v>
      </c>
      <c r="AIQ476" s="1">
        <v>0</v>
      </c>
      <c r="AIR476" s="1">
        <v>0</v>
      </c>
      <c r="AIT476" s="1">
        <v>0</v>
      </c>
      <c r="AIU476" s="1">
        <v>0</v>
      </c>
      <c r="AIV476" s="1">
        <v>0</v>
      </c>
      <c r="AIW476" s="1">
        <v>0</v>
      </c>
    </row>
    <row r="477" spans="1:951" s="1" customFormat="1">
      <c r="B477" s="1">
        <v>3</v>
      </c>
      <c r="C477" s="1">
        <v>1</v>
      </c>
      <c r="D477" s="1" t="s">
        <v>8318</v>
      </c>
      <c r="O477" s="1">
        <v>1</v>
      </c>
      <c r="Z477" s="1">
        <v>0</v>
      </c>
      <c r="AA477" s="1">
        <v>2</v>
      </c>
      <c r="AB477" s="1" t="s">
        <v>8319</v>
      </c>
      <c r="AC477" s="1">
        <v>0</v>
      </c>
      <c r="AE477" s="1">
        <v>0</v>
      </c>
      <c r="AG477" s="1">
        <v>0</v>
      </c>
      <c r="AI477" s="1">
        <v>118</v>
      </c>
      <c r="AJ477" s="1">
        <v>108</v>
      </c>
      <c r="DR477" s="1">
        <v>70</v>
      </c>
      <c r="DS477" s="1">
        <v>60</v>
      </c>
      <c r="HA477" s="1">
        <v>2</v>
      </c>
      <c r="HB477" s="1">
        <v>2</v>
      </c>
      <c r="HT477" s="1">
        <v>0</v>
      </c>
      <c r="HU477" s="1">
        <v>0</v>
      </c>
      <c r="IP477" s="1">
        <v>99</v>
      </c>
      <c r="IQ477" s="1">
        <v>98</v>
      </c>
      <c r="LX477" s="1">
        <v>78</v>
      </c>
      <c r="LY477" s="1">
        <v>78</v>
      </c>
      <c r="PG477" s="1">
        <v>16</v>
      </c>
      <c r="PH477" s="1">
        <v>16</v>
      </c>
      <c r="SP477" s="1">
        <v>98</v>
      </c>
      <c r="SQ477" s="1">
        <v>98.2</v>
      </c>
      <c r="VX477" s="1">
        <v>1</v>
      </c>
      <c r="VY477" s="1">
        <v>1</v>
      </c>
      <c r="WQ477" s="1">
        <v>0</v>
      </c>
      <c r="WR477" s="1">
        <v>0</v>
      </c>
      <c r="AGS477" s="1">
        <v>1</v>
      </c>
      <c r="AGT477" s="1">
        <v>0</v>
      </c>
      <c r="AGU477" s="1">
        <v>0</v>
      </c>
      <c r="AGV477" s="1">
        <v>1</v>
      </c>
      <c r="AGW477" s="1">
        <v>0</v>
      </c>
      <c r="AGX477" s="1">
        <v>0</v>
      </c>
      <c r="AGY477" s="1">
        <v>0</v>
      </c>
      <c r="AGZ477" s="1">
        <v>0</v>
      </c>
      <c r="AHA477" s="1">
        <v>0</v>
      </c>
      <c r="AHB477" s="1">
        <v>0</v>
      </c>
      <c r="AHC477" s="1">
        <v>1</v>
      </c>
      <c r="AHD477" s="1">
        <v>0</v>
      </c>
      <c r="AHE477" s="1">
        <v>0</v>
      </c>
      <c r="AHF477" s="1">
        <v>0</v>
      </c>
      <c r="AHH477" s="1">
        <v>0</v>
      </c>
      <c r="AHI477" s="1">
        <v>1</v>
      </c>
      <c r="AHK477" s="1">
        <v>0</v>
      </c>
      <c r="AHL477" s="1">
        <v>0</v>
      </c>
      <c r="AHM477" s="1">
        <v>0</v>
      </c>
      <c r="AHN477" s="1">
        <v>0</v>
      </c>
      <c r="AHO477" s="1">
        <v>0</v>
      </c>
      <c r="AHP477" s="1">
        <v>0</v>
      </c>
      <c r="AHQ477" s="1">
        <v>0</v>
      </c>
      <c r="AHR477" s="1">
        <v>0</v>
      </c>
      <c r="AIM477" s="1">
        <v>0</v>
      </c>
      <c r="AIN477" s="1">
        <v>0</v>
      </c>
      <c r="AIO477" s="1">
        <v>0</v>
      </c>
      <c r="AIP477" s="1">
        <v>0</v>
      </c>
      <c r="AIQ477" s="1">
        <v>0</v>
      </c>
      <c r="AIR477" s="1">
        <v>0</v>
      </c>
      <c r="AIT477" s="1">
        <v>0</v>
      </c>
      <c r="AIU477" s="1">
        <v>2</v>
      </c>
      <c r="AIV477" s="1">
        <v>0</v>
      </c>
      <c r="AIW477" s="1">
        <v>0</v>
      </c>
      <c r="AJB477" s="1">
        <v>35</v>
      </c>
      <c r="AJC477" s="1">
        <v>30</v>
      </c>
    </row>
    <row r="478" spans="1:951" s="1" customFormat="1">
      <c r="B478" s="1">
        <v>4</v>
      </c>
      <c r="C478" s="1">
        <v>0</v>
      </c>
      <c r="Z478" s="1">
        <v>0</v>
      </c>
      <c r="AA478" s="1">
        <v>2</v>
      </c>
      <c r="AB478" s="1" t="s">
        <v>8320</v>
      </c>
      <c r="AC478" s="1">
        <v>0</v>
      </c>
      <c r="AE478" s="1">
        <v>0</v>
      </c>
      <c r="AG478" s="1">
        <v>0</v>
      </c>
      <c r="AI478" s="1">
        <v>90</v>
      </c>
      <c r="AJ478" s="1">
        <v>112</v>
      </c>
      <c r="DR478" s="1">
        <v>58</v>
      </c>
      <c r="DS478" s="1">
        <v>60</v>
      </c>
      <c r="HA478" s="1">
        <v>2</v>
      </c>
      <c r="HB478" s="1">
        <v>2</v>
      </c>
      <c r="HT478" s="1">
        <v>0</v>
      </c>
      <c r="HU478" s="1">
        <v>0</v>
      </c>
      <c r="IP478" s="1">
        <v>99</v>
      </c>
      <c r="IQ478" s="1">
        <v>98</v>
      </c>
      <c r="LX478" s="1">
        <v>78</v>
      </c>
      <c r="LY478" s="1">
        <v>68</v>
      </c>
      <c r="PG478" s="1">
        <v>16</v>
      </c>
      <c r="PH478" s="1">
        <v>16</v>
      </c>
      <c r="SP478" s="1">
        <v>99.3</v>
      </c>
      <c r="SQ478" s="1">
        <v>98.4</v>
      </c>
      <c r="VX478" s="1">
        <v>1</v>
      </c>
      <c r="VY478" s="1">
        <v>1</v>
      </c>
      <c r="WQ478" s="1">
        <v>0</v>
      </c>
      <c r="WR478" s="1">
        <v>0</v>
      </c>
      <c r="AGS478" s="1">
        <v>0</v>
      </c>
      <c r="AGT478" s="1">
        <v>0</v>
      </c>
      <c r="AGU478" s="1">
        <v>0</v>
      </c>
      <c r="AGV478" s="1">
        <v>0</v>
      </c>
      <c r="AGW478" s="1">
        <v>0</v>
      </c>
      <c r="AGX478" s="1">
        <v>0</v>
      </c>
      <c r="AGY478" s="1">
        <v>0</v>
      </c>
      <c r="AGZ478" s="1">
        <v>0</v>
      </c>
      <c r="AHA478" s="1">
        <v>0</v>
      </c>
      <c r="AHB478" s="1">
        <v>0</v>
      </c>
      <c r="AHC478" s="1">
        <v>1</v>
      </c>
      <c r="AHD478" s="1">
        <v>0</v>
      </c>
      <c r="AHE478" s="1">
        <v>0</v>
      </c>
      <c r="AHF478" s="1">
        <v>0</v>
      </c>
      <c r="AHH478" s="1">
        <v>0</v>
      </c>
      <c r="AHI478" s="1">
        <v>1</v>
      </c>
      <c r="AHK478" s="1">
        <v>0</v>
      </c>
      <c r="AHL478" s="1">
        <v>0</v>
      </c>
      <c r="AHM478" s="1">
        <v>0</v>
      </c>
      <c r="AHN478" s="1">
        <v>0</v>
      </c>
      <c r="AHO478" s="1">
        <v>0</v>
      </c>
      <c r="AHP478" s="1">
        <v>0</v>
      </c>
      <c r="AHQ478" s="1">
        <v>0</v>
      </c>
      <c r="AHR478" s="1">
        <v>0</v>
      </c>
      <c r="AIM478" s="1">
        <v>0</v>
      </c>
      <c r="AIN478" s="1">
        <v>0</v>
      </c>
      <c r="AIO478" s="1">
        <v>0</v>
      </c>
      <c r="AIP478" s="1">
        <v>0</v>
      </c>
      <c r="AIQ478" s="1">
        <v>0</v>
      </c>
      <c r="AIR478" s="1">
        <v>0</v>
      </c>
      <c r="AIT478" s="1">
        <v>0</v>
      </c>
      <c r="AIU478" s="1">
        <v>2</v>
      </c>
      <c r="AIV478" s="1">
        <v>0</v>
      </c>
      <c r="AIW478" s="1">
        <v>0</v>
      </c>
      <c r="AJB478" s="1">
        <v>39</v>
      </c>
      <c r="AJC478" s="1">
        <v>20</v>
      </c>
    </row>
    <row r="479" spans="1:951" s="80" customFormat="1">
      <c r="B479" s="80">
        <v>5</v>
      </c>
      <c r="C479" s="80">
        <v>1</v>
      </c>
      <c r="D479" s="80" t="s">
        <v>8321</v>
      </c>
      <c r="O479" s="80">
        <v>0</v>
      </c>
      <c r="Z479" s="80">
        <v>0</v>
      </c>
      <c r="AA479" s="80">
        <v>1</v>
      </c>
      <c r="AB479" s="80" t="s">
        <v>8322</v>
      </c>
      <c r="AC479" s="80">
        <v>0</v>
      </c>
      <c r="AE479" s="80">
        <v>0</v>
      </c>
      <c r="AG479" s="80">
        <v>0</v>
      </c>
      <c r="AI479" s="80">
        <v>118</v>
      </c>
      <c r="DR479" s="80">
        <v>70</v>
      </c>
      <c r="HA479" s="80">
        <v>2</v>
      </c>
      <c r="HT479" s="80">
        <v>0</v>
      </c>
      <c r="IP479" s="80">
        <v>98</v>
      </c>
      <c r="LX479" s="80">
        <v>68</v>
      </c>
      <c r="PG479" s="80">
        <v>16</v>
      </c>
      <c r="SP479" s="80">
        <v>96.2</v>
      </c>
      <c r="VX479" s="80">
        <v>1</v>
      </c>
      <c r="WQ479" s="80">
        <v>0</v>
      </c>
      <c r="AGS479" s="80">
        <v>0</v>
      </c>
      <c r="AGT479" s="80">
        <v>0</v>
      </c>
      <c r="AGU479" s="80">
        <v>0</v>
      </c>
      <c r="AGV479" s="80">
        <v>0</v>
      </c>
      <c r="AGW479" s="80">
        <v>0</v>
      </c>
      <c r="AGX479" s="80">
        <v>0</v>
      </c>
      <c r="AGY479" s="80">
        <v>0</v>
      </c>
      <c r="AGZ479" s="80">
        <v>0</v>
      </c>
      <c r="AHA479" s="80">
        <v>0</v>
      </c>
      <c r="AHB479" s="80">
        <v>0</v>
      </c>
      <c r="AHC479" s="80">
        <v>1</v>
      </c>
      <c r="AHD479" s="80">
        <v>1</v>
      </c>
      <c r="AHE479" s="80">
        <v>0</v>
      </c>
      <c r="AHF479" s="80">
        <v>0</v>
      </c>
      <c r="AHH479" s="80">
        <v>0</v>
      </c>
      <c r="AHI479" s="80">
        <v>1</v>
      </c>
      <c r="AHK479" s="80">
        <v>0</v>
      </c>
      <c r="AHL479" s="80">
        <v>0</v>
      </c>
      <c r="AHM479" s="80">
        <v>0</v>
      </c>
      <c r="AHN479" s="80">
        <v>0</v>
      </c>
      <c r="AHO479" s="80">
        <v>0</v>
      </c>
      <c r="AHP479" s="80">
        <v>0</v>
      </c>
      <c r="AHQ479" s="80">
        <v>0</v>
      </c>
      <c r="AHR479" s="80">
        <v>0</v>
      </c>
      <c r="AIM479" s="80">
        <v>0</v>
      </c>
      <c r="AIN479" s="80">
        <v>0</v>
      </c>
      <c r="AIO479" s="80">
        <v>0</v>
      </c>
      <c r="AIP479" s="80">
        <v>0</v>
      </c>
      <c r="AIQ479" s="80">
        <v>0</v>
      </c>
      <c r="AIR479" s="80">
        <v>0</v>
      </c>
      <c r="AIT479" s="80">
        <v>0</v>
      </c>
      <c r="AIU479" s="80">
        <v>1</v>
      </c>
      <c r="AIV479" s="80">
        <v>0</v>
      </c>
      <c r="AIW479" s="80">
        <v>0</v>
      </c>
      <c r="AJB479" s="80">
        <v>67</v>
      </c>
    </row>
    <row r="480" spans="1:951" s="1" customFormat="1">
      <c r="A480" s="1">
        <v>100</v>
      </c>
      <c r="B480" s="1">
        <v>1</v>
      </c>
      <c r="C480" s="1">
        <v>0</v>
      </c>
      <c r="Z480" s="1">
        <v>0</v>
      </c>
      <c r="AA480" s="1">
        <v>1</v>
      </c>
      <c r="AB480" s="1" t="s">
        <v>8323</v>
      </c>
      <c r="AC480" s="1">
        <v>2</v>
      </c>
      <c r="AD480" s="1">
        <v>0</v>
      </c>
      <c r="AE480" s="1">
        <v>0</v>
      </c>
      <c r="AG480" s="1">
        <v>0</v>
      </c>
      <c r="AGS480" s="1">
        <v>0</v>
      </c>
      <c r="AGT480" s="1">
        <v>0</v>
      </c>
      <c r="AGU480" s="1">
        <v>0</v>
      </c>
      <c r="AGV480" s="1">
        <v>0</v>
      </c>
      <c r="AGW480" s="1">
        <v>0</v>
      </c>
      <c r="AGX480" s="1">
        <v>0</v>
      </c>
      <c r="AGY480" s="1">
        <v>0</v>
      </c>
      <c r="AGZ480" s="1">
        <v>0</v>
      </c>
      <c r="AHA480" s="1">
        <v>0</v>
      </c>
      <c r="AHB480" s="1">
        <v>0</v>
      </c>
      <c r="AHC480" s="1">
        <v>1</v>
      </c>
      <c r="AHD480" s="1">
        <v>0</v>
      </c>
      <c r="AHE480" s="1">
        <v>0</v>
      </c>
      <c r="AHF480" s="1">
        <v>0</v>
      </c>
      <c r="AHH480" s="1">
        <v>0</v>
      </c>
      <c r="AHI480" s="1">
        <v>1</v>
      </c>
      <c r="AHK480" s="1">
        <v>0</v>
      </c>
      <c r="AHL480" s="1">
        <v>0</v>
      </c>
      <c r="AHM480" s="1">
        <v>0</v>
      </c>
      <c r="AHN480" s="1">
        <v>0</v>
      </c>
      <c r="AHO480" s="1">
        <v>0</v>
      </c>
      <c r="AHP480" s="1">
        <v>0</v>
      </c>
      <c r="AHQ480" s="1">
        <v>0</v>
      </c>
      <c r="AHR480" s="1">
        <v>1</v>
      </c>
      <c r="AIM480" s="1">
        <v>2</v>
      </c>
      <c r="AIN480" s="1">
        <v>0</v>
      </c>
      <c r="AIO480" s="1">
        <v>0</v>
      </c>
      <c r="AIP480" s="1">
        <v>0</v>
      </c>
      <c r="AIQ480" s="1">
        <v>0</v>
      </c>
      <c r="AIR480" s="1">
        <v>0</v>
      </c>
      <c r="AIS480" s="1">
        <v>1</v>
      </c>
      <c r="AIT480" s="3">
        <v>0</v>
      </c>
      <c r="AIV480" s="1">
        <v>0</v>
      </c>
      <c r="AIW480" s="1">
        <v>0</v>
      </c>
    </row>
    <row r="481" spans="1:951" s="1" customFormat="1">
      <c r="B481" s="1">
        <v>2</v>
      </c>
      <c r="C481" s="1">
        <v>1</v>
      </c>
      <c r="D481" s="1" t="s">
        <v>8324</v>
      </c>
      <c r="O481" s="1">
        <v>0</v>
      </c>
      <c r="Z481" s="1">
        <v>0</v>
      </c>
      <c r="AA481" s="1">
        <v>2</v>
      </c>
      <c r="AB481" s="1" t="s">
        <v>8325</v>
      </c>
      <c r="AC481" s="1">
        <v>7</v>
      </c>
      <c r="AD481" s="1">
        <v>0</v>
      </c>
      <c r="AE481" s="1">
        <v>0</v>
      </c>
      <c r="AG481" s="1">
        <v>0</v>
      </c>
      <c r="AI481" s="1">
        <v>118</v>
      </c>
      <c r="AJ481" s="1">
        <v>92</v>
      </c>
      <c r="DR481" s="1">
        <v>70</v>
      </c>
      <c r="DS481" s="1">
        <v>48</v>
      </c>
      <c r="HA481" s="1">
        <v>2</v>
      </c>
      <c r="HB481" s="1">
        <v>2</v>
      </c>
      <c r="HT481" s="1">
        <v>0</v>
      </c>
      <c r="HU481" s="1">
        <v>0</v>
      </c>
      <c r="IP481" s="1">
        <v>92</v>
      </c>
      <c r="IQ481" s="1">
        <v>94</v>
      </c>
      <c r="LX481" s="1">
        <v>72</v>
      </c>
      <c r="LY481" s="1">
        <v>74</v>
      </c>
      <c r="PG481" s="1">
        <v>20</v>
      </c>
      <c r="SP481" s="1">
        <v>95.8</v>
      </c>
      <c r="SQ481" s="1">
        <v>95.3</v>
      </c>
      <c r="VX481" s="1">
        <v>0</v>
      </c>
      <c r="VY481" s="1">
        <v>1</v>
      </c>
      <c r="WQ481" s="1">
        <v>0</v>
      </c>
      <c r="WR481" s="1">
        <v>0</v>
      </c>
      <c r="ZY481" s="1">
        <v>178.8</v>
      </c>
      <c r="AAY481" s="1">
        <v>31</v>
      </c>
      <c r="ABB481" s="1">
        <v>13.9</v>
      </c>
      <c r="ABE481" s="1">
        <v>41</v>
      </c>
      <c r="ABU481" s="1">
        <v>141</v>
      </c>
      <c r="ABX481" s="1">
        <v>4.7</v>
      </c>
      <c r="ACA481" s="1">
        <v>104</v>
      </c>
      <c r="ACD481" s="1">
        <v>1.1399999999999999</v>
      </c>
      <c r="ACG481" s="1">
        <v>118</v>
      </c>
      <c r="ACQ481" s="1">
        <v>42</v>
      </c>
      <c r="ACT481" s="1">
        <v>2</v>
      </c>
      <c r="ACW481" s="1">
        <v>12</v>
      </c>
      <c r="AGS481" s="1">
        <v>1</v>
      </c>
      <c r="AGT481" s="1">
        <v>0</v>
      </c>
      <c r="AGU481" s="1">
        <v>0</v>
      </c>
      <c r="AGV481" s="1">
        <v>1</v>
      </c>
      <c r="AGW481" s="1">
        <v>0</v>
      </c>
      <c r="AGX481" s="1">
        <v>0</v>
      </c>
      <c r="AGY481" s="1">
        <v>0</v>
      </c>
      <c r="AGZ481" s="1">
        <v>1</v>
      </c>
      <c r="AHA481" s="1">
        <v>0</v>
      </c>
      <c r="AHB481" s="1">
        <v>0</v>
      </c>
      <c r="AHC481" s="1">
        <v>1</v>
      </c>
      <c r="AHD481" s="1">
        <v>0</v>
      </c>
      <c r="AHE481" s="1">
        <v>0</v>
      </c>
      <c r="AHF481" s="1">
        <v>0</v>
      </c>
      <c r="AHH481" s="1">
        <v>0</v>
      </c>
      <c r="AHI481" s="1">
        <v>1</v>
      </c>
      <c r="AHK481" s="1">
        <v>0</v>
      </c>
      <c r="AHL481" s="1">
        <v>0</v>
      </c>
      <c r="AHM481" s="1">
        <v>0</v>
      </c>
      <c r="AHN481" s="1">
        <v>0</v>
      </c>
      <c r="AHO481" s="1">
        <v>0</v>
      </c>
      <c r="AHP481" s="1">
        <v>0</v>
      </c>
      <c r="AHQ481" s="1">
        <v>0</v>
      </c>
      <c r="AHR481" s="1">
        <v>1</v>
      </c>
      <c r="AIN481" s="1">
        <v>0</v>
      </c>
      <c r="AIO481" s="1">
        <v>0</v>
      </c>
      <c r="AIP481" s="1">
        <v>1</v>
      </c>
      <c r="AIQ481" s="1">
        <v>1</v>
      </c>
      <c r="AIR481" s="1">
        <v>1</v>
      </c>
      <c r="AIT481" s="3">
        <v>2</v>
      </c>
      <c r="AIV481" s="1">
        <v>0</v>
      </c>
      <c r="AIW481" s="1">
        <v>0</v>
      </c>
      <c r="AIX481" s="1">
        <v>81</v>
      </c>
      <c r="AIY481" s="1">
        <v>53</v>
      </c>
    </row>
    <row r="482" spans="1:951" s="1" customFormat="1">
      <c r="B482" s="1">
        <v>3</v>
      </c>
      <c r="C482" s="1">
        <v>1</v>
      </c>
      <c r="D482" s="1" t="s">
        <v>8326</v>
      </c>
      <c r="E482" s="1" t="s">
        <v>8327</v>
      </c>
      <c r="F482" s="1" t="s">
        <v>8328</v>
      </c>
      <c r="G482" s="1" t="s">
        <v>7659</v>
      </c>
      <c r="O482" s="1">
        <v>1</v>
      </c>
      <c r="P482" s="1">
        <v>0</v>
      </c>
      <c r="Q482" s="1">
        <v>0</v>
      </c>
      <c r="R482" s="1">
        <v>0</v>
      </c>
      <c r="Z482" s="1">
        <v>0</v>
      </c>
      <c r="AA482" s="1">
        <v>2</v>
      </c>
      <c r="AB482" s="1" t="s">
        <v>8329</v>
      </c>
      <c r="AC482" s="1">
        <v>15</v>
      </c>
      <c r="AD482" s="1">
        <v>0</v>
      </c>
      <c r="AE482" s="1">
        <v>2</v>
      </c>
      <c r="AF482" s="1">
        <v>0</v>
      </c>
      <c r="AG482" s="1">
        <v>0</v>
      </c>
      <c r="AI482" s="1">
        <v>120</v>
      </c>
      <c r="AJ482" s="1">
        <v>114</v>
      </c>
      <c r="DR482" s="1">
        <v>80</v>
      </c>
      <c r="DS482" s="1">
        <v>68</v>
      </c>
      <c r="HA482" s="1">
        <v>2</v>
      </c>
      <c r="HB482" s="1">
        <v>2</v>
      </c>
      <c r="HT482" s="1">
        <v>0</v>
      </c>
      <c r="HU482" s="1">
        <v>0</v>
      </c>
      <c r="IP482" s="1">
        <v>97</v>
      </c>
      <c r="IQ482" s="1">
        <v>97</v>
      </c>
      <c r="LX482" s="1">
        <v>103</v>
      </c>
      <c r="LY482" s="1">
        <v>104</v>
      </c>
      <c r="PG482" s="1">
        <v>18</v>
      </c>
      <c r="PH482" s="1">
        <v>22</v>
      </c>
      <c r="SP482" s="1">
        <v>96.5</v>
      </c>
      <c r="SQ482" s="1">
        <v>95.2</v>
      </c>
      <c r="VX482" s="1">
        <v>0</v>
      </c>
      <c r="VY482" s="1">
        <v>0</v>
      </c>
      <c r="WQ482" s="1">
        <v>0</v>
      </c>
      <c r="WR482" s="1">
        <v>0</v>
      </c>
      <c r="ZY482" s="1">
        <v>176.8</v>
      </c>
      <c r="AAY482" s="1">
        <v>25</v>
      </c>
      <c r="ABU482" s="1">
        <v>142</v>
      </c>
      <c r="ABX482" s="1">
        <v>4.7</v>
      </c>
      <c r="ACA482" s="1">
        <v>101</v>
      </c>
      <c r="ACD482" s="1">
        <v>9.9</v>
      </c>
      <c r="ACG482" s="1">
        <v>116</v>
      </c>
      <c r="ACQ482" s="1">
        <v>37</v>
      </c>
      <c r="ACT482" s="1">
        <v>1.88</v>
      </c>
      <c r="ACW482" s="1">
        <v>16</v>
      </c>
      <c r="AGS482" s="1">
        <v>0</v>
      </c>
      <c r="AGT482" s="1">
        <v>0</v>
      </c>
      <c r="AGU482" s="1">
        <v>0</v>
      </c>
      <c r="AGV482" s="1">
        <v>0</v>
      </c>
      <c r="AGW482" s="1">
        <v>0</v>
      </c>
      <c r="AGX482" s="1">
        <v>0</v>
      </c>
      <c r="AGY482" s="1">
        <v>0</v>
      </c>
      <c r="AGZ482" s="1">
        <v>1</v>
      </c>
      <c r="AHA482" s="1">
        <v>0</v>
      </c>
      <c r="AHB482" s="1">
        <v>0</v>
      </c>
      <c r="AHC482" s="1">
        <v>1</v>
      </c>
      <c r="AHD482" s="1">
        <v>0</v>
      </c>
      <c r="AHE482" s="1">
        <v>0</v>
      </c>
      <c r="AHF482" s="1">
        <v>0</v>
      </c>
      <c r="AHH482" s="1">
        <v>0</v>
      </c>
      <c r="AHI482" s="1">
        <v>1</v>
      </c>
      <c r="AHK482" s="1">
        <v>0</v>
      </c>
      <c r="AHL482" s="1">
        <v>0</v>
      </c>
      <c r="AHM482" s="1">
        <v>0</v>
      </c>
      <c r="AHN482" s="1">
        <v>0</v>
      </c>
      <c r="AHO482" s="1">
        <v>0</v>
      </c>
      <c r="AHP482" s="1">
        <v>0</v>
      </c>
      <c r="AHQ482" s="1">
        <v>0</v>
      </c>
      <c r="AHR482" s="1">
        <v>1</v>
      </c>
      <c r="AIN482" s="1">
        <v>0</v>
      </c>
      <c r="AIO482" s="1">
        <v>0</v>
      </c>
      <c r="AIT482" s="3">
        <v>2</v>
      </c>
      <c r="AIV482" s="1">
        <v>0</v>
      </c>
      <c r="AIW482" s="1">
        <v>0</v>
      </c>
      <c r="AIX482" s="1">
        <v>85</v>
      </c>
      <c r="AIY482" s="1">
        <v>44</v>
      </c>
    </row>
    <row r="483" spans="1:951" s="18" customFormat="1">
      <c r="B483" s="18">
        <v>4</v>
      </c>
      <c r="C483" s="18">
        <v>1</v>
      </c>
      <c r="D483" s="18" t="s">
        <v>3373</v>
      </c>
      <c r="E483" s="18" t="s">
        <v>8330</v>
      </c>
      <c r="F483" s="18" t="s">
        <v>8331</v>
      </c>
      <c r="G483" s="18" t="s">
        <v>3682</v>
      </c>
      <c r="H483" s="18" t="s">
        <v>8332</v>
      </c>
      <c r="I483" s="18" t="s">
        <v>8333</v>
      </c>
      <c r="O483" s="18">
        <v>0</v>
      </c>
      <c r="P483" s="18">
        <v>1</v>
      </c>
      <c r="Q483" s="18">
        <v>0</v>
      </c>
      <c r="R483" s="18">
        <v>0</v>
      </c>
      <c r="S483" s="18">
        <v>0</v>
      </c>
      <c r="T483" s="18">
        <v>0</v>
      </c>
      <c r="Z483" s="18">
        <v>0</v>
      </c>
      <c r="AA483" s="18">
        <v>2</v>
      </c>
      <c r="AB483" s="18" t="s">
        <v>8334</v>
      </c>
      <c r="AC483" s="18">
        <v>2</v>
      </c>
      <c r="AD483" s="18">
        <v>0</v>
      </c>
      <c r="AE483" s="18">
        <v>0</v>
      </c>
      <c r="AG483" s="18">
        <v>4</v>
      </c>
      <c r="AH483" s="18">
        <v>0</v>
      </c>
      <c r="AI483" s="18">
        <v>118</v>
      </c>
      <c r="DR483" s="18">
        <v>78</v>
      </c>
      <c r="HA483" s="18">
        <v>2</v>
      </c>
      <c r="HT483" s="18">
        <v>0</v>
      </c>
      <c r="IP483" s="18">
        <v>98</v>
      </c>
      <c r="LX483" s="18">
        <v>98</v>
      </c>
      <c r="PG483" s="18">
        <v>24</v>
      </c>
      <c r="SP483" s="18">
        <v>94.4</v>
      </c>
      <c r="VX483" s="18">
        <v>1</v>
      </c>
      <c r="WQ483" s="18">
        <v>0</v>
      </c>
      <c r="ZY483" s="18">
        <v>177.8</v>
      </c>
      <c r="AAY483" s="18">
        <v>26</v>
      </c>
      <c r="ABB483" s="18">
        <v>14.3</v>
      </c>
      <c r="ABE483" s="18">
        <v>42</v>
      </c>
      <c r="ABU483" s="18">
        <v>140</v>
      </c>
      <c r="ABX483" s="18">
        <v>4.5</v>
      </c>
      <c r="ACA483" s="18">
        <v>104</v>
      </c>
      <c r="ACD483" s="18">
        <v>1.1499999999999999</v>
      </c>
      <c r="ACG483" s="18">
        <v>139</v>
      </c>
      <c r="ACQ483" s="18">
        <v>37</v>
      </c>
      <c r="ACT483" s="18">
        <v>1.9</v>
      </c>
      <c r="ACW483" s="18">
        <v>15</v>
      </c>
      <c r="AGS483" s="18">
        <v>0</v>
      </c>
      <c r="AGT483" s="18">
        <v>0</v>
      </c>
      <c r="AGU483" s="18">
        <v>0</v>
      </c>
      <c r="AGV483" s="18">
        <v>0</v>
      </c>
      <c r="AGW483" s="18">
        <v>0</v>
      </c>
      <c r="AGX483" s="18">
        <v>0</v>
      </c>
      <c r="AGY483" s="18">
        <v>0</v>
      </c>
      <c r="AGZ483" s="18">
        <v>1</v>
      </c>
      <c r="AHA483" s="18">
        <v>0</v>
      </c>
      <c r="AHB483" s="18">
        <v>0</v>
      </c>
      <c r="AHC483" s="18">
        <v>1</v>
      </c>
      <c r="AHD483" s="18">
        <v>0</v>
      </c>
      <c r="AHE483" s="18">
        <v>0</v>
      </c>
      <c r="AHF483" s="18">
        <v>0</v>
      </c>
      <c r="AHH483" s="18">
        <v>0</v>
      </c>
      <c r="AHI483" s="18">
        <v>1</v>
      </c>
      <c r="AHK483" s="18">
        <v>0</v>
      </c>
      <c r="AHL483" s="18">
        <v>0</v>
      </c>
      <c r="AHM483" s="18">
        <v>0</v>
      </c>
      <c r="AHN483" s="18">
        <v>0</v>
      </c>
      <c r="AHO483" s="18">
        <v>0</v>
      </c>
      <c r="AHP483" s="18">
        <v>0</v>
      </c>
      <c r="AHQ483" s="18">
        <v>0</v>
      </c>
      <c r="AHR483" s="18">
        <v>1</v>
      </c>
      <c r="AIN483" s="18">
        <v>0</v>
      </c>
      <c r="AIO483" s="18">
        <v>0</v>
      </c>
      <c r="AIT483" s="79">
        <v>1</v>
      </c>
      <c r="AIV483" s="18">
        <v>0</v>
      </c>
      <c r="AIW483" s="18">
        <v>0</v>
      </c>
      <c r="AIX483" s="18">
        <v>31</v>
      </c>
    </row>
    <row r="484" spans="1:951" s="1" customFormat="1">
      <c r="A484" s="1">
        <v>101</v>
      </c>
      <c r="B484" s="1">
        <v>1</v>
      </c>
      <c r="C484" s="1">
        <v>0</v>
      </c>
      <c r="Z484" s="1">
        <v>0</v>
      </c>
      <c r="AA484" s="1">
        <v>1</v>
      </c>
      <c r="AB484" s="1" t="s">
        <v>8335</v>
      </c>
      <c r="AC484" s="1">
        <v>0</v>
      </c>
      <c r="AE484" s="1">
        <v>0</v>
      </c>
      <c r="AG484" s="1">
        <v>0</v>
      </c>
      <c r="AI484" s="1">
        <v>119</v>
      </c>
      <c r="DR484" s="1">
        <v>78</v>
      </c>
      <c r="HA484" s="1">
        <v>2</v>
      </c>
      <c r="HT484" s="1">
        <v>1</v>
      </c>
      <c r="IP484" s="1">
        <v>98</v>
      </c>
      <c r="LX484" s="1">
        <v>86</v>
      </c>
      <c r="PG484" s="1">
        <v>18</v>
      </c>
      <c r="SP484" s="1">
        <v>98.5</v>
      </c>
      <c r="VX484" s="1">
        <v>1</v>
      </c>
      <c r="WQ484" s="1">
        <v>0</v>
      </c>
      <c r="ACG484" s="1">
        <v>210</v>
      </c>
      <c r="AGS484" s="1">
        <v>0</v>
      </c>
      <c r="AGT484" s="1">
        <v>0</v>
      </c>
      <c r="AGU484" s="1">
        <v>0</v>
      </c>
      <c r="AGV484" s="1">
        <v>0</v>
      </c>
      <c r="AGW484" s="1">
        <v>0</v>
      </c>
      <c r="AGX484" s="1">
        <v>0</v>
      </c>
      <c r="AGY484" s="1">
        <v>0</v>
      </c>
      <c r="AGZ484" s="1">
        <v>1</v>
      </c>
      <c r="AHA484" s="1">
        <v>0</v>
      </c>
      <c r="AHB484" s="1">
        <v>0</v>
      </c>
      <c r="AHC484" s="1">
        <v>1</v>
      </c>
      <c r="AHD484" s="1">
        <v>0</v>
      </c>
      <c r="AHE484" s="1">
        <v>0</v>
      </c>
      <c r="AHF484" s="1">
        <v>0</v>
      </c>
      <c r="AHH484" s="1">
        <v>0</v>
      </c>
      <c r="AHI484" s="1">
        <v>0</v>
      </c>
      <c r="AHK484" s="1">
        <v>0</v>
      </c>
      <c r="AHL484" s="1">
        <v>0</v>
      </c>
      <c r="AHM484" s="1">
        <v>0</v>
      </c>
      <c r="AHN484" s="1">
        <v>0</v>
      </c>
      <c r="AHO484" s="1">
        <v>0</v>
      </c>
      <c r="AHP484" s="1">
        <v>0</v>
      </c>
      <c r="AHQ484" s="1">
        <v>0</v>
      </c>
      <c r="AHR484" s="1">
        <v>0</v>
      </c>
      <c r="AIM484" s="1">
        <v>0</v>
      </c>
      <c r="AIN484" s="1">
        <v>0</v>
      </c>
      <c r="AIO484" s="1">
        <v>0</v>
      </c>
      <c r="AIP484" s="1">
        <v>1</v>
      </c>
      <c r="AIQ484" s="1">
        <v>1</v>
      </c>
      <c r="AIR484" s="1">
        <v>1</v>
      </c>
      <c r="AIS484" s="1">
        <v>1</v>
      </c>
      <c r="AIT484" s="3">
        <v>0</v>
      </c>
      <c r="AIU484" s="1">
        <v>1</v>
      </c>
      <c r="AIV484" s="1">
        <v>0</v>
      </c>
      <c r="AIW484" s="1">
        <v>0</v>
      </c>
      <c r="AJB484" s="1">
        <v>36</v>
      </c>
    </row>
    <row r="485" spans="1:951" s="1" customFormat="1">
      <c r="B485" s="1">
        <v>2</v>
      </c>
      <c r="C485" s="1">
        <v>1</v>
      </c>
      <c r="D485" s="1" t="s">
        <v>7525</v>
      </c>
      <c r="E485" s="1" t="s">
        <v>8336</v>
      </c>
      <c r="F485" s="1" t="s">
        <v>5870</v>
      </c>
      <c r="G485" s="1" t="s">
        <v>6755</v>
      </c>
      <c r="O485" s="1">
        <v>0</v>
      </c>
      <c r="P485" s="1">
        <v>1</v>
      </c>
      <c r="Q485" s="1">
        <v>1</v>
      </c>
      <c r="R485" s="1">
        <v>1</v>
      </c>
      <c r="Z485" s="1">
        <v>0</v>
      </c>
      <c r="AA485" s="1">
        <v>2</v>
      </c>
      <c r="AB485" s="1" t="s">
        <v>8337</v>
      </c>
      <c r="AC485" s="1">
        <v>0</v>
      </c>
      <c r="AE485" s="1">
        <v>1</v>
      </c>
      <c r="AF485" s="1">
        <v>0</v>
      </c>
      <c r="AG485" s="1">
        <v>0</v>
      </c>
      <c r="AI485" s="1">
        <v>118</v>
      </c>
      <c r="AJ485" s="1">
        <v>108</v>
      </c>
      <c r="DR485" s="1">
        <v>88</v>
      </c>
      <c r="DS485" s="1">
        <v>86</v>
      </c>
      <c r="HA485" s="1">
        <v>2</v>
      </c>
      <c r="HB485" s="1">
        <v>2</v>
      </c>
      <c r="HT485" s="1">
        <v>0</v>
      </c>
      <c r="HU485" s="1">
        <v>0</v>
      </c>
      <c r="IP485" s="1">
        <v>97</v>
      </c>
      <c r="IQ485" s="1">
        <v>98</v>
      </c>
      <c r="LX485" s="1">
        <v>100</v>
      </c>
      <c r="LY485" s="1">
        <v>82</v>
      </c>
      <c r="PG485" s="1">
        <v>24</v>
      </c>
      <c r="PH485" s="1">
        <v>24</v>
      </c>
      <c r="SP485" s="1">
        <v>97.8</v>
      </c>
      <c r="SQ485" s="1">
        <v>97.5</v>
      </c>
      <c r="VX485" s="1">
        <v>1</v>
      </c>
      <c r="VY485" s="1">
        <v>1</v>
      </c>
      <c r="WQ485" s="1">
        <v>0</v>
      </c>
      <c r="WR485" s="1">
        <v>0</v>
      </c>
      <c r="AAY485" s="1">
        <v>20</v>
      </c>
      <c r="ABJ485" s="1">
        <v>1.6</v>
      </c>
      <c r="ABU485" s="1">
        <v>131</v>
      </c>
      <c r="ABX485" s="1">
        <v>4.9000000000000004</v>
      </c>
      <c r="ACA485" s="1">
        <v>95</v>
      </c>
      <c r="ACD485" s="1">
        <v>9.3000000000000007</v>
      </c>
      <c r="ACG485" s="1">
        <v>410</v>
      </c>
      <c r="ACH485" s="1">
        <v>460</v>
      </c>
      <c r="ACI485" s="1">
        <v>326</v>
      </c>
      <c r="ACJ485" s="1">
        <v>423</v>
      </c>
      <c r="ACQ485" s="1">
        <v>16</v>
      </c>
      <c r="ACT485" s="1">
        <v>1.03</v>
      </c>
      <c r="ACW485" s="1">
        <v>16</v>
      </c>
      <c r="AGS485" s="1">
        <v>0</v>
      </c>
      <c r="AGT485" s="1">
        <v>0</v>
      </c>
      <c r="AGU485" s="1">
        <v>0</v>
      </c>
      <c r="AGV485" s="1">
        <v>0</v>
      </c>
      <c r="AGW485" s="1">
        <v>0</v>
      </c>
      <c r="AGX485" s="1">
        <v>0</v>
      </c>
      <c r="AGY485" s="1">
        <v>0</v>
      </c>
      <c r="AGZ485" s="1">
        <v>1</v>
      </c>
      <c r="AHA485" s="1">
        <v>0</v>
      </c>
      <c r="AHB485" s="1">
        <v>0</v>
      </c>
      <c r="AHC485" s="1">
        <v>1</v>
      </c>
      <c r="AHD485" s="1">
        <v>0</v>
      </c>
      <c r="AHE485" s="1">
        <v>0</v>
      </c>
      <c r="AHF485" s="1">
        <v>0</v>
      </c>
      <c r="AHH485" s="1">
        <v>0</v>
      </c>
      <c r="AHI485" s="1">
        <v>0</v>
      </c>
      <c r="AHK485" s="1">
        <v>0</v>
      </c>
      <c r="AHL485" s="1">
        <v>0</v>
      </c>
      <c r="AHM485" s="1">
        <v>0</v>
      </c>
      <c r="AHN485" s="1">
        <v>0</v>
      </c>
      <c r="AHO485" s="1">
        <v>0</v>
      </c>
      <c r="AHP485" s="1">
        <v>0</v>
      </c>
      <c r="AHQ485" s="1">
        <v>0</v>
      </c>
      <c r="AHR485" s="1">
        <v>1</v>
      </c>
      <c r="AIM485" s="1">
        <v>0</v>
      </c>
      <c r="AIN485" s="1">
        <v>0</v>
      </c>
      <c r="AIO485" s="1">
        <v>0</v>
      </c>
      <c r="AIT485" s="3">
        <v>2</v>
      </c>
      <c r="AIU485" s="1">
        <v>0</v>
      </c>
      <c r="AIV485" s="1">
        <v>0</v>
      </c>
      <c r="AIW485" s="1">
        <v>0</v>
      </c>
      <c r="AIX485" s="1">
        <v>50</v>
      </c>
      <c r="AIY485" s="1">
        <v>43</v>
      </c>
    </row>
    <row r="486" spans="1:951" s="1" customFormat="1">
      <c r="B486" s="1">
        <v>3</v>
      </c>
      <c r="C486" s="1">
        <v>1</v>
      </c>
      <c r="D486" s="1" t="s">
        <v>8338</v>
      </c>
      <c r="E486" s="1" t="s">
        <v>8339</v>
      </c>
      <c r="O486" s="1">
        <v>1</v>
      </c>
      <c r="P486" s="1">
        <v>1</v>
      </c>
      <c r="Z486" s="1">
        <v>0</v>
      </c>
      <c r="AA486" s="1">
        <v>0</v>
      </c>
      <c r="AB486" s="1" t="s">
        <v>8340</v>
      </c>
      <c r="AC486" s="1">
        <v>0</v>
      </c>
      <c r="AE486" s="1">
        <v>0</v>
      </c>
      <c r="AG486" s="1">
        <v>0</v>
      </c>
      <c r="AI486" s="1">
        <v>84</v>
      </c>
      <c r="AJ486" s="1">
        <v>116</v>
      </c>
      <c r="AK486" s="1">
        <v>96</v>
      </c>
      <c r="AL486" s="1">
        <v>76</v>
      </c>
      <c r="AM486" s="1">
        <v>98</v>
      </c>
      <c r="DR486" s="1">
        <v>60</v>
      </c>
      <c r="DS486" s="1">
        <v>60</v>
      </c>
      <c r="DT486" s="1">
        <v>60</v>
      </c>
      <c r="DU486" s="1">
        <v>50</v>
      </c>
      <c r="DV486" s="1">
        <v>62</v>
      </c>
      <c r="HA486" s="1">
        <v>2</v>
      </c>
      <c r="HB486" s="1">
        <v>2</v>
      </c>
      <c r="HC486" s="1">
        <v>2</v>
      </c>
      <c r="HD486" s="1">
        <v>2</v>
      </c>
      <c r="HE486" s="1">
        <v>2</v>
      </c>
      <c r="HT486" s="1">
        <v>0</v>
      </c>
      <c r="HU486" s="1">
        <v>1</v>
      </c>
      <c r="HV486" s="1">
        <v>0</v>
      </c>
      <c r="HW486" s="1">
        <v>0</v>
      </c>
      <c r="HX486" s="1">
        <v>0</v>
      </c>
      <c r="IP486" s="1">
        <v>97</v>
      </c>
      <c r="IR486" s="1">
        <v>97</v>
      </c>
      <c r="LX486" s="1">
        <v>80</v>
      </c>
      <c r="LZ486" s="1">
        <v>79</v>
      </c>
      <c r="PG486" s="1">
        <v>20</v>
      </c>
      <c r="PI486" s="1">
        <v>20</v>
      </c>
      <c r="SP486" s="1">
        <v>99</v>
      </c>
      <c r="SR486" s="1">
        <v>98.5</v>
      </c>
      <c r="VX486" s="1">
        <v>0</v>
      </c>
      <c r="VZ486" s="1">
        <v>0</v>
      </c>
      <c r="WQ486" s="1">
        <v>0</v>
      </c>
      <c r="WS486" s="1">
        <v>0</v>
      </c>
      <c r="AGS486" s="1">
        <v>0</v>
      </c>
      <c r="AGT486" s="1">
        <v>0</v>
      </c>
      <c r="AGU486" s="1">
        <v>0</v>
      </c>
      <c r="AGV486" s="1">
        <v>0</v>
      </c>
      <c r="AGW486" s="1">
        <v>0</v>
      </c>
      <c r="AGX486" s="1">
        <v>0</v>
      </c>
      <c r="AGY486" s="1">
        <v>0</v>
      </c>
      <c r="AGZ486" s="1">
        <v>0</v>
      </c>
      <c r="AHA486" s="1">
        <v>0</v>
      </c>
      <c r="AHB486" s="1">
        <v>0</v>
      </c>
      <c r="AHC486" s="1">
        <v>1</v>
      </c>
      <c r="AHD486" s="1">
        <v>0</v>
      </c>
      <c r="AHE486" s="1">
        <v>0</v>
      </c>
      <c r="AHF486" s="1">
        <v>0</v>
      </c>
      <c r="AHH486" s="1">
        <v>0</v>
      </c>
      <c r="AHI486" s="1">
        <v>0</v>
      </c>
      <c r="AHK486" s="1">
        <v>0</v>
      </c>
      <c r="AHL486" s="1">
        <v>0</v>
      </c>
      <c r="AHM486" s="1">
        <v>0</v>
      </c>
      <c r="AHN486" s="1">
        <v>0</v>
      </c>
      <c r="AHO486" s="1">
        <v>0</v>
      </c>
      <c r="AHP486" s="1">
        <v>0</v>
      </c>
      <c r="AHQ486" s="1">
        <v>0</v>
      </c>
      <c r="AHR486" s="1">
        <v>8.5</v>
      </c>
      <c r="AIM486" s="1">
        <v>0</v>
      </c>
      <c r="AIN486" s="1">
        <v>0</v>
      </c>
      <c r="AIO486" s="1">
        <v>0</v>
      </c>
      <c r="AIT486" s="3">
        <v>2</v>
      </c>
      <c r="AIU486" s="1">
        <v>0</v>
      </c>
      <c r="AIV486" s="1">
        <v>1</v>
      </c>
      <c r="AIW486" s="1">
        <v>0</v>
      </c>
      <c r="AIX486" s="1">
        <v>60</v>
      </c>
      <c r="AIY486" s="1">
        <v>59</v>
      </c>
    </row>
    <row r="487" spans="1:951" s="1" customFormat="1">
      <c r="B487" s="1">
        <v>4</v>
      </c>
      <c r="C487" s="1">
        <v>1</v>
      </c>
      <c r="D487" s="1" t="s">
        <v>8341</v>
      </c>
      <c r="E487" s="1" t="s">
        <v>8342</v>
      </c>
      <c r="F487" s="1" t="s">
        <v>8343</v>
      </c>
      <c r="G487" s="1" t="s">
        <v>5990</v>
      </c>
      <c r="O487" s="1">
        <v>0</v>
      </c>
      <c r="P487" s="1">
        <v>1</v>
      </c>
      <c r="Q487" s="1">
        <v>1</v>
      </c>
      <c r="R487" s="1">
        <v>1</v>
      </c>
      <c r="Z487" s="1">
        <v>0</v>
      </c>
      <c r="AA487" s="1">
        <v>2</v>
      </c>
      <c r="AB487" s="1" t="s">
        <v>8344</v>
      </c>
      <c r="AC487" s="1">
        <v>0</v>
      </c>
      <c r="AE487" s="1">
        <v>0</v>
      </c>
      <c r="AG487" s="1">
        <v>0</v>
      </c>
      <c r="AI487" s="1">
        <v>108</v>
      </c>
      <c r="AJ487" s="1">
        <v>137</v>
      </c>
      <c r="DR487" s="1">
        <v>68</v>
      </c>
      <c r="DS487" s="1">
        <v>80</v>
      </c>
      <c r="HA487" s="1">
        <v>2</v>
      </c>
      <c r="HB487" s="1">
        <v>2</v>
      </c>
      <c r="HT487" s="1">
        <v>0</v>
      </c>
      <c r="HU487" s="1">
        <v>1</v>
      </c>
      <c r="IP487" s="1">
        <v>99</v>
      </c>
      <c r="IQ487" s="1">
        <v>99</v>
      </c>
      <c r="LX487" s="1">
        <v>79</v>
      </c>
      <c r="LY487" s="1">
        <v>92</v>
      </c>
      <c r="PG487" s="1">
        <v>16</v>
      </c>
      <c r="PH487" s="1">
        <v>18</v>
      </c>
      <c r="SP487" s="1">
        <v>97.8</v>
      </c>
      <c r="SQ487" s="1">
        <v>98</v>
      </c>
      <c r="VX487" s="1">
        <v>1</v>
      </c>
      <c r="VY487" s="1">
        <v>1</v>
      </c>
      <c r="WQ487" s="1">
        <v>0</v>
      </c>
      <c r="WR487" s="1">
        <v>0</v>
      </c>
      <c r="ACG487" s="1">
        <v>211</v>
      </c>
      <c r="ACH487" s="1">
        <v>324</v>
      </c>
      <c r="ACI487" s="1">
        <v>222</v>
      </c>
      <c r="AGS487" s="1">
        <v>0</v>
      </c>
      <c r="AGT487" s="1">
        <v>0</v>
      </c>
      <c r="AGU487" s="1">
        <v>0</v>
      </c>
      <c r="AGV487" s="1">
        <v>0</v>
      </c>
      <c r="AGW487" s="1">
        <v>0</v>
      </c>
      <c r="AGX487" s="1">
        <v>0</v>
      </c>
      <c r="AGY487" s="1">
        <v>0</v>
      </c>
      <c r="AGZ487" s="1">
        <v>1</v>
      </c>
      <c r="AHA487" s="1">
        <v>0</v>
      </c>
      <c r="AHB487" s="1">
        <v>0</v>
      </c>
      <c r="AHC487" s="1">
        <v>1</v>
      </c>
      <c r="AHD487" s="1">
        <v>0</v>
      </c>
      <c r="AHE487" s="1">
        <v>0</v>
      </c>
      <c r="AHF487" s="1">
        <v>0</v>
      </c>
      <c r="AHH487" s="1">
        <v>0</v>
      </c>
      <c r="AHI487" s="1">
        <v>0</v>
      </c>
      <c r="AHK487" s="1">
        <v>0</v>
      </c>
      <c r="AHL487" s="1">
        <v>0</v>
      </c>
      <c r="AHM487" s="1">
        <v>0</v>
      </c>
      <c r="AHN487" s="1">
        <v>0</v>
      </c>
      <c r="AHO487" s="1">
        <v>0</v>
      </c>
      <c r="AHP487" s="1">
        <v>0</v>
      </c>
      <c r="AHQ487" s="1">
        <v>0</v>
      </c>
      <c r="AHR487" s="1">
        <v>1</v>
      </c>
      <c r="AIM487" s="1">
        <v>0</v>
      </c>
      <c r="AIN487" s="1">
        <v>0</v>
      </c>
      <c r="AIO487" s="1">
        <v>0</v>
      </c>
      <c r="AIT487" s="3">
        <v>1</v>
      </c>
      <c r="AIU487" s="1">
        <v>1</v>
      </c>
      <c r="AIV487" s="1">
        <v>0</v>
      </c>
      <c r="AIW487" s="1">
        <v>0</v>
      </c>
      <c r="AIX487" s="1">
        <v>32</v>
      </c>
      <c r="AJB487" s="1">
        <v>34</v>
      </c>
    </row>
    <row r="488" spans="1:951" s="18" customFormat="1">
      <c r="B488" s="18">
        <v>5</v>
      </c>
      <c r="C488" s="18">
        <v>1</v>
      </c>
      <c r="D488" s="18" t="s">
        <v>5990</v>
      </c>
      <c r="E488" s="18" t="s">
        <v>8345</v>
      </c>
      <c r="F488" s="18" t="s">
        <v>8346</v>
      </c>
      <c r="O488" s="18">
        <v>1</v>
      </c>
      <c r="P488" s="18">
        <v>1</v>
      </c>
      <c r="Q488" s="18">
        <v>1</v>
      </c>
      <c r="Z488" s="18">
        <v>0</v>
      </c>
      <c r="AA488" s="18">
        <v>2</v>
      </c>
      <c r="AB488" s="18" t="s">
        <v>8347</v>
      </c>
      <c r="AC488" s="18">
        <v>0</v>
      </c>
      <c r="AE488" s="18">
        <v>0</v>
      </c>
      <c r="AG488" s="18">
        <v>0</v>
      </c>
      <c r="AI488" s="18">
        <v>112</v>
      </c>
      <c r="AJ488" s="18">
        <v>155</v>
      </c>
      <c r="DR488" s="18">
        <v>76</v>
      </c>
      <c r="DS488" s="18">
        <v>82</v>
      </c>
      <c r="HA488" s="18">
        <v>2</v>
      </c>
      <c r="HB488" s="18">
        <v>2</v>
      </c>
      <c r="HT488" s="18">
        <v>0</v>
      </c>
      <c r="HU488" s="18">
        <v>1</v>
      </c>
      <c r="IP488" s="18">
        <v>100</v>
      </c>
      <c r="IQ488" s="18">
        <v>99</v>
      </c>
      <c r="LX488" s="18">
        <v>88</v>
      </c>
      <c r="LY488" s="18">
        <v>96</v>
      </c>
      <c r="PG488" s="18">
        <v>18</v>
      </c>
      <c r="PH488" s="18">
        <v>18</v>
      </c>
      <c r="SP488" s="18">
        <v>96.6</v>
      </c>
      <c r="SQ488" s="18">
        <v>97.7</v>
      </c>
      <c r="VX488" s="18">
        <v>1</v>
      </c>
      <c r="VY488" s="18">
        <v>1</v>
      </c>
      <c r="WQ488" s="18">
        <v>0</v>
      </c>
      <c r="WR488" s="18">
        <v>0</v>
      </c>
      <c r="ACG488" s="18">
        <v>234</v>
      </c>
      <c r="ACH488" s="18">
        <v>116</v>
      </c>
      <c r="ACI488" s="18">
        <v>226</v>
      </c>
      <c r="AGS488" s="18">
        <v>0</v>
      </c>
      <c r="AGT488" s="18">
        <v>0</v>
      </c>
      <c r="AGU488" s="18">
        <v>0</v>
      </c>
      <c r="AGV488" s="18">
        <v>0</v>
      </c>
      <c r="AGW488" s="18">
        <v>0</v>
      </c>
      <c r="AGX488" s="18">
        <v>0</v>
      </c>
      <c r="AGY488" s="18">
        <v>0</v>
      </c>
      <c r="AGZ488" s="18">
        <v>1</v>
      </c>
      <c r="AHA488" s="18">
        <v>0</v>
      </c>
      <c r="AHB488" s="18">
        <v>0</v>
      </c>
      <c r="AHC488" s="18">
        <v>1</v>
      </c>
      <c r="AHD488" s="18">
        <v>0</v>
      </c>
      <c r="AHE488" s="18">
        <v>0</v>
      </c>
      <c r="AHF488" s="18">
        <v>0</v>
      </c>
      <c r="AHH488" s="18">
        <v>0</v>
      </c>
      <c r="AHI488" s="18">
        <v>0</v>
      </c>
      <c r="AHK488" s="18">
        <v>0</v>
      </c>
      <c r="AHL488" s="18">
        <v>0</v>
      </c>
      <c r="AHM488" s="18">
        <v>0</v>
      </c>
      <c r="AHN488" s="18">
        <v>0</v>
      </c>
      <c r="AHO488" s="18">
        <v>0</v>
      </c>
      <c r="AHP488" s="18">
        <v>0</v>
      </c>
      <c r="AHQ488" s="18">
        <v>0</v>
      </c>
      <c r="AHR488" s="18">
        <v>0</v>
      </c>
      <c r="AIM488" s="18">
        <v>0</v>
      </c>
      <c r="AIN488" s="18">
        <v>0</v>
      </c>
      <c r="AIO488" s="18">
        <v>0</v>
      </c>
      <c r="AIT488" s="79">
        <v>1</v>
      </c>
      <c r="AIU488" s="18">
        <v>1</v>
      </c>
      <c r="AIV488" s="18">
        <v>0</v>
      </c>
      <c r="AIW488" s="18">
        <v>0</v>
      </c>
      <c r="AIX488" s="18">
        <v>37</v>
      </c>
      <c r="AJB488" s="18">
        <v>50</v>
      </c>
    </row>
    <row r="489" spans="1:951" s="14" customFormat="1">
      <c r="A489" s="14">
        <v>102</v>
      </c>
      <c r="B489" s="96">
        <v>1</v>
      </c>
      <c r="C489" s="97">
        <v>0</v>
      </c>
      <c r="F489" s="95"/>
      <c r="G489" s="96"/>
      <c r="I489" s="96"/>
      <c r="J489" s="96"/>
      <c r="K489" s="96"/>
      <c r="L489" s="96"/>
      <c r="M489" s="96"/>
      <c r="N489" s="96"/>
      <c r="O489" s="97"/>
      <c r="P489" s="97"/>
      <c r="Q489" s="97"/>
      <c r="R489" s="97"/>
      <c r="S489" s="97"/>
      <c r="T489" s="97"/>
      <c r="U489" s="97"/>
      <c r="V489" s="97"/>
      <c r="W489" s="97"/>
      <c r="X489" s="97"/>
      <c r="Y489" s="97"/>
      <c r="Z489" s="14">
        <v>0</v>
      </c>
      <c r="AA489" s="96">
        <v>1</v>
      </c>
      <c r="AB489" s="96"/>
      <c r="AC489" s="96"/>
      <c r="AD489" s="96"/>
      <c r="AE489" s="96"/>
      <c r="AF489" s="96"/>
      <c r="AG489" s="96"/>
      <c r="AH489" s="96"/>
      <c r="AI489" s="96"/>
      <c r="AJ489" s="96"/>
      <c r="AK489" s="96"/>
      <c r="AL489" s="96"/>
      <c r="AM489" s="96"/>
      <c r="AN489" s="96"/>
      <c r="AO489" s="96"/>
      <c r="AP489" s="96"/>
      <c r="AQ489" s="96"/>
      <c r="AR489" s="96"/>
      <c r="AS489" s="96"/>
      <c r="AT489" s="96"/>
      <c r="AU489" s="96"/>
      <c r="AV489" s="96"/>
      <c r="AW489" s="96"/>
      <c r="AX489" s="96"/>
      <c r="AY489" s="96"/>
      <c r="AZ489" s="96"/>
      <c r="BA489" s="96"/>
      <c r="BB489" s="96"/>
      <c r="BC489" s="96"/>
      <c r="BD489" s="96"/>
      <c r="BE489" s="96"/>
      <c r="BF489" s="96"/>
      <c r="BG489" s="96"/>
      <c r="BH489" s="96"/>
      <c r="BI489" s="96"/>
      <c r="BJ489" s="96"/>
      <c r="BK489" s="96"/>
      <c r="BL489" s="96"/>
      <c r="BM489" s="96"/>
      <c r="BN489" s="96"/>
      <c r="BO489" s="96"/>
      <c r="BP489" s="96"/>
      <c r="BQ489" s="96"/>
      <c r="BR489" s="96"/>
      <c r="BS489" s="96"/>
      <c r="BT489" s="96"/>
      <c r="BU489" s="96"/>
      <c r="BV489" s="96"/>
      <c r="BW489" s="96"/>
      <c r="BX489" s="96"/>
      <c r="BY489" s="96"/>
      <c r="BZ489" s="96"/>
      <c r="CA489" s="96"/>
      <c r="CB489" s="96"/>
      <c r="CC489" s="96"/>
      <c r="CD489" s="96"/>
      <c r="CE489" s="96"/>
      <c r="CF489" s="96"/>
      <c r="CG489" s="96"/>
      <c r="CH489" s="96"/>
      <c r="CI489" s="96"/>
      <c r="CJ489" s="96"/>
      <c r="CK489" s="96"/>
      <c r="CL489" s="96"/>
      <c r="CM489" s="96"/>
      <c r="CN489" s="96"/>
      <c r="CO489" s="96"/>
      <c r="CP489" s="96"/>
      <c r="CQ489" s="96"/>
      <c r="CR489" s="96"/>
      <c r="CS489" s="96"/>
      <c r="CT489" s="96"/>
      <c r="CU489" s="96"/>
      <c r="CV489" s="96"/>
      <c r="CW489" s="96"/>
      <c r="CX489" s="96"/>
      <c r="CY489" s="96"/>
      <c r="CZ489" s="96"/>
      <c r="DA489" s="96"/>
      <c r="DB489" s="96"/>
      <c r="DC489" s="96"/>
      <c r="DD489" s="96"/>
      <c r="DE489" s="96"/>
      <c r="DF489" s="96"/>
      <c r="DG489" s="96"/>
      <c r="DH489" s="96"/>
      <c r="DI489" s="96"/>
      <c r="DJ489" s="96"/>
      <c r="DK489" s="96"/>
      <c r="DL489" s="96"/>
      <c r="DM489" s="96"/>
      <c r="DN489" s="96"/>
      <c r="DO489" s="96"/>
      <c r="DP489" s="96"/>
      <c r="DQ489" s="96"/>
      <c r="DR489" s="97"/>
      <c r="DS489" s="97"/>
      <c r="DT489" s="97"/>
      <c r="DU489" s="97"/>
      <c r="DV489" s="97"/>
      <c r="DW489" s="97"/>
      <c r="DX489" s="97"/>
      <c r="DY489" s="97"/>
      <c r="DZ489" s="97"/>
      <c r="EA489" s="97"/>
      <c r="EB489" s="97"/>
      <c r="EC489" s="97"/>
      <c r="ED489" s="97"/>
      <c r="EE489" s="97"/>
      <c r="EF489" s="97"/>
      <c r="EG489" s="97"/>
      <c r="EH489" s="97"/>
      <c r="EI489" s="97"/>
      <c r="EJ489" s="97"/>
      <c r="EK489" s="97"/>
      <c r="EL489" s="97"/>
      <c r="EM489" s="97"/>
      <c r="EN489" s="97"/>
      <c r="EO489" s="97"/>
      <c r="EP489" s="97"/>
      <c r="EQ489" s="97"/>
      <c r="ER489" s="97"/>
      <c r="ES489" s="97"/>
      <c r="ET489" s="97"/>
      <c r="EU489" s="97"/>
      <c r="EV489" s="97"/>
      <c r="EW489" s="97"/>
      <c r="EX489" s="97"/>
      <c r="EY489" s="97"/>
      <c r="EZ489" s="97"/>
      <c r="FA489" s="97"/>
      <c r="FB489" s="97"/>
      <c r="FC489" s="97"/>
      <c r="FD489" s="97"/>
      <c r="FE489" s="97"/>
      <c r="FF489" s="97"/>
      <c r="FG489" s="97"/>
      <c r="FH489" s="97"/>
      <c r="FI489" s="97"/>
      <c r="FJ489" s="97"/>
      <c r="FK489" s="97"/>
      <c r="FL489" s="97"/>
      <c r="FM489" s="97"/>
      <c r="FN489" s="97"/>
      <c r="FO489" s="97"/>
      <c r="FP489" s="97"/>
      <c r="FQ489" s="97"/>
      <c r="FR489" s="97"/>
      <c r="FS489" s="97"/>
      <c r="FT489" s="97"/>
      <c r="FU489" s="97"/>
      <c r="FV489" s="97"/>
      <c r="FW489" s="97"/>
      <c r="FX489" s="97"/>
      <c r="FY489" s="97"/>
      <c r="FZ489" s="97"/>
      <c r="GA489" s="97"/>
      <c r="GB489" s="97"/>
      <c r="GC489" s="97"/>
      <c r="GD489" s="97"/>
      <c r="GE489" s="97"/>
      <c r="GF489" s="97"/>
      <c r="GG489" s="97"/>
      <c r="GH489" s="97"/>
      <c r="GI489" s="97"/>
      <c r="GJ489" s="97"/>
      <c r="GK489" s="97"/>
      <c r="GL489" s="97"/>
      <c r="GM489" s="97"/>
      <c r="GN489" s="97"/>
      <c r="GO489" s="97"/>
      <c r="GP489" s="97"/>
      <c r="GQ489" s="97"/>
      <c r="GR489" s="97"/>
      <c r="GS489" s="97"/>
      <c r="GT489" s="97"/>
      <c r="GU489" s="97"/>
      <c r="GV489" s="97"/>
      <c r="GW489" s="97"/>
      <c r="GX489" s="97"/>
      <c r="GY489" s="97"/>
      <c r="GZ489" s="97"/>
      <c r="HT489" s="96"/>
      <c r="HU489" s="96"/>
      <c r="HV489" s="96"/>
      <c r="HW489" s="96"/>
      <c r="HX489" s="96"/>
      <c r="HY489" s="96"/>
      <c r="HZ489" s="96"/>
      <c r="IA489" s="96"/>
      <c r="IB489" s="96"/>
      <c r="IC489" s="96"/>
      <c r="ID489" s="96"/>
      <c r="IE489" s="96"/>
      <c r="IF489" s="96"/>
      <c r="IG489" s="96"/>
      <c r="IH489" s="96"/>
      <c r="II489" s="96"/>
      <c r="IJ489" s="96"/>
      <c r="IK489" s="96"/>
      <c r="IL489" s="96"/>
      <c r="IM489" s="96"/>
      <c r="IN489" s="96"/>
      <c r="IO489" s="96"/>
      <c r="LX489" s="96"/>
      <c r="LY489" s="96"/>
      <c r="LZ489" s="96"/>
      <c r="MA489" s="96"/>
      <c r="MB489" s="96"/>
      <c r="MC489" s="96"/>
      <c r="MD489" s="96"/>
      <c r="ME489" s="96"/>
      <c r="MF489" s="96"/>
      <c r="MG489" s="96"/>
      <c r="MH489" s="96"/>
      <c r="MI489" s="96"/>
      <c r="MJ489" s="96"/>
      <c r="MK489" s="96"/>
      <c r="ML489" s="96"/>
      <c r="MM489" s="96"/>
      <c r="MN489" s="96"/>
      <c r="MO489" s="96"/>
      <c r="MP489" s="96"/>
      <c r="MQ489" s="96"/>
      <c r="MR489" s="96"/>
      <c r="MS489" s="96"/>
      <c r="MT489" s="96"/>
      <c r="MU489" s="96"/>
      <c r="MV489" s="96"/>
      <c r="MW489" s="96"/>
      <c r="MX489" s="96"/>
      <c r="MY489" s="96"/>
      <c r="MZ489" s="96"/>
      <c r="NA489" s="96"/>
      <c r="NB489" s="96"/>
      <c r="NC489" s="96"/>
      <c r="ND489" s="96"/>
      <c r="NE489" s="96"/>
      <c r="NF489" s="96"/>
      <c r="NG489" s="96"/>
      <c r="NH489" s="96"/>
      <c r="NI489" s="96"/>
      <c r="NJ489" s="96"/>
      <c r="NK489" s="96"/>
      <c r="NL489" s="96"/>
      <c r="NM489" s="96"/>
      <c r="NN489" s="96"/>
      <c r="NO489" s="96"/>
      <c r="NP489" s="96"/>
      <c r="NQ489" s="96"/>
      <c r="NR489" s="96"/>
      <c r="NS489" s="96"/>
      <c r="NT489" s="96"/>
      <c r="NU489" s="96"/>
      <c r="NV489" s="96"/>
      <c r="NW489" s="96"/>
      <c r="NX489" s="96"/>
      <c r="NY489" s="96"/>
      <c r="NZ489" s="96"/>
      <c r="OA489" s="96"/>
      <c r="OB489" s="96"/>
      <c r="OC489" s="96"/>
      <c r="OD489" s="96"/>
      <c r="OE489" s="96"/>
      <c r="OF489" s="96"/>
      <c r="OG489" s="96"/>
      <c r="OH489" s="96"/>
      <c r="OI489" s="96"/>
      <c r="OJ489" s="96"/>
      <c r="OK489" s="96"/>
      <c r="OL489" s="96"/>
      <c r="OM489" s="96"/>
      <c r="ON489" s="96"/>
      <c r="OO489" s="96"/>
      <c r="OP489" s="96"/>
      <c r="OQ489" s="96"/>
      <c r="OR489" s="96"/>
      <c r="OS489" s="96"/>
      <c r="OT489" s="96"/>
      <c r="OU489" s="96"/>
      <c r="OV489" s="96"/>
      <c r="OW489" s="96"/>
      <c r="OX489" s="96"/>
      <c r="OY489" s="96"/>
      <c r="OZ489" s="96"/>
      <c r="PA489" s="96"/>
      <c r="PB489" s="96"/>
      <c r="PC489" s="96"/>
      <c r="PD489" s="96"/>
      <c r="PE489" s="96"/>
      <c r="PF489" s="96"/>
      <c r="PG489" s="97"/>
      <c r="PH489" s="97"/>
      <c r="PI489" s="97"/>
      <c r="PJ489" s="97"/>
      <c r="PK489" s="97"/>
      <c r="PL489" s="97"/>
      <c r="PM489" s="97"/>
      <c r="PN489" s="97"/>
      <c r="PO489" s="97"/>
      <c r="PP489" s="97"/>
      <c r="PQ489" s="97"/>
      <c r="PR489" s="97"/>
      <c r="PS489" s="97"/>
      <c r="PT489" s="97"/>
      <c r="PU489" s="97"/>
      <c r="PV489" s="97"/>
      <c r="PW489" s="97"/>
      <c r="PX489" s="97"/>
      <c r="PY489" s="97"/>
      <c r="PZ489" s="97"/>
      <c r="QA489" s="97"/>
      <c r="QB489" s="97"/>
      <c r="QC489" s="97"/>
      <c r="QD489" s="97"/>
      <c r="QE489" s="97"/>
      <c r="QF489" s="97"/>
      <c r="QG489" s="97"/>
      <c r="QH489" s="97"/>
      <c r="QI489" s="97"/>
      <c r="QJ489" s="97"/>
      <c r="QK489" s="97"/>
      <c r="QL489" s="97"/>
      <c r="QM489" s="97"/>
      <c r="QN489" s="97"/>
      <c r="QO489" s="97"/>
      <c r="QP489" s="97"/>
      <c r="QQ489" s="97"/>
      <c r="QR489" s="97"/>
      <c r="QS489" s="97"/>
      <c r="QT489" s="97"/>
      <c r="QU489" s="97"/>
      <c r="QV489" s="97"/>
      <c r="QW489" s="97"/>
      <c r="QX489" s="97"/>
      <c r="QY489" s="97"/>
      <c r="QZ489" s="97"/>
      <c r="RA489" s="97"/>
      <c r="RB489" s="97"/>
      <c r="RC489" s="97"/>
      <c r="RD489" s="97"/>
      <c r="RE489" s="97"/>
      <c r="RF489" s="97"/>
      <c r="RG489" s="97"/>
      <c r="RH489" s="97"/>
      <c r="RI489" s="97"/>
      <c r="RJ489" s="97"/>
      <c r="RK489" s="97"/>
      <c r="RL489" s="97"/>
      <c r="RM489" s="97"/>
      <c r="RN489" s="97"/>
      <c r="RO489" s="97"/>
      <c r="RP489" s="97"/>
      <c r="RQ489" s="97"/>
      <c r="RR489" s="97"/>
      <c r="RS489" s="97"/>
      <c r="RT489" s="97"/>
      <c r="RU489" s="97"/>
      <c r="RV489" s="97"/>
      <c r="RW489" s="97"/>
      <c r="RX489" s="97"/>
      <c r="RY489" s="97"/>
      <c r="RZ489" s="97"/>
      <c r="SA489" s="97"/>
      <c r="SB489" s="97"/>
      <c r="SC489" s="97"/>
      <c r="SD489" s="97"/>
      <c r="SE489" s="97"/>
      <c r="SF489" s="97"/>
      <c r="SG489" s="97"/>
      <c r="SH489" s="97"/>
      <c r="SI489" s="97"/>
      <c r="SJ489" s="97"/>
      <c r="SK489" s="97"/>
      <c r="SL489" s="97"/>
      <c r="SM489" s="97"/>
      <c r="SN489" s="97"/>
      <c r="SO489" s="97"/>
      <c r="SP489" s="96"/>
      <c r="SQ489" s="96"/>
      <c r="SR489" s="96"/>
      <c r="SS489" s="96"/>
      <c r="ST489" s="96"/>
      <c r="SU489" s="96"/>
      <c r="SV489" s="96"/>
      <c r="SW489" s="96"/>
      <c r="SX489" s="96"/>
      <c r="SY489" s="96"/>
      <c r="SZ489" s="96"/>
      <c r="TA489" s="96"/>
      <c r="TB489" s="96"/>
      <c r="TC489" s="96"/>
      <c r="TD489" s="96"/>
      <c r="TE489" s="96"/>
      <c r="TF489" s="96"/>
      <c r="TG489" s="96"/>
      <c r="TH489" s="96"/>
      <c r="TI489" s="96"/>
      <c r="TJ489" s="96"/>
      <c r="TK489" s="96"/>
      <c r="TL489" s="96"/>
      <c r="TM489" s="96"/>
      <c r="TN489" s="96"/>
      <c r="TO489" s="96"/>
      <c r="TP489" s="96"/>
      <c r="TQ489" s="96"/>
      <c r="TR489" s="96"/>
      <c r="TS489" s="96"/>
      <c r="TT489" s="96"/>
      <c r="TU489" s="96"/>
      <c r="TV489" s="96"/>
      <c r="TW489" s="96"/>
      <c r="TX489" s="96"/>
      <c r="TY489" s="96"/>
      <c r="TZ489" s="96"/>
      <c r="UA489" s="96"/>
      <c r="UB489" s="96"/>
      <c r="UC489" s="96"/>
      <c r="UD489" s="96"/>
      <c r="UE489" s="96"/>
      <c r="UF489" s="96"/>
      <c r="UG489" s="96"/>
      <c r="UH489" s="96"/>
      <c r="UI489" s="96"/>
      <c r="UJ489" s="96"/>
      <c r="UK489" s="96"/>
      <c r="UL489" s="96"/>
      <c r="UM489" s="96"/>
      <c r="UN489" s="96"/>
      <c r="UO489" s="96"/>
      <c r="UP489" s="96"/>
      <c r="UQ489" s="96"/>
      <c r="UR489" s="96"/>
      <c r="US489" s="96"/>
      <c r="UT489" s="96"/>
      <c r="UU489" s="96"/>
      <c r="UV489" s="96"/>
      <c r="UW489" s="96"/>
      <c r="UX489" s="96"/>
      <c r="UY489" s="96"/>
      <c r="UZ489" s="96"/>
      <c r="VA489" s="96"/>
      <c r="VB489" s="96"/>
      <c r="VC489" s="96"/>
      <c r="VD489" s="96"/>
      <c r="VE489" s="96"/>
      <c r="VF489" s="96"/>
      <c r="VG489" s="96"/>
      <c r="VH489" s="96"/>
      <c r="VI489" s="96"/>
      <c r="VJ489" s="96"/>
      <c r="VK489" s="96"/>
      <c r="VL489" s="96"/>
      <c r="VM489" s="96"/>
      <c r="VN489" s="96"/>
      <c r="VO489" s="96"/>
      <c r="VP489" s="96"/>
      <c r="VQ489" s="96"/>
      <c r="VR489" s="96"/>
      <c r="VS489" s="96"/>
      <c r="VT489" s="96"/>
      <c r="VU489" s="96"/>
      <c r="VV489" s="96"/>
      <c r="VW489" s="96"/>
      <c r="WQ489" s="96"/>
      <c r="WR489" s="96"/>
      <c r="WS489" s="96"/>
      <c r="WT489" s="96"/>
      <c r="WU489" s="96"/>
      <c r="WV489" s="96"/>
      <c r="WW489" s="96"/>
      <c r="WX489" s="96"/>
      <c r="WY489" s="96"/>
      <c r="WZ489" s="96"/>
      <c r="XA489" s="96"/>
      <c r="XB489" s="96"/>
      <c r="XC489" s="96"/>
      <c r="XD489" s="96"/>
      <c r="XE489" s="96"/>
      <c r="XF489" s="96"/>
      <c r="XG489" s="96"/>
      <c r="XH489" s="96"/>
      <c r="XI489" s="96"/>
      <c r="XJ489" s="96"/>
      <c r="XK489" s="96"/>
      <c r="XL489" s="96"/>
      <c r="XM489" s="96"/>
      <c r="XN489" s="96"/>
      <c r="XO489" s="96"/>
      <c r="XP489" s="96"/>
      <c r="XQ489" s="96"/>
      <c r="XR489" s="96"/>
      <c r="XS489" s="96"/>
      <c r="XT489" s="96"/>
      <c r="XU489" s="96"/>
      <c r="XV489" s="96"/>
      <c r="XW489" s="96"/>
      <c r="XX489" s="96"/>
      <c r="XY489" s="96"/>
      <c r="XZ489" s="96"/>
      <c r="YA489" s="96"/>
      <c r="YB489" s="96"/>
      <c r="YC489" s="96"/>
      <c r="YD489" s="96"/>
      <c r="YE489" s="96"/>
      <c r="YF489" s="96"/>
      <c r="YG489" s="96"/>
      <c r="YH489" s="96"/>
      <c r="YI489" s="96"/>
      <c r="YJ489" s="96"/>
      <c r="YK489" s="96"/>
      <c r="YL489" s="96"/>
      <c r="YM489" s="96"/>
      <c r="YN489" s="96"/>
      <c r="YO489" s="96"/>
      <c r="YP489" s="96"/>
      <c r="YQ489" s="96"/>
      <c r="YR489" s="96"/>
      <c r="YS489" s="96"/>
      <c r="YT489" s="96"/>
      <c r="YU489" s="96"/>
      <c r="YV489" s="96"/>
      <c r="YW489" s="96"/>
      <c r="YX489" s="96"/>
      <c r="YY489" s="96"/>
      <c r="YZ489" s="96"/>
      <c r="ZA489" s="96"/>
      <c r="ZB489" s="96"/>
      <c r="ZC489" s="96"/>
      <c r="ZD489" s="96"/>
      <c r="ZE489" s="96"/>
      <c r="ZF489" s="96"/>
      <c r="ZG489" s="96"/>
      <c r="ZH489" s="96"/>
      <c r="ZI489" s="96"/>
      <c r="ZJ489" s="96"/>
      <c r="ZK489" s="96"/>
      <c r="ZL489" s="96"/>
      <c r="ZM489" s="96"/>
      <c r="ZN489" s="96"/>
      <c r="ZO489" s="96"/>
      <c r="ZP489" s="96"/>
      <c r="ZQ489" s="96"/>
      <c r="ZR489" s="96"/>
      <c r="ZS489" s="96"/>
      <c r="ZT489" s="96"/>
      <c r="ZU489" s="96"/>
      <c r="ZV489" s="96"/>
      <c r="ZW489" s="96"/>
      <c r="ZX489" s="96"/>
      <c r="ZY489" s="97"/>
      <c r="ZZ489" s="97"/>
      <c r="AAA489" s="97"/>
      <c r="AAE489" s="96"/>
      <c r="AAF489" s="96"/>
      <c r="AAG489" s="96"/>
      <c r="AAI489" s="95"/>
      <c r="AAJ489" s="96"/>
      <c r="AAL489" s="96"/>
      <c r="AAM489" s="97"/>
      <c r="AAO489" s="95"/>
      <c r="AAP489" s="96"/>
      <c r="AAR489" s="96"/>
      <c r="AAS489" s="97"/>
      <c r="AAU489" s="95"/>
      <c r="AAV489" s="96"/>
      <c r="AAX489" s="96"/>
      <c r="ABB489" s="96"/>
      <c r="ABC489" s="96"/>
      <c r="ABD489" s="96"/>
      <c r="ABE489" s="96"/>
      <c r="ABF489" s="96"/>
      <c r="ABG489" s="96"/>
      <c r="ABJ489" s="96"/>
      <c r="ABK489" s="96"/>
      <c r="ABL489" s="96"/>
      <c r="ABM489" s="97"/>
      <c r="ABN489" s="97"/>
      <c r="ABQ489" s="96"/>
      <c r="ABR489" s="96"/>
      <c r="ABS489" s="96"/>
      <c r="ABT489" s="96"/>
      <c r="ABX489" s="96"/>
      <c r="ABY489" s="96"/>
      <c r="ABZ489" s="96"/>
      <c r="ACA489" s="97"/>
      <c r="ACB489" s="97"/>
      <c r="ACC489" s="97"/>
      <c r="ACG489" s="96"/>
      <c r="ACH489" s="96"/>
      <c r="ACI489" s="96"/>
      <c r="ACJ489" s="96"/>
      <c r="ACK489" s="96"/>
      <c r="ACL489" s="96"/>
      <c r="ACM489" s="96"/>
      <c r="ACN489" s="96"/>
      <c r="ACO489" s="96"/>
      <c r="ACP489" s="96"/>
      <c r="ACQ489" s="96"/>
      <c r="ACR489" s="96"/>
      <c r="ACS489" s="96"/>
      <c r="ACW489" s="96"/>
      <c r="ACX489" s="96"/>
      <c r="ACY489" s="96"/>
      <c r="ADB489" s="96"/>
      <c r="ADC489" s="96"/>
      <c r="ADD489" s="96"/>
      <c r="ADE489" s="96"/>
      <c r="ADJ489" s="96"/>
      <c r="ADK489" s="96"/>
      <c r="ADL489" s="96"/>
      <c r="ADM489" s="96"/>
      <c r="ADN489" s="96"/>
      <c r="ADP489" s="96"/>
      <c r="ADQ489" s="96"/>
      <c r="ADR489" s="96"/>
      <c r="ADS489" s="96"/>
      <c r="ADT489" s="96"/>
      <c r="ADU489" s="96"/>
      <c r="ADV489" s="96"/>
      <c r="ADW489" s="96"/>
      <c r="ADX489" s="96"/>
      <c r="ADY489" s="96"/>
      <c r="ADZ489" s="96"/>
      <c r="AEA489" s="96"/>
      <c r="AEB489" s="96"/>
      <c r="AEC489" s="96"/>
      <c r="AED489" s="96"/>
      <c r="AEE489" s="96"/>
      <c r="AEF489" s="96"/>
      <c r="AEG489" s="96"/>
      <c r="AEH489" s="96"/>
      <c r="AEI489" s="96"/>
      <c r="AEJ489" s="96"/>
      <c r="AEK489" s="96"/>
      <c r="AEL489" s="96"/>
      <c r="AEM489" s="96"/>
      <c r="AEN489" s="96"/>
      <c r="AEO489" s="96"/>
      <c r="AEP489" s="96"/>
      <c r="AEQ489" s="96"/>
      <c r="AER489" s="96"/>
      <c r="AES489" s="96"/>
      <c r="AET489" s="96"/>
      <c r="AEU489" s="96"/>
      <c r="AEV489" s="96"/>
      <c r="AEW489" s="96"/>
      <c r="AEX489" s="96"/>
      <c r="AEY489" s="96"/>
      <c r="AEZ489" s="96"/>
      <c r="AFA489" s="96"/>
      <c r="AFB489" s="96"/>
      <c r="AFC489" s="96"/>
      <c r="AFD489" s="96"/>
      <c r="AFE489" s="96"/>
      <c r="AFF489" s="96"/>
      <c r="AFG489" s="96"/>
      <c r="AFH489" s="96"/>
      <c r="AFI489" s="96"/>
      <c r="AFJ489" s="96"/>
      <c r="AFK489" s="96"/>
      <c r="AFL489" s="96"/>
      <c r="AFM489" s="96"/>
      <c r="AFN489" s="96"/>
      <c r="AFO489" s="96"/>
      <c r="AFP489" s="96"/>
      <c r="AFQ489" s="96"/>
      <c r="AFR489" s="96"/>
      <c r="AFS489" s="96"/>
      <c r="AFT489" s="96"/>
      <c r="AFU489" s="96"/>
      <c r="AFV489" s="96"/>
      <c r="AFW489" s="96"/>
      <c r="AFX489" s="96"/>
      <c r="AFY489" s="96"/>
      <c r="AFZ489" s="96"/>
      <c r="AGA489" s="96"/>
      <c r="AGB489" s="96"/>
      <c r="AGC489" s="96"/>
      <c r="AGD489" s="96"/>
      <c r="AGE489" s="96"/>
      <c r="AGF489" s="96"/>
      <c r="AGG489" s="96"/>
      <c r="AGH489" s="96"/>
      <c r="AGI489" s="96"/>
      <c r="AGJ489" s="96"/>
      <c r="AGK489" s="97"/>
      <c r="AGM489" s="95"/>
      <c r="AGN489" s="96"/>
      <c r="AGP489" s="96"/>
      <c r="AGQ489" s="97"/>
      <c r="AGS489" s="14">
        <v>0</v>
      </c>
      <c r="AGT489" s="14">
        <v>0</v>
      </c>
      <c r="AGU489" s="14">
        <v>0</v>
      </c>
      <c r="AGV489" s="14">
        <v>0</v>
      </c>
      <c r="AGW489" s="14">
        <v>0</v>
      </c>
      <c r="AGX489" s="14">
        <v>0</v>
      </c>
      <c r="AGY489" s="14">
        <v>0</v>
      </c>
      <c r="AGZ489" s="14">
        <v>0</v>
      </c>
      <c r="AHA489" s="14">
        <v>0</v>
      </c>
      <c r="AHB489" s="14">
        <v>0</v>
      </c>
      <c r="AHC489" s="14">
        <v>0</v>
      </c>
      <c r="AHD489" s="14">
        <v>0</v>
      </c>
      <c r="AHE489" s="14">
        <v>0</v>
      </c>
      <c r="AHF489" s="14">
        <v>0</v>
      </c>
      <c r="AHH489" s="14">
        <v>0</v>
      </c>
      <c r="AHI489" s="14">
        <v>0</v>
      </c>
      <c r="AHK489" s="14">
        <v>0</v>
      </c>
      <c r="AHL489" s="14">
        <v>0</v>
      </c>
      <c r="AHM489" s="14">
        <v>0</v>
      </c>
      <c r="AHN489" s="14">
        <v>0</v>
      </c>
      <c r="AHO489" s="14">
        <v>0</v>
      </c>
      <c r="AHP489" s="14">
        <v>0</v>
      </c>
      <c r="AHQ489" s="14">
        <v>0</v>
      </c>
      <c r="AHS489" s="96"/>
      <c r="AHT489" s="97"/>
      <c r="AHV489" s="95"/>
      <c r="AHW489" s="96"/>
      <c r="AHY489" s="96"/>
      <c r="AHZ489" s="97"/>
      <c r="AIB489" s="95"/>
      <c r="AIC489" s="96"/>
      <c r="AIE489" s="96"/>
      <c r="AIF489" s="97"/>
      <c r="AIH489" s="95"/>
      <c r="AII489" s="96"/>
      <c r="AIK489" s="96"/>
      <c r="AIL489" s="97"/>
      <c r="AIM489" s="14">
        <v>0</v>
      </c>
      <c r="AIN489" s="14">
        <v>0</v>
      </c>
      <c r="AIO489" s="14">
        <v>0</v>
      </c>
      <c r="AIQ489" s="96"/>
      <c r="AIR489" s="97"/>
      <c r="AIT489" s="98"/>
      <c r="AIU489" s="96"/>
      <c r="AIW489" s="96"/>
      <c r="AIX489" s="97"/>
      <c r="AJB489" s="95"/>
      <c r="AJC489" s="96"/>
      <c r="AJE489" s="96"/>
      <c r="AJF489" s="97"/>
      <c r="AJH489" s="95"/>
      <c r="AJI489" s="96"/>
      <c r="AJK489" s="96"/>
      <c r="AJL489" s="97"/>
      <c r="AJN489" s="95"/>
      <c r="AJO489" s="96"/>
    </row>
    <row r="490" spans="1:951" s="31" customFormat="1">
      <c r="B490" s="31">
        <v>2</v>
      </c>
      <c r="C490" s="31">
        <v>0</v>
      </c>
      <c r="F490" s="82"/>
      <c r="G490" s="83"/>
      <c r="Z490" s="31">
        <v>0</v>
      </c>
      <c r="AA490" s="31">
        <v>2</v>
      </c>
      <c r="AB490" s="83" t="s">
        <v>8348</v>
      </c>
      <c r="AI490" s="31">
        <v>117</v>
      </c>
      <c r="AJ490" s="31">
        <v>120</v>
      </c>
      <c r="AL490" s="31">
        <v>111</v>
      </c>
      <c r="DR490" s="31">
        <v>69</v>
      </c>
      <c r="DS490" s="31">
        <v>67</v>
      </c>
      <c r="DU490" s="31">
        <v>57</v>
      </c>
      <c r="IP490" s="31">
        <v>100</v>
      </c>
      <c r="IQ490" s="31">
        <v>100</v>
      </c>
      <c r="IS490" s="31">
        <v>97</v>
      </c>
      <c r="IT490" s="31">
        <v>97</v>
      </c>
      <c r="LX490" s="31">
        <v>84</v>
      </c>
      <c r="LY490" s="31">
        <v>88</v>
      </c>
      <c r="LZ490" s="31">
        <v>88</v>
      </c>
      <c r="MA490" s="31">
        <v>85</v>
      </c>
      <c r="MB490" s="31">
        <v>95</v>
      </c>
      <c r="PG490" s="31">
        <v>14</v>
      </c>
      <c r="PH490" s="31">
        <v>12</v>
      </c>
      <c r="PJ490" s="31">
        <v>18</v>
      </c>
      <c r="PK490" s="31">
        <v>17</v>
      </c>
      <c r="SQ490" s="31">
        <v>98.5</v>
      </c>
      <c r="SS490" s="31">
        <v>98.6</v>
      </c>
      <c r="WQ490" s="31">
        <v>0</v>
      </c>
      <c r="WR490" s="31">
        <v>0</v>
      </c>
      <c r="WT490" s="31">
        <v>0</v>
      </c>
      <c r="ZY490" s="31">
        <v>126</v>
      </c>
      <c r="AAI490" s="82"/>
      <c r="AAJ490" s="83"/>
      <c r="AAO490" s="82"/>
      <c r="AAP490" s="83"/>
      <c r="AAU490" s="82"/>
      <c r="AAV490" s="83"/>
      <c r="ACG490" s="31">
        <v>182</v>
      </c>
      <c r="ACH490" s="31">
        <v>188</v>
      </c>
      <c r="ACI490" s="31">
        <v>182</v>
      </c>
      <c r="ACJ490" s="31">
        <v>259</v>
      </c>
      <c r="AGM490" s="82"/>
      <c r="AGN490" s="83"/>
      <c r="AGS490" s="31">
        <v>0</v>
      </c>
      <c r="AGT490" s="31">
        <v>0</v>
      </c>
      <c r="AGU490" s="31">
        <v>0</v>
      </c>
      <c r="AGV490" s="31">
        <v>0</v>
      </c>
      <c r="AGW490" s="31">
        <v>0</v>
      </c>
      <c r="AGX490" s="31">
        <v>0</v>
      </c>
      <c r="AGY490" s="31">
        <v>1</v>
      </c>
      <c r="AGZ490" s="31">
        <v>3</v>
      </c>
      <c r="AHA490" s="31">
        <v>0</v>
      </c>
      <c r="AHB490" s="31">
        <v>0</v>
      </c>
      <c r="AHC490" s="31">
        <v>2</v>
      </c>
      <c r="AHD490" s="31">
        <v>0</v>
      </c>
      <c r="AHE490" s="31">
        <v>0</v>
      </c>
      <c r="AHF490" s="31">
        <v>0</v>
      </c>
      <c r="AHH490" s="31">
        <v>0</v>
      </c>
      <c r="AHI490" s="31">
        <v>0</v>
      </c>
      <c r="AHK490" s="31">
        <v>0</v>
      </c>
      <c r="AHL490" s="31">
        <v>0</v>
      </c>
      <c r="AHM490" s="31">
        <v>0</v>
      </c>
      <c r="AHN490" s="31">
        <v>0</v>
      </c>
      <c r="AHO490" s="31">
        <v>0</v>
      </c>
      <c r="AHP490" s="31">
        <v>0</v>
      </c>
      <c r="AHQ490" s="31">
        <v>0</v>
      </c>
      <c r="AHR490" s="31">
        <v>0</v>
      </c>
      <c r="AHV490" s="82"/>
      <c r="AHW490" s="83"/>
      <c r="AIB490" s="82"/>
      <c r="AIC490" s="83"/>
      <c r="AIH490" s="82"/>
      <c r="AII490" s="83"/>
      <c r="AIM490" s="31">
        <v>0</v>
      </c>
      <c r="AIN490" s="31">
        <v>0</v>
      </c>
      <c r="AIO490" s="31">
        <v>0</v>
      </c>
      <c r="AIT490" s="84"/>
      <c r="AIU490" s="83"/>
      <c r="AJB490" s="82"/>
      <c r="AJC490" s="83"/>
      <c r="AJH490" s="82"/>
      <c r="AJI490" s="83"/>
      <c r="AJN490" s="82"/>
      <c r="AJO490" s="83"/>
    </row>
    <row r="491" spans="1:951" s="14" customFormat="1">
      <c r="A491" s="14">
        <v>103</v>
      </c>
      <c r="B491" s="14">
        <v>1</v>
      </c>
      <c r="C491" s="14">
        <v>1</v>
      </c>
      <c r="D491" s="14" t="s">
        <v>7788</v>
      </c>
      <c r="F491" s="63"/>
      <c r="O491" s="14">
        <v>0</v>
      </c>
      <c r="Z491" s="14">
        <v>0</v>
      </c>
      <c r="AA491" s="14">
        <v>2</v>
      </c>
      <c r="AB491" s="14" t="s">
        <v>8349</v>
      </c>
      <c r="AI491" s="14">
        <v>99</v>
      </c>
      <c r="AJ491" s="14">
        <v>82</v>
      </c>
      <c r="AK491" s="14">
        <v>87</v>
      </c>
      <c r="AL491" s="14">
        <v>90</v>
      </c>
      <c r="AM491" s="14">
        <v>110</v>
      </c>
      <c r="AN491" s="14">
        <v>106</v>
      </c>
      <c r="DR491" s="14">
        <v>55</v>
      </c>
      <c r="DS491" s="14">
        <v>40</v>
      </c>
      <c r="DT491" s="14">
        <v>40</v>
      </c>
      <c r="DU491" s="14">
        <v>52</v>
      </c>
      <c r="DV491" s="14">
        <v>58</v>
      </c>
      <c r="DW491" s="14">
        <v>62</v>
      </c>
      <c r="IP491" s="14">
        <v>94</v>
      </c>
      <c r="IU491" s="14">
        <v>92</v>
      </c>
      <c r="LX491" s="14">
        <v>63</v>
      </c>
      <c r="MC491" s="14">
        <v>60</v>
      </c>
      <c r="PG491" s="14">
        <v>18</v>
      </c>
      <c r="PL491" s="14">
        <v>18</v>
      </c>
      <c r="SP491" s="14">
        <v>98.3</v>
      </c>
      <c r="SU491" s="14">
        <v>100.3</v>
      </c>
      <c r="WQ491" s="14">
        <v>0</v>
      </c>
      <c r="WV491" s="14">
        <v>0</v>
      </c>
      <c r="AAI491" s="63"/>
      <c r="AAO491" s="63"/>
      <c r="AAU491" s="63"/>
      <c r="ABJ491" s="14">
        <v>1.4</v>
      </c>
      <c r="AGM491" s="63"/>
      <c r="AGS491" s="14">
        <v>1</v>
      </c>
      <c r="AGT491" s="14">
        <v>1</v>
      </c>
      <c r="AGU491" s="14">
        <v>0</v>
      </c>
      <c r="AGV491" s="14">
        <v>0</v>
      </c>
      <c r="AGW491" s="14">
        <v>0</v>
      </c>
      <c r="AGX491" s="14">
        <v>0</v>
      </c>
      <c r="AGY491" s="14">
        <v>0</v>
      </c>
      <c r="AGZ491" s="14">
        <v>2</v>
      </c>
      <c r="AHA491" s="14">
        <v>0</v>
      </c>
      <c r="AHB491" s="14">
        <v>0</v>
      </c>
      <c r="AHC491" s="14">
        <v>1</v>
      </c>
      <c r="AHD491" s="14">
        <v>0</v>
      </c>
      <c r="AHE491" s="14">
        <v>0</v>
      </c>
      <c r="AHF491" s="14">
        <v>0</v>
      </c>
      <c r="AHH491" s="14">
        <v>0</v>
      </c>
      <c r="AHI491" s="14">
        <v>0</v>
      </c>
      <c r="AHK491" s="14">
        <v>0</v>
      </c>
      <c r="AHL491" s="14">
        <v>0</v>
      </c>
      <c r="AHM491" s="14">
        <v>0</v>
      </c>
      <c r="AHN491" s="14">
        <v>0</v>
      </c>
      <c r="AHO491" s="14">
        <v>0</v>
      </c>
      <c r="AHP491" s="14">
        <v>0</v>
      </c>
      <c r="AHQ491" s="14">
        <v>0</v>
      </c>
      <c r="AHR491" s="14">
        <v>0</v>
      </c>
      <c r="AHV491" s="63"/>
      <c r="AIB491" s="63"/>
      <c r="AIH491" s="63"/>
      <c r="AIM491" s="14">
        <v>0</v>
      </c>
      <c r="AIN491" s="14">
        <v>0</v>
      </c>
      <c r="AIO491" s="14">
        <v>0</v>
      </c>
      <c r="AIT491" s="60"/>
      <c r="AJB491" s="63"/>
      <c r="AJH491" s="63"/>
      <c r="AJN491" s="63"/>
    </row>
    <row r="492" spans="1:951" s="14" customFormat="1">
      <c r="B492" s="14">
        <v>2</v>
      </c>
      <c r="C492" s="14">
        <v>1</v>
      </c>
      <c r="D492" s="14" t="s">
        <v>5861</v>
      </c>
      <c r="E492" s="14" t="s">
        <v>8350</v>
      </c>
      <c r="F492" s="63" t="s">
        <v>8351</v>
      </c>
      <c r="O492" s="14">
        <v>1</v>
      </c>
      <c r="P492" s="14">
        <v>0</v>
      </c>
      <c r="Q492" s="14">
        <v>1</v>
      </c>
      <c r="Z492" s="14">
        <v>0</v>
      </c>
      <c r="AA492" s="14">
        <v>2</v>
      </c>
      <c r="AB492" s="14" t="s">
        <v>8352</v>
      </c>
      <c r="AI492" s="14">
        <v>126</v>
      </c>
      <c r="AJ492" s="14">
        <v>129</v>
      </c>
      <c r="AK492" s="14">
        <v>138</v>
      </c>
      <c r="AO492" s="14">
        <v>124</v>
      </c>
      <c r="AP492" s="14">
        <v>129</v>
      </c>
      <c r="DR492" s="14">
        <v>69</v>
      </c>
      <c r="DS492" s="14">
        <v>64</v>
      </c>
      <c r="DT492" s="14">
        <v>70</v>
      </c>
      <c r="DX492" s="14">
        <v>58</v>
      </c>
      <c r="DY492" s="14">
        <v>64</v>
      </c>
      <c r="IP492" s="14">
        <v>93</v>
      </c>
      <c r="IQ492" s="14">
        <v>93</v>
      </c>
      <c r="IR492" s="14">
        <v>93</v>
      </c>
      <c r="IV492" s="14">
        <v>90</v>
      </c>
      <c r="IW492" s="14">
        <v>94</v>
      </c>
      <c r="LX492" s="14">
        <v>56</v>
      </c>
      <c r="LY492" s="14">
        <v>58</v>
      </c>
      <c r="LZ492" s="14">
        <v>68</v>
      </c>
      <c r="MB492" s="14">
        <v>57</v>
      </c>
      <c r="MD492" s="14">
        <v>51</v>
      </c>
      <c r="ME492" s="14">
        <v>67</v>
      </c>
      <c r="MF492" s="14">
        <v>59</v>
      </c>
      <c r="PG492" s="14">
        <v>16</v>
      </c>
      <c r="PH492" s="14">
        <v>16</v>
      </c>
      <c r="PI492" s="14">
        <v>18</v>
      </c>
      <c r="PM492" s="14">
        <v>18</v>
      </c>
      <c r="PN492" s="14">
        <v>18</v>
      </c>
      <c r="SP492" s="14">
        <v>98</v>
      </c>
      <c r="SQ492" s="14">
        <v>98.3</v>
      </c>
      <c r="SR492" s="14">
        <v>102.7</v>
      </c>
      <c r="SS492" s="14">
        <v>99.9</v>
      </c>
      <c r="SU492" s="14">
        <v>99.2</v>
      </c>
      <c r="SV492" s="14">
        <v>98.2</v>
      </c>
      <c r="SW492" s="14">
        <v>99.8</v>
      </c>
      <c r="WQ492" s="14">
        <v>0</v>
      </c>
      <c r="WR492" s="14">
        <v>0</v>
      </c>
      <c r="WS492" s="14">
        <v>0</v>
      </c>
      <c r="WW492" s="14">
        <v>0</v>
      </c>
      <c r="WX492" s="14">
        <v>0</v>
      </c>
      <c r="ZY492" s="14">
        <v>161</v>
      </c>
      <c r="AAI492" s="63"/>
      <c r="AAO492" s="63"/>
      <c r="AAU492" s="63"/>
      <c r="AAY492" s="14">
        <v>25</v>
      </c>
      <c r="ABB492" s="14">
        <v>9.5</v>
      </c>
      <c r="ABE492" s="14">
        <v>29.9</v>
      </c>
      <c r="ABM492" s="14">
        <v>9.86</v>
      </c>
      <c r="ABO492" s="14">
        <v>122</v>
      </c>
      <c r="ABU492" s="14">
        <v>139</v>
      </c>
      <c r="ABX492" s="14">
        <v>4</v>
      </c>
      <c r="ACA492" s="14">
        <v>103</v>
      </c>
      <c r="ACD492" s="14">
        <v>7.7</v>
      </c>
      <c r="ACG492" s="14">
        <v>112</v>
      </c>
      <c r="ACQ492" s="14">
        <v>32</v>
      </c>
      <c r="ACT492" s="14">
        <v>1.48</v>
      </c>
      <c r="ACW492" s="14">
        <v>11</v>
      </c>
      <c r="AGM492" s="63"/>
      <c r="AGS492" s="14">
        <v>1</v>
      </c>
      <c r="AGT492" s="14">
        <v>1</v>
      </c>
      <c r="AGU492" s="14">
        <v>0</v>
      </c>
      <c r="AGV492" s="14">
        <v>1</v>
      </c>
      <c r="AGW492" s="14">
        <v>0</v>
      </c>
      <c r="AGX492" s="14">
        <v>0</v>
      </c>
      <c r="AGY492" s="14">
        <v>0</v>
      </c>
      <c r="AGZ492" s="14">
        <v>2</v>
      </c>
      <c r="AHA492" s="14">
        <v>0</v>
      </c>
      <c r="AHB492" s="14">
        <v>0</v>
      </c>
      <c r="AHC492" s="14">
        <v>1</v>
      </c>
      <c r="AHD492" s="14">
        <v>0</v>
      </c>
      <c r="AHE492" s="14">
        <v>0</v>
      </c>
      <c r="AHF492" s="14">
        <v>0</v>
      </c>
      <c r="AHH492" s="14">
        <v>0</v>
      </c>
      <c r="AHI492" s="14">
        <v>0</v>
      </c>
      <c r="AHK492" s="14">
        <v>0</v>
      </c>
      <c r="AHL492" s="14">
        <v>0</v>
      </c>
      <c r="AHM492" s="14">
        <v>0</v>
      </c>
      <c r="AHN492" s="14">
        <v>0</v>
      </c>
      <c r="AHO492" s="14">
        <v>0</v>
      </c>
      <c r="AHP492" s="14">
        <v>0</v>
      </c>
      <c r="AHQ492" s="14">
        <v>0</v>
      </c>
      <c r="AHR492" s="14">
        <f>8/6</f>
        <v>1.3333333333333333</v>
      </c>
      <c r="AHV492" s="63"/>
      <c r="AIB492" s="63"/>
      <c r="AIH492" s="63"/>
      <c r="AIM492" s="14">
        <v>0</v>
      </c>
      <c r="AIN492" s="14">
        <v>0</v>
      </c>
      <c r="AIO492" s="14">
        <v>0</v>
      </c>
      <c r="AIT492" s="60"/>
      <c r="AJB492" s="63"/>
      <c r="AJH492" s="63"/>
      <c r="AJN492" s="63"/>
    </row>
    <row r="493" spans="1:951" s="14" customFormat="1">
      <c r="B493" s="14">
        <v>3</v>
      </c>
      <c r="C493" s="14">
        <v>0</v>
      </c>
      <c r="F493" s="63"/>
      <c r="Z493" s="14">
        <v>0</v>
      </c>
      <c r="AA493" s="14">
        <v>2</v>
      </c>
      <c r="AB493" s="14" t="s">
        <v>8353</v>
      </c>
      <c r="AI493" s="14">
        <v>121</v>
      </c>
      <c r="AK493" s="14">
        <v>110</v>
      </c>
      <c r="AM493" s="14">
        <v>107</v>
      </c>
      <c r="AN493" s="14">
        <v>123</v>
      </c>
      <c r="AP493" s="14">
        <v>135</v>
      </c>
      <c r="AR493" s="14">
        <v>150</v>
      </c>
      <c r="AS493" s="14">
        <v>127</v>
      </c>
      <c r="AV493" s="14">
        <v>98</v>
      </c>
      <c r="DR493" s="14">
        <v>67</v>
      </c>
      <c r="DT493" s="14">
        <v>61</v>
      </c>
      <c r="DV493" s="14">
        <v>60</v>
      </c>
      <c r="DW493" s="14">
        <v>72</v>
      </c>
      <c r="DY493" s="14">
        <v>64</v>
      </c>
      <c r="EA493" s="14">
        <v>68</v>
      </c>
      <c r="EB493" s="14">
        <v>65</v>
      </c>
      <c r="EE493" s="14">
        <v>65</v>
      </c>
      <c r="IP493" s="14">
        <v>93</v>
      </c>
      <c r="IR493" s="14">
        <v>91</v>
      </c>
      <c r="IS493" s="14">
        <v>96</v>
      </c>
      <c r="IT493" s="14">
        <v>93</v>
      </c>
      <c r="IU493" s="14">
        <v>93</v>
      </c>
      <c r="IW493" s="14">
        <v>93</v>
      </c>
      <c r="IY493" s="14">
        <v>93</v>
      </c>
      <c r="IZ493" s="14">
        <v>93</v>
      </c>
      <c r="JC493" s="14">
        <v>92</v>
      </c>
      <c r="LX493" s="14">
        <v>61</v>
      </c>
      <c r="LY493" s="14">
        <v>57</v>
      </c>
      <c r="LZ493" s="14">
        <v>64</v>
      </c>
      <c r="MB493" s="14">
        <v>71</v>
      </c>
      <c r="MC493" s="14">
        <v>61</v>
      </c>
      <c r="MD493" s="14">
        <v>63</v>
      </c>
      <c r="ME493" s="14">
        <v>72</v>
      </c>
      <c r="MG493" s="14">
        <v>86</v>
      </c>
      <c r="MI493" s="14">
        <v>71</v>
      </c>
      <c r="MK493" s="14">
        <v>61</v>
      </c>
      <c r="PG493" s="14">
        <v>20</v>
      </c>
      <c r="PI493" s="14">
        <v>22</v>
      </c>
      <c r="PK493" s="14">
        <v>20</v>
      </c>
      <c r="PL493" s="14">
        <v>22</v>
      </c>
      <c r="PN493" s="14">
        <v>22</v>
      </c>
      <c r="PO493" s="14">
        <v>20</v>
      </c>
      <c r="PP493" s="14">
        <v>20</v>
      </c>
      <c r="PT493" s="14">
        <v>20</v>
      </c>
      <c r="SP493" s="14">
        <v>98.4</v>
      </c>
      <c r="SR493" s="14">
        <v>98.3</v>
      </c>
      <c r="ST493" s="14">
        <v>98.2</v>
      </c>
      <c r="SU493" s="14">
        <v>98.8</v>
      </c>
      <c r="SW493" s="14">
        <v>99.5</v>
      </c>
      <c r="SY493" s="14">
        <v>102.3</v>
      </c>
      <c r="SZ493" s="14">
        <v>100.4</v>
      </c>
      <c r="TB493" s="14">
        <v>100.5</v>
      </c>
      <c r="TC493" s="14">
        <v>98.2</v>
      </c>
      <c r="WQ493" s="14">
        <v>0</v>
      </c>
      <c r="WS493" s="14">
        <v>0</v>
      </c>
      <c r="WT493" s="14">
        <v>1</v>
      </c>
      <c r="WU493" s="14">
        <v>0</v>
      </c>
      <c r="WV493" s="14">
        <v>0</v>
      </c>
      <c r="WX493" s="14">
        <v>0</v>
      </c>
      <c r="WZ493" s="14">
        <v>0</v>
      </c>
      <c r="XA493" s="14">
        <v>0</v>
      </c>
      <c r="XD493" s="14">
        <v>0</v>
      </c>
      <c r="ZY493" s="14">
        <v>163</v>
      </c>
      <c r="AAI493" s="63"/>
      <c r="AAO493" s="63"/>
      <c r="AAU493" s="63"/>
      <c r="AGM493" s="63"/>
      <c r="AGS493" s="14">
        <v>1</v>
      </c>
      <c r="AGT493" s="14">
        <v>1</v>
      </c>
      <c r="AGU493" s="14">
        <v>0</v>
      </c>
      <c r="AGV493" s="14">
        <v>1</v>
      </c>
      <c r="AGW493" s="14">
        <v>0</v>
      </c>
      <c r="AGX493" s="14">
        <v>0</v>
      </c>
      <c r="AGY493" s="14">
        <v>0</v>
      </c>
      <c r="AGZ493" s="14">
        <v>0</v>
      </c>
      <c r="AHA493" s="14">
        <v>0</v>
      </c>
      <c r="AHB493" s="14">
        <v>0</v>
      </c>
      <c r="AHC493" s="14">
        <v>1</v>
      </c>
      <c r="AHD493" s="14">
        <v>0</v>
      </c>
      <c r="AHE493" s="14">
        <v>0</v>
      </c>
      <c r="AHF493" s="14">
        <v>0</v>
      </c>
      <c r="AHH493" s="14">
        <v>0</v>
      </c>
      <c r="AHI493" s="14">
        <v>0</v>
      </c>
      <c r="AHK493" s="14">
        <v>0</v>
      </c>
      <c r="AHL493" s="14">
        <v>0</v>
      </c>
      <c r="AHM493" s="14">
        <v>0</v>
      </c>
      <c r="AHN493" s="14">
        <v>0</v>
      </c>
      <c r="AHO493" s="14">
        <v>0</v>
      </c>
      <c r="AHP493" s="14">
        <v>0</v>
      </c>
      <c r="AHQ493" s="14">
        <v>0</v>
      </c>
      <c r="AHR493" s="14">
        <v>1</v>
      </c>
      <c r="AHV493" s="63"/>
      <c r="AIB493" s="63"/>
      <c r="AIH493" s="63"/>
      <c r="AIM493" s="14">
        <v>0</v>
      </c>
      <c r="AIN493" s="14">
        <v>0</v>
      </c>
      <c r="AIO493" s="14">
        <v>0</v>
      </c>
      <c r="AIT493" s="60"/>
      <c r="AJB493" s="63"/>
      <c r="AJH493" s="63"/>
      <c r="AJN493" s="63"/>
    </row>
    <row r="494" spans="1:951" s="14" customFormat="1">
      <c r="B494" s="14">
        <v>4</v>
      </c>
      <c r="C494" s="14">
        <v>1</v>
      </c>
      <c r="D494" s="14" t="s">
        <v>8354</v>
      </c>
      <c r="E494" s="14" t="s">
        <v>5913</v>
      </c>
      <c r="F494" s="63"/>
      <c r="O494" s="14">
        <v>0</v>
      </c>
      <c r="P494" s="14">
        <v>0</v>
      </c>
      <c r="Z494" s="14">
        <v>0</v>
      </c>
      <c r="AA494" s="14">
        <v>1</v>
      </c>
      <c r="AB494" s="14" t="s">
        <v>8355</v>
      </c>
      <c r="AI494" s="14">
        <v>111</v>
      </c>
      <c r="AK494" s="14">
        <v>146</v>
      </c>
      <c r="AL494" s="14">
        <v>137</v>
      </c>
      <c r="AN494" s="14">
        <v>117</v>
      </c>
      <c r="AO494" s="14">
        <v>126</v>
      </c>
      <c r="AP494" s="14">
        <v>127</v>
      </c>
      <c r="AQ494" s="14">
        <v>127</v>
      </c>
      <c r="DR494" s="14">
        <v>64</v>
      </c>
      <c r="DT494" s="14">
        <v>71</v>
      </c>
      <c r="DU494" s="14">
        <v>68</v>
      </c>
      <c r="DW494" s="14">
        <v>64</v>
      </c>
      <c r="DX494" s="14">
        <v>70</v>
      </c>
      <c r="DY494" s="14">
        <v>68</v>
      </c>
      <c r="DZ494" s="14">
        <v>63</v>
      </c>
      <c r="IR494" s="14">
        <v>91</v>
      </c>
      <c r="IS494" s="14">
        <v>96</v>
      </c>
      <c r="IU494" s="14">
        <v>94</v>
      </c>
      <c r="IV494" s="14">
        <v>95</v>
      </c>
      <c r="IW494" s="14">
        <v>95</v>
      </c>
      <c r="IX494" s="14">
        <v>96</v>
      </c>
      <c r="LY494" s="14">
        <v>63</v>
      </c>
      <c r="LZ494" s="14">
        <v>71</v>
      </c>
      <c r="MA494" s="14">
        <v>61</v>
      </c>
      <c r="MB494" s="14">
        <v>72</v>
      </c>
      <c r="MC494" s="14">
        <v>76</v>
      </c>
      <c r="MD494" s="14">
        <v>85</v>
      </c>
      <c r="ME494" s="14">
        <v>68</v>
      </c>
      <c r="MF494" s="14">
        <v>83</v>
      </c>
      <c r="PI494" s="14">
        <v>19</v>
      </c>
      <c r="PJ494" s="14">
        <v>18</v>
      </c>
      <c r="PK494" s="14">
        <v>20</v>
      </c>
      <c r="PL494" s="14">
        <v>20</v>
      </c>
      <c r="PM494" s="14">
        <v>20</v>
      </c>
      <c r="PN494" s="14">
        <v>20</v>
      </c>
      <c r="PO494" s="14">
        <v>20</v>
      </c>
      <c r="SR494" s="14">
        <v>98.6</v>
      </c>
      <c r="SS494" s="14">
        <v>98.7</v>
      </c>
      <c r="SU494" s="14">
        <v>99.6</v>
      </c>
      <c r="SV494" s="14">
        <v>98.6</v>
      </c>
      <c r="SW494" s="14">
        <v>98.6</v>
      </c>
      <c r="SX494" s="14">
        <v>98.5</v>
      </c>
      <c r="WS494" s="14">
        <v>0</v>
      </c>
      <c r="WT494" s="14">
        <v>0</v>
      </c>
      <c r="WV494" s="14">
        <v>0</v>
      </c>
      <c r="WW494" s="14">
        <v>0</v>
      </c>
      <c r="WX494" s="14">
        <v>0</v>
      </c>
      <c r="WY494" s="14">
        <v>0</v>
      </c>
      <c r="ZY494" s="14">
        <v>165</v>
      </c>
      <c r="AAI494" s="63"/>
      <c r="AAO494" s="63"/>
      <c r="AAU494" s="63"/>
      <c r="AAY494" s="14">
        <v>27</v>
      </c>
      <c r="ABB494" s="14">
        <v>10.199999999999999</v>
      </c>
      <c r="ABE494" s="14">
        <v>31.6</v>
      </c>
      <c r="ABM494" s="14">
        <v>5.97</v>
      </c>
      <c r="ABO494" s="14">
        <v>136</v>
      </c>
      <c r="ABU494" s="14">
        <v>139</v>
      </c>
      <c r="ABX494" s="14">
        <v>3.8</v>
      </c>
      <c r="ACA494" s="14">
        <v>103</v>
      </c>
      <c r="ACD494" s="14">
        <v>8.1999999999999993</v>
      </c>
      <c r="ACG494" s="14">
        <v>113</v>
      </c>
      <c r="ACQ494" s="14">
        <v>20</v>
      </c>
      <c r="ACT494" s="14">
        <v>1.1499999999999999</v>
      </c>
      <c r="ACW494" s="14">
        <v>9</v>
      </c>
      <c r="ADR494" s="14">
        <v>1.9</v>
      </c>
      <c r="AGM494" s="63"/>
      <c r="AGS494" s="14">
        <v>1</v>
      </c>
      <c r="AGT494" s="14">
        <v>1</v>
      </c>
      <c r="AGU494" s="14">
        <v>0</v>
      </c>
      <c r="AGV494" s="14">
        <v>1</v>
      </c>
      <c r="AGW494" s="14">
        <v>0</v>
      </c>
      <c r="AGX494" s="14">
        <v>1</v>
      </c>
      <c r="AGY494" s="14">
        <v>1</v>
      </c>
      <c r="AGZ494" s="14">
        <v>5</v>
      </c>
      <c r="AHA494" s="14">
        <v>0</v>
      </c>
      <c r="AHB494" s="14">
        <v>0</v>
      </c>
      <c r="AHC494" s="14">
        <v>1</v>
      </c>
      <c r="AHD494" s="14">
        <v>0</v>
      </c>
      <c r="AHE494" s="14">
        <v>0</v>
      </c>
      <c r="AHF494" s="14">
        <v>0</v>
      </c>
      <c r="AHH494" s="14">
        <v>0</v>
      </c>
      <c r="AHI494" s="14">
        <v>0</v>
      </c>
      <c r="AHK494" s="14">
        <v>0</v>
      </c>
      <c r="AHL494" s="14">
        <v>0</v>
      </c>
      <c r="AHM494" s="14">
        <v>0</v>
      </c>
      <c r="AHN494" s="14">
        <v>0</v>
      </c>
      <c r="AHO494" s="14">
        <v>0</v>
      </c>
      <c r="AHP494" s="14">
        <v>0</v>
      </c>
      <c r="AHQ494" s="14">
        <v>0</v>
      </c>
      <c r="AHR494" s="14">
        <v>0</v>
      </c>
      <c r="AHV494" s="63"/>
      <c r="AIB494" s="63"/>
      <c r="AIH494" s="63"/>
      <c r="AIM494" s="14">
        <v>0</v>
      </c>
      <c r="AIN494" s="14">
        <v>0</v>
      </c>
      <c r="AIO494" s="14">
        <v>0</v>
      </c>
      <c r="AIT494" s="60"/>
      <c r="AJB494" s="63"/>
      <c r="AJH494" s="63"/>
      <c r="AJN494" s="63"/>
    </row>
    <row r="495" spans="1:951" s="31" customFormat="1">
      <c r="B495" s="31">
        <v>5</v>
      </c>
      <c r="C495" s="31">
        <v>1</v>
      </c>
      <c r="D495" s="31" t="s">
        <v>8356</v>
      </c>
      <c r="E495" s="31" t="s">
        <v>6334</v>
      </c>
      <c r="F495" s="82" t="s">
        <v>8357</v>
      </c>
      <c r="G495" s="83"/>
      <c r="O495" s="31">
        <v>0</v>
      </c>
      <c r="P495" s="31">
        <v>0</v>
      </c>
      <c r="Q495" s="31">
        <v>0</v>
      </c>
      <c r="Z495" s="31">
        <v>0</v>
      </c>
      <c r="AA495" s="31">
        <v>2</v>
      </c>
      <c r="AB495" s="83"/>
      <c r="AI495" s="31">
        <v>142</v>
      </c>
      <c r="AJ495" s="31">
        <v>124</v>
      </c>
      <c r="AL495" s="31">
        <v>108</v>
      </c>
      <c r="DR495" s="31">
        <v>69</v>
      </c>
      <c r="DS495" s="31">
        <v>73</v>
      </c>
      <c r="DU495" s="31">
        <v>61</v>
      </c>
      <c r="IP495" s="31">
        <v>93</v>
      </c>
      <c r="IQ495" s="31">
        <v>94</v>
      </c>
      <c r="IS495" s="31">
        <v>94</v>
      </c>
      <c r="LX495" s="31">
        <v>81</v>
      </c>
      <c r="LY495" s="31">
        <v>68</v>
      </c>
      <c r="LZ495" s="31">
        <v>83</v>
      </c>
      <c r="MA495" s="31">
        <v>74</v>
      </c>
      <c r="MB495" s="31">
        <v>83</v>
      </c>
      <c r="PG495" s="31">
        <v>20</v>
      </c>
      <c r="PH495" s="31">
        <v>20</v>
      </c>
      <c r="PI495" s="31">
        <v>18</v>
      </c>
      <c r="PJ495" s="31">
        <v>18</v>
      </c>
      <c r="SP495" s="31">
        <v>98.8</v>
      </c>
      <c r="SQ495" s="31">
        <v>98.4</v>
      </c>
      <c r="SS495" s="31">
        <v>98.4</v>
      </c>
      <c r="WQ495" s="31">
        <v>0</v>
      </c>
      <c r="WR495" s="31">
        <v>0</v>
      </c>
      <c r="WT495" s="31">
        <v>0</v>
      </c>
      <c r="AAI495" s="82"/>
      <c r="AAJ495" s="83"/>
      <c r="AAO495" s="82"/>
      <c r="AAP495" s="83"/>
      <c r="AAU495" s="82"/>
      <c r="AAV495" s="83"/>
      <c r="ACT495" s="31">
        <v>1.06</v>
      </c>
      <c r="ADR495" s="31">
        <v>1.9</v>
      </c>
      <c r="AGM495" s="82"/>
      <c r="AGN495" s="83"/>
      <c r="AGS495" s="31">
        <v>1</v>
      </c>
      <c r="AGT495" s="31">
        <v>1</v>
      </c>
      <c r="AGU495" s="31">
        <v>0</v>
      </c>
      <c r="AGV495" s="31">
        <v>1</v>
      </c>
      <c r="AGW495" s="31">
        <v>0</v>
      </c>
      <c r="AGX495" s="31">
        <v>1</v>
      </c>
      <c r="AGY495" s="31">
        <v>0</v>
      </c>
      <c r="AGZ495" s="31">
        <v>2</v>
      </c>
      <c r="AHA495" s="31">
        <v>0</v>
      </c>
      <c r="AHB495" s="31">
        <v>0</v>
      </c>
      <c r="AHC495" s="31">
        <v>1</v>
      </c>
      <c r="AHD495" s="31">
        <v>0</v>
      </c>
      <c r="AHE495" s="31">
        <v>0</v>
      </c>
      <c r="AHF495" s="31">
        <v>0</v>
      </c>
      <c r="AHH495" s="31">
        <v>0</v>
      </c>
      <c r="AHI495" s="31">
        <v>0</v>
      </c>
      <c r="AHK495" s="31">
        <v>0</v>
      </c>
      <c r="AHL495" s="31">
        <v>0</v>
      </c>
      <c r="AHM495" s="31">
        <v>0</v>
      </c>
      <c r="AHN495" s="31">
        <v>0</v>
      </c>
      <c r="AHO495" s="31">
        <v>0</v>
      </c>
      <c r="AHP495" s="31">
        <v>0</v>
      </c>
      <c r="AHQ495" s="31">
        <v>0</v>
      </c>
      <c r="AHR495" s="31">
        <v>0</v>
      </c>
      <c r="AHV495" s="82"/>
      <c r="AHW495" s="83"/>
      <c r="AIB495" s="82"/>
      <c r="AIC495" s="83"/>
      <c r="AIH495" s="82"/>
      <c r="AII495" s="83"/>
      <c r="AIM495" s="31">
        <v>0</v>
      </c>
      <c r="AIN495" s="31">
        <v>0</v>
      </c>
      <c r="AIO495" s="31">
        <v>0</v>
      </c>
      <c r="AIT495" s="84"/>
      <c r="AIU495" s="83"/>
      <c r="AJB495" s="82"/>
      <c r="AJC495" s="83"/>
      <c r="AJH495" s="82"/>
      <c r="AJI495" s="83"/>
      <c r="AJN495" s="82"/>
      <c r="AJO495" s="83"/>
    </row>
    <row r="496" spans="1:951" s="1" customFormat="1">
      <c r="A496" s="1">
        <v>104</v>
      </c>
      <c r="B496" s="1" t="s">
        <v>7502</v>
      </c>
      <c r="C496" s="1">
        <v>0</v>
      </c>
      <c r="Z496" s="1">
        <v>0</v>
      </c>
      <c r="AA496" s="1">
        <v>1</v>
      </c>
      <c r="AB496" s="1" t="s">
        <v>8358</v>
      </c>
      <c r="AI496" s="1">
        <v>159</v>
      </c>
      <c r="AJ496" s="1">
        <v>164</v>
      </c>
      <c r="DR496" s="1">
        <v>70</v>
      </c>
      <c r="DS496" s="1">
        <v>87</v>
      </c>
      <c r="IP496" s="1">
        <v>96</v>
      </c>
      <c r="IQ496" s="1">
        <v>97</v>
      </c>
      <c r="LX496" s="1">
        <v>68</v>
      </c>
      <c r="LY496" s="1">
        <v>66</v>
      </c>
      <c r="PG496" s="1">
        <v>18</v>
      </c>
      <c r="PH496" s="1">
        <v>20</v>
      </c>
      <c r="SP496" s="1">
        <v>98.4</v>
      </c>
      <c r="SQ496" s="1">
        <v>98.5</v>
      </c>
      <c r="WQ496" s="1">
        <v>0</v>
      </c>
      <c r="WR496" s="1">
        <v>0</v>
      </c>
      <c r="ZY496" s="1">
        <v>177</v>
      </c>
      <c r="ACG496" s="1">
        <v>346</v>
      </c>
      <c r="ACH496" s="1">
        <v>346</v>
      </c>
      <c r="ACI496" s="1">
        <v>356</v>
      </c>
      <c r="ACJ496" s="1">
        <v>356</v>
      </c>
      <c r="ACK496" s="1">
        <v>311</v>
      </c>
      <c r="AGS496" s="1">
        <v>1</v>
      </c>
      <c r="AGT496" s="1">
        <v>1</v>
      </c>
      <c r="AGU496" s="1">
        <v>0</v>
      </c>
      <c r="AGV496" s="1">
        <v>0</v>
      </c>
      <c r="AGW496" s="1">
        <v>0</v>
      </c>
      <c r="AGX496" s="1">
        <v>0</v>
      </c>
      <c r="AGY496" s="1">
        <v>1</v>
      </c>
      <c r="AGZ496" s="1">
        <v>27</v>
      </c>
      <c r="AHA496" s="1">
        <v>0</v>
      </c>
      <c r="AHB496" s="1">
        <v>0</v>
      </c>
      <c r="AHC496" s="1">
        <v>1</v>
      </c>
      <c r="AHD496" s="1">
        <v>1</v>
      </c>
      <c r="AHE496" s="1">
        <v>0</v>
      </c>
      <c r="AHF496" s="1">
        <v>0</v>
      </c>
      <c r="AHH496" s="1">
        <v>0</v>
      </c>
      <c r="AHI496" s="1">
        <v>0</v>
      </c>
      <c r="AHK496" s="1">
        <v>0</v>
      </c>
      <c r="AHL496" s="1">
        <v>0</v>
      </c>
      <c r="AHM496" s="1">
        <v>0</v>
      </c>
      <c r="AHN496" s="1">
        <v>0</v>
      </c>
      <c r="AHO496" s="1">
        <v>0</v>
      </c>
      <c r="AHP496" s="1">
        <v>0</v>
      </c>
      <c r="AHQ496" s="1">
        <v>0</v>
      </c>
      <c r="AHR496" s="1">
        <v>0</v>
      </c>
      <c r="AIM496" s="1">
        <v>0</v>
      </c>
      <c r="AIN496" s="1">
        <v>0</v>
      </c>
      <c r="AIO496" s="1">
        <v>0</v>
      </c>
      <c r="AIP496" s="1">
        <v>0</v>
      </c>
      <c r="AIQ496" s="1">
        <v>0</v>
      </c>
      <c r="AIR496" s="1">
        <v>0</v>
      </c>
      <c r="AIS496" s="1">
        <v>0</v>
      </c>
      <c r="AIT496" s="3">
        <v>0</v>
      </c>
      <c r="AIV496" s="1">
        <v>0</v>
      </c>
      <c r="AIW496" s="1">
        <v>0</v>
      </c>
    </row>
    <row r="497" spans="1:939" s="1" customFormat="1">
      <c r="B497" s="1">
        <v>2</v>
      </c>
      <c r="C497" s="1">
        <v>1</v>
      </c>
      <c r="D497" s="1" t="s">
        <v>8359</v>
      </c>
      <c r="E497" s="1" t="s">
        <v>8339</v>
      </c>
      <c r="O497" s="1">
        <v>0</v>
      </c>
      <c r="P497" s="1">
        <v>0</v>
      </c>
      <c r="Z497" s="1">
        <v>0</v>
      </c>
      <c r="AA497" s="1">
        <v>2</v>
      </c>
      <c r="AB497" s="1" t="s">
        <v>8360</v>
      </c>
      <c r="AC497" s="1">
        <v>0</v>
      </c>
      <c r="AE497" s="1">
        <v>0</v>
      </c>
      <c r="AG497" s="1">
        <v>0</v>
      </c>
      <c r="AK497" s="1">
        <v>146</v>
      </c>
      <c r="AN497" s="1">
        <v>157</v>
      </c>
      <c r="AO497" s="1">
        <v>167</v>
      </c>
      <c r="AP497" s="1">
        <v>148</v>
      </c>
      <c r="DT497" s="1">
        <v>67</v>
      </c>
      <c r="DW497" s="1">
        <v>70</v>
      </c>
      <c r="DX497" s="1">
        <v>77</v>
      </c>
      <c r="DY497" s="1">
        <v>72</v>
      </c>
      <c r="HH497" s="1">
        <v>0</v>
      </c>
      <c r="IA497" s="1">
        <v>0</v>
      </c>
      <c r="IQ497" s="1">
        <v>96</v>
      </c>
      <c r="IR497" s="1">
        <v>97</v>
      </c>
      <c r="IS497" s="1">
        <v>96</v>
      </c>
      <c r="IV497" s="1">
        <v>97</v>
      </c>
      <c r="IW497" s="1">
        <v>99</v>
      </c>
      <c r="LX497" s="1">
        <v>60</v>
      </c>
      <c r="LZ497" s="1">
        <v>54</v>
      </c>
      <c r="MB497" s="1">
        <v>62</v>
      </c>
      <c r="MC497" s="1">
        <v>55</v>
      </c>
      <c r="MD497" s="1">
        <v>54</v>
      </c>
      <c r="ME497" s="1">
        <v>62</v>
      </c>
      <c r="PI497" s="1">
        <v>18</v>
      </c>
      <c r="PL497" s="1">
        <v>18</v>
      </c>
      <c r="PM497" s="1">
        <v>18</v>
      </c>
      <c r="PN497" s="1">
        <v>18</v>
      </c>
      <c r="SR497" s="1">
        <v>98.8</v>
      </c>
      <c r="SU497" s="1">
        <v>97.9</v>
      </c>
      <c r="SV497" s="1">
        <v>97.6</v>
      </c>
      <c r="SW497" s="1">
        <v>97.3</v>
      </c>
      <c r="WE497" s="1">
        <v>1</v>
      </c>
      <c r="WR497" s="1">
        <v>0</v>
      </c>
      <c r="WS497" s="1">
        <v>0</v>
      </c>
      <c r="WT497" s="1">
        <v>0</v>
      </c>
      <c r="WV497" s="1">
        <v>0</v>
      </c>
      <c r="WW497" s="1">
        <v>0</v>
      </c>
      <c r="WX497" s="1">
        <v>0</v>
      </c>
      <c r="ZY497" s="1">
        <v>179</v>
      </c>
      <c r="AAY497" s="1">
        <v>30</v>
      </c>
      <c r="AAZ497" s="1">
        <v>28</v>
      </c>
      <c r="ABC497" s="1">
        <v>13.6</v>
      </c>
      <c r="ABF497" s="1">
        <v>37.1</v>
      </c>
      <c r="ABN497" s="1">
        <v>3.94</v>
      </c>
      <c r="ABP497" s="1">
        <v>195</v>
      </c>
      <c r="ABU497" s="1">
        <v>135</v>
      </c>
      <c r="ABV497" s="1">
        <v>133</v>
      </c>
      <c r="ABX497" s="1">
        <v>3.1</v>
      </c>
      <c r="ABY497" s="1">
        <v>3.9</v>
      </c>
      <c r="ACA497" s="1">
        <v>94</v>
      </c>
      <c r="ACB497" s="1">
        <v>95</v>
      </c>
      <c r="ACD497" s="1">
        <v>8.3000000000000007</v>
      </c>
      <c r="ACE497" s="1">
        <v>8</v>
      </c>
      <c r="ACG497" s="1">
        <v>365</v>
      </c>
      <c r="ACH497" s="1">
        <v>344</v>
      </c>
      <c r="ACI497" s="1">
        <v>242</v>
      </c>
      <c r="ACJ497" s="1">
        <v>259</v>
      </c>
      <c r="ACK497" s="1">
        <v>267</v>
      </c>
      <c r="ACQ497" s="1">
        <v>11</v>
      </c>
      <c r="ACR497" s="1">
        <v>11</v>
      </c>
      <c r="ACT497" s="1">
        <v>0.91</v>
      </c>
      <c r="ACU497" s="1">
        <v>0.87</v>
      </c>
      <c r="ACW497" s="1">
        <v>11</v>
      </c>
      <c r="ACX497" s="1">
        <v>10</v>
      </c>
      <c r="ADR497" s="1">
        <v>1.7</v>
      </c>
      <c r="AGS497" s="1">
        <v>0</v>
      </c>
      <c r="AGT497" s="1">
        <v>0</v>
      </c>
      <c r="AGU497" s="1">
        <v>0</v>
      </c>
      <c r="AGV497" s="1">
        <v>0</v>
      </c>
      <c r="AGW497" s="1">
        <v>0</v>
      </c>
      <c r="AGX497" s="1">
        <v>0</v>
      </c>
      <c r="AGY497" s="1">
        <v>0</v>
      </c>
      <c r="AGZ497" s="1">
        <v>2</v>
      </c>
      <c r="AHA497" s="1">
        <v>0</v>
      </c>
      <c r="AHB497" s="1">
        <v>0</v>
      </c>
      <c r="AHC497" s="1">
        <v>1</v>
      </c>
      <c r="AHD497" s="1">
        <v>0</v>
      </c>
      <c r="AHE497" s="1">
        <v>0</v>
      </c>
      <c r="AHF497" s="1">
        <v>0</v>
      </c>
      <c r="AHH497" s="1">
        <v>0</v>
      </c>
      <c r="AHI497" s="1">
        <v>0</v>
      </c>
      <c r="AHK497" s="1">
        <v>0</v>
      </c>
      <c r="AHL497" s="1">
        <v>0</v>
      </c>
      <c r="AHM497" s="1">
        <v>0</v>
      </c>
      <c r="AHN497" s="1">
        <v>0</v>
      </c>
      <c r="AHO497" s="1">
        <v>0</v>
      </c>
      <c r="AHP497" s="1">
        <v>0</v>
      </c>
      <c r="AHQ497" s="1">
        <v>0</v>
      </c>
      <c r="AHR497" s="1">
        <v>0</v>
      </c>
      <c r="AIM497" s="1">
        <v>0</v>
      </c>
      <c r="AIN497" s="1">
        <v>0</v>
      </c>
      <c r="AIO497" s="1">
        <v>0</v>
      </c>
      <c r="AIP497" s="1">
        <v>1</v>
      </c>
      <c r="AIQ497" s="1">
        <v>1</v>
      </c>
      <c r="AIR497" s="1">
        <v>1</v>
      </c>
      <c r="AIS497" s="1">
        <v>1</v>
      </c>
      <c r="AIT497" s="3">
        <v>1</v>
      </c>
      <c r="AIV497" s="1">
        <v>0</v>
      </c>
      <c r="AIW497" s="1">
        <v>0</v>
      </c>
      <c r="AIX497" s="1">
        <v>60</v>
      </c>
    </row>
    <row r="498" spans="1:939" s="1" customFormat="1">
      <c r="B498" s="1">
        <v>3</v>
      </c>
      <c r="C498" s="1">
        <v>1</v>
      </c>
      <c r="D498" s="1" t="s">
        <v>8361</v>
      </c>
      <c r="E498" s="1" t="s">
        <v>8362</v>
      </c>
      <c r="O498" s="1">
        <v>1</v>
      </c>
      <c r="P498" s="1">
        <v>1</v>
      </c>
      <c r="Z498" s="1">
        <v>0</v>
      </c>
      <c r="AA498" s="1">
        <v>2</v>
      </c>
      <c r="AB498" s="1" t="s">
        <v>8363</v>
      </c>
      <c r="AC498" s="1">
        <v>0</v>
      </c>
      <c r="AE498" s="1">
        <v>0</v>
      </c>
      <c r="AG498" s="1">
        <v>0</v>
      </c>
      <c r="AI498" s="1">
        <v>170</v>
      </c>
      <c r="AJ498" s="1">
        <v>170</v>
      </c>
      <c r="DR498" s="1">
        <v>82</v>
      </c>
      <c r="DS498" s="1">
        <v>80</v>
      </c>
      <c r="HA498" s="1">
        <v>2</v>
      </c>
      <c r="HB498" s="1">
        <v>2</v>
      </c>
      <c r="HT498" s="1">
        <v>0</v>
      </c>
      <c r="HU498" s="1">
        <v>0</v>
      </c>
      <c r="IP498" s="1">
        <v>98</v>
      </c>
      <c r="IQ498" s="1">
        <v>98</v>
      </c>
      <c r="LX498" s="1">
        <v>61</v>
      </c>
      <c r="LY498" s="1">
        <v>66</v>
      </c>
      <c r="PG498" s="1">
        <v>18</v>
      </c>
      <c r="PH498" s="1">
        <v>19</v>
      </c>
      <c r="SQ498" s="1">
        <v>97.1</v>
      </c>
      <c r="VY498" s="1">
        <v>0</v>
      </c>
      <c r="WQ498" s="1">
        <v>0</v>
      </c>
      <c r="WR498" s="1">
        <v>0</v>
      </c>
      <c r="ZY498" s="1">
        <v>175.4</v>
      </c>
      <c r="ACG498" s="1">
        <v>305</v>
      </c>
      <c r="ACH498" s="1">
        <v>313</v>
      </c>
      <c r="ACI498" s="1">
        <v>356</v>
      </c>
      <c r="AGS498" s="1">
        <v>0</v>
      </c>
      <c r="AGT498" s="1">
        <v>0</v>
      </c>
      <c r="AGU498" s="1">
        <v>0</v>
      </c>
      <c r="AGV498" s="1">
        <v>0</v>
      </c>
      <c r="AGW498" s="1">
        <v>0</v>
      </c>
      <c r="AGX498" s="1">
        <v>0</v>
      </c>
      <c r="AGY498" s="1">
        <v>0</v>
      </c>
      <c r="AGZ498" s="1">
        <v>2</v>
      </c>
      <c r="AHA498" s="1">
        <v>0</v>
      </c>
      <c r="AHB498" s="1">
        <v>0</v>
      </c>
      <c r="AHC498" s="1">
        <v>1</v>
      </c>
      <c r="AHD498" s="1">
        <v>0</v>
      </c>
      <c r="AHE498" s="1">
        <v>0</v>
      </c>
      <c r="AHF498" s="1">
        <v>0</v>
      </c>
      <c r="AHH498" s="1">
        <v>0</v>
      </c>
      <c r="AHI498" s="1">
        <v>0</v>
      </c>
      <c r="AHK498" s="1">
        <v>0</v>
      </c>
      <c r="AHL498" s="1">
        <v>0</v>
      </c>
      <c r="AHM498" s="1">
        <v>0</v>
      </c>
      <c r="AHN498" s="1">
        <v>0</v>
      </c>
      <c r="AHO498" s="1">
        <v>0</v>
      </c>
      <c r="AHP498" s="1">
        <v>0</v>
      </c>
      <c r="AHQ498" s="1">
        <v>0</v>
      </c>
      <c r="AHR498" s="1">
        <v>0</v>
      </c>
      <c r="AIM498" s="1">
        <v>0</v>
      </c>
      <c r="AIN498" s="1">
        <v>0</v>
      </c>
      <c r="AIO498" s="1">
        <v>0</v>
      </c>
      <c r="AIT498" s="3">
        <v>0</v>
      </c>
      <c r="AIV498" s="1">
        <v>0</v>
      </c>
      <c r="AIW498" s="1">
        <v>0</v>
      </c>
    </row>
    <row r="499" spans="1:939" s="1" customFormat="1">
      <c r="B499" s="1">
        <v>4</v>
      </c>
      <c r="C499" s="1">
        <v>1</v>
      </c>
      <c r="D499" s="1" t="s">
        <v>8364</v>
      </c>
      <c r="E499" s="1" t="s">
        <v>8365</v>
      </c>
      <c r="F499" s="1" t="s">
        <v>8366</v>
      </c>
      <c r="O499" s="1">
        <v>1</v>
      </c>
      <c r="P499" s="1">
        <v>1</v>
      </c>
      <c r="Q499" s="1">
        <v>1</v>
      </c>
      <c r="Z499" s="1">
        <v>0</v>
      </c>
      <c r="AA499" s="1">
        <v>1</v>
      </c>
      <c r="AB499" s="1" t="s">
        <v>8367</v>
      </c>
      <c r="AC499" s="1">
        <v>0</v>
      </c>
      <c r="AE499" s="1">
        <v>0</v>
      </c>
      <c r="AG499" s="1">
        <v>0</v>
      </c>
      <c r="AI499" s="1">
        <v>164</v>
      </c>
      <c r="AJ499" s="1">
        <v>154</v>
      </c>
      <c r="DR499" s="1">
        <v>70</v>
      </c>
      <c r="DS499" s="1">
        <v>76</v>
      </c>
      <c r="HA499" s="1">
        <v>0</v>
      </c>
      <c r="HB499" s="1">
        <v>2</v>
      </c>
      <c r="HT499" s="1">
        <v>0</v>
      </c>
      <c r="HU499" s="1">
        <v>0</v>
      </c>
      <c r="IP499" s="1">
        <v>99</v>
      </c>
      <c r="IQ499" s="1">
        <v>98</v>
      </c>
      <c r="LX499" s="1">
        <v>76</v>
      </c>
      <c r="LY499" s="1">
        <v>76</v>
      </c>
      <c r="PG499" s="1">
        <v>16</v>
      </c>
      <c r="PH499" s="1">
        <v>16</v>
      </c>
      <c r="SP499" s="1">
        <v>96</v>
      </c>
      <c r="SQ499" s="1">
        <v>97.5</v>
      </c>
      <c r="VX499" s="1">
        <v>0</v>
      </c>
      <c r="VY499" s="1">
        <v>0</v>
      </c>
      <c r="WQ499" s="1">
        <v>0</v>
      </c>
      <c r="WR499" s="1">
        <v>0</v>
      </c>
      <c r="ACG499" s="1">
        <v>401</v>
      </c>
      <c r="ACH499" s="1">
        <v>128</v>
      </c>
      <c r="ACI499" s="1">
        <v>131</v>
      </c>
      <c r="ACJ499" s="1">
        <v>304</v>
      </c>
      <c r="AGS499" s="1">
        <v>0</v>
      </c>
      <c r="AGT499" s="1">
        <v>0</v>
      </c>
      <c r="AGU499" s="1">
        <v>0</v>
      </c>
      <c r="AGV499" s="1">
        <v>0</v>
      </c>
      <c r="AGW499" s="1">
        <v>0</v>
      </c>
      <c r="AGX499" s="1">
        <v>0</v>
      </c>
      <c r="AGY499" s="1">
        <v>0</v>
      </c>
      <c r="AGZ499" s="1">
        <v>0</v>
      </c>
      <c r="AHA499" s="1">
        <v>0</v>
      </c>
      <c r="AHB499" s="1">
        <v>0</v>
      </c>
      <c r="AHC499" s="1">
        <v>1</v>
      </c>
      <c r="AHD499" s="1">
        <v>0</v>
      </c>
      <c r="AHE499" s="1">
        <v>0</v>
      </c>
      <c r="AHF499" s="1">
        <v>0</v>
      </c>
      <c r="AHH499" s="1">
        <v>0</v>
      </c>
      <c r="AHI499" s="1">
        <v>0</v>
      </c>
      <c r="AHK499" s="1">
        <v>0</v>
      </c>
      <c r="AHL499" s="1">
        <v>0</v>
      </c>
      <c r="AHM499" s="1">
        <v>0</v>
      </c>
      <c r="AHN499" s="1">
        <v>0</v>
      </c>
      <c r="AHO499" s="1">
        <v>0</v>
      </c>
      <c r="AHP499" s="1">
        <v>0</v>
      </c>
      <c r="AHQ499" s="1">
        <v>0</v>
      </c>
      <c r="AHR499" s="1">
        <v>1</v>
      </c>
      <c r="AIM499" s="1">
        <v>0</v>
      </c>
      <c r="AIN499" s="1">
        <v>0</v>
      </c>
      <c r="AIO499" s="1">
        <v>0</v>
      </c>
      <c r="AIT499" s="3">
        <v>2</v>
      </c>
      <c r="AIV499" s="1">
        <v>0</v>
      </c>
      <c r="AIW499" s="1">
        <v>0</v>
      </c>
      <c r="AIX499" s="1">
        <v>40</v>
      </c>
      <c r="AIY499" s="1">
        <v>93</v>
      </c>
    </row>
    <row r="500" spans="1:939" s="1" customFormat="1">
      <c r="B500" s="1">
        <v>5</v>
      </c>
      <c r="C500" s="1">
        <v>0</v>
      </c>
      <c r="Z500" s="1">
        <v>0</v>
      </c>
      <c r="AA500" s="1">
        <v>1</v>
      </c>
      <c r="AB500" s="1" t="s">
        <v>8368</v>
      </c>
      <c r="AC500" s="1">
        <v>0</v>
      </c>
      <c r="AE500" s="1">
        <v>0</v>
      </c>
      <c r="AG500" s="1">
        <v>0</v>
      </c>
      <c r="AI500" s="1">
        <v>150</v>
      </c>
      <c r="AJ500" s="1">
        <v>144</v>
      </c>
      <c r="DR500" s="1">
        <v>68</v>
      </c>
      <c r="DS500" s="1">
        <v>68</v>
      </c>
      <c r="HA500" s="1">
        <v>2</v>
      </c>
      <c r="HB500" s="1">
        <v>2</v>
      </c>
      <c r="HT500" s="1">
        <v>0</v>
      </c>
      <c r="HU500" s="1">
        <v>0</v>
      </c>
      <c r="IP500" s="1">
        <v>98</v>
      </c>
      <c r="IQ500" s="1">
        <v>96</v>
      </c>
      <c r="LX500" s="1">
        <v>70</v>
      </c>
      <c r="LY500" s="1">
        <v>71</v>
      </c>
      <c r="PG500" s="1">
        <v>14</v>
      </c>
      <c r="PH500" s="1">
        <v>16</v>
      </c>
      <c r="SP500" s="1">
        <v>97</v>
      </c>
      <c r="SQ500" s="1">
        <v>96.7</v>
      </c>
      <c r="VX500" s="1">
        <v>0</v>
      </c>
      <c r="VY500" s="1">
        <v>0</v>
      </c>
      <c r="WQ500" s="1">
        <v>0</v>
      </c>
      <c r="WR500" s="1">
        <v>0</v>
      </c>
      <c r="ZY500" s="1">
        <v>174</v>
      </c>
      <c r="AAZ500" s="1">
        <v>23</v>
      </c>
      <c r="ABC500" s="1">
        <v>15.8</v>
      </c>
      <c r="ABF500" s="1">
        <v>45.5</v>
      </c>
      <c r="ABN500" s="1">
        <v>5.37</v>
      </c>
      <c r="ABP500" s="1">
        <v>231</v>
      </c>
      <c r="ABV500" s="1">
        <v>133</v>
      </c>
      <c r="ABY500" s="1">
        <v>3</v>
      </c>
      <c r="ACB500" s="1">
        <v>90</v>
      </c>
      <c r="ACE500" s="1">
        <v>9.3000000000000007</v>
      </c>
      <c r="ACG500" s="1">
        <v>213</v>
      </c>
      <c r="ACH500" s="1">
        <v>252</v>
      </c>
      <c r="ACI500" s="1">
        <v>187</v>
      </c>
      <c r="ACJ500" s="1">
        <v>276</v>
      </c>
      <c r="ACR500" s="1">
        <v>13</v>
      </c>
      <c r="ACU500" s="1">
        <v>0.99</v>
      </c>
      <c r="ACX500" s="1">
        <v>20</v>
      </c>
      <c r="ADA500" s="1">
        <v>7.7</v>
      </c>
      <c r="ADC500" s="1">
        <v>4.2</v>
      </c>
      <c r="ADE500" s="1">
        <v>0.9</v>
      </c>
      <c r="ADG500" s="1">
        <v>3.5</v>
      </c>
      <c r="ADI500" s="1">
        <v>92</v>
      </c>
      <c r="ADJ500" s="1">
        <v>69</v>
      </c>
      <c r="ADL500" s="1">
        <v>65</v>
      </c>
      <c r="ADO500" s="1">
        <v>10.199999999999999</v>
      </c>
      <c r="AED500" s="1">
        <v>83</v>
      </c>
      <c r="AGS500" s="1">
        <v>0</v>
      </c>
      <c r="AGT500" s="1">
        <v>0</v>
      </c>
      <c r="AGU500" s="1">
        <v>0</v>
      </c>
      <c r="AGV500" s="1">
        <v>0</v>
      </c>
      <c r="AGW500" s="1">
        <v>0</v>
      </c>
      <c r="AGX500" s="1">
        <v>0</v>
      </c>
      <c r="AGY500" s="1">
        <v>0</v>
      </c>
      <c r="AGZ500" s="1">
        <v>1</v>
      </c>
      <c r="AHA500" s="1">
        <v>0</v>
      </c>
      <c r="AHB500" s="1">
        <v>0</v>
      </c>
      <c r="AHC500" s="1">
        <v>1</v>
      </c>
      <c r="AHD500" s="1">
        <v>0</v>
      </c>
      <c r="AHE500" s="1">
        <v>0</v>
      </c>
      <c r="AHF500" s="1">
        <v>0</v>
      </c>
      <c r="AHH500" s="1">
        <v>0</v>
      </c>
      <c r="AHI500" s="1">
        <v>0</v>
      </c>
      <c r="AHK500" s="1">
        <v>0</v>
      </c>
      <c r="AHL500" s="1">
        <v>0</v>
      </c>
      <c r="AHM500" s="1">
        <v>0</v>
      </c>
      <c r="AHN500" s="1">
        <v>0</v>
      </c>
      <c r="AHO500" s="1">
        <v>0</v>
      </c>
      <c r="AHP500" s="1">
        <v>0</v>
      </c>
      <c r="AHQ500" s="1">
        <v>0</v>
      </c>
      <c r="AHR500" s="1">
        <v>0</v>
      </c>
      <c r="AIM500" s="1">
        <v>0</v>
      </c>
      <c r="AIN500" s="1">
        <v>0</v>
      </c>
      <c r="AIO500" s="1">
        <v>0</v>
      </c>
      <c r="AIT500" s="3">
        <v>2</v>
      </c>
      <c r="AIV500" s="1">
        <v>0</v>
      </c>
      <c r="AIW500" s="1">
        <v>0</v>
      </c>
      <c r="AIX500" s="1">
        <v>47</v>
      </c>
      <c r="AIY500" s="1">
        <v>34</v>
      </c>
    </row>
    <row r="501" spans="1:939" s="1" customFormat="1">
      <c r="B501" s="1">
        <v>6</v>
      </c>
      <c r="C501" s="1">
        <v>0</v>
      </c>
      <c r="Z501" s="1">
        <v>0</v>
      </c>
      <c r="AA501" s="1">
        <v>2</v>
      </c>
      <c r="AB501" s="1" t="s">
        <v>8369</v>
      </c>
      <c r="AC501" s="1">
        <v>0</v>
      </c>
      <c r="AE501" s="1">
        <v>1</v>
      </c>
      <c r="AF501" s="1">
        <v>1</v>
      </c>
      <c r="AG501" s="1">
        <v>0</v>
      </c>
      <c r="AI501" s="1">
        <v>148</v>
      </c>
      <c r="AJ501" s="1">
        <v>154</v>
      </c>
      <c r="DR501" s="1">
        <v>68</v>
      </c>
      <c r="DS501" s="1">
        <v>60</v>
      </c>
      <c r="HA501" s="1">
        <v>2</v>
      </c>
      <c r="HB501" s="1">
        <v>0</v>
      </c>
      <c r="HT501" s="1">
        <v>0</v>
      </c>
      <c r="HU501" s="1">
        <v>0</v>
      </c>
      <c r="IP501" s="1">
        <v>99</v>
      </c>
      <c r="IQ501" s="1">
        <v>99</v>
      </c>
      <c r="LX501" s="1">
        <v>84</v>
      </c>
      <c r="LY501" s="1">
        <v>58</v>
      </c>
      <c r="PG501" s="1">
        <v>20</v>
      </c>
      <c r="PH501" s="1">
        <v>18</v>
      </c>
      <c r="SP501" s="1">
        <v>96</v>
      </c>
      <c r="SQ501" s="1">
        <v>95.1</v>
      </c>
      <c r="VX501" s="1">
        <v>0</v>
      </c>
      <c r="VY501" s="1">
        <v>0</v>
      </c>
      <c r="WQ501" s="1">
        <v>0</v>
      </c>
      <c r="WR501" s="1">
        <v>0</v>
      </c>
      <c r="ZY501" s="1">
        <v>173.4</v>
      </c>
      <c r="AAZ501" s="1">
        <v>27</v>
      </c>
      <c r="ABV501" s="1">
        <v>135</v>
      </c>
      <c r="ABY501" s="1">
        <v>3.9</v>
      </c>
      <c r="ACB501" s="1">
        <v>92</v>
      </c>
      <c r="ACE501" s="1">
        <v>9.8000000000000007</v>
      </c>
      <c r="ACG501" s="1">
        <v>111</v>
      </c>
      <c r="ACH501" s="1">
        <v>169</v>
      </c>
      <c r="ACI501" s="1">
        <v>202</v>
      </c>
      <c r="ACJ501" s="1">
        <v>202</v>
      </c>
      <c r="ACR501" s="1">
        <v>12</v>
      </c>
      <c r="ACU501" s="1">
        <v>1</v>
      </c>
      <c r="ACX501" s="1">
        <v>16</v>
      </c>
      <c r="ADA501" s="1">
        <v>7.6</v>
      </c>
      <c r="ADC501" s="1">
        <v>4.5</v>
      </c>
      <c r="ADE501" s="1">
        <v>0.8</v>
      </c>
      <c r="ADG501" s="1">
        <v>3.1</v>
      </c>
      <c r="ADI501" s="1">
        <v>91</v>
      </c>
      <c r="ADJ501" s="1">
        <v>67</v>
      </c>
      <c r="ADL501" s="1">
        <v>71</v>
      </c>
      <c r="AGS501" s="1">
        <v>0</v>
      </c>
      <c r="AGT501" s="1">
        <v>0</v>
      </c>
      <c r="AGU501" s="1">
        <v>0</v>
      </c>
      <c r="AGV501" s="1">
        <v>0</v>
      </c>
      <c r="AGW501" s="1">
        <v>0</v>
      </c>
      <c r="AGX501" s="1">
        <v>0</v>
      </c>
      <c r="AGY501" s="1">
        <v>0</v>
      </c>
      <c r="AGZ501" s="1">
        <v>1</v>
      </c>
      <c r="AHA501" s="1">
        <v>0</v>
      </c>
      <c r="AHB501" s="1">
        <v>0</v>
      </c>
      <c r="AHC501" s="1">
        <v>1</v>
      </c>
      <c r="AHD501" s="1">
        <v>0</v>
      </c>
      <c r="AHE501" s="1">
        <v>0</v>
      </c>
      <c r="AHF501" s="1">
        <v>0</v>
      </c>
      <c r="AHH501" s="1">
        <v>0</v>
      </c>
      <c r="AHI501" s="1">
        <v>0</v>
      </c>
      <c r="AHK501" s="1">
        <v>0</v>
      </c>
      <c r="AHL501" s="1">
        <v>0</v>
      </c>
      <c r="AHM501" s="1">
        <v>0</v>
      </c>
      <c r="AHN501" s="1">
        <v>0</v>
      </c>
      <c r="AHO501" s="1">
        <v>0</v>
      </c>
      <c r="AHP501" s="1">
        <v>0</v>
      </c>
      <c r="AHQ501" s="1">
        <v>0</v>
      </c>
      <c r="AHR501" s="1">
        <v>0</v>
      </c>
      <c r="AIM501" s="1">
        <v>0</v>
      </c>
      <c r="AIN501" s="1">
        <v>0</v>
      </c>
      <c r="AIO501" s="1">
        <v>0</v>
      </c>
      <c r="AIT501" s="3">
        <v>2</v>
      </c>
      <c r="AIV501" s="1">
        <v>0</v>
      </c>
      <c r="AIW501" s="1">
        <v>0</v>
      </c>
      <c r="AIX501" s="1">
        <v>29</v>
      </c>
      <c r="AIY501" s="1">
        <v>37</v>
      </c>
    </row>
    <row r="502" spans="1:939" s="18" customFormat="1">
      <c r="B502" s="18">
        <v>7</v>
      </c>
      <c r="C502" s="18">
        <v>0</v>
      </c>
      <c r="Z502" s="18">
        <v>0</v>
      </c>
      <c r="AA502" s="18">
        <v>2</v>
      </c>
      <c r="AC502" s="18">
        <v>0</v>
      </c>
      <c r="AE502" s="18">
        <v>4</v>
      </c>
      <c r="AF502" s="18">
        <v>0</v>
      </c>
      <c r="AG502" s="18">
        <v>0</v>
      </c>
      <c r="AGS502" s="18">
        <v>0</v>
      </c>
      <c r="AGT502" s="18">
        <v>0</v>
      </c>
      <c r="AGU502" s="18">
        <v>0</v>
      </c>
      <c r="AGV502" s="18">
        <v>0</v>
      </c>
      <c r="AGW502" s="18">
        <v>0</v>
      </c>
      <c r="AGX502" s="18">
        <v>0</v>
      </c>
      <c r="AGY502" s="18">
        <v>0</v>
      </c>
      <c r="AGZ502" s="18">
        <v>0</v>
      </c>
      <c r="AHA502" s="18">
        <v>0</v>
      </c>
      <c r="AHB502" s="18">
        <v>0</v>
      </c>
      <c r="AHC502" s="18">
        <v>1</v>
      </c>
      <c r="AHD502" s="18">
        <v>0</v>
      </c>
      <c r="AHE502" s="18">
        <v>0</v>
      </c>
      <c r="AHF502" s="18">
        <v>0</v>
      </c>
      <c r="AHH502" s="18">
        <v>0</v>
      </c>
      <c r="AHI502" s="18">
        <v>0</v>
      </c>
      <c r="AHK502" s="18">
        <v>0</v>
      </c>
      <c r="AHL502" s="18">
        <v>0</v>
      </c>
      <c r="AHM502" s="18">
        <v>0</v>
      </c>
      <c r="AHN502" s="18">
        <v>0</v>
      </c>
      <c r="AHO502" s="18">
        <v>0</v>
      </c>
      <c r="AHP502" s="18">
        <v>0</v>
      </c>
      <c r="AHQ502" s="18">
        <v>0</v>
      </c>
      <c r="AHR502" s="18">
        <v>0</v>
      </c>
      <c r="AIM502" s="18">
        <v>0</v>
      </c>
      <c r="AIN502" s="18">
        <v>0</v>
      </c>
      <c r="AIO502" s="18">
        <v>0</v>
      </c>
      <c r="AIT502" s="79">
        <v>0</v>
      </c>
      <c r="AIV502" s="18">
        <v>0</v>
      </c>
      <c r="AIW502" s="18">
        <v>0</v>
      </c>
    </row>
    <row r="503" spans="1:939" s="1" customFormat="1">
      <c r="A503" s="1">
        <v>105</v>
      </c>
      <c r="B503" s="1" t="s">
        <v>7502</v>
      </c>
      <c r="C503" s="1">
        <v>0</v>
      </c>
      <c r="Z503" s="1">
        <v>0</v>
      </c>
      <c r="AA503" s="1">
        <v>2</v>
      </c>
      <c r="AB503" s="1" t="s">
        <v>8370</v>
      </c>
      <c r="AGS503" s="1">
        <v>1</v>
      </c>
      <c r="AGT503" s="1">
        <v>1</v>
      </c>
      <c r="AGU503" s="1">
        <v>0</v>
      </c>
      <c r="AGV503" s="1">
        <v>1</v>
      </c>
      <c r="AGW503" s="1">
        <v>0</v>
      </c>
      <c r="AGX503" s="1">
        <v>0</v>
      </c>
      <c r="AGY503" s="1">
        <v>0</v>
      </c>
      <c r="AGZ503" s="1">
        <v>0</v>
      </c>
      <c r="AHA503" s="1">
        <v>0</v>
      </c>
      <c r="AHB503" s="1">
        <v>0</v>
      </c>
      <c r="AHC503" s="1">
        <v>0</v>
      </c>
      <c r="AHD503" s="1">
        <v>0</v>
      </c>
      <c r="AHE503" s="1">
        <v>0</v>
      </c>
      <c r="AHF503" s="1">
        <v>0</v>
      </c>
      <c r="AHH503" s="1">
        <v>0</v>
      </c>
      <c r="AHI503" s="1">
        <v>0</v>
      </c>
      <c r="AHK503" s="1">
        <v>0</v>
      </c>
      <c r="AHL503" s="1">
        <v>0</v>
      </c>
      <c r="AHM503" s="1">
        <v>0</v>
      </c>
      <c r="AHN503" s="1">
        <v>0</v>
      </c>
      <c r="AHO503" s="1">
        <v>0</v>
      </c>
      <c r="AHP503" s="1">
        <v>0</v>
      </c>
      <c r="AHQ503" s="1">
        <v>0</v>
      </c>
      <c r="AHR503" s="1">
        <v>0</v>
      </c>
      <c r="AIM503" s="1">
        <v>2</v>
      </c>
      <c r="AIN503" s="1">
        <v>0</v>
      </c>
      <c r="AIO503" s="1">
        <v>0</v>
      </c>
      <c r="AIT503" s="1">
        <v>0</v>
      </c>
      <c r="AIU503" s="1">
        <v>0</v>
      </c>
      <c r="AIV503" s="1">
        <v>0</v>
      </c>
      <c r="AIW503" s="1">
        <v>0</v>
      </c>
    </row>
    <row r="504" spans="1:939" s="1" customFormat="1">
      <c r="B504" s="1">
        <v>2</v>
      </c>
      <c r="C504" s="1">
        <v>0</v>
      </c>
      <c r="Z504" s="1">
        <v>0</v>
      </c>
      <c r="AA504" s="1">
        <v>2</v>
      </c>
      <c r="AC504" s="1">
        <v>0</v>
      </c>
      <c r="AE504" s="1">
        <v>0</v>
      </c>
      <c r="AG504" s="1">
        <v>0</v>
      </c>
      <c r="AAY504" s="1">
        <v>19</v>
      </c>
      <c r="AAZ504" s="1">
        <v>17</v>
      </c>
      <c r="ABA504" s="1">
        <v>24</v>
      </c>
      <c r="ABC504" s="1">
        <v>11.6</v>
      </c>
      <c r="ABE504" s="1">
        <v>34</v>
      </c>
      <c r="ABN504" s="1">
        <v>11.31</v>
      </c>
      <c r="ABP504" s="1">
        <v>338</v>
      </c>
      <c r="ABU504" s="1">
        <v>129</v>
      </c>
      <c r="ABV504" s="1">
        <v>133</v>
      </c>
      <c r="ABW504" s="1">
        <v>131</v>
      </c>
      <c r="ABX504" s="1">
        <v>4.5999999999999996</v>
      </c>
      <c r="ABY504" s="1">
        <v>4.2</v>
      </c>
      <c r="ABZ504" s="1">
        <v>3.6</v>
      </c>
      <c r="ACA504" s="1">
        <v>89</v>
      </c>
      <c r="ACB504" s="1">
        <v>97</v>
      </c>
      <c r="ACC504" s="1">
        <v>96</v>
      </c>
      <c r="ACD504" s="1">
        <v>8.8000000000000007</v>
      </c>
      <c r="ACE504" s="1">
        <v>8.1</v>
      </c>
      <c r="ACF504" s="1">
        <v>8.6999999999999993</v>
      </c>
      <c r="ACG504" s="1">
        <v>366</v>
      </c>
      <c r="ACH504" s="1">
        <v>210</v>
      </c>
      <c r="ACI504" s="1">
        <v>286</v>
      </c>
      <c r="ACJ504" s="1">
        <v>313</v>
      </c>
      <c r="ACK504" s="1">
        <v>154</v>
      </c>
      <c r="ACL504" s="1">
        <v>114</v>
      </c>
      <c r="ACM504" s="1">
        <v>273</v>
      </c>
      <c r="ACN504" s="1">
        <v>178</v>
      </c>
      <c r="ACO504" s="1">
        <v>166</v>
      </c>
      <c r="ACP504" s="1">
        <v>152</v>
      </c>
      <c r="ACQ504" s="1">
        <v>17</v>
      </c>
      <c r="ACR504" s="1">
        <v>10</v>
      </c>
      <c r="ACS504" s="1">
        <v>9</v>
      </c>
      <c r="ACT504" s="1">
        <v>0.5</v>
      </c>
      <c r="ACU504" s="1">
        <v>0.44</v>
      </c>
      <c r="ACV504" s="1">
        <v>0.39</v>
      </c>
      <c r="ACW504" s="1">
        <v>21</v>
      </c>
      <c r="ACX504" s="1">
        <v>19</v>
      </c>
      <c r="ACY504" s="1">
        <v>11</v>
      </c>
      <c r="ACZ504" s="1">
        <v>7.2</v>
      </c>
      <c r="ADA504" s="1">
        <v>6.4</v>
      </c>
      <c r="ADB504" s="1">
        <v>3.5</v>
      </c>
      <c r="ADC504" s="1">
        <v>3.2</v>
      </c>
      <c r="ADD504" s="1">
        <v>0.3</v>
      </c>
      <c r="ADE504" s="1">
        <v>0.3</v>
      </c>
      <c r="ADF504" s="1">
        <v>3.7</v>
      </c>
      <c r="ADG504" s="1">
        <v>3.2</v>
      </c>
      <c r="ADH504" s="1">
        <v>147</v>
      </c>
      <c r="ADI504" s="1">
        <v>132</v>
      </c>
      <c r="ADJ504" s="1">
        <v>12</v>
      </c>
      <c r="ADK504" s="1">
        <v>11</v>
      </c>
      <c r="ADL504" s="1">
        <v>13</v>
      </c>
      <c r="ADM504" s="1">
        <v>12</v>
      </c>
      <c r="ADR504" s="1">
        <v>1.7</v>
      </c>
      <c r="ADS504" s="1">
        <v>1.8</v>
      </c>
      <c r="ADU504" s="1">
        <v>2.8</v>
      </c>
      <c r="ADV504" s="1">
        <v>2.1</v>
      </c>
      <c r="AEX504" s="1">
        <v>4</v>
      </c>
      <c r="AGS504" s="1">
        <v>0</v>
      </c>
      <c r="AGT504" s="1">
        <v>0</v>
      </c>
      <c r="AGU504" s="1">
        <v>0</v>
      </c>
      <c r="AGV504" s="1">
        <v>0</v>
      </c>
      <c r="AGW504" s="1">
        <v>0</v>
      </c>
      <c r="AGX504" s="1">
        <v>0</v>
      </c>
      <c r="AGY504" s="1">
        <v>0</v>
      </c>
      <c r="AGZ504" s="1">
        <v>0</v>
      </c>
      <c r="AHA504" s="1">
        <v>0</v>
      </c>
      <c r="AHB504" s="1">
        <v>0</v>
      </c>
      <c r="AHC504" s="1">
        <v>1</v>
      </c>
      <c r="AHD504" s="1">
        <v>0</v>
      </c>
      <c r="AHE504" s="1">
        <v>0</v>
      </c>
      <c r="AHF504" s="1">
        <v>0</v>
      </c>
      <c r="AHH504" s="1">
        <v>0</v>
      </c>
      <c r="AHI504" s="1">
        <v>0</v>
      </c>
      <c r="AHK504" s="1">
        <v>0</v>
      </c>
      <c r="AHL504" s="1">
        <v>0</v>
      </c>
      <c r="AHM504" s="1">
        <v>0</v>
      </c>
      <c r="AHN504" s="1">
        <v>0</v>
      </c>
      <c r="AHO504" s="1">
        <v>0</v>
      </c>
      <c r="AHP504" s="1">
        <v>0</v>
      </c>
      <c r="AHQ504" s="1">
        <v>0</v>
      </c>
      <c r="AHR504" s="1">
        <v>0</v>
      </c>
      <c r="AIN504" s="1">
        <v>0</v>
      </c>
      <c r="AIO504" s="1">
        <v>0</v>
      </c>
      <c r="AIP504" s="1">
        <v>1</v>
      </c>
      <c r="AIQ504" s="1">
        <v>1</v>
      </c>
      <c r="AIR504" s="1">
        <v>1</v>
      </c>
      <c r="AIS504" s="1">
        <v>1</v>
      </c>
      <c r="AIT504" s="1">
        <v>0</v>
      </c>
      <c r="AIU504" s="1">
        <v>0</v>
      </c>
      <c r="AIV504" s="1">
        <v>0</v>
      </c>
      <c r="AIW504" s="1">
        <v>0</v>
      </c>
    </row>
    <row r="505" spans="1:939" s="1" customFormat="1">
      <c r="B505" s="1">
        <v>3</v>
      </c>
      <c r="C505" s="1">
        <v>1</v>
      </c>
      <c r="D505" s="1" t="s">
        <v>8371</v>
      </c>
      <c r="E505" s="1" t="s">
        <v>8372</v>
      </c>
      <c r="O505" s="1">
        <v>0</v>
      </c>
      <c r="P505" s="1">
        <v>0</v>
      </c>
      <c r="Z505" s="1">
        <v>0</v>
      </c>
      <c r="AA505" s="1">
        <v>2</v>
      </c>
      <c r="AC505" s="1">
        <v>2</v>
      </c>
      <c r="AD505" s="1">
        <v>0</v>
      </c>
      <c r="AE505" s="1">
        <v>1</v>
      </c>
      <c r="AF505" s="1">
        <v>0</v>
      </c>
      <c r="AG505" s="1">
        <v>0</v>
      </c>
      <c r="AI505" s="1">
        <v>104</v>
      </c>
      <c r="AJ505" s="1">
        <v>108</v>
      </c>
      <c r="DR505" s="1">
        <v>66</v>
      </c>
      <c r="DS505" s="1">
        <v>70</v>
      </c>
      <c r="HA505" s="1">
        <v>0</v>
      </c>
      <c r="HB505" s="1">
        <v>0</v>
      </c>
      <c r="HT505" s="1">
        <v>0</v>
      </c>
      <c r="HU505" s="1">
        <v>0</v>
      </c>
      <c r="IP505" s="1">
        <v>99</v>
      </c>
      <c r="IQ505" s="1">
        <v>99</v>
      </c>
      <c r="LX505" s="1">
        <v>96</v>
      </c>
      <c r="LY505" s="1">
        <v>92</v>
      </c>
      <c r="PG505" s="1">
        <v>14</v>
      </c>
      <c r="PH505" s="1">
        <v>16</v>
      </c>
      <c r="SP505" s="1">
        <v>96.2</v>
      </c>
      <c r="SQ505" s="1">
        <v>96.2</v>
      </c>
      <c r="VX505" s="1">
        <v>1</v>
      </c>
      <c r="VY505" s="1">
        <v>1</v>
      </c>
      <c r="WQ505" s="1">
        <v>0</v>
      </c>
      <c r="WR505" s="1">
        <v>0</v>
      </c>
      <c r="ACG505" s="1">
        <v>143</v>
      </c>
      <c r="ACH505" s="1">
        <v>216</v>
      </c>
      <c r="ACI505" s="1">
        <v>169</v>
      </c>
      <c r="AGS505" s="1">
        <v>0</v>
      </c>
      <c r="AGT505" s="1">
        <v>0</v>
      </c>
      <c r="AGU505" s="1">
        <v>0</v>
      </c>
      <c r="AGV505" s="1">
        <v>0</v>
      </c>
      <c r="AGW505" s="1">
        <v>0</v>
      </c>
      <c r="AGX505" s="1">
        <v>0</v>
      </c>
      <c r="AGY505" s="1">
        <v>0</v>
      </c>
      <c r="AGZ505" s="1">
        <v>0</v>
      </c>
      <c r="AHA505" s="1">
        <v>0</v>
      </c>
      <c r="AHB505" s="1">
        <v>0</v>
      </c>
      <c r="AHC505" s="1">
        <v>1</v>
      </c>
      <c r="AHD505" s="1">
        <v>0</v>
      </c>
      <c r="AHE505" s="1">
        <v>0</v>
      </c>
      <c r="AHF505" s="1">
        <v>0</v>
      </c>
      <c r="AHH505" s="1">
        <v>0</v>
      </c>
      <c r="AHI505" s="1">
        <v>0</v>
      </c>
      <c r="AHK505" s="1">
        <v>0</v>
      </c>
      <c r="AHL505" s="1">
        <v>0</v>
      </c>
      <c r="AHM505" s="1">
        <v>0</v>
      </c>
      <c r="AHN505" s="1">
        <v>0</v>
      </c>
      <c r="AHO505" s="1">
        <v>0</v>
      </c>
      <c r="AHP505" s="1">
        <v>0</v>
      </c>
      <c r="AHQ505" s="1">
        <v>0</v>
      </c>
      <c r="AHR505" s="1">
        <v>0</v>
      </c>
      <c r="AIN505" s="1">
        <v>0</v>
      </c>
      <c r="AIO505" s="1">
        <v>0</v>
      </c>
      <c r="AIT505" s="1">
        <v>1</v>
      </c>
      <c r="AIU505" s="1">
        <v>1</v>
      </c>
      <c r="AIV505" s="1">
        <v>0</v>
      </c>
      <c r="AIW505" s="1">
        <v>0</v>
      </c>
      <c r="AIX505" s="1">
        <v>31</v>
      </c>
      <c r="AJB505" s="1">
        <v>19</v>
      </c>
    </row>
    <row r="506" spans="1:939" s="80" customFormat="1">
      <c r="B506" s="80">
        <v>4</v>
      </c>
      <c r="C506" s="80">
        <v>0</v>
      </c>
      <c r="Z506" s="80">
        <v>0</v>
      </c>
      <c r="AA506" s="80">
        <v>2</v>
      </c>
      <c r="AC506" s="80">
        <v>0</v>
      </c>
      <c r="AE506" s="80">
        <v>0</v>
      </c>
      <c r="AG506" s="80">
        <v>0</v>
      </c>
      <c r="AI506" s="80">
        <v>102</v>
      </c>
      <c r="DR506" s="80">
        <v>58</v>
      </c>
      <c r="HA506" s="80">
        <v>2</v>
      </c>
      <c r="HT506" s="80">
        <v>0</v>
      </c>
      <c r="IP506" s="80">
        <v>98</v>
      </c>
      <c r="LX506" s="80">
        <v>96</v>
      </c>
      <c r="PG506" s="80">
        <v>14</v>
      </c>
      <c r="SP506" s="80">
        <v>97.3</v>
      </c>
      <c r="VX506" s="80">
        <v>1</v>
      </c>
      <c r="WQ506" s="80">
        <v>0</v>
      </c>
      <c r="ACG506" s="80">
        <v>102</v>
      </c>
      <c r="ACH506" s="80">
        <v>87</v>
      </c>
      <c r="AGS506" s="80">
        <v>0</v>
      </c>
      <c r="AGT506" s="80">
        <v>0</v>
      </c>
      <c r="AGU506" s="80">
        <v>0</v>
      </c>
      <c r="AGV506" s="80">
        <v>0</v>
      </c>
      <c r="AGW506" s="80">
        <v>0</v>
      </c>
      <c r="AGX506" s="80">
        <v>0</v>
      </c>
      <c r="AGY506" s="80">
        <v>0</v>
      </c>
      <c r="AGZ506" s="80">
        <v>0</v>
      </c>
      <c r="AHA506" s="80">
        <v>0</v>
      </c>
      <c r="AHB506" s="80">
        <v>0</v>
      </c>
      <c r="AHC506" s="80">
        <v>1</v>
      </c>
      <c r="AHD506" s="80">
        <v>0</v>
      </c>
      <c r="AHE506" s="80">
        <v>0</v>
      </c>
      <c r="AHF506" s="80">
        <v>0</v>
      </c>
      <c r="AHH506" s="80">
        <v>0</v>
      </c>
      <c r="AHI506" s="80">
        <v>0</v>
      </c>
      <c r="AHK506" s="80">
        <v>0</v>
      </c>
      <c r="AHL506" s="80">
        <v>0</v>
      </c>
      <c r="AHM506" s="80">
        <v>0</v>
      </c>
      <c r="AHN506" s="80">
        <v>0</v>
      </c>
      <c r="AHO506" s="80">
        <v>0</v>
      </c>
      <c r="AHP506" s="80">
        <v>0</v>
      </c>
      <c r="AHQ506" s="80">
        <v>0</v>
      </c>
      <c r="AHR506" s="80">
        <v>0</v>
      </c>
      <c r="AIN506" s="80">
        <v>0</v>
      </c>
      <c r="AIO506" s="80">
        <v>0</v>
      </c>
      <c r="AIT506" s="80">
        <v>1</v>
      </c>
      <c r="AIU506" s="80">
        <v>0</v>
      </c>
      <c r="AIV506" s="80">
        <v>0</v>
      </c>
      <c r="AIW506" s="80">
        <v>0</v>
      </c>
      <c r="AIX506" s="80">
        <v>53</v>
      </c>
    </row>
    <row r="507" spans="1:939" s="1" customFormat="1">
      <c r="A507" s="1">
        <v>106</v>
      </c>
      <c r="B507" s="1">
        <v>1</v>
      </c>
      <c r="C507" s="1">
        <v>1</v>
      </c>
      <c r="D507" s="1" t="s">
        <v>7525</v>
      </c>
      <c r="O507" s="1">
        <v>1</v>
      </c>
      <c r="Z507" s="1">
        <v>0</v>
      </c>
      <c r="AA507" s="1">
        <v>1</v>
      </c>
      <c r="AB507" s="1" t="s">
        <v>8373</v>
      </c>
      <c r="AC507" s="1">
        <v>0</v>
      </c>
      <c r="AE507" s="1">
        <v>0</v>
      </c>
      <c r="AG507" s="1">
        <v>0</v>
      </c>
      <c r="AI507" s="1">
        <v>102</v>
      </c>
      <c r="DR507" s="1">
        <v>62</v>
      </c>
      <c r="HA507" s="1">
        <v>0</v>
      </c>
      <c r="HT507" s="1">
        <v>0</v>
      </c>
      <c r="IP507" s="1">
        <v>99</v>
      </c>
      <c r="LX507" s="1">
        <v>94</v>
      </c>
      <c r="PG507" s="1">
        <v>18</v>
      </c>
      <c r="SP507" s="1">
        <v>97.3</v>
      </c>
      <c r="VX507" s="1">
        <v>1</v>
      </c>
      <c r="WQ507" s="1">
        <v>0</v>
      </c>
      <c r="AGS507" s="1">
        <v>1</v>
      </c>
      <c r="AGT507" s="1">
        <v>0</v>
      </c>
      <c r="AGU507" s="1">
        <v>0</v>
      </c>
      <c r="AGV507" s="1">
        <v>1</v>
      </c>
      <c r="AGW507" s="1">
        <v>0</v>
      </c>
      <c r="AGX507" s="1">
        <v>0</v>
      </c>
      <c r="AGY507" s="1">
        <v>0</v>
      </c>
      <c r="AGZ507" s="1">
        <v>0</v>
      </c>
      <c r="AHA507" s="1">
        <v>0</v>
      </c>
      <c r="AHB507" s="1">
        <v>0</v>
      </c>
      <c r="AHC507" s="1">
        <v>1</v>
      </c>
      <c r="AHD507" s="1">
        <v>0</v>
      </c>
      <c r="AHE507" s="1">
        <v>0</v>
      </c>
      <c r="AHF507" s="1">
        <v>0</v>
      </c>
      <c r="AHH507" s="1">
        <v>0</v>
      </c>
      <c r="AHI507" s="1">
        <v>0</v>
      </c>
      <c r="AHK507" s="1">
        <v>0</v>
      </c>
      <c r="AHL507" s="1">
        <v>0</v>
      </c>
      <c r="AHM507" s="1">
        <v>0</v>
      </c>
      <c r="AHN507" s="1">
        <v>0</v>
      </c>
      <c r="AHO507" s="1">
        <v>0</v>
      </c>
      <c r="AHP507" s="1">
        <v>0</v>
      </c>
      <c r="AHQ507" s="1">
        <v>0</v>
      </c>
      <c r="AHR507" s="1">
        <v>7</v>
      </c>
      <c r="AIM507" s="1">
        <v>2</v>
      </c>
      <c r="AIN507" s="1">
        <v>0</v>
      </c>
      <c r="AIO507" s="1">
        <v>0</v>
      </c>
      <c r="AIP507" s="1">
        <v>1</v>
      </c>
      <c r="AIQ507" s="1">
        <v>1</v>
      </c>
      <c r="AIR507" s="1">
        <v>1</v>
      </c>
      <c r="AIS507" s="1">
        <v>1</v>
      </c>
      <c r="AIT507" s="1">
        <v>0</v>
      </c>
      <c r="AIU507" s="1">
        <v>1</v>
      </c>
      <c r="AIV507" s="1">
        <v>0</v>
      </c>
      <c r="AIW507" s="1">
        <v>0</v>
      </c>
      <c r="AJB507" s="1">
        <v>30</v>
      </c>
    </row>
    <row r="508" spans="1:939" s="1" customFormat="1">
      <c r="B508" s="1">
        <v>2</v>
      </c>
      <c r="C508" s="1">
        <v>0</v>
      </c>
      <c r="Z508" s="1">
        <v>0</v>
      </c>
      <c r="AA508" s="1">
        <v>2</v>
      </c>
      <c r="AB508" s="1" t="s">
        <v>8374</v>
      </c>
      <c r="AC508" s="1">
        <v>1</v>
      </c>
      <c r="AD508" s="1">
        <v>0</v>
      </c>
      <c r="AE508" s="1">
        <v>5</v>
      </c>
      <c r="AF508" s="1">
        <v>0</v>
      </c>
      <c r="AG508" s="1">
        <v>0</v>
      </c>
      <c r="AI508" s="1">
        <v>102</v>
      </c>
      <c r="AJ508" s="1">
        <v>100</v>
      </c>
      <c r="DR508" s="1">
        <v>60</v>
      </c>
      <c r="DS508" s="1">
        <v>60</v>
      </c>
      <c r="HA508" s="1">
        <v>0</v>
      </c>
      <c r="HB508" s="1">
        <v>0</v>
      </c>
      <c r="HT508" s="1">
        <v>0</v>
      </c>
      <c r="HU508" s="1">
        <v>0</v>
      </c>
      <c r="IP508" s="1">
        <v>98</v>
      </c>
      <c r="IQ508" s="1">
        <v>98</v>
      </c>
      <c r="LX508" s="1">
        <v>94</v>
      </c>
      <c r="LY508" s="1">
        <v>68</v>
      </c>
      <c r="PG508" s="1">
        <v>16</v>
      </c>
      <c r="PH508" s="1">
        <v>16</v>
      </c>
      <c r="SP508" s="1">
        <v>98</v>
      </c>
      <c r="SQ508" s="1">
        <v>97.1</v>
      </c>
      <c r="VX508" s="1">
        <v>1</v>
      </c>
      <c r="VY508" s="1">
        <v>1</v>
      </c>
      <c r="WQ508" s="1">
        <v>0</v>
      </c>
      <c r="WR508" s="1">
        <v>0</v>
      </c>
      <c r="AGS508" s="1">
        <v>1</v>
      </c>
      <c r="AGT508" s="1">
        <v>0</v>
      </c>
      <c r="AGU508" s="1">
        <v>0</v>
      </c>
      <c r="AGV508" s="1">
        <v>1</v>
      </c>
      <c r="AGW508" s="1">
        <v>0</v>
      </c>
      <c r="AGX508" s="1">
        <v>0</v>
      </c>
      <c r="AGY508" s="1">
        <v>0</v>
      </c>
      <c r="AGZ508" s="1">
        <v>0</v>
      </c>
      <c r="AHA508" s="1">
        <v>0</v>
      </c>
      <c r="AHB508" s="1">
        <v>0</v>
      </c>
      <c r="AHC508" s="1">
        <v>1</v>
      </c>
      <c r="AHD508" s="1">
        <v>0</v>
      </c>
      <c r="AHE508" s="1">
        <v>0</v>
      </c>
      <c r="AHF508" s="1">
        <v>0</v>
      </c>
      <c r="AHH508" s="1">
        <v>0</v>
      </c>
      <c r="AHI508" s="1">
        <v>0</v>
      </c>
      <c r="AHK508" s="1">
        <v>0</v>
      </c>
      <c r="AHL508" s="1">
        <v>0</v>
      </c>
      <c r="AHM508" s="1">
        <v>0</v>
      </c>
      <c r="AHN508" s="1">
        <v>0</v>
      </c>
      <c r="AHO508" s="1">
        <v>0</v>
      </c>
      <c r="AHP508" s="1">
        <v>0</v>
      </c>
      <c r="AHQ508" s="1">
        <v>0</v>
      </c>
      <c r="AHR508" s="1">
        <v>4</v>
      </c>
      <c r="AIN508" s="1">
        <v>0</v>
      </c>
      <c r="AIO508" s="1">
        <v>0</v>
      </c>
      <c r="AIT508" s="1">
        <v>0</v>
      </c>
      <c r="AIU508" s="1">
        <v>2</v>
      </c>
      <c r="AIV508" s="1">
        <v>0</v>
      </c>
      <c r="AIW508" s="1">
        <v>0</v>
      </c>
      <c r="AJB508" s="1">
        <v>29</v>
      </c>
      <c r="AJC508" s="1">
        <v>25</v>
      </c>
    </row>
    <row r="509" spans="1:939" s="80" customFormat="1">
      <c r="B509" s="80">
        <v>3</v>
      </c>
      <c r="C509" s="80">
        <v>1</v>
      </c>
      <c r="D509" s="80" t="s">
        <v>7703</v>
      </c>
      <c r="O509" s="80">
        <v>0</v>
      </c>
      <c r="Z509" s="80">
        <v>0</v>
      </c>
      <c r="AA509" s="80">
        <v>2</v>
      </c>
      <c r="AB509" s="80" t="s">
        <v>8375</v>
      </c>
      <c r="AC509" s="80">
        <v>0</v>
      </c>
      <c r="AE509" s="80">
        <v>0</v>
      </c>
      <c r="AG509" s="80">
        <v>0</v>
      </c>
      <c r="AI509" s="80">
        <v>98</v>
      </c>
      <c r="DR509" s="80">
        <v>66</v>
      </c>
      <c r="HA509" s="80">
        <v>0</v>
      </c>
      <c r="HT509" s="80">
        <v>0</v>
      </c>
      <c r="IP509" s="80">
        <v>100</v>
      </c>
      <c r="LX509" s="80">
        <v>72</v>
      </c>
      <c r="PG509" s="80">
        <v>14</v>
      </c>
      <c r="SP509" s="80">
        <v>96.9</v>
      </c>
      <c r="VX509" s="80">
        <v>1</v>
      </c>
      <c r="WQ509" s="80">
        <v>0</v>
      </c>
      <c r="AGS509" s="80">
        <v>1</v>
      </c>
      <c r="AGT509" s="80">
        <v>0</v>
      </c>
      <c r="AGU509" s="80">
        <v>0</v>
      </c>
      <c r="AGV509" s="80">
        <v>1</v>
      </c>
      <c r="AGW509" s="80">
        <v>0</v>
      </c>
      <c r="AGX509" s="80">
        <v>0</v>
      </c>
      <c r="AGY509" s="80">
        <v>0</v>
      </c>
      <c r="AGZ509" s="80">
        <v>0</v>
      </c>
      <c r="AHA509" s="80">
        <v>0</v>
      </c>
      <c r="AHB509" s="80">
        <v>0</v>
      </c>
      <c r="AHC509" s="80">
        <v>1</v>
      </c>
      <c r="AHD509" s="80">
        <v>0</v>
      </c>
      <c r="AHE509" s="80">
        <v>0</v>
      </c>
      <c r="AHF509" s="80">
        <v>0</v>
      </c>
      <c r="AHH509" s="80">
        <v>0</v>
      </c>
      <c r="AHI509" s="80">
        <v>0</v>
      </c>
      <c r="AHK509" s="80">
        <v>0</v>
      </c>
      <c r="AHL509" s="80">
        <v>0</v>
      </c>
      <c r="AHM509" s="80">
        <v>0</v>
      </c>
      <c r="AHN509" s="80">
        <v>0</v>
      </c>
      <c r="AHO509" s="80">
        <v>0</v>
      </c>
      <c r="AHP509" s="80">
        <v>0</v>
      </c>
      <c r="AHQ509" s="80">
        <v>0</v>
      </c>
      <c r="AHR509" s="80">
        <v>9</v>
      </c>
      <c r="AIN509" s="80">
        <v>0</v>
      </c>
      <c r="AIO509" s="80">
        <v>0</v>
      </c>
      <c r="AIT509" s="80">
        <v>1</v>
      </c>
      <c r="AIU509" s="80">
        <v>0</v>
      </c>
      <c r="AIV509" s="80">
        <v>0</v>
      </c>
      <c r="AIW509" s="80">
        <v>0</v>
      </c>
      <c r="AIX509" s="80">
        <v>23</v>
      </c>
    </row>
    <row r="510" spans="1:939" s="1" customFormat="1">
      <c r="A510" s="1">
        <v>107</v>
      </c>
      <c r="B510" s="1" t="s">
        <v>7502</v>
      </c>
      <c r="C510" s="1">
        <v>0</v>
      </c>
      <c r="Z510" s="1">
        <v>0</v>
      </c>
      <c r="AA510" s="1">
        <v>1</v>
      </c>
      <c r="AB510" s="1" t="s">
        <v>8376</v>
      </c>
      <c r="AI510" s="1">
        <v>157</v>
      </c>
      <c r="AK510" s="1">
        <v>145</v>
      </c>
      <c r="AL510" s="1">
        <v>183</v>
      </c>
      <c r="AN510" s="1">
        <v>144</v>
      </c>
      <c r="AO510" s="1">
        <v>126</v>
      </c>
      <c r="AP510" s="1">
        <v>156</v>
      </c>
      <c r="DR510" s="1">
        <v>81</v>
      </c>
      <c r="DT510" s="1">
        <v>100</v>
      </c>
      <c r="DU510" s="1">
        <v>74</v>
      </c>
      <c r="DW510" s="1">
        <v>77</v>
      </c>
      <c r="DX510" s="1">
        <v>83</v>
      </c>
      <c r="DY510" s="1">
        <v>89</v>
      </c>
      <c r="IP510" s="1">
        <v>97</v>
      </c>
      <c r="IS510" s="1">
        <v>94</v>
      </c>
      <c r="IU510" s="1">
        <v>95</v>
      </c>
      <c r="IW510" s="1">
        <v>95</v>
      </c>
      <c r="LX510" s="1">
        <v>90</v>
      </c>
      <c r="LY510" s="1">
        <v>112</v>
      </c>
      <c r="LZ510" s="1">
        <v>150</v>
      </c>
      <c r="MB510" s="1">
        <v>93</v>
      </c>
      <c r="MC510" s="1">
        <v>95</v>
      </c>
      <c r="MD510" s="1">
        <v>121</v>
      </c>
      <c r="ME510" s="1">
        <v>83</v>
      </c>
      <c r="PG510" s="1">
        <v>16</v>
      </c>
      <c r="PJ510" s="1">
        <v>16</v>
      </c>
      <c r="PL510" s="1">
        <v>16</v>
      </c>
      <c r="PN510" s="1">
        <v>16</v>
      </c>
      <c r="SP510" s="1">
        <v>98.6</v>
      </c>
      <c r="SS510" s="1">
        <v>98.4</v>
      </c>
      <c r="SU510" s="1">
        <v>98.2</v>
      </c>
      <c r="SV510" s="1">
        <v>99</v>
      </c>
      <c r="SW510" s="1">
        <v>98.6</v>
      </c>
      <c r="WQ510" s="1">
        <v>0</v>
      </c>
      <c r="WT510" s="1">
        <v>0</v>
      </c>
      <c r="WV510" s="1">
        <v>0</v>
      </c>
      <c r="WX510" s="1">
        <v>0</v>
      </c>
      <c r="AGS510" s="1">
        <v>1</v>
      </c>
      <c r="AGT510" s="1">
        <v>1</v>
      </c>
      <c r="AGU510" s="1">
        <v>0</v>
      </c>
      <c r="AGV510" s="1">
        <v>0</v>
      </c>
      <c r="AGW510" s="1">
        <v>0</v>
      </c>
      <c r="AGX510" s="1">
        <v>0</v>
      </c>
      <c r="AGY510" s="1">
        <v>0</v>
      </c>
      <c r="AGZ510" s="1">
        <v>1</v>
      </c>
      <c r="AHA510" s="1">
        <v>0</v>
      </c>
      <c r="AHB510" s="1">
        <v>0</v>
      </c>
      <c r="AHC510" s="1">
        <v>1</v>
      </c>
      <c r="AHD510" s="1">
        <v>0</v>
      </c>
      <c r="AHE510" s="1">
        <v>0</v>
      </c>
      <c r="AHF510" s="1">
        <v>0</v>
      </c>
      <c r="AHH510" s="1">
        <v>0</v>
      </c>
      <c r="AHI510" s="1">
        <v>1</v>
      </c>
      <c r="AHK510" s="1">
        <v>0</v>
      </c>
      <c r="AHL510" s="1">
        <v>0</v>
      </c>
      <c r="AHM510" s="1">
        <v>0</v>
      </c>
      <c r="AHN510" s="1">
        <v>0</v>
      </c>
      <c r="AHO510" s="1">
        <v>0</v>
      </c>
      <c r="AHP510" s="1">
        <v>0</v>
      </c>
      <c r="AHQ510" s="1">
        <v>0</v>
      </c>
      <c r="AHR510" s="1">
        <v>0</v>
      </c>
      <c r="AIM510" s="1">
        <v>0</v>
      </c>
      <c r="AIN510" s="1">
        <v>0</v>
      </c>
      <c r="AIO510" s="1">
        <v>0</v>
      </c>
      <c r="AIP510" s="1" t="s">
        <v>7001</v>
      </c>
      <c r="AIQ510" s="1" t="s">
        <v>7001</v>
      </c>
      <c r="AIR510" s="1" t="s">
        <v>7001</v>
      </c>
      <c r="AIS510" s="1" t="s">
        <v>7001</v>
      </c>
      <c r="AIT510" s="1">
        <v>0</v>
      </c>
      <c r="AIU510" s="1">
        <v>0</v>
      </c>
      <c r="AIV510" s="1">
        <v>0</v>
      </c>
      <c r="AIW510" s="1">
        <v>0</v>
      </c>
    </row>
    <row r="511" spans="1:939" s="1" customFormat="1">
      <c r="B511" s="1">
        <v>2</v>
      </c>
      <c r="C511" s="1">
        <v>1</v>
      </c>
      <c r="D511" s="1" t="s">
        <v>8377</v>
      </c>
      <c r="E511" s="1" t="s">
        <v>8378</v>
      </c>
      <c r="F511" s="1" t="s">
        <v>8379</v>
      </c>
      <c r="G511" s="1" t="s">
        <v>8380</v>
      </c>
      <c r="O511" s="1">
        <v>0</v>
      </c>
      <c r="P511" s="1">
        <v>1</v>
      </c>
      <c r="Q511" s="1">
        <v>0</v>
      </c>
      <c r="R511" s="1">
        <v>0</v>
      </c>
      <c r="Z511" s="1">
        <v>0</v>
      </c>
      <c r="AA511" s="1">
        <v>1</v>
      </c>
      <c r="AB511" s="1" t="s">
        <v>8381</v>
      </c>
      <c r="AC511" s="1">
        <v>3</v>
      </c>
      <c r="AD511" s="1">
        <v>0</v>
      </c>
      <c r="AE511" s="1">
        <v>6</v>
      </c>
      <c r="AF511" s="1">
        <v>0</v>
      </c>
      <c r="AG511" s="1">
        <v>0</v>
      </c>
      <c r="AI511" s="1">
        <v>179</v>
      </c>
      <c r="AJ511" s="1">
        <v>149</v>
      </c>
      <c r="AK511" s="1">
        <v>171</v>
      </c>
      <c r="AM511" s="1">
        <v>187</v>
      </c>
      <c r="AN511" s="1">
        <v>169</v>
      </c>
      <c r="AO511" s="1">
        <v>120</v>
      </c>
      <c r="DR511" s="1">
        <v>100</v>
      </c>
      <c r="DS511" s="1">
        <v>111</v>
      </c>
      <c r="DT511" s="1">
        <v>119</v>
      </c>
      <c r="DV511" s="1">
        <v>82</v>
      </c>
      <c r="DW511" s="1">
        <v>75</v>
      </c>
      <c r="DX511" s="1">
        <v>80</v>
      </c>
      <c r="HG511" s="1">
        <v>2</v>
      </c>
      <c r="HZ511" s="1">
        <v>0</v>
      </c>
      <c r="IP511" s="1">
        <v>90</v>
      </c>
      <c r="IS511" s="1">
        <v>92</v>
      </c>
      <c r="IT511" s="1">
        <v>94</v>
      </c>
      <c r="IU511" s="1">
        <v>96</v>
      </c>
      <c r="IV511" s="1">
        <v>97</v>
      </c>
      <c r="LX511" s="1">
        <v>113</v>
      </c>
      <c r="LY511" s="1">
        <v>137</v>
      </c>
      <c r="LZ511" s="1">
        <v>141</v>
      </c>
      <c r="MA511" s="1">
        <v>81</v>
      </c>
      <c r="MB511" s="1">
        <v>66</v>
      </c>
      <c r="MC511" s="1">
        <v>90</v>
      </c>
      <c r="MD511" s="1">
        <v>84</v>
      </c>
      <c r="PG511" s="1">
        <v>14</v>
      </c>
      <c r="PK511" s="1">
        <v>16</v>
      </c>
      <c r="PL511" s="1">
        <v>20</v>
      </c>
      <c r="PM511" s="1">
        <v>26</v>
      </c>
      <c r="ST511" s="1">
        <v>98.1</v>
      </c>
      <c r="SU511" s="1">
        <v>98.6</v>
      </c>
      <c r="SV511" s="1">
        <v>97.7</v>
      </c>
      <c r="WD511" s="1">
        <v>1</v>
      </c>
      <c r="WQ511" s="1">
        <v>0</v>
      </c>
      <c r="WT511" s="1">
        <v>0</v>
      </c>
      <c r="WU511" s="1">
        <v>0</v>
      </c>
      <c r="WW511" s="1">
        <v>0</v>
      </c>
      <c r="AAZ511" s="1">
        <v>24</v>
      </c>
      <c r="ABC511" s="1">
        <v>14.3</v>
      </c>
      <c r="ABF511" s="1">
        <v>41.7</v>
      </c>
      <c r="ABJ511" s="1">
        <v>3.3</v>
      </c>
      <c r="ABN511" s="1">
        <v>12.44</v>
      </c>
      <c r="ABP511" s="1">
        <v>254</v>
      </c>
      <c r="ABV511" s="1">
        <v>140</v>
      </c>
      <c r="ABY511" s="1">
        <v>3.8</v>
      </c>
      <c r="ACB511" s="1">
        <v>101</v>
      </c>
      <c r="ACE511" s="1">
        <v>9.5</v>
      </c>
      <c r="ACG511" s="1">
        <v>210</v>
      </c>
      <c r="ACH511" s="1">
        <v>210</v>
      </c>
      <c r="ACI511" s="1">
        <v>302</v>
      </c>
      <c r="ACJ511" s="1">
        <v>254</v>
      </c>
      <c r="ACR511" s="1">
        <v>9</v>
      </c>
      <c r="ACU511" s="1">
        <v>0.63</v>
      </c>
      <c r="ACX511" s="1">
        <v>15</v>
      </c>
      <c r="ADS511" s="1">
        <v>1.7</v>
      </c>
      <c r="AEJ511" s="1">
        <v>0.7</v>
      </c>
      <c r="AGS511" s="1">
        <v>0</v>
      </c>
      <c r="AGT511" s="1">
        <v>0</v>
      </c>
      <c r="AGU511" s="1">
        <v>0</v>
      </c>
      <c r="AGV511" s="1">
        <v>0</v>
      </c>
      <c r="AGW511" s="1">
        <v>0</v>
      </c>
      <c r="AGX511" s="1">
        <v>0</v>
      </c>
      <c r="AGY511" s="1">
        <v>0</v>
      </c>
      <c r="AGZ511" s="1">
        <v>0</v>
      </c>
      <c r="AHA511" s="1">
        <v>0</v>
      </c>
      <c r="AHB511" s="1">
        <v>0</v>
      </c>
      <c r="AHC511" s="1">
        <v>1</v>
      </c>
      <c r="AHD511" s="1">
        <v>0</v>
      </c>
      <c r="AHE511" s="1">
        <v>0</v>
      </c>
      <c r="AHF511" s="1">
        <v>0</v>
      </c>
      <c r="AHH511" s="1">
        <v>0</v>
      </c>
      <c r="AHI511" s="1">
        <v>1</v>
      </c>
      <c r="AHK511" s="1">
        <v>0</v>
      </c>
      <c r="AHL511" s="1">
        <v>0</v>
      </c>
      <c r="AHM511" s="1">
        <v>0</v>
      </c>
      <c r="AHN511" s="1">
        <v>0</v>
      </c>
      <c r="AHO511" s="1">
        <v>0</v>
      </c>
      <c r="AHP511" s="1">
        <v>0</v>
      </c>
      <c r="AHQ511" s="1">
        <v>0</v>
      </c>
      <c r="AHR511" s="1">
        <v>0</v>
      </c>
      <c r="AIM511" s="1">
        <v>0</v>
      </c>
      <c r="AIN511" s="1">
        <v>0</v>
      </c>
      <c r="AIO511" s="1">
        <v>0</v>
      </c>
      <c r="AIP511" s="1">
        <v>0</v>
      </c>
      <c r="AIQ511" s="1">
        <v>1</v>
      </c>
      <c r="AIR511" s="1">
        <v>0</v>
      </c>
      <c r="AIS511" s="1">
        <v>1</v>
      </c>
      <c r="AIT511" s="1">
        <v>1</v>
      </c>
      <c r="AIU511" s="1">
        <v>0</v>
      </c>
      <c r="AIV511" s="1">
        <v>0</v>
      </c>
      <c r="AIW511" s="1">
        <v>0</v>
      </c>
      <c r="AIX511" s="1">
        <v>79</v>
      </c>
    </row>
    <row r="512" spans="1:939" s="1" customFormat="1">
      <c r="B512" s="1">
        <v>3</v>
      </c>
      <c r="C512" s="1">
        <v>0</v>
      </c>
      <c r="Z512" s="1">
        <v>0</v>
      </c>
      <c r="AA512" s="1">
        <v>2</v>
      </c>
      <c r="AB512" s="1" t="s">
        <v>8382</v>
      </c>
      <c r="AC512" s="1">
        <v>3</v>
      </c>
      <c r="AD512" s="1">
        <v>0</v>
      </c>
      <c r="AE512" s="1">
        <v>1</v>
      </c>
      <c r="AF512" s="1">
        <v>0</v>
      </c>
      <c r="AG512" s="1">
        <v>0</v>
      </c>
      <c r="AI512" s="1">
        <v>126</v>
      </c>
      <c r="AJ512" s="1">
        <v>110</v>
      </c>
      <c r="DR512" s="1">
        <v>62</v>
      </c>
      <c r="DS512" s="1">
        <v>68</v>
      </c>
      <c r="HA512" s="1">
        <v>0</v>
      </c>
      <c r="HB512" s="1">
        <v>0</v>
      </c>
      <c r="HT512" s="1">
        <v>0</v>
      </c>
      <c r="HU512" s="1">
        <v>0</v>
      </c>
      <c r="IP512" s="1">
        <v>97</v>
      </c>
      <c r="IQ512" s="1">
        <v>97</v>
      </c>
      <c r="LX512" s="1">
        <v>88</v>
      </c>
      <c r="LY512" s="1">
        <v>84</v>
      </c>
      <c r="PG512" s="1">
        <v>18</v>
      </c>
      <c r="PH512" s="1">
        <v>16</v>
      </c>
      <c r="SP512" s="1">
        <v>96.9</v>
      </c>
      <c r="SQ512" s="1">
        <v>96.8</v>
      </c>
      <c r="VX512" s="1">
        <v>1</v>
      </c>
      <c r="VY512" s="1">
        <v>1</v>
      </c>
      <c r="WQ512" s="1">
        <v>0</v>
      </c>
      <c r="WR512" s="1">
        <v>0</v>
      </c>
      <c r="AGS512" s="1">
        <v>1</v>
      </c>
      <c r="AGT512" s="1">
        <v>0</v>
      </c>
      <c r="AGU512" s="1">
        <v>0</v>
      </c>
      <c r="AGV512" s="1">
        <v>1</v>
      </c>
      <c r="AGW512" s="1">
        <v>0</v>
      </c>
      <c r="AGX512" s="1">
        <v>0</v>
      </c>
      <c r="AGY512" s="1">
        <v>0</v>
      </c>
      <c r="AGZ512" s="1">
        <v>0</v>
      </c>
      <c r="AHA512" s="1">
        <v>0</v>
      </c>
      <c r="AHB512" s="1">
        <v>0</v>
      </c>
      <c r="AHC512" s="1">
        <v>1</v>
      </c>
      <c r="AHD512" s="1">
        <v>0</v>
      </c>
      <c r="AHE512" s="1">
        <v>0</v>
      </c>
      <c r="AHF512" s="1">
        <v>0</v>
      </c>
      <c r="AHH512" s="1">
        <v>0</v>
      </c>
      <c r="AHI512" s="1">
        <v>1</v>
      </c>
      <c r="AHK512" s="1">
        <v>0</v>
      </c>
      <c r="AHL512" s="1">
        <v>0</v>
      </c>
      <c r="AHM512" s="1">
        <v>0</v>
      </c>
      <c r="AHN512" s="1">
        <v>0</v>
      </c>
      <c r="AHO512" s="1">
        <v>0</v>
      </c>
      <c r="AHP512" s="1">
        <v>0</v>
      </c>
      <c r="AHQ512" s="1">
        <v>0</v>
      </c>
      <c r="AHR512" s="1">
        <v>0</v>
      </c>
      <c r="AIM512" s="1">
        <v>0</v>
      </c>
      <c r="AIN512" s="1">
        <v>0</v>
      </c>
      <c r="AIO512" s="1">
        <v>0</v>
      </c>
      <c r="AIP512" s="1">
        <v>0</v>
      </c>
      <c r="AIR512" s="1">
        <v>0</v>
      </c>
      <c r="AIT512" s="1">
        <v>0</v>
      </c>
      <c r="AIU512" s="1">
        <v>2</v>
      </c>
      <c r="AIV512" s="1">
        <v>0</v>
      </c>
      <c r="AIW512" s="1">
        <v>0</v>
      </c>
      <c r="AJB512" s="1">
        <v>36</v>
      </c>
      <c r="AJC512" s="1">
        <v>25</v>
      </c>
    </row>
    <row r="513" spans="1:939" s="1" customFormat="1">
      <c r="B513" s="1">
        <v>4</v>
      </c>
      <c r="C513" s="1">
        <v>0</v>
      </c>
      <c r="Z513" s="1">
        <v>0</v>
      </c>
      <c r="AA513" s="1">
        <v>2</v>
      </c>
      <c r="AB513" s="1" t="s">
        <v>8383</v>
      </c>
      <c r="AC513" s="1">
        <v>5</v>
      </c>
      <c r="AD513" s="1">
        <v>0</v>
      </c>
      <c r="AE513" s="1">
        <v>2</v>
      </c>
      <c r="AF513" s="1">
        <v>0</v>
      </c>
      <c r="AG513" s="1">
        <v>0</v>
      </c>
      <c r="AI513" s="1">
        <v>110</v>
      </c>
      <c r="AJ513" s="1">
        <v>108</v>
      </c>
      <c r="DR513" s="1">
        <v>64</v>
      </c>
      <c r="DS513" s="1">
        <v>70</v>
      </c>
      <c r="HA513" s="1">
        <v>0</v>
      </c>
      <c r="HB513" s="1">
        <v>0</v>
      </c>
      <c r="HT513" s="1">
        <v>0</v>
      </c>
      <c r="HU513" s="1">
        <v>0</v>
      </c>
      <c r="IP513" s="1">
        <v>96</v>
      </c>
      <c r="IQ513" s="1">
        <v>97</v>
      </c>
      <c r="LX513" s="1">
        <v>84</v>
      </c>
      <c r="LY513" s="1">
        <v>84</v>
      </c>
      <c r="PG513" s="1">
        <v>26</v>
      </c>
      <c r="PH513" s="1">
        <v>18</v>
      </c>
      <c r="SP513" s="1">
        <v>96.8</v>
      </c>
      <c r="SQ513" s="1">
        <v>96.6</v>
      </c>
      <c r="VX513" s="1">
        <v>1</v>
      </c>
      <c r="VY513" s="1">
        <v>1</v>
      </c>
      <c r="WQ513" s="1">
        <v>0</v>
      </c>
      <c r="WR513" s="1">
        <v>0</v>
      </c>
      <c r="ACG513" s="1">
        <v>97</v>
      </c>
      <c r="ACH513" s="1">
        <v>124</v>
      </c>
      <c r="AGS513" s="1">
        <v>1</v>
      </c>
      <c r="AGT513" s="1">
        <v>0</v>
      </c>
      <c r="AGU513" s="1">
        <v>0</v>
      </c>
      <c r="AGV513" s="1">
        <v>1</v>
      </c>
      <c r="AGW513" s="1">
        <v>0</v>
      </c>
      <c r="AGX513" s="1">
        <v>0</v>
      </c>
      <c r="AGY513" s="1">
        <v>0</v>
      </c>
      <c r="AGZ513" s="1">
        <v>0</v>
      </c>
      <c r="AHA513" s="1">
        <v>0</v>
      </c>
      <c r="AHB513" s="1">
        <v>0</v>
      </c>
      <c r="AHC513" s="1">
        <v>1</v>
      </c>
      <c r="AHD513" s="1">
        <v>0</v>
      </c>
      <c r="AHE513" s="1">
        <v>0</v>
      </c>
      <c r="AHF513" s="1">
        <v>0</v>
      </c>
      <c r="AHH513" s="1">
        <v>0</v>
      </c>
      <c r="AHI513" s="1">
        <v>1</v>
      </c>
      <c r="AHK513" s="1">
        <v>0</v>
      </c>
      <c r="AHL513" s="1">
        <v>0</v>
      </c>
      <c r="AHM513" s="1">
        <v>0</v>
      </c>
      <c r="AHN513" s="1">
        <v>0</v>
      </c>
      <c r="AHO513" s="1">
        <v>0</v>
      </c>
      <c r="AHP513" s="1">
        <v>0</v>
      </c>
      <c r="AHQ513" s="1">
        <v>0</v>
      </c>
      <c r="AHR513" s="1">
        <v>0</v>
      </c>
      <c r="AIM513" s="1">
        <v>0</v>
      </c>
      <c r="AIN513" s="1">
        <v>0</v>
      </c>
      <c r="AIO513" s="1">
        <v>0</v>
      </c>
      <c r="AIP513" s="1">
        <v>0</v>
      </c>
      <c r="AIR513" s="1">
        <v>0</v>
      </c>
      <c r="AIT513" s="1">
        <v>0</v>
      </c>
      <c r="AIU513" s="1">
        <v>2</v>
      </c>
      <c r="AIV513" s="1">
        <v>0</v>
      </c>
      <c r="AIW513" s="1">
        <v>0</v>
      </c>
      <c r="AJB513" s="1">
        <v>32</v>
      </c>
      <c r="AJC513" s="1">
        <v>33</v>
      </c>
    </row>
    <row r="514" spans="1:939" s="1" customFormat="1">
      <c r="B514" s="1">
        <v>5</v>
      </c>
      <c r="C514" s="1">
        <v>0</v>
      </c>
      <c r="Z514" s="1">
        <v>0</v>
      </c>
      <c r="AA514" s="1">
        <v>2</v>
      </c>
      <c r="AB514" s="1" t="s">
        <v>8384</v>
      </c>
      <c r="AC514" s="1">
        <v>2</v>
      </c>
      <c r="AD514" s="1">
        <v>0</v>
      </c>
      <c r="AE514" s="1">
        <v>0</v>
      </c>
      <c r="AG514" s="1">
        <v>0</v>
      </c>
      <c r="AI514" s="1">
        <v>128</v>
      </c>
      <c r="AJ514" s="1">
        <v>110</v>
      </c>
      <c r="DR514" s="1">
        <v>82</v>
      </c>
      <c r="DS514" s="1">
        <v>70</v>
      </c>
      <c r="HA514" s="1">
        <v>2</v>
      </c>
      <c r="HB514" s="1">
        <v>2</v>
      </c>
      <c r="HT514" s="1">
        <v>0</v>
      </c>
      <c r="HU514" s="1">
        <v>0</v>
      </c>
      <c r="IP514" s="1">
        <v>94</v>
      </c>
      <c r="IQ514" s="1">
        <v>95</v>
      </c>
      <c r="LX514" s="1">
        <v>90</v>
      </c>
      <c r="LY514" s="1">
        <v>84</v>
      </c>
      <c r="PG514" s="1">
        <v>24</v>
      </c>
      <c r="PH514" s="1">
        <v>20</v>
      </c>
      <c r="SP514" s="1">
        <v>97.8</v>
      </c>
      <c r="SQ514" s="1">
        <v>97.5</v>
      </c>
      <c r="VX514" s="1">
        <v>1</v>
      </c>
      <c r="VY514" s="1">
        <v>1</v>
      </c>
      <c r="WQ514" s="1">
        <v>0</v>
      </c>
      <c r="WR514" s="1">
        <v>0</v>
      </c>
      <c r="ACG514" s="1">
        <v>124</v>
      </c>
      <c r="ACH514" s="1">
        <v>154</v>
      </c>
      <c r="AGS514" s="1">
        <v>1</v>
      </c>
      <c r="AGT514" s="1">
        <v>0</v>
      </c>
      <c r="AGU514" s="1">
        <v>0</v>
      </c>
      <c r="AGV514" s="1">
        <v>1</v>
      </c>
      <c r="AGW514" s="1">
        <v>0</v>
      </c>
      <c r="AGX514" s="1">
        <v>0</v>
      </c>
      <c r="AGY514" s="1">
        <v>0</v>
      </c>
      <c r="AGZ514" s="1">
        <v>0</v>
      </c>
      <c r="AHA514" s="1">
        <v>0</v>
      </c>
      <c r="AHB514" s="1">
        <v>0</v>
      </c>
      <c r="AHC514" s="1">
        <v>1</v>
      </c>
      <c r="AHD514" s="1">
        <v>0</v>
      </c>
      <c r="AHE514" s="1">
        <v>0</v>
      </c>
      <c r="AHF514" s="1">
        <v>0</v>
      </c>
      <c r="AHH514" s="1">
        <v>0</v>
      </c>
      <c r="AHI514" s="1">
        <v>1</v>
      </c>
      <c r="AHK514" s="1">
        <v>0</v>
      </c>
      <c r="AHL514" s="1">
        <v>0</v>
      </c>
      <c r="AHM514" s="1">
        <v>0</v>
      </c>
      <c r="AHN514" s="1">
        <v>0</v>
      </c>
      <c r="AHO514" s="1">
        <v>0</v>
      </c>
      <c r="AHP514" s="1">
        <v>0</v>
      </c>
      <c r="AHQ514" s="1">
        <v>0</v>
      </c>
      <c r="AHR514" s="1">
        <v>0</v>
      </c>
      <c r="AIM514" s="1">
        <v>0</v>
      </c>
      <c r="AIN514" s="1">
        <v>0</v>
      </c>
      <c r="AIO514" s="1">
        <v>0</v>
      </c>
      <c r="AIP514" s="1">
        <v>0</v>
      </c>
      <c r="AIR514" s="1">
        <v>0</v>
      </c>
      <c r="AIT514" s="1">
        <v>1</v>
      </c>
      <c r="AIU514" s="1">
        <v>1</v>
      </c>
      <c r="AIV514" s="1">
        <v>0</v>
      </c>
      <c r="AIW514" s="1">
        <v>0</v>
      </c>
      <c r="AIX514" s="1">
        <v>47</v>
      </c>
      <c r="AJB514" s="1">
        <v>57</v>
      </c>
    </row>
    <row r="515" spans="1:939" s="1" customFormat="1">
      <c r="B515" s="1">
        <v>6</v>
      </c>
      <c r="C515" s="1">
        <v>1</v>
      </c>
      <c r="D515" s="1" t="s">
        <v>8385</v>
      </c>
      <c r="O515" s="1">
        <v>0</v>
      </c>
      <c r="Z515" s="1">
        <v>0</v>
      </c>
      <c r="AA515" s="1">
        <v>2</v>
      </c>
      <c r="AB515" s="1" t="s">
        <v>8386</v>
      </c>
      <c r="AC515" s="1">
        <v>7</v>
      </c>
      <c r="AD515" s="1">
        <v>0</v>
      </c>
      <c r="AE515" s="1">
        <v>1</v>
      </c>
      <c r="AF515" s="1">
        <v>0</v>
      </c>
      <c r="AG515" s="1">
        <v>0</v>
      </c>
      <c r="AI515" s="1">
        <v>140</v>
      </c>
      <c r="AJ515" s="1">
        <v>122</v>
      </c>
      <c r="DR515" s="1">
        <v>68</v>
      </c>
      <c r="DS515" s="1">
        <v>74</v>
      </c>
      <c r="HA515" s="1">
        <v>0</v>
      </c>
      <c r="HB515" s="1">
        <v>0</v>
      </c>
      <c r="HT515" s="1">
        <v>0</v>
      </c>
      <c r="HU515" s="1">
        <v>0</v>
      </c>
      <c r="IP515" s="1">
        <v>95</v>
      </c>
      <c r="IQ515" s="1">
        <v>96</v>
      </c>
      <c r="LX515" s="1">
        <v>72</v>
      </c>
      <c r="LY515" s="1">
        <v>82</v>
      </c>
      <c r="PG515" s="1">
        <v>24</v>
      </c>
      <c r="PH515" s="1">
        <v>16</v>
      </c>
      <c r="SP515" s="1">
        <v>97.3</v>
      </c>
      <c r="SQ515" s="1">
        <v>98.6</v>
      </c>
      <c r="VX515" s="1">
        <v>1</v>
      </c>
      <c r="VY515" s="1">
        <v>1</v>
      </c>
      <c r="WQ515" s="1">
        <v>0</v>
      </c>
      <c r="WR515" s="1">
        <v>0</v>
      </c>
      <c r="ACG515" s="1">
        <v>99</v>
      </c>
      <c r="AGS515" s="1">
        <v>0</v>
      </c>
      <c r="AGT515" s="1">
        <v>0</v>
      </c>
      <c r="AGU515" s="1">
        <v>0</v>
      </c>
      <c r="AGV515" s="1">
        <v>0</v>
      </c>
      <c r="AGW515" s="1">
        <v>0</v>
      </c>
      <c r="AGX515" s="1">
        <v>0</v>
      </c>
      <c r="AGY515" s="1">
        <v>0</v>
      </c>
      <c r="AGZ515" s="1">
        <v>0</v>
      </c>
      <c r="AHA515" s="1">
        <v>0</v>
      </c>
      <c r="AHB515" s="1">
        <v>0</v>
      </c>
      <c r="AHC515" s="1">
        <v>1</v>
      </c>
      <c r="AHD515" s="1">
        <v>0</v>
      </c>
      <c r="AHE515" s="1">
        <v>0</v>
      </c>
      <c r="AHF515" s="1">
        <v>0</v>
      </c>
      <c r="AHH515" s="1">
        <v>0</v>
      </c>
      <c r="AHI515" s="1">
        <v>0</v>
      </c>
      <c r="AHK515" s="1">
        <v>0</v>
      </c>
      <c r="AHL515" s="1">
        <v>0</v>
      </c>
      <c r="AHM515" s="1">
        <v>0</v>
      </c>
      <c r="AHN515" s="1">
        <v>0</v>
      </c>
      <c r="AHO515" s="1">
        <v>0</v>
      </c>
      <c r="AHP515" s="1">
        <v>0</v>
      </c>
      <c r="AHQ515" s="1">
        <v>0</v>
      </c>
      <c r="AHR515" s="1">
        <v>0</v>
      </c>
      <c r="AIM515" s="1">
        <v>0</v>
      </c>
      <c r="AIN515" s="1">
        <v>0</v>
      </c>
      <c r="AIO515" s="1">
        <v>0</v>
      </c>
      <c r="AIP515" s="1">
        <v>0</v>
      </c>
      <c r="AIR515" s="1">
        <v>0</v>
      </c>
      <c r="AIT515" s="1">
        <v>1</v>
      </c>
      <c r="AIU515" s="1">
        <v>1</v>
      </c>
      <c r="AIV515" s="1">
        <v>0</v>
      </c>
      <c r="AIW515" s="1">
        <v>0</v>
      </c>
      <c r="AIX515" s="1">
        <v>26</v>
      </c>
      <c r="AJB515" s="1">
        <v>30</v>
      </c>
    </row>
    <row r="516" spans="1:939" s="1" customFormat="1">
      <c r="B516" s="1">
        <v>7</v>
      </c>
      <c r="C516" s="1">
        <v>0</v>
      </c>
      <c r="Z516" s="1">
        <v>0</v>
      </c>
      <c r="AA516" s="1">
        <v>2</v>
      </c>
      <c r="AB516" s="1" t="s">
        <v>8387</v>
      </c>
      <c r="AC516" s="1">
        <v>4</v>
      </c>
      <c r="AD516" s="1">
        <v>0</v>
      </c>
      <c r="AE516" s="1">
        <v>7</v>
      </c>
      <c r="AF516" s="1">
        <v>0</v>
      </c>
      <c r="AG516" s="1">
        <v>0</v>
      </c>
      <c r="AI516" s="1">
        <v>118</v>
      </c>
      <c r="AJ516" s="1">
        <v>118</v>
      </c>
      <c r="DR516" s="1">
        <v>76</v>
      </c>
      <c r="DS516" s="1">
        <v>74</v>
      </c>
      <c r="HA516" s="1">
        <v>0</v>
      </c>
      <c r="HB516" s="1">
        <v>0</v>
      </c>
      <c r="HT516" s="1">
        <v>0</v>
      </c>
      <c r="HU516" s="1">
        <v>0</v>
      </c>
      <c r="IP516" s="1">
        <v>95</v>
      </c>
      <c r="IQ516" s="1">
        <v>97</v>
      </c>
      <c r="LX516" s="1">
        <v>70</v>
      </c>
      <c r="LY516" s="1">
        <v>76</v>
      </c>
      <c r="PG516" s="1">
        <v>22</v>
      </c>
      <c r="PH516" s="1">
        <v>20</v>
      </c>
      <c r="SP516" s="1">
        <v>97.1</v>
      </c>
      <c r="SQ516" s="1">
        <v>96.8</v>
      </c>
      <c r="VX516" s="1">
        <v>1</v>
      </c>
      <c r="VY516" s="1">
        <v>1</v>
      </c>
      <c r="WQ516" s="1">
        <v>0</v>
      </c>
      <c r="WR516" s="1">
        <v>0</v>
      </c>
      <c r="ACG516" s="1">
        <v>144</v>
      </c>
      <c r="AGS516" s="1">
        <v>0</v>
      </c>
      <c r="AGT516" s="1">
        <v>0</v>
      </c>
      <c r="AGU516" s="1">
        <v>0</v>
      </c>
      <c r="AGV516" s="1">
        <v>0</v>
      </c>
      <c r="AGW516" s="1">
        <v>0</v>
      </c>
      <c r="AGX516" s="1">
        <v>0</v>
      </c>
      <c r="AGY516" s="1">
        <v>0</v>
      </c>
      <c r="AGZ516" s="1">
        <v>0</v>
      </c>
      <c r="AHA516" s="1">
        <v>0</v>
      </c>
      <c r="AHB516" s="1">
        <v>0</v>
      </c>
      <c r="AHC516" s="1">
        <v>1</v>
      </c>
      <c r="AHD516" s="1">
        <v>0</v>
      </c>
      <c r="AHE516" s="1">
        <v>0</v>
      </c>
      <c r="AHF516" s="1">
        <v>0</v>
      </c>
      <c r="AHH516" s="1">
        <v>0</v>
      </c>
      <c r="AHI516" s="1">
        <v>0</v>
      </c>
      <c r="AHK516" s="1">
        <v>0</v>
      </c>
      <c r="AHL516" s="1">
        <v>0</v>
      </c>
      <c r="AHM516" s="1">
        <v>0</v>
      </c>
      <c r="AHN516" s="1">
        <v>0</v>
      </c>
      <c r="AHO516" s="1">
        <v>0</v>
      </c>
      <c r="AHP516" s="1">
        <v>0</v>
      </c>
      <c r="AHQ516" s="1">
        <v>0</v>
      </c>
      <c r="AHR516" s="1">
        <v>0</v>
      </c>
      <c r="AIM516" s="1">
        <v>0</v>
      </c>
      <c r="AIN516" s="1">
        <v>0</v>
      </c>
      <c r="AIO516" s="1">
        <v>0</v>
      </c>
      <c r="AIP516" s="1">
        <v>0</v>
      </c>
      <c r="AIR516" s="1">
        <v>0</v>
      </c>
      <c r="AIT516" s="1">
        <v>0</v>
      </c>
      <c r="AIU516" s="1">
        <v>1</v>
      </c>
      <c r="AIV516" s="1">
        <v>0</v>
      </c>
      <c r="AIW516" s="1">
        <v>0</v>
      </c>
      <c r="AIX516" s="1">
        <v>44</v>
      </c>
      <c r="AJB516" s="1">
        <v>15</v>
      </c>
    </row>
    <row r="517" spans="1:939" s="80" customFormat="1">
      <c r="B517" s="80">
        <v>8</v>
      </c>
      <c r="C517" s="80">
        <v>0</v>
      </c>
      <c r="Z517" s="80">
        <v>0</v>
      </c>
      <c r="AA517" s="80">
        <v>2</v>
      </c>
      <c r="AB517" s="80" t="s">
        <v>8388</v>
      </c>
      <c r="AC517" s="80">
        <v>3</v>
      </c>
      <c r="AD517" s="80">
        <v>0</v>
      </c>
      <c r="AE517" s="80">
        <v>2</v>
      </c>
      <c r="AF517" s="80">
        <v>0</v>
      </c>
      <c r="AG517" s="80">
        <v>0</v>
      </c>
      <c r="AI517" s="80">
        <v>136</v>
      </c>
      <c r="DR517" s="80">
        <v>84</v>
      </c>
      <c r="HA517" s="80">
        <v>0</v>
      </c>
      <c r="HT517" s="80">
        <v>0</v>
      </c>
      <c r="IP517" s="80">
        <v>97</v>
      </c>
      <c r="LX517" s="80">
        <v>80</v>
      </c>
      <c r="PG517" s="80">
        <v>24</v>
      </c>
      <c r="SP517" s="80">
        <v>96</v>
      </c>
      <c r="VX517" s="80">
        <v>1</v>
      </c>
      <c r="WQ517" s="80">
        <v>0</v>
      </c>
      <c r="ACG517" s="80">
        <v>127</v>
      </c>
      <c r="AGS517" s="80">
        <v>0</v>
      </c>
      <c r="AGT517" s="80">
        <v>0</v>
      </c>
      <c r="AGU517" s="80">
        <v>0</v>
      </c>
      <c r="AGV517" s="80">
        <v>0</v>
      </c>
      <c r="AGW517" s="80">
        <v>0</v>
      </c>
      <c r="AGX517" s="80">
        <v>0</v>
      </c>
      <c r="AGY517" s="80">
        <v>0</v>
      </c>
      <c r="AGZ517" s="80">
        <v>0</v>
      </c>
      <c r="AHA517" s="80">
        <v>0</v>
      </c>
      <c r="AHB517" s="80">
        <v>0</v>
      </c>
      <c r="AHC517" s="80">
        <v>1</v>
      </c>
      <c r="AHD517" s="80">
        <v>0</v>
      </c>
      <c r="AHE517" s="80">
        <v>0</v>
      </c>
      <c r="AHF517" s="80">
        <v>0</v>
      </c>
      <c r="AHH517" s="80">
        <v>0</v>
      </c>
      <c r="AHI517" s="80">
        <v>0</v>
      </c>
      <c r="AHK517" s="80">
        <v>0</v>
      </c>
      <c r="AHL517" s="80">
        <v>0</v>
      </c>
      <c r="AHM517" s="80">
        <v>0</v>
      </c>
      <c r="AHN517" s="80">
        <v>0</v>
      </c>
      <c r="AHO517" s="80">
        <v>0</v>
      </c>
      <c r="AHP517" s="80">
        <v>0</v>
      </c>
      <c r="AHQ517" s="80">
        <v>0</v>
      </c>
      <c r="AHR517" s="80">
        <v>0</v>
      </c>
      <c r="AIM517" s="80">
        <v>0</v>
      </c>
      <c r="AIN517" s="80">
        <v>0</v>
      </c>
      <c r="AIO517" s="80">
        <v>0</v>
      </c>
      <c r="AIP517" s="80">
        <v>0</v>
      </c>
      <c r="AIR517" s="80">
        <v>0</v>
      </c>
      <c r="AIT517" s="80">
        <v>1</v>
      </c>
      <c r="AIU517" s="80">
        <v>0</v>
      </c>
      <c r="AIV517" s="80">
        <v>0</v>
      </c>
      <c r="AIW517" s="80">
        <v>0</v>
      </c>
      <c r="AIX517" s="80">
        <v>30</v>
      </c>
    </row>
    <row r="518" spans="1:939" s="1" customFormat="1">
      <c r="A518" s="1">
        <v>108</v>
      </c>
      <c r="B518" s="1">
        <v>1</v>
      </c>
      <c r="C518" s="1">
        <v>1</v>
      </c>
      <c r="D518" s="1" t="s">
        <v>2519</v>
      </c>
      <c r="E518" s="1" t="s">
        <v>5992</v>
      </c>
      <c r="F518" s="1" t="s">
        <v>6367</v>
      </c>
      <c r="G518" s="1" t="s">
        <v>5887</v>
      </c>
      <c r="H518" s="1" t="s">
        <v>5956</v>
      </c>
      <c r="I518" s="1" t="s">
        <v>6338</v>
      </c>
      <c r="J518" s="1" t="s">
        <v>8389</v>
      </c>
      <c r="O518" s="1">
        <v>0</v>
      </c>
      <c r="P518" s="1">
        <v>0</v>
      </c>
      <c r="Q518" s="1">
        <v>0</v>
      </c>
      <c r="R518" s="1">
        <v>1</v>
      </c>
      <c r="S518" s="1">
        <v>1</v>
      </c>
      <c r="T518" s="1">
        <v>0</v>
      </c>
      <c r="U518" s="1">
        <v>0</v>
      </c>
      <c r="Z518" s="1">
        <v>0</v>
      </c>
      <c r="AA518" s="1">
        <v>1</v>
      </c>
      <c r="AC518" s="1">
        <v>0</v>
      </c>
      <c r="AE518" s="1">
        <v>0</v>
      </c>
      <c r="AG518" s="1">
        <v>0</v>
      </c>
      <c r="AI518" s="1">
        <v>134</v>
      </c>
      <c r="DR518" s="1">
        <v>60</v>
      </c>
      <c r="HA518" s="1">
        <v>0</v>
      </c>
      <c r="HT518" s="1">
        <v>0</v>
      </c>
      <c r="IP518" s="1">
        <v>93</v>
      </c>
      <c r="IQ518" s="1">
        <v>94</v>
      </c>
      <c r="IR518" s="1">
        <v>96</v>
      </c>
      <c r="LX518" s="1">
        <v>70</v>
      </c>
      <c r="PG518" s="1">
        <v>26</v>
      </c>
      <c r="SP518" s="1">
        <v>98.9</v>
      </c>
      <c r="VX518" s="1">
        <v>1</v>
      </c>
      <c r="WQ518" s="1">
        <v>1</v>
      </c>
      <c r="WR518" s="1">
        <v>1</v>
      </c>
      <c r="WS518" s="1">
        <v>1</v>
      </c>
      <c r="ACG518" s="1">
        <v>136</v>
      </c>
      <c r="ACH518" s="1">
        <v>136</v>
      </c>
      <c r="ACI518" s="1">
        <v>217</v>
      </c>
      <c r="ADP518" s="1">
        <v>43</v>
      </c>
      <c r="ADQ518" s="1">
        <v>35</v>
      </c>
      <c r="AGS518" s="1">
        <v>0</v>
      </c>
      <c r="AGT518" s="1">
        <v>0</v>
      </c>
      <c r="AGU518" s="1">
        <v>0</v>
      </c>
      <c r="AGV518" s="1">
        <v>0</v>
      </c>
      <c r="AGW518" s="1">
        <v>1</v>
      </c>
      <c r="AGX518" s="1">
        <v>1</v>
      </c>
      <c r="AGY518" s="1">
        <v>0</v>
      </c>
      <c r="AGZ518" s="1">
        <v>0</v>
      </c>
      <c r="AHA518" s="1">
        <v>0</v>
      </c>
      <c r="AHB518" s="1">
        <v>0</v>
      </c>
      <c r="AHC518" s="1">
        <v>1</v>
      </c>
      <c r="AHD518" s="1">
        <v>0</v>
      </c>
      <c r="AHE518" s="1">
        <v>0</v>
      </c>
      <c r="AHF518" s="1">
        <v>0</v>
      </c>
      <c r="AHH518" s="1">
        <v>0</v>
      </c>
      <c r="AHI518" s="1">
        <v>0</v>
      </c>
      <c r="AHK518" s="1">
        <v>0</v>
      </c>
      <c r="AHL518" s="1">
        <v>0</v>
      </c>
      <c r="AHM518" s="1">
        <v>0</v>
      </c>
      <c r="AHN518" s="1">
        <v>0</v>
      </c>
      <c r="AHO518" s="1">
        <v>0</v>
      </c>
      <c r="AHP518" s="1">
        <v>0</v>
      </c>
      <c r="AHQ518" s="1">
        <v>0</v>
      </c>
      <c r="AHR518" s="1">
        <v>0</v>
      </c>
      <c r="AIM518" s="1">
        <v>0</v>
      </c>
      <c r="AIN518" s="1">
        <v>0</v>
      </c>
      <c r="AIO518" s="1">
        <v>0</v>
      </c>
      <c r="AIP518" s="1">
        <v>1</v>
      </c>
      <c r="AIQ518" s="1">
        <v>1</v>
      </c>
      <c r="AIR518" s="1">
        <v>1</v>
      </c>
      <c r="AIS518" s="1">
        <v>1</v>
      </c>
      <c r="AIT518" s="3">
        <v>1</v>
      </c>
      <c r="AIU518" s="1">
        <v>0</v>
      </c>
      <c r="AIV518" s="1">
        <v>0</v>
      </c>
      <c r="AIW518" s="1">
        <v>0</v>
      </c>
      <c r="AIX518" s="1">
        <v>81</v>
      </c>
    </row>
    <row r="519" spans="1:939" s="1" customFormat="1">
      <c r="B519" s="1">
        <v>2</v>
      </c>
      <c r="C519" s="1">
        <v>0</v>
      </c>
      <c r="Z519" s="1">
        <v>0</v>
      </c>
      <c r="AA519" s="1">
        <v>2</v>
      </c>
      <c r="AB519" s="1" t="s">
        <v>8390</v>
      </c>
      <c r="AC519" s="1">
        <v>1</v>
      </c>
      <c r="AD519" s="1">
        <v>0</v>
      </c>
      <c r="AE519" s="1">
        <v>0</v>
      </c>
      <c r="AG519" s="1">
        <v>0</v>
      </c>
      <c r="AI519" s="1">
        <v>126</v>
      </c>
      <c r="AL519" s="1">
        <v>120</v>
      </c>
      <c r="DR519" s="1">
        <v>68</v>
      </c>
      <c r="DU519" s="1">
        <v>66</v>
      </c>
      <c r="HA519" s="1">
        <v>0</v>
      </c>
      <c r="HD519" s="1">
        <v>0</v>
      </c>
      <c r="HT519" s="1">
        <v>0</v>
      </c>
      <c r="HW519" s="1">
        <v>0</v>
      </c>
      <c r="IP519" s="1">
        <v>95</v>
      </c>
      <c r="IQ519" s="1">
        <v>92</v>
      </c>
      <c r="IR519" s="1">
        <v>94</v>
      </c>
      <c r="IS519" s="1">
        <v>96</v>
      </c>
      <c r="IT519" s="1">
        <v>94</v>
      </c>
      <c r="LX519" s="1">
        <v>76</v>
      </c>
      <c r="MA519" s="1">
        <v>74</v>
      </c>
      <c r="PG519" s="1">
        <v>18</v>
      </c>
      <c r="PH519" s="1">
        <v>20</v>
      </c>
      <c r="PJ519" s="1">
        <v>18</v>
      </c>
      <c r="SP519" s="1">
        <v>98.6</v>
      </c>
      <c r="SS519" s="1">
        <v>98</v>
      </c>
      <c r="VX519" s="1">
        <v>1</v>
      </c>
      <c r="WA519" s="1">
        <v>1</v>
      </c>
      <c r="WQ519" s="1">
        <v>1</v>
      </c>
      <c r="WR519" s="1">
        <v>0</v>
      </c>
      <c r="WS519" s="1">
        <v>0</v>
      </c>
      <c r="WT519" s="1">
        <v>1</v>
      </c>
      <c r="WU519" s="1">
        <v>1</v>
      </c>
      <c r="AGS519" s="1">
        <v>0</v>
      </c>
      <c r="AGT519" s="1">
        <v>0</v>
      </c>
      <c r="AGU519" s="1">
        <v>0</v>
      </c>
      <c r="AGV519" s="1">
        <v>0</v>
      </c>
      <c r="AGW519" s="1">
        <v>1</v>
      </c>
      <c r="AGX519" s="1">
        <v>1</v>
      </c>
      <c r="AGY519" s="1">
        <v>0</v>
      </c>
      <c r="AGZ519" s="1">
        <v>0</v>
      </c>
      <c r="AHA519" s="1">
        <v>0</v>
      </c>
      <c r="AHB519" s="1">
        <v>0</v>
      </c>
      <c r="AHC519" s="1">
        <v>1</v>
      </c>
      <c r="AHD519" s="1">
        <v>0</v>
      </c>
      <c r="AHE519" s="1">
        <v>0</v>
      </c>
      <c r="AHF519" s="1">
        <v>0</v>
      </c>
      <c r="AHH519" s="1">
        <v>0</v>
      </c>
      <c r="AHI519" s="1">
        <v>0</v>
      </c>
      <c r="AHK519" s="1">
        <v>0</v>
      </c>
      <c r="AHL519" s="1">
        <v>0</v>
      </c>
      <c r="AHM519" s="1">
        <v>0</v>
      </c>
      <c r="AHN519" s="1">
        <v>0</v>
      </c>
      <c r="AHO519" s="1">
        <v>0</v>
      </c>
      <c r="AHP519" s="1">
        <v>0</v>
      </c>
      <c r="AHQ519" s="1">
        <v>0</v>
      </c>
      <c r="AHR519" s="1">
        <v>0</v>
      </c>
      <c r="AIM519" s="1">
        <v>0</v>
      </c>
      <c r="AIN519" s="1">
        <v>0</v>
      </c>
      <c r="AIO519" s="1">
        <v>0</v>
      </c>
      <c r="AIT519" s="3">
        <v>0</v>
      </c>
      <c r="AIU519" s="1">
        <v>2</v>
      </c>
      <c r="AIV519" s="1">
        <v>0</v>
      </c>
      <c r="AIW519" s="1">
        <v>0</v>
      </c>
      <c r="AJB519" s="1">
        <v>45</v>
      </c>
      <c r="AJC519" s="1">
        <v>40</v>
      </c>
    </row>
    <row r="520" spans="1:939" s="1" customFormat="1">
      <c r="B520" s="1">
        <v>3</v>
      </c>
      <c r="C520" s="1">
        <v>0</v>
      </c>
      <c r="Z520" s="1">
        <v>0</v>
      </c>
      <c r="AA520" s="1">
        <v>0</v>
      </c>
      <c r="AB520" s="1" t="s">
        <v>8391</v>
      </c>
      <c r="AC520" s="1">
        <v>1</v>
      </c>
      <c r="AD520" s="1">
        <v>0</v>
      </c>
      <c r="AE520" s="1">
        <v>0</v>
      </c>
      <c r="AG520" s="1">
        <v>0</v>
      </c>
      <c r="AI520" s="1">
        <v>132</v>
      </c>
      <c r="AK520" s="1">
        <v>143</v>
      </c>
      <c r="DR520" s="1">
        <v>82</v>
      </c>
      <c r="DT520" s="1">
        <v>58</v>
      </c>
      <c r="HA520" s="1">
        <v>2</v>
      </c>
      <c r="HC520" s="1">
        <v>0</v>
      </c>
      <c r="HT520" s="1">
        <v>0</v>
      </c>
      <c r="HV520" s="1">
        <v>0</v>
      </c>
      <c r="IP520" s="1">
        <v>86</v>
      </c>
      <c r="IQ520" s="1">
        <v>92</v>
      </c>
      <c r="IR520" s="1">
        <v>92</v>
      </c>
      <c r="LX520" s="1">
        <v>94</v>
      </c>
      <c r="LZ520" s="1">
        <v>89</v>
      </c>
      <c r="PG520" s="1">
        <v>24</v>
      </c>
      <c r="PH520" s="1">
        <v>18</v>
      </c>
      <c r="PI520" s="1">
        <v>18</v>
      </c>
      <c r="SP520" s="1">
        <v>97.7</v>
      </c>
      <c r="SR520" s="1">
        <v>98.8</v>
      </c>
      <c r="VX520" s="1">
        <v>0</v>
      </c>
      <c r="VZ520" s="1">
        <v>1</v>
      </c>
      <c r="WQ520" s="1">
        <v>0</v>
      </c>
      <c r="WR520" s="1">
        <v>1</v>
      </c>
      <c r="WS520" s="1">
        <v>1</v>
      </c>
      <c r="AGS520" s="1">
        <v>0</v>
      </c>
      <c r="AGT520" s="1">
        <v>0</v>
      </c>
      <c r="AGU520" s="1">
        <v>0</v>
      </c>
      <c r="AGV520" s="1">
        <v>0</v>
      </c>
      <c r="AGW520" s="1">
        <v>1</v>
      </c>
      <c r="AGX520" s="1">
        <v>1</v>
      </c>
      <c r="AGY520" s="1">
        <v>0</v>
      </c>
      <c r="AGZ520" s="1">
        <v>0</v>
      </c>
      <c r="AHA520" s="1">
        <v>0</v>
      </c>
      <c r="AHB520" s="1">
        <v>0</v>
      </c>
      <c r="AHC520" s="1">
        <v>1</v>
      </c>
      <c r="AHD520" s="1">
        <v>0</v>
      </c>
      <c r="AHE520" s="1">
        <v>0</v>
      </c>
      <c r="AHF520" s="1">
        <v>0</v>
      </c>
      <c r="AHH520" s="1">
        <v>0</v>
      </c>
      <c r="AHI520" s="1">
        <v>0</v>
      </c>
      <c r="AHK520" s="1">
        <v>0</v>
      </c>
      <c r="AHL520" s="1">
        <v>0</v>
      </c>
      <c r="AHM520" s="1">
        <v>0</v>
      </c>
      <c r="AHN520" s="1">
        <v>0</v>
      </c>
      <c r="AHO520" s="1">
        <v>0</v>
      </c>
      <c r="AHP520" s="1">
        <v>0</v>
      </c>
      <c r="AHQ520" s="1">
        <v>0</v>
      </c>
      <c r="AHR520" s="1">
        <v>0</v>
      </c>
      <c r="AIM520" s="1">
        <v>0</v>
      </c>
      <c r="AIN520" s="1">
        <v>0</v>
      </c>
      <c r="AIO520" s="1">
        <v>0</v>
      </c>
      <c r="AIT520" s="3">
        <v>2</v>
      </c>
      <c r="AIU520" s="1">
        <v>0</v>
      </c>
      <c r="AIV520" s="1">
        <v>0</v>
      </c>
      <c r="AIW520" s="1">
        <v>0</v>
      </c>
      <c r="AIX520" s="1">
        <v>36</v>
      </c>
      <c r="AIY520" s="1">
        <v>58</v>
      </c>
    </row>
    <row r="521" spans="1:939" s="1" customFormat="1">
      <c r="B521" s="1">
        <v>4</v>
      </c>
      <c r="C521" s="1">
        <v>0</v>
      </c>
      <c r="Z521" s="1">
        <v>0</v>
      </c>
      <c r="AA521" s="1">
        <v>0</v>
      </c>
      <c r="AB521" s="1" t="s">
        <v>8392</v>
      </c>
      <c r="AC521" s="1">
        <v>0</v>
      </c>
      <c r="AE521" s="1">
        <v>1</v>
      </c>
      <c r="AF521" s="1">
        <v>0</v>
      </c>
      <c r="AG521" s="1">
        <v>0</v>
      </c>
      <c r="AI521" s="1">
        <v>134</v>
      </c>
      <c r="AK521" s="1">
        <v>140</v>
      </c>
      <c r="DR521" s="1">
        <v>62</v>
      </c>
      <c r="DT521" s="1">
        <v>70</v>
      </c>
      <c r="HA521" s="1">
        <v>0</v>
      </c>
      <c r="HC521" s="1">
        <v>0</v>
      </c>
      <c r="HT521" s="1">
        <v>0</v>
      </c>
      <c r="HV521" s="1">
        <v>0</v>
      </c>
      <c r="IP521" s="1">
        <v>92</v>
      </c>
      <c r="IQ521" s="1">
        <v>93.5</v>
      </c>
      <c r="IR521" s="1">
        <v>86</v>
      </c>
      <c r="IS521" s="1">
        <v>90</v>
      </c>
      <c r="LX521" s="1">
        <v>86</v>
      </c>
      <c r="LZ521" s="1">
        <v>90</v>
      </c>
      <c r="PG521" s="1">
        <v>24</v>
      </c>
      <c r="PH521" s="1">
        <v>22</v>
      </c>
      <c r="PI521" s="1">
        <v>26</v>
      </c>
      <c r="SP521" s="1">
        <v>98.6</v>
      </c>
      <c r="SR521" s="1">
        <v>96.8</v>
      </c>
      <c r="VX521" s="1">
        <v>1</v>
      </c>
      <c r="VZ521" s="1">
        <v>0</v>
      </c>
      <c r="WQ521" s="1">
        <v>1</v>
      </c>
      <c r="WR521" s="1">
        <v>1</v>
      </c>
      <c r="WS521" s="1">
        <v>0</v>
      </c>
      <c r="WT521" s="1">
        <v>1</v>
      </c>
      <c r="AGS521" s="1">
        <v>0</v>
      </c>
      <c r="AGT521" s="1">
        <v>0</v>
      </c>
      <c r="AGU521" s="1">
        <v>0</v>
      </c>
      <c r="AGV521" s="1">
        <v>0</v>
      </c>
      <c r="AGW521" s="1">
        <v>1</v>
      </c>
      <c r="AGX521" s="1">
        <v>1</v>
      </c>
      <c r="AGY521" s="1">
        <v>0</v>
      </c>
      <c r="AGZ521" s="1">
        <v>0</v>
      </c>
      <c r="AHA521" s="1">
        <v>0</v>
      </c>
      <c r="AHB521" s="1">
        <v>0</v>
      </c>
      <c r="AHC521" s="1">
        <v>1</v>
      </c>
      <c r="AHD521" s="1">
        <v>0</v>
      </c>
      <c r="AHE521" s="1">
        <v>0</v>
      </c>
      <c r="AHF521" s="1">
        <v>0</v>
      </c>
      <c r="AHH521" s="1">
        <v>0</v>
      </c>
      <c r="AHI521" s="1">
        <v>0</v>
      </c>
      <c r="AHK521" s="1">
        <v>0</v>
      </c>
      <c r="AHL521" s="1">
        <v>0</v>
      </c>
      <c r="AHM521" s="1">
        <v>0</v>
      </c>
      <c r="AHN521" s="1">
        <v>0</v>
      </c>
      <c r="AHO521" s="1">
        <v>0</v>
      </c>
      <c r="AHP521" s="1">
        <v>0</v>
      </c>
      <c r="AHQ521" s="1">
        <v>0</v>
      </c>
      <c r="AHR521" s="1">
        <v>0</v>
      </c>
      <c r="AIM521" s="1">
        <v>0</v>
      </c>
      <c r="AIN521" s="1">
        <v>0</v>
      </c>
      <c r="AIO521" s="1">
        <v>0</v>
      </c>
      <c r="AIT521" s="3">
        <v>2</v>
      </c>
      <c r="AIU521" s="1">
        <v>0</v>
      </c>
      <c r="AIV521" s="1">
        <v>0</v>
      </c>
      <c r="AIW521" s="1">
        <v>0</v>
      </c>
      <c r="AIX521" s="1">
        <v>45</v>
      </c>
      <c r="AIY521" s="1">
        <v>44</v>
      </c>
    </row>
    <row r="522" spans="1:939" s="1" customFormat="1">
      <c r="B522" s="1">
        <v>5</v>
      </c>
      <c r="C522" s="1">
        <v>0</v>
      </c>
      <c r="Z522" s="1">
        <v>0</v>
      </c>
      <c r="AA522" s="1">
        <v>1</v>
      </c>
      <c r="AB522" s="1" t="s">
        <v>8393</v>
      </c>
      <c r="AC522" s="1">
        <v>0</v>
      </c>
      <c r="AE522" s="1">
        <v>3</v>
      </c>
      <c r="AF522" s="1">
        <v>0</v>
      </c>
      <c r="AG522" s="1">
        <v>0</v>
      </c>
      <c r="AI522" s="1">
        <v>138</v>
      </c>
      <c r="AM522" s="1">
        <v>140</v>
      </c>
      <c r="DR522" s="1">
        <v>70</v>
      </c>
      <c r="DV522" s="1">
        <v>70</v>
      </c>
      <c r="HA522" s="1">
        <v>0</v>
      </c>
      <c r="HE522" s="1">
        <v>0</v>
      </c>
      <c r="HT522" s="1">
        <v>0</v>
      </c>
      <c r="HX522" s="1">
        <v>0</v>
      </c>
      <c r="IP522" s="1">
        <v>93</v>
      </c>
      <c r="IQ522" s="1">
        <v>88</v>
      </c>
      <c r="IR522" s="1">
        <v>90.5</v>
      </c>
      <c r="IS522" s="1">
        <v>94</v>
      </c>
      <c r="IT522" s="1">
        <v>94</v>
      </c>
      <c r="LX522" s="1">
        <v>86</v>
      </c>
      <c r="LY522" s="1">
        <v>100</v>
      </c>
      <c r="MB522" s="1">
        <v>98</v>
      </c>
      <c r="PG522" s="1">
        <v>18</v>
      </c>
      <c r="PK522" s="1">
        <v>20</v>
      </c>
      <c r="SP522" s="1">
        <v>97.5</v>
      </c>
      <c r="ST522" s="1">
        <v>97.7</v>
      </c>
      <c r="VX522" s="1">
        <v>0</v>
      </c>
      <c r="WB522" s="1">
        <v>1</v>
      </c>
      <c r="WQ522" s="1">
        <v>1</v>
      </c>
      <c r="WR522" s="1">
        <v>0</v>
      </c>
      <c r="WS522" s="1">
        <v>1</v>
      </c>
      <c r="WT522" s="1">
        <v>1</v>
      </c>
      <c r="WU522" s="1">
        <v>1</v>
      </c>
      <c r="AGS522" s="1">
        <v>0</v>
      </c>
      <c r="AGT522" s="1">
        <v>0</v>
      </c>
      <c r="AGU522" s="1">
        <v>0</v>
      </c>
      <c r="AGV522" s="1">
        <v>0</v>
      </c>
      <c r="AGW522" s="1">
        <v>1</v>
      </c>
      <c r="AGX522" s="1">
        <v>1</v>
      </c>
      <c r="AGY522" s="1">
        <v>0</v>
      </c>
      <c r="AGZ522" s="1">
        <v>0</v>
      </c>
      <c r="AHA522" s="1">
        <v>0</v>
      </c>
      <c r="AHB522" s="1">
        <v>0</v>
      </c>
      <c r="AHC522" s="1">
        <v>1</v>
      </c>
      <c r="AHD522" s="1">
        <v>0</v>
      </c>
      <c r="AHE522" s="1">
        <v>0</v>
      </c>
      <c r="AHF522" s="1">
        <v>0</v>
      </c>
      <c r="AHH522" s="1">
        <v>0</v>
      </c>
      <c r="AHI522" s="1">
        <v>0</v>
      </c>
      <c r="AHK522" s="1">
        <v>0</v>
      </c>
      <c r="AHL522" s="1">
        <v>0</v>
      </c>
      <c r="AHM522" s="1">
        <v>0</v>
      </c>
      <c r="AHN522" s="1">
        <v>0</v>
      </c>
      <c r="AHO522" s="1">
        <v>0</v>
      </c>
      <c r="AHP522" s="1">
        <v>0</v>
      </c>
      <c r="AHQ522" s="1">
        <v>0</v>
      </c>
      <c r="AHR522" s="1">
        <v>0</v>
      </c>
      <c r="AIM522" s="1">
        <v>0</v>
      </c>
      <c r="AIN522" s="1">
        <v>0</v>
      </c>
      <c r="AIO522" s="1">
        <v>0</v>
      </c>
      <c r="AIT522" s="3">
        <v>1</v>
      </c>
      <c r="AIU522" s="1">
        <v>1</v>
      </c>
      <c r="AIV522" s="1">
        <v>0</v>
      </c>
      <c r="AIW522" s="1">
        <v>0</v>
      </c>
      <c r="AIX522" s="1">
        <v>74</v>
      </c>
      <c r="AJB522" s="1">
        <v>26</v>
      </c>
    </row>
    <row r="523" spans="1:939" s="1" customFormat="1">
      <c r="B523" s="1">
        <v>6</v>
      </c>
      <c r="C523" s="1">
        <v>1</v>
      </c>
      <c r="D523" s="1" t="s">
        <v>8394</v>
      </c>
      <c r="E523" s="1" t="s">
        <v>8201</v>
      </c>
      <c r="O523" s="1">
        <v>0</v>
      </c>
      <c r="P523" s="1">
        <v>1</v>
      </c>
      <c r="Z523" s="1">
        <v>0</v>
      </c>
      <c r="AA523" s="1">
        <v>2</v>
      </c>
      <c r="AB523" s="1" t="s">
        <v>8395</v>
      </c>
      <c r="AC523" s="1">
        <v>0</v>
      </c>
      <c r="AE523" s="1">
        <v>0</v>
      </c>
      <c r="AG523" s="1">
        <v>0</v>
      </c>
      <c r="AI523" s="1">
        <v>140</v>
      </c>
      <c r="AM523" s="1">
        <v>130</v>
      </c>
      <c r="DR523" s="1">
        <v>72</v>
      </c>
      <c r="DV523" s="1">
        <v>68</v>
      </c>
      <c r="HA523" s="1">
        <v>0</v>
      </c>
      <c r="HE523" s="1">
        <v>0</v>
      </c>
      <c r="HT523" s="1">
        <v>0</v>
      </c>
      <c r="HX523" s="1">
        <v>0</v>
      </c>
      <c r="IP523" s="1">
        <v>96</v>
      </c>
      <c r="IQ523" s="1">
        <v>97</v>
      </c>
      <c r="IR523" s="1">
        <v>90</v>
      </c>
      <c r="IS523" s="1">
        <v>92</v>
      </c>
      <c r="IT523" s="1">
        <v>92</v>
      </c>
      <c r="LX523" s="1">
        <v>68</v>
      </c>
      <c r="MB523" s="1">
        <v>82</v>
      </c>
      <c r="PG523" s="1">
        <v>18</v>
      </c>
      <c r="PK523" s="1">
        <v>18</v>
      </c>
      <c r="SP523" s="1">
        <v>98.6</v>
      </c>
      <c r="ST523" s="1">
        <v>98.9</v>
      </c>
      <c r="VX523" s="1">
        <v>1</v>
      </c>
      <c r="WB523" s="1">
        <v>1</v>
      </c>
      <c r="WQ523" s="1">
        <v>1</v>
      </c>
      <c r="WR523" s="1">
        <v>0</v>
      </c>
      <c r="WS523" s="1">
        <v>0</v>
      </c>
      <c r="WT523" s="1">
        <v>0</v>
      </c>
      <c r="WU523" s="1">
        <v>0</v>
      </c>
      <c r="AGS523" s="1">
        <v>0</v>
      </c>
      <c r="AGT523" s="1">
        <v>0</v>
      </c>
      <c r="AGU523" s="1">
        <v>0</v>
      </c>
      <c r="AGV523" s="1">
        <v>0</v>
      </c>
      <c r="AGW523" s="1">
        <v>1</v>
      </c>
      <c r="AGX523" s="1">
        <v>1</v>
      </c>
      <c r="AGY523" s="1">
        <v>0</v>
      </c>
      <c r="AGZ523" s="1">
        <v>0</v>
      </c>
      <c r="AHA523" s="1">
        <v>0</v>
      </c>
      <c r="AHB523" s="1">
        <v>0</v>
      </c>
      <c r="AHC523" s="1">
        <v>1</v>
      </c>
      <c r="AHD523" s="1">
        <v>0</v>
      </c>
      <c r="AHE523" s="1">
        <v>0</v>
      </c>
      <c r="AHF523" s="1">
        <v>0</v>
      </c>
      <c r="AHH523" s="1">
        <v>0</v>
      </c>
      <c r="AHI523" s="1">
        <v>0</v>
      </c>
      <c r="AHK523" s="1">
        <v>0</v>
      </c>
      <c r="AHL523" s="1">
        <v>0</v>
      </c>
      <c r="AHM523" s="1">
        <v>0</v>
      </c>
      <c r="AHN523" s="1">
        <v>0</v>
      </c>
      <c r="AHO523" s="1">
        <v>0</v>
      </c>
      <c r="AHP523" s="1">
        <v>0</v>
      </c>
      <c r="AHQ523" s="1">
        <v>0</v>
      </c>
      <c r="AHR523" s="1">
        <v>0</v>
      </c>
      <c r="AIM523" s="1">
        <v>0</v>
      </c>
      <c r="AIN523" s="1">
        <v>0</v>
      </c>
      <c r="AIO523" s="1">
        <v>0</v>
      </c>
      <c r="AIT523" s="3">
        <v>1</v>
      </c>
      <c r="AIU523" s="1">
        <v>1</v>
      </c>
      <c r="AIV523" s="1">
        <v>0</v>
      </c>
      <c r="AIW523" s="1">
        <v>0</v>
      </c>
      <c r="AIX523" s="1">
        <v>50</v>
      </c>
      <c r="AJB523" s="1">
        <v>20</v>
      </c>
    </row>
    <row r="524" spans="1:939" s="80" customFormat="1">
      <c r="B524" s="80">
        <v>7</v>
      </c>
      <c r="C524" s="80">
        <v>0</v>
      </c>
      <c r="Z524" s="80">
        <v>0</v>
      </c>
      <c r="AA524" s="80">
        <v>2</v>
      </c>
      <c r="AB524" s="80" t="s">
        <v>8396</v>
      </c>
      <c r="AC524" s="80">
        <v>0</v>
      </c>
      <c r="AE524" s="80">
        <v>1</v>
      </c>
      <c r="AF524" s="80">
        <v>0</v>
      </c>
      <c r="AG524" s="80">
        <v>0</v>
      </c>
      <c r="AI524" s="80">
        <v>134</v>
      </c>
      <c r="DR524" s="80">
        <v>60</v>
      </c>
      <c r="HA524" s="80">
        <v>0</v>
      </c>
      <c r="HT524" s="80">
        <v>0</v>
      </c>
      <c r="IP524" s="80">
        <v>92</v>
      </c>
      <c r="LX524" s="80">
        <v>90</v>
      </c>
      <c r="PG524" s="80">
        <v>18</v>
      </c>
      <c r="SP524" s="80">
        <v>97.3</v>
      </c>
      <c r="VX524" s="80">
        <v>1</v>
      </c>
      <c r="WQ524" s="80">
        <v>0</v>
      </c>
      <c r="AGS524" s="80">
        <v>0</v>
      </c>
      <c r="AGT524" s="80">
        <v>0</v>
      </c>
      <c r="AGU524" s="80">
        <v>0</v>
      </c>
      <c r="AGV524" s="80">
        <v>0</v>
      </c>
      <c r="AGW524" s="80">
        <v>0</v>
      </c>
      <c r="AGX524" s="80">
        <v>1</v>
      </c>
      <c r="AGY524" s="80">
        <v>0</v>
      </c>
      <c r="AGZ524" s="80">
        <v>0</v>
      </c>
      <c r="AHA524" s="80">
        <v>0</v>
      </c>
      <c r="AHB524" s="80">
        <v>0</v>
      </c>
      <c r="AHC524" s="80">
        <v>1</v>
      </c>
      <c r="AHD524" s="80">
        <v>0</v>
      </c>
      <c r="AHE524" s="80">
        <v>0</v>
      </c>
      <c r="AHF524" s="80">
        <v>0</v>
      </c>
      <c r="AHH524" s="80">
        <v>0</v>
      </c>
      <c r="AHI524" s="80">
        <v>0</v>
      </c>
      <c r="AHK524" s="80">
        <v>0</v>
      </c>
      <c r="AHL524" s="80">
        <v>0</v>
      </c>
      <c r="AHM524" s="80">
        <v>0</v>
      </c>
      <c r="AHN524" s="80">
        <v>0</v>
      </c>
      <c r="AHO524" s="80">
        <v>0</v>
      </c>
      <c r="AHP524" s="80">
        <v>0</v>
      </c>
      <c r="AHQ524" s="80">
        <v>0</v>
      </c>
      <c r="AHR524" s="80">
        <v>0</v>
      </c>
      <c r="AIM524" s="80">
        <v>0</v>
      </c>
      <c r="AIN524" s="80">
        <v>0</v>
      </c>
      <c r="AIO524" s="80">
        <v>0</v>
      </c>
      <c r="AIT524" s="86">
        <v>1</v>
      </c>
      <c r="AIU524" s="80">
        <v>0</v>
      </c>
      <c r="AIV524" s="80">
        <v>0</v>
      </c>
      <c r="AIW524" s="80">
        <v>0</v>
      </c>
      <c r="AIX524" s="80">
        <v>31</v>
      </c>
    </row>
    <row r="525" spans="1:939" s="1" customFormat="1">
      <c r="A525" s="1">
        <v>109</v>
      </c>
      <c r="B525" s="1">
        <v>1</v>
      </c>
      <c r="C525" s="1">
        <v>0</v>
      </c>
      <c r="Z525" s="1">
        <v>0</v>
      </c>
      <c r="AA525" s="1">
        <v>1</v>
      </c>
      <c r="AC525" s="1">
        <v>0</v>
      </c>
      <c r="AE525" s="1">
        <v>0</v>
      </c>
      <c r="AG525" s="1">
        <v>0</v>
      </c>
      <c r="AI525" s="1">
        <v>148</v>
      </c>
      <c r="AL525" s="1">
        <v>161</v>
      </c>
      <c r="AM525" s="1">
        <v>142</v>
      </c>
      <c r="AN525" s="1">
        <v>140</v>
      </c>
      <c r="DR525" s="1">
        <v>76</v>
      </c>
      <c r="DU525" s="1">
        <v>75</v>
      </c>
      <c r="DV525" s="1">
        <v>69</v>
      </c>
      <c r="DW525" s="1">
        <v>90</v>
      </c>
      <c r="HF525" s="1">
        <v>2</v>
      </c>
      <c r="HY525" s="1">
        <v>0</v>
      </c>
      <c r="IP525" s="1">
        <v>93</v>
      </c>
      <c r="IQ525" s="1">
        <v>95</v>
      </c>
      <c r="IR525" s="1">
        <v>93</v>
      </c>
      <c r="IS525" s="1">
        <v>97</v>
      </c>
      <c r="IT525" s="1">
        <v>96</v>
      </c>
      <c r="IU525" s="1">
        <v>98</v>
      </c>
      <c r="IV525" s="1">
        <v>95</v>
      </c>
      <c r="LX525" s="1">
        <v>65</v>
      </c>
      <c r="MA525" s="1">
        <v>70</v>
      </c>
      <c r="MB525" s="1">
        <v>58</v>
      </c>
      <c r="MC525" s="1">
        <v>64</v>
      </c>
      <c r="MD525" s="1">
        <v>66</v>
      </c>
      <c r="PG525" s="1">
        <v>18</v>
      </c>
      <c r="PJ525" s="1">
        <v>18</v>
      </c>
      <c r="PK525" s="1">
        <v>18</v>
      </c>
      <c r="PL525" s="1">
        <v>20</v>
      </c>
      <c r="PM525" s="1">
        <v>20</v>
      </c>
      <c r="SP525" s="1">
        <v>98.3</v>
      </c>
      <c r="SS525" s="1">
        <v>98.4</v>
      </c>
      <c r="ST525" s="1">
        <v>98.2</v>
      </c>
      <c r="SU525" s="1">
        <v>96</v>
      </c>
      <c r="WC525" s="1">
        <v>1</v>
      </c>
      <c r="WQ525" s="1">
        <v>1</v>
      </c>
      <c r="WR525" s="1">
        <v>1</v>
      </c>
      <c r="WS525" s="1">
        <v>1</v>
      </c>
      <c r="WT525" s="1">
        <v>1</v>
      </c>
      <c r="WU525" s="1">
        <v>1</v>
      </c>
      <c r="WV525" s="1">
        <v>1</v>
      </c>
      <c r="WW525" s="1">
        <v>1</v>
      </c>
      <c r="AGS525" s="1">
        <v>0</v>
      </c>
      <c r="AGT525" s="1">
        <v>0</v>
      </c>
      <c r="AGU525" s="1">
        <v>0</v>
      </c>
      <c r="AGV525" s="1">
        <v>0</v>
      </c>
      <c r="AGW525" s="1">
        <v>1</v>
      </c>
      <c r="AGX525" s="1">
        <v>0</v>
      </c>
      <c r="AGY525" s="1">
        <v>0</v>
      </c>
      <c r="AGZ525" s="1">
        <v>0</v>
      </c>
      <c r="AHA525" s="1">
        <v>0</v>
      </c>
      <c r="AHB525" s="1">
        <v>0</v>
      </c>
      <c r="AHC525" s="1">
        <v>1</v>
      </c>
      <c r="AHD525" s="1">
        <v>0</v>
      </c>
      <c r="AHE525" s="1">
        <v>0</v>
      </c>
      <c r="AHF525" s="1">
        <v>0</v>
      </c>
      <c r="AHH525" s="1">
        <v>0</v>
      </c>
      <c r="AHI525" s="1">
        <v>0</v>
      </c>
      <c r="AHK525" s="1">
        <v>0</v>
      </c>
      <c r="AHL525" s="1">
        <v>0</v>
      </c>
      <c r="AHM525" s="1">
        <v>0</v>
      </c>
      <c r="AHN525" s="1">
        <v>0</v>
      </c>
      <c r="AHO525" s="1">
        <v>0</v>
      </c>
      <c r="AHP525" s="1">
        <v>0</v>
      </c>
      <c r="AHQ525" s="1">
        <v>0</v>
      </c>
      <c r="AHR525" s="1">
        <v>0</v>
      </c>
      <c r="AIM525" s="1">
        <v>0</v>
      </c>
      <c r="AIN525" s="1">
        <v>0</v>
      </c>
      <c r="AIO525" s="1">
        <v>0</v>
      </c>
      <c r="AIP525" s="1">
        <v>1</v>
      </c>
      <c r="AIQ525" s="1">
        <v>1</v>
      </c>
      <c r="AIR525" s="1">
        <v>1</v>
      </c>
      <c r="AIS525" s="1">
        <v>1</v>
      </c>
      <c r="AIT525" s="1">
        <v>0</v>
      </c>
      <c r="AIU525" s="1">
        <v>1</v>
      </c>
      <c r="AIV525" s="1">
        <v>0</v>
      </c>
      <c r="AIW525" s="1">
        <v>0</v>
      </c>
      <c r="AJB525" s="1">
        <v>41</v>
      </c>
    </row>
    <row r="526" spans="1:939" s="1" customFormat="1">
      <c r="B526" s="1">
        <v>2</v>
      </c>
      <c r="C526" s="1">
        <v>0</v>
      </c>
      <c r="Z526" s="1">
        <v>0</v>
      </c>
      <c r="AA526" s="1">
        <v>2</v>
      </c>
      <c r="AB526" s="1" t="s">
        <v>8397</v>
      </c>
      <c r="AC526" s="1">
        <v>0</v>
      </c>
      <c r="AE526" s="1">
        <v>0</v>
      </c>
      <c r="AG526" s="1">
        <v>0</v>
      </c>
      <c r="AI526" s="1">
        <v>150</v>
      </c>
      <c r="AK526" s="1">
        <v>140</v>
      </c>
      <c r="DR526" s="1">
        <v>88</v>
      </c>
      <c r="DT526" s="1">
        <v>80</v>
      </c>
      <c r="HA526" s="1">
        <v>2</v>
      </c>
      <c r="HC526" s="1">
        <v>2</v>
      </c>
      <c r="HT526" s="1">
        <v>0</v>
      </c>
      <c r="HV526" s="1">
        <v>0</v>
      </c>
      <c r="IP526" s="1">
        <v>94</v>
      </c>
      <c r="IQ526" s="1">
        <v>91</v>
      </c>
      <c r="IR526" s="1">
        <v>94</v>
      </c>
      <c r="LX526" s="1">
        <v>76</v>
      </c>
      <c r="LZ526" s="1">
        <v>66</v>
      </c>
      <c r="PG526" s="1">
        <v>24</v>
      </c>
      <c r="PH526" s="1">
        <v>20</v>
      </c>
      <c r="PI526" s="1">
        <v>16</v>
      </c>
      <c r="SP526" s="1">
        <v>97.3</v>
      </c>
      <c r="SR526" s="1">
        <v>96.8</v>
      </c>
      <c r="VX526" s="1">
        <v>1</v>
      </c>
      <c r="VZ526" s="1">
        <v>1</v>
      </c>
      <c r="WQ526" s="1">
        <v>1</v>
      </c>
      <c r="WR526" s="1">
        <v>0</v>
      </c>
      <c r="WS526" s="1">
        <v>0</v>
      </c>
      <c r="AGS526" s="1">
        <v>0</v>
      </c>
      <c r="AGT526" s="1">
        <v>0</v>
      </c>
      <c r="AGU526" s="1">
        <v>0</v>
      </c>
      <c r="AGV526" s="1">
        <v>0</v>
      </c>
      <c r="AGW526" s="1">
        <v>1</v>
      </c>
      <c r="AGX526" s="1">
        <v>0</v>
      </c>
      <c r="AGY526" s="1">
        <v>0</v>
      </c>
      <c r="AGZ526" s="1">
        <v>0</v>
      </c>
      <c r="AHA526" s="1">
        <v>0</v>
      </c>
      <c r="AHB526" s="1">
        <v>0</v>
      </c>
      <c r="AHC526" s="1">
        <v>1</v>
      </c>
      <c r="AHD526" s="1">
        <v>0</v>
      </c>
      <c r="AHE526" s="1">
        <v>0</v>
      </c>
      <c r="AHF526" s="1">
        <v>0</v>
      </c>
      <c r="AHH526" s="1">
        <v>0</v>
      </c>
      <c r="AHI526" s="1">
        <v>0</v>
      </c>
      <c r="AHK526" s="1">
        <v>0</v>
      </c>
      <c r="AHL526" s="1">
        <v>0</v>
      </c>
      <c r="AHM526" s="1">
        <v>0</v>
      </c>
      <c r="AHN526" s="1">
        <v>0</v>
      </c>
      <c r="AHO526" s="1">
        <v>0</v>
      </c>
      <c r="AHP526" s="1">
        <v>0</v>
      </c>
      <c r="AHQ526" s="1">
        <v>0</v>
      </c>
      <c r="AHR526" s="1">
        <v>0</v>
      </c>
      <c r="AIM526" s="1">
        <v>0</v>
      </c>
      <c r="AIN526" s="1">
        <v>0</v>
      </c>
      <c r="AIO526" s="1">
        <v>0</v>
      </c>
      <c r="AIT526" s="1">
        <v>0</v>
      </c>
      <c r="AIU526" s="1">
        <v>2</v>
      </c>
      <c r="AIV526" s="1">
        <v>0</v>
      </c>
      <c r="AIW526" s="1">
        <v>0</v>
      </c>
      <c r="AJB526" s="1">
        <v>35</v>
      </c>
      <c r="AJC526" s="1">
        <v>45</v>
      </c>
    </row>
    <row r="527" spans="1:939" s="1" customFormat="1">
      <c r="B527" s="1">
        <v>3</v>
      </c>
      <c r="C527" s="1">
        <v>0</v>
      </c>
      <c r="Z527" s="1">
        <v>0</v>
      </c>
      <c r="AA527" s="1">
        <v>2</v>
      </c>
      <c r="AB527" s="1" t="s">
        <v>8398</v>
      </c>
      <c r="AC527" s="1">
        <v>0</v>
      </c>
      <c r="AE527" s="1">
        <v>1</v>
      </c>
      <c r="AF527" s="1">
        <v>0</v>
      </c>
      <c r="AG527" s="1">
        <v>0</v>
      </c>
      <c r="AI527" s="1">
        <v>136</v>
      </c>
      <c r="AJ527" s="1">
        <v>132</v>
      </c>
      <c r="DR527" s="1">
        <v>74</v>
      </c>
      <c r="DS527" s="1">
        <v>80</v>
      </c>
      <c r="HA527" s="1">
        <v>2</v>
      </c>
      <c r="HB527" s="1">
        <v>2</v>
      </c>
      <c r="HT527" s="1">
        <v>0</v>
      </c>
      <c r="HU527" s="1">
        <v>0</v>
      </c>
      <c r="IP527" s="1">
        <v>93</v>
      </c>
      <c r="IQ527" s="1">
        <v>94</v>
      </c>
      <c r="LX527" s="1">
        <v>68</v>
      </c>
      <c r="LY527" s="1">
        <v>64</v>
      </c>
      <c r="PG527" s="1">
        <v>16</v>
      </c>
      <c r="PH527" s="1">
        <v>18</v>
      </c>
      <c r="SP527" s="1">
        <v>96.4</v>
      </c>
      <c r="SQ527" s="1">
        <v>96.4</v>
      </c>
      <c r="VX527" s="1">
        <v>1</v>
      </c>
      <c r="VY527" s="1">
        <v>1</v>
      </c>
      <c r="WQ527" s="1">
        <v>0</v>
      </c>
      <c r="WR527" s="1">
        <v>0</v>
      </c>
      <c r="AGS527" s="1">
        <v>0</v>
      </c>
      <c r="AGT527" s="1">
        <v>0</v>
      </c>
      <c r="AGU527" s="1">
        <v>0</v>
      </c>
      <c r="AGV527" s="1">
        <v>0</v>
      </c>
      <c r="AGW527" s="1">
        <v>0</v>
      </c>
      <c r="AGX527" s="1">
        <v>0</v>
      </c>
      <c r="AGY527" s="1">
        <v>0</v>
      </c>
      <c r="AGZ527" s="1">
        <v>0</v>
      </c>
      <c r="AHA527" s="1">
        <v>0</v>
      </c>
      <c r="AHB527" s="1">
        <v>0</v>
      </c>
      <c r="AHC527" s="1">
        <v>1</v>
      </c>
      <c r="AHD527" s="1">
        <v>0</v>
      </c>
      <c r="AHE527" s="1">
        <v>0</v>
      </c>
      <c r="AHF527" s="1">
        <v>0</v>
      </c>
      <c r="AHH527" s="1">
        <v>0</v>
      </c>
      <c r="AHI527" s="1">
        <v>0</v>
      </c>
      <c r="AHK527" s="1">
        <v>0</v>
      </c>
      <c r="AHL527" s="1">
        <v>0</v>
      </c>
      <c r="AHM527" s="1">
        <v>0</v>
      </c>
      <c r="AHN527" s="1">
        <v>0</v>
      </c>
      <c r="AHO527" s="1">
        <v>0</v>
      </c>
      <c r="AHP527" s="1">
        <v>0</v>
      </c>
      <c r="AHQ527" s="1">
        <v>0</v>
      </c>
      <c r="AHR527" s="1">
        <v>0</v>
      </c>
      <c r="AIM527" s="1">
        <v>0</v>
      </c>
      <c r="AIN527" s="1">
        <v>0</v>
      </c>
      <c r="AIO527" s="1">
        <v>0</v>
      </c>
      <c r="AIT527" s="1">
        <v>1</v>
      </c>
      <c r="AIU527" s="1">
        <v>1</v>
      </c>
      <c r="AIV527" s="1">
        <v>0</v>
      </c>
      <c r="AIW527" s="1">
        <v>0</v>
      </c>
      <c r="AIX527" s="1">
        <v>37</v>
      </c>
      <c r="AJB527" s="1">
        <v>30</v>
      </c>
    </row>
    <row r="528" spans="1:939" s="80" customFormat="1">
      <c r="B528" s="80">
        <v>4</v>
      </c>
      <c r="C528" s="80">
        <v>0</v>
      </c>
      <c r="Z528" s="80">
        <v>0</v>
      </c>
      <c r="AA528" s="80">
        <v>2</v>
      </c>
      <c r="AB528" s="80" t="s">
        <v>8399</v>
      </c>
      <c r="AC528" s="80">
        <v>0</v>
      </c>
      <c r="AE528" s="80">
        <v>1</v>
      </c>
      <c r="AF528" s="80">
        <v>0</v>
      </c>
      <c r="AG528" s="80">
        <v>0</v>
      </c>
      <c r="AI528" s="80">
        <v>126</v>
      </c>
      <c r="DR528" s="80">
        <v>84</v>
      </c>
      <c r="HA528" s="80">
        <v>2</v>
      </c>
      <c r="HT528" s="80">
        <v>0</v>
      </c>
      <c r="IP528" s="80">
        <v>94</v>
      </c>
      <c r="LX528" s="80">
        <v>64</v>
      </c>
      <c r="PG528" s="80">
        <v>18</v>
      </c>
      <c r="SP528" s="80">
        <v>97.3</v>
      </c>
      <c r="VX528" s="80">
        <v>1</v>
      </c>
      <c r="WQ528" s="80">
        <v>0</v>
      </c>
      <c r="AGS528" s="80">
        <v>0</v>
      </c>
      <c r="AGT528" s="80">
        <v>0</v>
      </c>
      <c r="AGU528" s="80">
        <v>0</v>
      </c>
      <c r="AGV528" s="80">
        <v>0</v>
      </c>
      <c r="AGW528" s="80">
        <v>0</v>
      </c>
      <c r="AGX528" s="80">
        <v>0</v>
      </c>
      <c r="AGY528" s="80">
        <v>0</v>
      </c>
      <c r="AGZ528" s="80">
        <v>0</v>
      </c>
      <c r="AHA528" s="80">
        <v>0</v>
      </c>
      <c r="AHB528" s="80">
        <v>0</v>
      </c>
      <c r="AHC528" s="80">
        <v>1</v>
      </c>
      <c r="AHD528" s="80">
        <v>0</v>
      </c>
      <c r="AHE528" s="80">
        <v>0</v>
      </c>
      <c r="AHF528" s="80">
        <v>0</v>
      </c>
      <c r="AHH528" s="80">
        <v>0</v>
      </c>
      <c r="AHI528" s="80">
        <v>0</v>
      </c>
      <c r="AHK528" s="80">
        <v>0</v>
      </c>
      <c r="AHL528" s="80">
        <v>0</v>
      </c>
      <c r="AHM528" s="80">
        <v>0</v>
      </c>
      <c r="AHN528" s="80">
        <v>0</v>
      </c>
      <c r="AHO528" s="80">
        <v>0</v>
      </c>
      <c r="AHP528" s="80">
        <v>0</v>
      </c>
      <c r="AHQ528" s="80">
        <v>0</v>
      </c>
      <c r="AHR528" s="80">
        <v>0</v>
      </c>
      <c r="AIM528" s="80">
        <v>0</v>
      </c>
      <c r="AIN528" s="80">
        <v>0</v>
      </c>
      <c r="AIO528" s="80">
        <v>0</v>
      </c>
      <c r="AIT528" s="80">
        <v>1</v>
      </c>
      <c r="AIU528" s="80">
        <v>0</v>
      </c>
      <c r="AIV528" s="80">
        <v>0</v>
      </c>
      <c r="AIW528" s="80">
        <v>0</v>
      </c>
      <c r="AIX528" s="80">
        <v>46</v>
      </c>
    </row>
    <row r="529" spans="1:939" s="1" customFormat="1">
      <c r="A529" s="1">
        <v>110</v>
      </c>
      <c r="B529" s="1">
        <v>1</v>
      </c>
      <c r="C529" s="1">
        <v>1</v>
      </c>
      <c r="D529" s="1" t="s">
        <v>8400</v>
      </c>
      <c r="E529" s="1" t="s">
        <v>6865</v>
      </c>
      <c r="O529" s="1">
        <v>0</v>
      </c>
      <c r="P529" s="1">
        <v>0</v>
      </c>
      <c r="Z529" s="1">
        <v>0</v>
      </c>
      <c r="AA529" s="1">
        <v>2</v>
      </c>
      <c r="AB529" s="1" t="s">
        <v>8401</v>
      </c>
      <c r="AC529" s="1">
        <v>0</v>
      </c>
      <c r="AE529" s="1">
        <v>0</v>
      </c>
      <c r="AF529" s="1">
        <v>0</v>
      </c>
      <c r="AG529" s="1">
        <v>0</v>
      </c>
      <c r="AI529" s="1">
        <v>189</v>
      </c>
      <c r="AK529" s="1">
        <v>129</v>
      </c>
      <c r="AL529" s="1">
        <v>134</v>
      </c>
      <c r="AO529" s="1">
        <v>129</v>
      </c>
      <c r="AP529" s="1">
        <v>132</v>
      </c>
      <c r="DR529" s="1">
        <v>79</v>
      </c>
      <c r="DT529" s="1">
        <v>71</v>
      </c>
      <c r="DU529" s="1">
        <v>66</v>
      </c>
      <c r="DW529" s="1">
        <v>67</v>
      </c>
      <c r="DX529" s="1">
        <v>70</v>
      </c>
      <c r="HH529" s="1">
        <v>0</v>
      </c>
      <c r="IA529" s="1">
        <v>0</v>
      </c>
      <c r="IP529" s="1">
        <v>90</v>
      </c>
      <c r="IQ529" s="1">
        <v>94</v>
      </c>
      <c r="IR529" s="1">
        <v>95</v>
      </c>
      <c r="IS529" s="1">
        <v>93</v>
      </c>
      <c r="IV529" s="1">
        <v>92</v>
      </c>
      <c r="IW529" s="1">
        <v>98</v>
      </c>
      <c r="LX529" s="1">
        <v>102</v>
      </c>
      <c r="LZ529" s="1">
        <v>92</v>
      </c>
      <c r="MA529" s="1">
        <v>90</v>
      </c>
      <c r="MB529" s="1">
        <v>90</v>
      </c>
      <c r="MC529" s="1">
        <v>99</v>
      </c>
      <c r="MD529" s="1">
        <v>82</v>
      </c>
      <c r="ME529" s="1">
        <v>84</v>
      </c>
      <c r="PG529" s="1">
        <v>20</v>
      </c>
      <c r="PI529" s="1">
        <v>20</v>
      </c>
      <c r="PJ529" s="1">
        <v>18</v>
      </c>
      <c r="PK529" s="1">
        <v>18</v>
      </c>
      <c r="PM529" s="1">
        <v>18</v>
      </c>
      <c r="PN529" s="1">
        <v>16</v>
      </c>
      <c r="SP529" s="1">
        <v>98.5</v>
      </c>
      <c r="SR529" s="1">
        <v>98.8</v>
      </c>
      <c r="SS529" s="1">
        <v>100</v>
      </c>
      <c r="SV529" s="1">
        <v>98.2</v>
      </c>
      <c r="SW529" s="1">
        <v>98</v>
      </c>
      <c r="WE529" s="1">
        <v>1</v>
      </c>
      <c r="WQ529" s="1">
        <v>0</v>
      </c>
      <c r="WR529" s="1">
        <v>1</v>
      </c>
      <c r="WS529" s="1">
        <v>1</v>
      </c>
      <c r="WT529" s="1">
        <v>1</v>
      </c>
      <c r="WW529" s="1">
        <v>0</v>
      </c>
      <c r="WX529" s="1">
        <v>0</v>
      </c>
      <c r="ZY529" s="1">
        <v>262.8</v>
      </c>
      <c r="AAY529" s="1">
        <v>28</v>
      </c>
      <c r="ABB529" s="1">
        <v>11.8</v>
      </c>
      <c r="ABE529" s="1">
        <v>36.5</v>
      </c>
      <c r="ABM529" s="1">
        <v>3.46</v>
      </c>
      <c r="ABO529" s="1">
        <v>217</v>
      </c>
      <c r="ABU529" s="1">
        <v>144</v>
      </c>
      <c r="ABX529" s="1">
        <v>4.0999999999999996</v>
      </c>
      <c r="ACA529" s="1">
        <v>103</v>
      </c>
      <c r="ACD529" s="1">
        <v>8.6</v>
      </c>
      <c r="ACG529" s="1">
        <v>221</v>
      </c>
      <c r="ACQ529" s="1">
        <v>18</v>
      </c>
      <c r="ACT529" s="1">
        <v>0.74</v>
      </c>
      <c r="ACW529" s="1">
        <v>13</v>
      </c>
      <c r="ACZ529" s="1">
        <v>7.3</v>
      </c>
      <c r="ADB529" s="1">
        <v>3.4</v>
      </c>
      <c r="ADD529" s="1">
        <v>0.1</v>
      </c>
      <c r="ADF529" s="1">
        <v>3.9</v>
      </c>
      <c r="ADH529" s="1">
        <v>63</v>
      </c>
      <c r="ADJ529" s="1">
        <v>18</v>
      </c>
      <c r="ADL529" s="1">
        <v>15</v>
      </c>
      <c r="ADP529" s="1">
        <v>16</v>
      </c>
      <c r="ADR529" s="1">
        <v>2.2999999999999998</v>
      </c>
      <c r="AGS529" s="1">
        <v>1</v>
      </c>
      <c r="AGT529" s="1">
        <v>0</v>
      </c>
      <c r="AGU529" s="1">
        <v>0</v>
      </c>
      <c r="AGV529" s="1">
        <v>1</v>
      </c>
      <c r="AGW529" s="1">
        <v>1</v>
      </c>
      <c r="AGX529" s="1">
        <v>1</v>
      </c>
      <c r="AGY529" s="1">
        <v>0</v>
      </c>
      <c r="AGZ529" s="1">
        <v>0</v>
      </c>
      <c r="AHA529" s="1">
        <v>0</v>
      </c>
      <c r="AHB529" s="1">
        <v>0</v>
      </c>
      <c r="AHC529" s="1">
        <v>1</v>
      </c>
      <c r="AHD529" s="1">
        <v>0</v>
      </c>
      <c r="AHE529" s="1">
        <v>0</v>
      </c>
      <c r="AHF529" s="1">
        <v>0</v>
      </c>
      <c r="AHH529" s="1">
        <v>0</v>
      </c>
      <c r="AHI529" s="1">
        <v>0</v>
      </c>
      <c r="AHK529" s="1">
        <v>0</v>
      </c>
      <c r="AHL529" s="1">
        <v>0</v>
      </c>
      <c r="AHM529" s="1">
        <v>0</v>
      </c>
      <c r="AHN529" s="1">
        <v>0</v>
      </c>
      <c r="AHO529" s="1">
        <v>0</v>
      </c>
      <c r="AHP529" s="1">
        <v>0</v>
      </c>
      <c r="AHQ529" s="1">
        <v>0</v>
      </c>
      <c r="AHR529" s="1">
        <v>0</v>
      </c>
      <c r="AIM529" s="1">
        <v>0</v>
      </c>
      <c r="AIN529" s="1">
        <v>0</v>
      </c>
      <c r="AIO529" s="1">
        <v>0</v>
      </c>
      <c r="AIP529" s="1">
        <v>1</v>
      </c>
      <c r="AIQ529" s="1">
        <v>1</v>
      </c>
      <c r="AIR529" s="1">
        <v>0</v>
      </c>
      <c r="AIS529" s="1">
        <v>1</v>
      </c>
      <c r="AIT529" s="3">
        <v>1</v>
      </c>
      <c r="AIU529" s="1">
        <v>1</v>
      </c>
      <c r="AIV529" s="1">
        <v>0</v>
      </c>
      <c r="AIW529" s="1">
        <v>0</v>
      </c>
      <c r="AJB529" s="1">
        <v>71</v>
      </c>
    </row>
    <row r="530" spans="1:939" s="1" customFormat="1">
      <c r="B530" s="1">
        <v>2</v>
      </c>
      <c r="C530" s="1">
        <v>1</v>
      </c>
      <c r="D530" s="1" t="s">
        <v>7525</v>
      </c>
      <c r="E530" s="1" t="s">
        <v>3972</v>
      </c>
      <c r="F530" s="1" t="s">
        <v>8402</v>
      </c>
      <c r="O530" s="1">
        <v>1</v>
      </c>
      <c r="P530" s="1">
        <v>0</v>
      </c>
      <c r="Q530" s="1">
        <v>0</v>
      </c>
      <c r="Z530" s="1">
        <v>0</v>
      </c>
      <c r="AA530" s="1">
        <v>0</v>
      </c>
      <c r="AB530" s="1" t="s">
        <v>8403</v>
      </c>
      <c r="AC530" s="1">
        <v>0</v>
      </c>
      <c r="AE530" s="1">
        <v>1</v>
      </c>
      <c r="AF530" s="1">
        <v>0</v>
      </c>
      <c r="AG530" s="1">
        <v>0</v>
      </c>
      <c r="AI530" s="1">
        <v>152</v>
      </c>
      <c r="AJ530" s="1">
        <v>142</v>
      </c>
      <c r="DR530" s="1">
        <v>66</v>
      </c>
      <c r="DS530" s="1">
        <v>70</v>
      </c>
      <c r="HA530" s="1">
        <v>22</v>
      </c>
      <c r="HB530" s="1">
        <v>2</v>
      </c>
      <c r="HT530" s="1">
        <v>0</v>
      </c>
      <c r="HU530" s="1">
        <v>0</v>
      </c>
      <c r="IP530" s="1">
        <v>90</v>
      </c>
      <c r="IQ530" s="1">
        <v>91</v>
      </c>
      <c r="LX530" s="1">
        <v>92</v>
      </c>
      <c r="LY530" s="1">
        <v>88</v>
      </c>
      <c r="PG530" s="1">
        <v>26</v>
      </c>
      <c r="PH530" s="1">
        <v>18</v>
      </c>
      <c r="SP530" s="1">
        <v>99.3</v>
      </c>
      <c r="SQ530" s="1">
        <v>97.7</v>
      </c>
      <c r="VX530" s="1">
        <v>1</v>
      </c>
      <c r="VY530" s="1">
        <v>1</v>
      </c>
      <c r="WQ530" s="1">
        <v>0</v>
      </c>
      <c r="WR530" s="1">
        <v>0</v>
      </c>
      <c r="AGS530" s="1">
        <v>0</v>
      </c>
      <c r="AGT530" s="1">
        <v>0</v>
      </c>
      <c r="AGU530" s="1">
        <v>0</v>
      </c>
      <c r="AGV530" s="1">
        <v>0</v>
      </c>
      <c r="AGW530" s="1">
        <v>1</v>
      </c>
      <c r="AGX530" s="1">
        <v>1</v>
      </c>
      <c r="AGY530" s="1">
        <v>0</v>
      </c>
      <c r="AGZ530" s="1">
        <v>0</v>
      </c>
      <c r="AHA530" s="1">
        <v>0</v>
      </c>
      <c r="AHB530" s="1">
        <v>0</v>
      </c>
      <c r="AHC530" s="1">
        <v>1</v>
      </c>
      <c r="AHD530" s="1">
        <v>0</v>
      </c>
      <c r="AHE530" s="1">
        <v>0</v>
      </c>
      <c r="AHF530" s="1">
        <v>0</v>
      </c>
      <c r="AHH530" s="1">
        <v>0</v>
      </c>
      <c r="AHI530" s="1">
        <v>0</v>
      </c>
      <c r="AHK530" s="1">
        <v>0</v>
      </c>
      <c r="AHL530" s="1">
        <v>0</v>
      </c>
      <c r="AHM530" s="1">
        <v>0</v>
      </c>
      <c r="AHN530" s="1">
        <v>0</v>
      </c>
      <c r="AHO530" s="1">
        <v>0</v>
      </c>
      <c r="AHP530" s="1">
        <v>0</v>
      </c>
      <c r="AHQ530" s="1">
        <v>0</v>
      </c>
      <c r="AHR530" s="1">
        <v>2</v>
      </c>
      <c r="AIM530" s="1">
        <v>0</v>
      </c>
      <c r="AIN530" s="1">
        <v>0</v>
      </c>
      <c r="AIO530" s="1">
        <v>0</v>
      </c>
      <c r="AIR530" s="1">
        <v>0</v>
      </c>
      <c r="AIT530" s="3">
        <v>1</v>
      </c>
      <c r="AIU530" s="1">
        <v>1</v>
      </c>
      <c r="AIV530" s="1">
        <v>0</v>
      </c>
      <c r="AIW530" s="1">
        <v>0</v>
      </c>
      <c r="AIX530" s="1">
        <v>35</v>
      </c>
      <c r="AJB530" s="1">
        <v>47</v>
      </c>
    </row>
    <row r="531" spans="1:939" s="1" customFormat="1">
      <c r="B531" s="1">
        <v>3</v>
      </c>
      <c r="C531" s="1">
        <v>0</v>
      </c>
      <c r="Z531" s="1">
        <v>0</v>
      </c>
      <c r="AA531" s="1">
        <v>2</v>
      </c>
      <c r="AB531" s="1" t="s">
        <v>8404</v>
      </c>
      <c r="AC531" s="1">
        <v>2</v>
      </c>
      <c r="AD531" s="1">
        <v>0</v>
      </c>
      <c r="AE531" s="1">
        <v>4</v>
      </c>
      <c r="AF531" s="1">
        <v>1</v>
      </c>
      <c r="AG531" s="1">
        <v>0</v>
      </c>
      <c r="AI531" s="1">
        <v>142</v>
      </c>
      <c r="AJ531" s="1">
        <v>138</v>
      </c>
      <c r="DR531" s="1">
        <v>52</v>
      </c>
      <c r="DS531" s="1">
        <v>64</v>
      </c>
      <c r="HA531" s="1">
        <v>2</v>
      </c>
      <c r="HB531" s="1">
        <v>2</v>
      </c>
      <c r="HT531" s="1">
        <v>0</v>
      </c>
      <c r="HU531" s="1">
        <v>0</v>
      </c>
      <c r="IP531" s="1">
        <v>89.5</v>
      </c>
      <c r="IQ531" s="1">
        <v>90</v>
      </c>
      <c r="LX531" s="1">
        <v>78</v>
      </c>
      <c r="LY531" s="1">
        <v>96</v>
      </c>
      <c r="PG531" s="1">
        <v>24</v>
      </c>
      <c r="PH531" s="1">
        <v>20</v>
      </c>
      <c r="SP531" s="1">
        <v>98.9</v>
      </c>
      <c r="SQ531" s="1">
        <v>99</v>
      </c>
      <c r="VX531" s="1">
        <v>1</v>
      </c>
      <c r="VY531" s="1">
        <v>1</v>
      </c>
      <c r="WQ531" s="1">
        <v>0</v>
      </c>
      <c r="WR531" s="1">
        <v>0</v>
      </c>
      <c r="AGS531" s="1">
        <v>0</v>
      </c>
      <c r="AGT531" s="1">
        <v>0</v>
      </c>
      <c r="AGU531" s="1">
        <v>0</v>
      </c>
      <c r="AGV531" s="1">
        <v>0</v>
      </c>
      <c r="AGW531" s="1">
        <v>1</v>
      </c>
      <c r="AGX531" s="1">
        <v>1</v>
      </c>
      <c r="AGY531" s="1">
        <v>0</v>
      </c>
      <c r="AGZ531" s="1">
        <v>0</v>
      </c>
      <c r="AHA531" s="1">
        <v>0</v>
      </c>
      <c r="AHB531" s="1">
        <v>0</v>
      </c>
      <c r="AHC531" s="1">
        <v>1</v>
      </c>
      <c r="AHD531" s="1">
        <v>0</v>
      </c>
      <c r="AHE531" s="1">
        <v>0</v>
      </c>
      <c r="AHF531" s="1">
        <v>0</v>
      </c>
      <c r="AHH531" s="1">
        <v>0</v>
      </c>
      <c r="AHI531" s="1">
        <v>0</v>
      </c>
      <c r="AHK531" s="1">
        <v>0</v>
      </c>
      <c r="AHL531" s="1">
        <v>0</v>
      </c>
      <c r="AHM531" s="1">
        <v>0</v>
      </c>
      <c r="AHN531" s="1">
        <v>0</v>
      </c>
      <c r="AHO531" s="1">
        <v>0</v>
      </c>
      <c r="AHP531" s="1">
        <v>0</v>
      </c>
      <c r="AHQ531" s="1">
        <v>0</v>
      </c>
      <c r="AHR531" s="1">
        <v>2</v>
      </c>
      <c r="AIM531" s="1">
        <v>0</v>
      </c>
      <c r="AIN531" s="1">
        <v>0</v>
      </c>
      <c r="AIO531" s="1">
        <v>0</v>
      </c>
      <c r="AIR531" s="1">
        <v>0</v>
      </c>
      <c r="AIT531" s="3">
        <v>1</v>
      </c>
      <c r="AIU531" s="1">
        <v>1</v>
      </c>
      <c r="AIV531" s="1">
        <v>0</v>
      </c>
      <c r="AIW531" s="1">
        <v>0</v>
      </c>
      <c r="AIX531" s="1">
        <v>37</v>
      </c>
      <c r="AJB531" s="1">
        <v>33</v>
      </c>
    </row>
    <row r="532" spans="1:939" s="1" customFormat="1">
      <c r="B532" s="1">
        <v>4</v>
      </c>
      <c r="C532" s="1">
        <v>0</v>
      </c>
      <c r="Z532" s="1">
        <v>0</v>
      </c>
      <c r="AA532" s="1">
        <v>1</v>
      </c>
      <c r="AB532" s="1" t="s">
        <v>8405</v>
      </c>
      <c r="AC532" s="1">
        <v>0</v>
      </c>
      <c r="AE532" s="1">
        <v>4</v>
      </c>
      <c r="AF532" s="1">
        <v>1</v>
      </c>
      <c r="AG532" s="1">
        <v>0</v>
      </c>
      <c r="AI532" s="1">
        <v>154</v>
      </c>
      <c r="AJ532" s="1">
        <v>128</v>
      </c>
      <c r="DR532" s="1">
        <v>60</v>
      </c>
      <c r="DS532" s="1">
        <v>66</v>
      </c>
      <c r="HA532" s="1">
        <v>2</v>
      </c>
      <c r="HB532" s="1">
        <v>2</v>
      </c>
      <c r="HT532" s="1">
        <v>0</v>
      </c>
      <c r="HU532" s="1">
        <v>0</v>
      </c>
      <c r="IP532" s="1">
        <v>89.5</v>
      </c>
      <c r="IQ532" s="1">
        <v>90</v>
      </c>
      <c r="LX532" s="1">
        <v>82</v>
      </c>
      <c r="LY532" s="1">
        <v>90</v>
      </c>
      <c r="PG532" s="1">
        <v>18</v>
      </c>
      <c r="PH532" s="1">
        <v>18</v>
      </c>
      <c r="SP532" s="1">
        <v>99.1</v>
      </c>
      <c r="SQ532" s="1">
        <v>98</v>
      </c>
      <c r="VX532" s="1">
        <v>1</v>
      </c>
      <c r="VY532" s="1">
        <v>1</v>
      </c>
      <c r="WQ532" s="1">
        <v>0</v>
      </c>
      <c r="WR532" s="1">
        <v>0</v>
      </c>
      <c r="AAY532" s="1">
        <v>26</v>
      </c>
      <c r="ABU532" s="1">
        <v>141</v>
      </c>
      <c r="ABX532" s="1">
        <v>4.5999999999999996</v>
      </c>
      <c r="ACA532" s="1">
        <v>99</v>
      </c>
      <c r="ACD532" s="1">
        <v>8.1999999999999993</v>
      </c>
      <c r="ACG532" s="1">
        <v>173</v>
      </c>
      <c r="ACQ532" s="1">
        <v>20</v>
      </c>
      <c r="ACT532" s="1">
        <v>0.83</v>
      </c>
      <c r="ACW532" s="1">
        <v>16</v>
      </c>
      <c r="AGS532" s="1">
        <v>0</v>
      </c>
      <c r="AGT532" s="1">
        <v>0</v>
      </c>
      <c r="AGU532" s="1">
        <v>0</v>
      </c>
      <c r="AGV532" s="1">
        <v>0</v>
      </c>
      <c r="AGW532" s="1">
        <v>1</v>
      </c>
      <c r="AGX532" s="1">
        <v>1</v>
      </c>
      <c r="AGY532" s="1">
        <v>0</v>
      </c>
      <c r="AGZ532" s="1">
        <v>1</v>
      </c>
      <c r="AHA532" s="1">
        <v>0</v>
      </c>
      <c r="AHB532" s="1">
        <v>0</v>
      </c>
      <c r="AHC532" s="1">
        <v>1</v>
      </c>
      <c r="AHD532" s="1">
        <v>0</v>
      </c>
      <c r="AHE532" s="1">
        <v>0</v>
      </c>
      <c r="AHF532" s="1">
        <v>0</v>
      </c>
      <c r="AHH532" s="1">
        <v>0</v>
      </c>
      <c r="AHI532" s="1">
        <v>0</v>
      </c>
      <c r="AHK532" s="1">
        <v>0</v>
      </c>
      <c r="AHL532" s="1">
        <v>0</v>
      </c>
      <c r="AHM532" s="1">
        <v>0</v>
      </c>
      <c r="AHN532" s="1">
        <v>0</v>
      </c>
      <c r="AHO532" s="1">
        <v>0</v>
      </c>
      <c r="AHP532" s="1">
        <v>0</v>
      </c>
      <c r="AHQ532" s="1">
        <v>0</v>
      </c>
      <c r="AHR532" s="1">
        <v>0</v>
      </c>
      <c r="AIM532" s="1">
        <v>0</v>
      </c>
      <c r="AIN532" s="1">
        <v>0</v>
      </c>
      <c r="AIO532" s="1">
        <v>0</v>
      </c>
      <c r="AIR532" s="1">
        <v>0</v>
      </c>
      <c r="AIT532" s="3">
        <v>1</v>
      </c>
      <c r="AIU532" s="1">
        <v>1</v>
      </c>
      <c r="AIV532" s="1">
        <v>0</v>
      </c>
      <c r="AIW532" s="1">
        <v>0</v>
      </c>
      <c r="AIX532" s="1">
        <v>33</v>
      </c>
      <c r="AJB532" s="1">
        <v>55</v>
      </c>
    </row>
    <row r="533" spans="1:939" s="80" customFormat="1">
      <c r="B533" s="80">
        <v>5</v>
      </c>
      <c r="C533" s="80">
        <v>0</v>
      </c>
      <c r="Z533" s="80">
        <v>0</v>
      </c>
      <c r="AA533" s="80">
        <v>2</v>
      </c>
      <c r="AB533" s="80" t="s">
        <v>8406</v>
      </c>
      <c r="AC533" s="80">
        <v>0</v>
      </c>
      <c r="AE533" s="80">
        <v>0</v>
      </c>
      <c r="AF533" s="80">
        <v>0</v>
      </c>
      <c r="AG533" s="80">
        <v>0</v>
      </c>
      <c r="AI533" s="80">
        <v>146</v>
      </c>
      <c r="DR533" s="80">
        <v>54</v>
      </c>
      <c r="HA533" s="80">
        <v>2</v>
      </c>
      <c r="HT533" s="80">
        <v>0</v>
      </c>
      <c r="IP533" s="80">
        <v>92</v>
      </c>
      <c r="LX533" s="80">
        <v>84</v>
      </c>
      <c r="PG533" s="80">
        <v>18</v>
      </c>
      <c r="SP533" s="80">
        <v>97.1</v>
      </c>
      <c r="VX533" s="80">
        <v>1</v>
      </c>
      <c r="WQ533" s="80">
        <v>0</v>
      </c>
      <c r="AGS533" s="80">
        <v>0</v>
      </c>
      <c r="AGT533" s="80">
        <v>0</v>
      </c>
      <c r="AGU533" s="80">
        <v>0</v>
      </c>
      <c r="AGV533" s="80">
        <v>0</v>
      </c>
      <c r="AGW533" s="80">
        <v>1</v>
      </c>
      <c r="AGX533" s="80">
        <v>1</v>
      </c>
      <c r="AGY533" s="80">
        <v>0</v>
      </c>
      <c r="AGZ533" s="80">
        <v>0</v>
      </c>
      <c r="AHA533" s="80">
        <v>0</v>
      </c>
      <c r="AHB533" s="80">
        <v>0</v>
      </c>
      <c r="AHC533" s="80">
        <v>1</v>
      </c>
      <c r="AHD533" s="80">
        <v>0</v>
      </c>
      <c r="AHE533" s="80">
        <v>0</v>
      </c>
      <c r="AHF533" s="80">
        <v>0</v>
      </c>
      <c r="AHH533" s="80">
        <v>0</v>
      </c>
      <c r="AHI533" s="80">
        <v>0</v>
      </c>
      <c r="AHK533" s="80">
        <v>0</v>
      </c>
      <c r="AHL533" s="80">
        <v>0</v>
      </c>
      <c r="AHM533" s="80">
        <v>0</v>
      </c>
      <c r="AHN533" s="80">
        <v>0</v>
      </c>
      <c r="AHO533" s="80">
        <v>0</v>
      </c>
      <c r="AHP533" s="80">
        <v>0</v>
      </c>
      <c r="AHQ533" s="80">
        <v>0</v>
      </c>
      <c r="AHR533" s="80">
        <v>0</v>
      </c>
      <c r="AIM533" s="80">
        <v>0</v>
      </c>
      <c r="AIN533" s="80">
        <v>0</v>
      </c>
      <c r="AIO533" s="80">
        <v>0</v>
      </c>
      <c r="AIR533" s="80">
        <v>0</v>
      </c>
      <c r="AIT533" s="86">
        <v>1</v>
      </c>
      <c r="AIU533" s="80">
        <v>0</v>
      </c>
      <c r="AIV533" s="80">
        <v>0</v>
      </c>
      <c r="AIW533" s="80">
        <v>0</v>
      </c>
      <c r="AIX533" s="80">
        <v>44</v>
      </c>
    </row>
    <row r="534" spans="1:939" s="1" customFormat="1">
      <c r="A534" s="1">
        <v>111</v>
      </c>
      <c r="B534" s="1" t="s">
        <v>7502</v>
      </c>
      <c r="C534" s="1">
        <v>0</v>
      </c>
      <c r="Z534" s="1">
        <v>0</v>
      </c>
      <c r="AA534" s="1">
        <v>2</v>
      </c>
      <c r="AB534" s="1" t="s">
        <v>8407</v>
      </c>
      <c r="AGS534" s="1">
        <v>0</v>
      </c>
      <c r="AGT534" s="1">
        <v>0</v>
      </c>
      <c r="AGU534" s="1">
        <v>0</v>
      </c>
      <c r="AGV534" s="1">
        <v>0</v>
      </c>
      <c r="AGW534" s="1">
        <v>0</v>
      </c>
      <c r="AGX534" s="1">
        <v>0</v>
      </c>
      <c r="AGY534" s="1">
        <v>0</v>
      </c>
      <c r="AGZ534" s="1">
        <v>3</v>
      </c>
      <c r="AHA534" s="1">
        <v>0</v>
      </c>
      <c r="AHB534" s="1">
        <v>0</v>
      </c>
      <c r="AHC534" s="1">
        <v>1</v>
      </c>
      <c r="AHD534" s="1">
        <v>0</v>
      </c>
      <c r="AHE534" s="1">
        <v>0</v>
      </c>
      <c r="AHF534" s="1">
        <v>0</v>
      </c>
      <c r="AHH534" s="1">
        <v>0</v>
      </c>
      <c r="AHI534" s="1">
        <v>0</v>
      </c>
      <c r="AHK534" s="1">
        <v>0</v>
      </c>
      <c r="AHL534" s="1">
        <v>0</v>
      </c>
      <c r="AHM534" s="1">
        <v>0</v>
      </c>
      <c r="AHN534" s="1">
        <v>0</v>
      </c>
      <c r="AHO534" s="1">
        <v>0</v>
      </c>
      <c r="AHP534" s="1">
        <v>0</v>
      </c>
      <c r="AHQ534" s="1">
        <v>0</v>
      </c>
      <c r="AHR534" s="1">
        <v>0</v>
      </c>
      <c r="AIM534" s="1">
        <v>2</v>
      </c>
      <c r="AIN534" s="1">
        <v>0</v>
      </c>
      <c r="AIO534" s="1">
        <v>0</v>
      </c>
      <c r="AIT534" s="3">
        <v>0</v>
      </c>
      <c r="AIU534" s="1">
        <v>0</v>
      </c>
      <c r="AIV534" s="1">
        <v>0</v>
      </c>
      <c r="AIW534" s="1">
        <v>0</v>
      </c>
    </row>
    <row r="535" spans="1:939" s="1" customFormat="1">
      <c r="B535" s="1">
        <v>2</v>
      </c>
      <c r="C535" s="1">
        <v>0</v>
      </c>
      <c r="Z535" s="1">
        <v>0</v>
      </c>
      <c r="AA535" s="1">
        <v>2</v>
      </c>
      <c r="AB535" s="1" t="s">
        <v>8408</v>
      </c>
      <c r="AC535" s="1">
        <v>0</v>
      </c>
      <c r="AE535" s="1">
        <v>0</v>
      </c>
      <c r="AG535" s="1">
        <v>0</v>
      </c>
      <c r="AI535" s="1">
        <v>152</v>
      </c>
      <c r="DR535" s="1">
        <v>100</v>
      </c>
      <c r="HA535" s="1">
        <v>0</v>
      </c>
      <c r="HT535" s="1">
        <v>0</v>
      </c>
      <c r="IP535" s="1">
        <v>99</v>
      </c>
      <c r="LX535" s="1">
        <v>78</v>
      </c>
      <c r="PG535" s="1">
        <v>16</v>
      </c>
      <c r="SP535" s="1">
        <v>98.2</v>
      </c>
      <c r="VX535" s="1">
        <v>1</v>
      </c>
      <c r="WQ535" s="1">
        <v>0</v>
      </c>
      <c r="ZY535" s="1">
        <v>222</v>
      </c>
      <c r="AGS535" s="1">
        <v>1</v>
      </c>
      <c r="AGT535" s="1">
        <v>0</v>
      </c>
      <c r="AGU535" s="1">
        <v>1</v>
      </c>
      <c r="AGV535" s="1">
        <v>0</v>
      </c>
      <c r="AGW535" s="1">
        <v>0</v>
      </c>
      <c r="AGX535" s="1">
        <v>0</v>
      </c>
      <c r="AGY535" s="1">
        <v>0</v>
      </c>
      <c r="AGZ535" s="1">
        <v>0</v>
      </c>
      <c r="AHA535" s="1">
        <v>0</v>
      </c>
      <c r="AHB535" s="1">
        <v>0</v>
      </c>
      <c r="AHC535" s="1">
        <v>1</v>
      </c>
      <c r="AHD535" s="1">
        <v>0</v>
      </c>
      <c r="AHE535" s="1">
        <v>0</v>
      </c>
      <c r="AHF535" s="1">
        <v>0</v>
      </c>
      <c r="AHH535" s="1">
        <v>0</v>
      </c>
      <c r="AHI535" s="1">
        <v>0</v>
      </c>
      <c r="AHK535" s="1">
        <v>0</v>
      </c>
      <c r="AHL535" s="1">
        <v>0</v>
      </c>
      <c r="AHM535" s="1">
        <v>0</v>
      </c>
      <c r="AHN535" s="1">
        <v>0</v>
      </c>
      <c r="AHO535" s="1">
        <v>0</v>
      </c>
      <c r="AHP535" s="1">
        <v>0</v>
      </c>
      <c r="AHQ535" s="1">
        <v>0</v>
      </c>
      <c r="AHR535" s="1">
        <v>0</v>
      </c>
      <c r="AIN535" s="1">
        <v>0</v>
      </c>
      <c r="AIO535" s="1">
        <v>0</v>
      </c>
      <c r="AIP535" s="1">
        <v>1</v>
      </c>
      <c r="AIQ535" s="1">
        <v>1</v>
      </c>
      <c r="AIR535" s="1">
        <v>1</v>
      </c>
      <c r="AIS535" s="1">
        <v>1</v>
      </c>
      <c r="AIT535" s="3">
        <v>0</v>
      </c>
      <c r="AIU535" s="1">
        <v>1</v>
      </c>
      <c r="AIV535" s="1">
        <v>0</v>
      </c>
      <c r="AIW535" s="1">
        <v>0</v>
      </c>
      <c r="AJB535" s="1">
        <v>43</v>
      </c>
    </row>
    <row r="536" spans="1:939" s="1" customFormat="1">
      <c r="B536" s="1">
        <v>3</v>
      </c>
      <c r="C536" s="1">
        <v>1</v>
      </c>
      <c r="D536" s="1" t="s">
        <v>8409</v>
      </c>
      <c r="O536" s="1">
        <v>1</v>
      </c>
      <c r="Z536" s="1">
        <v>0</v>
      </c>
      <c r="AA536" s="1">
        <v>2</v>
      </c>
      <c r="AB536" s="1" t="s">
        <v>8410</v>
      </c>
      <c r="AC536" s="1">
        <v>0</v>
      </c>
      <c r="AE536" s="1">
        <v>0</v>
      </c>
      <c r="AG536" s="1">
        <v>0</v>
      </c>
      <c r="AI536" s="1">
        <v>162</v>
      </c>
      <c r="AJ536" s="1">
        <v>134</v>
      </c>
      <c r="DR536" s="1">
        <v>100</v>
      </c>
      <c r="DS536" s="1">
        <v>96</v>
      </c>
      <c r="HA536" s="1">
        <v>0</v>
      </c>
      <c r="HB536" s="1">
        <v>0</v>
      </c>
      <c r="HT536" s="1">
        <v>0</v>
      </c>
      <c r="HU536" s="1">
        <v>0</v>
      </c>
      <c r="IP536" s="1">
        <v>100</v>
      </c>
      <c r="IQ536" s="1">
        <v>99</v>
      </c>
      <c r="LX536" s="1">
        <v>98</v>
      </c>
      <c r="LY536" s="1">
        <v>80</v>
      </c>
      <c r="PG536" s="1">
        <v>18</v>
      </c>
      <c r="PH536" s="1">
        <v>16</v>
      </c>
      <c r="SP536" s="1">
        <v>96.9</v>
      </c>
      <c r="SQ536" s="1">
        <v>97.7</v>
      </c>
      <c r="VX536" s="1">
        <v>0</v>
      </c>
      <c r="VY536" s="1">
        <v>1</v>
      </c>
      <c r="WQ536" s="1">
        <v>0</v>
      </c>
      <c r="WR536" s="1">
        <v>0</v>
      </c>
      <c r="ZY536" s="1">
        <v>226.2</v>
      </c>
      <c r="ZZ536" s="1">
        <v>223.8</v>
      </c>
      <c r="AAY536" s="1">
        <v>27</v>
      </c>
      <c r="ABU536" s="1">
        <v>140</v>
      </c>
      <c r="ABX536" s="1">
        <v>4.2</v>
      </c>
      <c r="ACA536" s="1">
        <v>98</v>
      </c>
      <c r="ACD536" s="1">
        <v>9.6999999999999993</v>
      </c>
      <c r="ACG536" s="1">
        <v>276</v>
      </c>
      <c r="ACQ536" s="1">
        <v>16</v>
      </c>
      <c r="ACT536" s="1">
        <v>0.64</v>
      </c>
      <c r="ACW536" s="1">
        <v>15</v>
      </c>
      <c r="AGS536" s="1">
        <v>1</v>
      </c>
      <c r="AGT536" s="1">
        <v>0</v>
      </c>
      <c r="AGU536" s="1">
        <v>1</v>
      </c>
      <c r="AGV536" s="1">
        <v>0</v>
      </c>
      <c r="AGW536" s="1">
        <v>0</v>
      </c>
      <c r="AGX536" s="1">
        <v>0</v>
      </c>
      <c r="AGY536" s="1">
        <v>0</v>
      </c>
      <c r="AGZ536" s="1">
        <v>1</v>
      </c>
      <c r="AHA536" s="1">
        <v>0</v>
      </c>
      <c r="AHB536" s="1">
        <v>0</v>
      </c>
      <c r="AHC536" s="1">
        <v>1</v>
      </c>
      <c r="AHD536" s="1">
        <v>0</v>
      </c>
      <c r="AHE536" s="1">
        <v>0</v>
      </c>
      <c r="AHF536" s="1">
        <v>0</v>
      </c>
      <c r="AHH536" s="1">
        <v>0</v>
      </c>
      <c r="AHI536" s="1">
        <v>0</v>
      </c>
      <c r="AHK536" s="1">
        <v>0</v>
      </c>
      <c r="AHL536" s="1">
        <v>0</v>
      </c>
      <c r="AHM536" s="1">
        <v>0</v>
      </c>
      <c r="AHN536" s="1">
        <v>0</v>
      </c>
      <c r="AHO536" s="1">
        <v>0</v>
      </c>
      <c r="AHP536" s="1">
        <v>0</v>
      </c>
      <c r="AHQ536" s="1">
        <v>0</v>
      </c>
      <c r="AHR536" s="1">
        <v>0</v>
      </c>
      <c r="AIN536" s="1">
        <v>0</v>
      </c>
      <c r="AIO536" s="1">
        <v>0</v>
      </c>
      <c r="AIT536" s="3">
        <v>2</v>
      </c>
      <c r="AIU536" s="1">
        <v>0</v>
      </c>
      <c r="AIV536" s="1">
        <v>0</v>
      </c>
      <c r="AIW536" s="1">
        <v>0</v>
      </c>
      <c r="AIX536" s="1">
        <v>31</v>
      </c>
      <c r="AIY536" s="1">
        <v>32</v>
      </c>
    </row>
    <row r="537" spans="1:939" s="1" customFormat="1">
      <c r="B537" s="1">
        <v>4</v>
      </c>
      <c r="C537" s="1">
        <v>0</v>
      </c>
      <c r="Z537" s="1">
        <v>0</v>
      </c>
      <c r="AA537" s="1">
        <v>2</v>
      </c>
      <c r="AB537" s="1" t="s">
        <v>8411</v>
      </c>
      <c r="AC537" s="1">
        <v>0</v>
      </c>
      <c r="AE537" s="1">
        <v>0</v>
      </c>
      <c r="AG537" s="1">
        <v>0</v>
      </c>
      <c r="AI537" s="1">
        <v>128</v>
      </c>
      <c r="AJ537" s="1">
        <v>138</v>
      </c>
      <c r="DR537" s="1">
        <v>80</v>
      </c>
      <c r="DS537" s="1">
        <v>96</v>
      </c>
      <c r="HA537" s="1">
        <v>0</v>
      </c>
      <c r="HB537" s="1">
        <v>0</v>
      </c>
      <c r="HT537" s="1">
        <v>0</v>
      </c>
      <c r="HU537" s="1">
        <v>0</v>
      </c>
      <c r="IP537" s="1">
        <v>97</v>
      </c>
      <c r="IQ537" s="1">
        <v>99</v>
      </c>
      <c r="LX537" s="1">
        <v>66</v>
      </c>
      <c r="LY537" s="1">
        <v>66</v>
      </c>
      <c r="PG537" s="1">
        <v>18</v>
      </c>
      <c r="PH537" s="1">
        <v>16</v>
      </c>
      <c r="SP537" s="1">
        <v>99.6</v>
      </c>
      <c r="SQ537" s="1">
        <v>99.1</v>
      </c>
      <c r="VX537" s="1">
        <v>1</v>
      </c>
      <c r="VY537" s="1">
        <v>1</v>
      </c>
      <c r="WQ537" s="1">
        <v>0</v>
      </c>
      <c r="WR537" s="1">
        <v>0</v>
      </c>
      <c r="ZY537" s="1">
        <v>224.6</v>
      </c>
      <c r="ZZ537" s="1">
        <v>223.4</v>
      </c>
      <c r="AAY537" s="1">
        <v>29</v>
      </c>
      <c r="ABU537" s="1">
        <v>139</v>
      </c>
      <c r="ABX537" s="1">
        <v>4.0999999999999996</v>
      </c>
      <c r="ACA537" s="1">
        <v>98</v>
      </c>
      <c r="ACD537" s="1">
        <v>9.4</v>
      </c>
      <c r="ACG537" s="1">
        <v>278</v>
      </c>
      <c r="ACQ537" s="1">
        <v>21</v>
      </c>
      <c r="ACT537" s="1">
        <v>0.82</v>
      </c>
      <c r="ACW537" s="1">
        <v>12</v>
      </c>
      <c r="AGS537" s="1">
        <v>1</v>
      </c>
      <c r="AGT537" s="1">
        <v>0</v>
      </c>
      <c r="AGU537" s="1">
        <v>1</v>
      </c>
      <c r="AGV537" s="1">
        <v>0</v>
      </c>
      <c r="AGW537" s="1">
        <v>0</v>
      </c>
      <c r="AGX537" s="1">
        <v>0</v>
      </c>
      <c r="AGY537" s="1">
        <v>0</v>
      </c>
      <c r="AGZ537" s="1">
        <v>1</v>
      </c>
      <c r="AHA537" s="1">
        <v>0</v>
      </c>
      <c r="AHB537" s="1">
        <v>0</v>
      </c>
      <c r="AHC537" s="1">
        <v>1</v>
      </c>
      <c r="AHD537" s="1">
        <v>0</v>
      </c>
      <c r="AHE537" s="1">
        <v>0</v>
      </c>
      <c r="AHF537" s="1">
        <v>0</v>
      </c>
      <c r="AHH537" s="1">
        <v>0</v>
      </c>
      <c r="AHI537" s="1">
        <v>0</v>
      </c>
      <c r="AHK537" s="1">
        <v>0</v>
      </c>
      <c r="AHL537" s="1">
        <v>0</v>
      </c>
      <c r="AHM537" s="1">
        <v>0</v>
      </c>
      <c r="AHN537" s="1">
        <v>0</v>
      </c>
      <c r="AHO537" s="1">
        <v>0</v>
      </c>
      <c r="AHP537" s="1">
        <v>0</v>
      </c>
      <c r="AHQ537" s="1">
        <v>0</v>
      </c>
      <c r="AHR537" s="1">
        <v>0</v>
      </c>
      <c r="AIN537" s="1">
        <v>0</v>
      </c>
      <c r="AIO537" s="1">
        <v>0</v>
      </c>
      <c r="AIT537" s="3">
        <v>2</v>
      </c>
      <c r="AIU537" s="1">
        <v>0</v>
      </c>
      <c r="AIV537" s="1">
        <v>0</v>
      </c>
      <c r="AIW537" s="1">
        <v>0</v>
      </c>
      <c r="AIX537" s="1">
        <v>41</v>
      </c>
      <c r="AIY537" s="1">
        <v>32</v>
      </c>
    </row>
    <row r="538" spans="1:939" s="1" customFormat="1">
      <c r="B538" s="1">
        <v>5</v>
      </c>
      <c r="C538" s="1">
        <v>0</v>
      </c>
      <c r="Z538" s="1">
        <v>0</v>
      </c>
      <c r="AA538" s="1">
        <v>0</v>
      </c>
      <c r="AB538" s="1" t="s">
        <v>8412</v>
      </c>
      <c r="AC538" s="1">
        <v>0</v>
      </c>
      <c r="AE538" s="1">
        <v>0</v>
      </c>
      <c r="AG538" s="1">
        <v>0</v>
      </c>
      <c r="AI538" s="1">
        <v>138</v>
      </c>
      <c r="AJ538" s="1">
        <v>138</v>
      </c>
      <c r="DR538" s="1">
        <v>80</v>
      </c>
      <c r="DS538" s="1">
        <v>90</v>
      </c>
      <c r="HA538" s="1">
        <v>0</v>
      </c>
      <c r="HB538" s="1">
        <v>2</v>
      </c>
      <c r="HT538" s="1">
        <v>0</v>
      </c>
      <c r="HU538" s="1">
        <v>0</v>
      </c>
      <c r="IP538" s="1">
        <v>99</v>
      </c>
      <c r="IQ538" s="1">
        <v>98</v>
      </c>
      <c r="LX538" s="1">
        <v>64</v>
      </c>
      <c r="LY538" s="1">
        <v>74</v>
      </c>
      <c r="PG538" s="1">
        <v>16</v>
      </c>
      <c r="PH538" s="1">
        <v>16</v>
      </c>
      <c r="SP538" s="1">
        <v>98.4</v>
      </c>
      <c r="SQ538" s="1">
        <v>98</v>
      </c>
      <c r="VX538" s="1">
        <v>1</v>
      </c>
      <c r="VY538" s="1">
        <v>1</v>
      </c>
      <c r="WQ538" s="1">
        <v>0</v>
      </c>
      <c r="WR538" s="1">
        <v>0</v>
      </c>
      <c r="ZY538" s="1">
        <v>223.8</v>
      </c>
      <c r="ZZ538" s="1">
        <v>225</v>
      </c>
      <c r="AAY538" s="1">
        <v>28</v>
      </c>
      <c r="ABU538" s="1">
        <v>138</v>
      </c>
      <c r="ABX538" s="1">
        <v>4</v>
      </c>
      <c r="ACA538" s="1">
        <v>97</v>
      </c>
      <c r="ACD538" s="1">
        <v>9.4</v>
      </c>
      <c r="ACG538" s="1">
        <v>171</v>
      </c>
      <c r="ACQ538" s="1">
        <v>30</v>
      </c>
      <c r="ACT538" s="1">
        <v>0.93</v>
      </c>
      <c r="ACW538" s="1">
        <v>13</v>
      </c>
      <c r="AGS538" s="1">
        <v>1</v>
      </c>
      <c r="AGT538" s="1">
        <v>0</v>
      </c>
      <c r="AGU538" s="1">
        <v>1</v>
      </c>
      <c r="AGV538" s="1">
        <v>0</v>
      </c>
      <c r="AGW538" s="1">
        <v>0</v>
      </c>
      <c r="AGX538" s="1">
        <v>0</v>
      </c>
      <c r="AGY538" s="1">
        <v>0</v>
      </c>
      <c r="AGZ538" s="1">
        <v>1</v>
      </c>
      <c r="AHA538" s="1">
        <v>0</v>
      </c>
      <c r="AHB538" s="1">
        <v>0</v>
      </c>
      <c r="AHC538" s="1">
        <v>1</v>
      </c>
      <c r="AHD538" s="1">
        <v>0</v>
      </c>
      <c r="AHE538" s="1">
        <v>0</v>
      </c>
      <c r="AHF538" s="1">
        <v>0</v>
      </c>
      <c r="AHH538" s="1">
        <v>0</v>
      </c>
      <c r="AHI538" s="1">
        <v>0</v>
      </c>
      <c r="AHK538" s="1">
        <v>0</v>
      </c>
      <c r="AHL538" s="1">
        <v>0</v>
      </c>
      <c r="AHM538" s="1">
        <v>0</v>
      </c>
      <c r="AHN538" s="1">
        <v>0</v>
      </c>
      <c r="AHO538" s="1">
        <v>0</v>
      </c>
      <c r="AHP538" s="1">
        <v>0</v>
      </c>
      <c r="AHQ538" s="1">
        <v>0</v>
      </c>
      <c r="AHR538" s="1">
        <v>0</v>
      </c>
      <c r="AIN538" s="1">
        <v>0</v>
      </c>
      <c r="AIO538" s="1">
        <v>0</v>
      </c>
      <c r="AIT538" s="3">
        <v>2</v>
      </c>
      <c r="AIU538" s="1">
        <v>0</v>
      </c>
      <c r="AIV538" s="1">
        <v>0</v>
      </c>
      <c r="AIW538" s="1">
        <v>0</v>
      </c>
      <c r="AIX538" s="1">
        <v>37</v>
      </c>
      <c r="AIY538" s="1">
        <v>19</v>
      </c>
    </row>
    <row r="539" spans="1:939" s="1" customFormat="1">
      <c r="B539" s="1">
        <v>6</v>
      </c>
      <c r="C539" s="1">
        <v>1</v>
      </c>
      <c r="D539" s="1" t="s">
        <v>8413</v>
      </c>
      <c r="O539" s="1">
        <v>0</v>
      </c>
      <c r="Z539" s="1">
        <v>0</v>
      </c>
      <c r="AA539" s="1">
        <v>1</v>
      </c>
      <c r="AB539" s="1" t="s">
        <v>8414</v>
      </c>
      <c r="AC539" s="1">
        <v>0</v>
      </c>
      <c r="AE539" s="1">
        <v>0</v>
      </c>
      <c r="AG539" s="1">
        <v>0</v>
      </c>
      <c r="AI539" s="1">
        <v>130</v>
      </c>
      <c r="AJ539" s="1">
        <v>126</v>
      </c>
      <c r="DR539" s="1">
        <v>86</v>
      </c>
      <c r="DS539" s="1">
        <v>84</v>
      </c>
      <c r="HA539" s="1">
        <v>2</v>
      </c>
      <c r="HB539" s="1">
        <v>2</v>
      </c>
      <c r="HT539" s="1">
        <v>0</v>
      </c>
      <c r="HU539" s="1">
        <v>0</v>
      </c>
      <c r="IP539" s="1">
        <v>99</v>
      </c>
      <c r="IQ539" s="1">
        <v>98</v>
      </c>
      <c r="LX539" s="1">
        <v>88</v>
      </c>
      <c r="LY539" s="1">
        <v>70</v>
      </c>
      <c r="PG539" s="1">
        <v>16</v>
      </c>
      <c r="PH539" s="1">
        <v>16</v>
      </c>
      <c r="SP539" s="1">
        <v>96.2</v>
      </c>
      <c r="SQ539" s="1">
        <v>97.8</v>
      </c>
      <c r="VX539" s="1">
        <v>1</v>
      </c>
      <c r="VY539" s="1">
        <v>1</v>
      </c>
      <c r="WQ539" s="1">
        <v>0</v>
      </c>
      <c r="WR539" s="1">
        <v>0</v>
      </c>
      <c r="ZY539" s="1">
        <v>222.2</v>
      </c>
      <c r="ZZ539" s="1">
        <v>221.8</v>
      </c>
      <c r="AAY539" s="1">
        <v>28</v>
      </c>
      <c r="ABU539" s="1">
        <v>136</v>
      </c>
      <c r="ABX539" s="1">
        <v>4.9000000000000004</v>
      </c>
      <c r="ACA539" s="1">
        <v>94</v>
      </c>
      <c r="ACD539" s="1">
        <v>10</v>
      </c>
      <c r="ACG539" s="1">
        <v>184</v>
      </c>
      <c r="ACQ539" s="1">
        <v>20</v>
      </c>
      <c r="ACT539" s="1">
        <v>0.74</v>
      </c>
      <c r="ACW539" s="1">
        <v>14</v>
      </c>
      <c r="AGS539" s="1">
        <v>0</v>
      </c>
      <c r="AGT539" s="1">
        <v>0</v>
      </c>
      <c r="AGU539" s="1">
        <v>0</v>
      </c>
      <c r="AGV539" s="1">
        <v>0</v>
      </c>
      <c r="AGW539" s="1">
        <v>0</v>
      </c>
      <c r="AGX539" s="1">
        <v>0</v>
      </c>
      <c r="AGY539" s="1">
        <v>0</v>
      </c>
      <c r="AGZ539" s="1">
        <v>1</v>
      </c>
      <c r="AHA539" s="1">
        <v>0</v>
      </c>
      <c r="AHB539" s="1">
        <v>0</v>
      </c>
      <c r="AHC539" s="1">
        <v>1</v>
      </c>
      <c r="AHD539" s="1">
        <v>0</v>
      </c>
      <c r="AHE539" s="1">
        <v>0</v>
      </c>
      <c r="AHF539" s="1">
        <v>0</v>
      </c>
      <c r="AHH539" s="1">
        <v>0</v>
      </c>
      <c r="AHI539" s="1">
        <v>0</v>
      </c>
      <c r="AHK539" s="1">
        <v>0</v>
      </c>
      <c r="AHL539" s="1">
        <v>0</v>
      </c>
      <c r="AHM539" s="1">
        <v>0</v>
      </c>
      <c r="AHN539" s="1">
        <v>0</v>
      </c>
      <c r="AHO539" s="1">
        <v>0</v>
      </c>
      <c r="AHP539" s="1">
        <v>0</v>
      </c>
      <c r="AHQ539" s="1">
        <v>0</v>
      </c>
      <c r="AHR539" s="1">
        <v>0</v>
      </c>
      <c r="AIN539" s="1">
        <v>0</v>
      </c>
      <c r="AIO539" s="1">
        <v>0</v>
      </c>
      <c r="AIT539" s="3">
        <v>0</v>
      </c>
      <c r="AIU539" s="1">
        <v>2</v>
      </c>
      <c r="AIV539" s="1">
        <v>0</v>
      </c>
      <c r="AIW539" s="1">
        <v>0</v>
      </c>
      <c r="AJB539" s="1">
        <v>26</v>
      </c>
      <c r="AJC539" s="1">
        <v>57</v>
      </c>
    </row>
    <row r="540" spans="1:939" s="80" customFormat="1">
      <c r="B540" s="80">
        <v>7</v>
      </c>
      <c r="C540" s="80">
        <v>0</v>
      </c>
      <c r="Z540" s="80">
        <v>0</v>
      </c>
      <c r="AA540" s="80">
        <v>2</v>
      </c>
      <c r="AB540" s="80" t="s">
        <v>8415</v>
      </c>
      <c r="AC540" s="80">
        <v>0</v>
      </c>
      <c r="AE540" s="80">
        <v>0</v>
      </c>
      <c r="AG540" s="80">
        <v>0</v>
      </c>
      <c r="AI540" s="80">
        <v>136</v>
      </c>
      <c r="DR540" s="80">
        <v>92</v>
      </c>
      <c r="HA540" s="80">
        <v>0</v>
      </c>
      <c r="HT540" s="80">
        <v>0</v>
      </c>
      <c r="IP540" s="80">
        <v>98</v>
      </c>
      <c r="LX540" s="80">
        <v>86</v>
      </c>
      <c r="PG540" s="80">
        <v>16</v>
      </c>
      <c r="SP540" s="80">
        <v>98</v>
      </c>
      <c r="VX540" s="80">
        <v>1</v>
      </c>
      <c r="WQ540" s="80">
        <v>0</v>
      </c>
      <c r="ZY540" s="80">
        <v>224.2</v>
      </c>
      <c r="AGS540" s="80">
        <v>0</v>
      </c>
      <c r="AGT540" s="80">
        <v>0</v>
      </c>
      <c r="AGU540" s="80">
        <v>0</v>
      </c>
      <c r="AGV540" s="80">
        <v>0</v>
      </c>
      <c r="AGW540" s="80">
        <v>0</v>
      </c>
      <c r="AGX540" s="80">
        <v>0</v>
      </c>
      <c r="AGY540" s="80">
        <v>0</v>
      </c>
      <c r="AGZ540" s="80">
        <v>0</v>
      </c>
      <c r="AHA540" s="80">
        <v>0</v>
      </c>
      <c r="AHB540" s="80">
        <v>0</v>
      </c>
      <c r="AHC540" s="80">
        <v>1</v>
      </c>
      <c r="AHD540" s="80">
        <v>0</v>
      </c>
      <c r="AHE540" s="80">
        <v>0</v>
      </c>
      <c r="AHF540" s="80">
        <v>0</v>
      </c>
      <c r="AHH540" s="80">
        <v>0</v>
      </c>
      <c r="AHI540" s="80">
        <v>0</v>
      </c>
      <c r="AHK540" s="80">
        <v>0</v>
      </c>
      <c r="AHL540" s="80">
        <v>0</v>
      </c>
      <c r="AHM540" s="80">
        <v>0</v>
      </c>
      <c r="AHN540" s="80">
        <v>0</v>
      </c>
      <c r="AHO540" s="80">
        <v>0</v>
      </c>
      <c r="AHP540" s="80">
        <v>0</v>
      </c>
      <c r="AHQ540" s="80">
        <v>0</v>
      </c>
      <c r="AHR540" s="80">
        <v>7</v>
      </c>
      <c r="AIN540" s="80">
        <v>0</v>
      </c>
      <c r="AIO540" s="80">
        <v>0</v>
      </c>
      <c r="AIT540" s="86">
        <v>1</v>
      </c>
      <c r="AIU540" s="80">
        <v>0</v>
      </c>
      <c r="AIV540" s="80">
        <v>0</v>
      </c>
      <c r="AIW540" s="80">
        <v>0</v>
      </c>
      <c r="AIX540" s="80">
        <v>23</v>
      </c>
    </row>
    <row r="541" spans="1:939" s="1" customFormat="1">
      <c r="A541" s="1">
        <v>112</v>
      </c>
      <c r="B541" s="1">
        <v>1</v>
      </c>
      <c r="C541" s="1">
        <v>0</v>
      </c>
      <c r="Z541" s="1">
        <v>0</v>
      </c>
      <c r="AA541" s="1">
        <v>0</v>
      </c>
      <c r="AB541" s="1" t="s">
        <v>8416</v>
      </c>
      <c r="AC541" s="1">
        <v>0</v>
      </c>
      <c r="AE541" s="1">
        <v>1</v>
      </c>
      <c r="AF541" s="1">
        <v>0</v>
      </c>
      <c r="AG541" s="1">
        <v>0</v>
      </c>
      <c r="AGS541" s="1">
        <v>0</v>
      </c>
      <c r="AGT541" s="1">
        <v>0</v>
      </c>
      <c r="AGU541" s="1">
        <v>0</v>
      </c>
      <c r="AGV541" s="1">
        <v>0</v>
      </c>
      <c r="AGW541" s="1">
        <v>0</v>
      </c>
      <c r="AGX541" s="1">
        <v>0</v>
      </c>
      <c r="AGY541" s="1">
        <v>0</v>
      </c>
      <c r="AGZ541" s="1">
        <v>0</v>
      </c>
      <c r="AHA541" s="1">
        <v>0</v>
      </c>
      <c r="AHB541" s="1">
        <v>0</v>
      </c>
      <c r="AHC541" s="1">
        <v>1</v>
      </c>
      <c r="AHD541" s="1">
        <v>0</v>
      </c>
      <c r="AHE541" s="1">
        <v>0</v>
      </c>
      <c r="AHF541" s="1">
        <v>0</v>
      </c>
      <c r="AHH541" s="1">
        <v>0</v>
      </c>
      <c r="AHI541" s="1">
        <v>0</v>
      </c>
      <c r="AHK541" s="1">
        <v>0</v>
      </c>
      <c r="AHL541" s="1">
        <v>0</v>
      </c>
      <c r="AHM541" s="1">
        <v>0</v>
      </c>
      <c r="AHN541" s="1">
        <v>0</v>
      </c>
      <c r="AHO541" s="1">
        <v>0</v>
      </c>
      <c r="AHP541" s="1">
        <v>0</v>
      </c>
      <c r="AHQ541" s="1">
        <v>0</v>
      </c>
      <c r="AHR541" s="1">
        <v>1</v>
      </c>
      <c r="AIM541" s="1">
        <v>0</v>
      </c>
      <c r="AIN541" s="1">
        <v>0</v>
      </c>
      <c r="AIO541" s="1">
        <v>0</v>
      </c>
      <c r="AIP541" s="1">
        <v>0</v>
      </c>
      <c r="AIQ541" s="1">
        <v>0</v>
      </c>
      <c r="AIR541" s="1">
        <v>0</v>
      </c>
      <c r="AIS541" s="1">
        <v>1</v>
      </c>
      <c r="AIT541" s="3">
        <v>0</v>
      </c>
      <c r="AIU541" s="1">
        <v>0</v>
      </c>
      <c r="AIV541" s="1">
        <v>0</v>
      </c>
      <c r="AIW541" s="1">
        <v>0</v>
      </c>
    </row>
    <row r="542" spans="1:939" s="1" customFormat="1">
      <c r="B542" s="1">
        <v>2</v>
      </c>
      <c r="C542" s="1">
        <v>0</v>
      </c>
      <c r="Z542" s="1">
        <v>0</v>
      </c>
      <c r="AA542" s="1">
        <v>2</v>
      </c>
      <c r="AB542" s="1" t="s">
        <v>8417</v>
      </c>
      <c r="AC542" s="1">
        <v>0</v>
      </c>
      <c r="AE542" s="1">
        <v>0</v>
      </c>
      <c r="AG542" s="1">
        <v>0</v>
      </c>
      <c r="AI542" s="1">
        <v>112</v>
      </c>
      <c r="AJ542" s="1">
        <v>122</v>
      </c>
      <c r="DR542" s="1">
        <v>64</v>
      </c>
      <c r="DS542" s="1">
        <v>60</v>
      </c>
      <c r="HA542" s="1">
        <v>0</v>
      </c>
      <c r="HB542" s="1">
        <v>0</v>
      </c>
      <c r="HT542" s="1">
        <v>0</v>
      </c>
      <c r="HU542" s="1">
        <v>0</v>
      </c>
      <c r="IP542" s="1">
        <v>95</v>
      </c>
      <c r="IQ542" s="1">
        <v>95</v>
      </c>
      <c r="LX542" s="1">
        <v>70</v>
      </c>
      <c r="LY542" s="1">
        <v>70</v>
      </c>
      <c r="PG542" s="1">
        <v>18</v>
      </c>
      <c r="PH542" s="1">
        <v>18</v>
      </c>
      <c r="SP542" s="1">
        <v>98.8</v>
      </c>
      <c r="SQ542" s="1">
        <v>97.9</v>
      </c>
      <c r="VX542" s="1">
        <v>1</v>
      </c>
      <c r="VY542" s="1">
        <v>1</v>
      </c>
      <c r="WQ542" s="1">
        <v>0</v>
      </c>
      <c r="WR542" s="1">
        <v>0</v>
      </c>
      <c r="AGS542" s="1">
        <v>1</v>
      </c>
      <c r="AGT542" s="1">
        <v>0</v>
      </c>
      <c r="AGU542" s="1">
        <v>0</v>
      </c>
      <c r="AGV542" s="1">
        <v>1</v>
      </c>
      <c r="AGW542" s="1">
        <v>0</v>
      </c>
      <c r="AGX542" s="1">
        <v>0</v>
      </c>
      <c r="AGY542" s="1">
        <v>0</v>
      </c>
      <c r="AGZ542" s="1">
        <v>0</v>
      </c>
      <c r="AHA542" s="1">
        <v>0</v>
      </c>
      <c r="AHB542" s="1">
        <v>0</v>
      </c>
      <c r="AHC542" s="1">
        <v>1</v>
      </c>
      <c r="AHD542" s="1">
        <v>0</v>
      </c>
      <c r="AHE542" s="1">
        <v>0</v>
      </c>
      <c r="AHF542" s="1">
        <v>0</v>
      </c>
      <c r="AHH542" s="1">
        <v>0</v>
      </c>
      <c r="AHI542" s="1">
        <v>0</v>
      </c>
      <c r="AHK542" s="1">
        <v>0</v>
      </c>
      <c r="AHL542" s="1">
        <v>0</v>
      </c>
      <c r="AHM542" s="1">
        <v>0</v>
      </c>
      <c r="AHN542" s="1">
        <v>0</v>
      </c>
      <c r="AHO542" s="1">
        <v>0</v>
      </c>
      <c r="AHP542" s="1">
        <v>0</v>
      </c>
      <c r="AHQ542" s="1">
        <v>0</v>
      </c>
      <c r="AHR542" s="1">
        <v>0</v>
      </c>
      <c r="AIM542" s="1">
        <v>0</v>
      </c>
      <c r="AIN542" s="1">
        <v>0</v>
      </c>
      <c r="AIO542" s="1">
        <v>0</v>
      </c>
      <c r="AIP542" s="1">
        <v>0</v>
      </c>
      <c r="AIQ542" s="1">
        <v>0</v>
      </c>
      <c r="AIR542" s="1">
        <v>0</v>
      </c>
      <c r="AIT542" s="3">
        <v>0</v>
      </c>
      <c r="AIU542" s="1">
        <v>2</v>
      </c>
      <c r="AIV542" s="1">
        <v>0</v>
      </c>
      <c r="AIW542" s="1">
        <v>0</v>
      </c>
      <c r="AJB542" s="1">
        <v>134</v>
      </c>
      <c r="AJC542" s="1">
        <v>38</v>
      </c>
    </row>
    <row r="543" spans="1:939" s="1" customFormat="1">
      <c r="B543" s="1">
        <v>3</v>
      </c>
      <c r="C543" s="1">
        <v>0</v>
      </c>
      <c r="Z543" s="1">
        <v>0</v>
      </c>
      <c r="AA543" s="1">
        <v>1</v>
      </c>
      <c r="AB543" s="1" t="s">
        <v>8418</v>
      </c>
      <c r="AC543" s="1">
        <v>0</v>
      </c>
      <c r="AE543" s="1">
        <v>2</v>
      </c>
      <c r="AF543" s="1">
        <v>0</v>
      </c>
      <c r="AG543" s="1">
        <v>0</v>
      </c>
      <c r="AI543" s="1">
        <v>118</v>
      </c>
      <c r="AJ543" s="1">
        <v>116</v>
      </c>
      <c r="DR543" s="1">
        <v>60</v>
      </c>
      <c r="DS543" s="1">
        <v>64</v>
      </c>
      <c r="HA543" s="1">
        <v>0</v>
      </c>
      <c r="HB543" s="1">
        <v>0</v>
      </c>
      <c r="HT543" s="1">
        <v>0</v>
      </c>
      <c r="HU543" s="1">
        <v>0</v>
      </c>
      <c r="IP543" s="1">
        <v>94</v>
      </c>
      <c r="IQ543" s="1">
        <v>95</v>
      </c>
      <c r="LX543" s="1">
        <v>70</v>
      </c>
      <c r="LY543" s="1">
        <v>70</v>
      </c>
      <c r="PG543" s="1">
        <v>20</v>
      </c>
      <c r="PH543" s="1">
        <v>18</v>
      </c>
      <c r="SP543" s="1">
        <v>97.8</v>
      </c>
      <c r="SQ543" s="1">
        <v>97.7</v>
      </c>
      <c r="VX543" s="1">
        <v>1</v>
      </c>
      <c r="VY543" s="1">
        <v>1</v>
      </c>
      <c r="WQ543" s="1">
        <v>0</v>
      </c>
      <c r="WR543" s="1">
        <v>0</v>
      </c>
      <c r="AGS543" s="1">
        <v>0</v>
      </c>
      <c r="AGT543" s="1">
        <v>0</v>
      </c>
      <c r="AGU543" s="1">
        <v>0</v>
      </c>
      <c r="AGV543" s="1">
        <v>0</v>
      </c>
      <c r="AGW543" s="1">
        <v>0</v>
      </c>
      <c r="AGX543" s="1">
        <v>0</v>
      </c>
      <c r="AGY543" s="1">
        <v>0</v>
      </c>
      <c r="AGZ543" s="1">
        <v>0</v>
      </c>
      <c r="AHA543" s="1">
        <v>0</v>
      </c>
      <c r="AHB543" s="1">
        <v>0</v>
      </c>
      <c r="AHC543" s="1">
        <v>1</v>
      </c>
      <c r="AHD543" s="1">
        <v>0</v>
      </c>
      <c r="AHE543" s="1">
        <v>0</v>
      </c>
      <c r="AHF543" s="1">
        <v>0</v>
      </c>
      <c r="AHH543" s="1">
        <v>0</v>
      </c>
      <c r="AHI543" s="1">
        <v>0</v>
      </c>
      <c r="AHK543" s="1">
        <v>0</v>
      </c>
      <c r="AHL543" s="1">
        <v>0</v>
      </c>
      <c r="AHM543" s="1">
        <v>0</v>
      </c>
      <c r="AHN543" s="1">
        <v>0</v>
      </c>
      <c r="AHO543" s="1">
        <v>0</v>
      </c>
      <c r="AHP543" s="1">
        <v>0</v>
      </c>
      <c r="AHQ543" s="1">
        <v>0</v>
      </c>
      <c r="AHR543" s="1">
        <v>0</v>
      </c>
      <c r="AIM543" s="1">
        <v>0</v>
      </c>
      <c r="AIN543" s="1">
        <v>0</v>
      </c>
      <c r="AIO543" s="1">
        <v>0</v>
      </c>
      <c r="AIP543" s="1">
        <v>0</v>
      </c>
      <c r="AIQ543" s="1">
        <v>0</v>
      </c>
      <c r="AIR543" s="1">
        <v>0</v>
      </c>
      <c r="AIT543" s="3">
        <v>0</v>
      </c>
      <c r="AIU543" s="1">
        <v>2</v>
      </c>
      <c r="AIV543" s="1">
        <v>0</v>
      </c>
      <c r="AIW543" s="1">
        <v>0</v>
      </c>
      <c r="AJB543" s="1">
        <v>71</v>
      </c>
      <c r="AJC543" s="1">
        <v>30</v>
      </c>
    </row>
    <row r="544" spans="1:939" s="80" customFormat="1">
      <c r="B544" s="80">
        <v>4</v>
      </c>
      <c r="C544" s="80">
        <v>0</v>
      </c>
      <c r="Z544" s="80">
        <v>0</v>
      </c>
      <c r="AA544" s="80">
        <v>1</v>
      </c>
      <c r="AB544" s="80" t="s">
        <v>8419</v>
      </c>
      <c r="AC544" s="80">
        <v>0</v>
      </c>
      <c r="AE544" s="80">
        <v>0</v>
      </c>
      <c r="AG544" s="80">
        <v>0</v>
      </c>
      <c r="AI544" s="80">
        <v>116</v>
      </c>
      <c r="DR544" s="80">
        <v>76</v>
      </c>
      <c r="HA544" s="80">
        <v>2</v>
      </c>
      <c r="HT544" s="80">
        <v>0</v>
      </c>
      <c r="IP544" s="80">
        <v>98</v>
      </c>
      <c r="LX544" s="80">
        <v>82</v>
      </c>
      <c r="PG544" s="80">
        <v>24</v>
      </c>
      <c r="SP544" s="80">
        <v>98.7</v>
      </c>
      <c r="VX544" s="80">
        <v>1</v>
      </c>
      <c r="WQ544" s="80">
        <v>0</v>
      </c>
      <c r="AGG544" s="80">
        <v>2</v>
      </c>
      <c r="AGH544" s="80" t="s">
        <v>6303</v>
      </c>
      <c r="AGS544" s="80">
        <v>0</v>
      </c>
      <c r="AGT544" s="80">
        <v>0</v>
      </c>
      <c r="AGU544" s="80">
        <v>0</v>
      </c>
      <c r="AGV544" s="80">
        <v>0</v>
      </c>
      <c r="AGW544" s="80">
        <v>0</v>
      </c>
      <c r="AGX544" s="80">
        <v>0</v>
      </c>
      <c r="AGY544" s="80">
        <v>0</v>
      </c>
      <c r="AGZ544" s="80">
        <v>1</v>
      </c>
      <c r="AHA544" s="80">
        <v>0</v>
      </c>
      <c r="AHB544" s="80">
        <v>0</v>
      </c>
      <c r="AHC544" s="80">
        <v>1</v>
      </c>
      <c r="AHD544" s="80">
        <v>0</v>
      </c>
      <c r="AHE544" s="80">
        <v>0</v>
      </c>
      <c r="AHF544" s="80">
        <v>0</v>
      </c>
      <c r="AHH544" s="80">
        <v>0</v>
      </c>
      <c r="AHI544" s="80">
        <v>0</v>
      </c>
      <c r="AHK544" s="80">
        <v>0</v>
      </c>
      <c r="AHL544" s="80">
        <v>0</v>
      </c>
      <c r="AHM544" s="80">
        <v>0</v>
      </c>
      <c r="AHN544" s="80">
        <v>0</v>
      </c>
      <c r="AHO544" s="80">
        <v>0</v>
      </c>
      <c r="AHP544" s="80">
        <v>0</v>
      </c>
      <c r="AHQ544" s="80">
        <v>0</v>
      </c>
      <c r="AHR544" s="80">
        <v>1</v>
      </c>
      <c r="AIM544" s="80">
        <v>0</v>
      </c>
      <c r="AIN544" s="80">
        <v>0</v>
      </c>
      <c r="AIO544" s="80">
        <v>0</v>
      </c>
      <c r="AIP544" s="80">
        <v>0</v>
      </c>
      <c r="AIQ544" s="80">
        <v>1</v>
      </c>
      <c r="AIR544" s="80">
        <v>0</v>
      </c>
      <c r="AIT544" s="86">
        <v>1</v>
      </c>
      <c r="AIU544" s="80">
        <v>0</v>
      </c>
      <c r="AIV544" s="80">
        <v>0</v>
      </c>
      <c r="AIW544" s="80">
        <v>0</v>
      </c>
      <c r="AIX544" s="80">
        <v>70</v>
      </c>
    </row>
    <row r="545" spans="1:951" s="14" customFormat="1">
      <c r="A545" s="14">
        <v>113</v>
      </c>
      <c r="B545" s="14" t="s">
        <v>7502</v>
      </c>
      <c r="C545" s="14">
        <v>0</v>
      </c>
      <c r="Z545" s="14">
        <v>0</v>
      </c>
      <c r="AA545" s="14">
        <v>1</v>
      </c>
      <c r="AI545" s="14">
        <v>110</v>
      </c>
      <c r="DR545" s="14">
        <v>69</v>
      </c>
      <c r="IP545" s="14">
        <v>93</v>
      </c>
      <c r="LX545" s="14">
        <v>74</v>
      </c>
      <c r="SP545" s="14">
        <v>97.5</v>
      </c>
      <c r="WQ545" s="14">
        <v>0</v>
      </c>
      <c r="ZY545" s="14">
        <v>232</v>
      </c>
      <c r="ACG545" s="14">
        <v>177</v>
      </c>
      <c r="AGS545" s="14">
        <v>1</v>
      </c>
      <c r="AGT545" s="14">
        <v>0</v>
      </c>
      <c r="AGU545" s="14">
        <v>0</v>
      </c>
      <c r="AGV545" s="14">
        <v>0</v>
      </c>
      <c r="AGW545" s="14">
        <v>0</v>
      </c>
      <c r="AGX545" s="14">
        <v>1</v>
      </c>
      <c r="AGY545" s="14">
        <v>1</v>
      </c>
      <c r="AGZ545" s="14">
        <v>0</v>
      </c>
      <c r="AHA545" s="14">
        <v>0</v>
      </c>
      <c r="AHB545" s="14">
        <v>0</v>
      </c>
      <c r="AHC545" s="14">
        <v>1</v>
      </c>
      <c r="AHD545" s="14">
        <v>0</v>
      </c>
      <c r="AHE545" s="14">
        <v>0</v>
      </c>
      <c r="AHF545" s="14">
        <v>0</v>
      </c>
      <c r="AHH545" s="14">
        <v>0</v>
      </c>
      <c r="AHI545" s="14">
        <v>0</v>
      </c>
      <c r="AHK545" s="14">
        <v>0</v>
      </c>
      <c r="AHL545" s="14">
        <v>0</v>
      </c>
      <c r="AHM545" s="14">
        <v>0</v>
      </c>
      <c r="AHN545" s="14">
        <v>0</v>
      </c>
      <c r="AHO545" s="14">
        <v>0</v>
      </c>
      <c r="AHP545" s="14">
        <v>0</v>
      </c>
      <c r="AHQ545" s="14">
        <v>0</v>
      </c>
      <c r="AHR545" s="14">
        <v>0</v>
      </c>
      <c r="AIM545" s="14">
        <v>0</v>
      </c>
      <c r="AIN545" s="14">
        <v>0</v>
      </c>
      <c r="AIO545" s="14">
        <v>0</v>
      </c>
      <c r="AIP545" s="14">
        <v>0</v>
      </c>
      <c r="AIQ545" s="14">
        <v>0</v>
      </c>
      <c r="AIR545" s="14">
        <v>0</v>
      </c>
      <c r="AIS545" s="14">
        <v>0</v>
      </c>
      <c r="AIT545" s="60">
        <v>0</v>
      </c>
      <c r="AIU545" s="14">
        <v>0</v>
      </c>
      <c r="AIV545" s="14">
        <v>0</v>
      </c>
      <c r="AIW545" s="14">
        <v>0</v>
      </c>
    </row>
    <row r="546" spans="1:951" s="1" customFormat="1">
      <c r="B546" s="1">
        <v>2</v>
      </c>
      <c r="C546" s="1">
        <v>1</v>
      </c>
      <c r="D546" s="1" t="s">
        <v>8420</v>
      </c>
      <c r="O546" s="1">
        <v>1</v>
      </c>
      <c r="Z546" s="1">
        <v>0</v>
      </c>
      <c r="AA546" s="1">
        <v>2</v>
      </c>
      <c r="AB546" s="1" t="s">
        <v>8421</v>
      </c>
      <c r="AC546" s="1">
        <v>0</v>
      </c>
      <c r="AE546" s="1">
        <v>4</v>
      </c>
      <c r="AF546" s="1">
        <v>0</v>
      </c>
      <c r="AG546" s="1">
        <v>0</v>
      </c>
      <c r="AI546" s="1">
        <v>107</v>
      </c>
      <c r="AJ546" s="1">
        <v>116</v>
      </c>
      <c r="AL546" s="1">
        <v>124</v>
      </c>
      <c r="AM546" s="1">
        <v>124</v>
      </c>
      <c r="DR546" s="1">
        <v>63</v>
      </c>
      <c r="DS546" s="1">
        <v>73</v>
      </c>
      <c r="DU546" s="1">
        <v>73</v>
      </c>
      <c r="DV546" s="1">
        <v>58</v>
      </c>
      <c r="HE546" s="1">
        <v>0</v>
      </c>
      <c r="HX546" s="1">
        <v>0</v>
      </c>
      <c r="IP546" s="1">
        <v>96</v>
      </c>
      <c r="IQ546" s="1">
        <v>97</v>
      </c>
      <c r="IS546" s="1">
        <v>93</v>
      </c>
      <c r="IT546" s="1">
        <v>97</v>
      </c>
      <c r="LX546" s="1">
        <v>73</v>
      </c>
      <c r="LY546" s="1">
        <v>111</v>
      </c>
      <c r="LZ546" s="1">
        <v>100</v>
      </c>
      <c r="MA546" s="1">
        <v>85</v>
      </c>
      <c r="MB546" s="1">
        <v>80</v>
      </c>
      <c r="PG546" s="1">
        <v>20</v>
      </c>
      <c r="PH546" s="1">
        <v>18</v>
      </c>
      <c r="PI546" s="1">
        <v>18</v>
      </c>
      <c r="PJ546" s="1">
        <v>20</v>
      </c>
      <c r="PK546" s="1">
        <v>28</v>
      </c>
      <c r="SP546" s="1">
        <v>97.5</v>
      </c>
      <c r="SQ546" s="1">
        <v>97.9</v>
      </c>
      <c r="SS546" s="1">
        <v>97.6</v>
      </c>
      <c r="ST546" s="1">
        <v>98.4</v>
      </c>
      <c r="WB546" s="1">
        <v>1</v>
      </c>
      <c r="WQ546" s="1">
        <v>0</v>
      </c>
      <c r="WR546" s="1">
        <v>0</v>
      </c>
      <c r="WT546" s="1">
        <v>0</v>
      </c>
      <c r="WU546" s="1">
        <v>0</v>
      </c>
      <c r="ZY546" s="14">
        <v>233</v>
      </c>
      <c r="ZZ546" s="14"/>
      <c r="AAY546" s="1">
        <v>23</v>
      </c>
      <c r="ABB546" s="1">
        <v>11.5</v>
      </c>
      <c r="ABE546" s="1">
        <v>36.4</v>
      </c>
      <c r="ABM546" s="1">
        <v>3.15</v>
      </c>
      <c r="ABO546" s="1">
        <v>207</v>
      </c>
      <c r="ABU546" s="1">
        <v>140</v>
      </c>
      <c r="ABX546" s="1">
        <v>4.5999999999999996</v>
      </c>
      <c r="ACA546" s="1">
        <v>104</v>
      </c>
      <c r="ACD546" s="1">
        <v>8.9</v>
      </c>
      <c r="ACG546" s="1">
        <v>253</v>
      </c>
      <c r="ACH546" s="1">
        <v>230</v>
      </c>
      <c r="ACI546" s="1">
        <v>274</v>
      </c>
      <c r="ACQ546" s="1">
        <v>28</v>
      </c>
      <c r="ACT546" s="1">
        <v>1.07</v>
      </c>
      <c r="ACW546" s="1">
        <v>13</v>
      </c>
      <c r="ACZ546" s="1">
        <v>7.1</v>
      </c>
      <c r="ADB546" s="1">
        <v>4.2</v>
      </c>
      <c r="ADD546" s="1">
        <v>0.4</v>
      </c>
      <c r="ADF546" s="1">
        <v>2.9</v>
      </c>
      <c r="ADH546" s="64">
        <v>96</v>
      </c>
      <c r="ADJ546" s="1">
        <v>13</v>
      </c>
      <c r="ADL546" s="1">
        <v>13</v>
      </c>
      <c r="ADP546" s="1">
        <v>8</v>
      </c>
      <c r="AGS546" s="1">
        <v>0</v>
      </c>
      <c r="AGT546" s="1">
        <v>0</v>
      </c>
      <c r="AGU546" s="1">
        <v>0</v>
      </c>
      <c r="AGV546" s="1">
        <v>0</v>
      </c>
      <c r="AGW546" s="1">
        <v>0</v>
      </c>
      <c r="AGX546" s="1">
        <v>1</v>
      </c>
      <c r="AGY546" s="1">
        <v>0</v>
      </c>
      <c r="AGZ546" s="1">
        <v>0</v>
      </c>
      <c r="AHA546" s="1">
        <v>0</v>
      </c>
      <c r="AHB546" s="1">
        <v>0</v>
      </c>
      <c r="AHC546" s="1">
        <v>1</v>
      </c>
      <c r="AHD546" s="1">
        <v>0</v>
      </c>
      <c r="AHE546" s="1">
        <v>0</v>
      </c>
      <c r="AHF546" s="1">
        <v>0</v>
      </c>
      <c r="AHH546" s="1">
        <v>0</v>
      </c>
      <c r="AHI546" s="1">
        <v>0</v>
      </c>
      <c r="AHK546" s="1">
        <v>0</v>
      </c>
      <c r="AHL546" s="1">
        <v>0</v>
      </c>
      <c r="AHM546" s="1">
        <v>0</v>
      </c>
      <c r="AHN546" s="1">
        <v>0</v>
      </c>
      <c r="AHO546" s="1">
        <v>0</v>
      </c>
      <c r="AHP546" s="1">
        <v>0</v>
      </c>
      <c r="AHQ546" s="1">
        <v>0</v>
      </c>
      <c r="AHR546" s="1">
        <v>0</v>
      </c>
      <c r="AIM546" s="1">
        <v>0</v>
      </c>
      <c r="AIN546" s="1">
        <v>0</v>
      </c>
      <c r="AIO546" s="1">
        <v>0</v>
      </c>
      <c r="AIP546" s="1">
        <v>1</v>
      </c>
      <c r="AIQ546" s="1">
        <v>1</v>
      </c>
      <c r="AIR546" s="1">
        <v>0</v>
      </c>
      <c r="AIS546" s="1">
        <v>1</v>
      </c>
      <c r="AIT546" s="3">
        <v>1</v>
      </c>
      <c r="AIU546" s="1">
        <v>0</v>
      </c>
      <c r="AIV546" s="1">
        <v>0</v>
      </c>
      <c r="AIW546" s="1">
        <v>0</v>
      </c>
      <c r="AIX546" s="1">
        <v>83</v>
      </c>
    </row>
    <row r="547" spans="1:951" s="1" customFormat="1">
      <c r="B547" s="1">
        <v>3</v>
      </c>
      <c r="C547" s="1">
        <v>1</v>
      </c>
      <c r="D547" s="1" t="s">
        <v>7434</v>
      </c>
      <c r="E547" s="1" t="s">
        <v>8422</v>
      </c>
      <c r="F547" s="1" t="s">
        <v>6865</v>
      </c>
      <c r="O547" s="1">
        <v>0</v>
      </c>
      <c r="P547" s="1">
        <v>0</v>
      </c>
      <c r="Q547" s="1">
        <v>0</v>
      </c>
      <c r="Z547" s="1">
        <v>0</v>
      </c>
      <c r="AA547" s="1">
        <v>1</v>
      </c>
      <c r="AB547" s="1" t="s">
        <v>8423</v>
      </c>
      <c r="AC547" s="1">
        <v>0</v>
      </c>
      <c r="AE547" s="1">
        <v>0</v>
      </c>
      <c r="AG547" s="1">
        <v>0</v>
      </c>
      <c r="AI547" s="1">
        <v>128</v>
      </c>
      <c r="AJ547" s="1">
        <v>116</v>
      </c>
      <c r="DR547" s="1">
        <v>68</v>
      </c>
      <c r="DS547" s="1">
        <v>58</v>
      </c>
      <c r="HA547" s="1">
        <v>0</v>
      </c>
      <c r="HB547" s="1">
        <v>2</v>
      </c>
      <c r="HT547" s="1">
        <v>0</v>
      </c>
      <c r="HU547" s="1">
        <v>0</v>
      </c>
      <c r="IP547" s="1">
        <v>99</v>
      </c>
      <c r="IQ547" s="1">
        <v>97</v>
      </c>
      <c r="LX547" s="1">
        <v>78</v>
      </c>
      <c r="LY547" s="1">
        <v>77</v>
      </c>
      <c r="PG547" s="1">
        <v>26</v>
      </c>
      <c r="PH547" s="1">
        <v>27</v>
      </c>
      <c r="SP547" s="1">
        <v>97.3</v>
      </c>
      <c r="SQ547" s="1">
        <v>97.5</v>
      </c>
      <c r="VX547" s="1">
        <v>1</v>
      </c>
      <c r="VY547" s="1">
        <v>1</v>
      </c>
      <c r="WQ547" s="1">
        <v>0</v>
      </c>
      <c r="WR547" s="1">
        <v>0</v>
      </c>
      <c r="ZY547" s="1">
        <v>233.4</v>
      </c>
      <c r="ZZ547" s="1">
        <v>234</v>
      </c>
      <c r="ACG547" s="1">
        <v>113</v>
      </c>
      <c r="AGS547" s="1">
        <v>0</v>
      </c>
      <c r="AGT547" s="1">
        <v>0</v>
      </c>
      <c r="AGU547" s="1">
        <v>0</v>
      </c>
      <c r="AGV547" s="1">
        <v>0</v>
      </c>
      <c r="AGW547" s="1">
        <v>0</v>
      </c>
      <c r="AGX547" s="1">
        <v>1</v>
      </c>
      <c r="AGY547" s="1">
        <v>0</v>
      </c>
      <c r="AGZ547" s="1">
        <v>0</v>
      </c>
      <c r="AHA547" s="1">
        <v>0</v>
      </c>
      <c r="AHB547" s="1">
        <v>0</v>
      </c>
      <c r="AHC547" s="1">
        <v>1</v>
      </c>
      <c r="AHD547" s="1">
        <v>0</v>
      </c>
      <c r="AHE547" s="1">
        <v>0</v>
      </c>
      <c r="AHF547" s="1">
        <v>0</v>
      </c>
      <c r="AHH547" s="1">
        <v>0</v>
      </c>
      <c r="AHI547" s="1">
        <v>0</v>
      </c>
      <c r="AHK547" s="1">
        <v>0</v>
      </c>
      <c r="AHL547" s="1">
        <v>0</v>
      </c>
      <c r="AHM547" s="1">
        <v>0</v>
      </c>
      <c r="AHN547" s="1">
        <v>0</v>
      </c>
      <c r="AHO547" s="1">
        <v>0</v>
      </c>
      <c r="AHP547" s="1">
        <v>0</v>
      </c>
      <c r="AHQ547" s="1">
        <v>0</v>
      </c>
      <c r="AHR547" s="1">
        <v>0</v>
      </c>
      <c r="AIM547" s="1">
        <v>0</v>
      </c>
      <c r="AIN547" s="1">
        <v>0</v>
      </c>
      <c r="AIO547" s="1">
        <v>0</v>
      </c>
      <c r="AIR547" s="1">
        <v>0</v>
      </c>
      <c r="AIT547" s="3">
        <v>2</v>
      </c>
      <c r="AIU547" s="1">
        <v>0</v>
      </c>
      <c r="AIV547" s="1">
        <v>0</v>
      </c>
      <c r="AIW547" s="1">
        <v>0</v>
      </c>
      <c r="AIX547" s="1">
        <v>37</v>
      </c>
      <c r="AIY547" s="1">
        <v>58</v>
      </c>
    </row>
    <row r="548" spans="1:951" s="1" customFormat="1">
      <c r="B548" s="1">
        <v>4</v>
      </c>
      <c r="C548" s="1">
        <v>1</v>
      </c>
      <c r="D548" s="1" t="s">
        <v>8424</v>
      </c>
      <c r="O548" s="1">
        <v>1</v>
      </c>
      <c r="Z548" s="1">
        <v>0</v>
      </c>
      <c r="AA548" s="1">
        <v>2</v>
      </c>
      <c r="AB548" s="1" t="s">
        <v>8425</v>
      </c>
      <c r="AC548" s="1">
        <v>0</v>
      </c>
      <c r="AE548" s="1">
        <v>0</v>
      </c>
      <c r="AG548" s="1">
        <v>0</v>
      </c>
      <c r="AI548" s="1">
        <v>134</v>
      </c>
      <c r="AJ548" s="1">
        <v>122</v>
      </c>
      <c r="DR548" s="1">
        <v>76</v>
      </c>
      <c r="DS548" s="1">
        <v>80</v>
      </c>
      <c r="HA548" s="1">
        <v>2</v>
      </c>
      <c r="HB548" s="1">
        <v>2</v>
      </c>
      <c r="HT548" s="1">
        <v>0</v>
      </c>
      <c r="HU548" s="1">
        <v>0</v>
      </c>
      <c r="IP548" s="1">
        <v>97</v>
      </c>
      <c r="IQ548" s="1">
        <v>96</v>
      </c>
      <c r="LX548" s="1">
        <v>77</v>
      </c>
      <c r="LY548" s="1">
        <v>85</v>
      </c>
      <c r="PG548" s="1">
        <v>24</v>
      </c>
      <c r="PH548" s="1">
        <v>24</v>
      </c>
      <c r="SP548" s="1">
        <v>98.2</v>
      </c>
      <c r="SQ548" s="1">
        <v>97.8</v>
      </c>
      <c r="VX548" s="1">
        <v>0</v>
      </c>
      <c r="VY548" s="1">
        <v>0</v>
      </c>
      <c r="WQ548" s="1">
        <v>0</v>
      </c>
      <c r="WR548" s="1">
        <v>0</v>
      </c>
      <c r="ZY548" s="1">
        <v>233.2</v>
      </c>
      <c r="AGS548" s="1">
        <v>0</v>
      </c>
      <c r="AGT548" s="1">
        <v>0</v>
      </c>
      <c r="AGU548" s="1">
        <v>0</v>
      </c>
      <c r="AGV548" s="1">
        <v>0</v>
      </c>
      <c r="AGW548" s="1">
        <v>0</v>
      </c>
      <c r="AGX548" s="1">
        <v>1</v>
      </c>
      <c r="AGY548" s="1">
        <v>0</v>
      </c>
      <c r="AGZ548" s="1">
        <v>0</v>
      </c>
      <c r="AHA548" s="1">
        <v>0</v>
      </c>
      <c r="AHB548" s="1">
        <v>0</v>
      </c>
      <c r="AHC548" s="1">
        <v>1</v>
      </c>
      <c r="AHD548" s="1">
        <v>0</v>
      </c>
      <c r="AHE548" s="1">
        <v>0</v>
      </c>
      <c r="AHF548" s="1">
        <v>0</v>
      </c>
      <c r="AHH548" s="1">
        <v>0</v>
      </c>
      <c r="AHI548" s="1">
        <v>0</v>
      </c>
      <c r="AHK548" s="1">
        <v>0</v>
      </c>
      <c r="AHL548" s="1">
        <v>0</v>
      </c>
      <c r="AHM548" s="1">
        <v>0</v>
      </c>
      <c r="AHN548" s="1">
        <v>0</v>
      </c>
      <c r="AHO548" s="1">
        <v>0</v>
      </c>
      <c r="AHP548" s="1">
        <v>0</v>
      </c>
      <c r="AHQ548" s="1">
        <v>0</v>
      </c>
      <c r="AHR548" s="1">
        <v>0</v>
      </c>
      <c r="AIM548" s="1">
        <v>0</v>
      </c>
      <c r="AIN548" s="1">
        <v>0</v>
      </c>
      <c r="AIO548" s="1">
        <v>0</v>
      </c>
      <c r="AIR548" s="1">
        <v>0</v>
      </c>
      <c r="AIT548" s="3">
        <v>2</v>
      </c>
      <c r="AIU548" s="1">
        <v>0</v>
      </c>
      <c r="AIV548" s="1">
        <v>0</v>
      </c>
      <c r="AIW548" s="1">
        <v>0</v>
      </c>
      <c r="AIX548" s="1">
        <v>22</v>
      </c>
      <c r="AIY548" s="1">
        <v>34</v>
      </c>
    </row>
    <row r="549" spans="1:951" s="1" customFormat="1">
      <c r="B549" s="1">
        <v>5</v>
      </c>
      <c r="C549" s="1">
        <v>1</v>
      </c>
      <c r="D549" s="1" t="s">
        <v>3420</v>
      </c>
      <c r="O549" s="1">
        <v>0</v>
      </c>
      <c r="Z549" s="1">
        <v>0</v>
      </c>
      <c r="AA549" s="1">
        <v>2</v>
      </c>
      <c r="AC549" s="1">
        <v>0</v>
      </c>
      <c r="AE549" s="1">
        <v>1</v>
      </c>
      <c r="AF549" s="1">
        <v>0</v>
      </c>
      <c r="AG549" s="1">
        <v>0</v>
      </c>
      <c r="AI549" s="1">
        <v>140</v>
      </c>
      <c r="AJ549" s="1">
        <v>114</v>
      </c>
      <c r="DR549" s="1">
        <v>78</v>
      </c>
      <c r="DS549" s="1">
        <v>63</v>
      </c>
      <c r="HA549" s="1">
        <v>2</v>
      </c>
      <c r="HB549" s="1">
        <v>2</v>
      </c>
      <c r="HT549" s="1">
        <v>0</v>
      </c>
      <c r="HU549" s="1">
        <v>1</v>
      </c>
      <c r="IP549" s="1">
        <v>99</v>
      </c>
      <c r="IQ549" s="1">
        <v>98</v>
      </c>
      <c r="LX549" s="1">
        <v>78</v>
      </c>
      <c r="LY549" s="1">
        <v>78</v>
      </c>
      <c r="PG549" s="1">
        <v>22</v>
      </c>
      <c r="PH549" s="1">
        <v>22</v>
      </c>
      <c r="SP549" s="1">
        <v>97.1</v>
      </c>
      <c r="SQ549" s="1">
        <v>97.8</v>
      </c>
      <c r="VX549" s="1">
        <v>1</v>
      </c>
      <c r="VY549" s="1">
        <v>1</v>
      </c>
      <c r="WQ549" s="1">
        <v>0</v>
      </c>
      <c r="WR549" s="1">
        <v>0</v>
      </c>
      <c r="ZY549" s="1">
        <v>232.4</v>
      </c>
      <c r="ZZ549" s="1">
        <v>234.4</v>
      </c>
      <c r="ACG549" s="1">
        <v>93</v>
      </c>
      <c r="AGS549" s="1">
        <v>0</v>
      </c>
      <c r="AGT549" s="1">
        <v>0</v>
      </c>
      <c r="AGU549" s="1">
        <v>0</v>
      </c>
      <c r="AGV549" s="1">
        <v>0</v>
      </c>
      <c r="AGW549" s="1">
        <v>0</v>
      </c>
      <c r="AGX549" s="1">
        <v>1</v>
      </c>
      <c r="AGY549" s="1">
        <v>0</v>
      </c>
      <c r="AGZ549" s="1">
        <v>0</v>
      </c>
      <c r="AHA549" s="1">
        <v>0</v>
      </c>
      <c r="AHB549" s="1">
        <v>0</v>
      </c>
      <c r="AHC549" s="1">
        <v>1</v>
      </c>
      <c r="AHD549" s="1">
        <v>0</v>
      </c>
      <c r="AHE549" s="1">
        <v>0</v>
      </c>
      <c r="AHF549" s="1">
        <v>0</v>
      </c>
      <c r="AHH549" s="1">
        <v>0</v>
      </c>
      <c r="AHI549" s="1">
        <v>0</v>
      </c>
      <c r="AHK549" s="1">
        <v>0</v>
      </c>
      <c r="AHL549" s="1">
        <v>0</v>
      </c>
      <c r="AHM549" s="1">
        <v>0</v>
      </c>
      <c r="AHN549" s="1">
        <v>0</v>
      </c>
      <c r="AHO549" s="1">
        <v>0</v>
      </c>
      <c r="AHP549" s="1">
        <v>0</v>
      </c>
      <c r="AHQ549" s="1">
        <v>0</v>
      </c>
      <c r="AHR549" s="1">
        <v>0</v>
      </c>
      <c r="AIM549" s="1">
        <v>0</v>
      </c>
      <c r="AIN549" s="1">
        <v>0</v>
      </c>
      <c r="AIO549" s="1">
        <v>0</v>
      </c>
      <c r="AIR549" s="1">
        <v>0</v>
      </c>
      <c r="AIT549" s="3">
        <v>1</v>
      </c>
      <c r="AIU549" s="1">
        <v>1</v>
      </c>
      <c r="AIV549" s="1">
        <v>0</v>
      </c>
      <c r="AIW549" s="1">
        <v>0</v>
      </c>
      <c r="AIX549" s="1">
        <v>28</v>
      </c>
      <c r="AJB549" s="1">
        <v>29</v>
      </c>
    </row>
    <row r="550" spans="1:951" s="18" customFormat="1">
      <c r="B550" s="18">
        <v>6</v>
      </c>
      <c r="C550" s="18">
        <v>0</v>
      </c>
      <c r="Z550" s="18">
        <v>0</v>
      </c>
      <c r="AA550" s="18">
        <v>2</v>
      </c>
      <c r="AB550" s="18" t="s">
        <v>8426</v>
      </c>
      <c r="AC550" s="18">
        <v>0</v>
      </c>
      <c r="AE550" s="18">
        <v>1</v>
      </c>
      <c r="AF550" s="18">
        <v>0</v>
      </c>
      <c r="AG550" s="18">
        <v>0</v>
      </c>
      <c r="AI550" s="18">
        <v>118</v>
      </c>
      <c r="DR550" s="18">
        <v>68</v>
      </c>
      <c r="HA550" s="18">
        <v>2</v>
      </c>
      <c r="HT550" s="18">
        <v>0</v>
      </c>
      <c r="IP550" s="18">
        <v>98</v>
      </c>
      <c r="LX550" s="18">
        <v>81</v>
      </c>
      <c r="PG550" s="18">
        <v>24</v>
      </c>
      <c r="SP550" s="18">
        <v>97.3</v>
      </c>
      <c r="VX550" s="18">
        <v>1</v>
      </c>
      <c r="WQ550" s="18">
        <v>0</v>
      </c>
      <c r="ZY550" s="18">
        <v>230.8</v>
      </c>
      <c r="ACG550" s="18">
        <v>83</v>
      </c>
      <c r="AGS550" s="18">
        <v>0</v>
      </c>
      <c r="AGT550" s="18">
        <v>0</v>
      </c>
      <c r="AGU550" s="18">
        <v>0</v>
      </c>
      <c r="AGV550" s="18">
        <v>0</v>
      </c>
      <c r="AGW550" s="18">
        <v>0</v>
      </c>
      <c r="AGX550" s="18">
        <v>0</v>
      </c>
      <c r="AGY550" s="18">
        <v>0</v>
      </c>
      <c r="AGZ550" s="18">
        <v>0</v>
      </c>
      <c r="AHA550" s="18">
        <v>0</v>
      </c>
      <c r="AHB550" s="18">
        <v>0</v>
      </c>
      <c r="AHC550" s="18">
        <v>1</v>
      </c>
      <c r="AHD550" s="18">
        <v>0</v>
      </c>
      <c r="AHE550" s="18">
        <v>0</v>
      </c>
      <c r="AHF550" s="18">
        <v>0</v>
      </c>
      <c r="AHH550" s="18">
        <v>0</v>
      </c>
      <c r="AHI550" s="18">
        <v>0</v>
      </c>
      <c r="AHK550" s="18">
        <v>0</v>
      </c>
      <c r="AHL550" s="18">
        <v>0</v>
      </c>
      <c r="AHM550" s="18">
        <v>0</v>
      </c>
      <c r="AHN550" s="18">
        <v>0</v>
      </c>
      <c r="AHO550" s="18">
        <v>0</v>
      </c>
      <c r="AHP550" s="18">
        <v>0</v>
      </c>
      <c r="AHQ550" s="18">
        <v>0</v>
      </c>
      <c r="AHR550" s="18">
        <v>0</v>
      </c>
      <c r="AIM550" s="18">
        <v>0</v>
      </c>
      <c r="AIN550" s="18">
        <v>0</v>
      </c>
      <c r="AIO550" s="18">
        <v>0</v>
      </c>
      <c r="AIR550" s="18">
        <v>0</v>
      </c>
      <c r="AIT550" s="79">
        <v>1</v>
      </c>
      <c r="AIU550" s="18">
        <v>0</v>
      </c>
      <c r="AIV550" s="18">
        <v>0</v>
      </c>
      <c r="AIW550" s="18">
        <v>0</v>
      </c>
      <c r="AIX550" s="18">
        <v>43</v>
      </c>
    </row>
    <row r="551" spans="1:951" s="1" customFormat="1">
      <c r="A551" s="1">
        <v>114</v>
      </c>
      <c r="B551" s="1">
        <v>1</v>
      </c>
      <c r="C551" s="1">
        <v>1</v>
      </c>
      <c r="D551" s="1" t="s">
        <v>7835</v>
      </c>
      <c r="O551" s="1">
        <v>1</v>
      </c>
      <c r="Z551" s="1">
        <v>0</v>
      </c>
      <c r="AA551" s="1">
        <v>1</v>
      </c>
      <c r="AC551" s="1">
        <v>0</v>
      </c>
      <c r="AE551" s="1">
        <v>0</v>
      </c>
      <c r="AG551" s="1">
        <v>0</v>
      </c>
      <c r="AGS551" s="1">
        <v>0</v>
      </c>
      <c r="AGT551" s="1">
        <v>0</v>
      </c>
      <c r="AGU551" s="1">
        <v>0</v>
      </c>
      <c r="AGV551" s="1">
        <v>0</v>
      </c>
      <c r="AGW551" s="1">
        <v>0</v>
      </c>
      <c r="AGX551" s="1">
        <v>0</v>
      </c>
      <c r="AGY551" s="1">
        <v>0</v>
      </c>
      <c r="AGZ551" s="1">
        <v>0</v>
      </c>
      <c r="AHA551" s="1">
        <v>0</v>
      </c>
      <c r="AHB551" s="1">
        <v>0</v>
      </c>
      <c r="AHC551" s="1">
        <v>1</v>
      </c>
      <c r="AHD551" s="1">
        <v>0</v>
      </c>
      <c r="AHE551" s="1">
        <v>0</v>
      </c>
      <c r="AHF551" s="1">
        <v>0</v>
      </c>
      <c r="AHH551" s="1">
        <v>0</v>
      </c>
      <c r="AHI551" s="1">
        <v>0</v>
      </c>
      <c r="AHK551" s="1">
        <v>0</v>
      </c>
      <c r="AHL551" s="1">
        <v>0</v>
      </c>
      <c r="AHM551" s="1">
        <v>0</v>
      </c>
      <c r="AHN551" s="1">
        <v>0</v>
      </c>
      <c r="AHO551" s="1">
        <v>0</v>
      </c>
      <c r="AHP551" s="1">
        <v>0</v>
      </c>
      <c r="AHQ551" s="1">
        <v>0</v>
      </c>
      <c r="AHR551" s="1">
        <v>1</v>
      </c>
      <c r="AIM551" s="1">
        <v>0</v>
      </c>
      <c r="AIN551" s="1">
        <v>0</v>
      </c>
      <c r="AIO551" s="1">
        <v>0</v>
      </c>
      <c r="AIP551" s="1">
        <v>0</v>
      </c>
      <c r="AIQ551" s="1">
        <v>1</v>
      </c>
      <c r="AIR551" s="1">
        <v>0</v>
      </c>
      <c r="AIS551" s="1">
        <v>1</v>
      </c>
      <c r="AIT551" s="3">
        <v>0</v>
      </c>
      <c r="AIU551" s="1">
        <v>1</v>
      </c>
      <c r="AIV551" s="1">
        <v>0</v>
      </c>
      <c r="AIW551" s="1">
        <v>0</v>
      </c>
    </row>
    <row r="552" spans="1:951" s="1" customFormat="1">
      <c r="B552" s="1">
        <v>2</v>
      </c>
      <c r="C552" s="1">
        <v>1</v>
      </c>
      <c r="D552" s="1" t="s">
        <v>7701</v>
      </c>
      <c r="O552" s="1">
        <v>1</v>
      </c>
      <c r="Z552" s="1">
        <v>0</v>
      </c>
      <c r="AA552" s="1">
        <v>2</v>
      </c>
      <c r="AB552" s="1" t="s">
        <v>8427</v>
      </c>
      <c r="AC552" s="1">
        <v>0</v>
      </c>
      <c r="AE552" s="1">
        <v>0</v>
      </c>
      <c r="AG552" s="1">
        <v>0</v>
      </c>
      <c r="AI552" s="1">
        <v>162</v>
      </c>
      <c r="AL552" s="1">
        <v>146</v>
      </c>
      <c r="DR552" s="1">
        <v>64</v>
      </c>
      <c r="DU552" s="1">
        <v>66</v>
      </c>
      <c r="HA552" s="1">
        <v>0</v>
      </c>
      <c r="HD552" s="1">
        <v>0</v>
      </c>
      <c r="HT552" s="1">
        <v>0</v>
      </c>
      <c r="HW552" s="1">
        <v>1</v>
      </c>
      <c r="IP552" s="1">
        <v>97.5</v>
      </c>
      <c r="IQ552" s="1">
        <v>90.5</v>
      </c>
      <c r="IR552" s="1">
        <v>94</v>
      </c>
      <c r="IS552" s="1">
        <v>92</v>
      </c>
      <c r="LX552" s="1">
        <v>80</v>
      </c>
      <c r="MA552" s="1">
        <v>76</v>
      </c>
      <c r="PG552" s="1">
        <v>12</v>
      </c>
      <c r="PJ552" s="1">
        <v>18</v>
      </c>
      <c r="SP552" s="1">
        <v>98.7</v>
      </c>
      <c r="SS552" s="1">
        <v>98.2</v>
      </c>
      <c r="VX552" s="1">
        <v>1</v>
      </c>
      <c r="WA552" s="1">
        <v>1</v>
      </c>
      <c r="WQ552" s="1">
        <v>0</v>
      </c>
      <c r="WR552" s="1">
        <v>1</v>
      </c>
      <c r="WS552" s="1">
        <v>1</v>
      </c>
      <c r="WT552" s="1">
        <v>0</v>
      </c>
      <c r="AGG552" s="1">
        <v>5</v>
      </c>
      <c r="AGH552" s="1" t="s">
        <v>8428</v>
      </c>
      <c r="AGS552" s="1">
        <v>1</v>
      </c>
      <c r="AGT552" s="1">
        <v>0</v>
      </c>
      <c r="AGU552" s="1">
        <v>0</v>
      </c>
      <c r="AGV552" s="1">
        <v>1</v>
      </c>
      <c r="AGW552" s="1">
        <v>1</v>
      </c>
      <c r="AGX552" s="1">
        <v>0</v>
      </c>
      <c r="AGY552" s="1">
        <v>0</v>
      </c>
      <c r="AGZ552" s="1">
        <v>0</v>
      </c>
      <c r="AHA552" s="1">
        <v>0</v>
      </c>
      <c r="AHB552" s="1">
        <v>0</v>
      </c>
      <c r="AHC552" s="1">
        <v>1</v>
      </c>
      <c r="AHD552" s="1">
        <v>0</v>
      </c>
      <c r="AHE552" s="1">
        <v>0</v>
      </c>
      <c r="AHF552" s="1">
        <v>0</v>
      </c>
      <c r="AHH552" s="1">
        <v>0</v>
      </c>
      <c r="AHI552" s="1">
        <v>0</v>
      </c>
      <c r="AHK552" s="1">
        <v>0</v>
      </c>
      <c r="AHL552" s="1">
        <v>0</v>
      </c>
      <c r="AHM552" s="1">
        <v>0</v>
      </c>
      <c r="AHN552" s="1">
        <v>0</v>
      </c>
      <c r="AHO552" s="1">
        <v>0</v>
      </c>
      <c r="AHP552" s="1">
        <v>0</v>
      </c>
      <c r="AHQ552" s="1">
        <v>0</v>
      </c>
      <c r="AHR552" s="1">
        <v>1</v>
      </c>
      <c r="AIM552" s="1">
        <v>0</v>
      </c>
      <c r="AIN552" s="1">
        <v>0</v>
      </c>
      <c r="AIO552" s="1">
        <v>0</v>
      </c>
      <c r="AIP552" s="1">
        <v>0</v>
      </c>
      <c r="AIR552" s="1">
        <v>0</v>
      </c>
      <c r="AIT552" s="3">
        <v>1</v>
      </c>
      <c r="AIU552" s="1">
        <v>1</v>
      </c>
      <c r="AIV552" s="1">
        <v>0</v>
      </c>
      <c r="AIW552" s="1">
        <v>0</v>
      </c>
      <c r="AIX552" s="1">
        <v>62</v>
      </c>
    </row>
    <row r="553" spans="1:951" s="1" customFormat="1">
      <c r="B553" s="1">
        <v>3</v>
      </c>
      <c r="C553" s="1">
        <v>0</v>
      </c>
      <c r="Z553" s="1">
        <v>0</v>
      </c>
      <c r="AA553" s="1">
        <v>2</v>
      </c>
      <c r="AC553" s="1">
        <v>0</v>
      </c>
      <c r="AE553" s="1">
        <v>0</v>
      </c>
      <c r="AG553" s="1">
        <v>0</v>
      </c>
      <c r="AI553" s="1">
        <v>152</v>
      </c>
      <c r="AJ553" s="1">
        <v>150</v>
      </c>
      <c r="DR553" s="1">
        <v>54</v>
      </c>
      <c r="DS553" s="1">
        <v>57</v>
      </c>
      <c r="HA553" s="1">
        <v>2</v>
      </c>
      <c r="HB553" s="1">
        <v>2</v>
      </c>
      <c r="HT553" s="1">
        <v>0</v>
      </c>
      <c r="HU553" s="1">
        <v>1</v>
      </c>
      <c r="IP553" s="1">
        <v>92</v>
      </c>
      <c r="IQ553" s="1">
        <v>94</v>
      </c>
      <c r="LX553" s="1">
        <v>77</v>
      </c>
      <c r="LY553" s="1">
        <v>64</v>
      </c>
      <c r="PG553" s="1">
        <v>18</v>
      </c>
      <c r="PH553" s="1">
        <v>16</v>
      </c>
      <c r="SP553" s="1">
        <v>98.4</v>
      </c>
      <c r="SQ553" s="1">
        <v>97.2</v>
      </c>
      <c r="VX553" s="1">
        <v>1</v>
      </c>
      <c r="VY553" s="1">
        <v>1</v>
      </c>
      <c r="WQ553" s="1">
        <v>0</v>
      </c>
      <c r="WR553" s="1">
        <v>0</v>
      </c>
      <c r="AGS553" s="1">
        <v>1</v>
      </c>
      <c r="AGT553" s="1">
        <v>0</v>
      </c>
      <c r="AGU553" s="1">
        <v>0</v>
      </c>
      <c r="AGV553" s="1">
        <v>1</v>
      </c>
      <c r="AGW553" s="1">
        <v>0</v>
      </c>
      <c r="AGX553" s="1">
        <v>0</v>
      </c>
      <c r="AGY553" s="1">
        <v>0</v>
      </c>
      <c r="AGZ553" s="1">
        <v>0</v>
      </c>
      <c r="AHA553" s="1">
        <v>0</v>
      </c>
      <c r="AHB553" s="1">
        <v>0</v>
      </c>
      <c r="AHC553" s="1">
        <v>1</v>
      </c>
      <c r="AHD553" s="1">
        <v>0</v>
      </c>
      <c r="AHE553" s="1">
        <v>0</v>
      </c>
      <c r="AHF553" s="1">
        <v>0</v>
      </c>
      <c r="AHH553" s="1">
        <v>0</v>
      </c>
      <c r="AHI553" s="1">
        <v>0</v>
      </c>
      <c r="AHK553" s="1">
        <v>0</v>
      </c>
      <c r="AHL553" s="1">
        <v>0</v>
      </c>
      <c r="AHM553" s="1">
        <v>0</v>
      </c>
      <c r="AHN553" s="1">
        <v>0</v>
      </c>
      <c r="AHO553" s="1">
        <v>0</v>
      </c>
      <c r="AHP553" s="1">
        <v>0</v>
      </c>
      <c r="AHQ553" s="1">
        <v>0</v>
      </c>
      <c r="AHR553" s="1">
        <v>1</v>
      </c>
      <c r="AIM553" s="1">
        <v>0</v>
      </c>
      <c r="AIN553" s="1">
        <v>0</v>
      </c>
      <c r="AIO553" s="1">
        <v>0</v>
      </c>
      <c r="AIP553" s="1">
        <v>0</v>
      </c>
      <c r="AIR553" s="1">
        <v>0</v>
      </c>
      <c r="AIT553" s="3">
        <v>1</v>
      </c>
      <c r="AIU553" s="1">
        <v>1</v>
      </c>
      <c r="AIV553" s="1">
        <v>0</v>
      </c>
      <c r="AIW553" s="1">
        <v>0</v>
      </c>
      <c r="AIX553" s="1">
        <v>45</v>
      </c>
      <c r="AJB553" s="1">
        <v>20</v>
      </c>
    </row>
    <row r="554" spans="1:951" s="18" customFormat="1">
      <c r="B554" s="18">
        <v>4</v>
      </c>
      <c r="C554" s="18">
        <v>1</v>
      </c>
      <c r="D554" s="18" t="s">
        <v>7703</v>
      </c>
      <c r="O554" s="18">
        <v>0</v>
      </c>
      <c r="Z554" s="18">
        <v>0</v>
      </c>
      <c r="AA554" s="18">
        <v>2</v>
      </c>
      <c r="AC554" s="18">
        <v>0</v>
      </c>
      <c r="AE554" s="18">
        <v>2</v>
      </c>
      <c r="AF554" s="18">
        <v>1</v>
      </c>
      <c r="AG554" s="18">
        <v>0</v>
      </c>
      <c r="AI554" s="18">
        <v>162</v>
      </c>
      <c r="DR554" s="18">
        <v>75</v>
      </c>
      <c r="HA554" s="18">
        <v>2</v>
      </c>
      <c r="HT554" s="18">
        <v>0</v>
      </c>
      <c r="IP554" s="18">
        <v>95</v>
      </c>
      <c r="LX554" s="18">
        <v>65</v>
      </c>
      <c r="PG554" s="18">
        <v>16</v>
      </c>
      <c r="SP554" s="18">
        <v>98.2</v>
      </c>
      <c r="VX554" s="18">
        <v>0</v>
      </c>
      <c r="WQ554" s="18">
        <v>0</v>
      </c>
      <c r="AGS554" s="18">
        <v>0</v>
      </c>
      <c r="AGT554" s="18">
        <v>0</v>
      </c>
      <c r="AGU554" s="18">
        <v>0</v>
      </c>
      <c r="AGV554" s="18">
        <v>0</v>
      </c>
      <c r="AGW554" s="18">
        <v>0</v>
      </c>
      <c r="AGX554" s="18">
        <v>0</v>
      </c>
      <c r="AGY554" s="18">
        <v>0</v>
      </c>
      <c r="AGZ554" s="18">
        <v>0</v>
      </c>
      <c r="AHA554" s="18">
        <v>0</v>
      </c>
      <c r="AHB554" s="18">
        <v>0</v>
      </c>
      <c r="AHC554" s="18">
        <v>1</v>
      </c>
      <c r="AHD554" s="18">
        <v>0</v>
      </c>
      <c r="AHE554" s="18">
        <v>1</v>
      </c>
      <c r="AHF554" s="18">
        <v>0</v>
      </c>
      <c r="AHH554" s="18">
        <v>0</v>
      </c>
      <c r="AHI554" s="18">
        <v>0</v>
      </c>
      <c r="AHK554" s="18">
        <v>0</v>
      </c>
      <c r="AHL554" s="18">
        <v>0</v>
      </c>
      <c r="AHM554" s="18">
        <v>0</v>
      </c>
      <c r="AHN554" s="18">
        <v>0</v>
      </c>
      <c r="AHO554" s="18">
        <v>0</v>
      </c>
      <c r="AHP554" s="18">
        <v>0</v>
      </c>
      <c r="AHQ554" s="18">
        <v>0</v>
      </c>
      <c r="AHR554" s="18">
        <v>1</v>
      </c>
      <c r="AIM554" s="18">
        <v>0</v>
      </c>
      <c r="AIN554" s="18">
        <v>0</v>
      </c>
      <c r="AIO554" s="18">
        <v>0</v>
      </c>
      <c r="AIP554" s="18">
        <v>0</v>
      </c>
      <c r="AIR554" s="18">
        <v>0</v>
      </c>
      <c r="AIT554" s="79">
        <v>1</v>
      </c>
      <c r="AIU554" s="18">
        <v>0</v>
      </c>
      <c r="AIV554" s="18">
        <v>0</v>
      </c>
      <c r="AIW554" s="18">
        <v>0</v>
      </c>
      <c r="AIX554" s="18">
        <v>47</v>
      </c>
    </row>
    <row r="555" spans="1:951" s="1" customFormat="1">
      <c r="A555" s="1">
        <v>115</v>
      </c>
      <c r="B555" s="1" t="s">
        <v>7502</v>
      </c>
      <c r="C555" s="1">
        <v>0</v>
      </c>
      <c r="Z555" s="1">
        <v>0</v>
      </c>
      <c r="AA555" s="1">
        <v>2</v>
      </c>
      <c r="AB555" s="1" t="s">
        <v>8429</v>
      </c>
      <c r="AI555" s="1">
        <v>181</v>
      </c>
      <c r="DR555" s="1">
        <v>80</v>
      </c>
      <c r="IP555" s="1">
        <v>100</v>
      </c>
      <c r="LX555" s="1">
        <v>98</v>
      </c>
      <c r="PG555" s="1">
        <v>18</v>
      </c>
      <c r="SP555" s="1">
        <v>101.1</v>
      </c>
      <c r="WQ555" s="1">
        <v>0</v>
      </c>
      <c r="ACG555" s="1">
        <v>112</v>
      </c>
      <c r="ACH555" s="1">
        <v>141</v>
      </c>
      <c r="AGG555" s="1">
        <v>2</v>
      </c>
      <c r="AGH555" s="1" t="s">
        <v>6303</v>
      </c>
      <c r="AGS555" s="1">
        <v>1</v>
      </c>
      <c r="AGT555" s="1">
        <v>0</v>
      </c>
      <c r="AGU555" s="1">
        <v>0</v>
      </c>
      <c r="AGV555" s="1">
        <v>0</v>
      </c>
      <c r="AGW555" s="1">
        <v>0</v>
      </c>
      <c r="AGX555" s="1">
        <v>0</v>
      </c>
      <c r="AGY555" s="1">
        <v>0</v>
      </c>
      <c r="AGZ555" s="1">
        <v>4</v>
      </c>
      <c r="AHA555" s="1">
        <v>0</v>
      </c>
      <c r="AHB555" s="1">
        <v>0</v>
      </c>
      <c r="AHC555" s="1">
        <v>1</v>
      </c>
      <c r="AHD555" s="1">
        <v>0</v>
      </c>
      <c r="AHE555" s="1">
        <v>0</v>
      </c>
      <c r="AHF555" s="1">
        <v>0</v>
      </c>
      <c r="AHH555" s="1">
        <v>0</v>
      </c>
      <c r="AHI555" s="1">
        <v>0</v>
      </c>
      <c r="AHK555" s="1">
        <v>0</v>
      </c>
      <c r="AHL555" s="1">
        <v>0</v>
      </c>
      <c r="AHM555" s="1">
        <v>0</v>
      </c>
      <c r="AHN555" s="1">
        <v>0</v>
      </c>
      <c r="AHO555" s="1">
        <v>0</v>
      </c>
      <c r="AHP555" s="1">
        <v>0</v>
      </c>
      <c r="AHQ555" s="1">
        <v>0</v>
      </c>
      <c r="AHR555" s="1">
        <v>0</v>
      </c>
      <c r="AIM555" s="1">
        <v>0</v>
      </c>
      <c r="AIN555" s="1">
        <v>0</v>
      </c>
      <c r="AIO555" s="1">
        <v>0</v>
      </c>
      <c r="AIT555" s="3">
        <v>0</v>
      </c>
      <c r="AIU555" s="1">
        <v>0</v>
      </c>
      <c r="AIV555" s="1">
        <v>0</v>
      </c>
      <c r="AIW555" s="1">
        <v>0</v>
      </c>
    </row>
    <row r="556" spans="1:951" s="1" customFormat="1">
      <c r="B556" s="1">
        <v>2</v>
      </c>
      <c r="C556" s="1">
        <v>1</v>
      </c>
      <c r="D556" s="1" t="s">
        <v>2924</v>
      </c>
      <c r="E556" s="1" t="s">
        <v>8244</v>
      </c>
      <c r="F556" s="1" t="s">
        <v>6460</v>
      </c>
      <c r="G556" s="1" t="s">
        <v>8430</v>
      </c>
      <c r="O556" s="1">
        <v>1</v>
      </c>
      <c r="P556" s="1">
        <v>0</v>
      </c>
      <c r="Q556" s="1">
        <v>0</v>
      </c>
      <c r="R556" s="1">
        <v>1</v>
      </c>
      <c r="Z556" s="1">
        <v>0</v>
      </c>
      <c r="AA556" s="1">
        <v>2</v>
      </c>
      <c r="AB556" s="1" t="s">
        <v>8431</v>
      </c>
      <c r="AC556" s="1">
        <v>0</v>
      </c>
      <c r="AE556" s="1">
        <v>7</v>
      </c>
      <c r="AF556" s="1">
        <v>0</v>
      </c>
      <c r="AG556" s="1">
        <v>0</v>
      </c>
      <c r="AI556" s="1">
        <v>122</v>
      </c>
      <c r="AJ556" s="1">
        <v>160</v>
      </c>
      <c r="AK556" s="1">
        <v>127</v>
      </c>
      <c r="AL556" s="1">
        <v>121</v>
      </c>
      <c r="AM556" s="1">
        <v>116</v>
      </c>
      <c r="DR556" s="1">
        <v>58</v>
      </c>
      <c r="DS556" s="1">
        <v>92</v>
      </c>
      <c r="DT556" s="1">
        <v>65</v>
      </c>
      <c r="DU556" s="1">
        <v>59</v>
      </c>
      <c r="DV556" s="1">
        <v>96</v>
      </c>
      <c r="HE556" s="1">
        <v>2</v>
      </c>
      <c r="HX556" s="1">
        <v>0</v>
      </c>
      <c r="IP556" s="1">
        <v>94</v>
      </c>
      <c r="IQ556" s="1">
        <v>91</v>
      </c>
      <c r="IR556" s="1">
        <v>99</v>
      </c>
      <c r="IS556" s="1">
        <v>100</v>
      </c>
      <c r="IT556" s="1">
        <v>99</v>
      </c>
      <c r="LX556" s="1">
        <v>103</v>
      </c>
      <c r="LY556" s="1">
        <v>86</v>
      </c>
      <c r="LZ556" s="1">
        <v>93</v>
      </c>
      <c r="MA556" s="1">
        <v>82</v>
      </c>
      <c r="MB556" s="1">
        <v>76</v>
      </c>
      <c r="PG556" s="1">
        <v>18</v>
      </c>
      <c r="PH556" s="1">
        <v>20</v>
      </c>
      <c r="PI556" s="1">
        <v>18</v>
      </c>
      <c r="PK556" s="1">
        <v>18</v>
      </c>
      <c r="SP556" s="1">
        <v>102.9</v>
      </c>
      <c r="SQ556" s="1">
        <v>97.7</v>
      </c>
      <c r="SS556" s="1">
        <v>98.5</v>
      </c>
      <c r="ST556" s="1">
        <v>96</v>
      </c>
      <c r="WB556" s="1">
        <v>1</v>
      </c>
      <c r="WQ556" s="1">
        <v>0</v>
      </c>
      <c r="WR556" s="1">
        <v>0</v>
      </c>
      <c r="WT556" s="1">
        <v>0</v>
      </c>
      <c r="WU556" s="1">
        <v>0</v>
      </c>
      <c r="ACG556" s="1">
        <v>240</v>
      </c>
      <c r="ACH556" s="1">
        <v>189</v>
      </c>
      <c r="ACI556" s="1">
        <v>73</v>
      </c>
      <c r="AGS556" s="1">
        <v>0</v>
      </c>
      <c r="AGT556" s="1">
        <v>0</v>
      </c>
      <c r="AGU556" s="1">
        <v>0</v>
      </c>
      <c r="AGV556" s="1">
        <v>0</v>
      </c>
      <c r="AGW556" s="1">
        <v>0</v>
      </c>
      <c r="AGX556" s="1">
        <v>0</v>
      </c>
      <c r="AGY556" s="1">
        <v>0</v>
      </c>
      <c r="AGZ556" s="1">
        <v>0</v>
      </c>
      <c r="AHA556" s="1">
        <v>0</v>
      </c>
      <c r="AHB556" s="1">
        <v>0</v>
      </c>
      <c r="AHC556" s="1">
        <v>1</v>
      </c>
      <c r="AHD556" s="1">
        <v>0</v>
      </c>
      <c r="AHE556" s="1">
        <v>0</v>
      </c>
      <c r="AHF556" s="1">
        <v>0</v>
      </c>
      <c r="AHH556" s="1">
        <v>0</v>
      </c>
      <c r="AHI556" s="1">
        <v>0</v>
      </c>
      <c r="AHK556" s="1">
        <v>0</v>
      </c>
      <c r="AHL556" s="1">
        <v>0</v>
      </c>
      <c r="AHM556" s="1">
        <v>0</v>
      </c>
      <c r="AHN556" s="1">
        <v>0</v>
      </c>
      <c r="AHO556" s="1">
        <v>0</v>
      </c>
      <c r="AHP556" s="1">
        <v>0</v>
      </c>
      <c r="AHQ556" s="1">
        <v>0</v>
      </c>
      <c r="AHR556" s="1">
        <v>2</v>
      </c>
      <c r="AIM556" s="1">
        <v>0</v>
      </c>
      <c r="AIN556" s="1">
        <v>0</v>
      </c>
      <c r="AIO556" s="1">
        <v>0</v>
      </c>
      <c r="AIP556" s="1">
        <v>1</v>
      </c>
      <c r="AIQ556" s="1">
        <v>1</v>
      </c>
      <c r="AIR556" s="1">
        <v>1</v>
      </c>
      <c r="AIS556" s="1">
        <v>1</v>
      </c>
      <c r="AIT556" s="3">
        <v>1</v>
      </c>
      <c r="AIU556" s="1">
        <v>0</v>
      </c>
      <c r="AIV556" s="1">
        <v>0</v>
      </c>
      <c r="AIW556" s="1">
        <v>0</v>
      </c>
      <c r="AIX556" s="1">
        <v>96</v>
      </c>
    </row>
    <row r="557" spans="1:951" s="1" customFormat="1">
      <c r="B557" s="1">
        <v>3</v>
      </c>
      <c r="C557" s="1">
        <v>1</v>
      </c>
      <c r="D557" s="1" t="s">
        <v>7736</v>
      </c>
      <c r="E557" s="1" t="s">
        <v>8432</v>
      </c>
      <c r="O557" s="1">
        <v>0</v>
      </c>
      <c r="P557" s="1">
        <v>0</v>
      </c>
      <c r="Z557" s="1">
        <v>0</v>
      </c>
      <c r="AA557" s="1">
        <v>2</v>
      </c>
      <c r="AB557" s="1" t="s">
        <v>8433</v>
      </c>
      <c r="AC557" s="1">
        <v>0</v>
      </c>
      <c r="AE557" s="1">
        <v>0</v>
      </c>
      <c r="AG557" s="1">
        <v>1</v>
      </c>
      <c r="AH557" s="1">
        <v>0</v>
      </c>
      <c r="AI557" s="1">
        <v>150</v>
      </c>
      <c r="AJ557" s="1">
        <v>118</v>
      </c>
      <c r="DR557" s="1">
        <v>82</v>
      </c>
      <c r="DS557" s="1">
        <v>80</v>
      </c>
      <c r="HA557" s="1">
        <v>2</v>
      </c>
      <c r="HB557" s="1">
        <v>2</v>
      </c>
      <c r="HT557" s="1">
        <v>0</v>
      </c>
      <c r="HU557" s="1">
        <v>0</v>
      </c>
      <c r="IP557" s="1">
        <v>98</v>
      </c>
      <c r="IQ557" s="1">
        <v>89</v>
      </c>
      <c r="LX557" s="1">
        <v>81</v>
      </c>
      <c r="LY557" s="1">
        <v>82</v>
      </c>
      <c r="PG557" s="1">
        <v>14</v>
      </c>
      <c r="PH557" s="1">
        <v>16</v>
      </c>
      <c r="SP557" s="1">
        <v>98.4</v>
      </c>
      <c r="SQ557" s="1">
        <v>96.4</v>
      </c>
      <c r="VX557" s="1">
        <v>1</v>
      </c>
      <c r="VY557" s="1">
        <v>1</v>
      </c>
      <c r="WQ557" s="1">
        <v>0</v>
      </c>
      <c r="WR557" s="1">
        <v>0</v>
      </c>
      <c r="ACG557" s="1">
        <v>153</v>
      </c>
      <c r="ACH557" s="1">
        <v>127</v>
      </c>
      <c r="AGS557" s="1">
        <v>0</v>
      </c>
      <c r="AGT557" s="1">
        <v>0</v>
      </c>
      <c r="AGU557" s="1">
        <v>0</v>
      </c>
      <c r="AGV557" s="1">
        <v>0</v>
      </c>
      <c r="AGW557" s="1">
        <v>0</v>
      </c>
      <c r="AGX557" s="1">
        <v>0</v>
      </c>
      <c r="AGY557" s="1">
        <v>0</v>
      </c>
      <c r="AGZ557" s="1">
        <v>0</v>
      </c>
      <c r="AHA557" s="1">
        <v>0</v>
      </c>
      <c r="AHB557" s="1">
        <v>0</v>
      </c>
      <c r="AHC557" s="1">
        <v>1</v>
      </c>
      <c r="AHD557" s="1">
        <v>0</v>
      </c>
      <c r="AHE557" s="1">
        <v>0</v>
      </c>
      <c r="AHF557" s="1">
        <v>0</v>
      </c>
      <c r="AHH557" s="1">
        <v>0</v>
      </c>
      <c r="AHI557" s="1">
        <v>0</v>
      </c>
      <c r="AHK557" s="1">
        <v>0</v>
      </c>
      <c r="AHL557" s="1">
        <v>0</v>
      </c>
      <c r="AHM557" s="1">
        <v>0</v>
      </c>
      <c r="AHN557" s="1">
        <v>0</v>
      </c>
      <c r="AHO557" s="1">
        <v>0</v>
      </c>
      <c r="AHP557" s="1">
        <v>0</v>
      </c>
      <c r="AHQ557" s="1">
        <v>0</v>
      </c>
      <c r="AHR557" s="1">
        <v>2</v>
      </c>
      <c r="AIM557" s="1">
        <v>0</v>
      </c>
      <c r="AIN557" s="1">
        <v>0</v>
      </c>
      <c r="AIO557" s="1">
        <v>0</v>
      </c>
      <c r="AIT557" s="3">
        <v>2</v>
      </c>
      <c r="AIU557" s="1">
        <v>0</v>
      </c>
      <c r="AIV557" s="1">
        <v>0</v>
      </c>
      <c r="AIW557" s="1">
        <v>0</v>
      </c>
      <c r="AIX557" s="1">
        <v>56</v>
      </c>
      <c r="AIY557" s="1">
        <v>53</v>
      </c>
    </row>
    <row r="558" spans="1:951" s="80" customFormat="1">
      <c r="B558" s="80">
        <v>4</v>
      </c>
      <c r="C558" s="80">
        <v>0</v>
      </c>
      <c r="Z558" s="80">
        <v>0</v>
      </c>
      <c r="AA558" s="80">
        <v>2</v>
      </c>
      <c r="AB558" s="80" t="s">
        <v>8434</v>
      </c>
      <c r="AC558" s="80">
        <v>0</v>
      </c>
      <c r="AE558" s="80">
        <v>0</v>
      </c>
      <c r="AG558" s="80">
        <v>0</v>
      </c>
      <c r="AI558" s="80">
        <v>148</v>
      </c>
      <c r="DR558" s="80">
        <v>72</v>
      </c>
      <c r="HA558" s="80">
        <v>0</v>
      </c>
      <c r="HT558" s="80">
        <v>0</v>
      </c>
      <c r="IP558" s="80">
        <v>98</v>
      </c>
      <c r="LX558" s="80">
        <v>82</v>
      </c>
      <c r="PG558" s="80">
        <v>14</v>
      </c>
      <c r="SP558" s="80">
        <v>98.2</v>
      </c>
      <c r="VX558" s="80">
        <v>1</v>
      </c>
      <c r="WQ558" s="80">
        <v>0</v>
      </c>
      <c r="ACG558" s="80">
        <v>93</v>
      </c>
      <c r="AGS558" s="80">
        <v>0</v>
      </c>
      <c r="AGT558" s="80">
        <v>0</v>
      </c>
      <c r="AGU558" s="80">
        <v>0</v>
      </c>
      <c r="AGV558" s="80">
        <v>0</v>
      </c>
      <c r="AGW558" s="80">
        <v>0</v>
      </c>
      <c r="AGX558" s="80">
        <v>0</v>
      </c>
      <c r="AGY558" s="80">
        <v>0</v>
      </c>
      <c r="AGZ558" s="80">
        <v>0</v>
      </c>
      <c r="AHA558" s="80">
        <v>0</v>
      </c>
      <c r="AHB558" s="80">
        <v>0</v>
      </c>
      <c r="AHC558" s="80">
        <v>1</v>
      </c>
      <c r="AHD558" s="80">
        <v>0</v>
      </c>
      <c r="AHE558" s="80">
        <v>0</v>
      </c>
      <c r="AHF558" s="80">
        <v>0</v>
      </c>
      <c r="AHH558" s="80">
        <v>0</v>
      </c>
      <c r="AHI558" s="80">
        <v>0</v>
      </c>
      <c r="AHK558" s="80">
        <v>0</v>
      </c>
      <c r="AHL558" s="80">
        <v>0</v>
      </c>
      <c r="AHM558" s="80">
        <v>0</v>
      </c>
      <c r="AHN558" s="80">
        <v>0</v>
      </c>
      <c r="AHO558" s="80">
        <v>0</v>
      </c>
      <c r="AHP558" s="80">
        <v>0</v>
      </c>
      <c r="AHQ558" s="80">
        <v>0</v>
      </c>
      <c r="AHR558" s="80">
        <v>0</v>
      </c>
      <c r="AIM558" s="80">
        <v>0</v>
      </c>
      <c r="AIN558" s="80">
        <v>0</v>
      </c>
      <c r="AIO558" s="80">
        <v>0</v>
      </c>
      <c r="AIT558" s="86">
        <v>1</v>
      </c>
      <c r="AIU558" s="80">
        <v>0</v>
      </c>
      <c r="AIV558" s="80">
        <v>0</v>
      </c>
      <c r="AIW558" s="80">
        <v>0</v>
      </c>
      <c r="AIX558" s="80">
        <v>42</v>
      </c>
    </row>
    <row r="559" spans="1:951" s="14" customFormat="1">
      <c r="A559" s="14">
        <v>116</v>
      </c>
      <c r="B559" s="14" t="s">
        <v>7502</v>
      </c>
      <c r="C559" s="61">
        <v>1</v>
      </c>
      <c r="D559" s="14" t="s">
        <v>8435</v>
      </c>
      <c r="E559" s="14" t="s">
        <v>8436</v>
      </c>
      <c r="F559" s="63" t="s">
        <v>8437</v>
      </c>
      <c r="G559" s="63" t="s">
        <v>5943</v>
      </c>
      <c r="O559" s="61">
        <v>0</v>
      </c>
      <c r="P559" s="61">
        <v>0</v>
      </c>
      <c r="Q559" s="61">
        <v>0</v>
      </c>
      <c r="R559" s="61">
        <v>1</v>
      </c>
      <c r="S559" s="61"/>
      <c r="T559" s="61"/>
      <c r="U559" s="61"/>
      <c r="V559" s="61"/>
      <c r="W559" s="61"/>
      <c r="X559" s="61"/>
      <c r="Y559" s="61"/>
      <c r="Z559" s="14">
        <v>0</v>
      </c>
      <c r="AA559" s="14">
        <v>2</v>
      </c>
      <c r="AB559" s="58" t="s">
        <v>8438</v>
      </c>
      <c r="AI559" s="14">
        <v>162</v>
      </c>
      <c r="AJ559" s="14">
        <v>180</v>
      </c>
      <c r="DR559" s="61">
        <v>80</v>
      </c>
      <c r="DS559" s="61">
        <v>70</v>
      </c>
      <c r="DT559" s="61"/>
      <c r="DU559" s="61"/>
      <c r="DV559" s="61"/>
      <c r="DW559" s="61"/>
      <c r="DX559" s="61"/>
      <c r="DY559" s="61"/>
      <c r="DZ559" s="61"/>
      <c r="EA559" s="61"/>
      <c r="EB559" s="61"/>
      <c r="EC559" s="61"/>
      <c r="ED559" s="61"/>
      <c r="EE559" s="61"/>
      <c r="EF559" s="61"/>
      <c r="EG559" s="61"/>
      <c r="EH559" s="61"/>
      <c r="EI559" s="61"/>
      <c r="EJ559" s="61"/>
      <c r="EK559" s="61"/>
      <c r="EL559" s="61"/>
      <c r="EM559" s="61"/>
      <c r="EN559" s="61"/>
      <c r="EO559" s="61"/>
      <c r="EP559" s="61"/>
      <c r="EQ559" s="61"/>
      <c r="ER559" s="61"/>
      <c r="ES559" s="61"/>
      <c r="ET559" s="61"/>
      <c r="EU559" s="61"/>
      <c r="EV559" s="61"/>
      <c r="EW559" s="61"/>
      <c r="EX559" s="61"/>
      <c r="EY559" s="61"/>
      <c r="EZ559" s="61"/>
      <c r="FA559" s="61"/>
      <c r="FB559" s="61"/>
      <c r="FC559" s="61"/>
      <c r="FD559" s="61"/>
      <c r="FE559" s="61"/>
      <c r="FF559" s="61"/>
      <c r="FG559" s="61"/>
      <c r="FH559" s="61"/>
      <c r="FI559" s="61"/>
      <c r="FJ559" s="61"/>
      <c r="FK559" s="61"/>
      <c r="FL559" s="61"/>
      <c r="FM559" s="61"/>
      <c r="FN559" s="61"/>
      <c r="FO559" s="61"/>
      <c r="FP559" s="61"/>
      <c r="FQ559" s="61"/>
      <c r="FR559" s="61"/>
      <c r="FS559" s="61"/>
      <c r="FT559" s="61"/>
      <c r="FU559" s="61"/>
      <c r="FV559" s="61"/>
      <c r="FW559" s="61"/>
      <c r="FX559" s="61"/>
      <c r="FY559" s="61"/>
      <c r="FZ559" s="61"/>
      <c r="GA559" s="61"/>
      <c r="GB559" s="61"/>
      <c r="GC559" s="61"/>
      <c r="GD559" s="61"/>
      <c r="GE559" s="61"/>
      <c r="GF559" s="61"/>
      <c r="GG559" s="61"/>
      <c r="GH559" s="61"/>
      <c r="GI559" s="61"/>
      <c r="GJ559" s="61"/>
      <c r="GK559" s="61"/>
      <c r="GL559" s="61"/>
      <c r="GM559" s="61"/>
      <c r="GN559" s="61"/>
      <c r="GO559" s="61"/>
      <c r="GP559" s="61"/>
      <c r="GQ559" s="61"/>
      <c r="GR559" s="61"/>
      <c r="GS559" s="61"/>
      <c r="GT559" s="61"/>
      <c r="GU559" s="61"/>
      <c r="GV559" s="61"/>
      <c r="GW559" s="61"/>
      <c r="GX559" s="61"/>
      <c r="GY559" s="61"/>
      <c r="GZ559" s="61"/>
      <c r="IC559" s="63"/>
      <c r="ID559" s="63"/>
      <c r="IE559" s="63"/>
      <c r="IF559" s="63"/>
      <c r="IG559" s="63"/>
      <c r="IH559" s="63"/>
      <c r="II559" s="63"/>
      <c r="IJ559" s="63"/>
      <c r="IK559" s="63"/>
      <c r="IL559" s="63"/>
      <c r="IM559" s="58"/>
      <c r="IN559" s="58"/>
      <c r="IO559" s="58"/>
      <c r="IP559" s="14">
        <v>100</v>
      </c>
      <c r="IQ559" s="14">
        <v>100</v>
      </c>
      <c r="LX559" s="14">
        <v>84</v>
      </c>
      <c r="LY559" s="14">
        <v>79</v>
      </c>
      <c r="PG559" s="61"/>
      <c r="PH559" s="61">
        <v>16</v>
      </c>
      <c r="PI559" s="61"/>
      <c r="PJ559" s="61"/>
      <c r="PK559" s="61"/>
      <c r="PL559" s="61"/>
      <c r="PM559" s="61"/>
      <c r="PN559" s="61"/>
      <c r="PO559" s="61"/>
      <c r="PP559" s="61"/>
      <c r="PQ559" s="61"/>
      <c r="PR559" s="61"/>
      <c r="PS559" s="61"/>
      <c r="PT559" s="61"/>
      <c r="PU559" s="61"/>
      <c r="PV559" s="61"/>
      <c r="PW559" s="61"/>
      <c r="PX559" s="61"/>
      <c r="PY559" s="61"/>
      <c r="PZ559" s="61"/>
      <c r="QA559" s="61"/>
      <c r="QB559" s="61"/>
      <c r="QC559" s="61"/>
      <c r="QD559" s="61"/>
      <c r="QE559" s="61"/>
      <c r="QF559" s="61"/>
      <c r="QG559" s="61"/>
      <c r="QH559" s="61"/>
      <c r="QI559" s="61"/>
      <c r="QJ559" s="61"/>
      <c r="QK559" s="61"/>
      <c r="QL559" s="61"/>
      <c r="QM559" s="61"/>
      <c r="QN559" s="61"/>
      <c r="QO559" s="61"/>
      <c r="QP559" s="61"/>
      <c r="QQ559" s="61"/>
      <c r="QR559" s="61"/>
      <c r="QS559" s="61"/>
      <c r="QT559" s="61"/>
      <c r="QU559" s="61"/>
      <c r="QV559" s="61"/>
      <c r="QW559" s="61"/>
      <c r="QX559" s="61"/>
      <c r="QY559" s="61"/>
      <c r="QZ559" s="61"/>
      <c r="RA559" s="61"/>
      <c r="RB559" s="61"/>
      <c r="RC559" s="61"/>
      <c r="RD559" s="61"/>
      <c r="RE559" s="61"/>
      <c r="RF559" s="61"/>
      <c r="RG559" s="61"/>
      <c r="RH559" s="61"/>
      <c r="RI559" s="61"/>
      <c r="RJ559" s="61"/>
      <c r="RK559" s="61"/>
      <c r="RL559" s="61"/>
      <c r="RM559" s="61"/>
      <c r="RN559" s="61"/>
      <c r="RO559" s="61"/>
      <c r="RP559" s="61"/>
      <c r="RQ559" s="61"/>
      <c r="RR559" s="61"/>
      <c r="RS559" s="61"/>
      <c r="RT559" s="61"/>
      <c r="RU559" s="61"/>
      <c r="RV559" s="61"/>
      <c r="RW559" s="61"/>
      <c r="RX559" s="61"/>
      <c r="RY559" s="61"/>
      <c r="RZ559" s="61"/>
      <c r="SA559" s="61"/>
      <c r="SB559" s="61"/>
      <c r="SC559" s="61"/>
      <c r="SD559" s="61"/>
      <c r="SE559" s="61"/>
      <c r="SF559" s="61"/>
      <c r="SG559" s="61"/>
      <c r="SH559" s="61"/>
      <c r="SI559" s="61"/>
      <c r="SJ559" s="61"/>
      <c r="SK559" s="61"/>
      <c r="SL559" s="61"/>
      <c r="SM559" s="61"/>
      <c r="SN559" s="61"/>
      <c r="SO559" s="61"/>
      <c r="SP559" s="58" t="s">
        <v>7593</v>
      </c>
      <c r="SQ559" s="58" t="s">
        <v>8439</v>
      </c>
      <c r="SR559" s="58"/>
      <c r="SS559" s="58"/>
      <c r="ST559" s="58"/>
      <c r="SU559" s="58"/>
      <c r="SV559" s="58"/>
      <c r="SW559" s="58"/>
      <c r="SX559" s="58"/>
      <c r="SY559" s="58"/>
      <c r="SZ559" s="58"/>
      <c r="TA559" s="58"/>
      <c r="TB559" s="58"/>
      <c r="TC559" s="58"/>
      <c r="TD559" s="58"/>
      <c r="TE559" s="58"/>
      <c r="TF559" s="58"/>
      <c r="TG559" s="58"/>
      <c r="TH559" s="58"/>
      <c r="TI559" s="58"/>
      <c r="TJ559" s="58"/>
      <c r="TK559" s="58"/>
      <c r="TL559" s="58"/>
      <c r="TM559" s="58"/>
      <c r="TN559" s="58"/>
      <c r="TO559" s="58"/>
      <c r="TP559" s="58"/>
      <c r="TQ559" s="58"/>
      <c r="TR559" s="58"/>
      <c r="TS559" s="58"/>
      <c r="TT559" s="58"/>
      <c r="TU559" s="58"/>
      <c r="TV559" s="58"/>
      <c r="TW559" s="58"/>
      <c r="TX559" s="58"/>
      <c r="TY559" s="58"/>
      <c r="TZ559" s="58"/>
      <c r="UA559" s="58"/>
      <c r="UB559" s="58"/>
      <c r="UC559" s="58"/>
      <c r="UD559" s="58"/>
      <c r="UE559" s="58"/>
      <c r="UF559" s="58"/>
      <c r="UG559" s="58"/>
      <c r="UH559" s="58"/>
      <c r="UI559" s="58"/>
      <c r="UJ559" s="58"/>
      <c r="UK559" s="58"/>
      <c r="UL559" s="58"/>
      <c r="UM559" s="58"/>
      <c r="UN559" s="58"/>
      <c r="UO559" s="58"/>
      <c r="UP559" s="58"/>
      <c r="UQ559" s="58"/>
      <c r="UR559" s="58"/>
      <c r="US559" s="58"/>
      <c r="UT559" s="58"/>
      <c r="UU559" s="58"/>
      <c r="UV559" s="58"/>
      <c r="UW559" s="58"/>
      <c r="UX559" s="58"/>
      <c r="UY559" s="58"/>
      <c r="UZ559" s="58"/>
      <c r="VA559" s="58"/>
      <c r="VB559" s="58"/>
      <c r="VC559" s="58"/>
      <c r="VD559" s="58"/>
      <c r="VE559" s="58"/>
      <c r="VF559" s="58"/>
      <c r="VG559" s="58"/>
      <c r="VH559" s="58"/>
      <c r="VI559" s="58"/>
      <c r="VJ559" s="58"/>
      <c r="VK559" s="58"/>
      <c r="VL559" s="58"/>
      <c r="VM559" s="58"/>
      <c r="VN559" s="58"/>
      <c r="VO559" s="58"/>
      <c r="VP559" s="58"/>
      <c r="VQ559" s="58"/>
      <c r="VR559" s="58"/>
      <c r="VS559" s="58"/>
      <c r="VT559" s="58"/>
      <c r="VU559" s="58"/>
      <c r="VV559" s="58"/>
      <c r="VW559" s="58"/>
      <c r="WQ559" s="14">
        <v>0</v>
      </c>
      <c r="WR559" s="14">
        <v>0</v>
      </c>
      <c r="ZY559" s="61"/>
      <c r="ZZ559" s="61"/>
      <c r="AAA559" s="61"/>
      <c r="AAE559" s="63"/>
      <c r="AAF559" s="63"/>
      <c r="AAG559" s="63"/>
      <c r="AAI559" s="63"/>
      <c r="AAJ559" s="58"/>
      <c r="AAM559" s="61"/>
      <c r="AAO559" s="63"/>
      <c r="AAP559" s="58"/>
      <c r="AAS559" s="61"/>
      <c r="AAU559" s="63"/>
      <c r="AAV559" s="58"/>
      <c r="ABB559" s="63"/>
      <c r="ABC559" s="63"/>
      <c r="ABD559" s="63"/>
      <c r="ABE559" s="58"/>
      <c r="ABF559" s="58"/>
      <c r="ABG559" s="58"/>
      <c r="ABM559" s="61"/>
      <c r="ABN559" s="61"/>
      <c r="ABQ559" s="63"/>
      <c r="ABR559" s="63"/>
      <c r="ABS559" s="58"/>
      <c r="ABT559" s="58"/>
      <c r="ACA559" s="61"/>
      <c r="ACB559" s="61"/>
      <c r="ACC559" s="61"/>
      <c r="ACG559" s="14">
        <v>225</v>
      </c>
      <c r="ACH559" s="14">
        <v>217</v>
      </c>
      <c r="ACK559" s="63"/>
      <c r="ACL559" s="63"/>
      <c r="ACM559" s="63"/>
      <c r="ACN559" s="63"/>
      <c r="ACO559" s="63"/>
      <c r="ACP559" s="63"/>
      <c r="ACQ559" s="58"/>
      <c r="ACR559" s="58"/>
      <c r="ACS559" s="58"/>
      <c r="ADB559" s="63"/>
      <c r="ADC559" s="63"/>
      <c r="ADD559" s="58"/>
      <c r="ADE559" s="58"/>
      <c r="AGK559" s="61"/>
      <c r="AGM559" s="63"/>
      <c r="AGN559" s="58"/>
      <c r="AGQ559" s="61"/>
      <c r="AGS559" s="14">
        <v>1</v>
      </c>
      <c r="AGT559" s="14">
        <v>0</v>
      </c>
      <c r="AGU559" s="14">
        <v>0</v>
      </c>
      <c r="AGV559" s="14">
        <v>1</v>
      </c>
      <c r="AGW559" s="14">
        <v>0</v>
      </c>
      <c r="AGX559" s="14">
        <v>0</v>
      </c>
      <c r="AGY559" s="14">
        <v>1</v>
      </c>
      <c r="AGZ559" s="14">
        <v>3</v>
      </c>
      <c r="AHA559" s="14">
        <v>0</v>
      </c>
      <c r="AHB559" s="14">
        <v>0</v>
      </c>
      <c r="AHC559" s="14">
        <v>1</v>
      </c>
      <c r="AHD559" s="14">
        <v>1</v>
      </c>
      <c r="AHE559" s="14">
        <v>0</v>
      </c>
      <c r="AHF559" s="14">
        <v>0</v>
      </c>
      <c r="AHH559" s="14">
        <v>0</v>
      </c>
      <c r="AHI559" s="14">
        <v>0</v>
      </c>
      <c r="AHK559" s="14">
        <v>0</v>
      </c>
      <c r="AHL559" s="14">
        <v>0</v>
      </c>
      <c r="AHM559" s="14">
        <v>0</v>
      </c>
      <c r="AHN559" s="14">
        <v>0</v>
      </c>
      <c r="AHO559" s="14">
        <v>0</v>
      </c>
      <c r="AHP559" s="14">
        <v>0</v>
      </c>
      <c r="AHQ559" s="14">
        <v>0</v>
      </c>
      <c r="AHR559" s="14">
        <f>AVERAGE(3,5)</f>
        <v>4</v>
      </c>
      <c r="AHT559" s="61"/>
      <c r="AHV559" s="63"/>
      <c r="AHW559" s="58"/>
      <c r="AHZ559" s="61"/>
      <c r="AIB559" s="63"/>
      <c r="AIC559" s="58"/>
      <c r="AIF559" s="61"/>
      <c r="AIH559" s="63"/>
      <c r="AII559" s="58"/>
      <c r="AIL559" s="61"/>
      <c r="AIM559" s="14">
        <v>0</v>
      </c>
      <c r="AIN559" s="14">
        <v>0</v>
      </c>
      <c r="AIO559" s="14">
        <v>0</v>
      </c>
      <c r="AIP559" s="14">
        <v>0</v>
      </c>
      <c r="AIQ559" s="14">
        <v>1</v>
      </c>
      <c r="AIR559" s="61">
        <v>0</v>
      </c>
      <c r="AIS559" s="14">
        <v>0</v>
      </c>
      <c r="AIT559" s="60"/>
      <c r="AIU559" s="58"/>
      <c r="AIX559" s="61"/>
      <c r="AJB559" s="63"/>
      <c r="AJC559" s="58"/>
      <c r="AJF559" s="61"/>
      <c r="AJH559" s="63"/>
      <c r="AJI559" s="58"/>
      <c r="AJL559" s="61"/>
      <c r="AJN559" s="63"/>
      <c r="AJO559" s="58"/>
    </row>
    <row r="560" spans="1:951" s="14" customFormat="1">
      <c r="B560" s="14">
        <v>2</v>
      </c>
      <c r="C560" s="61">
        <v>1</v>
      </c>
      <c r="D560" s="14" t="s">
        <v>8440</v>
      </c>
      <c r="E560" s="14" t="s">
        <v>8441</v>
      </c>
      <c r="F560" s="63"/>
      <c r="G560" s="58"/>
      <c r="O560" s="14">
        <v>0</v>
      </c>
      <c r="P560" s="14">
        <v>0</v>
      </c>
      <c r="Q560" s="63"/>
      <c r="R560" s="61"/>
      <c r="S560" s="61"/>
      <c r="T560" s="61"/>
      <c r="U560" s="61"/>
      <c r="V560" s="61"/>
      <c r="W560" s="61"/>
      <c r="X560" s="61"/>
      <c r="Y560" s="61"/>
      <c r="Z560" s="14">
        <v>0</v>
      </c>
      <c r="AA560" s="14">
        <v>1</v>
      </c>
      <c r="AB560" s="58"/>
      <c r="AC560" s="14">
        <v>0</v>
      </c>
      <c r="AE560" s="14">
        <v>0</v>
      </c>
      <c r="AG560" s="14">
        <v>0</v>
      </c>
      <c r="AI560" s="14">
        <v>168</v>
      </c>
      <c r="AJ560" s="14">
        <v>194</v>
      </c>
      <c r="AK560" s="14">
        <v>186</v>
      </c>
      <c r="AL560" s="14">
        <v>130</v>
      </c>
      <c r="AM560" s="14">
        <v>158</v>
      </c>
      <c r="AN560" s="14">
        <v>178</v>
      </c>
      <c r="DR560" s="61">
        <v>68</v>
      </c>
      <c r="DS560" s="61">
        <v>78</v>
      </c>
      <c r="DT560" s="61">
        <v>79</v>
      </c>
      <c r="DU560" s="61">
        <v>50</v>
      </c>
      <c r="DV560" s="61">
        <v>40</v>
      </c>
      <c r="DW560" s="61">
        <v>44</v>
      </c>
      <c r="DX560" s="61"/>
      <c r="DY560" s="61"/>
      <c r="DZ560" s="61"/>
      <c r="EA560" s="61"/>
      <c r="EB560" s="61"/>
      <c r="EC560" s="61"/>
      <c r="ED560" s="61"/>
      <c r="EE560" s="61"/>
      <c r="EF560" s="61"/>
      <c r="EG560" s="61"/>
      <c r="EH560" s="61"/>
      <c r="EI560" s="61"/>
      <c r="EJ560" s="61"/>
      <c r="EK560" s="61"/>
      <c r="EL560" s="61"/>
      <c r="EM560" s="61"/>
      <c r="EN560" s="61"/>
      <c r="EO560" s="61"/>
      <c r="EP560" s="61"/>
      <c r="EQ560" s="61"/>
      <c r="ER560" s="61"/>
      <c r="ES560" s="61"/>
      <c r="ET560" s="61"/>
      <c r="EU560" s="61"/>
      <c r="EV560" s="61"/>
      <c r="EW560" s="61"/>
      <c r="EX560" s="61"/>
      <c r="EY560" s="61"/>
      <c r="EZ560" s="61"/>
      <c r="FA560" s="61"/>
      <c r="FB560" s="61"/>
      <c r="FC560" s="61"/>
      <c r="FD560" s="61"/>
      <c r="FE560" s="61"/>
      <c r="FF560" s="61"/>
      <c r="FG560" s="61"/>
      <c r="FH560" s="61"/>
      <c r="FI560" s="61"/>
      <c r="FJ560" s="61"/>
      <c r="FK560" s="61"/>
      <c r="FL560" s="61"/>
      <c r="FM560" s="61"/>
      <c r="FN560" s="61"/>
      <c r="FO560" s="61"/>
      <c r="FP560" s="61"/>
      <c r="FQ560" s="61"/>
      <c r="FR560" s="61"/>
      <c r="FS560" s="61"/>
      <c r="FT560" s="61"/>
      <c r="FU560" s="61"/>
      <c r="FV560" s="61"/>
      <c r="FW560" s="61"/>
      <c r="FX560" s="61"/>
      <c r="FY560" s="61"/>
      <c r="FZ560" s="61"/>
      <c r="GA560" s="61"/>
      <c r="GB560" s="61"/>
      <c r="GC560" s="61"/>
      <c r="GD560" s="61"/>
      <c r="GE560" s="61"/>
      <c r="GF560" s="61"/>
      <c r="GG560" s="61"/>
      <c r="GH560" s="61"/>
      <c r="GI560" s="61"/>
      <c r="GJ560" s="61"/>
      <c r="GK560" s="61"/>
      <c r="GL560" s="61"/>
      <c r="GM560" s="61"/>
      <c r="GN560" s="61"/>
      <c r="GO560" s="61"/>
      <c r="GP560" s="61"/>
      <c r="GQ560" s="61"/>
      <c r="GR560" s="61"/>
      <c r="GS560" s="61"/>
      <c r="GT560" s="61"/>
      <c r="GU560" s="61"/>
      <c r="GV560" s="61"/>
      <c r="GW560" s="61"/>
      <c r="GX560" s="61"/>
      <c r="GY560" s="61"/>
      <c r="GZ560" s="61"/>
      <c r="HF560" s="14">
        <v>0</v>
      </c>
      <c r="HY560" s="14">
        <v>0</v>
      </c>
      <c r="IC560" s="63"/>
      <c r="ID560" s="63"/>
      <c r="IE560" s="63"/>
      <c r="IF560" s="63"/>
      <c r="IG560" s="63"/>
      <c r="IH560" s="63"/>
      <c r="II560" s="63"/>
      <c r="IJ560" s="63"/>
      <c r="IK560" s="63"/>
      <c r="IL560" s="63"/>
      <c r="IM560" s="58"/>
      <c r="IN560" s="58"/>
      <c r="IO560" s="58"/>
      <c r="IP560" s="14">
        <v>98</v>
      </c>
      <c r="IQ560" s="14">
        <v>98</v>
      </c>
      <c r="IR560" s="14">
        <v>100</v>
      </c>
      <c r="IS560" s="14">
        <v>96</v>
      </c>
      <c r="IT560" s="14">
        <v>99</v>
      </c>
      <c r="LX560" s="14">
        <v>79</v>
      </c>
      <c r="LY560" s="14">
        <v>70</v>
      </c>
      <c r="LZ560" s="14">
        <v>82</v>
      </c>
      <c r="MA560" s="14">
        <v>74</v>
      </c>
      <c r="MB560" s="14">
        <v>73</v>
      </c>
      <c r="PG560" s="61">
        <v>16</v>
      </c>
      <c r="PH560" s="61">
        <v>16</v>
      </c>
      <c r="PI560" s="61">
        <v>16</v>
      </c>
      <c r="PJ560" s="61">
        <v>16</v>
      </c>
      <c r="PK560" s="61">
        <v>20</v>
      </c>
      <c r="PL560" s="61"/>
      <c r="PM560" s="61"/>
      <c r="PN560" s="61"/>
      <c r="PO560" s="61"/>
      <c r="PP560" s="61"/>
      <c r="PQ560" s="61"/>
      <c r="PR560" s="61"/>
      <c r="PS560" s="61"/>
      <c r="PT560" s="61"/>
      <c r="PU560" s="61"/>
      <c r="PV560" s="61"/>
      <c r="PW560" s="61"/>
      <c r="PX560" s="61"/>
      <c r="PY560" s="61"/>
      <c r="PZ560" s="61"/>
      <c r="QA560" s="61"/>
      <c r="QB560" s="61"/>
      <c r="QC560" s="61"/>
      <c r="QD560" s="61"/>
      <c r="QE560" s="61"/>
      <c r="QF560" s="61"/>
      <c r="QG560" s="61"/>
      <c r="QH560" s="61"/>
      <c r="QI560" s="61"/>
      <c r="QJ560" s="61"/>
      <c r="QK560" s="61"/>
      <c r="QL560" s="61"/>
      <c r="QM560" s="61"/>
      <c r="QN560" s="61"/>
      <c r="QO560" s="61"/>
      <c r="QP560" s="61"/>
      <c r="QQ560" s="61"/>
      <c r="QR560" s="61"/>
      <c r="QS560" s="61"/>
      <c r="QT560" s="61"/>
      <c r="QU560" s="61"/>
      <c r="QV560" s="61"/>
      <c r="QW560" s="61"/>
      <c r="QX560" s="61"/>
      <c r="QY560" s="61"/>
      <c r="QZ560" s="61"/>
      <c r="RA560" s="61"/>
      <c r="RB560" s="61"/>
      <c r="RC560" s="61"/>
      <c r="RD560" s="61"/>
      <c r="RE560" s="61"/>
      <c r="RF560" s="61"/>
      <c r="RG560" s="61"/>
      <c r="RH560" s="61"/>
      <c r="RI560" s="61"/>
      <c r="RJ560" s="61"/>
      <c r="RK560" s="61"/>
      <c r="RL560" s="61"/>
      <c r="RM560" s="61"/>
      <c r="RN560" s="61"/>
      <c r="RO560" s="61"/>
      <c r="RP560" s="61"/>
      <c r="RQ560" s="61"/>
      <c r="RR560" s="61"/>
      <c r="RS560" s="61"/>
      <c r="RT560" s="61"/>
      <c r="RU560" s="61"/>
      <c r="RV560" s="61"/>
      <c r="RW560" s="61"/>
      <c r="RX560" s="61"/>
      <c r="RY560" s="61"/>
      <c r="RZ560" s="61"/>
      <c r="SA560" s="61"/>
      <c r="SB560" s="61"/>
      <c r="SC560" s="61"/>
      <c r="SD560" s="61"/>
      <c r="SE560" s="61"/>
      <c r="SF560" s="61"/>
      <c r="SG560" s="61"/>
      <c r="SH560" s="61"/>
      <c r="SI560" s="61"/>
      <c r="SJ560" s="61"/>
      <c r="SK560" s="61"/>
      <c r="SL560" s="61"/>
      <c r="SM560" s="61"/>
      <c r="SN560" s="61"/>
      <c r="SO560" s="61"/>
      <c r="SP560" s="58" t="s">
        <v>8305</v>
      </c>
      <c r="SQ560" s="58" t="s">
        <v>8283</v>
      </c>
      <c r="SR560" s="58" t="s">
        <v>8278</v>
      </c>
      <c r="SS560" s="58" t="s">
        <v>8442</v>
      </c>
      <c r="ST560" s="58" t="s">
        <v>8443</v>
      </c>
      <c r="SU560" s="58"/>
      <c r="SV560" s="58"/>
      <c r="SW560" s="58"/>
      <c r="SX560" s="58"/>
      <c r="SY560" s="58"/>
      <c r="SZ560" s="58"/>
      <c r="TA560" s="58"/>
      <c r="TB560" s="58"/>
      <c r="TC560" s="58"/>
      <c r="TD560" s="58"/>
      <c r="TE560" s="58"/>
      <c r="TF560" s="58"/>
      <c r="TG560" s="58"/>
      <c r="TH560" s="58"/>
      <c r="TI560" s="58"/>
      <c r="TJ560" s="58"/>
      <c r="TK560" s="58"/>
      <c r="TL560" s="58"/>
      <c r="TM560" s="58"/>
      <c r="TN560" s="58"/>
      <c r="TO560" s="58"/>
      <c r="TP560" s="58"/>
      <c r="TQ560" s="58"/>
      <c r="TR560" s="58"/>
      <c r="TS560" s="58"/>
      <c r="TT560" s="58"/>
      <c r="TU560" s="58"/>
      <c r="TV560" s="58"/>
      <c r="TW560" s="58"/>
      <c r="TX560" s="58"/>
      <c r="TY560" s="58"/>
      <c r="TZ560" s="58"/>
      <c r="UA560" s="58"/>
      <c r="UB560" s="58"/>
      <c r="UC560" s="58"/>
      <c r="UD560" s="58"/>
      <c r="UE560" s="58"/>
      <c r="UF560" s="58"/>
      <c r="UG560" s="58"/>
      <c r="UH560" s="58"/>
      <c r="UI560" s="58"/>
      <c r="UJ560" s="58"/>
      <c r="UK560" s="58"/>
      <c r="UL560" s="58"/>
      <c r="UM560" s="58"/>
      <c r="UN560" s="58"/>
      <c r="UO560" s="58"/>
      <c r="UP560" s="58"/>
      <c r="UQ560" s="58"/>
      <c r="UR560" s="58"/>
      <c r="US560" s="58"/>
      <c r="UT560" s="58"/>
      <c r="UU560" s="58"/>
      <c r="UV560" s="58"/>
      <c r="UW560" s="58"/>
      <c r="UX560" s="58"/>
      <c r="UY560" s="58"/>
      <c r="UZ560" s="58"/>
      <c r="VA560" s="58"/>
      <c r="VB560" s="58"/>
      <c r="VC560" s="58"/>
      <c r="VD560" s="58"/>
      <c r="VE560" s="58"/>
      <c r="VF560" s="58"/>
      <c r="VG560" s="58"/>
      <c r="VH560" s="58"/>
      <c r="VI560" s="58"/>
      <c r="VJ560" s="58"/>
      <c r="VK560" s="58"/>
      <c r="VL560" s="58"/>
      <c r="VM560" s="58"/>
      <c r="VN560" s="58"/>
      <c r="VO560" s="58"/>
      <c r="VP560" s="58"/>
      <c r="VQ560" s="58"/>
      <c r="VR560" s="58"/>
      <c r="VS560" s="58"/>
      <c r="VT560" s="58"/>
      <c r="VU560" s="58"/>
      <c r="VV560" s="58"/>
      <c r="VW560" s="58"/>
      <c r="WC560" s="14">
        <v>0</v>
      </c>
      <c r="WQ560" s="14">
        <v>0</v>
      </c>
      <c r="WR560" s="14">
        <v>0</v>
      </c>
      <c r="WS560" s="14">
        <v>0</v>
      </c>
      <c r="WT560" s="14">
        <v>0</v>
      </c>
      <c r="WU560" s="14">
        <v>0</v>
      </c>
      <c r="ZY560" s="61">
        <v>88</v>
      </c>
      <c r="ZZ560" s="61"/>
      <c r="AAA560" s="61"/>
      <c r="AAE560" s="63"/>
      <c r="AAF560" s="63"/>
      <c r="AAG560" s="63"/>
      <c r="AAI560" s="63"/>
      <c r="AAJ560" s="58"/>
      <c r="AAM560" s="61"/>
      <c r="AAO560" s="63"/>
      <c r="AAP560" s="58"/>
      <c r="AAS560" s="61"/>
      <c r="AAU560" s="63"/>
      <c r="AAV560" s="58"/>
      <c r="AAY560" s="14">
        <v>26</v>
      </c>
      <c r="ABB560" s="63"/>
      <c r="ABC560" s="63"/>
      <c r="ABD560" s="63"/>
      <c r="ABE560" s="58"/>
      <c r="ABF560" s="58"/>
      <c r="ABG560" s="58"/>
      <c r="ABM560" s="61"/>
      <c r="ABN560" s="61"/>
      <c r="ABQ560" s="63"/>
      <c r="ABR560" s="63"/>
      <c r="ABS560" s="58"/>
      <c r="ABT560" s="58"/>
      <c r="ABU560" s="14">
        <v>140</v>
      </c>
      <c r="ABX560" s="14">
        <v>3.9</v>
      </c>
      <c r="ACA560" s="61">
        <v>103</v>
      </c>
      <c r="ACB560" s="61"/>
      <c r="ACC560" s="61"/>
      <c r="ACD560" s="14">
        <v>8.9</v>
      </c>
      <c r="ACG560" s="14">
        <v>155</v>
      </c>
      <c r="ACH560" s="14">
        <v>176</v>
      </c>
      <c r="ACI560" s="14">
        <v>183</v>
      </c>
      <c r="ACK560" s="63"/>
      <c r="ACL560" s="63"/>
      <c r="ACM560" s="63"/>
      <c r="ACN560" s="63"/>
      <c r="ACO560" s="63"/>
      <c r="ACP560" s="63"/>
      <c r="ACQ560" s="58" t="s">
        <v>8444</v>
      </c>
      <c r="ACR560" s="58"/>
      <c r="ACS560" s="58"/>
      <c r="ACT560" s="14">
        <v>1.03</v>
      </c>
      <c r="ACW560" s="14">
        <v>11</v>
      </c>
      <c r="ADB560" s="63"/>
      <c r="ADC560" s="63"/>
      <c r="ADD560" s="58"/>
      <c r="ADE560" s="58"/>
      <c r="AGK560" s="61"/>
      <c r="AGM560" s="63"/>
      <c r="AGN560" s="58"/>
      <c r="AGQ560" s="61"/>
      <c r="AGS560" s="14">
        <v>1</v>
      </c>
      <c r="AGT560" s="14">
        <v>0</v>
      </c>
      <c r="AGU560" s="14">
        <v>0</v>
      </c>
      <c r="AGV560" s="14">
        <v>1</v>
      </c>
      <c r="AGW560" s="14">
        <v>0</v>
      </c>
      <c r="AGX560" s="14">
        <v>0</v>
      </c>
      <c r="AGY560" s="14">
        <v>0</v>
      </c>
      <c r="AGZ560" s="14">
        <v>0</v>
      </c>
      <c r="AHA560" s="14">
        <v>0</v>
      </c>
      <c r="AHB560" s="14">
        <v>0</v>
      </c>
      <c r="AHC560" s="14">
        <v>1</v>
      </c>
      <c r="AHD560" s="14">
        <v>0</v>
      </c>
      <c r="AHE560" s="14">
        <v>0</v>
      </c>
      <c r="AHF560" s="14">
        <v>0</v>
      </c>
      <c r="AHH560" s="14">
        <v>0</v>
      </c>
      <c r="AHI560" s="14">
        <v>0</v>
      </c>
      <c r="AHK560" s="14">
        <v>0</v>
      </c>
      <c r="AHL560" s="14">
        <v>0</v>
      </c>
      <c r="AHM560" s="14">
        <v>0</v>
      </c>
      <c r="AHN560" s="14">
        <v>0</v>
      </c>
      <c r="AHO560" s="14">
        <v>0</v>
      </c>
      <c r="AHP560" s="14">
        <v>0</v>
      </c>
      <c r="AHQ560" s="14">
        <v>0</v>
      </c>
      <c r="AHR560" s="14">
        <f>4/3</f>
        <v>1.3333333333333333</v>
      </c>
      <c r="AHT560" s="61"/>
      <c r="AHV560" s="63"/>
      <c r="AHW560" s="58"/>
      <c r="AHZ560" s="61"/>
      <c r="AIB560" s="63"/>
      <c r="AIC560" s="58"/>
      <c r="AIF560" s="61"/>
      <c r="AIH560" s="63"/>
      <c r="AII560" s="58"/>
      <c r="AIL560" s="61"/>
      <c r="AIM560" s="14">
        <v>0</v>
      </c>
      <c r="AIN560" s="14">
        <v>0</v>
      </c>
      <c r="AIO560" s="14">
        <v>0</v>
      </c>
      <c r="AIP560" s="14">
        <v>1</v>
      </c>
      <c r="AIR560" s="61">
        <v>0</v>
      </c>
      <c r="AIS560" s="14">
        <v>1</v>
      </c>
      <c r="AIT560" s="60">
        <v>2</v>
      </c>
      <c r="AIU560" s="58" t="s">
        <v>2308</v>
      </c>
      <c r="AIV560" s="14">
        <v>0</v>
      </c>
      <c r="AIW560" s="14">
        <v>0</v>
      </c>
      <c r="AIX560" s="61">
        <v>75</v>
      </c>
      <c r="AJB560" s="63"/>
      <c r="AJC560" s="58"/>
      <c r="AJF560" s="61"/>
      <c r="AJH560" s="63"/>
      <c r="AJI560" s="58"/>
      <c r="AJL560" s="61"/>
      <c r="AJN560" s="63"/>
      <c r="AJO560" s="58"/>
    </row>
    <row r="561" spans="1:951" s="14" customFormat="1">
      <c r="B561" s="14">
        <v>3</v>
      </c>
      <c r="C561" s="61">
        <v>1</v>
      </c>
      <c r="D561" s="14" t="s">
        <v>8445</v>
      </c>
      <c r="F561" s="63"/>
      <c r="G561" s="58"/>
      <c r="O561" s="14">
        <v>0</v>
      </c>
      <c r="Q561" s="63"/>
      <c r="R561" s="61"/>
      <c r="S561" s="61"/>
      <c r="T561" s="61"/>
      <c r="U561" s="61"/>
      <c r="V561" s="61"/>
      <c r="W561" s="61"/>
      <c r="X561" s="61"/>
      <c r="Y561" s="61"/>
      <c r="Z561" s="14">
        <v>0</v>
      </c>
      <c r="AA561" s="14">
        <v>1</v>
      </c>
      <c r="AB561" s="58" t="s">
        <v>8446</v>
      </c>
      <c r="AC561" s="14">
        <v>0</v>
      </c>
      <c r="AE561" s="14">
        <v>4</v>
      </c>
      <c r="AF561" s="14">
        <v>0</v>
      </c>
      <c r="AG561" s="14">
        <v>0</v>
      </c>
      <c r="AI561" s="14">
        <v>168</v>
      </c>
      <c r="AJ561" s="14">
        <v>154</v>
      </c>
      <c r="DR561" s="61">
        <v>48</v>
      </c>
      <c r="DS561" s="61">
        <v>48</v>
      </c>
      <c r="DT561" s="61"/>
      <c r="DU561" s="61"/>
      <c r="DV561" s="61"/>
      <c r="DW561" s="61"/>
      <c r="DX561" s="61"/>
      <c r="DY561" s="61"/>
      <c r="DZ561" s="61"/>
      <c r="EA561" s="61"/>
      <c r="EB561" s="61"/>
      <c r="EC561" s="61"/>
      <c r="ED561" s="61"/>
      <c r="EE561" s="61"/>
      <c r="EF561" s="61"/>
      <c r="EG561" s="61"/>
      <c r="EH561" s="61"/>
      <c r="EI561" s="61"/>
      <c r="EJ561" s="61"/>
      <c r="EK561" s="61"/>
      <c r="EL561" s="61"/>
      <c r="EM561" s="61"/>
      <c r="EN561" s="61"/>
      <c r="EO561" s="61"/>
      <c r="EP561" s="61"/>
      <c r="EQ561" s="61"/>
      <c r="ER561" s="61"/>
      <c r="ES561" s="61"/>
      <c r="ET561" s="61"/>
      <c r="EU561" s="61"/>
      <c r="EV561" s="61"/>
      <c r="EW561" s="61"/>
      <c r="EX561" s="61"/>
      <c r="EY561" s="61"/>
      <c r="EZ561" s="61"/>
      <c r="FA561" s="61"/>
      <c r="FB561" s="61"/>
      <c r="FC561" s="61"/>
      <c r="FD561" s="61"/>
      <c r="FE561" s="61"/>
      <c r="FF561" s="61"/>
      <c r="FG561" s="61"/>
      <c r="FH561" s="61"/>
      <c r="FI561" s="61"/>
      <c r="FJ561" s="61"/>
      <c r="FK561" s="61"/>
      <c r="FL561" s="61"/>
      <c r="FM561" s="61"/>
      <c r="FN561" s="61"/>
      <c r="FO561" s="61"/>
      <c r="FP561" s="61"/>
      <c r="FQ561" s="61"/>
      <c r="FR561" s="61"/>
      <c r="FS561" s="61"/>
      <c r="FT561" s="61"/>
      <c r="FU561" s="61"/>
      <c r="FV561" s="61"/>
      <c r="FW561" s="61"/>
      <c r="FX561" s="61"/>
      <c r="FY561" s="61"/>
      <c r="FZ561" s="61"/>
      <c r="GA561" s="61"/>
      <c r="GB561" s="61"/>
      <c r="GC561" s="61"/>
      <c r="GD561" s="61"/>
      <c r="GE561" s="61"/>
      <c r="GF561" s="61"/>
      <c r="GG561" s="61"/>
      <c r="GH561" s="61"/>
      <c r="GI561" s="61"/>
      <c r="GJ561" s="61"/>
      <c r="GK561" s="61"/>
      <c r="GL561" s="61"/>
      <c r="GM561" s="61"/>
      <c r="GN561" s="61"/>
      <c r="GO561" s="61"/>
      <c r="GP561" s="61"/>
      <c r="GQ561" s="61"/>
      <c r="GR561" s="61"/>
      <c r="GS561" s="61"/>
      <c r="GT561" s="61"/>
      <c r="GU561" s="61"/>
      <c r="GV561" s="61"/>
      <c r="GW561" s="61"/>
      <c r="GX561" s="61"/>
      <c r="GY561" s="61"/>
      <c r="GZ561" s="61"/>
      <c r="HA561" s="14">
        <v>2</v>
      </c>
      <c r="HB561" s="14">
        <v>2</v>
      </c>
      <c r="HT561" s="14">
        <v>0</v>
      </c>
      <c r="HU561" s="14">
        <v>0</v>
      </c>
      <c r="IC561" s="63"/>
      <c r="ID561" s="63"/>
      <c r="IE561" s="63"/>
      <c r="IF561" s="63"/>
      <c r="IG561" s="63"/>
      <c r="IH561" s="63"/>
      <c r="II561" s="63"/>
      <c r="IJ561" s="63"/>
      <c r="IK561" s="63"/>
      <c r="IL561" s="63"/>
      <c r="IM561" s="58"/>
      <c r="IN561" s="58"/>
      <c r="IO561" s="58"/>
      <c r="IP561" s="14">
        <v>94</v>
      </c>
      <c r="IQ561" s="14">
        <v>95</v>
      </c>
      <c r="LX561" s="14">
        <v>58</v>
      </c>
      <c r="LY561" s="14">
        <v>66</v>
      </c>
      <c r="PG561" s="61">
        <v>18</v>
      </c>
      <c r="PH561" s="61">
        <v>18</v>
      </c>
      <c r="PI561" s="61"/>
      <c r="PJ561" s="61"/>
      <c r="PK561" s="61"/>
      <c r="PL561" s="61"/>
      <c r="PM561" s="61"/>
      <c r="PN561" s="61"/>
      <c r="PO561" s="61"/>
      <c r="PP561" s="61"/>
      <c r="PQ561" s="61"/>
      <c r="PR561" s="61"/>
      <c r="PS561" s="61"/>
      <c r="PT561" s="61"/>
      <c r="PU561" s="61"/>
      <c r="PV561" s="61"/>
      <c r="PW561" s="61"/>
      <c r="PX561" s="61"/>
      <c r="PY561" s="61"/>
      <c r="PZ561" s="61"/>
      <c r="QA561" s="61"/>
      <c r="QB561" s="61"/>
      <c r="QC561" s="61"/>
      <c r="QD561" s="61"/>
      <c r="QE561" s="61"/>
      <c r="QF561" s="61"/>
      <c r="QG561" s="61"/>
      <c r="QH561" s="61"/>
      <c r="QI561" s="61"/>
      <c r="QJ561" s="61"/>
      <c r="QK561" s="61"/>
      <c r="QL561" s="61"/>
      <c r="QM561" s="61"/>
      <c r="QN561" s="61"/>
      <c r="QO561" s="61"/>
      <c r="QP561" s="61"/>
      <c r="QQ561" s="61"/>
      <c r="QR561" s="61"/>
      <c r="QS561" s="61"/>
      <c r="QT561" s="61"/>
      <c r="QU561" s="61"/>
      <c r="QV561" s="61"/>
      <c r="QW561" s="61"/>
      <c r="QX561" s="61"/>
      <c r="QY561" s="61"/>
      <c r="QZ561" s="61"/>
      <c r="RA561" s="61"/>
      <c r="RB561" s="61"/>
      <c r="RC561" s="61"/>
      <c r="RD561" s="61"/>
      <c r="RE561" s="61"/>
      <c r="RF561" s="61"/>
      <c r="RG561" s="61"/>
      <c r="RH561" s="61"/>
      <c r="RI561" s="61"/>
      <c r="RJ561" s="61"/>
      <c r="RK561" s="61"/>
      <c r="RL561" s="61"/>
      <c r="RM561" s="61"/>
      <c r="RN561" s="61"/>
      <c r="RO561" s="61"/>
      <c r="RP561" s="61"/>
      <c r="RQ561" s="61"/>
      <c r="RR561" s="61"/>
      <c r="RS561" s="61"/>
      <c r="RT561" s="61"/>
      <c r="RU561" s="61"/>
      <c r="RV561" s="61"/>
      <c r="RW561" s="61"/>
      <c r="RX561" s="61"/>
      <c r="RY561" s="61"/>
      <c r="RZ561" s="61"/>
      <c r="SA561" s="61"/>
      <c r="SB561" s="61"/>
      <c r="SC561" s="61"/>
      <c r="SD561" s="61"/>
      <c r="SE561" s="61"/>
      <c r="SF561" s="61"/>
      <c r="SG561" s="61"/>
      <c r="SH561" s="61"/>
      <c r="SI561" s="61"/>
      <c r="SJ561" s="61"/>
      <c r="SK561" s="61"/>
      <c r="SL561" s="61"/>
      <c r="SM561" s="61"/>
      <c r="SN561" s="61"/>
      <c r="SO561" s="61"/>
      <c r="SP561" s="58" t="s">
        <v>8447</v>
      </c>
      <c r="SQ561" s="58" t="s">
        <v>8443</v>
      </c>
      <c r="SR561" s="58"/>
      <c r="SS561" s="58"/>
      <c r="ST561" s="58"/>
      <c r="SU561" s="58"/>
      <c r="SV561" s="58"/>
      <c r="SW561" s="58"/>
      <c r="SX561" s="58"/>
      <c r="SY561" s="58"/>
      <c r="SZ561" s="58"/>
      <c r="TA561" s="58"/>
      <c r="TB561" s="58"/>
      <c r="TC561" s="58"/>
      <c r="TD561" s="58"/>
      <c r="TE561" s="58"/>
      <c r="TF561" s="58"/>
      <c r="TG561" s="58"/>
      <c r="TH561" s="58"/>
      <c r="TI561" s="58"/>
      <c r="TJ561" s="58"/>
      <c r="TK561" s="58"/>
      <c r="TL561" s="58"/>
      <c r="TM561" s="58"/>
      <c r="TN561" s="58"/>
      <c r="TO561" s="58"/>
      <c r="TP561" s="58"/>
      <c r="TQ561" s="58"/>
      <c r="TR561" s="58"/>
      <c r="TS561" s="58"/>
      <c r="TT561" s="58"/>
      <c r="TU561" s="58"/>
      <c r="TV561" s="58"/>
      <c r="TW561" s="58"/>
      <c r="TX561" s="58"/>
      <c r="TY561" s="58"/>
      <c r="TZ561" s="58"/>
      <c r="UA561" s="58"/>
      <c r="UB561" s="58"/>
      <c r="UC561" s="58"/>
      <c r="UD561" s="58"/>
      <c r="UE561" s="58"/>
      <c r="UF561" s="58"/>
      <c r="UG561" s="58"/>
      <c r="UH561" s="58"/>
      <c r="UI561" s="58"/>
      <c r="UJ561" s="58"/>
      <c r="UK561" s="58"/>
      <c r="UL561" s="58"/>
      <c r="UM561" s="58"/>
      <c r="UN561" s="58"/>
      <c r="UO561" s="58"/>
      <c r="UP561" s="58"/>
      <c r="UQ561" s="58"/>
      <c r="UR561" s="58"/>
      <c r="US561" s="58"/>
      <c r="UT561" s="58"/>
      <c r="UU561" s="58"/>
      <c r="UV561" s="58"/>
      <c r="UW561" s="58"/>
      <c r="UX561" s="58"/>
      <c r="UY561" s="58"/>
      <c r="UZ561" s="58"/>
      <c r="VA561" s="58"/>
      <c r="VB561" s="58"/>
      <c r="VC561" s="58"/>
      <c r="VD561" s="58"/>
      <c r="VE561" s="58"/>
      <c r="VF561" s="58"/>
      <c r="VG561" s="58"/>
      <c r="VH561" s="58"/>
      <c r="VI561" s="58"/>
      <c r="VJ561" s="58"/>
      <c r="VK561" s="58"/>
      <c r="VL561" s="58"/>
      <c r="VM561" s="58"/>
      <c r="VN561" s="58"/>
      <c r="VO561" s="58"/>
      <c r="VP561" s="58"/>
      <c r="VQ561" s="58"/>
      <c r="VR561" s="58"/>
      <c r="VS561" s="58"/>
      <c r="VT561" s="58"/>
      <c r="VU561" s="58"/>
      <c r="VV561" s="58"/>
      <c r="VW561" s="58"/>
      <c r="VX561" s="14">
        <v>1</v>
      </c>
      <c r="VY561" s="14">
        <v>1</v>
      </c>
      <c r="WQ561" s="14">
        <v>0</v>
      </c>
      <c r="WR561" s="14">
        <v>0</v>
      </c>
      <c r="ZY561" s="61"/>
      <c r="ZZ561" s="61"/>
      <c r="AAA561" s="61"/>
      <c r="AAE561" s="63"/>
      <c r="AAF561" s="63"/>
      <c r="AAG561" s="63"/>
      <c r="AAI561" s="63"/>
      <c r="AAJ561" s="58"/>
      <c r="AAM561" s="61"/>
      <c r="AAO561" s="63"/>
      <c r="AAP561" s="58"/>
      <c r="AAS561" s="61"/>
      <c r="AAU561" s="63"/>
      <c r="AAV561" s="58"/>
      <c r="ABB561" s="63"/>
      <c r="ABC561" s="63"/>
      <c r="ABD561" s="63"/>
      <c r="ABE561" s="58"/>
      <c r="ABF561" s="58"/>
      <c r="ABG561" s="58"/>
      <c r="ABM561" s="61"/>
      <c r="ABN561" s="61"/>
      <c r="ABQ561" s="63"/>
      <c r="ABR561" s="63"/>
      <c r="ABS561" s="58"/>
      <c r="ABT561" s="58"/>
      <c r="ACA561" s="61"/>
      <c r="ACB561" s="61"/>
      <c r="ACC561" s="61"/>
      <c r="ACG561" s="14">
        <v>166</v>
      </c>
      <c r="ACK561" s="63"/>
      <c r="ACL561" s="63"/>
      <c r="ACM561" s="63"/>
      <c r="ACN561" s="63"/>
      <c r="ACO561" s="63"/>
      <c r="ACP561" s="63"/>
      <c r="ACQ561" s="58"/>
      <c r="ACR561" s="58"/>
      <c r="ACS561" s="58"/>
      <c r="ADB561" s="63"/>
      <c r="ADC561" s="63"/>
      <c r="ADD561" s="58"/>
      <c r="ADE561" s="58"/>
      <c r="AGK561" s="61"/>
      <c r="AGM561" s="63"/>
      <c r="AGN561" s="58"/>
      <c r="AGQ561" s="61"/>
      <c r="AGS561" s="14">
        <v>1</v>
      </c>
      <c r="AGT561" s="14">
        <v>0</v>
      </c>
      <c r="AGU561" s="14">
        <v>0</v>
      </c>
      <c r="AGV561" s="14">
        <v>1</v>
      </c>
      <c r="AGW561" s="14">
        <v>0</v>
      </c>
      <c r="AGX561" s="14">
        <v>0</v>
      </c>
      <c r="AGY561" s="14">
        <v>0</v>
      </c>
      <c r="AGZ561" s="14">
        <v>0</v>
      </c>
      <c r="AHA561" s="14">
        <v>0</v>
      </c>
      <c r="AHB561" s="14">
        <v>0</v>
      </c>
      <c r="AHC561" s="14">
        <v>1</v>
      </c>
      <c r="AHD561" s="14">
        <v>0</v>
      </c>
      <c r="AHE561" s="14">
        <v>0</v>
      </c>
      <c r="AHF561" s="14">
        <v>0</v>
      </c>
      <c r="AHH561" s="14">
        <v>0</v>
      </c>
      <c r="AHI561" s="14">
        <v>0</v>
      </c>
      <c r="AHK561" s="14">
        <v>0</v>
      </c>
      <c r="AHL561" s="14">
        <v>0</v>
      </c>
      <c r="AHM561" s="14">
        <v>0</v>
      </c>
      <c r="AHN561" s="14">
        <v>0</v>
      </c>
      <c r="AHO561" s="14">
        <v>0</v>
      </c>
      <c r="AHP561" s="14">
        <v>0</v>
      </c>
      <c r="AHQ561" s="14">
        <v>0</v>
      </c>
      <c r="AHR561" s="14">
        <v>6</v>
      </c>
      <c r="AHT561" s="61"/>
      <c r="AHV561" s="63"/>
      <c r="AHW561" s="58"/>
      <c r="AHZ561" s="61"/>
      <c r="AIB561" s="63"/>
      <c r="AIC561" s="58"/>
      <c r="AIF561" s="61"/>
      <c r="AIH561" s="63"/>
      <c r="AII561" s="58"/>
      <c r="AIL561" s="61"/>
      <c r="AIM561" s="14">
        <v>0</v>
      </c>
      <c r="AIN561" s="14">
        <v>0</v>
      </c>
      <c r="AIO561" s="14">
        <v>0</v>
      </c>
      <c r="AIR561" s="61">
        <v>0</v>
      </c>
      <c r="AIT561" s="60">
        <v>2</v>
      </c>
      <c r="AIU561" s="58" t="s">
        <v>2308</v>
      </c>
      <c r="AIV561" s="14">
        <v>0</v>
      </c>
      <c r="AIW561" s="14">
        <v>0</v>
      </c>
      <c r="AIX561" s="61">
        <v>30</v>
      </c>
      <c r="AIY561" s="14">
        <v>150</v>
      </c>
      <c r="AJB561" s="63"/>
      <c r="AJC561" s="58"/>
      <c r="AJF561" s="61"/>
      <c r="AJH561" s="63"/>
      <c r="AJI561" s="58"/>
      <c r="AJL561" s="61"/>
      <c r="AJN561" s="63"/>
      <c r="AJO561" s="58"/>
    </row>
    <row r="562" spans="1:951" s="14" customFormat="1">
      <c r="B562" s="14">
        <v>4</v>
      </c>
      <c r="C562" s="61">
        <v>0</v>
      </c>
      <c r="F562" s="63"/>
      <c r="G562" s="58"/>
      <c r="Q562" s="63"/>
      <c r="R562" s="61"/>
      <c r="S562" s="61"/>
      <c r="T562" s="61"/>
      <c r="U562" s="61"/>
      <c r="V562" s="61"/>
      <c r="W562" s="61"/>
      <c r="X562" s="61"/>
      <c r="Y562" s="61"/>
      <c r="Z562" s="14">
        <v>0</v>
      </c>
      <c r="AA562" s="14">
        <v>2</v>
      </c>
      <c r="AB562" s="58" t="s">
        <v>8448</v>
      </c>
      <c r="AC562" s="14">
        <v>0</v>
      </c>
      <c r="AE562" s="14">
        <v>3</v>
      </c>
      <c r="AF562" s="14">
        <v>0</v>
      </c>
      <c r="AG562" s="14">
        <v>0</v>
      </c>
      <c r="AI562" s="14">
        <v>147</v>
      </c>
      <c r="AJ562" s="14">
        <v>158</v>
      </c>
      <c r="DR562" s="61">
        <v>52</v>
      </c>
      <c r="DS562" s="61">
        <v>50</v>
      </c>
      <c r="DT562" s="61"/>
      <c r="DU562" s="61"/>
      <c r="DV562" s="61"/>
      <c r="DW562" s="61"/>
      <c r="DX562" s="61"/>
      <c r="DY562" s="61"/>
      <c r="DZ562" s="61"/>
      <c r="EA562" s="61"/>
      <c r="EB562" s="61"/>
      <c r="EC562" s="61"/>
      <c r="ED562" s="61"/>
      <c r="EE562" s="61"/>
      <c r="EF562" s="61"/>
      <c r="EG562" s="61"/>
      <c r="EH562" s="61"/>
      <c r="EI562" s="61"/>
      <c r="EJ562" s="61"/>
      <c r="EK562" s="61"/>
      <c r="EL562" s="61"/>
      <c r="EM562" s="61"/>
      <c r="EN562" s="61"/>
      <c r="EO562" s="61"/>
      <c r="EP562" s="61"/>
      <c r="EQ562" s="61"/>
      <c r="ER562" s="61"/>
      <c r="ES562" s="61"/>
      <c r="ET562" s="61"/>
      <c r="EU562" s="61"/>
      <c r="EV562" s="61"/>
      <c r="EW562" s="61"/>
      <c r="EX562" s="61"/>
      <c r="EY562" s="61"/>
      <c r="EZ562" s="61"/>
      <c r="FA562" s="61"/>
      <c r="FB562" s="61"/>
      <c r="FC562" s="61"/>
      <c r="FD562" s="61"/>
      <c r="FE562" s="61"/>
      <c r="FF562" s="61"/>
      <c r="FG562" s="61"/>
      <c r="FH562" s="61"/>
      <c r="FI562" s="61"/>
      <c r="FJ562" s="61"/>
      <c r="FK562" s="61"/>
      <c r="FL562" s="61"/>
      <c r="FM562" s="61"/>
      <c r="FN562" s="61"/>
      <c r="FO562" s="61"/>
      <c r="FP562" s="61"/>
      <c r="FQ562" s="61"/>
      <c r="FR562" s="61"/>
      <c r="FS562" s="61"/>
      <c r="FT562" s="61"/>
      <c r="FU562" s="61"/>
      <c r="FV562" s="61"/>
      <c r="FW562" s="61"/>
      <c r="FX562" s="61"/>
      <c r="FY562" s="61"/>
      <c r="FZ562" s="61"/>
      <c r="GA562" s="61"/>
      <c r="GB562" s="61"/>
      <c r="GC562" s="61"/>
      <c r="GD562" s="61"/>
      <c r="GE562" s="61"/>
      <c r="GF562" s="61"/>
      <c r="GG562" s="61"/>
      <c r="GH562" s="61"/>
      <c r="GI562" s="61"/>
      <c r="GJ562" s="61"/>
      <c r="GK562" s="61"/>
      <c r="GL562" s="61"/>
      <c r="GM562" s="61"/>
      <c r="GN562" s="61"/>
      <c r="GO562" s="61"/>
      <c r="GP562" s="61"/>
      <c r="GQ562" s="61"/>
      <c r="GR562" s="61"/>
      <c r="GS562" s="61"/>
      <c r="GT562" s="61"/>
      <c r="GU562" s="61"/>
      <c r="GV562" s="61"/>
      <c r="GW562" s="61"/>
      <c r="GX562" s="61"/>
      <c r="GY562" s="61"/>
      <c r="GZ562" s="61"/>
      <c r="HA562" s="14">
        <v>2</v>
      </c>
      <c r="HB562" s="14">
        <v>2</v>
      </c>
      <c r="HT562" s="14">
        <v>0</v>
      </c>
      <c r="HU562" s="14">
        <v>0</v>
      </c>
      <c r="IC562" s="63"/>
      <c r="ID562" s="63"/>
      <c r="IE562" s="63"/>
      <c r="IF562" s="63"/>
      <c r="IG562" s="63"/>
      <c r="IH562" s="63"/>
      <c r="II562" s="63"/>
      <c r="IJ562" s="63"/>
      <c r="IK562" s="63"/>
      <c r="IL562" s="63"/>
      <c r="IM562" s="58"/>
      <c r="IN562" s="58"/>
      <c r="IO562" s="58"/>
      <c r="LX562" s="14">
        <v>88</v>
      </c>
      <c r="LY562" s="14">
        <v>72</v>
      </c>
      <c r="PG562" s="61">
        <v>16</v>
      </c>
      <c r="PH562" s="61">
        <v>16</v>
      </c>
      <c r="PI562" s="61"/>
      <c r="PJ562" s="61"/>
      <c r="PK562" s="61"/>
      <c r="PL562" s="61"/>
      <c r="PM562" s="61"/>
      <c r="PN562" s="61"/>
      <c r="PO562" s="61"/>
      <c r="PP562" s="61"/>
      <c r="PQ562" s="61"/>
      <c r="PR562" s="61"/>
      <c r="PS562" s="61"/>
      <c r="PT562" s="61"/>
      <c r="PU562" s="61"/>
      <c r="PV562" s="61"/>
      <c r="PW562" s="61"/>
      <c r="PX562" s="61"/>
      <c r="PY562" s="61"/>
      <c r="PZ562" s="61"/>
      <c r="QA562" s="61"/>
      <c r="QB562" s="61"/>
      <c r="QC562" s="61"/>
      <c r="QD562" s="61"/>
      <c r="QE562" s="61"/>
      <c r="QF562" s="61"/>
      <c r="QG562" s="61"/>
      <c r="QH562" s="61"/>
      <c r="QI562" s="61"/>
      <c r="QJ562" s="61"/>
      <c r="QK562" s="61"/>
      <c r="QL562" s="61"/>
      <c r="QM562" s="61"/>
      <c r="QN562" s="61"/>
      <c r="QO562" s="61"/>
      <c r="QP562" s="61"/>
      <c r="QQ562" s="61"/>
      <c r="QR562" s="61"/>
      <c r="QS562" s="61"/>
      <c r="QT562" s="61"/>
      <c r="QU562" s="61"/>
      <c r="QV562" s="61"/>
      <c r="QW562" s="61"/>
      <c r="QX562" s="61"/>
      <c r="QY562" s="61"/>
      <c r="QZ562" s="61"/>
      <c r="RA562" s="61"/>
      <c r="RB562" s="61"/>
      <c r="RC562" s="61"/>
      <c r="RD562" s="61"/>
      <c r="RE562" s="61"/>
      <c r="RF562" s="61"/>
      <c r="RG562" s="61"/>
      <c r="RH562" s="61"/>
      <c r="RI562" s="61"/>
      <c r="RJ562" s="61"/>
      <c r="RK562" s="61"/>
      <c r="RL562" s="61"/>
      <c r="RM562" s="61"/>
      <c r="RN562" s="61"/>
      <c r="RO562" s="61"/>
      <c r="RP562" s="61"/>
      <c r="RQ562" s="61"/>
      <c r="RR562" s="61"/>
      <c r="RS562" s="61"/>
      <c r="RT562" s="61"/>
      <c r="RU562" s="61"/>
      <c r="RV562" s="61"/>
      <c r="RW562" s="61"/>
      <c r="RX562" s="61"/>
      <c r="RY562" s="61"/>
      <c r="RZ562" s="61"/>
      <c r="SA562" s="61"/>
      <c r="SB562" s="61"/>
      <c r="SC562" s="61"/>
      <c r="SD562" s="61"/>
      <c r="SE562" s="61"/>
      <c r="SF562" s="61"/>
      <c r="SG562" s="61"/>
      <c r="SH562" s="61"/>
      <c r="SI562" s="61"/>
      <c r="SJ562" s="61"/>
      <c r="SK562" s="61"/>
      <c r="SL562" s="61"/>
      <c r="SM562" s="61"/>
      <c r="SN562" s="61"/>
      <c r="SO562" s="61"/>
      <c r="SP562" s="58" t="s">
        <v>8284</v>
      </c>
      <c r="SQ562" s="58" t="s">
        <v>8449</v>
      </c>
      <c r="SR562" s="58"/>
      <c r="SS562" s="58"/>
      <c r="ST562" s="58"/>
      <c r="SU562" s="58"/>
      <c r="SV562" s="58"/>
      <c r="SW562" s="58"/>
      <c r="SX562" s="58"/>
      <c r="SY562" s="58"/>
      <c r="SZ562" s="58"/>
      <c r="TA562" s="58"/>
      <c r="TB562" s="58"/>
      <c r="TC562" s="58"/>
      <c r="TD562" s="58"/>
      <c r="TE562" s="58"/>
      <c r="TF562" s="58"/>
      <c r="TG562" s="58"/>
      <c r="TH562" s="58"/>
      <c r="TI562" s="58"/>
      <c r="TJ562" s="58"/>
      <c r="TK562" s="58"/>
      <c r="TL562" s="58"/>
      <c r="TM562" s="58"/>
      <c r="TN562" s="58"/>
      <c r="TO562" s="58"/>
      <c r="TP562" s="58"/>
      <c r="TQ562" s="58"/>
      <c r="TR562" s="58"/>
      <c r="TS562" s="58"/>
      <c r="TT562" s="58"/>
      <c r="TU562" s="58"/>
      <c r="TV562" s="58"/>
      <c r="TW562" s="58"/>
      <c r="TX562" s="58"/>
      <c r="TY562" s="58"/>
      <c r="TZ562" s="58"/>
      <c r="UA562" s="58"/>
      <c r="UB562" s="58"/>
      <c r="UC562" s="58"/>
      <c r="UD562" s="58"/>
      <c r="UE562" s="58"/>
      <c r="UF562" s="58"/>
      <c r="UG562" s="58"/>
      <c r="UH562" s="58"/>
      <c r="UI562" s="58"/>
      <c r="UJ562" s="58"/>
      <c r="UK562" s="58"/>
      <c r="UL562" s="58"/>
      <c r="UM562" s="58"/>
      <c r="UN562" s="58"/>
      <c r="UO562" s="58"/>
      <c r="UP562" s="58"/>
      <c r="UQ562" s="58"/>
      <c r="UR562" s="58"/>
      <c r="US562" s="58"/>
      <c r="UT562" s="58"/>
      <c r="UU562" s="58"/>
      <c r="UV562" s="58"/>
      <c r="UW562" s="58"/>
      <c r="UX562" s="58"/>
      <c r="UY562" s="58"/>
      <c r="UZ562" s="58"/>
      <c r="VA562" s="58"/>
      <c r="VB562" s="58"/>
      <c r="VC562" s="58"/>
      <c r="VD562" s="58"/>
      <c r="VE562" s="58"/>
      <c r="VF562" s="58"/>
      <c r="VG562" s="58"/>
      <c r="VH562" s="58"/>
      <c r="VI562" s="58"/>
      <c r="VJ562" s="58"/>
      <c r="VK562" s="58"/>
      <c r="VL562" s="58"/>
      <c r="VM562" s="58"/>
      <c r="VN562" s="58"/>
      <c r="VO562" s="58"/>
      <c r="VP562" s="58"/>
      <c r="VQ562" s="58"/>
      <c r="VR562" s="58"/>
      <c r="VS562" s="58"/>
      <c r="VT562" s="58"/>
      <c r="VU562" s="58"/>
      <c r="VV562" s="58"/>
      <c r="VW562" s="58"/>
      <c r="VX562" s="14">
        <v>1</v>
      </c>
      <c r="VY562" s="14">
        <v>1</v>
      </c>
      <c r="WQ562" s="14">
        <v>0</v>
      </c>
      <c r="WR562" s="14">
        <v>0</v>
      </c>
      <c r="ZY562" s="61"/>
      <c r="ZZ562" s="61"/>
      <c r="AAA562" s="61"/>
      <c r="AAE562" s="63"/>
      <c r="AAF562" s="63"/>
      <c r="AAG562" s="63"/>
      <c r="AAI562" s="63"/>
      <c r="AAJ562" s="58"/>
      <c r="AAM562" s="61"/>
      <c r="AAO562" s="63"/>
      <c r="AAP562" s="58"/>
      <c r="AAS562" s="61"/>
      <c r="AAU562" s="63"/>
      <c r="AAV562" s="58"/>
      <c r="ABB562" s="63"/>
      <c r="ABC562" s="63"/>
      <c r="ABD562" s="63"/>
      <c r="ABE562" s="58"/>
      <c r="ABF562" s="58"/>
      <c r="ABG562" s="58"/>
      <c r="ABM562" s="61"/>
      <c r="ABN562" s="61"/>
      <c r="ABQ562" s="63"/>
      <c r="ABR562" s="63"/>
      <c r="ABS562" s="58"/>
      <c r="ABT562" s="58"/>
      <c r="ACA562" s="61"/>
      <c r="ACB562" s="61"/>
      <c r="ACC562" s="61"/>
      <c r="ACK562" s="63"/>
      <c r="ACL562" s="63"/>
      <c r="ACM562" s="63"/>
      <c r="ACN562" s="63"/>
      <c r="ACO562" s="63"/>
      <c r="ACP562" s="63"/>
      <c r="ACQ562" s="58"/>
      <c r="ACR562" s="58"/>
      <c r="ACS562" s="58"/>
      <c r="ADB562" s="63"/>
      <c r="ADC562" s="63"/>
      <c r="ADD562" s="58"/>
      <c r="ADE562" s="58"/>
      <c r="AGK562" s="61"/>
      <c r="AGM562" s="63"/>
      <c r="AGN562" s="58"/>
      <c r="AGQ562" s="61"/>
      <c r="AGS562" s="14">
        <v>1</v>
      </c>
      <c r="AGT562" s="14">
        <v>0</v>
      </c>
      <c r="AGU562" s="14">
        <v>0</v>
      </c>
      <c r="AGV562" s="14">
        <v>1</v>
      </c>
      <c r="AGW562" s="14">
        <v>0</v>
      </c>
      <c r="AGX562" s="14">
        <v>0</v>
      </c>
      <c r="AGY562" s="14">
        <v>0</v>
      </c>
      <c r="AGZ562" s="14">
        <v>0</v>
      </c>
      <c r="AHA562" s="14">
        <v>0</v>
      </c>
      <c r="AHB562" s="14">
        <v>0</v>
      </c>
      <c r="AHC562" s="14">
        <v>1</v>
      </c>
      <c r="AHD562" s="14">
        <v>0</v>
      </c>
      <c r="AHE562" s="14">
        <v>0</v>
      </c>
      <c r="AHF562" s="14">
        <v>0</v>
      </c>
      <c r="AHH562" s="14">
        <v>0</v>
      </c>
      <c r="AHI562" s="14">
        <v>0</v>
      </c>
      <c r="AHK562" s="14">
        <v>0</v>
      </c>
      <c r="AHL562" s="14">
        <v>0</v>
      </c>
      <c r="AHM562" s="14">
        <v>0</v>
      </c>
      <c r="AHN562" s="14">
        <v>0</v>
      </c>
      <c r="AHO562" s="14">
        <v>0</v>
      </c>
      <c r="AHP562" s="14">
        <v>0</v>
      </c>
      <c r="AHQ562" s="14">
        <v>0</v>
      </c>
      <c r="AHR562" s="14">
        <v>2.5</v>
      </c>
      <c r="AHT562" s="61"/>
      <c r="AHV562" s="63"/>
      <c r="AHW562" s="58"/>
      <c r="AHZ562" s="61"/>
      <c r="AIB562" s="63"/>
      <c r="AIC562" s="58"/>
      <c r="AIF562" s="61"/>
      <c r="AIH562" s="63"/>
      <c r="AII562" s="58"/>
      <c r="AIL562" s="61"/>
      <c r="AIM562" s="14">
        <v>0</v>
      </c>
      <c r="AIN562" s="14">
        <v>0</v>
      </c>
      <c r="AIO562" s="14">
        <v>0</v>
      </c>
      <c r="AIR562" s="61">
        <v>0</v>
      </c>
      <c r="AIT562" s="60">
        <v>2</v>
      </c>
      <c r="AIU562" s="58" t="s">
        <v>2308</v>
      </c>
      <c r="AIV562" s="14">
        <v>0</v>
      </c>
      <c r="AIW562" s="14">
        <v>0</v>
      </c>
      <c r="AIX562" s="61">
        <v>19</v>
      </c>
      <c r="AIY562" s="14">
        <v>94</v>
      </c>
      <c r="AJB562" s="63"/>
      <c r="AJC562" s="58"/>
      <c r="AJF562" s="61"/>
      <c r="AJH562" s="63"/>
      <c r="AJI562" s="58"/>
      <c r="AJL562" s="61"/>
      <c r="AJN562" s="63"/>
      <c r="AJO562" s="58"/>
    </row>
    <row r="563" spans="1:951" s="14" customFormat="1">
      <c r="B563" s="14">
        <v>5</v>
      </c>
      <c r="C563" s="61">
        <v>0</v>
      </c>
      <c r="F563" s="63"/>
      <c r="G563" s="58"/>
      <c r="Q563" s="63"/>
      <c r="R563" s="61"/>
      <c r="S563" s="61"/>
      <c r="T563" s="61"/>
      <c r="U563" s="61"/>
      <c r="V563" s="61"/>
      <c r="W563" s="61"/>
      <c r="X563" s="61"/>
      <c r="Y563" s="61"/>
      <c r="Z563" s="14">
        <v>0</v>
      </c>
      <c r="AA563" s="14">
        <v>2</v>
      </c>
      <c r="AB563" s="58" t="s">
        <v>8450</v>
      </c>
      <c r="AC563" s="14">
        <v>0</v>
      </c>
      <c r="AE563" s="14">
        <v>0</v>
      </c>
      <c r="AG563" s="14">
        <v>0</v>
      </c>
      <c r="AI563" s="14">
        <v>142</v>
      </c>
      <c r="AJ563" s="14">
        <v>140</v>
      </c>
      <c r="DR563" s="61">
        <v>40</v>
      </c>
      <c r="DS563" s="61">
        <v>42</v>
      </c>
      <c r="DT563" s="61"/>
      <c r="DU563" s="61"/>
      <c r="DV563" s="61"/>
      <c r="DW563" s="61"/>
      <c r="DX563" s="61"/>
      <c r="DY563" s="61"/>
      <c r="DZ563" s="61"/>
      <c r="EA563" s="61"/>
      <c r="EB563" s="61"/>
      <c r="EC563" s="61"/>
      <c r="ED563" s="61"/>
      <c r="EE563" s="61"/>
      <c r="EF563" s="61"/>
      <c r="EG563" s="61"/>
      <c r="EH563" s="61"/>
      <c r="EI563" s="61"/>
      <c r="EJ563" s="61"/>
      <c r="EK563" s="61"/>
      <c r="EL563" s="61"/>
      <c r="EM563" s="61"/>
      <c r="EN563" s="61"/>
      <c r="EO563" s="61"/>
      <c r="EP563" s="61"/>
      <c r="EQ563" s="61"/>
      <c r="ER563" s="61"/>
      <c r="ES563" s="61"/>
      <c r="ET563" s="61"/>
      <c r="EU563" s="61"/>
      <c r="EV563" s="61"/>
      <c r="EW563" s="61"/>
      <c r="EX563" s="61"/>
      <c r="EY563" s="61"/>
      <c r="EZ563" s="61"/>
      <c r="FA563" s="61"/>
      <c r="FB563" s="61"/>
      <c r="FC563" s="61"/>
      <c r="FD563" s="61"/>
      <c r="FE563" s="61"/>
      <c r="FF563" s="61"/>
      <c r="FG563" s="61"/>
      <c r="FH563" s="61"/>
      <c r="FI563" s="61"/>
      <c r="FJ563" s="61"/>
      <c r="FK563" s="61"/>
      <c r="FL563" s="61"/>
      <c r="FM563" s="61"/>
      <c r="FN563" s="61"/>
      <c r="FO563" s="61"/>
      <c r="FP563" s="61"/>
      <c r="FQ563" s="61"/>
      <c r="FR563" s="61"/>
      <c r="FS563" s="61"/>
      <c r="FT563" s="61"/>
      <c r="FU563" s="61"/>
      <c r="FV563" s="61"/>
      <c r="FW563" s="61"/>
      <c r="FX563" s="61"/>
      <c r="FY563" s="61"/>
      <c r="FZ563" s="61"/>
      <c r="GA563" s="61"/>
      <c r="GB563" s="61"/>
      <c r="GC563" s="61"/>
      <c r="GD563" s="61"/>
      <c r="GE563" s="61"/>
      <c r="GF563" s="61"/>
      <c r="GG563" s="61"/>
      <c r="GH563" s="61"/>
      <c r="GI563" s="61"/>
      <c r="GJ563" s="61"/>
      <c r="GK563" s="61"/>
      <c r="GL563" s="61"/>
      <c r="GM563" s="61"/>
      <c r="GN563" s="61"/>
      <c r="GO563" s="61"/>
      <c r="GP563" s="61"/>
      <c r="GQ563" s="61"/>
      <c r="GR563" s="61"/>
      <c r="GS563" s="61"/>
      <c r="GT563" s="61"/>
      <c r="GU563" s="61"/>
      <c r="GV563" s="61"/>
      <c r="GW563" s="61"/>
      <c r="GX563" s="61"/>
      <c r="GY563" s="61"/>
      <c r="GZ563" s="61"/>
      <c r="HA563" s="14">
        <v>2</v>
      </c>
      <c r="HB563" s="14">
        <v>2</v>
      </c>
      <c r="HT563" s="14">
        <v>0</v>
      </c>
      <c r="HU563" s="14">
        <v>0</v>
      </c>
      <c r="IC563" s="63"/>
      <c r="ID563" s="63"/>
      <c r="IE563" s="63"/>
      <c r="IF563" s="63"/>
      <c r="IG563" s="63"/>
      <c r="IH563" s="63"/>
      <c r="II563" s="63"/>
      <c r="IJ563" s="63"/>
      <c r="IK563" s="63"/>
      <c r="IL563" s="63"/>
      <c r="IM563" s="58"/>
      <c r="IN563" s="58"/>
      <c r="IO563" s="58"/>
      <c r="LX563" s="14">
        <v>80</v>
      </c>
      <c r="LY563" s="14">
        <v>84</v>
      </c>
      <c r="PG563" s="61">
        <v>16</v>
      </c>
      <c r="PH563" s="61">
        <v>22</v>
      </c>
      <c r="PI563" s="61"/>
      <c r="PJ563" s="61"/>
      <c r="PK563" s="61"/>
      <c r="PL563" s="61"/>
      <c r="PM563" s="61"/>
      <c r="PN563" s="61"/>
      <c r="PO563" s="61"/>
      <c r="PP563" s="61"/>
      <c r="PQ563" s="61"/>
      <c r="PR563" s="61"/>
      <c r="PS563" s="61"/>
      <c r="PT563" s="61"/>
      <c r="PU563" s="61"/>
      <c r="PV563" s="61"/>
      <c r="PW563" s="61"/>
      <c r="PX563" s="61"/>
      <c r="PY563" s="61"/>
      <c r="PZ563" s="61"/>
      <c r="QA563" s="61"/>
      <c r="QB563" s="61"/>
      <c r="QC563" s="61"/>
      <c r="QD563" s="61"/>
      <c r="QE563" s="61"/>
      <c r="QF563" s="61"/>
      <c r="QG563" s="61"/>
      <c r="QH563" s="61"/>
      <c r="QI563" s="61"/>
      <c r="QJ563" s="61"/>
      <c r="QK563" s="61"/>
      <c r="QL563" s="61"/>
      <c r="QM563" s="61"/>
      <c r="QN563" s="61"/>
      <c r="QO563" s="61"/>
      <c r="QP563" s="61"/>
      <c r="QQ563" s="61"/>
      <c r="QR563" s="61"/>
      <c r="QS563" s="61"/>
      <c r="QT563" s="61"/>
      <c r="QU563" s="61"/>
      <c r="QV563" s="61"/>
      <c r="QW563" s="61"/>
      <c r="QX563" s="61"/>
      <c r="QY563" s="61"/>
      <c r="QZ563" s="61"/>
      <c r="RA563" s="61"/>
      <c r="RB563" s="61"/>
      <c r="RC563" s="61"/>
      <c r="RD563" s="61"/>
      <c r="RE563" s="61"/>
      <c r="RF563" s="61"/>
      <c r="RG563" s="61"/>
      <c r="RH563" s="61"/>
      <c r="RI563" s="61"/>
      <c r="RJ563" s="61"/>
      <c r="RK563" s="61"/>
      <c r="RL563" s="61"/>
      <c r="RM563" s="61"/>
      <c r="RN563" s="61"/>
      <c r="RO563" s="61"/>
      <c r="RP563" s="61"/>
      <c r="RQ563" s="61"/>
      <c r="RR563" s="61"/>
      <c r="RS563" s="61"/>
      <c r="RT563" s="61"/>
      <c r="RU563" s="61"/>
      <c r="RV563" s="61"/>
      <c r="RW563" s="61"/>
      <c r="RX563" s="61"/>
      <c r="RY563" s="61"/>
      <c r="RZ563" s="61"/>
      <c r="SA563" s="61"/>
      <c r="SB563" s="61"/>
      <c r="SC563" s="61"/>
      <c r="SD563" s="61"/>
      <c r="SE563" s="61"/>
      <c r="SF563" s="61"/>
      <c r="SG563" s="61"/>
      <c r="SH563" s="61"/>
      <c r="SI563" s="61"/>
      <c r="SJ563" s="61"/>
      <c r="SK563" s="61"/>
      <c r="SL563" s="61"/>
      <c r="SM563" s="61"/>
      <c r="SN563" s="61"/>
      <c r="SO563" s="61"/>
      <c r="SP563" s="58" t="s">
        <v>8278</v>
      </c>
      <c r="SQ563" s="58" t="s">
        <v>8305</v>
      </c>
      <c r="SR563" s="58"/>
      <c r="SS563" s="58"/>
      <c r="ST563" s="58"/>
      <c r="SU563" s="58"/>
      <c r="SV563" s="58"/>
      <c r="SW563" s="58"/>
      <c r="SX563" s="58"/>
      <c r="SY563" s="58"/>
      <c r="SZ563" s="58"/>
      <c r="TA563" s="58"/>
      <c r="TB563" s="58"/>
      <c r="TC563" s="58"/>
      <c r="TD563" s="58"/>
      <c r="TE563" s="58"/>
      <c r="TF563" s="58"/>
      <c r="TG563" s="58"/>
      <c r="TH563" s="58"/>
      <c r="TI563" s="58"/>
      <c r="TJ563" s="58"/>
      <c r="TK563" s="58"/>
      <c r="TL563" s="58"/>
      <c r="TM563" s="58"/>
      <c r="TN563" s="58"/>
      <c r="TO563" s="58"/>
      <c r="TP563" s="58"/>
      <c r="TQ563" s="58"/>
      <c r="TR563" s="58"/>
      <c r="TS563" s="58"/>
      <c r="TT563" s="58"/>
      <c r="TU563" s="58"/>
      <c r="TV563" s="58"/>
      <c r="TW563" s="58"/>
      <c r="TX563" s="58"/>
      <c r="TY563" s="58"/>
      <c r="TZ563" s="58"/>
      <c r="UA563" s="58"/>
      <c r="UB563" s="58"/>
      <c r="UC563" s="58"/>
      <c r="UD563" s="58"/>
      <c r="UE563" s="58"/>
      <c r="UF563" s="58"/>
      <c r="UG563" s="58"/>
      <c r="UH563" s="58"/>
      <c r="UI563" s="58"/>
      <c r="UJ563" s="58"/>
      <c r="UK563" s="58"/>
      <c r="UL563" s="58"/>
      <c r="UM563" s="58"/>
      <c r="UN563" s="58"/>
      <c r="UO563" s="58"/>
      <c r="UP563" s="58"/>
      <c r="UQ563" s="58"/>
      <c r="UR563" s="58"/>
      <c r="US563" s="58"/>
      <c r="UT563" s="58"/>
      <c r="UU563" s="58"/>
      <c r="UV563" s="58"/>
      <c r="UW563" s="58"/>
      <c r="UX563" s="58"/>
      <c r="UY563" s="58"/>
      <c r="UZ563" s="58"/>
      <c r="VA563" s="58"/>
      <c r="VB563" s="58"/>
      <c r="VC563" s="58"/>
      <c r="VD563" s="58"/>
      <c r="VE563" s="58"/>
      <c r="VF563" s="58"/>
      <c r="VG563" s="58"/>
      <c r="VH563" s="58"/>
      <c r="VI563" s="58"/>
      <c r="VJ563" s="58"/>
      <c r="VK563" s="58"/>
      <c r="VL563" s="58"/>
      <c r="VM563" s="58"/>
      <c r="VN563" s="58"/>
      <c r="VO563" s="58"/>
      <c r="VP563" s="58"/>
      <c r="VQ563" s="58"/>
      <c r="VR563" s="58"/>
      <c r="VS563" s="58"/>
      <c r="VT563" s="58"/>
      <c r="VU563" s="58"/>
      <c r="VV563" s="58"/>
      <c r="VW563" s="58"/>
      <c r="VX563" s="14">
        <v>1</v>
      </c>
      <c r="VY563" s="14">
        <v>1</v>
      </c>
      <c r="WQ563" s="14">
        <v>0</v>
      </c>
      <c r="WR563" s="14">
        <v>0</v>
      </c>
      <c r="ZY563" s="61"/>
      <c r="ZZ563" s="61"/>
      <c r="AAA563" s="61"/>
      <c r="AAE563" s="63"/>
      <c r="AAF563" s="63"/>
      <c r="AAG563" s="63"/>
      <c r="AAI563" s="63"/>
      <c r="AAJ563" s="58"/>
      <c r="AAM563" s="61"/>
      <c r="AAO563" s="63"/>
      <c r="AAP563" s="58"/>
      <c r="AAS563" s="61"/>
      <c r="AAU563" s="63"/>
      <c r="AAV563" s="58"/>
      <c r="ABB563" s="63"/>
      <c r="ABC563" s="63"/>
      <c r="ABD563" s="63"/>
      <c r="ABE563" s="58"/>
      <c r="ABF563" s="58"/>
      <c r="ABG563" s="58"/>
      <c r="ABM563" s="61"/>
      <c r="ABN563" s="61"/>
      <c r="ABQ563" s="63"/>
      <c r="ABR563" s="63"/>
      <c r="ABS563" s="58"/>
      <c r="ABT563" s="58"/>
      <c r="ACA563" s="61"/>
      <c r="ACB563" s="61"/>
      <c r="ACC563" s="61"/>
      <c r="ACK563" s="63"/>
      <c r="ACL563" s="63"/>
      <c r="ACM563" s="63"/>
      <c r="ACN563" s="63"/>
      <c r="ACO563" s="63"/>
      <c r="ACP563" s="63"/>
      <c r="ACQ563" s="58"/>
      <c r="ACR563" s="58"/>
      <c r="ACS563" s="58"/>
      <c r="ADB563" s="63"/>
      <c r="ADC563" s="63"/>
      <c r="ADD563" s="58"/>
      <c r="ADE563" s="58"/>
      <c r="AGK563" s="61"/>
      <c r="AGM563" s="63"/>
      <c r="AGN563" s="58"/>
      <c r="AGQ563" s="61"/>
      <c r="AGS563" s="14">
        <v>1</v>
      </c>
      <c r="AGT563" s="14">
        <v>0</v>
      </c>
      <c r="AGU563" s="14">
        <v>0</v>
      </c>
      <c r="AGV563" s="14">
        <v>1</v>
      </c>
      <c r="AGW563" s="14">
        <v>0</v>
      </c>
      <c r="AGX563" s="14">
        <v>0</v>
      </c>
      <c r="AGY563" s="14">
        <v>0</v>
      </c>
      <c r="AGZ563" s="14">
        <v>0</v>
      </c>
      <c r="AHA563" s="14">
        <v>0</v>
      </c>
      <c r="AHB563" s="14">
        <v>0</v>
      </c>
      <c r="AHC563" s="14">
        <v>1</v>
      </c>
      <c r="AHD563" s="14">
        <v>0</v>
      </c>
      <c r="AHE563" s="14">
        <v>0</v>
      </c>
      <c r="AHF563" s="14">
        <v>0</v>
      </c>
      <c r="AHH563" s="14">
        <v>0</v>
      </c>
      <c r="AHI563" s="14">
        <v>0</v>
      </c>
      <c r="AHK563" s="14">
        <v>0</v>
      </c>
      <c r="AHL563" s="14">
        <v>0</v>
      </c>
      <c r="AHM563" s="14">
        <v>0</v>
      </c>
      <c r="AHN563" s="14">
        <v>0</v>
      </c>
      <c r="AHO563" s="14">
        <v>0</v>
      </c>
      <c r="AHP563" s="14">
        <v>0</v>
      </c>
      <c r="AHQ563" s="14">
        <v>0</v>
      </c>
      <c r="AHR563" s="14">
        <v>0</v>
      </c>
      <c r="AHT563" s="61"/>
      <c r="AHV563" s="63"/>
      <c r="AHW563" s="58"/>
      <c r="AHZ563" s="61"/>
      <c r="AIB563" s="63"/>
      <c r="AIC563" s="58"/>
      <c r="AIF563" s="61"/>
      <c r="AIH563" s="63"/>
      <c r="AII563" s="58"/>
      <c r="AIL563" s="61"/>
      <c r="AIM563" s="14">
        <v>0</v>
      </c>
      <c r="AIN563" s="14">
        <v>0</v>
      </c>
      <c r="AIO563" s="14">
        <v>0</v>
      </c>
      <c r="AIR563" s="61">
        <v>0</v>
      </c>
      <c r="AIT563" s="60">
        <v>2</v>
      </c>
      <c r="AIU563" s="58" t="s">
        <v>2308</v>
      </c>
      <c r="AIV563" s="14">
        <v>0</v>
      </c>
      <c r="AIW563" s="14">
        <v>0</v>
      </c>
      <c r="AIX563" s="61">
        <v>83</v>
      </c>
      <c r="AIY563" s="14">
        <v>106</v>
      </c>
      <c r="AJB563" s="63"/>
      <c r="AJC563" s="58"/>
      <c r="AJF563" s="61"/>
      <c r="AJH563" s="63"/>
      <c r="AJI563" s="58"/>
      <c r="AJL563" s="61"/>
      <c r="AJN563" s="63"/>
      <c r="AJO563" s="58"/>
    </row>
    <row r="564" spans="1:951" s="14" customFormat="1">
      <c r="B564" s="14">
        <v>6</v>
      </c>
      <c r="C564" s="61">
        <v>0</v>
      </c>
      <c r="F564" s="63"/>
      <c r="G564" s="58"/>
      <c r="Q564" s="63"/>
      <c r="R564" s="61"/>
      <c r="S564" s="61"/>
      <c r="T564" s="61"/>
      <c r="U564" s="61"/>
      <c r="V564" s="61"/>
      <c r="W564" s="61"/>
      <c r="X564" s="61"/>
      <c r="Y564" s="61"/>
      <c r="Z564" s="14">
        <v>0</v>
      </c>
      <c r="AA564" s="14">
        <v>2</v>
      </c>
      <c r="AB564" s="58" t="s">
        <v>8451</v>
      </c>
      <c r="AC564" s="14">
        <v>0</v>
      </c>
      <c r="AE564" s="14">
        <v>0</v>
      </c>
      <c r="AG564" s="14">
        <v>0</v>
      </c>
      <c r="AI564" s="14">
        <v>178</v>
      </c>
      <c r="AJ564" s="14">
        <v>142</v>
      </c>
      <c r="DR564" s="61">
        <v>40</v>
      </c>
      <c r="DS564" s="61">
        <v>40</v>
      </c>
      <c r="DT564" s="61"/>
      <c r="DU564" s="61"/>
      <c r="DV564" s="61"/>
      <c r="DW564" s="61"/>
      <c r="DX564" s="61"/>
      <c r="DY564" s="61"/>
      <c r="DZ564" s="61"/>
      <c r="EA564" s="61"/>
      <c r="EB564" s="61"/>
      <c r="EC564" s="61"/>
      <c r="ED564" s="61"/>
      <c r="EE564" s="61"/>
      <c r="EF564" s="61"/>
      <c r="EG564" s="61"/>
      <c r="EH564" s="61"/>
      <c r="EI564" s="61"/>
      <c r="EJ564" s="61"/>
      <c r="EK564" s="61"/>
      <c r="EL564" s="61"/>
      <c r="EM564" s="61"/>
      <c r="EN564" s="61"/>
      <c r="EO564" s="61"/>
      <c r="EP564" s="61"/>
      <c r="EQ564" s="61"/>
      <c r="ER564" s="61"/>
      <c r="ES564" s="61"/>
      <c r="ET564" s="61"/>
      <c r="EU564" s="61"/>
      <c r="EV564" s="61"/>
      <c r="EW564" s="61"/>
      <c r="EX564" s="61"/>
      <c r="EY564" s="61"/>
      <c r="EZ564" s="61"/>
      <c r="FA564" s="61"/>
      <c r="FB564" s="61"/>
      <c r="FC564" s="61"/>
      <c r="FD564" s="61"/>
      <c r="FE564" s="61"/>
      <c r="FF564" s="61"/>
      <c r="FG564" s="61"/>
      <c r="FH564" s="61"/>
      <c r="FI564" s="61"/>
      <c r="FJ564" s="61"/>
      <c r="FK564" s="61"/>
      <c r="FL564" s="61"/>
      <c r="FM564" s="61"/>
      <c r="FN564" s="61"/>
      <c r="FO564" s="61"/>
      <c r="FP564" s="61"/>
      <c r="FQ564" s="61"/>
      <c r="FR564" s="61"/>
      <c r="FS564" s="61"/>
      <c r="FT564" s="61"/>
      <c r="FU564" s="61"/>
      <c r="FV564" s="61"/>
      <c r="FW564" s="61"/>
      <c r="FX564" s="61"/>
      <c r="FY564" s="61"/>
      <c r="FZ564" s="61"/>
      <c r="GA564" s="61"/>
      <c r="GB564" s="61"/>
      <c r="GC564" s="61"/>
      <c r="GD564" s="61"/>
      <c r="GE564" s="61"/>
      <c r="GF564" s="61"/>
      <c r="GG564" s="61"/>
      <c r="GH564" s="61"/>
      <c r="GI564" s="61"/>
      <c r="GJ564" s="61"/>
      <c r="GK564" s="61"/>
      <c r="GL564" s="61"/>
      <c r="GM564" s="61"/>
      <c r="GN564" s="61"/>
      <c r="GO564" s="61"/>
      <c r="GP564" s="61"/>
      <c r="GQ564" s="61"/>
      <c r="GR564" s="61"/>
      <c r="GS564" s="61"/>
      <c r="GT564" s="61"/>
      <c r="GU564" s="61"/>
      <c r="GV564" s="61"/>
      <c r="GW564" s="61"/>
      <c r="GX564" s="61"/>
      <c r="GY564" s="61"/>
      <c r="GZ564" s="61"/>
      <c r="HA564" s="14">
        <v>0</v>
      </c>
      <c r="HB564" s="14">
        <v>2</v>
      </c>
      <c r="HT564" s="14">
        <v>0</v>
      </c>
      <c r="HU564" s="14">
        <v>0</v>
      </c>
      <c r="IC564" s="63"/>
      <c r="ID564" s="63"/>
      <c r="IE564" s="63"/>
      <c r="IF564" s="63"/>
      <c r="IG564" s="63"/>
      <c r="IH564" s="63"/>
      <c r="II564" s="63"/>
      <c r="IJ564" s="63"/>
      <c r="IK564" s="63"/>
      <c r="IL564" s="63"/>
      <c r="IM564" s="58"/>
      <c r="IN564" s="58"/>
      <c r="IO564" s="58"/>
      <c r="IP564" s="14">
        <v>93</v>
      </c>
      <c r="IQ564" s="14">
        <v>93</v>
      </c>
      <c r="LX564" s="14">
        <v>72</v>
      </c>
      <c r="LY564" s="14">
        <v>68</v>
      </c>
      <c r="PG564" s="61">
        <v>22</v>
      </c>
      <c r="PH564" s="61">
        <v>22</v>
      </c>
      <c r="PI564" s="61"/>
      <c r="PJ564" s="61"/>
      <c r="PK564" s="61"/>
      <c r="PL564" s="61"/>
      <c r="PM564" s="61"/>
      <c r="PN564" s="61"/>
      <c r="PO564" s="61"/>
      <c r="PP564" s="61"/>
      <c r="PQ564" s="61"/>
      <c r="PR564" s="61"/>
      <c r="PS564" s="61"/>
      <c r="PT564" s="61"/>
      <c r="PU564" s="61"/>
      <c r="PV564" s="61"/>
      <c r="PW564" s="61"/>
      <c r="PX564" s="61"/>
      <c r="PY564" s="61"/>
      <c r="PZ564" s="61"/>
      <c r="QA564" s="61"/>
      <c r="QB564" s="61"/>
      <c r="QC564" s="61"/>
      <c r="QD564" s="61"/>
      <c r="QE564" s="61"/>
      <c r="QF564" s="61"/>
      <c r="QG564" s="61"/>
      <c r="QH564" s="61"/>
      <c r="QI564" s="61"/>
      <c r="QJ564" s="61"/>
      <c r="QK564" s="61"/>
      <c r="QL564" s="61"/>
      <c r="QM564" s="61"/>
      <c r="QN564" s="61"/>
      <c r="QO564" s="61"/>
      <c r="QP564" s="61"/>
      <c r="QQ564" s="61"/>
      <c r="QR564" s="61"/>
      <c r="QS564" s="61"/>
      <c r="QT564" s="61"/>
      <c r="QU564" s="61"/>
      <c r="QV564" s="61"/>
      <c r="QW564" s="61"/>
      <c r="QX564" s="61"/>
      <c r="QY564" s="61"/>
      <c r="QZ564" s="61"/>
      <c r="RA564" s="61"/>
      <c r="RB564" s="61"/>
      <c r="RC564" s="61"/>
      <c r="RD564" s="61"/>
      <c r="RE564" s="61"/>
      <c r="RF564" s="61"/>
      <c r="RG564" s="61"/>
      <c r="RH564" s="61"/>
      <c r="RI564" s="61"/>
      <c r="RJ564" s="61"/>
      <c r="RK564" s="61"/>
      <c r="RL564" s="61"/>
      <c r="RM564" s="61"/>
      <c r="RN564" s="61"/>
      <c r="RO564" s="61"/>
      <c r="RP564" s="61"/>
      <c r="RQ564" s="61"/>
      <c r="RR564" s="61"/>
      <c r="RS564" s="61"/>
      <c r="RT564" s="61"/>
      <c r="RU564" s="61"/>
      <c r="RV564" s="61"/>
      <c r="RW564" s="61"/>
      <c r="RX564" s="61"/>
      <c r="RY564" s="61"/>
      <c r="RZ564" s="61"/>
      <c r="SA564" s="61"/>
      <c r="SB564" s="61"/>
      <c r="SC564" s="61"/>
      <c r="SD564" s="61"/>
      <c r="SE564" s="61"/>
      <c r="SF564" s="61"/>
      <c r="SG564" s="61"/>
      <c r="SH564" s="61"/>
      <c r="SI564" s="61"/>
      <c r="SJ564" s="61"/>
      <c r="SK564" s="61"/>
      <c r="SL564" s="61"/>
      <c r="SM564" s="61"/>
      <c r="SN564" s="61"/>
      <c r="SO564" s="61"/>
      <c r="SP564" s="58" t="s">
        <v>8284</v>
      </c>
      <c r="SQ564" s="58" t="s">
        <v>7594</v>
      </c>
      <c r="SR564" s="58"/>
      <c r="SS564" s="58"/>
      <c r="ST564" s="58"/>
      <c r="SU564" s="58"/>
      <c r="SV564" s="58"/>
      <c r="SW564" s="58"/>
      <c r="SX564" s="58"/>
      <c r="SY564" s="58"/>
      <c r="SZ564" s="58"/>
      <c r="TA564" s="58"/>
      <c r="TB564" s="58"/>
      <c r="TC564" s="58"/>
      <c r="TD564" s="58"/>
      <c r="TE564" s="58"/>
      <c r="TF564" s="58"/>
      <c r="TG564" s="58"/>
      <c r="TH564" s="58"/>
      <c r="TI564" s="58"/>
      <c r="TJ564" s="58"/>
      <c r="TK564" s="58"/>
      <c r="TL564" s="58"/>
      <c r="TM564" s="58"/>
      <c r="TN564" s="58"/>
      <c r="TO564" s="58"/>
      <c r="TP564" s="58"/>
      <c r="TQ564" s="58"/>
      <c r="TR564" s="58"/>
      <c r="TS564" s="58"/>
      <c r="TT564" s="58"/>
      <c r="TU564" s="58"/>
      <c r="TV564" s="58"/>
      <c r="TW564" s="58"/>
      <c r="TX564" s="58"/>
      <c r="TY564" s="58"/>
      <c r="TZ564" s="58"/>
      <c r="UA564" s="58"/>
      <c r="UB564" s="58"/>
      <c r="UC564" s="58"/>
      <c r="UD564" s="58"/>
      <c r="UE564" s="58"/>
      <c r="UF564" s="58"/>
      <c r="UG564" s="58"/>
      <c r="UH564" s="58"/>
      <c r="UI564" s="58"/>
      <c r="UJ564" s="58"/>
      <c r="UK564" s="58"/>
      <c r="UL564" s="58"/>
      <c r="UM564" s="58"/>
      <c r="UN564" s="58"/>
      <c r="UO564" s="58"/>
      <c r="UP564" s="58"/>
      <c r="UQ564" s="58"/>
      <c r="UR564" s="58"/>
      <c r="US564" s="58"/>
      <c r="UT564" s="58"/>
      <c r="UU564" s="58"/>
      <c r="UV564" s="58"/>
      <c r="UW564" s="58"/>
      <c r="UX564" s="58"/>
      <c r="UY564" s="58"/>
      <c r="UZ564" s="58"/>
      <c r="VA564" s="58"/>
      <c r="VB564" s="58"/>
      <c r="VC564" s="58"/>
      <c r="VD564" s="58"/>
      <c r="VE564" s="58"/>
      <c r="VF564" s="58"/>
      <c r="VG564" s="58"/>
      <c r="VH564" s="58"/>
      <c r="VI564" s="58"/>
      <c r="VJ564" s="58"/>
      <c r="VK564" s="58"/>
      <c r="VL564" s="58"/>
      <c r="VM564" s="58"/>
      <c r="VN564" s="58"/>
      <c r="VO564" s="58"/>
      <c r="VP564" s="58"/>
      <c r="VQ564" s="58"/>
      <c r="VR564" s="58"/>
      <c r="VS564" s="58"/>
      <c r="VT564" s="58"/>
      <c r="VU564" s="58"/>
      <c r="VV564" s="58"/>
      <c r="VW564" s="58"/>
      <c r="VX564" s="14">
        <v>1</v>
      </c>
      <c r="VY564" s="14">
        <v>1</v>
      </c>
      <c r="WQ564" s="14">
        <v>0</v>
      </c>
      <c r="WR564" s="14">
        <v>0</v>
      </c>
      <c r="ZY564" s="61"/>
      <c r="ZZ564" s="61"/>
      <c r="AAA564" s="61"/>
      <c r="AAE564" s="63"/>
      <c r="AAF564" s="63"/>
      <c r="AAG564" s="63"/>
      <c r="AAI564" s="63"/>
      <c r="AAJ564" s="58"/>
      <c r="AAM564" s="61"/>
      <c r="AAO564" s="63"/>
      <c r="AAP564" s="58"/>
      <c r="AAS564" s="61"/>
      <c r="AAU564" s="63"/>
      <c r="AAV564" s="58"/>
      <c r="AAY564" s="14">
        <v>23</v>
      </c>
      <c r="ABB564" s="14">
        <v>9.8000000000000007</v>
      </c>
      <c r="ABC564" s="63"/>
      <c r="ABD564" s="63"/>
      <c r="ABE564" s="58" t="s">
        <v>8452</v>
      </c>
      <c r="ABF564" s="58"/>
      <c r="ABG564" s="58"/>
      <c r="ABM564" s="61">
        <v>8.01</v>
      </c>
      <c r="ABN564" s="61"/>
      <c r="ABO564" s="14">
        <v>344</v>
      </c>
      <c r="ABQ564" s="63"/>
      <c r="ABR564" s="63"/>
      <c r="ABS564" s="58"/>
      <c r="ABT564" s="58"/>
      <c r="ABU564" s="14">
        <v>140</v>
      </c>
      <c r="ABX564" s="14">
        <v>4.4000000000000004</v>
      </c>
      <c r="ACA564" s="61">
        <v>102</v>
      </c>
      <c r="ACB564" s="61"/>
      <c r="ACC564" s="61"/>
      <c r="ACG564" s="14">
        <v>185</v>
      </c>
      <c r="ACK564" s="63"/>
      <c r="ACL564" s="63"/>
      <c r="ACM564" s="63"/>
      <c r="ACN564" s="63"/>
      <c r="ACO564" s="63"/>
      <c r="ACP564" s="63"/>
      <c r="ACQ564" s="58" t="s">
        <v>8453</v>
      </c>
      <c r="ACR564" s="58"/>
      <c r="ACS564" s="58"/>
      <c r="ACT564" s="14">
        <v>1.06</v>
      </c>
      <c r="ACW564" s="14">
        <v>15</v>
      </c>
      <c r="ADB564" s="63"/>
      <c r="ADC564" s="63"/>
      <c r="ADD564" s="58"/>
      <c r="ADE564" s="58"/>
      <c r="AEF564" s="14">
        <v>9.9</v>
      </c>
      <c r="AES564" s="14">
        <v>12.2</v>
      </c>
      <c r="AFB564" s="14">
        <v>58</v>
      </c>
      <c r="AGK564" s="61"/>
      <c r="AGM564" s="63"/>
      <c r="AGN564" s="58"/>
      <c r="AGQ564" s="61"/>
      <c r="AGS564" s="14">
        <v>1</v>
      </c>
      <c r="AGT564" s="14">
        <v>0</v>
      </c>
      <c r="AGU564" s="14">
        <v>0</v>
      </c>
      <c r="AGV564" s="14">
        <v>1</v>
      </c>
      <c r="AGW564" s="14">
        <v>0</v>
      </c>
      <c r="AGX564" s="14">
        <v>0</v>
      </c>
      <c r="AGY564" s="14">
        <v>0</v>
      </c>
      <c r="AGZ564" s="14">
        <v>7</v>
      </c>
      <c r="AHA564" s="14">
        <v>0</v>
      </c>
      <c r="AHB564" s="14">
        <v>0</v>
      </c>
      <c r="AHC564" s="14">
        <v>1</v>
      </c>
      <c r="AHD564" s="14">
        <v>0</v>
      </c>
      <c r="AHE564" s="14">
        <v>0</v>
      </c>
      <c r="AHF564" s="14">
        <v>0</v>
      </c>
      <c r="AHH564" s="14">
        <v>0</v>
      </c>
      <c r="AHI564" s="14">
        <v>0</v>
      </c>
      <c r="AHK564" s="14">
        <v>0</v>
      </c>
      <c r="AHL564" s="14">
        <v>0</v>
      </c>
      <c r="AHM564" s="14">
        <v>0</v>
      </c>
      <c r="AHN564" s="14">
        <v>0</v>
      </c>
      <c r="AHO564" s="14">
        <v>0</v>
      </c>
      <c r="AHP564" s="14">
        <v>0</v>
      </c>
      <c r="AHQ564" s="14">
        <v>0</v>
      </c>
      <c r="AHR564" s="14">
        <v>3</v>
      </c>
      <c r="AHT564" s="61"/>
      <c r="AHV564" s="63"/>
      <c r="AHW564" s="58"/>
      <c r="AHZ564" s="61"/>
      <c r="AIB564" s="63"/>
      <c r="AIC564" s="58"/>
      <c r="AIF564" s="61"/>
      <c r="AIH564" s="63"/>
      <c r="AII564" s="58"/>
      <c r="AIL564" s="61"/>
      <c r="AIM564" s="14">
        <v>0</v>
      </c>
      <c r="AIN564" s="14">
        <v>0</v>
      </c>
      <c r="AIO564" s="14">
        <v>0</v>
      </c>
      <c r="AIR564" s="61">
        <v>0</v>
      </c>
      <c r="AIT564" s="60">
        <v>2</v>
      </c>
      <c r="AIU564" s="58" t="s">
        <v>2308</v>
      </c>
      <c r="AIV564" s="14">
        <v>0</v>
      </c>
      <c r="AIW564" s="14">
        <v>0</v>
      </c>
      <c r="AIX564" s="61">
        <v>46</v>
      </c>
      <c r="AIY564" s="14">
        <v>63</v>
      </c>
      <c r="AJB564" s="63"/>
      <c r="AJC564" s="58"/>
      <c r="AJF564" s="61"/>
      <c r="AJH564" s="63"/>
      <c r="AJI564" s="58"/>
      <c r="AJL564" s="61"/>
      <c r="AJN564" s="63"/>
      <c r="AJO564" s="58"/>
    </row>
    <row r="565" spans="1:951" s="14" customFormat="1">
      <c r="B565" s="14">
        <v>7</v>
      </c>
      <c r="C565" s="61">
        <v>0</v>
      </c>
      <c r="F565" s="63"/>
      <c r="G565" s="58"/>
      <c r="Q565" s="63"/>
      <c r="R565" s="61"/>
      <c r="S565" s="61"/>
      <c r="T565" s="61"/>
      <c r="U565" s="61"/>
      <c r="V565" s="61"/>
      <c r="W565" s="61"/>
      <c r="X565" s="61"/>
      <c r="Y565" s="61"/>
      <c r="Z565" s="14">
        <v>0</v>
      </c>
      <c r="AA565" s="14">
        <v>2</v>
      </c>
      <c r="AB565" s="58"/>
      <c r="AC565" s="14">
        <v>0</v>
      </c>
      <c r="AE565" s="14">
        <v>6</v>
      </c>
      <c r="AF565" s="14">
        <v>0</v>
      </c>
      <c r="AG565" s="14">
        <v>0</v>
      </c>
      <c r="AI565" s="14">
        <v>172</v>
      </c>
      <c r="AJ565" s="14">
        <v>164</v>
      </c>
      <c r="DR565" s="61">
        <v>44</v>
      </c>
      <c r="DS565" s="61">
        <v>50</v>
      </c>
      <c r="DT565" s="61"/>
      <c r="DU565" s="61"/>
      <c r="DV565" s="61"/>
      <c r="DW565" s="61"/>
      <c r="DX565" s="61"/>
      <c r="DY565" s="61"/>
      <c r="DZ565" s="61"/>
      <c r="EA565" s="61"/>
      <c r="EB565" s="61"/>
      <c r="EC565" s="61"/>
      <c r="ED565" s="61"/>
      <c r="EE565" s="61"/>
      <c r="EF565" s="61"/>
      <c r="EG565" s="61"/>
      <c r="EH565" s="61"/>
      <c r="EI565" s="61"/>
      <c r="EJ565" s="61"/>
      <c r="EK565" s="61"/>
      <c r="EL565" s="61"/>
      <c r="EM565" s="61"/>
      <c r="EN565" s="61"/>
      <c r="EO565" s="61"/>
      <c r="EP565" s="61"/>
      <c r="EQ565" s="61"/>
      <c r="ER565" s="61"/>
      <c r="ES565" s="61"/>
      <c r="ET565" s="61"/>
      <c r="EU565" s="61"/>
      <c r="EV565" s="61"/>
      <c r="EW565" s="61"/>
      <c r="EX565" s="61"/>
      <c r="EY565" s="61"/>
      <c r="EZ565" s="61"/>
      <c r="FA565" s="61"/>
      <c r="FB565" s="61"/>
      <c r="FC565" s="61"/>
      <c r="FD565" s="61"/>
      <c r="FE565" s="61"/>
      <c r="FF565" s="61"/>
      <c r="FG565" s="61"/>
      <c r="FH565" s="61"/>
      <c r="FI565" s="61"/>
      <c r="FJ565" s="61"/>
      <c r="FK565" s="61"/>
      <c r="FL565" s="61"/>
      <c r="FM565" s="61"/>
      <c r="FN565" s="61"/>
      <c r="FO565" s="61"/>
      <c r="FP565" s="61"/>
      <c r="FQ565" s="61"/>
      <c r="FR565" s="61"/>
      <c r="FS565" s="61"/>
      <c r="FT565" s="61"/>
      <c r="FU565" s="61"/>
      <c r="FV565" s="61"/>
      <c r="FW565" s="61"/>
      <c r="FX565" s="61"/>
      <c r="FY565" s="61"/>
      <c r="FZ565" s="61"/>
      <c r="GA565" s="61"/>
      <c r="GB565" s="61"/>
      <c r="GC565" s="61"/>
      <c r="GD565" s="61"/>
      <c r="GE565" s="61"/>
      <c r="GF565" s="61"/>
      <c r="GG565" s="61"/>
      <c r="GH565" s="61"/>
      <c r="GI565" s="61"/>
      <c r="GJ565" s="61"/>
      <c r="GK565" s="61"/>
      <c r="GL565" s="61"/>
      <c r="GM565" s="61"/>
      <c r="GN565" s="61"/>
      <c r="GO565" s="61"/>
      <c r="GP565" s="61"/>
      <c r="GQ565" s="61"/>
      <c r="GR565" s="61"/>
      <c r="GS565" s="61"/>
      <c r="GT565" s="61"/>
      <c r="GU565" s="61"/>
      <c r="GV565" s="61"/>
      <c r="GW565" s="61"/>
      <c r="GX565" s="61"/>
      <c r="GY565" s="61"/>
      <c r="GZ565" s="61"/>
      <c r="HA565" s="14">
        <v>0</v>
      </c>
      <c r="HB565" s="14">
        <v>2</v>
      </c>
      <c r="HT565" s="14">
        <v>0</v>
      </c>
      <c r="HU565" s="14">
        <v>0</v>
      </c>
      <c r="IC565" s="63"/>
      <c r="ID565" s="63"/>
      <c r="IE565" s="63"/>
      <c r="IF565" s="63"/>
      <c r="IG565" s="63"/>
      <c r="IH565" s="63"/>
      <c r="II565" s="63"/>
      <c r="IJ565" s="63"/>
      <c r="IK565" s="63"/>
      <c r="IL565" s="63"/>
      <c r="IM565" s="58"/>
      <c r="IN565" s="58"/>
      <c r="IO565" s="58"/>
      <c r="IQ565" s="14">
        <v>95</v>
      </c>
      <c r="LX565" s="14">
        <v>80</v>
      </c>
      <c r="LY565" s="14">
        <v>78</v>
      </c>
      <c r="PG565" s="61">
        <v>16</v>
      </c>
      <c r="PH565" s="61">
        <v>16</v>
      </c>
      <c r="PI565" s="61"/>
      <c r="PJ565" s="61"/>
      <c r="PK565" s="61"/>
      <c r="PL565" s="61"/>
      <c r="PM565" s="61"/>
      <c r="PN565" s="61"/>
      <c r="PO565" s="61"/>
      <c r="PP565" s="61"/>
      <c r="PQ565" s="61"/>
      <c r="PR565" s="61"/>
      <c r="PS565" s="61"/>
      <c r="PT565" s="61"/>
      <c r="PU565" s="61"/>
      <c r="PV565" s="61"/>
      <c r="PW565" s="61"/>
      <c r="PX565" s="61"/>
      <c r="PY565" s="61"/>
      <c r="PZ565" s="61"/>
      <c r="QA565" s="61"/>
      <c r="QB565" s="61"/>
      <c r="QC565" s="61"/>
      <c r="QD565" s="61"/>
      <c r="QE565" s="61"/>
      <c r="QF565" s="61"/>
      <c r="QG565" s="61"/>
      <c r="QH565" s="61"/>
      <c r="QI565" s="61"/>
      <c r="QJ565" s="61"/>
      <c r="QK565" s="61"/>
      <c r="QL565" s="61"/>
      <c r="QM565" s="61"/>
      <c r="QN565" s="61"/>
      <c r="QO565" s="61"/>
      <c r="QP565" s="61"/>
      <c r="QQ565" s="61"/>
      <c r="QR565" s="61"/>
      <c r="QS565" s="61"/>
      <c r="QT565" s="61"/>
      <c r="QU565" s="61"/>
      <c r="QV565" s="61"/>
      <c r="QW565" s="61"/>
      <c r="QX565" s="61"/>
      <c r="QY565" s="61"/>
      <c r="QZ565" s="61"/>
      <c r="RA565" s="61"/>
      <c r="RB565" s="61"/>
      <c r="RC565" s="61"/>
      <c r="RD565" s="61"/>
      <c r="RE565" s="61"/>
      <c r="RF565" s="61"/>
      <c r="RG565" s="61"/>
      <c r="RH565" s="61"/>
      <c r="RI565" s="61"/>
      <c r="RJ565" s="61"/>
      <c r="RK565" s="61"/>
      <c r="RL565" s="61"/>
      <c r="RM565" s="61"/>
      <c r="RN565" s="61"/>
      <c r="RO565" s="61"/>
      <c r="RP565" s="61"/>
      <c r="RQ565" s="61"/>
      <c r="RR565" s="61"/>
      <c r="RS565" s="61"/>
      <c r="RT565" s="61"/>
      <c r="RU565" s="61"/>
      <c r="RV565" s="61"/>
      <c r="RW565" s="61"/>
      <c r="RX565" s="61"/>
      <c r="RY565" s="61"/>
      <c r="RZ565" s="61"/>
      <c r="SA565" s="61"/>
      <c r="SB565" s="61"/>
      <c r="SC565" s="61"/>
      <c r="SD565" s="61"/>
      <c r="SE565" s="61"/>
      <c r="SF565" s="61"/>
      <c r="SG565" s="61"/>
      <c r="SH565" s="61"/>
      <c r="SI565" s="61"/>
      <c r="SJ565" s="61"/>
      <c r="SK565" s="61"/>
      <c r="SL565" s="61"/>
      <c r="SM565" s="61"/>
      <c r="SN565" s="61"/>
      <c r="SO565" s="61"/>
      <c r="SP565" s="58"/>
      <c r="SQ565" s="58" t="s">
        <v>8281</v>
      </c>
      <c r="SR565" s="58"/>
      <c r="SS565" s="58"/>
      <c r="ST565" s="58"/>
      <c r="SU565" s="58"/>
      <c r="SV565" s="58"/>
      <c r="SW565" s="58"/>
      <c r="SX565" s="58"/>
      <c r="SY565" s="58"/>
      <c r="SZ565" s="58"/>
      <c r="TA565" s="58"/>
      <c r="TB565" s="58"/>
      <c r="TC565" s="58"/>
      <c r="TD565" s="58"/>
      <c r="TE565" s="58"/>
      <c r="TF565" s="58"/>
      <c r="TG565" s="58"/>
      <c r="TH565" s="58"/>
      <c r="TI565" s="58"/>
      <c r="TJ565" s="58"/>
      <c r="TK565" s="58"/>
      <c r="TL565" s="58"/>
      <c r="TM565" s="58"/>
      <c r="TN565" s="58"/>
      <c r="TO565" s="58"/>
      <c r="TP565" s="58"/>
      <c r="TQ565" s="58"/>
      <c r="TR565" s="58"/>
      <c r="TS565" s="58"/>
      <c r="TT565" s="58"/>
      <c r="TU565" s="58"/>
      <c r="TV565" s="58"/>
      <c r="TW565" s="58"/>
      <c r="TX565" s="58"/>
      <c r="TY565" s="58"/>
      <c r="TZ565" s="58"/>
      <c r="UA565" s="58"/>
      <c r="UB565" s="58"/>
      <c r="UC565" s="58"/>
      <c r="UD565" s="58"/>
      <c r="UE565" s="58"/>
      <c r="UF565" s="58"/>
      <c r="UG565" s="58"/>
      <c r="UH565" s="58"/>
      <c r="UI565" s="58"/>
      <c r="UJ565" s="58"/>
      <c r="UK565" s="58"/>
      <c r="UL565" s="58"/>
      <c r="UM565" s="58"/>
      <c r="UN565" s="58"/>
      <c r="UO565" s="58"/>
      <c r="UP565" s="58"/>
      <c r="UQ565" s="58"/>
      <c r="UR565" s="58"/>
      <c r="US565" s="58"/>
      <c r="UT565" s="58"/>
      <c r="UU565" s="58"/>
      <c r="UV565" s="58"/>
      <c r="UW565" s="58"/>
      <c r="UX565" s="58"/>
      <c r="UY565" s="58"/>
      <c r="UZ565" s="58"/>
      <c r="VA565" s="58"/>
      <c r="VB565" s="58"/>
      <c r="VC565" s="58"/>
      <c r="VD565" s="58"/>
      <c r="VE565" s="58"/>
      <c r="VF565" s="58"/>
      <c r="VG565" s="58"/>
      <c r="VH565" s="58"/>
      <c r="VI565" s="58"/>
      <c r="VJ565" s="58"/>
      <c r="VK565" s="58"/>
      <c r="VL565" s="58"/>
      <c r="VM565" s="58"/>
      <c r="VN565" s="58"/>
      <c r="VO565" s="58"/>
      <c r="VP565" s="58"/>
      <c r="VQ565" s="58"/>
      <c r="VR565" s="58"/>
      <c r="VS565" s="58"/>
      <c r="VT565" s="58"/>
      <c r="VU565" s="58"/>
      <c r="VV565" s="58"/>
      <c r="VW565" s="58"/>
      <c r="VY565" s="14">
        <v>1</v>
      </c>
      <c r="WQ565" s="14">
        <v>0</v>
      </c>
      <c r="WR565" s="14">
        <v>0</v>
      </c>
      <c r="ZY565" s="61"/>
      <c r="ZZ565" s="61"/>
      <c r="AAA565" s="61"/>
      <c r="AAE565" s="63"/>
      <c r="AAF565" s="63"/>
      <c r="AAG565" s="63"/>
      <c r="AAI565" s="63"/>
      <c r="AAJ565" s="58"/>
      <c r="AAM565" s="61"/>
      <c r="AAO565" s="63"/>
      <c r="AAP565" s="58"/>
      <c r="AAS565" s="61"/>
      <c r="AAU565" s="63"/>
      <c r="AAV565" s="58"/>
      <c r="ABB565" s="63"/>
      <c r="ABC565" s="63"/>
      <c r="ABD565" s="63"/>
      <c r="ABE565" s="58"/>
      <c r="ABF565" s="58"/>
      <c r="ABG565" s="58"/>
      <c r="ABM565" s="61"/>
      <c r="ABN565" s="61"/>
      <c r="ABQ565" s="63"/>
      <c r="ABR565" s="63"/>
      <c r="ABS565" s="58"/>
      <c r="ABT565" s="58"/>
      <c r="ACA565" s="61"/>
      <c r="ACB565" s="61"/>
      <c r="ACC565" s="61"/>
      <c r="ACK565" s="63"/>
      <c r="ACL565" s="63"/>
      <c r="ACM565" s="63"/>
      <c r="ACN565" s="63"/>
      <c r="ACO565" s="63"/>
      <c r="ACP565" s="63"/>
      <c r="ACQ565" s="58"/>
      <c r="ACR565" s="58"/>
      <c r="ACS565" s="58"/>
      <c r="ADB565" s="63"/>
      <c r="ADC565" s="63"/>
      <c r="ADD565" s="58"/>
      <c r="ADE565" s="58"/>
      <c r="AGK565" s="61"/>
      <c r="AGM565" s="63"/>
      <c r="AGN565" s="58"/>
      <c r="AGQ565" s="61"/>
      <c r="AGS565" s="14">
        <v>1</v>
      </c>
      <c r="AGT565" s="14">
        <v>0</v>
      </c>
      <c r="AGU565" s="14">
        <v>0</v>
      </c>
      <c r="AGV565" s="14">
        <v>1</v>
      </c>
      <c r="AGW565" s="14">
        <v>0</v>
      </c>
      <c r="AGX565" s="14">
        <v>0</v>
      </c>
      <c r="AGY565" s="14">
        <v>0</v>
      </c>
      <c r="AGZ565" s="14">
        <v>0</v>
      </c>
      <c r="AHA565" s="14">
        <v>0</v>
      </c>
      <c r="AHB565" s="14">
        <v>0</v>
      </c>
      <c r="AHC565" s="14">
        <v>1</v>
      </c>
      <c r="AHD565" s="14">
        <v>0</v>
      </c>
      <c r="AHE565" s="14">
        <v>0</v>
      </c>
      <c r="AHF565" s="14">
        <v>0</v>
      </c>
      <c r="AHH565" s="14">
        <v>0</v>
      </c>
      <c r="AHI565" s="14">
        <v>0</v>
      </c>
      <c r="AHK565" s="14">
        <v>0</v>
      </c>
      <c r="AHL565" s="14">
        <v>0</v>
      </c>
      <c r="AHM565" s="14">
        <v>0</v>
      </c>
      <c r="AHN565" s="14">
        <v>0</v>
      </c>
      <c r="AHO565" s="14">
        <v>0</v>
      </c>
      <c r="AHP565" s="14">
        <v>0</v>
      </c>
      <c r="AHQ565" s="14">
        <v>0</v>
      </c>
      <c r="AHR565" s="14">
        <v>0</v>
      </c>
      <c r="AHT565" s="61"/>
      <c r="AHV565" s="63"/>
      <c r="AHW565" s="58"/>
      <c r="AHZ565" s="61"/>
      <c r="AIB565" s="63"/>
      <c r="AIC565" s="58"/>
      <c r="AIF565" s="61"/>
      <c r="AIH565" s="63"/>
      <c r="AII565" s="58"/>
      <c r="AIL565" s="61"/>
      <c r="AIM565" s="14">
        <v>0</v>
      </c>
      <c r="AIN565" s="14">
        <v>0</v>
      </c>
      <c r="AIO565" s="14">
        <v>0</v>
      </c>
      <c r="AIR565" s="61">
        <v>0</v>
      </c>
      <c r="AIT565" s="60">
        <v>2</v>
      </c>
      <c r="AIU565" s="58" t="s">
        <v>2308</v>
      </c>
      <c r="AIV565" s="14">
        <v>0</v>
      </c>
      <c r="AIW565" s="14">
        <v>0</v>
      </c>
      <c r="AIX565" s="61">
        <v>22</v>
      </c>
      <c r="AIY565" s="14">
        <v>50</v>
      </c>
      <c r="AJB565" s="63"/>
      <c r="AJC565" s="58"/>
      <c r="AJF565" s="61"/>
      <c r="AJH565" s="63"/>
      <c r="AJI565" s="58"/>
      <c r="AJL565" s="61"/>
      <c r="AJN565" s="63"/>
      <c r="AJO565" s="58"/>
    </row>
    <row r="566" spans="1:951" s="14" customFormat="1">
      <c r="B566" s="14">
        <v>8</v>
      </c>
      <c r="C566" s="61">
        <v>1</v>
      </c>
      <c r="D566" s="14" t="s">
        <v>8454</v>
      </c>
      <c r="F566" s="63"/>
      <c r="G566" s="58"/>
      <c r="O566" s="14">
        <v>0</v>
      </c>
      <c r="Q566" s="63"/>
      <c r="R566" s="61"/>
      <c r="S566" s="61"/>
      <c r="T566" s="61"/>
      <c r="U566" s="61"/>
      <c r="V566" s="61"/>
      <c r="W566" s="61"/>
      <c r="X566" s="61"/>
      <c r="Y566" s="61"/>
      <c r="Z566" s="14">
        <v>0</v>
      </c>
      <c r="AA566" s="14">
        <v>1</v>
      </c>
      <c r="AB566" s="58" t="s">
        <v>8455</v>
      </c>
      <c r="AC566" s="14">
        <v>0</v>
      </c>
      <c r="AE566" s="14">
        <v>12</v>
      </c>
      <c r="AF566" s="14">
        <v>0</v>
      </c>
      <c r="AG566" s="14">
        <v>0</v>
      </c>
      <c r="AI566" s="14">
        <v>178</v>
      </c>
      <c r="AJ566" s="14">
        <v>178</v>
      </c>
      <c r="DR566" s="61">
        <v>50</v>
      </c>
      <c r="DS566" s="61">
        <v>46</v>
      </c>
      <c r="DT566" s="61"/>
      <c r="DU566" s="61"/>
      <c r="DV566" s="61"/>
      <c r="DW566" s="61"/>
      <c r="DX566" s="61"/>
      <c r="DY566" s="61"/>
      <c r="DZ566" s="61"/>
      <c r="EA566" s="61"/>
      <c r="EB566" s="61"/>
      <c r="EC566" s="61"/>
      <c r="ED566" s="61"/>
      <c r="EE566" s="61"/>
      <c r="EF566" s="61"/>
      <c r="EG566" s="61"/>
      <c r="EH566" s="61"/>
      <c r="EI566" s="61"/>
      <c r="EJ566" s="61"/>
      <c r="EK566" s="61"/>
      <c r="EL566" s="61"/>
      <c r="EM566" s="61"/>
      <c r="EN566" s="61"/>
      <c r="EO566" s="61"/>
      <c r="EP566" s="61"/>
      <c r="EQ566" s="61"/>
      <c r="ER566" s="61"/>
      <c r="ES566" s="61"/>
      <c r="ET566" s="61"/>
      <c r="EU566" s="61"/>
      <c r="EV566" s="61"/>
      <c r="EW566" s="61"/>
      <c r="EX566" s="61"/>
      <c r="EY566" s="61"/>
      <c r="EZ566" s="61"/>
      <c r="FA566" s="61"/>
      <c r="FB566" s="61"/>
      <c r="FC566" s="61"/>
      <c r="FD566" s="61"/>
      <c r="FE566" s="61"/>
      <c r="FF566" s="61"/>
      <c r="FG566" s="61"/>
      <c r="FH566" s="61"/>
      <c r="FI566" s="61"/>
      <c r="FJ566" s="61"/>
      <c r="FK566" s="61"/>
      <c r="FL566" s="61"/>
      <c r="FM566" s="61"/>
      <c r="FN566" s="61"/>
      <c r="FO566" s="61"/>
      <c r="FP566" s="61"/>
      <c r="FQ566" s="61"/>
      <c r="FR566" s="61"/>
      <c r="FS566" s="61"/>
      <c r="FT566" s="61"/>
      <c r="FU566" s="61"/>
      <c r="FV566" s="61"/>
      <c r="FW566" s="61"/>
      <c r="FX566" s="61"/>
      <c r="FY566" s="61"/>
      <c r="FZ566" s="61"/>
      <c r="GA566" s="61"/>
      <c r="GB566" s="61"/>
      <c r="GC566" s="61"/>
      <c r="GD566" s="61"/>
      <c r="GE566" s="61"/>
      <c r="GF566" s="61"/>
      <c r="GG566" s="61"/>
      <c r="GH566" s="61"/>
      <c r="GI566" s="61"/>
      <c r="GJ566" s="61"/>
      <c r="GK566" s="61"/>
      <c r="GL566" s="61"/>
      <c r="GM566" s="61"/>
      <c r="GN566" s="61"/>
      <c r="GO566" s="61"/>
      <c r="GP566" s="61"/>
      <c r="GQ566" s="61"/>
      <c r="GR566" s="61"/>
      <c r="GS566" s="61"/>
      <c r="GT566" s="61"/>
      <c r="GU566" s="61"/>
      <c r="GV566" s="61"/>
      <c r="GW566" s="61"/>
      <c r="GX566" s="61"/>
      <c r="GY566" s="61"/>
      <c r="GZ566" s="61"/>
      <c r="HA566" s="14">
        <v>0</v>
      </c>
      <c r="HB566" s="14">
        <v>0</v>
      </c>
      <c r="HT566" s="14">
        <v>0</v>
      </c>
      <c r="HU566" s="14">
        <v>0</v>
      </c>
      <c r="IC566" s="63"/>
      <c r="ID566" s="63"/>
      <c r="IE566" s="63"/>
      <c r="IF566" s="63"/>
      <c r="IG566" s="63"/>
      <c r="IH566" s="63"/>
      <c r="II566" s="63"/>
      <c r="IJ566" s="63"/>
      <c r="IK566" s="63"/>
      <c r="IL566" s="63"/>
      <c r="IM566" s="58"/>
      <c r="IN566" s="58"/>
      <c r="IO566" s="58"/>
      <c r="LX566" s="14">
        <v>78</v>
      </c>
      <c r="LY566" s="14">
        <v>68</v>
      </c>
      <c r="PG566" s="61">
        <v>18</v>
      </c>
      <c r="PH566" s="61">
        <v>18</v>
      </c>
      <c r="PI566" s="61"/>
      <c r="PJ566" s="61"/>
      <c r="PK566" s="61"/>
      <c r="PL566" s="61"/>
      <c r="PM566" s="61"/>
      <c r="PN566" s="61"/>
      <c r="PO566" s="61"/>
      <c r="PP566" s="61"/>
      <c r="PQ566" s="61"/>
      <c r="PR566" s="61"/>
      <c r="PS566" s="61"/>
      <c r="PT566" s="61"/>
      <c r="PU566" s="61"/>
      <c r="PV566" s="61"/>
      <c r="PW566" s="61"/>
      <c r="PX566" s="61"/>
      <c r="PY566" s="61"/>
      <c r="PZ566" s="61"/>
      <c r="QA566" s="61"/>
      <c r="QB566" s="61"/>
      <c r="QC566" s="61"/>
      <c r="QD566" s="61"/>
      <c r="QE566" s="61"/>
      <c r="QF566" s="61"/>
      <c r="QG566" s="61"/>
      <c r="QH566" s="61"/>
      <c r="QI566" s="61"/>
      <c r="QJ566" s="61"/>
      <c r="QK566" s="61"/>
      <c r="QL566" s="61"/>
      <c r="QM566" s="61"/>
      <c r="QN566" s="61"/>
      <c r="QO566" s="61"/>
      <c r="QP566" s="61"/>
      <c r="QQ566" s="61"/>
      <c r="QR566" s="61"/>
      <c r="QS566" s="61"/>
      <c r="QT566" s="61"/>
      <c r="QU566" s="61"/>
      <c r="QV566" s="61"/>
      <c r="QW566" s="61"/>
      <c r="QX566" s="61"/>
      <c r="QY566" s="61"/>
      <c r="QZ566" s="61"/>
      <c r="RA566" s="61"/>
      <c r="RB566" s="61"/>
      <c r="RC566" s="61"/>
      <c r="RD566" s="61"/>
      <c r="RE566" s="61"/>
      <c r="RF566" s="61"/>
      <c r="RG566" s="61"/>
      <c r="RH566" s="61"/>
      <c r="RI566" s="61"/>
      <c r="RJ566" s="61"/>
      <c r="RK566" s="61"/>
      <c r="RL566" s="61"/>
      <c r="RM566" s="61"/>
      <c r="RN566" s="61"/>
      <c r="RO566" s="61"/>
      <c r="RP566" s="61"/>
      <c r="RQ566" s="61"/>
      <c r="RR566" s="61"/>
      <c r="RS566" s="61"/>
      <c r="RT566" s="61"/>
      <c r="RU566" s="61"/>
      <c r="RV566" s="61"/>
      <c r="RW566" s="61"/>
      <c r="RX566" s="61"/>
      <c r="RY566" s="61"/>
      <c r="RZ566" s="61"/>
      <c r="SA566" s="61"/>
      <c r="SB566" s="61"/>
      <c r="SC566" s="61"/>
      <c r="SD566" s="61"/>
      <c r="SE566" s="61"/>
      <c r="SF566" s="61"/>
      <c r="SG566" s="61"/>
      <c r="SH566" s="61"/>
      <c r="SI566" s="61"/>
      <c r="SJ566" s="61"/>
      <c r="SK566" s="61"/>
      <c r="SL566" s="61"/>
      <c r="SM566" s="61"/>
      <c r="SN566" s="61"/>
      <c r="SO566" s="61"/>
      <c r="SP566" s="58" t="s">
        <v>8456</v>
      </c>
      <c r="SQ566" s="58" t="s">
        <v>8447</v>
      </c>
      <c r="SR566" s="58"/>
      <c r="SS566" s="58"/>
      <c r="ST566" s="58"/>
      <c r="SU566" s="58"/>
      <c r="SV566" s="58"/>
      <c r="SW566" s="58"/>
      <c r="SX566" s="58"/>
      <c r="SY566" s="58"/>
      <c r="SZ566" s="58"/>
      <c r="TA566" s="58"/>
      <c r="TB566" s="58"/>
      <c r="TC566" s="58"/>
      <c r="TD566" s="58"/>
      <c r="TE566" s="58"/>
      <c r="TF566" s="58"/>
      <c r="TG566" s="58"/>
      <c r="TH566" s="58"/>
      <c r="TI566" s="58"/>
      <c r="TJ566" s="58"/>
      <c r="TK566" s="58"/>
      <c r="TL566" s="58"/>
      <c r="TM566" s="58"/>
      <c r="TN566" s="58"/>
      <c r="TO566" s="58"/>
      <c r="TP566" s="58"/>
      <c r="TQ566" s="58"/>
      <c r="TR566" s="58"/>
      <c r="TS566" s="58"/>
      <c r="TT566" s="58"/>
      <c r="TU566" s="58"/>
      <c r="TV566" s="58"/>
      <c r="TW566" s="58"/>
      <c r="TX566" s="58"/>
      <c r="TY566" s="58"/>
      <c r="TZ566" s="58"/>
      <c r="UA566" s="58"/>
      <c r="UB566" s="58"/>
      <c r="UC566" s="58"/>
      <c r="UD566" s="58"/>
      <c r="UE566" s="58"/>
      <c r="UF566" s="58"/>
      <c r="UG566" s="58"/>
      <c r="UH566" s="58"/>
      <c r="UI566" s="58"/>
      <c r="UJ566" s="58"/>
      <c r="UK566" s="58"/>
      <c r="UL566" s="58"/>
      <c r="UM566" s="58"/>
      <c r="UN566" s="58"/>
      <c r="UO566" s="58"/>
      <c r="UP566" s="58"/>
      <c r="UQ566" s="58"/>
      <c r="UR566" s="58"/>
      <c r="US566" s="58"/>
      <c r="UT566" s="58"/>
      <c r="UU566" s="58"/>
      <c r="UV566" s="58"/>
      <c r="UW566" s="58"/>
      <c r="UX566" s="58"/>
      <c r="UY566" s="58"/>
      <c r="UZ566" s="58"/>
      <c r="VA566" s="58"/>
      <c r="VB566" s="58"/>
      <c r="VC566" s="58"/>
      <c r="VD566" s="58"/>
      <c r="VE566" s="58"/>
      <c r="VF566" s="58"/>
      <c r="VG566" s="58"/>
      <c r="VH566" s="58"/>
      <c r="VI566" s="58"/>
      <c r="VJ566" s="58"/>
      <c r="VK566" s="58"/>
      <c r="VL566" s="58"/>
      <c r="VM566" s="58"/>
      <c r="VN566" s="58"/>
      <c r="VO566" s="58"/>
      <c r="VP566" s="58"/>
      <c r="VQ566" s="58"/>
      <c r="VR566" s="58"/>
      <c r="VS566" s="58"/>
      <c r="VT566" s="58"/>
      <c r="VU566" s="58"/>
      <c r="VV566" s="58"/>
      <c r="VW566" s="58"/>
      <c r="VX566" s="14">
        <v>1</v>
      </c>
      <c r="VY566" s="14">
        <v>1</v>
      </c>
      <c r="WQ566" s="14">
        <v>0</v>
      </c>
      <c r="WR566" s="14">
        <v>0</v>
      </c>
      <c r="ZY566" s="61"/>
      <c r="ZZ566" s="61"/>
      <c r="AAA566" s="61"/>
      <c r="AAE566" s="63"/>
      <c r="AAF566" s="63"/>
      <c r="AAG566" s="63"/>
      <c r="AAI566" s="63"/>
      <c r="AAJ566" s="58"/>
      <c r="AAM566" s="61"/>
      <c r="AAO566" s="63"/>
      <c r="AAP566" s="58"/>
      <c r="AAS566" s="61"/>
      <c r="AAU566" s="63"/>
      <c r="AAV566" s="58"/>
      <c r="ABB566" s="63"/>
      <c r="ABC566" s="63"/>
      <c r="ABD566" s="63"/>
      <c r="ABE566" s="58"/>
      <c r="ABF566" s="58"/>
      <c r="ABG566" s="58"/>
      <c r="ABM566" s="61"/>
      <c r="ABN566" s="61"/>
      <c r="ABQ566" s="63"/>
      <c r="ABR566" s="63"/>
      <c r="ABS566" s="58"/>
      <c r="ABT566" s="58"/>
      <c r="ACA566" s="61"/>
      <c r="ACB566" s="61"/>
      <c r="ACC566" s="61"/>
      <c r="ACK566" s="63"/>
      <c r="ACL566" s="63"/>
      <c r="ACM566" s="63"/>
      <c r="ACN566" s="63"/>
      <c r="ACO566" s="63"/>
      <c r="ACP566" s="63"/>
      <c r="ACQ566" s="58"/>
      <c r="ACR566" s="58"/>
      <c r="ACS566" s="58"/>
      <c r="ADB566" s="63"/>
      <c r="ADC566" s="63"/>
      <c r="ADD566" s="58"/>
      <c r="ADE566" s="58"/>
      <c r="AGK566" s="61"/>
      <c r="AGM566" s="63"/>
      <c r="AGN566" s="58"/>
      <c r="AGQ566" s="61"/>
      <c r="AGS566" s="14">
        <v>0</v>
      </c>
      <c r="AGT566" s="14">
        <v>0</v>
      </c>
      <c r="AGU566" s="14">
        <v>0</v>
      </c>
      <c r="AGV566" s="14">
        <v>0</v>
      </c>
      <c r="AGW566" s="14">
        <v>0</v>
      </c>
      <c r="AGX566" s="14">
        <v>0</v>
      </c>
      <c r="AGY566" s="14">
        <v>0</v>
      </c>
      <c r="AGZ566" s="14">
        <v>0</v>
      </c>
      <c r="AHA566" s="14">
        <v>0</v>
      </c>
      <c r="AHB566" s="14">
        <v>0</v>
      </c>
      <c r="AHC566" s="14">
        <v>1</v>
      </c>
      <c r="AHD566" s="14">
        <v>0</v>
      </c>
      <c r="AHE566" s="14">
        <v>0</v>
      </c>
      <c r="AHF566" s="14">
        <v>0</v>
      </c>
      <c r="AHH566" s="14">
        <v>0</v>
      </c>
      <c r="AHI566" s="14">
        <v>0</v>
      </c>
      <c r="AHK566" s="14">
        <v>0</v>
      </c>
      <c r="AHL566" s="14">
        <v>0</v>
      </c>
      <c r="AHM566" s="14">
        <v>0</v>
      </c>
      <c r="AHN566" s="14">
        <v>0</v>
      </c>
      <c r="AHO566" s="14">
        <v>0</v>
      </c>
      <c r="AHP566" s="14">
        <v>0</v>
      </c>
      <c r="AHQ566" s="14">
        <v>0</v>
      </c>
      <c r="AHR566" s="14">
        <v>0</v>
      </c>
      <c r="AHT566" s="61"/>
      <c r="AHV566" s="63"/>
      <c r="AHW566" s="58"/>
      <c r="AHZ566" s="61"/>
      <c r="AIB566" s="63"/>
      <c r="AIC566" s="58"/>
      <c r="AIF566" s="61"/>
      <c r="AIH566" s="63"/>
      <c r="AII566" s="58"/>
      <c r="AIL566" s="61"/>
      <c r="AIM566" s="14">
        <v>0</v>
      </c>
      <c r="AIN566" s="14">
        <v>0</v>
      </c>
      <c r="AIO566" s="14">
        <v>0</v>
      </c>
      <c r="AIR566" s="61">
        <v>0</v>
      </c>
      <c r="AIT566" s="60">
        <v>2</v>
      </c>
      <c r="AIU566" s="58" t="s">
        <v>2308</v>
      </c>
      <c r="AIV566" s="14">
        <v>0</v>
      </c>
      <c r="AIW566" s="14">
        <v>0</v>
      </c>
      <c r="AIX566" s="61">
        <v>28</v>
      </c>
      <c r="AIY566" s="14">
        <v>62</v>
      </c>
      <c r="AJB566" s="63"/>
      <c r="AJC566" s="58"/>
      <c r="AJF566" s="61"/>
      <c r="AJH566" s="63"/>
      <c r="AJI566" s="58"/>
      <c r="AJL566" s="61"/>
      <c r="AJN566" s="63"/>
      <c r="AJO566" s="58"/>
    </row>
    <row r="567" spans="1:951" s="31" customFormat="1">
      <c r="B567" s="31">
        <v>9</v>
      </c>
      <c r="C567" s="31">
        <v>0</v>
      </c>
      <c r="F567" s="82"/>
      <c r="G567" s="83"/>
      <c r="Z567" s="31">
        <v>0</v>
      </c>
      <c r="AA567" s="31">
        <v>1</v>
      </c>
      <c r="AB567" s="83"/>
      <c r="AC567" s="31">
        <v>0</v>
      </c>
      <c r="AE567" s="31">
        <v>8</v>
      </c>
      <c r="AF567" s="31">
        <v>0</v>
      </c>
      <c r="AG567" s="31">
        <v>0</v>
      </c>
      <c r="AI567" s="31">
        <v>164</v>
      </c>
      <c r="DR567" s="31">
        <v>52</v>
      </c>
      <c r="HA567" s="31">
        <v>2</v>
      </c>
      <c r="HT567" s="31">
        <v>0</v>
      </c>
      <c r="IC567" s="82"/>
      <c r="ID567" s="82"/>
      <c r="IE567" s="82"/>
      <c r="IF567" s="82"/>
      <c r="IG567" s="82"/>
      <c r="IH567" s="82"/>
      <c r="II567" s="82"/>
      <c r="IJ567" s="82"/>
      <c r="IK567" s="82"/>
      <c r="IL567" s="82"/>
      <c r="IM567" s="83"/>
      <c r="IN567" s="83"/>
      <c r="IO567" s="83"/>
      <c r="IP567" s="31">
        <v>98</v>
      </c>
      <c r="LX567" s="31">
        <v>67</v>
      </c>
      <c r="PG567" s="31">
        <v>18</v>
      </c>
      <c r="SP567" s="83" t="s">
        <v>8305</v>
      </c>
      <c r="SQ567" s="83"/>
      <c r="SR567" s="83"/>
      <c r="SS567" s="83"/>
      <c r="ST567" s="83"/>
      <c r="SU567" s="83"/>
      <c r="SV567" s="83"/>
      <c r="SW567" s="83"/>
      <c r="SX567" s="83"/>
      <c r="SY567" s="83"/>
      <c r="SZ567" s="83"/>
      <c r="TA567" s="83"/>
      <c r="TB567" s="83"/>
      <c r="TC567" s="83"/>
      <c r="TD567" s="83"/>
      <c r="TE567" s="83"/>
      <c r="TF567" s="83"/>
      <c r="TG567" s="83"/>
      <c r="TH567" s="83"/>
      <c r="TI567" s="83"/>
      <c r="TJ567" s="83"/>
      <c r="TK567" s="83"/>
      <c r="TL567" s="83"/>
      <c r="TM567" s="83"/>
      <c r="TN567" s="83"/>
      <c r="TO567" s="83"/>
      <c r="TP567" s="83"/>
      <c r="TQ567" s="83"/>
      <c r="TR567" s="83"/>
      <c r="TS567" s="83"/>
      <c r="TT567" s="83"/>
      <c r="TU567" s="83"/>
      <c r="TV567" s="83"/>
      <c r="TW567" s="83"/>
      <c r="TX567" s="83"/>
      <c r="TY567" s="83"/>
      <c r="TZ567" s="83"/>
      <c r="UA567" s="83"/>
      <c r="UB567" s="83"/>
      <c r="UC567" s="83"/>
      <c r="UD567" s="83"/>
      <c r="UE567" s="83"/>
      <c r="UF567" s="83"/>
      <c r="UG567" s="83"/>
      <c r="UH567" s="83"/>
      <c r="UI567" s="83"/>
      <c r="UJ567" s="83"/>
      <c r="UK567" s="83"/>
      <c r="UL567" s="83"/>
      <c r="UM567" s="83"/>
      <c r="UN567" s="83"/>
      <c r="UO567" s="83"/>
      <c r="UP567" s="83"/>
      <c r="UQ567" s="83"/>
      <c r="UR567" s="83"/>
      <c r="US567" s="83"/>
      <c r="UT567" s="83"/>
      <c r="UU567" s="83"/>
      <c r="UV567" s="83"/>
      <c r="UW567" s="83"/>
      <c r="UX567" s="83"/>
      <c r="UY567" s="83"/>
      <c r="UZ567" s="83"/>
      <c r="VA567" s="83"/>
      <c r="VB567" s="83"/>
      <c r="VC567" s="83"/>
      <c r="VD567" s="83"/>
      <c r="VE567" s="83"/>
      <c r="VF567" s="83"/>
      <c r="VG567" s="83"/>
      <c r="VH567" s="83"/>
      <c r="VI567" s="83"/>
      <c r="VJ567" s="83"/>
      <c r="VK567" s="83"/>
      <c r="VL567" s="83"/>
      <c r="VM567" s="83"/>
      <c r="VN567" s="83"/>
      <c r="VO567" s="83"/>
      <c r="VP567" s="83"/>
      <c r="VQ567" s="83"/>
      <c r="VR567" s="83"/>
      <c r="VS567" s="83"/>
      <c r="VT567" s="83"/>
      <c r="VU567" s="83"/>
      <c r="VV567" s="83"/>
      <c r="VW567" s="83"/>
      <c r="VX567" s="31">
        <v>1</v>
      </c>
      <c r="WQ567" s="31">
        <v>0</v>
      </c>
      <c r="AAE567" s="82"/>
      <c r="AAF567" s="82"/>
      <c r="AAG567" s="82"/>
      <c r="AAI567" s="82"/>
      <c r="AAJ567" s="83"/>
      <c r="AAO567" s="82"/>
      <c r="AAP567" s="83"/>
      <c r="AAU567" s="82"/>
      <c r="AAV567" s="83"/>
      <c r="ABB567" s="82"/>
      <c r="ABC567" s="82"/>
      <c r="ABD567" s="82"/>
      <c r="ABE567" s="83"/>
      <c r="ABF567" s="83"/>
      <c r="ABG567" s="83"/>
      <c r="ABQ567" s="82"/>
      <c r="ABR567" s="82"/>
      <c r="ABS567" s="83"/>
      <c r="ABT567" s="83"/>
      <c r="ACK567" s="82"/>
      <c r="ACL567" s="82"/>
      <c r="ACM567" s="82"/>
      <c r="ACN567" s="82"/>
      <c r="ACO567" s="82"/>
      <c r="ACP567" s="82"/>
      <c r="ACQ567" s="83"/>
      <c r="ACR567" s="83"/>
      <c r="ACS567" s="83"/>
      <c r="ADB567" s="82"/>
      <c r="ADC567" s="82"/>
      <c r="ADD567" s="83"/>
      <c r="ADE567" s="83"/>
      <c r="AGM567" s="82"/>
      <c r="AGN567" s="83"/>
      <c r="AGS567" s="31">
        <v>0</v>
      </c>
      <c r="AGT567" s="31">
        <v>0</v>
      </c>
      <c r="AGU567" s="31">
        <v>0</v>
      </c>
      <c r="AGV567" s="31">
        <v>0</v>
      </c>
      <c r="AGW567" s="31">
        <v>0</v>
      </c>
      <c r="AGX567" s="31">
        <v>0</v>
      </c>
      <c r="AGY567" s="31">
        <v>0</v>
      </c>
      <c r="AGZ567" s="31">
        <v>0</v>
      </c>
      <c r="AHA567" s="31">
        <v>0</v>
      </c>
      <c r="AHB567" s="31">
        <v>0</v>
      </c>
      <c r="AHC567" s="31">
        <v>1</v>
      </c>
      <c r="AHD567" s="31">
        <v>0</v>
      </c>
      <c r="AHE567" s="31">
        <v>0</v>
      </c>
      <c r="AHF567" s="31">
        <v>0</v>
      </c>
      <c r="AHH567" s="31">
        <v>0</v>
      </c>
      <c r="AHI567" s="31">
        <v>0</v>
      </c>
      <c r="AHK567" s="31">
        <v>0</v>
      </c>
      <c r="AHL567" s="31">
        <v>0</v>
      </c>
      <c r="AHM567" s="31">
        <v>0</v>
      </c>
      <c r="AHN567" s="31">
        <v>0</v>
      </c>
      <c r="AHO567" s="31">
        <v>0</v>
      </c>
      <c r="AHP567" s="31">
        <v>0</v>
      </c>
      <c r="AHQ567" s="31">
        <v>0</v>
      </c>
      <c r="AHR567" s="31">
        <v>0</v>
      </c>
      <c r="AHV567" s="82"/>
      <c r="AHW567" s="83"/>
      <c r="AIB567" s="82"/>
      <c r="AIC567" s="83"/>
      <c r="AIH567" s="82"/>
      <c r="AII567" s="83"/>
      <c r="AIM567" s="31">
        <v>0</v>
      </c>
      <c r="AIN567" s="31">
        <v>0</v>
      </c>
      <c r="AIO567" s="31">
        <v>0</v>
      </c>
      <c r="AIR567" s="31">
        <v>0</v>
      </c>
      <c r="AIT567" s="84">
        <v>1</v>
      </c>
      <c r="AIU567" s="83" t="s">
        <v>2308</v>
      </c>
      <c r="AIV567" s="31">
        <v>0</v>
      </c>
      <c r="AIW567" s="31">
        <v>0</v>
      </c>
      <c r="AIX567" s="31">
        <v>30</v>
      </c>
      <c r="AJB567" s="82"/>
      <c r="AJC567" s="83"/>
      <c r="AJH567" s="82"/>
      <c r="AJI567" s="83"/>
      <c r="AJN567" s="82"/>
      <c r="AJO567" s="83"/>
    </row>
    <row r="568" spans="1:951" s="1" customFormat="1">
      <c r="A568" s="1">
        <v>117</v>
      </c>
      <c r="B568" s="1" t="s">
        <v>7502</v>
      </c>
      <c r="C568" s="1">
        <v>0</v>
      </c>
      <c r="Z568" s="1">
        <v>0</v>
      </c>
      <c r="AA568" s="1">
        <v>1</v>
      </c>
      <c r="AB568" s="1" t="s">
        <v>8457</v>
      </c>
      <c r="AI568" s="1">
        <v>132</v>
      </c>
      <c r="AJ568" s="1">
        <v>138</v>
      </c>
      <c r="AL568" s="1">
        <v>115</v>
      </c>
      <c r="DR568" s="1">
        <v>70</v>
      </c>
      <c r="DS568" s="1">
        <v>76</v>
      </c>
      <c r="DU568" s="1">
        <v>60</v>
      </c>
      <c r="IP568" s="1">
        <v>96</v>
      </c>
      <c r="IQ568" s="1">
        <v>98</v>
      </c>
      <c r="IS568" s="1">
        <v>95</v>
      </c>
      <c r="LX568" s="1">
        <v>84</v>
      </c>
      <c r="LY568" s="1">
        <v>87</v>
      </c>
      <c r="MA568" s="1">
        <v>87</v>
      </c>
      <c r="PG568" s="1">
        <v>16</v>
      </c>
      <c r="PH568" s="1">
        <v>16</v>
      </c>
      <c r="PJ568" s="1">
        <v>18</v>
      </c>
      <c r="SP568" s="1">
        <v>97.6</v>
      </c>
      <c r="SQ568" s="1">
        <v>102.8</v>
      </c>
      <c r="SR568" s="1">
        <v>100.3</v>
      </c>
      <c r="SS568" s="1">
        <v>101.4</v>
      </c>
      <c r="WQ568" s="1">
        <v>0</v>
      </c>
      <c r="WR568" s="1">
        <v>0</v>
      </c>
      <c r="WT568" s="1">
        <v>0</v>
      </c>
      <c r="AGS568" s="1">
        <v>1</v>
      </c>
      <c r="AGT568" s="1">
        <v>0</v>
      </c>
      <c r="AGU568" s="1">
        <v>0</v>
      </c>
      <c r="AGV568" s="1">
        <v>1</v>
      </c>
      <c r="AGW568" s="1">
        <v>0</v>
      </c>
      <c r="AGX568" s="1">
        <v>0</v>
      </c>
      <c r="AGY568" s="1">
        <v>0</v>
      </c>
      <c r="AGZ568" s="1">
        <v>0</v>
      </c>
      <c r="AHA568" s="1">
        <v>0</v>
      </c>
      <c r="AHB568" s="1">
        <v>0</v>
      </c>
      <c r="AHC568" s="1">
        <v>0</v>
      </c>
      <c r="AHD568" s="1">
        <v>0</v>
      </c>
      <c r="AHE568" s="1">
        <v>0</v>
      </c>
      <c r="AHF568" s="1">
        <v>0</v>
      </c>
      <c r="AHH568" s="1">
        <v>0</v>
      </c>
      <c r="AHI568" s="1">
        <v>0</v>
      </c>
      <c r="AHK568" s="1">
        <v>0</v>
      </c>
      <c r="AHL568" s="1">
        <v>0</v>
      </c>
      <c r="AHM568" s="1">
        <v>0</v>
      </c>
      <c r="AHN568" s="1">
        <v>0</v>
      </c>
      <c r="AHO568" s="1">
        <v>0</v>
      </c>
      <c r="AHP568" s="1">
        <v>0</v>
      </c>
      <c r="AHQ568" s="1">
        <v>0</v>
      </c>
      <c r="AHR568" s="1">
        <v>0.75</v>
      </c>
      <c r="AIM568" s="1">
        <v>2</v>
      </c>
      <c r="AIN568" s="1">
        <v>0</v>
      </c>
      <c r="AIO568" s="1">
        <v>0</v>
      </c>
      <c r="AIT568" s="3">
        <v>0</v>
      </c>
      <c r="AIV568" s="1">
        <v>0</v>
      </c>
      <c r="AIW568" s="1">
        <v>0</v>
      </c>
    </row>
    <row r="569" spans="1:951" s="1" customFormat="1">
      <c r="B569" s="1">
        <v>2</v>
      </c>
      <c r="C569" s="1">
        <v>1</v>
      </c>
      <c r="D569" s="1" t="s">
        <v>5861</v>
      </c>
      <c r="E569" s="1" t="s">
        <v>8458</v>
      </c>
      <c r="F569" s="1" t="s">
        <v>7580</v>
      </c>
      <c r="O569" s="1">
        <v>1</v>
      </c>
      <c r="P569" s="1">
        <v>0</v>
      </c>
      <c r="Q569" s="1">
        <v>0</v>
      </c>
      <c r="Z569" s="1">
        <v>0</v>
      </c>
      <c r="AA569" s="1">
        <v>2</v>
      </c>
      <c r="AB569" s="1" t="s">
        <v>8459</v>
      </c>
      <c r="AC569" s="1">
        <v>0</v>
      </c>
      <c r="AE569" s="1">
        <v>0</v>
      </c>
      <c r="AG569" s="1">
        <v>0</v>
      </c>
      <c r="AK569" s="1">
        <v>93</v>
      </c>
      <c r="AL569" s="1">
        <v>101</v>
      </c>
      <c r="AM569" s="1">
        <v>104</v>
      </c>
      <c r="AN569" s="1">
        <v>105</v>
      </c>
      <c r="AO569" s="1">
        <v>128</v>
      </c>
      <c r="AP569" s="1">
        <v>128</v>
      </c>
      <c r="DT569" s="1">
        <v>52</v>
      </c>
      <c r="DU569" s="1">
        <v>65</v>
      </c>
      <c r="DV569" s="1">
        <v>67</v>
      </c>
      <c r="DW569" s="1">
        <v>69</v>
      </c>
      <c r="DX569" s="1">
        <v>74</v>
      </c>
      <c r="DY569" s="1">
        <v>74</v>
      </c>
      <c r="HH569" s="1">
        <v>2</v>
      </c>
      <c r="IA569" s="1">
        <v>0</v>
      </c>
      <c r="IR569" s="1">
        <v>96</v>
      </c>
      <c r="IT569" s="1">
        <v>97</v>
      </c>
      <c r="IU569" s="1">
        <v>97</v>
      </c>
      <c r="IV569" s="1">
        <v>98</v>
      </c>
      <c r="IW569" s="1">
        <v>98</v>
      </c>
      <c r="LZ569" s="1">
        <v>79</v>
      </c>
      <c r="MB569" s="1">
        <v>65</v>
      </c>
      <c r="MC569" s="1">
        <v>63</v>
      </c>
      <c r="MD569" s="1">
        <v>74</v>
      </c>
      <c r="ME569" s="1">
        <v>74</v>
      </c>
      <c r="PI569" s="1">
        <v>18</v>
      </c>
      <c r="PK569" s="1">
        <v>18</v>
      </c>
      <c r="PL569" s="1">
        <v>18</v>
      </c>
      <c r="PM569" s="1">
        <v>18</v>
      </c>
      <c r="PN569" s="1">
        <v>18</v>
      </c>
      <c r="SP569" s="1">
        <v>101.2</v>
      </c>
      <c r="SQ569" s="1">
        <v>101.5</v>
      </c>
      <c r="SR569" s="1">
        <v>98.9</v>
      </c>
      <c r="SS569" s="1">
        <v>98.8</v>
      </c>
      <c r="ST569" s="1">
        <v>97.5</v>
      </c>
      <c r="SU569" s="1">
        <v>97.9</v>
      </c>
      <c r="SV569" s="1">
        <v>98.7</v>
      </c>
      <c r="SW569" s="1">
        <v>98.7</v>
      </c>
      <c r="WE569" s="1">
        <v>1</v>
      </c>
      <c r="WS569" s="1">
        <v>0</v>
      </c>
      <c r="WU569" s="1">
        <v>0</v>
      </c>
      <c r="WV569" s="1">
        <v>0</v>
      </c>
      <c r="WX569" s="1">
        <v>0</v>
      </c>
      <c r="AAY569" s="1">
        <v>23</v>
      </c>
      <c r="ABB569" s="1">
        <v>12.6</v>
      </c>
      <c r="ABE569" s="1">
        <v>36.700000000000003</v>
      </c>
      <c r="ABH569" s="1">
        <v>1.2</v>
      </c>
      <c r="ABM569" s="1">
        <v>7.24</v>
      </c>
      <c r="ABO569" s="1">
        <v>198</v>
      </c>
      <c r="ABU569" s="1">
        <v>141</v>
      </c>
      <c r="ABX569" s="1">
        <v>3.3</v>
      </c>
      <c r="ACA569" s="1">
        <v>107</v>
      </c>
      <c r="ACD569" s="1">
        <v>8.4</v>
      </c>
      <c r="ACG569" s="1">
        <v>141</v>
      </c>
      <c r="ACQ569" s="1">
        <v>10</v>
      </c>
      <c r="ACT569" s="1">
        <v>0.56000000000000005</v>
      </c>
      <c r="ACW569" s="1">
        <v>11</v>
      </c>
      <c r="ADR569" s="1">
        <v>1.8</v>
      </c>
      <c r="AGS569" s="1">
        <v>1</v>
      </c>
      <c r="AGT569" s="1">
        <v>0</v>
      </c>
      <c r="AGU569" s="1">
        <v>0</v>
      </c>
      <c r="AGV569" s="1">
        <v>1</v>
      </c>
      <c r="AGW569" s="1">
        <v>0</v>
      </c>
      <c r="AGX569" s="1">
        <v>0</v>
      </c>
      <c r="AGY569" s="1">
        <v>0</v>
      </c>
      <c r="AGZ569" s="1">
        <v>0</v>
      </c>
      <c r="AHA569" s="1">
        <v>0</v>
      </c>
      <c r="AHB569" s="1">
        <v>0</v>
      </c>
      <c r="AHC569" s="1">
        <v>1</v>
      </c>
      <c r="AHD569" s="1">
        <v>0</v>
      </c>
      <c r="AHE569" s="1">
        <v>0</v>
      </c>
      <c r="AHF569" s="1">
        <v>0</v>
      </c>
      <c r="AHH569" s="1">
        <v>0</v>
      </c>
      <c r="AHI569" s="1">
        <v>0</v>
      </c>
      <c r="AHK569" s="1">
        <v>0</v>
      </c>
      <c r="AHL569" s="1">
        <v>0</v>
      </c>
      <c r="AHM569" s="1">
        <v>0</v>
      </c>
      <c r="AHN569" s="1">
        <v>0</v>
      </c>
      <c r="AHO569" s="1">
        <v>0</v>
      </c>
      <c r="AHP569" s="1">
        <v>0</v>
      </c>
      <c r="AHQ569" s="1">
        <v>0</v>
      </c>
      <c r="AHR569" s="1">
        <v>0</v>
      </c>
      <c r="AIN569" s="1">
        <v>0</v>
      </c>
      <c r="AIO569" s="1">
        <v>0</v>
      </c>
      <c r="AIP569" s="1">
        <v>1</v>
      </c>
      <c r="AIQ569" s="1">
        <v>1</v>
      </c>
      <c r="AIR569" s="1">
        <v>1</v>
      </c>
      <c r="AIS569" s="1">
        <v>1</v>
      </c>
      <c r="AIT569" s="3">
        <v>1</v>
      </c>
      <c r="AIV569" s="1">
        <v>0</v>
      </c>
      <c r="AIW569" s="1">
        <v>0</v>
      </c>
      <c r="AIX569" s="1">
        <v>58</v>
      </c>
    </row>
    <row r="570" spans="1:951" s="1" customFormat="1">
      <c r="B570" s="1">
        <v>3</v>
      </c>
      <c r="C570" s="1">
        <v>0</v>
      </c>
      <c r="Z570" s="1">
        <v>0</v>
      </c>
      <c r="AA570" s="1">
        <v>2</v>
      </c>
      <c r="AB570" s="1" t="s">
        <v>8460</v>
      </c>
      <c r="AC570" s="1">
        <v>0</v>
      </c>
      <c r="AE570" s="1">
        <v>0</v>
      </c>
      <c r="AG570" s="1">
        <v>0</v>
      </c>
      <c r="AI570" s="1">
        <v>148</v>
      </c>
      <c r="AJ570" s="1">
        <v>154</v>
      </c>
      <c r="DR570" s="1">
        <v>80</v>
      </c>
      <c r="DS570" s="1">
        <v>86</v>
      </c>
      <c r="HA570" s="1">
        <v>2</v>
      </c>
      <c r="HB570" s="1">
        <v>2</v>
      </c>
      <c r="HT570" s="1">
        <v>0</v>
      </c>
      <c r="HU570" s="1">
        <v>0</v>
      </c>
      <c r="IP570" s="1">
        <v>98</v>
      </c>
      <c r="IQ570" s="1">
        <v>99</v>
      </c>
      <c r="LX570" s="1">
        <v>62</v>
      </c>
      <c r="LY570" s="1">
        <v>58</v>
      </c>
      <c r="PG570" s="1">
        <v>16</v>
      </c>
      <c r="PH570" s="1">
        <v>16</v>
      </c>
      <c r="SP570" s="1">
        <v>97.5</v>
      </c>
      <c r="SQ570" s="1">
        <v>96.6</v>
      </c>
      <c r="VX570" s="1">
        <v>0</v>
      </c>
      <c r="VY570" s="1">
        <v>0</v>
      </c>
      <c r="WQ570" s="1">
        <v>0</v>
      </c>
      <c r="WR570" s="1">
        <v>0</v>
      </c>
      <c r="AGS570" s="1">
        <v>1</v>
      </c>
      <c r="AGT570" s="1">
        <v>0</v>
      </c>
      <c r="AGU570" s="1">
        <v>0</v>
      </c>
      <c r="AGV570" s="1">
        <v>1</v>
      </c>
      <c r="AGW570" s="1">
        <v>0</v>
      </c>
      <c r="AGX570" s="1">
        <v>0</v>
      </c>
      <c r="AGY570" s="1">
        <v>0</v>
      </c>
      <c r="AGZ570" s="1">
        <v>0</v>
      </c>
      <c r="AHA570" s="1">
        <v>0</v>
      </c>
      <c r="AHB570" s="1">
        <v>0</v>
      </c>
      <c r="AHC570" s="1">
        <v>1</v>
      </c>
      <c r="AHD570" s="1">
        <v>0</v>
      </c>
      <c r="AHE570" s="1">
        <v>0</v>
      </c>
      <c r="AHF570" s="1">
        <v>0</v>
      </c>
      <c r="AHH570" s="1">
        <v>0</v>
      </c>
      <c r="AHI570" s="1">
        <v>0</v>
      </c>
      <c r="AHK570" s="1">
        <v>0</v>
      </c>
      <c r="AHL570" s="1">
        <v>0</v>
      </c>
      <c r="AHM570" s="1">
        <v>0</v>
      </c>
      <c r="AHN570" s="1">
        <v>0</v>
      </c>
      <c r="AHO570" s="1">
        <v>0</v>
      </c>
      <c r="AHP570" s="1">
        <v>0</v>
      </c>
      <c r="AHQ570" s="1">
        <v>0</v>
      </c>
      <c r="AHR570" s="1">
        <v>0</v>
      </c>
      <c r="AIN570" s="1">
        <v>0</v>
      </c>
      <c r="AIO570" s="1">
        <v>0</v>
      </c>
      <c r="AIT570" s="3">
        <v>2</v>
      </c>
      <c r="AIV570" s="1">
        <v>0</v>
      </c>
      <c r="AIW570" s="1">
        <v>0</v>
      </c>
      <c r="AIX570" s="1">
        <v>38</v>
      </c>
      <c r="AIY570" s="1">
        <v>40</v>
      </c>
    </row>
    <row r="571" spans="1:951" s="18" customFormat="1">
      <c r="B571" s="18">
        <v>4</v>
      </c>
      <c r="C571" s="18">
        <v>1</v>
      </c>
      <c r="D571" s="18" t="s">
        <v>8461</v>
      </c>
      <c r="O571" s="18">
        <v>0</v>
      </c>
      <c r="Z571" s="18">
        <v>0</v>
      </c>
      <c r="AA571" s="18">
        <v>2</v>
      </c>
      <c r="AB571" s="18" t="s">
        <v>8462</v>
      </c>
      <c r="AC571" s="18">
        <v>0</v>
      </c>
      <c r="AE571" s="18">
        <v>4</v>
      </c>
      <c r="AF571" s="18">
        <v>0</v>
      </c>
      <c r="AG571" s="18">
        <v>0</v>
      </c>
      <c r="AI571" s="18">
        <v>130</v>
      </c>
      <c r="AJ571" s="18">
        <v>138</v>
      </c>
      <c r="DR571" s="18">
        <v>88</v>
      </c>
      <c r="DS571" s="18">
        <v>88</v>
      </c>
      <c r="HA571" s="18">
        <v>2</v>
      </c>
      <c r="HB571" s="18">
        <v>2</v>
      </c>
      <c r="HT571" s="18">
        <v>0</v>
      </c>
      <c r="HU571" s="18">
        <v>0</v>
      </c>
      <c r="IP571" s="18">
        <v>97</v>
      </c>
      <c r="IQ571" s="18">
        <v>99</v>
      </c>
      <c r="LX571" s="18">
        <v>60</v>
      </c>
      <c r="LY571" s="18">
        <v>67</v>
      </c>
      <c r="PG571" s="18">
        <v>16</v>
      </c>
      <c r="PH571" s="18">
        <v>16</v>
      </c>
      <c r="SP571" s="18">
        <v>95.9</v>
      </c>
      <c r="SQ571" s="18">
        <v>96.2</v>
      </c>
      <c r="VX571" s="18">
        <v>1</v>
      </c>
      <c r="VY571" s="18">
        <v>1</v>
      </c>
      <c r="WQ571" s="18">
        <v>0</v>
      </c>
      <c r="WR571" s="18">
        <v>0</v>
      </c>
      <c r="AGS571" s="18">
        <v>1</v>
      </c>
      <c r="AGT571" s="18">
        <v>0</v>
      </c>
      <c r="AGU571" s="18">
        <v>0</v>
      </c>
      <c r="AGV571" s="18">
        <v>1</v>
      </c>
      <c r="AGW571" s="18">
        <v>0</v>
      </c>
      <c r="AGX571" s="18">
        <v>0</v>
      </c>
      <c r="AGY571" s="18">
        <v>0</v>
      </c>
      <c r="AGZ571" s="18">
        <v>0</v>
      </c>
      <c r="AHA571" s="18">
        <v>0</v>
      </c>
      <c r="AHB571" s="18">
        <v>0</v>
      </c>
      <c r="AHC571" s="18">
        <v>1</v>
      </c>
      <c r="AHD571" s="18">
        <v>0</v>
      </c>
      <c r="AHE571" s="18">
        <v>0</v>
      </c>
      <c r="AHF571" s="18">
        <v>0</v>
      </c>
      <c r="AHH571" s="18">
        <v>0</v>
      </c>
      <c r="AHI571" s="18">
        <v>0</v>
      </c>
      <c r="AHK571" s="18">
        <v>0</v>
      </c>
      <c r="AHL571" s="18">
        <v>0</v>
      </c>
      <c r="AHM571" s="18">
        <v>0</v>
      </c>
      <c r="AHN571" s="18">
        <v>0</v>
      </c>
      <c r="AHO571" s="18">
        <v>0</v>
      </c>
      <c r="AHP571" s="18">
        <v>0</v>
      </c>
      <c r="AHQ571" s="18">
        <v>0</v>
      </c>
      <c r="AHR571" s="18">
        <v>0</v>
      </c>
      <c r="AIN571" s="18">
        <v>0</v>
      </c>
      <c r="AIO571" s="18">
        <v>0</v>
      </c>
      <c r="AIT571" s="79">
        <v>2</v>
      </c>
      <c r="AIV571" s="18">
        <v>0</v>
      </c>
      <c r="AIW571" s="18">
        <v>0</v>
      </c>
      <c r="AIX571" s="18">
        <v>34</v>
      </c>
      <c r="AIY571" s="18">
        <v>27</v>
      </c>
    </row>
    <row r="572" spans="1:951" s="14" customFormat="1">
      <c r="A572" s="14">
        <v>118</v>
      </c>
      <c r="B572" s="14">
        <v>1</v>
      </c>
      <c r="C572" s="14">
        <v>0</v>
      </c>
      <c r="F572" s="63"/>
      <c r="Z572" s="14">
        <v>0</v>
      </c>
      <c r="AA572" s="14">
        <v>1</v>
      </c>
      <c r="AAI572" s="63"/>
      <c r="AAO572" s="63"/>
      <c r="AAU572" s="63"/>
      <c r="AGM572" s="63"/>
      <c r="AGS572" s="14">
        <v>0</v>
      </c>
      <c r="AGT572" s="14">
        <v>0</v>
      </c>
      <c r="AGU572" s="14">
        <v>0</v>
      </c>
      <c r="AGV572" s="14">
        <v>0</v>
      </c>
      <c r="AGW572" s="14">
        <v>1</v>
      </c>
      <c r="AGX572" s="14">
        <v>0</v>
      </c>
      <c r="AGY572" s="14">
        <v>0</v>
      </c>
      <c r="AGZ572" s="14">
        <v>2</v>
      </c>
      <c r="AHA572" s="14">
        <v>0</v>
      </c>
      <c r="AHB572" s="14">
        <v>0</v>
      </c>
      <c r="AHC572" s="14">
        <v>1</v>
      </c>
      <c r="AHD572" s="14">
        <v>0</v>
      </c>
      <c r="AHE572" s="14">
        <v>0</v>
      </c>
      <c r="AHF572" s="14">
        <v>0</v>
      </c>
      <c r="AHH572" s="14">
        <v>0</v>
      </c>
      <c r="AHI572" s="14">
        <v>0</v>
      </c>
      <c r="AHK572" s="14">
        <v>0</v>
      </c>
      <c r="AHL572" s="14">
        <v>0</v>
      </c>
      <c r="AHM572" s="14">
        <v>0</v>
      </c>
      <c r="AHN572" s="14">
        <v>0</v>
      </c>
      <c r="AHO572" s="14">
        <v>0</v>
      </c>
      <c r="AHP572" s="14">
        <v>0</v>
      </c>
      <c r="AHQ572" s="14">
        <v>0</v>
      </c>
      <c r="AHV572" s="63"/>
      <c r="AIB572" s="63"/>
      <c r="AIH572" s="63"/>
      <c r="AIM572" s="14">
        <v>2</v>
      </c>
      <c r="AIN572" s="14">
        <v>0</v>
      </c>
      <c r="AIO572" s="14">
        <v>0</v>
      </c>
      <c r="AIT572" s="60"/>
      <c r="AJB572" s="63"/>
      <c r="AJH572" s="63"/>
      <c r="AJN572" s="63"/>
    </row>
    <row r="573" spans="1:951" s="14" customFormat="1">
      <c r="B573" s="14">
        <v>2</v>
      </c>
      <c r="C573" s="14">
        <v>1</v>
      </c>
      <c r="D573" s="14" t="s">
        <v>5979</v>
      </c>
      <c r="E573" s="14" t="s">
        <v>5948</v>
      </c>
      <c r="F573" s="63" t="s">
        <v>6191</v>
      </c>
      <c r="G573" s="14" t="s">
        <v>8463</v>
      </c>
      <c r="O573" s="14">
        <v>0</v>
      </c>
      <c r="P573" s="14">
        <v>0</v>
      </c>
      <c r="Q573" s="14">
        <v>0</v>
      </c>
      <c r="R573" s="14">
        <v>0</v>
      </c>
      <c r="Z573" s="14">
        <v>0</v>
      </c>
      <c r="AA573" s="14">
        <v>2</v>
      </c>
      <c r="AB573" s="14" t="s">
        <v>8464</v>
      </c>
      <c r="AJ573" s="14">
        <v>109</v>
      </c>
      <c r="AL573" s="14">
        <v>115</v>
      </c>
      <c r="AN573" s="14">
        <v>121</v>
      </c>
      <c r="AR573" s="14">
        <v>127</v>
      </c>
      <c r="AW573" s="14">
        <v>111</v>
      </c>
      <c r="BA573" s="14">
        <v>122</v>
      </c>
      <c r="BE573" s="14">
        <v>127</v>
      </c>
      <c r="DS573" s="14">
        <v>54</v>
      </c>
      <c r="DU573" s="14">
        <v>64</v>
      </c>
      <c r="DW573" s="14">
        <v>65</v>
      </c>
      <c r="EA573" s="14">
        <v>77</v>
      </c>
      <c r="EF573" s="14">
        <v>53</v>
      </c>
      <c r="EJ573" s="14">
        <v>78</v>
      </c>
      <c r="EN573" s="14">
        <v>68</v>
      </c>
      <c r="IP573" s="14">
        <v>100</v>
      </c>
      <c r="IQ573" s="14">
        <v>100</v>
      </c>
      <c r="IR573" s="14">
        <v>100</v>
      </c>
      <c r="IS573" s="14">
        <v>96</v>
      </c>
      <c r="IT573" s="14">
        <v>93</v>
      </c>
      <c r="IU573" s="14">
        <v>98</v>
      </c>
      <c r="IV573" s="14">
        <v>95</v>
      </c>
      <c r="IX573" s="14">
        <v>98</v>
      </c>
      <c r="IY573" s="14">
        <v>98</v>
      </c>
      <c r="JA573" s="14">
        <v>96</v>
      </c>
      <c r="JB573" s="14">
        <v>92</v>
      </c>
      <c r="JD573" s="14">
        <v>95</v>
      </c>
      <c r="JE573" s="14">
        <v>95</v>
      </c>
      <c r="JG573" s="14">
        <v>97</v>
      </c>
      <c r="JH573" s="14">
        <v>97</v>
      </c>
      <c r="JI573" s="14">
        <v>97</v>
      </c>
      <c r="JL573" s="14">
        <v>98</v>
      </c>
      <c r="LX573" s="14">
        <v>100</v>
      </c>
      <c r="LY573" s="14">
        <v>98</v>
      </c>
      <c r="MA573" s="14">
        <v>81</v>
      </c>
      <c r="MB573" s="14">
        <v>79</v>
      </c>
      <c r="MC573" s="14">
        <v>73</v>
      </c>
      <c r="MD573" s="14">
        <v>77</v>
      </c>
      <c r="ME573" s="14">
        <v>71</v>
      </c>
      <c r="MF573" s="14">
        <v>76</v>
      </c>
      <c r="MG573" s="14">
        <v>76</v>
      </c>
      <c r="MH573" s="14">
        <v>77</v>
      </c>
      <c r="MI573" s="14">
        <v>73</v>
      </c>
      <c r="MJ573" s="14">
        <v>71</v>
      </c>
      <c r="MK573" s="14">
        <v>75</v>
      </c>
      <c r="ML573" s="14">
        <v>79</v>
      </c>
      <c r="MM573" s="14">
        <v>79</v>
      </c>
      <c r="MN573" s="14">
        <v>85</v>
      </c>
      <c r="MO573" s="14">
        <v>78</v>
      </c>
      <c r="MP573" s="14">
        <v>74</v>
      </c>
      <c r="MQ573" s="14">
        <v>78</v>
      </c>
      <c r="MR573" s="14">
        <v>82</v>
      </c>
      <c r="MS573" s="14">
        <v>87</v>
      </c>
      <c r="MT573" s="14">
        <v>101</v>
      </c>
      <c r="PH573" s="14">
        <v>20</v>
      </c>
      <c r="PJ573" s="14">
        <v>19</v>
      </c>
      <c r="PL573" s="14">
        <v>20</v>
      </c>
      <c r="PP573" s="14">
        <v>20</v>
      </c>
      <c r="PU573" s="14">
        <v>20</v>
      </c>
      <c r="PY573" s="14">
        <v>20</v>
      </c>
      <c r="QC573" s="14">
        <v>20</v>
      </c>
      <c r="SQ573" s="14">
        <v>98.4</v>
      </c>
      <c r="SS573" s="14">
        <v>98.4</v>
      </c>
      <c r="SU573" s="14">
        <v>98.3</v>
      </c>
      <c r="SY573" s="14">
        <v>97.9</v>
      </c>
      <c r="TD573" s="14">
        <v>98.5</v>
      </c>
      <c r="TH573" s="14">
        <v>98.1</v>
      </c>
      <c r="TL573" s="14">
        <v>97.9</v>
      </c>
      <c r="WR573" s="14">
        <v>1</v>
      </c>
      <c r="WS573" s="14">
        <v>1</v>
      </c>
      <c r="WT573" s="14">
        <v>1</v>
      </c>
      <c r="WV573" s="14">
        <v>1</v>
      </c>
      <c r="WY573" s="14">
        <v>1</v>
      </c>
      <c r="XD573" s="14">
        <v>1</v>
      </c>
      <c r="XG573" s="14">
        <v>1</v>
      </c>
      <c r="XK573" s="14">
        <v>1</v>
      </c>
      <c r="ZY573" s="14">
        <v>298</v>
      </c>
      <c r="AAI573" s="63"/>
      <c r="AAO573" s="63"/>
      <c r="AAU573" s="63"/>
      <c r="AAY573" s="14">
        <v>21</v>
      </c>
      <c r="ABB573" s="14">
        <v>12.5</v>
      </c>
      <c r="ABE573" s="14">
        <v>36.9</v>
      </c>
      <c r="ABM573" s="14">
        <v>5.3</v>
      </c>
      <c r="ABO573" s="14">
        <v>203</v>
      </c>
      <c r="ABQ573" s="14">
        <v>0.05</v>
      </c>
      <c r="ABU573" s="14">
        <v>137</v>
      </c>
      <c r="ABX573" s="14">
        <v>3.4</v>
      </c>
      <c r="ACA573" s="14">
        <v>101</v>
      </c>
      <c r="ACD573" s="14">
        <v>9.1</v>
      </c>
      <c r="ACG573" s="14">
        <v>164</v>
      </c>
      <c r="ACQ573" s="14">
        <v>9</v>
      </c>
      <c r="ACT573" s="14">
        <v>0.8</v>
      </c>
      <c r="ACW573" s="14">
        <v>15</v>
      </c>
      <c r="ADR573" s="14">
        <v>1.9</v>
      </c>
      <c r="AGM573" s="63"/>
      <c r="AGS573" s="14">
        <v>1</v>
      </c>
      <c r="AGT573" s="14">
        <v>1</v>
      </c>
      <c r="AGU573" s="14">
        <v>0</v>
      </c>
      <c r="AGV573" s="14">
        <v>0</v>
      </c>
      <c r="AGW573" s="14">
        <v>1</v>
      </c>
      <c r="AGX573" s="14">
        <v>1</v>
      </c>
      <c r="AGY573" s="14">
        <v>1</v>
      </c>
      <c r="AGZ573" s="14">
        <v>4</v>
      </c>
      <c r="AHA573" s="14">
        <v>0</v>
      </c>
      <c r="AHB573" s="14">
        <v>0</v>
      </c>
      <c r="AHC573" s="14">
        <v>1</v>
      </c>
      <c r="AHD573" s="14">
        <v>0</v>
      </c>
      <c r="AHE573" s="14">
        <v>0</v>
      </c>
      <c r="AHF573" s="14">
        <v>0</v>
      </c>
      <c r="AHH573" s="14">
        <v>0</v>
      </c>
      <c r="AHI573" s="14">
        <v>0</v>
      </c>
      <c r="AHK573" s="14">
        <v>0</v>
      </c>
      <c r="AHL573" s="14">
        <v>0</v>
      </c>
      <c r="AHM573" s="14">
        <v>0</v>
      </c>
      <c r="AHN573" s="14">
        <v>0</v>
      </c>
      <c r="AHO573" s="14">
        <v>0</v>
      </c>
      <c r="AHP573" s="14">
        <v>0</v>
      </c>
      <c r="AHQ573" s="14">
        <v>0</v>
      </c>
      <c r="AHR573" s="14">
        <f>AVERAGE(0,9,6,6,10,10,10)</f>
        <v>7.2857142857142856</v>
      </c>
      <c r="AHV573" s="63"/>
      <c r="AIB573" s="63"/>
      <c r="AIH573" s="63"/>
      <c r="AIN573" s="14">
        <v>0</v>
      </c>
      <c r="AIO573" s="14">
        <v>0</v>
      </c>
      <c r="AIT573" s="60"/>
      <c r="AJB573" s="63"/>
      <c r="AJH573" s="63"/>
      <c r="AJN573" s="63"/>
    </row>
    <row r="574" spans="1:951" s="31" customFormat="1">
      <c r="B574" s="31">
        <v>3</v>
      </c>
      <c r="C574" s="31">
        <v>0</v>
      </c>
      <c r="F574" s="82"/>
      <c r="G574" s="83"/>
      <c r="Z574" s="31">
        <v>0</v>
      </c>
      <c r="AA574" s="31">
        <v>2</v>
      </c>
      <c r="AB574" s="83" t="s">
        <v>8465</v>
      </c>
      <c r="AL574" s="31">
        <v>119</v>
      </c>
      <c r="AP574" s="31">
        <v>109</v>
      </c>
      <c r="AU574" s="31">
        <v>120</v>
      </c>
      <c r="BA574" s="31">
        <v>128</v>
      </c>
      <c r="DV574" s="31">
        <v>64</v>
      </c>
      <c r="DZ574" s="31">
        <v>77</v>
      </c>
      <c r="EE574" s="31">
        <v>78</v>
      </c>
      <c r="EK574" s="31">
        <v>72</v>
      </c>
      <c r="IP574" s="31">
        <v>97</v>
      </c>
      <c r="IS574" s="31">
        <v>97</v>
      </c>
      <c r="IU574" s="31">
        <v>91</v>
      </c>
      <c r="IV574" s="31">
        <v>98</v>
      </c>
      <c r="IW574" s="31">
        <v>99</v>
      </c>
      <c r="IX574" s="31">
        <v>98</v>
      </c>
      <c r="IY574" s="31">
        <v>97</v>
      </c>
      <c r="IZ574" s="31">
        <v>95</v>
      </c>
      <c r="JA574" s="31">
        <v>97</v>
      </c>
      <c r="JC574" s="31">
        <v>98</v>
      </c>
      <c r="JD574" s="31">
        <v>96</v>
      </c>
      <c r="JE574" s="31">
        <v>95</v>
      </c>
      <c r="JF574" s="31">
        <v>96</v>
      </c>
      <c r="JH574" s="31">
        <v>95</v>
      </c>
      <c r="LX574" s="31">
        <v>91</v>
      </c>
      <c r="LY574" s="31">
        <v>90</v>
      </c>
      <c r="LZ574" s="31">
        <v>91</v>
      </c>
      <c r="MA574" s="31">
        <v>79</v>
      </c>
      <c r="MB574" s="31">
        <v>83</v>
      </c>
      <c r="MC574" s="31">
        <v>79</v>
      </c>
      <c r="MD574" s="31">
        <v>72</v>
      </c>
      <c r="MF574" s="31">
        <v>85</v>
      </c>
      <c r="MH574" s="31">
        <v>74</v>
      </c>
      <c r="MI574" s="31">
        <v>77</v>
      </c>
      <c r="MJ574" s="31">
        <v>90</v>
      </c>
      <c r="MK574" s="31">
        <v>77</v>
      </c>
      <c r="ML574" s="31">
        <v>82</v>
      </c>
      <c r="MM574" s="31">
        <v>87</v>
      </c>
      <c r="MN574" s="31">
        <v>90</v>
      </c>
      <c r="MO574" s="31">
        <v>87</v>
      </c>
      <c r="MP574" s="31">
        <v>90</v>
      </c>
      <c r="PJ574" s="31">
        <v>20</v>
      </c>
      <c r="PN574" s="31">
        <v>20</v>
      </c>
      <c r="PS574" s="31">
        <v>20</v>
      </c>
      <c r="PY574" s="31">
        <v>20</v>
      </c>
      <c r="SS574" s="31">
        <v>98.2</v>
      </c>
      <c r="SW574" s="31">
        <v>97.9</v>
      </c>
      <c r="TB574" s="31">
        <v>98</v>
      </c>
      <c r="TH574" s="31">
        <v>98.4</v>
      </c>
      <c r="WQ574" s="31">
        <v>1</v>
      </c>
      <c r="WT574" s="31">
        <v>1</v>
      </c>
      <c r="WX574" s="31">
        <v>1</v>
      </c>
      <c r="WZ574" s="31">
        <v>0</v>
      </c>
      <c r="XC574" s="31">
        <v>0</v>
      </c>
      <c r="XD574" s="31">
        <v>0</v>
      </c>
      <c r="XE574" s="31">
        <v>0</v>
      </c>
      <c r="XF574" s="31">
        <v>0</v>
      </c>
      <c r="XG574" s="31">
        <v>0</v>
      </c>
      <c r="XI574" s="31">
        <v>0</v>
      </c>
      <c r="ZY574" s="31">
        <v>303</v>
      </c>
      <c r="AAI574" s="82"/>
      <c r="AAJ574" s="83"/>
      <c r="AAO574" s="82"/>
      <c r="AAP574" s="83"/>
      <c r="AAU574" s="82"/>
      <c r="AAV574" s="83"/>
      <c r="AGM574" s="82"/>
      <c r="AGN574" s="83"/>
      <c r="AGS574" s="31">
        <v>1</v>
      </c>
      <c r="AGT574" s="31">
        <v>0</v>
      </c>
      <c r="AGU574" s="31">
        <v>0</v>
      </c>
      <c r="AGV574" s="31">
        <v>0</v>
      </c>
      <c r="AGW574" s="31">
        <v>0</v>
      </c>
      <c r="AGX574" s="31">
        <v>1</v>
      </c>
      <c r="AGY574" s="31">
        <v>0</v>
      </c>
      <c r="AGZ574" s="31">
        <v>0</v>
      </c>
      <c r="AHA574" s="31">
        <v>0</v>
      </c>
      <c r="AHB574" s="31">
        <v>0</v>
      </c>
      <c r="AHC574" s="31">
        <v>1</v>
      </c>
      <c r="AHD574" s="31">
        <v>0</v>
      </c>
      <c r="AHE574" s="31">
        <v>0</v>
      </c>
      <c r="AHF574" s="31">
        <v>0</v>
      </c>
      <c r="AHH574" s="31">
        <v>0</v>
      </c>
      <c r="AHI574" s="31">
        <v>0</v>
      </c>
      <c r="AHK574" s="31">
        <v>0</v>
      </c>
      <c r="AHL574" s="31">
        <v>0</v>
      </c>
      <c r="AHM574" s="31">
        <v>0</v>
      </c>
      <c r="AHN574" s="31">
        <v>0</v>
      </c>
      <c r="AHO574" s="31">
        <v>0</v>
      </c>
      <c r="AHP574" s="31">
        <v>0</v>
      </c>
      <c r="AHQ574" s="31">
        <v>0</v>
      </c>
      <c r="AHR574" s="31">
        <f>AVERAGE(10,9,7,5,0,0)</f>
        <v>5.166666666666667</v>
      </c>
      <c r="AHV574" s="82"/>
      <c r="AHW574" s="83"/>
      <c r="AIB574" s="82"/>
      <c r="AIC574" s="83"/>
      <c r="AIH574" s="82"/>
      <c r="AII574" s="83"/>
      <c r="AIN574" s="31">
        <v>0</v>
      </c>
      <c r="AIO574" s="31">
        <v>0</v>
      </c>
      <c r="AIT574" s="84"/>
      <c r="AIU574" s="83"/>
      <c r="AJB574" s="82"/>
      <c r="AJC574" s="83"/>
      <c r="AJH574" s="82"/>
      <c r="AJI574" s="83"/>
      <c r="AJN574" s="82"/>
      <c r="AJO574" s="83"/>
    </row>
    <row r="575" spans="1:951" s="1" customFormat="1">
      <c r="A575" s="1">
        <v>119</v>
      </c>
      <c r="B575" s="1">
        <v>1</v>
      </c>
      <c r="C575" s="1">
        <v>1</v>
      </c>
      <c r="D575" s="1" t="s">
        <v>7525</v>
      </c>
      <c r="O575" s="1">
        <v>1</v>
      </c>
      <c r="Z575" s="1">
        <v>0</v>
      </c>
      <c r="AA575" s="1">
        <v>1</v>
      </c>
      <c r="AC575" s="1">
        <v>0</v>
      </c>
      <c r="AE575" s="1">
        <v>0</v>
      </c>
      <c r="AG575" s="1">
        <v>0</v>
      </c>
      <c r="AI575" s="1">
        <v>128</v>
      </c>
      <c r="DR575" s="1">
        <v>70</v>
      </c>
      <c r="HA575" s="1">
        <v>2</v>
      </c>
      <c r="HT575" s="1">
        <v>0</v>
      </c>
      <c r="IP575" s="1">
        <v>97</v>
      </c>
      <c r="LX575" s="1">
        <v>96</v>
      </c>
      <c r="PG575" s="1">
        <v>18</v>
      </c>
      <c r="SP575" s="1">
        <v>99.4</v>
      </c>
      <c r="VX575" s="1">
        <v>0</v>
      </c>
      <c r="WQ575" s="1">
        <v>0</v>
      </c>
      <c r="AGS575" s="1">
        <v>1</v>
      </c>
      <c r="AGT575" s="1">
        <v>1</v>
      </c>
      <c r="AGU575" s="1">
        <v>0</v>
      </c>
      <c r="AGV575" s="1">
        <v>1</v>
      </c>
      <c r="AGW575" s="1">
        <v>0</v>
      </c>
      <c r="AGX575" s="1">
        <v>0</v>
      </c>
      <c r="AGY575" s="1">
        <v>0</v>
      </c>
      <c r="AGZ575" s="1">
        <v>0</v>
      </c>
      <c r="AHA575" s="1">
        <v>0</v>
      </c>
      <c r="AHB575" s="1">
        <v>0</v>
      </c>
      <c r="AHC575" s="1">
        <v>1</v>
      </c>
      <c r="AHD575" s="1">
        <v>0</v>
      </c>
      <c r="AHE575" s="1">
        <v>0</v>
      </c>
      <c r="AHF575" s="1">
        <v>0</v>
      </c>
      <c r="AHI575" s="1">
        <v>0</v>
      </c>
      <c r="AHK575" s="1">
        <v>0</v>
      </c>
      <c r="AHL575" s="1">
        <v>0</v>
      </c>
      <c r="AHM575" s="1">
        <v>0</v>
      </c>
      <c r="AHN575" s="1">
        <v>0</v>
      </c>
      <c r="AHO575" s="1">
        <v>0</v>
      </c>
      <c r="AHP575" s="1">
        <v>0</v>
      </c>
      <c r="AHQ575" s="1">
        <v>0</v>
      </c>
      <c r="AHR575" s="1">
        <v>10</v>
      </c>
      <c r="AIM575" s="1">
        <v>2</v>
      </c>
      <c r="AIN575" s="1">
        <v>0</v>
      </c>
      <c r="AIO575" s="1">
        <v>0</v>
      </c>
      <c r="AIT575" s="1">
        <v>0</v>
      </c>
      <c r="AIU575" s="1">
        <v>1</v>
      </c>
      <c r="AIV575" s="1">
        <v>0</v>
      </c>
      <c r="AIW575" s="1">
        <v>0</v>
      </c>
      <c r="AJB575" s="1">
        <v>50</v>
      </c>
    </row>
    <row r="576" spans="1:951" s="1" customFormat="1">
      <c r="B576" s="1">
        <v>2</v>
      </c>
      <c r="C576" s="1">
        <v>0</v>
      </c>
      <c r="Z576" s="1">
        <v>0</v>
      </c>
      <c r="AA576" s="1">
        <v>2</v>
      </c>
      <c r="AB576" s="1" t="s">
        <v>8466</v>
      </c>
      <c r="AC576" s="1">
        <v>0</v>
      </c>
      <c r="AE576" s="1">
        <v>0</v>
      </c>
      <c r="AG576" s="1">
        <v>0</v>
      </c>
      <c r="AI576" s="1">
        <v>108</v>
      </c>
      <c r="AJ576" s="1">
        <v>118</v>
      </c>
      <c r="DR576" s="1">
        <v>58</v>
      </c>
      <c r="DS576" s="1">
        <v>66</v>
      </c>
      <c r="HA576" s="1">
        <v>2</v>
      </c>
      <c r="HB576" s="1">
        <v>2</v>
      </c>
      <c r="HT576" s="1">
        <v>0</v>
      </c>
      <c r="HU576" s="1">
        <v>0</v>
      </c>
      <c r="IP576" s="1">
        <v>95</v>
      </c>
      <c r="IQ576" s="1">
        <v>97</v>
      </c>
      <c r="LX576" s="1">
        <v>68</v>
      </c>
      <c r="LY576" s="1">
        <v>84</v>
      </c>
      <c r="PG576" s="1">
        <v>18</v>
      </c>
      <c r="PH576" s="1">
        <v>18</v>
      </c>
      <c r="SP576" s="1">
        <v>98</v>
      </c>
      <c r="SQ576" s="1">
        <v>97.7</v>
      </c>
      <c r="VX576" s="1">
        <v>1</v>
      </c>
      <c r="VY576" s="1">
        <v>1</v>
      </c>
      <c r="WQ576" s="1">
        <v>0</v>
      </c>
      <c r="WR576" s="1">
        <v>0</v>
      </c>
      <c r="AGS576" s="1">
        <v>1</v>
      </c>
      <c r="AGT576" s="1">
        <v>0</v>
      </c>
      <c r="AGU576" s="1">
        <v>0</v>
      </c>
      <c r="AGV576" s="1">
        <v>1</v>
      </c>
      <c r="AGW576" s="1">
        <v>0</v>
      </c>
      <c r="AGX576" s="1">
        <v>0</v>
      </c>
      <c r="AGY576" s="1">
        <v>0</v>
      </c>
      <c r="AGZ576" s="1">
        <v>0</v>
      </c>
      <c r="AHA576" s="1">
        <v>0</v>
      </c>
      <c r="AHB576" s="1">
        <v>0</v>
      </c>
      <c r="AHC576" s="1">
        <v>1</v>
      </c>
      <c r="AHD576" s="1">
        <v>0</v>
      </c>
      <c r="AHE576" s="1">
        <v>0</v>
      </c>
      <c r="AHF576" s="1">
        <v>0</v>
      </c>
      <c r="AHI576" s="1">
        <v>0</v>
      </c>
      <c r="AHK576" s="1">
        <v>0</v>
      </c>
      <c r="AHL576" s="1">
        <v>0</v>
      </c>
      <c r="AHM576" s="1">
        <v>0</v>
      </c>
      <c r="AHN576" s="1">
        <v>0</v>
      </c>
      <c r="AHO576" s="1">
        <v>0</v>
      </c>
      <c r="AHP576" s="1">
        <v>0</v>
      </c>
      <c r="AHQ576" s="1">
        <v>0</v>
      </c>
      <c r="AHR576" s="1">
        <v>10</v>
      </c>
      <c r="AIN576" s="1">
        <v>0</v>
      </c>
      <c r="AIO576" s="1">
        <v>0</v>
      </c>
      <c r="AIP576" s="1">
        <v>1</v>
      </c>
      <c r="AIQ576" s="1">
        <v>1</v>
      </c>
      <c r="AIR576" s="1">
        <v>1</v>
      </c>
      <c r="AIS576" s="1">
        <v>1</v>
      </c>
      <c r="AIT576" s="1">
        <v>1</v>
      </c>
      <c r="AIU576" s="1">
        <v>1</v>
      </c>
      <c r="AIV576" s="1">
        <v>0</v>
      </c>
      <c r="AIW576" s="1">
        <v>0</v>
      </c>
      <c r="AIX576" s="1">
        <v>31</v>
      </c>
      <c r="AJB576" s="1">
        <v>15</v>
      </c>
    </row>
    <row r="577" spans="1:951" s="1" customFormat="1">
      <c r="B577" s="1">
        <v>3</v>
      </c>
      <c r="C577" s="1">
        <v>0</v>
      </c>
      <c r="Z577" s="1">
        <v>0</v>
      </c>
      <c r="AA577" s="1">
        <v>1</v>
      </c>
      <c r="AB577" s="1" t="s">
        <v>8467</v>
      </c>
      <c r="AC577" s="1">
        <v>9</v>
      </c>
      <c r="AD577" s="1">
        <v>0</v>
      </c>
      <c r="AE577" s="1">
        <v>0</v>
      </c>
      <c r="AG577" s="1">
        <v>0</v>
      </c>
      <c r="AI577" s="1">
        <v>158</v>
      </c>
      <c r="AJ577" s="1">
        <v>140</v>
      </c>
      <c r="DR577" s="1">
        <v>70</v>
      </c>
      <c r="DS577" s="1">
        <v>80</v>
      </c>
      <c r="HA577" s="1">
        <v>2</v>
      </c>
      <c r="HB577" s="1">
        <v>2</v>
      </c>
      <c r="HT577" s="1">
        <v>0</v>
      </c>
      <c r="HU577" s="1">
        <v>0</v>
      </c>
      <c r="IP577" s="1">
        <v>97</v>
      </c>
      <c r="IQ577" s="1">
        <v>96</v>
      </c>
      <c r="LX577" s="1">
        <v>96</v>
      </c>
      <c r="LY577" s="1">
        <v>110</v>
      </c>
      <c r="PG577" s="1">
        <v>18</v>
      </c>
      <c r="PH577" s="1">
        <v>18</v>
      </c>
      <c r="SP577" s="1">
        <v>97.1</v>
      </c>
      <c r="SQ577" s="1">
        <v>97.7</v>
      </c>
      <c r="VX577" s="1">
        <v>1</v>
      </c>
      <c r="VY577" s="1">
        <v>1</v>
      </c>
      <c r="WQ577" s="1">
        <v>0</v>
      </c>
      <c r="WR577" s="1">
        <v>0</v>
      </c>
      <c r="AGS577" s="1">
        <v>1</v>
      </c>
      <c r="AGT577" s="1">
        <v>0</v>
      </c>
      <c r="AGU577" s="1">
        <v>0</v>
      </c>
      <c r="AGV577" s="1">
        <v>1</v>
      </c>
      <c r="AGW577" s="1">
        <v>0</v>
      </c>
      <c r="AGX577" s="1">
        <v>0</v>
      </c>
      <c r="AGY577" s="1">
        <v>0</v>
      </c>
      <c r="AGZ577" s="1">
        <v>0</v>
      </c>
      <c r="AHA577" s="1">
        <v>0</v>
      </c>
      <c r="AHB577" s="1">
        <v>0</v>
      </c>
      <c r="AHC577" s="1">
        <v>1</v>
      </c>
      <c r="AHD577" s="1">
        <v>0</v>
      </c>
      <c r="AHE577" s="1">
        <v>0</v>
      </c>
      <c r="AHF577" s="1">
        <v>0</v>
      </c>
      <c r="AHI577" s="1">
        <v>0</v>
      </c>
      <c r="AHK577" s="1">
        <v>0</v>
      </c>
      <c r="AHL577" s="1">
        <v>0</v>
      </c>
      <c r="AHM577" s="1">
        <v>0</v>
      </c>
      <c r="AHN577" s="1">
        <v>0</v>
      </c>
      <c r="AHO577" s="1">
        <v>0</v>
      </c>
      <c r="AHP577" s="1">
        <v>0</v>
      </c>
      <c r="AHQ577" s="1">
        <v>0</v>
      </c>
      <c r="AHR577" s="1">
        <v>9</v>
      </c>
      <c r="AIN577" s="1">
        <v>0</v>
      </c>
      <c r="AIO577" s="1">
        <v>0</v>
      </c>
      <c r="AIT577" s="1">
        <v>1</v>
      </c>
      <c r="AIU577" s="1">
        <v>1</v>
      </c>
      <c r="AIV577" s="1">
        <v>0</v>
      </c>
      <c r="AIW577" s="1">
        <v>0</v>
      </c>
      <c r="AIX577" s="1">
        <v>23</v>
      </c>
      <c r="AJB577" s="1">
        <v>28</v>
      </c>
    </row>
    <row r="578" spans="1:951" s="1" customFormat="1">
      <c r="B578" s="1">
        <v>4</v>
      </c>
      <c r="C578" s="1">
        <v>1</v>
      </c>
      <c r="D578" s="1" t="s">
        <v>4526</v>
      </c>
      <c r="O578" s="1">
        <v>0</v>
      </c>
      <c r="Z578" s="1">
        <v>0</v>
      </c>
      <c r="AA578" s="1">
        <v>1</v>
      </c>
      <c r="AB578" s="1" t="s">
        <v>8468</v>
      </c>
      <c r="AC578" s="1">
        <v>2</v>
      </c>
      <c r="AD578" s="1">
        <v>0</v>
      </c>
      <c r="AE578" s="1">
        <v>2</v>
      </c>
      <c r="AF578" s="1">
        <v>0</v>
      </c>
      <c r="AG578" s="1">
        <v>0</v>
      </c>
      <c r="AI578" s="1">
        <v>148</v>
      </c>
      <c r="AJ578" s="1">
        <v>138</v>
      </c>
      <c r="DR578" s="1">
        <v>64</v>
      </c>
      <c r="DS578" s="1">
        <v>60</v>
      </c>
      <c r="HA578" s="1">
        <v>2</v>
      </c>
      <c r="HB578" s="1">
        <v>2</v>
      </c>
      <c r="HT578" s="1">
        <v>0</v>
      </c>
      <c r="HU578" s="1">
        <v>0</v>
      </c>
      <c r="IP578" s="1">
        <v>94</v>
      </c>
      <c r="IQ578" s="1">
        <v>95</v>
      </c>
      <c r="LX578" s="1">
        <v>92</v>
      </c>
      <c r="LY578" s="1">
        <v>90</v>
      </c>
      <c r="PG578" s="1">
        <v>20</v>
      </c>
      <c r="PH578" s="1">
        <v>18</v>
      </c>
      <c r="SP578" s="1">
        <v>97.5</v>
      </c>
      <c r="SQ578" s="1">
        <v>98.2</v>
      </c>
      <c r="VX578" s="1">
        <v>1</v>
      </c>
      <c r="VY578" s="1">
        <v>1</v>
      </c>
      <c r="WQ578" s="1">
        <v>0</v>
      </c>
      <c r="WR578" s="1">
        <v>0</v>
      </c>
      <c r="AGS578" s="1">
        <v>0</v>
      </c>
      <c r="AGT578" s="1">
        <v>0</v>
      </c>
      <c r="AGU578" s="1">
        <v>0</v>
      </c>
      <c r="AGV578" s="1">
        <v>0</v>
      </c>
      <c r="AGW578" s="1">
        <v>0</v>
      </c>
      <c r="AGX578" s="1">
        <v>0</v>
      </c>
      <c r="AGY578" s="1">
        <v>0</v>
      </c>
      <c r="AGZ578" s="1">
        <v>0</v>
      </c>
      <c r="AHA578" s="1">
        <v>0</v>
      </c>
      <c r="AHB578" s="1">
        <v>0</v>
      </c>
      <c r="AHC578" s="1">
        <v>1</v>
      </c>
      <c r="AHD578" s="1">
        <v>0</v>
      </c>
      <c r="AHE578" s="1">
        <v>0</v>
      </c>
      <c r="AHF578" s="1">
        <v>0</v>
      </c>
      <c r="AHI578" s="1">
        <v>0</v>
      </c>
      <c r="AHK578" s="1">
        <v>0</v>
      </c>
      <c r="AHL578" s="1">
        <v>0</v>
      </c>
      <c r="AHM578" s="1">
        <v>0</v>
      </c>
      <c r="AHN578" s="1">
        <v>0</v>
      </c>
      <c r="AHO578" s="1">
        <v>0</v>
      </c>
      <c r="AHP578" s="1">
        <v>0</v>
      </c>
      <c r="AHQ578" s="1">
        <v>0</v>
      </c>
      <c r="AHR578" s="1">
        <v>10</v>
      </c>
      <c r="AIN578" s="1">
        <v>0</v>
      </c>
      <c r="AIO578" s="1">
        <v>0</v>
      </c>
      <c r="AIT578" s="1">
        <v>2</v>
      </c>
      <c r="AIU578" s="1">
        <v>0</v>
      </c>
      <c r="AIV578" s="1">
        <v>0</v>
      </c>
      <c r="AIW578" s="1">
        <v>0</v>
      </c>
      <c r="AIX578" s="1">
        <v>21</v>
      </c>
      <c r="AIY578" s="1">
        <v>27</v>
      </c>
    </row>
    <row r="579" spans="1:951" s="80" customFormat="1">
      <c r="B579" s="80">
        <v>5</v>
      </c>
      <c r="C579" s="80">
        <v>0</v>
      </c>
      <c r="Z579" s="80">
        <v>0</v>
      </c>
      <c r="AA579" s="80">
        <v>2</v>
      </c>
      <c r="AB579" s="80" t="s">
        <v>8469</v>
      </c>
      <c r="AC579" s="80">
        <v>0</v>
      </c>
      <c r="AE579" s="80">
        <v>0</v>
      </c>
      <c r="AG579" s="80">
        <v>0</v>
      </c>
      <c r="AI579" s="80">
        <v>138</v>
      </c>
      <c r="DR579" s="80">
        <v>70</v>
      </c>
      <c r="HA579" s="80">
        <v>2</v>
      </c>
      <c r="HT579" s="80">
        <v>0</v>
      </c>
      <c r="IP579" s="80">
        <v>96</v>
      </c>
      <c r="LX579" s="80">
        <v>96</v>
      </c>
      <c r="PG579" s="80">
        <v>20</v>
      </c>
      <c r="SP579" s="80">
        <v>97.8</v>
      </c>
      <c r="VX579" s="80">
        <v>1</v>
      </c>
      <c r="WQ579" s="80">
        <v>0</v>
      </c>
      <c r="ABH579" s="80">
        <v>4.7</v>
      </c>
      <c r="AGS579" s="80">
        <v>0</v>
      </c>
      <c r="AGT579" s="80">
        <v>0</v>
      </c>
      <c r="AGU579" s="80">
        <v>0</v>
      </c>
      <c r="AGV579" s="80">
        <v>0</v>
      </c>
      <c r="AGW579" s="80">
        <v>0</v>
      </c>
      <c r="AGX579" s="80">
        <v>0</v>
      </c>
      <c r="AGY579" s="80">
        <v>0</v>
      </c>
      <c r="AGZ579" s="80">
        <v>0</v>
      </c>
      <c r="AHA579" s="80">
        <v>0</v>
      </c>
      <c r="AHB579" s="80">
        <v>0</v>
      </c>
      <c r="AHC579" s="80">
        <v>1</v>
      </c>
      <c r="AHD579" s="80">
        <v>0</v>
      </c>
      <c r="AHE579" s="80">
        <v>0</v>
      </c>
      <c r="AHF579" s="80">
        <v>0</v>
      </c>
      <c r="AHI579" s="80">
        <v>0</v>
      </c>
      <c r="AHK579" s="80">
        <v>0</v>
      </c>
      <c r="AHL579" s="80">
        <v>0</v>
      </c>
      <c r="AHM579" s="80">
        <v>0</v>
      </c>
      <c r="AHN579" s="80">
        <v>0</v>
      </c>
      <c r="AHO579" s="80">
        <v>0</v>
      </c>
      <c r="AHP579" s="80">
        <v>0</v>
      </c>
      <c r="AHQ579" s="80">
        <v>0</v>
      </c>
      <c r="AHR579" s="80">
        <v>4</v>
      </c>
      <c r="AIN579" s="80">
        <v>0</v>
      </c>
      <c r="AIO579" s="80">
        <v>0</v>
      </c>
      <c r="AIT579" s="80">
        <v>1</v>
      </c>
      <c r="AIU579" s="80">
        <v>0</v>
      </c>
      <c r="AIV579" s="80">
        <v>0</v>
      </c>
      <c r="AIW579" s="80">
        <v>0</v>
      </c>
      <c r="AIX579" s="80">
        <v>40</v>
      </c>
    </row>
    <row r="580" spans="1:951" s="14" customFormat="1">
      <c r="A580" s="14">
        <v>120</v>
      </c>
      <c r="B580" s="96">
        <v>1</v>
      </c>
      <c r="C580" s="99" t="s">
        <v>2308</v>
      </c>
      <c r="F580" s="95"/>
      <c r="G580" s="59"/>
      <c r="H580" s="59"/>
      <c r="I580" s="96"/>
      <c r="J580" s="96"/>
      <c r="K580" s="96"/>
      <c r="L580" s="96"/>
      <c r="M580" s="96"/>
      <c r="N580" s="96"/>
      <c r="O580" s="99"/>
      <c r="P580" s="99"/>
      <c r="Q580" s="99"/>
      <c r="R580" s="99"/>
      <c r="S580" s="99"/>
      <c r="T580" s="99"/>
      <c r="U580" s="99"/>
      <c r="V580" s="99"/>
      <c r="W580" s="99"/>
      <c r="X580" s="99"/>
      <c r="Y580" s="99"/>
      <c r="Z580" s="14">
        <v>0</v>
      </c>
      <c r="AA580" s="96">
        <v>1</v>
      </c>
      <c r="AB580" s="59" t="s">
        <v>8470</v>
      </c>
      <c r="AC580" s="96"/>
      <c r="AD580" s="96"/>
      <c r="AE580" s="96"/>
      <c r="AF580" s="96"/>
      <c r="AG580" s="96"/>
      <c r="AH580" s="96"/>
      <c r="AI580" s="96"/>
      <c r="AJ580" s="96"/>
      <c r="AK580" s="96"/>
      <c r="AL580" s="96"/>
      <c r="AM580" s="96"/>
      <c r="AN580" s="96"/>
      <c r="AO580" s="96"/>
      <c r="AP580" s="96"/>
      <c r="AQ580" s="96"/>
      <c r="AR580" s="96"/>
      <c r="AS580" s="96"/>
      <c r="AT580" s="96"/>
      <c r="AU580" s="96"/>
      <c r="AV580" s="96"/>
      <c r="AW580" s="96"/>
      <c r="AX580" s="96"/>
      <c r="AY580" s="96"/>
      <c r="AZ580" s="96"/>
      <c r="BA580" s="96"/>
      <c r="BB580" s="96"/>
      <c r="BC580" s="96"/>
      <c r="BD580" s="96"/>
      <c r="BE580" s="96"/>
      <c r="BF580" s="96"/>
      <c r="BG580" s="96"/>
      <c r="BH580" s="96"/>
      <c r="BI580" s="96"/>
      <c r="BJ580" s="96"/>
      <c r="BK580" s="96"/>
      <c r="BL580" s="96"/>
      <c r="BM580" s="96"/>
      <c r="BN580" s="96"/>
      <c r="BO580" s="96"/>
      <c r="BP580" s="96"/>
      <c r="BQ580" s="96"/>
      <c r="BR580" s="96"/>
      <c r="BS580" s="96"/>
      <c r="BT580" s="96"/>
      <c r="BU580" s="96"/>
      <c r="BV580" s="96"/>
      <c r="BW580" s="96"/>
      <c r="BX580" s="96"/>
      <c r="BY580" s="96"/>
      <c r="BZ580" s="96"/>
      <c r="CA580" s="96"/>
      <c r="CB580" s="96"/>
      <c r="CC580" s="96"/>
      <c r="CD580" s="96"/>
      <c r="CE580" s="96"/>
      <c r="CF580" s="96"/>
      <c r="CG580" s="96"/>
      <c r="CH580" s="96"/>
      <c r="CI580" s="96"/>
      <c r="CJ580" s="96"/>
      <c r="CK580" s="96"/>
      <c r="CL580" s="96"/>
      <c r="CM580" s="96"/>
      <c r="CN580" s="96"/>
      <c r="CO580" s="96"/>
      <c r="CP580" s="96"/>
      <c r="CQ580" s="96"/>
      <c r="CR580" s="96"/>
      <c r="CS580" s="96"/>
      <c r="CT580" s="96"/>
      <c r="CU580" s="96"/>
      <c r="CV580" s="96"/>
      <c r="CW580" s="96"/>
      <c r="CX580" s="96"/>
      <c r="CY580" s="96"/>
      <c r="CZ580" s="96"/>
      <c r="DA580" s="96"/>
      <c r="DB580" s="96"/>
      <c r="DC580" s="96"/>
      <c r="DD580" s="96"/>
      <c r="DE580" s="96"/>
      <c r="DF580" s="96"/>
      <c r="DG580" s="96"/>
      <c r="DH580" s="96"/>
      <c r="DI580" s="96"/>
      <c r="DJ580" s="96"/>
      <c r="DK580" s="96"/>
      <c r="DL580" s="96"/>
      <c r="DM580" s="96"/>
      <c r="DN580" s="96"/>
      <c r="DO580" s="96"/>
      <c r="DP580" s="96"/>
      <c r="DQ580" s="96"/>
      <c r="DR580" s="99"/>
      <c r="DS580" s="99"/>
      <c r="DT580" s="99"/>
      <c r="DU580" s="99"/>
      <c r="DV580" s="99"/>
      <c r="DW580" s="99"/>
      <c r="DX580" s="99"/>
      <c r="DY580" s="99"/>
      <c r="DZ580" s="99"/>
      <c r="EA580" s="99"/>
      <c r="EB580" s="99"/>
      <c r="EC580" s="99"/>
      <c r="ED580" s="99"/>
      <c r="EE580" s="99"/>
      <c r="EF580" s="99"/>
      <c r="EG580" s="99"/>
      <c r="EH580" s="99"/>
      <c r="EI580" s="99"/>
      <c r="EJ580" s="99"/>
      <c r="EK580" s="99"/>
      <c r="EL580" s="99"/>
      <c r="EM580" s="99"/>
      <c r="EN580" s="99"/>
      <c r="EO580" s="99"/>
      <c r="EP580" s="99"/>
      <c r="EQ580" s="99"/>
      <c r="ER580" s="99"/>
      <c r="ES580" s="99"/>
      <c r="ET580" s="99"/>
      <c r="EU580" s="99"/>
      <c r="EV580" s="99"/>
      <c r="EW580" s="99"/>
      <c r="EX580" s="99"/>
      <c r="EY580" s="99"/>
      <c r="EZ580" s="99"/>
      <c r="FA580" s="99"/>
      <c r="FB580" s="99"/>
      <c r="FC580" s="99"/>
      <c r="FD580" s="99"/>
      <c r="FE580" s="99"/>
      <c r="FF580" s="99"/>
      <c r="FG580" s="99"/>
      <c r="FH580" s="99"/>
      <c r="FI580" s="99"/>
      <c r="FJ580" s="99"/>
      <c r="FK580" s="99"/>
      <c r="FL580" s="99"/>
      <c r="FM580" s="99"/>
      <c r="FN580" s="99"/>
      <c r="FO580" s="99"/>
      <c r="FP580" s="99"/>
      <c r="FQ580" s="99"/>
      <c r="FR580" s="99"/>
      <c r="FS580" s="99"/>
      <c r="FT580" s="99"/>
      <c r="FU580" s="99"/>
      <c r="FV580" s="99"/>
      <c r="FW580" s="99"/>
      <c r="FX580" s="99"/>
      <c r="FY580" s="99"/>
      <c r="FZ580" s="99"/>
      <c r="GA580" s="99"/>
      <c r="GB580" s="99"/>
      <c r="GC580" s="99"/>
      <c r="GD580" s="99"/>
      <c r="GE580" s="99"/>
      <c r="GF580" s="99"/>
      <c r="GG580" s="99"/>
      <c r="GH580" s="99"/>
      <c r="GI580" s="99"/>
      <c r="GJ580" s="99"/>
      <c r="GK580" s="99"/>
      <c r="GL580" s="99"/>
      <c r="GM580" s="99"/>
      <c r="GN580" s="99"/>
      <c r="GO580" s="99"/>
      <c r="GP580" s="99"/>
      <c r="GQ580" s="99"/>
      <c r="GR580" s="99"/>
      <c r="GS580" s="99"/>
      <c r="GT580" s="99"/>
      <c r="GU580" s="99"/>
      <c r="GV580" s="99"/>
      <c r="GW580" s="99"/>
      <c r="GX580" s="99"/>
      <c r="GY580" s="99"/>
      <c r="GZ580" s="99"/>
      <c r="HT580" s="96"/>
      <c r="HU580" s="96"/>
      <c r="HV580" s="96"/>
      <c r="HW580" s="96"/>
      <c r="HX580" s="96"/>
      <c r="HY580" s="96"/>
      <c r="HZ580" s="96"/>
      <c r="IA580" s="96"/>
      <c r="IB580" s="96"/>
      <c r="IC580" s="96"/>
      <c r="ID580" s="96"/>
      <c r="IE580" s="96"/>
      <c r="IF580" s="96"/>
      <c r="IG580" s="96"/>
      <c r="IH580" s="96"/>
      <c r="II580" s="96"/>
      <c r="IJ580" s="96"/>
      <c r="IK580" s="96"/>
      <c r="IL580" s="96"/>
      <c r="LX580" s="96"/>
      <c r="LY580" s="96"/>
      <c r="LZ580" s="96"/>
      <c r="MA580" s="96"/>
      <c r="MB580" s="96"/>
      <c r="MC580" s="96"/>
      <c r="MD580" s="96"/>
      <c r="ME580" s="96"/>
      <c r="MF580" s="96"/>
      <c r="MG580" s="96"/>
      <c r="MH580" s="96"/>
      <c r="MI580" s="96"/>
      <c r="MJ580" s="96"/>
      <c r="MK580" s="96"/>
      <c r="ML580" s="96"/>
      <c r="MM580" s="96"/>
      <c r="MN580" s="96"/>
      <c r="MO580" s="96"/>
      <c r="MP580" s="96"/>
      <c r="MQ580" s="96"/>
      <c r="MR580" s="96"/>
      <c r="MS580" s="96"/>
      <c r="MT580" s="96"/>
      <c r="MU580" s="96"/>
      <c r="MV580" s="96"/>
      <c r="MW580" s="96"/>
      <c r="MX580" s="96"/>
      <c r="MY580" s="96"/>
      <c r="MZ580" s="96"/>
      <c r="NA580" s="96"/>
      <c r="NB580" s="96"/>
      <c r="NC580" s="96"/>
      <c r="ND580" s="96"/>
      <c r="NE580" s="96"/>
      <c r="NF580" s="96"/>
      <c r="NG580" s="96"/>
      <c r="NH580" s="96"/>
      <c r="NI580" s="96"/>
      <c r="NJ580" s="96"/>
      <c r="NK580" s="96"/>
      <c r="NL580" s="96"/>
      <c r="NM580" s="96"/>
      <c r="NN580" s="96"/>
      <c r="NO580" s="96"/>
      <c r="NP580" s="96"/>
      <c r="NQ580" s="96"/>
      <c r="NR580" s="96"/>
      <c r="NS580" s="96"/>
      <c r="NT580" s="96"/>
      <c r="NU580" s="96"/>
      <c r="NV580" s="96"/>
      <c r="NW580" s="96"/>
      <c r="NX580" s="96"/>
      <c r="NY580" s="96"/>
      <c r="NZ580" s="96"/>
      <c r="OA580" s="96"/>
      <c r="OB580" s="96"/>
      <c r="OC580" s="96"/>
      <c r="OD580" s="96"/>
      <c r="OE580" s="96"/>
      <c r="OF580" s="96"/>
      <c r="OG580" s="96"/>
      <c r="OH580" s="96"/>
      <c r="OI580" s="96"/>
      <c r="OJ580" s="96"/>
      <c r="OK580" s="96"/>
      <c r="OL580" s="96"/>
      <c r="OM580" s="96"/>
      <c r="ON580" s="96"/>
      <c r="OO580" s="96"/>
      <c r="OP580" s="96"/>
      <c r="OQ580" s="96"/>
      <c r="OR580" s="96"/>
      <c r="OS580" s="96"/>
      <c r="OT580" s="96"/>
      <c r="OU580" s="96"/>
      <c r="OV580" s="96"/>
      <c r="OW580" s="96"/>
      <c r="OX580" s="96"/>
      <c r="OY580" s="96"/>
      <c r="OZ580" s="96"/>
      <c r="PA580" s="96"/>
      <c r="PB580" s="96"/>
      <c r="PC580" s="96"/>
      <c r="PD580" s="96"/>
      <c r="PE580" s="96"/>
      <c r="PF580" s="96"/>
      <c r="PG580" s="96"/>
      <c r="PH580" s="96"/>
      <c r="PI580" s="96"/>
      <c r="PJ580" s="96"/>
      <c r="PK580" s="96"/>
      <c r="PL580" s="96"/>
      <c r="PM580" s="96"/>
      <c r="PN580" s="96"/>
      <c r="PO580" s="96"/>
      <c r="PP580" s="96"/>
      <c r="PQ580" s="96"/>
      <c r="PR580" s="96"/>
      <c r="PS580" s="96"/>
      <c r="PT580" s="96"/>
      <c r="PU580" s="96"/>
      <c r="PV580" s="96"/>
      <c r="PW580" s="96"/>
      <c r="PX580" s="96"/>
      <c r="PY580" s="96"/>
      <c r="PZ580" s="96"/>
      <c r="QA580" s="96"/>
      <c r="QB580" s="96"/>
      <c r="QC580" s="96"/>
      <c r="QD580" s="96"/>
      <c r="QE580" s="96"/>
      <c r="QF580" s="96"/>
      <c r="QG580" s="96"/>
      <c r="QH580" s="96"/>
      <c r="QI580" s="96"/>
      <c r="QJ580" s="96"/>
      <c r="QK580" s="96"/>
      <c r="QL580" s="96"/>
      <c r="QM580" s="96"/>
      <c r="QN580" s="96"/>
      <c r="QO580" s="96"/>
      <c r="QP580" s="96"/>
      <c r="QQ580" s="96"/>
      <c r="QR580" s="96"/>
      <c r="QS580" s="96"/>
      <c r="QT580" s="96"/>
      <c r="QU580" s="96"/>
      <c r="QV580" s="96"/>
      <c r="QW580" s="96"/>
      <c r="QX580" s="96"/>
      <c r="QY580" s="96"/>
      <c r="QZ580" s="96"/>
      <c r="RA580" s="96"/>
      <c r="RB580" s="96"/>
      <c r="RC580" s="96"/>
      <c r="RD580" s="96"/>
      <c r="RE580" s="96"/>
      <c r="RF580" s="96"/>
      <c r="RG580" s="96"/>
      <c r="RH580" s="96"/>
      <c r="RI580" s="96"/>
      <c r="RJ580" s="96"/>
      <c r="RK580" s="96"/>
      <c r="RL580" s="96"/>
      <c r="RM580" s="96"/>
      <c r="RN580" s="96"/>
      <c r="RO580" s="96"/>
      <c r="RP580" s="96"/>
      <c r="RQ580" s="96"/>
      <c r="RR580" s="96"/>
      <c r="RS580" s="96"/>
      <c r="RT580" s="96"/>
      <c r="RU580" s="96"/>
      <c r="RV580" s="96"/>
      <c r="RW580" s="96"/>
      <c r="RX580" s="96"/>
      <c r="RY580" s="96"/>
      <c r="RZ580" s="96"/>
      <c r="SA580" s="96"/>
      <c r="SB580" s="96"/>
      <c r="SC580" s="96"/>
      <c r="SD580" s="96"/>
      <c r="SE580" s="96"/>
      <c r="SF580" s="96"/>
      <c r="SG580" s="96"/>
      <c r="SH580" s="96"/>
      <c r="SI580" s="96"/>
      <c r="SJ580" s="96"/>
      <c r="SK580" s="96"/>
      <c r="SL580" s="96"/>
      <c r="SM580" s="96"/>
      <c r="SN580" s="96"/>
      <c r="SO580" s="96"/>
      <c r="WQ580" s="96"/>
      <c r="WR580" s="96"/>
      <c r="WS580" s="96"/>
      <c r="WT580" s="96"/>
      <c r="WU580" s="96"/>
      <c r="WV580" s="96"/>
      <c r="WW580" s="96"/>
      <c r="WX580" s="96"/>
      <c r="WY580" s="96"/>
      <c r="WZ580" s="96"/>
      <c r="XA580" s="96"/>
      <c r="XB580" s="96"/>
      <c r="XC580" s="96"/>
      <c r="XD580" s="96"/>
      <c r="XE580" s="96"/>
      <c r="XF580" s="96"/>
      <c r="XG580" s="96"/>
      <c r="XH580" s="96"/>
      <c r="XI580" s="96"/>
      <c r="XJ580" s="96"/>
      <c r="XK580" s="96"/>
      <c r="XL580" s="96"/>
      <c r="XM580" s="96"/>
      <c r="XN580" s="96"/>
      <c r="XO580" s="96"/>
      <c r="XP580" s="96"/>
      <c r="XQ580" s="96"/>
      <c r="XR580" s="96"/>
      <c r="XS580" s="96"/>
      <c r="XT580" s="96"/>
      <c r="XU580" s="96"/>
      <c r="XV580" s="96"/>
      <c r="XW580" s="96"/>
      <c r="XX580" s="96"/>
      <c r="XY580" s="96"/>
      <c r="XZ580" s="96"/>
      <c r="YA580" s="96"/>
      <c r="YB580" s="96"/>
      <c r="YC580" s="96"/>
      <c r="YD580" s="96"/>
      <c r="YE580" s="96"/>
      <c r="YF580" s="96"/>
      <c r="YG580" s="96"/>
      <c r="YH580" s="96"/>
      <c r="YI580" s="96"/>
      <c r="YJ580" s="96"/>
      <c r="YK580" s="96"/>
      <c r="YL580" s="96"/>
      <c r="YM580" s="96"/>
      <c r="YN580" s="96"/>
      <c r="YO580" s="96"/>
      <c r="YP580" s="96"/>
      <c r="YQ580" s="96"/>
      <c r="YR580" s="96"/>
      <c r="YS580" s="96"/>
      <c r="YT580" s="96"/>
      <c r="YU580" s="96"/>
      <c r="YV580" s="96"/>
      <c r="YW580" s="96"/>
      <c r="YX580" s="96"/>
      <c r="YY580" s="96"/>
      <c r="YZ580" s="96"/>
      <c r="ZA580" s="96"/>
      <c r="ZB580" s="96"/>
      <c r="ZC580" s="96"/>
      <c r="ZD580" s="96"/>
      <c r="ZE580" s="96"/>
      <c r="ZF580" s="96"/>
      <c r="ZG580" s="96"/>
      <c r="ZH580" s="96"/>
      <c r="ZI580" s="96"/>
      <c r="ZJ580" s="96"/>
      <c r="ZK580" s="96"/>
      <c r="ZL580" s="96"/>
      <c r="ZM580" s="96"/>
      <c r="ZN580" s="96"/>
      <c r="ZO580" s="96"/>
      <c r="ZP580" s="96"/>
      <c r="ZQ580" s="96"/>
      <c r="ZR580" s="96"/>
      <c r="ZS580" s="96"/>
      <c r="ZT580" s="96"/>
      <c r="ZU580" s="96"/>
      <c r="ZV580" s="96"/>
      <c r="ZW580" s="96"/>
      <c r="ZX580" s="96"/>
      <c r="ZY580" s="96"/>
      <c r="ZZ580" s="96"/>
      <c r="AAA580" s="96"/>
      <c r="AAE580" s="96"/>
      <c r="AAF580" s="96"/>
      <c r="AAG580" s="96"/>
      <c r="AAI580" s="95"/>
      <c r="AAJ580" s="59"/>
      <c r="AAK580" s="59"/>
      <c r="AAL580" s="96"/>
      <c r="AAM580" s="99"/>
      <c r="AAO580" s="95"/>
      <c r="AAP580" s="59"/>
      <c r="AAQ580" s="59"/>
      <c r="AAR580" s="96"/>
      <c r="AAS580" s="99"/>
      <c r="AAU580" s="95"/>
      <c r="AAV580" s="59"/>
      <c r="AAW580" s="59"/>
      <c r="AAX580" s="96"/>
      <c r="ABB580" s="96"/>
      <c r="ABC580" s="96"/>
      <c r="ABD580" s="96"/>
      <c r="ABJ580" s="96"/>
      <c r="ABK580" s="96"/>
      <c r="ABL580" s="96"/>
      <c r="ABM580" s="96"/>
      <c r="ABN580" s="96"/>
      <c r="ABQ580" s="96"/>
      <c r="ABR580" s="96"/>
      <c r="ABX580" s="96"/>
      <c r="ABY580" s="96"/>
      <c r="ABZ580" s="96"/>
      <c r="ACA580" s="96"/>
      <c r="ACB580" s="96"/>
      <c r="ACC580" s="96"/>
      <c r="ACG580" s="96"/>
      <c r="ACH580" s="96"/>
      <c r="ACI580" s="96"/>
      <c r="ACJ580" s="96"/>
      <c r="ACK580" s="96"/>
      <c r="ACL580" s="96"/>
      <c r="ACM580" s="96"/>
      <c r="ACN580" s="96"/>
      <c r="ACO580" s="96"/>
      <c r="ACP580" s="96"/>
      <c r="ACW580" s="96"/>
      <c r="ACX580" s="96"/>
      <c r="ACY580" s="96"/>
      <c r="ADB580" s="96"/>
      <c r="ADC580" s="96"/>
      <c r="ADJ580" s="96"/>
      <c r="ADK580" s="96"/>
      <c r="ADL580" s="96"/>
      <c r="ADM580" s="96"/>
      <c r="ADN580" s="96"/>
      <c r="ADP580" s="96"/>
      <c r="ADQ580" s="96"/>
      <c r="ADR580" s="96"/>
      <c r="ADS580" s="96"/>
      <c r="ADT580" s="96"/>
      <c r="ADU580" s="96"/>
      <c r="ADV580" s="96"/>
      <c r="ADW580" s="96"/>
      <c r="ADX580" s="96"/>
      <c r="ADY580" s="96"/>
      <c r="ADZ580" s="96"/>
      <c r="AEA580" s="96"/>
      <c r="AEB580" s="96"/>
      <c r="AEC580" s="96"/>
      <c r="AED580" s="96"/>
      <c r="AEE580" s="96"/>
      <c r="AEF580" s="96"/>
      <c r="AEG580" s="96"/>
      <c r="AEH580" s="96"/>
      <c r="AEI580" s="96"/>
      <c r="AEJ580" s="96"/>
      <c r="AEK580" s="96"/>
      <c r="AEL580" s="96"/>
      <c r="AEM580" s="96"/>
      <c r="AEN580" s="96"/>
      <c r="AEO580" s="96"/>
      <c r="AEP580" s="96"/>
      <c r="AEQ580" s="96"/>
      <c r="AER580" s="96"/>
      <c r="AES580" s="96"/>
      <c r="AET580" s="96"/>
      <c r="AEU580" s="96"/>
      <c r="AEV580" s="96"/>
      <c r="AEW580" s="96"/>
      <c r="AEX580" s="96"/>
      <c r="AEY580" s="96"/>
      <c r="AEZ580" s="96"/>
      <c r="AFA580" s="96"/>
      <c r="AFB580" s="96"/>
      <c r="AFC580" s="96"/>
      <c r="AFD580" s="96"/>
      <c r="AFE580" s="96"/>
      <c r="AFF580" s="96"/>
      <c r="AFG580" s="96"/>
      <c r="AFH580" s="96"/>
      <c r="AFI580" s="96"/>
      <c r="AFJ580" s="96"/>
      <c r="AFK580" s="96"/>
      <c r="AFL580" s="96"/>
      <c r="AFM580" s="96"/>
      <c r="AFN580" s="96"/>
      <c r="AFO580" s="96"/>
      <c r="AFP580" s="96"/>
      <c r="AFQ580" s="96"/>
      <c r="AFR580" s="96"/>
      <c r="AFS580" s="96"/>
      <c r="AFT580" s="96"/>
      <c r="AFU580" s="96"/>
      <c r="AFV580" s="96"/>
      <c r="AFW580" s="96"/>
      <c r="AFX580" s="96"/>
      <c r="AFY580" s="96"/>
      <c r="AFZ580" s="96"/>
      <c r="AGA580" s="96"/>
      <c r="AGB580" s="96"/>
      <c r="AGC580" s="96"/>
      <c r="AGD580" s="96"/>
      <c r="AGE580" s="96"/>
      <c r="AGF580" s="96"/>
      <c r="AGG580" s="96"/>
      <c r="AGH580" s="96"/>
      <c r="AGI580" s="96"/>
      <c r="AGJ580" s="96"/>
      <c r="AGK580" s="99"/>
      <c r="AGM580" s="95"/>
      <c r="AGN580" s="59"/>
      <c r="AGO580" s="59"/>
      <c r="AGP580" s="96"/>
      <c r="AGQ580" s="99"/>
      <c r="AGS580" s="14">
        <v>0</v>
      </c>
      <c r="AGT580" s="14">
        <v>0</v>
      </c>
      <c r="AGU580" s="14">
        <v>0</v>
      </c>
      <c r="AGV580" s="14">
        <v>0</v>
      </c>
      <c r="AGW580" s="14">
        <v>1</v>
      </c>
      <c r="AGX580" s="14">
        <v>1</v>
      </c>
      <c r="AGY580" s="14">
        <v>0</v>
      </c>
      <c r="AGZ580" s="14">
        <v>0</v>
      </c>
      <c r="AHA580" s="14">
        <v>0</v>
      </c>
      <c r="AHB580" s="14">
        <v>0</v>
      </c>
      <c r="AHC580" s="14">
        <v>2</v>
      </c>
      <c r="AHD580" s="14">
        <v>0</v>
      </c>
      <c r="AHE580" s="14">
        <v>0</v>
      </c>
      <c r="AHF580" s="14">
        <v>0</v>
      </c>
      <c r="AHH580" s="14">
        <v>0</v>
      </c>
      <c r="AHI580" s="14">
        <v>0</v>
      </c>
      <c r="AHK580" s="14">
        <v>0</v>
      </c>
      <c r="AHL580" s="14">
        <v>0</v>
      </c>
      <c r="AHM580" s="14">
        <v>0</v>
      </c>
      <c r="AHN580" s="14">
        <v>0</v>
      </c>
      <c r="AHO580" s="14">
        <v>0</v>
      </c>
      <c r="AHP580" s="14">
        <v>0</v>
      </c>
      <c r="AHQ580" s="14">
        <v>0</v>
      </c>
      <c r="AHR580" s="14">
        <v>0</v>
      </c>
      <c r="AHS580" s="96"/>
      <c r="AHT580" s="99"/>
      <c r="AHV580" s="95"/>
      <c r="AHW580" s="59"/>
      <c r="AHX580" s="59"/>
      <c r="AHY580" s="96"/>
      <c r="AHZ580" s="99"/>
      <c r="AIB580" s="95"/>
      <c r="AIC580" s="59"/>
      <c r="AID580" s="59"/>
      <c r="AIE580" s="96"/>
      <c r="AIF580" s="99"/>
      <c r="AIH580" s="95"/>
      <c r="AII580" s="59"/>
      <c r="AIJ580" s="59"/>
      <c r="AIK580" s="96"/>
      <c r="AIL580" s="99"/>
      <c r="AIM580" s="14">
        <v>0</v>
      </c>
      <c r="AIN580" s="14">
        <v>0</v>
      </c>
      <c r="AIO580" s="14">
        <v>0</v>
      </c>
      <c r="AIQ580" s="96"/>
      <c r="AIR580" s="99"/>
      <c r="AIT580" s="98"/>
      <c r="AIU580" s="59"/>
      <c r="AIV580" s="59"/>
      <c r="AIW580" s="96"/>
      <c r="AIX580" s="99"/>
      <c r="AJB580" s="95"/>
      <c r="AJC580" s="59"/>
      <c r="AJD580" s="59"/>
      <c r="AJE580" s="96"/>
      <c r="AJF580" s="99"/>
      <c r="AJH580" s="95"/>
      <c r="AJI580" s="59"/>
      <c r="AJJ580" s="59"/>
      <c r="AJK580" s="96"/>
      <c r="AJL580" s="99"/>
      <c r="AJN580" s="95"/>
      <c r="AJO580" s="59"/>
    </row>
    <row r="581" spans="1:951" s="31" customFormat="1">
      <c r="B581" s="31">
        <v>2</v>
      </c>
      <c r="C581" s="31">
        <v>0</v>
      </c>
      <c r="F581" s="82"/>
      <c r="G581" s="83"/>
      <c r="Z581" s="31">
        <v>0</v>
      </c>
      <c r="AA581" s="31">
        <v>2</v>
      </c>
      <c r="AB581" s="83"/>
      <c r="AAI581" s="82"/>
      <c r="AAJ581" s="83"/>
      <c r="AAO581" s="82"/>
      <c r="AAP581" s="83"/>
      <c r="AAU581" s="82"/>
      <c r="AAV581" s="83"/>
      <c r="AGM581" s="82"/>
      <c r="AGN581" s="83"/>
      <c r="AGS581" s="31">
        <v>1</v>
      </c>
      <c r="AGT581" s="31">
        <v>1</v>
      </c>
      <c r="AGU581" s="31">
        <v>0</v>
      </c>
      <c r="AGV581" s="31">
        <v>0</v>
      </c>
      <c r="AGW581" s="31">
        <v>0</v>
      </c>
      <c r="AGX581" s="31">
        <v>1</v>
      </c>
      <c r="AGY581" s="31">
        <v>0</v>
      </c>
      <c r="AGZ581" s="31">
        <v>3</v>
      </c>
      <c r="AHA581" s="31">
        <v>0</v>
      </c>
      <c r="AHB581" s="31">
        <v>0</v>
      </c>
      <c r="AHC581" s="31">
        <v>1</v>
      </c>
      <c r="AHD581" s="31">
        <v>0</v>
      </c>
      <c r="AHE581" s="31">
        <v>0</v>
      </c>
      <c r="AHF581" s="31">
        <v>0</v>
      </c>
      <c r="AHH581" s="31">
        <v>0</v>
      </c>
      <c r="AHI581" s="31">
        <v>0</v>
      </c>
      <c r="AHK581" s="31">
        <v>0</v>
      </c>
      <c r="AHL581" s="31">
        <v>0</v>
      </c>
      <c r="AHM581" s="31">
        <v>0</v>
      </c>
      <c r="AHN581" s="31">
        <v>0</v>
      </c>
      <c r="AHO581" s="31">
        <v>0</v>
      </c>
      <c r="AHP581" s="31">
        <v>0</v>
      </c>
      <c r="AHQ581" s="31">
        <v>0</v>
      </c>
      <c r="AHR581" s="31">
        <v>0</v>
      </c>
      <c r="AHV581" s="82"/>
      <c r="AHW581" s="83"/>
      <c r="AIB581" s="82"/>
      <c r="AIC581" s="83"/>
      <c r="AIH581" s="82"/>
      <c r="AII581" s="83"/>
      <c r="AIM581" s="31">
        <v>0</v>
      </c>
      <c r="AIN581" s="31">
        <v>0</v>
      </c>
      <c r="AIO581" s="31">
        <v>0</v>
      </c>
      <c r="AIT581" s="84"/>
      <c r="AIU581" s="83"/>
      <c r="AJB581" s="82"/>
      <c r="AJC581" s="83"/>
      <c r="AJH581" s="82"/>
      <c r="AJI581" s="83"/>
      <c r="AJN581" s="82"/>
      <c r="AJO581" s="83"/>
    </row>
    <row r="582" spans="1:951" s="14" customFormat="1">
      <c r="A582" s="14">
        <v>121</v>
      </c>
      <c r="B582" s="14">
        <v>1</v>
      </c>
      <c r="C582" s="61">
        <v>0</v>
      </c>
      <c r="F582" s="63"/>
      <c r="G582" s="58"/>
      <c r="O582" s="61"/>
      <c r="P582" s="61"/>
      <c r="Q582" s="61"/>
      <c r="R582" s="61"/>
      <c r="S582" s="61"/>
      <c r="T582" s="61"/>
      <c r="U582" s="61"/>
      <c r="V582" s="61"/>
      <c r="W582" s="61"/>
      <c r="X582" s="61"/>
      <c r="Y582" s="61"/>
      <c r="Z582" s="14">
        <v>0</v>
      </c>
      <c r="AA582" s="14">
        <v>1</v>
      </c>
      <c r="AB582" s="58"/>
      <c r="AC582" s="14">
        <v>0</v>
      </c>
      <c r="AE582" s="14">
        <v>0</v>
      </c>
      <c r="AG582" s="14">
        <v>0</v>
      </c>
      <c r="DR582" s="61"/>
      <c r="DS582" s="61"/>
      <c r="DT582" s="61"/>
      <c r="DU582" s="61"/>
      <c r="DV582" s="61"/>
      <c r="DW582" s="61"/>
      <c r="DX582" s="61"/>
      <c r="DY582" s="61"/>
      <c r="DZ582" s="61"/>
      <c r="EA582" s="61"/>
      <c r="EB582" s="61"/>
      <c r="EC582" s="61"/>
      <c r="ED582" s="61"/>
      <c r="EE582" s="61"/>
      <c r="EF582" s="61"/>
      <c r="EG582" s="61"/>
      <c r="EH582" s="61"/>
      <c r="EI582" s="61"/>
      <c r="EJ582" s="61"/>
      <c r="EK582" s="61"/>
      <c r="EL582" s="61"/>
      <c r="EM582" s="61"/>
      <c r="EN582" s="61"/>
      <c r="EO582" s="61"/>
      <c r="EP582" s="61"/>
      <c r="EQ582" s="61"/>
      <c r="ER582" s="61"/>
      <c r="ES582" s="61"/>
      <c r="ET582" s="61"/>
      <c r="EU582" s="61"/>
      <c r="EV582" s="61"/>
      <c r="EW582" s="61"/>
      <c r="EX582" s="61"/>
      <c r="EY582" s="61"/>
      <c r="EZ582" s="61"/>
      <c r="FA582" s="61"/>
      <c r="FB582" s="61"/>
      <c r="FC582" s="61"/>
      <c r="FD582" s="61"/>
      <c r="FE582" s="61"/>
      <c r="FF582" s="61"/>
      <c r="FG582" s="61"/>
      <c r="FH582" s="61"/>
      <c r="FI582" s="61"/>
      <c r="FJ582" s="61"/>
      <c r="FK582" s="61"/>
      <c r="FL582" s="61"/>
      <c r="FM582" s="61"/>
      <c r="FN582" s="61"/>
      <c r="FO582" s="61"/>
      <c r="FP582" s="61"/>
      <c r="FQ582" s="61"/>
      <c r="FR582" s="61"/>
      <c r="FS582" s="61"/>
      <c r="FT582" s="61"/>
      <c r="FU582" s="61"/>
      <c r="FV582" s="61"/>
      <c r="FW582" s="61"/>
      <c r="FX582" s="61"/>
      <c r="FY582" s="61"/>
      <c r="FZ582" s="61"/>
      <c r="GA582" s="61"/>
      <c r="GB582" s="61"/>
      <c r="GC582" s="61"/>
      <c r="GD582" s="61"/>
      <c r="GE582" s="61"/>
      <c r="GF582" s="61"/>
      <c r="GG582" s="61"/>
      <c r="GH582" s="61"/>
      <c r="GI582" s="61"/>
      <c r="GJ582" s="61"/>
      <c r="GK582" s="61"/>
      <c r="GL582" s="61"/>
      <c r="GM582" s="61"/>
      <c r="GN582" s="61"/>
      <c r="GO582" s="61"/>
      <c r="GP582" s="61"/>
      <c r="GQ582" s="61"/>
      <c r="GR582" s="61"/>
      <c r="GS582" s="61"/>
      <c r="GT582" s="61"/>
      <c r="GU582" s="61"/>
      <c r="GV582" s="61"/>
      <c r="GW582" s="61"/>
      <c r="GX582" s="61"/>
      <c r="GY582" s="61"/>
      <c r="GZ582" s="61"/>
      <c r="PG582" s="61"/>
      <c r="PH582" s="61"/>
      <c r="PI582" s="61"/>
      <c r="PJ582" s="61"/>
      <c r="PK582" s="61"/>
      <c r="PL582" s="61"/>
      <c r="PM582" s="61"/>
      <c r="PN582" s="61"/>
      <c r="PO582" s="61"/>
      <c r="PP582" s="61"/>
      <c r="PQ582" s="61"/>
      <c r="PR582" s="61"/>
      <c r="PS582" s="61"/>
      <c r="PT582" s="61"/>
      <c r="PU582" s="61"/>
      <c r="PV582" s="61"/>
      <c r="PW582" s="61"/>
      <c r="PX582" s="61"/>
      <c r="PY582" s="61"/>
      <c r="PZ582" s="61"/>
      <c r="QA582" s="61"/>
      <c r="QB582" s="61"/>
      <c r="QC582" s="61"/>
      <c r="QD582" s="61"/>
      <c r="QE582" s="61"/>
      <c r="QF582" s="61"/>
      <c r="QG582" s="61"/>
      <c r="QH582" s="61"/>
      <c r="QI582" s="61"/>
      <c r="QJ582" s="61"/>
      <c r="QK582" s="61"/>
      <c r="QL582" s="61"/>
      <c r="QM582" s="61"/>
      <c r="QN582" s="61"/>
      <c r="QO582" s="61"/>
      <c r="QP582" s="61"/>
      <c r="QQ582" s="61"/>
      <c r="QR582" s="61"/>
      <c r="QS582" s="61"/>
      <c r="QT582" s="61"/>
      <c r="QU582" s="61"/>
      <c r="QV582" s="61"/>
      <c r="QW582" s="61"/>
      <c r="QX582" s="61"/>
      <c r="QY582" s="61"/>
      <c r="QZ582" s="61"/>
      <c r="RA582" s="61"/>
      <c r="RB582" s="61"/>
      <c r="RC582" s="61"/>
      <c r="RD582" s="61"/>
      <c r="RE582" s="61"/>
      <c r="RF582" s="61"/>
      <c r="RG582" s="61"/>
      <c r="RH582" s="61"/>
      <c r="RI582" s="61"/>
      <c r="RJ582" s="61"/>
      <c r="RK582" s="61"/>
      <c r="RL582" s="61"/>
      <c r="RM582" s="61"/>
      <c r="RN582" s="61"/>
      <c r="RO582" s="61"/>
      <c r="RP582" s="61"/>
      <c r="RQ582" s="61"/>
      <c r="RR582" s="61"/>
      <c r="RS582" s="61"/>
      <c r="RT582" s="61"/>
      <c r="RU582" s="61"/>
      <c r="RV582" s="61"/>
      <c r="RW582" s="61"/>
      <c r="RX582" s="61"/>
      <c r="RY582" s="61"/>
      <c r="RZ582" s="61"/>
      <c r="SA582" s="61"/>
      <c r="SB582" s="61"/>
      <c r="SC582" s="61"/>
      <c r="SD582" s="61"/>
      <c r="SE582" s="61"/>
      <c r="SF582" s="61"/>
      <c r="SG582" s="61"/>
      <c r="SH582" s="61"/>
      <c r="SI582" s="61"/>
      <c r="SJ582" s="61"/>
      <c r="SK582" s="61"/>
      <c r="SL582" s="61"/>
      <c r="SM582" s="61"/>
      <c r="SN582" s="61"/>
      <c r="SO582" s="61"/>
      <c r="ZY582" s="61"/>
      <c r="ZZ582" s="61"/>
      <c r="AAA582" s="61"/>
      <c r="AAI582" s="63"/>
      <c r="AAJ582" s="58"/>
      <c r="AAM582" s="61"/>
      <c r="AAO582" s="63"/>
      <c r="AAP582" s="58"/>
      <c r="AAS582" s="61"/>
      <c r="AAU582" s="63"/>
      <c r="AAV582" s="58"/>
      <c r="ABB582" s="63"/>
      <c r="ABC582" s="63"/>
      <c r="ABD582" s="63"/>
      <c r="ABE582" s="58"/>
      <c r="ABF582" s="58"/>
      <c r="ABG582" s="58"/>
      <c r="ABM582" s="61"/>
      <c r="ABN582" s="61"/>
      <c r="ABQ582" s="63"/>
      <c r="ABR582" s="63"/>
      <c r="ABS582" s="58"/>
      <c r="ABT582" s="58"/>
      <c r="ACA582" s="61"/>
      <c r="ACB582" s="61"/>
      <c r="ACC582" s="61"/>
      <c r="ACG582" s="63"/>
      <c r="ACH582" s="63"/>
      <c r="ACI582" s="63"/>
      <c r="ACJ582" s="63"/>
      <c r="ACK582" s="63"/>
      <c r="ACL582" s="63"/>
      <c r="ACM582" s="63"/>
      <c r="ACN582" s="63"/>
      <c r="ACO582" s="63"/>
      <c r="ACP582" s="63"/>
      <c r="ACQ582" s="58"/>
      <c r="ACR582" s="58"/>
      <c r="ACS582" s="58"/>
      <c r="ADB582" s="63"/>
      <c r="ADC582" s="63"/>
      <c r="ADD582" s="58"/>
      <c r="ADE582" s="58"/>
      <c r="AGK582" s="61"/>
      <c r="AGM582" s="63"/>
      <c r="AGN582" s="58"/>
      <c r="AGQ582" s="61"/>
      <c r="AGS582" s="14">
        <v>0</v>
      </c>
      <c r="AGT582" s="14">
        <v>0</v>
      </c>
      <c r="AGU582" s="14">
        <v>0</v>
      </c>
      <c r="AGV582" s="14">
        <v>0</v>
      </c>
      <c r="AGW582" s="14">
        <v>0</v>
      </c>
      <c r="AGX582" s="14">
        <v>0</v>
      </c>
      <c r="AGY582" s="14">
        <v>0</v>
      </c>
      <c r="AGZ582" s="14">
        <v>0</v>
      </c>
      <c r="AHA582" s="14">
        <v>0</v>
      </c>
      <c r="AHB582" s="14">
        <v>0</v>
      </c>
      <c r="AHC582" s="14">
        <v>1</v>
      </c>
      <c r="AHD582" s="14">
        <v>0</v>
      </c>
      <c r="AHE582" s="14">
        <v>0</v>
      </c>
      <c r="AHF582" s="14">
        <v>0</v>
      </c>
      <c r="AHH582" s="14">
        <v>0</v>
      </c>
      <c r="AHI582" s="14">
        <v>0</v>
      </c>
      <c r="AHK582" s="14">
        <v>0</v>
      </c>
      <c r="AHL582" s="14">
        <v>0</v>
      </c>
      <c r="AHM582" s="14">
        <v>0</v>
      </c>
      <c r="AHN582" s="14">
        <v>0</v>
      </c>
      <c r="AHO582" s="14">
        <v>0</v>
      </c>
      <c r="AHP582" s="14">
        <v>0</v>
      </c>
      <c r="AHQ582" s="14">
        <v>0</v>
      </c>
      <c r="AHR582" s="14">
        <v>0</v>
      </c>
      <c r="AHT582" s="61"/>
      <c r="AHV582" s="63"/>
      <c r="AHW582" s="58"/>
      <c r="AHZ582" s="61"/>
      <c r="AIB582" s="63"/>
      <c r="AIC582" s="58"/>
      <c r="AIF582" s="61"/>
      <c r="AIH582" s="63"/>
      <c r="AII582" s="58"/>
      <c r="AIL582" s="61"/>
      <c r="AIM582" s="14">
        <v>0</v>
      </c>
      <c r="AIN582" s="14">
        <v>0</v>
      </c>
      <c r="AIO582" s="14">
        <v>0</v>
      </c>
      <c r="AIP582" s="14">
        <v>1</v>
      </c>
      <c r="AIQ582" s="14">
        <v>1</v>
      </c>
      <c r="AIR582" s="61">
        <v>1</v>
      </c>
      <c r="AIS582" s="14">
        <v>1</v>
      </c>
      <c r="AIT582" s="60"/>
      <c r="AIU582" s="58"/>
      <c r="AIX582" s="61"/>
      <c r="AJB582" s="63"/>
      <c r="AJC582" s="58"/>
      <c r="AJF582" s="61"/>
      <c r="AJH582" s="63"/>
      <c r="AJI582" s="58"/>
      <c r="AJL582" s="61"/>
      <c r="AJN582" s="63"/>
      <c r="AJO582" s="58"/>
    </row>
    <row r="583" spans="1:951" s="14" customFormat="1">
      <c r="B583" s="14">
        <v>2</v>
      </c>
      <c r="C583" s="61">
        <v>0</v>
      </c>
      <c r="F583" s="63"/>
      <c r="G583" s="58"/>
      <c r="O583" s="61"/>
      <c r="P583" s="61"/>
      <c r="Q583" s="61"/>
      <c r="R583" s="61"/>
      <c r="S583" s="61"/>
      <c r="T583" s="61"/>
      <c r="U583" s="61"/>
      <c r="V583" s="61"/>
      <c r="W583" s="61"/>
      <c r="X583" s="61"/>
      <c r="Y583" s="61"/>
      <c r="Z583" s="14">
        <v>0</v>
      </c>
      <c r="AA583" s="14">
        <v>2</v>
      </c>
      <c r="AB583" s="58" t="s">
        <v>8471</v>
      </c>
      <c r="AC583" s="14">
        <v>1</v>
      </c>
      <c r="AD583" s="14">
        <v>2</v>
      </c>
      <c r="AE583" s="14">
        <v>0</v>
      </c>
      <c r="AG583" s="14">
        <v>0</v>
      </c>
      <c r="AI583" s="14">
        <v>152</v>
      </c>
      <c r="AJ583" s="14">
        <v>136</v>
      </c>
      <c r="DR583" s="61">
        <v>68</v>
      </c>
      <c r="DS583" s="61">
        <v>70</v>
      </c>
      <c r="DT583" s="61"/>
      <c r="DU583" s="61"/>
      <c r="DV583" s="61"/>
      <c r="DW583" s="61"/>
      <c r="DX583" s="61"/>
      <c r="DY583" s="61"/>
      <c r="DZ583" s="61"/>
      <c r="EA583" s="61"/>
      <c r="EB583" s="61"/>
      <c r="EC583" s="61"/>
      <c r="ED583" s="61"/>
      <c r="EE583" s="61"/>
      <c r="EF583" s="61"/>
      <c r="EG583" s="61"/>
      <c r="EH583" s="61"/>
      <c r="EI583" s="61"/>
      <c r="EJ583" s="61"/>
      <c r="EK583" s="61"/>
      <c r="EL583" s="61"/>
      <c r="EM583" s="61"/>
      <c r="EN583" s="61"/>
      <c r="EO583" s="61"/>
      <c r="EP583" s="61"/>
      <c r="EQ583" s="61"/>
      <c r="ER583" s="61"/>
      <c r="ES583" s="61"/>
      <c r="ET583" s="61"/>
      <c r="EU583" s="61"/>
      <c r="EV583" s="61"/>
      <c r="EW583" s="61"/>
      <c r="EX583" s="61"/>
      <c r="EY583" s="61"/>
      <c r="EZ583" s="61"/>
      <c r="FA583" s="61"/>
      <c r="FB583" s="61"/>
      <c r="FC583" s="61"/>
      <c r="FD583" s="61"/>
      <c r="FE583" s="61"/>
      <c r="FF583" s="61"/>
      <c r="FG583" s="61"/>
      <c r="FH583" s="61"/>
      <c r="FI583" s="61"/>
      <c r="FJ583" s="61"/>
      <c r="FK583" s="61"/>
      <c r="FL583" s="61"/>
      <c r="FM583" s="61"/>
      <c r="FN583" s="61"/>
      <c r="FO583" s="61"/>
      <c r="FP583" s="61"/>
      <c r="FQ583" s="61"/>
      <c r="FR583" s="61"/>
      <c r="FS583" s="61"/>
      <c r="FT583" s="61"/>
      <c r="FU583" s="61"/>
      <c r="FV583" s="61"/>
      <c r="FW583" s="61"/>
      <c r="FX583" s="61"/>
      <c r="FY583" s="61"/>
      <c r="FZ583" s="61"/>
      <c r="GA583" s="61"/>
      <c r="GB583" s="61"/>
      <c r="GC583" s="61"/>
      <c r="GD583" s="61"/>
      <c r="GE583" s="61"/>
      <c r="GF583" s="61"/>
      <c r="GG583" s="61"/>
      <c r="GH583" s="61"/>
      <c r="GI583" s="61"/>
      <c r="GJ583" s="61"/>
      <c r="GK583" s="61"/>
      <c r="GL583" s="61"/>
      <c r="GM583" s="61"/>
      <c r="GN583" s="61"/>
      <c r="GO583" s="61"/>
      <c r="GP583" s="61"/>
      <c r="GQ583" s="61"/>
      <c r="GR583" s="61"/>
      <c r="GS583" s="61"/>
      <c r="GT583" s="61"/>
      <c r="GU583" s="61"/>
      <c r="GV583" s="61"/>
      <c r="GW583" s="61"/>
      <c r="GX583" s="61"/>
      <c r="GY583" s="61"/>
      <c r="GZ583" s="61"/>
      <c r="HA583" s="14">
        <v>0</v>
      </c>
      <c r="HB583" s="14">
        <v>2</v>
      </c>
      <c r="HT583" s="14">
        <v>0</v>
      </c>
      <c r="HU583" s="14">
        <v>0</v>
      </c>
      <c r="IP583" s="14">
        <v>91</v>
      </c>
      <c r="IQ583" s="14">
        <v>90.5</v>
      </c>
      <c r="IR583" s="14">
        <v>94</v>
      </c>
      <c r="LX583" s="14">
        <v>76</v>
      </c>
      <c r="LY583" s="14">
        <v>68</v>
      </c>
      <c r="PG583" s="61">
        <v>24</v>
      </c>
      <c r="PH583" s="61">
        <v>24</v>
      </c>
      <c r="PI583" s="61">
        <v>19</v>
      </c>
      <c r="PJ583" s="61"/>
      <c r="PK583" s="61"/>
      <c r="PL583" s="61"/>
      <c r="PM583" s="61"/>
      <c r="PN583" s="61"/>
      <c r="PO583" s="61"/>
      <c r="PP583" s="61"/>
      <c r="PQ583" s="61"/>
      <c r="PR583" s="61"/>
      <c r="PS583" s="61"/>
      <c r="PT583" s="61"/>
      <c r="PU583" s="61"/>
      <c r="PV583" s="61"/>
      <c r="PW583" s="61"/>
      <c r="PX583" s="61"/>
      <c r="PY583" s="61"/>
      <c r="PZ583" s="61"/>
      <c r="QA583" s="61"/>
      <c r="QB583" s="61"/>
      <c r="QC583" s="61"/>
      <c r="QD583" s="61"/>
      <c r="QE583" s="61"/>
      <c r="QF583" s="61"/>
      <c r="QG583" s="61"/>
      <c r="QH583" s="61"/>
      <c r="QI583" s="61"/>
      <c r="QJ583" s="61"/>
      <c r="QK583" s="61"/>
      <c r="QL583" s="61"/>
      <c r="QM583" s="61"/>
      <c r="QN583" s="61"/>
      <c r="QO583" s="61"/>
      <c r="QP583" s="61"/>
      <c r="QQ583" s="61"/>
      <c r="QR583" s="61"/>
      <c r="QS583" s="61"/>
      <c r="QT583" s="61"/>
      <c r="QU583" s="61"/>
      <c r="QV583" s="61"/>
      <c r="QW583" s="61"/>
      <c r="QX583" s="61"/>
      <c r="QY583" s="61"/>
      <c r="QZ583" s="61"/>
      <c r="RA583" s="61"/>
      <c r="RB583" s="61"/>
      <c r="RC583" s="61"/>
      <c r="RD583" s="61"/>
      <c r="RE583" s="61"/>
      <c r="RF583" s="61"/>
      <c r="RG583" s="61"/>
      <c r="RH583" s="61"/>
      <c r="RI583" s="61"/>
      <c r="RJ583" s="61"/>
      <c r="RK583" s="61"/>
      <c r="RL583" s="61"/>
      <c r="RM583" s="61"/>
      <c r="RN583" s="61"/>
      <c r="RO583" s="61"/>
      <c r="RP583" s="61"/>
      <c r="RQ583" s="61"/>
      <c r="RR583" s="61"/>
      <c r="RS583" s="61"/>
      <c r="RT583" s="61"/>
      <c r="RU583" s="61"/>
      <c r="RV583" s="61"/>
      <c r="RW583" s="61"/>
      <c r="RX583" s="61"/>
      <c r="RY583" s="61"/>
      <c r="RZ583" s="61"/>
      <c r="SA583" s="61"/>
      <c r="SB583" s="61"/>
      <c r="SC583" s="61"/>
      <c r="SD583" s="61"/>
      <c r="SE583" s="61"/>
      <c r="SF583" s="61"/>
      <c r="SG583" s="61"/>
      <c r="SH583" s="61"/>
      <c r="SI583" s="61"/>
      <c r="SJ583" s="61"/>
      <c r="SK583" s="61"/>
      <c r="SL583" s="61"/>
      <c r="SM583" s="61"/>
      <c r="SN583" s="61"/>
      <c r="SO583" s="61"/>
      <c r="SP583" s="14">
        <v>97.9</v>
      </c>
      <c r="SQ583" s="14">
        <v>98.1</v>
      </c>
      <c r="VX583" s="14">
        <v>0</v>
      </c>
      <c r="VY583" s="14">
        <v>0</v>
      </c>
      <c r="WR583" s="14">
        <v>0</v>
      </c>
      <c r="WS583" s="14">
        <v>0</v>
      </c>
      <c r="WT583" s="14">
        <v>0</v>
      </c>
      <c r="ZY583" s="61"/>
      <c r="ZZ583" s="61"/>
      <c r="AAA583" s="61"/>
      <c r="AAI583" s="63"/>
      <c r="AAJ583" s="58"/>
      <c r="AAM583" s="61"/>
      <c r="AAO583" s="63"/>
      <c r="AAP583" s="58"/>
      <c r="AAS583" s="61"/>
      <c r="AAU583" s="63"/>
      <c r="AAV583" s="58"/>
      <c r="ABB583" s="63"/>
      <c r="ABC583" s="63"/>
      <c r="ABD583" s="63"/>
      <c r="ABE583" s="58"/>
      <c r="ABF583" s="58"/>
      <c r="ABG583" s="58"/>
      <c r="ABM583" s="61"/>
      <c r="ABN583" s="61"/>
      <c r="ABQ583" s="63"/>
      <c r="ABR583" s="63"/>
      <c r="ABS583" s="58"/>
      <c r="ABT583" s="58"/>
      <c r="ACA583" s="61"/>
      <c r="ACB583" s="61"/>
      <c r="ACC583" s="61"/>
      <c r="ACG583" s="63"/>
      <c r="ACH583" s="63"/>
      <c r="ACI583" s="63"/>
      <c r="ACJ583" s="63"/>
      <c r="ACK583" s="63"/>
      <c r="ACL583" s="63"/>
      <c r="ACM583" s="63"/>
      <c r="ACN583" s="63"/>
      <c r="ACO583" s="63"/>
      <c r="ACP583" s="63"/>
      <c r="ACQ583" s="58"/>
      <c r="ACR583" s="58"/>
      <c r="ACS583" s="58"/>
      <c r="ADB583" s="63"/>
      <c r="ADC583" s="63"/>
      <c r="ADD583" s="58"/>
      <c r="ADE583" s="58"/>
      <c r="AGK583" s="61"/>
      <c r="AGM583" s="63"/>
      <c r="AGN583" s="58"/>
      <c r="AGQ583" s="61"/>
      <c r="AGS583" s="14">
        <v>0</v>
      </c>
      <c r="AGT583" s="14">
        <v>0</v>
      </c>
      <c r="AGU583" s="14">
        <v>0</v>
      </c>
      <c r="AGV583" s="14">
        <v>0</v>
      </c>
      <c r="AGW583" s="14">
        <v>1</v>
      </c>
      <c r="AGX583" s="14">
        <v>1</v>
      </c>
      <c r="AGY583" s="14">
        <v>0</v>
      </c>
      <c r="AGZ583" s="14">
        <v>0</v>
      </c>
      <c r="AHA583" s="14">
        <v>0</v>
      </c>
      <c r="AHB583" s="14">
        <v>0</v>
      </c>
      <c r="AHC583" s="14">
        <v>1</v>
      </c>
      <c r="AHD583" s="14">
        <v>0</v>
      </c>
      <c r="AHE583" s="14">
        <v>0</v>
      </c>
      <c r="AHF583" s="14">
        <v>0</v>
      </c>
      <c r="AHH583" s="14">
        <v>0</v>
      </c>
      <c r="AHI583" s="14">
        <v>0</v>
      </c>
      <c r="AHK583" s="14">
        <v>0</v>
      </c>
      <c r="AHL583" s="14">
        <v>0</v>
      </c>
      <c r="AHM583" s="14">
        <v>0</v>
      </c>
      <c r="AHN583" s="14">
        <v>0</v>
      </c>
      <c r="AHO583" s="14">
        <v>0</v>
      </c>
      <c r="AHP583" s="14">
        <v>0</v>
      </c>
      <c r="AHQ583" s="14">
        <v>0</v>
      </c>
      <c r="AHR583" s="14">
        <v>0</v>
      </c>
      <c r="AHT583" s="61"/>
      <c r="AHV583" s="63"/>
      <c r="AHW583" s="58"/>
      <c r="AHZ583" s="61"/>
      <c r="AIB583" s="63"/>
      <c r="AIC583" s="58"/>
      <c r="AIF583" s="61"/>
      <c r="AIH583" s="63"/>
      <c r="AII583" s="58"/>
      <c r="AIL583" s="61"/>
      <c r="AIM583" s="14">
        <v>0</v>
      </c>
      <c r="AIN583" s="14">
        <v>0</v>
      </c>
      <c r="AIO583" s="14">
        <v>0</v>
      </c>
      <c r="AIR583" s="61"/>
      <c r="AIT583" s="60">
        <v>2</v>
      </c>
      <c r="AIU583" s="58" t="s">
        <v>2308</v>
      </c>
      <c r="AIV583" s="14">
        <v>0</v>
      </c>
      <c r="AIW583" s="14">
        <v>0</v>
      </c>
      <c r="AIX583" s="61">
        <v>47</v>
      </c>
      <c r="AIY583" s="14">
        <v>30</v>
      </c>
      <c r="AJB583" s="63"/>
      <c r="AJC583" s="58"/>
      <c r="AJF583" s="61"/>
      <c r="AJH583" s="63"/>
      <c r="AJI583" s="58"/>
      <c r="AJL583" s="61"/>
      <c r="AJN583" s="63"/>
      <c r="AJO583" s="58"/>
    </row>
    <row r="584" spans="1:951" s="31" customFormat="1">
      <c r="B584" s="31">
        <v>3</v>
      </c>
      <c r="C584" s="31">
        <v>0</v>
      </c>
      <c r="F584" s="82"/>
      <c r="G584" s="83"/>
      <c r="Z584" s="31">
        <v>0</v>
      </c>
      <c r="AA584" s="31">
        <v>2</v>
      </c>
      <c r="AB584" s="83"/>
      <c r="AC584" s="31">
        <v>0</v>
      </c>
      <c r="AE584" s="31">
        <v>0</v>
      </c>
      <c r="AG584" s="31">
        <v>0</v>
      </c>
      <c r="AI584" s="31">
        <v>140</v>
      </c>
      <c r="AJ584" s="31">
        <v>120</v>
      </c>
      <c r="DR584" s="31">
        <v>72</v>
      </c>
      <c r="DS584" s="31">
        <v>70</v>
      </c>
      <c r="HA584" s="31">
        <v>0</v>
      </c>
      <c r="HB584" s="31">
        <v>0</v>
      </c>
      <c r="HT584" s="31">
        <v>0</v>
      </c>
      <c r="HU584" s="31">
        <v>0</v>
      </c>
      <c r="IP584" s="31">
        <v>95</v>
      </c>
      <c r="IQ584" s="31">
        <v>93.5</v>
      </c>
      <c r="LX584" s="31">
        <v>74</v>
      </c>
      <c r="LY584" s="31">
        <v>72</v>
      </c>
      <c r="PG584" s="31">
        <v>20</v>
      </c>
      <c r="PH584" s="31">
        <v>22</v>
      </c>
      <c r="SP584" s="31">
        <v>97.6</v>
      </c>
      <c r="SQ584" s="31">
        <v>98.2</v>
      </c>
      <c r="VX584" s="31">
        <v>0</v>
      </c>
      <c r="VY584" s="31">
        <v>0</v>
      </c>
      <c r="WR584" s="31">
        <v>0</v>
      </c>
      <c r="WS584" s="31">
        <v>0</v>
      </c>
      <c r="AAI584" s="82"/>
      <c r="AAJ584" s="83"/>
      <c r="AAO584" s="82"/>
      <c r="AAP584" s="83"/>
      <c r="AAU584" s="82"/>
      <c r="AAV584" s="83"/>
      <c r="ABB584" s="82"/>
      <c r="ABC584" s="82"/>
      <c r="ABD584" s="82"/>
      <c r="ABE584" s="83"/>
      <c r="ABF584" s="83"/>
      <c r="ABG584" s="83"/>
      <c r="ABQ584" s="31">
        <v>7.0000000000000007E-2</v>
      </c>
      <c r="ABR584" s="82"/>
      <c r="ABS584" s="83"/>
      <c r="ABT584" s="83"/>
      <c r="ACG584" s="82"/>
      <c r="ACH584" s="82"/>
      <c r="ACI584" s="82"/>
      <c r="ACJ584" s="82"/>
      <c r="ACK584" s="82"/>
      <c r="ACL584" s="82"/>
      <c r="ACM584" s="82"/>
      <c r="ACN584" s="82"/>
      <c r="ACO584" s="82"/>
      <c r="ACP584" s="82"/>
      <c r="ACQ584" s="83"/>
      <c r="ACR584" s="83"/>
      <c r="ACS584" s="83"/>
      <c r="ADB584" s="82"/>
      <c r="ADC584" s="82"/>
      <c r="ADD584" s="83"/>
      <c r="ADE584" s="83"/>
      <c r="AGM584" s="82"/>
      <c r="AGN584" s="83"/>
      <c r="AGS584" s="31">
        <v>0</v>
      </c>
      <c r="AGT584" s="31">
        <v>0</v>
      </c>
      <c r="AGU584" s="31">
        <v>0</v>
      </c>
      <c r="AGV584" s="31">
        <v>0</v>
      </c>
      <c r="AGW584" s="31">
        <v>0</v>
      </c>
      <c r="AGX584" s="31">
        <v>1</v>
      </c>
      <c r="AGY584" s="31">
        <v>0</v>
      </c>
      <c r="AGZ584" s="31">
        <v>1</v>
      </c>
      <c r="AHA584" s="31">
        <v>0</v>
      </c>
      <c r="AHB584" s="31">
        <v>0</v>
      </c>
      <c r="AHC584" s="31">
        <v>1</v>
      </c>
      <c r="AHD584" s="31">
        <v>0</v>
      </c>
      <c r="AHE584" s="31">
        <v>0</v>
      </c>
      <c r="AHF584" s="31">
        <v>0</v>
      </c>
      <c r="AHH584" s="31">
        <v>0</v>
      </c>
      <c r="AHI584" s="31">
        <v>0</v>
      </c>
      <c r="AHK584" s="31">
        <v>0</v>
      </c>
      <c r="AHL584" s="31">
        <v>0</v>
      </c>
      <c r="AHM584" s="31">
        <v>0</v>
      </c>
      <c r="AHN584" s="31">
        <v>0</v>
      </c>
      <c r="AHO584" s="31">
        <v>0</v>
      </c>
      <c r="AHP584" s="31">
        <v>0</v>
      </c>
      <c r="AHQ584" s="31">
        <v>0</v>
      </c>
      <c r="AHR584" s="31">
        <v>0</v>
      </c>
      <c r="AHV584" s="82"/>
      <c r="AHW584" s="83"/>
      <c r="AIB584" s="82"/>
      <c r="AIC584" s="83"/>
      <c r="AIH584" s="82"/>
      <c r="AII584" s="83"/>
      <c r="AIM584" s="31">
        <v>0</v>
      </c>
      <c r="AIN584" s="31">
        <v>0</v>
      </c>
      <c r="AIO584" s="31">
        <v>0</v>
      </c>
      <c r="AIT584" s="84">
        <v>2</v>
      </c>
      <c r="AIU584" s="83" t="s">
        <v>2308</v>
      </c>
      <c r="AIV584" s="31">
        <v>0</v>
      </c>
      <c r="AIW584" s="31">
        <v>0</v>
      </c>
      <c r="AIX584" s="31">
        <v>27</v>
      </c>
      <c r="AIY584" s="31">
        <v>30</v>
      </c>
      <c r="AJB584" s="82"/>
      <c r="AJC584" s="83"/>
      <c r="AJH584" s="82"/>
      <c r="AJI584" s="83"/>
      <c r="AJN584" s="82"/>
      <c r="AJO584" s="83"/>
    </row>
    <row r="585" spans="1:951" s="14" customFormat="1">
      <c r="A585" s="14">
        <v>122</v>
      </c>
      <c r="B585" s="14" t="s">
        <v>7502</v>
      </c>
      <c r="C585" s="14">
        <v>0</v>
      </c>
      <c r="F585" s="63"/>
      <c r="G585" s="58"/>
      <c r="Z585" s="14">
        <v>0</v>
      </c>
      <c r="AA585" s="14">
        <v>2</v>
      </c>
      <c r="AB585" s="58" t="s">
        <v>8472</v>
      </c>
      <c r="AC585" s="100">
        <v>0</v>
      </c>
      <c r="AE585" s="14">
        <v>0</v>
      </c>
      <c r="AG585" s="14">
        <v>0</v>
      </c>
      <c r="HT585" s="63"/>
      <c r="HU585" s="63"/>
      <c r="HV585" s="63"/>
      <c r="HW585" s="63"/>
      <c r="HX585" s="63"/>
      <c r="HY585" s="63"/>
      <c r="HZ585" s="63"/>
      <c r="IA585" s="63"/>
      <c r="IB585" s="63"/>
      <c r="IC585" s="63"/>
      <c r="ID585" s="63"/>
      <c r="IE585" s="63"/>
      <c r="IF585" s="63"/>
      <c r="IG585" s="63"/>
      <c r="IH585" s="63"/>
      <c r="II585" s="63"/>
      <c r="IJ585" s="63"/>
      <c r="IK585" s="63"/>
      <c r="IL585" s="63"/>
      <c r="IM585" s="58"/>
      <c r="IN585" s="58"/>
      <c r="IO585" s="58"/>
      <c r="IP585" s="14">
        <v>98</v>
      </c>
      <c r="IQ585" s="14">
        <v>97</v>
      </c>
      <c r="IR585" s="14">
        <v>98</v>
      </c>
      <c r="IS585" s="14">
        <v>98</v>
      </c>
      <c r="IT585" s="14">
        <v>98</v>
      </c>
      <c r="IU585" s="14">
        <v>98</v>
      </c>
      <c r="IV585" s="14">
        <v>97</v>
      </c>
      <c r="IW585" s="14">
        <v>97</v>
      </c>
      <c r="IX585" s="14">
        <v>98</v>
      </c>
      <c r="IY585" s="14">
        <v>99</v>
      </c>
      <c r="IZ585" s="14">
        <v>100</v>
      </c>
      <c r="JA585" s="14">
        <v>99</v>
      </c>
      <c r="LX585" s="14">
        <v>87</v>
      </c>
      <c r="LY585" s="14">
        <v>84</v>
      </c>
      <c r="LZ585" s="14">
        <v>90</v>
      </c>
      <c r="MA585" s="14">
        <v>84</v>
      </c>
      <c r="MB585" s="14">
        <v>79</v>
      </c>
      <c r="MC585" s="14">
        <v>79</v>
      </c>
      <c r="MD585" s="14">
        <v>86</v>
      </c>
      <c r="ME585" s="14">
        <v>94</v>
      </c>
      <c r="MF585" s="14">
        <v>95</v>
      </c>
      <c r="MG585" s="14">
        <v>101</v>
      </c>
      <c r="MH585" s="14">
        <v>108</v>
      </c>
      <c r="MI585" s="14">
        <v>107</v>
      </c>
      <c r="MJ585" s="14">
        <v>107</v>
      </c>
      <c r="MK585" s="14">
        <v>111</v>
      </c>
      <c r="PG585" s="14">
        <v>18</v>
      </c>
      <c r="PH585" s="14">
        <v>14</v>
      </c>
      <c r="PI585" s="14">
        <v>18</v>
      </c>
      <c r="PK585" s="14">
        <v>16</v>
      </c>
      <c r="PM585" s="14">
        <v>16</v>
      </c>
      <c r="PN585" s="14">
        <v>18</v>
      </c>
      <c r="PO585" s="14">
        <v>18</v>
      </c>
      <c r="PQ585" s="14">
        <v>18</v>
      </c>
      <c r="PR585" s="14">
        <v>18</v>
      </c>
      <c r="SQ585" s="14">
        <v>97.6</v>
      </c>
      <c r="ST585" s="14">
        <v>98.3</v>
      </c>
      <c r="SV585" s="58" t="s">
        <v>8305</v>
      </c>
      <c r="SW585" s="58" t="s">
        <v>8281</v>
      </c>
      <c r="SX585" s="58"/>
      <c r="SY585" s="58"/>
      <c r="SZ585" s="58"/>
      <c r="TA585" s="58" t="s">
        <v>8473</v>
      </c>
      <c r="TB585" s="58"/>
      <c r="TC585" s="58"/>
      <c r="TD585" s="58"/>
      <c r="TE585" s="58"/>
      <c r="TF585" s="58"/>
      <c r="TG585" s="58"/>
      <c r="TH585" s="58"/>
      <c r="TI585" s="58"/>
      <c r="TJ585" s="58"/>
      <c r="TK585" s="58"/>
      <c r="TL585" s="58"/>
      <c r="TM585" s="58"/>
      <c r="TN585" s="58"/>
      <c r="TO585" s="58"/>
      <c r="TP585" s="58"/>
      <c r="TQ585" s="58"/>
      <c r="TR585" s="58"/>
      <c r="TS585" s="58"/>
      <c r="TT585" s="58"/>
      <c r="TU585" s="58"/>
      <c r="TV585" s="58"/>
      <c r="TW585" s="58"/>
      <c r="TX585" s="58"/>
      <c r="TY585" s="58"/>
      <c r="TZ585" s="58"/>
      <c r="UA585" s="58"/>
      <c r="UB585" s="58"/>
      <c r="UC585" s="58"/>
      <c r="UD585" s="58"/>
      <c r="UE585" s="58"/>
      <c r="UF585" s="58"/>
      <c r="UG585" s="58"/>
      <c r="UH585" s="58"/>
      <c r="UI585" s="58"/>
      <c r="UJ585" s="58"/>
      <c r="UK585" s="58"/>
      <c r="UL585" s="58"/>
      <c r="UM585" s="58"/>
      <c r="UN585" s="58"/>
      <c r="UO585" s="58"/>
      <c r="UP585" s="58"/>
      <c r="UQ585" s="58"/>
      <c r="UR585" s="58"/>
      <c r="US585" s="58"/>
      <c r="UT585" s="58"/>
      <c r="UU585" s="58"/>
      <c r="UV585" s="58"/>
      <c r="UW585" s="58"/>
      <c r="UX585" s="58"/>
      <c r="UY585" s="58"/>
      <c r="UZ585" s="58"/>
      <c r="VA585" s="58"/>
      <c r="VB585" s="58"/>
      <c r="VC585" s="58"/>
      <c r="VD585" s="58"/>
      <c r="VE585" s="58"/>
      <c r="VF585" s="58"/>
      <c r="VG585" s="58"/>
      <c r="VH585" s="58"/>
      <c r="VI585" s="58"/>
      <c r="VJ585" s="58"/>
      <c r="VK585" s="58"/>
      <c r="VL585" s="58"/>
      <c r="VM585" s="58"/>
      <c r="VN585" s="58"/>
      <c r="VO585" s="58"/>
      <c r="VP585" s="58"/>
      <c r="VQ585" s="58"/>
      <c r="VR585" s="58"/>
      <c r="VS585" s="58"/>
      <c r="VT585" s="58"/>
      <c r="VU585" s="58"/>
      <c r="VV585" s="58"/>
      <c r="VW585" s="58"/>
      <c r="WQ585" s="14">
        <v>0</v>
      </c>
      <c r="WR585" s="14">
        <v>0</v>
      </c>
      <c r="WU585" s="14">
        <v>0</v>
      </c>
      <c r="WV585" s="14">
        <v>0</v>
      </c>
      <c r="WW585" s="14">
        <v>0</v>
      </c>
      <c r="WX585" s="14">
        <v>0</v>
      </c>
      <c r="WY585" s="14">
        <v>0</v>
      </c>
      <c r="WZ585" s="14">
        <v>0</v>
      </c>
      <c r="XA585" s="14">
        <v>0</v>
      </c>
      <c r="XB585" s="14">
        <v>0</v>
      </c>
      <c r="ZY585" s="14">
        <v>157</v>
      </c>
      <c r="AAE585" s="63"/>
      <c r="AAF585" s="63"/>
      <c r="AAG585" s="63"/>
      <c r="AAI585" s="63"/>
      <c r="AAJ585" s="58"/>
      <c r="AAO585" s="63"/>
      <c r="AAP585" s="58"/>
      <c r="AAU585" s="63"/>
      <c r="AAV585" s="58"/>
      <c r="AGM585" s="63"/>
      <c r="AGN585" s="58"/>
      <c r="AGS585" s="14">
        <v>1</v>
      </c>
      <c r="AGT585" s="14">
        <v>0</v>
      </c>
      <c r="AGU585" s="14">
        <v>1</v>
      </c>
      <c r="AGV585" s="14">
        <v>0</v>
      </c>
      <c r="AGW585" s="14">
        <v>1</v>
      </c>
      <c r="AGX585" s="14">
        <v>0</v>
      </c>
      <c r="AGY585" s="14">
        <v>0</v>
      </c>
      <c r="AGZ585" s="14">
        <v>0</v>
      </c>
      <c r="AHA585" s="14">
        <v>0</v>
      </c>
      <c r="AHB585" s="14">
        <v>0</v>
      </c>
      <c r="AHC585" s="14">
        <v>1</v>
      </c>
      <c r="AHD585" s="14">
        <v>0</v>
      </c>
      <c r="AHE585" s="14">
        <v>0</v>
      </c>
      <c r="AHF585" s="14">
        <v>0</v>
      </c>
      <c r="AHH585" s="14">
        <v>0</v>
      </c>
      <c r="AHI585" s="14">
        <v>0</v>
      </c>
      <c r="AHK585" s="14">
        <v>0</v>
      </c>
      <c r="AHL585" s="14">
        <v>0</v>
      </c>
      <c r="AHM585" s="14">
        <v>0</v>
      </c>
      <c r="AHN585" s="14">
        <v>0</v>
      </c>
      <c r="AHO585" s="14">
        <v>0</v>
      </c>
      <c r="AHP585" s="14">
        <v>0</v>
      </c>
      <c r="AHQ585" s="14">
        <v>0</v>
      </c>
      <c r="AHR585" s="14">
        <v>0</v>
      </c>
      <c r="AHV585" s="63"/>
      <c r="AHW585" s="58"/>
      <c r="AIB585" s="63"/>
      <c r="AIC585" s="58"/>
      <c r="AIH585" s="63"/>
      <c r="AII585" s="58"/>
      <c r="AIM585" s="14">
        <v>0</v>
      </c>
      <c r="AIN585" s="14">
        <v>0</v>
      </c>
      <c r="AIO585" s="14">
        <v>0</v>
      </c>
      <c r="AIP585" s="14">
        <v>0</v>
      </c>
      <c r="AIQ585" s="14">
        <v>1</v>
      </c>
      <c r="AIR585" s="14">
        <v>0</v>
      </c>
      <c r="AIS585" s="14">
        <v>1</v>
      </c>
      <c r="AIT585" s="60">
        <v>0</v>
      </c>
      <c r="AIU585" s="58" t="s">
        <v>2308</v>
      </c>
      <c r="AIV585" s="14">
        <v>0</v>
      </c>
      <c r="AIW585" s="14">
        <v>0</v>
      </c>
      <c r="AJB585" s="63"/>
      <c r="AJC585" s="58"/>
      <c r="AJH585" s="63"/>
      <c r="AJI585" s="58"/>
      <c r="AJN585" s="63"/>
      <c r="AJO585" s="58"/>
    </row>
    <row r="586" spans="1:951" s="14" customFormat="1">
      <c r="B586" s="14">
        <v>2</v>
      </c>
      <c r="C586" s="14">
        <v>1</v>
      </c>
      <c r="D586" s="14" t="s">
        <v>7479</v>
      </c>
      <c r="F586" s="63"/>
      <c r="G586" s="58"/>
      <c r="O586" s="14">
        <v>0</v>
      </c>
      <c r="Z586" s="14">
        <v>0</v>
      </c>
      <c r="AA586" s="14">
        <v>2</v>
      </c>
      <c r="AB586" s="58"/>
      <c r="AC586" s="14">
        <v>0</v>
      </c>
      <c r="AE586" s="14">
        <v>0</v>
      </c>
      <c r="AG586" s="14">
        <v>0</v>
      </c>
      <c r="AJ586" s="14">
        <v>136</v>
      </c>
      <c r="AM586" s="14">
        <v>116</v>
      </c>
      <c r="DS586" s="14">
        <v>62</v>
      </c>
      <c r="DV586" s="14">
        <v>60</v>
      </c>
      <c r="HB586" s="14">
        <v>2</v>
      </c>
      <c r="HE586" s="14">
        <v>2</v>
      </c>
      <c r="HU586" s="14">
        <v>0</v>
      </c>
      <c r="HX586" s="14">
        <v>0</v>
      </c>
      <c r="HY586" s="63"/>
      <c r="HZ586" s="63"/>
      <c r="IA586" s="63"/>
      <c r="IB586" s="63"/>
      <c r="IC586" s="63"/>
      <c r="ID586" s="63"/>
      <c r="IE586" s="63"/>
      <c r="IF586" s="63"/>
      <c r="IG586" s="63"/>
      <c r="IH586" s="63"/>
      <c r="II586" s="63"/>
      <c r="IJ586" s="63"/>
      <c r="IK586" s="63"/>
      <c r="IL586" s="63"/>
      <c r="IM586" s="58"/>
      <c r="IN586" s="58"/>
      <c r="IO586" s="58"/>
      <c r="IP586" s="14">
        <v>95</v>
      </c>
      <c r="IQ586" s="14">
        <v>94</v>
      </c>
      <c r="IR586" s="14">
        <v>88.5</v>
      </c>
      <c r="IS586" s="14">
        <v>91</v>
      </c>
      <c r="IT586" s="14">
        <v>95</v>
      </c>
      <c r="IU586" s="14">
        <v>93.5</v>
      </c>
      <c r="LY586" s="14">
        <v>88</v>
      </c>
      <c r="MC586" s="14">
        <v>76</v>
      </c>
      <c r="PH586" s="14">
        <v>18</v>
      </c>
      <c r="PL586" s="14">
        <v>18</v>
      </c>
      <c r="SQ586" s="14">
        <v>98.3</v>
      </c>
      <c r="SU586" s="14">
        <v>98.3</v>
      </c>
      <c r="SV586" s="58"/>
      <c r="SW586" s="58"/>
      <c r="SX586" s="58"/>
      <c r="SY586" s="58"/>
      <c r="SZ586" s="58"/>
      <c r="TA586" s="58"/>
      <c r="TB586" s="58"/>
      <c r="TC586" s="58"/>
      <c r="TD586" s="58"/>
      <c r="TE586" s="58"/>
      <c r="TF586" s="58"/>
      <c r="TG586" s="58"/>
      <c r="TH586" s="58"/>
      <c r="TI586" s="58"/>
      <c r="TJ586" s="58"/>
      <c r="TK586" s="58"/>
      <c r="TL586" s="58"/>
      <c r="TM586" s="58"/>
      <c r="TN586" s="58"/>
      <c r="TO586" s="58"/>
      <c r="TP586" s="58"/>
      <c r="TQ586" s="58"/>
      <c r="TR586" s="58"/>
      <c r="TS586" s="58"/>
      <c r="TT586" s="58"/>
      <c r="TU586" s="58"/>
      <c r="TV586" s="58"/>
      <c r="TW586" s="58"/>
      <c r="TX586" s="58"/>
      <c r="TY586" s="58"/>
      <c r="TZ586" s="58"/>
      <c r="UA586" s="58"/>
      <c r="UB586" s="58"/>
      <c r="UC586" s="58"/>
      <c r="UD586" s="58"/>
      <c r="UE586" s="58"/>
      <c r="UF586" s="58"/>
      <c r="UG586" s="58"/>
      <c r="UH586" s="58"/>
      <c r="UI586" s="58"/>
      <c r="UJ586" s="58"/>
      <c r="UK586" s="58"/>
      <c r="UL586" s="58"/>
      <c r="UM586" s="58"/>
      <c r="UN586" s="58"/>
      <c r="UO586" s="58"/>
      <c r="UP586" s="58"/>
      <c r="UQ586" s="58"/>
      <c r="UR586" s="58"/>
      <c r="US586" s="58"/>
      <c r="UT586" s="58"/>
      <c r="UU586" s="58"/>
      <c r="UV586" s="58"/>
      <c r="UW586" s="58"/>
      <c r="UX586" s="58"/>
      <c r="UY586" s="58"/>
      <c r="UZ586" s="58"/>
      <c r="VA586" s="58"/>
      <c r="VB586" s="58"/>
      <c r="VC586" s="58"/>
      <c r="VD586" s="58"/>
      <c r="VE586" s="58"/>
      <c r="VF586" s="58"/>
      <c r="VG586" s="58"/>
      <c r="VH586" s="58"/>
      <c r="VI586" s="58"/>
      <c r="VJ586" s="58"/>
      <c r="VK586" s="58"/>
      <c r="VL586" s="58"/>
      <c r="VM586" s="58"/>
      <c r="VN586" s="58"/>
      <c r="VO586" s="58"/>
      <c r="VP586" s="58"/>
      <c r="VQ586" s="58"/>
      <c r="VR586" s="58"/>
      <c r="VS586" s="58"/>
      <c r="VT586" s="58"/>
      <c r="VU586" s="58"/>
      <c r="VV586" s="58"/>
      <c r="VW586" s="58"/>
      <c r="VY586" s="14">
        <v>1</v>
      </c>
      <c r="WC586" s="14">
        <v>1</v>
      </c>
      <c r="WQ586" s="14">
        <v>0</v>
      </c>
      <c r="WR586" s="14">
        <v>0</v>
      </c>
      <c r="WS586" s="14">
        <v>0</v>
      </c>
      <c r="WT586" s="14">
        <v>0</v>
      </c>
      <c r="WU586" s="14">
        <v>0</v>
      </c>
      <c r="WV586" s="14">
        <v>0</v>
      </c>
      <c r="ZY586" s="14">
        <v>154.6</v>
      </c>
      <c r="ZZ586" s="14">
        <v>154.80000000000001</v>
      </c>
      <c r="AAA586" s="14">
        <v>154.6</v>
      </c>
      <c r="AAE586" s="63"/>
      <c r="AAF586" s="63"/>
      <c r="AAG586" s="63"/>
      <c r="AAI586" s="63"/>
      <c r="AAJ586" s="58"/>
      <c r="AAO586" s="63"/>
      <c r="AAP586" s="58"/>
      <c r="AAU586" s="63"/>
      <c r="AAV586" s="58"/>
      <c r="AAY586" s="14">
        <v>32</v>
      </c>
      <c r="ABB586" s="14">
        <v>11.6</v>
      </c>
      <c r="ABE586" s="14">
        <v>34</v>
      </c>
      <c r="ABH586" s="14">
        <v>3</v>
      </c>
      <c r="ABU586" s="14">
        <v>143</v>
      </c>
      <c r="ABX586" s="14">
        <v>3.8</v>
      </c>
      <c r="ACA586" s="14">
        <v>97</v>
      </c>
      <c r="ACD586" s="14">
        <v>1.1000000000000001</v>
      </c>
      <c r="ACG586" s="14">
        <v>151</v>
      </c>
      <c r="ACH586" s="14">
        <v>177</v>
      </c>
      <c r="ACQ586" s="14">
        <v>16</v>
      </c>
      <c r="ACT586" s="14">
        <v>0.9</v>
      </c>
      <c r="ACW586" s="14">
        <v>19</v>
      </c>
      <c r="AGM586" s="63"/>
      <c r="AGN586" s="58"/>
      <c r="AGS586" s="14">
        <v>1</v>
      </c>
      <c r="AGT586" s="14">
        <v>0</v>
      </c>
      <c r="AGU586" s="14">
        <v>1</v>
      </c>
      <c r="AGV586" s="14">
        <v>0</v>
      </c>
      <c r="AGW586" s="14">
        <v>1</v>
      </c>
      <c r="AGX586" s="14">
        <v>0</v>
      </c>
      <c r="AGY586" s="14">
        <v>0</v>
      </c>
      <c r="AGZ586" s="14">
        <v>2</v>
      </c>
      <c r="AHA586" s="14">
        <v>0</v>
      </c>
      <c r="AHB586" s="14">
        <v>0</v>
      </c>
      <c r="AHC586" s="14">
        <v>1</v>
      </c>
      <c r="AHD586" s="14">
        <v>0</v>
      </c>
      <c r="AHE586" s="14">
        <v>0</v>
      </c>
      <c r="AHF586" s="14">
        <v>0</v>
      </c>
      <c r="AHH586" s="14">
        <v>0</v>
      </c>
      <c r="AHI586" s="14">
        <v>0</v>
      </c>
      <c r="AHK586" s="14">
        <v>0</v>
      </c>
      <c r="AHL586" s="14">
        <v>0</v>
      </c>
      <c r="AHM586" s="14">
        <v>0</v>
      </c>
      <c r="AHN586" s="14">
        <v>0</v>
      </c>
      <c r="AHO586" s="14">
        <v>0</v>
      </c>
      <c r="AHP586" s="14">
        <v>0</v>
      </c>
      <c r="AHQ586" s="14">
        <v>0</v>
      </c>
      <c r="AHR586" s="14">
        <v>0</v>
      </c>
      <c r="AHV586" s="63"/>
      <c r="AHW586" s="58"/>
      <c r="AIB586" s="63"/>
      <c r="AIC586" s="58"/>
      <c r="AIH586" s="63"/>
      <c r="AII586" s="58"/>
      <c r="AIM586" s="14">
        <v>0</v>
      </c>
      <c r="AIN586" s="14">
        <v>0</v>
      </c>
      <c r="AIO586" s="14">
        <v>0</v>
      </c>
      <c r="AIP586" s="14">
        <v>1</v>
      </c>
      <c r="AIR586" s="14">
        <v>0</v>
      </c>
      <c r="AIT586" s="60">
        <v>2</v>
      </c>
      <c r="AIU586" s="58" t="s">
        <v>2308</v>
      </c>
      <c r="AIV586" s="14">
        <v>0</v>
      </c>
      <c r="AIW586" s="14">
        <v>0</v>
      </c>
      <c r="AIX586" s="14">
        <v>79</v>
      </c>
      <c r="AIY586" s="14">
        <v>55</v>
      </c>
      <c r="AJB586" s="63"/>
      <c r="AJC586" s="58"/>
      <c r="AJH586" s="63"/>
      <c r="AJI586" s="58"/>
      <c r="AJN586" s="63"/>
      <c r="AJO586" s="58"/>
    </row>
    <row r="587" spans="1:951" s="14" customFormat="1">
      <c r="B587" s="14">
        <v>3</v>
      </c>
      <c r="C587" s="14">
        <v>1</v>
      </c>
      <c r="D587" s="14" t="s">
        <v>8474</v>
      </c>
      <c r="F587" s="63"/>
      <c r="G587" s="58"/>
      <c r="O587" s="14">
        <v>0</v>
      </c>
      <c r="Z587" s="14">
        <v>0</v>
      </c>
      <c r="AA587" s="14">
        <v>2</v>
      </c>
      <c r="AB587" s="58"/>
      <c r="AC587" s="14">
        <v>0</v>
      </c>
      <c r="AE587" s="14">
        <v>0</v>
      </c>
      <c r="AG587" s="14">
        <v>0</v>
      </c>
      <c r="AI587" s="14">
        <v>122</v>
      </c>
      <c r="AK587" s="14">
        <v>118</v>
      </c>
      <c r="DR587" s="14">
        <v>70</v>
      </c>
      <c r="DT587" s="14">
        <v>64</v>
      </c>
      <c r="HA587" s="14">
        <v>2</v>
      </c>
      <c r="HC587" s="14">
        <v>2</v>
      </c>
      <c r="HT587" s="14">
        <v>0</v>
      </c>
      <c r="HV587" s="14">
        <v>0</v>
      </c>
      <c r="HY587" s="63"/>
      <c r="HZ587" s="63"/>
      <c r="IA587" s="63"/>
      <c r="IB587" s="63"/>
      <c r="IC587" s="63"/>
      <c r="ID587" s="63"/>
      <c r="IE587" s="63"/>
      <c r="IF587" s="63"/>
      <c r="IG587" s="63"/>
      <c r="IH587" s="63"/>
      <c r="II587" s="63"/>
      <c r="IJ587" s="63"/>
      <c r="IK587" s="63"/>
      <c r="IL587" s="63"/>
      <c r="IM587" s="58"/>
      <c r="IN587" s="58"/>
      <c r="IO587" s="58"/>
      <c r="IP587" s="14">
        <v>95</v>
      </c>
      <c r="IQ587" s="14">
        <v>95.6</v>
      </c>
      <c r="IR587" s="14">
        <v>92</v>
      </c>
      <c r="IS587" s="14">
        <v>92</v>
      </c>
      <c r="LX587" s="14">
        <v>74</v>
      </c>
      <c r="LZ587" s="14">
        <v>76</v>
      </c>
      <c r="PG587" s="14">
        <v>18</v>
      </c>
      <c r="PI587" s="14">
        <v>18</v>
      </c>
      <c r="SP587" s="14">
        <v>97.5</v>
      </c>
      <c r="SR587" s="14">
        <v>98.2</v>
      </c>
      <c r="SV587" s="58"/>
      <c r="SW587" s="58"/>
      <c r="SX587" s="58"/>
      <c r="SY587" s="58"/>
      <c r="SZ587" s="58"/>
      <c r="TA587" s="58"/>
      <c r="TB587" s="58"/>
      <c r="TC587" s="58"/>
      <c r="TD587" s="58"/>
      <c r="TE587" s="58"/>
      <c r="TF587" s="58"/>
      <c r="TG587" s="58"/>
      <c r="TH587" s="58"/>
      <c r="TI587" s="58"/>
      <c r="TJ587" s="58"/>
      <c r="TK587" s="58"/>
      <c r="TL587" s="58"/>
      <c r="TM587" s="58"/>
      <c r="TN587" s="58"/>
      <c r="TO587" s="58"/>
      <c r="TP587" s="58"/>
      <c r="TQ587" s="58"/>
      <c r="TR587" s="58"/>
      <c r="TS587" s="58"/>
      <c r="TT587" s="58"/>
      <c r="TU587" s="58"/>
      <c r="TV587" s="58"/>
      <c r="TW587" s="58"/>
      <c r="TX587" s="58"/>
      <c r="TY587" s="58"/>
      <c r="TZ587" s="58"/>
      <c r="UA587" s="58"/>
      <c r="UB587" s="58"/>
      <c r="UC587" s="58"/>
      <c r="UD587" s="58"/>
      <c r="UE587" s="58"/>
      <c r="UF587" s="58"/>
      <c r="UG587" s="58"/>
      <c r="UH587" s="58"/>
      <c r="UI587" s="58"/>
      <c r="UJ587" s="58"/>
      <c r="UK587" s="58"/>
      <c r="UL587" s="58"/>
      <c r="UM587" s="58"/>
      <c r="UN587" s="58"/>
      <c r="UO587" s="58"/>
      <c r="UP587" s="58"/>
      <c r="UQ587" s="58"/>
      <c r="UR587" s="58"/>
      <c r="US587" s="58"/>
      <c r="UT587" s="58"/>
      <c r="UU587" s="58"/>
      <c r="UV587" s="58"/>
      <c r="UW587" s="58"/>
      <c r="UX587" s="58"/>
      <c r="UY587" s="58"/>
      <c r="UZ587" s="58"/>
      <c r="VA587" s="58"/>
      <c r="VB587" s="58"/>
      <c r="VC587" s="58"/>
      <c r="VD587" s="58"/>
      <c r="VE587" s="58"/>
      <c r="VF587" s="58"/>
      <c r="VG587" s="58"/>
      <c r="VH587" s="58"/>
      <c r="VI587" s="58"/>
      <c r="VJ587" s="58"/>
      <c r="VK587" s="58"/>
      <c r="VL587" s="58"/>
      <c r="VM587" s="58"/>
      <c r="VN587" s="58"/>
      <c r="VO587" s="58"/>
      <c r="VP587" s="58"/>
      <c r="VQ587" s="58"/>
      <c r="VR587" s="58"/>
      <c r="VS587" s="58"/>
      <c r="VT587" s="58"/>
      <c r="VU587" s="58"/>
      <c r="VV587" s="58"/>
      <c r="VW587" s="58"/>
      <c r="VX587" s="14">
        <v>1</v>
      </c>
      <c r="VZ587" s="14">
        <v>1</v>
      </c>
      <c r="WQ587" s="14">
        <v>0</v>
      </c>
      <c r="WR587" s="14">
        <v>0</v>
      </c>
      <c r="WS587" s="14">
        <v>0</v>
      </c>
      <c r="WT587" s="14">
        <v>0</v>
      </c>
      <c r="ZY587" s="14">
        <v>154.19999999999999</v>
      </c>
      <c r="AAA587" s="14">
        <v>153</v>
      </c>
      <c r="AAE587" s="63"/>
      <c r="AAF587" s="63"/>
      <c r="AAG587" s="63"/>
      <c r="AAI587" s="63"/>
      <c r="AAJ587" s="58"/>
      <c r="AAO587" s="63"/>
      <c r="AAP587" s="58"/>
      <c r="AAU587" s="63"/>
      <c r="AAV587" s="58"/>
      <c r="AAY587" s="14">
        <v>33</v>
      </c>
      <c r="ABB587" s="14">
        <v>10.9</v>
      </c>
      <c r="ABE587" s="14">
        <v>32</v>
      </c>
      <c r="ABH587" s="14">
        <v>4.5</v>
      </c>
      <c r="ABU587" s="14">
        <v>140</v>
      </c>
      <c r="ABX587" s="14">
        <v>4.2</v>
      </c>
      <c r="ACA587" s="14">
        <v>99</v>
      </c>
      <c r="ACD587" s="14">
        <v>1.1100000000000001</v>
      </c>
      <c r="ACG587" s="14">
        <v>126</v>
      </c>
      <c r="ACQ587" s="14">
        <v>18</v>
      </c>
      <c r="ACT587" s="14">
        <v>0.9</v>
      </c>
      <c r="ACW587" s="14">
        <v>13</v>
      </c>
      <c r="AGM587" s="63"/>
      <c r="AGN587" s="58"/>
      <c r="AGS587" s="14">
        <v>1</v>
      </c>
      <c r="AGT587" s="14">
        <v>0</v>
      </c>
      <c r="AGU587" s="14">
        <v>1</v>
      </c>
      <c r="AGV587" s="14">
        <v>0</v>
      </c>
      <c r="AGW587" s="14">
        <v>1</v>
      </c>
      <c r="AGX587" s="14">
        <v>0</v>
      </c>
      <c r="AGY587" s="14">
        <v>0</v>
      </c>
      <c r="AGZ587" s="14">
        <v>2</v>
      </c>
      <c r="AHA587" s="14">
        <v>0</v>
      </c>
      <c r="AHB587" s="14">
        <v>0</v>
      </c>
      <c r="AHC587" s="14">
        <v>1</v>
      </c>
      <c r="AHD587" s="14">
        <v>0</v>
      </c>
      <c r="AHE587" s="14">
        <v>0</v>
      </c>
      <c r="AHF587" s="14">
        <v>0</v>
      </c>
      <c r="AHH587" s="14">
        <v>0</v>
      </c>
      <c r="AHI587" s="14">
        <v>0</v>
      </c>
      <c r="AHK587" s="14">
        <v>0</v>
      </c>
      <c r="AHL587" s="14">
        <v>0</v>
      </c>
      <c r="AHM587" s="14">
        <v>0</v>
      </c>
      <c r="AHN587" s="14">
        <v>0</v>
      </c>
      <c r="AHO587" s="14">
        <v>0</v>
      </c>
      <c r="AHP587" s="14">
        <v>0</v>
      </c>
      <c r="AHQ587" s="14">
        <v>0</v>
      </c>
      <c r="AHR587" s="14">
        <v>0</v>
      </c>
      <c r="AHV587" s="63"/>
      <c r="AHW587" s="58"/>
      <c r="AIB587" s="63"/>
      <c r="AIC587" s="58"/>
      <c r="AIH587" s="63"/>
      <c r="AII587" s="58"/>
      <c r="AIM587" s="14">
        <v>0</v>
      </c>
      <c r="AIN587" s="14">
        <v>0</v>
      </c>
      <c r="AIO587" s="14">
        <v>0</v>
      </c>
      <c r="AIR587" s="14">
        <v>0</v>
      </c>
      <c r="AIT587" s="60">
        <v>2</v>
      </c>
      <c r="AIU587" s="58" t="s">
        <v>2308</v>
      </c>
      <c r="AIV587" s="14">
        <v>0</v>
      </c>
      <c r="AIW587" s="14">
        <v>0</v>
      </c>
      <c r="AIX587" s="14">
        <v>45</v>
      </c>
      <c r="AIY587" s="14">
        <v>60</v>
      </c>
      <c r="AJB587" s="63"/>
      <c r="AJC587" s="58"/>
      <c r="AJH587" s="63"/>
      <c r="AJI587" s="58"/>
      <c r="AJN587" s="63"/>
      <c r="AJO587" s="58"/>
    </row>
    <row r="588" spans="1:951" s="31" customFormat="1">
      <c r="B588" s="31">
        <v>4</v>
      </c>
      <c r="C588" s="31">
        <v>0</v>
      </c>
      <c r="F588" s="82"/>
      <c r="G588" s="83"/>
      <c r="Z588" s="31">
        <v>0</v>
      </c>
      <c r="AA588" s="31">
        <v>2</v>
      </c>
      <c r="AB588" s="83"/>
      <c r="AC588" s="31">
        <v>0</v>
      </c>
      <c r="AE588" s="31">
        <v>0</v>
      </c>
      <c r="AG588" s="31">
        <v>0</v>
      </c>
      <c r="AI588" s="31">
        <v>152</v>
      </c>
      <c r="AK588" s="31">
        <v>124</v>
      </c>
      <c r="DR588" s="31">
        <v>90</v>
      </c>
      <c r="DT588" s="31">
        <v>66</v>
      </c>
      <c r="HA588" s="31">
        <v>2</v>
      </c>
      <c r="HC588" s="31">
        <v>2</v>
      </c>
      <c r="HT588" s="31">
        <v>0</v>
      </c>
      <c r="HV588" s="31">
        <v>0</v>
      </c>
      <c r="HY588" s="82"/>
      <c r="HZ588" s="82"/>
      <c r="IA588" s="82"/>
      <c r="IB588" s="82"/>
      <c r="IC588" s="82"/>
      <c r="ID588" s="82"/>
      <c r="IE588" s="82"/>
      <c r="IF588" s="82"/>
      <c r="IG588" s="82"/>
      <c r="IH588" s="82"/>
      <c r="II588" s="82"/>
      <c r="IJ588" s="82"/>
      <c r="IK588" s="82"/>
      <c r="IL588" s="82"/>
      <c r="IM588" s="83"/>
      <c r="IN588" s="83"/>
      <c r="IO588" s="83"/>
      <c r="IP588" s="31">
        <v>96</v>
      </c>
      <c r="IQ588" s="31">
        <v>96</v>
      </c>
      <c r="IR588" s="31">
        <v>96</v>
      </c>
      <c r="IS588" s="31">
        <v>96.5</v>
      </c>
      <c r="LX588" s="31">
        <v>90</v>
      </c>
      <c r="LZ588" s="31">
        <v>78</v>
      </c>
      <c r="PG588" s="31">
        <v>18</v>
      </c>
      <c r="PI588" s="31">
        <v>16</v>
      </c>
      <c r="SP588" s="31">
        <v>97.5</v>
      </c>
      <c r="SR588" s="31">
        <v>98.5</v>
      </c>
      <c r="SV588" s="83"/>
      <c r="SW588" s="83"/>
      <c r="SX588" s="83"/>
      <c r="SY588" s="83"/>
      <c r="SZ588" s="83"/>
      <c r="TA588" s="83"/>
      <c r="TB588" s="83"/>
      <c r="TC588" s="83"/>
      <c r="TD588" s="83"/>
      <c r="TE588" s="83"/>
      <c r="TF588" s="83"/>
      <c r="TG588" s="83"/>
      <c r="TH588" s="83"/>
      <c r="TI588" s="83"/>
      <c r="TJ588" s="83"/>
      <c r="TK588" s="83"/>
      <c r="TL588" s="83"/>
      <c r="TM588" s="83"/>
      <c r="TN588" s="83"/>
      <c r="TO588" s="83"/>
      <c r="TP588" s="83"/>
      <c r="TQ588" s="83"/>
      <c r="TR588" s="83"/>
      <c r="TS588" s="83"/>
      <c r="TT588" s="83"/>
      <c r="TU588" s="83"/>
      <c r="TV588" s="83"/>
      <c r="TW588" s="83"/>
      <c r="TX588" s="83"/>
      <c r="TY588" s="83"/>
      <c r="TZ588" s="83"/>
      <c r="UA588" s="83"/>
      <c r="UB588" s="83"/>
      <c r="UC588" s="83"/>
      <c r="UD588" s="83"/>
      <c r="UE588" s="83"/>
      <c r="UF588" s="83"/>
      <c r="UG588" s="83"/>
      <c r="UH588" s="83"/>
      <c r="UI588" s="83"/>
      <c r="UJ588" s="83"/>
      <c r="UK588" s="83"/>
      <c r="UL588" s="83"/>
      <c r="UM588" s="83"/>
      <c r="UN588" s="83"/>
      <c r="UO588" s="83"/>
      <c r="UP588" s="83"/>
      <c r="UQ588" s="83"/>
      <c r="UR588" s="83"/>
      <c r="US588" s="83"/>
      <c r="UT588" s="83"/>
      <c r="UU588" s="83"/>
      <c r="UV588" s="83"/>
      <c r="UW588" s="83"/>
      <c r="UX588" s="83"/>
      <c r="UY588" s="83"/>
      <c r="UZ588" s="83"/>
      <c r="VA588" s="83"/>
      <c r="VB588" s="83"/>
      <c r="VC588" s="83"/>
      <c r="VD588" s="83"/>
      <c r="VE588" s="83"/>
      <c r="VF588" s="83"/>
      <c r="VG588" s="83"/>
      <c r="VH588" s="83"/>
      <c r="VI588" s="83"/>
      <c r="VJ588" s="83"/>
      <c r="VK588" s="83"/>
      <c r="VL588" s="83"/>
      <c r="VM588" s="83"/>
      <c r="VN588" s="83"/>
      <c r="VO588" s="83"/>
      <c r="VP588" s="83"/>
      <c r="VQ588" s="83"/>
      <c r="VR588" s="83"/>
      <c r="VS588" s="83"/>
      <c r="VT588" s="83"/>
      <c r="VU588" s="83"/>
      <c r="VV588" s="83"/>
      <c r="VW588" s="83"/>
      <c r="VX588" s="31">
        <v>1</v>
      </c>
      <c r="VZ588" s="31">
        <v>1</v>
      </c>
      <c r="WQ588" s="31">
        <v>0</v>
      </c>
      <c r="WR588" s="31">
        <v>0</v>
      </c>
      <c r="WS588" s="31">
        <v>0</v>
      </c>
      <c r="ZY588" s="31">
        <v>153</v>
      </c>
      <c r="AAA588" s="31">
        <v>152.6</v>
      </c>
      <c r="AAE588" s="82"/>
      <c r="AAF588" s="82"/>
      <c r="AAG588" s="82"/>
      <c r="AAI588" s="82"/>
      <c r="AAJ588" s="83"/>
      <c r="AAO588" s="82"/>
      <c r="AAP588" s="83"/>
      <c r="AAU588" s="82"/>
      <c r="AAV588" s="83"/>
      <c r="AAY588" s="31">
        <v>34</v>
      </c>
      <c r="ABB588" s="31">
        <v>12.2</v>
      </c>
      <c r="ABE588" s="31">
        <v>36</v>
      </c>
      <c r="ABH588" s="31">
        <v>4.2</v>
      </c>
      <c r="ABU588" s="31">
        <v>140</v>
      </c>
      <c r="ABX588" s="31">
        <v>4</v>
      </c>
      <c r="ACA588" s="31">
        <v>97</v>
      </c>
      <c r="ACD588" s="31">
        <v>1.1299999999999999</v>
      </c>
      <c r="ACG588" s="31">
        <v>148</v>
      </c>
      <c r="ACQ588" s="31">
        <v>19</v>
      </c>
      <c r="ACT588" s="31">
        <v>0.9</v>
      </c>
      <c r="ACW588" s="31">
        <v>13</v>
      </c>
      <c r="AGM588" s="82"/>
      <c r="AGN588" s="83"/>
      <c r="AGS588" s="31">
        <v>0</v>
      </c>
      <c r="AGT588" s="31">
        <v>0</v>
      </c>
      <c r="AGU588" s="31">
        <v>0</v>
      </c>
      <c r="AGV588" s="31">
        <v>0</v>
      </c>
      <c r="AGW588" s="31">
        <v>0</v>
      </c>
      <c r="AGX588" s="31">
        <v>0</v>
      </c>
      <c r="AGY588" s="31">
        <v>0</v>
      </c>
      <c r="AGZ588" s="31">
        <v>2</v>
      </c>
      <c r="AHA588" s="31">
        <v>0</v>
      </c>
      <c r="AHB588" s="31">
        <v>0</v>
      </c>
      <c r="AHC588" s="31">
        <v>1</v>
      </c>
      <c r="AHD588" s="31">
        <v>0</v>
      </c>
      <c r="AHE588" s="31">
        <v>0</v>
      </c>
      <c r="AHF588" s="31">
        <v>0</v>
      </c>
      <c r="AHH588" s="31">
        <v>0</v>
      </c>
      <c r="AHI588" s="31">
        <v>0</v>
      </c>
      <c r="AHK588" s="31">
        <v>0</v>
      </c>
      <c r="AHL588" s="31">
        <v>0</v>
      </c>
      <c r="AHM588" s="31">
        <v>0</v>
      </c>
      <c r="AHN588" s="31">
        <v>0</v>
      </c>
      <c r="AHO588" s="31">
        <v>0</v>
      </c>
      <c r="AHP588" s="31">
        <v>0</v>
      </c>
      <c r="AHQ588" s="31">
        <v>0</v>
      </c>
      <c r="AHR588" s="31">
        <v>0</v>
      </c>
      <c r="AHV588" s="82"/>
      <c r="AHW588" s="83"/>
      <c r="AIB588" s="82"/>
      <c r="AIC588" s="83"/>
      <c r="AIH588" s="82"/>
      <c r="AII588" s="83"/>
      <c r="AIM588" s="31">
        <v>0</v>
      </c>
      <c r="AIN588" s="31">
        <v>0</v>
      </c>
      <c r="AIO588" s="31">
        <v>0</v>
      </c>
      <c r="AIR588" s="31">
        <v>0</v>
      </c>
      <c r="AIT588" s="84">
        <v>2</v>
      </c>
      <c r="AIU588" s="83" t="s">
        <v>2308</v>
      </c>
      <c r="AIV588" s="31">
        <v>0</v>
      </c>
      <c r="AIW588" s="31">
        <v>0</v>
      </c>
      <c r="AIX588" s="31">
        <v>40</v>
      </c>
      <c r="AIY588" s="31">
        <v>56</v>
      </c>
      <c r="AJB588" s="82"/>
      <c r="AJC588" s="83"/>
      <c r="AJH588" s="82"/>
      <c r="AJI588" s="83"/>
      <c r="AJN588" s="82"/>
      <c r="AJO588" s="83"/>
    </row>
    <row r="589" spans="1:951" s="1" customFormat="1">
      <c r="A589" s="1">
        <v>123</v>
      </c>
      <c r="B589" s="1">
        <v>1</v>
      </c>
      <c r="C589" s="1">
        <v>0</v>
      </c>
      <c r="Z589" s="1">
        <v>0</v>
      </c>
      <c r="AA589" s="1">
        <v>2</v>
      </c>
      <c r="AB589" s="1" t="s">
        <v>8475</v>
      </c>
      <c r="AC589" s="1">
        <v>0</v>
      </c>
      <c r="AE589" s="1">
        <v>1</v>
      </c>
      <c r="AF589" s="1">
        <v>0</v>
      </c>
      <c r="AG589" s="1">
        <v>0</v>
      </c>
      <c r="AI589" s="1">
        <v>158</v>
      </c>
      <c r="DR589" s="1">
        <v>82</v>
      </c>
      <c r="HA589" s="1">
        <v>2</v>
      </c>
      <c r="HT589" s="1">
        <v>0</v>
      </c>
      <c r="IP589" s="1">
        <v>95</v>
      </c>
      <c r="LX589" s="1">
        <v>72</v>
      </c>
      <c r="PG589" s="1">
        <v>18</v>
      </c>
      <c r="SP589" s="1">
        <v>98.2</v>
      </c>
      <c r="VX589" s="1">
        <v>1</v>
      </c>
      <c r="WQ589" s="1">
        <v>0</v>
      </c>
      <c r="AGS589" s="1">
        <v>0</v>
      </c>
      <c r="AGT589" s="1">
        <v>0</v>
      </c>
      <c r="AGU589" s="1">
        <v>0</v>
      </c>
      <c r="AGV589" s="1">
        <v>0</v>
      </c>
      <c r="AGW589" s="1">
        <v>0</v>
      </c>
      <c r="AGX589" s="1">
        <v>0</v>
      </c>
      <c r="AGY589" s="1">
        <v>0</v>
      </c>
      <c r="AGZ589" s="1">
        <v>0</v>
      </c>
      <c r="AHA589" s="1">
        <v>0</v>
      </c>
      <c r="AHB589" s="1">
        <v>0</v>
      </c>
      <c r="AHC589" s="1">
        <v>1</v>
      </c>
      <c r="AHD589" s="1">
        <v>0</v>
      </c>
      <c r="AHE589" s="1">
        <v>0</v>
      </c>
      <c r="AHF589" s="1">
        <v>0</v>
      </c>
      <c r="AHH589" s="1">
        <v>0</v>
      </c>
      <c r="AHI589" s="1">
        <v>0</v>
      </c>
      <c r="AHK589" s="1">
        <v>0</v>
      </c>
      <c r="AHL589" s="1">
        <v>0</v>
      </c>
      <c r="AHM589" s="1">
        <v>0</v>
      </c>
      <c r="AHN589" s="1">
        <v>0</v>
      </c>
      <c r="AHO589" s="1">
        <v>0</v>
      </c>
      <c r="AHP589" s="1">
        <v>0</v>
      </c>
      <c r="AHQ589" s="1">
        <v>0</v>
      </c>
      <c r="AHR589" s="1">
        <v>0</v>
      </c>
      <c r="AIM589" s="1">
        <v>0</v>
      </c>
      <c r="AIN589" s="1">
        <v>0</v>
      </c>
      <c r="AIO589" s="1">
        <v>0</v>
      </c>
      <c r="AIP589" s="1">
        <v>1</v>
      </c>
      <c r="AIQ589" s="1">
        <v>1</v>
      </c>
      <c r="AIR589" s="1">
        <v>1</v>
      </c>
      <c r="AIS589" s="1">
        <v>1</v>
      </c>
      <c r="AIT589" s="3">
        <v>1</v>
      </c>
      <c r="AIU589" s="1">
        <v>0</v>
      </c>
      <c r="AIV589" s="1">
        <v>0</v>
      </c>
      <c r="AIW589" s="1">
        <v>0</v>
      </c>
      <c r="AIX589" s="1">
        <v>49</v>
      </c>
    </row>
    <row r="590" spans="1:951" s="1" customFormat="1">
      <c r="B590" s="1">
        <v>2</v>
      </c>
      <c r="C590" s="1">
        <v>1</v>
      </c>
      <c r="D590" s="1" t="s">
        <v>7525</v>
      </c>
      <c r="E590" s="1" t="s">
        <v>3238</v>
      </c>
      <c r="O590" s="1">
        <v>1</v>
      </c>
      <c r="P590" s="1">
        <v>1</v>
      </c>
      <c r="Z590" s="1">
        <v>0</v>
      </c>
      <c r="AA590" s="1">
        <v>0</v>
      </c>
      <c r="AB590" s="1" t="s">
        <v>8476</v>
      </c>
      <c r="AC590" s="1">
        <v>1</v>
      </c>
      <c r="AD590" s="1">
        <v>0</v>
      </c>
      <c r="AE590" s="1">
        <v>6</v>
      </c>
      <c r="AF590" s="1">
        <v>2</v>
      </c>
      <c r="AG590" s="1">
        <v>0</v>
      </c>
      <c r="AI590" s="1">
        <v>158</v>
      </c>
      <c r="AJ590" s="1">
        <v>158</v>
      </c>
      <c r="DR590" s="1">
        <v>80</v>
      </c>
      <c r="DS590" s="1">
        <v>68</v>
      </c>
      <c r="HA590" s="1">
        <v>2</v>
      </c>
      <c r="HB590" s="1">
        <v>2</v>
      </c>
      <c r="HT590" s="1">
        <v>0</v>
      </c>
      <c r="HU590" s="1">
        <v>0</v>
      </c>
      <c r="IP590" s="1">
        <v>98</v>
      </c>
      <c r="IQ590" s="1">
        <v>95</v>
      </c>
      <c r="LX590" s="1">
        <v>68</v>
      </c>
      <c r="LY590" s="1">
        <v>80</v>
      </c>
      <c r="PG590" s="1">
        <v>20</v>
      </c>
      <c r="PH590" s="1">
        <v>18</v>
      </c>
      <c r="SP590" s="1">
        <v>99.8</v>
      </c>
      <c r="SQ590" s="1">
        <v>97.8</v>
      </c>
      <c r="VX590" s="1">
        <v>1</v>
      </c>
      <c r="VY590" s="1">
        <v>1</v>
      </c>
      <c r="WQ590" s="1">
        <v>0</v>
      </c>
      <c r="WR590" s="1">
        <v>0</v>
      </c>
      <c r="AGG590" s="1">
        <v>5</v>
      </c>
      <c r="AGH590" s="1" t="s">
        <v>8477</v>
      </c>
      <c r="AGS590" s="1">
        <v>0</v>
      </c>
      <c r="AGT590" s="1">
        <v>0</v>
      </c>
      <c r="AGU590" s="1">
        <v>0</v>
      </c>
      <c r="AGV590" s="1">
        <v>0</v>
      </c>
      <c r="AGW590" s="1">
        <v>0</v>
      </c>
      <c r="AGX590" s="1">
        <v>0</v>
      </c>
      <c r="AGY590" s="1">
        <v>0</v>
      </c>
      <c r="AGZ590" s="1">
        <v>0</v>
      </c>
      <c r="AHA590" s="1">
        <v>0</v>
      </c>
      <c r="AHB590" s="1">
        <v>0</v>
      </c>
      <c r="AHC590" s="1">
        <v>1</v>
      </c>
      <c r="AHD590" s="1">
        <v>0</v>
      </c>
      <c r="AHE590" s="1">
        <v>0</v>
      </c>
      <c r="AHF590" s="1">
        <v>0</v>
      </c>
      <c r="AHH590" s="1">
        <v>0</v>
      </c>
      <c r="AHI590" s="1">
        <v>0</v>
      </c>
      <c r="AHK590" s="1">
        <v>0</v>
      </c>
      <c r="AHL590" s="1">
        <v>0</v>
      </c>
      <c r="AHM590" s="1">
        <v>0</v>
      </c>
      <c r="AHN590" s="1">
        <v>0</v>
      </c>
      <c r="AHO590" s="1">
        <v>0</v>
      </c>
      <c r="AHP590" s="1">
        <v>0</v>
      </c>
      <c r="AHQ590" s="1">
        <v>0</v>
      </c>
      <c r="AHR590" s="1">
        <v>1</v>
      </c>
      <c r="AIM590" s="1">
        <v>0</v>
      </c>
      <c r="AIN590" s="1">
        <v>0</v>
      </c>
      <c r="AIO590" s="1">
        <v>0</v>
      </c>
      <c r="AIT590" s="3">
        <v>2</v>
      </c>
      <c r="AIU590" s="1">
        <v>0</v>
      </c>
      <c r="AIV590" s="1">
        <v>0</v>
      </c>
      <c r="AIW590" s="1">
        <v>0</v>
      </c>
      <c r="AIX590" s="1">
        <v>58</v>
      </c>
      <c r="AIY590" s="1">
        <v>41</v>
      </c>
    </row>
    <row r="591" spans="1:951" s="1" customFormat="1">
      <c r="B591" s="1">
        <v>3</v>
      </c>
      <c r="C591" s="1">
        <v>1</v>
      </c>
      <c r="D591" s="1" t="s">
        <v>7701</v>
      </c>
      <c r="E591" s="1" t="s">
        <v>7703</v>
      </c>
      <c r="O591" s="1">
        <v>0</v>
      </c>
      <c r="P591" s="1">
        <v>0</v>
      </c>
      <c r="Z591" s="1">
        <v>0</v>
      </c>
      <c r="AA591" s="1">
        <v>2</v>
      </c>
      <c r="AB591" s="1" t="s">
        <v>8478</v>
      </c>
      <c r="AC591" s="1">
        <v>0</v>
      </c>
      <c r="AE591" s="1">
        <v>0</v>
      </c>
      <c r="AG591" s="1">
        <v>0</v>
      </c>
      <c r="AI591" s="1">
        <v>110</v>
      </c>
      <c r="AJ591" s="1">
        <v>130</v>
      </c>
      <c r="DR591" s="1">
        <v>64</v>
      </c>
      <c r="DS591" s="1">
        <v>74</v>
      </c>
      <c r="HA591" s="1">
        <v>0</v>
      </c>
      <c r="HB591" s="1">
        <v>0</v>
      </c>
      <c r="HT591" s="1">
        <v>0</v>
      </c>
      <c r="HU591" s="1">
        <v>0</v>
      </c>
      <c r="IP591" s="1">
        <v>97</v>
      </c>
      <c r="IQ591" s="1">
        <v>98</v>
      </c>
      <c r="LX591" s="1">
        <v>80</v>
      </c>
      <c r="LY591" s="1">
        <v>74</v>
      </c>
      <c r="PG591" s="1">
        <v>16</v>
      </c>
      <c r="PH591" s="1">
        <v>16</v>
      </c>
      <c r="SP591" s="1">
        <v>97.8</v>
      </c>
      <c r="SQ591" s="1">
        <v>98</v>
      </c>
      <c r="VX591" s="1">
        <v>0</v>
      </c>
      <c r="VY591" s="1">
        <v>1</v>
      </c>
      <c r="WQ591" s="1">
        <v>0</v>
      </c>
      <c r="WR591" s="1">
        <v>0</v>
      </c>
      <c r="AEV591" s="1">
        <v>0</v>
      </c>
      <c r="AFY591" s="1">
        <v>0</v>
      </c>
      <c r="AGS591" s="1">
        <v>0</v>
      </c>
      <c r="AGT591" s="1">
        <v>0</v>
      </c>
      <c r="AGU591" s="1">
        <v>0</v>
      </c>
      <c r="AGV591" s="1">
        <v>0</v>
      </c>
      <c r="AGW591" s="1">
        <v>0</v>
      </c>
      <c r="AGX591" s="1">
        <v>1</v>
      </c>
      <c r="AGY591" s="1">
        <v>0</v>
      </c>
      <c r="AGZ591" s="1">
        <v>2</v>
      </c>
      <c r="AHA591" s="1">
        <v>0</v>
      </c>
      <c r="AHB591" s="1">
        <v>0</v>
      </c>
      <c r="AHC591" s="1">
        <v>1</v>
      </c>
      <c r="AHD591" s="1">
        <v>0</v>
      </c>
      <c r="AHE591" s="1">
        <v>0</v>
      </c>
      <c r="AHF591" s="1">
        <v>0</v>
      </c>
      <c r="AHH591" s="1">
        <v>0</v>
      </c>
      <c r="AHI591" s="1">
        <v>0</v>
      </c>
      <c r="AHK591" s="1">
        <v>0</v>
      </c>
      <c r="AHL591" s="1">
        <v>0</v>
      </c>
      <c r="AHM591" s="1">
        <v>0</v>
      </c>
      <c r="AHN591" s="1">
        <v>0</v>
      </c>
      <c r="AHO591" s="1">
        <v>0</v>
      </c>
      <c r="AHP591" s="1">
        <v>0</v>
      </c>
      <c r="AHQ591" s="1">
        <v>0</v>
      </c>
      <c r="AHR591" s="1">
        <v>0</v>
      </c>
      <c r="AIM591" s="1">
        <v>0</v>
      </c>
      <c r="AIN591" s="1">
        <v>0</v>
      </c>
      <c r="AIO591" s="1">
        <v>0</v>
      </c>
      <c r="AIT591" s="3">
        <v>0</v>
      </c>
      <c r="AIU591" s="1">
        <v>2</v>
      </c>
      <c r="AIV591" s="1">
        <v>0</v>
      </c>
      <c r="AIW591" s="1">
        <v>0</v>
      </c>
      <c r="AJB591" s="1">
        <v>35</v>
      </c>
      <c r="AJC591" s="1">
        <v>25</v>
      </c>
    </row>
    <row r="592" spans="1:951" s="18" customFormat="1">
      <c r="B592" s="18">
        <v>4</v>
      </c>
      <c r="C592" s="18">
        <v>0</v>
      </c>
      <c r="Z592" s="18">
        <v>0</v>
      </c>
      <c r="AA592" s="18">
        <v>2</v>
      </c>
      <c r="AB592" s="18" t="s">
        <v>8479</v>
      </c>
      <c r="AC592" s="18">
        <v>0</v>
      </c>
      <c r="AE592" s="18">
        <v>0</v>
      </c>
      <c r="AG592" s="18">
        <v>0</v>
      </c>
      <c r="AI592" s="18">
        <v>140</v>
      </c>
      <c r="AK592" s="18">
        <v>130</v>
      </c>
      <c r="DR592" s="18">
        <v>62</v>
      </c>
      <c r="DT592" s="18">
        <v>72</v>
      </c>
      <c r="HA592" s="18">
        <v>2</v>
      </c>
      <c r="HC592" s="18">
        <v>2</v>
      </c>
      <c r="HT592" s="18">
        <v>0</v>
      </c>
      <c r="HV592" s="18">
        <v>0</v>
      </c>
      <c r="IP592" s="18">
        <v>97</v>
      </c>
      <c r="IQ592" s="18">
        <v>95.5</v>
      </c>
      <c r="IR592" s="18">
        <v>96</v>
      </c>
      <c r="LX592" s="18">
        <v>65</v>
      </c>
      <c r="LY592" s="18">
        <v>75</v>
      </c>
      <c r="LZ592" s="18">
        <v>64</v>
      </c>
      <c r="PG592" s="18">
        <v>18</v>
      </c>
      <c r="PI592" s="18">
        <v>18</v>
      </c>
      <c r="SP592" s="18">
        <v>98.7</v>
      </c>
      <c r="SR592" s="18">
        <v>97.5</v>
      </c>
      <c r="VX592" s="18">
        <v>1</v>
      </c>
      <c r="VZ592" s="18">
        <v>1</v>
      </c>
      <c r="WQ592" s="18">
        <v>0</v>
      </c>
      <c r="WS592" s="18">
        <v>0</v>
      </c>
      <c r="AGS592" s="18">
        <v>0</v>
      </c>
      <c r="AGT592" s="18">
        <v>0</v>
      </c>
      <c r="AGU592" s="18">
        <v>0</v>
      </c>
      <c r="AGV592" s="18">
        <v>0</v>
      </c>
      <c r="AGW592" s="18">
        <v>0</v>
      </c>
      <c r="AGX592" s="18">
        <v>0</v>
      </c>
      <c r="AGY592" s="18">
        <v>0</v>
      </c>
      <c r="AGZ592" s="18">
        <v>0</v>
      </c>
      <c r="AHA592" s="18">
        <v>0</v>
      </c>
      <c r="AHB592" s="18">
        <v>0</v>
      </c>
      <c r="AHC592" s="18">
        <v>1</v>
      </c>
      <c r="AHD592" s="18">
        <v>0</v>
      </c>
      <c r="AHE592" s="18">
        <v>0</v>
      </c>
      <c r="AHF592" s="18">
        <v>0</v>
      </c>
      <c r="AHH592" s="18">
        <v>0</v>
      </c>
      <c r="AHI592" s="18">
        <v>0</v>
      </c>
      <c r="AHK592" s="18">
        <v>0</v>
      </c>
      <c r="AHL592" s="18">
        <v>0</v>
      </c>
      <c r="AHM592" s="18">
        <v>0</v>
      </c>
      <c r="AHN592" s="18">
        <v>0</v>
      </c>
      <c r="AHO592" s="18">
        <v>0</v>
      </c>
      <c r="AHP592" s="18">
        <v>0</v>
      </c>
      <c r="AHQ592" s="18">
        <v>0</v>
      </c>
      <c r="AHR592" s="18">
        <v>0</v>
      </c>
      <c r="AIM592" s="18">
        <v>0</v>
      </c>
      <c r="AIN592" s="18">
        <v>0</v>
      </c>
      <c r="AIO592" s="18">
        <v>0</v>
      </c>
      <c r="AIT592" s="79">
        <v>1</v>
      </c>
      <c r="AIU592" s="18">
        <v>1</v>
      </c>
      <c r="AIV592" s="18">
        <v>0</v>
      </c>
      <c r="AIW592" s="18">
        <v>0</v>
      </c>
      <c r="AIX592" s="18">
        <v>28</v>
      </c>
      <c r="AJB592" s="18">
        <v>64</v>
      </c>
    </row>
    <row r="593" spans="1:939" s="1" customFormat="1">
      <c r="A593" s="1">
        <v>124</v>
      </c>
      <c r="B593" s="1">
        <v>1</v>
      </c>
      <c r="C593" s="1">
        <v>0</v>
      </c>
      <c r="Z593" s="1">
        <v>0</v>
      </c>
      <c r="AA593" s="1">
        <v>2</v>
      </c>
      <c r="AB593" s="1" t="s">
        <v>8480</v>
      </c>
      <c r="AC593" s="1">
        <v>0</v>
      </c>
      <c r="AE593" s="1">
        <v>0</v>
      </c>
      <c r="AG593" s="1">
        <v>0</v>
      </c>
      <c r="AGS593" s="1">
        <v>0</v>
      </c>
      <c r="AGT593" s="1">
        <v>0</v>
      </c>
      <c r="AGU593" s="1">
        <v>0</v>
      </c>
      <c r="AGV593" s="1">
        <v>0</v>
      </c>
      <c r="AGW593" s="1">
        <v>0</v>
      </c>
      <c r="AGX593" s="1">
        <v>0</v>
      </c>
      <c r="AGY593" s="1">
        <v>0</v>
      </c>
      <c r="AGZ593" s="1">
        <v>0</v>
      </c>
      <c r="AHA593" s="1">
        <v>0</v>
      </c>
      <c r="AHB593" s="1">
        <v>0</v>
      </c>
      <c r="AHC593" s="1">
        <v>1</v>
      </c>
      <c r="AHD593" s="1">
        <v>0</v>
      </c>
      <c r="AHE593" s="1">
        <v>0</v>
      </c>
      <c r="AHF593" s="1">
        <v>0</v>
      </c>
      <c r="AHH593" s="1">
        <v>0</v>
      </c>
      <c r="AHI593" s="1">
        <v>0</v>
      </c>
      <c r="AHK593" s="1">
        <v>0</v>
      </c>
      <c r="AHL593" s="1">
        <v>0</v>
      </c>
      <c r="AHM593" s="1">
        <v>0</v>
      </c>
      <c r="AHN593" s="1">
        <v>0</v>
      </c>
      <c r="AHO593" s="1">
        <v>0</v>
      </c>
      <c r="AHP593" s="1">
        <v>0</v>
      </c>
      <c r="AHQ593" s="1">
        <v>0</v>
      </c>
      <c r="AHR593" s="1">
        <v>0</v>
      </c>
      <c r="AIM593" s="1">
        <v>0</v>
      </c>
      <c r="AIN593" s="1">
        <v>0</v>
      </c>
      <c r="AIO593" s="1">
        <v>0</v>
      </c>
      <c r="AIP593" s="1">
        <v>1</v>
      </c>
      <c r="AIQ593" s="1">
        <v>1</v>
      </c>
      <c r="AIR593" s="1">
        <v>1</v>
      </c>
      <c r="AIS593" s="1">
        <v>1</v>
      </c>
      <c r="AIT593" s="3">
        <v>0</v>
      </c>
      <c r="AIV593" s="1">
        <v>0</v>
      </c>
      <c r="AIW593" s="1">
        <v>0</v>
      </c>
    </row>
    <row r="594" spans="1:939" s="1" customFormat="1">
      <c r="B594" s="1">
        <v>2</v>
      </c>
      <c r="C594" s="1">
        <v>1</v>
      </c>
      <c r="D594" s="1" t="s">
        <v>8481</v>
      </c>
      <c r="E594" s="1" t="s">
        <v>8482</v>
      </c>
      <c r="O594" s="1">
        <v>0</v>
      </c>
      <c r="P594" s="1">
        <v>0</v>
      </c>
      <c r="Z594" s="1">
        <v>0</v>
      </c>
      <c r="AA594" s="1">
        <v>2</v>
      </c>
      <c r="AB594" s="1" t="s">
        <v>8483</v>
      </c>
      <c r="AC594" s="1">
        <v>1</v>
      </c>
      <c r="AD594" s="1">
        <v>0</v>
      </c>
      <c r="AE594" s="1">
        <v>0</v>
      </c>
      <c r="AG594" s="1">
        <v>0</v>
      </c>
      <c r="AI594" s="1">
        <v>118</v>
      </c>
      <c r="AJ594" s="1">
        <v>114</v>
      </c>
      <c r="DR594" s="1">
        <v>80</v>
      </c>
      <c r="DS594" s="1">
        <v>80</v>
      </c>
      <c r="HA594" s="1">
        <v>2</v>
      </c>
      <c r="HB594" s="1">
        <v>2</v>
      </c>
      <c r="HT594" s="1">
        <v>0</v>
      </c>
      <c r="HU594" s="1">
        <v>0</v>
      </c>
      <c r="IP594" s="1">
        <v>98</v>
      </c>
      <c r="IQ594" s="1">
        <v>98</v>
      </c>
      <c r="LX594" s="1">
        <v>68</v>
      </c>
      <c r="LY594" s="1">
        <v>72</v>
      </c>
      <c r="PG594" s="1">
        <v>18</v>
      </c>
      <c r="PH594" s="1">
        <v>16</v>
      </c>
      <c r="SP594" s="1">
        <v>97.5</v>
      </c>
      <c r="SQ594" s="1">
        <v>96.8</v>
      </c>
      <c r="VX594" s="1">
        <v>1</v>
      </c>
      <c r="VY594" s="1">
        <v>1</v>
      </c>
      <c r="WQ594" s="1">
        <v>0</v>
      </c>
      <c r="WR594" s="1">
        <v>0</v>
      </c>
      <c r="ACG594" s="1">
        <v>357</v>
      </c>
      <c r="ACH594" s="1">
        <v>310</v>
      </c>
      <c r="ACI594" s="1">
        <v>323</v>
      </c>
      <c r="ACJ594" s="1">
        <v>253</v>
      </c>
      <c r="AGS594" s="1">
        <v>0</v>
      </c>
      <c r="AGT594" s="1">
        <v>0</v>
      </c>
      <c r="AGU594" s="1">
        <v>0</v>
      </c>
      <c r="AGV594" s="1">
        <v>0</v>
      </c>
      <c r="AGW594" s="1">
        <v>0</v>
      </c>
      <c r="AGX594" s="1">
        <v>0</v>
      </c>
      <c r="AGY594" s="1">
        <v>0</v>
      </c>
      <c r="AGZ594" s="1">
        <v>1</v>
      </c>
      <c r="AHA594" s="1">
        <v>0</v>
      </c>
      <c r="AHB594" s="1">
        <v>0</v>
      </c>
      <c r="AHC594" s="1">
        <v>1</v>
      </c>
      <c r="AHD594" s="1">
        <v>0</v>
      </c>
      <c r="AHE594" s="1">
        <v>0</v>
      </c>
      <c r="AHF594" s="1">
        <v>0</v>
      </c>
      <c r="AHH594" s="1">
        <v>0</v>
      </c>
      <c r="AHI594" s="1">
        <v>0</v>
      </c>
      <c r="AHK594" s="1">
        <v>0</v>
      </c>
      <c r="AHL594" s="1">
        <v>0</v>
      </c>
      <c r="AHM594" s="1">
        <v>0</v>
      </c>
      <c r="AHN594" s="1">
        <v>0</v>
      </c>
      <c r="AHO594" s="1">
        <v>0</v>
      </c>
      <c r="AHP594" s="1">
        <v>0</v>
      </c>
      <c r="AHQ594" s="1">
        <v>0</v>
      </c>
      <c r="AHR594" s="1">
        <v>0</v>
      </c>
      <c r="AIM594" s="1">
        <v>0</v>
      </c>
      <c r="AIN594" s="1">
        <v>0</v>
      </c>
      <c r="AIO594" s="1">
        <v>0</v>
      </c>
      <c r="AIT594" s="3">
        <v>2</v>
      </c>
      <c r="AIV594" s="1">
        <v>0</v>
      </c>
      <c r="AIW594" s="1">
        <v>0</v>
      </c>
      <c r="AIX594" s="1">
        <v>60</v>
      </c>
      <c r="AIY594" s="1">
        <v>37</v>
      </c>
    </row>
    <row r="595" spans="1:939" s="18" customFormat="1">
      <c r="B595" s="18">
        <v>3</v>
      </c>
      <c r="C595" s="18">
        <v>0</v>
      </c>
      <c r="Z595" s="18">
        <v>0</v>
      </c>
      <c r="AA595" s="18">
        <v>2</v>
      </c>
      <c r="AB595" s="18" t="s">
        <v>8484</v>
      </c>
      <c r="AC595" s="18">
        <v>4</v>
      </c>
      <c r="AD595" s="18">
        <v>0</v>
      </c>
      <c r="AE595" s="18">
        <v>0</v>
      </c>
      <c r="AG595" s="18">
        <v>0</v>
      </c>
      <c r="AI595" s="18">
        <v>136</v>
      </c>
      <c r="DR595" s="18">
        <v>78</v>
      </c>
      <c r="HA595" s="18">
        <v>2</v>
      </c>
      <c r="HT595" s="18">
        <v>0</v>
      </c>
      <c r="IP595" s="18">
        <v>96</v>
      </c>
      <c r="LX595" s="18">
        <v>70</v>
      </c>
      <c r="PG595" s="18">
        <v>16</v>
      </c>
      <c r="SP595" s="18">
        <v>96.4</v>
      </c>
      <c r="VX595" s="18">
        <v>1</v>
      </c>
      <c r="WQ595" s="18">
        <v>0</v>
      </c>
      <c r="ACG595" s="18">
        <v>200</v>
      </c>
      <c r="AGS595" s="18">
        <v>0</v>
      </c>
      <c r="AGT595" s="18">
        <v>0</v>
      </c>
      <c r="AGU595" s="18">
        <v>0</v>
      </c>
      <c r="AGV595" s="18">
        <v>0</v>
      </c>
      <c r="AGW595" s="18">
        <v>0</v>
      </c>
      <c r="AGX595" s="18">
        <v>0</v>
      </c>
      <c r="AGY595" s="18">
        <v>0</v>
      </c>
      <c r="AGZ595" s="18">
        <v>0</v>
      </c>
      <c r="AHA595" s="18">
        <v>0</v>
      </c>
      <c r="AHB595" s="18">
        <v>0</v>
      </c>
      <c r="AHC595" s="18">
        <v>1</v>
      </c>
      <c r="AHD595" s="18">
        <v>0</v>
      </c>
      <c r="AHE595" s="18">
        <v>0</v>
      </c>
      <c r="AHF595" s="18">
        <v>0</v>
      </c>
      <c r="AHH595" s="18">
        <v>0</v>
      </c>
      <c r="AHI595" s="18">
        <v>0</v>
      </c>
      <c r="AHK595" s="18">
        <v>0</v>
      </c>
      <c r="AHL595" s="18">
        <v>0</v>
      </c>
      <c r="AHM595" s="18">
        <v>0</v>
      </c>
      <c r="AHN595" s="18">
        <v>0</v>
      </c>
      <c r="AHO595" s="18">
        <v>0</v>
      </c>
      <c r="AHP595" s="18">
        <v>0</v>
      </c>
      <c r="AHQ595" s="18">
        <v>0</v>
      </c>
      <c r="AHR595" s="18">
        <v>0</v>
      </c>
      <c r="AIM595" s="18">
        <v>0</v>
      </c>
      <c r="AIN595" s="18">
        <v>0</v>
      </c>
      <c r="AIO595" s="18">
        <v>0</v>
      </c>
      <c r="AIT595" s="79">
        <v>1</v>
      </c>
      <c r="AIV595" s="18">
        <v>0</v>
      </c>
      <c r="AIW595" s="18">
        <v>0</v>
      </c>
      <c r="AIX595" s="18">
        <v>30</v>
      </c>
    </row>
    <row r="596" spans="1:939" s="1" customFormat="1">
      <c r="A596" s="1">
        <v>125</v>
      </c>
      <c r="B596" s="1">
        <v>1</v>
      </c>
      <c r="C596" s="1">
        <v>0</v>
      </c>
      <c r="Z596" s="1">
        <v>0</v>
      </c>
      <c r="AA596" s="1">
        <v>2</v>
      </c>
      <c r="AB596" s="1" t="s">
        <v>8485</v>
      </c>
      <c r="AC596" s="1">
        <v>0</v>
      </c>
      <c r="AE596" s="1">
        <v>0</v>
      </c>
      <c r="AG596" s="1">
        <v>0</v>
      </c>
      <c r="AI596" s="1">
        <v>140</v>
      </c>
      <c r="DR596" s="1">
        <v>98</v>
      </c>
      <c r="HA596" s="1">
        <v>2</v>
      </c>
      <c r="HT596" s="1">
        <v>0</v>
      </c>
      <c r="IP596" s="1">
        <v>99</v>
      </c>
      <c r="LX596" s="1">
        <v>96</v>
      </c>
      <c r="PG596" s="1">
        <v>24</v>
      </c>
      <c r="SP596" s="1">
        <v>95.9</v>
      </c>
      <c r="VX596" s="1">
        <v>1</v>
      </c>
      <c r="WQ596" s="1">
        <v>0</v>
      </c>
      <c r="ZY596" s="1">
        <v>237.8</v>
      </c>
      <c r="AGS596" s="1">
        <v>1</v>
      </c>
      <c r="AGT596" s="1">
        <v>0</v>
      </c>
      <c r="AGU596" s="1">
        <v>1</v>
      </c>
      <c r="AGV596" s="1">
        <v>0</v>
      </c>
      <c r="AGW596" s="1">
        <v>0</v>
      </c>
      <c r="AGX596" s="1">
        <v>0</v>
      </c>
      <c r="AGY596" s="1">
        <v>0</v>
      </c>
      <c r="AGZ596" s="1">
        <v>0</v>
      </c>
      <c r="AHA596" s="1">
        <v>0</v>
      </c>
      <c r="AHB596" s="1">
        <v>0</v>
      </c>
      <c r="AHC596" s="1">
        <v>1</v>
      </c>
      <c r="AHD596" s="1">
        <v>0</v>
      </c>
      <c r="AHE596" s="1">
        <v>0</v>
      </c>
      <c r="AHF596" s="1">
        <v>0</v>
      </c>
      <c r="AHH596" s="1">
        <v>0</v>
      </c>
      <c r="AHI596" s="1">
        <v>0</v>
      </c>
      <c r="AHK596" s="1">
        <v>0</v>
      </c>
      <c r="AHL596" s="1">
        <v>0</v>
      </c>
      <c r="AHM596" s="1">
        <v>0</v>
      </c>
      <c r="AHN596" s="1">
        <v>0</v>
      </c>
      <c r="AHO596" s="1">
        <v>0</v>
      </c>
      <c r="AHP596" s="1">
        <v>0</v>
      </c>
      <c r="AHQ596" s="1">
        <v>0</v>
      </c>
      <c r="AHR596" s="1">
        <v>0</v>
      </c>
      <c r="AIM596" s="1">
        <v>0</v>
      </c>
      <c r="AIN596" s="1">
        <v>0</v>
      </c>
      <c r="AIO596" s="1">
        <v>0</v>
      </c>
      <c r="AIP596" s="1">
        <v>1</v>
      </c>
      <c r="AIQ596" s="1">
        <v>1</v>
      </c>
      <c r="AIR596" s="1">
        <v>1</v>
      </c>
      <c r="AIS596" s="1">
        <v>1</v>
      </c>
      <c r="AIT596" s="1">
        <v>1</v>
      </c>
      <c r="AIU596" s="1">
        <v>0</v>
      </c>
      <c r="AIV596" s="1">
        <v>0</v>
      </c>
      <c r="AIW596" s="1">
        <v>0</v>
      </c>
      <c r="AIX596" s="1">
        <v>51</v>
      </c>
    </row>
    <row r="597" spans="1:939" s="1" customFormat="1">
      <c r="B597" s="1">
        <v>2</v>
      </c>
      <c r="C597" s="1">
        <v>1</v>
      </c>
      <c r="D597" s="1" t="s">
        <v>4708</v>
      </c>
      <c r="E597" s="1" t="s">
        <v>6191</v>
      </c>
      <c r="O597" s="1">
        <v>0</v>
      </c>
      <c r="P597" s="1">
        <v>0</v>
      </c>
      <c r="Z597" s="1">
        <v>0</v>
      </c>
      <c r="AA597" s="1">
        <v>1</v>
      </c>
      <c r="AC597" s="1">
        <v>0</v>
      </c>
      <c r="AE597" s="1">
        <v>0</v>
      </c>
      <c r="AG597" s="1">
        <v>0</v>
      </c>
      <c r="AI597" s="1">
        <v>150</v>
      </c>
      <c r="AJ597" s="1">
        <v>140</v>
      </c>
      <c r="DR597" s="1">
        <v>102</v>
      </c>
      <c r="DS597" s="1">
        <v>90</v>
      </c>
      <c r="HA597" s="1">
        <v>2</v>
      </c>
      <c r="HB597" s="1">
        <v>2</v>
      </c>
      <c r="HT597" s="1">
        <v>0</v>
      </c>
      <c r="HU597" s="1">
        <v>0</v>
      </c>
      <c r="IP597" s="1">
        <v>100</v>
      </c>
      <c r="IQ597" s="1">
        <v>99</v>
      </c>
      <c r="LX597" s="1">
        <v>96</v>
      </c>
      <c r="PG597" s="1">
        <v>26</v>
      </c>
      <c r="PH597" s="1">
        <v>24</v>
      </c>
      <c r="SP597" s="1">
        <v>96.6</v>
      </c>
      <c r="SQ597" s="1">
        <v>97.8</v>
      </c>
      <c r="VX597" s="1">
        <v>1</v>
      </c>
      <c r="VY597" s="1">
        <v>1</v>
      </c>
      <c r="WQ597" s="1">
        <v>0</v>
      </c>
      <c r="WR597" s="1">
        <v>0</v>
      </c>
      <c r="ZY597" s="1">
        <v>236.4</v>
      </c>
      <c r="ZZ597" s="1">
        <v>228.6</v>
      </c>
      <c r="AAY597" s="1">
        <v>23</v>
      </c>
      <c r="AAZ597" s="1">
        <v>27</v>
      </c>
      <c r="ABB597" s="1">
        <v>13.3</v>
      </c>
      <c r="ABC597" s="1">
        <v>13.9</v>
      </c>
      <c r="ABE597" s="1">
        <v>39</v>
      </c>
      <c r="ABG597" s="1">
        <v>41</v>
      </c>
      <c r="ABU597" s="1">
        <v>141</v>
      </c>
      <c r="ABV597" s="1">
        <v>142</v>
      </c>
      <c r="ABX597" s="1">
        <v>4.0999999999999996</v>
      </c>
      <c r="ABY597" s="1">
        <v>3.9</v>
      </c>
      <c r="ACA597" s="1">
        <v>106</v>
      </c>
      <c r="ACB597" s="1">
        <v>108</v>
      </c>
      <c r="ACD597" s="1">
        <v>1.2</v>
      </c>
      <c r="ACE597" s="1">
        <v>1.03</v>
      </c>
      <c r="ACG597" s="1">
        <v>287</v>
      </c>
      <c r="ACH597" s="1">
        <v>170</v>
      </c>
      <c r="ACQ597" s="1">
        <v>13</v>
      </c>
      <c r="ACR597" s="1">
        <v>14</v>
      </c>
      <c r="ACT597" s="1">
        <v>1.2</v>
      </c>
      <c r="ACU597" s="1">
        <v>1.3</v>
      </c>
      <c r="ACW597" s="1">
        <v>18</v>
      </c>
      <c r="ACX597" s="1">
        <v>13</v>
      </c>
      <c r="AGS597" s="1">
        <v>1</v>
      </c>
      <c r="AGT597" s="1">
        <v>0</v>
      </c>
      <c r="AGU597" s="1">
        <v>1</v>
      </c>
      <c r="AGV597" s="1">
        <v>0</v>
      </c>
      <c r="AGW597" s="1">
        <v>0</v>
      </c>
      <c r="AGX597" s="1">
        <v>0</v>
      </c>
      <c r="AGY597" s="1">
        <v>0</v>
      </c>
      <c r="AGZ597" s="1">
        <v>2</v>
      </c>
      <c r="AHA597" s="1">
        <v>0</v>
      </c>
      <c r="AHB597" s="1">
        <v>0</v>
      </c>
      <c r="AHC597" s="1">
        <v>1</v>
      </c>
      <c r="AHD597" s="1">
        <v>0</v>
      </c>
      <c r="AHE597" s="1">
        <v>0</v>
      </c>
      <c r="AHF597" s="1">
        <v>0</v>
      </c>
      <c r="AHH597" s="1">
        <v>0</v>
      </c>
      <c r="AHI597" s="1">
        <v>0</v>
      </c>
      <c r="AHK597" s="1">
        <v>0</v>
      </c>
      <c r="AHL597" s="1">
        <v>0</v>
      </c>
      <c r="AHM597" s="1">
        <v>0</v>
      </c>
      <c r="AHN597" s="1">
        <v>0</v>
      </c>
      <c r="AHO597" s="1">
        <v>0</v>
      </c>
      <c r="AHP597" s="1">
        <v>0</v>
      </c>
      <c r="AHQ597" s="1">
        <v>0</v>
      </c>
      <c r="AHR597" s="1">
        <v>0</v>
      </c>
      <c r="AIM597" s="1">
        <v>0</v>
      </c>
      <c r="AIN597" s="1">
        <v>0</v>
      </c>
      <c r="AIO597" s="1">
        <v>0</v>
      </c>
      <c r="AIT597" s="1">
        <v>1</v>
      </c>
      <c r="AIU597" s="1">
        <v>1</v>
      </c>
      <c r="AIV597" s="1">
        <v>0</v>
      </c>
      <c r="AIW597" s="1">
        <v>0</v>
      </c>
      <c r="AIX597" s="1">
        <v>48</v>
      </c>
      <c r="AJB597" s="1">
        <v>60</v>
      </c>
    </row>
    <row r="598" spans="1:939" s="1" customFormat="1">
      <c r="B598" s="1">
        <v>3</v>
      </c>
      <c r="C598" s="1">
        <v>1</v>
      </c>
      <c r="D598" s="1" t="s">
        <v>5913</v>
      </c>
      <c r="O598" s="1">
        <v>1</v>
      </c>
      <c r="Z598" s="1">
        <v>0</v>
      </c>
      <c r="AA598" s="1">
        <v>2</v>
      </c>
      <c r="AB598" s="1" t="s">
        <v>8486</v>
      </c>
      <c r="AC598" s="1">
        <v>0</v>
      </c>
      <c r="AE598" s="1">
        <v>0</v>
      </c>
      <c r="AG598" s="1">
        <v>0</v>
      </c>
      <c r="AI598" s="1">
        <v>136</v>
      </c>
      <c r="AJ598" s="1">
        <v>142</v>
      </c>
      <c r="DR598" s="1">
        <v>96</v>
      </c>
      <c r="DS598" s="1">
        <v>98</v>
      </c>
      <c r="HA598" s="1">
        <v>2</v>
      </c>
      <c r="HB598" s="1">
        <v>2</v>
      </c>
      <c r="HT598" s="1">
        <v>0</v>
      </c>
      <c r="HU598" s="1">
        <v>0</v>
      </c>
      <c r="IP598" s="1">
        <v>100</v>
      </c>
      <c r="IQ598" s="1">
        <v>99</v>
      </c>
      <c r="LX598" s="1">
        <v>96</v>
      </c>
      <c r="LY598" s="1">
        <v>90</v>
      </c>
      <c r="PG598" s="1">
        <v>24</v>
      </c>
      <c r="PH598" s="1">
        <v>20</v>
      </c>
      <c r="SP598" s="1">
        <v>97.5</v>
      </c>
      <c r="SQ598" s="1">
        <v>96.8</v>
      </c>
      <c r="VX598" s="1">
        <v>1</v>
      </c>
      <c r="VY598" s="1">
        <v>1</v>
      </c>
      <c r="WQ598" s="1">
        <v>0</v>
      </c>
      <c r="WR598" s="1">
        <v>0</v>
      </c>
      <c r="ZY598" s="1">
        <v>226</v>
      </c>
      <c r="ZZ598" s="1">
        <v>221.8</v>
      </c>
      <c r="AAY598" s="1">
        <v>27</v>
      </c>
      <c r="ABB598" s="1">
        <v>13.3</v>
      </c>
      <c r="ABE598" s="1">
        <v>39</v>
      </c>
      <c r="ABU598" s="1">
        <v>140</v>
      </c>
      <c r="ABX598" s="1">
        <v>3.7</v>
      </c>
      <c r="ACA598" s="1">
        <v>104</v>
      </c>
      <c r="ACD598" s="1">
        <v>1.1200000000000001</v>
      </c>
      <c r="ACG598" s="1">
        <v>196</v>
      </c>
      <c r="ACQ598" s="1">
        <v>17</v>
      </c>
      <c r="ACT598" s="1">
        <v>1.3</v>
      </c>
      <c r="ACW598" s="1">
        <v>13</v>
      </c>
      <c r="AGS598" s="1">
        <v>1</v>
      </c>
      <c r="AGT598" s="1">
        <v>0</v>
      </c>
      <c r="AGU598" s="1">
        <v>1</v>
      </c>
      <c r="AGV598" s="1">
        <v>0</v>
      </c>
      <c r="AGW598" s="1">
        <v>0</v>
      </c>
      <c r="AGX598" s="1">
        <v>0</v>
      </c>
      <c r="AGY598" s="1">
        <v>0</v>
      </c>
      <c r="AGZ598" s="1">
        <v>2</v>
      </c>
      <c r="AHA598" s="1">
        <v>0</v>
      </c>
      <c r="AHB598" s="1">
        <v>0</v>
      </c>
      <c r="AHC598" s="1">
        <v>1</v>
      </c>
      <c r="AHD598" s="1">
        <v>0</v>
      </c>
      <c r="AHE598" s="1">
        <v>0</v>
      </c>
      <c r="AHF598" s="1">
        <v>0</v>
      </c>
      <c r="AHH598" s="1">
        <v>0</v>
      </c>
      <c r="AHI598" s="1">
        <v>0</v>
      </c>
      <c r="AHK598" s="1">
        <v>0</v>
      </c>
      <c r="AHL598" s="1">
        <v>0</v>
      </c>
      <c r="AHM598" s="1">
        <v>0</v>
      </c>
      <c r="AHN598" s="1">
        <v>0</v>
      </c>
      <c r="AHO598" s="1">
        <v>0</v>
      </c>
      <c r="AHP598" s="1">
        <v>0</v>
      </c>
      <c r="AHQ598" s="1">
        <v>0</v>
      </c>
      <c r="AHR598" s="1">
        <v>0</v>
      </c>
      <c r="AIM598" s="1">
        <v>0</v>
      </c>
      <c r="AIN598" s="1">
        <v>0</v>
      </c>
      <c r="AIO598" s="1">
        <v>0</v>
      </c>
      <c r="AIT598" s="1">
        <v>1</v>
      </c>
      <c r="AIU598" s="1">
        <v>1</v>
      </c>
      <c r="AIV598" s="1">
        <v>0</v>
      </c>
      <c r="AIW598" s="1">
        <v>0</v>
      </c>
      <c r="AIX598" s="1">
        <v>82</v>
      </c>
      <c r="AJB598" s="1">
        <v>35</v>
      </c>
    </row>
    <row r="599" spans="1:939" s="1" customFormat="1">
      <c r="B599" s="1">
        <v>4</v>
      </c>
      <c r="C599" s="1">
        <v>1</v>
      </c>
      <c r="D599" s="1" t="s">
        <v>6191</v>
      </c>
      <c r="O599" s="1">
        <v>1</v>
      </c>
      <c r="Z599" s="1">
        <v>0</v>
      </c>
      <c r="AA599" s="1">
        <v>2</v>
      </c>
      <c r="AB599" s="1" t="s">
        <v>8487</v>
      </c>
      <c r="AC599" s="1">
        <v>0</v>
      </c>
      <c r="AE599" s="1">
        <v>0</v>
      </c>
      <c r="AG599" s="1">
        <v>0</v>
      </c>
      <c r="AI599" s="1">
        <v>134</v>
      </c>
      <c r="AJ599" s="1">
        <v>106</v>
      </c>
      <c r="DR599" s="1">
        <v>86</v>
      </c>
      <c r="DS599" s="1">
        <v>86</v>
      </c>
      <c r="HA599" s="1">
        <v>2</v>
      </c>
      <c r="HB599" s="1">
        <v>2</v>
      </c>
      <c r="HT599" s="1">
        <v>0</v>
      </c>
      <c r="HU599" s="1">
        <v>0</v>
      </c>
      <c r="IP599" s="1">
        <v>99</v>
      </c>
      <c r="IQ599" s="1">
        <v>100</v>
      </c>
      <c r="LX599" s="1">
        <v>86</v>
      </c>
      <c r="LY599" s="1">
        <v>84</v>
      </c>
      <c r="PG599" s="1">
        <v>20</v>
      </c>
      <c r="PH599" s="1">
        <v>18</v>
      </c>
      <c r="SP599" s="1">
        <v>96.4</v>
      </c>
      <c r="SQ599" s="1">
        <v>95.5</v>
      </c>
      <c r="VX599" s="1">
        <v>1</v>
      </c>
      <c r="VY599" s="1">
        <v>1</v>
      </c>
      <c r="WQ599" s="1">
        <v>0</v>
      </c>
      <c r="WR599" s="1">
        <v>0</v>
      </c>
      <c r="ZY599" s="1">
        <v>221.4</v>
      </c>
      <c r="ZZ599" s="1">
        <v>219</v>
      </c>
      <c r="AAY599" s="1">
        <v>27</v>
      </c>
      <c r="AAZ599" s="1">
        <v>28</v>
      </c>
      <c r="ABB599" s="1">
        <v>14.3</v>
      </c>
      <c r="ABC599" s="1">
        <v>15</v>
      </c>
      <c r="ABE599" s="1">
        <v>42</v>
      </c>
      <c r="ABF599" s="1">
        <v>44</v>
      </c>
      <c r="ABU599" s="1">
        <v>136</v>
      </c>
      <c r="ABV599" s="1">
        <v>136</v>
      </c>
      <c r="ABX599" s="1">
        <v>3.9</v>
      </c>
      <c r="ABY599" s="1">
        <v>4.0999999999999996</v>
      </c>
      <c r="ACA599" s="1">
        <v>99</v>
      </c>
      <c r="ACB599" s="1">
        <v>98</v>
      </c>
      <c r="ACD599" s="1">
        <v>1.1200000000000001</v>
      </c>
      <c r="ACE599" s="1">
        <v>1.1299999999999999</v>
      </c>
      <c r="ACG599" s="1">
        <v>187</v>
      </c>
      <c r="ACH599" s="1">
        <v>213</v>
      </c>
      <c r="ACQ599" s="1">
        <v>20</v>
      </c>
      <c r="ACR599" s="1">
        <v>20</v>
      </c>
      <c r="ACT599" s="1">
        <v>1.5</v>
      </c>
      <c r="ACU599" s="1">
        <v>1.5</v>
      </c>
      <c r="ACW599" s="1">
        <v>16</v>
      </c>
      <c r="ACX599" s="1">
        <v>15</v>
      </c>
      <c r="AGS599" s="1">
        <v>1</v>
      </c>
      <c r="AGT599" s="1">
        <v>0</v>
      </c>
      <c r="AGU599" s="1">
        <v>1</v>
      </c>
      <c r="AGV599" s="1">
        <v>0</v>
      </c>
      <c r="AGW599" s="1">
        <v>0</v>
      </c>
      <c r="AGX599" s="1">
        <v>0</v>
      </c>
      <c r="AGY599" s="1">
        <v>0</v>
      </c>
      <c r="AGZ599" s="1">
        <v>2</v>
      </c>
      <c r="AHA599" s="1">
        <v>0</v>
      </c>
      <c r="AHB599" s="1">
        <v>0</v>
      </c>
      <c r="AHC599" s="1">
        <v>1</v>
      </c>
      <c r="AHD599" s="1">
        <v>0</v>
      </c>
      <c r="AHE599" s="1">
        <v>0</v>
      </c>
      <c r="AHF599" s="1">
        <v>0</v>
      </c>
      <c r="AHH599" s="1">
        <v>0</v>
      </c>
      <c r="AHI599" s="1">
        <v>0</v>
      </c>
      <c r="AHK599" s="1">
        <v>0</v>
      </c>
      <c r="AHL599" s="1">
        <v>0</v>
      </c>
      <c r="AHM599" s="1">
        <v>0</v>
      </c>
      <c r="AHN599" s="1">
        <v>0</v>
      </c>
      <c r="AHO599" s="1">
        <v>0</v>
      </c>
      <c r="AHP599" s="1">
        <v>0</v>
      </c>
      <c r="AHQ599" s="1">
        <v>0</v>
      </c>
      <c r="AHR599" s="1">
        <v>0</v>
      </c>
      <c r="AIM599" s="1">
        <v>0</v>
      </c>
      <c r="AIN599" s="1">
        <v>0</v>
      </c>
      <c r="AIO599" s="1">
        <v>0</v>
      </c>
      <c r="AIT599" s="1">
        <v>2</v>
      </c>
      <c r="AIU599" s="1">
        <v>0</v>
      </c>
      <c r="AIV599" s="1">
        <v>0</v>
      </c>
      <c r="AIW599" s="1">
        <v>0</v>
      </c>
      <c r="AIX599" s="1">
        <v>29</v>
      </c>
      <c r="AIY599" s="1">
        <v>40</v>
      </c>
    </row>
    <row r="600" spans="1:939" s="1" customFormat="1">
      <c r="B600" s="1">
        <v>5</v>
      </c>
      <c r="C600" s="1">
        <v>0</v>
      </c>
      <c r="Z600" s="1">
        <v>0</v>
      </c>
      <c r="AA600" s="1">
        <v>2</v>
      </c>
      <c r="AB600" s="1" t="s">
        <v>8488</v>
      </c>
      <c r="AC600" s="1">
        <v>0</v>
      </c>
      <c r="AE600" s="1">
        <v>0</v>
      </c>
      <c r="AG600" s="1">
        <v>0</v>
      </c>
      <c r="AI600" s="1">
        <v>132</v>
      </c>
      <c r="AJ600" s="1">
        <v>122</v>
      </c>
      <c r="DR600" s="1">
        <v>80</v>
      </c>
      <c r="DS600" s="1">
        <v>70</v>
      </c>
      <c r="HA600" s="1">
        <v>2</v>
      </c>
      <c r="HB600" s="1">
        <v>2</v>
      </c>
      <c r="HT600" s="1">
        <v>0</v>
      </c>
      <c r="HU600" s="1">
        <v>0</v>
      </c>
      <c r="IP600" s="1">
        <v>99</v>
      </c>
      <c r="IQ600" s="1">
        <v>99</v>
      </c>
      <c r="LX600" s="1">
        <v>88</v>
      </c>
      <c r="LY600" s="1">
        <v>90</v>
      </c>
      <c r="PG600" s="1">
        <v>18</v>
      </c>
      <c r="PH600" s="1">
        <v>18</v>
      </c>
      <c r="SP600" s="1">
        <v>96.2</v>
      </c>
      <c r="SQ600" s="1">
        <v>97.1</v>
      </c>
      <c r="VX600" s="1">
        <v>1</v>
      </c>
      <c r="VY600" s="1">
        <v>1</v>
      </c>
      <c r="WQ600" s="1">
        <v>0</v>
      </c>
      <c r="WR600" s="1">
        <v>0</v>
      </c>
      <c r="ZY600" s="1">
        <v>220</v>
      </c>
      <c r="ZZ600" s="1">
        <v>218.6</v>
      </c>
      <c r="AAY600" s="1">
        <v>27</v>
      </c>
      <c r="AAZ600" s="1">
        <v>25</v>
      </c>
      <c r="ABB600" s="1">
        <v>14.3</v>
      </c>
      <c r="ABC600" s="1">
        <v>14.6</v>
      </c>
      <c r="ABE600" s="1">
        <v>42</v>
      </c>
      <c r="ABF600" s="1">
        <v>43</v>
      </c>
      <c r="ABU600" s="1">
        <v>139</v>
      </c>
      <c r="ABV600" s="1">
        <v>138</v>
      </c>
      <c r="ABX600" s="1">
        <v>4</v>
      </c>
      <c r="ABY600" s="1">
        <v>4</v>
      </c>
      <c r="ACA600" s="1">
        <v>100</v>
      </c>
      <c r="ACB600" s="1">
        <v>104</v>
      </c>
      <c r="ACD600" s="1">
        <v>1.06</v>
      </c>
      <c r="ACE600" s="1">
        <v>1.03</v>
      </c>
      <c r="ACG600" s="1">
        <v>243</v>
      </c>
      <c r="ACH600" s="1">
        <v>263</v>
      </c>
      <c r="ACQ600" s="1">
        <v>22</v>
      </c>
      <c r="ACR600" s="1">
        <v>19</v>
      </c>
      <c r="ACT600" s="1">
        <v>1.3</v>
      </c>
      <c r="ACU600" s="1">
        <v>1.4</v>
      </c>
      <c r="ACW600" s="1">
        <v>16</v>
      </c>
      <c r="ACX600" s="1">
        <v>15</v>
      </c>
      <c r="AGS600" s="1">
        <v>1</v>
      </c>
      <c r="AGT600" s="1">
        <v>0</v>
      </c>
      <c r="AGU600" s="1">
        <v>1</v>
      </c>
      <c r="AGV600" s="1">
        <v>0</v>
      </c>
      <c r="AGW600" s="1">
        <v>0</v>
      </c>
      <c r="AGX600" s="1">
        <v>0</v>
      </c>
      <c r="AGY600" s="1">
        <v>0</v>
      </c>
      <c r="AGZ600" s="1">
        <v>2</v>
      </c>
      <c r="AHA600" s="1">
        <v>0</v>
      </c>
      <c r="AHB600" s="1">
        <v>0</v>
      </c>
      <c r="AHC600" s="1">
        <v>1</v>
      </c>
      <c r="AHD600" s="1">
        <v>0</v>
      </c>
      <c r="AHE600" s="1">
        <v>0</v>
      </c>
      <c r="AHF600" s="1">
        <v>0</v>
      </c>
      <c r="AHH600" s="1">
        <v>0</v>
      </c>
      <c r="AHI600" s="1">
        <v>0</v>
      </c>
      <c r="AHK600" s="1">
        <v>0</v>
      </c>
      <c r="AHL600" s="1">
        <v>0</v>
      </c>
      <c r="AHM600" s="1">
        <v>0</v>
      </c>
      <c r="AHN600" s="1">
        <v>0</v>
      </c>
      <c r="AHO600" s="1">
        <v>0</v>
      </c>
      <c r="AHP600" s="1">
        <v>0</v>
      </c>
      <c r="AHQ600" s="1">
        <v>0</v>
      </c>
      <c r="AHR600" s="1">
        <v>0</v>
      </c>
      <c r="AIM600" s="1">
        <v>0</v>
      </c>
      <c r="AIN600" s="1">
        <v>0</v>
      </c>
      <c r="AIO600" s="1">
        <v>0</v>
      </c>
      <c r="AIT600" s="1">
        <v>0</v>
      </c>
      <c r="AIU600" s="1">
        <v>2</v>
      </c>
      <c r="AIV600" s="1">
        <v>0</v>
      </c>
      <c r="AIW600" s="1">
        <v>0</v>
      </c>
      <c r="AJB600" s="1">
        <v>29</v>
      </c>
      <c r="AJC600" s="1">
        <v>34</v>
      </c>
    </row>
    <row r="601" spans="1:939" s="1" customFormat="1">
      <c r="B601" s="1">
        <v>6</v>
      </c>
      <c r="C601" s="1">
        <v>0</v>
      </c>
      <c r="Z601" s="1">
        <v>0</v>
      </c>
      <c r="AA601" s="1">
        <v>2</v>
      </c>
      <c r="AB601" s="1" t="s">
        <v>8489</v>
      </c>
      <c r="AC601" s="1">
        <v>0</v>
      </c>
      <c r="AE601" s="1">
        <v>1</v>
      </c>
      <c r="AF601" s="1">
        <v>0</v>
      </c>
      <c r="AG601" s="1">
        <v>0</v>
      </c>
      <c r="AI601" s="1">
        <v>122</v>
      </c>
      <c r="AJ601" s="1">
        <v>118</v>
      </c>
      <c r="DR601" s="1">
        <v>86</v>
      </c>
      <c r="DS601" s="1">
        <v>80</v>
      </c>
      <c r="HA601" s="1">
        <v>2</v>
      </c>
      <c r="HB601" s="1">
        <v>2</v>
      </c>
      <c r="HT601" s="1">
        <v>0</v>
      </c>
      <c r="HU601" s="1">
        <v>0</v>
      </c>
      <c r="IP601" s="1">
        <v>99</v>
      </c>
      <c r="IQ601" s="1">
        <v>98</v>
      </c>
      <c r="LX601" s="1">
        <v>94</v>
      </c>
      <c r="LY601" s="1">
        <v>86</v>
      </c>
      <c r="PG601" s="1">
        <v>18</v>
      </c>
      <c r="PH601" s="1">
        <v>16</v>
      </c>
      <c r="SP601" s="1">
        <v>96.9</v>
      </c>
      <c r="SQ601" s="1">
        <v>96</v>
      </c>
      <c r="VX601" s="1">
        <v>1</v>
      </c>
      <c r="VY601" s="1">
        <v>1</v>
      </c>
      <c r="WQ601" s="1">
        <v>0</v>
      </c>
      <c r="WR601" s="1">
        <v>0</v>
      </c>
      <c r="ZY601" s="1">
        <v>220.4</v>
      </c>
      <c r="ZZ601" s="1">
        <v>217.4</v>
      </c>
      <c r="AAY601" s="1">
        <v>24</v>
      </c>
      <c r="AAZ601" s="1">
        <v>27</v>
      </c>
      <c r="ABB601" s="1">
        <v>14.3</v>
      </c>
      <c r="ABC601" s="1">
        <v>14.3</v>
      </c>
      <c r="ABE601" s="1">
        <v>42</v>
      </c>
      <c r="ABF601" s="1">
        <v>42</v>
      </c>
      <c r="ABU601" s="1">
        <v>137</v>
      </c>
      <c r="ABV601" s="1">
        <v>136</v>
      </c>
      <c r="ABX601" s="1">
        <v>4.0999999999999996</v>
      </c>
      <c r="ABY601" s="1">
        <v>4</v>
      </c>
      <c r="ACA601" s="1">
        <v>99</v>
      </c>
      <c r="ACB601" s="1">
        <v>99</v>
      </c>
      <c r="ACD601" s="1">
        <v>1.08</v>
      </c>
      <c r="ACE601" s="1">
        <v>0.97</v>
      </c>
      <c r="ACG601" s="1">
        <v>226</v>
      </c>
      <c r="ACH601" s="1">
        <v>197</v>
      </c>
      <c r="ACQ601" s="1">
        <v>18</v>
      </c>
      <c r="ACR601" s="1">
        <v>18</v>
      </c>
      <c r="ACT601" s="1">
        <v>1.4</v>
      </c>
      <c r="ACU601" s="1">
        <v>1.5</v>
      </c>
      <c r="ACW601" s="1">
        <v>19</v>
      </c>
      <c r="ACX601" s="1">
        <v>15</v>
      </c>
      <c r="AGS601" s="1">
        <v>1</v>
      </c>
      <c r="AGT601" s="1">
        <v>0</v>
      </c>
      <c r="AGU601" s="1">
        <v>1</v>
      </c>
      <c r="AGV601" s="1">
        <v>0</v>
      </c>
      <c r="AGW601" s="1">
        <v>0</v>
      </c>
      <c r="AGX601" s="1">
        <v>0</v>
      </c>
      <c r="AGY601" s="1">
        <v>0</v>
      </c>
      <c r="AGZ601" s="1">
        <v>2</v>
      </c>
      <c r="AHA601" s="1">
        <v>0</v>
      </c>
      <c r="AHB601" s="1">
        <v>0</v>
      </c>
      <c r="AHC601" s="1">
        <v>1</v>
      </c>
      <c r="AHD601" s="1">
        <v>0</v>
      </c>
      <c r="AHE601" s="1">
        <v>0</v>
      </c>
      <c r="AHF601" s="1">
        <v>0</v>
      </c>
      <c r="AHH601" s="1">
        <v>0</v>
      </c>
      <c r="AHI601" s="1">
        <v>0</v>
      </c>
      <c r="AHK601" s="1">
        <v>0</v>
      </c>
      <c r="AHL601" s="1">
        <v>0</v>
      </c>
      <c r="AHM601" s="1">
        <v>0</v>
      </c>
      <c r="AHN601" s="1">
        <v>0</v>
      </c>
      <c r="AHO601" s="1">
        <v>0</v>
      </c>
      <c r="AHP601" s="1">
        <v>0</v>
      </c>
      <c r="AHQ601" s="1">
        <v>0</v>
      </c>
      <c r="AHR601" s="1">
        <v>0</v>
      </c>
      <c r="AIM601" s="1">
        <v>0</v>
      </c>
      <c r="AIN601" s="1">
        <v>0</v>
      </c>
      <c r="AIO601" s="1">
        <v>0</v>
      </c>
      <c r="AIT601" s="1">
        <v>0</v>
      </c>
      <c r="AIU601" s="1">
        <v>2</v>
      </c>
      <c r="AIV601" s="1">
        <v>0</v>
      </c>
      <c r="AIW601" s="1">
        <v>0</v>
      </c>
      <c r="AJB601" s="1">
        <v>38</v>
      </c>
      <c r="AJC601" s="1">
        <v>54</v>
      </c>
    </row>
    <row r="602" spans="1:939" s="1" customFormat="1">
      <c r="B602" s="1">
        <v>7</v>
      </c>
      <c r="C602" s="1">
        <v>1</v>
      </c>
      <c r="D602" s="1" t="s">
        <v>8409</v>
      </c>
      <c r="O602" s="1">
        <v>1</v>
      </c>
      <c r="Z602" s="1">
        <v>0</v>
      </c>
      <c r="AA602" s="1">
        <v>2</v>
      </c>
      <c r="AC602" s="1">
        <v>0</v>
      </c>
      <c r="AE602" s="1">
        <v>1</v>
      </c>
      <c r="AF602" s="1">
        <v>0</v>
      </c>
      <c r="AG602" s="1">
        <v>0</v>
      </c>
      <c r="AI602" s="1">
        <v>116</v>
      </c>
      <c r="AJ602" s="1">
        <v>126</v>
      </c>
      <c r="DR602" s="1">
        <v>88</v>
      </c>
      <c r="DS602" s="1">
        <v>80</v>
      </c>
      <c r="HA602" s="1">
        <v>2</v>
      </c>
      <c r="HB602" s="1">
        <v>2</v>
      </c>
      <c r="HT602" s="1">
        <v>0</v>
      </c>
      <c r="HU602" s="1">
        <v>0</v>
      </c>
      <c r="IP602" s="1">
        <v>98</v>
      </c>
      <c r="IQ602" s="1">
        <v>99</v>
      </c>
      <c r="LX602" s="1">
        <v>92</v>
      </c>
      <c r="LY602" s="1">
        <v>86</v>
      </c>
      <c r="PG602" s="1">
        <v>20</v>
      </c>
      <c r="PH602" s="1">
        <v>16</v>
      </c>
      <c r="SP602" s="1">
        <v>96.2</v>
      </c>
      <c r="SQ602" s="1">
        <v>95.6</v>
      </c>
      <c r="VX602" s="1">
        <v>1</v>
      </c>
      <c r="VY602" s="1">
        <v>1</v>
      </c>
      <c r="WQ602" s="1">
        <v>0</v>
      </c>
      <c r="WR602" s="1">
        <v>0</v>
      </c>
      <c r="ZY602" s="1">
        <v>219.6</v>
      </c>
      <c r="ZZ602" s="1">
        <v>217.4</v>
      </c>
      <c r="AAY602" s="1">
        <v>24</v>
      </c>
      <c r="ABB602" s="1">
        <v>14.3</v>
      </c>
      <c r="ABE602" s="1">
        <v>42</v>
      </c>
      <c r="ABU602" s="1">
        <v>135</v>
      </c>
      <c r="ABX602" s="1">
        <v>3.8</v>
      </c>
      <c r="ACA602" s="1">
        <v>97</v>
      </c>
      <c r="ACD602" s="1">
        <v>1.1200000000000001</v>
      </c>
      <c r="ACG602" s="1">
        <v>208</v>
      </c>
      <c r="ACQ602" s="1">
        <v>13</v>
      </c>
      <c r="ACT602" s="1">
        <v>1.4</v>
      </c>
      <c r="ACW602" s="1">
        <v>19</v>
      </c>
      <c r="AGS602" s="1">
        <v>0</v>
      </c>
      <c r="AGT602" s="1">
        <v>0</v>
      </c>
      <c r="AGU602" s="1">
        <v>0</v>
      </c>
      <c r="AGV602" s="1">
        <v>0</v>
      </c>
      <c r="AGW602" s="1">
        <v>0</v>
      </c>
      <c r="AGX602" s="1">
        <v>0</v>
      </c>
      <c r="AGY602" s="1">
        <v>0</v>
      </c>
      <c r="AGZ602" s="1">
        <v>2</v>
      </c>
      <c r="AHA602" s="1">
        <v>0</v>
      </c>
      <c r="AHB602" s="1">
        <v>0</v>
      </c>
      <c r="AHC602" s="1">
        <v>1</v>
      </c>
      <c r="AHD602" s="1">
        <v>0</v>
      </c>
      <c r="AHE602" s="1">
        <v>0</v>
      </c>
      <c r="AHF602" s="1">
        <v>0</v>
      </c>
      <c r="AHH602" s="1">
        <v>0</v>
      </c>
      <c r="AHI602" s="1">
        <v>0</v>
      </c>
      <c r="AHK602" s="1">
        <v>0</v>
      </c>
      <c r="AHL602" s="1">
        <v>0</v>
      </c>
      <c r="AHM602" s="1">
        <v>0</v>
      </c>
      <c r="AHN602" s="1">
        <v>0</v>
      </c>
      <c r="AHO602" s="1">
        <v>0</v>
      </c>
      <c r="AHP602" s="1">
        <v>0</v>
      </c>
      <c r="AHQ602" s="1">
        <v>0</v>
      </c>
      <c r="AHR602" s="1">
        <v>0</v>
      </c>
      <c r="AIM602" s="1">
        <v>0</v>
      </c>
      <c r="AIN602" s="1">
        <v>0</v>
      </c>
      <c r="AIO602" s="1">
        <v>0</v>
      </c>
      <c r="AIT602" s="1">
        <v>1</v>
      </c>
      <c r="AIU602" s="1">
        <v>1</v>
      </c>
      <c r="AIV602" s="1">
        <v>0</v>
      </c>
      <c r="AIW602" s="1">
        <v>0</v>
      </c>
      <c r="AIX602" s="1">
        <v>27</v>
      </c>
      <c r="AJB602" s="1">
        <v>29</v>
      </c>
    </row>
    <row r="603" spans="1:939" s="80" customFormat="1">
      <c r="B603" s="80">
        <v>8</v>
      </c>
      <c r="C603" s="80">
        <v>0</v>
      </c>
      <c r="Z603" s="80">
        <v>0</v>
      </c>
      <c r="AA603" s="80">
        <v>2</v>
      </c>
      <c r="AC603" s="80">
        <v>0</v>
      </c>
      <c r="AE603" s="80">
        <v>0</v>
      </c>
      <c r="AG603" s="80">
        <v>0</v>
      </c>
      <c r="AI603" s="80">
        <v>120</v>
      </c>
      <c r="DR603" s="80">
        <v>82</v>
      </c>
      <c r="HA603" s="80">
        <v>2</v>
      </c>
      <c r="HT603" s="80">
        <v>0</v>
      </c>
      <c r="IP603" s="80">
        <v>98</v>
      </c>
      <c r="LX603" s="80">
        <v>98</v>
      </c>
      <c r="PG603" s="80">
        <v>18</v>
      </c>
      <c r="SP603" s="80">
        <v>96</v>
      </c>
      <c r="VX603" s="80">
        <v>1</v>
      </c>
      <c r="WQ603" s="80">
        <v>0</v>
      </c>
      <c r="ZY603" s="80">
        <v>216.4</v>
      </c>
      <c r="AGS603" s="18">
        <v>0</v>
      </c>
      <c r="AGT603" s="18">
        <v>0</v>
      </c>
      <c r="AGU603" s="18">
        <v>0</v>
      </c>
      <c r="AGV603" s="18">
        <v>0</v>
      </c>
      <c r="AGW603" s="18">
        <v>0</v>
      </c>
      <c r="AGX603" s="18">
        <v>0</v>
      </c>
      <c r="AGY603" s="18">
        <v>0</v>
      </c>
      <c r="AGZ603" s="18">
        <v>0</v>
      </c>
      <c r="AHA603" s="18">
        <v>0</v>
      </c>
      <c r="AHB603" s="18">
        <v>0</v>
      </c>
      <c r="AHC603" s="18">
        <v>1</v>
      </c>
      <c r="AHD603" s="18">
        <v>0</v>
      </c>
      <c r="AHE603" s="18">
        <v>0</v>
      </c>
      <c r="AHF603" s="18">
        <v>0</v>
      </c>
      <c r="AHG603" s="18"/>
      <c r="AHH603" s="18">
        <v>0</v>
      </c>
      <c r="AHI603" s="18">
        <v>0</v>
      </c>
      <c r="AHJ603" s="18"/>
      <c r="AHK603" s="18">
        <v>0</v>
      </c>
      <c r="AHL603" s="18">
        <v>0</v>
      </c>
      <c r="AHM603" s="18">
        <v>0</v>
      </c>
      <c r="AHN603" s="18">
        <v>0</v>
      </c>
      <c r="AHO603" s="18">
        <v>0</v>
      </c>
      <c r="AHP603" s="18">
        <v>0</v>
      </c>
      <c r="AHQ603" s="18">
        <v>0</v>
      </c>
      <c r="AHR603" s="18">
        <v>0</v>
      </c>
      <c r="AIM603" s="18">
        <v>0</v>
      </c>
      <c r="AIN603" s="18">
        <v>0</v>
      </c>
      <c r="AIO603" s="18">
        <v>0</v>
      </c>
      <c r="AIP603" s="18"/>
      <c r="AIQ603" s="18"/>
      <c r="AIR603" s="18"/>
      <c r="AIS603" s="18"/>
      <c r="AIT603" s="18">
        <v>1</v>
      </c>
      <c r="AIU603" s="18">
        <v>0</v>
      </c>
      <c r="AIV603" s="18">
        <v>0</v>
      </c>
      <c r="AIW603" s="18">
        <v>0</v>
      </c>
      <c r="AIX603" s="18">
        <v>24</v>
      </c>
      <c r="AIY603" s="18"/>
      <c r="AIZ603" s="18"/>
      <c r="AJA603" s="18"/>
      <c r="AJB603" s="18"/>
      <c r="AJC603" s="18"/>
    </row>
    <row r="604" spans="1:939" s="101" customFormat="1">
      <c r="A604" s="101">
        <v>126</v>
      </c>
      <c r="B604" s="101">
        <v>1</v>
      </c>
      <c r="C604" s="101">
        <v>1</v>
      </c>
      <c r="D604" s="101" t="s">
        <v>7525</v>
      </c>
      <c r="E604" s="101" t="s">
        <v>8490</v>
      </c>
      <c r="O604" s="101">
        <v>1</v>
      </c>
      <c r="P604" s="101">
        <v>0</v>
      </c>
      <c r="Z604" s="101">
        <v>0</v>
      </c>
      <c r="AA604" s="101">
        <v>1</v>
      </c>
      <c r="AB604" s="101" t="s">
        <v>8491</v>
      </c>
      <c r="AC604" s="101">
        <v>0</v>
      </c>
      <c r="AE604" s="101">
        <v>0</v>
      </c>
      <c r="AG604" s="101">
        <v>0</v>
      </c>
      <c r="AI604" s="101">
        <v>122</v>
      </c>
      <c r="DR604" s="101">
        <v>70</v>
      </c>
      <c r="HA604" s="101">
        <v>0</v>
      </c>
      <c r="HT604" s="101">
        <v>0</v>
      </c>
      <c r="IP604" s="101">
        <v>98</v>
      </c>
      <c r="LX604" s="101">
        <v>70</v>
      </c>
      <c r="PG604" s="101">
        <v>16</v>
      </c>
      <c r="SP604" s="101">
        <v>101.1</v>
      </c>
      <c r="VX604" s="101">
        <v>0</v>
      </c>
      <c r="WQ604" s="101">
        <v>0</v>
      </c>
      <c r="AGS604" s="101">
        <v>1</v>
      </c>
      <c r="AGT604" s="101">
        <v>0</v>
      </c>
      <c r="AGU604" s="101">
        <v>0</v>
      </c>
      <c r="AGV604" s="101">
        <v>1</v>
      </c>
      <c r="AGW604" s="101">
        <v>0</v>
      </c>
      <c r="AGX604" s="101">
        <v>0</v>
      </c>
      <c r="AGY604" s="101">
        <v>0</v>
      </c>
      <c r="AGZ604" s="101">
        <v>0</v>
      </c>
      <c r="AHA604" s="101">
        <v>0</v>
      </c>
      <c r="AHB604" s="101">
        <v>0</v>
      </c>
      <c r="AHC604" s="101">
        <v>1</v>
      </c>
      <c r="AHD604" s="101">
        <v>0</v>
      </c>
      <c r="AHE604" s="101">
        <v>0</v>
      </c>
      <c r="AHF604" s="101">
        <v>0</v>
      </c>
      <c r="AHH604" s="101">
        <v>0</v>
      </c>
      <c r="AHI604" s="101">
        <v>0</v>
      </c>
      <c r="AHK604" s="101">
        <v>0</v>
      </c>
      <c r="AHL604" s="101">
        <v>0</v>
      </c>
      <c r="AHM604" s="101">
        <v>0</v>
      </c>
      <c r="AHN604" s="101">
        <v>0</v>
      </c>
      <c r="AHO604" s="101">
        <v>0</v>
      </c>
      <c r="AHP604" s="101">
        <v>0</v>
      </c>
      <c r="AHQ604" s="101">
        <v>0</v>
      </c>
      <c r="AHR604" s="101">
        <v>1</v>
      </c>
      <c r="AIM604" s="101">
        <v>2</v>
      </c>
      <c r="AIN604" s="101">
        <v>0</v>
      </c>
      <c r="AIO604" s="101">
        <v>0</v>
      </c>
      <c r="AIP604" s="101">
        <v>0</v>
      </c>
      <c r="AIQ604" s="101">
        <v>0</v>
      </c>
      <c r="AIR604" s="101">
        <v>0</v>
      </c>
      <c r="AIS604" s="101">
        <v>0</v>
      </c>
      <c r="AIT604" s="102">
        <v>0</v>
      </c>
      <c r="AIU604" s="101">
        <v>1</v>
      </c>
      <c r="AIV604" s="101">
        <v>0</v>
      </c>
      <c r="AIW604" s="101">
        <v>0</v>
      </c>
      <c r="AIX604" s="101">
        <v>0</v>
      </c>
      <c r="AJB604" s="101">
        <v>50</v>
      </c>
    </row>
    <row r="605" spans="1:939" s="1" customFormat="1" ht="14.25" customHeight="1">
      <c r="B605" s="1">
        <v>2</v>
      </c>
      <c r="C605" s="1">
        <v>1</v>
      </c>
      <c r="D605" s="1" t="s">
        <v>3526</v>
      </c>
      <c r="O605" s="1">
        <v>0</v>
      </c>
      <c r="Z605" s="1">
        <v>0</v>
      </c>
      <c r="AA605" s="1">
        <v>2</v>
      </c>
      <c r="AC605" s="1">
        <v>0</v>
      </c>
      <c r="AE605" s="1">
        <v>0</v>
      </c>
      <c r="AG605" s="1">
        <v>0</v>
      </c>
      <c r="AI605" s="1">
        <v>128</v>
      </c>
      <c r="AJ605" s="1">
        <v>110</v>
      </c>
      <c r="DR605" s="1">
        <v>80</v>
      </c>
      <c r="DS605" s="1">
        <v>68</v>
      </c>
      <c r="HA605" s="1">
        <v>2</v>
      </c>
      <c r="HB605" s="1">
        <v>0</v>
      </c>
      <c r="HT605" s="1">
        <v>0</v>
      </c>
      <c r="HU605" s="1">
        <v>0</v>
      </c>
      <c r="IP605" s="1">
        <v>97</v>
      </c>
      <c r="IQ605" s="1">
        <v>97</v>
      </c>
      <c r="LX605" s="1">
        <v>66</v>
      </c>
      <c r="LY605" s="1">
        <v>60</v>
      </c>
      <c r="PG605" s="1">
        <v>16</v>
      </c>
      <c r="PH605" s="1">
        <v>16</v>
      </c>
      <c r="SP605" s="1">
        <v>98.9</v>
      </c>
      <c r="SQ605" s="1">
        <v>98.2</v>
      </c>
      <c r="VX605" s="1">
        <v>0</v>
      </c>
      <c r="VY605" s="1">
        <v>0</v>
      </c>
      <c r="WQ605" s="1">
        <v>0</v>
      </c>
      <c r="WR605" s="1">
        <v>0</v>
      </c>
      <c r="AGS605" s="1">
        <v>1</v>
      </c>
      <c r="AGT605" s="1">
        <v>0</v>
      </c>
      <c r="AGU605" s="1">
        <v>0</v>
      </c>
      <c r="AGV605" s="1">
        <v>1</v>
      </c>
      <c r="AGW605" s="1">
        <v>0</v>
      </c>
      <c r="AGX605" s="1">
        <v>0</v>
      </c>
      <c r="AGY605" s="1">
        <v>0</v>
      </c>
      <c r="AGZ605" s="1">
        <v>0</v>
      </c>
      <c r="AHA605" s="1">
        <v>0</v>
      </c>
      <c r="AHB605" s="1">
        <v>0</v>
      </c>
      <c r="AHC605" s="1">
        <v>1</v>
      </c>
      <c r="AHD605" s="1">
        <v>0</v>
      </c>
      <c r="AHE605" s="1">
        <v>0</v>
      </c>
      <c r="AHF605" s="1">
        <v>0</v>
      </c>
      <c r="AHH605" s="1">
        <v>0</v>
      </c>
      <c r="AHI605" s="1">
        <v>0</v>
      </c>
      <c r="AHK605" s="1">
        <v>0</v>
      </c>
      <c r="AHL605" s="1">
        <v>0</v>
      </c>
      <c r="AHM605" s="1">
        <v>0</v>
      </c>
      <c r="AHN605" s="1">
        <v>0</v>
      </c>
      <c r="AHO605" s="1">
        <v>0</v>
      </c>
      <c r="AHP605" s="1">
        <v>0</v>
      </c>
      <c r="AHQ605" s="1">
        <v>0</v>
      </c>
      <c r="AHR605" s="1">
        <v>1</v>
      </c>
      <c r="AIN605" s="1">
        <v>0</v>
      </c>
      <c r="AIO605" s="1">
        <v>0</v>
      </c>
      <c r="AIP605" s="1">
        <v>1</v>
      </c>
      <c r="AIQ605" s="1">
        <v>1</v>
      </c>
      <c r="AIR605" s="1">
        <v>1</v>
      </c>
      <c r="AIS605" s="1">
        <v>1</v>
      </c>
      <c r="AIT605" s="3">
        <v>1</v>
      </c>
      <c r="AIU605" s="1">
        <v>1</v>
      </c>
      <c r="AIV605" s="1">
        <v>0</v>
      </c>
      <c r="AIW605" s="1">
        <v>0</v>
      </c>
      <c r="AIX605" s="1">
        <v>50</v>
      </c>
      <c r="AJB605" s="1">
        <v>30</v>
      </c>
    </row>
    <row r="606" spans="1:939" s="1" customFormat="1" ht="14.25" customHeight="1">
      <c r="B606" s="1">
        <v>3</v>
      </c>
      <c r="C606" s="1">
        <v>0</v>
      </c>
      <c r="Z606" s="1">
        <v>0</v>
      </c>
      <c r="AA606" s="1">
        <v>2</v>
      </c>
      <c r="AB606" s="1" t="s">
        <v>8492</v>
      </c>
      <c r="AC606" s="1">
        <v>0</v>
      </c>
      <c r="AE606" s="1">
        <v>0</v>
      </c>
      <c r="AG606" s="1">
        <v>0</v>
      </c>
      <c r="AI606" s="1">
        <v>138</v>
      </c>
      <c r="AJ606" s="1">
        <v>122</v>
      </c>
      <c r="DR606" s="1">
        <v>90</v>
      </c>
      <c r="DS606" s="1">
        <v>70</v>
      </c>
      <c r="HA606" s="1">
        <v>2</v>
      </c>
      <c r="HB606" s="1">
        <v>0</v>
      </c>
      <c r="HT606" s="1">
        <v>0</v>
      </c>
      <c r="HU606" s="1">
        <v>0</v>
      </c>
      <c r="IP606" s="1">
        <v>100</v>
      </c>
      <c r="IQ606" s="1">
        <v>98</v>
      </c>
      <c r="LX606" s="1">
        <v>52</v>
      </c>
      <c r="LY606" s="1">
        <v>64</v>
      </c>
      <c r="PG606" s="1">
        <v>14</v>
      </c>
      <c r="PH606" s="1">
        <v>16</v>
      </c>
      <c r="SP606" s="1">
        <v>98.2</v>
      </c>
      <c r="SQ606" s="1">
        <v>98.6</v>
      </c>
      <c r="VX606" s="1">
        <v>1</v>
      </c>
      <c r="VY606" s="1">
        <v>1</v>
      </c>
      <c r="WQ606" s="1">
        <v>0</v>
      </c>
      <c r="WR606" s="1">
        <v>0</v>
      </c>
      <c r="AGS606" s="1">
        <v>1</v>
      </c>
      <c r="AGT606" s="1">
        <v>0</v>
      </c>
      <c r="AGU606" s="1">
        <v>0</v>
      </c>
      <c r="AGV606" s="1">
        <v>1</v>
      </c>
      <c r="AGW606" s="1">
        <v>0</v>
      </c>
      <c r="AGX606" s="1">
        <v>0</v>
      </c>
      <c r="AGY606" s="1">
        <v>0</v>
      </c>
      <c r="AGZ606" s="1">
        <v>1</v>
      </c>
      <c r="AHA606" s="1">
        <v>0</v>
      </c>
      <c r="AHB606" s="1">
        <v>0</v>
      </c>
      <c r="AHC606" s="1">
        <v>1</v>
      </c>
      <c r="AHD606" s="1">
        <v>0</v>
      </c>
      <c r="AHE606" s="1">
        <v>0</v>
      </c>
      <c r="AHF606" s="1">
        <v>0</v>
      </c>
      <c r="AHH606" s="1">
        <v>0</v>
      </c>
      <c r="AHI606" s="1">
        <v>0</v>
      </c>
      <c r="AHK606" s="1">
        <v>0</v>
      </c>
      <c r="AHL606" s="1">
        <v>0</v>
      </c>
      <c r="AHM606" s="1">
        <v>0</v>
      </c>
      <c r="AHN606" s="1">
        <v>0</v>
      </c>
      <c r="AHO606" s="1">
        <v>0</v>
      </c>
      <c r="AHP606" s="1">
        <v>0</v>
      </c>
      <c r="AHQ606" s="1">
        <v>0</v>
      </c>
      <c r="AHR606" s="1">
        <v>1</v>
      </c>
      <c r="AIN606" s="1">
        <v>0</v>
      </c>
      <c r="AIO606" s="1">
        <v>0</v>
      </c>
      <c r="AIT606" s="3">
        <v>1</v>
      </c>
      <c r="AIU606" s="1">
        <v>1</v>
      </c>
      <c r="AIV606" s="1">
        <v>0</v>
      </c>
      <c r="AIW606" s="1">
        <v>0</v>
      </c>
      <c r="AIX606" s="1">
        <v>26</v>
      </c>
      <c r="AJB606" s="1">
        <v>46</v>
      </c>
    </row>
    <row r="607" spans="1:939" s="1" customFormat="1" ht="14.25" customHeight="1">
      <c r="B607" s="1">
        <v>4</v>
      </c>
      <c r="C607" s="1">
        <v>0</v>
      </c>
      <c r="Z607" s="1">
        <v>0</v>
      </c>
      <c r="AA607" s="1">
        <v>2</v>
      </c>
      <c r="AC607" s="1">
        <v>0</v>
      </c>
      <c r="AE607" s="1">
        <v>0</v>
      </c>
      <c r="AG607" s="1">
        <v>0</v>
      </c>
      <c r="AI607" s="1">
        <v>124</v>
      </c>
      <c r="AJ607" s="1">
        <v>126</v>
      </c>
      <c r="DR607" s="1">
        <v>68</v>
      </c>
      <c r="DS607" s="1">
        <v>72</v>
      </c>
      <c r="HA607" s="1">
        <v>0</v>
      </c>
      <c r="HB607" s="1">
        <v>0</v>
      </c>
      <c r="HT607" s="1">
        <v>0</v>
      </c>
      <c r="HU607" s="1">
        <v>0</v>
      </c>
      <c r="IP607" s="1">
        <v>99</v>
      </c>
      <c r="IQ607" s="1">
        <v>97</v>
      </c>
      <c r="LX607" s="1">
        <v>52</v>
      </c>
      <c r="LY607" s="1">
        <v>54</v>
      </c>
      <c r="PG607" s="1">
        <v>18</v>
      </c>
      <c r="PH607" s="1">
        <v>16</v>
      </c>
      <c r="SP607" s="1">
        <v>98.6</v>
      </c>
      <c r="SQ607" s="1">
        <v>97.9</v>
      </c>
      <c r="VX607" s="1">
        <v>1</v>
      </c>
      <c r="VY607" s="1">
        <v>1</v>
      </c>
      <c r="WQ607" s="1">
        <v>0</v>
      </c>
      <c r="WR607" s="1">
        <v>0</v>
      </c>
      <c r="ZY607" s="1">
        <v>160</v>
      </c>
      <c r="AGS607" s="1">
        <v>1</v>
      </c>
      <c r="AGT607" s="1">
        <v>0</v>
      </c>
      <c r="AGU607" s="1">
        <v>0</v>
      </c>
      <c r="AGV607" s="1">
        <v>1</v>
      </c>
      <c r="AGW607" s="1">
        <v>0</v>
      </c>
      <c r="AGX607" s="1">
        <v>0</v>
      </c>
      <c r="AGY607" s="1">
        <v>0</v>
      </c>
      <c r="AGZ607" s="1">
        <v>1</v>
      </c>
      <c r="AHA607" s="1">
        <v>0</v>
      </c>
      <c r="AHB607" s="1">
        <v>0</v>
      </c>
      <c r="AHC607" s="1">
        <v>1</v>
      </c>
      <c r="AHD607" s="1">
        <v>0</v>
      </c>
      <c r="AHE607" s="1">
        <v>0</v>
      </c>
      <c r="AHF607" s="1">
        <v>0</v>
      </c>
      <c r="AHH607" s="1">
        <v>0</v>
      </c>
      <c r="AHI607" s="1">
        <v>0</v>
      </c>
      <c r="AHK607" s="1">
        <v>0</v>
      </c>
      <c r="AHL607" s="1">
        <v>0</v>
      </c>
      <c r="AHM607" s="1">
        <v>0</v>
      </c>
      <c r="AHN607" s="1">
        <v>0</v>
      </c>
      <c r="AHO607" s="1">
        <v>0</v>
      </c>
      <c r="AHP607" s="1">
        <v>0</v>
      </c>
      <c r="AHQ607" s="1">
        <v>0</v>
      </c>
      <c r="AHR607" s="1">
        <v>0</v>
      </c>
      <c r="AIN607" s="1">
        <v>0</v>
      </c>
      <c r="AIO607" s="1">
        <v>0</v>
      </c>
      <c r="AIT607" s="3">
        <v>2</v>
      </c>
      <c r="AIU607" s="1">
        <v>0</v>
      </c>
      <c r="AIV607" s="1">
        <v>0</v>
      </c>
      <c r="AIW607" s="1">
        <v>0</v>
      </c>
      <c r="AIX607" s="1">
        <v>27</v>
      </c>
      <c r="AIY607" s="1">
        <v>44</v>
      </c>
    </row>
    <row r="608" spans="1:939" s="80" customFormat="1" ht="14.25" customHeight="1">
      <c r="B608" s="80">
        <v>5</v>
      </c>
      <c r="C608" s="80">
        <v>1</v>
      </c>
      <c r="D608" s="80" t="s">
        <v>8240</v>
      </c>
      <c r="O608" s="80">
        <v>0</v>
      </c>
      <c r="Z608" s="80">
        <v>0</v>
      </c>
      <c r="AA608" s="80">
        <v>2</v>
      </c>
      <c r="AB608" s="80" t="s">
        <v>8493</v>
      </c>
      <c r="AC608" s="80">
        <v>0</v>
      </c>
      <c r="AE608" s="80">
        <v>0</v>
      </c>
      <c r="AG608" s="80">
        <v>0</v>
      </c>
      <c r="AI608" s="80">
        <v>138</v>
      </c>
      <c r="DR608" s="80">
        <v>90</v>
      </c>
      <c r="HA608" s="80">
        <v>0</v>
      </c>
      <c r="HT608" s="80">
        <v>0</v>
      </c>
      <c r="IP608" s="80">
        <v>98</v>
      </c>
      <c r="LX608" s="80">
        <v>63</v>
      </c>
      <c r="PG608" s="80">
        <v>16</v>
      </c>
      <c r="SP608" s="80">
        <v>98.2</v>
      </c>
      <c r="VX608" s="80">
        <v>1</v>
      </c>
      <c r="WQ608" s="80">
        <v>0</v>
      </c>
      <c r="AGS608" s="80">
        <v>1</v>
      </c>
      <c r="AGT608" s="80">
        <v>0</v>
      </c>
      <c r="AGU608" s="80">
        <v>0</v>
      </c>
      <c r="AGV608" s="80">
        <v>1</v>
      </c>
      <c r="AGW608" s="80">
        <v>0</v>
      </c>
      <c r="AGX608" s="80">
        <v>0</v>
      </c>
      <c r="AGY608" s="80">
        <v>0</v>
      </c>
      <c r="AGZ608" s="80">
        <v>0</v>
      </c>
      <c r="AHA608" s="80">
        <v>0</v>
      </c>
      <c r="AHB608" s="80">
        <v>0</v>
      </c>
      <c r="AHC608" s="80">
        <v>1</v>
      </c>
      <c r="AHD608" s="80">
        <v>0</v>
      </c>
      <c r="AHE608" s="80">
        <v>0</v>
      </c>
      <c r="AHF608" s="80">
        <v>0</v>
      </c>
      <c r="AHH608" s="80">
        <v>0</v>
      </c>
      <c r="AHI608" s="80">
        <v>0</v>
      </c>
      <c r="AHK608" s="80">
        <v>0</v>
      </c>
      <c r="AHL608" s="80">
        <v>0</v>
      </c>
      <c r="AHM608" s="80">
        <v>0</v>
      </c>
      <c r="AHN608" s="80">
        <v>0</v>
      </c>
      <c r="AHO608" s="80">
        <v>0</v>
      </c>
      <c r="AHP608" s="80">
        <v>0</v>
      </c>
      <c r="AHQ608" s="80">
        <v>0</v>
      </c>
      <c r="AHR608" s="80">
        <v>0</v>
      </c>
      <c r="AIN608" s="80">
        <v>0</v>
      </c>
      <c r="AIO608" s="80">
        <v>0</v>
      </c>
      <c r="AIT608" s="86">
        <v>1</v>
      </c>
      <c r="AIU608" s="80">
        <v>0</v>
      </c>
      <c r="AIV608" s="80">
        <v>0</v>
      </c>
      <c r="AIW608" s="80">
        <v>0</v>
      </c>
      <c r="AIX608" s="80">
        <v>37</v>
      </c>
    </row>
    <row r="609" spans="1:951" s="14" customFormat="1">
      <c r="A609" s="14">
        <v>127</v>
      </c>
      <c r="B609" s="14">
        <v>1</v>
      </c>
      <c r="C609" s="61">
        <v>0</v>
      </c>
      <c r="F609" s="63"/>
      <c r="G609" s="58"/>
      <c r="O609" s="61"/>
      <c r="P609" s="61"/>
      <c r="Q609" s="61"/>
      <c r="R609" s="61"/>
      <c r="S609" s="61"/>
      <c r="T609" s="61"/>
      <c r="U609" s="61"/>
      <c r="V609" s="61"/>
      <c r="W609" s="61"/>
      <c r="X609" s="61"/>
      <c r="Y609" s="61"/>
      <c r="Z609" s="14">
        <v>0</v>
      </c>
      <c r="AA609" s="14">
        <v>1</v>
      </c>
      <c r="AB609" s="58" t="s">
        <v>8494</v>
      </c>
      <c r="AC609" s="14">
        <v>1</v>
      </c>
      <c r="AD609" s="14">
        <v>0</v>
      </c>
      <c r="AE609" s="14">
        <v>0</v>
      </c>
      <c r="AG609" s="14">
        <v>0</v>
      </c>
      <c r="AI609" s="14">
        <v>148</v>
      </c>
      <c r="DR609" s="61">
        <v>90</v>
      </c>
      <c r="DS609" s="61"/>
      <c r="DT609" s="61"/>
      <c r="DU609" s="61"/>
      <c r="DV609" s="61"/>
      <c r="DW609" s="61"/>
      <c r="DX609" s="61"/>
      <c r="DY609" s="61"/>
      <c r="DZ609" s="61"/>
      <c r="EA609" s="61"/>
      <c r="EB609" s="61"/>
      <c r="EC609" s="61"/>
      <c r="ED609" s="61"/>
      <c r="EE609" s="61"/>
      <c r="EF609" s="61"/>
      <c r="EG609" s="61"/>
      <c r="EH609" s="61"/>
      <c r="EI609" s="61"/>
      <c r="EJ609" s="61"/>
      <c r="EK609" s="61"/>
      <c r="EL609" s="61"/>
      <c r="EM609" s="61"/>
      <c r="EN609" s="61"/>
      <c r="EO609" s="61"/>
      <c r="EP609" s="61"/>
      <c r="EQ609" s="61"/>
      <c r="ER609" s="61"/>
      <c r="ES609" s="61"/>
      <c r="ET609" s="61"/>
      <c r="EU609" s="61"/>
      <c r="EV609" s="61"/>
      <c r="EW609" s="61"/>
      <c r="EX609" s="61"/>
      <c r="EY609" s="61"/>
      <c r="EZ609" s="61"/>
      <c r="FA609" s="61"/>
      <c r="FB609" s="61"/>
      <c r="FC609" s="61"/>
      <c r="FD609" s="61"/>
      <c r="FE609" s="61"/>
      <c r="FF609" s="61"/>
      <c r="FG609" s="61"/>
      <c r="FH609" s="61"/>
      <c r="FI609" s="61"/>
      <c r="FJ609" s="61"/>
      <c r="FK609" s="61"/>
      <c r="FL609" s="61"/>
      <c r="FM609" s="61"/>
      <c r="FN609" s="61"/>
      <c r="FO609" s="61"/>
      <c r="FP609" s="61"/>
      <c r="FQ609" s="61"/>
      <c r="FR609" s="61"/>
      <c r="FS609" s="61"/>
      <c r="FT609" s="61"/>
      <c r="FU609" s="61"/>
      <c r="FV609" s="61"/>
      <c r="FW609" s="61"/>
      <c r="FX609" s="61"/>
      <c r="FY609" s="61"/>
      <c r="FZ609" s="61"/>
      <c r="GA609" s="61"/>
      <c r="GB609" s="61"/>
      <c r="GC609" s="61"/>
      <c r="GD609" s="61"/>
      <c r="GE609" s="61"/>
      <c r="GF609" s="61"/>
      <c r="GG609" s="61"/>
      <c r="GH609" s="61"/>
      <c r="GI609" s="61"/>
      <c r="GJ609" s="61"/>
      <c r="GK609" s="61"/>
      <c r="GL609" s="61"/>
      <c r="GM609" s="61"/>
      <c r="GN609" s="61"/>
      <c r="GO609" s="61"/>
      <c r="GP609" s="61"/>
      <c r="GQ609" s="61"/>
      <c r="GR609" s="61"/>
      <c r="GS609" s="61"/>
      <c r="GT609" s="61"/>
      <c r="GU609" s="61"/>
      <c r="GV609" s="61"/>
      <c r="GW609" s="61"/>
      <c r="GX609" s="61"/>
      <c r="GY609" s="61"/>
      <c r="GZ609" s="61"/>
      <c r="HA609" s="14">
        <v>0</v>
      </c>
      <c r="HT609" s="14">
        <v>0</v>
      </c>
      <c r="IP609" s="14">
        <v>93.5</v>
      </c>
      <c r="LX609" s="14">
        <v>112</v>
      </c>
      <c r="PG609" s="61">
        <v>26</v>
      </c>
      <c r="PH609" s="61"/>
      <c r="PI609" s="61"/>
      <c r="PJ609" s="61"/>
      <c r="PK609" s="61"/>
      <c r="PL609" s="61"/>
      <c r="PM609" s="61"/>
      <c r="PN609" s="61"/>
      <c r="PO609" s="61"/>
      <c r="PP609" s="61"/>
      <c r="PQ609" s="61"/>
      <c r="PR609" s="61"/>
      <c r="PS609" s="61"/>
      <c r="PT609" s="61"/>
      <c r="PU609" s="61"/>
      <c r="PV609" s="61"/>
      <c r="PW609" s="61"/>
      <c r="PX609" s="61"/>
      <c r="PY609" s="61"/>
      <c r="PZ609" s="61"/>
      <c r="QA609" s="61"/>
      <c r="QB609" s="61"/>
      <c r="QC609" s="61"/>
      <c r="QD609" s="61"/>
      <c r="QE609" s="61"/>
      <c r="QF609" s="61"/>
      <c r="QG609" s="61"/>
      <c r="QH609" s="61"/>
      <c r="QI609" s="61"/>
      <c r="QJ609" s="61"/>
      <c r="QK609" s="61"/>
      <c r="QL609" s="61"/>
      <c r="QM609" s="61"/>
      <c r="QN609" s="61"/>
      <c r="QO609" s="61"/>
      <c r="QP609" s="61"/>
      <c r="QQ609" s="61"/>
      <c r="QR609" s="61"/>
      <c r="QS609" s="61"/>
      <c r="QT609" s="61"/>
      <c r="QU609" s="61"/>
      <c r="QV609" s="61"/>
      <c r="QW609" s="61"/>
      <c r="QX609" s="61"/>
      <c r="QY609" s="61"/>
      <c r="QZ609" s="61"/>
      <c r="RA609" s="61"/>
      <c r="RB609" s="61"/>
      <c r="RC609" s="61"/>
      <c r="RD609" s="61"/>
      <c r="RE609" s="61"/>
      <c r="RF609" s="61"/>
      <c r="RG609" s="61"/>
      <c r="RH609" s="61"/>
      <c r="RI609" s="61"/>
      <c r="RJ609" s="61"/>
      <c r="RK609" s="61"/>
      <c r="RL609" s="61"/>
      <c r="RM609" s="61"/>
      <c r="RN609" s="61"/>
      <c r="RO609" s="61"/>
      <c r="RP609" s="61"/>
      <c r="RQ609" s="61"/>
      <c r="RR609" s="61"/>
      <c r="RS609" s="61"/>
      <c r="RT609" s="61"/>
      <c r="RU609" s="61"/>
      <c r="RV609" s="61"/>
      <c r="RW609" s="61"/>
      <c r="RX609" s="61"/>
      <c r="RY609" s="61"/>
      <c r="RZ609" s="61"/>
      <c r="SA609" s="61"/>
      <c r="SB609" s="61"/>
      <c r="SC609" s="61"/>
      <c r="SD609" s="61"/>
      <c r="SE609" s="61"/>
      <c r="SF609" s="61"/>
      <c r="SG609" s="61"/>
      <c r="SH609" s="61"/>
      <c r="SI609" s="61"/>
      <c r="SJ609" s="61"/>
      <c r="SK609" s="61"/>
      <c r="SL609" s="61"/>
      <c r="SM609" s="61"/>
      <c r="SN609" s="61"/>
      <c r="SO609" s="61"/>
      <c r="SP609" s="14">
        <v>98.9</v>
      </c>
      <c r="VX609" s="14">
        <v>1</v>
      </c>
      <c r="WQ609" s="14">
        <v>0</v>
      </c>
      <c r="XA609" s="14">
        <v>0</v>
      </c>
      <c r="ZY609" s="61"/>
      <c r="ZZ609" s="61"/>
      <c r="AAA609" s="61"/>
      <c r="AAI609" s="63"/>
      <c r="AAJ609" s="58"/>
      <c r="AAM609" s="61"/>
      <c r="AAO609" s="63"/>
      <c r="AAP609" s="58"/>
      <c r="AAS609" s="61"/>
      <c r="AAU609" s="63"/>
      <c r="AAV609" s="58"/>
      <c r="ABB609" s="63"/>
      <c r="ABC609" s="63"/>
      <c r="ABD609" s="63"/>
      <c r="ABE609" s="58"/>
      <c r="ABF609" s="58"/>
      <c r="ABG609" s="58"/>
      <c r="ABM609" s="61"/>
      <c r="ABN609" s="61"/>
      <c r="ABQ609" s="63"/>
      <c r="ABR609" s="63"/>
      <c r="ABS609" s="58"/>
      <c r="ABT609" s="58"/>
      <c r="ACA609" s="61"/>
      <c r="ACB609" s="61"/>
      <c r="ACC609" s="61"/>
      <c r="ACG609" s="63"/>
      <c r="ACH609" s="63"/>
      <c r="ACI609" s="63"/>
      <c r="ACJ609" s="63"/>
      <c r="ACK609" s="63"/>
      <c r="ACL609" s="63"/>
      <c r="ACM609" s="63"/>
      <c r="ACN609" s="63"/>
      <c r="ACO609" s="63"/>
      <c r="ACP609" s="63"/>
      <c r="ACQ609" s="58"/>
      <c r="ACR609" s="58"/>
      <c r="ACS609" s="58"/>
      <c r="ADB609" s="63"/>
      <c r="ADC609" s="63"/>
      <c r="ADD609" s="58"/>
      <c r="ADE609" s="58"/>
      <c r="AGK609" s="61"/>
      <c r="AGM609" s="63"/>
      <c r="AGN609" s="58"/>
      <c r="AGQ609" s="61"/>
      <c r="AGS609" s="14">
        <v>0</v>
      </c>
      <c r="AGT609" s="14">
        <v>0</v>
      </c>
      <c r="AGU609" s="14">
        <v>0</v>
      </c>
      <c r="AGV609" s="14">
        <v>0</v>
      </c>
      <c r="AGW609" s="14">
        <v>0</v>
      </c>
      <c r="AGX609" s="14">
        <v>0</v>
      </c>
      <c r="AGY609" s="14">
        <v>0</v>
      </c>
      <c r="AGZ609" s="14">
        <v>0</v>
      </c>
      <c r="AHA609" s="14">
        <v>0</v>
      </c>
      <c r="AHB609" s="14">
        <v>0</v>
      </c>
      <c r="AHC609" s="14">
        <v>1</v>
      </c>
      <c r="AHD609" s="14">
        <v>0</v>
      </c>
      <c r="AHE609" s="14">
        <v>0</v>
      </c>
      <c r="AHF609" s="14">
        <v>0</v>
      </c>
      <c r="AHH609" s="14">
        <v>0</v>
      </c>
      <c r="AHI609" s="14">
        <v>0</v>
      </c>
      <c r="AHK609" s="14">
        <v>0</v>
      </c>
      <c r="AHL609" s="14">
        <v>0</v>
      </c>
      <c r="AHM609" s="14">
        <v>0</v>
      </c>
      <c r="AHN609" s="14">
        <v>0</v>
      </c>
      <c r="AHO609" s="14">
        <v>0</v>
      </c>
      <c r="AHP609" s="14">
        <v>0</v>
      </c>
      <c r="AHQ609" s="14">
        <v>0</v>
      </c>
      <c r="AHR609" s="14">
        <v>0</v>
      </c>
      <c r="AHT609" s="61"/>
      <c r="AHV609" s="63"/>
      <c r="AHW609" s="58"/>
      <c r="AHZ609" s="61"/>
      <c r="AIB609" s="63"/>
      <c r="AIC609" s="58"/>
      <c r="AIF609" s="61"/>
      <c r="AIH609" s="63"/>
      <c r="AII609" s="58"/>
      <c r="AIL609" s="61"/>
      <c r="AIM609" s="14">
        <v>1</v>
      </c>
      <c r="AIN609" s="14">
        <v>0</v>
      </c>
      <c r="AIO609" s="14">
        <v>0</v>
      </c>
      <c r="AIR609" s="61"/>
      <c r="AIT609" s="60">
        <v>1</v>
      </c>
      <c r="AIU609" s="58" t="s">
        <v>2308</v>
      </c>
      <c r="AIV609" s="14">
        <v>0</v>
      </c>
      <c r="AIW609" s="14">
        <v>1</v>
      </c>
      <c r="AIX609" s="61">
        <v>78</v>
      </c>
      <c r="AJB609" s="63"/>
      <c r="AJC609" s="58"/>
      <c r="AJF609" s="61"/>
      <c r="AJH609" s="63"/>
      <c r="AJI609" s="58"/>
      <c r="AJL609" s="61"/>
      <c r="AJN609" s="63"/>
      <c r="AJO609" s="58"/>
    </row>
    <row r="610" spans="1:951" s="31" customFormat="1">
      <c r="B610" s="31">
        <v>2</v>
      </c>
      <c r="C610" s="31">
        <v>1</v>
      </c>
      <c r="D610" s="31" t="s">
        <v>2692</v>
      </c>
      <c r="E610" s="31" t="s">
        <v>8495</v>
      </c>
      <c r="F610" s="82" t="s">
        <v>8496</v>
      </c>
      <c r="G610" s="83"/>
      <c r="O610" s="31">
        <v>1</v>
      </c>
      <c r="P610" s="31">
        <v>0</v>
      </c>
      <c r="Q610" s="31">
        <v>0</v>
      </c>
      <c r="Z610" s="31">
        <v>0</v>
      </c>
      <c r="AA610" s="31">
        <v>2</v>
      </c>
      <c r="AB610" s="83"/>
      <c r="AC610" s="31">
        <v>0</v>
      </c>
      <c r="AE610" s="31">
        <v>0</v>
      </c>
      <c r="AG610" s="31">
        <v>0</v>
      </c>
      <c r="AI610" s="31">
        <v>122</v>
      </c>
      <c r="AJ610" s="31">
        <v>116</v>
      </c>
      <c r="DR610" s="31">
        <v>78</v>
      </c>
      <c r="DS610" s="31">
        <v>80</v>
      </c>
      <c r="HA610" s="31">
        <v>0</v>
      </c>
      <c r="HB610" s="31">
        <v>0</v>
      </c>
      <c r="HT610" s="31">
        <v>0</v>
      </c>
      <c r="HU610" s="31">
        <v>0</v>
      </c>
      <c r="IP610" s="31">
        <v>93</v>
      </c>
      <c r="IQ610" s="31">
        <v>96</v>
      </c>
      <c r="LX610" s="31">
        <v>86</v>
      </c>
      <c r="LY610" s="31">
        <v>92</v>
      </c>
      <c r="PG610" s="31">
        <v>26</v>
      </c>
      <c r="PH610" s="31">
        <v>26</v>
      </c>
      <c r="SP610" s="31">
        <v>97.8</v>
      </c>
      <c r="SQ610" s="31">
        <v>97.4</v>
      </c>
      <c r="VX610" s="31">
        <v>1</v>
      </c>
      <c r="VY610" s="31">
        <v>1</v>
      </c>
      <c r="WQ610" s="31">
        <v>0</v>
      </c>
      <c r="WR610" s="31">
        <v>0</v>
      </c>
      <c r="AAI610" s="82"/>
      <c r="AAJ610" s="83"/>
      <c r="AAO610" s="82"/>
      <c r="AAP610" s="83"/>
      <c r="AAU610" s="82"/>
      <c r="AAV610" s="83"/>
      <c r="AAY610" s="31">
        <v>24</v>
      </c>
      <c r="ABB610" s="31">
        <v>13</v>
      </c>
      <c r="ABC610" s="82"/>
      <c r="ABD610" s="82"/>
      <c r="ABE610" s="83" t="s">
        <v>8497</v>
      </c>
      <c r="ABF610" s="83"/>
      <c r="ABG610" s="83"/>
      <c r="ABM610" s="31">
        <v>9.32</v>
      </c>
      <c r="ABO610" s="31">
        <v>302</v>
      </c>
      <c r="ABQ610" s="82"/>
      <c r="ABR610" s="82"/>
      <c r="ABS610" s="83"/>
      <c r="ABT610" s="83"/>
      <c r="ABU610" s="31">
        <v>137</v>
      </c>
      <c r="ABX610" s="31">
        <v>4.3</v>
      </c>
      <c r="ACA610" s="31">
        <v>98</v>
      </c>
      <c r="ACD610" s="31">
        <v>9</v>
      </c>
      <c r="ACG610" s="31">
        <v>142</v>
      </c>
      <c r="ACH610" s="82"/>
      <c r="ACI610" s="82"/>
      <c r="ACJ610" s="82"/>
      <c r="ACK610" s="82"/>
      <c r="ACL610" s="82"/>
      <c r="ACM610" s="82"/>
      <c r="ACN610" s="82"/>
      <c r="ACO610" s="82"/>
      <c r="ACP610" s="82"/>
      <c r="ACQ610" s="83" t="s">
        <v>8498</v>
      </c>
      <c r="ACR610" s="83"/>
      <c r="ACS610" s="83"/>
      <c r="ACT610" s="31">
        <v>0.88</v>
      </c>
      <c r="ACW610" s="31">
        <v>15</v>
      </c>
      <c r="ADB610" s="82"/>
      <c r="ADC610" s="82"/>
      <c r="ADD610" s="83"/>
      <c r="ADE610" s="83"/>
      <c r="ADW610" s="31">
        <v>5.13</v>
      </c>
      <c r="AEB610" s="31">
        <v>1.3</v>
      </c>
      <c r="AGM610" s="82"/>
      <c r="AGN610" s="83"/>
      <c r="AGS610" s="31">
        <v>0</v>
      </c>
      <c r="AGT610" s="31">
        <v>0</v>
      </c>
      <c r="AGU610" s="31">
        <v>0</v>
      </c>
      <c r="AGV610" s="31">
        <v>0</v>
      </c>
      <c r="AGW610" s="31">
        <v>0</v>
      </c>
      <c r="AGX610" s="31">
        <v>0</v>
      </c>
      <c r="AGY610" s="31">
        <v>0</v>
      </c>
      <c r="AGZ610" s="31">
        <v>3</v>
      </c>
      <c r="AHA610" s="31">
        <v>0</v>
      </c>
      <c r="AHB610" s="31">
        <v>0</v>
      </c>
      <c r="AHC610" s="31">
        <v>1</v>
      </c>
      <c r="AHD610" s="31">
        <v>0</v>
      </c>
      <c r="AHE610" s="31">
        <v>0</v>
      </c>
      <c r="AHF610" s="31">
        <v>0</v>
      </c>
      <c r="AHH610" s="31">
        <v>0</v>
      </c>
      <c r="AHI610" s="31">
        <v>0</v>
      </c>
      <c r="AHK610" s="31">
        <v>0</v>
      </c>
      <c r="AHL610" s="31">
        <v>0</v>
      </c>
      <c r="AHM610" s="31">
        <v>0</v>
      </c>
      <c r="AHN610" s="31">
        <v>0</v>
      </c>
      <c r="AHO610" s="31">
        <v>0</v>
      </c>
      <c r="AHP610" s="31">
        <v>0</v>
      </c>
      <c r="AHQ610" s="31">
        <v>0</v>
      </c>
      <c r="AHR610" s="31">
        <v>0</v>
      </c>
      <c r="AHV610" s="82"/>
      <c r="AHW610" s="83"/>
      <c r="AIB610" s="82"/>
      <c r="AIC610" s="83"/>
      <c r="AIH610" s="82"/>
      <c r="AII610" s="83"/>
      <c r="AIM610" s="31">
        <v>1</v>
      </c>
      <c r="AIN610" s="31">
        <v>0</v>
      </c>
      <c r="AIO610" s="31">
        <v>0</v>
      </c>
      <c r="AIT610" s="84">
        <v>2</v>
      </c>
      <c r="AIU610" s="83" t="s">
        <v>2308</v>
      </c>
      <c r="AIV610" s="31">
        <v>0</v>
      </c>
      <c r="AIW610" s="31">
        <v>0</v>
      </c>
      <c r="AIX610" s="31">
        <v>37</v>
      </c>
      <c r="AIY610" s="31">
        <v>53</v>
      </c>
      <c r="AJB610" s="82"/>
      <c r="AJC610" s="83"/>
      <c r="AJH610" s="82"/>
      <c r="AJI610" s="83"/>
      <c r="AJN610" s="82"/>
      <c r="AJO610" s="83"/>
    </row>
    <row r="611" spans="1:951" s="14" customFormat="1">
      <c r="A611" s="14">
        <v>128</v>
      </c>
      <c r="B611" s="14" t="s">
        <v>7502</v>
      </c>
      <c r="C611" s="58"/>
      <c r="F611" s="63"/>
      <c r="G611" s="59"/>
      <c r="H611" s="58"/>
      <c r="O611" s="58"/>
      <c r="P611" s="58"/>
      <c r="Q611" s="58"/>
      <c r="R611" s="58"/>
      <c r="S611" s="58"/>
      <c r="T611" s="58"/>
      <c r="U611" s="58"/>
      <c r="V611" s="58"/>
      <c r="W611" s="58"/>
      <c r="Z611" s="14">
        <v>0</v>
      </c>
      <c r="AA611" s="14">
        <v>1</v>
      </c>
      <c r="AB611" s="14" t="s">
        <v>8499</v>
      </c>
      <c r="AI611" s="14">
        <v>176</v>
      </c>
      <c r="AJ611" s="14">
        <v>163</v>
      </c>
      <c r="AK611" s="14">
        <v>149</v>
      </c>
      <c r="AL611" s="14">
        <v>159</v>
      </c>
      <c r="DR611" s="58" t="s">
        <v>8500</v>
      </c>
      <c r="DS611" s="58" t="s">
        <v>8501</v>
      </c>
      <c r="DT611" s="58" t="s">
        <v>8502</v>
      </c>
      <c r="DU611" s="58" t="s">
        <v>8500</v>
      </c>
      <c r="DV611" s="58"/>
      <c r="DW611" s="58"/>
      <c r="DX611" s="58"/>
      <c r="DY611" s="58"/>
      <c r="DZ611" s="58"/>
      <c r="EA611" s="58"/>
      <c r="EB611" s="58"/>
      <c r="EC611" s="58"/>
      <c r="ED611" s="58"/>
      <c r="EE611" s="58"/>
      <c r="EF611" s="58"/>
      <c r="EG611" s="58"/>
      <c r="EH611" s="58"/>
      <c r="EI611" s="58"/>
      <c r="EJ611" s="58"/>
      <c r="EK611" s="58"/>
      <c r="EL611" s="58"/>
      <c r="EM611" s="58"/>
      <c r="EN611" s="58"/>
      <c r="EO611" s="58"/>
      <c r="EP611" s="58"/>
      <c r="EQ611" s="58"/>
      <c r="ER611" s="58"/>
      <c r="ES611" s="58"/>
      <c r="ET611" s="58"/>
      <c r="EU611" s="58"/>
      <c r="EV611" s="58"/>
      <c r="EW611" s="58"/>
      <c r="EX611" s="58"/>
      <c r="EY611" s="58"/>
      <c r="EZ611" s="58"/>
      <c r="FA611" s="58"/>
      <c r="FB611" s="58"/>
      <c r="FC611" s="58"/>
      <c r="FD611" s="58"/>
      <c r="FE611" s="58"/>
      <c r="FF611" s="58"/>
      <c r="FG611" s="58"/>
      <c r="FH611" s="58"/>
      <c r="FI611" s="58"/>
      <c r="FJ611" s="58"/>
      <c r="FK611" s="58"/>
      <c r="FL611" s="58"/>
      <c r="FM611" s="58"/>
      <c r="FN611" s="58"/>
      <c r="FO611" s="58"/>
      <c r="FP611" s="58"/>
      <c r="FQ611" s="58"/>
      <c r="FR611" s="58"/>
      <c r="FS611" s="58"/>
      <c r="FT611" s="58"/>
      <c r="FU611" s="58"/>
      <c r="FV611" s="58"/>
      <c r="FW611" s="58"/>
      <c r="FX611" s="58"/>
      <c r="FY611" s="58"/>
      <c r="FZ611" s="58"/>
      <c r="GA611" s="58"/>
      <c r="GB611" s="58"/>
      <c r="GC611" s="58"/>
      <c r="GD611" s="58"/>
      <c r="GE611" s="58"/>
      <c r="GF611" s="58"/>
      <c r="GG611" s="58"/>
      <c r="GH611" s="58"/>
      <c r="GI611" s="58"/>
      <c r="GJ611" s="58"/>
      <c r="GK611" s="58"/>
      <c r="GL611" s="58"/>
      <c r="GM611" s="58"/>
      <c r="GN611" s="58"/>
      <c r="GO611" s="58"/>
      <c r="GP611" s="58"/>
      <c r="GQ611" s="58"/>
      <c r="GR611" s="58"/>
      <c r="GS611" s="58"/>
      <c r="GT611" s="58"/>
      <c r="GU611" s="58"/>
      <c r="GV611" s="58"/>
      <c r="GW611" s="58"/>
      <c r="GX611" s="58"/>
      <c r="GY611" s="58"/>
      <c r="GZ611" s="58"/>
      <c r="HB611" s="14">
        <v>2</v>
      </c>
      <c r="HC611" s="14">
        <v>2</v>
      </c>
      <c r="HD611" s="14">
        <v>2</v>
      </c>
      <c r="HU611" s="14">
        <v>1</v>
      </c>
      <c r="HV611" s="14">
        <v>1</v>
      </c>
      <c r="HW611" s="14">
        <v>1</v>
      </c>
      <c r="IP611" s="14" t="s">
        <v>8503</v>
      </c>
      <c r="IQ611" s="14" t="s">
        <v>8504</v>
      </c>
      <c r="IS611" s="14" t="s">
        <v>8504</v>
      </c>
      <c r="LX611" s="14">
        <v>68</v>
      </c>
      <c r="LY611" s="14">
        <v>69</v>
      </c>
      <c r="LZ611" s="14">
        <v>82</v>
      </c>
      <c r="MA611" s="14">
        <v>69</v>
      </c>
      <c r="PG611" s="14" t="s">
        <v>8505</v>
      </c>
      <c r="PH611" s="14" t="s">
        <v>8505</v>
      </c>
      <c r="PJ611" s="14" t="s">
        <v>8505</v>
      </c>
      <c r="SP611" s="14">
        <v>97.6</v>
      </c>
      <c r="SQ611" s="14">
        <v>98.1</v>
      </c>
      <c r="SS611" s="14">
        <v>98</v>
      </c>
      <c r="VX611" s="14" t="s">
        <v>2308</v>
      </c>
      <c r="VY611" s="14" t="s">
        <v>2308</v>
      </c>
      <c r="VZ611" s="14" t="s">
        <v>2308</v>
      </c>
      <c r="WQ611" s="14">
        <v>0</v>
      </c>
      <c r="WR611" s="14">
        <v>0</v>
      </c>
      <c r="WT611" s="14">
        <v>0</v>
      </c>
      <c r="AAI611" s="63"/>
      <c r="AAJ611" s="59"/>
      <c r="AAK611" s="58"/>
      <c r="AAM611" s="58"/>
      <c r="AAO611" s="63"/>
      <c r="AAP611" s="59"/>
      <c r="AAQ611" s="58"/>
      <c r="AAS611" s="58"/>
      <c r="AAU611" s="63"/>
      <c r="AAV611" s="59"/>
      <c r="AAW611" s="58"/>
      <c r="ACG611" s="14">
        <v>197</v>
      </c>
      <c r="ACH611" s="14">
        <v>305</v>
      </c>
      <c r="AGK611" s="58"/>
      <c r="AGM611" s="63"/>
      <c r="AGN611" s="59"/>
      <c r="AGO611" s="58"/>
      <c r="AGQ611" s="58"/>
      <c r="AGS611" s="14">
        <v>0</v>
      </c>
      <c r="AGT611" s="14">
        <v>0</v>
      </c>
      <c r="AGU611" s="14">
        <v>0</v>
      </c>
      <c r="AGV611" s="14">
        <v>0</v>
      </c>
      <c r="AGW611" s="14">
        <v>0</v>
      </c>
      <c r="AGX611" s="14">
        <v>0</v>
      </c>
      <c r="AGY611" s="14">
        <v>0</v>
      </c>
      <c r="AGZ611" s="14">
        <v>2</v>
      </c>
      <c r="AHC611" s="14">
        <v>1</v>
      </c>
      <c r="AHD611" s="14">
        <v>0</v>
      </c>
      <c r="AHE611" s="14">
        <v>0</v>
      </c>
      <c r="AHF611" s="14">
        <v>0</v>
      </c>
      <c r="AHI611" s="14">
        <v>1</v>
      </c>
      <c r="AHK611" s="14">
        <v>0</v>
      </c>
      <c r="AHL611" s="14">
        <v>0</v>
      </c>
      <c r="AHM611" s="14">
        <v>0</v>
      </c>
      <c r="AHN611" s="14">
        <v>0</v>
      </c>
      <c r="AHO611" s="14">
        <v>0</v>
      </c>
      <c r="AHP611" s="14">
        <v>0</v>
      </c>
      <c r="AHQ611" s="14">
        <v>0</v>
      </c>
      <c r="AHR611" s="14">
        <v>0</v>
      </c>
      <c r="AHT611" s="58"/>
      <c r="AHV611" s="63"/>
      <c r="AHW611" s="59"/>
      <c r="AHX611" s="58"/>
      <c r="AHZ611" s="58"/>
      <c r="AIB611" s="63"/>
      <c r="AIC611" s="59"/>
      <c r="AID611" s="58"/>
      <c r="AIF611" s="58"/>
      <c r="AIH611" s="63"/>
      <c r="AII611" s="59"/>
      <c r="AIJ611" s="58"/>
      <c r="AIL611" s="58"/>
      <c r="AIM611" s="14">
        <v>0</v>
      </c>
      <c r="AIN611" s="14">
        <v>0</v>
      </c>
      <c r="AIO611" s="14">
        <v>0</v>
      </c>
      <c r="AIR611" s="58"/>
      <c r="AIT611" s="60"/>
      <c r="AIU611" s="59"/>
      <c r="AIV611" s="58"/>
      <c r="AIX611" s="58"/>
      <c r="AJB611" s="63"/>
      <c r="AJC611" s="59"/>
      <c r="AJD611" s="58"/>
      <c r="AJF611" s="58"/>
      <c r="AJH611" s="63"/>
      <c r="AJI611" s="59"/>
      <c r="AJJ611" s="58"/>
      <c r="AJL611" s="58"/>
      <c r="AJN611" s="63"/>
      <c r="AJO611" s="59"/>
    </row>
    <row r="612" spans="1:951" s="31" customFormat="1">
      <c r="B612" s="31" t="s">
        <v>7504</v>
      </c>
      <c r="C612" s="31">
        <v>1</v>
      </c>
      <c r="D612" s="31" t="s">
        <v>8506</v>
      </c>
      <c r="E612" s="31" t="s">
        <v>8507</v>
      </c>
      <c r="F612" s="82" t="s">
        <v>8508</v>
      </c>
      <c r="G612" s="83"/>
      <c r="O612" s="31">
        <v>0</v>
      </c>
      <c r="P612" s="31">
        <v>0</v>
      </c>
      <c r="Q612" s="31">
        <v>0</v>
      </c>
      <c r="Z612" s="31">
        <v>0</v>
      </c>
      <c r="AA612" s="31">
        <v>1</v>
      </c>
      <c r="AI612" s="31">
        <v>151</v>
      </c>
      <c r="AJ612" s="31">
        <v>129</v>
      </c>
      <c r="AK612" s="31">
        <v>132</v>
      </c>
      <c r="DR612" s="31">
        <v>69</v>
      </c>
      <c r="DS612" s="31">
        <v>67</v>
      </c>
      <c r="DT612" s="31">
        <v>68</v>
      </c>
      <c r="HA612" s="31">
        <v>2</v>
      </c>
      <c r="HB612" s="31">
        <v>2</v>
      </c>
      <c r="HC612" s="31">
        <v>2</v>
      </c>
      <c r="HT612" s="31">
        <v>0</v>
      </c>
      <c r="HU612" s="31">
        <v>0</v>
      </c>
      <c r="HV612" s="31">
        <v>0</v>
      </c>
      <c r="IP612" s="31">
        <v>100</v>
      </c>
      <c r="IQ612" s="31">
        <v>100</v>
      </c>
      <c r="IR612" s="31">
        <v>95</v>
      </c>
      <c r="LX612" s="31">
        <v>65</v>
      </c>
      <c r="LY612" s="31">
        <v>61</v>
      </c>
      <c r="LZ612" s="31">
        <v>76</v>
      </c>
      <c r="PG612" s="31">
        <v>18</v>
      </c>
      <c r="PH612" s="31">
        <v>20</v>
      </c>
      <c r="PI612" s="31">
        <v>18</v>
      </c>
      <c r="SP612" s="31">
        <v>97.3</v>
      </c>
      <c r="SQ612" s="31">
        <v>97.9</v>
      </c>
      <c r="SR612" s="31">
        <v>98.3</v>
      </c>
      <c r="VX612" s="31">
        <v>0</v>
      </c>
      <c r="VY612" s="31">
        <v>0</v>
      </c>
      <c r="VZ612" s="31">
        <v>0</v>
      </c>
      <c r="WQ612" s="31">
        <v>0</v>
      </c>
      <c r="WR612" s="31">
        <v>0</v>
      </c>
      <c r="WS612" s="31">
        <v>0</v>
      </c>
      <c r="AAI612" s="82"/>
      <c r="AAJ612" s="83"/>
      <c r="AAO612" s="82"/>
      <c r="AAP612" s="83"/>
      <c r="AAU612" s="82"/>
      <c r="AAV612" s="83"/>
      <c r="ACG612" s="31">
        <v>249</v>
      </c>
      <c r="ACH612" s="31">
        <v>234</v>
      </c>
      <c r="AGM612" s="82"/>
      <c r="AGN612" s="83"/>
      <c r="AGS612" s="31">
        <v>0</v>
      </c>
      <c r="AGT612" s="31">
        <v>0</v>
      </c>
      <c r="AGU612" s="31">
        <v>0</v>
      </c>
      <c r="AGV612" s="31">
        <v>0</v>
      </c>
      <c r="AGW612" s="31">
        <v>0</v>
      </c>
      <c r="AGX612" s="31">
        <v>0</v>
      </c>
      <c r="AGY612" s="31">
        <v>0</v>
      </c>
      <c r="AGZ612" s="31">
        <v>4</v>
      </c>
      <c r="AHC612" s="31">
        <v>1</v>
      </c>
      <c r="AHD612" s="31">
        <v>0</v>
      </c>
      <c r="AHE612" s="31">
        <v>0</v>
      </c>
      <c r="AHF612" s="31">
        <v>0</v>
      </c>
      <c r="AHI612" s="31">
        <v>0</v>
      </c>
      <c r="AHK612" s="31">
        <v>0</v>
      </c>
      <c r="AHL612" s="31">
        <v>0</v>
      </c>
      <c r="AHM612" s="31">
        <v>0</v>
      </c>
      <c r="AHN612" s="31">
        <v>0</v>
      </c>
      <c r="AHO612" s="31">
        <v>0</v>
      </c>
      <c r="AHP612" s="31">
        <v>0</v>
      </c>
      <c r="AHQ612" s="31">
        <v>0</v>
      </c>
      <c r="AHR612" s="31">
        <f>AVERAGE(3,0,2,0,0)</f>
        <v>1</v>
      </c>
      <c r="AHV612" s="82"/>
      <c r="AHW612" s="83"/>
      <c r="AIB612" s="82"/>
      <c r="AIC612" s="83"/>
      <c r="AIH612" s="82"/>
      <c r="AII612" s="83"/>
      <c r="AIM612" s="31">
        <v>0</v>
      </c>
      <c r="AIN612" s="31">
        <v>0</v>
      </c>
      <c r="AIO612" s="31">
        <v>0</v>
      </c>
      <c r="AIT612" s="84"/>
      <c r="AIU612" s="83"/>
      <c r="AJB612" s="82"/>
      <c r="AJC612" s="83"/>
      <c r="AJH612" s="82"/>
      <c r="AJI612" s="83"/>
      <c r="AJN612" s="82"/>
      <c r="AJO612" s="83"/>
    </row>
    <row r="613" spans="1:951" s="1" customFormat="1">
      <c r="A613" s="1">
        <v>129</v>
      </c>
      <c r="B613" s="1">
        <v>1</v>
      </c>
      <c r="C613" s="1">
        <v>0</v>
      </c>
      <c r="Z613" s="1">
        <v>0</v>
      </c>
      <c r="AA613" s="1">
        <v>1</v>
      </c>
      <c r="AB613" s="1" t="s">
        <v>8509</v>
      </c>
      <c r="AC613" s="1">
        <v>0</v>
      </c>
      <c r="AE613" s="1">
        <v>0</v>
      </c>
      <c r="AG613" s="1">
        <v>0</v>
      </c>
      <c r="AGS613" s="1">
        <v>0</v>
      </c>
      <c r="AGT613" s="1">
        <v>0</v>
      </c>
      <c r="AGU613" s="1">
        <v>0</v>
      </c>
      <c r="AGV613" s="1">
        <v>0</v>
      </c>
      <c r="AGW613" s="1">
        <v>0</v>
      </c>
      <c r="AGX613" s="1">
        <v>0</v>
      </c>
      <c r="AGY613" s="1">
        <v>0</v>
      </c>
      <c r="AGZ613" s="1">
        <v>0</v>
      </c>
      <c r="AHA613" s="1">
        <v>0</v>
      </c>
      <c r="AHB613" s="1">
        <v>0</v>
      </c>
      <c r="AHC613" s="1">
        <v>1</v>
      </c>
      <c r="AHD613" s="1">
        <v>0</v>
      </c>
      <c r="AHE613" s="1">
        <v>0</v>
      </c>
      <c r="AHF613" s="1">
        <v>0</v>
      </c>
      <c r="AHH613" s="1">
        <v>0</v>
      </c>
      <c r="AHI613" s="1">
        <v>0</v>
      </c>
      <c r="AHK613" s="1">
        <v>0</v>
      </c>
      <c r="AHL613" s="1">
        <v>0</v>
      </c>
      <c r="AHM613" s="1">
        <v>0</v>
      </c>
      <c r="AHN613" s="1">
        <v>0</v>
      </c>
      <c r="AHO613" s="1">
        <v>0</v>
      </c>
      <c r="AHP613" s="1">
        <v>0</v>
      </c>
      <c r="AHQ613" s="1">
        <v>0</v>
      </c>
      <c r="AHR613" s="1">
        <v>0</v>
      </c>
      <c r="AIM613" s="1">
        <v>2</v>
      </c>
      <c r="AIN613" s="1">
        <v>0</v>
      </c>
      <c r="AIO613" s="1">
        <v>0</v>
      </c>
      <c r="AIP613" s="1">
        <v>1</v>
      </c>
      <c r="AIQ613" s="1">
        <v>1</v>
      </c>
      <c r="AIR613" s="1">
        <v>1</v>
      </c>
      <c r="AIS613" s="1">
        <v>1</v>
      </c>
      <c r="AIT613" s="3">
        <v>0</v>
      </c>
      <c r="AIU613" s="1">
        <v>0</v>
      </c>
      <c r="AIV613" s="1">
        <v>0</v>
      </c>
      <c r="AIW613" s="1">
        <v>0</v>
      </c>
    </row>
    <row r="614" spans="1:951" s="1" customFormat="1">
      <c r="B614" s="1">
        <v>2</v>
      </c>
      <c r="C614" s="1">
        <v>1</v>
      </c>
      <c r="D614" s="1" t="s">
        <v>8510</v>
      </c>
      <c r="E614" s="1" t="s">
        <v>8511</v>
      </c>
      <c r="O614" s="1">
        <v>0</v>
      </c>
      <c r="Z614" s="1">
        <v>0</v>
      </c>
      <c r="AA614" s="1">
        <v>1</v>
      </c>
      <c r="AC614" s="1">
        <v>0</v>
      </c>
      <c r="AE614" s="1">
        <v>1</v>
      </c>
      <c r="AF614" s="1">
        <v>0</v>
      </c>
      <c r="AG614" s="1">
        <v>0</v>
      </c>
      <c r="AI614" s="1">
        <v>138</v>
      </c>
      <c r="AJ614" s="1">
        <v>136</v>
      </c>
      <c r="DR614" s="1">
        <v>96</v>
      </c>
      <c r="DS614" s="1">
        <v>98</v>
      </c>
      <c r="HA614" s="1">
        <v>0</v>
      </c>
      <c r="HB614" s="1">
        <v>0</v>
      </c>
      <c r="HT614" s="1">
        <v>0</v>
      </c>
      <c r="HU614" s="1">
        <v>0</v>
      </c>
      <c r="IP614" s="1">
        <v>97</v>
      </c>
      <c r="IQ614" s="1">
        <v>99</v>
      </c>
      <c r="LX614" s="1">
        <v>90</v>
      </c>
      <c r="LY614" s="1">
        <v>78</v>
      </c>
      <c r="PG614" s="1">
        <v>16</v>
      </c>
      <c r="PH614" s="1">
        <v>16</v>
      </c>
      <c r="SP614" s="1">
        <v>98.4</v>
      </c>
      <c r="SQ614" s="1">
        <v>97.7</v>
      </c>
      <c r="VX614" s="1">
        <v>1</v>
      </c>
      <c r="VY614" s="1">
        <v>1</v>
      </c>
      <c r="WQ614" s="1">
        <v>0</v>
      </c>
      <c r="WR614" s="1">
        <v>0</v>
      </c>
      <c r="AGS614" s="1">
        <v>1</v>
      </c>
      <c r="AGT614" s="1">
        <v>0</v>
      </c>
      <c r="AGU614" s="1">
        <v>0</v>
      </c>
      <c r="AGV614" s="1">
        <v>1</v>
      </c>
      <c r="AGW614" s="1">
        <v>0</v>
      </c>
      <c r="AGX614" s="1">
        <v>0</v>
      </c>
      <c r="AGY614" s="1">
        <v>0</v>
      </c>
      <c r="AGZ614" s="1">
        <v>0</v>
      </c>
      <c r="AHA614" s="1">
        <v>0</v>
      </c>
      <c r="AHB614" s="1">
        <v>0</v>
      </c>
      <c r="AHC614" s="1">
        <v>1</v>
      </c>
      <c r="AHD614" s="1">
        <v>0</v>
      </c>
      <c r="AHE614" s="1">
        <v>0</v>
      </c>
      <c r="AHF614" s="1">
        <v>0</v>
      </c>
      <c r="AHH614" s="1">
        <v>0</v>
      </c>
      <c r="AHI614" s="1">
        <v>0</v>
      </c>
      <c r="AHK614" s="1">
        <v>0</v>
      </c>
      <c r="AHL614" s="1">
        <v>0</v>
      </c>
      <c r="AHM614" s="1">
        <v>0</v>
      </c>
      <c r="AHN614" s="1">
        <v>0</v>
      </c>
      <c r="AHO614" s="1">
        <v>0</v>
      </c>
      <c r="AHP614" s="1">
        <v>0</v>
      </c>
      <c r="AHQ614" s="1">
        <v>0</v>
      </c>
      <c r="AHR614" s="1">
        <v>0</v>
      </c>
      <c r="AIN614" s="1">
        <v>0</v>
      </c>
      <c r="AIO614" s="1">
        <v>0</v>
      </c>
      <c r="AIT614" s="3">
        <v>0</v>
      </c>
      <c r="AIU614" s="1">
        <v>2</v>
      </c>
      <c r="AIV614" s="1">
        <v>0</v>
      </c>
      <c r="AIW614" s="1">
        <v>0</v>
      </c>
      <c r="AJB614" s="1">
        <v>48</v>
      </c>
      <c r="AJC614" s="1">
        <v>41</v>
      </c>
    </row>
    <row r="615" spans="1:951" s="1" customFormat="1">
      <c r="B615" s="1">
        <v>3</v>
      </c>
      <c r="C615" s="1">
        <v>0</v>
      </c>
      <c r="Z615" s="1">
        <v>0</v>
      </c>
      <c r="AA615" s="1">
        <v>2</v>
      </c>
      <c r="AB615" s="1" t="s">
        <v>8512</v>
      </c>
      <c r="AC615" s="1">
        <v>0</v>
      </c>
      <c r="AE615" s="1">
        <v>0</v>
      </c>
      <c r="AG615" s="1">
        <v>0</v>
      </c>
      <c r="AI615" s="1">
        <v>124</v>
      </c>
      <c r="AJ615" s="1">
        <v>152</v>
      </c>
      <c r="DR615" s="1">
        <v>83</v>
      </c>
      <c r="DS615" s="1">
        <v>90</v>
      </c>
      <c r="HA615" s="1">
        <v>0</v>
      </c>
      <c r="HB615" s="1">
        <v>0</v>
      </c>
      <c r="HT615" s="1">
        <v>0</v>
      </c>
      <c r="HU615" s="1">
        <v>0</v>
      </c>
      <c r="IP615" s="1">
        <v>99</v>
      </c>
      <c r="IQ615" s="1">
        <v>99</v>
      </c>
      <c r="LX615" s="1">
        <v>90</v>
      </c>
      <c r="LY615" s="1">
        <v>80</v>
      </c>
      <c r="PG615" s="1">
        <v>16</v>
      </c>
      <c r="PH615" s="1">
        <v>16</v>
      </c>
      <c r="SP615" s="1">
        <v>98</v>
      </c>
      <c r="SQ615" s="1">
        <v>98</v>
      </c>
      <c r="VX615" s="1">
        <v>1</v>
      </c>
      <c r="VY615" s="1">
        <v>1</v>
      </c>
      <c r="WQ615" s="1">
        <v>0</v>
      </c>
      <c r="WR615" s="1">
        <v>0</v>
      </c>
      <c r="AGS615" s="1">
        <v>1</v>
      </c>
      <c r="AGT615" s="1">
        <v>0</v>
      </c>
      <c r="AGU615" s="1">
        <v>0</v>
      </c>
      <c r="AGV615" s="1">
        <v>1</v>
      </c>
      <c r="AGW615" s="1">
        <v>0</v>
      </c>
      <c r="AGX615" s="1">
        <v>0</v>
      </c>
      <c r="AGY615" s="1">
        <v>0</v>
      </c>
      <c r="AGZ615" s="1">
        <v>0</v>
      </c>
      <c r="AHA615" s="1">
        <v>0</v>
      </c>
      <c r="AHB615" s="1">
        <v>0</v>
      </c>
      <c r="AHC615" s="1">
        <v>1</v>
      </c>
      <c r="AHD615" s="1">
        <v>0</v>
      </c>
      <c r="AHE615" s="1">
        <v>0</v>
      </c>
      <c r="AHF615" s="1">
        <v>0</v>
      </c>
      <c r="AHH615" s="1">
        <v>0</v>
      </c>
      <c r="AHI615" s="1">
        <v>0</v>
      </c>
      <c r="AHK615" s="1">
        <v>0</v>
      </c>
      <c r="AHL615" s="1">
        <v>0</v>
      </c>
      <c r="AHM615" s="1">
        <v>0</v>
      </c>
      <c r="AHN615" s="1">
        <v>0</v>
      </c>
      <c r="AHO615" s="1">
        <v>0</v>
      </c>
      <c r="AHP615" s="1">
        <v>0</v>
      </c>
      <c r="AHQ615" s="1">
        <v>0</v>
      </c>
      <c r="AHR615" s="1">
        <v>0</v>
      </c>
      <c r="AIN615" s="1">
        <v>0</v>
      </c>
      <c r="AIO615" s="1">
        <v>0</v>
      </c>
      <c r="AIT615" s="3">
        <v>1</v>
      </c>
      <c r="AIU615" s="1">
        <v>1</v>
      </c>
      <c r="AIV615" s="1">
        <v>0</v>
      </c>
      <c r="AIW615" s="1">
        <v>0</v>
      </c>
      <c r="AIX615" s="1">
        <v>41</v>
      </c>
      <c r="AJB615" s="1">
        <v>37</v>
      </c>
    </row>
    <row r="616" spans="1:951" s="1" customFormat="1">
      <c r="B616" s="1">
        <v>4</v>
      </c>
      <c r="C616" s="1">
        <v>1</v>
      </c>
      <c r="D616" s="1" t="s">
        <v>8218</v>
      </c>
      <c r="O616" s="1">
        <v>0</v>
      </c>
      <c r="Z616" s="1">
        <v>0</v>
      </c>
      <c r="AA616" s="1">
        <v>2</v>
      </c>
      <c r="AB616" s="1" t="s">
        <v>8513</v>
      </c>
      <c r="AC616" s="1">
        <v>1</v>
      </c>
      <c r="AD616" s="1">
        <v>0</v>
      </c>
      <c r="AE616" s="1">
        <v>2</v>
      </c>
      <c r="AF616" s="1">
        <v>0</v>
      </c>
      <c r="AG616" s="1">
        <v>0</v>
      </c>
      <c r="AI616" s="1">
        <v>118</v>
      </c>
      <c r="AJ616" s="1">
        <v>128</v>
      </c>
      <c r="DR616" s="1">
        <v>78</v>
      </c>
      <c r="DS616" s="1">
        <v>86</v>
      </c>
      <c r="HA616" s="1">
        <v>0</v>
      </c>
      <c r="HB616" s="1">
        <v>0</v>
      </c>
      <c r="HT616" s="1">
        <v>0</v>
      </c>
      <c r="HU616" s="1">
        <v>0</v>
      </c>
      <c r="IP616" s="1">
        <v>99</v>
      </c>
      <c r="IQ616" s="1">
        <v>99</v>
      </c>
      <c r="LX616" s="1">
        <v>86</v>
      </c>
      <c r="LY616" s="1">
        <v>80</v>
      </c>
      <c r="PG616" s="1">
        <v>14</v>
      </c>
      <c r="PH616" s="1">
        <v>16</v>
      </c>
      <c r="SP616" s="1">
        <v>97</v>
      </c>
      <c r="SQ616" s="1">
        <v>98</v>
      </c>
      <c r="VX616" s="1">
        <v>0</v>
      </c>
      <c r="VY616" s="1">
        <v>1</v>
      </c>
      <c r="WQ616" s="1">
        <v>0</v>
      </c>
      <c r="WR616" s="1">
        <v>0</v>
      </c>
      <c r="AGS616" s="1">
        <v>1</v>
      </c>
      <c r="AGT616" s="1">
        <v>0</v>
      </c>
      <c r="AGU616" s="1">
        <v>0</v>
      </c>
      <c r="AGV616" s="1">
        <v>1</v>
      </c>
      <c r="AGW616" s="1">
        <v>0</v>
      </c>
      <c r="AGX616" s="1">
        <v>0</v>
      </c>
      <c r="AGY616" s="1">
        <v>0</v>
      </c>
      <c r="AGZ616" s="1">
        <v>0</v>
      </c>
      <c r="AHA616" s="1">
        <v>0</v>
      </c>
      <c r="AHB616" s="1">
        <v>0</v>
      </c>
      <c r="AHC616" s="1">
        <v>1</v>
      </c>
      <c r="AHD616" s="1">
        <v>0</v>
      </c>
      <c r="AHE616" s="1">
        <v>0</v>
      </c>
      <c r="AHF616" s="1">
        <v>0</v>
      </c>
      <c r="AHH616" s="1">
        <v>0</v>
      </c>
      <c r="AHI616" s="1">
        <v>0</v>
      </c>
      <c r="AHK616" s="1">
        <v>0</v>
      </c>
      <c r="AHL616" s="1">
        <v>0</v>
      </c>
      <c r="AHM616" s="1">
        <v>0</v>
      </c>
      <c r="AHN616" s="1">
        <v>0</v>
      </c>
      <c r="AHO616" s="1">
        <v>0</v>
      </c>
      <c r="AHP616" s="1">
        <v>0</v>
      </c>
      <c r="AHQ616" s="1">
        <v>0</v>
      </c>
      <c r="AHR616" s="1">
        <v>0</v>
      </c>
      <c r="AIN616" s="1">
        <v>0</v>
      </c>
      <c r="AIO616" s="1">
        <v>0</v>
      </c>
      <c r="AIT616" s="3">
        <v>1</v>
      </c>
      <c r="AIU616" s="1">
        <v>1</v>
      </c>
      <c r="AIV616" s="1">
        <v>0</v>
      </c>
      <c r="AIW616" s="1">
        <v>0</v>
      </c>
      <c r="AIX616" s="1">
        <v>108</v>
      </c>
      <c r="AJB616" s="1">
        <v>60</v>
      </c>
    </row>
    <row r="617" spans="1:951" s="1" customFormat="1">
      <c r="B617" s="1">
        <v>5</v>
      </c>
      <c r="C617" s="1">
        <v>0</v>
      </c>
      <c r="Z617" s="1">
        <v>0</v>
      </c>
      <c r="AA617" s="1">
        <v>2</v>
      </c>
      <c r="AC617" s="1">
        <v>0</v>
      </c>
      <c r="AE617" s="1">
        <v>3</v>
      </c>
      <c r="AF617" s="1">
        <v>0</v>
      </c>
      <c r="AG617" s="1">
        <v>0</v>
      </c>
      <c r="AI617" s="1">
        <v>126</v>
      </c>
      <c r="AJ617" s="1">
        <v>130</v>
      </c>
      <c r="DR617" s="1">
        <v>86</v>
      </c>
      <c r="DS617" s="1">
        <v>80</v>
      </c>
      <c r="HA617" s="1">
        <v>0</v>
      </c>
      <c r="HB617" s="1">
        <v>0</v>
      </c>
      <c r="HT617" s="1">
        <v>0</v>
      </c>
      <c r="HU617" s="1">
        <v>0</v>
      </c>
      <c r="IP617" s="1">
        <v>99</v>
      </c>
      <c r="IQ617" s="1">
        <v>99</v>
      </c>
      <c r="LX617" s="1">
        <v>90</v>
      </c>
      <c r="LY617" s="1">
        <v>82</v>
      </c>
      <c r="PG617" s="1">
        <v>16</v>
      </c>
      <c r="PH617" s="1">
        <v>16</v>
      </c>
      <c r="SP617" s="1">
        <v>97</v>
      </c>
      <c r="SQ617" s="1">
        <v>99</v>
      </c>
      <c r="VX617" s="1">
        <v>1</v>
      </c>
      <c r="VY617" s="1">
        <v>1</v>
      </c>
      <c r="WQ617" s="1">
        <v>0</v>
      </c>
      <c r="WR617" s="1">
        <v>0</v>
      </c>
      <c r="AGS617" s="1">
        <v>1</v>
      </c>
      <c r="AGT617" s="1">
        <v>0</v>
      </c>
      <c r="AGU617" s="1">
        <v>0</v>
      </c>
      <c r="AGV617" s="1">
        <v>1</v>
      </c>
      <c r="AGW617" s="1">
        <v>0</v>
      </c>
      <c r="AGX617" s="1">
        <v>0</v>
      </c>
      <c r="AGY617" s="1">
        <v>0</v>
      </c>
      <c r="AGZ617" s="1">
        <v>0</v>
      </c>
      <c r="AHA617" s="1">
        <v>0</v>
      </c>
      <c r="AHB617" s="1">
        <v>0</v>
      </c>
      <c r="AHC617" s="1">
        <v>1</v>
      </c>
      <c r="AHD617" s="1">
        <v>0</v>
      </c>
      <c r="AHE617" s="1">
        <v>0</v>
      </c>
      <c r="AHF617" s="1">
        <v>0</v>
      </c>
      <c r="AHH617" s="1">
        <v>0</v>
      </c>
      <c r="AHI617" s="1">
        <v>0</v>
      </c>
      <c r="AHK617" s="1">
        <v>0</v>
      </c>
      <c r="AHL617" s="1">
        <v>0</v>
      </c>
      <c r="AHM617" s="1">
        <v>0</v>
      </c>
      <c r="AHN617" s="1">
        <v>0</v>
      </c>
      <c r="AHO617" s="1">
        <v>0</v>
      </c>
      <c r="AHP617" s="1">
        <v>0</v>
      </c>
      <c r="AHQ617" s="1">
        <v>0</v>
      </c>
      <c r="AHR617" s="1">
        <v>0</v>
      </c>
      <c r="AIN617" s="1">
        <v>0</v>
      </c>
      <c r="AIO617" s="1">
        <v>0</v>
      </c>
      <c r="AIT617" s="3">
        <v>1</v>
      </c>
      <c r="AIU617" s="1">
        <v>1</v>
      </c>
      <c r="AIV617" s="1">
        <v>0</v>
      </c>
      <c r="AIW617" s="1">
        <v>0</v>
      </c>
      <c r="AIX617" s="1">
        <v>57</v>
      </c>
      <c r="AJB617" s="1">
        <v>40</v>
      </c>
    </row>
    <row r="618" spans="1:951" s="80" customFormat="1">
      <c r="B618" s="80">
        <v>6</v>
      </c>
      <c r="C618" s="80">
        <v>1</v>
      </c>
      <c r="D618" s="80" t="s">
        <v>7646</v>
      </c>
      <c r="O618" s="80">
        <v>0</v>
      </c>
      <c r="Z618" s="80">
        <v>0</v>
      </c>
      <c r="AA618" s="80">
        <v>2</v>
      </c>
      <c r="AC618" s="80">
        <v>0</v>
      </c>
      <c r="AE618" s="80">
        <v>0</v>
      </c>
      <c r="AG618" s="80">
        <v>0</v>
      </c>
      <c r="AI618" s="80">
        <v>125</v>
      </c>
      <c r="DR618" s="80">
        <v>93</v>
      </c>
      <c r="HA618" s="80">
        <v>0</v>
      </c>
      <c r="HT618" s="80">
        <v>0</v>
      </c>
      <c r="IP618" s="80">
        <v>99</v>
      </c>
      <c r="LX618" s="80">
        <v>94</v>
      </c>
      <c r="PG618" s="80">
        <v>16</v>
      </c>
      <c r="SP618" s="80">
        <v>97</v>
      </c>
      <c r="VX618" s="80">
        <v>0</v>
      </c>
      <c r="WQ618" s="80">
        <v>0</v>
      </c>
      <c r="AGS618" s="80">
        <v>0</v>
      </c>
      <c r="AGT618" s="80">
        <v>0</v>
      </c>
      <c r="AGU618" s="80">
        <v>0</v>
      </c>
      <c r="AGV618" s="80">
        <v>0</v>
      </c>
      <c r="AGW618" s="80">
        <v>0</v>
      </c>
      <c r="AGX618" s="80">
        <v>0</v>
      </c>
      <c r="AGY618" s="80">
        <v>0</v>
      </c>
      <c r="AGZ618" s="80">
        <v>0</v>
      </c>
      <c r="AHA618" s="80">
        <v>0</v>
      </c>
      <c r="AHB618" s="80">
        <v>0</v>
      </c>
      <c r="AHC618" s="80">
        <v>1</v>
      </c>
      <c r="AHD618" s="80">
        <v>0</v>
      </c>
      <c r="AHE618" s="80">
        <v>0</v>
      </c>
      <c r="AHF618" s="80">
        <v>0</v>
      </c>
      <c r="AHH618" s="80">
        <v>0</v>
      </c>
      <c r="AHI618" s="80">
        <v>0</v>
      </c>
      <c r="AHK618" s="80">
        <v>0</v>
      </c>
      <c r="AHL618" s="80">
        <v>0</v>
      </c>
      <c r="AHM618" s="80">
        <v>0</v>
      </c>
      <c r="AHN618" s="80">
        <v>0</v>
      </c>
      <c r="AHO618" s="80">
        <v>0</v>
      </c>
      <c r="AHP618" s="80">
        <v>0</v>
      </c>
      <c r="AHQ618" s="80">
        <v>0</v>
      </c>
      <c r="AHR618" s="80">
        <v>0</v>
      </c>
      <c r="AIN618" s="80">
        <v>0</v>
      </c>
      <c r="AIO618" s="80">
        <v>0</v>
      </c>
      <c r="AIT618" s="86">
        <v>1</v>
      </c>
      <c r="AIU618" s="80">
        <v>1</v>
      </c>
      <c r="AIV618" s="80">
        <v>0</v>
      </c>
      <c r="AIW618" s="80">
        <v>0</v>
      </c>
      <c r="AIX618" s="80">
        <v>28</v>
      </c>
    </row>
    <row r="619" spans="1:951" s="1" customFormat="1">
      <c r="A619" s="1">
        <v>130</v>
      </c>
      <c r="B619" s="1">
        <v>1</v>
      </c>
      <c r="C619" s="1">
        <v>0</v>
      </c>
      <c r="Z619" s="1">
        <v>0</v>
      </c>
      <c r="AA619" s="1">
        <v>1</v>
      </c>
      <c r="AC619" s="1">
        <v>0</v>
      </c>
      <c r="AE619" s="1">
        <v>0</v>
      </c>
      <c r="AG619" s="1">
        <v>0</v>
      </c>
      <c r="AGS619" s="1">
        <v>1</v>
      </c>
      <c r="AGT619" s="1">
        <v>0</v>
      </c>
      <c r="AGU619" s="1">
        <v>1</v>
      </c>
      <c r="AGV619" s="1">
        <v>0</v>
      </c>
      <c r="AGW619" s="1">
        <v>0</v>
      </c>
      <c r="AGX619" s="1">
        <v>0</v>
      </c>
      <c r="AGY619" s="1">
        <v>0</v>
      </c>
      <c r="AGZ619" s="1">
        <v>0</v>
      </c>
      <c r="AHA619" s="1">
        <v>0</v>
      </c>
      <c r="AHB619" s="1">
        <v>0</v>
      </c>
      <c r="AHC619" s="1">
        <v>1</v>
      </c>
      <c r="AHD619" s="1">
        <v>0</v>
      </c>
      <c r="AHE619" s="1">
        <v>0</v>
      </c>
      <c r="AHF619" s="1">
        <v>0</v>
      </c>
      <c r="AHH619" s="1">
        <v>0</v>
      </c>
      <c r="AHI619" s="1">
        <v>0</v>
      </c>
      <c r="AHK619" s="1">
        <v>0</v>
      </c>
      <c r="AHL619" s="1">
        <v>0</v>
      </c>
      <c r="AHM619" s="1">
        <v>0</v>
      </c>
      <c r="AHN619" s="1">
        <v>0</v>
      </c>
      <c r="AHO619" s="1">
        <v>0</v>
      </c>
      <c r="AHP619" s="1">
        <v>0</v>
      </c>
      <c r="AHQ619" s="1">
        <v>0</v>
      </c>
      <c r="AHR619" s="1">
        <v>0</v>
      </c>
      <c r="AIM619" s="1">
        <v>0</v>
      </c>
      <c r="AIN619" s="1">
        <v>0</v>
      </c>
      <c r="AIO619" s="1">
        <v>0</v>
      </c>
      <c r="AIT619" s="1">
        <v>0</v>
      </c>
      <c r="AIU619" s="1">
        <v>0</v>
      </c>
      <c r="AIV619" s="1">
        <v>0</v>
      </c>
      <c r="AIW619" s="1">
        <v>0</v>
      </c>
    </row>
    <row r="620" spans="1:951" s="1" customFormat="1">
      <c r="B620" s="1">
        <v>2</v>
      </c>
      <c r="C620" s="1">
        <v>0</v>
      </c>
      <c r="Z620" s="1">
        <v>0</v>
      </c>
      <c r="AA620" s="1">
        <v>1</v>
      </c>
      <c r="AB620" s="1" t="s">
        <v>8514</v>
      </c>
      <c r="AC620" s="1">
        <v>0</v>
      </c>
      <c r="AE620" s="1">
        <v>0</v>
      </c>
      <c r="AG620" s="1">
        <v>0</v>
      </c>
      <c r="AI620" s="1">
        <v>148</v>
      </c>
      <c r="AJ620" s="1">
        <v>140</v>
      </c>
      <c r="DR620" s="1">
        <v>64</v>
      </c>
      <c r="DS620" s="1">
        <v>60</v>
      </c>
      <c r="HA620" s="1">
        <v>2</v>
      </c>
      <c r="HB620" s="1">
        <v>2</v>
      </c>
      <c r="HT620" s="1">
        <v>0</v>
      </c>
      <c r="HU620" s="1">
        <v>0</v>
      </c>
      <c r="IP620" s="1">
        <v>96</v>
      </c>
      <c r="IQ620" s="1">
        <v>96</v>
      </c>
      <c r="LX620" s="1">
        <v>68</v>
      </c>
      <c r="LY620" s="1">
        <v>72</v>
      </c>
      <c r="PG620" s="1">
        <v>16</v>
      </c>
      <c r="PH620" s="1">
        <v>16</v>
      </c>
      <c r="SP620" s="1">
        <v>97.1</v>
      </c>
      <c r="SQ620" s="1">
        <v>98.6</v>
      </c>
      <c r="VX620" s="1">
        <v>1</v>
      </c>
      <c r="VY620" s="1">
        <v>1</v>
      </c>
      <c r="WQ620" s="1">
        <v>0</v>
      </c>
      <c r="WR620" s="1">
        <v>0</v>
      </c>
      <c r="ZY620" s="1">
        <v>169</v>
      </c>
      <c r="ZZ620" s="1">
        <v>168.6</v>
      </c>
      <c r="AAY620" s="1">
        <v>25</v>
      </c>
      <c r="AAZ620" s="1">
        <v>24</v>
      </c>
      <c r="ABB620" s="1">
        <v>7.5</v>
      </c>
      <c r="ABC620" s="1">
        <v>7.5</v>
      </c>
      <c r="ABE620" s="1">
        <v>22</v>
      </c>
      <c r="ABF620" s="1">
        <v>22</v>
      </c>
      <c r="ABU620" s="1">
        <v>136</v>
      </c>
      <c r="ABV620" s="1">
        <v>133</v>
      </c>
      <c r="ABX620" s="1">
        <v>5</v>
      </c>
      <c r="ABY620" s="1">
        <v>4.8</v>
      </c>
      <c r="ACA620" s="1">
        <v>99</v>
      </c>
      <c r="ACB620" s="1">
        <v>103</v>
      </c>
      <c r="ACD620" s="1">
        <v>1.07</v>
      </c>
      <c r="ACE620" s="1">
        <v>0.77</v>
      </c>
      <c r="ACG620" s="1">
        <v>124</v>
      </c>
      <c r="ACH620" s="1">
        <v>261</v>
      </c>
      <c r="ACQ620" s="1">
        <v>73</v>
      </c>
      <c r="ACR620" s="1">
        <v>71</v>
      </c>
      <c r="ACT620" s="1">
        <v>9.5</v>
      </c>
      <c r="ACU620" s="1">
        <v>9.3000000000000007</v>
      </c>
      <c r="ACW620" s="1">
        <v>18</v>
      </c>
      <c r="ACX620" s="1">
        <v>12</v>
      </c>
      <c r="AGS620" s="1">
        <v>1</v>
      </c>
      <c r="AGT620" s="1">
        <v>0</v>
      </c>
      <c r="AGU620" s="1">
        <v>1</v>
      </c>
      <c r="AGV620" s="1">
        <v>0</v>
      </c>
      <c r="AGW620" s="1">
        <v>0</v>
      </c>
      <c r="AGX620" s="1">
        <v>0</v>
      </c>
      <c r="AGY620" s="1">
        <v>0</v>
      </c>
      <c r="AGZ620" s="1">
        <v>2</v>
      </c>
      <c r="AHA620" s="1">
        <v>0</v>
      </c>
      <c r="AHB620" s="1">
        <v>0</v>
      </c>
      <c r="AHC620" s="1">
        <v>1</v>
      </c>
      <c r="AHD620" s="1">
        <v>0</v>
      </c>
      <c r="AHE620" s="1">
        <v>0</v>
      </c>
      <c r="AHF620" s="1">
        <v>0</v>
      </c>
      <c r="AHH620" s="1">
        <v>0</v>
      </c>
      <c r="AHI620" s="1">
        <v>0</v>
      </c>
      <c r="AHK620" s="1">
        <v>0</v>
      </c>
      <c r="AHL620" s="1">
        <v>0</v>
      </c>
      <c r="AHM620" s="1">
        <v>0</v>
      </c>
      <c r="AHN620" s="1">
        <v>0</v>
      </c>
      <c r="AHO620" s="1">
        <v>0</v>
      </c>
      <c r="AHP620" s="1">
        <v>0</v>
      </c>
      <c r="AHQ620" s="1">
        <v>0</v>
      </c>
      <c r="AHR620" s="1">
        <v>0</v>
      </c>
      <c r="AIM620" s="1">
        <v>0</v>
      </c>
      <c r="AIN620" s="1">
        <v>0</v>
      </c>
      <c r="AIO620" s="1">
        <v>0</v>
      </c>
      <c r="AIP620" s="1">
        <v>1</v>
      </c>
      <c r="AIQ620" s="1">
        <v>1</v>
      </c>
      <c r="AIR620" s="1">
        <v>1</v>
      </c>
      <c r="AIS620" s="1">
        <v>1</v>
      </c>
      <c r="AIT620" s="1">
        <v>1</v>
      </c>
      <c r="AIU620" s="1">
        <v>1</v>
      </c>
      <c r="AIV620" s="1">
        <v>0</v>
      </c>
      <c r="AIW620" s="1">
        <v>0</v>
      </c>
      <c r="AIX620" s="1">
        <v>29</v>
      </c>
      <c r="AJB620" s="1">
        <v>47</v>
      </c>
    </row>
    <row r="621" spans="1:951" s="1" customFormat="1">
      <c r="B621" s="1">
        <v>3</v>
      </c>
      <c r="C621" s="1">
        <v>1</v>
      </c>
      <c r="D621" s="1" t="s">
        <v>8515</v>
      </c>
      <c r="O621" s="1">
        <v>1</v>
      </c>
      <c r="Z621" s="1">
        <v>0</v>
      </c>
      <c r="AA621" s="1">
        <v>2</v>
      </c>
      <c r="AB621" s="1" t="s">
        <v>8516</v>
      </c>
      <c r="AC621" s="1">
        <v>0</v>
      </c>
      <c r="AE621" s="1">
        <v>2</v>
      </c>
      <c r="AF621" s="1">
        <v>0</v>
      </c>
      <c r="AG621" s="1">
        <v>0</v>
      </c>
      <c r="AI621" s="1">
        <v>144</v>
      </c>
      <c r="AJ621" s="1">
        <v>132</v>
      </c>
      <c r="DR621" s="1">
        <v>66</v>
      </c>
      <c r="DS621" s="1">
        <v>62</v>
      </c>
      <c r="HA621" s="1">
        <v>2</v>
      </c>
      <c r="HB621" s="1">
        <v>2</v>
      </c>
      <c r="HT621" s="1">
        <v>0</v>
      </c>
      <c r="HU621" s="1">
        <v>0</v>
      </c>
      <c r="IP621" s="1">
        <v>99</v>
      </c>
      <c r="IQ621" s="1">
        <v>96</v>
      </c>
      <c r="LX621" s="1">
        <v>64</v>
      </c>
      <c r="LY621" s="1">
        <v>72</v>
      </c>
      <c r="PG621" s="1">
        <v>16</v>
      </c>
      <c r="PH621" s="1">
        <v>16</v>
      </c>
      <c r="SP621" s="1">
        <v>96.9</v>
      </c>
      <c r="SQ621" s="1">
        <v>97.3</v>
      </c>
      <c r="VX621" s="1">
        <v>1</v>
      </c>
      <c r="VY621" s="1">
        <v>1</v>
      </c>
      <c r="WQ621" s="1">
        <v>0</v>
      </c>
      <c r="WR621" s="1">
        <v>0</v>
      </c>
      <c r="ZY621" s="1">
        <v>168.6</v>
      </c>
      <c r="ZZ621" s="1">
        <v>168.2</v>
      </c>
      <c r="AAY621" s="1">
        <v>26</v>
      </c>
      <c r="AAZ621" s="1">
        <v>26</v>
      </c>
      <c r="ABB621" s="1">
        <v>7.5</v>
      </c>
      <c r="ABC621" s="1">
        <v>8.1999999999999993</v>
      </c>
      <c r="ABE621" s="1">
        <v>22</v>
      </c>
      <c r="ABF621" s="1">
        <v>24</v>
      </c>
      <c r="ABU621" s="1">
        <v>138</v>
      </c>
      <c r="ABV621" s="1">
        <v>135</v>
      </c>
      <c r="ABX621" s="1">
        <v>4.2</v>
      </c>
      <c r="ABY621" s="1">
        <v>4.5999999999999996</v>
      </c>
      <c r="ACA621" s="1">
        <v>99</v>
      </c>
      <c r="ACB621" s="1">
        <v>98</v>
      </c>
      <c r="ACD621" s="1">
        <v>1.04</v>
      </c>
      <c r="ACE621" s="1">
        <v>0.99</v>
      </c>
      <c r="ACG621" s="1">
        <v>134</v>
      </c>
      <c r="ACH621" s="1">
        <v>214</v>
      </c>
      <c r="ACQ621" s="1">
        <v>70</v>
      </c>
      <c r="ACR621" s="1">
        <v>72</v>
      </c>
      <c r="ACT621" s="1">
        <v>9.6999999999999993</v>
      </c>
      <c r="ACU621" s="1">
        <v>9.3000000000000007</v>
      </c>
      <c r="ACW621" s="1">
        <v>18</v>
      </c>
      <c r="ACX621" s="1">
        <v>16</v>
      </c>
      <c r="AGS621" s="1">
        <v>1</v>
      </c>
      <c r="AGT621" s="1">
        <v>0</v>
      </c>
      <c r="AGU621" s="1">
        <v>1</v>
      </c>
      <c r="AGV621" s="1">
        <v>0</v>
      </c>
      <c r="AGW621" s="1">
        <v>0</v>
      </c>
      <c r="AGX621" s="1">
        <v>0</v>
      </c>
      <c r="AGY621" s="1">
        <v>0</v>
      </c>
      <c r="AGZ621" s="1">
        <v>2</v>
      </c>
      <c r="AHA621" s="1">
        <v>0</v>
      </c>
      <c r="AHB621" s="1">
        <v>0</v>
      </c>
      <c r="AHC621" s="1">
        <v>1</v>
      </c>
      <c r="AHD621" s="1">
        <v>0</v>
      </c>
      <c r="AHE621" s="1">
        <v>0</v>
      </c>
      <c r="AHF621" s="1">
        <v>0</v>
      </c>
      <c r="AHH621" s="1">
        <v>0</v>
      </c>
      <c r="AHI621" s="1">
        <v>0</v>
      </c>
      <c r="AHK621" s="1">
        <v>0</v>
      </c>
      <c r="AHL621" s="1">
        <v>0</v>
      </c>
      <c r="AHM621" s="1">
        <v>0</v>
      </c>
      <c r="AHN621" s="1">
        <v>0</v>
      </c>
      <c r="AHO621" s="1">
        <v>0</v>
      </c>
      <c r="AHP621" s="1">
        <v>0</v>
      </c>
      <c r="AHQ621" s="1">
        <v>0</v>
      </c>
      <c r="AHR621" s="1">
        <v>0</v>
      </c>
      <c r="AIM621" s="1">
        <v>0</v>
      </c>
      <c r="AIN621" s="1">
        <v>0</v>
      </c>
      <c r="AIO621" s="1">
        <v>0</v>
      </c>
      <c r="AIT621" s="1">
        <v>1</v>
      </c>
      <c r="AIU621" s="1">
        <v>1</v>
      </c>
      <c r="AIV621" s="1">
        <v>0</v>
      </c>
      <c r="AIW621" s="1">
        <v>0</v>
      </c>
      <c r="AIX621" s="1">
        <v>33</v>
      </c>
      <c r="AJB621" s="1">
        <v>31</v>
      </c>
    </row>
    <row r="622" spans="1:951" s="1" customFormat="1">
      <c r="B622" s="1">
        <v>4</v>
      </c>
      <c r="C622" s="1">
        <v>0</v>
      </c>
      <c r="Z622" s="1">
        <v>0</v>
      </c>
      <c r="AA622" s="1">
        <v>2</v>
      </c>
      <c r="AB622" s="1" t="s">
        <v>8517</v>
      </c>
      <c r="AC622" s="1">
        <v>0</v>
      </c>
      <c r="AE622" s="1">
        <v>1</v>
      </c>
      <c r="AF622" s="1">
        <v>0</v>
      </c>
      <c r="AG622" s="1">
        <v>0</v>
      </c>
      <c r="AI622" s="1">
        <v>154</v>
      </c>
      <c r="AJ622" s="1">
        <v>142</v>
      </c>
      <c r="DR622" s="1">
        <v>82</v>
      </c>
      <c r="DS622" s="1">
        <v>82</v>
      </c>
      <c r="HA622" s="1">
        <v>2</v>
      </c>
      <c r="HB622" s="1">
        <v>2</v>
      </c>
      <c r="HT622" s="1">
        <v>0</v>
      </c>
      <c r="HU622" s="1">
        <v>0</v>
      </c>
      <c r="IP622" s="1">
        <v>100</v>
      </c>
      <c r="IQ622" s="1">
        <v>95</v>
      </c>
      <c r="LX622" s="1">
        <v>72</v>
      </c>
      <c r="LY622" s="1">
        <v>74</v>
      </c>
      <c r="PG622" s="1">
        <v>12</v>
      </c>
      <c r="PH622" s="1">
        <v>16</v>
      </c>
      <c r="SP622" s="1">
        <v>97.5</v>
      </c>
      <c r="SQ622" s="1">
        <v>98.6</v>
      </c>
      <c r="VX622" s="1">
        <v>1</v>
      </c>
      <c r="VY622" s="1">
        <v>1</v>
      </c>
      <c r="WQ622" s="1">
        <v>0</v>
      </c>
      <c r="WR622" s="1">
        <v>0</v>
      </c>
      <c r="ZY622" s="1">
        <v>164.8</v>
      </c>
      <c r="ZZ622" s="1">
        <v>167.2</v>
      </c>
      <c r="AAY622" s="1">
        <v>28</v>
      </c>
      <c r="ABB622" s="1">
        <v>7.8</v>
      </c>
      <c r="ABE622" s="1">
        <v>23</v>
      </c>
      <c r="ABU622" s="1">
        <v>136</v>
      </c>
      <c r="ABX622" s="1">
        <v>4.5999999999999996</v>
      </c>
      <c r="ACA622" s="1">
        <v>97</v>
      </c>
      <c r="ACD622" s="1">
        <v>1.01</v>
      </c>
      <c r="ACG622" s="1">
        <v>156</v>
      </c>
      <c r="ACQ622" s="1">
        <v>70</v>
      </c>
      <c r="ACT622" s="1">
        <v>9.1</v>
      </c>
      <c r="ACW622" s="1">
        <v>17</v>
      </c>
      <c r="AGS622" s="1">
        <v>1</v>
      </c>
      <c r="AGT622" s="1">
        <v>0</v>
      </c>
      <c r="AGU622" s="1">
        <v>1</v>
      </c>
      <c r="AGV622" s="1">
        <v>0</v>
      </c>
      <c r="AGW622" s="1">
        <v>0</v>
      </c>
      <c r="AGX622" s="1">
        <v>0</v>
      </c>
      <c r="AGY622" s="1">
        <v>0</v>
      </c>
      <c r="AGZ622" s="1">
        <v>2</v>
      </c>
      <c r="AHA622" s="1">
        <v>0</v>
      </c>
      <c r="AHB622" s="1">
        <v>0</v>
      </c>
      <c r="AHC622" s="1">
        <v>1</v>
      </c>
      <c r="AHD622" s="1">
        <v>0</v>
      </c>
      <c r="AHE622" s="1">
        <v>0</v>
      </c>
      <c r="AHF622" s="1">
        <v>0</v>
      </c>
      <c r="AHH622" s="1">
        <v>0</v>
      </c>
      <c r="AHI622" s="1">
        <v>0</v>
      </c>
      <c r="AHK622" s="1">
        <v>0</v>
      </c>
      <c r="AHL622" s="1">
        <v>0</v>
      </c>
      <c r="AHM622" s="1">
        <v>0</v>
      </c>
      <c r="AHN622" s="1">
        <v>0</v>
      </c>
      <c r="AHO622" s="1">
        <v>0</v>
      </c>
      <c r="AHP622" s="1">
        <v>0</v>
      </c>
      <c r="AHQ622" s="1">
        <v>0</v>
      </c>
      <c r="AHR622" s="1">
        <v>0</v>
      </c>
      <c r="AIM622" s="1">
        <v>0</v>
      </c>
      <c r="AIN622" s="1">
        <v>0</v>
      </c>
      <c r="AIO622" s="1">
        <v>0</v>
      </c>
      <c r="AIT622" s="1">
        <v>1</v>
      </c>
      <c r="AIU622" s="1">
        <v>1</v>
      </c>
      <c r="AIV622" s="1">
        <v>0</v>
      </c>
      <c r="AIW622" s="1">
        <v>0</v>
      </c>
      <c r="AIX622" s="1">
        <v>26</v>
      </c>
      <c r="AJB622" s="1">
        <v>50</v>
      </c>
    </row>
    <row r="623" spans="1:951" s="1" customFormat="1">
      <c r="B623" s="1">
        <v>5</v>
      </c>
      <c r="C623" s="1">
        <v>0</v>
      </c>
      <c r="Z623" s="1">
        <v>0</v>
      </c>
      <c r="AA623" s="1">
        <v>2</v>
      </c>
      <c r="AB623" s="1" t="s">
        <v>8518</v>
      </c>
      <c r="AC623" s="1">
        <v>1</v>
      </c>
      <c r="AD623" s="1">
        <v>0</v>
      </c>
      <c r="AE623" s="1">
        <v>3</v>
      </c>
      <c r="AF623" s="1">
        <v>0</v>
      </c>
      <c r="AG623" s="1">
        <v>0</v>
      </c>
      <c r="AI623" s="1">
        <v>154</v>
      </c>
      <c r="AJ623" s="1">
        <v>150</v>
      </c>
      <c r="DR623" s="1">
        <v>70</v>
      </c>
      <c r="DS623" s="1">
        <v>62</v>
      </c>
      <c r="HA623" s="1">
        <v>0</v>
      </c>
      <c r="HB623" s="1">
        <v>2</v>
      </c>
      <c r="HT623" s="1">
        <v>0</v>
      </c>
      <c r="HU623" s="1">
        <v>0</v>
      </c>
      <c r="IP623" s="1">
        <v>98</v>
      </c>
      <c r="IQ623" s="1">
        <v>98</v>
      </c>
      <c r="LX623" s="1">
        <v>70</v>
      </c>
      <c r="LY623" s="1">
        <v>74</v>
      </c>
      <c r="PG623" s="1">
        <v>16</v>
      </c>
      <c r="PH623" s="1">
        <v>16</v>
      </c>
      <c r="SP623" s="1">
        <v>98.3</v>
      </c>
      <c r="SQ623" s="1">
        <v>97.8</v>
      </c>
      <c r="VX623" s="1">
        <v>0</v>
      </c>
      <c r="VY623" s="1">
        <v>1</v>
      </c>
      <c r="WQ623" s="1">
        <v>0</v>
      </c>
      <c r="WR623" s="1">
        <v>0</v>
      </c>
      <c r="ZY623" s="1">
        <v>163.6</v>
      </c>
      <c r="ZZ623" s="1">
        <v>163.6</v>
      </c>
      <c r="AAY623" s="1">
        <v>29</v>
      </c>
      <c r="AAZ623" s="1">
        <v>28</v>
      </c>
      <c r="ABB623" s="1">
        <v>8.8000000000000007</v>
      </c>
      <c r="ABC623" s="1">
        <v>8.5</v>
      </c>
      <c r="ABE623" s="1">
        <v>26</v>
      </c>
      <c r="ABF623" s="1">
        <v>25</v>
      </c>
      <c r="ABU623" s="1">
        <v>136</v>
      </c>
      <c r="ABV623" s="1">
        <v>136</v>
      </c>
      <c r="ABX623" s="1">
        <v>4.5999999999999996</v>
      </c>
      <c r="ABY623" s="1">
        <v>4.5</v>
      </c>
      <c r="ACA623" s="1">
        <v>97</v>
      </c>
      <c r="ACB623" s="1">
        <v>96</v>
      </c>
      <c r="ACD623" s="1">
        <v>0.99</v>
      </c>
      <c r="ACE623" s="1">
        <v>0.98</v>
      </c>
      <c r="ACG623" s="1">
        <v>96</v>
      </c>
      <c r="ACH623" s="1">
        <v>162</v>
      </c>
      <c r="ACQ623" s="1">
        <v>68</v>
      </c>
      <c r="ACR623" s="1">
        <v>66</v>
      </c>
      <c r="ACT623" s="1">
        <v>9.1</v>
      </c>
      <c r="ACU623" s="1">
        <v>9.1999999999999993</v>
      </c>
      <c r="ACW623" s="1">
        <v>15</v>
      </c>
      <c r="ACX623" s="1">
        <v>17</v>
      </c>
      <c r="AGS623" s="1">
        <v>0</v>
      </c>
      <c r="AGT623" s="1">
        <v>0</v>
      </c>
      <c r="AGU623" s="1">
        <v>0</v>
      </c>
      <c r="AGV623" s="1">
        <v>0</v>
      </c>
      <c r="AGW623" s="1">
        <v>0</v>
      </c>
      <c r="AGX623" s="1">
        <v>0</v>
      </c>
      <c r="AGY623" s="1">
        <v>0</v>
      </c>
      <c r="AGZ623" s="1">
        <v>2</v>
      </c>
      <c r="AHA623" s="1">
        <v>0</v>
      </c>
      <c r="AHB623" s="1">
        <v>0</v>
      </c>
      <c r="AHC623" s="1">
        <v>1</v>
      </c>
      <c r="AHD623" s="1">
        <v>0</v>
      </c>
      <c r="AHE623" s="1">
        <v>0</v>
      </c>
      <c r="AHF623" s="1">
        <v>0</v>
      </c>
      <c r="AHH623" s="1">
        <v>0</v>
      </c>
      <c r="AHI623" s="1">
        <v>0</v>
      </c>
      <c r="AHK623" s="1">
        <v>0</v>
      </c>
      <c r="AHL623" s="1">
        <v>0</v>
      </c>
      <c r="AHM623" s="1">
        <v>0</v>
      </c>
      <c r="AHN623" s="1">
        <v>0</v>
      </c>
      <c r="AHO623" s="1">
        <v>0</v>
      </c>
      <c r="AHP623" s="1">
        <v>0</v>
      </c>
      <c r="AHQ623" s="1">
        <v>0</v>
      </c>
      <c r="AHR623" s="1">
        <v>0</v>
      </c>
      <c r="AIM623" s="1">
        <v>0</v>
      </c>
      <c r="AIN623" s="1">
        <v>0</v>
      </c>
      <c r="AIO623" s="1">
        <v>0</v>
      </c>
      <c r="AIT623" s="1">
        <v>1</v>
      </c>
      <c r="AIU623" s="1">
        <v>1</v>
      </c>
      <c r="AIV623" s="1">
        <v>0</v>
      </c>
      <c r="AIW623" s="1">
        <v>0</v>
      </c>
      <c r="AIX623" s="1">
        <v>74</v>
      </c>
      <c r="AJB623" s="1">
        <v>38</v>
      </c>
    </row>
    <row r="624" spans="1:951" s="1" customFormat="1">
      <c r="B624" s="1">
        <v>6</v>
      </c>
      <c r="C624" s="1">
        <v>1</v>
      </c>
      <c r="D624" s="1" t="s">
        <v>8519</v>
      </c>
      <c r="O624" s="1">
        <v>0</v>
      </c>
      <c r="Z624" s="1">
        <v>0</v>
      </c>
      <c r="AA624" s="1">
        <v>2</v>
      </c>
      <c r="AB624" s="1" t="s">
        <v>8520</v>
      </c>
      <c r="AC624" s="1">
        <v>0</v>
      </c>
      <c r="AE624" s="1">
        <v>10</v>
      </c>
      <c r="AF624" s="1">
        <v>0</v>
      </c>
      <c r="AG624" s="1">
        <v>0</v>
      </c>
      <c r="AI624" s="1">
        <v>140</v>
      </c>
      <c r="AJ624" s="1">
        <v>146</v>
      </c>
      <c r="DR624" s="1">
        <v>64</v>
      </c>
      <c r="DS624" s="1">
        <v>60</v>
      </c>
      <c r="HA624" s="1">
        <v>0</v>
      </c>
      <c r="HB624" s="1">
        <v>0</v>
      </c>
      <c r="HT624" s="1">
        <v>0</v>
      </c>
      <c r="HU624" s="1">
        <v>0</v>
      </c>
      <c r="IP624" s="1">
        <v>98</v>
      </c>
      <c r="IQ624" s="1">
        <v>98</v>
      </c>
      <c r="LX624" s="1">
        <v>66</v>
      </c>
      <c r="LY624" s="1">
        <v>64</v>
      </c>
      <c r="PG624" s="1">
        <v>12</v>
      </c>
      <c r="PH624" s="1">
        <v>16</v>
      </c>
      <c r="SP624" s="1">
        <v>97.3</v>
      </c>
      <c r="SQ624" s="1">
        <v>96.9</v>
      </c>
      <c r="VX624" s="1">
        <v>1</v>
      </c>
      <c r="VY624" s="1">
        <v>1</v>
      </c>
      <c r="WQ624" s="1">
        <v>0</v>
      </c>
      <c r="WR624" s="1">
        <v>0</v>
      </c>
      <c r="ZY624" s="1">
        <v>162.4</v>
      </c>
      <c r="ZZ624" s="1">
        <v>163.6</v>
      </c>
      <c r="AAY624" s="1">
        <v>29</v>
      </c>
      <c r="ABB624" s="1">
        <v>8.1999999999999993</v>
      </c>
      <c r="ABE624" s="1">
        <v>24</v>
      </c>
      <c r="ABU624" s="1">
        <v>138</v>
      </c>
      <c r="ABX624" s="1">
        <v>4.4000000000000004</v>
      </c>
      <c r="ACA624" s="1">
        <v>95</v>
      </c>
      <c r="ACD624" s="1">
        <v>1.08</v>
      </c>
      <c r="ACG624" s="1">
        <v>119</v>
      </c>
      <c r="ACQ624" s="1">
        <v>70</v>
      </c>
      <c r="ACT624" s="1">
        <v>9.5</v>
      </c>
      <c r="ACW624" s="1">
        <v>19</v>
      </c>
      <c r="AGS624" s="1">
        <v>0</v>
      </c>
      <c r="AGT624" s="1">
        <v>0</v>
      </c>
      <c r="AGU624" s="1">
        <v>0</v>
      </c>
      <c r="AGV624" s="1">
        <v>0</v>
      </c>
      <c r="AGW624" s="1">
        <v>0</v>
      </c>
      <c r="AGX624" s="1">
        <v>0</v>
      </c>
      <c r="AGY624" s="1">
        <v>0</v>
      </c>
      <c r="AGZ624" s="1">
        <v>1</v>
      </c>
      <c r="AHA624" s="1">
        <v>0</v>
      </c>
      <c r="AHB624" s="1">
        <v>0</v>
      </c>
      <c r="AHC624" s="1">
        <v>1</v>
      </c>
      <c r="AHD624" s="1">
        <v>0</v>
      </c>
      <c r="AHE624" s="1">
        <v>0</v>
      </c>
      <c r="AHF624" s="1">
        <v>0</v>
      </c>
      <c r="AHH624" s="1">
        <v>0</v>
      </c>
      <c r="AHI624" s="1">
        <v>0</v>
      </c>
      <c r="AHK624" s="1">
        <v>0</v>
      </c>
      <c r="AHL624" s="1">
        <v>0</v>
      </c>
      <c r="AHM624" s="1">
        <v>0</v>
      </c>
      <c r="AHN624" s="1">
        <v>0</v>
      </c>
      <c r="AHO624" s="1">
        <v>0</v>
      </c>
      <c r="AHP624" s="1">
        <v>0</v>
      </c>
      <c r="AHQ624" s="1">
        <v>0</v>
      </c>
      <c r="AHR624" s="1">
        <v>0</v>
      </c>
      <c r="AIM624" s="1">
        <v>0</v>
      </c>
      <c r="AIN624" s="1">
        <v>0</v>
      </c>
      <c r="AIO624" s="1">
        <v>0</v>
      </c>
      <c r="AIT624" s="1">
        <v>2</v>
      </c>
      <c r="AIU624" s="1">
        <v>0</v>
      </c>
      <c r="AIV624" s="1">
        <v>0</v>
      </c>
      <c r="AIW624" s="1">
        <v>0</v>
      </c>
      <c r="AIX624" s="1">
        <v>36</v>
      </c>
      <c r="AIY624" s="1">
        <v>18</v>
      </c>
    </row>
    <row r="625" spans="1:951" s="80" customFormat="1">
      <c r="B625" s="80">
        <v>7</v>
      </c>
      <c r="C625" s="80">
        <v>0</v>
      </c>
      <c r="Z625" s="80">
        <v>0</v>
      </c>
      <c r="AA625" s="80">
        <v>2</v>
      </c>
      <c r="AC625" s="80">
        <v>0</v>
      </c>
      <c r="AE625" s="80">
        <v>3</v>
      </c>
      <c r="AF625" s="80">
        <v>0</v>
      </c>
      <c r="AG625" s="80">
        <v>0</v>
      </c>
      <c r="AI625" s="80">
        <v>154</v>
      </c>
      <c r="DR625" s="80">
        <v>58</v>
      </c>
      <c r="HA625" s="80">
        <v>2</v>
      </c>
      <c r="HT625" s="80">
        <v>0</v>
      </c>
      <c r="IP625" s="80">
        <v>100</v>
      </c>
      <c r="LX625" s="80">
        <v>67</v>
      </c>
      <c r="PG625" s="80">
        <v>14</v>
      </c>
      <c r="SP625" s="80">
        <v>96</v>
      </c>
      <c r="VX625" s="80">
        <v>1</v>
      </c>
      <c r="WQ625" s="80">
        <v>0</v>
      </c>
      <c r="ZY625" s="80">
        <v>163.6</v>
      </c>
      <c r="AAY625" s="80">
        <v>25</v>
      </c>
      <c r="ABU625" s="80">
        <v>137</v>
      </c>
      <c r="ABX625" s="80">
        <v>4.9000000000000004</v>
      </c>
      <c r="ACA625" s="80">
        <v>92</v>
      </c>
      <c r="ACD625" s="80">
        <v>9.8000000000000007</v>
      </c>
      <c r="ACG625" s="80">
        <v>157</v>
      </c>
      <c r="ACQ625" s="80">
        <v>74</v>
      </c>
      <c r="ACT625" s="80">
        <v>8.27</v>
      </c>
      <c r="ACW625" s="80">
        <v>20</v>
      </c>
      <c r="AGS625" s="80">
        <v>0</v>
      </c>
      <c r="AGT625" s="80">
        <v>0</v>
      </c>
      <c r="AGU625" s="80">
        <v>0</v>
      </c>
      <c r="AGV625" s="80">
        <v>0</v>
      </c>
      <c r="AGW625" s="80">
        <v>0</v>
      </c>
      <c r="AGX625" s="80">
        <v>0</v>
      </c>
      <c r="AGY625" s="80">
        <v>0</v>
      </c>
      <c r="AGZ625" s="80">
        <v>1</v>
      </c>
      <c r="AHA625" s="80">
        <v>0</v>
      </c>
      <c r="AHB625" s="80">
        <v>0</v>
      </c>
      <c r="AHC625" s="80">
        <v>1</v>
      </c>
      <c r="AHD625" s="80">
        <v>0</v>
      </c>
      <c r="AHE625" s="80">
        <v>0</v>
      </c>
      <c r="AHF625" s="80">
        <v>0</v>
      </c>
      <c r="AHH625" s="80">
        <v>0</v>
      </c>
      <c r="AHI625" s="80">
        <v>0</v>
      </c>
      <c r="AHK625" s="80">
        <v>0</v>
      </c>
      <c r="AHL625" s="80">
        <v>0</v>
      </c>
      <c r="AHM625" s="80">
        <v>0</v>
      </c>
      <c r="AHN625" s="80">
        <v>0</v>
      </c>
      <c r="AHO625" s="80">
        <v>0</v>
      </c>
      <c r="AHP625" s="80">
        <v>0</v>
      </c>
      <c r="AHQ625" s="80">
        <v>0</v>
      </c>
      <c r="AHR625" s="80">
        <v>0</v>
      </c>
      <c r="AIM625" s="80">
        <v>0</v>
      </c>
      <c r="AIN625" s="80">
        <v>0</v>
      </c>
      <c r="AIO625" s="80">
        <v>0</v>
      </c>
      <c r="AIT625" s="80">
        <v>1</v>
      </c>
      <c r="AIU625" s="80">
        <v>0</v>
      </c>
      <c r="AIV625" s="80">
        <v>0</v>
      </c>
      <c r="AIW625" s="80">
        <v>0</v>
      </c>
      <c r="AIX625" s="80">
        <v>37</v>
      </c>
    </row>
    <row r="626" spans="1:951" s="14" customFormat="1">
      <c r="A626" s="14">
        <v>131</v>
      </c>
      <c r="B626" s="14">
        <v>1</v>
      </c>
      <c r="C626" s="58" t="s">
        <v>2308</v>
      </c>
      <c r="F626" s="63"/>
      <c r="G626" s="58"/>
      <c r="O626" s="58"/>
      <c r="P626" s="58"/>
      <c r="Q626" s="58"/>
      <c r="R626" s="58"/>
      <c r="S626" s="58"/>
      <c r="T626" s="58"/>
      <c r="U626" s="58"/>
      <c r="V626" s="58"/>
      <c r="W626" s="58"/>
      <c r="Z626" s="14">
        <v>0</v>
      </c>
      <c r="AA626" s="14">
        <v>1</v>
      </c>
      <c r="AC626" s="14">
        <v>0</v>
      </c>
      <c r="AE626" s="14">
        <v>0</v>
      </c>
      <c r="AG626" s="14">
        <v>0</v>
      </c>
      <c r="DR626" s="58"/>
      <c r="DS626" s="58"/>
      <c r="DT626" s="58"/>
      <c r="DU626" s="58"/>
      <c r="DV626" s="58"/>
      <c r="DW626" s="58"/>
      <c r="DX626" s="58"/>
      <c r="DY626" s="58"/>
      <c r="DZ626" s="58"/>
      <c r="EA626" s="58"/>
      <c r="EB626" s="58"/>
      <c r="EC626" s="58"/>
      <c r="ED626" s="58"/>
      <c r="EE626" s="58"/>
      <c r="EF626" s="58"/>
      <c r="EG626" s="58"/>
      <c r="EH626" s="58"/>
      <c r="EI626" s="58"/>
      <c r="EJ626" s="58"/>
      <c r="EK626" s="58"/>
      <c r="EL626" s="58"/>
      <c r="EM626" s="58"/>
      <c r="EN626" s="58"/>
      <c r="EO626" s="58"/>
      <c r="EP626" s="58"/>
      <c r="EQ626" s="58"/>
      <c r="ER626" s="58"/>
      <c r="ES626" s="58"/>
      <c r="ET626" s="58"/>
      <c r="EU626" s="58"/>
      <c r="EV626" s="58"/>
      <c r="EW626" s="58"/>
      <c r="EX626" s="58"/>
      <c r="EY626" s="58"/>
      <c r="EZ626" s="58"/>
      <c r="FA626" s="58"/>
      <c r="FB626" s="58"/>
      <c r="FC626" s="58"/>
      <c r="FD626" s="58"/>
      <c r="FE626" s="58"/>
      <c r="FF626" s="58"/>
      <c r="FG626" s="58"/>
      <c r="FH626" s="58"/>
      <c r="FI626" s="58"/>
      <c r="FJ626" s="58"/>
      <c r="FK626" s="58"/>
      <c r="FL626" s="58"/>
      <c r="FM626" s="58"/>
      <c r="FN626" s="58"/>
      <c r="FO626" s="58"/>
      <c r="FP626" s="58"/>
      <c r="FQ626" s="58"/>
      <c r="FR626" s="58"/>
      <c r="FS626" s="58"/>
      <c r="FT626" s="58"/>
      <c r="FU626" s="58"/>
      <c r="FV626" s="58"/>
      <c r="FW626" s="58"/>
      <c r="FX626" s="58"/>
      <c r="FY626" s="58"/>
      <c r="FZ626" s="58"/>
      <c r="GA626" s="58"/>
      <c r="GB626" s="58"/>
      <c r="GC626" s="58"/>
      <c r="GD626" s="58"/>
      <c r="GE626" s="58"/>
      <c r="GF626" s="58"/>
      <c r="GG626" s="58"/>
      <c r="GH626" s="58"/>
      <c r="GI626" s="58"/>
      <c r="GJ626" s="58"/>
      <c r="GK626" s="58"/>
      <c r="GL626" s="58"/>
      <c r="GM626" s="58"/>
      <c r="GN626" s="58"/>
      <c r="GO626" s="58"/>
      <c r="GP626" s="58"/>
      <c r="GQ626" s="58"/>
      <c r="GR626" s="58"/>
      <c r="GS626" s="58"/>
      <c r="GT626" s="58"/>
      <c r="GU626" s="58"/>
      <c r="GV626" s="58"/>
      <c r="GW626" s="58"/>
      <c r="GX626" s="58"/>
      <c r="GY626" s="58"/>
      <c r="GZ626" s="58"/>
      <c r="HZ626" s="63"/>
      <c r="IA626" s="63"/>
      <c r="IB626" s="63"/>
      <c r="IC626" s="63"/>
      <c r="ID626" s="63"/>
      <c r="IE626" s="63"/>
      <c r="IF626" s="63"/>
      <c r="IG626" s="63"/>
      <c r="IH626" s="63"/>
      <c r="II626" s="63"/>
      <c r="IJ626" s="63"/>
      <c r="IK626" s="63"/>
      <c r="IL626" s="63"/>
      <c r="IM626" s="58"/>
      <c r="IN626" s="58"/>
      <c r="IO626" s="58"/>
      <c r="PG626" s="58"/>
      <c r="PH626" s="58"/>
      <c r="PI626" s="58"/>
      <c r="PJ626" s="58"/>
      <c r="PK626" s="58"/>
      <c r="PL626" s="58"/>
      <c r="PM626" s="58"/>
      <c r="PN626" s="58"/>
      <c r="PO626" s="58"/>
      <c r="PP626" s="58"/>
      <c r="PQ626" s="58"/>
      <c r="PR626" s="58"/>
      <c r="PS626" s="58"/>
      <c r="PT626" s="58"/>
      <c r="PU626" s="58"/>
      <c r="PV626" s="58"/>
      <c r="PW626" s="58"/>
      <c r="PX626" s="58"/>
      <c r="PY626" s="58"/>
      <c r="PZ626" s="58"/>
      <c r="QA626" s="58"/>
      <c r="QB626" s="58"/>
      <c r="QC626" s="58"/>
      <c r="QD626" s="58"/>
      <c r="QE626" s="58"/>
      <c r="QF626" s="58"/>
      <c r="QG626" s="58"/>
      <c r="QH626" s="58"/>
      <c r="QI626" s="58"/>
      <c r="QJ626" s="58"/>
      <c r="QK626" s="58"/>
      <c r="QL626" s="58"/>
      <c r="QM626" s="58"/>
      <c r="QN626" s="58"/>
      <c r="QO626" s="58"/>
      <c r="QP626" s="58"/>
      <c r="QQ626" s="58"/>
      <c r="QR626" s="58"/>
      <c r="QS626" s="58"/>
      <c r="QT626" s="58"/>
      <c r="QU626" s="58"/>
      <c r="QV626" s="58"/>
      <c r="QW626" s="58"/>
      <c r="QX626" s="58"/>
      <c r="QY626" s="58"/>
      <c r="QZ626" s="58"/>
      <c r="RA626" s="58"/>
      <c r="RB626" s="58"/>
      <c r="RC626" s="58"/>
      <c r="RD626" s="58"/>
      <c r="RE626" s="58"/>
      <c r="RF626" s="58"/>
      <c r="RG626" s="58"/>
      <c r="RH626" s="58"/>
      <c r="RI626" s="58"/>
      <c r="RJ626" s="58"/>
      <c r="RK626" s="58"/>
      <c r="RL626" s="58"/>
      <c r="RM626" s="58"/>
      <c r="RN626" s="58"/>
      <c r="RO626" s="58"/>
      <c r="RP626" s="58"/>
      <c r="RQ626" s="58"/>
      <c r="RR626" s="58"/>
      <c r="RS626" s="58"/>
      <c r="RT626" s="58"/>
      <c r="RU626" s="58"/>
      <c r="RV626" s="58"/>
      <c r="RW626" s="58"/>
      <c r="RX626" s="58"/>
      <c r="RY626" s="58"/>
      <c r="RZ626" s="58"/>
      <c r="SA626" s="58"/>
      <c r="SB626" s="58"/>
      <c r="SC626" s="58"/>
      <c r="SD626" s="58"/>
      <c r="SE626" s="58"/>
      <c r="SF626" s="58"/>
      <c r="SG626" s="58"/>
      <c r="SH626" s="58"/>
      <c r="SI626" s="58"/>
      <c r="SJ626" s="58"/>
      <c r="SK626" s="58"/>
      <c r="SL626" s="58"/>
      <c r="SM626" s="58"/>
      <c r="SN626" s="58"/>
      <c r="SO626" s="58"/>
      <c r="SP626" s="58"/>
      <c r="SQ626" s="58"/>
      <c r="SR626" s="58"/>
      <c r="SS626" s="58"/>
      <c r="ST626" s="58"/>
      <c r="SU626" s="58"/>
      <c r="SV626" s="58"/>
      <c r="SW626" s="58"/>
      <c r="SX626" s="58"/>
      <c r="SY626" s="58"/>
      <c r="SZ626" s="58"/>
      <c r="TA626" s="58"/>
      <c r="TB626" s="58"/>
      <c r="TC626" s="58"/>
      <c r="TD626" s="58"/>
      <c r="TE626" s="58"/>
      <c r="TF626" s="58"/>
      <c r="TG626" s="58"/>
      <c r="TH626" s="58"/>
      <c r="TI626" s="58"/>
      <c r="TJ626" s="58"/>
      <c r="TK626" s="58"/>
      <c r="TL626" s="58"/>
      <c r="TM626" s="58"/>
      <c r="TN626" s="58"/>
      <c r="TO626" s="58"/>
      <c r="TP626" s="58"/>
      <c r="TQ626" s="58"/>
      <c r="TR626" s="58"/>
      <c r="TS626" s="58"/>
      <c r="TT626" s="58"/>
      <c r="TU626" s="58"/>
      <c r="TV626" s="58"/>
      <c r="TW626" s="58"/>
      <c r="TX626" s="58"/>
      <c r="TY626" s="58"/>
      <c r="TZ626" s="58"/>
      <c r="UA626" s="58"/>
      <c r="UB626" s="58"/>
      <c r="UC626" s="58"/>
      <c r="UD626" s="58"/>
      <c r="UE626" s="58"/>
      <c r="UF626" s="58"/>
      <c r="UG626" s="58"/>
      <c r="UH626" s="58"/>
      <c r="UI626" s="58"/>
      <c r="UJ626" s="58"/>
      <c r="UK626" s="58"/>
      <c r="UL626" s="58"/>
      <c r="UM626" s="58"/>
      <c r="UN626" s="58"/>
      <c r="UO626" s="58"/>
      <c r="UP626" s="58"/>
      <c r="UQ626" s="58"/>
      <c r="UR626" s="58"/>
      <c r="US626" s="58"/>
      <c r="UT626" s="58"/>
      <c r="UU626" s="58"/>
      <c r="UV626" s="58"/>
      <c r="UW626" s="58"/>
      <c r="UX626" s="58"/>
      <c r="UY626" s="58"/>
      <c r="UZ626" s="58"/>
      <c r="VA626" s="58"/>
      <c r="VB626" s="58"/>
      <c r="VC626" s="58"/>
      <c r="VD626" s="58"/>
      <c r="VE626" s="58"/>
      <c r="VF626" s="58"/>
      <c r="VG626" s="58"/>
      <c r="VH626" s="58"/>
      <c r="VI626" s="58"/>
      <c r="VJ626" s="58"/>
      <c r="VK626" s="58"/>
      <c r="VL626" s="58"/>
      <c r="VM626" s="58"/>
      <c r="VN626" s="58"/>
      <c r="VO626" s="58"/>
      <c r="VP626" s="58"/>
      <c r="VQ626" s="58"/>
      <c r="VR626" s="58"/>
      <c r="VS626" s="58"/>
      <c r="VT626" s="58"/>
      <c r="VU626" s="58"/>
      <c r="VV626" s="58"/>
      <c r="VW626" s="58"/>
      <c r="ZY626" s="58"/>
      <c r="ZZ626" s="58"/>
      <c r="AAA626" s="58"/>
      <c r="AAE626" s="63"/>
      <c r="AAF626" s="63"/>
      <c r="AAG626" s="63"/>
      <c r="AAI626" s="63"/>
      <c r="AAJ626" s="58"/>
      <c r="AAM626" s="58"/>
      <c r="AAO626" s="63"/>
      <c r="AAP626" s="58"/>
      <c r="AAS626" s="58"/>
      <c r="AAU626" s="63"/>
      <c r="AAV626" s="58"/>
      <c r="ABB626" s="63"/>
      <c r="ABC626" s="63"/>
      <c r="ABD626" s="63"/>
      <c r="ABE626" s="58"/>
      <c r="ABF626" s="58"/>
      <c r="ABG626" s="58"/>
      <c r="ABM626" s="58"/>
      <c r="ABN626" s="58"/>
      <c r="ABQ626" s="63"/>
      <c r="ABR626" s="63"/>
      <c r="ABS626" s="58"/>
      <c r="ABT626" s="58"/>
      <c r="ACA626" s="58"/>
      <c r="ACB626" s="58"/>
      <c r="ACC626" s="58"/>
      <c r="ACG626" s="63"/>
      <c r="ACH626" s="63"/>
      <c r="ACI626" s="63"/>
      <c r="ACJ626" s="63"/>
      <c r="ACK626" s="63"/>
      <c r="ACL626" s="63"/>
      <c r="ACM626" s="63"/>
      <c r="ACN626" s="63"/>
      <c r="ACO626" s="63"/>
      <c r="ACP626" s="63"/>
      <c r="ACQ626" s="58"/>
      <c r="ACR626" s="58"/>
      <c r="ACS626" s="58"/>
      <c r="ADB626" s="63"/>
      <c r="ADC626" s="63"/>
      <c r="ADD626" s="58"/>
      <c r="ADE626" s="58"/>
      <c r="AGK626" s="58"/>
      <c r="AGM626" s="63"/>
      <c r="AGN626" s="58"/>
      <c r="AGQ626" s="58"/>
      <c r="AGS626" s="14">
        <v>1</v>
      </c>
      <c r="AGT626" s="14">
        <v>0</v>
      </c>
      <c r="AGU626" s="14">
        <v>0</v>
      </c>
      <c r="AGV626" s="14">
        <v>1</v>
      </c>
      <c r="AGW626" s="14">
        <v>0</v>
      </c>
      <c r="AGX626" s="14">
        <v>0</v>
      </c>
      <c r="AGY626" s="14">
        <v>0</v>
      </c>
      <c r="AGZ626" s="14">
        <v>2</v>
      </c>
      <c r="AHA626" s="14">
        <v>0</v>
      </c>
      <c r="AHB626" s="14">
        <v>0</v>
      </c>
      <c r="AHC626" s="14">
        <v>1</v>
      </c>
      <c r="AHD626" s="14">
        <v>0</v>
      </c>
      <c r="AHE626" s="14">
        <v>0</v>
      </c>
      <c r="AHF626" s="14">
        <v>0</v>
      </c>
      <c r="AHH626" s="14">
        <v>0</v>
      </c>
      <c r="AHI626" s="14">
        <v>0</v>
      </c>
      <c r="AHK626" s="14">
        <v>0</v>
      </c>
      <c r="AHL626" s="14">
        <v>0</v>
      </c>
      <c r="AHM626" s="14">
        <v>0</v>
      </c>
      <c r="AHN626" s="14">
        <v>0</v>
      </c>
      <c r="AHO626" s="14">
        <v>0</v>
      </c>
      <c r="AHP626" s="14">
        <v>0</v>
      </c>
      <c r="AHQ626" s="14">
        <v>0</v>
      </c>
      <c r="AHT626" s="58"/>
      <c r="AHV626" s="63"/>
      <c r="AHW626" s="58"/>
      <c r="AHZ626" s="58"/>
      <c r="AIB626" s="63"/>
      <c r="AIC626" s="58"/>
      <c r="AIF626" s="58"/>
      <c r="AIH626" s="63"/>
      <c r="AII626" s="58"/>
      <c r="AIL626" s="58"/>
      <c r="AIM626" s="14">
        <v>0</v>
      </c>
      <c r="AIN626" s="14">
        <v>0</v>
      </c>
      <c r="AIO626" s="14">
        <v>0</v>
      </c>
      <c r="AIP626" s="14">
        <v>1</v>
      </c>
      <c r="AIQ626" s="14">
        <v>1</v>
      </c>
      <c r="AIR626" s="58">
        <v>1</v>
      </c>
      <c r="AIS626" s="14">
        <v>1</v>
      </c>
      <c r="AIT626" s="60">
        <v>0</v>
      </c>
      <c r="AIU626" s="58" t="s">
        <v>2308</v>
      </c>
      <c r="AIV626" s="14">
        <v>0</v>
      </c>
      <c r="AIW626" s="14">
        <v>0</v>
      </c>
      <c r="AIX626" s="58"/>
      <c r="AJB626" s="63"/>
      <c r="AJC626" s="58"/>
      <c r="AJF626" s="58"/>
      <c r="AJH626" s="63"/>
      <c r="AJI626" s="58"/>
      <c r="AJL626" s="58"/>
      <c r="AJN626" s="63"/>
      <c r="AJO626" s="58"/>
    </row>
    <row r="627" spans="1:951" s="14" customFormat="1">
      <c r="B627" s="14">
        <v>2</v>
      </c>
      <c r="C627" s="58" t="s">
        <v>2309</v>
      </c>
      <c r="D627" s="63" t="s">
        <v>8521</v>
      </c>
      <c r="E627" s="58" t="s">
        <v>8522</v>
      </c>
      <c r="F627" s="14" t="s">
        <v>8523</v>
      </c>
      <c r="G627" s="14" t="s">
        <v>8524</v>
      </c>
      <c r="O627" s="58" t="s">
        <v>2309</v>
      </c>
      <c r="P627" s="58" t="s">
        <v>2308</v>
      </c>
      <c r="Q627" s="58" t="s">
        <v>2308</v>
      </c>
      <c r="R627" s="58" t="s">
        <v>2308</v>
      </c>
      <c r="U627" s="58"/>
      <c r="V627" s="58"/>
      <c r="W627" s="58"/>
      <c r="Z627" s="14">
        <v>0</v>
      </c>
      <c r="AA627" s="14">
        <v>1</v>
      </c>
      <c r="AC627" s="14">
        <v>0</v>
      </c>
      <c r="AE627" s="14">
        <v>0</v>
      </c>
      <c r="AG627" s="14">
        <v>0</v>
      </c>
      <c r="AI627" s="14">
        <v>142</v>
      </c>
      <c r="AJ627" s="14">
        <v>128</v>
      </c>
      <c r="DR627" s="58" t="s">
        <v>8525</v>
      </c>
      <c r="DS627" s="58" t="s">
        <v>8526</v>
      </c>
      <c r="DT627" s="58"/>
      <c r="DU627" s="58"/>
      <c r="DV627" s="58"/>
      <c r="DW627" s="58"/>
      <c r="DX627" s="58"/>
      <c r="DY627" s="58"/>
      <c r="DZ627" s="58"/>
      <c r="EA627" s="58"/>
      <c r="EB627" s="58"/>
      <c r="EC627" s="58"/>
      <c r="ED627" s="58"/>
      <c r="EE627" s="58"/>
      <c r="EF627" s="58"/>
      <c r="EG627" s="58"/>
      <c r="EH627" s="58"/>
      <c r="EI627" s="58"/>
      <c r="EJ627" s="58"/>
      <c r="EK627" s="58"/>
      <c r="EL627" s="58"/>
      <c r="EM627" s="58"/>
      <c r="EN627" s="58"/>
      <c r="EO627" s="58"/>
      <c r="EP627" s="58"/>
      <c r="EQ627" s="58"/>
      <c r="ER627" s="58"/>
      <c r="ES627" s="58"/>
      <c r="ET627" s="58"/>
      <c r="EU627" s="58"/>
      <c r="EV627" s="58"/>
      <c r="EW627" s="58"/>
      <c r="EX627" s="58"/>
      <c r="EY627" s="58"/>
      <c r="EZ627" s="58"/>
      <c r="FA627" s="58"/>
      <c r="FB627" s="58"/>
      <c r="FC627" s="58"/>
      <c r="FD627" s="58"/>
      <c r="FE627" s="58"/>
      <c r="FF627" s="58"/>
      <c r="FG627" s="58"/>
      <c r="FH627" s="58"/>
      <c r="FI627" s="58"/>
      <c r="FJ627" s="58"/>
      <c r="FK627" s="58"/>
      <c r="FL627" s="58"/>
      <c r="FM627" s="58"/>
      <c r="FN627" s="58"/>
      <c r="FO627" s="58"/>
      <c r="FP627" s="58"/>
      <c r="FQ627" s="58"/>
      <c r="FR627" s="58"/>
      <c r="FS627" s="58"/>
      <c r="FT627" s="58"/>
      <c r="FU627" s="58"/>
      <c r="FV627" s="58"/>
      <c r="FW627" s="58"/>
      <c r="FX627" s="58"/>
      <c r="FY627" s="58"/>
      <c r="FZ627" s="58"/>
      <c r="GA627" s="58"/>
      <c r="GB627" s="58"/>
      <c r="GC627" s="58"/>
      <c r="GD627" s="58"/>
      <c r="GE627" s="58"/>
      <c r="GF627" s="58"/>
      <c r="GG627" s="58"/>
      <c r="GH627" s="58"/>
      <c r="GI627" s="58"/>
      <c r="GJ627" s="58"/>
      <c r="GK627" s="58"/>
      <c r="GL627" s="58"/>
      <c r="GM627" s="58"/>
      <c r="GN627" s="58"/>
      <c r="GO627" s="58"/>
      <c r="GP627" s="58"/>
      <c r="GQ627" s="58"/>
      <c r="GR627" s="58"/>
      <c r="GS627" s="58"/>
      <c r="GT627" s="58"/>
      <c r="GU627" s="58"/>
      <c r="GV627" s="58"/>
      <c r="GW627" s="58"/>
      <c r="GX627" s="58"/>
      <c r="GY627" s="58"/>
      <c r="GZ627" s="58"/>
      <c r="HA627" s="14">
        <v>0</v>
      </c>
      <c r="HB627" s="14">
        <v>0</v>
      </c>
      <c r="HT627" s="14">
        <v>0</v>
      </c>
      <c r="HU627" s="14">
        <v>0</v>
      </c>
      <c r="HZ627" s="63"/>
      <c r="IA627" s="63"/>
      <c r="IB627" s="63"/>
      <c r="IC627" s="63"/>
      <c r="ID627" s="63"/>
      <c r="IE627" s="63"/>
      <c r="IF627" s="63"/>
      <c r="IG627" s="63"/>
      <c r="IH627" s="63"/>
      <c r="II627" s="63"/>
      <c r="IJ627" s="63"/>
      <c r="IK627" s="63"/>
      <c r="IL627" s="63"/>
      <c r="IM627" s="58"/>
      <c r="IN627" s="58"/>
      <c r="IO627" s="58"/>
      <c r="IP627" s="14">
        <v>98</v>
      </c>
      <c r="IQ627" s="14">
        <v>99</v>
      </c>
      <c r="LX627" s="14">
        <v>108</v>
      </c>
      <c r="LY627" s="14">
        <v>92</v>
      </c>
      <c r="PG627" s="58" t="s">
        <v>8505</v>
      </c>
      <c r="PH627" s="58" t="s">
        <v>8505</v>
      </c>
      <c r="PI627" s="58"/>
      <c r="PJ627" s="58"/>
      <c r="PK627" s="58"/>
      <c r="PL627" s="58"/>
      <c r="PM627" s="58"/>
      <c r="PN627" s="58"/>
      <c r="PO627" s="58"/>
      <c r="PP627" s="58"/>
      <c r="PQ627" s="58"/>
      <c r="PR627" s="58"/>
      <c r="PS627" s="58"/>
      <c r="PT627" s="58"/>
      <c r="PU627" s="58"/>
      <c r="PV627" s="58"/>
      <c r="PW627" s="58"/>
      <c r="PX627" s="58"/>
      <c r="PY627" s="58"/>
      <c r="PZ627" s="58"/>
      <c r="QA627" s="58"/>
      <c r="QB627" s="58"/>
      <c r="QC627" s="58"/>
      <c r="QD627" s="58"/>
      <c r="QE627" s="58"/>
      <c r="QF627" s="58"/>
      <c r="QG627" s="58"/>
      <c r="QH627" s="58"/>
      <c r="QI627" s="58"/>
      <c r="QJ627" s="58"/>
      <c r="QK627" s="58"/>
      <c r="QL627" s="58"/>
      <c r="QM627" s="58"/>
      <c r="QN627" s="58"/>
      <c r="QO627" s="58"/>
      <c r="QP627" s="58"/>
      <c r="QQ627" s="58"/>
      <c r="QR627" s="58"/>
      <c r="QS627" s="58"/>
      <c r="QT627" s="58"/>
      <c r="QU627" s="58"/>
      <c r="QV627" s="58"/>
      <c r="QW627" s="58"/>
      <c r="QX627" s="58"/>
      <c r="QY627" s="58"/>
      <c r="QZ627" s="58"/>
      <c r="RA627" s="58"/>
      <c r="RB627" s="58"/>
      <c r="RC627" s="58"/>
      <c r="RD627" s="58"/>
      <c r="RE627" s="58"/>
      <c r="RF627" s="58"/>
      <c r="RG627" s="58"/>
      <c r="RH627" s="58"/>
      <c r="RI627" s="58"/>
      <c r="RJ627" s="58"/>
      <c r="RK627" s="58"/>
      <c r="RL627" s="58"/>
      <c r="RM627" s="58"/>
      <c r="RN627" s="58"/>
      <c r="RO627" s="58"/>
      <c r="RP627" s="58"/>
      <c r="RQ627" s="58"/>
      <c r="RR627" s="58"/>
      <c r="RS627" s="58"/>
      <c r="RT627" s="58"/>
      <c r="RU627" s="58"/>
      <c r="RV627" s="58"/>
      <c r="RW627" s="58"/>
      <c r="RX627" s="58"/>
      <c r="RY627" s="58"/>
      <c r="RZ627" s="58"/>
      <c r="SA627" s="58"/>
      <c r="SB627" s="58"/>
      <c r="SC627" s="58"/>
      <c r="SD627" s="58"/>
      <c r="SE627" s="58"/>
      <c r="SF627" s="58"/>
      <c r="SG627" s="58"/>
      <c r="SH627" s="58"/>
      <c r="SI627" s="58"/>
      <c r="SJ627" s="58"/>
      <c r="SK627" s="58"/>
      <c r="SL627" s="58"/>
      <c r="SM627" s="58"/>
      <c r="SN627" s="58"/>
      <c r="SO627" s="58"/>
      <c r="SP627" s="58" t="s">
        <v>8527</v>
      </c>
      <c r="SQ627" s="58" t="s">
        <v>8278</v>
      </c>
      <c r="SR627" s="58"/>
      <c r="SS627" s="58"/>
      <c r="ST627" s="58"/>
      <c r="SU627" s="58"/>
      <c r="SV627" s="58"/>
      <c r="SW627" s="58"/>
      <c r="SX627" s="58"/>
      <c r="SY627" s="58"/>
      <c r="SZ627" s="58"/>
      <c r="TA627" s="58"/>
      <c r="TB627" s="58"/>
      <c r="TC627" s="58"/>
      <c r="TD627" s="58"/>
      <c r="TE627" s="58"/>
      <c r="TF627" s="58"/>
      <c r="TG627" s="58"/>
      <c r="TH627" s="58"/>
      <c r="TI627" s="58"/>
      <c r="TJ627" s="58"/>
      <c r="TK627" s="58"/>
      <c r="TL627" s="58"/>
      <c r="TM627" s="58"/>
      <c r="TN627" s="58"/>
      <c r="TO627" s="58"/>
      <c r="TP627" s="58"/>
      <c r="TQ627" s="58"/>
      <c r="TR627" s="58"/>
      <c r="TS627" s="58"/>
      <c r="TT627" s="58"/>
      <c r="TU627" s="58"/>
      <c r="TV627" s="58"/>
      <c r="TW627" s="58"/>
      <c r="TX627" s="58"/>
      <c r="TY627" s="58"/>
      <c r="TZ627" s="58"/>
      <c r="UA627" s="58"/>
      <c r="UB627" s="58"/>
      <c r="UC627" s="58"/>
      <c r="UD627" s="58"/>
      <c r="UE627" s="58"/>
      <c r="UF627" s="58"/>
      <c r="UG627" s="58"/>
      <c r="UH627" s="58"/>
      <c r="UI627" s="58"/>
      <c r="UJ627" s="58"/>
      <c r="UK627" s="58"/>
      <c r="UL627" s="58"/>
      <c r="UM627" s="58"/>
      <c r="UN627" s="58"/>
      <c r="UO627" s="58"/>
      <c r="UP627" s="58"/>
      <c r="UQ627" s="58"/>
      <c r="UR627" s="58"/>
      <c r="US627" s="58"/>
      <c r="UT627" s="58"/>
      <c r="UU627" s="58"/>
      <c r="UV627" s="58"/>
      <c r="UW627" s="58"/>
      <c r="UX627" s="58"/>
      <c r="UY627" s="58"/>
      <c r="UZ627" s="58"/>
      <c r="VA627" s="58"/>
      <c r="VB627" s="58"/>
      <c r="VC627" s="58"/>
      <c r="VD627" s="58"/>
      <c r="VE627" s="58"/>
      <c r="VF627" s="58"/>
      <c r="VG627" s="58"/>
      <c r="VH627" s="58"/>
      <c r="VI627" s="58"/>
      <c r="VJ627" s="58"/>
      <c r="VK627" s="58"/>
      <c r="VL627" s="58"/>
      <c r="VM627" s="58"/>
      <c r="VN627" s="58"/>
      <c r="VO627" s="58"/>
      <c r="VP627" s="58"/>
      <c r="VQ627" s="58"/>
      <c r="VR627" s="58"/>
      <c r="VS627" s="58"/>
      <c r="VT627" s="58"/>
      <c r="VU627" s="58"/>
      <c r="VV627" s="58"/>
      <c r="VW627" s="58"/>
      <c r="VX627" s="14">
        <v>1</v>
      </c>
      <c r="VY627" s="14">
        <v>1</v>
      </c>
      <c r="WQ627" s="14">
        <v>0</v>
      </c>
      <c r="WR627" s="14">
        <v>0</v>
      </c>
      <c r="ZY627" s="58"/>
      <c r="ZZ627" s="58"/>
      <c r="AAA627" s="58"/>
      <c r="AAE627" s="63"/>
      <c r="AAF627" s="63"/>
      <c r="AAG627" s="63"/>
      <c r="AAI627" s="63"/>
      <c r="AAJ627" s="58"/>
      <c r="AAM627" s="58"/>
      <c r="AAO627" s="63"/>
      <c r="AAP627" s="58"/>
      <c r="AAS627" s="58"/>
      <c r="AAU627" s="63"/>
      <c r="AAV627" s="58"/>
      <c r="ABB627" s="63"/>
      <c r="ABC627" s="63"/>
      <c r="ABD627" s="63"/>
      <c r="ABE627" s="58"/>
      <c r="ABF627" s="58"/>
      <c r="ABG627" s="58"/>
      <c r="ABH627" s="14">
        <v>1.3</v>
      </c>
      <c r="ABM627" s="58"/>
      <c r="ABN627" s="58"/>
      <c r="ABQ627" s="63"/>
      <c r="ABR627" s="63"/>
      <c r="ABS627" s="58"/>
      <c r="ABT627" s="58"/>
      <c r="ACA627" s="58"/>
      <c r="ACB627" s="58"/>
      <c r="ACC627" s="58"/>
      <c r="ACG627" s="63"/>
      <c r="ACH627" s="63"/>
      <c r="ACI627" s="63"/>
      <c r="ACJ627" s="63"/>
      <c r="ACK627" s="63"/>
      <c r="ACL627" s="63"/>
      <c r="ACM627" s="63"/>
      <c r="ACN627" s="63"/>
      <c r="ACO627" s="63"/>
      <c r="ACP627" s="63"/>
      <c r="ACQ627" s="58"/>
      <c r="ACR627" s="58"/>
      <c r="ACS627" s="58"/>
      <c r="ADB627" s="63"/>
      <c r="ADC627" s="63"/>
      <c r="ADD627" s="58"/>
      <c r="ADE627" s="58"/>
      <c r="AGK627" s="58"/>
      <c r="AGM627" s="63"/>
      <c r="AGN627" s="58"/>
      <c r="AGQ627" s="58"/>
      <c r="AGS627" s="14">
        <v>1</v>
      </c>
      <c r="AGT627" s="14">
        <v>0</v>
      </c>
      <c r="AGU627" s="14">
        <v>0</v>
      </c>
      <c r="AGV627" s="14">
        <v>1</v>
      </c>
      <c r="AGW627" s="14">
        <v>0</v>
      </c>
      <c r="AGX627" s="14">
        <v>0</v>
      </c>
      <c r="AGY627" s="14">
        <v>0</v>
      </c>
      <c r="AGZ627" s="14">
        <v>0</v>
      </c>
      <c r="AHA627" s="14">
        <v>0</v>
      </c>
      <c r="AHB627" s="14">
        <v>0</v>
      </c>
      <c r="AHC627" s="14">
        <v>1</v>
      </c>
      <c r="AHD627" s="14">
        <v>0</v>
      </c>
      <c r="AHE627" s="14">
        <v>0</v>
      </c>
      <c r="AHF627" s="14">
        <v>0</v>
      </c>
      <c r="AHH627" s="14">
        <v>0</v>
      </c>
      <c r="AHI627" s="14">
        <v>0</v>
      </c>
      <c r="AHK627" s="14">
        <v>0</v>
      </c>
      <c r="AHL627" s="14">
        <v>0</v>
      </c>
      <c r="AHM627" s="14">
        <v>0</v>
      </c>
      <c r="AHN627" s="14">
        <v>0</v>
      </c>
      <c r="AHO627" s="14">
        <v>0</v>
      </c>
      <c r="AHP627" s="14">
        <v>0</v>
      </c>
      <c r="AHQ627" s="14">
        <v>0</v>
      </c>
      <c r="AHR627" s="14">
        <v>8</v>
      </c>
      <c r="AHT627" s="58"/>
      <c r="AHV627" s="63"/>
      <c r="AHW627" s="58"/>
      <c r="AHZ627" s="58"/>
      <c r="AIB627" s="63"/>
      <c r="AIC627" s="58"/>
      <c r="AIF627" s="58"/>
      <c r="AIH627" s="63"/>
      <c r="AII627" s="58"/>
      <c r="AIL627" s="58"/>
      <c r="AIM627" s="14">
        <v>0</v>
      </c>
      <c r="AIN627" s="14">
        <v>0</v>
      </c>
      <c r="AIO627" s="14">
        <v>0</v>
      </c>
      <c r="AIR627" s="58"/>
      <c r="AIT627" s="60">
        <v>2</v>
      </c>
      <c r="AIU627" s="58" t="s">
        <v>2308</v>
      </c>
      <c r="AIV627" s="14">
        <v>0</v>
      </c>
      <c r="AIW627" s="14">
        <v>0</v>
      </c>
      <c r="AIX627" s="58">
        <v>45</v>
      </c>
      <c r="AIY627" s="14">
        <v>30</v>
      </c>
      <c r="AJB627" s="63"/>
      <c r="AJC627" s="58"/>
      <c r="AJF627" s="58"/>
      <c r="AJH627" s="63"/>
      <c r="AJI627" s="58"/>
      <c r="AJL627" s="58"/>
      <c r="AJN627" s="63"/>
      <c r="AJO627" s="58"/>
    </row>
    <row r="628" spans="1:951" s="14" customFormat="1">
      <c r="B628" s="14">
        <v>3</v>
      </c>
      <c r="C628" s="58" t="s">
        <v>2308</v>
      </c>
      <c r="F628" s="63"/>
      <c r="G628" s="58"/>
      <c r="O628" s="58"/>
      <c r="P628" s="58"/>
      <c r="Q628" s="58"/>
      <c r="R628" s="58"/>
      <c r="S628" s="58"/>
      <c r="T628" s="58"/>
      <c r="U628" s="58"/>
      <c r="V628" s="58"/>
      <c r="W628" s="58"/>
      <c r="Z628" s="14">
        <v>0</v>
      </c>
      <c r="AA628" s="14">
        <v>2</v>
      </c>
      <c r="AB628" s="14" t="s">
        <v>8528</v>
      </c>
      <c r="AC628" s="14">
        <v>0</v>
      </c>
      <c r="AE628" s="14">
        <v>0</v>
      </c>
      <c r="AG628" s="14">
        <v>0</v>
      </c>
      <c r="AI628" s="14">
        <v>110</v>
      </c>
      <c r="AJ628" s="14">
        <v>122</v>
      </c>
      <c r="DR628" s="58" t="s">
        <v>8529</v>
      </c>
      <c r="DS628" s="58" t="s">
        <v>8530</v>
      </c>
      <c r="DT628" s="58"/>
      <c r="DU628" s="58"/>
      <c r="DV628" s="58"/>
      <c r="DW628" s="58"/>
      <c r="DX628" s="58"/>
      <c r="DY628" s="58"/>
      <c r="DZ628" s="58"/>
      <c r="EA628" s="58"/>
      <c r="EB628" s="58"/>
      <c r="EC628" s="58"/>
      <c r="ED628" s="58"/>
      <c r="EE628" s="58"/>
      <c r="EF628" s="58"/>
      <c r="EG628" s="58"/>
      <c r="EH628" s="58"/>
      <c r="EI628" s="58"/>
      <c r="EJ628" s="58"/>
      <c r="EK628" s="58"/>
      <c r="EL628" s="58"/>
      <c r="EM628" s="58"/>
      <c r="EN628" s="58"/>
      <c r="EO628" s="58"/>
      <c r="EP628" s="58"/>
      <c r="EQ628" s="58"/>
      <c r="ER628" s="58"/>
      <c r="ES628" s="58"/>
      <c r="ET628" s="58"/>
      <c r="EU628" s="58"/>
      <c r="EV628" s="58"/>
      <c r="EW628" s="58"/>
      <c r="EX628" s="58"/>
      <c r="EY628" s="58"/>
      <c r="EZ628" s="58"/>
      <c r="FA628" s="58"/>
      <c r="FB628" s="58"/>
      <c r="FC628" s="58"/>
      <c r="FD628" s="58"/>
      <c r="FE628" s="58"/>
      <c r="FF628" s="58"/>
      <c r="FG628" s="58"/>
      <c r="FH628" s="58"/>
      <c r="FI628" s="58"/>
      <c r="FJ628" s="58"/>
      <c r="FK628" s="58"/>
      <c r="FL628" s="58"/>
      <c r="FM628" s="58"/>
      <c r="FN628" s="58"/>
      <c r="FO628" s="58"/>
      <c r="FP628" s="58"/>
      <c r="FQ628" s="58"/>
      <c r="FR628" s="58"/>
      <c r="FS628" s="58"/>
      <c r="FT628" s="58"/>
      <c r="FU628" s="58"/>
      <c r="FV628" s="58"/>
      <c r="FW628" s="58"/>
      <c r="FX628" s="58"/>
      <c r="FY628" s="58"/>
      <c r="FZ628" s="58"/>
      <c r="GA628" s="58"/>
      <c r="GB628" s="58"/>
      <c r="GC628" s="58"/>
      <c r="GD628" s="58"/>
      <c r="GE628" s="58"/>
      <c r="GF628" s="58"/>
      <c r="GG628" s="58"/>
      <c r="GH628" s="58"/>
      <c r="GI628" s="58"/>
      <c r="GJ628" s="58"/>
      <c r="GK628" s="58"/>
      <c r="GL628" s="58"/>
      <c r="GM628" s="58"/>
      <c r="GN628" s="58"/>
      <c r="GO628" s="58"/>
      <c r="GP628" s="58"/>
      <c r="GQ628" s="58"/>
      <c r="GR628" s="58"/>
      <c r="GS628" s="58"/>
      <c r="GT628" s="58"/>
      <c r="GU628" s="58"/>
      <c r="GV628" s="58"/>
      <c r="GW628" s="58"/>
      <c r="GX628" s="58"/>
      <c r="GY628" s="58"/>
      <c r="GZ628" s="58"/>
      <c r="HA628" s="14">
        <v>0</v>
      </c>
      <c r="HB628" s="14">
        <v>0</v>
      </c>
      <c r="HT628" s="14">
        <v>0</v>
      </c>
      <c r="HU628" s="14">
        <v>0</v>
      </c>
      <c r="HZ628" s="63"/>
      <c r="IA628" s="63"/>
      <c r="IB628" s="63"/>
      <c r="IC628" s="63"/>
      <c r="ID628" s="63"/>
      <c r="IE628" s="63"/>
      <c r="IF628" s="63"/>
      <c r="IG628" s="63"/>
      <c r="IH628" s="63"/>
      <c r="II628" s="63"/>
      <c r="IJ628" s="63"/>
      <c r="IK628" s="63"/>
      <c r="IL628" s="63"/>
      <c r="IM628" s="58"/>
      <c r="IN628" s="58"/>
      <c r="IO628" s="58"/>
      <c r="IP628" s="14">
        <v>99</v>
      </c>
      <c r="IQ628" s="14">
        <v>99</v>
      </c>
      <c r="LX628" s="14">
        <v>68</v>
      </c>
      <c r="LY628" s="14">
        <v>73</v>
      </c>
      <c r="PG628" s="58" t="s">
        <v>8505</v>
      </c>
      <c r="PH628" s="58" t="s">
        <v>8531</v>
      </c>
      <c r="PI628" s="58"/>
      <c r="PJ628" s="58"/>
      <c r="PK628" s="58"/>
      <c r="PL628" s="58"/>
      <c r="PM628" s="58"/>
      <c r="PN628" s="58"/>
      <c r="PO628" s="58"/>
      <c r="PP628" s="58"/>
      <c r="PQ628" s="58"/>
      <c r="PR628" s="58"/>
      <c r="PS628" s="58"/>
      <c r="PT628" s="58"/>
      <c r="PU628" s="58"/>
      <c r="PV628" s="58"/>
      <c r="PW628" s="58"/>
      <c r="PX628" s="58"/>
      <c r="PY628" s="58"/>
      <c r="PZ628" s="58"/>
      <c r="QA628" s="58"/>
      <c r="QB628" s="58"/>
      <c r="QC628" s="58"/>
      <c r="QD628" s="58"/>
      <c r="QE628" s="58"/>
      <c r="QF628" s="58"/>
      <c r="QG628" s="58"/>
      <c r="QH628" s="58"/>
      <c r="QI628" s="58"/>
      <c r="QJ628" s="58"/>
      <c r="QK628" s="58"/>
      <c r="QL628" s="58"/>
      <c r="QM628" s="58"/>
      <c r="QN628" s="58"/>
      <c r="QO628" s="58"/>
      <c r="QP628" s="58"/>
      <c r="QQ628" s="58"/>
      <c r="QR628" s="58"/>
      <c r="QS628" s="58"/>
      <c r="QT628" s="58"/>
      <c r="QU628" s="58"/>
      <c r="QV628" s="58"/>
      <c r="QW628" s="58"/>
      <c r="QX628" s="58"/>
      <c r="QY628" s="58"/>
      <c r="QZ628" s="58"/>
      <c r="RA628" s="58"/>
      <c r="RB628" s="58"/>
      <c r="RC628" s="58"/>
      <c r="RD628" s="58"/>
      <c r="RE628" s="58"/>
      <c r="RF628" s="58"/>
      <c r="RG628" s="58"/>
      <c r="RH628" s="58"/>
      <c r="RI628" s="58"/>
      <c r="RJ628" s="58"/>
      <c r="RK628" s="58"/>
      <c r="RL628" s="58"/>
      <c r="RM628" s="58"/>
      <c r="RN628" s="58"/>
      <c r="RO628" s="58"/>
      <c r="RP628" s="58"/>
      <c r="RQ628" s="58"/>
      <c r="RR628" s="58"/>
      <c r="RS628" s="58"/>
      <c r="RT628" s="58"/>
      <c r="RU628" s="58"/>
      <c r="RV628" s="58"/>
      <c r="RW628" s="58"/>
      <c r="RX628" s="58"/>
      <c r="RY628" s="58"/>
      <c r="RZ628" s="58"/>
      <c r="SA628" s="58"/>
      <c r="SB628" s="58"/>
      <c r="SC628" s="58"/>
      <c r="SD628" s="58"/>
      <c r="SE628" s="58"/>
      <c r="SF628" s="58"/>
      <c r="SG628" s="58"/>
      <c r="SH628" s="58"/>
      <c r="SI628" s="58"/>
      <c r="SJ628" s="58"/>
      <c r="SK628" s="58"/>
      <c r="SL628" s="58"/>
      <c r="SM628" s="58"/>
      <c r="SN628" s="58"/>
      <c r="SO628" s="58"/>
      <c r="SP628" s="58" t="s">
        <v>8439</v>
      </c>
      <c r="SQ628" s="58" t="s">
        <v>8532</v>
      </c>
      <c r="SR628" s="58"/>
      <c r="SS628" s="58"/>
      <c r="ST628" s="58"/>
      <c r="SU628" s="58"/>
      <c r="SV628" s="58"/>
      <c r="SW628" s="58"/>
      <c r="SX628" s="58"/>
      <c r="SY628" s="58"/>
      <c r="SZ628" s="58"/>
      <c r="TA628" s="58"/>
      <c r="TB628" s="58"/>
      <c r="TC628" s="58"/>
      <c r="TD628" s="58"/>
      <c r="TE628" s="58"/>
      <c r="TF628" s="58"/>
      <c r="TG628" s="58"/>
      <c r="TH628" s="58"/>
      <c r="TI628" s="58"/>
      <c r="TJ628" s="58"/>
      <c r="TK628" s="58"/>
      <c r="TL628" s="58"/>
      <c r="TM628" s="58"/>
      <c r="TN628" s="58"/>
      <c r="TO628" s="58"/>
      <c r="TP628" s="58"/>
      <c r="TQ628" s="58"/>
      <c r="TR628" s="58"/>
      <c r="TS628" s="58"/>
      <c r="TT628" s="58"/>
      <c r="TU628" s="58"/>
      <c r="TV628" s="58"/>
      <c r="TW628" s="58"/>
      <c r="TX628" s="58"/>
      <c r="TY628" s="58"/>
      <c r="TZ628" s="58"/>
      <c r="UA628" s="58"/>
      <c r="UB628" s="58"/>
      <c r="UC628" s="58"/>
      <c r="UD628" s="58"/>
      <c r="UE628" s="58"/>
      <c r="UF628" s="58"/>
      <c r="UG628" s="58"/>
      <c r="UH628" s="58"/>
      <c r="UI628" s="58"/>
      <c r="UJ628" s="58"/>
      <c r="UK628" s="58"/>
      <c r="UL628" s="58"/>
      <c r="UM628" s="58"/>
      <c r="UN628" s="58"/>
      <c r="UO628" s="58"/>
      <c r="UP628" s="58"/>
      <c r="UQ628" s="58"/>
      <c r="UR628" s="58"/>
      <c r="US628" s="58"/>
      <c r="UT628" s="58"/>
      <c r="UU628" s="58"/>
      <c r="UV628" s="58"/>
      <c r="UW628" s="58"/>
      <c r="UX628" s="58"/>
      <c r="UY628" s="58"/>
      <c r="UZ628" s="58"/>
      <c r="VA628" s="58"/>
      <c r="VB628" s="58"/>
      <c r="VC628" s="58"/>
      <c r="VD628" s="58"/>
      <c r="VE628" s="58"/>
      <c r="VF628" s="58"/>
      <c r="VG628" s="58"/>
      <c r="VH628" s="58"/>
      <c r="VI628" s="58"/>
      <c r="VJ628" s="58"/>
      <c r="VK628" s="58"/>
      <c r="VL628" s="58"/>
      <c r="VM628" s="58"/>
      <c r="VN628" s="58"/>
      <c r="VO628" s="58"/>
      <c r="VP628" s="58"/>
      <c r="VQ628" s="58"/>
      <c r="VR628" s="58"/>
      <c r="VS628" s="58"/>
      <c r="VT628" s="58"/>
      <c r="VU628" s="58"/>
      <c r="VV628" s="58"/>
      <c r="VW628" s="58"/>
      <c r="VX628" s="14">
        <v>1</v>
      </c>
      <c r="VY628" s="14">
        <v>1</v>
      </c>
      <c r="WQ628" s="14">
        <v>0</v>
      </c>
      <c r="WR628" s="14">
        <v>0</v>
      </c>
      <c r="ZY628" s="58"/>
      <c r="ZZ628" s="58"/>
      <c r="AAA628" s="58"/>
      <c r="AAE628" s="63"/>
      <c r="AAF628" s="63"/>
      <c r="AAG628" s="63"/>
      <c r="AAI628" s="63"/>
      <c r="AAJ628" s="58"/>
      <c r="AAM628" s="58"/>
      <c r="AAO628" s="63"/>
      <c r="AAP628" s="58"/>
      <c r="AAS628" s="58"/>
      <c r="AAU628" s="63"/>
      <c r="AAV628" s="58"/>
      <c r="AAY628" s="14">
        <v>24</v>
      </c>
      <c r="ABB628" s="14">
        <v>15</v>
      </c>
      <c r="ABE628" s="14" t="s">
        <v>8533</v>
      </c>
      <c r="ABH628" s="14">
        <v>1.3</v>
      </c>
      <c r="ABM628" s="58"/>
      <c r="ABN628" s="58"/>
      <c r="ABQ628" s="63"/>
      <c r="ABR628" s="63"/>
      <c r="ABS628" s="58"/>
      <c r="ABT628" s="58"/>
      <c r="ABU628" s="14">
        <v>138</v>
      </c>
      <c r="ABX628" s="14">
        <v>5.5</v>
      </c>
      <c r="ACA628" s="58" t="s">
        <v>8534</v>
      </c>
      <c r="ACB628" s="58"/>
      <c r="ACC628" s="58"/>
      <c r="ACD628" s="14">
        <v>1.02</v>
      </c>
      <c r="ACG628" s="63">
        <v>105</v>
      </c>
      <c r="ACH628" s="63"/>
      <c r="ACI628" s="63"/>
      <c r="ACJ628" s="63"/>
      <c r="ACK628" s="63"/>
      <c r="ACL628" s="63"/>
      <c r="ACM628" s="63"/>
      <c r="ACN628" s="63"/>
      <c r="ACO628" s="63"/>
      <c r="ACP628" s="63"/>
      <c r="ACQ628" s="58" t="s">
        <v>5905</v>
      </c>
      <c r="ACR628" s="58"/>
      <c r="ACS628" s="58"/>
      <c r="ACT628" s="14">
        <v>1</v>
      </c>
      <c r="ACW628" s="14">
        <v>11</v>
      </c>
      <c r="ADB628" s="63"/>
      <c r="ADC628" s="63"/>
      <c r="ADD628" s="58"/>
      <c r="ADE628" s="58"/>
      <c r="AGK628" s="58"/>
      <c r="AGM628" s="63"/>
      <c r="AGN628" s="58"/>
      <c r="AGQ628" s="58"/>
      <c r="AGS628" s="14">
        <v>1</v>
      </c>
      <c r="AGT628" s="14">
        <v>0</v>
      </c>
      <c r="AGU628" s="14">
        <v>0</v>
      </c>
      <c r="AGV628" s="14">
        <v>0</v>
      </c>
      <c r="AGW628" s="14">
        <v>0</v>
      </c>
      <c r="AGX628" s="14">
        <v>0</v>
      </c>
      <c r="AGY628" s="14">
        <v>0</v>
      </c>
      <c r="AGZ628" s="14">
        <v>2</v>
      </c>
      <c r="AHA628" s="14">
        <v>0</v>
      </c>
      <c r="AHB628" s="14">
        <v>0</v>
      </c>
      <c r="AHC628" s="14">
        <v>1</v>
      </c>
      <c r="AHD628" s="14">
        <v>0</v>
      </c>
      <c r="AHE628" s="14">
        <v>0</v>
      </c>
      <c r="AHF628" s="14">
        <v>0</v>
      </c>
      <c r="AHH628" s="14">
        <v>0</v>
      </c>
      <c r="AHI628" s="14">
        <v>0</v>
      </c>
      <c r="AHK628" s="14">
        <v>0</v>
      </c>
      <c r="AHL628" s="14">
        <v>0</v>
      </c>
      <c r="AHM628" s="14">
        <v>0</v>
      </c>
      <c r="AHN628" s="14">
        <v>0</v>
      </c>
      <c r="AHO628" s="14">
        <v>0</v>
      </c>
      <c r="AHP628" s="14">
        <v>0</v>
      </c>
      <c r="AHQ628" s="14">
        <v>0</v>
      </c>
      <c r="AHR628" s="14">
        <v>5</v>
      </c>
      <c r="AHT628" s="58"/>
      <c r="AHV628" s="63"/>
      <c r="AHW628" s="58"/>
      <c r="AHZ628" s="58"/>
      <c r="AIB628" s="63"/>
      <c r="AIC628" s="58"/>
      <c r="AIF628" s="58"/>
      <c r="AIH628" s="63"/>
      <c r="AII628" s="58"/>
      <c r="AIL628" s="58"/>
      <c r="AIM628" s="14">
        <v>0</v>
      </c>
      <c r="AIN628" s="14">
        <v>0</v>
      </c>
      <c r="AIO628" s="14">
        <v>0</v>
      </c>
      <c r="AIR628" s="58"/>
      <c r="AIT628" s="60">
        <v>2</v>
      </c>
      <c r="AIU628" s="58" t="s">
        <v>2308</v>
      </c>
      <c r="AIV628" s="14">
        <v>0</v>
      </c>
      <c r="AIW628" s="14">
        <v>0</v>
      </c>
      <c r="AIX628" s="58">
        <v>30</v>
      </c>
      <c r="AIY628" s="14">
        <v>45</v>
      </c>
      <c r="AJB628" s="63"/>
      <c r="AJC628" s="58"/>
      <c r="AJF628" s="58"/>
      <c r="AJH628" s="63"/>
      <c r="AJI628" s="58"/>
      <c r="AJL628" s="58"/>
      <c r="AJN628" s="63"/>
      <c r="AJO628" s="58"/>
    </row>
    <row r="629" spans="1:951" s="14" customFormat="1">
      <c r="B629" s="14">
        <v>4</v>
      </c>
      <c r="C629" s="58" t="s">
        <v>2309</v>
      </c>
      <c r="D629" s="14" t="s">
        <v>8535</v>
      </c>
      <c r="F629" s="63"/>
      <c r="G629" s="58"/>
      <c r="O629" s="58" t="s">
        <v>2308</v>
      </c>
      <c r="P629" s="58"/>
      <c r="Q629" s="58"/>
      <c r="R629" s="58"/>
      <c r="S629" s="58"/>
      <c r="T629" s="58"/>
      <c r="U629" s="58"/>
      <c r="V629" s="58"/>
      <c r="W629" s="58"/>
      <c r="Z629" s="14">
        <v>0</v>
      </c>
      <c r="AA629" s="14">
        <v>0</v>
      </c>
      <c r="AB629" s="14" t="s">
        <v>8536</v>
      </c>
      <c r="AC629" s="14">
        <v>0</v>
      </c>
      <c r="AE629" s="14">
        <v>0</v>
      </c>
      <c r="AG629" s="14">
        <v>0</v>
      </c>
      <c r="AI629" s="14">
        <v>124</v>
      </c>
      <c r="AJ629" s="14">
        <v>110</v>
      </c>
      <c r="DR629" s="58" t="s">
        <v>8537</v>
      </c>
      <c r="DS629" s="58" t="s">
        <v>8526</v>
      </c>
      <c r="DT629" s="58"/>
      <c r="DU629" s="58"/>
      <c r="DV629" s="58"/>
      <c r="DW629" s="58"/>
      <c r="DX629" s="58"/>
      <c r="DY629" s="58"/>
      <c r="DZ629" s="58"/>
      <c r="EA629" s="58"/>
      <c r="EB629" s="58"/>
      <c r="EC629" s="58"/>
      <c r="ED629" s="58"/>
      <c r="EE629" s="58"/>
      <c r="EF629" s="58"/>
      <c r="EG629" s="58"/>
      <c r="EH629" s="58"/>
      <c r="EI629" s="58"/>
      <c r="EJ629" s="58"/>
      <c r="EK629" s="58"/>
      <c r="EL629" s="58"/>
      <c r="EM629" s="58"/>
      <c r="EN629" s="58"/>
      <c r="EO629" s="58"/>
      <c r="EP629" s="58"/>
      <c r="EQ629" s="58"/>
      <c r="ER629" s="58"/>
      <c r="ES629" s="58"/>
      <c r="ET629" s="58"/>
      <c r="EU629" s="58"/>
      <c r="EV629" s="58"/>
      <c r="EW629" s="58"/>
      <c r="EX629" s="58"/>
      <c r="EY629" s="58"/>
      <c r="EZ629" s="58"/>
      <c r="FA629" s="58"/>
      <c r="FB629" s="58"/>
      <c r="FC629" s="58"/>
      <c r="FD629" s="58"/>
      <c r="FE629" s="58"/>
      <c r="FF629" s="58"/>
      <c r="FG629" s="58"/>
      <c r="FH629" s="58"/>
      <c r="FI629" s="58"/>
      <c r="FJ629" s="58"/>
      <c r="FK629" s="58"/>
      <c r="FL629" s="58"/>
      <c r="FM629" s="58"/>
      <c r="FN629" s="58"/>
      <c r="FO629" s="58"/>
      <c r="FP629" s="58"/>
      <c r="FQ629" s="58"/>
      <c r="FR629" s="58"/>
      <c r="FS629" s="58"/>
      <c r="FT629" s="58"/>
      <c r="FU629" s="58"/>
      <c r="FV629" s="58"/>
      <c r="FW629" s="58"/>
      <c r="FX629" s="58"/>
      <c r="FY629" s="58"/>
      <c r="FZ629" s="58"/>
      <c r="GA629" s="58"/>
      <c r="GB629" s="58"/>
      <c r="GC629" s="58"/>
      <c r="GD629" s="58"/>
      <c r="GE629" s="58"/>
      <c r="GF629" s="58"/>
      <c r="GG629" s="58"/>
      <c r="GH629" s="58"/>
      <c r="GI629" s="58"/>
      <c r="GJ629" s="58"/>
      <c r="GK629" s="58"/>
      <c r="GL629" s="58"/>
      <c r="GM629" s="58"/>
      <c r="GN629" s="58"/>
      <c r="GO629" s="58"/>
      <c r="GP629" s="58"/>
      <c r="GQ629" s="58"/>
      <c r="GR629" s="58"/>
      <c r="GS629" s="58"/>
      <c r="GT629" s="58"/>
      <c r="GU629" s="58"/>
      <c r="GV629" s="58"/>
      <c r="GW629" s="58"/>
      <c r="GX629" s="58"/>
      <c r="GY629" s="58"/>
      <c r="GZ629" s="58"/>
      <c r="HA629" s="14">
        <v>0</v>
      </c>
      <c r="HB629" s="14">
        <v>0</v>
      </c>
      <c r="HT629" s="14">
        <v>0</v>
      </c>
      <c r="HU629" s="14">
        <v>0</v>
      </c>
      <c r="HZ629" s="63"/>
      <c r="IA629" s="63"/>
      <c r="IB629" s="63"/>
      <c r="IC629" s="63"/>
      <c r="ID629" s="63"/>
      <c r="IE629" s="63"/>
      <c r="IF629" s="63"/>
      <c r="IG629" s="63"/>
      <c r="IH629" s="63"/>
      <c r="II629" s="63"/>
      <c r="IJ629" s="63"/>
      <c r="IK629" s="63"/>
      <c r="IL629" s="63"/>
      <c r="IM629" s="58"/>
      <c r="IN629" s="58"/>
      <c r="IO629" s="58"/>
      <c r="IP629" s="14">
        <v>99</v>
      </c>
      <c r="IQ629" s="14">
        <v>97</v>
      </c>
      <c r="LX629" s="14">
        <v>72</v>
      </c>
      <c r="LY629" s="14">
        <v>82</v>
      </c>
      <c r="PG629" s="58" t="s">
        <v>8505</v>
      </c>
      <c r="PH629" s="58" t="s">
        <v>8531</v>
      </c>
      <c r="PI629" s="58"/>
      <c r="PJ629" s="58"/>
      <c r="PK629" s="58"/>
      <c r="PL629" s="58"/>
      <c r="PM629" s="58"/>
      <c r="PN629" s="58"/>
      <c r="PO629" s="58"/>
      <c r="PP629" s="58"/>
      <c r="PQ629" s="58"/>
      <c r="PR629" s="58"/>
      <c r="PS629" s="58"/>
      <c r="PT629" s="58"/>
      <c r="PU629" s="58"/>
      <c r="PV629" s="58"/>
      <c r="PW629" s="58"/>
      <c r="PX629" s="58"/>
      <c r="PY629" s="58"/>
      <c r="PZ629" s="58"/>
      <c r="QA629" s="58"/>
      <c r="QB629" s="58"/>
      <c r="QC629" s="58"/>
      <c r="QD629" s="58"/>
      <c r="QE629" s="58"/>
      <c r="QF629" s="58"/>
      <c r="QG629" s="58"/>
      <c r="QH629" s="58"/>
      <c r="QI629" s="58"/>
      <c r="QJ629" s="58"/>
      <c r="QK629" s="58"/>
      <c r="QL629" s="58"/>
      <c r="QM629" s="58"/>
      <c r="QN629" s="58"/>
      <c r="QO629" s="58"/>
      <c r="QP629" s="58"/>
      <c r="QQ629" s="58"/>
      <c r="QR629" s="58"/>
      <c r="QS629" s="58"/>
      <c r="QT629" s="58"/>
      <c r="QU629" s="58"/>
      <c r="QV629" s="58"/>
      <c r="QW629" s="58"/>
      <c r="QX629" s="58"/>
      <c r="QY629" s="58"/>
      <c r="QZ629" s="58"/>
      <c r="RA629" s="58"/>
      <c r="RB629" s="58"/>
      <c r="RC629" s="58"/>
      <c r="RD629" s="58"/>
      <c r="RE629" s="58"/>
      <c r="RF629" s="58"/>
      <c r="RG629" s="58"/>
      <c r="RH629" s="58"/>
      <c r="RI629" s="58"/>
      <c r="RJ629" s="58"/>
      <c r="RK629" s="58"/>
      <c r="RL629" s="58"/>
      <c r="RM629" s="58"/>
      <c r="RN629" s="58"/>
      <c r="RO629" s="58"/>
      <c r="RP629" s="58"/>
      <c r="RQ629" s="58"/>
      <c r="RR629" s="58"/>
      <c r="RS629" s="58"/>
      <c r="RT629" s="58"/>
      <c r="RU629" s="58"/>
      <c r="RV629" s="58"/>
      <c r="RW629" s="58"/>
      <c r="RX629" s="58"/>
      <c r="RY629" s="58"/>
      <c r="RZ629" s="58"/>
      <c r="SA629" s="58"/>
      <c r="SB629" s="58"/>
      <c r="SC629" s="58"/>
      <c r="SD629" s="58"/>
      <c r="SE629" s="58"/>
      <c r="SF629" s="58"/>
      <c r="SG629" s="58"/>
      <c r="SH629" s="58"/>
      <c r="SI629" s="58"/>
      <c r="SJ629" s="58"/>
      <c r="SK629" s="58"/>
      <c r="SL629" s="58"/>
      <c r="SM629" s="58"/>
      <c r="SN629" s="58"/>
      <c r="SO629" s="58"/>
      <c r="SP629" s="58" t="s">
        <v>8275</v>
      </c>
      <c r="SQ629" s="58" t="s">
        <v>8278</v>
      </c>
      <c r="SR629" s="58"/>
      <c r="SS629" s="58"/>
      <c r="ST629" s="58"/>
      <c r="SU629" s="58"/>
      <c r="SV629" s="58"/>
      <c r="SW629" s="58"/>
      <c r="SX629" s="58"/>
      <c r="SY629" s="58"/>
      <c r="SZ629" s="58"/>
      <c r="TA629" s="58"/>
      <c r="TB629" s="58"/>
      <c r="TC629" s="58"/>
      <c r="TD629" s="58"/>
      <c r="TE629" s="58"/>
      <c r="TF629" s="58"/>
      <c r="TG629" s="58"/>
      <c r="TH629" s="58"/>
      <c r="TI629" s="58"/>
      <c r="TJ629" s="58"/>
      <c r="TK629" s="58"/>
      <c r="TL629" s="58"/>
      <c r="TM629" s="58"/>
      <c r="TN629" s="58"/>
      <c r="TO629" s="58"/>
      <c r="TP629" s="58"/>
      <c r="TQ629" s="58"/>
      <c r="TR629" s="58"/>
      <c r="TS629" s="58"/>
      <c r="TT629" s="58"/>
      <c r="TU629" s="58"/>
      <c r="TV629" s="58"/>
      <c r="TW629" s="58"/>
      <c r="TX629" s="58"/>
      <c r="TY629" s="58"/>
      <c r="TZ629" s="58"/>
      <c r="UA629" s="58"/>
      <c r="UB629" s="58"/>
      <c r="UC629" s="58"/>
      <c r="UD629" s="58"/>
      <c r="UE629" s="58"/>
      <c r="UF629" s="58"/>
      <c r="UG629" s="58"/>
      <c r="UH629" s="58"/>
      <c r="UI629" s="58"/>
      <c r="UJ629" s="58"/>
      <c r="UK629" s="58"/>
      <c r="UL629" s="58"/>
      <c r="UM629" s="58"/>
      <c r="UN629" s="58"/>
      <c r="UO629" s="58"/>
      <c r="UP629" s="58"/>
      <c r="UQ629" s="58"/>
      <c r="UR629" s="58"/>
      <c r="US629" s="58"/>
      <c r="UT629" s="58"/>
      <c r="UU629" s="58"/>
      <c r="UV629" s="58"/>
      <c r="UW629" s="58"/>
      <c r="UX629" s="58"/>
      <c r="UY629" s="58"/>
      <c r="UZ629" s="58"/>
      <c r="VA629" s="58"/>
      <c r="VB629" s="58"/>
      <c r="VC629" s="58"/>
      <c r="VD629" s="58"/>
      <c r="VE629" s="58"/>
      <c r="VF629" s="58"/>
      <c r="VG629" s="58"/>
      <c r="VH629" s="58"/>
      <c r="VI629" s="58"/>
      <c r="VJ629" s="58"/>
      <c r="VK629" s="58"/>
      <c r="VL629" s="58"/>
      <c r="VM629" s="58"/>
      <c r="VN629" s="58"/>
      <c r="VO629" s="58"/>
      <c r="VP629" s="58"/>
      <c r="VQ629" s="58"/>
      <c r="VR629" s="58"/>
      <c r="VS629" s="58"/>
      <c r="VT629" s="58"/>
      <c r="VU629" s="58"/>
      <c r="VV629" s="58"/>
      <c r="VW629" s="58"/>
      <c r="VX629" s="14">
        <v>1</v>
      </c>
      <c r="VY629" s="14">
        <v>1</v>
      </c>
      <c r="WQ629" s="14">
        <v>0</v>
      </c>
      <c r="WR629" s="14">
        <v>0</v>
      </c>
      <c r="ZY629" s="58"/>
      <c r="ZZ629" s="58"/>
      <c r="AAA629" s="58"/>
      <c r="AAE629" s="63"/>
      <c r="AAF629" s="63"/>
      <c r="AAG629" s="63"/>
      <c r="AAI629" s="63"/>
      <c r="AAJ629" s="58"/>
      <c r="AAM629" s="58"/>
      <c r="AAO629" s="63"/>
      <c r="AAP629" s="58"/>
      <c r="AAS629" s="58"/>
      <c r="AAU629" s="63"/>
      <c r="AAV629" s="58"/>
      <c r="ABB629" s="63"/>
      <c r="ABC629" s="63"/>
      <c r="ABD629" s="63"/>
      <c r="ABE629" s="58"/>
      <c r="ABF629" s="58"/>
      <c r="ABG629" s="58"/>
      <c r="ABM629" s="58"/>
      <c r="ABN629" s="58"/>
      <c r="ABQ629" s="63"/>
      <c r="ABR629" s="63"/>
      <c r="ABS629" s="58"/>
      <c r="ABT629" s="58"/>
      <c r="ACA629" s="58"/>
      <c r="ACB629" s="58"/>
      <c r="ACC629" s="58"/>
      <c r="ACG629" s="63"/>
      <c r="ACH629" s="63"/>
      <c r="ACI629" s="63"/>
      <c r="ACJ629" s="63"/>
      <c r="ACK629" s="63"/>
      <c r="ACL629" s="63"/>
      <c r="ACM629" s="63"/>
      <c r="ACN629" s="63"/>
      <c r="ACO629" s="63"/>
      <c r="ACP629" s="63"/>
      <c r="ACQ629" s="58"/>
      <c r="ACR629" s="58"/>
      <c r="ACS629" s="58"/>
      <c r="ADB629" s="63"/>
      <c r="ADC629" s="63"/>
      <c r="ADD629" s="58"/>
      <c r="ADE629" s="58"/>
      <c r="AGK629" s="58"/>
      <c r="AGM629" s="63"/>
      <c r="AGN629" s="58"/>
      <c r="AGQ629" s="58"/>
      <c r="AGS629" s="14">
        <v>0</v>
      </c>
      <c r="AGT629" s="14">
        <v>0</v>
      </c>
      <c r="AGU629" s="14">
        <v>0</v>
      </c>
      <c r="AGV629" s="14">
        <v>0</v>
      </c>
      <c r="AGW629" s="14">
        <v>0</v>
      </c>
      <c r="AGX629" s="14">
        <v>0</v>
      </c>
      <c r="AGY629" s="14">
        <v>0</v>
      </c>
      <c r="AGZ629" s="14">
        <v>1</v>
      </c>
      <c r="AHA629" s="14">
        <v>0</v>
      </c>
      <c r="AHB629" s="14">
        <v>0</v>
      </c>
      <c r="AHC629" s="14">
        <v>1</v>
      </c>
      <c r="AHD629" s="14">
        <v>0</v>
      </c>
      <c r="AHE629" s="14">
        <v>0</v>
      </c>
      <c r="AHF629" s="14">
        <v>0</v>
      </c>
      <c r="AHH629" s="14">
        <v>0</v>
      </c>
      <c r="AHI629" s="14">
        <v>0</v>
      </c>
      <c r="AHK629" s="14">
        <v>0</v>
      </c>
      <c r="AHL629" s="14">
        <v>0</v>
      </c>
      <c r="AHM629" s="14">
        <v>0</v>
      </c>
      <c r="AHN629" s="14">
        <v>0</v>
      </c>
      <c r="AHO629" s="14">
        <v>0</v>
      </c>
      <c r="AHP629" s="14">
        <v>0</v>
      </c>
      <c r="AHQ629" s="14">
        <v>0</v>
      </c>
      <c r="AHR629" s="14">
        <f>AVERAGE(9,7.5)</f>
        <v>8.25</v>
      </c>
      <c r="AHT629" s="58"/>
      <c r="AHV629" s="63"/>
      <c r="AHW629" s="58"/>
      <c r="AHZ629" s="58"/>
      <c r="AIB629" s="63"/>
      <c r="AIC629" s="58"/>
      <c r="AIF629" s="58"/>
      <c r="AIH629" s="63"/>
      <c r="AII629" s="58"/>
      <c r="AIL629" s="58"/>
      <c r="AIM629" s="14">
        <v>0</v>
      </c>
      <c r="AIN629" s="14">
        <v>0</v>
      </c>
      <c r="AIO629" s="14">
        <v>0</v>
      </c>
      <c r="AIR629" s="58"/>
      <c r="AIT629" s="60">
        <v>2</v>
      </c>
      <c r="AIU629" s="58" t="s">
        <v>2308</v>
      </c>
      <c r="AIV629" s="14">
        <v>0</v>
      </c>
      <c r="AIW629" s="14">
        <v>0</v>
      </c>
      <c r="AIX629" s="58">
        <v>30</v>
      </c>
      <c r="AIY629" s="14">
        <v>30</v>
      </c>
      <c r="AJB629" s="63"/>
      <c r="AJC629" s="58"/>
      <c r="AJF629" s="58"/>
      <c r="AJH629" s="63"/>
      <c r="AJI629" s="58"/>
      <c r="AJL629" s="58"/>
      <c r="AJN629" s="63"/>
      <c r="AJO629" s="58"/>
    </row>
    <row r="630" spans="1:951" s="31" customFormat="1">
      <c r="B630" s="31">
        <v>5</v>
      </c>
      <c r="C630" s="83" t="s">
        <v>2308</v>
      </c>
      <c r="F630" s="82"/>
      <c r="G630" s="83"/>
      <c r="O630" s="83"/>
      <c r="P630" s="83"/>
      <c r="Q630" s="83"/>
      <c r="R630" s="83"/>
      <c r="S630" s="83"/>
      <c r="T630" s="83"/>
      <c r="U630" s="83"/>
      <c r="V630" s="83"/>
      <c r="W630" s="83"/>
      <c r="Z630" s="31">
        <v>0</v>
      </c>
      <c r="AA630" s="31">
        <v>2</v>
      </c>
      <c r="AC630" s="31">
        <v>0</v>
      </c>
      <c r="AE630" s="31">
        <v>0</v>
      </c>
      <c r="AG630" s="31">
        <v>0</v>
      </c>
      <c r="AI630" s="31">
        <v>132</v>
      </c>
      <c r="AJ630" s="31">
        <v>116</v>
      </c>
      <c r="DR630" s="83" t="s">
        <v>8525</v>
      </c>
      <c r="DS630" s="83"/>
      <c r="DT630" s="83"/>
      <c r="DU630" s="83"/>
      <c r="DV630" s="83"/>
      <c r="DW630" s="83"/>
      <c r="DX630" s="83"/>
      <c r="DY630" s="83"/>
      <c r="DZ630" s="83"/>
      <c r="EA630" s="83"/>
      <c r="EB630" s="83"/>
      <c r="EC630" s="83"/>
      <c r="ED630" s="83"/>
      <c r="EE630" s="83"/>
      <c r="EF630" s="83"/>
      <c r="EG630" s="83"/>
      <c r="EH630" s="83"/>
      <c r="EI630" s="83"/>
      <c r="EJ630" s="83"/>
      <c r="EK630" s="83"/>
      <c r="EL630" s="83"/>
      <c r="EM630" s="83"/>
      <c r="EN630" s="83"/>
      <c r="EO630" s="83"/>
      <c r="EP630" s="83"/>
      <c r="EQ630" s="83"/>
      <c r="ER630" s="83"/>
      <c r="ES630" s="83"/>
      <c r="ET630" s="83"/>
      <c r="EU630" s="83"/>
      <c r="EV630" s="83"/>
      <c r="EW630" s="83"/>
      <c r="EX630" s="83"/>
      <c r="EY630" s="83"/>
      <c r="EZ630" s="83"/>
      <c r="FA630" s="83"/>
      <c r="FB630" s="83"/>
      <c r="FC630" s="83"/>
      <c r="FD630" s="83"/>
      <c r="FE630" s="83"/>
      <c r="FF630" s="83"/>
      <c r="FG630" s="83"/>
      <c r="FH630" s="83"/>
      <c r="FI630" s="83"/>
      <c r="FJ630" s="83"/>
      <c r="FK630" s="83"/>
      <c r="FL630" s="83"/>
      <c r="FM630" s="83"/>
      <c r="FN630" s="83"/>
      <c r="FO630" s="83"/>
      <c r="FP630" s="83"/>
      <c r="FQ630" s="83"/>
      <c r="FR630" s="83"/>
      <c r="FS630" s="83"/>
      <c r="FT630" s="83"/>
      <c r="FU630" s="83"/>
      <c r="FV630" s="83"/>
      <c r="FW630" s="83"/>
      <c r="FX630" s="83"/>
      <c r="FY630" s="83"/>
      <c r="FZ630" s="83"/>
      <c r="GA630" s="83"/>
      <c r="GB630" s="83"/>
      <c r="GC630" s="83"/>
      <c r="GD630" s="83"/>
      <c r="GE630" s="83"/>
      <c r="GF630" s="83"/>
      <c r="GG630" s="83"/>
      <c r="GH630" s="83"/>
      <c r="GI630" s="83"/>
      <c r="GJ630" s="83"/>
      <c r="GK630" s="83"/>
      <c r="GL630" s="83"/>
      <c r="GM630" s="83"/>
      <c r="GN630" s="83"/>
      <c r="GO630" s="83"/>
      <c r="GP630" s="83"/>
      <c r="GQ630" s="83"/>
      <c r="GR630" s="83"/>
      <c r="GS630" s="83"/>
      <c r="GT630" s="83"/>
      <c r="GU630" s="83"/>
      <c r="GV630" s="83"/>
      <c r="GW630" s="83"/>
      <c r="GX630" s="83"/>
      <c r="GY630" s="83"/>
      <c r="GZ630" s="83"/>
      <c r="HA630" s="31">
        <v>0</v>
      </c>
      <c r="HB630" s="31">
        <v>0</v>
      </c>
      <c r="HT630" s="31">
        <v>0</v>
      </c>
      <c r="HU630" s="31">
        <v>0</v>
      </c>
      <c r="HZ630" s="82"/>
      <c r="IA630" s="82"/>
      <c r="IB630" s="82"/>
      <c r="IC630" s="82"/>
      <c r="ID630" s="82"/>
      <c r="IE630" s="82"/>
      <c r="IF630" s="82"/>
      <c r="IG630" s="82"/>
      <c r="IH630" s="82"/>
      <c r="II630" s="82"/>
      <c r="IJ630" s="82"/>
      <c r="IK630" s="82"/>
      <c r="IL630" s="82"/>
      <c r="IM630" s="83"/>
      <c r="IN630" s="83"/>
      <c r="IO630" s="83"/>
      <c r="IP630" s="31">
        <v>99</v>
      </c>
      <c r="IQ630" s="31">
        <v>98</v>
      </c>
      <c r="LX630" s="31">
        <v>72</v>
      </c>
      <c r="LY630" s="31">
        <v>68</v>
      </c>
      <c r="PG630" s="83" t="s">
        <v>8505</v>
      </c>
      <c r="PH630" s="83" t="s">
        <v>8505</v>
      </c>
      <c r="PI630" s="83"/>
      <c r="PJ630" s="83"/>
      <c r="PK630" s="83"/>
      <c r="PL630" s="83"/>
      <c r="PM630" s="83"/>
      <c r="PN630" s="83"/>
      <c r="PO630" s="83"/>
      <c r="PP630" s="83"/>
      <c r="PQ630" s="83"/>
      <c r="PR630" s="83"/>
      <c r="PS630" s="83"/>
      <c r="PT630" s="83"/>
      <c r="PU630" s="83"/>
      <c r="PV630" s="83"/>
      <c r="PW630" s="83"/>
      <c r="PX630" s="83"/>
      <c r="PY630" s="83"/>
      <c r="PZ630" s="83"/>
      <c r="QA630" s="83"/>
      <c r="QB630" s="83"/>
      <c r="QC630" s="83"/>
      <c r="QD630" s="83"/>
      <c r="QE630" s="83"/>
      <c r="QF630" s="83"/>
      <c r="QG630" s="83"/>
      <c r="QH630" s="83"/>
      <c r="QI630" s="83"/>
      <c r="QJ630" s="83"/>
      <c r="QK630" s="83"/>
      <c r="QL630" s="83"/>
      <c r="QM630" s="83"/>
      <c r="QN630" s="83"/>
      <c r="QO630" s="83"/>
      <c r="QP630" s="83"/>
      <c r="QQ630" s="83"/>
      <c r="QR630" s="83"/>
      <c r="QS630" s="83"/>
      <c r="QT630" s="83"/>
      <c r="QU630" s="83"/>
      <c r="QV630" s="83"/>
      <c r="QW630" s="83"/>
      <c r="QX630" s="83"/>
      <c r="QY630" s="83"/>
      <c r="QZ630" s="83"/>
      <c r="RA630" s="83"/>
      <c r="RB630" s="83"/>
      <c r="RC630" s="83"/>
      <c r="RD630" s="83"/>
      <c r="RE630" s="83"/>
      <c r="RF630" s="83"/>
      <c r="RG630" s="83"/>
      <c r="RH630" s="83"/>
      <c r="RI630" s="83"/>
      <c r="RJ630" s="83"/>
      <c r="RK630" s="83"/>
      <c r="RL630" s="83"/>
      <c r="RM630" s="83"/>
      <c r="RN630" s="83"/>
      <c r="RO630" s="83"/>
      <c r="RP630" s="83"/>
      <c r="RQ630" s="83"/>
      <c r="RR630" s="83"/>
      <c r="RS630" s="83"/>
      <c r="RT630" s="83"/>
      <c r="RU630" s="83"/>
      <c r="RV630" s="83"/>
      <c r="RW630" s="83"/>
      <c r="RX630" s="83"/>
      <c r="RY630" s="83"/>
      <c r="RZ630" s="83"/>
      <c r="SA630" s="83"/>
      <c r="SB630" s="83"/>
      <c r="SC630" s="83"/>
      <c r="SD630" s="83"/>
      <c r="SE630" s="83"/>
      <c r="SF630" s="83"/>
      <c r="SG630" s="83"/>
      <c r="SH630" s="83"/>
      <c r="SI630" s="83"/>
      <c r="SJ630" s="83"/>
      <c r="SK630" s="83"/>
      <c r="SL630" s="83"/>
      <c r="SM630" s="83"/>
      <c r="SN630" s="83"/>
      <c r="SO630" s="83"/>
      <c r="SP630" s="83" t="s">
        <v>7594</v>
      </c>
      <c r="SQ630" s="83" t="s">
        <v>8283</v>
      </c>
      <c r="SR630" s="83"/>
      <c r="SS630" s="83"/>
      <c r="ST630" s="83"/>
      <c r="SU630" s="83"/>
      <c r="SV630" s="83"/>
      <c r="SW630" s="83"/>
      <c r="SX630" s="83"/>
      <c r="SY630" s="83"/>
      <c r="SZ630" s="83"/>
      <c r="TA630" s="83"/>
      <c r="TB630" s="83"/>
      <c r="TC630" s="83"/>
      <c r="TD630" s="83"/>
      <c r="TE630" s="83"/>
      <c r="TF630" s="83"/>
      <c r="TG630" s="83"/>
      <c r="TH630" s="83"/>
      <c r="TI630" s="83"/>
      <c r="TJ630" s="83"/>
      <c r="TK630" s="83"/>
      <c r="TL630" s="83"/>
      <c r="TM630" s="83"/>
      <c r="TN630" s="83"/>
      <c r="TO630" s="83"/>
      <c r="TP630" s="83"/>
      <c r="TQ630" s="83"/>
      <c r="TR630" s="83"/>
      <c r="TS630" s="83"/>
      <c r="TT630" s="83"/>
      <c r="TU630" s="83"/>
      <c r="TV630" s="83"/>
      <c r="TW630" s="83"/>
      <c r="TX630" s="83"/>
      <c r="TY630" s="83"/>
      <c r="TZ630" s="83"/>
      <c r="UA630" s="83"/>
      <c r="UB630" s="83"/>
      <c r="UC630" s="83"/>
      <c r="UD630" s="83"/>
      <c r="UE630" s="83"/>
      <c r="UF630" s="83"/>
      <c r="UG630" s="83"/>
      <c r="UH630" s="83"/>
      <c r="UI630" s="83"/>
      <c r="UJ630" s="83"/>
      <c r="UK630" s="83"/>
      <c r="UL630" s="83"/>
      <c r="UM630" s="83"/>
      <c r="UN630" s="83"/>
      <c r="UO630" s="83"/>
      <c r="UP630" s="83"/>
      <c r="UQ630" s="83"/>
      <c r="UR630" s="83"/>
      <c r="US630" s="83"/>
      <c r="UT630" s="83"/>
      <c r="UU630" s="83"/>
      <c r="UV630" s="83"/>
      <c r="UW630" s="83"/>
      <c r="UX630" s="83"/>
      <c r="UY630" s="83"/>
      <c r="UZ630" s="83"/>
      <c r="VA630" s="83"/>
      <c r="VB630" s="83"/>
      <c r="VC630" s="83"/>
      <c r="VD630" s="83"/>
      <c r="VE630" s="83"/>
      <c r="VF630" s="83"/>
      <c r="VG630" s="83"/>
      <c r="VH630" s="83"/>
      <c r="VI630" s="83"/>
      <c r="VJ630" s="83"/>
      <c r="VK630" s="83"/>
      <c r="VL630" s="83"/>
      <c r="VM630" s="83"/>
      <c r="VN630" s="83"/>
      <c r="VO630" s="83"/>
      <c r="VP630" s="83"/>
      <c r="VQ630" s="83"/>
      <c r="VR630" s="83"/>
      <c r="VS630" s="83"/>
      <c r="VT630" s="83"/>
      <c r="VU630" s="83"/>
      <c r="VV630" s="83"/>
      <c r="VW630" s="83"/>
      <c r="VX630" s="31">
        <v>1</v>
      </c>
      <c r="VY630" s="31">
        <v>1</v>
      </c>
      <c r="WQ630" s="31">
        <v>0</v>
      </c>
      <c r="WR630" s="31">
        <v>0</v>
      </c>
      <c r="ZY630" s="83"/>
      <c r="ZZ630" s="83"/>
      <c r="AAA630" s="83"/>
      <c r="AAE630" s="82"/>
      <c r="AAF630" s="82"/>
      <c r="AAG630" s="82"/>
      <c r="AAI630" s="82"/>
      <c r="AAJ630" s="83"/>
      <c r="AAM630" s="83"/>
      <c r="AAO630" s="82"/>
      <c r="AAP630" s="83"/>
      <c r="AAS630" s="83"/>
      <c r="AAU630" s="82"/>
      <c r="AAV630" s="83"/>
      <c r="ABB630" s="82"/>
      <c r="ABC630" s="82"/>
      <c r="ABD630" s="82"/>
      <c r="ABE630" s="83"/>
      <c r="ABF630" s="83"/>
      <c r="ABG630" s="83"/>
      <c r="ABM630" s="83"/>
      <c r="ABN630" s="83"/>
      <c r="ABQ630" s="82"/>
      <c r="ABR630" s="82"/>
      <c r="ABS630" s="83"/>
      <c r="ABT630" s="83"/>
      <c r="ACA630" s="83"/>
      <c r="ACB630" s="83"/>
      <c r="ACC630" s="83"/>
      <c r="ACG630" s="82"/>
      <c r="ACH630" s="82"/>
      <c r="ACI630" s="82"/>
      <c r="ACJ630" s="82"/>
      <c r="ACK630" s="82"/>
      <c r="ACL630" s="82"/>
      <c r="ACM630" s="82"/>
      <c r="ACN630" s="82"/>
      <c r="ACO630" s="82"/>
      <c r="ACP630" s="82"/>
      <c r="ACQ630" s="83"/>
      <c r="ACR630" s="83"/>
      <c r="ACS630" s="83"/>
      <c r="ADB630" s="82"/>
      <c r="ADC630" s="82"/>
      <c r="ADD630" s="83"/>
      <c r="ADE630" s="83"/>
      <c r="AGK630" s="83"/>
      <c r="AGM630" s="82"/>
      <c r="AGN630" s="83"/>
      <c r="AGQ630" s="83"/>
      <c r="AGS630" s="31">
        <v>0</v>
      </c>
      <c r="AGT630" s="31">
        <v>0</v>
      </c>
      <c r="AGU630" s="31">
        <v>0</v>
      </c>
      <c r="AGV630" s="31">
        <v>0</v>
      </c>
      <c r="AGW630" s="31">
        <v>0</v>
      </c>
      <c r="AGX630" s="31">
        <v>0</v>
      </c>
      <c r="AGY630" s="31">
        <v>0</v>
      </c>
      <c r="AGZ630" s="31">
        <v>1</v>
      </c>
      <c r="AHA630" s="31">
        <v>0</v>
      </c>
      <c r="AHB630" s="31">
        <v>0</v>
      </c>
      <c r="AHC630" s="31">
        <v>1</v>
      </c>
      <c r="AHD630" s="31">
        <v>0</v>
      </c>
      <c r="AHE630" s="31">
        <v>0</v>
      </c>
      <c r="AHF630" s="31">
        <v>0</v>
      </c>
      <c r="AHH630" s="31">
        <v>0</v>
      </c>
      <c r="AHI630" s="31">
        <v>0</v>
      </c>
      <c r="AHK630" s="31">
        <v>0</v>
      </c>
      <c r="AHL630" s="31">
        <v>0</v>
      </c>
      <c r="AHM630" s="31">
        <v>0</v>
      </c>
      <c r="AHN630" s="31">
        <v>0</v>
      </c>
      <c r="AHO630" s="31">
        <v>0</v>
      </c>
      <c r="AHP630" s="31">
        <v>0</v>
      </c>
      <c r="AHQ630" s="31">
        <v>0</v>
      </c>
      <c r="AHR630" s="31">
        <v>0</v>
      </c>
      <c r="AHT630" s="83"/>
      <c r="AHV630" s="82"/>
      <c r="AHW630" s="83"/>
      <c r="AHZ630" s="83"/>
      <c r="AIB630" s="82"/>
      <c r="AIC630" s="83"/>
      <c r="AIF630" s="83"/>
      <c r="AIH630" s="82"/>
      <c r="AII630" s="83"/>
      <c r="AIL630" s="83"/>
      <c r="AIM630" s="31">
        <v>0</v>
      </c>
      <c r="AIN630" s="31">
        <v>0</v>
      </c>
      <c r="AIO630" s="31">
        <v>0</v>
      </c>
      <c r="AIR630" s="83"/>
      <c r="AIT630" s="84">
        <v>2</v>
      </c>
      <c r="AIU630" s="83" t="s">
        <v>2308</v>
      </c>
      <c r="AIV630" s="31">
        <v>0</v>
      </c>
      <c r="AIW630" s="31">
        <v>0</v>
      </c>
      <c r="AIX630" s="83">
        <v>30</v>
      </c>
      <c r="AIY630" s="31">
        <v>45</v>
      </c>
      <c r="AJB630" s="82"/>
      <c r="AJC630" s="83"/>
      <c r="AJF630" s="83"/>
      <c r="AJH630" s="82"/>
      <c r="AJI630" s="83"/>
      <c r="AJL630" s="83"/>
      <c r="AJN630" s="82"/>
      <c r="AJO630" s="83"/>
    </row>
    <row r="631" spans="1:951" s="1" customFormat="1">
      <c r="A631" s="1">
        <v>132</v>
      </c>
      <c r="B631" s="1" t="s">
        <v>7502</v>
      </c>
      <c r="C631" s="1">
        <v>1</v>
      </c>
      <c r="D631" s="1" t="s">
        <v>6126</v>
      </c>
      <c r="O631" s="1">
        <v>0</v>
      </c>
      <c r="Z631" s="1">
        <v>0</v>
      </c>
      <c r="AA631" s="1">
        <v>2</v>
      </c>
      <c r="AB631" s="1" t="s">
        <v>8538</v>
      </c>
      <c r="AI631" s="1">
        <v>147</v>
      </c>
      <c r="AJ631" s="1">
        <v>131</v>
      </c>
      <c r="AK631" s="1">
        <v>133</v>
      </c>
      <c r="DR631" s="1">
        <v>91</v>
      </c>
      <c r="DS631" s="1">
        <v>77</v>
      </c>
      <c r="DT631" s="1">
        <v>78</v>
      </c>
      <c r="IP631" s="1">
        <v>94</v>
      </c>
      <c r="IQ631" s="1">
        <v>93</v>
      </c>
      <c r="IR631" s="1">
        <v>97</v>
      </c>
      <c r="LX631" s="1">
        <v>95</v>
      </c>
      <c r="LY631" s="1">
        <v>84</v>
      </c>
      <c r="LZ631" s="1">
        <v>89</v>
      </c>
      <c r="PG631" s="1">
        <v>20</v>
      </c>
      <c r="PI631" s="1">
        <v>22</v>
      </c>
      <c r="PJ631" s="1">
        <v>18</v>
      </c>
      <c r="SP631" s="1">
        <v>97.7</v>
      </c>
      <c r="SQ631" s="1">
        <v>97.7</v>
      </c>
      <c r="SR631" s="1">
        <v>97.7</v>
      </c>
      <c r="WQ631" s="1">
        <v>0</v>
      </c>
      <c r="WR631" s="1">
        <v>0</v>
      </c>
      <c r="WS631" s="1">
        <v>0</v>
      </c>
      <c r="AAY631" s="1">
        <v>30</v>
      </c>
      <c r="ABB631" s="1">
        <v>12.2</v>
      </c>
      <c r="ABE631" s="1">
        <v>40.799999999999997</v>
      </c>
      <c r="ABH631" s="1">
        <v>0.9</v>
      </c>
      <c r="ABM631" s="1">
        <v>10.09</v>
      </c>
      <c r="ABO631" s="1">
        <v>259</v>
      </c>
      <c r="ABU631" s="1">
        <v>146</v>
      </c>
      <c r="ABX631" s="1">
        <v>3.9</v>
      </c>
      <c r="ACA631" s="1">
        <v>107</v>
      </c>
      <c r="ACD631" s="1">
        <v>9</v>
      </c>
      <c r="ACG631" s="1">
        <v>139</v>
      </c>
      <c r="ACQ631" s="1">
        <v>16</v>
      </c>
      <c r="ACT631" s="1">
        <v>0.74</v>
      </c>
      <c r="ACW631" s="1">
        <v>9</v>
      </c>
      <c r="ACZ631" s="1">
        <v>6.1</v>
      </c>
      <c r="ADB631" s="1">
        <v>3.2</v>
      </c>
      <c r="ADD631" s="1">
        <v>0.2</v>
      </c>
      <c r="ADF631" s="1">
        <v>2.9</v>
      </c>
      <c r="ADH631" s="1">
        <v>132</v>
      </c>
      <c r="ADJ631" s="1">
        <v>14</v>
      </c>
      <c r="ADL631" s="1">
        <v>21</v>
      </c>
      <c r="ADP631" s="1">
        <v>9</v>
      </c>
      <c r="ADQ631" s="1">
        <v>9</v>
      </c>
      <c r="ADR631" s="1">
        <v>1.9</v>
      </c>
      <c r="ADX631" s="1">
        <v>7.37</v>
      </c>
      <c r="ADY631" s="1">
        <v>38</v>
      </c>
      <c r="AED631" s="1">
        <v>217</v>
      </c>
      <c r="AIT631" s="1">
        <v>0</v>
      </c>
      <c r="AIU631" s="1">
        <v>0</v>
      </c>
      <c r="AIV631" s="1">
        <v>0</v>
      </c>
      <c r="AIW631" s="1">
        <v>0</v>
      </c>
    </row>
    <row r="632" spans="1:951" s="1" customFormat="1">
      <c r="B632" s="1">
        <v>2</v>
      </c>
      <c r="C632" s="1">
        <v>1</v>
      </c>
      <c r="D632" s="1" t="s">
        <v>8539</v>
      </c>
      <c r="E632" s="1" t="s">
        <v>8540</v>
      </c>
      <c r="O632" s="1">
        <v>0</v>
      </c>
      <c r="P632" s="1">
        <v>0</v>
      </c>
      <c r="Z632" s="1">
        <v>0</v>
      </c>
      <c r="AA632" s="1">
        <v>2</v>
      </c>
      <c r="AB632" s="1" t="s">
        <v>8541</v>
      </c>
      <c r="AC632" s="1">
        <v>0</v>
      </c>
      <c r="AE632" s="1">
        <v>2</v>
      </c>
      <c r="AF632" s="1">
        <v>0</v>
      </c>
      <c r="AG632" s="1">
        <v>0</v>
      </c>
      <c r="AI632" s="1">
        <v>126</v>
      </c>
      <c r="AJ632" s="1">
        <v>104</v>
      </c>
      <c r="AL632" s="1">
        <v>135</v>
      </c>
      <c r="AM632" s="1">
        <v>136</v>
      </c>
      <c r="AN632" s="1">
        <v>138</v>
      </c>
      <c r="DR632" s="1">
        <v>77</v>
      </c>
      <c r="DS632" s="1">
        <v>71</v>
      </c>
      <c r="DU632" s="1">
        <v>79</v>
      </c>
      <c r="DV632" s="1">
        <v>75</v>
      </c>
      <c r="DW632" s="1">
        <v>78</v>
      </c>
      <c r="HF632" s="1">
        <v>0</v>
      </c>
      <c r="HY632" s="1">
        <v>0</v>
      </c>
      <c r="IP632" s="1">
        <v>91</v>
      </c>
      <c r="IQ632" s="1">
        <v>95</v>
      </c>
      <c r="IS632" s="1">
        <v>91</v>
      </c>
      <c r="IT632" s="1">
        <v>95</v>
      </c>
      <c r="IU632" s="1">
        <v>94.5</v>
      </c>
      <c r="LX632" s="1">
        <v>85</v>
      </c>
      <c r="LY632" s="1">
        <v>80</v>
      </c>
      <c r="LZ632" s="1">
        <v>86</v>
      </c>
      <c r="MA632" s="1">
        <v>91</v>
      </c>
      <c r="MB632" s="1">
        <v>96</v>
      </c>
      <c r="MC632" s="1">
        <v>96</v>
      </c>
      <c r="PG632" s="1">
        <v>18</v>
      </c>
      <c r="PH632" s="1">
        <v>18</v>
      </c>
      <c r="PI632" s="1">
        <v>18</v>
      </c>
      <c r="PJ632" s="1">
        <v>18</v>
      </c>
      <c r="PK632" s="1">
        <v>18</v>
      </c>
      <c r="PL632" s="1">
        <v>16</v>
      </c>
      <c r="SP632" s="1">
        <v>97.9</v>
      </c>
      <c r="SQ632" s="1">
        <v>97.7</v>
      </c>
      <c r="SS632" s="1">
        <v>97.8</v>
      </c>
      <c r="ST632" s="1">
        <v>98</v>
      </c>
      <c r="SU632" s="1">
        <v>96.8</v>
      </c>
      <c r="WC632" s="1">
        <v>1</v>
      </c>
      <c r="WQ632" s="1">
        <v>0</v>
      </c>
      <c r="WR632" s="1">
        <v>0</v>
      </c>
      <c r="WV632" s="1">
        <v>0</v>
      </c>
      <c r="ABB632" s="1">
        <v>12.5</v>
      </c>
      <c r="ABE632" s="1">
        <v>40</v>
      </c>
      <c r="ABM632" s="1">
        <v>10.65</v>
      </c>
      <c r="ABO632" s="1">
        <v>268</v>
      </c>
      <c r="AGS632" s="1">
        <v>0</v>
      </c>
      <c r="AGT632" s="1">
        <v>0</v>
      </c>
      <c r="AGU632" s="1">
        <v>0</v>
      </c>
      <c r="AGV632" s="1">
        <v>0</v>
      </c>
      <c r="AGW632" s="1">
        <v>0</v>
      </c>
      <c r="AGX632" s="1">
        <v>1</v>
      </c>
      <c r="AGY632" s="1">
        <v>0</v>
      </c>
      <c r="AGZ632" s="1">
        <v>0</v>
      </c>
      <c r="AHA632" s="1">
        <v>0</v>
      </c>
      <c r="AHB632" s="1">
        <v>0</v>
      </c>
      <c r="AHC632" s="1">
        <v>1</v>
      </c>
      <c r="AHD632" s="1">
        <v>0</v>
      </c>
      <c r="AHE632" s="1">
        <v>0</v>
      </c>
      <c r="AHF632" s="1">
        <v>0</v>
      </c>
      <c r="AHI632" s="1">
        <v>0</v>
      </c>
      <c r="AHK632" s="1">
        <v>0</v>
      </c>
      <c r="AHL632" s="1">
        <v>0</v>
      </c>
      <c r="AHM632" s="1">
        <v>0</v>
      </c>
      <c r="AHN632" s="1">
        <v>0</v>
      </c>
      <c r="AHO632" s="1">
        <v>0</v>
      </c>
      <c r="AHP632" s="1">
        <v>0</v>
      </c>
      <c r="AHQ632" s="1">
        <v>0</v>
      </c>
      <c r="AHR632" s="1">
        <v>0</v>
      </c>
      <c r="AIM632" s="1">
        <v>0</v>
      </c>
      <c r="AIN632" s="1">
        <v>0</v>
      </c>
      <c r="AIO632" s="1">
        <v>0</v>
      </c>
      <c r="AIP632" s="1">
        <v>1</v>
      </c>
      <c r="AIQ632" s="1">
        <v>1</v>
      </c>
      <c r="AIR632" s="1">
        <v>1</v>
      </c>
      <c r="AIS632" s="1">
        <v>1</v>
      </c>
      <c r="AIT632" s="1">
        <v>1</v>
      </c>
      <c r="AIU632" s="1">
        <v>0</v>
      </c>
      <c r="AIV632" s="1">
        <v>0</v>
      </c>
      <c r="AIW632" s="1">
        <v>0</v>
      </c>
      <c r="AIX632" s="1">
        <v>58</v>
      </c>
    </row>
    <row r="633" spans="1:951" s="1" customFormat="1">
      <c r="B633" s="1">
        <v>3</v>
      </c>
      <c r="C633" s="1">
        <v>1</v>
      </c>
      <c r="D633" s="1" t="s">
        <v>8542</v>
      </c>
      <c r="O633" s="1">
        <v>1</v>
      </c>
      <c r="Z633" s="1">
        <v>0</v>
      </c>
      <c r="AA633" s="1">
        <v>2</v>
      </c>
      <c r="AB633" s="1" t="s">
        <v>8543</v>
      </c>
      <c r="AC633" s="1">
        <v>0</v>
      </c>
      <c r="AE633" s="1">
        <v>1</v>
      </c>
      <c r="AF633" s="1">
        <v>0</v>
      </c>
      <c r="AG633" s="1">
        <v>0</v>
      </c>
      <c r="AI633" s="1">
        <v>148</v>
      </c>
      <c r="AJ633" s="1">
        <v>108</v>
      </c>
      <c r="DR633" s="1">
        <v>70</v>
      </c>
      <c r="DS633" s="1">
        <v>60</v>
      </c>
      <c r="HA633" s="1">
        <v>0</v>
      </c>
      <c r="HB633" s="1">
        <v>0</v>
      </c>
      <c r="HT633" s="1">
        <v>0</v>
      </c>
      <c r="HU633" s="1">
        <v>0</v>
      </c>
      <c r="IP633" s="1">
        <v>96</v>
      </c>
      <c r="IQ633" s="1">
        <v>93</v>
      </c>
      <c r="LX633" s="1">
        <v>100</v>
      </c>
      <c r="LY633" s="1">
        <v>92</v>
      </c>
      <c r="PG633" s="1">
        <v>18</v>
      </c>
      <c r="PH633" s="1">
        <v>18</v>
      </c>
      <c r="SP633" s="1">
        <v>98</v>
      </c>
      <c r="SQ633" s="1">
        <v>97.8</v>
      </c>
      <c r="VX633" s="1">
        <v>1</v>
      </c>
      <c r="VY633" s="1">
        <v>1</v>
      </c>
      <c r="WQ633" s="1">
        <v>0</v>
      </c>
      <c r="WR633" s="1">
        <v>0</v>
      </c>
      <c r="AIT633" s="1">
        <v>0</v>
      </c>
      <c r="AIU633" s="1">
        <v>2</v>
      </c>
      <c r="AIV633" s="1">
        <v>0</v>
      </c>
      <c r="AIW633" s="1">
        <v>0</v>
      </c>
      <c r="AJB633" s="1">
        <v>49</v>
      </c>
      <c r="AJC633" s="1">
        <v>40</v>
      </c>
    </row>
    <row r="634" spans="1:951" s="80" customFormat="1">
      <c r="B634" s="80">
        <v>4</v>
      </c>
      <c r="C634" s="80">
        <v>0</v>
      </c>
      <c r="Z634" s="80">
        <v>0</v>
      </c>
      <c r="AA634" s="80">
        <v>1</v>
      </c>
      <c r="AB634" s="80" t="s">
        <v>8544</v>
      </c>
      <c r="AC634" s="80">
        <v>0</v>
      </c>
      <c r="AE634" s="80">
        <v>0</v>
      </c>
      <c r="AG634" s="80">
        <v>0</v>
      </c>
      <c r="AI634" s="80">
        <v>128</v>
      </c>
      <c r="DR634" s="80">
        <v>70</v>
      </c>
      <c r="HA634" s="80">
        <v>0</v>
      </c>
      <c r="HT634" s="80">
        <v>0</v>
      </c>
      <c r="IP634" s="80">
        <v>94</v>
      </c>
      <c r="LX634" s="80">
        <v>98</v>
      </c>
      <c r="PG634" s="80">
        <v>20</v>
      </c>
      <c r="SP634" s="80">
        <v>98.2</v>
      </c>
      <c r="VX634" s="80">
        <v>1</v>
      </c>
      <c r="WQ634" s="80">
        <v>0</v>
      </c>
      <c r="AIT634" s="80">
        <v>0</v>
      </c>
      <c r="AIU634" s="80">
        <v>1</v>
      </c>
      <c r="AIV634" s="80">
        <v>0</v>
      </c>
      <c r="AIW634" s="80">
        <v>0</v>
      </c>
      <c r="AJB634" s="80">
        <v>51</v>
      </c>
    </row>
    <row r="635" spans="1:951" s="1" customFormat="1">
      <c r="A635" s="1">
        <v>133</v>
      </c>
      <c r="B635" s="1">
        <v>1</v>
      </c>
      <c r="C635" s="1">
        <v>1</v>
      </c>
      <c r="D635" s="1" t="s">
        <v>8545</v>
      </c>
      <c r="O635" s="1">
        <v>1</v>
      </c>
      <c r="Z635" s="1">
        <v>0</v>
      </c>
      <c r="AA635" s="1">
        <v>1</v>
      </c>
      <c r="AB635" s="1" t="s">
        <v>8546</v>
      </c>
      <c r="AC635" s="1">
        <v>0</v>
      </c>
      <c r="AE635" s="1">
        <v>0</v>
      </c>
      <c r="AG635" s="1">
        <v>0</v>
      </c>
      <c r="AI635" s="1">
        <v>132</v>
      </c>
      <c r="DR635" s="1">
        <v>94</v>
      </c>
      <c r="HA635" s="1">
        <v>0</v>
      </c>
      <c r="HT635" s="1">
        <v>0</v>
      </c>
      <c r="IP635" s="1">
        <v>97</v>
      </c>
      <c r="LX635" s="1">
        <v>110</v>
      </c>
      <c r="PG635" s="1">
        <v>24</v>
      </c>
      <c r="SP635" s="1">
        <v>97.7</v>
      </c>
      <c r="VX635" s="1">
        <v>1</v>
      </c>
      <c r="WQ635" s="1">
        <v>1</v>
      </c>
      <c r="AGS635" s="1">
        <v>0</v>
      </c>
      <c r="AGT635" s="1">
        <v>0</v>
      </c>
      <c r="AGU635" s="1">
        <v>0</v>
      </c>
      <c r="AGV635" s="1">
        <v>0</v>
      </c>
      <c r="AGW635" s="1">
        <v>1</v>
      </c>
      <c r="AGX635" s="1">
        <v>1</v>
      </c>
      <c r="AGY635" s="1">
        <v>0</v>
      </c>
      <c r="AGZ635" s="1">
        <v>0</v>
      </c>
      <c r="AHA635" s="1">
        <v>0</v>
      </c>
      <c r="AHB635" s="1">
        <v>0</v>
      </c>
      <c r="AHC635" s="1">
        <v>1</v>
      </c>
      <c r="AHD635" s="1">
        <v>0</v>
      </c>
      <c r="AHE635" s="1">
        <v>0</v>
      </c>
      <c r="AHF635" s="1">
        <v>0</v>
      </c>
      <c r="AHH635" s="1">
        <v>0</v>
      </c>
      <c r="AHI635" s="1">
        <v>0</v>
      </c>
      <c r="AHK635" s="1">
        <v>0</v>
      </c>
      <c r="AHL635" s="1">
        <v>0</v>
      </c>
      <c r="AHM635" s="1">
        <v>0</v>
      </c>
      <c r="AHN635" s="1">
        <v>0</v>
      </c>
      <c r="AHO635" s="1">
        <v>0</v>
      </c>
      <c r="AHP635" s="1">
        <v>0</v>
      </c>
      <c r="AHQ635" s="1">
        <v>0</v>
      </c>
      <c r="AHR635" s="1">
        <v>0</v>
      </c>
      <c r="AIM635" s="1">
        <v>2</v>
      </c>
      <c r="AIN635" s="1">
        <v>0</v>
      </c>
      <c r="AIO635" s="1">
        <v>0</v>
      </c>
      <c r="AIP635" s="1">
        <v>1</v>
      </c>
      <c r="AIQ635" s="1">
        <v>1</v>
      </c>
      <c r="AIR635" s="1">
        <v>1</v>
      </c>
      <c r="AIS635" s="1">
        <v>1</v>
      </c>
      <c r="AIT635" s="1">
        <v>1</v>
      </c>
      <c r="AIU635" s="1">
        <v>0</v>
      </c>
      <c r="AIV635" s="1">
        <v>0</v>
      </c>
      <c r="AIW635" s="1">
        <v>0</v>
      </c>
      <c r="AIX635" s="1">
        <v>56</v>
      </c>
    </row>
    <row r="636" spans="1:951" s="1" customFormat="1">
      <c r="B636" s="1">
        <v>2</v>
      </c>
      <c r="C636" s="1">
        <v>1</v>
      </c>
      <c r="D636" s="1" t="s">
        <v>7701</v>
      </c>
      <c r="O636" s="1">
        <v>1</v>
      </c>
      <c r="Z636" s="1">
        <v>0</v>
      </c>
      <c r="AA636" s="1">
        <v>1</v>
      </c>
      <c r="AB636" s="1" t="s">
        <v>8547</v>
      </c>
      <c r="AC636" s="1">
        <v>1</v>
      </c>
      <c r="AD636" s="1">
        <v>0</v>
      </c>
      <c r="AE636" s="1">
        <v>0</v>
      </c>
      <c r="AG636" s="1">
        <v>0</v>
      </c>
      <c r="AI636" s="1">
        <v>116</v>
      </c>
      <c r="AK636" s="1">
        <v>110</v>
      </c>
      <c r="DR636" s="1">
        <v>78</v>
      </c>
      <c r="DT636" s="1">
        <v>72</v>
      </c>
      <c r="HA636" s="1">
        <v>0</v>
      </c>
      <c r="HC636" s="1">
        <v>0</v>
      </c>
      <c r="HT636" s="1">
        <v>0</v>
      </c>
      <c r="HV636" s="1">
        <v>0</v>
      </c>
      <c r="IP636" s="1">
        <v>99</v>
      </c>
      <c r="IQ636" s="1">
        <v>96</v>
      </c>
      <c r="IR636" s="1">
        <v>99</v>
      </c>
      <c r="LX636" s="1">
        <v>108</v>
      </c>
      <c r="LY636" s="1">
        <v>110</v>
      </c>
      <c r="LZ636" s="1">
        <v>78</v>
      </c>
      <c r="PG636" s="1">
        <v>26</v>
      </c>
      <c r="PH636" s="1">
        <v>28</v>
      </c>
      <c r="PI636" s="1">
        <v>20</v>
      </c>
      <c r="SP636" s="1">
        <v>99.5</v>
      </c>
      <c r="SR636" s="1">
        <v>98.4</v>
      </c>
      <c r="VX636" s="1">
        <v>1</v>
      </c>
      <c r="VZ636" s="1">
        <v>1</v>
      </c>
      <c r="WQ636" s="1">
        <v>1</v>
      </c>
      <c r="WR636" s="1">
        <v>1</v>
      </c>
      <c r="WS636" s="1">
        <v>1</v>
      </c>
      <c r="AGS636" s="1">
        <v>0</v>
      </c>
      <c r="AGT636" s="1">
        <v>0</v>
      </c>
      <c r="AGU636" s="1">
        <v>0</v>
      </c>
      <c r="AGV636" s="1">
        <v>0</v>
      </c>
      <c r="AGW636" s="1">
        <v>1</v>
      </c>
      <c r="AGX636" s="1">
        <v>1</v>
      </c>
      <c r="AGY636" s="1">
        <v>0</v>
      </c>
      <c r="AGZ636" s="1">
        <v>0</v>
      </c>
      <c r="AHA636" s="1">
        <v>0</v>
      </c>
      <c r="AHB636" s="1">
        <v>0</v>
      </c>
      <c r="AHC636" s="1">
        <v>1</v>
      </c>
      <c r="AHD636" s="1">
        <v>0</v>
      </c>
      <c r="AHE636" s="1">
        <v>0</v>
      </c>
      <c r="AHF636" s="1">
        <v>0</v>
      </c>
      <c r="AHH636" s="1">
        <v>0</v>
      </c>
      <c r="AHI636" s="1">
        <v>0</v>
      </c>
      <c r="AHK636" s="1">
        <v>0</v>
      </c>
      <c r="AHL636" s="1">
        <v>0</v>
      </c>
      <c r="AHM636" s="1">
        <v>0</v>
      </c>
      <c r="AHN636" s="1">
        <v>0</v>
      </c>
      <c r="AHO636" s="1">
        <v>0</v>
      </c>
      <c r="AHP636" s="1">
        <v>0</v>
      </c>
      <c r="AHQ636" s="1">
        <v>0</v>
      </c>
      <c r="AHR636" s="1">
        <v>0</v>
      </c>
      <c r="AIN636" s="1">
        <v>0</v>
      </c>
      <c r="AIO636" s="1">
        <v>0</v>
      </c>
      <c r="AIT636" s="1">
        <v>0</v>
      </c>
      <c r="AIU636" s="1">
        <v>2</v>
      </c>
      <c r="AIV636" s="1">
        <v>0</v>
      </c>
      <c r="AIW636" s="1">
        <v>0</v>
      </c>
      <c r="AJB636" s="1">
        <v>44</v>
      </c>
      <c r="AJC636" s="1">
        <v>53</v>
      </c>
    </row>
    <row r="637" spans="1:951" s="1" customFormat="1">
      <c r="B637" s="1">
        <v>3</v>
      </c>
      <c r="C637" s="1">
        <v>0</v>
      </c>
      <c r="Z637" s="1">
        <v>0</v>
      </c>
      <c r="AA637" s="1">
        <v>0</v>
      </c>
      <c r="AB637" s="1" t="s">
        <v>8548</v>
      </c>
      <c r="AC637" s="1">
        <v>2</v>
      </c>
      <c r="AD637" s="1">
        <v>0</v>
      </c>
      <c r="AE637" s="1">
        <v>0</v>
      </c>
      <c r="AG637" s="1">
        <v>0</v>
      </c>
      <c r="AI637" s="1">
        <v>118</v>
      </c>
      <c r="AJ637" s="1">
        <v>120</v>
      </c>
      <c r="DR637" s="1">
        <v>68</v>
      </c>
      <c r="DS637" s="1">
        <v>66</v>
      </c>
      <c r="HA637" s="1">
        <v>0</v>
      </c>
      <c r="HB637" s="1">
        <v>0</v>
      </c>
      <c r="HT637" s="1">
        <v>0</v>
      </c>
      <c r="HU637" s="1">
        <v>0</v>
      </c>
      <c r="IP637" s="1">
        <v>96.5</v>
      </c>
      <c r="IQ637" s="1">
        <v>99</v>
      </c>
      <c r="LX637" s="1">
        <v>112</v>
      </c>
      <c r="LY637" s="1">
        <v>110</v>
      </c>
      <c r="PG637" s="1">
        <v>26</v>
      </c>
      <c r="PH637" s="1">
        <v>28</v>
      </c>
      <c r="SP637" s="1">
        <v>99</v>
      </c>
      <c r="SQ637" s="1">
        <v>99.1</v>
      </c>
      <c r="VX637" s="1">
        <v>1</v>
      </c>
      <c r="VY637" s="1">
        <v>1</v>
      </c>
      <c r="WQ637" s="1">
        <v>1</v>
      </c>
      <c r="WR637" s="1">
        <v>1</v>
      </c>
      <c r="AGS637" s="1">
        <v>0</v>
      </c>
      <c r="AGT637" s="1">
        <v>0</v>
      </c>
      <c r="AGU637" s="1">
        <v>0</v>
      </c>
      <c r="AGV637" s="1">
        <v>0</v>
      </c>
      <c r="AGW637" s="1">
        <v>1</v>
      </c>
      <c r="AGX637" s="1">
        <v>1</v>
      </c>
      <c r="AGY637" s="1">
        <v>0</v>
      </c>
      <c r="AGZ637" s="1">
        <v>0</v>
      </c>
      <c r="AHA637" s="1">
        <v>0</v>
      </c>
      <c r="AHB637" s="1">
        <v>0</v>
      </c>
      <c r="AHC637" s="1">
        <v>1</v>
      </c>
      <c r="AHD637" s="1">
        <v>0</v>
      </c>
      <c r="AHE637" s="1">
        <v>0</v>
      </c>
      <c r="AHF637" s="1">
        <v>0</v>
      </c>
      <c r="AHH637" s="1">
        <v>0</v>
      </c>
      <c r="AHI637" s="1">
        <v>0</v>
      </c>
      <c r="AHK637" s="1">
        <v>0</v>
      </c>
      <c r="AHL637" s="1">
        <v>0</v>
      </c>
      <c r="AHM637" s="1">
        <v>0</v>
      </c>
      <c r="AHN637" s="1">
        <v>0</v>
      </c>
      <c r="AHO637" s="1">
        <v>0</v>
      </c>
      <c r="AHP637" s="1">
        <v>0</v>
      </c>
      <c r="AHQ637" s="1">
        <v>0</v>
      </c>
      <c r="AHR637" s="1">
        <v>0</v>
      </c>
      <c r="AIN637" s="1">
        <v>0</v>
      </c>
      <c r="AIO637" s="1">
        <v>0</v>
      </c>
      <c r="AIT637" s="1">
        <v>0</v>
      </c>
      <c r="AIU637" s="1">
        <v>2</v>
      </c>
      <c r="AIV637" s="1">
        <v>0</v>
      </c>
      <c r="AIW637" s="1">
        <v>0</v>
      </c>
      <c r="AJB637" s="1">
        <v>63</v>
      </c>
      <c r="AJC637" s="1">
        <v>46</v>
      </c>
    </row>
    <row r="638" spans="1:951" s="1" customFormat="1">
      <c r="B638" s="1">
        <v>4</v>
      </c>
      <c r="C638" s="1">
        <v>0</v>
      </c>
      <c r="Z638" s="1">
        <v>0</v>
      </c>
      <c r="AA638" s="1">
        <v>2</v>
      </c>
      <c r="AB638" s="1" t="s">
        <v>8549</v>
      </c>
      <c r="AC638" s="1">
        <v>0</v>
      </c>
      <c r="AE638" s="1">
        <v>0</v>
      </c>
      <c r="AG638" s="1">
        <v>0</v>
      </c>
      <c r="AI638" s="1">
        <v>108</v>
      </c>
      <c r="AJ638" s="1">
        <v>116</v>
      </c>
      <c r="DR638" s="1">
        <v>70</v>
      </c>
      <c r="DS638" s="1">
        <v>60</v>
      </c>
      <c r="HA638" s="1">
        <v>2</v>
      </c>
      <c r="HB638" s="1">
        <v>2</v>
      </c>
      <c r="HT638" s="1">
        <v>0</v>
      </c>
      <c r="HU638" s="1">
        <v>0</v>
      </c>
      <c r="IP638" s="1">
        <v>97</v>
      </c>
      <c r="IQ638" s="1">
        <v>97</v>
      </c>
      <c r="LX638" s="1">
        <v>97</v>
      </c>
      <c r="LY638" s="1">
        <v>98</v>
      </c>
      <c r="PG638" s="1">
        <v>28</v>
      </c>
      <c r="PH638" s="1">
        <v>24</v>
      </c>
      <c r="SP638" s="1">
        <v>96.4</v>
      </c>
      <c r="SQ638" s="1">
        <v>98</v>
      </c>
      <c r="VX638" s="1">
        <v>1</v>
      </c>
      <c r="VY638" s="1">
        <v>1</v>
      </c>
      <c r="WQ638" s="1">
        <v>1</v>
      </c>
      <c r="WR638" s="1">
        <v>1</v>
      </c>
      <c r="AGS638" s="1">
        <v>0</v>
      </c>
      <c r="AGT638" s="1">
        <v>0</v>
      </c>
      <c r="AGU638" s="1">
        <v>0</v>
      </c>
      <c r="AGV638" s="1">
        <v>0</v>
      </c>
      <c r="AGW638" s="1">
        <v>0</v>
      </c>
      <c r="AGX638" s="1">
        <v>0</v>
      </c>
      <c r="AGY638" s="1">
        <v>0</v>
      </c>
      <c r="AGZ638" s="1">
        <v>0</v>
      </c>
      <c r="AHA638" s="1">
        <v>0</v>
      </c>
      <c r="AHB638" s="1">
        <v>0</v>
      </c>
      <c r="AHC638" s="1">
        <v>1</v>
      </c>
      <c r="AHD638" s="1">
        <v>0</v>
      </c>
      <c r="AHE638" s="1">
        <v>0</v>
      </c>
      <c r="AHF638" s="1">
        <v>0</v>
      </c>
      <c r="AHH638" s="1">
        <v>0</v>
      </c>
      <c r="AHI638" s="1">
        <v>0</v>
      </c>
      <c r="AHK638" s="1">
        <v>0</v>
      </c>
      <c r="AHL638" s="1">
        <v>0</v>
      </c>
      <c r="AHM638" s="1">
        <v>0</v>
      </c>
      <c r="AHN638" s="1">
        <v>0</v>
      </c>
      <c r="AHO638" s="1">
        <v>0</v>
      </c>
      <c r="AHP638" s="1">
        <v>0</v>
      </c>
      <c r="AHQ638" s="1">
        <v>0</v>
      </c>
      <c r="AHR638" s="1">
        <v>0</v>
      </c>
      <c r="AIN638" s="1">
        <v>0</v>
      </c>
      <c r="AIO638" s="1">
        <v>0</v>
      </c>
      <c r="AIT638" s="1">
        <v>1</v>
      </c>
      <c r="AIU638" s="1">
        <v>1</v>
      </c>
      <c r="AIV638" s="1">
        <v>0</v>
      </c>
      <c r="AIW638" s="1">
        <v>0</v>
      </c>
      <c r="AIX638" s="1">
        <v>41</v>
      </c>
      <c r="AJC638" s="1">
        <v>30</v>
      </c>
    </row>
    <row r="639" spans="1:951" s="80" customFormat="1">
      <c r="B639" s="80">
        <v>5</v>
      </c>
      <c r="C639" s="80">
        <v>0</v>
      </c>
      <c r="Z639" s="80">
        <v>0</v>
      </c>
      <c r="AA639" s="80">
        <v>2</v>
      </c>
      <c r="AB639" s="80" t="s">
        <v>8550</v>
      </c>
      <c r="AC639" s="80">
        <v>0</v>
      </c>
      <c r="AE639" s="80">
        <v>0</v>
      </c>
      <c r="AG639" s="80">
        <v>0</v>
      </c>
      <c r="AI639" s="80">
        <v>134</v>
      </c>
      <c r="DR639" s="80">
        <v>68</v>
      </c>
      <c r="HA639" s="80">
        <v>0</v>
      </c>
      <c r="HT639" s="80">
        <v>0</v>
      </c>
      <c r="IP639" s="80">
        <v>98</v>
      </c>
      <c r="LX639" s="80">
        <v>96</v>
      </c>
      <c r="PG639" s="80">
        <v>24</v>
      </c>
      <c r="SP639" s="80">
        <v>99.6</v>
      </c>
      <c r="VX639" s="80">
        <v>1</v>
      </c>
      <c r="WQ639" s="80">
        <v>1</v>
      </c>
      <c r="AGS639" s="80">
        <v>0</v>
      </c>
      <c r="AGT639" s="80">
        <v>0</v>
      </c>
      <c r="AGU639" s="80">
        <v>0</v>
      </c>
      <c r="AGV639" s="80">
        <v>0</v>
      </c>
      <c r="AGW639" s="80">
        <v>0</v>
      </c>
      <c r="AGX639" s="80">
        <v>0</v>
      </c>
      <c r="AGY639" s="80">
        <v>0</v>
      </c>
      <c r="AGZ639" s="80">
        <v>0</v>
      </c>
      <c r="AHA639" s="80">
        <v>0</v>
      </c>
      <c r="AHB639" s="80">
        <v>0</v>
      </c>
      <c r="AHC639" s="80">
        <v>1</v>
      </c>
      <c r="AHD639" s="80">
        <v>0</v>
      </c>
      <c r="AHE639" s="80">
        <v>0</v>
      </c>
      <c r="AHF639" s="80">
        <v>0</v>
      </c>
      <c r="AHH639" s="80">
        <v>0</v>
      </c>
      <c r="AHI639" s="80">
        <v>0</v>
      </c>
      <c r="AHK639" s="80">
        <v>0</v>
      </c>
      <c r="AHL639" s="80">
        <v>0</v>
      </c>
      <c r="AHM639" s="80">
        <v>0</v>
      </c>
      <c r="AHN639" s="80">
        <v>0</v>
      </c>
      <c r="AHO639" s="80">
        <v>0</v>
      </c>
      <c r="AHP639" s="80">
        <v>0</v>
      </c>
      <c r="AHQ639" s="80">
        <v>0</v>
      </c>
      <c r="AHR639" s="80">
        <v>0</v>
      </c>
      <c r="AIN639" s="80">
        <v>0</v>
      </c>
      <c r="AIO639" s="80">
        <v>0</v>
      </c>
      <c r="AIT639" s="80">
        <v>1</v>
      </c>
      <c r="AIU639" s="80">
        <v>0</v>
      </c>
      <c r="AIV639" s="80">
        <v>0</v>
      </c>
      <c r="AIW639" s="80">
        <v>0</v>
      </c>
      <c r="AIX639" s="80">
        <v>27</v>
      </c>
    </row>
    <row r="640" spans="1:951" s="1" customFormat="1">
      <c r="A640" s="1">
        <v>134</v>
      </c>
      <c r="B640" s="1">
        <v>1</v>
      </c>
      <c r="C640" s="1">
        <v>0</v>
      </c>
      <c r="Z640" s="1">
        <v>0</v>
      </c>
      <c r="AA640" s="1">
        <v>0</v>
      </c>
      <c r="AB640" s="1" t="s">
        <v>8551</v>
      </c>
      <c r="AC640" s="1">
        <v>0</v>
      </c>
      <c r="AE640" s="1">
        <v>0</v>
      </c>
      <c r="AG640" s="1">
        <v>0</v>
      </c>
      <c r="AI640" s="1">
        <v>110</v>
      </c>
      <c r="DR640" s="1">
        <v>72</v>
      </c>
      <c r="HA640" s="1">
        <v>2</v>
      </c>
      <c r="HT640" s="1">
        <v>0</v>
      </c>
      <c r="IP640" s="1">
        <v>98</v>
      </c>
      <c r="LX640" s="1">
        <v>71</v>
      </c>
      <c r="PG640" s="1">
        <v>18</v>
      </c>
      <c r="SP640" s="1">
        <v>98.2</v>
      </c>
      <c r="WQ640" s="1">
        <v>0</v>
      </c>
      <c r="AGS640" s="1">
        <v>1</v>
      </c>
      <c r="AGT640" s="1">
        <v>0</v>
      </c>
      <c r="AGU640" s="1">
        <v>0</v>
      </c>
      <c r="AGV640" s="1">
        <v>1</v>
      </c>
      <c r="AGW640" s="1">
        <v>0</v>
      </c>
      <c r="AGX640" s="1">
        <v>0</v>
      </c>
      <c r="AGY640" s="1">
        <v>0</v>
      </c>
      <c r="AGZ640" s="1">
        <v>0</v>
      </c>
      <c r="AHA640" s="1">
        <v>0</v>
      </c>
      <c r="AHB640" s="1">
        <v>0</v>
      </c>
      <c r="AHC640" s="1">
        <v>1</v>
      </c>
      <c r="AHD640" s="1">
        <v>0</v>
      </c>
      <c r="AHE640" s="1">
        <v>0</v>
      </c>
      <c r="AHF640" s="1">
        <v>0</v>
      </c>
      <c r="AHH640" s="1">
        <v>0</v>
      </c>
      <c r="AHI640" s="1">
        <v>0</v>
      </c>
      <c r="AHK640" s="1">
        <v>0</v>
      </c>
      <c r="AHL640" s="1">
        <v>0</v>
      </c>
      <c r="AHM640" s="1">
        <v>0</v>
      </c>
      <c r="AHN640" s="1">
        <v>0</v>
      </c>
      <c r="AHO640" s="1">
        <v>0</v>
      </c>
      <c r="AHP640" s="1">
        <v>0</v>
      </c>
      <c r="AHQ640" s="1">
        <v>0</v>
      </c>
      <c r="AHR640" s="1">
        <v>0</v>
      </c>
      <c r="AIM640" s="1">
        <v>2</v>
      </c>
      <c r="AIN640" s="1">
        <v>0</v>
      </c>
      <c r="AIO640" s="1">
        <v>0</v>
      </c>
      <c r="AIP640" s="1">
        <v>1</v>
      </c>
      <c r="AIQ640" s="1">
        <v>1</v>
      </c>
      <c r="AIR640" s="1">
        <v>1</v>
      </c>
      <c r="AIS640" s="1">
        <v>1</v>
      </c>
      <c r="AIT640" s="3">
        <v>1</v>
      </c>
      <c r="AIV640" s="1">
        <v>0</v>
      </c>
      <c r="AIW640" s="1">
        <v>0</v>
      </c>
      <c r="AIX640" s="1">
        <v>50</v>
      </c>
    </row>
    <row r="641" spans="1:951" s="18" customFormat="1">
      <c r="B641" s="18">
        <v>2</v>
      </c>
      <c r="C641" s="18">
        <v>1</v>
      </c>
      <c r="D641" s="18" t="s">
        <v>8552</v>
      </c>
      <c r="O641" s="18">
        <v>0</v>
      </c>
      <c r="Z641" s="18">
        <v>0</v>
      </c>
      <c r="AA641" s="18">
        <v>2</v>
      </c>
      <c r="AB641" s="18" t="s">
        <v>8553</v>
      </c>
      <c r="AC641" s="18">
        <v>0</v>
      </c>
      <c r="AE641" s="18">
        <v>0</v>
      </c>
      <c r="AG641" s="18">
        <v>0</v>
      </c>
      <c r="AGS641" s="18">
        <v>1</v>
      </c>
      <c r="AGT641" s="18">
        <v>0</v>
      </c>
      <c r="AGU641" s="18">
        <v>0</v>
      </c>
      <c r="AGV641" s="18">
        <v>1</v>
      </c>
      <c r="AGW641" s="18">
        <v>0</v>
      </c>
      <c r="AGX641" s="18">
        <v>0</v>
      </c>
      <c r="AGY641" s="18">
        <v>0</v>
      </c>
      <c r="AGZ641" s="18">
        <v>0</v>
      </c>
      <c r="AHA641" s="18">
        <v>0</v>
      </c>
      <c r="AHB641" s="18">
        <v>0</v>
      </c>
      <c r="AHC641" s="18">
        <v>1</v>
      </c>
      <c r="AHD641" s="18">
        <v>0</v>
      </c>
      <c r="AHE641" s="18">
        <v>0</v>
      </c>
      <c r="AHF641" s="18">
        <v>0</v>
      </c>
      <c r="AHH641" s="18">
        <v>0</v>
      </c>
      <c r="AHI641" s="18">
        <v>0</v>
      </c>
      <c r="AHK641" s="18">
        <v>0</v>
      </c>
      <c r="AHL641" s="18">
        <v>0</v>
      </c>
      <c r="AHM641" s="18">
        <v>0</v>
      </c>
      <c r="AHN641" s="18">
        <v>0</v>
      </c>
      <c r="AHO641" s="18">
        <v>0</v>
      </c>
      <c r="AHP641" s="18">
        <v>0</v>
      </c>
      <c r="AHQ641" s="18">
        <v>0</v>
      </c>
      <c r="AHR641" s="18" t="s">
        <v>7001</v>
      </c>
      <c r="AIN641" s="18">
        <v>0</v>
      </c>
      <c r="AIO641" s="18">
        <v>0</v>
      </c>
      <c r="AIT641" s="79">
        <v>0</v>
      </c>
      <c r="AIV641" s="18">
        <v>0</v>
      </c>
      <c r="AIW641" s="18">
        <v>0</v>
      </c>
    </row>
    <row r="642" spans="1:951" s="14" customFormat="1">
      <c r="A642" s="14">
        <v>135</v>
      </c>
      <c r="B642" s="14" t="s">
        <v>7502</v>
      </c>
      <c r="C642" s="61">
        <v>0</v>
      </c>
      <c r="F642" s="63"/>
      <c r="G642" s="58"/>
      <c r="H642" s="58"/>
      <c r="O642" s="61"/>
      <c r="P642" s="61"/>
      <c r="Q642" s="61"/>
      <c r="R642" s="61"/>
      <c r="S642" s="61"/>
      <c r="T642" s="61"/>
      <c r="U642" s="61"/>
      <c r="V642" s="61"/>
      <c r="W642" s="61"/>
      <c r="X642" s="61"/>
      <c r="Y642" s="61"/>
      <c r="Z642" s="14">
        <v>0</v>
      </c>
      <c r="AA642" s="60">
        <v>1</v>
      </c>
      <c r="AB642" s="58"/>
      <c r="DR642" s="61"/>
      <c r="DS642" s="61"/>
      <c r="DT642" s="61"/>
      <c r="DU642" s="61"/>
      <c r="DV642" s="61"/>
      <c r="DW642" s="61"/>
      <c r="DX642" s="61"/>
      <c r="DY642" s="61"/>
      <c r="DZ642" s="61"/>
      <c r="EA642" s="61"/>
      <c r="EB642" s="61"/>
      <c r="EC642" s="61"/>
      <c r="ED642" s="61"/>
      <c r="EE642" s="61"/>
      <c r="EF642" s="61"/>
      <c r="EG642" s="61"/>
      <c r="EH642" s="61"/>
      <c r="EI642" s="61"/>
      <c r="EJ642" s="61"/>
      <c r="EK642" s="61"/>
      <c r="EL642" s="61"/>
      <c r="EM642" s="61"/>
      <c r="EN642" s="61"/>
      <c r="EO642" s="61"/>
      <c r="EP642" s="61"/>
      <c r="EQ642" s="61"/>
      <c r="ER642" s="61"/>
      <c r="ES642" s="61"/>
      <c r="ET642" s="61"/>
      <c r="EU642" s="61"/>
      <c r="EV642" s="61"/>
      <c r="EW642" s="61"/>
      <c r="EX642" s="61"/>
      <c r="EY642" s="61"/>
      <c r="EZ642" s="61"/>
      <c r="FA642" s="61"/>
      <c r="FB642" s="61"/>
      <c r="FC642" s="61"/>
      <c r="FD642" s="61"/>
      <c r="FE642" s="61"/>
      <c r="FF642" s="61"/>
      <c r="FG642" s="61"/>
      <c r="FH642" s="61"/>
      <c r="FI642" s="61"/>
      <c r="FJ642" s="61"/>
      <c r="FK642" s="61"/>
      <c r="FL642" s="61"/>
      <c r="FM642" s="61"/>
      <c r="FN642" s="61"/>
      <c r="FO642" s="61"/>
      <c r="FP642" s="61"/>
      <c r="FQ642" s="61"/>
      <c r="FR642" s="61"/>
      <c r="FS642" s="61"/>
      <c r="FT642" s="61"/>
      <c r="FU642" s="61"/>
      <c r="FV642" s="61"/>
      <c r="FW642" s="61"/>
      <c r="FX642" s="61"/>
      <c r="FY642" s="61"/>
      <c r="FZ642" s="61"/>
      <c r="GA642" s="61"/>
      <c r="GB642" s="61"/>
      <c r="GC642" s="61"/>
      <c r="GD642" s="61"/>
      <c r="GE642" s="61"/>
      <c r="GF642" s="61"/>
      <c r="GG642" s="61"/>
      <c r="GH642" s="61"/>
      <c r="GI642" s="61"/>
      <c r="GJ642" s="61"/>
      <c r="GK642" s="61"/>
      <c r="GL642" s="61"/>
      <c r="GM642" s="61"/>
      <c r="GN642" s="61"/>
      <c r="GO642" s="61"/>
      <c r="GP642" s="61"/>
      <c r="GQ642" s="61"/>
      <c r="GR642" s="61"/>
      <c r="GS642" s="61"/>
      <c r="GT642" s="61"/>
      <c r="GU642" s="61"/>
      <c r="GV642" s="61"/>
      <c r="GW642" s="61"/>
      <c r="GX642" s="61"/>
      <c r="GY642" s="61"/>
      <c r="GZ642" s="61"/>
      <c r="HT642" s="60"/>
      <c r="HU642" s="60"/>
      <c r="HV642" s="60"/>
      <c r="HW642" s="60"/>
      <c r="HX642" s="60"/>
      <c r="HY642" s="60"/>
      <c r="HZ642" s="60"/>
      <c r="IA642" s="60"/>
      <c r="IB642" s="63"/>
      <c r="IC642" s="63"/>
      <c r="ID642" s="63"/>
      <c r="IE642" s="63"/>
      <c r="IF642" s="63"/>
      <c r="IG642" s="63"/>
      <c r="IH642" s="63"/>
      <c r="II642" s="63"/>
      <c r="IJ642" s="63"/>
      <c r="IK642" s="63"/>
      <c r="IL642" s="63"/>
      <c r="IM642" s="58"/>
      <c r="IN642" s="58"/>
      <c r="IO642" s="58"/>
      <c r="IP642" s="58"/>
      <c r="IQ642" s="58"/>
      <c r="IR642" s="58"/>
      <c r="IS642" s="58"/>
      <c r="IT642" s="58"/>
      <c r="IU642" s="58"/>
      <c r="IV642" s="58"/>
      <c r="IW642" s="58"/>
      <c r="IX642" s="58"/>
      <c r="IY642" s="58"/>
      <c r="IZ642" s="58"/>
      <c r="JA642" s="58"/>
      <c r="JB642" s="58"/>
      <c r="JC642" s="58"/>
      <c r="JD642" s="58"/>
      <c r="JE642" s="58"/>
      <c r="JF642" s="58"/>
      <c r="JG642" s="58"/>
      <c r="JH642" s="58"/>
      <c r="JI642" s="58"/>
      <c r="JJ642" s="58"/>
      <c r="JK642" s="58"/>
      <c r="JL642" s="58"/>
      <c r="JM642" s="58"/>
      <c r="JN642" s="58"/>
      <c r="JO642" s="58"/>
      <c r="JP642" s="58"/>
      <c r="JQ642" s="58"/>
      <c r="JR642" s="58"/>
      <c r="JS642" s="58"/>
      <c r="JT642" s="58"/>
      <c r="JU642" s="58"/>
      <c r="JV642" s="58"/>
      <c r="JW642" s="58"/>
      <c r="JX642" s="58"/>
      <c r="JY642" s="58"/>
      <c r="JZ642" s="58"/>
      <c r="KA642" s="58"/>
      <c r="KB642" s="58"/>
      <c r="KC642" s="58"/>
      <c r="KD642" s="58"/>
      <c r="KE642" s="58"/>
      <c r="KF642" s="58"/>
      <c r="KG642" s="58"/>
      <c r="KH642" s="58"/>
      <c r="KI642" s="58"/>
      <c r="KJ642" s="58"/>
      <c r="KK642" s="58"/>
      <c r="KL642" s="58"/>
      <c r="KM642" s="58"/>
      <c r="KN642" s="58"/>
      <c r="KO642" s="58"/>
      <c r="KP642" s="58"/>
      <c r="KQ642" s="58"/>
      <c r="KR642" s="58"/>
      <c r="KS642" s="58"/>
      <c r="KT642" s="58"/>
      <c r="KU642" s="58"/>
      <c r="KV642" s="58"/>
      <c r="KW642" s="58"/>
      <c r="KX642" s="58"/>
      <c r="KY642" s="58"/>
      <c r="KZ642" s="58"/>
      <c r="LA642" s="58"/>
      <c r="LB642" s="58"/>
      <c r="LC642" s="58"/>
      <c r="LD642" s="58"/>
      <c r="LE642" s="58"/>
      <c r="LF642" s="58"/>
      <c r="LG642" s="58"/>
      <c r="LH642" s="58"/>
      <c r="LI642" s="58"/>
      <c r="LJ642" s="58"/>
      <c r="LK642" s="58"/>
      <c r="LL642" s="58"/>
      <c r="LM642" s="58"/>
      <c r="LN642" s="58"/>
      <c r="LO642" s="58"/>
      <c r="LP642" s="58"/>
      <c r="LQ642" s="58"/>
      <c r="LR642" s="58"/>
      <c r="LS642" s="58"/>
      <c r="LT642" s="58"/>
      <c r="LU642" s="58"/>
      <c r="LV642" s="58"/>
      <c r="LW642" s="58"/>
      <c r="PG642" s="61"/>
      <c r="PH642" s="61"/>
      <c r="PI642" s="61"/>
      <c r="PJ642" s="61"/>
      <c r="PK642" s="61"/>
      <c r="PL642" s="61"/>
      <c r="PM642" s="61"/>
      <c r="PN642" s="61"/>
      <c r="PO642" s="61"/>
      <c r="PP642" s="61"/>
      <c r="PQ642" s="61"/>
      <c r="PR642" s="61"/>
      <c r="PS642" s="61"/>
      <c r="PT642" s="61"/>
      <c r="PU642" s="61"/>
      <c r="PV642" s="61"/>
      <c r="PW642" s="61"/>
      <c r="PX642" s="61"/>
      <c r="PY642" s="61"/>
      <c r="PZ642" s="61"/>
      <c r="QA642" s="61"/>
      <c r="QB642" s="61"/>
      <c r="QC642" s="61"/>
      <c r="QD642" s="61"/>
      <c r="QE642" s="61"/>
      <c r="QF642" s="61"/>
      <c r="QG642" s="61"/>
      <c r="QH642" s="61"/>
      <c r="QI642" s="61"/>
      <c r="QJ642" s="61"/>
      <c r="QK642" s="61"/>
      <c r="QL642" s="61"/>
      <c r="QM642" s="61"/>
      <c r="QN642" s="61"/>
      <c r="QO642" s="61"/>
      <c r="QP642" s="61"/>
      <c r="QQ642" s="61"/>
      <c r="QR642" s="61"/>
      <c r="QS642" s="61"/>
      <c r="QT642" s="61"/>
      <c r="QU642" s="61"/>
      <c r="QV642" s="61"/>
      <c r="QW642" s="61"/>
      <c r="QX642" s="61"/>
      <c r="QY642" s="61"/>
      <c r="QZ642" s="61"/>
      <c r="RA642" s="61"/>
      <c r="RB642" s="61"/>
      <c r="RC642" s="61"/>
      <c r="RD642" s="61"/>
      <c r="RE642" s="61"/>
      <c r="RF642" s="61"/>
      <c r="RG642" s="61"/>
      <c r="RH642" s="61"/>
      <c r="RI642" s="61"/>
      <c r="RJ642" s="61"/>
      <c r="RK642" s="61"/>
      <c r="RL642" s="61"/>
      <c r="RM642" s="61"/>
      <c r="RN642" s="61"/>
      <c r="RO642" s="61"/>
      <c r="RP642" s="61"/>
      <c r="RQ642" s="61"/>
      <c r="RR642" s="61"/>
      <c r="RS642" s="61"/>
      <c r="RT642" s="61"/>
      <c r="RU642" s="61"/>
      <c r="RV642" s="61"/>
      <c r="RW642" s="61"/>
      <c r="RX642" s="61"/>
      <c r="RY642" s="61"/>
      <c r="RZ642" s="61"/>
      <c r="SA642" s="61"/>
      <c r="SB642" s="61"/>
      <c r="SC642" s="61"/>
      <c r="SD642" s="61"/>
      <c r="SE642" s="61"/>
      <c r="SF642" s="61"/>
      <c r="SG642" s="61"/>
      <c r="SH642" s="61"/>
      <c r="SI642" s="61"/>
      <c r="SJ642" s="61"/>
      <c r="SK642" s="61"/>
      <c r="SL642" s="61"/>
      <c r="SM642" s="61"/>
      <c r="SN642" s="61"/>
      <c r="SO642" s="61"/>
      <c r="SP642" s="58"/>
      <c r="SQ642" s="58"/>
      <c r="SR642" s="58"/>
      <c r="SS642" s="58"/>
      <c r="ST642" s="58"/>
      <c r="SU642" s="58"/>
      <c r="SV642" s="58"/>
      <c r="SW642" s="58"/>
      <c r="SX642" s="58"/>
      <c r="SY642" s="58"/>
      <c r="SZ642" s="58"/>
      <c r="TA642" s="58"/>
      <c r="TB642" s="58"/>
      <c r="TC642" s="58"/>
      <c r="TD642" s="58"/>
      <c r="TE642" s="58"/>
      <c r="TF642" s="58"/>
      <c r="TG642" s="58"/>
      <c r="TH642" s="58"/>
      <c r="TI642" s="58"/>
      <c r="TJ642" s="58"/>
      <c r="TK642" s="58"/>
      <c r="TL642" s="58"/>
      <c r="TM642" s="58"/>
      <c r="TN642" s="58"/>
      <c r="TO642" s="58"/>
      <c r="TP642" s="58"/>
      <c r="TQ642" s="58"/>
      <c r="TR642" s="58"/>
      <c r="TS642" s="58"/>
      <c r="TT642" s="58"/>
      <c r="TU642" s="58"/>
      <c r="TV642" s="58"/>
      <c r="TW642" s="58"/>
      <c r="TX642" s="58"/>
      <c r="TY642" s="58"/>
      <c r="TZ642" s="58"/>
      <c r="UA642" s="58"/>
      <c r="UB642" s="58"/>
      <c r="UC642" s="58"/>
      <c r="UD642" s="58"/>
      <c r="UE642" s="58"/>
      <c r="UF642" s="58"/>
      <c r="UG642" s="58"/>
      <c r="UH642" s="58"/>
      <c r="UI642" s="58"/>
      <c r="UJ642" s="58"/>
      <c r="UK642" s="58"/>
      <c r="UL642" s="58"/>
      <c r="UM642" s="58"/>
      <c r="UN642" s="58"/>
      <c r="UO642" s="58"/>
      <c r="UP642" s="58"/>
      <c r="UQ642" s="58"/>
      <c r="UR642" s="58"/>
      <c r="US642" s="58"/>
      <c r="UT642" s="58"/>
      <c r="UU642" s="58"/>
      <c r="UV642" s="58"/>
      <c r="UW642" s="58"/>
      <c r="UX642" s="58"/>
      <c r="UY642" s="58"/>
      <c r="UZ642" s="58"/>
      <c r="VA642" s="58"/>
      <c r="VB642" s="58"/>
      <c r="VC642" s="58"/>
      <c r="VD642" s="58"/>
      <c r="VE642" s="58"/>
      <c r="VF642" s="58"/>
      <c r="VG642" s="58"/>
      <c r="VH642" s="58"/>
      <c r="VI642" s="58"/>
      <c r="VJ642" s="58"/>
      <c r="VK642" s="58"/>
      <c r="VL642" s="58"/>
      <c r="VM642" s="58"/>
      <c r="VN642" s="58"/>
      <c r="VO642" s="58"/>
      <c r="VP642" s="58"/>
      <c r="VQ642" s="58"/>
      <c r="VR642" s="58"/>
      <c r="VS642" s="58"/>
      <c r="VT642" s="58"/>
      <c r="VU642" s="58"/>
      <c r="VV642" s="58"/>
      <c r="VW642" s="58"/>
      <c r="VX642" s="58"/>
      <c r="VY642" s="58"/>
      <c r="VZ642" s="58"/>
      <c r="WA642" s="58"/>
      <c r="WB642" s="58"/>
      <c r="WC642" s="58"/>
      <c r="WD642" s="58"/>
      <c r="WE642" s="58"/>
      <c r="WF642" s="58"/>
      <c r="WG642" s="58"/>
      <c r="WH642" s="58"/>
      <c r="WI642" s="58"/>
      <c r="WJ642" s="58"/>
      <c r="WK642" s="58"/>
      <c r="WL642" s="58"/>
      <c r="WM642" s="58"/>
      <c r="WN642" s="58"/>
      <c r="WO642" s="58"/>
      <c r="WP642" s="58"/>
      <c r="ZY642" s="61"/>
      <c r="ZZ642" s="61"/>
      <c r="AAA642" s="61"/>
      <c r="AAE642" s="63"/>
      <c r="AAF642" s="63"/>
      <c r="AAG642" s="63"/>
      <c r="AAI642" s="63"/>
      <c r="AAJ642" s="58"/>
      <c r="AAK642" s="58"/>
      <c r="AAM642" s="61"/>
      <c r="AAO642" s="63"/>
      <c r="AAP642" s="58"/>
      <c r="AAQ642" s="58"/>
      <c r="AAS642" s="61"/>
      <c r="AAU642" s="63"/>
      <c r="AAV642" s="58"/>
      <c r="AAW642" s="58"/>
      <c r="ABB642" s="63"/>
      <c r="ABC642" s="63"/>
      <c r="ABD642" s="63"/>
      <c r="ABE642" s="58"/>
      <c r="ABF642" s="58"/>
      <c r="ABG642" s="58"/>
      <c r="ABH642" s="58"/>
      <c r="ABI642" s="58"/>
      <c r="ABM642" s="61"/>
      <c r="ABN642" s="61"/>
      <c r="ABQ642" s="63"/>
      <c r="ABR642" s="63"/>
      <c r="ABS642" s="58"/>
      <c r="ABT642" s="58"/>
      <c r="ABU642" s="58"/>
      <c r="ABV642" s="58"/>
      <c r="ABW642" s="58"/>
      <c r="ACA642" s="61"/>
      <c r="ACB642" s="61"/>
      <c r="ACC642" s="61"/>
      <c r="ACG642" s="63"/>
      <c r="ACH642" s="63"/>
      <c r="ACI642" s="63"/>
      <c r="ACJ642" s="63"/>
      <c r="ACK642" s="63"/>
      <c r="ACL642" s="63"/>
      <c r="ACM642" s="63"/>
      <c r="ACN642" s="63"/>
      <c r="ACO642" s="63"/>
      <c r="ACP642" s="63"/>
      <c r="ACQ642" s="58"/>
      <c r="ACR642" s="58"/>
      <c r="ACS642" s="58"/>
      <c r="ACT642" s="58"/>
      <c r="ACU642" s="58"/>
      <c r="ACV642" s="58"/>
      <c r="ADB642" s="63"/>
      <c r="ADC642" s="63"/>
      <c r="ADD642" s="58"/>
      <c r="ADE642" s="58"/>
      <c r="ADF642" s="58"/>
      <c r="ADG642" s="58"/>
      <c r="ADH642" s="58"/>
      <c r="ADI642" s="58"/>
      <c r="ADO642" s="58"/>
      <c r="AGK642" s="61"/>
      <c r="AGM642" s="63"/>
      <c r="AGN642" s="58"/>
      <c r="AGO642" s="58"/>
      <c r="AGQ642" s="61"/>
      <c r="AGS642" s="14">
        <v>1</v>
      </c>
      <c r="AGT642" s="14">
        <v>1</v>
      </c>
      <c r="AGU642" s="14">
        <v>0</v>
      </c>
      <c r="AGV642" s="14">
        <v>1</v>
      </c>
      <c r="AGW642" s="14">
        <v>1</v>
      </c>
      <c r="AGX642" s="14">
        <v>0</v>
      </c>
      <c r="AGY642" s="14">
        <v>0</v>
      </c>
      <c r="AGZ642" s="14">
        <v>1</v>
      </c>
      <c r="AHA642" s="14">
        <v>0</v>
      </c>
      <c r="AHB642" s="14">
        <v>0</v>
      </c>
      <c r="AHC642" s="14">
        <v>1</v>
      </c>
      <c r="AHD642" s="14">
        <v>0</v>
      </c>
      <c r="AHE642" s="14">
        <v>0</v>
      </c>
      <c r="AHF642" s="14">
        <v>0</v>
      </c>
      <c r="AHH642" s="14">
        <v>0</v>
      </c>
      <c r="AHI642" s="14">
        <v>0</v>
      </c>
      <c r="AHK642" s="14">
        <v>0</v>
      </c>
      <c r="AHL642" s="14">
        <v>0</v>
      </c>
      <c r="AHM642" s="14">
        <v>0</v>
      </c>
      <c r="AHN642" s="14">
        <v>0</v>
      </c>
      <c r="AHO642" s="14">
        <v>0</v>
      </c>
      <c r="AHP642" s="14">
        <v>0</v>
      </c>
      <c r="AHQ642" s="14">
        <v>0</v>
      </c>
      <c r="AHR642" s="14">
        <v>0</v>
      </c>
      <c r="AHT642" s="61"/>
      <c r="AHV642" s="63"/>
      <c r="AHW642" s="58"/>
      <c r="AHX642" s="58"/>
      <c r="AHZ642" s="61"/>
      <c r="AIB642" s="63"/>
      <c r="AIC642" s="58"/>
      <c r="AID642" s="58"/>
      <c r="AIF642" s="61"/>
      <c r="AIH642" s="63"/>
      <c r="AII642" s="58"/>
      <c r="AIJ642" s="58"/>
      <c r="AIL642" s="61"/>
      <c r="AIM642" s="14">
        <v>0</v>
      </c>
      <c r="AIN642" s="14">
        <v>0</v>
      </c>
      <c r="AIO642" s="14">
        <v>0</v>
      </c>
      <c r="AIP642" s="14">
        <v>0</v>
      </c>
      <c r="AIQ642" s="14">
        <v>0</v>
      </c>
      <c r="AIR642" s="61">
        <v>0</v>
      </c>
      <c r="AIS642" s="14">
        <v>0</v>
      </c>
      <c r="AIT642" s="60">
        <v>0</v>
      </c>
      <c r="AIU642" s="58" t="s">
        <v>2308</v>
      </c>
      <c r="AIV642" s="58">
        <v>0</v>
      </c>
      <c r="AIW642" s="14">
        <v>0</v>
      </c>
      <c r="AIX642" s="61"/>
      <c r="AJB642" s="63"/>
      <c r="AJC642" s="58"/>
      <c r="AJD642" s="58"/>
      <c r="AJF642" s="61"/>
      <c r="AJH642" s="63"/>
      <c r="AJI642" s="58"/>
      <c r="AJJ642" s="58"/>
      <c r="AJL642" s="61"/>
      <c r="AJN642" s="63"/>
      <c r="AJO642" s="58"/>
    </row>
    <row r="643" spans="1:951" s="14" customFormat="1">
      <c r="B643" s="14">
        <v>2</v>
      </c>
      <c r="C643" s="61">
        <v>1</v>
      </c>
      <c r="D643" s="14" t="s">
        <v>8554</v>
      </c>
      <c r="E643" s="14" t="s">
        <v>8555</v>
      </c>
      <c r="F643" s="63"/>
      <c r="G643" s="58"/>
      <c r="H643" s="58"/>
      <c r="O643" s="61">
        <v>0</v>
      </c>
      <c r="P643" s="61">
        <v>0</v>
      </c>
      <c r="Q643" s="61"/>
      <c r="R643" s="61"/>
      <c r="S643" s="61"/>
      <c r="T643" s="61"/>
      <c r="U643" s="61"/>
      <c r="V643" s="61"/>
      <c r="W643" s="61"/>
      <c r="X643" s="61"/>
      <c r="Y643" s="61"/>
      <c r="Z643" s="14">
        <v>0</v>
      </c>
      <c r="AA643" s="60">
        <v>1</v>
      </c>
      <c r="AB643" s="58"/>
      <c r="AC643" s="14">
        <v>0</v>
      </c>
      <c r="AE643" s="14">
        <v>0</v>
      </c>
      <c r="AG643" s="14">
        <v>0</v>
      </c>
      <c r="AI643" s="14">
        <v>126</v>
      </c>
      <c r="DR643" s="61">
        <v>52</v>
      </c>
      <c r="DS643" s="61"/>
      <c r="DT643" s="61"/>
      <c r="DU643" s="61"/>
      <c r="DV643" s="61"/>
      <c r="DW643" s="61"/>
      <c r="DX643" s="61"/>
      <c r="DY643" s="61"/>
      <c r="DZ643" s="61"/>
      <c r="EA643" s="61"/>
      <c r="EB643" s="61"/>
      <c r="EC643" s="61"/>
      <c r="ED643" s="61"/>
      <c r="EE643" s="61"/>
      <c r="EF643" s="61"/>
      <c r="EG643" s="61"/>
      <c r="EH643" s="61"/>
      <c r="EI643" s="61"/>
      <c r="EJ643" s="61"/>
      <c r="EK643" s="61"/>
      <c r="EL643" s="61"/>
      <c r="EM643" s="61"/>
      <c r="EN643" s="61"/>
      <c r="EO643" s="61"/>
      <c r="EP643" s="61"/>
      <c r="EQ643" s="61"/>
      <c r="ER643" s="61"/>
      <c r="ES643" s="61"/>
      <c r="ET643" s="61"/>
      <c r="EU643" s="61"/>
      <c r="EV643" s="61"/>
      <c r="EW643" s="61"/>
      <c r="EX643" s="61"/>
      <c r="EY643" s="61"/>
      <c r="EZ643" s="61"/>
      <c r="FA643" s="61"/>
      <c r="FB643" s="61"/>
      <c r="FC643" s="61"/>
      <c r="FD643" s="61"/>
      <c r="FE643" s="61"/>
      <c r="FF643" s="61"/>
      <c r="FG643" s="61"/>
      <c r="FH643" s="61"/>
      <c r="FI643" s="61"/>
      <c r="FJ643" s="61"/>
      <c r="FK643" s="61"/>
      <c r="FL643" s="61"/>
      <c r="FM643" s="61"/>
      <c r="FN643" s="61"/>
      <c r="FO643" s="61"/>
      <c r="FP643" s="61"/>
      <c r="FQ643" s="61"/>
      <c r="FR643" s="61"/>
      <c r="FS643" s="61"/>
      <c r="FT643" s="61"/>
      <c r="FU643" s="61"/>
      <c r="FV643" s="61"/>
      <c r="FW643" s="61"/>
      <c r="FX643" s="61"/>
      <c r="FY643" s="61"/>
      <c r="FZ643" s="61"/>
      <c r="GA643" s="61"/>
      <c r="GB643" s="61"/>
      <c r="GC643" s="61"/>
      <c r="GD643" s="61"/>
      <c r="GE643" s="61"/>
      <c r="GF643" s="61"/>
      <c r="GG643" s="61"/>
      <c r="GH643" s="61"/>
      <c r="GI643" s="61"/>
      <c r="GJ643" s="61"/>
      <c r="GK643" s="61"/>
      <c r="GL643" s="61"/>
      <c r="GM643" s="61"/>
      <c r="GN643" s="61"/>
      <c r="GO643" s="61"/>
      <c r="GP643" s="61"/>
      <c r="GQ643" s="61"/>
      <c r="GR643" s="61"/>
      <c r="GS643" s="61"/>
      <c r="GT643" s="61"/>
      <c r="GU643" s="61"/>
      <c r="GV643" s="61"/>
      <c r="GW643" s="61"/>
      <c r="GX643" s="61"/>
      <c r="GY643" s="61"/>
      <c r="GZ643" s="61"/>
      <c r="HA643" s="14">
        <v>0</v>
      </c>
      <c r="HT643" s="60">
        <v>0</v>
      </c>
      <c r="HU643" s="60"/>
      <c r="HV643" s="60"/>
      <c r="HW643" s="60"/>
      <c r="HX643" s="60"/>
      <c r="HY643" s="60"/>
      <c r="HZ643" s="60"/>
      <c r="IA643" s="60"/>
      <c r="IB643" s="63"/>
      <c r="IC643" s="63"/>
      <c r="ID643" s="63"/>
      <c r="IE643" s="63"/>
      <c r="IF643" s="63"/>
      <c r="IG643" s="63"/>
      <c r="IH643" s="63"/>
      <c r="II643" s="63"/>
      <c r="IJ643" s="63"/>
      <c r="IK643" s="63"/>
      <c r="IL643" s="63"/>
      <c r="IM643" s="58"/>
      <c r="IN643" s="58"/>
      <c r="IO643" s="58"/>
      <c r="IP643" s="58" t="s">
        <v>8556</v>
      </c>
      <c r="IQ643" s="58" t="s">
        <v>6143</v>
      </c>
      <c r="IR643" s="58" t="s">
        <v>8557</v>
      </c>
      <c r="IS643" s="58" t="s">
        <v>8558</v>
      </c>
      <c r="IT643" s="58"/>
      <c r="IU643" s="58"/>
      <c r="IV643" s="58"/>
      <c r="IW643" s="58"/>
      <c r="IX643" s="58"/>
      <c r="IY643" s="58"/>
      <c r="IZ643" s="58"/>
      <c r="JA643" s="58"/>
      <c r="JB643" s="58"/>
      <c r="JC643" s="58"/>
      <c r="JD643" s="58"/>
      <c r="JE643" s="58"/>
      <c r="JF643" s="58"/>
      <c r="JG643" s="58"/>
      <c r="JH643" s="58"/>
      <c r="JI643" s="58"/>
      <c r="JJ643" s="58"/>
      <c r="JK643" s="58"/>
      <c r="JL643" s="58"/>
      <c r="JM643" s="58"/>
      <c r="JN643" s="58"/>
      <c r="JO643" s="58"/>
      <c r="JP643" s="58"/>
      <c r="JQ643" s="58"/>
      <c r="JR643" s="58"/>
      <c r="JS643" s="58"/>
      <c r="JT643" s="58"/>
      <c r="JU643" s="58"/>
      <c r="JV643" s="58"/>
      <c r="JW643" s="58"/>
      <c r="JX643" s="58"/>
      <c r="JY643" s="58"/>
      <c r="JZ643" s="58"/>
      <c r="KA643" s="58"/>
      <c r="KB643" s="58"/>
      <c r="KC643" s="58"/>
      <c r="KD643" s="58"/>
      <c r="KE643" s="58"/>
      <c r="KF643" s="58"/>
      <c r="KG643" s="58"/>
      <c r="KH643" s="58"/>
      <c r="KI643" s="58"/>
      <c r="KJ643" s="58"/>
      <c r="KK643" s="58"/>
      <c r="KL643" s="58"/>
      <c r="KM643" s="58"/>
      <c r="KN643" s="58"/>
      <c r="KO643" s="58"/>
      <c r="KP643" s="58"/>
      <c r="KQ643" s="58"/>
      <c r="KR643" s="58"/>
      <c r="KS643" s="58"/>
      <c r="KT643" s="58"/>
      <c r="KU643" s="58"/>
      <c r="KV643" s="58"/>
      <c r="KW643" s="58"/>
      <c r="KX643" s="58"/>
      <c r="KY643" s="58"/>
      <c r="KZ643" s="58"/>
      <c r="LA643" s="58"/>
      <c r="LB643" s="58"/>
      <c r="LC643" s="58"/>
      <c r="LD643" s="58"/>
      <c r="LE643" s="58"/>
      <c r="LF643" s="58"/>
      <c r="LG643" s="58"/>
      <c r="LH643" s="58"/>
      <c r="LI643" s="58"/>
      <c r="LJ643" s="58"/>
      <c r="LK643" s="58"/>
      <c r="LL643" s="58"/>
      <c r="LM643" s="58"/>
      <c r="LN643" s="58"/>
      <c r="LO643" s="58"/>
      <c r="LP643" s="58"/>
      <c r="LQ643" s="58"/>
      <c r="LR643" s="58"/>
      <c r="LS643" s="58"/>
      <c r="LT643" s="58"/>
      <c r="LU643" s="58"/>
      <c r="LV643" s="58"/>
      <c r="LW643" s="58"/>
      <c r="LX643" s="14">
        <v>75</v>
      </c>
      <c r="PG643" s="61">
        <v>24</v>
      </c>
      <c r="PH643" s="61"/>
      <c r="PI643" s="61"/>
      <c r="PJ643" s="61"/>
      <c r="PK643" s="61"/>
      <c r="PL643" s="61"/>
      <c r="PM643" s="61"/>
      <c r="PN643" s="61"/>
      <c r="PO643" s="61"/>
      <c r="PP643" s="61"/>
      <c r="PQ643" s="61"/>
      <c r="PR643" s="61"/>
      <c r="PS643" s="61"/>
      <c r="PT643" s="61"/>
      <c r="PU643" s="61"/>
      <c r="PV643" s="61"/>
      <c r="PW643" s="61"/>
      <c r="PX643" s="61"/>
      <c r="PY643" s="61"/>
      <c r="PZ643" s="61"/>
      <c r="QA643" s="61"/>
      <c r="QB643" s="61"/>
      <c r="QC643" s="61"/>
      <c r="QD643" s="61"/>
      <c r="QE643" s="61"/>
      <c r="QF643" s="61"/>
      <c r="QG643" s="61"/>
      <c r="QH643" s="61"/>
      <c r="QI643" s="61"/>
      <c r="QJ643" s="61"/>
      <c r="QK643" s="61"/>
      <c r="QL643" s="61"/>
      <c r="QM643" s="61"/>
      <c r="QN643" s="61"/>
      <c r="QO643" s="61"/>
      <c r="QP643" s="61"/>
      <c r="QQ643" s="61"/>
      <c r="QR643" s="61"/>
      <c r="QS643" s="61"/>
      <c r="QT643" s="61"/>
      <c r="QU643" s="61"/>
      <c r="QV643" s="61"/>
      <c r="QW643" s="61"/>
      <c r="QX643" s="61"/>
      <c r="QY643" s="61"/>
      <c r="QZ643" s="61"/>
      <c r="RA643" s="61"/>
      <c r="RB643" s="61"/>
      <c r="RC643" s="61"/>
      <c r="RD643" s="61"/>
      <c r="RE643" s="61"/>
      <c r="RF643" s="61"/>
      <c r="RG643" s="61"/>
      <c r="RH643" s="61"/>
      <c r="RI643" s="61"/>
      <c r="RJ643" s="61"/>
      <c r="RK643" s="61"/>
      <c r="RL643" s="61"/>
      <c r="RM643" s="61"/>
      <c r="RN643" s="61"/>
      <c r="RO643" s="61"/>
      <c r="RP643" s="61"/>
      <c r="RQ643" s="61"/>
      <c r="RR643" s="61"/>
      <c r="RS643" s="61"/>
      <c r="RT643" s="61"/>
      <c r="RU643" s="61"/>
      <c r="RV643" s="61"/>
      <c r="RW643" s="61"/>
      <c r="RX643" s="61"/>
      <c r="RY643" s="61"/>
      <c r="RZ643" s="61"/>
      <c r="SA643" s="61"/>
      <c r="SB643" s="61"/>
      <c r="SC643" s="61"/>
      <c r="SD643" s="61"/>
      <c r="SE643" s="61"/>
      <c r="SF643" s="61"/>
      <c r="SG643" s="61"/>
      <c r="SH643" s="61"/>
      <c r="SI643" s="61"/>
      <c r="SJ643" s="61"/>
      <c r="SK643" s="61"/>
      <c r="SL643" s="61"/>
      <c r="SM643" s="61"/>
      <c r="SN643" s="61"/>
      <c r="SO643" s="61"/>
      <c r="SP643" s="58" t="s">
        <v>8527</v>
      </c>
      <c r="SQ643" s="58"/>
      <c r="SR643" s="58"/>
      <c r="SS643" s="58"/>
      <c r="ST643" s="58"/>
      <c r="SU643" s="58"/>
      <c r="SV643" s="58"/>
      <c r="SW643" s="58"/>
      <c r="SX643" s="58"/>
      <c r="SY643" s="58"/>
      <c r="SZ643" s="58"/>
      <c r="TA643" s="58"/>
      <c r="TB643" s="58"/>
      <c r="TC643" s="58"/>
      <c r="TD643" s="58"/>
      <c r="TE643" s="58"/>
      <c r="TF643" s="58"/>
      <c r="TG643" s="58"/>
      <c r="TH643" s="58"/>
      <c r="TI643" s="58"/>
      <c r="TJ643" s="58"/>
      <c r="TK643" s="58"/>
      <c r="TL643" s="58"/>
      <c r="TM643" s="58"/>
      <c r="TN643" s="58"/>
      <c r="TO643" s="58"/>
      <c r="TP643" s="58"/>
      <c r="TQ643" s="58"/>
      <c r="TR643" s="58"/>
      <c r="TS643" s="58"/>
      <c r="TT643" s="58"/>
      <c r="TU643" s="58"/>
      <c r="TV643" s="58"/>
      <c r="TW643" s="58"/>
      <c r="TX643" s="58"/>
      <c r="TY643" s="58"/>
      <c r="TZ643" s="58"/>
      <c r="UA643" s="58"/>
      <c r="UB643" s="58"/>
      <c r="UC643" s="58"/>
      <c r="UD643" s="58"/>
      <c r="UE643" s="58"/>
      <c r="UF643" s="58"/>
      <c r="UG643" s="58"/>
      <c r="UH643" s="58"/>
      <c r="UI643" s="58"/>
      <c r="UJ643" s="58"/>
      <c r="UK643" s="58"/>
      <c r="UL643" s="58"/>
      <c r="UM643" s="58"/>
      <c r="UN643" s="58"/>
      <c r="UO643" s="58"/>
      <c r="UP643" s="58"/>
      <c r="UQ643" s="58"/>
      <c r="UR643" s="58"/>
      <c r="US643" s="58"/>
      <c r="UT643" s="58"/>
      <c r="UU643" s="58"/>
      <c r="UV643" s="58"/>
      <c r="UW643" s="58"/>
      <c r="UX643" s="58"/>
      <c r="UY643" s="58"/>
      <c r="UZ643" s="58"/>
      <c r="VA643" s="58"/>
      <c r="VB643" s="58"/>
      <c r="VC643" s="58"/>
      <c r="VD643" s="58"/>
      <c r="VE643" s="58"/>
      <c r="VF643" s="58"/>
      <c r="VG643" s="58"/>
      <c r="VH643" s="58"/>
      <c r="VI643" s="58"/>
      <c r="VJ643" s="58"/>
      <c r="VK643" s="58"/>
      <c r="VL643" s="58"/>
      <c r="VM643" s="58"/>
      <c r="VN643" s="58"/>
      <c r="VO643" s="58"/>
      <c r="VP643" s="58"/>
      <c r="VQ643" s="58"/>
      <c r="VR643" s="58"/>
      <c r="VS643" s="58"/>
      <c r="VT643" s="58"/>
      <c r="VU643" s="58"/>
      <c r="VV643" s="58"/>
      <c r="VW643" s="58"/>
      <c r="VX643" s="58" t="s">
        <v>2309</v>
      </c>
      <c r="VY643" s="58"/>
      <c r="VZ643" s="58"/>
      <c r="WA643" s="58"/>
      <c r="WB643" s="58"/>
      <c r="WC643" s="58"/>
      <c r="WD643" s="58"/>
      <c r="WE643" s="58"/>
      <c r="WF643" s="58"/>
      <c r="WG643" s="58"/>
      <c r="WH643" s="58"/>
      <c r="WI643" s="58"/>
      <c r="WJ643" s="58"/>
      <c r="WK643" s="58"/>
      <c r="WL643" s="58"/>
      <c r="WM643" s="58"/>
      <c r="WN643" s="58"/>
      <c r="WO643" s="58"/>
      <c r="WP643" s="58"/>
      <c r="WQ643" s="14">
        <v>0</v>
      </c>
      <c r="WR643" s="14">
        <v>1</v>
      </c>
      <c r="WS643" s="14">
        <v>1</v>
      </c>
      <c r="WT643" s="14">
        <v>1</v>
      </c>
      <c r="ZY643" s="61"/>
      <c r="ZZ643" s="61"/>
      <c r="AAA643" s="61"/>
      <c r="AAE643" s="63"/>
      <c r="AAF643" s="63"/>
      <c r="AAG643" s="63"/>
      <c r="AAI643" s="63"/>
      <c r="AAJ643" s="58"/>
      <c r="AAK643" s="58"/>
      <c r="AAM643" s="61"/>
      <c r="AAO643" s="63"/>
      <c r="AAP643" s="58"/>
      <c r="AAQ643" s="58"/>
      <c r="AAS643" s="61"/>
      <c r="AAU643" s="63"/>
      <c r="AAV643" s="58"/>
      <c r="AAW643" s="58"/>
      <c r="ABB643" s="63"/>
      <c r="ABC643" s="63"/>
      <c r="ABD643" s="63"/>
      <c r="ABE643" s="58"/>
      <c r="ABF643" s="58"/>
      <c r="ABG643" s="58"/>
      <c r="ABH643" s="58"/>
      <c r="ABI643" s="58"/>
      <c r="ABM643" s="61"/>
      <c r="ABN643" s="61"/>
      <c r="ABQ643" s="63"/>
      <c r="ABR643" s="63"/>
      <c r="ABS643" s="58"/>
      <c r="ABT643" s="58"/>
      <c r="ABU643" s="58"/>
      <c r="ABV643" s="58"/>
      <c r="ABW643" s="58"/>
      <c r="ACA643" s="61"/>
      <c r="ACB643" s="61"/>
      <c r="ACC643" s="61"/>
      <c r="ACG643" s="63"/>
      <c r="ACH643" s="63"/>
      <c r="ACI643" s="63"/>
      <c r="ACJ643" s="63"/>
      <c r="ACK643" s="63"/>
      <c r="ACL643" s="63"/>
      <c r="ACM643" s="63"/>
      <c r="ACN643" s="63"/>
      <c r="ACO643" s="63"/>
      <c r="ACP643" s="63"/>
      <c r="ACQ643" s="58"/>
      <c r="ACR643" s="58"/>
      <c r="ACS643" s="58"/>
      <c r="ACT643" s="58"/>
      <c r="ACU643" s="58"/>
      <c r="ACV643" s="58"/>
      <c r="ADB643" s="63"/>
      <c r="ADC643" s="63"/>
      <c r="ADD643" s="58"/>
      <c r="ADE643" s="58"/>
      <c r="ADF643" s="58"/>
      <c r="ADG643" s="58"/>
      <c r="ADH643" s="58"/>
      <c r="ADI643" s="58"/>
      <c r="ADO643" s="58"/>
      <c r="AGK643" s="61"/>
      <c r="AGM643" s="63"/>
      <c r="AGN643" s="58"/>
      <c r="AGO643" s="58"/>
      <c r="AGQ643" s="61"/>
      <c r="AGS643" s="14">
        <v>1</v>
      </c>
      <c r="AGT643" s="14">
        <v>0</v>
      </c>
      <c r="AGU643" s="14">
        <v>0</v>
      </c>
      <c r="AGV643" s="14">
        <v>1</v>
      </c>
      <c r="AGW643" s="14">
        <v>1</v>
      </c>
      <c r="AGX643" s="14">
        <v>0</v>
      </c>
      <c r="AGY643" s="14">
        <v>0</v>
      </c>
      <c r="AGZ643" s="14">
        <v>0</v>
      </c>
      <c r="AHA643" s="14">
        <v>0</v>
      </c>
      <c r="AHB643" s="14">
        <v>0</v>
      </c>
      <c r="AHC643" s="14">
        <v>1</v>
      </c>
      <c r="AHD643" s="14">
        <v>0</v>
      </c>
      <c r="AHE643" s="14">
        <v>0</v>
      </c>
      <c r="AHF643" s="14">
        <v>0</v>
      </c>
      <c r="AHH643" s="14">
        <v>0</v>
      </c>
      <c r="AHI643" s="14">
        <v>0</v>
      </c>
      <c r="AHK643" s="14">
        <v>0</v>
      </c>
      <c r="AHL643" s="14">
        <v>0</v>
      </c>
      <c r="AHM643" s="14">
        <v>0</v>
      </c>
      <c r="AHN643" s="14">
        <v>0</v>
      </c>
      <c r="AHO643" s="14">
        <v>0</v>
      </c>
      <c r="AHP643" s="14">
        <v>0</v>
      </c>
      <c r="AHQ643" s="14">
        <v>0</v>
      </c>
      <c r="AHR643" s="14">
        <v>0</v>
      </c>
      <c r="AHT643" s="61"/>
      <c r="AHV643" s="63"/>
      <c r="AHW643" s="58"/>
      <c r="AHX643" s="58"/>
      <c r="AHZ643" s="61"/>
      <c r="AIB643" s="63"/>
      <c r="AIC643" s="58"/>
      <c r="AID643" s="58"/>
      <c r="AIF643" s="61"/>
      <c r="AIH643" s="63"/>
      <c r="AII643" s="58"/>
      <c r="AIJ643" s="58"/>
      <c r="AIL643" s="61"/>
      <c r="AIM643" s="14">
        <v>0</v>
      </c>
      <c r="AIN643" s="14">
        <v>0</v>
      </c>
      <c r="AIO643" s="14">
        <v>0</v>
      </c>
      <c r="AIP643" s="14">
        <v>0</v>
      </c>
      <c r="AIQ643" s="14">
        <v>0</v>
      </c>
      <c r="AIR643" s="61">
        <v>0</v>
      </c>
      <c r="AIS643" s="14">
        <v>1</v>
      </c>
      <c r="AIT643" s="60">
        <v>1</v>
      </c>
      <c r="AIU643" s="58" t="s">
        <v>2308</v>
      </c>
      <c r="AIV643" s="58">
        <v>0</v>
      </c>
      <c r="AIW643" s="14">
        <v>1</v>
      </c>
      <c r="AIX643" s="61">
        <v>80</v>
      </c>
      <c r="AJB643" s="63"/>
      <c r="AJC643" s="58"/>
      <c r="AJD643" s="58"/>
      <c r="AJF643" s="61"/>
      <c r="AJH643" s="63"/>
      <c r="AJI643" s="58"/>
      <c r="AJJ643" s="58"/>
      <c r="AJL643" s="61"/>
      <c r="AJN643" s="63"/>
      <c r="AJO643" s="58"/>
    </row>
    <row r="644" spans="1:951" s="14" customFormat="1">
      <c r="B644" s="14">
        <v>3</v>
      </c>
      <c r="C644" s="61">
        <v>1</v>
      </c>
      <c r="D644" s="14" t="s">
        <v>7701</v>
      </c>
      <c r="F644" s="63"/>
      <c r="G644" s="58"/>
      <c r="O644" s="61">
        <v>0</v>
      </c>
      <c r="P644" s="61"/>
      <c r="Q644" s="61"/>
      <c r="R644" s="61"/>
      <c r="S644" s="61"/>
      <c r="T644" s="61"/>
      <c r="U644" s="61"/>
      <c r="V644" s="61"/>
      <c r="W644" s="61"/>
      <c r="X644" s="61"/>
      <c r="Y644" s="61"/>
      <c r="Z644" s="14">
        <v>0</v>
      </c>
      <c r="AA644" s="60">
        <v>2</v>
      </c>
      <c r="AB644" s="58" t="s">
        <v>8559</v>
      </c>
      <c r="AC644" s="14">
        <v>0</v>
      </c>
      <c r="AE644" s="14">
        <v>0</v>
      </c>
      <c r="AG644" s="14">
        <v>0</v>
      </c>
      <c r="AI644" s="14">
        <v>140</v>
      </c>
      <c r="AM644" s="14">
        <v>130</v>
      </c>
      <c r="DR644" s="61">
        <v>56</v>
      </c>
      <c r="DS644" s="61"/>
      <c r="DT644" s="61"/>
      <c r="DU644" s="61"/>
      <c r="DV644" s="61">
        <v>58</v>
      </c>
      <c r="DW644" s="61"/>
      <c r="DX644" s="61"/>
      <c r="DY644" s="61"/>
      <c r="DZ644" s="61"/>
      <c r="EA644" s="61"/>
      <c r="EB644" s="61"/>
      <c r="EC644" s="61"/>
      <c r="ED644" s="61"/>
      <c r="EE644" s="61"/>
      <c r="EF644" s="61"/>
      <c r="EG644" s="61"/>
      <c r="EH644" s="61"/>
      <c r="EI644" s="61"/>
      <c r="EJ644" s="61"/>
      <c r="EK644" s="61"/>
      <c r="EL644" s="61"/>
      <c r="EM644" s="61"/>
      <c r="EN644" s="61"/>
      <c r="EO644" s="61"/>
      <c r="EP644" s="61"/>
      <c r="EQ644" s="61"/>
      <c r="ER644" s="61"/>
      <c r="ES644" s="61"/>
      <c r="ET644" s="61"/>
      <c r="EU644" s="61"/>
      <c r="EV644" s="61"/>
      <c r="EW644" s="61"/>
      <c r="EX644" s="61"/>
      <c r="EY644" s="61"/>
      <c r="EZ644" s="61"/>
      <c r="FA644" s="61"/>
      <c r="FB644" s="61"/>
      <c r="FC644" s="61"/>
      <c r="FD644" s="61"/>
      <c r="FE644" s="61"/>
      <c r="FF644" s="61"/>
      <c r="FG644" s="61"/>
      <c r="FH644" s="61"/>
      <c r="FI644" s="61"/>
      <c r="FJ644" s="61"/>
      <c r="FK644" s="61"/>
      <c r="FL644" s="61"/>
      <c r="FM644" s="61"/>
      <c r="FN644" s="61"/>
      <c r="FO644" s="61"/>
      <c r="FP644" s="61"/>
      <c r="FQ644" s="61"/>
      <c r="FR644" s="61"/>
      <c r="FS644" s="61"/>
      <c r="FT644" s="61"/>
      <c r="FU644" s="61"/>
      <c r="FV644" s="61"/>
      <c r="FW644" s="61"/>
      <c r="FX644" s="61"/>
      <c r="FY644" s="61"/>
      <c r="FZ644" s="61"/>
      <c r="GA644" s="61"/>
      <c r="GB644" s="61"/>
      <c r="GC644" s="61"/>
      <c r="GD644" s="61"/>
      <c r="GE644" s="61"/>
      <c r="GF644" s="61"/>
      <c r="GG644" s="61"/>
      <c r="GH644" s="61"/>
      <c r="GI644" s="61"/>
      <c r="GJ644" s="61"/>
      <c r="GK644" s="61"/>
      <c r="GL644" s="61"/>
      <c r="GM644" s="61"/>
      <c r="GN644" s="61"/>
      <c r="GO644" s="61"/>
      <c r="GP644" s="61"/>
      <c r="GQ644" s="61"/>
      <c r="GR644" s="61"/>
      <c r="GS644" s="61"/>
      <c r="GT644" s="61"/>
      <c r="GU644" s="61"/>
      <c r="GV644" s="61"/>
      <c r="GW644" s="61"/>
      <c r="GX644" s="61"/>
      <c r="GY644" s="61"/>
      <c r="GZ644" s="61"/>
      <c r="HA644" s="14">
        <v>0</v>
      </c>
      <c r="HE644" s="14">
        <v>0</v>
      </c>
      <c r="HT644" s="60">
        <v>0</v>
      </c>
      <c r="HU644" s="60"/>
      <c r="HV644" s="60"/>
      <c r="HW644" s="60"/>
      <c r="HX644" s="60">
        <v>0</v>
      </c>
      <c r="HY644" s="60"/>
      <c r="HZ644" s="60"/>
      <c r="IA644" s="60"/>
      <c r="IB644" s="63"/>
      <c r="IC644" s="63"/>
      <c r="ID644" s="63"/>
      <c r="IE644" s="63"/>
      <c r="IF644" s="63"/>
      <c r="IG644" s="63"/>
      <c r="IH644" s="63"/>
      <c r="II644" s="63"/>
      <c r="IJ644" s="63"/>
      <c r="IK644" s="63"/>
      <c r="IL644" s="63"/>
      <c r="IM644" s="58"/>
      <c r="IN644" s="58"/>
      <c r="IO644" s="58"/>
      <c r="IP644" s="14">
        <v>96</v>
      </c>
      <c r="IQ644" s="14">
        <v>97</v>
      </c>
      <c r="IR644" s="14">
        <v>87</v>
      </c>
      <c r="IS644" s="14">
        <v>94</v>
      </c>
      <c r="IT644" s="14">
        <v>95</v>
      </c>
      <c r="IU644" s="14">
        <v>96</v>
      </c>
      <c r="LX644" s="14">
        <v>84</v>
      </c>
      <c r="MB644" s="14">
        <v>84</v>
      </c>
      <c r="PG644" s="61">
        <v>25</v>
      </c>
      <c r="PH644" s="61"/>
      <c r="PI644" s="61"/>
      <c r="PJ644" s="61"/>
      <c r="PK644" s="61">
        <v>26</v>
      </c>
      <c r="PL644" s="61"/>
      <c r="PM644" s="61"/>
      <c r="PN644" s="61"/>
      <c r="PO644" s="61"/>
      <c r="PP644" s="61"/>
      <c r="PQ644" s="61"/>
      <c r="PR644" s="61"/>
      <c r="PS644" s="61"/>
      <c r="PT644" s="61"/>
      <c r="PU644" s="61"/>
      <c r="PV644" s="61"/>
      <c r="PW644" s="61"/>
      <c r="PX644" s="61"/>
      <c r="PY644" s="61"/>
      <c r="PZ644" s="61"/>
      <c r="QA644" s="61"/>
      <c r="QB644" s="61"/>
      <c r="QC644" s="61"/>
      <c r="QD644" s="61"/>
      <c r="QE644" s="61"/>
      <c r="QF644" s="61"/>
      <c r="QG644" s="61"/>
      <c r="QH644" s="61"/>
      <c r="QI644" s="61"/>
      <c r="QJ644" s="61"/>
      <c r="QK644" s="61"/>
      <c r="QL644" s="61"/>
      <c r="QM644" s="61"/>
      <c r="QN644" s="61"/>
      <c r="QO644" s="61"/>
      <c r="QP644" s="61"/>
      <c r="QQ644" s="61"/>
      <c r="QR644" s="61"/>
      <c r="QS644" s="61"/>
      <c r="QT644" s="61"/>
      <c r="QU644" s="61"/>
      <c r="QV644" s="61"/>
      <c r="QW644" s="61"/>
      <c r="QX644" s="61"/>
      <c r="QY644" s="61"/>
      <c r="QZ644" s="61"/>
      <c r="RA644" s="61"/>
      <c r="RB644" s="61"/>
      <c r="RC644" s="61"/>
      <c r="RD644" s="61"/>
      <c r="RE644" s="61"/>
      <c r="RF644" s="61"/>
      <c r="RG644" s="61"/>
      <c r="RH644" s="61"/>
      <c r="RI644" s="61"/>
      <c r="RJ644" s="61"/>
      <c r="RK644" s="61"/>
      <c r="RL644" s="61"/>
      <c r="RM644" s="61"/>
      <c r="RN644" s="61"/>
      <c r="RO644" s="61"/>
      <c r="RP644" s="61"/>
      <c r="RQ644" s="61"/>
      <c r="RR644" s="61"/>
      <c r="RS644" s="61"/>
      <c r="RT644" s="61"/>
      <c r="RU644" s="61"/>
      <c r="RV644" s="61"/>
      <c r="RW644" s="61"/>
      <c r="RX644" s="61"/>
      <c r="RY644" s="61"/>
      <c r="RZ644" s="61"/>
      <c r="SA644" s="61"/>
      <c r="SB644" s="61"/>
      <c r="SC644" s="61"/>
      <c r="SD644" s="61"/>
      <c r="SE644" s="61"/>
      <c r="SF644" s="61"/>
      <c r="SG644" s="61"/>
      <c r="SH644" s="61"/>
      <c r="SI644" s="61"/>
      <c r="SJ644" s="61"/>
      <c r="SK644" s="61"/>
      <c r="SL644" s="61"/>
      <c r="SM644" s="61"/>
      <c r="SN644" s="61"/>
      <c r="SO644" s="61"/>
      <c r="SP644" s="58" t="s">
        <v>8560</v>
      </c>
      <c r="SQ644" s="58"/>
      <c r="SR644" s="58"/>
      <c r="SS644" s="58"/>
      <c r="ST644" s="58" t="s">
        <v>8447</v>
      </c>
      <c r="SU644" s="58"/>
      <c r="SV644" s="58"/>
      <c r="SW644" s="58"/>
      <c r="SX644" s="58"/>
      <c r="SY644" s="58"/>
      <c r="SZ644" s="58"/>
      <c r="TA644" s="58"/>
      <c r="TB644" s="58"/>
      <c r="TC644" s="58"/>
      <c r="TD644" s="58"/>
      <c r="TE644" s="58"/>
      <c r="TF644" s="58"/>
      <c r="TG644" s="58"/>
      <c r="TH644" s="58"/>
      <c r="TI644" s="58"/>
      <c r="TJ644" s="58"/>
      <c r="TK644" s="58"/>
      <c r="TL644" s="58"/>
      <c r="TM644" s="58"/>
      <c r="TN644" s="58"/>
      <c r="TO644" s="58"/>
      <c r="TP644" s="58"/>
      <c r="TQ644" s="58"/>
      <c r="TR644" s="58"/>
      <c r="TS644" s="58"/>
      <c r="TT644" s="58"/>
      <c r="TU644" s="58"/>
      <c r="TV644" s="58"/>
      <c r="TW644" s="58"/>
      <c r="TX644" s="58"/>
      <c r="TY644" s="58"/>
      <c r="TZ644" s="58"/>
      <c r="UA644" s="58"/>
      <c r="UB644" s="58"/>
      <c r="UC644" s="58"/>
      <c r="UD644" s="58"/>
      <c r="UE644" s="58"/>
      <c r="UF644" s="58"/>
      <c r="UG644" s="58"/>
      <c r="UH644" s="58"/>
      <c r="UI644" s="58"/>
      <c r="UJ644" s="58"/>
      <c r="UK644" s="58"/>
      <c r="UL644" s="58"/>
      <c r="UM644" s="58"/>
      <c r="UN644" s="58"/>
      <c r="UO644" s="58"/>
      <c r="UP644" s="58"/>
      <c r="UQ644" s="58"/>
      <c r="UR644" s="58"/>
      <c r="US644" s="58"/>
      <c r="UT644" s="58"/>
      <c r="UU644" s="58"/>
      <c r="UV644" s="58"/>
      <c r="UW644" s="58"/>
      <c r="UX644" s="58"/>
      <c r="UY644" s="58"/>
      <c r="UZ644" s="58"/>
      <c r="VA644" s="58"/>
      <c r="VB644" s="58"/>
      <c r="VC644" s="58"/>
      <c r="VD644" s="58"/>
      <c r="VE644" s="58"/>
      <c r="VF644" s="58"/>
      <c r="VG644" s="58"/>
      <c r="VH644" s="58"/>
      <c r="VI644" s="58"/>
      <c r="VJ644" s="58"/>
      <c r="VK644" s="58"/>
      <c r="VL644" s="58"/>
      <c r="VM644" s="58"/>
      <c r="VN644" s="58"/>
      <c r="VO644" s="58"/>
      <c r="VP644" s="58"/>
      <c r="VQ644" s="58"/>
      <c r="VR644" s="58"/>
      <c r="VS644" s="58"/>
      <c r="VT644" s="58"/>
      <c r="VU644" s="58"/>
      <c r="VV644" s="58"/>
      <c r="VW644" s="58"/>
      <c r="VX644" s="14">
        <v>1</v>
      </c>
      <c r="WB644" s="14">
        <v>1</v>
      </c>
      <c r="WQ644" s="14">
        <v>1</v>
      </c>
      <c r="WR644" s="14">
        <v>1</v>
      </c>
      <c r="WS644" s="14">
        <v>0</v>
      </c>
      <c r="WT644" s="14">
        <v>1</v>
      </c>
      <c r="WU644" s="14">
        <v>1</v>
      </c>
      <c r="WV644" s="14">
        <v>1</v>
      </c>
      <c r="ZY644" s="61"/>
      <c r="ZZ644" s="61"/>
      <c r="AAA644" s="61"/>
      <c r="AAE644" s="63"/>
      <c r="AAF644" s="63"/>
      <c r="AAG644" s="63"/>
      <c r="AAI644" s="63"/>
      <c r="AAJ644" s="58"/>
      <c r="AAM644" s="61"/>
      <c r="AAO644" s="63"/>
      <c r="AAP644" s="58"/>
      <c r="AAS644" s="61"/>
      <c r="AAU644" s="63"/>
      <c r="AAV644" s="58"/>
      <c r="ABB644" s="63"/>
      <c r="ABC644" s="63"/>
      <c r="ABD644" s="63"/>
      <c r="ABE644" s="58"/>
      <c r="ABF644" s="58"/>
      <c r="ABG644" s="58"/>
      <c r="ABM644" s="61"/>
      <c r="ABN644" s="61"/>
      <c r="ABQ644" s="63"/>
      <c r="ABR644" s="63"/>
      <c r="ABS644" s="58"/>
      <c r="ABT644" s="58"/>
      <c r="ACA644" s="61"/>
      <c r="ACB644" s="61"/>
      <c r="ACC644" s="61"/>
      <c r="ACG644" s="63"/>
      <c r="ACH644" s="63"/>
      <c r="ACI644" s="63"/>
      <c r="ACJ644" s="63"/>
      <c r="ACK644" s="63"/>
      <c r="ACL644" s="63"/>
      <c r="ACM644" s="63"/>
      <c r="ACN644" s="63"/>
      <c r="ACO644" s="63"/>
      <c r="ACP644" s="63"/>
      <c r="ACQ644" s="58"/>
      <c r="ACR644" s="58"/>
      <c r="ACS644" s="58"/>
      <c r="ADB644" s="63"/>
      <c r="ADC644" s="63"/>
      <c r="ADD644" s="58"/>
      <c r="ADE644" s="58"/>
      <c r="AGK644" s="61"/>
      <c r="AGM644" s="63"/>
      <c r="AGN644" s="58"/>
      <c r="AGQ644" s="61"/>
      <c r="AGS644" s="14">
        <v>1</v>
      </c>
      <c r="AGT644" s="14">
        <v>1</v>
      </c>
      <c r="AGU644" s="14">
        <v>0</v>
      </c>
      <c r="AGV644" s="14">
        <v>1</v>
      </c>
      <c r="AGW644" s="14">
        <v>1</v>
      </c>
      <c r="AGX644" s="14">
        <v>0</v>
      </c>
      <c r="AGY644" s="14">
        <v>0</v>
      </c>
      <c r="AGZ644" s="14">
        <v>0</v>
      </c>
      <c r="AHA644" s="14">
        <v>0</v>
      </c>
      <c r="AHB644" s="14">
        <v>0</v>
      </c>
      <c r="AHC644" s="14">
        <v>1</v>
      </c>
      <c r="AHD644" s="14">
        <v>0</v>
      </c>
      <c r="AHE644" s="14">
        <v>0</v>
      </c>
      <c r="AHF644" s="14">
        <v>0</v>
      </c>
      <c r="AHH644" s="14">
        <v>0</v>
      </c>
      <c r="AHI644" s="14">
        <v>0</v>
      </c>
      <c r="AHK644" s="14">
        <v>0</v>
      </c>
      <c r="AHL644" s="14">
        <v>0</v>
      </c>
      <c r="AHM644" s="14">
        <v>0</v>
      </c>
      <c r="AHN644" s="14">
        <v>0</v>
      </c>
      <c r="AHO644" s="14">
        <v>0</v>
      </c>
      <c r="AHP644" s="14">
        <v>0</v>
      </c>
      <c r="AHQ644" s="14">
        <v>0</v>
      </c>
      <c r="AHR644" s="14">
        <v>0</v>
      </c>
      <c r="AHT644" s="61"/>
      <c r="AHV644" s="63"/>
      <c r="AHW644" s="58"/>
      <c r="AHZ644" s="61"/>
      <c r="AIB644" s="63"/>
      <c r="AIC644" s="58"/>
      <c r="AIF644" s="61"/>
      <c r="AIH644" s="63"/>
      <c r="AII644" s="58"/>
      <c r="AIL644" s="61"/>
      <c r="AIM644" s="14">
        <v>0</v>
      </c>
      <c r="AIN644" s="14">
        <v>0</v>
      </c>
      <c r="AIO644" s="14">
        <v>0</v>
      </c>
      <c r="AIP644" s="14">
        <v>0</v>
      </c>
      <c r="AIQ644" s="14">
        <v>0</v>
      </c>
      <c r="AIR644" s="61">
        <v>0</v>
      </c>
      <c r="AIT644" s="60">
        <v>2</v>
      </c>
      <c r="AIU644" s="58" t="s">
        <v>2308</v>
      </c>
      <c r="AIV644" s="14">
        <v>0</v>
      </c>
      <c r="AIW644" s="14">
        <v>0</v>
      </c>
      <c r="AIX644" s="61">
        <v>25</v>
      </c>
      <c r="AIY644" s="14">
        <v>80</v>
      </c>
      <c r="AJB644" s="63"/>
      <c r="AJC644" s="58"/>
      <c r="AJF644" s="61"/>
      <c r="AJH644" s="63"/>
      <c r="AJI644" s="58"/>
      <c r="AJL644" s="61"/>
      <c r="AJN644" s="63"/>
      <c r="AJO644" s="58"/>
    </row>
    <row r="645" spans="1:951" s="14" customFormat="1">
      <c r="B645" s="14">
        <v>4</v>
      </c>
      <c r="C645" s="61">
        <v>0</v>
      </c>
      <c r="F645" s="63"/>
      <c r="G645" s="58"/>
      <c r="O645" s="61"/>
      <c r="P645" s="61"/>
      <c r="Q645" s="61"/>
      <c r="R645" s="61"/>
      <c r="S645" s="61"/>
      <c r="T645" s="61"/>
      <c r="U645" s="61"/>
      <c r="V645" s="61"/>
      <c r="W645" s="61"/>
      <c r="X645" s="61"/>
      <c r="Y645" s="61"/>
      <c r="Z645" s="14">
        <v>0</v>
      </c>
      <c r="AA645" s="60">
        <v>0</v>
      </c>
      <c r="AB645" s="58" t="s">
        <v>8561</v>
      </c>
      <c r="AC645" s="14">
        <v>0</v>
      </c>
      <c r="AE645" s="14">
        <v>0</v>
      </c>
      <c r="AG645" s="14">
        <v>0</v>
      </c>
      <c r="AI645" s="14">
        <v>142</v>
      </c>
      <c r="AM645" s="14">
        <v>144</v>
      </c>
      <c r="DR645" s="61">
        <v>54</v>
      </c>
      <c r="DS645" s="61"/>
      <c r="DT645" s="61"/>
      <c r="DU645" s="61"/>
      <c r="DV645" s="61">
        <v>62</v>
      </c>
      <c r="DW645" s="61"/>
      <c r="DX645" s="61"/>
      <c r="DY645" s="61"/>
      <c r="DZ645" s="61"/>
      <c r="EA645" s="61"/>
      <c r="EB645" s="61"/>
      <c r="EC645" s="61"/>
      <c r="ED645" s="61"/>
      <c r="EE645" s="61"/>
      <c r="EF645" s="61"/>
      <c r="EG645" s="61"/>
      <c r="EH645" s="61"/>
      <c r="EI645" s="61"/>
      <c r="EJ645" s="61"/>
      <c r="EK645" s="61"/>
      <c r="EL645" s="61"/>
      <c r="EM645" s="61"/>
      <c r="EN645" s="61"/>
      <c r="EO645" s="61"/>
      <c r="EP645" s="61"/>
      <c r="EQ645" s="61"/>
      <c r="ER645" s="61"/>
      <c r="ES645" s="61"/>
      <c r="ET645" s="61"/>
      <c r="EU645" s="61"/>
      <c r="EV645" s="61"/>
      <c r="EW645" s="61"/>
      <c r="EX645" s="61"/>
      <c r="EY645" s="61"/>
      <c r="EZ645" s="61"/>
      <c r="FA645" s="61"/>
      <c r="FB645" s="61"/>
      <c r="FC645" s="61"/>
      <c r="FD645" s="61"/>
      <c r="FE645" s="61"/>
      <c r="FF645" s="61"/>
      <c r="FG645" s="61"/>
      <c r="FH645" s="61"/>
      <c r="FI645" s="61"/>
      <c r="FJ645" s="61"/>
      <c r="FK645" s="61"/>
      <c r="FL645" s="61"/>
      <c r="FM645" s="61"/>
      <c r="FN645" s="61"/>
      <c r="FO645" s="61"/>
      <c r="FP645" s="61"/>
      <c r="FQ645" s="61"/>
      <c r="FR645" s="61"/>
      <c r="FS645" s="61"/>
      <c r="FT645" s="61"/>
      <c r="FU645" s="61"/>
      <c r="FV645" s="61"/>
      <c r="FW645" s="61"/>
      <c r="FX645" s="61"/>
      <c r="FY645" s="61"/>
      <c r="FZ645" s="61"/>
      <c r="GA645" s="61"/>
      <c r="GB645" s="61"/>
      <c r="GC645" s="61"/>
      <c r="GD645" s="61"/>
      <c r="GE645" s="61"/>
      <c r="GF645" s="61"/>
      <c r="GG645" s="61"/>
      <c r="GH645" s="61"/>
      <c r="GI645" s="61"/>
      <c r="GJ645" s="61"/>
      <c r="GK645" s="61"/>
      <c r="GL645" s="61"/>
      <c r="GM645" s="61"/>
      <c r="GN645" s="61"/>
      <c r="GO645" s="61"/>
      <c r="GP645" s="61"/>
      <c r="GQ645" s="61"/>
      <c r="GR645" s="61"/>
      <c r="GS645" s="61"/>
      <c r="GT645" s="61"/>
      <c r="GU645" s="61"/>
      <c r="GV645" s="61"/>
      <c r="GW645" s="61"/>
      <c r="GX645" s="61"/>
      <c r="GY645" s="61"/>
      <c r="GZ645" s="61"/>
      <c r="HA645" s="14">
        <v>0</v>
      </c>
      <c r="HE645" s="14">
        <v>0</v>
      </c>
      <c r="HT645" s="60">
        <v>0</v>
      </c>
      <c r="HU645" s="60"/>
      <c r="HV645" s="60"/>
      <c r="HW645" s="60"/>
      <c r="HX645" s="60">
        <v>0</v>
      </c>
      <c r="HY645" s="60"/>
      <c r="HZ645" s="60"/>
      <c r="IA645" s="60"/>
      <c r="IB645" s="63"/>
      <c r="IC645" s="63"/>
      <c r="ID645" s="63"/>
      <c r="IE645" s="63"/>
      <c r="IF645" s="63"/>
      <c r="IG645" s="63"/>
      <c r="IH645" s="63"/>
      <c r="II645" s="63"/>
      <c r="IJ645" s="63"/>
      <c r="IK645" s="63"/>
      <c r="IL645" s="63"/>
      <c r="IM645" s="58"/>
      <c r="IN645" s="58"/>
      <c r="IO645" s="58"/>
      <c r="IP645" s="14">
        <v>98</v>
      </c>
      <c r="IQ645" s="14">
        <v>95</v>
      </c>
      <c r="IR645" s="14">
        <v>97</v>
      </c>
      <c r="IS645" s="14">
        <v>93</v>
      </c>
      <c r="IT645" s="14">
        <v>92</v>
      </c>
      <c r="IU645" s="14">
        <v>95</v>
      </c>
      <c r="IV645" s="14">
        <v>98</v>
      </c>
      <c r="IW645" s="14">
        <v>94</v>
      </c>
      <c r="LX645" s="14">
        <v>75</v>
      </c>
      <c r="MB645" s="14">
        <v>72</v>
      </c>
      <c r="PG645" s="61">
        <v>24</v>
      </c>
      <c r="PH645" s="61"/>
      <c r="PI645" s="61"/>
      <c r="PJ645" s="61"/>
      <c r="PK645" s="61">
        <v>32</v>
      </c>
      <c r="PL645" s="61"/>
      <c r="PM645" s="61">
        <v>32</v>
      </c>
      <c r="PN645" s="61">
        <v>26</v>
      </c>
      <c r="PO645" s="61"/>
      <c r="PP645" s="61"/>
      <c r="PQ645" s="61"/>
      <c r="PR645" s="61"/>
      <c r="PS645" s="61"/>
      <c r="PT645" s="61"/>
      <c r="PU645" s="61"/>
      <c r="PV645" s="61"/>
      <c r="PW645" s="61"/>
      <c r="PX645" s="61"/>
      <c r="PY645" s="61"/>
      <c r="PZ645" s="61"/>
      <c r="QA645" s="61"/>
      <c r="QB645" s="61"/>
      <c r="QC645" s="61"/>
      <c r="QD645" s="61"/>
      <c r="QE645" s="61"/>
      <c r="QF645" s="61"/>
      <c r="QG645" s="61"/>
      <c r="QH645" s="61"/>
      <c r="QI645" s="61"/>
      <c r="QJ645" s="61"/>
      <c r="QK645" s="61"/>
      <c r="QL645" s="61"/>
      <c r="QM645" s="61"/>
      <c r="QN645" s="61"/>
      <c r="QO645" s="61"/>
      <c r="QP645" s="61"/>
      <c r="QQ645" s="61"/>
      <c r="QR645" s="61"/>
      <c r="QS645" s="61"/>
      <c r="QT645" s="61"/>
      <c r="QU645" s="61"/>
      <c r="QV645" s="61"/>
      <c r="QW645" s="61"/>
      <c r="QX645" s="61"/>
      <c r="QY645" s="61"/>
      <c r="QZ645" s="61"/>
      <c r="RA645" s="61"/>
      <c r="RB645" s="61"/>
      <c r="RC645" s="61"/>
      <c r="RD645" s="61"/>
      <c r="RE645" s="61"/>
      <c r="RF645" s="61"/>
      <c r="RG645" s="61"/>
      <c r="RH645" s="61"/>
      <c r="RI645" s="61"/>
      <c r="RJ645" s="61"/>
      <c r="RK645" s="61"/>
      <c r="RL645" s="61"/>
      <c r="RM645" s="61"/>
      <c r="RN645" s="61"/>
      <c r="RO645" s="61"/>
      <c r="RP645" s="61"/>
      <c r="RQ645" s="61"/>
      <c r="RR645" s="61"/>
      <c r="RS645" s="61"/>
      <c r="RT645" s="61"/>
      <c r="RU645" s="61"/>
      <c r="RV645" s="61"/>
      <c r="RW645" s="61"/>
      <c r="RX645" s="61"/>
      <c r="RY645" s="61"/>
      <c r="RZ645" s="61"/>
      <c r="SA645" s="61"/>
      <c r="SB645" s="61"/>
      <c r="SC645" s="61"/>
      <c r="SD645" s="61"/>
      <c r="SE645" s="61"/>
      <c r="SF645" s="61"/>
      <c r="SG645" s="61"/>
      <c r="SH645" s="61"/>
      <c r="SI645" s="61"/>
      <c r="SJ645" s="61"/>
      <c r="SK645" s="61"/>
      <c r="SL645" s="61"/>
      <c r="SM645" s="61"/>
      <c r="SN645" s="61"/>
      <c r="SO645" s="61"/>
      <c r="SP645" s="58" t="s">
        <v>8442</v>
      </c>
      <c r="SQ645" s="58"/>
      <c r="SR645" s="58"/>
      <c r="SS645" s="58"/>
      <c r="ST645" s="58" t="s">
        <v>8562</v>
      </c>
      <c r="SU645" s="58" t="s">
        <v>8563</v>
      </c>
      <c r="SV645" s="58"/>
      <c r="SW645" s="58" t="s">
        <v>8283</v>
      </c>
      <c r="SX645" s="58"/>
      <c r="SY645" s="58"/>
      <c r="SZ645" s="58"/>
      <c r="TA645" s="58"/>
      <c r="TB645" s="58"/>
      <c r="TC645" s="58"/>
      <c r="TD645" s="58"/>
      <c r="TE645" s="58"/>
      <c r="TF645" s="58"/>
      <c r="TG645" s="58"/>
      <c r="TH645" s="58"/>
      <c r="TI645" s="58"/>
      <c r="TJ645" s="58"/>
      <c r="TK645" s="58"/>
      <c r="TL645" s="58"/>
      <c r="TM645" s="58"/>
      <c r="TN645" s="58"/>
      <c r="TO645" s="58"/>
      <c r="TP645" s="58"/>
      <c r="TQ645" s="58"/>
      <c r="TR645" s="58"/>
      <c r="TS645" s="58"/>
      <c r="TT645" s="58"/>
      <c r="TU645" s="58"/>
      <c r="TV645" s="58"/>
      <c r="TW645" s="58"/>
      <c r="TX645" s="58"/>
      <c r="TY645" s="58"/>
      <c r="TZ645" s="58"/>
      <c r="UA645" s="58"/>
      <c r="UB645" s="58"/>
      <c r="UC645" s="58"/>
      <c r="UD645" s="58"/>
      <c r="UE645" s="58"/>
      <c r="UF645" s="58"/>
      <c r="UG645" s="58"/>
      <c r="UH645" s="58"/>
      <c r="UI645" s="58"/>
      <c r="UJ645" s="58"/>
      <c r="UK645" s="58"/>
      <c r="UL645" s="58"/>
      <c r="UM645" s="58"/>
      <c r="UN645" s="58"/>
      <c r="UO645" s="58"/>
      <c r="UP645" s="58"/>
      <c r="UQ645" s="58"/>
      <c r="UR645" s="58"/>
      <c r="US645" s="58"/>
      <c r="UT645" s="58"/>
      <c r="UU645" s="58"/>
      <c r="UV645" s="58"/>
      <c r="UW645" s="58"/>
      <c r="UX645" s="58"/>
      <c r="UY645" s="58"/>
      <c r="UZ645" s="58"/>
      <c r="VA645" s="58"/>
      <c r="VB645" s="58"/>
      <c r="VC645" s="58"/>
      <c r="VD645" s="58"/>
      <c r="VE645" s="58"/>
      <c r="VF645" s="58"/>
      <c r="VG645" s="58"/>
      <c r="VH645" s="58"/>
      <c r="VI645" s="58"/>
      <c r="VJ645" s="58"/>
      <c r="VK645" s="58"/>
      <c r="VL645" s="58"/>
      <c r="VM645" s="58"/>
      <c r="VN645" s="58"/>
      <c r="VO645" s="58"/>
      <c r="VP645" s="58"/>
      <c r="VQ645" s="58"/>
      <c r="VR645" s="58"/>
      <c r="VS645" s="58"/>
      <c r="VT645" s="58"/>
      <c r="VU645" s="58"/>
      <c r="VV645" s="58"/>
      <c r="VW645" s="58"/>
      <c r="VX645" s="14">
        <v>1</v>
      </c>
      <c r="WB645" s="14">
        <v>1</v>
      </c>
      <c r="WQ645" s="14">
        <v>1</v>
      </c>
      <c r="WR645" s="14">
        <v>1</v>
      </c>
      <c r="WS645" s="14">
        <v>0</v>
      </c>
      <c r="WT645" s="14">
        <v>0</v>
      </c>
      <c r="WU645" s="14">
        <v>1</v>
      </c>
      <c r="WV645" s="14">
        <v>1</v>
      </c>
      <c r="WW645" s="14">
        <v>1</v>
      </c>
      <c r="WX645" s="14">
        <v>1</v>
      </c>
      <c r="ZY645" s="61"/>
      <c r="ZZ645" s="61"/>
      <c r="AAA645" s="61"/>
      <c r="AAE645" s="63"/>
      <c r="AAF645" s="63"/>
      <c r="AAG645" s="63"/>
      <c r="AAI645" s="63"/>
      <c r="AAJ645" s="58"/>
      <c r="AAM645" s="61"/>
      <c r="AAO645" s="63"/>
      <c r="AAP645" s="58"/>
      <c r="AAS645" s="61"/>
      <c r="AAU645" s="63"/>
      <c r="AAV645" s="58"/>
      <c r="ABB645" s="63"/>
      <c r="ABC645" s="63"/>
      <c r="ABD645" s="63"/>
      <c r="ABE645" s="58"/>
      <c r="ABF645" s="58"/>
      <c r="ABG645" s="58"/>
      <c r="ABM645" s="61"/>
      <c r="ABN645" s="61"/>
      <c r="ABQ645" s="63"/>
      <c r="ABR645" s="63"/>
      <c r="ABS645" s="58"/>
      <c r="ABT645" s="58"/>
      <c r="ACA645" s="61"/>
      <c r="ACB645" s="61"/>
      <c r="ACC645" s="61"/>
      <c r="ACG645" s="63"/>
      <c r="ACH645" s="63"/>
      <c r="ACI645" s="63"/>
      <c r="ACJ645" s="63"/>
      <c r="ACK645" s="63"/>
      <c r="ACL645" s="63"/>
      <c r="ACM645" s="63"/>
      <c r="ACN645" s="63"/>
      <c r="ACO645" s="63"/>
      <c r="ACP645" s="63"/>
      <c r="ACQ645" s="58"/>
      <c r="ACR645" s="58"/>
      <c r="ACS645" s="58"/>
      <c r="ADB645" s="63"/>
      <c r="ADC645" s="63"/>
      <c r="ADD645" s="58"/>
      <c r="ADE645" s="58"/>
      <c r="AGK645" s="61"/>
      <c r="AGM645" s="63"/>
      <c r="AGN645" s="58"/>
      <c r="AGQ645" s="61"/>
      <c r="AGS645" s="14">
        <v>1</v>
      </c>
      <c r="AGT645" s="14">
        <v>1</v>
      </c>
      <c r="AGU645" s="14">
        <v>0</v>
      </c>
      <c r="AGV645" s="14">
        <v>1</v>
      </c>
      <c r="AGW645" s="14">
        <v>1</v>
      </c>
      <c r="AGX645" s="14">
        <v>0</v>
      </c>
      <c r="AGY645" s="14">
        <v>0</v>
      </c>
      <c r="AGZ645" s="14">
        <v>1</v>
      </c>
      <c r="AHA645" s="14">
        <v>0</v>
      </c>
      <c r="AHB645" s="14">
        <v>0</v>
      </c>
      <c r="AHC645" s="14">
        <v>1</v>
      </c>
      <c r="AHD645" s="14">
        <v>0</v>
      </c>
      <c r="AHE645" s="14">
        <v>0</v>
      </c>
      <c r="AHF645" s="14">
        <v>0</v>
      </c>
      <c r="AHH645" s="14">
        <v>0</v>
      </c>
      <c r="AHI645" s="14">
        <v>1</v>
      </c>
      <c r="AHK645" s="14">
        <v>0</v>
      </c>
      <c r="AHL645" s="14">
        <v>0</v>
      </c>
      <c r="AHM645" s="14">
        <v>0</v>
      </c>
      <c r="AHN645" s="14">
        <v>0</v>
      </c>
      <c r="AHO645" s="14">
        <v>0</v>
      </c>
      <c r="AHP645" s="14">
        <v>0</v>
      </c>
      <c r="AHQ645" s="14">
        <v>0</v>
      </c>
      <c r="AHR645" s="14">
        <v>0</v>
      </c>
      <c r="AHT645" s="61"/>
      <c r="AHV645" s="63"/>
      <c r="AHW645" s="58"/>
      <c r="AHZ645" s="61"/>
      <c r="AIB645" s="63"/>
      <c r="AIC645" s="58"/>
      <c r="AIF645" s="61"/>
      <c r="AIH645" s="63"/>
      <c r="AII645" s="58"/>
      <c r="AIL645" s="61"/>
      <c r="AIM645" s="14">
        <v>0</v>
      </c>
      <c r="AIN645" s="14">
        <v>0</v>
      </c>
      <c r="AIO645" s="14">
        <v>0</v>
      </c>
      <c r="AIP645" s="14">
        <v>0</v>
      </c>
      <c r="AIQ645" s="14">
        <v>0</v>
      </c>
      <c r="AIR645" s="61">
        <v>0</v>
      </c>
      <c r="AIT645" s="60">
        <v>2</v>
      </c>
      <c r="AIU645" s="58" t="s">
        <v>2308</v>
      </c>
      <c r="AIV645" s="14">
        <v>0</v>
      </c>
      <c r="AIW645" s="14">
        <v>0</v>
      </c>
      <c r="AIX645" s="61">
        <v>70</v>
      </c>
      <c r="AIY645" s="14">
        <v>115</v>
      </c>
      <c r="AJB645" s="63"/>
      <c r="AJC645" s="58"/>
      <c r="AJF645" s="61"/>
      <c r="AJH645" s="63"/>
      <c r="AJI645" s="58"/>
      <c r="AJL645" s="61"/>
      <c r="AJN645" s="63"/>
      <c r="AJO645" s="58"/>
    </row>
    <row r="646" spans="1:951" s="14" customFormat="1">
      <c r="B646" s="14">
        <v>5</v>
      </c>
      <c r="C646" s="58" t="s">
        <v>2309</v>
      </c>
      <c r="D646" s="14" t="s">
        <v>8564</v>
      </c>
      <c r="E646" s="63" t="s">
        <v>8565</v>
      </c>
      <c r="G646" s="58"/>
      <c r="O646" s="58" t="s">
        <v>2308</v>
      </c>
      <c r="P646" s="58" t="s">
        <v>2308</v>
      </c>
      <c r="Q646" s="58"/>
      <c r="R646" s="58"/>
      <c r="S646" s="58"/>
      <c r="T646" s="58"/>
      <c r="U646" s="58"/>
      <c r="V646" s="58"/>
      <c r="W646" s="58"/>
      <c r="X646" s="58"/>
      <c r="Y646" s="58"/>
      <c r="Z646" s="14">
        <v>0</v>
      </c>
      <c r="AA646" s="60">
        <v>1</v>
      </c>
      <c r="AC646" s="14">
        <v>0</v>
      </c>
      <c r="AE646" s="14">
        <v>0</v>
      </c>
      <c r="AG646" s="14">
        <v>0</v>
      </c>
      <c r="AI646" s="14">
        <v>124</v>
      </c>
      <c r="AJ646" s="14">
        <v>130</v>
      </c>
      <c r="DR646" s="58" t="s">
        <v>8566</v>
      </c>
      <c r="DS646" s="58" t="s">
        <v>8567</v>
      </c>
      <c r="DT646" s="58"/>
      <c r="DU646" s="58"/>
      <c r="DV646" s="58"/>
      <c r="DW646" s="58"/>
      <c r="DX646" s="58"/>
      <c r="DY646" s="58"/>
      <c r="DZ646" s="58"/>
      <c r="EA646" s="58"/>
      <c r="EB646" s="58"/>
      <c r="EC646" s="58"/>
      <c r="ED646" s="58"/>
      <c r="EE646" s="58"/>
      <c r="EF646" s="58"/>
      <c r="EG646" s="58"/>
      <c r="EH646" s="58"/>
      <c r="EI646" s="58"/>
      <c r="EJ646" s="58"/>
      <c r="EK646" s="58"/>
      <c r="EL646" s="58"/>
      <c r="EM646" s="58"/>
      <c r="EN646" s="58"/>
      <c r="EO646" s="58"/>
      <c r="EP646" s="58"/>
      <c r="EQ646" s="58"/>
      <c r="ER646" s="58"/>
      <c r="ES646" s="58"/>
      <c r="ET646" s="58"/>
      <c r="EU646" s="58"/>
      <c r="EV646" s="58"/>
      <c r="EW646" s="58"/>
      <c r="EX646" s="58"/>
      <c r="EY646" s="58"/>
      <c r="EZ646" s="58"/>
      <c r="FA646" s="58"/>
      <c r="FB646" s="58"/>
      <c r="FC646" s="58"/>
      <c r="FD646" s="58"/>
      <c r="FE646" s="58"/>
      <c r="FF646" s="58"/>
      <c r="FG646" s="58"/>
      <c r="FH646" s="58"/>
      <c r="FI646" s="58"/>
      <c r="FJ646" s="58"/>
      <c r="FK646" s="58"/>
      <c r="FL646" s="58"/>
      <c r="FM646" s="58"/>
      <c r="FN646" s="58"/>
      <c r="FO646" s="58"/>
      <c r="FP646" s="58"/>
      <c r="FQ646" s="58"/>
      <c r="FR646" s="58"/>
      <c r="FS646" s="58"/>
      <c r="FT646" s="58"/>
      <c r="FU646" s="58"/>
      <c r="FV646" s="58"/>
      <c r="FW646" s="58"/>
      <c r="FX646" s="58"/>
      <c r="FY646" s="58"/>
      <c r="FZ646" s="58"/>
      <c r="GA646" s="58"/>
      <c r="GB646" s="58"/>
      <c r="GC646" s="58"/>
      <c r="GD646" s="58"/>
      <c r="GE646" s="58"/>
      <c r="GF646" s="58"/>
      <c r="GG646" s="58"/>
      <c r="GH646" s="58"/>
      <c r="GI646" s="58"/>
      <c r="GJ646" s="58"/>
      <c r="GK646" s="58"/>
      <c r="GL646" s="58"/>
      <c r="GM646" s="58"/>
      <c r="GN646" s="58"/>
      <c r="GO646" s="58"/>
      <c r="GP646" s="58"/>
      <c r="GQ646" s="58"/>
      <c r="GR646" s="58"/>
      <c r="GS646" s="58"/>
      <c r="GT646" s="58"/>
      <c r="GU646" s="58"/>
      <c r="GV646" s="58"/>
      <c r="GW646" s="58"/>
      <c r="GX646" s="58"/>
      <c r="GY646" s="58"/>
      <c r="GZ646" s="58"/>
      <c r="HT646" s="60"/>
      <c r="HU646" s="60"/>
      <c r="HV646" s="60"/>
      <c r="HW646" s="60"/>
      <c r="HX646" s="60"/>
      <c r="HY646" s="60"/>
      <c r="HZ646" s="60"/>
      <c r="IA646" s="60"/>
      <c r="IB646" s="63"/>
      <c r="IC646" s="63"/>
      <c r="ID646" s="63"/>
      <c r="IE646" s="63"/>
      <c r="IF646" s="63"/>
      <c r="IG646" s="63"/>
      <c r="IH646" s="63"/>
      <c r="II646" s="63"/>
      <c r="IJ646" s="63"/>
      <c r="IK646" s="63"/>
      <c r="IL646" s="63"/>
      <c r="IM646" s="58"/>
      <c r="IN646" s="58"/>
      <c r="IO646" s="58"/>
      <c r="IP646" s="14">
        <v>99</v>
      </c>
      <c r="IQ646" s="14" t="s">
        <v>8568</v>
      </c>
      <c r="LX646" s="14">
        <v>68</v>
      </c>
      <c r="LY646" s="14">
        <v>88</v>
      </c>
      <c r="PG646" s="58" t="s">
        <v>8569</v>
      </c>
      <c r="PH646" s="58" t="s">
        <v>8444</v>
      </c>
      <c r="PI646" s="58"/>
      <c r="PJ646" s="58"/>
      <c r="PK646" s="58"/>
      <c r="PL646" s="58"/>
      <c r="PM646" s="58"/>
      <c r="PN646" s="58"/>
      <c r="PO646" s="58"/>
      <c r="PP646" s="58"/>
      <c r="PQ646" s="58"/>
      <c r="PR646" s="58"/>
      <c r="PS646" s="58"/>
      <c r="PT646" s="58"/>
      <c r="PU646" s="58"/>
      <c r="PV646" s="58"/>
      <c r="PW646" s="58"/>
      <c r="PX646" s="58"/>
      <c r="PY646" s="58"/>
      <c r="PZ646" s="58"/>
      <c r="QA646" s="58"/>
      <c r="QB646" s="58"/>
      <c r="QC646" s="58"/>
      <c r="QD646" s="58"/>
      <c r="QE646" s="58"/>
      <c r="QF646" s="58"/>
      <c r="QG646" s="58"/>
      <c r="QH646" s="58"/>
      <c r="QI646" s="58"/>
      <c r="QJ646" s="58"/>
      <c r="QK646" s="58"/>
      <c r="QL646" s="58"/>
      <c r="QM646" s="58"/>
      <c r="QN646" s="58"/>
      <c r="QO646" s="58"/>
      <c r="QP646" s="58"/>
      <c r="QQ646" s="58"/>
      <c r="QR646" s="58"/>
      <c r="QS646" s="58"/>
      <c r="QT646" s="58"/>
      <c r="QU646" s="58"/>
      <c r="QV646" s="58"/>
      <c r="QW646" s="58"/>
      <c r="QX646" s="58"/>
      <c r="QY646" s="58"/>
      <c r="QZ646" s="58"/>
      <c r="RA646" s="58"/>
      <c r="RB646" s="58"/>
      <c r="RC646" s="58"/>
      <c r="RD646" s="58"/>
      <c r="RE646" s="58"/>
      <c r="RF646" s="58"/>
      <c r="RG646" s="58"/>
      <c r="RH646" s="58"/>
      <c r="RI646" s="58"/>
      <c r="RJ646" s="58"/>
      <c r="RK646" s="58"/>
      <c r="RL646" s="58"/>
      <c r="RM646" s="58"/>
      <c r="RN646" s="58"/>
      <c r="RO646" s="58"/>
      <c r="RP646" s="58"/>
      <c r="RQ646" s="58"/>
      <c r="RR646" s="58"/>
      <c r="RS646" s="58"/>
      <c r="RT646" s="58"/>
      <c r="RU646" s="58"/>
      <c r="RV646" s="58"/>
      <c r="RW646" s="58"/>
      <c r="RX646" s="58"/>
      <c r="RY646" s="58"/>
      <c r="RZ646" s="58"/>
      <c r="SA646" s="58"/>
      <c r="SB646" s="58"/>
      <c r="SC646" s="58"/>
      <c r="SD646" s="58"/>
      <c r="SE646" s="58"/>
      <c r="SF646" s="58"/>
      <c r="SG646" s="58"/>
      <c r="SH646" s="58"/>
      <c r="SI646" s="58"/>
      <c r="SJ646" s="58"/>
      <c r="SK646" s="58"/>
      <c r="SL646" s="58"/>
      <c r="SM646" s="58"/>
      <c r="SN646" s="58"/>
      <c r="SO646" s="58"/>
      <c r="SP646" s="58" t="s">
        <v>8275</v>
      </c>
      <c r="SQ646" s="58" t="s">
        <v>8278</v>
      </c>
      <c r="SR646" s="58"/>
      <c r="SS646" s="58"/>
      <c r="ST646" s="58"/>
      <c r="SU646" s="58"/>
      <c r="SV646" s="58"/>
      <c r="SW646" s="58"/>
      <c r="SX646" s="58"/>
      <c r="SY646" s="58"/>
      <c r="SZ646" s="58"/>
      <c r="TA646" s="58"/>
      <c r="TB646" s="58"/>
      <c r="TC646" s="58"/>
      <c r="TD646" s="58"/>
      <c r="TE646" s="58"/>
      <c r="TF646" s="58"/>
      <c r="TG646" s="58"/>
      <c r="TH646" s="58"/>
      <c r="TI646" s="58"/>
      <c r="TJ646" s="58"/>
      <c r="TK646" s="58"/>
      <c r="TL646" s="58"/>
      <c r="TM646" s="58"/>
      <c r="TN646" s="58"/>
      <c r="TO646" s="58"/>
      <c r="TP646" s="58"/>
      <c r="TQ646" s="58"/>
      <c r="TR646" s="58"/>
      <c r="TS646" s="58"/>
      <c r="TT646" s="58"/>
      <c r="TU646" s="58"/>
      <c r="TV646" s="58"/>
      <c r="TW646" s="58"/>
      <c r="TX646" s="58"/>
      <c r="TY646" s="58"/>
      <c r="TZ646" s="58"/>
      <c r="UA646" s="58"/>
      <c r="UB646" s="58"/>
      <c r="UC646" s="58"/>
      <c r="UD646" s="58"/>
      <c r="UE646" s="58"/>
      <c r="UF646" s="58"/>
      <c r="UG646" s="58"/>
      <c r="UH646" s="58"/>
      <c r="UI646" s="58"/>
      <c r="UJ646" s="58"/>
      <c r="UK646" s="58"/>
      <c r="UL646" s="58"/>
      <c r="UM646" s="58"/>
      <c r="UN646" s="58"/>
      <c r="UO646" s="58"/>
      <c r="UP646" s="58"/>
      <c r="UQ646" s="58"/>
      <c r="UR646" s="58"/>
      <c r="US646" s="58"/>
      <c r="UT646" s="58"/>
      <c r="UU646" s="58"/>
      <c r="UV646" s="58"/>
      <c r="UW646" s="58"/>
      <c r="UX646" s="58"/>
      <c r="UY646" s="58"/>
      <c r="UZ646" s="58"/>
      <c r="VA646" s="58"/>
      <c r="VB646" s="58"/>
      <c r="VC646" s="58"/>
      <c r="VD646" s="58"/>
      <c r="VE646" s="58"/>
      <c r="VF646" s="58"/>
      <c r="VG646" s="58"/>
      <c r="VH646" s="58"/>
      <c r="VI646" s="58"/>
      <c r="VJ646" s="58"/>
      <c r="VK646" s="58"/>
      <c r="VL646" s="58"/>
      <c r="VM646" s="58"/>
      <c r="VN646" s="58"/>
      <c r="VO646" s="58"/>
      <c r="VP646" s="58"/>
      <c r="VQ646" s="58"/>
      <c r="VR646" s="58"/>
      <c r="VS646" s="58"/>
      <c r="VT646" s="58"/>
      <c r="VU646" s="58"/>
      <c r="VV646" s="58"/>
      <c r="VW646" s="58"/>
      <c r="WQ646" s="14">
        <v>1</v>
      </c>
      <c r="WR646" s="14">
        <v>0</v>
      </c>
      <c r="ZY646" s="58"/>
      <c r="ZZ646" s="58"/>
      <c r="AAA646" s="58"/>
      <c r="AAE646" s="63"/>
      <c r="AAF646" s="63"/>
      <c r="AAG646" s="63"/>
      <c r="AAI646" s="63"/>
      <c r="AAJ646" s="58"/>
      <c r="AAM646" s="58"/>
      <c r="AAO646" s="63"/>
      <c r="AAP646" s="58"/>
      <c r="AAS646" s="58"/>
      <c r="AAU646" s="63"/>
      <c r="AAV646" s="58"/>
      <c r="ABB646" s="63"/>
      <c r="ABC646" s="63"/>
      <c r="ABD646" s="63"/>
      <c r="ABE646" s="58"/>
      <c r="ABF646" s="58"/>
      <c r="ABG646" s="58"/>
      <c r="ABM646" s="58"/>
      <c r="ABN646" s="58"/>
      <c r="ABQ646" s="63"/>
      <c r="ABR646" s="63"/>
      <c r="ABS646" s="58"/>
      <c r="ABT646" s="58"/>
      <c r="ACA646" s="58"/>
      <c r="ACB646" s="58"/>
      <c r="ACC646" s="58"/>
      <c r="ACG646" s="63"/>
      <c r="ACH646" s="63"/>
      <c r="ACI646" s="63"/>
      <c r="ACJ646" s="63"/>
      <c r="ACK646" s="63"/>
      <c r="ACL646" s="63"/>
      <c r="ACM646" s="63"/>
      <c r="ACN646" s="63"/>
      <c r="ACO646" s="63"/>
      <c r="ACP646" s="63"/>
      <c r="ACQ646" s="58"/>
      <c r="ACR646" s="58"/>
      <c r="ACS646" s="58"/>
      <c r="ADB646" s="63"/>
      <c r="ADC646" s="63"/>
      <c r="ADD646" s="58"/>
      <c r="ADE646" s="58"/>
      <c r="AGK646" s="58"/>
      <c r="AGM646" s="63"/>
      <c r="AGN646" s="58"/>
      <c r="AGQ646" s="58"/>
      <c r="AGS646" s="14">
        <v>1</v>
      </c>
      <c r="AGT646" s="14">
        <v>0</v>
      </c>
      <c r="AGU646" s="14">
        <v>0</v>
      </c>
      <c r="AGV646" s="14">
        <v>1</v>
      </c>
      <c r="AGW646" s="14">
        <v>1</v>
      </c>
      <c r="AGX646" s="14">
        <v>0</v>
      </c>
      <c r="AGY646" s="14">
        <v>0</v>
      </c>
      <c r="AGZ646" s="14">
        <v>0</v>
      </c>
      <c r="AHA646" s="14">
        <v>0</v>
      </c>
      <c r="AHB646" s="14">
        <v>0</v>
      </c>
      <c r="AHC646" s="14">
        <v>1</v>
      </c>
      <c r="AHD646" s="14">
        <v>0</v>
      </c>
      <c r="AHE646" s="14">
        <v>0</v>
      </c>
      <c r="AHF646" s="14">
        <v>0</v>
      </c>
      <c r="AHH646" s="14">
        <v>0</v>
      </c>
      <c r="AHI646" s="14">
        <v>1</v>
      </c>
      <c r="AHK646" s="14">
        <v>0</v>
      </c>
      <c r="AHL646" s="14">
        <v>0</v>
      </c>
      <c r="AHM646" s="14">
        <v>0</v>
      </c>
      <c r="AHN646" s="14">
        <v>0</v>
      </c>
      <c r="AHO646" s="14">
        <v>0</v>
      </c>
      <c r="AHP646" s="14">
        <v>0</v>
      </c>
      <c r="AHQ646" s="14">
        <v>0</v>
      </c>
      <c r="AHR646" s="14">
        <v>0</v>
      </c>
      <c r="AHT646" s="58"/>
      <c r="AHV646" s="63"/>
      <c r="AHW646" s="58"/>
      <c r="AHZ646" s="58"/>
      <c r="AIB646" s="63"/>
      <c r="AIC646" s="58"/>
      <c r="AIF646" s="58"/>
      <c r="AIH646" s="63"/>
      <c r="AII646" s="58"/>
      <c r="AIL646" s="58"/>
      <c r="AIM646" s="14">
        <v>0</v>
      </c>
      <c r="AIN646" s="14">
        <v>0</v>
      </c>
      <c r="AIO646" s="14">
        <v>0</v>
      </c>
      <c r="AIP646" s="14">
        <v>0</v>
      </c>
      <c r="AIQ646" s="14">
        <v>0</v>
      </c>
      <c r="AIR646" s="58">
        <v>0</v>
      </c>
      <c r="AIT646" s="60">
        <v>2</v>
      </c>
      <c r="AIU646" s="58" t="s">
        <v>2308</v>
      </c>
      <c r="AIV646" s="14">
        <v>0</v>
      </c>
      <c r="AIW646" s="14">
        <v>0</v>
      </c>
      <c r="AIX646" s="58">
        <v>60</v>
      </c>
      <c r="AIY646" s="14">
        <v>75</v>
      </c>
      <c r="AJB646" s="63"/>
      <c r="AJC646" s="58"/>
      <c r="AJF646" s="58"/>
      <c r="AJH646" s="63"/>
      <c r="AJI646" s="58"/>
      <c r="AJL646" s="58"/>
      <c r="AJN646" s="63"/>
      <c r="AJO646" s="58"/>
    </row>
    <row r="647" spans="1:951" s="14" customFormat="1">
      <c r="B647" s="14">
        <v>6</v>
      </c>
      <c r="C647" s="58" t="s">
        <v>2309</v>
      </c>
      <c r="D647" s="14" t="s">
        <v>8570</v>
      </c>
      <c r="E647" s="63"/>
      <c r="O647" s="58" t="s">
        <v>2308</v>
      </c>
      <c r="P647" s="58"/>
      <c r="Q647" s="58"/>
      <c r="R647" s="58"/>
      <c r="S647" s="58"/>
      <c r="T647" s="58"/>
      <c r="U647" s="58"/>
      <c r="V647" s="58"/>
      <c r="W647" s="58"/>
      <c r="X647" s="58"/>
      <c r="Y647" s="58"/>
      <c r="Z647" s="14">
        <v>1</v>
      </c>
      <c r="AA647" s="60">
        <v>1</v>
      </c>
      <c r="AB647" s="14" t="s">
        <v>8571</v>
      </c>
      <c r="AC647" s="14">
        <v>0</v>
      </c>
      <c r="AE647" s="14">
        <v>0</v>
      </c>
      <c r="AG647" s="14">
        <v>0</v>
      </c>
      <c r="AI647" s="14">
        <v>116</v>
      </c>
      <c r="AK647" s="14">
        <v>138</v>
      </c>
      <c r="DR647" s="58" t="s">
        <v>8572</v>
      </c>
      <c r="DS647" s="58"/>
      <c r="DT647" s="58" t="s">
        <v>8573</v>
      </c>
      <c r="DU647" s="58"/>
      <c r="DV647" s="58"/>
      <c r="DW647" s="58"/>
      <c r="DX647" s="58"/>
      <c r="DY647" s="58"/>
      <c r="DZ647" s="58"/>
      <c r="EA647" s="58"/>
      <c r="EB647" s="58"/>
      <c r="EC647" s="58"/>
      <c r="ED647" s="58"/>
      <c r="EE647" s="58"/>
      <c r="EF647" s="58"/>
      <c r="EG647" s="58"/>
      <c r="EH647" s="58"/>
      <c r="EI647" s="58"/>
      <c r="EJ647" s="58"/>
      <c r="EK647" s="58"/>
      <c r="EL647" s="58"/>
      <c r="EM647" s="58"/>
      <c r="EN647" s="58"/>
      <c r="EO647" s="58"/>
      <c r="EP647" s="58"/>
      <c r="EQ647" s="58"/>
      <c r="ER647" s="58"/>
      <c r="ES647" s="58"/>
      <c r="ET647" s="58"/>
      <c r="EU647" s="58"/>
      <c r="EV647" s="58"/>
      <c r="EW647" s="58"/>
      <c r="EX647" s="58"/>
      <c r="EY647" s="58"/>
      <c r="EZ647" s="58"/>
      <c r="FA647" s="58"/>
      <c r="FB647" s="58"/>
      <c r="FC647" s="58"/>
      <c r="FD647" s="58"/>
      <c r="FE647" s="58"/>
      <c r="FF647" s="58"/>
      <c r="FG647" s="58"/>
      <c r="FH647" s="58"/>
      <c r="FI647" s="58"/>
      <c r="FJ647" s="58"/>
      <c r="FK647" s="58"/>
      <c r="FL647" s="58"/>
      <c r="FM647" s="58"/>
      <c r="FN647" s="58"/>
      <c r="FO647" s="58"/>
      <c r="FP647" s="58"/>
      <c r="FQ647" s="58"/>
      <c r="FR647" s="58"/>
      <c r="FS647" s="58"/>
      <c r="FT647" s="58"/>
      <c r="FU647" s="58"/>
      <c r="FV647" s="58"/>
      <c r="FW647" s="58"/>
      <c r="FX647" s="58"/>
      <c r="FY647" s="58"/>
      <c r="FZ647" s="58"/>
      <c r="GA647" s="58"/>
      <c r="GB647" s="58"/>
      <c r="GC647" s="58"/>
      <c r="GD647" s="58"/>
      <c r="GE647" s="58"/>
      <c r="GF647" s="58"/>
      <c r="GG647" s="58"/>
      <c r="GH647" s="58"/>
      <c r="GI647" s="58"/>
      <c r="GJ647" s="58"/>
      <c r="GK647" s="58"/>
      <c r="GL647" s="58"/>
      <c r="GM647" s="58"/>
      <c r="GN647" s="58"/>
      <c r="GO647" s="58"/>
      <c r="GP647" s="58"/>
      <c r="GQ647" s="58"/>
      <c r="GR647" s="58"/>
      <c r="GS647" s="58"/>
      <c r="GT647" s="58"/>
      <c r="GU647" s="58"/>
      <c r="GV647" s="58"/>
      <c r="GW647" s="58"/>
      <c r="GX647" s="58"/>
      <c r="GY647" s="58"/>
      <c r="GZ647" s="58"/>
      <c r="HT647" s="60"/>
      <c r="HU647" s="60"/>
      <c r="HV647" s="60"/>
      <c r="HW647" s="60"/>
      <c r="HX647" s="60"/>
      <c r="HY647" s="60"/>
      <c r="HZ647" s="60"/>
      <c r="IA647" s="60"/>
      <c r="IB647" s="63"/>
      <c r="IC647" s="63"/>
      <c r="ID647" s="63"/>
      <c r="IE647" s="63"/>
      <c r="IF647" s="63"/>
      <c r="IG647" s="63"/>
      <c r="IH647" s="63"/>
      <c r="II647" s="63"/>
      <c r="IJ647" s="63"/>
      <c r="IK647" s="63"/>
      <c r="IL647" s="63"/>
      <c r="IP647" s="14">
        <v>94</v>
      </c>
      <c r="IQ647" s="14">
        <v>98</v>
      </c>
      <c r="IR647" s="14">
        <v>96</v>
      </c>
      <c r="LX647" s="14">
        <v>78.5</v>
      </c>
      <c r="LY647" s="14">
        <v>74</v>
      </c>
      <c r="LZ647" s="14">
        <v>85</v>
      </c>
      <c r="PG647" s="58" t="s">
        <v>8444</v>
      </c>
      <c r="PH647" s="58" t="s">
        <v>8574</v>
      </c>
      <c r="PI647" s="58" t="s">
        <v>8574</v>
      </c>
      <c r="PJ647" s="58"/>
      <c r="PK647" s="58"/>
      <c r="PL647" s="58"/>
      <c r="PM647" s="58"/>
      <c r="PN647" s="58"/>
      <c r="PO647" s="58"/>
      <c r="PP647" s="58"/>
      <c r="PQ647" s="58"/>
      <c r="PR647" s="58"/>
      <c r="PS647" s="58"/>
      <c r="PT647" s="58"/>
      <c r="PU647" s="58"/>
      <c r="PV647" s="58"/>
      <c r="PW647" s="58"/>
      <c r="PX647" s="58"/>
      <c r="PY647" s="58"/>
      <c r="PZ647" s="58"/>
      <c r="QA647" s="58"/>
      <c r="QB647" s="58"/>
      <c r="QC647" s="58"/>
      <c r="QD647" s="58"/>
      <c r="QE647" s="58"/>
      <c r="QF647" s="58"/>
      <c r="QG647" s="58"/>
      <c r="QH647" s="58"/>
      <c r="QI647" s="58"/>
      <c r="QJ647" s="58"/>
      <c r="QK647" s="58"/>
      <c r="QL647" s="58"/>
      <c r="QM647" s="58"/>
      <c r="QN647" s="58"/>
      <c r="QO647" s="58"/>
      <c r="QP647" s="58"/>
      <c r="QQ647" s="58"/>
      <c r="QR647" s="58"/>
      <c r="QS647" s="58"/>
      <c r="QT647" s="58"/>
      <c r="QU647" s="58"/>
      <c r="QV647" s="58"/>
      <c r="QW647" s="58"/>
      <c r="QX647" s="58"/>
      <c r="QY647" s="58"/>
      <c r="QZ647" s="58"/>
      <c r="RA647" s="58"/>
      <c r="RB647" s="58"/>
      <c r="RC647" s="58"/>
      <c r="RD647" s="58"/>
      <c r="RE647" s="58"/>
      <c r="RF647" s="58"/>
      <c r="RG647" s="58"/>
      <c r="RH647" s="58"/>
      <c r="RI647" s="58"/>
      <c r="RJ647" s="58"/>
      <c r="RK647" s="58"/>
      <c r="RL647" s="58"/>
      <c r="RM647" s="58"/>
      <c r="RN647" s="58"/>
      <c r="RO647" s="58"/>
      <c r="RP647" s="58"/>
      <c r="RQ647" s="58"/>
      <c r="RR647" s="58"/>
      <c r="RS647" s="58"/>
      <c r="RT647" s="58"/>
      <c r="RU647" s="58"/>
      <c r="RV647" s="58"/>
      <c r="RW647" s="58"/>
      <c r="RX647" s="58"/>
      <c r="RY647" s="58"/>
      <c r="RZ647" s="58"/>
      <c r="SA647" s="58"/>
      <c r="SB647" s="58"/>
      <c r="SC647" s="58"/>
      <c r="SD647" s="58"/>
      <c r="SE647" s="58"/>
      <c r="SF647" s="58"/>
      <c r="SG647" s="58"/>
      <c r="SH647" s="58"/>
      <c r="SI647" s="58"/>
      <c r="SJ647" s="58"/>
      <c r="SK647" s="58"/>
      <c r="SL647" s="58"/>
      <c r="SM647" s="58"/>
      <c r="SN647" s="58"/>
      <c r="SO647" s="58"/>
      <c r="SP647" s="14">
        <v>98.8</v>
      </c>
      <c r="SR647" s="14">
        <v>98.3</v>
      </c>
      <c r="WQ647" s="14">
        <v>1</v>
      </c>
      <c r="WR647" s="14">
        <v>1</v>
      </c>
      <c r="WS647" s="14">
        <v>1</v>
      </c>
      <c r="ZY647" s="58"/>
      <c r="ZZ647" s="58"/>
      <c r="AAA647" s="58"/>
      <c r="AAE647" s="63"/>
      <c r="AAF647" s="63"/>
      <c r="AAG647" s="63"/>
      <c r="AAI647" s="63"/>
      <c r="AAM647" s="58"/>
      <c r="AAO647" s="63"/>
      <c r="AAS647" s="58"/>
      <c r="AAU647" s="63"/>
      <c r="ABB647" s="63"/>
      <c r="ABC647" s="63"/>
      <c r="ABD647" s="63"/>
      <c r="ABM647" s="58"/>
      <c r="ABN647" s="58"/>
      <c r="ABQ647" s="63"/>
      <c r="ABR647" s="63"/>
      <c r="ACA647" s="58"/>
      <c r="ACB647" s="58"/>
      <c r="ACC647" s="58"/>
      <c r="ACG647" s="63"/>
      <c r="ACH647" s="63"/>
      <c r="ACI647" s="63"/>
      <c r="ACJ647" s="63"/>
      <c r="ACK647" s="63"/>
      <c r="ACL647" s="63"/>
      <c r="ACM647" s="63"/>
      <c r="ACN647" s="63"/>
      <c r="ACO647" s="63"/>
      <c r="ACP647" s="63"/>
      <c r="ADB647" s="63"/>
      <c r="ADC647" s="63"/>
      <c r="AGK647" s="58"/>
      <c r="AGM647" s="63"/>
      <c r="AGQ647" s="58"/>
      <c r="AGS647" s="14">
        <v>0</v>
      </c>
      <c r="AGT647" s="14">
        <v>0</v>
      </c>
      <c r="AGU647" s="14">
        <v>0</v>
      </c>
      <c r="AGV647" s="14">
        <v>0</v>
      </c>
      <c r="AGW647" s="14">
        <v>1</v>
      </c>
      <c r="AGX647" s="14">
        <v>0</v>
      </c>
      <c r="AGY647" s="14">
        <v>0</v>
      </c>
      <c r="AGZ647" s="14">
        <v>0</v>
      </c>
      <c r="AHA647" s="14">
        <v>0</v>
      </c>
      <c r="AHB647" s="14">
        <v>0</v>
      </c>
      <c r="AHC647" s="14">
        <v>1</v>
      </c>
      <c r="AHD647" s="14">
        <v>0</v>
      </c>
      <c r="AHE647" s="14">
        <v>0</v>
      </c>
      <c r="AHF647" s="14">
        <v>0</v>
      </c>
      <c r="AHH647" s="14">
        <v>0</v>
      </c>
      <c r="AHI647" s="14">
        <v>1</v>
      </c>
      <c r="AHK647" s="14">
        <v>0</v>
      </c>
      <c r="AHL647" s="14">
        <v>0</v>
      </c>
      <c r="AHM647" s="14">
        <v>0</v>
      </c>
      <c r="AHN647" s="14">
        <v>0</v>
      </c>
      <c r="AHO647" s="14">
        <v>0</v>
      </c>
      <c r="AHP647" s="14">
        <v>0</v>
      </c>
      <c r="AHQ647" s="14">
        <v>0</v>
      </c>
      <c r="AHR647" s="14">
        <v>0</v>
      </c>
      <c r="AHT647" s="58"/>
      <c r="AHV647" s="63"/>
      <c r="AHZ647" s="58"/>
      <c r="AIB647" s="63"/>
      <c r="AIF647" s="58"/>
      <c r="AIH647" s="63"/>
      <c r="AIL647" s="58"/>
      <c r="AIM647" s="14">
        <v>0</v>
      </c>
      <c r="AIN647" s="14">
        <v>0</v>
      </c>
      <c r="AIO647" s="14">
        <v>0</v>
      </c>
      <c r="AIP647" s="14">
        <v>0</v>
      </c>
      <c r="AIQ647" s="14">
        <v>0</v>
      </c>
      <c r="AIR647" s="58">
        <v>0</v>
      </c>
      <c r="AIT647" s="60">
        <v>2</v>
      </c>
      <c r="AIU647" s="14">
        <v>0</v>
      </c>
      <c r="AIV647" s="14">
        <v>0</v>
      </c>
      <c r="AIW647" s="14">
        <v>0</v>
      </c>
      <c r="AIX647" s="58">
        <v>90</v>
      </c>
      <c r="AIY647" s="14">
        <v>45</v>
      </c>
      <c r="AJB647" s="63"/>
      <c r="AJF647" s="58"/>
      <c r="AJH647" s="63"/>
      <c r="AJL647" s="58"/>
      <c r="AJN647" s="63"/>
    </row>
    <row r="648" spans="1:951" s="31" customFormat="1">
      <c r="A648" s="83"/>
      <c r="B648" s="31">
        <v>7</v>
      </c>
      <c r="C648" s="31">
        <v>0</v>
      </c>
      <c r="Z648" s="31">
        <v>0</v>
      </c>
      <c r="AA648" s="84">
        <v>1</v>
      </c>
      <c r="AC648" s="31">
        <v>0</v>
      </c>
      <c r="AE648" s="31">
        <v>0</v>
      </c>
      <c r="AG648" s="31">
        <v>0</v>
      </c>
      <c r="AI648" s="31">
        <v>144</v>
      </c>
      <c r="DR648" s="31">
        <v>82</v>
      </c>
      <c r="IP648" s="31">
        <v>98</v>
      </c>
      <c r="LX648" s="31">
        <v>62</v>
      </c>
      <c r="PG648" s="31">
        <v>26</v>
      </c>
      <c r="SP648" s="103">
        <v>98.1</v>
      </c>
      <c r="WQ648" s="31">
        <v>1</v>
      </c>
      <c r="AAY648" s="103"/>
      <c r="AAZ648" s="103"/>
      <c r="ABA648" s="103"/>
      <c r="ABB648" s="103"/>
      <c r="ABC648" s="103"/>
      <c r="ABD648" s="103"/>
      <c r="ABE648" s="103"/>
      <c r="ABF648" s="103"/>
      <c r="ABG648" s="103"/>
      <c r="ABH648" s="103"/>
      <c r="ABI648" s="103"/>
      <c r="ACG648" s="84"/>
      <c r="ACH648" s="84"/>
      <c r="ACI648" s="84"/>
      <c r="ACJ648" s="84"/>
      <c r="ACK648" s="84"/>
      <c r="ACL648" s="84"/>
      <c r="ACM648" s="84"/>
      <c r="ACN648" s="84"/>
      <c r="ACO648" s="84"/>
      <c r="ACP648" s="84"/>
      <c r="ACQ648" s="84"/>
      <c r="ACR648" s="84"/>
      <c r="ACS648" s="84"/>
      <c r="ACT648" s="84"/>
      <c r="ACU648" s="84"/>
      <c r="ACV648" s="84"/>
      <c r="ACW648" s="84"/>
      <c r="ACX648" s="84"/>
      <c r="ACY648" s="84"/>
      <c r="AGS648" s="31">
        <v>0</v>
      </c>
      <c r="AGT648" s="31">
        <v>0</v>
      </c>
      <c r="AGU648" s="31">
        <v>0</v>
      </c>
      <c r="AGV648" s="31">
        <v>0</v>
      </c>
      <c r="AGW648" s="31">
        <v>1</v>
      </c>
      <c r="AGX648" s="31">
        <v>0</v>
      </c>
      <c r="AGY648" s="31">
        <v>0</v>
      </c>
      <c r="AGZ648" s="31">
        <v>0</v>
      </c>
      <c r="AHA648" s="31">
        <v>0</v>
      </c>
      <c r="AHB648" s="31">
        <v>0</v>
      </c>
      <c r="AHC648" s="31">
        <v>1</v>
      </c>
      <c r="AHD648" s="31">
        <v>0</v>
      </c>
      <c r="AHE648" s="31">
        <v>0</v>
      </c>
      <c r="AHF648" s="31">
        <v>0</v>
      </c>
      <c r="AHH648" s="31">
        <v>0</v>
      </c>
      <c r="AHI648" s="31">
        <v>0</v>
      </c>
      <c r="AHK648" s="31">
        <v>0</v>
      </c>
      <c r="AHL648" s="31">
        <v>0</v>
      </c>
      <c r="AHM648" s="31">
        <v>0</v>
      </c>
      <c r="AHN648" s="31">
        <v>0</v>
      </c>
      <c r="AHO648" s="31">
        <v>0</v>
      </c>
      <c r="AHP648" s="31">
        <v>0</v>
      </c>
      <c r="AHQ648" s="31">
        <v>0</v>
      </c>
      <c r="AHR648" s="31">
        <v>0</v>
      </c>
      <c r="AIM648" s="31">
        <v>0</v>
      </c>
      <c r="AIN648" s="31">
        <v>0</v>
      </c>
      <c r="AIO648" s="31">
        <v>0</v>
      </c>
      <c r="AIP648" s="31">
        <v>0</v>
      </c>
      <c r="AIQ648" s="31">
        <v>0</v>
      </c>
      <c r="AIR648" s="31">
        <v>0</v>
      </c>
      <c r="AIT648" s="84">
        <v>1</v>
      </c>
      <c r="AIU648" s="31">
        <v>0</v>
      </c>
      <c r="AIV648" s="31">
        <v>0</v>
      </c>
      <c r="AIW648" s="31">
        <v>0</v>
      </c>
      <c r="AIX648" s="31">
        <v>60</v>
      </c>
    </row>
    <row r="649" spans="1:951" s="1" customFormat="1">
      <c r="A649" s="1">
        <v>136</v>
      </c>
      <c r="B649" s="1">
        <v>1</v>
      </c>
      <c r="C649" s="1">
        <v>0</v>
      </c>
      <c r="Z649" s="1">
        <v>0</v>
      </c>
      <c r="AA649" s="1">
        <v>1</v>
      </c>
      <c r="AC649" s="1">
        <v>0</v>
      </c>
      <c r="AE649" s="1">
        <v>0</v>
      </c>
      <c r="AG649" s="1">
        <v>0</v>
      </c>
      <c r="AI649" s="1">
        <v>130</v>
      </c>
      <c r="DR649" s="1">
        <v>92</v>
      </c>
      <c r="HA649" s="1">
        <v>0</v>
      </c>
      <c r="HT649" s="1">
        <v>0</v>
      </c>
      <c r="IP649" s="1">
        <v>95</v>
      </c>
      <c r="LX649" s="1">
        <v>74</v>
      </c>
      <c r="PG649" s="1">
        <v>16</v>
      </c>
      <c r="SP649" s="1">
        <v>98.3</v>
      </c>
      <c r="VX649" s="1">
        <v>1</v>
      </c>
      <c r="WQ649" s="1">
        <v>0</v>
      </c>
      <c r="ZY649" s="1">
        <v>133</v>
      </c>
      <c r="AGS649" s="1">
        <v>0</v>
      </c>
      <c r="AGT649" s="1">
        <v>0</v>
      </c>
      <c r="AGU649" s="1">
        <v>0</v>
      </c>
      <c r="AGV649" s="1">
        <v>0</v>
      </c>
      <c r="AGW649" s="1">
        <v>0</v>
      </c>
      <c r="AGX649" s="1">
        <v>0</v>
      </c>
      <c r="AGY649" s="1">
        <v>0</v>
      </c>
      <c r="AGZ649" s="1">
        <v>0</v>
      </c>
      <c r="AHA649" s="1">
        <v>0</v>
      </c>
      <c r="AHB649" s="1">
        <v>0</v>
      </c>
      <c r="AHC649" s="1">
        <v>1</v>
      </c>
      <c r="AHD649" s="1">
        <v>0</v>
      </c>
      <c r="AHE649" s="1">
        <v>0</v>
      </c>
      <c r="AHF649" s="1">
        <v>0</v>
      </c>
      <c r="AHH649" s="1">
        <v>0</v>
      </c>
      <c r="AHI649" s="1">
        <v>0</v>
      </c>
      <c r="AHK649" s="1">
        <v>0</v>
      </c>
      <c r="AHL649" s="1">
        <v>0</v>
      </c>
      <c r="AHM649" s="1">
        <v>0</v>
      </c>
      <c r="AHN649" s="1">
        <v>0</v>
      </c>
      <c r="AHO649" s="1">
        <v>0</v>
      </c>
      <c r="AHP649" s="1">
        <v>0</v>
      </c>
      <c r="AHQ649" s="1">
        <v>0</v>
      </c>
      <c r="AHR649" s="1">
        <v>0</v>
      </c>
      <c r="AIM649" s="1">
        <v>0</v>
      </c>
      <c r="AIN649" s="1">
        <v>0</v>
      </c>
      <c r="AIO649" s="1">
        <v>0</v>
      </c>
      <c r="AIP649" s="1">
        <v>0</v>
      </c>
      <c r="AIQ649" s="1">
        <v>1</v>
      </c>
      <c r="AIR649" s="1">
        <v>0</v>
      </c>
      <c r="AIS649" s="1">
        <v>1</v>
      </c>
      <c r="AIT649" s="3">
        <v>0</v>
      </c>
      <c r="AIU649" s="1">
        <v>1</v>
      </c>
      <c r="AIV649" s="1">
        <v>0</v>
      </c>
      <c r="AIW649" s="1">
        <v>0</v>
      </c>
      <c r="AJB649" s="1">
        <v>60</v>
      </c>
    </row>
    <row r="650" spans="1:951" s="1" customFormat="1">
      <c r="B650" s="1">
        <v>2</v>
      </c>
      <c r="C650" s="1">
        <v>0</v>
      </c>
      <c r="Z650" s="1">
        <v>0</v>
      </c>
      <c r="AA650" s="1">
        <v>2</v>
      </c>
      <c r="AB650" s="1" t="s">
        <v>8575</v>
      </c>
      <c r="AC650" s="1">
        <v>0</v>
      </c>
      <c r="AE650" s="1">
        <v>0</v>
      </c>
      <c r="AG650" s="1">
        <v>0</v>
      </c>
      <c r="AI650" s="1">
        <v>118</v>
      </c>
      <c r="AJ650" s="1">
        <v>124</v>
      </c>
      <c r="DR650" s="1">
        <v>56</v>
      </c>
      <c r="DS650" s="1">
        <v>66</v>
      </c>
      <c r="HA650" s="1">
        <v>0</v>
      </c>
      <c r="HB650" s="1">
        <v>0</v>
      </c>
      <c r="HT650" s="1">
        <v>0</v>
      </c>
      <c r="HU650" s="1">
        <v>0</v>
      </c>
      <c r="IP650" s="1">
        <v>95</v>
      </c>
      <c r="IQ650" s="1">
        <v>97</v>
      </c>
      <c r="LX650" s="1">
        <v>69</v>
      </c>
      <c r="LY650" s="1">
        <v>64</v>
      </c>
      <c r="PG650" s="1">
        <v>18</v>
      </c>
      <c r="PH650" s="1">
        <v>16</v>
      </c>
      <c r="SP650" s="1">
        <v>96</v>
      </c>
      <c r="SQ650" s="1">
        <v>97.8</v>
      </c>
      <c r="VX650" s="1">
        <v>1</v>
      </c>
      <c r="VY650" s="1">
        <v>1</v>
      </c>
      <c r="WQ650" s="1">
        <v>0</v>
      </c>
      <c r="WR650" s="1">
        <v>0</v>
      </c>
      <c r="ZY650" s="1">
        <v>133.4</v>
      </c>
      <c r="ZZ650" s="1">
        <v>133.6</v>
      </c>
      <c r="AGS650" s="1">
        <v>0</v>
      </c>
      <c r="AGT650" s="1">
        <v>0</v>
      </c>
      <c r="AGU650" s="1">
        <v>0</v>
      </c>
      <c r="AGV650" s="1">
        <v>0</v>
      </c>
      <c r="AGW650" s="1">
        <v>0</v>
      </c>
      <c r="AGX650" s="1">
        <v>0</v>
      </c>
      <c r="AGY650" s="1">
        <v>0</v>
      </c>
      <c r="AGZ650" s="1">
        <v>0</v>
      </c>
      <c r="AHA650" s="1">
        <v>0</v>
      </c>
      <c r="AHB650" s="1">
        <v>0</v>
      </c>
      <c r="AHC650" s="1">
        <v>1</v>
      </c>
      <c r="AHD650" s="1">
        <v>0</v>
      </c>
      <c r="AHE650" s="1">
        <v>0</v>
      </c>
      <c r="AHF650" s="1">
        <v>0</v>
      </c>
      <c r="AHH650" s="1">
        <v>0</v>
      </c>
      <c r="AHI650" s="1">
        <v>0</v>
      </c>
      <c r="AHK650" s="1">
        <v>0</v>
      </c>
      <c r="AHL650" s="1">
        <v>0</v>
      </c>
      <c r="AHM650" s="1">
        <v>0</v>
      </c>
      <c r="AHN650" s="1">
        <v>0</v>
      </c>
      <c r="AHO650" s="1">
        <v>0</v>
      </c>
      <c r="AHP650" s="1">
        <v>0</v>
      </c>
      <c r="AHQ650" s="1">
        <v>0</v>
      </c>
      <c r="AHR650" s="1">
        <v>0</v>
      </c>
      <c r="AIM650" s="1">
        <v>0</v>
      </c>
      <c r="AIN650" s="1">
        <v>0</v>
      </c>
      <c r="AIO650" s="1">
        <v>0</v>
      </c>
      <c r="AIP650" s="1">
        <v>1</v>
      </c>
      <c r="AIR650" s="1">
        <v>1</v>
      </c>
      <c r="AIT650" s="3">
        <v>1</v>
      </c>
      <c r="AIU650" s="1">
        <v>1</v>
      </c>
      <c r="AIV650" s="1">
        <v>0</v>
      </c>
      <c r="AIW650" s="1">
        <v>0</v>
      </c>
      <c r="AIX650" s="1">
        <v>33</v>
      </c>
      <c r="AJB650" s="1">
        <v>21</v>
      </c>
    </row>
    <row r="651" spans="1:951" s="18" customFormat="1">
      <c r="B651" s="18">
        <v>3</v>
      </c>
      <c r="C651" s="18">
        <v>0</v>
      </c>
      <c r="Z651" s="18">
        <v>0</v>
      </c>
      <c r="AA651" s="18">
        <v>2</v>
      </c>
      <c r="AC651" s="18">
        <v>0</v>
      </c>
      <c r="AE651" s="18">
        <v>0</v>
      </c>
      <c r="AG651" s="18">
        <v>0</v>
      </c>
      <c r="AI651" s="18">
        <v>108</v>
      </c>
      <c r="DR651" s="18">
        <v>52</v>
      </c>
      <c r="HA651" s="18">
        <v>2</v>
      </c>
      <c r="HT651" s="18">
        <v>0</v>
      </c>
      <c r="IP651" s="18">
        <v>97</v>
      </c>
      <c r="LX651" s="18">
        <v>70</v>
      </c>
      <c r="PG651" s="18">
        <v>16</v>
      </c>
      <c r="SP651" s="18">
        <v>96.6</v>
      </c>
      <c r="VX651" s="18">
        <v>1</v>
      </c>
      <c r="WQ651" s="18">
        <v>0</v>
      </c>
      <c r="ZY651" s="18">
        <v>134</v>
      </c>
      <c r="AGS651" s="18">
        <v>0</v>
      </c>
      <c r="AGT651" s="18">
        <v>0</v>
      </c>
      <c r="AGU651" s="18">
        <v>0</v>
      </c>
      <c r="AGV651" s="18">
        <v>0</v>
      </c>
      <c r="AGW651" s="18">
        <v>0</v>
      </c>
      <c r="AGX651" s="18">
        <v>0</v>
      </c>
      <c r="AGY651" s="18">
        <v>0</v>
      </c>
      <c r="AGZ651" s="18">
        <v>0</v>
      </c>
      <c r="AHA651" s="18">
        <v>0</v>
      </c>
      <c r="AHB651" s="18">
        <v>0</v>
      </c>
      <c r="AHC651" s="18">
        <v>1</v>
      </c>
      <c r="AHD651" s="18">
        <v>0</v>
      </c>
      <c r="AHE651" s="18">
        <v>0</v>
      </c>
      <c r="AHF651" s="18">
        <v>0</v>
      </c>
      <c r="AHH651" s="18">
        <v>0</v>
      </c>
      <c r="AHI651" s="18">
        <v>0</v>
      </c>
      <c r="AHK651" s="18">
        <v>0</v>
      </c>
      <c r="AHL651" s="18">
        <v>0</v>
      </c>
      <c r="AHM651" s="18">
        <v>0</v>
      </c>
      <c r="AHN651" s="18">
        <v>0</v>
      </c>
      <c r="AHO651" s="18">
        <v>0</v>
      </c>
      <c r="AHP651" s="18">
        <v>0</v>
      </c>
      <c r="AHQ651" s="18">
        <v>0</v>
      </c>
      <c r="AHR651" s="18">
        <v>0</v>
      </c>
      <c r="AIM651" s="18">
        <v>0</v>
      </c>
      <c r="AIN651" s="18">
        <v>0</v>
      </c>
      <c r="AIO651" s="18">
        <v>0</v>
      </c>
      <c r="AIT651" s="79">
        <v>1</v>
      </c>
      <c r="AIU651" s="18">
        <v>0</v>
      </c>
      <c r="AIV651" s="18">
        <v>0</v>
      </c>
      <c r="AIW651" s="18">
        <v>0</v>
      </c>
      <c r="AIX651" s="18">
        <v>45</v>
      </c>
    </row>
    <row r="652" spans="1:951" s="14" customFormat="1">
      <c r="A652" s="14">
        <v>137</v>
      </c>
      <c r="B652" s="14">
        <v>1</v>
      </c>
      <c r="C652" s="14">
        <v>0</v>
      </c>
      <c r="F652" s="63"/>
      <c r="Z652" s="14">
        <v>0</v>
      </c>
      <c r="AA652" s="14">
        <v>1</v>
      </c>
      <c r="AAI652" s="63"/>
      <c r="AAO652" s="63"/>
      <c r="AAU652" s="63"/>
      <c r="ACG652" s="14">
        <v>85</v>
      </c>
      <c r="ACH652" s="14">
        <v>85</v>
      </c>
      <c r="AGM652" s="63"/>
      <c r="AGS652" s="14">
        <v>1</v>
      </c>
      <c r="AGT652" s="14">
        <v>1</v>
      </c>
      <c r="AGU652" s="14">
        <v>0</v>
      </c>
      <c r="AGV652" s="14">
        <v>1</v>
      </c>
      <c r="AGW652" s="14">
        <v>0</v>
      </c>
      <c r="AGX652" s="14">
        <v>0</v>
      </c>
      <c r="AGY652" s="14">
        <v>0</v>
      </c>
      <c r="AGZ652" s="14">
        <v>6</v>
      </c>
      <c r="AHA652" s="14">
        <v>0</v>
      </c>
      <c r="AHB652" s="14">
        <v>0</v>
      </c>
      <c r="AHC652" s="14">
        <v>1</v>
      </c>
      <c r="AHD652" s="14">
        <v>0</v>
      </c>
      <c r="AHE652" s="14">
        <v>0</v>
      </c>
      <c r="AHF652" s="14">
        <v>0</v>
      </c>
      <c r="AHH652" s="14">
        <v>0</v>
      </c>
      <c r="AHI652" s="14">
        <v>0</v>
      </c>
      <c r="AHK652" s="14">
        <v>0</v>
      </c>
      <c r="AHL652" s="14">
        <v>0</v>
      </c>
      <c r="AHM652" s="14">
        <v>0</v>
      </c>
      <c r="AHN652" s="14">
        <v>0</v>
      </c>
      <c r="AHO652" s="14">
        <v>1</v>
      </c>
      <c r="AHP652" s="14">
        <v>0</v>
      </c>
      <c r="AHQ652" s="14">
        <v>0</v>
      </c>
      <c r="AHR652" s="14">
        <v>9</v>
      </c>
      <c r="AHV652" s="63"/>
      <c r="AIB652" s="63"/>
      <c r="AIH652" s="63"/>
      <c r="AIM652" s="14">
        <v>0</v>
      </c>
      <c r="AIN652" s="14">
        <v>0</v>
      </c>
      <c r="AIO652" s="14">
        <v>0</v>
      </c>
      <c r="AIT652" s="60"/>
      <c r="AJB652" s="63"/>
      <c r="AJH652" s="63"/>
      <c r="AJN652" s="63"/>
    </row>
    <row r="653" spans="1:951" s="14" customFormat="1">
      <c r="B653" s="14">
        <v>2</v>
      </c>
      <c r="C653" s="14">
        <v>1</v>
      </c>
      <c r="D653" s="14" t="s">
        <v>7580</v>
      </c>
      <c r="E653" s="14" t="s">
        <v>7624</v>
      </c>
      <c r="F653" s="63" t="s">
        <v>6257</v>
      </c>
      <c r="G653" s="14" t="s">
        <v>5913</v>
      </c>
      <c r="H653" s="14" t="s">
        <v>8576</v>
      </c>
      <c r="O653" s="14">
        <v>0</v>
      </c>
      <c r="P653" s="14">
        <v>0</v>
      </c>
      <c r="Q653" s="14">
        <v>0</v>
      </c>
      <c r="R653" s="14">
        <v>0</v>
      </c>
      <c r="S653" s="14">
        <v>1</v>
      </c>
      <c r="Z653" s="14">
        <v>0</v>
      </c>
      <c r="AA653" s="14">
        <v>2</v>
      </c>
      <c r="AB653" s="14" t="s">
        <v>8577</v>
      </c>
      <c r="AJ653" s="14">
        <v>146</v>
      </c>
      <c r="AK653" s="14">
        <v>131</v>
      </c>
      <c r="AM653" s="14">
        <v>142</v>
      </c>
      <c r="AN653" s="14">
        <v>147</v>
      </c>
      <c r="AO653" s="14">
        <v>182</v>
      </c>
      <c r="AP653" s="14">
        <v>171</v>
      </c>
      <c r="AS653" s="14">
        <v>143</v>
      </c>
      <c r="AT653" s="14">
        <v>113</v>
      </c>
      <c r="DS653" s="14">
        <v>68</v>
      </c>
      <c r="DT653" s="14">
        <v>65</v>
      </c>
      <c r="DV653" s="14">
        <v>68</v>
      </c>
      <c r="DW653" s="14">
        <v>69</v>
      </c>
      <c r="DX653" s="14">
        <v>82</v>
      </c>
      <c r="DY653" s="14">
        <v>86</v>
      </c>
      <c r="EB653" s="14">
        <v>71</v>
      </c>
      <c r="EC653" s="14">
        <v>58</v>
      </c>
      <c r="IQ653" s="14">
        <v>98</v>
      </c>
      <c r="IR653" s="14">
        <v>100</v>
      </c>
      <c r="IT653" s="14">
        <v>100</v>
      </c>
      <c r="IU653" s="14">
        <v>100</v>
      </c>
      <c r="IV653" s="14">
        <v>100</v>
      </c>
      <c r="JA653" s="14">
        <v>100</v>
      </c>
      <c r="LX653" s="14">
        <v>58</v>
      </c>
      <c r="LY653" s="14">
        <v>60</v>
      </c>
      <c r="LZ653" s="14">
        <v>65</v>
      </c>
      <c r="MA653" s="14">
        <v>62</v>
      </c>
      <c r="MB653" s="14">
        <v>62</v>
      </c>
      <c r="MC653" s="14">
        <v>60</v>
      </c>
      <c r="MD653" s="14">
        <v>64</v>
      </c>
      <c r="MF653" s="14">
        <v>63</v>
      </c>
      <c r="MG653" s="14">
        <v>65</v>
      </c>
      <c r="MH653" s="14">
        <v>72</v>
      </c>
      <c r="MI653" s="14">
        <v>87</v>
      </c>
      <c r="MJ653" s="14">
        <v>85</v>
      </c>
      <c r="MK653" s="14">
        <v>62</v>
      </c>
      <c r="ML653" s="14">
        <v>68</v>
      </c>
      <c r="PI653" s="14">
        <v>11</v>
      </c>
      <c r="PN653" s="14">
        <v>18</v>
      </c>
      <c r="PS653" s="14">
        <v>18</v>
      </c>
      <c r="SQ653" s="14">
        <v>98.2</v>
      </c>
      <c r="SR653" s="14">
        <v>98.1</v>
      </c>
      <c r="ST653" s="14">
        <v>95.5</v>
      </c>
      <c r="SU653" s="14">
        <v>96</v>
      </c>
      <c r="SV653" s="14">
        <v>98.2</v>
      </c>
      <c r="TA653" s="14">
        <v>97.9</v>
      </c>
      <c r="WR653" s="14">
        <v>0</v>
      </c>
      <c r="WS653" s="14">
        <v>0</v>
      </c>
      <c r="WT653" s="14">
        <v>0</v>
      </c>
      <c r="WU653" s="14">
        <v>0</v>
      </c>
      <c r="WV653" s="14">
        <v>0</v>
      </c>
      <c r="XA653" s="14">
        <v>0</v>
      </c>
      <c r="AAI653" s="63"/>
      <c r="AAO653" s="63"/>
      <c r="AAU653" s="63"/>
      <c r="AAY653" s="14">
        <v>24</v>
      </c>
      <c r="ABB653" s="14">
        <v>8.9</v>
      </c>
      <c r="ABE653" s="14">
        <v>26.3</v>
      </c>
      <c r="ABH653" s="14">
        <v>1.1000000000000001</v>
      </c>
      <c r="ABM653" s="14">
        <v>5.71</v>
      </c>
      <c r="ABO653" s="14">
        <v>269</v>
      </c>
      <c r="ABU653" s="14">
        <v>141</v>
      </c>
      <c r="ABX653" s="14">
        <v>3.4</v>
      </c>
      <c r="ACA653" s="14">
        <v>102</v>
      </c>
      <c r="ACD653" s="14">
        <v>8.6</v>
      </c>
      <c r="ACG653" s="14">
        <v>118</v>
      </c>
      <c r="ACH653" s="14">
        <v>128</v>
      </c>
      <c r="ACI653" s="14">
        <v>183</v>
      </c>
      <c r="ACJ653" s="14">
        <v>226</v>
      </c>
      <c r="ACK653" s="14">
        <v>209</v>
      </c>
      <c r="ACQ653" s="14">
        <v>10</v>
      </c>
      <c r="ACT653" s="14">
        <v>1.1299999999999999</v>
      </c>
      <c r="ACW653" s="14">
        <v>15</v>
      </c>
      <c r="ADR653" s="14">
        <v>1.6</v>
      </c>
      <c r="AEN653" s="14">
        <v>13.5</v>
      </c>
      <c r="AEQ653" s="14">
        <v>122</v>
      </c>
      <c r="AGM653" s="63"/>
      <c r="AGS653" s="14">
        <v>1</v>
      </c>
      <c r="AGT653" s="14">
        <v>1</v>
      </c>
      <c r="AGU653" s="14">
        <v>0</v>
      </c>
      <c r="AGV653" s="14">
        <v>0</v>
      </c>
      <c r="AGW653" s="14">
        <v>0</v>
      </c>
      <c r="AGX653" s="14">
        <v>0</v>
      </c>
      <c r="AGY653" s="14">
        <v>0</v>
      </c>
      <c r="AGZ653" s="14">
        <v>11</v>
      </c>
      <c r="AHA653" s="14">
        <v>0</v>
      </c>
      <c r="AHB653" s="14">
        <v>0</v>
      </c>
      <c r="AHC653" s="14">
        <v>0</v>
      </c>
      <c r="AHD653" s="14">
        <v>0</v>
      </c>
      <c r="AHE653" s="14">
        <v>0</v>
      </c>
      <c r="AHF653" s="14">
        <v>0</v>
      </c>
      <c r="AHH653" s="14">
        <v>0</v>
      </c>
      <c r="AHI653" s="14">
        <v>0</v>
      </c>
      <c r="AHK653" s="14">
        <v>0</v>
      </c>
      <c r="AHL653" s="14">
        <v>0</v>
      </c>
      <c r="AHM653" s="14">
        <v>0</v>
      </c>
      <c r="AHN653" s="14">
        <v>0</v>
      </c>
      <c r="AHO653" s="14">
        <v>1</v>
      </c>
      <c r="AHP653" s="14">
        <v>0</v>
      </c>
      <c r="AHQ653" s="14">
        <v>0</v>
      </c>
      <c r="AHR653" s="14">
        <v>1.3333333333299999</v>
      </c>
      <c r="AHV653" s="63"/>
      <c r="AIB653" s="63"/>
      <c r="AIH653" s="63"/>
      <c r="AIM653" s="14">
        <v>0</v>
      </c>
      <c r="AIN653" s="14">
        <v>0</v>
      </c>
      <c r="AIO653" s="14">
        <v>0</v>
      </c>
      <c r="AIT653" s="60"/>
      <c r="AJB653" s="63"/>
      <c r="AJH653" s="63"/>
      <c r="AJN653" s="63"/>
    </row>
    <row r="654" spans="1:951" s="14" customFormat="1">
      <c r="B654" s="14">
        <v>3</v>
      </c>
      <c r="C654" s="14">
        <v>0</v>
      </c>
      <c r="F654" s="63"/>
      <c r="Z654" s="14">
        <v>0</v>
      </c>
      <c r="AA654" s="14">
        <v>2</v>
      </c>
      <c r="AB654" s="14" t="s">
        <v>8578</v>
      </c>
      <c r="AI654" s="14">
        <v>106</v>
      </c>
      <c r="AM654" s="14">
        <v>105</v>
      </c>
      <c r="AQ654" s="14">
        <v>105</v>
      </c>
      <c r="AV654" s="14">
        <v>116</v>
      </c>
      <c r="AW654" s="14">
        <v>159</v>
      </c>
      <c r="AX654" s="14">
        <v>106</v>
      </c>
      <c r="AY654" s="14">
        <v>108</v>
      </c>
      <c r="DR654" s="14">
        <v>59</v>
      </c>
      <c r="DV654" s="14">
        <v>58</v>
      </c>
      <c r="DZ654" s="14">
        <v>55</v>
      </c>
      <c r="EE654" s="14">
        <v>57</v>
      </c>
      <c r="EF654" s="14">
        <v>76</v>
      </c>
      <c r="EG654" s="14">
        <v>59</v>
      </c>
      <c r="EH654" s="14">
        <v>57</v>
      </c>
      <c r="IP654" s="14">
        <v>99</v>
      </c>
      <c r="IT654" s="14">
        <v>100</v>
      </c>
      <c r="IX654" s="14">
        <v>100</v>
      </c>
      <c r="JC654" s="14">
        <v>100</v>
      </c>
      <c r="JD654" s="14">
        <v>100</v>
      </c>
      <c r="JF654" s="14">
        <v>100</v>
      </c>
      <c r="LX654" s="14">
        <v>82</v>
      </c>
      <c r="LY654" s="14">
        <v>64</v>
      </c>
      <c r="LZ654" s="14">
        <v>62</v>
      </c>
      <c r="MA654" s="14">
        <v>75</v>
      </c>
      <c r="MB654" s="14">
        <v>83</v>
      </c>
      <c r="MC654" s="14">
        <v>73</v>
      </c>
      <c r="MD654" s="14">
        <v>63</v>
      </c>
      <c r="ME654" s="14">
        <v>99</v>
      </c>
      <c r="MF654" s="14">
        <v>93</v>
      </c>
      <c r="MG654" s="14">
        <v>94</v>
      </c>
      <c r="MH654" s="14">
        <v>63</v>
      </c>
      <c r="MI654" s="14">
        <v>61</v>
      </c>
      <c r="MJ654" s="14">
        <v>61</v>
      </c>
      <c r="ML654" s="14">
        <v>73</v>
      </c>
      <c r="MM654" s="14">
        <v>80</v>
      </c>
      <c r="MN654" s="14">
        <v>74</v>
      </c>
      <c r="PG654" s="14">
        <v>18</v>
      </c>
      <c r="PK654" s="14">
        <v>18</v>
      </c>
      <c r="PO654" s="14">
        <v>20</v>
      </c>
      <c r="PU654" s="14">
        <v>20</v>
      </c>
      <c r="PV654" s="14">
        <v>19</v>
      </c>
      <c r="PW654" s="14">
        <v>20</v>
      </c>
      <c r="SP654" s="14">
        <v>97.9</v>
      </c>
      <c r="ST654" s="14">
        <v>97.8</v>
      </c>
      <c r="SX654" s="14">
        <v>98.2</v>
      </c>
      <c r="TD654" s="14">
        <v>98</v>
      </c>
      <c r="TE654" s="14">
        <v>98.3</v>
      </c>
      <c r="TF654" s="14">
        <v>98.4</v>
      </c>
      <c r="WQ654" s="14">
        <v>0</v>
      </c>
      <c r="WU654" s="14">
        <v>0</v>
      </c>
      <c r="WY654" s="14">
        <v>0</v>
      </c>
      <c r="XE654" s="14">
        <v>0</v>
      </c>
      <c r="XF654" s="14">
        <v>0</v>
      </c>
      <c r="XG654" s="14">
        <v>0</v>
      </c>
      <c r="AAI654" s="63"/>
      <c r="AAO654" s="63"/>
      <c r="AAU654" s="63"/>
      <c r="AAY654" s="14">
        <v>26</v>
      </c>
      <c r="ABB654" s="14">
        <v>10.1</v>
      </c>
      <c r="ABE654" s="14">
        <v>31</v>
      </c>
      <c r="ABH654" s="14">
        <v>1</v>
      </c>
      <c r="ABM654" s="14">
        <v>5.5</v>
      </c>
      <c r="ABO654" s="14">
        <v>297</v>
      </c>
      <c r="ABU654" s="14">
        <v>141</v>
      </c>
      <c r="ABX654" s="14">
        <v>4.0999999999999996</v>
      </c>
      <c r="ACA654" s="14">
        <v>102</v>
      </c>
      <c r="ACD654" s="14">
        <v>9.1999999999999993</v>
      </c>
      <c r="ACG654" s="14">
        <v>225</v>
      </c>
      <c r="ACH654" s="14">
        <v>172</v>
      </c>
      <c r="ACI654" s="14">
        <v>238</v>
      </c>
      <c r="ACJ654" s="14">
        <v>260</v>
      </c>
      <c r="ACK654" s="14">
        <v>258</v>
      </c>
      <c r="ACQ654" s="14">
        <v>15</v>
      </c>
      <c r="ACT654" s="14">
        <v>1.33</v>
      </c>
      <c r="ACW654" s="14">
        <v>13</v>
      </c>
      <c r="ADR654" s="14">
        <v>1.7</v>
      </c>
      <c r="AGM654" s="63"/>
      <c r="AGS654" s="14">
        <v>0</v>
      </c>
      <c r="AGT654" s="14">
        <v>0</v>
      </c>
      <c r="AGU654" s="14">
        <v>0</v>
      </c>
      <c r="AGV654" s="14">
        <v>0</v>
      </c>
      <c r="AGW654" s="14">
        <v>0</v>
      </c>
      <c r="AGX654" s="14">
        <v>0</v>
      </c>
      <c r="AGY654" s="14">
        <v>0</v>
      </c>
      <c r="AGZ654" s="14">
        <v>8</v>
      </c>
      <c r="AHA654" s="14">
        <v>0</v>
      </c>
      <c r="AHB654" s="14">
        <v>0</v>
      </c>
      <c r="AHC654" s="14">
        <v>1</v>
      </c>
      <c r="AHD654" s="14">
        <v>0</v>
      </c>
      <c r="AHE654" s="14">
        <v>0</v>
      </c>
      <c r="AHF654" s="14">
        <v>0</v>
      </c>
      <c r="AHH654" s="14">
        <v>0</v>
      </c>
      <c r="AHI654" s="14">
        <v>0</v>
      </c>
      <c r="AHK654" s="14">
        <v>0</v>
      </c>
      <c r="AHL654" s="14">
        <v>0</v>
      </c>
      <c r="AHM654" s="14">
        <v>0</v>
      </c>
      <c r="AHN654" s="14">
        <v>0</v>
      </c>
      <c r="AHO654" s="14">
        <v>0</v>
      </c>
      <c r="AHP654" s="14">
        <v>0</v>
      </c>
      <c r="AHQ654" s="14">
        <v>0</v>
      </c>
      <c r="AHR654" s="14">
        <v>0</v>
      </c>
      <c r="AHV654" s="63"/>
      <c r="AIB654" s="63"/>
      <c r="AIH654" s="63"/>
      <c r="AIM654" s="14">
        <v>0</v>
      </c>
      <c r="AIN654" s="14">
        <v>0</v>
      </c>
      <c r="AIO654" s="14">
        <v>0</v>
      </c>
      <c r="AIT654" s="60"/>
      <c r="AJB654" s="63"/>
      <c r="AJH654" s="63"/>
      <c r="AJN654" s="63"/>
    </row>
    <row r="655" spans="1:951" s="14" customFormat="1">
      <c r="B655" s="14">
        <v>4</v>
      </c>
      <c r="C655" s="14">
        <v>1</v>
      </c>
      <c r="D655" s="14" t="s">
        <v>8579</v>
      </c>
      <c r="E655" s="14" t="s">
        <v>6367</v>
      </c>
      <c r="F655" s="63"/>
      <c r="O655" s="14">
        <v>1</v>
      </c>
      <c r="P655" s="14">
        <v>1</v>
      </c>
      <c r="Z655" s="14">
        <v>0</v>
      </c>
      <c r="AA655" s="14">
        <v>2</v>
      </c>
      <c r="AB655" s="14" t="s">
        <v>8580</v>
      </c>
      <c r="AI655" s="14">
        <v>93</v>
      </c>
      <c r="AJ655" s="14">
        <v>100</v>
      </c>
      <c r="AK655" s="14">
        <v>104</v>
      </c>
      <c r="AL655" s="14">
        <v>106</v>
      </c>
      <c r="AM655" s="14">
        <v>119</v>
      </c>
      <c r="AN655" s="14">
        <v>105</v>
      </c>
      <c r="DR655" s="14">
        <v>53</v>
      </c>
      <c r="DS655" s="14">
        <v>56</v>
      </c>
      <c r="DT655" s="14">
        <v>51</v>
      </c>
      <c r="DU655" s="14">
        <v>53</v>
      </c>
      <c r="DV655" s="14">
        <v>59</v>
      </c>
      <c r="DW655" s="14">
        <v>50</v>
      </c>
      <c r="IP655" s="14">
        <v>100</v>
      </c>
      <c r="IR655" s="14">
        <v>100</v>
      </c>
      <c r="IS655" s="14">
        <v>99</v>
      </c>
      <c r="IT655" s="14">
        <v>99</v>
      </c>
      <c r="IU655" s="14">
        <v>97</v>
      </c>
      <c r="LX655" s="14">
        <v>74</v>
      </c>
      <c r="LZ655" s="14">
        <v>73</v>
      </c>
      <c r="MA655" s="14">
        <v>75</v>
      </c>
      <c r="MB655" s="14">
        <v>64</v>
      </c>
      <c r="MC655" s="14">
        <v>87</v>
      </c>
      <c r="PG655" s="14">
        <v>20</v>
      </c>
      <c r="PI655" s="14">
        <v>20</v>
      </c>
      <c r="PJ655" s="14">
        <v>20</v>
      </c>
      <c r="PK655" s="14">
        <v>20</v>
      </c>
      <c r="PL655" s="14">
        <v>20</v>
      </c>
      <c r="SP655" s="14">
        <v>98.2</v>
      </c>
      <c r="SR655" s="14">
        <v>98.7</v>
      </c>
      <c r="SS655" s="14">
        <v>98.3</v>
      </c>
      <c r="ST655" s="14">
        <v>98.5</v>
      </c>
      <c r="SU655" s="14">
        <v>99</v>
      </c>
      <c r="WQ655" s="14">
        <v>0</v>
      </c>
      <c r="WS655" s="14">
        <v>0</v>
      </c>
      <c r="WT655" s="14">
        <v>0</v>
      </c>
      <c r="WU655" s="14">
        <v>0</v>
      </c>
      <c r="WV655" s="14">
        <v>0</v>
      </c>
      <c r="AAI655" s="63"/>
      <c r="AAO655" s="63"/>
      <c r="AAU655" s="63"/>
      <c r="AAY655" s="14">
        <v>27</v>
      </c>
      <c r="ABB655" s="14">
        <v>9.8000000000000007</v>
      </c>
      <c r="ABE655" s="14">
        <v>29.2</v>
      </c>
      <c r="ABH655" s="14">
        <v>1</v>
      </c>
      <c r="ABM655" s="14">
        <v>4.93</v>
      </c>
      <c r="ABO655" s="14">
        <v>285</v>
      </c>
      <c r="ABU655" s="14">
        <v>139</v>
      </c>
      <c r="ABX655" s="14">
        <v>4.2</v>
      </c>
      <c r="ACA655" s="14">
        <v>100</v>
      </c>
      <c r="ACD655" s="14">
        <v>9</v>
      </c>
      <c r="ACG655" s="14">
        <v>258</v>
      </c>
      <c r="ACH655" s="14">
        <v>206</v>
      </c>
      <c r="ACI655" s="14">
        <v>297</v>
      </c>
      <c r="ACJ655" s="14">
        <v>372</v>
      </c>
      <c r="ACK655" s="14">
        <v>259</v>
      </c>
      <c r="ACQ655" s="14">
        <v>20</v>
      </c>
      <c r="ACT655" s="14">
        <v>1.27</v>
      </c>
      <c r="ACW655" s="14">
        <v>12</v>
      </c>
      <c r="ADR655" s="14">
        <v>1.7</v>
      </c>
      <c r="AGM655" s="63"/>
      <c r="AGS655" s="14">
        <v>0</v>
      </c>
      <c r="AGT655" s="14">
        <v>0</v>
      </c>
      <c r="AGU655" s="14">
        <v>0</v>
      </c>
      <c r="AGV655" s="14">
        <v>0</v>
      </c>
      <c r="AGW655" s="14">
        <v>0</v>
      </c>
      <c r="AGX655" s="14">
        <v>0</v>
      </c>
      <c r="AGY655" s="14">
        <v>0</v>
      </c>
      <c r="AGZ655" s="14">
        <v>10</v>
      </c>
      <c r="AHA655" s="14">
        <v>0</v>
      </c>
      <c r="AHB655" s="14">
        <v>0</v>
      </c>
      <c r="AHC655" s="14">
        <v>1</v>
      </c>
      <c r="AHD655" s="14">
        <v>0</v>
      </c>
      <c r="AHE655" s="14">
        <v>0</v>
      </c>
      <c r="AHF655" s="14">
        <v>0</v>
      </c>
      <c r="AHH655" s="14">
        <v>0</v>
      </c>
      <c r="AHI655" s="14">
        <v>0</v>
      </c>
      <c r="AHK655" s="14">
        <v>0</v>
      </c>
      <c r="AHL655" s="14">
        <v>0</v>
      </c>
      <c r="AHM655" s="14">
        <v>0</v>
      </c>
      <c r="AHN655" s="14">
        <v>0</v>
      </c>
      <c r="AHO655" s="14">
        <v>0</v>
      </c>
      <c r="AHP655" s="14">
        <v>0</v>
      </c>
      <c r="AHQ655" s="14">
        <v>0</v>
      </c>
      <c r="AHR655" s="14">
        <v>0</v>
      </c>
      <c r="AHV655" s="63"/>
      <c r="AIB655" s="63"/>
      <c r="AIH655" s="63"/>
      <c r="AIM655" s="14">
        <v>0</v>
      </c>
      <c r="AIN655" s="14">
        <v>0</v>
      </c>
      <c r="AIO655" s="14">
        <v>0</v>
      </c>
      <c r="AIT655" s="60"/>
      <c r="AJB655" s="63"/>
      <c r="AJH655" s="63"/>
      <c r="AJN655" s="63"/>
    </row>
    <row r="656" spans="1:951" s="14" customFormat="1">
      <c r="B656" s="14">
        <v>5</v>
      </c>
      <c r="C656" s="14">
        <v>1</v>
      </c>
      <c r="D656" s="14" t="s">
        <v>8581</v>
      </c>
      <c r="F656" s="63"/>
      <c r="O656" s="14">
        <v>1</v>
      </c>
      <c r="Z656" s="14">
        <v>0</v>
      </c>
      <c r="AA656" s="14">
        <v>2</v>
      </c>
      <c r="AB656" s="14" t="s">
        <v>8582</v>
      </c>
      <c r="AI656" s="14">
        <v>95</v>
      </c>
      <c r="AJ656" s="14">
        <v>94</v>
      </c>
      <c r="AK656" s="14">
        <v>103</v>
      </c>
      <c r="AL656" s="14">
        <v>100</v>
      </c>
      <c r="AM656" s="14">
        <v>111</v>
      </c>
      <c r="AN656" s="14">
        <v>105</v>
      </c>
      <c r="DR656" s="14">
        <v>55</v>
      </c>
      <c r="DS656" s="14">
        <v>52</v>
      </c>
      <c r="DT656" s="14">
        <v>53</v>
      </c>
      <c r="DU656" s="14">
        <v>50</v>
      </c>
      <c r="DV656" s="14">
        <v>55</v>
      </c>
      <c r="DW656" s="14">
        <v>52</v>
      </c>
      <c r="IP656" s="14">
        <v>100</v>
      </c>
      <c r="IQ656" s="14">
        <v>100</v>
      </c>
      <c r="IR656" s="14">
        <v>98</v>
      </c>
      <c r="IS656" s="14">
        <v>98</v>
      </c>
      <c r="IT656" s="14">
        <v>100</v>
      </c>
      <c r="IU656" s="14">
        <v>99</v>
      </c>
      <c r="LX656" s="14">
        <v>94</v>
      </c>
      <c r="LY656" s="14">
        <v>60</v>
      </c>
      <c r="LZ656" s="14">
        <v>54</v>
      </c>
      <c r="MA656" s="14">
        <v>60</v>
      </c>
      <c r="MB656" s="14">
        <v>61</v>
      </c>
      <c r="MC656" s="14">
        <v>74</v>
      </c>
      <c r="PG656" s="14">
        <v>20</v>
      </c>
      <c r="PH656" s="14">
        <v>18</v>
      </c>
      <c r="PI656" s="14">
        <v>18</v>
      </c>
      <c r="PJ656" s="14">
        <v>20</v>
      </c>
      <c r="PK656" s="14">
        <v>18</v>
      </c>
      <c r="PL656" s="14">
        <v>18</v>
      </c>
      <c r="SP656" s="14">
        <v>98.3</v>
      </c>
      <c r="SQ656" s="14">
        <v>97.4</v>
      </c>
      <c r="SR656" s="14">
        <v>98.2</v>
      </c>
      <c r="SS656" s="14">
        <v>98.4</v>
      </c>
      <c r="ST656" s="14">
        <v>98.3</v>
      </c>
      <c r="SU656" s="14">
        <v>98.2</v>
      </c>
      <c r="WQ656" s="14">
        <v>0</v>
      </c>
      <c r="WR656" s="14">
        <v>0</v>
      </c>
      <c r="WS656" s="14">
        <v>0</v>
      </c>
      <c r="WU656" s="14">
        <v>0</v>
      </c>
      <c r="WV656" s="14">
        <v>0</v>
      </c>
      <c r="AAI656" s="63"/>
      <c r="AAO656" s="63"/>
      <c r="AAU656" s="63"/>
      <c r="AAY656" s="14">
        <v>24</v>
      </c>
      <c r="ABE656" s="104"/>
      <c r="ABH656" s="14">
        <v>1.1000000000000001</v>
      </c>
      <c r="ABU656" s="14">
        <v>140</v>
      </c>
      <c r="ABX656" s="14">
        <v>4.3</v>
      </c>
      <c r="ACA656" s="14">
        <v>104</v>
      </c>
      <c r="ACD656" s="14">
        <v>8.8000000000000007</v>
      </c>
      <c r="ACG656" s="14">
        <v>187</v>
      </c>
      <c r="ACH656" s="14">
        <v>202</v>
      </c>
      <c r="ACI656" s="14">
        <v>303</v>
      </c>
      <c r="ACJ656" s="14">
        <v>235</v>
      </c>
      <c r="ACK656" s="14">
        <v>189</v>
      </c>
      <c r="ACQ656" s="14">
        <v>24</v>
      </c>
      <c r="ACT656" s="14">
        <v>1.31</v>
      </c>
      <c r="ACW656" s="14">
        <v>12</v>
      </c>
      <c r="ADR656" s="14">
        <v>1.6</v>
      </c>
      <c r="AEK656" s="14">
        <v>27.1</v>
      </c>
      <c r="AGM656" s="63"/>
      <c r="AGS656" s="14">
        <v>0</v>
      </c>
      <c r="AGT656" s="14">
        <v>0</v>
      </c>
      <c r="AGU656" s="14">
        <v>0</v>
      </c>
      <c r="AGV656" s="14">
        <v>0</v>
      </c>
      <c r="AGW656" s="14">
        <v>0</v>
      </c>
      <c r="AGX656" s="14">
        <v>0</v>
      </c>
      <c r="AGY656" s="14">
        <v>0</v>
      </c>
      <c r="AGZ656" s="14">
        <v>16</v>
      </c>
      <c r="AHA656" s="14">
        <v>0</v>
      </c>
      <c r="AHB656" s="14">
        <v>0</v>
      </c>
      <c r="AHC656" s="14">
        <v>1</v>
      </c>
      <c r="AHD656" s="14">
        <v>0</v>
      </c>
      <c r="AHE656" s="14">
        <v>0</v>
      </c>
      <c r="AHF656" s="14">
        <v>0</v>
      </c>
      <c r="AHH656" s="14">
        <v>0</v>
      </c>
      <c r="AHI656" s="14">
        <v>0</v>
      </c>
      <c r="AHK656" s="14">
        <v>0</v>
      </c>
      <c r="AHL656" s="14">
        <v>0</v>
      </c>
      <c r="AHM656" s="14">
        <v>0</v>
      </c>
      <c r="AHN656" s="14">
        <v>0</v>
      </c>
      <c r="AHO656" s="14">
        <v>0</v>
      </c>
      <c r="AHP656" s="14">
        <v>0</v>
      </c>
      <c r="AHQ656" s="14">
        <v>0</v>
      </c>
      <c r="AHR656" s="14">
        <v>4.7</v>
      </c>
      <c r="AHV656" s="63"/>
      <c r="AIB656" s="63"/>
      <c r="AIH656" s="63"/>
      <c r="AIM656" s="14">
        <v>0</v>
      </c>
      <c r="AIN656" s="14">
        <v>0</v>
      </c>
      <c r="AIO656" s="14">
        <v>0</v>
      </c>
      <c r="AIT656" s="60"/>
      <c r="AJB656" s="63"/>
      <c r="AJH656" s="63"/>
      <c r="AJN656" s="63"/>
    </row>
    <row r="657" spans="1:951" s="14" customFormat="1">
      <c r="B657" s="14">
        <v>6</v>
      </c>
      <c r="C657" s="14">
        <v>0</v>
      </c>
      <c r="F657" s="63"/>
      <c r="Z657" s="14">
        <v>0</v>
      </c>
      <c r="AA657" s="14">
        <v>0</v>
      </c>
      <c r="AB657" s="14" t="s">
        <v>8583</v>
      </c>
      <c r="AI657" s="14">
        <v>114</v>
      </c>
      <c r="AJ657" s="14">
        <v>99</v>
      </c>
      <c r="AK657" s="14">
        <v>99</v>
      </c>
      <c r="AL657" s="14">
        <v>106</v>
      </c>
      <c r="AM657" s="14">
        <v>118</v>
      </c>
      <c r="AO657" s="14">
        <v>95</v>
      </c>
      <c r="AP657" s="14">
        <v>117</v>
      </c>
      <c r="AQ657" s="14">
        <v>102</v>
      </c>
      <c r="DR657" s="14">
        <v>59</v>
      </c>
      <c r="DS657" s="14">
        <v>51</v>
      </c>
      <c r="DT657" s="14">
        <v>53</v>
      </c>
      <c r="DU657" s="14">
        <v>56</v>
      </c>
      <c r="DV657" s="14">
        <v>56</v>
      </c>
      <c r="DX657" s="14">
        <v>53</v>
      </c>
      <c r="DY657" s="14">
        <v>56</v>
      </c>
      <c r="DZ657" s="14">
        <v>50</v>
      </c>
      <c r="IP657" s="14">
        <v>100</v>
      </c>
      <c r="IQ657" s="14">
        <v>98</v>
      </c>
      <c r="IS657" s="14">
        <v>100</v>
      </c>
      <c r="IT657" s="14">
        <v>100</v>
      </c>
      <c r="IU657" s="14">
        <v>99</v>
      </c>
      <c r="IV657" s="14">
        <v>100</v>
      </c>
      <c r="IW657" s="14">
        <v>100</v>
      </c>
      <c r="IX657" s="14">
        <v>100</v>
      </c>
      <c r="LX657" s="14">
        <v>81</v>
      </c>
      <c r="LY657" s="14">
        <v>67</v>
      </c>
      <c r="MA657" s="14">
        <v>67</v>
      </c>
      <c r="MB657" s="14">
        <v>53</v>
      </c>
      <c r="MC657" s="14">
        <v>62</v>
      </c>
      <c r="MD657" s="14">
        <v>60</v>
      </c>
      <c r="ME657" s="14">
        <v>54</v>
      </c>
      <c r="MF657" s="14">
        <v>55</v>
      </c>
      <c r="PG657" s="14">
        <v>18</v>
      </c>
      <c r="PH657" s="14">
        <v>18</v>
      </c>
      <c r="PJ657" s="14">
        <v>16</v>
      </c>
      <c r="PK657" s="14">
        <v>16</v>
      </c>
      <c r="PM657" s="14">
        <v>16</v>
      </c>
      <c r="PN657" s="14">
        <v>16</v>
      </c>
      <c r="PO657" s="14">
        <v>18</v>
      </c>
      <c r="SP657" s="14">
        <v>98.3</v>
      </c>
      <c r="SQ657" s="14">
        <v>98.2</v>
      </c>
      <c r="SS657" s="14">
        <v>98.2</v>
      </c>
      <c r="ST657" s="14">
        <v>98.5</v>
      </c>
      <c r="SV657" s="14">
        <v>97.9</v>
      </c>
      <c r="SW657" s="14">
        <v>98.1</v>
      </c>
      <c r="SX657" s="14">
        <v>97.8</v>
      </c>
      <c r="WQ657" s="14">
        <v>0</v>
      </c>
      <c r="WR657" s="14">
        <v>0</v>
      </c>
      <c r="WT657" s="14">
        <v>0</v>
      </c>
      <c r="WU657" s="14">
        <v>0</v>
      </c>
      <c r="WV657" s="14">
        <v>0</v>
      </c>
      <c r="WW657" s="14">
        <v>0</v>
      </c>
      <c r="WX657" s="14">
        <v>0</v>
      </c>
      <c r="AAI657" s="63"/>
      <c r="AAO657" s="63"/>
      <c r="AAU657" s="63"/>
      <c r="AAY657" s="14">
        <v>25</v>
      </c>
      <c r="ABB657" s="14">
        <v>9.1999999999999993</v>
      </c>
      <c r="ABE657" s="14">
        <v>37.9</v>
      </c>
      <c r="ABH657" s="14">
        <v>1</v>
      </c>
      <c r="ABM657" s="14">
        <v>4.63</v>
      </c>
      <c r="ABO657" s="14">
        <v>232</v>
      </c>
      <c r="ABU657" s="14">
        <v>138</v>
      </c>
      <c r="ABX657" s="14">
        <v>4.3</v>
      </c>
      <c r="ACA657" s="14">
        <v>103</v>
      </c>
      <c r="ACD657" s="14">
        <v>8.8000000000000007</v>
      </c>
      <c r="ACG657" s="14">
        <v>222</v>
      </c>
      <c r="ACH657" s="14">
        <v>232</v>
      </c>
      <c r="ACI657" s="14">
        <v>341</v>
      </c>
      <c r="ACJ657" s="14">
        <v>203</v>
      </c>
      <c r="ACK657" s="14">
        <v>209</v>
      </c>
      <c r="ACQ657" s="14">
        <v>25</v>
      </c>
      <c r="ACT657" s="14">
        <v>1.26</v>
      </c>
      <c r="ACW657" s="14">
        <v>10</v>
      </c>
      <c r="ADR657" s="14">
        <v>1.6</v>
      </c>
      <c r="AGM657" s="63"/>
      <c r="AGS657" s="14">
        <v>0</v>
      </c>
      <c r="AGT657" s="14">
        <v>0</v>
      </c>
      <c r="AGU657" s="14">
        <v>0</v>
      </c>
      <c r="AGV657" s="14">
        <v>0</v>
      </c>
      <c r="AGW657" s="14">
        <v>0</v>
      </c>
      <c r="AGX657" s="14">
        <v>0</v>
      </c>
      <c r="AGY657" s="14">
        <v>0</v>
      </c>
      <c r="AGZ657" s="14">
        <v>12</v>
      </c>
      <c r="AHA657" s="14">
        <v>0</v>
      </c>
      <c r="AHB657" s="14">
        <v>0</v>
      </c>
      <c r="AHC657" s="14">
        <v>1</v>
      </c>
      <c r="AHD657" s="14">
        <v>0</v>
      </c>
      <c r="AHE657" s="14">
        <v>0</v>
      </c>
      <c r="AHF657" s="14">
        <v>0</v>
      </c>
      <c r="AHH657" s="14">
        <v>0</v>
      </c>
      <c r="AHI657" s="14">
        <v>0</v>
      </c>
      <c r="AHK657" s="14">
        <v>0</v>
      </c>
      <c r="AHL657" s="14">
        <v>0</v>
      </c>
      <c r="AHM657" s="14">
        <v>0</v>
      </c>
      <c r="AHN657" s="14">
        <v>0</v>
      </c>
      <c r="AHO657" s="14">
        <v>0</v>
      </c>
      <c r="AHP657" s="14">
        <v>0</v>
      </c>
      <c r="AHQ657" s="14">
        <v>0</v>
      </c>
      <c r="AHR657" s="14">
        <v>4.33</v>
      </c>
      <c r="AHV657" s="63"/>
      <c r="AIB657" s="63"/>
      <c r="AIH657" s="63"/>
      <c r="AIM657" s="14">
        <v>0</v>
      </c>
      <c r="AIN657" s="14">
        <v>0</v>
      </c>
      <c r="AIO657" s="14">
        <v>0</v>
      </c>
      <c r="AIT657" s="60"/>
      <c r="AJB657" s="63"/>
      <c r="AJH657" s="63"/>
      <c r="AJN657" s="63"/>
    </row>
    <row r="658" spans="1:951" s="31" customFormat="1">
      <c r="B658" s="31">
        <v>7</v>
      </c>
      <c r="C658" s="31">
        <v>0</v>
      </c>
      <c r="F658" s="82"/>
      <c r="G658" s="83"/>
      <c r="Z658" s="31">
        <v>0</v>
      </c>
      <c r="AA658" s="31">
        <v>2</v>
      </c>
      <c r="AB658" s="83"/>
      <c r="AI658" s="31">
        <v>129</v>
      </c>
      <c r="AJ658" s="31">
        <v>101</v>
      </c>
      <c r="AK658" s="31">
        <v>101</v>
      </c>
      <c r="AM658" s="31">
        <v>109</v>
      </c>
      <c r="DR658" s="31">
        <v>56</v>
      </c>
      <c r="DS658" s="31">
        <v>57</v>
      </c>
      <c r="DT658" s="31">
        <v>55</v>
      </c>
      <c r="DV658" s="31">
        <v>56</v>
      </c>
      <c r="IP658" s="31">
        <v>99</v>
      </c>
      <c r="IS658" s="31">
        <v>98</v>
      </c>
      <c r="IT658" s="31">
        <v>100</v>
      </c>
      <c r="LX658" s="31">
        <v>56</v>
      </c>
      <c r="LY658" s="31">
        <v>57</v>
      </c>
      <c r="LZ658" s="31">
        <v>55</v>
      </c>
      <c r="MB658" s="31">
        <v>56</v>
      </c>
      <c r="PG658" s="31">
        <v>18</v>
      </c>
      <c r="PI658" s="31">
        <v>18</v>
      </c>
      <c r="PK658" s="31">
        <v>18</v>
      </c>
      <c r="SP658" s="31">
        <v>97.2</v>
      </c>
      <c r="SR658" s="31">
        <v>98.5</v>
      </c>
      <c r="ST658" s="31">
        <v>98.4</v>
      </c>
      <c r="WQ658" s="31">
        <v>0</v>
      </c>
      <c r="WS658" s="31">
        <v>0</v>
      </c>
      <c r="WT658" s="31">
        <v>0</v>
      </c>
      <c r="WU658" s="31">
        <v>0</v>
      </c>
      <c r="AAI658" s="82"/>
      <c r="AAJ658" s="83"/>
      <c r="AAO658" s="82"/>
      <c r="AAP658" s="83"/>
      <c r="AAU658" s="82"/>
      <c r="AAV658" s="83"/>
      <c r="ACG658" s="31">
        <v>216</v>
      </c>
      <c r="ACH658" s="31">
        <v>227</v>
      </c>
      <c r="AGM658" s="82"/>
      <c r="AGN658" s="83"/>
      <c r="AGS658" s="31">
        <v>0</v>
      </c>
      <c r="AGT658" s="31">
        <v>0</v>
      </c>
      <c r="AGU658" s="31">
        <v>0</v>
      </c>
      <c r="AGV658" s="31">
        <v>0</v>
      </c>
      <c r="AGW658" s="31">
        <v>0</v>
      </c>
      <c r="AGX658" s="31">
        <v>0</v>
      </c>
      <c r="AGY658" s="31">
        <v>0</v>
      </c>
      <c r="AGZ658" s="31">
        <v>8</v>
      </c>
      <c r="AHA658" s="31">
        <v>0</v>
      </c>
      <c r="AHB658" s="31">
        <v>0</v>
      </c>
      <c r="AHC658" s="31">
        <v>0</v>
      </c>
      <c r="AHD658" s="31">
        <v>0</v>
      </c>
      <c r="AHE658" s="31">
        <v>0</v>
      </c>
      <c r="AHF658" s="31">
        <v>0</v>
      </c>
      <c r="AHH658" s="31">
        <v>0</v>
      </c>
      <c r="AHI658" s="31">
        <v>0</v>
      </c>
      <c r="AHK658" s="31">
        <v>0</v>
      </c>
      <c r="AHL658" s="31">
        <v>0</v>
      </c>
      <c r="AHM658" s="31">
        <v>0</v>
      </c>
      <c r="AHN658" s="31">
        <v>0</v>
      </c>
      <c r="AHO658" s="31">
        <v>0</v>
      </c>
      <c r="AHP658" s="31">
        <v>0</v>
      </c>
      <c r="AHQ658" s="31">
        <v>0</v>
      </c>
      <c r="AHR658" s="31">
        <v>3.5</v>
      </c>
      <c r="AHV658" s="82"/>
      <c r="AHW658" s="83"/>
      <c r="AIB658" s="82"/>
      <c r="AIC658" s="83"/>
      <c r="AIH658" s="82"/>
      <c r="AII658" s="83"/>
      <c r="AIM658" s="31">
        <v>0</v>
      </c>
      <c r="AIN658" s="31">
        <v>0</v>
      </c>
      <c r="AIO658" s="31">
        <v>0</v>
      </c>
      <c r="AIT658" s="84"/>
      <c r="AIU658" s="83"/>
      <c r="AJB658" s="82"/>
      <c r="AJC658" s="83"/>
      <c r="AJH658" s="82"/>
      <c r="AJI658" s="83"/>
      <c r="AJN658" s="82"/>
      <c r="AJO658" s="83"/>
    </row>
    <row r="659" spans="1:951" s="1" customFormat="1">
      <c r="A659" s="1">
        <v>138</v>
      </c>
      <c r="B659" s="1">
        <v>1</v>
      </c>
      <c r="C659" s="1">
        <v>0</v>
      </c>
      <c r="Z659" s="1">
        <v>0</v>
      </c>
      <c r="AA659" s="1">
        <v>1</v>
      </c>
      <c r="AB659" s="1" t="s">
        <v>8584</v>
      </c>
      <c r="AC659" s="1">
        <v>0</v>
      </c>
      <c r="AE659" s="1">
        <v>1</v>
      </c>
      <c r="AF659" s="1">
        <v>0</v>
      </c>
      <c r="AG659" s="1">
        <v>0</v>
      </c>
      <c r="AI659" s="1">
        <v>104</v>
      </c>
      <c r="DR659" s="1">
        <v>68</v>
      </c>
      <c r="IP659" s="1">
        <v>97</v>
      </c>
      <c r="LX659" s="1">
        <v>103</v>
      </c>
      <c r="PG659" s="1">
        <v>16</v>
      </c>
      <c r="SP659" s="1">
        <v>102.2</v>
      </c>
      <c r="AGS659" s="1">
        <v>0</v>
      </c>
      <c r="AGT659" s="1">
        <v>0</v>
      </c>
      <c r="AGU659" s="1">
        <v>0</v>
      </c>
      <c r="AGV659" s="1">
        <v>0</v>
      </c>
      <c r="AGW659" s="1">
        <v>0</v>
      </c>
      <c r="AGX659" s="1">
        <v>0</v>
      </c>
      <c r="AGY659" s="1">
        <v>0</v>
      </c>
      <c r="AGZ659" s="1">
        <v>0</v>
      </c>
      <c r="AHA659" s="1">
        <v>0</v>
      </c>
      <c r="AHB659" s="1">
        <v>0</v>
      </c>
      <c r="AHC659" s="1">
        <v>1</v>
      </c>
      <c r="AHD659" s="1">
        <v>0</v>
      </c>
      <c r="AHE659" s="1">
        <v>0</v>
      </c>
      <c r="AHF659" s="1">
        <v>0</v>
      </c>
      <c r="AHH659" s="1">
        <v>0</v>
      </c>
      <c r="AHI659" s="1">
        <v>0</v>
      </c>
      <c r="AHK659" s="1">
        <v>0</v>
      </c>
      <c r="AHL659" s="1">
        <v>0</v>
      </c>
      <c r="AHM659" s="1">
        <v>0</v>
      </c>
      <c r="AHN659" s="1">
        <v>0</v>
      </c>
      <c r="AHO659" s="1">
        <v>0</v>
      </c>
      <c r="AHP659" s="1">
        <v>0</v>
      </c>
      <c r="AHQ659" s="1">
        <v>0</v>
      </c>
      <c r="AHR659" s="1">
        <v>1</v>
      </c>
      <c r="AIM659" s="1">
        <v>2</v>
      </c>
      <c r="AIN659" s="1">
        <v>0</v>
      </c>
      <c r="AIO659" s="1">
        <v>0</v>
      </c>
      <c r="AIP659" s="1">
        <v>1</v>
      </c>
      <c r="AIQ659" s="1">
        <v>1</v>
      </c>
      <c r="AIR659" s="1">
        <v>1</v>
      </c>
      <c r="AIS659" s="1">
        <v>1</v>
      </c>
      <c r="AIT659" s="3">
        <v>0</v>
      </c>
      <c r="AIV659" s="1">
        <v>1</v>
      </c>
      <c r="AIW659" s="1">
        <v>0</v>
      </c>
    </row>
    <row r="660" spans="1:951" s="1" customFormat="1">
      <c r="B660" s="1">
        <v>2</v>
      </c>
      <c r="C660" s="1">
        <v>1</v>
      </c>
      <c r="D660" s="1" t="s">
        <v>7525</v>
      </c>
      <c r="E660" s="1" t="s">
        <v>8585</v>
      </c>
      <c r="O660" s="1">
        <v>1</v>
      </c>
      <c r="P660" s="1">
        <v>0</v>
      </c>
      <c r="Z660" s="1">
        <v>0</v>
      </c>
      <c r="AA660" s="1">
        <v>1</v>
      </c>
      <c r="AB660" s="1" t="s">
        <v>8586</v>
      </c>
      <c r="AC660" s="1">
        <v>0</v>
      </c>
      <c r="AE660" s="1">
        <v>10</v>
      </c>
      <c r="AF660" s="1">
        <v>0</v>
      </c>
      <c r="AG660" s="1">
        <v>0</v>
      </c>
      <c r="AI660" s="1">
        <v>106</v>
      </c>
      <c r="AJ660" s="1">
        <v>110</v>
      </c>
      <c r="DR660" s="1">
        <v>62</v>
      </c>
      <c r="DS660" s="1">
        <v>70</v>
      </c>
      <c r="HA660" s="1">
        <v>2</v>
      </c>
      <c r="HB660" s="1">
        <v>2</v>
      </c>
      <c r="HT660" s="1">
        <v>0</v>
      </c>
      <c r="HU660" s="1">
        <v>0</v>
      </c>
      <c r="IP660" s="1">
        <v>98</v>
      </c>
      <c r="IQ660" s="1">
        <v>97</v>
      </c>
      <c r="LX660" s="1">
        <v>90</v>
      </c>
      <c r="LY660" s="1">
        <v>81</v>
      </c>
      <c r="PG660" s="1">
        <v>12</v>
      </c>
      <c r="PH660" s="1">
        <v>12</v>
      </c>
      <c r="SP660" s="1">
        <v>98.8</v>
      </c>
      <c r="SQ660" s="1">
        <v>101</v>
      </c>
      <c r="VX660" s="1">
        <v>0</v>
      </c>
      <c r="VY660" s="1">
        <v>0</v>
      </c>
      <c r="WQ660" s="1">
        <v>0</v>
      </c>
      <c r="WR660" s="1">
        <v>0</v>
      </c>
      <c r="AGS660" s="1">
        <v>1</v>
      </c>
      <c r="AGT660" s="1">
        <v>0</v>
      </c>
      <c r="AGU660" s="1">
        <v>0</v>
      </c>
      <c r="AGV660" s="1">
        <v>1</v>
      </c>
      <c r="AGW660" s="1">
        <v>0</v>
      </c>
      <c r="AGX660" s="1">
        <v>0</v>
      </c>
      <c r="AGY660" s="1">
        <v>0</v>
      </c>
      <c r="AGZ660" s="1">
        <v>0</v>
      </c>
      <c r="AHA660" s="1">
        <v>0</v>
      </c>
      <c r="AHB660" s="1">
        <v>0</v>
      </c>
      <c r="AHC660" s="1">
        <v>1</v>
      </c>
      <c r="AHD660" s="1">
        <v>0</v>
      </c>
      <c r="AHE660" s="1">
        <v>0</v>
      </c>
      <c r="AHF660" s="1">
        <v>0</v>
      </c>
      <c r="AHH660" s="1">
        <v>0</v>
      </c>
      <c r="AHI660" s="1">
        <v>0</v>
      </c>
      <c r="AHK660" s="1">
        <v>0</v>
      </c>
      <c r="AHL660" s="1">
        <v>0</v>
      </c>
      <c r="AHM660" s="1">
        <v>0</v>
      </c>
      <c r="AHN660" s="1">
        <v>0</v>
      </c>
      <c r="AHO660" s="1">
        <v>0</v>
      </c>
      <c r="AHP660" s="1">
        <v>0</v>
      </c>
      <c r="AHQ660" s="1">
        <v>0</v>
      </c>
      <c r="AHR660" s="1">
        <v>1</v>
      </c>
      <c r="AIN660" s="1">
        <v>0</v>
      </c>
      <c r="AIO660" s="1">
        <v>0</v>
      </c>
      <c r="AIT660" s="3">
        <v>2</v>
      </c>
      <c r="AIV660" s="1">
        <v>1</v>
      </c>
      <c r="AIW660" s="1">
        <v>0</v>
      </c>
      <c r="AIX660" s="1">
        <v>41</v>
      </c>
      <c r="AIY660" s="1">
        <v>25</v>
      </c>
    </row>
    <row r="661" spans="1:951" s="18" customFormat="1">
      <c r="B661" s="18">
        <v>3</v>
      </c>
      <c r="C661" s="18">
        <v>1</v>
      </c>
      <c r="D661" s="18" t="s">
        <v>4526</v>
      </c>
      <c r="O661" s="18">
        <v>0</v>
      </c>
      <c r="Z661" s="18">
        <v>0</v>
      </c>
      <c r="AA661" s="18">
        <v>2</v>
      </c>
      <c r="AB661" s="18" t="s">
        <v>8587</v>
      </c>
      <c r="AC661" s="18">
        <v>0</v>
      </c>
      <c r="AE661" s="18">
        <v>6</v>
      </c>
      <c r="AF661" s="18">
        <v>0</v>
      </c>
      <c r="AG661" s="18">
        <v>0</v>
      </c>
      <c r="AI661" s="18">
        <v>104</v>
      </c>
      <c r="AJ661" s="18">
        <v>108</v>
      </c>
      <c r="DR661" s="18">
        <v>62</v>
      </c>
      <c r="DS661" s="18">
        <v>80</v>
      </c>
      <c r="HA661" s="18">
        <v>2</v>
      </c>
      <c r="HB661" s="18">
        <v>2</v>
      </c>
      <c r="HT661" s="18">
        <v>0</v>
      </c>
      <c r="HU661" s="18">
        <v>0</v>
      </c>
      <c r="IP661" s="18">
        <v>99</v>
      </c>
      <c r="IQ661" s="18">
        <v>98</v>
      </c>
      <c r="LX661" s="18">
        <v>70</v>
      </c>
      <c r="LY661" s="18">
        <v>67</v>
      </c>
      <c r="PG661" s="18">
        <v>12</v>
      </c>
      <c r="PH661" s="18">
        <v>12</v>
      </c>
      <c r="SP661" s="18">
        <v>97.1</v>
      </c>
      <c r="SQ661" s="18">
        <v>99</v>
      </c>
      <c r="VX661" s="18">
        <v>0</v>
      </c>
      <c r="VY661" s="18">
        <v>0</v>
      </c>
      <c r="WQ661" s="18">
        <v>0</v>
      </c>
      <c r="WR661" s="18">
        <v>0</v>
      </c>
      <c r="AGS661" s="18">
        <v>0</v>
      </c>
      <c r="AGT661" s="18">
        <v>0</v>
      </c>
      <c r="AGU661" s="18">
        <v>0</v>
      </c>
      <c r="AGV661" s="18">
        <v>0</v>
      </c>
      <c r="AGW661" s="18">
        <v>0</v>
      </c>
      <c r="AGX661" s="18">
        <v>0</v>
      </c>
      <c r="AGY661" s="18">
        <v>0</v>
      </c>
      <c r="AGZ661" s="18">
        <v>0</v>
      </c>
      <c r="AHA661" s="18">
        <v>0</v>
      </c>
      <c r="AHB661" s="18">
        <v>0</v>
      </c>
      <c r="AHC661" s="18">
        <v>1</v>
      </c>
      <c r="AHD661" s="18">
        <v>0</v>
      </c>
      <c r="AHE661" s="18">
        <v>0</v>
      </c>
      <c r="AHF661" s="18">
        <v>0</v>
      </c>
      <c r="AHH661" s="18">
        <v>0</v>
      </c>
      <c r="AHI661" s="18">
        <v>0</v>
      </c>
      <c r="AHK661" s="18">
        <v>0</v>
      </c>
      <c r="AHL661" s="18">
        <v>0</v>
      </c>
      <c r="AHM661" s="18">
        <v>0</v>
      </c>
      <c r="AHN661" s="18">
        <v>0</v>
      </c>
      <c r="AHO661" s="18">
        <v>0</v>
      </c>
      <c r="AHP661" s="18">
        <v>0</v>
      </c>
      <c r="AHQ661" s="18">
        <v>0</v>
      </c>
      <c r="AHR661" s="18">
        <v>1</v>
      </c>
      <c r="AIN661" s="18">
        <v>0</v>
      </c>
      <c r="AIO661" s="18">
        <v>0</v>
      </c>
      <c r="AIT661" s="79">
        <v>2</v>
      </c>
      <c r="AIV661" s="18">
        <v>0</v>
      </c>
      <c r="AIW661" s="18">
        <v>0</v>
      </c>
      <c r="AIX661" s="18">
        <v>14</v>
      </c>
      <c r="AIY661" s="18">
        <v>19</v>
      </c>
    </row>
    <row r="662" spans="1:951" s="14" customFormat="1">
      <c r="A662" s="14">
        <v>139</v>
      </c>
      <c r="B662" s="14">
        <v>1</v>
      </c>
      <c r="C662" s="61">
        <v>1</v>
      </c>
      <c r="D662" s="14" t="s">
        <v>8588</v>
      </c>
      <c r="F662" s="63"/>
      <c r="O662" s="61">
        <v>0</v>
      </c>
      <c r="P662" s="61"/>
      <c r="Q662" s="61"/>
      <c r="R662" s="61"/>
      <c r="S662" s="61"/>
      <c r="T662" s="61"/>
      <c r="U662" s="61"/>
      <c r="V662" s="61"/>
      <c r="W662" s="61"/>
      <c r="X662" s="61"/>
      <c r="Y662" s="61"/>
      <c r="Z662" s="14">
        <v>0</v>
      </c>
      <c r="AA662" s="14">
        <v>3</v>
      </c>
      <c r="AI662" s="14">
        <v>111</v>
      </c>
      <c r="AJ662" s="14">
        <v>109</v>
      </c>
      <c r="AK662" s="14">
        <v>112</v>
      </c>
      <c r="DR662" s="61">
        <v>64</v>
      </c>
      <c r="DS662" s="61">
        <v>61</v>
      </c>
      <c r="DT662" s="61">
        <v>69</v>
      </c>
      <c r="DU662" s="61"/>
      <c r="DV662" s="61"/>
      <c r="DW662" s="61"/>
      <c r="DX662" s="61"/>
      <c r="DY662" s="61"/>
      <c r="DZ662" s="61"/>
      <c r="EA662" s="61"/>
      <c r="EB662" s="61"/>
      <c r="EC662" s="61"/>
      <c r="ED662" s="61"/>
      <c r="EE662" s="61"/>
      <c r="EF662" s="61"/>
      <c r="EG662" s="61"/>
      <c r="EH662" s="61"/>
      <c r="EI662" s="61"/>
      <c r="EJ662" s="61"/>
      <c r="EK662" s="61"/>
      <c r="EL662" s="61"/>
      <c r="EM662" s="61"/>
      <c r="EN662" s="61"/>
      <c r="EO662" s="61"/>
      <c r="EP662" s="61"/>
      <c r="EQ662" s="61"/>
      <c r="ER662" s="61"/>
      <c r="ES662" s="61"/>
      <c r="ET662" s="61"/>
      <c r="EU662" s="61"/>
      <c r="EV662" s="61"/>
      <c r="EW662" s="61"/>
      <c r="EX662" s="61"/>
      <c r="EY662" s="61"/>
      <c r="EZ662" s="61"/>
      <c r="FA662" s="61"/>
      <c r="FB662" s="61"/>
      <c r="FC662" s="61"/>
      <c r="FD662" s="61"/>
      <c r="FE662" s="61"/>
      <c r="FF662" s="61"/>
      <c r="FG662" s="61"/>
      <c r="FH662" s="61"/>
      <c r="FI662" s="61"/>
      <c r="FJ662" s="61"/>
      <c r="FK662" s="61"/>
      <c r="FL662" s="61"/>
      <c r="FM662" s="61"/>
      <c r="FN662" s="61"/>
      <c r="FO662" s="61"/>
      <c r="FP662" s="61"/>
      <c r="FQ662" s="61"/>
      <c r="FR662" s="61"/>
      <c r="FS662" s="61"/>
      <c r="FT662" s="61"/>
      <c r="FU662" s="61"/>
      <c r="FV662" s="61"/>
      <c r="FW662" s="61"/>
      <c r="FX662" s="61"/>
      <c r="FY662" s="61"/>
      <c r="FZ662" s="61"/>
      <c r="GA662" s="61"/>
      <c r="GB662" s="61"/>
      <c r="GC662" s="61"/>
      <c r="GD662" s="61"/>
      <c r="GE662" s="61"/>
      <c r="GF662" s="61"/>
      <c r="GG662" s="61"/>
      <c r="GH662" s="61"/>
      <c r="GI662" s="61"/>
      <c r="GJ662" s="61"/>
      <c r="GK662" s="61"/>
      <c r="GL662" s="61"/>
      <c r="GM662" s="61"/>
      <c r="GN662" s="61"/>
      <c r="GO662" s="61"/>
      <c r="GP662" s="61"/>
      <c r="GQ662" s="61"/>
      <c r="GR662" s="61"/>
      <c r="GS662" s="61"/>
      <c r="GT662" s="61"/>
      <c r="GU662" s="61"/>
      <c r="GV662" s="61"/>
      <c r="GW662" s="61"/>
      <c r="GX662" s="61"/>
      <c r="GY662" s="61"/>
      <c r="GZ662" s="61"/>
      <c r="IP662" s="14">
        <v>98</v>
      </c>
      <c r="IQ662" s="14">
        <v>95</v>
      </c>
      <c r="IR662" s="14">
        <v>98</v>
      </c>
      <c r="LX662" s="14">
        <v>80</v>
      </c>
      <c r="LY662" s="14">
        <v>76</v>
      </c>
      <c r="LZ662" s="14">
        <v>91</v>
      </c>
      <c r="PG662" s="61">
        <v>20</v>
      </c>
      <c r="PH662" s="61">
        <v>22</v>
      </c>
      <c r="PI662" s="61">
        <v>20</v>
      </c>
      <c r="PJ662" s="61"/>
      <c r="PK662" s="61"/>
      <c r="PL662" s="61"/>
      <c r="PM662" s="61"/>
      <c r="PN662" s="61"/>
      <c r="PO662" s="61"/>
      <c r="PP662" s="61"/>
      <c r="PQ662" s="61"/>
      <c r="PR662" s="61"/>
      <c r="PS662" s="61"/>
      <c r="PT662" s="61"/>
      <c r="PU662" s="61"/>
      <c r="PV662" s="61"/>
      <c r="PW662" s="61"/>
      <c r="PX662" s="61"/>
      <c r="PY662" s="61"/>
      <c r="PZ662" s="61"/>
      <c r="QA662" s="61"/>
      <c r="QB662" s="61"/>
      <c r="QC662" s="61"/>
      <c r="QD662" s="61"/>
      <c r="QE662" s="61"/>
      <c r="QF662" s="61"/>
      <c r="QG662" s="61"/>
      <c r="QH662" s="61"/>
      <c r="QI662" s="61"/>
      <c r="QJ662" s="61"/>
      <c r="QK662" s="61"/>
      <c r="QL662" s="61"/>
      <c r="QM662" s="61"/>
      <c r="QN662" s="61"/>
      <c r="QO662" s="61"/>
      <c r="QP662" s="61"/>
      <c r="QQ662" s="61"/>
      <c r="QR662" s="61"/>
      <c r="QS662" s="61"/>
      <c r="QT662" s="61"/>
      <c r="QU662" s="61"/>
      <c r="QV662" s="61"/>
      <c r="QW662" s="61"/>
      <c r="QX662" s="61"/>
      <c r="QY662" s="61"/>
      <c r="QZ662" s="61"/>
      <c r="RA662" s="61"/>
      <c r="RB662" s="61"/>
      <c r="RC662" s="61"/>
      <c r="RD662" s="61"/>
      <c r="RE662" s="61"/>
      <c r="RF662" s="61"/>
      <c r="RG662" s="61"/>
      <c r="RH662" s="61"/>
      <c r="RI662" s="61"/>
      <c r="RJ662" s="61"/>
      <c r="RK662" s="61"/>
      <c r="RL662" s="61"/>
      <c r="RM662" s="61"/>
      <c r="RN662" s="61"/>
      <c r="RO662" s="61"/>
      <c r="RP662" s="61"/>
      <c r="RQ662" s="61"/>
      <c r="RR662" s="61"/>
      <c r="RS662" s="61"/>
      <c r="RT662" s="61"/>
      <c r="RU662" s="61"/>
      <c r="RV662" s="61"/>
      <c r="RW662" s="61"/>
      <c r="RX662" s="61"/>
      <c r="RY662" s="61"/>
      <c r="RZ662" s="61"/>
      <c r="SA662" s="61"/>
      <c r="SB662" s="61"/>
      <c r="SC662" s="61"/>
      <c r="SD662" s="61"/>
      <c r="SE662" s="61"/>
      <c r="SF662" s="61"/>
      <c r="SG662" s="61"/>
      <c r="SH662" s="61"/>
      <c r="SI662" s="61"/>
      <c r="SJ662" s="61"/>
      <c r="SK662" s="61"/>
      <c r="SL662" s="61"/>
      <c r="SM662" s="61"/>
      <c r="SN662" s="61"/>
      <c r="SO662" s="61"/>
      <c r="SP662" s="14">
        <v>97.4</v>
      </c>
      <c r="SQ662" s="14">
        <v>98</v>
      </c>
      <c r="SR662" s="14">
        <v>98.2</v>
      </c>
      <c r="WQ662" s="14">
        <v>0</v>
      </c>
      <c r="WR662" s="14">
        <v>0</v>
      </c>
      <c r="WS662" s="14">
        <v>0</v>
      </c>
      <c r="ZY662" s="61">
        <v>117</v>
      </c>
      <c r="ZZ662" s="61"/>
      <c r="AAA662" s="61"/>
      <c r="AAI662" s="63"/>
      <c r="AAM662" s="61"/>
      <c r="AAO662" s="63"/>
      <c r="AAS662" s="61"/>
      <c r="AAU662" s="63"/>
      <c r="ABM662" s="61"/>
      <c r="ABN662" s="61"/>
      <c r="ACA662" s="61"/>
      <c r="ACB662" s="61"/>
      <c r="ACC662" s="61"/>
      <c r="AGK662" s="61"/>
      <c r="AGM662" s="63"/>
      <c r="AGQ662" s="61"/>
      <c r="AGS662" s="14">
        <v>1</v>
      </c>
      <c r="AGT662" s="14">
        <v>1</v>
      </c>
      <c r="AGU662" s="14">
        <v>0</v>
      </c>
      <c r="AGV662" s="14">
        <v>1</v>
      </c>
      <c r="AGW662" s="14">
        <v>0</v>
      </c>
      <c r="AGX662" s="14">
        <v>0</v>
      </c>
      <c r="AGY662" s="14">
        <v>0</v>
      </c>
      <c r="AGZ662" s="14">
        <v>0</v>
      </c>
      <c r="AHA662" s="14">
        <v>0</v>
      </c>
      <c r="AHB662" s="14">
        <v>0</v>
      </c>
      <c r="AHC662" s="14">
        <v>2</v>
      </c>
      <c r="AHD662" s="14">
        <v>0</v>
      </c>
      <c r="AHE662" s="14">
        <v>0</v>
      </c>
      <c r="AHF662" s="14">
        <v>0</v>
      </c>
      <c r="AHH662" s="14">
        <v>0</v>
      </c>
      <c r="AHI662" s="14">
        <v>1</v>
      </c>
      <c r="AHK662" s="14">
        <v>0</v>
      </c>
      <c r="AHL662" s="14">
        <v>0</v>
      </c>
      <c r="AHM662" s="14">
        <v>0</v>
      </c>
      <c r="AHN662" s="14">
        <v>0</v>
      </c>
      <c r="AHO662" s="14">
        <v>0</v>
      </c>
      <c r="AHP662" s="14">
        <v>0</v>
      </c>
      <c r="AHQ662" s="14">
        <v>0</v>
      </c>
      <c r="AHR662" s="14">
        <v>0</v>
      </c>
      <c r="AHT662" s="61"/>
      <c r="AHV662" s="63"/>
      <c r="AHZ662" s="61"/>
      <c r="AIB662" s="63"/>
      <c r="AIF662" s="61"/>
      <c r="AIH662" s="63"/>
      <c r="AIL662" s="61"/>
      <c r="AIM662" s="14">
        <v>0</v>
      </c>
      <c r="AIN662" s="14">
        <v>0</v>
      </c>
      <c r="AIO662" s="14">
        <v>0</v>
      </c>
      <c r="AIR662" s="61"/>
      <c r="AIT662" s="60"/>
      <c r="AIX662" s="61"/>
      <c r="AJB662" s="63"/>
      <c r="AJF662" s="61"/>
      <c r="AJH662" s="63"/>
      <c r="AJL662" s="61"/>
      <c r="AJN662" s="63"/>
    </row>
    <row r="663" spans="1:951" s="14" customFormat="1">
      <c r="B663" s="14">
        <v>2</v>
      </c>
      <c r="C663" s="61">
        <v>1</v>
      </c>
      <c r="D663" s="14" t="s">
        <v>8589</v>
      </c>
      <c r="E663" s="14" t="s">
        <v>6191</v>
      </c>
      <c r="F663" s="63"/>
      <c r="O663" s="61">
        <v>1</v>
      </c>
      <c r="P663" s="61">
        <v>0</v>
      </c>
      <c r="Q663" s="61"/>
      <c r="R663" s="61"/>
      <c r="S663" s="61"/>
      <c r="T663" s="61"/>
      <c r="U663" s="61"/>
      <c r="V663" s="61"/>
      <c r="W663" s="61"/>
      <c r="X663" s="61"/>
      <c r="Y663" s="61"/>
      <c r="Z663" s="14">
        <v>0</v>
      </c>
      <c r="AA663" s="14">
        <v>1</v>
      </c>
      <c r="AB663" s="14" t="s">
        <v>8590</v>
      </c>
      <c r="AI663" s="14">
        <v>118</v>
      </c>
      <c r="AK663" s="14">
        <v>137</v>
      </c>
      <c r="AL663" s="14">
        <v>128</v>
      </c>
      <c r="AM663" s="14">
        <v>102</v>
      </c>
      <c r="AN663" s="14">
        <v>128</v>
      </c>
      <c r="AO663" s="14">
        <v>123</v>
      </c>
      <c r="DR663" s="61">
        <v>72</v>
      </c>
      <c r="DS663" s="61"/>
      <c r="DT663" s="61">
        <v>87</v>
      </c>
      <c r="DU663" s="61">
        <v>77</v>
      </c>
      <c r="DV663" s="61">
        <v>53</v>
      </c>
      <c r="DW663" s="61">
        <v>76</v>
      </c>
      <c r="DX663" s="61">
        <v>75</v>
      </c>
      <c r="DY663" s="61"/>
      <c r="DZ663" s="61"/>
      <c r="EA663" s="61"/>
      <c r="EB663" s="61"/>
      <c r="EC663" s="61"/>
      <c r="ED663" s="61"/>
      <c r="EE663" s="61"/>
      <c r="EF663" s="61"/>
      <c r="EG663" s="61"/>
      <c r="EH663" s="61"/>
      <c r="EI663" s="61"/>
      <c r="EJ663" s="61"/>
      <c r="EK663" s="61"/>
      <c r="EL663" s="61"/>
      <c r="EM663" s="61"/>
      <c r="EN663" s="61"/>
      <c r="EO663" s="61"/>
      <c r="EP663" s="61"/>
      <c r="EQ663" s="61"/>
      <c r="ER663" s="61"/>
      <c r="ES663" s="61"/>
      <c r="ET663" s="61"/>
      <c r="EU663" s="61"/>
      <c r="EV663" s="61"/>
      <c r="EW663" s="61"/>
      <c r="EX663" s="61"/>
      <c r="EY663" s="61"/>
      <c r="EZ663" s="61"/>
      <c r="FA663" s="61"/>
      <c r="FB663" s="61"/>
      <c r="FC663" s="61"/>
      <c r="FD663" s="61"/>
      <c r="FE663" s="61"/>
      <c r="FF663" s="61"/>
      <c r="FG663" s="61"/>
      <c r="FH663" s="61"/>
      <c r="FI663" s="61"/>
      <c r="FJ663" s="61"/>
      <c r="FK663" s="61"/>
      <c r="FL663" s="61"/>
      <c r="FM663" s="61"/>
      <c r="FN663" s="61"/>
      <c r="FO663" s="61"/>
      <c r="FP663" s="61"/>
      <c r="FQ663" s="61"/>
      <c r="FR663" s="61"/>
      <c r="FS663" s="61"/>
      <c r="FT663" s="61"/>
      <c r="FU663" s="61"/>
      <c r="FV663" s="61"/>
      <c r="FW663" s="61"/>
      <c r="FX663" s="61"/>
      <c r="FY663" s="61"/>
      <c r="FZ663" s="61"/>
      <c r="GA663" s="61"/>
      <c r="GB663" s="61"/>
      <c r="GC663" s="61"/>
      <c r="GD663" s="61"/>
      <c r="GE663" s="61"/>
      <c r="GF663" s="61"/>
      <c r="GG663" s="61"/>
      <c r="GH663" s="61"/>
      <c r="GI663" s="61"/>
      <c r="GJ663" s="61"/>
      <c r="GK663" s="61"/>
      <c r="GL663" s="61"/>
      <c r="GM663" s="61"/>
      <c r="GN663" s="61"/>
      <c r="GO663" s="61"/>
      <c r="GP663" s="61"/>
      <c r="GQ663" s="61"/>
      <c r="GR663" s="61"/>
      <c r="GS663" s="61"/>
      <c r="GT663" s="61"/>
      <c r="GU663" s="61"/>
      <c r="GV663" s="61"/>
      <c r="GW663" s="61"/>
      <c r="GX663" s="61"/>
      <c r="GY663" s="61"/>
      <c r="GZ663" s="61"/>
      <c r="IQ663" s="14">
        <v>96</v>
      </c>
      <c r="IR663" s="14">
        <v>98</v>
      </c>
      <c r="IS663" s="14">
        <v>98</v>
      </c>
      <c r="IT663" s="14">
        <v>96</v>
      </c>
      <c r="IU663" s="14">
        <v>99</v>
      </c>
      <c r="IV663" s="14">
        <v>98</v>
      </c>
      <c r="LY663" s="14">
        <v>83</v>
      </c>
      <c r="LZ663" s="14">
        <v>88</v>
      </c>
      <c r="MA663" s="14">
        <v>79</v>
      </c>
      <c r="MB663" s="14">
        <v>70</v>
      </c>
      <c r="MC663" s="14">
        <v>59</v>
      </c>
      <c r="MD663" s="14">
        <v>67</v>
      </c>
      <c r="PG663" s="61">
        <v>20</v>
      </c>
      <c r="PH663" s="61"/>
      <c r="PI663" s="61">
        <v>22</v>
      </c>
      <c r="PJ663" s="61">
        <v>20</v>
      </c>
      <c r="PK663" s="61">
        <v>20</v>
      </c>
      <c r="PL663" s="61">
        <v>20</v>
      </c>
      <c r="PM663" s="61">
        <v>20</v>
      </c>
      <c r="PN663" s="61"/>
      <c r="PO663" s="61"/>
      <c r="PP663" s="61"/>
      <c r="PQ663" s="61"/>
      <c r="PR663" s="61"/>
      <c r="PS663" s="61"/>
      <c r="PT663" s="61"/>
      <c r="PU663" s="61"/>
      <c r="PV663" s="61"/>
      <c r="PW663" s="61"/>
      <c r="PX663" s="61"/>
      <c r="PY663" s="61"/>
      <c r="PZ663" s="61"/>
      <c r="QA663" s="61"/>
      <c r="QB663" s="61"/>
      <c r="QC663" s="61"/>
      <c r="QD663" s="61"/>
      <c r="QE663" s="61"/>
      <c r="QF663" s="61"/>
      <c r="QG663" s="61"/>
      <c r="QH663" s="61"/>
      <c r="QI663" s="61"/>
      <c r="QJ663" s="61"/>
      <c r="QK663" s="61"/>
      <c r="QL663" s="61"/>
      <c r="QM663" s="61"/>
      <c r="QN663" s="61"/>
      <c r="QO663" s="61"/>
      <c r="QP663" s="61"/>
      <c r="QQ663" s="61"/>
      <c r="QR663" s="61"/>
      <c r="QS663" s="61"/>
      <c r="QT663" s="61"/>
      <c r="QU663" s="61"/>
      <c r="QV663" s="61"/>
      <c r="QW663" s="61"/>
      <c r="QX663" s="61"/>
      <c r="QY663" s="61"/>
      <c r="QZ663" s="61"/>
      <c r="RA663" s="61"/>
      <c r="RB663" s="61"/>
      <c r="RC663" s="61"/>
      <c r="RD663" s="61"/>
      <c r="RE663" s="61"/>
      <c r="RF663" s="61"/>
      <c r="RG663" s="61"/>
      <c r="RH663" s="61"/>
      <c r="RI663" s="61"/>
      <c r="RJ663" s="61"/>
      <c r="RK663" s="61"/>
      <c r="RL663" s="61"/>
      <c r="RM663" s="61"/>
      <c r="RN663" s="61"/>
      <c r="RO663" s="61"/>
      <c r="RP663" s="61"/>
      <c r="RQ663" s="61"/>
      <c r="RR663" s="61"/>
      <c r="RS663" s="61"/>
      <c r="RT663" s="61"/>
      <c r="RU663" s="61"/>
      <c r="RV663" s="61"/>
      <c r="RW663" s="61"/>
      <c r="RX663" s="61"/>
      <c r="RY663" s="61"/>
      <c r="RZ663" s="61"/>
      <c r="SA663" s="61"/>
      <c r="SB663" s="61"/>
      <c r="SC663" s="61"/>
      <c r="SD663" s="61"/>
      <c r="SE663" s="61"/>
      <c r="SF663" s="61"/>
      <c r="SG663" s="61"/>
      <c r="SH663" s="61"/>
      <c r="SI663" s="61"/>
      <c r="SJ663" s="61"/>
      <c r="SK663" s="61"/>
      <c r="SL663" s="61"/>
      <c r="SM663" s="61"/>
      <c r="SN663" s="61"/>
      <c r="SO663" s="61"/>
      <c r="SQ663" s="14">
        <v>98.3</v>
      </c>
      <c r="SR663" s="14">
        <v>97.9</v>
      </c>
      <c r="SS663" s="14">
        <v>97.4</v>
      </c>
      <c r="ST663" s="14">
        <v>97.8</v>
      </c>
      <c r="SU663" s="14">
        <v>97.6</v>
      </c>
      <c r="SV663" s="14">
        <v>97.5</v>
      </c>
      <c r="WR663" s="14">
        <v>0</v>
      </c>
      <c r="WS663" s="14">
        <v>0</v>
      </c>
      <c r="WT663" s="14">
        <v>0</v>
      </c>
      <c r="WU663" s="14">
        <v>0</v>
      </c>
      <c r="WV663" s="14">
        <v>0</v>
      </c>
      <c r="WW663" s="14">
        <v>0</v>
      </c>
      <c r="ZY663" s="61"/>
      <c r="ZZ663" s="61"/>
      <c r="AAA663" s="61"/>
      <c r="AAI663" s="63"/>
      <c r="AAM663" s="61"/>
      <c r="AAO663" s="63"/>
      <c r="AAS663" s="61"/>
      <c r="AAU663" s="63"/>
      <c r="AAY663" s="14">
        <v>23</v>
      </c>
      <c r="ABB663" s="14">
        <v>11.8</v>
      </c>
      <c r="ABE663" s="14">
        <v>36</v>
      </c>
      <c r="ABH663" s="14">
        <v>2.6</v>
      </c>
      <c r="ABM663" s="61">
        <v>10.29</v>
      </c>
      <c r="ABN663" s="61"/>
      <c r="ABO663" s="14">
        <v>211</v>
      </c>
      <c r="ABU663" s="14">
        <v>136</v>
      </c>
      <c r="ABX663" s="14">
        <v>3.9</v>
      </c>
      <c r="ACA663" s="61">
        <v>102</v>
      </c>
      <c r="ACB663" s="61"/>
      <c r="ACC663" s="61"/>
      <c r="ACD663" s="14">
        <v>8.6999999999999993</v>
      </c>
      <c r="ACG663" s="14">
        <v>186</v>
      </c>
      <c r="ACQ663" s="14">
        <v>27</v>
      </c>
      <c r="ACT663" s="14">
        <v>0.81</v>
      </c>
      <c r="ACW663" s="14">
        <v>11</v>
      </c>
      <c r="ACZ663" s="14">
        <v>7.2</v>
      </c>
      <c r="ADB663" s="14">
        <v>3.1</v>
      </c>
      <c r="ADD663" s="14">
        <v>0.7</v>
      </c>
      <c r="ADF663" s="14">
        <v>4.0999999999999996</v>
      </c>
      <c r="ADH663" s="14">
        <v>121</v>
      </c>
      <c r="ADJ663" s="14">
        <v>19</v>
      </c>
      <c r="ADL663" s="14">
        <v>16</v>
      </c>
      <c r="ADR663" s="14">
        <v>2.1</v>
      </c>
      <c r="ADU663" s="14">
        <v>2.6</v>
      </c>
      <c r="AGK663" s="61"/>
      <c r="AGM663" s="63"/>
      <c r="AGQ663" s="61"/>
      <c r="AGS663" s="14">
        <v>0</v>
      </c>
      <c r="AGT663" s="14">
        <v>1</v>
      </c>
      <c r="AGU663" s="14">
        <v>0</v>
      </c>
      <c r="AGV663" s="14">
        <v>0</v>
      </c>
      <c r="AGW663" s="14">
        <v>0</v>
      </c>
      <c r="AGX663" s="14">
        <v>0</v>
      </c>
      <c r="AGY663" s="14">
        <v>0</v>
      </c>
      <c r="AGZ663" s="14">
        <v>6</v>
      </c>
      <c r="AHA663" s="14">
        <v>0</v>
      </c>
      <c r="AHB663" s="14">
        <v>0</v>
      </c>
      <c r="AHC663" s="14">
        <v>1</v>
      </c>
      <c r="AHD663" s="14">
        <v>0</v>
      </c>
      <c r="AHE663" s="14">
        <v>0</v>
      </c>
      <c r="AHF663" s="14">
        <v>0</v>
      </c>
      <c r="AHH663" s="14">
        <v>0</v>
      </c>
      <c r="AHI663" s="14">
        <v>1</v>
      </c>
      <c r="AHK663" s="14">
        <v>0</v>
      </c>
      <c r="AHL663" s="14">
        <v>0</v>
      </c>
      <c r="AHM663" s="14">
        <v>0</v>
      </c>
      <c r="AHN663" s="14">
        <v>0</v>
      </c>
      <c r="AHO663" s="14">
        <v>0</v>
      </c>
      <c r="AHP663" s="14">
        <v>0</v>
      </c>
      <c r="AHQ663" s="14">
        <v>0</v>
      </c>
      <c r="AHR663" s="14">
        <v>4.66</v>
      </c>
      <c r="AHT663" s="61"/>
      <c r="AHV663" s="63"/>
      <c r="AHZ663" s="61"/>
      <c r="AIB663" s="63"/>
      <c r="AIF663" s="61"/>
      <c r="AIH663" s="63"/>
      <c r="AIL663" s="61"/>
      <c r="AIM663" s="14">
        <v>1</v>
      </c>
      <c r="AIN663" s="14">
        <v>0</v>
      </c>
      <c r="AIO663" s="14">
        <v>0</v>
      </c>
      <c r="AIR663" s="61"/>
      <c r="AIT663" s="60"/>
      <c r="AIX663" s="61"/>
      <c r="AJB663" s="63"/>
      <c r="AJF663" s="61"/>
      <c r="AJH663" s="63"/>
      <c r="AJL663" s="61"/>
      <c r="AJN663" s="63"/>
    </row>
    <row r="664" spans="1:951" s="31" customFormat="1">
      <c r="B664" s="31">
        <v>3</v>
      </c>
      <c r="C664" s="31">
        <v>0</v>
      </c>
      <c r="F664" s="82"/>
      <c r="G664" s="83"/>
      <c r="Z664" s="31">
        <v>0</v>
      </c>
      <c r="AA664" s="31">
        <v>2</v>
      </c>
      <c r="AB664" s="83"/>
      <c r="AI664" s="31">
        <v>137</v>
      </c>
      <c r="AJ664" s="31">
        <v>135</v>
      </c>
      <c r="DR664" s="31">
        <v>80</v>
      </c>
      <c r="DS664" s="31">
        <v>74</v>
      </c>
      <c r="IP664" s="31">
        <v>97</v>
      </c>
      <c r="IQ664" s="31">
        <v>96</v>
      </c>
      <c r="LX664" s="31">
        <v>86</v>
      </c>
      <c r="LY664" s="31">
        <v>95</v>
      </c>
      <c r="PG664" s="31">
        <v>20</v>
      </c>
      <c r="PH664" s="31">
        <v>20</v>
      </c>
      <c r="SP664" s="31">
        <v>97.7</v>
      </c>
      <c r="SQ664" s="31">
        <v>97.5</v>
      </c>
      <c r="WQ664" s="31">
        <v>0</v>
      </c>
      <c r="WR664" s="31">
        <v>0</v>
      </c>
      <c r="AAI664" s="82"/>
      <c r="AAJ664" s="83"/>
      <c r="AAO664" s="82"/>
      <c r="AAP664" s="83"/>
      <c r="AAU664" s="82"/>
      <c r="AAV664" s="83"/>
      <c r="AAY664" s="31">
        <v>26</v>
      </c>
      <c r="ABB664" s="31">
        <v>12</v>
      </c>
      <c r="ABE664" s="31">
        <v>36.799999999999997</v>
      </c>
      <c r="ABM664" s="31">
        <v>6.95</v>
      </c>
      <c r="ABO664" s="31">
        <v>238</v>
      </c>
      <c r="ABU664" s="31">
        <v>141</v>
      </c>
      <c r="ABX664" s="31">
        <v>4.2</v>
      </c>
      <c r="ACA664" s="31">
        <v>103</v>
      </c>
      <c r="ACD664" s="31">
        <v>8.9</v>
      </c>
      <c r="ACG664" s="31">
        <v>156</v>
      </c>
      <c r="ACQ664" s="31">
        <v>24</v>
      </c>
      <c r="ACT664" s="31">
        <v>0.86</v>
      </c>
      <c r="ACW664" s="31">
        <v>12</v>
      </c>
      <c r="ADR664" s="31">
        <v>2.2000000000000002</v>
      </c>
      <c r="AGM664" s="82"/>
      <c r="AGN664" s="83"/>
      <c r="AGS664" s="31">
        <v>0</v>
      </c>
      <c r="AGT664" s="31">
        <v>1</v>
      </c>
      <c r="AGU664" s="31">
        <v>0</v>
      </c>
      <c r="AGV664" s="31">
        <v>0</v>
      </c>
      <c r="AGW664" s="31">
        <v>0</v>
      </c>
      <c r="AGX664" s="31">
        <v>0</v>
      </c>
      <c r="AGY664" s="31">
        <v>0</v>
      </c>
      <c r="AGZ664" s="31">
        <v>3</v>
      </c>
      <c r="AHA664" s="31">
        <v>0</v>
      </c>
      <c r="AHB664" s="31">
        <v>0</v>
      </c>
      <c r="AHC664" s="31">
        <v>1</v>
      </c>
      <c r="AHD664" s="31">
        <v>0</v>
      </c>
      <c r="AHE664" s="31">
        <v>0</v>
      </c>
      <c r="AHF664" s="31">
        <v>0</v>
      </c>
      <c r="AHH664" s="31">
        <v>0</v>
      </c>
      <c r="AHI664" s="31">
        <v>0</v>
      </c>
      <c r="AHK664" s="31">
        <v>0</v>
      </c>
      <c r="AHL664" s="31">
        <v>0</v>
      </c>
      <c r="AHM664" s="31">
        <v>0</v>
      </c>
      <c r="AHN664" s="31">
        <v>0</v>
      </c>
      <c r="AHO664" s="31">
        <v>0</v>
      </c>
      <c r="AHP664" s="31">
        <v>0</v>
      </c>
      <c r="AHQ664" s="31">
        <v>0</v>
      </c>
      <c r="AHR664" s="31">
        <v>0</v>
      </c>
      <c r="AHV664" s="82"/>
      <c r="AHW664" s="83"/>
      <c r="AIB664" s="82"/>
      <c r="AIC664" s="83"/>
      <c r="AIH664" s="82"/>
      <c r="AII664" s="83"/>
      <c r="AIM664" s="31">
        <v>1</v>
      </c>
      <c r="AIN664" s="31">
        <v>0</v>
      </c>
      <c r="AIO664" s="31">
        <v>0</v>
      </c>
      <c r="AIT664" s="84"/>
      <c r="AIU664" s="83"/>
      <c r="AJB664" s="82"/>
      <c r="AJC664" s="83"/>
      <c r="AJH664" s="82"/>
      <c r="AJI664" s="83"/>
      <c r="AJN664" s="82"/>
      <c r="AJO664" s="83"/>
    </row>
    <row r="665" spans="1:951" s="1" customFormat="1">
      <c r="A665" s="1">
        <v>140</v>
      </c>
      <c r="B665" s="1">
        <v>1</v>
      </c>
      <c r="C665" s="1">
        <v>0</v>
      </c>
      <c r="Z665" s="1">
        <v>0</v>
      </c>
      <c r="AA665" s="1">
        <v>2</v>
      </c>
      <c r="AC665" s="1">
        <v>0</v>
      </c>
      <c r="AE665" s="1">
        <v>0</v>
      </c>
      <c r="AG665" s="1">
        <v>0</v>
      </c>
      <c r="AI665" s="1">
        <v>164</v>
      </c>
      <c r="AJ665" s="1">
        <v>158</v>
      </c>
      <c r="DR665" s="1">
        <v>86</v>
      </c>
      <c r="DS665" s="1">
        <v>80</v>
      </c>
      <c r="HA665" s="1">
        <v>2</v>
      </c>
      <c r="HB665" s="1">
        <v>0</v>
      </c>
      <c r="HT665" s="1">
        <v>0</v>
      </c>
      <c r="HU665" s="1">
        <v>0</v>
      </c>
      <c r="IP665" s="1">
        <v>95</v>
      </c>
      <c r="IQ665" s="1">
        <v>94</v>
      </c>
      <c r="LX665" s="1">
        <v>84</v>
      </c>
      <c r="LY665" s="1">
        <v>76</v>
      </c>
      <c r="PG665" s="1">
        <v>16</v>
      </c>
      <c r="PH665" s="1">
        <v>16</v>
      </c>
      <c r="SP665" s="1">
        <v>95.4</v>
      </c>
      <c r="SQ665" s="1">
        <v>97.4</v>
      </c>
      <c r="VX665" s="1">
        <v>0</v>
      </c>
      <c r="VY665" s="1">
        <v>0</v>
      </c>
      <c r="WQ665" s="1">
        <v>0</v>
      </c>
      <c r="WR665" s="1">
        <v>0</v>
      </c>
      <c r="AAY665" s="1">
        <v>24</v>
      </c>
      <c r="AAZ665" s="1">
        <v>20</v>
      </c>
      <c r="ABB665" s="1">
        <v>12.9</v>
      </c>
      <c r="ABC665" s="1">
        <v>11.6</v>
      </c>
      <c r="ABE665" s="1">
        <v>38</v>
      </c>
      <c r="ABF665" s="1">
        <v>34</v>
      </c>
      <c r="ABU665" s="1">
        <v>137</v>
      </c>
      <c r="ABV665" s="1">
        <v>132</v>
      </c>
      <c r="ABX665" s="1">
        <v>3.8</v>
      </c>
      <c r="ABY665" s="1">
        <v>3.8</v>
      </c>
      <c r="ACA665" s="1">
        <v>101</v>
      </c>
      <c r="ACB665" s="1">
        <v>100</v>
      </c>
      <c r="ACD665" s="1">
        <v>1.02</v>
      </c>
      <c r="ACE665" s="1">
        <v>0.94</v>
      </c>
      <c r="ACG665" s="1">
        <v>56</v>
      </c>
      <c r="ACH665" s="1">
        <v>131</v>
      </c>
      <c r="ACI665" s="1">
        <v>93</v>
      </c>
      <c r="ACJ665" s="1">
        <v>217</v>
      </c>
      <c r="ACK665" s="1">
        <v>210</v>
      </c>
      <c r="ACQ665" s="1">
        <v>42</v>
      </c>
      <c r="ACR665" s="1">
        <v>38</v>
      </c>
      <c r="ACT665" s="1">
        <v>2.1</v>
      </c>
      <c r="ACU665" s="1">
        <v>2.1</v>
      </c>
      <c r="ACW665" s="1">
        <v>16</v>
      </c>
      <c r="ACX665" s="1">
        <v>17</v>
      </c>
      <c r="ADO665" s="1">
        <v>7.5</v>
      </c>
      <c r="AGS665" s="1">
        <v>0</v>
      </c>
      <c r="AGT665" s="1">
        <v>0</v>
      </c>
      <c r="AGU665" s="1">
        <v>0</v>
      </c>
      <c r="AGV665" s="1">
        <v>0</v>
      </c>
      <c r="AGW665" s="1">
        <v>0</v>
      </c>
      <c r="AGX665" s="1">
        <v>0</v>
      </c>
      <c r="AGY665" s="1">
        <v>0</v>
      </c>
      <c r="AGZ665" s="1">
        <v>2</v>
      </c>
      <c r="AHA665" s="1">
        <v>0</v>
      </c>
      <c r="AHB665" s="1">
        <v>0</v>
      </c>
      <c r="AHC665" s="1">
        <v>1</v>
      </c>
      <c r="AHD665" s="1">
        <v>0</v>
      </c>
      <c r="AHE665" s="1">
        <v>0</v>
      </c>
      <c r="AHF665" s="1">
        <v>0</v>
      </c>
      <c r="AHH665" s="1">
        <v>0</v>
      </c>
      <c r="AHI665" s="1">
        <v>0</v>
      </c>
      <c r="AHK665" s="1">
        <v>0</v>
      </c>
      <c r="AHL665" s="1">
        <v>0</v>
      </c>
      <c r="AHM665" s="1">
        <v>0</v>
      </c>
      <c r="AHN665" s="1">
        <v>0</v>
      </c>
      <c r="AHO665" s="1">
        <v>0</v>
      </c>
      <c r="AHP665" s="1">
        <v>0</v>
      </c>
      <c r="AHQ665" s="1">
        <v>0</v>
      </c>
      <c r="AHR665" s="1">
        <v>0</v>
      </c>
      <c r="AIM665" s="1">
        <v>0</v>
      </c>
      <c r="AIN665" s="1">
        <v>0</v>
      </c>
      <c r="AIO665" s="1">
        <v>0</v>
      </c>
      <c r="AIP665" s="1">
        <v>1</v>
      </c>
      <c r="AIQ665" s="1">
        <v>1</v>
      </c>
      <c r="AIR665" s="1">
        <v>1</v>
      </c>
      <c r="AIS665" s="1">
        <v>1</v>
      </c>
      <c r="AIT665" s="3">
        <v>2</v>
      </c>
      <c r="AIV665" s="1">
        <v>0</v>
      </c>
      <c r="AIW665" s="1">
        <v>0</v>
      </c>
      <c r="AIX665" s="1">
        <v>42</v>
      </c>
      <c r="AIY665" s="1">
        <v>52</v>
      </c>
    </row>
    <row r="666" spans="1:951" s="1" customFormat="1">
      <c r="B666" s="1">
        <v>2</v>
      </c>
      <c r="C666" s="1">
        <v>0</v>
      </c>
      <c r="Z666" s="1">
        <v>0</v>
      </c>
      <c r="AA666" s="1">
        <v>1</v>
      </c>
      <c r="AC666" s="1">
        <v>0</v>
      </c>
      <c r="AE666" s="1">
        <v>0</v>
      </c>
      <c r="AG666" s="1">
        <v>0</v>
      </c>
      <c r="AI666" s="1">
        <v>148</v>
      </c>
      <c r="AJ666" s="1">
        <v>164</v>
      </c>
      <c r="DR666" s="1">
        <v>80</v>
      </c>
      <c r="DS666" s="1">
        <v>78</v>
      </c>
      <c r="HA666" s="1">
        <v>0</v>
      </c>
      <c r="HB666" s="1">
        <v>0</v>
      </c>
      <c r="HT666" s="1">
        <v>0</v>
      </c>
      <c r="HU666" s="1">
        <v>0</v>
      </c>
      <c r="IP666" s="1">
        <v>98</v>
      </c>
      <c r="IQ666" s="1">
        <v>95</v>
      </c>
      <c r="LX666" s="1">
        <v>70</v>
      </c>
      <c r="LY666" s="1">
        <v>68</v>
      </c>
      <c r="PG666" s="1">
        <v>16</v>
      </c>
      <c r="PH666" s="1">
        <v>18</v>
      </c>
      <c r="SP666" s="1">
        <v>97.1</v>
      </c>
      <c r="SQ666" s="1">
        <v>97.8</v>
      </c>
      <c r="VX666" s="1">
        <v>0</v>
      </c>
      <c r="VY666" s="1">
        <v>0</v>
      </c>
      <c r="WQ666" s="1">
        <v>0</v>
      </c>
      <c r="WR666" s="1">
        <v>0</v>
      </c>
      <c r="AAY666" s="1">
        <v>24</v>
      </c>
      <c r="ABB666" s="1">
        <v>11.9</v>
      </c>
      <c r="ABE666" s="1">
        <v>35</v>
      </c>
      <c r="ABU666" s="1">
        <v>134</v>
      </c>
      <c r="ABX666" s="1">
        <v>4.2</v>
      </c>
      <c r="ACA666" s="1">
        <v>98</v>
      </c>
      <c r="ACD666" s="1">
        <v>1.06</v>
      </c>
      <c r="ACG666" s="1">
        <v>111</v>
      </c>
      <c r="ACH666" s="1">
        <v>195</v>
      </c>
      <c r="ACI666" s="1">
        <v>188</v>
      </c>
      <c r="ACJ666" s="1">
        <v>268</v>
      </c>
      <c r="ACQ666" s="1">
        <v>39</v>
      </c>
      <c r="ACT666" s="1">
        <v>2.1</v>
      </c>
      <c r="ACW666" s="1">
        <v>17</v>
      </c>
      <c r="AGS666" s="1">
        <v>0</v>
      </c>
      <c r="AGT666" s="1">
        <v>0</v>
      </c>
      <c r="AGU666" s="1">
        <v>0</v>
      </c>
      <c r="AGV666" s="1">
        <v>0</v>
      </c>
      <c r="AGW666" s="1">
        <v>0</v>
      </c>
      <c r="AGX666" s="1">
        <v>0</v>
      </c>
      <c r="AGY666" s="1">
        <v>0</v>
      </c>
      <c r="AGZ666" s="1">
        <v>1</v>
      </c>
      <c r="AHA666" s="1">
        <v>0</v>
      </c>
      <c r="AHB666" s="1">
        <v>0</v>
      </c>
      <c r="AHC666" s="1">
        <v>1</v>
      </c>
      <c r="AHD666" s="1">
        <v>0</v>
      </c>
      <c r="AHE666" s="1">
        <v>0</v>
      </c>
      <c r="AHF666" s="1">
        <v>0</v>
      </c>
      <c r="AHH666" s="1">
        <v>0</v>
      </c>
      <c r="AHI666" s="1">
        <v>0</v>
      </c>
      <c r="AHK666" s="1">
        <v>0</v>
      </c>
      <c r="AHL666" s="1">
        <v>0</v>
      </c>
      <c r="AHM666" s="1">
        <v>0</v>
      </c>
      <c r="AHN666" s="1">
        <v>0</v>
      </c>
      <c r="AHO666" s="1">
        <v>0</v>
      </c>
      <c r="AHP666" s="1">
        <v>0</v>
      </c>
      <c r="AHQ666" s="1">
        <v>0</v>
      </c>
      <c r="AHR666" s="1">
        <v>0</v>
      </c>
      <c r="AIM666" s="1">
        <v>0</v>
      </c>
      <c r="AIN666" s="1">
        <v>0</v>
      </c>
      <c r="AIO666" s="1">
        <v>0</v>
      </c>
      <c r="AIT666" s="3">
        <v>2</v>
      </c>
      <c r="AIV666" s="1">
        <v>0</v>
      </c>
      <c r="AIW666" s="1">
        <v>0</v>
      </c>
      <c r="AIX666" s="1">
        <v>32</v>
      </c>
      <c r="AIY666" s="1">
        <v>28</v>
      </c>
    </row>
    <row r="667" spans="1:951" s="18" customFormat="1">
      <c r="B667" s="18">
        <v>3</v>
      </c>
      <c r="C667" s="18">
        <v>0</v>
      </c>
      <c r="Z667" s="18">
        <v>0</v>
      </c>
      <c r="AA667" s="18">
        <v>2</v>
      </c>
      <c r="AC667" s="18">
        <v>0</v>
      </c>
      <c r="AE667" s="18">
        <v>0</v>
      </c>
      <c r="AG667" s="18">
        <v>0</v>
      </c>
      <c r="AI667" s="18">
        <v>158</v>
      </c>
      <c r="DR667" s="18">
        <v>84</v>
      </c>
      <c r="HA667" s="18">
        <v>2</v>
      </c>
      <c r="HT667" s="18">
        <v>0</v>
      </c>
      <c r="IP667" s="18">
        <v>98</v>
      </c>
      <c r="LX667" s="18">
        <v>74</v>
      </c>
      <c r="PG667" s="18">
        <v>18</v>
      </c>
      <c r="SP667" s="18">
        <v>98.8</v>
      </c>
      <c r="VX667" s="18">
        <v>1</v>
      </c>
      <c r="WQ667" s="18">
        <v>0</v>
      </c>
      <c r="AAY667" s="18">
        <v>23</v>
      </c>
      <c r="ABB667" s="18">
        <v>13.6</v>
      </c>
      <c r="ABE667" s="18">
        <v>40</v>
      </c>
      <c r="ABU667" s="18">
        <v>132</v>
      </c>
      <c r="ABX667" s="18">
        <v>4</v>
      </c>
      <c r="ACA667" s="18">
        <v>100</v>
      </c>
      <c r="ACD667" s="18">
        <v>0.96</v>
      </c>
      <c r="ACG667" s="18">
        <v>252</v>
      </c>
      <c r="ACQ667" s="18">
        <v>29</v>
      </c>
      <c r="ACT667" s="18">
        <v>1.5</v>
      </c>
      <c r="ACW667" s="18">
        <v>14</v>
      </c>
      <c r="AGS667" s="18">
        <v>0</v>
      </c>
      <c r="AGT667" s="18">
        <v>0</v>
      </c>
      <c r="AGU667" s="18">
        <v>0</v>
      </c>
      <c r="AGV667" s="18">
        <v>0</v>
      </c>
      <c r="AGW667" s="18">
        <v>0</v>
      </c>
      <c r="AGX667" s="18">
        <v>0</v>
      </c>
      <c r="AGY667" s="18">
        <v>0</v>
      </c>
      <c r="AGZ667" s="18">
        <v>1</v>
      </c>
      <c r="AHA667" s="18">
        <v>0</v>
      </c>
      <c r="AHB667" s="18">
        <v>0</v>
      </c>
      <c r="AHC667" s="18">
        <v>1</v>
      </c>
      <c r="AHD667" s="18">
        <v>0</v>
      </c>
      <c r="AHE667" s="18">
        <v>0</v>
      </c>
      <c r="AHF667" s="18">
        <v>0</v>
      </c>
      <c r="AHH667" s="18">
        <v>0</v>
      </c>
      <c r="AHI667" s="18">
        <v>0</v>
      </c>
      <c r="AHK667" s="18">
        <v>0</v>
      </c>
      <c r="AHL667" s="18">
        <v>0</v>
      </c>
      <c r="AHM667" s="18">
        <v>0</v>
      </c>
      <c r="AHN667" s="18">
        <v>0</v>
      </c>
      <c r="AHO667" s="18">
        <v>0</v>
      </c>
      <c r="AHP667" s="18">
        <v>0</v>
      </c>
      <c r="AHQ667" s="18">
        <v>0</v>
      </c>
      <c r="AHR667" s="18">
        <v>0</v>
      </c>
      <c r="AIM667" s="18">
        <v>0</v>
      </c>
      <c r="AIN667" s="18">
        <v>0</v>
      </c>
      <c r="AIO667" s="18">
        <v>0</v>
      </c>
      <c r="AIT667" s="79">
        <v>1</v>
      </c>
      <c r="AIV667" s="18">
        <v>0</v>
      </c>
      <c r="AIW667" s="18">
        <v>0</v>
      </c>
      <c r="AIX667" s="18">
        <v>40</v>
      </c>
    </row>
    <row r="668" spans="1:951" s="1" customFormat="1">
      <c r="A668" s="1">
        <v>141</v>
      </c>
      <c r="B668" s="1">
        <v>1</v>
      </c>
      <c r="C668" s="1">
        <v>1</v>
      </c>
      <c r="D668" s="1" t="s">
        <v>3421</v>
      </c>
      <c r="O668" s="1">
        <v>0</v>
      </c>
      <c r="Z668" s="1">
        <v>0</v>
      </c>
      <c r="AA668" s="1">
        <v>1</v>
      </c>
      <c r="AC668" s="1">
        <v>0</v>
      </c>
      <c r="AE668" s="1">
        <v>0</v>
      </c>
      <c r="AG668" s="1">
        <v>0</v>
      </c>
      <c r="AI668" s="1">
        <v>142</v>
      </c>
      <c r="DR668" s="1">
        <v>90</v>
      </c>
      <c r="HA668" s="1">
        <v>2</v>
      </c>
      <c r="HT668" s="1">
        <v>0</v>
      </c>
      <c r="IP668" s="1">
        <v>96</v>
      </c>
      <c r="LX668" s="1">
        <v>82</v>
      </c>
      <c r="PG668" s="1">
        <v>20</v>
      </c>
      <c r="SP668" s="1">
        <v>96.9</v>
      </c>
      <c r="VX668" s="1">
        <v>1</v>
      </c>
      <c r="WQ668" s="1">
        <v>0</v>
      </c>
      <c r="ZY668" s="1">
        <v>141.1</v>
      </c>
      <c r="AGS668" s="1">
        <v>0</v>
      </c>
      <c r="AGT668" s="1">
        <v>0</v>
      </c>
      <c r="AGU668" s="1">
        <v>0</v>
      </c>
      <c r="AGV668" s="1">
        <v>0</v>
      </c>
      <c r="AGW668" s="1">
        <v>0</v>
      </c>
      <c r="AGX668" s="1">
        <v>0</v>
      </c>
      <c r="AGY668" s="1">
        <v>0</v>
      </c>
      <c r="AGZ668" s="1">
        <v>0</v>
      </c>
      <c r="AHA668" s="1">
        <v>0</v>
      </c>
      <c r="AHB668" s="1">
        <v>0</v>
      </c>
      <c r="AHC668" s="1">
        <v>1</v>
      </c>
      <c r="AHD668" s="1">
        <v>0</v>
      </c>
      <c r="AHE668" s="1">
        <v>0</v>
      </c>
      <c r="AHF668" s="1">
        <v>0</v>
      </c>
      <c r="AHH668" s="1">
        <v>0</v>
      </c>
      <c r="AHI668" s="1">
        <v>0</v>
      </c>
      <c r="AHK668" s="1">
        <v>0</v>
      </c>
      <c r="AHL668" s="1">
        <v>0</v>
      </c>
      <c r="AHM668" s="1">
        <v>0</v>
      </c>
      <c r="AHN668" s="1">
        <v>0</v>
      </c>
      <c r="AHO668" s="1">
        <v>0</v>
      </c>
      <c r="AHP668" s="1">
        <v>0</v>
      </c>
      <c r="AHQ668" s="1">
        <v>0</v>
      </c>
      <c r="AHR668" s="1">
        <v>0</v>
      </c>
      <c r="AIM668" s="1">
        <v>0</v>
      </c>
      <c r="AIN668" s="1">
        <v>0</v>
      </c>
      <c r="AIO668" s="1">
        <v>0</v>
      </c>
      <c r="AIP668" s="1">
        <v>1</v>
      </c>
      <c r="AIQ668" s="1">
        <v>1</v>
      </c>
      <c r="AIR668" s="1">
        <v>1</v>
      </c>
      <c r="AIS668" s="1">
        <v>1</v>
      </c>
      <c r="AIT668" s="3">
        <v>0</v>
      </c>
      <c r="AIU668" s="1">
        <v>1</v>
      </c>
      <c r="AIV668" s="1">
        <v>0</v>
      </c>
      <c r="AIW668" s="1">
        <v>0</v>
      </c>
      <c r="AJB668" s="1">
        <v>50</v>
      </c>
    </row>
    <row r="669" spans="1:951" s="1" customFormat="1">
      <c r="B669" s="1">
        <v>2</v>
      </c>
      <c r="C669" s="1">
        <v>1</v>
      </c>
      <c r="D669" s="1" t="s">
        <v>8591</v>
      </c>
      <c r="O669" s="1">
        <v>0</v>
      </c>
      <c r="Z669" s="1">
        <v>0</v>
      </c>
      <c r="AA669" s="1">
        <v>2</v>
      </c>
      <c r="AB669" s="1" t="s">
        <v>8592</v>
      </c>
      <c r="AC669" s="1">
        <v>0</v>
      </c>
      <c r="AE669" s="1">
        <v>0</v>
      </c>
      <c r="AG669" s="1">
        <v>0</v>
      </c>
      <c r="AI669" s="1">
        <v>118</v>
      </c>
      <c r="AJ669" s="1">
        <v>128</v>
      </c>
      <c r="DR669" s="1">
        <v>70</v>
      </c>
      <c r="DS669" s="1">
        <v>72</v>
      </c>
      <c r="HA669" s="1">
        <v>2</v>
      </c>
      <c r="HB669" s="1">
        <v>2</v>
      </c>
      <c r="HT669" s="1">
        <v>0</v>
      </c>
      <c r="HU669" s="1">
        <v>0</v>
      </c>
      <c r="IP669" s="1">
        <v>93</v>
      </c>
      <c r="IQ669" s="1">
        <v>96</v>
      </c>
      <c r="LX669" s="1">
        <v>72</v>
      </c>
      <c r="LY669" s="1">
        <v>76</v>
      </c>
      <c r="PG669" s="1">
        <v>32</v>
      </c>
      <c r="PH669" s="1">
        <v>18</v>
      </c>
      <c r="SP669" s="1">
        <v>97.3</v>
      </c>
      <c r="SQ669" s="1">
        <v>97.6</v>
      </c>
      <c r="VX669" s="1">
        <v>1</v>
      </c>
      <c r="VY669" s="1">
        <v>1</v>
      </c>
      <c r="WQ669" s="1">
        <v>0</v>
      </c>
      <c r="WR669" s="1">
        <v>0</v>
      </c>
      <c r="ZY669" s="1">
        <v>140.6</v>
      </c>
      <c r="ZZ669" s="1">
        <v>139</v>
      </c>
      <c r="AAY669" s="1">
        <v>26</v>
      </c>
      <c r="ABB669" s="1">
        <v>12.2</v>
      </c>
      <c r="ABE669" s="1">
        <v>36</v>
      </c>
      <c r="ABU669" s="1">
        <v>135</v>
      </c>
      <c r="ABX669" s="1">
        <v>4.3</v>
      </c>
      <c r="ACA669" s="1">
        <v>99</v>
      </c>
      <c r="ACD669" s="1">
        <v>1.1000000000000001</v>
      </c>
      <c r="ACG669" s="1">
        <v>118</v>
      </c>
      <c r="ACQ669" s="1">
        <v>35</v>
      </c>
      <c r="ACT669" s="1">
        <v>1.6</v>
      </c>
      <c r="ACW669" s="1">
        <v>15</v>
      </c>
      <c r="AGS669" s="1">
        <v>1</v>
      </c>
      <c r="AGT669" s="1">
        <v>0</v>
      </c>
      <c r="AGU669" s="1">
        <v>1</v>
      </c>
      <c r="AGV669" s="1">
        <v>0</v>
      </c>
      <c r="AGW669" s="1">
        <v>0</v>
      </c>
      <c r="AGX669" s="1">
        <v>0</v>
      </c>
      <c r="AGY669" s="1">
        <v>0</v>
      </c>
      <c r="AGZ669" s="1">
        <v>1</v>
      </c>
      <c r="AHA669" s="1">
        <v>0</v>
      </c>
      <c r="AHB669" s="1">
        <v>0</v>
      </c>
      <c r="AHC669" s="1">
        <v>1</v>
      </c>
      <c r="AHD669" s="1">
        <v>0</v>
      </c>
      <c r="AHE669" s="1">
        <v>0</v>
      </c>
      <c r="AHF669" s="1">
        <v>0</v>
      </c>
      <c r="AHH669" s="1">
        <v>0</v>
      </c>
      <c r="AHI669" s="1">
        <v>0</v>
      </c>
      <c r="AHK669" s="1">
        <v>0</v>
      </c>
      <c r="AHL669" s="1">
        <v>0</v>
      </c>
      <c r="AHM669" s="1">
        <v>0</v>
      </c>
      <c r="AHN669" s="1">
        <v>0</v>
      </c>
      <c r="AHO669" s="1">
        <v>0</v>
      </c>
      <c r="AHP669" s="1">
        <v>0</v>
      </c>
      <c r="AHQ669" s="1">
        <v>0</v>
      </c>
      <c r="AHR669" s="1">
        <v>0</v>
      </c>
      <c r="AIM669" s="1">
        <v>0</v>
      </c>
      <c r="AIN669" s="1">
        <v>0</v>
      </c>
      <c r="AIO669" s="1">
        <v>0</v>
      </c>
      <c r="AIT669" s="3">
        <v>1</v>
      </c>
      <c r="AIU669" s="1">
        <v>1</v>
      </c>
      <c r="AIV669" s="1">
        <v>0</v>
      </c>
      <c r="AIW669" s="1">
        <v>0</v>
      </c>
      <c r="AIX669" s="1">
        <v>58</v>
      </c>
      <c r="AJB669" s="1">
        <v>48</v>
      </c>
    </row>
    <row r="670" spans="1:951" s="1" customFormat="1">
      <c r="B670" s="1">
        <v>3</v>
      </c>
      <c r="C670" s="1">
        <v>0</v>
      </c>
      <c r="Z670" s="1">
        <v>0</v>
      </c>
      <c r="AA670" s="1">
        <v>2</v>
      </c>
      <c r="AB670" s="1" t="s">
        <v>8593</v>
      </c>
      <c r="AC670" s="1">
        <v>0</v>
      </c>
      <c r="AE670" s="1">
        <v>0</v>
      </c>
      <c r="AG670" s="1">
        <v>3</v>
      </c>
      <c r="AH670" s="1">
        <v>0</v>
      </c>
      <c r="AI670" s="1">
        <v>145</v>
      </c>
      <c r="AJ670" s="1">
        <v>126</v>
      </c>
      <c r="DR670" s="1">
        <v>96</v>
      </c>
      <c r="DS670" s="1">
        <v>70</v>
      </c>
      <c r="HA670" s="1">
        <v>2</v>
      </c>
      <c r="HB670" s="1">
        <v>2</v>
      </c>
      <c r="HT670" s="1">
        <v>1</v>
      </c>
      <c r="HU670" s="1">
        <v>0</v>
      </c>
      <c r="IP670" s="1">
        <v>93</v>
      </c>
      <c r="IQ670" s="1">
        <v>96</v>
      </c>
      <c r="LX670" s="1">
        <v>73</v>
      </c>
      <c r="LY670" s="1">
        <v>64</v>
      </c>
      <c r="PG670" s="1">
        <v>18</v>
      </c>
      <c r="PH670" s="1">
        <v>20</v>
      </c>
      <c r="SP670" s="1">
        <v>97.3</v>
      </c>
      <c r="SQ670" s="1">
        <v>97.6</v>
      </c>
      <c r="VX670" s="1">
        <v>1</v>
      </c>
      <c r="VY670" s="1">
        <v>1</v>
      </c>
      <c r="WQ670" s="1">
        <v>0</v>
      </c>
      <c r="WR670" s="1">
        <v>0</v>
      </c>
      <c r="ZY670" s="1">
        <v>140.80000000000001</v>
      </c>
      <c r="ZZ670" s="1">
        <v>139</v>
      </c>
      <c r="AAY670" s="1">
        <v>32</v>
      </c>
      <c r="ABB670" s="1">
        <v>12.9</v>
      </c>
      <c r="ABE670" s="1">
        <v>38</v>
      </c>
      <c r="ABU670" s="1">
        <v>136</v>
      </c>
      <c r="ABX670" s="1">
        <v>4.5999999999999996</v>
      </c>
      <c r="ACA670" s="1">
        <v>99</v>
      </c>
      <c r="ACD670" s="1">
        <v>1.1100000000000001</v>
      </c>
      <c r="ACG670" s="1">
        <v>77</v>
      </c>
      <c r="ACQ670" s="1">
        <v>41</v>
      </c>
      <c r="ACT670" s="1">
        <v>1.6</v>
      </c>
      <c r="ACW670" s="1">
        <v>10</v>
      </c>
      <c r="AGS670" s="1">
        <v>1</v>
      </c>
      <c r="AGT670" s="1">
        <v>0</v>
      </c>
      <c r="AGU670" s="1">
        <v>1</v>
      </c>
      <c r="AGV670" s="1">
        <v>0</v>
      </c>
      <c r="AGW670" s="1">
        <v>0</v>
      </c>
      <c r="AGX670" s="1">
        <v>0</v>
      </c>
      <c r="AGY670" s="1">
        <v>0</v>
      </c>
      <c r="AGZ670" s="1">
        <v>1</v>
      </c>
      <c r="AHA670" s="1">
        <v>0</v>
      </c>
      <c r="AHB670" s="1">
        <v>0</v>
      </c>
      <c r="AHC670" s="1">
        <v>1</v>
      </c>
      <c r="AHD670" s="1">
        <v>0</v>
      </c>
      <c r="AHE670" s="1">
        <v>0</v>
      </c>
      <c r="AHF670" s="1">
        <v>0</v>
      </c>
      <c r="AHH670" s="1">
        <v>0</v>
      </c>
      <c r="AHI670" s="1">
        <v>0</v>
      </c>
      <c r="AHK670" s="1">
        <v>0</v>
      </c>
      <c r="AHL670" s="1">
        <v>0</v>
      </c>
      <c r="AHM670" s="1">
        <v>0</v>
      </c>
      <c r="AHN670" s="1">
        <v>0</v>
      </c>
      <c r="AHO670" s="1">
        <v>0</v>
      </c>
      <c r="AHP670" s="1">
        <v>0</v>
      </c>
      <c r="AHQ670" s="1">
        <v>0</v>
      </c>
      <c r="AHR670" s="1">
        <v>0</v>
      </c>
      <c r="AIM670" s="1">
        <v>0</v>
      </c>
      <c r="AIN670" s="1">
        <v>0</v>
      </c>
      <c r="AIO670" s="1">
        <v>0</v>
      </c>
      <c r="AIT670" s="3">
        <v>1</v>
      </c>
      <c r="AIU670" s="1">
        <v>1</v>
      </c>
      <c r="AIV670" s="1">
        <v>0</v>
      </c>
      <c r="AIW670" s="1">
        <v>0</v>
      </c>
      <c r="AIX670" s="1">
        <v>44</v>
      </c>
      <c r="AJB670" s="1">
        <v>66</v>
      </c>
    </row>
    <row r="671" spans="1:951" s="1" customFormat="1">
      <c r="B671" s="1">
        <v>4</v>
      </c>
      <c r="C671" s="1">
        <v>0</v>
      </c>
      <c r="Z671" s="1">
        <v>0</v>
      </c>
      <c r="AA671" s="1">
        <v>2</v>
      </c>
      <c r="AC671" s="1">
        <v>0</v>
      </c>
      <c r="AE671" s="1">
        <v>7</v>
      </c>
      <c r="AF671" s="1">
        <v>0</v>
      </c>
      <c r="AG671" s="1">
        <v>0</v>
      </c>
      <c r="AI671" s="1">
        <v>128</v>
      </c>
      <c r="AJ671" s="1">
        <v>126</v>
      </c>
      <c r="DR671" s="1">
        <v>80</v>
      </c>
      <c r="DS671" s="1">
        <v>78</v>
      </c>
      <c r="HA671" s="1">
        <v>2</v>
      </c>
      <c r="HB671" s="1">
        <v>2</v>
      </c>
      <c r="HT671" s="1">
        <v>0</v>
      </c>
      <c r="HU671" s="1">
        <v>0</v>
      </c>
      <c r="IP671" s="1">
        <v>94</v>
      </c>
      <c r="IQ671" s="1">
        <v>96</v>
      </c>
      <c r="LX671" s="1">
        <v>82</v>
      </c>
      <c r="LY671" s="1">
        <v>80</v>
      </c>
      <c r="PG671" s="1">
        <v>24</v>
      </c>
      <c r="PH671" s="1">
        <v>22</v>
      </c>
      <c r="SP671" s="1">
        <v>98.9</v>
      </c>
      <c r="SQ671" s="1">
        <v>97.3</v>
      </c>
      <c r="VX671" s="1">
        <v>1</v>
      </c>
      <c r="VY671" s="1">
        <v>1</v>
      </c>
      <c r="WQ671" s="1">
        <v>0</v>
      </c>
      <c r="WR671" s="1">
        <v>0</v>
      </c>
      <c r="ZY671" s="1">
        <v>140</v>
      </c>
      <c r="ZZ671" s="1">
        <v>138.80000000000001</v>
      </c>
      <c r="AAY671" s="1">
        <v>29</v>
      </c>
      <c r="ABB671" s="1">
        <v>12.9</v>
      </c>
      <c r="ABE671" s="1">
        <v>38</v>
      </c>
      <c r="ABU671" s="1">
        <v>136</v>
      </c>
      <c r="ABX671" s="1">
        <v>4.3</v>
      </c>
      <c r="ACA671" s="1">
        <v>99</v>
      </c>
      <c r="ACD671" s="1">
        <v>1.18</v>
      </c>
      <c r="ACG671" s="1">
        <v>79</v>
      </c>
      <c r="ACQ671" s="1">
        <v>36</v>
      </c>
      <c r="ACT671" s="1">
        <v>1.5</v>
      </c>
      <c r="ACW671" s="1">
        <v>14</v>
      </c>
      <c r="AGS671" s="1">
        <v>1</v>
      </c>
      <c r="AGT671" s="1">
        <v>0</v>
      </c>
      <c r="AGU671" s="1">
        <v>1</v>
      </c>
      <c r="AGV671" s="1">
        <v>0</v>
      </c>
      <c r="AGW671" s="1">
        <v>0</v>
      </c>
      <c r="AGX671" s="1">
        <v>0</v>
      </c>
      <c r="AGY671" s="1">
        <v>0</v>
      </c>
      <c r="AGZ671" s="1">
        <v>1</v>
      </c>
      <c r="AHA671" s="1">
        <v>0</v>
      </c>
      <c r="AHB671" s="1">
        <v>0</v>
      </c>
      <c r="AHC671" s="1">
        <v>1</v>
      </c>
      <c r="AHD671" s="1">
        <v>0</v>
      </c>
      <c r="AHE671" s="1">
        <v>0</v>
      </c>
      <c r="AHF671" s="1">
        <v>0</v>
      </c>
      <c r="AHH671" s="1">
        <v>0</v>
      </c>
      <c r="AHI671" s="1">
        <v>0</v>
      </c>
      <c r="AHK671" s="1">
        <v>0</v>
      </c>
      <c r="AHL671" s="1">
        <v>0</v>
      </c>
      <c r="AHM671" s="1">
        <v>0</v>
      </c>
      <c r="AHN671" s="1">
        <v>0</v>
      </c>
      <c r="AHO671" s="1">
        <v>0</v>
      </c>
      <c r="AHP671" s="1">
        <v>0</v>
      </c>
      <c r="AHQ671" s="1">
        <v>0</v>
      </c>
      <c r="AHR671" s="1">
        <v>1</v>
      </c>
      <c r="AIM671" s="1">
        <v>0</v>
      </c>
      <c r="AIN671" s="1">
        <v>0</v>
      </c>
      <c r="AIO671" s="1">
        <v>0</v>
      </c>
      <c r="AIT671" s="3">
        <v>2</v>
      </c>
      <c r="AIU671" s="1">
        <v>0</v>
      </c>
      <c r="AIV671" s="1">
        <v>0</v>
      </c>
      <c r="AIW671" s="1">
        <v>0</v>
      </c>
      <c r="AIX671" s="1">
        <v>69</v>
      </c>
      <c r="AIY671" s="1">
        <v>58</v>
      </c>
    </row>
    <row r="672" spans="1:951" s="1" customFormat="1">
      <c r="B672" s="1">
        <v>5</v>
      </c>
      <c r="C672" s="1">
        <v>0</v>
      </c>
      <c r="Z672" s="1">
        <v>0</v>
      </c>
      <c r="AA672" s="1">
        <v>2</v>
      </c>
      <c r="AB672" s="1" t="s">
        <v>8594</v>
      </c>
      <c r="AC672" s="1">
        <v>0</v>
      </c>
      <c r="AE672" s="1">
        <v>0</v>
      </c>
      <c r="AG672" s="1">
        <v>0</v>
      </c>
      <c r="AI672" s="1">
        <v>138</v>
      </c>
      <c r="AJ672" s="1">
        <v>138</v>
      </c>
      <c r="DR672" s="1">
        <v>76</v>
      </c>
      <c r="DS672" s="1">
        <v>78</v>
      </c>
      <c r="HA672" s="1">
        <v>2</v>
      </c>
      <c r="HB672" s="1">
        <v>2</v>
      </c>
      <c r="HT672" s="1">
        <v>0</v>
      </c>
      <c r="HU672" s="1">
        <v>0</v>
      </c>
      <c r="IP672" s="1">
        <v>96</v>
      </c>
      <c r="IQ672" s="1">
        <v>97</v>
      </c>
      <c r="LX672" s="1">
        <v>77</v>
      </c>
      <c r="LY672" s="1">
        <v>68</v>
      </c>
      <c r="PG672" s="1">
        <v>18</v>
      </c>
      <c r="PH672" s="1">
        <v>18</v>
      </c>
      <c r="SP672" s="1">
        <v>97.8</v>
      </c>
      <c r="SQ672" s="1">
        <v>97.3</v>
      </c>
      <c r="VX672" s="1">
        <v>1</v>
      </c>
      <c r="VY672" s="1">
        <v>1</v>
      </c>
      <c r="WQ672" s="1">
        <v>0</v>
      </c>
      <c r="WR672" s="1">
        <v>0</v>
      </c>
      <c r="ZY672" s="1">
        <v>138.19999999999999</v>
      </c>
      <c r="ZZ672" s="1">
        <v>136.80000000000001</v>
      </c>
      <c r="AAY672" s="1">
        <v>25</v>
      </c>
      <c r="ABB672" s="1">
        <v>12.9</v>
      </c>
      <c r="ABE672" s="1">
        <v>38</v>
      </c>
      <c r="ABU672" s="1">
        <v>136</v>
      </c>
      <c r="ABX672" s="1">
        <v>4.2</v>
      </c>
      <c r="ACA672" s="1">
        <v>100</v>
      </c>
      <c r="ACD672" s="1">
        <v>1</v>
      </c>
      <c r="ACG672" s="1">
        <v>81</v>
      </c>
      <c r="ACQ672" s="1">
        <v>36</v>
      </c>
      <c r="ACT672" s="1">
        <v>1.6</v>
      </c>
      <c r="ACW672" s="1">
        <v>16</v>
      </c>
      <c r="AGS672" s="1">
        <v>1</v>
      </c>
      <c r="AGT672" s="1">
        <v>0</v>
      </c>
      <c r="AGU672" s="1">
        <v>1</v>
      </c>
      <c r="AGV672" s="1">
        <v>0</v>
      </c>
      <c r="AGW672" s="1">
        <v>0</v>
      </c>
      <c r="AGX672" s="1">
        <v>0</v>
      </c>
      <c r="AGY672" s="1">
        <v>0</v>
      </c>
      <c r="AGZ672" s="1">
        <v>1</v>
      </c>
      <c r="AHA672" s="1">
        <v>0</v>
      </c>
      <c r="AHB672" s="1">
        <v>0</v>
      </c>
      <c r="AHC672" s="1">
        <v>1</v>
      </c>
      <c r="AHD672" s="1">
        <v>0</v>
      </c>
      <c r="AHE672" s="1">
        <v>0</v>
      </c>
      <c r="AHF672" s="1">
        <v>0</v>
      </c>
      <c r="AHH672" s="1">
        <v>0</v>
      </c>
      <c r="AHI672" s="1">
        <v>0</v>
      </c>
      <c r="AHK672" s="1">
        <v>0</v>
      </c>
      <c r="AHL672" s="1">
        <v>0</v>
      </c>
      <c r="AHM672" s="1">
        <v>0</v>
      </c>
      <c r="AHN672" s="1">
        <v>0</v>
      </c>
      <c r="AHO672" s="1">
        <v>0</v>
      </c>
      <c r="AHP672" s="1">
        <v>0</v>
      </c>
      <c r="AHQ672" s="1">
        <v>0</v>
      </c>
      <c r="AHR672" s="1">
        <v>0</v>
      </c>
      <c r="AIM672" s="1">
        <v>0</v>
      </c>
      <c r="AIN672" s="1">
        <v>0</v>
      </c>
      <c r="AIO672" s="1">
        <v>0</v>
      </c>
      <c r="AIT672" s="3">
        <v>2</v>
      </c>
      <c r="AIU672" s="1">
        <v>0</v>
      </c>
      <c r="AIV672" s="1">
        <v>0</v>
      </c>
      <c r="AIW672" s="1">
        <v>0</v>
      </c>
      <c r="AIX672" s="1">
        <v>31</v>
      </c>
      <c r="AIY672" s="1">
        <v>44</v>
      </c>
    </row>
    <row r="673" spans="1:951" s="1" customFormat="1">
      <c r="B673" s="1">
        <v>6</v>
      </c>
      <c r="C673" s="1">
        <v>0</v>
      </c>
      <c r="Z673" s="1">
        <v>0</v>
      </c>
      <c r="AA673" s="1">
        <v>2</v>
      </c>
      <c r="AC673" s="1">
        <v>0</v>
      </c>
      <c r="AE673" s="1">
        <v>0</v>
      </c>
      <c r="AG673" s="1">
        <v>0</v>
      </c>
      <c r="AI673" s="1">
        <v>122</v>
      </c>
      <c r="AJ673" s="1">
        <v>120</v>
      </c>
      <c r="DR673" s="1">
        <v>70</v>
      </c>
      <c r="DS673" s="1">
        <v>68</v>
      </c>
      <c r="HA673" s="1">
        <v>2</v>
      </c>
      <c r="HB673" s="1">
        <v>2</v>
      </c>
      <c r="HT673" s="1">
        <v>0</v>
      </c>
      <c r="HU673" s="1">
        <v>0</v>
      </c>
      <c r="IP673" s="1">
        <v>98</v>
      </c>
      <c r="IQ673" s="1">
        <v>98</v>
      </c>
      <c r="LX673" s="1">
        <v>64</v>
      </c>
      <c r="LY673" s="1">
        <v>68</v>
      </c>
      <c r="PG673" s="1">
        <v>16</v>
      </c>
      <c r="PH673" s="1">
        <v>16</v>
      </c>
      <c r="SP673" s="1">
        <v>97.7</v>
      </c>
      <c r="SQ673" s="1">
        <v>98.2</v>
      </c>
      <c r="VX673" s="1">
        <v>1</v>
      </c>
      <c r="VY673" s="1">
        <v>1</v>
      </c>
      <c r="WQ673" s="1">
        <v>0</v>
      </c>
      <c r="WR673" s="1">
        <v>0</v>
      </c>
      <c r="ZY673" s="1">
        <v>135.6</v>
      </c>
      <c r="ZZ673" s="1">
        <v>136.4</v>
      </c>
      <c r="AGS673" s="1">
        <v>1</v>
      </c>
      <c r="AGT673" s="1">
        <v>0</v>
      </c>
      <c r="AGU673" s="1">
        <v>1</v>
      </c>
      <c r="AGV673" s="1">
        <v>0</v>
      </c>
      <c r="AGW673" s="1">
        <v>0</v>
      </c>
      <c r="AGX673" s="1">
        <v>0</v>
      </c>
      <c r="AGY673" s="1">
        <v>0</v>
      </c>
      <c r="AGZ673" s="1">
        <v>0</v>
      </c>
      <c r="AHA673" s="1">
        <v>0</v>
      </c>
      <c r="AHB673" s="1">
        <v>0</v>
      </c>
      <c r="AHC673" s="1">
        <v>1</v>
      </c>
      <c r="AHD673" s="1">
        <v>0</v>
      </c>
      <c r="AHE673" s="1">
        <v>0</v>
      </c>
      <c r="AHF673" s="1">
        <v>0</v>
      </c>
      <c r="AHH673" s="1">
        <v>0</v>
      </c>
      <c r="AHI673" s="1">
        <v>0</v>
      </c>
      <c r="AHK673" s="1">
        <v>0</v>
      </c>
      <c r="AHL673" s="1">
        <v>0</v>
      </c>
      <c r="AHM673" s="1">
        <v>0</v>
      </c>
      <c r="AHN673" s="1">
        <v>0</v>
      </c>
      <c r="AHO673" s="1">
        <v>0</v>
      </c>
      <c r="AHP673" s="1">
        <v>0</v>
      </c>
      <c r="AHQ673" s="1">
        <v>0</v>
      </c>
      <c r="AHR673" s="1">
        <v>0</v>
      </c>
      <c r="AIM673" s="1">
        <v>0</v>
      </c>
      <c r="AIN673" s="1">
        <v>0</v>
      </c>
      <c r="AIO673" s="1">
        <v>0</v>
      </c>
      <c r="AIT673" s="3">
        <v>0</v>
      </c>
      <c r="AIU673" s="1">
        <v>2</v>
      </c>
      <c r="AIV673" s="1">
        <v>0</v>
      </c>
      <c r="AIW673" s="1">
        <v>0</v>
      </c>
      <c r="AJB673" s="1">
        <v>63</v>
      </c>
      <c r="AJC673" s="1">
        <v>26</v>
      </c>
    </row>
    <row r="674" spans="1:951" s="1" customFormat="1">
      <c r="B674" s="1">
        <v>7</v>
      </c>
      <c r="C674" s="1">
        <v>1</v>
      </c>
      <c r="D674" s="1" t="s">
        <v>7590</v>
      </c>
      <c r="O674" s="1">
        <v>1</v>
      </c>
      <c r="Z674" s="1">
        <v>0</v>
      </c>
      <c r="AA674" s="1">
        <v>2</v>
      </c>
      <c r="AB674" s="1" t="s">
        <v>8595</v>
      </c>
      <c r="AC674" s="1">
        <v>0</v>
      </c>
      <c r="AE674" s="1">
        <v>0</v>
      </c>
      <c r="AG674" s="1">
        <v>0</v>
      </c>
      <c r="AI674" s="1">
        <v>148</v>
      </c>
      <c r="AJ674" s="1">
        <v>124</v>
      </c>
      <c r="DR674" s="1">
        <v>80</v>
      </c>
      <c r="DS674" s="1">
        <v>60</v>
      </c>
      <c r="HA674" s="1">
        <v>2</v>
      </c>
      <c r="HB674" s="1">
        <v>2</v>
      </c>
      <c r="HT674" s="1">
        <v>0</v>
      </c>
      <c r="HU674" s="1">
        <v>0</v>
      </c>
      <c r="IP674" s="1">
        <v>95</v>
      </c>
      <c r="IQ674" s="1">
        <v>98</v>
      </c>
      <c r="LX674" s="1">
        <v>61</v>
      </c>
      <c r="LY674" s="1">
        <v>66</v>
      </c>
      <c r="PG674" s="1">
        <v>16</v>
      </c>
      <c r="PH674" s="1">
        <v>16</v>
      </c>
      <c r="SP674" s="1">
        <v>97.1</v>
      </c>
      <c r="SQ674" s="1">
        <v>97.6</v>
      </c>
      <c r="VX674" s="1">
        <v>1</v>
      </c>
      <c r="VY674" s="1">
        <v>1</v>
      </c>
      <c r="WQ674" s="1">
        <v>0</v>
      </c>
      <c r="WR674" s="1">
        <v>0</v>
      </c>
      <c r="ZY674" s="1">
        <v>133.6</v>
      </c>
      <c r="ZZ674" s="1">
        <v>132.19999999999999</v>
      </c>
      <c r="AAY674" s="1">
        <v>29</v>
      </c>
      <c r="ABU674" s="1">
        <v>138</v>
      </c>
      <c r="ABX674" s="1">
        <v>4.3</v>
      </c>
      <c r="ACA674" s="1">
        <v>95</v>
      </c>
      <c r="ACD674" s="1">
        <v>9.4</v>
      </c>
      <c r="ACG674" s="1">
        <v>65</v>
      </c>
      <c r="ACQ674" s="1">
        <v>35</v>
      </c>
      <c r="ACT674" s="1">
        <v>1.67</v>
      </c>
      <c r="ACW674" s="1">
        <v>14</v>
      </c>
      <c r="AGS674" s="1">
        <v>1</v>
      </c>
      <c r="AGT674" s="1">
        <v>0</v>
      </c>
      <c r="AGU674" s="1">
        <v>1</v>
      </c>
      <c r="AGV674" s="1">
        <v>0</v>
      </c>
      <c r="AGW674" s="1">
        <v>0</v>
      </c>
      <c r="AGX674" s="1">
        <v>0</v>
      </c>
      <c r="AGY674" s="1">
        <v>0</v>
      </c>
      <c r="AGZ674" s="1">
        <v>1</v>
      </c>
      <c r="AHA674" s="1">
        <v>0</v>
      </c>
      <c r="AHB674" s="1">
        <v>0</v>
      </c>
      <c r="AHC674" s="1">
        <v>1</v>
      </c>
      <c r="AHD674" s="1">
        <v>0</v>
      </c>
      <c r="AHE674" s="1">
        <v>0</v>
      </c>
      <c r="AHF674" s="1">
        <v>0</v>
      </c>
      <c r="AHH674" s="1">
        <v>0</v>
      </c>
      <c r="AHI674" s="1">
        <v>0</v>
      </c>
      <c r="AHK674" s="1">
        <v>0</v>
      </c>
      <c r="AHL674" s="1">
        <v>0</v>
      </c>
      <c r="AHM674" s="1">
        <v>0</v>
      </c>
      <c r="AHN674" s="1">
        <v>0</v>
      </c>
      <c r="AHO674" s="1">
        <v>0</v>
      </c>
      <c r="AHP674" s="1">
        <v>0</v>
      </c>
      <c r="AHQ674" s="1">
        <v>0</v>
      </c>
      <c r="AHR674" s="1">
        <v>0</v>
      </c>
      <c r="AIM674" s="1">
        <v>0</v>
      </c>
      <c r="AIN674" s="1">
        <v>0</v>
      </c>
      <c r="AIO674" s="1">
        <v>0</v>
      </c>
      <c r="AIT674" s="3">
        <v>1</v>
      </c>
      <c r="AIU674" s="1">
        <v>1</v>
      </c>
      <c r="AIV674" s="1">
        <v>0</v>
      </c>
      <c r="AIW674" s="1">
        <v>0</v>
      </c>
      <c r="AIX674" s="1">
        <v>34</v>
      </c>
      <c r="AJB674" s="1">
        <v>55</v>
      </c>
    </row>
    <row r="675" spans="1:951" s="18" customFormat="1">
      <c r="B675" s="18">
        <v>8</v>
      </c>
      <c r="C675" s="18">
        <v>0</v>
      </c>
      <c r="Z675" s="18">
        <v>0</v>
      </c>
      <c r="AA675" s="18">
        <v>2</v>
      </c>
      <c r="AC675" s="18">
        <v>0</v>
      </c>
      <c r="AE675" s="18">
        <v>0</v>
      </c>
      <c r="AG675" s="18">
        <v>0</v>
      </c>
      <c r="AI675" s="18">
        <v>124</v>
      </c>
      <c r="DR675" s="18">
        <v>78</v>
      </c>
      <c r="HA675" s="18">
        <v>2</v>
      </c>
      <c r="HT675" s="18">
        <v>0</v>
      </c>
      <c r="IP675" s="18">
        <v>98</v>
      </c>
      <c r="LX675" s="18">
        <v>80</v>
      </c>
      <c r="PG675" s="18">
        <v>16</v>
      </c>
      <c r="SP675" s="18">
        <v>97.7</v>
      </c>
      <c r="VX675" s="18">
        <v>1</v>
      </c>
      <c r="WQ675" s="18">
        <v>0</v>
      </c>
      <c r="ZY675" s="18">
        <v>133.19999999999999</v>
      </c>
      <c r="AGS675" s="18">
        <v>0</v>
      </c>
      <c r="AGT675" s="18">
        <v>0</v>
      </c>
      <c r="AGU675" s="18">
        <v>0</v>
      </c>
      <c r="AGV675" s="18">
        <v>0</v>
      </c>
      <c r="AGW675" s="18">
        <v>0</v>
      </c>
      <c r="AGX675" s="18">
        <v>0</v>
      </c>
      <c r="AGY675" s="18">
        <v>0</v>
      </c>
      <c r="AGZ675" s="18">
        <v>0</v>
      </c>
      <c r="AHA675" s="18">
        <v>0</v>
      </c>
      <c r="AHB675" s="18">
        <v>0</v>
      </c>
      <c r="AHC675" s="18">
        <v>1</v>
      </c>
      <c r="AHD675" s="18">
        <v>0</v>
      </c>
      <c r="AHE675" s="18">
        <v>0</v>
      </c>
      <c r="AHF675" s="18">
        <v>0</v>
      </c>
      <c r="AHH675" s="18">
        <v>0</v>
      </c>
      <c r="AHI675" s="18">
        <v>0</v>
      </c>
      <c r="AHK675" s="18">
        <v>0</v>
      </c>
      <c r="AHL675" s="18">
        <v>0</v>
      </c>
      <c r="AHM675" s="18">
        <v>0</v>
      </c>
      <c r="AHN675" s="18">
        <v>0</v>
      </c>
      <c r="AHO675" s="18">
        <v>0</v>
      </c>
      <c r="AHP675" s="18">
        <v>0</v>
      </c>
      <c r="AHQ675" s="18">
        <v>0</v>
      </c>
      <c r="AHR675" s="18">
        <v>0</v>
      </c>
      <c r="AIM675" s="18">
        <v>0</v>
      </c>
      <c r="AIN675" s="18">
        <v>0</v>
      </c>
      <c r="AIO675" s="18">
        <v>0</v>
      </c>
      <c r="AIT675" s="79">
        <v>1</v>
      </c>
      <c r="AIU675" s="18">
        <v>0</v>
      </c>
      <c r="AIV675" s="18">
        <v>0</v>
      </c>
      <c r="AIW675" s="18">
        <v>0</v>
      </c>
      <c r="AIX675" s="18">
        <v>38</v>
      </c>
    </row>
    <row r="676" spans="1:951" s="1" customFormat="1">
      <c r="A676" s="1">
        <v>142</v>
      </c>
      <c r="B676" s="1">
        <v>1</v>
      </c>
      <c r="C676" s="1">
        <v>1</v>
      </c>
      <c r="D676" s="1" t="s">
        <v>8596</v>
      </c>
      <c r="O676" s="1">
        <v>0</v>
      </c>
      <c r="Z676" s="1">
        <v>0</v>
      </c>
      <c r="AA676" s="1">
        <v>2</v>
      </c>
      <c r="AB676" s="1" t="s">
        <v>8597</v>
      </c>
      <c r="AC676" s="1">
        <v>0</v>
      </c>
      <c r="AE676" s="1">
        <v>0</v>
      </c>
      <c r="AG676" s="1">
        <v>0</v>
      </c>
      <c r="AI676" s="1">
        <v>123</v>
      </c>
      <c r="AJ676" s="1">
        <v>120</v>
      </c>
      <c r="AK676" s="1">
        <v>110</v>
      </c>
      <c r="DR676" s="1">
        <v>58</v>
      </c>
      <c r="DS676" s="1">
        <v>56</v>
      </c>
      <c r="DT676" s="1">
        <v>56</v>
      </c>
      <c r="HC676" s="1">
        <v>0</v>
      </c>
      <c r="HV676" s="1">
        <v>0</v>
      </c>
      <c r="IP676" s="1">
        <v>100</v>
      </c>
      <c r="IQ676" s="1">
        <v>100</v>
      </c>
      <c r="IR676" s="1">
        <v>93</v>
      </c>
      <c r="LX676" s="1">
        <v>62</v>
      </c>
      <c r="LY676" s="1">
        <v>62</v>
      </c>
      <c r="LZ676" s="1">
        <v>68</v>
      </c>
      <c r="PI676" s="1">
        <v>26</v>
      </c>
      <c r="SQ676" s="1">
        <v>98.6</v>
      </c>
      <c r="SR676" s="1">
        <v>97.5</v>
      </c>
      <c r="VZ676" s="1">
        <v>1</v>
      </c>
      <c r="WS676" s="1">
        <v>0</v>
      </c>
      <c r="ZY676" s="1">
        <v>145</v>
      </c>
      <c r="AAY676" s="1">
        <v>29</v>
      </c>
      <c r="ABQ676" s="1">
        <v>7.0000000000000007E-2</v>
      </c>
      <c r="ABU676" s="1">
        <v>140</v>
      </c>
      <c r="ABX676" s="1">
        <v>4.8</v>
      </c>
      <c r="ACA676" s="1">
        <v>101</v>
      </c>
      <c r="ACD676" s="1">
        <v>8.4</v>
      </c>
      <c r="ACG676" s="1">
        <v>111</v>
      </c>
      <c r="ACH676" s="1">
        <v>125</v>
      </c>
      <c r="ACQ676" s="1">
        <v>26</v>
      </c>
      <c r="ACT676" s="1">
        <v>1.02</v>
      </c>
      <c r="ACW676" s="1">
        <v>10</v>
      </c>
      <c r="ADR676" s="1">
        <v>1.7</v>
      </c>
      <c r="ADW676" s="1">
        <v>2.88</v>
      </c>
      <c r="ADX676" s="1">
        <v>7.36</v>
      </c>
      <c r="ADY676" s="1">
        <v>51</v>
      </c>
      <c r="AFA676" s="1">
        <v>288</v>
      </c>
      <c r="AFD676" s="1">
        <v>6.5</v>
      </c>
      <c r="AGS676" s="1">
        <v>0</v>
      </c>
      <c r="AGT676" s="1">
        <v>0</v>
      </c>
      <c r="AGU676" s="1">
        <v>0</v>
      </c>
      <c r="AGV676" s="1">
        <v>0</v>
      </c>
      <c r="AGW676" s="1">
        <v>0</v>
      </c>
      <c r="AGX676" s="1">
        <v>0</v>
      </c>
      <c r="AGY676" s="1">
        <v>0</v>
      </c>
      <c r="AGZ676" s="1">
        <v>0</v>
      </c>
      <c r="AHA676" s="1">
        <v>0</v>
      </c>
      <c r="AHB676" s="1">
        <v>0</v>
      </c>
      <c r="AHC676" s="1">
        <v>1</v>
      </c>
      <c r="AHD676" s="1">
        <v>0</v>
      </c>
      <c r="AHE676" s="1">
        <v>0</v>
      </c>
      <c r="AHF676" s="1">
        <v>0</v>
      </c>
      <c r="AHH676" s="1">
        <v>0</v>
      </c>
      <c r="AHI676" s="1">
        <v>1</v>
      </c>
      <c r="AHK676" s="1">
        <v>0</v>
      </c>
      <c r="AHL676" s="1">
        <v>0</v>
      </c>
      <c r="AHM676" s="1">
        <v>0</v>
      </c>
      <c r="AHN676" s="1">
        <v>0</v>
      </c>
      <c r="AHO676" s="1">
        <v>0</v>
      </c>
      <c r="AHP676" s="1">
        <v>0</v>
      </c>
      <c r="AHQ676" s="1">
        <v>0</v>
      </c>
      <c r="AHR676" s="1">
        <v>0</v>
      </c>
      <c r="AIM676" s="1">
        <v>0</v>
      </c>
      <c r="AIN676" s="1">
        <v>0</v>
      </c>
      <c r="AIO676" s="1">
        <v>0</v>
      </c>
      <c r="AIP676" s="1">
        <v>1</v>
      </c>
      <c r="AIQ676" s="1">
        <v>1</v>
      </c>
      <c r="AIR676" s="1">
        <v>0</v>
      </c>
      <c r="AIS676" s="1">
        <v>1</v>
      </c>
      <c r="AIT676" s="3">
        <v>1</v>
      </c>
      <c r="AIU676" s="1">
        <v>0</v>
      </c>
      <c r="AIV676" s="1">
        <v>0</v>
      </c>
      <c r="AIW676" s="1">
        <v>0</v>
      </c>
      <c r="AIX676" s="1">
        <v>47</v>
      </c>
    </row>
    <row r="677" spans="1:951" s="1" customFormat="1">
      <c r="B677" s="1">
        <v>2</v>
      </c>
      <c r="C677" s="1">
        <v>0</v>
      </c>
      <c r="Z677" s="1">
        <v>0</v>
      </c>
      <c r="AA677" s="1">
        <v>2</v>
      </c>
      <c r="AB677" s="1" t="s">
        <v>8598</v>
      </c>
      <c r="AC677" s="1">
        <v>0</v>
      </c>
      <c r="AE677" s="1">
        <v>9</v>
      </c>
      <c r="AF677" s="1">
        <v>0</v>
      </c>
      <c r="AG677" s="1">
        <v>0</v>
      </c>
      <c r="AI677" s="1">
        <v>108</v>
      </c>
      <c r="AJ677" s="1">
        <v>110</v>
      </c>
      <c r="DR677" s="1">
        <v>54</v>
      </c>
      <c r="DS677" s="1">
        <v>64</v>
      </c>
      <c r="HA677" s="1">
        <v>0</v>
      </c>
      <c r="HB677" s="1">
        <v>0</v>
      </c>
      <c r="HT677" s="1">
        <v>0</v>
      </c>
      <c r="HU677" s="1">
        <v>0</v>
      </c>
      <c r="IP677" s="1">
        <v>99</v>
      </c>
      <c r="IQ677" s="1">
        <v>98</v>
      </c>
      <c r="LX677" s="1">
        <v>78</v>
      </c>
      <c r="LY677" s="1">
        <v>64</v>
      </c>
      <c r="PG677" s="1">
        <v>18</v>
      </c>
      <c r="PH677" s="1">
        <v>24</v>
      </c>
      <c r="SP677" s="1">
        <v>97.7</v>
      </c>
      <c r="SQ677" s="1">
        <v>98.9</v>
      </c>
      <c r="VX677" s="1">
        <v>1</v>
      </c>
      <c r="VY677" s="1">
        <v>1</v>
      </c>
      <c r="WQ677" s="1">
        <v>0</v>
      </c>
      <c r="WR677" s="1">
        <v>0</v>
      </c>
      <c r="ZY677" s="1">
        <v>123.6</v>
      </c>
      <c r="AAY677" s="1">
        <v>27</v>
      </c>
      <c r="ABU677" s="1">
        <v>136</v>
      </c>
      <c r="ABX677" s="1">
        <v>5.3</v>
      </c>
      <c r="ACA677" s="1">
        <v>95</v>
      </c>
      <c r="ACD677" s="1">
        <v>9.5</v>
      </c>
      <c r="ACG677" s="1">
        <v>121</v>
      </c>
      <c r="ACH677" s="1">
        <v>154</v>
      </c>
      <c r="ACQ677" s="1">
        <v>31</v>
      </c>
      <c r="ACT677" s="1">
        <v>1.25</v>
      </c>
      <c r="ACW677" s="1">
        <v>14</v>
      </c>
      <c r="ADR677" s="1">
        <v>1.8</v>
      </c>
      <c r="AGS677" s="1">
        <v>1</v>
      </c>
      <c r="AGT677" s="1">
        <v>0</v>
      </c>
      <c r="AGU677" s="1">
        <v>1</v>
      </c>
      <c r="AGV677" s="1">
        <v>0</v>
      </c>
      <c r="AGW677" s="1">
        <v>0</v>
      </c>
      <c r="AGX677" s="1">
        <v>0</v>
      </c>
      <c r="AGY677" s="1">
        <v>0</v>
      </c>
      <c r="AGZ677" s="1">
        <v>1</v>
      </c>
      <c r="AHA677" s="1">
        <v>0</v>
      </c>
      <c r="AHB677" s="1">
        <v>0</v>
      </c>
      <c r="AHC677" s="1">
        <v>1</v>
      </c>
      <c r="AHD677" s="1">
        <v>0</v>
      </c>
      <c r="AHE677" s="1">
        <v>0</v>
      </c>
      <c r="AHF677" s="1">
        <v>0</v>
      </c>
      <c r="AHH677" s="1">
        <v>0</v>
      </c>
      <c r="AHI677" s="1">
        <v>0</v>
      </c>
      <c r="AHK677" s="1">
        <v>0</v>
      </c>
      <c r="AHL677" s="1">
        <v>0</v>
      </c>
      <c r="AHM677" s="1">
        <v>0</v>
      </c>
      <c r="AHN677" s="1">
        <v>0</v>
      </c>
      <c r="AHO677" s="1">
        <v>0</v>
      </c>
      <c r="AHP677" s="1">
        <v>0</v>
      </c>
      <c r="AHQ677" s="1">
        <v>0</v>
      </c>
      <c r="AHR677" s="1">
        <v>0</v>
      </c>
      <c r="AIM677" s="1">
        <v>0</v>
      </c>
      <c r="AIN677" s="1">
        <v>0</v>
      </c>
      <c r="AIO677" s="1">
        <v>0</v>
      </c>
      <c r="AIR677" s="1">
        <v>0</v>
      </c>
      <c r="AIT677" s="3">
        <v>2</v>
      </c>
      <c r="AIU677" s="1">
        <v>0</v>
      </c>
      <c r="AIV677" s="1">
        <v>0</v>
      </c>
      <c r="AIW677" s="1">
        <v>0</v>
      </c>
      <c r="AIX677" s="1">
        <v>48</v>
      </c>
      <c r="AIY677" s="1">
        <v>26</v>
      </c>
    </row>
    <row r="678" spans="1:951" s="1" customFormat="1">
      <c r="B678" s="1">
        <v>3</v>
      </c>
      <c r="C678" s="1">
        <v>0</v>
      </c>
      <c r="Z678" s="1">
        <v>0</v>
      </c>
      <c r="AA678" s="1">
        <v>1</v>
      </c>
      <c r="AB678" s="1" t="s">
        <v>8599</v>
      </c>
      <c r="AC678" s="1">
        <v>0</v>
      </c>
      <c r="AE678" s="1">
        <v>3</v>
      </c>
      <c r="AF678" s="1">
        <v>0</v>
      </c>
      <c r="AG678" s="1">
        <v>0</v>
      </c>
      <c r="AI678" s="1">
        <v>122</v>
      </c>
      <c r="AJ678" s="1">
        <v>116</v>
      </c>
      <c r="DR678" s="1">
        <v>68</v>
      </c>
      <c r="DS678" s="1">
        <v>64</v>
      </c>
      <c r="HA678" s="1">
        <v>0</v>
      </c>
      <c r="HB678" s="1">
        <v>0</v>
      </c>
      <c r="HT678" s="1">
        <v>0</v>
      </c>
      <c r="HU678" s="1">
        <v>0</v>
      </c>
      <c r="IP678" s="1">
        <v>97</v>
      </c>
      <c r="IQ678" s="1">
        <v>98</v>
      </c>
      <c r="LX678" s="1">
        <v>66</v>
      </c>
      <c r="LY678" s="1">
        <v>64</v>
      </c>
      <c r="PG678" s="1">
        <v>16</v>
      </c>
      <c r="PH678" s="1">
        <v>16</v>
      </c>
      <c r="SP678" s="1">
        <v>97.5</v>
      </c>
      <c r="SQ678" s="1">
        <v>97.5</v>
      </c>
      <c r="VX678" s="1">
        <v>1</v>
      </c>
      <c r="VY678" s="1">
        <v>0</v>
      </c>
      <c r="WQ678" s="1">
        <v>0</v>
      </c>
      <c r="WR678" s="1">
        <v>0</v>
      </c>
      <c r="ZY678" s="1">
        <v>124.8</v>
      </c>
      <c r="ACG678" s="1">
        <v>128</v>
      </c>
      <c r="ACH678" s="1">
        <v>105</v>
      </c>
      <c r="AGS678" s="1">
        <v>1</v>
      </c>
      <c r="AGT678" s="1">
        <v>0</v>
      </c>
      <c r="AGU678" s="1">
        <v>1</v>
      </c>
      <c r="AGV678" s="1">
        <v>0</v>
      </c>
      <c r="AGW678" s="1">
        <v>0</v>
      </c>
      <c r="AGX678" s="1">
        <v>0</v>
      </c>
      <c r="AGY678" s="1">
        <v>0</v>
      </c>
      <c r="AGZ678" s="1">
        <v>0</v>
      </c>
      <c r="AHA678" s="1">
        <v>0</v>
      </c>
      <c r="AHB678" s="1">
        <v>0</v>
      </c>
      <c r="AHC678" s="1">
        <v>1</v>
      </c>
      <c r="AHD678" s="1">
        <v>0</v>
      </c>
      <c r="AHE678" s="1">
        <v>0</v>
      </c>
      <c r="AHF678" s="1">
        <v>0</v>
      </c>
      <c r="AHH678" s="1">
        <v>0</v>
      </c>
      <c r="AHI678" s="1">
        <v>0</v>
      </c>
      <c r="AHK678" s="1">
        <v>0</v>
      </c>
      <c r="AHL678" s="1">
        <v>0</v>
      </c>
      <c r="AHM678" s="1">
        <v>0</v>
      </c>
      <c r="AHN678" s="1">
        <v>0</v>
      </c>
      <c r="AHO678" s="1">
        <v>0</v>
      </c>
      <c r="AHP678" s="1">
        <v>0</v>
      </c>
      <c r="AHQ678" s="1">
        <v>0</v>
      </c>
      <c r="AHR678" s="1">
        <v>0</v>
      </c>
      <c r="AIM678" s="1">
        <v>0</v>
      </c>
      <c r="AIN678" s="1">
        <v>0</v>
      </c>
      <c r="AIO678" s="1">
        <v>0</v>
      </c>
      <c r="AIR678" s="1">
        <v>0</v>
      </c>
      <c r="AIT678" s="3">
        <v>0</v>
      </c>
      <c r="AIU678" s="1">
        <v>2</v>
      </c>
      <c r="AIV678" s="1">
        <v>0</v>
      </c>
      <c r="AIW678" s="1">
        <v>0</v>
      </c>
      <c r="AJB678" s="1">
        <v>49</v>
      </c>
      <c r="AJC678" s="1">
        <v>45</v>
      </c>
    </row>
    <row r="679" spans="1:951" s="1" customFormat="1">
      <c r="B679" s="1">
        <v>4</v>
      </c>
      <c r="C679" s="1">
        <v>0</v>
      </c>
      <c r="Z679" s="1">
        <v>0</v>
      </c>
      <c r="AA679" s="1">
        <v>1</v>
      </c>
      <c r="AB679" s="1" t="s">
        <v>8600</v>
      </c>
      <c r="AC679" s="1">
        <v>0</v>
      </c>
      <c r="AE679" s="1">
        <v>0</v>
      </c>
      <c r="AG679" s="1">
        <v>0</v>
      </c>
      <c r="AI679" s="1">
        <v>118</v>
      </c>
      <c r="AJ679" s="1">
        <v>118</v>
      </c>
      <c r="DR679" s="1">
        <v>60</v>
      </c>
      <c r="DS679" s="1">
        <v>60</v>
      </c>
      <c r="HA679" s="1">
        <v>0</v>
      </c>
      <c r="HB679" s="1">
        <v>0</v>
      </c>
      <c r="HT679" s="1">
        <v>0</v>
      </c>
      <c r="HU679" s="1">
        <v>0</v>
      </c>
      <c r="IP679" s="1">
        <v>98</v>
      </c>
      <c r="IQ679" s="1">
        <v>98</v>
      </c>
      <c r="LX679" s="1">
        <v>62</v>
      </c>
      <c r="LY679" s="1">
        <v>62</v>
      </c>
      <c r="PG679" s="1">
        <v>16</v>
      </c>
      <c r="PH679" s="1">
        <v>16</v>
      </c>
      <c r="SP679" s="1">
        <v>97.4</v>
      </c>
      <c r="SQ679" s="1">
        <v>97.4</v>
      </c>
      <c r="VX679" s="1">
        <v>0</v>
      </c>
      <c r="VY679" s="1">
        <v>0</v>
      </c>
      <c r="WQ679" s="1">
        <v>0</v>
      </c>
      <c r="WR679" s="1">
        <v>0</v>
      </c>
      <c r="AAY679" s="1">
        <v>23</v>
      </c>
      <c r="ABB679" s="1">
        <v>10.9</v>
      </c>
      <c r="ABE679" s="1">
        <v>32</v>
      </c>
      <c r="ABU679" s="1">
        <v>131</v>
      </c>
      <c r="ABX679" s="1">
        <v>4.5</v>
      </c>
      <c r="ACA679" s="1">
        <v>102</v>
      </c>
      <c r="ACD679" s="1">
        <v>0.72</v>
      </c>
      <c r="ACG679" s="1">
        <v>115</v>
      </c>
      <c r="ACH679" s="1">
        <v>239</v>
      </c>
      <c r="ACQ679" s="1">
        <v>31</v>
      </c>
      <c r="ACT679" s="1">
        <v>1.1000000000000001</v>
      </c>
      <c r="ACW679" s="1">
        <v>11</v>
      </c>
      <c r="AGS679" s="1">
        <v>0</v>
      </c>
      <c r="AGT679" s="1">
        <v>0</v>
      </c>
      <c r="AGU679" s="1">
        <v>0</v>
      </c>
      <c r="AGV679" s="1">
        <v>0</v>
      </c>
      <c r="AGW679" s="1">
        <v>0</v>
      </c>
      <c r="AGX679" s="1">
        <v>0</v>
      </c>
      <c r="AGY679" s="1">
        <v>0</v>
      </c>
      <c r="AGZ679" s="1">
        <v>1</v>
      </c>
      <c r="AHA679" s="1">
        <v>0</v>
      </c>
      <c r="AHB679" s="1">
        <v>0</v>
      </c>
      <c r="AHC679" s="1">
        <v>1</v>
      </c>
      <c r="AHD679" s="1">
        <v>0</v>
      </c>
      <c r="AHE679" s="1">
        <v>0</v>
      </c>
      <c r="AHF679" s="1">
        <v>0</v>
      </c>
      <c r="AHH679" s="1">
        <v>0</v>
      </c>
      <c r="AHI679" s="1">
        <v>0</v>
      </c>
      <c r="AHK679" s="1">
        <v>0</v>
      </c>
      <c r="AHL679" s="1">
        <v>0</v>
      </c>
      <c r="AHM679" s="1">
        <v>0</v>
      </c>
      <c r="AHN679" s="1">
        <v>0</v>
      </c>
      <c r="AHO679" s="1">
        <v>0</v>
      </c>
      <c r="AHP679" s="1">
        <v>0</v>
      </c>
      <c r="AHQ679" s="1">
        <v>0</v>
      </c>
      <c r="AHR679" s="1">
        <v>0</v>
      </c>
      <c r="AIM679" s="1">
        <v>0</v>
      </c>
      <c r="AIN679" s="1">
        <v>0</v>
      </c>
      <c r="AIO679" s="1">
        <v>0</v>
      </c>
      <c r="AIR679" s="1">
        <v>0</v>
      </c>
      <c r="AIT679" s="3">
        <v>0</v>
      </c>
      <c r="AIU679" s="1">
        <v>2</v>
      </c>
      <c r="AIV679" s="1">
        <v>0</v>
      </c>
      <c r="AIW679" s="1">
        <v>0</v>
      </c>
      <c r="AJB679" s="1">
        <v>44</v>
      </c>
      <c r="AJC679" s="1">
        <v>30</v>
      </c>
    </row>
    <row r="680" spans="1:951" s="80" customFormat="1">
      <c r="B680" s="80">
        <v>5</v>
      </c>
      <c r="C680" s="80">
        <v>0</v>
      </c>
      <c r="Z680" s="80">
        <v>0</v>
      </c>
      <c r="AA680" s="80">
        <v>2</v>
      </c>
      <c r="AB680" s="80" t="s">
        <v>8601</v>
      </c>
      <c r="AC680" s="80">
        <v>0</v>
      </c>
      <c r="AE680" s="80">
        <v>0</v>
      </c>
      <c r="AG680" s="80">
        <v>0</v>
      </c>
      <c r="AI680" s="80">
        <v>110</v>
      </c>
      <c r="DR680" s="80">
        <v>80</v>
      </c>
      <c r="HA680" s="80">
        <v>2</v>
      </c>
      <c r="HT680" s="80">
        <v>0</v>
      </c>
      <c r="IP680" s="80">
        <v>98</v>
      </c>
      <c r="LX680" s="80">
        <v>66</v>
      </c>
      <c r="PG680" s="80">
        <v>22</v>
      </c>
      <c r="SP680" s="80">
        <v>97.7</v>
      </c>
      <c r="VX680" s="80">
        <v>1</v>
      </c>
      <c r="WQ680" s="80">
        <v>0</v>
      </c>
      <c r="ZY680" s="80">
        <v>123.6</v>
      </c>
      <c r="AGS680" s="80">
        <v>0</v>
      </c>
      <c r="AGT680" s="80">
        <v>0</v>
      </c>
      <c r="AGU680" s="80">
        <v>0</v>
      </c>
      <c r="AGV680" s="80">
        <v>0</v>
      </c>
      <c r="AGW680" s="80">
        <v>0</v>
      </c>
      <c r="AGX680" s="80">
        <v>0</v>
      </c>
      <c r="AGY680" s="80">
        <v>0</v>
      </c>
      <c r="AGZ680" s="80">
        <v>0</v>
      </c>
      <c r="AHA680" s="80">
        <v>0</v>
      </c>
      <c r="AHB680" s="80">
        <v>0</v>
      </c>
      <c r="AHC680" s="80">
        <v>1</v>
      </c>
      <c r="AHD680" s="80">
        <v>0</v>
      </c>
      <c r="AHE680" s="80">
        <v>0</v>
      </c>
      <c r="AHF680" s="80">
        <v>0</v>
      </c>
      <c r="AHH680" s="80">
        <v>0</v>
      </c>
      <c r="AHI680" s="80">
        <v>0</v>
      </c>
      <c r="AHK680" s="80">
        <v>0</v>
      </c>
      <c r="AHL680" s="80">
        <v>0</v>
      </c>
      <c r="AHM680" s="80">
        <v>0</v>
      </c>
      <c r="AHN680" s="80">
        <v>0</v>
      </c>
      <c r="AHO680" s="80">
        <v>0</v>
      </c>
      <c r="AHP680" s="80">
        <v>0</v>
      </c>
      <c r="AHQ680" s="80">
        <v>0</v>
      </c>
      <c r="AHR680" s="80">
        <v>0</v>
      </c>
      <c r="AIM680" s="80">
        <v>0</v>
      </c>
      <c r="AIN680" s="80">
        <v>0</v>
      </c>
      <c r="AIO680" s="80">
        <v>0</v>
      </c>
      <c r="AIR680" s="80">
        <v>0</v>
      </c>
      <c r="AIT680" s="86">
        <v>1</v>
      </c>
      <c r="AIU680" s="80">
        <v>0</v>
      </c>
      <c r="AIV680" s="80">
        <v>0</v>
      </c>
      <c r="AIW680" s="80">
        <v>0</v>
      </c>
      <c r="AIX680" s="80">
        <v>25</v>
      </c>
    </row>
    <row r="681" spans="1:951" s="14" customFormat="1">
      <c r="A681" s="14">
        <v>143</v>
      </c>
      <c r="B681" s="14">
        <v>1</v>
      </c>
      <c r="C681" s="61">
        <v>1</v>
      </c>
      <c r="D681" s="14" t="s">
        <v>8602</v>
      </c>
      <c r="E681" s="14" t="s">
        <v>8603</v>
      </c>
      <c r="F681" s="63" t="s">
        <v>5942</v>
      </c>
      <c r="G681" s="14" t="s">
        <v>8604</v>
      </c>
      <c r="O681" s="61">
        <v>0</v>
      </c>
      <c r="P681" s="61">
        <v>0</v>
      </c>
      <c r="Q681" s="61">
        <v>0</v>
      </c>
      <c r="R681" s="61">
        <v>0</v>
      </c>
      <c r="S681" s="61"/>
      <c r="T681" s="61"/>
      <c r="U681" s="61"/>
      <c r="V681" s="61"/>
      <c r="W681" s="61"/>
      <c r="X681" s="61"/>
      <c r="Y681" s="61"/>
      <c r="Z681" s="14">
        <v>0</v>
      </c>
      <c r="AA681" s="14">
        <v>1</v>
      </c>
      <c r="AK681" s="14">
        <v>104</v>
      </c>
      <c r="DR681" s="61"/>
      <c r="DS681" s="61"/>
      <c r="DT681" s="61">
        <v>69</v>
      </c>
      <c r="DU681" s="61"/>
      <c r="DV681" s="61"/>
      <c r="DW681" s="61"/>
      <c r="DX681" s="61"/>
      <c r="DY681" s="61"/>
      <c r="DZ681" s="61"/>
      <c r="EA681" s="61"/>
      <c r="EB681" s="61"/>
      <c r="EC681" s="61"/>
      <c r="ED681" s="61"/>
      <c r="EE681" s="61"/>
      <c r="EF681" s="61"/>
      <c r="EG681" s="61"/>
      <c r="EH681" s="61"/>
      <c r="EI681" s="61"/>
      <c r="EJ681" s="61"/>
      <c r="EK681" s="61"/>
      <c r="EL681" s="61"/>
      <c r="EM681" s="61"/>
      <c r="EN681" s="61"/>
      <c r="EO681" s="61"/>
      <c r="EP681" s="61"/>
      <c r="EQ681" s="61"/>
      <c r="ER681" s="61"/>
      <c r="ES681" s="61"/>
      <c r="ET681" s="61"/>
      <c r="EU681" s="61"/>
      <c r="EV681" s="61"/>
      <c r="EW681" s="61"/>
      <c r="EX681" s="61"/>
      <c r="EY681" s="61"/>
      <c r="EZ681" s="61"/>
      <c r="FA681" s="61"/>
      <c r="FB681" s="61"/>
      <c r="FC681" s="61"/>
      <c r="FD681" s="61"/>
      <c r="FE681" s="61"/>
      <c r="FF681" s="61"/>
      <c r="FG681" s="61"/>
      <c r="FH681" s="61"/>
      <c r="FI681" s="61"/>
      <c r="FJ681" s="61"/>
      <c r="FK681" s="61"/>
      <c r="FL681" s="61"/>
      <c r="FM681" s="61"/>
      <c r="FN681" s="61"/>
      <c r="FO681" s="61"/>
      <c r="FP681" s="61"/>
      <c r="FQ681" s="61"/>
      <c r="FR681" s="61"/>
      <c r="FS681" s="61"/>
      <c r="FT681" s="61"/>
      <c r="FU681" s="61"/>
      <c r="FV681" s="61"/>
      <c r="FW681" s="61"/>
      <c r="FX681" s="61"/>
      <c r="FY681" s="61"/>
      <c r="FZ681" s="61"/>
      <c r="GA681" s="61"/>
      <c r="GB681" s="61"/>
      <c r="GC681" s="61"/>
      <c r="GD681" s="61"/>
      <c r="GE681" s="61"/>
      <c r="GF681" s="61"/>
      <c r="GG681" s="61"/>
      <c r="GH681" s="61"/>
      <c r="GI681" s="61"/>
      <c r="GJ681" s="61"/>
      <c r="GK681" s="61"/>
      <c r="GL681" s="61"/>
      <c r="GM681" s="61"/>
      <c r="GN681" s="61"/>
      <c r="GO681" s="61"/>
      <c r="GP681" s="61"/>
      <c r="GQ681" s="61"/>
      <c r="GR681" s="61"/>
      <c r="GS681" s="61"/>
      <c r="GT681" s="61"/>
      <c r="GU681" s="61"/>
      <c r="GV681" s="61"/>
      <c r="GW681" s="61"/>
      <c r="GX681" s="61"/>
      <c r="GY681" s="61"/>
      <c r="GZ681" s="61"/>
      <c r="IR681" s="14">
        <v>99</v>
      </c>
      <c r="LX681" s="14">
        <v>81</v>
      </c>
      <c r="LY681" s="14">
        <v>66</v>
      </c>
      <c r="LZ681" s="14">
        <v>74</v>
      </c>
      <c r="PG681" s="61">
        <v>16</v>
      </c>
      <c r="PH681" s="61"/>
      <c r="PI681" s="61">
        <v>18</v>
      </c>
      <c r="PJ681" s="61">
        <v>18</v>
      </c>
      <c r="PK681" s="61"/>
      <c r="PL681" s="61"/>
      <c r="PM681" s="61"/>
      <c r="PN681" s="61"/>
      <c r="PO681" s="61"/>
      <c r="PP681" s="61"/>
      <c r="PQ681" s="61"/>
      <c r="PR681" s="61"/>
      <c r="PS681" s="61"/>
      <c r="PT681" s="61"/>
      <c r="PU681" s="61"/>
      <c r="PV681" s="61"/>
      <c r="PW681" s="61"/>
      <c r="PX681" s="61"/>
      <c r="PY681" s="61"/>
      <c r="PZ681" s="61"/>
      <c r="QA681" s="61"/>
      <c r="QB681" s="61"/>
      <c r="QC681" s="61"/>
      <c r="QD681" s="61"/>
      <c r="QE681" s="61"/>
      <c r="QF681" s="61"/>
      <c r="QG681" s="61"/>
      <c r="QH681" s="61"/>
      <c r="QI681" s="61"/>
      <c r="QJ681" s="61"/>
      <c r="QK681" s="61"/>
      <c r="QL681" s="61"/>
      <c r="QM681" s="61"/>
      <c r="QN681" s="61"/>
      <c r="QO681" s="61"/>
      <c r="QP681" s="61"/>
      <c r="QQ681" s="61"/>
      <c r="QR681" s="61"/>
      <c r="QS681" s="61"/>
      <c r="QT681" s="61"/>
      <c r="QU681" s="61"/>
      <c r="QV681" s="61"/>
      <c r="QW681" s="61"/>
      <c r="QX681" s="61"/>
      <c r="QY681" s="61"/>
      <c r="QZ681" s="61"/>
      <c r="RA681" s="61"/>
      <c r="RB681" s="61"/>
      <c r="RC681" s="61"/>
      <c r="RD681" s="61"/>
      <c r="RE681" s="61"/>
      <c r="RF681" s="61"/>
      <c r="RG681" s="61"/>
      <c r="RH681" s="61"/>
      <c r="RI681" s="61"/>
      <c r="RJ681" s="61"/>
      <c r="RK681" s="61"/>
      <c r="RL681" s="61"/>
      <c r="RM681" s="61"/>
      <c r="RN681" s="61"/>
      <c r="RO681" s="61"/>
      <c r="RP681" s="61"/>
      <c r="RQ681" s="61"/>
      <c r="RR681" s="61"/>
      <c r="RS681" s="61"/>
      <c r="RT681" s="61"/>
      <c r="RU681" s="61"/>
      <c r="RV681" s="61"/>
      <c r="RW681" s="61"/>
      <c r="RX681" s="61"/>
      <c r="RY681" s="61"/>
      <c r="RZ681" s="61"/>
      <c r="SA681" s="61"/>
      <c r="SB681" s="61"/>
      <c r="SC681" s="61"/>
      <c r="SD681" s="61"/>
      <c r="SE681" s="61"/>
      <c r="SF681" s="61"/>
      <c r="SG681" s="61"/>
      <c r="SH681" s="61"/>
      <c r="SI681" s="61"/>
      <c r="SJ681" s="61"/>
      <c r="SK681" s="61"/>
      <c r="SL681" s="61"/>
      <c r="SM681" s="61"/>
      <c r="SN681" s="61"/>
      <c r="SO681" s="61"/>
      <c r="SR681" s="14">
        <v>98.1</v>
      </c>
      <c r="WS681" s="14">
        <v>0</v>
      </c>
      <c r="ZY681" s="61"/>
      <c r="ZZ681" s="61"/>
      <c r="AAA681" s="61"/>
      <c r="AAI681" s="63"/>
      <c r="AAM681" s="61"/>
      <c r="AAO681" s="63"/>
      <c r="AAS681" s="61"/>
      <c r="AAU681" s="63"/>
      <c r="AAY681" s="14">
        <v>21</v>
      </c>
      <c r="ABB681" s="14">
        <v>11.8</v>
      </c>
      <c r="ABE681" s="14">
        <v>34.9</v>
      </c>
      <c r="ABH681" s="14">
        <v>1.1000000000000001</v>
      </c>
      <c r="ABM681" s="61">
        <v>8</v>
      </c>
      <c r="ABN681" s="61"/>
      <c r="ABO681" s="14">
        <v>216</v>
      </c>
      <c r="ABU681" s="14">
        <v>137</v>
      </c>
      <c r="ABX681" s="14">
        <v>3.8</v>
      </c>
      <c r="ACA681" s="61">
        <v>103</v>
      </c>
      <c r="ACB681" s="61"/>
      <c r="ACC681" s="61"/>
      <c r="ACD681" s="14">
        <v>8.5</v>
      </c>
      <c r="ACG681" s="14">
        <v>107</v>
      </c>
      <c r="ACQ681" s="14">
        <v>6</v>
      </c>
      <c r="ACT681" s="14">
        <v>0.53</v>
      </c>
      <c r="ACW681" s="14">
        <v>13</v>
      </c>
      <c r="ACZ681" s="14">
        <v>6.8</v>
      </c>
      <c r="ADB681" s="14">
        <v>4.3</v>
      </c>
      <c r="ADD681" s="14">
        <v>1</v>
      </c>
      <c r="ADF681" s="14">
        <v>2.5</v>
      </c>
      <c r="ADH681" s="14">
        <v>66</v>
      </c>
      <c r="ADJ681" s="14">
        <v>15</v>
      </c>
      <c r="ADL681" s="14">
        <v>11</v>
      </c>
      <c r="AEC681" s="14">
        <v>185</v>
      </c>
      <c r="AEK681" s="14">
        <v>32.700000000000003</v>
      </c>
      <c r="AGK681" s="61"/>
      <c r="AGM681" s="63"/>
      <c r="AGQ681" s="61"/>
      <c r="AGS681" s="14">
        <v>1</v>
      </c>
      <c r="AGT681" s="14">
        <v>1</v>
      </c>
      <c r="AGU681" s="14">
        <v>0</v>
      </c>
      <c r="AGV681" s="14">
        <v>0</v>
      </c>
      <c r="AGW681" s="14">
        <v>0</v>
      </c>
      <c r="AGX681" s="14">
        <v>0</v>
      </c>
      <c r="AGY681" s="14">
        <v>0</v>
      </c>
      <c r="AGZ681" s="14">
        <v>0</v>
      </c>
      <c r="AHA681" s="14">
        <v>0</v>
      </c>
      <c r="AHB681" s="14">
        <v>0</v>
      </c>
      <c r="AHC681" s="14">
        <v>1</v>
      </c>
      <c r="AHD681" s="14">
        <v>0</v>
      </c>
      <c r="AHE681" s="14">
        <v>0</v>
      </c>
      <c r="AHF681" s="14">
        <v>0</v>
      </c>
      <c r="AHH681" s="14">
        <v>0</v>
      </c>
      <c r="AHI681" s="14">
        <v>0</v>
      </c>
      <c r="AHK681" s="14">
        <v>0</v>
      </c>
      <c r="AHL681" s="14">
        <v>0</v>
      </c>
      <c r="AHM681" s="14">
        <v>0</v>
      </c>
      <c r="AHN681" s="14">
        <v>0</v>
      </c>
      <c r="AHO681" s="14">
        <v>0</v>
      </c>
      <c r="AHP681" s="14">
        <v>0</v>
      </c>
      <c r="AHQ681" s="14">
        <v>0</v>
      </c>
      <c r="AHR681" s="14">
        <f>AVERAGE(9,8,6,8,8,9)</f>
        <v>8</v>
      </c>
      <c r="AHT681" s="61"/>
      <c r="AHV681" s="63"/>
      <c r="AHZ681" s="61"/>
      <c r="AIB681" s="63"/>
      <c r="AIF681" s="61"/>
      <c r="AIH681" s="63"/>
      <c r="AIL681" s="61"/>
      <c r="AIM681" s="14">
        <v>2</v>
      </c>
      <c r="AIN681" s="14">
        <v>0</v>
      </c>
      <c r="AIO681" s="14">
        <v>0</v>
      </c>
      <c r="AIR681" s="61"/>
      <c r="AIT681" s="60"/>
      <c r="AIX681" s="61"/>
      <c r="AJB681" s="63"/>
      <c r="AJF681" s="61"/>
      <c r="AJH681" s="63"/>
      <c r="AJL681" s="61"/>
      <c r="AJN681" s="63"/>
    </row>
    <row r="682" spans="1:951" s="14" customFormat="1">
      <c r="B682" s="14">
        <v>2</v>
      </c>
      <c r="C682" s="61">
        <v>1</v>
      </c>
      <c r="D682" s="14" t="s">
        <v>8605</v>
      </c>
      <c r="E682" s="14" t="s">
        <v>7829</v>
      </c>
      <c r="F682" s="63" t="s">
        <v>6672</v>
      </c>
      <c r="G682" s="14" t="s">
        <v>8606</v>
      </c>
      <c r="O682" s="61">
        <v>0</v>
      </c>
      <c r="P682" s="61">
        <v>0</v>
      </c>
      <c r="Q682" s="61">
        <v>0</v>
      </c>
      <c r="R682" s="61"/>
      <c r="S682" s="61"/>
      <c r="T682" s="61"/>
      <c r="U682" s="61"/>
      <c r="V682" s="61"/>
      <c r="W682" s="61"/>
      <c r="X682" s="61"/>
      <c r="Y682" s="61"/>
      <c r="Z682" s="14">
        <v>0</v>
      </c>
      <c r="AA682" s="14">
        <v>1</v>
      </c>
      <c r="AB682" s="14" t="s">
        <v>8607</v>
      </c>
      <c r="AJ682" s="14">
        <v>92</v>
      </c>
      <c r="AL682" s="14">
        <v>102</v>
      </c>
      <c r="AM682" s="14">
        <v>103</v>
      </c>
      <c r="AO682" s="14">
        <v>111</v>
      </c>
      <c r="DR682" s="61"/>
      <c r="DS682" s="61">
        <v>58</v>
      </c>
      <c r="DT682" s="61"/>
      <c r="DU682" s="61">
        <v>69</v>
      </c>
      <c r="DV682" s="61">
        <v>62</v>
      </c>
      <c r="DW682" s="61"/>
      <c r="DX682" s="61">
        <v>70</v>
      </c>
      <c r="DY682" s="61"/>
      <c r="DZ682" s="61"/>
      <c r="EA682" s="61"/>
      <c r="EB682" s="61"/>
      <c r="EC682" s="61"/>
      <c r="ED682" s="61"/>
      <c r="EE682" s="61"/>
      <c r="EF682" s="61"/>
      <c r="EG682" s="61"/>
      <c r="EH682" s="61"/>
      <c r="EI682" s="61"/>
      <c r="EJ682" s="61"/>
      <c r="EK682" s="61"/>
      <c r="EL682" s="61"/>
      <c r="EM682" s="61"/>
      <c r="EN682" s="61"/>
      <c r="EO682" s="61"/>
      <c r="EP682" s="61"/>
      <c r="EQ682" s="61"/>
      <c r="ER682" s="61"/>
      <c r="ES682" s="61"/>
      <c r="ET682" s="61"/>
      <c r="EU682" s="61"/>
      <c r="EV682" s="61"/>
      <c r="EW682" s="61"/>
      <c r="EX682" s="61"/>
      <c r="EY682" s="61"/>
      <c r="EZ682" s="61"/>
      <c r="FA682" s="61"/>
      <c r="FB682" s="61"/>
      <c r="FC682" s="61"/>
      <c r="FD682" s="61"/>
      <c r="FE682" s="61"/>
      <c r="FF682" s="61"/>
      <c r="FG682" s="61"/>
      <c r="FH682" s="61"/>
      <c r="FI682" s="61"/>
      <c r="FJ682" s="61"/>
      <c r="FK682" s="61"/>
      <c r="FL682" s="61"/>
      <c r="FM682" s="61"/>
      <c r="FN682" s="61"/>
      <c r="FO682" s="61"/>
      <c r="FP682" s="61"/>
      <c r="FQ682" s="61"/>
      <c r="FR682" s="61"/>
      <c r="FS682" s="61"/>
      <c r="FT682" s="61"/>
      <c r="FU682" s="61"/>
      <c r="FV682" s="61"/>
      <c r="FW682" s="61"/>
      <c r="FX682" s="61"/>
      <c r="FY682" s="61"/>
      <c r="FZ682" s="61"/>
      <c r="GA682" s="61"/>
      <c r="GB682" s="61"/>
      <c r="GC682" s="61"/>
      <c r="GD682" s="61"/>
      <c r="GE682" s="61"/>
      <c r="GF682" s="61"/>
      <c r="GG682" s="61"/>
      <c r="GH682" s="61"/>
      <c r="GI682" s="61"/>
      <c r="GJ682" s="61"/>
      <c r="GK682" s="61"/>
      <c r="GL682" s="61"/>
      <c r="GM682" s="61"/>
      <c r="GN682" s="61"/>
      <c r="GO682" s="61"/>
      <c r="GP682" s="61"/>
      <c r="GQ682" s="61"/>
      <c r="GR682" s="61"/>
      <c r="GS682" s="61"/>
      <c r="GT682" s="61"/>
      <c r="GU682" s="61"/>
      <c r="GV682" s="61"/>
      <c r="GW682" s="61"/>
      <c r="GX682" s="61"/>
      <c r="GY682" s="61"/>
      <c r="GZ682" s="61"/>
      <c r="IQ682" s="14">
        <v>99</v>
      </c>
      <c r="IS682" s="14">
        <v>96</v>
      </c>
      <c r="IT682" s="14">
        <v>100</v>
      </c>
      <c r="IV682" s="14">
        <v>98</v>
      </c>
      <c r="LX682" s="14">
        <v>80</v>
      </c>
      <c r="LY682" s="14">
        <v>67</v>
      </c>
      <c r="LZ682" s="14">
        <v>75</v>
      </c>
      <c r="MA682" s="14">
        <v>102</v>
      </c>
      <c r="MB682" s="14">
        <v>79</v>
      </c>
      <c r="MC682" s="14">
        <v>71</v>
      </c>
      <c r="MD682" s="14">
        <v>91</v>
      </c>
      <c r="PG682" s="61">
        <v>18</v>
      </c>
      <c r="PH682" s="61">
        <v>18</v>
      </c>
      <c r="PI682" s="61">
        <v>18</v>
      </c>
      <c r="PJ682" s="61">
        <v>16</v>
      </c>
      <c r="PK682" s="61">
        <v>18</v>
      </c>
      <c r="PL682" s="61">
        <v>18</v>
      </c>
      <c r="PM682" s="61">
        <v>18</v>
      </c>
      <c r="PN682" s="61"/>
      <c r="PO682" s="61"/>
      <c r="PP682" s="61"/>
      <c r="PQ682" s="61"/>
      <c r="PR682" s="61"/>
      <c r="PS682" s="61"/>
      <c r="PT682" s="61"/>
      <c r="PU682" s="61"/>
      <c r="PV682" s="61"/>
      <c r="PW682" s="61"/>
      <c r="PX682" s="61"/>
      <c r="PY682" s="61"/>
      <c r="PZ682" s="61"/>
      <c r="QA682" s="61"/>
      <c r="QB682" s="61"/>
      <c r="QC682" s="61"/>
      <c r="QD682" s="61"/>
      <c r="QE682" s="61"/>
      <c r="QF682" s="61"/>
      <c r="QG682" s="61"/>
      <c r="QH682" s="61"/>
      <c r="QI682" s="61"/>
      <c r="QJ682" s="61"/>
      <c r="QK682" s="61"/>
      <c r="QL682" s="61"/>
      <c r="QM682" s="61"/>
      <c r="QN682" s="61"/>
      <c r="QO682" s="61"/>
      <c r="QP682" s="61"/>
      <c r="QQ682" s="61"/>
      <c r="QR682" s="61"/>
      <c r="QS682" s="61"/>
      <c r="QT682" s="61"/>
      <c r="QU682" s="61"/>
      <c r="QV682" s="61"/>
      <c r="QW682" s="61"/>
      <c r="QX682" s="61"/>
      <c r="QY682" s="61"/>
      <c r="QZ682" s="61"/>
      <c r="RA682" s="61"/>
      <c r="RB682" s="61"/>
      <c r="RC682" s="61"/>
      <c r="RD682" s="61"/>
      <c r="RE682" s="61"/>
      <c r="RF682" s="61"/>
      <c r="RG682" s="61"/>
      <c r="RH682" s="61"/>
      <c r="RI682" s="61"/>
      <c r="RJ682" s="61"/>
      <c r="RK682" s="61"/>
      <c r="RL682" s="61"/>
      <c r="RM682" s="61"/>
      <c r="RN682" s="61"/>
      <c r="RO682" s="61"/>
      <c r="RP682" s="61"/>
      <c r="RQ682" s="61"/>
      <c r="RR682" s="61"/>
      <c r="RS682" s="61"/>
      <c r="RT682" s="61"/>
      <c r="RU682" s="61"/>
      <c r="RV682" s="61"/>
      <c r="RW682" s="61"/>
      <c r="RX682" s="61"/>
      <c r="RY682" s="61"/>
      <c r="RZ682" s="61"/>
      <c r="SA682" s="61"/>
      <c r="SB682" s="61"/>
      <c r="SC682" s="61"/>
      <c r="SD682" s="61"/>
      <c r="SE682" s="61"/>
      <c r="SF682" s="61"/>
      <c r="SG682" s="61"/>
      <c r="SH682" s="61"/>
      <c r="SI682" s="61"/>
      <c r="SJ682" s="61"/>
      <c r="SK682" s="61"/>
      <c r="SL682" s="61"/>
      <c r="SM682" s="61"/>
      <c r="SN682" s="61"/>
      <c r="SO682" s="61"/>
      <c r="SQ682" s="14">
        <v>98.2</v>
      </c>
      <c r="SS682" s="14">
        <v>98</v>
      </c>
      <c r="ST682" s="14">
        <v>98.8</v>
      </c>
      <c r="SV682" s="14">
        <v>99.4</v>
      </c>
      <c r="WR682" s="14">
        <v>0</v>
      </c>
      <c r="WT682" s="14">
        <v>0</v>
      </c>
      <c r="WU682" s="14">
        <v>0</v>
      </c>
      <c r="WW682" s="14">
        <v>0</v>
      </c>
      <c r="ZY682" s="61"/>
      <c r="ZZ682" s="61"/>
      <c r="AAA682" s="61"/>
      <c r="AAI682" s="63"/>
      <c r="AAM682" s="61"/>
      <c r="AAO682" s="63"/>
      <c r="AAS682" s="61"/>
      <c r="AAU682" s="63"/>
      <c r="AAY682" s="14">
        <v>20</v>
      </c>
      <c r="AAZ682" s="14">
        <v>21</v>
      </c>
      <c r="ABB682" s="14">
        <v>11.1</v>
      </c>
      <c r="ABC682" s="14">
        <v>11.4</v>
      </c>
      <c r="ABE682" s="14">
        <v>33.5</v>
      </c>
      <c r="ABF682" s="14">
        <v>33.9</v>
      </c>
      <c r="ABJ682" s="14">
        <v>1.5</v>
      </c>
      <c r="ABM682" s="61">
        <v>4.96</v>
      </c>
      <c r="ABN682" s="61">
        <v>4.78</v>
      </c>
      <c r="ABO682" s="14">
        <v>217</v>
      </c>
      <c r="ABP682" s="14">
        <v>214</v>
      </c>
      <c r="ABU682" s="14">
        <v>137</v>
      </c>
      <c r="ABV682" s="14">
        <v>136</v>
      </c>
      <c r="ABX682" s="14">
        <v>3.9</v>
      </c>
      <c r="ABY682" s="14">
        <v>4</v>
      </c>
      <c r="ACA682" s="61">
        <v>105</v>
      </c>
      <c r="ACB682" s="61">
        <v>104</v>
      </c>
      <c r="ACC682" s="61"/>
      <c r="ACD682" s="14">
        <v>7.8</v>
      </c>
      <c r="ACE682" s="14">
        <v>7.9</v>
      </c>
      <c r="ACG682" s="14">
        <v>86</v>
      </c>
      <c r="ACH682" s="14">
        <v>93</v>
      </c>
      <c r="ACQ682" s="14">
        <v>5</v>
      </c>
      <c r="ACR682" s="14">
        <v>5</v>
      </c>
      <c r="ACT682" s="14">
        <v>0.63</v>
      </c>
      <c r="ACU682" s="14">
        <v>0.62</v>
      </c>
      <c r="ACW682" s="14">
        <v>12</v>
      </c>
      <c r="ACX682" s="14">
        <v>11</v>
      </c>
      <c r="ADR682" s="14">
        <v>1.9</v>
      </c>
      <c r="AEE682" s="14">
        <v>35</v>
      </c>
      <c r="AES682" s="14" t="s">
        <v>7645</v>
      </c>
      <c r="AGK682" s="61"/>
      <c r="AGM682" s="63"/>
      <c r="AGQ682" s="61"/>
      <c r="AGS682" s="14">
        <v>1</v>
      </c>
      <c r="AGT682" s="14">
        <v>1</v>
      </c>
      <c r="AGU682" s="14">
        <v>0</v>
      </c>
      <c r="AGV682" s="14">
        <v>1</v>
      </c>
      <c r="AGW682" s="14">
        <v>0</v>
      </c>
      <c r="AGX682" s="14">
        <v>0</v>
      </c>
      <c r="AGY682" s="14">
        <v>1</v>
      </c>
      <c r="AGZ682" s="14">
        <v>10</v>
      </c>
      <c r="AHA682" s="14">
        <v>0</v>
      </c>
      <c r="AHB682" s="14">
        <v>0</v>
      </c>
      <c r="AHC682" s="14">
        <v>1</v>
      </c>
      <c r="AHD682" s="14">
        <v>1</v>
      </c>
      <c r="AHE682" s="14">
        <v>0</v>
      </c>
      <c r="AHF682" s="14">
        <v>0</v>
      </c>
      <c r="AHH682" s="14">
        <v>0</v>
      </c>
      <c r="AHI682" s="14">
        <v>0</v>
      </c>
      <c r="AHK682" s="14">
        <v>0</v>
      </c>
      <c r="AHL682" s="14">
        <v>0</v>
      </c>
      <c r="AHM682" s="14">
        <v>0</v>
      </c>
      <c r="AHN682" s="14">
        <v>0</v>
      </c>
      <c r="AHO682" s="14">
        <v>0</v>
      </c>
      <c r="AHP682" s="14">
        <v>0</v>
      </c>
      <c r="AHQ682" s="14">
        <v>0</v>
      </c>
      <c r="AHR682" s="14">
        <f>AVERAGE(5,0,10,10,0,6,0,9,7,8,9,9,6)</f>
        <v>6.0769230769230766</v>
      </c>
      <c r="AHT682" s="61"/>
      <c r="AHV682" s="63"/>
      <c r="AHZ682" s="61"/>
      <c r="AIB682" s="63"/>
      <c r="AIF682" s="61"/>
      <c r="AIH682" s="63"/>
      <c r="AIL682" s="61"/>
      <c r="AIN682" s="14">
        <v>0</v>
      </c>
      <c r="AIO682" s="14">
        <v>0</v>
      </c>
      <c r="AIR682" s="61"/>
      <c r="AIT682" s="60"/>
      <c r="AIX682" s="61"/>
      <c r="AJB682" s="63"/>
      <c r="AJF682" s="61"/>
      <c r="AJH682" s="63"/>
      <c r="AJL682" s="61"/>
      <c r="AJN682" s="63"/>
    </row>
    <row r="683" spans="1:951" s="14" customFormat="1">
      <c r="B683" s="14">
        <v>3</v>
      </c>
      <c r="C683" s="61">
        <v>1</v>
      </c>
      <c r="D683" s="14" t="s">
        <v>5935</v>
      </c>
      <c r="F683" s="63"/>
      <c r="O683" s="61">
        <v>1</v>
      </c>
      <c r="P683" s="61"/>
      <c r="Q683" s="61"/>
      <c r="R683" s="61"/>
      <c r="S683" s="61"/>
      <c r="T683" s="61"/>
      <c r="U683" s="61"/>
      <c r="V683" s="61"/>
      <c r="W683" s="61"/>
      <c r="X683" s="61"/>
      <c r="Y683" s="61"/>
      <c r="Z683" s="14">
        <v>0</v>
      </c>
      <c r="AA683" s="14">
        <v>1</v>
      </c>
      <c r="AB683" s="14" t="s">
        <v>8608</v>
      </c>
      <c r="AI683" s="14">
        <v>99</v>
      </c>
      <c r="AK683" s="14">
        <v>92</v>
      </c>
      <c r="AL683" s="14">
        <v>96</v>
      </c>
      <c r="AM683" s="14">
        <v>103</v>
      </c>
      <c r="DR683" s="61">
        <v>64</v>
      </c>
      <c r="DS683" s="61"/>
      <c r="DT683" s="61">
        <v>59</v>
      </c>
      <c r="DU683" s="61">
        <v>57</v>
      </c>
      <c r="DV683" s="61">
        <v>61</v>
      </c>
      <c r="DW683" s="61"/>
      <c r="DX683" s="61"/>
      <c r="DY683" s="61"/>
      <c r="DZ683" s="61"/>
      <c r="EA683" s="61"/>
      <c r="EB683" s="61"/>
      <c r="EC683" s="61"/>
      <c r="ED683" s="61"/>
      <c r="EE683" s="61"/>
      <c r="EF683" s="61"/>
      <c r="EG683" s="61"/>
      <c r="EH683" s="61"/>
      <c r="EI683" s="61"/>
      <c r="EJ683" s="61"/>
      <c r="EK683" s="61"/>
      <c r="EL683" s="61"/>
      <c r="EM683" s="61"/>
      <c r="EN683" s="61"/>
      <c r="EO683" s="61"/>
      <c r="EP683" s="61"/>
      <c r="EQ683" s="61"/>
      <c r="ER683" s="61"/>
      <c r="ES683" s="61"/>
      <c r="ET683" s="61"/>
      <c r="EU683" s="61"/>
      <c r="EV683" s="61"/>
      <c r="EW683" s="61"/>
      <c r="EX683" s="61"/>
      <c r="EY683" s="61"/>
      <c r="EZ683" s="61"/>
      <c r="FA683" s="61"/>
      <c r="FB683" s="61"/>
      <c r="FC683" s="61"/>
      <c r="FD683" s="61"/>
      <c r="FE683" s="61"/>
      <c r="FF683" s="61"/>
      <c r="FG683" s="61"/>
      <c r="FH683" s="61"/>
      <c r="FI683" s="61"/>
      <c r="FJ683" s="61"/>
      <c r="FK683" s="61"/>
      <c r="FL683" s="61"/>
      <c r="FM683" s="61"/>
      <c r="FN683" s="61"/>
      <c r="FO683" s="61"/>
      <c r="FP683" s="61"/>
      <c r="FQ683" s="61"/>
      <c r="FR683" s="61"/>
      <c r="FS683" s="61"/>
      <c r="FT683" s="61"/>
      <c r="FU683" s="61"/>
      <c r="FV683" s="61"/>
      <c r="FW683" s="61"/>
      <c r="FX683" s="61"/>
      <c r="FY683" s="61"/>
      <c r="FZ683" s="61"/>
      <c r="GA683" s="61"/>
      <c r="GB683" s="61"/>
      <c r="GC683" s="61"/>
      <c r="GD683" s="61"/>
      <c r="GE683" s="61"/>
      <c r="GF683" s="61"/>
      <c r="GG683" s="61"/>
      <c r="GH683" s="61"/>
      <c r="GI683" s="61"/>
      <c r="GJ683" s="61"/>
      <c r="GK683" s="61"/>
      <c r="GL683" s="61"/>
      <c r="GM683" s="61"/>
      <c r="GN683" s="61"/>
      <c r="GO683" s="61"/>
      <c r="GP683" s="61"/>
      <c r="GQ683" s="61"/>
      <c r="GR683" s="61"/>
      <c r="GS683" s="61"/>
      <c r="GT683" s="61"/>
      <c r="GU683" s="61"/>
      <c r="GV683" s="61"/>
      <c r="GW683" s="61"/>
      <c r="GX683" s="61"/>
      <c r="GY683" s="61"/>
      <c r="GZ683" s="61"/>
      <c r="IP683" s="14">
        <v>100</v>
      </c>
      <c r="IR683" s="14">
        <v>100</v>
      </c>
      <c r="IT683" s="14">
        <v>98</v>
      </c>
      <c r="LX683" s="14">
        <v>70</v>
      </c>
      <c r="LY683" s="14">
        <v>72</v>
      </c>
      <c r="LZ683" s="14">
        <v>82</v>
      </c>
      <c r="MA683" s="14">
        <v>88</v>
      </c>
      <c r="MB683" s="14">
        <v>79</v>
      </c>
      <c r="PG683" s="61">
        <v>18</v>
      </c>
      <c r="PH683" s="61">
        <v>18</v>
      </c>
      <c r="PI683" s="61">
        <v>18</v>
      </c>
      <c r="PJ683" s="61"/>
      <c r="PK683" s="61"/>
      <c r="PL683" s="61">
        <v>18</v>
      </c>
      <c r="PM683" s="61"/>
      <c r="PN683" s="61"/>
      <c r="PO683" s="61"/>
      <c r="PP683" s="61"/>
      <c r="PQ683" s="61"/>
      <c r="PR683" s="61"/>
      <c r="PS683" s="61"/>
      <c r="PT683" s="61"/>
      <c r="PU683" s="61"/>
      <c r="PV683" s="61"/>
      <c r="PW683" s="61"/>
      <c r="PX683" s="61"/>
      <c r="PY683" s="61"/>
      <c r="PZ683" s="61"/>
      <c r="QA683" s="61"/>
      <c r="QB683" s="61"/>
      <c r="QC683" s="61"/>
      <c r="QD683" s="61"/>
      <c r="QE683" s="61"/>
      <c r="QF683" s="61"/>
      <c r="QG683" s="61"/>
      <c r="QH683" s="61"/>
      <c r="QI683" s="61"/>
      <c r="QJ683" s="61"/>
      <c r="QK683" s="61"/>
      <c r="QL683" s="61"/>
      <c r="QM683" s="61"/>
      <c r="QN683" s="61"/>
      <c r="QO683" s="61"/>
      <c r="QP683" s="61"/>
      <c r="QQ683" s="61"/>
      <c r="QR683" s="61"/>
      <c r="QS683" s="61"/>
      <c r="QT683" s="61"/>
      <c r="QU683" s="61"/>
      <c r="QV683" s="61"/>
      <c r="QW683" s="61"/>
      <c r="QX683" s="61"/>
      <c r="QY683" s="61"/>
      <c r="QZ683" s="61"/>
      <c r="RA683" s="61"/>
      <c r="RB683" s="61"/>
      <c r="RC683" s="61"/>
      <c r="RD683" s="61"/>
      <c r="RE683" s="61"/>
      <c r="RF683" s="61"/>
      <c r="RG683" s="61"/>
      <c r="RH683" s="61"/>
      <c r="RI683" s="61"/>
      <c r="RJ683" s="61"/>
      <c r="RK683" s="61"/>
      <c r="RL683" s="61"/>
      <c r="RM683" s="61"/>
      <c r="RN683" s="61"/>
      <c r="RO683" s="61"/>
      <c r="RP683" s="61"/>
      <c r="RQ683" s="61"/>
      <c r="RR683" s="61"/>
      <c r="RS683" s="61"/>
      <c r="RT683" s="61"/>
      <c r="RU683" s="61"/>
      <c r="RV683" s="61"/>
      <c r="RW683" s="61"/>
      <c r="RX683" s="61"/>
      <c r="RY683" s="61"/>
      <c r="RZ683" s="61"/>
      <c r="SA683" s="61"/>
      <c r="SB683" s="61"/>
      <c r="SC683" s="61"/>
      <c r="SD683" s="61"/>
      <c r="SE683" s="61"/>
      <c r="SF683" s="61"/>
      <c r="SG683" s="61"/>
      <c r="SH683" s="61"/>
      <c r="SI683" s="61"/>
      <c r="SJ683" s="61"/>
      <c r="SK683" s="61"/>
      <c r="SL683" s="61"/>
      <c r="SM683" s="61"/>
      <c r="SN683" s="61"/>
      <c r="SO683" s="61"/>
      <c r="SP683" s="14">
        <v>98.4</v>
      </c>
      <c r="SR683" s="14">
        <v>98.8</v>
      </c>
      <c r="WQ683" s="14">
        <v>0</v>
      </c>
      <c r="WU683" s="14">
        <v>0</v>
      </c>
      <c r="ZY683" s="61"/>
      <c r="ZZ683" s="61"/>
      <c r="AAA683" s="61"/>
      <c r="AAI683" s="63"/>
      <c r="AAM683" s="61"/>
      <c r="AAO683" s="63"/>
      <c r="AAS683" s="61"/>
      <c r="AAU683" s="63"/>
      <c r="ABM683" s="61"/>
      <c r="ABN683" s="61"/>
      <c r="ACA683" s="61"/>
      <c r="ACB683" s="61"/>
      <c r="ACC683" s="61"/>
      <c r="AGK683" s="61"/>
      <c r="AGM683" s="63"/>
      <c r="AGQ683" s="61"/>
      <c r="AGS683" s="14">
        <v>1</v>
      </c>
      <c r="AGT683" s="14">
        <v>1</v>
      </c>
      <c r="AGU683" s="14">
        <v>0</v>
      </c>
      <c r="AGV683" s="14">
        <v>1</v>
      </c>
      <c r="AGW683" s="14">
        <v>0</v>
      </c>
      <c r="AGX683" s="14">
        <v>0</v>
      </c>
      <c r="AGY683" s="14">
        <v>0</v>
      </c>
      <c r="AGZ683" s="14">
        <v>0</v>
      </c>
      <c r="AHA683" s="14">
        <v>0</v>
      </c>
      <c r="AHB683" s="14">
        <v>0</v>
      </c>
      <c r="AHC683" s="14">
        <v>1</v>
      </c>
      <c r="AHD683" s="14">
        <v>1</v>
      </c>
      <c r="AHE683" s="14">
        <v>0</v>
      </c>
      <c r="AHF683" s="14">
        <v>0</v>
      </c>
      <c r="AHH683" s="14">
        <v>0</v>
      </c>
      <c r="AHI683" s="14">
        <v>0</v>
      </c>
      <c r="AHK683" s="14">
        <v>0</v>
      </c>
      <c r="AHL683" s="14">
        <v>0</v>
      </c>
      <c r="AHM683" s="14">
        <v>0</v>
      </c>
      <c r="AHN683" s="14">
        <v>0</v>
      </c>
      <c r="AHO683" s="14">
        <v>0</v>
      </c>
      <c r="AHP683" s="14">
        <v>0</v>
      </c>
      <c r="AHQ683" s="14">
        <v>0</v>
      </c>
      <c r="AHR683" s="14">
        <f>AVERAGE(9,0,2,9,0,9,10,9,7,0,0,9,7,8,9,0)</f>
        <v>5.5</v>
      </c>
      <c r="AHT683" s="61"/>
      <c r="AHV683" s="63"/>
      <c r="AHZ683" s="61"/>
      <c r="AIB683" s="63"/>
      <c r="AIF683" s="61"/>
      <c r="AIH683" s="63"/>
      <c r="AIL683" s="61"/>
      <c r="AIN683" s="14">
        <v>0</v>
      </c>
      <c r="AIO683" s="14">
        <v>0</v>
      </c>
      <c r="AIR683" s="61"/>
      <c r="AIT683" s="60"/>
      <c r="AIX683" s="61"/>
      <c r="AJB683" s="63"/>
      <c r="AJF683" s="61"/>
      <c r="AJH683" s="63"/>
      <c r="AJL683" s="61"/>
      <c r="AJN683" s="63"/>
    </row>
    <row r="684" spans="1:951" s="14" customFormat="1">
      <c r="B684" s="14">
        <v>4</v>
      </c>
      <c r="C684" s="61">
        <v>1</v>
      </c>
      <c r="D684" s="14" t="s">
        <v>7567</v>
      </c>
      <c r="E684" s="14" t="s">
        <v>8609</v>
      </c>
      <c r="F684" s="63" t="s">
        <v>8610</v>
      </c>
      <c r="G684" s="14" t="s">
        <v>8611</v>
      </c>
      <c r="O684" s="61">
        <v>0</v>
      </c>
      <c r="P684" s="61">
        <v>0</v>
      </c>
      <c r="Q684" s="61">
        <v>0</v>
      </c>
      <c r="R684" s="61">
        <v>1</v>
      </c>
      <c r="S684" s="61"/>
      <c r="T684" s="61"/>
      <c r="U684" s="61"/>
      <c r="V684" s="61"/>
      <c r="W684" s="61"/>
      <c r="X684" s="61"/>
      <c r="Y684" s="61"/>
      <c r="Z684" s="14">
        <v>0</v>
      </c>
      <c r="AA684" s="14">
        <v>2</v>
      </c>
      <c r="AB684" s="14" t="s">
        <v>8612</v>
      </c>
      <c r="AI684" s="14">
        <v>100</v>
      </c>
      <c r="AK684" s="14">
        <v>100</v>
      </c>
      <c r="AL684" s="14">
        <v>103</v>
      </c>
      <c r="AM684" s="14">
        <v>100</v>
      </c>
      <c r="AN684" s="14">
        <v>100</v>
      </c>
      <c r="AO684" s="14">
        <v>131</v>
      </c>
      <c r="AP684" s="14">
        <v>111</v>
      </c>
      <c r="AQ684" s="14">
        <v>104</v>
      </c>
      <c r="AR684" s="14">
        <v>91</v>
      </c>
      <c r="AS684" s="14">
        <v>91</v>
      </c>
      <c r="AT684" s="14">
        <v>94</v>
      </c>
      <c r="AV684" s="14">
        <v>97</v>
      </c>
      <c r="AW684" s="14">
        <v>115</v>
      </c>
      <c r="AY684" s="14">
        <v>109</v>
      </c>
      <c r="DR684" s="61">
        <v>68</v>
      </c>
      <c r="DS684" s="61"/>
      <c r="DT684" s="61">
        <v>58</v>
      </c>
      <c r="DU684" s="61">
        <v>70</v>
      </c>
      <c r="DV684" s="61">
        <v>57</v>
      </c>
      <c r="DW684" s="61">
        <v>60</v>
      </c>
      <c r="DX684" s="61">
        <v>77</v>
      </c>
      <c r="DY684" s="61">
        <v>70</v>
      </c>
      <c r="DZ684" s="61">
        <v>50</v>
      </c>
      <c r="EA684" s="61">
        <v>51</v>
      </c>
      <c r="EB684" s="61">
        <v>51</v>
      </c>
      <c r="EC684" s="61">
        <v>56</v>
      </c>
      <c r="ED684" s="61"/>
      <c r="EE684" s="61">
        <v>62</v>
      </c>
      <c r="EF684" s="61">
        <v>76</v>
      </c>
      <c r="EG684" s="61"/>
      <c r="EH684" s="61">
        <v>70</v>
      </c>
      <c r="EI684" s="61"/>
      <c r="EJ684" s="61"/>
      <c r="EK684" s="61"/>
      <c r="EL684" s="61"/>
      <c r="EM684" s="61"/>
      <c r="EN684" s="61"/>
      <c r="EO684" s="61"/>
      <c r="EP684" s="61"/>
      <c r="EQ684" s="61"/>
      <c r="ER684" s="61"/>
      <c r="ES684" s="61"/>
      <c r="ET684" s="61"/>
      <c r="EU684" s="61"/>
      <c r="EV684" s="61"/>
      <c r="EW684" s="61"/>
      <c r="EX684" s="61"/>
      <c r="EY684" s="61"/>
      <c r="EZ684" s="61"/>
      <c r="FA684" s="61"/>
      <c r="FB684" s="61"/>
      <c r="FC684" s="61"/>
      <c r="FD684" s="61"/>
      <c r="FE684" s="61"/>
      <c r="FF684" s="61"/>
      <c r="FG684" s="61"/>
      <c r="FH684" s="61"/>
      <c r="FI684" s="61"/>
      <c r="FJ684" s="61"/>
      <c r="FK684" s="61"/>
      <c r="FL684" s="61"/>
      <c r="FM684" s="61"/>
      <c r="FN684" s="61"/>
      <c r="FO684" s="61"/>
      <c r="FP684" s="61"/>
      <c r="FQ684" s="61"/>
      <c r="FR684" s="61"/>
      <c r="FS684" s="61"/>
      <c r="FT684" s="61"/>
      <c r="FU684" s="61"/>
      <c r="FV684" s="61"/>
      <c r="FW684" s="61"/>
      <c r="FX684" s="61"/>
      <c r="FY684" s="61"/>
      <c r="FZ684" s="61"/>
      <c r="GA684" s="61"/>
      <c r="GB684" s="61"/>
      <c r="GC684" s="61"/>
      <c r="GD684" s="61"/>
      <c r="GE684" s="61"/>
      <c r="GF684" s="61"/>
      <c r="GG684" s="61"/>
      <c r="GH684" s="61"/>
      <c r="GI684" s="61"/>
      <c r="GJ684" s="61"/>
      <c r="GK684" s="61"/>
      <c r="GL684" s="61"/>
      <c r="GM684" s="61"/>
      <c r="GN684" s="61"/>
      <c r="GO684" s="61"/>
      <c r="GP684" s="61"/>
      <c r="GQ684" s="61"/>
      <c r="GR684" s="61"/>
      <c r="GS684" s="61"/>
      <c r="GT684" s="61"/>
      <c r="GU684" s="61"/>
      <c r="GV684" s="61"/>
      <c r="GW684" s="61"/>
      <c r="GX684" s="61"/>
      <c r="GY684" s="61"/>
      <c r="GZ684" s="61"/>
      <c r="IP684" s="14">
        <v>100</v>
      </c>
      <c r="IR684" s="14">
        <v>100</v>
      </c>
      <c r="IS684" s="14">
        <v>100</v>
      </c>
      <c r="IT684" s="14">
        <v>100</v>
      </c>
      <c r="IU684" s="14">
        <v>100</v>
      </c>
      <c r="IV684" s="14">
        <v>100</v>
      </c>
      <c r="IW684" s="14">
        <v>100</v>
      </c>
      <c r="IX684" s="14">
        <v>100</v>
      </c>
      <c r="IY684" s="14">
        <v>100</v>
      </c>
      <c r="IZ684" s="14">
        <v>99</v>
      </c>
      <c r="JA684" s="14">
        <v>99</v>
      </c>
      <c r="JC684" s="14">
        <v>100</v>
      </c>
      <c r="JD684" s="14">
        <v>99</v>
      </c>
      <c r="JF684" s="14">
        <v>98</v>
      </c>
      <c r="LX684" s="14">
        <v>72</v>
      </c>
      <c r="LY684" s="14">
        <v>71</v>
      </c>
      <c r="LZ684" s="14">
        <v>77</v>
      </c>
      <c r="MA684" s="14">
        <v>76</v>
      </c>
      <c r="MB684" s="14">
        <v>92</v>
      </c>
      <c r="MC684" s="14">
        <v>76</v>
      </c>
      <c r="MD684" s="14">
        <v>146</v>
      </c>
      <c r="ME684" s="14">
        <v>122</v>
      </c>
      <c r="MF684" s="14">
        <v>88</v>
      </c>
      <c r="MK684" s="14">
        <v>71</v>
      </c>
      <c r="ML684" s="14">
        <v>82</v>
      </c>
      <c r="MN684" s="14">
        <v>74</v>
      </c>
      <c r="PG684" s="61">
        <v>18</v>
      </c>
      <c r="PH684" s="61">
        <v>18</v>
      </c>
      <c r="PI684" s="61">
        <v>16</v>
      </c>
      <c r="PJ684" s="61">
        <v>17</v>
      </c>
      <c r="PK684" s="61">
        <v>25</v>
      </c>
      <c r="PL684" s="61">
        <v>12</v>
      </c>
      <c r="PM684" s="61">
        <v>19</v>
      </c>
      <c r="PN684" s="61">
        <v>19</v>
      </c>
      <c r="PO684" s="61">
        <v>16</v>
      </c>
      <c r="PP684" s="61"/>
      <c r="PQ684" s="61"/>
      <c r="PR684" s="61"/>
      <c r="PS684" s="61">
        <v>16</v>
      </c>
      <c r="PT684" s="61">
        <v>18</v>
      </c>
      <c r="PU684" s="61">
        <v>18</v>
      </c>
      <c r="PV684" s="61">
        <v>18</v>
      </c>
      <c r="PW684" s="61">
        <v>18</v>
      </c>
      <c r="PX684" s="61"/>
      <c r="PY684" s="61"/>
      <c r="PZ684" s="61"/>
      <c r="QA684" s="61"/>
      <c r="QB684" s="61"/>
      <c r="QC684" s="61"/>
      <c r="QD684" s="61"/>
      <c r="QE684" s="61"/>
      <c r="QF684" s="61"/>
      <c r="QG684" s="61"/>
      <c r="QH684" s="61"/>
      <c r="QI684" s="61"/>
      <c r="QJ684" s="61"/>
      <c r="QK684" s="61"/>
      <c r="QL684" s="61"/>
      <c r="QM684" s="61"/>
      <c r="QN684" s="61"/>
      <c r="QO684" s="61"/>
      <c r="QP684" s="61"/>
      <c r="QQ684" s="61"/>
      <c r="QR684" s="61"/>
      <c r="QS684" s="61"/>
      <c r="QT684" s="61"/>
      <c r="QU684" s="61"/>
      <c r="QV684" s="61"/>
      <c r="QW684" s="61"/>
      <c r="QX684" s="61"/>
      <c r="QY684" s="61"/>
      <c r="QZ684" s="61"/>
      <c r="RA684" s="61"/>
      <c r="RB684" s="61"/>
      <c r="RC684" s="61"/>
      <c r="RD684" s="61"/>
      <c r="RE684" s="61"/>
      <c r="RF684" s="61"/>
      <c r="RG684" s="61"/>
      <c r="RH684" s="61"/>
      <c r="RI684" s="61"/>
      <c r="RJ684" s="61"/>
      <c r="RK684" s="61"/>
      <c r="RL684" s="61"/>
      <c r="RM684" s="61"/>
      <c r="RN684" s="61"/>
      <c r="RO684" s="61"/>
      <c r="RP684" s="61"/>
      <c r="RQ684" s="61"/>
      <c r="RR684" s="61"/>
      <c r="RS684" s="61"/>
      <c r="RT684" s="61"/>
      <c r="RU684" s="61"/>
      <c r="RV684" s="61"/>
      <c r="RW684" s="61"/>
      <c r="RX684" s="61"/>
      <c r="RY684" s="61"/>
      <c r="RZ684" s="61"/>
      <c r="SA684" s="61"/>
      <c r="SB684" s="61"/>
      <c r="SC684" s="61"/>
      <c r="SD684" s="61"/>
      <c r="SE684" s="61"/>
      <c r="SF684" s="61"/>
      <c r="SG684" s="61"/>
      <c r="SH684" s="61"/>
      <c r="SI684" s="61"/>
      <c r="SJ684" s="61"/>
      <c r="SK684" s="61"/>
      <c r="SL684" s="61"/>
      <c r="SM684" s="61"/>
      <c r="SN684" s="61"/>
      <c r="SO684" s="61"/>
      <c r="SP684" s="14">
        <v>98.4</v>
      </c>
      <c r="SR684" s="14">
        <v>98</v>
      </c>
      <c r="TC684" s="14">
        <v>97.5</v>
      </c>
      <c r="TD684" s="14">
        <v>99.1</v>
      </c>
      <c r="TF684" s="14">
        <v>98.6</v>
      </c>
      <c r="WQ684" s="14">
        <v>0</v>
      </c>
      <c r="WS684" s="14">
        <v>0</v>
      </c>
      <c r="WY684" s="14">
        <v>0</v>
      </c>
      <c r="XD684" s="14">
        <v>0</v>
      </c>
      <c r="XE684" s="14">
        <v>0</v>
      </c>
      <c r="XG684" s="14">
        <v>0</v>
      </c>
      <c r="ZY684" s="61"/>
      <c r="ZZ684" s="61"/>
      <c r="AAA684" s="61"/>
      <c r="AAI684" s="63"/>
      <c r="AAM684" s="61"/>
      <c r="AAO684" s="63"/>
      <c r="AAS684" s="61"/>
      <c r="AAU684" s="63"/>
      <c r="ABM684" s="61"/>
      <c r="ABN684" s="61"/>
      <c r="ACA684" s="61"/>
      <c r="ACB684" s="61"/>
      <c r="ACC684" s="61"/>
      <c r="AFB684" s="14" t="s">
        <v>6368</v>
      </c>
      <c r="AGK684" s="61"/>
      <c r="AGM684" s="63"/>
      <c r="AGQ684" s="61"/>
      <c r="AGS684" s="14">
        <v>1</v>
      </c>
      <c r="AGT684" s="14">
        <v>1</v>
      </c>
      <c r="AGU684" s="14">
        <v>0</v>
      </c>
      <c r="AGV684" s="14">
        <v>1</v>
      </c>
      <c r="AGW684" s="14">
        <v>0</v>
      </c>
      <c r="AGX684" s="14">
        <v>0</v>
      </c>
      <c r="AGY684" s="14">
        <v>0</v>
      </c>
      <c r="AGZ684" s="14">
        <v>7</v>
      </c>
      <c r="AHA684" s="14">
        <v>0</v>
      </c>
      <c r="AHB684" s="14">
        <v>0</v>
      </c>
      <c r="AHC684" s="14">
        <v>1</v>
      </c>
      <c r="AHD684" s="14">
        <v>0</v>
      </c>
      <c r="AHE684" s="14">
        <v>0</v>
      </c>
      <c r="AHF684" s="14">
        <v>0</v>
      </c>
      <c r="AHH684" s="14">
        <v>0</v>
      </c>
      <c r="AHI684" s="14">
        <v>0</v>
      </c>
      <c r="AHK684" s="14">
        <v>0</v>
      </c>
      <c r="AHL684" s="14">
        <v>0</v>
      </c>
      <c r="AHM684" s="14">
        <v>0</v>
      </c>
      <c r="AHN684" s="14">
        <v>0</v>
      </c>
      <c r="AHO684" s="14">
        <v>0</v>
      </c>
      <c r="AHP684" s="14">
        <v>0</v>
      </c>
      <c r="AHQ684" s="14">
        <v>0</v>
      </c>
      <c r="AHR684" s="14">
        <f>AVERAGE(0,0,8,0,0,0,0,8,0,9,7,7,9,10,0,10,7,8)</f>
        <v>4.6111111111111107</v>
      </c>
      <c r="AHT684" s="61"/>
      <c r="AHV684" s="63"/>
      <c r="AHZ684" s="61"/>
      <c r="AIB684" s="63"/>
      <c r="AIF684" s="61"/>
      <c r="AIH684" s="63"/>
      <c r="AIL684" s="61"/>
      <c r="AIN684" s="14">
        <v>0</v>
      </c>
      <c r="AIO684" s="14">
        <v>0</v>
      </c>
      <c r="AIR684" s="61"/>
      <c r="AIT684" s="60"/>
      <c r="AIX684" s="61"/>
      <c r="AJB684" s="63"/>
      <c r="AJF684" s="61"/>
      <c r="AJH684" s="63"/>
      <c r="AJL684" s="61"/>
      <c r="AJN684" s="63"/>
    </row>
    <row r="685" spans="1:951" s="31" customFormat="1">
      <c r="B685" s="31">
        <v>5</v>
      </c>
      <c r="C685" s="31">
        <v>1</v>
      </c>
      <c r="D685" s="31" t="s">
        <v>8613</v>
      </c>
      <c r="E685" s="31" t="s">
        <v>5942</v>
      </c>
      <c r="F685" s="82"/>
      <c r="G685" s="83"/>
      <c r="O685" s="31">
        <v>1</v>
      </c>
      <c r="P685" s="31">
        <v>1</v>
      </c>
      <c r="Z685" s="31">
        <v>0</v>
      </c>
      <c r="AA685" s="31">
        <v>2</v>
      </c>
      <c r="AB685" s="83"/>
      <c r="AI685" s="31">
        <v>105</v>
      </c>
      <c r="AJ685" s="31">
        <v>93</v>
      </c>
      <c r="AK685" s="31">
        <v>98</v>
      </c>
      <c r="DR685" s="31">
        <v>68</v>
      </c>
      <c r="DS685" s="31">
        <v>61</v>
      </c>
      <c r="DT685" s="31">
        <v>67</v>
      </c>
      <c r="IP685" s="31">
        <v>98</v>
      </c>
      <c r="IQ685" s="31">
        <v>100</v>
      </c>
      <c r="IR685" s="31">
        <v>100</v>
      </c>
      <c r="LX685" s="31">
        <v>94</v>
      </c>
      <c r="LY685" s="31">
        <v>65</v>
      </c>
      <c r="LZ685" s="31">
        <v>82</v>
      </c>
      <c r="PG685" s="31">
        <v>18</v>
      </c>
      <c r="PH685" s="31">
        <v>18</v>
      </c>
      <c r="PI685" s="31">
        <v>18</v>
      </c>
      <c r="SP685" s="31">
        <v>98.4</v>
      </c>
      <c r="SQ685" s="31">
        <v>98.5</v>
      </c>
      <c r="SR685" s="31">
        <v>98.5</v>
      </c>
      <c r="WQ685" s="31">
        <v>0</v>
      </c>
      <c r="WR685" s="31">
        <v>0</v>
      </c>
      <c r="WS685" s="31">
        <v>0</v>
      </c>
      <c r="AAI685" s="82"/>
      <c r="AAJ685" s="83"/>
      <c r="AAO685" s="82"/>
      <c r="AAP685" s="83"/>
      <c r="AAU685" s="82"/>
      <c r="AAV685" s="83"/>
      <c r="AAY685" s="31">
        <v>23</v>
      </c>
      <c r="ABB685" s="31">
        <v>10.7</v>
      </c>
      <c r="ABE685" s="31">
        <v>32</v>
      </c>
      <c r="ABM685" s="31">
        <v>7.27</v>
      </c>
      <c r="ABO685" s="31">
        <v>223</v>
      </c>
      <c r="ABU685" s="31">
        <v>137</v>
      </c>
      <c r="ABX685" s="31">
        <v>3</v>
      </c>
      <c r="ACA685" s="31">
        <v>99</v>
      </c>
      <c r="ACD685" s="31">
        <v>8.5</v>
      </c>
      <c r="ACG685" s="31">
        <v>90</v>
      </c>
      <c r="ACQ685" s="31">
        <v>4</v>
      </c>
      <c r="ACT685" s="31">
        <v>0.57999999999999996</v>
      </c>
      <c r="ACW685" s="31">
        <v>15</v>
      </c>
      <c r="ADR685" s="31">
        <v>2</v>
      </c>
      <c r="AGM685" s="82"/>
      <c r="AGN685" s="83"/>
      <c r="AGS685" s="31">
        <v>1</v>
      </c>
      <c r="AGT685" s="31">
        <v>1</v>
      </c>
      <c r="AGU685" s="31">
        <v>0</v>
      </c>
      <c r="AGV685" s="31">
        <v>1</v>
      </c>
      <c r="AGW685" s="31">
        <v>0</v>
      </c>
      <c r="AGX685" s="31">
        <v>0</v>
      </c>
      <c r="AGY685" s="31">
        <v>0</v>
      </c>
      <c r="AGZ685" s="31">
        <v>6</v>
      </c>
      <c r="AHA685" s="31">
        <v>0</v>
      </c>
      <c r="AHB685" s="31">
        <v>0</v>
      </c>
      <c r="AHC685" s="31">
        <v>1</v>
      </c>
      <c r="AHD685" s="31">
        <v>0</v>
      </c>
      <c r="AHE685" s="31">
        <v>0</v>
      </c>
      <c r="AHF685" s="31">
        <v>0</v>
      </c>
      <c r="AHH685" s="31">
        <v>0</v>
      </c>
      <c r="AHI685" s="31">
        <v>0</v>
      </c>
      <c r="AHK685" s="31">
        <v>0</v>
      </c>
      <c r="AHL685" s="31">
        <v>0</v>
      </c>
      <c r="AHM685" s="31">
        <v>0</v>
      </c>
      <c r="AHN685" s="31">
        <v>0</v>
      </c>
      <c r="AHO685" s="31">
        <v>0</v>
      </c>
      <c r="AHP685" s="31">
        <v>0</v>
      </c>
      <c r="AHQ685" s="31">
        <v>0</v>
      </c>
      <c r="AHR685" s="31">
        <f>AVERAGE(8,0,9,2,8,0,8,5,6)</f>
        <v>5.1111111111111107</v>
      </c>
      <c r="AHV685" s="82"/>
      <c r="AHW685" s="83"/>
      <c r="AIB685" s="82"/>
      <c r="AIC685" s="83"/>
      <c r="AIH685" s="82"/>
      <c r="AII685" s="83"/>
      <c r="AIN685" s="31">
        <v>0</v>
      </c>
      <c r="AIO685" s="31">
        <v>0</v>
      </c>
      <c r="AIT685" s="84"/>
      <c r="AIU685" s="83"/>
      <c r="AJB685" s="82"/>
      <c r="AJC685" s="83"/>
      <c r="AJH685" s="82"/>
      <c r="AJI685" s="83"/>
      <c r="AJN685" s="82"/>
      <c r="AJO685" s="83"/>
    </row>
    <row r="686" spans="1:951" s="14" customFormat="1">
      <c r="A686" s="14">
        <v>144</v>
      </c>
      <c r="B686" s="96">
        <v>1</v>
      </c>
      <c r="C686" s="97">
        <v>1</v>
      </c>
      <c r="D686" s="14" t="s">
        <v>8614</v>
      </c>
      <c r="E686" s="14" t="s">
        <v>6191</v>
      </c>
      <c r="F686" s="95"/>
      <c r="G686" s="96"/>
      <c r="I686" s="96"/>
      <c r="J686" s="96"/>
      <c r="K686" s="96"/>
      <c r="L686" s="96"/>
      <c r="M686" s="96"/>
      <c r="N686" s="96"/>
      <c r="O686" s="97">
        <v>0</v>
      </c>
      <c r="P686" s="97">
        <v>0</v>
      </c>
      <c r="Q686" s="97"/>
      <c r="R686" s="97"/>
      <c r="S686" s="97"/>
      <c r="T686" s="97"/>
      <c r="U686" s="97"/>
      <c r="V686" s="97"/>
      <c r="W686" s="97"/>
      <c r="X686" s="97"/>
      <c r="Y686" s="97"/>
      <c r="Z686" s="14">
        <v>0</v>
      </c>
      <c r="AA686" s="96">
        <v>2</v>
      </c>
      <c r="AB686" s="96"/>
      <c r="AC686" s="96"/>
      <c r="AD686" s="96"/>
      <c r="AE686" s="96"/>
      <c r="AF686" s="96"/>
      <c r="AG686" s="96"/>
      <c r="AH686" s="96"/>
      <c r="AI686" s="96">
        <v>174</v>
      </c>
      <c r="AJ686" s="96">
        <v>133</v>
      </c>
      <c r="AK686" s="96">
        <v>132</v>
      </c>
      <c r="AL686" s="96"/>
      <c r="AM686" s="96"/>
      <c r="AN686" s="96"/>
      <c r="AO686" s="96"/>
      <c r="AP686" s="96"/>
      <c r="AQ686" s="96"/>
      <c r="AR686" s="96"/>
      <c r="AS686" s="96"/>
      <c r="AT686" s="96"/>
      <c r="AU686" s="96"/>
      <c r="AV686" s="96"/>
      <c r="AW686" s="96"/>
      <c r="AX686" s="96"/>
      <c r="AY686" s="96"/>
      <c r="AZ686" s="96"/>
      <c r="BA686" s="96"/>
      <c r="BB686" s="96"/>
      <c r="BC686" s="96"/>
      <c r="BD686" s="96"/>
      <c r="BE686" s="96"/>
      <c r="BF686" s="96"/>
      <c r="BG686" s="96"/>
      <c r="BH686" s="96"/>
      <c r="BI686" s="96"/>
      <c r="BJ686" s="96"/>
      <c r="BK686" s="96"/>
      <c r="BL686" s="96"/>
      <c r="BM686" s="96"/>
      <c r="BN686" s="96"/>
      <c r="BO686" s="96"/>
      <c r="BP686" s="96"/>
      <c r="BQ686" s="96"/>
      <c r="BR686" s="96"/>
      <c r="BS686" s="96"/>
      <c r="BT686" s="96"/>
      <c r="BU686" s="96"/>
      <c r="BV686" s="96"/>
      <c r="BW686" s="96"/>
      <c r="BX686" s="96"/>
      <c r="BY686" s="96"/>
      <c r="BZ686" s="96"/>
      <c r="CA686" s="96"/>
      <c r="CB686" s="96"/>
      <c r="CC686" s="96"/>
      <c r="CD686" s="96"/>
      <c r="CE686" s="96"/>
      <c r="CF686" s="96"/>
      <c r="CG686" s="96"/>
      <c r="CH686" s="96"/>
      <c r="CI686" s="96"/>
      <c r="CJ686" s="96"/>
      <c r="CK686" s="96"/>
      <c r="CL686" s="96"/>
      <c r="CM686" s="96"/>
      <c r="CN686" s="96"/>
      <c r="CO686" s="96"/>
      <c r="CP686" s="96"/>
      <c r="CQ686" s="96"/>
      <c r="CR686" s="96"/>
      <c r="CS686" s="96"/>
      <c r="CT686" s="96"/>
      <c r="CU686" s="96"/>
      <c r="CV686" s="96"/>
      <c r="CW686" s="96"/>
      <c r="CX686" s="96"/>
      <c r="CY686" s="96"/>
      <c r="CZ686" s="96"/>
      <c r="DA686" s="96"/>
      <c r="DB686" s="96"/>
      <c r="DC686" s="96"/>
      <c r="DD686" s="96"/>
      <c r="DE686" s="96"/>
      <c r="DF686" s="96"/>
      <c r="DG686" s="96"/>
      <c r="DH686" s="96"/>
      <c r="DI686" s="96"/>
      <c r="DJ686" s="96"/>
      <c r="DK686" s="96"/>
      <c r="DL686" s="96"/>
      <c r="DM686" s="96"/>
      <c r="DN686" s="96"/>
      <c r="DO686" s="96"/>
      <c r="DP686" s="96"/>
      <c r="DQ686" s="96"/>
      <c r="DR686" s="97">
        <v>81</v>
      </c>
      <c r="DS686" s="97">
        <v>85</v>
      </c>
      <c r="DT686" s="97">
        <v>76</v>
      </c>
      <c r="DU686" s="97"/>
      <c r="DV686" s="97"/>
      <c r="DW686" s="97"/>
      <c r="DX686" s="97"/>
      <c r="DY686" s="97"/>
      <c r="DZ686" s="97"/>
      <c r="EA686" s="97"/>
      <c r="EB686" s="97"/>
      <c r="EC686" s="97"/>
      <c r="ED686" s="97"/>
      <c r="EE686" s="97"/>
      <c r="EF686" s="97"/>
      <c r="EG686" s="97"/>
      <c r="EH686" s="97"/>
      <c r="EI686" s="97"/>
      <c r="EJ686" s="97"/>
      <c r="EK686" s="97"/>
      <c r="EL686" s="97"/>
      <c r="EM686" s="97"/>
      <c r="EN686" s="97"/>
      <c r="EO686" s="97"/>
      <c r="EP686" s="97"/>
      <c r="EQ686" s="97"/>
      <c r="ER686" s="97"/>
      <c r="ES686" s="97"/>
      <c r="ET686" s="97"/>
      <c r="EU686" s="97"/>
      <c r="EV686" s="97"/>
      <c r="EW686" s="97"/>
      <c r="EX686" s="97"/>
      <c r="EY686" s="97"/>
      <c r="EZ686" s="97"/>
      <c r="FA686" s="97"/>
      <c r="FB686" s="97"/>
      <c r="FC686" s="97"/>
      <c r="FD686" s="97"/>
      <c r="FE686" s="97"/>
      <c r="FF686" s="97"/>
      <c r="FG686" s="97"/>
      <c r="FH686" s="97"/>
      <c r="FI686" s="97"/>
      <c r="FJ686" s="97"/>
      <c r="FK686" s="97"/>
      <c r="FL686" s="97"/>
      <c r="FM686" s="97"/>
      <c r="FN686" s="97"/>
      <c r="FO686" s="97"/>
      <c r="FP686" s="97"/>
      <c r="FQ686" s="97"/>
      <c r="FR686" s="97"/>
      <c r="FS686" s="97"/>
      <c r="FT686" s="97"/>
      <c r="FU686" s="97"/>
      <c r="FV686" s="97"/>
      <c r="FW686" s="97"/>
      <c r="FX686" s="97"/>
      <c r="FY686" s="97"/>
      <c r="FZ686" s="97"/>
      <c r="GA686" s="97"/>
      <c r="GB686" s="97"/>
      <c r="GC686" s="97"/>
      <c r="GD686" s="97"/>
      <c r="GE686" s="97"/>
      <c r="GF686" s="97"/>
      <c r="GG686" s="97"/>
      <c r="GH686" s="97"/>
      <c r="GI686" s="97"/>
      <c r="GJ686" s="97"/>
      <c r="GK686" s="97"/>
      <c r="GL686" s="97"/>
      <c r="GM686" s="97"/>
      <c r="GN686" s="97"/>
      <c r="GO686" s="97"/>
      <c r="GP686" s="97"/>
      <c r="GQ686" s="97"/>
      <c r="GR686" s="97"/>
      <c r="GS686" s="97"/>
      <c r="GT686" s="97"/>
      <c r="GU686" s="97"/>
      <c r="GV686" s="97"/>
      <c r="GW686" s="97"/>
      <c r="GX686" s="97"/>
      <c r="GY686" s="97"/>
      <c r="GZ686" s="97"/>
      <c r="HT686" s="96"/>
      <c r="HU686" s="96"/>
      <c r="HV686" s="96"/>
      <c r="HW686" s="96"/>
      <c r="HX686" s="96"/>
      <c r="HY686" s="96"/>
      <c r="HZ686" s="96"/>
      <c r="IA686" s="96"/>
      <c r="IB686" s="96"/>
      <c r="IC686" s="96"/>
      <c r="ID686" s="96"/>
      <c r="IE686" s="96"/>
      <c r="IF686" s="96"/>
      <c r="IG686" s="96"/>
      <c r="IH686" s="96"/>
      <c r="II686" s="96"/>
      <c r="IJ686" s="96"/>
      <c r="IK686" s="96"/>
      <c r="IL686" s="96"/>
      <c r="IM686" s="96"/>
      <c r="IN686" s="96"/>
      <c r="IO686" s="96"/>
      <c r="IQ686" s="14">
        <v>93</v>
      </c>
      <c r="IR686" s="14">
        <v>100</v>
      </c>
      <c r="IS686" s="14">
        <v>96</v>
      </c>
      <c r="LX686" s="96">
        <v>98</v>
      </c>
      <c r="LY686" s="96">
        <v>86</v>
      </c>
      <c r="LZ686" s="96">
        <v>78</v>
      </c>
      <c r="MA686" s="96"/>
      <c r="MB686" s="96"/>
      <c r="MC686" s="96"/>
      <c r="MD686" s="96"/>
      <c r="ME686" s="96"/>
      <c r="MF686" s="96"/>
      <c r="MG686" s="96"/>
      <c r="MH686" s="96"/>
      <c r="MI686" s="96"/>
      <c r="MJ686" s="96"/>
      <c r="MK686" s="96"/>
      <c r="ML686" s="96"/>
      <c r="MM686" s="96"/>
      <c r="MN686" s="96"/>
      <c r="MO686" s="96"/>
      <c r="MP686" s="96"/>
      <c r="MQ686" s="96"/>
      <c r="MR686" s="96"/>
      <c r="MS686" s="96"/>
      <c r="MT686" s="96"/>
      <c r="MU686" s="96"/>
      <c r="MV686" s="96"/>
      <c r="MW686" s="96"/>
      <c r="MX686" s="96"/>
      <c r="MY686" s="96"/>
      <c r="MZ686" s="96"/>
      <c r="NA686" s="96"/>
      <c r="NB686" s="96"/>
      <c r="NC686" s="96"/>
      <c r="ND686" s="96"/>
      <c r="NE686" s="96"/>
      <c r="NF686" s="96"/>
      <c r="NG686" s="96"/>
      <c r="NH686" s="96"/>
      <c r="NI686" s="96"/>
      <c r="NJ686" s="96"/>
      <c r="NK686" s="96"/>
      <c r="NL686" s="96"/>
      <c r="NM686" s="96"/>
      <c r="NN686" s="96"/>
      <c r="NO686" s="96"/>
      <c r="NP686" s="96"/>
      <c r="NQ686" s="96"/>
      <c r="NR686" s="96"/>
      <c r="NS686" s="96"/>
      <c r="NT686" s="96"/>
      <c r="NU686" s="96"/>
      <c r="NV686" s="96"/>
      <c r="NW686" s="96"/>
      <c r="NX686" s="96"/>
      <c r="NY686" s="96"/>
      <c r="NZ686" s="96"/>
      <c r="OA686" s="96"/>
      <c r="OB686" s="96"/>
      <c r="OC686" s="96"/>
      <c r="OD686" s="96"/>
      <c r="OE686" s="96"/>
      <c r="OF686" s="96"/>
      <c r="OG686" s="96"/>
      <c r="OH686" s="96"/>
      <c r="OI686" s="96"/>
      <c r="OJ686" s="96"/>
      <c r="OK686" s="96"/>
      <c r="OL686" s="96"/>
      <c r="OM686" s="96"/>
      <c r="ON686" s="96"/>
      <c r="OO686" s="96"/>
      <c r="OP686" s="96"/>
      <c r="OQ686" s="96"/>
      <c r="OR686" s="96"/>
      <c r="OS686" s="96"/>
      <c r="OT686" s="96"/>
      <c r="OU686" s="96"/>
      <c r="OV686" s="96"/>
      <c r="OW686" s="96"/>
      <c r="OX686" s="96"/>
      <c r="OY686" s="96"/>
      <c r="OZ686" s="96"/>
      <c r="PA686" s="96"/>
      <c r="PB686" s="96"/>
      <c r="PC686" s="96"/>
      <c r="PD686" s="96"/>
      <c r="PE686" s="96"/>
      <c r="PF686" s="96"/>
      <c r="PG686" s="97">
        <v>18</v>
      </c>
      <c r="PH686" s="97">
        <v>18</v>
      </c>
      <c r="PI686" s="97">
        <v>18</v>
      </c>
      <c r="PJ686" s="97"/>
      <c r="PK686" s="97"/>
      <c r="PL686" s="97"/>
      <c r="PM686" s="97"/>
      <c r="PN686" s="97"/>
      <c r="PO686" s="97"/>
      <c r="PP686" s="97"/>
      <c r="PQ686" s="97"/>
      <c r="PR686" s="97"/>
      <c r="PS686" s="97"/>
      <c r="PT686" s="97"/>
      <c r="PU686" s="97"/>
      <c r="PV686" s="97"/>
      <c r="PW686" s="97"/>
      <c r="PX686" s="97"/>
      <c r="PY686" s="97"/>
      <c r="PZ686" s="97"/>
      <c r="QA686" s="97"/>
      <c r="QB686" s="97"/>
      <c r="QC686" s="97"/>
      <c r="QD686" s="97"/>
      <c r="QE686" s="97"/>
      <c r="QF686" s="97"/>
      <c r="QG686" s="97"/>
      <c r="QH686" s="97"/>
      <c r="QI686" s="97"/>
      <c r="QJ686" s="97"/>
      <c r="QK686" s="97"/>
      <c r="QL686" s="97"/>
      <c r="QM686" s="97"/>
      <c r="QN686" s="97"/>
      <c r="QO686" s="97"/>
      <c r="QP686" s="97"/>
      <c r="QQ686" s="97"/>
      <c r="QR686" s="97"/>
      <c r="QS686" s="97"/>
      <c r="QT686" s="97"/>
      <c r="QU686" s="97"/>
      <c r="QV686" s="97"/>
      <c r="QW686" s="97"/>
      <c r="QX686" s="97"/>
      <c r="QY686" s="97"/>
      <c r="QZ686" s="97"/>
      <c r="RA686" s="97"/>
      <c r="RB686" s="97"/>
      <c r="RC686" s="97"/>
      <c r="RD686" s="97"/>
      <c r="RE686" s="97"/>
      <c r="RF686" s="97"/>
      <c r="RG686" s="97"/>
      <c r="RH686" s="97"/>
      <c r="RI686" s="97"/>
      <c r="RJ686" s="97"/>
      <c r="RK686" s="97"/>
      <c r="RL686" s="97"/>
      <c r="RM686" s="97"/>
      <c r="RN686" s="97"/>
      <c r="RO686" s="97"/>
      <c r="RP686" s="97"/>
      <c r="RQ686" s="97"/>
      <c r="RR686" s="97"/>
      <c r="RS686" s="97"/>
      <c r="RT686" s="97"/>
      <c r="RU686" s="97"/>
      <c r="RV686" s="97"/>
      <c r="RW686" s="97"/>
      <c r="RX686" s="97"/>
      <c r="RY686" s="97"/>
      <c r="RZ686" s="97"/>
      <c r="SA686" s="97"/>
      <c r="SB686" s="97"/>
      <c r="SC686" s="97"/>
      <c r="SD686" s="97"/>
      <c r="SE686" s="97"/>
      <c r="SF686" s="97"/>
      <c r="SG686" s="97"/>
      <c r="SH686" s="97"/>
      <c r="SI686" s="97"/>
      <c r="SJ686" s="97"/>
      <c r="SK686" s="97"/>
      <c r="SL686" s="97"/>
      <c r="SM686" s="97"/>
      <c r="SN686" s="97"/>
      <c r="SO686" s="97"/>
      <c r="SP686" s="96">
        <v>98</v>
      </c>
      <c r="SQ686" s="96">
        <v>97.9</v>
      </c>
      <c r="SR686" s="96">
        <v>98.1</v>
      </c>
      <c r="SS686" s="96"/>
      <c r="ST686" s="96"/>
      <c r="SU686" s="96"/>
      <c r="SV686" s="96"/>
      <c r="SW686" s="96"/>
      <c r="SX686" s="96"/>
      <c r="SY686" s="96"/>
      <c r="SZ686" s="96"/>
      <c r="TA686" s="96"/>
      <c r="TB686" s="96"/>
      <c r="TC686" s="96"/>
      <c r="TD686" s="96"/>
      <c r="TE686" s="96"/>
      <c r="TF686" s="96"/>
      <c r="TG686" s="96"/>
      <c r="TH686" s="96"/>
      <c r="TI686" s="96"/>
      <c r="TJ686" s="96"/>
      <c r="TK686" s="96"/>
      <c r="TL686" s="96"/>
      <c r="TM686" s="96"/>
      <c r="TN686" s="96"/>
      <c r="TO686" s="96"/>
      <c r="TP686" s="96"/>
      <c r="TQ686" s="96"/>
      <c r="TR686" s="96"/>
      <c r="TS686" s="96"/>
      <c r="TT686" s="96"/>
      <c r="TU686" s="96"/>
      <c r="TV686" s="96"/>
      <c r="TW686" s="96"/>
      <c r="TX686" s="96"/>
      <c r="TY686" s="96"/>
      <c r="TZ686" s="96"/>
      <c r="UA686" s="96"/>
      <c r="UB686" s="96"/>
      <c r="UC686" s="96"/>
      <c r="UD686" s="96"/>
      <c r="UE686" s="96"/>
      <c r="UF686" s="96"/>
      <c r="UG686" s="96"/>
      <c r="UH686" s="96"/>
      <c r="UI686" s="96"/>
      <c r="UJ686" s="96"/>
      <c r="UK686" s="96"/>
      <c r="UL686" s="96"/>
      <c r="UM686" s="96"/>
      <c r="UN686" s="96"/>
      <c r="UO686" s="96"/>
      <c r="UP686" s="96"/>
      <c r="UQ686" s="96"/>
      <c r="UR686" s="96"/>
      <c r="US686" s="96"/>
      <c r="UT686" s="96"/>
      <c r="UU686" s="96"/>
      <c r="UV686" s="96"/>
      <c r="UW686" s="96"/>
      <c r="UX686" s="96"/>
      <c r="UY686" s="96"/>
      <c r="UZ686" s="96"/>
      <c r="VA686" s="96"/>
      <c r="VB686" s="96"/>
      <c r="VC686" s="96"/>
      <c r="VD686" s="96"/>
      <c r="VE686" s="96"/>
      <c r="VF686" s="96"/>
      <c r="VG686" s="96"/>
      <c r="VH686" s="96"/>
      <c r="VI686" s="96"/>
      <c r="VJ686" s="96"/>
      <c r="VK686" s="96"/>
      <c r="VL686" s="96"/>
      <c r="VM686" s="96"/>
      <c r="VN686" s="96"/>
      <c r="VO686" s="96"/>
      <c r="VP686" s="96"/>
      <c r="VQ686" s="96"/>
      <c r="VR686" s="96"/>
      <c r="VS686" s="96"/>
      <c r="VT686" s="96"/>
      <c r="VU686" s="96"/>
      <c r="VV686" s="96"/>
      <c r="VW686" s="96"/>
      <c r="WQ686" s="96">
        <v>0</v>
      </c>
      <c r="WR686" s="96">
        <v>0</v>
      </c>
      <c r="WS686" s="96">
        <v>0</v>
      </c>
      <c r="WT686" s="96"/>
      <c r="WU686" s="96"/>
      <c r="WV686" s="96"/>
      <c r="WW686" s="96"/>
      <c r="WX686" s="96"/>
      <c r="WY686" s="96"/>
      <c r="WZ686" s="96"/>
      <c r="XA686" s="96"/>
      <c r="XB686" s="96"/>
      <c r="XC686" s="96"/>
      <c r="XD686" s="96"/>
      <c r="XE686" s="96"/>
      <c r="XF686" s="96"/>
      <c r="XG686" s="96"/>
      <c r="XH686" s="96"/>
      <c r="XI686" s="96"/>
      <c r="XJ686" s="96"/>
      <c r="XK686" s="96"/>
      <c r="XL686" s="96"/>
      <c r="XM686" s="96"/>
      <c r="XN686" s="96"/>
      <c r="XO686" s="96"/>
      <c r="XP686" s="96"/>
      <c r="XQ686" s="96"/>
      <c r="XR686" s="96"/>
      <c r="XS686" s="96"/>
      <c r="XT686" s="96"/>
      <c r="XU686" s="96"/>
      <c r="XV686" s="96"/>
      <c r="XW686" s="96"/>
      <c r="XX686" s="96"/>
      <c r="XY686" s="96"/>
      <c r="XZ686" s="96"/>
      <c r="YA686" s="96"/>
      <c r="YB686" s="96"/>
      <c r="YC686" s="96"/>
      <c r="YD686" s="96"/>
      <c r="YE686" s="96"/>
      <c r="YF686" s="96"/>
      <c r="YG686" s="96"/>
      <c r="YH686" s="96"/>
      <c r="YI686" s="96"/>
      <c r="YJ686" s="96"/>
      <c r="YK686" s="96"/>
      <c r="YL686" s="96"/>
      <c r="YM686" s="96"/>
      <c r="YN686" s="96"/>
      <c r="YO686" s="96"/>
      <c r="YP686" s="96"/>
      <c r="YQ686" s="96"/>
      <c r="YR686" s="96"/>
      <c r="YS686" s="96"/>
      <c r="YT686" s="96"/>
      <c r="YU686" s="96"/>
      <c r="YV686" s="96"/>
      <c r="YW686" s="96"/>
      <c r="YX686" s="96"/>
      <c r="YY686" s="96"/>
      <c r="YZ686" s="96"/>
      <c r="ZA686" s="96"/>
      <c r="ZB686" s="96"/>
      <c r="ZC686" s="96"/>
      <c r="ZD686" s="96"/>
      <c r="ZE686" s="96"/>
      <c r="ZF686" s="96"/>
      <c r="ZG686" s="96"/>
      <c r="ZH686" s="96"/>
      <c r="ZI686" s="96"/>
      <c r="ZJ686" s="96"/>
      <c r="ZK686" s="96"/>
      <c r="ZL686" s="96"/>
      <c r="ZM686" s="96"/>
      <c r="ZN686" s="96"/>
      <c r="ZO686" s="96"/>
      <c r="ZP686" s="96"/>
      <c r="ZQ686" s="96"/>
      <c r="ZR686" s="96"/>
      <c r="ZS686" s="96"/>
      <c r="ZT686" s="96"/>
      <c r="ZU686" s="96"/>
      <c r="ZV686" s="96"/>
      <c r="ZW686" s="96"/>
      <c r="ZX686" s="96"/>
      <c r="ZY686" s="97"/>
      <c r="ZZ686" s="97"/>
      <c r="AAA686" s="97"/>
      <c r="AAE686" s="96"/>
      <c r="AAF686" s="96"/>
      <c r="AAG686" s="96"/>
      <c r="AAI686" s="95"/>
      <c r="AAJ686" s="96"/>
      <c r="AAL686" s="96"/>
      <c r="AAM686" s="97"/>
      <c r="AAO686" s="95"/>
      <c r="AAP686" s="96"/>
      <c r="AAR686" s="96"/>
      <c r="AAS686" s="97"/>
      <c r="AAU686" s="95"/>
      <c r="AAV686" s="96"/>
      <c r="AAX686" s="96"/>
      <c r="ABB686" s="96"/>
      <c r="ABC686" s="96"/>
      <c r="ABD686" s="96"/>
      <c r="ABE686" s="96"/>
      <c r="ABF686" s="96"/>
      <c r="ABG686" s="96"/>
      <c r="ABJ686" s="96"/>
      <c r="ABK686" s="96"/>
      <c r="ABL686" s="96"/>
      <c r="ABM686" s="97"/>
      <c r="ABN686" s="97"/>
      <c r="ABQ686" s="96"/>
      <c r="ABR686" s="96"/>
      <c r="ABS686" s="96"/>
      <c r="ABT686" s="96"/>
      <c r="ABX686" s="96"/>
      <c r="ABY686" s="96"/>
      <c r="ABZ686" s="96"/>
      <c r="ACA686" s="97"/>
      <c r="ACB686" s="97"/>
      <c r="ACC686" s="97"/>
      <c r="ACG686" s="96"/>
      <c r="ACH686" s="96"/>
      <c r="ACI686" s="96"/>
      <c r="ACJ686" s="96"/>
      <c r="ACK686" s="96"/>
      <c r="ACL686" s="96"/>
      <c r="ACM686" s="96"/>
      <c r="ACN686" s="96"/>
      <c r="ACO686" s="96"/>
      <c r="ACP686" s="96"/>
      <c r="ACQ686" s="96"/>
      <c r="ACR686" s="96"/>
      <c r="ACS686" s="96"/>
      <c r="ACW686" s="96"/>
      <c r="ACX686" s="96"/>
      <c r="ACY686" s="96"/>
      <c r="ADB686" s="96"/>
      <c r="ADC686" s="96"/>
      <c r="ADD686" s="96"/>
      <c r="ADE686" s="96"/>
      <c r="ADJ686" s="96"/>
      <c r="ADK686" s="96"/>
      <c r="ADL686" s="96"/>
      <c r="ADM686" s="96"/>
      <c r="ADN686" s="96"/>
      <c r="ADP686" s="96"/>
      <c r="ADQ686" s="96"/>
      <c r="ADR686" s="96"/>
      <c r="ADS686" s="96"/>
      <c r="ADT686" s="96"/>
      <c r="ADU686" s="96"/>
      <c r="ADV686" s="96"/>
      <c r="ADW686" s="96"/>
      <c r="ADX686" s="96"/>
      <c r="ADY686" s="96"/>
      <c r="ADZ686" s="96"/>
      <c r="AEA686" s="96"/>
      <c r="AEB686" s="96"/>
      <c r="AEC686" s="96"/>
      <c r="AED686" s="96"/>
      <c r="AEE686" s="96"/>
      <c r="AEF686" s="96"/>
      <c r="AEG686" s="96"/>
      <c r="AEH686" s="96"/>
      <c r="AEI686" s="96"/>
      <c r="AEJ686" s="96"/>
      <c r="AEK686" s="96"/>
      <c r="AEL686" s="96"/>
      <c r="AEM686" s="96"/>
      <c r="AEN686" s="96"/>
      <c r="AEO686" s="96"/>
      <c r="AEP686" s="96"/>
      <c r="AEQ686" s="96"/>
      <c r="AER686" s="96"/>
      <c r="AES686" s="96"/>
      <c r="AET686" s="96"/>
      <c r="AEU686" s="96"/>
      <c r="AEV686" s="96"/>
      <c r="AEW686" s="96"/>
      <c r="AEX686" s="96"/>
      <c r="AEY686" s="96"/>
      <c r="AEZ686" s="96"/>
      <c r="AFA686" s="96"/>
      <c r="AFB686" s="96"/>
      <c r="AFC686" s="96"/>
      <c r="AFD686" s="96"/>
      <c r="AFE686" s="96"/>
      <c r="AFF686" s="96"/>
      <c r="AFG686" s="96"/>
      <c r="AFH686" s="96"/>
      <c r="AFI686" s="96"/>
      <c r="AFJ686" s="96"/>
      <c r="AFK686" s="96"/>
      <c r="AFL686" s="96"/>
      <c r="AFM686" s="96"/>
      <c r="AFN686" s="96"/>
      <c r="AFO686" s="96"/>
      <c r="AFP686" s="96"/>
      <c r="AFQ686" s="96"/>
      <c r="AFR686" s="96"/>
      <c r="AFS686" s="96"/>
      <c r="AFT686" s="96"/>
      <c r="AFU686" s="96"/>
      <c r="AFV686" s="96"/>
      <c r="AFW686" s="96"/>
      <c r="AFX686" s="96"/>
      <c r="AFY686" s="96"/>
      <c r="AFZ686" s="96"/>
      <c r="AGA686" s="96"/>
      <c r="AGB686" s="96"/>
      <c r="AGC686" s="96"/>
      <c r="AGD686" s="96"/>
      <c r="AGE686" s="96"/>
      <c r="AGF686" s="96"/>
      <c r="AGG686" s="96"/>
      <c r="AGH686" s="96"/>
      <c r="AGI686" s="96"/>
      <c r="AGJ686" s="96"/>
      <c r="AGK686" s="97"/>
      <c r="AGM686" s="95"/>
      <c r="AGN686" s="96"/>
      <c r="AGP686" s="96"/>
      <c r="AGQ686" s="97"/>
      <c r="AGS686" s="14">
        <v>1</v>
      </c>
      <c r="AGT686" s="14">
        <v>0</v>
      </c>
      <c r="AGU686" s="14">
        <v>0</v>
      </c>
      <c r="AGV686" s="14">
        <v>1</v>
      </c>
      <c r="AGW686" s="14">
        <v>0</v>
      </c>
      <c r="AGX686" s="14">
        <v>0</v>
      </c>
      <c r="AGY686" s="14">
        <v>0</v>
      </c>
      <c r="AGZ686" s="14">
        <v>3</v>
      </c>
      <c r="AHA686" s="14">
        <v>0</v>
      </c>
      <c r="AHB686" s="14">
        <v>0</v>
      </c>
      <c r="AHC686" s="14">
        <v>1</v>
      </c>
      <c r="AHD686" s="14">
        <v>0</v>
      </c>
      <c r="AHE686" s="14">
        <v>0</v>
      </c>
      <c r="AHF686" s="14">
        <v>0</v>
      </c>
      <c r="AHH686" s="14">
        <v>0</v>
      </c>
      <c r="AHI686" s="14">
        <v>0</v>
      </c>
      <c r="AHK686" s="14">
        <v>0</v>
      </c>
      <c r="AHL686" s="14">
        <v>0</v>
      </c>
      <c r="AHM686" s="14">
        <v>0</v>
      </c>
      <c r="AHN686" s="14">
        <v>0</v>
      </c>
      <c r="AHO686" s="14">
        <v>0</v>
      </c>
      <c r="AHP686" s="14">
        <v>0</v>
      </c>
      <c r="AHQ686" s="14">
        <v>0</v>
      </c>
      <c r="AHR686" s="14">
        <v>0</v>
      </c>
      <c r="AHS686" s="96"/>
      <c r="AHT686" s="97"/>
      <c r="AHV686" s="95"/>
      <c r="AHW686" s="96"/>
      <c r="AHY686" s="96"/>
      <c r="AHZ686" s="97"/>
      <c r="AIB686" s="95"/>
      <c r="AIC686" s="96"/>
      <c r="AIE686" s="96"/>
      <c r="AIF686" s="97"/>
      <c r="AIH686" s="95"/>
      <c r="AII686" s="96"/>
      <c r="AIK686" s="96"/>
      <c r="AIL686" s="97"/>
      <c r="AIM686" s="14">
        <v>0</v>
      </c>
      <c r="AIN686" s="14">
        <v>0</v>
      </c>
      <c r="AIO686" s="14">
        <v>0</v>
      </c>
      <c r="AIQ686" s="96"/>
      <c r="AIR686" s="97"/>
      <c r="AIT686" s="98"/>
      <c r="AIU686" s="96"/>
      <c r="AIW686" s="96"/>
      <c r="AIX686" s="97"/>
      <c r="AJB686" s="95"/>
      <c r="AJC686" s="96"/>
      <c r="AJE686" s="96"/>
      <c r="AJF686" s="97"/>
      <c r="AJH686" s="95"/>
      <c r="AJI686" s="96"/>
      <c r="AJK686" s="96"/>
      <c r="AJL686" s="97"/>
      <c r="AJN686" s="95"/>
      <c r="AJO686" s="96"/>
    </row>
    <row r="687" spans="1:951" s="31" customFormat="1">
      <c r="B687" s="31">
        <v>2</v>
      </c>
      <c r="C687" s="31">
        <v>1</v>
      </c>
      <c r="D687" s="31" t="s">
        <v>8615</v>
      </c>
      <c r="F687" s="82"/>
      <c r="G687" s="83"/>
      <c r="O687" s="31">
        <v>0</v>
      </c>
      <c r="Z687" s="31">
        <v>0</v>
      </c>
      <c r="AA687" s="31">
        <v>2</v>
      </c>
      <c r="AB687" s="83" t="s">
        <v>8616</v>
      </c>
      <c r="AI687" s="31">
        <v>145</v>
      </c>
      <c r="AJ687" s="31">
        <v>147</v>
      </c>
      <c r="AK687" s="31">
        <v>155</v>
      </c>
      <c r="DR687" s="31">
        <v>69</v>
      </c>
      <c r="DS687" s="31">
        <v>73</v>
      </c>
      <c r="DT687" s="31">
        <v>76</v>
      </c>
      <c r="IQ687" s="31">
        <v>95</v>
      </c>
      <c r="IR687" s="31">
        <v>97</v>
      </c>
      <c r="IS687" s="31">
        <v>96</v>
      </c>
      <c r="LX687" s="31">
        <v>63</v>
      </c>
      <c r="LY687" s="31">
        <v>65</v>
      </c>
      <c r="LZ687" s="31">
        <v>55</v>
      </c>
      <c r="PG687" s="31">
        <v>18</v>
      </c>
      <c r="PH687" s="31">
        <v>20</v>
      </c>
      <c r="PI687" s="31">
        <v>18</v>
      </c>
      <c r="SP687" s="31">
        <v>98</v>
      </c>
      <c r="SQ687" s="31">
        <v>97.4</v>
      </c>
      <c r="SR687" s="31">
        <v>97.6</v>
      </c>
      <c r="WQ687" s="31">
        <v>0</v>
      </c>
      <c r="WR687" s="31">
        <v>0</v>
      </c>
      <c r="WS687" s="31">
        <v>0</v>
      </c>
      <c r="AAI687" s="82"/>
      <c r="AAJ687" s="83"/>
      <c r="AAO687" s="82"/>
      <c r="AAP687" s="83"/>
      <c r="AAU687" s="82"/>
      <c r="AAV687" s="83"/>
      <c r="AAY687" s="31">
        <v>24</v>
      </c>
      <c r="ABB687" s="31">
        <v>11.4</v>
      </c>
      <c r="ABE687" s="31">
        <v>35.9</v>
      </c>
      <c r="ABM687" s="31">
        <v>7.43</v>
      </c>
      <c r="ABO687" s="31">
        <v>370</v>
      </c>
      <c r="ABU687" s="31">
        <v>140</v>
      </c>
      <c r="ABX687" s="31">
        <v>4.8</v>
      </c>
      <c r="ACA687" s="31">
        <v>101</v>
      </c>
      <c r="ACD687" s="31">
        <v>9.6</v>
      </c>
      <c r="ACG687" s="31">
        <v>132</v>
      </c>
      <c r="ACQ687" s="31">
        <v>22</v>
      </c>
      <c r="ACT687" s="31">
        <v>1.44</v>
      </c>
      <c r="ACW687" s="31">
        <v>15</v>
      </c>
      <c r="ADR687" s="31">
        <v>2</v>
      </c>
      <c r="AEN687" s="31">
        <v>7.6</v>
      </c>
      <c r="AGM687" s="82"/>
      <c r="AGN687" s="83"/>
      <c r="AGS687" s="31">
        <v>1</v>
      </c>
      <c r="AGT687" s="31">
        <v>0</v>
      </c>
      <c r="AGU687" s="31">
        <v>0</v>
      </c>
      <c r="AGV687" s="31">
        <v>1</v>
      </c>
      <c r="AGW687" s="31">
        <v>0</v>
      </c>
      <c r="AGX687" s="31">
        <v>0</v>
      </c>
      <c r="AGY687" s="31">
        <v>1</v>
      </c>
      <c r="AGZ687" s="31">
        <v>7</v>
      </c>
      <c r="AHA687" s="31">
        <v>0</v>
      </c>
      <c r="AHB687" s="31">
        <v>0</v>
      </c>
      <c r="AHC687" s="31">
        <v>1</v>
      </c>
      <c r="AHD687" s="31">
        <v>0</v>
      </c>
      <c r="AHE687" s="31">
        <v>0</v>
      </c>
      <c r="AHF687" s="31">
        <v>0</v>
      </c>
      <c r="AHH687" s="31">
        <v>0</v>
      </c>
      <c r="AHI687" s="31">
        <v>0</v>
      </c>
      <c r="AHK687" s="31">
        <v>0</v>
      </c>
      <c r="AHL687" s="31">
        <v>0</v>
      </c>
      <c r="AHM687" s="31">
        <v>0</v>
      </c>
      <c r="AHN687" s="31">
        <v>0</v>
      </c>
      <c r="AHO687" s="31">
        <v>0</v>
      </c>
      <c r="AHP687" s="31">
        <v>0</v>
      </c>
      <c r="AHQ687" s="31">
        <v>0</v>
      </c>
      <c r="AHR687" s="31">
        <v>0</v>
      </c>
      <c r="AHV687" s="82"/>
      <c r="AHW687" s="83"/>
      <c r="AIB687" s="82"/>
      <c r="AIC687" s="83"/>
      <c r="AIH687" s="82"/>
      <c r="AII687" s="83"/>
      <c r="AIM687" s="31">
        <v>0</v>
      </c>
      <c r="AIN687" s="31">
        <v>0</v>
      </c>
      <c r="AIO687" s="31">
        <v>0</v>
      </c>
      <c r="AIT687" s="84"/>
      <c r="AIU687" s="83"/>
      <c r="AJB687" s="82"/>
      <c r="AJC687" s="83"/>
      <c r="AJH687" s="82"/>
      <c r="AJI687" s="83"/>
      <c r="AJN687" s="82"/>
      <c r="AJO687" s="83"/>
    </row>
    <row r="688" spans="1:951" s="1" customFormat="1">
      <c r="A688" s="1">
        <v>145</v>
      </c>
      <c r="B688" s="1">
        <v>1</v>
      </c>
      <c r="C688" s="1">
        <v>1</v>
      </c>
      <c r="D688" s="1" t="s">
        <v>8617</v>
      </c>
      <c r="E688" s="1" t="s">
        <v>8618</v>
      </c>
      <c r="O688" s="1">
        <v>0</v>
      </c>
      <c r="P688" s="1">
        <v>0</v>
      </c>
      <c r="Z688" s="1">
        <v>0</v>
      </c>
      <c r="AA688" s="1">
        <v>2</v>
      </c>
      <c r="AB688" s="1" t="s">
        <v>8619</v>
      </c>
      <c r="AC688" s="1">
        <v>0</v>
      </c>
      <c r="AE688" s="1">
        <v>0</v>
      </c>
      <c r="AG688" s="1">
        <v>0</v>
      </c>
      <c r="AI688" s="1">
        <v>96</v>
      </c>
      <c r="AJ688" s="1">
        <v>109</v>
      </c>
      <c r="AK688" s="1">
        <v>106</v>
      </c>
      <c r="AL688" s="1">
        <v>113</v>
      </c>
      <c r="AM688" s="1">
        <v>104</v>
      </c>
      <c r="AN688" s="1">
        <v>103</v>
      </c>
      <c r="AO688" s="1">
        <v>118</v>
      </c>
      <c r="DR688" s="1">
        <v>52</v>
      </c>
      <c r="DS688" s="1">
        <v>69</v>
      </c>
      <c r="DT688" s="1">
        <v>72</v>
      </c>
      <c r="DU688" s="1">
        <v>65</v>
      </c>
      <c r="DV688" s="1">
        <v>63</v>
      </c>
      <c r="DW688" s="1">
        <v>72</v>
      </c>
      <c r="DX688" s="1">
        <v>84</v>
      </c>
      <c r="HG688" s="1">
        <v>2</v>
      </c>
      <c r="HZ688" s="1">
        <v>0</v>
      </c>
      <c r="IP688" s="1">
        <v>96</v>
      </c>
      <c r="IQ688" s="1">
        <v>97</v>
      </c>
      <c r="IR688" s="1">
        <v>97</v>
      </c>
      <c r="IS688" s="1">
        <v>97</v>
      </c>
      <c r="IT688" s="1">
        <v>94</v>
      </c>
      <c r="IU688" s="1">
        <v>96</v>
      </c>
      <c r="IV688" s="1">
        <v>100</v>
      </c>
      <c r="LX688" s="1">
        <v>78</v>
      </c>
      <c r="LY688" s="1">
        <v>82</v>
      </c>
      <c r="LZ688" s="1">
        <v>104</v>
      </c>
      <c r="MA688" s="1">
        <v>102</v>
      </c>
      <c r="MB688" s="1">
        <v>120</v>
      </c>
      <c r="MC688" s="1">
        <v>103</v>
      </c>
      <c r="MD688" s="1">
        <v>102</v>
      </c>
      <c r="PG688" s="1">
        <v>18</v>
      </c>
      <c r="PH688" s="1">
        <v>18</v>
      </c>
      <c r="PI688" s="1">
        <v>18</v>
      </c>
      <c r="PJ688" s="1">
        <v>18</v>
      </c>
      <c r="PK688" s="1">
        <v>18</v>
      </c>
      <c r="PL688" s="1">
        <v>16</v>
      </c>
      <c r="PM688" s="1">
        <v>14</v>
      </c>
      <c r="SQ688" s="1">
        <v>98</v>
      </c>
      <c r="SR688" s="1">
        <v>97.8</v>
      </c>
      <c r="SS688" s="1">
        <v>100.3</v>
      </c>
      <c r="ST688" s="1">
        <v>100.1</v>
      </c>
      <c r="SU688" s="1">
        <v>99.5</v>
      </c>
      <c r="SV688" s="1">
        <v>98.4</v>
      </c>
      <c r="WD688" s="1">
        <v>0</v>
      </c>
      <c r="WQ688" s="1">
        <v>0</v>
      </c>
      <c r="WR688" s="1">
        <v>0</v>
      </c>
      <c r="WS688" s="1">
        <v>0</v>
      </c>
      <c r="WT688" s="1">
        <v>0</v>
      </c>
      <c r="WU688" s="1">
        <v>0</v>
      </c>
      <c r="WV688" s="1">
        <v>0</v>
      </c>
      <c r="WW688" s="1">
        <v>0</v>
      </c>
      <c r="AAY688" s="1">
        <v>22</v>
      </c>
      <c r="ABB688" s="1">
        <v>12.8</v>
      </c>
      <c r="ABE688" s="1">
        <v>38.9</v>
      </c>
      <c r="ABM688" s="1">
        <v>7.92</v>
      </c>
      <c r="ABO688" s="1">
        <v>194</v>
      </c>
      <c r="ABU688" s="1">
        <v>135</v>
      </c>
      <c r="ABX688" s="1">
        <v>3.7</v>
      </c>
      <c r="ACA688" s="1">
        <v>101</v>
      </c>
      <c r="ACD688" s="1">
        <v>8.4</v>
      </c>
      <c r="ACG688" s="1">
        <v>89</v>
      </c>
      <c r="ACQ688" s="1">
        <v>4</v>
      </c>
      <c r="ACT688" s="1">
        <v>0.47</v>
      </c>
      <c r="ACW688" s="1">
        <v>12</v>
      </c>
      <c r="AGG688" s="1">
        <v>1</v>
      </c>
      <c r="AGH688" s="1" t="s">
        <v>6359</v>
      </c>
      <c r="AGS688" s="1">
        <v>1</v>
      </c>
      <c r="AGT688" s="1">
        <v>0</v>
      </c>
      <c r="AGU688" s="1">
        <v>0</v>
      </c>
      <c r="AGV688" s="1">
        <v>1</v>
      </c>
      <c r="AGW688" s="1">
        <v>0</v>
      </c>
      <c r="AGX688" s="1">
        <v>0</v>
      </c>
      <c r="AGY688" s="1">
        <v>0</v>
      </c>
      <c r="AGZ688" s="1">
        <v>0</v>
      </c>
      <c r="AHA688" s="1">
        <v>0</v>
      </c>
      <c r="AHB688" s="1">
        <v>0</v>
      </c>
      <c r="AHC688" s="1">
        <v>1</v>
      </c>
      <c r="AHD688" s="1">
        <v>0</v>
      </c>
      <c r="AHE688" s="1">
        <v>0</v>
      </c>
      <c r="AHF688" s="1">
        <v>0</v>
      </c>
      <c r="AHH688" s="1">
        <v>0</v>
      </c>
      <c r="AHI688" s="1">
        <v>0</v>
      </c>
      <c r="AHK688" s="1">
        <v>0</v>
      </c>
      <c r="AHL688" s="1">
        <v>0</v>
      </c>
      <c r="AHM688" s="1">
        <v>0</v>
      </c>
      <c r="AHN688" s="1">
        <v>0</v>
      </c>
      <c r="AHO688" s="1">
        <v>0</v>
      </c>
      <c r="AHP688" s="1">
        <v>0</v>
      </c>
      <c r="AHQ688" s="1">
        <v>0</v>
      </c>
      <c r="AHR688" s="1">
        <v>1</v>
      </c>
      <c r="AIM688" s="1">
        <v>2</v>
      </c>
      <c r="AIN688" s="1">
        <v>0</v>
      </c>
      <c r="AIO688" s="1">
        <v>0</v>
      </c>
      <c r="AIP688" s="1">
        <v>1</v>
      </c>
      <c r="AIQ688" s="1">
        <v>1</v>
      </c>
      <c r="AIR688" s="1">
        <v>1</v>
      </c>
      <c r="AIS688" s="1">
        <v>1</v>
      </c>
      <c r="AIT688" s="3">
        <v>1</v>
      </c>
      <c r="AIU688" s="1">
        <v>0</v>
      </c>
      <c r="AIV688" s="1">
        <v>0</v>
      </c>
      <c r="AIW688" s="1">
        <v>0</v>
      </c>
      <c r="AIX688" s="1">
        <v>35</v>
      </c>
    </row>
    <row r="689" spans="1:951" s="1" customFormat="1">
      <c r="B689" s="1">
        <v>2</v>
      </c>
      <c r="C689" s="1">
        <v>1</v>
      </c>
      <c r="D689" s="1" t="s">
        <v>7703</v>
      </c>
      <c r="E689" s="1" t="s">
        <v>8620</v>
      </c>
      <c r="O689" s="1">
        <v>0</v>
      </c>
      <c r="P689" s="1">
        <v>0</v>
      </c>
      <c r="Z689" s="1">
        <v>0</v>
      </c>
      <c r="AA689" s="1">
        <v>2</v>
      </c>
      <c r="AC689" s="1">
        <v>0</v>
      </c>
      <c r="AE689" s="1">
        <v>3</v>
      </c>
      <c r="AF689" s="1">
        <v>0</v>
      </c>
      <c r="AG689" s="1">
        <v>0</v>
      </c>
      <c r="AI689" s="1">
        <v>116</v>
      </c>
      <c r="AJ689" s="1">
        <v>108</v>
      </c>
      <c r="DR689" s="1">
        <v>88</v>
      </c>
      <c r="DS689" s="1">
        <v>70</v>
      </c>
      <c r="HA689" s="1">
        <v>2</v>
      </c>
      <c r="HB689" s="1">
        <v>0</v>
      </c>
      <c r="HT689" s="1">
        <v>0</v>
      </c>
      <c r="HU689" s="1">
        <v>0</v>
      </c>
      <c r="IP689" s="1">
        <v>99</v>
      </c>
      <c r="IQ689" s="1">
        <v>100</v>
      </c>
      <c r="LX689" s="1">
        <v>90</v>
      </c>
      <c r="LY689" s="1">
        <v>92</v>
      </c>
      <c r="PG689" s="1">
        <v>16</v>
      </c>
      <c r="PH689" s="1">
        <v>16</v>
      </c>
      <c r="SP689" s="1">
        <v>98</v>
      </c>
      <c r="SQ689" s="1">
        <v>98.6</v>
      </c>
      <c r="VX689" s="1">
        <v>1</v>
      </c>
      <c r="VY689" s="1">
        <v>1</v>
      </c>
      <c r="WQ689" s="1">
        <v>0</v>
      </c>
      <c r="WR689" s="1">
        <v>0</v>
      </c>
      <c r="AGS689" s="1">
        <v>0</v>
      </c>
      <c r="AGT689" s="1">
        <v>0</v>
      </c>
      <c r="AGU689" s="1">
        <v>0</v>
      </c>
      <c r="AGV689" s="1">
        <v>0</v>
      </c>
      <c r="AGW689" s="1">
        <v>0</v>
      </c>
      <c r="AGX689" s="1">
        <v>0</v>
      </c>
      <c r="AGY689" s="1">
        <v>0</v>
      </c>
      <c r="AGZ689" s="1">
        <v>0</v>
      </c>
      <c r="AHA689" s="1">
        <v>0</v>
      </c>
      <c r="AHB689" s="1">
        <v>0</v>
      </c>
      <c r="AHC689" s="1">
        <v>1</v>
      </c>
      <c r="AHD689" s="1">
        <v>0</v>
      </c>
      <c r="AHE689" s="1">
        <v>0</v>
      </c>
      <c r="AHF689" s="1">
        <v>0</v>
      </c>
      <c r="AHH689" s="1">
        <v>0</v>
      </c>
      <c r="AHI689" s="1">
        <v>0</v>
      </c>
      <c r="AHK689" s="1">
        <v>0</v>
      </c>
      <c r="AHL689" s="1">
        <v>0</v>
      </c>
      <c r="AHM689" s="1">
        <v>0</v>
      </c>
      <c r="AHN689" s="1">
        <v>0</v>
      </c>
      <c r="AHO689" s="1">
        <v>0</v>
      </c>
      <c r="AHP689" s="1">
        <v>0</v>
      </c>
      <c r="AHQ689" s="1">
        <v>0</v>
      </c>
      <c r="AHR689" s="1">
        <v>5</v>
      </c>
      <c r="AIN689" s="1">
        <v>0</v>
      </c>
      <c r="AIO689" s="1">
        <v>0</v>
      </c>
      <c r="AIT689" s="3">
        <v>1</v>
      </c>
      <c r="AIU689" s="1">
        <v>1</v>
      </c>
      <c r="AIV689" s="1">
        <v>0</v>
      </c>
      <c r="AIW689" s="1">
        <v>0</v>
      </c>
      <c r="AIX689" s="1">
        <v>31</v>
      </c>
      <c r="AJB689" s="1">
        <v>20</v>
      </c>
    </row>
    <row r="690" spans="1:951" s="80" customFormat="1">
      <c r="B690" s="80">
        <v>3</v>
      </c>
      <c r="C690" s="80">
        <v>0</v>
      </c>
      <c r="Z690" s="80">
        <v>0</v>
      </c>
      <c r="AA690" s="80">
        <v>2</v>
      </c>
      <c r="AC690" s="80">
        <v>0</v>
      </c>
      <c r="AE690" s="80">
        <v>3</v>
      </c>
      <c r="AF690" s="80">
        <v>0</v>
      </c>
      <c r="AG690" s="80">
        <v>0</v>
      </c>
      <c r="AI690" s="80">
        <v>116</v>
      </c>
      <c r="DR690" s="80">
        <v>78</v>
      </c>
      <c r="HA690" s="80">
        <v>2</v>
      </c>
      <c r="HT690" s="80">
        <v>0</v>
      </c>
      <c r="IP690" s="80">
        <v>98</v>
      </c>
      <c r="LX690" s="80">
        <v>85</v>
      </c>
      <c r="PG690" s="80">
        <v>14</v>
      </c>
      <c r="SP690" s="80">
        <v>97.3</v>
      </c>
      <c r="VX690" s="80">
        <v>1</v>
      </c>
      <c r="WQ690" s="80">
        <v>0</v>
      </c>
      <c r="AGS690" s="80">
        <v>0</v>
      </c>
      <c r="AGT690" s="80">
        <v>0</v>
      </c>
      <c r="AGU690" s="80">
        <v>0</v>
      </c>
      <c r="AGV690" s="80">
        <v>0</v>
      </c>
      <c r="AGW690" s="80">
        <v>0</v>
      </c>
      <c r="AGX690" s="80">
        <v>0</v>
      </c>
      <c r="AGY690" s="80">
        <v>0</v>
      </c>
      <c r="AGZ690" s="80">
        <v>0</v>
      </c>
      <c r="AHA690" s="80">
        <v>0</v>
      </c>
      <c r="AHB690" s="80">
        <v>0</v>
      </c>
      <c r="AHC690" s="80">
        <v>1</v>
      </c>
      <c r="AHD690" s="80">
        <v>0</v>
      </c>
      <c r="AHE690" s="80">
        <v>0</v>
      </c>
      <c r="AHF690" s="80">
        <v>0</v>
      </c>
      <c r="AHH690" s="80">
        <v>0</v>
      </c>
      <c r="AHI690" s="80">
        <v>0</v>
      </c>
      <c r="AHK690" s="80">
        <v>0</v>
      </c>
      <c r="AHL690" s="80">
        <v>0</v>
      </c>
      <c r="AHM690" s="80">
        <v>0</v>
      </c>
      <c r="AHN690" s="80">
        <v>0</v>
      </c>
      <c r="AHO690" s="80">
        <v>0</v>
      </c>
      <c r="AHP690" s="80">
        <v>0</v>
      </c>
      <c r="AHQ690" s="80">
        <v>0</v>
      </c>
      <c r="AHR690" s="80">
        <v>0</v>
      </c>
      <c r="AIN690" s="80">
        <v>0</v>
      </c>
      <c r="AIO690" s="80">
        <v>0</v>
      </c>
      <c r="AIT690" s="86">
        <v>1</v>
      </c>
      <c r="AIU690" s="80">
        <v>0</v>
      </c>
      <c r="AIV690" s="80">
        <v>0</v>
      </c>
      <c r="AIW690" s="80">
        <v>0</v>
      </c>
      <c r="AIX690" s="80">
        <v>47</v>
      </c>
    </row>
    <row r="691" spans="1:951" s="1" customFormat="1">
      <c r="A691" s="1">
        <v>146</v>
      </c>
      <c r="B691" s="1" t="s">
        <v>7502</v>
      </c>
      <c r="C691" s="1">
        <v>1</v>
      </c>
      <c r="D691" s="1" t="s">
        <v>8621</v>
      </c>
      <c r="O691" s="1">
        <v>0</v>
      </c>
      <c r="Z691" s="1">
        <v>0</v>
      </c>
      <c r="AA691" s="1">
        <v>2</v>
      </c>
      <c r="AB691" s="1" t="s">
        <v>8622</v>
      </c>
      <c r="AI691" s="1">
        <v>145</v>
      </c>
      <c r="AJ691" s="1">
        <v>115</v>
      </c>
      <c r="AL691" s="1">
        <v>133</v>
      </c>
      <c r="AM691" s="1">
        <v>131</v>
      </c>
      <c r="DR691" s="1">
        <v>85</v>
      </c>
      <c r="DS691" s="1">
        <v>80</v>
      </c>
      <c r="DU691" s="1">
        <v>74</v>
      </c>
      <c r="DV691" s="1">
        <v>81</v>
      </c>
      <c r="IP691" s="1">
        <v>98</v>
      </c>
      <c r="IQ691" s="1">
        <v>96</v>
      </c>
      <c r="IS691" s="1">
        <v>96</v>
      </c>
      <c r="IT691" s="1">
        <v>95</v>
      </c>
      <c r="LX691" s="1">
        <v>74</v>
      </c>
      <c r="LY691" s="1">
        <v>70</v>
      </c>
      <c r="MA691" s="1">
        <v>75</v>
      </c>
      <c r="MB691" s="1">
        <v>83</v>
      </c>
      <c r="PG691" s="1">
        <v>18</v>
      </c>
      <c r="PH691" s="1">
        <v>18</v>
      </c>
      <c r="PI691" s="1">
        <v>17</v>
      </c>
      <c r="PJ691" s="1">
        <v>18</v>
      </c>
      <c r="PK691" s="1">
        <v>18</v>
      </c>
      <c r="SP691" s="1">
        <v>98.9</v>
      </c>
      <c r="SQ691" s="1">
        <v>98</v>
      </c>
      <c r="SS691" s="1">
        <v>98.7</v>
      </c>
      <c r="ST691" s="1">
        <v>98.9</v>
      </c>
      <c r="WQ691" s="1">
        <v>0</v>
      </c>
      <c r="WR691" s="1">
        <v>0</v>
      </c>
      <c r="WT691" s="1">
        <v>0</v>
      </c>
      <c r="WU691" s="1">
        <v>0</v>
      </c>
      <c r="AGS691" s="1">
        <v>1</v>
      </c>
      <c r="AGT691" s="1">
        <v>0</v>
      </c>
      <c r="AGU691" s="1">
        <v>0</v>
      </c>
      <c r="AGV691" s="1">
        <v>1</v>
      </c>
      <c r="AGW691" s="1">
        <v>0</v>
      </c>
      <c r="AGX691" s="1">
        <v>1</v>
      </c>
      <c r="AGY691" s="1">
        <v>0</v>
      </c>
      <c r="AGZ691" s="1">
        <v>0</v>
      </c>
      <c r="AHA691" s="1">
        <v>0</v>
      </c>
      <c r="AHB691" s="1">
        <v>0</v>
      </c>
      <c r="AHC691" s="1">
        <v>1</v>
      </c>
      <c r="AHD691" s="1">
        <v>0</v>
      </c>
      <c r="AHE691" s="1">
        <v>0</v>
      </c>
      <c r="AHF691" s="1">
        <v>0</v>
      </c>
      <c r="AHH691" s="1">
        <v>0</v>
      </c>
      <c r="AHI691" s="1">
        <v>0</v>
      </c>
      <c r="AHK691" s="1">
        <v>0</v>
      </c>
      <c r="AHL691" s="1">
        <v>0</v>
      </c>
      <c r="AHM691" s="1">
        <v>0</v>
      </c>
      <c r="AHN691" s="1">
        <v>0</v>
      </c>
      <c r="AHO691" s="1">
        <v>0</v>
      </c>
      <c r="AHP691" s="1">
        <v>0</v>
      </c>
      <c r="AHQ691" s="1">
        <v>0</v>
      </c>
      <c r="AHR691" s="1">
        <v>0</v>
      </c>
      <c r="AIM691" s="1">
        <v>0</v>
      </c>
      <c r="AIN691" s="1">
        <v>0</v>
      </c>
      <c r="AIO691" s="1">
        <v>0</v>
      </c>
      <c r="AIP691" s="1" t="s">
        <v>7001</v>
      </c>
      <c r="AIQ691" s="1" t="s">
        <v>7001</v>
      </c>
      <c r="AIR691" s="1" t="s">
        <v>7001</v>
      </c>
      <c r="AIS691" s="1" t="s">
        <v>7001</v>
      </c>
      <c r="AIT691" s="1">
        <v>0</v>
      </c>
      <c r="AIU691" s="1">
        <v>0</v>
      </c>
      <c r="AIV691" s="1">
        <v>0</v>
      </c>
      <c r="AIW691" s="1">
        <v>0</v>
      </c>
    </row>
    <row r="692" spans="1:951" s="1" customFormat="1">
      <c r="B692" s="1">
        <v>2</v>
      </c>
      <c r="C692" s="1">
        <v>1</v>
      </c>
      <c r="D692" s="1" t="s">
        <v>7703</v>
      </c>
      <c r="O692" s="1">
        <v>0</v>
      </c>
      <c r="Z692" s="1">
        <v>0</v>
      </c>
      <c r="AA692" s="1">
        <v>2</v>
      </c>
      <c r="AB692" s="1" t="s">
        <v>8623</v>
      </c>
      <c r="AC692" s="1">
        <v>0</v>
      </c>
      <c r="AE692" s="1">
        <v>3</v>
      </c>
      <c r="AF692" s="1">
        <v>0</v>
      </c>
      <c r="AG692" s="1">
        <v>0</v>
      </c>
      <c r="AI692" s="1">
        <v>125</v>
      </c>
      <c r="AK692" s="1">
        <v>124</v>
      </c>
      <c r="AM692" s="1">
        <v>123</v>
      </c>
      <c r="AN692" s="1">
        <v>132</v>
      </c>
      <c r="DR692" s="1">
        <v>76</v>
      </c>
      <c r="DT692" s="1">
        <v>74</v>
      </c>
      <c r="DV692" s="1">
        <v>74</v>
      </c>
      <c r="DW692" s="1">
        <v>98</v>
      </c>
      <c r="HF692" s="1">
        <v>2</v>
      </c>
      <c r="HY692" s="1">
        <v>0</v>
      </c>
      <c r="IP692" s="1">
        <v>94</v>
      </c>
      <c r="IR692" s="1">
        <v>94</v>
      </c>
      <c r="IS692" s="1">
        <v>94</v>
      </c>
      <c r="IT692" s="1">
        <v>94</v>
      </c>
      <c r="IU692" s="1">
        <v>96</v>
      </c>
      <c r="LX692" s="1">
        <v>88</v>
      </c>
      <c r="LZ692" s="1">
        <v>89</v>
      </c>
      <c r="MA692" s="1">
        <v>101</v>
      </c>
      <c r="MB692" s="1">
        <v>99</v>
      </c>
      <c r="MC692" s="1">
        <v>94</v>
      </c>
      <c r="PG692" s="1">
        <v>18</v>
      </c>
      <c r="PH692" s="1">
        <v>18</v>
      </c>
      <c r="PI692" s="1">
        <v>18</v>
      </c>
      <c r="PK692" s="1">
        <v>18</v>
      </c>
      <c r="PL692" s="1">
        <v>24</v>
      </c>
      <c r="SP692" s="1">
        <v>99</v>
      </c>
      <c r="SR692" s="1">
        <v>98.7</v>
      </c>
      <c r="SU692" s="1">
        <v>97.5</v>
      </c>
      <c r="WC692" s="1">
        <v>1</v>
      </c>
      <c r="WQ692" s="1">
        <v>0</v>
      </c>
      <c r="WS692" s="1">
        <v>0</v>
      </c>
      <c r="WU692" s="1">
        <v>0</v>
      </c>
      <c r="WV692" s="1">
        <v>0</v>
      </c>
      <c r="AGS692" s="1">
        <v>0</v>
      </c>
      <c r="AGT692" s="1">
        <v>0</v>
      </c>
      <c r="AGU692" s="1">
        <v>0</v>
      </c>
      <c r="AGV692" s="1">
        <v>0</v>
      </c>
      <c r="AGW692" s="1">
        <v>0</v>
      </c>
      <c r="AGX692" s="1">
        <v>0</v>
      </c>
      <c r="AGY692" s="1">
        <v>0</v>
      </c>
      <c r="AGZ692" s="1">
        <v>0</v>
      </c>
      <c r="AHA692" s="1">
        <v>0</v>
      </c>
      <c r="AHB692" s="1">
        <v>0</v>
      </c>
      <c r="AHC692" s="1">
        <v>1</v>
      </c>
      <c r="AHD692" s="1">
        <v>0</v>
      </c>
      <c r="AHE692" s="1">
        <v>0</v>
      </c>
      <c r="AHF692" s="1">
        <v>0</v>
      </c>
      <c r="AHH692" s="1">
        <v>0</v>
      </c>
      <c r="AHI692" s="1">
        <v>0</v>
      </c>
      <c r="AHK692" s="1">
        <v>0</v>
      </c>
      <c r="AHL692" s="1">
        <v>0</v>
      </c>
      <c r="AHM692" s="1">
        <v>0</v>
      </c>
      <c r="AHN692" s="1">
        <v>0</v>
      </c>
      <c r="AHO692" s="1">
        <v>0</v>
      </c>
      <c r="AHP692" s="1">
        <v>0</v>
      </c>
      <c r="AHQ692" s="1">
        <v>0</v>
      </c>
      <c r="AHR692" s="1">
        <v>0</v>
      </c>
      <c r="AIM692" s="1">
        <v>0</v>
      </c>
      <c r="AIN692" s="1">
        <v>0</v>
      </c>
      <c r="AIO692" s="1">
        <v>0</v>
      </c>
      <c r="AIP692" s="1">
        <v>1</v>
      </c>
      <c r="AIQ692" s="1">
        <v>1</v>
      </c>
      <c r="AIR692" s="1">
        <v>1</v>
      </c>
      <c r="AIS692" s="1">
        <v>1</v>
      </c>
      <c r="AIT692" s="1">
        <v>1</v>
      </c>
      <c r="AIU692" s="1">
        <v>0</v>
      </c>
      <c r="AIV692" s="1">
        <v>0</v>
      </c>
      <c r="AIW692" s="1">
        <v>0</v>
      </c>
      <c r="AIX692" s="1">
        <v>53</v>
      </c>
    </row>
    <row r="693" spans="1:951" s="80" customFormat="1">
      <c r="B693" s="80">
        <v>3</v>
      </c>
      <c r="C693" s="80">
        <v>0</v>
      </c>
      <c r="Z693" s="80">
        <v>0</v>
      </c>
      <c r="AA693" s="80">
        <v>2</v>
      </c>
      <c r="AB693" s="80" t="s">
        <v>8624</v>
      </c>
      <c r="AC693" s="80">
        <v>1</v>
      </c>
      <c r="AD693" s="80">
        <v>0</v>
      </c>
      <c r="AE693" s="80">
        <v>3</v>
      </c>
      <c r="AF693" s="80">
        <v>0</v>
      </c>
      <c r="AG693" s="80">
        <v>0</v>
      </c>
      <c r="AJ693" s="80">
        <v>130</v>
      </c>
      <c r="DS693" s="80">
        <v>86</v>
      </c>
      <c r="HB693" s="80">
        <v>2</v>
      </c>
      <c r="HU693" s="80">
        <v>0</v>
      </c>
      <c r="IP693" s="80">
        <v>92.5</v>
      </c>
      <c r="IQ693" s="80">
        <v>98</v>
      </c>
      <c r="LY693" s="80">
        <v>95</v>
      </c>
      <c r="PH693" s="80">
        <v>24</v>
      </c>
      <c r="SQ693" s="80">
        <v>98.9</v>
      </c>
      <c r="VY693" s="80">
        <v>1</v>
      </c>
      <c r="WQ693" s="80">
        <v>0</v>
      </c>
      <c r="WR693" s="80">
        <v>0</v>
      </c>
      <c r="AGS693" s="80">
        <v>0</v>
      </c>
      <c r="AGT693" s="80">
        <v>0</v>
      </c>
      <c r="AGU693" s="80">
        <v>0</v>
      </c>
      <c r="AGV693" s="80">
        <v>0</v>
      </c>
      <c r="AGW693" s="80">
        <v>0</v>
      </c>
      <c r="AGX693" s="80">
        <v>0</v>
      </c>
      <c r="AGY693" s="80">
        <v>0</v>
      </c>
      <c r="AGZ693" s="80">
        <v>0</v>
      </c>
      <c r="AHA693" s="80">
        <v>0</v>
      </c>
      <c r="AHB693" s="80">
        <v>0</v>
      </c>
      <c r="AHC693" s="80">
        <v>1</v>
      </c>
      <c r="AHD693" s="80">
        <v>0</v>
      </c>
      <c r="AHE693" s="80">
        <v>0</v>
      </c>
      <c r="AHF693" s="80">
        <v>0</v>
      </c>
      <c r="AHH693" s="80">
        <v>0</v>
      </c>
      <c r="AHI693" s="80">
        <v>0</v>
      </c>
      <c r="AHK693" s="80">
        <v>0</v>
      </c>
      <c r="AHL693" s="80">
        <v>0</v>
      </c>
      <c r="AHM693" s="80">
        <v>0</v>
      </c>
      <c r="AHN693" s="80">
        <v>0</v>
      </c>
      <c r="AHO693" s="80">
        <v>0</v>
      </c>
      <c r="AHP693" s="80">
        <v>0</v>
      </c>
      <c r="AHQ693" s="80">
        <v>0</v>
      </c>
      <c r="AHR693" s="80">
        <v>0</v>
      </c>
      <c r="AIM693" s="80">
        <v>0</v>
      </c>
      <c r="AIN693" s="80">
        <v>0</v>
      </c>
      <c r="AIO693" s="80">
        <v>0</v>
      </c>
      <c r="AIT693" s="80">
        <v>1</v>
      </c>
      <c r="AIU693" s="80">
        <v>0</v>
      </c>
      <c r="AIV693" s="80">
        <v>0</v>
      </c>
      <c r="AIW693" s="80">
        <v>0</v>
      </c>
      <c r="AIX693" s="80">
        <v>19</v>
      </c>
    </row>
    <row r="694" spans="1:951" s="1" customFormat="1">
      <c r="A694" s="1">
        <v>147</v>
      </c>
      <c r="B694" s="1">
        <v>1</v>
      </c>
      <c r="C694" s="1">
        <v>0</v>
      </c>
      <c r="Z694" s="1">
        <v>0</v>
      </c>
      <c r="AA694" s="1">
        <v>1</v>
      </c>
      <c r="AB694" s="1" t="s">
        <v>8625</v>
      </c>
      <c r="AC694" s="1">
        <v>0</v>
      </c>
      <c r="AE694" s="1">
        <v>0</v>
      </c>
      <c r="AG694" s="1">
        <v>0</v>
      </c>
      <c r="AGS694" s="1">
        <v>0</v>
      </c>
      <c r="AGT694" s="1">
        <v>0</v>
      </c>
      <c r="AGU694" s="1">
        <v>0</v>
      </c>
      <c r="AGV694" s="1">
        <v>0</v>
      </c>
      <c r="AGW694" s="1">
        <v>0</v>
      </c>
      <c r="AGX694" s="1">
        <v>1</v>
      </c>
      <c r="AGY694" s="1">
        <v>0</v>
      </c>
      <c r="AGZ694" s="1">
        <v>0</v>
      </c>
      <c r="AHA694" s="1">
        <v>0</v>
      </c>
      <c r="AHB694" s="1">
        <v>0</v>
      </c>
      <c r="AHC694" s="1">
        <v>1</v>
      </c>
      <c r="AHD694" s="1">
        <v>0</v>
      </c>
      <c r="AHE694" s="1">
        <v>0</v>
      </c>
      <c r="AHF694" s="1">
        <v>0</v>
      </c>
      <c r="AHH694" s="1">
        <v>0</v>
      </c>
      <c r="AHI694" s="1">
        <v>0</v>
      </c>
      <c r="AHK694" s="1">
        <v>0</v>
      </c>
      <c r="AHL694" s="1">
        <v>0</v>
      </c>
      <c r="AHM694" s="1">
        <v>0</v>
      </c>
      <c r="AHN694" s="1">
        <v>0</v>
      </c>
      <c r="AHO694" s="1">
        <v>0</v>
      </c>
      <c r="AHP694" s="1">
        <v>0</v>
      </c>
      <c r="AHQ694" s="1">
        <v>0</v>
      </c>
      <c r="AHR694" s="1">
        <v>0</v>
      </c>
      <c r="AIM694" s="1">
        <v>2</v>
      </c>
      <c r="AIN694" s="1">
        <v>0</v>
      </c>
      <c r="AIO694" s="1">
        <v>0</v>
      </c>
      <c r="AIP694" s="1">
        <v>1</v>
      </c>
      <c r="AIQ694" s="1">
        <v>1</v>
      </c>
      <c r="AIR694" s="1">
        <v>1</v>
      </c>
      <c r="AIS694" s="1">
        <v>1</v>
      </c>
      <c r="AIT694" s="3">
        <v>0</v>
      </c>
      <c r="AIV694" s="1">
        <v>0</v>
      </c>
      <c r="AIW694" s="1">
        <v>0</v>
      </c>
    </row>
    <row r="695" spans="1:951" s="18" customFormat="1">
      <c r="B695" s="18">
        <v>2</v>
      </c>
      <c r="C695" s="18">
        <v>0</v>
      </c>
      <c r="Z695" s="18">
        <v>0</v>
      </c>
      <c r="AA695" s="18">
        <v>2</v>
      </c>
      <c r="AB695" s="18" t="s">
        <v>8626</v>
      </c>
      <c r="AC695" s="18">
        <v>0</v>
      </c>
      <c r="AE695" s="18">
        <v>0</v>
      </c>
      <c r="AG695" s="18">
        <v>0</v>
      </c>
      <c r="AI695" s="18">
        <v>132</v>
      </c>
      <c r="AJ695" s="18">
        <v>112</v>
      </c>
      <c r="DR695" s="18">
        <v>90</v>
      </c>
      <c r="DS695" s="18">
        <v>70</v>
      </c>
      <c r="HA695" s="18">
        <v>2</v>
      </c>
      <c r="HB695" s="18">
        <v>2</v>
      </c>
      <c r="HT695" s="18">
        <v>0</v>
      </c>
      <c r="HU695" s="18">
        <v>0</v>
      </c>
      <c r="IP695" s="18">
        <v>97</v>
      </c>
      <c r="IQ695" s="18">
        <v>94</v>
      </c>
      <c r="LX695" s="18">
        <v>78</v>
      </c>
      <c r="LY695" s="18">
        <v>78</v>
      </c>
      <c r="PG695" s="18">
        <v>18</v>
      </c>
      <c r="PH695" s="18">
        <v>18</v>
      </c>
      <c r="SP695" s="18">
        <v>98.1</v>
      </c>
      <c r="SQ695" s="18">
        <v>98.5</v>
      </c>
      <c r="VX695" s="18">
        <v>0</v>
      </c>
      <c r="VY695" s="18">
        <v>0</v>
      </c>
      <c r="WQ695" s="18">
        <v>0</v>
      </c>
      <c r="WR695" s="18">
        <v>0</v>
      </c>
      <c r="AGS695" s="18">
        <v>0</v>
      </c>
      <c r="AGT695" s="18">
        <v>0</v>
      </c>
      <c r="AGU695" s="18">
        <v>0</v>
      </c>
      <c r="AGV695" s="18">
        <v>0</v>
      </c>
      <c r="AGW695" s="18">
        <v>0</v>
      </c>
      <c r="AGX695" s="18">
        <v>1</v>
      </c>
      <c r="AGY695" s="18">
        <v>0</v>
      </c>
      <c r="AGZ695" s="18">
        <v>0</v>
      </c>
      <c r="AHA695" s="18">
        <v>0</v>
      </c>
      <c r="AHB695" s="18">
        <v>0</v>
      </c>
      <c r="AHC695" s="18">
        <v>1</v>
      </c>
      <c r="AHD695" s="18">
        <v>0</v>
      </c>
      <c r="AHE695" s="18">
        <v>0</v>
      </c>
      <c r="AHF695" s="18">
        <v>0</v>
      </c>
      <c r="AHH695" s="18">
        <v>0</v>
      </c>
      <c r="AHI695" s="18">
        <v>0</v>
      </c>
      <c r="AHK695" s="18">
        <v>0</v>
      </c>
      <c r="AHL695" s="18">
        <v>0</v>
      </c>
      <c r="AHM695" s="18">
        <v>0</v>
      </c>
      <c r="AHN695" s="18">
        <v>0</v>
      </c>
      <c r="AHO695" s="18">
        <v>0</v>
      </c>
      <c r="AHP695" s="18">
        <v>0</v>
      </c>
      <c r="AHQ695" s="18">
        <v>0</v>
      </c>
      <c r="AHR695" s="18">
        <v>0</v>
      </c>
      <c r="AIN695" s="18">
        <v>0</v>
      </c>
      <c r="AIO695" s="18">
        <v>0</v>
      </c>
      <c r="AIT695" s="79">
        <v>2</v>
      </c>
      <c r="AIV695" s="18">
        <v>0</v>
      </c>
      <c r="AIW695" s="18">
        <v>0</v>
      </c>
      <c r="AIX695" s="18">
        <v>21</v>
      </c>
      <c r="AIY695" s="18">
        <v>29</v>
      </c>
    </row>
    <row r="696" spans="1:951" s="14" customFormat="1">
      <c r="A696" s="14">
        <v>148</v>
      </c>
      <c r="B696" s="14">
        <v>1</v>
      </c>
      <c r="C696" s="61">
        <v>1</v>
      </c>
      <c r="D696" s="14" t="s">
        <v>7546</v>
      </c>
      <c r="E696" s="14" t="s">
        <v>8627</v>
      </c>
      <c r="F696" s="63"/>
      <c r="O696" s="61">
        <v>0</v>
      </c>
      <c r="P696" s="61">
        <v>0</v>
      </c>
      <c r="Q696" s="61"/>
      <c r="R696" s="61"/>
      <c r="S696" s="61"/>
      <c r="T696" s="61"/>
      <c r="U696" s="61"/>
      <c r="V696" s="61"/>
      <c r="W696" s="61"/>
      <c r="X696" s="61"/>
      <c r="Y696" s="61"/>
      <c r="Z696" s="14">
        <v>0</v>
      </c>
      <c r="AA696" s="14">
        <v>1</v>
      </c>
      <c r="AI696" s="14">
        <v>133</v>
      </c>
      <c r="DR696" s="14">
        <v>72</v>
      </c>
      <c r="EC696" s="61"/>
      <c r="ED696" s="61"/>
      <c r="EE696" s="61"/>
      <c r="EF696" s="61"/>
      <c r="EG696" s="61"/>
      <c r="EH696" s="61"/>
      <c r="EI696" s="61"/>
      <c r="EJ696" s="61"/>
      <c r="EK696" s="61"/>
      <c r="EL696" s="61"/>
      <c r="EM696" s="61"/>
      <c r="EN696" s="61"/>
      <c r="EO696" s="61"/>
      <c r="EP696" s="61"/>
      <c r="EQ696" s="61"/>
      <c r="ER696" s="61"/>
      <c r="ES696" s="61"/>
      <c r="ET696" s="61"/>
      <c r="EU696" s="61"/>
      <c r="EV696" s="61"/>
      <c r="EW696" s="61"/>
      <c r="EX696" s="61"/>
      <c r="EY696" s="61"/>
      <c r="EZ696" s="61"/>
      <c r="FA696" s="61"/>
      <c r="FB696" s="61"/>
      <c r="FC696" s="61"/>
      <c r="FD696" s="61"/>
      <c r="FE696" s="61"/>
      <c r="FF696" s="61"/>
      <c r="FG696" s="61"/>
      <c r="FH696" s="61"/>
      <c r="FI696" s="61"/>
      <c r="FJ696" s="61"/>
      <c r="FK696" s="61"/>
      <c r="FL696" s="61"/>
      <c r="FM696" s="61"/>
      <c r="FN696" s="61"/>
      <c r="FO696" s="61"/>
      <c r="FP696" s="61"/>
      <c r="FQ696" s="61"/>
      <c r="FR696" s="61"/>
      <c r="FS696" s="61"/>
      <c r="FT696" s="61"/>
      <c r="FU696" s="61"/>
      <c r="FV696" s="61"/>
      <c r="FW696" s="61"/>
      <c r="FX696" s="61"/>
      <c r="FY696" s="61"/>
      <c r="FZ696" s="61"/>
      <c r="GA696" s="61"/>
      <c r="GB696" s="61"/>
      <c r="GC696" s="61"/>
      <c r="GD696" s="61"/>
      <c r="GE696" s="61"/>
      <c r="GF696" s="61"/>
      <c r="GG696" s="61"/>
      <c r="GH696" s="61"/>
      <c r="GI696" s="61"/>
      <c r="GJ696" s="61"/>
      <c r="GK696" s="61"/>
      <c r="GL696" s="61"/>
      <c r="GM696" s="61"/>
      <c r="GN696" s="61"/>
      <c r="GO696" s="61"/>
      <c r="GP696" s="61"/>
      <c r="GQ696" s="61"/>
      <c r="GR696" s="61"/>
      <c r="GS696" s="61"/>
      <c r="GT696" s="61"/>
      <c r="GU696" s="61"/>
      <c r="GV696" s="61"/>
      <c r="GW696" s="61"/>
      <c r="GX696" s="61"/>
      <c r="GY696" s="61"/>
      <c r="GZ696" s="61"/>
      <c r="IP696" s="14">
        <v>99</v>
      </c>
      <c r="LX696" s="14">
        <v>51</v>
      </c>
      <c r="PG696" s="61">
        <v>26</v>
      </c>
      <c r="PH696" s="61">
        <v>18</v>
      </c>
      <c r="PI696" s="61"/>
      <c r="PJ696" s="61"/>
      <c r="PK696" s="61"/>
      <c r="PL696" s="61"/>
      <c r="PM696" s="61"/>
      <c r="PN696" s="61"/>
      <c r="PO696" s="61"/>
      <c r="PP696" s="61"/>
      <c r="PQ696" s="61"/>
      <c r="PR696" s="61"/>
      <c r="PS696" s="61"/>
      <c r="PT696" s="61"/>
      <c r="PU696" s="61"/>
      <c r="PV696" s="61"/>
      <c r="PW696" s="61"/>
      <c r="PX696" s="61"/>
      <c r="PY696" s="61"/>
      <c r="PZ696" s="61"/>
      <c r="QA696" s="61"/>
      <c r="QB696" s="61"/>
      <c r="QC696" s="61"/>
      <c r="QD696" s="61"/>
      <c r="QE696" s="61"/>
      <c r="QF696" s="61"/>
      <c r="QG696" s="61"/>
      <c r="QH696" s="61"/>
      <c r="QI696" s="61"/>
      <c r="QJ696" s="61"/>
      <c r="QK696" s="61"/>
      <c r="QL696" s="61"/>
      <c r="QM696" s="61"/>
      <c r="QN696" s="61"/>
      <c r="QO696" s="61"/>
      <c r="QP696" s="61"/>
      <c r="QQ696" s="61"/>
      <c r="QR696" s="61"/>
      <c r="QS696" s="61"/>
      <c r="QT696" s="61"/>
      <c r="QU696" s="61"/>
      <c r="QV696" s="61"/>
      <c r="QW696" s="61"/>
      <c r="QX696" s="61"/>
      <c r="QY696" s="61"/>
      <c r="QZ696" s="61"/>
      <c r="RA696" s="61"/>
      <c r="RB696" s="61"/>
      <c r="RC696" s="61"/>
      <c r="RD696" s="61"/>
      <c r="RE696" s="61"/>
      <c r="RF696" s="61"/>
      <c r="RG696" s="61"/>
      <c r="RH696" s="61"/>
      <c r="RI696" s="61"/>
      <c r="RJ696" s="61"/>
      <c r="RK696" s="61"/>
      <c r="RL696" s="61"/>
      <c r="RM696" s="61"/>
      <c r="RN696" s="61"/>
      <c r="RO696" s="61"/>
      <c r="RP696" s="61"/>
      <c r="RQ696" s="61"/>
      <c r="RR696" s="61"/>
      <c r="RS696" s="61"/>
      <c r="RT696" s="61"/>
      <c r="RU696" s="61"/>
      <c r="RV696" s="61"/>
      <c r="RW696" s="61"/>
      <c r="RX696" s="61"/>
      <c r="RY696" s="61"/>
      <c r="RZ696" s="61"/>
      <c r="SA696" s="61"/>
      <c r="SB696" s="61"/>
      <c r="SC696" s="61"/>
      <c r="SD696" s="61"/>
      <c r="SE696" s="61"/>
      <c r="SF696" s="61"/>
      <c r="SG696" s="61"/>
      <c r="SH696" s="61"/>
      <c r="SI696" s="61"/>
      <c r="SJ696" s="61"/>
      <c r="SK696" s="61"/>
      <c r="SL696" s="61"/>
      <c r="SM696" s="61"/>
      <c r="SN696" s="61"/>
      <c r="SO696" s="61"/>
      <c r="SP696" s="14">
        <v>98.2</v>
      </c>
      <c r="WQ696" s="14">
        <v>0</v>
      </c>
      <c r="ZY696" s="61">
        <v>166</v>
      </c>
      <c r="ZZ696" s="61"/>
      <c r="AAA696" s="61"/>
      <c r="AAI696" s="63"/>
      <c r="AAM696" s="61"/>
      <c r="AAO696" s="63"/>
      <c r="AAS696" s="61"/>
      <c r="AAU696" s="63"/>
      <c r="ABM696" s="61"/>
      <c r="ABN696" s="61"/>
      <c r="ACA696" s="61"/>
      <c r="ACB696" s="61"/>
      <c r="ACC696" s="61"/>
      <c r="ACG696" s="14">
        <v>191</v>
      </c>
      <c r="AGK696" s="61"/>
      <c r="AGM696" s="63"/>
      <c r="AGQ696" s="61"/>
      <c r="AGS696" s="14">
        <v>1</v>
      </c>
      <c r="AGT696" s="14">
        <v>0</v>
      </c>
      <c r="AGU696" s="14">
        <v>1</v>
      </c>
      <c r="AGV696" s="14">
        <v>0</v>
      </c>
      <c r="AGW696" s="14">
        <v>0</v>
      </c>
      <c r="AGX696" s="14">
        <v>0</v>
      </c>
      <c r="AGY696" s="14">
        <v>0</v>
      </c>
      <c r="AGZ696" s="14">
        <v>1</v>
      </c>
      <c r="AHA696" s="14">
        <v>0</v>
      </c>
      <c r="AHB696" s="14">
        <v>0</v>
      </c>
      <c r="AHC696" s="14">
        <v>1</v>
      </c>
      <c r="AHD696" s="14">
        <v>0</v>
      </c>
      <c r="AHE696" s="14">
        <v>0</v>
      </c>
      <c r="AHF696" s="14">
        <v>0</v>
      </c>
      <c r="AHH696" s="14">
        <v>0</v>
      </c>
      <c r="AHI696" s="14">
        <v>0</v>
      </c>
      <c r="AHK696" s="14">
        <v>0</v>
      </c>
      <c r="AHL696" s="14">
        <v>0</v>
      </c>
      <c r="AHM696" s="14">
        <v>0</v>
      </c>
      <c r="AHN696" s="14">
        <v>0</v>
      </c>
      <c r="AHO696" s="14">
        <v>0</v>
      </c>
      <c r="AHP696" s="14">
        <v>0</v>
      </c>
      <c r="AHQ696" s="14">
        <v>0</v>
      </c>
      <c r="AHR696" s="14">
        <v>0</v>
      </c>
      <c r="AHT696" s="61"/>
      <c r="AHV696" s="63"/>
      <c r="AHZ696" s="61"/>
      <c r="AIB696" s="63"/>
      <c r="AIF696" s="61"/>
      <c r="AIH696" s="63"/>
      <c r="AIL696" s="61"/>
      <c r="AIM696" s="14">
        <v>0</v>
      </c>
      <c r="AIN696" s="14">
        <v>0</v>
      </c>
      <c r="AIO696" s="14">
        <v>0</v>
      </c>
      <c r="AIR696" s="61"/>
      <c r="AIT696" s="60"/>
      <c r="AIX696" s="61"/>
      <c r="AJB696" s="63"/>
      <c r="AJF696" s="61"/>
      <c r="AJH696" s="63"/>
      <c r="AJL696" s="61"/>
      <c r="AJN696" s="63"/>
    </row>
    <row r="697" spans="1:951" s="14" customFormat="1">
      <c r="B697" s="14">
        <v>2</v>
      </c>
      <c r="C697" s="61">
        <v>0</v>
      </c>
      <c r="F697" s="63"/>
      <c r="O697" s="61"/>
      <c r="P697" s="61"/>
      <c r="Q697" s="61"/>
      <c r="R697" s="61"/>
      <c r="S697" s="61"/>
      <c r="T697" s="61"/>
      <c r="U697" s="61"/>
      <c r="V697" s="61"/>
      <c r="W697" s="61"/>
      <c r="X697" s="61"/>
      <c r="Y697" s="61"/>
      <c r="Z697" s="14">
        <v>0</v>
      </c>
      <c r="AA697" s="14">
        <v>2</v>
      </c>
      <c r="AJ697" s="14">
        <v>121</v>
      </c>
      <c r="AM697" s="14">
        <v>121</v>
      </c>
      <c r="AN697" s="14">
        <v>103</v>
      </c>
      <c r="AO697" s="14">
        <v>121</v>
      </c>
      <c r="AQ697" s="14">
        <v>131</v>
      </c>
      <c r="DS697" s="14">
        <v>65</v>
      </c>
      <c r="DV697" s="14">
        <v>66</v>
      </c>
      <c r="DW697" s="14">
        <v>54</v>
      </c>
      <c r="DX697" s="14">
        <v>64</v>
      </c>
      <c r="DZ697" s="14">
        <v>67</v>
      </c>
      <c r="EC697" s="61"/>
      <c r="ED697" s="61"/>
      <c r="EE697" s="61"/>
      <c r="EF697" s="61"/>
      <c r="EG697" s="61"/>
      <c r="EH697" s="61"/>
      <c r="EI697" s="61"/>
      <c r="EJ697" s="61"/>
      <c r="EK697" s="61"/>
      <c r="EL697" s="61"/>
      <c r="EM697" s="61"/>
      <c r="EN697" s="61"/>
      <c r="EO697" s="61"/>
      <c r="EP697" s="61"/>
      <c r="EQ697" s="61"/>
      <c r="ER697" s="61"/>
      <c r="ES697" s="61"/>
      <c r="ET697" s="61"/>
      <c r="EU697" s="61"/>
      <c r="EV697" s="61"/>
      <c r="EW697" s="61"/>
      <c r="EX697" s="61"/>
      <c r="EY697" s="61"/>
      <c r="EZ697" s="61"/>
      <c r="FA697" s="61"/>
      <c r="FB697" s="61"/>
      <c r="FC697" s="61"/>
      <c r="FD697" s="61"/>
      <c r="FE697" s="61"/>
      <c r="FF697" s="61"/>
      <c r="FG697" s="61"/>
      <c r="FH697" s="61"/>
      <c r="FI697" s="61"/>
      <c r="FJ697" s="61"/>
      <c r="FK697" s="61"/>
      <c r="FL697" s="61"/>
      <c r="FM697" s="61"/>
      <c r="FN697" s="61"/>
      <c r="FO697" s="61"/>
      <c r="FP697" s="61"/>
      <c r="FQ697" s="61"/>
      <c r="FR697" s="61"/>
      <c r="FS697" s="61"/>
      <c r="FT697" s="61"/>
      <c r="FU697" s="61"/>
      <c r="FV697" s="61"/>
      <c r="FW697" s="61"/>
      <c r="FX697" s="61"/>
      <c r="FY697" s="61"/>
      <c r="FZ697" s="61"/>
      <c r="GA697" s="61"/>
      <c r="GB697" s="61"/>
      <c r="GC697" s="61"/>
      <c r="GD697" s="61"/>
      <c r="GE697" s="61"/>
      <c r="GF697" s="61"/>
      <c r="GG697" s="61"/>
      <c r="GH697" s="61"/>
      <c r="GI697" s="61"/>
      <c r="GJ697" s="61"/>
      <c r="GK697" s="61"/>
      <c r="GL697" s="61"/>
      <c r="GM697" s="61"/>
      <c r="GN697" s="61"/>
      <c r="GO697" s="61"/>
      <c r="GP697" s="61"/>
      <c r="GQ697" s="61"/>
      <c r="GR697" s="61"/>
      <c r="GS697" s="61"/>
      <c r="GT697" s="61"/>
      <c r="GU697" s="61"/>
      <c r="GV697" s="61"/>
      <c r="GW697" s="61"/>
      <c r="GX697" s="61"/>
      <c r="GY697" s="61"/>
      <c r="GZ697" s="61"/>
      <c r="IQ697" s="14">
        <v>92</v>
      </c>
      <c r="IU697" s="14">
        <v>97</v>
      </c>
      <c r="IV697" s="14">
        <v>97</v>
      </c>
      <c r="IX697" s="14">
        <v>95</v>
      </c>
      <c r="LX697" s="14">
        <v>48</v>
      </c>
      <c r="LY697" s="14">
        <v>69</v>
      </c>
      <c r="LZ697" s="14">
        <v>80</v>
      </c>
      <c r="MA697" s="14">
        <v>85</v>
      </c>
      <c r="MB697" s="14">
        <v>63</v>
      </c>
      <c r="MC697" s="14">
        <v>56</v>
      </c>
      <c r="MD697" s="14">
        <v>58</v>
      </c>
      <c r="MF697" s="14">
        <v>58</v>
      </c>
      <c r="PG697" s="61"/>
      <c r="PH697" s="61"/>
      <c r="PI697" s="61"/>
      <c r="PJ697" s="61"/>
      <c r="PK697" s="61">
        <v>18</v>
      </c>
      <c r="PL697" s="61"/>
      <c r="PM697" s="61">
        <v>18</v>
      </c>
      <c r="PN697" s="61">
        <v>18</v>
      </c>
      <c r="PO697" s="61">
        <v>18</v>
      </c>
      <c r="PP697" s="61">
        <v>18</v>
      </c>
      <c r="PQ697" s="61"/>
      <c r="PR697" s="61"/>
      <c r="PS697" s="61"/>
      <c r="PT697" s="61"/>
      <c r="PU697" s="61"/>
      <c r="PV697" s="61"/>
      <c r="PW697" s="61"/>
      <c r="PX697" s="61"/>
      <c r="PY697" s="61"/>
      <c r="PZ697" s="61"/>
      <c r="QA697" s="61"/>
      <c r="QB697" s="61"/>
      <c r="QC697" s="61"/>
      <c r="QD697" s="61"/>
      <c r="QE697" s="61"/>
      <c r="QF697" s="61"/>
      <c r="QG697" s="61"/>
      <c r="QH697" s="61"/>
      <c r="QI697" s="61"/>
      <c r="QJ697" s="61"/>
      <c r="QK697" s="61"/>
      <c r="QL697" s="61"/>
      <c r="QM697" s="61"/>
      <c r="QN697" s="61"/>
      <c r="QO697" s="61"/>
      <c r="QP697" s="61"/>
      <c r="QQ697" s="61"/>
      <c r="QR697" s="61"/>
      <c r="QS697" s="61"/>
      <c r="QT697" s="61"/>
      <c r="QU697" s="61"/>
      <c r="QV697" s="61"/>
      <c r="QW697" s="61"/>
      <c r="QX697" s="61"/>
      <c r="QY697" s="61"/>
      <c r="QZ697" s="61"/>
      <c r="RA697" s="61"/>
      <c r="RB697" s="61"/>
      <c r="RC697" s="61"/>
      <c r="RD697" s="61"/>
      <c r="RE697" s="61"/>
      <c r="RF697" s="61"/>
      <c r="RG697" s="61"/>
      <c r="RH697" s="61"/>
      <c r="RI697" s="61"/>
      <c r="RJ697" s="61"/>
      <c r="RK697" s="61"/>
      <c r="RL697" s="61"/>
      <c r="RM697" s="61"/>
      <c r="RN697" s="61"/>
      <c r="RO697" s="61"/>
      <c r="RP697" s="61"/>
      <c r="RQ697" s="61"/>
      <c r="RR697" s="61"/>
      <c r="RS697" s="61"/>
      <c r="RT697" s="61"/>
      <c r="RU697" s="61"/>
      <c r="RV697" s="61"/>
      <c r="RW697" s="61"/>
      <c r="RX697" s="61"/>
      <c r="RY697" s="61"/>
      <c r="RZ697" s="61"/>
      <c r="SA697" s="61"/>
      <c r="SB697" s="61"/>
      <c r="SC697" s="61"/>
      <c r="SD697" s="61"/>
      <c r="SE697" s="61"/>
      <c r="SF697" s="61"/>
      <c r="SG697" s="61"/>
      <c r="SH697" s="61"/>
      <c r="SI697" s="61"/>
      <c r="SJ697" s="61"/>
      <c r="SK697" s="61"/>
      <c r="SL697" s="61"/>
      <c r="SM697" s="61"/>
      <c r="SN697" s="61"/>
      <c r="SO697" s="61"/>
      <c r="SQ697" s="14">
        <v>98.7</v>
      </c>
      <c r="SU697" s="14">
        <v>98.3</v>
      </c>
      <c r="SV697" s="14">
        <v>98.3</v>
      </c>
      <c r="SX697" s="14">
        <v>99.1</v>
      </c>
      <c r="WR697" s="14">
        <v>0</v>
      </c>
      <c r="WV697" s="14">
        <v>0</v>
      </c>
      <c r="WW697" s="14">
        <v>0</v>
      </c>
      <c r="WY697" s="14">
        <v>0</v>
      </c>
      <c r="ZY697" s="61">
        <v>161</v>
      </c>
      <c r="ZZ697" s="61"/>
      <c r="AAA697" s="61"/>
      <c r="AAI697" s="63"/>
      <c r="AAM697" s="61"/>
      <c r="AAO697" s="63"/>
      <c r="AAS697" s="61"/>
      <c r="AAU697" s="63"/>
      <c r="AAZ697" s="14">
        <v>25</v>
      </c>
      <c r="ABC697" s="14">
        <v>7.6</v>
      </c>
      <c r="ABF697" s="14">
        <v>24.7</v>
      </c>
      <c r="ABI697" s="14">
        <v>1.4</v>
      </c>
      <c r="ABM697" s="61"/>
      <c r="ABN697" s="61">
        <v>8.58</v>
      </c>
      <c r="ABP697" s="14">
        <v>384</v>
      </c>
      <c r="ABV697" s="14">
        <v>141</v>
      </c>
      <c r="ABY697" s="14">
        <v>3.8</v>
      </c>
      <c r="ACA697" s="61"/>
      <c r="ACB697" s="61">
        <v>100</v>
      </c>
      <c r="ACC697" s="61"/>
      <c r="ACE697" s="14">
        <v>9.8000000000000007</v>
      </c>
      <c r="ACG697" s="14">
        <v>107</v>
      </c>
      <c r="ACH697" s="14">
        <v>106</v>
      </c>
      <c r="ACI697" s="14">
        <v>141</v>
      </c>
      <c r="ACJ697" s="14">
        <v>126</v>
      </c>
      <c r="ACK697" s="14">
        <v>193</v>
      </c>
      <c r="ACR697" s="14">
        <v>49</v>
      </c>
      <c r="ACU697" s="14">
        <v>1.53</v>
      </c>
      <c r="ACX697" s="14">
        <v>16</v>
      </c>
      <c r="ADA697" s="14">
        <v>7.9</v>
      </c>
      <c r="ADC697" s="14">
        <v>4.0999999999999996</v>
      </c>
      <c r="ADE697" s="14">
        <v>0.7</v>
      </c>
      <c r="ADG697" s="14">
        <v>3.8</v>
      </c>
      <c r="ADI697" s="14">
        <v>123</v>
      </c>
      <c r="ADJ697" s="14">
        <v>17</v>
      </c>
      <c r="ADL697" s="14">
        <v>10</v>
      </c>
      <c r="ADR697" s="14">
        <v>2.2000000000000002</v>
      </c>
      <c r="AEJ697" s="14">
        <v>1.3</v>
      </c>
      <c r="AGK697" s="61"/>
      <c r="AGM697" s="63"/>
      <c r="AGQ697" s="61"/>
      <c r="AGS697" s="14">
        <v>1</v>
      </c>
      <c r="AGT697" s="14">
        <v>0</v>
      </c>
      <c r="AGU697" s="14">
        <v>1</v>
      </c>
      <c r="AGV697" s="14">
        <v>0</v>
      </c>
      <c r="AGW697" s="14">
        <v>0</v>
      </c>
      <c r="AGX697" s="14">
        <v>0</v>
      </c>
      <c r="AGY697" s="14">
        <v>1</v>
      </c>
      <c r="AGZ697" s="14">
        <v>12</v>
      </c>
      <c r="AHA697" s="14">
        <v>0</v>
      </c>
      <c r="AHB697" s="14">
        <v>0</v>
      </c>
      <c r="AHC697" s="14">
        <v>1</v>
      </c>
      <c r="AHD697" s="14">
        <v>2</v>
      </c>
      <c r="AHE697" s="14">
        <v>1</v>
      </c>
      <c r="AHF697" s="14">
        <v>0</v>
      </c>
      <c r="AHH697" s="14">
        <v>0</v>
      </c>
      <c r="AHI697" s="14">
        <v>0</v>
      </c>
      <c r="AHK697" s="14">
        <v>0</v>
      </c>
      <c r="AHL697" s="14">
        <v>0</v>
      </c>
      <c r="AHM697" s="14">
        <v>0</v>
      </c>
      <c r="AHN697" s="14">
        <v>0</v>
      </c>
      <c r="AHO697" s="14">
        <v>0</v>
      </c>
      <c r="AHP697" s="14">
        <v>0</v>
      </c>
      <c r="AHQ697" s="14">
        <v>0</v>
      </c>
      <c r="AHR697" s="14">
        <v>0</v>
      </c>
      <c r="AHT697" s="61"/>
      <c r="AHV697" s="63"/>
      <c r="AHZ697" s="61"/>
      <c r="AIB697" s="63"/>
      <c r="AIF697" s="61"/>
      <c r="AIH697" s="63"/>
      <c r="AIL697" s="61"/>
      <c r="AIM697" s="14">
        <v>0</v>
      </c>
      <c r="AIN697" s="14">
        <v>0</v>
      </c>
      <c r="AIO697" s="14">
        <v>0</v>
      </c>
      <c r="AIR697" s="61"/>
      <c r="AIT697" s="60"/>
      <c r="AIX697" s="61"/>
      <c r="AJB697" s="63"/>
      <c r="AJF697" s="61"/>
      <c r="AJH697" s="63"/>
      <c r="AJL697" s="61"/>
      <c r="AJN697" s="63"/>
    </row>
    <row r="698" spans="1:951" s="14" customFormat="1">
      <c r="B698" s="14">
        <v>3</v>
      </c>
      <c r="C698" s="61">
        <v>1</v>
      </c>
      <c r="D698" s="14" t="s">
        <v>6191</v>
      </c>
      <c r="F698" s="63"/>
      <c r="O698" s="61">
        <v>0</v>
      </c>
      <c r="P698" s="61"/>
      <c r="Q698" s="61"/>
      <c r="R698" s="61"/>
      <c r="S698" s="61"/>
      <c r="T698" s="61"/>
      <c r="U698" s="61"/>
      <c r="V698" s="61"/>
      <c r="W698" s="61"/>
      <c r="X698" s="61"/>
      <c r="Y698" s="61"/>
      <c r="Z698" s="14">
        <v>0</v>
      </c>
      <c r="AA698" s="14">
        <v>2</v>
      </c>
      <c r="AB698" s="14" t="s">
        <v>8628</v>
      </c>
      <c r="AJ698" s="14">
        <v>153</v>
      </c>
      <c r="AK698" s="14">
        <v>130</v>
      </c>
      <c r="AM698" s="14">
        <v>144</v>
      </c>
      <c r="AN698" s="14">
        <v>126</v>
      </c>
      <c r="AO698" s="14">
        <v>122</v>
      </c>
      <c r="AP698" s="14">
        <v>136</v>
      </c>
      <c r="AQ698" s="14">
        <v>146</v>
      </c>
      <c r="DS698" s="14">
        <v>67</v>
      </c>
      <c r="DT698" s="14">
        <v>67</v>
      </c>
      <c r="DV698" s="14">
        <v>75</v>
      </c>
      <c r="DW698" s="14">
        <v>71</v>
      </c>
      <c r="DX698" s="14">
        <v>70</v>
      </c>
      <c r="DY698" s="14">
        <v>70</v>
      </c>
      <c r="DZ698" s="14">
        <v>75</v>
      </c>
      <c r="EC698" s="61"/>
      <c r="ED698" s="61"/>
      <c r="EE698" s="61"/>
      <c r="EF698" s="61"/>
      <c r="EG698" s="61"/>
      <c r="EH698" s="61"/>
      <c r="EI698" s="61"/>
      <c r="EJ698" s="61"/>
      <c r="EK698" s="61"/>
      <c r="EL698" s="61"/>
      <c r="EM698" s="61"/>
      <c r="EN698" s="61"/>
      <c r="EO698" s="61"/>
      <c r="EP698" s="61"/>
      <c r="EQ698" s="61"/>
      <c r="ER698" s="61"/>
      <c r="ES698" s="61"/>
      <c r="ET698" s="61"/>
      <c r="EU698" s="61"/>
      <c r="EV698" s="61"/>
      <c r="EW698" s="61"/>
      <c r="EX698" s="61"/>
      <c r="EY698" s="61"/>
      <c r="EZ698" s="61"/>
      <c r="FA698" s="61"/>
      <c r="FB698" s="61"/>
      <c r="FC698" s="61"/>
      <c r="FD698" s="61"/>
      <c r="FE698" s="61"/>
      <c r="FF698" s="61"/>
      <c r="FG698" s="61"/>
      <c r="FH698" s="61"/>
      <c r="FI698" s="61"/>
      <c r="FJ698" s="61"/>
      <c r="FK698" s="61"/>
      <c r="FL698" s="61"/>
      <c r="FM698" s="61"/>
      <c r="FN698" s="61"/>
      <c r="FO698" s="61"/>
      <c r="FP698" s="61"/>
      <c r="FQ698" s="61"/>
      <c r="FR698" s="61"/>
      <c r="FS698" s="61"/>
      <c r="FT698" s="61"/>
      <c r="FU698" s="61"/>
      <c r="FV698" s="61"/>
      <c r="FW698" s="61"/>
      <c r="FX698" s="61"/>
      <c r="FY698" s="61"/>
      <c r="FZ698" s="61"/>
      <c r="GA698" s="61"/>
      <c r="GB698" s="61"/>
      <c r="GC698" s="61"/>
      <c r="GD698" s="61"/>
      <c r="GE698" s="61"/>
      <c r="GF698" s="61"/>
      <c r="GG698" s="61"/>
      <c r="GH698" s="61"/>
      <c r="GI698" s="61"/>
      <c r="GJ698" s="61"/>
      <c r="GK698" s="61"/>
      <c r="GL698" s="61"/>
      <c r="GM698" s="61"/>
      <c r="GN698" s="61"/>
      <c r="GO698" s="61"/>
      <c r="GP698" s="61"/>
      <c r="GQ698" s="61"/>
      <c r="GR698" s="61"/>
      <c r="GS698" s="61"/>
      <c r="GT698" s="61"/>
      <c r="GU698" s="61"/>
      <c r="GV698" s="61"/>
      <c r="GW698" s="61"/>
      <c r="GX698" s="61"/>
      <c r="GY698" s="61"/>
      <c r="GZ698" s="61"/>
      <c r="IQ698" s="14">
        <v>92</v>
      </c>
      <c r="IR698" s="14">
        <v>90</v>
      </c>
      <c r="IS698" s="14">
        <v>91</v>
      </c>
      <c r="IT698" s="14">
        <v>92</v>
      </c>
      <c r="IU698" s="14">
        <v>91</v>
      </c>
      <c r="IV698" s="14">
        <v>92</v>
      </c>
      <c r="IX698" s="14">
        <v>96</v>
      </c>
      <c r="LX698" s="14">
        <v>65</v>
      </c>
      <c r="LY698" s="14">
        <v>77</v>
      </c>
      <c r="LZ698" s="14">
        <v>70</v>
      </c>
      <c r="MA698" s="14">
        <v>68</v>
      </c>
      <c r="MB698" s="14">
        <v>65</v>
      </c>
      <c r="MC698" s="14">
        <v>59</v>
      </c>
      <c r="MD698" s="14">
        <v>64</v>
      </c>
      <c r="ME698" s="14">
        <v>64</v>
      </c>
      <c r="MF698" s="14">
        <v>62</v>
      </c>
      <c r="PG698" s="61"/>
      <c r="PH698" s="61">
        <v>18</v>
      </c>
      <c r="PI698" s="61">
        <v>18</v>
      </c>
      <c r="PJ698" s="61">
        <v>18</v>
      </c>
      <c r="PK698" s="61">
        <v>20</v>
      </c>
      <c r="PL698" s="61">
        <v>20</v>
      </c>
      <c r="PM698" s="61">
        <v>18</v>
      </c>
      <c r="PN698" s="61"/>
      <c r="PO698" s="61">
        <v>18</v>
      </c>
      <c r="PP698" s="61"/>
      <c r="PQ698" s="61"/>
      <c r="PR698" s="61"/>
      <c r="PS698" s="61"/>
      <c r="PT698" s="61"/>
      <c r="PU698" s="61"/>
      <c r="PV698" s="61"/>
      <c r="PW698" s="61"/>
      <c r="PX698" s="61"/>
      <c r="PY698" s="61"/>
      <c r="PZ698" s="61"/>
      <c r="QA698" s="61"/>
      <c r="QB698" s="61"/>
      <c r="QC698" s="61"/>
      <c r="QD698" s="61"/>
      <c r="QE698" s="61"/>
      <c r="QF698" s="61"/>
      <c r="QG698" s="61"/>
      <c r="QH698" s="61"/>
      <c r="QI698" s="61"/>
      <c r="QJ698" s="61"/>
      <c r="QK698" s="61"/>
      <c r="QL698" s="61"/>
      <c r="QM698" s="61"/>
      <c r="QN698" s="61"/>
      <c r="QO698" s="61"/>
      <c r="QP698" s="61"/>
      <c r="QQ698" s="61"/>
      <c r="QR698" s="61"/>
      <c r="QS698" s="61"/>
      <c r="QT698" s="61"/>
      <c r="QU698" s="61"/>
      <c r="QV698" s="61"/>
      <c r="QW698" s="61"/>
      <c r="QX698" s="61"/>
      <c r="QY698" s="61"/>
      <c r="QZ698" s="61"/>
      <c r="RA698" s="61"/>
      <c r="RB698" s="61"/>
      <c r="RC698" s="61"/>
      <c r="RD698" s="61"/>
      <c r="RE698" s="61"/>
      <c r="RF698" s="61"/>
      <c r="RG698" s="61"/>
      <c r="RH698" s="61"/>
      <c r="RI698" s="61"/>
      <c r="RJ698" s="61"/>
      <c r="RK698" s="61"/>
      <c r="RL698" s="61"/>
      <c r="RM698" s="61"/>
      <c r="RN698" s="61"/>
      <c r="RO698" s="61"/>
      <c r="RP698" s="61"/>
      <c r="RQ698" s="61"/>
      <c r="RR698" s="61"/>
      <c r="RS698" s="61"/>
      <c r="RT698" s="61"/>
      <c r="RU698" s="61"/>
      <c r="RV698" s="61"/>
      <c r="RW698" s="61"/>
      <c r="RX698" s="61"/>
      <c r="RY698" s="61"/>
      <c r="RZ698" s="61"/>
      <c r="SA698" s="61"/>
      <c r="SB698" s="61"/>
      <c r="SC698" s="61"/>
      <c r="SD698" s="61"/>
      <c r="SE698" s="61"/>
      <c r="SF698" s="61"/>
      <c r="SG698" s="61"/>
      <c r="SH698" s="61"/>
      <c r="SI698" s="61"/>
      <c r="SJ698" s="61"/>
      <c r="SK698" s="61"/>
      <c r="SL698" s="61"/>
      <c r="SM698" s="61"/>
      <c r="SN698" s="61"/>
      <c r="SO698" s="61"/>
      <c r="SQ698" s="14">
        <v>99.3</v>
      </c>
      <c r="SR698" s="14">
        <v>99.3</v>
      </c>
      <c r="ST698" s="14">
        <v>98.3</v>
      </c>
      <c r="SU698" s="14">
        <v>97.7</v>
      </c>
      <c r="SX698" s="14">
        <v>98.8</v>
      </c>
      <c r="WR698" s="14">
        <v>0</v>
      </c>
      <c r="WS698" s="14">
        <v>0</v>
      </c>
      <c r="WT698" s="14">
        <v>0</v>
      </c>
      <c r="WU698" s="14">
        <v>0</v>
      </c>
      <c r="WV698" s="14">
        <v>0</v>
      </c>
      <c r="WW698" s="14">
        <v>0</v>
      </c>
      <c r="WY698" s="14">
        <v>0</v>
      </c>
      <c r="ZY698" s="61">
        <v>158</v>
      </c>
      <c r="ZZ698" s="61"/>
      <c r="AAA698" s="61"/>
      <c r="AAI698" s="63"/>
      <c r="AAM698" s="61"/>
      <c r="AAO698" s="63"/>
      <c r="AAS698" s="61"/>
      <c r="AAU698" s="63"/>
      <c r="AAY698" s="14">
        <v>29</v>
      </c>
      <c r="ABH698" s="14">
        <v>1.5</v>
      </c>
      <c r="ABM698" s="61"/>
      <c r="ABN698" s="61"/>
      <c r="ABU698" s="14">
        <v>142</v>
      </c>
      <c r="ABX698" s="14">
        <v>3.9</v>
      </c>
      <c r="ACA698" s="61">
        <v>100</v>
      </c>
      <c r="ACB698" s="61"/>
      <c r="ACC698" s="61"/>
      <c r="ACD698" s="14">
        <v>9.5</v>
      </c>
      <c r="ACG698" s="14">
        <v>148</v>
      </c>
      <c r="ACH698" s="14">
        <v>165</v>
      </c>
      <c r="ACI698" s="14">
        <v>181</v>
      </c>
      <c r="ACJ698" s="14">
        <v>173</v>
      </c>
      <c r="ACK698" s="14">
        <v>138</v>
      </c>
      <c r="ACQ698" s="14">
        <v>36</v>
      </c>
      <c r="ACT698" s="14">
        <v>1.24</v>
      </c>
      <c r="ACW698" s="14">
        <v>13</v>
      </c>
      <c r="ADR698" s="14">
        <v>2.2000000000000002</v>
      </c>
      <c r="AGK698" s="61"/>
      <c r="AGM698" s="63"/>
      <c r="AGQ698" s="61"/>
      <c r="AGS698" s="14">
        <v>1</v>
      </c>
      <c r="AGT698" s="14">
        <v>0</v>
      </c>
      <c r="AGU698" s="14">
        <v>1</v>
      </c>
      <c r="AGV698" s="14">
        <v>0</v>
      </c>
      <c r="AGW698" s="14">
        <v>0</v>
      </c>
      <c r="AGX698" s="14">
        <v>0</v>
      </c>
      <c r="AGY698" s="14">
        <v>0</v>
      </c>
      <c r="AGZ698" s="14">
        <v>7</v>
      </c>
      <c r="AHA698" s="14">
        <v>0</v>
      </c>
      <c r="AHB698" s="14">
        <v>0</v>
      </c>
      <c r="AHC698" s="14">
        <v>1</v>
      </c>
      <c r="AHD698" s="14">
        <v>1</v>
      </c>
      <c r="AHE698" s="14">
        <v>0</v>
      </c>
      <c r="AHF698" s="14">
        <v>0</v>
      </c>
      <c r="AHH698" s="14">
        <v>0</v>
      </c>
      <c r="AHI698" s="14">
        <v>0</v>
      </c>
      <c r="AHK698" s="14">
        <v>0</v>
      </c>
      <c r="AHL698" s="14">
        <v>0</v>
      </c>
      <c r="AHM698" s="14">
        <v>0</v>
      </c>
      <c r="AHN698" s="14">
        <v>0</v>
      </c>
      <c r="AHO698" s="14">
        <v>0</v>
      </c>
      <c r="AHP698" s="14">
        <v>0</v>
      </c>
      <c r="AHQ698" s="14">
        <v>0</v>
      </c>
      <c r="AHR698" s="14">
        <v>0</v>
      </c>
      <c r="AHT698" s="61"/>
      <c r="AHV698" s="63"/>
      <c r="AHZ698" s="61"/>
      <c r="AIB698" s="63"/>
      <c r="AIF698" s="61"/>
      <c r="AIH698" s="63"/>
      <c r="AIL698" s="61"/>
      <c r="AIM698" s="14">
        <v>0</v>
      </c>
      <c r="AIN698" s="14">
        <v>0</v>
      </c>
      <c r="AIO698" s="14">
        <v>0</v>
      </c>
      <c r="AIR698" s="61"/>
      <c r="AIT698" s="60"/>
      <c r="AIX698" s="61"/>
      <c r="AJB698" s="63"/>
      <c r="AJF698" s="61"/>
      <c r="AJH698" s="63"/>
      <c r="AJL698" s="61"/>
      <c r="AJN698" s="63"/>
    </row>
    <row r="699" spans="1:951" s="14" customFormat="1">
      <c r="B699" s="14">
        <v>4</v>
      </c>
      <c r="C699" s="61">
        <v>1</v>
      </c>
      <c r="D699" s="14" t="s">
        <v>8629</v>
      </c>
      <c r="E699" s="14" t="s">
        <v>8630</v>
      </c>
      <c r="F699" s="63" t="s">
        <v>7679</v>
      </c>
      <c r="O699" s="61">
        <v>1</v>
      </c>
      <c r="P699" s="61">
        <v>0</v>
      </c>
      <c r="Q699" s="61">
        <v>1</v>
      </c>
      <c r="R699" s="61"/>
      <c r="S699" s="61"/>
      <c r="T699" s="61"/>
      <c r="U699" s="61"/>
      <c r="V699" s="61"/>
      <c r="W699" s="61"/>
      <c r="X699" s="61"/>
      <c r="Y699" s="61"/>
      <c r="Z699" s="14">
        <v>0</v>
      </c>
      <c r="AA699" s="14">
        <v>2</v>
      </c>
      <c r="AB699" s="14" t="s">
        <v>8631</v>
      </c>
      <c r="AJ699" s="14">
        <v>127</v>
      </c>
      <c r="AK699" s="14">
        <v>133</v>
      </c>
      <c r="AN699" s="14">
        <v>126</v>
      </c>
      <c r="AR699" s="14">
        <v>124</v>
      </c>
      <c r="DS699" s="14">
        <v>67</v>
      </c>
      <c r="DT699" s="14">
        <v>65</v>
      </c>
      <c r="DW699" s="14">
        <v>56</v>
      </c>
      <c r="EA699" s="14">
        <v>72</v>
      </c>
      <c r="EC699" s="61"/>
      <c r="ED699" s="61"/>
      <c r="EE699" s="61"/>
      <c r="EF699" s="61"/>
      <c r="EG699" s="61"/>
      <c r="EH699" s="61"/>
      <c r="EI699" s="61"/>
      <c r="EJ699" s="61"/>
      <c r="EK699" s="61"/>
      <c r="EL699" s="61"/>
      <c r="EM699" s="61"/>
      <c r="EN699" s="61"/>
      <c r="EO699" s="61"/>
      <c r="EP699" s="61"/>
      <c r="EQ699" s="61"/>
      <c r="ER699" s="61"/>
      <c r="ES699" s="61"/>
      <c r="ET699" s="61"/>
      <c r="EU699" s="61"/>
      <c r="EV699" s="61"/>
      <c r="EW699" s="61"/>
      <c r="EX699" s="61"/>
      <c r="EY699" s="61"/>
      <c r="EZ699" s="61"/>
      <c r="FA699" s="61"/>
      <c r="FB699" s="61"/>
      <c r="FC699" s="61"/>
      <c r="FD699" s="61"/>
      <c r="FE699" s="61"/>
      <c r="FF699" s="61"/>
      <c r="FG699" s="61"/>
      <c r="FH699" s="61"/>
      <c r="FI699" s="61"/>
      <c r="FJ699" s="61"/>
      <c r="FK699" s="61"/>
      <c r="FL699" s="61"/>
      <c r="FM699" s="61"/>
      <c r="FN699" s="61"/>
      <c r="FO699" s="61"/>
      <c r="FP699" s="61"/>
      <c r="FQ699" s="61"/>
      <c r="FR699" s="61"/>
      <c r="FS699" s="61"/>
      <c r="FT699" s="61"/>
      <c r="FU699" s="61"/>
      <c r="FV699" s="61"/>
      <c r="FW699" s="61"/>
      <c r="FX699" s="61"/>
      <c r="FY699" s="61"/>
      <c r="FZ699" s="61"/>
      <c r="GA699" s="61"/>
      <c r="GB699" s="61"/>
      <c r="GC699" s="61"/>
      <c r="GD699" s="61"/>
      <c r="GE699" s="61"/>
      <c r="GF699" s="61"/>
      <c r="GG699" s="61"/>
      <c r="GH699" s="61"/>
      <c r="GI699" s="61"/>
      <c r="GJ699" s="61"/>
      <c r="GK699" s="61"/>
      <c r="GL699" s="61"/>
      <c r="GM699" s="61"/>
      <c r="GN699" s="61"/>
      <c r="GO699" s="61"/>
      <c r="GP699" s="61"/>
      <c r="GQ699" s="61"/>
      <c r="GR699" s="61"/>
      <c r="GS699" s="61"/>
      <c r="GT699" s="61"/>
      <c r="GU699" s="61"/>
      <c r="GV699" s="61"/>
      <c r="GW699" s="61"/>
      <c r="GX699" s="61"/>
      <c r="GY699" s="61"/>
      <c r="GZ699" s="61"/>
      <c r="IQ699" s="14">
        <v>90</v>
      </c>
      <c r="IR699" s="14">
        <v>91</v>
      </c>
      <c r="IU699" s="14">
        <v>94</v>
      </c>
      <c r="IY699" s="14">
        <v>94</v>
      </c>
      <c r="LX699" s="14">
        <v>57</v>
      </c>
      <c r="LY699" s="14">
        <v>58</v>
      </c>
      <c r="LZ699" s="14">
        <v>61</v>
      </c>
      <c r="MA699" s="14">
        <v>64</v>
      </c>
      <c r="MB699" s="14">
        <v>66</v>
      </c>
      <c r="MC699" s="14">
        <v>60</v>
      </c>
      <c r="MD699" s="14">
        <v>54</v>
      </c>
      <c r="ME699" s="14">
        <v>53</v>
      </c>
      <c r="MF699" s="14">
        <v>60</v>
      </c>
      <c r="MG699" s="14">
        <v>60</v>
      </c>
      <c r="PG699" s="61"/>
      <c r="PH699" s="61">
        <v>20</v>
      </c>
      <c r="PI699" s="61">
        <v>20</v>
      </c>
      <c r="PJ699" s="61">
        <v>18</v>
      </c>
      <c r="PK699" s="61"/>
      <c r="PL699" s="61">
        <v>18</v>
      </c>
      <c r="PM699" s="61"/>
      <c r="PN699" s="61"/>
      <c r="PO699" s="61"/>
      <c r="PP699" s="61">
        <v>18</v>
      </c>
      <c r="PQ699" s="61">
        <v>22</v>
      </c>
      <c r="PR699" s="61"/>
      <c r="PS699" s="61"/>
      <c r="PT699" s="61"/>
      <c r="PU699" s="61"/>
      <c r="PV699" s="61"/>
      <c r="PW699" s="61"/>
      <c r="PX699" s="61"/>
      <c r="PY699" s="61"/>
      <c r="PZ699" s="61"/>
      <c r="QA699" s="61"/>
      <c r="QB699" s="61"/>
      <c r="QC699" s="61"/>
      <c r="QD699" s="61"/>
      <c r="QE699" s="61"/>
      <c r="QF699" s="61"/>
      <c r="QG699" s="61"/>
      <c r="QH699" s="61"/>
      <c r="QI699" s="61"/>
      <c r="QJ699" s="61"/>
      <c r="QK699" s="61"/>
      <c r="QL699" s="61"/>
      <c r="QM699" s="61"/>
      <c r="QN699" s="61"/>
      <c r="QO699" s="61"/>
      <c r="QP699" s="61"/>
      <c r="QQ699" s="61"/>
      <c r="QR699" s="61"/>
      <c r="QS699" s="61"/>
      <c r="QT699" s="61"/>
      <c r="QU699" s="61"/>
      <c r="QV699" s="61"/>
      <c r="QW699" s="61"/>
      <c r="QX699" s="61"/>
      <c r="QY699" s="61"/>
      <c r="QZ699" s="61"/>
      <c r="RA699" s="61"/>
      <c r="RB699" s="61"/>
      <c r="RC699" s="61"/>
      <c r="RD699" s="61"/>
      <c r="RE699" s="61"/>
      <c r="RF699" s="61"/>
      <c r="RG699" s="61"/>
      <c r="RH699" s="61"/>
      <c r="RI699" s="61"/>
      <c r="RJ699" s="61"/>
      <c r="RK699" s="61"/>
      <c r="RL699" s="61"/>
      <c r="RM699" s="61"/>
      <c r="RN699" s="61"/>
      <c r="RO699" s="61"/>
      <c r="RP699" s="61"/>
      <c r="RQ699" s="61"/>
      <c r="RR699" s="61"/>
      <c r="RS699" s="61"/>
      <c r="RT699" s="61"/>
      <c r="RU699" s="61"/>
      <c r="RV699" s="61"/>
      <c r="RW699" s="61"/>
      <c r="RX699" s="61"/>
      <c r="RY699" s="61"/>
      <c r="RZ699" s="61"/>
      <c r="SA699" s="61"/>
      <c r="SB699" s="61"/>
      <c r="SC699" s="61"/>
      <c r="SD699" s="61"/>
      <c r="SE699" s="61"/>
      <c r="SF699" s="61"/>
      <c r="SG699" s="61"/>
      <c r="SH699" s="61"/>
      <c r="SI699" s="61"/>
      <c r="SJ699" s="61"/>
      <c r="SK699" s="61"/>
      <c r="SL699" s="61"/>
      <c r="SM699" s="61"/>
      <c r="SN699" s="61"/>
      <c r="SO699" s="61"/>
      <c r="SQ699" s="14">
        <v>98.6</v>
      </c>
      <c r="SR699" s="14">
        <v>98.4</v>
      </c>
      <c r="SU699" s="14">
        <v>97.8</v>
      </c>
      <c r="SY699" s="14">
        <v>98.4</v>
      </c>
      <c r="WR699" s="14">
        <v>0</v>
      </c>
      <c r="WS699" s="14">
        <v>0</v>
      </c>
      <c r="WV699" s="14">
        <v>0</v>
      </c>
      <c r="WZ699" s="14">
        <v>0</v>
      </c>
      <c r="ZY699" s="61">
        <v>156</v>
      </c>
      <c r="ZZ699" s="61"/>
      <c r="AAA699" s="61"/>
      <c r="AAI699" s="63"/>
      <c r="AAM699" s="61"/>
      <c r="AAO699" s="63"/>
      <c r="AAS699" s="61"/>
      <c r="AAU699" s="63"/>
      <c r="AAZ699" s="14">
        <v>29</v>
      </c>
      <c r="ABC699" s="14">
        <v>8.1999999999999993</v>
      </c>
      <c r="ABF699" s="14">
        <v>26.8</v>
      </c>
      <c r="ABM699" s="61"/>
      <c r="ABN699" s="61">
        <v>11.23</v>
      </c>
      <c r="ABP699" s="14">
        <v>353</v>
      </c>
      <c r="ABV699" s="14">
        <v>141</v>
      </c>
      <c r="ABY699" s="14">
        <v>3.5</v>
      </c>
      <c r="ACA699" s="61"/>
      <c r="ACB699" s="61">
        <v>97</v>
      </c>
      <c r="ACC699" s="61"/>
      <c r="ACE699" s="14">
        <v>9.5</v>
      </c>
      <c r="ACG699" s="14">
        <v>125</v>
      </c>
      <c r="ACH699" s="14">
        <v>134</v>
      </c>
      <c r="ACI699" s="14">
        <v>126</v>
      </c>
      <c r="ACJ699" s="14">
        <v>153</v>
      </c>
      <c r="ACR699" s="14">
        <v>30</v>
      </c>
      <c r="ACU699" s="14">
        <v>1.25</v>
      </c>
      <c r="ACX699" s="14">
        <v>15</v>
      </c>
      <c r="ADS699" s="14">
        <v>2.1</v>
      </c>
      <c r="AGK699" s="61"/>
      <c r="AGM699" s="63"/>
      <c r="AGQ699" s="61"/>
      <c r="AGS699" s="14">
        <v>0</v>
      </c>
      <c r="AGT699" s="14">
        <v>0</v>
      </c>
      <c r="AGU699" s="14">
        <v>0</v>
      </c>
      <c r="AGV699" s="14">
        <v>0</v>
      </c>
      <c r="AGW699" s="14">
        <v>0</v>
      </c>
      <c r="AGX699" s="14">
        <v>0</v>
      </c>
      <c r="AGY699" s="14">
        <v>0</v>
      </c>
      <c r="AGZ699" s="14">
        <v>8</v>
      </c>
      <c r="AHA699" s="14">
        <v>0</v>
      </c>
      <c r="AHB699" s="14">
        <v>0</v>
      </c>
      <c r="AHC699" s="14">
        <v>1</v>
      </c>
      <c r="AHD699" s="14">
        <v>0</v>
      </c>
      <c r="AHE699" s="14">
        <v>0</v>
      </c>
      <c r="AHF699" s="14">
        <v>0</v>
      </c>
      <c r="AHH699" s="14">
        <v>0</v>
      </c>
      <c r="AHI699" s="14">
        <v>0</v>
      </c>
      <c r="AHK699" s="14">
        <v>0</v>
      </c>
      <c r="AHL699" s="14">
        <v>0</v>
      </c>
      <c r="AHM699" s="14">
        <v>0</v>
      </c>
      <c r="AHN699" s="14">
        <v>0</v>
      </c>
      <c r="AHO699" s="14">
        <v>0</v>
      </c>
      <c r="AHP699" s="14">
        <v>0</v>
      </c>
      <c r="AHQ699" s="14">
        <v>0</v>
      </c>
      <c r="AHR699" s="14">
        <v>0</v>
      </c>
      <c r="AHT699" s="61"/>
      <c r="AHV699" s="63"/>
      <c r="AHZ699" s="61"/>
      <c r="AIB699" s="63"/>
      <c r="AIF699" s="61"/>
      <c r="AIH699" s="63"/>
      <c r="AIL699" s="61"/>
      <c r="AIM699" s="14">
        <v>0</v>
      </c>
      <c r="AIN699" s="14">
        <v>0</v>
      </c>
      <c r="AIO699" s="14">
        <v>0</v>
      </c>
      <c r="AIR699" s="61"/>
      <c r="AIT699" s="60"/>
      <c r="AIX699" s="61"/>
      <c r="AJB699" s="63"/>
      <c r="AJF699" s="61"/>
      <c r="AJH699" s="63"/>
      <c r="AJL699" s="61"/>
      <c r="AJN699" s="63"/>
    </row>
    <row r="700" spans="1:951" s="31" customFormat="1">
      <c r="B700" s="31">
        <v>5</v>
      </c>
      <c r="C700" s="31">
        <v>0</v>
      </c>
      <c r="F700" s="82"/>
      <c r="G700" s="83"/>
      <c r="Z700" s="31">
        <v>0</v>
      </c>
      <c r="AA700" s="31">
        <v>2</v>
      </c>
      <c r="AB700" s="83"/>
      <c r="AJ700" s="31">
        <v>115</v>
      </c>
      <c r="AK700" s="31">
        <v>120</v>
      </c>
      <c r="DS700" s="31">
        <v>59</v>
      </c>
      <c r="DT700" s="31">
        <v>65</v>
      </c>
      <c r="IQ700" s="31">
        <v>94</v>
      </c>
      <c r="IR700" s="31">
        <v>97</v>
      </c>
      <c r="LX700" s="31">
        <v>61</v>
      </c>
      <c r="LY700" s="31">
        <v>68</v>
      </c>
      <c r="LZ700" s="31">
        <v>71</v>
      </c>
      <c r="PH700" s="31">
        <v>18</v>
      </c>
      <c r="SQ700" s="31">
        <v>98.3</v>
      </c>
      <c r="WR700" s="31">
        <v>0</v>
      </c>
      <c r="WS700" s="31">
        <v>0</v>
      </c>
      <c r="ZY700" s="31">
        <v>155</v>
      </c>
      <c r="AAI700" s="82"/>
      <c r="AAJ700" s="83"/>
      <c r="AAO700" s="82"/>
      <c r="AAP700" s="83"/>
      <c r="AAU700" s="82"/>
      <c r="AAV700" s="83"/>
      <c r="AAZ700" s="31">
        <v>30</v>
      </c>
      <c r="ABC700" s="31">
        <v>7.8</v>
      </c>
      <c r="ABF700" s="31">
        <v>25.6</v>
      </c>
      <c r="ABN700" s="31">
        <v>9.11</v>
      </c>
      <c r="ABP700" s="31">
        <v>348</v>
      </c>
      <c r="ABV700" s="31">
        <v>144</v>
      </c>
      <c r="ABY700" s="31">
        <v>4.0999999999999996</v>
      </c>
      <c r="ACB700" s="31">
        <v>101</v>
      </c>
      <c r="ACE700" s="31">
        <v>9.6</v>
      </c>
      <c r="ACG700" s="31">
        <v>110</v>
      </c>
      <c r="ACH700" s="31">
        <v>111</v>
      </c>
      <c r="ACI700" s="31">
        <v>129</v>
      </c>
      <c r="ACR700" s="31">
        <v>38</v>
      </c>
      <c r="ACU700" s="31">
        <v>1.44</v>
      </c>
      <c r="ACX700" s="31">
        <v>13</v>
      </c>
      <c r="AGM700" s="82"/>
      <c r="AGN700" s="83"/>
      <c r="AGS700" s="31">
        <v>0</v>
      </c>
      <c r="AGT700" s="31">
        <v>0</v>
      </c>
      <c r="AGU700" s="31">
        <v>0</v>
      </c>
      <c r="AGV700" s="31">
        <v>0</v>
      </c>
      <c r="AGW700" s="31">
        <v>0</v>
      </c>
      <c r="AGX700" s="31">
        <v>0</v>
      </c>
      <c r="AGY700" s="31">
        <v>0</v>
      </c>
      <c r="AGZ700" s="31">
        <v>4</v>
      </c>
      <c r="AHA700" s="31">
        <v>0</v>
      </c>
      <c r="AHB700" s="31">
        <v>0</v>
      </c>
      <c r="AHC700" s="31">
        <v>1</v>
      </c>
      <c r="AHD700" s="31">
        <v>0</v>
      </c>
      <c r="AHE700" s="31">
        <v>0</v>
      </c>
      <c r="AHF700" s="31">
        <v>0</v>
      </c>
      <c r="AHH700" s="31">
        <v>0</v>
      </c>
      <c r="AHI700" s="31">
        <v>0</v>
      </c>
      <c r="AHK700" s="31">
        <v>0</v>
      </c>
      <c r="AHL700" s="31">
        <v>0</v>
      </c>
      <c r="AHM700" s="31">
        <v>0</v>
      </c>
      <c r="AHN700" s="31">
        <v>0</v>
      </c>
      <c r="AHO700" s="31">
        <v>0</v>
      </c>
      <c r="AHP700" s="31">
        <v>0</v>
      </c>
      <c r="AHQ700" s="31">
        <v>0</v>
      </c>
      <c r="AHR700" s="31">
        <v>0</v>
      </c>
      <c r="AHV700" s="82"/>
      <c r="AHW700" s="83"/>
      <c r="AIB700" s="82"/>
      <c r="AIC700" s="83"/>
      <c r="AIH700" s="82"/>
      <c r="AII700" s="83"/>
      <c r="AIM700" s="31">
        <v>0</v>
      </c>
      <c r="AIN700" s="31">
        <v>0</v>
      </c>
      <c r="AIO700" s="31">
        <v>0</v>
      </c>
      <c r="AIT700" s="84"/>
      <c r="AIU700" s="83"/>
      <c r="AJB700" s="82"/>
      <c r="AJC700" s="83"/>
      <c r="AJH700" s="82"/>
      <c r="AJI700" s="83"/>
      <c r="AJN700" s="82"/>
      <c r="AJO700" s="83"/>
    </row>
    <row r="701" spans="1:951" s="1" customFormat="1">
      <c r="A701" s="1">
        <v>149</v>
      </c>
      <c r="B701" s="1">
        <v>1</v>
      </c>
      <c r="C701" s="1">
        <v>1</v>
      </c>
      <c r="D701" s="1" t="s">
        <v>8632</v>
      </c>
      <c r="O701" s="1">
        <v>0</v>
      </c>
      <c r="Z701" s="1">
        <v>0</v>
      </c>
      <c r="AA701" s="1">
        <v>1</v>
      </c>
      <c r="AB701" s="1" t="s">
        <v>8633</v>
      </c>
      <c r="AC701" s="1">
        <v>3</v>
      </c>
      <c r="AD701" s="1">
        <v>0</v>
      </c>
      <c r="AE701" s="1">
        <v>2</v>
      </c>
      <c r="AF701" s="1">
        <v>0</v>
      </c>
      <c r="AG701" s="1">
        <v>0</v>
      </c>
      <c r="AI701" s="1">
        <v>123</v>
      </c>
      <c r="AJ701" s="1">
        <v>136</v>
      </c>
      <c r="AK701" s="1">
        <v>125</v>
      </c>
      <c r="AM701" s="1">
        <v>138</v>
      </c>
      <c r="AN701" s="1">
        <v>108</v>
      </c>
      <c r="AP701" s="1">
        <v>136</v>
      </c>
      <c r="AQ701" s="1">
        <v>160</v>
      </c>
      <c r="DR701" s="1">
        <v>68</v>
      </c>
      <c r="DS701" s="1">
        <v>71</v>
      </c>
      <c r="DT701" s="1">
        <v>74</v>
      </c>
      <c r="DV701" s="1">
        <v>77</v>
      </c>
      <c r="DW701" s="1">
        <v>68</v>
      </c>
      <c r="DY701" s="1">
        <v>76</v>
      </c>
      <c r="DZ701" s="1">
        <v>96</v>
      </c>
      <c r="HI701" s="1">
        <v>2</v>
      </c>
      <c r="IB701" s="1">
        <v>0</v>
      </c>
      <c r="IP701" s="1">
        <v>97</v>
      </c>
      <c r="IQ701" s="1">
        <v>95</v>
      </c>
      <c r="IR701" s="1">
        <v>97</v>
      </c>
      <c r="IS701" s="1">
        <v>97</v>
      </c>
      <c r="IT701" s="1">
        <v>95</v>
      </c>
      <c r="IU701" s="1">
        <v>96</v>
      </c>
      <c r="IW701" s="1">
        <v>98</v>
      </c>
      <c r="IX701" s="1">
        <v>95</v>
      </c>
      <c r="LX701" s="1">
        <v>84</v>
      </c>
      <c r="LY701" s="1">
        <v>91</v>
      </c>
      <c r="LZ701" s="1">
        <v>82</v>
      </c>
      <c r="MB701" s="1">
        <v>94</v>
      </c>
      <c r="MC701" s="1">
        <v>86</v>
      </c>
      <c r="MD701" s="1">
        <v>81</v>
      </c>
      <c r="ME701" s="1">
        <v>98</v>
      </c>
      <c r="MF701" s="1">
        <v>90</v>
      </c>
      <c r="PG701" s="1">
        <v>22</v>
      </c>
      <c r="PH701" s="1">
        <v>25</v>
      </c>
      <c r="PI701" s="1">
        <v>24</v>
      </c>
      <c r="PK701" s="1">
        <v>20</v>
      </c>
      <c r="PL701" s="1">
        <v>20</v>
      </c>
      <c r="PM701" s="1">
        <v>20</v>
      </c>
      <c r="PN701" s="1">
        <v>20</v>
      </c>
      <c r="PO701" s="1">
        <v>22</v>
      </c>
      <c r="SR701" s="1">
        <v>98.1</v>
      </c>
      <c r="ST701" s="1">
        <v>98</v>
      </c>
      <c r="SU701" s="1">
        <v>98.6</v>
      </c>
      <c r="SW701" s="1">
        <v>98.1</v>
      </c>
      <c r="SX701" s="1">
        <v>98.7</v>
      </c>
      <c r="WF701" s="1">
        <v>1</v>
      </c>
      <c r="WS701" s="1">
        <v>1</v>
      </c>
      <c r="WU701" s="1">
        <v>1</v>
      </c>
      <c r="WV701" s="1">
        <v>1</v>
      </c>
      <c r="WX701" s="1">
        <v>1</v>
      </c>
      <c r="WY701" s="1">
        <v>0</v>
      </c>
      <c r="AAY701" s="1">
        <v>22</v>
      </c>
      <c r="ABB701" s="1">
        <v>15</v>
      </c>
      <c r="ABE701" s="1">
        <v>44.6</v>
      </c>
      <c r="ABM701" s="1">
        <v>7.2</v>
      </c>
      <c r="ABO701" s="1">
        <v>225</v>
      </c>
      <c r="ABU701" s="1">
        <v>143</v>
      </c>
      <c r="ABX701" s="1">
        <v>3.8</v>
      </c>
      <c r="ACA701" s="1">
        <v>106</v>
      </c>
      <c r="ACD701" s="1">
        <v>9.6999999999999993</v>
      </c>
      <c r="ACG701" s="1">
        <v>180</v>
      </c>
      <c r="ACQ701" s="1">
        <v>15</v>
      </c>
      <c r="ACT701" s="1">
        <v>0.85</v>
      </c>
      <c r="ACW701" s="1">
        <v>15</v>
      </c>
      <c r="AGS701" s="1">
        <v>0</v>
      </c>
      <c r="AGT701" s="1">
        <v>0</v>
      </c>
      <c r="AGU701" s="1">
        <v>0</v>
      </c>
      <c r="AGV701" s="1">
        <v>0</v>
      </c>
      <c r="AGW701" s="1">
        <v>0</v>
      </c>
      <c r="AGX701" s="1">
        <v>1</v>
      </c>
      <c r="AGY701" s="1">
        <v>0</v>
      </c>
      <c r="AGZ701" s="1">
        <v>0</v>
      </c>
      <c r="AHA701" s="1">
        <v>0</v>
      </c>
      <c r="AHB701" s="1">
        <v>0</v>
      </c>
      <c r="AHC701" s="1">
        <v>1</v>
      </c>
      <c r="AHD701" s="1">
        <v>0</v>
      </c>
      <c r="AHE701" s="1">
        <v>0</v>
      </c>
      <c r="AHF701" s="1">
        <v>0</v>
      </c>
      <c r="AHH701" s="1">
        <v>0</v>
      </c>
      <c r="AHI701" s="1">
        <v>0</v>
      </c>
      <c r="AHK701" s="1">
        <v>0</v>
      </c>
      <c r="AHL701" s="1">
        <v>0</v>
      </c>
      <c r="AHM701" s="1">
        <v>0</v>
      </c>
      <c r="AHN701" s="1">
        <v>0</v>
      </c>
      <c r="AHO701" s="1">
        <v>0</v>
      </c>
      <c r="AHP701" s="1">
        <v>0</v>
      </c>
      <c r="AHQ701" s="1">
        <v>0</v>
      </c>
      <c r="AHR701" s="1">
        <v>0</v>
      </c>
      <c r="AIM701" s="1">
        <v>0</v>
      </c>
      <c r="AIN701" s="1">
        <v>0</v>
      </c>
      <c r="AIO701" s="1">
        <v>0</v>
      </c>
      <c r="AIP701" s="1">
        <v>1</v>
      </c>
      <c r="AIQ701" s="1">
        <v>1</v>
      </c>
      <c r="AIR701" s="1">
        <v>1</v>
      </c>
      <c r="AIS701" s="1">
        <v>1</v>
      </c>
      <c r="AIT701" s="3">
        <v>1</v>
      </c>
      <c r="AIU701" s="1">
        <v>0</v>
      </c>
      <c r="AIV701" s="1">
        <v>0</v>
      </c>
      <c r="AIW701" s="1">
        <v>0</v>
      </c>
      <c r="AIX701" s="1">
        <v>42</v>
      </c>
    </row>
    <row r="702" spans="1:951" s="80" customFormat="1">
      <c r="B702" s="80">
        <v>2</v>
      </c>
      <c r="C702" s="80">
        <v>0</v>
      </c>
      <c r="Z702" s="80">
        <v>0</v>
      </c>
      <c r="AA702" s="80">
        <v>2</v>
      </c>
      <c r="AB702" s="80" t="s">
        <v>8634</v>
      </c>
      <c r="AC702" s="80">
        <v>1</v>
      </c>
      <c r="AD702" s="80">
        <v>0</v>
      </c>
      <c r="AE702" s="80">
        <v>12</v>
      </c>
      <c r="AF702" s="80">
        <v>0</v>
      </c>
      <c r="AG702" s="80">
        <v>0</v>
      </c>
      <c r="AI702" s="80">
        <v>122</v>
      </c>
      <c r="DR702" s="80">
        <v>84</v>
      </c>
      <c r="HA702" s="80">
        <v>2</v>
      </c>
      <c r="HT702" s="80">
        <v>0</v>
      </c>
      <c r="IP702" s="80">
        <v>96</v>
      </c>
      <c r="LX702" s="80">
        <v>94</v>
      </c>
      <c r="PG702" s="80">
        <v>18</v>
      </c>
      <c r="SP702" s="80">
        <v>96.2</v>
      </c>
      <c r="VX702" s="80">
        <v>1</v>
      </c>
      <c r="WQ702" s="80">
        <v>0</v>
      </c>
      <c r="AGS702" s="80">
        <v>0</v>
      </c>
      <c r="AGT702" s="80">
        <v>0</v>
      </c>
      <c r="AGU702" s="80">
        <v>0</v>
      </c>
      <c r="AGV702" s="80">
        <v>0</v>
      </c>
      <c r="AGW702" s="80">
        <v>0</v>
      </c>
      <c r="AGX702" s="80">
        <v>0</v>
      </c>
      <c r="AGY702" s="80">
        <v>0</v>
      </c>
      <c r="AGZ702" s="80">
        <v>0</v>
      </c>
      <c r="AHA702" s="80">
        <v>0</v>
      </c>
      <c r="AHB702" s="80">
        <v>0</v>
      </c>
      <c r="AHC702" s="80">
        <v>1</v>
      </c>
      <c r="AHD702" s="80">
        <v>0</v>
      </c>
      <c r="AHE702" s="80">
        <v>0</v>
      </c>
      <c r="AHF702" s="80">
        <v>0</v>
      </c>
      <c r="AHH702" s="80">
        <v>0</v>
      </c>
      <c r="AHI702" s="80">
        <v>0</v>
      </c>
      <c r="AHK702" s="80">
        <v>0</v>
      </c>
      <c r="AHL702" s="80">
        <v>0</v>
      </c>
      <c r="AHM702" s="80">
        <v>0</v>
      </c>
      <c r="AHN702" s="80">
        <v>0</v>
      </c>
      <c r="AHO702" s="80">
        <v>0</v>
      </c>
      <c r="AHP702" s="80">
        <v>0</v>
      </c>
      <c r="AHQ702" s="80">
        <v>0</v>
      </c>
      <c r="AHR702" s="80">
        <v>0</v>
      </c>
      <c r="AIM702" s="80">
        <v>0</v>
      </c>
      <c r="AIN702" s="80">
        <v>0</v>
      </c>
      <c r="AIO702" s="80">
        <v>0</v>
      </c>
      <c r="AIT702" s="86">
        <v>0</v>
      </c>
      <c r="AIU702" s="80">
        <v>1</v>
      </c>
      <c r="AIV702" s="80">
        <v>0</v>
      </c>
      <c r="AIW702" s="80">
        <v>0</v>
      </c>
      <c r="AJB702" s="80">
        <v>44</v>
      </c>
    </row>
    <row r="703" spans="1:951" s="1" customFormat="1">
      <c r="A703" s="1">
        <v>150</v>
      </c>
      <c r="B703" s="1">
        <v>1</v>
      </c>
      <c r="C703" s="1">
        <v>0</v>
      </c>
      <c r="Z703" s="1">
        <v>0</v>
      </c>
      <c r="AA703" s="1">
        <v>1</v>
      </c>
      <c r="AB703" s="1" t="s">
        <v>8635</v>
      </c>
      <c r="AC703" s="1">
        <v>0</v>
      </c>
      <c r="AE703" s="1">
        <v>0</v>
      </c>
      <c r="AG703" s="1">
        <v>0</v>
      </c>
      <c r="AGS703" s="1">
        <v>0</v>
      </c>
      <c r="AGT703" s="1">
        <v>0</v>
      </c>
      <c r="AGU703" s="1">
        <v>0</v>
      </c>
      <c r="AGV703" s="1">
        <v>0</v>
      </c>
      <c r="AGW703" s="1">
        <v>1</v>
      </c>
      <c r="AGX703" s="1">
        <v>0</v>
      </c>
      <c r="AGY703" s="1">
        <v>0</v>
      </c>
      <c r="AGZ703" s="1">
        <v>0</v>
      </c>
      <c r="AHA703" s="1">
        <v>0</v>
      </c>
      <c r="AHB703" s="1">
        <v>0</v>
      </c>
      <c r="AHC703" s="1">
        <v>1</v>
      </c>
      <c r="AHD703" s="1">
        <v>0</v>
      </c>
      <c r="AHE703" s="1">
        <v>0</v>
      </c>
      <c r="AHF703" s="1">
        <v>0</v>
      </c>
      <c r="AHH703" s="1">
        <v>0</v>
      </c>
      <c r="AHI703" s="1">
        <v>0</v>
      </c>
      <c r="AHK703" s="1">
        <v>0</v>
      </c>
      <c r="AHL703" s="1">
        <v>0</v>
      </c>
      <c r="AHM703" s="1">
        <v>0</v>
      </c>
      <c r="AHN703" s="1">
        <v>0</v>
      </c>
      <c r="AHO703" s="1">
        <v>0</v>
      </c>
      <c r="AHP703" s="1">
        <v>0</v>
      </c>
      <c r="AHQ703" s="1">
        <v>0</v>
      </c>
      <c r="AHR703" s="1">
        <v>0</v>
      </c>
      <c r="AIM703" s="1">
        <v>0</v>
      </c>
      <c r="AIN703" s="1">
        <v>0</v>
      </c>
      <c r="AIO703" s="1">
        <v>0</v>
      </c>
      <c r="AIP703" s="1">
        <v>1</v>
      </c>
      <c r="AIQ703" s="1">
        <v>1</v>
      </c>
      <c r="AIR703" s="1">
        <v>1</v>
      </c>
      <c r="AIS703" s="1">
        <v>1</v>
      </c>
      <c r="AIT703" s="3">
        <v>0</v>
      </c>
      <c r="AIV703" s="1">
        <v>0</v>
      </c>
      <c r="AIW703" s="1">
        <v>0</v>
      </c>
    </row>
    <row r="704" spans="1:951" s="1" customFormat="1">
      <c r="B704" s="1">
        <v>2</v>
      </c>
      <c r="C704" s="1">
        <v>1</v>
      </c>
      <c r="D704" s="1" t="s">
        <v>7436</v>
      </c>
      <c r="O704" s="1">
        <v>0</v>
      </c>
      <c r="Z704" s="1">
        <v>0</v>
      </c>
      <c r="AA704" s="1">
        <v>2</v>
      </c>
      <c r="AB704" s="1" t="s">
        <v>8636</v>
      </c>
      <c r="AC704" s="1">
        <v>1</v>
      </c>
      <c r="AD704" s="1">
        <v>0</v>
      </c>
      <c r="AE704" s="1">
        <v>0</v>
      </c>
      <c r="AG704" s="1">
        <v>0</v>
      </c>
      <c r="AI704" s="1">
        <v>136</v>
      </c>
      <c r="AL704" s="1">
        <v>156</v>
      </c>
      <c r="DR704" s="1">
        <v>64</v>
      </c>
      <c r="DU704" s="1">
        <v>70</v>
      </c>
      <c r="HA704" s="1">
        <v>0</v>
      </c>
      <c r="HD704" s="1">
        <v>2</v>
      </c>
      <c r="HT704" s="1">
        <v>0</v>
      </c>
      <c r="HW704" s="1">
        <v>0</v>
      </c>
      <c r="IP704" s="1">
        <v>98</v>
      </c>
      <c r="IQ704" s="1">
        <v>93</v>
      </c>
      <c r="IR704" s="1">
        <v>97</v>
      </c>
      <c r="IS704" s="1">
        <v>99</v>
      </c>
      <c r="IT704" s="1">
        <v>97.5</v>
      </c>
      <c r="IU704" s="1">
        <v>95</v>
      </c>
      <c r="IV704" s="1">
        <v>91</v>
      </c>
      <c r="IW704" s="1">
        <v>93</v>
      </c>
      <c r="IX704" s="1">
        <v>97</v>
      </c>
      <c r="LX704" s="1">
        <v>72</v>
      </c>
      <c r="MA704" s="1">
        <v>69</v>
      </c>
      <c r="PG704" s="1">
        <v>24</v>
      </c>
      <c r="PJ704" s="1">
        <v>24</v>
      </c>
      <c r="SP704" s="1">
        <v>94.5</v>
      </c>
      <c r="SS704" s="1">
        <v>96.9</v>
      </c>
      <c r="VX704" s="1">
        <v>0</v>
      </c>
      <c r="WA704" s="1">
        <v>0</v>
      </c>
      <c r="WQ704" s="1">
        <v>1</v>
      </c>
      <c r="WR704" s="1">
        <v>1</v>
      </c>
      <c r="WS704" s="1">
        <v>1</v>
      </c>
      <c r="WT704" s="1">
        <v>1</v>
      </c>
      <c r="WU704" s="1">
        <v>1</v>
      </c>
      <c r="WV704" s="1">
        <v>0</v>
      </c>
      <c r="WW704" s="1">
        <v>0</v>
      </c>
      <c r="WX704" s="1">
        <v>1</v>
      </c>
      <c r="WY704" s="1">
        <v>1</v>
      </c>
      <c r="ZY704" s="1">
        <v>131.80000000000001</v>
      </c>
      <c r="ZZ704" s="1">
        <v>130</v>
      </c>
      <c r="AAY704" s="1">
        <v>39</v>
      </c>
      <c r="ABB704" s="1">
        <v>13.3</v>
      </c>
      <c r="ABE704" s="1">
        <v>39</v>
      </c>
      <c r="ABU704" s="1">
        <v>136</v>
      </c>
      <c r="ABX704" s="1">
        <v>4.3</v>
      </c>
      <c r="ACA704" s="1">
        <v>91</v>
      </c>
      <c r="ACD704" s="1">
        <v>1.1000000000000001</v>
      </c>
      <c r="ACG704" s="1">
        <v>91</v>
      </c>
      <c r="ACQ704" s="1">
        <v>33</v>
      </c>
      <c r="ACT704" s="1">
        <v>1</v>
      </c>
      <c r="ACW704" s="1">
        <v>12</v>
      </c>
      <c r="AGS704" s="1">
        <v>1</v>
      </c>
      <c r="AGT704" s="1">
        <v>0</v>
      </c>
      <c r="AGU704" s="1">
        <v>1</v>
      </c>
      <c r="AGV704" s="1">
        <v>0</v>
      </c>
      <c r="AGW704" s="1">
        <v>1</v>
      </c>
      <c r="AGX704" s="1">
        <v>0</v>
      </c>
      <c r="AGY704" s="1">
        <v>0</v>
      </c>
      <c r="AGZ704" s="1">
        <v>1</v>
      </c>
      <c r="AHA704" s="1">
        <v>0</v>
      </c>
      <c r="AHB704" s="1">
        <v>0</v>
      </c>
      <c r="AHC704" s="1">
        <v>1</v>
      </c>
      <c r="AHD704" s="1">
        <v>0</v>
      </c>
      <c r="AHE704" s="1">
        <v>0</v>
      </c>
      <c r="AHF704" s="1">
        <v>0</v>
      </c>
      <c r="AHH704" s="1">
        <v>0</v>
      </c>
      <c r="AHI704" s="1">
        <v>0</v>
      </c>
      <c r="AHK704" s="1">
        <v>0</v>
      </c>
      <c r="AHL704" s="1">
        <v>0</v>
      </c>
      <c r="AHM704" s="1">
        <v>0</v>
      </c>
      <c r="AHN704" s="1">
        <v>0</v>
      </c>
      <c r="AHO704" s="1">
        <v>0</v>
      </c>
      <c r="AHP704" s="1">
        <v>0</v>
      </c>
      <c r="AHQ704" s="1">
        <v>0</v>
      </c>
      <c r="AHR704" s="1">
        <v>0</v>
      </c>
      <c r="AIM704" s="1">
        <v>0</v>
      </c>
      <c r="AIN704" s="1">
        <v>0</v>
      </c>
      <c r="AIO704" s="1">
        <v>0</v>
      </c>
      <c r="AIT704" s="3">
        <v>2</v>
      </c>
      <c r="AIV704" s="1">
        <v>0</v>
      </c>
      <c r="AIW704" s="1">
        <v>0</v>
      </c>
      <c r="AIX704" s="1">
        <v>40</v>
      </c>
      <c r="AIY704" s="1">
        <v>57</v>
      </c>
    </row>
    <row r="705" spans="1:939" s="1" customFormat="1">
      <c r="B705" s="1">
        <v>3</v>
      </c>
      <c r="C705" s="1">
        <v>0</v>
      </c>
      <c r="Z705" s="1">
        <v>0</v>
      </c>
      <c r="AA705" s="1">
        <v>2</v>
      </c>
      <c r="AB705" s="1" t="s">
        <v>8637</v>
      </c>
      <c r="AC705" s="1">
        <v>0</v>
      </c>
      <c r="AE705" s="1">
        <v>0</v>
      </c>
      <c r="AG705" s="1">
        <v>0</v>
      </c>
      <c r="AI705" s="1">
        <v>130</v>
      </c>
      <c r="AN705" s="1">
        <v>138</v>
      </c>
      <c r="DR705" s="1">
        <v>58</v>
      </c>
      <c r="DW705" s="1">
        <v>74</v>
      </c>
      <c r="HA705" s="1">
        <v>0</v>
      </c>
      <c r="HF705" s="1">
        <v>2</v>
      </c>
      <c r="HT705" s="1">
        <v>0</v>
      </c>
      <c r="HY705" s="1">
        <v>0</v>
      </c>
      <c r="IP705" s="1">
        <v>97</v>
      </c>
      <c r="IQ705" s="1">
        <v>97</v>
      </c>
      <c r="IR705" s="1">
        <v>75</v>
      </c>
      <c r="IS705" s="1">
        <v>88</v>
      </c>
      <c r="IT705" s="1">
        <v>91</v>
      </c>
      <c r="IV705" s="1">
        <v>94</v>
      </c>
      <c r="IW705" s="1">
        <v>96</v>
      </c>
      <c r="LX705" s="1">
        <v>75</v>
      </c>
      <c r="MC705" s="1">
        <v>74</v>
      </c>
      <c r="PG705" s="1">
        <v>24</v>
      </c>
      <c r="PL705" s="1">
        <v>26</v>
      </c>
      <c r="SU705" s="1">
        <v>98</v>
      </c>
      <c r="WC705" s="1">
        <v>0</v>
      </c>
      <c r="WQ705" s="1">
        <v>1</v>
      </c>
      <c r="WR705" s="1">
        <v>1</v>
      </c>
      <c r="WS705" s="1">
        <v>0</v>
      </c>
      <c r="WT705" s="1">
        <v>1</v>
      </c>
      <c r="WU705" s="1">
        <v>1</v>
      </c>
      <c r="WW705" s="1">
        <v>1</v>
      </c>
      <c r="WX705" s="1">
        <v>1</v>
      </c>
      <c r="ZY705" s="1">
        <v>130.19999999999999</v>
      </c>
      <c r="ZZ705" s="1">
        <v>128.6</v>
      </c>
      <c r="AAY705" s="1">
        <v>41</v>
      </c>
      <c r="ABB705" s="1">
        <v>14.3</v>
      </c>
      <c r="ABE705" s="1">
        <v>42</v>
      </c>
      <c r="ABU705" s="1">
        <v>136</v>
      </c>
      <c r="ABX705" s="1">
        <v>3.8</v>
      </c>
      <c r="ACA705" s="1">
        <v>89</v>
      </c>
      <c r="ACD705" s="1">
        <v>1.0900000000000001</v>
      </c>
      <c r="ACG705" s="1">
        <v>164</v>
      </c>
      <c r="ACQ705" s="1">
        <v>25</v>
      </c>
      <c r="ACT705" s="1">
        <v>0.9</v>
      </c>
      <c r="ACW705" s="1">
        <v>10</v>
      </c>
      <c r="AGS705" s="1">
        <v>1</v>
      </c>
      <c r="AGT705" s="1">
        <v>0</v>
      </c>
      <c r="AGU705" s="1">
        <v>1</v>
      </c>
      <c r="AGV705" s="1">
        <v>0</v>
      </c>
      <c r="AGW705" s="1">
        <v>1</v>
      </c>
      <c r="AGX705" s="1">
        <v>0</v>
      </c>
      <c r="AGY705" s="1">
        <v>0</v>
      </c>
      <c r="AGZ705" s="1">
        <v>1</v>
      </c>
      <c r="AHA705" s="1">
        <v>0</v>
      </c>
      <c r="AHB705" s="1">
        <v>0</v>
      </c>
      <c r="AHC705" s="1">
        <v>1</v>
      </c>
      <c r="AHD705" s="1">
        <v>0</v>
      </c>
      <c r="AHE705" s="1">
        <v>0</v>
      </c>
      <c r="AHF705" s="1">
        <v>0</v>
      </c>
      <c r="AHH705" s="1">
        <v>0</v>
      </c>
      <c r="AHI705" s="1">
        <v>0</v>
      </c>
      <c r="AHK705" s="1">
        <v>0</v>
      </c>
      <c r="AHL705" s="1">
        <v>0</v>
      </c>
      <c r="AHM705" s="1">
        <v>0</v>
      </c>
      <c r="AHN705" s="1">
        <v>0</v>
      </c>
      <c r="AHO705" s="1">
        <v>0</v>
      </c>
      <c r="AHP705" s="1">
        <v>0</v>
      </c>
      <c r="AHQ705" s="1">
        <v>0</v>
      </c>
      <c r="AHR705" s="1">
        <v>0</v>
      </c>
      <c r="AIM705" s="1">
        <v>0</v>
      </c>
      <c r="AIN705" s="1">
        <v>0</v>
      </c>
      <c r="AIO705" s="1">
        <v>0</v>
      </c>
      <c r="AIT705" s="3">
        <v>2</v>
      </c>
      <c r="AIV705" s="1">
        <v>0</v>
      </c>
      <c r="AIW705" s="1">
        <v>0</v>
      </c>
      <c r="AIX705" s="1">
        <v>36</v>
      </c>
      <c r="AIY705" s="1">
        <v>47</v>
      </c>
    </row>
    <row r="706" spans="1:939" s="1" customFormat="1">
      <c r="B706" s="1">
        <v>4</v>
      </c>
      <c r="C706" s="1">
        <v>0</v>
      </c>
      <c r="Z706" s="1">
        <v>0</v>
      </c>
      <c r="AA706" s="1">
        <v>2</v>
      </c>
      <c r="AB706" s="1" t="s">
        <v>8638</v>
      </c>
      <c r="AC706" s="1">
        <v>0</v>
      </c>
      <c r="AE706" s="1">
        <v>3</v>
      </c>
      <c r="AF706" s="1">
        <v>0</v>
      </c>
      <c r="AG706" s="1">
        <v>0</v>
      </c>
      <c r="AI706" s="1">
        <v>118</v>
      </c>
      <c r="AJ706" s="1">
        <v>130</v>
      </c>
      <c r="DR706" s="1">
        <v>54</v>
      </c>
      <c r="DS706" s="1">
        <v>68</v>
      </c>
      <c r="HA706" s="1">
        <v>0</v>
      </c>
      <c r="HB706" s="1">
        <v>2</v>
      </c>
      <c r="HT706" s="1">
        <v>0</v>
      </c>
      <c r="HU706" s="1">
        <v>0</v>
      </c>
      <c r="IP706" s="1">
        <v>96</v>
      </c>
      <c r="IQ706" s="1">
        <v>97</v>
      </c>
      <c r="LX706" s="1">
        <v>68</v>
      </c>
      <c r="LY706" s="1">
        <v>70</v>
      </c>
      <c r="PG706" s="1">
        <v>20</v>
      </c>
      <c r="PH706" s="1">
        <v>20</v>
      </c>
      <c r="SP706" s="1">
        <v>97.7</v>
      </c>
      <c r="SQ706" s="1">
        <v>97.6</v>
      </c>
      <c r="VX706" s="1">
        <v>1</v>
      </c>
      <c r="VY706" s="1">
        <v>1</v>
      </c>
      <c r="WQ706" s="1">
        <v>1</v>
      </c>
      <c r="WR706" s="1">
        <v>1</v>
      </c>
      <c r="ZY706" s="1">
        <v>128.4</v>
      </c>
      <c r="ZZ706" s="1">
        <v>127.8</v>
      </c>
      <c r="AAY706" s="1">
        <v>43</v>
      </c>
      <c r="ABB706" s="1">
        <v>12.6</v>
      </c>
      <c r="ABE706" s="1">
        <v>37</v>
      </c>
      <c r="ABU706" s="1">
        <v>137</v>
      </c>
      <c r="ABX706" s="1">
        <v>4.0999999999999996</v>
      </c>
      <c r="ACA706" s="1">
        <v>88</v>
      </c>
      <c r="ACD706" s="1">
        <v>1.21</v>
      </c>
      <c r="ACG706" s="1">
        <v>106</v>
      </c>
      <c r="ACQ706" s="1">
        <v>16</v>
      </c>
      <c r="ACT706" s="1">
        <v>0.9</v>
      </c>
      <c r="ACW706" s="1">
        <v>11</v>
      </c>
      <c r="AGS706" s="1">
        <v>1</v>
      </c>
      <c r="AGT706" s="1">
        <v>0</v>
      </c>
      <c r="AGU706" s="1">
        <v>1</v>
      </c>
      <c r="AGV706" s="1">
        <v>0</v>
      </c>
      <c r="AGW706" s="1">
        <v>1</v>
      </c>
      <c r="AGX706" s="1">
        <v>0</v>
      </c>
      <c r="AGY706" s="1">
        <v>0</v>
      </c>
      <c r="AGZ706" s="1">
        <v>1</v>
      </c>
      <c r="AHA706" s="1">
        <v>0</v>
      </c>
      <c r="AHB706" s="1">
        <v>0</v>
      </c>
      <c r="AHC706" s="1">
        <v>1</v>
      </c>
      <c r="AHD706" s="1">
        <v>0</v>
      </c>
      <c r="AHE706" s="1">
        <v>0</v>
      </c>
      <c r="AHF706" s="1">
        <v>0</v>
      </c>
      <c r="AHH706" s="1">
        <v>0</v>
      </c>
      <c r="AHI706" s="1">
        <v>0</v>
      </c>
      <c r="AHK706" s="1">
        <v>0</v>
      </c>
      <c r="AHL706" s="1">
        <v>0</v>
      </c>
      <c r="AHM706" s="1">
        <v>0</v>
      </c>
      <c r="AHN706" s="1">
        <v>0</v>
      </c>
      <c r="AHO706" s="1">
        <v>0</v>
      </c>
      <c r="AHP706" s="1">
        <v>0</v>
      </c>
      <c r="AHQ706" s="1">
        <v>0</v>
      </c>
      <c r="AHR706" s="1">
        <v>0</v>
      </c>
      <c r="AIM706" s="1">
        <v>0</v>
      </c>
      <c r="AIN706" s="1">
        <v>0</v>
      </c>
      <c r="AIO706" s="1">
        <v>0</v>
      </c>
      <c r="AIT706" s="3">
        <v>2</v>
      </c>
      <c r="AIV706" s="1">
        <v>0</v>
      </c>
      <c r="AIW706" s="1">
        <v>0</v>
      </c>
      <c r="AIX706" s="1">
        <v>30</v>
      </c>
      <c r="AIY706" s="1">
        <v>30</v>
      </c>
    </row>
    <row r="707" spans="1:939" s="1" customFormat="1">
      <c r="B707" s="1">
        <v>5</v>
      </c>
      <c r="C707" s="1">
        <v>0</v>
      </c>
      <c r="Z707" s="1">
        <v>0</v>
      </c>
      <c r="AA707" s="1">
        <v>1</v>
      </c>
      <c r="AB707" s="1" t="s">
        <v>8639</v>
      </c>
      <c r="AC707" s="1">
        <v>0</v>
      </c>
      <c r="AE707" s="1">
        <v>1</v>
      </c>
      <c r="AF707" s="1">
        <v>0</v>
      </c>
      <c r="AG707" s="1">
        <v>0</v>
      </c>
      <c r="AI707" s="1">
        <v>140</v>
      </c>
      <c r="AK707" s="1">
        <v>142</v>
      </c>
      <c r="DR707" s="1">
        <v>70</v>
      </c>
      <c r="DT707" s="1">
        <v>70</v>
      </c>
      <c r="HA707" s="1">
        <v>2</v>
      </c>
      <c r="HC707" s="1">
        <v>2</v>
      </c>
      <c r="HT707" s="1">
        <v>0</v>
      </c>
      <c r="HV707" s="1">
        <v>0</v>
      </c>
      <c r="IP707" s="1">
        <v>97</v>
      </c>
      <c r="IQ707" s="1">
        <v>98</v>
      </c>
      <c r="IR707" s="1">
        <v>95</v>
      </c>
      <c r="LX707" s="1">
        <v>74</v>
      </c>
      <c r="LZ707" s="1">
        <v>65</v>
      </c>
      <c r="PG707" s="1">
        <v>20</v>
      </c>
      <c r="PI707" s="1">
        <v>20</v>
      </c>
      <c r="SP707" s="1">
        <v>95.6</v>
      </c>
      <c r="SR707" s="1">
        <v>96.4</v>
      </c>
      <c r="VX707" s="1">
        <v>0</v>
      </c>
      <c r="VZ707" s="1">
        <v>0</v>
      </c>
      <c r="WQ707" s="1">
        <v>1</v>
      </c>
      <c r="WR707" s="1">
        <v>1</v>
      </c>
      <c r="WS707" s="1">
        <v>1</v>
      </c>
      <c r="ZY707" s="1">
        <v>126.6</v>
      </c>
      <c r="ZZ707" s="1">
        <v>125.6</v>
      </c>
      <c r="AAY707" s="1">
        <v>40</v>
      </c>
      <c r="ABB707" s="1">
        <v>12.9</v>
      </c>
      <c r="ABE707" s="1">
        <v>38</v>
      </c>
      <c r="ABU707" s="1">
        <v>136</v>
      </c>
      <c r="ABX707" s="1">
        <v>3.6</v>
      </c>
      <c r="ACA707" s="1">
        <v>88</v>
      </c>
      <c r="ACD707" s="1">
        <v>1.05</v>
      </c>
      <c r="ACG707" s="1">
        <v>185</v>
      </c>
      <c r="ACQ707" s="1">
        <v>13</v>
      </c>
      <c r="ACT707" s="1">
        <v>0.9</v>
      </c>
      <c r="ACW707" s="1">
        <v>12</v>
      </c>
      <c r="AGS707" s="1">
        <v>1</v>
      </c>
      <c r="AGT707" s="1">
        <v>0</v>
      </c>
      <c r="AGU707" s="1">
        <v>1</v>
      </c>
      <c r="AGV707" s="1">
        <v>0</v>
      </c>
      <c r="AGW707" s="1">
        <v>1</v>
      </c>
      <c r="AGX707" s="1">
        <v>0</v>
      </c>
      <c r="AGY707" s="1">
        <v>0</v>
      </c>
      <c r="AGZ707" s="1">
        <v>1</v>
      </c>
      <c r="AHA707" s="1">
        <v>0</v>
      </c>
      <c r="AHB707" s="1">
        <v>0</v>
      </c>
      <c r="AHC707" s="1">
        <v>1</v>
      </c>
      <c r="AHD707" s="1">
        <v>0</v>
      </c>
      <c r="AHE707" s="1">
        <v>0</v>
      </c>
      <c r="AHF707" s="1">
        <v>0</v>
      </c>
      <c r="AHH707" s="1">
        <v>0</v>
      </c>
      <c r="AHI707" s="1">
        <v>0</v>
      </c>
      <c r="AHK707" s="1">
        <v>0</v>
      </c>
      <c r="AHL707" s="1">
        <v>0</v>
      </c>
      <c r="AHM707" s="1">
        <v>0</v>
      </c>
      <c r="AHN707" s="1">
        <v>0</v>
      </c>
      <c r="AHO707" s="1">
        <v>0</v>
      </c>
      <c r="AHP707" s="1">
        <v>0</v>
      </c>
      <c r="AHQ707" s="1">
        <v>0</v>
      </c>
      <c r="AHR707" s="1">
        <v>0</v>
      </c>
      <c r="AIM707" s="1">
        <v>0</v>
      </c>
      <c r="AIN707" s="1">
        <v>0</v>
      </c>
      <c r="AIO707" s="1">
        <v>0</v>
      </c>
      <c r="AIT707" s="3">
        <v>2</v>
      </c>
      <c r="AIV707" s="1">
        <v>0</v>
      </c>
      <c r="AIW707" s="1">
        <v>0</v>
      </c>
      <c r="AIX707" s="1">
        <v>42</v>
      </c>
      <c r="AIY707" s="1">
        <v>47</v>
      </c>
    </row>
    <row r="708" spans="1:939" s="1" customFormat="1">
      <c r="B708" s="1">
        <v>6</v>
      </c>
      <c r="C708" s="1">
        <v>1</v>
      </c>
      <c r="D708" s="1" t="s">
        <v>6270</v>
      </c>
      <c r="O708" s="1">
        <v>1</v>
      </c>
      <c r="Z708" s="1">
        <v>0</v>
      </c>
      <c r="AA708" s="1">
        <v>2</v>
      </c>
      <c r="AB708" s="1" t="s">
        <v>8640</v>
      </c>
      <c r="AC708" s="1">
        <v>0</v>
      </c>
      <c r="AE708" s="1">
        <v>0</v>
      </c>
      <c r="AG708" s="1">
        <v>0</v>
      </c>
      <c r="AI708" s="1">
        <v>138</v>
      </c>
      <c r="AN708" s="1">
        <v>136</v>
      </c>
      <c r="DR708" s="1">
        <v>60</v>
      </c>
      <c r="DW708" s="1">
        <v>78</v>
      </c>
      <c r="HA708" s="1">
        <v>0</v>
      </c>
      <c r="HF708" s="1">
        <v>2</v>
      </c>
      <c r="HT708" s="1">
        <v>0</v>
      </c>
      <c r="HY708" s="1">
        <v>0</v>
      </c>
      <c r="IP708" s="1">
        <v>99</v>
      </c>
      <c r="IQ708" s="1">
        <v>96.5</v>
      </c>
      <c r="IR708" s="1">
        <v>90</v>
      </c>
      <c r="IS708" s="1">
        <v>92</v>
      </c>
      <c r="IT708" s="1">
        <v>93</v>
      </c>
      <c r="LX708" s="1">
        <v>73</v>
      </c>
      <c r="MB708" s="1">
        <v>76</v>
      </c>
      <c r="PG708" s="1">
        <v>20</v>
      </c>
      <c r="PK708" s="1">
        <v>20</v>
      </c>
      <c r="SP708" s="1">
        <v>95.5</v>
      </c>
      <c r="ST708" s="1">
        <v>95.6</v>
      </c>
      <c r="VX708" s="1">
        <v>0</v>
      </c>
      <c r="WB708" s="1">
        <v>0</v>
      </c>
      <c r="WQ708" s="1">
        <v>1</v>
      </c>
      <c r="WR708" s="1">
        <v>1</v>
      </c>
      <c r="WS708" s="1">
        <v>0</v>
      </c>
      <c r="WT708" s="1">
        <v>1</v>
      </c>
      <c r="WU708" s="1">
        <v>1</v>
      </c>
      <c r="ZY708" s="1">
        <v>127</v>
      </c>
      <c r="ZZ708" s="1">
        <v>124.6</v>
      </c>
      <c r="AAY708" s="1">
        <v>41</v>
      </c>
      <c r="ABB708" s="1">
        <v>14.3</v>
      </c>
      <c r="ABE708" s="1">
        <v>42</v>
      </c>
      <c r="ABU708" s="1">
        <v>134</v>
      </c>
      <c r="ABX708" s="1">
        <v>4.2</v>
      </c>
      <c r="ACA708" s="1">
        <v>88</v>
      </c>
      <c r="ACD708" s="1">
        <v>1.08</v>
      </c>
      <c r="ACG708" s="1">
        <v>110</v>
      </c>
      <c r="ACQ708" s="1">
        <v>11</v>
      </c>
      <c r="ACT708" s="1">
        <v>0.8</v>
      </c>
      <c r="ACW708" s="1">
        <v>10</v>
      </c>
      <c r="AGS708" s="1">
        <v>1</v>
      </c>
      <c r="AGT708" s="1">
        <v>0</v>
      </c>
      <c r="AGU708" s="1">
        <v>1</v>
      </c>
      <c r="AGV708" s="1">
        <v>0</v>
      </c>
      <c r="AGW708" s="1">
        <v>1</v>
      </c>
      <c r="AGX708" s="1">
        <v>0</v>
      </c>
      <c r="AGY708" s="1">
        <v>0</v>
      </c>
      <c r="AGZ708" s="1">
        <v>1</v>
      </c>
      <c r="AHA708" s="1">
        <v>0</v>
      </c>
      <c r="AHB708" s="1">
        <v>0</v>
      </c>
      <c r="AHC708" s="1">
        <v>1</v>
      </c>
      <c r="AHD708" s="1">
        <v>0</v>
      </c>
      <c r="AHE708" s="1">
        <v>0</v>
      </c>
      <c r="AHF708" s="1">
        <v>0</v>
      </c>
      <c r="AHH708" s="1">
        <v>0</v>
      </c>
      <c r="AHI708" s="1">
        <v>0</v>
      </c>
      <c r="AHK708" s="1">
        <v>0</v>
      </c>
      <c r="AHL708" s="1">
        <v>0</v>
      </c>
      <c r="AHM708" s="1">
        <v>0</v>
      </c>
      <c r="AHN708" s="1">
        <v>0</v>
      </c>
      <c r="AHO708" s="1">
        <v>0</v>
      </c>
      <c r="AHP708" s="1">
        <v>0</v>
      </c>
      <c r="AHQ708" s="1">
        <v>0</v>
      </c>
      <c r="AHR708" s="1">
        <v>0</v>
      </c>
      <c r="AIM708" s="1">
        <v>0</v>
      </c>
      <c r="AIN708" s="1">
        <v>0</v>
      </c>
      <c r="AIO708" s="1">
        <v>0</v>
      </c>
      <c r="AIT708" s="3">
        <v>2</v>
      </c>
      <c r="AIV708" s="1">
        <v>0</v>
      </c>
      <c r="AIW708" s="1">
        <v>0</v>
      </c>
      <c r="AIX708" s="1">
        <v>56</v>
      </c>
      <c r="AIY708" s="1">
        <v>38</v>
      </c>
    </row>
    <row r="709" spans="1:939" s="1" customFormat="1">
      <c r="B709" s="1">
        <v>7</v>
      </c>
      <c r="C709" s="1">
        <v>0</v>
      </c>
      <c r="Z709" s="1">
        <v>0</v>
      </c>
      <c r="AA709" s="1">
        <v>2</v>
      </c>
      <c r="AB709" s="1" t="s">
        <v>8641</v>
      </c>
      <c r="AC709" s="1">
        <v>0</v>
      </c>
      <c r="AE709" s="1">
        <v>6</v>
      </c>
      <c r="AF709" s="1">
        <v>0</v>
      </c>
      <c r="AG709" s="1">
        <v>0</v>
      </c>
      <c r="AI709" s="1">
        <v>136</v>
      </c>
      <c r="AM709" s="1">
        <v>132</v>
      </c>
      <c r="DR709" s="1">
        <v>64</v>
      </c>
      <c r="DV709" s="1">
        <v>60</v>
      </c>
      <c r="HA709" s="1">
        <v>2</v>
      </c>
      <c r="HE709" s="1">
        <v>2</v>
      </c>
      <c r="HT709" s="1">
        <v>0</v>
      </c>
      <c r="HX709" s="1">
        <v>0</v>
      </c>
      <c r="IP709" s="1">
        <v>98</v>
      </c>
      <c r="IQ709" s="1">
        <v>94</v>
      </c>
      <c r="IR709" s="1">
        <v>93</v>
      </c>
      <c r="IS709" s="1">
        <v>95</v>
      </c>
      <c r="IT709" s="1">
        <v>95</v>
      </c>
      <c r="LX709" s="1">
        <v>82</v>
      </c>
      <c r="MB709" s="1">
        <v>82</v>
      </c>
      <c r="PG709" s="1">
        <v>18</v>
      </c>
      <c r="PK709" s="1">
        <v>20</v>
      </c>
      <c r="SP709" s="1">
        <v>96</v>
      </c>
      <c r="ST709" s="1">
        <v>97</v>
      </c>
      <c r="VX709" s="1">
        <v>0</v>
      </c>
      <c r="WB709" s="1">
        <v>0</v>
      </c>
      <c r="WQ709" s="1">
        <v>1</v>
      </c>
      <c r="WR709" s="1">
        <v>0</v>
      </c>
      <c r="WS709" s="1">
        <v>0</v>
      </c>
      <c r="WT709" s="1">
        <v>0</v>
      </c>
      <c r="WU709" s="1">
        <v>0</v>
      </c>
      <c r="ZY709" s="1">
        <v>125.4</v>
      </c>
      <c r="ZZ709" s="1">
        <v>124</v>
      </c>
      <c r="AAY709" s="1">
        <v>39</v>
      </c>
      <c r="ABB709" s="1">
        <v>13.9</v>
      </c>
      <c r="ABE709" s="1">
        <v>41</v>
      </c>
      <c r="ABU709" s="1">
        <v>132</v>
      </c>
      <c r="ABX709" s="1">
        <v>4</v>
      </c>
      <c r="ACA709" s="1">
        <v>86</v>
      </c>
      <c r="ACD709" s="1">
        <v>1.07</v>
      </c>
      <c r="ACG709" s="1">
        <v>124</v>
      </c>
      <c r="ACQ709" s="1">
        <v>10</v>
      </c>
      <c r="ACT709" s="1">
        <v>0.9</v>
      </c>
      <c r="ACW709" s="1">
        <v>12</v>
      </c>
      <c r="AGS709" s="1">
        <v>1</v>
      </c>
      <c r="AGT709" s="1">
        <v>0</v>
      </c>
      <c r="AGU709" s="1">
        <v>1</v>
      </c>
      <c r="AGV709" s="1">
        <v>0</v>
      </c>
      <c r="AGW709" s="1">
        <v>1</v>
      </c>
      <c r="AGX709" s="1">
        <v>0</v>
      </c>
      <c r="AGY709" s="1">
        <v>0</v>
      </c>
      <c r="AGZ709" s="1">
        <v>1</v>
      </c>
      <c r="AHA709" s="1">
        <v>0</v>
      </c>
      <c r="AHB709" s="1">
        <v>0</v>
      </c>
      <c r="AHC709" s="1">
        <v>1</v>
      </c>
      <c r="AHD709" s="1">
        <v>0</v>
      </c>
      <c r="AHE709" s="1">
        <v>0</v>
      </c>
      <c r="AHF709" s="1">
        <v>0</v>
      </c>
      <c r="AHH709" s="1">
        <v>0</v>
      </c>
      <c r="AHI709" s="1">
        <v>0</v>
      </c>
      <c r="AHK709" s="1">
        <v>0</v>
      </c>
      <c r="AHL709" s="1">
        <v>0</v>
      </c>
      <c r="AHM709" s="1">
        <v>0</v>
      </c>
      <c r="AHN709" s="1">
        <v>0</v>
      </c>
      <c r="AHO709" s="1">
        <v>0</v>
      </c>
      <c r="AHP709" s="1">
        <v>0</v>
      </c>
      <c r="AHQ709" s="1">
        <v>0</v>
      </c>
      <c r="AHR709" s="1">
        <v>0</v>
      </c>
      <c r="AIM709" s="1">
        <v>0</v>
      </c>
      <c r="AIN709" s="1">
        <v>0</v>
      </c>
      <c r="AIO709" s="1">
        <v>0</v>
      </c>
      <c r="AIT709" s="3">
        <v>2</v>
      </c>
      <c r="AIV709" s="1">
        <v>0</v>
      </c>
      <c r="AIW709" s="1">
        <v>0</v>
      </c>
      <c r="AIX709" s="1">
        <v>35</v>
      </c>
      <c r="AIY709" s="1">
        <v>32</v>
      </c>
    </row>
    <row r="710" spans="1:939" s="1" customFormat="1">
      <c r="B710" s="1">
        <v>8</v>
      </c>
      <c r="C710" s="1">
        <v>0</v>
      </c>
      <c r="Z710" s="1">
        <v>0</v>
      </c>
      <c r="AA710" s="1">
        <v>2</v>
      </c>
      <c r="AB710" s="1" t="s">
        <v>8642</v>
      </c>
      <c r="AC710" s="1">
        <v>0</v>
      </c>
      <c r="AE710" s="1">
        <v>3</v>
      </c>
      <c r="AF710" s="1">
        <v>0</v>
      </c>
      <c r="AG710" s="1">
        <v>0</v>
      </c>
      <c r="AI710" s="1">
        <v>128</v>
      </c>
      <c r="DR710" s="1">
        <v>60</v>
      </c>
      <c r="HA710" s="1">
        <v>2</v>
      </c>
      <c r="HT710" s="1">
        <v>0</v>
      </c>
      <c r="IP710" s="1">
        <v>93</v>
      </c>
      <c r="LX710" s="1">
        <v>82</v>
      </c>
      <c r="PG710" s="1">
        <v>18</v>
      </c>
      <c r="SP710" s="1">
        <v>96.8</v>
      </c>
      <c r="VX710" s="1">
        <v>0</v>
      </c>
      <c r="WQ710" s="1">
        <v>0</v>
      </c>
      <c r="ZY710" s="1">
        <v>124.4</v>
      </c>
      <c r="AAY710" s="1">
        <v>41</v>
      </c>
      <c r="ABB710" s="1">
        <v>13.6</v>
      </c>
      <c r="ABE710" s="1">
        <v>40</v>
      </c>
      <c r="ABU710" s="1">
        <v>131</v>
      </c>
      <c r="ABX710" s="1">
        <v>4.2</v>
      </c>
      <c r="ACA710" s="1">
        <v>88</v>
      </c>
      <c r="ACD710" s="1">
        <v>1</v>
      </c>
      <c r="ACG710" s="1">
        <v>103</v>
      </c>
      <c r="ACQ710" s="1">
        <v>13</v>
      </c>
      <c r="ACT710" s="1">
        <v>0.9</v>
      </c>
      <c r="ACW710" s="1">
        <v>7</v>
      </c>
      <c r="AGS710" s="1">
        <v>0</v>
      </c>
      <c r="AGT710" s="1">
        <v>0</v>
      </c>
      <c r="AGU710" s="1">
        <v>0</v>
      </c>
      <c r="AGV710" s="1">
        <v>0</v>
      </c>
      <c r="AGW710" s="1">
        <v>0</v>
      </c>
      <c r="AGX710" s="1">
        <v>0</v>
      </c>
      <c r="AGY710" s="1">
        <v>0</v>
      </c>
      <c r="AGZ710" s="1">
        <v>1</v>
      </c>
      <c r="AHA710" s="1">
        <v>0</v>
      </c>
      <c r="AHB710" s="1">
        <v>0</v>
      </c>
      <c r="AHC710" s="1">
        <v>1</v>
      </c>
      <c r="AHD710" s="1">
        <v>0</v>
      </c>
      <c r="AHE710" s="1">
        <v>0</v>
      </c>
      <c r="AHF710" s="1">
        <v>0</v>
      </c>
      <c r="AHH710" s="1">
        <v>0</v>
      </c>
      <c r="AHI710" s="1">
        <v>0</v>
      </c>
      <c r="AHK710" s="1">
        <v>0</v>
      </c>
      <c r="AHL710" s="1">
        <v>0</v>
      </c>
      <c r="AHM710" s="1">
        <v>0</v>
      </c>
      <c r="AHN710" s="1">
        <v>0</v>
      </c>
      <c r="AHO710" s="1">
        <v>0</v>
      </c>
      <c r="AHP710" s="1">
        <v>0</v>
      </c>
      <c r="AHQ710" s="1">
        <v>0</v>
      </c>
      <c r="AHR710" s="1">
        <v>0</v>
      </c>
      <c r="AIM710" s="1">
        <v>0</v>
      </c>
      <c r="AIN710" s="1">
        <v>0</v>
      </c>
      <c r="AIO710" s="1">
        <v>0</v>
      </c>
      <c r="AIT710" s="3">
        <v>2</v>
      </c>
      <c r="AIV710" s="1">
        <v>0</v>
      </c>
      <c r="AIW710" s="1">
        <v>0</v>
      </c>
      <c r="AIX710" s="1">
        <v>34</v>
      </c>
      <c r="AIY710" s="1">
        <v>31</v>
      </c>
    </row>
    <row r="711" spans="1:939" s="18" customFormat="1">
      <c r="B711" s="18">
        <v>9</v>
      </c>
      <c r="C711" s="18">
        <v>1</v>
      </c>
      <c r="D711" s="18" t="s">
        <v>3573</v>
      </c>
      <c r="O711" s="18">
        <v>1</v>
      </c>
      <c r="Z711" s="18">
        <v>0</v>
      </c>
      <c r="AA711" s="18">
        <v>2</v>
      </c>
      <c r="AB711" s="18" t="s">
        <v>8643</v>
      </c>
      <c r="AC711" s="18">
        <v>0</v>
      </c>
      <c r="AE711" s="18">
        <v>3</v>
      </c>
      <c r="AF711" s="18">
        <v>0</v>
      </c>
      <c r="AG711" s="18">
        <v>0</v>
      </c>
      <c r="AI711" s="18">
        <v>128</v>
      </c>
      <c r="DR711" s="18">
        <v>62</v>
      </c>
      <c r="HA711" s="18">
        <v>0</v>
      </c>
      <c r="HT711" s="18">
        <v>0</v>
      </c>
      <c r="IP711" s="18">
        <v>97</v>
      </c>
      <c r="LX711" s="18">
        <v>71</v>
      </c>
      <c r="PG711" s="18">
        <v>18</v>
      </c>
      <c r="SP711" s="18">
        <v>96.1</v>
      </c>
      <c r="VX711" s="18">
        <v>0</v>
      </c>
      <c r="WQ711" s="18">
        <v>0</v>
      </c>
      <c r="ZY711" s="18">
        <v>124.6</v>
      </c>
      <c r="AGS711" s="18">
        <v>0</v>
      </c>
      <c r="AGT711" s="18">
        <v>0</v>
      </c>
      <c r="AGU711" s="18">
        <v>0</v>
      </c>
      <c r="AGV711" s="18">
        <v>0</v>
      </c>
      <c r="AGW711" s="18">
        <v>0</v>
      </c>
      <c r="AGX711" s="18">
        <v>0</v>
      </c>
      <c r="AGY711" s="18">
        <v>0</v>
      </c>
      <c r="AGZ711" s="18">
        <v>0</v>
      </c>
      <c r="AHA711" s="18">
        <v>0</v>
      </c>
      <c r="AHB711" s="18">
        <v>0</v>
      </c>
      <c r="AHC711" s="18">
        <v>1</v>
      </c>
      <c r="AHD711" s="18">
        <v>0</v>
      </c>
      <c r="AHE711" s="18">
        <v>0</v>
      </c>
      <c r="AHF711" s="18">
        <v>0</v>
      </c>
      <c r="AHH711" s="18">
        <v>0</v>
      </c>
      <c r="AHI711" s="18">
        <v>0</v>
      </c>
      <c r="AHK711" s="18">
        <v>0</v>
      </c>
      <c r="AHL711" s="18">
        <v>0</v>
      </c>
      <c r="AHM711" s="18">
        <v>0</v>
      </c>
      <c r="AHN711" s="18">
        <v>0</v>
      </c>
      <c r="AHO711" s="18">
        <v>0</v>
      </c>
      <c r="AHP711" s="18">
        <v>0</v>
      </c>
      <c r="AHQ711" s="18">
        <v>0</v>
      </c>
      <c r="AHR711" s="18">
        <v>0</v>
      </c>
      <c r="AIM711" s="18">
        <v>0</v>
      </c>
      <c r="AIN711" s="18">
        <v>0</v>
      </c>
      <c r="AIO711" s="18">
        <v>0</v>
      </c>
      <c r="AIT711" s="79">
        <v>1</v>
      </c>
      <c r="AIV711" s="18">
        <v>0</v>
      </c>
      <c r="AIW711" s="18">
        <v>0</v>
      </c>
      <c r="AIX711" s="18">
        <v>36</v>
      </c>
    </row>
    <row r="712" spans="1:939" s="1" customFormat="1">
      <c r="A712" s="1">
        <v>151</v>
      </c>
      <c r="B712" s="1">
        <v>1</v>
      </c>
      <c r="C712" s="1">
        <v>1</v>
      </c>
      <c r="D712" s="1" t="s">
        <v>8644</v>
      </c>
      <c r="E712" s="1" t="s">
        <v>5987</v>
      </c>
      <c r="O712" s="1">
        <v>0</v>
      </c>
      <c r="P712" s="1">
        <v>1</v>
      </c>
      <c r="Z712" s="1">
        <v>0</v>
      </c>
      <c r="AA712" s="1">
        <v>1</v>
      </c>
      <c r="AC712" s="1">
        <v>2</v>
      </c>
      <c r="AD712" s="1">
        <v>0</v>
      </c>
      <c r="AE712" s="1">
        <v>0</v>
      </c>
      <c r="AG712" s="1">
        <v>0</v>
      </c>
      <c r="AI712" s="1">
        <v>118</v>
      </c>
      <c r="DR712" s="1">
        <v>64</v>
      </c>
      <c r="HA712" s="1">
        <v>0</v>
      </c>
      <c r="HT712" s="1">
        <v>0</v>
      </c>
      <c r="IP712" s="1">
        <v>99</v>
      </c>
      <c r="LX712" s="1">
        <v>76</v>
      </c>
      <c r="PG712" s="1">
        <v>18</v>
      </c>
      <c r="SP712" s="1">
        <v>97.5</v>
      </c>
      <c r="VX712" s="1">
        <v>1</v>
      </c>
      <c r="WQ712" s="1">
        <v>0</v>
      </c>
      <c r="ZY712" s="1">
        <v>241.8</v>
      </c>
      <c r="AGS712" s="1">
        <v>1</v>
      </c>
      <c r="AGT712" s="1">
        <v>0</v>
      </c>
      <c r="AGU712" s="1">
        <v>1</v>
      </c>
      <c r="AGV712" s="1">
        <v>0</v>
      </c>
      <c r="AGW712" s="1">
        <v>0</v>
      </c>
      <c r="AGX712" s="1">
        <v>0</v>
      </c>
      <c r="AGY712" s="1">
        <v>0</v>
      </c>
      <c r="AGZ712" s="1">
        <v>0</v>
      </c>
      <c r="AHA712" s="1">
        <v>0</v>
      </c>
      <c r="AHB712" s="1">
        <v>0</v>
      </c>
      <c r="AHC712" s="1">
        <v>1</v>
      </c>
      <c r="AHD712" s="1">
        <v>0</v>
      </c>
      <c r="AHE712" s="1">
        <v>0</v>
      </c>
      <c r="AHF712" s="1">
        <v>0</v>
      </c>
      <c r="AHH712" s="1">
        <v>0</v>
      </c>
      <c r="AHI712" s="1">
        <v>0</v>
      </c>
      <c r="AHK712" s="1">
        <v>0</v>
      </c>
      <c r="AHL712" s="1">
        <v>0</v>
      </c>
      <c r="AHM712" s="1">
        <v>0</v>
      </c>
      <c r="AHN712" s="1">
        <v>0</v>
      </c>
      <c r="AHO712" s="1">
        <v>0</v>
      </c>
      <c r="AHP712" s="1">
        <v>0</v>
      </c>
      <c r="AHQ712" s="1">
        <v>0</v>
      </c>
      <c r="AHR712" s="1">
        <v>7</v>
      </c>
      <c r="AIM712" s="1">
        <v>0</v>
      </c>
      <c r="AIN712" s="1">
        <v>0</v>
      </c>
      <c r="AIO712" s="1">
        <v>0</v>
      </c>
      <c r="AIP712" s="1">
        <v>1</v>
      </c>
      <c r="AIQ712" s="1">
        <v>1</v>
      </c>
      <c r="AIR712" s="1">
        <v>1</v>
      </c>
      <c r="AIS712" s="1">
        <v>1</v>
      </c>
      <c r="AIT712" s="1">
        <v>0</v>
      </c>
      <c r="AIU712" s="1">
        <v>1</v>
      </c>
      <c r="AIV712" s="1">
        <v>0</v>
      </c>
      <c r="AIW712" s="1">
        <v>0</v>
      </c>
      <c r="AJB712" s="1">
        <v>22</v>
      </c>
    </row>
    <row r="713" spans="1:939" s="1" customFormat="1">
      <c r="B713" s="1">
        <v>2</v>
      </c>
      <c r="C713" s="1">
        <v>1</v>
      </c>
      <c r="D713" s="1" t="s">
        <v>8645</v>
      </c>
      <c r="E713" s="1" t="s">
        <v>8646</v>
      </c>
      <c r="O713" s="1">
        <v>1</v>
      </c>
      <c r="P713" s="1">
        <v>0</v>
      </c>
      <c r="Z713" s="1">
        <v>0</v>
      </c>
      <c r="AA713" s="1">
        <v>2</v>
      </c>
      <c r="AB713" s="1" t="s">
        <v>8647</v>
      </c>
      <c r="AC713" s="1">
        <v>8</v>
      </c>
      <c r="AD713" s="1">
        <v>0</v>
      </c>
      <c r="AE713" s="1">
        <v>1</v>
      </c>
      <c r="AF713" s="1">
        <v>0</v>
      </c>
      <c r="AG713" s="1">
        <v>0</v>
      </c>
      <c r="AI713" s="1">
        <v>108</v>
      </c>
      <c r="AJ713" s="1">
        <v>106</v>
      </c>
      <c r="DR713" s="1">
        <v>80</v>
      </c>
      <c r="DS713" s="1">
        <v>66</v>
      </c>
      <c r="HA713" s="1">
        <v>2</v>
      </c>
      <c r="HB713" s="1">
        <v>2</v>
      </c>
      <c r="HT713" s="1">
        <v>0</v>
      </c>
      <c r="HU713" s="1">
        <v>0</v>
      </c>
      <c r="IP713" s="1">
        <v>97</v>
      </c>
      <c r="IQ713" s="1">
        <v>95</v>
      </c>
      <c r="LX713" s="1">
        <v>78</v>
      </c>
      <c r="LY713" s="1">
        <v>72</v>
      </c>
      <c r="PG713" s="1">
        <v>28</v>
      </c>
      <c r="PH713" s="1">
        <v>16</v>
      </c>
      <c r="SP713" s="1">
        <v>98.7</v>
      </c>
      <c r="SQ713" s="1">
        <v>98.4</v>
      </c>
      <c r="VX713" s="1">
        <v>1</v>
      </c>
      <c r="VY713" s="1">
        <v>1</v>
      </c>
      <c r="WQ713" s="1">
        <v>0</v>
      </c>
      <c r="WR713" s="1">
        <v>0</v>
      </c>
      <c r="ZY713" s="1">
        <v>241.8</v>
      </c>
      <c r="ZZ713" s="1">
        <v>242.2</v>
      </c>
      <c r="AAZ713" s="1">
        <v>26</v>
      </c>
      <c r="ABA713" s="1">
        <v>24</v>
      </c>
      <c r="ABC713" s="1">
        <v>10.9</v>
      </c>
      <c r="ABD713" s="1">
        <v>9.9</v>
      </c>
      <c r="ABF713" s="1">
        <v>32</v>
      </c>
      <c r="ABG713" s="1">
        <v>29</v>
      </c>
      <c r="ABV713" s="1">
        <v>143</v>
      </c>
      <c r="ABW713" s="1">
        <v>139</v>
      </c>
      <c r="ABY713" s="1">
        <v>4.2</v>
      </c>
      <c r="ABZ713" s="1">
        <v>4.2</v>
      </c>
      <c r="ACB713" s="1">
        <v>107</v>
      </c>
      <c r="ACC713" s="1">
        <v>109</v>
      </c>
      <c r="ACE713" s="1">
        <v>1.08</v>
      </c>
      <c r="ACF713" s="1">
        <v>0.84</v>
      </c>
      <c r="ACG713" s="1">
        <v>44</v>
      </c>
      <c r="ACH713" s="1">
        <v>41</v>
      </c>
      <c r="ACI713" s="1">
        <v>81</v>
      </c>
      <c r="ACJ713" s="1">
        <v>88</v>
      </c>
      <c r="ACR713" s="1">
        <v>45</v>
      </c>
      <c r="ACS713" s="1">
        <v>45</v>
      </c>
      <c r="ACU713" s="1">
        <v>3.5</v>
      </c>
      <c r="ACV713" s="1">
        <v>3.6</v>
      </c>
      <c r="ACX713" s="1">
        <v>15</v>
      </c>
      <c r="ACY713" s="1">
        <v>11</v>
      </c>
      <c r="AGS713" s="1">
        <v>1</v>
      </c>
      <c r="AGT713" s="1">
        <v>0</v>
      </c>
      <c r="AGU713" s="1">
        <v>1</v>
      </c>
      <c r="AGV713" s="1">
        <v>0</v>
      </c>
      <c r="AGW713" s="1">
        <v>0</v>
      </c>
      <c r="AGX713" s="1">
        <v>0</v>
      </c>
      <c r="AGY713" s="1">
        <v>0</v>
      </c>
      <c r="AGZ713" s="1">
        <v>2</v>
      </c>
      <c r="AHA713" s="1">
        <v>0</v>
      </c>
      <c r="AHB713" s="1">
        <v>0</v>
      </c>
      <c r="AHC713" s="1">
        <v>1</v>
      </c>
      <c r="AHD713" s="1">
        <v>0</v>
      </c>
      <c r="AHE713" s="1">
        <v>0</v>
      </c>
      <c r="AHF713" s="1">
        <v>0</v>
      </c>
      <c r="AHH713" s="1">
        <v>0</v>
      </c>
      <c r="AHI713" s="1">
        <v>0</v>
      </c>
      <c r="AHK713" s="1">
        <v>0</v>
      </c>
      <c r="AHL713" s="1">
        <v>0</v>
      </c>
      <c r="AHM713" s="1">
        <v>0</v>
      </c>
      <c r="AHN713" s="1">
        <v>0</v>
      </c>
      <c r="AHO713" s="1">
        <v>0</v>
      </c>
      <c r="AHP713" s="1">
        <v>0</v>
      </c>
      <c r="AHQ713" s="1">
        <v>0</v>
      </c>
      <c r="AHR713" s="1">
        <v>4</v>
      </c>
      <c r="AIM713" s="1">
        <v>0</v>
      </c>
      <c r="AIN713" s="1">
        <v>0</v>
      </c>
      <c r="AIO713" s="1">
        <v>0</v>
      </c>
      <c r="AIT713" s="1">
        <v>2</v>
      </c>
      <c r="AIU713" s="1">
        <v>0</v>
      </c>
      <c r="AIV713" s="1">
        <v>0</v>
      </c>
      <c r="AIW713" s="1">
        <v>0</v>
      </c>
      <c r="AIX713" s="1">
        <v>54</v>
      </c>
      <c r="AIY713" s="1">
        <v>70</v>
      </c>
    </row>
    <row r="714" spans="1:939" s="1" customFormat="1">
      <c r="B714" s="1">
        <v>3</v>
      </c>
      <c r="C714" s="1">
        <v>1</v>
      </c>
      <c r="D714" s="1" t="s">
        <v>6528</v>
      </c>
      <c r="O714" s="1">
        <v>1</v>
      </c>
      <c r="Z714" s="1">
        <v>0</v>
      </c>
      <c r="AA714" s="1">
        <v>2</v>
      </c>
      <c r="AB714" s="1" t="s">
        <v>8648</v>
      </c>
      <c r="AC714" s="1">
        <v>1</v>
      </c>
      <c r="AD714" s="1">
        <v>0</v>
      </c>
      <c r="AE714" s="1">
        <v>0</v>
      </c>
      <c r="AG714" s="1">
        <v>0</v>
      </c>
      <c r="AI714" s="1">
        <v>120</v>
      </c>
      <c r="AJ714" s="1">
        <v>108</v>
      </c>
      <c r="DR714" s="1">
        <v>60</v>
      </c>
      <c r="DS714" s="1">
        <v>54</v>
      </c>
      <c r="HA714" s="1">
        <v>2</v>
      </c>
      <c r="HB714" s="1">
        <v>2</v>
      </c>
      <c r="HT714" s="1">
        <v>0</v>
      </c>
      <c r="HU714" s="1">
        <v>0</v>
      </c>
      <c r="IP714" s="1">
        <v>93</v>
      </c>
      <c r="IQ714" s="1">
        <v>93</v>
      </c>
      <c r="LX714" s="1">
        <v>64</v>
      </c>
      <c r="LY714" s="1">
        <v>76</v>
      </c>
      <c r="PG714" s="1">
        <v>18</v>
      </c>
      <c r="PH714" s="1">
        <v>20</v>
      </c>
      <c r="SP714" s="1">
        <v>98.4</v>
      </c>
      <c r="SQ714" s="1">
        <v>98.7</v>
      </c>
      <c r="VX714" s="1">
        <v>1</v>
      </c>
      <c r="VY714" s="1">
        <v>1</v>
      </c>
      <c r="WQ714" s="1">
        <v>0</v>
      </c>
      <c r="WR714" s="1">
        <v>0</v>
      </c>
      <c r="ZY714" s="1">
        <v>237.8</v>
      </c>
      <c r="ZZ714" s="1">
        <v>238.6</v>
      </c>
      <c r="AAY714" s="1">
        <v>23</v>
      </c>
      <c r="AAZ714" s="1">
        <v>25</v>
      </c>
      <c r="ABA714" s="1">
        <v>25</v>
      </c>
      <c r="ABB714" s="1">
        <v>9.9</v>
      </c>
      <c r="ABD714" s="1">
        <v>10.5</v>
      </c>
      <c r="ABE714" s="1">
        <v>29</v>
      </c>
      <c r="ABG714" s="1">
        <v>31</v>
      </c>
      <c r="ABU714" s="1">
        <v>139</v>
      </c>
      <c r="ABV714" s="1">
        <v>143</v>
      </c>
      <c r="ABW714" s="1">
        <v>142</v>
      </c>
      <c r="ABX714" s="1">
        <v>3.8</v>
      </c>
      <c r="ABY714" s="1">
        <v>3.9</v>
      </c>
      <c r="ABZ714" s="1">
        <v>3.8</v>
      </c>
      <c r="ACA714" s="1">
        <v>105</v>
      </c>
      <c r="ACB714" s="1">
        <v>101</v>
      </c>
      <c r="ACC714" s="1">
        <v>101</v>
      </c>
      <c r="ACD714" s="1">
        <v>1.02</v>
      </c>
      <c r="ACE714" s="1">
        <v>9.5</v>
      </c>
      <c r="ACF714" s="1">
        <v>1.04</v>
      </c>
      <c r="ACG714" s="1">
        <v>306</v>
      </c>
      <c r="ACH714" s="1">
        <v>276</v>
      </c>
      <c r="ACI714" s="1">
        <v>306</v>
      </c>
      <c r="ACJ714" s="1">
        <v>296</v>
      </c>
      <c r="ACK714" s="1">
        <v>293</v>
      </c>
      <c r="ACQ714" s="1">
        <v>35</v>
      </c>
      <c r="ACR714" s="1">
        <v>42</v>
      </c>
      <c r="ACS714" s="1">
        <v>35</v>
      </c>
      <c r="ACT714" s="1">
        <v>3.7</v>
      </c>
      <c r="ACU714" s="1">
        <v>3.57</v>
      </c>
      <c r="ACV714" s="1">
        <v>3.6</v>
      </c>
      <c r="ACW714" s="1">
        <v>16</v>
      </c>
      <c r="ACX714" s="1">
        <v>17</v>
      </c>
      <c r="ACY714" s="1">
        <v>21</v>
      </c>
      <c r="ADS714" s="1">
        <v>2.1</v>
      </c>
      <c r="AGS714" s="1">
        <v>1</v>
      </c>
      <c r="AGT714" s="1">
        <v>0</v>
      </c>
      <c r="AGU714" s="1">
        <v>1</v>
      </c>
      <c r="AGV714" s="1">
        <v>0</v>
      </c>
      <c r="AGW714" s="1">
        <v>0</v>
      </c>
      <c r="AGX714" s="1">
        <v>0</v>
      </c>
      <c r="AGY714" s="1">
        <v>0</v>
      </c>
      <c r="AGZ714" s="1">
        <v>4</v>
      </c>
      <c r="AHA714" s="1">
        <v>0</v>
      </c>
      <c r="AHB714" s="1">
        <v>0</v>
      </c>
      <c r="AHC714" s="1">
        <v>1</v>
      </c>
      <c r="AHD714" s="1">
        <v>0</v>
      </c>
      <c r="AHE714" s="1">
        <v>0</v>
      </c>
      <c r="AHF714" s="1">
        <v>0</v>
      </c>
      <c r="AHH714" s="1">
        <v>0</v>
      </c>
      <c r="AHI714" s="1">
        <v>0</v>
      </c>
      <c r="AHK714" s="1">
        <v>0</v>
      </c>
      <c r="AHL714" s="1">
        <v>0</v>
      </c>
      <c r="AHM714" s="1">
        <v>0</v>
      </c>
      <c r="AHN714" s="1">
        <v>0</v>
      </c>
      <c r="AHO714" s="1">
        <v>0</v>
      </c>
      <c r="AHP714" s="1">
        <v>0</v>
      </c>
      <c r="AHQ714" s="1">
        <v>0</v>
      </c>
      <c r="AHR714" s="1">
        <v>2</v>
      </c>
      <c r="AIM714" s="1">
        <v>0</v>
      </c>
      <c r="AIN714" s="1">
        <v>0</v>
      </c>
      <c r="AIO714" s="1">
        <v>0</v>
      </c>
      <c r="AIT714" s="1">
        <v>2</v>
      </c>
      <c r="AIU714" s="1">
        <v>0</v>
      </c>
      <c r="AIV714" s="1">
        <v>0</v>
      </c>
      <c r="AIW714" s="1">
        <v>0</v>
      </c>
      <c r="AIX714" s="1">
        <v>85</v>
      </c>
      <c r="AIY714" s="1">
        <v>45</v>
      </c>
    </row>
    <row r="715" spans="1:939" s="1" customFormat="1">
      <c r="B715" s="1">
        <v>4</v>
      </c>
      <c r="C715" s="1">
        <v>1</v>
      </c>
      <c r="D715" s="1" t="s">
        <v>7436</v>
      </c>
      <c r="O715" s="1">
        <v>0</v>
      </c>
      <c r="Z715" s="1">
        <v>0</v>
      </c>
      <c r="AA715" s="1">
        <v>2</v>
      </c>
      <c r="AB715" s="1" t="s">
        <v>8649</v>
      </c>
      <c r="AC715" s="1">
        <v>5</v>
      </c>
      <c r="AD715" s="1">
        <v>0</v>
      </c>
      <c r="AE715" s="1">
        <v>0</v>
      </c>
      <c r="AG715" s="1">
        <v>0</v>
      </c>
      <c r="AI715" s="1">
        <v>122</v>
      </c>
      <c r="AJ715" s="1">
        <v>110</v>
      </c>
      <c r="DR715" s="1">
        <v>68</v>
      </c>
      <c r="DS715" s="1">
        <v>64</v>
      </c>
      <c r="HA715" s="1">
        <v>2</v>
      </c>
      <c r="HB715" s="1">
        <v>2</v>
      </c>
      <c r="HT715" s="1">
        <v>0</v>
      </c>
      <c r="HU715" s="1">
        <v>0</v>
      </c>
      <c r="IP715" s="1">
        <v>95</v>
      </c>
      <c r="IQ715" s="1">
        <v>95</v>
      </c>
      <c r="LX715" s="1">
        <v>70</v>
      </c>
      <c r="LY715" s="1">
        <v>78</v>
      </c>
      <c r="PG715" s="1">
        <v>18</v>
      </c>
      <c r="PH715" s="1">
        <v>16</v>
      </c>
      <c r="SP715" s="1">
        <v>98.9</v>
      </c>
      <c r="SQ715" s="1">
        <v>97.8</v>
      </c>
      <c r="VX715" s="1">
        <v>1</v>
      </c>
      <c r="VY715" s="1">
        <v>1</v>
      </c>
      <c r="WQ715" s="1">
        <v>0</v>
      </c>
      <c r="WR715" s="1">
        <v>0</v>
      </c>
      <c r="ZY715" s="1">
        <v>234.4</v>
      </c>
      <c r="ZZ715" s="1">
        <v>236</v>
      </c>
      <c r="AAY715" s="1">
        <v>25</v>
      </c>
      <c r="AAZ715" s="1">
        <v>27</v>
      </c>
      <c r="ABB715" s="1">
        <v>10.199999999999999</v>
      </c>
      <c r="ABC715" s="1">
        <v>10.5</v>
      </c>
      <c r="ABE715" s="1">
        <v>30</v>
      </c>
      <c r="ABF715" s="1">
        <v>31</v>
      </c>
      <c r="ABU715" s="1">
        <v>140</v>
      </c>
      <c r="ABV715" s="1">
        <v>140</v>
      </c>
      <c r="ABX715" s="1">
        <v>3.2</v>
      </c>
      <c r="ABY715" s="1">
        <v>3.5</v>
      </c>
      <c r="ACA715" s="1">
        <v>100</v>
      </c>
      <c r="ACB715" s="1">
        <v>99</v>
      </c>
      <c r="ACD715" s="1">
        <v>1</v>
      </c>
      <c r="ACE715" s="1">
        <v>1.1200000000000001</v>
      </c>
      <c r="ACG715" s="1">
        <v>105</v>
      </c>
      <c r="ACH715" s="1">
        <v>90</v>
      </c>
      <c r="ACI715" s="1">
        <v>140</v>
      </c>
      <c r="ACJ715" s="1">
        <v>256</v>
      </c>
      <c r="ACQ715" s="1">
        <v>39</v>
      </c>
      <c r="ACR715" s="1">
        <v>41</v>
      </c>
      <c r="ACT715" s="1">
        <v>3.7</v>
      </c>
      <c r="ACU715" s="1">
        <v>3.6</v>
      </c>
      <c r="ACW715" s="1">
        <v>19</v>
      </c>
      <c r="ACX715" s="1">
        <v>19</v>
      </c>
      <c r="AGS715" s="1">
        <v>1</v>
      </c>
      <c r="AGT715" s="1">
        <v>0</v>
      </c>
      <c r="AGU715" s="1">
        <v>1</v>
      </c>
      <c r="AGV715" s="1">
        <v>0</v>
      </c>
      <c r="AGW715" s="1">
        <v>0</v>
      </c>
      <c r="AGX715" s="1">
        <v>0</v>
      </c>
      <c r="AGY715" s="1">
        <v>0</v>
      </c>
      <c r="AGZ715" s="1">
        <v>2</v>
      </c>
      <c r="AHA715" s="1">
        <v>0</v>
      </c>
      <c r="AHB715" s="1">
        <v>0</v>
      </c>
      <c r="AHC715" s="1">
        <v>1</v>
      </c>
      <c r="AHD715" s="1">
        <v>0</v>
      </c>
      <c r="AHE715" s="1">
        <v>0</v>
      </c>
      <c r="AHF715" s="1">
        <v>0</v>
      </c>
      <c r="AHH715" s="1">
        <v>0</v>
      </c>
      <c r="AHI715" s="1">
        <v>0</v>
      </c>
      <c r="AHK715" s="1">
        <v>0</v>
      </c>
      <c r="AHL715" s="1">
        <v>0</v>
      </c>
      <c r="AHM715" s="1">
        <v>0</v>
      </c>
      <c r="AHN715" s="1">
        <v>0</v>
      </c>
      <c r="AHO715" s="1">
        <v>0</v>
      </c>
      <c r="AHP715" s="1">
        <v>0</v>
      </c>
      <c r="AHQ715" s="1">
        <v>0</v>
      </c>
      <c r="AHR715" s="1">
        <v>6</v>
      </c>
      <c r="AIM715" s="1">
        <v>0</v>
      </c>
      <c r="AIN715" s="1">
        <v>0</v>
      </c>
      <c r="AIO715" s="1">
        <v>0</v>
      </c>
      <c r="AIT715" s="1">
        <v>0</v>
      </c>
      <c r="AIU715" s="1">
        <v>2</v>
      </c>
      <c r="AIV715" s="1">
        <v>0</v>
      </c>
      <c r="AIW715" s="1">
        <v>0</v>
      </c>
      <c r="AJB715" s="1">
        <v>50</v>
      </c>
      <c r="AJC715" s="1">
        <v>78</v>
      </c>
    </row>
    <row r="716" spans="1:939" s="1" customFormat="1">
      <c r="B716" s="1">
        <v>5</v>
      </c>
      <c r="C716" s="1">
        <v>1</v>
      </c>
      <c r="D716" s="1" t="s">
        <v>6191</v>
      </c>
      <c r="O716" s="1">
        <v>1</v>
      </c>
      <c r="Z716" s="1">
        <v>0</v>
      </c>
      <c r="AA716" s="1">
        <v>2</v>
      </c>
      <c r="AB716" s="1" t="s">
        <v>8650</v>
      </c>
      <c r="AC716" s="1">
        <v>2</v>
      </c>
      <c r="AD716" s="1">
        <v>0</v>
      </c>
      <c r="AE716" s="1">
        <v>0</v>
      </c>
      <c r="AG716" s="1">
        <v>0</v>
      </c>
      <c r="AI716" s="1">
        <v>118</v>
      </c>
      <c r="AJ716" s="1">
        <v>108</v>
      </c>
      <c r="DR716" s="1">
        <v>70</v>
      </c>
      <c r="DS716" s="1">
        <v>68</v>
      </c>
      <c r="HA716" s="1">
        <v>2</v>
      </c>
      <c r="HB716" s="1">
        <v>2</v>
      </c>
      <c r="HT716" s="1">
        <v>0</v>
      </c>
      <c r="HU716" s="1">
        <v>0</v>
      </c>
      <c r="IP716" s="1">
        <v>93</v>
      </c>
      <c r="IQ716" s="1">
        <v>96</v>
      </c>
      <c r="LX716" s="1">
        <v>52</v>
      </c>
      <c r="LY716" s="1">
        <v>76</v>
      </c>
      <c r="PG716" s="1">
        <v>22</v>
      </c>
      <c r="PH716" s="1">
        <v>16</v>
      </c>
      <c r="SP716" s="1">
        <v>98.2</v>
      </c>
      <c r="SQ716" s="1">
        <v>98.9</v>
      </c>
      <c r="VX716" s="1">
        <v>1</v>
      </c>
      <c r="VY716" s="1">
        <v>1</v>
      </c>
      <c r="WQ716" s="1">
        <v>0</v>
      </c>
      <c r="WR716" s="1">
        <v>0</v>
      </c>
      <c r="ZY716" s="1">
        <v>230</v>
      </c>
      <c r="ZZ716" s="1">
        <v>231.2</v>
      </c>
      <c r="AAY716" s="1">
        <v>28</v>
      </c>
      <c r="ABB716" s="1">
        <v>11.2</v>
      </c>
      <c r="ABE716" s="1">
        <v>33</v>
      </c>
      <c r="ABU716" s="1">
        <v>139</v>
      </c>
      <c r="ABX716" s="1">
        <v>3.4</v>
      </c>
      <c r="ACA716" s="1">
        <v>99</v>
      </c>
      <c r="ACD716" s="1">
        <v>0.98</v>
      </c>
      <c r="ACG716" s="1">
        <v>139</v>
      </c>
      <c r="ACH716" s="1">
        <v>173</v>
      </c>
      <c r="ACI716" s="1">
        <v>137</v>
      </c>
      <c r="ACQ716" s="1">
        <v>42</v>
      </c>
      <c r="ACT716" s="1">
        <v>3.7</v>
      </c>
      <c r="ACW716" s="1">
        <v>17</v>
      </c>
      <c r="AGS716" s="1">
        <v>1</v>
      </c>
      <c r="AGT716" s="1">
        <v>0</v>
      </c>
      <c r="AGU716" s="1">
        <v>1</v>
      </c>
      <c r="AGV716" s="1">
        <v>0</v>
      </c>
      <c r="AGW716" s="1">
        <v>0</v>
      </c>
      <c r="AGX716" s="1">
        <v>0</v>
      </c>
      <c r="AGY716" s="1">
        <v>0</v>
      </c>
      <c r="AGZ716" s="1">
        <v>2</v>
      </c>
      <c r="AHA716" s="1">
        <v>0</v>
      </c>
      <c r="AHB716" s="1">
        <v>0</v>
      </c>
      <c r="AHC716" s="1">
        <v>1</v>
      </c>
      <c r="AHD716" s="1">
        <v>0</v>
      </c>
      <c r="AHE716" s="1">
        <v>0</v>
      </c>
      <c r="AHF716" s="1">
        <v>0</v>
      </c>
      <c r="AHH716" s="1">
        <v>0</v>
      </c>
      <c r="AHI716" s="1">
        <v>0</v>
      </c>
      <c r="AHK716" s="1">
        <v>0</v>
      </c>
      <c r="AHL716" s="1">
        <v>0</v>
      </c>
      <c r="AHM716" s="1">
        <v>0</v>
      </c>
      <c r="AHN716" s="1">
        <v>0</v>
      </c>
      <c r="AHO716" s="1">
        <v>0</v>
      </c>
      <c r="AHP716" s="1">
        <v>0</v>
      </c>
      <c r="AHQ716" s="1">
        <v>0</v>
      </c>
      <c r="AHR716" s="1">
        <v>5.5</v>
      </c>
      <c r="AIM716" s="1">
        <v>0</v>
      </c>
      <c r="AIN716" s="1">
        <v>0</v>
      </c>
      <c r="AIO716" s="1">
        <v>0</v>
      </c>
      <c r="AIT716" s="1">
        <v>1</v>
      </c>
      <c r="AIU716" s="1">
        <v>1</v>
      </c>
      <c r="AIV716" s="1">
        <v>0</v>
      </c>
      <c r="AIW716" s="1">
        <v>0</v>
      </c>
      <c r="AIX716" s="1">
        <v>59</v>
      </c>
      <c r="AJB716" s="1">
        <v>65</v>
      </c>
    </row>
    <row r="717" spans="1:939" s="1" customFormat="1">
      <c r="B717" s="1">
        <v>6</v>
      </c>
      <c r="C717" s="1">
        <v>1</v>
      </c>
      <c r="D717" s="1" t="s">
        <v>5913</v>
      </c>
      <c r="O717" s="1">
        <v>1</v>
      </c>
      <c r="Z717" s="1">
        <v>0</v>
      </c>
      <c r="AA717" s="1">
        <v>2</v>
      </c>
      <c r="AB717" s="1" t="s">
        <v>8651</v>
      </c>
      <c r="AC717" s="1">
        <v>0</v>
      </c>
      <c r="AE717" s="1">
        <v>0</v>
      </c>
      <c r="AG717" s="1">
        <v>0</v>
      </c>
      <c r="AI717" s="1">
        <v>104</v>
      </c>
      <c r="AJ717" s="1">
        <v>122</v>
      </c>
      <c r="DR717" s="1">
        <v>68</v>
      </c>
      <c r="DS717" s="1">
        <v>70</v>
      </c>
      <c r="HA717" s="1">
        <v>2</v>
      </c>
      <c r="HB717" s="1">
        <v>2</v>
      </c>
      <c r="HT717" s="1">
        <v>0</v>
      </c>
      <c r="HU717" s="1">
        <v>0</v>
      </c>
      <c r="IP717" s="1">
        <v>96</v>
      </c>
      <c r="IQ717" s="1">
        <v>97</v>
      </c>
      <c r="LX717" s="1">
        <v>74</v>
      </c>
      <c r="LY717" s="1">
        <v>64</v>
      </c>
      <c r="PG717" s="1">
        <v>18</v>
      </c>
      <c r="PH717" s="1">
        <v>16</v>
      </c>
      <c r="SP717" s="1">
        <v>99.6</v>
      </c>
      <c r="SQ717" s="1">
        <v>98.4</v>
      </c>
      <c r="VX717" s="1">
        <v>1</v>
      </c>
      <c r="VY717" s="1">
        <v>1</v>
      </c>
      <c r="WQ717" s="1">
        <v>0</v>
      </c>
      <c r="WR717" s="1">
        <v>0</v>
      </c>
      <c r="ZY717" s="1">
        <v>225.4</v>
      </c>
      <c r="ZZ717" s="1">
        <v>224.2</v>
      </c>
      <c r="AAY717" s="1">
        <v>30</v>
      </c>
      <c r="AAZ717" s="1">
        <v>26</v>
      </c>
      <c r="ABB717" s="1">
        <v>11.9</v>
      </c>
      <c r="ABE717" s="1">
        <v>35</v>
      </c>
      <c r="ABU717" s="1">
        <v>141</v>
      </c>
      <c r="ABV717" s="1">
        <v>143</v>
      </c>
      <c r="ABX717" s="1">
        <v>3.1</v>
      </c>
      <c r="ABY717" s="1">
        <v>3.9</v>
      </c>
      <c r="ACA717" s="1">
        <v>99</v>
      </c>
      <c r="ACB717" s="1">
        <v>99</v>
      </c>
      <c r="ACD717" s="1">
        <v>0.96</v>
      </c>
      <c r="ACE717" s="1">
        <v>9.5</v>
      </c>
      <c r="ACG717" s="1">
        <v>188</v>
      </c>
      <c r="ACH717" s="1">
        <v>99</v>
      </c>
      <c r="ACI717" s="1">
        <v>101</v>
      </c>
      <c r="ACJ717" s="1">
        <v>81</v>
      </c>
      <c r="ACQ717" s="1">
        <v>41</v>
      </c>
      <c r="ACR717" s="1">
        <v>47</v>
      </c>
      <c r="ACT717" s="1">
        <v>3.3</v>
      </c>
      <c r="ACU717" s="1">
        <v>3.26</v>
      </c>
      <c r="ACW717" s="1">
        <v>16</v>
      </c>
      <c r="ACX717" s="1">
        <v>18</v>
      </c>
      <c r="ADS717" s="1">
        <v>2</v>
      </c>
      <c r="AGS717" s="1">
        <v>1</v>
      </c>
      <c r="AGT717" s="1">
        <v>0</v>
      </c>
      <c r="AGU717" s="1">
        <v>1</v>
      </c>
      <c r="AGV717" s="1">
        <v>0</v>
      </c>
      <c r="AGW717" s="1">
        <v>0</v>
      </c>
      <c r="AGX717" s="1">
        <v>0</v>
      </c>
      <c r="AGY717" s="1">
        <v>0</v>
      </c>
      <c r="AGZ717" s="1">
        <v>2</v>
      </c>
      <c r="AHA717" s="1">
        <v>0</v>
      </c>
      <c r="AHB717" s="1">
        <v>0</v>
      </c>
      <c r="AHC717" s="1">
        <v>1</v>
      </c>
      <c r="AHD717" s="1">
        <v>0</v>
      </c>
      <c r="AHE717" s="1">
        <v>0</v>
      </c>
      <c r="AHF717" s="1">
        <v>0</v>
      </c>
      <c r="AHH717" s="1">
        <v>0</v>
      </c>
      <c r="AHI717" s="1">
        <v>0</v>
      </c>
      <c r="AHK717" s="1">
        <v>0</v>
      </c>
      <c r="AHL717" s="1">
        <v>0</v>
      </c>
      <c r="AHM717" s="1">
        <v>0</v>
      </c>
      <c r="AHN717" s="1">
        <v>0</v>
      </c>
      <c r="AHO717" s="1">
        <v>0</v>
      </c>
      <c r="AHP717" s="1">
        <v>0</v>
      </c>
      <c r="AHQ717" s="1">
        <v>0</v>
      </c>
      <c r="AHR717" s="1">
        <v>10</v>
      </c>
      <c r="AIM717" s="1">
        <v>0</v>
      </c>
      <c r="AIN717" s="1">
        <v>0</v>
      </c>
      <c r="AIO717" s="1">
        <v>0</v>
      </c>
      <c r="AIT717" s="1">
        <v>1</v>
      </c>
      <c r="AIU717" s="1">
        <v>1</v>
      </c>
      <c r="AIV717" s="1">
        <v>0</v>
      </c>
      <c r="AIW717" s="1">
        <v>0</v>
      </c>
      <c r="AIX717" s="1">
        <v>57</v>
      </c>
      <c r="AJB717" s="1">
        <v>60</v>
      </c>
    </row>
    <row r="718" spans="1:939" s="1" customFormat="1">
      <c r="B718" s="1">
        <v>7</v>
      </c>
      <c r="C718" s="1">
        <v>0</v>
      </c>
      <c r="Z718" s="1">
        <v>0</v>
      </c>
      <c r="AA718" s="1">
        <v>2</v>
      </c>
      <c r="AB718" s="1" t="s">
        <v>8652</v>
      </c>
      <c r="AC718" s="1">
        <v>10</v>
      </c>
      <c r="AD718" s="1">
        <v>0</v>
      </c>
      <c r="AE718" s="1">
        <v>0</v>
      </c>
      <c r="AG718" s="1">
        <v>0</v>
      </c>
      <c r="AI718" s="1">
        <v>98</v>
      </c>
      <c r="AJ718" s="1">
        <v>122</v>
      </c>
      <c r="AK718" s="1">
        <v>116</v>
      </c>
      <c r="DR718" s="1">
        <v>60</v>
      </c>
      <c r="DS718" s="1">
        <v>69</v>
      </c>
      <c r="DT718" s="1">
        <v>60</v>
      </c>
      <c r="HA718" s="1">
        <v>2</v>
      </c>
      <c r="HB718" s="1">
        <v>2</v>
      </c>
      <c r="HC718" s="1">
        <v>2</v>
      </c>
      <c r="HT718" s="1">
        <v>0</v>
      </c>
      <c r="HU718" s="1">
        <v>1</v>
      </c>
      <c r="HV718" s="1">
        <v>0</v>
      </c>
      <c r="IP718" s="1">
        <v>96</v>
      </c>
      <c r="IR718" s="1">
        <v>98</v>
      </c>
      <c r="LX718" s="1">
        <v>82</v>
      </c>
      <c r="LZ718" s="1">
        <v>74</v>
      </c>
      <c r="PG718" s="1">
        <v>16</v>
      </c>
      <c r="PI718" s="1">
        <v>16</v>
      </c>
      <c r="SP718" s="1">
        <v>98.6</v>
      </c>
      <c r="SR718" s="1">
        <v>98.4</v>
      </c>
      <c r="VX718" s="1">
        <v>1</v>
      </c>
      <c r="VZ718" s="1">
        <v>1</v>
      </c>
      <c r="WQ718" s="1">
        <v>0</v>
      </c>
      <c r="WS718" s="1">
        <v>0</v>
      </c>
      <c r="ZY718" s="1">
        <v>222.4</v>
      </c>
      <c r="AAA718" s="1">
        <v>221.6</v>
      </c>
      <c r="AAY718" s="1">
        <v>33</v>
      </c>
      <c r="AAZ718" s="1">
        <v>22</v>
      </c>
      <c r="ABB718" s="1">
        <v>11.9</v>
      </c>
      <c r="ABC718" s="1">
        <v>11.9</v>
      </c>
      <c r="ABE718" s="1">
        <v>35</v>
      </c>
      <c r="ABF718" s="1">
        <v>35</v>
      </c>
      <c r="ABU718" s="1">
        <v>143</v>
      </c>
      <c r="ABV718" s="1">
        <v>134</v>
      </c>
      <c r="ABX718" s="1">
        <v>4</v>
      </c>
      <c r="ABY718" s="1">
        <v>5.7</v>
      </c>
      <c r="ACA718" s="1">
        <v>99</v>
      </c>
      <c r="ACB718" s="1">
        <v>108</v>
      </c>
      <c r="ACD718" s="1">
        <v>1.1100000000000001</v>
      </c>
      <c r="ACE718" s="1">
        <v>0.65</v>
      </c>
      <c r="ACG718" s="1">
        <v>137</v>
      </c>
      <c r="ACH718" s="1">
        <v>118</v>
      </c>
      <c r="ACI718" s="1">
        <v>253</v>
      </c>
      <c r="ACQ718" s="1">
        <v>44</v>
      </c>
      <c r="ACR718" s="1">
        <v>49</v>
      </c>
      <c r="ACT718" s="1">
        <v>3.2</v>
      </c>
      <c r="ACU718" s="1">
        <v>3.3</v>
      </c>
      <c r="ACW718" s="1">
        <v>16</v>
      </c>
      <c r="ACX718" s="1">
        <v>12</v>
      </c>
      <c r="AGS718" s="1">
        <v>1</v>
      </c>
      <c r="AGT718" s="1">
        <v>0</v>
      </c>
      <c r="AGU718" s="1">
        <v>1</v>
      </c>
      <c r="AGV718" s="1">
        <v>0</v>
      </c>
      <c r="AGW718" s="1">
        <v>0</v>
      </c>
      <c r="AGX718" s="1">
        <v>0</v>
      </c>
      <c r="AGY718" s="1">
        <v>0</v>
      </c>
      <c r="AGZ718" s="1">
        <v>2</v>
      </c>
      <c r="AHA718" s="1">
        <v>0</v>
      </c>
      <c r="AHB718" s="1">
        <v>0</v>
      </c>
      <c r="AHC718" s="1">
        <v>1</v>
      </c>
      <c r="AHD718" s="1">
        <v>0</v>
      </c>
      <c r="AHE718" s="1">
        <v>0</v>
      </c>
      <c r="AHF718" s="1">
        <v>0</v>
      </c>
      <c r="AHH718" s="1">
        <v>0</v>
      </c>
      <c r="AHI718" s="1">
        <v>0</v>
      </c>
      <c r="AHK718" s="1">
        <v>0</v>
      </c>
      <c r="AHL718" s="1">
        <v>0</v>
      </c>
      <c r="AHM718" s="1">
        <v>0</v>
      </c>
      <c r="AHN718" s="1">
        <v>0</v>
      </c>
      <c r="AHO718" s="1">
        <v>0</v>
      </c>
      <c r="AHP718" s="1">
        <v>0</v>
      </c>
      <c r="AHQ718" s="1">
        <v>0</v>
      </c>
      <c r="AHR718" s="1">
        <v>8</v>
      </c>
      <c r="AIM718" s="1">
        <v>0</v>
      </c>
      <c r="AIN718" s="1">
        <v>0</v>
      </c>
      <c r="AIO718" s="1">
        <v>0</v>
      </c>
      <c r="AIT718" s="1">
        <v>1</v>
      </c>
      <c r="AIU718" s="1">
        <v>1</v>
      </c>
      <c r="AIV718" s="1">
        <v>0</v>
      </c>
      <c r="AIW718" s="1">
        <v>0</v>
      </c>
      <c r="AIX718" s="1">
        <v>74</v>
      </c>
      <c r="AJB718" s="1">
        <v>55</v>
      </c>
    </row>
    <row r="719" spans="1:939" s="1" customFormat="1">
      <c r="B719" s="1">
        <v>8</v>
      </c>
      <c r="C719" s="1">
        <v>1</v>
      </c>
      <c r="D719" s="1" t="s">
        <v>8653</v>
      </c>
      <c r="O719" s="1">
        <v>1</v>
      </c>
      <c r="Z719" s="1">
        <v>0</v>
      </c>
      <c r="AA719" s="1">
        <v>0</v>
      </c>
      <c r="AB719" s="1" t="s">
        <v>8654</v>
      </c>
      <c r="AC719" s="1">
        <v>2</v>
      </c>
      <c r="AD719" s="1">
        <v>0</v>
      </c>
      <c r="AE719" s="1">
        <v>0</v>
      </c>
      <c r="AG719" s="1">
        <v>0</v>
      </c>
      <c r="AI719" s="1">
        <v>122</v>
      </c>
      <c r="AJ719" s="1">
        <v>108</v>
      </c>
      <c r="DR719" s="1">
        <v>78</v>
      </c>
      <c r="DS719" s="1">
        <v>60</v>
      </c>
      <c r="HA719" s="1">
        <v>2</v>
      </c>
      <c r="HB719" s="1">
        <v>2</v>
      </c>
      <c r="HT719" s="1">
        <v>0</v>
      </c>
      <c r="HU719" s="1">
        <v>0</v>
      </c>
      <c r="IP719" s="1">
        <v>94</v>
      </c>
      <c r="IQ719" s="1">
        <v>98</v>
      </c>
      <c r="LX719" s="1">
        <v>66</v>
      </c>
      <c r="LY719" s="1">
        <v>74</v>
      </c>
      <c r="PG719" s="1">
        <v>16</v>
      </c>
      <c r="PH719" s="1">
        <v>18</v>
      </c>
      <c r="SP719" s="1">
        <v>98.4</v>
      </c>
      <c r="SQ719" s="1">
        <v>98.9</v>
      </c>
      <c r="VX719" s="1">
        <v>1</v>
      </c>
      <c r="VY719" s="1">
        <v>1</v>
      </c>
      <c r="WQ719" s="1">
        <v>0</v>
      </c>
      <c r="WR719" s="1">
        <v>0</v>
      </c>
      <c r="ZY719" s="1">
        <v>219.7</v>
      </c>
      <c r="ZZ719" s="1">
        <v>221.4</v>
      </c>
      <c r="AAY719" s="1">
        <v>30</v>
      </c>
      <c r="AAZ719" s="1">
        <v>24</v>
      </c>
      <c r="ABA719" s="1">
        <v>28</v>
      </c>
      <c r="ABB719" s="1">
        <v>12.6</v>
      </c>
      <c r="ABC719" s="1">
        <v>10.5</v>
      </c>
      <c r="ABE719" s="1">
        <v>37</v>
      </c>
      <c r="ABF719" s="1">
        <v>31</v>
      </c>
      <c r="ABU719" s="1">
        <v>143</v>
      </c>
      <c r="ABV719" s="1">
        <v>130</v>
      </c>
      <c r="ABW719" s="1">
        <v>141</v>
      </c>
      <c r="ABX719" s="1">
        <v>3.4</v>
      </c>
      <c r="ABY719" s="1">
        <v>8.3000000000000007</v>
      </c>
      <c r="ABZ719" s="1">
        <v>3.9</v>
      </c>
      <c r="ACA719" s="1">
        <v>99</v>
      </c>
      <c r="ACB719" s="1">
        <v>106</v>
      </c>
      <c r="ACC719" s="1">
        <v>98</v>
      </c>
      <c r="ACD719" s="1">
        <v>1.06</v>
      </c>
      <c r="ACE719" s="1">
        <v>0.59</v>
      </c>
      <c r="ACF719" s="1">
        <v>9.3000000000000007</v>
      </c>
      <c r="ACG719" s="1">
        <v>129</v>
      </c>
      <c r="ACH719" s="1">
        <v>110</v>
      </c>
      <c r="ACI719" s="1">
        <v>293</v>
      </c>
      <c r="ACJ719" s="1">
        <v>313</v>
      </c>
      <c r="ACQ719" s="1">
        <v>40</v>
      </c>
      <c r="ACR719" s="1">
        <v>50</v>
      </c>
      <c r="ACS719" s="1">
        <v>39</v>
      </c>
      <c r="ACT719" s="1">
        <v>2.9</v>
      </c>
      <c r="ACU719" s="1">
        <v>3</v>
      </c>
      <c r="ACV719" s="1">
        <v>2.88</v>
      </c>
      <c r="ACW719" s="1">
        <v>18</v>
      </c>
      <c r="ACX719" s="1">
        <v>8</v>
      </c>
      <c r="ACY719" s="1">
        <v>15</v>
      </c>
      <c r="ADT719" s="1">
        <v>1.8</v>
      </c>
      <c r="AGS719" s="1">
        <v>1</v>
      </c>
      <c r="AGT719" s="1">
        <v>0</v>
      </c>
      <c r="AGU719" s="1">
        <v>1</v>
      </c>
      <c r="AGV719" s="1">
        <v>0</v>
      </c>
      <c r="AGW719" s="1">
        <v>0</v>
      </c>
      <c r="AGX719" s="1">
        <v>0</v>
      </c>
      <c r="AGY719" s="1">
        <v>0</v>
      </c>
      <c r="AGZ719" s="1">
        <v>2</v>
      </c>
      <c r="AHA719" s="1">
        <v>0</v>
      </c>
      <c r="AHB719" s="1">
        <v>0</v>
      </c>
      <c r="AHC719" s="1">
        <v>1</v>
      </c>
      <c r="AHD719" s="1">
        <v>0</v>
      </c>
      <c r="AHE719" s="1">
        <v>0</v>
      </c>
      <c r="AHF719" s="1">
        <v>0</v>
      </c>
      <c r="AHH719" s="1">
        <v>0</v>
      </c>
      <c r="AHI719" s="1">
        <v>0</v>
      </c>
      <c r="AHK719" s="1">
        <v>0</v>
      </c>
      <c r="AHL719" s="1">
        <v>0</v>
      </c>
      <c r="AHM719" s="1">
        <v>0</v>
      </c>
      <c r="AHN719" s="1">
        <v>0</v>
      </c>
      <c r="AHO719" s="1">
        <v>0</v>
      </c>
      <c r="AHP719" s="1">
        <v>0</v>
      </c>
      <c r="AHQ719" s="1">
        <v>0</v>
      </c>
      <c r="AHR719" s="1">
        <v>10</v>
      </c>
      <c r="AIM719" s="1">
        <v>0</v>
      </c>
      <c r="AIN719" s="1">
        <v>0</v>
      </c>
      <c r="AIO719" s="1">
        <v>0</v>
      </c>
      <c r="AIT719" s="1">
        <v>1</v>
      </c>
      <c r="AIU719" s="1">
        <v>1</v>
      </c>
      <c r="AIV719" s="1">
        <v>0</v>
      </c>
      <c r="AIW719" s="1">
        <v>0</v>
      </c>
      <c r="AIX719" s="1">
        <v>51</v>
      </c>
      <c r="AJB719" s="1">
        <v>68</v>
      </c>
    </row>
    <row r="720" spans="1:939" s="1" customFormat="1">
      <c r="B720" s="1">
        <v>9</v>
      </c>
      <c r="C720" s="1">
        <v>0</v>
      </c>
      <c r="Z720" s="1">
        <v>0</v>
      </c>
      <c r="AA720" s="1">
        <v>2</v>
      </c>
      <c r="AB720" s="1" t="s">
        <v>8655</v>
      </c>
      <c r="AC720" s="1">
        <v>5</v>
      </c>
      <c r="AD720" s="1">
        <v>0</v>
      </c>
      <c r="AE720" s="1">
        <v>43</v>
      </c>
      <c r="AF720" s="1">
        <v>0</v>
      </c>
      <c r="AG720" s="1">
        <v>0</v>
      </c>
      <c r="AI720" s="1">
        <v>126</v>
      </c>
      <c r="AJ720" s="1">
        <v>118</v>
      </c>
      <c r="DR720" s="1">
        <v>74</v>
      </c>
      <c r="DS720" s="1">
        <v>74</v>
      </c>
      <c r="HA720" s="1">
        <v>2</v>
      </c>
      <c r="HB720" s="1">
        <v>2</v>
      </c>
      <c r="HT720" s="1">
        <v>0</v>
      </c>
      <c r="HU720" s="1">
        <v>0</v>
      </c>
      <c r="IP720" s="1">
        <v>94</v>
      </c>
      <c r="IQ720" s="1">
        <v>100</v>
      </c>
      <c r="LX720" s="1">
        <v>64</v>
      </c>
      <c r="LY720" s="1">
        <v>80</v>
      </c>
      <c r="PG720" s="1">
        <v>16</v>
      </c>
      <c r="PH720" s="1">
        <v>16</v>
      </c>
      <c r="SP720" s="1">
        <v>98.7</v>
      </c>
      <c r="SQ720" s="1">
        <v>98</v>
      </c>
      <c r="VX720" s="1">
        <v>1</v>
      </c>
      <c r="VY720" s="1">
        <v>1</v>
      </c>
      <c r="WQ720" s="1">
        <v>0</v>
      </c>
      <c r="WR720" s="1">
        <v>0</v>
      </c>
      <c r="ZY720" s="1">
        <v>219.4</v>
      </c>
      <c r="ZZ720" s="1">
        <v>219.6</v>
      </c>
      <c r="AAY720" s="1">
        <v>32</v>
      </c>
      <c r="AAZ720" s="1">
        <v>31</v>
      </c>
      <c r="ABB720" s="1">
        <v>10.9</v>
      </c>
      <c r="ABC720" s="1">
        <v>11.6</v>
      </c>
      <c r="ABE720" s="1">
        <v>32</v>
      </c>
      <c r="ABF720" s="1">
        <v>34</v>
      </c>
      <c r="ABU720" s="1">
        <v>141</v>
      </c>
      <c r="ABV720" s="1">
        <v>141</v>
      </c>
      <c r="ABX720" s="1">
        <v>3.4</v>
      </c>
      <c r="ABY720" s="1">
        <v>4</v>
      </c>
      <c r="ACA720" s="1">
        <v>100</v>
      </c>
      <c r="ACB720" s="1">
        <v>101</v>
      </c>
      <c r="ACD720" s="1">
        <v>1.1399999999999999</v>
      </c>
      <c r="ACE720" s="1">
        <v>1.1200000000000001</v>
      </c>
      <c r="ACG720" s="1">
        <v>124</v>
      </c>
      <c r="ACH720" s="1">
        <v>214</v>
      </c>
      <c r="ACQ720" s="1">
        <v>36</v>
      </c>
      <c r="ACR720" s="1">
        <v>37</v>
      </c>
      <c r="ACT720" s="1">
        <v>2.8</v>
      </c>
      <c r="ACU720" s="1">
        <v>2.9</v>
      </c>
      <c r="ACW720" s="1">
        <v>14</v>
      </c>
      <c r="ACX720" s="1">
        <v>14</v>
      </c>
      <c r="AGS720" s="1">
        <v>1</v>
      </c>
      <c r="AGT720" s="1">
        <v>0</v>
      </c>
      <c r="AGU720" s="1">
        <v>1</v>
      </c>
      <c r="AGV720" s="1">
        <v>0</v>
      </c>
      <c r="AGW720" s="1">
        <v>0</v>
      </c>
      <c r="AGX720" s="1">
        <v>0</v>
      </c>
      <c r="AGY720" s="1">
        <v>0</v>
      </c>
      <c r="AGZ720" s="1">
        <v>2</v>
      </c>
      <c r="AHA720" s="1">
        <v>0</v>
      </c>
      <c r="AHB720" s="1">
        <v>0</v>
      </c>
      <c r="AHC720" s="1">
        <v>1</v>
      </c>
      <c r="AHD720" s="1">
        <v>0</v>
      </c>
      <c r="AHE720" s="1">
        <v>0</v>
      </c>
      <c r="AHF720" s="1">
        <v>0</v>
      </c>
      <c r="AHH720" s="1">
        <v>0</v>
      </c>
      <c r="AHI720" s="1">
        <v>0</v>
      </c>
      <c r="AHK720" s="1">
        <v>0</v>
      </c>
      <c r="AHL720" s="1">
        <v>0</v>
      </c>
      <c r="AHM720" s="1">
        <v>0</v>
      </c>
      <c r="AHN720" s="1">
        <v>0</v>
      </c>
      <c r="AHO720" s="1">
        <v>0</v>
      </c>
      <c r="AHP720" s="1">
        <v>0</v>
      </c>
      <c r="AHQ720" s="1">
        <v>0</v>
      </c>
      <c r="AHR720" s="1">
        <v>10</v>
      </c>
      <c r="AIM720" s="1">
        <v>0</v>
      </c>
      <c r="AIN720" s="1">
        <v>0</v>
      </c>
      <c r="AIO720" s="1">
        <v>0</v>
      </c>
      <c r="AIT720" s="1">
        <v>2</v>
      </c>
      <c r="AIU720" s="1">
        <v>0</v>
      </c>
      <c r="AIV720" s="1">
        <v>0</v>
      </c>
      <c r="AIW720" s="1">
        <v>0</v>
      </c>
      <c r="AIX720" s="1">
        <v>45</v>
      </c>
      <c r="AIY720" s="1">
        <v>47</v>
      </c>
    </row>
    <row r="721" spans="1:939" s="1" customFormat="1">
      <c r="B721" s="1">
        <v>10</v>
      </c>
      <c r="C721" s="1">
        <v>0</v>
      </c>
      <c r="Z721" s="1">
        <v>0</v>
      </c>
      <c r="AA721" s="1">
        <v>1</v>
      </c>
      <c r="AC721" s="1">
        <v>2</v>
      </c>
      <c r="AD721" s="1">
        <v>0</v>
      </c>
      <c r="AE721" s="1">
        <v>1</v>
      </c>
      <c r="AF721" s="1">
        <v>0</v>
      </c>
      <c r="AG721" s="1">
        <v>0</v>
      </c>
      <c r="AI721" s="1">
        <v>116</v>
      </c>
      <c r="AJ721" s="1">
        <v>120</v>
      </c>
      <c r="DR721" s="1">
        <v>52</v>
      </c>
      <c r="DS721" s="1">
        <v>70</v>
      </c>
      <c r="HA721" s="1">
        <v>2</v>
      </c>
      <c r="HB721" s="1">
        <v>2</v>
      </c>
      <c r="HT721" s="1">
        <v>0</v>
      </c>
      <c r="HU721" s="1">
        <v>0</v>
      </c>
      <c r="IP721" s="1">
        <v>97</v>
      </c>
      <c r="IQ721" s="1">
        <v>98</v>
      </c>
      <c r="LX721" s="1">
        <v>66</v>
      </c>
      <c r="LY721" s="1">
        <v>70</v>
      </c>
      <c r="PG721" s="1">
        <v>18</v>
      </c>
      <c r="PH721" s="1">
        <v>18</v>
      </c>
      <c r="SP721" s="1">
        <v>98.4</v>
      </c>
      <c r="SQ721" s="1">
        <v>97.3</v>
      </c>
      <c r="VX721" s="1">
        <v>1</v>
      </c>
      <c r="VY721" s="1">
        <v>1</v>
      </c>
      <c r="WQ721" s="1">
        <v>0</v>
      </c>
      <c r="WR721" s="1">
        <v>0</v>
      </c>
      <c r="ZY721" s="1">
        <v>217.5</v>
      </c>
      <c r="ZZ721" s="1">
        <v>218.4</v>
      </c>
      <c r="AAY721" s="1">
        <v>30</v>
      </c>
      <c r="AAZ721" s="1">
        <v>29</v>
      </c>
      <c r="ABB721" s="1">
        <v>11.6</v>
      </c>
      <c r="ABC721" s="1">
        <v>12.6</v>
      </c>
      <c r="ABE721" s="1">
        <v>34</v>
      </c>
      <c r="ABF721" s="1">
        <v>37</v>
      </c>
      <c r="ABU721" s="1">
        <v>142</v>
      </c>
      <c r="ABV721" s="1">
        <v>143</v>
      </c>
      <c r="ABX721" s="1">
        <v>3.5</v>
      </c>
      <c r="ABY721" s="1">
        <v>3.6</v>
      </c>
      <c r="ACA721" s="1">
        <v>103</v>
      </c>
      <c r="ACB721" s="1">
        <v>102</v>
      </c>
      <c r="ACD721" s="1">
        <v>1.17</v>
      </c>
      <c r="ACE721" s="1">
        <v>1.0900000000000001</v>
      </c>
      <c r="ACG721" s="1">
        <v>226</v>
      </c>
      <c r="ACH721" s="1">
        <v>152</v>
      </c>
      <c r="ACI721" s="1">
        <v>155</v>
      </c>
      <c r="ACQ721" s="1">
        <v>37</v>
      </c>
      <c r="ACR721" s="1">
        <v>37</v>
      </c>
      <c r="ACT721" s="1">
        <v>2.8</v>
      </c>
      <c r="ACU721" s="1">
        <v>2.7</v>
      </c>
      <c r="ACW721" s="1">
        <v>14</v>
      </c>
      <c r="ACX721" s="1">
        <v>16</v>
      </c>
      <c r="AGS721" s="1">
        <v>1</v>
      </c>
      <c r="AGT721" s="1">
        <v>0</v>
      </c>
      <c r="AGU721" s="1">
        <v>1</v>
      </c>
      <c r="AGV721" s="1">
        <v>0</v>
      </c>
      <c r="AGW721" s="1">
        <v>0</v>
      </c>
      <c r="AGX721" s="1">
        <v>0</v>
      </c>
      <c r="AGY721" s="1">
        <v>0</v>
      </c>
      <c r="AGZ721" s="1">
        <v>2</v>
      </c>
      <c r="AHA721" s="1">
        <v>0</v>
      </c>
      <c r="AHB721" s="1">
        <v>0</v>
      </c>
      <c r="AHC721" s="1">
        <v>1</v>
      </c>
      <c r="AHD721" s="1">
        <v>0</v>
      </c>
      <c r="AHE721" s="1">
        <v>0</v>
      </c>
      <c r="AHF721" s="1">
        <v>0</v>
      </c>
      <c r="AHH721" s="1">
        <v>0</v>
      </c>
      <c r="AHI721" s="1">
        <v>0</v>
      </c>
      <c r="AHK721" s="1">
        <v>0</v>
      </c>
      <c r="AHL721" s="1">
        <v>0</v>
      </c>
      <c r="AHM721" s="1">
        <v>0</v>
      </c>
      <c r="AHN721" s="1">
        <v>0</v>
      </c>
      <c r="AHO721" s="1">
        <v>0</v>
      </c>
      <c r="AHP721" s="1">
        <v>0</v>
      </c>
      <c r="AHQ721" s="1">
        <v>0</v>
      </c>
      <c r="AHR721" s="1">
        <v>10</v>
      </c>
      <c r="AIM721" s="1">
        <v>0</v>
      </c>
      <c r="AIN721" s="1">
        <v>0</v>
      </c>
      <c r="AIO721" s="1">
        <v>0</v>
      </c>
      <c r="AIT721" s="1">
        <v>2</v>
      </c>
      <c r="AIU721" s="1">
        <v>0</v>
      </c>
      <c r="AIV721" s="1">
        <v>0</v>
      </c>
      <c r="AIW721" s="1">
        <v>0</v>
      </c>
      <c r="AIX721" s="1">
        <v>42</v>
      </c>
      <c r="AIY721" s="1">
        <v>74</v>
      </c>
    </row>
    <row r="722" spans="1:939" s="1" customFormat="1">
      <c r="B722" s="1">
        <v>11</v>
      </c>
      <c r="C722" s="1">
        <v>0</v>
      </c>
      <c r="Z722" s="1">
        <v>0</v>
      </c>
      <c r="AA722" s="1">
        <v>1</v>
      </c>
      <c r="AB722" s="1" t="s">
        <v>8656</v>
      </c>
      <c r="AC722" s="1">
        <v>0</v>
      </c>
      <c r="AE722" s="1">
        <v>14</v>
      </c>
      <c r="AF722" s="1">
        <v>0</v>
      </c>
      <c r="AG722" s="1">
        <v>0</v>
      </c>
      <c r="AI722" s="1">
        <v>116</v>
      </c>
      <c r="AJ722" s="1">
        <v>118</v>
      </c>
      <c r="DR722" s="1">
        <v>60</v>
      </c>
      <c r="DS722" s="1">
        <v>70</v>
      </c>
      <c r="HA722" s="1">
        <v>2</v>
      </c>
      <c r="HB722" s="1">
        <v>2</v>
      </c>
      <c r="HT722" s="1">
        <v>0</v>
      </c>
      <c r="HU722" s="1">
        <v>0</v>
      </c>
      <c r="IP722" s="1">
        <v>98</v>
      </c>
      <c r="IQ722" s="1">
        <v>99</v>
      </c>
      <c r="LX722" s="1">
        <v>68</v>
      </c>
      <c r="LY722" s="1">
        <v>68</v>
      </c>
      <c r="PG722" s="1">
        <v>18</v>
      </c>
      <c r="PH722" s="1">
        <v>18</v>
      </c>
      <c r="SP722" s="1">
        <v>97.1</v>
      </c>
      <c r="SQ722" s="1">
        <v>98</v>
      </c>
      <c r="VX722" s="1">
        <v>1</v>
      </c>
      <c r="VY722" s="1">
        <v>1</v>
      </c>
      <c r="WQ722" s="1">
        <v>0</v>
      </c>
      <c r="WR722" s="1">
        <v>0</v>
      </c>
      <c r="ZY722" s="1">
        <v>218.6</v>
      </c>
      <c r="ZZ722" s="1">
        <v>215.5</v>
      </c>
      <c r="AAY722" s="1">
        <v>29</v>
      </c>
      <c r="AAZ722" s="1">
        <v>29</v>
      </c>
      <c r="ABB722" s="1">
        <v>11.6</v>
      </c>
      <c r="ABC722" s="1">
        <v>10.5</v>
      </c>
      <c r="ABE722" s="1">
        <v>34</v>
      </c>
      <c r="ABF722" s="1">
        <v>31</v>
      </c>
      <c r="ABU722" s="1">
        <v>140</v>
      </c>
      <c r="ABV722" s="1">
        <v>139</v>
      </c>
      <c r="ABX722" s="1">
        <v>3.9</v>
      </c>
      <c r="ABY722" s="1">
        <v>4.3</v>
      </c>
      <c r="ACA722" s="1">
        <v>103</v>
      </c>
      <c r="ACB722" s="1">
        <v>102</v>
      </c>
      <c r="ACD722" s="1">
        <v>0.95</v>
      </c>
      <c r="ACE722" s="1">
        <v>1.03</v>
      </c>
      <c r="ACG722" s="1">
        <v>126</v>
      </c>
      <c r="ACH722" s="1">
        <v>133</v>
      </c>
      <c r="ACI722" s="1">
        <v>312</v>
      </c>
      <c r="ACQ722" s="1">
        <v>42</v>
      </c>
      <c r="ACR722" s="1">
        <v>46</v>
      </c>
      <c r="ACT722" s="1">
        <v>2.9</v>
      </c>
      <c r="ACU722" s="1">
        <v>2.7</v>
      </c>
      <c r="ACW722" s="1">
        <v>14</v>
      </c>
      <c r="ACX722" s="1">
        <v>14</v>
      </c>
      <c r="AGS722" s="1">
        <v>1</v>
      </c>
      <c r="AGT722" s="1">
        <v>0</v>
      </c>
      <c r="AGU722" s="1">
        <v>1</v>
      </c>
      <c r="AGV722" s="1">
        <v>0</v>
      </c>
      <c r="AGW722" s="1">
        <v>0</v>
      </c>
      <c r="AGX722" s="1">
        <v>0</v>
      </c>
      <c r="AGY722" s="1">
        <v>0</v>
      </c>
      <c r="AGZ722" s="1">
        <v>2</v>
      </c>
      <c r="AHA722" s="1">
        <v>0</v>
      </c>
      <c r="AHB722" s="1">
        <v>0</v>
      </c>
      <c r="AHC722" s="1">
        <v>1</v>
      </c>
      <c r="AHD722" s="1">
        <v>0</v>
      </c>
      <c r="AHE722" s="1">
        <v>0</v>
      </c>
      <c r="AHF722" s="1">
        <v>0</v>
      </c>
      <c r="AHH722" s="1">
        <v>0</v>
      </c>
      <c r="AHI722" s="1">
        <v>0</v>
      </c>
      <c r="AHK722" s="1">
        <v>0</v>
      </c>
      <c r="AHL722" s="1">
        <v>0</v>
      </c>
      <c r="AHM722" s="1">
        <v>0</v>
      </c>
      <c r="AHN722" s="1">
        <v>0</v>
      </c>
      <c r="AHO722" s="1">
        <v>0</v>
      </c>
      <c r="AHP722" s="1">
        <v>0</v>
      </c>
      <c r="AHQ722" s="1">
        <v>0</v>
      </c>
      <c r="AHR722" s="1">
        <v>10</v>
      </c>
      <c r="AIM722" s="1">
        <v>0</v>
      </c>
      <c r="AIN722" s="1">
        <v>0</v>
      </c>
      <c r="AIO722" s="1">
        <v>0</v>
      </c>
      <c r="AIT722" s="1">
        <v>2</v>
      </c>
      <c r="AIU722" s="1">
        <v>0</v>
      </c>
      <c r="AIV722" s="1">
        <v>0</v>
      </c>
      <c r="AIW722" s="1">
        <v>0</v>
      </c>
      <c r="AIX722" s="1">
        <v>46</v>
      </c>
      <c r="AIY722" s="1">
        <v>53</v>
      </c>
    </row>
    <row r="723" spans="1:939" s="1" customFormat="1">
      <c r="B723" s="1">
        <v>12</v>
      </c>
      <c r="C723" s="1">
        <v>0</v>
      </c>
      <c r="Z723" s="1">
        <v>0</v>
      </c>
      <c r="AA723" s="1">
        <v>1</v>
      </c>
      <c r="AC723" s="1">
        <v>0</v>
      </c>
      <c r="AE723" s="1">
        <v>0</v>
      </c>
      <c r="AG723" s="1">
        <v>0</v>
      </c>
      <c r="AI723" s="1">
        <v>118</v>
      </c>
      <c r="AJ723" s="1">
        <v>118</v>
      </c>
      <c r="DR723" s="1">
        <v>70</v>
      </c>
      <c r="DS723" s="1">
        <v>70</v>
      </c>
      <c r="HA723" s="1">
        <v>2</v>
      </c>
      <c r="HB723" s="1">
        <v>2</v>
      </c>
      <c r="HT723" s="1">
        <v>0</v>
      </c>
      <c r="HU723" s="1">
        <v>0</v>
      </c>
      <c r="IP723" s="1">
        <v>97</v>
      </c>
      <c r="IQ723" s="1">
        <v>98</v>
      </c>
      <c r="LX723" s="1">
        <v>68</v>
      </c>
      <c r="LY723" s="1">
        <v>68</v>
      </c>
      <c r="PG723" s="1">
        <v>16</v>
      </c>
      <c r="PH723" s="1">
        <v>16</v>
      </c>
      <c r="SP723" s="1">
        <v>97.5</v>
      </c>
      <c r="SQ723" s="1">
        <v>97.5</v>
      </c>
      <c r="VX723" s="1">
        <v>1</v>
      </c>
      <c r="VY723" s="1">
        <v>1</v>
      </c>
      <c r="WQ723" s="1">
        <v>0</v>
      </c>
      <c r="WR723" s="1">
        <v>0</v>
      </c>
      <c r="ZY723" s="1">
        <v>215.4</v>
      </c>
      <c r="ZZ723" s="1">
        <v>216</v>
      </c>
      <c r="AAY723" s="1">
        <v>30</v>
      </c>
      <c r="AAZ723" s="1">
        <v>24</v>
      </c>
      <c r="ABB723" s="1">
        <v>12.2</v>
      </c>
      <c r="ABE723" s="1">
        <v>36</v>
      </c>
      <c r="ABI723" s="1">
        <v>2.2999999999999998</v>
      </c>
      <c r="ABU723" s="1">
        <v>141</v>
      </c>
      <c r="ABV723" s="1">
        <v>141</v>
      </c>
      <c r="ABX723" s="1">
        <v>3.7</v>
      </c>
      <c r="ABY723" s="1">
        <v>3.9</v>
      </c>
      <c r="ACA723" s="1">
        <v>102</v>
      </c>
      <c r="ACB723" s="1">
        <v>100</v>
      </c>
      <c r="ACD723" s="1">
        <v>1.08</v>
      </c>
      <c r="ACE723" s="1">
        <v>9.5</v>
      </c>
      <c r="ACG723" s="1">
        <v>249</v>
      </c>
      <c r="ACH723" s="1">
        <v>241</v>
      </c>
      <c r="ACQ723" s="1">
        <v>38</v>
      </c>
      <c r="ACR723" s="1">
        <v>38</v>
      </c>
      <c r="ACT723" s="1">
        <v>2.6</v>
      </c>
      <c r="ACU723" s="1">
        <v>2.67</v>
      </c>
      <c r="ACW723" s="1">
        <v>14</v>
      </c>
      <c r="ACX723" s="1">
        <v>17</v>
      </c>
      <c r="ADS723" s="1">
        <v>1.8</v>
      </c>
      <c r="AGS723" s="1">
        <v>1</v>
      </c>
      <c r="AGT723" s="1">
        <v>0</v>
      </c>
      <c r="AGU723" s="1">
        <v>1</v>
      </c>
      <c r="AGV723" s="1">
        <v>0</v>
      </c>
      <c r="AGW723" s="1">
        <v>0</v>
      </c>
      <c r="AGX723" s="1">
        <v>0</v>
      </c>
      <c r="AGY723" s="1">
        <v>0</v>
      </c>
      <c r="AGZ723" s="1">
        <v>1</v>
      </c>
      <c r="AHA723" s="1">
        <v>0</v>
      </c>
      <c r="AHB723" s="1">
        <v>0</v>
      </c>
      <c r="AHC723" s="1">
        <v>1</v>
      </c>
      <c r="AHD723" s="1">
        <v>0</v>
      </c>
      <c r="AHE723" s="1">
        <v>0</v>
      </c>
      <c r="AHF723" s="1">
        <v>0</v>
      </c>
      <c r="AHH723" s="1">
        <v>0</v>
      </c>
      <c r="AHI723" s="1">
        <v>0</v>
      </c>
      <c r="AHK723" s="1">
        <v>0</v>
      </c>
      <c r="AHL723" s="1">
        <v>0</v>
      </c>
      <c r="AHM723" s="1">
        <v>0</v>
      </c>
      <c r="AHN723" s="1">
        <v>0</v>
      </c>
      <c r="AHO723" s="1">
        <v>0</v>
      </c>
      <c r="AHP723" s="1">
        <v>0</v>
      </c>
      <c r="AHQ723" s="1">
        <v>0</v>
      </c>
      <c r="AHR723" s="1">
        <v>5</v>
      </c>
      <c r="AIM723" s="1">
        <v>0</v>
      </c>
      <c r="AIN723" s="1">
        <v>0</v>
      </c>
      <c r="AIO723" s="1">
        <v>0</v>
      </c>
      <c r="AIT723" s="1">
        <v>1</v>
      </c>
      <c r="AIU723" s="1">
        <v>1</v>
      </c>
      <c r="AIV723" s="1">
        <v>0</v>
      </c>
      <c r="AIW723" s="1">
        <v>0</v>
      </c>
      <c r="AIX723" s="1">
        <v>91</v>
      </c>
      <c r="AJB723" s="1">
        <v>60</v>
      </c>
    </row>
    <row r="724" spans="1:939" s="1" customFormat="1">
      <c r="B724" s="1">
        <v>13</v>
      </c>
      <c r="C724" s="1">
        <v>1</v>
      </c>
      <c r="D724" s="1" t="s">
        <v>7624</v>
      </c>
      <c r="O724" s="1">
        <v>0</v>
      </c>
      <c r="Z724" s="1">
        <v>0</v>
      </c>
      <c r="AA724" s="1">
        <v>1</v>
      </c>
      <c r="AB724" s="1" t="s">
        <v>8657</v>
      </c>
      <c r="AC724" s="1">
        <v>1</v>
      </c>
      <c r="AD724" s="1">
        <v>0</v>
      </c>
      <c r="AE724" s="1">
        <v>0</v>
      </c>
      <c r="AG724" s="1">
        <v>0</v>
      </c>
      <c r="AI724" s="1">
        <v>120</v>
      </c>
      <c r="AJ724" s="1">
        <v>118</v>
      </c>
      <c r="DR724" s="1">
        <v>68</v>
      </c>
      <c r="DS724" s="1">
        <v>62</v>
      </c>
      <c r="HA724" s="1">
        <v>2</v>
      </c>
      <c r="HB724" s="1">
        <v>2</v>
      </c>
      <c r="HT724" s="1">
        <v>0</v>
      </c>
      <c r="HU724" s="1">
        <v>0</v>
      </c>
      <c r="IP724" s="1">
        <v>97</v>
      </c>
      <c r="IQ724" s="1">
        <v>97</v>
      </c>
      <c r="LX724" s="1">
        <v>56</v>
      </c>
      <c r="LY724" s="1">
        <v>74</v>
      </c>
      <c r="PG724" s="1">
        <v>16</v>
      </c>
      <c r="PH724" s="1">
        <v>16</v>
      </c>
      <c r="SP724" s="1">
        <v>97.5</v>
      </c>
      <c r="SQ724" s="1">
        <v>96.2</v>
      </c>
      <c r="VX724" s="1">
        <v>1</v>
      </c>
      <c r="VY724" s="1">
        <v>1</v>
      </c>
      <c r="WQ724" s="1">
        <v>0</v>
      </c>
      <c r="WR724" s="1">
        <v>0</v>
      </c>
      <c r="ZY724" s="1">
        <v>215.8</v>
      </c>
      <c r="ZZ724" s="1">
        <v>216.2</v>
      </c>
      <c r="AAY724" s="1">
        <v>30</v>
      </c>
      <c r="ABB724" s="1">
        <v>11.6</v>
      </c>
      <c r="ABE724" s="1">
        <v>34</v>
      </c>
      <c r="ABU724" s="1">
        <v>142</v>
      </c>
      <c r="ABX724" s="1">
        <v>3.6</v>
      </c>
      <c r="ACA724" s="1">
        <v>103</v>
      </c>
      <c r="ACD724" s="1">
        <v>1.04</v>
      </c>
      <c r="ACG724" s="1">
        <v>79</v>
      </c>
      <c r="ACH724" s="1">
        <v>50</v>
      </c>
      <c r="ACI724" s="1">
        <v>216</v>
      </c>
      <c r="ACQ724" s="1">
        <v>41</v>
      </c>
      <c r="ACT724" s="1">
        <v>2.4</v>
      </c>
      <c r="ACW724" s="1">
        <v>14</v>
      </c>
      <c r="AGS724" s="1">
        <v>0</v>
      </c>
      <c r="AGT724" s="1">
        <v>0</v>
      </c>
      <c r="AGU724" s="1">
        <v>0</v>
      </c>
      <c r="AGV724" s="1">
        <v>0</v>
      </c>
      <c r="AGW724" s="1">
        <v>0</v>
      </c>
      <c r="AGX724" s="1">
        <v>0</v>
      </c>
      <c r="AGY724" s="1">
        <v>0</v>
      </c>
      <c r="AGZ724" s="1">
        <v>1</v>
      </c>
      <c r="AHA724" s="1">
        <v>0</v>
      </c>
      <c r="AHB724" s="1">
        <v>0</v>
      </c>
      <c r="AHC724" s="1">
        <v>1</v>
      </c>
      <c r="AHD724" s="1">
        <v>0</v>
      </c>
      <c r="AHE724" s="1">
        <v>0</v>
      </c>
      <c r="AHF724" s="1">
        <v>0</v>
      </c>
      <c r="AHH724" s="1">
        <v>0</v>
      </c>
      <c r="AHI724" s="1">
        <v>0</v>
      </c>
      <c r="AHK724" s="1">
        <v>0</v>
      </c>
      <c r="AHL724" s="1">
        <v>0</v>
      </c>
      <c r="AHM724" s="1">
        <v>0</v>
      </c>
      <c r="AHN724" s="1">
        <v>0</v>
      </c>
      <c r="AHO724" s="1">
        <v>0</v>
      </c>
      <c r="AHP724" s="1">
        <v>0</v>
      </c>
      <c r="AHQ724" s="1">
        <v>0</v>
      </c>
      <c r="AHR724" s="1">
        <v>10</v>
      </c>
      <c r="AIM724" s="1">
        <v>0</v>
      </c>
      <c r="AIN724" s="1">
        <v>0</v>
      </c>
      <c r="AIO724" s="1">
        <v>0</v>
      </c>
      <c r="AIT724" s="1">
        <v>1</v>
      </c>
      <c r="AIU724" s="1">
        <v>1</v>
      </c>
      <c r="AIV724" s="1">
        <v>0</v>
      </c>
      <c r="AIW724" s="1">
        <v>0</v>
      </c>
      <c r="AIX724" s="1">
        <v>42</v>
      </c>
      <c r="AJB724" s="1">
        <v>33</v>
      </c>
    </row>
    <row r="725" spans="1:939" s="1" customFormat="1">
      <c r="B725" s="1">
        <v>14</v>
      </c>
      <c r="C725" s="1">
        <v>0</v>
      </c>
      <c r="Z725" s="1">
        <v>0</v>
      </c>
      <c r="AA725" s="1">
        <v>2</v>
      </c>
      <c r="AB725" s="1" t="s">
        <v>8658</v>
      </c>
      <c r="AC725" s="1">
        <v>5</v>
      </c>
      <c r="AD725" s="1">
        <v>0</v>
      </c>
      <c r="AE725" s="1">
        <v>3</v>
      </c>
      <c r="AF725" s="1">
        <v>0</v>
      </c>
      <c r="AG725" s="1">
        <v>0</v>
      </c>
      <c r="AI725" s="1">
        <v>110</v>
      </c>
      <c r="AJ725" s="1">
        <v>110</v>
      </c>
      <c r="DR725" s="1">
        <v>68</v>
      </c>
      <c r="DS725" s="1">
        <v>68</v>
      </c>
      <c r="HA725" s="1">
        <v>2</v>
      </c>
      <c r="HB725" s="1">
        <v>2</v>
      </c>
      <c r="HT725" s="1">
        <v>0</v>
      </c>
      <c r="HU725" s="1">
        <v>0</v>
      </c>
      <c r="IP725" s="1">
        <v>99</v>
      </c>
      <c r="IQ725" s="1">
        <v>98</v>
      </c>
      <c r="LX725" s="1">
        <v>74</v>
      </c>
      <c r="LY725" s="1">
        <v>70</v>
      </c>
      <c r="PG725" s="1">
        <v>18</v>
      </c>
      <c r="PH725" s="1">
        <v>16</v>
      </c>
      <c r="SP725" s="1">
        <v>96.6</v>
      </c>
      <c r="SQ725" s="1">
        <v>97.7</v>
      </c>
      <c r="VX725" s="1">
        <v>1</v>
      </c>
      <c r="VY725" s="1">
        <v>1</v>
      </c>
      <c r="WQ725" s="1">
        <v>0</v>
      </c>
      <c r="WR725" s="1">
        <v>0</v>
      </c>
      <c r="ZY725" s="1">
        <v>216</v>
      </c>
      <c r="ZZ725" s="1">
        <v>216.4</v>
      </c>
      <c r="ACG725" s="1">
        <v>239</v>
      </c>
      <c r="AGS725" s="1">
        <v>0</v>
      </c>
      <c r="AGT725" s="1">
        <v>0</v>
      </c>
      <c r="AGU725" s="1">
        <v>0</v>
      </c>
      <c r="AGV725" s="1">
        <v>0</v>
      </c>
      <c r="AGW725" s="1">
        <v>0</v>
      </c>
      <c r="AGX725" s="1">
        <v>0</v>
      </c>
      <c r="AGY725" s="1">
        <v>0</v>
      </c>
      <c r="AGZ725" s="1">
        <v>1</v>
      </c>
      <c r="AHA725" s="1">
        <v>0</v>
      </c>
      <c r="AHB725" s="1">
        <v>0</v>
      </c>
      <c r="AHC725" s="1">
        <v>1</v>
      </c>
      <c r="AHD725" s="1">
        <v>0</v>
      </c>
      <c r="AHE725" s="1">
        <v>0</v>
      </c>
      <c r="AHF725" s="1">
        <v>0</v>
      </c>
      <c r="AHH725" s="1">
        <v>0</v>
      </c>
      <c r="AHI725" s="1">
        <v>0</v>
      </c>
      <c r="AHK725" s="1">
        <v>0</v>
      </c>
      <c r="AHL725" s="1">
        <v>0</v>
      </c>
      <c r="AHM725" s="1">
        <v>0</v>
      </c>
      <c r="AHN725" s="1">
        <v>0</v>
      </c>
      <c r="AHO725" s="1">
        <v>0</v>
      </c>
      <c r="AHP725" s="1">
        <v>0</v>
      </c>
      <c r="AHQ725" s="1">
        <v>0</v>
      </c>
      <c r="AHR725" s="1">
        <v>6</v>
      </c>
      <c r="AIM725" s="1">
        <v>0</v>
      </c>
      <c r="AIN725" s="1">
        <v>0</v>
      </c>
      <c r="AIO725" s="1">
        <v>0</v>
      </c>
      <c r="AIT725" s="1">
        <v>1</v>
      </c>
      <c r="AIU725" s="1">
        <v>1</v>
      </c>
      <c r="AIV725" s="1">
        <v>0</v>
      </c>
      <c r="AIW725" s="1">
        <v>0</v>
      </c>
      <c r="AIX725" s="1">
        <v>30</v>
      </c>
      <c r="AJB725" s="1">
        <v>35</v>
      </c>
    </row>
    <row r="726" spans="1:939" s="80" customFormat="1">
      <c r="B726" s="80">
        <v>15</v>
      </c>
      <c r="C726" s="80">
        <v>0</v>
      </c>
      <c r="Z726" s="80">
        <v>0</v>
      </c>
      <c r="AA726" s="80">
        <v>0</v>
      </c>
      <c r="AB726" s="80" t="s">
        <v>8659</v>
      </c>
      <c r="AC726" s="80">
        <v>0</v>
      </c>
      <c r="AE726" s="80">
        <v>1</v>
      </c>
      <c r="AF726" s="80">
        <v>0</v>
      </c>
      <c r="AG726" s="80">
        <v>0</v>
      </c>
      <c r="AI726" s="80">
        <v>118</v>
      </c>
      <c r="DR726" s="80">
        <v>58</v>
      </c>
      <c r="HA726" s="80">
        <v>2</v>
      </c>
      <c r="HT726" s="80">
        <v>0</v>
      </c>
      <c r="IP726" s="80">
        <v>99</v>
      </c>
      <c r="LX726" s="80">
        <v>62</v>
      </c>
      <c r="PG726" s="80">
        <v>18</v>
      </c>
      <c r="SP726" s="80">
        <v>96.4</v>
      </c>
      <c r="VX726" s="80">
        <v>1</v>
      </c>
      <c r="WQ726" s="80">
        <v>0</v>
      </c>
      <c r="ZY726" s="80">
        <v>217.2</v>
      </c>
      <c r="AAY726" s="80">
        <v>26</v>
      </c>
      <c r="AAZ726" s="80">
        <v>32</v>
      </c>
      <c r="ABC726" s="80">
        <v>11.2</v>
      </c>
      <c r="ABF726" s="80">
        <v>33</v>
      </c>
      <c r="ABU726" s="80">
        <v>136</v>
      </c>
      <c r="ABV726" s="80">
        <v>135</v>
      </c>
      <c r="ABX726" s="80">
        <v>4.4000000000000004</v>
      </c>
      <c r="ABY726" s="80">
        <v>3.8</v>
      </c>
      <c r="ACA726" s="80">
        <v>94</v>
      </c>
      <c r="ACB726" s="80">
        <v>96</v>
      </c>
      <c r="ACD726" s="80">
        <v>9.6999999999999993</v>
      </c>
      <c r="ACE726" s="80">
        <v>1.1200000000000001</v>
      </c>
      <c r="ACG726" s="80">
        <v>299</v>
      </c>
      <c r="ACH726" s="80">
        <v>308</v>
      </c>
      <c r="ACI726" s="80">
        <v>327</v>
      </c>
      <c r="ACQ726" s="80">
        <v>40</v>
      </c>
      <c r="ACR726" s="80">
        <v>43</v>
      </c>
      <c r="ACT726" s="80">
        <v>2.46</v>
      </c>
      <c r="ACU726" s="80">
        <v>2.6</v>
      </c>
      <c r="ACW726" s="80">
        <v>16</v>
      </c>
      <c r="ACX726" s="80">
        <v>13</v>
      </c>
      <c r="ADR726" s="80">
        <v>2.1</v>
      </c>
      <c r="AGS726" s="80">
        <v>0</v>
      </c>
      <c r="AGT726" s="80">
        <v>0</v>
      </c>
      <c r="AGU726" s="80">
        <v>0</v>
      </c>
      <c r="AGV726" s="80">
        <v>0</v>
      </c>
      <c r="AGW726" s="80">
        <v>0</v>
      </c>
      <c r="AGX726" s="80">
        <v>0</v>
      </c>
      <c r="AGY726" s="80">
        <v>0</v>
      </c>
      <c r="AGZ726" s="80">
        <v>1</v>
      </c>
      <c r="AHA726" s="80">
        <v>0</v>
      </c>
      <c r="AHB726" s="80">
        <v>0</v>
      </c>
      <c r="AHC726" s="80">
        <v>1</v>
      </c>
      <c r="AHD726" s="80">
        <v>0</v>
      </c>
      <c r="AHE726" s="80">
        <v>0</v>
      </c>
      <c r="AHF726" s="80">
        <v>0</v>
      </c>
      <c r="AHH726" s="80">
        <v>0</v>
      </c>
      <c r="AHI726" s="80">
        <v>0</v>
      </c>
      <c r="AHK726" s="80">
        <v>0</v>
      </c>
      <c r="AHL726" s="80">
        <v>0</v>
      </c>
      <c r="AHM726" s="80">
        <v>0</v>
      </c>
      <c r="AHN726" s="80">
        <v>0</v>
      </c>
      <c r="AHO726" s="80">
        <v>0</v>
      </c>
      <c r="AHP726" s="80">
        <v>0</v>
      </c>
      <c r="AHQ726" s="80">
        <v>0</v>
      </c>
      <c r="AHR726" s="80">
        <v>8</v>
      </c>
      <c r="AIM726" s="80">
        <v>0</v>
      </c>
      <c r="AIN726" s="80">
        <v>0</v>
      </c>
      <c r="AIO726" s="80">
        <v>0</v>
      </c>
      <c r="AIT726" s="80">
        <v>1</v>
      </c>
      <c r="AIU726" s="80">
        <v>0</v>
      </c>
      <c r="AIV726" s="80">
        <v>0</v>
      </c>
      <c r="AIW726" s="80">
        <v>0</v>
      </c>
      <c r="AIX726" s="80">
        <v>47</v>
      </c>
    </row>
    <row r="727" spans="1:939" s="1" customFormat="1">
      <c r="A727" s="1">
        <v>152</v>
      </c>
      <c r="B727" s="1">
        <v>1</v>
      </c>
      <c r="C727" s="1">
        <v>1</v>
      </c>
      <c r="D727" s="1" t="s">
        <v>7628</v>
      </c>
      <c r="O727" s="1">
        <v>0</v>
      </c>
      <c r="Z727" s="1">
        <v>0</v>
      </c>
      <c r="AA727" s="1">
        <v>1</v>
      </c>
      <c r="AC727" s="1">
        <v>0</v>
      </c>
      <c r="AE727" s="1">
        <v>0</v>
      </c>
      <c r="AG727" s="1">
        <v>0</v>
      </c>
      <c r="AGS727" s="1">
        <v>0</v>
      </c>
      <c r="AGT727" s="1">
        <v>0</v>
      </c>
      <c r="AGU727" s="1">
        <v>0</v>
      </c>
      <c r="AGV727" s="1">
        <v>0</v>
      </c>
      <c r="AGW727" s="1">
        <v>0</v>
      </c>
      <c r="AGX727" s="1">
        <v>1</v>
      </c>
      <c r="AGY727" s="1">
        <v>0</v>
      </c>
      <c r="AGZ727" s="1">
        <v>0</v>
      </c>
      <c r="AHA727" s="1">
        <v>0</v>
      </c>
      <c r="AHB727" s="1">
        <v>0</v>
      </c>
      <c r="AHC727" s="1">
        <v>1</v>
      </c>
      <c r="AHD727" s="1">
        <v>0</v>
      </c>
      <c r="AHE727" s="1">
        <v>0</v>
      </c>
      <c r="AHF727" s="1">
        <v>0</v>
      </c>
      <c r="AHH727" s="1">
        <v>0</v>
      </c>
      <c r="AHI727" s="1">
        <v>0</v>
      </c>
      <c r="AHK727" s="1">
        <v>0</v>
      </c>
      <c r="AHL727" s="1">
        <v>0</v>
      </c>
      <c r="AHM727" s="1">
        <v>0</v>
      </c>
      <c r="AHN727" s="1">
        <v>0</v>
      </c>
      <c r="AHO727" s="1">
        <v>0</v>
      </c>
      <c r="AHP727" s="1">
        <v>0</v>
      </c>
      <c r="AHQ727" s="1">
        <v>0</v>
      </c>
      <c r="AIM727" s="1">
        <v>0</v>
      </c>
      <c r="AIN727" s="1">
        <v>0</v>
      </c>
      <c r="AIO727" s="1">
        <v>0</v>
      </c>
      <c r="AIT727" s="1">
        <v>0</v>
      </c>
      <c r="AIU727" s="1">
        <v>1</v>
      </c>
      <c r="AIV727" s="1">
        <v>0</v>
      </c>
      <c r="AIW727" s="1">
        <v>0</v>
      </c>
    </row>
    <row r="728" spans="1:939" s="1" customFormat="1">
      <c r="B728" s="1">
        <v>2</v>
      </c>
      <c r="C728" s="1">
        <v>0</v>
      </c>
      <c r="Z728" s="1">
        <v>0</v>
      </c>
      <c r="AA728" s="1">
        <v>2</v>
      </c>
      <c r="AB728" s="1" t="s">
        <v>8660</v>
      </c>
      <c r="AC728" s="1">
        <v>0</v>
      </c>
      <c r="AE728" s="1">
        <v>0</v>
      </c>
      <c r="AG728" s="1">
        <v>0</v>
      </c>
      <c r="AI728" s="1">
        <v>122</v>
      </c>
      <c r="AJ728" s="1">
        <v>112</v>
      </c>
      <c r="DR728" s="1">
        <v>68</v>
      </c>
      <c r="DS728" s="1">
        <v>68</v>
      </c>
      <c r="HA728" s="1">
        <v>2</v>
      </c>
      <c r="HB728" s="1">
        <v>2</v>
      </c>
      <c r="HT728" s="1">
        <v>0</v>
      </c>
      <c r="HU728" s="1">
        <v>0</v>
      </c>
      <c r="IP728" s="1">
        <v>94</v>
      </c>
      <c r="IQ728" s="1">
        <v>95</v>
      </c>
      <c r="LX728" s="1">
        <v>70</v>
      </c>
      <c r="LY728" s="1">
        <v>68</v>
      </c>
      <c r="PG728" s="1">
        <v>18</v>
      </c>
      <c r="PH728" s="1">
        <v>18</v>
      </c>
      <c r="SP728" s="1">
        <v>98.6</v>
      </c>
      <c r="SQ728" s="1">
        <v>97.5</v>
      </c>
      <c r="VX728" s="1">
        <v>1</v>
      </c>
      <c r="VY728" s="1">
        <v>1</v>
      </c>
      <c r="WQ728" s="1">
        <v>0</v>
      </c>
      <c r="WR728" s="1">
        <v>0</v>
      </c>
      <c r="ACG728" s="1">
        <v>300</v>
      </c>
      <c r="ACH728" s="1">
        <v>253</v>
      </c>
      <c r="AGS728" s="1">
        <v>0</v>
      </c>
      <c r="AGT728" s="1">
        <v>0</v>
      </c>
      <c r="AGU728" s="1">
        <v>0</v>
      </c>
      <c r="AGV728" s="1">
        <v>0</v>
      </c>
      <c r="AGW728" s="1">
        <v>0</v>
      </c>
      <c r="AGX728" s="1">
        <v>1</v>
      </c>
      <c r="AGY728" s="1">
        <v>0</v>
      </c>
      <c r="AGZ728" s="1">
        <v>0</v>
      </c>
      <c r="AHA728" s="1">
        <v>0</v>
      </c>
      <c r="AHB728" s="1">
        <v>0</v>
      </c>
      <c r="AHC728" s="1">
        <v>1</v>
      </c>
      <c r="AHD728" s="1">
        <v>0</v>
      </c>
      <c r="AHE728" s="1">
        <v>0</v>
      </c>
      <c r="AHF728" s="1">
        <v>0</v>
      </c>
      <c r="AHH728" s="1">
        <v>0</v>
      </c>
      <c r="AHI728" s="1">
        <v>0</v>
      </c>
      <c r="AHK728" s="1">
        <v>0</v>
      </c>
      <c r="AHL728" s="1">
        <v>0</v>
      </c>
      <c r="AHM728" s="1">
        <v>0</v>
      </c>
      <c r="AHN728" s="1">
        <v>0</v>
      </c>
      <c r="AHO728" s="1">
        <v>0</v>
      </c>
      <c r="AHP728" s="1">
        <v>0</v>
      </c>
      <c r="AHQ728" s="1">
        <v>0</v>
      </c>
      <c r="AHR728" s="1">
        <v>0</v>
      </c>
      <c r="AIM728" s="1">
        <v>0</v>
      </c>
      <c r="AIN728" s="1">
        <v>0</v>
      </c>
      <c r="AIO728" s="1">
        <v>0</v>
      </c>
      <c r="AIP728" s="1">
        <v>1</v>
      </c>
      <c r="AIQ728" s="1">
        <v>1</v>
      </c>
      <c r="AIR728" s="1">
        <v>1</v>
      </c>
      <c r="AIS728" s="1">
        <v>1</v>
      </c>
      <c r="AIT728" s="1">
        <v>1</v>
      </c>
      <c r="AIU728" s="1">
        <v>1</v>
      </c>
      <c r="AIV728" s="1">
        <v>0</v>
      </c>
      <c r="AIW728" s="1">
        <v>0</v>
      </c>
      <c r="AIX728" s="1">
        <v>69</v>
      </c>
      <c r="AJB728" s="1">
        <v>20</v>
      </c>
    </row>
    <row r="729" spans="1:939" s="80" customFormat="1">
      <c r="B729" s="80">
        <v>3</v>
      </c>
      <c r="C729" s="80">
        <v>1</v>
      </c>
      <c r="D729" s="80" t="s">
        <v>7736</v>
      </c>
      <c r="O729" s="80">
        <v>0</v>
      </c>
      <c r="Z729" s="80">
        <v>0</v>
      </c>
      <c r="AA729" s="80">
        <v>2</v>
      </c>
      <c r="AB729" s="80" t="s">
        <v>8661</v>
      </c>
      <c r="AC729" s="80">
        <v>0</v>
      </c>
      <c r="AE729" s="80">
        <v>0</v>
      </c>
      <c r="AG729" s="80">
        <v>0</v>
      </c>
      <c r="AI729" s="80">
        <v>105</v>
      </c>
      <c r="DR729" s="80">
        <v>76</v>
      </c>
      <c r="HA729" s="80">
        <v>2</v>
      </c>
      <c r="HT729" s="80">
        <v>1</v>
      </c>
      <c r="IP729" s="80">
        <v>96</v>
      </c>
      <c r="LX729" s="80">
        <v>70</v>
      </c>
      <c r="PG729" s="80">
        <v>16</v>
      </c>
      <c r="SP729" s="80">
        <v>97.6</v>
      </c>
      <c r="VX729" s="80">
        <v>0</v>
      </c>
      <c r="WQ729" s="80">
        <v>0</v>
      </c>
      <c r="ACG729" s="80">
        <v>277</v>
      </c>
      <c r="ACH729" s="80">
        <v>254</v>
      </c>
      <c r="AGS729" s="80">
        <v>0</v>
      </c>
      <c r="AGT729" s="80">
        <v>0</v>
      </c>
      <c r="AGU729" s="80">
        <v>0</v>
      </c>
      <c r="AGV729" s="80">
        <v>0</v>
      </c>
      <c r="AGW729" s="80">
        <v>0</v>
      </c>
      <c r="AGX729" s="80">
        <v>0</v>
      </c>
      <c r="AGY729" s="80">
        <v>0</v>
      </c>
      <c r="AGZ729" s="80">
        <v>0</v>
      </c>
      <c r="AHA729" s="80">
        <v>0</v>
      </c>
      <c r="AHB729" s="80">
        <v>0</v>
      </c>
      <c r="AHC729" s="80">
        <v>1</v>
      </c>
      <c r="AHD729" s="80">
        <v>0</v>
      </c>
      <c r="AHE729" s="80">
        <v>0</v>
      </c>
      <c r="AHF729" s="80">
        <v>0</v>
      </c>
      <c r="AHH729" s="80">
        <v>0</v>
      </c>
      <c r="AHI729" s="80">
        <v>0</v>
      </c>
      <c r="AHK729" s="80">
        <v>0</v>
      </c>
      <c r="AHL729" s="80">
        <v>0</v>
      </c>
      <c r="AHM729" s="80">
        <v>0</v>
      </c>
      <c r="AHN729" s="80">
        <v>0</v>
      </c>
      <c r="AHO729" s="80">
        <v>0</v>
      </c>
      <c r="AHP729" s="80">
        <v>0</v>
      </c>
      <c r="AHQ729" s="80">
        <v>0</v>
      </c>
      <c r="AHR729" s="80">
        <v>0</v>
      </c>
      <c r="AIM729" s="80">
        <v>0</v>
      </c>
      <c r="AIN729" s="80">
        <v>0</v>
      </c>
      <c r="AIO729" s="80">
        <v>0</v>
      </c>
      <c r="AIT729" s="80">
        <v>1</v>
      </c>
      <c r="AIU729" s="80">
        <v>0</v>
      </c>
      <c r="AIV729" s="80">
        <v>0</v>
      </c>
      <c r="AIW729" s="80">
        <v>0</v>
      </c>
      <c r="AIX729" s="80">
        <v>49</v>
      </c>
    </row>
    <row r="730" spans="1:939" s="1" customFormat="1">
      <c r="A730" s="1">
        <v>153</v>
      </c>
      <c r="B730" s="1">
        <v>1</v>
      </c>
      <c r="C730" s="1">
        <v>0</v>
      </c>
      <c r="Z730" s="1">
        <v>0</v>
      </c>
      <c r="AA730" s="1">
        <v>1</v>
      </c>
      <c r="AC730" s="1">
        <v>0</v>
      </c>
      <c r="AE730" s="1">
        <v>0</v>
      </c>
      <c r="AG730" s="1">
        <v>0</v>
      </c>
      <c r="LX730" s="1">
        <v>86</v>
      </c>
      <c r="PG730" s="1">
        <v>18</v>
      </c>
      <c r="SP730" s="1">
        <v>98</v>
      </c>
      <c r="VX730" s="1">
        <v>1</v>
      </c>
      <c r="WQ730" s="1">
        <v>0</v>
      </c>
      <c r="AGS730" s="1">
        <v>1</v>
      </c>
      <c r="AGT730" s="1">
        <v>0</v>
      </c>
      <c r="AGU730" s="1">
        <v>0</v>
      </c>
      <c r="AGV730" s="1">
        <v>1</v>
      </c>
      <c r="AGW730" s="1">
        <v>0</v>
      </c>
      <c r="AGX730" s="1">
        <v>0</v>
      </c>
      <c r="AGY730" s="1">
        <v>0</v>
      </c>
      <c r="AGZ730" s="1">
        <v>0</v>
      </c>
      <c r="AHA730" s="1">
        <v>0</v>
      </c>
      <c r="AHB730" s="1">
        <v>0</v>
      </c>
      <c r="AHC730" s="1">
        <v>1</v>
      </c>
      <c r="AHD730" s="1">
        <v>0</v>
      </c>
      <c r="AHE730" s="1">
        <v>0</v>
      </c>
      <c r="AHF730" s="1">
        <v>0</v>
      </c>
      <c r="AHH730" s="1">
        <v>0</v>
      </c>
      <c r="AHI730" s="1">
        <v>1</v>
      </c>
      <c r="AHK730" s="1">
        <v>0</v>
      </c>
      <c r="AHL730" s="1">
        <v>0</v>
      </c>
      <c r="AHM730" s="1">
        <v>0</v>
      </c>
      <c r="AHN730" s="1">
        <v>0</v>
      </c>
      <c r="AHO730" s="1">
        <v>0</v>
      </c>
      <c r="AHP730" s="1">
        <v>0</v>
      </c>
      <c r="AHQ730" s="1">
        <v>0</v>
      </c>
      <c r="AHR730" s="1">
        <v>0</v>
      </c>
      <c r="AIM730" s="1">
        <v>0</v>
      </c>
      <c r="AIN730" s="1">
        <v>0</v>
      </c>
      <c r="AIO730" s="1">
        <v>0</v>
      </c>
      <c r="AIP730" s="1">
        <v>1</v>
      </c>
      <c r="AIQ730" s="1">
        <v>0</v>
      </c>
      <c r="AIR730" s="1">
        <v>1</v>
      </c>
      <c r="AIS730" s="1">
        <v>1</v>
      </c>
      <c r="AIT730" s="1">
        <v>0</v>
      </c>
      <c r="AIU730" s="1">
        <v>1</v>
      </c>
      <c r="AIV730" s="1">
        <v>0</v>
      </c>
      <c r="AIW730" s="1">
        <v>0</v>
      </c>
      <c r="AJB730" s="1">
        <v>32</v>
      </c>
    </row>
    <row r="731" spans="1:939" s="1" customFormat="1">
      <c r="B731" s="1">
        <v>2</v>
      </c>
      <c r="C731" s="1">
        <v>0</v>
      </c>
      <c r="Z731" s="1">
        <v>0</v>
      </c>
      <c r="AA731" s="1">
        <v>2</v>
      </c>
      <c r="AB731" s="1" t="s">
        <v>8662</v>
      </c>
      <c r="AC731" s="1">
        <v>0</v>
      </c>
      <c r="AE731" s="1">
        <v>0</v>
      </c>
      <c r="AG731" s="1">
        <v>0</v>
      </c>
      <c r="AJ731" s="1">
        <v>128</v>
      </c>
      <c r="DS731" s="1">
        <v>80</v>
      </c>
      <c r="HB731" s="1">
        <v>2</v>
      </c>
      <c r="HU731" s="1">
        <v>0</v>
      </c>
      <c r="IQ731" s="1">
        <v>97</v>
      </c>
      <c r="LX731" s="1">
        <v>82</v>
      </c>
      <c r="PH731" s="1">
        <v>16</v>
      </c>
      <c r="SP731" s="1">
        <v>97.7</v>
      </c>
      <c r="SQ731" s="1">
        <v>97.8</v>
      </c>
      <c r="VX731" s="1">
        <v>1</v>
      </c>
      <c r="VY731" s="1">
        <v>1</v>
      </c>
      <c r="WQ731" s="1">
        <v>0</v>
      </c>
      <c r="WR731" s="1">
        <v>0</v>
      </c>
      <c r="AGS731" s="1">
        <v>1</v>
      </c>
      <c r="AGT731" s="1">
        <v>0</v>
      </c>
      <c r="AGU731" s="1">
        <v>0</v>
      </c>
      <c r="AGV731" s="1">
        <v>1</v>
      </c>
      <c r="AGW731" s="1">
        <v>0</v>
      </c>
      <c r="AGX731" s="1">
        <v>0</v>
      </c>
      <c r="AGY731" s="1">
        <v>0</v>
      </c>
      <c r="AGZ731" s="1">
        <v>0</v>
      </c>
      <c r="AHA731" s="1">
        <v>0</v>
      </c>
      <c r="AHB731" s="1">
        <v>0</v>
      </c>
      <c r="AHC731" s="1">
        <v>1</v>
      </c>
      <c r="AHD731" s="1">
        <v>0</v>
      </c>
      <c r="AHE731" s="1">
        <v>0</v>
      </c>
      <c r="AHF731" s="1">
        <v>0</v>
      </c>
      <c r="AHH731" s="1">
        <v>0</v>
      </c>
      <c r="AHI731" s="1">
        <v>1</v>
      </c>
      <c r="AHK731" s="1">
        <v>0</v>
      </c>
      <c r="AHL731" s="1">
        <v>0</v>
      </c>
      <c r="AHM731" s="1">
        <v>0</v>
      </c>
      <c r="AHN731" s="1">
        <v>0</v>
      </c>
      <c r="AHO731" s="1">
        <v>0</v>
      </c>
      <c r="AHP731" s="1">
        <v>0</v>
      </c>
      <c r="AHQ731" s="1">
        <v>0</v>
      </c>
      <c r="AHR731" s="1">
        <v>0</v>
      </c>
      <c r="AIM731" s="1">
        <v>0</v>
      </c>
      <c r="AIN731" s="1">
        <v>0</v>
      </c>
      <c r="AIO731" s="1">
        <v>0</v>
      </c>
      <c r="AIQ731" s="1">
        <v>0</v>
      </c>
      <c r="AIT731" s="1">
        <v>1</v>
      </c>
      <c r="AIU731" s="1">
        <v>1</v>
      </c>
      <c r="AIV731" s="1">
        <v>0</v>
      </c>
      <c r="AIW731" s="1">
        <v>0</v>
      </c>
      <c r="AIX731" s="1">
        <v>23</v>
      </c>
      <c r="AJB731" s="1">
        <v>30</v>
      </c>
    </row>
    <row r="732" spans="1:939" s="80" customFormat="1">
      <c r="B732" s="80">
        <v>3</v>
      </c>
      <c r="C732" s="80">
        <v>0</v>
      </c>
      <c r="Z732" s="80">
        <v>0</v>
      </c>
      <c r="AA732" s="80">
        <v>2</v>
      </c>
      <c r="AC732" s="80">
        <v>0</v>
      </c>
      <c r="AE732" s="80">
        <v>0</v>
      </c>
      <c r="AG732" s="80">
        <v>0</v>
      </c>
      <c r="PG732" s="80">
        <v>16</v>
      </c>
      <c r="SP732" s="80">
        <v>97.9</v>
      </c>
      <c r="VX732" s="80">
        <v>1</v>
      </c>
      <c r="AGS732" s="18">
        <v>0</v>
      </c>
      <c r="AGT732" s="18">
        <v>0</v>
      </c>
      <c r="AGU732" s="18">
        <v>0</v>
      </c>
      <c r="AGV732" s="18">
        <v>0</v>
      </c>
      <c r="AGW732" s="18">
        <v>0</v>
      </c>
      <c r="AGX732" s="18">
        <v>0</v>
      </c>
      <c r="AGY732" s="18">
        <v>0</v>
      </c>
      <c r="AGZ732" s="18">
        <v>0</v>
      </c>
      <c r="AHA732" s="18">
        <v>0</v>
      </c>
      <c r="AHB732" s="18">
        <v>0</v>
      </c>
      <c r="AHC732" s="18">
        <v>1</v>
      </c>
      <c r="AHD732" s="18">
        <v>0</v>
      </c>
      <c r="AHE732" s="18">
        <v>0</v>
      </c>
      <c r="AHF732" s="18">
        <v>0</v>
      </c>
      <c r="AHG732" s="18"/>
      <c r="AHH732" s="18">
        <v>0</v>
      </c>
      <c r="AHI732" s="18">
        <v>1</v>
      </c>
      <c r="AHJ732" s="18"/>
      <c r="AHK732" s="18">
        <v>0</v>
      </c>
      <c r="AHL732" s="18">
        <v>0</v>
      </c>
      <c r="AHM732" s="18">
        <v>0</v>
      </c>
      <c r="AHN732" s="18">
        <v>0</v>
      </c>
      <c r="AHO732" s="18">
        <v>0</v>
      </c>
      <c r="AHP732" s="18">
        <v>0</v>
      </c>
      <c r="AHQ732" s="18">
        <v>0</v>
      </c>
      <c r="AHR732" s="18">
        <v>0</v>
      </c>
      <c r="AIM732" s="18">
        <v>0</v>
      </c>
      <c r="AIN732" s="18">
        <v>0</v>
      </c>
      <c r="AIO732" s="18">
        <v>0</v>
      </c>
      <c r="AIP732" s="18"/>
      <c r="AIQ732" s="18">
        <v>0</v>
      </c>
      <c r="AIR732" s="18"/>
      <c r="AIS732" s="18"/>
      <c r="AIT732" s="18">
        <v>1</v>
      </c>
      <c r="AIU732" s="18">
        <v>0</v>
      </c>
      <c r="AIV732" s="18">
        <v>0</v>
      </c>
      <c r="AIW732" s="18">
        <v>0</v>
      </c>
      <c r="AIX732" s="18">
        <v>22</v>
      </c>
      <c r="AIY732" s="18"/>
      <c r="AIZ732" s="18"/>
      <c r="AJA732" s="18"/>
      <c r="AJB732" s="18"/>
      <c r="AJC732" s="18"/>
    </row>
    <row r="733" spans="1:939" s="1" customFormat="1">
      <c r="A733" s="1">
        <v>154</v>
      </c>
      <c r="B733" s="1">
        <v>1</v>
      </c>
      <c r="C733" s="1">
        <v>0</v>
      </c>
      <c r="Z733" s="1">
        <v>0</v>
      </c>
      <c r="AA733" s="1">
        <v>2</v>
      </c>
      <c r="AB733" s="1" t="s">
        <v>8663</v>
      </c>
      <c r="AC733" s="1">
        <v>0</v>
      </c>
      <c r="AE733" s="1">
        <v>0</v>
      </c>
      <c r="AG733" s="1">
        <v>0</v>
      </c>
      <c r="AI733" s="1">
        <v>120</v>
      </c>
      <c r="DR733" s="1">
        <v>70</v>
      </c>
      <c r="HA733" s="1">
        <v>2</v>
      </c>
      <c r="HT733" s="1">
        <v>0</v>
      </c>
      <c r="IP733" s="1">
        <v>97</v>
      </c>
      <c r="LX733" s="1">
        <v>70</v>
      </c>
      <c r="PG733" s="1">
        <v>18</v>
      </c>
      <c r="SP733" s="1">
        <v>96.4</v>
      </c>
      <c r="VX733" s="1">
        <v>1</v>
      </c>
      <c r="WQ733" s="1">
        <v>0</v>
      </c>
      <c r="ZY733" s="1">
        <v>173</v>
      </c>
      <c r="AGS733" s="1">
        <v>0</v>
      </c>
      <c r="AGT733" s="1">
        <v>0</v>
      </c>
      <c r="AGU733" s="1">
        <v>0</v>
      </c>
      <c r="AGV733" s="1">
        <v>0</v>
      </c>
      <c r="AGW733" s="1">
        <v>0</v>
      </c>
      <c r="AGX733" s="1">
        <v>0</v>
      </c>
      <c r="AGY733" s="1">
        <v>0</v>
      </c>
      <c r="AGZ733" s="1">
        <v>2</v>
      </c>
      <c r="AHA733" s="1">
        <v>0</v>
      </c>
      <c r="AHB733" s="1">
        <v>0</v>
      </c>
      <c r="AHC733" s="1">
        <v>1</v>
      </c>
      <c r="AHD733" s="1">
        <v>0</v>
      </c>
      <c r="AHE733" s="1">
        <v>0</v>
      </c>
      <c r="AHF733" s="1">
        <v>0</v>
      </c>
      <c r="AHH733" s="1">
        <v>0</v>
      </c>
      <c r="AHI733" s="1">
        <v>0</v>
      </c>
      <c r="AHK733" s="1">
        <v>0</v>
      </c>
      <c r="AHL733" s="1">
        <v>0</v>
      </c>
      <c r="AHM733" s="1">
        <v>0</v>
      </c>
      <c r="AHN733" s="1">
        <v>0</v>
      </c>
      <c r="AHO733" s="1">
        <v>0</v>
      </c>
      <c r="AHP733" s="1">
        <v>0</v>
      </c>
      <c r="AHQ733" s="1">
        <v>0</v>
      </c>
      <c r="AHR733" s="1">
        <v>0</v>
      </c>
      <c r="AIM733" s="1">
        <v>0</v>
      </c>
      <c r="AIN733" s="1">
        <v>0</v>
      </c>
      <c r="AIO733" s="1">
        <v>0</v>
      </c>
      <c r="AIP733" s="1">
        <v>1</v>
      </c>
      <c r="AIQ733" s="1">
        <v>1</v>
      </c>
      <c r="AIR733" s="1">
        <v>0</v>
      </c>
      <c r="AIS733" s="1">
        <v>1</v>
      </c>
      <c r="AIT733" s="3">
        <v>1</v>
      </c>
      <c r="AIV733" s="1">
        <v>0</v>
      </c>
      <c r="AIW733" s="1">
        <v>0</v>
      </c>
      <c r="AIX733" s="1">
        <v>85</v>
      </c>
    </row>
    <row r="734" spans="1:939" s="1" customFormat="1">
      <c r="B734" s="1">
        <v>2</v>
      </c>
      <c r="C734" s="1">
        <v>1</v>
      </c>
      <c r="D734" s="1" t="s">
        <v>8664</v>
      </c>
      <c r="O734" s="1">
        <v>0</v>
      </c>
      <c r="Z734" s="1">
        <v>0</v>
      </c>
      <c r="AA734" s="1">
        <v>2</v>
      </c>
      <c r="AB734" s="1" t="s">
        <v>8665</v>
      </c>
      <c r="AC734" s="1">
        <v>15</v>
      </c>
      <c r="AD734" s="1">
        <v>0</v>
      </c>
      <c r="AE734" s="1">
        <v>0</v>
      </c>
      <c r="AG734" s="1">
        <v>0</v>
      </c>
      <c r="AGS734" s="1">
        <v>0</v>
      </c>
      <c r="AGT734" s="1">
        <v>0</v>
      </c>
      <c r="AGU734" s="1">
        <v>0</v>
      </c>
      <c r="AGV734" s="1">
        <v>0</v>
      </c>
      <c r="AGW734" s="1">
        <v>0</v>
      </c>
      <c r="AGX734" s="1">
        <v>0</v>
      </c>
      <c r="AGY734" s="1">
        <v>0</v>
      </c>
      <c r="AGZ734" s="1">
        <v>0</v>
      </c>
      <c r="AHA734" s="1">
        <v>0</v>
      </c>
      <c r="AHB734" s="1">
        <v>0</v>
      </c>
      <c r="AHC734" s="1">
        <v>1</v>
      </c>
      <c r="AHD734" s="1">
        <v>0</v>
      </c>
      <c r="AHE734" s="1">
        <v>0</v>
      </c>
      <c r="AHF734" s="1">
        <v>0</v>
      </c>
      <c r="AHH734" s="1">
        <v>0</v>
      </c>
      <c r="AHI734" s="1">
        <v>0</v>
      </c>
      <c r="AHK734" s="1">
        <v>0</v>
      </c>
      <c r="AHL734" s="1">
        <v>0</v>
      </c>
      <c r="AHM734" s="1">
        <v>0</v>
      </c>
      <c r="AHN734" s="1">
        <v>0</v>
      </c>
      <c r="AHO734" s="1">
        <v>0</v>
      </c>
      <c r="AHP734" s="1">
        <v>0</v>
      </c>
      <c r="AHQ734" s="1">
        <v>0</v>
      </c>
      <c r="AHR734" s="1">
        <v>0</v>
      </c>
      <c r="AIM734" s="1">
        <v>0</v>
      </c>
      <c r="AIN734" s="1">
        <v>0</v>
      </c>
      <c r="AIO734" s="1">
        <v>0</v>
      </c>
      <c r="AIR734" s="1">
        <v>0</v>
      </c>
      <c r="AIT734" s="3">
        <v>2</v>
      </c>
      <c r="AIV734" s="1">
        <v>0</v>
      </c>
      <c r="AIW734" s="1">
        <v>0</v>
      </c>
      <c r="AIX734" s="1">
        <v>51</v>
      </c>
      <c r="AIY734" s="1">
        <v>30</v>
      </c>
    </row>
    <row r="735" spans="1:939" s="1" customFormat="1">
      <c r="B735" s="1">
        <v>3</v>
      </c>
      <c r="C735" s="1">
        <v>1</v>
      </c>
      <c r="D735" s="1" t="s">
        <v>8666</v>
      </c>
      <c r="O735" s="1">
        <v>0</v>
      </c>
      <c r="Z735" s="1">
        <v>0</v>
      </c>
      <c r="AA735" s="1">
        <v>2</v>
      </c>
      <c r="AB735" s="1" t="s">
        <v>8667</v>
      </c>
      <c r="AC735" s="1">
        <v>1</v>
      </c>
      <c r="AD735" s="1">
        <v>0</v>
      </c>
      <c r="AE735" s="1">
        <v>0</v>
      </c>
      <c r="AG735" s="1">
        <v>0</v>
      </c>
      <c r="AI735" s="1">
        <v>122</v>
      </c>
      <c r="AJ735" s="1">
        <v>128</v>
      </c>
      <c r="DR735" s="1">
        <v>64</v>
      </c>
      <c r="DS735" s="1">
        <v>72</v>
      </c>
      <c r="HA735" s="1">
        <v>2</v>
      </c>
      <c r="HB735" s="1">
        <v>2</v>
      </c>
      <c r="HT735" s="1">
        <v>0</v>
      </c>
      <c r="HU735" s="1">
        <v>0</v>
      </c>
      <c r="IP735" s="1">
        <v>97</v>
      </c>
      <c r="IQ735" s="1">
        <v>100</v>
      </c>
      <c r="LX735" s="1">
        <v>70</v>
      </c>
      <c r="LY735" s="1">
        <v>70</v>
      </c>
      <c r="PG735" s="1">
        <v>24</v>
      </c>
      <c r="PH735" s="1">
        <v>20</v>
      </c>
      <c r="SP735" s="1">
        <v>96.2</v>
      </c>
      <c r="SQ735" s="1">
        <v>97.4</v>
      </c>
      <c r="VX735" s="1">
        <v>1</v>
      </c>
      <c r="VY735" s="1">
        <v>1</v>
      </c>
      <c r="WQ735" s="1">
        <v>0</v>
      </c>
      <c r="WR735" s="1">
        <v>0</v>
      </c>
      <c r="ACG735" s="1">
        <v>70</v>
      </c>
      <c r="AGS735" s="1">
        <v>0</v>
      </c>
      <c r="AGT735" s="1">
        <v>0</v>
      </c>
      <c r="AGU735" s="1">
        <v>0</v>
      </c>
      <c r="AGV735" s="1">
        <v>0</v>
      </c>
      <c r="AGW735" s="1">
        <v>0</v>
      </c>
      <c r="AGX735" s="1">
        <v>0</v>
      </c>
      <c r="AGY735" s="1">
        <v>0</v>
      </c>
      <c r="AGZ735" s="1">
        <v>0</v>
      </c>
      <c r="AHA735" s="1">
        <v>0</v>
      </c>
      <c r="AHB735" s="1">
        <v>0</v>
      </c>
      <c r="AHC735" s="1">
        <v>1</v>
      </c>
      <c r="AHD735" s="1">
        <v>0</v>
      </c>
      <c r="AHE735" s="1">
        <v>0</v>
      </c>
      <c r="AHF735" s="1">
        <v>0</v>
      </c>
      <c r="AHH735" s="1">
        <v>0</v>
      </c>
      <c r="AHI735" s="1">
        <v>0</v>
      </c>
      <c r="AHK735" s="1">
        <v>0</v>
      </c>
      <c r="AHL735" s="1">
        <v>0</v>
      </c>
      <c r="AHM735" s="1">
        <v>0</v>
      </c>
      <c r="AHN735" s="1">
        <v>0</v>
      </c>
      <c r="AHO735" s="1">
        <v>0</v>
      </c>
      <c r="AHP735" s="1">
        <v>0</v>
      </c>
      <c r="AHQ735" s="1">
        <v>0</v>
      </c>
      <c r="AHR735" s="1">
        <v>0</v>
      </c>
      <c r="AIM735" s="1">
        <v>0</v>
      </c>
      <c r="AIN735" s="1">
        <v>0</v>
      </c>
      <c r="AIO735" s="1">
        <v>0</v>
      </c>
      <c r="AIR735" s="1">
        <v>0</v>
      </c>
      <c r="AIT735" s="3">
        <v>2</v>
      </c>
      <c r="AIV735" s="1">
        <v>0</v>
      </c>
      <c r="AIW735" s="1">
        <v>0</v>
      </c>
      <c r="AIX735" s="1">
        <v>70</v>
      </c>
      <c r="AIY735" s="1">
        <v>45</v>
      </c>
    </row>
    <row r="736" spans="1:939" s="18" customFormat="1">
      <c r="B736" s="18">
        <v>4</v>
      </c>
      <c r="C736" s="18">
        <v>1</v>
      </c>
      <c r="D736" s="18" t="s">
        <v>8668</v>
      </c>
      <c r="O736" s="18">
        <v>1</v>
      </c>
      <c r="Z736" s="18">
        <v>0</v>
      </c>
      <c r="AA736" s="18">
        <v>2</v>
      </c>
      <c r="AB736" s="18" t="s">
        <v>8669</v>
      </c>
      <c r="AC736" s="18">
        <v>2</v>
      </c>
      <c r="AD736" s="18">
        <v>0</v>
      </c>
      <c r="AE736" s="18">
        <v>0</v>
      </c>
      <c r="AG736" s="18">
        <v>0</v>
      </c>
      <c r="AI736" s="18">
        <v>112</v>
      </c>
      <c r="DR736" s="18">
        <v>76</v>
      </c>
      <c r="HA736" s="18">
        <v>0</v>
      </c>
      <c r="HT736" s="18">
        <v>0</v>
      </c>
      <c r="IP736" s="18">
        <v>99</v>
      </c>
      <c r="LX736" s="18">
        <v>70</v>
      </c>
      <c r="PG736" s="18">
        <v>16</v>
      </c>
      <c r="SP736" s="18">
        <v>96.2</v>
      </c>
      <c r="VX736" s="18">
        <v>1</v>
      </c>
      <c r="WQ736" s="18">
        <v>0</v>
      </c>
      <c r="ACG736" s="18">
        <v>85</v>
      </c>
      <c r="AGS736" s="18">
        <v>0</v>
      </c>
      <c r="AGT736" s="18">
        <v>0</v>
      </c>
      <c r="AGU736" s="18">
        <v>0</v>
      </c>
      <c r="AGV736" s="18">
        <v>0</v>
      </c>
      <c r="AGW736" s="18">
        <v>0</v>
      </c>
      <c r="AGX736" s="18">
        <v>0</v>
      </c>
      <c r="AGY736" s="18">
        <v>0</v>
      </c>
      <c r="AGZ736" s="18">
        <v>0</v>
      </c>
      <c r="AHA736" s="18">
        <v>0</v>
      </c>
      <c r="AHB736" s="18">
        <v>0</v>
      </c>
      <c r="AHC736" s="18">
        <v>1</v>
      </c>
      <c r="AHD736" s="18">
        <v>0</v>
      </c>
      <c r="AHE736" s="18">
        <v>0</v>
      </c>
      <c r="AHF736" s="18">
        <v>0</v>
      </c>
      <c r="AHH736" s="18">
        <v>0</v>
      </c>
      <c r="AHI736" s="18">
        <v>0</v>
      </c>
      <c r="AHK736" s="18">
        <v>0</v>
      </c>
      <c r="AHL736" s="18">
        <v>0</v>
      </c>
      <c r="AHM736" s="18">
        <v>0</v>
      </c>
      <c r="AHN736" s="18">
        <v>0</v>
      </c>
      <c r="AHO736" s="18">
        <v>0</v>
      </c>
      <c r="AHP736" s="18">
        <v>0</v>
      </c>
      <c r="AHQ736" s="18">
        <v>0</v>
      </c>
      <c r="AHR736" s="18">
        <v>0</v>
      </c>
      <c r="AIM736" s="18">
        <v>0</v>
      </c>
      <c r="AIN736" s="18">
        <v>0</v>
      </c>
      <c r="AIO736" s="18">
        <v>0</v>
      </c>
      <c r="AIR736" s="18">
        <v>0</v>
      </c>
      <c r="AIT736" s="79">
        <v>1</v>
      </c>
      <c r="AIV736" s="18">
        <v>0</v>
      </c>
      <c r="AIW736" s="18">
        <v>0</v>
      </c>
      <c r="AIX736" s="18">
        <v>65</v>
      </c>
    </row>
    <row r="737" spans="1:951" s="1" customFormat="1">
      <c r="A737" s="1">
        <v>155</v>
      </c>
      <c r="B737" s="1" t="s">
        <v>7502</v>
      </c>
      <c r="C737" s="1">
        <v>0</v>
      </c>
      <c r="Z737" s="1">
        <v>0</v>
      </c>
      <c r="AA737" s="1">
        <v>1</v>
      </c>
      <c r="AI737" s="1">
        <v>138</v>
      </c>
      <c r="DR737" s="1">
        <v>69</v>
      </c>
      <c r="IP737" s="1">
        <v>100</v>
      </c>
      <c r="LX737" s="1">
        <v>93</v>
      </c>
      <c r="PG737" s="1">
        <v>18</v>
      </c>
      <c r="SP737" s="1">
        <v>98.6</v>
      </c>
      <c r="WQ737" s="1">
        <v>0</v>
      </c>
      <c r="AGS737" s="1">
        <v>1</v>
      </c>
      <c r="AGT737" s="1">
        <v>0</v>
      </c>
      <c r="AGU737" s="1">
        <v>0</v>
      </c>
      <c r="AGV737" s="1">
        <v>0</v>
      </c>
      <c r="AGW737" s="1">
        <v>0</v>
      </c>
      <c r="AGX737" s="1">
        <v>0</v>
      </c>
      <c r="AGY737" s="1">
        <v>0</v>
      </c>
      <c r="AGZ737" s="1">
        <v>0</v>
      </c>
      <c r="AHA737" s="1">
        <v>0</v>
      </c>
      <c r="AHB737" s="1">
        <v>0</v>
      </c>
      <c r="AHC737" s="1">
        <v>1</v>
      </c>
      <c r="AHD737" s="1">
        <v>0</v>
      </c>
      <c r="AHE737" s="1">
        <v>0</v>
      </c>
      <c r="AHF737" s="1">
        <v>0</v>
      </c>
      <c r="AHH737" s="1">
        <v>0</v>
      </c>
      <c r="AHI737" s="1">
        <v>0</v>
      </c>
      <c r="AHK737" s="1">
        <v>0</v>
      </c>
      <c r="AHL737" s="1">
        <v>0</v>
      </c>
      <c r="AHM737" s="1">
        <v>0</v>
      </c>
      <c r="AHN737" s="1">
        <v>0</v>
      </c>
      <c r="AHO737" s="1">
        <v>0</v>
      </c>
      <c r="AHP737" s="1">
        <v>0</v>
      </c>
      <c r="AHQ737" s="1">
        <v>0</v>
      </c>
      <c r="AHR737" s="1">
        <v>6</v>
      </c>
      <c r="AIM737" s="1">
        <v>0</v>
      </c>
      <c r="AIN737" s="1">
        <v>0</v>
      </c>
      <c r="AIO737" s="1">
        <v>0</v>
      </c>
      <c r="AIT737" s="1">
        <v>0</v>
      </c>
      <c r="AIU737" s="1">
        <v>0</v>
      </c>
      <c r="AIV737" s="1">
        <v>0</v>
      </c>
      <c r="AIW737" s="1">
        <v>0</v>
      </c>
    </row>
    <row r="738" spans="1:951" s="1" customFormat="1">
      <c r="B738" s="1">
        <v>2</v>
      </c>
      <c r="C738" s="1">
        <v>1</v>
      </c>
      <c r="D738" s="1" t="s">
        <v>8670</v>
      </c>
      <c r="E738" s="1" t="s">
        <v>8671</v>
      </c>
      <c r="F738" s="1" t="s">
        <v>5848</v>
      </c>
      <c r="G738" s="1" t="s">
        <v>6672</v>
      </c>
      <c r="H738" s="1" t="s">
        <v>7549</v>
      </c>
      <c r="I738" s="1" t="s">
        <v>6593</v>
      </c>
      <c r="O738" s="1">
        <v>1</v>
      </c>
      <c r="P738" s="1">
        <v>0</v>
      </c>
      <c r="Q738" s="1">
        <v>0</v>
      </c>
      <c r="R738" s="1">
        <v>0</v>
      </c>
      <c r="S738" s="1">
        <v>0</v>
      </c>
      <c r="T738" s="1">
        <v>0</v>
      </c>
      <c r="Z738" s="1">
        <v>0</v>
      </c>
      <c r="AA738" s="1">
        <v>1</v>
      </c>
      <c r="AC738" s="1">
        <v>0</v>
      </c>
      <c r="AE738" s="1">
        <v>0</v>
      </c>
      <c r="AG738" s="1">
        <v>0</v>
      </c>
      <c r="AI738" s="1">
        <v>119</v>
      </c>
      <c r="AJ738" s="1">
        <v>115</v>
      </c>
      <c r="AK738" s="1">
        <v>120</v>
      </c>
      <c r="AL738" s="1">
        <v>111</v>
      </c>
      <c r="AM738" s="1">
        <v>118</v>
      </c>
      <c r="AN738" s="1">
        <v>118</v>
      </c>
      <c r="DR738" s="1">
        <v>65</v>
      </c>
      <c r="DS738" s="1">
        <v>59</v>
      </c>
      <c r="DT738" s="1">
        <v>65</v>
      </c>
      <c r="DU738" s="1">
        <v>53</v>
      </c>
      <c r="DV738" s="1">
        <v>76</v>
      </c>
      <c r="HE738" s="1">
        <v>0</v>
      </c>
      <c r="HX738" s="1">
        <v>0</v>
      </c>
      <c r="IP738" s="1">
        <v>100</v>
      </c>
      <c r="IQ738" s="1">
        <v>94</v>
      </c>
      <c r="IR738" s="1">
        <v>96</v>
      </c>
      <c r="IS738" s="1">
        <v>100</v>
      </c>
      <c r="IT738" s="1">
        <v>98</v>
      </c>
      <c r="LX738" s="1">
        <v>89</v>
      </c>
      <c r="LY738" s="1">
        <v>94</v>
      </c>
      <c r="LZ738" s="1">
        <v>86</v>
      </c>
      <c r="MA738" s="1">
        <v>83</v>
      </c>
      <c r="MB738" s="1">
        <v>92</v>
      </c>
      <c r="PG738" s="1">
        <v>18</v>
      </c>
      <c r="PH738" s="1">
        <v>18</v>
      </c>
      <c r="PI738" s="1">
        <v>18</v>
      </c>
      <c r="PJ738" s="1">
        <v>18</v>
      </c>
      <c r="PK738" s="1">
        <v>18</v>
      </c>
      <c r="SP738" s="1">
        <v>97.6</v>
      </c>
      <c r="SQ738" s="1">
        <v>97.9</v>
      </c>
      <c r="SR738" s="1">
        <v>97.1</v>
      </c>
      <c r="SS738" s="1">
        <v>97.4</v>
      </c>
      <c r="ST738" s="1">
        <v>98.4</v>
      </c>
      <c r="WB738" s="1">
        <v>1</v>
      </c>
      <c r="WQ738" s="1">
        <v>0</v>
      </c>
      <c r="WR738" s="1">
        <v>0</v>
      </c>
      <c r="WS738" s="1">
        <v>0</v>
      </c>
      <c r="WT738" s="1">
        <v>0</v>
      </c>
      <c r="WU738" s="1">
        <v>0</v>
      </c>
      <c r="AAY738" s="1">
        <v>29</v>
      </c>
      <c r="ABB738" s="1">
        <v>10.3</v>
      </c>
      <c r="ABE738" s="1">
        <v>34.700000000000003</v>
      </c>
      <c r="ABM738" s="1">
        <v>4.74</v>
      </c>
      <c r="ABO738" s="1">
        <v>212</v>
      </c>
      <c r="ABU738" s="1">
        <v>140</v>
      </c>
      <c r="ABX738" s="1">
        <v>4.2</v>
      </c>
      <c r="ACA738" s="1">
        <v>99</v>
      </c>
      <c r="ACD738" s="1">
        <v>10</v>
      </c>
      <c r="ACG738" s="1">
        <v>80</v>
      </c>
      <c r="ACQ738" s="1">
        <v>29</v>
      </c>
      <c r="ACT738" s="1">
        <v>0.8</v>
      </c>
      <c r="ACW738" s="1">
        <v>12</v>
      </c>
      <c r="ADR738" s="1">
        <v>2.2000000000000002</v>
      </c>
      <c r="AED738" s="1">
        <v>1778</v>
      </c>
      <c r="AGS738" s="1">
        <v>0</v>
      </c>
      <c r="AGT738" s="1">
        <v>0</v>
      </c>
      <c r="AGU738" s="1">
        <v>0</v>
      </c>
      <c r="AGV738" s="1">
        <v>0</v>
      </c>
      <c r="AGW738" s="1">
        <v>0</v>
      </c>
      <c r="AGX738" s="1">
        <v>0</v>
      </c>
      <c r="AGY738" s="1">
        <v>0</v>
      </c>
      <c r="AGZ738" s="1">
        <v>0</v>
      </c>
      <c r="AHA738" s="1">
        <v>0</v>
      </c>
      <c r="AHB738" s="1">
        <v>0</v>
      </c>
      <c r="AHC738" s="1">
        <v>1</v>
      </c>
      <c r="AHD738" s="1">
        <v>0</v>
      </c>
      <c r="AHE738" s="1">
        <v>0</v>
      </c>
      <c r="AHF738" s="1">
        <v>0</v>
      </c>
      <c r="AHH738" s="1">
        <v>0</v>
      </c>
      <c r="AHI738" s="1">
        <v>0</v>
      </c>
      <c r="AHK738" s="1">
        <v>0</v>
      </c>
      <c r="AHL738" s="1">
        <v>0</v>
      </c>
      <c r="AHM738" s="1">
        <v>0</v>
      </c>
      <c r="AHN738" s="1">
        <v>0</v>
      </c>
      <c r="AHO738" s="1">
        <v>0</v>
      </c>
      <c r="AHP738" s="1">
        <v>0</v>
      </c>
      <c r="AHQ738" s="1">
        <v>0</v>
      </c>
      <c r="AHR738" s="1">
        <v>0</v>
      </c>
      <c r="AIM738" s="1">
        <v>0</v>
      </c>
      <c r="AIN738" s="1">
        <v>0</v>
      </c>
      <c r="AIO738" s="1">
        <v>0</v>
      </c>
      <c r="AIP738" s="1">
        <v>1</v>
      </c>
      <c r="AIQ738" s="1">
        <v>1</v>
      </c>
      <c r="AIR738" s="1">
        <v>0</v>
      </c>
      <c r="AIS738" s="1">
        <v>1</v>
      </c>
      <c r="AIT738" s="1">
        <v>1</v>
      </c>
      <c r="AIU738" s="1">
        <v>0</v>
      </c>
      <c r="AIV738" s="1">
        <v>0</v>
      </c>
      <c r="AIW738" s="1">
        <v>0</v>
      </c>
      <c r="AIX738" s="1">
        <v>44</v>
      </c>
    </row>
    <row r="739" spans="1:951" s="1" customFormat="1">
      <c r="B739" s="1">
        <v>3</v>
      </c>
      <c r="C739" s="1">
        <v>0</v>
      </c>
      <c r="Z739" s="1">
        <v>0</v>
      </c>
      <c r="AA739" s="1">
        <v>2</v>
      </c>
      <c r="AB739" s="1" t="s">
        <v>8672</v>
      </c>
      <c r="AC739" s="1">
        <v>0</v>
      </c>
      <c r="AE739" s="1">
        <v>0</v>
      </c>
      <c r="AG739" s="1">
        <v>0</v>
      </c>
      <c r="AI739" s="1">
        <v>128</v>
      </c>
      <c r="AJ739" s="1">
        <v>122</v>
      </c>
      <c r="DR739" s="1">
        <v>76</v>
      </c>
      <c r="DS739" s="1">
        <v>78</v>
      </c>
      <c r="HA739" s="1">
        <v>0</v>
      </c>
      <c r="HB739" s="1">
        <v>0</v>
      </c>
      <c r="HT739" s="1">
        <v>0</v>
      </c>
      <c r="HU739" s="1">
        <v>0</v>
      </c>
      <c r="IP739" s="1">
        <v>97</v>
      </c>
      <c r="IQ739" s="1">
        <v>97</v>
      </c>
      <c r="LX739" s="1">
        <v>104</v>
      </c>
      <c r="LY739" s="1">
        <v>80</v>
      </c>
      <c r="PG739" s="1">
        <v>16</v>
      </c>
      <c r="PH739" s="1">
        <v>16</v>
      </c>
      <c r="SP739" s="1">
        <v>98.4</v>
      </c>
      <c r="SQ739" s="1">
        <v>98.2</v>
      </c>
      <c r="VX739" s="1">
        <v>1</v>
      </c>
      <c r="VY739" s="1">
        <v>1</v>
      </c>
      <c r="WQ739" s="1">
        <v>0</v>
      </c>
      <c r="WR739" s="1">
        <v>0</v>
      </c>
      <c r="ZY739" s="1">
        <v>98</v>
      </c>
      <c r="ZZ739" s="1">
        <v>95</v>
      </c>
      <c r="AGS739" s="1">
        <v>1</v>
      </c>
      <c r="AGT739" s="1">
        <v>0</v>
      </c>
      <c r="AGU739" s="1">
        <v>1</v>
      </c>
      <c r="AGV739" s="1">
        <v>1</v>
      </c>
      <c r="AGW739" s="1">
        <v>0</v>
      </c>
      <c r="AGX739" s="1">
        <v>0</v>
      </c>
      <c r="AGY739" s="1">
        <v>0</v>
      </c>
      <c r="AGZ739" s="1">
        <v>0</v>
      </c>
      <c r="AHA739" s="1">
        <v>0</v>
      </c>
      <c r="AHB739" s="1">
        <v>0</v>
      </c>
      <c r="AHC739" s="1">
        <v>1</v>
      </c>
      <c r="AHD739" s="1">
        <v>0</v>
      </c>
      <c r="AHE739" s="1">
        <v>0</v>
      </c>
      <c r="AHF739" s="1">
        <v>0</v>
      </c>
      <c r="AHH739" s="1">
        <v>0</v>
      </c>
      <c r="AHI739" s="1">
        <v>0</v>
      </c>
      <c r="AHK739" s="1">
        <v>0</v>
      </c>
      <c r="AHL739" s="1">
        <v>0</v>
      </c>
      <c r="AHM739" s="1">
        <v>0</v>
      </c>
      <c r="AHN739" s="1">
        <v>0</v>
      </c>
      <c r="AHO739" s="1">
        <v>0</v>
      </c>
      <c r="AHP739" s="1">
        <v>0</v>
      </c>
      <c r="AHQ739" s="1">
        <v>0</v>
      </c>
      <c r="AHR739" s="1">
        <v>3</v>
      </c>
      <c r="AIM739" s="1">
        <v>0</v>
      </c>
      <c r="AIN739" s="1">
        <v>0</v>
      </c>
      <c r="AIO739" s="1">
        <v>0</v>
      </c>
      <c r="AIR739" s="1">
        <v>0</v>
      </c>
      <c r="AIT739" s="1">
        <v>2</v>
      </c>
      <c r="AIU739" s="1">
        <v>0</v>
      </c>
      <c r="AIV739" s="1">
        <v>0</v>
      </c>
      <c r="AIW739" s="1">
        <v>0</v>
      </c>
      <c r="AIX739" s="1">
        <v>60</v>
      </c>
      <c r="AIY739" s="1">
        <v>36</v>
      </c>
    </row>
    <row r="740" spans="1:951" s="1" customFormat="1">
      <c r="B740" s="1">
        <v>4</v>
      </c>
      <c r="C740" s="1">
        <v>0</v>
      </c>
      <c r="Z740" s="1">
        <v>0</v>
      </c>
      <c r="AA740" s="1">
        <v>1</v>
      </c>
      <c r="AC740" s="1">
        <v>0</v>
      </c>
      <c r="AE740" s="1">
        <v>0</v>
      </c>
      <c r="AG740" s="1">
        <v>0</v>
      </c>
      <c r="AI740" s="1">
        <v>122</v>
      </c>
      <c r="AJ740" s="1">
        <v>108</v>
      </c>
      <c r="DR740" s="1">
        <v>68</v>
      </c>
      <c r="DS740" s="1">
        <v>60</v>
      </c>
      <c r="HA740" s="1">
        <v>0</v>
      </c>
      <c r="HB740" s="1">
        <v>0</v>
      </c>
      <c r="HT740" s="1">
        <v>0</v>
      </c>
      <c r="HU740" s="1">
        <v>0</v>
      </c>
      <c r="IP740" s="1">
        <v>97</v>
      </c>
      <c r="IQ740" s="1">
        <v>97</v>
      </c>
      <c r="LX740" s="1">
        <v>102</v>
      </c>
      <c r="LY740" s="1">
        <v>104</v>
      </c>
      <c r="PG740" s="1">
        <v>23</v>
      </c>
      <c r="PH740" s="1">
        <v>16</v>
      </c>
      <c r="SP740" s="1">
        <v>98.9</v>
      </c>
      <c r="SQ740" s="1">
        <v>98.9</v>
      </c>
      <c r="VX740" s="1">
        <v>0</v>
      </c>
      <c r="VY740" s="1">
        <v>1</v>
      </c>
      <c r="WR740" s="1">
        <v>0</v>
      </c>
      <c r="ZY740" s="1">
        <v>95.4</v>
      </c>
      <c r="ZZ740" s="1">
        <v>95</v>
      </c>
      <c r="AGS740" s="1">
        <v>1</v>
      </c>
      <c r="AGT740" s="1">
        <v>0</v>
      </c>
      <c r="AGU740" s="1">
        <v>1</v>
      </c>
      <c r="AGV740" s="1">
        <v>1</v>
      </c>
      <c r="AGW740" s="1">
        <v>0</v>
      </c>
      <c r="AGX740" s="1">
        <v>0</v>
      </c>
      <c r="AGY740" s="1">
        <v>0</v>
      </c>
      <c r="AGZ740" s="1">
        <v>1</v>
      </c>
      <c r="AHA740" s="1">
        <v>0</v>
      </c>
      <c r="AHB740" s="1">
        <v>0</v>
      </c>
      <c r="AHC740" s="1">
        <v>1</v>
      </c>
      <c r="AHD740" s="1">
        <v>0</v>
      </c>
      <c r="AHE740" s="1">
        <v>0</v>
      </c>
      <c r="AHF740" s="1">
        <v>0</v>
      </c>
      <c r="AHH740" s="1">
        <v>0</v>
      </c>
      <c r="AHI740" s="1">
        <v>0</v>
      </c>
      <c r="AHK740" s="1">
        <v>0</v>
      </c>
      <c r="AHL740" s="1">
        <v>0</v>
      </c>
      <c r="AHM740" s="1">
        <v>0</v>
      </c>
      <c r="AHN740" s="1">
        <v>0</v>
      </c>
      <c r="AHO740" s="1">
        <v>0</v>
      </c>
      <c r="AHP740" s="1">
        <v>0</v>
      </c>
      <c r="AHQ740" s="1">
        <v>0</v>
      </c>
      <c r="AHR740" s="1">
        <v>0</v>
      </c>
      <c r="AIM740" s="1">
        <v>0</v>
      </c>
      <c r="AIN740" s="1">
        <v>0</v>
      </c>
      <c r="AIO740" s="1">
        <v>0</v>
      </c>
      <c r="AIR740" s="1">
        <v>0</v>
      </c>
      <c r="AIT740" s="1">
        <v>1</v>
      </c>
      <c r="AIU740" s="1">
        <v>1</v>
      </c>
      <c r="AIV740" s="1">
        <v>0</v>
      </c>
      <c r="AIW740" s="1">
        <v>0</v>
      </c>
      <c r="AIX740" s="1">
        <v>53</v>
      </c>
      <c r="AJB740" s="1">
        <v>32</v>
      </c>
    </row>
    <row r="741" spans="1:951" s="1" customFormat="1">
      <c r="B741" s="1">
        <v>5</v>
      </c>
      <c r="C741" s="1">
        <v>0</v>
      </c>
      <c r="Z741" s="1">
        <v>0</v>
      </c>
      <c r="AA741" s="1">
        <v>1</v>
      </c>
      <c r="AC741" s="1">
        <v>0</v>
      </c>
      <c r="AE741" s="1">
        <v>0</v>
      </c>
      <c r="AG741" s="1">
        <v>0</v>
      </c>
      <c r="AI741" s="1">
        <v>116</v>
      </c>
      <c r="AJ741" s="1">
        <v>102</v>
      </c>
      <c r="DR741" s="1">
        <v>62</v>
      </c>
      <c r="DS741" s="1">
        <v>68</v>
      </c>
      <c r="HA741" s="1">
        <v>0</v>
      </c>
      <c r="HB741" s="1">
        <v>0</v>
      </c>
      <c r="HT741" s="1">
        <v>0</v>
      </c>
      <c r="HU741" s="1">
        <v>0</v>
      </c>
      <c r="IP741" s="1">
        <v>99</v>
      </c>
      <c r="IQ741" s="1">
        <v>97</v>
      </c>
      <c r="LX741" s="1">
        <v>96</v>
      </c>
      <c r="LY741" s="1">
        <v>86</v>
      </c>
      <c r="PG741" s="1">
        <v>16</v>
      </c>
      <c r="PH741" s="1">
        <v>16</v>
      </c>
      <c r="SP741" s="1">
        <v>97.8</v>
      </c>
      <c r="SQ741" s="1">
        <v>98.9</v>
      </c>
      <c r="VX741" s="1">
        <v>1</v>
      </c>
      <c r="VY741" s="1">
        <v>1</v>
      </c>
      <c r="WQ741" s="1">
        <v>0</v>
      </c>
      <c r="WR741" s="1">
        <v>0</v>
      </c>
      <c r="ZY741" s="1">
        <v>95</v>
      </c>
      <c r="ZZ741" s="1">
        <v>94.2</v>
      </c>
      <c r="AAY741" s="1">
        <v>26</v>
      </c>
      <c r="ABB741" s="1">
        <v>10.9</v>
      </c>
      <c r="ABE741" s="1">
        <v>32</v>
      </c>
      <c r="ABU741" s="1">
        <v>141</v>
      </c>
      <c r="ABX741" s="1">
        <v>4.2</v>
      </c>
      <c r="ACA741" s="1">
        <v>106</v>
      </c>
      <c r="ACD741" s="1">
        <v>1.1599999999999999</v>
      </c>
      <c r="ACG741" s="1">
        <v>178</v>
      </c>
      <c r="ACQ741" s="1">
        <v>40</v>
      </c>
      <c r="ACT741" s="1">
        <v>1</v>
      </c>
      <c r="ACW741" s="1">
        <v>14</v>
      </c>
      <c r="AGS741" s="1">
        <v>1</v>
      </c>
      <c r="AGT741" s="1">
        <v>0</v>
      </c>
      <c r="AGU741" s="1">
        <v>1</v>
      </c>
      <c r="AGV741" s="1">
        <v>1</v>
      </c>
      <c r="AGW741" s="1">
        <v>0</v>
      </c>
      <c r="AGX741" s="1">
        <v>0</v>
      </c>
      <c r="AGY741" s="1">
        <v>0</v>
      </c>
      <c r="AGZ741" s="1">
        <v>1</v>
      </c>
      <c r="AHA741" s="1">
        <v>0</v>
      </c>
      <c r="AHB741" s="1">
        <v>0</v>
      </c>
      <c r="AHC741" s="1">
        <v>1</v>
      </c>
      <c r="AHD741" s="1">
        <v>0</v>
      </c>
      <c r="AHE741" s="1">
        <v>0</v>
      </c>
      <c r="AHF741" s="1">
        <v>0</v>
      </c>
      <c r="AHH741" s="1">
        <v>0</v>
      </c>
      <c r="AHI741" s="1">
        <v>0</v>
      </c>
      <c r="AHK741" s="1">
        <v>0</v>
      </c>
      <c r="AHL741" s="1">
        <v>0</v>
      </c>
      <c r="AHM741" s="1">
        <v>0</v>
      </c>
      <c r="AHN741" s="1">
        <v>0</v>
      </c>
      <c r="AHO741" s="1">
        <v>0</v>
      </c>
      <c r="AHP741" s="1">
        <v>0</v>
      </c>
      <c r="AHQ741" s="1">
        <v>0</v>
      </c>
      <c r="AHR741" s="1">
        <v>0</v>
      </c>
      <c r="AIM741" s="1">
        <v>0</v>
      </c>
      <c r="AIN741" s="1">
        <v>0</v>
      </c>
      <c r="AIO741" s="1">
        <v>0</v>
      </c>
      <c r="AIR741" s="1">
        <v>0</v>
      </c>
      <c r="AIT741" s="1">
        <v>1</v>
      </c>
      <c r="AIU741" s="1">
        <v>1</v>
      </c>
      <c r="AIV741" s="1">
        <v>0</v>
      </c>
      <c r="AIW741" s="1">
        <v>0</v>
      </c>
      <c r="AIX741" s="1">
        <v>41</v>
      </c>
      <c r="AJB741" s="1">
        <v>25</v>
      </c>
    </row>
    <row r="742" spans="1:951" s="1" customFormat="1">
      <c r="B742" s="1">
        <v>6</v>
      </c>
      <c r="C742" s="1">
        <v>0</v>
      </c>
      <c r="Z742" s="1">
        <v>0</v>
      </c>
      <c r="AA742" s="1">
        <v>1</v>
      </c>
      <c r="AC742" s="1">
        <v>0</v>
      </c>
      <c r="AE742" s="1">
        <v>0</v>
      </c>
      <c r="AG742" s="1">
        <v>0</v>
      </c>
      <c r="AI742" s="1">
        <v>108</v>
      </c>
      <c r="AJ742" s="1">
        <v>110</v>
      </c>
      <c r="DR742" s="1">
        <v>62</v>
      </c>
      <c r="DS742" s="1">
        <v>80</v>
      </c>
      <c r="HA742" s="1">
        <v>0</v>
      </c>
      <c r="HB742" s="1">
        <v>0</v>
      </c>
      <c r="HT742" s="1">
        <v>0</v>
      </c>
      <c r="HU742" s="1">
        <v>0</v>
      </c>
      <c r="IP742" s="1">
        <v>97</v>
      </c>
      <c r="IQ742" s="1">
        <v>98</v>
      </c>
      <c r="LX742" s="1">
        <v>88</v>
      </c>
      <c r="LY742" s="1">
        <v>94</v>
      </c>
      <c r="PG742" s="1">
        <v>20</v>
      </c>
      <c r="PH742" s="1">
        <v>16</v>
      </c>
      <c r="SP742" s="1">
        <v>97.8</v>
      </c>
      <c r="SQ742" s="1">
        <v>98.4</v>
      </c>
      <c r="VX742" s="1">
        <v>1</v>
      </c>
      <c r="VY742" s="1">
        <v>1</v>
      </c>
      <c r="WQ742" s="1">
        <v>0</v>
      </c>
      <c r="WR742" s="1">
        <v>0</v>
      </c>
      <c r="ZY742" s="1">
        <v>93</v>
      </c>
      <c r="ZZ742" s="1">
        <v>93.6</v>
      </c>
      <c r="AAY742" s="1">
        <v>30</v>
      </c>
      <c r="ABB742" s="1">
        <v>10.9</v>
      </c>
      <c r="ABE742" s="1">
        <v>32</v>
      </c>
      <c r="ABU742" s="1">
        <v>144</v>
      </c>
      <c r="ABX742" s="1">
        <v>4.0999999999999996</v>
      </c>
      <c r="ACA742" s="1">
        <v>105</v>
      </c>
      <c r="ACD742" s="1">
        <v>1.17</v>
      </c>
      <c r="ACG742" s="1">
        <v>104</v>
      </c>
      <c r="ACQ742" s="1">
        <v>39</v>
      </c>
      <c r="ACT742" s="1">
        <v>0.9</v>
      </c>
      <c r="ACW742" s="1">
        <v>13</v>
      </c>
      <c r="AGS742" s="1">
        <v>1</v>
      </c>
      <c r="AGT742" s="1">
        <v>0</v>
      </c>
      <c r="AGU742" s="1">
        <v>1</v>
      </c>
      <c r="AGV742" s="1">
        <v>1</v>
      </c>
      <c r="AGW742" s="1">
        <v>0</v>
      </c>
      <c r="AGX742" s="1">
        <v>0</v>
      </c>
      <c r="AGY742" s="1">
        <v>0</v>
      </c>
      <c r="AGZ742" s="1">
        <v>1</v>
      </c>
      <c r="AHA742" s="1">
        <v>0</v>
      </c>
      <c r="AHB742" s="1">
        <v>0</v>
      </c>
      <c r="AHC742" s="1">
        <v>1</v>
      </c>
      <c r="AHD742" s="1">
        <v>0</v>
      </c>
      <c r="AHE742" s="1">
        <v>0</v>
      </c>
      <c r="AHF742" s="1">
        <v>0</v>
      </c>
      <c r="AHH742" s="1">
        <v>0</v>
      </c>
      <c r="AHI742" s="1">
        <v>0</v>
      </c>
      <c r="AHK742" s="1">
        <v>0</v>
      </c>
      <c r="AHL742" s="1">
        <v>0</v>
      </c>
      <c r="AHM742" s="1">
        <v>0</v>
      </c>
      <c r="AHN742" s="1">
        <v>0</v>
      </c>
      <c r="AHO742" s="1">
        <v>0</v>
      </c>
      <c r="AHP742" s="1">
        <v>0</v>
      </c>
      <c r="AHQ742" s="1">
        <v>0</v>
      </c>
      <c r="AHR742" s="1">
        <v>0</v>
      </c>
      <c r="AIM742" s="1">
        <v>0</v>
      </c>
      <c r="AIN742" s="1">
        <v>0</v>
      </c>
      <c r="AIO742" s="1">
        <v>0</v>
      </c>
      <c r="AIR742" s="1">
        <v>0</v>
      </c>
      <c r="AIT742" s="1">
        <v>1</v>
      </c>
      <c r="AIU742" s="1">
        <v>1</v>
      </c>
      <c r="AIV742" s="1">
        <v>0</v>
      </c>
      <c r="AIW742" s="1">
        <v>0</v>
      </c>
      <c r="AIX742" s="1">
        <v>43</v>
      </c>
      <c r="AJB742" s="1">
        <v>30</v>
      </c>
    </row>
    <row r="743" spans="1:951" s="80" customFormat="1">
      <c r="B743" s="80">
        <v>7</v>
      </c>
      <c r="C743" s="80">
        <v>1</v>
      </c>
      <c r="D743" s="80" t="s">
        <v>4631</v>
      </c>
      <c r="O743" s="80">
        <v>0</v>
      </c>
      <c r="Z743" s="80">
        <v>0</v>
      </c>
      <c r="AA743" s="80">
        <v>2</v>
      </c>
      <c r="AB743" s="80" t="s">
        <v>8673</v>
      </c>
      <c r="AC743" s="80">
        <v>0</v>
      </c>
      <c r="AE743" s="80">
        <v>1</v>
      </c>
      <c r="AF743" s="80">
        <v>0</v>
      </c>
      <c r="AG743" s="80">
        <v>0</v>
      </c>
      <c r="AI743" s="80">
        <v>122</v>
      </c>
      <c r="DR743" s="80">
        <v>80</v>
      </c>
      <c r="HA743" s="80">
        <v>0</v>
      </c>
      <c r="HT743" s="80">
        <v>0</v>
      </c>
      <c r="IP743" s="80">
        <v>99</v>
      </c>
      <c r="LX743" s="80">
        <v>94</v>
      </c>
      <c r="PG743" s="80">
        <v>24</v>
      </c>
      <c r="SP743" s="80">
        <v>98.7</v>
      </c>
      <c r="VX743" s="80">
        <v>1</v>
      </c>
      <c r="WQ743" s="80">
        <v>0</v>
      </c>
      <c r="ZY743" s="80">
        <v>91</v>
      </c>
      <c r="AGS743" s="80">
        <v>0</v>
      </c>
      <c r="AGT743" s="80">
        <v>0</v>
      </c>
      <c r="AGU743" s="80">
        <v>0</v>
      </c>
      <c r="AGV743" s="80">
        <v>0</v>
      </c>
      <c r="AGW743" s="80">
        <v>0</v>
      </c>
      <c r="AGX743" s="80">
        <v>0</v>
      </c>
      <c r="AGY743" s="80">
        <v>0</v>
      </c>
      <c r="AGZ743" s="80">
        <v>0</v>
      </c>
      <c r="AHA743" s="80">
        <v>0</v>
      </c>
      <c r="AHB743" s="80">
        <v>0</v>
      </c>
      <c r="AHC743" s="80">
        <v>1</v>
      </c>
      <c r="AHD743" s="80">
        <v>0</v>
      </c>
      <c r="AHE743" s="80">
        <v>0</v>
      </c>
      <c r="AHF743" s="80">
        <v>0</v>
      </c>
      <c r="AHH743" s="80">
        <v>0</v>
      </c>
      <c r="AHI743" s="80">
        <v>0</v>
      </c>
      <c r="AHK743" s="80">
        <v>0</v>
      </c>
      <c r="AHL743" s="80">
        <v>0</v>
      </c>
      <c r="AHM743" s="80">
        <v>0</v>
      </c>
      <c r="AHN743" s="80">
        <v>0</v>
      </c>
      <c r="AHO743" s="80">
        <v>0</v>
      </c>
      <c r="AHP743" s="80">
        <v>0</v>
      </c>
      <c r="AHQ743" s="80">
        <v>0</v>
      </c>
      <c r="AHR743" s="80">
        <v>0</v>
      </c>
      <c r="AIM743" s="80">
        <v>0</v>
      </c>
      <c r="AIN743" s="80">
        <v>0</v>
      </c>
      <c r="AIO743" s="80">
        <v>0</v>
      </c>
      <c r="AIR743" s="80">
        <v>0</v>
      </c>
      <c r="AIT743" s="80">
        <v>1</v>
      </c>
      <c r="AIU743" s="80">
        <v>0</v>
      </c>
      <c r="AIV743" s="80">
        <v>0</v>
      </c>
      <c r="AIW743" s="80">
        <v>0</v>
      </c>
      <c r="AIX743" s="80">
        <v>36</v>
      </c>
    </row>
    <row r="744" spans="1:951" s="1" customFormat="1">
      <c r="A744" s="1">
        <v>156</v>
      </c>
      <c r="B744" s="1">
        <v>1</v>
      </c>
      <c r="C744" s="1">
        <v>1</v>
      </c>
      <c r="D744" s="1" t="s">
        <v>7813</v>
      </c>
      <c r="E744" s="1" t="s">
        <v>7842</v>
      </c>
      <c r="F744" s="1" t="s">
        <v>7675</v>
      </c>
      <c r="O744" s="1">
        <v>0</v>
      </c>
      <c r="P744" s="1">
        <v>0</v>
      </c>
      <c r="Q744" s="1">
        <v>0</v>
      </c>
      <c r="Z744" s="1">
        <v>0</v>
      </c>
      <c r="AA744" s="1">
        <v>2</v>
      </c>
      <c r="AB744" s="1" t="s">
        <v>8674</v>
      </c>
      <c r="AC744" s="1">
        <v>7</v>
      </c>
      <c r="AD744" s="1">
        <v>0</v>
      </c>
      <c r="AE744" s="1">
        <v>2</v>
      </c>
      <c r="AF744" s="1">
        <v>0</v>
      </c>
      <c r="AG744" s="1">
        <v>0</v>
      </c>
      <c r="AI744" s="1">
        <v>126</v>
      </c>
      <c r="DR744" s="1">
        <v>80</v>
      </c>
      <c r="HA744" s="1">
        <v>2</v>
      </c>
      <c r="HT744" s="1">
        <v>0</v>
      </c>
      <c r="IP744" s="1">
        <v>97</v>
      </c>
      <c r="LX744" s="1">
        <v>80</v>
      </c>
      <c r="PG744" s="1">
        <v>16</v>
      </c>
      <c r="SP744" s="1">
        <v>98.5</v>
      </c>
      <c r="VX744" s="1">
        <v>1</v>
      </c>
      <c r="WQ744" s="1">
        <v>0</v>
      </c>
      <c r="AGS744" s="1">
        <v>0</v>
      </c>
      <c r="AGT744" s="1">
        <v>0</v>
      </c>
      <c r="AGU744" s="1">
        <v>0</v>
      </c>
      <c r="AGV744" s="1">
        <v>0</v>
      </c>
      <c r="AGW744" s="1">
        <v>0</v>
      </c>
      <c r="AGX744" s="1">
        <v>0</v>
      </c>
      <c r="AGY744" s="1">
        <v>0</v>
      </c>
      <c r="AGZ744" s="1">
        <v>0</v>
      </c>
      <c r="AHA744" s="1">
        <v>0</v>
      </c>
      <c r="AHB744" s="1">
        <v>0</v>
      </c>
      <c r="AHC744" s="1">
        <v>1</v>
      </c>
      <c r="AHD744" s="1">
        <v>0</v>
      </c>
      <c r="AHE744" s="1">
        <v>0</v>
      </c>
      <c r="AHF744" s="1">
        <v>0</v>
      </c>
      <c r="AHH744" s="1">
        <v>0</v>
      </c>
      <c r="AHI744" s="1">
        <v>0</v>
      </c>
      <c r="AHK744" s="1">
        <v>0</v>
      </c>
      <c r="AHL744" s="1">
        <v>0</v>
      </c>
      <c r="AHM744" s="1">
        <v>0</v>
      </c>
      <c r="AHN744" s="1">
        <v>0</v>
      </c>
      <c r="AHO744" s="1">
        <v>0</v>
      </c>
      <c r="AHP744" s="1">
        <v>0</v>
      </c>
      <c r="AHQ744" s="1">
        <v>0</v>
      </c>
      <c r="AHR744" s="1">
        <v>2</v>
      </c>
      <c r="AIM744" s="1">
        <v>2</v>
      </c>
      <c r="AIN744" s="1">
        <v>0</v>
      </c>
      <c r="AIO744" s="1">
        <v>0</v>
      </c>
      <c r="AIP744" s="1">
        <v>1</v>
      </c>
      <c r="AIQ744" s="1">
        <v>1</v>
      </c>
      <c r="AIR744" s="1">
        <v>1</v>
      </c>
      <c r="AIS744" s="1">
        <v>1</v>
      </c>
      <c r="AIT744" s="3">
        <v>0</v>
      </c>
      <c r="AIU744" s="1">
        <v>1</v>
      </c>
      <c r="AIV744" s="1">
        <v>0</v>
      </c>
      <c r="AIW744" s="1">
        <v>0</v>
      </c>
      <c r="AJB744" s="1">
        <v>62</v>
      </c>
    </row>
    <row r="745" spans="1:951" s="1" customFormat="1">
      <c r="B745" s="1">
        <v>2</v>
      </c>
      <c r="C745" s="1">
        <v>0</v>
      </c>
      <c r="Z745" s="1">
        <v>0</v>
      </c>
      <c r="AA745" s="1">
        <v>2</v>
      </c>
      <c r="AB745" s="1" t="s">
        <v>8675</v>
      </c>
      <c r="AC745" s="1">
        <v>0</v>
      </c>
      <c r="AE745" s="1">
        <v>0</v>
      </c>
      <c r="AG745" s="1">
        <v>0</v>
      </c>
      <c r="AI745" s="1">
        <v>118</v>
      </c>
      <c r="AJ745" s="1">
        <v>122</v>
      </c>
      <c r="DR745" s="1">
        <v>70</v>
      </c>
      <c r="DS745" s="1">
        <v>74</v>
      </c>
      <c r="HA745" s="1">
        <v>2</v>
      </c>
      <c r="HB745" s="1">
        <v>2</v>
      </c>
      <c r="HT745" s="1">
        <v>0</v>
      </c>
      <c r="HU745" s="1">
        <v>0</v>
      </c>
      <c r="IP745" s="1">
        <v>99</v>
      </c>
      <c r="IQ745" s="1">
        <v>99</v>
      </c>
      <c r="LX745" s="1">
        <v>80</v>
      </c>
      <c r="LY745" s="1">
        <v>82</v>
      </c>
      <c r="PG745" s="1">
        <v>16</v>
      </c>
      <c r="PH745" s="1">
        <v>16</v>
      </c>
      <c r="SP745" s="1">
        <v>98</v>
      </c>
      <c r="SQ745" s="1">
        <v>98.6</v>
      </c>
      <c r="VX745" s="1">
        <v>1</v>
      </c>
      <c r="VY745" s="1">
        <v>1</v>
      </c>
      <c r="WQ745" s="1">
        <v>0</v>
      </c>
      <c r="WR745" s="1">
        <v>0</v>
      </c>
      <c r="AGS745" s="1">
        <v>1</v>
      </c>
      <c r="AGT745" s="1">
        <v>0</v>
      </c>
      <c r="AGU745" s="1">
        <v>0</v>
      </c>
      <c r="AGV745" s="1">
        <v>1</v>
      </c>
      <c r="AGW745" s="1">
        <v>0</v>
      </c>
      <c r="AGX745" s="1">
        <v>0</v>
      </c>
      <c r="AGY745" s="1">
        <v>0</v>
      </c>
      <c r="AGZ745" s="1">
        <v>0</v>
      </c>
      <c r="AHA745" s="1">
        <v>0</v>
      </c>
      <c r="AHB745" s="1">
        <v>0</v>
      </c>
      <c r="AHC745" s="1">
        <v>1</v>
      </c>
      <c r="AHD745" s="1">
        <v>0</v>
      </c>
      <c r="AHE745" s="1">
        <v>0</v>
      </c>
      <c r="AHF745" s="1">
        <v>0</v>
      </c>
      <c r="AHH745" s="1">
        <v>0</v>
      </c>
      <c r="AHI745" s="1">
        <v>0</v>
      </c>
      <c r="AHK745" s="1">
        <v>0</v>
      </c>
      <c r="AHL745" s="1">
        <v>0</v>
      </c>
      <c r="AHM745" s="1">
        <v>0</v>
      </c>
      <c r="AHN745" s="1">
        <v>0</v>
      </c>
      <c r="AHO745" s="1">
        <v>0</v>
      </c>
      <c r="AHP745" s="1">
        <v>0</v>
      </c>
      <c r="AHQ745" s="1">
        <v>0</v>
      </c>
      <c r="AHR745" s="1">
        <v>2</v>
      </c>
      <c r="AIN745" s="1">
        <v>0</v>
      </c>
      <c r="AIO745" s="1">
        <v>0</v>
      </c>
      <c r="AIT745" s="3">
        <v>0</v>
      </c>
      <c r="AIU745" s="1">
        <v>2</v>
      </c>
      <c r="AIV745" s="1">
        <v>0</v>
      </c>
      <c r="AIW745" s="1">
        <v>0</v>
      </c>
      <c r="AJB745" s="1">
        <v>88</v>
      </c>
      <c r="AJC745" s="1">
        <v>54</v>
      </c>
    </row>
    <row r="746" spans="1:951" s="1" customFormat="1">
      <c r="B746" s="1">
        <v>3</v>
      </c>
      <c r="C746" s="1">
        <v>1</v>
      </c>
      <c r="D746" s="1" t="s">
        <v>4526</v>
      </c>
      <c r="O746" s="1">
        <v>0</v>
      </c>
      <c r="Z746" s="1">
        <v>0</v>
      </c>
      <c r="AA746" s="1">
        <v>2</v>
      </c>
      <c r="AB746" s="1" t="s">
        <v>8676</v>
      </c>
      <c r="AC746" s="1">
        <v>0</v>
      </c>
      <c r="AE746" s="1">
        <v>1</v>
      </c>
      <c r="AF746" s="1">
        <v>0</v>
      </c>
      <c r="AG746" s="1">
        <v>0</v>
      </c>
      <c r="AI746" s="1">
        <v>152</v>
      </c>
      <c r="AJ746" s="1">
        <v>120</v>
      </c>
      <c r="DR746" s="1">
        <v>96</v>
      </c>
      <c r="DS746" s="1">
        <v>60</v>
      </c>
      <c r="HA746" s="1">
        <v>2</v>
      </c>
      <c r="HB746" s="1">
        <v>2</v>
      </c>
      <c r="HT746" s="1">
        <v>0</v>
      </c>
      <c r="HU746" s="1">
        <v>0</v>
      </c>
      <c r="IP746" s="1">
        <v>98</v>
      </c>
      <c r="IQ746" s="1">
        <v>99</v>
      </c>
      <c r="LX746" s="1">
        <v>78</v>
      </c>
      <c r="LY746" s="1">
        <v>74</v>
      </c>
      <c r="PG746" s="1">
        <v>16</v>
      </c>
      <c r="PH746" s="1">
        <v>16</v>
      </c>
      <c r="SP746" s="1">
        <v>97.7</v>
      </c>
      <c r="SQ746" s="1">
        <v>98.2</v>
      </c>
      <c r="VX746" s="1">
        <v>1</v>
      </c>
      <c r="VY746" s="1">
        <v>1</v>
      </c>
      <c r="WQ746" s="1">
        <v>0</v>
      </c>
      <c r="WR746" s="1">
        <v>0</v>
      </c>
      <c r="AGS746" s="1">
        <v>0</v>
      </c>
      <c r="AGT746" s="1">
        <v>0</v>
      </c>
      <c r="AGU746" s="1">
        <v>0</v>
      </c>
      <c r="AGV746" s="1">
        <v>0</v>
      </c>
      <c r="AGW746" s="1">
        <v>0</v>
      </c>
      <c r="AGX746" s="1">
        <v>0</v>
      </c>
      <c r="AGY746" s="1">
        <v>0</v>
      </c>
      <c r="AGZ746" s="1">
        <v>0</v>
      </c>
      <c r="AHA746" s="1">
        <v>0</v>
      </c>
      <c r="AHB746" s="1">
        <v>0</v>
      </c>
      <c r="AHC746" s="1">
        <v>1</v>
      </c>
      <c r="AHD746" s="1">
        <v>0</v>
      </c>
      <c r="AHE746" s="1">
        <v>0</v>
      </c>
      <c r="AHF746" s="1">
        <v>0</v>
      </c>
      <c r="AHH746" s="1">
        <v>0</v>
      </c>
      <c r="AHI746" s="1">
        <v>0</v>
      </c>
      <c r="AHK746" s="1">
        <v>0</v>
      </c>
      <c r="AHL746" s="1">
        <v>0</v>
      </c>
      <c r="AHM746" s="1">
        <v>0</v>
      </c>
      <c r="AHN746" s="1">
        <v>0</v>
      </c>
      <c r="AHO746" s="1">
        <v>0</v>
      </c>
      <c r="AHP746" s="1">
        <v>0</v>
      </c>
      <c r="AHQ746" s="1">
        <v>0</v>
      </c>
      <c r="AHR746" s="1">
        <v>1</v>
      </c>
      <c r="AIN746" s="1">
        <v>0</v>
      </c>
      <c r="AIO746" s="1">
        <v>0</v>
      </c>
      <c r="AIT746" s="3">
        <v>1</v>
      </c>
      <c r="AIU746" s="1">
        <v>1</v>
      </c>
      <c r="AIV746" s="1">
        <v>0</v>
      </c>
      <c r="AIW746" s="1">
        <v>0</v>
      </c>
      <c r="AIX746" s="1">
        <v>29</v>
      </c>
      <c r="AJB746" s="1">
        <v>40</v>
      </c>
    </row>
    <row r="747" spans="1:951" s="80" customFormat="1">
      <c r="B747" s="80">
        <v>4</v>
      </c>
      <c r="C747" s="80">
        <v>0</v>
      </c>
      <c r="Z747" s="80">
        <v>0</v>
      </c>
      <c r="AA747" s="80">
        <v>2</v>
      </c>
      <c r="AB747" s="80" t="s">
        <v>8677</v>
      </c>
      <c r="AC747" s="80">
        <v>0</v>
      </c>
      <c r="AE747" s="80">
        <v>0</v>
      </c>
      <c r="AG747" s="80">
        <v>0</v>
      </c>
      <c r="AI747" s="80">
        <v>126</v>
      </c>
      <c r="DR747" s="80">
        <v>70</v>
      </c>
      <c r="HA747" s="80">
        <v>2</v>
      </c>
      <c r="HT747" s="80">
        <v>0</v>
      </c>
      <c r="IP747" s="80">
        <v>98</v>
      </c>
      <c r="LX747" s="80">
        <v>66</v>
      </c>
      <c r="PG747" s="80">
        <v>16</v>
      </c>
      <c r="SP747" s="80">
        <v>98</v>
      </c>
      <c r="VX747" s="80">
        <v>1</v>
      </c>
      <c r="WQ747" s="80">
        <v>0</v>
      </c>
      <c r="AGS747" s="80">
        <v>0</v>
      </c>
      <c r="AGT747" s="80">
        <v>0</v>
      </c>
      <c r="AGU747" s="80">
        <v>0</v>
      </c>
      <c r="AGV747" s="80">
        <v>0</v>
      </c>
      <c r="AGW747" s="80">
        <v>0</v>
      </c>
      <c r="AGX747" s="80">
        <v>0</v>
      </c>
      <c r="AGY747" s="80">
        <v>0</v>
      </c>
      <c r="AGZ747" s="80">
        <v>0</v>
      </c>
      <c r="AHA747" s="80">
        <v>0</v>
      </c>
      <c r="AHB747" s="80">
        <v>0</v>
      </c>
      <c r="AHC747" s="80">
        <v>1</v>
      </c>
      <c r="AHD747" s="80">
        <v>0</v>
      </c>
      <c r="AHE747" s="80">
        <v>0</v>
      </c>
      <c r="AHF747" s="80">
        <v>0</v>
      </c>
      <c r="AHH747" s="80">
        <v>0</v>
      </c>
      <c r="AHI747" s="80">
        <v>0</v>
      </c>
      <c r="AHK747" s="80">
        <v>0</v>
      </c>
      <c r="AHL747" s="80">
        <v>0</v>
      </c>
      <c r="AHM747" s="80">
        <v>0</v>
      </c>
      <c r="AHN747" s="80">
        <v>0</v>
      </c>
      <c r="AHO747" s="80">
        <v>0</v>
      </c>
      <c r="AHP747" s="80">
        <v>0</v>
      </c>
      <c r="AHQ747" s="80">
        <v>0</v>
      </c>
      <c r="AHR747" s="80">
        <v>5</v>
      </c>
      <c r="AIN747" s="80">
        <v>0</v>
      </c>
      <c r="AIO747" s="80">
        <v>0</v>
      </c>
      <c r="AIT747" s="86">
        <v>0</v>
      </c>
      <c r="AIU747" s="80">
        <v>1</v>
      </c>
      <c r="AIV747" s="80">
        <v>0</v>
      </c>
      <c r="AIW747" s="80">
        <v>0</v>
      </c>
      <c r="AJB747" s="80">
        <v>37</v>
      </c>
    </row>
    <row r="748" spans="1:951" s="14" customFormat="1">
      <c r="A748" s="14">
        <v>157</v>
      </c>
      <c r="B748" s="14">
        <v>1</v>
      </c>
      <c r="C748" s="58" t="s">
        <v>2309</v>
      </c>
      <c r="D748" s="14" t="s">
        <v>2527</v>
      </c>
      <c r="F748" s="63"/>
      <c r="G748" s="58"/>
      <c r="O748" s="58" t="s">
        <v>2308</v>
      </c>
      <c r="P748" s="58"/>
      <c r="Q748" s="58"/>
      <c r="R748" s="58"/>
      <c r="S748" s="58"/>
      <c r="T748" s="58"/>
      <c r="U748" s="58"/>
      <c r="V748" s="58"/>
      <c r="W748" s="58"/>
      <c r="X748" s="58"/>
      <c r="Y748" s="58"/>
      <c r="Z748" s="14">
        <v>0</v>
      </c>
      <c r="AA748" s="60">
        <v>1</v>
      </c>
      <c r="AB748" s="58"/>
      <c r="AC748" s="14">
        <v>0</v>
      </c>
      <c r="AE748" s="14">
        <v>0</v>
      </c>
      <c r="AG748" s="14">
        <v>0</v>
      </c>
      <c r="AI748" s="14">
        <v>238</v>
      </c>
      <c r="AJ748" s="14">
        <v>240</v>
      </c>
      <c r="AK748" s="14">
        <v>238</v>
      </c>
      <c r="AL748" s="14">
        <v>243</v>
      </c>
      <c r="AM748" s="14">
        <v>241</v>
      </c>
      <c r="AN748" s="14">
        <v>217</v>
      </c>
      <c r="AO748" s="14">
        <v>206</v>
      </c>
      <c r="DR748" s="58" t="s">
        <v>6140</v>
      </c>
      <c r="DS748" s="58" t="s">
        <v>8678</v>
      </c>
      <c r="DT748" s="58" t="s">
        <v>8678</v>
      </c>
      <c r="DU748" s="58" t="s">
        <v>8679</v>
      </c>
      <c r="DV748" s="58" t="s">
        <v>8680</v>
      </c>
      <c r="DW748" s="58" t="s">
        <v>8681</v>
      </c>
      <c r="DX748" s="58" t="s">
        <v>8682</v>
      </c>
      <c r="DY748" s="58"/>
      <c r="DZ748" s="58"/>
      <c r="EA748" s="58"/>
      <c r="EB748" s="58"/>
      <c r="EC748" s="58"/>
      <c r="ED748" s="58"/>
      <c r="EE748" s="58"/>
      <c r="EF748" s="58"/>
      <c r="EG748" s="58"/>
      <c r="EH748" s="58"/>
      <c r="EI748" s="58"/>
      <c r="EJ748" s="58"/>
      <c r="EK748" s="58"/>
      <c r="EL748" s="58"/>
      <c r="EM748" s="58"/>
      <c r="EN748" s="58"/>
      <c r="EO748" s="58"/>
      <c r="EP748" s="58"/>
      <c r="EQ748" s="58"/>
      <c r="ER748" s="58"/>
      <c r="ES748" s="58"/>
      <c r="ET748" s="58"/>
      <c r="EU748" s="58"/>
      <c r="EV748" s="58"/>
      <c r="EW748" s="58"/>
      <c r="EX748" s="58"/>
      <c r="EY748" s="58"/>
      <c r="EZ748" s="58"/>
      <c r="FA748" s="58"/>
      <c r="FB748" s="58"/>
      <c r="FC748" s="58"/>
      <c r="FD748" s="58"/>
      <c r="FE748" s="58"/>
      <c r="FF748" s="58"/>
      <c r="FG748" s="58"/>
      <c r="FH748" s="58"/>
      <c r="FI748" s="58"/>
      <c r="FJ748" s="58"/>
      <c r="FK748" s="58"/>
      <c r="FL748" s="58"/>
      <c r="FM748" s="58"/>
      <c r="FN748" s="58"/>
      <c r="FO748" s="58"/>
      <c r="FP748" s="58"/>
      <c r="FQ748" s="58"/>
      <c r="FR748" s="58"/>
      <c r="FS748" s="58"/>
      <c r="FT748" s="58"/>
      <c r="FU748" s="58"/>
      <c r="FV748" s="58"/>
      <c r="FW748" s="58"/>
      <c r="FX748" s="58"/>
      <c r="FY748" s="58"/>
      <c r="FZ748" s="58"/>
      <c r="GA748" s="58"/>
      <c r="GB748" s="58"/>
      <c r="GC748" s="58"/>
      <c r="GD748" s="58"/>
      <c r="GE748" s="58"/>
      <c r="GF748" s="58"/>
      <c r="GG748" s="58"/>
      <c r="GH748" s="58"/>
      <c r="GI748" s="58"/>
      <c r="GJ748" s="58"/>
      <c r="GK748" s="58"/>
      <c r="GL748" s="58"/>
      <c r="GM748" s="58"/>
      <c r="GN748" s="58"/>
      <c r="GO748" s="58"/>
      <c r="GP748" s="58"/>
      <c r="GQ748" s="58"/>
      <c r="GR748" s="58"/>
      <c r="GS748" s="58"/>
      <c r="GT748" s="58"/>
      <c r="GU748" s="58"/>
      <c r="GV748" s="58"/>
      <c r="GW748" s="58"/>
      <c r="GX748" s="58"/>
      <c r="GY748" s="58"/>
      <c r="GZ748" s="58"/>
      <c r="HA748" s="14">
        <v>2</v>
      </c>
      <c r="HB748" s="14">
        <v>2</v>
      </c>
      <c r="HC748" s="14">
        <v>0</v>
      </c>
      <c r="HD748" s="14">
        <v>0</v>
      </c>
      <c r="HE748" s="14">
        <v>2</v>
      </c>
      <c r="HT748" s="14">
        <v>0</v>
      </c>
      <c r="HU748" s="14">
        <v>0</v>
      </c>
      <c r="HV748" s="14">
        <v>0</v>
      </c>
      <c r="HW748" s="14">
        <v>1</v>
      </c>
      <c r="HX748" s="14">
        <v>1</v>
      </c>
      <c r="HY748" s="14">
        <v>1</v>
      </c>
      <c r="HZ748" s="14">
        <v>1</v>
      </c>
      <c r="IM748" s="58"/>
      <c r="IN748" s="58"/>
      <c r="IO748" s="58"/>
      <c r="IP748" s="14">
        <v>98</v>
      </c>
      <c r="LX748" s="14">
        <v>68</v>
      </c>
      <c r="MC748" s="14">
        <v>64</v>
      </c>
      <c r="MD748" s="14">
        <v>66</v>
      </c>
      <c r="PG748" s="58" t="s">
        <v>8683</v>
      </c>
      <c r="PH748" s="58"/>
      <c r="PI748" s="58"/>
      <c r="PJ748" s="58"/>
      <c r="PK748" s="58"/>
      <c r="PL748" s="58"/>
      <c r="PM748" s="58"/>
      <c r="PN748" s="58"/>
      <c r="PO748" s="58"/>
      <c r="PP748" s="58"/>
      <c r="PQ748" s="58"/>
      <c r="PR748" s="58"/>
      <c r="PS748" s="58"/>
      <c r="PT748" s="58"/>
      <c r="PU748" s="58"/>
      <c r="PV748" s="58"/>
      <c r="PW748" s="58"/>
      <c r="PX748" s="58"/>
      <c r="PY748" s="58"/>
      <c r="PZ748" s="58"/>
      <c r="QA748" s="58"/>
      <c r="QB748" s="58"/>
      <c r="QC748" s="58"/>
      <c r="QD748" s="58"/>
      <c r="QE748" s="58"/>
      <c r="QF748" s="58"/>
      <c r="QG748" s="58"/>
      <c r="QH748" s="58"/>
      <c r="QI748" s="58"/>
      <c r="QJ748" s="58"/>
      <c r="QK748" s="58"/>
      <c r="QL748" s="58"/>
      <c r="QM748" s="58"/>
      <c r="QN748" s="58"/>
      <c r="QO748" s="58"/>
      <c r="QP748" s="58"/>
      <c r="QQ748" s="58"/>
      <c r="QR748" s="58"/>
      <c r="QS748" s="58"/>
      <c r="QT748" s="58"/>
      <c r="QU748" s="58"/>
      <c r="QV748" s="58"/>
      <c r="QW748" s="58"/>
      <c r="QX748" s="58"/>
      <c r="QY748" s="58"/>
      <c r="QZ748" s="58"/>
      <c r="RA748" s="58"/>
      <c r="RB748" s="58"/>
      <c r="RC748" s="58"/>
      <c r="RD748" s="58"/>
      <c r="RE748" s="58"/>
      <c r="RF748" s="58"/>
      <c r="RG748" s="58"/>
      <c r="RH748" s="58"/>
      <c r="RI748" s="58"/>
      <c r="RJ748" s="58"/>
      <c r="RK748" s="58"/>
      <c r="RL748" s="58"/>
      <c r="RM748" s="58"/>
      <c r="RN748" s="58"/>
      <c r="RO748" s="58"/>
      <c r="RP748" s="58"/>
      <c r="RQ748" s="58"/>
      <c r="RR748" s="58"/>
      <c r="RS748" s="58"/>
      <c r="RT748" s="58"/>
      <c r="RU748" s="58"/>
      <c r="RV748" s="58"/>
      <c r="RW748" s="58"/>
      <c r="RX748" s="58"/>
      <c r="RY748" s="58"/>
      <c r="RZ748" s="58"/>
      <c r="SA748" s="58"/>
      <c r="SB748" s="58"/>
      <c r="SC748" s="58"/>
      <c r="SD748" s="58"/>
      <c r="SE748" s="58"/>
      <c r="SF748" s="58"/>
      <c r="SG748" s="58"/>
      <c r="SH748" s="58"/>
      <c r="SI748" s="58"/>
      <c r="SJ748" s="58"/>
      <c r="SK748" s="58"/>
      <c r="SL748" s="58"/>
      <c r="SM748" s="58"/>
      <c r="SN748" s="58"/>
      <c r="SO748" s="58"/>
      <c r="SP748" s="58" t="s">
        <v>7593</v>
      </c>
      <c r="SQ748" s="58"/>
      <c r="SR748" s="58"/>
      <c r="SS748" s="58"/>
      <c r="ST748" s="58"/>
      <c r="SU748" s="58"/>
      <c r="SV748" s="58"/>
      <c r="SW748" s="58"/>
      <c r="SX748" s="58"/>
      <c r="SY748" s="58"/>
      <c r="SZ748" s="58"/>
      <c r="TA748" s="58"/>
      <c r="TB748" s="58"/>
      <c r="TC748" s="58"/>
      <c r="TD748" s="58"/>
      <c r="TE748" s="58"/>
      <c r="TF748" s="58"/>
      <c r="TG748" s="58"/>
      <c r="TH748" s="58"/>
      <c r="TI748" s="58"/>
      <c r="TJ748" s="58"/>
      <c r="TK748" s="58"/>
      <c r="TL748" s="58"/>
      <c r="TM748" s="58"/>
      <c r="TN748" s="58"/>
      <c r="TO748" s="58"/>
      <c r="TP748" s="58"/>
      <c r="TQ748" s="58"/>
      <c r="TR748" s="58"/>
      <c r="TS748" s="58"/>
      <c r="TT748" s="58"/>
      <c r="TU748" s="58"/>
      <c r="TV748" s="58"/>
      <c r="TW748" s="58"/>
      <c r="TX748" s="58"/>
      <c r="TY748" s="58"/>
      <c r="TZ748" s="58"/>
      <c r="UA748" s="58"/>
      <c r="UB748" s="58"/>
      <c r="UC748" s="58"/>
      <c r="UD748" s="58"/>
      <c r="UE748" s="58"/>
      <c r="UF748" s="58"/>
      <c r="UG748" s="58"/>
      <c r="UH748" s="58"/>
      <c r="UI748" s="58"/>
      <c r="UJ748" s="58"/>
      <c r="UK748" s="58"/>
      <c r="UL748" s="58"/>
      <c r="UM748" s="58"/>
      <c r="UN748" s="58"/>
      <c r="UO748" s="58"/>
      <c r="UP748" s="58"/>
      <c r="UQ748" s="58"/>
      <c r="UR748" s="58"/>
      <c r="US748" s="58"/>
      <c r="UT748" s="58"/>
      <c r="UU748" s="58"/>
      <c r="UV748" s="58"/>
      <c r="UW748" s="58"/>
      <c r="UX748" s="58"/>
      <c r="UY748" s="58"/>
      <c r="UZ748" s="58"/>
      <c r="VA748" s="58"/>
      <c r="VB748" s="58"/>
      <c r="VC748" s="58"/>
      <c r="VD748" s="58"/>
      <c r="VE748" s="58"/>
      <c r="VF748" s="58"/>
      <c r="VG748" s="58"/>
      <c r="VH748" s="58"/>
      <c r="VI748" s="58"/>
      <c r="VJ748" s="58"/>
      <c r="VK748" s="58"/>
      <c r="VL748" s="58"/>
      <c r="VM748" s="58"/>
      <c r="VN748" s="58"/>
      <c r="VO748" s="58"/>
      <c r="VP748" s="58"/>
      <c r="VQ748" s="58"/>
      <c r="VR748" s="58"/>
      <c r="VS748" s="58"/>
      <c r="VT748" s="58"/>
      <c r="VU748" s="58"/>
      <c r="VV748" s="58"/>
      <c r="VW748" s="58"/>
      <c r="WQ748" s="14">
        <v>0</v>
      </c>
      <c r="ZY748" s="58"/>
      <c r="ZZ748" s="58"/>
      <c r="AAA748" s="58"/>
      <c r="AAE748" s="63"/>
      <c r="AAF748" s="63"/>
      <c r="AAG748" s="63"/>
      <c r="AAI748" s="63"/>
      <c r="AAJ748" s="58"/>
      <c r="AAM748" s="58"/>
      <c r="AAO748" s="63"/>
      <c r="AAP748" s="58"/>
      <c r="AAS748" s="58"/>
      <c r="AAU748" s="63"/>
      <c r="AAV748" s="58"/>
      <c r="ABB748" s="63"/>
      <c r="ABC748" s="63"/>
      <c r="ABD748" s="63"/>
      <c r="ABE748" s="58"/>
      <c r="ABF748" s="58"/>
      <c r="ABG748" s="58"/>
      <c r="ABM748" s="58"/>
      <c r="ABN748" s="58"/>
      <c r="ABQ748" s="63"/>
      <c r="ABR748" s="63"/>
      <c r="ABS748" s="58"/>
      <c r="ABT748" s="58"/>
      <c r="ACA748" s="58"/>
      <c r="ACB748" s="58"/>
      <c r="ACC748" s="58"/>
      <c r="ACG748" s="63"/>
      <c r="ACH748" s="63"/>
      <c r="ACI748" s="63"/>
      <c r="ACJ748" s="63"/>
      <c r="ACK748" s="63"/>
      <c r="ACL748" s="63"/>
      <c r="ACM748" s="63"/>
      <c r="ACN748" s="63"/>
      <c r="ACO748" s="63"/>
      <c r="ACP748" s="63"/>
      <c r="ACQ748" s="58"/>
      <c r="ACR748" s="58"/>
      <c r="ACS748" s="58"/>
      <c r="ADB748" s="63"/>
      <c r="ADC748" s="63"/>
      <c r="ADD748" s="58"/>
      <c r="ADE748" s="58"/>
      <c r="ADW748" s="14">
        <v>2.57</v>
      </c>
      <c r="AGK748" s="58"/>
      <c r="AGM748" s="63"/>
      <c r="AGN748" s="58"/>
      <c r="AGQ748" s="58"/>
      <c r="AGS748" s="14">
        <v>0</v>
      </c>
      <c r="AGT748" s="14">
        <v>0</v>
      </c>
      <c r="AGU748" s="14">
        <v>0</v>
      </c>
      <c r="AGV748" s="14">
        <v>0</v>
      </c>
      <c r="AGW748" s="14">
        <v>0</v>
      </c>
      <c r="AGX748" s="14">
        <v>0</v>
      </c>
      <c r="AGY748" s="14">
        <v>0</v>
      </c>
      <c r="AGZ748" s="14">
        <v>1</v>
      </c>
      <c r="AHA748" s="14">
        <v>0</v>
      </c>
      <c r="AHB748" s="14">
        <v>0</v>
      </c>
      <c r="AHC748" s="14">
        <v>1</v>
      </c>
      <c r="AHD748" s="14">
        <v>0</v>
      </c>
      <c r="AHE748" s="14">
        <v>0</v>
      </c>
      <c r="AHF748" s="14">
        <v>0</v>
      </c>
      <c r="AHH748" s="14">
        <v>0</v>
      </c>
      <c r="AHI748" s="14">
        <v>0</v>
      </c>
      <c r="AHK748" s="14">
        <v>0</v>
      </c>
      <c r="AHL748" s="14">
        <v>0</v>
      </c>
      <c r="AHM748" s="14">
        <v>0</v>
      </c>
      <c r="AHN748" s="14">
        <v>0</v>
      </c>
      <c r="AHO748" s="14">
        <v>0</v>
      </c>
      <c r="AHP748" s="14">
        <v>0</v>
      </c>
      <c r="AHQ748" s="14">
        <v>0</v>
      </c>
      <c r="AHR748" s="14">
        <v>0</v>
      </c>
      <c r="AHT748" s="58"/>
      <c r="AHV748" s="63"/>
      <c r="AHW748" s="58"/>
      <c r="AHZ748" s="58"/>
      <c r="AIB748" s="63"/>
      <c r="AIC748" s="58"/>
      <c r="AIF748" s="58"/>
      <c r="AIH748" s="63"/>
      <c r="AII748" s="58"/>
      <c r="AIL748" s="58"/>
      <c r="AIM748" s="14">
        <v>0</v>
      </c>
      <c r="AIN748" s="14">
        <v>0</v>
      </c>
      <c r="AIO748" s="14">
        <v>0</v>
      </c>
      <c r="AIP748" s="14">
        <v>1</v>
      </c>
      <c r="AIQ748" s="14">
        <v>1</v>
      </c>
      <c r="AIR748" s="58">
        <v>0</v>
      </c>
      <c r="AIS748" s="14">
        <v>1</v>
      </c>
      <c r="AIT748" s="60">
        <v>1</v>
      </c>
      <c r="AIU748" s="58" t="s">
        <v>2308</v>
      </c>
      <c r="AIV748" s="14">
        <v>0</v>
      </c>
      <c r="AIW748" s="14">
        <v>0</v>
      </c>
      <c r="AIX748" s="58">
        <v>91</v>
      </c>
      <c r="AJB748" s="63"/>
      <c r="AJC748" s="58"/>
      <c r="AJF748" s="58"/>
      <c r="AJH748" s="63"/>
      <c r="AJI748" s="58"/>
      <c r="AJL748" s="58"/>
      <c r="AJN748" s="63"/>
      <c r="AJO748" s="58"/>
    </row>
    <row r="749" spans="1:951" s="14" customFormat="1">
      <c r="B749" s="14">
        <v>2</v>
      </c>
      <c r="C749" s="58" t="s">
        <v>2309</v>
      </c>
      <c r="D749" s="14" t="s">
        <v>8684</v>
      </c>
      <c r="F749" s="63"/>
      <c r="G749" s="58"/>
      <c r="O749" s="58" t="s">
        <v>2309</v>
      </c>
      <c r="P749" s="58"/>
      <c r="Q749" s="58"/>
      <c r="R749" s="58"/>
      <c r="S749" s="58"/>
      <c r="T749" s="58"/>
      <c r="U749" s="58"/>
      <c r="V749" s="58"/>
      <c r="W749" s="58"/>
      <c r="X749" s="58"/>
      <c r="Y749" s="58"/>
      <c r="Z749" s="14">
        <v>0</v>
      </c>
      <c r="AA749" s="60">
        <v>2</v>
      </c>
      <c r="AB749" s="58" t="s">
        <v>8685</v>
      </c>
      <c r="AC749" s="14">
        <v>0</v>
      </c>
      <c r="AE749" s="14">
        <v>0</v>
      </c>
      <c r="AG749" s="14">
        <v>0</v>
      </c>
      <c r="AI749" s="14">
        <v>202</v>
      </c>
      <c r="AJ749" s="14">
        <v>198</v>
      </c>
      <c r="AK749" s="14">
        <v>138</v>
      </c>
      <c r="AL749" s="14">
        <v>140</v>
      </c>
      <c r="DR749" s="58" t="s">
        <v>8678</v>
      </c>
      <c r="DS749" s="58" t="s">
        <v>8537</v>
      </c>
      <c r="DT749" s="58" t="s">
        <v>8686</v>
      </c>
      <c r="DU749" s="58" t="s">
        <v>8529</v>
      </c>
      <c r="DV749" s="58"/>
      <c r="DW749" s="58"/>
      <c r="DX749" s="58"/>
      <c r="DY749" s="58"/>
      <c r="DZ749" s="58"/>
      <c r="EA749" s="58"/>
      <c r="EB749" s="58"/>
      <c r="EC749" s="58"/>
      <c r="ED749" s="58"/>
      <c r="EE749" s="58"/>
      <c r="EF749" s="58"/>
      <c r="EG749" s="58"/>
      <c r="EH749" s="58"/>
      <c r="EI749" s="58"/>
      <c r="EJ749" s="58"/>
      <c r="EK749" s="58"/>
      <c r="EL749" s="58"/>
      <c r="EM749" s="58"/>
      <c r="EN749" s="58"/>
      <c r="EO749" s="58"/>
      <c r="EP749" s="58"/>
      <c r="EQ749" s="58"/>
      <c r="ER749" s="58"/>
      <c r="ES749" s="58"/>
      <c r="ET749" s="58"/>
      <c r="EU749" s="58"/>
      <c r="EV749" s="58"/>
      <c r="EW749" s="58"/>
      <c r="EX749" s="58"/>
      <c r="EY749" s="58"/>
      <c r="EZ749" s="58"/>
      <c r="FA749" s="58"/>
      <c r="FB749" s="58"/>
      <c r="FC749" s="58"/>
      <c r="FD749" s="58"/>
      <c r="FE749" s="58"/>
      <c r="FF749" s="58"/>
      <c r="FG749" s="58"/>
      <c r="FH749" s="58"/>
      <c r="FI749" s="58"/>
      <c r="FJ749" s="58"/>
      <c r="FK749" s="58"/>
      <c r="FL749" s="58"/>
      <c r="FM749" s="58"/>
      <c r="FN749" s="58"/>
      <c r="FO749" s="58"/>
      <c r="FP749" s="58"/>
      <c r="FQ749" s="58"/>
      <c r="FR749" s="58"/>
      <c r="FS749" s="58"/>
      <c r="FT749" s="58"/>
      <c r="FU749" s="58"/>
      <c r="FV749" s="58"/>
      <c r="FW749" s="58"/>
      <c r="FX749" s="58"/>
      <c r="FY749" s="58"/>
      <c r="FZ749" s="58"/>
      <c r="GA749" s="58"/>
      <c r="GB749" s="58"/>
      <c r="GC749" s="58"/>
      <c r="GD749" s="58"/>
      <c r="GE749" s="58"/>
      <c r="GF749" s="58"/>
      <c r="GG749" s="58"/>
      <c r="GH749" s="58"/>
      <c r="GI749" s="58"/>
      <c r="GJ749" s="58"/>
      <c r="GK749" s="58"/>
      <c r="GL749" s="58"/>
      <c r="GM749" s="58"/>
      <c r="GN749" s="58"/>
      <c r="GO749" s="58"/>
      <c r="GP749" s="58"/>
      <c r="GQ749" s="58"/>
      <c r="GR749" s="58"/>
      <c r="GS749" s="58"/>
      <c r="GT749" s="58"/>
      <c r="GU749" s="58"/>
      <c r="GV749" s="58"/>
      <c r="GW749" s="58"/>
      <c r="GX749" s="58"/>
      <c r="GY749" s="58"/>
      <c r="GZ749" s="58"/>
      <c r="HB749" s="14">
        <v>2</v>
      </c>
      <c r="HC749" s="14">
        <v>2</v>
      </c>
      <c r="HD749" s="14">
        <v>0</v>
      </c>
      <c r="HT749" s="14">
        <v>1</v>
      </c>
      <c r="HU749" s="14">
        <v>0</v>
      </c>
      <c r="HV749" s="14">
        <v>0</v>
      </c>
      <c r="HW749" s="14">
        <v>0</v>
      </c>
      <c r="IM749" s="58"/>
      <c r="IN749" s="58"/>
      <c r="IO749" s="58"/>
      <c r="IQ749" s="14">
        <v>94</v>
      </c>
      <c r="IR749" s="14">
        <v>96</v>
      </c>
      <c r="LX749" s="14">
        <v>74</v>
      </c>
      <c r="LY749" s="14">
        <v>75</v>
      </c>
      <c r="LZ749" s="14">
        <v>72</v>
      </c>
      <c r="PG749" s="58"/>
      <c r="PH749" s="58" t="s">
        <v>8505</v>
      </c>
      <c r="PI749" s="58" t="s">
        <v>8531</v>
      </c>
      <c r="PJ749" s="58"/>
      <c r="PK749" s="58"/>
      <c r="PL749" s="58"/>
      <c r="PM749" s="58"/>
      <c r="PN749" s="58"/>
      <c r="PO749" s="58"/>
      <c r="PP749" s="58"/>
      <c r="PQ749" s="58"/>
      <c r="PR749" s="58"/>
      <c r="PS749" s="58"/>
      <c r="PT749" s="58"/>
      <c r="PU749" s="58"/>
      <c r="PV749" s="58"/>
      <c r="PW749" s="58"/>
      <c r="PX749" s="58"/>
      <c r="PY749" s="58"/>
      <c r="PZ749" s="58"/>
      <c r="QA749" s="58"/>
      <c r="QB749" s="58"/>
      <c r="QC749" s="58"/>
      <c r="QD749" s="58"/>
      <c r="QE749" s="58"/>
      <c r="QF749" s="58"/>
      <c r="QG749" s="58"/>
      <c r="QH749" s="58"/>
      <c r="QI749" s="58"/>
      <c r="QJ749" s="58"/>
      <c r="QK749" s="58"/>
      <c r="QL749" s="58"/>
      <c r="QM749" s="58"/>
      <c r="QN749" s="58"/>
      <c r="QO749" s="58"/>
      <c r="QP749" s="58"/>
      <c r="QQ749" s="58"/>
      <c r="QR749" s="58"/>
      <c r="QS749" s="58"/>
      <c r="QT749" s="58"/>
      <c r="QU749" s="58"/>
      <c r="QV749" s="58"/>
      <c r="QW749" s="58"/>
      <c r="QX749" s="58"/>
      <c r="QY749" s="58"/>
      <c r="QZ749" s="58"/>
      <c r="RA749" s="58"/>
      <c r="RB749" s="58"/>
      <c r="RC749" s="58"/>
      <c r="RD749" s="58"/>
      <c r="RE749" s="58"/>
      <c r="RF749" s="58"/>
      <c r="RG749" s="58"/>
      <c r="RH749" s="58"/>
      <c r="RI749" s="58"/>
      <c r="RJ749" s="58"/>
      <c r="RK749" s="58"/>
      <c r="RL749" s="58"/>
      <c r="RM749" s="58"/>
      <c r="RN749" s="58"/>
      <c r="RO749" s="58"/>
      <c r="RP749" s="58"/>
      <c r="RQ749" s="58"/>
      <c r="RR749" s="58"/>
      <c r="RS749" s="58"/>
      <c r="RT749" s="58"/>
      <c r="RU749" s="58"/>
      <c r="RV749" s="58"/>
      <c r="RW749" s="58"/>
      <c r="RX749" s="58"/>
      <c r="RY749" s="58"/>
      <c r="RZ749" s="58"/>
      <c r="SA749" s="58"/>
      <c r="SB749" s="58"/>
      <c r="SC749" s="58"/>
      <c r="SD749" s="58"/>
      <c r="SE749" s="58"/>
      <c r="SF749" s="58"/>
      <c r="SG749" s="58"/>
      <c r="SH749" s="58"/>
      <c r="SI749" s="58"/>
      <c r="SJ749" s="58"/>
      <c r="SK749" s="58"/>
      <c r="SL749" s="58"/>
      <c r="SM749" s="58"/>
      <c r="SN749" s="58"/>
      <c r="SO749" s="58"/>
      <c r="SP749" s="58"/>
      <c r="SQ749" s="58" t="s">
        <v>8456</v>
      </c>
      <c r="SR749" s="58" t="s">
        <v>8305</v>
      </c>
      <c r="SS749" s="58"/>
      <c r="ST749" s="58"/>
      <c r="SU749" s="58"/>
      <c r="SV749" s="58"/>
      <c r="SW749" s="58"/>
      <c r="SX749" s="58"/>
      <c r="SY749" s="58"/>
      <c r="SZ749" s="58"/>
      <c r="TA749" s="58"/>
      <c r="TB749" s="58"/>
      <c r="TC749" s="58"/>
      <c r="TD749" s="58"/>
      <c r="TE749" s="58"/>
      <c r="TF749" s="58"/>
      <c r="TG749" s="58"/>
      <c r="TH749" s="58"/>
      <c r="TI749" s="58"/>
      <c r="TJ749" s="58"/>
      <c r="TK749" s="58"/>
      <c r="TL749" s="58"/>
      <c r="TM749" s="58"/>
      <c r="TN749" s="58"/>
      <c r="TO749" s="58"/>
      <c r="TP749" s="58"/>
      <c r="TQ749" s="58"/>
      <c r="TR749" s="58"/>
      <c r="TS749" s="58"/>
      <c r="TT749" s="58"/>
      <c r="TU749" s="58"/>
      <c r="TV749" s="58"/>
      <c r="TW749" s="58"/>
      <c r="TX749" s="58"/>
      <c r="TY749" s="58"/>
      <c r="TZ749" s="58"/>
      <c r="UA749" s="58"/>
      <c r="UB749" s="58"/>
      <c r="UC749" s="58"/>
      <c r="UD749" s="58"/>
      <c r="UE749" s="58"/>
      <c r="UF749" s="58"/>
      <c r="UG749" s="58"/>
      <c r="UH749" s="58"/>
      <c r="UI749" s="58"/>
      <c r="UJ749" s="58"/>
      <c r="UK749" s="58"/>
      <c r="UL749" s="58"/>
      <c r="UM749" s="58"/>
      <c r="UN749" s="58"/>
      <c r="UO749" s="58"/>
      <c r="UP749" s="58"/>
      <c r="UQ749" s="58"/>
      <c r="UR749" s="58"/>
      <c r="US749" s="58"/>
      <c r="UT749" s="58"/>
      <c r="UU749" s="58"/>
      <c r="UV749" s="58"/>
      <c r="UW749" s="58"/>
      <c r="UX749" s="58"/>
      <c r="UY749" s="58"/>
      <c r="UZ749" s="58"/>
      <c r="VA749" s="58"/>
      <c r="VB749" s="58"/>
      <c r="VC749" s="58"/>
      <c r="VD749" s="58"/>
      <c r="VE749" s="58"/>
      <c r="VF749" s="58"/>
      <c r="VG749" s="58"/>
      <c r="VH749" s="58"/>
      <c r="VI749" s="58"/>
      <c r="VJ749" s="58"/>
      <c r="VK749" s="58"/>
      <c r="VL749" s="58"/>
      <c r="VM749" s="58"/>
      <c r="VN749" s="58"/>
      <c r="VO749" s="58"/>
      <c r="VP749" s="58"/>
      <c r="VQ749" s="58"/>
      <c r="VR749" s="58"/>
      <c r="VS749" s="58"/>
      <c r="VT749" s="58"/>
      <c r="VU749" s="58"/>
      <c r="VV749" s="58"/>
      <c r="VW749" s="58"/>
      <c r="WR749" s="14">
        <v>0</v>
      </c>
      <c r="WS749" s="14">
        <v>0</v>
      </c>
      <c r="WT749" s="14">
        <v>0</v>
      </c>
      <c r="ZY749" s="58"/>
      <c r="ZZ749" s="58"/>
      <c r="AAA749" s="58"/>
      <c r="AAE749" s="63"/>
      <c r="AAF749" s="63"/>
      <c r="AAG749" s="63"/>
      <c r="AAI749" s="63"/>
      <c r="AAJ749" s="58"/>
      <c r="AAM749" s="58"/>
      <c r="AAO749" s="63"/>
      <c r="AAP749" s="58"/>
      <c r="AAS749" s="58"/>
      <c r="AAU749" s="63"/>
      <c r="AAV749" s="58"/>
      <c r="ABB749" s="63"/>
      <c r="ABC749" s="63"/>
      <c r="ABD749" s="63"/>
      <c r="ABE749" s="58"/>
      <c r="ABF749" s="58"/>
      <c r="ABG749" s="58"/>
      <c r="ABM749" s="58"/>
      <c r="ABN749" s="58"/>
      <c r="ABQ749" s="63"/>
      <c r="ABR749" s="63"/>
      <c r="ABS749" s="58"/>
      <c r="ABT749" s="58"/>
      <c r="ACA749" s="58"/>
      <c r="ACB749" s="58"/>
      <c r="ACC749" s="58"/>
      <c r="ACG749" s="63"/>
      <c r="ACH749" s="63"/>
      <c r="ACI749" s="63"/>
      <c r="ACJ749" s="63"/>
      <c r="ACK749" s="63"/>
      <c r="ACL749" s="63"/>
      <c r="ACM749" s="63"/>
      <c r="ACN749" s="63"/>
      <c r="ACO749" s="63"/>
      <c r="ACP749" s="63"/>
      <c r="ACQ749" s="58"/>
      <c r="ACR749" s="58"/>
      <c r="ACS749" s="58"/>
      <c r="ADB749" s="63"/>
      <c r="ADC749" s="63"/>
      <c r="ADD749" s="58"/>
      <c r="ADE749" s="58"/>
      <c r="AGK749" s="58"/>
      <c r="AGM749" s="63"/>
      <c r="AGN749" s="58"/>
      <c r="AGQ749" s="58"/>
      <c r="AGS749" s="14">
        <v>0</v>
      </c>
      <c r="AGT749" s="14">
        <v>0</v>
      </c>
      <c r="AGU749" s="14">
        <v>0</v>
      </c>
      <c r="AGV749" s="14">
        <v>0</v>
      </c>
      <c r="AGW749" s="14">
        <v>0</v>
      </c>
      <c r="AGX749" s="14">
        <v>0</v>
      </c>
      <c r="AGY749" s="14">
        <v>0</v>
      </c>
      <c r="AGZ749" s="14">
        <v>0</v>
      </c>
      <c r="AHA749" s="14">
        <v>0</v>
      </c>
      <c r="AHB749" s="14">
        <v>0</v>
      </c>
      <c r="AHC749" s="14">
        <v>1</v>
      </c>
      <c r="AHD749" s="14">
        <v>0</v>
      </c>
      <c r="AHE749" s="14">
        <v>0</v>
      </c>
      <c r="AHF749" s="14">
        <v>0</v>
      </c>
      <c r="AHH749" s="14">
        <v>0</v>
      </c>
      <c r="AHI749" s="14">
        <v>0</v>
      </c>
      <c r="AHK749" s="14">
        <v>0</v>
      </c>
      <c r="AHL749" s="14">
        <v>0</v>
      </c>
      <c r="AHM749" s="14">
        <v>0</v>
      </c>
      <c r="AHN749" s="14">
        <v>0</v>
      </c>
      <c r="AHO749" s="14">
        <v>0</v>
      </c>
      <c r="AHP749" s="14">
        <v>0</v>
      </c>
      <c r="AHQ749" s="14">
        <v>0</v>
      </c>
      <c r="AHR749" s="14">
        <f>AVERAGE(0,5)</f>
        <v>2.5</v>
      </c>
      <c r="AHT749" s="58"/>
      <c r="AHV749" s="63"/>
      <c r="AHW749" s="58"/>
      <c r="AHZ749" s="58"/>
      <c r="AIB749" s="63"/>
      <c r="AIC749" s="58"/>
      <c r="AIF749" s="58"/>
      <c r="AIH749" s="63"/>
      <c r="AII749" s="58"/>
      <c r="AIL749" s="58"/>
      <c r="AIM749" s="14">
        <v>0</v>
      </c>
      <c r="AIN749" s="14">
        <v>0</v>
      </c>
      <c r="AIO749" s="14">
        <v>0</v>
      </c>
      <c r="AIR749" s="58">
        <v>0</v>
      </c>
      <c r="AIT749" s="60">
        <v>2</v>
      </c>
      <c r="AIU749" s="58" t="s">
        <v>2308</v>
      </c>
      <c r="AIV749" s="14">
        <v>0</v>
      </c>
      <c r="AIW749" s="14">
        <v>0</v>
      </c>
      <c r="AIX749" s="58">
        <v>35</v>
      </c>
      <c r="AIY749" s="14">
        <v>45</v>
      </c>
      <c r="AJB749" s="63"/>
      <c r="AJC749" s="58"/>
      <c r="AJF749" s="58"/>
      <c r="AJH749" s="63"/>
      <c r="AJI749" s="58"/>
      <c r="AJL749" s="58"/>
      <c r="AJN749" s="63"/>
      <c r="AJO749" s="58"/>
    </row>
    <row r="750" spans="1:951" s="31" customFormat="1">
      <c r="A750" s="83"/>
      <c r="B750" s="31">
        <v>3</v>
      </c>
      <c r="C750" s="31">
        <v>1</v>
      </c>
      <c r="D750" s="31" t="s">
        <v>8687</v>
      </c>
      <c r="F750" s="31" t="s">
        <v>8688</v>
      </c>
      <c r="O750" s="31">
        <v>1</v>
      </c>
      <c r="P750" s="31">
        <v>1</v>
      </c>
      <c r="Z750" s="31">
        <v>0</v>
      </c>
      <c r="AA750" s="31">
        <v>2</v>
      </c>
      <c r="AB750" s="31" t="s">
        <v>8689</v>
      </c>
      <c r="AC750" s="31">
        <v>0</v>
      </c>
      <c r="AE750" s="31">
        <v>0</v>
      </c>
      <c r="AG750" s="31">
        <v>0</v>
      </c>
      <c r="AI750" s="31">
        <v>168</v>
      </c>
      <c r="AJ750" s="31">
        <v>118</v>
      </c>
      <c r="AK750" s="31">
        <v>138</v>
      </c>
      <c r="AL750" s="31">
        <v>138</v>
      </c>
      <c r="AM750" s="31">
        <v>142</v>
      </c>
      <c r="DR750" s="31">
        <v>84</v>
      </c>
      <c r="DS750" s="31">
        <v>60</v>
      </c>
      <c r="DT750" s="31">
        <v>64</v>
      </c>
      <c r="DU750" s="31">
        <v>71</v>
      </c>
      <c r="DV750" s="31">
        <v>58</v>
      </c>
      <c r="HB750" s="31">
        <v>2</v>
      </c>
      <c r="HC750" s="31">
        <v>0</v>
      </c>
      <c r="HE750" s="31">
        <v>2</v>
      </c>
      <c r="HT750" s="31">
        <v>1</v>
      </c>
      <c r="HU750" s="31">
        <v>0</v>
      </c>
      <c r="HV750" s="31">
        <v>0</v>
      </c>
      <c r="HW750" s="31">
        <v>1</v>
      </c>
      <c r="HX750" s="31">
        <v>0</v>
      </c>
      <c r="IQ750" s="31">
        <v>96</v>
      </c>
      <c r="IT750" s="31">
        <v>96</v>
      </c>
      <c r="LX750" s="31">
        <v>74</v>
      </c>
      <c r="LY750" s="31">
        <v>72</v>
      </c>
      <c r="MA750" s="31">
        <v>80</v>
      </c>
      <c r="MB750" s="31">
        <v>68</v>
      </c>
      <c r="PH750" s="31">
        <v>14</v>
      </c>
      <c r="PK750" s="31">
        <v>16</v>
      </c>
      <c r="SP750" s="103"/>
      <c r="SQ750" s="31">
        <v>99</v>
      </c>
      <c r="ST750" s="31">
        <v>99</v>
      </c>
      <c r="WR750" s="31">
        <v>0</v>
      </c>
      <c r="WU750" s="31">
        <v>0</v>
      </c>
      <c r="AAY750" s="103">
        <v>22</v>
      </c>
      <c r="AAZ750" s="103"/>
      <c r="ABA750" s="103"/>
      <c r="ABB750" s="103">
        <v>15</v>
      </c>
      <c r="ABC750" s="103"/>
      <c r="ABD750" s="103"/>
      <c r="ABE750" s="103">
        <v>44</v>
      </c>
      <c r="ABF750" s="103"/>
      <c r="ABG750" s="103"/>
      <c r="ABH750" s="103"/>
      <c r="ABI750" s="103"/>
      <c r="ABU750" s="31">
        <v>129</v>
      </c>
      <c r="ABX750" s="31">
        <v>3.2</v>
      </c>
      <c r="ACA750" s="31">
        <v>96</v>
      </c>
      <c r="ACD750" s="31">
        <v>0.85</v>
      </c>
      <c r="ACG750" s="84">
        <v>161</v>
      </c>
      <c r="ACH750" s="84"/>
      <c r="ACI750" s="84"/>
      <c r="ACJ750" s="84"/>
      <c r="ACK750" s="84"/>
      <c r="ACL750" s="84"/>
      <c r="ACM750" s="84"/>
      <c r="ACN750" s="84"/>
      <c r="ACO750" s="84"/>
      <c r="ACP750" s="84"/>
      <c r="ACQ750" s="84">
        <v>11</v>
      </c>
      <c r="ACR750" s="84"/>
      <c r="ACS750" s="84"/>
      <c r="ACT750" s="84">
        <v>0.7</v>
      </c>
      <c r="ACU750" s="84"/>
      <c r="ACV750" s="84"/>
      <c r="ACW750" s="84">
        <v>14</v>
      </c>
      <c r="ACX750" s="84"/>
      <c r="ACY750" s="84"/>
      <c r="AGS750" s="31">
        <v>0</v>
      </c>
      <c r="AGT750" s="31">
        <v>0</v>
      </c>
      <c r="AGU750" s="31">
        <v>0</v>
      </c>
      <c r="AGV750" s="31">
        <v>0</v>
      </c>
      <c r="AGW750" s="31">
        <v>0</v>
      </c>
      <c r="AGX750" s="31">
        <v>0</v>
      </c>
      <c r="AGY750" s="31">
        <v>0</v>
      </c>
      <c r="AGZ750" s="31">
        <v>0</v>
      </c>
      <c r="AHA750" s="31">
        <v>0</v>
      </c>
      <c r="AHB750" s="31">
        <v>0</v>
      </c>
      <c r="AHC750" s="31">
        <v>1</v>
      </c>
      <c r="AHD750" s="31">
        <v>0</v>
      </c>
      <c r="AHE750" s="31">
        <v>0</v>
      </c>
      <c r="AHF750" s="31">
        <v>0</v>
      </c>
      <c r="AHH750" s="31">
        <v>0</v>
      </c>
      <c r="AHI750" s="31">
        <v>0</v>
      </c>
      <c r="AHK750" s="31">
        <v>0</v>
      </c>
      <c r="AHL750" s="31">
        <v>0</v>
      </c>
      <c r="AHM750" s="31">
        <v>0</v>
      </c>
      <c r="AHN750" s="31">
        <v>0</v>
      </c>
      <c r="AHO750" s="31">
        <v>0</v>
      </c>
      <c r="AHP750" s="31">
        <v>0</v>
      </c>
      <c r="AHQ750" s="31">
        <v>0</v>
      </c>
      <c r="AHR750" s="31">
        <v>0</v>
      </c>
      <c r="AIM750" s="31">
        <v>0</v>
      </c>
      <c r="AIN750" s="31">
        <v>0</v>
      </c>
      <c r="AIO750" s="31">
        <v>0</v>
      </c>
      <c r="AIR750" s="31">
        <v>0</v>
      </c>
      <c r="AIT750" s="84">
        <v>2</v>
      </c>
      <c r="AIU750" s="31">
        <v>0</v>
      </c>
      <c r="AIV750" s="31">
        <v>0</v>
      </c>
      <c r="AIW750" s="31">
        <v>0</v>
      </c>
      <c r="AIX750" s="31">
        <v>35</v>
      </c>
      <c r="AIY750" s="31">
        <v>35</v>
      </c>
    </row>
    <row r="751" spans="1:951" s="1" customFormat="1">
      <c r="A751" s="1">
        <v>158</v>
      </c>
      <c r="B751" s="1">
        <v>1</v>
      </c>
      <c r="C751" s="1">
        <v>0</v>
      </c>
      <c r="Z751" s="1">
        <v>0</v>
      </c>
      <c r="AA751" s="1">
        <v>2</v>
      </c>
      <c r="AB751" s="1" t="s">
        <v>8480</v>
      </c>
      <c r="AC751" s="1">
        <v>0</v>
      </c>
      <c r="AE751" s="1">
        <v>0</v>
      </c>
      <c r="AG751" s="1">
        <v>0</v>
      </c>
      <c r="AGS751" s="1">
        <v>0</v>
      </c>
      <c r="AGT751" s="1">
        <v>0</v>
      </c>
      <c r="AGU751" s="1">
        <v>0</v>
      </c>
      <c r="AGV751" s="1">
        <v>0</v>
      </c>
      <c r="AGW751" s="1">
        <v>0</v>
      </c>
      <c r="AGX751" s="1">
        <v>0</v>
      </c>
      <c r="AGY751" s="1">
        <v>0</v>
      </c>
      <c r="AGZ751" s="1">
        <v>0</v>
      </c>
      <c r="AHA751" s="1">
        <v>0</v>
      </c>
      <c r="AHB751" s="1">
        <v>0</v>
      </c>
      <c r="AHC751" s="1">
        <v>1</v>
      </c>
      <c r="AHD751" s="1">
        <v>0</v>
      </c>
      <c r="AHE751" s="1">
        <v>0</v>
      </c>
      <c r="AHF751" s="1">
        <v>0</v>
      </c>
      <c r="AHH751" s="1">
        <v>0</v>
      </c>
      <c r="AHI751" s="1">
        <v>0</v>
      </c>
      <c r="AHK751" s="1">
        <v>0</v>
      </c>
      <c r="AHL751" s="1">
        <v>0</v>
      </c>
      <c r="AHM751" s="1">
        <v>0</v>
      </c>
      <c r="AHN751" s="1">
        <v>0</v>
      </c>
      <c r="AHO751" s="1">
        <v>0</v>
      </c>
      <c r="AHP751" s="1">
        <v>0</v>
      </c>
      <c r="AHQ751" s="1">
        <v>0</v>
      </c>
      <c r="AHR751" s="1">
        <v>0</v>
      </c>
      <c r="AIM751" s="1">
        <v>0</v>
      </c>
      <c r="AIN751" s="1">
        <v>0</v>
      </c>
      <c r="AIO751" s="1">
        <v>0</v>
      </c>
      <c r="AIP751" s="1">
        <v>1</v>
      </c>
      <c r="AIQ751" s="1">
        <v>1</v>
      </c>
      <c r="AIR751" s="1">
        <v>1</v>
      </c>
      <c r="AIS751" s="1">
        <v>1</v>
      </c>
      <c r="AIT751" s="3">
        <v>0</v>
      </c>
      <c r="AIV751" s="1">
        <v>0</v>
      </c>
      <c r="AIW751" s="1">
        <v>0</v>
      </c>
    </row>
    <row r="752" spans="1:951" s="1" customFormat="1">
      <c r="B752" s="1">
        <v>2</v>
      </c>
      <c r="C752" s="1">
        <v>1</v>
      </c>
      <c r="D752" s="1" t="s">
        <v>8481</v>
      </c>
      <c r="E752" s="1" t="s">
        <v>8482</v>
      </c>
      <c r="O752" s="1">
        <v>0</v>
      </c>
      <c r="P752" s="1">
        <v>0</v>
      </c>
      <c r="Z752" s="1">
        <v>0</v>
      </c>
      <c r="AA752" s="1">
        <v>2</v>
      </c>
      <c r="AB752" s="1" t="s">
        <v>8483</v>
      </c>
      <c r="AC752" s="1">
        <v>1</v>
      </c>
      <c r="AD752" s="1">
        <v>0</v>
      </c>
      <c r="AE752" s="1">
        <v>0</v>
      </c>
      <c r="AG752" s="1">
        <v>0</v>
      </c>
      <c r="AI752" s="1">
        <v>118</v>
      </c>
      <c r="AJ752" s="1">
        <v>114</v>
      </c>
      <c r="DR752" s="1">
        <v>80</v>
      </c>
      <c r="DS752" s="1">
        <v>80</v>
      </c>
      <c r="HA752" s="1">
        <v>2</v>
      </c>
      <c r="HB752" s="1">
        <v>2</v>
      </c>
      <c r="HT752" s="1">
        <v>0</v>
      </c>
      <c r="HU752" s="1">
        <v>0</v>
      </c>
      <c r="IP752" s="1">
        <v>98</v>
      </c>
      <c r="IQ752" s="1">
        <v>98</v>
      </c>
      <c r="LX752" s="1">
        <v>68</v>
      </c>
      <c r="LY752" s="1">
        <v>72</v>
      </c>
      <c r="PG752" s="1">
        <v>18</v>
      </c>
      <c r="PH752" s="1">
        <v>16</v>
      </c>
      <c r="SP752" s="1">
        <v>97.5</v>
      </c>
      <c r="SQ752" s="1">
        <v>96.8</v>
      </c>
      <c r="VX752" s="1">
        <v>1</v>
      </c>
      <c r="VY752" s="1">
        <v>1</v>
      </c>
      <c r="WQ752" s="1">
        <v>0</v>
      </c>
      <c r="WR752" s="1">
        <v>0</v>
      </c>
      <c r="ACG752" s="1">
        <v>357</v>
      </c>
      <c r="ACH752" s="1">
        <v>310</v>
      </c>
      <c r="ACI752" s="1">
        <v>323</v>
      </c>
      <c r="ACJ752" s="1">
        <v>253</v>
      </c>
      <c r="AGS752" s="1">
        <v>0</v>
      </c>
      <c r="AGT752" s="1">
        <v>0</v>
      </c>
      <c r="AGU752" s="1">
        <v>0</v>
      </c>
      <c r="AGV752" s="1">
        <v>0</v>
      </c>
      <c r="AGW752" s="1">
        <v>0</v>
      </c>
      <c r="AGX752" s="1">
        <v>0</v>
      </c>
      <c r="AGY752" s="1">
        <v>0</v>
      </c>
      <c r="AGZ752" s="1">
        <v>1</v>
      </c>
      <c r="AHA752" s="1">
        <v>0</v>
      </c>
      <c r="AHB752" s="1">
        <v>0</v>
      </c>
      <c r="AHC752" s="1">
        <v>1</v>
      </c>
      <c r="AHD752" s="1">
        <v>0</v>
      </c>
      <c r="AHE752" s="1">
        <v>0</v>
      </c>
      <c r="AHF752" s="1">
        <v>0</v>
      </c>
      <c r="AHH752" s="1">
        <v>0</v>
      </c>
      <c r="AHI752" s="1">
        <v>0</v>
      </c>
      <c r="AHK752" s="1">
        <v>0</v>
      </c>
      <c r="AHL752" s="1">
        <v>0</v>
      </c>
      <c r="AHM752" s="1">
        <v>0</v>
      </c>
      <c r="AHN752" s="1">
        <v>0</v>
      </c>
      <c r="AHO752" s="1">
        <v>0</v>
      </c>
      <c r="AHP752" s="1">
        <v>0</v>
      </c>
      <c r="AHQ752" s="1">
        <v>0</v>
      </c>
      <c r="AHR752" s="1">
        <v>0</v>
      </c>
      <c r="AIM752" s="1">
        <v>0</v>
      </c>
      <c r="AIN752" s="1">
        <v>0</v>
      </c>
      <c r="AIO752" s="1">
        <v>0</v>
      </c>
      <c r="AIT752" s="3">
        <v>2</v>
      </c>
      <c r="AIV752" s="1">
        <v>0</v>
      </c>
      <c r="AIW752" s="1">
        <v>0</v>
      </c>
      <c r="AIX752" s="1">
        <v>60</v>
      </c>
      <c r="AIY752" s="1">
        <v>37</v>
      </c>
    </row>
    <row r="753" spans="1:951" s="18" customFormat="1">
      <c r="B753" s="18">
        <v>3</v>
      </c>
      <c r="C753" s="18">
        <v>0</v>
      </c>
      <c r="Z753" s="18">
        <v>0</v>
      </c>
      <c r="AA753" s="18">
        <v>2</v>
      </c>
      <c r="AB753" s="18" t="s">
        <v>8484</v>
      </c>
      <c r="AC753" s="18">
        <v>4</v>
      </c>
      <c r="AD753" s="18">
        <v>0</v>
      </c>
      <c r="AE753" s="18">
        <v>0</v>
      </c>
      <c r="AG753" s="18">
        <v>0</v>
      </c>
      <c r="AI753" s="18">
        <v>136</v>
      </c>
      <c r="DR753" s="18">
        <v>78</v>
      </c>
      <c r="HA753" s="18">
        <v>2</v>
      </c>
      <c r="HT753" s="18">
        <v>0</v>
      </c>
      <c r="IP753" s="18">
        <v>96</v>
      </c>
      <c r="LX753" s="18">
        <v>70</v>
      </c>
      <c r="PG753" s="18">
        <v>16</v>
      </c>
      <c r="SP753" s="18">
        <v>96.4</v>
      </c>
      <c r="VX753" s="18">
        <v>1</v>
      </c>
      <c r="WQ753" s="18">
        <v>0</v>
      </c>
      <c r="ACG753" s="18">
        <v>200</v>
      </c>
      <c r="AGS753" s="18">
        <v>0</v>
      </c>
      <c r="AGT753" s="18">
        <v>0</v>
      </c>
      <c r="AGU753" s="18">
        <v>0</v>
      </c>
      <c r="AGV753" s="18">
        <v>0</v>
      </c>
      <c r="AGW753" s="18">
        <v>0</v>
      </c>
      <c r="AGX753" s="18">
        <v>0</v>
      </c>
      <c r="AGY753" s="18">
        <v>0</v>
      </c>
      <c r="AGZ753" s="18">
        <v>0</v>
      </c>
      <c r="AHA753" s="18">
        <v>0</v>
      </c>
      <c r="AHB753" s="18">
        <v>0</v>
      </c>
      <c r="AHC753" s="18">
        <v>1</v>
      </c>
      <c r="AHD753" s="18">
        <v>0</v>
      </c>
      <c r="AHE753" s="18">
        <v>0</v>
      </c>
      <c r="AHF753" s="18">
        <v>0</v>
      </c>
      <c r="AHH753" s="18">
        <v>0</v>
      </c>
      <c r="AHI753" s="18">
        <v>0</v>
      </c>
      <c r="AHK753" s="18">
        <v>0</v>
      </c>
      <c r="AHL753" s="18">
        <v>0</v>
      </c>
      <c r="AHM753" s="18">
        <v>0</v>
      </c>
      <c r="AHN753" s="18">
        <v>0</v>
      </c>
      <c r="AHO753" s="18">
        <v>0</v>
      </c>
      <c r="AHP753" s="18">
        <v>0</v>
      </c>
      <c r="AHQ753" s="18">
        <v>0</v>
      </c>
      <c r="AHR753" s="18">
        <v>0</v>
      </c>
      <c r="AIM753" s="18">
        <v>0</v>
      </c>
      <c r="AIN753" s="18">
        <v>0</v>
      </c>
      <c r="AIO753" s="18">
        <v>0</v>
      </c>
      <c r="AIT753" s="79">
        <v>1</v>
      </c>
      <c r="AIV753" s="18">
        <v>0</v>
      </c>
      <c r="AIW753" s="18">
        <v>0</v>
      </c>
      <c r="AIX753" s="18">
        <v>30</v>
      </c>
    </row>
    <row r="754" spans="1:951" s="14" customFormat="1" ht="17" customHeight="1">
      <c r="A754" s="14">
        <v>159</v>
      </c>
      <c r="B754" s="14">
        <v>1</v>
      </c>
      <c r="C754" s="14">
        <v>0</v>
      </c>
      <c r="Z754" s="14">
        <v>0</v>
      </c>
      <c r="AA754" s="60">
        <v>1</v>
      </c>
      <c r="AB754" s="58"/>
      <c r="AC754" s="14">
        <v>0</v>
      </c>
      <c r="AE754" s="14">
        <v>0</v>
      </c>
      <c r="AG754" s="14">
        <v>0</v>
      </c>
      <c r="HT754" s="63"/>
      <c r="HU754" s="63"/>
      <c r="HV754" s="63"/>
      <c r="HW754" s="63"/>
      <c r="HX754" s="63"/>
      <c r="HY754" s="63"/>
      <c r="HZ754" s="63"/>
      <c r="IA754" s="63"/>
      <c r="IB754" s="63"/>
      <c r="IC754" s="63"/>
      <c r="ID754" s="63"/>
      <c r="IE754" s="63"/>
      <c r="IF754" s="63"/>
      <c r="IG754" s="63"/>
      <c r="IH754" s="63"/>
      <c r="II754" s="63"/>
      <c r="IJ754" s="63"/>
      <c r="IK754" s="63"/>
      <c r="IL754" s="63"/>
      <c r="IM754" s="58"/>
      <c r="IN754" s="58"/>
      <c r="IO754" s="58"/>
      <c r="IP754" s="72"/>
      <c r="IQ754" s="72"/>
      <c r="IR754" s="72"/>
      <c r="IS754" s="72"/>
      <c r="IT754" s="72"/>
      <c r="IU754" s="72"/>
      <c r="IV754" s="72"/>
      <c r="IW754" s="72"/>
      <c r="IX754" s="72"/>
      <c r="IY754" s="72"/>
      <c r="IZ754" s="72"/>
      <c r="JA754" s="72"/>
      <c r="JB754" s="72"/>
      <c r="JC754" s="72"/>
      <c r="JD754" s="72"/>
      <c r="JE754" s="72"/>
      <c r="JF754" s="72"/>
      <c r="JG754" s="72"/>
      <c r="JH754" s="72"/>
      <c r="JI754" s="72"/>
      <c r="JJ754" s="72"/>
      <c r="JK754" s="72"/>
      <c r="JL754" s="72"/>
      <c r="JM754" s="72"/>
      <c r="JN754" s="72"/>
      <c r="JO754" s="72"/>
      <c r="JP754" s="72"/>
      <c r="JQ754" s="72"/>
      <c r="JR754" s="72"/>
      <c r="JS754" s="72"/>
      <c r="JT754" s="72"/>
      <c r="JU754" s="72"/>
      <c r="JV754" s="72"/>
      <c r="JW754" s="72"/>
      <c r="JX754" s="72"/>
      <c r="JY754" s="72"/>
      <c r="JZ754" s="72"/>
      <c r="KA754" s="72"/>
      <c r="KB754" s="72"/>
      <c r="KC754" s="72"/>
      <c r="KD754" s="72"/>
      <c r="KE754" s="72"/>
      <c r="KF754" s="72"/>
      <c r="KG754" s="72"/>
      <c r="KH754" s="72"/>
      <c r="KI754" s="72"/>
      <c r="KJ754" s="72"/>
      <c r="KK754" s="72"/>
      <c r="KL754" s="72"/>
      <c r="KM754" s="72"/>
      <c r="KN754" s="72"/>
      <c r="KO754" s="72"/>
      <c r="KP754" s="72"/>
      <c r="KQ754" s="72"/>
      <c r="KR754" s="72"/>
      <c r="KS754" s="72"/>
      <c r="KT754" s="72"/>
      <c r="KU754" s="72"/>
      <c r="KV754" s="72"/>
      <c r="KW754" s="72"/>
      <c r="KX754" s="72"/>
      <c r="KY754" s="72"/>
      <c r="KZ754" s="72"/>
      <c r="LA754" s="72"/>
      <c r="LB754" s="72"/>
      <c r="LC754" s="72"/>
      <c r="LD754" s="72"/>
      <c r="LE754" s="72"/>
      <c r="LF754" s="72"/>
      <c r="LG754" s="72"/>
      <c r="LH754" s="72"/>
      <c r="LI754" s="72"/>
      <c r="LJ754" s="72"/>
      <c r="LK754" s="72"/>
      <c r="LL754" s="72"/>
      <c r="LM754" s="72"/>
      <c r="LN754" s="72"/>
      <c r="LO754" s="72"/>
      <c r="LP754" s="72"/>
      <c r="LQ754" s="72"/>
      <c r="LR754" s="72"/>
      <c r="LS754" s="72"/>
      <c r="LT754" s="72"/>
      <c r="LU754" s="72"/>
      <c r="LV754" s="72"/>
      <c r="LW754" s="72"/>
      <c r="SP754" s="104"/>
      <c r="SQ754" s="58"/>
      <c r="SR754" s="58"/>
      <c r="SS754" s="58"/>
      <c r="ST754" s="58"/>
      <c r="SU754" s="58"/>
      <c r="SV754" s="58"/>
      <c r="SW754" s="58"/>
      <c r="SX754" s="58"/>
      <c r="SY754" s="58"/>
      <c r="SZ754" s="58"/>
      <c r="TA754" s="58"/>
      <c r="TB754" s="58"/>
      <c r="TC754" s="58"/>
      <c r="TD754" s="58"/>
      <c r="TE754" s="58"/>
      <c r="TF754" s="58"/>
      <c r="TG754" s="58"/>
      <c r="TH754" s="58"/>
      <c r="TI754" s="58"/>
      <c r="TJ754" s="58"/>
      <c r="TK754" s="58"/>
      <c r="TL754" s="58"/>
      <c r="TM754" s="58"/>
      <c r="TN754" s="58"/>
      <c r="TO754" s="58"/>
      <c r="TP754" s="58"/>
      <c r="TQ754" s="58"/>
      <c r="TR754" s="58"/>
      <c r="TS754" s="58"/>
      <c r="TT754" s="58"/>
      <c r="TU754" s="58"/>
      <c r="TV754" s="58"/>
      <c r="TW754" s="58"/>
      <c r="TX754" s="58"/>
      <c r="TY754" s="58"/>
      <c r="TZ754" s="58"/>
      <c r="UA754" s="58"/>
      <c r="UB754" s="58"/>
      <c r="UC754" s="58"/>
      <c r="UD754" s="58"/>
      <c r="UE754" s="58"/>
      <c r="UF754" s="58"/>
      <c r="UG754" s="58"/>
      <c r="UH754" s="58"/>
      <c r="UI754" s="58"/>
      <c r="UJ754" s="58"/>
      <c r="UK754" s="58"/>
      <c r="UL754" s="58"/>
      <c r="UM754" s="58"/>
      <c r="UN754" s="58"/>
      <c r="UO754" s="58"/>
      <c r="UP754" s="58"/>
      <c r="UQ754" s="58"/>
      <c r="UR754" s="58"/>
      <c r="US754" s="58"/>
      <c r="UT754" s="58"/>
      <c r="UU754" s="58"/>
      <c r="UV754" s="58"/>
      <c r="UW754" s="58"/>
      <c r="UX754" s="58"/>
      <c r="UY754" s="58"/>
      <c r="UZ754" s="58"/>
      <c r="VA754" s="58"/>
      <c r="VB754" s="58"/>
      <c r="VC754" s="58"/>
      <c r="VD754" s="58"/>
      <c r="VE754" s="58"/>
      <c r="VF754" s="58"/>
      <c r="VG754" s="58"/>
      <c r="VH754" s="58"/>
      <c r="VI754" s="58"/>
      <c r="VJ754" s="58"/>
      <c r="VK754" s="58"/>
      <c r="VL754" s="58"/>
      <c r="VM754" s="58"/>
      <c r="VN754" s="58"/>
      <c r="VO754" s="58"/>
      <c r="VP754" s="58"/>
      <c r="VQ754" s="58"/>
      <c r="VR754" s="58"/>
      <c r="VS754" s="58"/>
      <c r="VT754" s="58"/>
      <c r="VU754" s="58"/>
      <c r="VV754" s="58"/>
      <c r="VW754" s="58"/>
      <c r="VX754" s="72"/>
      <c r="VY754" s="72"/>
      <c r="VZ754" s="72"/>
      <c r="WA754" s="72"/>
      <c r="WB754" s="72"/>
      <c r="WC754" s="72"/>
      <c r="WD754" s="72"/>
      <c r="WE754" s="72"/>
      <c r="WF754" s="72"/>
      <c r="WG754" s="72"/>
      <c r="WH754" s="72"/>
      <c r="WI754" s="72"/>
      <c r="WJ754" s="72"/>
      <c r="WK754" s="72"/>
      <c r="WL754" s="72"/>
      <c r="WM754" s="72"/>
      <c r="WN754" s="72"/>
      <c r="WO754" s="72"/>
      <c r="WP754" s="72"/>
      <c r="AAE754" s="63"/>
      <c r="AAF754" s="63"/>
      <c r="AAG754" s="63"/>
      <c r="AAI754" s="63"/>
      <c r="AAJ754" s="58"/>
      <c r="AAK754" s="72"/>
      <c r="AAO754" s="63"/>
      <c r="AAP754" s="58"/>
      <c r="AAQ754" s="72"/>
      <c r="AAU754" s="63"/>
      <c r="AAV754" s="58"/>
      <c r="AAW754" s="72"/>
      <c r="AAY754" s="104">
        <v>27</v>
      </c>
      <c r="AAZ754" s="104"/>
      <c r="ABA754" s="104"/>
      <c r="ABB754" s="104">
        <v>14.7</v>
      </c>
      <c r="ABC754" s="104"/>
      <c r="ABD754" s="104"/>
      <c r="ABE754" s="104" t="s">
        <v>8690</v>
      </c>
      <c r="ABF754" s="104"/>
      <c r="ABG754" s="104"/>
      <c r="ABH754" s="105"/>
      <c r="ABI754" s="105"/>
      <c r="ABM754" s="14">
        <v>10.119999999999999</v>
      </c>
      <c r="ABQ754" s="63"/>
      <c r="ABR754" s="63"/>
      <c r="ABS754" s="58"/>
      <c r="ABT754" s="58"/>
      <c r="ABU754" s="72">
        <v>137</v>
      </c>
      <c r="ABV754" s="72"/>
      <c r="ABW754" s="72"/>
      <c r="ABX754" s="14">
        <v>3.9</v>
      </c>
      <c r="ACA754" s="14">
        <v>98</v>
      </c>
      <c r="ACG754" s="60">
        <v>111</v>
      </c>
      <c r="ACH754" s="60"/>
      <c r="ACI754" s="60"/>
      <c r="ACJ754" s="60"/>
      <c r="ACK754" s="60"/>
      <c r="ACL754" s="60"/>
      <c r="ACM754" s="60"/>
      <c r="ACN754" s="60"/>
      <c r="ACO754" s="60"/>
      <c r="ACP754" s="60"/>
      <c r="ACQ754" s="60">
        <v>15</v>
      </c>
      <c r="ACR754" s="60"/>
      <c r="ACS754" s="60"/>
      <c r="ACT754" s="106">
        <v>1.0900000000000001</v>
      </c>
      <c r="ACU754" s="106"/>
      <c r="ACV754" s="106"/>
      <c r="ACW754" s="60">
        <v>12</v>
      </c>
      <c r="ACX754" s="60"/>
      <c r="ACY754" s="60"/>
      <c r="ADB754" s="63"/>
      <c r="ADC754" s="63"/>
      <c r="ADD754" s="58"/>
      <c r="ADE754" s="58"/>
      <c r="ADF754" s="72"/>
      <c r="ADG754" s="72"/>
      <c r="ADH754" s="72"/>
      <c r="ADI754" s="72"/>
      <c r="ADO754" s="72">
        <v>5</v>
      </c>
      <c r="AGM754" s="63"/>
      <c r="AGN754" s="58"/>
      <c r="AGO754" s="72"/>
      <c r="AGS754" s="14">
        <v>1</v>
      </c>
      <c r="AGT754" s="14">
        <v>0</v>
      </c>
      <c r="AGU754" s="14">
        <v>0</v>
      </c>
      <c r="AGV754" s="14">
        <v>1</v>
      </c>
      <c r="AGW754" s="14">
        <v>0</v>
      </c>
      <c r="AGX754" s="14">
        <v>0</v>
      </c>
      <c r="AGY754" s="14">
        <v>0</v>
      </c>
      <c r="AGZ754" s="14">
        <v>0</v>
      </c>
      <c r="AHA754" s="14">
        <v>0</v>
      </c>
      <c r="AHB754" s="14">
        <v>0</v>
      </c>
      <c r="AHC754" s="14">
        <v>1</v>
      </c>
      <c r="AHD754" s="14">
        <v>0</v>
      </c>
      <c r="AHE754" s="14">
        <v>0</v>
      </c>
      <c r="AHF754" s="14">
        <v>0</v>
      </c>
      <c r="AHH754" s="14">
        <v>0</v>
      </c>
      <c r="AHI754" s="14">
        <v>0</v>
      </c>
      <c r="AHK754" s="14">
        <v>0</v>
      </c>
      <c r="AHL754" s="14">
        <v>0</v>
      </c>
      <c r="AHM754" s="14">
        <v>0</v>
      </c>
      <c r="AHN754" s="14">
        <v>0</v>
      </c>
      <c r="AHO754" s="14">
        <v>0</v>
      </c>
      <c r="AHP754" s="14">
        <v>0</v>
      </c>
      <c r="AHQ754" s="14">
        <v>0</v>
      </c>
      <c r="AHR754" s="14">
        <v>0</v>
      </c>
      <c r="AHV754" s="63"/>
      <c r="AHW754" s="58"/>
      <c r="AHX754" s="72"/>
      <c r="AIB754" s="63"/>
      <c r="AIC754" s="58"/>
      <c r="AID754" s="72"/>
      <c r="AIH754" s="63"/>
      <c r="AII754" s="58"/>
      <c r="AIJ754" s="72"/>
      <c r="AIM754" s="14">
        <v>0</v>
      </c>
      <c r="AIN754" s="14">
        <v>0</v>
      </c>
      <c r="AIO754" s="14">
        <v>0</v>
      </c>
      <c r="AIP754" s="14">
        <v>1</v>
      </c>
      <c r="AIQ754" s="14">
        <v>1</v>
      </c>
      <c r="AIR754" s="14">
        <v>1</v>
      </c>
      <c r="AIS754" s="14">
        <v>1</v>
      </c>
      <c r="AIT754" s="60">
        <v>0</v>
      </c>
      <c r="AIU754" s="58" t="s">
        <v>2308</v>
      </c>
      <c r="AIV754" s="72">
        <v>0</v>
      </c>
      <c r="AIW754" s="14">
        <v>0</v>
      </c>
      <c r="AJB754" s="63"/>
      <c r="AJC754" s="58"/>
      <c r="AJD754" s="72"/>
      <c r="AJH754" s="63"/>
      <c r="AJI754" s="58"/>
      <c r="AJJ754" s="72"/>
      <c r="AJN754" s="63"/>
      <c r="AJO754" s="58"/>
    </row>
    <row r="755" spans="1:951" s="14" customFormat="1">
      <c r="B755" s="14">
        <v>2</v>
      </c>
      <c r="C755" s="14">
        <v>1</v>
      </c>
      <c r="D755" s="14" t="s">
        <v>8691</v>
      </c>
      <c r="E755" s="63" t="s">
        <v>8692</v>
      </c>
      <c r="F755" s="58" t="s">
        <v>8693</v>
      </c>
      <c r="O755" s="14">
        <v>0</v>
      </c>
      <c r="P755" s="14">
        <v>0</v>
      </c>
      <c r="Q755" s="14">
        <v>0</v>
      </c>
      <c r="Z755" s="14">
        <v>0</v>
      </c>
      <c r="AA755" s="60">
        <v>1</v>
      </c>
      <c r="AB755" s="58"/>
      <c r="AC755" s="14">
        <v>0</v>
      </c>
      <c r="AE755" s="14">
        <v>0</v>
      </c>
      <c r="AG755" s="14">
        <v>0</v>
      </c>
      <c r="AI755" s="14">
        <v>148</v>
      </c>
      <c r="AJ755" s="14">
        <v>122</v>
      </c>
      <c r="DR755" s="14">
        <v>84</v>
      </c>
      <c r="DS755" s="14">
        <v>70</v>
      </c>
      <c r="HT755" s="63"/>
      <c r="HU755" s="63"/>
      <c r="HV755" s="63"/>
      <c r="HW755" s="63"/>
      <c r="HX755" s="63"/>
      <c r="HY755" s="63"/>
      <c r="HZ755" s="63"/>
      <c r="IA755" s="63"/>
      <c r="IB755" s="63"/>
      <c r="IC755" s="63"/>
      <c r="ID755" s="63"/>
      <c r="IE755" s="63"/>
      <c r="IF755" s="63"/>
      <c r="IG755" s="63"/>
      <c r="IH755" s="63"/>
      <c r="II755" s="63"/>
      <c r="IJ755" s="63"/>
      <c r="IK755" s="63"/>
      <c r="IL755" s="63"/>
      <c r="IM755" s="58"/>
      <c r="IN755" s="58"/>
      <c r="IO755" s="58"/>
      <c r="IP755" s="14">
        <v>99</v>
      </c>
      <c r="IQ755" s="14">
        <v>97</v>
      </c>
      <c r="LX755" s="14">
        <v>68</v>
      </c>
      <c r="LY755" s="14">
        <v>84</v>
      </c>
      <c r="PG755" s="14">
        <v>16</v>
      </c>
      <c r="PH755" s="14">
        <v>16</v>
      </c>
      <c r="SP755" s="104">
        <v>100.5</v>
      </c>
      <c r="SQ755" s="58" t="s">
        <v>8694</v>
      </c>
      <c r="SR755" s="58"/>
      <c r="SS755" s="58"/>
      <c r="ST755" s="58"/>
      <c r="SU755" s="58"/>
      <c r="SV755" s="58"/>
      <c r="SW755" s="58"/>
      <c r="SX755" s="58"/>
      <c r="SY755" s="58"/>
      <c r="SZ755" s="58"/>
      <c r="TA755" s="58"/>
      <c r="TB755" s="58"/>
      <c r="TC755" s="58"/>
      <c r="TD755" s="58"/>
      <c r="TE755" s="58"/>
      <c r="TF755" s="58"/>
      <c r="TG755" s="58"/>
      <c r="TH755" s="58"/>
      <c r="TI755" s="58"/>
      <c r="TJ755" s="58"/>
      <c r="TK755" s="58"/>
      <c r="TL755" s="58"/>
      <c r="TM755" s="58"/>
      <c r="TN755" s="58"/>
      <c r="TO755" s="58"/>
      <c r="TP755" s="58"/>
      <c r="TQ755" s="58"/>
      <c r="TR755" s="58"/>
      <c r="TS755" s="58"/>
      <c r="TT755" s="58"/>
      <c r="TU755" s="58"/>
      <c r="TV755" s="58"/>
      <c r="TW755" s="58"/>
      <c r="TX755" s="58"/>
      <c r="TY755" s="58"/>
      <c r="TZ755" s="58"/>
      <c r="UA755" s="58"/>
      <c r="UB755" s="58"/>
      <c r="UC755" s="58"/>
      <c r="UD755" s="58"/>
      <c r="UE755" s="58"/>
      <c r="UF755" s="58"/>
      <c r="UG755" s="58"/>
      <c r="UH755" s="58"/>
      <c r="UI755" s="58"/>
      <c r="UJ755" s="58"/>
      <c r="UK755" s="58"/>
      <c r="UL755" s="58"/>
      <c r="UM755" s="58"/>
      <c r="UN755" s="58"/>
      <c r="UO755" s="58"/>
      <c r="UP755" s="58"/>
      <c r="UQ755" s="58"/>
      <c r="UR755" s="58"/>
      <c r="US755" s="58"/>
      <c r="UT755" s="58"/>
      <c r="UU755" s="58"/>
      <c r="UV755" s="58"/>
      <c r="UW755" s="58"/>
      <c r="UX755" s="58"/>
      <c r="UY755" s="58"/>
      <c r="UZ755" s="58"/>
      <c r="VA755" s="58"/>
      <c r="VB755" s="58"/>
      <c r="VC755" s="58"/>
      <c r="VD755" s="58"/>
      <c r="VE755" s="58"/>
      <c r="VF755" s="58"/>
      <c r="VG755" s="58"/>
      <c r="VH755" s="58"/>
      <c r="VI755" s="58"/>
      <c r="VJ755" s="58"/>
      <c r="VK755" s="58"/>
      <c r="VL755" s="58"/>
      <c r="VM755" s="58"/>
      <c r="VN755" s="58"/>
      <c r="VO755" s="58"/>
      <c r="VP755" s="58"/>
      <c r="VQ755" s="58"/>
      <c r="VR755" s="58"/>
      <c r="VS755" s="58"/>
      <c r="VT755" s="58"/>
      <c r="VU755" s="58"/>
      <c r="VV755" s="58"/>
      <c r="VW755" s="58"/>
      <c r="WQ755" s="14">
        <v>0</v>
      </c>
      <c r="WR755" s="14">
        <v>0</v>
      </c>
      <c r="AAE755" s="63"/>
      <c r="AAF755" s="63"/>
      <c r="AAG755" s="63"/>
      <c r="AAI755" s="63"/>
      <c r="AAJ755" s="58"/>
      <c r="AAO755" s="63"/>
      <c r="AAP755" s="58"/>
      <c r="AAU755" s="63"/>
      <c r="AAV755" s="58"/>
      <c r="AAY755" s="104"/>
      <c r="AAZ755" s="104"/>
      <c r="ABA755" s="104"/>
      <c r="ABB755" s="104"/>
      <c r="ABC755" s="104"/>
      <c r="ABD755" s="104"/>
      <c r="ABE755" s="104"/>
      <c r="ABF755" s="104"/>
      <c r="ABG755" s="104"/>
      <c r="ABH755" s="104"/>
      <c r="ABI755" s="104"/>
      <c r="ABQ755" s="63"/>
      <c r="ABR755" s="63"/>
      <c r="ABS755" s="58"/>
      <c r="ABT755" s="58"/>
      <c r="ACG755" s="60"/>
      <c r="ACH755" s="60"/>
      <c r="ACI755" s="60"/>
      <c r="ACJ755" s="60"/>
      <c r="ACK755" s="60"/>
      <c r="ACL755" s="60"/>
      <c r="ACM755" s="60"/>
      <c r="ACN755" s="60"/>
      <c r="ACO755" s="60"/>
      <c r="ACP755" s="60"/>
      <c r="ACQ755" s="60"/>
      <c r="ACR755" s="60"/>
      <c r="ACS755" s="60"/>
      <c r="ACT755" s="60"/>
      <c r="ACU755" s="60"/>
      <c r="ACV755" s="60"/>
      <c r="ACW755" s="60"/>
      <c r="ACX755" s="60"/>
      <c r="ACY755" s="60"/>
      <c r="ADB755" s="63"/>
      <c r="ADC755" s="63"/>
      <c r="ADD755" s="58"/>
      <c r="ADE755" s="58"/>
      <c r="AGM755" s="63"/>
      <c r="AGN755" s="58"/>
      <c r="AGS755" s="14">
        <v>1</v>
      </c>
      <c r="AGT755" s="14">
        <v>0</v>
      </c>
      <c r="AGU755" s="14">
        <v>0</v>
      </c>
      <c r="AGV755" s="14">
        <v>1</v>
      </c>
      <c r="AGW755" s="14">
        <v>0</v>
      </c>
      <c r="AGX755" s="14">
        <v>0</v>
      </c>
      <c r="AGY755" s="14">
        <v>0</v>
      </c>
      <c r="AGZ755" s="14">
        <v>0</v>
      </c>
      <c r="AHA755" s="14">
        <v>0</v>
      </c>
      <c r="AHB755" s="14">
        <v>0</v>
      </c>
      <c r="AHC755" s="14">
        <v>1</v>
      </c>
      <c r="AHD755" s="14">
        <v>0</v>
      </c>
      <c r="AHE755" s="14">
        <v>0</v>
      </c>
      <c r="AHF755" s="14">
        <v>0</v>
      </c>
      <c r="AHH755" s="14">
        <v>0</v>
      </c>
      <c r="AHI755" s="14">
        <v>0</v>
      </c>
      <c r="AHK755" s="14">
        <v>0</v>
      </c>
      <c r="AHL755" s="14">
        <v>0</v>
      </c>
      <c r="AHM755" s="14">
        <v>0</v>
      </c>
      <c r="AHN755" s="14">
        <v>0</v>
      </c>
      <c r="AHO755" s="14">
        <v>0</v>
      </c>
      <c r="AHP755" s="14">
        <v>0</v>
      </c>
      <c r="AHQ755" s="14">
        <v>0</v>
      </c>
      <c r="AHR755" s="14">
        <v>0</v>
      </c>
      <c r="AHV755" s="63"/>
      <c r="AHW755" s="58"/>
      <c r="AIB755" s="63"/>
      <c r="AIC755" s="58"/>
      <c r="AIH755" s="63"/>
      <c r="AII755" s="58"/>
      <c r="AIM755" s="14">
        <v>0</v>
      </c>
      <c r="AIN755" s="14">
        <v>0</v>
      </c>
      <c r="AIO755" s="14">
        <v>0</v>
      </c>
      <c r="AIT755" s="60">
        <v>2</v>
      </c>
      <c r="AIU755" s="58" t="s">
        <v>2308</v>
      </c>
      <c r="AIV755" s="14">
        <v>0</v>
      </c>
      <c r="AIW755" s="14">
        <v>0</v>
      </c>
      <c r="AIX755" s="14">
        <v>45</v>
      </c>
      <c r="AJB755" s="63"/>
      <c r="AJC755" s="58"/>
      <c r="AJH755" s="63"/>
      <c r="AJI755" s="58"/>
      <c r="AJN755" s="63"/>
      <c r="AJO755" s="58"/>
    </row>
    <row r="756" spans="1:951" s="14" customFormat="1" ht="14.5" customHeight="1">
      <c r="A756" s="58"/>
      <c r="B756" s="14">
        <v>3</v>
      </c>
      <c r="C756" s="14">
        <v>1</v>
      </c>
      <c r="D756" s="72" t="s">
        <v>8695</v>
      </c>
      <c r="E756" s="72"/>
      <c r="F756" s="63"/>
      <c r="G756" s="58"/>
      <c r="O756" s="14">
        <v>0</v>
      </c>
      <c r="Z756" s="14">
        <v>0</v>
      </c>
      <c r="AA756" s="60">
        <v>1</v>
      </c>
      <c r="AB756" s="58"/>
      <c r="AC756" s="14">
        <v>0</v>
      </c>
      <c r="AE756" s="14">
        <v>0</v>
      </c>
      <c r="AG756" s="14">
        <v>0</v>
      </c>
      <c r="AI756" s="14">
        <v>142</v>
      </c>
      <c r="AK756" s="14">
        <v>150</v>
      </c>
      <c r="DR756" s="14">
        <v>96</v>
      </c>
      <c r="DT756" s="14">
        <v>82</v>
      </c>
      <c r="HT756" s="63"/>
      <c r="HU756" s="63"/>
      <c r="HV756" s="63"/>
      <c r="HW756" s="63"/>
      <c r="HX756" s="63"/>
      <c r="HY756" s="63"/>
      <c r="HZ756" s="63"/>
      <c r="IA756" s="63"/>
      <c r="IB756" s="63"/>
      <c r="IC756" s="63"/>
      <c r="ID756" s="63"/>
      <c r="IE756" s="63"/>
      <c r="IF756" s="63"/>
      <c r="IG756" s="63"/>
      <c r="IH756" s="63"/>
      <c r="II756" s="63"/>
      <c r="IJ756" s="63"/>
      <c r="IK756" s="63"/>
      <c r="IL756" s="63"/>
      <c r="IM756" s="58"/>
      <c r="IN756" s="58"/>
      <c r="IO756" s="58"/>
      <c r="IP756" s="14">
        <v>98</v>
      </c>
      <c r="IR756" s="14">
        <v>96</v>
      </c>
      <c r="LX756" s="14">
        <v>84</v>
      </c>
      <c r="LZ756" s="14">
        <v>82</v>
      </c>
      <c r="PG756" s="14">
        <v>16</v>
      </c>
      <c r="PI756" s="14">
        <v>16</v>
      </c>
      <c r="SP756" s="104">
        <v>100.4</v>
      </c>
      <c r="SQ756" s="58" t="s">
        <v>8283</v>
      </c>
      <c r="SR756" s="58" t="s">
        <v>8278</v>
      </c>
      <c r="SS756" s="58" t="s">
        <v>8275</v>
      </c>
      <c r="ST756" s="58"/>
      <c r="SU756" s="58"/>
      <c r="SV756" s="58"/>
      <c r="SW756" s="58"/>
      <c r="SX756" s="58"/>
      <c r="SY756" s="58"/>
      <c r="SZ756" s="58"/>
      <c r="TA756" s="58"/>
      <c r="TB756" s="58"/>
      <c r="TC756" s="58"/>
      <c r="TD756" s="58"/>
      <c r="TE756" s="58"/>
      <c r="TF756" s="58"/>
      <c r="TG756" s="58"/>
      <c r="TH756" s="58"/>
      <c r="TI756" s="58"/>
      <c r="TJ756" s="58"/>
      <c r="TK756" s="58"/>
      <c r="TL756" s="58"/>
      <c r="TM756" s="58"/>
      <c r="TN756" s="58"/>
      <c r="TO756" s="58"/>
      <c r="TP756" s="58"/>
      <c r="TQ756" s="58"/>
      <c r="TR756" s="58"/>
      <c r="TS756" s="58"/>
      <c r="TT756" s="58"/>
      <c r="TU756" s="58"/>
      <c r="TV756" s="58"/>
      <c r="TW756" s="58"/>
      <c r="TX756" s="58"/>
      <c r="TY756" s="58"/>
      <c r="TZ756" s="58"/>
      <c r="UA756" s="58"/>
      <c r="UB756" s="58"/>
      <c r="UC756" s="58"/>
      <c r="UD756" s="58"/>
      <c r="UE756" s="58"/>
      <c r="UF756" s="58"/>
      <c r="UG756" s="58"/>
      <c r="UH756" s="58"/>
      <c r="UI756" s="58"/>
      <c r="UJ756" s="58"/>
      <c r="UK756" s="58"/>
      <c r="UL756" s="58"/>
      <c r="UM756" s="58"/>
      <c r="UN756" s="58"/>
      <c r="UO756" s="58"/>
      <c r="UP756" s="58"/>
      <c r="UQ756" s="58"/>
      <c r="UR756" s="58"/>
      <c r="US756" s="58"/>
      <c r="UT756" s="58"/>
      <c r="UU756" s="58"/>
      <c r="UV756" s="58"/>
      <c r="UW756" s="58"/>
      <c r="UX756" s="58"/>
      <c r="UY756" s="58"/>
      <c r="UZ756" s="58"/>
      <c r="VA756" s="58"/>
      <c r="VB756" s="58"/>
      <c r="VC756" s="58"/>
      <c r="VD756" s="58"/>
      <c r="VE756" s="58"/>
      <c r="VF756" s="58"/>
      <c r="VG756" s="58"/>
      <c r="VH756" s="58"/>
      <c r="VI756" s="58"/>
      <c r="VJ756" s="58"/>
      <c r="VK756" s="58"/>
      <c r="VL756" s="58"/>
      <c r="VM756" s="58"/>
      <c r="VN756" s="58"/>
      <c r="VO756" s="58"/>
      <c r="VP756" s="58"/>
      <c r="VQ756" s="58"/>
      <c r="VR756" s="58"/>
      <c r="VS756" s="58"/>
      <c r="VT756" s="58"/>
      <c r="VU756" s="58"/>
      <c r="VV756" s="58"/>
      <c r="VW756" s="58"/>
      <c r="VY756" s="14">
        <v>0</v>
      </c>
      <c r="VZ756" s="14">
        <v>0</v>
      </c>
      <c r="WA756" s="14">
        <v>1</v>
      </c>
      <c r="WQ756" s="14">
        <v>0</v>
      </c>
      <c r="WS756" s="14">
        <v>0</v>
      </c>
      <c r="AAE756" s="63"/>
      <c r="AAF756" s="63"/>
      <c r="AAG756" s="63"/>
      <c r="AAI756" s="63"/>
      <c r="AAJ756" s="58"/>
      <c r="AAO756" s="63"/>
      <c r="AAP756" s="58"/>
      <c r="AAU756" s="63"/>
      <c r="AAV756" s="58"/>
      <c r="AAY756" s="14">
        <v>29</v>
      </c>
      <c r="ABB756" s="14">
        <v>14.3</v>
      </c>
      <c r="ABC756" s="63"/>
      <c r="ABD756" s="63"/>
      <c r="ABE756" s="58" t="s">
        <v>8696</v>
      </c>
      <c r="ABF756" s="58"/>
      <c r="ABG756" s="58"/>
      <c r="ABQ756" s="63"/>
      <c r="ABR756" s="63"/>
      <c r="ABS756" s="58"/>
      <c r="ABT756" s="58"/>
      <c r="ABU756" s="14">
        <v>138</v>
      </c>
      <c r="ABX756" s="14">
        <v>4.5</v>
      </c>
      <c r="ACA756" s="14">
        <v>102</v>
      </c>
      <c r="ACD756" s="14">
        <v>1.0900000000000001</v>
      </c>
      <c r="ACG756" s="60">
        <v>94</v>
      </c>
      <c r="ACH756" s="60"/>
      <c r="ACI756" s="60"/>
      <c r="ACJ756" s="60"/>
      <c r="ACK756" s="60"/>
      <c r="ACL756" s="60"/>
      <c r="ACM756" s="60"/>
      <c r="ACN756" s="60"/>
      <c r="ACO756" s="60"/>
      <c r="ACP756" s="60"/>
      <c r="ACQ756" s="60">
        <v>12</v>
      </c>
      <c r="ACR756" s="60"/>
      <c r="ACS756" s="60"/>
      <c r="ACT756" s="60">
        <v>0.8</v>
      </c>
      <c r="ACU756" s="60"/>
      <c r="ACV756" s="60"/>
      <c r="ACW756" s="60">
        <v>13</v>
      </c>
      <c r="ACX756" s="60"/>
      <c r="ACY756" s="60"/>
      <c r="ADB756" s="63"/>
      <c r="ADC756" s="63"/>
      <c r="ADD756" s="58"/>
      <c r="ADE756" s="58"/>
      <c r="AGM756" s="63"/>
      <c r="AGN756" s="58"/>
      <c r="AGS756" s="14">
        <v>1</v>
      </c>
      <c r="AGT756" s="14">
        <v>0</v>
      </c>
      <c r="AGU756" s="14">
        <v>0</v>
      </c>
      <c r="AGV756" s="14">
        <v>1</v>
      </c>
      <c r="AGW756" s="14">
        <v>0</v>
      </c>
      <c r="AGX756" s="14">
        <v>0</v>
      </c>
      <c r="AGY756" s="14">
        <v>0</v>
      </c>
      <c r="AGZ756" s="14">
        <v>1</v>
      </c>
      <c r="AHA756" s="14">
        <v>0</v>
      </c>
      <c r="AHB756" s="14">
        <v>0</v>
      </c>
      <c r="AHC756" s="14">
        <v>1</v>
      </c>
      <c r="AHD756" s="14">
        <v>0</v>
      </c>
      <c r="AHE756" s="14">
        <v>0</v>
      </c>
      <c r="AHF756" s="14">
        <v>0</v>
      </c>
      <c r="AHH756" s="14">
        <v>0</v>
      </c>
      <c r="AHI756" s="14">
        <v>0</v>
      </c>
      <c r="AHK756" s="14">
        <v>0</v>
      </c>
      <c r="AHL756" s="14">
        <v>0</v>
      </c>
      <c r="AHM756" s="14">
        <v>0</v>
      </c>
      <c r="AHN756" s="14">
        <v>0</v>
      </c>
      <c r="AHO756" s="14">
        <v>0</v>
      </c>
      <c r="AHP756" s="14">
        <v>0</v>
      </c>
      <c r="AHQ756" s="14">
        <v>0</v>
      </c>
      <c r="AHR756" s="14">
        <v>0</v>
      </c>
      <c r="AHV756" s="63"/>
      <c r="AHW756" s="58"/>
      <c r="AIB756" s="63"/>
      <c r="AIC756" s="58"/>
      <c r="AIH756" s="63"/>
      <c r="AII756" s="58"/>
      <c r="AIM756" s="14">
        <v>0</v>
      </c>
      <c r="AIN756" s="14">
        <v>0</v>
      </c>
      <c r="AIO756" s="14">
        <v>0</v>
      </c>
      <c r="AIT756" s="60">
        <v>3</v>
      </c>
      <c r="AIU756" s="58" t="s">
        <v>2308</v>
      </c>
      <c r="AIV756" s="14">
        <v>1</v>
      </c>
      <c r="AIW756" s="14">
        <v>0</v>
      </c>
      <c r="AIX756" s="14">
        <v>35</v>
      </c>
      <c r="AIY756" s="14">
        <v>40</v>
      </c>
      <c r="AIZ756" s="14">
        <v>30</v>
      </c>
      <c r="AJB756" s="63"/>
      <c r="AJC756" s="58"/>
      <c r="AJH756" s="63"/>
      <c r="AJI756" s="58"/>
      <c r="AJN756" s="63"/>
      <c r="AJO756" s="58"/>
    </row>
    <row r="757" spans="1:951" s="14" customFormat="1">
      <c r="B757" s="14">
        <v>4</v>
      </c>
      <c r="C757" s="14">
        <v>0</v>
      </c>
      <c r="F757" s="63"/>
      <c r="G757" s="58"/>
      <c r="Z757" s="14">
        <v>0</v>
      </c>
      <c r="AA757" s="60">
        <v>2</v>
      </c>
      <c r="AC757" s="14">
        <v>0</v>
      </c>
      <c r="AE757" s="14">
        <v>0</v>
      </c>
      <c r="AG757" s="14">
        <v>0</v>
      </c>
      <c r="AI757" s="14">
        <v>132</v>
      </c>
      <c r="AJ757" s="14">
        <v>136</v>
      </c>
      <c r="DR757" s="14">
        <v>84</v>
      </c>
      <c r="DS757" s="14">
        <v>82</v>
      </c>
      <c r="HT757" s="63"/>
      <c r="HU757" s="63"/>
      <c r="HV757" s="63"/>
      <c r="HW757" s="63"/>
      <c r="HX757" s="63"/>
      <c r="HY757" s="63"/>
      <c r="HZ757" s="63"/>
      <c r="IA757" s="63"/>
      <c r="IB757" s="63"/>
      <c r="IC757" s="63"/>
      <c r="ID757" s="63"/>
      <c r="IE757" s="63"/>
      <c r="IF757" s="63"/>
      <c r="IG757" s="63"/>
      <c r="IH757" s="63"/>
      <c r="II757" s="63"/>
      <c r="IJ757" s="63"/>
      <c r="IK757" s="63"/>
      <c r="IL757" s="63"/>
      <c r="IM757" s="58"/>
      <c r="IN757" s="58"/>
      <c r="IO757" s="58"/>
      <c r="IP757" s="14">
        <v>98</v>
      </c>
      <c r="IQ757" s="14">
        <v>98</v>
      </c>
      <c r="LX757" s="14">
        <v>82</v>
      </c>
      <c r="LY757" s="14">
        <v>86</v>
      </c>
      <c r="PG757" s="14">
        <v>20</v>
      </c>
      <c r="PH757" s="14">
        <v>20</v>
      </c>
      <c r="SP757" s="104">
        <v>99.2</v>
      </c>
      <c r="SQ757" s="58" t="s">
        <v>8697</v>
      </c>
      <c r="SR757" s="58"/>
      <c r="SS757" s="58"/>
      <c r="ST757" s="58"/>
      <c r="SU757" s="58"/>
      <c r="SV757" s="58"/>
      <c r="SW757" s="58"/>
      <c r="SX757" s="58"/>
      <c r="SY757" s="58"/>
      <c r="SZ757" s="58"/>
      <c r="TA757" s="58"/>
      <c r="TB757" s="58"/>
      <c r="TC757" s="58"/>
      <c r="TD757" s="58"/>
      <c r="TE757" s="58"/>
      <c r="TF757" s="58"/>
      <c r="TG757" s="58"/>
      <c r="TH757" s="58"/>
      <c r="TI757" s="58"/>
      <c r="TJ757" s="58"/>
      <c r="TK757" s="58"/>
      <c r="TL757" s="58"/>
      <c r="TM757" s="58"/>
      <c r="TN757" s="58"/>
      <c r="TO757" s="58"/>
      <c r="TP757" s="58"/>
      <c r="TQ757" s="58"/>
      <c r="TR757" s="58"/>
      <c r="TS757" s="58"/>
      <c r="TT757" s="58"/>
      <c r="TU757" s="58"/>
      <c r="TV757" s="58"/>
      <c r="TW757" s="58"/>
      <c r="TX757" s="58"/>
      <c r="TY757" s="58"/>
      <c r="TZ757" s="58"/>
      <c r="UA757" s="58"/>
      <c r="UB757" s="58"/>
      <c r="UC757" s="58"/>
      <c r="UD757" s="58"/>
      <c r="UE757" s="58"/>
      <c r="UF757" s="58"/>
      <c r="UG757" s="58"/>
      <c r="UH757" s="58"/>
      <c r="UI757" s="58"/>
      <c r="UJ757" s="58"/>
      <c r="UK757" s="58"/>
      <c r="UL757" s="58"/>
      <c r="UM757" s="58"/>
      <c r="UN757" s="58"/>
      <c r="UO757" s="58"/>
      <c r="UP757" s="58"/>
      <c r="UQ757" s="58"/>
      <c r="UR757" s="58"/>
      <c r="US757" s="58"/>
      <c r="UT757" s="58"/>
      <c r="UU757" s="58"/>
      <c r="UV757" s="58"/>
      <c r="UW757" s="58"/>
      <c r="UX757" s="58"/>
      <c r="UY757" s="58"/>
      <c r="UZ757" s="58"/>
      <c r="VA757" s="58"/>
      <c r="VB757" s="58"/>
      <c r="VC757" s="58"/>
      <c r="VD757" s="58"/>
      <c r="VE757" s="58"/>
      <c r="VF757" s="58"/>
      <c r="VG757" s="58"/>
      <c r="VH757" s="58"/>
      <c r="VI757" s="58"/>
      <c r="VJ757" s="58"/>
      <c r="VK757" s="58"/>
      <c r="VL757" s="58"/>
      <c r="VM757" s="58"/>
      <c r="VN757" s="58"/>
      <c r="VO757" s="58"/>
      <c r="VP757" s="58"/>
      <c r="VQ757" s="58"/>
      <c r="VR757" s="58"/>
      <c r="VS757" s="58"/>
      <c r="VT757" s="58"/>
      <c r="VU757" s="58"/>
      <c r="VV757" s="58"/>
      <c r="VW757" s="58"/>
      <c r="WQ757" s="14">
        <v>0</v>
      </c>
      <c r="WR757" s="14">
        <v>0</v>
      </c>
      <c r="AAE757" s="63"/>
      <c r="AAF757" s="63"/>
      <c r="AAG757" s="63"/>
      <c r="AAI757" s="63"/>
      <c r="AAJ757" s="58"/>
      <c r="AAO757" s="63"/>
      <c r="AAP757" s="58"/>
      <c r="AAU757" s="63"/>
      <c r="AAV757" s="58"/>
      <c r="ABB757" s="63"/>
      <c r="ABC757" s="63"/>
      <c r="ABD757" s="63"/>
      <c r="ABE757" s="58"/>
      <c r="ABF757" s="58"/>
      <c r="ABG757" s="58"/>
      <c r="ABQ757" s="63"/>
      <c r="ABR757" s="63"/>
      <c r="ABS757" s="58"/>
      <c r="ABT757" s="58"/>
      <c r="ACG757" s="60"/>
      <c r="ACH757" s="60"/>
      <c r="ACI757" s="60"/>
      <c r="ACJ757" s="60"/>
      <c r="ACK757" s="60"/>
      <c r="ACL757" s="60"/>
      <c r="ACM757" s="60"/>
      <c r="ACN757" s="60"/>
      <c r="ACO757" s="60"/>
      <c r="ACP757" s="60"/>
      <c r="ACQ757" s="60"/>
      <c r="ACR757" s="60"/>
      <c r="ACS757" s="60"/>
      <c r="ACT757" s="60"/>
      <c r="ACU757" s="60"/>
      <c r="ACV757" s="60"/>
      <c r="ACW757" s="60"/>
      <c r="ACX757" s="60"/>
      <c r="ACY757" s="60"/>
      <c r="ADB757" s="63"/>
      <c r="ADC757" s="63"/>
      <c r="ADD757" s="58"/>
      <c r="ADE757" s="58"/>
      <c r="AGM757" s="63"/>
      <c r="AGN757" s="58"/>
      <c r="AGS757" s="14">
        <v>1</v>
      </c>
      <c r="AGT757" s="14">
        <v>0</v>
      </c>
      <c r="AGU757" s="14">
        <v>0</v>
      </c>
      <c r="AGV757" s="14">
        <v>1</v>
      </c>
      <c r="AGW757" s="14">
        <v>0</v>
      </c>
      <c r="AGX757" s="14">
        <v>0</v>
      </c>
      <c r="AGY757" s="14">
        <v>0</v>
      </c>
      <c r="AGZ757" s="14">
        <v>1</v>
      </c>
      <c r="AHA757" s="14">
        <v>0</v>
      </c>
      <c r="AHB757" s="14">
        <v>0</v>
      </c>
      <c r="AHC757" s="14">
        <v>1</v>
      </c>
      <c r="AHD757" s="14">
        <v>0</v>
      </c>
      <c r="AHE757" s="14">
        <v>0</v>
      </c>
      <c r="AHF757" s="14">
        <v>0</v>
      </c>
      <c r="AHH757" s="14">
        <v>0</v>
      </c>
      <c r="AHI757" s="14">
        <v>0</v>
      </c>
      <c r="AHK757" s="14">
        <v>0</v>
      </c>
      <c r="AHL757" s="14">
        <v>0</v>
      </c>
      <c r="AHM757" s="14">
        <v>0</v>
      </c>
      <c r="AHN757" s="14">
        <v>0</v>
      </c>
      <c r="AHO757" s="14">
        <v>0</v>
      </c>
      <c r="AHP757" s="14">
        <v>0</v>
      </c>
      <c r="AHQ757" s="14">
        <v>0</v>
      </c>
      <c r="AHR757" s="14">
        <v>0</v>
      </c>
      <c r="AHV757" s="63"/>
      <c r="AHW757" s="58"/>
      <c r="AIB757" s="63"/>
      <c r="AIC757" s="58"/>
      <c r="AIH757" s="63"/>
      <c r="AII757" s="58"/>
      <c r="AIM757" s="14">
        <v>0</v>
      </c>
      <c r="AIN757" s="14">
        <v>0</v>
      </c>
      <c r="AIO757" s="14">
        <v>0</v>
      </c>
      <c r="AIT757" s="60">
        <v>2</v>
      </c>
      <c r="AIU757" s="58" t="s">
        <v>2308</v>
      </c>
      <c r="AIV757" s="14">
        <v>1</v>
      </c>
      <c r="AIW757" s="14">
        <v>0</v>
      </c>
      <c r="AIX757" s="14">
        <v>42</v>
      </c>
      <c r="AIY757" s="14">
        <v>90</v>
      </c>
      <c r="AJB757" s="63"/>
      <c r="AJC757" s="58"/>
      <c r="AJH757" s="63"/>
      <c r="AJI757" s="58"/>
      <c r="AJN757" s="63"/>
      <c r="AJO757" s="58"/>
    </row>
    <row r="758" spans="1:951" s="14" customFormat="1">
      <c r="B758" s="14">
        <v>5</v>
      </c>
      <c r="C758" s="14">
        <v>1</v>
      </c>
      <c r="D758" s="14" t="s">
        <v>2657</v>
      </c>
      <c r="F758" s="63"/>
      <c r="G758" s="58"/>
      <c r="O758" s="14">
        <v>0</v>
      </c>
      <c r="Z758" s="14">
        <v>0</v>
      </c>
      <c r="AA758" s="60">
        <v>2</v>
      </c>
      <c r="AB758" s="58" t="s">
        <v>8698</v>
      </c>
      <c r="AC758" s="14">
        <v>0</v>
      </c>
      <c r="AE758" s="14">
        <v>0</v>
      </c>
      <c r="AG758" s="14">
        <v>0</v>
      </c>
      <c r="AI758" s="14">
        <v>128</v>
      </c>
      <c r="AJ758" s="14">
        <v>158</v>
      </c>
      <c r="DR758" s="14">
        <v>80</v>
      </c>
      <c r="DS758" s="14">
        <v>92</v>
      </c>
      <c r="HT758" s="63"/>
      <c r="HU758" s="63"/>
      <c r="HV758" s="63"/>
      <c r="HW758" s="63"/>
      <c r="HX758" s="63"/>
      <c r="HY758" s="63"/>
      <c r="HZ758" s="63"/>
      <c r="IA758" s="63"/>
      <c r="IB758" s="63"/>
      <c r="IC758" s="63"/>
      <c r="ID758" s="63"/>
      <c r="IE758" s="63"/>
      <c r="IF758" s="63"/>
      <c r="IG758" s="63"/>
      <c r="IH758" s="63"/>
      <c r="II758" s="63"/>
      <c r="IJ758" s="63"/>
      <c r="IK758" s="63"/>
      <c r="IL758" s="63"/>
      <c r="IM758" s="58"/>
      <c r="IN758" s="58"/>
      <c r="IO758" s="58"/>
      <c r="IP758" s="14">
        <v>98</v>
      </c>
      <c r="IQ758" s="14">
        <v>96</v>
      </c>
      <c r="LX758" s="14">
        <v>82</v>
      </c>
      <c r="LY758" s="14">
        <v>83</v>
      </c>
      <c r="PG758" s="14">
        <v>18</v>
      </c>
      <c r="PH758" s="14">
        <v>18</v>
      </c>
      <c r="SP758" s="104">
        <v>99.5</v>
      </c>
      <c r="SQ758" s="58" t="s">
        <v>6143</v>
      </c>
      <c r="SR758" s="58"/>
      <c r="SS758" s="58"/>
      <c r="ST758" s="58"/>
      <c r="SU758" s="58"/>
      <c r="SV758" s="58"/>
      <c r="SW758" s="58"/>
      <c r="SX758" s="58"/>
      <c r="SY758" s="58"/>
      <c r="SZ758" s="58"/>
      <c r="TA758" s="58"/>
      <c r="TB758" s="58"/>
      <c r="TC758" s="58"/>
      <c r="TD758" s="58"/>
      <c r="TE758" s="58"/>
      <c r="TF758" s="58"/>
      <c r="TG758" s="58"/>
      <c r="TH758" s="58"/>
      <c r="TI758" s="58"/>
      <c r="TJ758" s="58"/>
      <c r="TK758" s="58"/>
      <c r="TL758" s="58"/>
      <c r="TM758" s="58"/>
      <c r="TN758" s="58"/>
      <c r="TO758" s="58"/>
      <c r="TP758" s="58"/>
      <c r="TQ758" s="58"/>
      <c r="TR758" s="58"/>
      <c r="TS758" s="58"/>
      <c r="TT758" s="58"/>
      <c r="TU758" s="58"/>
      <c r="TV758" s="58"/>
      <c r="TW758" s="58"/>
      <c r="TX758" s="58"/>
      <c r="TY758" s="58"/>
      <c r="TZ758" s="58"/>
      <c r="UA758" s="58"/>
      <c r="UB758" s="58"/>
      <c r="UC758" s="58"/>
      <c r="UD758" s="58"/>
      <c r="UE758" s="58"/>
      <c r="UF758" s="58"/>
      <c r="UG758" s="58"/>
      <c r="UH758" s="58"/>
      <c r="UI758" s="58"/>
      <c r="UJ758" s="58"/>
      <c r="UK758" s="58"/>
      <c r="UL758" s="58"/>
      <c r="UM758" s="58"/>
      <c r="UN758" s="58"/>
      <c r="UO758" s="58"/>
      <c r="UP758" s="58"/>
      <c r="UQ758" s="58"/>
      <c r="UR758" s="58"/>
      <c r="US758" s="58"/>
      <c r="UT758" s="58"/>
      <c r="UU758" s="58"/>
      <c r="UV758" s="58"/>
      <c r="UW758" s="58"/>
      <c r="UX758" s="58"/>
      <c r="UY758" s="58"/>
      <c r="UZ758" s="58"/>
      <c r="VA758" s="58"/>
      <c r="VB758" s="58"/>
      <c r="VC758" s="58"/>
      <c r="VD758" s="58"/>
      <c r="VE758" s="58"/>
      <c r="VF758" s="58"/>
      <c r="VG758" s="58"/>
      <c r="VH758" s="58"/>
      <c r="VI758" s="58"/>
      <c r="VJ758" s="58"/>
      <c r="VK758" s="58"/>
      <c r="VL758" s="58"/>
      <c r="VM758" s="58"/>
      <c r="VN758" s="58"/>
      <c r="VO758" s="58"/>
      <c r="VP758" s="58"/>
      <c r="VQ758" s="58"/>
      <c r="VR758" s="58"/>
      <c r="VS758" s="58"/>
      <c r="VT758" s="58"/>
      <c r="VU758" s="58"/>
      <c r="VV758" s="58"/>
      <c r="VW758" s="58"/>
      <c r="VX758" s="14">
        <v>1</v>
      </c>
      <c r="VY758" s="14">
        <v>0</v>
      </c>
      <c r="WQ758" s="14">
        <v>0</v>
      </c>
      <c r="WR758" s="14">
        <v>0</v>
      </c>
      <c r="AAE758" s="63"/>
      <c r="AAF758" s="63"/>
      <c r="AAG758" s="63"/>
      <c r="AAI758" s="63"/>
      <c r="AAJ758" s="58"/>
      <c r="AAO758" s="63"/>
      <c r="AAP758" s="58"/>
      <c r="AAU758" s="63"/>
      <c r="AAV758" s="58"/>
      <c r="ABB758" s="63"/>
      <c r="ABC758" s="63"/>
      <c r="ABD758" s="63"/>
      <c r="ABE758" s="58"/>
      <c r="ABF758" s="58"/>
      <c r="ABG758" s="58"/>
      <c r="ABQ758" s="63"/>
      <c r="ABR758" s="63"/>
      <c r="ABS758" s="58"/>
      <c r="ABT758" s="58"/>
      <c r="ACG758" s="63"/>
      <c r="ACH758" s="63"/>
      <c r="ACI758" s="63"/>
      <c r="ACJ758" s="63"/>
      <c r="ACK758" s="63"/>
      <c r="ACL758" s="63"/>
      <c r="ACM758" s="63"/>
      <c r="ACN758" s="63"/>
      <c r="ACO758" s="63"/>
      <c r="ACP758" s="63"/>
      <c r="ACQ758" s="58"/>
      <c r="ACR758" s="58"/>
      <c r="ACS758" s="58"/>
      <c r="ADB758" s="63"/>
      <c r="ADC758" s="63"/>
      <c r="ADD758" s="58"/>
      <c r="ADE758" s="58"/>
      <c r="AGM758" s="63"/>
      <c r="AGN758" s="58"/>
      <c r="AGS758" s="14">
        <v>1</v>
      </c>
      <c r="AGT758" s="14">
        <v>0</v>
      </c>
      <c r="AGU758" s="14">
        <v>0</v>
      </c>
      <c r="AGV758" s="14">
        <v>1</v>
      </c>
      <c r="AGW758" s="14">
        <v>0</v>
      </c>
      <c r="AGX758" s="14">
        <v>0</v>
      </c>
      <c r="AGY758" s="14">
        <v>0</v>
      </c>
      <c r="AGZ758" s="14">
        <v>0</v>
      </c>
      <c r="AHA758" s="14">
        <v>0</v>
      </c>
      <c r="AHB758" s="14">
        <v>0</v>
      </c>
      <c r="AHC758" s="14">
        <v>1</v>
      </c>
      <c r="AHD758" s="14">
        <v>0</v>
      </c>
      <c r="AHE758" s="14">
        <v>0</v>
      </c>
      <c r="AHF758" s="14">
        <v>0</v>
      </c>
      <c r="AHH758" s="14">
        <v>0</v>
      </c>
      <c r="AHI758" s="14">
        <v>0</v>
      </c>
      <c r="AHK758" s="14">
        <v>0</v>
      </c>
      <c r="AHL758" s="14">
        <v>0</v>
      </c>
      <c r="AHM758" s="14">
        <v>0</v>
      </c>
      <c r="AHN758" s="14">
        <v>0</v>
      </c>
      <c r="AHO758" s="14">
        <v>0</v>
      </c>
      <c r="AHP758" s="14">
        <v>0</v>
      </c>
      <c r="AHQ758" s="14">
        <v>0</v>
      </c>
      <c r="AHR758" s="14">
        <v>0</v>
      </c>
      <c r="AHV758" s="63"/>
      <c r="AHW758" s="58"/>
      <c r="AIB758" s="63"/>
      <c r="AIC758" s="58"/>
      <c r="AIH758" s="63"/>
      <c r="AII758" s="58"/>
      <c r="AIM758" s="14">
        <v>0</v>
      </c>
      <c r="AIN758" s="14">
        <v>0</v>
      </c>
      <c r="AIO758" s="14">
        <v>0</v>
      </c>
      <c r="AIT758" s="60">
        <v>2</v>
      </c>
      <c r="AIU758" s="58" t="s">
        <v>2308</v>
      </c>
      <c r="AIV758" s="14">
        <v>0</v>
      </c>
      <c r="AIW758" s="14">
        <v>1</v>
      </c>
      <c r="AIX758" s="14">
        <v>43</v>
      </c>
      <c r="AIY758" s="14">
        <v>15</v>
      </c>
      <c r="AJB758" s="63"/>
      <c r="AJC758" s="58"/>
      <c r="AJH758" s="63"/>
      <c r="AJI758" s="58"/>
      <c r="AJN758" s="63"/>
      <c r="AJO758" s="58"/>
    </row>
    <row r="759" spans="1:951" s="14" customFormat="1">
      <c r="B759" s="14">
        <v>6</v>
      </c>
      <c r="C759" s="14">
        <v>1</v>
      </c>
      <c r="D759" s="14" t="s">
        <v>8699</v>
      </c>
      <c r="F759" s="63"/>
      <c r="G759" s="58"/>
      <c r="O759" s="14">
        <v>1</v>
      </c>
      <c r="Z759" s="14">
        <v>0</v>
      </c>
      <c r="AA759" s="60">
        <v>0</v>
      </c>
      <c r="AB759" s="58" t="s">
        <v>8700</v>
      </c>
      <c r="AI759" s="14">
        <v>136</v>
      </c>
      <c r="AJ759" s="14">
        <v>148</v>
      </c>
      <c r="DR759" s="14">
        <v>72</v>
      </c>
      <c r="DS759" s="14">
        <v>80</v>
      </c>
      <c r="HT759" s="63"/>
      <c r="HU759" s="63"/>
      <c r="HV759" s="63"/>
      <c r="HW759" s="63"/>
      <c r="HX759" s="63"/>
      <c r="HY759" s="63"/>
      <c r="HZ759" s="63"/>
      <c r="IA759" s="63"/>
      <c r="IB759" s="63"/>
      <c r="IC759" s="63"/>
      <c r="ID759" s="63"/>
      <c r="IE759" s="63"/>
      <c r="IF759" s="63"/>
      <c r="IG759" s="63"/>
      <c r="IH759" s="63"/>
      <c r="II759" s="63"/>
      <c r="IJ759" s="63"/>
      <c r="IK759" s="63"/>
      <c r="IL759" s="63"/>
      <c r="IM759" s="58"/>
      <c r="IN759" s="58"/>
      <c r="IO759" s="58"/>
      <c r="IP759" s="14">
        <v>96</v>
      </c>
      <c r="IQ759" s="14">
        <v>98</v>
      </c>
      <c r="LX759" s="14">
        <v>72</v>
      </c>
      <c r="LY759" s="14">
        <v>84</v>
      </c>
      <c r="PG759" s="14">
        <v>16</v>
      </c>
      <c r="PH759" s="14">
        <v>18</v>
      </c>
      <c r="SP759" s="104"/>
      <c r="SQ759" s="58" t="s">
        <v>8456</v>
      </c>
      <c r="SR759" s="58"/>
      <c r="SS759" s="58"/>
      <c r="ST759" s="58"/>
      <c r="SU759" s="58"/>
      <c r="SV759" s="58"/>
      <c r="SW759" s="58"/>
      <c r="SX759" s="58"/>
      <c r="SY759" s="58"/>
      <c r="SZ759" s="58"/>
      <c r="TA759" s="58"/>
      <c r="TB759" s="58"/>
      <c r="TC759" s="58"/>
      <c r="TD759" s="58"/>
      <c r="TE759" s="58"/>
      <c r="TF759" s="58"/>
      <c r="TG759" s="58"/>
      <c r="TH759" s="58"/>
      <c r="TI759" s="58"/>
      <c r="TJ759" s="58"/>
      <c r="TK759" s="58"/>
      <c r="TL759" s="58"/>
      <c r="TM759" s="58"/>
      <c r="TN759" s="58"/>
      <c r="TO759" s="58"/>
      <c r="TP759" s="58"/>
      <c r="TQ759" s="58"/>
      <c r="TR759" s="58"/>
      <c r="TS759" s="58"/>
      <c r="TT759" s="58"/>
      <c r="TU759" s="58"/>
      <c r="TV759" s="58"/>
      <c r="TW759" s="58"/>
      <c r="TX759" s="58"/>
      <c r="TY759" s="58"/>
      <c r="TZ759" s="58"/>
      <c r="UA759" s="58"/>
      <c r="UB759" s="58"/>
      <c r="UC759" s="58"/>
      <c r="UD759" s="58"/>
      <c r="UE759" s="58"/>
      <c r="UF759" s="58"/>
      <c r="UG759" s="58"/>
      <c r="UH759" s="58"/>
      <c r="UI759" s="58"/>
      <c r="UJ759" s="58"/>
      <c r="UK759" s="58"/>
      <c r="UL759" s="58"/>
      <c r="UM759" s="58"/>
      <c r="UN759" s="58"/>
      <c r="UO759" s="58"/>
      <c r="UP759" s="58"/>
      <c r="UQ759" s="58"/>
      <c r="UR759" s="58"/>
      <c r="US759" s="58"/>
      <c r="UT759" s="58"/>
      <c r="UU759" s="58"/>
      <c r="UV759" s="58"/>
      <c r="UW759" s="58"/>
      <c r="UX759" s="58"/>
      <c r="UY759" s="58"/>
      <c r="UZ759" s="58"/>
      <c r="VA759" s="58"/>
      <c r="VB759" s="58"/>
      <c r="VC759" s="58"/>
      <c r="VD759" s="58"/>
      <c r="VE759" s="58"/>
      <c r="VF759" s="58"/>
      <c r="VG759" s="58"/>
      <c r="VH759" s="58"/>
      <c r="VI759" s="58"/>
      <c r="VJ759" s="58"/>
      <c r="VK759" s="58"/>
      <c r="VL759" s="58"/>
      <c r="VM759" s="58"/>
      <c r="VN759" s="58"/>
      <c r="VO759" s="58"/>
      <c r="VP759" s="58"/>
      <c r="VQ759" s="58"/>
      <c r="VR759" s="58"/>
      <c r="VS759" s="58"/>
      <c r="VT759" s="58"/>
      <c r="VU759" s="58"/>
      <c r="VV759" s="58"/>
      <c r="VW759" s="58"/>
      <c r="VY759" s="14">
        <v>0</v>
      </c>
      <c r="WQ759" s="14">
        <v>0</v>
      </c>
      <c r="WR759" s="14">
        <v>0</v>
      </c>
      <c r="AAE759" s="63"/>
      <c r="AAF759" s="63"/>
      <c r="AAG759" s="63"/>
      <c r="AAI759" s="63"/>
      <c r="AAJ759" s="58"/>
      <c r="AAO759" s="63"/>
      <c r="AAP759" s="58"/>
      <c r="AAU759" s="63"/>
      <c r="AAV759" s="58"/>
      <c r="ABB759" s="63"/>
      <c r="ABC759" s="63"/>
      <c r="ABD759" s="63"/>
      <c r="ABE759" s="58"/>
      <c r="ABF759" s="58"/>
      <c r="ABG759" s="58"/>
      <c r="ABQ759" s="63"/>
      <c r="ABR759" s="63"/>
      <c r="ABS759" s="58"/>
      <c r="ABT759" s="58"/>
      <c r="ACG759" s="63"/>
      <c r="ACH759" s="63"/>
      <c r="ACI759" s="63"/>
      <c r="ACJ759" s="63"/>
      <c r="ACK759" s="63"/>
      <c r="ACL759" s="63"/>
      <c r="ACM759" s="63"/>
      <c r="ACN759" s="63"/>
      <c r="ACO759" s="63"/>
      <c r="ACP759" s="63"/>
      <c r="ACQ759" s="58"/>
      <c r="ACR759" s="58"/>
      <c r="ACS759" s="58"/>
      <c r="ADB759" s="63"/>
      <c r="ADC759" s="63"/>
      <c r="ADD759" s="58"/>
      <c r="ADE759" s="58"/>
      <c r="AGM759" s="63"/>
      <c r="AGN759" s="58"/>
      <c r="AGS759" s="14">
        <v>1</v>
      </c>
      <c r="AGT759" s="14">
        <v>0</v>
      </c>
      <c r="AGU759" s="14">
        <v>0</v>
      </c>
      <c r="AGV759" s="14">
        <v>1</v>
      </c>
      <c r="AGW759" s="14">
        <v>0</v>
      </c>
      <c r="AGX759" s="14">
        <v>0</v>
      </c>
      <c r="AGY759" s="14">
        <v>0</v>
      </c>
      <c r="AGZ759" s="14">
        <v>0</v>
      </c>
      <c r="AHA759" s="14">
        <v>0</v>
      </c>
      <c r="AHB759" s="14">
        <v>0</v>
      </c>
      <c r="AHC759" s="14">
        <v>1</v>
      </c>
      <c r="AHD759" s="14">
        <v>0</v>
      </c>
      <c r="AHE759" s="14">
        <v>0</v>
      </c>
      <c r="AHF759" s="14">
        <v>0</v>
      </c>
      <c r="AHH759" s="14">
        <v>0</v>
      </c>
      <c r="AHI759" s="14">
        <v>0</v>
      </c>
      <c r="AHK759" s="14">
        <v>0</v>
      </c>
      <c r="AHL759" s="14">
        <v>0</v>
      </c>
      <c r="AHM759" s="14">
        <v>0</v>
      </c>
      <c r="AHN759" s="14">
        <v>0</v>
      </c>
      <c r="AHO759" s="14">
        <v>0</v>
      </c>
      <c r="AHP759" s="14">
        <v>0</v>
      </c>
      <c r="AHQ759" s="14">
        <v>0</v>
      </c>
      <c r="AHR759" s="14">
        <v>0</v>
      </c>
      <c r="AHV759" s="63"/>
      <c r="AHW759" s="58"/>
      <c r="AIB759" s="63"/>
      <c r="AIC759" s="58"/>
      <c r="AIH759" s="63"/>
      <c r="AII759" s="58"/>
      <c r="AIM759" s="14">
        <v>0</v>
      </c>
      <c r="AIN759" s="14">
        <v>0</v>
      </c>
      <c r="AIO759" s="14">
        <v>0</v>
      </c>
      <c r="AIT759" s="60">
        <v>2</v>
      </c>
      <c r="AIU759" s="58" t="s">
        <v>2308</v>
      </c>
      <c r="AIV759" s="14">
        <v>0</v>
      </c>
      <c r="AIW759" s="14">
        <v>0</v>
      </c>
      <c r="AIX759" s="14">
        <v>21</v>
      </c>
      <c r="AIY759" s="14">
        <v>28</v>
      </c>
      <c r="AJB759" s="63"/>
      <c r="AJC759" s="58"/>
      <c r="AJH759" s="63"/>
      <c r="AJI759" s="58"/>
      <c r="AJN759" s="63"/>
      <c r="AJO759" s="58"/>
    </row>
    <row r="760" spans="1:951" s="31" customFormat="1">
      <c r="A760" s="83"/>
      <c r="B760" s="31">
        <v>7</v>
      </c>
      <c r="C760" s="31">
        <v>0</v>
      </c>
      <c r="Z760" s="31">
        <v>0</v>
      </c>
      <c r="AA760" s="31">
        <v>2</v>
      </c>
      <c r="AI760" s="31">
        <v>146</v>
      </c>
      <c r="DR760" s="31">
        <v>88</v>
      </c>
      <c r="IP760" s="31">
        <v>96</v>
      </c>
      <c r="LX760" s="31">
        <v>80</v>
      </c>
      <c r="PG760" s="31">
        <v>16</v>
      </c>
      <c r="SP760" s="103">
        <v>97.4</v>
      </c>
      <c r="VX760" s="31">
        <v>0</v>
      </c>
      <c r="WQ760" s="31">
        <v>0</v>
      </c>
      <c r="AAY760" s="103"/>
      <c r="AAZ760" s="103"/>
      <c r="ABA760" s="103"/>
      <c r="ABB760" s="103"/>
      <c r="ABC760" s="103"/>
      <c r="ABD760" s="103"/>
      <c r="ABE760" s="103"/>
      <c r="ABF760" s="103"/>
      <c r="ABG760" s="103"/>
      <c r="ABH760" s="103"/>
      <c r="ABI760" s="103"/>
      <c r="ACG760" s="84"/>
      <c r="ACH760" s="84"/>
      <c r="ACI760" s="84"/>
      <c r="ACJ760" s="84"/>
      <c r="ACK760" s="84"/>
      <c r="ACL760" s="84"/>
      <c r="ACM760" s="84"/>
      <c r="ACN760" s="84"/>
      <c r="ACO760" s="84"/>
      <c r="ACP760" s="84"/>
      <c r="ACQ760" s="84"/>
      <c r="ACR760" s="84"/>
      <c r="ACS760" s="84"/>
      <c r="ACT760" s="84"/>
      <c r="ACU760" s="84"/>
      <c r="ACV760" s="84"/>
      <c r="ACW760" s="84"/>
      <c r="ACX760" s="84"/>
      <c r="ACY760" s="84"/>
      <c r="AGS760" s="31">
        <v>1</v>
      </c>
      <c r="AGT760" s="31">
        <v>0</v>
      </c>
      <c r="AGU760" s="31">
        <v>0</v>
      </c>
      <c r="AGV760" s="31">
        <v>1</v>
      </c>
      <c r="AGW760" s="31">
        <v>0</v>
      </c>
      <c r="AGX760" s="31">
        <v>0</v>
      </c>
      <c r="AGY760" s="31">
        <v>0</v>
      </c>
      <c r="AGZ760" s="31">
        <v>0</v>
      </c>
      <c r="AHA760" s="31">
        <v>0</v>
      </c>
      <c r="AHB760" s="31">
        <v>0</v>
      </c>
      <c r="AHC760" s="31">
        <v>1</v>
      </c>
      <c r="AHD760" s="31">
        <v>0</v>
      </c>
      <c r="AHE760" s="31">
        <v>0</v>
      </c>
      <c r="AHF760" s="31">
        <v>0</v>
      </c>
      <c r="AHH760" s="31">
        <v>0</v>
      </c>
      <c r="AHI760" s="31">
        <v>0</v>
      </c>
      <c r="AHK760" s="31">
        <v>0</v>
      </c>
      <c r="AHL760" s="31">
        <v>0</v>
      </c>
      <c r="AHM760" s="31">
        <v>0</v>
      </c>
      <c r="AHN760" s="31">
        <v>0</v>
      </c>
      <c r="AHO760" s="31">
        <v>0</v>
      </c>
      <c r="AHP760" s="31">
        <v>0</v>
      </c>
      <c r="AHQ760" s="31">
        <v>0</v>
      </c>
      <c r="AHR760" s="31">
        <v>0</v>
      </c>
      <c r="AIM760" s="31">
        <v>0</v>
      </c>
      <c r="AIN760" s="31">
        <v>0</v>
      </c>
      <c r="AIO760" s="31">
        <v>0</v>
      </c>
      <c r="AIT760" s="84">
        <v>2</v>
      </c>
      <c r="AIU760" s="31" t="s">
        <v>2308</v>
      </c>
      <c r="AIV760" s="31">
        <v>0</v>
      </c>
      <c r="AIW760" s="31">
        <v>0</v>
      </c>
      <c r="AIX760" s="31">
        <v>41</v>
      </c>
      <c r="AIY760" s="31">
        <v>33</v>
      </c>
    </row>
    <row r="761" spans="1:951" s="93" customFormat="1">
      <c r="A761" s="93">
        <v>160</v>
      </c>
      <c r="B761" s="93">
        <v>1</v>
      </c>
      <c r="C761" s="93">
        <v>0</v>
      </c>
      <c r="Z761" s="93">
        <v>0</v>
      </c>
      <c r="AA761" s="93">
        <v>2</v>
      </c>
      <c r="AB761" s="93" t="s">
        <v>8701</v>
      </c>
      <c r="AC761" s="93">
        <v>0</v>
      </c>
      <c r="AE761" s="93">
        <v>0</v>
      </c>
      <c r="AG761" s="93">
        <v>0</v>
      </c>
      <c r="AI761" s="93">
        <v>156</v>
      </c>
      <c r="DR761" s="93">
        <v>88</v>
      </c>
      <c r="HA761" s="93">
        <v>2</v>
      </c>
      <c r="HT761" s="93">
        <v>0</v>
      </c>
      <c r="IP761" s="93">
        <v>96</v>
      </c>
      <c r="LX761" s="93">
        <v>80</v>
      </c>
      <c r="PG761" s="93">
        <v>16</v>
      </c>
      <c r="SP761" s="93">
        <v>97.7</v>
      </c>
      <c r="VX761" s="93">
        <v>0</v>
      </c>
      <c r="WQ761" s="93">
        <v>0</v>
      </c>
      <c r="AGS761" s="93">
        <v>1</v>
      </c>
      <c r="AGT761" s="93">
        <v>0</v>
      </c>
      <c r="AGU761" s="93">
        <v>0</v>
      </c>
      <c r="AGV761" s="93">
        <v>1</v>
      </c>
      <c r="AGW761" s="93">
        <v>0</v>
      </c>
      <c r="AGX761" s="93">
        <v>0</v>
      </c>
      <c r="AGY761" s="93">
        <v>0</v>
      </c>
      <c r="AGZ761" s="93">
        <v>0</v>
      </c>
      <c r="AHA761" s="93">
        <v>0</v>
      </c>
      <c r="AHB761" s="93">
        <v>0</v>
      </c>
      <c r="AHC761" s="93">
        <v>1</v>
      </c>
      <c r="AHD761" s="93">
        <v>0</v>
      </c>
      <c r="AHE761" s="93">
        <v>0</v>
      </c>
      <c r="AHF761" s="93">
        <v>0</v>
      </c>
      <c r="AHH761" s="93">
        <v>0</v>
      </c>
      <c r="AHI761" s="93">
        <v>0</v>
      </c>
      <c r="AHK761" s="93">
        <v>0</v>
      </c>
      <c r="AHL761" s="93">
        <v>0</v>
      </c>
      <c r="AHM761" s="93">
        <v>0</v>
      </c>
      <c r="AHN761" s="93">
        <v>0</v>
      </c>
      <c r="AHO761" s="93">
        <v>0</v>
      </c>
      <c r="AHP761" s="93">
        <v>0</v>
      </c>
      <c r="AHQ761" s="93">
        <v>0</v>
      </c>
      <c r="AHR761" s="93">
        <v>0</v>
      </c>
      <c r="AIM761" s="93">
        <v>2</v>
      </c>
      <c r="AIN761" s="93">
        <v>0</v>
      </c>
      <c r="AIO761" s="93">
        <v>0</v>
      </c>
      <c r="AIP761" s="93">
        <v>1</v>
      </c>
      <c r="AIQ761" s="93">
        <v>1</v>
      </c>
      <c r="AIR761" s="93">
        <v>1</v>
      </c>
      <c r="AIS761" s="93">
        <v>1</v>
      </c>
      <c r="AIT761" s="94">
        <v>1</v>
      </c>
      <c r="AIV761" s="93">
        <v>0</v>
      </c>
      <c r="AIW761" s="93">
        <v>0</v>
      </c>
      <c r="AIX761" s="93">
        <v>71</v>
      </c>
    </row>
    <row r="762" spans="1:951" s="1" customFormat="1">
      <c r="B762" s="1">
        <v>2</v>
      </c>
      <c r="C762" s="1">
        <v>1</v>
      </c>
      <c r="D762" s="1" t="s">
        <v>7468</v>
      </c>
      <c r="O762" s="1">
        <v>0</v>
      </c>
      <c r="Z762" s="1">
        <v>0</v>
      </c>
      <c r="AA762" s="1">
        <v>2</v>
      </c>
      <c r="AB762" s="1" t="s">
        <v>8702</v>
      </c>
      <c r="AC762" s="1">
        <v>0</v>
      </c>
      <c r="AE762" s="1">
        <v>1</v>
      </c>
      <c r="AF762" s="1">
        <v>0</v>
      </c>
      <c r="AG762" s="1">
        <v>2</v>
      </c>
      <c r="AH762" s="1">
        <v>0</v>
      </c>
      <c r="AI762" s="1">
        <v>138</v>
      </c>
      <c r="AJ762" s="1">
        <v>138</v>
      </c>
      <c r="DR762" s="1">
        <v>78</v>
      </c>
      <c r="DS762" s="1">
        <v>80</v>
      </c>
      <c r="HA762" s="1">
        <v>2</v>
      </c>
      <c r="HB762" s="1">
        <v>0</v>
      </c>
      <c r="HT762" s="1">
        <v>0</v>
      </c>
      <c r="HU762" s="1">
        <v>0</v>
      </c>
      <c r="IP762" s="1">
        <v>98</v>
      </c>
      <c r="IQ762" s="1">
        <v>99</v>
      </c>
      <c r="LX762" s="1">
        <v>72</v>
      </c>
      <c r="LY762" s="1">
        <v>68</v>
      </c>
      <c r="PG762" s="1">
        <v>18</v>
      </c>
      <c r="PH762" s="1">
        <v>18</v>
      </c>
      <c r="SP762" s="1">
        <v>95.7</v>
      </c>
      <c r="SQ762" s="1">
        <v>97</v>
      </c>
      <c r="VX762" s="1">
        <v>0</v>
      </c>
      <c r="VY762" s="1">
        <v>0</v>
      </c>
      <c r="WQ762" s="1">
        <v>0</v>
      </c>
      <c r="WR762" s="1">
        <v>0</v>
      </c>
      <c r="ACG762" s="1">
        <v>319</v>
      </c>
      <c r="AGS762" s="1">
        <v>1</v>
      </c>
      <c r="AGT762" s="1">
        <v>0</v>
      </c>
      <c r="AGU762" s="1">
        <v>0</v>
      </c>
      <c r="AGV762" s="1">
        <v>1</v>
      </c>
      <c r="AGW762" s="1">
        <v>0</v>
      </c>
      <c r="AGX762" s="1">
        <v>0</v>
      </c>
      <c r="AGY762" s="1">
        <v>0</v>
      </c>
      <c r="AGZ762" s="1">
        <v>0</v>
      </c>
      <c r="AHA762" s="1">
        <v>0</v>
      </c>
      <c r="AHB762" s="1">
        <v>0</v>
      </c>
      <c r="AHC762" s="1">
        <v>1</v>
      </c>
      <c r="AHD762" s="1">
        <v>0</v>
      </c>
      <c r="AHE762" s="1">
        <v>0</v>
      </c>
      <c r="AHF762" s="1">
        <v>0</v>
      </c>
      <c r="AHH762" s="1">
        <v>0</v>
      </c>
      <c r="AHI762" s="1">
        <v>0</v>
      </c>
      <c r="AHK762" s="1">
        <v>0</v>
      </c>
      <c r="AHL762" s="1">
        <v>0</v>
      </c>
      <c r="AHM762" s="1">
        <v>0</v>
      </c>
      <c r="AHN762" s="1">
        <v>0</v>
      </c>
      <c r="AHO762" s="1">
        <v>0</v>
      </c>
      <c r="AHP762" s="1">
        <v>0</v>
      </c>
      <c r="AHQ762" s="1">
        <v>0</v>
      </c>
      <c r="AHR762" s="1">
        <v>0</v>
      </c>
      <c r="AIN762" s="1">
        <v>0</v>
      </c>
      <c r="AIO762" s="1">
        <v>0</v>
      </c>
      <c r="AIT762" s="3">
        <v>2</v>
      </c>
      <c r="AIV762" s="1">
        <v>0</v>
      </c>
      <c r="AIW762" s="1">
        <v>0</v>
      </c>
      <c r="AIX762" s="1">
        <v>74</v>
      </c>
      <c r="AIY762" s="1">
        <v>54</v>
      </c>
    </row>
    <row r="763" spans="1:951" s="18" customFormat="1">
      <c r="B763" s="18">
        <v>3</v>
      </c>
      <c r="C763" s="18">
        <v>1</v>
      </c>
      <c r="D763" s="18" t="s">
        <v>8703</v>
      </c>
      <c r="O763" s="18">
        <v>0</v>
      </c>
      <c r="Z763" s="18">
        <v>0</v>
      </c>
      <c r="AA763" s="18">
        <v>2</v>
      </c>
      <c r="AB763" s="18" t="s">
        <v>8704</v>
      </c>
      <c r="AC763" s="18">
        <v>0</v>
      </c>
      <c r="AE763" s="18">
        <v>0</v>
      </c>
      <c r="AG763" s="18">
        <v>0</v>
      </c>
      <c r="AI763" s="18">
        <v>142</v>
      </c>
      <c r="DR763" s="18">
        <v>64</v>
      </c>
      <c r="HA763" s="18">
        <v>2</v>
      </c>
      <c r="HT763" s="18">
        <v>0</v>
      </c>
      <c r="IP763" s="18">
        <v>98</v>
      </c>
      <c r="LX763" s="18">
        <v>62</v>
      </c>
      <c r="PG763" s="18">
        <v>18</v>
      </c>
      <c r="SP763" s="18">
        <v>97.9</v>
      </c>
      <c r="VX763" s="18">
        <v>0</v>
      </c>
      <c r="WQ763" s="18">
        <v>0</v>
      </c>
      <c r="ACG763" s="18">
        <v>304</v>
      </c>
      <c r="AGS763" s="18">
        <v>0</v>
      </c>
      <c r="AGT763" s="18">
        <v>0</v>
      </c>
      <c r="AGU763" s="18">
        <v>0</v>
      </c>
      <c r="AGV763" s="18">
        <v>0</v>
      </c>
      <c r="AGW763" s="18">
        <v>0</v>
      </c>
      <c r="AGX763" s="18">
        <v>0</v>
      </c>
      <c r="AGY763" s="18">
        <v>0</v>
      </c>
      <c r="AGZ763" s="18">
        <v>0</v>
      </c>
      <c r="AHA763" s="18">
        <v>0</v>
      </c>
      <c r="AHB763" s="18">
        <v>0</v>
      </c>
      <c r="AHC763" s="18">
        <v>1</v>
      </c>
      <c r="AHD763" s="18">
        <v>0</v>
      </c>
      <c r="AHE763" s="18">
        <v>0</v>
      </c>
      <c r="AHF763" s="18">
        <v>0</v>
      </c>
      <c r="AHH763" s="18">
        <v>0</v>
      </c>
      <c r="AHI763" s="18">
        <v>0</v>
      </c>
      <c r="AHK763" s="18">
        <v>0</v>
      </c>
      <c r="AHL763" s="18">
        <v>0</v>
      </c>
      <c r="AHM763" s="18">
        <v>0</v>
      </c>
      <c r="AHN763" s="18">
        <v>0</v>
      </c>
      <c r="AHO763" s="18">
        <v>0</v>
      </c>
      <c r="AHP763" s="18">
        <v>0</v>
      </c>
      <c r="AHQ763" s="18">
        <v>0</v>
      </c>
      <c r="AHR763" s="18">
        <v>0</v>
      </c>
      <c r="AIN763" s="18">
        <v>0</v>
      </c>
      <c r="AIO763" s="18">
        <v>0</v>
      </c>
      <c r="AIT763" s="79">
        <v>1</v>
      </c>
      <c r="AIV763" s="18">
        <v>0</v>
      </c>
      <c r="AIW763" s="18">
        <v>0</v>
      </c>
      <c r="AIX763" s="18">
        <v>28</v>
      </c>
    </row>
    <row r="764" spans="1:951" s="1" customFormat="1">
      <c r="A764" s="1">
        <v>161</v>
      </c>
      <c r="B764" s="1">
        <v>1</v>
      </c>
      <c r="C764" s="1">
        <v>1</v>
      </c>
      <c r="D764" s="1" t="s">
        <v>8617</v>
      </c>
      <c r="E764" s="1" t="s">
        <v>3528</v>
      </c>
      <c r="O764" s="1">
        <v>1</v>
      </c>
      <c r="P764" s="1">
        <v>0</v>
      </c>
      <c r="Z764" s="1">
        <v>0</v>
      </c>
      <c r="AA764" s="1">
        <v>2</v>
      </c>
      <c r="AB764" s="1" t="s">
        <v>8705</v>
      </c>
      <c r="AC764" s="1">
        <v>0</v>
      </c>
      <c r="AE764" s="1">
        <v>0</v>
      </c>
      <c r="AG764" s="1">
        <v>0</v>
      </c>
      <c r="AI764" s="1">
        <v>108</v>
      </c>
      <c r="DR764" s="1">
        <v>60</v>
      </c>
      <c r="HA764" s="1">
        <v>0</v>
      </c>
      <c r="HT764" s="1">
        <v>0</v>
      </c>
      <c r="IP764" s="1">
        <v>99</v>
      </c>
      <c r="LX764" s="1">
        <v>65</v>
      </c>
      <c r="PG764" s="1">
        <v>16</v>
      </c>
      <c r="SP764" s="1">
        <v>96.9</v>
      </c>
      <c r="VX764" s="1">
        <v>0</v>
      </c>
      <c r="WQ764" s="1">
        <v>0</v>
      </c>
      <c r="AGS764" s="1">
        <v>1</v>
      </c>
      <c r="AGT764" s="1">
        <v>0</v>
      </c>
      <c r="AGU764" s="1">
        <v>0</v>
      </c>
      <c r="AGV764" s="1">
        <v>1</v>
      </c>
      <c r="AGW764" s="1">
        <v>0</v>
      </c>
      <c r="AGX764" s="1">
        <v>0</v>
      </c>
      <c r="AGY764" s="1">
        <v>0</v>
      </c>
      <c r="AGZ764" s="1">
        <v>0</v>
      </c>
      <c r="AHA764" s="1">
        <v>0</v>
      </c>
      <c r="AHB764" s="1">
        <v>0</v>
      </c>
      <c r="AHC764" s="1">
        <v>1</v>
      </c>
      <c r="AHD764" s="1">
        <v>0</v>
      </c>
      <c r="AHE764" s="1">
        <v>0</v>
      </c>
      <c r="AHF764" s="1">
        <v>0</v>
      </c>
      <c r="AHH764" s="1">
        <v>0</v>
      </c>
      <c r="AHI764" s="1">
        <v>0</v>
      </c>
      <c r="AHK764" s="1">
        <v>0</v>
      </c>
      <c r="AHL764" s="1">
        <v>0</v>
      </c>
      <c r="AHM764" s="1">
        <v>0</v>
      </c>
      <c r="AHN764" s="1">
        <v>0</v>
      </c>
      <c r="AHO764" s="1">
        <v>0</v>
      </c>
      <c r="AHP764" s="1">
        <v>1</v>
      </c>
      <c r="AHQ764" s="1">
        <v>0</v>
      </c>
      <c r="AHR764" s="1">
        <v>1</v>
      </c>
      <c r="AIM764" s="1">
        <v>2</v>
      </c>
      <c r="AIN764" s="1">
        <v>0</v>
      </c>
      <c r="AIO764" s="1">
        <v>0</v>
      </c>
      <c r="AIP764" s="1">
        <v>1</v>
      </c>
      <c r="AIQ764" s="1">
        <v>1</v>
      </c>
      <c r="AIR764" s="1">
        <v>1</v>
      </c>
      <c r="AIS764" s="1">
        <v>1</v>
      </c>
      <c r="AIT764" s="3">
        <v>0</v>
      </c>
      <c r="AIU764" s="1">
        <v>1</v>
      </c>
      <c r="AIV764" s="1">
        <v>0</v>
      </c>
      <c r="AIW764" s="1">
        <v>0</v>
      </c>
      <c r="AJB764" s="1">
        <v>49</v>
      </c>
    </row>
    <row r="765" spans="1:951" s="1" customFormat="1">
      <c r="B765" s="1">
        <v>2</v>
      </c>
      <c r="C765" s="1">
        <v>1</v>
      </c>
      <c r="D765" s="1" t="s">
        <v>7634</v>
      </c>
      <c r="O765" s="1">
        <v>1</v>
      </c>
      <c r="Z765" s="1">
        <v>0</v>
      </c>
      <c r="AA765" s="1">
        <v>2</v>
      </c>
      <c r="AB765" s="1" t="s">
        <v>8706</v>
      </c>
      <c r="AC765" s="1">
        <v>0</v>
      </c>
      <c r="AE765" s="1">
        <v>11</v>
      </c>
      <c r="AF765" s="1">
        <v>0</v>
      </c>
      <c r="AG765" s="1">
        <v>0</v>
      </c>
      <c r="AI765" s="1">
        <v>124</v>
      </c>
      <c r="AJ765" s="1">
        <v>110</v>
      </c>
      <c r="DR765" s="1">
        <v>88</v>
      </c>
      <c r="DS765" s="1">
        <v>64</v>
      </c>
      <c r="HA765" s="1">
        <v>0</v>
      </c>
      <c r="HB765" s="1">
        <v>0</v>
      </c>
      <c r="HT765" s="1">
        <v>0</v>
      </c>
      <c r="HU765" s="1">
        <v>0</v>
      </c>
      <c r="IP765" s="1">
        <v>99</v>
      </c>
      <c r="IQ765" s="1">
        <v>99</v>
      </c>
      <c r="LX765" s="1">
        <v>66</v>
      </c>
      <c r="LY765" s="1">
        <v>84</v>
      </c>
      <c r="PG765" s="1">
        <v>14</v>
      </c>
      <c r="PH765" s="1">
        <v>16</v>
      </c>
      <c r="SP765" s="1">
        <v>96.9</v>
      </c>
      <c r="SQ765" s="1">
        <v>98.7</v>
      </c>
      <c r="VX765" s="1">
        <v>1</v>
      </c>
      <c r="VY765" s="1">
        <v>1</v>
      </c>
      <c r="WQ765" s="1">
        <v>0</v>
      </c>
      <c r="WR765" s="1">
        <v>0</v>
      </c>
      <c r="AGS765" s="1">
        <v>1</v>
      </c>
      <c r="AGT765" s="1">
        <v>0</v>
      </c>
      <c r="AGU765" s="1">
        <v>0</v>
      </c>
      <c r="AGV765" s="1">
        <v>1</v>
      </c>
      <c r="AGW765" s="1">
        <v>0</v>
      </c>
      <c r="AGX765" s="1">
        <v>0</v>
      </c>
      <c r="AGY765" s="1">
        <v>0</v>
      </c>
      <c r="AGZ765" s="1">
        <v>0</v>
      </c>
      <c r="AHA765" s="1">
        <v>0</v>
      </c>
      <c r="AHB765" s="1">
        <v>0</v>
      </c>
      <c r="AHC765" s="1">
        <v>1</v>
      </c>
      <c r="AHD765" s="1">
        <v>0</v>
      </c>
      <c r="AHE765" s="1">
        <v>0</v>
      </c>
      <c r="AHF765" s="1">
        <v>0</v>
      </c>
      <c r="AHH765" s="1">
        <v>0</v>
      </c>
      <c r="AHI765" s="1">
        <v>0</v>
      </c>
      <c r="AHK765" s="1">
        <v>0</v>
      </c>
      <c r="AHL765" s="1">
        <v>0</v>
      </c>
      <c r="AHM765" s="1">
        <v>0</v>
      </c>
      <c r="AHN765" s="1">
        <v>0</v>
      </c>
      <c r="AHO765" s="1">
        <v>0</v>
      </c>
      <c r="AHP765" s="1">
        <v>1</v>
      </c>
      <c r="AHQ765" s="1">
        <v>0</v>
      </c>
      <c r="AHR765" s="1">
        <v>1</v>
      </c>
      <c r="AIN765" s="1">
        <v>0</v>
      </c>
      <c r="AIO765" s="1">
        <v>0</v>
      </c>
      <c r="AIT765" s="3">
        <v>1</v>
      </c>
      <c r="AIU765" s="1">
        <v>1</v>
      </c>
      <c r="AIV765" s="1">
        <v>0</v>
      </c>
      <c r="AIW765" s="1">
        <v>0</v>
      </c>
      <c r="AIX765" s="1">
        <v>43</v>
      </c>
      <c r="AJB765" s="1">
        <v>60</v>
      </c>
    </row>
    <row r="766" spans="1:951" s="1" customFormat="1">
      <c r="B766" s="1">
        <v>3</v>
      </c>
      <c r="C766" s="1">
        <v>0</v>
      </c>
      <c r="Z766" s="1">
        <v>0</v>
      </c>
      <c r="AA766" s="1">
        <v>2</v>
      </c>
      <c r="AC766" s="1">
        <v>2</v>
      </c>
      <c r="AD766" s="1">
        <v>0</v>
      </c>
      <c r="AE766" s="1">
        <v>2</v>
      </c>
      <c r="AF766" s="1">
        <v>0</v>
      </c>
      <c r="AG766" s="1">
        <v>0</v>
      </c>
      <c r="AI766" s="1">
        <v>108</v>
      </c>
      <c r="AJ766" s="1">
        <v>108</v>
      </c>
      <c r="DR766" s="1">
        <v>80</v>
      </c>
      <c r="DS766" s="1">
        <v>64</v>
      </c>
      <c r="HA766" s="1">
        <v>2</v>
      </c>
      <c r="HB766" s="1">
        <v>2</v>
      </c>
      <c r="HT766" s="1">
        <v>0</v>
      </c>
      <c r="HU766" s="1">
        <v>0</v>
      </c>
      <c r="IP766" s="1">
        <v>100</v>
      </c>
      <c r="IQ766" s="1">
        <v>99</v>
      </c>
      <c r="LX766" s="1">
        <v>72</v>
      </c>
      <c r="LY766" s="1">
        <v>62</v>
      </c>
      <c r="PG766" s="1">
        <v>14</v>
      </c>
      <c r="PH766" s="1">
        <v>16</v>
      </c>
      <c r="SP766" s="1">
        <v>97.7</v>
      </c>
      <c r="SQ766" s="1">
        <v>98.2</v>
      </c>
      <c r="VX766" s="1">
        <v>1</v>
      </c>
      <c r="VY766" s="1">
        <v>1</v>
      </c>
      <c r="WQ766" s="1">
        <v>0</v>
      </c>
      <c r="WR766" s="1">
        <v>0</v>
      </c>
      <c r="AGS766" s="1">
        <v>1</v>
      </c>
      <c r="AGT766" s="1">
        <v>0</v>
      </c>
      <c r="AGU766" s="1">
        <v>0</v>
      </c>
      <c r="AGV766" s="1">
        <v>1</v>
      </c>
      <c r="AGW766" s="1">
        <v>0</v>
      </c>
      <c r="AGX766" s="1">
        <v>0</v>
      </c>
      <c r="AGY766" s="1">
        <v>0</v>
      </c>
      <c r="AGZ766" s="1">
        <v>0</v>
      </c>
      <c r="AHA766" s="1">
        <v>0</v>
      </c>
      <c r="AHB766" s="1">
        <v>0</v>
      </c>
      <c r="AHC766" s="1">
        <v>1</v>
      </c>
      <c r="AHD766" s="1">
        <v>0</v>
      </c>
      <c r="AHE766" s="1">
        <v>0</v>
      </c>
      <c r="AHF766" s="1">
        <v>0</v>
      </c>
      <c r="AHH766" s="1">
        <v>0</v>
      </c>
      <c r="AHI766" s="1">
        <v>0</v>
      </c>
      <c r="AHK766" s="1">
        <v>0</v>
      </c>
      <c r="AHL766" s="1">
        <v>0</v>
      </c>
      <c r="AHM766" s="1">
        <v>0</v>
      </c>
      <c r="AHN766" s="1">
        <v>0</v>
      </c>
      <c r="AHO766" s="1">
        <v>0</v>
      </c>
      <c r="AHP766" s="1">
        <v>1</v>
      </c>
      <c r="AHQ766" s="1">
        <v>0</v>
      </c>
      <c r="AHR766" s="1">
        <v>1</v>
      </c>
      <c r="AIN766" s="1">
        <v>0</v>
      </c>
      <c r="AIO766" s="1">
        <v>0</v>
      </c>
      <c r="AIT766" s="3">
        <v>1</v>
      </c>
      <c r="AIU766" s="1">
        <v>1</v>
      </c>
      <c r="AIV766" s="1">
        <v>0</v>
      </c>
      <c r="AIW766" s="1">
        <v>0</v>
      </c>
      <c r="AIX766" s="1">
        <v>48</v>
      </c>
      <c r="AJB766" s="1">
        <v>55</v>
      </c>
    </row>
    <row r="767" spans="1:951" s="80" customFormat="1">
      <c r="B767" s="80">
        <v>4</v>
      </c>
      <c r="C767" s="80">
        <v>1</v>
      </c>
      <c r="D767" s="80" t="s">
        <v>8707</v>
      </c>
      <c r="O767" s="80">
        <v>0</v>
      </c>
      <c r="Z767" s="80">
        <v>0</v>
      </c>
      <c r="AA767" s="80">
        <v>2</v>
      </c>
      <c r="AC767" s="80">
        <v>0</v>
      </c>
      <c r="AE767" s="80">
        <v>0</v>
      </c>
      <c r="AG767" s="80">
        <v>0</v>
      </c>
      <c r="AI767" s="80">
        <v>120</v>
      </c>
      <c r="DR767" s="80">
        <v>86</v>
      </c>
      <c r="HA767" s="80">
        <v>2</v>
      </c>
      <c r="HT767" s="80">
        <v>0</v>
      </c>
      <c r="IP767" s="80">
        <v>100</v>
      </c>
      <c r="LX767" s="80">
        <v>83</v>
      </c>
      <c r="PG767" s="80">
        <v>12</v>
      </c>
      <c r="SP767" s="80">
        <v>96.8</v>
      </c>
      <c r="VX767" s="80">
        <v>1</v>
      </c>
      <c r="WQ767" s="80">
        <v>0</v>
      </c>
      <c r="AGS767" s="80">
        <v>0</v>
      </c>
      <c r="AGT767" s="80">
        <v>0</v>
      </c>
      <c r="AGU767" s="80">
        <v>0</v>
      </c>
      <c r="AGV767" s="80">
        <v>0</v>
      </c>
      <c r="AGW767" s="80">
        <v>0</v>
      </c>
      <c r="AGX767" s="80">
        <v>0</v>
      </c>
      <c r="AGY767" s="80">
        <v>0</v>
      </c>
      <c r="AGZ767" s="80">
        <v>0</v>
      </c>
      <c r="AHA767" s="80">
        <v>0</v>
      </c>
      <c r="AHB767" s="80">
        <v>0</v>
      </c>
      <c r="AHC767" s="80">
        <v>1</v>
      </c>
      <c r="AHD767" s="80">
        <v>0</v>
      </c>
      <c r="AHE767" s="80">
        <v>0</v>
      </c>
      <c r="AHF767" s="80">
        <v>0</v>
      </c>
      <c r="AHH767" s="80">
        <v>0</v>
      </c>
      <c r="AHI767" s="80">
        <v>0</v>
      </c>
      <c r="AHK767" s="80">
        <v>0</v>
      </c>
      <c r="AHL767" s="80">
        <v>0</v>
      </c>
      <c r="AHM767" s="80">
        <v>0</v>
      </c>
      <c r="AHN767" s="80">
        <v>0</v>
      </c>
      <c r="AHO767" s="80">
        <v>0</v>
      </c>
      <c r="AHP767" s="80">
        <v>1</v>
      </c>
      <c r="AHQ767" s="80">
        <v>0</v>
      </c>
      <c r="AHR767" s="80">
        <v>0</v>
      </c>
      <c r="AIN767" s="80">
        <v>0</v>
      </c>
      <c r="AIO767" s="80">
        <v>0</v>
      </c>
      <c r="AIT767" s="86">
        <v>1</v>
      </c>
      <c r="AIU767" s="80">
        <v>0</v>
      </c>
      <c r="AIV767" s="80">
        <v>0</v>
      </c>
      <c r="AIW767" s="80">
        <v>0</v>
      </c>
      <c r="AIX767" s="80">
        <v>24</v>
      </c>
    </row>
    <row r="768" spans="1:951" s="1" customFormat="1">
      <c r="A768" s="1">
        <v>162</v>
      </c>
      <c r="B768" s="1">
        <v>1</v>
      </c>
      <c r="C768" s="1">
        <v>0</v>
      </c>
      <c r="Z768" s="1">
        <v>0</v>
      </c>
      <c r="AA768" s="1">
        <v>1</v>
      </c>
      <c r="AB768" s="1" t="s">
        <v>8708</v>
      </c>
      <c r="AC768" s="1">
        <v>0</v>
      </c>
      <c r="AE768" s="1">
        <v>0</v>
      </c>
      <c r="AG768" s="1">
        <v>0</v>
      </c>
      <c r="AI768" s="1">
        <v>148</v>
      </c>
      <c r="DR768" s="1">
        <v>98</v>
      </c>
      <c r="HA768" s="1">
        <v>2</v>
      </c>
      <c r="HT768" s="1">
        <v>0</v>
      </c>
      <c r="IP768" s="1">
        <v>100</v>
      </c>
      <c r="LX768" s="1">
        <v>80</v>
      </c>
      <c r="PG768" s="1">
        <v>26</v>
      </c>
      <c r="SP768" s="1">
        <v>96.9</v>
      </c>
      <c r="VX768" s="1">
        <v>1</v>
      </c>
      <c r="WQ768" s="1">
        <v>0</v>
      </c>
      <c r="AGS768" s="1">
        <v>0</v>
      </c>
      <c r="AGT768" s="1">
        <v>0</v>
      </c>
      <c r="AGU768" s="1">
        <v>0</v>
      </c>
      <c r="AGV768" s="1">
        <v>0</v>
      </c>
      <c r="AGW768" s="1">
        <v>0</v>
      </c>
      <c r="AGX768" s="1">
        <v>1</v>
      </c>
      <c r="AGY768" s="1">
        <v>0</v>
      </c>
      <c r="AGZ768" s="1">
        <v>0</v>
      </c>
      <c r="AHA768" s="1">
        <v>0</v>
      </c>
      <c r="AHB768" s="1">
        <v>0</v>
      </c>
      <c r="AHC768" s="1">
        <v>1</v>
      </c>
      <c r="AHD768" s="1">
        <v>0</v>
      </c>
      <c r="AHE768" s="1">
        <v>0</v>
      </c>
      <c r="AHF768" s="1">
        <v>0</v>
      </c>
      <c r="AHH768" s="1">
        <v>0</v>
      </c>
      <c r="AHI768" s="1">
        <v>0</v>
      </c>
      <c r="AHK768" s="1">
        <v>0</v>
      </c>
      <c r="AHL768" s="1">
        <v>0</v>
      </c>
      <c r="AHM768" s="1">
        <v>0</v>
      </c>
      <c r="AHN768" s="1">
        <v>0</v>
      </c>
      <c r="AHO768" s="1">
        <v>0</v>
      </c>
      <c r="AHP768" s="1">
        <v>0</v>
      </c>
      <c r="AHQ768" s="1">
        <v>0</v>
      </c>
      <c r="AHR768" s="1">
        <v>0</v>
      </c>
      <c r="AIM768" s="1">
        <v>0</v>
      </c>
      <c r="AIN768" s="1">
        <v>0</v>
      </c>
      <c r="AIO768" s="1">
        <v>0</v>
      </c>
      <c r="AIP768" s="1">
        <v>1</v>
      </c>
      <c r="AIQ768" s="1">
        <v>1</v>
      </c>
      <c r="AIR768" s="1">
        <v>1</v>
      </c>
      <c r="AIS768" s="1">
        <v>1</v>
      </c>
      <c r="AIT768" s="1">
        <v>1</v>
      </c>
      <c r="AIU768" s="1">
        <v>0</v>
      </c>
      <c r="AIV768" s="1">
        <v>0</v>
      </c>
      <c r="AIW768" s="1">
        <v>0</v>
      </c>
      <c r="AIX768" s="1">
        <v>55</v>
      </c>
    </row>
    <row r="769" spans="1:939" s="1" customFormat="1">
      <c r="B769" s="1">
        <v>2</v>
      </c>
      <c r="C769" s="1">
        <v>0</v>
      </c>
      <c r="Z769" s="1">
        <v>0</v>
      </c>
      <c r="AA769" s="1">
        <v>2</v>
      </c>
      <c r="AB769" s="1" t="s">
        <v>8709</v>
      </c>
      <c r="AC769" s="1">
        <v>2</v>
      </c>
      <c r="AD769" s="1">
        <v>0</v>
      </c>
      <c r="AE769" s="1">
        <v>4</v>
      </c>
      <c r="AF769" s="1">
        <v>1</v>
      </c>
      <c r="AG769" s="1">
        <v>0</v>
      </c>
      <c r="AI769" s="1">
        <v>140</v>
      </c>
      <c r="AJ769" s="1">
        <v>146</v>
      </c>
      <c r="DR769" s="1">
        <v>90</v>
      </c>
      <c r="DS769" s="1">
        <v>86</v>
      </c>
      <c r="HA769" s="1">
        <v>2</v>
      </c>
      <c r="HB769" s="1">
        <v>2</v>
      </c>
      <c r="HT769" s="1">
        <v>0</v>
      </c>
      <c r="HU769" s="1">
        <v>0</v>
      </c>
      <c r="IP769" s="1">
        <v>99</v>
      </c>
      <c r="IQ769" s="1">
        <v>99</v>
      </c>
      <c r="LX769" s="1">
        <v>95</v>
      </c>
      <c r="LY769" s="1">
        <v>91</v>
      </c>
      <c r="PG769" s="1">
        <v>22</v>
      </c>
      <c r="PH769" s="1">
        <v>22</v>
      </c>
      <c r="SP769" s="1">
        <v>98.9</v>
      </c>
      <c r="SQ769" s="1">
        <v>97.3</v>
      </c>
      <c r="VX769" s="1">
        <v>1</v>
      </c>
      <c r="VY769" s="1">
        <v>1</v>
      </c>
      <c r="WQ769" s="1">
        <v>0</v>
      </c>
      <c r="WR769" s="1">
        <v>0</v>
      </c>
      <c r="ACG769" s="1">
        <v>261</v>
      </c>
      <c r="AGS769" s="1">
        <v>1</v>
      </c>
      <c r="AGT769" s="1">
        <v>0</v>
      </c>
      <c r="AGU769" s="1">
        <v>0</v>
      </c>
      <c r="AGV769" s="1">
        <v>0</v>
      </c>
      <c r="AGW769" s="1">
        <v>0</v>
      </c>
      <c r="AGX769" s="1">
        <v>1</v>
      </c>
      <c r="AGY769" s="1">
        <v>0</v>
      </c>
      <c r="AGZ769" s="1">
        <v>0</v>
      </c>
      <c r="AHA769" s="1">
        <v>0</v>
      </c>
      <c r="AHB769" s="1">
        <v>0</v>
      </c>
      <c r="AHC769" s="1">
        <v>1</v>
      </c>
      <c r="AHD769" s="1">
        <v>0</v>
      </c>
      <c r="AHE769" s="1">
        <v>0</v>
      </c>
      <c r="AHF769" s="1">
        <v>0</v>
      </c>
      <c r="AHH769" s="1">
        <v>0</v>
      </c>
      <c r="AHI769" s="1">
        <v>0</v>
      </c>
      <c r="AHK769" s="1">
        <v>0</v>
      </c>
      <c r="AHL769" s="1">
        <v>0</v>
      </c>
      <c r="AHM769" s="1">
        <v>0</v>
      </c>
      <c r="AHN769" s="1">
        <v>0</v>
      </c>
      <c r="AHO769" s="1">
        <v>0</v>
      </c>
      <c r="AHP769" s="1">
        <v>0</v>
      </c>
      <c r="AHQ769" s="1">
        <v>0</v>
      </c>
      <c r="AHR769" s="1">
        <v>1</v>
      </c>
      <c r="AIM769" s="1">
        <v>0</v>
      </c>
      <c r="AIN769" s="1">
        <v>0</v>
      </c>
      <c r="AIO769" s="1">
        <v>0</v>
      </c>
      <c r="AIT769" s="1">
        <v>2</v>
      </c>
      <c r="AIU769" s="1">
        <v>0</v>
      </c>
      <c r="AIV769" s="1">
        <v>0</v>
      </c>
      <c r="AIW769" s="1">
        <v>0</v>
      </c>
      <c r="AIX769" s="1">
        <v>48</v>
      </c>
      <c r="AIY769" s="1">
        <v>47</v>
      </c>
    </row>
    <row r="770" spans="1:939" s="1" customFormat="1">
      <c r="B770" s="1">
        <v>3</v>
      </c>
      <c r="C770" s="1">
        <v>1</v>
      </c>
      <c r="D770" s="1" t="s">
        <v>8710</v>
      </c>
      <c r="O770" s="1">
        <v>0</v>
      </c>
      <c r="Z770" s="1">
        <v>0</v>
      </c>
      <c r="AA770" s="1">
        <v>2</v>
      </c>
      <c r="AB770" s="1" t="s">
        <v>8711</v>
      </c>
      <c r="AC770" s="1">
        <v>3</v>
      </c>
      <c r="AD770" s="1">
        <v>0</v>
      </c>
      <c r="AE770" s="1">
        <v>3</v>
      </c>
      <c r="AF770" s="1">
        <v>1</v>
      </c>
      <c r="AG770" s="1">
        <v>0</v>
      </c>
      <c r="AI770" s="1">
        <v>128</v>
      </c>
      <c r="AJ770" s="1">
        <v>122</v>
      </c>
      <c r="DR770" s="1">
        <v>72</v>
      </c>
      <c r="DS770" s="1">
        <v>64</v>
      </c>
      <c r="HA770" s="1">
        <v>2</v>
      </c>
      <c r="HB770" s="1">
        <v>2</v>
      </c>
      <c r="HT770" s="1">
        <v>0</v>
      </c>
      <c r="HU770" s="1">
        <v>0</v>
      </c>
      <c r="IP770" s="1">
        <v>99</v>
      </c>
      <c r="IQ770" s="1">
        <v>98</v>
      </c>
      <c r="LX770" s="1">
        <v>86</v>
      </c>
      <c r="LY770" s="1">
        <v>84</v>
      </c>
      <c r="PG770" s="1">
        <v>24</v>
      </c>
      <c r="PH770" s="1">
        <v>18</v>
      </c>
      <c r="SP770" s="1">
        <v>96.8</v>
      </c>
      <c r="SQ770" s="1">
        <v>98</v>
      </c>
      <c r="VX770" s="1">
        <v>1</v>
      </c>
      <c r="VY770" s="1">
        <v>1</v>
      </c>
      <c r="WQ770" s="1">
        <v>0</v>
      </c>
      <c r="WR770" s="1">
        <v>0</v>
      </c>
      <c r="AGS770" s="1">
        <v>0</v>
      </c>
      <c r="AGT770" s="1">
        <v>0</v>
      </c>
      <c r="AGU770" s="1">
        <v>0</v>
      </c>
      <c r="AGV770" s="1">
        <v>0</v>
      </c>
      <c r="AGW770" s="1">
        <v>0</v>
      </c>
      <c r="AGX770" s="1">
        <v>1</v>
      </c>
      <c r="AGY770" s="1">
        <v>0</v>
      </c>
      <c r="AGZ770" s="1">
        <v>0</v>
      </c>
      <c r="AHA770" s="1">
        <v>0</v>
      </c>
      <c r="AHB770" s="1">
        <v>0</v>
      </c>
      <c r="AHC770" s="1">
        <v>1</v>
      </c>
      <c r="AHD770" s="1">
        <v>0</v>
      </c>
      <c r="AHE770" s="1">
        <v>0</v>
      </c>
      <c r="AHF770" s="1">
        <v>0</v>
      </c>
      <c r="AHH770" s="1">
        <v>0</v>
      </c>
      <c r="AHI770" s="1">
        <v>0</v>
      </c>
      <c r="AHK770" s="1">
        <v>0</v>
      </c>
      <c r="AHL770" s="1">
        <v>0</v>
      </c>
      <c r="AHM770" s="1">
        <v>0</v>
      </c>
      <c r="AHN770" s="1">
        <v>0</v>
      </c>
      <c r="AHO770" s="1">
        <v>0</v>
      </c>
      <c r="AHP770" s="1">
        <v>0</v>
      </c>
      <c r="AHQ770" s="1">
        <v>0</v>
      </c>
      <c r="AHR770" s="1">
        <v>1</v>
      </c>
      <c r="AIM770" s="1">
        <v>0</v>
      </c>
      <c r="AIN770" s="1">
        <v>0</v>
      </c>
      <c r="AIO770" s="1">
        <v>0</v>
      </c>
      <c r="AIT770" s="1">
        <v>0</v>
      </c>
      <c r="AIU770" s="1">
        <v>2</v>
      </c>
      <c r="AIV770" s="1">
        <v>0</v>
      </c>
      <c r="AIW770" s="1">
        <v>0</v>
      </c>
      <c r="AJB770" s="1">
        <v>48</v>
      </c>
      <c r="AJC770" s="1">
        <v>23</v>
      </c>
    </row>
    <row r="771" spans="1:939" s="1" customFormat="1">
      <c r="B771" s="1">
        <v>4</v>
      </c>
      <c r="C771" s="1">
        <v>0</v>
      </c>
      <c r="Z771" s="1">
        <v>0</v>
      </c>
      <c r="AA771" s="1">
        <v>2</v>
      </c>
      <c r="AB771" s="1" t="s">
        <v>8712</v>
      </c>
      <c r="AC771" s="1">
        <v>0</v>
      </c>
      <c r="AE771" s="1">
        <v>7</v>
      </c>
      <c r="AF771" s="1">
        <v>1</v>
      </c>
      <c r="AG771" s="1">
        <v>0</v>
      </c>
      <c r="AI771" s="1">
        <v>142</v>
      </c>
      <c r="AJ771" s="1">
        <v>118</v>
      </c>
      <c r="AK771" s="1">
        <v>110</v>
      </c>
      <c r="DR771" s="1">
        <v>80</v>
      </c>
      <c r="DS771" s="1">
        <v>68</v>
      </c>
      <c r="DT771" s="1">
        <v>60</v>
      </c>
      <c r="HA771" s="1">
        <v>2</v>
      </c>
      <c r="HB771" s="1">
        <v>2</v>
      </c>
      <c r="HC771" s="1">
        <v>2</v>
      </c>
      <c r="HT771" s="1">
        <v>0</v>
      </c>
      <c r="HU771" s="1">
        <v>0</v>
      </c>
      <c r="HV771" s="1">
        <v>0</v>
      </c>
      <c r="IP771" s="1">
        <v>100</v>
      </c>
      <c r="IQ771" s="1">
        <v>98</v>
      </c>
      <c r="IR771" s="1">
        <v>98</v>
      </c>
      <c r="LX771" s="1">
        <v>79</v>
      </c>
      <c r="LY771" s="1">
        <v>102</v>
      </c>
      <c r="LZ771" s="1">
        <v>100</v>
      </c>
      <c r="PG771" s="1">
        <v>20</v>
      </c>
      <c r="PH771" s="1">
        <v>24</v>
      </c>
      <c r="PI771" s="1">
        <v>24</v>
      </c>
      <c r="SP771" s="1">
        <v>98</v>
      </c>
      <c r="SQ771" s="1">
        <v>98</v>
      </c>
      <c r="VX771" s="1">
        <v>1</v>
      </c>
      <c r="VY771" s="1">
        <v>1</v>
      </c>
      <c r="WQ771" s="1">
        <v>0</v>
      </c>
      <c r="WR771" s="1">
        <v>0</v>
      </c>
      <c r="WS771" s="1">
        <v>0</v>
      </c>
      <c r="AAB771" s="1">
        <v>0</v>
      </c>
      <c r="AAC771" s="1">
        <v>1</v>
      </c>
      <c r="AAD771" s="1">
        <v>1</v>
      </c>
      <c r="ACG771" s="1">
        <v>233</v>
      </c>
      <c r="AGS771" s="1">
        <v>0</v>
      </c>
      <c r="AGT771" s="1">
        <v>0</v>
      </c>
      <c r="AGU771" s="1">
        <v>0</v>
      </c>
      <c r="AGV771" s="1">
        <v>0</v>
      </c>
      <c r="AGW771" s="1">
        <v>0</v>
      </c>
      <c r="AGX771" s="1">
        <v>1</v>
      </c>
      <c r="AGY771" s="1">
        <v>0</v>
      </c>
      <c r="AGZ771" s="1">
        <v>0</v>
      </c>
      <c r="AHA771" s="1">
        <v>0</v>
      </c>
      <c r="AHB771" s="1">
        <v>0</v>
      </c>
      <c r="AHC771" s="1">
        <v>1</v>
      </c>
      <c r="AHD771" s="1">
        <v>0</v>
      </c>
      <c r="AHE771" s="1">
        <v>0</v>
      </c>
      <c r="AHF771" s="1">
        <v>0</v>
      </c>
      <c r="AHH771" s="1">
        <v>0</v>
      </c>
      <c r="AHI771" s="1">
        <v>0</v>
      </c>
      <c r="AHK771" s="1">
        <v>0</v>
      </c>
      <c r="AHL771" s="1">
        <v>0</v>
      </c>
      <c r="AHM771" s="1">
        <v>0</v>
      </c>
      <c r="AHN771" s="1">
        <v>0</v>
      </c>
      <c r="AHO771" s="1">
        <v>0</v>
      </c>
      <c r="AHP771" s="1">
        <v>0</v>
      </c>
      <c r="AHQ771" s="1">
        <v>0</v>
      </c>
      <c r="AHR771" s="1">
        <v>1</v>
      </c>
      <c r="AIM771" s="1">
        <v>0</v>
      </c>
      <c r="AIN771" s="1">
        <v>0</v>
      </c>
      <c r="AIO771" s="1">
        <v>0</v>
      </c>
      <c r="AIT771" s="1">
        <v>1</v>
      </c>
      <c r="AIU771" s="1">
        <v>1</v>
      </c>
      <c r="AIV771" s="1">
        <v>0</v>
      </c>
      <c r="AIW771" s="1">
        <v>0</v>
      </c>
      <c r="AIX771" s="1">
        <v>25</v>
      </c>
      <c r="AJB771" s="1">
        <v>50</v>
      </c>
    </row>
    <row r="772" spans="1:939" s="80" customFormat="1">
      <c r="B772" s="80">
        <v>5</v>
      </c>
      <c r="C772" s="80">
        <v>0</v>
      </c>
      <c r="Z772" s="80">
        <v>0</v>
      </c>
      <c r="AA772" s="80">
        <v>2</v>
      </c>
      <c r="AB772" s="80" t="s">
        <v>8713</v>
      </c>
      <c r="AC772" s="80">
        <v>0</v>
      </c>
      <c r="AE772" s="80">
        <v>0</v>
      </c>
      <c r="AG772" s="80">
        <v>0</v>
      </c>
      <c r="AI772" s="80">
        <v>118</v>
      </c>
      <c r="DR772" s="80">
        <v>58</v>
      </c>
      <c r="HA772" s="80">
        <v>2</v>
      </c>
      <c r="HT772" s="80">
        <v>0</v>
      </c>
      <c r="IP772" s="80">
        <v>99</v>
      </c>
      <c r="LX772" s="80">
        <v>80</v>
      </c>
      <c r="PG772" s="80">
        <v>20</v>
      </c>
      <c r="SP772" s="80">
        <v>97.7</v>
      </c>
      <c r="VX772" s="80">
        <v>1</v>
      </c>
      <c r="WQ772" s="80">
        <v>0</v>
      </c>
      <c r="AGS772" s="80">
        <v>0</v>
      </c>
      <c r="AGT772" s="80">
        <v>0</v>
      </c>
      <c r="AGU772" s="80">
        <v>0</v>
      </c>
      <c r="AGV772" s="80">
        <v>0</v>
      </c>
      <c r="AGW772" s="80">
        <v>0</v>
      </c>
      <c r="AGX772" s="80">
        <v>1</v>
      </c>
      <c r="AGY772" s="80">
        <v>0</v>
      </c>
      <c r="AGZ772" s="80">
        <v>0</v>
      </c>
      <c r="AHA772" s="80">
        <v>0</v>
      </c>
      <c r="AHB772" s="80">
        <v>0</v>
      </c>
      <c r="AHC772" s="80">
        <v>1</v>
      </c>
      <c r="AHD772" s="80">
        <v>0</v>
      </c>
      <c r="AHE772" s="80">
        <v>0</v>
      </c>
      <c r="AHF772" s="80">
        <v>0</v>
      </c>
      <c r="AHH772" s="80">
        <v>0</v>
      </c>
      <c r="AHI772" s="80">
        <v>0</v>
      </c>
      <c r="AHK772" s="80">
        <v>0</v>
      </c>
      <c r="AHL772" s="80">
        <v>0</v>
      </c>
      <c r="AHM772" s="80">
        <v>0</v>
      </c>
      <c r="AHN772" s="80">
        <v>0</v>
      </c>
      <c r="AHO772" s="80">
        <v>0</v>
      </c>
      <c r="AHP772" s="80">
        <v>0</v>
      </c>
      <c r="AHQ772" s="80">
        <v>0</v>
      </c>
      <c r="AHR772" s="80">
        <v>0</v>
      </c>
      <c r="AIM772" s="80">
        <v>0</v>
      </c>
      <c r="AIN772" s="80">
        <v>0</v>
      </c>
      <c r="AIO772" s="80">
        <v>0</v>
      </c>
      <c r="AIT772" s="80">
        <v>1</v>
      </c>
      <c r="AIU772" s="80">
        <v>0</v>
      </c>
      <c r="AIV772" s="80">
        <v>0</v>
      </c>
      <c r="AIW772" s="80">
        <v>0</v>
      </c>
      <c r="AIX772" s="80">
        <v>31</v>
      </c>
    </row>
    <row r="773" spans="1:939" s="1" customFormat="1">
      <c r="A773" s="1">
        <v>163</v>
      </c>
      <c r="B773" s="1">
        <v>1</v>
      </c>
      <c r="C773" s="1">
        <v>0</v>
      </c>
      <c r="Z773" s="1">
        <v>0</v>
      </c>
      <c r="AA773" s="1">
        <v>1</v>
      </c>
      <c r="AB773" s="1" t="s">
        <v>8714</v>
      </c>
      <c r="AC773" s="1">
        <v>0</v>
      </c>
      <c r="AE773" s="1">
        <v>0</v>
      </c>
      <c r="AG773" s="1">
        <v>0</v>
      </c>
      <c r="AI773" s="1">
        <v>118</v>
      </c>
      <c r="DR773" s="1">
        <v>60</v>
      </c>
      <c r="HA773" s="1">
        <v>2</v>
      </c>
      <c r="HT773" s="1">
        <v>0</v>
      </c>
      <c r="IP773" s="1">
        <v>96</v>
      </c>
      <c r="LX773" s="1">
        <v>62</v>
      </c>
      <c r="PG773" s="1">
        <v>16</v>
      </c>
      <c r="SP773" s="1">
        <v>98</v>
      </c>
      <c r="VX773" s="1">
        <v>1</v>
      </c>
      <c r="WQ773" s="1">
        <v>0</v>
      </c>
      <c r="AGS773" s="1">
        <v>1</v>
      </c>
      <c r="AGT773" s="1">
        <v>0</v>
      </c>
      <c r="AGU773" s="1">
        <v>0</v>
      </c>
      <c r="AGV773" s="1">
        <v>1</v>
      </c>
      <c r="AGW773" s="1">
        <v>0</v>
      </c>
      <c r="AGX773" s="1">
        <v>0</v>
      </c>
      <c r="AGY773" s="1">
        <v>0</v>
      </c>
      <c r="AGZ773" s="1">
        <v>0</v>
      </c>
      <c r="AHA773" s="1">
        <v>0</v>
      </c>
      <c r="AHB773" s="1">
        <v>0</v>
      </c>
      <c r="AHC773" s="1">
        <v>1</v>
      </c>
      <c r="AHD773" s="1">
        <v>0</v>
      </c>
      <c r="AHE773" s="1">
        <v>0</v>
      </c>
      <c r="AHF773" s="1">
        <v>0</v>
      </c>
      <c r="AHH773" s="1">
        <v>0</v>
      </c>
      <c r="AHI773" s="1">
        <v>0</v>
      </c>
      <c r="AHK773" s="1">
        <v>0</v>
      </c>
      <c r="AHL773" s="1">
        <v>0</v>
      </c>
      <c r="AHM773" s="1">
        <v>0</v>
      </c>
      <c r="AHN773" s="1">
        <v>0</v>
      </c>
      <c r="AHO773" s="1">
        <v>0</v>
      </c>
      <c r="AHP773" s="1">
        <v>0</v>
      </c>
      <c r="AHQ773" s="1">
        <v>0</v>
      </c>
      <c r="AHR773" s="1">
        <v>1</v>
      </c>
      <c r="AIM773" s="1">
        <v>0</v>
      </c>
      <c r="AIN773" s="1">
        <v>0</v>
      </c>
      <c r="AIO773" s="1">
        <v>0</v>
      </c>
      <c r="AIP773" s="1">
        <v>1</v>
      </c>
      <c r="AIQ773" s="1">
        <v>1</v>
      </c>
      <c r="AIR773" s="1">
        <v>1</v>
      </c>
      <c r="AIS773" s="1">
        <v>1</v>
      </c>
      <c r="AIT773" s="3">
        <v>1</v>
      </c>
      <c r="AIU773" s="1">
        <v>0</v>
      </c>
      <c r="AIV773" s="1">
        <v>0</v>
      </c>
      <c r="AIW773" s="1">
        <v>0</v>
      </c>
      <c r="AIX773" s="1">
        <v>71</v>
      </c>
    </row>
    <row r="774" spans="1:939" s="1" customFormat="1">
      <c r="B774" s="1">
        <v>2</v>
      </c>
      <c r="C774" s="1">
        <v>0</v>
      </c>
      <c r="Z774" s="1">
        <v>0</v>
      </c>
      <c r="AA774" s="1">
        <v>2</v>
      </c>
      <c r="AB774" s="1" t="s">
        <v>8715</v>
      </c>
      <c r="AC774" s="1">
        <v>12</v>
      </c>
      <c r="AD774" s="1">
        <v>0</v>
      </c>
      <c r="AE774" s="1">
        <v>0</v>
      </c>
      <c r="AG774" s="1">
        <v>0</v>
      </c>
      <c r="AI774" s="1">
        <v>140</v>
      </c>
      <c r="AJ774" s="1">
        <v>130</v>
      </c>
      <c r="DR774" s="1">
        <v>66</v>
      </c>
      <c r="DS774" s="1">
        <v>70</v>
      </c>
      <c r="HA774" s="1">
        <v>0</v>
      </c>
      <c r="HB774" s="1">
        <v>2</v>
      </c>
      <c r="HT774" s="1">
        <v>0</v>
      </c>
      <c r="HU774" s="1">
        <v>0</v>
      </c>
      <c r="IP774" s="1">
        <v>98</v>
      </c>
      <c r="IQ774" s="1">
        <v>98</v>
      </c>
      <c r="LX774" s="1">
        <v>64</v>
      </c>
      <c r="LY774" s="1">
        <v>64</v>
      </c>
      <c r="PG774" s="1">
        <v>16</v>
      </c>
      <c r="PH774" s="1">
        <v>16</v>
      </c>
      <c r="SP774" s="1">
        <v>98.9</v>
      </c>
      <c r="SQ774" s="1">
        <v>98.6</v>
      </c>
      <c r="VX774" s="1">
        <v>1</v>
      </c>
      <c r="VY774" s="1">
        <v>1</v>
      </c>
      <c r="WQ774" s="1">
        <v>0</v>
      </c>
      <c r="WR774" s="1">
        <v>0</v>
      </c>
      <c r="AAY774" s="1">
        <v>26</v>
      </c>
      <c r="ABU774" s="1">
        <v>146</v>
      </c>
      <c r="ABX774" s="1">
        <v>4.5</v>
      </c>
      <c r="ACA774" s="1">
        <v>105</v>
      </c>
      <c r="ACD774" s="1">
        <v>9.3000000000000007</v>
      </c>
      <c r="ACG774" s="1">
        <v>90</v>
      </c>
      <c r="ACQ774" s="1">
        <v>32</v>
      </c>
      <c r="ACT774" s="1">
        <v>1.74</v>
      </c>
      <c r="ACW774" s="1">
        <v>16</v>
      </c>
      <c r="AGS774" s="1">
        <v>1</v>
      </c>
      <c r="AGT774" s="1">
        <v>0</v>
      </c>
      <c r="AGU774" s="1">
        <v>0</v>
      </c>
      <c r="AGV774" s="1">
        <v>1</v>
      </c>
      <c r="AGW774" s="1">
        <v>0</v>
      </c>
      <c r="AGX774" s="1">
        <v>0</v>
      </c>
      <c r="AGY774" s="1">
        <v>0</v>
      </c>
      <c r="AGZ774" s="1">
        <v>1</v>
      </c>
      <c r="AHA774" s="1">
        <v>0</v>
      </c>
      <c r="AHB774" s="1">
        <v>0</v>
      </c>
      <c r="AHC774" s="1">
        <v>1</v>
      </c>
      <c r="AHD774" s="1">
        <v>0</v>
      </c>
      <c r="AHE774" s="1">
        <v>0</v>
      </c>
      <c r="AHF774" s="1">
        <v>0</v>
      </c>
      <c r="AHH774" s="1">
        <v>0</v>
      </c>
      <c r="AHI774" s="1">
        <v>0</v>
      </c>
      <c r="AHK774" s="1">
        <v>0</v>
      </c>
      <c r="AHL774" s="1">
        <v>0</v>
      </c>
      <c r="AHM774" s="1">
        <v>0</v>
      </c>
      <c r="AHN774" s="1">
        <v>0</v>
      </c>
      <c r="AHO774" s="1">
        <v>0</v>
      </c>
      <c r="AHP774" s="1">
        <v>0</v>
      </c>
      <c r="AHQ774" s="1">
        <v>0</v>
      </c>
      <c r="AHR774" s="1">
        <v>1</v>
      </c>
      <c r="AIM774" s="1">
        <v>0</v>
      </c>
      <c r="AIN774" s="1">
        <v>0</v>
      </c>
      <c r="AIO774" s="1">
        <v>0</v>
      </c>
      <c r="AIT774" s="3">
        <v>2</v>
      </c>
      <c r="AIU774" s="1">
        <v>0</v>
      </c>
      <c r="AIV774" s="1">
        <v>0</v>
      </c>
      <c r="AIW774" s="1">
        <v>0</v>
      </c>
      <c r="AIX774" s="1">
        <v>44</v>
      </c>
      <c r="AIY774" s="1">
        <v>32</v>
      </c>
    </row>
    <row r="775" spans="1:939" s="80" customFormat="1">
      <c r="B775" s="80">
        <v>3</v>
      </c>
      <c r="C775" s="80">
        <v>0</v>
      </c>
      <c r="Z775" s="80">
        <v>0</v>
      </c>
      <c r="AA775" s="80">
        <v>2</v>
      </c>
      <c r="AB775" s="80" t="s">
        <v>8716</v>
      </c>
      <c r="AC775" s="80">
        <v>23</v>
      </c>
      <c r="AD775" s="80">
        <v>0</v>
      </c>
      <c r="AE775" s="80">
        <v>0</v>
      </c>
      <c r="AG775" s="80">
        <v>0</v>
      </c>
      <c r="AI775" s="80">
        <v>142</v>
      </c>
      <c r="DR775" s="80">
        <v>76</v>
      </c>
      <c r="HA775" s="80">
        <v>2</v>
      </c>
      <c r="HT775" s="80">
        <v>0</v>
      </c>
      <c r="IP775" s="80">
        <v>99</v>
      </c>
      <c r="LX775" s="80">
        <v>62</v>
      </c>
      <c r="PG775" s="80">
        <v>16</v>
      </c>
      <c r="SP775" s="80">
        <v>99</v>
      </c>
      <c r="VX775" s="80">
        <v>1</v>
      </c>
      <c r="WQ775" s="80">
        <v>0</v>
      </c>
      <c r="AAY775" s="80">
        <v>36</v>
      </c>
      <c r="ABB775" s="80">
        <v>9.9</v>
      </c>
      <c r="ABE775" s="80">
        <v>29</v>
      </c>
      <c r="ABU775" s="80">
        <v>144</v>
      </c>
      <c r="ABX775" s="80">
        <v>4.0999999999999996</v>
      </c>
      <c r="ACA775" s="80">
        <v>112</v>
      </c>
      <c r="ACD775" s="80">
        <v>1.1000000000000001</v>
      </c>
      <c r="ACG775" s="80">
        <v>102</v>
      </c>
      <c r="ACQ775" s="80">
        <v>27</v>
      </c>
      <c r="ACT775" s="80">
        <v>1.6</v>
      </c>
      <c r="ACW775" s="80">
        <v>12</v>
      </c>
      <c r="AGS775" s="80">
        <v>1</v>
      </c>
      <c r="AGT775" s="80">
        <v>0</v>
      </c>
      <c r="AGU775" s="80">
        <v>0</v>
      </c>
      <c r="AGV775" s="80">
        <v>1</v>
      </c>
      <c r="AGW775" s="80">
        <v>0</v>
      </c>
      <c r="AGX775" s="80">
        <v>0</v>
      </c>
      <c r="AGY775" s="80">
        <v>0</v>
      </c>
      <c r="AGZ775" s="80">
        <v>1</v>
      </c>
      <c r="AHA775" s="80">
        <v>0</v>
      </c>
      <c r="AHB775" s="80">
        <v>0</v>
      </c>
      <c r="AHC775" s="80">
        <v>1</v>
      </c>
      <c r="AHD775" s="80">
        <v>0</v>
      </c>
      <c r="AHE775" s="80">
        <v>0</v>
      </c>
      <c r="AHF775" s="80">
        <v>0</v>
      </c>
      <c r="AHH775" s="80">
        <v>0</v>
      </c>
      <c r="AHI775" s="80">
        <v>0</v>
      </c>
      <c r="AHK775" s="80">
        <v>0</v>
      </c>
      <c r="AHL775" s="80">
        <v>0</v>
      </c>
      <c r="AHM775" s="80">
        <v>0</v>
      </c>
      <c r="AHN775" s="80">
        <v>0</v>
      </c>
      <c r="AHO775" s="80">
        <v>0</v>
      </c>
      <c r="AHP775" s="80">
        <v>0</v>
      </c>
      <c r="AHQ775" s="80">
        <v>0</v>
      </c>
      <c r="AHR775" s="80">
        <v>0</v>
      </c>
      <c r="AIM775" s="80">
        <v>0</v>
      </c>
      <c r="AIN775" s="80">
        <v>0</v>
      </c>
      <c r="AIO775" s="80">
        <v>0</v>
      </c>
      <c r="AIT775" s="86">
        <v>0</v>
      </c>
      <c r="AIU775" s="80">
        <v>1</v>
      </c>
      <c r="AIV775" s="80">
        <v>0</v>
      </c>
      <c r="AIW775" s="80">
        <v>0</v>
      </c>
      <c r="AJB775" s="80">
        <v>59</v>
      </c>
    </row>
    <row r="776" spans="1:939" s="1" customFormat="1">
      <c r="A776" s="1">
        <v>164</v>
      </c>
      <c r="B776" s="1">
        <v>1</v>
      </c>
      <c r="C776" s="1">
        <v>1</v>
      </c>
      <c r="D776" s="1" t="s">
        <v>7434</v>
      </c>
      <c r="O776" s="1">
        <v>0</v>
      </c>
      <c r="Z776" s="1">
        <v>0</v>
      </c>
      <c r="AA776" s="1">
        <v>2</v>
      </c>
      <c r="AB776" s="1" t="s">
        <v>8717</v>
      </c>
      <c r="AC776" s="1">
        <v>0</v>
      </c>
      <c r="AE776" s="1">
        <v>0</v>
      </c>
      <c r="AG776" s="1">
        <v>0</v>
      </c>
      <c r="AJ776" s="1">
        <v>110</v>
      </c>
      <c r="DS776" s="1">
        <v>70</v>
      </c>
      <c r="HB776" s="1">
        <v>0</v>
      </c>
      <c r="HU776" s="1">
        <v>0</v>
      </c>
      <c r="IP776" s="1">
        <v>90</v>
      </c>
      <c r="IQ776" s="1">
        <v>98</v>
      </c>
      <c r="LX776" s="1">
        <v>80</v>
      </c>
      <c r="LY776" s="1">
        <v>78</v>
      </c>
      <c r="PG776" s="1">
        <v>24</v>
      </c>
      <c r="PH776" s="1">
        <v>20</v>
      </c>
      <c r="SQ776" s="1">
        <v>98.7</v>
      </c>
      <c r="VY776" s="1">
        <v>1</v>
      </c>
      <c r="WQ776" s="1">
        <v>1</v>
      </c>
      <c r="WR776" s="1">
        <v>1</v>
      </c>
      <c r="AGS776" s="1">
        <v>0</v>
      </c>
      <c r="AGT776" s="1">
        <v>0</v>
      </c>
      <c r="AGU776" s="1">
        <v>0</v>
      </c>
      <c r="AGV776" s="1">
        <v>0</v>
      </c>
      <c r="AGW776" s="1">
        <v>1</v>
      </c>
      <c r="AGX776" s="1">
        <v>1</v>
      </c>
      <c r="AGY776" s="1">
        <v>0</v>
      </c>
      <c r="AGZ776" s="1">
        <v>0</v>
      </c>
      <c r="AHA776" s="1">
        <v>0</v>
      </c>
      <c r="AHB776" s="1">
        <v>0</v>
      </c>
      <c r="AHC776" s="1">
        <v>1</v>
      </c>
      <c r="AHD776" s="1">
        <v>0</v>
      </c>
      <c r="AHE776" s="1">
        <v>0</v>
      </c>
      <c r="AHF776" s="1">
        <v>0</v>
      </c>
      <c r="AHH776" s="1">
        <v>0</v>
      </c>
      <c r="AHI776" s="1">
        <v>0</v>
      </c>
      <c r="AHK776" s="1">
        <v>0</v>
      </c>
      <c r="AHL776" s="1">
        <v>0</v>
      </c>
      <c r="AHM776" s="1">
        <v>0</v>
      </c>
      <c r="AHN776" s="1">
        <v>0</v>
      </c>
      <c r="AHO776" s="1">
        <v>0</v>
      </c>
      <c r="AHP776" s="1">
        <v>0</v>
      </c>
      <c r="AHQ776" s="1">
        <v>0</v>
      </c>
      <c r="AHR776" s="1">
        <v>3</v>
      </c>
      <c r="AIM776" s="1">
        <v>0</v>
      </c>
      <c r="AIN776" s="1">
        <v>0</v>
      </c>
      <c r="AIO776" s="1">
        <v>0</v>
      </c>
      <c r="AIP776" s="1">
        <v>1</v>
      </c>
      <c r="AIQ776" s="1">
        <v>1</v>
      </c>
      <c r="AIR776" s="1">
        <v>1</v>
      </c>
      <c r="AIS776" s="1">
        <v>1</v>
      </c>
      <c r="AIT776" s="3">
        <v>0</v>
      </c>
      <c r="AIU776" s="1">
        <v>1</v>
      </c>
      <c r="AIV776" s="1">
        <v>0</v>
      </c>
      <c r="AIW776" s="1">
        <v>0</v>
      </c>
      <c r="AJB776" s="1">
        <v>85</v>
      </c>
    </row>
    <row r="777" spans="1:939" s="1" customFormat="1">
      <c r="B777" s="1">
        <v>2</v>
      </c>
      <c r="C777" s="1">
        <v>0</v>
      </c>
      <c r="Z777" s="1">
        <v>0</v>
      </c>
      <c r="AA777" s="1">
        <v>2</v>
      </c>
      <c r="AB777" s="1" t="s">
        <v>8718</v>
      </c>
      <c r="AC777" s="1">
        <v>0</v>
      </c>
      <c r="AE777" s="1">
        <v>1</v>
      </c>
      <c r="AF777" s="1">
        <v>0</v>
      </c>
      <c r="AG777" s="1">
        <v>0</v>
      </c>
      <c r="AJ777" s="1">
        <v>134</v>
      </c>
      <c r="AK777" s="1">
        <v>126</v>
      </c>
      <c r="DS777" s="1">
        <v>76</v>
      </c>
      <c r="DT777" s="1">
        <v>70</v>
      </c>
      <c r="HB777" s="1">
        <v>0</v>
      </c>
      <c r="HC777" s="1">
        <v>0</v>
      </c>
      <c r="HU777" s="1">
        <v>0</v>
      </c>
      <c r="HV777" s="1">
        <v>0</v>
      </c>
      <c r="IP777" s="1">
        <v>95</v>
      </c>
      <c r="IQ777" s="1">
        <v>96</v>
      </c>
      <c r="IR777" s="1">
        <v>95</v>
      </c>
      <c r="LY777" s="1">
        <v>88</v>
      </c>
      <c r="LZ777" s="1">
        <v>82</v>
      </c>
      <c r="PG777" s="1">
        <v>22</v>
      </c>
      <c r="PH777" s="1">
        <v>20</v>
      </c>
      <c r="PI777" s="1">
        <v>18</v>
      </c>
      <c r="SQ777" s="1">
        <v>98</v>
      </c>
      <c r="SR777" s="1">
        <v>97.7</v>
      </c>
      <c r="VY777" s="1">
        <v>1</v>
      </c>
      <c r="VZ777" s="1">
        <v>1</v>
      </c>
      <c r="WQ777" s="1">
        <v>0</v>
      </c>
      <c r="WR777" s="1">
        <v>0</v>
      </c>
      <c r="WS777" s="1">
        <v>0</v>
      </c>
      <c r="AGS777" s="1">
        <v>1</v>
      </c>
      <c r="AGT777" s="1">
        <v>0</v>
      </c>
      <c r="AGU777" s="1">
        <v>0</v>
      </c>
      <c r="AGV777" s="1">
        <v>1</v>
      </c>
      <c r="AGW777" s="1">
        <v>1</v>
      </c>
      <c r="AGX777" s="1">
        <v>1</v>
      </c>
      <c r="AGY777" s="1">
        <v>0</v>
      </c>
      <c r="AGZ777" s="1">
        <v>0</v>
      </c>
      <c r="AHA777" s="1">
        <v>0</v>
      </c>
      <c r="AHB777" s="1">
        <v>0</v>
      </c>
      <c r="AHC777" s="1">
        <v>1</v>
      </c>
      <c r="AHD777" s="1">
        <v>0</v>
      </c>
      <c r="AHE777" s="1">
        <v>0</v>
      </c>
      <c r="AHF777" s="1">
        <v>0</v>
      </c>
      <c r="AHH777" s="1">
        <v>0</v>
      </c>
      <c r="AHI777" s="1">
        <v>0</v>
      </c>
      <c r="AHK777" s="1">
        <v>0</v>
      </c>
      <c r="AHL777" s="1">
        <v>0</v>
      </c>
      <c r="AHM777" s="1">
        <v>0</v>
      </c>
      <c r="AHN777" s="1">
        <v>0</v>
      </c>
      <c r="AHO777" s="1">
        <v>0</v>
      </c>
      <c r="AHP777" s="1">
        <v>0</v>
      </c>
      <c r="AHQ777" s="1">
        <v>0</v>
      </c>
      <c r="AHR777" s="1">
        <v>0</v>
      </c>
      <c r="AIM777" s="1">
        <v>0</v>
      </c>
      <c r="AIN777" s="1">
        <v>0</v>
      </c>
      <c r="AIO777" s="1">
        <v>0</v>
      </c>
      <c r="AIT777" s="3">
        <v>0</v>
      </c>
      <c r="AIU777" s="1">
        <v>2</v>
      </c>
      <c r="AIV777" s="1">
        <v>0</v>
      </c>
      <c r="AIW777" s="1">
        <v>0</v>
      </c>
      <c r="AJB777" s="1">
        <v>54</v>
      </c>
      <c r="AJC777" s="1">
        <v>38</v>
      </c>
    </row>
    <row r="778" spans="1:939" s="1" customFormat="1">
      <c r="B778" s="1">
        <v>3</v>
      </c>
      <c r="C778" s="1">
        <v>1</v>
      </c>
      <c r="D778" s="1" t="s">
        <v>7703</v>
      </c>
      <c r="O778" s="1">
        <v>0</v>
      </c>
      <c r="Z778" s="1">
        <v>0</v>
      </c>
      <c r="AA778" s="1">
        <v>2</v>
      </c>
      <c r="AB778" s="1" t="s">
        <v>8719</v>
      </c>
      <c r="AC778" s="1">
        <v>0</v>
      </c>
      <c r="AE778" s="1">
        <v>5</v>
      </c>
      <c r="AF778" s="1">
        <v>0</v>
      </c>
      <c r="AG778" s="1">
        <v>0</v>
      </c>
      <c r="AI778" s="1">
        <v>148</v>
      </c>
      <c r="AJ778" s="1">
        <v>126</v>
      </c>
      <c r="DR778" s="1">
        <v>80</v>
      </c>
      <c r="DS778" s="1">
        <v>80</v>
      </c>
      <c r="HA778" s="1">
        <v>2</v>
      </c>
      <c r="HB778" s="1">
        <v>0</v>
      </c>
      <c r="HT778" s="1">
        <v>0</v>
      </c>
      <c r="HU778" s="1">
        <v>0</v>
      </c>
      <c r="IP778" s="1">
        <v>96</v>
      </c>
      <c r="IQ778" s="1">
        <v>96</v>
      </c>
      <c r="LX778" s="1">
        <v>114</v>
      </c>
      <c r="LY778" s="1">
        <v>90</v>
      </c>
      <c r="PG778" s="1">
        <v>26</v>
      </c>
      <c r="PH778" s="1">
        <v>22</v>
      </c>
      <c r="SP778" s="1">
        <v>98.7</v>
      </c>
      <c r="SQ778" s="1">
        <v>98.7</v>
      </c>
      <c r="VX778" s="1">
        <v>1</v>
      </c>
      <c r="VY778" s="1">
        <v>1</v>
      </c>
      <c r="WQ778" s="1">
        <v>0</v>
      </c>
      <c r="WR778" s="1">
        <v>0</v>
      </c>
      <c r="ZY778" s="1">
        <v>120</v>
      </c>
      <c r="ZZ778" s="1">
        <v>120</v>
      </c>
      <c r="AAY778" s="1">
        <v>30</v>
      </c>
      <c r="ABU778" s="1">
        <v>139</v>
      </c>
      <c r="ABX778" s="1">
        <v>4.5</v>
      </c>
      <c r="ACA778" s="1">
        <v>96</v>
      </c>
      <c r="ACD778" s="1">
        <v>9.8000000000000007</v>
      </c>
      <c r="ACG778" s="1">
        <v>113</v>
      </c>
      <c r="ACQ778" s="1">
        <v>13</v>
      </c>
      <c r="ACT778" s="1">
        <v>0.56999999999999995</v>
      </c>
      <c r="ACW778" s="1">
        <v>13</v>
      </c>
      <c r="AGS778" s="1">
        <v>0</v>
      </c>
      <c r="AGT778" s="1">
        <v>0</v>
      </c>
      <c r="AGU778" s="1">
        <v>0</v>
      </c>
      <c r="AGV778" s="1">
        <v>0</v>
      </c>
      <c r="AGW778" s="1">
        <v>1</v>
      </c>
      <c r="AGX778" s="1">
        <v>0</v>
      </c>
      <c r="AGY778" s="1">
        <v>0</v>
      </c>
      <c r="AGZ778" s="1">
        <v>1</v>
      </c>
      <c r="AHA778" s="1">
        <v>0</v>
      </c>
      <c r="AHB778" s="1">
        <v>0</v>
      </c>
      <c r="AHC778" s="1">
        <v>1</v>
      </c>
      <c r="AHD778" s="1">
        <v>0</v>
      </c>
      <c r="AHE778" s="1">
        <v>0</v>
      </c>
      <c r="AHF778" s="1">
        <v>0</v>
      </c>
      <c r="AHH778" s="1">
        <v>0</v>
      </c>
      <c r="AHI778" s="1">
        <v>0</v>
      </c>
      <c r="AHK778" s="1">
        <v>0</v>
      </c>
      <c r="AHL778" s="1">
        <v>0</v>
      </c>
      <c r="AHM778" s="1">
        <v>0</v>
      </c>
      <c r="AHN778" s="1">
        <v>0</v>
      </c>
      <c r="AHO778" s="1">
        <v>0</v>
      </c>
      <c r="AHP778" s="1">
        <v>0</v>
      </c>
      <c r="AHQ778" s="1">
        <v>0</v>
      </c>
      <c r="AHR778" s="1">
        <v>0</v>
      </c>
      <c r="AIM778" s="1">
        <v>0</v>
      </c>
      <c r="AIN778" s="1">
        <v>0</v>
      </c>
      <c r="AIO778" s="1">
        <v>0</v>
      </c>
      <c r="AIT778" s="3">
        <v>1</v>
      </c>
      <c r="AIU778" s="1">
        <v>1</v>
      </c>
      <c r="AIV778" s="1">
        <v>0</v>
      </c>
      <c r="AIW778" s="1">
        <v>0</v>
      </c>
      <c r="AIX778" s="1">
        <v>53</v>
      </c>
      <c r="AJB778" s="1">
        <v>52</v>
      </c>
    </row>
    <row r="779" spans="1:939" s="1" customFormat="1">
      <c r="B779" s="1">
        <v>4</v>
      </c>
      <c r="C779" s="1">
        <v>0</v>
      </c>
      <c r="Z779" s="1">
        <v>0</v>
      </c>
      <c r="AA779" s="1">
        <v>0</v>
      </c>
      <c r="AB779" s="1" t="s">
        <v>8720</v>
      </c>
      <c r="AC779" s="1">
        <v>0</v>
      </c>
      <c r="AE779" s="1">
        <v>6</v>
      </c>
      <c r="AF779" s="1">
        <v>0</v>
      </c>
      <c r="AG779" s="1">
        <v>0</v>
      </c>
      <c r="AI779" s="1">
        <v>132</v>
      </c>
      <c r="AK779" s="1">
        <v>148</v>
      </c>
      <c r="DR779" s="1">
        <v>80</v>
      </c>
      <c r="DT779" s="1">
        <v>86</v>
      </c>
      <c r="HA779" s="1">
        <v>0</v>
      </c>
      <c r="HC779" s="1">
        <v>0</v>
      </c>
      <c r="HT779" s="1">
        <v>0</v>
      </c>
      <c r="HV779" s="1">
        <v>0</v>
      </c>
      <c r="IP779" s="1">
        <v>95</v>
      </c>
      <c r="IQ779" s="1">
        <v>89</v>
      </c>
      <c r="IR779" s="1">
        <v>96</v>
      </c>
      <c r="LX779" s="1">
        <v>88</v>
      </c>
      <c r="LY779" s="1">
        <v>104</v>
      </c>
      <c r="LZ779" s="1">
        <v>102</v>
      </c>
      <c r="PG779" s="1">
        <v>26</v>
      </c>
      <c r="PH779" s="1">
        <v>28</v>
      </c>
      <c r="PI779" s="1">
        <v>26</v>
      </c>
      <c r="SP779" s="1">
        <v>96.4</v>
      </c>
      <c r="SR779" s="1">
        <v>98.9</v>
      </c>
      <c r="VX779" s="1">
        <v>1</v>
      </c>
      <c r="VZ779" s="1">
        <v>1</v>
      </c>
      <c r="WQ779" s="1">
        <v>0</v>
      </c>
      <c r="WR779" s="1">
        <v>0</v>
      </c>
      <c r="WS779" s="1">
        <v>0</v>
      </c>
      <c r="ZY779" s="1">
        <v>120</v>
      </c>
      <c r="ZZ779" s="1">
        <v>120</v>
      </c>
      <c r="AAA779" s="1">
        <v>120</v>
      </c>
      <c r="AGS779" s="1">
        <v>0</v>
      </c>
      <c r="AGT779" s="1">
        <v>0</v>
      </c>
      <c r="AGU779" s="1">
        <v>0</v>
      </c>
      <c r="AGV779" s="1">
        <v>0</v>
      </c>
      <c r="AGW779" s="1">
        <v>0</v>
      </c>
      <c r="AGX779" s="1">
        <v>1</v>
      </c>
      <c r="AGY779" s="1">
        <v>0</v>
      </c>
      <c r="AGZ779" s="1">
        <v>0</v>
      </c>
      <c r="AHA779" s="1">
        <v>0</v>
      </c>
      <c r="AHB779" s="1">
        <v>0</v>
      </c>
      <c r="AHC779" s="1">
        <v>1</v>
      </c>
      <c r="AHD779" s="1">
        <v>0</v>
      </c>
      <c r="AHE779" s="1">
        <v>0</v>
      </c>
      <c r="AHF779" s="1">
        <v>0</v>
      </c>
      <c r="AHH779" s="1">
        <v>0</v>
      </c>
      <c r="AHI779" s="1">
        <v>0</v>
      </c>
      <c r="AHK779" s="1">
        <v>0</v>
      </c>
      <c r="AHL779" s="1">
        <v>0</v>
      </c>
      <c r="AHM779" s="1">
        <v>0</v>
      </c>
      <c r="AHN779" s="1">
        <v>0</v>
      </c>
      <c r="AHO779" s="1">
        <v>0</v>
      </c>
      <c r="AHP779" s="1">
        <v>0</v>
      </c>
      <c r="AHQ779" s="1">
        <v>0</v>
      </c>
      <c r="AHR779" s="1">
        <v>0</v>
      </c>
      <c r="AIM779" s="1">
        <v>0</v>
      </c>
      <c r="AIN779" s="1">
        <v>0</v>
      </c>
      <c r="AIO779" s="1">
        <v>0</v>
      </c>
      <c r="AIT779" s="3">
        <v>1</v>
      </c>
      <c r="AIU779" s="1">
        <v>1</v>
      </c>
      <c r="AIV779" s="1">
        <v>0</v>
      </c>
      <c r="AIW779" s="1">
        <v>0</v>
      </c>
      <c r="AIX779" s="1">
        <v>68</v>
      </c>
      <c r="AJB779" s="1">
        <v>60</v>
      </c>
    </row>
    <row r="780" spans="1:939" s="1" customFormat="1">
      <c r="B780" s="1">
        <v>5</v>
      </c>
      <c r="C780" s="1">
        <v>0</v>
      </c>
      <c r="Z780" s="1">
        <v>0</v>
      </c>
      <c r="AA780" s="1">
        <v>2</v>
      </c>
      <c r="AB780" s="1" t="s">
        <v>8721</v>
      </c>
      <c r="AC780" s="1">
        <v>1</v>
      </c>
      <c r="AD780" s="1">
        <v>0</v>
      </c>
      <c r="AE780" s="1">
        <v>1</v>
      </c>
      <c r="AF780" s="1">
        <v>0</v>
      </c>
      <c r="AG780" s="1">
        <v>0</v>
      </c>
      <c r="AI780" s="1">
        <v>144</v>
      </c>
      <c r="AJ780" s="1">
        <v>120</v>
      </c>
      <c r="DR780" s="1">
        <v>90</v>
      </c>
      <c r="DS780" s="1">
        <v>82</v>
      </c>
      <c r="HA780" s="1">
        <v>0</v>
      </c>
      <c r="HB780" s="1">
        <v>0</v>
      </c>
      <c r="HT780" s="1">
        <v>0</v>
      </c>
      <c r="HU780" s="1">
        <v>0</v>
      </c>
      <c r="IP780" s="1">
        <v>96</v>
      </c>
      <c r="IQ780" s="1">
        <v>97</v>
      </c>
      <c r="LX780" s="1">
        <v>100</v>
      </c>
      <c r="LY780" s="1">
        <v>74</v>
      </c>
      <c r="PG780" s="1">
        <v>26</v>
      </c>
      <c r="PH780" s="1">
        <v>18</v>
      </c>
      <c r="SP780" s="1">
        <v>98.6</v>
      </c>
      <c r="SQ780" s="1">
        <v>98.4</v>
      </c>
      <c r="VX780" s="1">
        <v>1</v>
      </c>
      <c r="VY780" s="1">
        <v>1</v>
      </c>
      <c r="WQ780" s="1">
        <v>0</v>
      </c>
      <c r="WR780" s="1">
        <v>0</v>
      </c>
      <c r="ZY780" s="1">
        <v>119.8</v>
      </c>
      <c r="ZZ780" s="1">
        <v>117.6</v>
      </c>
      <c r="AGS780" s="1">
        <v>0</v>
      </c>
      <c r="AGT780" s="1">
        <v>0</v>
      </c>
      <c r="AGU780" s="1">
        <v>0</v>
      </c>
      <c r="AGV780" s="1">
        <v>0</v>
      </c>
      <c r="AGW780" s="1">
        <v>0</v>
      </c>
      <c r="AGX780" s="1">
        <v>1</v>
      </c>
      <c r="AGY780" s="1">
        <v>0</v>
      </c>
      <c r="AGZ780" s="1">
        <v>0</v>
      </c>
      <c r="AHA780" s="1">
        <v>0</v>
      </c>
      <c r="AHB780" s="1">
        <v>0</v>
      </c>
      <c r="AHC780" s="1">
        <v>1</v>
      </c>
      <c r="AHD780" s="1">
        <v>0</v>
      </c>
      <c r="AHE780" s="1">
        <v>0</v>
      </c>
      <c r="AHF780" s="1">
        <v>0</v>
      </c>
      <c r="AHH780" s="1">
        <v>0</v>
      </c>
      <c r="AHI780" s="1">
        <v>0</v>
      </c>
      <c r="AHK780" s="1">
        <v>0</v>
      </c>
      <c r="AHL780" s="1">
        <v>0</v>
      </c>
      <c r="AHM780" s="1">
        <v>0</v>
      </c>
      <c r="AHN780" s="1">
        <v>0</v>
      </c>
      <c r="AHO780" s="1">
        <v>0</v>
      </c>
      <c r="AHP780" s="1">
        <v>0</v>
      </c>
      <c r="AHQ780" s="1">
        <v>0</v>
      </c>
      <c r="AHR780" s="1">
        <v>0</v>
      </c>
      <c r="AIM780" s="1">
        <v>0</v>
      </c>
      <c r="AIN780" s="1">
        <v>0</v>
      </c>
      <c r="AIO780" s="1">
        <v>0</v>
      </c>
      <c r="AIT780" s="3">
        <v>1</v>
      </c>
      <c r="AIU780" s="1">
        <v>1</v>
      </c>
      <c r="AIV780" s="1">
        <v>0</v>
      </c>
      <c r="AIW780" s="1">
        <v>0</v>
      </c>
      <c r="AIX780" s="1">
        <v>30</v>
      </c>
      <c r="AJB780" s="1">
        <v>52</v>
      </c>
    </row>
    <row r="781" spans="1:939" s="80" customFormat="1">
      <c r="B781" s="80">
        <v>6</v>
      </c>
      <c r="C781" s="80">
        <v>1</v>
      </c>
      <c r="D781" s="80" t="s">
        <v>8722</v>
      </c>
      <c r="O781" s="80">
        <v>1</v>
      </c>
      <c r="Z781" s="80">
        <v>0</v>
      </c>
      <c r="AA781" s="80">
        <v>2</v>
      </c>
      <c r="AB781" s="80" t="s">
        <v>8723</v>
      </c>
      <c r="AC781" s="80">
        <v>0</v>
      </c>
      <c r="AE781" s="80">
        <v>0</v>
      </c>
      <c r="AG781" s="80">
        <v>0</v>
      </c>
      <c r="AI781" s="80">
        <v>136</v>
      </c>
      <c r="DR781" s="80">
        <v>88</v>
      </c>
      <c r="HA781" s="80">
        <v>2</v>
      </c>
      <c r="HT781" s="80">
        <v>0</v>
      </c>
      <c r="IP781" s="80">
        <v>97</v>
      </c>
      <c r="LX781" s="80">
        <v>110</v>
      </c>
      <c r="PG781" s="80">
        <v>18</v>
      </c>
      <c r="SP781" s="80">
        <v>97.7</v>
      </c>
      <c r="VX781" s="80">
        <v>1</v>
      </c>
      <c r="WQ781" s="80">
        <v>0</v>
      </c>
      <c r="ZY781" s="80">
        <v>119</v>
      </c>
      <c r="AAY781" s="80">
        <v>29</v>
      </c>
      <c r="ABB781" s="80">
        <v>14.6</v>
      </c>
      <c r="ABE781" s="80">
        <v>43</v>
      </c>
      <c r="ABU781" s="80">
        <v>139</v>
      </c>
      <c r="ABX781" s="80">
        <v>4</v>
      </c>
      <c r="ACA781" s="80">
        <v>95</v>
      </c>
      <c r="ACD781" s="80">
        <v>1.24</v>
      </c>
      <c r="ACG781" s="80">
        <v>104</v>
      </c>
      <c r="ACQ781" s="80">
        <v>12</v>
      </c>
      <c r="ACT781" s="80">
        <v>0.7</v>
      </c>
      <c r="ACW781" s="80">
        <v>19</v>
      </c>
      <c r="AGS781" s="80">
        <v>0</v>
      </c>
      <c r="AGT781" s="80">
        <v>0</v>
      </c>
      <c r="AGU781" s="80">
        <v>0</v>
      </c>
      <c r="AGV781" s="80">
        <v>0</v>
      </c>
      <c r="AGW781" s="80">
        <v>0</v>
      </c>
      <c r="AGX781" s="80">
        <v>0</v>
      </c>
      <c r="AGY781" s="80">
        <v>0</v>
      </c>
      <c r="AGZ781" s="80">
        <v>1</v>
      </c>
      <c r="AHA781" s="80">
        <v>0</v>
      </c>
      <c r="AHB781" s="80">
        <v>0</v>
      </c>
      <c r="AHC781" s="80">
        <v>1</v>
      </c>
      <c r="AHD781" s="80">
        <v>0</v>
      </c>
      <c r="AHE781" s="80">
        <v>0</v>
      </c>
      <c r="AHF781" s="80">
        <v>0</v>
      </c>
      <c r="AHH781" s="80">
        <v>0</v>
      </c>
      <c r="AHI781" s="80">
        <v>0</v>
      </c>
      <c r="AHK781" s="80">
        <v>0</v>
      </c>
      <c r="AHL781" s="80">
        <v>0</v>
      </c>
      <c r="AHM781" s="80">
        <v>0</v>
      </c>
      <c r="AHN781" s="80">
        <v>0</v>
      </c>
      <c r="AHO781" s="80">
        <v>0</v>
      </c>
      <c r="AHP781" s="80">
        <v>0</v>
      </c>
      <c r="AHQ781" s="80">
        <v>0</v>
      </c>
      <c r="AHR781" s="80">
        <v>0</v>
      </c>
      <c r="AIM781" s="80">
        <v>0</v>
      </c>
      <c r="AIN781" s="80">
        <v>0</v>
      </c>
      <c r="AIO781" s="80">
        <v>0</v>
      </c>
      <c r="AIT781" s="86">
        <v>1</v>
      </c>
      <c r="AIU781" s="80">
        <v>0</v>
      </c>
      <c r="AIV781" s="80">
        <v>0</v>
      </c>
      <c r="AIW781" s="80">
        <v>0</v>
      </c>
      <c r="AIX781" s="80">
        <v>39</v>
      </c>
    </row>
    <row r="782" spans="1:939" s="1" customFormat="1">
      <c r="A782" s="1">
        <v>165</v>
      </c>
      <c r="B782" s="1">
        <v>1</v>
      </c>
      <c r="C782" s="1">
        <v>1</v>
      </c>
      <c r="D782" s="1" t="s">
        <v>2335</v>
      </c>
      <c r="E782" s="1" t="s">
        <v>3485</v>
      </c>
      <c r="F782" s="1" t="s">
        <v>8724</v>
      </c>
      <c r="G782" s="1" t="s">
        <v>8725</v>
      </c>
      <c r="O782" s="1">
        <v>0</v>
      </c>
      <c r="P782" s="1">
        <v>0</v>
      </c>
      <c r="Q782" s="1">
        <v>0</v>
      </c>
      <c r="R782" s="1">
        <v>0</v>
      </c>
      <c r="Z782" s="1">
        <v>0</v>
      </c>
      <c r="AA782" s="1">
        <v>2</v>
      </c>
      <c r="AB782" s="1" t="s">
        <v>8726</v>
      </c>
      <c r="AC782" s="1">
        <v>0</v>
      </c>
      <c r="AE782" s="1">
        <v>0</v>
      </c>
      <c r="AG782" s="1">
        <v>0</v>
      </c>
      <c r="AI782" s="1">
        <v>150</v>
      </c>
      <c r="DR782" s="1">
        <v>76</v>
      </c>
      <c r="HA782" s="1">
        <v>2</v>
      </c>
      <c r="HT782" s="1">
        <v>0</v>
      </c>
      <c r="IP782" s="1">
        <v>98</v>
      </c>
      <c r="LX782" s="1">
        <v>76</v>
      </c>
      <c r="PG782" s="1">
        <v>16</v>
      </c>
      <c r="SP782" s="1">
        <v>99.6</v>
      </c>
      <c r="VX782" s="1">
        <v>1</v>
      </c>
      <c r="WQ782" s="1">
        <v>0</v>
      </c>
      <c r="AGS782" s="1">
        <v>0</v>
      </c>
      <c r="AGT782" s="1">
        <v>0</v>
      </c>
      <c r="AGU782" s="1">
        <v>0</v>
      </c>
      <c r="AGV782" s="1">
        <v>0</v>
      </c>
      <c r="AGW782" s="1">
        <v>0</v>
      </c>
      <c r="AGX782" s="1">
        <v>0</v>
      </c>
      <c r="AGY782" s="1">
        <v>0</v>
      </c>
      <c r="AGZ782" s="1">
        <v>0</v>
      </c>
      <c r="AHA782" s="1">
        <v>0</v>
      </c>
      <c r="AHB782" s="1">
        <v>0</v>
      </c>
      <c r="AHC782" s="1">
        <v>1</v>
      </c>
      <c r="AHD782" s="1">
        <v>0</v>
      </c>
      <c r="AHE782" s="1">
        <v>0</v>
      </c>
      <c r="AHF782" s="1">
        <v>0</v>
      </c>
      <c r="AHH782" s="1">
        <v>0</v>
      </c>
      <c r="AHI782" s="1">
        <v>0</v>
      </c>
      <c r="AHK782" s="1">
        <v>0</v>
      </c>
      <c r="AHL782" s="1">
        <v>0</v>
      </c>
      <c r="AHM782" s="1">
        <v>0</v>
      </c>
      <c r="AHN782" s="1">
        <v>0</v>
      </c>
      <c r="AHO782" s="1">
        <v>0</v>
      </c>
      <c r="AHP782" s="1">
        <v>0</v>
      </c>
      <c r="AHQ782" s="1">
        <v>0</v>
      </c>
      <c r="AHR782" s="1">
        <v>0</v>
      </c>
      <c r="AIM782" s="1">
        <v>0</v>
      </c>
      <c r="AIN782" s="1">
        <v>0</v>
      </c>
      <c r="AIO782" s="1">
        <v>0</v>
      </c>
      <c r="AIP782" s="1">
        <v>1</v>
      </c>
      <c r="AIQ782" s="1">
        <v>1</v>
      </c>
      <c r="AIR782" s="1">
        <v>1</v>
      </c>
      <c r="AIS782" s="1">
        <v>1</v>
      </c>
      <c r="AIT782" s="3">
        <v>0</v>
      </c>
      <c r="AIU782" s="1">
        <v>1</v>
      </c>
      <c r="AIV782" s="1">
        <v>0</v>
      </c>
      <c r="AIW782" s="1">
        <v>0</v>
      </c>
      <c r="AJB782" s="1">
        <v>40</v>
      </c>
    </row>
    <row r="783" spans="1:939" s="1" customFormat="1">
      <c r="B783" s="1">
        <v>2</v>
      </c>
      <c r="C783" s="1">
        <v>0</v>
      </c>
      <c r="Z783" s="1">
        <v>0</v>
      </c>
      <c r="AA783" s="1">
        <v>2</v>
      </c>
      <c r="AB783" s="1" t="s">
        <v>8370</v>
      </c>
      <c r="AC783" s="1">
        <v>0</v>
      </c>
      <c r="AE783" s="1">
        <v>1</v>
      </c>
      <c r="AF783" s="1">
        <v>0</v>
      </c>
      <c r="AG783" s="1">
        <v>0</v>
      </c>
      <c r="AI783" s="1">
        <v>142</v>
      </c>
      <c r="AJ783" s="1">
        <v>148</v>
      </c>
      <c r="DR783" s="1">
        <v>84</v>
      </c>
      <c r="DS783" s="1">
        <v>76</v>
      </c>
      <c r="HA783" s="1">
        <v>2</v>
      </c>
      <c r="HB783" s="1">
        <v>0</v>
      </c>
      <c r="HT783" s="1">
        <v>0</v>
      </c>
      <c r="HU783" s="1">
        <v>0</v>
      </c>
      <c r="IP783" s="1">
        <v>97</v>
      </c>
      <c r="IQ783" s="1">
        <v>98</v>
      </c>
      <c r="LX783" s="1">
        <v>90</v>
      </c>
      <c r="LY783" s="1">
        <v>80</v>
      </c>
      <c r="PG783" s="1">
        <v>16</v>
      </c>
      <c r="PH783" s="1">
        <v>16</v>
      </c>
      <c r="SP783" s="1">
        <v>98.6</v>
      </c>
      <c r="SQ783" s="1">
        <v>98.5</v>
      </c>
      <c r="VX783" s="1">
        <v>1</v>
      </c>
      <c r="VY783" s="1">
        <v>1</v>
      </c>
      <c r="WQ783" s="1">
        <v>0</v>
      </c>
      <c r="WR783" s="1">
        <v>0</v>
      </c>
      <c r="AGS783" s="1">
        <v>0</v>
      </c>
      <c r="AGT783" s="1">
        <v>0</v>
      </c>
      <c r="AGU783" s="1">
        <v>0</v>
      </c>
      <c r="AGV783" s="1">
        <v>0</v>
      </c>
      <c r="AGW783" s="1">
        <v>0</v>
      </c>
      <c r="AGX783" s="1">
        <v>0</v>
      </c>
      <c r="AGY783" s="1">
        <v>0</v>
      </c>
      <c r="AGZ783" s="1">
        <v>0</v>
      </c>
      <c r="AHA783" s="1">
        <v>0</v>
      </c>
      <c r="AHB783" s="1">
        <v>0</v>
      </c>
      <c r="AHC783" s="1">
        <v>1</v>
      </c>
      <c r="AHD783" s="1">
        <v>0</v>
      </c>
      <c r="AHE783" s="1">
        <v>0</v>
      </c>
      <c r="AHF783" s="1">
        <v>0</v>
      </c>
      <c r="AHH783" s="1">
        <v>0</v>
      </c>
      <c r="AHI783" s="1">
        <v>0</v>
      </c>
      <c r="AHK783" s="1">
        <v>0</v>
      </c>
      <c r="AHL783" s="1">
        <v>0</v>
      </c>
      <c r="AHM783" s="1">
        <v>0</v>
      </c>
      <c r="AHN783" s="1">
        <v>0</v>
      </c>
      <c r="AHO783" s="1">
        <v>0</v>
      </c>
      <c r="AHP783" s="1">
        <v>0</v>
      </c>
      <c r="AHQ783" s="1">
        <v>0</v>
      </c>
      <c r="AHR783" s="1">
        <v>0</v>
      </c>
      <c r="AIM783" s="1">
        <v>0</v>
      </c>
      <c r="AIN783" s="1">
        <v>0</v>
      </c>
      <c r="AIO783" s="1">
        <v>0</v>
      </c>
      <c r="AIT783" s="3">
        <v>1</v>
      </c>
      <c r="AIU783" s="1">
        <v>1</v>
      </c>
      <c r="AIV783" s="1">
        <v>0</v>
      </c>
      <c r="AIW783" s="1">
        <v>0</v>
      </c>
      <c r="AIX783" s="1">
        <v>22</v>
      </c>
      <c r="AJB783" s="1">
        <v>20</v>
      </c>
    </row>
    <row r="784" spans="1:939" s="80" customFormat="1">
      <c r="B784" s="80">
        <v>3</v>
      </c>
      <c r="C784" s="80">
        <v>0</v>
      </c>
      <c r="Z784" s="80">
        <v>0</v>
      </c>
      <c r="AA784" s="80">
        <v>2</v>
      </c>
      <c r="AC784" s="80">
        <v>0</v>
      </c>
      <c r="AE784" s="80">
        <v>0</v>
      </c>
      <c r="AG784" s="80">
        <v>1</v>
      </c>
      <c r="AH784" s="80">
        <v>0</v>
      </c>
      <c r="AI784" s="80">
        <v>154</v>
      </c>
      <c r="DR784" s="80">
        <v>88</v>
      </c>
      <c r="HA784" s="80">
        <v>0</v>
      </c>
      <c r="HT784" s="80">
        <v>0</v>
      </c>
      <c r="IP784" s="80">
        <v>97</v>
      </c>
      <c r="LX784" s="80">
        <v>90</v>
      </c>
      <c r="PG784" s="80">
        <v>18</v>
      </c>
      <c r="SP784" s="80">
        <v>98.9</v>
      </c>
      <c r="VX784" s="80">
        <v>1</v>
      </c>
      <c r="WQ784" s="80">
        <v>0</v>
      </c>
      <c r="ACG784" s="80">
        <v>197</v>
      </c>
      <c r="AGS784" s="80">
        <v>0</v>
      </c>
      <c r="AGT784" s="80">
        <v>0</v>
      </c>
      <c r="AGU784" s="80">
        <v>0</v>
      </c>
      <c r="AGV784" s="80">
        <v>0</v>
      </c>
      <c r="AGW784" s="80">
        <v>0</v>
      </c>
      <c r="AGX784" s="80">
        <v>0</v>
      </c>
      <c r="AGY784" s="80">
        <v>0</v>
      </c>
      <c r="AGZ784" s="80">
        <v>0</v>
      </c>
      <c r="AHA784" s="80">
        <v>0</v>
      </c>
      <c r="AHB784" s="80">
        <v>0</v>
      </c>
      <c r="AHC784" s="80">
        <v>1</v>
      </c>
      <c r="AHD784" s="80">
        <v>0</v>
      </c>
      <c r="AHE784" s="80">
        <v>0</v>
      </c>
      <c r="AHF784" s="80">
        <v>0</v>
      </c>
      <c r="AHH784" s="80">
        <v>0</v>
      </c>
      <c r="AHI784" s="80">
        <v>0</v>
      </c>
      <c r="AHK784" s="80">
        <v>0</v>
      </c>
      <c r="AHL784" s="80">
        <v>0</v>
      </c>
      <c r="AHM784" s="80">
        <v>0</v>
      </c>
      <c r="AHN784" s="80">
        <v>0</v>
      </c>
      <c r="AHO784" s="80">
        <v>0</v>
      </c>
      <c r="AHP784" s="80">
        <v>0</v>
      </c>
      <c r="AHQ784" s="80">
        <v>0</v>
      </c>
      <c r="AHR784" s="80">
        <v>0</v>
      </c>
      <c r="AIM784" s="80">
        <v>0</v>
      </c>
      <c r="AIN784" s="80">
        <v>0</v>
      </c>
      <c r="AIO784" s="80">
        <v>0</v>
      </c>
      <c r="AIT784" s="86">
        <v>1</v>
      </c>
      <c r="AIU784" s="80">
        <v>0</v>
      </c>
      <c r="AIV784" s="80">
        <v>0</v>
      </c>
      <c r="AIW784" s="80">
        <v>0</v>
      </c>
      <c r="AIX784" s="80">
        <v>20</v>
      </c>
    </row>
    <row r="785" spans="1:951" s="1" customFormat="1">
      <c r="A785" s="1">
        <v>166</v>
      </c>
      <c r="B785" s="1">
        <v>1</v>
      </c>
      <c r="C785" s="1">
        <v>0</v>
      </c>
      <c r="Z785" s="1">
        <v>0</v>
      </c>
      <c r="AA785" s="1">
        <v>1</v>
      </c>
      <c r="AB785" s="1" t="s">
        <v>8727</v>
      </c>
      <c r="AC785" s="1">
        <v>0</v>
      </c>
      <c r="AE785" s="1">
        <v>0</v>
      </c>
      <c r="AG785" s="1">
        <v>0</v>
      </c>
      <c r="AGS785" s="1">
        <v>0</v>
      </c>
      <c r="AGT785" s="1">
        <v>0</v>
      </c>
      <c r="AGU785" s="1">
        <v>0</v>
      </c>
      <c r="AGV785" s="1">
        <v>0</v>
      </c>
      <c r="AGW785" s="1">
        <v>0</v>
      </c>
      <c r="AGX785" s="1">
        <v>0</v>
      </c>
      <c r="AGY785" s="1">
        <v>0</v>
      </c>
      <c r="AGZ785" s="1">
        <v>0</v>
      </c>
      <c r="AHA785" s="1">
        <v>0</v>
      </c>
      <c r="AHB785" s="1">
        <v>0</v>
      </c>
      <c r="AHC785" s="1">
        <v>1</v>
      </c>
      <c r="AHD785" s="1">
        <v>0</v>
      </c>
      <c r="AHE785" s="1">
        <v>0</v>
      </c>
      <c r="AHF785" s="1">
        <v>0</v>
      </c>
      <c r="AHH785" s="1">
        <v>0</v>
      </c>
      <c r="AHI785" s="1">
        <v>0</v>
      </c>
      <c r="AHK785" s="1">
        <v>0</v>
      </c>
      <c r="AHL785" s="1">
        <v>0</v>
      </c>
      <c r="AHM785" s="1">
        <v>0</v>
      </c>
      <c r="AHN785" s="1">
        <v>0</v>
      </c>
      <c r="AHO785" s="1">
        <v>0</v>
      </c>
      <c r="AHP785" s="1">
        <v>0</v>
      </c>
      <c r="AHQ785" s="1">
        <v>0</v>
      </c>
      <c r="AHR785" s="1">
        <v>0</v>
      </c>
      <c r="AIM785" s="1">
        <v>0</v>
      </c>
      <c r="AIN785" s="1">
        <v>0</v>
      </c>
      <c r="AIO785" s="1">
        <v>0</v>
      </c>
      <c r="AIP785" s="1">
        <v>1</v>
      </c>
      <c r="AIQ785" s="1">
        <v>1</v>
      </c>
      <c r="AIR785" s="1">
        <v>1</v>
      </c>
      <c r="AIS785" s="1">
        <v>1</v>
      </c>
      <c r="AIT785" s="3">
        <v>0</v>
      </c>
      <c r="AIV785" s="1">
        <v>0</v>
      </c>
      <c r="AIW785" s="1">
        <v>0</v>
      </c>
    </row>
    <row r="786" spans="1:951" s="1" customFormat="1">
      <c r="B786" s="1">
        <v>2</v>
      </c>
      <c r="C786" s="1">
        <v>0</v>
      </c>
      <c r="Z786" s="1">
        <v>0</v>
      </c>
      <c r="AA786" s="1">
        <v>2</v>
      </c>
      <c r="AB786" s="1" t="s">
        <v>8728</v>
      </c>
      <c r="AC786" s="1">
        <v>1</v>
      </c>
      <c r="AD786" s="1">
        <v>0</v>
      </c>
      <c r="AE786" s="1">
        <v>0</v>
      </c>
      <c r="AG786" s="1">
        <v>0</v>
      </c>
      <c r="AI786" s="1">
        <v>96</v>
      </c>
      <c r="AJ786" s="1">
        <v>98</v>
      </c>
      <c r="AK786" s="1">
        <v>94</v>
      </c>
      <c r="DR786" s="1">
        <v>60</v>
      </c>
      <c r="DS786" s="1">
        <v>60</v>
      </c>
      <c r="DT786" s="1">
        <v>68</v>
      </c>
      <c r="HA786" s="1">
        <v>2</v>
      </c>
      <c r="HB786" s="1">
        <v>2</v>
      </c>
      <c r="HC786" s="1">
        <v>2</v>
      </c>
      <c r="HT786" s="1">
        <v>0</v>
      </c>
      <c r="HU786" s="1">
        <v>0</v>
      </c>
      <c r="HV786" s="1">
        <v>0</v>
      </c>
      <c r="IP786" s="1">
        <v>98</v>
      </c>
      <c r="IR786" s="1">
        <v>93</v>
      </c>
      <c r="LX786" s="1">
        <v>104</v>
      </c>
      <c r="LZ786" s="1">
        <v>76</v>
      </c>
      <c r="PG786" s="1">
        <v>16</v>
      </c>
      <c r="PI786" s="1">
        <v>18</v>
      </c>
      <c r="SP786" s="1">
        <v>96.9</v>
      </c>
      <c r="SR786" s="1">
        <v>95.9</v>
      </c>
      <c r="VX786" s="1">
        <v>0</v>
      </c>
      <c r="VZ786" s="1">
        <v>0</v>
      </c>
      <c r="WQ786" s="1">
        <v>0</v>
      </c>
      <c r="WS786" s="1">
        <v>0</v>
      </c>
      <c r="ZY786" s="1">
        <v>171.2</v>
      </c>
      <c r="ZZ786" s="1">
        <v>171.6</v>
      </c>
      <c r="AAY786" s="1">
        <v>21</v>
      </c>
      <c r="ABH786" s="1">
        <v>1.8</v>
      </c>
      <c r="ABU786" s="1">
        <v>140</v>
      </c>
      <c r="ABX786" s="1">
        <v>4.0999999999999996</v>
      </c>
      <c r="ACA786" s="1">
        <v>99</v>
      </c>
      <c r="ACD786" s="1">
        <v>9.3000000000000007</v>
      </c>
      <c r="ACG786" s="1">
        <v>149</v>
      </c>
      <c r="ACH786" s="1">
        <v>168</v>
      </c>
      <c r="ACQ786" s="1">
        <v>22</v>
      </c>
      <c r="ACT786" s="1">
        <v>1.17</v>
      </c>
      <c r="ACW786" s="1">
        <v>20</v>
      </c>
      <c r="AGS786" s="1">
        <v>0</v>
      </c>
      <c r="AGT786" s="1">
        <v>0</v>
      </c>
      <c r="AGU786" s="1">
        <v>0</v>
      </c>
      <c r="AGV786" s="1">
        <v>0</v>
      </c>
      <c r="AGW786" s="1">
        <v>0</v>
      </c>
      <c r="AGX786" s="1">
        <v>0</v>
      </c>
      <c r="AGY786" s="1">
        <v>0</v>
      </c>
      <c r="AGZ786" s="1">
        <v>1</v>
      </c>
      <c r="AHA786" s="1">
        <v>0</v>
      </c>
      <c r="AHB786" s="1">
        <v>0</v>
      </c>
      <c r="AHC786" s="1">
        <v>1</v>
      </c>
      <c r="AHD786" s="1">
        <v>0</v>
      </c>
      <c r="AHE786" s="1">
        <v>0</v>
      </c>
      <c r="AHF786" s="1">
        <v>0</v>
      </c>
      <c r="AHH786" s="1">
        <v>0</v>
      </c>
      <c r="AHI786" s="1">
        <v>0</v>
      </c>
      <c r="AHK786" s="1">
        <v>0</v>
      </c>
      <c r="AHL786" s="1">
        <v>0</v>
      </c>
      <c r="AHM786" s="1">
        <v>0</v>
      </c>
      <c r="AHN786" s="1">
        <v>0</v>
      </c>
      <c r="AHO786" s="1">
        <v>0</v>
      </c>
      <c r="AHP786" s="1">
        <v>0</v>
      </c>
      <c r="AHQ786" s="1">
        <v>0</v>
      </c>
      <c r="AHR786" s="1">
        <v>0</v>
      </c>
      <c r="AIM786" s="1">
        <v>0</v>
      </c>
      <c r="AIN786" s="1">
        <v>0</v>
      </c>
      <c r="AIO786" s="1">
        <v>0</v>
      </c>
      <c r="AIT786" s="3">
        <v>2</v>
      </c>
      <c r="AIV786" s="1">
        <v>0</v>
      </c>
      <c r="AIW786" s="1">
        <v>0</v>
      </c>
      <c r="AIX786" s="1">
        <v>30</v>
      </c>
      <c r="AIY786" s="1">
        <v>38</v>
      </c>
    </row>
    <row r="787" spans="1:951" s="1" customFormat="1">
      <c r="B787" s="1">
        <v>3</v>
      </c>
      <c r="C787" s="1">
        <v>1</v>
      </c>
      <c r="D787" s="1" t="s">
        <v>8729</v>
      </c>
      <c r="E787" s="1" t="s">
        <v>8730</v>
      </c>
      <c r="O787" s="1">
        <v>1</v>
      </c>
      <c r="P787" s="1">
        <v>0</v>
      </c>
      <c r="Z787" s="1">
        <v>0</v>
      </c>
      <c r="AA787" s="1">
        <v>2</v>
      </c>
      <c r="AB787" s="1" t="s">
        <v>8731</v>
      </c>
      <c r="AC787" s="1">
        <v>10</v>
      </c>
      <c r="AD787" s="1">
        <v>1</v>
      </c>
      <c r="AE787" s="1">
        <v>6</v>
      </c>
      <c r="AF787" s="1">
        <v>0</v>
      </c>
      <c r="AG787" s="1">
        <v>0</v>
      </c>
      <c r="AI787" s="1">
        <v>100</v>
      </c>
      <c r="AJ787" s="1">
        <v>92</v>
      </c>
      <c r="DR787" s="1">
        <v>58</v>
      </c>
      <c r="DS787" s="1">
        <v>56</v>
      </c>
      <c r="HA787" s="1">
        <v>2</v>
      </c>
      <c r="HB787" s="1">
        <v>2</v>
      </c>
      <c r="HT787" s="1">
        <v>0</v>
      </c>
      <c r="HU787" s="1">
        <v>0</v>
      </c>
      <c r="IP787" s="1">
        <v>98</v>
      </c>
      <c r="IQ787" s="1">
        <v>99</v>
      </c>
      <c r="LX787" s="1">
        <v>78</v>
      </c>
      <c r="LY787" s="1">
        <v>150</v>
      </c>
      <c r="LZ787" s="1">
        <v>76</v>
      </c>
      <c r="PG787" s="1">
        <v>20</v>
      </c>
      <c r="PH787" s="1">
        <v>22</v>
      </c>
      <c r="SP787" s="1">
        <v>97.2</v>
      </c>
      <c r="SQ787" s="1">
        <v>97.6</v>
      </c>
      <c r="VX787" s="1">
        <v>0</v>
      </c>
      <c r="VY787" s="1">
        <v>0</v>
      </c>
      <c r="WQ787" s="1">
        <v>0</v>
      </c>
      <c r="WR787" s="1">
        <v>0</v>
      </c>
      <c r="ZY787" s="1">
        <v>172</v>
      </c>
      <c r="ACG787" s="1">
        <v>195</v>
      </c>
      <c r="AGS787" s="1">
        <v>0</v>
      </c>
      <c r="AGT787" s="1">
        <v>0</v>
      </c>
      <c r="AGU787" s="1">
        <v>0</v>
      </c>
      <c r="AGV787" s="1">
        <v>0</v>
      </c>
      <c r="AGW787" s="1">
        <v>0</v>
      </c>
      <c r="AGX787" s="1">
        <v>0</v>
      </c>
      <c r="AGY787" s="1">
        <v>0</v>
      </c>
      <c r="AGZ787" s="1">
        <v>0</v>
      </c>
      <c r="AHA787" s="1">
        <v>0</v>
      </c>
      <c r="AHB787" s="1">
        <v>0</v>
      </c>
      <c r="AHC787" s="1">
        <v>1</v>
      </c>
      <c r="AHD787" s="1">
        <v>0</v>
      </c>
      <c r="AHE787" s="1">
        <v>0</v>
      </c>
      <c r="AHF787" s="1">
        <v>0</v>
      </c>
      <c r="AHH787" s="1">
        <v>0</v>
      </c>
      <c r="AHI787" s="1">
        <v>0</v>
      </c>
      <c r="AHK787" s="1">
        <v>0</v>
      </c>
      <c r="AHL787" s="1">
        <v>0</v>
      </c>
      <c r="AHM787" s="1">
        <v>0</v>
      </c>
      <c r="AHN787" s="1">
        <v>0</v>
      </c>
      <c r="AHO787" s="1">
        <v>0</v>
      </c>
      <c r="AHP787" s="1">
        <v>0</v>
      </c>
      <c r="AHQ787" s="1">
        <v>0</v>
      </c>
      <c r="AHR787" s="1">
        <v>0</v>
      </c>
      <c r="AIM787" s="1">
        <v>0</v>
      </c>
      <c r="AIN787" s="1">
        <v>0</v>
      </c>
      <c r="AIO787" s="1">
        <v>0</v>
      </c>
      <c r="AIT787" s="3">
        <v>2</v>
      </c>
      <c r="AIV787" s="1">
        <v>0</v>
      </c>
      <c r="AIW787" s="1">
        <v>0</v>
      </c>
      <c r="AIX787" s="1">
        <v>24</v>
      </c>
      <c r="AIY787" s="1">
        <v>30</v>
      </c>
    </row>
    <row r="788" spans="1:951" s="1" customFormat="1">
      <c r="B788" s="1">
        <v>4</v>
      </c>
      <c r="C788" s="1">
        <v>1</v>
      </c>
      <c r="D788" s="1" t="s">
        <v>8732</v>
      </c>
      <c r="E788" s="1" t="s">
        <v>8733</v>
      </c>
      <c r="F788" s="1" t="s">
        <v>6367</v>
      </c>
      <c r="O788" s="1">
        <v>1</v>
      </c>
      <c r="P788" s="1">
        <v>0</v>
      </c>
      <c r="Q788" s="1">
        <v>0</v>
      </c>
      <c r="Z788" s="1">
        <v>0</v>
      </c>
      <c r="AA788" s="1">
        <v>2</v>
      </c>
      <c r="AB788" s="1" t="s">
        <v>8734</v>
      </c>
      <c r="AC788" s="1">
        <v>8</v>
      </c>
      <c r="AD788" s="1">
        <v>1</v>
      </c>
      <c r="AE788" s="1">
        <v>4</v>
      </c>
      <c r="AF788" s="1">
        <v>0</v>
      </c>
      <c r="AG788" s="1">
        <v>0</v>
      </c>
      <c r="AI788" s="1">
        <v>118</v>
      </c>
      <c r="AJ788" s="1">
        <v>92</v>
      </c>
      <c r="DR788" s="1">
        <v>60</v>
      </c>
      <c r="DS788" s="1">
        <v>50</v>
      </c>
      <c r="HA788" s="1">
        <v>2</v>
      </c>
      <c r="HB788" s="1">
        <v>2</v>
      </c>
      <c r="HT788" s="1">
        <v>0</v>
      </c>
      <c r="HU788" s="1">
        <v>0</v>
      </c>
      <c r="IP788" s="1">
        <v>99</v>
      </c>
      <c r="IQ788" s="1">
        <v>99</v>
      </c>
      <c r="LX788" s="1">
        <v>75</v>
      </c>
      <c r="LY788" s="1">
        <v>71</v>
      </c>
      <c r="PG788" s="1">
        <v>18</v>
      </c>
      <c r="PH788" s="1">
        <v>20</v>
      </c>
      <c r="SP788" s="1">
        <v>95.6</v>
      </c>
      <c r="SQ788" s="1">
        <v>97.1</v>
      </c>
      <c r="VX788" s="1">
        <v>0</v>
      </c>
      <c r="VY788" s="1">
        <v>0</v>
      </c>
      <c r="WQ788" s="1">
        <v>0</v>
      </c>
      <c r="WR788" s="1">
        <v>0</v>
      </c>
      <c r="ZY788" s="1">
        <v>169.8</v>
      </c>
      <c r="AAY788" s="1">
        <v>23</v>
      </c>
      <c r="ABH788" s="1">
        <v>1.9</v>
      </c>
      <c r="ABU788" s="1">
        <v>141</v>
      </c>
      <c r="ABX788" s="1">
        <v>3.9</v>
      </c>
      <c r="ACA788" s="1">
        <v>98</v>
      </c>
      <c r="ACD788" s="1">
        <v>9.3000000000000007</v>
      </c>
      <c r="ACG788" s="1">
        <v>167</v>
      </c>
      <c r="ACQ788" s="1">
        <v>23</v>
      </c>
      <c r="ACT788" s="1">
        <v>1.2</v>
      </c>
      <c r="ACW788" s="1">
        <v>20</v>
      </c>
      <c r="ADR788" s="1">
        <v>1.5</v>
      </c>
      <c r="AGS788" s="1">
        <v>0</v>
      </c>
      <c r="AGT788" s="1">
        <v>0</v>
      </c>
      <c r="AGU788" s="1">
        <v>0</v>
      </c>
      <c r="AGV788" s="1">
        <v>0</v>
      </c>
      <c r="AGW788" s="1">
        <v>0</v>
      </c>
      <c r="AGX788" s="1">
        <v>0</v>
      </c>
      <c r="AGY788" s="1">
        <v>0</v>
      </c>
      <c r="AGZ788" s="1">
        <v>1</v>
      </c>
      <c r="AHA788" s="1">
        <v>0</v>
      </c>
      <c r="AHB788" s="1">
        <v>0</v>
      </c>
      <c r="AHC788" s="1">
        <v>1</v>
      </c>
      <c r="AHD788" s="1">
        <v>0</v>
      </c>
      <c r="AHE788" s="1">
        <v>0</v>
      </c>
      <c r="AHF788" s="1">
        <v>0</v>
      </c>
      <c r="AHH788" s="1">
        <v>0</v>
      </c>
      <c r="AHI788" s="1">
        <v>0</v>
      </c>
      <c r="AHK788" s="1">
        <v>0</v>
      </c>
      <c r="AHL788" s="1">
        <v>0</v>
      </c>
      <c r="AHM788" s="1">
        <v>0</v>
      </c>
      <c r="AHN788" s="1">
        <v>0</v>
      </c>
      <c r="AHO788" s="1">
        <v>0</v>
      </c>
      <c r="AHP788" s="1">
        <v>0</v>
      </c>
      <c r="AHQ788" s="1">
        <v>0</v>
      </c>
      <c r="AHR788" s="1">
        <v>0</v>
      </c>
      <c r="AIM788" s="1">
        <v>0</v>
      </c>
      <c r="AIN788" s="1">
        <v>0</v>
      </c>
      <c r="AIO788" s="1">
        <v>0</v>
      </c>
      <c r="AIT788" s="3">
        <v>2</v>
      </c>
      <c r="AIV788" s="1">
        <v>0</v>
      </c>
      <c r="AIW788" s="1">
        <v>0</v>
      </c>
      <c r="AIX788" s="1">
        <v>27</v>
      </c>
      <c r="AIY788" s="1">
        <v>55</v>
      </c>
    </row>
    <row r="789" spans="1:951" s="18" customFormat="1">
      <c r="B789" s="18">
        <v>5</v>
      </c>
      <c r="C789" s="18">
        <v>0</v>
      </c>
      <c r="Z789" s="18">
        <v>0</v>
      </c>
      <c r="AA789" s="18">
        <v>2</v>
      </c>
      <c r="AB789" s="18" t="s">
        <v>8735</v>
      </c>
      <c r="AC789" s="18">
        <v>0</v>
      </c>
      <c r="AE789" s="18">
        <v>0</v>
      </c>
      <c r="AG789" s="18">
        <v>4</v>
      </c>
      <c r="AH789" s="18">
        <v>0</v>
      </c>
      <c r="AI789" s="18">
        <v>112</v>
      </c>
      <c r="DR789" s="18">
        <v>68</v>
      </c>
      <c r="HA789" s="18">
        <v>2</v>
      </c>
      <c r="HT789" s="18">
        <v>0</v>
      </c>
      <c r="IP789" s="18">
        <v>96</v>
      </c>
      <c r="LX789" s="18">
        <v>74</v>
      </c>
      <c r="PG789" s="18">
        <v>16</v>
      </c>
      <c r="SP789" s="18">
        <v>97.8</v>
      </c>
      <c r="VX789" s="18">
        <v>1</v>
      </c>
      <c r="WQ789" s="18">
        <v>0</v>
      </c>
      <c r="ZY789" s="18">
        <v>170</v>
      </c>
      <c r="AGS789" s="18">
        <v>0</v>
      </c>
      <c r="AGT789" s="18">
        <v>0</v>
      </c>
      <c r="AGU789" s="18">
        <v>0</v>
      </c>
      <c r="AGV789" s="18">
        <v>0</v>
      </c>
      <c r="AGW789" s="18">
        <v>0</v>
      </c>
      <c r="AGX789" s="18">
        <v>0</v>
      </c>
      <c r="AGY789" s="18">
        <v>0</v>
      </c>
      <c r="AGZ789" s="18">
        <v>0</v>
      </c>
      <c r="AHA789" s="18">
        <v>0</v>
      </c>
      <c r="AHB789" s="18">
        <v>0</v>
      </c>
      <c r="AHC789" s="18">
        <v>1</v>
      </c>
      <c r="AHD789" s="18">
        <v>0</v>
      </c>
      <c r="AHE789" s="18">
        <v>0</v>
      </c>
      <c r="AHF789" s="18">
        <v>0</v>
      </c>
      <c r="AHH789" s="18">
        <v>0</v>
      </c>
      <c r="AHI789" s="18">
        <v>0</v>
      </c>
      <c r="AHK789" s="18">
        <v>0</v>
      </c>
      <c r="AHL789" s="18">
        <v>0</v>
      </c>
      <c r="AHM789" s="18">
        <v>0</v>
      </c>
      <c r="AHN789" s="18">
        <v>0</v>
      </c>
      <c r="AHO789" s="18">
        <v>0</v>
      </c>
      <c r="AHP789" s="18">
        <v>0</v>
      </c>
      <c r="AHQ789" s="18">
        <v>0</v>
      </c>
      <c r="AHR789" s="18">
        <v>0</v>
      </c>
      <c r="AIM789" s="18">
        <v>0</v>
      </c>
      <c r="AIN789" s="18">
        <v>0</v>
      </c>
      <c r="AIO789" s="18">
        <v>0</v>
      </c>
      <c r="AIT789" s="79">
        <v>1</v>
      </c>
      <c r="AIV789" s="18">
        <v>0</v>
      </c>
      <c r="AIW789" s="18">
        <v>0</v>
      </c>
      <c r="AIX789" s="18">
        <v>55</v>
      </c>
    </row>
    <row r="790" spans="1:951" s="1" customFormat="1">
      <c r="A790" s="1">
        <v>167</v>
      </c>
      <c r="B790" s="1">
        <v>1</v>
      </c>
      <c r="C790" s="1">
        <v>1</v>
      </c>
      <c r="D790" s="1" t="s">
        <v>7525</v>
      </c>
      <c r="O790" s="1">
        <v>1</v>
      </c>
      <c r="Z790" s="1">
        <v>0</v>
      </c>
      <c r="AA790" s="1">
        <v>1</v>
      </c>
      <c r="AC790" s="1">
        <v>2</v>
      </c>
      <c r="AD790" s="1">
        <v>0</v>
      </c>
      <c r="AE790" s="1">
        <v>1</v>
      </c>
      <c r="AF790" s="1">
        <v>0</v>
      </c>
      <c r="AG790" s="1">
        <v>0</v>
      </c>
      <c r="AI790" s="1">
        <v>130</v>
      </c>
      <c r="DR790" s="1">
        <v>80</v>
      </c>
      <c r="HA790" s="1">
        <v>2</v>
      </c>
      <c r="HT790" s="1">
        <v>0</v>
      </c>
      <c r="IP790" s="1">
        <v>100</v>
      </c>
      <c r="LX790" s="1">
        <v>116</v>
      </c>
      <c r="PG790" s="1">
        <v>16</v>
      </c>
      <c r="SP790" s="1">
        <v>96</v>
      </c>
      <c r="VX790" s="1">
        <v>1</v>
      </c>
      <c r="WQ790" s="1">
        <v>0</v>
      </c>
      <c r="AGS790" s="1">
        <v>0</v>
      </c>
      <c r="AGT790" s="1">
        <v>0</v>
      </c>
      <c r="AGU790" s="1">
        <v>0</v>
      </c>
      <c r="AGV790" s="1">
        <v>0</v>
      </c>
      <c r="AGW790" s="1">
        <v>0</v>
      </c>
      <c r="AGX790" s="1">
        <v>0</v>
      </c>
      <c r="AGY790" s="1">
        <v>0</v>
      </c>
      <c r="AGZ790" s="1">
        <v>0</v>
      </c>
      <c r="AHA790" s="1">
        <v>0</v>
      </c>
      <c r="AHB790" s="1">
        <v>0</v>
      </c>
      <c r="AHC790" s="1">
        <v>1</v>
      </c>
      <c r="AHD790" s="1">
        <v>0</v>
      </c>
      <c r="AHE790" s="1">
        <v>0</v>
      </c>
      <c r="AHF790" s="1">
        <v>0</v>
      </c>
      <c r="AHH790" s="1">
        <v>0</v>
      </c>
      <c r="AHI790" s="1">
        <v>0</v>
      </c>
      <c r="AHK790" s="1">
        <v>0</v>
      </c>
      <c r="AHL790" s="1">
        <v>0</v>
      </c>
      <c r="AHM790" s="1">
        <v>0</v>
      </c>
      <c r="AHN790" s="1">
        <v>0</v>
      </c>
      <c r="AHO790" s="1">
        <v>0</v>
      </c>
      <c r="AHP790" s="1">
        <v>0</v>
      </c>
      <c r="AHQ790" s="1">
        <v>0</v>
      </c>
      <c r="AHR790" s="1">
        <v>5</v>
      </c>
      <c r="AIM790" s="1">
        <v>2</v>
      </c>
      <c r="AIN790" s="1">
        <v>0</v>
      </c>
      <c r="AIO790" s="1">
        <v>0</v>
      </c>
      <c r="AIP790" s="1">
        <v>1</v>
      </c>
      <c r="AIQ790" s="1">
        <v>1</v>
      </c>
      <c r="AIR790" s="1">
        <v>1</v>
      </c>
      <c r="AIS790" s="1">
        <v>1</v>
      </c>
      <c r="AIT790" s="1">
        <v>1</v>
      </c>
      <c r="AIU790" s="1">
        <v>0</v>
      </c>
      <c r="AIV790" s="1">
        <v>0</v>
      </c>
      <c r="AIW790" s="1">
        <v>0</v>
      </c>
      <c r="AIX790" s="1">
        <v>35</v>
      </c>
    </row>
    <row r="791" spans="1:951" s="1" customFormat="1">
      <c r="B791" s="1">
        <v>2</v>
      </c>
      <c r="C791" s="1">
        <v>1</v>
      </c>
      <c r="D791" s="1" t="s">
        <v>8736</v>
      </c>
      <c r="O791" s="1">
        <v>0</v>
      </c>
      <c r="Z791" s="1">
        <v>0</v>
      </c>
      <c r="AA791" s="1">
        <v>2</v>
      </c>
      <c r="AB791" s="1" t="s">
        <v>8737</v>
      </c>
      <c r="AC791" s="1">
        <v>2</v>
      </c>
      <c r="AD791" s="1">
        <v>0</v>
      </c>
      <c r="AE791" s="1">
        <v>22</v>
      </c>
      <c r="AF791" s="1">
        <v>0</v>
      </c>
      <c r="AG791" s="1">
        <v>0</v>
      </c>
      <c r="AI791" s="1">
        <v>126</v>
      </c>
      <c r="AJ791" s="1">
        <v>110</v>
      </c>
      <c r="DR791" s="1">
        <v>72</v>
      </c>
      <c r="DS791" s="1">
        <v>70</v>
      </c>
      <c r="HA791" s="1">
        <v>2</v>
      </c>
      <c r="HB791" s="1">
        <v>2</v>
      </c>
      <c r="HT791" s="1">
        <v>0</v>
      </c>
      <c r="HU791" s="1">
        <v>0</v>
      </c>
      <c r="IP791" s="1">
        <v>97</v>
      </c>
      <c r="IQ791" s="1">
        <v>97</v>
      </c>
      <c r="LX791" s="1">
        <v>90</v>
      </c>
      <c r="LY791" s="1">
        <v>88</v>
      </c>
      <c r="PG791" s="1">
        <v>18</v>
      </c>
      <c r="PH791" s="1">
        <v>18</v>
      </c>
      <c r="SP791" s="1">
        <v>98.6</v>
      </c>
      <c r="SQ791" s="1">
        <v>97.5</v>
      </c>
      <c r="VX791" s="1">
        <v>1</v>
      </c>
      <c r="VY791" s="1">
        <v>1</v>
      </c>
      <c r="WQ791" s="1">
        <v>0</v>
      </c>
      <c r="WR791" s="1">
        <v>0</v>
      </c>
      <c r="AGS791" s="1">
        <v>1</v>
      </c>
      <c r="AGT791" s="1">
        <v>0</v>
      </c>
      <c r="AGU791" s="1">
        <v>0</v>
      </c>
      <c r="AGV791" s="1">
        <v>1</v>
      </c>
      <c r="AGW791" s="1">
        <v>0</v>
      </c>
      <c r="AGX791" s="1">
        <v>0</v>
      </c>
      <c r="AGY791" s="1">
        <v>0</v>
      </c>
      <c r="AGZ791" s="1">
        <v>0</v>
      </c>
      <c r="AHA791" s="1">
        <v>0</v>
      </c>
      <c r="AHB791" s="1">
        <v>0</v>
      </c>
      <c r="AHC791" s="1">
        <v>1</v>
      </c>
      <c r="AHD791" s="1">
        <v>0</v>
      </c>
      <c r="AHE791" s="1">
        <v>0</v>
      </c>
      <c r="AHF791" s="1">
        <v>0</v>
      </c>
      <c r="AHH791" s="1">
        <v>0</v>
      </c>
      <c r="AHI791" s="1">
        <v>0</v>
      </c>
      <c r="AHK791" s="1">
        <v>0</v>
      </c>
      <c r="AHL791" s="1">
        <v>0</v>
      </c>
      <c r="AHM791" s="1">
        <v>0</v>
      </c>
      <c r="AHN791" s="1">
        <v>0</v>
      </c>
      <c r="AHO791" s="1">
        <v>0</v>
      </c>
      <c r="AHP791" s="1">
        <v>0</v>
      </c>
      <c r="AHQ791" s="1">
        <v>0</v>
      </c>
      <c r="AHR791" s="1">
        <v>3</v>
      </c>
      <c r="AIN791" s="1">
        <v>0</v>
      </c>
      <c r="AIO791" s="1">
        <v>0</v>
      </c>
      <c r="AIT791" s="1">
        <v>2</v>
      </c>
      <c r="AIU791" s="1">
        <v>0</v>
      </c>
      <c r="AIV791" s="1">
        <v>0</v>
      </c>
      <c r="AIW791" s="1">
        <v>0</v>
      </c>
      <c r="AIX791" s="1">
        <v>46</v>
      </c>
      <c r="AIY791" s="1">
        <v>21</v>
      </c>
    </row>
    <row r="792" spans="1:951" s="80" customFormat="1">
      <c r="B792" s="80">
        <v>3</v>
      </c>
      <c r="C792" s="80">
        <v>1</v>
      </c>
      <c r="D792" s="80" t="s">
        <v>7703</v>
      </c>
      <c r="O792" s="80">
        <v>0</v>
      </c>
      <c r="Z792" s="80">
        <v>0</v>
      </c>
      <c r="AA792" s="80">
        <v>2</v>
      </c>
      <c r="AC792" s="80">
        <v>0</v>
      </c>
      <c r="AE792" s="80">
        <v>2</v>
      </c>
      <c r="AF792" s="80">
        <v>0</v>
      </c>
      <c r="AG792" s="80">
        <v>0</v>
      </c>
      <c r="AI792" s="80">
        <v>118</v>
      </c>
      <c r="DR792" s="80">
        <v>80</v>
      </c>
      <c r="HA792" s="80">
        <v>2</v>
      </c>
      <c r="HT792" s="80">
        <v>0</v>
      </c>
      <c r="IP792" s="80">
        <v>100</v>
      </c>
      <c r="LX792" s="80">
        <v>98</v>
      </c>
      <c r="PG792" s="80">
        <v>18</v>
      </c>
      <c r="SP792" s="80">
        <v>97.7</v>
      </c>
      <c r="VX792" s="80">
        <v>1</v>
      </c>
      <c r="WQ792" s="80">
        <v>0</v>
      </c>
      <c r="AGS792" s="80">
        <v>0</v>
      </c>
      <c r="AGT792" s="80">
        <v>0</v>
      </c>
      <c r="AGU792" s="80">
        <v>0</v>
      </c>
      <c r="AGV792" s="80">
        <v>0</v>
      </c>
      <c r="AGW792" s="80">
        <v>0</v>
      </c>
      <c r="AGX792" s="80">
        <v>0</v>
      </c>
      <c r="AGY792" s="80">
        <v>0</v>
      </c>
      <c r="AGZ792" s="80">
        <v>0</v>
      </c>
      <c r="AHA792" s="80">
        <v>0</v>
      </c>
      <c r="AHB792" s="80">
        <v>0</v>
      </c>
      <c r="AHC792" s="80">
        <v>1</v>
      </c>
      <c r="AHD792" s="80">
        <v>0</v>
      </c>
      <c r="AHE792" s="80">
        <v>0</v>
      </c>
      <c r="AHF792" s="80">
        <v>0</v>
      </c>
      <c r="AHH792" s="80">
        <v>0</v>
      </c>
      <c r="AHI792" s="80">
        <v>0</v>
      </c>
      <c r="AHK792" s="80">
        <v>0</v>
      </c>
      <c r="AHL792" s="80">
        <v>0</v>
      </c>
      <c r="AHM792" s="80">
        <v>0</v>
      </c>
      <c r="AHN792" s="80">
        <v>0</v>
      </c>
      <c r="AHO792" s="80">
        <v>0</v>
      </c>
      <c r="AHP792" s="80">
        <v>0</v>
      </c>
      <c r="AHQ792" s="80">
        <v>0</v>
      </c>
      <c r="AHR792" s="80">
        <v>3</v>
      </c>
      <c r="AIN792" s="80">
        <v>0</v>
      </c>
      <c r="AIO792" s="80">
        <v>0</v>
      </c>
      <c r="AIT792" s="80">
        <v>1</v>
      </c>
      <c r="AIU792" s="80">
        <v>0</v>
      </c>
      <c r="AIV792" s="80">
        <v>0</v>
      </c>
      <c r="AIW792" s="80">
        <v>0</v>
      </c>
      <c r="AIX792" s="80">
        <v>25</v>
      </c>
    </row>
    <row r="793" spans="1:951" s="14" customFormat="1">
      <c r="A793" s="14">
        <v>168</v>
      </c>
      <c r="B793" s="14">
        <v>1</v>
      </c>
      <c r="C793" s="14">
        <v>0</v>
      </c>
      <c r="F793" s="63"/>
      <c r="G793" s="58"/>
      <c r="H793" s="87"/>
      <c r="Z793" s="14">
        <v>0</v>
      </c>
      <c r="AA793" s="14">
        <v>1</v>
      </c>
      <c r="AB793" s="58"/>
      <c r="AC793" s="14">
        <v>1</v>
      </c>
      <c r="AD793" s="14">
        <v>0</v>
      </c>
      <c r="AE793" s="14">
        <v>0</v>
      </c>
      <c r="AG793" s="14">
        <v>0</v>
      </c>
      <c r="HX793" s="63"/>
      <c r="HY793" s="63"/>
      <c r="HZ793" s="63"/>
      <c r="IA793" s="63"/>
      <c r="IB793" s="63"/>
      <c r="IC793" s="63"/>
      <c r="ID793" s="63"/>
      <c r="IE793" s="63"/>
      <c r="IF793" s="63"/>
      <c r="IG793" s="63"/>
      <c r="IH793" s="63"/>
      <c r="II793" s="63"/>
      <c r="IJ793" s="63"/>
      <c r="IK793" s="63"/>
      <c r="IL793" s="63"/>
      <c r="IM793" s="58"/>
      <c r="IN793" s="58"/>
      <c r="IO793" s="58"/>
      <c r="IP793" s="87"/>
      <c r="IQ793" s="87"/>
      <c r="IR793" s="87"/>
      <c r="IS793" s="87"/>
      <c r="IT793" s="87"/>
      <c r="IU793" s="87"/>
      <c r="IV793" s="87"/>
      <c r="IW793" s="87"/>
      <c r="IX793" s="87"/>
      <c r="IY793" s="87"/>
      <c r="IZ793" s="87"/>
      <c r="JA793" s="87"/>
      <c r="JB793" s="87"/>
      <c r="JC793" s="87"/>
      <c r="JD793" s="87"/>
      <c r="JE793" s="87"/>
      <c r="JF793" s="87"/>
      <c r="JG793" s="87"/>
      <c r="JH793" s="87"/>
      <c r="JI793" s="87"/>
      <c r="JJ793" s="87"/>
      <c r="JK793" s="87"/>
      <c r="JL793" s="87"/>
      <c r="JM793" s="87"/>
      <c r="JN793" s="87"/>
      <c r="JO793" s="87"/>
      <c r="JP793" s="87"/>
      <c r="JQ793" s="87"/>
      <c r="JR793" s="87"/>
      <c r="JS793" s="87"/>
      <c r="JT793" s="87"/>
      <c r="JU793" s="87"/>
      <c r="JV793" s="87"/>
      <c r="JW793" s="87"/>
      <c r="JX793" s="87"/>
      <c r="JY793" s="87"/>
      <c r="JZ793" s="87"/>
      <c r="KA793" s="87"/>
      <c r="KB793" s="87"/>
      <c r="KC793" s="87"/>
      <c r="KD793" s="87"/>
      <c r="KE793" s="87"/>
      <c r="KF793" s="87"/>
      <c r="KG793" s="87"/>
      <c r="KH793" s="87"/>
      <c r="KI793" s="87"/>
      <c r="KJ793" s="87"/>
      <c r="KK793" s="87"/>
      <c r="KL793" s="87"/>
      <c r="KM793" s="87"/>
      <c r="KN793" s="87"/>
      <c r="KO793" s="87"/>
      <c r="KP793" s="87"/>
      <c r="KQ793" s="87"/>
      <c r="KR793" s="87"/>
      <c r="KS793" s="87"/>
      <c r="KT793" s="87"/>
      <c r="KU793" s="87"/>
      <c r="KV793" s="87"/>
      <c r="KW793" s="87"/>
      <c r="KX793" s="87"/>
      <c r="KY793" s="87"/>
      <c r="KZ793" s="87"/>
      <c r="LA793" s="87"/>
      <c r="LB793" s="87"/>
      <c r="LC793" s="87"/>
      <c r="LD793" s="87"/>
      <c r="LE793" s="87"/>
      <c r="LF793" s="87"/>
      <c r="LG793" s="87"/>
      <c r="LH793" s="87"/>
      <c r="LI793" s="87"/>
      <c r="LJ793" s="87"/>
      <c r="LK793" s="87"/>
      <c r="LL793" s="87"/>
      <c r="LM793" s="87"/>
      <c r="LN793" s="87"/>
      <c r="LO793" s="87"/>
      <c r="LP793" s="87"/>
      <c r="LQ793" s="87"/>
      <c r="LR793" s="87"/>
      <c r="LS793" s="87"/>
      <c r="LT793" s="87"/>
      <c r="LU793" s="87"/>
      <c r="LV793" s="87"/>
      <c r="LW793" s="87"/>
      <c r="SP793" s="58"/>
      <c r="SQ793" s="58"/>
      <c r="SR793" s="58"/>
      <c r="SS793" s="58"/>
      <c r="ST793" s="58"/>
      <c r="SU793" s="58"/>
      <c r="SV793" s="58"/>
      <c r="SW793" s="58"/>
      <c r="SX793" s="58"/>
      <c r="SY793" s="58"/>
      <c r="SZ793" s="58"/>
      <c r="TA793" s="58"/>
      <c r="TB793" s="58"/>
      <c r="TC793" s="58"/>
      <c r="TD793" s="58"/>
      <c r="TE793" s="58"/>
      <c r="TF793" s="58"/>
      <c r="TG793" s="58"/>
      <c r="TH793" s="58"/>
      <c r="TI793" s="58"/>
      <c r="TJ793" s="58"/>
      <c r="TK793" s="58"/>
      <c r="TL793" s="58"/>
      <c r="TM793" s="58"/>
      <c r="TN793" s="58"/>
      <c r="TO793" s="58"/>
      <c r="TP793" s="58"/>
      <c r="TQ793" s="58"/>
      <c r="TR793" s="58"/>
      <c r="TS793" s="58"/>
      <c r="TT793" s="58"/>
      <c r="TU793" s="58"/>
      <c r="TV793" s="58"/>
      <c r="TW793" s="58"/>
      <c r="TX793" s="58"/>
      <c r="TY793" s="58"/>
      <c r="TZ793" s="58"/>
      <c r="UA793" s="58"/>
      <c r="UB793" s="58"/>
      <c r="UC793" s="58"/>
      <c r="UD793" s="58"/>
      <c r="UE793" s="58"/>
      <c r="UF793" s="58"/>
      <c r="UG793" s="58"/>
      <c r="UH793" s="58"/>
      <c r="UI793" s="58"/>
      <c r="UJ793" s="58"/>
      <c r="UK793" s="58"/>
      <c r="UL793" s="58"/>
      <c r="UM793" s="58"/>
      <c r="UN793" s="58"/>
      <c r="UO793" s="58"/>
      <c r="UP793" s="58"/>
      <c r="UQ793" s="58"/>
      <c r="UR793" s="58"/>
      <c r="US793" s="58"/>
      <c r="UT793" s="58"/>
      <c r="UU793" s="58"/>
      <c r="UV793" s="58"/>
      <c r="UW793" s="58"/>
      <c r="UX793" s="58"/>
      <c r="UY793" s="58"/>
      <c r="UZ793" s="58"/>
      <c r="VA793" s="58"/>
      <c r="VB793" s="58"/>
      <c r="VC793" s="58"/>
      <c r="VD793" s="58"/>
      <c r="VE793" s="58"/>
      <c r="VF793" s="58"/>
      <c r="VG793" s="58"/>
      <c r="VH793" s="58"/>
      <c r="VI793" s="58"/>
      <c r="VJ793" s="58"/>
      <c r="VK793" s="58"/>
      <c r="VL793" s="58"/>
      <c r="VM793" s="58"/>
      <c r="VN793" s="58"/>
      <c r="VO793" s="58"/>
      <c r="VP793" s="58"/>
      <c r="VQ793" s="58"/>
      <c r="VR793" s="58"/>
      <c r="VS793" s="58"/>
      <c r="VT793" s="58"/>
      <c r="VU793" s="58"/>
      <c r="VV793" s="58"/>
      <c r="VW793" s="58"/>
      <c r="VX793" s="87"/>
      <c r="VY793" s="87"/>
      <c r="VZ793" s="87"/>
      <c r="WA793" s="87"/>
      <c r="WB793" s="87"/>
      <c r="WC793" s="87"/>
      <c r="WD793" s="87"/>
      <c r="WE793" s="87"/>
      <c r="WF793" s="87"/>
      <c r="WG793" s="87"/>
      <c r="WH793" s="87"/>
      <c r="WI793" s="87"/>
      <c r="WJ793" s="87"/>
      <c r="WK793" s="87"/>
      <c r="WL793" s="87"/>
      <c r="WM793" s="87"/>
      <c r="WN793" s="87"/>
      <c r="WO793" s="87"/>
      <c r="WP793" s="87"/>
      <c r="AAE793" s="63"/>
      <c r="AAF793" s="63"/>
      <c r="AAG793" s="63"/>
      <c r="AAI793" s="63"/>
      <c r="AAJ793" s="58"/>
      <c r="AAK793" s="87"/>
      <c r="AAO793" s="63"/>
      <c r="AAP793" s="58"/>
      <c r="AAQ793" s="87"/>
      <c r="AAU793" s="63"/>
      <c r="AAV793" s="58"/>
      <c r="AAW793" s="87"/>
      <c r="ABB793" s="63"/>
      <c r="ABC793" s="63"/>
      <c r="ABD793" s="63"/>
      <c r="ABE793" s="58"/>
      <c r="ABF793" s="58"/>
      <c r="ABG793" s="58"/>
      <c r="ABH793" s="87"/>
      <c r="ABI793" s="87"/>
      <c r="ABQ793" s="63"/>
      <c r="ABR793" s="63"/>
      <c r="ABS793" s="58"/>
      <c r="ABT793" s="58"/>
      <c r="ABU793" s="87"/>
      <c r="ABV793" s="87"/>
      <c r="ABW793" s="87"/>
      <c r="ACG793" s="63"/>
      <c r="ACH793" s="63"/>
      <c r="ACI793" s="63"/>
      <c r="ACJ793" s="63"/>
      <c r="ACK793" s="63"/>
      <c r="ACL793" s="63"/>
      <c r="ACM793" s="63"/>
      <c r="ACN793" s="63"/>
      <c r="ACO793" s="63"/>
      <c r="ACP793" s="63"/>
      <c r="ACQ793" s="58"/>
      <c r="ACR793" s="58"/>
      <c r="ACS793" s="58"/>
      <c r="ACT793" s="87"/>
      <c r="ACU793" s="87"/>
      <c r="ACV793" s="87"/>
      <c r="ADB793" s="63"/>
      <c r="ADC793" s="63"/>
      <c r="ADD793" s="58"/>
      <c r="ADE793" s="58"/>
      <c r="ADF793" s="87"/>
      <c r="ADG793" s="87"/>
      <c r="ADH793" s="87"/>
      <c r="ADI793" s="87"/>
      <c r="ADO793" s="87"/>
      <c r="AGM793" s="63"/>
      <c r="AGN793" s="58"/>
      <c r="AGO793" s="87"/>
      <c r="AGS793" s="14">
        <v>0</v>
      </c>
      <c r="AGT793" s="14">
        <v>0</v>
      </c>
      <c r="AGU793" s="14">
        <v>0</v>
      </c>
      <c r="AGV793" s="14">
        <v>0</v>
      </c>
      <c r="AGW793" s="14">
        <v>0</v>
      </c>
      <c r="AGX793" s="14">
        <v>0</v>
      </c>
      <c r="AGY793" s="14">
        <v>0</v>
      </c>
      <c r="AGZ793" s="14">
        <v>0</v>
      </c>
      <c r="AHA793" s="14">
        <v>0</v>
      </c>
      <c r="AHB793" s="14">
        <v>0</v>
      </c>
      <c r="AHC793" s="14">
        <v>1</v>
      </c>
      <c r="AHD793" s="14">
        <v>0</v>
      </c>
      <c r="AHE793" s="14">
        <v>0</v>
      </c>
      <c r="AHF793" s="14">
        <v>0</v>
      </c>
      <c r="AHH793" s="14">
        <v>0</v>
      </c>
      <c r="AHI793" s="14">
        <v>0</v>
      </c>
      <c r="AHK793" s="14">
        <v>0</v>
      </c>
      <c r="AHL793" s="14">
        <v>0</v>
      </c>
      <c r="AHM793" s="14">
        <v>0</v>
      </c>
      <c r="AHN793" s="14">
        <v>0</v>
      </c>
      <c r="AHO793" s="14">
        <v>0</v>
      </c>
      <c r="AHP793" s="14">
        <v>0</v>
      </c>
      <c r="AHQ793" s="14">
        <v>0</v>
      </c>
      <c r="AHR793" s="14">
        <v>0</v>
      </c>
      <c r="AHV793" s="63"/>
      <c r="AHW793" s="58"/>
      <c r="AHX793" s="87"/>
      <c r="AIB793" s="63"/>
      <c r="AIC793" s="58"/>
      <c r="AID793" s="87"/>
      <c r="AIH793" s="63"/>
      <c r="AII793" s="58"/>
      <c r="AIJ793" s="87"/>
      <c r="AIM793" s="14">
        <v>0</v>
      </c>
      <c r="AIN793" s="14">
        <v>0</v>
      </c>
      <c r="AIO793" s="14">
        <v>0</v>
      </c>
      <c r="AIP793" s="14">
        <v>1</v>
      </c>
      <c r="AIQ793" s="14">
        <v>1</v>
      </c>
      <c r="AIR793" s="14">
        <v>1</v>
      </c>
      <c r="AIS793" s="14">
        <v>1</v>
      </c>
      <c r="AIT793" s="60">
        <v>0</v>
      </c>
      <c r="AIU793" s="58" t="s">
        <v>2308</v>
      </c>
      <c r="AIV793" s="87">
        <v>0</v>
      </c>
      <c r="AIW793" s="14">
        <v>0</v>
      </c>
      <c r="AJB793" s="63"/>
      <c r="AJC793" s="58"/>
      <c r="AJD793" s="87"/>
      <c r="AJH793" s="63"/>
      <c r="AJI793" s="58"/>
      <c r="AJJ793" s="87"/>
      <c r="AJN793" s="63"/>
      <c r="AJO793" s="58"/>
    </row>
    <row r="794" spans="1:951" s="14" customFormat="1">
      <c r="B794" s="14">
        <v>2</v>
      </c>
      <c r="C794" s="14">
        <v>1</v>
      </c>
      <c r="D794" s="14" t="s">
        <v>8738</v>
      </c>
      <c r="F794" s="63"/>
      <c r="G794" s="58"/>
      <c r="H794" s="87"/>
      <c r="O794" s="14">
        <v>0</v>
      </c>
      <c r="Z794" s="14">
        <v>0</v>
      </c>
      <c r="AA794" s="14">
        <v>2</v>
      </c>
      <c r="AB794" s="58" t="s">
        <v>8739</v>
      </c>
      <c r="AC794" s="14">
        <v>0</v>
      </c>
      <c r="AE794" s="14">
        <v>0</v>
      </c>
      <c r="AG794" s="14">
        <v>0</v>
      </c>
      <c r="AI794" s="14">
        <v>142</v>
      </c>
      <c r="AJ794" s="14">
        <v>112</v>
      </c>
      <c r="DR794" s="14">
        <v>84</v>
      </c>
      <c r="DS794" s="14">
        <v>78</v>
      </c>
      <c r="HA794" s="14">
        <v>0</v>
      </c>
      <c r="HB794" s="14">
        <v>1</v>
      </c>
      <c r="HT794" s="14">
        <v>0</v>
      </c>
      <c r="HU794" s="14">
        <v>0</v>
      </c>
      <c r="HX794" s="63"/>
      <c r="HY794" s="63"/>
      <c r="HZ794" s="63"/>
      <c r="IA794" s="63"/>
      <c r="IB794" s="63"/>
      <c r="IC794" s="63"/>
      <c r="ID794" s="63"/>
      <c r="IE794" s="63"/>
      <c r="IF794" s="63"/>
      <c r="IG794" s="63"/>
      <c r="IH794" s="63"/>
      <c r="II794" s="63"/>
      <c r="IJ794" s="63"/>
      <c r="IK794" s="63"/>
      <c r="IL794" s="63"/>
      <c r="IM794" s="58"/>
      <c r="IN794" s="58"/>
      <c r="IO794" s="58"/>
      <c r="IP794" s="87">
        <v>92</v>
      </c>
      <c r="IQ794" s="87">
        <v>90</v>
      </c>
      <c r="IR794" s="87"/>
      <c r="IS794" s="87"/>
      <c r="IT794" s="87"/>
      <c r="IU794" s="87"/>
      <c r="IV794" s="87"/>
      <c r="IW794" s="87"/>
      <c r="IX794" s="87"/>
      <c r="IY794" s="87"/>
      <c r="IZ794" s="87"/>
      <c r="JA794" s="87"/>
      <c r="JB794" s="87"/>
      <c r="JC794" s="87"/>
      <c r="JD794" s="87"/>
      <c r="JE794" s="87"/>
      <c r="JF794" s="87"/>
      <c r="JG794" s="87"/>
      <c r="JH794" s="87"/>
      <c r="JI794" s="87"/>
      <c r="JJ794" s="87"/>
      <c r="JK794" s="87"/>
      <c r="JL794" s="87"/>
      <c r="JM794" s="87"/>
      <c r="JN794" s="87"/>
      <c r="JO794" s="87"/>
      <c r="JP794" s="87"/>
      <c r="JQ794" s="87"/>
      <c r="JR794" s="87"/>
      <c r="JS794" s="87"/>
      <c r="JT794" s="87"/>
      <c r="JU794" s="87"/>
      <c r="JV794" s="87"/>
      <c r="JW794" s="87"/>
      <c r="JX794" s="87"/>
      <c r="JY794" s="87"/>
      <c r="JZ794" s="87"/>
      <c r="KA794" s="87"/>
      <c r="KB794" s="87"/>
      <c r="KC794" s="87"/>
      <c r="KD794" s="87"/>
      <c r="KE794" s="87"/>
      <c r="KF794" s="87"/>
      <c r="KG794" s="87"/>
      <c r="KH794" s="87"/>
      <c r="KI794" s="87"/>
      <c r="KJ794" s="87"/>
      <c r="KK794" s="87"/>
      <c r="KL794" s="87"/>
      <c r="KM794" s="87"/>
      <c r="KN794" s="87"/>
      <c r="KO794" s="87"/>
      <c r="KP794" s="87"/>
      <c r="KQ794" s="87"/>
      <c r="KR794" s="87"/>
      <c r="KS794" s="87"/>
      <c r="KT794" s="87"/>
      <c r="KU794" s="87"/>
      <c r="KV794" s="87"/>
      <c r="KW794" s="87"/>
      <c r="KX794" s="87"/>
      <c r="KY794" s="87"/>
      <c r="KZ794" s="87"/>
      <c r="LA794" s="87"/>
      <c r="LB794" s="87"/>
      <c r="LC794" s="87"/>
      <c r="LD794" s="87"/>
      <c r="LE794" s="87"/>
      <c r="LF794" s="87"/>
      <c r="LG794" s="87"/>
      <c r="LH794" s="87"/>
      <c r="LI794" s="87"/>
      <c r="LJ794" s="87"/>
      <c r="LK794" s="87"/>
      <c r="LL794" s="87"/>
      <c r="LM794" s="87"/>
      <c r="LN794" s="87"/>
      <c r="LO794" s="87"/>
      <c r="LP794" s="87"/>
      <c r="LQ794" s="87"/>
      <c r="LR794" s="87"/>
      <c r="LS794" s="87"/>
      <c r="LT794" s="87"/>
      <c r="LU794" s="87"/>
      <c r="LV794" s="87"/>
      <c r="LW794" s="87"/>
      <c r="LX794" s="14">
        <v>72</v>
      </c>
      <c r="LY794" s="14">
        <v>70</v>
      </c>
      <c r="PG794" s="14">
        <v>22</v>
      </c>
      <c r="PH794" s="14">
        <v>22</v>
      </c>
      <c r="SP794" s="58" t="s">
        <v>8283</v>
      </c>
      <c r="SQ794" s="58" t="s">
        <v>6143</v>
      </c>
      <c r="SR794" s="58"/>
      <c r="SS794" s="58"/>
      <c r="ST794" s="58"/>
      <c r="SU794" s="58"/>
      <c r="SV794" s="58"/>
      <c r="SW794" s="58"/>
      <c r="SX794" s="58"/>
      <c r="SY794" s="58"/>
      <c r="SZ794" s="58"/>
      <c r="TA794" s="58"/>
      <c r="TB794" s="58"/>
      <c r="TC794" s="58"/>
      <c r="TD794" s="58"/>
      <c r="TE794" s="58"/>
      <c r="TF794" s="58"/>
      <c r="TG794" s="58"/>
      <c r="TH794" s="58"/>
      <c r="TI794" s="58"/>
      <c r="TJ794" s="58"/>
      <c r="TK794" s="58"/>
      <c r="TL794" s="58"/>
      <c r="TM794" s="58"/>
      <c r="TN794" s="58"/>
      <c r="TO794" s="58"/>
      <c r="TP794" s="58"/>
      <c r="TQ794" s="58"/>
      <c r="TR794" s="58"/>
      <c r="TS794" s="58"/>
      <c r="TT794" s="58"/>
      <c r="TU794" s="58"/>
      <c r="TV794" s="58"/>
      <c r="TW794" s="58"/>
      <c r="TX794" s="58"/>
      <c r="TY794" s="58"/>
      <c r="TZ794" s="58"/>
      <c r="UA794" s="58"/>
      <c r="UB794" s="58"/>
      <c r="UC794" s="58"/>
      <c r="UD794" s="58"/>
      <c r="UE794" s="58"/>
      <c r="UF794" s="58"/>
      <c r="UG794" s="58"/>
      <c r="UH794" s="58"/>
      <c r="UI794" s="58"/>
      <c r="UJ794" s="58"/>
      <c r="UK794" s="58"/>
      <c r="UL794" s="58"/>
      <c r="UM794" s="58"/>
      <c r="UN794" s="58"/>
      <c r="UO794" s="58"/>
      <c r="UP794" s="58"/>
      <c r="UQ794" s="58"/>
      <c r="UR794" s="58"/>
      <c r="US794" s="58"/>
      <c r="UT794" s="58"/>
      <c r="UU794" s="58"/>
      <c r="UV794" s="58"/>
      <c r="UW794" s="58"/>
      <c r="UX794" s="58"/>
      <c r="UY794" s="58"/>
      <c r="UZ794" s="58"/>
      <c r="VA794" s="58"/>
      <c r="VB794" s="58"/>
      <c r="VC794" s="58"/>
      <c r="VD794" s="58"/>
      <c r="VE794" s="58"/>
      <c r="VF794" s="58"/>
      <c r="VG794" s="58"/>
      <c r="VH794" s="58"/>
      <c r="VI794" s="58"/>
      <c r="VJ794" s="58"/>
      <c r="VK794" s="58"/>
      <c r="VL794" s="58"/>
      <c r="VM794" s="58"/>
      <c r="VN794" s="58"/>
      <c r="VO794" s="58"/>
      <c r="VP794" s="58"/>
      <c r="VQ794" s="58"/>
      <c r="VR794" s="58"/>
      <c r="VS794" s="58"/>
      <c r="VT794" s="58"/>
      <c r="VU794" s="58"/>
      <c r="VV794" s="58"/>
      <c r="VW794" s="58"/>
      <c r="VX794" s="87">
        <v>1</v>
      </c>
      <c r="VY794" s="87">
        <v>1</v>
      </c>
      <c r="VZ794" s="87"/>
      <c r="WA794" s="87"/>
      <c r="WB794" s="87"/>
      <c r="WC794" s="87"/>
      <c r="WD794" s="87"/>
      <c r="WE794" s="87"/>
      <c r="WF794" s="87"/>
      <c r="WG794" s="87"/>
      <c r="WH794" s="87"/>
      <c r="WI794" s="87"/>
      <c r="WJ794" s="87"/>
      <c r="WK794" s="87"/>
      <c r="WL794" s="87"/>
      <c r="WM794" s="87"/>
      <c r="WN794" s="87"/>
      <c r="WO794" s="87"/>
      <c r="WP794" s="87"/>
      <c r="WQ794" s="14">
        <v>0</v>
      </c>
      <c r="WR794" s="14">
        <v>0</v>
      </c>
      <c r="ZY794" s="14">
        <v>313</v>
      </c>
      <c r="ZZ794" s="14">
        <v>312</v>
      </c>
      <c r="AAE794" s="63"/>
      <c r="AAF794" s="63"/>
      <c r="AAG794" s="63"/>
      <c r="AAI794" s="63"/>
      <c r="AAJ794" s="58"/>
      <c r="AAK794" s="87"/>
      <c r="AAO794" s="63"/>
      <c r="AAP794" s="58"/>
      <c r="AAQ794" s="87"/>
      <c r="AAU794" s="63"/>
      <c r="AAV794" s="58"/>
      <c r="AAW794" s="87"/>
      <c r="AAY794" s="14">
        <v>37</v>
      </c>
      <c r="ABB794" s="14">
        <v>15.3</v>
      </c>
      <c r="ABE794" s="14">
        <v>45</v>
      </c>
      <c r="ABH794" s="87"/>
      <c r="ABI794" s="87"/>
      <c r="ABU794" s="87">
        <v>141</v>
      </c>
      <c r="ABV794" s="87"/>
      <c r="ABW794" s="87"/>
      <c r="ABX794" s="14">
        <v>3.5</v>
      </c>
      <c r="ACA794" s="14">
        <v>95</v>
      </c>
      <c r="ACD794" s="14">
        <v>1.08</v>
      </c>
      <c r="ACG794" s="14">
        <v>101</v>
      </c>
      <c r="ACQ794" s="14">
        <v>21</v>
      </c>
      <c r="ACT794" s="87">
        <v>1.2</v>
      </c>
      <c r="ACU794" s="87"/>
      <c r="ACV794" s="87"/>
      <c r="ACW794" s="14">
        <v>14</v>
      </c>
      <c r="ADF794" s="87"/>
      <c r="ADG794" s="87"/>
      <c r="ADH794" s="87"/>
      <c r="ADI794" s="87"/>
      <c r="ADO794" s="87"/>
      <c r="AGM794" s="63"/>
      <c r="AGN794" s="58"/>
      <c r="AGO794" s="87"/>
      <c r="AGS794" s="14">
        <v>1</v>
      </c>
      <c r="AGT794" s="14">
        <v>0</v>
      </c>
      <c r="AGU794" s="14">
        <v>1</v>
      </c>
      <c r="AGV794" s="14">
        <v>0</v>
      </c>
      <c r="AGW794" s="14">
        <v>0</v>
      </c>
      <c r="AGX794" s="14">
        <v>0</v>
      </c>
      <c r="AGY794" s="14">
        <v>0</v>
      </c>
      <c r="AGZ794" s="14">
        <v>1</v>
      </c>
      <c r="AHA794" s="14">
        <v>0</v>
      </c>
      <c r="AHB794" s="14">
        <v>0</v>
      </c>
      <c r="AHC794" s="14">
        <v>1</v>
      </c>
      <c r="AHD794" s="14">
        <v>0</v>
      </c>
      <c r="AHE794" s="14">
        <v>0</v>
      </c>
      <c r="AHF794" s="14">
        <v>0</v>
      </c>
      <c r="AHH794" s="14">
        <v>0</v>
      </c>
      <c r="AHI794" s="14">
        <v>0</v>
      </c>
      <c r="AHK794" s="14">
        <v>0</v>
      </c>
      <c r="AHL794" s="14">
        <v>0</v>
      </c>
      <c r="AHM794" s="14">
        <v>0</v>
      </c>
      <c r="AHN794" s="14">
        <v>0</v>
      </c>
      <c r="AHO794" s="14">
        <v>0</v>
      </c>
      <c r="AHP794" s="14">
        <v>0</v>
      </c>
      <c r="AHQ794" s="14">
        <v>0</v>
      </c>
      <c r="AHR794" s="14">
        <v>0</v>
      </c>
      <c r="AHV794" s="63"/>
      <c r="AHW794" s="58"/>
      <c r="AHX794" s="87"/>
      <c r="AIB794" s="63"/>
      <c r="AIC794" s="58"/>
      <c r="AID794" s="87"/>
      <c r="AIH794" s="63"/>
      <c r="AII794" s="58"/>
      <c r="AIJ794" s="87"/>
      <c r="AIM794" s="14">
        <v>0</v>
      </c>
      <c r="AIN794" s="14">
        <v>0</v>
      </c>
      <c r="AIO794" s="14">
        <v>0</v>
      </c>
      <c r="AIT794" s="60">
        <v>2</v>
      </c>
      <c r="AIU794" s="58" t="s">
        <v>2308</v>
      </c>
      <c r="AIV794" s="87">
        <v>0</v>
      </c>
      <c r="AIW794" s="14">
        <v>0</v>
      </c>
      <c r="AIX794" s="14">
        <v>45</v>
      </c>
      <c r="AIY794" s="14">
        <v>45</v>
      </c>
      <c r="AJB794" s="63"/>
      <c r="AJC794" s="58"/>
      <c r="AJD794" s="87"/>
      <c r="AJH794" s="63"/>
      <c r="AJI794" s="58"/>
      <c r="AJJ794" s="87"/>
      <c r="AJN794" s="63"/>
      <c r="AJO794" s="58"/>
    </row>
    <row r="795" spans="1:951" s="14" customFormat="1">
      <c r="B795" s="14">
        <v>3</v>
      </c>
      <c r="C795" s="14">
        <v>1</v>
      </c>
      <c r="D795" s="14" t="s">
        <v>8740</v>
      </c>
      <c r="F795" s="63"/>
      <c r="G795" s="58"/>
      <c r="H795" s="87"/>
      <c r="O795" s="14">
        <v>1</v>
      </c>
      <c r="Z795" s="14">
        <v>0</v>
      </c>
      <c r="AA795" s="14">
        <v>1</v>
      </c>
      <c r="AB795" s="58"/>
      <c r="AC795" s="14">
        <v>14</v>
      </c>
      <c r="AD795" s="14">
        <v>0</v>
      </c>
      <c r="AE795" s="14">
        <v>1</v>
      </c>
      <c r="AF795" s="14">
        <v>0</v>
      </c>
      <c r="AG795" s="14">
        <v>0</v>
      </c>
      <c r="AI795" s="14">
        <v>110</v>
      </c>
      <c r="DR795" s="14">
        <v>62</v>
      </c>
      <c r="HA795" s="14">
        <v>3</v>
      </c>
      <c r="HT795" s="14">
        <v>0</v>
      </c>
      <c r="HX795" s="63"/>
      <c r="HY795" s="63"/>
      <c r="HZ795" s="63"/>
      <c r="IA795" s="63"/>
      <c r="IB795" s="63"/>
      <c r="IC795" s="63"/>
      <c r="ID795" s="63"/>
      <c r="IE795" s="63"/>
      <c r="IF795" s="63"/>
      <c r="IG795" s="63"/>
      <c r="IH795" s="63"/>
      <c r="II795" s="63"/>
      <c r="IJ795" s="63"/>
      <c r="IK795" s="63"/>
      <c r="IL795" s="63"/>
      <c r="IM795" s="58"/>
      <c r="IN795" s="58"/>
      <c r="IO795" s="58"/>
      <c r="IP795" s="87">
        <v>97</v>
      </c>
      <c r="IQ795" s="87">
        <v>96</v>
      </c>
      <c r="IR795" s="87"/>
      <c r="IS795" s="87"/>
      <c r="IT795" s="87"/>
      <c r="IU795" s="87"/>
      <c r="IV795" s="87"/>
      <c r="IW795" s="87"/>
      <c r="IX795" s="87"/>
      <c r="IY795" s="87"/>
      <c r="IZ795" s="87"/>
      <c r="JA795" s="87"/>
      <c r="JB795" s="87"/>
      <c r="JC795" s="87"/>
      <c r="JD795" s="87"/>
      <c r="JE795" s="87"/>
      <c r="JF795" s="87"/>
      <c r="JG795" s="87"/>
      <c r="JH795" s="87"/>
      <c r="JI795" s="87"/>
      <c r="JJ795" s="87"/>
      <c r="JK795" s="87"/>
      <c r="JL795" s="87"/>
      <c r="JM795" s="87"/>
      <c r="JN795" s="87"/>
      <c r="JO795" s="87"/>
      <c r="JP795" s="87"/>
      <c r="JQ795" s="87"/>
      <c r="JR795" s="87"/>
      <c r="JS795" s="87"/>
      <c r="JT795" s="87"/>
      <c r="JU795" s="87"/>
      <c r="JV795" s="87"/>
      <c r="JW795" s="87"/>
      <c r="JX795" s="87"/>
      <c r="JY795" s="87"/>
      <c r="JZ795" s="87"/>
      <c r="KA795" s="87"/>
      <c r="KB795" s="87"/>
      <c r="KC795" s="87"/>
      <c r="KD795" s="87"/>
      <c r="KE795" s="87"/>
      <c r="KF795" s="87"/>
      <c r="KG795" s="87"/>
      <c r="KH795" s="87"/>
      <c r="KI795" s="87"/>
      <c r="KJ795" s="87"/>
      <c r="KK795" s="87"/>
      <c r="KL795" s="87"/>
      <c r="KM795" s="87"/>
      <c r="KN795" s="87"/>
      <c r="KO795" s="87"/>
      <c r="KP795" s="87"/>
      <c r="KQ795" s="87"/>
      <c r="KR795" s="87"/>
      <c r="KS795" s="87"/>
      <c r="KT795" s="87"/>
      <c r="KU795" s="87"/>
      <c r="KV795" s="87"/>
      <c r="KW795" s="87"/>
      <c r="KX795" s="87"/>
      <c r="KY795" s="87"/>
      <c r="KZ795" s="87"/>
      <c r="LA795" s="87"/>
      <c r="LB795" s="87"/>
      <c r="LC795" s="87"/>
      <c r="LD795" s="87"/>
      <c r="LE795" s="87"/>
      <c r="LF795" s="87"/>
      <c r="LG795" s="87"/>
      <c r="LH795" s="87"/>
      <c r="LI795" s="87"/>
      <c r="LJ795" s="87"/>
      <c r="LK795" s="87"/>
      <c r="LL795" s="87"/>
      <c r="LM795" s="87"/>
      <c r="LN795" s="87"/>
      <c r="LO795" s="87"/>
      <c r="LP795" s="87"/>
      <c r="LQ795" s="87"/>
      <c r="LR795" s="87"/>
      <c r="LS795" s="87"/>
      <c r="LT795" s="87"/>
      <c r="LU795" s="87"/>
      <c r="LV795" s="87"/>
      <c r="LW795" s="87"/>
      <c r="LX795" s="14">
        <v>76</v>
      </c>
      <c r="LY795" s="14">
        <v>80</v>
      </c>
      <c r="PG795" s="14">
        <v>22</v>
      </c>
      <c r="PH795" s="14">
        <v>22</v>
      </c>
      <c r="SP795" s="58" t="s">
        <v>8281</v>
      </c>
      <c r="SQ795" s="58" t="s">
        <v>7594</v>
      </c>
      <c r="SR795" s="58"/>
      <c r="SS795" s="58"/>
      <c r="ST795" s="58"/>
      <c r="SU795" s="58"/>
      <c r="SV795" s="58"/>
      <c r="SW795" s="58"/>
      <c r="SX795" s="58"/>
      <c r="SY795" s="58"/>
      <c r="SZ795" s="58"/>
      <c r="TA795" s="58"/>
      <c r="TB795" s="58"/>
      <c r="TC795" s="58"/>
      <c r="TD795" s="58"/>
      <c r="TE795" s="58"/>
      <c r="TF795" s="58"/>
      <c r="TG795" s="58"/>
      <c r="TH795" s="58"/>
      <c r="TI795" s="58"/>
      <c r="TJ795" s="58"/>
      <c r="TK795" s="58"/>
      <c r="TL795" s="58"/>
      <c r="TM795" s="58"/>
      <c r="TN795" s="58"/>
      <c r="TO795" s="58"/>
      <c r="TP795" s="58"/>
      <c r="TQ795" s="58"/>
      <c r="TR795" s="58"/>
      <c r="TS795" s="58"/>
      <c r="TT795" s="58"/>
      <c r="TU795" s="58"/>
      <c r="TV795" s="58"/>
      <c r="TW795" s="58"/>
      <c r="TX795" s="58"/>
      <c r="TY795" s="58"/>
      <c r="TZ795" s="58"/>
      <c r="UA795" s="58"/>
      <c r="UB795" s="58"/>
      <c r="UC795" s="58"/>
      <c r="UD795" s="58"/>
      <c r="UE795" s="58"/>
      <c r="UF795" s="58"/>
      <c r="UG795" s="58"/>
      <c r="UH795" s="58"/>
      <c r="UI795" s="58"/>
      <c r="UJ795" s="58"/>
      <c r="UK795" s="58"/>
      <c r="UL795" s="58"/>
      <c r="UM795" s="58"/>
      <c r="UN795" s="58"/>
      <c r="UO795" s="58"/>
      <c r="UP795" s="58"/>
      <c r="UQ795" s="58"/>
      <c r="UR795" s="58"/>
      <c r="US795" s="58"/>
      <c r="UT795" s="58"/>
      <c r="UU795" s="58"/>
      <c r="UV795" s="58"/>
      <c r="UW795" s="58"/>
      <c r="UX795" s="58"/>
      <c r="UY795" s="58"/>
      <c r="UZ795" s="58"/>
      <c r="VA795" s="58"/>
      <c r="VB795" s="58"/>
      <c r="VC795" s="58"/>
      <c r="VD795" s="58"/>
      <c r="VE795" s="58"/>
      <c r="VF795" s="58"/>
      <c r="VG795" s="58"/>
      <c r="VH795" s="58"/>
      <c r="VI795" s="58"/>
      <c r="VJ795" s="58"/>
      <c r="VK795" s="58"/>
      <c r="VL795" s="58"/>
      <c r="VM795" s="58"/>
      <c r="VN795" s="58"/>
      <c r="VO795" s="58"/>
      <c r="VP795" s="58"/>
      <c r="VQ795" s="58"/>
      <c r="VR795" s="58"/>
      <c r="VS795" s="58"/>
      <c r="VT795" s="58"/>
      <c r="VU795" s="58"/>
      <c r="VV795" s="58"/>
      <c r="VW795" s="58"/>
      <c r="VX795" s="87">
        <v>1</v>
      </c>
      <c r="VY795" s="87">
        <v>1</v>
      </c>
      <c r="VZ795" s="87"/>
      <c r="WA795" s="87"/>
      <c r="WB795" s="87"/>
      <c r="WC795" s="87"/>
      <c r="WD795" s="87"/>
      <c r="WE795" s="87"/>
      <c r="WF795" s="87"/>
      <c r="WG795" s="87"/>
      <c r="WH795" s="87"/>
      <c r="WI795" s="87"/>
      <c r="WJ795" s="87"/>
      <c r="WK795" s="87"/>
      <c r="WL795" s="87"/>
      <c r="WM795" s="87"/>
      <c r="WN795" s="87"/>
      <c r="WO795" s="87"/>
      <c r="WP795" s="87"/>
      <c r="WQ795" s="14">
        <v>0</v>
      </c>
      <c r="WR795" s="14">
        <v>0</v>
      </c>
      <c r="ZY795" s="14">
        <v>312</v>
      </c>
      <c r="ZZ795" s="14">
        <v>312</v>
      </c>
      <c r="AAE795" s="63"/>
      <c r="AAF795" s="63"/>
      <c r="AAG795" s="63"/>
      <c r="AAI795" s="63"/>
      <c r="AAJ795" s="58"/>
      <c r="AAK795" s="87"/>
      <c r="AAO795" s="63"/>
      <c r="AAP795" s="58"/>
      <c r="AAQ795" s="87"/>
      <c r="AAU795" s="63"/>
      <c r="AAV795" s="58"/>
      <c r="AAW795" s="87"/>
      <c r="AAY795" s="14">
        <v>31</v>
      </c>
      <c r="ABB795" s="14">
        <v>15.3</v>
      </c>
      <c r="ABE795" s="14">
        <v>45</v>
      </c>
      <c r="ABH795" s="87"/>
      <c r="ABI795" s="87"/>
      <c r="ABU795" s="87">
        <v>140</v>
      </c>
      <c r="ABV795" s="87"/>
      <c r="ABW795" s="87"/>
      <c r="ABX795" s="14">
        <v>3.8</v>
      </c>
      <c r="ACA795" s="14">
        <v>96</v>
      </c>
      <c r="ACD795" s="14">
        <v>1.1000000000000001</v>
      </c>
      <c r="ACG795" s="14">
        <v>106</v>
      </c>
      <c r="ACQ795" s="14">
        <v>21</v>
      </c>
      <c r="ACT795" s="87">
        <v>1.2</v>
      </c>
      <c r="ACU795" s="87"/>
      <c r="ACV795" s="87"/>
      <c r="ACW795" s="14">
        <v>18</v>
      </c>
      <c r="ADF795" s="87"/>
      <c r="ADG795" s="87"/>
      <c r="ADH795" s="87"/>
      <c r="ADI795" s="87"/>
      <c r="ADO795" s="87"/>
      <c r="AGM795" s="63"/>
      <c r="AGN795" s="58"/>
      <c r="AGO795" s="87"/>
      <c r="AGS795" s="14">
        <v>1</v>
      </c>
      <c r="AGT795" s="14">
        <v>0</v>
      </c>
      <c r="AGU795" s="14">
        <v>1</v>
      </c>
      <c r="AGV795" s="14">
        <v>0</v>
      </c>
      <c r="AGW795" s="14">
        <v>0</v>
      </c>
      <c r="AGX795" s="14">
        <v>0</v>
      </c>
      <c r="AGY795" s="14">
        <v>0</v>
      </c>
      <c r="AGZ795" s="14">
        <v>1</v>
      </c>
      <c r="AHA795" s="14">
        <v>0</v>
      </c>
      <c r="AHB795" s="14">
        <v>0</v>
      </c>
      <c r="AHC795" s="14">
        <v>1</v>
      </c>
      <c r="AHD795" s="14">
        <v>0</v>
      </c>
      <c r="AHE795" s="14">
        <v>0</v>
      </c>
      <c r="AHF795" s="14">
        <v>0</v>
      </c>
      <c r="AHH795" s="14">
        <v>0</v>
      </c>
      <c r="AHI795" s="14">
        <v>0</v>
      </c>
      <c r="AHK795" s="14">
        <v>0</v>
      </c>
      <c r="AHL795" s="14">
        <v>0</v>
      </c>
      <c r="AHM795" s="14">
        <v>0</v>
      </c>
      <c r="AHN795" s="14">
        <v>0</v>
      </c>
      <c r="AHO795" s="14">
        <v>0</v>
      </c>
      <c r="AHP795" s="14">
        <v>0</v>
      </c>
      <c r="AHQ795" s="14">
        <v>0</v>
      </c>
      <c r="AHR795" s="14">
        <v>7</v>
      </c>
      <c r="AHV795" s="63"/>
      <c r="AHW795" s="58"/>
      <c r="AHX795" s="87"/>
      <c r="AIB795" s="63"/>
      <c r="AIC795" s="58"/>
      <c r="AID795" s="87"/>
      <c r="AIH795" s="63"/>
      <c r="AII795" s="58"/>
      <c r="AIJ795" s="87"/>
      <c r="AIM795" s="14">
        <v>0</v>
      </c>
      <c r="AIN795" s="14">
        <v>0</v>
      </c>
      <c r="AIO795" s="14">
        <v>0</v>
      </c>
      <c r="AIT795" s="60">
        <v>2</v>
      </c>
      <c r="AIU795" s="58" t="s">
        <v>2308</v>
      </c>
      <c r="AIV795" s="87">
        <v>0</v>
      </c>
      <c r="AIW795" s="14">
        <v>0</v>
      </c>
      <c r="AIX795" s="14">
        <v>70</v>
      </c>
      <c r="AIY795" s="14">
        <v>50</v>
      </c>
      <c r="AJB795" s="63"/>
      <c r="AJC795" s="58"/>
      <c r="AJD795" s="87"/>
      <c r="AJH795" s="63"/>
      <c r="AJI795" s="58"/>
      <c r="AJJ795" s="87"/>
      <c r="AJN795" s="63"/>
      <c r="AJO795" s="58"/>
    </row>
    <row r="796" spans="1:951" s="14" customFormat="1">
      <c r="B796" s="14">
        <v>4</v>
      </c>
      <c r="C796" s="14">
        <v>1</v>
      </c>
      <c r="D796" s="14" t="s">
        <v>8741</v>
      </c>
      <c r="F796" s="63"/>
      <c r="G796" s="58"/>
      <c r="H796" s="87"/>
      <c r="O796" s="14">
        <v>1</v>
      </c>
      <c r="Z796" s="14">
        <v>0</v>
      </c>
      <c r="AA796" s="14">
        <v>2</v>
      </c>
      <c r="AB796" s="58" t="s">
        <v>8742</v>
      </c>
      <c r="AC796" s="14">
        <v>9</v>
      </c>
      <c r="AD796" s="14">
        <v>0</v>
      </c>
      <c r="AE796" s="14">
        <v>0</v>
      </c>
      <c r="AG796" s="14">
        <v>0</v>
      </c>
      <c r="AI796" s="14">
        <v>152</v>
      </c>
      <c r="AJ796" s="14">
        <v>129</v>
      </c>
      <c r="DR796" s="14">
        <v>100</v>
      </c>
      <c r="DS796" s="14">
        <v>94</v>
      </c>
      <c r="HA796" s="14">
        <v>2</v>
      </c>
      <c r="HB796" s="14">
        <v>2</v>
      </c>
      <c r="HT796" s="14">
        <v>1</v>
      </c>
      <c r="HU796" s="14">
        <v>1</v>
      </c>
      <c r="HX796" s="63"/>
      <c r="HY796" s="63"/>
      <c r="HZ796" s="63"/>
      <c r="IA796" s="63"/>
      <c r="IB796" s="63"/>
      <c r="IC796" s="63"/>
      <c r="ID796" s="63"/>
      <c r="IE796" s="63"/>
      <c r="IF796" s="63"/>
      <c r="IG796" s="63"/>
      <c r="IH796" s="63"/>
      <c r="II796" s="63"/>
      <c r="IJ796" s="63"/>
      <c r="IK796" s="63"/>
      <c r="IL796" s="63"/>
      <c r="IM796" s="58"/>
      <c r="IN796" s="58"/>
      <c r="IO796" s="58"/>
      <c r="IP796" s="87">
        <v>93</v>
      </c>
      <c r="IQ796" s="87">
        <v>95</v>
      </c>
      <c r="IR796" s="87"/>
      <c r="IS796" s="87"/>
      <c r="IT796" s="87"/>
      <c r="IU796" s="87"/>
      <c r="IV796" s="87"/>
      <c r="IW796" s="87"/>
      <c r="IX796" s="87"/>
      <c r="IY796" s="87"/>
      <c r="IZ796" s="87"/>
      <c r="JA796" s="87"/>
      <c r="JB796" s="87"/>
      <c r="JC796" s="87"/>
      <c r="JD796" s="87"/>
      <c r="JE796" s="87"/>
      <c r="JF796" s="87"/>
      <c r="JG796" s="87"/>
      <c r="JH796" s="87"/>
      <c r="JI796" s="87"/>
      <c r="JJ796" s="87"/>
      <c r="JK796" s="87"/>
      <c r="JL796" s="87"/>
      <c r="JM796" s="87"/>
      <c r="JN796" s="87"/>
      <c r="JO796" s="87"/>
      <c r="JP796" s="87"/>
      <c r="JQ796" s="87"/>
      <c r="JR796" s="87"/>
      <c r="JS796" s="87"/>
      <c r="JT796" s="87"/>
      <c r="JU796" s="87"/>
      <c r="JV796" s="87"/>
      <c r="JW796" s="87"/>
      <c r="JX796" s="87"/>
      <c r="JY796" s="87"/>
      <c r="JZ796" s="87"/>
      <c r="KA796" s="87"/>
      <c r="KB796" s="87"/>
      <c r="KC796" s="87"/>
      <c r="KD796" s="87"/>
      <c r="KE796" s="87"/>
      <c r="KF796" s="87"/>
      <c r="KG796" s="87"/>
      <c r="KH796" s="87"/>
      <c r="KI796" s="87"/>
      <c r="KJ796" s="87"/>
      <c r="KK796" s="87"/>
      <c r="KL796" s="87"/>
      <c r="KM796" s="87"/>
      <c r="KN796" s="87"/>
      <c r="KO796" s="87"/>
      <c r="KP796" s="87"/>
      <c r="KQ796" s="87"/>
      <c r="KR796" s="87"/>
      <c r="KS796" s="87"/>
      <c r="KT796" s="87"/>
      <c r="KU796" s="87"/>
      <c r="KV796" s="87"/>
      <c r="KW796" s="87"/>
      <c r="KX796" s="87"/>
      <c r="KY796" s="87"/>
      <c r="KZ796" s="87"/>
      <c r="LA796" s="87"/>
      <c r="LB796" s="87"/>
      <c r="LC796" s="87"/>
      <c r="LD796" s="87"/>
      <c r="LE796" s="87"/>
      <c r="LF796" s="87"/>
      <c r="LG796" s="87"/>
      <c r="LH796" s="87"/>
      <c r="LI796" s="87"/>
      <c r="LJ796" s="87"/>
      <c r="LK796" s="87"/>
      <c r="LL796" s="87"/>
      <c r="LM796" s="87"/>
      <c r="LN796" s="87"/>
      <c r="LO796" s="87"/>
      <c r="LP796" s="87"/>
      <c r="LQ796" s="87"/>
      <c r="LR796" s="87"/>
      <c r="LS796" s="87"/>
      <c r="LT796" s="87"/>
      <c r="LU796" s="87"/>
      <c r="LV796" s="87"/>
      <c r="LW796" s="87"/>
      <c r="LX796" s="14">
        <v>68</v>
      </c>
      <c r="LY796" s="14">
        <v>76</v>
      </c>
      <c r="PG796" s="14">
        <v>18</v>
      </c>
      <c r="PH796" s="14">
        <v>18</v>
      </c>
      <c r="SP796" s="58" t="s">
        <v>6140</v>
      </c>
      <c r="SQ796" s="58" t="s">
        <v>8281</v>
      </c>
      <c r="SR796" s="58"/>
      <c r="SS796" s="58"/>
      <c r="ST796" s="58"/>
      <c r="SU796" s="58"/>
      <c r="SV796" s="58"/>
      <c r="SW796" s="58"/>
      <c r="SX796" s="58"/>
      <c r="SY796" s="58"/>
      <c r="SZ796" s="58"/>
      <c r="TA796" s="58"/>
      <c r="TB796" s="58"/>
      <c r="TC796" s="58"/>
      <c r="TD796" s="58"/>
      <c r="TE796" s="58"/>
      <c r="TF796" s="58"/>
      <c r="TG796" s="58"/>
      <c r="TH796" s="58"/>
      <c r="TI796" s="58"/>
      <c r="TJ796" s="58"/>
      <c r="TK796" s="58"/>
      <c r="TL796" s="58"/>
      <c r="TM796" s="58"/>
      <c r="TN796" s="58"/>
      <c r="TO796" s="58"/>
      <c r="TP796" s="58"/>
      <c r="TQ796" s="58"/>
      <c r="TR796" s="58"/>
      <c r="TS796" s="58"/>
      <c r="TT796" s="58"/>
      <c r="TU796" s="58"/>
      <c r="TV796" s="58"/>
      <c r="TW796" s="58"/>
      <c r="TX796" s="58"/>
      <c r="TY796" s="58"/>
      <c r="TZ796" s="58"/>
      <c r="UA796" s="58"/>
      <c r="UB796" s="58"/>
      <c r="UC796" s="58"/>
      <c r="UD796" s="58"/>
      <c r="UE796" s="58"/>
      <c r="UF796" s="58"/>
      <c r="UG796" s="58"/>
      <c r="UH796" s="58"/>
      <c r="UI796" s="58"/>
      <c r="UJ796" s="58"/>
      <c r="UK796" s="58"/>
      <c r="UL796" s="58"/>
      <c r="UM796" s="58"/>
      <c r="UN796" s="58"/>
      <c r="UO796" s="58"/>
      <c r="UP796" s="58"/>
      <c r="UQ796" s="58"/>
      <c r="UR796" s="58"/>
      <c r="US796" s="58"/>
      <c r="UT796" s="58"/>
      <c r="UU796" s="58"/>
      <c r="UV796" s="58"/>
      <c r="UW796" s="58"/>
      <c r="UX796" s="58"/>
      <c r="UY796" s="58"/>
      <c r="UZ796" s="58"/>
      <c r="VA796" s="58"/>
      <c r="VB796" s="58"/>
      <c r="VC796" s="58"/>
      <c r="VD796" s="58"/>
      <c r="VE796" s="58"/>
      <c r="VF796" s="58"/>
      <c r="VG796" s="58"/>
      <c r="VH796" s="58"/>
      <c r="VI796" s="58"/>
      <c r="VJ796" s="58"/>
      <c r="VK796" s="58"/>
      <c r="VL796" s="58"/>
      <c r="VM796" s="58"/>
      <c r="VN796" s="58"/>
      <c r="VO796" s="58"/>
      <c r="VP796" s="58"/>
      <c r="VQ796" s="58"/>
      <c r="VR796" s="58"/>
      <c r="VS796" s="58"/>
      <c r="VT796" s="58"/>
      <c r="VU796" s="58"/>
      <c r="VV796" s="58"/>
      <c r="VW796" s="58"/>
      <c r="VX796" s="87">
        <v>1</v>
      </c>
      <c r="VY796" s="87">
        <v>1</v>
      </c>
      <c r="VZ796" s="87"/>
      <c r="WA796" s="87"/>
      <c r="WB796" s="87"/>
      <c r="WC796" s="87"/>
      <c r="WD796" s="87"/>
      <c r="WE796" s="87"/>
      <c r="WF796" s="87"/>
      <c r="WG796" s="87"/>
      <c r="WH796" s="87"/>
      <c r="WI796" s="87"/>
      <c r="WJ796" s="87"/>
      <c r="WK796" s="87"/>
      <c r="WL796" s="87"/>
      <c r="WM796" s="87"/>
      <c r="WN796" s="87"/>
      <c r="WO796" s="87"/>
      <c r="WP796" s="87"/>
      <c r="WQ796" s="14">
        <v>0</v>
      </c>
      <c r="WR796" s="14">
        <v>0</v>
      </c>
      <c r="ZY796" s="14">
        <v>312.8</v>
      </c>
      <c r="ZZ796" s="14">
        <v>311.39999999999998</v>
      </c>
      <c r="AAE796" s="63"/>
      <c r="AAF796" s="63"/>
      <c r="AAG796" s="63"/>
      <c r="AAI796" s="63"/>
      <c r="AAJ796" s="58"/>
      <c r="AAK796" s="87"/>
      <c r="AAO796" s="63"/>
      <c r="AAP796" s="58"/>
      <c r="AAQ796" s="87"/>
      <c r="AAU796" s="63"/>
      <c r="AAV796" s="58"/>
      <c r="AAW796" s="87"/>
      <c r="AAY796" s="14">
        <v>27</v>
      </c>
      <c r="ABB796" s="14">
        <v>15.6</v>
      </c>
      <c r="ABE796" s="14">
        <v>46</v>
      </c>
      <c r="ABH796" s="87"/>
      <c r="ABI796" s="87"/>
      <c r="ABU796" s="87">
        <v>137</v>
      </c>
      <c r="ABV796" s="87"/>
      <c r="ABW796" s="87"/>
      <c r="ABX796" s="14">
        <v>4.0999999999999996</v>
      </c>
      <c r="ACA796" s="14">
        <v>99</v>
      </c>
      <c r="ACD796" s="14">
        <v>0.88</v>
      </c>
      <c r="ACG796" s="14">
        <v>104</v>
      </c>
      <c r="ACQ796" s="14">
        <v>24</v>
      </c>
      <c r="ACT796" s="87">
        <v>1.3</v>
      </c>
      <c r="ACU796" s="87"/>
      <c r="ACV796" s="87"/>
      <c r="ACW796" s="14">
        <v>16</v>
      </c>
      <c r="ADF796" s="87"/>
      <c r="ADG796" s="87"/>
      <c r="ADH796" s="87"/>
      <c r="ADI796" s="87"/>
      <c r="ADO796" s="87"/>
      <c r="AGM796" s="63"/>
      <c r="AGN796" s="58"/>
      <c r="AGO796" s="87"/>
      <c r="AGS796" s="14">
        <v>1</v>
      </c>
      <c r="AGT796" s="14">
        <v>0</v>
      </c>
      <c r="AGU796" s="14">
        <v>1</v>
      </c>
      <c r="AGV796" s="14">
        <v>0</v>
      </c>
      <c r="AGW796" s="14">
        <v>0</v>
      </c>
      <c r="AGX796" s="14">
        <v>0</v>
      </c>
      <c r="AGY796" s="14">
        <v>0</v>
      </c>
      <c r="AGZ796" s="14">
        <v>0</v>
      </c>
      <c r="AHA796" s="14">
        <v>0</v>
      </c>
      <c r="AHB796" s="14">
        <v>0</v>
      </c>
      <c r="AHC796" s="14">
        <v>1</v>
      </c>
      <c r="AHD796" s="14">
        <v>0</v>
      </c>
      <c r="AHE796" s="14">
        <v>0</v>
      </c>
      <c r="AHF796" s="14">
        <v>0</v>
      </c>
      <c r="AHH796" s="14">
        <v>0</v>
      </c>
      <c r="AHI796" s="14">
        <v>0</v>
      </c>
      <c r="AHK796" s="14">
        <v>0</v>
      </c>
      <c r="AHL796" s="14">
        <v>0</v>
      </c>
      <c r="AHM796" s="14">
        <v>0</v>
      </c>
      <c r="AHN796" s="14">
        <v>0</v>
      </c>
      <c r="AHO796" s="14">
        <v>0</v>
      </c>
      <c r="AHP796" s="14">
        <v>0</v>
      </c>
      <c r="AHQ796" s="14">
        <v>0</v>
      </c>
      <c r="AHR796" s="14">
        <v>7.5</v>
      </c>
      <c r="AHV796" s="63"/>
      <c r="AHW796" s="58"/>
      <c r="AHX796" s="87"/>
      <c r="AIB796" s="63"/>
      <c r="AIC796" s="58"/>
      <c r="AID796" s="87"/>
      <c r="AIH796" s="63"/>
      <c r="AII796" s="58"/>
      <c r="AIJ796" s="87"/>
      <c r="AIM796" s="14">
        <v>0</v>
      </c>
      <c r="AIN796" s="14">
        <v>0</v>
      </c>
      <c r="AIO796" s="14">
        <v>0</v>
      </c>
      <c r="AIT796" s="60">
        <v>2</v>
      </c>
      <c r="AIU796" s="58" t="s">
        <v>2308</v>
      </c>
      <c r="AIV796" s="87">
        <v>0</v>
      </c>
      <c r="AIW796" s="14">
        <v>0</v>
      </c>
      <c r="AIX796" s="14">
        <v>85</v>
      </c>
      <c r="AIY796" s="14">
        <v>80</v>
      </c>
      <c r="AJB796" s="63"/>
      <c r="AJC796" s="58"/>
      <c r="AJD796" s="87"/>
      <c r="AJH796" s="63"/>
      <c r="AJI796" s="58"/>
      <c r="AJJ796" s="87"/>
      <c r="AJN796" s="63"/>
      <c r="AJO796" s="58"/>
    </row>
    <row r="797" spans="1:951" s="14" customFormat="1">
      <c r="B797" s="14">
        <v>5</v>
      </c>
      <c r="C797" s="14">
        <v>1</v>
      </c>
      <c r="D797" s="14" t="s">
        <v>8743</v>
      </c>
      <c r="E797" s="14" t="s">
        <v>8740</v>
      </c>
      <c r="F797" s="63"/>
      <c r="G797" s="58"/>
      <c r="H797" s="87"/>
      <c r="O797" s="14">
        <v>1</v>
      </c>
      <c r="P797" s="14">
        <v>1</v>
      </c>
      <c r="Z797" s="14">
        <v>0</v>
      </c>
      <c r="AA797" s="14">
        <v>1</v>
      </c>
      <c r="AB797" s="58"/>
      <c r="AC797" s="14">
        <v>0</v>
      </c>
      <c r="AE797" s="14">
        <v>0</v>
      </c>
      <c r="AG797" s="14">
        <v>0</v>
      </c>
      <c r="AI797" s="14">
        <v>122</v>
      </c>
      <c r="AJ797" s="14">
        <v>136</v>
      </c>
      <c r="DR797" s="14">
        <v>80</v>
      </c>
      <c r="DS797" s="14">
        <v>87</v>
      </c>
      <c r="HA797" s="14">
        <v>2</v>
      </c>
      <c r="HB797" s="14">
        <v>2</v>
      </c>
      <c r="HT797" s="14">
        <v>1</v>
      </c>
      <c r="HU797" s="14">
        <v>1</v>
      </c>
      <c r="HX797" s="63"/>
      <c r="HY797" s="63"/>
      <c r="HZ797" s="63"/>
      <c r="IA797" s="63"/>
      <c r="IB797" s="63"/>
      <c r="IC797" s="63"/>
      <c r="ID797" s="63"/>
      <c r="IE797" s="63"/>
      <c r="IF797" s="63"/>
      <c r="IG797" s="63"/>
      <c r="IH797" s="63"/>
      <c r="II797" s="63"/>
      <c r="IJ797" s="63"/>
      <c r="IK797" s="63"/>
      <c r="IL797" s="63"/>
      <c r="IM797" s="58"/>
      <c r="IN797" s="58"/>
      <c r="IO797" s="58"/>
      <c r="IP797" s="87">
        <v>95</v>
      </c>
      <c r="IQ797" s="87">
        <v>94</v>
      </c>
      <c r="IR797" s="87"/>
      <c r="IS797" s="87"/>
      <c r="IT797" s="87"/>
      <c r="IU797" s="87"/>
      <c r="IV797" s="87"/>
      <c r="IW797" s="87"/>
      <c r="IX797" s="87"/>
      <c r="IY797" s="87"/>
      <c r="IZ797" s="87"/>
      <c r="JA797" s="87"/>
      <c r="JB797" s="87"/>
      <c r="JC797" s="87"/>
      <c r="JD797" s="87"/>
      <c r="JE797" s="87"/>
      <c r="JF797" s="87"/>
      <c r="JG797" s="87"/>
      <c r="JH797" s="87"/>
      <c r="JI797" s="87"/>
      <c r="JJ797" s="87"/>
      <c r="JK797" s="87"/>
      <c r="JL797" s="87"/>
      <c r="JM797" s="87"/>
      <c r="JN797" s="87"/>
      <c r="JO797" s="87"/>
      <c r="JP797" s="87"/>
      <c r="JQ797" s="87"/>
      <c r="JR797" s="87"/>
      <c r="JS797" s="87"/>
      <c r="JT797" s="87"/>
      <c r="JU797" s="87"/>
      <c r="JV797" s="87"/>
      <c r="JW797" s="87"/>
      <c r="JX797" s="87"/>
      <c r="JY797" s="87"/>
      <c r="JZ797" s="87"/>
      <c r="KA797" s="87"/>
      <c r="KB797" s="87"/>
      <c r="KC797" s="87"/>
      <c r="KD797" s="87"/>
      <c r="KE797" s="87"/>
      <c r="KF797" s="87"/>
      <c r="KG797" s="87"/>
      <c r="KH797" s="87"/>
      <c r="KI797" s="87"/>
      <c r="KJ797" s="87"/>
      <c r="KK797" s="87"/>
      <c r="KL797" s="87"/>
      <c r="KM797" s="87"/>
      <c r="KN797" s="87"/>
      <c r="KO797" s="87"/>
      <c r="KP797" s="87"/>
      <c r="KQ797" s="87"/>
      <c r="KR797" s="87"/>
      <c r="KS797" s="87"/>
      <c r="KT797" s="87"/>
      <c r="KU797" s="87"/>
      <c r="KV797" s="87"/>
      <c r="KW797" s="87"/>
      <c r="KX797" s="87"/>
      <c r="KY797" s="87"/>
      <c r="KZ797" s="87"/>
      <c r="LA797" s="87"/>
      <c r="LB797" s="87"/>
      <c r="LC797" s="87"/>
      <c r="LD797" s="87"/>
      <c r="LE797" s="87"/>
      <c r="LF797" s="87"/>
      <c r="LG797" s="87"/>
      <c r="LH797" s="87"/>
      <c r="LI797" s="87"/>
      <c r="LJ797" s="87"/>
      <c r="LK797" s="87"/>
      <c r="LL797" s="87"/>
      <c r="LM797" s="87"/>
      <c r="LN797" s="87"/>
      <c r="LO797" s="87"/>
      <c r="LP797" s="87"/>
      <c r="LQ797" s="87"/>
      <c r="LR797" s="87"/>
      <c r="LS797" s="87"/>
      <c r="LT797" s="87"/>
      <c r="LU797" s="87"/>
      <c r="LV797" s="87"/>
      <c r="LW797" s="87"/>
      <c r="LX797" s="14">
        <v>75</v>
      </c>
      <c r="LY797" s="14">
        <v>79</v>
      </c>
      <c r="PG797" s="14">
        <v>24</v>
      </c>
      <c r="PH797" s="14">
        <v>22</v>
      </c>
      <c r="SP797" s="58" t="s">
        <v>8744</v>
      </c>
      <c r="SQ797" s="58" t="s">
        <v>8745</v>
      </c>
      <c r="SR797" s="58"/>
      <c r="SS797" s="58"/>
      <c r="ST797" s="58"/>
      <c r="SU797" s="58"/>
      <c r="SV797" s="58"/>
      <c r="SW797" s="58"/>
      <c r="SX797" s="58"/>
      <c r="SY797" s="58"/>
      <c r="SZ797" s="58"/>
      <c r="TA797" s="58"/>
      <c r="TB797" s="58"/>
      <c r="TC797" s="58"/>
      <c r="TD797" s="58"/>
      <c r="TE797" s="58"/>
      <c r="TF797" s="58"/>
      <c r="TG797" s="58"/>
      <c r="TH797" s="58"/>
      <c r="TI797" s="58"/>
      <c r="TJ797" s="58"/>
      <c r="TK797" s="58"/>
      <c r="TL797" s="58"/>
      <c r="TM797" s="58"/>
      <c r="TN797" s="58"/>
      <c r="TO797" s="58"/>
      <c r="TP797" s="58"/>
      <c r="TQ797" s="58"/>
      <c r="TR797" s="58"/>
      <c r="TS797" s="58"/>
      <c r="TT797" s="58"/>
      <c r="TU797" s="58"/>
      <c r="TV797" s="58"/>
      <c r="TW797" s="58"/>
      <c r="TX797" s="58"/>
      <c r="TY797" s="58"/>
      <c r="TZ797" s="58"/>
      <c r="UA797" s="58"/>
      <c r="UB797" s="58"/>
      <c r="UC797" s="58"/>
      <c r="UD797" s="58"/>
      <c r="UE797" s="58"/>
      <c r="UF797" s="58"/>
      <c r="UG797" s="58"/>
      <c r="UH797" s="58"/>
      <c r="UI797" s="58"/>
      <c r="UJ797" s="58"/>
      <c r="UK797" s="58"/>
      <c r="UL797" s="58"/>
      <c r="UM797" s="58"/>
      <c r="UN797" s="58"/>
      <c r="UO797" s="58"/>
      <c r="UP797" s="58"/>
      <c r="UQ797" s="58"/>
      <c r="UR797" s="58"/>
      <c r="US797" s="58"/>
      <c r="UT797" s="58"/>
      <c r="UU797" s="58"/>
      <c r="UV797" s="58"/>
      <c r="UW797" s="58"/>
      <c r="UX797" s="58"/>
      <c r="UY797" s="58"/>
      <c r="UZ797" s="58"/>
      <c r="VA797" s="58"/>
      <c r="VB797" s="58"/>
      <c r="VC797" s="58"/>
      <c r="VD797" s="58"/>
      <c r="VE797" s="58"/>
      <c r="VF797" s="58"/>
      <c r="VG797" s="58"/>
      <c r="VH797" s="58"/>
      <c r="VI797" s="58"/>
      <c r="VJ797" s="58"/>
      <c r="VK797" s="58"/>
      <c r="VL797" s="58"/>
      <c r="VM797" s="58"/>
      <c r="VN797" s="58"/>
      <c r="VO797" s="58"/>
      <c r="VP797" s="58"/>
      <c r="VQ797" s="58"/>
      <c r="VR797" s="58"/>
      <c r="VS797" s="58"/>
      <c r="VT797" s="58"/>
      <c r="VU797" s="58"/>
      <c r="VV797" s="58"/>
      <c r="VW797" s="58"/>
      <c r="VX797" s="87">
        <v>0</v>
      </c>
      <c r="VY797" s="87">
        <v>0</v>
      </c>
      <c r="VZ797" s="87"/>
      <c r="WA797" s="87"/>
      <c r="WB797" s="87"/>
      <c r="WC797" s="87"/>
      <c r="WD797" s="87"/>
      <c r="WE797" s="87"/>
      <c r="WF797" s="87"/>
      <c r="WG797" s="87"/>
      <c r="WH797" s="87"/>
      <c r="WI797" s="87"/>
      <c r="WJ797" s="87"/>
      <c r="WK797" s="87"/>
      <c r="WL797" s="87"/>
      <c r="WM797" s="87"/>
      <c r="WN797" s="87"/>
      <c r="WO797" s="87"/>
      <c r="WP797" s="87"/>
      <c r="WQ797" s="14">
        <v>0</v>
      </c>
      <c r="WR797" s="14">
        <v>0</v>
      </c>
      <c r="ZY797" s="14">
        <v>312</v>
      </c>
      <c r="ZZ797" s="14">
        <v>312</v>
      </c>
      <c r="AAE797" s="63"/>
      <c r="AAF797" s="63"/>
      <c r="AAG797" s="63"/>
      <c r="AAI797" s="63"/>
      <c r="AAJ797" s="58"/>
      <c r="AAK797" s="87"/>
      <c r="AAO797" s="63"/>
      <c r="AAP797" s="58"/>
      <c r="AAQ797" s="87"/>
      <c r="AAU797" s="63"/>
      <c r="AAV797" s="58"/>
      <c r="AAW797" s="87"/>
      <c r="AAY797" s="14">
        <v>31</v>
      </c>
      <c r="AAZ797" s="14">
        <v>30</v>
      </c>
      <c r="ABB797" s="14">
        <v>15</v>
      </c>
      <c r="ABE797" s="14">
        <v>44</v>
      </c>
      <c r="ABH797" s="87"/>
      <c r="ABI797" s="87"/>
      <c r="ABU797" s="87">
        <v>140</v>
      </c>
      <c r="ABV797" s="87">
        <v>141</v>
      </c>
      <c r="ABW797" s="87"/>
      <c r="ABX797" s="14">
        <v>3.6</v>
      </c>
      <c r="ABY797" s="14">
        <v>4.2</v>
      </c>
      <c r="ACA797" s="14">
        <v>98</v>
      </c>
      <c r="ACB797" s="14">
        <v>97</v>
      </c>
      <c r="ACD797" s="14">
        <v>1.02</v>
      </c>
      <c r="ACE797" s="14">
        <v>9.3000000000000007</v>
      </c>
      <c r="ACG797" s="14">
        <v>124</v>
      </c>
      <c r="ACH797" s="14">
        <v>110</v>
      </c>
      <c r="ACQ797" s="14">
        <v>25</v>
      </c>
      <c r="ACR797" s="14">
        <v>27</v>
      </c>
      <c r="ACT797" s="87">
        <v>1.2</v>
      </c>
      <c r="ACU797" s="87">
        <v>1.1499999999999999</v>
      </c>
      <c r="ACV797" s="87"/>
      <c r="ACW797" s="14">
        <v>16</v>
      </c>
      <c r="ACX797" s="14">
        <v>14</v>
      </c>
      <c r="ADF797" s="87"/>
      <c r="ADG797" s="87"/>
      <c r="ADH797" s="87"/>
      <c r="ADI797" s="87"/>
      <c r="ADO797" s="87"/>
      <c r="AED797" s="14">
        <v>2632</v>
      </c>
      <c r="AGM797" s="63"/>
      <c r="AGN797" s="58"/>
      <c r="AGO797" s="87"/>
      <c r="AGS797" s="14">
        <v>0</v>
      </c>
      <c r="AGT797" s="14">
        <v>0</v>
      </c>
      <c r="AGU797" s="14">
        <v>0</v>
      </c>
      <c r="AGV797" s="14">
        <v>0</v>
      </c>
      <c r="AGW797" s="14">
        <v>0</v>
      </c>
      <c r="AGX797" s="14">
        <v>0</v>
      </c>
      <c r="AGY797" s="14">
        <v>0</v>
      </c>
      <c r="AGZ797" s="14">
        <v>1</v>
      </c>
      <c r="AHA797" s="14">
        <v>0</v>
      </c>
      <c r="AHB797" s="14">
        <v>0</v>
      </c>
      <c r="AHC797" s="14">
        <v>1</v>
      </c>
      <c r="AHD797" s="14">
        <v>0</v>
      </c>
      <c r="AHE797" s="14">
        <v>0</v>
      </c>
      <c r="AHF797" s="14">
        <v>0</v>
      </c>
      <c r="AHH797" s="14">
        <v>0</v>
      </c>
      <c r="AHI797" s="14">
        <v>0</v>
      </c>
      <c r="AHK797" s="14">
        <v>0</v>
      </c>
      <c r="AHL797" s="14">
        <v>0</v>
      </c>
      <c r="AHM797" s="14">
        <v>0</v>
      </c>
      <c r="AHN797" s="14">
        <v>0</v>
      </c>
      <c r="AHO797" s="14">
        <v>0</v>
      </c>
      <c r="AHP797" s="14">
        <v>0</v>
      </c>
      <c r="AHQ797" s="14">
        <v>0</v>
      </c>
      <c r="AHR797" s="14">
        <v>0</v>
      </c>
      <c r="AHV797" s="63"/>
      <c r="AHW797" s="58"/>
      <c r="AHX797" s="87"/>
      <c r="AIB797" s="63"/>
      <c r="AIC797" s="58"/>
      <c r="AID797" s="87"/>
      <c r="AIH797" s="63"/>
      <c r="AII797" s="58"/>
      <c r="AIJ797" s="87"/>
      <c r="AIM797" s="14">
        <v>0</v>
      </c>
      <c r="AIN797" s="14">
        <v>0</v>
      </c>
      <c r="AIO797" s="14">
        <v>0</v>
      </c>
      <c r="AIT797" s="60">
        <v>2</v>
      </c>
      <c r="AIU797" s="58" t="s">
        <v>2308</v>
      </c>
      <c r="AIV797" s="87">
        <v>0</v>
      </c>
      <c r="AIW797" s="14">
        <v>0</v>
      </c>
      <c r="AIX797" s="14">
        <v>46</v>
      </c>
      <c r="AIY797" s="14">
        <v>30</v>
      </c>
      <c r="AJB797" s="63"/>
      <c r="AJC797" s="58"/>
      <c r="AJD797" s="87"/>
      <c r="AJH797" s="63"/>
      <c r="AJI797" s="58"/>
      <c r="AJJ797" s="87"/>
      <c r="AJN797" s="63"/>
      <c r="AJO797" s="58"/>
    </row>
    <row r="798" spans="1:951" s="31" customFormat="1">
      <c r="B798" s="31">
        <v>6</v>
      </c>
      <c r="C798" s="31">
        <v>0</v>
      </c>
      <c r="F798" s="82"/>
      <c r="G798" s="83"/>
      <c r="Z798" s="31">
        <v>0</v>
      </c>
      <c r="AA798" s="31">
        <v>1</v>
      </c>
      <c r="AB798" s="83"/>
      <c r="AC798" s="31">
        <v>0</v>
      </c>
      <c r="AE798" s="31">
        <v>0</v>
      </c>
      <c r="AG798" s="31">
        <v>0</v>
      </c>
      <c r="AI798" s="31">
        <v>146</v>
      </c>
      <c r="AJ798" s="31">
        <v>133</v>
      </c>
      <c r="DR798" s="31">
        <v>67</v>
      </c>
      <c r="DS798" s="31">
        <v>98</v>
      </c>
      <c r="HA798" s="31">
        <v>2</v>
      </c>
      <c r="HB798" s="31">
        <v>2</v>
      </c>
      <c r="HT798" s="31">
        <v>1</v>
      </c>
      <c r="HU798" s="31">
        <v>1</v>
      </c>
      <c r="HX798" s="82"/>
      <c r="HY798" s="82"/>
      <c r="HZ798" s="82"/>
      <c r="IA798" s="82"/>
      <c r="IB798" s="82"/>
      <c r="IC798" s="82"/>
      <c r="ID798" s="82"/>
      <c r="IE798" s="82"/>
      <c r="IF798" s="82"/>
      <c r="IG798" s="82"/>
      <c r="IH798" s="82"/>
      <c r="II798" s="82"/>
      <c r="IJ798" s="82"/>
      <c r="IK798" s="82"/>
      <c r="IL798" s="82"/>
      <c r="IM798" s="83"/>
      <c r="IN798" s="83"/>
      <c r="IO798" s="83"/>
      <c r="IP798" s="31">
        <v>93</v>
      </c>
      <c r="IQ798" s="31">
        <v>95</v>
      </c>
      <c r="LX798" s="31">
        <v>66</v>
      </c>
      <c r="LY798" s="31">
        <v>78</v>
      </c>
      <c r="PG798" s="31">
        <v>22</v>
      </c>
      <c r="PH798" s="31">
        <v>16</v>
      </c>
      <c r="SP798" s="83" t="s">
        <v>8746</v>
      </c>
      <c r="SQ798" s="83" t="s">
        <v>8456</v>
      </c>
      <c r="SR798" s="83"/>
      <c r="SS798" s="83"/>
      <c r="ST798" s="83"/>
      <c r="SU798" s="83"/>
      <c r="SV798" s="83"/>
      <c r="SW798" s="83"/>
      <c r="SX798" s="83"/>
      <c r="SY798" s="83"/>
      <c r="SZ798" s="83"/>
      <c r="TA798" s="83"/>
      <c r="TB798" s="83"/>
      <c r="TC798" s="83"/>
      <c r="TD798" s="83"/>
      <c r="TE798" s="83"/>
      <c r="TF798" s="83"/>
      <c r="TG798" s="83"/>
      <c r="TH798" s="83"/>
      <c r="TI798" s="83"/>
      <c r="TJ798" s="83"/>
      <c r="TK798" s="83"/>
      <c r="TL798" s="83"/>
      <c r="TM798" s="83"/>
      <c r="TN798" s="83"/>
      <c r="TO798" s="83"/>
      <c r="TP798" s="83"/>
      <c r="TQ798" s="83"/>
      <c r="TR798" s="83"/>
      <c r="TS798" s="83"/>
      <c r="TT798" s="83"/>
      <c r="TU798" s="83"/>
      <c r="TV798" s="83"/>
      <c r="TW798" s="83"/>
      <c r="TX798" s="83"/>
      <c r="TY798" s="83"/>
      <c r="TZ798" s="83"/>
      <c r="UA798" s="83"/>
      <c r="UB798" s="83"/>
      <c r="UC798" s="83"/>
      <c r="UD798" s="83"/>
      <c r="UE798" s="83"/>
      <c r="UF798" s="83"/>
      <c r="UG798" s="83"/>
      <c r="UH798" s="83"/>
      <c r="UI798" s="83"/>
      <c r="UJ798" s="83"/>
      <c r="UK798" s="83"/>
      <c r="UL798" s="83"/>
      <c r="UM798" s="83"/>
      <c r="UN798" s="83"/>
      <c r="UO798" s="83"/>
      <c r="UP798" s="83"/>
      <c r="UQ798" s="83"/>
      <c r="UR798" s="83"/>
      <c r="US798" s="83"/>
      <c r="UT798" s="83"/>
      <c r="UU798" s="83"/>
      <c r="UV798" s="83"/>
      <c r="UW798" s="83"/>
      <c r="UX798" s="83"/>
      <c r="UY798" s="83"/>
      <c r="UZ798" s="83"/>
      <c r="VA798" s="83"/>
      <c r="VB798" s="83"/>
      <c r="VC798" s="83"/>
      <c r="VD798" s="83"/>
      <c r="VE798" s="83"/>
      <c r="VF798" s="83"/>
      <c r="VG798" s="83"/>
      <c r="VH798" s="83"/>
      <c r="VI798" s="83"/>
      <c r="VJ798" s="83"/>
      <c r="VK798" s="83"/>
      <c r="VL798" s="83"/>
      <c r="VM798" s="83"/>
      <c r="VN798" s="83"/>
      <c r="VO798" s="83"/>
      <c r="VP798" s="83"/>
      <c r="VQ798" s="83"/>
      <c r="VR798" s="83"/>
      <c r="VS798" s="83"/>
      <c r="VT798" s="83"/>
      <c r="VU798" s="83"/>
      <c r="VV798" s="83"/>
      <c r="VW798" s="83"/>
      <c r="VX798" s="31">
        <v>0</v>
      </c>
      <c r="VY798" s="31">
        <v>0</v>
      </c>
      <c r="WQ798" s="31">
        <v>0</v>
      </c>
      <c r="WR798" s="31">
        <v>0</v>
      </c>
      <c r="ZY798" s="31">
        <v>311.8</v>
      </c>
      <c r="ZZ798" s="31">
        <v>308.8</v>
      </c>
      <c r="AAE798" s="82"/>
      <c r="AAF798" s="82"/>
      <c r="AAG798" s="82"/>
      <c r="AAI798" s="82"/>
      <c r="AAJ798" s="83"/>
      <c r="AAO798" s="82"/>
      <c r="AAP798" s="83"/>
      <c r="AAU798" s="82"/>
      <c r="AAV798" s="83"/>
      <c r="AAY798" s="31">
        <v>31</v>
      </c>
      <c r="AAZ798" s="31">
        <v>24</v>
      </c>
      <c r="ABB798" s="31">
        <v>15.6</v>
      </c>
      <c r="ABE798" s="31" t="s">
        <v>8747</v>
      </c>
      <c r="ABU798" s="31">
        <v>138</v>
      </c>
      <c r="ABV798" s="31">
        <v>139</v>
      </c>
      <c r="ABX798" s="31">
        <v>4.0999999999999996</v>
      </c>
      <c r="ABY798" s="31">
        <v>4.8</v>
      </c>
      <c r="ACA798" s="31">
        <v>99</v>
      </c>
      <c r="ACB798" s="31">
        <v>96</v>
      </c>
      <c r="ACD798" s="31">
        <v>0.98</v>
      </c>
      <c r="ACE798" s="31">
        <v>9.5</v>
      </c>
      <c r="ACG798" s="31">
        <v>97</v>
      </c>
      <c r="ACH798" s="31">
        <v>80</v>
      </c>
      <c r="ACQ798" s="31">
        <v>24</v>
      </c>
      <c r="ACR798" s="31">
        <v>23</v>
      </c>
      <c r="ACT798" s="31">
        <v>1.3</v>
      </c>
      <c r="ACU798" s="31">
        <v>1.17</v>
      </c>
      <c r="ACW798" s="31">
        <v>14</v>
      </c>
      <c r="AGM798" s="82"/>
      <c r="AGN798" s="83"/>
      <c r="AGS798" s="31">
        <v>0</v>
      </c>
      <c r="AGT798" s="31">
        <v>0</v>
      </c>
      <c r="AGU798" s="31">
        <v>0</v>
      </c>
      <c r="AGV798" s="31">
        <v>0</v>
      </c>
      <c r="AGW798" s="31">
        <v>0</v>
      </c>
      <c r="AGX798" s="31">
        <v>0</v>
      </c>
      <c r="AGY798" s="31">
        <v>0</v>
      </c>
      <c r="AGZ798" s="31">
        <v>1</v>
      </c>
      <c r="AHA798" s="31">
        <v>0</v>
      </c>
      <c r="AHB798" s="31">
        <v>0</v>
      </c>
      <c r="AHC798" s="31">
        <v>1</v>
      </c>
      <c r="AHD798" s="31">
        <v>0</v>
      </c>
      <c r="AHE798" s="31">
        <v>0</v>
      </c>
      <c r="AHF798" s="31">
        <v>0</v>
      </c>
      <c r="AHH798" s="31">
        <v>0</v>
      </c>
      <c r="AHI798" s="31">
        <v>0</v>
      </c>
      <c r="AHK798" s="31">
        <v>0</v>
      </c>
      <c r="AHL798" s="31">
        <v>0</v>
      </c>
      <c r="AHM798" s="31">
        <v>0</v>
      </c>
      <c r="AHN798" s="31">
        <v>0</v>
      </c>
      <c r="AHO798" s="31">
        <v>0</v>
      </c>
      <c r="AHP798" s="31">
        <v>0</v>
      </c>
      <c r="AHQ798" s="31">
        <v>0</v>
      </c>
      <c r="AHR798" s="31">
        <v>0</v>
      </c>
      <c r="AHV798" s="82"/>
      <c r="AHW798" s="83"/>
      <c r="AIB798" s="82"/>
      <c r="AIC798" s="83"/>
      <c r="AIH798" s="82"/>
      <c r="AII798" s="83"/>
      <c r="AIM798" s="31">
        <v>0</v>
      </c>
      <c r="AIN798" s="31">
        <v>0</v>
      </c>
      <c r="AIO798" s="31">
        <v>0</v>
      </c>
      <c r="AIT798" s="84">
        <v>2</v>
      </c>
      <c r="AIU798" s="83" t="s">
        <v>2308</v>
      </c>
      <c r="AIV798" s="31">
        <v>0</v>
      </c>
      <c r="AIW798" s="31">
        <v>0</v>
      </c>
      <c r="AIX798" s="31">
        <v>67</v>
      </c>
      <c r="AIY798" s="31">
        <v>55</v>
      </c>
      <c r="AJB798" s="82"/>
      <c r="AJC798" s="83"/>
      <c r="AJH798" s="82"/>
      <c r="AJI798" s="83"/>
      <c r="AJN798" s="82"/>
      <c r="AJO798" s="83"/>
    </row>
    <row r="799" spans="1:951" s="1" customFormat="1">
      <c r="A799" s="1">
        <v>169</v>
      </c>
      <c r="B799" s="1">
        <v>1</v>
      </c>
      <c r="C799" s="1">
        <v>1</v>
      </c>
      <c r="D799" s="1" t="s">
        <v>7835</v>
      </c>
      <c r="O799" s="1">
        <v>0</v>
      </c>
      <c r="Z799" s="1">
        <v>0</v>
      </c>
      <c r="AA799" s="1">
        <v>1</v>
      </c>
      <c r="AB799" s="1" t="s">
        <v>8748</v>
      </c>
      <c r="AC799" s="1">
        <v>1</v>
      </c>
      <c r="AD799" s="1">
        <v>0</v>
      </c>
      <c r="AE799" s="1">
        <v>4</v>
      </c>
      <c r="AF799" s="1">
        <v>0</v>
      </c>
      <c r="AG799" s="1">
        <v>0</v>
      </c>
      <c r="AI799" s="1">
        <v>116</v>
      </c>
      <c r="DR799" s="1">
        <v>80</v>
      </c>
      <c r="HA799" s="1">
        <v>2</v>
      </c>
      <c r="HT799" s="1">
        <v>0</v>
      </c>
      <c r="IP799" s="1">
        <v>91.5</v>
      </c>
      <c r="IQ799" s="1">
        <v>93</v>
      </c>
      <c r="LX799" s="1">
        <v>110</v>
      </c>
      <c r="PG799" s="1">
        <v>26</v>
      </c>
      <c r="SP799" s="1">
        <v>96.6</v>
      </c>
      <c r="VX799" s="1">
        <v>1</v>
      </c>
      <c r="WQ799" s="1">
        <v>1</v>
      </c>
      <c r="WR799" s="1">
        <v>1</v>
      </c>
      <c r="AGS799" s="1">
        <v>1</v>
      </c>
      <c r="AGT799" s="1">
        <v>0</v>
      </c>
      <c r="AGU799" s="1">
        <v>0</v>
      </c>
      <c r="AGV799" s="1">
        <v>1</v>
      </c>
      <c r="AGW799" s="1">
        <v>1</v>
      </c>
      <c r="AGX799" s="1">
        <v>0</v>
      </c>
      <c r="AGY799" s="1">
        <v>0</v>
      </c>
      <c r="AGZ799" s="1">
        <v>0</v>
      </c>
      <c r="AHA799" s="1">
        <v>0</v>
      </c>
      <c r="AHB799" s="1">
        <v>0</v>
      </c>
      <c r="AHC799" s="1">
        <v>1</v>
      </c>
      <c r="AHD799" s="1">
        <v>0</v>
      </c>
      <c r="AHE799" s="1">
        <v>0</v>
      </c>
      <c r="AHF799" s="1">
        <v>0</v>
      </c>
      <c r="AHH799" s="1">
        <v>0</v>
      </c>
      <c r="AHI799" s="1">
        <v>0</v>
      </c>
      <c r="AHK799" s="1">
        <v>0</v>
      </c>
      <c r="AHL799" s="1">
        <v>0</v>
      </c>
      <c r="AHM799" s="1">
        <v>0</v>
      </c>
      <c r="AHN799" s="1">
        <v>0</v>
      </c>
      <c r="AHO799" s="1">
        <v>0</v>
      </c>
      <c r="AHP799" s="1">
        <v>0</v>
      </c>
      <c r="AHQ799" s="1">
        <v>0</v>
      </c>
      <c r="AHR799" s="1">
        <v>0</v>
      </c>
      <c r="AIM799" s="1">
        <v>2</v>
      </c>
      <c r="AIN799" s="1">
        <v>0</v>
      </c>
      <c r="AIO799" s="1">
        <v>0</v>
      </c>
      <c r="AIP799" s="1">
        <v>1</v>
      </c>
      <c r="AIQ799" s="1">
        <v>1</v>
      </c>
      <c r="AIR799" s="1">
        <v>0</v>
      </c>
      <c r="AIS799" s="1">
        <v>1</v>
      </c>
      <c r="AIT799" s="1">
        <v>1</v>
      </c>
      <c r="AIU799" s="1">
        <v>0</v>
      </c>
      <c r="AIV799" s="1">
        <v>0</v>
      </c>
      <c r="AIW799" s="1">
        <v>0</v>
      </c>
      <c r="AIX799" s="1">
        <v>52</v>
      </c>
    </row>
    <row r="800" spans="1:951" s="1" customFormat="1">
      <c r="B800" s="1">
        <v>2</v>
      </c>
      <c r="C800" s="1">
        <v>1</v>
      </c>
      <c r="D800" s="1" t="s">
        <v>7736</v>
      </c>
      <c r="O800" s="1">
        <v>0</v>
      </c>
      <c r="Z800" s="1">
        <v>0</v>
      </c>
      <c r="AA800" s="1">
        <v>2</v>
      </c>
      <c r="AB800" s="1" t="s">
        <v>8749</v>
      </c>
      <c r="AC800" s="1">
        <v>0</v>
      </c>
      <c r="AE800" s="1">
        <v>7</v>
      </c>
      <c r="AF800" s="1">
        <v>0</v>
      </c>
      <c r="AG800" s="1">
        <v>0</v>
      </c>
      <c r="AI800" s="1">
        <v>128</v>
      </c>
      <c r="AJ800" s="1">
        <v>122</v>
      </c>
      <c r="DR800" s="1">
        <v>72</v>
      </c>
      <c r="DS800" s="1">
        <v>80</v>
      </c>
      <c r="HA800" s="1">
        <v>0</v>
      </c>
      <c r="HB800" s="1">
        <v>2</v>
      </c>
      <c r="HT800" s="1">
        <v>0</v>
      </c>
      <c r="HU800" s="1">
        <v>0</v>
      </c>
      <c r="IP800" s="1">
        <v>95</v>
      </c>
      <c r="IQ800" s="1">
        <v>97</v>
      </c>
      <c r="IR800" s="1">
        <v>95</v>
      </c>
      <c r="LX800" s="1">
        <v>98</v>
      </c>
      <c r="LY800" s="1">
        <v>86</v>
      </c>
      <c r="LZ800" s="1">
        <v>84</v>
      </c>
      <c r="PG800" s="1">
        <v>20</v>
      </c>
      <c r="PH800" s="1">
        <v>20</v>
      </c>
      <c r="PI800" s="1">
        <v>20</v>
      </c>
      <c r="SP800" s="1">
        <v>95.7</v>
      </c>
      <c r="SQ800" s="1">
        <v>98.6</v>
      </c>
      <c r="VX800" s="1">
        <v>1</v>
      </c>
      <c r="VY800" s="1">
        <v>1</v>
      </c>
      <c r="WQ800" s="1">
        <v>1</v>
      </c>
      <c r="WR800" s="1">
        <v>1</v>
      </c>
      <c r="WS800" s="1">
        <v>1</v>
      </c>
      <c r="AGS800" s="1">
        <v>1</v>
      </c>
      <c r="AGT800" s="1">
        <v>0</v>
      </c>
      <c r="AGU800" s="1">
        <v>0</v>
      </c>
      <c r="AGV800" s="1">
        <v>1</v>
      </c>
      <c r="AGW800" s="1">
        <v>1</v>
      </c>
      <c r="AGX800" s="1">
        <v>0</v>
      </c>
      <c r="AGY800" s="1">
        <v>0</v>
      </c>
      <c r="AGZ800" s="1">
        <v>1</v>
      </c>
      <c r="AHA800" s="1">
        <v>0</v>
      </c>
      <c r="AHB800" s="1">
        <v>0</v>
      </c>
      <c r="AHC800" s="1">
        <v>1</v>
      </c>
      <c r="AHD800" s="1">
        <v>0</v>
      </c>
      <c r="AHE800" s="1">
        <v>0</v>
      </c>
      <c r="AHF800" s="1">
        <v>0</v>
      </c>
      <c r="AHH800" s="1">
        <v>0</v>
      </c>
      <c r="AHI800" s="1">
        <v>0</v>
      </c>
      <c r="AHK800" s="1">
        <v>0</v>
      </c>
      <c r="AHL800" s="1">
        <v>0</v>
      </c>
      <c r="AHM800" s="1">
        <v>0</v>
      </c>
      <c r="AHN800" s="1">
        <v>0</v>
      </c>
      <c r="AHO800" s="1">
        <v>0</v>
      </c>
      <c r="AHP800" s="1">
        <v>0</v>
      </c>
      <c r="AHQ800" s="1">
        <v>0</v>
      </c>
      <c r="AHR800" s="1">
        <v>0</v>
      </c>
      <c r="AIN800" s="1">
        <v>0</v>
      </c>
      <c r="AIO800" s="1">
        <v>0</v>
      </c>
      <c r="AIR800" s="1">
        <v>0</v>
      </c>
      <c r="AIT800" s="1">
        <v>0</v>
      </c>
      <c r="AIU800" s="1">
        <v>2</v>
      </c>
      <c r="AIV800" s="1">
        <v>0</v>
      </c>
      <c r="AIW800" s="1">
        <v>0</v>
      </c>
      <c r="AJB800" s="1">
        <v>67</v>
      </c>
      <c r="AJC800" s="1">
        <v>36</v>
      </c>
    </row>
    <row r="801" spans="1:939" s="1" customFormat="1">
      <c r="B801" s="1">
        <v>3</v>
      </c>
      <c r="C801" s="1">
        <v>1</v>
      </c>
      <c r="D801" s="1" t="s">
        <v>7703</v>
      </c>
      <c r="O801" s="1">
        <v>0</v>
      </c>
      <c r="Z801" s="1">
        <v>0</v>
      </c>
      <c r="AA801" s="1">
        <v>2</v>
      </c>
      <c r="AB801" s="1" t="s">
        <v>8750</v>
      </c>
      <c r="AC801" s="1">
        <v>1</v>
      </c>
      <c r="AD801" s="1">
        <v>0</v>
      </c>
      <c r="AE801" s="1">
        <v>0</v>
      </c>
      <c r="AG801" s="1">
        <v>0</v>
      </c>
      <c r="AI801" s="1">
        <v>110</v>
      </c>
      <c r="AK801" s="1">
        <v>126</v>
      </c>
      <c r="DR801" s="1">
        <v>78</v>
      </c>
      <c r="DT801" s="1">
        <v>84</v>
      </c>
      <c r="HA801" s="1">
        <v>2</v>
      </c>
      <c r="HC801" s="1">
        <v>2</v>
      </c>
      <c r="HT801" s="1">
        <v>0</v>
      </c>
      <c r="HV801" s="1">
        <v>0</v>
      </c>
      <c r="IP801" s="1">
        <v>98</v>
      </c>
      <c r="IQ801" s="1">
        <v>98</v>
      </c>
      <c r="IR801" s="1">
        <v>95</v>
      </c>
      <c r="LX801" s="1">
        <v>92</v>
      </c>
      <c r="LZ801" s="1">
        <v>94</v>
      </c>
      <c r="PG801" s="1">
        <v>18</v>
      </c>
      <c r="PI801" s="1">
        <v>16</v>
      </c>
      <c r="SP801" s="1">
        <v>96.8</v>
      </c>
      <c r="SR801" s="1">
        <v>95.7</v>
      </c>
      <c r="VX801" s="1">
        <v>1</v>
      </c>
      <c r="VZ801" s="1">
        <v>1</v>
      </c>
      <c r="WQ801" s="1">
        <v>0</v>
      </c>
      <c r="WR801" s="1">
        <v>0</v>
      </c>
      <c r="WS801" s="1">
        <v>0</v>
      </c>
      <c r="AGS801" s="1">
        <v>1</v>
      </c>
      <c r="AGT801" s="1">
        <v>0</v>
      </c>
      <c r="AGU801" s="1">
        <v>0</v>
      </c>
      <c r="AGV801" s="1">
        <v>1</v>
      </c>
      <c r="AGW801" s="1">
        <v>0</v>
      </c>
      <c r="AGX801" s="1">
        <v>0</v>
      </c>
      <c r="AGY801" s="1">
        <v>0</v>
      </c>
      <c r="AGZ801" s="1">
        <v>0</v>
      </c>
      <c r="AHA801" s="1">
        <v>0</v>
      </c>
      <c r="AHB801" s="1">
        <v>0</v>
      </c>
      <c r="AHC801" s="1">
        <v>1</v>
      </c>
      <c r="AHD801" s="1">
        <v>0</v>
      </c>
      <c r="AHE801" s="1">
        <v>0</v>
      </c>
      <c r="AHF801" s="1">
        <v>0</v>
      </c>
      <c r="AHH801" s="1">
        <v>0</v>
      </c>
      <c r="AHI801" s="1">
        <v>0</v>
      </c>
      <c r="AHK801" s="1">
        <v>0</v>
      </c>
      <c r="AHL801" s="1">
        <v>0</v>
      </c>
      <c r="AHM801" s="1">
        <v>0</v>
      </c>
      <c r="AHN801" s="1">
        <v>0</v>
      </c>
      <c r="AHO801" s="1">
        <v>0</v>
      </c>
      <c r="AHP801" s="1">
        <v>0</v>
      </c>
      <c r="AHQ801" s="1">
        <v>0</v>
      </c>
      <c r="AHR801" s="1">
        <v>0</v>
      </c>
      <c r="AIN801" s="1">
        <v>0</v>
      </c>
      <c r="AIO801" s="1">
        <v>0</v>
      </c>
      <c r="AIR801" s="1">
        <v>0</v>
      </c>
      <c r="AIT801" s="1">
        <v>2</v>
      </c>
      <c r="AIU801" s="1">
        <v>0</v>
      </c>
      <c r="AIV801" s="1">
        <v>0</v>
      </c>
      <c r="AIW801" s="1">
        <v>0</v>
      </c>
      <c r="AIX801" s="1">
        <v>67</v>
      </c>
      <c r="AIY801" s="1">
        <v>54</v>
      </c>
    </row>
    <row r="802" spans="1:939" s="1" customFormat="1">
      <c r="B802" s="1">
        <v>4</v>
      </c>
      <c r="C802" s="1">
        <v>0</v>
      </c>
      <c r="Z802" s="1">
        <v>0</v>
      </c>
      <c r="AA802" s="1">
        <v>2</v>
      </c>
      <c r="AB802" s="1" t="s">
        <v>8751</v>
      </c>
      <c r="AC802" s="1">
        <v>2</v>
      </c>
      <c r="AD802" s="1">
        <v>0</v>
      </c>
      <c r="AE802" s="1">
        <v>1</v>
      </c>
      <c r="AF802" s="1">
        <v>0</v>
      </c>
      <c r="AG802" s="1">
        <v>0</v>
      </c>
      <c r="AI802" s="1">
        <v>120</v>
      </c>
      <c r="AJ802" s="1">
        <v>110</v>
      </c>
      <c r="DR802" s="1">
        <v>78</v>
      </c>
      <c r="DS802" s="1">
        <v>70</v>
      </c>
      <c r="HA802" s="1">
        <v>2</v>
      </c>
      <c r="HB802" s="1">
        <v>2</v>
      </c>
      <c r="HT802" s="1">
        <v>0</v>
      </c>
      <c r="HU802" s="1">
        <v>0</v>
      </c>
      <c r="IP802" s="1">
        <v>96</v>
      </c>
      <c r="IQ802" s="1">
        <v>96</v>
      </c>
      <c r="LX802" s="1">
        <v>70</v>
      </c>
      <c r="LY802" s="1">
        <v>64</v>
      </c>
      <c r="PG802" s="1">
        <v>16</v>
      </c>
      <c r="PH802" s="1">
        <v>16</v>
      </c>
      <c r="SP802" s="1">
        <v>97.8</v>
      </c>
      <c r="SQ802" s="1">
        <v>97.2</v>
      </c>
      <c r="VX802" s="1">
        <v>1</v>
      </c>
      <c r="VY802" s="1">
        <v>1</v>
      </c>
      <c r="WQ802" s="1">
        <v>0</v>
      </c>
      <c r="WR802" s="1">
        <v>0</v>
      </c>
      <c r="AGS802" s="1">
        <v>0</v>
      </c>
      <c r="AGT802" s="1">
        <v>0</v>
      </c>
      <c r="AGU802" s="1">
        <v>0</v>
      </c>
      <c r="AGV802" s="1">
        <v>0</v>
      </c>
      <c r="AGW802" s="1">
        <v>0</v>
      </c>
      <c r="AGX802" s="1">
        <v>0</v>
      </c>
      <c r="AGY802" s="1">
        <v>0</v>
      </c>
      <c r="AGZ802" s="1">
        <v>0</v>
      </c>
      <c r="AHA802" s="1">
        <v>0</v>
      </c>
      <c r="AHB802" s="1">
        <v>0</v>
      </c>
      <c r="AHC802" s="1">
        <v>1</v>
      </c>
      <c r="AHD802" s="1">
        <v>0</v>
      </c>
      <c r="AHE802" s="1">
        <v>0</v>
      </c>
      <c r="AHF802" s="1">
        <v>0</v>
      </c>
      <c r="AHH802" s="1">
        <v>0</v>
      </c>
      <c r="AHI802" s="1">
        <v>0</v>
      </c>
      <c r="AHK802" s="1">
        <v>0</v>
      </c>
      <c r="AHL802" s="1">
        <v>0</v>
      </c>
      <c r="AHM802" s="1">
        <v>0</v>
      </c>
      <c r="AHN802" s="1">
        <v>0</v>
      </c>
      <c r="AHO802" s="1">
        <v>0</v>
      </c>
      <c r="AHP802" s="1">
        <v>0</v>
      </c>
      <c r="AHQ802" s="1">
        <v>0</v>
      </c>
      <c r="AHR802" s="1">
        <v>0</v>
      </c>
      <c r="AIN802" s="1">
        <v>0</v>
      </c>
      <c r="AIO802" s="1">
        <v>0</v>
      </c>
      <c r="AIR802" s="1">
        <v>0</v>
      </c>
      <c r="AIT802" s="1">
        <v>0</v>
      </c>
      <c r="AIU802" s="1">
        <v>2</v>
      </c>
      <c r="AIV802" s="1">
        <v>0</v>
      </c>
      <c r="AIW802" s="1">
        <v>0</v>
      </c>
      <c r="AJB802" s="1">
        <v>34</v>
      </c>
      <c r="AJC802" s="1">
        <v>30</v>
      </c>
    </row>
    <row r="803" spans="1:939" s="1" customFormat="1">
      <c r="B803" s="1">
        <v>5</v>
      </c>
      <c r="C803" s="1">
        <v>1</v>
      </c>
      <c r="D803" s="1" t="s">
        <v>6842</v>
      </c>
      <c r="E803" s="1" t="s">
        <v>8752</v>
      </c>
      <c r="O803" s="1">
        <v>0</v>
      </c>
      <c r="Z803" s="1">
        <v>0</v>
      </c>
      <c r="AA803" s="1">
        <v>0</v>
      </c>
      <c r="AB803" s="1" t="s">
        <v>8753</v>
      </c>
      <c r="AC803" s="1">
        <v>0</v>
      </c>
      <c r="AE803" s="1">
        <v>0</v>
      </c>
      <c r="AG803" s="1">
        <v>0</v>
      </c>
      <c r="AI803" s="1">
        <v>124</v>
      </c>
      <c r="AK803" s="1">
        <v>124</v>
      </c>
      <c r="DR803" s="1">
        <v>70</v>
      </c>
      <c r="DT803" s="1">
        <v>82</v>
      </c>
      <c r="HA803" s="1">
        <v>2</v>
      </c>
      <c r="HC803" s="1">
        <v>0</v>
      </c>
      <c r="HT803" s="1">
        <v>0</v>
      </c>
      <c r="HV803" s="1">
        <v>0</v>
      </c>
      <c r="IP803" s="1">
        <v>95</v>
      </c>
      <c r="IQ803" s="1">
        <v>92</v>
      </c>
      <c r="IR803" s="1">
        <v>95</v>
      </c>
      <c r="LX803" s="1">
        <v>108</v>
      </c>
      <c r="LZ803" s="1">
        <v>72</v>
      </c>
      <c r="PG803" s="1">
        <v>18</v>
      </c>
      <c r="PH803" s="1">
        <v>18</v>
      </c>
      <c r="PI803" s="1">
        <v>20</v>
      </c>
      <c r="SP803" s="1">
        <v>98.4</v>
      </c>
      <c r="SR803" s="1">
        <v>97.5</v>
      </c>
      <c r="VX803" s="1">
        <v>1</v>
      </c>
      <c r="VZ803" s="1">
        <v>1</v>
      </c>
      <c r="WQ803" s="1">
        <v>1</v>
      </c>
      <c r="WR803" s="1">
        <v>0</v>
      </c>
      <c r="WS803" s="1">
        <v>0</v>
      </c>
      <c r="AGS803" s="1">
        <v>0</v>
      </c>
      <c r="AGT803" s="1">
        <v>0</v>
      </c>
      <c r="AGU803" s="1">
        <v>0</v>
      </c>
      <c r="AGV803" s="1">
        <v>0</v>
      </c>
      <c r="AGW803" s="1">
        <v>1</v>
      </c>
      <c r="AGX803" s="1">
        <v>0</v>
      </c>
      <c r="AGY803" s="1">
        <v>0</v>
      </c>
      <c r="AGZ803" s="1">
        <v>0</v>
      </c>
      <c r="AHA803" s="1">
        <v>0</v>
      </c>
      <c r="AHB803" s="1">
        <v>0</v>
      </c>
      <c r="AHC803" s="1">
        <v>1</v>
      </c>
      <c r="AHD803" s="1">
        <v>0</v>
      </c>
      <c r="AHE803" s="1">
        <v>0</v>
      </c>
      <c r="AHF803" s="1">
        <v>0</v>
      </c>
      <c r="AHH803" s="1">
        <v>0</v>
      </c>
      <c r="AHI803" s="1">
        <v>0</v>
      </c>
      <c r="AHK803" s="1">
        <v>0</v>
      </c>
      <c r="AHL803" s="1">
        <v>0</v>
      </c>
      <c r="AHM803" s="1">
        <v>0</v>
      </c>
      <c r="AHN803" s="1">
        <v>0</v>
      </c>
      <c r="AHO803" s="1">
        <v>0</v>
      </c>
      <c r="AHP803" s="1">
        <v>0</v>
      </c>
      <c r="AHQ803" s="1">
        <v>0</v>
      </c>
      <c r="AHR803" s="1">
        <v>0</v>
      </c>
      <c r="AIN803" s="1">
        <v>0</v>
      </c>
      <c r="AIO803" s="1">
        <v>0</v>
      </c>
      <c r="AIR803" s="1">
        <v>0</v>
      </c>
      <c r="AIT803" s="1">
        <v>0</v>
      </c>
      <c r="AIU803" s="1">
        <v>2</v>
      </c>
      <c r="AIV803" s="1">
        <v>0</v>
      </c>
      <c r="AIW803" s="1">
        <v>0</v>
      </c>
      <c r="AJB803" s="1">
        <v>34</v>
      </c>
      <c r="AJC803" s="1">
        <v>28</v>
      </c>
    </row>
    <row r="804" spans="1:939" s="80" customFormat="1">
      <c r="B804" s="80">
        <v>6</v>
      </c>
      <c r="C804" s="80">
        <v>0</v>
      </c>
      <c r="Z804" s="80">
        <v>0</v>
      </c>
      <c r="AA804" s="80">
        <v>2</v>
      </c>
      <c r="AB804" s="80" t="s">
        <v>8754</v>
      </c>
      <c r="AC804" s="80">
        <v>0</v>
      </c>
      <c r="AE804" s="80">
        <v>0</v>
      </c>
      <c r="AG804" s="80">
        <v>0</v>
      </c>
      <c r="AI804" s="80">
        <v>120</v>
      </c>
      <c r="DR804" s="80">
        <v>86</v>
      </c>
      <c r="HA804" s="80">
        <v>2</v>
      </c>
      <c r="HT804" s="80">
        <v>0</v>
      </c>
      <c r="IP804" s="80">
        <v>97</v>
      </c>
      <c r="LX804" s="80">
        <v>80</v>
      </c>
      <c r="PG804" s="80">
        <v>16</v>
      </c>
      <c r="SP804" s="80">
        <v>96.8</v>
      </c>
      <c r="VX804" s="80">
        <v>1</v>
      </c>
      <c r="WQ804" s="80">
        <v>0</v>
      </c>
      <c r="AGS804" s="18">
        <v>0</v>
      </c>
      <c r="AGT804" s="18">
        <v>0</v>
      </c>
      <c r="AGU804" s="18">
        <v>0</v>
      </c>
      <c r="AGV804" s="18">
        <v>0</v>
      </c>
      <c r="AGW804" s="18">
        <v>0</v>
      </c>
      <c r="AGX804" s="18">
        <v>0</v>
      </c>
      <c r="AGY804" s="18">
        <v>0</v>
      </c>
      <c r="AGZ804" s="18">
        <v>0</v>
      </c>
      <c r="AHA804" s="18">
        <v>0</v>
      </c>
      <c r="AHB804" s="18">
        <v>0</v>
      </c>
      <c r="AHC804" s="18">
        <v>1</v>
      </c>
      <c r="AHD804" s="18">
        <v>0</v>
      </c>
      <c r="AHE804" s="18">
        <v>0</v>
      </c>
      <c r="AHF804" s="18">
        <v>0</v>
      </c>
      <c r="AHG804" s="18"/>
      <c r="AHH804" s="18">
        <v>0</v>
      </c>
      <c r="AHI804" s="18">
        <v>0</v>
      </c>
      <c r="AHJ804" s="18"/>
      <c r="AHK804" s="18">
        <v>0</v>
      </c>
      <c r="AHL804" s="18">
        <v>0</v>
      </c>
      <c r="AHM804" s="18">
        <v>0</v>
      </c>
      <c r="AHN804" s="18">
        <v>0</v>
      </c>
      <c r="AHO804" s="18">
        <v>0</v>
      </c>
      <c r="AHP804" s="18">
        <v>0</v>
      </c>
      <c r="AHQ804" s="18">
        <v>0</v>
      </c>
      <c r="AHR804" s="18">
        <v>0</v>
      </c>
      <c r="AIM804" s="18"/>
      <c r="AIN804" s="18">
        <v>0</v>
      </c>
      <c r="AIO804" s="18">
        <v>0</v>
      </c>
      <c r="AIP804" s="18"/>
      <c r="AIQ804" s="18"/>
      <c r="AIR804" s="18">
        <v>0</v>
      </c>
      <c r="AIS804" s="18"/>
      <c r="AIT804" s="18">
        <v>1</v>
      </c>
      <c r="AIU804" s="18">
        <v>0</v>
      </c>
      <c r="AIV804" s="18">
        <v>0</v>
      </c>
      <c r="AIW804" s="18">
        <v>0</v>
      </c>
      <c r="AIX804" s="18">
        <v>46</v>
      </c>
      <c r="AIY804" s="18"/>
      <c r="AIZ804" s="18"/>
      <c r="AJA804" s="18"/>
      <c r="AJB804" s="18"/>
      <c r="AJC804" s="18"/>
    </row>
    <row r="805" spans="1:939" s="1" customFormat="1">
      <c r="A805" s="1">
        <v>170</v>
      </c>
      <c r="B805" s="1" t="s">
        <v>7502</v>
      </c>
      <c r="C805" s="1">
        <v>1</v>
      </c>
      <c r="D805" s="1" t="s">
        <v>8755</v>
      </c>
      <c r="E805" s="1" t="s">
        <v>7788</v>
      </c>
      <c r="F805" s="1" t="s">
        <v>8756</v>
      </c>
      <c r="G805" s="1" t="s">
        <v>5938</v>
      </c>
      <c r="H805" s="1" t="s">
        <v>7580</v>
      </c>
      <c r="O805" s="1">
        <v>0</v>
      </c>
      <c r="P805" s="1">
        <v>0</v>
      </c>
      <c r="Q805" s="1">
        <v>0</v>
      </c>
      <c r="R805" s="1">
        <v>0</v>
      </c>
      <c r="S805" s="1">
        <v>0</v>
      </c>
      <c r="Z805" s="1">
        <v>0</v>
      </c>
      <c r="AA805" s="1">
        <v>0</v>
      </c>
      <c r="AB805" s="1" t="s">
        <v>8757</v>
      </c>
      <c r="AC805" s="1">
        <v>0</v>
      </c>
      <c r="AGS805" s="1">
        <v>1</v>
      </c>
      <c r="AGT805" s="1">
        <v>0</v>
      </c>
      <c r="AGU805" s="1">
        <v>0</v>
      </c>
      <c r="AGV805" s="1">
        <v>0</v>
      </c>
      <c r="AGW805" s="1">
        <v>1</v>
      </c>
      <c r="AGX805" s="1">
        <v>1</v>
      </c>
      <c r="AGY805" s="1">
        <v>0</v>
      </c>
      <c r="AGZ805" s="1">
        <v>2</v>
      </c>
      <c r="AHA805" s="1">
        <v>0</v>
      </c>
      <c r="AHB805" s="1">
        <v>0</v>
      </c>
      <c r="AHC805" s="1">
        <v>1</v>
      </c>
      <c r="AHD805" s="1">
        <v>0</v>
      </c>
      <c r="AHE805" s="1">
        <v>0</v>
      </c>
      <c r="AHF805" s="1">
        <v>0</v>
      </c>
      <c r="AHH805" s="1">
        <v>0</v>
      </c>
      <c r="AHI805" s="1">
        <v>0</v>
      </c>
      <c r="AHK805" s="1">
        <v>0</v>
      </c>
      <c r="AHL805" s="1">
        <v>0</v>
      </c>
      <c r="AHM805" s="1">
        <v>0</v>
      </c>
      <c r="AHN805" s="1">
        <v>0</v>
      </c>
      <c r="AHO805" s="1">
        <v>0</v>
      </c>
      <c r="AHP805" s="1">
        <v>0</v>
      </c>
      <c r="AHQ805" s="1">
        <v>0</v>
      </c>
      <c r="AHR805" s="1">
        <v>4</v>
      </c>
      <c r="AIM805" s="1">
        <v>0</v>
      </c>
      <c r="AIN805" s="1">
        <v>0</v>
      </c>
      <c r="AIO805" s="1">
        <v>0</v>
      </c>
      <c r="AIP805" s="1">
        <v>0</v>
      </c>
      <c r="AIQ805" s="1">
        <v>0</v>
      </c>
      <c r="AIR805" s="1">
        <v>0</v>
      </c>
      <c r="AIS805" s="1">
        <v>0</v>
      </c>
      <c r="AIT805" s="3">
        <v>0</v>
      </c>
      <c r="AIU805" s="1">
        <v>0</v>
      </c>
      <c r="AIV805" s="1">
        <v>0</v>
      </c>
      <c r="AIW805" s="1">
        <v>0</v>
      </c>
    </row>
    <row r="806" spans="1:939" s="1" customFormat="1">
      <c r="B806" s="1" t="s">
        <v>7504</v>
      </c>
      <c r="C806" s="1">
        <v>1</v>
      </c>
      <c r="D806" s="1" t="s">
        <v>3256</v>
      </c>
      <c r="E806" s="1" t="s">
        <v>3238</v>
      </c>
      <c r="O806" s="1">
        <v>0</v>
      </c>
      <c r="P806" s="1">
        <v>1</v>
      </c>
      <c r="Z806" s="1">
        <v>0</v>
      </c>
      <c r="AA806" s="1">
        <v>2</v>
      </c>
      <c r="AC806" s="1">
        <v>1</v>
      </c>
      <c r="AD806" s="1">
        <v>0</v>
      </c>
      <c r="AE806" s="1">
        <v>0</v>
      </c>
      <c r="AG806" s="1">
        <v>0</v>
      </c>
      <c r="AI806" s="1">
        <v>125</v>
      </c>
      <c r="AJ806" s="1">
        <v>156</v>
      </c>
      <c r="DR806" s="1">
        <v>107</v>
      </c>
      <c r="DS806" s="1">
        <v>98</v>
      </c>
      <c r="HA806" s="1">
        <v>2</v>
      </c>
      <c r="HB806" s="1">
        <v>0</v>
      </c>
      <c r="HT806" s="1">
        <v>1</v>
      </c>
      <c r="HU806" s="1">
        <v>1</v>
      </c>
      <c r="IP806" s="1">
        <v>97</v>
      </c>
      <c r="IQ806" s="1">
        <v>95</v>
      </c>
      <c r="IR806" s="1">
        <v>92</v>
      </c>
      <c r="LX806" s="1">
        <v>87</v>
      </c>
      <c r="PG806" s="1">
        <v>32</v>
      </c>
      <c r="PH806" s="1">
        <v>28</v>
      </c>
      <c r="SP806" s="1">
        <v>97.4</v>
      </c>
      <c r="VX806" s="1">
        <v>2</v>
      </c>
      <c r="WQ806" s="1">
        <v>1</v>
      </c>
      <c r="WR806" s="1">
        <v>0</v>
      </c>
      <c r="WS806" s="1">
        <v>0</v>
      </c>
      <c r="AGS806" s="1">
        <v>0</v>
      </c>
      <c r="AGT806" s="1">
        <v>0</v>
      </c>
      <c r="AGU806" s="1">
        <v>0</v>
      </c>
      <c r="AGV806" s="1">
        <v>0</v>
      </c>
      <c r="AGW806" s="1">
        <v>1</v>
      </c>
      <c r="AGX806" s="1">
        <v>1</v>
      </c>
      <c r="AGY806" s="1">
        <v>0</v>
      </c>
      <c r="AGZ806" s="1">
        <v>0</v>
      </c>
      <c r="AHA806" s="1">
        <v>0</v>
      </c>
      <c r="AHB806" s="1">
        <v>0</v>
      </c>
      <c r="AHC806" s="1">
        <v>1</v>
      </c>
      <c r="AHD806" s="1">
        <v>0</v>
      </c>
      <c r="AHE806" s="1">
        <v>0</v>
      </c>
      <c r="AHF806" s="1">
        <v>0</v>
      </c>
      <c r="AHH806" s="1">
        <v>0</v>
      </c>
      <c r="AHI806" s="1">
        <v>0</v>
      </c>
      <c r="AHK806" s="1">
        <v>0</v>
      </c>
      <c r="AHL806" s="1">
        <v>0</v>
      </c>
      <c r="AHM806" s="1">
        <v>0</v>
      </c>
      <c r="AHN806" s="1">
        <v>0</v>
      </c>
      <c r="AHO806" s="1">
        <v>0</v>
      </c>
      <c r="AHP806" s="1">
        <v>0</v>
      </c>
      <c r="AHQ806" s="1">
        <v>0</v>
      </c>
      <c r="AHR806" s="1">
        <v>0</v>
      </c>
      <c r="AIM806" s="1">
        <v>0</v>
      </c>
      <c r="AIN806" s="1">
        <v>0</v>
      </c>
      <c r="AIO806" s="1">
        <v>0</v>
      </c>
      <c r="AIP806" s="1">
        <v>1</v>
      </c>
      <c r="AIQ806" s="1">
        <v>1</v>
      </c>
      <c r="AIR806" s="1">
        <v>1</v>
      </c>
      <c r="AIS806" s="1">
        <v>1</v>
      </c>
      <c r="AIT806" s="3">
        <v>1</v>
      </c>
      <c r="AIU806" s="1">
        <v>0</v>
      </c>
      <c r="AIV806" s="1">
        <v>0</v>
      </c>
      <c r="AIW806" s="1">
        <v>0</v>
      </c>
      <c r="AIX806" s="1">
        <v>90</v>
      </c>
    </row>
    <row r="807" spans="1:939" s="1" customFormat="1">
      <c r="B807" s="1">
        <v>3</v>
      </c>
      <c r="C807" s="1">
        <v>1</v>
      </c>
      <c r="D807" s="1" t="s">
        <v>8758</v>
      </c>
      <c r="E807" s="1" t="s">
        <v>8759</v>
      </c>
      <c r="O807" s="1">
        <v>0</v>
      </c>
      <c r="P807" s="1">
        <v>1</v>
      </c>
      <c r="Z807" s="1">
        <v>0</v>
      </c>
      <c r="AA807" s="1">
        <v>2</v>
      </c>
      <c r="AB807" s="1" t="s">
        <v>8760</v>
      </c>
      <c r="AC807" s="1">
        <v>2</v>
      </c>
      <c r="AD807" s="1">
        <v>0</v>
      </c>
      <c r="AE807" s="1">
        <v>4</v>
      </c>
      <c r="AF807" s="1">
        <v>0</v>
      </c>
      <c r="AG807" s="1">
        <v>0</v>
      </c>
      <c r="AI807" s="1">
        <v>176</v>
      </c>
      <c r="AJ807" s="1">
        <v>193</v>
      </c>
      <c r="AK807" s="1">
        <v>164</v>
      </c>
      <c r="DR807" s="1">
        <v>106</v>
      </c>
      <c r="DS807" s="1">
        <v>106</v>
      </c>
      <c r="DT807" s="1">
        <v>70</v>
      </c>
      <c r="HA807" s="1">
        <v>0</v>
      </c>
      <c r="HB807" s="1">
        <v>0</v>
      </c>
      <c r="HC807" s="1">
        <v>0</v>
      </c>
      <c r="HT807" s="1">
        <v>1</v>
      </c>
      <c r="HU807" s="1">
        <v>1</v>
      </c>
      <c r="HV807" s="1">
        <v>0</v>
      </c>
      <c r="IP807" s="1">
        <v>99</v>
      </c>
      <c r="IR807" s="1">
        <v>95</v>
      </c>
      <c r="LX807" s="1">
        <v>74</v>
      </c>
      <c r="LZ807" s="1">
        <v>84</v>
      </c>
      <c r="PG807" s="1" t="s">
        <v>8761</v>
      </c>
      <c r="PI807" s="1">
        <v>84</v>
      </c>
      <c r="SR807" s="1">
        <v>96.2</v>
      </c>
      <c r="WQ807" s="1">
        <v>0</v>
      </c>
      <c r="WS807" s="1">
        <v>0</v>
      </c>
      <c r="AGS807" s="1">
        <v>0</v>
      </c>
      <c r="AGT807" s="1">
        <v>0</v>
      </c>
      <c r="AGU807" s="1">
        <v>0</v>
      </c>
      <c r="AGV807" s="1">
        <v>0</v>
      </c>
      <c r="AGW807" s="1">
        <v>0</v>
      </c>
      <c r="AGX807" s="1">
        <v>1</v>
      </c>
      <c r="AGY807" s="1">
        <v>0</v>
      </c>
      <c r="AGZ807" s="1">
        <v>0</v>
      </c>
      <c r="AHA807" s="1">
        <v>0</v>
      </c>
      <c r="AHB807" s="1">
        <v>0</v>
      </c>
      <c r="AHC807" s="1">
        <v>1</v>
      </c>
      <c r="AHD807" s="1">
        <v>0</v>
      </c>
      <c r="AHE807" s="1">
        <v>0</v>
      </c>
      <c r="AHF807" s="1">
        <v>0</v>
      </c>
      <c r="AHH807" s="1">
        <v>0</v>
      </c>
      <c r="AHI807" s="1">
        <v>0</v>
      </c>
      <c r="AHK807" s="1">
        <v>0</v>
      </c>
      <c r="AHL807" s="1">
        <v>0</v>
      </c>
      <c r="AHM807" s="1">
        <v>0</v>
      </c>
      <c r="AHN807" s="1">
        <v>0</v>
      </c>
      <c r="AHO807" s="1">
        <v>0</v>
      </c>
      <c r="AHP807" s="1">
        <v>0</v>
      </c>
      <c r="AHQ807" s="1">
        <v>0</v>
      </c>
      <c r="AHR807" s="1">
        <v>0</v>
      </c>
      <c r="AIM807" s="1">
        <v>0</v>
      </c>
      <c r="AIN807" s="1">
        <v>0</v>
      </c>
      <c r="AIO807" s="1">
        <v>0</v>
      </c>
      <c r="AIT807" s="3">
        <v>2</v>
      </c>
      <c r="AIU807" s="1">
        <v>0</v>
      </c>
      <c r="AIV807" s="1">
        <v>0</v>
      </c>
      <c r="AIW807" s="1">
        <v>0</v>
      </c>
      <c r="AIX807" s="1">
        <v>35</v>
      </c>
      <c r="AIY807" s="1">
        <v>52</v>
      </c>
    </row>
    <row r="808" spans="1:939" s="18" customFormat="1">
      <c r="B808" s="18">
        <v>4</v>
      </c>
      <c r="C808" s="18">
        <v>0</v>
      </c>
      <c r="Z808" s="18">
        <v>0</v>
      </c>
      <c r="AA808" s="18">
        <v>2</v>
      </c>
      <c r="AB808" s="18" t="s">
        <v>8762</v>
      </c>
      <c r="AC808" s="18">
        <v>0</v>
      </c>
      <c r="AE808" s="18">
        <v>0</v>
      </c>
      <c r="AG808" s="18">
        <v>0</v>
      </c>
      <c r="AGS808" s="18">
        <v>0</v>
      </c>
      <c r="AGT808" s="18">
        <v>0</v>
      </c>
      <c r="AGU808" s="18">
        <v>0</v>
      </c>
      <c r="AGV808" s="18">
        <v>0</v>
      </c>
      <c r="AGW808" s="18">
        <v>0</v>
      </c>
      <c r="AGX808" s="18">
        <v>1</v>
      </c>
      <c r="AGY808" s="18">
        <v>0</v>
      </c>
      <c r="AGZ808" s="18">
        <v>0</v>
      </c>
      <c r="AHA808" s="18">
        <v>0</v>
      </c>
      <c r="AHB808" s="18">
        <v>0</v>
      </c>
      <c r="AHC808" s="18">
        <v>1</v>
      </c>
      <c r="AHD808" s="18">
        <v>0</v>
      </c>
      <c r="AHE808" s="18">
        <v>0</v>
      </c>
      <c r="AHF808" s="18">
        <v>0</v>
      </c>
      <c r="AHH808" s="18">
        <v>0</v>
      </c>
      <c r="AHI808" s="18">
        <v>0</v>
      </c>
      <c r="AHK808" s="18">
        <v>0</v>
      </c>
      <c r="AHL808" s="18">
        <v>0</v>
      </c>
      <c r="AHM808" s="18">
        <v>0</v>
      </c>
      <c r="AHN808" s="18">
        <v>0</v>
      </c>
      <c r="AHO808" s="18">
        <v>0</v>
      </c>
      <c r="AHP808" s="18">
        <v>0</v>
      </c>
      <c r="AHQ808" s="18">
        <v>0</v>
      </c>
      <c r="AHR808" s="18">
        <v>0</v>
      </c>
      <c r="AIM808" s="18">
        <v>0</v>
      </c>
      <c r="AIN808" s="18">
        <v>0</v>
      </c>
      <c r="AIO808" s="18">
        <v>0</v>
      </c>
      <c r="AIT808" s="79">
        <v>0</v>
      </c>
      <c r="AIU808" s="18">
        <v>0</v>
      </c>
      <c r="AIV808" s="18">
        <v>0</v>
      </c>
      <c r="AIW808" s="18">
        <v>0</v>
      </c>
    </row>
    <row r="809" spans="1:939" s="1" customFormat="1">
      <c r="A809" s="1">
        <v>171</v>
      </c>
      <c r="B809" s="1">
        <v>1</v>
      </c>
      <c r="C809" s="1">
        <v>0</v>
      </c>
      <c r="Z809" s="1">
        <v>0</v>
      </c>
      <c r="AA809" s="1">
        <v>1</v>
      </c>
      <c r="AB809" s="1" t="s">
        <v>8763</v>
      </c>
      <c r="AC809" s="1">
        <v>0</v>
      </c>
      <c r="AE809" s="1">
        <v>0</v>
      </c>
      <c r="AG809" s="1">
        <v>0</v>
      </c>
      <c r="AGS809" s="1">
        <v>0</v>
      </c>
      <c r="AGT809" s="1">
        <v>1</v>
      </c>
      <c r="AGU809" s="1">
        <v>0</v>
      </c>
      <c r="AGV809" s="1">
        <v>0</v>
      </c>
      <c r="AGW809" s="1">
        <v>0</v>
      </c>
      <c r="AGX809" s="1">
        <v>0</v>
      </c>
      <c r="AGY809" s="1">
        <v>0</v>
      </c>
      <c r="AGZ809" s="1">
        <v>0</v>
      </c>
      <c r="AHA809" s="1">
        <v>0</v>
      </c>
      <c r="AHB809" s="1">
        <v>0</v>
      </c>
      <c r="AHC809" s="1">
        <v>1</v>
      </c>
      <c r="AHD809" s="1">
        <v>0</v>
      </c>
      <c r="AHE809" s="1">
        <v>0</v>
      </c>
      <c r="AHF809" s="1">
        <v>0</v>
      </c>
      <c r="AHH809" s="1">
        <v>0</v>
      </c>
      <c r="AHI809" s="1">
        <v>0</v>
      </c>
      <c r="AHK809" s="1">
        <v>0</v>
      </c>
      <c r="AHL809" s="1">
        <v>0</v>
      </c>
      <c r="AHM809" s="1">
        <v>0</v>
      </c>
      <c r="AHN809" s="1">
        <v>0</v>
      </c>
      <c r="AHO809" s="1">
        <v>0</v>
      </c>
      <c r="AHP809" s="1">
        <v>0</v>
      </c>
      <c r="AHQ809" s="1">
        <v>0</v>
      </c>
      <c r="AHR809" s="1">
        <v>0</v>
      </c>
      <c r="AIM809" s="1">
        <v>0</v>
      </c>
      <c r="AIN809" s="1">
        <v>0</v>
      </c>
      <c r="AIO809" s="1">
        <v>0</v>
      </c>
      <c r="AIP809" s="1">
        <v>1</v>
      </c>
      <c r="AIQ809" s="1">
        <v>1</v>
      </c>
      <c r="AIR809" s="1">
        <v>1</v>
      </c>
      <c r="AIS809" s="1">
        <v>1</v>
      </c>
      <c r="AIT809" s="3">
        <v>0</v>
      </c>
      <c r="AIV809" s="1">
        <v>0</v>
      </c>
      <c r="AIW809" s="1">
        <v>0</v>
      </c>
    </row>
    <row r="810" spans="1:939" s="1" customFormat="1">
      <c r="A810" s="14"/>
      <c r="B810" s="1">
        <v>2</v>
      </c>
      <c r="C810" s="1">
        <v>0</v>
      </c>
      <c r="Z810" s="1">
        <v>0</v>
      </c>
      <c r="AA810" s="1">
        <v>2</v>
      </c>
      <c r="AB810" s="1" t="s">
        <v>8764</v>
      </c>
      <c r="AC810" s="1">
        <v>2</v>
      </c>
      <c r="AD810" s="1">
        <v>0</v>
      </c>
      <c r="AE810" s="1">
        <v>0</v>
      </c>
      <c r="AG810" s="1">
        <v>0</v>
      </c>
      <c r="AI810" s="1">
        <v>124</v>
      </c>
      <c r="AJ810" s="1">
        <v>124</v>
      </c>
      <c r="DR810" s="1">
        <v>62</v>
      </c>
      <c r="DS810" s="1">
        <v>56</v>
      </c>
      <c r="HA810" s="1">
        <v>0</v>
      </c>
      <c r="HB810" s="1">
        <v>0</v>
      </c>
      <c r="HT810" s="1">
        <v>0</v>
      </c>
      <c r="HU810" s="1">
        <v>0</v>
      </c>
      <c r="IP810" s="1">
        <v>95</v>
      </c>
      <c r="IQ810" s="1">
        <v>97</v>
      </c>
      <c r="LX810" s="1">
        <v>86</v>
      </c>
      <c r="LY810" s="1">
        <v>95</v>
      </c>
      <c r="PG810" s="1">
        <v>24</v>
      </c>
      <c r="PH810" s="1">
        <v>22</v>
      </c>
      <c r="SP810" s="1">
        <v>99.3</v>
      </c>
      <c r="SQ810" s="1">
        <v>97.5</v>
      </c>
      <c r="VX810" s="1">
        <v>0</v>
      </c>
      <c r="VY810" s="1">
        <v>0</v>
      </c>
      <c r="WQ810" s="1">
        <v>0</v>
      </c>
      <c r="WR810" s="1">
        <v>0</v>
      </c>
      <c r="AAY810" s="1">
        <v>22</v>
      </c>
      <c r="ABU810" s="1">
        <v>133</v>
      </c>
      <c r="ABX810" s="1">
        <v>3.6</v>
      </c>
      <c r="ACA810" s="1">
        <v>92</v>
      </c>
      <c r="ACD810" s="1">
        <v>9.4</v>
      </c>
      <c r="ACG810" s="1">
        <v>142</v>
      </c>
      <c r="ACQ810" s="1">
        <v>36</v>
      </c>
      <c r="ACT810" s="1">
        <v>3.03</v>
      </c>
      <c r="ACW810" s="1">
        <v>19</v>
      </c>
      <c r="AGS810" s="1">
        <v>1</v>
      </c>
      <c r="AGT810" s="1">
        <v>1</v>
      </c>
      <c r="AGU810" s="1">
        <v>0</v>
      </c>
      <c r="AGV810" s="1">
        <v>1</v>
      </c>
      <c r="AGW810" s="1">
        <v>0</v>
      </c>
      <c r="AGX810" s="1">
        <v>0</v>
      </c>
      <c r="AGY810" s="1">
        <v>0</v>
      </c>
      <c r="AGZ810" s="1">
        <v>1</v>
      </c>
      <c r="AHA810" s="1">
        <v>0</v>
      </c>
      <c r="AHB810" s="1">
        <v>0</v>
      </c>
      <c r="AHC810" s="1">
        <v>1</v>
      </c>
      <c r="AHD810" s="1">
        <v>0</v>
      </c>
      <c r="AHE810" s="1">
        <v>0</v>
      </c>
      <c r="AHF810" s="1">
        <v>0</v>
      </c>
      <c r="AHH810" s="1">
        <v>0</v>
      </c>
      <c r="AHI810" s="1">
        <v>0</v>
      </c>
      <c r="AHK810" s="1">
        <v>0</v>
      </c>
      <c r="AHL810" s="1">
        <v>0</v>
      </c>
      <c r="AHM810" s="1">
        <v>0</v>
      </c>
      <c r="AHN810" s="1">
        <v>0</v>
      </c>
      <c r="AHO810" s="1">
        <v>0</v>
      </c>
      <c r="AHP810" s="1">
        <v>0</v>
      </c>
      <c r="AHQ810" s="1">
        <v>0</v>
      </c>
      <c r="AHR810" s="1">
        <v>0</v>
      </c>
      <c r="AIM810" s="1">
        <v>0</v>
      </c>
      <c r="AIN810" s="1">
        <v>0</v>
      </c>
      <c r="AIO810" s="1">
        <v>0</v>
      </c>
      <c r="AIT810" s="3">
        <v>2</v>
      </c>
      <c r="AIV810" s="1">
        <v>1</v>
      </c>
      <c r="AIW810" s="1">
        <v>0</v>
      </c>
      <c r="AIX810" s="1">
        <v>30</v>
      </c>
      <c r="AIY810" s="1">
        <v>73</v>
      </c>
    </row>
    <row r="811" spans="1:939" s="1" customFormat="1">
      <c r="B811" s="1">
        <v>3</v>
      </c>
      <c r="C811" s="1">
        <v>0</v>
      </c>
      <c r="Z811" s="1">
        <v>0</v>
      </c>
      <c r="AA811" s="1">
        <v>2</v>
      </c>
      <c r="AB811" s="1" t="s">
        <v>8765</v>
      </c>
      <c r="AC811" s="1">
        <v>0</v>
      </c>
      <c r="AE811" s="1">
        <v>0</v>
      </c>
      <c r="AG811" s="1">
        <v>0</v>
      </c>
      <c r="AI811" s="1">
        <v>128</v>
      </c>
      <c r="AJ811" s="1">
        <v>142</v>
      </c>
      <c r="DR811" s="1">
        <v>60</v>
      </c>
      <c r="DS811" s="1">
        <v>74</v>
      </c>
      <c r="HA811" s="1">
        <v>0</v>
      </c>
      <c r="HB811" s="1">
        <v>0</v>
      </c>
      <c r="HT811" s="1">
        <v>0</v>
      </c>
      <c r="HU811" s="1">
        <v>0</v>
      </c>
      <c r="IP811" s="1">
        <v>97</v>
      </c>
      <c r="IQ811" s="1">
        <v>92</v>
      </c>
      <c r="LX811" s="1">
        <v>82</v>
      </c>
      <c r="LY811" s="1">
        <v>64</v>
      </c>
      <c r="PG811" s="1">
        <v>20</v>
      </c>
      <c r="PH811" s="1">
        <v>22</v>
      </c>
      <c r="SP811" s="1">
        <v>97.6</v>
      </c>
      <c r="SQ811" s="1">
        <v>96.9</v>
      </c>
      <c r="VX811" s="1">
        <v>0</v>
      </c>
      <c r="VY811" s="1">
        <v>0</v>
      </c>
      <c r="WQ811" s="1">
        <v>0</v>
      </c>
      <c r="WR811" s="1">
        <v>0</v>
      </c>
      <c r="ZY811" s="1">
        <v>149.4</v>
      </c>
      <c r="ZZ811" s="1">
        <v>151.80000000000001</v>
      </c>
      <c r="AAZ811" s="1">
        <v>21</v>
      </c>
      <c r="ABV811" s="1">
        <v>135</v>
      </c>
      <c r="ABY811" s="1">
        <v>3.5</v>
      </c>
      <c r="ACB811" s="1">
        <v>92</v>
      </c>
      <c r="ACE811" s="1">
        <v>9.8000000000000007</v>
      </c>
      <c r="ACG811" s="1">
        <v>308</v>
      </c>
      <c r="ACH811" s="1">
        <v>197</v>
      </c>
      <c r="ACR811" s="1">
        <v>43</v>
      </c>
      <c r="ACU811" s="1">
        <v>3.04</v>
      </c>
      <c r="ACX811" s="1">
        <v>22</v>
      </c>
      <c r="AGG811" s="1">
        <v>1</v>
      </c>
      <c r="AGH811" s="1" t="s">
        <v>6326</v>
      </c>
      <c r="AGS811" s="1">
        <v>1</v>
      </c>
      <c r="AGT811" s="1">
        <v>0</v>
      </c>
      <c r="AGU811" s="1">
        <v>0</v>
      </c>
      <c r="AGV811" s="1">
        <v>1</v>
      </c>
      <c r="AGW811" s="1">
        <v>0</v>
      </c>
      <c r="AGX811" s="1">
        <v>0</v>
      </c>
      <c r="AGY811" s="1">
        <v>0</v>
      </c>
      <c r="AGZ811" s="1">
        <v>2</v>
      </c>
      <c r="AHA811" s="1">
        <v>0</v>
      </c>
      <c r="AHB811" s="1">
        <v>0</v>
      </c>
      <c r="AHC811" s="1">
        <v>1</v>
      </c>
      <c r="AHD811" s="1">
        <v>0</v>
      </c>
      <c r="AHE811" s="1">
        <v>0</v>
      </c>
      <c r="AHF811" s="1">
        <v>0</v>
      </c>
      <c r="AHH811" s="1">
        <v>0</v>
      </c>
      <c r="AHI811" s="1">
        <v>0</v>
      </c>
      <c r="AHK811" s="1">
        <v>0</v>
      </c>
      <c r="AHL811" s="1">
        <v>0</v>
      </c>
      <c r="AHM811" s="1">
        <v>0</v>
      </c>
      <c r="AHN811" s="1">
        <v>0</v>
      </c>
      <c r="AHO811" s="1">
        <v>0</v>
      </c>
      <c r="AHP811" s="1">
        <v>0</v>
      </c>
      <c r="AHQ811" s="1">
        <v>0</v>
      </c>
      <c r="AHR811" s="1">
        <v>0</v>
      </c>
      <c r="AIM811" s="1">
        <v>0</v>
      </c>
      <c r="AIN811" s="1">
        <v>0</v>
      </c>
      <c r="AIO811" s="1">
        <v>0</v>
      </c>
      <c r="AIT811" s="3">
        <v>2</v>
      </c>
      <c r="AIV811" s="1">
        <v>0</v>
      </c>
      <c r="AIW811" s="1">
        <v>0</v>
      </c>
      <c r="AIX811" s="1">
        <v>61</v>
      </c>
      <c r="AIY811" s="1">
        <v>86</v>
      </c>
    </row>
    <row r="812" spans="1:939" s="1" customFormat="1">
      <c r="B812" s="1">
        <v>4</v>
      </c>
      <c r="C812" s="1">
        <v>1</v>
      </c>
      <c r="D812" s="1" t="s">
        <v>8766</v>
      </c>
      <c r="O812" s="1">
        <v>0</v>
      </c>
      <c r="Z812" s="1">
        <v>0</v>
      </c>
      <c r="AA812" s="1">
        <v>2</v>
      </c>
      <c r="AB812" s="1" t="s">
        <v>8767</v>
      </c>
      <c r="AC812" s="1">
        <v>0</v>
      </c>
      <c r="AE812" s="1">
        <v>0</v>
      </c>
      <c r="AG812" s="1">
        <v>0</v>
      </c>
      <c r="AI812" s="1">
        <v>144</v>
      </c>
      <c r="DR812" s="1">
        <v>78</v>
      </c>
      <c r="HA812" s="1">
        <v>0</v>
      </c>
      <c r="HT812" s="1">
        <v>0</v>
      </c>
      <c r="IP812" s="1">
        <v>99</v>
      </c>
      <c r="LX812" s="1">
        <v>76</v>
      </c>
      <c r="PG812" s="1">
        <v>20</v>
      </c>
      <c r="SP812" s="1">
        <v>98.6</v>
      </c>
      <c r="VX812" s="1">
        <v>1</v>
      </c>
      <c r="WQ812" s="1">
        <v>0</v>
      </c>
      <c r="ZY812" s="1">
        <v>151.6</v>
      </c>
      <c r="AAY812" s="1">
        <v>20</v>
      </c>
      <c r="ABB812" s="1">
        <v>11.2</v>
      </c>
      <c r="ABE812" s="1">
        <v>34.5</v>
      </c>
      <c r="ABM812" s="1">
        <v>10.07</v>
      </c>
      <c r="ABO812" s="1">
        <v>237</v>
      </c>
      <c r="ABU812" s="1">
        <v>138</v>
      </c>
      <c r="ABX812" s="1">
        <v>3.3</v>
      </c>
      <c r="ACA812" s="1">
        <v>97</v>
      </c>
      <c r="ACD812" s="1">
        <v>9.6999999999999993</v>
      </c>
      <c r="ACG812" s="1">
        <v>111</v>
      </c>
      <c r="ACQ812" s="1">
        <v>41</v>
      </c>
      <c r="ACT812" s="1">
        <v>2.91</v>
      </c>
      <c r="ACW812" s="1">
        <v>21</v>
      </c>
      <c r="ACZ812" s="1">
        <v>7.1</v>
      </c>
      <c r="ADB812" s="1">
        <v>3.8</v>
      </c>
      <c r="ADD812" s="1" t="s">
        <v>6057</v>
      </c>
      <c r="ADF812" s="1">
        <v>3.3</v>
      </c>
      <c r="ADH812" s="1">
        <v>101</v>
      </c>
      <c r="ADJ812" s="1">
        <v>18</v>
      </c>
      <c r="ADL812" s="1">
        <v>14</v>
      </c>
      <c r="AGS812" s="1">
        <v>1</v>
      </c>
      <c r="AGT812" s="1">
        <v>0</v>
      </c>
      <c r="AGU812" s="1">
        <v>0</v>
      </c>
      <c r="AGV812" s="1">
        <v>1</v>
      </c>
      <c r="AGW812" s="1">
        <v>0</v>
      </c>
      <c r="AGX812" s="1">
        <v>0</v>
      </c>
      <c r="AGY812" s="1">
        <v>0</v>
      </c>
      <c r="AGZ812" s="1">
        <v>2</v>
      </c>
      <c r="AHA812" s="1">
        <v>0</v>
      </c>
      <c r="AHB812" s="1">
        <v>0</v>
      </c>
      <c r="AHC812" s="1">
        <v>1</v>
      </c>
      <c r="AHD812" s="1">
        <v>0</v>
      </c>
      <c r="AHE812" s="1">
        <v>0</v>
      </c>
      <c r="AHF812" s="1">
        <v>0</v>
      </c>
      <c r="AHH812" s="1">
        <v>0</v>
      </c>
      <c r="AHI812" s="1">
        <v>0</v>
      </c>
      <c r="AHK812" s="1">
        <v>0</v>
      </c>
      <c r="AHL812" s="1">
        <v>0</v>
      </c>
      <c r="AHM812" s="1">
        <v>0</v>
      </c>
      <c r="AHN812" s="1">
        <v>0</v>
      </c>
      <c r="AHO812" s="1">
        <v>0</v>
      </c>
      <c r="AHP812" s="1">
        <v>0</v>
      </c>
      <c r="AHQ812" s="1">
        <v>0</v>
      </c>
      <c r="AHR812" s="1">
        <v>2.5</v>
      </c>
      <c r="AIM812" s="1">
        <v>0</v>
      </c>
      <c r="AIN812" s="1">
        <v>0</v>
      </c>
      <c r="AIO812" s="1">
        <v>0</v>
      </c>
      <c r="AIT812" s="3">
        <v>2</v>
      </c>
      <c r="AIV812" s="1">
        <v>0</v>
      </c>
      <c r="AIW812" s="1">
        <v>0</v>
      </c>
      <c r="AIX812" s="1">
        <v>60</v>
      </c>
      <c r="AIY812" s="1">
        <v>60</v>
      </c>
    </row>
    <row r="813" spans="1:939" s="1" customFormat="1">
      <c r="B813" s="1">
        <v>5</v>
      </c>
      <c r="C813" s="1">
        <v>1</v>
      </c>
      <c r="D813" s="1" t="s">
        <v>8768</v>
      </c>
      <c r="O813" s="1">
        <v>0</v>
      </c>
      <c r="Z813" s="1">
        <v>0</v>
      </c>
      <c r="AA813" s="1">
        <v>1</v>
      </c>
      <c r="AB813" s="1" t="s">
        <v>8769</v>
      </c>
      <c r="AC813" s="1">
        <v>1</v>
      </c>
      <c r="AD813" s="1">
        <v>0</v>
      </c>
      <c r="AE813" s="1">
        <v>0</v>
      </c>
      <c r="AG813" s="1">
        <v>0</v>
      </c>
      <c r="AI813" s="1">
        <v>180</v>
      </c>
      <c r="AJ813" s="1">
        <v>138</v>
      </c>
      <c r="DR813" s="1">
        <v>89</v>
      </c>
      <c r="DS813" s="1">
        <v>74</v>
      </c>
      <c r="HA813" s="1">
        <v>0</v>
      </c>
      <c r="HB813" s="1">
        <v>0</v>
      </c>
      <c r="HT813" s="1">
        <v>1</v>
      </c>
      <c r="HU813" s="1">
        <v>1</v>
      </c>
      <c r="IP813" s="1">
        <v>98</v>
      </c>
      <c r="IQ813" s="1">
        <v>98</v>
      </c>
      <c r="LX813" s="1">
        <v>88</v>
      </c>
      <c r="LY813" s="1">
        <v>92</v>
      </c>
      <c r="PG813" s="1">
        <v>20</v>
      </c>
      <c r="PH813" s="1">
        <v>18</v>
      </c>
      <c r="SP813" s="1">
        <v>96.5</v>
      </c>
      <c r="SQ813" s="1">
        <v>97</v>
      </c>
      <c r="VX813" s="1">
        <v>0</v>
      </c>
      <c r="VY813" s="1">
        <v>0</v>
      </c>
      <c r="WQ813" s="1">
        <v>0</v>
      </c>
      <c r="WR813" s="1">
        <v>0</v>
      </c>
      <c r="ZY813" s="1">
        <v>151.9</v>
      </c>
      <c r="ZZ813" s="1">
        <v>153.19999999999999</v>
      </c>
      <c r="AGS813" s="1">
        <v>1</v>
      </c>
      <c r="AGT813" s="1">
        <v>0</v>
      </c>
      <c r="AGU813" s="1">
        <v>0</v>
      </c>
      <c r="AGV813" s="1">
        <v>1</v>
      </c>
      <c r="AGW813" s="1">
        <v>0</v>
      </c>
      <c r="AGX813" s="1">
        <v>0</v>
      </c>
      <c r="AGY813" s="1">
        <v>0</v>
      </c>
      <c r="AGZ813" s="1">
        <v>0</v>
      </c>
      <c r="AHA813" s="1">
        <v>0</v>
      </c>
      <c r="AHB813" s="1">
        <v>0</v>
      </c>
      <c r="AHC813" s="1">
        <v>1</v>
      </c>
      <c r="AHD813" s="1">
        <v>0</v>
      </c>
      <c r="AHE813" s="1">
        <v>0</v>
      </c>
      <c r="AHF813" s="1">
        <v>0</v>
      </c>
      <c r="AHH813" s="1">
        <v>0</v>
      </c>
      <c r="AHI813" s="1">
        <v>0</v>
      </c>
      <c r="AHK813" s="1">
        <v>0</v>
      </c>
      <c r="AHL813" s="1">
        <v>0</v>
      </c>
      <c r="AHM813" s="1">
        <v>0</v>
      </c>
      <c r="AHN813" s="1">
        <v>0</v>
      </c>
      <c r="AHO813" s="1">
        <v>0</v>
      </c>
      <c r="AHP813" s="1">
        <v>0</v>
      </c>
      <c r="AHQ813" s="1">
        <v>0</v>
      </c>
      <c r="AHR813" s="1">
        <v>0</v>
      </c>
      <c r="AIM813" s="1">
        <v>0</v>
      </c>
      <c r="AIN813" s="1">
        <v>0</v>
      </c>
      <c r="AIO813" s="1">
        <v>0</v>
      </c>
      <c r="AIT813" s="3">
        <v>2</v>
      </c>
      <c r="AIV813" s="1">
        <v>0</v>
      </c>
      <c r="AIW813" s="1">
        <v>0</v>
      </c>
      <c r="AIX813" s="1">
        <v>55</v>
      </c>
      <c r="AIY813" s="1">
        <v>60</v>
      </c>
    </row>
    <row r="814" spans="1:939" s="1" customFormat="1">
      <c r="B814" s="1">
        <v>6</v>
      </c>
      <c r="C814" s="1">
        <v>0</v>
      </c>
      <c r="Z814" s="1">
        <v>0</v>
      </c>
      <c r="AA814" s="1">
        <v>2</v>
      </c>
      <c r="AB814" s="1" t="s">
        <v>8770</v>
      </c>
      <c r="AC814" s="1">
        <v>9</v>
      </c>
      <c r="AD814" s="1">
        <v>0</v>
      </c>
      <c r="AE814" s="1">
        <v>15</v>
      </c>
      <c r="AF814" s="1">
        <v>0</v>
      </c>
      <c r="AG814" s="1">
        <v>0</v>
      </c>
      <c r="AI814" s="1">
        <v>158</v>
      </c>
      <c r="AJ814" s="1">
        <v>157</v>
      </c>
      <c r="DR814" s="1">
        <v>70</v>
      </c>
      <c r="DS814" s="1">
        <v>71</v>
      </c>
      <c r="HA814" s="1">
        <v>0</v>
      </c>
      <c r="HB814" s="1">
        <v>0</v>
      </c>
      <c r="HT814" s="1">
        <v>0</v>
      </c>
      <c r="HU814" s="1">
        <v>1</v>
      </c>
      <c r="IP814" s="1">
        <v>98</v>
      </c>
      <c r="IQ814" s="1">
        <v>97</v>
      </c>
      <c r="LX814" s="1">
        <v>83</v>
      </c>
      <c r="LY814" s="1">
        <v>98</v>
      </c>
      <c r="PG814" s="1">
        <v>18</v>
      </c>
      <c r="PH814" s="1">
        <v>18</v>
      </c>
      <c r="SP814" s="1">
        <v>96.9</v>
      </c>
      <c r="SQ814" s="1">
        <v>97</v>
      </c>
      <c r="VX814" s="1">
        <v>0</v>
      </c>
      <c r="VY814" s="1">
        <v>0</v>
      </c>
      <c r="WQ814" s="1">
        <v>0</v>
      </c>
      <c r="WR814" s="1">
        <v>0</v>
      </c>
      <c r="ZY814" s="1">
        <v>152.19999999999999</v>
      </c>
      <c r="ZZ814" s="1">
        <v>154</v>
      </c>
      <c r="AGS814" s="1">
        <v>1</v>
      </c>
      <c r="AGT814" s="1">
        <v>0</v>
      </c>
      <c r="AGU814" s="1">
        <v>0</v>
      </c>
      <c r="AGV814" s="1">
        <v>1</v>
      </c>
      <c r="AGW814" s="1">
        <v>0</v>
      </c>
      <c r="AGX814" s="1">
        <v>0</v>
      </c>
      <c r="AGY814" s="1">
        <v>0</v>
      </c>
      <c r="AGZ814" s="1">
        <v>0</v>
      </c>
      <c r="AHA814" s="1">
        <v>0</v>
      </c>
      <c r="AHB814" s="1">
        <v>0</v>
      </c>
      <c r="AHC814" s="1">
        <v>1</v>
      </c>
      <c r="AHD814" s="1">
        <v>0</v>
      </c>
      <c r="AHE814" s="1">
        <v>0</v>
      </c>
      <c r="AHF814" s="1">
        <v>0</v>
      </c>
      <c r="AHH814" s="1">
        <v>0</v>
      </c>
      <c r="AHI814" s="1">
        <v>0</v>
      </c>
      <c r="AHK814" s="1">
        <v>0</v>
      </c>
      <c r="AHL814" s="1">
        <v>0</v>
      </c>
      <c r="AHM814" s="1">
        <v>0</v>
      </c>
      <c r="AHN814" s="1">
        <v>0</v>
      </c>
      <c r="AHO814" s="1">
        <v>0</v>
      </c>
      <c r="AHP814" s="1">
        <v>0</v>
      </c>
      <c r="AHQ814" s="1">
        <v>0</v>
      </c>
      <c r="AHR814" s="1">
        <v>0</v>
      </c>
      <c r="AIM814" s="1">
        <v>0</v>
      </c>
      <c r="AIN814" s="1">
        <v>0</v>
      </c>
      <c r="AIO814" s="1">
        <v>0</v>
      </c>
      <c r="AIT814" s="3">
        <v>2</v>
      </c>
      <c r="AIV814" s="1">
        <v>1</v>
      </c>
      <c r="AIW814" s="1">
        <v>0</v>
      </c>
      <c r="AIX814" s="1">
        <v>71</v>
      </c>
      <c r="AIY814" s="1">
        <v>37</v>
      </c>
    </row>
    <row r="815" spans="1:939" s="1" customFormat="1">
      <c r="B815" s="1">
        <v>7</v>
      </c>
      <c r="C815" s="1">
        <v>0</v>
      </c>
      <c r="Z815" s="1">
        <v>0</v>
      </c>
      <c r="AA815" s="1">
        <v>2</v>
      </c>
      <c r="AB815" s="1" t="s">
        <v>8771</v>
      </c>
      <c r="AC815" s="1">
        <v>2</v>
      </c>
      <c r="AD815" s="1">
        <v>0</v>
      </c>
      <c r="AE815" s="1">
        <v>33</v>
      </c>
      <c r="AF815" s="1">
        <v>0</v>
      </c>
      <c r="AG815" s="1">
        <v>0</v>
      </c>
      <c r="AI815" s="1">
        <v>120</v>
      </c>
      <c r="AJ815" s="1">
        <v>155</v>
      </c>
      <c r="DR815" s="1">
        <v>66</v>
      </c>
      <c r="DS815" s="1">
        <v>73</v>
      </c>
      <c r="HA815" s="1">
        <v>0</v>
      </c>
      <c r="HB815" s="1">
        <v>0</v>
      </c>
      <c r="HT815" s="1">
        <v>0</v>
      </c>
      <c r="HU815" s="1">
        <v>1</v>
      </c>
      <c r="IP815" s="1">
        <v>98</v>
      </c>
      <c r="IQ815" s="1">
        <v>97</v>
      </c>
      <c r="LX815" s="1">
        <v>75</v>
      </c>
      <c r="LY815" s="1">
        <v>78</v>
      </c>
      <c r="PG815" s="1">
        <v>18</v>
      </c>
      <c r="PH815" s="1">
        <v>18</v>
      </c>
      <c r="SP815" s="1">
        <v>97.3</v>
      </c>
      <c r="SQ815" s="1">
        <v>97.1</v>
      </c>
      <c r="VX815" s="1">
        <v>0</v>
      </c>
      <c r="VY815" s="1">
        <v>0</v>
      </c>
      <c r="WQ815" s="1">
        <v>0</v>
      </c>
      <c r="WR815" s="1">
        <v>0</v>
      </c>
      <c r="ZY815" s="1">
        <v>152.80000000000001</v>
      </c>
      <c r="ZZ815" s="1">
        <v>152.80000000000001</v>
      </c>
      <c r="AAY815" s="1">
        <v>20</v>
      </c>
      <c r="ABB815" s="1">
        <v>10.3</v>
      </c>
      <c r="ABE815" s="1">
        <v>32</v>
      </c>
      <c r="ABM815" s="1">
        <v>10.16</v>
      </c>
      <c r="ABO815" s="1">
        <v>295</v>
      </c>
      <c r="ABU815" s="1">
        <v>140</v>
      </c>
      <c r="ABX815" s="1">
        <v>4</v>
      </c>
      <c r="ACA815" s="1">
        <v>102</v>
      </c>
      <c r="ACD815" s="1">
        <v>9.3000000000000007</v>
      </c>
      <c r="ACG815" s="1">
        <v>197</v>
      </c>
      <c r="ACQ815" s="1">
        <v>38</v>
      </c>
      <c r="ACT815" s="1">
        <v>2.2999999999999998</v>
      </c>
      <c r="ACW815" s="1">
        <v>18</v>
      </c>
      <c r="AGG815" s="1">
        <v>1</v>
      </c>
      <c r="AGH815" s="1" t="s">
        <v>6669</v>
      </c>
      <c r="AGS815" s="1">
        <v>1</v>
      </c>
      <c r="AGT815" s="1">
        <v>0</v>
      </c>
      <c r="AGU815" s="1">
        <v>0</v>
      </c>
      <c r="AGV815" s="1">
        <v>1</v>
      </c>
      <c r="AGW815" s="1">
        <v>0</v>
      </c>
      <c r="AGX815" s="1">
        <v>0</v>
      </c>
      <c r="AGY815" s="1">
        <v>0</v>
      </c>
      <c r="AGZ815" s="1">
        <v>1</v>
      </c>
      <c r="AHA815" s="1">
        <v>0</v>
      </c>
      <c r="AHB815" s="1">
        <v>0</v>
      </c>
      <c r="AHC815" s="1">
        <v>1</v>
      </c>
      <c r="AHD815" s="1">
        <v>0</v>
      </c>
      <c r="AHE815" s="1">
        <v>0</v>
      </c>
      <c r="AHF815" s="1">
        <v>0</v>
      </c>
      <c r="AHH815" s="1">
        <v>0</v>
      </c>
      <c r="AHI815" s="1">
        <v>0</v>
      </c>
      <c r="AHK815" s="1">
        <v>0</v>
      </c>
      <c r="AHL815" s="1">
        <v>0</v>
      </c>
      <c r="AHM815" s="1">
        <v>0</v>
      </c>
      <c r="AHN815" s="1">
        <v>0</v>
      </c>
      <c r="AHO815" s="1">
        <v>0</v>
      </c>
      <c r="AHP815" s="1">
        <v>0</v>
      </c>
      <c r="AHQ815" s="1">
        <v>0</v>
      </c>
      <c r="AHR815" s="1">
        <v>0</v>
      </c>
      <c r="AIM815" s="1">
        <v>0</v>
      </c>
      <c r="AIN815" s="1">
        <v>0</v>
      </c>
      <c r="AIO815" s="1">
        <v>0</v>
      </c>
      <c r="AIT815" s="3">
        <v>2</v>
      </c>
      <c r="AIV815" s="1">
        <v>1</v>
      </c>
      <c r="AIW815" s="1">
        <v>0</v>
      </c>
      <c r="AIX815" s="1">
        <v>32</v>
      </c>
      <c r="AIY815" s="1">
        <v>38</v>
      </c>
    </row>
    <row r="816" spans="1:939" s="1" customFormat="1">
      <c r="B816" s="1">
        <v>8</v>
      </c>
      <c r="C816" s="1">
        <v>1</v>
      </c>
      <c r="D816" s="1" t="s">
        <v>8772</v>
      </c>
      <c r="O816" s="1">
        <v>1</v>
      </c>
      <c r="Z816" s="1">
        <v>0</v>
      </c>
      <c r="AA816" s="1">
        <v>2</v>
      </c>
      <c r="AB816" s="1" t="s">
        <v>8773</v>
      </c>
      <c r="AC816" s="1">
        <v>3</v>
      </c>
      <c r="AD816" s="1">
        <v>0</v>
      </c>
      <c r="AE816" s="1">
        <v>18</v>
      </c>
      <c r="AF816" s="1">
        <v>0</v>
      </c>
      <c r="AG816" s="1">
        <v>0</v>
      </c>
      <c r="AI816" s="1">
        <v>130</v>
      </c>
      <c r="AJ816" s="1">
        <v>142</v>
      </c>
      <c r="DR816" s="1">
        <v>71</v>
      </c>
      <c r="DS816" s="1">
        <v>68</v>
      </c>
      <c r="HA816" s="1">
        <v>0</v>
      </c>
      <c r="HB816" s="1">
        <v>0</v>
      </c>
      <c r="HT816" s="1">
        <v>1</v>
      </c>
      <c r="HU816" s="1">
        <v>0</v>
      </c>
      <c r="IP816" s="1">
        <v>97</v>
      </c>
      <c r="IQ816" s="1">
        <v>97</v>
      </c>
      <c r="LX816" s="1">
        <v>88</v>
      </c>
      <c r="LY816" s="1">
        <v>98</v>
      </c>
      <c r="PG816" s="1">
        <v>18</v>
      </c>
      <c r="PH816" s="1">
        <v>18</v>
      </c>
      <c r="SP816" s="1">
        <v>97.7</v>
      </c>
      <c r="SQ816" s="1">
        <v>96.8</v>
      </c>
      <c r="VX816" s="1">
        <v>0</v>
      </c>
      <c r="VY816" s="1">
        <v>0</v>
      </c>
      <c r="WQ816" s="1">
        <v>0</v>
      </c>
      <c r="WR816" s="1">
        <v>0</v>
      </c>
      <c r="ZY816" s="1">
        <v>152.6</v>
      </c>
      <c r="ZZ816" s="1">
        <v>153.80000000000001</v>
      </c>
      <c r="AAY816" s="1">
        <v>24</v>
      </c>
      <c r="ABU816" s="1">
        <v>144</v>
      </c>
      <c r="ABX816" s="1">
        <v>4</v>
      </c>
      <c r="ACA816" s="1">
        <v>102</v>
      </c>
      <c r="ACD816" s="1">
        <v>9.5</v>
      </c>
      <c r="ACG816" s="1">
        <v>199</v>
      </c>
      <c r="ACQ816" s="1">
        <v>35</v>
      </c>
      <c r="ACT816" s="1">
        <v>1.92</v>
      </c>
      <c r="ACW816" s="1">
        <v>18</v>
      </c>
      <c r="AGG816" s="1">
        <v>1</v>
      </c>
      <c r="AGH816" s="1" t="s">
        <v>6669</v>
      </c>
      <c r="AGS816" s="1">
        <v>1</v>
      </c>
      <c r="AGT816" s="1">
        <v>0</v>
      </c>
      <c r="AGU816" s="1">
        <v>0</v>
      </c>
      <c r="AGV816" s="1">
        <v>1</v>
      </c>
      <c r="AGW816" s="1">
        <v>0</v>
      </c>
      <c r="AGX816" s="1">
        <v>0</v>
      </c>
      <c r="AGY816" s="1">
        <v>0</v>
      </c>
      <c r="AGZ816" s="1">
        <v>1</v>
      </c>
      <c r="AHA816" s="1">
        <v>0</v>
      </c>
      <c r="AHB816" s="1">
        <v>0</v>
      </c>
      <c r="AHC816" s="1">
        <v>1</v>
      </c>
      <c r="AHD816" s="1">
        <v>0</v>
      </c>
      <c r="AHE816" s="1">
        <v>0</v>
      </c>
      <c r="AHF816" s="1">
        <v>0</v>
      </c>
      <c r="AHH816" s="1">
        <v>0</v>
      </c>
      <c r="AHI816" s="1">
        <v>0</v>
      </c>
      <c r="AHK816" s="1">
        <v>0</v>
      </c>
      <c r="AHL816" s="1">
        <v>0</v>
      </c>
      <c r="AHM816" s="1">
        <v>0</v>
      </c>
      <c r="AHN816" s="1">
        <v>0</v>
      </c>
      <c r="AHO816" s="1">
        <v>0</v>
      </c>
      <c r="AHP816" s="1">
        <v>0</v>
      </c>
      <c r="AHQ816" s="1">
        <v>0</v>
      </c>
      <c r="AHR816" s="1">
        <v>0</v>
      </c>
      <c r="AIM816" s="1">
        <v>0</v>
      </c>
      <c r="AIN816" s="1">
        <v>0</v>
      </c>
      <c r="AIO816" s="1">
        <v>0</v>
      </c>
      <c r="AIT816" s="3">
        <v>2</v>
      </c>
      <c r="AIV816" s="1">
        <v>1</v>
      </c>
      <c r="AIW816" s="1">
        <v>0</v>
      </c>
      <c r="AIX816" s="1">
        <v>43</v>
      </c>
      <c r="AIY816" s="1">
        <v>55</v>
      </c>
    </row>
    <row r="817" spans="1:938" s="18" customFormat="1">
      <c r="B817" s="18">
        <v>9</v>
      </c>
      <c r="C817" s="18">
        <v>1</v>
      </c>
      <c r="D817" s="18" t="s">
        <v>8774</v>
      </c>
      <c r="O817" s="18">
        <v>1</v>
      </c>
      <c r="Z817" s="18">
        <v>0</v>
      </c>
      <c r="AA817" s="18">
        <v>2</v>
      </c>
      <c r="AC817" s="18">
        <v>0</v>
      </c>
      <c r="AE817" s="18">
        <v>4</v>
      </c>
      <c r="AF817" s="18">
        <v>0</v>
      </c>
      <c r="AG817" s="18">
        <v>0</v>
      </c>
      <c r="AI817" s="18">
        <v>130</v>
      </c>
      <c r="DR817" s="18">
        <v>80</v>
      </c>
      <c r="HA817" s="18">
        <v>0</v>
      </c>
      <c r="HT817" s="18">
        <v>0</v>
      </c>
      <c r="IP817" s="18">
        <v>93</v>
      </c>
      <c r="LX817" s="18">
        <v>81</v>
      </c>
      <c r="PG817" s="18">
        <v>20</v>
      </c>
      <c r="SP817" s="18">
        <v>98.3</v>
      </c>
      <c r="VX817" s="18">
        <v>0</v>
      </c>
      <c r="WQ817" s="18">
        <v>0</v>
      </c>
      <c r="ZY817" s="18">
        <v>151</v>
      </c>
      <c r="AAY817" s="18">
        <v>22</v>
      </c>
      <c r="ABU817" s="18">
        <v>143</v>
      </c>
      <c r="ABX817" s="18">
        <v>3.7</v>
      </c>
      <c r="ACA817" s="18">
        <v>102</v>
      </c>
      <c r="ACD817" s="18">
        <v>9.1</v>
      </c>
      <c r="ACG817" s="18">
        <v>138</v>
      </c>
      <c r="ACQ817" s="18">
        <v>34</v>
      </c>
      <c r="ACT817" s="18">
        <v>1.59</v>
      </c>
      <c r="ACW817" s="18">
        <v>19</v>
      </c>
      <c r="ADR817" s="18">
        <v>1.9</v>
      </c>
      <c r="AGS817" s="18">
        <v>1</v>
      </c>
      <c r="AGT817" s="18">
        <v>0</v>
      </c>
      <c r="AGU817" s="18">
        <v>0</v>
      </c>
      <c r="AGV817" s="18">
        <v>1</v>
      </c>
      <c r="AGW817" s="18">
        <v>0</v>
      </c>
      <c r="AGX817" s="18">
        <v>0</v>
      </c>
      <c r="AGY817" s="18">
        <v>0</v>
      </c>
      <c r="AGZ817" s="18">
        <v>1</v>
      </c>
      <c r="AHA817" s="18">
        <v>0</v>
      </c>
      <c r="AHB817" s="18">
        <v>0</v>
      </c>
      <c r="AHC817" s="18">
        <v>1</v>
      </c>
      <c r="AHD817" s="18">
        <v>0</v>
      </c>
      <c r="AHE817" s="18">
        <v>0</v>
      </c>
      <c r="AHF817" s="18">
        <v>0</v>
      </c>
      <c r="AHH817" s="18">
        <v>0</v>
      </c>
      <c r="AHI817" s="18">
        <v>0</v>
      </c>
      <c r="AHK817" s="18">
        <v>0</v>
      </c>
      <c r="AHL817" s="18">
        <v>0</v>
      </c>
      <c r="AHM817" s="18">
        <v>0</v>
      </c>
      <c r="AHN817" s="18">
        <v>0</v>
      </c>
      <c r="AHO817" s="18">
        <v>0</v>
      </c>
      <c r="AHP817" s="18">
        <v>0</v>
      </c>
      <c r="AHQ817" s="18">
        <v>0</v>
      </c>
      <c r="AHR817" s="18">
        <v>0</v>
      </c>
      <c r="AIM817" s="18">
        <v>0</v>
      </c>
      <c r="AIN817" s="18">
        <v>0</v>
      </c>
      <c r="AIO817" s="18">
        <v>0</v>
      </c>
      <c r="AIT817" s="79">
        <v>1</v>
      </c>
      <c r="AIV817" s="18">
        <v>1</v>
      </c>
      <c r="AIW817" s="18">
        <v>0</v>
      </c>
      <c r="AIX817" s="18">
        <v>60</v>
      </c>
    </row>
    <row r="818" spans="1:938" s="1" customFormat="1">
      <c r="A818" s="1">
        <v>172</v>
      </c>
      <c r="B818" s="1" t="s">
        <v>7502</v>
      </c>
      <c r="C818" s="1">
        <v>1</v>
      </c>
      <c r="D818" s="1" t="s">
        <v>6040</v>
      </c>
      <c r="E818" s="1" t="s">
        <v>8775</v>
      </c>
      <c r="F818" s="1" t="s">
        <v>8338</v>
      </c>
      <c r="O818" s="1">
        <v>0</v>
      </c>
      <c r="P818" s="1">
        <v>0</v>
      </c>
      <c r="Q818" s="1">
        <v>1</v>
      </c>
      <c r="Z818" s="1">
        <v>0</v>
      </c>
      <c r="AA818" s="1">
        <v>1</v>
      </c>
      <c r="AI818" s="1">
        <v>136</v>
      </c>
      <c r="DR818" s="1">
        <v>92</v>
      </c>
      <c r="IP818" s="1">
        <v>91</v>
      </c>
      <c r="LY818" s="1">
        <v>80</v>
      </c>
      <c r="LZ818" s="1">
        <v>94</v>
      </c>
      <c r="MA818" s="1">
        <v>83</v>
      </c>
      <c r="PG818" s="1">
        <v>20</v>
      </c>
      <c r="SP818" s="1">
        <v>98.3</v>
      </c>
      <c r="WQ818" s="1">
        <v>0</v>
      </c>
      <c r="AAY818" s="1">
        <v>29</v>
      </c>
      <c r="ABU818" s="1">
        <v>141</v>
      </c>
      <c r="ABX818" s="1">
        <v>3.6</v>
      </c>
      <c r="ACA818" s="1">
        <v>97</v>
      </c>
      <c r="ACD818" s="1">
        <v>8.6999999999999993</v>
      </c>
      <c r="ACG818" s="1">
        <v>195</v>
      </c>
      <c r="ACH818" s="1">
        <v>183</v>
      </c>
      <c r="ACQ818" s="1">
        <v>16</v>
      </c>
      <c r="ACT818" s="1">
        <v>1.19</v>
      </c>
      <c r="ACW818" s="1">
        <v>15</v>
      </c>
      <c r="AGS818" s="1">
        <v>1</v>
      </c>
      <c r="AGT818" s="1">
        <v>0</v>
      </c>
      <c r="AGU818" s="1">
        <v>1</v>
      </c>
      <c r="AGV818" s="1">
        <v>0</v>
      </c>
      <c r="AGW818" s="1">
        <v>0</v>
      </c>
      <c r="AGX818" s="1">
        <v>0</v>
      </c>
      <c r="AGY818" s="1">
        <v>0</v>
      </c>
      <c r="AGZ818" s="1">
        <v>0</v>
      </c>
      <c r="AHA818" s="1">
        <v>0</v>
      </c>
      <c r="AHB818" s="1">
        <v>0</v>
      </c>
      <c r="AHC818" s="1">
        <v>0</v>
      </c>
      <c r="AHD818" s="1">
        <v>0</v>
      </c>
      <c r="AHE818" s="1">
        <v>0</v>
      </c>
      <c r="AHF818" s="1">
        <v>0</v>
      </c>
      <c r="AHH818" s="1">
        <v>0</v>
      </c>
      <c r="AHI818" s="1">
        <v>0</v>
      </c>
      <c r="AHK818" s="1">
        <v>0</v>
      </c>
      <c r="AHL818" s="1">
        <v>0</v>
      </c>
      <c r="AHM818" s="1">
        <v>0</v>
      </c>
      <c r="AHN818" s="1">
        <v>0</v>
      </c>
      <c r="AHO818" s="1">
        <v>0</v>
      </c>
      <c r="AHP818" s="1">
        <v>0</v>
      </c>
      <c r="AHQ818" s="1">
        <v>0</v>
      </c>
      <c r="AHR818" s="1">
        <v>5</v>
      </c>
      <c r="AIM818" s="1">
        <v>0</v>
      </c>
      <c r="AIN818" s="1">
        <v>1</v>
      </c>
      <c r="AIO818" s="1">
        <v>0</v>
      </c>
      <c r="AIT818" s="1">
        <v>0</v>
      </c>
      <c r="AIU818" s="1">
        <v>0</v>
      </c>
      <c r="AIV818" s="1">
        <v>0</v>
      </c>
      <c r="AIW818" s="1">
        <v>0</v>
      </c>
    </row>
    <row r="819" spans="1:938" s="1" customFormat="1">
      <c r="B819" s="1">
        <v>2</v>
      </c>
      <c r="C819" s="1">
        <v>1</v>
      </c>
      <c r="D819" s="1" t="s">
        <v>8776</v>
      </c>
      <c r="E819" s="1" t="s">
        <v>6930</v>
      </c>
      <c r="F819" s="1" t="s">
        <v>5913</v>
      </c>
      <c r="O819" s="1">
        <v>0</v>
      </c>
      <c r="P819" s="1">
        <v>0</v>
      </c>
      <c r="Q819" s="1">
        <v>0</v>
      </c>
      <c r="Z819" s="1">
        <v>0</v>
      </c>
      <c r="AA819" s="1">
        <v>2</v>
      </c>
      <c r="AB819" s="1" t="s">
        <v>8777</v>
      </c>
      <c r="AC819" s="1">
        <v>0</v>
      </c>
      <c r="AE819" s="1">
        <v>0</v>
      </c>
      <c r="AG819" s="1">
        <v>0</v>
      </c>
      <c r="AJ819" s="1">
        <v>128</v>
      </c>
      <c r="AP819" s="1">
        <v>118</v>
      </c>
      <c r="AR819" s="1">
        <v>123</v>
      </c>
      <c r="AU819" s="1">
        <v>107</v>
      </c>
      <c r="DS819" s="1">
        <v>59</v>
      </c>
      <c r="DY819" s="1">
        <v>58</v>
      </c>
      <c r="EA819" s="1">
        <v>80</v>
      </c>
      <c r="ED819" s="1">
        <v>61</v>
      </c>
      <c r="IQ819" s="1">
        <v>92</v>
      </c>
      <c r="IW819" s="1">
        <v>94</v>
      </c>
      <c r="IY819" s="1">
        <v>95</v>
      </c>
      <c r="JB819" s="1">
        <v>96</v>
      </c>
      <c r="LX819" s="1">
        <v>90</v>
      </c>
      <c r="LZ819" s="1">
        <v>89</v>
      </c>
      <c r="MA819" s="1">
        <v>89</v>
      </c>
      <c r="MB819" s="1">
        <v>85</v>
      </c>
      <c r="MC819" s="1">
        <v>87</v>
      </c>
      <c r="MD819" s="1">
        <v>87</v>
      </c>
      <c r="ME819" s="1">
        <v>88</v>
      </c>
      <c r="MF819" s="1">
        <v>85</v>
      </c>
      <c r="MG819" s="1">
        <v>92</v>
      </c>
      <c r="MH819" s="1">
        <v>84</v>
      </c>
      <c r="MI819" s="1">
        <v>90</v>
      </c>
      <c r="MJ819" s="1">
        <v>86</v>
      </c>
      <c r="MK819" s="1">
        <v>85</v>
      </c>
      <c r="PH819" s="1">
        <v>20</v>
      </c>
      <c r="PN819" s="1">
        <v>20</v>
      </c>
      <c r="PP819" s="1">
        <v>18</v>
      </c>
      <c r="PS819" s="1">
        <v>18</v>
      </c>
      <c r="SQ819" s="1">
        <v>98.8</v>
      </c>
      <c r="SW819" s="1">
        <v>97.7</v>
      </c>
      <c r="SY819" s="1">
        <v>97.6</v>
      </c>
      <c r="TB819" s="1">
        <v>97.8</v>
      </c>
      <c r="WR819" s="1">
        <v>0</v>
      </c>
      <c r="WX819" s="1">
        <v>0</v>
      </c>
      <c r="WZ819" s="1">
        <v>0</v>
      </c>
      <c r="XC819" s="1">
        <v>0</v>
      </c>
      <c r="AAY819" s="1">
        <v>26</v>
      </c>
      <c r="AAZ819" s="1">
        <v>30</v>
      </c>
      <c r="ABB819" s="1">
        <v>13.3</v>
      </c>
      <c r="ABE819" s="1">
        <v>42.7</v>
      </c>
      <c r="ABH819" s="1">
        <v>2.6</v>
      </c>
      <c r="ABM819" s="1">
        <v>8.07</v>
      </c>
      <c r="ABO819" s="1">
        <v>271</v>
      </c>
      <c r="ABU819" s="1">
        <v>139</v>
      </c>
      <c r="ABV819" s="1">
        <v>140</v>
      </c>
      <c r="ABY819" s="1">
        <v>3.7</v>
      </c>
      <c r="ACA819" s="1">
        <v>98</v>
      </c>
      <c r="ACB819" s="1">
        <v>96</v>
      </c>
      <c r="ACD819" s="1">
        <v>8.8000000000000007</v>
      </c>
      <c r="ACE819" s="1">
        <v>9</v>
      </c>
      <c r="ACG819" s="1">
        <v>157</v>
      </c>
      <c r="ACH819" s="1">
        <v>143</v>
      </c>
      <c r="ACI819" s="1">
        <v>162</v>
      </c>
      <c r="ACJ819" s="1">
        <v>185</v>
      </c>
      <c r="ACQ819" s="1">
        <v>14</v>
      </c>
      <c r="ACR819" s="1">
        <v>14</v>
      </c>
      <c r="ACT819" s="1">
        <v>1.1299999999999999</v>
      </c>
      <c r="ACU819" s="1">
        <v>1.0900000000000001</v>
      </c>
      <c r="ACW819" s="1">
        <v>15</v>
      </c>
      <c r="ACX819" s="1">
        <v>14</v>
      </c>
      <c r="ACZ819" s="1">
        <v>7.3</v>
      </c>
      <c r="ADB819" s="1">
        <v>3.5</v>
      </c>
      <c r="ADD819" s="1">
        <v>0.3</v>
      </c>
      <c r="ADF819" s="1">
        <v>3.8</v>
      </c>
      <c r="ADH819" s="1">
        <v>156</v>
      </c>
      <c r="ADR819" s="1">
        <v>2.2999999999999998</v>
      </c>
      <c r="ADS819" s="1">
        <v>2.4</v>
      </c>
      <c r="ADU819" s="1">
        <v>4</v>
      </c>
      <c r="AEO819" s="1">
        <v>41</v>
      </c>
      <c r="AEQ819" s="1">
        <v>72</v>
      </c>
      <c r="AGS819" s="1">
        <v>1</v>
      </c>
      <c r="AGT819" s="1">
        <v>0</v>
      </c>
      <c r="AGU819" s="1">
        <v>1</v>
      </c>
      <c r="AGV819" s="1">
        <v>0</v>
      </c>
      <c r="AGW819" s="1">
        <v>0</v>
      </c>
      <c r="AGX819" s="1">
        <v>0</v>
      </c>
      <c r="AGY819" s="1">
        <v>0</v>
      </c>
      <c r="AGZ819" s="1">
        <v>0</v>
      </c>
      <c r="AHA819" s="1">
        <v>0</v>
      </c>
      <c r="AHB819" s="1">
        <v>0</v>
      </c>
      <c r="AHC819" s="1">
        <v>1</v>
      </c>
      <c r="AHD819" s="1">
        <v>0</v>
      </c>
      <c r="AHE819" s="1">
        <v>0</v>
      </c>
      <c r="AHF819" s="1">
        <v>0</v>
      </c>
      <c r="AHH819" s="1">
        <v>0</v>
      </c>
      <c r="AHI819" s="1">
        <v>0</v>
      </c>
      <c r="AHK819" s="1">
        <v>0</v>
      </c>
      <c r="AHL819" s="1">
        <v>0</v>
      </c>
      <c r="AHM819" s="1">
        <v>0</v>
      </c>
      <c r="AHN819" s="1">
        <v>0</v>
      </c>
      <c r="AHO819" s="1">
        <v>0</v>
      </c>
      <c r="AHP819" s="1">
        <v>0</v>
      </c>
      <c r="AHQ819" s="1">
        <v>0</v>
      </c>
      <c r="AHR819" s="1">
        <v>5</v>
      </c>
      <c r="AIM819" s="1">
        <v>0</v>
      </c>
      <c r="AIN819" s="1">
        <v>1</v>
      </c>
      <c r="AIO819" s="1">
        <v>0</v>
      </c>
      <c r="AIT819" s="1">
        <v>0</v>
      </c>
      <c r="AIU819" s="1">
        <v>0</v>
      </c>
      <c r="AIV819" s="1">
        <v>0</v>
      </c>
      <c r="AIW819" s="1">
        <v>0</v>
      </c>
    </row>
    <row r="820" spans="1:938" s="1" customFormat="1">
      <c r="B820" s="1">
        <v>3</v>
      </c>
      <c r="C820" s="1">
        <v>1</v>
      </c>
      <c r="D820" s="1" t="s">
        <v>8515</v>
      </c>
      <c r="E820" s="1" t="s">
        <v>6191</v>
      </c>
      <c r="O820" s="1">
        <v>1</v>
      </c>
      <c r="P820" s="1">
        <v>1</v>
      </c>
      <c r="Z820" s="1">
        <v>0</v>
      </c>
      <c r="AA820" s="1">
        <v>1</v>
      </c>
      <c r="AB820" s="1" t="s">
        <v>8778</v>
      </c>
      <c r="AC820" s="1">
        <v>0</v>
      </c>
      <c r="AE820" s="1">
        <v>0</v>
      </c>
      <c r="AG820" s="1">
        <v>0</v>
      </c>
      <c r="AI820" s="1">
        <v>110</v>
      </c>
      <c r="AJ820" s="1">
        <v>110</v>
      </c>
      <c r="DR820" s="1">
        <v>76</v>
      </c>
      <c r="DS820" s="1">
        <v>78</v>
      </c>
      <c r="HA820" s="1">
        <v>2</v>
      </c>
      <c r="HB820" s="1">
        <v>2</v>
      </c>
      <c r="HT820" s="1">
        <v>0</v>
      </c>
      <c r="HU820" s="1">
        <v>0</v>
      </c>
      <c r="IP820" s="1">
        <v>98</v>
      </c>
      <c r="IQ820" s="1">
        <v>96</v>
      </c>
      <c r="LX820" s="1">
        <v>68</v>
      </c>
      <c r="LY820" s="1">
        <v>78</v>
      </c>
      <c r="PG820" s="1">
        <v>22</v>
      </c>
      <c r="PH820" s="1">
        <v>22</v>
      </c>
      <c r="SP820" s="1">
        <v>96.2</v>
      </c>
      <c r="SQ820" s="1">
        <v>96</v>
      </c>
      <c r="VX820" s="1">
        <v>1</v>
      </c>
      <c r="VY820" s="1">
        <v>1</v>
      </c>
      <c r="WQ820" s="1">
        <v>0</v>
      </c>
      <c r="WR820" s="1">
        <v>0</v>
      </c>
      <c r="ZY820" s="1">
        <v>306</v>
      </c>
      <c r="ZZ820" s="1">
        <v>306.39999999999998</v>
      </c>
      <c r="AAY820" s="1">
        <v>28</v>
      </c>
      <c r="AAZ820" s="1">
        <v>30</v>
      </c>
      <c r="ABB820" s="1">
        <v>14.6</v>
      </c>
      <c r="ABC820" s="1">
        <v>14.6</v>
      </c>
      <c r="ABE820" s="1">
        <v>43</v>
      </c>
      <c r="ABF820" s="1">
        <v>43</v>
      </c>
      <c r="ABU820" s="1">
        <v>139</v>
      </c>
      <c r="ABV820" s="1">
        <v>140</v>
      </c>
      <c r="ABX820" s="1">
        <v>3.6</v>
      </c>
      <c r="ABY820" s="1">
        <v>3.4</v>
      </c>
      <c r="ACA820" s="1">
        <v>100</v>
      </c>
      <c r="ACB820" s="1">
        <v>97</v>
      </c>
      <c r="ACD820" s="1">
        <v>0.92</v>
      </c>
      <c r="ACE820" s="1">
        <v>1.05</v>
      </c>
      <c r="ACG820" s="1">
        <v>233</v>
      </c>
      <c r="ACH820" s="1">
        <v>182</v>
      </c>
      <c r="ACQ820" s="1">
        <v>19</v>
      </c>
      <c r="ACR820" s="1">
        <v>19</v>
      </c>
      <c r="ACT820" s="1">
        <v>1.1000000000000001</v>
      </c>
      <c r="ACU820" s="1">
        <v>1.1000000000000001</v>
      </c>
      <c r="ACW820" s="1">
        <v>16</v>
      </c>
      <c r="ACX820" s="1">
        <v>18</v>
      </c>
      <c r="AGS820" s="1">
        <v>1</v>
      </c>
      <c r="AGT820" s="1">
        <v>0</v>
      </c>
      <c r="AGU820" s="1">
        <v>1</v>
      </c>
      <c r="AGV820" s="1">
        <v>0</v>
      </c>
      <c r="AGW820" s="1">
        <v>0</v>
      </c>
      <c r="AGX820" s="1">
        <v>0</v>
      </c>
      <c r="AGY820" s="1">
        <v>0</v>
      </c>
      <c r="AGZ820" s="1">
        <v>2</v>
      </c>
      <c r="AHA820" s="1">
        <v>0</v>
      </c>
      <c r="AHB820" s="1">
        <v>0</v>
      </c>
      <c r="AHC820" s="1">
        <v>1</v>
      </c>
      <c r="AHD820" s="1">
        <v>0</v>
      </c>
      <c r="AHE820" s="1">
        <v>0</v>
      </c>
      <c r="AHF820" s="1">
        <v>0</v>
      </c>
      <c r="AHH820" s="1">
        <v>0</v>
      </c>
      <c r="AHI820" s="1">
        <v>0</v>
      </c>
      <c r="AHK820" s="1">
        <v>0</v>
      </c>
      <c r="AHL820" s="1">
        <v>0</v>
      </c>
      <c r="AHM820" s="1">
        <v>0</v>
      </c>
      <c r="AHN820" s="1">
        <v>0</v>
      </c>
      <c r="AHO820" s="1">
        <v>0</v>
      </c>
      <c r="AHP820" s="1">
        <v>0</v>
      </c>
      <c r="AHQ820" s="1">
        <v>0</v>
      </c>
      <c r="AHR820" s="1">
        <v>7</v>
      </c>
      <c r="AIM820" s="1">
        <v>0</v>
      </c>
      <c r="AIN820" s="1">
        <v>1</v>
      </c>
      <c r="AIO820" s="1">
        <v>0</v>
      </c>
      <c r="AIP820" s="1">
        <v>1</v>
      </c>
      <c r="AIQ820" s="1">
        <v>1</v>
      </c>
      <c r="AIR820" s="1">
        <v>1</v>
      </c>
      <c r="AIS820" s="1">
        <v>1</v>
      </c>
      <c r="AIT820" s="1">
        <v>2</v>
      </c>
      <c r="AIU820" s="1">
        <v>0</v>
      </c>
      <c r="AIV820" s="1">
        <v>0</v>
      </c>
      <c r="AIW820" s="1">
        <v>0</v>
      </c>
      <c r="AIX820" s="1">
        <v>53</v>
      </c>
      <c r="AIY820" s="1">
        <v>60</v>
      </c>
    </row>
    <row r="821" spans="1:938" s="1" customFormat="1">
      <c r="B821" s="1">
        <v>4</v>
      </c>
      <c r="C821" s="1">
        <v>1</v>
      </c>
      <c r="D821" s="1" t="s">
        <v>5913</v>
      </c>
      <c r="O821" s="1">
        <v>1</v>
      </c>
      <c r="Z821" s="1">
        <v>0</v>
      </c>
      <c r="AA821" s="1">
        <v>1</v>
      </c>
      <c r="AB821" s="1" t="s">
        <v>8779</v>
      </c>
      <c r="AC821" s="1">
        <v>0</v>
      </c>
      <c r="AE821" s="1">
        <v>0</v>
      </c>
      <c r="AG821" s="1">
        <v>0</v>
      </c>
      <c r="AI821" s="1">
        <v>138</v>
      </c>
      <c r="AJ821" s="1">
        <v>110</v>
      </c>
      <c r="DR821" s="1">
        <v>88</v>
      </c>
      <c r="DS821" s="1">
        <v>80</v>
      </c>
      <c r="HA821" s="1">
        <v>2</v>
      </c>
      <c r="HB821" s="1">
        <v>2</v>
      </c>
      <c r="HT821" s="1">
        <v>0</v>
      </c>
      <c r="HU821" s="1">
        <v>0</v>
      </c>
      <c r="IP821" s="1">
        <v>96</v>
      </c>
      <c r="IQ821" s="1">
        <v>96</v>
      </c>
      <c r="LX821" s="1">
        <v>78</v>
      </c>
      <c r="LY821" s="1">
        <v>86</v>
      </c>
      <c r="PG821" s="1">
        <v>20</v>
      </c>
      <c r="PH821" s="1">
        <v>18</v>
      </c>
      <c r="SP821" s="1">
        <v>97.8</v>
      </c>
      <c r="SQ821" s="1">
        <v>96.5</v>
      </c>
      <c r="VX821" s="1">
        <v>1</v>
      </c>
      <c r="VY821" s="1">
        <v>1</v>
      </c>
      <c r="WQ821" s="1">
        <v>0</v>
      </c>
      <c r="WR821" s="1">
        <v>0</v>
      </c>
      <c r="ZY821" s="1">
        <v>306.8</v>
      </c>
      <c r="AAY821" s="1">
        <v>32</v>
      </c>
      <c r="ABB821" s="1">
        <v>15.6</v>
      </c>
      <c r="ABE821" s="1">
        <v>46</v>
      </c>
      <c r="ABU821" s="1">
        <v>139</v>
      </c>
      <c r="ABX821" s="1">
        <v>3.7</v>
      </c>
      <c r="ACA821" s="1">
        <v>98</v>
      </c>
      <c r="ACD821" s="1">
        <v>1.05</v>
      </c>
      <c r="ACG821" s="1">
        <v>202</v>
      </c>
      <c r="ACQ821" s="1">
        <v>24</v>
      </c>
      <c r="ACT821" s="1">
        <v>1.1000000000000001</v>
      </c>
      <c r="ACW821" s="1">
        <v>13</v>
      </c>
      <c r="AGS821" s="1">
        <v>1</v>
      </c>
      <c r="AGT821" s="1">
        <v>0</v>
      </c>
      <c r="AGU821" s="1">
        <v>1</v>
      </c>
      <c r="AGV821" s="1">
        <v>0</v>
      </c>
      <c r="AGW821" s="1">
        <v>0</v>
      </c>
      <c r="AGX821" s="1">
        <v>0</v>
      </c>
      <c r="AGY821" s="1">
        <v>0</v>
      </c>
      <c r="AGZ821" s="1">
        <v>2</v>
      </c>
      <c r="AHA821" s="1">
        <v>0</v>
      </c>
      <c r="AHB821" s="1">
        <v>0</v>
      </c>
      <c r="AHC821" s="1">
        <v>1</v>
      </c>
      <c r="AHD821" s="1">
        <v>0</v>
      </c>
      <c r="AHE821" s="1">
        <v>0</v>
      </c>
      <c r="AHF821" s="1">
        <v>0</v>
      </c>
      <c r="AHH821" s="1">
        <v>0</v>
      </c>
      <c r="AHI821" s="1">
        <v>0</v>
      </c>
      <c r="AHK821" s="1">
        <v>0</v>
      </c>
      <c r="AHL821" s="1">
        <v>0</v>
      </c>
      <c r="AHM821" s="1">
        <v>0</v>
      </c>
      <c r="AHN821" s="1">
        <v>0</v>
      </c>
      <c r="AHO821" s="1">
        <v>0</v>
      </c>
      <c r="AHP821" s="1">
        <v>0</v>
      </c>
      <c r="AHQ821" s="1">
        <v>0</v>
      </c>
      <c r="AHR821" s="1">
        <v>5</v>
      </c>
      <c r="AIM821" s="1">
        <v>0</v>
      </c>
      <c r="AIN821" s="1">
        <v>1</v>
      </c>
      <c r="AIO821" s="1">
        <v>0</v>
      </c>
      <c r="AIT821" s="1">
        <v>1</v>
      </c>
      <c r="AIU821" s="1">
        <v>1</v>
      </c>
      <c r="AIV821" s="1">
        <v>0</v>
      </c>
      <c r="AIW821" s="1">
        <v>0</v>
      </c>
      <c r="AIX821" s="1">
        <v>60</v>
      </c>
      <c r="AJB821" s="1">
        <v>50</v>
      </c>
    </row>
    <row r="822" spans="1:938" s="1" customFormat="1">
      <c r="B822" s="1">
        <v>5</v>
      </c>
      <c r="C822" s="1">
        <v>1</v>
      </c>
      <c r="D822" s="1" t="s">
        <v>8780</v>
      </c>
      <c r="E822" s="1" t="s">
        <v>8781</v>
      </c>
      <c r="F822" s="1" t="s">
        <v>8782</v>
      </c>
      <c r="O822" s="1">
        <v>0</v>
      </c>
      <c r="P822" s="1">
        <v>0</v>
      </c>
      <c r="Q822" s="1">
        <v>0</v>
      </c>
      <c r="Z822" s="1">
        <v>0</v>
      </c>
      <c r="AA822" s="1">
        <v>2</v>
      </c>
      <c r="AB822" s="1" t="s">
        <v>8783</v>
      </c>
      <c r="AC822" s="1">
        <v>0</v>
      </c>
      <c r="AE822" s="1">
        <v>0</v>
      </c>
      <c r="AG822" s="1">
        <v>0</v>
      </c>
      <c r="AI822" s="1">
        <v>132</v>
      </c>
      <c r="AJ822" s="1">
        <v>112</v>
      </c>
      <c r="DR822" s="1">
        <v>74</v>
      </c>
      <c r="DS822" s="1">
        <v>80</v>
      </c>
      <c r="HA822" s="1">
        <v>2</v>
      </c>
      <c r="HB822" s="1">
        <v>2</v>
      </c>
      <c r="HT822" s="1">
        <v>0</v>
      </c>
      <c r="HU822" s="1">
        <v>0</v>
      </c>
      <c r="IP822" s="1">
        <v>98</v>
      </c>
      <c r="IQ822" s="1">
        <v>97</v>
      </c>
      <c r="LX822" s="1">
        <v>84</v>
      </c>
      <c r="LY822" s="1">
        <v>84</v>
      </c>
      <c r="PH822" s="1">
        <v>18</v>
      </c>
      <c r="SP822" s="1">
        <v>97.7</v>
      </c>
      <c r="SQ822" s="1">
        <v>96</v>
      </c>
      <c r="VX822" s="1">
        <v>1</v>
      </c>
      <c r="VY822" s="1">
        <v>1</v>
      </c>
      <c r="WQ822" s="1">
        <v>0</v>
      </c>
      <c r="WR822" s="1">
        <v>0</v>
      </c>
      <c r="ZY822" s="1">
        <v>304</v>
      </c>
      <c r="ZZ822" s="1">
        <v>302</v>
      </c>
      <c r="AAY822" s="1">
        <v>30</v>
      </c>
      <c r="ABB822" s="1">
        <v>16</v>
      </c>
      <c r="ABE822" s="1">
        <v>47</v>
      </c>
      <c r="ABH822" s="1">
        <v>2.9</v>
      </c>
      <c r="ABU822" s="1">
        <v>139</v>
      </c>
      <c r="ABX822" s="1">
        <v>4.0999999999999996</v>
      </c>
      <c r="ACA822" s="1">
        <v>100</v>
      </c>
      <c r="ACD822" s="1">
        <v>1.01</v>
      </c>
      <c r="ACG822" s="1">
        <v>189</v>
      </c>
      <c r="ACQ822" s="1">
        <v>26</v>
      </c>
      <c r="ACT822" s="1">
        <v>1.1000000000000001</v>
      </c>
      <c r="ACW822" s="1">
        <v>13</v>
      </c>
      <c r="AGS822" s="1">
        <v>1</v>
      </c>
      <c r="AGT822" s="1">
        <v>0</v>
      </c>
      <c r="AGU822" s="1">
        <v>1</v>
      </c>
      <c r="AGV822" s="1">
        <v>0</v>
      </c>
      <c r="AGW822" s="1">
        <v>0</v>
      </c>
      <c r="AGX822" s="1">
        <v>0</v>
      </c>
      <c r="AGY822" s="1">
        <v>0</v>
      </c>
      <c r="AGZ822" s="1">
        <v>2</v>
      </c>
      <c r="AHA822" s="1">
        <v>0</v>
      </c>
      <c r="AHB822" s="1">
        <v>0</v>
      </c>
      <c r="AHC822" s="1">
        <v>1</v>
      </c>
      <c r="AHD822" s="1">
        <v>0</v>
      </c>
      <c r="AHE822" s="1">
        <v>0</v>
      </c>
      <c r="AHF822" s="1">
        <v>0</v>
      </c>
      <c r="AHH822" s="1">
        <v>0</v>
      </c>
      <c r="AHI822" s="1">
        <v>0</v>
      </c>
      <c r="AHK822" s="1">
        <v>0</v>
      </c>
      <c r="AHL822" s="1">
        <v>0</v>
      </c>
      <c r="AHM822" s="1">
        <v>0</v>
      </c>
      <c r="AHN822" s="1">
        <v>0</v>
      </c>
      <c r="AHO822" s="1">
        <v>0</v>
      </c>
      <c r="AHP822" s="1">
        <v>0</v>
      </c>
      <c r="AHQ822" s="1">
        <v>0</v>
      </c>
      <c r="AHR822" s="1">
        <v>5</v>
      </c>
      <c r="AIM822" s="1">
        <v>0</v>
      </c>
      <c r="AIN822" s="1">
        <v>1</v>
      </c>
      <c r="AIO822" s="1">
        <v>0</v>
      </c>
      <c r="AIT822" s="1">
        <v>1</v>
      </c>
      <c r="AIU822" s="1">
        <v>1</v>
      </c>
      <c r="AIV822" s="1">
        <v>0</v>
      </c>
      <c r="AIW822" s="1">
        <v>0</v>
      </c>
      <c r="AIX822" s="1">
        <v>54</v>
      </c>
      <c r="AJB822" s="1">
        <v>40</v>
      </c>
    </row>
    <row r="823" spans="1:938" s="1" customFormat="1">
      <c r="B823" s="1">
        <v>6</v>
      </c>
      <c r="C823" s="1">
        <v>0</v>
      </c>
      <c r="Z823" s="1">
        <v>0</v>
      </c>
      <c r="AA823" s="1">
        <v>2</v>
      </c>
      <c r="AB823" s="1" t="s">
        <v>8784</v>
      </c>
      <c r="AC823" s="1">
        <v>0</v>
      </c>
      <c r="AE823" s="1">
        <v>0</v>
      </c>
      <c r="AG823" s="1">
        <v>0</v>
      </c>
      <c r="AI823" s="1">
        <v>140</v>
      </c>
      <c r="AJ823" s="1">
        <v>118</v>
      </c>
      <c r="DR823" s="1">
        <v>80</v>
      </c>
      <c r="DS823" s="1">
        <v>76</v>
      </c>
      <c r="HA823" s="1">
        <v>2</v>
      </c>
      <c r="HB823" s="1">
        <v>2</v>
      </c>
      <c r="HT823" s="1">
        <v>0</v>
      </c>
      <c r="HU823" s="1">
        <v>0</v>
      </c>
      <c r="IP823" s="1">
        <v>98</v>
      </c>
      <c r="IQ823" s="1">
        <v>96</v>
      </c>
      <c r="LX823" s="1">
        <v>90</v>
      </c>
      <c r="LY823" s="1">
        <v>90</v>
      </c>
      <c r="PG823" s="1">
        <v>18</v>
      </c>
      <c r="PH823" s="1">
        <v>18</v>
      </c>
      <c r="SP823" s="1">
        <v>98</v>
      </c>
      <c r="SQ823" s="1">
        <v>95.7</v>
      </c>
      <c r="VX823" s="1">
        <v>1</v>
      </c>
      <c r="VY823" s="1">
        <v>1</v>
      </c>
      <c r="WQ823" s="1">
        <v>0</v>
      </c>
      <c r="WR823" s="1">
        <v>0</v>
      </c>
      <c r="ZY823" s="1">
        <v>300.39999999999998</v>
      </c>
      <c r="AAY823" s="1">
        <v>28</v>
      </c>
      <c r="ABB823" s="1">
        <v>15.6</v>
      </c>
      <c r="ABE823" s="1">
        <v>46</v>
      </c>
      <c r="ABU823" s="1">
        <v>138</v>
      </c>
      <c r="ABX823" s="1">
        <v>3.8</v>
      </c>
      <c r="ACA823" s="1">
        <v>99</v>
      </c>
      <c r="ACD823" s="1">
        <v>1.04</v>
      </c>
      <c r="ACG823" s="1">
        <v>142</v>
      </c>
      <c r="ACQ823" s="1">
        <v>30</v>
      </c>
      <c r="ACT823" s="1">
        <v>1.1000000000000001</v>
      </c>
      <c r="ACW823" s="1">
        <v>15</v>
      </c>
      <c r="AGS823" s="1">
        <v>0</v>
      </c>
      <c r="AGT823" s="1">
        <v>0</v>
      </c>
      <c r="AGU823" s="1">
        <v>0</v>
      </c>
      <c r="AGV823" s="1">
        <v>0</v>
      </c>
      <c r="AGW823" s="1">
        <v>0</v>
      </c>
      <c r="AGX823" s="1">
        <v>0</v>
      </c>
      <c r="AGY823" s="1">
        <v>0</v>
      </c>
      <c r="AGZ823" s="1">
        <v>2</v>
      </c>
      <c r="AHA823" s="1">
        <v>0</v>
      </c>
      <c r="AHB823" s="1">
        <v>0</v>
      </c>
      <c r="AHC823" s="1">
        <v>1</v>
      </c>
      <c r="AHD823" s="1">
        <v>0</v>
      </c>
      <c r="AHE823" s="1">
        <v>0</v>
      </c>
      <c r="AHF823" s="1">
        <v>0</v>
      </c>
      <c r="AHH823" s="1">
        <v>0</v>
      </c>
      <c r="AHI823" s="1">
        <v>0</v>
      </c>
      <c r="AHK823" s="1">
        <v>0</v>
      </c>
      <c r="AHL823" s="1">
        <v>0</v>
      </c>
      <c r="AHM823" s="1">
        <v>0</v>
      </c>
      <c r="AHN823" s="1">
        <v>0</v>
      </c>
      <c r="AHO823" s="1">
        <v>0</v>
      </c>
      <c r="AHP823" s="1">
        <v>0</v>
      </c>
      <c r="AHQ823" s="1">
        <v>0</v>
      </c>
      <c r="AHR823" s="1">
        <v>5</v>
      </c>
      <c r="AIM823" s="1">
        <v>0</v>
      </c>
      <c r="AIN823" s="1">
        <v>1</v>
      </c>
      <c r="AIO823" s="1">
        <v>0</v>
      </c>
      <c r="AIT823" s="1">
        <v>1</v>
      </c>
      <c r="AIU823" s="1">
        <v>1</v>
      </c>
      <c r="AIV823" s="1">
        <v>0</v>
      </c>
      <c r="AIW823" s="1">
        <v>0</v>
      </c>
      <c r="AIX823" s="1">
        <v>40</v>
      </c>
      <c r="AJB823" s="1">
        <v>46</v>
      </c>
    </row>
    <row r="824" spans="1:938" s="80" customFormat="1">
      <c r="B824" s="80">
        <v>7</v>
      </c>
      <c r="C824" s="80">
        <v>0</v>
      </c>
      <c r="Z824" s="80">
        <v>0</v>
      </c>
      <c r="AA824" s="80">
        <v>2</v>
      </c>
      <c r="AB824" s="80" t="s">
        <v>8785</v>
      </c>
      <c r="AC824" s="80">
        <v>0</v>
      </c>
      <c r="AE824" s="80">
        <v>0</v>
      </c>
      <c r="AG824" s="80">
        <v>0</v>
      </c>
      <c r="AI824" s="80">
        <v>142</v>
      </c>
      <c r="DR824" s="80">
        <v>90</v>
      </c>
      <c r="HA824" s="80">
        <v>2</v>
      </c>
      <c r="HT824" s="80">
        <v>0</v>
      </c>
      <c r="IP824" s="80">
        <v>98</v>
      </c>
      <c r="LX824" s="80">
        <v>74</v>
      </c>
      <c r="PG824" s="80">
        <v>18</v>
      </c>
      <c r="SP824" s="80">
        <v>97.7</v>
      </c>
      <c r="VX824" s="80">
        <v>1</v>
      </c>
      <c r="WQ824" s="80">
        <v>0</v>
      </c>
      <c r="ZY824" s="80">
        <v>302.8</v>
      </c>
      <c r="AGS824" s="80">
        <v>0</v>
      </c>
      <c r="AGT824" s="80">
        <v>0</v>
      </c>
      <c r="AGU824" s="80">
        <v>0</v>
      </c>
      <c r="AGV824" s="80">
        <v>0</v>
      </c>
      <c r="AGW824" s="80">
        <v>0</v>
      </c>
      <c r="AGX824" s="80">
        <v>0</v>
      </c>
      <c r="AGY824" s="80">
        <v>0</v>
      </c>
      <c r="AGZ824" s="80">
        <v>0</v>
      </c>
      <c r="AHA824" s="80">
        <v>0</v>
      </c>
      <c r="AHB824" s="80">
        <v>0</v>
      </c>
      <c r="AHC824" s="80">
        <v>1</v>
      </c>
      <c r="AHD824" s="80">
        <v>0</v>
      </c>
      <c r="AHE824" s="80">
        <v>0</v>
      </c>
      <c r="AHF824" s="80">
        <v>0</v>
      </c>
      <c r="AHH824" s="80">
        <v>0</v>
      </c>
      <c r="AHI824" s="80">
        <v>0</v>
      </c>
      <c r="AHK824" s="80">
        <v>0</v>
      </c>
      <c r="AHL824" s="80">
        <v>0</v>
      </c>
      <c r="AHM824" s="80">
        <v>0</v>
      </c>
      <c r="AHN824" s="80">
        <v>0</v>
      </c>
      <c r="AHO824" s="80">
        <v>0</v>
      </c>
      <c r="AHP824" s="80">
        <v>0</v>
      </c>
      <c r="AHQ824" s="80">
        <v>0</v>
      </c>
      <c r="AHR824" s="80">
        <v>5</v>
      </c>
      <c r="AIM824" s="80">
        <v>0</v>
      </c>
      <c r="AIN824" s="80">
        <v>1</v>
      </c>
      <c r="AIO824" s="80">
        <v>0</v>
      </c>
      <c r="AIT824" s="80">
        <v>1</v>
      </c>
      <c r="AIU824" s="80">
        <v>0</v>
      </c>
      <c r="AIV824" s="80">
        <v>0</v>
      </c>
      <c r="AIW824" s="80">
        <v>0</v>
      </c>
      <c r="AIX824" s="80">
        <v>40</v>
      </c>
    </row>
    <row r="825" spans="1:938" s="1" customFormat="1">
      <c r="A825" s="1">
        <v>173</v>
      </c>
      <c r="B825" s="1">
        <v>1</v>
      </c>
      <c r="C825" s="1">
        <v>0</v>
      </c>
      <c r="Z825" s="1">
        <v>0</v>
      </c>
      <c r="AA825" s="1">
        <v>1</v>
      </c>
      <c r="AB825" s="1" t="s">
        <v>8786</v>
      </c>
      <c r="AC825" s="1">
        <v>1</v>
      </c>
      <c r="AD825" s="1">
        <v>0</v>
      </c>
      <c r="AE825" s="1">
        <v>3</v>
      </c>
      <c r="AF825" s="1">
        <v>0</v>
      </c>
      <c r="AG825" s="1">
        <v>0</v>
      </c>
      <c r="AI825" s="1">
        <v>138</v>
      </c>
      <c r="DR825" s="1">
        <v>98</v>
      </c>
      <c r="HA825" s="1">
        <v>0</v>
      </c>
      <c r="HT825" s="1">
        <v>0</v>
      </c>
      <c r="IP825" s="1">
        <v>92.5</v>
      </c>
      <c r="LX825" s="1">
        <v>114</v>
      </c>
      <c r="PG825" s="1">
        <v>16</v>
      </c>
      <c r="SP825" s="1">
        <v>97.7</v>
      </c>
      <c r="VX825" s="1">
        <v>1</v>
      </c>
      <c r="WQ825" s="1">
        <v>0</v>
      </c>
      <c r="AGS825" s="1">
        <v>0</v>
      </c>
      <c r="AGT825" s="1">
        <v>0</v>
      </c>
      <c r="AGU825" s="1">
        <v>0</v>
      </c>
      <c r="AGV825" s="1">
        <v>0</v>
      </c>
      <c r="AGW825" s="1">
        <v>0</v>
      </c>
      <c r="AGX825" s="1">
        <v>1</v>
      </c>
      <c r="AGY825" s="1">
        <v>0</v>
      </c>
      <c r="AGZ825" s="1">
        <v>0</v>
      </c>
      <c r="AHA825" s="1">
        <v>0</v>
      </c>
      <c r="AHB825" s="1">
        <v>0</v>
      </c>
      <c r="AHC825" s="1">
        <v>1</v>
      </c>
      <c r="AHD825" s="1">
        <v>0</v>
      </c>
      <c r="AHE825" s="1">
        <v>0</v>
      </c>
      <c r="AHF825" s="1">
        <v>0</v>
      </c>
      <c r="AHH825" s="1">
        <v>0</v>
      </c>
      <c r="AHI825" s="1">
        <v>0</v>
      </c>
      <c r="AHK825" s="1">
        <v>0</v>
      </c>
      <c r="AHL825" s="1">
        <v>0</v>
      </c>
      <c r="AHM825" s="1">
        <v>0</v>
      </c>
      <c r="AHN825" s="1">
        <v>0</v>
      </c>
      <c r="AHO825" s="1">
        <v>0</v>
      </c>
      <c r="AHP825" s="1">
        <v>0</v>
      </c>
      <c r="AHQ825" s="1">
        <v>0</v>
      </c>
      <c r="AHR825" s="1">
        <v>2</v>
      </c>
      <c r="AIM825" s="1">
        <v>2</v>
      </c>
      <c r="AIN825" s="1">
        <v>0</v>
      </c>
      <c r="AIO825" s="1">
        <v>0</v>
      </c>
      <c r="AIP825" s="1">
        <v>1</v>
      </c>
      <c r="AIQ825" s="1">
        <v>1</v>
      </c>
      <c r="AIR825" s="1">
        <v>1</v>
      </c>
      <c r="AIS825" s="1">
        <v>1</v>
      </c>
      <c r="AIT825" s="3">
        <v>1</v>
      </c>
      <c r="AIU825" s="1">
        <v>0</v>
      </c>
      <c r="AIV825" s="1">
        <v>0</v>
      </c>
      <c r="AIW825" s="1">
        <v>0</v>
      </c>
      <c r="AIX825" s="1">
        <v>40</v>
      </c>
    </row>
    <row r="826" spans="1:938" s="1" customFormat="1">
      <c r="B826" s="1">
        <v>2</v>
      </c>
      <c r="C826" s="1">
        <v>1</v>
      </c>
      <c r="D826" s="1" t="s">
        <v>8787</v>
      </c>
      <c r="E826" s="1" t="s">
        <v>3238</v>
      </c>
      <c r="O826" s="1">
        <v>0</v>
      </c>
      <c r="P826" s="1">
        <v>0</v>
      </c>
      <c r="Z826" s="1">
        <v>0</v>
      </c>
      <c r="AA826" s="1">
        <v>2</v>
      </c>
      <c r="AB826" s="1" t="s">
        <v>8788</v>
      </c>
      <c r="AC826" s="1">
        <v>0</v>
      </c>
      <c r="AE826" s="1">
        <v>1</v>
      </c>
      <c r="AF826" s="1">
        <v>0</v>
      </c>
      <c r="AG826" s="1">
        <v>0</v>
      </c>
      <c r="AI826" s="1">
        <v>170</v>
      </c>
      <c r="AJ826" s="1">
        <v>170</v>
      </c>
      <c r="AK826" s="1">
        <v>180</v>
      </c>
      <c r="DR826" s="1">
        <v>110</v>
      </c>
      <c r="DS826" s="1">
        <v>110</v>
      </c>
      <c r="DT826" s="1">
        <v>120</v>
      </c>
      <c r="HA826" s="1">
        <v>0</v>
      </c>
      <c r="HB826" s="1">
        <v>2</v>
      </c>
      <c r="HC826" s="1">
        <v>0</v>
      </c>
      <c r="HT826" s="1">
        <v>0</v>
      </c>
      <c r="HU826" s="1">
        <v>0</v>
      </c>
      <c r="HV826" s="1">
        <v>0</v>
      </c>
      <c r="IP826" s="1">
        <v>96</v>
      </c>
      <c r="IR826" s="1">
        <v>97</v>
      </c>
      <c r="LX826" s="1">
        <v>84</v>
      </c>
      <c r="LZ826" s="1">
        <v>86</v>
      </c>
      <c r="PG826" s="1">
        <v>18</v>
      </c>
      <c r="PI826" s="1">
        <v>18</v>
      </c>
      <c r="SP826" s="1">
        <v>96.8</v>
      </c>
      <c r="SR826" s="1">
        <v>96.9</v>
      </c>
      <c r="VX826" s="1">
        <v>1</v>
      </c>
      <c r="VZ826" s="1">
        <v>1</v>
      </c>
      <c r="WQ826" s="1">
        <v>0</v>
      </c>
      <c r="WS826" s="1">
        <v>0</v>
      </c>
      <c r="AGS826" s="1">
        <v>0</v>
      </c>
      <c r="AGT826" s="1">
        <v>0</v>
      </c>
      <c r="AGU826" s="1">
        <v>0</v>
      </c>
      <c r="AGV826" s="1">
        <v>0</v>
      </c>
      <c r="AGW826" s="1">
        <v>0</v>
      </c>
      <c r="AGX826" s="1">
        <v>1</v>
      </c>
      <c r="AGY826" s="1">
        <v>0</v>
      </c>
      <c r="AGZ826" s="1">
        <v>0</v>
      </c>
      <c r="AHA826" s="1">
        <v>0</v>
      </c>
      <c r="AHB826" s="1">
        <v>0</v>
      </c>
      <c r="AHC826" s="1">
        <v>1</v>
      </c>
      <c r="AHD826" s="1">
        <v>0</v>
      </c>
      <c r="AHE826" s="1">
        <v>0</v>
      </c>
      <c r="AHF826" s="1">
        <v>0</v>
      </c>
      <c r="AHH826" s="1">
        <v>0</v>
      </c>
      <c r="AHI826" s="1">
        <v>0</v>
      </c>
      <c r="AHK826" s="1">
        <v>0</v>
      </c>
      <c r="AHL826" s="1">
        <v>0</v>
      </c>
      <c r="AHM826" s="1">
        <v>0</v>
      </c>
      <c r="AHN826" s="1">
        <v>0</v>
      </c>
      <c r="AHO826" s="1">
        <v>0</v>
      </c>
      <c r="AHP826" s="1">
        <v>0</v>
      </c>
      <c r="AHQ826" s="1">
        <v>0</v>
      </c>
      <c r="AHR826" s="1">
        <v>0</v>
      </c>
      <c r="AIN826" s="1">
        <v>0</v>
      </c>
      <c r="AIO826" s="1">
        <v>0</v>
      </c>
      <c r="AIT826" s="3">
        <v>2</v>
      </c>
      <c r="AIU826" s="1">
        <v>0</v>
      </c>
      <c r="AIV826" s="1">
        <v>0</v>
      </c>
      <c r="AIW826" s="1">
        <v>0</v>
      </c>
      <c r="AIX826" s="1">
        <v>22</v>
      </c>
      <c r="AIY826" s="1">
        <v>50</v>
      </c>
    </row>
    <row r="827" spans="1:938" s="18" customFormat="1">
      <c r="B827" s="18">
        <v>3</v>
      </c>
      <c r="C827" s="18">
        <v>0</v>
      </c>
      <c r="Z827" s="18">
        <v>0</v>
      </c>
      <c r="AA827" s="18">
        <v>2</v>
      </c>
      <c r="AB827" s="18" t="s">
        <v>8789</v>
      </c>
      <c r="AC827" s="18">
        <v>0</v>
      </c>
      <c r="AE827" s="18">
        <v>0</v>
      </c>
      <c r="AG827" s="18">
        <v>0</v>
      </c>
      <c r="AI827" s="18">
        <v>158</v>
      </c>
      <c r="DR827" s="18">
        <v>104</v>
      </c>
      <c r="HA827" s="18">
        <v>0</v>
      </c>
      <c r="HT827" s="18">
        <v>0</v>
      </c>
      <c r="IP827" s="18">
        <v>96</v>
      </c>
      <c r="LX827" s="18">
        <v>78</v>
      </c>
      <c r="PG827" s="18">
        <v>16</v>
      </c>
      <c r="SP827" s="18">
        <v>98.8</v>
      </c>
      <c r="VX827" s="18">
        <v>1</v>
      </c>
      <c r="WQ827" s="18">
        <v>0</v>
      </c>
      <c r="AGS827" s="18">
        <v>0</v>
      </c>
      <c r="AGT827" s="18">
        <v>0</v>
      </c>
      <c r="AGU827" s="18">
        <v>0</v>
      </c>
      <c r="AGV827" s="18">
        <v>0</v>
      </c>
      <c r="AGW827" s="18">
        <v>0</v>
      </c>
      <c r="AGX827" s="18">
        <v>1</v>
      </c>
      <c r="AGY827" s="18">
        <v>0</v>
      </c>
      <c r="AGZ827" s="18">
        <v>0</v>
      </c>
      <c r="AHA827" s="18">
        <v>0</v>
      </c>
      <c r="AHB827" s="18">
        <v>0</v>
      </c>
      <c r="AHC827" s="18">
        <v>1</v>
      </c>
      <c r="AHD827" s="18">
        <v>0</v>
      </c>
      <c r="AHE827" s="18">
        <v>0</v>
      </c>
      <c r="AHF827" s="18">
        <v>0</v>
      </c>
      <c r="AHH827" s="18">
        <v>0</v>
      </c>
      <c r="AHI827" s="18">
        <v>0</v>
      </c>
      <c r="AHK827" s="18">
        <v>0</v>
      </c>
      <c r="AHL827" s="18">
        <v>0</v>
      </c>
      <c r="AHM827" s="18">
        <v>0</v>
      </c>
      <c r="AHN827" s="18">
        <v>0</v>
      </c>
      <c r="AHO827" s="18">
        <v>0</v>
      </c>
      <c r="AHP827" s="18">
        <v>0</v>
      </c>
      <c r="AHQ827" s="18">
        <v>0</v>
      </c>
      <c r="AHR827" s="18">
        <v>0</v>
      </c>
      <c r="AIN827" s="18">
        <v>0</v>
      </c>
      <c r="AIO827" s="18">
        <v>0</v>
      </c>
      <c r="AIT827" s="79">
        <v>1</v>
      </c>
      <c r="AIU827" s="18">
        <v>0</v>
      </c>
      <c r="AIV827" s="18">
        <v>0</v>
      </c>
      <c r="AIW827" s="18">
        <v>0</v>
      </c>
      <c r="AIX827" s="18">
        <v>25</v>
      </c>
    </row>
    <row r="828" spans="1:938" s="1" customFormat="1">
      <c r="A828" s="1">
        <v>174</v>
      </c>
      <c r="B828" s="1">
        <v>1</v>
      </c>
      <c r="C828" s="1">
        <v>1</v>
      </c>
      <c r="D828" s="1" t="s">
        <v>5223</v>
      </c>
      <c r="O828" s="1">
        <v>0</v>
      </c>
      <c r="Z828" s="1">
        <v>0</v>
      </c>
      <c r="AA828" s="1">
        <v>2</v>
      </c>
      <c r="AC828" s="1">
        <v>0</v>
      </c>
      <c r="AE828" s="1">
        <v>0</v>
      </c>
      <c r="AG828" s="1">
        <v>0</v>
      </c>
      <c r="AI828" s="1">
        <v>167</v>
      </c>
      <c r="DR828" s="1">
        <v>84</v>
      </c>
      <c r="HA828" s="1">
        <v>0</v>
      </c>
      <c r="HT828" s="1">
        <v>1</v>
      </c>
      <c r="IP828" s="1">
        <v>93</v>
      </c>
      <c r="LX828" s="1">
        <v>70</v>
      </c>
      <c r="PG828" s="1">
        <v>18</v>
      </c>
      <c r="SP828" s="1">
        <v>97.7</v>
      </c>
      <c r="VX828" s="1">
        <v>0</v>
      </c>
      <c r="WQ828" s="1">
        <v>1</v>
      </c>
      <c r="AGS828" s="1">
        <v>0</v>
      </c>
      <c r="AGT828" s="1">
        <v>0</v>
      </c>
      <c r="AGU828" s="1">
        <v>0</v>
      </c>
      <c r="AGV828" s="1">
        <v>0</v>
      </c>
      <c r="AGW828" s="1">
        <v>1</v>
      </c>
      <c r="AGX828" s="1">
        <v>0</v>
      </c>
      <c r="AGY828" s="1">
        <v>0</v>
      </c>
      <c r="AGZ828" s="1">
        <v>0</v>
      </c>
      <c r="AHA828" s="1">
        <v>0</v>
      </c>
      <c r="AHB828" s="1">
        <v>0</v>
      </c>
      <c r="AHC828" s="1">
        <v>1</v>
      </c>
      <c r="AHD828" s="1">
        <v>0</v>
      </c>
      <c r="AHE828" s="1">
        <v>0</v>
      </c>
      <c r="AHF828" s="1">
        <v>0</v>
      </c>
      <c r="AHH828" s="1">
        <v>0</v>
      </c>
      <c r="AHI828" s="1">
        <v>0</v>
      </c>
      <c r="AHK828" s="1">
        <v>0</v>
      </c>
      <c r="AHL828" s="1">
        <v>0</v>
      </c>
      <c r="AHM828" s="1">
        <v>0</v>
      </c>
      <c r="AHN828" s="1">
        <v>0</v>
      </c>
      <c r="AHO828" s="1">
        <v>0</v>
      </c>
      <c r="AHP828" s="1">
        <v>0</v>
      </c>
      <c r="AHQ828" s="1">
        <v>0</v>
      </c>
      <c r="AHR828" s="1">
        <v>5</v>
      </c>
      <c r="AIM828" s="1">
        <v>0</v>
      </c>
      <c r="AIN828" s="1">
        <v>0</v>
      </c>
      <c r="AIO828" s="1">
        <v>0</v>
      </c>
      <c r="AIP828" s="1">
        <v>1</v>
      </c>
      <c r="AIQ828" s="1">
        <v>1</v>
      </c>
      <c r="AIR828" s="1">
        <v>0</v>
      </c>
      <c r="AIS828" s="1">
        <v>1</v>
      </c>
      <c r="AIT828" s="3">
        <v>0</v>
      </c>
      <c r="AIU828" s="1">
        <v>1</v>
      </c>
      <c r="AIV828" s="1">
        <v>0</v>
      </c>
      <c r="AIW828" s="1">
        <v>0</v>
      </c>
      <c r="AJB828" s="1">
        <v>30</v>
      </c>
    </row>
    <row r="829" spans="1:938" s="1" customFormat="1">
      <c r="B829" s="1">
        <v>2</v>
      </c>
      <c r="C829" s="1">
        <v>1</v>
      </c>
      <c r="D829" s="1" t="s">
        <v>8790</v>
      </c>
      <c r="O829" s="1">
        <v>1</v>
      </c>
      <c r="Z829" s="1">
        <v>0</v>
      </c>
      <c r="AA829" s="1">
        <v>2</v>
      </c>
      <c r="AB829" s="1" t="s">
        <v>8791</v>
      </c>
      <c r="AC829" s="1">
        <v>4</v>
      </c>
      <c r="AD829" s="1">
        <v>0</v>
      </c>
      <c r="AE829" s="1">
        <v>0</v>
      </c>
      <c r="AG829" s="1">
        <v>1</v>
      </c>
      <c r="AH829" s="1">
        <v>0</v>
      </c>
      <c r="AI829" s="1">
        <v>126</v>
      </c>
      <c r="AL829" s="1">
        <v>124</v>
      </c>
      <c r="DR829" s="1">
        <v>64</v>
      </c>
      <c r="DU829" s="1">
        <v>60</v>
      </c>
      <c r="HA829" s="1">
        <v>2</v>
      </c>
      <c r="HD829" s="1">
        <v>2</v>
      </c>
      <c r="HT829" s="1">
        <v>0</v>
      </c>
      <c r="HW829" s="1">
        <v>0</v>
      </c>
      <c r="IP829" s="1">
        <v>95</v>
      </c>
      <c r="IQ829" s="1">
        <v>95</v>
      </c>
      <c r="IR829" s="1">
        <v>92</v>
      </c>
      <c r="IS829" s="1">
        <v>93</v>
      </c>
      <c r="LX829" s="1">
        <v>59</v>
      </c>
      <c r="MA829" s="1">
        <v>51</v>
      </c>
      <c r="PG829" s="1">
        <v>20</v>
      </c>
      <c r="PJ829" s="1">
        <v>14</v>
      </c>
      <c r="SP829" s="1">
        <v>99.1</v>
      </c>
      <c r="SS829" s="1">
        <v>98.4</v>
      </c>
      <c r="VX829" s="1">
        <v>1</v>
      </c>
      <c r="WA829" s="1">
        <v>1</v>
      </c>
      <c r="WQ829" s="1">
        <v>1</v>
      </c>
      <c r="WR829" s="1">
        <v>0</v>
      </c>
      <c r="WS829" s="1">
        <v>0</v>
      </c>
      <c r="WT829" s="1">
        <v>0</v>
      </c>
      <c r="ZY829" s="1">
        <v>199.4</v>
      </c>
      <c r="AGS829" s="1">
        <v>1</v>
      </c>
      <c r="AGT829" s="1">
        <v>0</v>
      </c>
      <c r="AGU829" s="1">
        <v>0</v>
      </c>
      <c r="AGV829" s="1">
        <v>1</v>
      </c>
      <c r="AGW829" s="1">
        <v>1</v>
      </c>
      <c r="AGX829" s="1">
        <v>0</v>
      </c>
      <c r="AGY829" s="1">
        <v>0</v>
      </c>
      <c r="AGZ829" s="1">
        <v>0</v>
      </c>
      <c r="AHA829" s="1">
        <v>0</v>
      </c>
      <c r="AHB829" s="1">
        <v>0</v>
      </c>
      <c r="AHC829" s="1">
        <v>1</v>
      </c>
      <c r="AHD829" s="1">
        <v>0</v>
      </c>
      <c r="AHE829" s="1">
        <v>0</v>
      </c>
      <c r="AHF829" s="1">
        <v>0</v>
      </c>
      <c r="AHH829" s="1">
        <v>0</v>
      </c>
      <c r="AHI829" s="1">
        <v>0</v>
      </c>
      <c r="AHK829" s="1">
        <v>0</v>
      </c>
      <c r="AHL829" s="1">
        <v>0</v>
      </c>
      <c r="AHM829" s="1">
        <v>0</v>
      </c>
      <c r="AHN829" s="1">
        <v>0</v>
      </c>
      <c r="AHO829" s="1">
        <v>0</v>
      </c>
      <c r="AHP829" s="1">
        <v>0</v>
      </c>
      <c r="AHQ829" s="1">
        <v>0</v>
      </c>
      <c r="AHR829" s="1">
        <v>1</v>
      </c>
      <c r="AIM829" s="1">
        <v>0</v>
      </c>
      <c r="AIN829" s="1">
        <v>0</v>
      </c>
      <c r="AIO829" s="1">
        <v>0</v>
      </c>
      <c r="AIR829" s="1">
        <v>0</v>
      </c>
      <c r="AIT829" s="3">
        <v>2</v>
      </c>
      <c r="AIU829" s="1">
        <v>0</v>
      </c>
      <c r="AIV829" s="1">
        <v>0</v>
      </c>
      <c r="AIW829" s="1">
        <v>0</v>
      </c>
      <c r="AIX829" s="1">
        <v>59</v>
      </c>
      <c r="AIY829" s="1">
        <v>31</v>
      </c>
    </row>
    <row r="830" spans="1:938" s="1" customFormat="1">
      <c r="B830" s="1">
        <v>3</v>
      </c>
      <c r="C830" s="1">
        <v>1</v>
      </c>
      <c r="D830" s="1" t="s">
        <v>8792</v>
      </c>
      <c r="O830" s="1">
        <v>0</v>
      </c>
      <c r="Z830" s="1">
        <v>0</v>
      </c>
      <c r="AA830" s="1">
        <v>2</v>
      </c>
      <c r="AC830" s="1">
        <v>0</v>
      </c>
      <c r="AE830" s="1">
        <v>0</v>
      </c>
      <c r="AG830" s="1">
        <v>0</v>
      </c>
      <c r="AI830" s="1">
        <v>148</v>
      </c>
      <c r="AJ830" s="1">
        <v>144</v>
      </c>
      <c r="DR830" s="1">
        <v>70</v>
      </c>
      <c r="DS830" s="1">
        <v>64</v>
      </c>
      <c r="HA830" s="1">
        <v>2</v>
      </c>
      <c r="HB830" s="1">
        <v>2</v>
      </c>
      <c r="HT830" s="1">
        <v>0</v>
      </c>
      <c r="HU830" s="1">
        <v>0</v>
      </c>
      <c r="IP830" s="1">
        <v>91</v>
      </c>
      <c r="IQ830" s="1">
        <v>92</v>
      </c>
      <c r="LX830" s="1">
        <v>56</v>
      </c>
      <c r="LY830" s="1">
        <v>57</v>
      </c>
      <c r="PG830" s="1">
        <v>18</v>
      </c>
      <c r="PH830" s="1">
        <v>18</v>
      </c>
      <c r="SP830" s="1">
        <v>98.7</v>
      </c>
      <c r="SQ830" s="1">
        <v>97.7</v>
      </c>
      <c r="VX830" s="1">
        <v>1</v>
      </c>
      <c r="VY830" s="1">
        <v>1</v>
      </c>
      <c r="WQ830" s="1">
        <v>0</v>
      </c>
      <c r="WR830" s="1">
        <v>0</v>
      </c>
      <c r="AGS830" s="1">
        <v>1</v>
      </c>
      <c r="AGT830" s="1">
        <v>0</v>
      </c>
      <c r="AGU830" s="1">
        <v>0</v>
      </c>
      <c r="AGV830" s="1">
        <v>1</v>
      </c>
      <c r="AGW830" s="1">
        <v>0</v>
      </c>
      <c r="AGX830" s="1">
        <v>0</v>
      </c>
      <c r="AGY830" s="1">
        <v>0</v>
      </c>
      <c r="AGZ830" s="1">
        <v>0</v>
      </c>
      <c r="AHA830" s="1">
        <v>0</v>
      </c>
      <c r="AHB830" s="1">
        <v>0</v>
      </c>
      <c r="AHC830" s="1">
        <v>1</v>
      </c>
      <c r="AHD830" s="1">
        <v>0</v>
      </c>
      <c r="AHE830" s="1">
        <v>0</v>
      </c>
      <c r="AHF830" s="1">
        <v>0</v>
      </c>
      <c r="AHH830" s="1">
        <v>0</v>
      </c>
      <c r="AHI830" s="1">
        <v>0</v>
      </c>
      <c r="AHK830" s="1">
        <v>0</v>
      </c>
      <c r="AHL830" s="1">
        <v>0</v>
      </c>
      <c r="AHM830" s="1">
        <v>0</v>
      </c>
      <c r="AHN830" s="1">
        <v>0</v>
      </c>
      <c r="AHO830" s="1">
        <v>0</v>
      </c>
      <c r="AHP830" s="1">
        <v>0</v>
      </c>
      <c r="AHQ830" s="1">
        <v>0</v>
      </c>
      <c r="AHR830" s="1">
        <v>1</v>
      </c>
      <c r="AIM830" s="1">
        <v>0</v>
      </c>
      <c r="AIN830" s="1">
        <v>0</v>
      </c>
      <c r="AIO830" s="1">
        <v>0</v>
      </c>
      <c r="AIR830" s="1">
        <v>0</v>
      </c>
      <c r="AIT830" s="3">
        <v>2</v>
      </c>
      <c r="AIU830" s="1">
        <v>0</v>
      </c>
      <c r="AIV830" s="1">
        <v>0</v>
      </c>
      <c r="AIW830" s="1">
        <v>0</v>
      </c>
      <c r="AIX830" s="1">
        <v>34</v>
      </c>
      <c r="AIY830" s="1">
        <v>41</v>
      </c>
    </row>
    <row r="831" spans="1:938" s="18" customFormat="1">
      <c r="B831" s="18">
        <v>4</v>
      </c>
      <c r="C831" s="18">
        <v>1</v>
      </c>
      <c r="D831" s="18" t="s">
        <v>8793</v>
      </c>
      <c r="O831" s="18">
        <v>0</v>
      </c>
      <c r="Z831" s="18">
        <v>0</v>
      </c>
      <c r="AA831" s="18">
        <v>2</v>
      </c>
      <c r="AC831" s="18">
        <v>0</v>
      </c>
      <c r="AE831" s="18">
        <v>0</v>
      </c>
      <c r="AG831" s="18">
        <v>0</v>
      </c>
      <c r="AI831" s="18">
        <v>138</v>
      </c>
      <c r="DR831" s="18">
        <v>70</v>
      </c>
      <c r="HA831" s="18">
        <v>2</v>
      </c>
      <c r="HT831" s="18">
        <v>0</v>
      </c>
      <c r="IP831" s="18">
        <v>92</v>
      </c>
      <c r="LX831" s="18">
        <v>56</v>
      </c>
      <c r="PG831" s="18">
        <v>16</v>
      </c>
      <c r="SP831" s="18">
        <v>98</v>
      </c>
      <c r="VX831" s="18">
        <v>1</v>
      </c>
      <c r="WQ831" s="18">
        <v>0</v>
      </c>
      <c r="AEV831" s="18">
        <v>0</v>
      </c>
      <c r="AFY831" s="18">
        <v>0</v>
      </c>
      <c r="AGS831" s="18">
        <v>0</v>
      </c>
      <c r="AGT831" s="18">
        <v>0</v>
      </c>
      <c r="AGU831" s="18">
        <v>0</v>
      </c>
      <c r="AGV831" s="18">
        <v>0</v>
      </c>
      <c r="AGW831" s="18">
        <v>0</v>
      </c>
      <c r="AGX831" s="18">
        <v>0</v>
      </c>
      <c r="AGY831" s="18">
        <v>0</v>
      </c>
      <c r="AGZ831" s="18">
        <v>2</v>
      </c>
      <c r="AHA831" s="18">
        <v>0</v>
      </c>
      <c r="AHB831" s="18">
        <v>0</v>
      </c>
      <c r="AHC831" s="18">
        <v>1</v>
      </c>
      <c r="AHD831" s="18">
        <v>0</v>
      </c>
      <c r="AHE831" s="18">
        <v>0</v>
      </c>
      <c r="AHF831" s="18">
        <v>0</v>
      </c>
      <c r="AHH831" s="18">
        <v>0</v>
      </c>
      <c r="AHI831" s="18">
        <v>0</v>
      </c>
      <c r="AHK831" s="18">
        <v>0</v>
      </c>
      <c r="AHL831" s="18">
        <v>0</v>
      </c>
      <c r="AHM831" s="18">
        <v>0</v>
      </c>
      <c r="AHN831" s="18">
        <v>0</v>
      </c>
      <c r="AHO831" s="18">
        <v>0</v>
      </c>
      <c r="AHP831" s="18">
        <v>0</v>
      </c>
      <c r="AHQ831" s="18">
        <v>0</v>
      </c>
      <c r="AHR831" s="18">
        <v>4</v>
      </c>
      <c r="AIM831" s="18">
        <v>0</v>
      </c>
      <c r="AIN831" s="18">
        <v>0</v>
      </c>
      <c r="AIO831" s="18">
        <v>0</v>
      </c>
      <c r="AIR831" s="18">
        <v>0</v>
      </c>
      <c r="AIT831" s="79">
        <v>0</v>
      </c>
      <c r="AIU831" s="18">
        <v>1</v>
      </c>
      <c r="AIV831" s="18">
        <v>0</v>
      </c>
      <c r="AIW831" s="18">
        <v>0</v>
      </c>
      <c r="AJB831" s="18">
        <v>48</v>
      </c>
    </row>
    <row r="832" spans="1:938" s="1" customFormat="1">
      <c r="A832" s="1">
        <v>175</v>
      </c>
      <c r="B832" s="1" t="s">
        <v>7502</v>
      </c>
      <c r="C832" s="1">
        <v>0</v>
      </c>
      <c r="Z832" s="1">
        <v>0</v>
      </c>
      <c r="AA832" s="1">
        <v>2</v>
      </c>
      <c r="AB832" s="1" t="s">
        <v>8794</v>
      </c>
      <c r="AGS832" s="1">
        <v>1</v>
      </c>
      <c r="AGT832" s="1">
        <v>1</v>
      </c>
      <c r="AGU832" s="1">
        <v>0</v>
      </c>
      <c r="AGV832" s="1">
        <v>0</v>
      </c>
      <c r="AGW832" s="1">
        <v>0</v>
      </c>
      <c r="AGX832" s="1">
        <v>0</v>
      </c>
      <c r="AGY832" s="1">
        <v>0</v>
      </c>
      <c r="AGZ832" s="1">
        <v>0</v>
      </c>
      <c r="AHA832" s="1">
        <v>0</v>
      </c>
      <c r="AHB832" s="1">
        <v>0</v>
      </c>
      <c r="AHC832" s="1">
        <v>1</v>
      </c>
      <c r="AHD832" s="1">
        <v>0</v>
      </c>
      <c r="AHE832" s="1">
        <v>0</v>
      </c>
      <c r="AHF832" s="1">
        <v>0</v>
      </c>
      <c r="AHH832" s="1">
        <v>0</v>
      </c>
      <c r="AHI832" s="1">
        <v>0</v>
      </c>
      <c r="AHK832" s="1">
        <v>0</v>
      </c>
      <c r="AHL832" s="1">
        <v>0</v>
      </c>
      <c r="AHM832" s="1">
        <v>0</v>
      </c>
      <c r="AHN832" s="1">
        <v>0</v>
      </c>
      <c r="AHO832" s="1">
        <v>0</v>
      </c>
      <c r="AHP832" s="1">
        <v>0</v>
      </c>
      <c r="AHQ832" s="1">
        <v>0</v>
      </c>
      <c r="AHR832" s="1">
        <f>AVERAGE(5,6,5,0)</f>
        <v>4</v>
      </c>
      <c r="AIM832" s="1">
        <v>2</v>
      </c>
      <c r="AIN832" s="1">
        <v>0</v>
      </c>
      <c r="AIO832" s="1">
        <v>0</v>
      </c>
      <c r="AIP832" s="1">
        <v>1</v>
      </c>
      <c r="AIQ832" s="1">
        <v>1</v>
      </c>
      <c r="AIR832" s="1">
        <v>1</v>
      </c>
      <c r="AIS832" s="1">
        <v>1</v>
      </c>
      <c r="AIT832" s="1">
        <v>0</v>
      </c>
      <c r="AIU832" s="1">
        <v>0</v>
      </c>
      <c r="AIV832" s="1">
        <v>0</v>
      </c>
      <c r="AIW832" s="1">
        <v>0</v>
      </c>
    </row>
    <row r="833" spans="1:939" s="1" customFormat="1">
      <c r="B833" s="1">
        <v>2</v>
      </c>
      <c r="C833" s="1">
        <v>0</v>
      </c>
      <c r="Z833" s="1">
        <v>0</v>
      </c>
      <c r="AA833" s="1">
        <v>2</v>
      </c>
      <c r="AB833" s="1" t="s">
        <v>8795</v>
      </c>
      <c r="AC833" s="1">
        <v>0</v>
      </c>
      <c r="AE833" s="1">
        <v>0</v>
      </c>
      <c r="AG833" s="1">
        <v>0</v>
      </c>
      <c r="AI833" s="1">
        <v>110</v>
      </c>
      <c r="DR833" s="1">
        <v>68</v>
      </c>
      <c r="HA833" s="1">
        <v>0</v>
      </c>
      <c r="HT833" s="1">
        <v>0</v>
      </c>
      <c r="IP833" s="1">
        <v>97</v>
      </c>
      <c r="LX833" s="1">
        <v>64</v>
      </c>
      <c r="PG833" s="1">
        <v>16</v>
      </c>
      <c r="SP833" s="1">
        <v>96.6</v>
      </c>
      <c r="VX833" s="1">
        <v>1</v>
      </c>
      <c r="WQ833" s="1">
        <v>0</v>
      </c>
      <c r="AGS833" s="1">
        <v>0</v>
      </c>
      <c r="AGT833" s="1">
        <v>0</v>
      </c>
      <c r="AGU833" s="1">
        <v>0</v>
      </c>
      <c r="AGV833" s="1">
        <v>0</v>
      </c>
      <c r="AGW833" s="1">
        <v>0</v>
      </c>
      <c r="AGX833" s="1">
        <v>0</v>
      </c>
      <c r="AGY833" s="1">
        <v>1</v>
      </c>
      <c r="AGZ833" s="1">
        <v>0</v>
      </c>
      <c r="AHA833" s="1">
        <v>0</v>
      </c>
      <c r="AHB833" s="1">
        <v>0</v>
      </c>
      <c r="AHC833" s="1">
        <v>1</v>
      </c>
      <c r="AHD833" s="1">
        <v>0</v>
      </c>
      <c r="AHE833" s="1">
        <v>0</v>
      </c>
      <c r="AHF833" s="1">
        <v>0</v>
      </c>
      <c r="AHH833" s="1">
        <v>0</v>
      </c>
      <c r="AHI833" s="1">
        <v>0</v>
      </c>
      <c r="AHK833" s="1">
        <v>0</v>
      </c>
      <c r="AHL833" s="1">
        <v>0</v>
      </c>
      <c r="AHM833" s="1">
        <v>0</v>
      </c>
      <c r="AHN833" s="1">
        <v>0</v>
      </c>
      <c r="AHO833" s="1">
        <v>0</v>
      </c>
      <c r="AHP833" s="1">
        <v>0</v>
      </c>
      <c r="AHQ833" s="1">
        <v>0</v>
      </c>
      <c r="AHR833" s="1">
        <v>0</v>
      </c>
      <c r="AIN833" s="1">
        <v>0</v>
      </c>
      <c r="AIO833" s="1">
        <v>0</v>
      </c>
      <c r="AIT833" s="1">
        <v>0</v>
      </c>
      <c r="AIU833" s="1">
        <v>1</v>
      </c>
      <c r="AIV833" s="1">
        <v>0</v>
      </c>
      <c r="AIW833" s="1">
        <v>0</v>
      </c>
      <c r="AJB833" s="1">
        <v>25</v>
      </c>
    </row>
    <row r="834" spans="1:939" s="1" customFormat="1">
      <c r="B834" s="1">
        <v>3</v>
      </c>
      <c r="C834" s="1">
        <v>0</v>
      </c>
      <c r="Z834" s="1">
        <v>0</v>
      </c>
      <c r="AA834" s="1">
        <v>0</v>
      </c>
      <c r="AB834" s="1" t="s">
        <v>8796</v>
      </c>
      <c r="AC834" s="1">
        <v>0</v>
      </c>
      <c r="AE834" s="1">
        <v>0</v>
      </c>
      <c r="AG834" s="1">
        <v>0</v>
      </c>
      <c r="AI834" s="1">
        <v>100</v>
      </c>
      <c r="AJ834" s="1">
        <v>110</v>
      </c>
      <c r="DR834" s="1">
        <v>60</v>
      </c>
      <c r="DS834" s="1">
        <v>70</v>
      </c>
      <c r="HA834" s="1">
        <v>0</v>
      </c>
      <c r="HB834" s="1">
        <v>0</v>
      </c>
      <c r="HT834" s="1">
        <v>0</v>
      </c>
      <c r="HU834" s="1">
        <v>0</v>
      </c>
      <c r="IP834" s="1">
        <v>97</v>
      </c>
      <c r="IQ834" s="1">
        <v>98</v>
      </c>
      <c r="LX834" s="1">
        <v>66</v>
      </c>
      <c r="LY834" s="1">
        <v>60</v>
      </c>
      <c r="PG834" s="1">
        <v>14</v>
      </c>
      <c r="PH834" s="1">
        <v>16</v>
      </c>
      <c r="SP834" s="1">
        <v>97.8</v>
      </c>
      <c r="SQ834" s="1">
        <v>98</v>
      </c>
      <c r="VX834" s="1">
        <v>1</v>
      </c>
      <c r="VY834" s="1">
        <v>1</v>
      </c>
      <c r="WQ834" s="1">
        <v>0</v>
      </c>
      <c r="WR834" s="1">
        <v>0</v>
      </c>
      <c r="AGS834" s="1">
        <v>0</v>
      </c>
      <c r="AGT834" s="1">
        <v>0</v>
      </c>
      <c r="AGU834" s="1">
        <v>0</v>
      </c>
      <c r="AGV834" s="1">
        <v>0</v>
      </c>
      <c r="AGW834" s="1">
        <v>0</v>
      </c>
      <c r="AGX834" s="1">
        <v>0</v>
      </c>
      <c r="AGY834" s="1">
        <v>0</v>
      </c>
      <c r="AGZ834" s="1">
        <v>0</v>
      </c>
      <c r="AHA834" s="1">
        <v>0</v>
      </c>
      <c r="AHB834" s="1">
        <v>0</v>
      </c>
      <c r="AHC834" s="1">
        <v>1</v>
      </c>
      <c r="AHD834" s="1">
        <v>0</v>
      </c>
      <c r="AHE834" s="1">
        <v>0</v>
      </c>
      <c r="AHF834" s="1">
        <v>0</v>
      </c>
      <c r="AHH834" s="1">
        <v>0</v>
      </c>
      <c r="AHI834" s="1">
        <v>0</v>
      </c>
      <c r="AHK834" s="1">
        <v>0</v>
      </c>
      <c r="AHL834" s="1">
        <v>0</v>
      </c>
      <c r="AHM834" s="1">
        <v>0</v>
      </c>
      <c r="AHN834" s="1">
        <v>0</v>
      </c>
      <c r="AHO834" s="1">
        <v>0</v>
      </c>
      <c r="AHP834" s="1">
        <v>0</v>
      </c>
      <c r="AHQ834" s="1">
        <v>0</v>
      </c>
      <c r="AHR834" s="1">
        <v>2</v>
      </c>
      <c r="AIN834" s="1">
        <v>0</v>
      </c>
      <c r="AIO834" s="1">
        <v>0</v>
      </c>
      <c r="AIT834" s="1">
        <v>0</v>
      </c>
      <c r="AIU834" s="1">
        <v>2</v>
      </c>
      <c r="AIV834" s="1">
        <v>0</v>
      </c>
      <c r="AIW834" s="1">
        <v>0</v>
      </c>
      <c r="AJB834" s="1">
        <v>36</v>
      </c>
      <c r="AJC834" s="1">
        <v>35</v>
      </c>
    </row>
    <row r="835" spans="1:939" s="1" customFormat="1">
      <c r="B835" s="1">
        <v>4</v>
      </c>
      <c r="C835" s="1">
        <v>0</v>
      </c>
      <c r="Z835" s="1">
        <v>0</v>
      </c>
      <c r="AA835" s="1">
        <v>0</v>
      </c>
      <c r="AB835" s="1" t="s">
        <v>8797</v>
      </c>
      <c r="AC835" s="1">
        <v>0</v>
      </c>
      <c r="AE835" s="1">
        <v>3</v>
      </c>
      <c r="AF835" s="1">
        <v>0</v>
      </c>
      <c r="AG835" s="1">
        <v>0</v>
      </c>
      <c r="AI835" s="1">
        <v>136</v>
      </c>
      <c r="AJ835" s="1">
        <v>102</v>
      </c>
      <c r="DR835" s="1">
        <v>60</v>
      </c>
      <c r="DS835" s="1">
        <v>66</v>
      </c>
      <c r="HA835" s="1">
        <v>0</v>
      </c>
      <c r="HB835" s="1">
        <v>0</v>
      </c>
      <c r="HT835" s="1">
        <v>0</v>
      </c>
      <c r="HU835" s="1">
        <v>0</v>
      </c>
      <c r="IP835" s="1">
        <v>99</v>
      </c>
      <c r="IQ835" s="1">
        <v>98</v>
      </c>
      <c r="LX835" s="1">
        <v>64</v>
      </c>
      <c r="LY835" s="1">
        <v>72</v>
      </c>
      <c r="PG835" s="1">
        <v>18</v>
      </c>
      <c r="PH835" s="1">
        <v>18</v>
      </c>
      <c r="SP835" s="1">
        <v>96.9</v>
      </c>
      <c r="SQ835" s="1">
        <v>97.1</v>
      </c>
      <c r="VX835" s="1">
        <v>1</v>
      </c>
      <c r="VY835" s="1">
        <v>1</v>
      </c>
      <c r="WQ835" s="1">
        <v>0</v>
      </c>
      <c r="WR835" s="1">
        <v>0</v>
      </c>
      <c r="AGS835" s="1">
        <v>0</v>
      </c>
      <c r="AGT835" s="1">
        <v>0</v>
      </c>
      <c r="AGU835" s="1">
        <v>0</v>
      </c>
      <c r="AGV835" s="1">
        <v>0</v>
      </c>
      <c r="AGW835" s="1">
        <v>0</v>
      </c>
      <c r="AGX835" s="1">
        <v>0</v>
      </c>
      <c r="AGY835" s="1">
        <v>0</v>
      </c>
      <c r="AGZ835" s="1">
        <v>0</v>
      </c>
      <c r="AHA835" s="1">
        <v>0</v>
      </c>
      <c r="AHB835" s="1">
        <v>0</v>
      </c>
      <c r="AHC835" s="1">
        <v>1</v>
      </c>
      <c r="AHD835" s="1">
        <v>0</v>
      </c>
      <c r="AHE835" s="1">
        <v>0</v>
      </c>
      <c r="AHF835" s="1">
        <v>0</v>
      </c>
      <c r="AHH835" s="1">
        <v>0</v>
      </c>
      <c r="AHI835" s="1">
        <v>0</v>
      </c>
      <c r="AHK835" s="1">
        <v>0</v>
      </c>
      <c r="AHL835" s="1">
        <v>0</v>
      </c>
      <c r="AHM835" s="1">
        <v>0</v>
      </c>
      <c r="AHN835" s="1">
        <v>0</v>
      </c>
      <c r="AHO835" s="1">
        <v>0</v>
      </c>
      <c r="AHP835" s="1">
        <v>0</v>
      </c>
      <c r="AHQ835" s="1">
        <v>0</v>
      </c>
      <c r="AHR835" s="1">
        <v>2</v>
      </c>
      <c r="AIN835" s="1">
        <v>0</v>
      </c>
      <c r="AIO835" s="1">
        <v>0</v>
      </c>
      <c r="AIT835" s="1">
        <v>2</v>
      </c>
      <c r="AIU835" s="1">
        <v>0</v>
      </c>
      <c r="AIV835" s="1">
        <v>0</v>
      </c>
      <c r="AIW835" s="1">
        <v>0</v>
      </c>
      <c r="AIX835" s="1">
        <v>35</v>
      </c>
      <c r="AIY835" s="1">
        <v>35</v>
      </c>
    </row>
    <row r="836" spans="1:939" s="1" customFormat="1">
      <c r="B836" s="1">
        <v>5</v>
      </c>
      <c r="C836" s="1">
        <v>1</v>
      </c>
      <c r="D836" s="1" t="s">
        <v>8798</v>
      </c>
      <c r="E836" s="1" t="s">
        <v>8799</v>
      </c>
      <c r="O836" s="1">
        <v>0</v>
      </c>
      <c r="P836" s="1">
        <v>1</v>
      </c>
      <c r="Z836" s="1">
        <v>0</v>
      </c>
      <c r="AA836" s="1">
        <v>1</v>
      </c>
      <c r="AB836" s="1" t="s">
        <v>8800</v>
      </c>
      <c r="AC836" s="1">
        <v>1</v>
      </c>
      <c r="AD836" s="1">
        <v>0</v>
      </c>
      <c r="AE836" s="1">
        <v>0</v>
      </c>
      <c r="AG836" s="1">
        <v>0</v>
      </c>
      <c r="AI836" s="1">
        <v>122</v>
      </c>
      <c r="AJ836" s="1">
        <v>108</v>
      </c>
      <c r="DR836" s="1">
        <v>74</v>
      </c>
      <c r="DS836" s="1">
        <v>64</v>
      </c>
      <c r="HA836" s="1">
        <v>0</v>
      </c>
      <c r="HB836" s="1">
        <v>0</v>
      </c>
      <c r="HT836" s="1">
        <v>0</v>
      </c>
      <c r="HU836" s="1">
        <v>0</v>
      </c>
      <c r="IP836" s="1">
        <v>96</v>
      </c>
      <c r="IQ836" s="1">
        <v>98</v>
      </c>
      <c r="LX836" s="1">
        <v>64</v>
      </c>
      <c r="LY836" s="1">
        <v>62</v>
      </c>
      <c r="PG836" s="1">
        <v>16</v>
      </c>
      <c r="PH836" s="1">
        <v>14</v>
      </c>
      <c r="SP836" s="1">
        <v>96.6</v>
      </c>
      <c r="SQ836" s="1">
        <v>98.9</v>
      </c>
      <c r="VX836" s="1">
        <v>1</v>
      </c>
      <c r="VY836" s="1">
        <v>1</v>
      </c>
      <c r="WQ836" s="1">
        <v>0</v>
      </c>
      <c r="WR836" s="1">
        <v>0</v>
      </c>
      <c r="AAY836" s="1">
        <v>25</v>
      </c>
      <c r="ABB836" s="1">
        <v>11.5</v>
      </c>
      <c r="ABE836" s="1">
        <v>35.4</v>
      </c>
      <c r="ABM836" s="1">
        <v>8.0399999999999991</v>
      </c>
      <c r="ABO836" s="1">
        <v>361</v>
      </c>
      <c r="ABU836" s="1">
        <v>141</v>
      </c>
      <c r="ABX836" s="1">
        <v>3.6</v>
      </c>
      <c r="ACA836" s="1">
        <v>104</v>
      </c>
      <c r="ACD836" s="1">
        <v>9</v>
      </c>
      <c r="ACG836" s="1">
        <v>88</v>
      </c>
      <c r="ACQ836" s="1">
        <v>5</v>
      </c>
      <c r="ACT836" s="1">
        <v>0.63</v>
      </c>
      <c r="ACW836" s="1">
        <v>12</v>
      </c>
      <c r="AGS836" s="1">
        <v>1</v>
      </c>
      <c r="AGT836" s="1">
        <v>1</v>
      </c>
      <c r="AGU836" s="1">
        <v>0</v>
      </c>
      <c r="AGV836" s="1">
        <v>1</v>
      </c>
      <c r="AGW836" s="1">
        <v>0</v>
      </c>
      <c r="AGX836" s="1">
        <v>0</v>
      </c>
      <c r="AGY836" s="1">
        <v>0</v>
      </c>
      <c r="AGZ836" s="1">
        <v>2</v>
      </c>
      <c r="AHA836" s="1">
        <v>0</v>
      </c>
      <c r="AHB836" s="1">
        <v>0</v>
      </c>
      <c r="AHC836" s="1">
        <v>1</v>
      </c>
      <c r="AHD836" s="1">
        <v>0</v>
      </c>
      <c r="AHE836" s="1">
        <v>0</v>
      </c>
      <c r="AHF836" s="1">
        <v>0</v>
      </c>
      <c r="AHH836" s="1">
        <v>0</v>
      </c>
      <c r="AHI836" s="1">
        <v>0</v>
      </c>
      <c r="AHK836" s="1">
        <v>0</v>
      </c>
      <c r="AHL836" s="1">
        <v>0</v>
      </c>
      <c r="AHM836" s="1">
        <v>0</v>
      </c>
      <c r="AHN836" s="1">
        <v>0</v>
      </c>
      <c r="AHO836" s="1">
        <v>0</v>
      </c>
      <c r="AHP836" s="1">
        <v>0</v>
      </c>
      <c r="AHQ836" s="1">
        <v>0</v>
      </c>
      <c r="AHR836" s="1">
        <v>2</v>
      </c>
      <c r="AIN836" s="1">
        <v>0</v>
      </c>
      <c r="AIO836" s="1">
        <v>0</v>
      </c>
      <c r="AIT836" s="1">
        <v>0</v>
      </c>
      <c r="AIU836" s="1">
        <v>2</v>
      </c>
      <c r="AIV836" s="1">
        <v>0</v>
      </c>
      <c r="AIW836" s="1">
        <v>0</v>
      </c>
      <c r="AJB836" s="1">
        <v>65</v>
      </c>
      <c r="AJC836" s="1">
        <v>23</v>
      </c>
    </row>
    <row r="837" spans="1:939" s="1" customFormat="1">
      <c r="B837" s="1">
        <v>6</v>
      </c>
      <c r="C837" s="1">
        <v>0</v>
      </c>
      <c r="Z837" s="1">
        <v>0</v>
      </c>
      <c r="AA837" s="1">
        <v>2</v>
      </c>
      <c r="AB837" s="1" t="s">
        <v>8801</v>
      </c>
      <c r="AC837" s="1">
        <v>0</v>
      </c>
      <c r="AE837" s="1">
        <v>0</v>
      </c>
      <c r="AG837" s="1">
        <v>0</v>
      </c>
      <c r="AI837" s="1">
        <v>118</v>
      </c>
      <c r="AJ837" s="1">
        <v>110</v>
      </c>
      <c r="DR837" s="1">
        <v>64</v>
      </c>
      <c r="DS837" s="1">
        <v>70</v>
      </c>
      <c r="HA837" s="1">
        <v>0</v>
      </c>
      <c r="HB837" s="1">
        <v>0</v>
      </c>
      <c r="HT837" s="1">
        <v>0</v>
      </c>
      <c r="HU837" s="1">
        <v>0</v>
      </c>
      <c r="IP837" s="1">
        <v>99</v>
      </c>
      <c r="IQ837" s="1">
        <v>98</v>
      </c>
      <c r="LX837" s="1">
        <v>56</v>
      </c>
      <c r="LY837" s="1">
        <v>60</v>
      </c>
      <c r="PG837" s="1">
        <v>18</v>
      </c>
      <c r="PH837" s="1">
        <v>14</v>
      </c>
      <c r="SP837" s="1">
        <v>97.4</v>
      </c>
      <c r="SQ837" s="1">
        <v>98.2</v>
      </c>
      <c r="VX837" s="1">
        <v>0</v>
      </c>
      <c r="VY837" s="1">
        <v>1</v>
      </c>
      <c r="WQ837" s="1">
        <v>0</v>
      </c>
      <c r="WR837" s="1">
        <v>0</v>
      </c>
      <c r="AGS837" s="1">
        <v>1</v>
      </c>
      <c r="AGT837" s="1">
        <v>0</v>
      </c>
      <c r="AGU837" s="1">
        <v>0</v>
      </c>
      <c r="AGV837" s="1">
        <v>1</v>
      </c>
      <c r="AGW837" s="1">
        <v>0</v>
      </c>
      <c r="AGX837" s="1">
        <v>0</v>
      </c>
      <c r="AGY837" s="1">
        <v>0</v>
      </c>
      <c r="AGZ837" s="1">
        <v>0</v>
      </c>
      <c r="AHA837" s="1">
        <v>0</v>
      </c>
      <c r="AHB837" s="1">
        <v>0</v>
      </c>
      <c r="AHC837" s="1">
        <v>1</v>
      </c>
      <c r="AHD837" s="1">
        <v>0</v>
      </c>
      <c r="AHE837" s="1">
        <v>0</v>
      </c>
      <c r="AHF837" s="1">
        <v>0</v>
      </c>
      <c r="AHH837" s="1">
        <v>0</v>
      </c>
      <c r="AHI837" s="1">
        <v>0</v>
      </c>
      <c r="AHK837" s="1">
        <v>0</v>
      </c>
      <c r="AHL837" s="1">
        <v>0</v>
      </c>
      <c r="AHM837" s="1">
        <v>0</v>
      </c>
      <c r="AHN837" s="1">
        <v>0</v>
      </c>
      <c r="AHO837" s="1">
        <v>0</v>
      </c>
      <c r="AHP837" s="1">
        <v>0</v>
      </c>
      <c r="AHQ837" s="1">
        <v>0</v>
      </c>
      <c r="AHR837" s="1">
        <v>2</v>
      </c>
      <c r="AIN837" s="1">
        <v>0</v>
      </c>
      <c r="AIO837" s="1">
        <v>0</v>
      </c>
      <c r="AIT837" s="1">
        <v>1</v>
      </c>
      <c r="AIU837" s="1">
        <v>1</v>
      </c>
      <c r="AIV837" s="1">
        <v>0</v>
      </c>
      <c r="AIW837" s="1">
        <v>0</v>
      </c>
      <c r="AIX837" s="1">
        <v>43</v>
      </c>
      <c r="AJB837" s="1">
        <v>30</v>
      </c>
    </row>
    <row r="838" spans="1:939" s="1" customFormat="1">
      <c r="B838" s="1">
        <v>7</v>
      </c>
      <c r="C838" s="1">
        <v>1</v>
      </c>
      <c r="D838" s="1" t="s">
        <v>4526</v>
      </c>
      <c r="E838" s="1" t="s">
        <v>7497</v>
      </c>
      <c r="O838" s="1">
        <v>0</v>
      </c>
      <c r="P838" s="1">
        <v>0</v>
      </c>
      <c r="Z838" s="1">
        <v>0</v>
      </c>
      <c r="AA838" s="1">
        <v>2</v>
      </c>
      <c r="AB838" s="1" t="s">
        <v>8802</v>
      </c>
      <c r="AC838" s="1">
        <v>0</v>
      </c>
      <c r="AE838" s="1">
        <v>0</v>
      </c>
      <c r="AG838" s="1">
        <v>0</v>
      </c>
      <c r="AI838" s="1">
        <v>112</v>
      </c>
      <c r="AJ838" s="1">
        <v>110</v>
      </c>
      <c r="DR838" s="1">
        <v>62</v>
      </c>
      <c r="DS838" s="1">
        <v>64</v>
      </c>
      <c r="HA838" s="1">
        <v>2</v>
      </c>
      <c r="HB838" s="1">
        <v>0</v>
      </c>
      <c r="HT838" s="1">
        <v>0</v>
      </c>
      <c r="HU838" s="1">
        <v>0</v>
      </c>
      <c r="IP838" s="1">
        <v>94</v>
      </c>
      <c r="IQ838" s="1">
        <v>97</v>
      </c>
      <c r="LX838" s="1">
        <v>64</v>
      </c>
      <c r="LY838" s="1">
        <v>58</v>
      </c>
      <c r="PG838" s="1">
        <v>10</v>
      </c>
      <c r="PH838" s="1">
        <v>14</v>
      </c>
      <c r="SP838" s="1">
        <v>98.4</v>
      </c>
      <c r="SQ838" s="1">
        <v>97.8</v>
      </c>
      <c r="VX838" s="1">
        <v>1</v>
      </c>
      <c r="VY838" s="1">
        <v>1</v>
      </c>
      <c r="WQ838" s="1">
        <v>0</v>
      </c>
      <c r="WR838" s="1">
        <v>0</v>
      </c>
      <c r="AGS838" s="1">
        <v>1</v>
      </c>
      <c r="AGT838" s="1">
        <v>0</v>
      </c>
      <c r="AGU838" s="1">
        <v>0</v>
      </c>
      <c r="AGV838" s="1">
        <v>1</v>
      </c>
      <c r="AGW838" s="1">
        <v>0</v>
      </c>
      <c r="AGX838" s="1">
        <v>0</v>
      </c>
      <c r="AGY838" s="1">
        <v>0</v>
      </c>
      <c r="AGZ838" s="1">
        <v>0</v>
      </c>
      <c r="AHA838" s="1">
        <v>0</v>
      </c>
      <c r="AHB838" s="1">
        <v>0</v>
      </c>
      <c r="AHC838" s="1">
        <v>1</v>
      </c>
      <c r="AHD838" s="1">
        <v>0</v>
      </c>
      <c r="AHE838" s="1">
        <v>0</v>
      </c>
      <c r="AHF838" s="1">
        <v>0</v>
      </c>
      <c r="AHH838" s="1">
        <v>0</v>
      </c>
      <c r="AHI838" s="1">
        <v>0</v>
      </c>
      <c r="AHK838" s="1">
        <v>0</v>
      </c>
      <c r="AHL838" s="1">
        <v>0</v>
      </c>
      <c r="AHM838" s="1">
        <v>0</v>
      </c>
      <c r="AHN838" s="1">
        <v>0</v>
      </c>
      <c r="AHO838" s="1">
        <v>0</v>
      </c>
      <c r="AHP838" s="1">
        <v>0</v>
      </c>
      <c r="AHQ838" s="1">
        <v>0</v>
      </c>
      <c r="AHR838" s="1">
        <v>2</v>
      </c>
      <c r="AIN838" s="1">
        <v>0</v>
      </c>
      <c r="AIO838" s="1">
        <v>0</v>
      </c>
      <c r="AIT838" s="1">
        <v>1</v>
      </c>
      <c r="AIU838" s="1">
        <v>1</v>
      </c>
      <c r="AIV838" s="1">
        <v>0</v>
      </c>
      <c r="AIW838" s="1">
        <v>0</v>
      </c>
      <c r="AIX838" s="1">
        <v>71</v>
      </c>
      <c r="AJB838" s="1">
        <v>30</v>
      </c>
    </row>
    <row r="839" spans="1:939" s="1" customFormat="1">
      <c r="B839" s="1">
        <v>8</v>
      </c>
      <c r="C839" s="1">
        <v>0</v>
      </c>
      <c r="Z839" s="1">
        <v>0</v>
      </c>
      <c r="AA839" s="1">
        <v>2</v>
      </c>
      <c r="AC839" s="1">
        <v>0</v>
      </c>
      <c r="AE839" s="1">
        <v>0</v>
      </c>
      <c r="AG839" s="1">
        <v>0</v>
      </c>
      <c r="AI839" s="1">
        <v>108</v>
      </c>
      <c r="AJ839" s="1">
        <v>108</v>
      </c>
      <c r="DR839" s="1">
        <v>72</v>
      </c>
      <c r="DS839" s="1">
        <v>60</v>
      </c>
      <c r="HA839" s="1">
        <v>2</v>
      </c>
      <c r="HB839" s="1">
        <v>0</v>
      </c>
      <c r="HT839" s="1">
        <v>0</v>
      </c>
      <c r="HU839" s="1">
        <v>0</v>
      </c>
      <c r="IP839" s="1">
        <v>98</v>
      </c>
      <c r="IQ839" s="1">
        <v>98</v>
      </c>
      <c r="LX839" s="1">
        <v>67</v>
      </c>
      <c r="LY839" s="1">
        <v>60</v>
      </c>
      <c r="PG839" s="1">
        <v>14</v>
      </c>
      <c r="PH839" s="1">
        <v>14</v>
      </c>
      <c r="SP839" s="1">
        <v>97.8</v>
      </c>
      <c r="SQ839" s="1">
        <v>98.7</v>
      </c>
      <c r="VX839" s="1">
        <v>1</v>
      </c>
      <c r="VY839" s="1">
        <v>1</v>
      </c>
      <c r="WQ839" s="1">
        <v>0</v>
      </c>
      <c r="WR839" s="1">
        <v>0</v>
      </c>
      <c r="AGS839" s="1">
        <v>0</v>
      </c>
      <c r="AGT839" s="1">
        <v>0</v>
      </c>
      <c r="AGU839" s="1">
        <v>0</v>
      </c>
      <c r="AGV839" s="1">
        <v>0</v>
      </c>
      <c r="AGW839" s="1">
        <v>0</v>
      </c>
      <c r="AGX839" s="1">
        <v>0</v>
      </c>
      <c r="AGY839" s="1">
        <v>0</v>
      </c>
      <c r="AGZ839" s="1">
        <v>0</v>
      </c>
      <c r="AHA839" s="1">
        <v>0</v>
      </c>
      <c r="AHB839" s="1">
        <v>0</v>
      </c>
      <c r="AHC839" s="1">
        <v>1</v>
      </c>
      <c r="AHD839" s="1">
        <v>0</v>
      </c>
      <c r="AHE839" s="1">
        <v>0</v>
      </c>
      <c r="AHF839" s="1">
        <v>0</v>
      </c>
      <c r="AHH839" s="1">
        <v>0</v>
      </c>
      <c r="AHI839" s="1">
        <v>0</v>
      </c>
      <c r="AHK839" s="1">
        <v>0</v>
      </c>
      <c r="AHL839" s="1">
        <v>0</v>
      </c>
      <c r="AHM839" s="1">
        <v>0</v>
      </c>
      <c r="AHN839" s="1">
        <v>0</v>
      </c>
      <c r="AHO839" s="1">
        <v>0</v>
      </c>
      <c r="AHP839" s="1">
        <v>0</v>
      </c>
      <c r="AHQ839" s="1">
        <v>0</v>
      </c>
      <c r="AHR839" s="1">
        <v>0</v>
      </c>
      <c r="AIN839" s="1">
        <v>0</v>
      </c>
      <c r="AIO839" s="1">
        <v>0</v>
      </c>
      <c r="AIT839" s="1">
        <v>1</v>
      </c>
      <c r="AIU839" s="1">
        <v>1</v>
      </c>
      <c r="AIV839" s="1">
        <v>0</v>
      </c>
      <c r="AIW839" s="1">
        <v>0</v>
      </c>
      <c r="AIX839" s="1">
        <v>26</v>
      </c>
      <c r="AJB839" s="1">
        <v>24</v>
      </c>
    </row>
    <row r="840" spans="1:939" s="80" customFormat="1">
      <c r="B840" s="80">
        <v>9</v>
      </c>
      <c r="C840" s="80">
        <v>0</v>
      </c>
      <c r="Z840" s="80">
        <v>0</v>
      </c>
      <c r="AA840" s="80">
        <v>2</v>
      </c>
      <c r="AC840" s="80">
        <v>0</v>
      </c>
      <c r="AE840" s="80">
        <v>0</v>
      </c>
      <c r="AG840" s="80">
        <v>0</v>
      </c>
      <c r="AI840" s="80">
        <v>136</v>
      </c>
      <c r="AJ840" s="80">
        <v>118</v>
      </c>
      <c r="DR840" s="80">
        <v>90</v>
      </c>
      <c r="DS840" s="80">
        <v>70</v>
      </c>
      <c r="HA840" s="80">
        <v>2</v>
      </c>
      <c r="HB840" s="80">
        <v>0</v>
      </c>
      <c r="HT840" s="80">
        <v>0</v>
      </c>
      <c r="HU840" s="80">
        <v>0</v>
      </c>
      <c r="IP840" s="80">
        <v>99</v>
      </c>
      <c r="IQ840" s="80">
        <v>99</v>
      </c>
      <c r="LX840" s="80">
        <v>62</v>
      </c>
      <c r="LY840" s="80">
        <v>66</v>
      </c>
      <c r="PG840" s="80">
        <v>14</v>
      </c>
      <c r="PH840" s="80">
        <v>14</v>
      </c>
      <c r="SP840" s="80">
        <v>98.7</v>
      </c>
      <c r="SQ840" s="80">
        <v>98.7</v>
      </c>
      <c r="VX840" s="80">
        <v>1</v>
      </c>
      <c r="VY840" s="80">
        <v>1</v>
      </c>
      <c r="WQ840" s="80">
        <v>0</v>
      </c>
      <c r="WR840" s="80">
        <v>0</v>
      </c>
      <c r="AGS840" s="18">
        <v>0</v>
      </c>
      <c r="AGT840" s="18">
        <v>0</v>
      </c>
      <c r="AGU840" s="18">
        <v>0</v>
      </c>
      <c r="AGV840" s="18">
        <v>0</v>
      </c>
      <c r="AGW840" s="18">
        <v>0</v>
      </c>
      <c r="AGX840" s="18">
        <v>0</v>
      </c>
      <c r="AGY840" s="18">
        <v>0</v>
      </c>
      <c r="AGZ840" s="18">
        <v>0</v>
      </c>
      <c r="AHA840" s="18">
        <v>0</v>
      </c>
      <c r="AHB840" s="18">
        <v>0</v>
      </c>
      <c r="AHC840" s="18">
        <v>1</v>
      </c>
      <c r="AHD840" s="18">
        <v>0</v>
      </c>
      <c r="AHE840" s="18">
        <v>0</v>
      </c>
      <c r="AHF840" s="18">
        <v>0</v>
      </c>
      <c r="AHG840" s="18"/>
      <c r="AHH840" s="18">
        <v>0</v>
      </c>
      <c r="AHI840" s="18">
        <v>0</v>
      </c>
      <c r="AHJ840" s="18"/>
      <c r="AHK840" s="18">
        <v>0</v>
      </c>
      <c r="AHL840" s="18">
        <v>0</v>
      </c>
      <c r="AHM840" s="18">
        <v>0</v>
      </c>
      <c r="AHN840" s="18">
        <v>0</v>
      </c>
      <c r="AHO840" s="18">
        <v>0</v>
      </c>
      <c r="AHP840" s="18">
        <v>0</v>
      </c>
      <c r="AHQ840" s="18">
        <v>0</v>
      </c>
      <c r="AHR840" s="18">
        <v>0</v>
      </c>
      <c r="AIM840" s="18"/>
      <c r="AIN840" s="18">
        <v>0</v>
      </c>
      <c r="AIO840" s="18">
        <v>0</v>
      </c>
      <c r="AIP840" s="18"/>
      <c r="AIQ840" s="18"/>
      <c r="AIR840" s="18"/>
      <c r="AIS840" s="18"/>
      <c r="AIT840" s="18">
        <v>1</v>
      </c>
      <c r="AIU840" s="18">
        <v>1</v>
      </c>
      <c r="AIV840" s="18">
        <v>0</v>
      </c>
      <c r="AIW840" s="18">
        <v>0</v>
      </c>
      <c r="AIX840" s="18">
        <v>24</v>
      </c>
      <c r="AIY840" s="18"/>
      <c r="AJB840" s="18">
        <v>45</v>
      </c>
      <c r="AJC840" s="18"/>
    </row>
    <row r="841" spans="1:939" s="1" customFormat="1">
      <c r="A841" s="1">
        <v>176</v>
      </c>
      <c r="B841" s="1">
        <v>1</v>
      </c>
      <c r="C841" s="1">
        <v>0</v>
      </c>
      <c r="Z841" s="1">
        <v>0</v>
      </c>
      <c r="AA841" s="1">
        <v>1</v>
      </c>
      <c r="AC841" s="1">
        <v>0</v>
      </c>
      <c r="AE841" s="1">
        <v>0</v>
      </c>
      <c r="AG841" s="1">
        <v>0</v>
      </c>
      <c r="AGS841" s="1">
        <v>0</v>
      </c>
      <c r="AGT841" s="1">
        <v>0</v>
      </c>
      <c r="AGU841" s="1">
        <v>0</v>
      </c>
      <c r="AGV841" s="1">
        <v>0</v>
      </c>
      <c r="AGW841" s="1">
        <v>0</v>
      </c>
      <c r="AGX841" s="1">
        <v>0</v>
      </c>
      <c r="AGY841" s="1">
        <v>0</v>
      </c>
      <c r="AGZ841" s="1">
        <v>0</v>
      </c>
      <c r="AHA841" s="1">
        <v>0</v>
      </c>
      <c r="AHB841" s="1">
        <v>0</v>
      </c>
      <c r="AHC841" s="1">
        <v>1</v>
      </c>
      <c r="AHD841" s="1">
        <v>0</v>
      </c>
      <c r="AHE841" s="1">
        <v>0</v>
      </c>
      <c r="AHF841" s="1">
        <v>0</v>
      </c>
      <c r="AHH841" s="1">
        <v>0</v>
      </c>
      <c r="AHI841" s="1">
        <v>0</v>
      </c>
      <c r="AHK841" s="1">
        <v>0</v>
      </c>
      <c r="AHL841" s="1">
        <v>0</v>
      </c>
      <c r="AHM841" s="1">
        <v>0</v>
      </c>
      <c r="AHN841" s="1">
        <v>0</v>
      </c>
      <c r="AHO841" s="1">
        <v>0</v>
      </c>
      <c r="AHP841" s="1">
        <v>0</v>
      </c>
      <c r="AHQ841" s="1">
        <v>0</v>
      </c>
      <c r="AHR841" s="1">
        <v>0</v>
      </c>
      <c r="AIM841" s="1">
        <v>0</v>
      </c>
      <c r="AIN841" s="1">
        <v>1</v>
      </c>
      <c r="AIO841" s="1">
        <v>0</v>
      </c>
      <c r="AIP841" s="1">
        <v>1</v>
      </c>
      <c r="AIQ841" s="1">
        <v>1</v>
      </c>
      <c r="AIR841" s="1">
        <v>0</v>
      </c>
      <c r="AIS841" s="1">
        <v>1</v>
      </c>
      <c r="AIT841" s="3">
        <v>0</v>
      </c>
      <c r="AIU841" s="1">
        <v>0</v>
      </c>
      <c r="AIV841" s="1">
        <v>0</v>
      </c>
      <c r="AIW841" s="1">
        <v>0</v>
      </c>
    </row>
    <row r="842" spans="1:939" s="1" customFormat="1">
      <c r="B842" s="1">
        <v>2</v>
      </c>
      <c r="C842" s="1">
        <v>0</v>
      </c>
      <c r="Z842" s="1">
        <v>0</v>
      </c>
      <c r="AA842" s="1">
        <v>2</v>
      </c>
      <c r="AB842" s="1" t="s">
        <v>8803</v>
      </c>
      <c r="AI842" s="1">
        <v>150</v>
      </c>
      <c r="AJ842" s="1">
        <v>164</v>
      </c>
      <c r="DR842" s="1">
        <v>84</v>
      </c>
      <c r="DS842" s="1">
        <v>80</v>
      </c>
      <c r="HA842" s="1">
        <v>2</v>
      </c>
      <c r="HB842" s="1">
        <v>2</v>
      </c>
      <c r="HT842" s="1">
        <v>0</v>
      </c>
      <c r="HU842" s="1">
        <v>0</v>
      </c>
      <c r="IP842" s="1">
        <v>95</v>
      </c>
      <c r="IQ842" s="1">
        <v>95</v>
      </c>
      <c r="LX842" s="1">
        <v>76</v>
      </c>
      <c r="LY842" s="1">
        <v>70</v>
      </c>
      <c r="PG842" s="1">
        <v>16</v>
      </c>
      <c r="PH842" s="1">
        <v>16</v>
      </c>
      <c r="SP842" s="1">
        <v>99</v>
      </c>
      <c r="SQ842" s="1">
        <v>97.9</v>
      </c>
      <c r="VX842" s="1">
        <v>1</v>
      </c>
      <c r="VY842" s="1">
        <v>0</v>
      </c>
      <c r="WQ842" s="1">
        <v>0</v>
      </c>
      <c r="WR842" s="1">
        <v>0</v>
      </c>
      <c r="AGS842" s="1">
        <v>1</v>
      </c>
      <c r="AGT842" s="1">
        <v>0</v>
      </c>
      <c r="AGU842" s="1">
        <v>0</v>
      </c>
      <c r="AGV842" s="1">
        <v>1</v>
      </c>
      <c r="AGW842" s="1">
        <v>0</v>
      </c>
      <c r="AGX842" s="1">
        <v>0</v>
      </c>
      <c r="AGY842" s="1">
        <v>0</v>
      </c>
      <c r="AGZ842" s="1">
        <v>0</v>
      </c>
      <c r="AHA842" s="1">
        <v>0</v>
      </c>
      <c r="AHB842" s="1">
        <v>0</v>
      </c>
      <c r="AHC842" s="1">
        <v>1</v>
      </c>
      <c r="AHD842" s="1">
        <v>0</v>
      </c>
      <c r="AHE842" s="1">
        <v>0</v>
      </c>
      <c r="AHF842" s="1">
        <v>0</v>
      </c>
      <c r="AHH842" s="1">
        <v>0</v>
      </c>
      <c r="AHI842" s="1">
        <v>0</v>
      </c>
      <c r="AHK842" s="1">
        <v>0</v>
      </c>
      <c r="AHL842" s="1">
        <v>0</v>
      </c>
      <c r="AHM842" s="1">
        <v>0</v>
      </c>
      <c r="AHN842" s="1">
        <v>0</v>
      </c>
      <c r="AHO842" s="1">
        <v>0</v>
      </c>
      <c r="AHP842" s="1">
        <v>0</v>
      </c>
      <c r="AHQ842" s="1">
        <v>0</v>
      </c>
      <c r="AHR842" s="1">
        <v>3</v>
      </c>
      <c r="AIM842" s="1">
        <v>0</v>
      </c>
      <c r="AIN842" s="1">
        <v>1</v>
      </c>
      <c r="AIO842" s="1">
        <v>0</v>
      </c>
      <c r="AIR842" s="1">
        <v>1</v>
      </c>
      <c r="AIT842" s="3">
        <v>2</v>
      </c>
      <c r="AIU842" s="1">
        <v>0</v>
      </c>
      <c r="AIV842" s="1">
        <v>0</v>
      </c>
      <c r="AIW842" s="1">
        <v>0</v>
      </c>
      <c r="AIX842" s="1">
        <v>33</v>
      </c>
      <c r="AIY842" s="1">
        <v>21</v>
      </c>
    </row>
    <row r="843" spans="1:939" s="1" customFormat="1">
      <c r="B843" s="1">
        <v>3</v>
      </c>
      <c r="C843" s="1">
        <v>1</v>
      </c>
      <c r="D843" s="1" t="s">
        <v>7525</v>
      </c>
      <c r="E843" s="1" t="s">
        <v>8804</v>
      </c>
      <c r="F843" s="1" t="s">
        <v>3429</v>
      </c>
      <c r="O843" s="1">
        <v>0</v>
      </c>
      <c r="P843" s="1">
        <v>0</v>
      </c>
      <c r="Q843" s="1">
        <v>0</v>
      </c>
      <c r="Z843" s="1">
        <v>0</v>
      </c>
      <c r="AA843" s="1">
        <v>2</v>
      </c>
      <c r="AB843" s="1" t="s">
        <v>8805</v>
      </c>
      <c r="AC843" s="1">
        <v>0</v>
      </c>
      <c r="AE843" s="1">
        <v>0</v>
      </c>
      <c r="AG843" s="1">
        <v>0</v>
      </c>
      <c r="AI843" s="1">
        <v>148</v>
      </c>
      <c r="AJ843" s="1">
        <v>144</v>
      </c>
      <c r="DR843" s="1">
        <v>100</v>
      </c>
      <c r="DS843" s="1">
        <v>90</v>
      </c>
      <c r="HA843" s="1">
        <v>2</v>
      </c>
      <c r="HB843" s="1">
        <v>2</v>
      </c>
      <c r="HT843" s="1">
        <v>0</v>
      </c>
      <c r="HU843" s="1">
        <v>0</v>
      </c>
      <c r="IP843" s="1">
        <v>96</v>
      </c>
      <c r="IQ843" s="1">
        <v>95</v>
      </c>
      <c r="LX843" s="1">
        <v>90</v>
      </c>
      <c r="LY843" s="1">
        <v>62</v>
      </c>
      <c r="PG843" s="1">
        <v>18</v>
      </c>
      <c r="PH843" s="1">
        <v>16</v>
      </c>
      <c r="SP843" s="1">
        <v>98.9</v>
      </c>
      <c r="SQ843" s="1">
        <v>97.5</v>
      </c>
      <c r="VX843" s="1">
        <v>1</v>
      </c>
      <c r="VY843" s="1">
        <v>1</v>
      </c>
      <c r="WQ843" s="1">
        <v>0</v>
      </c>
      <c r="WR843" s="1">
        <v>0</v>
      </c>
      <c r="AGS843" s="1">
        <v>1</v>
      </c>
      <c r="AGT843" s="1">
        <v>0</v>
      </c>
      <c r="AGU843" s="1">
        <v>0</v>
      </c>
      <c r="AGV843" s="1">
        <v>1</v>
      </c>
      <c r="AGW843" s="1">
        <v>0</v>
      </c>
      <c r="AGX843" s="1">
        <v>0</v>
      </c>
      <c r="AGY843" s="1">
        <v>0</v>
      </c>
      <c r="AGZ843" s="1">
        <v>0</v>
      </c>
      <c r="AHA843" s="1">
        <v>0</v>
      </c>
      <c r="AHB843" s="1">
        <v>0</v>
      </c>
      <c r="AHC843" s="1">
        <v>1</v>
      </c>
      <c r="AHD843" s="1">
        <v>0</v>
      </c>
      <c r="AHE843" s="1">
        <v>0</v>
      </c>
      <c r="AHF843" s="1">
        <v>0</v>
      </c>
      <c r="AHH843" s="1">
        <v>0</v>
      </c>
      <c r="AHI843" s="1">
        <v>0</v>
      </c>
      <c r="AHK843" s="1">
        <v>0</v>
      </c>
      <c r="AHL843" s="1">
        <v>0</v>
      </c>
      <c r="AHM843" s="1">
        <v>0</v>
      </c>
      <c r="AHN843" s="1">
        <v>0</v>
      </c>
      <c r="AHO843" s="1">
        <v>0</v>
      </c>
      <c r="AHP843" s="1">
        <v>0</v>
      </c>
      <c r="AHQ843" s="1">
        <v>0</v>
      </c>
      <c r="AHR843" s="1">
        <v>8</v>
      </c>
      <c r="AIM843" s="1">
        <v>0</v>
      </c>
      <c r="AIN843" s="1">
        <v>1</v>
      </c>
      <c r="AIO843" s="1">
        <v>0</v>
      </c>
      <c r="AIT843" s="3">
        <v>2</v>
      </c>
      <c r="AIU843" s="1">
        <v>0</v>
      </c>
      <c r="AIV843" s="1">
        <v>0</v>
      </c>
      <c r="AIW843" s="1">
        <v>0</v>
      </c>
      <c r="AIX843" s="1">
        <v>38</v>
      </c>
      <c r="AIY843" s="1">
        <v>21</v>
      </c>
    </row>
    <row r="844" spans="1:939" s="80" customFormat="1">
      <c r="B844" s="80">
        <v>4</v>
      </c>
      <c r="C844" s="80">
        <v>0</v>
      </c>
      <c r="Z844" s="80">
        <v>0</v>
      </c>
      <c r="AA844" s="80">
        <v>2</v>
      </c>
      <c r="AC844" s="80">
        <v>0</v>
      </c>
      <c r="AE844" s="80">
        <v>0</v>
      </c>
      <c r="AG844" s="80">
        <v>0</v>
      </c>
      <c r="AI844" s="80">
        <v>150</v>
      </c>
      <c r="DR844" s="80">
        <v>100</v>
      </c>
      <c r="HA844" s="80">
        <v>0</v>
      </c>
      <c r="HT844" s="80">
        <v>0</v>
      </c>
      <c r="IP844" s="80">
        <v>97</v>
      </c>
      <c r="LX844" s="80">
        <v>90</v>
      </c>
      <c r="PG844" s="80">
        <v>18</v>
      </c>
      <c r="SP844" s="80">
        <v>98.6</v>
      </c>
      <c r="VX844" s="80">
        <v>1</v>
      </c>
      <c r="WQ844" s="80">
        <v>0</v>
      </c>
      <c r="AGS844" s="80">
        <v>1</v>
      </c>
      <c r="AGT844" s="80">
        <v>0</v>
      </c>
      <c r="AGU844" s="80">
        <v>0</v>
      </c>
      <c r="AGV844" s="80">
        <v>1</v>
      </c>
      <c r="AGW844" s="80">
        <v>0</v>
      </c>
      <c r="AGX844" s="80">
        <v>0</v>
      </c>
      <c r="AGY844" s="80">
        <v>0</v>
      </c>
      <c r="AGZ844" s="80">
        <v>0</v>
      </c>
      <c r="AHA844" s="80">
        <v>0</v>
      </c>
      <c r="AHB844" s="80">
        <v>0</v>
      </c>
      <c r="AHC844" s="80">
        <v>1</v>
      </c>
      <c r="AHD844" s="80">
        <v>0</v>
      </c>
      <c r="AHE844" s="80">
        <v>0</v>
      </c>
      <c r="AHF844" s="80">
        <v>0</v>
      </c>
      <c r="AHH844" s="80">
        <v>0</v>
      </c>
      <c r="AHI844" s="80">
        <v>0</v>
      </c>
      <c r="AHK844" s="80">
        <v>0</v>
      </c>
      <c r="AHL844" s="80">
        <v>0</v>
      </c>
      <c r="AHM844" s="80">
        <v>0</v>
      </c>
      <c r="AHN844" s="80">
        <v>0</v>
      </c>
      <c r="AHO844" s="80">
        <v>0</v>
      </c>
      <c r="AHP844" s="80">
        <v>0</v>
      </c>
      <c r="AHQ844" s="80">
        <v>0</v>
      </c>
      <c r="AHR844" s="80">
        <v>5</v>
      </c>
      <c r="AIM844" s="80">
        <v>0</v>
      </c>
      <c r="AIN844" s="80">
        <v>1</v>
      </c>
      <c r="AIO844" s="80">
        <v>0</v>
      </c>
      <c r="AIT844" s="86">
        <v>1</v>
      </c>
      <c r="AIU844" s="80">
        <v>0</v>
      </c>
      <c r="AIV844" s="80">
        <v>0</v>
      </c>
      <c r="AIW844" s="80">
        <v>0</v>
      </c>
      <c r="AIX844" s="80">
        <v>39</v>
      </c>
    </row>
    <row r="845" spans="1:939" s="93" customFormat="1">
      <c r="A845" s="93">
        <v>177</v>
      </c>
      <c r="B845" s="93">
        <v>1</v>
      </c>
      <c r="C845" s="93">
        <v>1</v>
      </c>
      <c r="D845" s="93" t="s">
        <v>5913</v>
      </c>
      <c r="O845" s="93">
        <v>0</v>
      </c>
      <c r="Z845" s="93">
        <v>0</v>
      </c>
      <c r="AA845" s="93">
        <v>2</v>
      </c>
      <c r="AB845" s="93" t="s">
        <v>8806</v>
      </c>
      <c r="AC845" s="93">
        <v>0</v>
      </c>
      <c r="AE845" s="93">
        <v>0</v>
      </c>
      <c r="AG845" s="93">
        <v>0</v>
      </c>
      <c r="AI845" s="93">
        <v>170</v>
      </c>
      <c r="DR845" s="93">
        <v>110</v>
      </c>
      <c r="HA845" s="93">
        <v>2</v>
      </c>
      <c r="HT845" s="93">
        <v>0</v>
      </c>
      <c r="IP845" s="93">
        <v>93</v>
      </c>
      <c r="IQ845" s="93">
        <v>83.5</v>
      </c>
      <c r="IR845" s="93">
        <v>88.5</v>
      </c>
      <c r="IS845" s="93">
        <v>97</v>
      </c>
      <c r="LX845" s="93">
        <v>75</v>
      </c>
      <c r="PG845" s="93">
        <v>20</v>
      </c>
      <c r="SP845" s="93">
        <v>97.8</v>
      </c>
      <c r="VX845" s="93">
        <v>1</v>
      </c>
      <c r="WQ845" s="93">
        <v>0</v>
      </c>
      <c r="WR845" s="93">
        <v>0</v>
      </c>
      <c r="WS845" s="93">
        <v>0</v>
      </c>
      <c r="WT845" s="93">
        <v>1</v>
      </c>
      <c r="ZY845" s="93">
        <v>155.4</v>
      </c>
      <c r="AGS845" s="93">
        <v>1</v>
      </c>
      <c r="AGT845" s="93">
        <v>0</v>
      </c>
      <c r="AGU845" s="93">
        <v>1</v>
      </c>
      <c r="AGV845" s="93">
        <v>0</v>
      </c>
      <c r="AGW845" s="93">
        <v>1</v>
      </c>
      <c r="AGX845" s="93">
        <v>0</v>
      </c>
      <c r="AGY845" s="93">
        <v>0</v>
      </c>
      <c r="AGZ845" s="93">
        <v>0</v>
      </c>
      <c r="AHA845" s="93">
        <v>0</v>
      </c>
      <c r="AHB845" s="93">
        <v>0</v>
      </c>
      <c r="AHC845" s="93">
        <v>1</v>
      </c>
      <c r="AHD845" s="93">
        <v>0</v>
      </c>
      <c r="AHE845" s="93">
        <v>0</v>
      </c>
      <c r="AHF845" s="93">
        <v>0</v>
      </c>
      <c r="AHH845" s="93">
        <v>0</v>
      </c>
      <c r="AHI845" s="93">
        <v>0</v>
      </c>
      <c r="AHK845" s="93">
        <v>0</v>
      </c>
      <c r="AHL845" s="93">
        <v>0</v>
      </c>
      <c r="AHM845" s="93">
        <v>0</v>
      </c>
      <c r="AHN845" s="93">
        <v>0</v>
      </c>
      <c r="AHO845" s="93">
        <v>0</v>
      </c>
      <c r="AHP845" s="93">
        <v>0</v>
      </c>
      <c r="AHQ845" s="93">
        <v>0</v>
      </c>
      <c r="AHR845" s="93">
        <v>1</v>
      </c>
      <c r="AIM845" s="93">
        <v>0</v>
      </c>
      <c r="AIN845" s="93">
        <v>0</v>
      </c>
      <c r="AIO845" s="93">
        <v>0</v>
      </c>
      <c r="AIP845" s="93">
        <v>1</v>
      </c>
      <c r="AIQ845" s="93">
        <v>1</v>
      </c>
      <c r="AIR845" s="93">
        <v>1</v>
      </c>
      <c r="AIS845" s="93">
        <v>1</v>
      </c>
      <c r="AIT845" s="94">
        <v>1</v>
      </c>
      <c r="AIU845" s="93">
        <v>0</v>
      </c>
      <c r="AIV845" s="93">
        <v>0</v>
      </c>
      <c r="AIW845" s="93">
        <v>0</v>
      </c>
      <c r="AIX845" s="93">
        <v>75</v>
      </c>
    </row>
    <row r="846" spans="1:939" s="1" customFormat="1">
      <c r="B846" s="1">
        <v>2</v>
      </c>
      <c r="C846" s="1">
        <v>1</v>
      </c>
      <c r="D846" s="1" t="s">
        <v>6191</v>
      </c>
      <c r="O846" s="1">
        <v>1</v>
      </c>
      <c r="Z846" s="1">
        <v>0</v>
      </c>
      <c r="AA846" s="1">
        <v>2</v>
      </c>
      <c r="AB846" s="1" t="s">
        <v>8807</v>
      </c>
      <c r="AC846" s="1">
        <v>0</v>
      </c>
      <c r="AE846" s="1">
        <v>0</v>
      </c>
      <c r="AG846" s="1">
        <v>0</v>
      </c>
      <c r="AI846" s="1">
        <v>120</v>
      </c>
      <c r="AJ846" s="1">
        <v>115</v>
      </c>
      <c r="AK846" s="1">
        <v>142</v>
      </c>
      <c r="AL846" s="1">
        <v>111</v>
      </c>
      <c r="DR846" s="1">
        <v>100</v>
      </c>
      <c r="DS846" s="1">
        <v>80</v>
      </c>
      <c r="DT846" s="1">
        <v>73</v>
      </c>
      <c r="DU846" s="1">
        <v>94</v>
      </c>
      <c r="HA846" s="1">
        <v>2</v>
      </c>
      <c r="HB846" s="1">
        <v>2</v>
      </c>
      <c r="HC846" s="1">
        <v>2</v>
      </c>
      <c r="HD846" s="1">
        <v>2</v>
      </c>
      <c r="HT846" s="1">
        <v>0</v>
      </c>
      <c r="HU846" s="1">
        <v>0</v>
      </c>
      <c r="HV846" s="1">
        <v>1</v>
      </c>
      <c r="HW846" s="1">
        <v>1</v>
      </c>
      <c r="IP846" s="1">
        <v>85</v>
      </c>
      <c r="IQ846" s="1">
        <v>95</v>
      </c>
      <c r="IS846" s="1">
        <v>88.5</v>
      </c>
      <c r="IT846" s="1">
        <v>94</v>
      </c>
      <c r="LX846" s="1">
        <v>71</v>
      </c>
      <c r="MA846" s="1">
        <v>68</v>
      </c>
      <c r="PG846" s="1">
        <v>16</v>
      </c>
      <c r="PJ846" s="1">
        <v>18</v>
      </c>
      <c r="SP846" s="1">
        <v>98</v>
      </c>
      <c r="SS846" s="1">
        <v>98.6</v>
      </c>
      <c r="VX846" s="1">
        <v>1</v>
      </c>
      <c r="WA846" s="1">
        <v>1</v>
      </c>
      <c r="WQ846" s="1">
        <v>0</v>
      </c>
      <c r="WR846" s="1">
        <v>1</v>
      </c>
      <c r="WT846" s="1">
        <v>0</v>
      </c>
      <c r="WU846" s="1">
        <v>1</v>
      </c>
      <c r="ZY846" s="1">
        <v>155.19999999999999</v>
      </c>
      <c r="ZZ846" s="1">
        <v>156.80000000000001</v>
      </c>
      <c r="AAY846" s="1">
        <v>29</v>
      </c>
      <c r="ABB846" s="1">
        <v>12.6</v>
      </c>
      <c r="ABE846" s="1">
        <v>37</v>
      </c>
      <c r="ABU846" s="1">
        <v>142</v>
      </c>
      <c r="ABX846" s="1">
        <v>3.8</v>
      </c>
      <c r="ACA846" s="1">
        <v>102</v>
      </c>
      <c r="ACD846" s="1">
        <v>1</v>
      </c>
      <c r="ACG846" s="1">
        <v>140</v>
      </c>
      <c r="ACQ846" s="1">
        <v>22</v>
      </c>
      <c r="ACT846" s="1">
        <v>0.7</v>
      </c>
      <c r="ACW846" s="1">
        <v>16</v>
      </c>
      <c r="AGS846" s="1">
        <v>1</v>
      </c>
      <c r="AGT846" s="1">
        <v>0</v>
      </c>
      <c r="AGU846" s="1">
        <v>1</v>
      </c>
      <c r="AGV846" s="1">
        <v>0</v>
      </c>
      <c r="AGW846" s="1">
        <v>1</v>
      </c>
      <c r="AGX846" s="1">
        <v>1</v>
      </c>
      <c r="AGY846" s="1">
        <v>0</v>
      </c>
      <c r="AGZ846" s="1">
        <v>1</v>
      </c>
      <c r="AHA846" s="1">
        <v>0</v>
      </c>
      <c r="AHB846" s="1">
        <v>0</v>
      </c>
      <c r="AHC846" s="1">
        <v>1</v>
      </c>
      <c r="AHD846" s="1">
        <v>0</v>
      </c>
      <c r="AHE846" s="1">
        <v>0</v>
      </c>
      <c r="AHF846" s="1">
        <v>0</v>
      </c>
      <c r="AHH846" s="1">
        <v>0</v>
      </c>
      <c r="AHI846" s="1">
        <v>0</v>
      </c>
      <c r="AHK846" s="1">
        <v>0</v>
      </c>
      <c r="AHL846" s="1">
        <v>0</v>
      </c>
      <c r="AHM846" s="1">
        <v>0</v>
      </c>
      <c r="AHN846" s="1">
        <v>0</v>
      </c>
      <c r="AHO846" s="1">
        <v>0</v>
      </c>
      <c r="AHP846" s="1">
        <v>0</v>
      </c>
      <c r="AHQ846" s="1">
        <v>0</v>
      </c>
      <c r="AHR846" s="1">
        <v>1</v>
      </c>
      <c r="AIM846" s="1">
        <v>0</v>
      </c>
      <c r="AIN846" s="1">
        <v>0</v>
      </c>
      <c r="AIO846" s="1">
        <v>0</v>
      </c>
      <c r="AIT846" s="3">
        <v>2</v>
      </c>
      <c r="AIU846" s="1">
        <v>0</v>
      </c>
      <c r="AIV846" s="1">
        <v>0</v>
      </c>
      <c r="AIW846" s="1">
        <v>0</v>
      </c>
      <c r="AIX846" s="1">
        <v>47</v>
      </c>
      <c r="AIY846" s="1">
        <v>46</v>
      </c>
    </row>
    <row r="847" spans="1:939" s="1" customFormat="1">
      <c r="B847" s="1">
        <v>3</v>
      </c>
      <c r="C847" s="1">
        <v>0</v>
      </c>
      <c r="Z847" s="1">
        <v>0</v>
      </c>
      <c r="AA847" s="1">
        <v>2</v>
      </c>
      <c r="AC847" s="1">
        <v>0</v>
      </c>
      <c r="AE847" s="1">
        <v>1</v>
      </c>
      <c r="AF847" s="1">
        <v>0</v>
      </c>
      <c r="AG847" s="1">
        <v>0</v>
      </c>
      <c r="AI847" s="1">
        <v>119</v>
      </c>
      <c r="AK847" s="1">
        <v>135</v>
      </c>
      <c r="DR847" s="1">
        <v>74</v>
      </c>
      <c r="DT847" s="1">
        <v>78</v>
      </c>
      <c r="HA847" s="1">
        <v>2</v>
      </c>
      <c r="HC847" s="1">
        <v>2</v>
      </c>
      <c r="HT847" s="1">
        <v>1</v>
      </c>
      <c r="HV847" s="1">
        <v>1</v>
      </c>
      <c r="IP847" s="1">
        <v>98</v>
      </c>
      <c r="IQ847" s="1">
        <v>88</v>
      </c>
      <c r="IR847" s="1">
        <v>99</v>
      </c>
      <c r="LX847" s="1">
        <v>72</v>
      </c>
      <c r="LZ847" s="1">
        <v>68</v>
      </c>
      <c r="PG847" s="1">
        <v>18</v>
      </c>
      <c r="PI847" s="1">
        <v>16</v>
      </c>
      <c r="SP847" s="1">
        <v>99.6</v>
      </c>
      <c r="SR847" s="1">
        <v>98.9</v>
      </c>
      <c r="VX847" s="1">
        <v>1</v>
      </c>
      <c r="VZ847" s="1">
        <v>1</v>
      </c>
      <c r="WQ847" s="1">
        <v>1</v>
      </c>
      <c r="WR847" s="1">
        <v>0</v>
      </c>
      <c r="WS847" s="1">
        <v>1</v>
      </c>
      <c r="ZY847" s="1">
        <v>155</v>
      </c>
      <c r="ZZ847" s="1">
        <v>155.19999999999999</v>
      </c>
      <c r="AAY847" s="1">
        <v>27</v>
      </c>
      <c r="ABB847" s="1">
        <v>12.2</v>
      </c>
      <c r="ABE847" s="1">
        <v>36</v>
      </c>
      <c r="ABU847" s="1">
        <v>140</v>
      </c>
      <c r="ABX847" s="1">
        <v>3.9</v>
      </c>
      <c r="ACA847" s="1">
        <v>101</v>
      </c>
      <c r="ACD847" s="1">
        <v>0.98</v>
      </c>
      <c r="ACG847" s="1">
        <v>118</v>
      </c>
      <c r="ACQ847" s="1">
        <v>24</v>
      </c>
      <c r="ACT847" s="1">
        <v>0.6</v>
      </c>
      <c r="ACW847" s="1">
        <v>18</v>
      </c>
      <c r="AGS847" s="1">
        <v>1</v>
      </c>
      <c r="AGT847" s="1">
        <v>0</v>
      </c>
      <c r="AGU847" s="1">
        <v>1</v>
      </c>
      <c r="AGV847" s="1">
        <v>0</v>
      </c>
      <c r="AGW847" s="1">
        <v>1</v>
      </c>
      <c r="AGX847" s="1">
        <v>0</v>
      </c>
      <c r="AGY847" s="1">
        <v>0</v>
      </c>
      <c r="AGZ847" s="1">
        <v>1</v>
      </c>
      <c r="AHA847" s="1">
        <v>0</v>
      </c>
      <c r="AHB847" s="1">
        <v>0</v>
      </c>
      <c r="AHC847" s="1">
        <v>1</v>
      </c>
      <c r="AHD847" s="1">
        <v>0</v>
      </c>
      <c r="AHE847" s="1">
        <v>0</v>
      </c>
      <c r="AHF847" s="1">
        <v>0</v>
      </c>
      <c r="AHH847" s="1">
        <v>0</v>
      </c>
      <c r="AHI847" s="1">
        <v>0</v>
      </c>
      <c r="AHK847" s="1">
        <v>0</v>
      </c>
      <c r="AHL847" s="1">
        <v>0</v>
      </c>
      <c r="AHM847" s="1">
        <v>0</v>
      </c>
      <c r="AHN847" s="1">
        <v>0</v>
      </c>
      <c r="AHO847" s="1">
        <v>0</v>
      </c>
      <c r="AHP847" s="1">
        <v>0</v>
      </c>
      <c r="AHQ847" s="1">
        <v>0</v>
      </c>
      <c r="AHR847" s="1">
        <v>0</v>
      </c>
      <c r="AIM847" s="1">
        <v>0</v>
      </c>
      <c r="AIN847" s="1">
        <v>0</v>
      </c>
      <c r="AIO847" s="1">
        <v>0</v>
      </c>
      <c r="AIT847" s="3">
        <v>2</v>
      </c>
      <c r="AIU847" s="1">
        <v>0</v>
      </c>
      <c r="AIV847" s="1">
        <v>0</v>
      </c>
      <c r="AIW847" s="1">
        <v>0</v>
      </c>
      <c r="AIX847" s="1">
        <v>35</v>
      </c>
      <c r="AIY847" s="1">
        <v>26</v>
      </c>
    </row>
    <row r="848" spans="1:939" s="1" customFormat="1">
      <c r="B848" s="1">
        <v>4</v>
      </c>
      <c r="C848" s="1">
        <v>1</v>
      </c>
      <c r="D848" s="1" t="s">
        <v>5913</v>
      </c>
      <c r="O848" s="1">
        <v>1</v>
      </c>
      <c r="Z848" s="1">
        <v>0</v>
      </c>
      <c r="AA848" s="1">
        <v>2</v>
      </c>
      <c r="AC848" s="1">
        <v>0</v>
      </c>
      <c r="AE848" s="1">
        <v>0</v>
      </c>
      <c r="AG848" s="1">
        <v>0</v>
      </c>
      <c r="AI848" s="1">
        <v>123</v>
      </c>
      <c r="AK848" s="1">
        <v>138</v>
      </c>
      <c r="DR848" s="1">
        <v>71</v>
      </c>
      <c r="DT848" s="1">
        <v>82</v>
      </c>
      <c r="HA848" s="1">
        <v>2</v>
      </c>
      <c r="HC848" s="1">
        <v>2</v>
      </c>
      <c r="HT848" s="1">
        <v>1</v>
      </c>
      <c r="HV848" s="1">
        <v>0</v>
      </c>
      <c r="IP848" s="1">
        <v>96</v>
      </c>
      <c r="IQ848" s="1">
        <v>93</v>
      </c>
      <c r="IR848" s="1">
        <v>95</v>
      </c>
      <c r="LX848" s="1">
        <v>74</v>
      </c>
      <c r="LZ848" s="1">
        <v>87</v>
      </c>
      <c r="PG848" s="1">
        <v>16</v>
      </c>
      <c r="PI848" s="1">
        <v>16</v>
      </c>
      <c r="SP848" s="1">
        <v>96</v>
      </c>
      <c r="SR848" s="1">
        <v>97.1</v>
      </c>
      <c r="VX848" s="1">
        <v>1</v>
      </c>
      <c r="VZ848" s="1">
        <v>1</v>
      </c>
      <c r="WQ848" s="1">
        <v>0</v>
      </c>
      <c r="WR848" s="1">
        <v>0</v>
      </c>
      <c r="WS848" s="1">
        <v>0</v>
      </c>
      <c r="ZY848" s="1">
        <v>152</v>
      </c>
      <c r="ZZ848" s="1">
        <v>152.6</v>
      </c>
      <c r="AAY848" s="1">
        <v>29</v>
      </c>
      <c r="ABB848" s="1">
        <v>13.3</v>
      </c>
      <c r="ABE848" s="1">
        <v>39</v>
      </c>
      <c r="ABU848" s="1">
        <v>140</v>
      </c>
      <c r="ABX848" s="1">
        <v>3.7</v>
      </c>
      <c r="ACA848" s="1">
        <v>100</v>
      </c>
      <c r="ACD848" s="1">
        <v>0.87</v>
      </c>
      <c r="ACG848" s="1">
        <v>102</v>
      </c>
      <c r="ACQ848" s="1">
        <v>24</v>
      </c>
      <c r="ACT848" s="1">
        <v>0.6</v>
      </c>
      <c r="ACW848" s="1">
        <v>16</v>
      </c>
      <c r="AGS848" s="1">
        <v>1</v>
      </c>
      <c r="AGT848" s="1">
        <v>0</v>
      </c>
      <c r="AGU848" s="1">
        <v>1</v>
      </c>
      <c r="AGV848" s="1">
        <v>0</v>
      </c>
      <c r="AGW848" s="1">
        <v>1</v>
      </c>
      <c r="AGX848" s="1">
        <v>0</v>
      </c>
      <c r="AGY848" s="1">
        <v>0</v>
      </c>
      <c r="AGZ848" s="1">
        <v>1</v>
      </c>
      <c r="AHA848" s="1">
        <v>0</v>
      </c>
      <c r="AHB848" s="1">
        <v>0</v>
      </c>
      <c r="AHC848" s="1">
        <v>1</v>
      </c>
      <c r="AHD848" s="1">
        <v>0</v>
      </c>
      <c r="AHE848" s="1">
        <v>1</v>
      </c>
      <c r="AHF848" s="1">
        <v>0</v>
      </c>
      <c r="AHH848" s="1">
        <v>0</v>
      </c>
      <c r="AHI848" s="1">
        <v>0</v>
      </c>
      <c r="AHK848" s="1">
        <v>0</v>
      </c>
      <c r="AHL848" s="1">
        <v>0</v>
      </c>
      <c r="AHM848" s="1">
        <v>0</v>
      </c>
      <c r="AHN848" s="1">
        <v>0</v>
      </c>
      <c r="AHO848" s="1">
        <v>0</v>
      </c>
      <c r="AHP848" s="1">
        <v>0</v>
      </c>
      <c r="AHQ848" s="1">
        <v>0</v>
      </c>
      <c r="AHR848" s="1">
        <v>1</v>
      </c>
      <c r="AIM848" s="1">
        <v>0</v>
      </c>
      <c r="AIN848" s="1">
        <v>0</v>
      </c>
      <c r="AIO848" s="1">
        <v>0</v>
      </c>
      <c r="AIT848" s="3">
        <v>2</v>
      </c>
      <c r="AIU848" s="1">
        <v>0</v>
      </c>
      <c r="AIV848" s="1">
        <v>0</v>
      </c>
      <c r="AIW848" s="1">
        <v>0</v>
      </c>
      <c r="AIX848" s="1">
        <v>34</v>
      </c>
      <c r="AIY848" s="1">
        <v>19</v>
      </c>
    </row>
    <row r="849" spans="1:938" s="1" customFormat="1">
      <c r="B849" s="1">
        <v>5</v>
      </c>
      <c r="C849" s="1">
        <v>0</v>
      </c>
      <c r="Z849" s="1">
        <v>0</v>
      </c>
      <c r="AA849" s="1">
        <v>2</v>
      </c>
      <c r="AC849" s="1">
        <v>0</v>
      </c>
      <c r="AE849" s="1">
        <v>0</v>
      </c>
      <c r="AG849" s="1">
        <v>0</v>
      </c>
      <c r="AI849" s="1">
        <v>134</v>
      </c>
      <c r="AJ849" s="1">
        <v>118</v>
      </c>
      <c r="DR849" s="1">
        <v>62</v>
      </c>
      <c r="DS849" s="1">
        <v>84</v>
      </c>
      <c r="HA849" s="1">
        <v>2</v>
      </c>
      <c r="HB849" s="1">
        <v>2</v>
      </c>
      <c r="HT849" s="1">
        <v>0</v>
      </c>
      <c r="HU849" s="1">
        <v>0</v>
      </c>
      <c r="IP849" s="1">
        <v>93</v>
      </c>
      <c r="IQ849" s="1">
        <v>96</v>
      </c>
      <c r="LX849" s="1">
        <v>72</v>
      </c>
      <c r="LY849" s="1">
        <v>72</v>
      </c>
      <c r="PG849" s="1">
        <v>16</v>
      </c>
      <c r="PH849" s="1">
        <v>16</v>
      </c>
      <c r="SP849" s="1">
        <v>97.9</v>
      </c>
      <c r="SQ849" s="1">
        <v>97.3</v>
      </c>
      <c r="VX849" s="1">
        <v>1</v>
      </c>
      <c r="VY849" s="1">
        <v>1</v>
      </c>
      <c r="WQ849" s="1">
        <v>0</v>
      </c>
      <c r="WR849" s="1">
        <v>0</v>
      </c>
      <c r="ZY849" s="1">
        <v>151.19999999999999</v>
      </c>
      <c r="ZZ849" s="1">
        <v>153</v>
      </c>
      <c r="AGS849" s="1">
        <v>1</v>
      </c>
      <c r="AGT849" s="1">
        <v>0</v>
      </c>
      <c r="AGU849" s="1">
        <v>1</v>
      </c>
      <c r="AGV849" s="1">
        <v>0</v>
      </c>
      <c r="AGW849" s="1">
        <v>0</v>
      </c>
      <c r="AGX849" s="1">
        <v>0</v>
      </c>
      <c r="AGY849" s="1">
        <v>0</v>
      </c>
      <c r="AGZ849" s="1">
        <v>0</v>
      </c>
      <c r="AHA849" s="1">
        <v>0</v>
      </c>
      <c r="AHB849" s="1">
        <v>0</v>
      </c>
      <c r="AHC849" s="1">
        <v>1</v>
      </c>
      <c r="AHD849" s="1">
        <v>0</v>
      </c>
      <c r="AHE849" s="1">
        <v>0</v>
      </c>
      <c r="AHF849" s="1">
        <v>0</v>
      </c>
      <c r="AHH849" s="1">
        <v>0</v>
      </c>
      <c r="AHI849" s="1">
        <v>0</v>
      </c>
      <c r="AHK849" s="1">
        <v>0</v>
      </c>
      <c r="AHL849" s="1">
        <v>0</v>
      </c>
      <c r="AHM849" s="1">
        <v>0</v>
      </c>
      <c r="AHN849" s="1">
        <v>0</v>
      </c>
      <c r="AHO849" s="1">
        <v>0</v>
      </c>
      <c r="AHP849" s="1">
        <v>0</v>
      </c>
      <c r="AHQ849" s="1">
        <v>0</v>
      </c>
      <c r="AHR849" s="1">
        <v>2.5</v>
      </c>
      <c r="AIM849" s="1">
        <v>0</v>
      </c>
      <c r="AIN849" s="1">
        <v>0</v>
      </c>
      <c r="AIO849" s="1">
        <v>0</v>
      </c>
      <c r="AIT849" s="3">
        <v>1</v>
      </c>
      <c r="AIU849" s="1">
        <v>1</v>
      </c>
      <c r="AIV849" s="1">
        <v>0</v>
      </c>
      <c r="AIW849" s="1">
        <v>0</v>
      </c>
      <c r="AIX849" s="1">
        <v>40</v>
      </c>
      <c r="AJB849" s="1">
        <v>26</v>
      </c>
    </row>
    <row r="850" spans="1:938" s="80" customFormat="1">
      <c r="B850" s="80">
        <v>6</v>
      </c>
      <c r="C850" s="80">
        <v>1</v>
      </c>
      <c r="D850" s="80" t="s">
        <v>4631</v>
      </c>
      <c r="O850" s="80">
        <v>1</v>
      </c>
      <c r="Z850" s="80">
        <v>0</v>
      </c>
      <c r="AA850" s="80">
        <v>2</v>
      </c>
      <c r="AB850" s="80" t="s">
        <v>8808</v>
      </c>
      <c r="AC850" s="80">
        <v>0</v>
      </c>
      <c r="AE850" s="80">
        <v>0</v>
      </c>
      <c r="AG850" s="80">
        <v>0</v>
      </c>
      <c r="AI850" s="80">
        <v>136</v>
      </c>
      <c r="DR850" s="80">
        <v>80</v>
      </c>
      <c r="HA850" s="80">
        <v>2</v>
      </c>
      <c r="HT850" s="80">
        <v>0</v>
      </c>
      <c r="IP850" s="80">
        <v>95</v>
      </c>
      <c r="LX850" s="80">
        <v>72</v>
      </c>
      <c r="PG850" s="80">
        <v>16</v>
      </c>
      <c r="SP850" s="80">
        <v>97.5</v>
      </c>
      <c r="VX850" s="80">
        <v>1</v>
      </c>
      <c r="WQ850" s="80">
        <v>0</v>
      </c>
      <c r="ZY850" s="80">
        <v>153.4</v>
      </c>
      <c r="AGS850" s="80">
        <v>0</v>
      </c>
      <c r="AGT850" s="80">
        <v>0</v>
      </c>
      <c r="AGU850" s="80">
        <v>0</v>
      </c>
      <c r="AGV850" s="80">
        <v>0</v>
      </c>
      <c r="AGW850" s="80">
        <v>0</v>
      </c>
      <c r="AGX850" s="80">
        <v>0</v>
      </c>
      <c r="AGY850" s="80">
        <v>0</v>
      </c>
      <c r="AGZ850" s="80">
        <v>0</v>
      </c>
      <c r="AHA850" s="80">
        <v>0</v>
      </c>
      <c r="AHB850" s="80">
        <v>0</v>
      </c>
      <c r="AHC850" s="80">
        <v>1</v>
      </c>
      <c r="AHD850" s="80">
        <v>0</v>
      </c>
      <c r="AHE850" s="80">
        <v>1</v>
      </c>
      <c r="AHF850" s="80">
        <v>0</v>
      </c>
      <c r="AHH850" s="80">
        <v>0</v>
      </c>
      <c r="AHI850" s="80">
        <v>0</v>
      </c>
      <c r="AHK850" s="80">
        <v>0</v>
      </c>
      <c r="AHL850" s="80">
        <v>0</v>
      </c>
      <c r="AHM850" s="80">
        <v>0</v>
      </c>
      <c r="AHN850" s="80">
        <v>0</v>
      </c>
      <c r="AHO850" s="80">
        <v>0</v>
      </c>
      <c r="AHP850" s="80">
        <v>0</v>
      </c>
      <c r="AHQ850" s="80">
        <v>0</v>
      </c>
      <c r="AHR850" s="80">
        <v>1</v>
      </c>
      <c r="AIM850" s="80">
        <v>0</v>
      </c>
      <c r="AIN850" s="80">
        <v>0</v>
      </c>
      <c r="AIO850" s="80">
        <v>0</v>
      </c>
      <c r="AIT850" s="86">
        <v>1</v>
      </c>
      <c r="AIU850" s="80">
        <v>0</v>
      </c>
      <c r="AIV850" s="80">
        <v>0</v>
      </c>
      <c r="AIW850" s="80">
        <v>0</v>
      </c>
      <c r="AIX850" s="80">
        <v>33</v>
      </c>
    </row>
    <row r="851" spans="1:938" s="1" customFormat="1">
      <c r="A851" s="1">
        <v>178</v>
      </c>
      <c r="B851" s="1">
        <v>1</v>
      </c>
      <c r="C851" s="1">
        <v>0</v>
      </c>
      <c r="Z851" s="1">
        <v>0</v>
      </c>
      <c r="AA851" s="1">
        <v>1</v>
      </c>
      <c r="AC851" s="1">
        <v>0</v>
      </c>
      <c r="AE851" s="1">
        <v>0</v>
      </c>
      <c r="AG851" s="1">
        <v>0</v>
      </c>
      <c r="AI851" s="1">
        <v>130</v>
      </c>
      <c r="DR851" s="1">
        <v>70</v>
      </c>
      <c r="HA851" s="1">
        <v>0</v>
      </c>
      <c r="HT851" s="1">
        <v>0</v>
      </c>
      <c r="IP851" s="1">
        <v>98</v>
      </c>
      <c r="LX851" s="1">
        <v>82</v>
      </c>
      <c r="PG851" s="1">
        <v>18</v>
      </c>
      <c r="SP851" s="1">
        <v>98.6</v>
      </c>
      <c r="VX851" s="1">
        <v>1</v>
      </c>
      <c r="WQ851" s="1">
        <v>0</v>
      </c>
      <c r="ZY851" s="1">
        <v>94.2</v>
      </c>
      <c r="AGS851" s="1">
        <v>0</v>
      </c>
      <c r="AGT851" s="1">
        <v>0</v>
      </c>
      <c r="AGU851" s="1">
        <v>0</v>
      </c>
      <c r="AGV851" s="1">
        <v>0</v>
      </c>
      <c r="AGW851" s="1">
        <v>0</v>
      </c>
      <c r="AGX851" s="1">
        <v>0</v>
      </c>
      <c r="AGY851" s="1">
        <v>0</v>
      </c>
      <c r="AGZ851" s="1">
        <v>0</v>
      </c>
      <c r="AHA851" s="1">
        <v>0</v>
      </c>
      <c r="AHB851" s="1">
        <v>0</v>
      </c>
      <c r="AHC851" s="1">
        <v>1</v>
      </c>
      <c r="AHD851" s="1">
        <v>0</v>
      </c>
      <c r="AHE851" s="1">
        <v>0</v>
      </c>
      <c r="AHF851" s="1">
        <v>0</v>
      </c>
      <c r="AHH851" s="1">
        <v>0</v>
      </c>
      <c r="AHI851" s="1">
        <v>0</v>
      </c>
      <c r="AHK851" s="1">
        <v>0</v>
      </c>
      <c r="AHL851" s="1">
        <v>0</v>
      </c>
      <c r="AHM851" s="1">
        <v>0</v>
      </c>
      <c r="AHN851" s="1">
        <v>0</v>
      </c>
      <c r="AHO851" s="1">
        <v>0</v>
      </c>
      <c r="AHP851" s="1">
        <v>0</v>
      </c>
      <c r="AHQ851" s="1">
        <v>0</v>
      </c>
      <c r="AHR851" s="1">
        <v>2</v>
      </c>
      <c r="AIM851" s="1">
        <v>0</v>
      </c>
      <c r="AIN851" s="1">
        <v>0</v>
      </c>
      <c r="AIO851" s="1">
        <v>0</v>
      </c>
      <c r="AIP851" s="1">
        <v>1</v>
      </c>
      <c r="AIQ851" s="1">
        <v>1</v>
      </c>
      <c r="AIR851" s="1">
        <v>1</v>
      </c>
      <c r="AIS851" s="1">
        <v>1</v>
      </c>
      <c r="AIT851" s="1">
        <v>0</v>
      </c>
      <c r="AIU851" s="1">
        <v>1</v>
      </c>
      <c r="AIV851" s="1">
        <v>0</v>
      </c>
      <c r="AIW851" s="1">
        <v>0</v>
      </c>
      <c r="AJB851" s="1">
        <v>38</v>
      </c>
    </row>
    <row r="852" spans="1:938" s="1" customFormat="1">
      <c r="B852" s="1">
        <v>2</v>
      </c>
      <c r="C852" s="1">
        <v>0</v>
      </c>
      <c r="Z852" s="1">
        <v>0</v>
      </c>
      <c r="AA852" s="1">
        <v>2</v>
      </c>
      <c r="AB852" s="1" t="s">
        <v>8809</v>
      </c>
      <c r="AC852" s="1">
        <v>0</v>
      </c>
      <c r="AE852" s="1">
        <v>0</v>
      </c>
      <c r="AG852" s="1">
        <v>0</v>
      </c>
      <c r="AI852" s="1">
        <v>138</v>
      </c>
      <c r="AJ852" s="1">
        <v>118</v>
      </c>
      <c r="DR852" s="1">
        <v>82</v>
      </c>
      <c r="DS852" s="1">
        <v>72</v>
      </c>
      <c r="HA852" s="1">
        <v>0</v>
      </c>
      <c r="HB852" s="1">
        <v>0</v>
      </c>
      <c r="HT852" s="1">
        <v>0</v>
      </c>
      <c r="HU852" s="1">
        <v>0</v>
      </c>
      <c r="IP852" s="1">
        <v>99</v>
      </c>
      <c r="IQ852" s="1">
        <v>99</v>
      </c>
      <c r="LX852" s="1">
        <v>86</v>
      </c>
      <c r="LY852" s="1">
        <v>80</v>
      </c>
      <c r="PG852" s="1">
        <v>18</v>
      </c>
      <c r="PH852" s="1">
        <v>20</v>
      </c>
      <c r="SP852" s="1">
        <v>99.5</v>
      </c>
      <c r="SQ852" s="1">
        <v>97.8</v>
      </c>
      <c r="VX852" s="1">
        <v>1</v>
      </c>
      <c r="VY852" s="1">
        <v>1</v>
      </c>
      <c r="WQ852" s="1">
        <v>0</v>
      </c>
      <c r="WR852" s="1">
        <v>0</v>
      </c>
      <c r="ZY852" s="1">
        <v>93.8</v>
      </c>
      <c r="ZZ852" s="1">
        <v>94.2</v>
      </c>
      <c r="AAY852" s="1">
        <v>28</v>
      </c>
      <c r="ABB852" s="1">
        <v>13.3</v>
      </c>
      <c r="ABE852" s="1">
        <v>39</v>
      </c>
      <c r="ABU852" s="1">
        <v>140</v>
      </c>
      <c r="ABX852" s="1">
        <v>4.0999999999999996</v>
      </c>
      <c r="ACA852" s="1">
        <v>103</v>
      </c>
      <c r="ACD852" s="1">
        <v>1.21</v>
      </c>
      <c r="ACG852" s="1">
        <v>114</v>
      </c>
      <c r="ACQ852" s="1">
        <v>27</v>
      </c>
      <c r="ACT852" s="1">
        <v>0.9</v>
      </c>
      <c r="ACW852" s="1">
        <v>14</v>
      </c>
      <c r="AGS852" s="1">
        <v>1</v>
      </c>
      <c r="AGT852" s="1">
        <v>0</v>
      </c>
      <c r="AGU852" s="1">
        <v>1</v>
      </c>
      <c r="AGV852" s="1">
        <v>0</v>
      </c>
      <c r="AGW852" s="1">
        <v>0</v>
      </c>
      <c r="AGX852" s="1">
        <v>0</v>
      </c>
      <c r="AGY852" s="1">
        <v>0</v>
      </c>
      <c r="AGZ852" s="1">
        <v>1</v>
      </c>
      <c r="AHA852" s="1">
        <v>0</v>
      </c>
      <c r="AHB852" s="1">
        <v>0</v>
      </c>
      <c r="AHC852" s="1">
        <v>1</v>
      </c>
      <c r="AHD852" s="1">
        <v>0</v>
      </c>
      <c r="AHE852" s="1">
        <v>0</v>
      </c>
      <c r="AHF852" s="1">
        <v>0</v>
      </c>
      <c r="AHH852" s="1">
        <v>0</v>
      </c>
      <c r="AHI852" s="1">
        <v>0</v>
      </c>
      <c r="AHK852" s="1">
        <v>0</v>
      </c>
      <c r="AHL852" s="1">
        <v>0</v>
      </c>
      <c r="AHM852" s="1">
        <v>0</v>
      </c>
      <c r="AHN852" s="1">
        <v>0</v>
      </c>
      <c r="AHO852" s="1">
        <v>0</v>
      </c>
      <c r="AHP852" s="1">
        <v>0</v>
      </c>
      <c r="AHQ852" s="1">
        <v>0</v>
      </c>
      <c r="AHR852" s="1">
        <v>2</v>
      </c>
      <c r="AIM852" s="1">
        <v>0</v>
      </c>
      <c r="AIN852" s="1">
        <v>0</v>
      </c>
      <c r="AIO852" s="1">
        <v>0</v>
      </c>
      <c r="AIT852" s="1">
        <v>1</v>
      </c>
      <c r="AIU852" s="1">
        <v>1</v>
      </c>
      <c r="AIV852" s="1">
        <v>0</v>
      </c>
      <c r="AIW852" s="1">
        <v>0</v>
      </c>
      <c r="AIX852" s="1">
        <v>42</v>
      </c>
      <c r="AJB852" s="1">
        <v>36</v>
      </c>
    </row>
    <row r="853" spans="1:938" s="1" customFormat="1">
      <c r="B853" s="1">
        <v>3</v>
      </c>
      <c r="C853" s="1">
        <v>0</v>
      </c>
      <c r="Z853" s="1">
        <v>0</v>
      </c>
      <c r="AA853" s="1">
        <v>1</v>
      </c>
      <c r="AB853" s="1" t="s">
        <v>8810</v>
      </c>
      <c r="AC853" s="1">
        <v>0</v>
      </c>
      <c r="AE853" s="1">
        <v>0</v>
      </c>
      <c r="AG853" s="1">
        <v>0</v>
      </c>
      <c r="AI853" s="1">
        <v>118</v>
      </c>
      <c r="AJ853" s="1">
        <v>110</v>
      </c>
      <c r="DR853" s="1">
        <v>82</v>
      </c>
      <c r="DS853" s="1">
        <v>62</v>
      </c>
      <c r="HA853" s="1">
        <v>0</v>
      </c>
      <c r="HB853" s="1">
        <v>0</v>
      </c>
      <c r="HT853" s="1">
        <v>0</v>
      </c>
      <c r="HU853" s="1">
        <v>0</v>
      </c>
      <c r="IP853" s="1">
        <v>98</v>
      </c>
      <c r="IQ853" s="1">
        <v>98</v>
      </c>
      <c r="LX853" s="1">
        <v>106</v>
      </c>
      <c r="LY853" s="1">
        <v>96</v>
      </c>
      <c r="PG853" s="1">
        <v>16</v>
      </c>
      <c r="PH853" s="1">
        <v>18</v>
      </c>
      <c r="SP853" s="1">
        <v>97.5</v>
      </c>
      <c r="SQ853" s="1">
        <v>98.9</v>
      </c>
      <c r="VX853" s="1">
        <v>1</v>
      </c>
      <c r="VY853" s="1">
        <v>1</v>
      </c>
      <c r="WQ853" s="1">
        <v>0</v>
      </c>
      <c r="WR853" s="1">
        <v>0</v>
      </c>
      <c r="ZY853" s="1">
        <v>95.8</v>
      </c>
      <c r="ZZ853" s="1">
        <v>94.2</v>
      </c>
      <c r="AGS853" s="1">
        <v>1</v>
      </c>
      <c r="AGT853" s="1">
        <v>0</v>
      </c>
      <c r="AGU853" s="1">
        <v>1</v>
      </c>
      <c r="AGV853" s="1">
        <v>0</v>
      </c>
      <c r="AGW853" s="1">
        <v>0</v>
      </c>
      <c r="AGX853" s="1">
        <v>0</v>
      </c>
      <c r="AGY853" s="1">
        <v>0</v>
      </c>
      <c r="AGZ853" s="1">
        <v>0</v>
      </c>
      <c r="AHA853" s="1">
        <v>0</v>
      </c>
      <c r="AHB853" s="1">
        <v>0</v>
      </c>
      <c r="AHC853" s="1">
        <v>1</v>
      </c>
      <c r="AHD853" s="1">
        <v>0</v>
      </c>
      <c r="AHE853" s="1">
        <v>0</v>
      </c>
      <c r="AHF853" s="1">
        <v>0</v>
      </c>
      <c r="AHH853" s="1">
        <v>0</v>
      </c>
      <c r="AHI853" s="1">
        <v>0</v>
      </c>
      <c r="AHK853" s="1">
        <v>0</v>
      </c>
      <c r="AHL853" s="1">
        <v>0</v>
      </c>
      <c r="AHM853" s="1">
        <v>0</v>
      </c>
      <c r="AHN853" s="1">
        <v>0</v>
      </c>
      <c r="AHO853" s="1">
        <v>0</v>
      </c>
      <c r="AHP853" s="1">
        <v>0</v>
      </c>
      <c r="AHQ853" s="1">
        <v>0</v>
      </c>
      <c r="AHR853" s="1">
        <v>5</v>
      </c>
      <c r="AIM853" s="1">
        <v>0</v>
      </c>
      <c r="AIN853" s="1">
        <v>0</v>
      </c>
      <c r="AIO853" s="1">
        <v>0</v>
      </c>
      <c r="AIT853" s="1">
        <v>1</v>
      </c>
      <c r="AIU853" s="1">
        <v>1</v>
      </c>
      <c r="AIV853" s="1">
        <v>0</v>
      </c>
      <c r="AIW853" s="1">
        <v>0</v>
      </c>
      <c r="AIX853" s="1">
        <v>49</v>
      </c>
      <c r="AJB853" s="1">
        <v>50</v>
      </c>
    </row>
    <row r="854" spans="1:938" s="1" customFormat="1">
      <c r="B854" s="1">
        <v>4</v>
      </c>
      <c r="C854" s="1">
        <v>0</v>
      </c>
      <c r="Z854" s="1">
        <v>0</v>
      </c>
      <c r="AA854" s="1">
        <v>2</v>
      </c>
      <c r="AB854" s="1" t="s">
        <v>8811</v>
      </c>
      <c r="AC854" s="1">
        <v>0</v>
      </c>
      <c r="AE854" s="1">
        <v>0</v>
      </c>
      <c r="AG854" s="1">
        <v>0</v>
      </c>
      <c r="AI854" s="1">
        <v>126</v>
      </c>
      <c r="AJ854" s="1">
        <v>118</v>
      </c>
      <c r="DR854" s="1">
        <v>72</v>
      </c>
      <c r="DS854" s="1">
        <v>74</v>
      </c>
      <c r="HA854" s="1">
        <v>0</v>
      </c>
      <c r="HB854" s="1">
        <v>0</v>
      </c>
      <c r="HT854" s="1">
        <v>0</v>
      </c>
      <c r="HU854" s="1">
        <v>0</v>
      </c>
      <c r="IP854" s="1">
        <v>99</v>
      </c>
      <c r="IQ854" s="1">
        <v>99</v>
      </c>
      <c r="LX854" s="1">
        <v>80</v>
      </c>
      <c r="LY854" s="1">
        <v>84</v>
      </c>
      <c r="PG854" s="1">
        <v>20</v>
      </c>
      <c r="PH854" s="1">
        <v>18</v>
      </c>
      <c r="SP854" s="1">
        <v>98.9</v>
      </c>
      <c r="SQ854" s="1">
        <v>99.1</v>
      </c>
      <c r="VX854" s="1">
        <v>1</v>
      </c>
      <c r="VY854" s="1">
        <v>1</v>
      </c>
      <c r="WQ854" s="1">
        <v>0</v>
      </c>
      <c r="WR854" s="1">
        <v>0</v>
      </c>
      <c r="ZY854" s="1">
        <v>92.6</v>
      </c>
      <c r="ZZ854" s="1">
        <v>93.2</v>
      </c>
      <c r="AAY854" s="1">
        <v>30</v>
      </c>
      <c r="ABB854" s="1">
        <v>10.9</v>
      </c>
      <c r="ABE854" s="1">
        <v>32</v>
      </c>
      <c r="ABU854" s="1">
        <v>139</v>
      </c>
      <c r="ABX854" s="1">
        <v>4.2</v>
      </c>
      <c r="ACA854" s="1">
        <v>102</v>
      </c>
      <c r="ACD854" s="1">
        <v>1.1100000000000001</v>
      </c>
      <c r="ACG854" s="1">
        <v>131</v>
      </c>
      <c r="ACQ854" s="1">
        <v>30</v>
      </c>
      <c r="ACT854" s="1">
        <v>1</v>
      </c>
      <c r="ACW854" s="1">
        <v>13</v>
      </c>
      <c r="AGS854" s="1">
        <v>1</v>
      </c>
      <c r="AGT854" s="1">
        <v>0</v>
      </c>
      <c r="AGU854" s="1">
        <v>1</v>
      </c>
      <c r="AGV854" s="1">
        <v>0</v>
      </c>
      <c r="AGW854" s="1">
        <v>0</v>
      </c>
      <c r="AGX854" s="1">
        <v>0</v>
      </c>
      <c r="AGY854" s="1">
        <v>0</v>
      </c>
      <c r="AGZ854" s="1">
        <v>1</v>
      </c>
      <c r="AHA854" s="1">
        <v>0</v>
      </c>
      <c r="AHB854" s="1">
        <v>0</v>
      </c>
      <c r="AHC854" s="1">
        <v>1</v>
      </c>
      <c r="AHD854" s="1">
        <v>0</v>
      </c>
      <c r="AHE854" s="1">
        <v>0</v>
      </c>
      <c r="AHF854" s="1">
        <v>0</v>
      </c>
      <c r="AHH854" s="1">
        <v>0</v>
      </c>
      <c r="AHI854" s="1">
        <v>0</v>
      </c>
      <c r="AHK854" s="1">
        <v>0</v>
      </c>
      <c r="AHL854" s="1">
        <v>0</v>
      </c>
      <c r="AHM854" s="1">
        <v>0</v>
      </c>
      <c r="AHN854" s="1">
        <v>0</v>
      </c>
      <c r="AHO854" s="1">
        <v>0</v>
      </c>
      <c r="AHP854" s="1">
        <v>0</v>
      </c>
      <c r="AHQ854" s="1">
        <v>0</v>
      </c>
      <c r="AHR854" s="1">
        <v>2</v>
      </c>
      <c r="AIM854" s="1">
        <v>0</v>
      </c>
      <c r="AIN854" s="1">
        <v>0</v>
      </c>
      <c r="AIO854" s="1">
        <v>0</v>
      </c>
      <c r="AIT854" s="1">
        <v>1</v>
      </c>
      <c r="AIU854" s="1">
        <v>1</v>
      </c>
      <c r="AIV854" s="1">
        <v>0</v>
      </c>
      <c r="AIW854" s="1">
        <v>0</v>
      </c>
      <c r="AIX854" s="1">
        <v>44</v>
      </c>
      <c r="AJB854" s="1">
        <v>30</v>
      </c>
    </row>
    <row r="855" spans="1:938" s="1" customFormat="1">
      <c r="B855" s="1">
        <v>5</v>
      </c>
      <c r="C855" s="1">
        <v>0</v>
      </c>
      <c r="Z855" s="1">
        <v>0</v>
      </c>
      <c r="AA855" s="1">
        <v>2</v>
      </c>
      <c r="AC855" s="1">
        <v>0</v>
      </c>
      <c r="AE855" s="1">
        <v>0</v>
      </c>
      <c r="AG855" s="1">
        <v>0</v>
      </c>
      <c r="AI855" s="1">
        <v>112</v>
      </c>
      <c r="AJ855" s="1">
        <v>118</v>
      </c>
      <c r="DR855" s="1">
        <v>74</v>
      </c>
      <c r="DS855" s="1">
        <v>84</v>
      </c>
      <c r="HA855" s="1">
        <v>0</v>
      </c>
      <c r="HB855" s="1">
        <v>0</v>
      </c>
      <c r="HT855" s="1">
        <v>0</v>
      </c>
      <c r="HU855" s="1">
        <v>0</v>
      </c>
      <c r="IP855" s="1">
        <v>99</v>
      </c>
      <c r="IQ855" s="1">
        <v>97</v>
      </c>
      <c r="LX855" s="1">
        <v>80</v>
      </c>
      <c r="LY855" s="1">
        <v>82</v>
      </c>
      <c r="PG855" s="1">
        <v>18</v>
      </c>
      <c r="PH855" s="1">
        <v>20</v>
      </c>
      <c r="SP855" s="1">
        <v>99.6</v>
      </c>
      <c r="SQ855" s="1">
        <v>98.9</v>
      </c>
      <c r="VX855" s="1">
        <v>1</v>
      </c>
      <c r="VY855" s="1">
        <v>1</v>
      </c>
      <c r="WQ855" s="1">
        <v>0</v>
      </c>
      <c r="WR855" s="1">
        <v>0</v>
      </c>
      <c r="ZY855" s="1">
        <v>94.2</v>
      </c>
      <c r="ZZ855" s="1">
        <v>93.8</v>
      </c>
      <c r="AGS855" s="1">
        <v>1</v>
      </c>
      <c r="AGT855" s="1">
        <v>0</v>
      </c>
      <c r="AGU855" s="1">
        <v>1</v>
      </c>
      <c r="AGV855" s="1">
        <v>0</v>
      </c>
      <c r="AGW855" s="1">
        <v>0</v>
      </c>
      <c r="AGX855" s="1">
        <v>0</v>
      </c>
      <c r="AGY855" s="1">
        <v>0</v>
      </c>
      <c r="AGZ855" s="1">
        <v>0</v>
      </c>
      <c r="AHA855" s="1">
        <v>0</v>
      </c>
      <c r="AHB855" s="1">
        <v>0</v>
      </c>
      <c r="AHC855" s="1">
        <v>1</v>
      </c>
      <c r="AHD855" s="1">
        <v>0</v>
      </c>
      <c r="AHE855" s="1">
        <v>0</v>
      </c>
      <c r="AHF855" s="1">
        <v>0</v>
      </c>
      <c r="AHH855" s="1">
        <v>0</v>
      </c>
      <c r="AHI855" s="1">
        <v>0</v>
      </c>
      <c r="AHK855" s="1">
        <v>0</v>
      </c>
      <c r="AHL855" s="1">
        <v>0</v>
      </c>
      <c r="AHM855" s="1">
        <v>0</v>
      </c>
      <c r="AHN855" s="1">
        <v>0</v>
      </c>
      <c r="AHO855" s="1">
        <v>0</v>
      </c>
      <c r="AHP855" s="1">
        <v>0</v>
      </c>
      <c r="AHQ855" s="1">
        <v>0</v>
      </c>
      <c r="AHR855" s="1">
        <v>2</v>
      </c>
      <c r="AIM855" s="1">
        <v>0</v>
      </c>
      <c r="AIN855" s="1">
        <v>0</v>
      </c>
      <c r="AIO855" s="1">
        <v>0</v>
      </c>
      <c r="AIT855" s="1">
        <v>2</v>
      </c>
      <c r="AIU855" s="1">
        <v>0</v>
      </c>
      <c r="AIV855" s="1">
        <v>0</v>
      </c>
      <c r="AIW855" s="1">
        <v>0</v>
      </c>
      <c r="AIX855" s="1">
        <v>26</v>
      </c>
      <c r="AIY855" s="1">
        <v>14</v>
      </c>
    </row>
    <row r="856" spans="1:938" s="1" customFormat="1">
      <c r="B856" s="1">
        <v>6</v>
      </c>
      <c r="C856" s="1">
        <v>0</v>
      </c>
      <c r="Z856" s="1">
        <v>0</v>
      </c>
      <c r="AA856" s="1">
        <v>2</v>
      </c>
      <c r="AC856" s="1">
        <v>1</v>
      </c>
      <c r="AD856" s="1">
        <v>0</v>
      </c>
      <c r="AE856" s="1">
        <v>0</v>
      </c>
      <c r="AG856" s="1">
        <v>0</v>
      </c>
      <c r="AI856" s="1">
        <v>122</v>
      </c>
      <c r="AJ856" s="1">
        <v>120</v>
      </c>
      <c r="DR856" s="1">
        <v>80</v>
      </c>
      <c r="DS856" s="1">
        <v>78</v>
      </c>
      <c r="HA856" s="1">
        <v>0</v>
      </c>
      <c r="HB856" s="1">
        <v>0</v>
      </c>
      <c r="HT856" s="1">
        <v>0</v>
      </c>
      <c r="HU856" s="1">
        <v>0</v>
      </c>
      <c r="IP856" s="1">
        <v>98</v>
      </c>
      <c r="IQ856" s="1">
        <v>100</v>
      </c>
      <c r="LX856" s="1">
        <v>82</v>
      </c>
      <c r="LY856" s="1">
        <v>82</v>
      </c>
      <c r="PG856" s="1">
        <v>18</v>
      </c>
      <c r="PH856" s="1">
        <v>22</v>
      </c>
      <c r="SP856" s="1">
        <v>98.9</v>
      </c>
      <c r="SQ856" s="1">
        <v>98.4</v>
      </c>
      <c r="VX856" s="1">
        <v>1</v>
      </c>
      <c r="VY856" s="1">
        <v>1</v>
      </c>
      <c r="WQ856" s="1">
        <v>0</v>
      </c>
      <c r="WR856" s="1">
        <v>0</v>
      </c>
      <c r="ZY856" s="1">
        <v>92.6</v>
      </c>
      <c r="ZZ856" s="1">
        <v>92.4</v>
      </c>
      <c r="AAY856" s="1">
        <v>26</v>
      </c>
      <c r="ABB856" s="1">
        <v>10.5</v>
      </c>
      <c r="ABE856" s="1">
        <v>31</v>
      </c>
      <c r="ABU856" s="1">
        <v>142</v>
      </c>
      <c r="ABX856" s="1">
        <v>4.2</v>
      </c>
      <c r="ACA856" s="1">
        <v>102</v>
      </c>
      <c r="ACD856" s="1">
        <v>1.18</v>
      </c>
      <c r="ACG856" s="1">
        <v>163</v>
      </c>
      <c r="ACQ856" s="1">
        <v>35</v>
      </c>
      <c r="ACT856" s="1">
        <v>1</v>
      </c>
      <c r="ACW856" s="1">
        <v>19</v>
      </c>
      <c r="AGS856" s="1">
        <v>1</v>
      </c>
      <c r="AGT856" s="1">
        <v>0</v>
      </c>
      <c r="AGU856" s="1">
        <v>1</v>
      </c>
      <c r="AGV856" s="1">
        <v>0</v>
      </c>
      <c r="AGW856" s="1">
        <v>0</v>
      </c>
      <c r="AGX856" s="1">
        <v>0</v>
      </c>
      <c r="AGY856" s="1">
        <v>0</v>
      </c>
      <c r="AGZ856" s="1">
        <v>1</v>
      </c>
      <c r="AHA856" s="1">
        <v>0</v>
      </c>
      <c r="AHB856" s="1">
        <v>0</v>
      </c>
      <c r="AHC856" s="1">
        <v>1</v>
      </c>
      <c r="AHD856" s="1">
        <v>0</v>
      </c>
      <c r="AHE856" s="1">
        <v>0</v>
      </c>
      <c r="AHF856" s="1">
        <v>0</v>
      </c>
      <c r="AHH856" s="1">
        <v>0</v>
      </c>
      <c r="AHI856" s="1">
        <v>0</v>
      </c>
      <c r="AHK856" s="1">
        <v>0</v>
      </c>
      <c r="AHL856" s="1">
        <v>0</v>
      </c>
      <c r="AHM856" s="1">
        <v>0</v>
      </c>
      <c r="AHN856" s="1">
        <v>0</v>
      </c>
      <c r="AHO856" s="1">
        <v>0</v>
      </c>
      <c r="AHP856" s="1">
        <v>0</v>
      </c>
      <c r="AHQ856" s="1">
        <v>0</v>
      </c>
      <c r="AHR856" s="1">
        <v>1</v>
      </c>
      <c r="AIM856" s="1">
        <v>0</v>
      </c>
      <c r="AIN856" s="1">
        <v>0</v>
      </c>
      <c r="AIO856" s="1">
        <v>0</v>
      </c>
      <c r="AIT856" s="1">
        <v>2</v>
      </c>
      <c r="AIU856" s="1">
        <v>0</v>
      </c>
      <c r="AIV856" s="1">
        <v>0</v>
      </c>
      <c r="AIW856" s="1">
        <v>0</v>
      </c>
      <c r="AIX856" s="1">
        <v>41</v>
      </c>
      <c r="AIY856" s="1">
        <v>19</v>
      </c>
    </row>
    <row r="857" spans="1:938" s="1" customFormat="1">
      <c r="B857" s="1">
        <v>7</v>
      </c>
      <c r="C857" s="1">
        <v>0</v>
      </c>
      <c r="Z857" s="1">
        <v>0</v>
      </c>
      <c r="AA857" s="1">
        <v>2</v>
      </c>
      <c r="AC857" s="1">
        <v>2</v>
      </c>
      <c r="AD857" s="1">
        <v>0</v>
      </c>
      <c r="AE857" s="1">
        <v>0</v>
      </c>
      <c r="AG857" s="1">
        <v>0</v>
      </c>
      <c r="AI857" s="1">
        <v>120</v>
      </c>
      <c r="AJ857" s="1">
        <v>118</v>
      </c>
      <c r="DR857" s="1">
        <v>72</v>
      </c>
      <c r="DS857" s="1">
        <v>76</v>
      </c>
      <c r="HA857" s="1">
        <v>0</v>
      </c>
      <c r="HB857" s="1">
        <v>0</v>
      </c>
      <c r="HT857" s="1">
        <v>0</v>
      </c>
      <c r="HU857" s="1">
        <v>0</v>
      </c>
      <c r="IP857" s="1">
        <v>99</v>
      </c>
      <c r="IQ857" s="1">
        <v>96</v>
      </c>
      <c r="LX857" s="1">
        <v>88</v>
      </c>
      <c r="LY857" s="1">
        <v>90</v>
      </c>
      <c r="PG857" s="1">
        <v>20</v>
      </c>
      <c r="PH857" s="1">
        <v>22</v>
      </c>
      <c r="SP857" s="1">
        <v>98.7</v>
      </c>
      <c r="SQ857" s="1">
        <v>98.7</v>
      </c>
      <c r="VX857" s="1">
        <v>1</v>
      </c>
      <c r="VY857" s="1">
        <v>1</v>
      </c>
      <c r="WQ857" s="1">
        <v>0</v>
      </c>
      <c r="WR857" s="1">
        <v>0</v>
      </c>
      <c r="ZY857" s="1">
        <v>92</v>
      </c>
      <c r="ZZ857" s="1">
        <v>92.8</v>
      </c>
      <c r="AGS857" s="1">
        <v>1</v>
      </c>
      <c r="AGT857" s="1">
        <v>0</v>
      </c>
      <c r="AGU857" s="1">
        <v>1</v>
      </c>
      <c r="AGV857" s="1">
        <v>0</v>
      </c>
      <c r="AGW857" s="1">
        <v>0</v>
      </c>
      <c r="AGX857" s="1">
        <v>0</v>
      </c>
      <c r="AGY857" s="1">
        <v>0</v>
      </c>
      <c r="AGZ857" s="1">
        <v>0</v>
      </c>
      <c r="AHA857" s="1">
        <v>0</v>
      </c>
      <c r="AHB857" s="1">
        <v>0</v>
      </c>
      <c r="AHC857" s="1">
        <v>1</v>
      </c>
      <c r="AHD857" s="1">
        <v>0</v>
      </c>
      <c r="AHE857" s="1">
        <v>0</v>
      </c>
      <c r="AHF857" s="1">
        <v>0</v>
      </c>
      <c r="AHH857" s="1">
        <v>0</v>
      </c>
      <c r="AHI857" s="1">
        <v>0</v>
      </c>
      <c r="AHK857" s="1">
        <v>0</v>
      </c>
      <c r="AHL857" s="1">
        <v>0</v>
      </c>
      <c r="AHM857" s="1">
        <v>0</v>
      </c>
      <c r="AHN857" s="1">
        <v>0</v>
      </c>
      <c r="AHO857" s="1">
        <v>0</v>
      </c>
      <c r="AHP857" s="1">
        <v>0</v>
      </c>
      <c r="AHQ857" s="1">
        <v>0</v>
      </c>
      <c r="AHR857" s="1">
        <v>1</v>
      </c>
      <c r="AIM857" s="1">
        <v>0</v>
      </c>
      <c r="AIN857" s="1">
        <v>0</v>
      </c>
      <c r="AIO857" s="1">
        <v>0</v>
      </c>
      <c r="AIT857" s="1">
        <v>2</v>
      </c>
      <c r="AIU857" s="1">
        <v>0</v>
      </c>
      <c r="AIV857" s="1">
        <v>0</v>
      </c>
      <c r="AIW857" s="1">
        <v>0</v>
      </c>
      <c r="AIX857" s="1">
        <v>41</v>
      </c>
      <c r="AIY857" s="1">
        <v>26</v>
      </c>
    </row>
    <row r="858" spans="1:938" s="1" customFormat="1">
      <c r="B858" s="1">
        <v>8</v>
      </c>
      <c r="C858" s="1">
        <v>0</v>
      </c>
      <c r="Z858" s="1">
        <v>0</v>
      </c>
      <c r="AA858" s="1">
        <v>2</v>
      </c>
      <c r="AC858" s="1">
        <v>0</v>
      </c>
      <c r="AE858" s="1">
        <v>0</v>
      </c>
      <c r="AG858" s="1">
        <v>0</v>
      </c>
      <c r="AI858" s="1">
        <v>104</v>
      </c>
      <c r="AJ858" s="1">
        <v>110</v>
      </c>
      <c r="DR858" s="1">
        <v>60</v>
      </c>
      <c r="DS858" s="1">
        <v>64</v>
      </c>
      <c r="HA858" s="1">
        <v>0</v>
      </c>
      <c r="HB858" s="1">
        <v>0</v>
      </c>
      <c r="HT858" s="1">
        <v>0</v>
      </c>
      <c r="HU858" s="1">
        <v>0</v>
      </c>
      <c r="IP858" s="1">
        <v>98</v>
      </c>
      <c r="IQ858" s="1">
        <v>98</v>
      </c>
      <c r="LX858" s="1">
        <v>87</v>
      </c>
      <c r="LY858" s="1">
        <v>78</v>
      </c>
      <c r="PG858" s="1">
        <v>18</v>
      </c>
      <c r="PH858" s="1">
        <v>18</v>
      </c>
      <c r="SP858" s="1">
        <v>97.5</v>
      </c>
      <c r="SQ858" s="1">
        <v>98.6</v>
      </c>
      <c r="VX858" s="1">
        <v>0</v>
      </c>
      <c r="VY858" s="1">
        <v>1</v>
      </c>
      <c r="WQ858" s="1">
        <v>0</v>
      </c>
      <c r="WR858" s="1">
        <v>0</v>
      </c>
      <c r="ZY858" s="1">
        <v>91.2</v>
      </c>
      <c r="ZZ858" s="1">
        <v>91.2</v>
      </c>
      <c r="AGS858" s="1">
        <v>1</v>
      </c>
      <c r="AGT858" s="1">
        <v>0</v>
      </c>
      <c r="AGU858" s="1">
        <v>1</v>
      </c>
      <c r="AGV858" s="1">
        <v>0</v>
      </c>
      <c r="AGW858" s="1">
        <v>0</v>
      </c>
      <c r="AGX858" s="1">
        <v>0</v>
      </c>
      <c r="AGY858" s="1">
        <v>0</v>
      </c>
      <c r="AGZ858" s="1">
        <v>0</v>
      </c>
      <c r="AHA858" s="1">
        <v>0</v>
      </c>
      <c r="AHB858" s="1">
        <v>0</v>
      </c>
      <c r="AHC858" s="1">
        <v>1</v>
      </c>
      <c r="AHD858" s="1">
        <v>0</v>
      </c>
      <c r="AHE858" s="1">
        <v>0</v>
      </c>
      <c r="AHF858" s="1">
        <v>0</v>
      </c>
      <c r="AHH858" s="1">
        <v>0</v>
      </c>
      <c r="AHI858" s="1">
        <v>0</v>
      </c>
      <c r="AHK858" s="1">
        <v>0</v>
      </c>
      <c r="AHL858" s="1">
        <v>0</v>
      </c>
      <c r="AHM858" s="1">
        <v>0</v>
      </c>
      <c r="AHN858" s="1">
        <v>0</v>
      </c>
      <c r="AHO858" s="1">
        <v>0</v>
      </c>
      <c r="AHP858" s="1">
        <v>0</v>
      </c>
      <c r="AHQ858" s="1">
        <v>0</v>
      </c>
      <c r="AHR858" s="1">
        <v>1</v>
      </c>
      <c r="AIM858" s="1">
        <v>0</v>
      </c>
      <c r="AIN858" s="1">
        <v>0</v>
      </c>
      <c r="AIO858" s="1">
        <v>0</v>
      </c>
      <c r="AIT858" s="1">
        <v>1</v>
      </c>
      <c r="AIU858" s="1">
        <v>1</v>
      </c>
      <c r="AIV858" s="1">
        <v>0</v>
      </c>
      <c r="AIW858" s="1">
        <v>0</v>
      </c>
      <c r="AIX858" s="1">
        <v>22</v>
      </c>
      <c r="AJB858" s="1">
        <v>35</v>
      </c>
    </row>
    <row r="859" spans="1:938" s="1" customFormat="1">
      <c r="B859" s="1">
        <v>9</v>
      </c>
      <c r="C859" s="1">
        <v>1</v>
      </c>
      <c r="D859" s="1" t="s">
        <v>3573</v>
      </c>
      <c r="O859" s="1">
        <v>1</v>
      </c>
      <c r="Z859" s="1">
        <v>0</v>
      </c>
      <c r="AA859" s="1">
        <v>2</v>
      </c>
      <c r="AB859" s="1" t="s">
        <v>8812</v>
      </c>
      <c r="AC859" s="1">
        <v>0</v>
      </c>
      <c r="AE859" s="1">
        <v>0</v>
      </c>
      <c r="AG859" s="1">
        <v>0</v>
      </c>
      <c r="AI859" s="1">
        <v>120</v>
      </c>
      <c r="AJ859" s="1">
        <v>118</v>
      </c>
      <c r="DR859" s="1">
        <v>82</v>
      </c>
      <c r="DS859" s="1">
        <v>70</v>
      </c>
      <c r="HA859" s="1">
        <v>0</v>
      </c>
      <c r="HB859" s="1">
        <v>0</v>
      </c>
      <c r="HT859" s="1">
        <v>0</v>
      </c>
      <c r="HU859" s="1">
        <v>0</v>
      </c>
      <c r="IP859" s="1">
        <v>100</v>
      </c>
      <c r="IQ859" s="1">
        <v>99</v>
      </c>
      <c r="LX859" s="1">
        <v>88</v>
      </c>
      <c r="LY859" s="1">
        <v>78</v>
      </c>
      <c r="PG859" s="1">
        <v>24</v>
      </c>
      <c r="PH859" s="1">
        <v>18</v>
      </c>
      <c r="SP859" s="1">
        <v>98.9</v>
      </c>
      <c r="SQ859" s="1">
        <v>98.6</v>
      </c>
      <c r="VX859" s="1">
        <v>1</v>
      </c>
      <c r="VY859" s="1">
        <v>1</v>
      </c>
      <c r="WQ859" s="1">
        <v>0</v>
      </c>
      <c r="WR859" s="1">
        <v>0</v>
      </c>
      <c r="ZY859" s="1">
        <v>91.2</v>
      </c>
      <c r="ZZ859" s="1">
        <v>91.6</v>
      </c>
      <c r="AAY859" s="1">
        <v>26</v>
      </c>
      <c r="ABB859" s="1">
        <v>10.5</v>
      </c>
      <c r="ABE859" s="1">
        <v>31</v>
      </c>
      <c r="ABU859" s="1">
        <v>139</v>
      </c>
      <c r="ABX859" s="1">
        <v>4.2</v>
      </c>
      <c r="ACA859" s="1">
        <v>107</v>
      </c>
      <c r="ACD859" s="1">
        <v>0.88</v>
      </c>
      <c r="ACG859" s="1">
        <v>159</v>
      </c>
      <c r="ACQ859" s="1">
        <v>50</v>
      </c>
      <c r="ACT859" s="1">
        <v>1.1000000000000001</v>
      </c>
      <c r="ACW859" s="1">
        <v>11</v>
      </c>
      <c r="AGS859" s="1">
        <v>0</v>
      </c>
      <c r="AGT859" s="1">
        <v>0</v>
      </c>
      <c r="AGU859" s="1">
        <v>0</v>
      </c>
      <c r="AGV859" s="1">
        <v>0</v>
      </c>
      <c r="AGW859" s="1">
        <v>0</v>
      </c>
      <c r="AGX859" s="1">
        <v>0</v>
      </c>
      <c r="AGY859" s="1">
        <v>0</v>
      </c>
      <c r="AGZ859" s="1">
        <v>0</v>
      </c>
      <c r="AHA859" s="1">
        <v>0</v>
      </c>
      <c r="AHB859" s="1">
        <v>0</v>
      </c>
      <c r="AHC859" s="1">
        <v>1</v>
      </c>
      <c r="AHD859" s="1">
        <v>0</v>
      </c>
      <c r="AHE859" s="1">
        <v>0</v>
      </c>
      <c r="AHF859" s="1">
        <v>0</v>
      </c>
      <c r="AHH859" s="1">
        <v>0</v>
      </c>
      <c r="AHI859" s="1">
        <v>0</v>
      </c>
      <c r="AHK859" s="1">
        <v>0</v>
      </c>
      <c r="AHL859" s="1">
        <v>0</v>
      </c>
      <c r="AHM859" s="1">
        <v>0</v>
      </c>
      <c r="AHN859" s="1">
        <v>0</v>
      </c>
      <c r="AHO859" s="1">
        <v>0</v>
      </c>
      <c r="AHP859" s="1">
        <v>0</v>
      </c>
      <c r="AHQ859" s="1">
        <v>0</v>
      </c>
      <c r="AHR859" s="1">
        <v>1</v>
      </c>
      <c r="AIM859" s="1">
        <v>0</v>
      </c>
      <c r="AIN859" s="1">
        <v>0</v>
      </c>
      <c r="AIO859" s="1">
        <v>0</v>
      </c>
      <c r="AIT859" s="1">
        <v>1</v>
      </c>
      <c r="AIU859" s="1">
        <v>1</v>
      </c>
      <c r="AIV859" s="1">
        <v>0</v>
      </c>
      <c r="AIW859" s="1">
        <v>0</v>
      </c>
      <c r="AIX859" s="1">
        <v>23</v>
      </c>
      <c r="AJB859" s="1">
        <v>59</v>
      </c>
    </row>
    <row r="860" spans="1:938" s="80" customFormat="1">
      <c r="B860" s="80">
        <v>10</v>
      </c>
      <c r="C860" s="80">
        <v>0</v>
      </c>
      <c r="Z860" s="80">
        <v>0</v>
      </c>
      <c r="AA860" s="80">
        <v>2</v>
      </c>
      <c r="AC860" s="80">
        <v>0</v>
      </c>
      <c r="AE860" s="80">
        <v>0</v>
      </c>
      <c r="AG860" s="80">
        <v>0</v>
      </c>
      <c r="AI860" s="80">
        <v>118</v>
      </c>
      <c r="DR860" s="80">
        <v>62</v>
      </c>
      <c r="HA860" s="80">
        <v>0</v>
      </c>
      <c r="HT860" s="80">
        <v>0</v>
      </c>
      <c r="IP860" s="80">
        <v>98</v>
      </c>
      <c r="LX860" s="80">
        <v>86</v>
      </c>
      <c r="PG860" s="80">
        <v>18</v>
      </c>
      <c r="SP860" s="80">
        <v>99.1</v>
      </c>
      <c r="VX860" s="80">
        <v>1</v>
      </c>
      <c r="WQ860" s="80">
        <v>0</v>
      </c>
      <c r="ZY860" s="80">
        <v>91.2</v>
      </c>
      <c r="AGS860" s="80">
        <v>0</v>
      </c>
      <c r="AGT860" s="80">
        <v>0</v>
      </c>
      <c r="AGU860" s="80">
        <v>0</v>
      </c>
      <c r="AGV860" s="80">
        <v>0</v>
      </c>
      <c r="AGW860" s="80">
        <v>0</v>
      </c>
      <c r="AGX860" s="80">
        <v>0</v>
      </c>
      <c r="AGY860" s="80">
        <v>0</v>
      </c>
      <c r="AGZ860" s="80">
        <v>1</v>
      </c>
      <c r="AHA860" s="80">
        <v>0</v>
      </c>
      <c r="AHB860" s="80">
        <v>0</v>
      </c>
      <c r="AHC860" s="80">
        <v>1</v>
      </c>
      <c r="AHD860" s="80">
        <v>0</v>
      </c>
      <c r="AHE860" s="80">
        <v>0</v>
      </c>
      <c r="AHF860" s="80">
        <v>0</v>
      </c>
      <c r="AHH860" s="80">
        <v>0</v>
      </c>
      <c r="AHI860" s="80">
        <v>0</v>
      </c>
      <c r="AHK860" s="80">
        <v>0</v>
      </c>
      <c r="AHL860" s="80">
        <v>0</v>
      </c>
      <c r="AHM860" s="80">
        <v>0</v>
      </c>
      <c r="AHN860" s="80">
        <v>0</v>
      </c>
      <c r="AHO860" s="80">
        <v>0</v>
      </c>
      <c r="AHP860" s="80">
        <v>0</v>
      </c>
      <c r="AHQ860" s="80">
        <v>0</v>
      </c>
      <c r="AHR860" s="80">
        <v>1</v>
      </c>
      <c r="AIM860" s="80">
        <v>0</v>
      </c>
      <c r="AIN860" s="80">
        <v>0</v>
      </c>
      <c r="AIO860" s="80">
        <v>0</v>
      </c>
      <c r="AIT860" s="80">
        <v>1</v>
      </c>
      <c r="AIU860" s="80">
        <v>0</v>
      </c>
      <c r="AIV860" s="80">
        <v>0</v>
      </c>
      <c r="AIW860" s="80">
        <v>0</v>
      </c>
      <c r="AIX860" s="80">
        <v>28</v>
      </c>
    </row>
    <row r="861" spans="1:938" s="1" customFormat="1" ht="13.5" customHeight="1">
      <c r="A861" s="1">
        <v>179</v>
      </c>
      <c r="B861" s="1" t="s">
        <v>7502</v>
      </c>
      <c r="C861" s="1">
        <v>1</v>
      </c>
      <c r="D861" s="1" t="s">
        <v>8813</v>
      </c>
      <c r="E861" s="1" t="s">
        <v>8605</v>
      </c>
      <c r="F861" s="1" t="s">
        <v>8814</v>
      </c>
      <c r="G861" s="1" t="s">
        <v>8815</v>
      </c>
      <c r="H861" s="1" t="s">
        <v>5913</v>
      </c>
      <c r="I861" s="1" t="s">
        <v>6823</v>
      </c>
      <c r="O861" s="1">
        <v>0</v>
      </c>
      <c r="P861" s="1">
        <v>0</v>
      </c>
      <c r="Q861" s="1">
        <v>0</v>
      </c>
      <c r="R861" s="1">
        <v>0</v>
      </c>
      <c r="S861" s="1">
        <v>0</v>
      </c>
      <c r="T861" s="1">
        <v>0</v>
      </c>
      <c r="Z861" s="1">
        <v>0</v>
      </c>
      <c r="AA861" s="1">
        <v>2</v>
      </c>
      <c r="AB861" s="1" t="s">
        <v>8816</v>
      </c>
      <c r="AI861" s="1">
        <v>121</v>
      </c>
      <c r="AJ861" s="1">
        <v>119</v>
      </c>
      <c r="AK861" s="1">
        <v>99</v>
      </c>
      <c r="AL861" s="1">
        <v>99</v>
      </c>
      <c r="AM861" s="1">
        <v>111</v>
      </c>
      <c r="AN861" s="1">
        <v>111</v>
      </c>
      <c r="DR861" s="1">
        <v>60</v>
      </c>
      <c r="DS861" s="1">
        <v>56</v>
      </c>
      <c r="DT861" s="1">
        <v>50</v>
      </c>
      <c r="DU861" s="1">
        <v>52</v>
      </c>
      <c r="DV861" s="1">
        <v>58</v>
      </c>
      <c r="DW861" s="1">
        <v>54</v>
      </c>
      <c r="IP861" s="1">
        <v>96</v>
      </c>
      <c r="IQ861" s="1">
        <v>96</v>
      </c>
      <c r="IR861" s="1">
        <v>92</v>
      </c>
      <c r="IS861" s="1">
        <v>93</v>
      </c>
      <c r="IT861" s="1">
        <v>94</v>
      </c>
      <c r="IU861" s="1">
        <v>93</v>
      </c>
      <c r="LX861" s="1">
        <v>88</v>
      </c>
      <c r="LY861" s="1">
        <v>72</v>
      </c>
      <c r="LZ861" s="1">
        <v>67</v>
      </c>
      <c r="MA861" s="1">
        <v>68</v>
      </c>
      <c r="MB861" s="1">
        <v>76</v>
      </c>
      <c r="MC861" s="1">
        <v>76</v>
      </c>
      <c r="PG861" s="1">
        <v>16</v>
      </c>
      <c r="PH861" s="1">
        <v>16</v>
      </c>
      <c r="PI861" s="1">
        <v>16</v>
      </c>
      <c r="PJ861" s="1">
        <v>18</v>
      </c>
      <c r="PK861" s="1">
        <v>18</v>
      </c>
      <c r="PL861" s="1">
        <v>16</v>
      </c>
      <c r="SP861" s="1">
        <v>98.6</v>
      </c>
      <c r="SQ861" s="1">
        <v>98.6</v>
      </c>
      <c r="SR861" s="1">
        <v>98.3</v>
      </c>
      <c r="SS861" s="1">
        <v>97.6</v>
      </c>
      <c r="ST861" s="1">
        <v>98.3</v>
      </c>
      <c r="SU861" s="1">
        <v>98.3</v>
      </c>
      <c r="WQ861" s="1">
        <v>0</v>
      </c>
      <c r="WR861" s="1">
        <v>0</v>
      </c>
      <c r="WS861" s="1">
        <v>0</v>
      </c>
      <c r="WT861" s="1">
        <v>0</v>
      </c>
      <c r="WU861" s="1">
        <v>0</v>
      </c>
      <c r="WV861" s="1">
        <v>0</v>
      </c>
      <c r="ADP861" s="1" t="s">
        <v>6250</v>
      </c>
      <c r="AGS861" s="1">
        <v>1</v>
      </c>
      <c r="AGT861" s="1">
        <v>1</v>
      </c>
      <c r="AGU861" s="1">
        <v>0</v>
      </c>
      <c r="AGV861" s="1">
        <v>1</v>
      </c>
      <c r="AGW861" s="1">
        <v>0</v>
      </c>
      <c r="AGX861" s="1">
        <v>1</v>
      </c>
      <c r="AGY861" s="1">
        <v>1</v>
      </c>
      <c r="AGZ861" s="1">
        <v>1</v>
      </c>
      <c r="AHA861" s="1">
        <v>0</v>
      </c>
      <c r="AHB861" s="1">
        <v>0</v>
      </c>
      <c r="AHC861" s="1">
        <v>0</v>
      </c>
      <c r="AHD861" s="1">
        <v>0</v>
      </c>
      <c r="AHE861" s="1">
        <v>0</v>
      </c>
      <c r="AHF861" s="1">
        <v>0</v>
      </c>
      <c r="AHH861" s="1">
        <v>0</v>
      </c>
      <c r="AHI861" s="1">
        <v>0</v>
      </c>
      <c r="AHK861" s="1">
        <v>0</v>
      </c>
      <c r="AHL861" s="1">
        <v>0</v>
      </c>
      <c r="AHM861" s="1">
        <v>0</v>
      </c>
      <c r="AHN861" s="1">
        <v>0</v>
      </c>
      <c r="AHO861" s="1">
        <v>0</v>
      </c>
      <c r="AHP861" s="1">
        <v>0</v>
      </c>
      <c r="AHQ861" s="1">
        <v>0</v>
      </c>
      <c r="AHR861" s="1">
        <v>0</v>
      </c>
      <c r="AIT861" s="3"/>
    </row>
    <row r="862" spans="1:938" s="1" customFormat="1">
      <c r="B862" s="1">
        <v>2</v>
      </c>
      <c r="C862" s="1">
        <v>1</v>
      </c>
      <c r="D862" s="1" t="s">
        <v>8817</v>
      </c>
      <c r="O862" s="1">
        <v>0</v>
      </c>
      <c r="Z862" s="1">
        <v>0</v>
      </c>
      <c r="AA862" s="1">
        <v>1</v>
      </c>
      <c r="AB862" s="1" t="s">
        <v>8818</v>
      </c>
      <c r="AC862" s="1">
        <v>0</v>
      </c>
      <c r="AE862" s="1">
        <v>0</v>
      </c>
      <c r="AG862" s="1">
        <v>0</v>
      </c>
      <c r="AI862" s="1">
        <v>100</v>
      </c>
      <c r="AJ862" s="1">
        <v>95</v>
      </c>
      <c r="AK862" s="1">
        <v>96</v>
      </c>
      <c r="AL862" s="1">
        <v>98</v>
      </c>
      <c r="AM862" s="1">
        <v>96</v>
      </c>
      <c r="DR862" s="1">
        <v>54</v>
      </c>
      <c r="DS862" s="1">
        <v>50</v>
      </c>
      <c r="DT862" s="1">
        <v>51</v>
      </c>
      <c r="DU862" s="1">
        <v>58</v>
      </c>
      <c r="DV862" s="1">
        <v>48</v>
      </c>
      <c r="HE862" s="1">
        <v>0</v>
      </c>
      <c r="HX862" s="1">
        <v>0</v>
      </c>
      <c r="IP862" s="1">
        <v>94</v>
      </c>
      <c r="IQ862" s="1">
        <v>91</v>
      </c>
      <c r="IR862" s="1">
        <v>91</v>
      </c>
      <c r="IS862" s="1">
        <v>93</v>
      </c>
      <c r="IT862" s="1">
        <v>94</v>
      </c>
      <c r="LX862" s="1">
        <v>72</v>
      </c>
      <c r="LY862" s="1">
        <v>83</v>
      </c>
      <c r="LZ862" s="1">
        <v>79</v>
      </c>
      <c r="MA862" s="1">
        <v>80</v>
      </c>
      <c r="MB862" s="1">
        <v>90</v>
      </c>
      <c r="PG862" s="1">
        <v>16</v>
      </c>
      <c r="PH862" s="1">
        <v>16</v>
      </c>
      <c r="PI862" s="1">
        <v>16</v>
      </c>
      <c r="PJ862" s="1">
        <v>18</v>
      </c>
      <c r="PK862" s="1">
        <v>18</v>
      </c>
      <c r="SP862" s="1">
        <v>97.9</v>
      </c>
      <c r="SQ862" s="1">
        <v>98.1</v>
      </c>
      <c r="SR862" s="1">
        <v>98.6</v>
      </c>
      <c r="SS862" s="1">
        <v>98</v>
      </c>
      <c r="ST862" s="1">
        <v>97.2</v>
      </c>
      <c r="WB862" s="1">
        <v>0</v>
      </c>
      <c r="WQ862" s="1">
        <v>0</v>
      </c>
      <c r="WR862" s="1">
        <v>0</v>
      </c>
      <c r="WS862" s="1">
        <v>0</v>
      </c>
      <c r="WU862" s="1">
        <v>0</v>
      </c>
      <c r="AGS862" s="1">
        <v>0</v>
      </c>
      <c r="AGT862" s="1">
        <v>0</v>
      </c>
      <c r="AGU862" s="1">
        <v>0</v>
      </c>
      <c r="AGV862" s="1">
        <v>0</v>
      </c>
      <c r="AGW862" s="1">
        <v>0</v>
      </c>
      <c r="AGX862" s="1">
        <v>0</v>
      </c>
      <c r="AGY862" s="1">
        <v>0</v>
      </c>
      <c r="AGZ862" s="1">
        <v>0</v>
      </c>
      <c r="AHA862" s="1">
        <v>0</v>
      </c>
      <c r="AHB862" s="1">
        <v>0</v>
      </c>
      <c r="AHC862" s="1">
        <v>1</v>
      </c>
      <c r="AHD862" s="1">
        <v>0</v>
      </c>
      <c r="AHE862" s="1">
        <v>0</v>
      </c>
      <c r="AHF862" s="1">
        <v>0</v>
      </c>
      <c r="AHH862" s="1">
        <v>0</v>
      </c>
      <c r="AHI862" s="1">
        <v>0</v>
      </c>
      <c r="AHK862" s="1">
        <v>0</v>
      </c>
      <c r="AHL862" s="1">
        <v>0</v>
      </c>
      <c r="AHM862" s="1">
        <v>0</v>
      </c>
      <c r="AHN862" s="1">
        <v>0</v>
      </c>
      <c r="AHO862" s="1">
        <v>0</v>
      </c>
      <c r="AHP862" s="1">
        <v>0</v>
      </c>
      <c r="AHQ862" s="1">
        <v>0</v>
      </c>
      <c r="AHR862" s="1">
        <v>0</v>
      </c>
      <c r="AIM862" s="1">
        <v>0</v>
      </c>
      <c r="AIN862" s="1">
        <v>0</v>
      </c>
      <c r="AIO862" s="1">
        <v>0</v>
      </c>
      <c r="AIP862" s="1">
        <v>1</v>
      </c>
      <c r="AIQ862" s="1">
        <v>1</v>
      </c>
      <c r="AIR862" s="1">
        <v>1</v>
      </c>
      <c r="AIS862" s="1">
        <v>1</v>
      </c>
      <c r="AIT862" s="3">
        <v>1</v>
      </c>
      <c r="AIV862" s="1">
        <v>0</v>
      </c>
      <c r="AIW862" s="1">
        <v>0</v>
      </c>
      <c r="AIX862" s="1">
        <v>48</v>
      </c>
    </row>
    <row r="863" spans="1:938" s="1" customFormat="1">
      <c r="B863" s="1">
        <v>3</v>
      </c>
      <c r="C863" s="1">
        <v>1</v>
      </c>
      <c r="D863" s="1" t="s">
        <v>8819</v>
      </c>
      <c r="O863" s="1">
        <v>0</v>
      </c>
      <c r="Z863" s="1">
        <v>0</v>
      </c>
      <c r="AA863" s="1">
        <v>2</v>
      </c>
      <c r="AB863" s="1" t="s">
        <v>8820</v>
      </c>
      <c r="AC863" s="1">
        <v>1</v>
      </c>
      <c r="AD863" s="1">
        <v>1</v>
      </c>
      <c r="AE863" s="1">
        <v>1</v>
      </c>
      <c r="AF863" s="1">
        <v>0</v>
      </c>
      <c r="AG863" s="1">
        <v>0</v>
      </c>
      <c r="AI863" s="1">
        <v>106</v>
      </c>
      <c r="AJ863" s="1">
        <v>98</v>
      </c>
      <c r="DR863" s="1">
        <v>78</v>
      </c>
      <c r="DS863" s="1">
        <v>50</v>
      </c>
      <c r="HA863" s="1">
        <v>0</v>
      </c>
      <c r="HB863" s="1">
        <v>0</v>
      </c>
      <c r="HT863" s="1">
        <v>0</v>
      </c>
      <c r="HU863" s="1">
        <v>0</v>
      </c>
      <c r="IP863" s="1">
        <v>92</v>
      </c>
      <c r="IQ863" s="1">
        <v>97</v>
      </c>
      <c r="LX863" s="1">
        <v>128</v>
      </c>
      <c r="LY863" s="1">
        <v>93</v>
      </c>
      <c r="PG863" s="1">
        <v>22</v>
      </c>
      <c r="PH863" s="1">
        <v>16</v>
      </c>
      <c r="SP863" s="1">
        <v>96.4</v>
      </c>
      <c r="SQ863" s="1">
        <v>96.9</v>
      </c>
      <c r="VX863" s="1">
        <v>1</v>
      </c>
      <c r="VY863" s="1">
        <v>1</v>
      </c>
      <c r="WQ863" s="1">
        <v>0</v>
      </c>
      <c r="WR863" s="1">
        <v>0</v>
      </c>
      <c r="AAY863" s="1">
        <v>26</v>
      </c>
      <c r="ABB863" s="1">
        <v>12.9</v>
      </c>
      <c r="ABE863" s="1">
        <v>38</v>
      </c>
      <c r="ABU863" s="1">
        <v>136</v>
      </c>
      <c r="ABX863" s="1">
        <v>3.3</v>
      </c>
      <c r="ACA863" s="1">
        <v>103</v>
      </c>
      <c r="ACD863" s="1">
        <v>0.98</v>
      </c>
      <c r="ACG863" s="1">
        <v>94</v>
      </c>
      <c r="ACQ863" s="1">
        <v>28</v>
      </c>
      <c r="ACT863" s="1">
        <v>1.1000000000000001</v>
      </c>
      <c r="ACW863" s="1">
        <v>11</v>
      </c>
      <c r="AGS863" s="1">
        <v>0</v>
      </c>
      <c r="AGT863" s="1">
        <v>0</v>
      </c>
      <c r="AGU863" s="1">
        <v>0</v>
      </c>
      <c r="AGV863" s="1">
        <v>0</v>
      </c>
      <c r="AGW863" s="1">
        <v>0</v>
      </c>
      <c r="AGX863" s="1">
        <v>0</v>
      </c>
      <c r="AGY863" s="1">
        <v>0</v>
      </c>
      <c r="AGZ863" s="1">
        <v>1</v>
      </c>
      <c r="AHA863" s="1">
        <v>0</v>
      </c>
      <c r="AHB863" s="1">
        <v>0</v>
      </c>
      <c r="AHC863" s="1">
        <v>1</v>
      </c>
      <c r="AHD863" s="1">
        <v>0</v>
      </c>
      <c r="AHE863" s="1">
        <v>0</v>
      </c>
      <c r="AHF863" s="1">
        <v>0</v>
      </c>
      <c r="AHH863" s="1">
        <v>0</v>
      </c>
      <c r="AHI863" s="1">
        <v>0</v>
      </c>
      <c r="AHK863" s="1">
        <v>0</v>
      </c>
      <c r="AHL863" s="1">
        <v>0</v>
      </c>
      <c r="AHM863" s="1">
        <v>0</v>
      </c>
      <c r="AHN863" s="1">
        <v>0</v>
      </c>
      <c r="AHO863" s="1">
        <v>0</v>
      </c>
      <c r="AHP863" s="1">
        <v>0</v>
      </c>
      <c r="AHQ863" s="1">
        <v>0</v>
      </c>
      <c r="AHR863" s="1">
        <v>1</v>
      </c>
      <c r="AIM863" s="1">
        <v>0</v>
      </c>
      <c r="AIN863" s="1">
        <v>0</v>
      </c>
      <c r="AIO863" s="1">
        <v>0</v>
      </c>
      <c r="AIT863" s="3">
        <v>2</v>
      </c>
      <c r="AIV863" s="1">
        <v>0</v>
      </c>
      <c r="AIW863" s="1">
        <v>0</v>
      </c>
      <c r="AIX863" s="1">
        <v>44</v>
      </c>
      <c r="AIY863" s="1">
        <v>33</v>
      </c>
    </row>
    <row r="864" spans="1:938" s="1" customFormat="1">
      <c r="B864" s="1">
        <v>4</v>
      </c>
      <c r="C864" s="1">
        <v>0</v>
      </c>
      <c r="Z864" s="1">
        <v>0</v>
      </c>
      <c r="AA864" s="1">
        <v>2</v>
      </c>
      <c r="AB864" s="1" t="s">
        <v>8821</v>
      </c>
      <c r="AC864" s="1">
        <v>2</v>
      </c>
      <c r="AD864" s="1">
        <v>1</v>
      </c>
      <c r="AE864" s="1">
        <v>0</v>
      </c>
      <c r="AG864" s="1">
        <v>0</v>
      </c>
      <c r="AI864" s="1">
        <v>102</v>
      </c>
      <c r="AJ864" s="1">
        <v>97</v>
      </c>
      <c r="DR864" s="1">
        <v>62</v>
      </c>
      <c r="DS864" s="1">
        <v>60</v>
      </c>
      <c r="HA864" s="1">
        <v>0</v>
      </c>
      <c r="HB864" s="1">
        <v>0</v>
      </c>
      <c r="HT864" s="1">
        <v>0</v>
      </c>
      <c r="HU864" s="1">
        <v>0</v>
      </c>
      <c r="IP864" s="1">
        <v>94</v>
      </c>
      <c r="IQ864" s="1">
        <v>96</v>
      </c>
      <c r="LX864" s="1">
        <v>92</v>
      </c>
      <c r="LY864" s="1">
        <v>112</v>
      </c>
      <c r="PG864" s="1">
        <v>16</v>
      </c>
      <c r="SP864" s="1">
        <v>97</v>
      </c>
      <c r="SQ864" s="1">
        <v>97.5</v>
      </c>
      <c r="VX864" s="1">
        <v>0</v>
      </c>
      <c r="VY864" s="1">
        <v>1</v>
      </c>
      <c r="WQ864" s="1">
        <v>0</v>
      </c>
      <c r="WR864" s="1">
        <v>0</v>
      </c>
      <c r="AAY864" s="1">
        <v>25</v>
      </c>
      <c r="AAZ864" s="1">
        <v>21</v>
      </c>
      <c r="ABB864" s="1">
        <v>14.3</v>
      </c>
      <c r="ABE864" s="1">
        <v>42</v>
      </c>
      <c r="ABU864" s="1">
        <v>137</v>
      </c>
      <c r="ABV864" s="1">
        <v>137</v>
      </c>
      <c r="ABX864" s="1">
        <v>3.9</v>
      </c>
      <c r="ABY864" s="1">
        <v>4.0999999999999996</v>
      </c>
      <c r="ACA864" s="1">
        <v>103</v>
      </c>
      <c r="ACB864" s="1">
        <v>98</v>
      </c>
      <c r="ACD864" s="1">
        <v>1.06</v>
      </c>
      <c r="ACE864" s="1">
        <v>8.5</v>
      </c>
      <c r="ACG864" s="1">
        <v>161</v>
      </c>
      <c r="ACH864" s="1">
        <v>84</v>
      </c>
      <c r="ACQ864" s="1">
        <v>19</v>
      </c>
      <c r="ACR864" s="1">
        <v>15</v>
      </c>
      <c r="ACT864" s="1">
        <v>0.9</v>
      </c>
      <c r="ACU864" s="1">
        <v>0.79</v>
      </c>
      <c r="ACW864" s="1">
        <v>14</v>
      </c>
      <c r="ACX864" s="1">
        <v>18</v>
      </c>
      <c r="ADS864" s="1">
        <v>2.1</v>
      </c>
      <c r="ADW864" s="1">
        <v>0.94</v>
      </c>
      <c r="AGS864" s="1">
        <v>0</v>
      </c>
      <c r="AGT864" s="1">
        <v>0</v>
      </c>
      <c r="AGU864" s="1">
        <v>0</v>
      </c>
      <c r="AGV864" s="1">
        <v>0</v>
      </c>
      <c r="AGW864" s="1">
        <v>0</v>
      </c>
      <c r="AGX864" s="1">
        <v>0</v>
      </c>
      <c r="AGY864" s="1">
        <v>0</v>
      </c>
      <c r="AGZ864" s="1">
        <v>1</v>
      </c>
      <c r="AHA864" s="1">
        <v>0</v>
      </c>
      <c r="AHB864" s="1">
        <v>0</v>
      </c>
      <c r="AHC864" s="1">
        <v>1</v>
      </c>
      <c r="AHD864" s="1">
        <v>0</v>
      </c>
      <c r="AHE864" s="1">
        <v>0</v>
      </c>
      <c r="AHF864" s="1">
        <v>0</v>
      </c>
      <c r="AHH864" s="1">
        <v>0</v>
      </c>
      <c r="AHI864" s="1">
        <v>0</v>
      </c>
      <c r="AHK864" s="1">
        <v>0</v>
      </c>
      <c r="AHL864" s="1">
        <v>0</v>
      </c>
      <c r="AHM864" s="1">
        <v>0</v>
      </c>
      <c r="AHN864" s="1">
        <v>0</v>
      </c>
      <c r="AHO864" s="1">
        <v>0</v>
      </c>
      <c r="AHP864" s="1">
        <v>0</v>
      </c>
      <c r="AHQ864" s="1">
        <v>0</v>
      </c>
      <c r="AHR864" s="1">
        <v>1</v>
      </c>
      <c r="AIM864" s="1">
        <v>0</v>
      </c>
      <c r="AIN864" s="1">
        <v>0</v>
      </c>
      <c r="AIO864" s="1">
        <v>0</v>
      </c>
      <c r="AIT864" s="3">
        <v>2</v>
      </c>
      <c r="AIV864" s="1">
        <v>0</v>
      </c>
      <c r="AIW864" s="1">
        <v>0</v>
      </c>
      <c r="AIX864" s="1">
        <v>30</v>
      </c>
      <c r="AIY864" s="1">
        <v>55</v>
      </c>
    </row>
    <row r="865" spans="1:951" s="18" customFormat="1">
      <c r="B865" s="18">
        <v>5</v>
      </c>
      <c r="C865" s="18">
        <v>1</v>
      </c>
      <c r="D865" s="18" t="s">
        <v>8822</v>
      </c>
      <c r="O865" s="18">
        <v>0</v>
      </c>
      <c r="Z865" s="18">
        <v>0</v>
      </c>
      <c r="AA865" s="18">
        <v>2</v>
      </c>
      <c r="AB865" s="18" t="s">
        <v>8823</v>
      </c>
      <c r="AC865" s="18">
        <v>0</v>
      </c>
      <c r="AE865" s="18">
        <v>0</v>
      </c>
      <c r="AG865" s="18">
        <v>0</v>
      </c>
      <c r="AI865" s="18">
        <v>112</v>
      </c>
      <c r="DR865" s="18">
        <v>74</v>
      </c>
      <c r="HA865" s="18">
        <v>0</v>
      </c>
      <c r="HT865" s="18">
        <v>0</v>
      </c>
      <c r="IP865" s="18">
        <v>97</v>
      </c>
      <c r="LX865" s="18">
        <v>83</v>
      </c>
      <c r="PG865" s="18">
        <v>16</v>
      </c>
      <c r="SP865" s="18">
        <v>96.5</v>
      </c>
      <c r="VX865" s="18">
        <v>1</v>
      </c>
      <c r="WQ865" s="18">
        <v>0</v>
      </c>
      <c r="AGS865" s="18">
        <v>0</v>
      </c>
      <c r="AGT865" s="18">
        <v>0</v>
      </c>
      <c r="AGU865" s="18">
        <v>0</v>
      </c>
      <c r="AGV865" s="18">
        <v>0</v>
      </c>
      <c r="AGW865" s="18">
        <v>0</v>
      </c>
      <c r="AGX865" s="18">
        <v>0</v>
      </c>
      <c r="AGY865" s="18">
        <v>0</v>
      </c>
      <c r="AGZ865" s="18">
        <v>0</v>
      </c>
      <c r="AHA865" s="18">
        <v>0</v>
      </c>
      <c r="AHB865" s="18">
        <v>0</v>
      </c>
      <c r="AHC865" s="18">
        <v>1</v>
      </c>
      <c r="AHD865" s="18">
        <v>0</v>
      </c>
      <c r="AHE865" s="18">
        <v>0</v>
      </c>
      <c r="AHF865" s="18">
        <v>0</v>
      </c>
      <c r="AHH865" s="18">
        <v>0</v>
      </c>
      <c r="AHI865" s="18">
        <v>0</v>
      </c>
      <c r="AHK865" s="18">
        <v>0</v>
      </c>
      <c r="AHL865" s="18">
        <v>0</v>
      </c>
      <c r="AHM865" s="18">
        <v>0</v>
      </c>
      <c r="AHN865" s="18">
        <v>0</v>
      </c>
      <c r="AHO865" s="18">
        <v>0</v>
      </c>
      <c r="AHP865" s="18">
        <v>0</v>
      </c>
      <c r="AHQ865" s="18">
        <v>0</v>
      </c>
      <c r="AHR865" s="18">
        <v>0</v>
      </c>
      <c r="AIM865" s="18">
        <v>0</v>
      </c>
      <c r="AIN865" s="18">
        <v>0</v>
      </c>
      <c r="AIO865" s="18">
        <v>0</v>
      </c>
      <c r="AIT865" s="79">
        <v>1</v>
      </c>
      <c r="AIV865" s="18">
        <v>0</v>
      </c>
      <c r="AIW865" s="18">
        <v>0</v>
      </c>
      <c r="AIX865" s="18">
        <v>41</v>
      </c>
    </row>
    <row r="866" spans="1:951" s="1" customFormat="1">
      <c r="A866" s="1">
        <v>180</v>
      </c>
      <c r="B866" s="1">
        <v>1</v>
      </c>
      <c r="C866" s="1">
        <v>0</v>
      </c>
      <c r="Z866" s="1">
        <v>0</v>
      </c>
      <c r="AA866" s="1">
        <v>1</v>
      </c>
      <c r="AC866" s="1">
        <v>0</v>
      </c>
      <c r="AE866" s="1">
        <v>0</v>
      </c>
      <c r="AG866" s="1">
        <v>0</v>
      </c>
      <c r="AI866" s="1">
        <v>138</v>
      </c>
      <c r="DR866" s="1">
        <v>78</v>
      </c>
      <c r="HA866" s="1">
        <v>2</v>
      </c>
      <c r="HT866" s="1">
        <v>0</v>
      </c>
      <c r="IP866" s="1">
        <v>99</v>
      </c>
      <c r="LX866" s="1">
        <v>62</v>
      </c>
      <c r="PG866" s="1">
        <v>18</v>
      </c>
      <c r="SP866" s="1">
        <v>98.2</v>
      </c>
      <c r="VX866" s="1">
        <v>1</v>
      </c>
      <c r="WQ866" s="1">
        <v>0</v>
      </c>
      <c r="AGS866" s="1">
        <v>0</v>
      </c>
      <c r="AGT866" s="1">
        <v>0</v>
      </c>
      <c r="AGU866" s="1">
        <v>0</v>
      </c>
      <c r="AGV866" s="1">
        <v>0</v>
      </c>
      <c r="AGW866" s="1">
        <v>0</v>
      </c>
      <c r="AGX866" s="1">
        <v>0</v>
      </c>
      <c r="AGY866" s="1">
        <v>0</v>
      </c>
      <c r="AGZ866" s="1">
        <v>0</v>
      </c>
      <c r="AHA866" s="1">
        <v>0</v>
      </c>
      <c r="AHB866" s="1">
        <v>0</v>
      </c>
      <c r="AHC866" s="1">
        <v>1</v>
      </c>
      <c r="AHD866" s="1">
        <v>0</v>
      </c>
      <c r="AHE866" s="1">
        <v>0</v>
      </c>
      <c r="AHF866" s="1">
        <v>0</v>
      </c>
      <c r="AHH866" s="1">
        <v>0</v>
      </c>
      <c r="AHI866" s="1">
        <v>0</v>
      </c>
      <c r="AHK866" s="1">
        <v>0</v>
      </c>
      <c r="AHL866" s="1">
        <v>0</v>
      </c>
      <c r="AHM866" s="1">
        <v>0</v>
      </c>
      <c r="AHN866" s="1">
        <v>0</v>
      </c>
      <c r="AHO866" s="1">
        <v>0</v>
      </c>
      <c r="AHP866" s="1">
        <v>0</v>
      </c>
      <c r="AHQ866" s="1">
        <v>0</v>
      </c>
      <c r="AHR866" s="1">
        <v>0</v>
      </c>
      <c r="AIM866" s="1">
        <v>0</v>
      </c>
      <c r="AIN866" s="1">
        <v>1</v>
      </c>
      <c r="AIO866" s="1">
        <v>0</v>
      </c>
      <c r="AIP866" s="1">
        <v>1</v>
      </c>
      <c r="AIQ866" s="1">
        <v>1</v>
      </c>
      <c r="AIR866" s="1">
        <v>1</v>
      </c>
      <c r="AIS866" s="1">
        <v>1</v>
      </c>
      <c r="AIT866" s="1">
        <v>1</v>
      </c>
      <c r="AIU866" s="1">
        <v>0</v>
      </c>
      <c r="AIV866" s="1">
        <v>0</v>
      </c>
      <c r="AIW866" s="1">
        <v>0</v>
      </c>
      <c r="AIX866" s="1">
        <v>38</v>
      </c>
    </row>
    <row r="867" spans="1:951" s="1" customFormat="1">
      <c r="B867" s="1">
        <v>2</v>
      </c>
      <c r="C867" s="1">
        <v>1</v>
      </c>
      <c r="D867" s="1" t="s">
        <v>2634</v>
      </c>
      <c r="O867" s="1">
        <v>1</v>
      </c>
      <c r="Z867" s="1">
        <v>0</v>
      </c>
      <c r="AA867" s="1">
        <v>2</v>
      </c>
      <c r="AB867" s="1" t="s">
        <v>8824</v>
      </c>
      <c r="AC867" s="1">
        <v>2</v>
      </c>
      <c r="AD867" s="1">
        <v>0</v>
      </c>
      <c r="AE867" s="1">
        <v>0</v>
      </c>
      <c r="AG867" s="1">
        <v>0</v>
      </c>
      <c r="AI867" s="1">
        <v>126</v>
      </c>
      <c r="AJ867" s="1">
        <v>118</v>
      </c>
      <c r="DR867" s="1">
        <v>80</v>
      </c>
      <c r="DS867" s="1">
        <v>68</v>
      </c>
      <c r="HA867" s="1">
        <v>2</v>
      </c>
      <c r="HB867" s="1">
        <v>2</v>
      </c>
      <c r="HT867" s="1">
        <v>0</v>
      </c>
      <c r="HU867" s="1">
        <v>0</v>
      </c>
      <c r="IP867" s="1">
        <v>97</v>
      </c>
      <c r="IQ867" s="1">
        <v>96</v>
      </c>
      <c r="LX867" s="1">
        <v>60</v>
      </c>
      <c r="LY867" s="1">
        <v>58</v>
      </c>
      <c r="PG867" s="1">
        <v>24</v>
      </c>
      <c r="PH867" s="1">
        <v>18</v>
      </c>
      <c r="SP867" s="1">
        <v>98.2</v>
      </c>
      <c r="SQ867" s="1">
        <v>98</v>
      </c>
      <c r="VX867" s="1">
        <v>1</v>
      </c>
      <c r="VY867" s="1">
        <v>1</v>
      </c>
      <c r="WQ867" s="1">
        <v>0</v>
      </c>
      <c r="WR867" s="1">
        <v>0</v>
      </c>
      <c r="AGS867" s="1">
        <v>1</v>
      </c>
      <c r="AGT867" s="1">
        <v>0</v>
      </c>
      <c r="AGU867" s="1">
        <v>0</v>
      </c>
      <c r="AGV867" s="1">
        <v>1</v>
      </c>
      <c r="AGW867" s="1">
        <v>0</v>
      </c>
      <c r="AGX867" s="1">
        <v>0</v>
      </c>
      <c r="AGY867" s="1">
        <v>0</v>
      </c>
      <c r="AGZ867" s="1">
        <v>0</v>
      </c>
      <c r="AHA867" s="1">
        <v>0</v>
      </c>
      <c r="AHB867" s="1">
        <v>0</v>
      </c>
      <c r="AHC867" s="1">
        <v>1</v>
      </c>
      <c r="AHD867" s="1">
        <v>0</v>
      </c>
      <c r="AHE867" s="1">
        <v>0</v>
      </c>
      <c r="AHF867" s="1">
        <v>0</v>
      </c>
      <c r="AHH867" s="1">
        <v>0</v>
      </c>
      <c r="AHI867" s="1">
        <v>0</v>
      </c>
      <c r="AHK867" s="1">
        <v>0</v>
      </c>
      <c r="AHL867" s="1">
        <v>0</v>
      </c>
      <c r="AHM867" s="1">
        <v>0</v>
      </c>
      <c r="AHN867" s="1">
        <v>0</v>
      </c>
      <c r="AHO867" s="1">
        <v>0</v>
      </c>
      <c r="AHP867" s="1">
        <v>0</v>
      </c>
      <c r="AHQ867" s="1">
        <v>0</v>
      </c>
      <c r="AHR867" s="1">
        <v>0</v>
      </c>
      <c r="AIM867" s="1">
        <v>0</v>
      </c>
      <c r="AIN867" s="1">
        <v>1</v>
      </c>
      <c r="AIO867" s="1">
        <v>0</v>
      </c>
      <c r="AIT867" s="1">
        <v>2</v>
      </c>
      <c r="AIU867" s="1">
        <v>0</v>
      </c>
      <c r="AIV867" s="1">
        <v>0</v>
      </c>
      <c r="AIW867" s="1">
        <v>0</v>
      </c>
      <c r="AIX867" s="1">
        <v>59</v>
      </c>
      <c r="AIY867" s="1">
        <v>42</v>
      </c>
    </row>
    <row r="868" spans="1:951" s="1" customFormat="1">
      <c r="B868" s="1">
        <v>3</v>
      </c>
      <c r="C868" s="1">
        <v>1</v>
      </c>
      <c r="D868" s="1" t="s">
        <v>7703</v>
      </c>
      <c r="O868" s="1">
        <v>0</v>
      </c>
      <c r="Z868" s="1">
        <v>0</v>
      </c>
      <c r="AA868" s="1">
        <v>0</v>
      </c>
      <c r="AB868" s="1" t="s">
        <v>8825</v>
      </c>
      <c r="AC868" s="1">
        <v>0</v>
      </c>
      <c r="AE868" s="1">
        <v>0</v>
      </c>
      <c r="AG868" s="1">
        <v>0</v>
      </c>
      <c r="AI868" s="1">
        <v>122</v>
      </c>
      <c r="AJ868" s="1">
        <v>130</v>
      </c>
      <c r="DR868" s="1">
        <v>70</v>
      </c>
      <c r="DS868" s="1">
        <v>70</v>
      </c>
      <c r="HA868" s="1">
        <v>2</v>
      </c>
      <c r="HB868" s="1">
        <v>2</v>
      </c>
      <c r="HT868" s="1">
        <v>0</v>
      </c>
      <c r="HU868" s="1">
        <v>0</v>
      </c>
      <c r="IP868" s="1">
        <v>95</v>
      </c>
      <c r="IQ868" s="1">
        <v>97</v>
      </c>
      <c r="LX868" s="1">
        <v>58</v>
      </c>
      <c r="LY868" s="1">
        <v>58</v>
      </c>
      <c r="PG868" s="1">
        <v>15</v>
      </c>
      <c r="PH868" s="1">
        <v>18</v>
      </c>
      <c r="SP868" s="1">
        <v>98.2</v>
      </c>
      <c r="SQ868" s="1">
        <v>97.5</v>
      </c>
      <c r="VX868" s="1">
        <v>1</v>
      </c>
      <c r="VY868" s="1">
        <v>1</v>
      </c>
      <c r="WQ868" s="1">
        <v>0</v>
      </c>
      <c r="WR868" s="1">
        <v>0</v>
      </c>
      <c r="AGS868" s="1">
        <v>0</v>
      </c>
      <c r="AGT868" s="1">
        <v>0</v>
      </c>
      <c r="AGU868" s="1">
        <v>0</v>
      </c>
      <c r="AGV868" s="1">
        <v>0</v>
      </c>
      <c r="AGW868" s="1">
        <v>0</v>
      </c>
      <c r="AGX868" s="1">
        <v>0</v>
      </c>
      <c r="AGY868" s="1">
        <v>0</v>
      </c>
      <c r="AGZ868" s="1">
        <v>0</v>
      </c>
      <c r="AHA868" s="1">
        <v>0</v>
      </c>
      <c r="AHB868" s="1">
        <v>0</v>
      </c>
      <c r="AHC868" s="1">
        <v>1</v>
      </c>
      <c r="AHD868" s="1">
        <v>0</v>
      </c>
      <c r="AHE868" s="1">
        <v>0</v>
      </c>
      <c r="AHF868" s="1">
        <v>0</v>
      </c>
      <c r="AHH868" s="1">
        <v>0</v>
      </c>
      <c r="AHI868" s="1">
        <v>0</v>
      </c>
      <c r="AHK868" s="1">
        <v>0</v>
      </c>
      <c r="AHL868" s="1">
        <v>0</v>
      </c>
      <c r="AHM868" s="1">
        <v>0</v>
      </c>
      <c r="AHN868" s="1">
        <v>0</v>
      </c>
      <c r="AHO868" s="1">
        <v>0</v>
      </c>
      <c r="AHP868" s="1">
        <v>0</v>
      </c>
      <c r="AHQ868" s="1">
        <v>0</v>
      </c>
      <c r="AHR868" s="1">
        <v>0</v>
      </c>
      <c r="AIM868" s="1">
        <v>0</v>
      </c>
      <c r="AIN868" s="1">
        <v>1</v>
      </c>
      <c r="AIO868" s="1">
        <v>0</v>
      </c>
      <c r="AIT868" s="1">
        <v>1</v>
      </c>
      <c r="AIU868" s="1">
        <v>1</v>
      </c>
      <c r="AIV868" s="1">
        <v>0</v>
      </c>
      <c r="AIW868" s="1">
        <v>1</v>
      </c>
      <c r="AIX868" s="1">
        <v>41</v>
      </c>
      <c r="AJB868" s="1">
        <v>30</v>
      </c>
    </row>
    <row r="869" spans="1:951" s="80" customFormat="1">
      <c r="B869" s="80">
        <v>4</v>
      </c>
      <c r="C869" s="80">
        <v>0</v>
      </c>
      <c r="Z869" s="80">
        <v>0</v>
      </c>
      <c r="AA869" s="80">
        <v>2</v>
      </c>
      <c r="AB869" s="80" t="s">
        <v>8826</v>
      </c>
      <c r="AC869" s="80">
        <v>0</v>
      </c>
      <c r="AE869" s="80">
        <v>2</v>
      </c>
      <c r="AF869" s="80">
        <v>0</v>
      </c>
      <c r="AG869" s="80">
        <v>0</v>
      </c>
      <c r="AI869" s="80">
        <v>138</v>
      </c>
      <c r="DR869" s="80">
        <v>68</v>
      </c>
      <c r="HA869" s="80">
        <v>0</v>
      </c>
      <c r="HT869" s="80">
        <v>0</v>
      </c>
      <c r="IP869" s="80">
        <v>97</v>
      </c>
      <c r="LX869" s="80">
        <v>58</v>
      </c>
      <c r="PG869" s="80">
        <v>24</v>
      </c>
      <c r="SP869" s="80">
        <v>96.9</v>
      </c>
      <c r="VX869" s="80">
        <v>1</v>
      </c>
      <c r="WQ869" s="80">
        <v>0</v>
      </c>
      <c r="AGS869" s="80">
        <v>0</v>
      </c>
      <c r="AGT869" s="80">
        <v>0</v>
      </c>
      <c r="AGU869" s="80">
        <v>0</v>
      </c>
      <c r="AGV869" s="80">
        <v>0</v>
      </c>
      <c r="AGW869" s="80">
        <v>0</v>
      </c>
      <c r="AGX869" s="80">
        <v>0</v>
      </c>
      <c r="AGY869" s="80">
        <v>0</v>
      </c>
      <c r="AGZ869" s="80">
        <v>0</v>
      </c>
      <c r="AHA869" s="80">
        <v>0</v>
      </c>
      <c r="AHB869" s="80">
        <v>0</v>
      </c>
      <c r="AHC869" s="80">
        <v>1</v>
      </c>
      <c r="AHD869" s="80">
        <v>0</v>
      </c>
      <c r="AHE869" s="80">
        <v>0</v>
      </c>
      <c r="AHF869" s="80">
        <v>0</v>
      </c>
      <c r="AHH869" s="80">
        <v>0</v>
      </c>
      <c r="AHI869" s="80">
        <v>0</v>
      </c>
      <c r="AHK869" s="80">
        <v>0</v>
      </c>
      <c r="AHL869" s="80">
        <v>0</v>
      </c>
      <c r="AHM869" s="80">
        <v>0</v>
      </c>
      <c r="AHN869" s="80">
        <v>0</v>
      </c>
      <c r="AHO869" s="80">
        <v>0</v>
      </c>
      <c r="AHP869" s="80">
        <v>0</v>
      </c>
      <c r="AHQ869" s="80">
        <v>0</v>
      </c>
      <c r="AHR869" s="80">
        <v>0</v>
      </c>
      <c r="AIM869" s="80">
        <v>0</v>
      </c>
      <c r="AIN869" s="80">
        <v>1</v>
      </c>
      <c r="AIO869" s="80">
        <v>0</v>
      </c>
      <c r="AIT869" s="80">
        <v>1</v>
      </c>
      <c r="AIU869" s="80">
        <v>0</v>
      </c>
      <c r="AIV869" s="80">
        <v>0</v>
      </c>
      <c r="AIW869" s="80">
        <v>0</v>
      </c>
      <c r="AIX869" s="80">
        <v>36</v>
      </c>
    </row>
    <row r="870" spans="1:951" s="1" customFormat="1">
      <c r="A870" s="1">
        <v>181</v>
      </c>
      <c r="B870" s="1">
        <v>1</v>
      </c>
      <c r="C870" s="1">
        <v>1</v>
      </c>
      <c r="D870" s="1" t="s">
        <v>8827</v>
      </c>
      <c r="O870" s="1">
        <v>0</v>
      </c>
      <c r="Z870" s="1">
        <v>0</v>
      </c>
      <c r="AA870" s="1">
        <v>1</v>
      </c>
      <c r="AB870" s="1" t="s">
        <v>8828</v>
      </c>
      <c r="AC870" s="1">
        <v>0</v>
      </c>
      <c r="AE870" s="1">
        <v>0</v>
      </c>
      <c r="AG870" s="1">
        <v>0</v>
      </c>
      <c r="AI870" s="1">
        <v>106</v>
      </c>
      <c r="DR870" s="1">
        <v>62</v>
      </c>
      <c r="HA870" s="1">
        <v>0</v>
      </c>
      <c r="HT870" s="1">
        <v>0</v>
      </c>
      <c r="IP870" s="1">
        <v>96</v>
      </c>
      <c r="LX870" s="1">
        <v>84</v>
      </c>
      <c r="PG870" s="1">
        <v>24</v>
      </c>
      <c r="SP870" s="1">
        <v>97.3</v>
      </c>
      <c r="VX870" s="1">
        <v>1</v>
      </c>
      <c r="WQ870" s="1">
        <v>0</v>
      </c>
      <c r="ACG870" s="1">
        <v>340</v>
      </c>
      <c r="AGS870" s="1">
        <v>0</v>
      </c>
      <c r="AGT870" s="1">
        <v>0</v>
      </c>
      <c r="AGU870" s="1">
        <v>0</v>
      </c>
      <c r="AGV870" s="1">
        <v>0</v>
      </c>
      <c r="AGW870" s="1">
        <v>0</v>
      </c>
      <c r="AGX870" s="1">
        <v>0</v>
      </c>
      <c r="AGY870" s="1">
        <v>0</v>
      </c>
      <c r="AGZ870" s="1">
        <v>0</v>
      </c>
      <c r="AHA870" s="1">
        <v>0</v>
      </c>
      <c r="AHB870" s="1">
        <v>0</v>
      </c>
      <c r="AHC870" s="1">
        <v>1</v>
      </c>
      <c r="AHD870" s="1">
        <v>0</v>
      </c>
      <c r="AHE870" s="1">
        <v>0</v>
      </c>
      <c r="AHF870" s="1">
        <v>0</v>
      </c>
      <c r="AHH870" s="1">
        <v>0</v>
      </c>
      <c r="AHI870" s="1">
        <v>0</v>
      </c>
      <c r="AHK870" s="1">
        <v>0</v>
      </c>
      <c r="AHL870" s="1">
        <v>0</v>
      </c>
      <c r="AHM870" s="1">
        <v>0</v>
      </c>
      <c r="AHN870" s="1">
        <v>0</v>
      </c>
      <c r="AHO870" s="1">
        <v>0</v>
      </c>
      <c r="AHP870" s="1">
        <v>0</v>
      </c>
      <c r="AHQ870" s="1">
        <v>0</v>
      </c>
      <c r="AHR870" s="1">
        <v>0</v>
      </c>
      <c r="AIM870" s="1">
        <v>0</v>
      </c>
      <c r="AIN870" s="1">
        <v>0</v>
      </c>
      <c r="AIO870" s="1">
        <v>0</v>
      </c>
      <c r="AIP870" s="1">
        <v>1</v>
      </c>
      <c r="AIQ870" s="1">
        <v>1</v>
      </c>
      <c r="AIR870" s="1">
        <v>1</v>
      </c>
      <c r="AIS870" s="1">
        <v>1</v>
      </c>
      <c r="AIT870" s="3">
        <v>1</v>
      </c>
      <c r="AIV870" s="1">
        <v>0</v>
      </c>
      <c r="AIW870" s="1">
        <v>0</v>
      </c>
      <c r="AIX870" s="1">
        <v>81</v>
      </c>
    </row>
    <row r="871" spans="1:951" s="1" customFormat="1">
      <c r="B871" s="1">
        <v>2</v>
      </c>
      <c r="C871" s="1">
        <v>1</v>
      </c>
      <c r="D871" s="1" t="s">
        <v>8829</v>
      </c>
      <c r="E871" s="1" t="s">
        <v>8830</v>
      </c>
      <c r="F871" s="1" t="s">
        <v>8831</v>
      </c>
      <c r="G871" s="1" t="s">
        <v>8832</v>
      </c>
      <c r="H871" s="1" t="s">
        <v>8833</v>
      </c>
      <c r="I871" s="1" t="s">
        <v>8834</v>
      </c>
      <c r="O871" s="1">
        <v>0</v>
      </c>
      <c r="P871" s="1">
        <v>0</v>
      </c>
      <c r="Q871" s="1">
        <v>1</v>
      </c>
      <c r="R871" s="1">
        <v>1</v>
      </c>
      <c r="S871" s="1">
        <v>0</v>
      </c>
      <c r="T871" s="1">
        <v>0</v>
      </c>
      <c r="Z871" s="1">
        <v>0</v>
      </c>
      <c r="AA871" s="1">
        <v>2</v>
      </c>
      <c r="AB871" s="1" t="s">
        <v>8835</v>
      </c>
      <c r="AC871" s="1">
        <v>0</v>
      </c>
      <c r="AE871" s="1">
        <v>0</v>
      </c>
      <c r="AG871" s="1">
        <v>0</v>
      </c>
      <c r="AI871" s="1">
        <v>112</v>
      </c>
      <c r="AJ871" s="1">
        <v>100</v>
      </c>
      <c r="AK871" s="1">
        <v>102</v>
      </c>
      <c r="DR871" s="1">
        <v>70</v>
      </c>
      <c r="DS871" s="1">
        <v>62</v>
      </c>
      <c r="DT871" s="1">
        <v>58</v>
      </c>
      <c r="HA871" s="1">
        <v>0</v>
      </c>
      <c r="HB871" s="1">
        <v>2</v>
      </c>
      <c r="HC871" s="1">
        <v>0</v>
      </c>
      <c r="HT871" s="1">
        <v>0</v>
      </c>
      <c r="HU871" s="1">
        <v>0</v>
      </c>
      <c r="HV871" s="1">
        <v>0</v>
      </c>
      <c r="IP871" s="1">
        <v>98</v>
      </c>
      <c r="IQ871" s="1">
        <v>97</v>
      </c>
      <c r="LX871" s="1">
        <v>84</v>
      </c>
      <c r="LY871" s="1">
        <v>71</v>
      </c>
      <c r="PG871" s="1">
        <v>18</v>
      </c>
      <c r="PH871" s="1">
        <v>16</v>
      </c>
      <c r="SP871" s="1">
        <v>95.7</v>
      </c>
      <c r="SQ871" s="1">
        <v>96.9</v>
      </c>
      <c r="VX871" s="1">
        <v>1</v>
      </c>
      <c r="VY871" s="1">
        <v>1</v>
      </c>
      <c r="WQ871" s="1">
        <v>0</v>
      </c>
      <c r="WR871" s="1">
        <v>0</v>
      </c>
      <c r="ABH871" s="1">
        <v>3.4</v>
      </c>
      <c r="ACG871" s="1">
        <v>133</v>
      </c>
      <c r="ACH871" s="1">
        <v>208</v>
      </c>
      <c r="ACI871" s="1">
        <v>263</v>
      </c>
      <c r="ACJ871" s="1">
        <v>308</v>
      </c>
      <c r="AEK871" s="1">
        <v>51.1</v>
      </c>
      <c r="AGS871" s="1">
        <v>1</v>
      </c>
      <c r="AGT871" s="1">
        <v>0</v>
      </c>
      <c r="AGU871" s="1">
        <v>0</v>
      </c>
      <c r="AGV871" s="1">
        <v>1</v>
      </c>
      <c r="AGW871" s="1">
        <v>0</v>
      </c>
      <c r="AGX871" s="1">
        <v>0</v>
      </c>
      <c r="AGY871" s="1">
        <v>0</v>
      </c>
      <c r="AGZ871" s="1">
        <v>1</v>
      </c>
      <c r="AHA871" s="1">
        <v>0</v>
      </c>
      <c r="AHB871" s="1">
        <v>0</v>
      </c>
      <c r="AHC871" s="1">
        <v>1</v>
      </c>
      <c r="AHD871" s="1">
        <v>0</v>
      </c>
      <c r="AHE871" s="1">
        <v>0</v>
      </c>
      <c r="AHF871" s="1">
        <v>0</v>
      </c>
      <c r="AHH871" s="1">
        <v>0</v>
      </c>
      <c r="AHI871" s="1">
        <v>0</v>
      </c>
      <c r="AHK871" s="1">
        <v>0</v>
      </c>
      <c r="AHL871" s="1">
        <v>0</v>
      </c>
      <c r="AHM871" s="1">
        <v>0</v>
      </c>
      <c r="AHN871" s="1">
        <v>0</v>
      </c>
      <c r="AHO871" s="1">
        <v>0</v>
      </c>
      <c r="AHP871" s="1">
        <v>0</v>
      </c>
      <c r="AHQ871" s="1">
        <v>0</v>
      </c>
      <c r="AHR871" s="1">
        <v>0</v>
      </c>
      <c r="AIM871" s="1">
        <v>0</v>
      </c>
      <c r="AIN871" s="1">
        <v>0</v>
      </c>
      <c r="AIO871" s="1">
        <v>0</v>
      </c>
      <c r="AIT871" s="3">
        <v>2</v>
      </c>
      <c r="AIV871" s="1">
        <v>0</v>
      </c>
      <c r="AIW871" s="1">
        <v>0</v>
      </c>
      <c r="AIX871" s="1">
        <v>63</v>
      </c>
      <c r="AIY871" s="1">
        <v>75</v>
      </c>
    </row>
    <row r="872" spans="1:951" s="18" customFormat="1">
      <c r="B872" s="18">
        <v>3</v>
      </c>
      <c r="C872" s="18">
        <v>0</v>
      </c>
      <c r="Z872" s="18">
        <v>0</v>
      </c>
      <c r="AA872" s="18">
        <v>1</v>
      </c>
      <c r="AB872" s="18" t="s">
        <v>8836</v>
      </c>
      <c r="AC872" s="18">
        <v>3</v>
      </c>
      <c r="AD872" s="18">
        <v>0</v>
      </c>
      <c r="AE872" s="18">
        <v>0</v>
      </c>
      <c r="AG872" s="18">
        <v>0</v>
      </c>
      <c r="AI872" s="18">
        <v>102</v>
      </c>
      <c r="DR872" s="18">
        <v>68</v>
      </c>
      <c r="HA872" s="18">
        <v>0</v>
      </c>
      <c r="HT872" s="18">
        <v>0</v>
      </c>
      <c r="IP872" s="18">
        <v>97</v>
      </c>
      <c r="LX872" s="18">
        <v>83</v>
      </c>
      <c r="PG872" s="18">
        <v>16</v>
      </c>
      <c r="SP872" s="18">
        <v>97.3</v>
      </c>
      <c r="VX872" s="18">
        <v>1</v>
      </c>
      <c r="WQ872" s="18">
        <v>0</v>
      </c>
      <c r="ABH872" s="18">
        <v>2.2000000000000002</v>
      </c>
      <c r="ACG872" s="18">
        <v>183</v>
      </c>
      <c r="AGS872" s="18">
        <v>0</v>
      </c>
      <c r="AGT872" s="18">
        <v>0</v>
      </c>
      <c r="AGU872" s="18">
        <v>0</v>
      </c>
      <c r="AGV872" s="18">
        <v>0</v>
      </c>
      <c r="AGW872" s="18">
        <v>0</v>
      </c>
      <c r="AGX872" s="18">
        <v>0</v>
      </c>
      <c r="AGY872" s="18">
        <v>0</v>
      </c>
      <c r="AGZ872" s="18">
        <v>0</v>
      </c>
      <c r="AHA872" s="18">
        <v>0</v>
      </c>
      <c r="AHB872" s="18">
        <v>0</v>
      </c>
      <c r="AHC872" s="18">
        <v>1</v>
      </c>
      <c r="AHD872" s="18">
        <v>0</v>
      </c>
      <c r="AHE872" s="18">
        <v>0</v>
      </c>
      <c r="AHF872" s="18">
        <v>0</v>
      </c>
      <c r="AHH872" s="18">
        <v>0</v>
      </c>
      <c r="AHI872" s="18">
        <v>0</v>
      </c>
      <c r="AHK872" s="18">
        <v>0</v>
      </c>
      <c r="AHL872" s="18">
        <v>0</v>
      </c>
      <c r="AHM872" s="18">
        <v>0</v>
      </c>
      <c r="AHN872" s="18">
        <v>0</v>
      </c>
      <c r="AHO872" s="18">
        <v>0</v>
      </c>
      <c r="AHP872" s="18">
        <v>0</v>
      </c>
      <c r="AHQ872" s="18">
        <v>0</v>
      </c>
      <c r="AHR872" s="18">
        <v>0</v>
      </c>
      <c r="AIM872" s="18">
        <v>0</v>
      </c>
      <c r="AIN872" s="18">
        <v>0</v>
      </c>
      <c r="AIO872" s="18">
        <v>0</v>
      </c>
      <c r="AIT872" s="79">
        <v>1</v>
      </c>
      <c r="AIV872" s="18">
        <v>0</v>
      </c>
      <c r="AIW872" s="18">
        <v>0</v>
      </c>
      <c r="AIX872" s="18">
        <v>58</v>
      </c>
    </row>
    <row r="873" spans="1:951" s="14" customFormat="1">
      <c r="A873" s="14">
        <v>182</v>
      </c>
      <c r="B873" s="14">
        <v>1</v>
      </c>
      <c r="C873" s="14">
        <v>1</v>
      </c>
      <c r="D873" s="14" t="s">
        <v>5935</v>
      </c>
      <c r="E873" s="14" t="s">
        <v>5843</v>
      </c>
      <c r="F873" s="63" t="s">
        <v>8837</v>
      </c>
      <c r="O873" s="14">
        <v>0</v>
      </c>
      <c r="P873" s="14">
        <v>0</v>
      </c>
      <c r="Q873" s="14">
        <v>1</v>
      </c>
      <c r="Z873" s="14">
        <v>0</v>
      </c>
      <c r="AA873" s="14">
        <v>1</v>
      </c>
      <c r="AB873" s="14" t="s">
        <v>8838</v>
      </c>
      <c r="AI873" s="14">
        <v>118</v>
      </c>
      <c r="AJ873" s="14">
        <v>112</v>
      </c>
      <c r="DR873" s="14">
        <v>58</v>
      </c>
      <c r="DS873" s="14">
        <v>60</v>
      </c>
      <c r="IP873" s="14">
        <v>98</v>
      </c>
      <c r="IQ873" s="14">
        <v>97</v>
      </c>
      <c r="LX873" s="14">
        <v>68</v>
      </c>
      <c r="LY873" s="14">
        <v>75</v>
      </c>
      <c r="PG873" s="14">
        <v>18</v>
      </c>
      <c r="PH873" s="14">
        <v>18</v>
      </c>
      <c r="SP873" s="14">
        <v>98.2</v>
      </c>
      <c r="SQ873" s="14">
        <v>98</v>
      </c>
      <c r="WR873" s="14">
        <v>0</v>
      </c>
      <c r="AAI873" s="63"/>
      <c r="AAO873" s="63"/>
      <c r="AAU873" s="63"/>
      <c r="ACG873" s="14">
        <v>134</v>
      </c>
      <c r="AGM873" s="63"/>
      <c r="AGS873" s="14">
        <v>1</v>
      </c>
      <c r="AGT873" s="14">
        <v>1</v>
      </c>
      <c r="AGU873" s="14">
        <v>0</v>
      </c>
      <c r="AGV873" s="14">
        <v>0</v>
      </c>
      <c r="AGW873" s="14">
        <v>0</v>
      </c>
      <c r="AGX873" s="14">
        <v>0</v>
      </c>
      <c r="AGY873" s="14">
        <v>0</v>
      </c>
      <c r="AGZ873" s="14">
        <v>1</v>
      </c>
      <c r="AHA873" s="14">
        <v>0</v>
      </c>
      <c r="AHB873" s="14">
        <v>0</v>
      </c>
      <c r="AHC873" s="14">
        <v>1</v>
      </c>
      <c r="AHD873" s="14">
        <v>0</v>
      </c>
      <c r="AHE873" s="14">
        <v>0</v>
      </c>
      <c r="AHF873" s="14">
        <v>0</v>
      </c>
      <c r="AHH873" s="14">
        <v>0</v>
      </c>
      <c r="AHI873" s="14">
        <v>0</v>
      </c>
      <c r="AHK873" s="14">
        <v>0</v>
      </c>
      <c r="AHL873" s="14">
        <v>0</v>
      </c>
      <c r="AHM873" s="14">
        <v>0</v>
      </c>
      <c r="AHN873" s="14">
        <v>0</v>
      </c>
      <c r="AHO873" s="14">
        <v>0</v>
      </c>
      <c r="AHP873" s="14">
        <v>0</v>
      </c>
      <c r="AHQ873" s="14">
        <v>0</v>
      </c>
      <c r="AHR873" s="14">
        <f>AVERAGE(4,4,3)</f>
        <v>3.6666666666666665</v>
      </c>
      <c r="AHV873" s="63"/>
      <c r="AIB873" s="63"/>
      <c r="AIH873" s="63"/>
      <c r="AIM873" s="14">
        <v>2</v>
      </c>
      <c r="AIN873" s="14">
        <v>0</v>
      </c>
      <c r="AIO873" s="14">
        <v>0</v>
      </c>
      <c r="AIT873" s="60"/>
      <c r="AJB873" s="63"/>
      <c r="AJH873" s="63"/>
      <c r="AJN873" s="63"/>
    </row>
    <row r="874" spans="1:951" s="14" customFormat="1">
      <c r="B874" s="14">
        <v>2</v>
      </c>
      <c r="C874" s="14">
        <v>1</v>
      </c>
      <c r="D874" s="14" t="s">
        <v>5948</v>
      </c>
      <c r="E874" s="14" t="s">
        <v>7563</v>
      </c>
      <c r="F874" s="63" t="s">
        <v>8839</v>
      </c>
      <c r="G874" s="14" t="s">
        <v>7444</v>
      </c>
      <c r="O874" s="14">
        <v>0</v>
      </c>
      <c r="P874" s="14">
        <v>0</v>
      </c>
      <c r="Q874" s="14">
        <v>1</v>
      </c>
      <c r="R874" s="14">
        <v>1</v>
      </c>
      <c r="Z874" s="14">
        <v>0</v>
      </c>
      <c r="AA874" s="14">
        <v>1</v>
      </c>
      <c r="AB874" s="14" t="s">
        <v>8840</v>
      </c>
      <c r="AI874" s="14">
        <v>98</v>
      </c>
      <c r="AJ874" s="14">
        <v>100</v>
      </c>
      <c r="AK874" s="14">
        <v>90</v>
      </c>
      <c r="AL874" s="14">
        <v>104</v>
      </c>
      <c r="AM874" s="14">
        <v>110</v>
      </c>
      <c r="AN874" s="14">
        <v>104</v>
      </c>
      <c r="AO874" s="14">
        <v>136</v>
      </c>
      <c r="DR874" s="14">
        <v>60</v>
      </c>
      <c r="DS874" s="14">
        <v>60</v>
      </c>
      <c r="DT874" s="14">
        <v>64</v>
      </c>
      <c r="DU874" s="14">
        <v>68</v>
      </c>
      <c r="DV874" s="14">
        <v>60</v>
      </c>
      <c r="DW874" s="14">
        <v>52</v>
      </c>
      <c r="DX874" s="14">
        <v>70</v>
      </c>
      <c r="IP874" s="14">
        <v>93</v>
      </c>
      <c r="IQ874" s="14">
        <v>98</v>
      </c>
      <c r="IR874" s="14">
        <v>97</v>
      </c>
      <c r="IS874" s="14">
        <v>99</v>
      </c>
      <c r="IT874" s="14">
        <v>98</v>
      </c>
      <c r="IU874" s="14">
        <v>97</v>
      </c>
      <c r="IV874" s="14">
        <v>98</v>
      </c>
      <c r="LX874" s="14">
        <v>61</v>
      </c>
      <c r="LY874" s="14">
        <v>60</v>
      </c>
      <c r="LZ874" s="14">
        <v>63</v>
      </c>
      <c r="MA874" s="14">
        <v>64</v>
      </c>
      <c r="MB874" s="14">
        <v>76</v>
      </c>
      <c r="MC874" s="14">
        <v>58</v>
      </c>
      <c r="MD874" s="14">
        <v>60</v>
      </c>
      <c r="PG874" s="14">
        <v>18</v>
      </c>
      <c r="PH874" s="14">
        <v>16</v>
      </c>
      <c r="PI874" s="14">
        <v>16</v>
      </c>
      <c r="PL874" s="14">
        <v>16</v>
      </c>
      <c r="PM874" s="14">
        <v>16</v>
      </c>
      <c r="SP874" s="14">
        <v>98</v>
      </c>
      <c r="SQ874" s="14">
        <v>98.2</v>
      </c>
      <c r="SR874" s="14">
        <v>98.2</v>
      </c>
      <c r="SU874" s="14">
        <v>98.5</v>
      </c>
      <c r="SV874" s="14">
        <v>98.4</v>
      </c>
      <c r="WQ874" s="14">
        <v>0</v>
      </c>
      <c r="WR874" s="14">
        <v>0</v>
      </c>
      <c r="WS874" s="14">
        <v>0</v>
      </c>
      <c r="WV874" s="14">
        <v>0</v>
      </c>
      <c r="WW874" s="14">
        <v>0</v>
      </c>
      <c r="AAI874" s="63"/>
      <c r="AAO874" s="63"/>
      <c r="AAU874" s="63"/>
      <c r="AAY874" s="14">
        <v>24</v>
      </c>
      <c r="ABB874" s="14">
        <v>10.5</v>
      </c>
      <c r="ABE874" s="14">
        <v>29.4</v>
      </c>
      <c r="ABM874" s="14">
        <v>3.89</v>
      </c>
      <c r="ABO874" s="14">
        <v>161</v>
      </c>
      <c r="ABU874" s="14">
        <v>143</v>
      </c>
      <c r="ABX874" s="14">
        <v>3.9</v>
      </c>
      <c r="ACA874" s="14">
        <v>105</v>
      </c>
      <c r="ACD874" s="14">
        <v>8.4</v>
      </c>
      <c r="ACG874" s="14">
        <v>167</v>
      </c>
      <c r="ACH874" s="14">
        <v>166</v>
      </c>
      <c r="ACI874" s="14">
        <v>141</v>
      </c>
      <c r="ACJ874" s="14">
        <v>260</v>
      </c>
      <c r="ACK874" s="14">
        <v>175</v>
      </c>
      <c r="ACQ874" s="14">
        <v>15</v>
      </c>
      <c r="ACT874" s="14">
        <v>0.49</v>
      </c>
      <c r="ACW874" s="14">
        <v>14</v>
      </c>
      <c r="ADR874" s="14">
        <v>1.9</v>
      </c>
      <c r="AGM874" s="63"/>
      <c r="AGS874" s="14">
        <v>1</v>
      </c>
      <c r="AGT874" s="14">
        <v>1</v>
      </c>
      <c r="AGU874" s="14">
        <v>0</v>
      </c>
      <c r="AGV874" s="14">
        <v>0</v>
      </c>
      <c r="AGW874" s="14">
        <v>0</v>
      </c>
      <c r="AGX874" s="14">
        <v>0</v>
      </c>
      <c r="AGY874" s="14">
        <v>0</v>
      </c>
      <c r="AGZ874" s="14">
        <v>13</v>
      </c>
      <c r="AHA874" s="14">
        <v>0</v>
      </c>
      <c r="AHB874" s="14">
        <v>0</v>
      </c>
      <c r="AHC874" s="14">
        <v>1</v>
      </c>
      <c r="AHD874" s="14">
        <v>0</v>
      </c>
      <c r="AHE874" s="14">
        <v>0</v>
      </c>
      <c r="AHF874" s="14">
        <v>0</v>
      </c>
      <c r="AHH874" s="14">
        <v>0</v>
      </c>
      <c r="AHI874" s="14">
        <v>0</v>
      </c>
      <c r="AHK874" s="14">
        <v>0</v>
      </c>
      <c r="AHL874" s="14">
        <v>0</v>
      </c>
      <c r="AHM874" s="14">
        <v>0</v>
      </c>
      <c r="AHN874" s="14">
        <v>0</v>
      </c>
      <c r="AHO874" s="14">
        <v>0</v>
      </c>
      <c r="AHP874" s="14">
        <v>0</v>
      </c>
      <c r="AHQ874" s="14">
        <v>0</v>
      </c>
      <c r="AHR874" s="14">
        <v>2.75</v>
      </c>
      <c r="AHV874" s="63"/>
      <c r="AIB874" s="63"/>
      <c r="AIH874" s="63"/>
      <c r="AIN874" s="14">
        <v>0</v>
      </c>
      <c r="AIO874" s="14">
        <v>0</v>
      </c>
      <c r="AIT874" s="60"/>
      <c r="AJB874" s="63"/>
      <c r="AJH874" s="63"/>
      <c r="AJN874" s="63"/>
    </row>
    <row r="875" spans="1:951" s="31" customFormat="1">
      <c r="B875" s="31">
        <v>3</v>
      </c>
      <c r="C875" s="31">
        <v>1</v>
      </c>
      <c r="D875" s="31" t="s">
        <v>8841</v>
      </c>
      <c r="F875" s="82"/>
      <c r="G875" s="83"/>
      <c r="O875" s="31">
        <v>1</v>
      </c>
      <c r="Z875" s="31">
        <v>0</v>
      </c>
      <c r="AA875" s="31">
        <v>2</v>
      </c>
      <c r="AB875" s="83" t="s">
        <v>8842</v>
      </c>
      <c r="AI875" s="31">
        <v>108</v>
      </c>
      <c r="AJ875" s="31">
        <v>100</v>
      </c>
      <c r="AK875" s="31">
        <v>122</v>
      </c>
      <c r="AL875" s="31">
        <v>120</v>
      </c>
      <c r="AM875" s="31">
        <v>112</v>
      </c>
      <c r="AN875" s="31">
        <v>104</v>
      </c>
      <c r="DR875" s="31">
        <v>60</v>
      </c>
      <c r="DS875" s="31">
        <v>60</v>
      </c>
      <c r="DT875" s="31">
        <v>64</v>
      </c>
      <c r="DU875" s="31">
        <v>62</v>
      </c>
      <c r="DV875" s="31">
        <v>58</v>
      </c>
      <c r="DW875" s="31">
        <v>60</v>
      </c>
      <c r="IP875" s="31">
        <v>93</v>
      </c>
      <c r="IQ875" s="31">
        <v>94</v>
      </c>
      <c r="IR875" s="31">
        <v>95</v>
      </c>
      <c r="IS875" s="31">
        <v>95</v>
      </c>
      <c r="LX875" s="31">
        <v>55</v>
      </c>
      <c r="LY875" s="31">
        <v>58</v>
      </c>
      <c r="LZ875" s="31">
        <v>60</v>
      </c>
      <c r="MA875" s="31">
        <v>61</v>
      </c>
      <c r="MB875" s="31">
        <v>77</v>
      </c>
      <c r="MC875" s="31">
        <v>84</v>
      </c>
      <c r="PG875" s="31">
        <v>16</v>
      </c>
      <c r="PH875" s="31">
        <v>16</v>
      </c>
      <c r="PI875" s="31">
        <v>16</v>
      </c>
      <c r="PJ875" s="31">
        <v>16</v>
      </c>
      <c r="SP875" s="31">
        <v>97.7</v>
      </c>
      <c r="SQ875" s="31">
        <v>97.8</v>
      </c>
      <c r="SR875" s="31">
        <v>98.1</v>
      </c>
      <c r="SS875" s="31">
        <v>98</v>
      </c>
      <c r="WQ875" s="31">
        <v>0</v>
      </c>
      <c r="WR875" s="31">
        <v>0</v>
      </c>
      <c r="WS875" s="31">
        <v>0</v>
      </c>
      <c r="WT875" s="31">
        <v>0</v>
      </c>
      <c r="AAI875" s="82"/>
      <c r="AAJ875" s="83"/>
      <c r="AAO875" s="82"/>
      <c r="AAP875" s="83"/>
      <c r="AAU875" s="82"/>
      <c r="AAV875" s="83"/>
      <c r="AAY875" s="31">
        <v>23</v>
      </c>
      <c r="ABB875" s="31">
        <v>10.6</v>
      </c>
      <c r="ABE875" s="31">
        <v>30.1</v>
      </c>
      <c r="ABM875" s="31">
        <v>3.92</v>
      </c>
      <c r="ABO875" s="31">
        <v>161</v>
      </c>
      <c r="ABU875" s="31">
        <v>141</v>
      </c>
      <c r="ABX875" s="31">
        <v>4.2</v>
      </c>
      <c r="ACA875" s="31">
        <v>104</v>
      </c>
      <c r="ACD875" s="31">
        <v>8.5</v>
      </c>
      <c r="ACG875" s="31">
        <v>193</v>
      </c>
      <c r="ACH875" s="31">
        <v>195</v>
      </c>
      <c r="ACI875" s="31">
        <v>141</v>
      </c>
      <c r="ACQ875" s="31">
        <v>17</v>
      </c>
      <c r="ACT875" s="31">
        <v>0.59</v>
      </c>
      <c r="ACW875" s="31">
        <v>14</v>
      </c>
      <c r="ADR875" s="31">
        <v>1.8</v>
      </c>
      <c r="AGM875" s="82"/>
      <c r="AGN875" s="83"/>
      <c r="AGS875" s="31">
        <v>0</v>
      </c>
      <c r="AGT875" s="31">
        <v>0</v>
      </c>
      <c r="AGU875" s="31">
        <v>0</v>
      </c>
      <c r="AGV875" s="31">
        <v>0</v>
      </c>
      <c r="AGW875" s="31">
        <v>0</v>
      </c>
      <c r="AGX875" s="31">
        <v>0</v>
      </c>
      <c r="AGY875" s="31">
        <v>0</v>
      </c>
      <c r="AGZ875" s="31">
        <v>5</v>
      </c>
      <c r="AHA875" s="31">
        <v>0</v>
      </c>
      <c r="AHB875" s="31">
        <v>0</v>
      </c>
      <c r="AHC875" s="31">
        <v>1</v>
      </c>
      <c r="AHD875" s="31">
        <v>0</v>
      </c>
      <c r="AHE875" s="31">
        <v>0</v>
      </c>
      <c r="AHF875" s="31">
        <v>0</v>
      </c>
      <c r="AHH875" s="31">
        <v>0</v>
      </c>
      <c r="AHI875" s="31">
        <v>0</v>
      </c>
      <c r="AHK875" s="31">
        <v>0</v>
      </c>
      <c r="AHL875" s="31">
        <v>0</v>
      </c>
      <c r="AHM875" s="31">
        <v>0</v>
      </c>
      <c r="AHN875" s="31">
        <v>0</v>
      </c>
      <c r="AHO875" s="31">
        <v>0</v>
      </c>
      <c r="AHP875" s="31">
        <v>0</v>
      </c>
      <c r="AHQ875" s="31">
        <v>0</v>
      </c>
      <c r="AHR875" s="31">
        <v>3</v>
      </c>
      <c r="AHV875" s="82"/>
      <c r="AHW875" s="83"/>
      <c r="AIB875" s="82"/>
      <c r="AIC875" s="83"/>
      <c r="AIH875" s="82"/>
      <c r="AII875" s="83"/>
      <c r="AIN875" s="31">
        <v>0</v>
      </c>
      <c r="AIO875" s="31">
        <v>0</v>
      </c>
      <c r="AIT875" s="84"/>
      <c r="AIU875" s="83"/>
      <c r="AJB875" s="82"/>
      <c r="AJC875" s="83"/>
      <c r="AJH875" s="82"/>
      <c r="AJI875" s="83"/>
      <c r="AJN875" s="82"/>
      <c r="AJO875" s="83"/>
    </row>
    <row r="876" spans="1:951" s="1" customFormat="1">
      <c r="A876" s="1">
        <v>183</v>
      </c>
      <c r="B876" s="1">
        <v>1</v>
      </c>
      <c r="C876" s="1">
        <v>0</v>
      </c>
      <c r="Z876" s="1">
        <v>0</v>
      </c>
      <c r="AA876" s="1">
        <v>1</v>
      </c>
      <c r="AC876" s="1">
        <v>0</v>
      </c>
      <c r="AE876" s="1">
        <v>0</v>
      </c>
      <c r="AG876" s="1">
        <v>0</v>
      </c>
      <c r="AGS876" s="1">
        <v>0</v>
      </c>
      <c r="AGT876" s="1">
        <v>0</v>
      </c>
      <c r="AGU876" s="1">
        <v>0</v>
      </c>
      <c r="AGV876" s="1">
        <v>0</v>
      </c>
      <c r="AGW876" s="1">
        <v>0</v>
      </c>
      <c r="AGX876" s="1">
        <v>0</v>
      </c>
      <c r="AGY876" s="1">
        <v>0</v>
      </c>
      <c r="AGZ876" s="1">
        <v>0</v>
      </c>
      <c r="AHA876" s="1">
        <v>0</v>
      </c>
      <c r="AHB876" s="1">
        <v>0</v>
      </c>
      <c r="AHC876" s="1">
        <v>1</v>
      </c>
      <c r="AHD876" s="1">
        <v>0</v>
      </c>
      <c r="AHE876" s="1">
        <v>0</v>
      </c>
      <c r="AHF876" s="1">
        <v>0</v>
      </c>
      <c r="AHH876" s="1">
        <v>0</v>
      </c>
      <c r="AHI876" s="1">
        <v>1</v>
      </c>
      <c r="AHK876" s="1">
        <v>0</v>
      </c>
      <c r="AHL876" s="1">
        <v>0</v>
      </c>
      <c r="AHM876" s="1">
        <v>0</v>
      </c>
      <c r="AHN876" s="1">
        <v>0</v>
      </c>
      <c r="AHO876" s="1">
        <v>0</v>
      </c>
      <c r="AHP876" s="1">
        <v>0</v>
      </c>
      <c r="AHQ876" s="1">
        <v>0</v>
      </c>
      <c r="AHR876" s="1">
        <v>1</v>
      </c>
      <c r="AIM876" s="1">
        <v>0</v>
      </c>
      <c r="AIN876" s="1">
        <v>0</v>
      </c>
      <c r="AIO876" s="1">
        <v>0</v>
      </c>
      <c r="AIP876" s="1">
        <v>0</v>
      </c>
      <c r="AIQ876" s="1">
        <v>1</v>
      </c>
      <c r="AIR876" s="1">
        <v>0</v>
      </c>
      <c r="AIS876" s="1">
        <v>1</v>
      </c>
      <c r="AIT876" s="3">
        <v>0</v>
      </c>
      <c r="AIU876" s="1">
        <v>0</v>
      </c>
      <c r="AIV876" s="1">
        <v>0</v>
      </c>
      <c r="AIW876" s="1">
        <v>0</v>
      </c>
    </row>
    <row r="877" spans="1:951" s="1" customFormat="1">
      <c r="B877" s="1">
        <v>2</v>
      </c>
      <c r="C877" s="1">
        <v>0</v>
      </c>
      <c r="Z877" s="1">
        <v>0</v>
      </c>
      <c r="AA877" s="1">
        <v>1</v>
      </c>
      <c r="AB877" s="1" t="s">
        <v>8843</v>
      </c>
      <c r="AC877" s="1">
        <v>0</v>
      </c>
      <c r="AE877" s="1">
        <v>0</v>
      </c>
      <c r="AG877" s="1">
        <v>0</v>
      </c>
      <c r="AI877" s="1">
        <v>128</v>
      </c>
      <c r="AJ877" s="1">
        <v>122</v>
      </c>
      <c r="DR877" s="1">
        <v>70</v>
      </c>
      <c r="DS877" s="1">
        <v>60</v>
      </c>
      <c r="HA877" s="1">
        <v>0</v>
      </c>
      <c r="HB877" s="1">
        <v>0</v>
      </c>
      <c r="HT877" s="1">
        <v>0</v>
      </c>
      <c r="HU877" s="1">
        <v>0</v>
      </c>
      <c r="IP877" s="1">
        <v>97</v>
      </c>
      <c r="IQ877" s="1">
        <v>99</v>
      </c>
      <c r="LX877" s="1">
        <v>70</v>
      </c>
      <c r="LY877" s="1">
        <v>64</v>
      </c>
      <c r="PG877" s="1">
        <v>18</v>
      </c>
      <c r="PH877" s="1">
        <v>16</v>
      </c>
      <c r="SP877" s="1">
        <v>96.6</v>
      </c>
      <c r="SQ877" s="1">
        <v>98.6</v>
      </c>
      <c r="VX877" s="1">
        <v>1</v>
      </c>
      <c r="VY877" s="1">
        <v>1</v>
      </c>
      <c r="WQ877" s="1">
        <v>0</v>
      </c>
      <c r="WR877" s="1">
        <v>0</v>
      </c>
      <c r="ACG877" s="1">
        <v>301</v>
      </c>
      <c r="AGS877" s="1">
        <v>0</v>
      </c>
      <c r="AGT877" s="1">
        <v>0</v>
      </c>
      <c r="AGU877" s="1">
        <v>0</v>
      </c>
      <c r="AGV877" s="1">
        <v>0</v>
      </c>
      <c r="AGW877" s="1">
        <v>0</v>
      </c>
      <c r="AGX877" s="1">
        <v>0</v>
      </c>
      <c r="AGY877" s="1">
        <v>0</v>
      </c>
      <c r="AGZ877" s="1">
        <v>0</v>
      </c>
      <c r="AHA877" s="1">
        <v>0</v>
      </c>
      <c r="AHB877" s="1">
        <v>0</v>
      </c>
      <c r="AHC877" s="1">
        <v>1</v>
      </c>
      <c r="AHD877" s="1">
        <v>0</v>
      </c>
      <c r="AHE877" s="1">
        <v>0</v>
      </c>
      <c r="AHF877" s="1">
        <v>0</v>
      </c>
      <c r="AHH877" s="1">
        <v>0</v>
      </c>
      <c r="AHI877" s="1">
        <v>1</v>
      </c>
      <c r="AHK877" s="1">
        <v>0</v>
      </c>
      <c r="AHL877" s="1">
        <v>0</v>
      </c>
      <c r="AHM877" s="1">
        <v>0</v>
      </c>
      <c r="AHN877" s="1">
        <v>0</v>
      </c>
      <c r="AHO877" s="1">
        <v>0</v>
      </c>
      <c r="AHP877" s="1">
        <v>0</v>
      </c>
      <c r="AHQ877" s="1">
        <v>0</v>
      </c>
      <c r="AHR877" s="1">
        <v>1</v>
      </c>
      <c r="AIM877" s="1">
        <v>0</v>
      </c>
      <c r="AIN877" s="1">
        <v>0</v>
      </c>
      <c r="AIO877" s="1">
        <v>0</v>
      </c>
      <c r="AIP877" s="1">
        <v>1</v>
      </c>
      <c r="AIR877" s="1">
        <v>1</v>
      </c>
      <c r="AIT877" s="3">
        <v>2</v>
      </c>
      <c r="AIU877" s="1">
        <v>0</v>
      </c>
      <c r="AIV877" s="1">
        <v>0</v>
      </c>
      <c r="AIW877" s="1">
        <v>0</v>
      </c>
      <c r="AIX877" s="1">
        <v>54</v>
      </c>
      <c r="AIY877" s="1">
        <v>19</v>
      </c>
    </row>
    <row r="878" spans="1:951" s="1" customFormat="1">
      <c r="B878" s="1">
        <v>3</v>
      </c>
      <c r="C878" s="1">
        <v>0</v>
      </c>
      <c r="Z878" s="1">
        <v>0</v>
      </c>
      <c r="AA878" s="1">
        <v>2</v>
      </c>
      <c r="AB878" s="1" t="s">
        <v>8844</v>
      </c>
      <c r="AC878" s="1">
        <v>0</v>
      </c>
      <c r="AE878" s="1">
        <v>0</v>
      </c>
      <c r="AG878" s="1">
        <v>0</v>
      </c>
      <c r="AI878" s="1">
        <v>162</v>
      </c>
      <c r="AJ878" s="1">
        <v>124</v>
      </c>
      <c r="DR878" s="1">
        <v>78</v>
      </c>
      <c r="DS878" s="1">
        <v>86</v>
      </c>
      <c r="HA878" s="1">
        <v>0</v>
      </c>
      <c r="HB878" s="1">
        <v>0</v>
      </c>
      <c r="HT878" s="1">
        <v>0</v>
      </c>
      <c r="HU878" s="1">
        <v>0</v>
      </c>
      <c r="IP878" s="1">
        <v>97</v>
      </c>
      <c r="IQ878" s="1">
        <v>98</v>
      </c>
      <c r="LX878" s="1">
        <v>72</v>
      </c>
      <c r="LY878" s="1">
        <v>72</v>
      </c>
      <c r="PG878" s="1">
        <v>16</v>
      </c>
      <c r="PH878" s="1">
        <v>16</v>
      </c>
      <c r="SP878" s="1">
        <v>99.1</v>
      </c>
      <c r="SQ878" s="1">
        <v>98.9</v>
      </c>
      <c r="VX878" s="1">
        <v>1</v>
      </c>
      <c r="VY878" s="1">
        <v>1</v>
      </c>
      <c r="WQ878" s="1">
        <v>0</v>
      </c>
      <c r="WR878" s="1">
        <v>0</v>
      </c>
      <c r="AAY878" s="1">
        <v>25</v>
      </c>
      <c r="ABB878" s="1">
        <v>9.9</v>
      </c>
      <c r="ABE878" s="1">
        <v>29</v>
      </c>
      <c r="ABU878" s="1">
        <v>139</v>
      </c>
      <c r="ABX878" s="1">
        <v>4.7</v>
      </c>
      <c r="ACA878" s="1">
        <v>104</v>
      </c>
      <c r="ACD878" s="1">
        <v>1.1000000000000001</v>
      </c>
      <c r="ACG878" s="1">
        <v>162</v>
      </c>
      <c r="ACQ878" s="1">
        <v>33</v>
      </c>
      <c r="ACT878" s="1">
        <v>2.8</v>
      </c>
      <c r="ACW878" s="1">
        <v>15</v>
      </c>
      <c r="AGS878" s="1">
        <v>0</v>
      </c>
      <c r="AGT878" s="1">
        <v>0</v>
      </c>
      <c r="AGU878" s="1">
        <v>0</v>
      </c>
      <c r="AGV878" s="1">
        <v>0</v>
      </c>
      <c r="AGW878" s="1">
        <v>0</v>
      </c>
      <c r="AGX878" s="1">
        <v>0</v>
      </c>
      <c r="AGY878" s="1">
        <v>0</v>
      </c>
      <c r="AGZ878" s="1">
        <v>1</v>
      </c>
      <c r="AHA878" s="1">
        <v>0</v>
      </c>
      <c r="AHB878" s="1">
        <v>0</v>
      </c>
      <c r="AHC878" s="1">
        <v>1</v>
      </c>
      <c r="AHD878" s="1">
        <v>0</v>
      </c>
      <c r="AHE878" s="1">
        <v>0</v>
      </c>
      <c r="AHF878" s="1">
        <v>0</v>
      </c>
      <c r="AHH878" s="1">
        <v>0</v>
      </c>
      <c r="AHI878" s="1">
        <v>1</v>
      </c>
      <c r="AHK878" s="1">
        <v>0</v>
      </c>
      <c r="AHL878" s="1">
        <v>0</v>
      </c>
      <c r="AHM878" s="1">
        <v>0</v>
      </c>
      <c r="AHN878" s="1">
        <v>0</v>
      </c>
      <c r="AHO878" s="1">
        <v>0</v>
      </c>
      <c r="AHP878" s="1">
        <v>0</v>
      </c>
      <c r="AHQ878" s="1">
        <v>0</v>
      </c>
      <c r="AHR878" s="1">
        <v>7</v>
      </c>
      <c r="AIM878" s="1">
        <v>0</v>
      </c>
      <c r="AIN878" s="1">
        <v>0</v>
      </c>
      <c r="AIO878" s="1">
        <v>0</v>
      </c>
      <c r="AIT878" s="3">
        <v>1</v>
      </c>
      <c r="AIU878" s="1">
        <v>1</v>
      </c>
      <c r="AIV878" s="1">
        <v>0</v>
      </c>
      <c r="AIW878" s="1">
        <v>0</v>
      </c>
      <c r="AIX878" s="1">
        <v>77</v>
      </c>
      <c r="AJB878" s="1">
        <v>40</v>
      </c>
    </row>
    <row r="879" spans="1:951" s="1" customFormat="1">
      <c r="B879" s="1">
        <v>4</v>
      </c>
      <c r="C879" s="1">
        <v>1</v>
      </c>
      <c r="D879" s="1" t="s">
        <v>8845</v>
      </c>
      <c r="E879" s="1" t="s">
        <v>3238</v>
      </c>
      <c r="O879" s="1">
        <v>0</v>
      </c>
      <c r="P879" s="1">
        <v>0</v>
      </c>
      <c r="Z879" s="1">
        <v>0</v>
      </c>
      <c r="AA879" s="1">
        <v>0</v>
      </c>
      <c r="AB879" s="1" t="s">
        <v>8846</v>
      </c>
      <c r="AC879" s="1">
        <v>0</v>
      </c>
      <c r="AE879" s="1">
        <v>0</v>
      </c>
      <c r="AG879" s="1">
        <v>0</v>
      </c>
      <c r="AI879" s="1">
        <v>138</v>
      </c>
      <c r="AJ879" s="1">
        <v>122</v>
      </c>
      <c r="DR879" s="1">
        <v>72</v>
      </c>
      <c r="DS879" s="1">
        <v>60</v>
      </c>
      <c r="HA879" s="1">
        <v>2</v>
      </c>
      <c r="HB879" s="1">
        <v>0</v>
      </c>
      <c r="HT879" s="1">
        <v>0</v>
      </c>
      <c r="HU879" s="1">
        <v>0</v>
      </c>
      <c r="IP879" s="1">
        <v>95</v>
      </c>
      <c r="IQ879" s="1">
        <v>98</v>
      </c>
      <c r="LX879" s="1">
        <v>72</v>
      </c>
      <c r="LY879" s="1">
        <v>74</v>
      </c>
      <c r="PG879" s="1">
        <v>16</v>
      </c>
      <c r="PH879" s="1">
        <v>16</v>
      </c>
      <c r="SP879" s="1">
        <v>98.2</v>
      </c>
      <c r="SQ879" s="1">
        <v>98</v>
      </c>
      <c r="VX879" s="1">
        <v>1</v>
      </c>
      <c r="VY879" s="1">
        <v>1</v>
      </c>
      <c r="WQ879" s="1">
        <v>0</v>
      </c>
      <c r="WR879" s="1">
        <v>0</v>
      </c>
      <c r="AGS879" s="1">
        <v>0</v>
      </c>
      <c r="AGT879" s="1">
        <v>0</v>
      </c>
      <c r="AGU879" s="1">
        <v>0</v>
      </c>
      <c r="AGV879" s="1">
        <v>0</v>
      </c>
      <c r="AGW879" s="1">
        <v>0</v>
      </c>
      <c r="AGX879" s="1">
        <v>0</v>
      </c>
      <c r="AGY879" s="1">
        <v>1</v>
      </c>
      <c r="AGZ879" s="1">
        <v>0</v>
      </c>
      <c r="AHA879" s="1">
        <v>1</v>
      </c>
      <c r="AHB879" s="1">
        <v>10</v>
      </c>
      <c r="AHC879" s="1">
        <v>1</v>
      </c>
      <c r="AHD879" s="1">
        <v>0</v>
      </c>
      <c r="AHE879" s="1">
        <v>0</v>
      </c>
      <c r="AHF879" s="1">
        <v>0</v>
      </c>
      <c r="AHH879" s="1">
        <v>0</v>
      </c>
      <c r="AHI879" s="1">
        <v>1</v>
      </c>
      <c r="AHK879" s="1">
        <v>0</v>
      </c>
      <c r="AHL879" s="1">
        <v>0</v>
      </c>
      <c r="AHM879" s="1">
        <v>0</v>
      </c>
      <c r="AHN879" s="1">
        <v>0</v>
      </c>
      <c r="AHO879" s="1">
        <v>0</v>
      </c>
      <c r="AHP879" s="1">
        <v>0</v>
      </c>
      <c r="AHQ879" s="1">
        <v>0</v>
      </c>
      <c r="AHR879" s="1">
        <v>8.5</v>
      </c>
      <c r="AIM879" s="1">
        <v>0</v>
      </c>
      <c r="AIN879" s="1">
        <v>0</v>
      </c>
      <c r="AIO879" s="1">
        <v>0</v>
      </c>
      <c r="AIT879" s="3">
        <v>1</v>
      </c>
      <c r="AIU879" s="1">
        <v>1</v>
      </c>
      <c r="AIV879" s="1">
        <v>0</v>
      </c>
      <c r="AIW879" s="1">
        <v>0</v>
      </c>
      <c r="AIX879" s="1">
        <v>35</v>
      </c>
      <c r="AJB879" s="1">
        <v>55</v>
      </c>
    </row>
    <row r="880" spans="1:951" s="1" customFormat="1">
      <c r="B880" s="1">
        <v>5</v>
      </c>
      <c r="C880" s="1">
        <v>0</v>
      </c>
      <c r="Z880" s="1">
        <v>0</v>
      </c>
      <c r="AA880" s="1">
        <v>2</v>
      </c>
      <c r="AB880" s="1" t="s">
        <v>8847</v>
      </c>
      <c r="AC880" s="1">
        <v>0</v>
      </c>
      <c r="AE880" s="1">
        <v>0</v>
      </c>
      <c r="AG880" s="1">
        <v>0</v>
      </c>
      <c r="AI880" s="1">
        <v>148</v>
      </c>
      <c r="AJ880" s="1">
        <v>130</v>
      </c>
      <c r="DR880" s="1">
        <v>76</v>
      </c>
      <c r="DS880" s="1">
        <v>64</v>
      </c>
      <c r="HA880" s="1">
        <v>2</v>
      </c>
      <c r="HB880" s="1">
        <v>0</v>
      </c>
      <c r="HT880" s="1">
        <v>0</v>
      </c>
      <c r="HU880" s="1">
        <v>0</v>
      </c>
      <c r="IP880" s="1">
        <v>99</v>
      </c>
      <c r="IQ880" s="1">
        <v>99</v>
      </c>
      <c r="LX880" s="1">
        <v>75</v>
      </c>
      <c r="LY880" s="1">
        <v>70</v>
      </c>
      <c r="PG880" s="1">
        <v>16</v>
      </c>
      <c r="PH880" s="1">
        <v>16</v>
      </c>
      <c r="SP880" s="1">
        <v>98.6</v>
      </c>
      <c r="SQ880" s="1">
        <v>98.7</v>
      </c>
      <c r="VX880" s="1">
        <v>1</v>
      </c>
      <c r="VY880" s="1">
        <v>1</v>
      </c>
      <c r="WQ880" s="1">
        <v>0</v>
      </c>
      <c r="WR880" s="1">
        <v>0</v>
      </c>
      <c r="ACG880" s="1">
        <v>315</v>
      </c>
      <c r="AGS880" s="1">
        <v>0</v>
      </c>
      <c r="AGT880" s="1">
        <v>0</v>
      </c>
      <c r="AGU880" s="1">
        <v>0</v>
      </c>
      <c r="AGV880" s="1">
        <v>0</v>
      </c>
      <c r="AGW880" s="1">
        <v>0</v>
      </c>
      <c r="AGX880" s="1">
        <v>0</v>
      </c>
      <c r="AGY880" s="1">
        <v>0</v>
      </c>
      <c r="AGZ880" s="1">
        <v>1</v>
      </c>
      <c r="AHA880" s="1">
        <v>0</v>
      </c>
      <c r="AHB880" s="1">
        <v>0</v>
      </c>
      <c r="AHC880" s="1">
        <v>1</v>
      </c>
      <c r="AHD880" s="1">
        <v>0</v>
      </c>
      <c r="AHE880" s="1">
        <v>0</v>
      </c>
      <c r="AHF880" s="1">
        <v>0</v>
      </c>
      <c r="AHH880" s="1">
        <v>0</v>
      </c>
      <c r="AHI880" s="1">
        <v>0</v>
      </c>
      <c r="AHK880" s="1">
        <v>0</v>
      </c>
      <c r="AHL880" s="1">
        <v>0</v>
      </c>
      <c r="AHM880" s="1">
        <v>0</v>
      </c>
      <c r="AHN880" s="1">
        <v>0</v>
      </c>
      <c r="AHO880" s="1">
        <v>0</v>
      </c>
      <c r="AHP880" s="1">
        <v>0</v>
      </c>
      <c r="AHQ880" s="1">
        <v>0</v>
      </c>
      <c r="AHR880" s="1">
        <v>1</v>
      </c>
      <c r="AIM880" s="1">
        <v>0</v>
      </c>
      <c r="AIN880" s="1">
        <v>0</v>
      </c>
      <c r="AIO880" s="1">
        <v>0</v>
      </c>
      <c r="AIT880" s="3">
        <v>1</v>
      </c>
      <c r="AIU880" s="1">
        <v>1</v>
      </c>
      <c r="AIV880" s="1">
        <v>0</v>
      </c>
      <c r="AIW880" s="1">
        <v>0</v>
      </c>
      <c r="AIX880" s="1">
        <v>27</v>
      </c>
      <c r="AJB880" s="1">
        <v>25</v>
      </c>
    </row>
    <row r="881" spans="1:951" s="80" customFormat="1">
      <c r="B881" s="80">
        <v>6</v>
      </c>
      <c r="C881" s="80">
        <v>0</v>
      </c>
      <c r="Z881" s="80">
        <v>0</v>
      </c>
      <c r="AA881" s="80">
        <v>2</v>
      </c>
      <c r="AC881" s="80">
        <v>0</v>
      </c>
      <c r="AE881" s="80">
        <v>0</v>
      </c>
      <c r="AG881" s="80">
        <v>0</v>
      </c>
      <c r="AI881" s="80">
        <v>134</v>
      </c>
      <c r="DR881" s="80">
        <v>72</v>
      </c>
      <c r="HA881" s="80">
        <v>2</v>
      </c>
      <c r="HT881" s="80">
        <v>0</v>
      </c>
      <c r="IP881" s="80">
        <v>98</v>
      </c>
      <c r="LX881" s="80">
        <v>68</v>
      </c>
      <c r="PG881" s="80">
        <v>16</v>
      </c>
      <c r="SP881" s="80">
        <v>98.4</v>
      </c>
      <c r="VX881" s="80">
        <v>1</v>
      </c>
      <c r="WQ881" s="80">
        <v>0</v>
      </c>
      <c r="ACG881" s="80">
        <v>203</v>
      </c>
      <c r="AGS881" s="80">
        <v>0</v>
      </c>
      <c r="AGT881" s="80">
        <v>0</v>
      </c>
      <c r="AGU881" s="80">
        <v>0</v>
      </c>
      <c r="AGV881" s="80">
        <v>0</v>
      </c>
      <c r="AGW881" s="80">
        <v>0</v>
      </c>
      <c r="AGX881" s="80">
        <v>0</v>
      </c>
      <c r="AGY881" s="80">
        <v>0</v>
      </c>
      <c r="AGZ881" s="80">
        <v>1</v>
      </c>
      <c r="AHA881" s="80">
        <v>0</v>
      </c>
      <c r="AHB881" s="80">
        <v>0</v>
      </c>
      <c r="AHC881" s="80">
        <v>1</v>
      </c>
      <c r="AHD881" s="80">
        <v>0</v>
      </c>
      <c r="AHE881" s="80">
        <v>0</v>
      </c>
      <c r="AHF881" s="80">
        <v>0</v>
      </c>
      <c r="AHH881" s="80">
        <v>0</v>
      </c>
      <c r="AHI881" s="80">
        <v>0</v>
      </c>
      <c r="AHK881" s="80">
        <v>0</v>
      </c>
      <c r="AHL881" s="80">
        <v>0</v>
      </c>
      <c r="AHM881" s="80">
        <v>0</v>
      </c>
      <c r="AHN881" s="80">
        <v>0</v>
      </c>
      <c r="AHO881" s="80">
        <v>0</v>
      </c>
      <c r="AHP881" s="80">
        <v>0</v>
      </c>
      <c r="AHQ881" s="80">
        <v>0</v>
      </c>
      <c r="AHR881" s="80">
        <v>1</v>
      </c>
      <c r="AIM881" s="80">
        <v>0</v>
      </c>
      <c r="AIN881" s="80">
        <v>0</v>
      </c>
      <c r="AIO881" s="80">
        <v>0</v>
      </c>
      <c r="AIT881" s="86">
        <v>1</v>
      </c>
      <c r="AIU881" s="80">
        <v>0</v>
      </c>
      <c r="AIV881" s="80">
        <v>0</v>
      </c>
      <c r="AIW881" s="80">
        <v>0</v>
      </c>
      <c r="AIX881" s="80">
        <v>31</v>
      </c>
    </row>
    <row r="882" spans="1:951" s="14" customFormat="1">
      <c r="A882" s="14">
        <v>184</v>
      </c>
      <c r="B882" s="96">
        <v>1</v>
      </c>
      <c r="C882" s="97">
        <v>1</v>
      </c>
      <c r="D882" s="14" t="s">
        <v>7824</v>
      </c>
      <c r="E882" s="14" t="s">
        <v>7546</v>
      </c>
      <c r="F882" s="95" t="s">
        <v>8848</v>
      </c>
      <c r="G882" s="59"/>
      <c r="H882" s="59"/>
      <c r="I882" s="96"/>
      <c r="J882" s="96"/>
      <c r="K882" s="96"/>
      <c r="L882" s="96"/>
      <c r="M882" s="96"/>
      <c r="N882" s="96"/>
      <c r="O882" s="97">
        <v>0</v>
      </c>
      <c r="P882" s="97">
        <v>0</v>
      </c>
      <c r="Q882" s="97">
        <v>0</v>
      </c>
      <c r="R882" s="97"/>
      <c r="S882" s="97"/>
      <c r="T882" s="97"/>
      <c r="U882" s="97"/>
      <c r="V882" s="97"/>
      <c r="W882" s="97"/>
      <c r="X882" s="97"/>
      <c r="Y882" s="97"/>
      <c r="Z882" s="14">
        <v>0</v>
      </c>
      <c r="AA882" s="96">
        <v>2</v>
      </c>
      <c r="AB882" s="59"/>
      <c r="AC882" s="96"/>
      <c r="AD882" s="96"/>
      <c r="AE882" s="96"/>
      <c r="AF882" s="96"/>
      <c r="AG882" s="96"/>
      <c r="AH882" s="96"/>
      <c r="AI882" s="96">
        <v>122</v>
      </c>
      <c r="AJ882" s="96"/>
      <c r="AK882" s="96"/>
      <c r="AL882" s="96"/>
      <c r="AM882" s="96"/>
      <c r="AN882" s="96"/>
      <c r="AO882" s="96"/>
      <c r="AP882" s="96"/>
      <c r="AQ882" s="96"/>
      <c r="AR882" s="96"/>
      <c r="AS882" s="96"/>
      <c r="AT882" s="96"/>
      <c r="AU882" s="96"/>
      <c r="AV882" s="96"/>
      <c r="AW882" s="96"/>
      <c r="AX882" s="96"/>
      <c r="AY882" s="96"/>
      <c r="AZ882" s="96"/>
      <c r="BA882" s="96"/>
      <c r="BB882" s="96"/>
      <c r="BC882" s="96"/>
      <c r="BD882" s="96"/>
      <c r="BE882" s="96"/>
      <c r="BF882" s="96"/>
      <c r="BG882" s="96"/>
      <c r="BH882" s="96"/>
      <c r="BI882" s="96"/>
      <c r="BJ882" s="96"/>
      <c r="BK882" s="96"/>
      <c r="BL882" s="96"/>
      <c r="BM882" s="96"/>
      <c r="BN882" s="96"/>
      <c r="BO882" s="96"/>
      <c r="BP882" s="96"/>
      <c r="BQ882" s="96"/>
      <c r="BR882" s="96"/>
      <c r="BS882" s="96"/>
      <c r="BT882" s="96"/>
      <c r="BU882" s="96"/>
      <c r="BV882" s="96"/>
      <c r="BW882" s="96"/>
      <c r="BX882" s="96"/>
      <c r="BY882" s="96"/>
      <c r="BZ882" s="96"/>
      <c r="CA882" s="96"/>
      <c r="CB882" s="96"/>
      <c r="CC882" s="96"/>
      <c r="CD882" s="96"/>
      <c r="CE882" s="96"/>
      <c r="CF882" s="96"/>
      <c r="CG882" s="96"/>
      <c r="CH882" s="96"/>
      <c r="CI882" s="96"/>
      <c r="CJ882" s="96"/>
      <c r="CK882" s="96"/>
      <c r="CL882" s="96"/>
      <c r="CM882" s="96"/>
      <c r="CN882" s="96"/>
      <c r="CO882" s="96"/>
      <c r="CP882" s="96"/>
      <c r="CQ882" s="96"/>
      <c r="CR882" s="96"/>
      <c r="CS882" s="96"/>
      <c r="CT882" s="96"/>
      <c r="CU882" s="96"/>
      <c r="CV882" s="96"/>
      <c r="CW882" s="96"/>
      <c r="CX882" s="96"/>
      <c r="CY882" s="96"/>
      <c r="CZ882" s="96"/>
      <c r="DA882" s="96"/>
      <c r="DB882" s="96"/>
      <c r="DC882" s="96"/>
      <c r="DD882" s="96"/>
      <c r="DE882" s="96"/>
      <c r="DF882" s="96"/>
      <c r="DG882" s="96"/>
      <c r="DH882" s="96"/>
      <c r="DI882" s="96"/>
      <c r="DJ882" s="96"/>
      <c r="DK882" s="96"/>
      <c r="DL882" s="96"/>
      <c r="DM882" s="96"/>
      <c r="DN882" s="96"/>
      <c r="DO882" s="96"/>
      <c r="DP882" s="96"/>
      <c r="DQ882" s="96"/>
      <c r="DR882" s="97">
        <v>74</v>
      </c>
      <c r="DS882" s="97"/>
      <c r="DT882" s="97"/>
      <c r="DU882" s="97"/>
      <c r="DV882" s="97"/>
      <c r="DW882" s="97"/>
      <c r="DX882" s="97"/>
      <c r="DY882" s="97"/>
      <c r="DZ882" s="97"/>
      <c r="EA882" s="97"/>
      <c r="EB882" s="97"/>
      <c r="EC882" s="97"/>
      <c r="ED882" s="97"/>
      <c r="EE882" s="97"/>
      <c r="EF882" s="97"/>
      <c r="EG882" s="97"/>
      <c r="EH882" s="97"/>
      <c r="EI882" s="97"/>
      <c r="EJ882" s="97"/>
      <c r="EK882" s="97"/>
      <c r="EL882" s="97"/>
      <c r="EM882" s="97"/>
      <c r="EN882" s="97"/>
      <c r="EO882" s="97"/>
      <c r="EP882" s="97"/>
      <c r="EQ882" s="97"/>
      <c r="ER882" s="97"/>
      <c r="ES882" s="97"/>
      <c r="ET882" s="97"/>
      <c r="EU882" s="97"/>
      <c r="EV882" s="97"/>
      <c r="EW882" s="97"/>
      <c r="EX882" s="97"/>
      <c r="EY882" s="97"/>
      <c r="EZ882" s="97"/>
      <c r="FA882" s="97"/>
      <c r="FB882" s="97"/>
      <c r="FC882" s="97"/>
      <c r="FD882" s="97"/>
      <c r="FE882" s="97"/>
      <c r="FF882" s="97"/>
      <c r="FG882" s="97"/>
      <c r="FH882" s="97"/>
      <c r="FI882" s="97"/>
      <c r="FJ882" s="97"/>
      <c r="FK882" s="97"/>
      <c r="FL882" s="97"/>
      <c r="FM882" s="97"/>
      <c r="FN882" s="97"/>
      <c r="FO882" s="97"/>
      <c r="FP882" s="97"/>
      <c r="FQ882" s="97"/>
      <c r="FR882" s="97"/>
      <c r="FS882" s="97"/>
      <c r="FT882" s="97"/>
      <c r="FU882" s="97"/>
      <c r="FV882" s="97"/>
      <c r="FW882" s="97"/>
      <c r="FX882" s="97"/>
      <c r="FY882" s="97"/>
      <c r="FZ882" s="97"/>
      <c r="GA882" s="97"/>
      <c r="GB882" s="97"/>
      <c r="GC882" s="97"/>
      <c r="GD882" s="97"/>
      <c r="GE882" s="97"/>
      <c r="GF882" s="97"/>
      <c r="GG882" s="97"/>
      <c r="GH882" s="97"/>
      <c r="GI882" s="97"/>
      <c r="GJ882" s="97"/>
      <c r="GK882" s="97"/>
      <c r="GL882" s="97"/>
      <c r="GM882" s="97"/>
      <c r="GN882" s="97"/>
      <c r="GO882" s="97"/>
      <c r="GP882" s="97"/>
      <c r="GQ882" s="97"/>
      <c r="GR882" s="97"/>
      <c r="GS882" s="97"/>
      <c r="GT882" s="97"/>
      <c r="GU882" s="97"/>
      <c r="GV882" s="97"/>
      <c r="GW882" s="97"/>
      <c r="GX882" s="97"/>
      <c r="GY882" s="97"/>
      <c r="GZ882" s="97"/>
      <c r="HT882" s="96"/>
      <c r="HU882" s="96"/>
      <c r="HV882" s="96"/>
      <c r="HW882" s="96"/>
      <c r="HX882" s="96"/>
      <c r="HY882" s="96"/>
      <c r="HZ882" s="96"/>
      <c r="IA882" s="96"/>
      <c r="IB882" s="96"/>
      <c r="IC882" s="96"/>
      <c r="ID882" s="96"/>
      <c r="IE882" s="96"/>
      <c r="IF882" s="96"/>
      <c r="IG882" s="96"/>
      <c r="IH882" s="96"/>
      <c r="II882" s="96"/>
      <c r="IJ882" s="96"/>
      <c r="IK882" s="96"/>
      <c r="IL882" s="96"/>
      <c r="IP882" s="14">
        <v>98</v>
      </c>
      <c r="LX882" s="96">
        <v>92</v>
      </c>
      <c r="LY882" s="96"/>
      <c r="LZ882" s="96"/>
      <c r="MA882" s="96"/>
      <c r="MB882" s="96"/>
      <c r="MC882" s="96"/>
      <c r="MD882" s="96"/>
      <c r="ME882" s="96"/>
      <c r="MF882" s="96"/>
      <c r="MG882" s="96"/>
      <c r="MH882" s="96"/>
      <c r="MI882" s="96"/>
      <c r="MJ882" s="96"/>
      <c r="MK882" s="96"/>
      <c r="ML882" s="96"/>
      <c r="MM882" s="96"/>
      <c r="MN882" s="96"/>
      <c r="MO882" s="96"/>
      <c r="MP882" s="96"/>
      <c r="MQ882" s="96"/>
      <c r="MR882" s="96"/>
      <c r="MS882" s="96"/>
      <c r="MT882" s="96"/>
      <c r="MU882" s="96"/>
      <c r="MV882" s="96"/>
      <c r="MW882" s="96"/>
      <c r="MX882" s="96"/>
      <c r="MY882" s="96"/>
      <c r="MZ882" s="96"/>
      <c r="NA882" s="96"/>
      <c r="NB882" s="96"/>
      <c r="NC882" s="96"/>
      <c r="ND882" s="96"/>
      <c r="NE882" s="96"/>
      <c r="NF882" s="96"/>
      <c r="NG882" s="96"/>
      <c r="NH882" s="96"/>
      <c r="NI882" s="96"/>
      <c r="NJ882" s="96"/>
      <c r="NK882" s="96"/>
      <c r="NL882" s="96"/>
      <c r="NM882" s="96"/>
      <c r="NN882" s="96"/>
      <c r="NO882" s="96"/>
      <c r="NP882" s="96"/>
      <c r="NQ882" s="96"/>
      <c r="NR882" s="96"/>
      <c r="NS882" s="96"/>
      <c r="NT882" s="96"/>
      <c r="NU882" s="96"/>
      <c r="NV882" s="96"/>
      <c r="NW882" s="96"/>
      <c r="NX882" s="96"/>
      <c r="NY882" s="96"/>
      <c r="NZ882" s="96"/>
      <c r="OA882" s="96"/>
      <c r="OB882" s="96"/>
      <c r="OC882" s="96"/>
      <c r="OD882" s="96"/>
      <c r="OE882" s="96"/>
      <c r="OF882" s="96"/>
      <c r="OG882" s="96"/>
      <c r="OH882" s="96"/>
      <c r="OI882" s="96"/>
      <c r="OJ882" s="96"/>
      <c r="OK882" s="96"/>
      <c r="OL882" s="96"/>
      <c r="OM882" s="96"/>
      <c r="ON882" s="96"/>
      <c r="OO882" s="96"/>
      <c r="OP882" s="96"/>
      <c r="OQ882" s="96"/>
      <c r="OR882" s="96"/>
      <c r="OS882" s="96"/>
      <c r="OT882" s="96"/>
      <c r="OU882" s="96"/>
      <c r="OV882" s="96"/>
      <c r="OW882" s="96"/>
      <c r="OX882" s="96"/>
      <c r="OY882" s="96"/>
      <c r="OZ882" s="96"/>
      <c r="PA882" s="96"/>
      <c r="PB882" s="96"/>
      <c r="PC882" s="96"/>
      <c r="PD882" s="96"/>
      <c r="PE882" s="96"/>
      <c r="PF882" s="96"/>
      <c r="PG882" s="97">
        <v>16</v>
      </c>
      <c r="PH882" s="97"/>
      <c r="PI882" s="97"/>
      <c r="PJ882" s="97"/>
      <c r="PK882" s="97"/>
      <c r="PL882" s="97"/>
      <c r="PM882" s="97"/>
      <c r="PN882" s="97"/>
      <c r="PO882" s="97"/>
      <c r="PP882" s="97"/>
      <c r="PQ882" s="97"/>
      <c r="PR882" s="97"/>
      <c r="PS882" s="97"/>
      <c r="PT882" s="97"/>
      <c r="PU882" s="97"/>
      <c r="PV882" s="97"/>
      <c r="PW882" s="97"/>
      <c r="PX882" s="97"/>
      <c r="PY882" s="97"/>
      <c r="PZ882" s="97"/>
      <c r="QA882" s="97"/>
      <c r="QB882" s="97"/>
      <c r="QC882" s="97"/>
      <c r="QD882" s="97"/>
      <c r="QE882" s="97"/>
      <c r="QF882" s="97"/>
      <c r="QG882" s="97"/>
      <c r="QH882" s="97"/>
      <c r="QI882" s="97"/>
      <c r="QJ882" s="97"/>
      <c r="QK882" s="97"/>
      <c r="QL882" s="97"/>
      <c r="QM882" s="97"/>
      <c r="QN882" s="97"/>
      <c r="QO882" s="97"/>
      <c r="QP882" s="97"/>
      <c r="QQ882" s="97"/>
      <c r="QR882" s="97"/>
      <c r="QS882" s="97"/>
      <c r="QT882" s="97"/>
      <c r="QU882" s="97"/>
      <c r="QV882" s="97"/>
      <c r="QW882" s="97"/>
      <c r="QX882" s="97"/>
      <c r="QY882" s="97"/>
      <c r="QZ882" s="97"/>
      <c r="RA882" s="97"/>
      <c r="RB882" s="97"/>
      <c r="RC882" s="97"/>
      <c r="RD882" s="97"/>
      <c r="RE882" s="97"/>
      <c r="RF882" s="97"/>
      <c r="RG882" s="97"/>
      <c r="RH882" s="97"/>
      <c r="RI882" s="97"/>
      <c r="RJ882" s="97"/>
      <c r="RK882" s="97"/>
      <c r="RL882" s="97"/>
      <c r="RM882" s="97"/>
      <c r="RN882" s="97"/>
      <c r="RO882" s="97"/>
      <c r="RP882" s="97"/>
      <c r="RQ882" s="97"/>
      <c r="RR882" s="97"/>
      <c r="RS882" s="97"/>
      <c r="RT882" s="97"/>
      <c r="RU882" s="97"/>
      <c r="RV882" s="97"/>
      <c r="RW882" s="97"/>
      <c r="RX882" s="97"/>
      <c r="RY882" s="97"/>
      <c r="RZ882" s="97"/>
      <c r="SA882" s="97"/>
      <c r="SB882" s="97"/>
      <c r="SC882" s="97"/>
      <c r="SD882" s="97"/>
      <c r="SE882" s="97"/>
      <c r="SF882" s="97"/>
      <c r="SG882" s="97"/>
      <c r="SH882" s="97"/>
      <c r="SI882" s="97"/>
      <c r="SJ882" s="97"/>
      <c r="SK882" s="97"/>
      <c r="SL882" s="97"/>
      <c r="SM882" s="97"/>
      <c r="SN882" s="97"/>
      <c r="SO882" s="97"/>
      <c r="SP882" s="14">
        <v>98.2</v>
      </c>
      <c r="WQ882" s="96">
        <v>0</v>
      </c>
      <c r="WR882" s="96"/>
      <c r="WS882" s="96"/>
      <c r="WT882" s="96"/>
      <c r="WU882" s="96"/>
      <c r="WV882" s="96"/>
      <c r="WW882" s="96"/>
      <c r="WX882" s="96"/>
      <c r="WY882" s="96"/>
      <c r="WZ882" s="96"/>
      <c r="XA882" s="96"/>
      <c r="XB882" s="96"/>
      <c r="XC882" s="96"/>
      <c r="XD882" s="96"/>
      <c r="XE882" s="96"/>
      <c r="XF882" s="96"/>
      <c r="XG882" s="96"/>
      <c r="XH882" s="96"/>
      <c r="XI882" s="96"/>
      <c r="XJ882" s="96"/>
      <c r="XK882" s="96"/>
      <c r="XL882" s="96"/>
      <c r="XM882" s="96"/>
      <c r="XN882" s="96"/>
      <c r="XO882" s="96"/>
      <c r="XP882" s="96"/>
      <c r="XQ882" s="96"/>
      <c r="XR882" s="96"/>
      <c r="XS882" s="96"/>
      <c r="XT882" s="96"/>
      <c r="XU882" s="96"/>
      <c r="XV882" s="96"/>
      <c r="XW882" s="96"/>
      <c r="XX882" s="96"/>
      <c r="XY882" s="96"/>
      <c r="XZ882" s="96"/>
      <c r="YA882" s="96"/>
      <c r="YB882" s="96"/>
      <c r="YC882" s="96"/>
      <c r="YD882" s="96"/>
      <c r="YE882" s="96"/>
      <c r="YF882" s="96"/>
      <c r="YG882" s="96"/>
      <c r="YH882" s="96"/>
      <c r="YI882" s="96"/>
      <c r="YJ882" s="96"/>
      <c r="YK882" s="96"/>
      <c r="YL882" s="96"/>
      <c r="YM882" s="96"/>
      <c r="YN882" s="96"/>
      <c r="YO882" s="96"/>
      <c r="YP882" s="96"/>
      <c r="YQ882" s="96"/>
      <c r="YR882" s="96"/>
      <c r="YS882" s="96"/>
      <c r="YT882" s="96"/>
      <c r="YU882" s="96"/>
      <c r="YV882" s="96"/>
      <c r="YW882" s="96"/>
      <c r="YX882" s="96"/>
      <c r="YY882" s="96"/>
      <c r="YZ882" s="96"/>
      <c r="ZA882" s="96"/>
      <c r="ZB882" s="96"/>
      <c r="ZC882" s="96"/>
      <c r="ZD882" s="96"/>
      <c r="ZE882" s="96"/>
      <c r="ZF882" s="96"/>
      <c r="ZG882" s="96"/>
      <c r="ZH882" s="96"/>
      <c r="ZI882" s="96"/>
      <c r="ZJ882" s="96"/>
      <c r="ZK882" s="96"/>
      <c r="ZL882" s="96"/>
      <c r="ZM882" s="96"/>
      <c r="ZN882" s="96"/>
      <c r="ZO882" s="96"/>
      <c r="ZP882" s="96"/>
      <c r="ZQ882" s="96"/>
      <c r="ZR882" s="96"/>
      <c r="ZS882" s="96"/>
      <c r="ZT882" s="96"/>
      <c r="ZU882" s="96"/>
      <c r="ZV882" s="96"/>
      <c r="ZW882" s="96"/>
      <c r="ZX882" s="96"/>
      <c r="ZY882" s="97"/>
      <c r="ZZ882" s="97"/>
      <c r="AAA882" s="97"/>
      <c r="AAE882" s="96"/>
      <c r="AAF882" s="96"/>
      <c r="AAG882" s="96"/>
      <c r="AAI882" s="95"/>
      <c r="AAJ882" s="59"/>
      <c r="AAK882" s="59"/>
      <c r="AAL882" s="96"/>
      <c r="AAM882" s="97"/>
      <c r="AAO882" s="95"/>
      <c r="AAP882" s="59"/>
      <c r="AAQ882" s="59"/>
      <c r="AAR882" s="96"/>
      <c r="AAS882" s="97"/>
      <c r="AAU882" s="95"/>
      <c r="AAV882" s="59"/>
      <c r="AAW882" s="59"/>
      <c r="AAX882" s="96"/>
      <c r="ABB882" s="96"/>
      <c r="ABC882" s="96"/>
      <c r="ABD882" s="96"/>
      <c r="ABJ882" s="96"/>
      <c r="ABK882" s="96"/>
      <c r="ABL882" s="96"/>
      <c r="ABM882" s="97"/>
      <c r="ABN882" s="97"/>
      <c r="ABQ882" s="96"/>
      <c r="ABR882" s="96"/>
      <c r="ABX882" s="96"/>
      <c r="ABY882" s="96"/>
      <c r="ABZ882" s="96"/>
      <c r="ACA882" s="97"/>
      <c r="ACB882" s="97"/>
      <c r="ACC882" s="97"/>
      <c r="ACG882" s="96"/>
      <c r="ACH882" s="96"/>
      <c r="ACI882" s="96"/>
      <c r="ACJ882" s="96"/>
      <c r="ACK882" s="96"/>
      <c r="ACL882" s="96"/>
      <c r="ACM882" s="96"/>
      <c r="ACN882" s="96"/>
      <c r="ACO882" s="96"/>
      <c r="ACP882" s="96"/>
      <c r="ACW882" s="96"/>
      <c r="ACX882" s="96"/>
      <c r="ACY882" s="96"/>
      <c r="ADB882" s="96"/>
      <c r="ADC882" s="96"/>
      <c r="ADJ882" s="96"/>
      <c r="ADK882" s="96"/>
      <c r="ADL882" s="96"/>
      <c r="ADM882" s="96"/>
      <c r="ADN882" s="96"/>
      <c r="ADP882" s="96"/>
      <c r="ADQ882" s="96"/>
      <c r="ADR882" s="96"/>
      <c r="ADS882" s="96"/>
      <c r="ADT882" s="96"/>
      <c r="ADU882" s="96"/>
      <c r="ADV882" s="96"/>
      <c r="ADW882" s="96"/>
      <c r="ADX882" s="96"/>
      <c r="ADY882" s="96"/>
      <c r="ADZ882" s="96"/>
      <c r="AEA882" s="96"/>
      <c r="AEB882" s="96"/>
      <c r="AEC882" s="96"/>
      <c r="AED882" s="96"/>
      <c r="AEE882" s="96"/>
      <c r="AEF882" s="96"/>
      <c r="AEG882" s="96"/>
      <c r="AEH882" s="96"/>
      <c r="AEI882" s="96"/>
      <c r="AEJ882" s="96"/>
      <c r="AEK882" s="96"/>
      <c r="AEL882" s="96"/>
      <c r="AEM882" s="96"/>
      <c r="AEN882" s="96"/>
      <c r="AEO882" s="96"/>
      <c r="AEP882" s="96"/>
      <c r="AEQ882" s="96"/>
      <c r="AER882" s="96"/>
      <c r="AES882" s="96"/>
      <c r="AET882" s="96"/>
      <c r="AEU882" s="96"/>
      <c r="AEV882" s="96"/>
      <c r="AEW882" s="96"/>
      <c r="AEX882" s="96"/>
      <c r="AEY882" s="96"/>
      <c r="AEZ882" s="96"/>
      <c r="AFA882" s="96"/>
      <c r="AFB882" s="96"/>
      <c r="AFC882" s="96"/>
      <c r="AFD882" s="96"/>
      <c r="AFE882" s="96"/>
      <c r="AFF882" s="96"/>
      <c r="AFG882" s="96"/>
      <c r="AFH882" s="96"/>
      <c r="AFI882" s="96"/>
      <c r="AFJ882" s="96"/>
      <c r="AFK882" s="96"/>
      <c r="AFL882" s="96"/>
      <c r="AFM882" s="96"/>
      <c r="AFN882" s="96"/>
      <c r="AFO882" s="96"/>
      <c r="AFP882" s="96"/>
      <c r="AFQ882" s="96"/>
      <c r="AFR882" s="96"/>
      <c r="AFS882" s="96"/>
      <c r="AFT882" s="96"/>
      <c r="AFU882" s="96"/>
      <c r="AFV882" s="96"/>
      <c r="AFW882" s="96"/>
      <c r="AFX882" s="96"/>
      <c r="AFY882" s="96"/>
      <c r="AFZ882" s="96"/>
      <c r="AGA882" s="96"/>
      <c r="AGB882" s="96"/>
      <c r="AGC882" s="96"/>
      <c r="AGD882" s="96"/>
      <c r="AGE882" s="96"/>
      <c r="AGF882" s="96"/>
      <c r="AGG882" s="96"/>
      <c r="AGH882" s="96"/>
      <c r="AGI882" s="96"/>
      <c r="AGJ882" s="96"/>
      <c r="AGK882" s="97"/>
      <c r="AGM882" s="95"/>
      <c r="AGN882" s="59"/>
      <c r="AGO882" s="59"/>
      <c r="AGP882" s="96"/>
      <c r="AGQ882" s="97"/>
      <c r="AGS882" s="14">
        <v>1</v>
      </c>
      <c r="AGT882" s="14">
        <v>1</v>
      </c>
      <c r="AGU882" s="14">
        <v>1</v>
      </c>
      <c r="AGV882" s="14">
        <v>0</v>
      </c>
      <c r="AGW882" s="14">
        <v>0</v>
      </c>
      <c r="AGX882" s="14">
        <v>1</v>
      </c>
      <c r="AGY882" s="14">
        <v>1</v>
      </c>
      <c r="AGZ882" s="14">
        <v>6</v>
      </c>
      <c r="AHA882" s="14">
        <v>0</v>
      </c>
      <c r="AHB882" s="14">
        <v>0</v>
      </c>
      <c r="AHC882" s="14">
        <v>1</v>
      </c>
      <c r="AHD882" s="14">
        <v>0</v>
      </c>
      <c r="AHE882" s="14">
        <v>0</v>
      </c>
      <c r="AHF882" s="14">
        <v>0</v>
      </c>
      <c r="AHH882" s="14">
        <v>0</v>
      </c>
      <c r="AHI882" s="14">
        <v>0</v>
      </c>
      <c r="AHK882" s="14">
        <v>0</v>
      </c>
      <c r="AHL882" s="14">
        <v>0</v>
      </c>
      <c r="AHM882" s="14">
        <v>0</v>
      </c>
      <c r="AHN882" s="14">
        <v>0</v>
      </c>
      <c r="AHO882" s="14">
        <v>0</v>
      </c>
      <c r="AHP882" s="14">
        <v>0</v>
      </c>
      <c r="AHQ882" s="14">
        <v>0</v>
      </c>
      <c r="AHR882" s="14">
        <v>0</v>
      </c>
      <c r="AHS882" s="96"/>
      <c r="AHT882" s="97"/>
      <c r="AHV882" s="95"/>
      <c r="AHW882" s="59"/>
      <c r="AHX882" s="59"/>
      <c r="AHY882" s="96"/>
      <c r="AHZ882" s="97"/>
      <c r="AIB882" s="95"/>
      <c r="AIC882" s="59"/>
      <c r="AID882" s="59"/>
      <c r="AIE882" s="96"/>
      <c r="AIF882" s="97"/>
      <c r="AIH882" s="95"/>
      <c r="AII882" s="59"/>
      <c r="AIJ882" s="59"/>
      <c r="AIK882" s="96"/>
      <c r="AIL882" s="97"/>
      <c r="AIM882" s="14">
        <v>2</v>
      </c>
      <c r="AIN882" s="14">
        <v>0</v>
      </c>
      <c r="AIO882" s="14">
        <v>0</v>
      </c>
      <c r="AIQ882" s="96"/>
      <c r="AIR882" s="97"/>
      <c r="AIT882" s="98"/>
      <c r="AIU882" s="59"/>
      <c r="AIV882" s="59"/>
      <c r="AIW882" s="96"/>
      <c r="AIX882" s="97"/>
      <c r="AJB882" s="95"/>
      <c r="AJC882" s="59"/>
      <c r="AJD882" s="59"/>
      <c r="AJE882" s="96"/>
      <c r="AJF882" s="97"/>
      <c r="AJH882" s="95"/>
      <c r="AJI882" s="59"/>
      <c r="AJJ882" s="59"/>
      <c r="AJK882" s="96"/>
      <c r="AJL882" s="97"/>
      <c r="AJN882" s="95"/>
      <c r="AJO882" s="59"/>
    </row>
    <row r="883" spans="1:951" s="14" customFormat="1">
      <c r="B883" s="96">
        <v>2</v>
      </c>
      <c r="C883" s="97">
        <v>1</v>
      </c>
      <c r="D883" s="14" t="s">
        <v>8849</v>
      </c>
      <c r="E883" s="14" t="s">
        <v>7829</v>
      </c>
      <c r="F883" s="95"/>
      <c r="G883" s="59"/>
      <c r="H883" s="59"/>
      <c r="I883" s="96"/>
      <c r="J883" s="96"/>
      <c r="K883" s="96"/>
      <c r="L883" s="96"/>
      <c r="M883" s="96"/>
      <c r="N883" s="96"/>
      <c r="O883" s="97">
        <v>0</v>
      </c>
      <c r="P883" s="97">
        <v>0</v>
      </c>
      <c r="Q883" s="97"/>
      <c r="R883" s="97"/>
      <c r="S883" s="97"/>
      <c r="T883" s="97"/>
      <c r="U883" s="97"/>
      <c r="V883" s="97"/>
      <c r="W883" s="97"/>
      <c r="X883" s="97"/>
      <c r="Y883" s="97"/>
      <c r="Z883" s="14">
        <v>0</v>
      </c>
      <c r="AA883" s="96">
        <v>2</v>
      </c>
      <c r="AB883" s="59"/>
      <c r="AC883" s="96"/>
      <c r="AD883" s="96"/>
      <c r="AE883" s="96"/>
      <c r="AF883" s="96"/>
      <c r="AG883" s="96"/>
      <c r="AH883" s="96"/>
      <c r="AI883" s="96"/>
      <c r="AJ883" s="96">
        <v>122</v>
      </c>
      <c r="AK883" s="96">
        <v>146</v>
      </c>
      <c r="AL883" s="96"/>
      <c r="AM883" s="96">
        <v>125</v>
      </c>
      <c r="AN883" s="96">
        <v>138</v>
      </c>
      <c r="AO883" s="96">
        <v>128</v>
      </c>
      <c r="AP883" s="96"/>
      <c r="AQ883" s="96">
        <v>116</v>
      </c>
      <c r="AR883" s="96"/>
      <c r="AS883" s="96"/>
      <c r="AT883" s="96"/>
      <c r="AU883" s="96"/>
      <c r="AV883" s="96"/>
      <c r="AW883" s="96"/>
      <c r="AX883" s="96"/>
      <c r="AY883" s="96"/>
      <c r="AZ883" s="96"/>
      <c r="BA883" s="96"/>
      <c r="BB883" s="96"/>
      <c r="BC883" s="96"/>
      <c r="BD883" s="96"/>
      <c r="BE883" s="96"/>
      <c r="BF883" s="96"/>
      <c r="BG883" s="96"/>
      <c r="BH883" s="96"/>
      <c r="BI883" s="96"/>
      <c r="BJ883" s="96"/>
      <c r="BK883" s="96"/>
      <c r="BL883" s="96"/>
      <c r="BM883" s="96"/>
      <c r="BN883" s="96"/>
      <c r="BO883" s="96"/>
      <c r="BP883" s="96"/>
      <c r="BQ883" s="96"/>
      <c r="BR883" s="96"/>
      <c r="BS883" s="96"/>
      <c r="BT883" s="96"/>
      <c r="BU883" s="96"/>
      <c r="BV883" s="96"/>
      <c r="BW883" s="96"/>
      <c r="BX883" s="96"/>
      <c r="BY883" s="96"/>
      <c r="BZ883" s="96"/>
      <c r="CA883" s="96"/>
      <c r="CB883" s="96"/>
      <c r="CC883" s="96"/>
      <c r="CD883" s="96"/>
      <c r="CE883" s="96"/>
      <c r="CF883" s="96"/>
      <c r="CG883" s="96"/>
      <c r="CH883" s="96"/>
      <c r="CI883" s="96"/>
      <c r="CJ883" s="96"/>
      <c r="CK883" s="96"/>
      <c r="CL883" s="96"/>
      <c r="CM883" s="96"/>
      <c r="CN883" s="96"/>
      <c r="CO883" s="96"/>
      <c r="CP883" s="96"/>
      <c r="CQ883" s="96"/>
      <c r="CR883" s="96"/>
      <c r="CS883" s="96"/>
      <c r="CT883" s="96"/>
      <c r="CU883" s="96"/>
      <c r="CV883" s="96"/>
      <c r="CW883" s="96"/>
      <c r="CX883" s="96"/>
      <c r="CY883" s="96"/>
      <c r="CZ883" s="96"/>
      <c r="DA883" s="96"/>
      <c r="DB883" s="96"/>
      <c r="DC883" s="96"/>
      <c r="DD883" s="96"/>
      <c r="DE883" s="96"/>
      <c r="DF883" s="96"/>
      <c r="DG883" s="96"/>
      <c r="DH883" s="96"/>
      <c r="DI883" s="96"/>
      <c r="DJ883" s="96"/>
      <c r="DK883" s="96"/>
      <c r="DL883" s="96"/>
      <c r="DM883" s="96"/>
      <c r="DN883" s="96"/>
      <c r="DO883" s="96"/>
      <c r="DP883" s="96"/>
      <c r="DQ883" s="96"/>
      <c r="DR883" s="97"/>
      <c r="DS883" s="97">
        <v>74</v>
      </c>
      <c r="DT883" s="97">
        <v>78</v>
      </c>
      <c r="DU883" s="97"/>
      <c r="DV883" s="97">
        <v>80</v>
      </c>
      <c r="DW883" s="97">
        <v>80</v>
      </c>
      <c r="DX883" s="97">
        <v>68</v>
      </c>
      <c r="DY883" s="97"/>
      <c r="DZ883" s="97">
        <v>62</v>
      </c>
      <c r="EA883" s="97"/>
      <c r="EB883" s="97"/>
      <c r="EC883" s="97"/>
      <c r="ED883" s="97"/>
      <c r="EE883" s="97"/>
      <c r="EF883" s="97"/>
      <c r="EG883" s="97"/>
      <c r="EH883" s="97"/>
      <c r="EI883" s="97"/>
      <c r="EJ883" s="97"/>
      <c r="EK883" s="97"/>
      <c r="EL883" s="97"/>
      <c r="EM883" s="97"/>
      <c r="EN883" s="97"/>
      <c r="EO883" s="97"/>
      <c r="EP883" s="97"/>
      <c r="EQ883" s="97"/>
      <c r="ER883" s="97"/>
      <c r="ES883" s="97"/>
      <c r="ET883" s="97"/>
      <c r="EU883" s="97"/>
      <c r="EV883" s="97"/>
      <c r="EW883" s="97"/>
      <c r="EX883" s="97"/>
      <c r="EY883" s="97"/>
      <c r="EZ883" s="97"/>
      <c r="FA883" s="97"/>
      <c r="FB883" s="97"/>
      <c r="FC883" s="97"/>
      <c r="FD883" s="97"/>
      <c r="FE883" s="97"/>
      <c r="FF883" s="97"/>
      <c r="FG883" s="97"/>
      <c r="FH883" s="97"/>
      <c r="FI883" s="97"/>
      <c r="FJ883" s="97"/>
      <c r="FK883" s="97"/>
      <c r="FL883" s="97"/>
      <c r="FM883" s="97"/>
      <c r="FN883" s="97"/>
      <c r="FO883" s="97"/>
      <c r="FP883" s="97"/>
      <c r="FQ883" s="97"/>
      <c r="FR883" s="97"/>
      <c r="FS883" s="97"/>
      <c r="FT883" s="97"/>
      <c r="FU883" s="97"/>
      <c r="FV883" s="97"/>
      <c r="FW883" s="97"/>
      <c r="FX883" s="97"/>
      <c r="FY883" s="97"/>
      <c r="FZ883" s="97"/>
      <c r="GA883" s="97"/>
      <c r="GB883" s="97"/>
      <c r="GC883" s="97"/>
      <c r="GD883" s="97"/>
      <c r="GE883" s="97"/>
      <c r="GF883" s="97"/>
      <c r="GG883" s="97"/>
      <c r="GH883" s="97"/>
      <c r="GI883" s="97"/>
      <c r="GJ883" s="97"/>
      <c r="GK883" s="97"/>
      <c r="GL883" s="97"/>
      <c r="GM883" s="97"/>
      <c r="GN883" s="97"/>
      <c r="GO883" s="97"/>
      <c r="GP883" s="97"/>
      <c r="GQ883" s="97"/>
      <c r="GR883" s="97"/>
      <c r="GS883" s="97"/>
      <c r="GT883" s="97"/>
      <c r="GU883" s="97"/>
      <c r="GV883" s="97"/>
      <c r="GW883" s="97"/>
      <c r="GX883" s="97"/>
      <c r="GY883" s="97"/>
      <c r="GZ883" s="97"/>
      <c r="HT883" s="96"/>
      <c r="HU883" s="96"/>
      <c r="HV883" s="96"/>
      <c r="HW883" s="96"/>
      <c r="HX883" s="96"/>
      <c r="HY883" s="96"/>
      <c r="HZ883" s="96"/>
      <c r="IA883" s="96"/>
      <c r="IB883" s="96"/>
      <c r="IC883" s="96"/>
      <c r="ID883" s="96"/>
      <c r="IE883" s="96"/>
      <c r="IF883" s="96"/>
      <c r="IG883" s="96"/>
      <c r="IH883" s="96"/>
      <c r="II883" s="96"/>
      <c r="IJ883" s="96"/>
      <c r="IK883" s="96"/>
      <c r="IL883" s="96"/>
      <c r="IQ883" s="14">
        <v>99</v>
      </c>
      <c r="IR883" s="14">
        <v>97</v>
      </c>
      <c r="IT883" s="14">
        <v>98</v>
      </c>
      <c r="IU883" s="14">
        <v>97</v>
      </c>
      <c r="IV883" s="14">
        <v>97</v>
      </c>
      <c r="IX883" s="14">
        <v>98</v>
      </c>
      <c r="LX883" s="96">
        <v>80</v>
      </c>
      <c r="LY883" s="96">
        <v>84</v>
      </c>
      <c r="LZ883" s="96">
        <v>84</v>
      </c>
      <c r="MA883" s="96">
        <v>86</v>
      </c>
      <c r="MB883" s="96">
        <v>84</v>
      </c>
      <c r="MC883" s="96">
        <v>80</v>
      </c>
      <c r="MD883" s="96">
        <v>83</v>
      </c>
      <c r="ME883" s="96">
        <v>74</v>
      </c>
      <c r="MF883" s="96">
        <v>85</v>
      </c>
      <c r="MG883" s="96"/>
      <c r="MH883" s="96"/>
      <c r="MI883" s="96"/>
      <c r="MJ883" s="96"/>
      <c r="MK883" s="96"/>
      <c r="ML883" s="96"/>
      <c r="MM883" s="96"/>
      <c r="MN883" s="96"/>
      <c r="MO883" s="96"/>
      <c r="MP883" s="96"/>
      <c r="MQ883" s="96"/>
      <c r="MR883" s="96"/>
      <c r="MS883" s="96"/>
      <c r="MT883" s="96"/>
      <c r="MU883" s="96"/>
      <c r="MV883" s="96"/>
      <c r="MW883" s="96"/>
      <c r="MX883" s="96"/>
      <c r="MY883" s="96"/>
      <c r="MZ883" s="96"/>
      <c r="NA883" s="96"/>
      <c r="NB883" s="96"/>
      <c r="NC883" s="96"/>
      <c r="ND883" s="96"/>
      <c r="NE883" s="96"/>
      <c r="NF883" s="96"/>
      <c r="NG883" s="96"/>
      <c r="NH883" s="96"/>
      <c r="NI883" s="96"/>
      <c r="NJ883" s="96"/>
      <c r="NK883" s="96"/>
      <c r="NL883" s="96"/>
      <c r="NM883" s="96"/>
      <c r="NN883" s="96"/>
      <c r="NO883" s="96"/>
      <c r="NP883" s="96"/>
      <c r="NQ883" s="96"/>
      <c r="NR883" s="96"/>
      <c r="NS883" s="96"/>
      <c r="NT883" s="96"/>
      <c r="NU883" s="96"/>
      <c r="NV883" s="96"/>
      <c r="NW883" s="96"/>
      <c r="NX883" s="96"/>
      <c r="NY883" s="96"/>
      <c r="NZ883" s="96"/>
      <c r="OA883" s="96"/>
      <c r="OB883" s="96"/>
      <c r="OC883" s="96"/>
      <c r="OD883" s="96"/>
      <c r="OE883" s="96"/>
      <c r="OF883" s="96"/>
      <c r="OG883" s="96"/>
      <c r="OH883" s="96"/>
      <c r="OI883" s="96"/>
      <c r="OJ883" s="96"/>
      <c r="OK883" s="96"/>
      <c r="OL883" s="96"/>
      <c r="OM883" s="96"/>
      <c r="ON883" s="96"/>
      <c r="OO883" s="96"/>
      <c r="OP883" s="96"/>
      <c r="OQ883" s="96"/>
      <c r="OR883" s="96"/>
      <c r="OS883" s="96"/>
      <c r="OT883" s="96"/>
      <c r="OU883" s="96"/>
      <c r="OV883" s="96"/>
      <c r="OW883" s="96"/>
      <c r="OX883" s="96"/>
      <c r="OY883" s="96"/>
      <c r="OZ883" s="96"/>
      <c r="PA883" s="96"/>
      <c r="PB883" s="96"/>
      <c r="PC883" s="96"/>
      <c r="PD883" s="96"/>
      <c r="PE883" s="96"/>
      <c r="PF883" s="96"/>
      <c r="PG883" s="97"/>
      <c r="PH883" s="97">
        <v>16</v>
      </c>
      <c r="PI883" s="97">
        <v>18</v>
      </c>
      <c r="PJ883" s="97">
        <v>20</v>
      </c>
      <c r="PK883" s="97">
        <v>18</v>
      </c>
      <c r="PL883" s="97">
        <v>20</v>
      </c>
      <c r="PM883" s="97">
        <v>20</v>
      </c>
      <c r="PN883" s="97"/>
      <c r="PO883" s="97">
        <v>20</v>
      </c>
      <c r="PP883" s="97"/>
      <c r="PQ883" s="97"/>
      <c r="PR883" s="97"/>
      <c r="PS883" s="97"/>
      <c r="PT883" s="97"/>
      <c r="PU883" s="97"/>
      <c r="PV883" s="97"/>
      <c r="PW883" s="97"/>
      <c r="PX883" s="97"/>
      <c r="PY883" s="97"/>
      <c r="PZ883" s="97"/>
      <c r="QA883" s="97"/>
      <c r="QB883" s="97"/>
      <c r="QC883" s="97"/>
      <c r="QD883" s="97"/>
      <c r="QE883" s="97"/>
      <c r="QF883" s="97"/>
      <c r="QG883" s="97"/>
      <c r="QH883" s="97"/>
      <c r="QI883" s="97"/>
      <c r="QJ883" s="97"/>
      <c r="QK883" s="97"/>
      <c r="QL883" s="97"/>
      <c r="QM883" s="97"/>
      <c r="QN883" s="97"/>
      <c r="QO883" s="97"/>
      <c r="QP883" s="97"/>
      <c r="QQ883" s="97"/>
      <c r="QR883" s="97"/>
      <c r="QS883" s="97"/>
      <c r="QT883" s="97"/>
      <c r="QU883" s="97"/>
      <c r="QV883" s="97"/>
      <c r="QW883" s="97"/>
      <c r="QX883" s="97"/>
      <c r="QY883" s="97"/>
      <c r="QZ883" s="97"/>
      <c r="RA883" s="97"/>
      <c r="RB883" s="97"/>
      <c r="RC883" s="97"/>
      <c r="RD883" s="97"/>
      <c r="RE883" s="97"/>
      <c r="RF883" s="97"/>
      <c r="RG883" s="97"/>
      <c r="RH883" s="97"/>
      <c r="RI883" s="97"/>
      <c r="RJ883" s="97"/>
      <c r="RK883" s="97"/>
      <c r="RL883" s="97"/>
      <c r="RM883" s="97"/>
      <c r="RN883" s="97"/>
      <c r="RO883" s="97"/>
      <c r="RP883" s="97"/>
      <c r="RQ883" s="97"/>
      <c r="RR883" s="97"/>
      <c r="RS883" s="97"/>
      <c r="RT883" s="97"/>
      <c r="RU883" s="97"/>
      <c r="RV883" s="97"/>
      <c r="RW883" s="97"/>
      <c r="RX883" s="97"/>
      <c r="RY883" s="97"/>
      <c r="RZ883" s="97"/>
      <c r="SA883" s="97"/>
      <c r="SB883" s="97"/>
      <c r="SC883" s="97"/>
      <c r="SD883" s="97"/>
      <c r="SE883" s="97"/>
      <c r="SF883" s="97"/>
      <c r="SG883" s="97"/>
      <c r="SH883" s="97"/>
      <c r="SI883" s="97"/>
      <c r="SJ883" s="97"/>
      <c r="SK883" s="97"/>
      <c r="SL883" s="97"/>
      <c r="SM883" s="97"/>
      <c r="SN883" s="97"/>
      <c r="SO883" s="97"/>
      <c r="SQ883" s="14">
        <v>97.9</v>
      </c>
      <c r="SR883" s="14">
        <v>98.1</v>
      </c>
      <c r="ST883" s="14">
        <v>98</v>
      </c>
      <c r="SU883" s="14">
        <v>98.1</v>
      </c>
      <c r="SV883" s="14">
        <v>98.2</v>
      </c>
      <c r="SX883" s="14">
        <v>98.3</v>
      </c>
      <c r="WQ883" s="96"/>
      <c r="WR883" s="96">
        <v>0</v>
      </c>
      <c r="WS883" s="96">
        <v>0</v>
      </c>
      <c r="WT883" s="96"/>
      <c r="WU883" s="96">
        <v>0</v>
      </c>
      <c r="WV883" s="96">
        <v>0</v>
      </c>
      <c r="WW883" s="96">
        <v>0</v>
      </c>
      <c r="WX883" s="96"/>
      <c r="WY883" s="96">
        <v>0</v>
      </c>
      <c r="WZ883" s="96"/>
      <c r="XA883" s="96"/>
      <c r="XB883" s="96"/>
      <c r="XC883" s="96"/>
      <c r="XD883" s="96"/>
      <c r="XE883" s="96"/>
      <c r="XF883" s="96"/>
      <c r="XG883" s="96"/>
      <c r="XH883" s="96"/>
      <c r="XI883" s="96"/>
      <c r="XJ883" s="96"/>
      <c r="XK883" s="96"/>
      <c r="XL883" s="96"/>
      <c r="XM883" s="96"/>
      <c r="XN883" s="96"/>
      <c r="XO883" s="96"/>
      <c r="XP883" s="96"/>
      <c r="XQ883" s="96"/>
      <c r="XR883" s="96"/>
      <c r="XS883" s="96"/>
      <c r="XT883" s="96"/>
      <c r="XU883" s="96"/>
      <c r="XV883" s="96"/>
      <c r="XW883" s="96"/>
      <c r="XX883" s="96"/>
      <c r="XY883" s="96"/>
      <c r="XZ883" s="96"/>
      <c r="YA883" s="96"/>
      <c r="YB883" s="96"/>
      <c r="YC883" s="96"/>
      <c r="YD883" s="96"/>
      <c r="YE883" s="96"/>
      <c r="YF883" s="96"/>
      <c r="YG883" s="96"/>
      <c r="YH883" s="96"/>
      <c r="YI883" s="96"/>
      <c r="YJ883" s="96"/>
      <c r="YK883" s="96"/>
      <c r="YL883" s="96"/>
      <c r="YM883" s="96"/>
      <c r="YN883" s="96"/>
      <c r="YO883" s="96"/>
      <c r="YP883" s="96"/>
      <c r="YQ883" s="96"/>
      <c r="YR883" s="96"/>
      <c r="YS883" s="96"/>
      <c r="YT883" s="96"/>
      <c r="YU883" s="96"/>
      <c r="YV883" s="96"/>
      <c r="YW883" s="96"/>
      <c r="YX883" s="96"/>
      <c r="YY883" s="96"/>
      <c r="YZ883" s="96"/>
      <c r="ZA883" s="96"/>
      <c r="ZB883" s="96"/>
      <c r="ZC883" s="96"/>
      <c r="ZD883" s="96"/>
      <c r="ZE883" s="96"/>
      <c r="ZF883" s="96"/>
      <c r="ZG883" s="96"/>
      <c r="ZH883" s="96"/>
      <c r="ZI883" s="96"/>
      <c r="ZJ883" s="96"/>
      <c r="ZK883" s="96"/>
      <c r="ZL883" s="96"/>
      <c r="ZM883" s="96"/>
      <c r="ZN883" s="96"/>
      <c r="ZO883" s="96"/>
      <c r="ZP883" s="96"/>
      <c r="ZQ883" s="96"/>
      <c r="ZR883" s="96"/>
      <c r="ZS883" s="96"/>
      <c r="ZT883" s="96"/>
      <c r="ZU883" s="96"/>
      <c r="ZV883" s="96"/>
      <c r="ZW883" s="96"/>
      <c r="ZX883" s="96"/>
      <c r="ZY883" s="97"/>
      <c r="ZZ883" s="97"/>
      <c r="AAA883" s="97"/>
      <c r="AAE883" s="96"/>
      <c r="AAF883" s="96"/>
      <c r="AAG883" s="96"/>
      <c r="AAI883" s="95"/>
      <c r="AAJ883" s="59"/>
      <c r="AAK883" s="59"/>
      <c r="AAL883" s="96"/>
      <c r="AAM883" s="97"/>
      <c r="AAO883" s="95"/>
      <c r="AAP883" s="59"/>
      <c r="AAQ883" s="59"/>
      <c r="AAR883" s="96"/>
      <c r="AAS883" s="97"/>
      <c r="AAU883" s="95"/>
      <c r="AAV883" s="59"/>
      <c r="AAW883" s="59"/>
      <c r="AAX883" s="96"/>
      <c r="AAY883" s="14">
        <v>20</v>
      </c>
      <c r="AAZ883" s="14">
        <v>21</v>
      </c>
      <c r="ABB883" s="96">
        <v>9.6</v>
      </c>
      <c r="ABC883" s="96"/>
      <c r="ABD883" s="96"/>
      <c r="ABE883" s="14">
        <v>30.2</v>
      </c>
      <c r="ABH883" s="14">
        <v>1.3</v>
      </c>
      <c r="ABJ883" s="96"/>
      <c r="ABK883" s="96"/>
      <c r="ABL883" s="96"/>
      <c r="ABM883" s="97">
        <v>9.5399999999999991</v>
      </c>
      <c r="ABN883" s="97"/>
      <c r="ABO883" s="14">
        <v>247</v>
      </c>
      <c r="ABQ883" s="96"/>
      <c r="ABR883" s="96"/>
      <c r="ABU883" s="14">
        <v>142</v>
      </c>
      <c r="ABV883" s="14">
        <v>137</v>
      </c>
      <c r="ABX883" s="96">
        <v>5.4</v>
      </c>
      <c r="ABY883" s="96">
        <v>5.2</v>
      </c>
      <c r="ABZ883" s="96"/>
      <c r="ACA883" s="97">
        <v>108</v>
      </c>
      <c r="ACB883" s="97">
        <v>103</v>
      </c>
      <c r="ACC883" s="97"/>
      <c r="ACD883" s="14">
        <v>9.3000000000000007</v>
      </c>
      <c r="ACE883" s="14">
        <v>9.4</v>
      </c>
      <c r="ACG883" s="96">
        <v>142</v>
      </c>
      <c r="ACH883" s="96">
        <v>210</v>
      </c>
      <c r="ACI883" s="96">
        <v>138</v>
      </c>
      <c r="ACJ883" s="96">
        <v>220</v>
      </c>
      <c r="ACK883" s="96">
        <v>205</v>
      </c>
      <c r="ACL883" s="96"/>
      <c r="ACM883" s="96"/>
      <c r="ACN883" s="96"/>
      <c r="ACO883" s="96"/>
      <c r="ACP883" s="96"/>
      <c r="ACQ883" s="14">
        <v>34</v>
      </c>
      <c r="ACR883" s="14">
        <v>32</v>
      </c>
      <c r="ACT883" s="14">
        <v>1.55</v>
      </c>
      <c r="ACU883" s="14">
        <v>1.52</v>
      </c>
      <c r="ACW883" s="96">
        <v>14</v>
      </c>
      <c r="ACX883" s="96">
        <v>13</v>
      </c>
      <c r="ACY883" s="96"/>
      <c r="ADB883" s="96"/>
      <c r="ADC883" s="96"/>
      <c r="ADJ883" s="96"/>
      <c r="ADK883" s="96"/>
      <c r="ADL883" s="96"/>
      <c r="ADM883" s="96"/>
      <c r="ADN883" s="96"/>
      <c r="ADP883" s="96"/>
      <c r="ADQ883" s="96"/>
      <c r="ADR883" s="96">
        <v>1.4</v>
      </c>
      <c r="ADS883" s="96"/>
      <c r="ADT883" s="96"/>
      <c r="ADU883" s="96"/>
      <c r="ADV883" s="96"/>
      <c r="ADW883" s="96"/>
      <c r="ADX883" s="96"/>
      <c r="ADY883" s="96"/>
      <c r="ADZ883" s="96"/>
      <c r="AEA883" s="96"/>
      <c r="AEB883" s="96"/>
      <c r="AEC883" s="96"/>
      <c r="AED883" s="96"/>
      <c r="AEE883" s="96"/>
      <c r="AEF883" s="96"/>
      <c r="AEG883" s="96"/>
      <c r="AEH883" s="96"/>
      <c r="AEI883" s="96"/>
      <c r="AEJ883" s="96"/>
      <c r="AEK883" s="96"/>
      <c r="AEL883" s="96"/>
      <c r="AEM883" s="96"/>
      <c r="AEN883" s="96"/>
      <c r="AEO883" s="96"/>
      <c r="AEP883" s="96"/>
      <c r="AEQ883" s="96"/>
      <c r="AER883" s="96"/>
      <c r="AES883" s="96"/>
      <c r="AET883" s="96"/>
      <c r="AEU883" s="96"/>
      <c r="AEV883" s="96"/>
      <c r="AEW883" s="96"/>
      <c r="AEX883" s="96"/>
      <c r="AEY883" s="96"/>
      <c r="AEZ883" s="96"/>
      <c r="AFA883" s="96"/>
      <c r="AFB883" s="96"/>
      <c r="AFC883" s="96"/>
      <c r="AFD883" s="96"/>
      <c r="AFE883" s="96"/>
      <c r="AFF883" s="96"/>
      <c r="AFG883" s="96"/>
      <c r="AFH883" s="96"/>
      <c r="AFI883" s="96"/>
      <c r="AFJ883" s="96"/>
      <c r="AFK883" s="96"/>
      <c r="AFL883" s="96"/>
      <c r="AFM883" s="96"/>
      <c r="AFN883" s="96"/>
      <c r="AFO883" s="96"/>
      <c r="AFP883" s="96"/>
      <c r="AFQ883" s="96"/>
      <c r="AFR883" s="96"/>
      <c r="AFS883" s="96"/>
      <c r="AFT883" s="96"/>
      <c r="AFU883" s="96"/>
      <c r="AFV883" s="96"/>
      <c r="AFW883" s="96"/>
      <c r="AFX883" s="96"/>
      <c r="AFY883" s="96"/>
      <c r="AFZ883" s="96"/>
      <c r="AGA883" s="96"/>
      <c r="AGB883" s="96"/>
      <c r="AGC883" s="96"/>
      <c r="AGD883" s="96"/>
      <c r="AGE883" s="96"/>
      <c r="AGF883" s="96"/>
      <c r="AGG883" s="96"/>
      <c r="AGH883" s="96"/>
      <c r="AGI883" s="96"/>
      <c r="AGJ883" s="96"/>
      <c r="AGK883" s="97"/>
      <c r="AGM883" s="95"/>
      <c r="AGN883" s="59"/>
      <c r="AGO883" s="59"/>
      <c r="AGP883" s="96"/>
      <c r="AGQ883" s="97"/>
      <c r="AGS883" s="14">
        <v>1</v>
      </c>
      <c r="AGT883" s="14">
        <v>1</v>
      </c>
      <c r="AGU883" s="14">
        <v>0</v>
      </c>
      <c r="AGV883" s="14">
        <v>0</v>
      </c>
      <c r="AGW883" s="14">
        <v>0</v>
      </c>
      <c r="AGX883" s="14">
        <v>0</v>
      </c>
      <c r="AGY883" s="14">
        <v>0</v>
      </c>
      <c r="AGZ883" s="14">
        <v>9</v>
      </c>
      <c r="AHA883" s="14">
        <v>0</v>
      </c>
      <c r="AHB883" s="14">
        <v>0</v>
      </c>
      <c r="AHC883" s="14">
        <v>2</v>
      </c>
      <c r="AHD883" s="14">
        <v>1</v>
      </c>
      <c r="AHE883" s="14">
        <v>0</v>
      </c>
      <c r="AHF883" s="14">
        <v>0</v>
      </c>
      <c r="AHH883" s="14">
        <v>0</v>
      </c>
      <c r="AHI883" s="14">
        <v>0</v>
      </c>
      <c r="AHK883" s="14">
        <v>0</v>
      </c>
      <c r="AHL883" s="14">
        <v>0</v>
      </c>
      <c r="AHM883" s="14">
        <v>0</v>
      </c>
      <c r="AHN883" s="14">
        <v>0</v>
      </c>
      <c r="AHO883" s="14">
        <v>0</v>
      </c>
      <c r="AHP883" s="14">
        <v>0</v>
      </c>
      <c r="AHQ883" s="14">
        <v>0</v>
      </c>
      <c r="AHR883" s="14">
        <v>0</v>
      </c>
      <c r="AHS883" s="96"/>
      <c r="AHT883" s="97"/>
      <c r="AHV883" s="95"/>
      <c r="AHW883" s="59"/>
      <c r="AHX883" s="59"/>
      <c r="AHY883" s="96"/>
      <c r="AHZ883" s="97"/>
      <c r="AIB883" s="95"/>
      <c r="AIC883" s="59"/>
      <c r="AID883" s="59"/>
      <c r="AIE883" s="96"/>
      <c r="AIF883" s="97"/>
      <c r="AIH883" s="95"/>
      <c r="AII883" s="59"/>
      <c r="AIJ883" s="59"/>
      <c r="AIK883" s="96"/>
      <c r="AIL883" s="97"/>
      <c r="AIN883" s="14">
        <v>0</v>
      </c>
      <c r="AIO883" s="14">
        <v>0</v>
      </c>
      <c r="AIQ883" s="96"/>
      <c r="AIR883" s="97"/>
      <c r="AIT883" s="98"/>
      <c r="AIU883" s="59"/>
      <c r="AIV883" s="59"/>
      <c r="AIW883" s="96"/>
      <c r="AIX883" s="97"/>
      <c r="AJB883" s="95"/>
      <c r="AJC883" s="59"/>
      <c r="AJD883" s="59"/>
      <c r="AJE883" s="96"/>
      <c r="AJF883" s="97"/>
      <c r="AJH883" s="95"/>
      <c r="AJI883" s="59"/>
      <c r="AJJ883" s="59"/>
      <c r="AJK883" s="96"/>
      <c r="AJL883" s="97"/>
      <c r="AJN883" s="95"/>
      <c r="AJO883" s="59"/>
    </row>
    <row r="884" spans="1:951" s="31" customFormat="1">
      <c r="B884" s="31">
        <v>3</v>
      </c>
      <c r="C884" s="31">
        <v>1</v>
      </c>
      <c r="D884" s="31" t="s">
        <v>8627</v>
      </c>
      <c r="F884" s="82"/>
      <c r="G884" s="83"/>
      <c r="O884" s="31">
        <v>1</v>
      </c>
      <c r="Z884" s="31">
        <v>0</v>
      </c>
      <c r="AA884" s="31">
        <v>2</v>
      </c>
      <c r="AB884" s="83" t="s">
        <v>8850</v>
      </c>
      <c r="AJ884" s="31">
        <v>120</v>
      </c>
      <c r="AK884" s="31">
        <v>117</v>
      </c>
      <c r="DS884" s="31">
        <v>54</v>
      </c>
      <c r="DT884" s="31">
        <v>67</v>
      </c>
      <c r="IQ884" s="31">
        <v>97</v>
      </c>
      <c r="IR884" s="31">
        <v>97</v>
      </c>
      <c r="LX884" s="31">
        <v>79</v>
      </c>
      <c r="LY884" s="31">
        <v>87</v>
      </c>
      <c r="LZ884" s="31">
        <v>76</v>
      </c>
      <c r="MA884" s="31">
        <v>69</v>
      </c>
      <c r="PH884" s="31">
        <v>20</v>
      </c>
      <c r="PI884" s="31">
        <v>20</v>
      </c>
      <c r="SQ884" s="31">
        <v>98.3</v>
      </c>
      <c r="SR884" s="31">
        <v>98.6</v>
      </c>
      <c r="WR884" s="31">
        <v>0</v>
      </c>
      <c r="WS884" s="31">
        <v>0</v>
      </c>
      <c r="AAI884" s="82"/>
      <c r="AAJ884" s="83"/>
      <c r="AAO884" s="82"/>
      <c r="AAP884" s="83"/>
      <c r="AAU884" s="82"/>
      <c r="AAV884" s="83"/>
      <c r="AAZ884" s="31">
        <v>20</v>
      </c>
      <c r="ABA884" s="31">
        <v>20</v>
      </c>
      <c r="ABV884" s="31">
        <v>139</v>
      </c>
      <c r="ABW884" s="31">
        <v>137</v>
      </c>
      <c r="ABY884" s="31">
        <v>5</v>
      </c>
      <c r="ABZ884" s="31">
        <v>5.0999999999999996</v>
      </c>
      <c r="ACB884" s="31">
        <v>106</v>
      </c>
      <c r="ACC884" s="31">
        <v>104</v>
      </c>
      <c r="ACE884" s="31">
        <v>9.3000000000000007</v>
      </c>
      <c r="ACF884" s="31">
        <v>9.1999999999999993</v>
      </c>
      <c r="ACG884" s="31">
        <v>169</v>
      </c>
      <c r="ACH884" s="31">
        <v>164</v>
      </c>
      <c r="ACI884" s="31">
        <v>249</v>
      </c>
      <c r="ACR884" s="31">
        <v>24</v>
      </c>
      <c r="ACS884" s="31">
        <v>23</v>
      </c>
      <c r="ACU884" s="31">
        <v>1.35</v>
      </c>
      <c r="ACV884" s="31">
        <v>1.4</v>
      </c>
      <c r="ACX884" s="31">
        <v>13</v>
      </c>
      <c r="ACY884" s="31">
        <v>13</v>
      </c>
      <c r="AGM884" s="82"/>
      <c r="AGN884" s="83"/>
      <c r="AGS884" s="31">
        <v>1</v>
      </c>
      <c r="AGT884" s="31">
        <v>1</v>
      </c>
      <c r="AGU884" s="31">
        <v>0</v>
      </c>
      <c r="AGV884" s="31">
        <v>0</v>
      </c>
      <c r="AGW884" s="31">
        <v>0</v>
      </c>
      <c r="AGX884" s="31">
        <v>0</v>
      </c>
      <c r="AGY884" s="31">
        <v>0</v>
      </c>
      <c r="AGZ884" s="31">
        <v>3</v>
      </c>
      <c r="AHA884" s="31">
        <v>0</v>
      </c>
      <c r="AHB884" s="31">
        <v>0</v>
      </c>
      <c r="AHC884" s="31">
        <v>1</v>
      </c>
      <c r="AHD884" s="31">
        <v>0</v>
      </c>
      <c r="AHE884" s="31">
        <v>0</v>
      </c>
      <c r="AHF884" s="31">
        <v>0</v>
      </c>
      <c r="AHH884" s="31">
        <v>0</v>
      </c>
      <c r="AHI884" s="31">
        <v>0</v>
      </c>
      <c r="AHK884" s="31">
        <v>0</v>
      </c>
      <c r="AHL884" s="31">
        <v>0</v>
      </c>
      <c r="AHM884" s="31">
        <v>0</v>
      </c>
      <c r="AHN884" s="31">
        <v>0</v>
      </c>
      <c r="AHO884" s="31">
        <v>0</v>
      </c>
      <c r="AHP884" s="31">
        <v>0</v>
      </c>
      <c r="AHQ884" s="31">
        <v>0</v>
      </c>
      <c r="AHR884" s="31">
        <v>0</v>
      </c>
      <c r="AHV884" s="82"/>
      <c r="AHW884" s="83"/>
      <c r="AIB884" s="82"/>
      <c r="AIC884" s="83"/>
      <c r="AIH884" s="82"/>
      <c r="AII884" s="83"/>
      <c r="AIN884" s="31">
        <v>0</v>
      </c>
      <c r="AIO884" s="31">
        <v>0</v>
      </c>
      <c r="AIT884" s="84"/>
      <c r="AIU884" s="83"/>
      <c r="AJB884" s="82"/>
      <c r="AJC884" s="83"/>
      <c r="AJH884" s="82"/>
      <c r="AJI884" s="83"/>
      <c r="AJN884" s="82"/>
      <c r="AJO884" s="83"/>
    </row>
    <row r="885" spans="1:951" s="14" customFormat="1">
      <c r="A885" s="14">
        <v>185</v>
      </c>
      <c r="B885" s="14" t="s">
        <v>7502</v>
      </c>
      <c r="C885" s="14">
        <v>0</v>
      </c>
      <c r="F885" s="63"/>
      <c r="G885" s="58"/>
      <c r="Z885" s="14">
        <v>0</v>
      </c>
      <c r="AA885" s="14">
        <v>2</v>
      </c>
      <c r="AB885" s="58" t="s">
        <v>8851</v>
      </c>
      <c r="AJ885" s="14">
        <v>75</v>
      </c>
      <c r="AK885" s="14">
        <v>71</v>
      </c>
      <c r="AL885" s="14">
        <v>73</v>
      </c>
      <c r="AM885" s="14">
        <v>71</v>
      </c>
      <c r="AN885" s="14">
        <v>71</v>
      </c>
      <c r="AO885" s="14">
        <v>74</v>
      </c>
      <c r="AP885" s="14">
        <v>80</v>
      </c>
      <c r="AR885" s="14">
        <v>87</v>
      </c>
      <c r="AS885" s="14">
        <v>86</v>
      </c>
      <c r="AT885" s="14">
        <v>83</v>
      </c>
      <c r="AU885" s="14">
        <v>79</v>
      </c>
      <c r="AV885" s="14">
        <v>84</v>
      </c>
      <c r="DS885" s="14">
        <v>40</v>
      </c>
      <c r="DT885" s="14">
        <v>43</v>
      </c>
      <c r="DU885" s="14">
        <v>47</v>
      </c>
      <c r="DV885" s="14">
        <v>42</v>
      </c>
      <c r="DW885" s="14">
        <v>41</v>
      </c>
      <c r="DX885" s="14">
        <v>46</v>
      </c>
      <c r="DY885" s="14">
        <v>62</v>
      </c>
      <c r="EA885" s="14">
        <v>52</v>
      </c>
      <c r="EB885" s="14">
        <v>50</v>
      </c>
      <c r="EC885" s="14">
        <v>47</v>
      </c>
      <c r="ED885" s="14">
        <v>40</v>
      </c>
      <c r="EE885" s="14">
        <v>46</v>
      </c>
      <c r="AAE885" s="63"/>
      <c r="AAF885" s="63"/>
      <c r="AAG885" s="63"/>
      <c r="AAI885" s="63"/>
      <c r="AAJ885" s="58"/>
      <c r="AAO885" s="63"/>
      <c r="AAP885" s="58"/>
      <c r="AAU885" s="63"/>
      <c r="AAV885" s="58"/>
      <c r="AAY885" s="14">
        <v>20</v>
      </c>
      <c r="ABB885" s="14">
        <v>8.6999999999999993</v>
      </c>
      <c r="ABC885" s="63"/>
      <c r="ABD885" s="63"/>
      <c r="ABE885" s="58" t="s">
        <v>8852</v>
      </c>
      <c r="ABF885" s="58"/>
      <c r="ABG885" s="58"/>
      <c r="ABJ885" s="14">
        <v>2</v>
      </c>
      <c r="ABQ885" s="63"/>
      <c r="ABR885" s="63"/>
      <c r="ABS885" s="58"/>
      <c r="ABT885" s="58"/>
      <c r="ABU885" s="14">
        <v>143</v>
      </c>
      <c r="ABX885" s="14">
        <v>3.5</v>
      </c>
      <c r="ACA885" s="14">
        <v>111</v>
      </c>
      <c r="ACD885" s="14">
        <v>8</v>
      </c>
      <c r="ACG885" s="14">
        <v>144</v>
      </c>
      <c r="ACH885" s="63"/>
      <c r="ACI885" s="63"/>
      <c r="ACJ885" s="63"/>
      <c r="ACK885" s="63"/>
      <c r="ACL885" s="63"/>
      <c r="ACM885" s="63"/>
      <c r="ACN885" s="63"/>
      <c r="ACO885" s="63"/>
      <c r="ACP885" s="63"/>
      <c r="ACQ885" s="58" t="s">
        <v>8853</v>
      </c>
      <c r="ACR885" s="58"/>
      <c r="ACS885" s="58"/>
      <c r="ACT885" s="14">
        <v>0.52</v>
      </c>
      <c r="ACW885" s="14">
        <v>12</v>
      </c>
      <c r="ADB885" s="63"/>
      <c r="ADC885" s="63"/>
      <c r="ADD885" s="58"/>
      <c r="ADE885" s="58"/>
      <c r="AGM885" s="63"/>
      <c r="AGN885" s="58"/>
      <c r="AGS885" s="14">
        <v>0</v>
      </c>
      <c r="AGT885" s="14">
        <v>0</v>
      </c>
      <c r="AGU885" s="14">
        <v>0</v>
      </c>
      <c r="AGV885" s="14">
        <v>0</v>
      </c>
      <c r="AGW885" s="14">
        <v>0</v>
      </c>
      <c r="AGX885" s="14">
        <v>0</v>
      </c>
      <c r="AGY885" s="14">
        <v>0</v>
      </c>
      <c r="AGZ885" s="14">
        <v>0</v>
      </c>
      <c r="AHA885" s="14">
        <v>0</v>
      </c>
      <c r="AHB885" s="14">
        <v>0</v>
      </c>
      <c r="AHC885" s="14">
        <v>0</v>
      </c>
      <c r="AHD885" s="14">
        <v>0</v>
      </c>
      <c r="AHE885" s="14">
        <v>0</v>
      </c>
      <c r="AHF885" s="14">
        <v>0</v>
      </c>
      <c r="AHH885" s="14">
        <v>0</v>
      </c>
      <c r="AHI885" s="14">
        <v>0</v>
      </c>
      <c r="AHK885" s="14">
        <v>0</v>
      </c>
      <c r="AHL885" s="14">
        <v>0</v>
      </c>
      <c r="AHM885" s="14">
        <v>0</v>
      </c>
      <c r="AHN885" s="14">
        <v>0</v>
      </c>
      <c r="AHO885" s="14">
        <v>0</v>
      </c>
      <c r="AHP885" s="14">
        <v>0</v>
      </c>
      <c r="AHQ885" s="14">
        <v>0</v>
      </c>
      <c r="AHV885" s="63"/>
      <c r="AHW885" s="58"/>
      <c r="AIB885" s="63"/>
      <c r="AIC885" s="58"/>
      <c r="AIH885" s="63"/>
      <c r="AII885" s="58"/>
      <c r="AIM885" s="14">
        <v>2</v>
      </c>
      <c r="AIN885" s="14">
        <v>0</v>
      </c>
      <c r="AIO885" s="14">
        <v>0</v>
      </c>
      <c r="AIP885" s="14">
        <v>0</v>
      </c>
      <c r="AIQ885" s="14">
        <v>0</v>
      </c>
      <c r="AIR885" s="14">
        <v>0</v>
      </c>
      <c r="AIS885" s="14">
        <v>0</v>
      </c>
      <c r="AIT885" s="60"/>
      <c r="AIU885" s="58" t="s">
        <v>2308</v>
      </c>
      <c r="AIV885" s="14">
        <v>0</v>
      </c>
      <c r="AIW885" s="14">
        <v>0</v>
      </c>
      <c r="AJB885" s="63"/>
      <c r="AJC885" s="58"/>
      <c r="AJH885" s="63"/>
      <c r="AJI885" s="58"/>
      <c r="AJN885" s="63"/>
      <c r="AJO885" s="58"/>
    </row>
    <row r="886" spans="1:951" s="14" customFormat="1">
      <c r="B886" s="14">
        <v>2</v>
      </c>
      <c r="C886" s="14">
        <v>1</v>
      </c>
      <c r="D886" s="14" t="s">
        <v>8854</v>
      </c>
      <c r="E886" s="14" t="s">
        <v>8855</v>
      </c>
      <c r="F886" s="63"/>
      <c r="G886" s="58"/>
      <c r="O886" s="14">
        <v>0</v>
      </c>
      <c r="P886" s="14">
        <v>0</v>
      </c>
      <c r="Z886" s="14">
        <v>0</v>
      </c>
      <c r="AA886" s="14">
        <v>3</v>
      </c>
      <c r="AB886" s="58"/>
      <c r="AC886" s="14">
        <v>0</v>
      </c>
      <c r="AE886" s="14">
        <v>0</v>
      </c>
      <c r="AG886" s="14">
        <v>0</v>
      </c>
      <c r="AI886" s="14">
        <v>98</v>
      </c>
      <c r="DR886" s="14">
        <v>56</v>
      </c>
      <c r="HA886" s="14">
        <v>0</v>
      </c>
      <c r="HT886" s="14">
        <v>0</v>
      </c>
      <c r="IP886" s="14">
        <v>99</v>
      </c>
      <c r="LX886" s="14">
        <v>92</v>
      </c>
      <c r="PG886" s="14">
        <v>16</v>
      </c>
      <c r="SP886" s="14">
        <v>98.4</v>
      </c>
      <c r="VX886" s="14">
        <v>1</v>
      </c>
      <c r="WQ886" s="14">
        <v>0</v>
      </c>
      <c r="ZY886" s="14">
        <v>120</v>
      </c>
      <c r="AAE886" s="63"/>
      <c r="AAF886" s="63"/>
      <c r="AAG886" s="63"/>
      <c r="AAI886" s="63"/>
      <c r="AAJ886" s="58"/>
      <c r="AAO886" s="63"/>
      <c r="AAP886" s="58"/>
      <c r="AAU886" s="63"/>
      <c r="AAV886" s="58"/>
      <c r="ABB886" s="63"/>
      <c r="ABC886" s="63"/>
      <c r="ABD886" s="63"/>
      <c r="ABE886" s="58"/>
      <c r="ABF886" s="58"/>
      <c r="ABG886" s="58"/>
      <c r="ABQ886" s="63"/>
      <c r="ABR886" s="63"/>
      <c r="ABS886" s="58"/>
      <c r="ABT886" s="58"/>
      <c r="ACG886" s="63"/>
      <c r="ACH886" s="63"/>
      <c r="ACI886" s="63"/>
      <c r="ACJ886" s="63"/>
      <c r="ACK886" s="63"/>
      <c r="ACL886" s="63"/>
      <c r="ACM886" s="63"/>
      <c r="ACN886" s="63"/>
      <c r="ACO886" s="63"/>
      <c r="ACP886" s="63"/>
      <c r="ACQ886" s="58"/>
      <c r="ACR886" s="58"/>
      <c r="ACS886" s="58"/>
      <c r="ADB886" s="63"/>
      <c r="ADC886" s="63"/>
      <c r="ADD886" s="58"/>
      <c r="ADE886" s="58"/>
      <c r="AGM886" s="63"/>
      <c r="AGN886" s="58"/>
      <c r="AGS886" s="14">
        <v>0</v>
      </c>
      <c r="AGT886" s="14">
        <v>0</v>
      </c>
      <c r="AGU886" s="14">
        <v>0</v>
      </c>
      <c r="AGV886" s="14">
        <v>0</v>
      </c>
      <c r="AGW886" s="14">
        <v>0</v>
      </c>
      <c r="AGX886" s="14">
        <v>0</v>
      </c>
      <c r="AGY886" s="14">
        <v>0</v>
      </c>
      <c r="AGZ886" s="14">
        <v>0</v>
      </c>
      <c r="AHA886" s="14">
        <v>0</v>
      </c>
      <c r="AHB886" s="14">
        <v>0</v>
      </c>
      <c r="AHC886" s="14">
        <v>1</v>
      </c>
      <c r="AHD886" s="14">
        <v>0</v>
      </c>
      <c r="AHE886" s="14">
        <v>0</v>
      </c>
      <c r="AHF886" s="14">
        <v>0</v>
      </c>
      <c r="AHH886" s="14">
        <v>0</v>
      </c>
      <c r="AHI886" s="14">
        <v>0</v>
      </c>
      <c r="AHK886" s="14">
        <v>0</v>
      </c>
      <c r="AHL886" s="14">
        <v>0</v>
      </c>
      <c r="AHM886" s="14">
        <v>0</v>
      </c>
      <c r="AHN886" s="14">
        <v>0</v>
      </c>
      <c r="AHO886" s="14">
        <v>0</v>
      </c>
      <c r="AHP886" s="14">
        <v>0</v>
      </c>
      <c r="AHQ886" s="14">
        <v>0</v>
      </c>
      <c r="AHR886" s="14">
        <v>8</v>
      </c>
      <c r="AHV886" s="63"/>
      <c r="AHW886" s="58"/>
      <c r="AIB886" s="63"/>
      <c r="AIC886" s="58"/>
      <c r="AIH886" s="63"/>
      <c r="AII886" s="58"/>
      <c r="AIM886" s="14">
        <v>2</v>
      </c>
      <c r="AIN886" s="14">
        <v>0</v>
      </c>
      <c r="AIO886" s="14">
        <v>0</v>
      </c>
      <c r="AIP886" s="14">
        <v>1</v>
      </c>
      <c r="AIQ886" s="14">
        <v>1</v>
      </c>
      <c r="AIR886" s="14">
        <v>1</v>
      </c>
      <c r="AIS886" s="14">
        <v>1</v>
      </c>
      <c r="AIT886" s="60">
        <v>1</v>
      </c>
      <c r="AIU886" s="58" t="s">
        <v>2308</v>
      </c>
      <c r="AIV886" s="14">
        <v>0</v>
      </c>
      <c r="AIW886" s="14">
        <v>0</v>
      </c>
      <c r="AIX886" s="14">
        <v>45</v>
      </c>
      <c r="AJB886" s="63"/>
      <c r="AJC886" s="58"/>
      <c r="AJH886" s="63"/>
      <c r="AJI886" s="58"/>
      <c r="AJN886" s="63"/>
      <c r="AJO886" s="58"/>
    </row>
    <row r="887" spans="1:951" s="14" customFormat="1">
      <c r="B887" s="14">
        <v>3</v>
      </c>
      <c r="C887" s="14">
        <v>0</v>
      </c>
      <c r="F887" s="63"/>
      <c r="G887" s="58"/>
      <c r="Z887" s="14">
        <v>0</v>
      </c>
      <c r="AA887" s="14">
        <v>2</v>
      </c>
      <c r="AB887" s="58" t="s">
        <v>8856</v>
      </c>
      <c r="AC887" s="14">
        <v>0</v>
      </c>
      <c r="AE887" s="14">
        <v>0</v>
      </c>
      <c r="AG887" s="14">
        <v>0</v>
      </c>
      <c r="AI887" s="14">
        <v>94</v>
      </c>
      <c r="AJ887" s="14">
        <v>98</v>
      </c>
      <c r="DR887" s="14">
        <v>58</v>
      </c>
      <c r="DS887" s="14">
        <v>64</v>
      </c>
      <c r="HA887" s="14">
        <v>0</v>
      </c>
      <c r="HB887" s="14">
        <v>0</v>
      </c>
      <c r="HT887" s="14">
        <v>0</v>
      </c>
      <c r="HU887" s="14">
        <v>0</v>
      </c>
      <c r="IQ887" s="14">
        <v>99</v>
      </c>
      <c r="LX887" s="14">
        <v>76</v>
      </c>
      <c r="LY887" s="14">
        <v>77</v>
      </c>
      <c r="PG887" s="14">
        <v>18</v>
      </c>
      <c r="PH887" s="14">
        <v>18</v>
      </c>
      <c r="SP887" s="14">
        <v>97.6</v>
      </c>
      <c r="SQ887" s="14">
        <v>98.1</v>
      </c>
      <c r="VX887" s="14">
        <v>1</v>
      </c>
      <c r="VY887" s="14">
        <v>1</v>
      </c>
      <c r="WQ887" s="14">
        <v>0</v>
      </c>
      <c r="WR887" s="14">
        <v>0</v>
      </c>
      <c r="AAE887" s="63"/>
      <c r="AAF887" s="63"/>
      <c r="AAG887" s="63"/>
      <c r="AAI887" s="63"/>
      <c r="AAJ887" s="58"/>
      <c r="AAO887" s="63"/>
      <c r="AAP887" s="58"/>
      <c r="AAU887" s="63"/>
      <c r="AAV887" s="58"/>
      <c r="ABB887" s="63"/>
      <c r="ABC887" s="63"/>
      <c r="ABD887" s="63"/>
      <c r="ABE887" s="58"/>
      <c r="ABF887" s="58"/>
      <c r="ABG887" s="58"/>
      <c r="ABQ887" s="63"/>
      <c r="ABR887" s="63"/>
      <c r="ABS887" s="58"/>
      <c r="ABT887" s="58"/>
      <c r="ACG887" s="63"/>
      <c r="ACH887" s="63"/>
      <c r="ACI887" s="63"/>
      <c r="ACJ887" s="63"/>
      <c r="ACK887" s="63"/>
      <c r="ACL887" s="63"/>
      <c r="ACM887" s="63"/>
      <c r="ACN887" s="63"/>
      <c r="ACO887" s="63"/>
      <c r="ACP887" s="63"/>
      <c r="ACQ887" s="58"/>
      <c r="ACR887" s="58"/>
      <c r="ACS887" s="58"/>
      <c r="ADB887" s="63"/>
      <c r="ADC887" s="63"/>
      <c r="ADD887" s="58"/>
      <c r="ADE887" s="58"/>
      <c r="AGM887" s="63"/>
      <c r="AGN887" s="58"/>
      <c r="AGS887" s="14">
        <v>1</v>
      </c>
      <c r="AGT887" s="14">
        <v>0</v>
      </c>
      <c r="AGU887" s="14">
        <v>0</v>
      </c>
      <c r="AGV887" s="14">
        <v>1</v>
      </c>
      <c r="AGW887" s="14">
        <v>0</v>
      </c>
      <c r="AGX887" s="14">
        <v>0</v>
      </c>
      <c r="AGY887" s="14">
        <v>0</v>
      </c>
      <c r="AGZ887" s="14">
        <v>0</v>
      </c>
      <c r="AHA887" s="14">
        <v>0</v>
      </c>
      <c r="AHB887" s="14">
        <v>0</v>
      </c>
      <c r="AHC887" s="14">
        <v>1</v>
      </c>
      <c r="AHD887" s="14">
        <v>0</v>
      </c>
      <c r="AHE887" s="14">
        <v>0</v>
      </c>
      <c r="AHF887" s="14">
        <v>0</v>
      </c>
      <c r="AHH887" s="14">
        <v>0</v>
      </c>
      <c r="AHI887" s="14">
        <v>0</v>
      </c>
      <c r="AHK887" s="14">
        <v>0</v>
      </c>
      <c r="AHL887" s="14">
        <v>0</v>
      </c>
      <c r="AHM887" s="14">
        <v>0</v>
      </c>
      <c r="AHN887" s="14">
        <v>0</v>
      </c>
      <c r="AHO887" s="14">
        <v>0</v>
      </c>
      <c r="AHP887" s="14">
        <v>0</v>
      </c>
      <c r="AHQ887" s="14">
        <v>0</v>
      </c>
      <c r="AHR887" s="14">
        <v>3.5</v>
      </c>
      <c r="AHV887" s="63"/>
      <c r="AHW887" s="58"/>
      <c r="AIB887" s="63"/>
      <c r="AIC887" s="58"/>
      <c r="AIH887" s="63"/>
      <c r="AII887" s="58"/>
      <c r="AIM887" s="14">
        <v>2</v>
      </c>
      <c r="AIN887" s="14">
        <v>0</v>
      </c>
      <c r="AIO887" s="14">
        <v>0</v>
      </c>
      <c r="AIT887" s="60">
        <v>2</v>
      </c>
      <c r="AIU887" s="58" t="s">
        <v>2308</v>
      </c>
      <c r="AIV887" s="14">
        <v>0</v>
      </c>
      <c r="AIW887" s="14">
        <v>0</v>
      </c>
      <c r="AIX887" s="14">
        <v>30</v>
      </c>
      <c r="AIY887" s="14">
        <v>30</v>
      </c>
      <c r="AJB887" s="63"/>
      <c r="AJC887" s="58"/>
      <c r="AJH887" s="63"/>
      <c r="AJI887" s="58"/>
      <c r="AJN887" s="63"/>
      <c r="AJO887" s="58"/>
    </row>
    <row r="888" spans="1:951" s="31" customFormat="1">
      <c r="B888" s="31">
        <v>4</v>
      </c>
      <c r="C888" s="31">
        <v>0</v>
      </c>
      <c r="F888" s="82"/>
      <c r="G888" s="83"/>
      <c r="Z888" s="31">
        <v>0</v>
      </c>
      <c r="AA888" s="31">
        <v>1</v>
      </c>
      <c r="AB888" s="83"/>
      <c r="AC888" s="31">
        <v>0</v>
      </c>
      <c r="AE888" s="31">
        <v>0</v>
      </c>
      <c r="AG888" s="31">
        <v>0</v>
      </c>
      <c r="AI888" s="31">
        <v>98</v>
      </c>
      <c r="DR888" s="31">
        <v>64</v>
      </c>
      <c r="HA888" s="31">
        <v>2</v>
      </c>
      <c r="HT888" s="31">
        <v>0</v>
      </c>
      <c r="IP888" s="31">
        <v>97</v>
      </c>
      <c r="LX888" s="31">
        <v>84</v>
      </c>
      <c r="PG888" s="31">
        <v>16</v>
      </c>
      <c r="SP888" s="31">
        <v>97.9</v>
      </c>
      <c r="VX888" s="31">
        <v>0</v>
      </c>
      <c r="WQ888" s="31">
        <v>0</v>
      </c>
      <c r="AAE888" s="82"/>
      <c r="AAF888" s="82"/>
      <c r="AAG888" s="82"/>
      <c r="AAI888" s="82"/>
      <c r="AAJ888" s="83"/>
      <c r="AAO888" s="82"/>
      <c r="AAP888" s="83"/>
      <c r="AAU888" s="82"/>
      <c r="AAV888" s="83"/>
      <c r="ABB888" s="82"/>
      <c r="ABC888" s="82"/>
      <c r="ABD888" s="82"/>
      <c r="ABE888" s="83"/>
      <c r="ABF888" s="83"/>
      <c r="ABG888" s="83"/>
      <c r="ABQ888" s="82"/>
      <c r="ABR888" s="82"/>
      <c r="ABS888" s="83"/>
      <c r="ABT888" s="83"/>
      <c r="ACG888" s="82"/>
      <c r="ACH888" s="82"/>
      <c r="ACI888" s="82"/>
      <c r="ACJ888" s="82"/>
      <c r="ACK888" s="82"/>
      <c r="ACL888" s="82"/>
      <c r="ACM888" s="82"/>
      <c r="ACN888" s="82"/>
      <c r="ACO888" s="82"/>
      <c r="ACP888" s="82"/>
      <c r="ACQ888" s="83"/>
      <c r="ACR888" s="83"/>
      <c r="ACS888" s="83"/>
      <c r="ADB888" s="82"/>
      <c r="ADC888" s="82"/>
      <c r="ADD888" s="83"/>
      <c r="ADE888" s="83"/>
      <c r="AGM888" s="82"/>
      <c r="AGN888" s="83"/>
      <c r="AGS888" s="31">
        <v>0</v>
      </c>
      <c r="AGT888" s="31">
        <v>0</v>
      </c>
      <c r="AGU888" s="31">
        <v>0</v>
      </c>
      <c r="AGV888" s="31">
        <v>0</v>
      </c>
      <c r="AGW888" s="31">
        <v>0</v>
      </c>
      <c r="AGX888" s="31">
        <v>0</v>
      </c>
      <c r="AGY888" s="31">
        <v>0</v>
      </c>
      <c r="AGZ888" s="31">
        <v>0</v>
      </c>
      <c r="AHA888" s="31">
        <v>0</v>
      </c>
      <c r="AHB888" s="31">
        <v>0</v>
      </c>
      <c r="AHC888" s="31">
        <v>1</v>
      </c>
      <c r="AHD888" s="31">
        <v>0</v>
      </c>
      <c r="AHE888" s="31">
        <v>0</v>
      </c>
      <c r="AHF888" s="31">
        <v>0</v>
      </c>
      <c r="AHH888" s="31">
        <v>0</v>
      </c>
      <c r="AHI888" s="31">
        <v>0</v>
      </c>
      <c r="AHK888" s="31">
        <v>0</v>
      </c>
      <c r="AHL888" s="31">
        <v>0</v>
      </c>
      <c r="AHM888" s="31">
        <v>0</v>
      </c>
      <c r="AHN888" s="31">
        <v>0</v>
      </c>
      <c r="AHO888" s="31">
        <v>0</v>
      </c>
      <c r="AHP888" s="31">
        <v>0</v>
      </c>
      <c r="AHQ888" s="31">
        <v>0</v>
      </c>
      <c r="AHR888" s="31">
        <v>2</v>
      </c>
      <c r="AHV888" s="82"/>
      <c r="AHW888" s="83"/>
      <c r="AIB888" s="82"/>
      <c r="AIC888" s="83"/>
      <c r="AIH888" s="82"/>
      <c r="AII888" s="83"/>
      <c r="AIM888" s="31">
        <v>2</v>
      </c>
      <c r="AIN888" s="31">
        <v>0</v>
      </c>
      <c r="AIO888" s="31">
        <v>0</v>
      </c>
      <c r="AIT888" s="84">
        <v>1</v>
      </c>
      <c r="AIU888" s="83" t="s">
        <v>2308</v>
      </c>
      <c r="AIV888" s="31">
        <v>0</v>
      </c>
      <c r="AIW888" s="31">
        <v>0</v>
      </c>
      <c r="AIX888" s="31">
        <v>25</v>
      </c>
      <c r="AJB888" s="82"/>
      <c r="AJC888" s="83"/>
      <c r="AJH888" s="82"/>
      <c r="AJI888" s="83"/>
      <c r="AJN888" s="82"/>
      <c r="AJO888" s="83"/>
    </row>
    <row r="889" spans="1:951" s="1" customFormat="1">
      <c r="A889" s="1">
        <v>186</v>
      </c>
      <c r="B889" s="1">
        <v>1</v>
      </c>
      <c r="C889" s="1">
        <v>0</v>
      </c>
      <c r="Z889" s="1">
        <v>0</v>
      </c>
      <c r="AA889" s="1">
        <v>2</v>
      </c>
      <c r="AB889" s="1" t="s">
        <v>8857</v>
      </c>
      <c r="AC889" s="1">
        <v>1</v>
      </c>
      <c r="AD889" s="1">
        <v>0</v>
      </c>
      <c r="AE889" s="1">
        <v>2</v>
      </c>
      <c r="AF889" s="1">
        <v>0</v>
      </c>
      <c r="AG889" s="1">
        <v>0</v>
      </c>
      <c r="AI889" s="1">
        <v>160</v>
      </c>
      <c r="DR889" s="1">
        <v>80</v>
      </c>
      <c r="HA889" s="1">
        <v>0</v>
      </c>
      <c r="HT889" s="1">
        <v>0</v>
      </c>
      <c r="IP889" s="1">
        <v>93.5</v>
      </c>
      <c r="LX889" s="1">
        <v>110</v>
      </c>
      <c r="PG889" s="1">
        <v>18</v>
      </c>
      <c r="SP889" s="1">
        <v>101</v>
      </c>
      <c r="VX889" s="1">
        <v>1</v>
      </c>
      <c r="WQ889" s="1">
        <v>0</v>
      </c>
      <c r="AGS889" s="1">
        <v>1</v>
      </c>
      <c r="AGT889" s="1">
        <v>0</v>
      </c>
      <c r="AGU889" s="1">
        <v>0</v>
      </c>
      <c r="AGV889" s="1">
        <v>1</v>
      </c>
      <c r="AGW889" s="1">
        <v>0</v>
      </c>
      <c r="AGX889" s="1">
        <v>0</v>
      </c>
      <c r="AGY889" s="1">
        <v>0</v>
      </c>
      <c r="AGZ889" s="1">
        <v>0</v>
      </c>
      <c r="AHA889" s="1">
        <v>0</v>
      </c>
      <c r="AHB889" s="1">
        <v>0</v>
      </c>
      <c r="AHC889" s="1">
        <v>1</v>
      </c>
      <c r="AHD889" s="1">
        <v>0</v>
      </c>
      <c r="AHE889" s="1">
        <v>0</v>
      </c>
      <c r="AIT889" s="1">
        <v>1</v>
      </c>
      <c r="AIU889" s="1">
        <v>0</v>
      </c>
      <c r="AIV889" s="1">
        <v>0</v>
      </c>
      <c r="AIW889" s="1">
        <v>0</v>
      </c>
      <c r="AIX889" s="1">
        <v>78</v>
      </c>
      <c r="AIZ889" s="24"/>
      <c r="AJA889" s="24"/>
    </row>
    <row r="890" spans="1:951" s="1" customFormat="1">
      <c r="B890" s="1">
        <v>2</v>
      </c>
      <c r="C890" s="1">
        <v>1</v>
      </c>
      <c r="D890" s="1" t="s">
        <v>8858</v>
      </c>
      <c r="O890" s="1">
        <v>1</v>
      </c>
      <c r="Z890" s="1">
        <v>0</v>
      </c>
      <c r="AA890" s="1">
        <v>1</v>
      </c>
      <c r="AB890" s="1" t="s">
        <v>8859</v>
      </c>
      <c r="AC890" s="1">
        <v>6</v>
      </c>
      <c r="AD890" s="1">
        <v>0</v>
      </c>
      <c r="AE890" s="1">
        <v>1</v>
      </c>
      <c r="AF890" s="1">
        <v>0</v>
      </c>
      <c r="AG890" s="1">
        <v>0</v>
      </c>
      <c r="AI890" s="1">
        <v>124</v>
      </c>
      <c r="AJ890" s="1">
        <v>120</v>
      </c>
      <c r="DR890" s="1">
        <v>62</v>
      </c>
      <c r="DS890" s="1">
        <v>60</v>
      </c>
      <c r="HA890" s="1">
        <v>0</v>
      </c>
      <c r="HB890" s="1">
        <v>0</v>
      </c>
      <c r="HT890" s="1">
        <v>0</v>
      </c>
      <c r="HU890" s="1">
        <v>0</v>
      </c>
      <c r="IP890" s="1">
        <v>95</v>
      </c>
      <c r="IQ890" s="1">
        <v>95</v>
      </c>
      <c r="LX890" s="1">
        <v>90</v>
      </c>
      <c r="LY890" s="1">
        <v>92</v>
      </c>
      <c r="PG890" s="1">
        <v>18</v>
      </c>
      <c r="PH890" s="1">
        <v>18</v>
      </c>
      <c r="SP890" s="1">
        <v>98.4</v>
      </c>
      <c r="SQ890" s="1">
        <v>98.2</v>
      </c>
      <c r="VX890" s="1">
        <v>1</v>
      </c>
      <c r="VY890" s="1">
        <v>1</v>
      </c>
      <c r="WQ890" s="1">
        <v>0</v>
      </c>
      <c r="WR890" s="1">
        <v>0</v>
      </c>
      <c r="AGS890" s="1">
        <v>1</v>
      </c>
      <c r="AGT890" s="1">
        <v>0</v>
      </c>
      <c r="AGU890" s="1">
        <v>0</v>
      </c>
      <c r="AGV890" s="1">
        <v>1</v>
      </c>
      <c r="AGW890" s="1">
        <v>0</v>
      </c>
      <c r="AGX890" s="1">
        <v>0</v>
      </c>
      <c r="AGY890" s="1">
        <v>0</v>
      </c>
      <c r="AGZ890" s="1">
        <v>0</v>
      </c>
      <c r="AHA890" s="1">
        <v>0</v>
      </c>
      <c r="AHB890" s="1">
        <v>0</v>
      </c>
      <c r="AHC890" s="1">
        <v>1</v>
      </c>
      <c r="AHD890" s="1">
        <v>0</v>
      </c>
      <c r="AHE890" s="1">
        <v>0</v>
      </c>
      <c r="AIT890" s="1">
        <v>0</v>
      </c>
      <c r="AIU890" s="1">
        <v>2</v>
      </c>
      <c r="AIV890" s="1">
        <v>0</v>
      </c>
      <c r="AIW890" s="1">
        <v>0</v>
      </c>
      <c r="AIZ890" s="24"/>
      <c r="AJA890" s="24"/>
      <c r="AJB890" s="1">
        <v>35</v>
      </c>
      <c r="AJC890" s="1">
        <v>29</v>
      </c>
    </row>
    <row r="891" spans="1:951" s="1" customFormat="1">
      <c r="B891" s="1">
        <v>3</v>
      </c>
      <c r="C891" s="1">
        <v>1</v>
      </c>
      <c r="D891" s="1" t="s">
        <v>7701</v>
      </c>
      <c r="E891" s="1" t="s">
        <v>8860</v>
      </c>
      <c r="O891" s="1">
        <v>0</v>
      </c>
      <c r="P891" s="1">
        <v>0</v>
      </c>
      <c r="Z891" s="1">
        <v>0</v>
      </c>
      <c r="AA891" s="1">
        <v>2</v>
      </c>
      <c r="AB891" s="1" t="s">
        <v>8754</v>
      </c>
      <c r="AC891" s="1">
        <v>2</v>
      </c>
      <c r="AD891" s="1">
        <v>0</v>
      </c>
      <c r="AE891" s="1">
        <v>0</v>
      </c>
      <c r="AG891" s="1">
        <v>0</v>
      </c>
      <c r="AI891" s="1">
        <v>118</v>
      </c>
      <c r="AJ891" s="1">
        <v>110</v>
      </c>
      <c r="DR891" s="1">
        <v>76</v>
      </c>
      <c r="DS891" s="1">
        <v>60</v>
      </c>
      <c r="HA891" s="1">
        <v>0</v>
      </c>
      <c r="HB891" s="1">
        <v>0</v>
      </c>
      <c r="HT891" s="1">
        <v>0</v>
      </c>
      <c r="HU891" s="1">
        <v>0</v>
      </c>
      <c r="IP891" s="1">
        <v>96</v>
      </c>
      <c r="IQ891" s="1">
        <v>94</v>
      </c>
      <c r="LX891" s="1">
        <v>80</v>
      </c>
      <c r="LY891" s="1">
        <v>92</v>
      </c>
      <c r="PG891" s="1">
        <v>16</v>
      </c>
      <c r="PH891" s="1">
        <v>18</v>
      </c>
      <c r="SP891" s="1">
        <v>98.7</v>
      </c>
      <c r="SQ891" s="1">
        <v>99.1</v>
      </c>
      <c r="VX891" s="1">
        <v>1</v>
      </c>
      <c r="VY891" s="1">
        <v>1</v>
      </c>
      <c r="WQ891" s="1">
        <v>0</v>
      </c>
      <c r="WR891" s="1">
        <v>0</v>
      </c>
      <c r="AGS891" s="1">
        <v>1</v>
      </c>
      <c r="AGT891" s="1">
        <v>0</v>
      </c>
      <c r="AGU891" s="1">
        <v>0</v>
      </c>
      <c r="AGV891" s="1">
        <v>1</v>
      </c>
      <c r="AGW891" s="1">
        <v>0</v>
      </c>
      <c r="AGX891" s="1">
        <v>0</v>
      </c>
      <c r="AGY891" s="1">
        <v>0</v>
      </c>
      <c r="AGZ891" s="1">
        <v>0</v>
      </c>
      <c r="AHA891" s="1">
        <v>0</v>
      </c>
      <c r="AHB891" s="1">
        <v>0</v>
      </c>
      <c r="AHC891" s="1">
        <v>1</v>
      </c>
      <c r="AHD891" s="1">
        <v>0</v>
      </c>
      <c r="AHE891" s="1">
        <v>0</v>
      </c>
      <c r="AHF891" s="1">
        <v>0</v>
      </c>
      <c r="AHI891" s="1">
        <v>0</v>
      </c>
      <c r="AHK891" s="1">
        <v>0</v>
      </c>
      <c r="AHL891" s="1">
        <v>0</v>
      </c>
      <c r="AHM891" s="1">
        <v>0</v>
      </c>
      <c r="AHN891" s="1">
        <v>0</v>
      </c>
      <c r="AHO891" s="1">
        <v>0</v>
      </c>
      <c r="AHP891" s="1">
        <v>0</v>
      </c>
      <c r="AHR891" s="1">
        <v>0</v>
      </c>
      <c r="AIM891" s="1">
        <v>0</v>
      </c>
      <c r="AIN891" s="1">
        <v>0</v>
      </c>
      <c r="AIO891" s="1">
        <v>0</v>
      </c>
      <c r="AIP891" s="1">
        <v>0</v>
      </c>
      <c r="AIQ891" s="1">
        <v>0</v>
      </c>
      <c r="AIR891" s="1">
        <v>0</v>
      </c>
      <c r="AIS891" s="1">
        <v>1</v>
      </c>
      <c r="AIT891" s="1">
        <v>1</v>
      </c>
      <c r="AIU891" s="1">
        <v>1</v>
      </c>
      <c r="AIV891" s="1">
        <v>0</v>
      </c>
      <c r="AIW891" s="1">
        <v>0</v>
      </c>
      <c r="AIX891" s="1">
        <v>29</v>
      </c>
      <c r="AIZ891" s="24"/>
      <c r="AJA891" s="24"/>
      <c r="AJB891" s="1">
        <v>34</v>
      </c>
    </row>
    <row r="892" spans="1:951" s="80" customFormat="1">
      <c r="B892" s="80">
        <v>4</v>
      </c>
      <c r="C892" s="80">
        <v>1</v>
      </c>
      <c r="D892" s="80" t="s">
        <v>7703</v>
      </c>
      <c r="O892" s="80">
        <v>0</v>
      </c>
      <c r="Z892" s="80">
        <v>0</v>
      </c>
      <c r="AA892" s="80">
        <v>2</v>
      </c>
      <c r="AC892" s="80">
        <v>0</v>
      </c>
      <c r="AE892" s="80">
        <v>0</v>
      </c>
      <c r="AG892" s="80">
        <v>0</v>
      </c>
      <c r="AI892" s="80">
        <v>110</v>
      </c>
      <c r="DR892" s="80">
        <v>56</v>
      </c>
      <c r="HA892" s="80">
        <v>0</v>
      </c>
      <c r="HT892" s="80">
        <v>0</v>
      </c>
      <c r="IP892" s="80">
        <v>99</v>
      </c>
      <c r="LX892" s="80">
        <v>100</v>
      </c>
      <c r="PG892" s="80">
        <v>18</v>
      </c>
      <c r="SP892" s="80">
        <v>98</v>
      </c>
      <c r="VX892" s="80">
        <v>1</v>
      </c>
      <c r="WQ892" s="80">
        <v>0</v>
      </c>
      <c r="AGS892" s="80">
        <v>0</v>
      </c>
      <c r="AGT892" s="80">
        <v>0</v>
      </c>
      <c r="AGU892" s="80">
        <v>0</v>
      </c>
      <c r="AGV892" s="80">
        <v>0</v>
      </c>
      <c r="AGW892" s="80">
        <v>0</v>
      </c>
      <c r="AGX892" s="80">
        <v>0</v>
      </c>
      <c r="AGY892" s="80">
        <v>0</v>
      </c>
      <c r="AGZ892" s="80">
        <v>0</v>
      </c>
      <c r="AHA892" s="80">
        <v>0</v>
      </c>
      <c r="AHB892" s="80">
        <v>0</v>
      </c>
      <c r="AHC892" s="80">
        <v>1</v>
      </c>
      <c r="AHD892" s="80">
        <v>0</v>
      </c>
      <c r="AHE892" s="80">
        <v>0</v>
      </c>
      <c r="AHF892" s="80">
        <v>0</v>
      </c>
      <c r="AHI892" s="80">
        <v>0</v>
      </c>
      <c r="AHK892" s="80">
        <v>0</v>
      </c>
      <c r="AHL892" s="80">
        <v>0</v>
      </c>
      <c r="AHM892" s="80">
        <v>0</v>
      </c>
      <c r="AHN892" s="80">
        <v>0</v>
      </c>
      <c r="AHO892" s="80">
        <v>0</v>
      </c>
      <c r="AHP892" s="80">
        <v>0</v>
      </c>
      <c r="AHR892" s="80">
        <v>0</v>
      </c>
      <c r="AIM892" s="80">
        <v>0</v>
      </c>
      <c r="AIN892" s="80">
        <v>0</v>
      </c>
      <c r="AIO892" s="80">
        <v>0</v>
      </c>
      <c r="AIP892" s="80">
        <v>0</v>
      </c>
      <c r="AIQ892" s="80">
        <v>1</v>
      </c>
      <c r="AIR892" s="80">
        <v>0</v>
      </c>
      <c r="AIS892" s="80">
        <v>1</v>
      </c>
      <c r="AIT892" s="80">
        <v>1</v>
      </c>
      <c r="AIU892" s="80">
        <v>0</v>
      </c>
      <c r="AIV892" s="80">
        <v>0</v>
      </c>
      <c r="AIW892" s="80">
        <v>0</v>
      </c>
      <c r="AIX892" s="80">
        <v>37</v>
      </c>
      <c r="AIZ892" s="90"/>
      <c r="AJA892" s="90"/>
    </row>
    <row r="893" spans="1:951" s="1" customFormat="1">
      <c r="A893" s="1">
        <v>187</v>
      </c>
      <c r="B893" s="1">
        <v>1</v>
      </c>
      <c r="C893" s="1">
        <v>1</v>
      </c>
      <c r="D893" s="1" t="s">
        <v>8861</v>
      </c>
      <c r="O893" s="1">
        <v>0</v>
      </c>
      <c r="Z893" s="1">
        <v>0</v>
      </c>
      <c r="AA893" s="1">
        <v>2</v>
      </c>
      <c r="AC893" s="1">
        <v>0</v>
      </c>
      <c r="AE893" s="1">
        <v>0</v>
      </c>
      <c r="AG893" s="1">
        <v>0</v>
      </c>
      <c r="AI893" s="1">
        <v>142</v>
      </c>
      <c r="DR893" s="1">
        <v>90</v>
      </c>
      <c r="HA893" s="1">
        <v>0</v>
      </c>
      <c r="HT893" s="1">
        <v>0</v>
      </c>
      <c r="IP893" s="1">
        <v>89</v>
      </c>
      <c r="IQ893" s="1">
        <v>90</v>
      </c>
      <c r="IR893" s="1">
        <v>72</v>
      </c>
      <c r="IS893" s="1">
        <v>89</v>
      </c>
      <c r="LX893" s="1">
        <v>84</v>
      </c>
      <c r="PG893" s="1">
        <v>20</v>
      </c>
      <c r="SP893" s="1">
        <v>98.2</v>
      </c>
      <c r="VX893" s="1">
        <v>1</v>
      </c>
      <c r="WQ893" s="1">
        <v>1</v>
      </c>
      <c r="WR893" s="1">
        <v>1</v>
      </c>
      <c r="WS893" s="1">
        <v>0</v>
      </c>
      <c r="WT893" s="1">
        <v>1</v>
      </c>
      <c r="AGS893" s="1">
        <v>0</v>
      </c>
      <c r="AGT893" s="1">
        <v>0</v>
      </c>
      <c r="AGU893" s="1">
        <v>0</v>
      </c>
      <c r="AGV893" s="1">
        <v>0</v>
      </c>
      <c r="AGW893" s="1">
        <v>1</v>
      </c>
      <c r="AGX893" s="1">
        <v>1</v>
      </c>
      <c r="AGY893" s="1">
        <v>0</v>
      </c>
      <c r="AGZ893" s="1">
        <v>0</v>
      </c>
      <c r="AHA893" s="1">
        <v>0</v>
      </c>
      <c r="AHB893" s="1">
        <v>0</v>
      </c>
      <c r="AHC893" s="1">
        <v>1</v>
      </c>
      <c r="AHD893" s="1">
        <v>0</v>
      </c>
      <c r="AHE893" s="1">
        <v>0</v>
      </c>
      <c r="AHF893" s="1">
        <v>0</v>
      </c>
      <c r="AHH893" s="1">
        <v>0</v>
      </c>
      <c r="AHI893" s="1">
        <v>0</v>
      </c>
      <c r="AHK893" s="1">
        <v>0</v>
      </c>
      <c r="AHL893" s="1">
        <v>0</v>
      </c>
      <c r="AHM893" s="1">
        <v>0</v>
      </c>
      <c r="AHN893" s="1">
        <v>0</v>
      </c>
      <c r="AHO893" s="1">
        <v>0</v>
      </c>
      <c r="AHP893" s="1">
        <v>1</v>
      </c>
      <c r="AHQ893" s="1">
        <v>0</v>
      </c>
      <c r="AHR893" s="1">
        <v>0</v>
      </c>
      <c r="AIM893" s="1">
        <v>0</v>
      </c>
      <c r="AIN893" s="1">
        <v>0</v>
      </c>
      <c r="AIO893" s="1">
        <v>0</v>
      </c>
      <c r="AIP893" s="1">
        <v>1</v>
      </c>
      <c r="AIQ893" s="1">
        <v>1</v>
      </c>
      <c r="AIR893" s="1">
        <v>1</v>
      </c>
      <c r="AIS893" s="1">
        <v>1</v>
      </c>
      <c r="AIT893" s="3">
        <v>1</v>
      </c>
      <c r="AIU893" s="1">
        <v>0</v>
      </c>
      <c r="AIV893" s="1">
        <v>0</v>
      </c>
      <c r="AIW893" s="1">
        <v>0</v>
      </c>
      <c r="AIX893" s="1">
        <v>50</v>
      </c>
    </row>
    <row r="894" spans="1:951" s="1" customFormat="1">
      <c r="B894" s="1">
        <v>2</v>
      </c>
      <c r="C894" s="1">
        <v>0</v>
      </c>
      <c r="Z894" s="1">
        <v>0</v>
      </c>
      <c r="AA894" s="1">
        <v>1</v>
      </c>
      <c r="AB894" s="1" t="s">
        <v>8862</v>
      </c>
      <c r="AC894" s="1">
        <v>0</v>
      </c>
      <c r="AE894" s="1">
        <v>0</v>
      </c>
      <c r="AG894" s="1">
        <v>0</v>
      </c>
      <c r="AI894" s="1">
        <v>122</v>
      </c>
      <c r="AK894" s="1">
        <v>128</v>
      </c>
      <c r="DR894" s="1">
        <v>70</v>
      </c>
      <c r="DT894" s="1">
        <v>66</v>
      </c>
      <c r="HA894" s="1">
        <v>0</v>
      </c>
      <c r="HC894" s="1">
        <v>0</v>
      </c>
      <c r="HT894" s="1">
        <v>0</v>
      </c>
      <c r="HV894" s="1">
        <v>0</v>
      </c>
      <c r="IP894" s="1">
        <v>72</v>
      </c>
      <c r="IQ894" s="1">
        <v>90</v>
      </c>
      <c r="IR894" s="1">
        <v>79</v>
      </c>
      <c r="IS894" s="1">
        <v>88</v>
      </c>
      <c r="LX894" s="1">
        <v>74</v>
      </c>
      <c r="LZ894" s="1">
        <v>76</v>
      </c>
      <c r="PG894" s="1">
        <v>18</v>
      </c>
      <c r="PI894" s="1">
        <v>18</v>
      </c>
      <c r="PJ894" s="1">
        <v>18</v>
      </c>
      <c r="SP894" s="1">
        <v>98</v>
      </c>
      <c r="SR894" s="1">
        <v>98.5</v>
      </c>
      <c r="VX894" s="1">
        <v>1</v>
      </c>
      <c r="VZ894" s="1">
        <v>1</v>
      </c>
      <c r="WQ894" s="1">
        <v>0</v>
      </c>
      <c r="WR894" s="1">
        <v>1</v>
      </c>
      <c r="WS894" s="1">
        <v>0</v>
      </c>
      <c r="WT894" s="1">
        <v>1</v>
      </c>
      <c r="AGS894" s="1">
        <v>1</v>
      </c>
      <c r="AGT894" s="1">
        <v>0</v>
      </c>
      <c r="AGU894" s="1">
        <v>0</v>
      </c>
      <c r="AGV894" s="1">
        <v>1</v>
      </c>
      <c r="AGW894" s="1">
        <v>1</v>
      </c>
      <c r="AGX894" s="1">
        <v>1</v>
      </c>
      <c r="AGY894" s="1">
        <v>0</v>
      </c>
      <c r="AGZ894" s="1">
        <v>0</v>
      </c>
      <c r="AHA894" s="1">
        <v>0</v>
      </c>
      <c r="AHB894" s="1">
        <v>0</v>
      </c>
      <c r="AHC894" s="1">
        <v>1</v>
      </c>
      <c r="AHD894" s="1">
        <v>0</v>
      </c>
      <c r="AHE894" s="1">
        <v>0</v>
      </c>
      <c r="AHF894" s="1">
        <v>0</v>
      </c>
      <c r="AHH894" s="1">
        <v>0</v>
      </c>
      <c r="AHI894" s="1">
        <v>0</v>
      </c>
      <c r="AHK894" s="1">
        <v>0</v>
      </c>
      <c r="AHL894" s="1">
        <v>0</v>
      </c>
      <c r="AHM894" s="1">
        <v>0</v>
      </c>
      <c r="AHN894" s="1">
        <v>0</v>
      </c>
      <c r="AHO894" s="1">
        <v>0</v>
      </c>
      <c r="AHP894" s="1">
        <v>1</v>
      </c>
      <c r="AHQ894" s="1">
        <v>0</v>
      </c>
      <c r="AHR894" s="1">
        <v>0</v>
      </c>
      <c r="AIM894" s="1">
        <v>0</v>
      </c>
      <c r="AIN894" s="1">
        <v>0</v>
      </c>
      <c r="AIO894" s="1">
        <v>0</v>
      </c>
      <c r="AIT894" s="3">
        <v>0</v>
      </c>
      <c r="AIU894" s="1">
        <v>2</v>
      </c>
      <c r="AIV894" s="1">
        <v>0</v>
      </c>
      <c r="AIW894" s="1">
        <v>0</v>
      </c>
      <c r="AJB894" s="1">
        <v>73</v>
      </c>
      <c r="AJC894" s="1">
        <v>87</v>
      </c>
    </row>
    <row r="895" spans="1:951" s="1" customFormat="1">
      <c r="B895" s="1">
        <v>3</v>
      </c>
      <c r="C895" s="1">
        <v>0</v>
      </c>
      <c r="Z895" s="1">
        <v>0</v>
      </c>
      <c r="AA895" s="1">
        <v>2</v>
      </c>
      <c r="AB895" s="1" t="s">
        <v>8863</v>
      </c>
      <c r="AC895" s="1">
        <v>9</v>
      </c>
      <c r="AD895" s="1">
        <v>0</v>
      </c>
      <c r="AE895" s="1">
        <v>5</v>
      </c>
      <c r="AF895" s="1">
        <v>0</v>
      </c>
      <c r="AG895" s="1">
        <v>1</v>
      </c>
      <c r="AH895" s="1">
        <v>0</v>
      </c>
      <c r="AI895" s="1">
        <v>140</v>
      </c>
      <c r="AJ895" s="1">
        <v>122</v>
      </c>
      <c r="DR895" s="1">
        <v>72</v>
      </c>
      <c r="DS895" s="1">
        <v>78</v>
      </c>
      <c r="HA895" s="1">
        <v>0</v>
      </c>
      <c r="HB895" s="1">
        <v>0</v>
      </c>
      <c r="HT895" s="1">
        <v>0</v>
      </c>
      <c r="HU895" s="1">
        <v>0</v>
      </c>
      <c r="IP895" s="1">
        <v>88</v>
      </c>
      <c r="IQ895" s="1">
        <v>88</v>
      </c>
      <c r="LX895" s="1">
        <v>72</v>
      </c>
      <c r="LY895" s="1">
        <v>82</v>
      </c>
      <c r="PG895" s="1">
        <v>17</v>
      </c>
      <c r="PH895" s="1">
        <v>16</v>
      </c>
      <c r="SP895" s="1">
        <v>98</v>
      </c>
      <c r="SQ895" s="1">
        <v>98.2</v>
      </c>
      <c r="VX895" s="1">
        <v>1</v>
      </c>
      <c r="VY895" s="1">
        <v>1</v>
      </c>
      <c r="WQ895" s="1">
        <v>1</v>
      </c>
      <c r="WR895" s="1">
        <v>1</v>
      </c>
      <c r="AGS895" s="1">
        <v>1</v>
      </c>
      <c r="AGT895" s="1">
        <v>0</v>
      </c>
      <c r="AGU895" s="1">
        <v>0</v>
      </c>
      <c r="AGV895" s="1">
        <v>1</v>
      </c>
      <c r="AGW895" s="1">
        <v>1</v>
      </c>
      <c r="AGX895" s="1">
        <v>1</v>
      </c>
      <c r="AGY895" s="1">
        <v>0</v>
      </c>
      <c r="AGZ895" s="1">
        <v>0</v>
      </c>
      <c r="AHA895" s="1">
        <v>0</v>
      </c>
      <c r="AHB895" s="1">
        <v>0</v>
      </c>
      <c r="AHC895" s="1">
        <v>1</v>
      </c>
      <c r="AHD895" s="1">
        <v>0</v>
      </c>
      <c r="AHE895" s="1">
        <v>0</v>
      </c>
      <c r="AHF895" s="1">
        <v>0</v>
      </c>
      <c r="AHH895" s="1">
        <v>0</v>
      </c>
      <c r="AHI895" s="1">
        <v>0</v>
      </c>
      <c r="AHK895" s="1">
        <v>0</v>
      </c>
      <c r="AHL895" s="1">
        <v>0</v>
      </c>
      <c r="AHM895" s="1">
        <v>0</v>
      </c>
      <c r="AHN895" s="1">
        <v>0</v>
      </c>
      <c r="AHO895" s="1">
        <v>0</v>
      </c>
      <c r="AHP895" s="1">
        <v>1</v>
      </c>
      <c r="AHQ895" s="1">
        <v>0</v>
      </c>
      <c r="AHR895" s="1">
        <v>0</v>
      </c>
      <c r="AIM895" s="1">
        <v>0</v>
      </c>
      <c r="AIN895" s="1">
        <v>0</v>
      </c>
      <c r="AIO895" s="1">
        <v>0</v>
      </c>
      <c r="AIT895" s="3">
        <v>0</v>
      </c>
      <c r="AIU895" s="1">
        <v>2</v>
      </c>
      <c r="AIV895" s="1">
        <v>1</v>
      </c>
      <c r="AIW895" s="1">
        <v>0</v>
      </c>
      <c r="AJB895" s="1">
        <v>41</v>
      </c>
      <c r="AJC895" s="1">
        <v>37</v>
      </c>
    </row>
    <row r="896" spans="1:951" s="1" customFormat="1">
      <c r="B896" s="1">
        <v>4</v>
      </c>
      <c r="C896" s="1">
        <v>1</v>
      </c>
      <c r="D896" s="1" t="s">
        <v>7649</v>
      </c>
      <c r="O896" s="1">
        <v>0</v>
      </c>
      <c r="Z896" s="1">
        <v>0</v>
      </c>
      <c r="AA896" s="1">
        <v>2</v>
      </c>
      <c r="AB896" s="1" t="s">
        <v>8864</v>
      </c>
      <c r="AC896" s="1">
        <v>8</v>
      </c>
      <c r="AD896" s="1">
        <v>0</v>
      </c>
      <c r="AE896" s="1">
        <v>7</v>
      </c>
      <c r="AF896" s="1">
        <v>0</v>
      </c>
      <c r="AG896" s="1">
        <v>0</v>
      </c>
      <c r="AI896" s="1">
        <v>140</v>
      </c>
      <c r="AJ896" s="1">
        <v>112</v>
      </c>
      <c r="DR896" s="1">
        <v>68</v>
      </c>
      <c r="DS896" s="1">
        <v>62</v>
      </c>
      <c r="HA896" s="1">
        <v>0</v>
      </c>
      <c r="HB896" s="1">
        <v>0</v>
      </c>
      <c r="HT896" s="1">
        <v>0</v>
      </c>
      <c r="HU896" s="1">
        <v>0</v>
      </c>
      <c r="IP896" s="1">
        <v>86</v>
      </c>
      <c r="IQ896" s="1">
        <v>88</v>
      </c>
      <c r="LX896" s="1">
        <v>82</v>
      </c>
      <c r="LY896" s="1">
        <v>82</v>
      </c>
      <c r="PG896" s="1">
        <v>24</v>
      </c>
      <c r="PH896" s="1">
        <v>18</v>
      </c>
      <c r="SP896" s="1">
        <v>99.3</v>
      </c>
      <c r="SQ896" s="1">
        <v>98.7</v>
      </c>
      <c r="VX896" s="1">
        <v>1</v>
      </c>
      <c r="VY896" s="1">
        <v>1</v>
      </c>
      <c r="WQ896" s="1">
        <v>0</v>
      </c>
      <c r="WR896" s="1">
        <v>0</v>
      </c>
      <c r="AGS896" s="1">
        <v>0</v>
      </c>
      <c r="AGT896" s="1">
        <v>0</v>
      </c>
      <c r="AGU896" s="1">
        <v>0</v>
      </c>
      <c r="AGV896" s="1">
        <v>0</v>
      </c>
      <c r="AGW896" s="1">
        <v>1</v>
      </c>
      <c r="AGX896" s="1">
        <v>1</v>
      </c>
      <c r="AGY896" s="1">
        <v>0</v>
      </c>
      <c r="AGZ896" s="1">
        <v>0</v>
      </c>
      <c r="AHA896" s="1">
        <v>0</v>
      </c>
      <c r="AHB896" s="1">
        <v>0</v>
      </c>
      <c r="AHC896" s="1">
        <v>1</v>
      </c>
      <c r="AHD896" s="1">
        <v>0</v>
      </c>
      <c r="AHE896" s="1">
        <v>0</v>
      </c>
      <c r="AHF896" s="1">
        <v>0</v>
      </c>
      <c r="AHH896" s="1">
        <v>0</v>
      </c>
      <c r="AHI896" s="1">
        <v>0</v>
      </c>
      <c r="AHK896" s="1">
        <v>0</v>
      </c>
      <c r="AHL896" s="1">
        <v>0</v>
      </c>
      <c r="AHM896" s="1">
        <v>1</v>
      </c>
      <c r="AHN896" s="1">
        <v>0</v>
      </c>
      <c r="AHO896" s="1">
        <v>0</v>
      </c>
      <c r="AHP896" s="1">
        <v>1</v>
      </c>
      <c r="AHQ896" s="1">
        <v>0</v>
      </c>
      <c r="AHR896" s="1">
        <v>0</v>
      </c>
      <c r="AIM896" s="1">
        <v>0</v>
      </c>
      <c r="AIN896" s="1">
        <v>0</v>
      </c>
      <c r="AIO896" s="1">
        <v>0</v>
      </c>
      <c r="AIT896" s="3">
        <v>1</v>
      </c>
      <c r="AIU896" s="1">
        <v>1</v>
      </c>
      <c r="AIV896" s="1">
        <v>0</v>
      </c>
      <c r="AIW896" s="1">
        <v>0</v>
      </c>
      <c r="AIX896" s="1">
        <v>49</v>
      </c>
      <c r="AJB896" s="1">
        <v>18</v>
      </c>
    </row>
    <row r="897" spans="1:951" s="1" customFormat="1">
      <c r="B897" s="1">
        <v>5</v>
      </c>
      <c r="C897" s="1">
        <v>1</v>
      </c>
      <c r="D897" s="1" t="s">
        <v>8865</v>
      </c>
      <c r="O897" s="1">
        <v>0</v>
      </c>
      <c r="Z897" s="1">
        <v>0</v>
      </c>
      <c r="AA897" s="1">
        <v>1</v>
      </c>
      <c r="AB897" s="1" t="s">
        <v>8866</v>
      </c>
      <c r="AC897" s="1">
        <v>1</v>
      </c>
      <c r="AD897" s="1">
        <v>0</v>
      </c>
      <c r="AE897" s="1">
        <v>9</v>
      </c>
      <c r="AF897" s="1">
        <v>0</v>
      </c>
      <c r="AG897" s="1">
        <v>1</v>
      </c>
      <c r="AH897" s="1">
        <v>0</v>
      </c>
      <c r="AI897" s="1">
        <v>156</v>
      </c>
      <c r="AJ897" s="1">
        <v>118</v>
      </c>
      <c r="DR897" s="1">
        <v>84</v>
      </c>
      <c r="DS897" s="1">
        <v>65</v>
      </c>
      <c r="HA897" s="1">
        <v>0</v>
      </c>
      <c r="HB897" s="1">
        <v>0</v>
      </c>
      <c r="HT897" s="1">
        <v>0</v>
      </c>
      <c r="HU897" s="1">
        <v>0</v>
      </c>
      <c r="IP897" s="1">
        <v>90</v>
      </c>
      <c r="IQ897" s="1">
        <v>88</v>
      </c>
      <c r="LX897" s="1">
        <v>74</v>
      </c>
      <c r="LY897" s="1">
        <v>86</v>
      </c>
      <c r="PG897" s="1">
        <v>26</v>
      </c>
      <c r="PH897" s="1">
        <v>16</v>
      </c>
      <c r="SP897" s="1">
        <v>99.3</v>
      </c>
      <c r="SQ897" s="1">
        <v>99.1</v>
      </c>
      <c r="VX897" s="1">
        <v>1</v>
      </c>
      <c r="VY897" s="1">
        <v>1</v>
      </c>
      <c r="WQ897" s="1">
        <v>0</v>
      </c>
      <c r="WR897" s="1">
        <v>0</v>
      </c>
      <c r="AGS897" s="1">
        <v>0</v>
      </c>
      <c r="AGT897" s="1">
        <v>0</v>
      </c>
      <c r="AGU897" s="1">
        <v>0</v>
      </c>
      <c r="AGV897" s="1">
        <v>0</v>
      </c>
      <c r="AGW897" s="1">
        <v>1</v>
      </c>
      <c r="AGX897" s="1">
        <v>1</v>
      </c>
      <c r="AGY897" s="1">
        <v>1</v>
      </c>
      <c r="AGZ897" s="1">
        <v>0</v>
      </c>
      <c r="AHA897" s="1">
        <v>1</v>
      </c>
      <c r="AHB897" s="1">
        <v>7</v>
      </c>
      <c r="AHC897" s="1">
        <v>1</v>
      </c>
      <c r="AHD897" s="1">
        <v>0</v>
      </c>
      <c r="AHE897" s="1">
        <v>0</v>
      </c>
      <c r="AHF897" s="1">
        <v>0</v>
      </c>
      <c r="AHH897" s="1">
        <v>0</v>
      </c>
      <c r="AHI897" s="1">
        <v>0</v>
      </c>
      <c r="AHK897" s="1">
        <v>0</v>
      </c>
      <c r="AHL897" s="1">
        <v>0</v>
      </c>
      <c r="AHM897" s="1">
        <v>1</v>
      </c>
      <c r="AHN897" s="1">
        <v>0</v>
      </c>
      <c r="AHO897" s="1">
        <v>0</v>
      </c>
      <c r="AHP897" s="1">
        <v>1</v>
      </c>
      <c r="AHQ897" s="1">
        <v>0</v>
      </c>
      <c r="AHR897" s="1">
        <v>0</v>
      </c>
      <c r="AIM897" s="1">
        <v>0</v>
      </c>
      <c r="AIN897" s="1">
        <v>0</v>
      </c>
      <c r="AIO897" s="1">
        <v>0</v>
      </c>
      <c r="AIT897" s="3">
        <v>1</v>
      </c>
      <c r="AIU897" s="1">
        <v>1</v>
      </c>
      <c r="AIV897" s="1">
        <v>0</v>
      </c>
      <c r="AIW897" s="1">
        <v>0</v>
      </c>
      <c r="AIX897" s="1">
        <v>53</v>
      </c>
      <c r="AJB897" s="1">
        <v>27</v>
      </c>
    </row>
    <row r="898" spans="1:951" s="18" customFormat="1">
      <c r="B898" s="18">
        <v>6</v>
      </c>
      <c r="C898" s="18">
        <v>0</v>
      </c>
      <c r="Z898" s="18">
        <v>0</v>
      </c>
      <c r="AA898" s="18">
        <v>2</v>
      </c>
      <c r="AB898" s="18" t="s">
        <v>8867</v>
      </c>
      <c r="AC898" s="18">
        <v>1</v>
      </c>
      <c r="AD898" s="18">
        <v>0</v>
      </c>
      <c r="AE898" s="18">
        <v>3</v>
      </c>
      <c r="AF898" s="18">
        <v>0</v>
      </c>
      <c r="AG898" s="18">
        <v>0</v>
      </c>
      <c r="AI898" s="18">
        <v>138</v>
      </c>
      <c r="DR898" s="18">
        <v>90</v>
      </c>
      <c r="HA898" s="18">
        <v>0</v>
      </c>
      <c r="HT898" s="18">
        <v>0</v>
      </c>
      <c r="IP898" s="18">
        <v>88</v>
      </c>
      <c r="LX898" s="18">
        <v>70</v>
      </c>
      <c r="PG898" s="18">
        <v>24</v>
      </c>
      <c r="SP898" s="18">
        <v>98.6</v>
      </c>
      <c r="VX898" s="18">
        <v>1</v>
      </c>
      <c r="WQ898" s="18">
        <v>0</v>
      </c>
      <c r="AGS898" s="18">
        <v>0</v>
      </c>
      <c r="AGT898" s="18">
        <v>0</v>
      </c>
      <c r="AGU898" s="18">
        <v>0</v>
      </c>
      <c r="AGV898" s="18">
        <v>0</v>
      </c>
      <c r="AGW898" s="18">
        <v>0</v>
      </c>
      <c r="AGX898" s="18">
        <v>1</v>
      </c>
      <c r="AGY898" s="18">
        <v>0</v>
      </c>
      <c r="AGZ898" s="18">
        <v>0</v>
      </c>
      <c r="AHA898" s="18">
        <v>0</v>
      </c>
      <c r="AHB898" s="18">
        <v>0</v>
      </c>
      <c r="AHC898" s="18">
        <v>1</v>
      </c>
      <c r="AHD898" s="18">
        <v>0</v>
      </c>
      <c r="AHE898" s="18">
        <v>0</v>
      </c>
      <c r="AHF898" s="18">
        <v>0</v>
      </c>
      <c r="AHH898" s="18">
        <v>0</v>
      </c>
      <c r="AHI898" s="18">
        <v>0</v>
      </c>
      <c r="AHK898" s="18">
        <v>0</v>
      </c>
      <c r="AHL898" s="18">
        <v>0</v>
      </c>
      <c r="AHM898" s="18">
        <v>1</v>
      </c>
      <c r="AHN898" s="18">
        <v>0</v>
      </c>
      <c r="AHO898" s="18">
        <v>0</v>
      </c>
      <c r="AHP898" s="18">
        <v>1</v>
      </c>
      <c r="AHQ898" s="18">
        <v>0</v>
      </c>
      <c r="AHR898" s="18">
        <v>0</v>
      </c>
      <c r="AIM898" s="18">
        <v>0</v>
      </c>
      <c r="AIN898" s="18">
        <v>0</v>
      </c>
      <c r="AIO898" s="18">
        <v>0</v>
      </c>
      <c r="AIT898" s="79">
        <v>1</v>
      </c>
      <c r="AIU898" s="18">
        <v>0</v>
      </c>
      <c r="AIV898" s="18">
        <v>0</v>
      </c>
      <c r="AIW898" s="18">
        <v>0</v>
      </c>
      <c r="AIX898" s="18">
        <v>30</v>
      </c>
    </row>
    <row r="899" spans="1:951" s="14" customFormat="1">
      <c r="A899" s="14">
        <v>188</v>
      </c>
      <c r="B899" s="14">
        <v>1</v>
      </c>
      <c r="C899" s="61">
        <v>0</v>
      </c>
      <c r="F899" s="63"/>
      <c r="G899" s="58"/>
      <c r="O899" s="61"/>
      <c r="P899" s="61"/>
      <c r="Q899" s="61"/>
      <c r="R899" s="61"/>
      <c r="S899" s="61"/>
      <c r="T899" s="61"/>
      <c r="U899" s="61"/>
      <c r="V899" s="61"/>
      <c r="W899" s="61"/>
      <c r="X899" s="61"/>
      <c r="Y899" s="61"/>
      <c r="Z899" s="14">
        <v>0</v>
      </c>
      <c r="AA899" s="14">
        <v>3</v>
      </c>
      <c r="AB899" s="58"/>
      <c r="AC899" s="14">
        <v>0</v>
      </c>
      <c r="AE899" s="14">
        <v>2</v>
      </c>
      <c r="AF899" s="14">
        <v>0</v>
      </c>
      <c r="AG899" s="14">
        <v>0</v>
      </c>
      <c r="DR899" s="61"/>
      <c r="DS899" s="61"/>
      <c r="DT899" s="61"/>
      <c r="DU899" s="61"/>
      <c r="DV899" s="61"/>
      <c r="DW899" s="61"/>
      <c r="DX899" s="61"/>
      <c r="DY899" s="61"/>
      <c r="DZ899" s="61"/>
      <c r="EA899" s="61"/>
      <c r="EB899" s="61"/>
      <c r="EC899" s="61"/>
      <c r="ED899" s="61"/>
      <c r="EE899" s="61"/>
      <c r="EF899" s="61"/>
      <c r="EG899" s="61"/>
      <c r="EH899" s="61"/>
      <c r="EI899" s="61"/>
      <c r="EJ899" s="61"/>
      <c r="EK899" s="61"/>
      <c r="EL899" s="61"/>
      <c r="EM899" s="61"/>
      <c r="EN899" s="61"/>
      <c r="EO899" s="61"/>
      <c r="EP899" s="61"/>
      <c r="EQ899" s="61"/>
      <c r="ER899" s="61"/>
      <c r="ES899" s="61"/>
      <c r="ET899" s="61"/>
      <c r="EU899" s="61"/>
      <c r="EV899" s="61"/>
      <c r="EW899" s="61"/>
      <c r="EX899" s="61"/>
      <c r="EY899" s="61"/>
      <c r="EZ899" s="61"/>
      <c r="FA899" s="61"/>
      <c r="FB899" s="61"/>
      <c r="FC899" s="61"/>
      <c r="FD899" s="61"/>
      <c r="FE899" s="61"/>
      <c r="FF899" s="61"/>
      <c r="FG899" s="61"/>
      <c r="FH899" s="61"/>
      <c r="FI899" s="61"/>
      <c r="FJ899" s="61"/>
      <c r="FK899" s="61"/>
      <c r="FL899" s="61"/>
      <c r="FM899" s="61"/>
      <c r="FN899" s="61"/>
      <c r="FO899" s="61"/>
      <c r="FP899" s="61"/>
      <c r="FQ899" s="61"/>
      <c r="FR899" s="61"/>
      <c r="FS899" s="61"/>
      <c r="FT899" s="61"/>
      <c r="FU899" s="61"/>
      <c r="FV899" s="61"/>
      <c r="FW899" s="61"/>
      <c r="FX899" s="61"/>
      <c r="FY899" s="61"/>
      <c r="FZ899" s="61"/>
      <c r="GA899" s="61"/>
      <c r="GB899" s="61"/>
      <c r="GC899" s="61"/>
      <c r="GD899" s="61"/>
      <c r="GE899" s="61"/>
      <c r="GF899" s="61"/>
      <c r="GG899" s="61"/>
      <c r="GH899" s="61"/>
      <c r="GI899" s="61"/>
      <c r="GJ899" s="61"/>
      <c r="GK899" s="61"/>
      <c r="GL899" s="61"/>
      <c r="GM899" s="61"/>
      <c r="GN899" s="61"/>
      <c r="GO899" s="61"/>
      <c r="GP899" s="61"/>
      <c r="GQ899" s="61"/>
      <c r="GR899" s="61"/>
      <c r="GS899" s="61"/>
      <c r="GT899" s="61"/>
      <c r="GU899" s="61"/>
      <c r="GV899" s="61"/>
      <c r="GW899" s="61"/>
      <c r="GX899" s="61"/>
      <c r="GY899" s="61"/>
      <c r="GZ899" s="61"/>
      <c r="HZ899" s="63"/>
      <c r="IA899" s="63"/>
      <c r="IB899" s="63"/>
      <c r="IC899" s="63"/>
      <c r="ID899" s="63"/>
      <c r="IE899" s="63"/>
      <c r="IF899" s="63"/>
      <c r="IG899" s="63"/>
      <c r="IH899" s="63"/>
      <c r="II899" s="63"/>
      <c r="IJ899" s="63"/>
      <c r="IK899" s="63"/>
      <c r="IL899" s="63"/>
      <c r="IM899" s="58"/>
      <c r="IN899" s="58"/>
      <c r="IO899" s="58"/>
      <c r="PG899" s="61"/>
      <c r="PH899" s="61"/>
      <c r="PI899" s="61"/>
      <c r="PJ899" s="61"/>
      <c r="PK899" s="61"/>
      <c r="PL899" s="61"/>
      <c r="PM899" s="61"/>
      <c r="PN899" s="61"/>
      <c r="PO899" s="61"/>
      <c r="PP899" s="61"/>
      <c r="PQ899" s="61"/>
      <c r="PR899" s="61"/>
      <c r="PS899" s="61"/>
      <c r="PT899" s="61"/>
      <c r="PU899" s="61"/>
      <c r="PV899" s="61"/>
      <c r="PW899" s="61"/>
      <c r="PX899" s="61"/>
      <c r="PY899" s="61"/>
      <c r="PZ899" s="61"/>
      <c r="QA899" s="61"/>
      <c r="QB899" s="61"/>
      <c r="QC899" s="61"/>
      <c r="QD899" s="61"/>
      <c r="QE899" s="61"/>
      <c r="QF899" s="61"/>
      <c r="QG899" s="61"/>
      <c r="QH899" s="61"/>
      <c r="QI899" s="61"/>
      <c r="QJ899" s="61"/>
      <c r="QK899" s="61"/>
      <c r="QL899" s="61"/>
      <c r="QM899" s="61"/>
      <c r="QN899" s="61"/>
      <c r="QO899" s="61"/>
      <c r="QP899" s="61"/>
      <c r="QQ899" s="61"/>
      <c r="QR899" s="61"/>
      <c r="QS899" s="61"/>
      <c r="QT899" s="61"/>
      <c r="QU899" s="61"/>
      <c r="QV899" s="61"/>
      <c r="QW899" s="61"/>
      <c r="QX899" s="61"/>
      <c r="QY899" s="61"/>
      <c r="QZ899" s="61"/>
      <c r="RA899" s="61"/>
      <c r="RB899" s="61"/>
      <c r="RC899" s="61"/>
      <c r="RD899" s="61"/>
      <c r="RE899" s="61"/>
      <c r="RF899" s="61"/>
      <c r="RG899" s="61"/>
      <c r="RH899" s="61"/>
      <c r="RI899" s="61"/>
      <c r="RJ899" s="61"/>
      <c r="RK899" s="61"/>
      <c r="RL899" s="61"/>
      <c r="RM899" s="61"/>
      <c r="RN899" s="61"/>
      <c r="RO899" s="61"/>
      <c r="RP899" s="61"/>
      <c r="RQ899" s="61"/>
      <c r="RR899" s="61"/>
      <c r="RS899" s="61"/>
      <c r="RT899" s="61"/>
      <c r="RU899" s="61"/>
      <c r="RV899" s="61"/>
      <c r="RW899" s="61"/>
      <c r="RX899" s="61"/>
      <c r="RY899" s="61"/>
      <c r="RZ899" s="61"/>
      <c r="SA899" s="61"/>
      <c r="SB899" s="61"/>
      <c r="SC899" s="61"/>
      <c r="SD899" s="61"/>
      <c r="SE899" s="61"/>
      <c r="SF899" s="61"/>
      <c r="SG899" s="61"/>
      <c r="SH899" s="61"/>
      <c r="SI899" s="61"/>
      <c r="SJ899" s="61"/>
      <c r="SK899" s="61"/>
      <c r="SL899" s="61"/>
      <c r="SM899" s="61"/>
      <c r="SN899" s="61"/>
      <c r="SO899" s="61"/>
      <c r="SP899" s="58"/>
      <c r="SQ899" s="58"/>
      <c r="SR899" s="58"/>
      <c r="SS899" s="58"/>
      <c r="ST899" s="58"/>
      <c r="SU899" s="58"/>
      <c r="SV899" s="58"/>
      <c r="SW899" s="58"/>
      <c r="SX899" s="58"/>
      <c r="SY899" s="58"/>
      <c r="SZ899" s="58"/>
      <c r="TA899" s="58"/>
      <c r="TB899" s="58"/>
      <c r="TC899" s="58"/>
      <c r="TD899" s="58"/>
      <c r="TE899" s="58"/>
      <c r="TF899" s="58"/>
      <c r="TG899" s="58"/>
      <c r="TH899" s="58"/>
      <c r="TI899" s="58"/>
      <c r="TJ899" s="58"/>
      <c r="TK899" s="58"/>
      <c r="TL899" s="58"/>
      <c r="TM899" s="58"/>
      <c r="TN899" s="58"/>
      <c r="TO899" s="58"/>
      <c r="TP899" s="58"/>
      <c r="TQ899" s="58"/>
      <c r="TR899" s="58"/>
      <c r="TS899" s="58"/>
      <c r="TT899" s="58"/>
      <c r="TU899" s="58"/>
      <c r="TV899" s="58"/>
      <c r="TW899" s="58"/>
      <c r="TX899" s="58"/>
      <c r="TY899" s="58"/>
      <c r="TZ899" s="58"/>
      <c r="UA899" s="58"/>
      <c r="UB899" s="58"/>
      <c r="UC899" s="58"/>
      <c r="UD899" s="58"/>
      <c r="UE899" s="58"/>
      <c r="UF899" s="58"/>
      <c r="UG899" s="58"/>
      <c r="UH899" s="58"/>
      <c r="UI899" s="58"/>
      <c r="UJ899" s="58"/>
      <c r="UK899" s="58"/>
      <c r="UL899" s="58"/>
      <c r="UM899" s="58"/>
      <c r="UN899" s="58"/>
      <c r="UO899" s="58"/>
      <c r="UP899" s="58"/>
      <c r="UQ899" s="58"/>
      <c r="UR899" s="58"/>
      <c r="US899" s="58"/>
      <c r="UT899" s="58"/>
      <c r="UU899" s="58"/>
      <c r="UV899" s="58"/>
      <c r="UW899" s="58"/>
      <c r="UX899" s="58"/>
      <c r="UY899" s="58"/>
      <c r="UZ899" s="58"/>
      <c r="VA899" s="58"/>
      <c r="VB899" s="58"/>
      <c r="VC899" s="58"/>
      <c r="VD899" s="58"/>
      <c r="VE899" s="58"/>
      <c r="VF899" s="58"/>
      <c r="VG899" s="58"/>
      <c r="VH899" s="58"/>
      <c r="VI899" s="58"/>
      <c r="VJ899" s="58"/>
      <c r="VK899" s="58"/>
      <c r="VL899" s="58"/>
      <c r="VM899" s="58"/>
      <c r="VN899" s="58"/>
      <c r="VO899" s="58"/>
      <c r="VP899" s="58"/>
      <c r="VQ899" s="58"/>
      <c r="VR899" s="58"/>
      <c r="VS899" s="58"/>
      <c r="VT899" s="58"/>
      <c r="VU899" s="58"/>
      <c r="VV899" s="58"/>
      <c r="VW899" s="58"/>
      <c r="ZY899" s="61"/>
      <c r="ZZ899" s="61"/>
      <c r="AAA899" s="61"/>
      <c r="AAE899" s="63"/>
      <c r="AAF899" s="63"/>
      <c r="AAG899" s="63"/>
      <c r="AAI899" s="63"/>
      <c r="AAJ899" s="58"/>
      <c r="AAM899" s="61"/>
      <c r="AAO899" s="63"/>
      <c r="AAP899" s="58"/>
      <c r="AAS899" s="61"/>
      <c r="AAU899" s="63"/>
      <c r="AAV899" s="58"/>
      <c r="ABB899" s="63"/>
      <c r="ABC899" s="63"/>
      <c r="ABD899" s="63"/>
      <c r="ABE899" s="58"/>
      <c r="ABF899" s="58"/>
      <c r="ABG899" s="58"/>
      <c r="ABM899" s="61"/>
      <c r="ABN899" s="61"/>
      <c r="ABQ899" s="63"/>
      <c r="ABR899" s="63"/>
      <c r="ABS899" s="58"/>
      <c r="ABT899" s="58"/>
      <c r="ACA899" s="61"/>
      <c r="ACB899" s="61"/>
      <c r="ACC899" s="61"/>
      <c r="ACG899" s="63"/>
      <c r="ACH899" s="63"/>
      <c r="ACI899" s="63"/>
      <c r="ACJ899" s="63"/>
      <c r="ACK899" s="63"/>
      <c r="ACL899" s="63"/>
      <c r="ACM899" s="63"/>
      <c r="ACN899" s="63"/>
      <c r="ACO899" s="63"/>
      <c r="ACP899" s="63"/>
      <c r="ACQ899" s="58"/>
      <c r="ACR899" s="58"/>
      <c r="ACS899" s="58"/>
      <c r="ADB899" s="63"/>
      <c r="ADC899" s="63"/>
      <c r="ADD899" s="58"/>
      <c r="ADE899" s="58"/>
      <c r="AGK899" s="61"/>
      <c r="AGM899" s="63"/>
      <c r="AGN899" s="58"/>
      <c r="AGQ899" s="61"/>
      <c r="AGS899" s="14">
        <v>1</v>
      </c>
      <c r="AGT899" s="14">
        <v>0</v>
      </c>
      <c r="AGU899" s="14">
        <v>0</v>
      </c>
      <c r="AGV899" s="14">
        <v>1</v>
      </c>
      <c r="AGW899" s="14">
        <v>0</v>
      </c>
      <c r="AGX899" s="14">
        <v>0</v>
      </c>
      <c r="AGY899" s="14">
        <v>0</v>
      </c>
      <c r="AGZ899" s="14">
        <v>0</v>
      </c>
      <c r="AHA899" s="14">
        <v>0</v>
      </c>
      <c r="AHB899" s="14">
        <v>0</v>
      </c>
      <c r="AHC899" s="14">
        <v>1</v>
      </c>
      <c r="AHD899" s="14">
        <v>0</v>
      </c>
      <c r="AHE899" s="14">
        <v>0</v>
      </c>
      <c r="AHF899" s="14">
        <v>0</v>
      </c>
      <c r="AHH899" s="14">
        <v>0</v>
      </c>
      <c r="AHI899" s="14">
        <v>0</v>
      </c>
      <c r="AHK899" s="14">
        <v>0</v>
      </c>
      <c r="AHL899" s="14">
        <v>0</v>
      </c>
      <c r="AHM899" s="14">
        <v>0</v>
      </c>
      <c r="AHN899" s="14">
        <v>0</v>
      </c>
      <c r="AHO899" s="14">
        <v>0</v>
      </c>
      <c r="AHP899" s="14">
        <v>0</v>
      </c>
      <c r="AHQ899" s="14">
        <v>0</v>
      </c>
      <c r="AHT899" s="61"/>
      <c r="AHV899" s="63"/>
      <c r="AHW899" s="58"/>
      <c r="AHZ899" s="61"/>
      <c r="AIB899" s="63"/>
      <c r="AIC899" s="58"/>
      <c r="AIF899" s="61"/>
      <c r="AIH899" s="63"/>
      <c r="AII899" s="58"/>
      <c r="AIL899" s="61"/>
      <c r="AIM899" s="14">
        <v>0</v>
      </c>
      <c r="AIN899" s="14">
        <v>0</v>
      </c>
      <c r="AIO899" s="14">
        <v>0</v>
      </c>
      <c r="AIP899" s="14">
        <v>1</v>
      </c>
      <c r="AIQ899" s="14">
        <v>1</v>
      </c>
      <c r="AIR899" s="61">
        <v>1</v>
      </c>
      <c r="AIS899" s="14">
        <v>1</v>
      </c>
      <c r="AIT899" s="60">
        <v>0</v>
      </c>
      <c r="AIU899" s="58" t="s">
        <v>2308</v>
      </c>
      <c r="AIV899" s="14">
        <v>1</v>
      </c>
      <c r="AIW899" s="14">
        <v>0</v>
      </c>
      <c r="AIX899" s="61"/>
      <c r="AJB899" s="63"/>
      <c r="AJC899" s="58"/>
      <c r="AJF899" s="61"/>
      <c r="AJH899" s="63"/>
      <c r="AJI899" s="58"/>
      <c r="AJL899" s="61"/>
      <c r="AJN899" s="63"/>
      <c r="AJO899" s="58"/>
    </row>
    <row r="900" spans="1:951" s="14" customFormat="1">
      <c r="B900" s="14">
        <v>2</v>
      </c>
      <c r="C900" s="61">
        <v>0</v>
      </c>
      <c r="F900" s="63"/>
      <c r="G900" s="58"/>
      <c r="O900" s="61"/>
      <c r="P900" s="61"/>
      <c r="Q900" s="61"/>
      <c r="R900" s="61"/>
      <c r="S900" s="61"/>
      <c r="T900" s="61"/>
      <c r="U900" s="61"/>
      <c r="V900" s="61"/>
      <c r="W900" s="61"/>
      <c r="X900" s="61"/>
      <c r="Y900" s="61"/>
      <c r="Z900" s="14">
        <v>0</v>
      </c>
      <c r="AA900" s="14">
        <v>1</v>
      </c>
      <c r="AB900" s="58" t="s">
        <v>8868</v>
      </c>
      <c r="AC900" s="14">
        <v>0</v>
      </c>
      <c r="AE900" s="14">
        <v>3</v>
      </c>
      <c r="AF900" s="14">
        <v>0</v>
      </c>
      <c r="AG900" s="14">
        <v>0</v>
      </c>
      <c r="AI900" s="14">
        <v>190</v>
      </c>
      <c r="AJ900" s="14">
        <v>178</v>
      </c>
      <c r="AK900" s="14">
        <v>176</v>
      </c>
      <c r="DR900" s="61">
        <v>100</v>
      </c>
      <c r="DS900" s="61">
        <v>96</v>
      </c>
      <c r="DT900" s="61">
        <v>90</v>
      </c>
      <c r="DU900" s="61"/>
      <c r="DV900" s="61"/>
      <c r="DW900" s="61"/>
      <c r="DX900" s="61"/>
      <c r="DY900" s="61"/>
      <c r="DZ900" s="61"/>
      <c r="EA900" s="61"/>
      <c r="EB900" s="61"/>
      <c r="EC900" s="61"/>
      <c r="ED900" s="61"/>
      <c r="EE900" s="61"/>
      <c r="EF900" s="61"/>
      <c r="EG900" s="61"/>
      <c r="EH900" s="61"/>
      <c r="EI900" s="61"/>
      <c r="EJ900" s="61"/>
      <c r="EK900" s="61"/>
      <c r="EL900" s="61"/>
      <c r="EM900" s="61"/>
      <c r="EN900" s="61"/>
      <c r="EO900" s="61"/>
      <c r="EP900" s="61"/>
      <c r="EQ900" s="61"/>
      <c r="ER900" s="61"/>
      <c r="ES900" s="61"/>
      <c r="ET900" s="61"/>
      <c r="EU900" s="61"/>
      <c r="EV900" s="61"/>
      <c r="EW900" s="61"/>
      <c r="EX900" s="61"/>
      <c r="EY900" s="61"/>
      <c r="EZ900" s="61"/>
      <c r="FA900" s="61"/>
      <c r="FB900" s="61"/>
      <c r="FC900" s="61"/>
      <c r="FD900" s="61"/>
      <c r="FE900" s="61"/>
      <c r="FF900" s="61"/>
      <c r="FG900" s="61"/>
      <c r="FH900" s="61"/>
      <c r="FI900" s="61"/>
      <c r="FJ900" s="61"/>
      <c r="FK900" s="61"/>
      <c r="FL900" s="61"/>
      <c r="FM900" s="61"/>
      <c r="FN900" s="61"/>
      <c r="FO900" s="61"/>
      <c r="FP900" s="61"/>
      <c r="FQ900" s="61"/>
      <c r="FR900" s="61"/>
      <c r="FS900" s="61"/>
      <c r="FT900" s="61"/>
      <c r="FU900" s="61"/>
      <c r="FV900" s="61"/>
      <c r="FW900" s="61"/>
      <c r="FX900" s="61"/>
      <c r="FY900" s="61"/>
      <c r="FZ900" s="61"/>
      <c r="GA900" s="61"/>
      <c r="GB900" s="61"/>
      <c r="GC900" s="61"/>
      <c r="GD900" s="61"/>
      <c r="GE900" s="61"/>
      <c r="GF900" s="61"/>
      <c r="GG900" s="61"/>
      <c r="GH900" s="61"/>
      <c r="GI900" s="61"/>
      <c r="GJ900" s="61"/>
      <c r="GK900" s="61"/>
      <c r="GL900" s="61"/>
      <c r="GM900" s="61"/>
      <c r="GN900" s="61"/>
      <c r="GO900" s="61"/>
      <c r="GP900" s="61"/>
      <c r="GQ900" s="61"/>
      <c r="GR900" s="61"/>
      <c r="GS900" s="61"/>
      <c r="GT900" s="61"/>
      <c r="GU900" s="61"/>
      <c r="GV900" s="61"/>
      <c r="GW900" s="61"/>
      <c r="GX900" s="61"/>
      <c r="GY900" s="61"/>
      <c r="GZ900" s="61"/>
      <c r="HA900" s="14">
        <v>0</v>
      </c>
      <c r="HB900" s="14">
        <v>2</v>
      </c>
      <c r="HC900" s="14">
        <v>0</v>
      </c>
      <c r="HT900" s="14">
        <v>1</v>
      </c>
      <c r="HU900" s="14">
        <v>0</v>
      </c>
      <c r="HV900" s="14">
        <v>0</v>
      </c>
      <c r="HZ900" s="63"/>
      <c r="IA900" s="63"/>
      <c r="IB900" s="63"/>
      <c r="IC900" s="63"/>
      <c r="ID900" s="63"/>
      <c r="IE900" s="63"/>
      <c r="IF900" s="63"/>
      <c r="IG900" s="63"/>
      <c r="IH900" s="63"/>
      <c r="II900" s="63"/>
      <c r="IJ900" s="63"/>
      <c r="IK900" s="63"/>
      <c r="IL900" s="63"/>
      <c r="IM900" s="58"/>
      <c r="IN900" s="58"/>
      <c r="IO900" s="58"/>
      <c r="IP900" s="14">
        <v>96</v>
      </c>
      <c r="IR900" s="14">
        <v>97</v>
      </c>
      <c r="LX900" s="14">
        <v>77</v>
      </c>
      <c r="LZ900" s="14">
        <v>72</v>
      </c>
      <c r="PG900" s="61">
        <v>16</v>
      </c>
      <c r="PH900" s="61"/>
      <c r="PI900" s="61">
        <v>22</v>
      </c>
      <c r="PJ900" s="61"/>
      <c r="PK900" s="61"/>
      <c r="PL900" s="61"/>
      <c r="PM900" s="61"/>
      <c r="PN900" s="61"/>
      <c r="PO900" s="61"/>
      <c r="PP900" s="61"/>
      <c r="PQ900" s="61"/>
      <c r="PR900" s="61"/>
      <c r="PS900" s="61"/>
      <c r="PT900" s="61"/>
      <c r="PU900" s="61"/>
      <c r="PV900" s="61"/>
      <c r="PW900" s="61"/>
      <c r="PX900" s="61"/>
      <c r="PY900" s="61"/>
      <c r="PZ900" s="61"/>
      <c r="QA900" s="61"/>
      <c r="QB900" s="61"/>
      <c r="QC900" s="61"/>
      <c r="QD900" s="61"/>
      <c r="QE900" s="61"/>
      <c r="QF900" s="61"/>
      <c r="QG900" s="61"/>
      <c r="QH900" s="61"/>
      <c r="QI900" s="61"/>
      <c r="QJ900" s="61"/>
      <c r="QK900" s="61"/>
      <c r="QL900" s="61"/>
      <c r="QM900" s="61"/>
      <c r="QN900" s="61"/>
      <c r="QO900" s="61"/>
      <c r="QP900" s="61"/>
      <c r="QQ900" s="61"/>
      <c r="QR900" s="61"/>
      <c r="QS900" s="61"/>
      <c r="QT900" s="61"/>
      <c r="QU900" s="61"/>
      <c r="QV900" s="61"/>
      <c r="QW900" s="61"/>
      <c r="QX900" s="61"/>
      <c r="QY900" s="61"/>
      <c r="QZ900" s="61"/>
      <c r="RA900" s="61"/>
      <c r="RB900" s="61"/>
      <c r="RC900" s="61"/>
      <c r="RD900" s="61"/>
      <c r="RE900" s="61"/>
      <c r="RF900" s="61"/>
      <c r="RG900" s="61"/>
      <c r="RH900" s="61"/>
      <c r="RI900" s="61"/>
      <c r="RJ900" s="61"/>
      <c r="RK900" s="61"/>
      <c r="RL900" s="61"/>
      <c r="RM900" s="61"/>
      <c r="RN900" s="61"/>
      <c r="RO900" s="61"/>
      <c r="RP900" s="61"/>
      <c r="RQ900" s="61"/>
      <c r="RR900" s="61"/>
      <c r="RS900" s="61"/>
      <c r="RT900" s="61"/>
      <c r="RU900" s="61"/>
      <c r="RV900" s="61"/>
      <c r="RW900" s="61"/>
      <c r="RX900" s="61"/>
      <c r="RY900" s="61"/>
      <c r="RZ900" s="61"/>
      <c r="SA900" s="61"/>
      <c r="SB900" s="61"/>
      <c r="SC900" s="61"/>
      <c r="SD900" s="61"/>
      <c r="SE900" s="61"/>
      <c r="SF900" s="61"/>
      <c r="SG900" s="61"/>
      <c r="SH900" s="61"/>
      <c r="SI900" s="61"/>
      <c r="SJ900" s="61"/>
      <c r="SK900" s="61"/>
      <c r="SL900" s="61"/>
      <c r="SM900" s="61"/>
      <c r="SN900" s="61"/>
      <c r="SO900" s="61"/>
      <c r="SP900" s="58" t="s">
        <v>8697</v>
      </c>
      <c r="SQ900" s="58"/>
      <c r="SR900" s="58" t="s">
        <v>8305</v>
      </c>
      <c r="SS900" s="58"/>
      <c r="ST900" s="58"/>
      <c r="SU900" s="58"/>
      <c r="SV900" s="58"/>
      <c r="SW900" s="58"/>
      <c r="SX900" s="58"/>
      <c r="SY900" s="58"/>
      <c r="SZ900" s="58"/>
      <c r="TA900" s="58"/>
      <c r="TB900" s="58"/>
      <c r="TC900" s="58"/>
      <c r="TD900" s="58"/>
      <c r="TE900" s="58"/>
      <c r="TF900" s="58"/>
      <c r="TG900" s="58"/>
      <c r="TH900" s="58"/>
      <c r="TI900" s="58"/>
      <c r="TJ900" s="58"/>
      <c r="TK900" s="58"/>
      <c r="TL900" s="58"/>
      <c r="TM900" s="58"/>
      <c r="TN900" s="58"/>
      <c r="TO900" s="58"/>
      <c r="TP900" s="58"/>
      <c r="TQ900" s="58"/>
      <c r="TR900" s="58"/>
      <c r="TS900" s="58"/>
      <c r="TT900" s="58"/>
      <c r="TU900" s="58"/>
      <c r="TV900" s="58"/>
      <c r="TW900" s="58"/>
      <c r="TX900" s="58"/>
      <c r="TY900" s="58"/>
      <c r="TZ900" s="58"/>
      <c r="UA900" s="58"/>
      <c r="UB900" s="58"/>
      <c r="UC900" s="58"/>
      <c r="UD900" s="58"/>
      <c r="UE900" s="58"/>
      <c r="UF900" s="58"/>
      <c r="UG900" s="58"/>
      <c r="UH900" s="58"/>
      <c r="UI900" s="58"/>
      <c r="UJ900" s="58"/>
      <c r="UK900" s="58"/>
      <c r="UL900" s="58"/>
      <c r="UM900" s="58"/>
      <c r="UN900" s="58"/>
      <c r="UO900" s="58"/>
      <c r="UP900" s="58"/>
      <c r="UQ900" s="58"/>
      <c r="UR900" s="58"/>
      <c r="US900" s="58"/>
      <c r="UT900" s="58"/>
      <c r="UU900" s="58"/>
      <c r="UV900" s="58"/>
      <c r="UW900" s="58"/>
      <c r="UX900" s="58"/>
      <c r="UY900" s="58"/>
      <c r="UZ900" s="58"/>
      <c r="VA900" s="58"/>
      <c r="VB900" s="58"/>
      <c r="VC900" s="58"/>
      <c r="VD900" s="58"/>
      <c r="VE900" s="58"/>
      <c r="VF900" s="58"/>
      <c r="VG900" s="58"/>
      <c r="VH900" s="58"/>
      <c r="VI900" s="58"/>
      <c r="VJ900" s="58"/>
      <c r="VK900" s="58"/>
      <c r="VL900" s="58"/>
      <c r="VM900" s="58"/>
      <c r="VN900" s="58"/>
      <c r="VO900" s="58"/>
      <c r="VP900" s="58"/>
      <c r="VQ900" s="58"/>
      <c r="VR900" s="58"/>
      <c r="VS900" s="58"/>
      <c r="VT900" s="58"/>
      <c r="VU900" s="58"/>
      <c r="VV900" s="58"/>
      <c r="VW900" s="58"/>
      <c r="VX900" s="14">
        <v>1</v>
      </c>
      <c r="VZ900" s="14">
        <v>1</v>
      </c>
      <c r="WQ900" s="14">
        <v>0</v>
      </c>
      <c r="WS900" s="14">
        <v>0</v>
      </c>
      <c r="ZY900" s="61"/>
      <c r="ZZ900" s="61"/>
      <c r="AAA900" s="61"/>
      <c r="AAE900" s="63"/>
      <c r="AAF900" s="63"/>
      <c r="AAG900" s="63"/>
      <c r="AAI900" s="63"/>
      <c r="AAJ900" s="58"/>
      <c r="AAM900" s="61"/>
      <c r="AAO900" s="63"/>
      <c r="AAP900" s="58"/>
      <c r="AAS900" s="61"/>
      <c r="AAU900" s="63"/>
      <c r="AAV900" s="58"/>
      <c r="ABB900" s="63"/>
      <c r="ABC900" s="63"/>
      <c r="ABD900" s="63"/>
      <c r="ABE900" s="58"/>
      <c r="ABF900" s="58"/>
      <c r="ABG900" s="58"/>
      <c r="ABM900" s="61"/>
      <c r="ABN900" s="61"/>
      <c r="ABQ900" s="63"/>
      <c r="ABR900" s="63"/>
      <c r="ABS900" s="58"/>
      <c r="ABT900" s="58"/>
      <c r="ACA900" s="61"/>
      <c r="ACB900" s="61"/>
      <c r="ACC900" s="61"/>
      <c r="ACG900" s="63"/>
      <c r="ACH900" s="63"/>
      <c r="ACI900" s="63"/>
      <c r="ACJ900" s="63"/>
      <c r="ACK900" s="63"/>
      <c r="ACL900" s="63"/>
      <c r="ACM900" s="63"/>
      <c r="ACN900" s="63"/>
      <c r="ACO900" s="63"/>
      <c r="ACP900" s="63"/>
      <c r="ACQ900" s="58"/>
      <c r="ACR900" s="58"/>
      <c r="ACS900" s="58"/>
      <c r="ADB900" s="63"/>
      <c r="ADC900" s="63"/>
      <c r="ADD900" s="58"/>
      <c r="ADE900" s="58"/>
      <c r="AGK900" s="61"/>
      <c r="AGM900" s="63"/>
      <c r="AGN900" s="58"/>
      <c r="AGQ900" s="61"/>
      <c r="AGS900" s="14">
        <v>1</v>
      </c>
      <c r="AGT900" s="14">
        <v>0</v>
      </c>
      <c r="AGU900" s="14">
        <v>0</v>
      </c>
      <c r="AGV900" s="14">
        <v>1</v>
      </c>
      <c r="AGW900" s="14">
        <v>0</v>
      </c>
      <c r="AGX900" s="14">
        <v>0</v>
      </c>
      <c r="AGY900" s="14">
        <v>0</v>
      </c>
      <c r="AGZ900" s="14">
        <v>0</v>
      </c>
      <c r="AHA900" s="14">
        <v>0</v>
      </c>
      <c r="AHB900" s="14">
        <v>0</v>
      </c>
      <c r="AHC900" s="14">
        <v>1</v>
      </c>
      <c r="AHD900" s="14">
        <v>0</v>
      </c>
      <c r="AHE900" s="14">
        <v>0</v>
      </c>
      <c r="AHF900" s="14">
        <v>0</v>
      </c>
      <c r="AHH900" s="14">
        <v>0</v>
      </c>
      <c r="AHI900" s="14">
        <v>0</v>
      </c>
      <c r="AHK900" s="14">
        <v>0</v>
      </c>
      <c r="AHL900" s="14">
        <v>0</v>
      </c>
      <c r="AHM900" s="14">
        <v>0</v>
      </c>
      <c r="AHN900" s="14">
        <v>0</v>
      </c>
      <c r="AHO900" s="14">
        <v>0</v>
      </c>
      <c r="AHP900" s="14">
        <v>0</v>
      </c>
      <c r="AHQ900" s="14">
        <v>0</v>
      </c>
      <c r="AHR900" s="14">
        <v>7</v>
      </c>
      <c r="AHT900" s="61"/>
      <c r="AHV900" s="63"/>
      <c r="AHW900" s="58"/>
      <c r="AHZ900" s="61"/>
      <c r="AIB900" s="63"/>
      <c r="AIC900" s="58"/>
      <c r="AIF900" s="61"/>
      <c r="AIH900" s="63"/>
      <c r="AII900" s="58"/>
      <c r="AIL900" s="61"/>
      <c r="AIM900" s="14">
        <v>0</v>
      </c>
      <c r="AIN900" s="14">
        <v>0</v>
      </c>
      <c r="AIO900" s="14">
        <v>0</v>
      </c>
      <c r="AIR900" s="61"/>
      <c r="AIT900" s="60">
        <v>2</v>
      </c>
      <c r="AIU900" s="58" t="s">
        <v>2308</v>
      </c>
      <c r="AIV900" s="14">
        <v>0</v>
      </c>
      <c r="AIW900" s="14">
        <v>0</v>
      </c>
      <c r="AIX900" s="61">
        <v>36</v>
      </c>
      <c r="AIY900" s="14">
        <v>97</v>
      </c>
      <c r="AJB900" s="63"/>
      <c r="AJC900" s="58"/>
      <c r="AJF900" s="61"/>
      <c r="AJH900" s="63"/>
      <c r="AJI900" s="58"/>
      <c r="AJL900" s="61"/>
      <c r="AJN900" s="63"/>
      <c r="AJO900" s="58"/>
    </row>
    <row r="901" spans="1:951" s="14" customFormat="1">
      <c r="B901" s="14">
        <v>3</v>
      </c>
      <c r="C901" s="61">
        <v>1</v>
      </c>
      <c r="D901" s="14" t="s">
        <v>8869</v>
      </c>
      <c r="E901" s="14" t="s">
        <v>8692</v>
      </c>
      <c r="F901" s="63" t="s">
        <v>8870</v>
      </c>
      <c r="G901" s="58"/>
      <c r="O901" s="61">
        <v>1</v>
      </c>
      <c r="P901" s="61">
        <v>0</v>
      </c>
      <c r="Q901" s="61">
        <v>1</v>
      </c>
      <c r="R901" s="61"/>
      <c r="S901" s="61"/>
      <c r="T901" s="61"/>
      <c r="U901" s="61"/>
      <c r="V901" s="61"/>
      <c r="W901" s="61"/>
      <c r="X901" s="61"/>
      <c r="Y901" s="61"/>
      <c r="Z901" s="14">
        <v>0</v>
      </c>
      <c r="AA901" s="14">
        <v>2</v>
      </c>
      <c r="AB901" s="58" t="s">
        <v>8871</v>
      </c>
      <c r="AC901" s="14">
        <v>0</v>
      </c>
      <c r="AE901" s="14">
        <v>1</v>
      </c>
      <c r="AF901" s="14">
        <v>0</v>
      </c>
      <c r="AG901" s="14">
        <v>0</v>
      </c>
      <c r="AI901" s="14">
        <v>168</v>
      </c>
      <c r="AJ901" s="14">
        <v>170</v>
      </c>
      <c r="DR901" s="61">
        <v>88</v>
      </c>
      <c r="DS901" s="61">
        <v>98</v>
      </c>
      <c r="DT901" s="61"/>
      <c r="DU901" s="61"/>
      <c r="DV901" s="61"/>
      <c r="DW901" s="61"/>
      <c r="DX901" s="61"/>
      <c r="DY901" s="61"/>
      <c r="DZ901" s="61"/>
      <c r="EA901" s="61"/>
      <c r="EB901" s="61"/>
      <c r="EC901" s="61"/>
      <c r="ED901" s="61"/>
      <c r="EE901" s="61"/>
      <c r="EF901" s="61"/>
      <c r="EG901" s="61"/>
      <c r="EH901" s="61"/>
      <c r="EI901" s="61"/>
      <c r="EJ901" s="61"/>
      <c r="EK901" s="61"/>
      <c r="EL901" s="61"/>
      <c r="EM901" s="61"/>
      <c r="EN901" s="61"/>
      <c r="EO901" s="61"/>
      <c r="EP901" s="61"/>
      <c r="EQ901" s="61"/>
      <c r="ER901" s="61"/>
      <c r="ES901" s="61"/>
      <c r="ET901" s="61"/>
      <c r="EU901" s="61"/>
      <c r="EV901" s="61"/>
      <c r="EW901" s="61"/>
      <c r="EX901" s="61"/>
      <c r="EY901" s="61"/>
      <c r="EZ901" s="61"/>
      <c r="FA901" s="61"/>
      <c r="FB901" s="61"/>
      <c r="FC901" s="61"/>
      <c r="FD901" s="61"/>
      <c r="FE901" s="61"/>
      <c r="FF901" s="61"/>
      <c r="FG901" s="61"/>
      <c r="FH901" s="61"/>
      <c r="FI901" s="61"/>
      <c r="FJ901" s="61"/>
      <c r="FK901" s="61"/>
      <c r="FL901" s="61"/>
      <c r="FM901" s="61"/>
      <c r="FN901" s="61"/>
      <c r="FO901" s="61"/>
      <c r="FP901" s="61"/>
      <c r="FQ901" s="61"/>
      <c r="FR901" s="61"/>
      <c r="FS901" s="61"/>
      <c r="FT901" s="61"/>
      <c r="FU901" s="61"/>
      <c r="FV901" s="61"/>
      <c r="FW901" s="61"/>
      <c r="FX901" s="61"/>
      <c r="FY901" s="61"/>
      <c r="FZ901" s="61"/>
      <c r="GA901" s="61"/>
      <c r="GB901" s="61"/>
      <c r="GC901" s="61"/>
      <c r="GD901" s="61"/>
      <c r="GE901" s="61"/>
      <c r="GF901" s="61"/>
      <c r="GG901" s="61"/>
      <c r="GH901" s="61"/>
      <c r="GI901" s="61"/>
      <c r="GJ901" s="61"/>
      <c r="GK901" s="61"/>
      <c r="GL901" s="61"/>
      <c r="GM901" s="61"/>
      <c r="GN901" s="61"/>
      <c r="GO901" s="61"/>
      <c r="GP901" s="61"/>
      <c r="GQ901" s="61"/>
      <c r="GR901" s="61"/>
      <c r="GS901" s="61"/>
      <c r="GT901" s="61"/>
      <c r="GU901" s="61"/>
      <c r="GV901" s="61"/>
      <c r="GW901" s="61"/>
      <c r="GX901" s="61"/>
      <c r="GY901" s="61"/>
      <c r="GZ901" s="61"/>
      <c r="HA901" s="14">
        <v>2</v>
      </c>
      <c r="HB901" s="14">
        <v>2</v>
      </c>
      <c r="HT901" s="14">
        <v>0</v>
      </c>
      <c r="HU901" s="14">
        <v>0</v>
      </c>
      <c r="HZ901" s="63"/>
      <c r="IA901" s="63"/>
      <c r="IB901" s="63"/>
      <c r="IC901" s="63"/>
      <c r="ID901" s="63"/>
      <c r="IE901" s="63"/>
      <c r="IF901" s="63"/>
      <c r="IG901" s="63"/>
      <c r="IH901" s="63"/>
      <c r="II901" s="63"/>
      <c r="IJ901" s="63"/>
      <c r="IK901" s="63"/>
      <c r="IL901" s="63"/>
      <c r="IM901" s="58"/>
      <c r="IN901" s="58"/>
      <c r="IO901" s="58"/>
      <c r="IP901" s="14">
        <v>95</v>
      </c>
      <c r="IQ901" s="14">
        <v>95</v>
      </c>
      <c r="LX901" s="14">
        <v>80</v>
      </c>
      <c r="LY901" s="14">
        <v>64</v>
      </c>
      <c r="PG901" s="61">
        <v>24</v>
      </c>
      <c r="PH901" s="61">
        <v>22</v>
      </c>
      <c r="PI901" s="61"/>
      <c r="PJ901" s="61"/>
      <c r="PK901" s="61"/>
      <c r="PL901" s="61"/>
      <c r="PM901" s="61"/>
      <c r="PN901" s="61"/>
      <c r="PO901" s="61"/>
      <c r="PP901" s="61"/>
      <c r="PQ901" s="61"/>
      <c r="PR901" s="61"/>
      <c r="PS901" s="61"/>
      <c r="PT901" s="61"/>
      <c r="PU901" s="61"/>
      <c r="PV901" s="61"/>
      <c r="PW901" s="61"/>
      <c r="PX901" s="61"/>
      <c r="PY901" s="61"/>
      <c r="PZ901" s="61"/>
      <c r="QA901" s="61"/>
      <c r="QB901" s="61"/>
      <c r="QC901" s="61"/>
      <c r="QD901" s="61"/>
      <c r="QE901" s="61"/>
      <c r="QF901" s="61"/>
      <c r="QG901" s="61"/>
      <c r="QH901" s="61"/>
      <c r="QI901" s="61"/>
      <c r="QJ901" s="61"/>
      <c r="QK901" s="61"/>
      <c r="QL901" s="61"/>
      <c r="QM901" s="61"/>
      <c r="QN901" s="61"/>
      <c r="QO901" s="61"/>
      <c r="QP901" s="61"/>
      <c r="QQ901" s="61"/>
      <c r="QR901" s="61"/>
      <c r="QS901" s="61"/>
      <c r="QT901" s="61"/>
      <c r="QU901" s="61"/>
      <c r="QV901" s="61"/>
      <c r="QW901" s="61"/>
      <c r="QX901" s="61"/>
      <c r="QY901" s="61"/>
      <c r="QZ901" s="61"/>
      <c r="RA901" s="61"/>
      <c r="RB901" s="61"/>
      <c r="RC901" s="61"/>
      <c r="RD901" s="61"/>
      <c r="RE901" s="61"/>
      <c r="RF901" s="61"/>
      <c r="RG901" s="61"/>
      <c r="RH901" s="61"/>
      <c r="RI901" s="61"/>
      <c r="RJ901" s="61"/>
      <c r="RK901" s="61"/>
      <c r="RL901" s="61"/>
      <c r="RM901" s="61"/>
      <c r="RN901" s="61"/>
      <c r="RO901" s="61"/>
      <c r="RP901" s="61"/>
      <c r="RQ901" s="61"/>
      <c r="RR901" s="61"/>
      <c r="RS901" s="61"/>
      <c r="RT901" s="61"/>
      <c r="RU901" s="61"/>
      <c r="RV901" s="61"/>
      <c r="RW901" s="61"/>
      <c r="RX901" s="61"/>
      <c r="RY901" s="61"/>
      <c r="RZ901" s="61"/>
      <c r="SA901" s="61"/>
      <c r="SB901" s="61"/>
      <c r="SC901" s="61"/>
      <c r="SD901" s="61"/>
      <c r="SE901" s="61"/>
      <c r="SF901" s="61"/>
      <c r="SG901" s="61"/>
      <c r="SH901" s="61"/>
      <c r="SI901" s="61"/>
      <c r="SJ901" s="61"/>
      <c r="SK901" s="61"/>
      <c r="SL901" s="61"/>
      <c r="SM901" s="61"/>
      <c r="SN901" s="61"/>
      <c r="SO901" s="61"/>
      <c r="SP901" s="58" t="s">
        <v>8872</v>
      </c>
      <c r="SQ901" s="58" t="s">
        <v>8284</v>
      </c>
      <c r="SR901" s="58"/>
      <c r="SS901" s="58"/>
      <c r="ST901" s="58"/>
      <c r="SU901" s="58"/>
      <c r="SV901" s="58"/>
      <c r="SW901" s="58"/>
      <c r="SX901" s="58"/>
      <c r="SY901" s="58"/>
      <c r="SZ901" s="58"/>
      <c r="TA901" s="58"/>
      <c r="TB901" s="58"/>
      <c r="TC901" s="58"/>
      <c r="TD901" s="58"/>
      <c r="TE901" s="58"/>
      <c r="TF901" s="58"/>
      <c r="TG901" s="58"/>
      <c r="TH901" s="58"/>
      <c r="TI901" s="58"/>
      <c r="TJ901" s="58"/>
      <c r="TK901" s="58"/>
      <c r="TL901" s="58"/>
      <c r="TM901" s="58"/>
      <c r="TN901" s="58"/>
      <c r="TO901" s="58"/>
      <c r="TP901" s="58"/>
      <c r="TQ901" s="58"/>
      <c r="TR901" s="58"/>
      <c r="TS901" s="58"/>
      <c r="TT901" s="58"/>
      <c r="TU901" s="58"/>
      <c r="TV901" s="58"/>
      <c r="TW901" s="58"/>
      <c r="TX901" s="58"/>
      <c r="TY901" s="58"/>
      <c r="TZ901" s="58"/>
      <c r="UA901" s="58"/>
      <c r="UB901" s="58"/>
      <c r="UC901" s="58"/>
      <c r="UD901" s="58"/>
      <c r="UE901" s="58"/>
      <c r="UF901" s="58"/>
      <c r="UG901" s="58"/>
      <c r="UH901" s="58"/>
      <c r="UI901" s="58"/>
      <c r="UJ901" s="58"/>
      <c r="UK901" s="58"/>
      <c r="UL901" s="58"/>
      <c r="UM901" s="58"/>
      <c r="UN901" s="58"/>
      <c r="UO901" s="58"/>
      <c r="UP901" s="58"/>
      <c r="UQ901" s="58"/>
      <c r="UR901" s="58"/>
      <c r="US901" s="58"/>
      <c r="UT901" s="58"/>
      <c r="UU901" s="58"/>
      <c r="UV901" s="58"/>
      <c r="UW901" s="58"/>
      <c r="UX901" s="58"/>
      <c r="UY901" s="58"/>
      <c r="UZ901" s="58"/>
      <c r="VA901" s="58"/>
      <c r="VB901" s="58"/>
      <c r="VC901" s="58"/>
      <c r="VD901" s="58"/>
      <c r="VE901" s="58"/>
      <c r="VF901" s="58"/>
      <c r="VG901" s="58"/>
      <c r="VH901" s="58"/>
      <c r="VI901" s="58"/>
      <c r="VJ901" s="58"/>
      <c r="VK901" s="58"/>
      <c r="VL901" s="58"/>
      <c r="VM901" s="58"/>
      <c r="VN901" s="58"/>
      <c r="VO901" s="58"/>
      <c r="VP901" s="58"/>
      <c r="VQ901" s="58"/>
      <c r="VR901" s="58"/>
      <c r="VS901" s="58"/>
      <c r="VT901" s="58"/>
      <c r="VU901" s="58"/>
      <c r="VV901" s="58"/>
      <c r="VW901" s="58"/>
      <c r="VX901" s="14">
        <v>1</v>
      </c>
      <c r="VY901" s="14">
        <v>1</v>
      </c>
      <c r="WQ901" s="14">
        <v>0</v>
      </c>
      <c r="WR901" s="14">
        <v>0</v>
      </c>
      <c r="ZY901" s="61"/>
      <c r="ZZ901" s="61"/>
      <c r="AAA901" s="61"/>
      <c r="AAE901" s="63"/>
      <c r="AAF901" s="63"/>
      <c r="AAG901" s="63"/>
      <c r="AAI901" s="63"/>
      <c r="AAJ901" s="58"/>
      <c r="AAM901" s="61"/>
      <c r="AAO901" s="63"/>
      <c r="AAP901" s="58"/>
      <c r="AAS901" s="61"/>
      <c r="AAU901" s="63"/>
      <c r="AAV901" s="58"/>
      <c r="ABB901" s="63"/>
      <c r="ABC901" s="63"/>
      <c r="ABD901" s="63"/>
      <c r="ABE901" s="58"/>
      <c r="ABF901" s="58"/>
      <c r="ABG901" s="58"/>
      <c r="ABM901" s="61"/>
      <c r="ABN901" s="61"/>
      <c r="ABQ901" s="63"/>
      <c r="ABR901" s="63"/>
      <c r="ABS901" s="58"/>
      <c r="ABT901" s="58"/>
      <c r="ACA901" s="61"/>
      <c r="ACB901" s="61"/>
      <c r="ACC901" s="61"/>
      <c r="ACG901" s="63"/>
      <c r="ACH901" s="63"/>
      <c r="ACI901" s="63"/>
      <c r="ACJ901" s="63"/>
      <c r="ACK901" s="63"/>
      <c r="ACL901" s="63"/>
      <c r="ACM901" s="63"/>
      <c r="ACN901" s="63"/>
      <c r="ACO901" s="63"/>
      <c r="ACP901" s="63"/>
      <c r="ACQ901" s="58"/>
      <c r="ACR901" s="58"/>
      <c r="ACS901" s="58"/>
      <c r="ADB901" s="63"/>
      <c r="ADC901" s="63"/>
      <c r="ADD901" s="58"/>
      <c r="ADE901" s="58"/>
      <c r="AGK901" s="61"/>
      <c r="AGM901" s="63"/>
      <c r="AGN901" s="58"/>
      <c r="AGQ901" s="61"/>
      <c r="AGS901" s="14">
        <v>1</v>
      </c>
      <c r="AGT901" s="14">
        <v>0</v>
      </c>
      <c r="AGU901" s="14">
        <v>0</v>
      </c>
      <c r="AGV901" s="14">
        <v>1</v>
      </c>
      <c r="AGW901" s="14">
        <v>0</v>
      </c>
      <c r="AGX901" s="14">
        <v>0</v>
      </c>
      <c r="AGY901" s="14">
        <v>0</v>
      </c>
      <c r="AGZ901" s="14">
        <v>0</v>
      </c>
      <c r="AHA901" s="14">
        <v>0</v>
      </c>
      <c r="AHB901" s="14">
        <v>0</v>
      </c>
      <c r="AHC901" s="14">
        <v>1</v>
      </c>
      <c r="AHD901" s="14">
        <v>0</v>
      </c>
      <c r="AHE901" s="14">
        <v>0</v>
      </c>
      <c r="AHF901" s="14">
        <v>0</v>
      </c>
      <c r="AHH901" s="14">
        <v>0</v>
      </c>
      <c r="AHI901" s="14">
        <v>0</v>
      </c>
      <c r="AHK901" s="14">
        <v>0</v>
      </c>
      <c r="AHL901" s="14">
        <v>0</v>
      </c>
      <c r="AHM901" s="14">
        <v>0</v>
      </c>
      <c r="AHN901" s="14">
        <v>0</v>
      </c>
      <c r="AHO901" s="14">
        <v>0</v>
      </c>
      <c r="AHP901" s="14">
        <v>0</v>
      </c>
      <c r="AHQ901" s="14">
        <v>0</v>
      </c>
      <c r="AHR901" s="14">
        <v>7</v>
      </c>
      <c r="AHT901" s="61"/>
      <c r="AHV901" s="63"/>
      <c r="AHW901" s="58"/>
      <c r="AHZ901" s="61"/>
      <c r="AIB901" s="63"/>
      <c r="AIC901" s="58"/>
      <c r="AIF901" s="61"/>
      <c r="AIH901" s="63"/>
      <c r="AII901" s="58"/>
      <c r="AIL901" s="61"/>
      <c r="AIM901" s="14">
        <v>0</v>
      </c>
      <c r="AIN901" s="14">
        <v>0</v>
      </c>
      <c r="AIO901" s="14">
        <v>0</v>
      </c>
      <c r="AIR901" s="61"/>
      <c r="AIT901" s="60">
        <v>2</v>
      </c>
      <c r="AIU901" s="58" t="s">
        <v>2308</v>
      </c>
      <c r="AIV901" s="14">
        <v>0</v>
      </c>
      <c r="AIW901" s="14">
        <v>0</v>
      </c>
      <c r="AIX901" s="61">
        <v>52</v>
      </c>
      <c r="AIY901" s="14">
        <v>65</v>
      </c>
      <c r="AJB901" s="63"/>
      <c r="AJC901" s="58"/>
      <c r="AJF901" s="61"/>
      <c r="AJH901" s="63"/>
      <c r="AJI901" s="58"/>
      <c r="AJL901" s="61"/>
      <c r="AJN901" s="63"/>
      <c r="AJO901" s="58"/>
    </row>
    <row r="902" spans="1:951" s="31" customFormat="1">
      <c r="B902" s="31">
        <v>4</v>
      </c>
      <c r="C902" s="31">
        <v>1</v>
      </c>
      <c r="D902" s="31" t="s">
        <v>2657</v>
      </c>
      <c r="F902" s="82"/>
      <c r="G902" s="83"/>
      <c r="O902" s="31">
        <v>0</v>
      </c>
      <c r="Z902" s="31">
        <v>0</v>
      </c>
      <c r="AA902" s="31">
        <v>2</v>
      </c>
      <c r="AB902" s="83" t="s">
        <v>8873</v>
      </c>
      <c r="AC902" s="31">
        <v>0</v>
      </c>
      <c r="AE902" s="31">
        <v>0</v>
      </c>
      <c r="AG902" s="31">
        <v>0</v>
      </c>
      <c r="AI902" s="31">
        <v>148</v>
      </c>
      <c r="AJ902" s="31">
        <v>140</v>
      </c>
      <c r="DR902" s="31">
        <v>76</v>
      </c>
      <c r="DS902" s="31">
        <v>62</v>
      </c>
      <c r="HA902" s="31">
        <v>2</v>
      </c>
      <c r="HB902" s="31">
        <v>2</v>
      </c>
      <c r="HT902" s="31">
        <v>0</v>
      </c>
      <c r="HU902" s="31">
        <v>0</v>
      </c>
      <c r="HZ902" s="82"/>
      <c r="IA902" s="82"/>
      <c r="IB902" s="82"/>
      <c r="IC902" s="82"/>
      <c r="ID902" s="82"/>
      <c r="IE902" s="82"/>
      <c r="IF902" s="82"/>
      <c r="IG902" s="82"/>
      <c r="IH902" s="82"/>
      <c r="II902" s="82"/>
      <c r="IJ902" s="82"/>
      <c r="IK902" s="82"/>
      <c r="IL902" s="82"/>
      <c r="IM902" s="83"/>
      <c r="IN902" s="83"/>
      <c r="IO902" s="83"/>
      <c r="IP902" s="31">
        <v>95</v>
      </c>
      <c r="IQ902" s="31">
        <v>96</v>
      </c>
      <c r="LX902" s="31">
        <v>72</v>
      </c>
      <c r="LY902" s="31">
        <v>76</v>
      </c>
      <c r="PG902" s="31">
        <v>22</v>
      </c>
      <c r="PH902" s="31">
        <v>18</v>
      </c>
      <c r="SP902" s="83" t="s">
        <v>8874</v>
      </c>
      <c r="SQ902" s="83" t="s">
        <v>8456</v>
      </c>
      <c r="SR902" s="83"/>
      <c r="SS902" s="83"/>
      <c r="ST902" s="83"/>
      <c r="SU902" s="83"/>
      <c r="SV902" s="83"/>
      <c r="SW902" s="83"/>
      <c r="SX902" s="83"/>
      <c r="SY902" s="83"/>
      <c r="SZ902" s="83"/>
      <c r="TA902" s="83"/>
      <c r="TB902" s="83"/>
      <c r="TC902" s="83"/>
      <c r="TD902" s="83"/>
      <c r="TE902" s="83"/>
      <c r="TF902" s="83"/>
      <c r="TG902" s="83"/>
      <c r="TH902" s="83"/>
      <c r="TI902" s="83"/>
      <c r="TJ902" s="83"/>
      <c r="TK902" s="83"/>
      <c r="TL902" s="83"/>
      <c r="TM902" s="83"/>
      <c r="TN902" s="83"/>
      <c r="TO902" s="83"/>
      <c r="TP902" s="83"/>
      <c r="TQ902" s="83"/>
      <c r="TR902" s="83"/>
      <c r="TS902" s="83"/>
      <c r="TT902" s="83"/>
      <c r="TU902" s="83"/>
      <c r="TV902" s="83"/>
      <c r="TW902" s="83"/>
      <c r="TX902" s="83"/>
      <c r="TY902" s="83"/>
      <c r="TZ902" s="83"/>
      <c r="UA902" s="83"/>
      <c r="UB902" s="83"/>
      <c r="UC902" s="83"/>
      <c r="UD902" s="83"/>
      <c r="UE902" s="83"/>
      <c r="UF902" s="83"/>
      <c r="UG902" s="83"/>
      <c r="UH902" s="83"/>
      <c r="UI902" s="83"/>
      <c r="UJ902" s="83"/>
      <c r="UK902" s="83"/>
      <c r="UL902" s="83"/>
      <c r="UM902" s="83"/>
      <c r="UN902" s="83"/>
      <c r="UO902" s="83"/>
      <c r="UP902" s="83"/>
      <c r="UQ902" s="83"/>
      <c r="UR902" s="83"/>
      <c r="US902" s="83"/>
      <c r="UT902" s="83"/>
      <c r="UU902" s="83"/>
      <c r="UV902" s="83"/>
      <c r="UW902" s="83"/>
      <c r="UX902" s="83"/>
      <c r="UY902" s="83"/>
      <c r="UZ902" s="83"/>
      <c r="VA902" s="83"/>
      <c r="VB902" s="83"/>
      <c r="VC902" s="83"/>
      <c r="VD902" s="83"/>
      <c r="VE902" s="83"/>
      <c r="VF902" s="83"/>
      <c r="VG902" s="83"/>
      <c r="VH902" s="83"/>
      <c r="VI902" s="83"/>
      <c r="VJ902" s="83"/>
      <c r="VK902" s="83"/>
      <c r="VL902" s="83"/>
      <c r="VM902" s="83"/>
      <c r="VN902" s="83"/>
      <c r="VO902" s="83"/>
      <c r="VP902" s="83"/>
      <c r="VQ902" s="83"/>
      <c r="VR902" s="83"/>
      <c r="VS902" s="83"/>
      <c r="VT902" s="83"/>
      <c r="VU902" s="83"/>
      <c r="VV902" s="83"/>
      <c r="VW902" s="83"/>
      <c r="VX902" s="31">
        <v>1</v>
      </c>
      <c r="VY902" s="31">
        <v>1</v>
      </c>
      <c r="WQ902" s="31">
        <v>0</v>
      </c>
      <c r="WR902" s="31">
        <v>0</v>
      </c>
      <c r="AAE902" s="82"/>
      <c r="AAF902" s="82"/>
      <c r="AAG902" s="82"/>
      <c r="AAI902" s="82"/>
      <c r="AAJ902" s="83"/>
      <c r="AAO902" s="82"/>
      <c r="AAP902" s="83"/>
      <c r="AAU902" s="82"/>
      <c r="AAV902" s="83"/>
      <c r="ABB902" s="82"/>
      <c r="ABC902" s="82"/>
      <c r="ABD902" s="82"/>
      <c r="ABE902" s="83"/>
      <c r="ABF902" s="83"/>
      <c r="ABG902" s="83"/>
      <c r="ABQ902" s="82"/>
      <c r="ABR902" s="82"/>
      <c r="ABS902" s="83"/>
      <c r="ABT902" s="83"/>
      <c r="ACG902" s="82"/>
      <c r="ACH902" s="82"/>
      <c r="ACI902" s="82"/>
      <c r="ACJ902" s="82"/>
      <c r="ACK902" s="82"/>
      <c r="ACL902" s="82"/>
      <c r="ACM902" s="82"/>
      <c r="ACN902" s="82"/>
      <c r="ACO902" s="82"/>
      <c r="ACP902" s="82"/>
      <c r="ACQ902" s="83"/>
      <c r="ACR902" s="83"/>
      <c r="ACS902" s="83"/>
      <c r="ADB902" s="82"/>
      <c r="ADC902" s="82"/>
      <c r="ADD902" s="83"/>
      <c r="ADE902" s="83"/>
      <c r="AGM902" s="82"/>
      <c r="AGN902" s="83"/>
      <c r="AGS902" s="31">
        <v>0</v>
      </c>
      <c r="AGT902" s="31">
        <v>0</v>
      </c>
      <c r="AGU902" s="31">
        <v>0</v>
      </c>
      <c r="AGV902" s="31">
        <v>0</v>
      </c>
      <c r="AGW902" s="31">
        <v>0</v>
      </c>
      <c r="AGX902" s="31">
        <v>0</v>
      </c>
      <c r="AGY902" s="31">
        <v>1</v>
      </c>
      <c r="AGZ902" s="31">
        <v>0</v>
      </c>
      <c r="AHA902" s="31">
        <v>1</v>
      </c>
      <c r="AHB902" s="31">
        <v>7</v>
      </c>
      <c r="AHC902" s="31">
        <v>1</v>
      </c>
      <c r="AHD902" s="31">
        <v>0</v>
      </c>
      <c r="AHE902" s="31">
        <v>0</v>
      </c>
      <c r="AHF902" s="31">
        <v>0</v>
      </c>
      <c r="AHH902" s="31">
        <v>0</v>
      </c>
      <c r="AHI902" s="31">
        <v>0</v>
      </c>
      <c r="AHK902" s="31">
        <v>0</v>
      </c>
      <c r="AHL902" s="31">
        <v>0</v>
      </c>
      <c r="AHM902" s="31">
        <v>0</v>
      </c>
      <c r="AHN902" s="31">
        <v>0</v>
      </c>
      <c r="AHO902" s="31">
        <v>0</v>
      </c>
      <c r="AHP902" s="31">
        <v>0</v>
      </c>
      <c r="AHQ902" s="31">
        <v>0</v>
      </c>
      <c r="AHR902" s="31">
        <v>0</v>
      </c>
      <c r="AHV902" s="82"/>
      <c r="AHW902" s="83"/>
      <c r="AIB902" s="82"/>
      <c r="AIC902" s="83"/>
      <c r="AIH902" s="82"/>
      <c r="AII902" s="83"/>
      <c r="AIM902" s="31">
        <v>0</v>
      </c>
      <c r="AIN902" s="31">
        <v>0</v>
      </c>
      <c r="AIO902" s="31">
        <v>0</v>
      </c>
      <c r="AIT902" s="84">
        <v>2</v>
      </c>
      <c r="AIU902" s="83" t="s">
        <v>2308</v>
      </c>
      <c r="AIV902" s="31">
        <v>0</v>
      </c>
      <c r="AIW902" s="31">
        <v>0</v>
      </c>
      <c r="AIX902" s="31">
        <v>34</v>
      </c>
      <c r="AIY902" s="31">
        <v>68</v>
      </c>
      <c r="AJB902" s="82"/>
      <c r="AJC902" s="83"/>
      <c r="AJH902" s="82"/>
      <c r="AJI902" s="83"/>
      <c r="AJN902" s="82"/>
      <c r="AJO902" s="83"/>
    </row>
    <row r="903" spans="1:951" s="1" customFormat="1">
      <c r="A903" s="1">
        <v>189</v>
      </c>
      <c r="B903" s="1" t="s">
        <v>7502</v>
      </c>
      <c r="C903" s="1">
        <v>0</v>
      </c>
      <c r="Z903" s="1">
        <v>0</v>
      </c>
      <c r="AA903" s="1">
        <v>1</v>
      </c>
      <c r="AGG903" s="1">
        <v>1</v>
      </c>
      <c r="AGH903" s="1" t="s">
        <v>6359</v>
      </c>
      <c r="AGS903" s="1">
        <v>1</v>
      </c>
      <c r="AGT903" s="1">
        <v>1</v>
      </c>
      <c r="AGU903" s="1">
        <v>0</v>
      </c>
      <c r="AGV903" s="1">
        <v>1</v>
      </c>
      <c r="AGW903" s="1">
        <v>1</v>
      </c>
      <c r="AGX903" s="1">
        <v>1</v>
      </c>
      <c r="AGY903" s="1">
        <v>0</v>
      </c>
      <c r="AGZ903" s="1">
        <v>0</v>
      </c>
      <c r="AHA903" s="1">
        <v>0</v>
      </c>
      <c r="AHB903" s="1">
        <v>0</v>
      </c>
      <c r="AHC903" s="1">
        <v>0</v>
      </c>
      <c r="AHD903" s="1">
        <v>0</v>
      </c>
      <c r="AHE903" s="1">
        <v>0</v>
      </c>
      <c r="AHF903" s="1">
        <v>0</v>
      </c>
      <c r="AHH903" s="1">
        <v>0</v>
      </c>
      <c r="AHI903" s="1">
        <v>0</v>
      </c>
      <c r="AHK903" s="1">
        <v>0</v>
      </c>
      <c r="AHL903" s="1">
        <v>0</v>
      </c>
      <c r="AHM903" s="1">
        <v>0</v>
      </c>
      <c r="AHN903" s="1">
        <v>0</v>
      </c>
      <c r="AHO903" s="1">
        <v>0</v>
      </c>
      <c r="AHP903" s="1">
        <v>0</v>
      </c>
      <c r="AHQ903" s="1">
        <v>0</v>
      </c>
      <c r="AHR903" s="1">
        <v>0</v>
      </c>
      <c r="AIM903" s="1">
        <v>2</v>
      </c>
      <c r="AIN903" s="1">
        <v>0</v>
      </c>
      <c r="AIO903" s="1">
        <v>0</v>
      </c>
      <c r="AIT903" s="1">
        <v>0</v>
      </c>
      <c r="AIU903" s="1">
        <v>0</v>
      </c>
      <c r="AIV903" s="1">
        <v>0</v>
      </c>
      <c r="AIW903" s="1">
        <v>0</v>
      </c>
    </row>
    <row r="904" spans="1:951" s="1" customFormat="1">
      <c r="B904" s="1" t="s">
        <v>7504</v>
      </c>
      <c r="C904" s="1">
        <v>1</v>
      </c>
      <c r="D904" s="1" t="s">
        <v>5933</v>
      </c>
      <c r="E904" s="1" t="s">
        <v>5887</v>
      </c>
      <c r="F904" s="1" t="s">
        <v>5843</v>
      </c>
      <c r="G904" s="1" t="s">
        <v>5957</v>
      </c>
      <c r="H904" s="1" t="s">
        <v>5911</v>
      </c>
      <c r="I904" s="1" t="s">
        <v>6282</v>
      </c>
      <c r="J904" s="1" t="s">
        <v>6338</v>
      </c>
      <c r="K904" s="1" t="s">
        <v>6065</v>
      </c>
      <c r="O904" s="1">
        <v>0</v>
      </c>
      <c r="P904" s="1">
        <v>0</v>
      </c>
      <c r="Q904" s="1">
        <v>0</v>
      </c>
      <c r="R904" s="1">
        <v>0</v>
      </c>
      <c r="S904" s="1">
        <v>0</v>
      </c>
      <c r="T904" s="1">
        <v>0</v>
      </c>
      <c r="U904" s="1">
        <v>0</v>
      </c>
      <c r="V904" s="1">
        <v>0</v>
      </c>
      <c r="Z904" s="1">
        <v>0</v>
      </c>
      <c r="AA904" s="1">
        <v>2</v>
      </c>
      <c r="AB904" s="1" t="s">
        <v>8875</v>
      </c>
      <c r="AI904" s="1">
        <v>108</v>
      </c>
      <c r="AJ904" s="1">
        <v>129</v>
      </c>
      <c r="AT904" s="1">
        <v>108</v>
      </c>
      <c r="AU904" s="1">
        <v>108</v>
      </c>
      <c r="AV904" s="1">
        <v>111</v>
      </c>
      <c r="AX904" s="1">
        <v>115</v>
      </c>
      <c r="AY904" s="1">
        <v>114</v>
      </c>
      <c r="DR904" s="1">
        <v>59</v>
      </c>
      <c r="DS904" s="1">
        <v>63</v>
      </c>
      <c r="EC904" s="1">
        <v>58</v>
      </c>
      <c r="ED904" s="1">
        <v>57</v>
      </c>
      <c r="EE904" s="1">
        <v>62</v>
      </c>
      <c r="EG904" s="1">
        <v>57</v>
      </c>
      <c r="EH904" s="1">
        <v>65</v>
      </c>
      <c r="IP904" s="1">
        <v>96</v>
      </c>
      <c r="IQ904" s="1">
        <v>90</v>
      </c>
      <c r="IR904" s="1">
        <v>89</v>
      </c>
      <c r="IS904" s="1">
        <v>91</v>
      </c>
      <c r="IT904" s="1">
        <v>93</v>
      </c>
      <c r="IU904" s="1">
        <v>91</v>
      </c>
      <c r="IV904" s="1">
        <v>90</v>
      </c>
      <c r="IW904" s="1">
        <v>92</v>
      </c>
      <c r="IX904" s="1">
        <v>93</v>
      </c>
      <c r="IY904" s="1">
        <v>89</v>
      </c>
      <c r="JA904" s="1">
        <v>92</v>
      </c>
      <c r="JC904" s="1">
        <v>91</v>
      </c>
      <c r="JE904" s="1">
        <v>92</v>
      </c>
      <c r="JF904" s="1">
        <v>92</v>
      </c>
      <c r="LX904" s="1">
        <v>98</v>
      </c>
      <c r="LY904" s="1">
        <v>87</v>
      </c>
      <c r="MC904" s="1">
        <v>84</v>
      </c>
      <c r="MD904" s="1">
        <v>82</v>
      </c>
      <c r="ME904" s="1">
        <v>74</v>
      </c>
      <c r="MF904" s="1">
        <v>68</v>
      </c>
      <c r="MG904" s="1">
        <v>88</v>
      </c>
      <c r="MI904" s="1">
        <v>73</v>
      </c>
      <c r="MJ904" s="1">
        <v>80</v>
      </c>
      <c r="MK904" s="1">
        <v>80</v>
      </c>
      <c r="MM904" s="1">
        <v>63</v>
      </c>
      <c r="MN904" s="1">
        <v>88</v>
      </c>
      <c r="PG904" s="1">
        <v>24</v>
      </c>
      <c r="PH904" s="1">
        <v>28</v>
      </c>
      <c r="PI904" s="1">
        <v>28</v>
      </c>
      <c r="PL904" s="1">
        <v>25</v>
      </c>
      <c r="PM904" s="1">
        <v>25</v>
      </c>
      <c r="PN904" s="1">
        <v>19</v>
      </c>
      <c r="PO904" s="1">
        <v>16</v>
      </c>
      <c r="PP904" s="1">
        <v>20</v>
      </c>
      <c r="PQ904" s="1">
        <v>22</v>
      </c>
      <c r="PR904" s="1">
        <v>20</v>
      </c>
      <c r="PS904" s="1">
        <v>20</v>
      </c>
      <c r="PU904" s="1">
        <v>18</v>
      </c>
      <c r="PV904" s="1">
        <v>18</v>
      </c>
      <c r="PW904" s="1">
        <v>20</v>
      </c>
      <c r="SP904" s="1">
        <v>99.6</v>
      </c>
      <c r="SQ904" s="1">
        <v>98.6</v>
      </c>
      <c r="TA904" s="1">
        <v>98</v>
      </c>
      <c r="TB904" s="1">
        <v>98.1</v>
      </c>
      <c r="TC904" s="1">
        <v>97.9</v>
      </c>
      <c r="TE904" s="1">
        <v>97.8</v>
      </c>
      <c r="TF904" s="1">
        <v>97.8</v>
      </c>
      <c r="WQ904" s="1">
        <v>1</v>
      </c>
      <c r="WR904" s="1">
        <v>1</v>
      </c>
      <c r="WS904" s="1">
        <v>1</v>
      </c>
      <c r="WT904" s="1">
        <v>1</v>
      </c>
      <c r="WU904" s="1">
        <v>1</v>
      </c>
      <c r="WW904" s="1">
        <v>1</v>
      </c>
      <c r="WX904" s="1">
        <v>1</v>
      </c>
      <c r="WY904" s="1">
        <v>1</v>
      </c>
      <c r="XB904" s="1">
        <v>1</v>
      </c>
      <c r="XC904" s="1">
        <v>1</v>
      </c>
      <c r="XD904" s="1">
        <v>1</v>
      </c>
      <c r="XF904" s="1">
        <v>1</v>
      </c>
      <c r="XG904" s="1">
        <v>1</v>
      </c>
      <c r="AAY904" s="1">
        <v>22</v>
      </c>
      <c r="ABB904" s="1">
        <v>14.6</v>
      </c>
      <c r="ABE904" s="1">
        <v>42.4</v>
      </c>
      <c r="ABJ904" s="1">
        <v>0.9</v>
      </c>
      <c r="ABM904" s="1">
        <v>14.42</v>
      </c>
      <c r="ABO904" s="1">
        <v>357</v>
      </c>
      <c r="ABU904" s="1">
        <v>137</v>
      </c>
      <c r="ABX904" s="1">
        <v>4</v>
      </c>
      <c r="ACA904" s="1">
        <v>103</v>
      </c>
      <c r="ACD904" s="1">
        <v>8.8000000000000007</v>
      </c>
      <c r="ACG904" s="1">
        <v>151</v>
      </c>
      <c r="ACQ904" s="1">
        <v>15</v>
      </c>
      <c r="ACT904" s="1">
        <v>0.84</v>
      </c>
      <c r="ACW904" s="1">
        <v>12</v>
      </c>
      <c r="AGG904" s="1">
        <v>2</v>
      </c>
      <c r="AGH904" s="1" t="s">
        <v>8876</v>
      </c>
      <c r="AGS904" s="1">
        <v>1</v>
      </c>
      <c r="AGT904" s="1">
        <v>1</v>
      </c>
      <c r="AGU904" s="1">
        <v>0</v>
      </c>
      <c r="AGV904" s="1">
        <v>1</v>
      </c>
      <c r="AGW904" s="1">
        <v>1</v>
      </c>
      <c r="AGX904" s="1">
        <v>1</v>
      </c>
      <c r="AGY904" s="1">
        <v>0</v>
      </c>
      <c r="AGZ904" s="1">
        <v>0</v>
      </c>
      <c r="AHA904" s="1">
        <v>0</v>
      </c>
      <c r="AHB904" s="1">
        <v>0</v>
      </c>
      <c r="AHC904" s="1">
        <v>0</v>
      </c>
      <c r="AHD904" s="1">
        <v>0</v>
      </c>
      <c r="AHE904" s="1">
        <v>0</v>
      </c>
      <c r="AHF904" s="1">
        <v>0</v>
      </c>
      <c r="AHH904" s="1">
        <v>0</v>
      </c>
      <c r="AHI904" s="1">
        <v>0</v>
      </c>
      <c r="AHK904" s="1">
        <v>0</v>
      </c>
      <c r="AHL904" s="1">
        <v>0</v>
      </c>
      <c r="AHM904" s="1">
        <v>0</v>
      </c>
      <c r="AHN904" s="1">
        <v>0</v>
      </c>
      <c r="AHO904" s="1">
        <v>0</v>
      </c>
      <c r="AHP904" s="1">
        <v>0</v>
      </c>
      <c r="AHQ904" s="1">
        <v>0</v>
      </c>
      <c r="AHR904" s="1">
        <v>0</v>
      </c>
      <c r="AIN904" s="1">
        <v>0</v>
      </c>
      <c r="AIO904" s="1">
        <v>0</v>
      </c>
      <c r="AIT904" s="1">
        <v>0</v>
      </c>
      <c r="AIU904" s="1">
        <v>0</v>
      </c>
      <c r="AIV904" s="1">
        <v>0</v>
      </c>
      <c r="AIW904" s="1">
        <v>0</v>
      </c>
    </row>
    <row r="905" spans="1:951" s="1" customFormat="1">
      <c r="B905" s="1">
        <v>3</v>
      </c>
      <c r="C905" s="1">
        <v>1</v>
      </c>
      <c r="D905" s="1" t="s">
        <v>6138</v>
      </c>
      <c r="E905" s="1" t="s">
        <v>7525</v>
      </c>
      <c r="O905" s="1">
        <v>0</v>
      </c>
      <c r="P905" s="1">
        <v>0</v>
      </c>
      <c r="Z905" s="1">
        <v>0</v>
      </c>
      <c r="AA905" s="1">
        <v>2</v>
      </c>
      <c r="AC905" s="1">
        <v>0</v>
      </c>
      <c r="AE905" s="1">
        <v>7</v>
      </c>
      <c r="AF905" s="1">
        <v>0</v>
      </c>
      <c r="AG905" s="1">
        <v>0</v>
      </c>
      <c r="AI905" s="1">
        <v>110</v>
      </c>
      <c r="AK905" s="1">
        <v>126</v>
      </c>
      <c r="AL905" s="1">
        <v>116</v>
      </c>
      <c r="AM905" s="1">
        <v>122</v>
      </c>
      <c r="DR905" s="1">
        <v>66</v>
      </c>
      <c r="DT905" s="1">
        <v>72</v>
      </c>
      <c r="DU905" s="1">
        <v>60</v>
      </c>
      <c r="DV905" s="1">
        <v>78</v>
      </c>
      <c r="HA905" s="1">
        <v>0</v>
      </c>
      <c r="HE905" s="1">
        <v>0</v>
      </c>
      <c r="HX905" s="1">
        <v>0</v>
      </c>
      <c r="IP905" s="1">
        <v>93</v>
      </c>
      <c r="IR905" s="1">
        <v>91</v>
      </c>
      <c r="IS905" s="1">
        <v>95</v>
      </c>
      <c r="IT905" s="1">
        <v>95</v>
      </c>
      <c r="LX905" s="1">
        <v>84</v>
      </c>
      <c r="LZ905" s="1">
        <v>70</v>
      </c>
      <c r="MA905" s="1">
        <v>70</v>
      </c>
      <c r="MB905" s="1">
        <v>78</v>
      </c>
      <c r="PG905" s="1">
        <v>16</v>
      </c>
      <c r="PH905" s="1">
        <v>16</v>
      </c>
      <c r="PI905" s="1">
        <v>16</v>
      </c>
      <c r="PJ905" s="1">
        <v>16</v>
      </c>
      <c r="PK905" s="1">
        <v>18</v>
      </c>
      <c r="SP905" s="1">
        <v>97.9</v>
      </c>
      <c r="SS905" s="1">
        <v>97.7</v>
      </c>
      <c r="ST905" s="1">
        <v>98.4</v>
      </c>
      <c r="WB905" s="1">
        <v>1</v>
      </c>
      <c r="WQ905" s="1">
        <v>1</v>
      </c>
      <c r="WS905" s="1">
        <v>1</v>
      </c>
      <c r="WT905" s="1">
        <v>1</v>
      </c>
      <c r="WU905" s="1">
        <v>1</v>
      </c>
      <c r="AAY905" s="1">
        <v>27</v>
      </c>
      <c r="ABB905" s="1">
        <v>14.1</v>
      </c>
      <c r="ABE905" s="1">
        <v>42.9</v>
      </c>
      <c r="ABM905" s="1">
        <v>16.649999999999999</v>
      </c>
      <c r="ABO905" s="1">
        <v>377</v>
      </c>
      <c r="ABU905" s="1">
        <v>142</v>
      </c>
      <c r="ABX905" s="1">
        <v>4.0999999999999996</v>
      </c>
      <c r="ACA905" s="1">
        <v>103</v>
      </c>
      <c r="ACD905" s="1">
        <v>9.1999999999999993</v>
      </c>
      <c r="ACG905" s="1">
        <v>109</v>
      </c>
      <c r="ACQ905" s="1">
        <v>19</v>
      </c>
      <c r="ACT905" s="1">
        <v>0.74</v>
      </c>
      <c r="ACW905" s="1">
        <v>12</v>
      </c>
      <c r="ADR905" s="1">
        <v>2.4</v>
      </c>
      <c r="AGS905" s="1">
        <v>1</v>
      </c>
      <c r="AGT905" s="1">
        <v>0</v>
      </c>
      <c r="AGU905" s="1">
        <v>0</v>
      </c>
      <c r="AGV905" s="1">
        <v>1</v>
      </c>
      <c r="AGW905" s="1">
        <v>1</v>
      </c>
      <c r="AGX905" s="1">
        <v>1</v>
      </c>
      <c r="AGY905" s="1">
        <v>0</v>
      </c>
      <c r="AGZ905" s="1">
        <v>0</v>
      </c>
      <c r="AHA905" s="1">
        <v>0</v>
      </c>
      <c r="AHB905" s="1">
        <v>0</v>
      </c>
      <c r="AHC905" s="1">
        <v>1</v>
      </c>
      <c r="AHD905" s="1">
        <v>0</v>
      </c>
      <c r="AHE905" s="1">
        <v>0</v>
      </c>
      <c r="AHF905" s="1">
        <v>0</v>
      </c>
      <c r="AHH905" s="1">
        <v>0</v>
      </c>
      <c r="AHI905" s="1">
        <v>0</v>
      </c>
      <c r="AHK905" s="1">
        <v>0</v>
      </c>
      <c r="AHL905" s="1">
        <v>0</v>
      </c>
      <c r="AHM905" s="1">
        <v>0</v>
      </c>
      <c r="AHN905" s="1">
        <v>0</v>
      </c>
      <c r="AHO905" s="1">
        <v>0</v>
      </c>
      <c r="AHP905" s="1">
        <v>0</v>
      </c>
      <c r="AHQ905" s="1">
        <v>0</v>
      </c>
      <c r="AHR905" s="1">
        <v>0</v>
      </c>
      <c r="AIN905" s="1">
        <v>0</v>
      </c>
      <c r="AIO905" s="1">
        <v>0</v>
      </c>
      <c r="AIP905" s="1">
        <v>1</v>
      </c>
      <c r="AIQ905" s="1">
        <v>1</v>
      </c>
      <c r="AIR905" s="1">
        <v>1</v>
      </c>
      <c r="AIS905" s="1">
        <v>1</v>
      </c>
      <c r="AIT905" s="1">
        <v>0</v>
      </c>
      <c r="AIU905" s="1">
        <v>1</v>
      </c>
      <c r="AIV905" s="1">
        <v>0</v>
      </c>
      <c r="AIW905" s="1">
        <v>0</v>
      </c>
      <c r="AJB905" s="1">
        <v>45</v>
      </c>
    </row>
    <row r="906" spans="1:951" s="1" customFormat="1">
      <c r="B906" s="1">
        <v>4</v>
      </c>
      <c r="C906" s="1">
        <v>1</v>
      </c>
      <c r="D906" s="1" t="s">
        <v>3238</v>
      </c>
      <c r="O906" s="1">
        <v>1</v>
      </c>
      <c r="Z906" s="1">
        <v>0</v>
      </c>
      <c r="AA906" s="1">
        <v>2</v>
      </c>
      <c r="AB906" s="1" t="s">
        <v>8877</v>
      </c>
      <c r="AC906" s="1">
        <v>3</v>
      </c>
      <c r="AD906" s="1">
        <v>0</v>
      </c>
      <c r="AE906" s="1">
        <v>0</v>
      </c>
      <c r="AG906" s="1">
        <v>0</v>
      </c>
      <c r="AI906" s="1">
        <v>130</v>
      </c>
      <c r="AJ906" s="1">
        <v>110</v>
      </c>
      <c r="DR906" s="1">
        <v>78</v>
      </c>
      <c r="DS906" s="1">
        <v>68</v>
      </c>
      <c r="HA906" s="1">
        <v>0</v>
      </c>
      <c r="HB906" s="1">
        <v>0</v>
      </c>
      <c r="HT906" s="1">
        <v>0</v>
      </c>
      <c r="HU906" s="1">
        <v>0</v>
      </c>
      <c r="IP906" s="1">
        <v>95</v>
      </c>
      <c r="IQ906" s="1">
        <v>93</v>
      </c>
      <c r="LX906" s="1">
        <v>66</v>
      </c>
      <c r="LY906" s="1">
        <v>92</v>
      </c>
      <c r="PG906" s="1">
        <v>16</v>
      </c>
      <c r="PH906" s="1">
        <v>16</v>
      </c>
      <c r="SP906" s="1">
        <v>97.7</v>
      </c>
      <c r="SQ906" s="1">
        <v>97.6</v>
      </c>
      <c r="VX906" s="1">
        <v>1</v>
      </c>
      <c r="VY906" s="1">
        <v>1</v>
      </c>
      <c r="WQ906" s="1">
        <v>1</v>
      </c>
      <c r="WR906" s="1">
        <v>1</v>
      </c>
      <c r="AGG906" s="1">
        <v>5</v>
      </c>
      <c r="AGH906" s="1" t="s">
        <v>8878</v>
      </c>
      <c r="AGS906" s="1">
        <v>1</v>
      </c>
      <c r="AGT906" s="1">
        <v>0</v>
      </c>
      <c r="AGU906" s="1">
        <v>0</v>
      </c>
      <c r="AGV906" s="1">
        <v>1</v>
      </c>
      <c r="AGW906" s="1">
        <v>1</v>
      </c>
      <c r="AGX906" s="1">
        <v>1</v>
      </c>
      <c r="AGY906" s="1">
        <v>0</v>
      </c>
      <c r="AGZ906" s="1">
        <v>0</v>
      </c>
      <c r="AHA906" s="1">
        <v>0</v>
      </c>
      <c r="AHB906" s="1">
        <v>0</v>
      </c>
      <c r="AHC906" s="1">
        <v>1</v>
      </c>
      <c r="AHD906" s="1">
        <v>0</v>
      </c>
      <c r="AHE906" s="1">
        <v>0</v>
      </c>
      <c r="AHF906" s="1">
        <v>0</v>
      </c>
      <c r="AHH906" s="1">
        <v>0</v>
      </c>
      <c r="AHI906" s="1">
        <v>0</v>
      </c>
      <c r="AHK906" s="1">
        <v>0</v>
      </c>
      <c r="AHL906" s="1">
        <v>0</v>
      </c>
      <c r="AHM906" s="1">
        <v>0</v>
      </c>
      <c r="AHN906" s="1">
        <v>0</v>
      </c>
      <c r="AHO906" s="1">
        <v>0</v>
      </c>
      <c r="AHP906" s="1">
        <v>0</v>
      </c>
      <c r="AHQ906" s="1">
        <v>0</v>
      </c>
      <c r="AHR906" s="1">
        <v>0</v>
      </c>
      <c r="AIN906" s="1">
        <v>0</v>
      </c>
      <c r="AIO906" s="1">
        <v>0</v>
      </c>
      <c r="AIT906" s="1">
        <v>0</v>
      </c>
      <c r="AIU906" s="1">
        <v>2</v>
      </c>
      <c r="AIV906" s="1">
        <v>0</v>
      </c>
      <c r="AIW906" s="1">
        <v>0</v>
      </c>
      <c r="AJB906" s="1">
        <v>46</v>
      </c>
      <c r="AJC906" s="1">
        <v>30</v>
      </c>
    </row>
    <row r="907" spans="1:951" s="1" customFormat="1">
      <c r="B907" s="1">
        <v>5</v>
      </c>
      <c r="C907" s="1">
        <v>1</v>
      </c>
      <c r="D907" s="1" t="s">
        <v>7434</v>
      </c>
      <c r="E907" s="1" t="s">
        <v>7736</v>
      </c>
      <c r="O907" s="1">
        <v>0</v>
      </c>
      <c r="P907" s="1">
        <v>0</v>
      </c>
      <c r="Z907" s="1">
        <v>0</v>
      </c>
      <c r="AA907" s="1">
        <v>2</v>
      </c>
      <c r="AB907" s="1" t="s">
        <v>8879</v>
      </c>
      <c r="AC907" s="1">
        <v>0</v>
      </c>
      <c r="AE907" s="1">
        <v>0</v>
      </c>
      <c r="AG907" s="1">
        <v>0</v>
      </c>
      <c r="AI907" s="1">
        <v>108</v>
      </c>
      <c r="AL907" s="1">
        <v>118</v>
      </c>
      <c r="DR907" s="1">
        <v>66</v>
      </c>
      <c r="DU907" s="1">
        <v>70</v>
      </c>
      <c r="HA907" s="1">
        <v>2</v>
      </c>
      <c r="HD907" s="1">
        <v>0</v>
      </c>
      <c r="HT907" s="1">
        <v>0</v>
      </c>
      <c r="HW907" s="1">
        <v>0</v>
      </c>
      <c r="IP907" s="1">
        <v>95</v>
      </c>
      <c r="IQ907" s="1">
        <v>93.5</v>
      </c>
      <c r="IR907" s="1">
        <v>93.5</v>
      </c>
      <c r="IS907" s="1">
        <v>94</v>
      </c>
      <c r="LX907" s="1">
        <v>76</v>
      </c>
      <c r="MA907" s="1">
        <v>92</v>
      </c>
      <c r="PG907" s="1">
        <v>18</v>
      </c>
      <c r="PJ907" s="1">
        <v>16</v>
      </c>
      <c r="SS907" s="1">
        <v>98</v>
      </c>
      <c r="WA907" s="1">
        <v>1</v>
      </c>
      <c r="WQ907" s="1">
        <v>1</v>
      </c>
      <c r="WR907" s="1">
        <v>0</v>
      </c>
      <c r="WS907" s="1">
        <v>0</v>
      </c>
      <c r="WT907" s="1">
        <v>0</v>
      </c>
      <c r="AGS907" s="1">
        <v>1</v>
      </c>
      <c r="AGT907" s="1">
        <v>0</v>
      </c>
      <c r="AGU907" s="1">
        <v>0</v>
      </c>
      <c r="AGV907" s="1">
        <v>1</v>
      </c>
      <c r="AGW907" s="1">
        <v>1</v>
      </c>
      <c r="AGX907" s="1">
        <v>1</v>
      </c>
      <c r="AGY907" s="1">
        <v>0</v>
      </c>
      <c r="AGZ907" s="1">
        <v>0</v>
      </c>
      <c r="AHA907" s="1">
        <v>0</v>
      </c>
      <c r="AHB907" s="1">
        <v>0</v>
      </c>
      <c r="AHC907" s="1">
        <v>1</v>
      </c>
      <c r="AHD907" s="1">
        <v>0</v>
      </c>
      <c r="AHE907" s="1">
        <v>0</v>
      </c>
      <c r="AHF907" s="1">
        <v>0</v>
      </c>
      <c r="AHH907" s="1">
        <v>0</v>
      </c>
      <c r="AHI907" s="1">
        <v>0</v>
      </c>
      <c r="AHK907" s="1">
        <v>0</v>
      </c>
      <c r="AHL907" s="1">
        <v>0</v>
      </c>
      <c r="AHM907" s="1">
        <v>0</v>
      </c>
      <c r="AHN907" s="1">
        <v>0</v>
      </c>
      <c r="AHO907" s="1">
        <v>0</v>
      </c>
      <c r="AHP907" s="1">
        <v>0</v>
      </c>
      <c r="AHQ907" s="1">
        <v>0</v>
      </c>
      <c r="AHR907" s="1">
        <v>0</v>
      </c>
      <c r="AIN907" s="1">
        <v>0</v>
      </c>
      <c r="AIO907" s="1">
        <v>0</v>
      </c>
      <c r="AIT907" s="1">
        <v>1</v>
      </c>
      <c r="AIU907" s="1">
        <v>1</v>
      </c>
      <c r="AIV907" s="1">
        <v>0</v>
      </c>
      <c r="AIW907" s="1">
        <v>0</v>
      </c>
      <c r="AIX907" s="1">
        <v>29</v>
      </c>
      <c r="AJB907" s="1">
        <v>35</v>
      </c>
    </row>
    <row r="908" spans="1:951" s="1" customFormat="1">
      <c r="B908" s="1">
        <v>6</v>
      </c>
      <c r="C908" s="1">
        <v>1</v>
      </c>
      <c r="D908" s="1" t="s">
        <v>7703</v>
      </c>
      <c r="O908" s="1">
        <v>0</v>
      </c>
      <c r="Z908" s="1">
        <v>0</v>
      </c>
      <c r="AA908" s="1">
        <v>2</v>
      </c>
      <c r="AB908" s="1" t="s">
        <v>8880</v>
      </c>
      <c r="AC908" s="1">
        <v>0</v>
      </c>
      <c r="AE908" s="1">
        <v>1</v>
      </c>
      <c r="AF908" s="1">
        <v>0</v>
      </c>
      <c r="AG908" s="1">
        <v>0</v>
      </c>
      <c r="AI908" s="1">
        <v>130</v>
      </c>
      <c r="AJ908" s="1">
        <v>122</v>
      </c>
      <c r="DR908" s="1">
        <v>88</v>
      </c>
      <c r="DS908" s="1">
        <v>80</v>
      </c>
      <c r="HA908" s="1">
        <v>2</v>
      </c>
      <c r="HB908" s="1">
        <v>2</v>
      </c>
      <c r="HT908" s="1">
        <v>0</v>
      </c>
      <c r="HU908" s="1">
        <v>0</v>
      </c>
      <c r="IP908" s="1">
        <v>95</v>
      </c>
      <c r="IQ908" s="1">
        <v>95</v>
      </c>
      <c r="LX908" s="1">
        <v>94</v>
      </c>
      <c r="LY908" s="1">
        <v>90</v>
      </c>
      <c r="PG908" s="1">
        <v>16</v>
      </c>
      <c r="PH908" s="1">
        <v>16</v>
      </c>
      <c r="SP908" s="1">
        <v>96.9</v>
      </c>
      <c r="SQ908" s="1">
        <v>96.9</v>
      </c>
      <c r="VX908" s="1">
        <v>1</v>
      </c>
      <c r="VY908" s="1">
        <v>1</v>
      </c>
      <c r="WQ908" s="1">
        <v>0</v>
      </c>
      <c r="WR908" s="1">
        <v>0</v>
      </c>
      <c r="AGS908" s="1">
        <v>0</v>
      </c>
      <c r="AGT908" s="1">
        <v>0</v>
      </c>
      <c r="AGU908" s="1">
        <v>0</v>
      </c>
      <c r="AGV908" s="1">
        <v>0</v>
      </c>
      <c r="AGW908" s="1">
        <v>0</v>
      </c>
      <c r="AGX908" s="1">
        <v>1</v>
      </c>
      <c r="AGY908" s="1">
        <v>0</v>
      </c>
      <c r="AGZ908" s="1">
        <v>0</v>
      </c>
      <c r="AHA908" s="1">
        <v>0</v>
      </c>
      <c r="AHB908" s="1">
        <v>0</v>
      </c>
      <c r="AHC908" s="1">
        <v>1</v>
      </c>
      <c r="AHD908" s="1">
        <v>0</v>
      </c>
      <c r="AHE908" s="1">
        <v>0</v>
      </c>
      <c r="AHF908" s="1">
        <v>0</v>
      </c>
      <c r="AHH908" s="1">
        <v>0</v>
      </c>
      <c r="AHI908" s="1">
        <v>0</v>
      </c>
      <c r="AHK908" s="1">
        <v>0</v>
      </c>
      <c r="AHL908" s="1">
        <v>0</v>
      </c>
      <c r="AHM908" s="1">
        <v>0</v>
      </c>
      <c r="AHN908" s="1">
        <v>0</v>
      </c>
      <c r="AHO908" s="1">
        <v>0</v>
      </c>
      <c r="AHP908" s="1">
        <v>0</v>
      </c>
      <c r="AHQ908" s="1">
        <v>0</v>
      </c>
      <c r="AHR908" s="1">
        <v>0</v>
      </c>
      <c r="AIN908" s="1">
        <v>0</v>
      </c>
      <c r="AIO908" s="1">
        <v>0</v>
      </c>
      <c r="AIT908" s="1">
        <v>2</v>
      </c>
      <c r="AIU908" s="1">
        <v>0</v>
      </c>
      <c r="AIV908" s="1">
        <v>0</v>
      </c>
      <c r="AIW908" s="1">
        <v>0</v>
      </c>
      <c r="AIX908" s="1">
        <v>22</v>
      </c>
      <c r="AIY908" s="1">
        <v>54</v>
      </c>
    </row>
    <row r="909" spans="1:951" s="1" customFormat="1">
      <c r="B909" s="1">
        <v>7</v>
      </c>
      <c r="C909" s="1">
        <v>0</v>
      </c>
      <c r="Z909" s="1">
        <v>0</v>
      </c>
      <c r="AA909" s="1">
        <v>2</v>
      </c>
      <c r="AB909" s="1" t="s">
        <v>8881</v>
      </c>
      <c r="AC909" s="1">
        <v>8</v>
      </c>
      <c r="AD909" s="1">
        <v>0</v>
      </c>
      <c r="AE909" s="1">
        <v>13</v>
      </c>
      <c r="AF909" s="1">
        <v>0</v>
      </c>
      <c r="AG909" s="1">
        <v>0</v>
      </c>
      <c r="AI909" s="1">
        <v>110</v>
      </c>
      <c r="AJ909" s="1">
        <v>128</v>
      </c>
      <c r="DR909" s="1">
        <v>70</v>
      </c>
      <c r="DS909" s="1">
        <v>70</v>
      </c>
      <c r="HA909" s="1">
        <v>0</v>
      </c>
      <c r="HB909" s="1">
        <v>0</v>
      </c>
      <c r="HT909" s="1">
        <v>0</v>
      </c>
      <c r="HU909" s="1">
        <v>0</v>
      </c>
      <c r="IP909" s="1">
        <v>97</v>
      </c>
      <c r="IQ909" s="1">
        <v>96</v>
      </c>
      <c r="LX909" s="1">
        <v>86</v>
      </c>
      <c r="LY909" s="1">
        <v>78</v>
      </c>
      <c r="PG909" s="1">
        <v>16</v>
      </c>
      <c r="PH909" s="1">
        <v>16</v>
      </c>
      <c r="SP909" s="1">
        <v>97.7</v>
      </c>
      <c r="SQ909" s="1">
        <v>96.6</v>
      </c>
      <c r="VX909" s="1">
        <v>1</v>
      </c>
      <c r="VY909" s="1">
        <v>1</v>
      </c>
      <c r="WQ909" s="1">
        <v>0</v>
      </c>
      <c r="WR909" s="1">
        <v>0</v>
      </c>
      <c r="AGS909" s="1">
        <v>0</v>
      </c>
      <c r="AGT909" s="1">
        <v>0</v>
      </c>
      <c r="AGU909" s="1">
        <v>0</v>
      </c>
      <c r="AGV909" s="1">
        <v>0</v>
      </c>
      <c r="AGW909" s="1">
        <v>0</v>
      </c>
      <c r="AGX909" s="1">
        <v>1</v>
      </c>
      <c r="AGY909" s="1">
        <v>0</v>
      </c>
      <c r="AGZ909" s="1">
        <v>0</v>
      </c>
      <c r="AHA909" s="1">
        <v>0</v>
      </c>
      <c r="AHB909" s="1">
        <v>0</v>
      </c>
      <c r="AHC909" s="1">
        <v>1</v>
      </c>
      <c r="AHD909" s="1">
        <v>0</v>
      </c>
      <c r="AHE909" s="1">
        <v>0</v>
      </c>
      <c r="AHF909" s="1">
        <v>0</v>
      </c>
      <c r="AHH909" s="1">
        <v>0</v>
      </c>
      <c r="AHI909" s="1">
        <v>0</v>
      </c>
      <c r="AHK909" s="1">
        <v>0</v>
      </c>
      <c r="AHL909" s="1">
        <v>0</v>
      </c>
      <c r="AHM909" s="1">
        <v>0</v>
      </c>
      <c r="AHN909" s="1">
        <v>0</v>
      </c>
      <c r="AHO909" s="1">
        <v>0</v>
      </c>
      <c r="AHP909" s="1">
        <v>0</v>
      </c>
      <c r="AHQ909" s="1">
        <v>0</v>
      </c>
      <c r="AHR909" s="1">
        <v>0</v>
      </c>
      <c r="AIN909" s="1">
        <v>0</v>
      </c>
      <c r="AIO909" s="1">
        <v>0</v>
      </c>
      <c r="AIT909" s="1">
        <v>0</v>
      </c>
      <c r="AIU909" s="1">
        <v>2</v>
      </c>
      <c r="AIV909" s="1">
        <v>0</v>
      </c>
      <c r="AIW909" s="1">
        <v>0</v>
      </c>
      <c r="AJB909" s="1">
        <v>20</v>
      </c>
      <c r="AJC909" s="1">
        <v>22</v>
      </c>
    </row>
    <row r="910" spans="1:951" s="80" customFormat="1">
      <c r="B910" s="80">
        <v>8</v>
      </c>
      <c r="C910" s="80">
        <v>0</v>
      </c>
      <c r="Z910" s="80">
        <v>0</v>
      </c>
      <c r="AA910" s="80">
        <v>2</v>
      </c>
      <c r="AC910" s="80">
        <v>1</v>
      </c>
      <c r="AD910" s="80">
        <v>0</v>
      </c>
      <c r="AE910" s="80">
        <v>4</v>
      </c>
      <c r="AF910" s="80">
        <v>0</v>
      </c>
      <c r="AG910" s="80">
        <v>0</v>
      </c>
      <c r="AI910" s="80">
        <v>110</v>
      </c>
      <c r="DR910" s="80">
        <v>62</v>
      </c>
      <c r="HA910" s="80">
        <v>0</v>
      </c>
      <c r="HT910" s="80">
        <v>0</v>
      </c>
      <c r="IP910" s="80">
        <v>97</v>
      </c>
      <c r="LX910" s="80">
        <v>84</v>
      </c>
      <c r="PG910" s="80">
        <v>16</v>
      </c>
      <c r="SP910" s="80">
        <v>97.8</v>
      </c>
      <c r="VX910" s="80">
        <v>1</v>
      </c>
      <c r="WQ910" s="80">
        <v>0</v>
      </c>
      <c r="AGS910" s="80">
        <v>0</v>
      </c>
      <c r="AGT910" s="80">
        <v>0</v>
      </c>
      <c r="AGU910" s="80">
        <v>0</v>
      </c>
      <c r="AGV910" s="80">
        <v>0</v>
      </c>
      <c r="AGW910" s="80">
        <v>0</v>
      </c>
      <c r="AGX910" s="80">
        <v>1</v>
      </c>
      <c r="AGY910" s="80">
        <v>0</v>
      </c>
      <c r="AGZ910" s="80">
        <v>0</v>
      </c>
      <c r="AHA910" s="80">
        <v>0</v>
      </c>
      <c r="AHB910" s="80">
        <v>0</v>
      </c>
      <c r="AHC910" s="80">
        <v>1</v>
      </c>
      <c r="AHD910" s="80">
        <v>0</v>
      </c>
      <c r="AHE910" s="80">
        <v>0</v>
      </c>
      <c r="AHF910" s="80">
        <v>0</v>
      </c>
      <c r="AHH910" s="80">
        <v>0</v>
      </c>
      <c r="AHI910" s="80">
        <v>0</v>
      </c>
      <c r="AHK910" s="80">
        <v>0</v>
      </c>
      <c r="AHL910" s="80">
        <v>0</v>
      </c>
      <c r="AHM910" s="80">
        <v>0</v>
      </c>
      <c r="AHN910" s="80">
        <v>0</v>
      </c>
      <c r="AHO910" s="80">
        <v>0</v>
      </c>
      <c r="AHP910" s="80">
        <v>0</v>
      </c>
      <c r="AHQ910" s="80">
        <v>0</v>
      </c>
      <c r="AHR910" s="80">
        <v>0</v>
      </c>
      <c r="AIN910" s="80">
        <v>0</v>
      </c>
      <c r="AIO910" s="80">
        <v>0</v>
      </c>
      <c r="AIT910" s="80">
        <v>0</v>
      </c>
      <c r="AIU910" s="80">
        <v>1</v>
      </c>
      <c r="AIV910" s="80">
        <v>0</v>
      </c>
      <c r="AIW910" s="80">
        <v>0</v>
      </c>
      <c r="AJB910" s="80">
        <v>30</v>
      </c>
    </row>
    <row r="911" spans="1:951" s="1" customFormat="1">
      <c r="A911" s="1">
        <v>190</v>
      </c>
      <c r="B911" s="1">
        <v>1</v>
      </c>
      <c r="C911" s="1">
        <v>0</v>
      </c>
      <c r="Z911" s="1">
        <v>0</v>
      </c>
      <c r="AA911" s="1">
        <v>1</v>
      </c>
      <c r="AB911" s="1" t="s">
        <v>8882</v>
      </c>
      <c r="AC911" s="1">
        <v>0</v>
      </c>
      <c r="AE911" s="1">
        <v>0</v>
      </c>
      <c r="AG911" s="1">
        <v>0</v>
      </c>
      <c r="AGS911" s="1">
        <v>1</v>
      </c>
      <c r="AGT911" s="1">
        <v>0</v>
      </c>
      <c r="AGU911" s="1">
        <v>0</v>
      </c>
      <c r="AGV911" s="1">
        <v>1</v>
      </c>
      <c r="AGW911" s="1">
        <v>0</v>
      </c>
      <c r="AGX911" s="1">
        <v>0</v>
      </c>
      <c r="AGY911" s="1">
        <v>0</v>
      </c>
      <c r="AGZ911" s="1">
        <v>0</v>
      </c>
      <c r="AHA911" s="1">
        <v>0</v>
      </c>
      <c r="AHB911" s="1">
        <v>0</v>
      </c>
      <c r="AHC911" s="1">
        <v>1</v>
      </c>
      <c r="AHD911" s="1">
        <v>0</v>
      </c>
      <c r="AHE911" s="1">
        <v>0</v>
      </c>
      <c r="AHF911" s="1">
        <v>0</v>
      </c>
      <c r="AHH911" s="1">
        <v>0</v>
      </c>
      <c r="AHI911" s="1">
        <v>0</v>
      </c>
      <c r="AHK911" s="1">
        <v>0</v>
      </c>
      <c r="AHL911" s="1">
        <v>0</v>
      </c>
      <c r="AHM911" s="1">
        <v>0</v>
      </c>
      <c r="AHN911" s="1">
        <v>0</v>
      </c>
      <c r="AHO911" s="1">
        <v>0</v>
      </c>
      <c r="AHP911" s="1">
        <v>0</v>
      </c>
      <c r="AHQ911" s="1">
        <v>0</v>
      </c>
      <c r="AHR911" s="1">
        <v>0</v>
      </c>
      <c r="AIM911" s="1">
        <v>0</v>
      </c>
      <c r="AIN911" s="1">
        <v>1</v>
      </c>
      <c r="AIO911" s="1">
        <v>0</v>
      </c>
      <c r="AIP911" s="1">
        <v>0</v>
      </c>
      <c r="AIQ911" s="1">
        <v>0</v>
      </c>
      <c r="AIR911" s="1">
        <v>0</v>
      </c>
      <c r="AIS911" s="1">
        <v>1</v>
      </c>
      <c r="AIT911" s="3">
        <v>0</v>
      </c>
      <c r="AIU911" s="1">
        <v>0</v>
      </c>
      <c r="AIV911" s="1">
        <v>0</v>
      </c>
      <c r="AIW911" s="1">
        <v>0</v>
      </c>
    </row>
    <row r="912" spans="1:951" s="1" customFormat="1">
      <c r="B912" s="1">
        <v>2</v>
      </c>
      <c r="C912" s="1">
        <v>0</v>
      </c>
      <c r="Z912" s="1">
        <v>0</v>
      </c>
      <c r="AA912" s="1">
        <v>1</v>
      </c>
      <c r="AB912" s="1" t="s">
        <v>8883</v>
      </c>
      <c r="AC912" s="1">
        <v>13</v>
      </c>
      <c r="AD912" s="1">
        <v>0</v>
      </c>
      <c r="AE912" s="1">
        <v>3</v>
      </c>
      <c r="AF912" s="1">
        <v>0</v>
      </c>
      <c r="AG912" s="1">
        <v>0</v>
      </c>
      <c r="AI912" s="1">
        <v>110</v>
      </c>
      <c r="AJ912" s="1">
        <v>152</v>
      </c>
      <c r="DR912" s="1">
        <v>80</v>
      </c>
      <c r="DS912" s="1">
        <v>90</v>
      </c>
      <c r="HA912" s="1">
        <v>2</v>
      </c>
      <c r="HB912" s="1">
        <v>0</v>
      </c>
      <c r="HT912" s="1">
        <v>0</v>
      </c>
      <c r="HU912" s="1">
        <v>1</v>
      </c>
      <c r="IP912" s="1">
        <v>92</v>
      </c>
      <c r="IQ912" s="1">
        <v>98</v>
      </c>
      <c r="LX912" s="1">
        <v>64</v>
      </c>
      <c r="LY912" s="1">
        <v>58</v>
      </c>
      <c r="PG912" s="1">
        <v>14</v>
      </c>
      <c r="PH912" s="1">
        <v>16</v>
      </c>
      <c r="SP912" s="1">
        <v>97.3</v>
      </c>
      <c r="SQ912" s="1">
        <v>97.7</v>
      </c>
      <c r="VX912" s="1">
        <v>1</v>
      </c>
      <c r="VY912" s="1">
        <v>1</v>
      </c>
      <c r="WQ912" s="1">
        <v>0</v>
      </c>
      <c r="WR912" s="1">
        <v>0</v>
      </c>
      <c r="ABH912" s="1">
        <v>3.4</v>
      </c>
      <c r="AEK912" s="1">
        <v>49.4</v>
      </c>
      <c r="AGG912" s="1">
        <v>2</v>
      </c>
      <c r="AGH912" s="1" t="s">
        <v>8884</v>
      </c>
      <c r="AGS912" s="1">
        <v>1</v>
      </c>
      <c r="AGT912" s="1">
        <v>0</v>
      </c>
      <c r="AGU912" s="1">
        <v>0</v>
      </c>
      <c r="AGV912" s="1">
        <v>1</v>
      </c>
      <c r="AGW912" s="1">
        <v>0</v>
      </c>
      <c r="AGX912" s="1">
        <v>1</v>
      </c>
      <c r="AGY912" s="1">
        <v>0</v>
      </c>
      <c r="AGZ912" s="1">
        <v>1</v>
      </c>
      <c r="AHA912" s="1">
        <v>0</v>
      </c>
      <c r="AHB912" s="1">
        <v>0</v>
      </c>
      <c r="AHC912" s="1">
        <v>1</v>
      </c>
      <c r="AHD912" s="1">
        <v>0</v>
      </c>
      <c r="AHE912" s="1">
        <v>0</v>
      </c>
      <c r="AHF912" s="1">
        <v>0</v>
      </c>
      <c r="AHH912" s="1">
        <v>0</v>
      </c>
      <c r="AHI912" s="1">
        <v>0</v>
      </c>
      <c r="AHK912" s="1">
        <v>0</v>
      </c>
      <c r="AHL912" s="1">
        <v>0</v>
      </c>
      <c r="AHM912" s="1">
        <v>0</v>
      </c>
      <c r="AHN912" s="1">
        <v>1</v>
      </c>
      <c r="AHO912" s="1">
        <v>0</v>
      </c>
      <c r="AHP912" s="1">
        <v>0</v>
      </c>
      <c r="AHQ912" s="1">
        <v>0</v>
      </c>
      <c r="AHR912" s="1">
        <v>0</v>
      </c>
      <c r="AIM912" s="1">
        <v>0</v>
      </c>
      <c r="AIN912" s="1">
        <v>1</v>
      </c>
      <c r="AIO912" s="1">
        <v>0</v>
      </c>
      <c r="AIP912" s="1">
        <v>0</v>
      </c>
      <c r="AIQ912" s="1">
        <v>0</v>
      </c>
      <c r="AIR912" s="1">
        <v>0</v>
      </c>
      <c r="AIT912" s="3">
        <v>1</v>
      </c>
      <c r="AIU912" s="1">
        <v>1</v>
      </c>
      <c r="AIV912" s="1">
        <v>0</v>
      </c>
      <c r="AIW912" s="1">
        <v>0</v>
      </c>
      <c r="AIX912" s="1">
        <v>84</v>
      </c>
      <c r="AJB912" s="1">
        <v>42</v>
      </c>
    </row>
    <row r="913" spans="1:939" s="1" customFormat="1">
      <c r="B913" s="1">
        <v>3</v>
      </c>
      <c r="C913" s="1">
        <v>0</v>
      </c>
      <c r="Z913" s="1">
        <v>0</v>
      </c>
      <c r="AA913" s="1">
        <v>0</v>
      </c>
      <c r="AB913" s="1" t="s">
        <v>8885</v>
      </c>
      <c r="AC913" s="1">
        <v>0</v>
      </c>
      <c r="AE913" s="1">
        <v>5</v>
      </c>
      <c r="AF913" s="1">
        <v>0</v>
      </c>
      <c r="AG913" s="1">
        <v>0</v>
      </c>
      <c r="AI913" s="1">
        <v>110</v>
      </c>
      <c r="AJ913" s="1">
        <v>130</v>
      </c>
      <c r="DR913" s="1">
        <v>80</v>
      </c>
      <c r="DS913" s="1">
        <v>95</v>
      </c>
      <c r="HA913" s="1">
        <v>0</v>
      </c>
      <c r="HB913" s="1">
        <v>2</v>
      </c>
      <c r="HT913" s="1">
        <v>0</v>
      </c>
      <c r="HU913" s="1">
        <v>1</v>
      </c>
      <c r="IP913" s="1">
        <v>92</v>
      </c>
      <c r="IQ913" s="1">
        <v>98</v>
      </c>
      <c r="LX913" s="1">
        <v>64</v>
      </c>
      <c r="LY913" s="1">
        <v>60</v>
      </c>
      <c r="PG913" s="1">
        <v>14</v>
      </c>
      <c r="PH913" s="1">
        <v>18</v>
      </c>
      <c r="SP913" s="1">
        <v>97.3</v>
      </c>
      <c r="SQ913" s="1">
        <v>97.3</v>
      </c>
      <c r="VX913" s="1">
        <v>1</v>
      </c>
      <c r="VY913" s="1">
        <v>1</v>
      </c>
      <c r="WQ913" s="1">
        <v>0</v>
      </c>
      <c r="WR913" s="1">
        <v>0</v>
      </c>
      <c r="ABH913" s="1">
        <v>3</v>
      </c>
      <c r="AGS913" s="1">
        <v>1</v>
      </c>
      <c r="AGT913" s="1">
        <v>0</v>
      </c>
      <c r="AGU913" s="1">
        <v>0</v>
      </c>
      <c r="AGV913" s="1">
        <v>1</v>
      </c>
      <c r="AGW913" s="1">
        <v>0</v>
      </c>
      <c r="AGX913" s="1">
        <v>1</v>
      </c>
      <c r="AGY913" s="1">
        <v>0</v>
      </c>
      <c r="AGZ913" s="1">
        <v>1</v>
      </c>
      <c r="AHA913" s="1">
        <v>0</v>
      </c>
      <c r="AHB913" s="1">
        <v>0</v>
      </c>
      <c r="AHC913" s="1">
        <v>1</v>
      </c>
      <c r="AHD913" s="1">
        <v>0</v>
      </c>
      <c r="AHE913" s="1">
        <v>0</v>
      </c>
      <c r="AHF913" s="1">
        <v>0</v>
      </c>
      <c r="AHH913" s="1">
        <v>0</v>
      </c>
      <c r="AHI913" s="1">
        <v>0</v>
      </c>
      <c r="AHK913" s="1">
        <v>0</v>
      </c>
      <c r="AHL913" s="1">
        <v>0</v>
      </c>
      <c r="AHM913" s="1">
        <v>0</v>
      </c>
      <c r="AHN913" s="1">
        <v>1</v>
      </c>
      <c r="AHO913" s="1">
        <v>0</v>
      </c>
      <c r="AHP913" s="1">
        <v>0</v>
      </c>
      <c r="AHQ913" s="1">
        <v>0</v>
      </c>
      <c r="AHR913" s="1">
        <v>0</v>
      </c>
      <c r="AIM913" s="1">
        <v>0</v>
      </c>
      <c r="AIN913" s="1">
        <v>1</v>
      </c>
      <c r="AIO913" s="1">
        <v>0</v>
      </c>
      <c r="AIP913" s="1">
        <v>0</v>
      </c>
      <c r="AIQ913" s="1">
        <v>0</v>
      </c>
      <c r="AIR913" s="1">
        <v>0</v>
      </c>
      <c r="AIT913" s="3">
        <v>1</v>
      </c>
      <c r="AIU913" s="1">
        <v>0</v>
      </c>
      <c r="AIV913" s="1">
        <v>0</v>
      </c>
      <c r="AIW913" s="1">
        <v>0</v>
      </c>
      <c r="AIX913" s="1">
        <v>67</v>
      </c>
    </row>
    <row r="914" spans="1:939" s="1" customFormat="1">
      <c r="B914" s="1">
        <v>4</v>
      </c>
      <c r="C914" s="1">
        <v>0</v>
      </c>
      <c r="Z914" s="1">
        <v>0</v>
      </c>
      <c r="AA914" s="1">
        <v>0</v>
      </c>
      <c r="AB914" s="1" t="s">
        <v>8886</v>
      </c>
      <c r="AC914" s="1">
        <v>2</v>
      </c>
      <c r="AD914" s="1">
        <v>0</v>
      </c>
      <c r="AE914" s="1">
        <v>9</v>
      </c>
      <c r="AF914" s="1">
        <v>0</v>
      </c>
      <c r="AG914" s="1">
        <v>0</v>
      </c>
      <c r="AI914" s="1">
        <v>138</v>
      </c>
      <c r="AJ914" s="1">
        <v>148</v>
      </c>
      <c r="DR914" s="1">
        <v>80</v>
      </c>
      <c r="DS914" s="1">
        <v>96</v>
      </c>
      <c r="HA914" s="1">
        <v>0</v>
      </c>
      <c r="HB914" s="1">
        <v>2</v>
      </c>
      <c r="HT914" s="1">
        <v>0</v>
      </c>
      <c r="HU914" s="1">
        <v>1</v>
      </c>
      <c r="IP914" s="1">
        <v>97</v>
      </c>
      <c r="IQ914" s="1">
        <v>97</v>
      </c>
      <c r="LX914" s="1">
        <v>72</v>
      </c>
      <c r="LY914" s="1">
        <v>72</v>
      </c>
      <c r="PG914" s="1">
        <v>18</v>
      </c>
      <c r="PH914" s="1">
        <v>18</v>
      </c>
      <c r="SP914" s="1">
        <v>96.5</v>
      </c>
      <c r="SQ914" s="1">
        <v>98</v>
      </c>
      <c r="VX914" s="1">
        <v>0</v>
      </c>
      <c r="VY914" s="1">
        <v>1</v>
      </c>
      <c r="WQ914" s="1">
        <v>0</v>
      </c>
      <c r="WR914" s="1">
        <v>0</v>
      </c>
      <c r="ABH914" s="1">
        <v>2.2999999999999998</v>
      </c>
      <c r="AGS914" s="1">
        <v>1</v>
      </c>
      <c r="AGT914" s="1">
        <v>0</v>
      </c>
      <c r="AGU914" s="1">
        <v>0</v>
      </c>
      <c r="AGV914" s="1">
        <v>1</v>
      </c>
      <c r="AGW914" s="1">
        <v>0</v>
      </c>
      <c r="AGX914" s="1">
        <v>0</v>
      </c>
      <c r="AGY914" s="1">
        <v>0</v>
      </c>
      <c r="AGZ914" s="1">
        <v>1</v>
      </c>
      <c r="AHA914" s="1">
        <v>0</v>
      </c>
      <c r="AHB914" s="1">
        <v>0</v>
      </c>
      <c r="AHC914" s="1">
        <v>1</v>
      </c>
      <c r="AHD914" s="1">
        <v>0</v>
      </c>
      <c r="AHE914" s="1">
        <v>0</v>
      </c>
      <c r="AHF914" s="1">
        <v>0</v>
      </c>
      <c r="AHH914" s="1">
        <v>0</v>
      </c>
      <c r="AHI914" s="1">
        <v>0</v>
      </c>
      <c r="AHK914" s="1">
        <v>0</v>
      </c>
      <c r="AHL914" s="1">
        <v>0</v>
      </c>
      <c r="AHM914" s="1">
        <v>0</v>
      </c>
      <c r="AHN914" s="1">
        <v>1</v>
      </c>
      <c r="AHO914" s="1">
        <v>0</v>
      </c>
      <c r="AHP914" s="1">
        <v>0</v>
      </c>
      <c r="AHQ914" s="1">
        <v>0</v>
      </c>
      <c r="AHR914" s="1">
        <v>1</v>
      </c>
      <c r="AIM914" s="1">
        <v>0</v>
      </c>
      <c r="AIN914" s="1">
        <v>1</v>
      </c>
      <c r="AIO914" s="1">
        <v>0</v>
      </c>
      <c r="AIP914" s="1">
        <v>0</v>
      </c>
      <c r="AIQ914" s="1">
        <v>0</v>
      </c>
      <c r="AIR914" s="1">
        <v>0</v>
      </c>
      <c r="AIT914" s="3">
        <v>1</v>
      </c>
      <c r="AIU914" s="1">
        <v>2</v>
      </c>
      <c r="AIV914" s="1">
        <v>0</v>
      </c>
      <c r="AIW914" s="1">
        <v>0</v>
      </c>
      <c r="AIX914" s="1">
        <v>47</v>
      </c>
      <c r="AJB914" s="1">
        <v>32</v>
      </c>
      <c r="AJC914" s="1">
        <v>42</v>
      </c>
    </row>
    <row r="915" spans="1:939" s="18" customFormat="1">
      <c r="B915" s="18">
        <v>5</v>
      </c>
      <c r="C915" s="18">
        <v>0</v>
      </c>
      <c r="Z915" s="18">
        <v>0</v>
      </c>
      <c r="AA915" s="18">
        <v>2</v>
      </c>
      <c r="AB915" s="18" t="s">
        <v>8887</v>
      </c>
      <c r="AC915" s="18">
        <v>0</v>
      </c>
      <c r="AE915" s="18">
        <v>0</v>
      </c>
      <c r="AG915" s="18">
        <v>0</v>
      </c>
      <c r="AI915" s="18">
        <v>116</v>
      </c>
      <c r="DR915" s="18">
        <v>74</v>
      </c>
      <c r="HA915" s="18">
        <v>0</v>
      </c>
      <c r="HT915" s="18">
        <v>1</v>
      </c>
      <c r="IP915" s="18">
        <v>95</v>
      </c>
      <c r="LX915" s="18">
        <v>58</v>
      </c>
      <c r="PG915" s="18">
        <v>18</v>
      </c>
      <c r="SP915" s="18">
        <v>98</v>
      </c>
      <c r="VX915" s="18">
        <v>1</v>
      </c>
      <c r="WQ915" s="18">
        <v>0</v>
      </c>
      <c r="ABH915" s="18">
        <v>2.2000000000000002</v>
      </c>
      <c r="AGS915" s="18">
        <v>0</v>
      </c>
      <c r="AGT915" s="18">
        <v>0</v>
      </c>
      <c r="AGU915" s="18">
        <v>0</v>
      </c>
      <c r="AGV915" s="18">
        <v>0</v>
      </c>
      <c r="AGW915" s="18">
        <v>0</v>
      </c>
      <c r="AGX915" s="18">
        <v>0</v>
      </c>
      <c r="AGY915" s="18">
        <v>0</v>
      </c>
      <c r="AGZ915" s="18">
        <v>1</v>
      </c>
      <c r="AHA915" s="18">
        <v>0</v>
      </c>
      <c r="AHB915" s="18">
        <v>0</v>
      </c>
      <c r="AHC915" s="18">
        <v>1</v>
      </c>
      <c r="AHD915" s="18">
        <v>0</v>
      </c>
      <c r="AHE915" s="18">
        <v>0</v>
      </c>
      <c r="AHF915" s="18">
        <v>0</v>
      </c>
      <c r="AHH915" s="18">
        <v>0</v>
      </c>
      <c r="AHI915" s="18">
        <v>0</v>
      </c>
      <c r="AHK915" s="18">
        <v>0</v>
      </c>
      <c r="AHL915" s="18">
        <v>0</v>
      </c>
      <c r="AHM915" s="18">
        <v>0</v>
      </c>
      <c r="AHN915" s="18">
        <v>1</v>
      </c>
      <c r="AHO915" s="18">
        <v>0</v>
      </c>
      <c r="AHP915" s="18">
        <v>0</v>
      </c>
      <c r="AHQ915" s="18">
        <v>0</v>
      </c>
      <c r="AHR915" s="18">
        <v>1</v>
      </c>
      <c r="AIM915" s="18">
        <v>0</v>
      </c>
      <c r="AIN915" s="18">
        <v>1</v>
      </c>
      <c r="AIO915" s="18">
        <v>0</v>
      </c>
      <c r="AIP915" s="18">
        <v>0</v>
      </c>
      <c r="AIQ915" s="18">
        <v>0</v>
      </c>
      <c r="AIR915" s="18">
        <v>0</v>
      </c>
      <c r="AIT915" s="79">
        <v>1</v>
      </c>
      <c r="AIU915" s="18">
        <v>0</v>
      </c>
      <c r="AIV915" s="18">
        <v>0</v>
      </c>
      <c r="AIW915" s="18">
        <v>0</v>
      </c>
      <c r="AIX915" s="18">
        <v>36</v>
      </c>
    </row>
    <row r="916" spans="1:939" s="1" customFormat="1">
      <c r="A916" s="1">
        <v>191</v>
      </c>
      <c r="B916" s="1">
        <v>1</v>
      </c>
      <c r="C916" s="1">
        <v>0</v>
      </c>
      <c r="Z916" s="1">
        <v>0</v>
      </c>
      <c r="AA916" s="1">
        <v>1</v>
      </c>
      <c r="AB916" s="1" t="s">
        <v>8888</v>
      </c>
      <c r="AC916" s="1">
        <v>0</v>
      </c>
      <c r="AE916" s="1">
        <v>1</v>
      </c>
      <c r="AF916" s="1">
        <v>0</v>
      </c>
      <c r="AG916" s="1">
        <v>0</v>
      </c>
      <c r="AI916" s="1">
        <v>122</v>
      </c>
      <c r="DR916" s="1">
        <v>68</v>
      </c>
      <c r="HA916" s="1">
        <v>2</v>
      </c>
      <c r="HT916" s="1">
        <v>1</v>
      </c>
      <c r="IP916" s="1">
        <v>96</v>
      </c>
      <c r="LX916" s="1">
        <v>76</v>
      </c>
      <c r="PG916" s="1">
        <v>17</v>
      </c>
      <c r="SP916" s="1">
        <v>97.7</v>
      </c>
      <c r="VX916" s="1">
        <v>0</v>
      </c>
      <c r="WQ916" s="1">
        <v>0</v>
      </c>
      <c r="AGS916" s="1">
        <v>0</v>
      </c>
      <c r="AGT916" s="1">
        <v>0</v>
      </c>
      <c r="AGU916" s="1">
        <v>0</v>
      </c>
      <c r="AGV916" s="1">
        <v>0</v>
      </c>
      <c r="AGW916" s="1">
        <v>0</v>
      </c>
      <c r="AGX916" s="1">
        <v>0</v>
      </c>
      <c r="AGY916" s="1">
        <v>0</v>
      </c>
      <c r="AGZ916" s="1">
        <v>0</v>
      </c>
      <c r="AHA916" s="1">
        <v>0</v>
      </c>
      <c r="AHB916" s="1">
        <v>0</v>
      </c>
      <c r="AHC916" s="1">
        <v>1</v>
      </c>
      <c r="AHD916" s="1">
        <v>0</v>
      </c>
      <c r="AHE916" s="1">
        <v>0</v>
      </c>
      <c r="AHF916" s="1">
        <v>0</v>
      </c>
      <c r="AHH916" s="1">
        <v>0</v>
      </c>
      <c r="AHI916" s="1">
        <v>0</v>
      </c>
      <c r="AHK916" s="1">
        <v>0</v>
      </c>
      <c r="AHL916" s="1">
        <v>0</v>
      </c>
      <c r="AHM916" s="1">
        <v>0</v>
      </c>
      <c r="AHN916" s="1">
        <v>0</v>
      </c>
      <c r="AHO916" s="1">
        <v>0</v>
      </c>
      <c r="AHP916" s="1">
        <v>0</v>
      </c>
      <c r="AHQ916" s="1">
        <v>0</v>
      </c>
      <c r="AHR916" s="1" t="s">
        <v>7001</v>
      </c>
      <c r="AIM916" s="1">
        <v>0</v>
      </c>
      <c r="AIN916" s="1">
        <v>0</v>
      </c>
      <c r="AIO916" s="1">
        <v>0</v>
      </c>
      <c r="AIP916" s="1">
        <v>1</v>
      </c>
      <c r="AIQ916" s="1">
        <v>1</v>
      </c>
      <c r="AIR916" s="1">
        <v>1</v>
      </c>
      <c r="AIS916" s="1">
        <v>1</v>
      </c>
      <c r="AIT916" s="1">
        <v>0</v>
      </c>
      <c r="AIU916" s="1">
        <v>0</v>
      </c>
      <c r="AIV916" s="1">
        <v>0</v>
      </c>
      <c r="AIW916" s="1">
        <v>0</v>
      </c>
    </row>
    <row r="917" spans="1:939" s="1" customFormat="1">
      <c r="B917" s="1">
        <v>2</v>
      </c>
      <c r="C917" s="1">
        <v>1</v>
      </c>
      <c r="D917" s="1" t="s">
        <v>7703</v>
      </c>
      <c r="O917" s="1">
        <v>1</v>
      </c>
      <c r="Z917" s="1">
        <v>0</v>
      </c>
      <c r="AA917" s="1">
        <v>2</v>
      </c>
      <c r="AB917" s="1" t="s">
        <v>8889</v>
      </c>
      <c r="AC917" s="1">
        <v>0</v>
      </c>
      <c r="AE917" s="1">
        <v>6</v>
      </c>
      <c r="AF917" s="1">
        <v>0</v>
      </c>
      <c r="AG917" s="1">
        <v>0</v>
      </c>
      <c r="AI917" s="1">
        <v>142</v>
      </c>
      <c r="AJ917" s="1">
        <v>118</v>
      </c>
      <c r="DR917" s="1">
        <v>90</v>
      </c>
      <c r="DS917" s="1">
        <v>70</v>
      </c>
      <c r="HA917" s="1">
        <v>0</v>
      </c>
      <c r="HB917" s="1">
        <v>2</v>
      </c>
      <c r="HT917" s="1">
        <v>0</v>
      </c>
      <c r="HU917" s="1">
        <v>0</v>
      </c>
      <c r="IP917" s="1">
        <v>99</v>
      </c>
      <c r="IQ917" s="1">
        <v>98</v>
      </c>
      <c r="LX917" s="1">
        <v>68</v>
      </c>
      <c r="LY917" s="1">
        <v>68</v>
      </c>
      <c r="PG917" s="1">
        <v>18</v>
      </c>
      <c r="PH917" s="1">
        <v>18</v>
      </c>
      <c r="SP917" s="1">
        <v>97.8</v>
      </c>
      <c r="SQ917" s="1">
        <v>96.8</v>
      </c>
      <c r="VX917" s="1">
        <v>1</v>
      </c>
      <c r="VY917" s="1">
        <v>1</v>
      </c>
      <c r="WQ917" s="1">
        <v>0</v>
      </c>
      <c r="WR917" s="1">
        <v>0</v>
      </c>
      <c r="ACG917" s="1">
        <v>142</v>
      </c>
      <c r="AGS917" s="1">
        <v>0</v>
      </c>
      <c r="AGT917" s="1">
        <v>0</v>
      </c>
      <c r="AGU917" s="1">
        <v>0</v>
      </c>
      <c r="AGV917" s="1">
        <v>0</v>
      </c>
      <c r="AGW917" s="1">
        <v>0</v>
      </c>
      <c r="AGX917" s="1">
        <v>0</v>
      </c>
      <c r="AGY917" s="1">
        <v>0</v>
      </c>
      <c r="AGZ917" s="1">
        <v>0</v>
      </c>
      <c r="AHA917" s="1">
        <v>0</v>
      </c>
      <c r="AHB917" s="1">
        <v>0</v>
      </c>
      <c r="AHC917" s="1">
        <v>1</v>
      </c>
      <c r="AHD917" s="1">
        <v>0</v>
      </c>
      <c r="AHE917" s="1">
        <v>0</v>
      </c>
      <c r="AHF917" s="1">
        <v>0</v>
      </c>
      <c r="AHH917" s="1">
        <v>0</v>
      </c>
      <c r="AHI917" s="1">
        <v>0</v>
      </c>
      <c r="AHK917" s="1">
        <v>0</v>
      </c>
      <c r="AHL917" s="1">
        <v>0</v>
      </c>
      <c r="AHM917" s="1">
        <v>0</v>
      </c>
      <c r="AHN917" s="1">
        <v>0</v>
      </c>
      <c r="AHO917" s="1">
        <v>0</v>
      </c>
      <c r="AHP917" s="1">
        <v>0</v>
      </c>
      <c r="AHQ917" s="1">
        <v>0</v>
      </c>
      <c r="AHR917" s="1">
        <v>0</v>
      </c>
      <c r="AIM917" s="1">
        <v>0</v>
      </c>
      <c r="AIN917" s="1">
        <v>0</v>
      </c>
      <c r="AIO917" s="1">
        <v>0</v>
      </c>
      <c r="AIT917" s="1">
        <v>1</v>
      </c>
      <c r="AIU917" s="1">
        <v>1</v>
      </c>
      <c r="AIV917" s="1">
        <v>0</v>
      </c>
      <c r="AIW917" s="1">
        <v>0</v>
      </c>
      <c r="AIX917" s="1">
        <v>37</v>
      </c>
      <c r="AJB917" s="1">
        <v>48</v>
      </c>
    </row>
    <row r="918" spans="1:939" s="80" customFormat="1">
      <c r="B918" s="80">
        <v>3</v>
      </c>
      <c r="C918" s="80">
        <v>0</v>
      </c>
      <c r="Z918" s="80">
        <v>0</v>
      </c>
      <c r="AA918" s="80">
        <v>2</v>
      </c>
      <c r="AB918" s="80" t="s">
        <v>8890</v>
      </c>
      <c r="AC918" s="80">
        <v>0</v>
      </c>
      <c r="AE918" s="80">
        <v>2</v>
      </c>
      <c r="AF918" s="80">
        <v>0</v>
      </c>
      <c r="AG918" s="80">
        <v>0</v>
      </c>
      <c r="AI918" s="80">
        <v>142</v>
      </c>
      <c r="DR918" s="80">
        <v>62</v>
      </c>
      <c r="HA918" s="80">
        <v>0</v>
      </c>
      <c r="HT918" s="80">
        <v>0</v>
      </c>
      <c r="IP918" s="80">
        <v>98</v>
      </c>
      <c r="LX918" s="80">
        <v>59</v>
      </c>
      <c r="PG918" s="80">
        <v>16</v>
      </c>
      <c r="SP918" s="80">
        <v>96.6</v>
      </c>
      <c r="VX918" s="80">
        <v>1</v>
      </c>
      <c r="WQ918" s="80">
        <v>0</v>
      </c>
      <c r="AGS918" s="80">
        <v>0</v>
      </c>
      <c r="AGT918" s="80">
        <v>0</v>
      </c>
      <c r="AGU918" s="80">
        <v>0</v>
      </c>
      <c r="AGV918" s="80">
        <v>0</v>
      </c>
      <c r="AGW918" s="80">
        <v>0</v>
      </c>
      <c r="AGX918" s="80">
        <v>0</v>
      </c>
      <c r="AGY918" s="80">
        <v>0</v>
      </c>
      <c r="AGZ918" s="80">
        <v>0</v>
      </c>
      <c r="AHA918" s="80">
        <v>0</v>
      </c>
      <c r="AHB918" s="80">
        <v>0</v>
      </c>
      <c r="AHC918" s="80">
        <v>1</v>
      </c>
      <c r="AHD918" s="80">
        <v>0</v>
      </c>
      <c r="AHE918" s="80">
        <v>0</v>
      </c>
      <c r="AHF918" s="80">
        <v>0</v>
      </c>
      <c r="AHH918" s="80">
        <v>0</v>
      </c>
      <c r="AHI918" s="80">
        <v>0</v>
      </c>
      <c r="AHK918" s="80">
        <v>0</v>
      </c>
      <c r="AHL918" s="80">
        <v>0</v>
      </c>
      <c r="AHM918" s="80">
        <v>0</v>
      </c>
      <c r="AHN918" s="80">
        <v>0</v>
      </c>
      <c r="AHO918" s="80">
        <v>0</v>
      </c>
      <c r="AHP918" s="80">
        <v>0</v>
      </c>
      <c r="AHQ918" s="80">
        <v>0</v>
      </c>
      <c r="AHR918" s="80">
        <v>0</v>
      </c>
      <c r="AIM918" s="80">
        <v>0</v>
      </c>
      <c r="AIN918" s="80">
        <v>0</v>
      </c>
      <c r="AIO918" s="80">
        <v>0</v>
      </c>
      <c r="AIT918" s="80">
        <v>1</v>
      </c>
      <c r="AIU918" s="80">
        <v>0</v>
      </c>
      <c r="AIV918" s="80">
        <v>0</v>
      </c>
      <c r="AIW918" s="80">
        <v>0</v>
      </c>
      <c r="AIX918" s="80">
        <v>29</v>
      </c>
    </row>
    <row r="919" spans="1:939" s="1" customFormat="1">
      <c r="A919" s="1">
        <v>192</v>
      </c>
      <c r="B919" s="1">
        <v>1</v>
      </c>
      <c r="C919" s="1">
        <v>1</v>
      </c>
      <c r="D919" s="1" t="s">
        <v>7525</v>
      </c>
      <c r="O919" s="1">
        <v>0</v>
      </c>
      <c r="Z919" s="1">
        <v>0</v>
      </c>
      <c r="AA919" s="1">
        <v>1</v>
      </c>
      <c r="AB919" s="1" t="s">
        <v>8891</v>
      </c>
      <c r="AC919" s="1">
        <v>0</v>
      </c>
      <c r="AE919" s="1">
        <v>0</v>
      </c>
      <c r="AG919" s="1">
        <v>0</v>
      </c>
      <c r="AI919" s="1">
        <v>138</v>
      </c>
      <c r="DR919" s="1">
        <v>90</v>
      </c>
      <c r="HA919" s="1">
        <v>2</v>
      </c>
      <c r="HT919" s="1">
        <v>0</v>
      </c>
      <c r="IP919" s="1">
        <v>99</v>
      </c>
      <c r="LX919" s="1">
        <v>81</v>
      </c>
      <c r="PG919" s="1">
        <v>18</v>
      </c>
      <c r="SP919" s="1">
        <v>98</v>
      </c>
      <c r="VX919" s="1">
        <v>1</v>
      </c>
      <c r="WQ919" s="1">
        <v>0</v>
      </c>
      <c r="AGS919" s="1">
        <v>0</v>
      </c>
      <c r="AGT919" s="1">
        <v>0</v>
      </c>
      <c r="AGU919" s="1">
        <v>0</v>
      </c>
      <c r="AGV919" s="1">
        <v>0</v>
      </c>
      <c r="AGW919" s="1">
        <v>0</v>
      </c>
      <c r="AGX919" s="1">
        <v>0</v>
      </c>
      <c r="AGY919" s="1">
        <v>0</v>
      </c>
      <c r="AGZ919" s="1">
        <v>0</v>
      </c>
      <c r="AHA919" s="1">
        <v>0</v>
      </c>
      <c r="AHB919" s="1">
        <v>0</v>
      </c>
      <c r="AHC919" s="1">
        <v>1</v>
      </c>
      <c r="AHD919" s="1">
        <v>0</v>
      </c>
      <c r="AHE919" s="1">
        <v>0</v>
      </c>
      <c r="AHF919" s="1">
        <v>0</v>
      </c>
      <c r="AHH919" s="1">
        <v>0</v>
      </c>
      <c r="AHI919" s="1">
        <v>0</v>
      </c>
      <c r="AHK919" s="1">
        <v>0</v>
      </c>
      <c r="AHL919" s="1">
        <v>0</v>
      </c>
      <c r="AHM919" s="1">
        <v>0</v>
      </c>
      <c r="AHN919" s="1">
        <v>0</v>
      </c>
      <c r="AHO919" s="1">
        <v>0</v>
      </c>
      <c r="AHP919" s="1">
        <v>0</v>
      </c>
      <c r="AHQ919" s="1">
        <v>0</v>
      </c>
      <c r="AHR919" s="1">
        <v>5</v>
      </c>
      <c r="AIM919" s="1">
        <v>0</v>
      </c>
      <c r="AIN919" s="1">
        <v>0</v>
      </c>
      <c r="AIO919" s="1">
        <v>0</v>
      </c>
      <c r="AIP919" s="1">
        <v>0</v>
      </c>
      <c r="AIQ919" s="1">
        <v>0</v>
      </c>
      <c r="AIR919" s="1">
        <v>0</v>
      </c>
      <c r="AIS919" s="1">
        <v>1</v>
      </c>
      <c r="AIT919" s="3">
        <v>1</v>
      </c>
      <c r="AIU919" s="1">
        <v>0</v>
      </c>
      <c r="AIV919" s="1">
        <v>0</v>
      </c>
      <c r="AIW919" s="1">
        <v>0</v>
      </c>
      <c r="AIX919" s="1">
        <v>51</v>
      </c>
    </row>
    <row r="920" spans="1:939" s="1" customFormat="1">
      <c r="B920" s="1">
        <v>2</v>
      </c>
      <c r="C920" s="1">
        <v>0</v>
      </c>
      <c r="Z920" s="1">
        <v>0</v>
      </c>
      <c r="AA920" s="1">
        <v>2</v>
      </c>
      <c r="AB920" s="1" t="s">
        <v>8892</v>
      </c>
      <c r="AC920" s="1">
        <v>0</v>
      </c>
      <c r="AE920" s="1">
        <v>0</v>
      </c>
      <c r="AG920" s="1">
        <v>0</v>
      </c>
      <c r="AI920" s="1">
        <v>124</v>
      </c>
      <c r="AJ920" s="1">
        <v>116</v>
      </c>
      <c r="DR920" s="1">
        <v>82</v>
      </c>
      <c r="DS920" s="1">
        <v>72</v>
      </c>
      <c r="HA920" s="1">
        <v>2</v>
      </c>
      <c r="HB920" s="1">
        <v>0</v>
      </c>
      <c r="HT920" s="1">
        <v>0</v>
      </c>
      <c r="HU920" s="1">
        <v>0</v>
      </c>
      <c r="IP920" s="1">
        <v>97</v>
      </c>
      <c r="IQ920" s="1">
        <v>98</v>
      </c>
      <c r="LX920" s="1">
        <v>99</v>
      </c>
      <c r="LY920" s="1">
        <v>76</v>
      </c>
      <c r="PG920" s="1">
        <v>26</v>
      </c>
      <c r="PH920" s="1">
        <v>22</v>
      </c>
      <c r="SP920" s="1">
        <v>98.2</v>
      </c>
      <c r="SQ920" s="1">
        <v>98.4</v>
      </c>
      <c r="VX920" s="1">
        <v>1</v>
      </c>
      <c r="VY920" s="1">
        <v>1</v>
      </c>
      <c r="WQ920" s="1">
        <v>0</v>
      </c>
      <c r="WR920" s="1">
        <v>0</v>
      </c>
      <c r="AAY920" s="1">
        <v>25</v>
      </c>
      <c r="ABB920" s="1">
        <v>10.9</v>
      </c>
      <c r="ABE920" s="1">
        <v>32</v>
      </c>
      <c r="ABU920" s="1">
        <v>143</v>
      </c>
      <c r="ABX920" s="1">
        <v>3.2</v>
      </c>
      <c r="ACA920" s="1">
        <v>107</v>
      </c>
      <c r="ACD920" s="1">
        <v>0.97</v>
      </c>
      <c r="ACG920" s="1">
        <v>196</v>
      </c>
      <c r="ACQ920" s="1">
        <v>18</v>
      </c>
      <c r="ACT920" s="1">
        <v>0.6</v>
      </c>
      <c r="ACW920" s="1">
        <v>15</v>
      </c>
      <c r="AGS920" s="1">
        <v>1</v>
      </c>
      <c r="AGT920" s="1">
        <v>0</v>
      </c>
      <c r="AGU920" s="1">
        <v>0</v>
      </c>
      <c r="AGV920" s="1">
        <v>1</v>
      </c>
      <c r="AGW920" s="1">
        <v>0</v>
      </c>
      <c r="AGX920" s="1">
        <v>0</v>
      </c>
      <c r="AGY920" s="1">
        <v>0</v>
      </c>
      <c r="AGZ920" s="1">
        <v>1</v>
      </c>
      <c r="AHA920" s="1">
        <v>0</v>
      </c>
      <c r="AHB920" s="1">
        <v>0</v>
      </c>
      <c r="AHC920" s="1">
        <v>1</v>
      </c>
      <c r="AHD920" s="1">
        <v>0</v>
      </c>
      <c r="AHE920" s="1">
        <v>0</v>
      </c>
      <c r="AHF920" s="1">
        <v>0</v>
      </c>
      <c r="AHH920" s="1">
        <v>0</v>
      </c>
      <c r="AHI920" s="1">
        <v>0</v>
      </c>
      <c r="AHK920" s="1">
        <v>0</v>
      </c>
      <c r="AHL920" s="1">
        <v>0</v>
      </c>
      <c r="AHM920" s="1">
        <v>0</v>
      </c>
      <c r="AHN920" s="1">
        <v>0</v>
      </c>
      <c r="AHO920" s="1">
        <v>0</v>
      </c>
      <c r="AHP920" s="1">
        <v>0</v>
      </c>
      <c r="AHQ920" s="1">
        <v>0</v>
      </c>
      <c r="AHR920" s="1">
        <v>5</v>
      </c>
      <c r="AIM920" s="1">
        <v>0</v>
      </c>
      <c r="AIN920" s="1">
        <v>0</v>
      </c>
      <c r="AIO920" s="1">
        <v>0</v>
      </c>
      <c r="AIP920" s="1">
        <v>1</v>
      </c>
      <c r="AIQ920" s="1">
        <v>1</v>
      </c>
      <c r="AIR920" s="1">
        <v>0</v>
      </c>
      <c r="AIT920" s="3">
        <v>2</v>
      </c>
      <c r="AIU920" s="1">
        <v>0</v>
      </c>
      <c r="AIV920" s="1">
        <v>0</v>
      </c>
      <c r="AIW920" s="1">
        <v>0</v>
      </c>
      <c r="AIX920" s="1">
        <v>58</v>
      </c>
      <c r="AIY920" s="1">
        <v>51</v>
      </c>
    </row>
    <row r="921" spans="1:939" s="1" customFormat="1">
      <c r="B921" s="1">
        <v>3</v>
      </c>
      <c r="C921" s="1">
        <v>0</v>
      </c>
      <c r="Z921" s="1">
        <v>0</v>
      </c>
      <c r="AA921" s="1">
        <v>2</v>
      </c>
      <c r="AB921" s="1" t="s">
        <v>8893</v>
      </c>
      <c r="AC921" s="1">
        <v>2</v>
      </c>
      <c r="AD921" s="1">
        <v>0</v>
      </c>
      <c r="AE921" s="1">
        <v>0</v>
      </c>
      <c r="AG921" s="1">
        <v>0</v>
      </c>
      <c r="AI921" s="1">
        <v>122</v>
      </c>
      <c r="AJ921" s="1">
        <v>128</v>
      </c>
      <c r="AK921" s="1">
        <v>124</v>
      </c>
      <c r="DR921" s="1">
        <v>76</v>
      </c>
      <c r="DS921" s="1">
        <v>70</v>
      </c>
      <c r="DT921" s="1">
        <v>78</v>
      </c>
      <c r="HA921" s="1">
        <v>2</v>
      </c>
      <c r="HB921" s="1">
        <v>2</v>
      </c>
      <c r="HC921" s="1">
        <v>2</v>
      </c>
      <c r="HT921" s="1">
        <v>0</v>
      </c>
      <c r="HU921" s="1">
        <v>0</v>
      </c>
      <c r="HV921" s="1">
        <v>0</v>
      </c>
      <c r="IP921" s="1">
        <v>98</v>
      </c>
      <c r="IQ921" s="1">
        <v>99</v>
      </c>
      <c r="LX921" s="1">
        <v>79</v>
      </c>
      <c r="LY921" s="1">
        <v>81</v>
      </c>
      <c r="LZ921" s="1">
        <v>84</v>
      </c>
      <c r="PG921" s="1">
        <v>20</v>
      </c>
      <c r="PH921" s="1">
        <v>20</v>
      </c>
      <c r="SP921" s="1">
        <v>98.4</v>
      </c>
      <c r="SQ921" s="1">
        <v>98.7</v>
      </c>
      <c r="VX921" s="1">
        <v>0</v>
      </c>
      <c r="VY921" s="1">
        <v>0</v>
      </c>
      <c r="WQ921" s="1">
        <v>0</v>
      </c>
      <c r="WR921" s="1">
        <v>0</v>
      </c>
      <c r="WS921" s="1">
        <v>0</v>
      </c>
      <c r="ZY921" s="1">
        <v>140</v>
      </c>
      <c r="AGE921" s="1">
        <v>0</v>
      </c>
      <c r="AGS921" s="1">
        <v>1</v>
      </c>
      <c r="AGT921" s="1">
        <v>0</v>
      </c>
      <c r="AGU921" s="1">
        <v>0</v>
      </c>
      <c r="AGV921" s="1">
        <v>1</v>
      </c>
      <c r="AGW921" s="1">
        <v>0</v>
      </c>
      <c r="AGX921" s="1">
        <v>0</v>
      </c>
      <c r="AGY921" s="1">
        <v>0</v>
      </c>
      <c r="AGZ921" s="1">
        <v>0</v>
      </c>
      <c r="AHA921" s="1">
        <v>0</v>
      </c>
      <c r="AHB921" s="1">
        <v>0</v>
      </c>
      <c r="AHC921" s="1">
        <v>1</v>
      </c>
      <c r="AHD921" s="1">
        <v>0</v>
      </c>
      <c r="AHE921" s="1">
        <v>0</v>
      </c>
      <c r="AHF921" s="1">
        <v>0</v>
      </c>
      <c r="AHH921" s="1">
        <v>0</v>
      </c>
      <c r="AHI921" s="1">
        <v>0</v>
      </c>
      <c r="AHK921" s="1">
        <v>0</v>
      </c>
      <c r="AHL921" s="1">
        <v>0</v>
      </c>
      <c r="AHM921" s="1">
        <v>0</v>
      </c>
      <c r="AHN921" s="1">
        <v>0</v>
      </c>
      <c r="AHO921" s="1">
        <v>0</v>
      </c>
      <c r="AHP921" s="1">
        <v>0</v>
      </c>
      <c r="AHQ921" s="1">
        <v>0</v>
      </c>
      <c r="AHR921" s="1">
        <v>3</v>
      </c>
      <c r="AIM921" s="1">
        <v>0</v>
      </c>
      <c r="AIN921" s="1">
        <v>0</v>
      </c>
      <c r="AIO921" s="1">
        <v>0</v>
      </c>
      <c r="AIR921" s="1">
        <v>0</v>
      </c>
      <c r="AIT921" s="3">
        <v>2</v>
      </c>
      <c r="AIU921" s="1">
        <v>0</v>
      </c>
      <c r="AIV921" s="1">
        <v>0</v>
      </c>
      <c r="AIW921" s="1">
        <v>0</v>
      </c>
      <c r="AIX921" s="1">
        <v>23</v>
      </c>
      <c r="AIY921" s="1">
        <v>40</v>
      </c>
    </row>
    <row r="922" spans="1:939" s="1" customFormat="1">
      <c r="B922" s="1">
        <v>4</v>
      </c>
      <c r="C922" s="1">
        <v>1</v>
      </c>
      <c r="D922" s="1" t="s">
        <v>8894</v>
      </c>
      <c r="O922" s="1">
        <v>0</v>
      </c>
      <c r="Z922" s="1">
        <v>0</v>
      </c>
      <c r="AA922" s="1">
        <v>2</v>
      </c>
      <c r="AB922" s="1" t="s">
        <v>8895</v>
      </c>
      <c r="AC922" s="1">
        <v>0</v>
      </c>
      <c r="AE922" s="1">
        <v>3</v>
      </c>
      <c r="AF922" s="1">
        <v>0</v>
      </c>
      <c r="AG922" s="1">
        <v>0</v>
      </c>
      <c r="AI922" s="1">
        <v>124</v>
      </c>
      <c r="AJ922" s="1">
        <v>118</v>
      </c>
      <c r="DR922" s="1">
        <v>80</v>
      </c>
      <c r="DS922" s="1">
        <v>90</v>
      </c>
      <c r="HA922" s="1">
        <v>2</v>
      </c>
      <c r="HB922" s="1">
        <v>2</v>
      </c>
      <c r="HT922" s="1">
        <v>0</v>
      </c>
      <c r="HU922" s="1">
        <v>0</v>
      </c>
      <c r="IP922" s="1">
        <v>98</v>
      </c>
      <c r="IQ922" s="1">
        <v>96</v>
      </c>
      <c r="LX922" s="1">
        <v>99</v>
      </c>
      <c r="LY922" s="1">
        <v>76</v>
      </c>
      <c r="PG922" s="1">
        <v>22</v>
      </c>
      <c r="PH922" s="1">
        <v>20</v>
      </c>
      <c r="SP922" s="1">
        <v>99.1</v>
      </c>
      <c r="SQ922" s="1">
        <v>99.1</v>
      </c>
      <c r="VX922" s="1">
        <v>1</v>
      </c>
      <c r="VY922" s="1">
        <v>1</v>
      </c>
      <c r="WQ922" s="1">
        <v>0</v>
      </c>
      <c r="WR922" s="1">
        <v>0</v>
      </c>
      <c r="AGS922" s="1">
        <v>1</v>
      </c>
      <c r="AGT922" s="1">
        <v>0</v>
      </c>
      <c r="AGU922" s="1">
        <v>0</v>
      </c>
      <c r="AGV922" s="1">
        <v>1</v>
      </c>
      <c r="AGW922" s="1">
        <v>0</v>
      </c>
      <c r="AGX922" s="1">
        <v>0</v>
      </c>
      <c r="AGY922" s="1">
        <v>0</v>
      </c>
      <c r="AGZ922" s="1">
        <v>0</v>
      </c>
      <c r="AHA922" s="1">
        <v>0</v>
      </c>
      <c r="AHB922" s="1">
        <v>0</v>
      </c>
      <c r="AHC922" s="1">
        <v>1</v>
      </c>
      <c r="AHD922" s="1">
        <v>0</v>
      </c>
      <c r="AHE922" s="1">
        <v>0</v>
      </c>
      <c r="AHF922" s="1">
        <v>0</v>
      </c>
      <c r="AHH922" s="1">
        <v>0</v>
      </c>
      <c r="AHI922" s="1">
        <v>0</v>
      </c>
      <c r="AHK922" s="1">
        <v>0</v>
      </c>
      <c r="AHL922" s="1">
        <v>0</v>
      </c>
      <c r="AHM922" s="1">
        <v>0</v>
      </c>
      <c r="AHN922" s="1">
        <v>0</v>
      </c>
      <c r="AHO922" s="1">
        <v>0</v>
      </c>
      <c r="AHP922" s="1">
        <v>0</v>
      </c>
      <c r="AHQ922" s="1">
        <v>0</v>
      </c>
      <c r="AHR922" s="1">
        <v>3</v>
      </c>
      <c r="AIM922" s="1">
        <v>0</v>
      </c>
      <c r="AIN922" s="1">
        <v>0</v>
      </c>
      <c r="AIO922" s="1">
        <v>0</v>
      </c>
      <c r="AIR922" s="1">
        <v>0</v>
      </c>
      <c r="AIT922" s="3">
        <v>2</v>
      </c>
      <c r="AIU922" s="1">
        <v>0</v>
      </c>
      <c r="AIV922" s="1">
        <v>0</v>
      </c>
      <c r="AIW922" s="1">
        <v>0</v>
      </c>
      <c r="AIX922" s="1">
        <v>23</v>
      </c>
      <c r="AIY922" s="1">
        <v>31</v>
      </c>
    </row>
    <row r="923" spans="1:939" s="1" customFormat="1">
      <c r="B923" s="1">
        <v>5</v>
      </c>
      <c r="C923" s="1">
        <v>1</v>
      </c>
      <c r="D923" s="1" t="s">
        <v>7703</v>
      </c>
      <c r="O923" s="1">
        <v>0</v>
      </c>
      <c r="Z923" s="1">
        <v>0</v>
      </c>
      <c r="AA923" s="1">
        <v>2</v>
      </c>
      <c r="AB923" s="1" t="s">
        <v>8896</v>
      </c>
      <c r="AC923" s="1">
        <v>0</v>
      </c>
      <c r="AE923" s="1">
        <v>7</v>
      </c>
      <c r="AF923" s="1">
        <v>0</v>
      </c>
      <c r="AG923" s="1">
        <v>0</v>
      </c>
      <c r="AI923" s="1">
        <v>124</v>
      </c>
      <c r="AJ923" s="1">
        <v>122</v>
      </c>
      <c r="DR923" s="1">
        <v>76</v>
      </c>
      <c r="DS923" s="1">
        <v>70</v>
      </c>
      <c r="HA923" s="1">
        <v>2</v>
      </c>
      <c r="HB923" s="1">
        <v>2</v>
      </c>
      <c r="HT923" s="1">
        <v>0</v>
      </c>
      <c r="HU923" s="1">
        <v>0</v>
      </c>
      <c r="IP923" s="1">
        <v>99</v>
      </c>
      <c r="IQ923" s="1">
        <v>98</v>
      </c>
      <c r="LX923" s="1">
        <v>86</v>
      </c>
      <c r="LY923" s="1">
        <v>72</v>
      </c>
      <c r="PG923" s="1">
        <v>16</v>
      </c>
      <c r="PH923" s="1">
        <v>20</v>
      </c>
      <c r="SP923" s="1">
        <v>97.1</v>
      </c>
      <c r="SQ923" s="1">
        <v>98.7</v>
      </c>
      <c r="VX923" s="1">
        <v>1</v>
      </c>
      <c r="VY923" s="1">
        <v>1</v>
      </c>
      <c r="WQ923" s="1">
        <v>0</v>
      </c>
      <c r="WR923" s="1">
        <v>0</v>
      </c>
      <c r="AGS923" s="1">
        <v>0</v>
      </c>
      <c r="AGT923" s="1">
        <v>0</v>
      </c>
      <c r="AGU923" s="1">
        <v>0</v>
      </c>
      <c r="AGV923" s="1">
        <v>0</v>
      </c>
      <c r="AGW923" s="1">
        <v>0</v>
      </c>
      <c r="AGX923" s="1">
        <v>0</v>
      </c>
      <c r="AGY923" s="1">
        <v>0</v>
      </c>
      <c r="AGZ923" s="1">
        <v>0</v>
      </c>
      <c r="AHA923" s="1">
        <v>0</v>
      </c>
      <c r="AHB923" s="1">
        <v>0</v>
      </c>
      <c r="AHC923" s="1">
        <v>1</v>
      </c>
      <c r="AHD923" s="1">
        <v>0</v>
      </c>
      <c r="AHE923" s="1">
        <v>0</v>
      </c>
      <c r="AHF923" s="1">
        <v>0</v>
      </c>
      <c r="AHH923" s="1">
        <v>0</v>
      </c>
      <c r="AHI923" s="1">
        <v>0</v>
      </c>
      <c r="AHK923" s="1">
        <v>0</v>
      </c>
      <c r="AHL923" s="1">
        <v>0</v>
      </c>
      <c r="AHM923" s="1">
        <v>0</v>
      </c>
      <c r="AHN923" s="1">
        <v>0</v>
      </c>
      <c r="AHO923" s="1">
        <v>0</v>
      </c>
      <c r="AHP923" s="1">
        <v>0</v>
      </c>
      <c r="AHQ923" s="1">
        <v>0</v>
      </c>
      <c r="AHR923" s="1">
        <v>3</v>
      </c>
      <c r="AIM923" s="1">
        <v>0</v>
      </c>
      <c r="AIN923" s="1">
        <v>0</v>
      </c>
      <c r="AIO923" s="1">
        <v>0</v>
      </c>
      <c r="AIR923" s="1">
        <v>0</v>
      </c>
      <c r="AIT923" s="3">
        <v>0</v>
      </c>
      <c r="AIU923" s="1">
        <v>2</v>
      </c>
      <c r="AIV923" s="1">
        <v>1</v>
      </c>
      <c r="AIW923" s="1">
        <v>0</v>
      </c>
      <c r="AJB923" s="1">
        <v>39</v>
      </c>
      <c r="AJC923" s="1">
        <v>37</v>
      </c>
    </row>
    <row r="924" spans="1:939" s="1" customFormat="1">
      <c r="B924" s="1">
        <v>6</v>
      </c>
      <c r="C924" s="1">
        <v>0</v>
      </c>
      <c r="Z924" s="1">
        <v>0</v>
      </c>
      <c r="AA924" s="1">
        <v>0</v>
      </c>
      <c r="AB924" s="1" t="s">
        <v>8897</v>
      </c>
      <c r="AC924" s="1">
        <v>0</v>
      </c>
      <c r="AE924" s="1">
        <v>0</v>
      </c>
      <c r="AG924" s="1">
        <v>0</v>
      </c>
      <c r="AI924" s="1">
        <v>118</v>
      </c>
      <c r="AJ924" s="1">
        <v>118</v>
      </c>
      <c r="DR924" s="1">
        <v>74</v>
      </c>
      <c r="DS924" s="1">
        <v>70</v>
      </c>
      <c r="HA924" s="1">
        <v>2</v>
      </c>
      <c r="HB924" s="1">
        <v>2</v>
      </c>
      <c r="HT924" s="1">
        <v>0</v>
      </c>
      <c r="HU924" s="1">
        <v>0</v>
      </c>
      <c r="IP924" s="1">
        <v>97</v>
      </c>
      <c r="IQ924" s="1">
        <v>98</v>
      </c>
      <c r="LX924" s="1">
        <v>90</v>
      </c>
      <c r="LY924" s="1">
        <v>68</v>
      </c>
      <c r="PG924" s="1">
        <v>22</v>
      </c>
      <c r="PH924" s="1">
        <v>18</v>
      </c>
      <c r="SP924" s="1">
        <v>98.2</v>
      </c>
      <c r="SQ924" s="1">
        <v>98.7</v>
      </c>
      <c r="VX924" s="1">
        <v>1</v>
      </c>
      <c r="VY924" s="1">
        <v>1</v>
      </c>
      <c r="WQ924" s="1">
        <v>0</v>
      </c>
      <c r="WR924" s="1">
        <v>0</v>
      </c>
      <c r="AAY924" s="1">
        <v>24</v>
      </c>
      <c r="ABB924" s="1">
        <v>9.3000000000000007</v>
      </c>
      <c r="ABE924" s="1">
        <v>30</v>
      </c>
      <c r="ABM924" s="1">
        <v>31.3</v>
      </c>
      <c r="ABO924" s="1">
        <v>378</v>
      </c>
      <c r="ABU924" s="1">
        <v>143</v>
      </c>
      <c r="ABX924" s="1">
        <v>4.2</v>
      </c>
      <c r="ACA924" s="1">
        <v>105</v>
      </c>
      <c r="ACD924" s="1">
        <v>9.5</v>
      </c>
      <c r="ACG924" s="1">
        <v>118</v>
      </c>
      <c r="ACQ924" s="1">
        <v>15</v>
      </c>
      <c r="ACT924" s="1">
        <v>0.65</v>
      </c>
      <c r="ACW924" s="1">
        <v>14</v>
      </c>
      <c r="AGS924" s="1">
        <v>0</v>
      </c>
      <c r="AGT924" s="1">
        <v>0</v>
      </c>
      <c r="AGU924" s="1">
        <v>0</v>
      </c>
      <c r="AGV924" s="1">
        <v>0</v>
      </c>
      <c r="AGW924" s="1">
        <v>0</v>
      </c>
      <c r="AGX924" s="1">
        <v>0</v>
      </c>
      <c r="AGY924" s="1">
        <v>0</v>
      </c>
      <c r="AGZ924" s="1">
        <v>2</v>
      </c>
      <c r="AHA924" s="1">
        <v>0</v>
      </c>
      <c r="AHB924" s="1">
        <v>0</v>
      </c>
      <c r="AHC924" s="1">
        <v>1</v>
      </c>
      <c r="AHD924" s="1">
        <v>0</v>
      </c>
      <c r="AHE924" s="1">
        <v>0</v>
      </c>
      <c r="AHF924" s="1">
        <v>0</v>
      </c>
      <c r="AHH924" s="1">
        <v>0</v>
      </c>
      <c r="AHI924" s="1">
        <v>1</v>
      </c>
      <c r="AHK924" s="1">
        <v>0</v>
      </c>
      <c r="AHL924" s="1">
        <v>0</v>
      </c>
      <c r="AHM924" s="1">
        <v>0</v>
      </c>
      <c r="AHN924" s="1">
        <v>0</v>
      </c>
      <c r="AHO924" s="1">
        <v>0</v>
      </c>
      <c r="AHP924" s="1">
        <v>0</v>
      </c>
      <c r="AHQ924" s="1">
        <v>0</v>
      </c>
      <c r="AHR924" s="1">
        <v>3</v>
      </c>
      <c r="AIM924" s="1">
        <v>0</v>
      </c>
      <c r="AIN924" s="1">
        <v>0</v>
      </c>
      <c r="AIO924" s="1">
        <v>0</v>
      </c>
      <c r="AIR924" s="1">
        <v>0</v>
      </c>
      <c r="AIT924" s="3">
        <v>1</v>
      </c>
      <c r="AIU924" s="1">
        <v>1</v>
      </c>
      <c r="AIV924" s="1">
        <v>0</v>
      </c>
      <c r="AIW924" s="1">
        <v>0</v>
      </c>
      <c r="AIX924" s="1">
        <v>43</v>
      </c>
      <c r="AJB924" s="1">
        <v>40</v>
      </c>
    </row>
    <row r="925" spans="1:939" s="1" customFormat="1">
      <c r="B925" s="1">
        <v>7</v>
      </c>
      <c r="C925" s="1">
        <v>0</v>
      </c>
      <c r="Z925" s="1">
        <v>0</v>
      </c>
      <c r="AA925" s="1">
        <v>2</v>
      </c>
      <c r="AB925" s="1" t="s">
        <v>8898</v>
      </c>
      <c r="AC925" s="1">
        <v>0</v>
      </c>
      <c r="AE925" s="1">
        <v>5</v>
      </c>
      <c r="AF925" s="1">
        <v>0</v>
      </c>
      <c r="AG925" s="1">
        <v>0</v>
      </c>
      <c r="AI925" s="1">
        <v>122</v>
      </c>
      <c r="AJ925" s="1">
        <v>122</v>
      </c>
      <c r="AK925" s="1">
        <v>142</v>
      </c>
      <c r="AL925" s="1">
        <v>122</v>
      </c>
      <c r="DR925" s="1">
        <v>74</v>
      </c>
      <c r="DS925" s="1">
        <v>60</v>
      </c>
      <c r="DT925" s="1">
        <v>80</v>
      </c>
      <c r="DU925" s="1">
        <v>70</v>
      </c>
      <c r="HA925" s="1">
        <v>2</v>
      </c>
      <c r="HB925" s="1">
        <v>2</v>
      </c>
      <c r="HC925" s="1">
        <v>2</v>
      </c>
      <c r="HD925" s="1">
        <v>2</v>
      </c>
      <c r="HT925" s="1">
        <v>0</v>
      </c>
      <c r="HU925" s="1">
        <v>0</v>
      </c>
      <c r="HV925" s="1">
        <v>0</v>
      </c>
      <c r="HW925" s="1">
        <v>0</v>
      </c>
      <c r="IP925" s="1">
        <v>97</v>
      </c>
      <c r="IS925" s="1">
        <v>99</v>
      </c>
      <c r="LX925" s="1">
        <v>98</v>
      </c>
      <c r="LY925" s="1">
        <v>100</v>
      </c>
      <c r="LZ925" s="1">
        <v>98</v>
      </c>
      <c r="MA925" s="1">
        <v>74</v>
      </c>
      <c r="PG925" s="1">
        <v>20</v>
      </c>
      <c r="PJ925" s="1">
        <v>20</v>
      </c>
      <c r="SP925" s="1">
        <v>98.7</v>
      </c>
      <c r="SS925" s="1">
        <v>98.7</v>
      </c>
      <c r="VX925" s="1">
        <v>1</v>
      </c>
      <c r="WA925" s="1">
        <v>1</v>
      </c>
      <c r="WQ925" s="1">
        <v>0</v>
      </c>
      <c r="WR925" s="1">
        <v>0</v>
      </c>
      <c r="WS925" s="1">
        <v>0</v>
      </c>
      <c r="WT925" s="1">
        <v>0</v>
      </c>
      <c r="AAB925" s="1">
        <v>1</v>
      </c>
      <c r="ADR925" s="1">
        <v>1.9</v>
      </c>
      <c r="AGS925" s="1">
        <v>0</v>
      </c>
      <c r="AGT925" s="1">
        <v>0</v>
      </c>
      <c r="AGU925" s="1">
        <v>0</v>
      </c>
      <c r="AGV925" s="1">
        <v>0</v>
      </c>
      <c r="AGW925" s="1">
        <v>0</v>
      </c>
      <c r="AGX925" s="1">
        <v>0</v>
      </c>
      <c r="AGY925" s="1">
        <v>0</v>
      </c>
      <c r="AGZ925" s="1">
        <v>0</v>
      </c>
      <c r="AHA925" s="1">
        <v>0</v>
      </c>
      <c r="AHB925" s="1">
        <v>0</v>
      </c>
      <c r="AHC925" s="1">
        <v>1</v>
      </c>
      <c r="AHD925" s="1">
        <v>0</v>
      </c>
      <c r="AHE925" s="1">
        <v>0</v>
      </c>
      <c r="AHF925" s="1">
        <v>0</v>
      </c>
      <c r="AHH925" s="1">
        <v>0</v>
      </c>
      <c r="AHI925" s="1">
        <v>0</v>
      </c>
      <c r="AHK925" s="1">
        <v>0</v>
      </c>
      <c r="AHL925" s="1">
        <v>0</v>
      </c>
      <c r="AHM925" s="1">
        <v>0</v>
      </c>
      <c r="AHN925" s="1">
        <v>0</v>
      </c>
      <c r="AHO925" s="1">
        <v>0</v>
      </c>
      <c r="AHP925" s="1">
        <v>0</v>
      </c>
      <c r="AHQ925" s="1">
        <v>0</v>
      </c>
      <c r="AHR925" s="1">
        <v>3</v>
      </c>
      <c r="AIM925" s="1">
        <v>0</v>
      </c>
      <c r="AIN925" s="1">
        <v>0</v>
      </c>
      <c r="AIO925" s="1">
        <v>0</v>
      </c>
      <c r="AIR925" s="1">
        <v>0</v>
      </c>
      <c r="AIT925" s="3">
        <v>1</v>
      </c>
      <c r="AIU925" s="1">
        <v>1</v>
      </c>
      <c r="AIV925" s="1">
        <v>0</v>
      </c>
      <c r="AIW925" s="1">
        <v>0</v>
      </c>
      <c r="AIX925" s="1">
        <v>44</v>
      </c>
      <c r="AJB925" s="1">
        <v>37</v>
      </c>
    </row>
    <row r="926" spans="1:939" s="1" customFormat="1">
      <c r="B926" s="1">
        <v>8</v>
      </c>
      <c r="C926" s="1">
        <v>0</v>
      </c>
      <c r="Z926" s="1">
        <v>0</v>
      </c>
      <c r="AA926" s="1">
        <v>1</v>
      </c>
      <c r="AB926" s="1" t="s">
        <v>8899</v>
      </c>
      <c r="AC926" s="1">
        <v>0</v>
      </c>
      <c r="AE926" s="1">
        <v>34</v>
      </c>
      <c r="AF926" s="1">
        <v>0</v>
      </c>
      <c r="AG926" s="1">
        <v>0</v>
      </c>
      <c r="AI926" s="1">
        <v>142</v>
      </c>
      <c r="AJ926" s="1">
        <v>118</v>
      </c>
      <c r="DR926" s="1">
        <v>90</v>
      </c>
      <c r="DS926" s="1">
        <v>66</v>
      </c>
      <c r="HA926" s="1">
        <v>2</v>
      </c>
      <c r="HB926" s="1">
        <v>2</v>
      </c>
      <c r="HT926" s="1">
        <v>0</v>
      </c>
      <c r="HU926" s="1">
        <v>0</v>
      </c>
      <c r="IP926" s="1">
        <v>98</v>
      </c>
      <c r="IQ926" s="1">
        <v>98</v>
      </c>
      <c r="LX926" s="1">
        <v>96</v>
      </c>
      <c r="LY926" s="1">
        <v>78</v>
      </c>
      <c r="PG926" s="1">
        <v>20</v>
      </c>
      <c r="PH926" s="1">
        <v>20</v>
      </c>
      <c r="SP926" s="1">
        <v>98.4</v>
      </c>
      <c r="SQ926" s="1">
        <v>98.6</v>
      </c>
      <c r="VX926" s="1">
        <v>1</v>
      </c>
      <c r="VY926" s="1">
        <v>1</v>
      </c>
      <c r="WQ926" s="1">
        <v>0</v>
      </c>
      <c r="WR926" s="1">
        <v>0</v>
      </c>
      <c r="AGS926" s="1">
        <v>0</v>
      </c>
      <c r="AGT926" s="1">
        <v>0</v>
      </c>
      <c r="AGU926" s="1">
        <v>0</v>
      </c>
      <c r="AGV926" s="1">
        <v>0</v>
      </c>
      <c r="AGW926" s="1">
        <v>0</v>
      </c>
      <c r="AGX926" s="1">
        <v>0</v>
      </c>
      <c r="AGY926" s="1">
        <v>0</v>
      </c>
      <c r="AGZ926" s="1">
        <v>0</v>
      </c>
      <c r="AHA926" s="1">
        <v>0</v>
      </c>
      <c r="AHB926" s="1">
        <v>0</v>
      </c>
      <c r="AHC926" s="1">
        <v>1</v>
      </c>
      <c r="AHD926" s="1">
        <v>0</v>
      </c>
      <c r="AHE926" s="1">
        <v>0</v>
      </c>
      <c r="AHF926" s="1">
        <v>0</v>
      </c>
      <c r="AHH926" s="1">
        <v>0</v>
      </c>
      <c r="AHI926" s="1">
        <v>0</v>
      </c>
      <c r="AHK926" s="1">
        <v>0</v>
      </c>
      <c r="AHL926" s="1">
        <v>0</v>
      </c>
      <c r="AHM926" s="1">
        <v>0</v>
      </c>
      <c r="AHN926" s="1">
        <v>0</v>
      </c>
      <c r="AHO926" s="1">
        <v>0</v>
      </c>
      <c r="AHP926" s="1">
        <v>0</v>
      </c>
      <c r="AHQ926" s="1">
        <v>0</v>
      </c>
      <c r="AHR926" s="1">
        <v>3</v>
      </c>
      <c r="AIM926" s="1">
        <v>0</v>
      </c>
      <c r="AIN926" s="1">
        <v>0</v>
      </c>
      <c r="AIO926" s="1">
        <v>0</v>
      </c>
      <c r="AIR926" s="1">
        <v>0</v>
      </c>
      <c r="AIT926" s="3">
        <v>1</v>
      </c>
      <c r="AIU926" s="1">
        <v>1</v>
      </c>
      <c r="AIV926" s="1">
        <v>0</v>
      </c>
      <c r="AIW926" s="1">
        <v>0</v>
      </c>
      <c r="AIX926" s="1">
        <v>25</v>
      </c>
      <c r="AJB926" s="1">
        <v>39</v>
      </c>
    </row>
    <row r="927" spans="1:939" s="80" customFormat="1">
      <c r="B927" s="80">
        <v>9</v>
      </c>
      <c r="C927" s="80">
        <v>0</v>
      </c>
      <c r="Z927" s="80">
        <v>0</v>
      </c>
      <c r="AA927" s="80">
        <v>2</v>
      </c>
      <c r="AB927" s="80" t="s">
        <v>8900</v>
      </c>
      <c r="AC927" s="80">
        <v>1</v>
      </c>
      <c r="AD927" s="80">
        <v>0</v>
      </c>
      <c r="AE927" s="80">
        <v>6</v>
      </c>
      <c r="AF927" s="80">
        <v>0</v>
      </c>
      <c r="AG927" s="80">
        <v>0</v>
      </c>
      <c r="AI927" s="80">
        <v>122</v>
      </c>
      <c r="DR927" s="80">
        <v>70</v>
      </c>
      <c r="HA927" s="80">
        <v>2</v>
      </c>
      <c r="HT927" s="80">
        <v>0</v>
      </c>
      <c r="IP927" s="80">
        <v>99</v>
      </c>
      <c r="LX927" s="80">
        <v>86</v>
      </c>
      <c r="PG927" s="80">
        <v>18</v>
      </c>
      <c r="SP927" s="80">
        <v>99.1</v>
      </c>
      <c r="VX927" s="80">
        <v>1</v>
      </c>
      <c r="WQ927" s="80">
        <v>0</v>
      </c>
      <c r="AGS927" s="80">
        <v>0</v>
      </c>
      <c r="AGT927" s="80">
        <v>0</v>
      </c>
      <c r="AGU927" s="80">
        <v>0</v>
      </c>
      <c r="AGV927" s="80">
        <v>0</v>
      </c>
      <c r="AGW927" s="80">
        <v>0</v>
      </c>
      <c r="AGX927" s="80">
        <v>0</v>
      </c>
      <c r="AGY927" s="80">
        <v>0</v>
      </c>
      <c r="AGZ927" s="80">
        <v>0</v>
      </c>
      <c r="AHA927" s="80">
        <v>0</v>
      </c>
      <c r="AHB927" s="80">
        <v>0</v>
      </c>
      <c r="AHC927" s="80">
        <v>1</v>
      </c>
      <c r="AHD927" s="80">
        <v>0</v>
      </c>
      <c r="AHE927" s="80">
        <v>0</v>
      </c>
      <c r="AHF927" s="80">
        <v>0</v>
      </c>
      <c r="AHH927" s="80">
        <v>0</v>
      </c>
      <c r="AHI927" s="80">
        <v>0</v>
      </c>
      <c r="AHK927" s="80">
        <v>0</v>
      </c>
      <c r="AHL927" s="80">
        <v>0</v>
      </c>
      <c r="AHM927" s="80">
        <v>0</v>
      </c>
      <c r="AHN927" s="80">
        <v>0</v>
      </c>
      <c r="AHO927" s="80">
        <v>0</v>
      </c>
      <c r="AHP927" s="80">
        <v>0</v>
      </c>
      <c r="AHQ927" s="80">
        <v>0</v>
      </c>
      <c r="AHR927" s="80">
        <v>3</v>
      </c>
      <c r="AIM927" s="80">
        <v>0</v>
      </c>
      <c r="AIN927" s="80">
        <v>0</v>
      </c>
      <c r="AIO927" s="80">
        <v>0</v>
      </c>
      <c r="AIR927" s="80">
        <v>0</v>
      </c>
      <c r="AIT927" s="86">
        <v>1</v>
      </c>
      <c r="AIU927" s="80">
        <v>0</v>
      </c>
      <c r="AIV927" s="80">
        <v>0</v>
      </c>
      <c r="AIW927" s="80">
        <v>0</v>
      </c>
      <c r="AIX927" s="80">
        <v>28</v>
      </c>
    </row>
    <row r="928" spans="1:939" s="1" customFormat="1">
      <c r="A928" s="1">
        <v>193</v>
      </c>
      <c r="B928" s="1">
        <v>1</v>
      </c>
      <c r="C928" s="1">
        <v>0</v>
      </c>
      <c r="Z928" s="1">
        <v>0</v>
      </c>
      <c r="AA928" s="1">
        <v>1</v>
      </c>
      <c r="AC928" s="1">
        <v>0</v>
      </c>
      <c r="AE928" s="1">
        <v>0</v>
      </c>
      <c r="AG928" s="1">
        <v>0</v>
      </c>
      <c r="AGS928" s="1">
        <v>0</v>
      </c>
      <c r="AGT928" s="1">
        <v>0</v>
      </c>
      <c r="AGU928" s="1">
        <v>0</v>
      </c>
      <c r="AGV928" s="1">
        <v>0</v>
      </c>
      <c r="AGW928" s="1">
        <v>0</v>
      </c>
      <c r="AGX928" s="1">
        <v>1</v>
      </c>
      <c r="AGY928" s="1">
        <v>0</v>
      </c>
      <c r="AGZ928" s="1">
        <v>0</v>
      </c>
      <c r="AHA928" s="1">
        <v>0</v>
      </c>
      <c r="AHB928" s="1">
        <v>0</v>
      </c>
      <c r="AHC928" s="1">
        <v>1</v>
      </c>
      <c r="AHD928" s="1">
        <v>0</v>
      </c>
      <c r="AHE928" s="1">
        <v>0</v>
      </c>
      <c r="AHF928" s="1">
        <v>0</v>
      </c>
      <c r="AHH928" s="1">
        <v>0</v>
      </c>
      <c r="AHI928" s="1">
        <v>0</v>
      </c>
      <c r="AHK928" s="1">
        <v>0</v>
      </c>
      <c r="AHL928" s="1">
        <v>0</v>
      </c>
      <c r="AHM928" s="1">
        <v>0</v>
      </c>
      <c r="AHN928" s="1">
        <v>0</v>
      </c>
      <c r="AHO928" s="1">
        <v>0</v>
      </c>
      <c r="AHP928" s="1">
        <v>0</v>
      </c>
      <c r="AHQ928" s="1">
        <v>0</v>
      </c>
      <c r="AHR928" s="1">
        <v>0</v>
      </c>
      <c r="AIM928" s="1">
        <v>2</v>
      </c>
      <c r="AIN928" s="1">
        <v>0</v>
      </c>
      <c r="AIO928" s="1">
        <v>0</v>
      </c>
      <c r="AIP928" s="1">
        <v>1</v>
      </c>
      <c r="AIQ928" s="1">
        <v>1</v>
      </c>
      <c r="AIR928" s="1">
        <v>1</v>
      </c>
      <c r="AIS928" s="1">
        <v>0</v>
      </c>
      <c r="AIT928" s="3">
        <v>0</v>
      </c>
      <c r="AIU928" s="1">
        <v>0</v>
      </c>
      <c r="AIV928" s="1">
        <v>0</v>
      </c>
      <c r="AIW928" s="1">
        <v>0</v>
      </c>
    </row>
    <row r="929" spans="1:951" s="1" customFormat="1">
      <c r="B929" s="1">
        <v>2</v>
      </c>
      <c r="C929" s="1">
        <v>0</v>
      </c>
      <c r="Z929" s="1">
        <v>0</v>
      </c>
      <c r="AA929" s="1">
        <v>2</v>
      </c>
      <c r="AB929" s="1" t="s">
        <v>8901</v>
      </c>
      <c r="AC929" s="1">
        <v>0</v>
      </c>
      <c r="AE929" s="1">
        <v>18</v>
      </c>
      <c r="AF929" s="1">
        <v>0</v>
      </c>
      <c r="AG929" s="1">
        <v>0</v>
      </c>
      <c r="AI929" s="1">
        <v>128</v>
      </c>
      <c r="AJ929" s="1">
        <v>118</v>
      </c>
      <c r="DR929" s="1">
        <v>70</v>
      </c>
      <c r="DS929" s="1">
        <v>64</v>
      </c>
      <c r="HA929" s="1">
        <v>2</v>
      </c>
      <c r="HB929" s="1">
        <v>2</v>
      </c>
      <c r="HT929" s="1">
        <v>0</v>
      </c>
      <c r="HU929" s="1">
        <v>0</v>
      </c>
      <c r="IP929" s="1">
        <v>96</v>
      </c>
      <c r="IQ929" s="1">
        <v>97</v>
      </c>
      <c r="LX929" s="1">
        <v>94</v>
      </c>
      <c r="LY929" s="1">
        <v>94</v>
      </c>
      <c r="PG929" s="1">
        <v>18</v>
      </c>
      <c r="PH929" s="1">
        <v>18</v>
      </c>
      <c r="SP929" s="1">
        <v>97.8</v>
      </c>
      <c r="SQ929" s="1">
        <v>97</v>
      </c>
      <c r="VX929" s="1">
        <v>1</v>
      </c>
      <c r="VY929" s="1">
        <v>1</v>
      </c>
      <c r="WQ929" s="1">
        <v>0</v>
      </c>
      <c r="WR929" s="1">
        <v>0</v>
      </c>
      <c r="AGS929" s="1">
        <v>0</v>
      </c>
      <c r="AGT929" s="1">
        <v>0</v>
      </c>
      <c r="AGU929" s="1">
        <v>0</v>
      </c>
      <c r="AGV929" s="1">
        <v>0</v>
      </c>
      <c r="AGW929" s="1">
        <v>0</v>
      </c>
      <c r="AGX929" s="1">
        <v>1</v>
      </c>
      <c r="AGY929" s="1">
        <v>0</v>
      </c>
      <c r="AGZ929" s="1">
        <v>0</v>
      </c>
      <c r="AHA929" s="1">
        <v>0</v>
      </c>
      <c r="AHB929" s="1">
        <v>0</v>
      </c>
      <c r="AHC929" s="1">
        <v>1</v>
      </c>
      <c r="AHD929" s="1">
        <v>0</v>
      </c>
      <c r="AHE929" s="1">
        <v>0</v>
      </c>
      <c r="AHF929" s="1">
        <v>0</v>
      </c>
      <c r="AHH929" s="1">
        <v>0</v>
      </c>
      <c r="AHI929" s="1">
        <v>0</v>
      </c>
      <c r="AHK929" s="1">
        <v>0</v>
      </c>
      <c r="AHL929" s="1">
        <v>0</v>
      </c>
      <c r="AHM929" s="1">
        <v>0</v>
      </c>
      <c r="AHN929" s="1">
        <v>0</v>
      </c>
      <c r="AHO929" s="1">
        <v>0</v>
      </c>
      <c r="AHP929" s="1">
        <v>0</v>
      </c>
      <c r="AHQ929" s="1">
        <v>0</v>
      </c>
      <c r="AHR929" s="1">
        <v>0</v>
      </c>
      <c r="AIN929" s="1">
        <v>0</v>
      </c>
      <c r="AIO929" s="1">
        <v>0</v>
      </c>
      <c r="AIS929" s="1">
        <v>1</v>
      </c>
      <c r="AIT929" s="3">
        <v>0</v>
      </c>
      <c r="AIU929" s="1">
        <v>2</v>
      </c>
      <c r="AIV929" s="1">
        <v>0</v>
      </c>
      <c r="AIW929" s="1">
        <v>0</v>
      </c>
      <c r="AJB929" s="1">
        <v>23</v>
      </c>
      <c r="AJC929" s="1">
        <v>37</v>
      </c>
    </row>
    <row r="930" spans="1:951" s="1" customFormat="1">
      <c r="B930" s="1">
        <v>3</v>
      </c>
      <c r="C930" s="1">
        <v>1</v>
      </c>
      <c r="D930" s="1" t="s">
        <v>8902</v>
      </c>
      <c r="E930" s="1" t="s">
        <v>4573</v>
      </c>
      <c r="O930" s="1">
        <v>0</v>
      </c>
      <c r="P930" s="1">
        <v>0</v>
      </c>
      <c r="Z930" s="1">
        <v>0</v>
      </c>
      <c r="AA930" s="1">
        <v>1</v>
      </c>
      <c r="AB930" s="1" t="s">
        <v>8903</v>
      </c>
      <c r="AC930" s="1">
        <v>0</v>
      </c>
      <c r="AE930" s="1">
        <v>2</v>
      </c>
      <c r="AF930" s="1">
        <v>0</v>
      </c>
      <c r="AG930" s="1">
        <v>0</v>
      </c>
      <c r="AI930" s="1">
        <v>138</v>
      </c>
      <c r="AJ930" s="1">
        <v>126</v>
      </c>
      <c r="DR930" s="1">
        <v>80</v>
      </c>
      <c r="DS930" s="1">
        <v>70</v>
      </c>
      <c r="HA930" s="1">
        <v>2</v>
      </c>
      <c r="HB930" s="1">
        <v>2</v>
      </c>
      <c r="HT930" s="1">
        <v>0</v>
      </c>
      <c r="HU930" s="1">
        <v>0</v>
      </c>
      <c r="IP930" s="1">
        <v>97</v>
      </c>
      <c r="IQ930" s="1">
        <v>99</v>
      </c>
      <c r="LX930" s="1">
        <v>102</v>
      </c>
      <c r="LY930" s="1">
        <v>92</v>
      </c>
      <c r="PG930" s="1">
        <v>24</v>
      </c>
      <c r="PH930" s="1">
        <v>18</v>
      </c>
      <c r="SP930" s="1">
        <v>96.9</v>
      </c>
      <c r="SQ930" s="1">
        <v>98.6</v>
      </c>
      <c r="VX930" s="1">
        <v>1</v>
      </c>
      <c r="VY930" s="1">
        <v>1</v>
      </c>
      <c r="WQ930" s="1">
        <v>0</v>
      </c>
      <c r="WR930" s="1">
        <v>0</v>
      </c>
      <c r="AGS930" s="1">
        <v>0</v>
      </c>
      <c r="AGT930" s="1">
        <v>0</v>
      </c>
      <c r="AGU930" s="1">
        <v>0</v>
      </c>
      <c r="AGV930" s="1">
        <v>0</v>
      </c>
      <c r="AGW930" s="1">
        <v>0</v>
      </c>
      <c r="AGX930" s="1">
        <v>1</v>
      </c>
      <c r="AGY930" s="1">
        <v>0</v>
      </c>
      <c r="AGZ930" s="1">
        <v>0</v>
      </c>
      <c r="AHA930" s="1">
        <v>0</v>
      </c>
      <c r="AHB930" s="1">
        <v>0</v>
      </c>
      <c r="AHC930" s="1">
        <v>1</v>
      </c>
      <c r="AHD930" s="1">
        <v>0</v>
      </c>
      <c r="AHE930" s="1">
        <v>0</v>
      </c>
      <c r="AHF930" s="1">
        <v>0</v>
      </c>
      <c r="AHH930" s="1">
        <v>0</v>
      </c>
      <c r="AHI930" s="1">
        <v>0</v>
      </c>
      <c r="AHK930" s="1">
        <v>0</v>
      </c>
      <c r="AHL930" s="1">
        <v>0</v>
      </c>
      <c r="AHM930" s="1">
        <v>0</v>
      </c>
      <c r="AHN930" s="1">
        <v>0</v>
      </c>
      <c r="AHO930" s="1">
        <v>0</v>
      </c>
      <c r="AHP930" s="1">
        <v>0</v>
      </c>
      <c r="AHQ930" s="1">
        <v>0</v>
      </c>
      <c r="AHR930" s="1">
        <v>0</v>
      </c>
      <c r="AIN930" s="1">
        <v>0</v>
      </c>
      <c r="AIO930" s="1">
        <v>0</v>
      </c>
      <c r="AIT930" s="3">
        <v>1</v>
      </c>
      <c r="AIU930" s="1">
        <v>1</v>
      </c>
      <c r="AIV930" s="1">
        <v>0</v>
      </c>
      <c r="AIW930" s="1">
        <v>0</v>
      </c>
      <c r="AIX930" s="1">
        <v>47</v>
      </c>
      <c r="AJB930" s="1">
        <v>24</v>
      </c>
    </row>
    <row r="931" spans="1:951" s="1" customFormat="1">
      <c r="B931" s="1">
        <v>4</v>
      </c>
      <c r="C931" s="1">
        <v>1</v>
      </c>
      <c r="D931" s="1" t="s">
        <v>8904</v>
      </c>
      <c r="O931" s="1">
        <v>0</v>
      </c>
      <c r="Z931" s="1">
        <v>0</v>
      </c>
      <c r="AA931" s="1">
        <v>2</v>
      </c>
      <c r="AB931" s="1" t="s">
        <v>8905</v>
      </c>
      <c r="AC931" s="1">
        <v>0</v>
      </c>
      <c r="AE931" s="1">
        <v>1</v>
      </c>
      <c r="AF931" s="1">
        <v>0</v>
      </c>
      <c r="AG931" s="1">
        <v>0</v>
      </c>
      <c r="AI931" s="1">
        <v>136</v>
      </c>
      <c r="AJ931" s="1">
        <v>128</v>
      </c>
      <c r="DR931" s="1">
        <v>96</v>
      </c>
      <c r="DS931" s="1">
        <v>86</v>
      </c>
      <c r="HA931" s="1">
        <v>2</v>
      </c>
      <c r="HB931" s="1">
        <v>2</v>
      </c>
      <c r="HT931" s="1">
        <v>0</v>
      </c>
      <c r="HU931" s="1">
        <v>0</v>
      </c>
      <c r="IP931" s="1">
        <v>98</v>
      </c>
      <c r="IQ931" s="1">
        <v>99</v>
      </c>
      <c r="LX931" s="1">
        <v>82</v>
      </c>
      <c r="LY931" s="1">
        <v>86</v>
      </c>
      <c r="PG931" s="1">
        <v>24</v>
      </c>
      <c r="PH931" s="1">
        <v>20</v>
      </c>
      <c r="SP931" s="1">
        <v>98.6</v>
      </c>
      <c r="SQ931" s="1">
        <v>98</v>
      </c>
      <c r="VX931" s="1">
        <v>1</v>
      </c>
      <c r="VY931" s="1">
        <v>1</v>
      </c>
      <c r="WQ931" s="1">
        <v>0</v>
      </c>
      <c r="WR931" s="1">
        <v>0</v>
      </c>
      <c r="AGS931" s="1">
        <v>0</v>
      </c>
      <c r="AGT931" s="1">
        <v>0</v>
      </c>
      <c r="AGU931" s="1">
        <v>0</v>
      </c>
      <c r="AGV931" s="1">
        <v>0</v>
      </c>
      <c r="AGW931" s="1">
        <v>0</v>
      </c>
      <c r="AGX931" s="1">
        <v>1</v>
      </c>
      <c r="AGY931" s="1">
        <v>0</v>
      </c>
      <c r="AGZ931" s="1">
        <v>0</v>
      </c>
      <c r="AHA931" s="1">
        <v>0</v>
      </c>
      <c r="AHB931" s="1">
        <v>0</v>
      </c>
      <c r="AHC931" s="1">
        <v>1</v>
      </c>
      <c r="AHD931" s="1">
        <v>0</v>
      </c>
      <c r="AHE931" s="1">
        <v>0</v>
      </c>
      <c r="AHF931" s="1">
        <v>0</v>
      </c>
      <c r="AHH931" s="1">
        <v>0</v>
      </c>
      <c r="AHI931" s="1">
        <v>0</v>
      </c>
      <c r="AHK931" s="1">
        <v>0</v>
      </c>
      <c r="AHL931" s="1">
        <v>0</v>
      </c>
      <c r="AHM931" s="1">
        <v>0</v>
      </c>
      <c r="AHN931" s="1">
        <v>0</v>
      </c>
      <c r="AHO931" s="1">
        <v>0</v>
      </c>
      <c r="AHP931" s="1">
        <v>0</v>
      </c>
      <c r="AHQ931" s="1">
        <v>0</v>
      </c>
      <c r="AHR931" s="1">
        <v>1</v>
      </c>
      <c r="AIN931" s="1">
        <v>0</v>
      </c>
      <c r="AIO931" s="1">
        <v>0</v>
      </c>
      <c r="AIT931" s="3">
        <v>1</v>
      </c>
      <c r="AIU931" s="1">
        <v>1</v>
      </c>
      <c r="AIV931" s="1">
        <v>1</v>
      </c>
      <c r="AIW931" s="1">
        <v>0</v>
      </c>
      <c r="AIX931" s="1">
        <v>45</v>
      </c>
      <c r="AJB931" s="1">
        <v>81</v>
      </c>
    </row>
    <row r="932" spans="1:951" s="1" customFormat="1">
      <c r="B932" s="1">
        <v>5</v>
      </c>
      <c r="C932" s="1">
        <v>1</v>
      </c>
      <c r="D932" s="1" t="s">
        <v>8906</v>
      </c>
      <c r="E932" s="1" t="s">
        <v>5378</v>
      </c>
      <c r="F932" s="1" t="s">
        <v>8907</v>
      </c>
      <c r="O932" s="1">
        <v>1</v>
      </c>
      <c r="P932" s="1">
        <v>0</v>
      </c>
      <c r="Q932" s="1">
        <v>1</v>
      </c>
      <c r="Z932" s="1">
        <v>0</v>
      </c>
      <c r="AA932" s="1">
        <v>1</v>
      </c>
      <c r="AB932" s="1" t="s">
        <v>8908</v>
      </c>
      <c r="AC932" s="1">
        <v>0</v>
      </c>
      <c r="AE932" s="1">
        <v>39</v>
      </c>
      <c r="AF932" s="1">
        <v>0</v>
      </c>
      <c r="AG932" s="1">
        <v>0</v>
      </c>
      <c r="AI932" s="1">
        <v>122</v>
      </c>
      <c r="AJ932" s="1">
        <v>124</v>
      </c>
      <c r="DR932" s="1">
        <v>78</v>
      </c>
      <c r="DS932" s="1">
        <v>62</v>
      </c>
      <c r="HA932" s="1">
        <v>2</v>
      </c>
      <c r="HB932" s="1">
        <v>2</v>
      </c>
      <c r="HT932" s="1">
        <v>0</v>
      </c>
      <c r="HU932" s="1">
        <v>0</v>
      </c>
      <c r="IP932" s="1">
        <v>97</v>
      </c>
      <c r="IQ932" s="1">
        <v>97</v>
      </c>
      <c r="LX932" s="1">
        <v>86</v>
      </c>
      <c r="LY932" s="1">
        <v>90</v>
      </c>
      <c r="PG932" s="1">
        <v>18</v>
      </c>
      <c r="PH932" s="1">
        <v>20</v>
      </c>
      <c r="SP932" s="1">
        <v>97.3</v>
      </c>
      <c r="SQ932" s="1">
        <v>98.4</v>
      </c>
      <c r="VX932" s="1">
        <v>1</v>
      </c>
      <c r="VY932" s="1">
        <v>1</v>
      </c>
      <c r="WQ932" s="1">
        <v>0</v>
      </c>
      <c r="WR932" s="1">
        <v>0</v>
      </c>
      <c r="ACG932" s="1">
        <v>360</v>
      </c>
      <c r="ACH932" s="1">
        <v>420</v>
      </c>
      <c r="ACI932" s="1">
        <v>457</v>
      </c>
      <c r="ACJ932" s="1">
        <v>248</v>
      </c>
      <c r="AGS932" s="1">
        <v>0</v>
      </c>
      <c r="AGT932" s="1">
        <v>0</v>
      </c>
      <c r="AGU932" s="1">
        <v>0</v>
      </c>
      <c r="AGV932" s="1">
        <v>0</v>
      </c>
      <c r="AGW932" s="1">
        <v>0</v>
      </c>
      <c r="AGX932" s="1">
        <v>1</v>
      </c>
      <c r="AGY932" s="1">
        <v>0</v>
      </c>
      <c r="AGZ932" s="1">
        <v>0</v>
      </c>
      <c r="AHA932" s="1">
        <v>0</v>
      </c>
      <c r="AHB932" s="1">
        <v>0</v>
      </c>
      <c r="AHC932" s="1">
        <v>1</v>
      </c>
      <c r="AHD932" s="1">
        <v>0</v>
      </c>
      <c r="AHE932" s="1">
        <v>0</v>
      </c>
      <c r="AHF932" s="1">
        <v>0</v>
      </c>
      <c r="AHH932" s="1">
        <v>0</v>
      </c>
      <c r="AHI932" s="1">
        <v>0</v>
      </c>
      <c r="AHK932" s="1">
        <v>0</v>
      </c>
      <c r="AHL932" s="1">
        <v>0</v>
      </c>
      <c r="AHM932" s="1">
        <v>0</v>
      </c>
      <c r="AHN932" s="1">
        <v>0</v>
      </c>
      <c r="AHO932" s="1">
        <v>0</v>
      </c>
      <c r="AHP932" s="1">
        <v>0</v>
      </c>
      <c r="AHQ932" s="1">
        <v>0</v>
      </c>
      <c r="AHR932" s="1">
        <v>1</v>
      </c>
      <c r="AIN932" s="1">
        <v>0</v>
      </c>
      <c r="AIO932" s="1">
        <v>0</v>
      </c>
      <c r="AIT932" s="3">
        <v>1</v>
      </c>
      <c r="AIU932" s="1">
        <v>1</v>
      </c>
      <c r="AIV932" s="1">
        <v>1</v>
      </c>
      <c r="AIW932" s="1">
        <v>0</v>
      </c>
      <c r="AIX932" s="1">
        <v>27</v>
      </c>
      <c r="AJB932" s="1">
        <v>40</v>
      </c>
    </row>
    <row r="933" spans="1:951" s="80" customFormat="1">
      <c r="B933" s="80">
        <v>6</v>
      </c>
      <c r="C933" s="80">
        <v>0</v>
      </c>
      <c r="Z933" s="80">
        <v>0</v>
      </c>
      <c r="AA933" s="80">
        <v>2</v>
      </c>
      <c r="AB933" s="80" t="s">
        <v>8909</v>
      </c>
      <c r="AC933" s="80">
        <v>0</v>
      </c>
      <c r="AE933" s="80">
        <v>1</v>
      </c>
      <c r="AF933" s="80">
        <v>0</v>
      </c>
      <c r="AG933" s="80">
        <v>0</v>
      </c>
      <c r="AI933" s="80">
        <v>122</v>
      </c>
      <c r="DR933" s="80">
        <v>72</v>
      </c>
      <c r="HA933" s="80">
        <v>2</v>
      </c>
      <c r="HT933" s="80">
        <v>0</v>
      </c>
      <c r="IP933" s="80">
        <v>97</v>
      </c>
      <c r="LX933" s="80">
        <v>99</v>
      </c>
      <c r="PG933" s="80">
        <v>18</v>
      </c>
      <c r="SP933" s="80">
        <v>98.9</v>
      </c>
      <c r="VX933" s="80">
        <v>1</v>
      </c>
      <c r="WQ933" s="80">
        <v>0</v>
      </c>
      <c r="ACG933" s="80">
        <v>270</v>
      </c>
      <c r="AGS933" s="80">
        <v>0</v>
      </c>
      <c r="AGT933" s="80">
        <v>0</v>
      </c>
      <c r="AGU933" s="80">
        <v>0</v>
      </c>
      <c r="AGV933" s="80">
        <v>0</v>
      </c>
      <c r="AGW933" s="80">
        <v>0</v>
      </c>
      <c r="AGX933" s="80">
        <v>1</v>
      </c>
      <c r="AGY933" s="80">
        <v>0</v>
      </c>
      <c r="AGZ933" s="80">
        <v>0</v>
      </c>
      <c r="AHA933" s="80">
        <v>0</v>
      </c>
      <c r="AHB933" s="80">
        <v>0</v>
      </c>
      <c r="AHC933" s="80">
        <v>1</v>
      </c>
      <c r="AHD933" s="80">
        <v>0</v>
      </c>
      <c r="AHE933" s="80">
        <v>0</v>
      </c>
      <c r="AHF933" s="80">
        <v>0</v>
      </c>
      <c r="AHH933" s="80">
        <v>0</v>
      </c>
      <c r="AHI933" s="80">
        <v>0</v>
      </c>
      <c r="AHK933" s="80">
        <v>0</v>
      </c>
      <c r="AHL933" s="80">
        <v>0</v>
      </c>
      <c r="AHM933" s="80">
        <v>0</v>
      </c>
      <c r="AHN933" s="80">
        <v>0</v>
      </c>
      <c r="AHO933" s="80">
        <v>0</v>
      </c>
      <c r="AHP933" s="80">
        <v>0</v>
      </c>
      <c r="AHQ933" s="80">
        <v>0</v>
      </c>
      <c r="AHR933" s="80">
        <v>0</v>
      </c>
      <c r="AIN933" s="80">
        <v>0</v>
      </c>
      <c r="AIO933" s="80">
        <v>0</v>
      </c>
      <c r="AIT933" s="86">
        <v>1</v>
      </c>
      <c r="AIU933" s="80">
        <v>0</v>
      </c>
      <c r="AIV933" s="80">
        <v>0</v>
      </c>
      <c r="AIW933" s="80">
        <v>0</v>
      </c>
      <c r="AIX933" s="80">
        <v>30</v>
      </c>
    </row>
    <row r="934" spans="1:951" s="14" customFormat="1">
      <c r="A934" s="14">
        <v>194</v>
      </c>
      <c r="B934" s="14">
        <v>1</v>
      </c>
      <c r="C934" s="14">
        <v>1</v>
      </c>
      <c r="D934" s="14" t="s">
        <v>8602</v>
      </c>
      <c r="F934" s="63"/>
      <c r="O934" s="14">
        <v>0</v>
      </c>
      <c r="Z934" s="14">
        <v>0</v>
      </c>
      <c r="AA934" s="14">
        <v>2</v>
      </c>
      <c r="AI934" s="14">
        <v>142</v>
      </c>
      <c r="AJ934" s="14">
        <v>179</v>
      </c>
      <c r="AL934" s="14">
        <v>170</v>
      </c>
      <c r="DR934" s="14">
        <v>72</v>
      </c>
      <c r="DS934" s="14">
        <v>101</v>
      </c>
      <c r="DU934" s="14">
        <v>67</v>
      </c>
      <c r="IP934" s="14">
        <v>96</v>
      </c>
      <c r="IR934" s="14">
        <v>97</v>
      </c>
      <c r="LX934" s="14">
        <v>77</v>
      </c>
      <c r="LZ934" s="14">
        <v>87</v>
      </c>
      <c r="PG934" s="14">
        <v>20</v>
      </c>
      <c r="PI934" s="14">
        <v>20</v>
      </c>
      <c r="SP934" s="14">
        <v>97.1</v>
      </c>
      <c r="SR934" s="14">
        <v>98.3</v>
      </c>
      <c r="WQ934" s="14">
        <v>0</v>
      </c>
      <c r="WS934" s="14">
        <v>0</v>
      </c>
      <c r="ZY934" s="14">
        <v>460</v>
      </c>
      <c r="AAI934" s="63"/>
      <c r="AAO934" s="63"/>
      <c r="AAU934" s="63"/>
      <c r="AGM934" s="63"/>
      <c r="AGS934" s="14">
        <v>0</v>
      </c>
      <c r="AGT934" s="14">
        <v>0</v>
      </c>
      <c r="AGU934" s="14">
        <v>0</v>
      </c>
      <c r="AGV934" s="14">
        <v>0</v>
      </c>
      <c r="AGW934" s="14">
        <v>0</v>
      </c>
      <c r="AGX934" s="14">
        <v>0</v>
      </c>
      <c r="AGY934" s="14">
        <v>0</v>
      </c>
      <c r="AGZ934" s="14">
        <v>0</v>
      </c>
      <c r="AHA934" s="14">
        <v>0</v>
      </c>
      <c r="AHB934" s="14">
        <v>0</v>
      </c>
      <c r="AHC934" s="14">
        <v>1</v>
      </c>
      <c r="AHD934" s="14">
        <v>1</v>
      </c>
      <c r="AHE934" s="14">
        <v>0</v>
      </c>
      <c r="AHF934" s="14">
        <v>0</v>
      </c>
      <c r="AHH934" s="14">
        <v>0</v>
      </c>
      <c r="AHI934" s="14">
        <v>0</v>
      </c>
      <c r="AHK934" s="14">
        <v>0</v>
      </c>
      <c r="AHL934" s="14">
        <v>0</v>
      </c>
      <c r="AHM934" s="14">
        <v>0</v>
      </c>
      <c r="AHN934" s="14">
        <v>0</v>
      </c>
      <c r="AHO934" s="14">
        <v>0</v>
      </c>
      <c r="AHP934" s="14">
        <v>0</v>
      </c>
      <c r="AHQ934" s="14">
        <v>0</v>
      </c>
      <c r="AHR934" s="14">
        <v>0</v>
      </c>
      <c r="AHV934" s="63"/>
      <c r="AIB934" s="63"/>
      <c r="AIH934" s="63"/>
      <c r="AIM934" s="14">
        <v>2</v>
      </c>
      <c r="AIN934" s="14">
        <v>0</v>
      </c>
      <c r="AIO934" s="14">
        <v>0</v>
      </c>
      <c r="AIT934" s="60"/>
      <c r="AJB934" s="63"/>
      <c r="AJH934" s="63"/>
      <c r="AJN934" s="63"/>
    </row>
    <row r="935" spans="1:951" s="14" customFormat="1">
      <c r="B935" s="14">
        <v>2</v>
      </c>
      <c r="C935" s="14">
        <v>1</v>
      </c>
      <c r="D935" s="14" t="s">
        <v>8910</v>
      </c>
      <c r="E935" s="14" t="s">
        <v>8911</v>
      </c>
      <c r="F935" s="63"/>
      <c r="O935" s="14">
        <v>0</v>
      </c>
      <c r="P935" s="14">
        <v>0</v>
      </c>
      <c r="Z935" s="14">
        <v>0</v>
      </c>
      <c r="AA935" s="14">
        <v>2</v>
      </c>
      <c r="AB935" s="14" t="s">
        <v>8912</v>
      </c>
      <c r="AI935" s="14">
        <v>148</v>
      </c>
      <c r="AJ935" s="14">
        <v>123</v>
      </c>
      <c r="AK935" s="14">
        <v>123</v>
      </c>
      <c r="AL935" s="14">
        <v>134</v>
      </c>
      <c r="AM935" s="14">
        <v>135</v>
      </c>
      <c r="AN935" s="14">
        <v>127</v>
      </c>
      <c r="AO935" s="14">
        <v>135</v>
      </c>
      <c r="AP935" s="14">
        <v>130</v>
      </c>
      <c r="DR935" s="14">
        <v>71</v>
      </c>
      <c r="DS935" s="14">
        <v>60</v>
      </c>
      <c r="DT935" s="14">
        <v>60</v>
      </c>
      <c r="DU935" s="14">
        <v>77</v>
      </c>
      <c r="DV935" s="14">
        <v>77</v>
      </c>
      <c r="DW935" s="14">
        <v>60</v>
      </c>
      <c r="DX935" s="14">
        <v>73</v>
      </c>
      <c r="DY935" s="14">
        <v>58</v>
      </c>
      <c r="IP935" s="14">
        <v>95</v>
      </c>
      <c r="IQ935" s="14">
        <v>95</v>
      </c>
      <c r="IR935" s="14">
        <v>95</v>
      </c>
      <c r="IS935" s="14">
        <v>96</v>
      </c>
      <c r="IT935" s="14">
        <v>96</v>
      </c>
      <c r="IU935" s="14">
        <v>95</v>
      </c>
      <c r="IV935" s="14">
        <v>96</v>
      </c>
      <c r="IW935" s="14">
        <v>95</v>
      </c>
      <c r="LX935" s="14">
        <v>72</v>
      </c>
      <c r="LZ935" s="14">
        <v>72</v>
      </c>
      <c r="MA935" s="14">
        <v>69</v>
      </c>
      <c r="MB935" s="14">
        <v>67</v>
      </c>
      <c r="MC935" s="14">
        <v>77</v>
      </c>
      <c r="MD935" s="14">
        <v>78</v>
      </c>
      <c r="ME935" s="14">
        <v>71</v>
      </c>
      <c r="PG935" s="14">
        <v>20</v>
      </c>
      <c r="PI935" s="14">
        <v>20</v>
      </c>
      <c r="PJ935" s="14">
        <v>20</v>
      </c>
      <c r="PK935" s="14">
        <v>18</v>
      </c>
      <c r="PL935" s="14">
        <v>18</v>
      </c>
      <c r="PM935" s="14">
        <v>20</v>
      </c>
      <c r="PN935" s="14">
        <v>20</v>
      </c>
      <c r="SP935" s="14">
        <v>97.8</v>
      </c>
      <c r="SR935" s="14">
        <v>97.9</v>
      </c>
      <c r="SS935" s="14">
        <v>97.5</v>
      </c>
      <c r="ST935" s="14">
        <v>98.2</v>
      </c>
      <c r="SU935" s="14">
        <v>98</v>
      </c>
      <c r="SV935" s="14">
        <v>98.8</v>
      </c>
      <c r="SW935" s="14">
        <v>97.9</v>
      </c>
      <c r="WQ935" s="14">
        <v>0</v>
      </c>
      <c r="WS935" s="14">
        <v>0</v>
      </c>
      <c r="WT935" s="14">
        <v>0</v>
      </c>
      <c r="WU935" s="14">
        <v>0</v>
      </c>
      <c r="WV935" s="14">
        <v>0</v>
      </c>
      <c r="WW935" s="14">
        <v>0</v>
      </c>
      <c r="WX935" s="14">
        <v>0</v>
      </c>
      <c r="AAI935" s="63"/>
      <c r="AAO935" s="63"/>
      <c r="AAU935" s="63"/>
      <c r="AAY935" s="14">
        <v>28</v>
      </c>
      <c r="ABB935" s="14">
        <v>12.4</v>
      </c>
      <c r="ABE935" s="14">
        <v>37.5</v>
      </c>
      <c r="ABM935" s="14">
        <v>5.55</v>
      </c>
      <c r="ABO935" s="14">
        <v>209</v>
      </c>
      <c r="ABU935" s="14">
        <v>138</v>
      </c>
      <c r="ABX935" s="14">
        <v>4.0999999999999996</v>
      </c>
      <c r="ACA935" s="14">
        <v>102</v>
      </c>
      <c r="ACD935" s="14">
        <v>8.6</v>
      </c>
      <c r="ACG935" s="14">
        <v>90</v>
      </c>
      <c r="ACQ935" s="14">
        <v>12</v>
      </c>
      <c r="ACT935" s="14">
        <v>0.62</v>
      </c>
      <c r="ACW935" s="14">
        <v>8</v>
      </c>
      <c r="ADR935" s="14">
        <v>2.2999999999999998</v>
      </c>
      <c r="AGM935" s="63"/>
      <c r="AGS935" s="14">
        <v>1</v>
      </c>
      <c r="AGT935" s="14">
        <v>0</v>
      </c>
      <c r="AGU935" s="14">
        <v>0</v>
      </c>
      <c r="AGV935" s="14">
        <v>1</v>
      </c>
      <c r="AGW935" s="14">
        <v>0</v>
      </c>
      <c r="AGX935" s="14">
        <v>0</v>
      </c>
      <c r="AGY935" s="14">
        <v>0</v>
      </c>
      <c r="AGZ935" s="14">
        <v>3</v>
      </c>
      <c r="AHA935" s="14">
        <v>0</v>
      </c>
      <c r="AHB935" s="14">
        <v>0</v>
      </c>
      <c r="AHC935" s="14">
        <v>1</v>
      </c>
      <c r="AHD935" s="14">
        <v>0</v>
      </c>
      <c r="AHE935" s="14">
        <v>0</v>
      </c>
      <c r="AHF935" s="14">
        <v>0</v>
      </c>
      <c r="AHH935" s="14">
        <v>0</v>
      </c>
      <c r="AHI935" s="14">
        <v>0</v>
      </c>
      <c r="AHK935" s="14">
        <v>0</v>
      </c>
      <c r="AHL935" s="14">
        <v>0</v>
      </c>
      <c r="AHM935" s="14">
        <v>0</v>
      </c>
      <c r="AHN935" s="14">
        <v>0</v>
      </c>
      <c r="AHO935" s="14">
        <v>0</v>
      </c>
      <c r="AHP935" s="14">
        <v>0</v>
      </c>
      <c r="AHQ935" s="14">
        <v>0</v>
      </c>
      <c r="AHR935" s="14">
        <v>0</v>
      </c>
      <c r="AHV935" s="63"/>
      <c r="AIB935" s="63"/>
      <c r="AIH935" s="63"/>
      <c r="AIN935" s="14">
        <v>0</v>
      </c>
      <c r="AIO935" s="14">
        <v>0</v>
      </c>
      <c r="AIT935" s="60"/>
      <c r="AJB935" s="63"/>
      <c r="AJH935" s="63"/>
      <c r="AJN935" s="63"/>
    </row>
    <row r="936" spans="1:951" s="31" customFormat="1">
      <c r="B936" s="31">
        <v>3</v>
      </c>
      <c r="C936" s="31">
        <v>1</v>
      </c>
      <c r="D936" s="31" t="s">
        <v>6593</v>
      </c>
      <c r="F936" s="82"/>
      <c r="G936" s="83"/>
      <c r="O936" s="31">
        <v>0</v>
      </c>
      <c r="Z936" s="31">
        <v>0</v>
      </c>
      <c r="AA936" s="31">
        <v>2</v>
      </c>
      <c r="AB936" s="83"/>
      <c r="AI936" s="31">
        <v>124</v>
      </c>
      <c r="AJ936" s="31">
        <v>138</v>
      </c>
      <c r="AK936" s="31">
        <v>143</v>
      </c>
      <c r="DR936" s="31">
        <v>84</v>
      </c>
      <c r="DS936" s="31">
        <v>69</v>
      </c>
      <c r="DT936" s="31">
        <v>69</v>
      </c>
      <c r="IP936" s="31">
        <v>96</v>
      </c>
      <c r="IQ936" s="31">
        <v>95</v>
      </c>
      <c r="IR936" s="31">
        <v>95</v>
      </c>
      <c r="LX936" s="31">
        <v>67</v>
      </c>
      <c r="LY936" s="31">
        <v>78</v>
      </c>
      <c r="LZ936" s="31">
        <v>66</v>
      </c>
      <c r="PG936" s="31">
        <v>20</v>
      </c>
      <c r="PH936" s="31">
        <v>20</v>
      </c>
      <c r="PI936" s="31">
        <v>20</v>
      </c>
      <c r="SP936" s="31">
        <v>97.4</v>
      </c>
      <c r="SQ936" s="31">
        <v>98.1</v>
      </c>
      <c r="SR936" s="31">
        <v>97.9</v>
      </c>
      <c r="WQ936" s="31">
        <v>0</v>
      </c>
      <c r="WR936" s="31">
        <v>0</v>
      </c>
      <c r="WS936" s="31">
        <v>0</v>
      </c>
      <c r="AAI936" s="82"/>
      <c r="AAJ936" s="83"/>
      <c r="AAO936" s="82"/>
      <c r="AAP936" s="83"/>
      <c r="AAU936" s="82"/>
      <c r="AAV936" s="83"/>
      <c r="AAY936" s="31">
        <v>29</v>
      </c>
      <c r="ABB936" s="31">
        <v>12.5</v>
      </c>
      <c r="ABE936" s="31">
        <v>37.799999999999997</v>
      </c>
      <c r="ABM936" s="31">
        <v>4.7699999999999996</v>
      </c>
      <c r="ABO936" s="31">
        <v>195</v>
      </c>
      <c r="ABU936" s="31">
        <v>140</v>
      </c>
      <c r="ABX936" s="31">
        <v>4.5</v>
      </c>
      <c r="ACA936" s="31">
        <v>103</v>
      </c>
      <c r="ACD936" s="31">
        <v>8.6999999999999993</v>
      </c>
      <c r="ACG936" s="31">
        <v>92</v>
      </c>
      <c r="ACQ936" s="31">
        <v>10</v>
      </c>
      <c r="ACT936" s="31">
        <v>0.64</v>
      </c>
      <c r="ACW936" s="31">
        <v>8</v>
      </c>
      <c r="ADR936" s="31">
        <v>2.5</v>
      </c>
      <c r="AGM936" s="82"/>
      <c r="AGN936" s="83"/>
      <c r="AGS936" s="31">
        <v>0</v>
      </c>
      <c r="AGT936" s="31">
        <v>0</v>
      </c>
      <c r="AGU936" s="31">
        <v>0</v>
      </c>
      <c r="AGV936" s="31">
        <v>0</v>
      </c>
      <c r="AGW936" s="31">
        <v>0</v>
      </c>
      <c r="AGX936" s="31">
        <v>0</v>
      </c>
      <c r="AGY936" s="31">
        <v>0</v>
      </c>
      <c r="AGZ936" s="31">
        <v>3</v>
      </c>
      <c r="AHA936" s="31">
        <v>0</v>
      </c>
      <c r="AHB936" s="31">
        <v>0</v>
      </c>
      <c r="AHC936" s="31">
        <v>1</v>
      </c>
      <c r="AHD936" s="31">
        <v>0</v>
      </c>
      <c r="AHE936" s="31">
        <v>0</v>
      </c>
      <c r="AHF936" s="31">
        <v>0</v>
      </c>
      <c r="AHH936" s="31">
        <v>0</v>
      </c>
      <c r="AHI936" s="31">
        <v>0</v>
      </c>
      <c r="AHK936" s="31">
        <v>0</v>
      </c>
      <c r="AHL936" s="31">
        <v>0</v>
      </c>
      <c r="AHM936" s="31">
        <v>0</v>
      </c>
      <c r="AHN936" s="31">
        <v>0</v>
      </c>
      <c r="AHO936" s="31">
        <v>0</v>
      </c>
      <c r="AHP936" s="31">
        <v>0</v>
      </c>
      <c r="AHQ936" s="31">
        <v>0</v>
      </c>
      <c r="AHR936" s="31">
        <v>0</v>
      </c>
      <c r="AHV936" s="82"/>
      <c r="AHW936" s="83"/>
      <c r="AIB936" s="82"/>
      <c r="AIC936" s="83"/>
      <c r="AIH936" s="82"/>
      <c r="AII936" s="83"/>
      <c r="AIN936" s="31">
        <v>0</v>
      </c>
      <c r="AIO936" s="31">
        <v>0</v>
      </c>
      <c r="AIT936" s="84"/>
      <c r="AIU936" s="83"/>
      <c r="AJB936" s="82"/>
      <c r="AJC936" s="83"/>
      <c r="AJH936" s="82"/>
      <c r="AJI936" s="83"/>
      <c r="AJN936" s="82"/>
      <c r="AJO936" s="83"/>
    </row>
    <row r="937" spans="1:951" s="1" customFormat="1">
      <c r="A937" s="1">
        <v>195</v>
      </c>
      <c r="B937" s="1">
        <v>1</v>
      </c>
      <c r="C937" s="1">
        <v>0</v>
      </c>
      <c r="Z937" s="1">
        <v>0</v>
      </c>
      <c r="AA937" s="1">
        <v>2</v>
      </c>
      <c r="AB937" s="1" t="s">
        <v>8913</v>
      </c>
      <c r="AI937" s="1">
        <v>146</v>
      </c>
      <c r="DR937" s="1">
        <v>64</v>
      </c>
      <c r="HA937" s="1">
        <v>0</v>
      </c>
      <c r="HT937" s="1">
        <v>0</v>
      </c>
      <c r="IP937" s="1">
        <v>91.5</v>
      </c>
      <c r="LX937" s="1">
        <v>88</v>
      </c>
      <c r="PG937" s="1">
        <v>26</v>
      </c>
      <c r="SP937" s="1">
        <v>97.7</v>
      </c>
      <c r="VX937" s="1">
        <v>1</v>
      </c>
      <c r="WQ937" s="1">
        <v>0</v>
      </c>
      <c r="AGS937" s="1">
        <v>0</v>
      </c>
      <c r="AGT937" s="1">
        <v>0</v>
      </c>
      <c r="AGU937" s="1">
        <v>0</v>
      </c>
      <c r="AGV937" s="1">
        <v>0</v>
      </c>
      <c r="AGW937" s="1">
        <v>0</v>
      </c>
      <c r="AGX937" s="1">
        <v>0</v>
      </c>
      <c r="AGY937" s="1">
        <v>0</v>
      </c>
      <c r="AGZ937" s="1">
        <v>0</v>
      </c>
      <c r="AHA937" s="1">
        <v>0</v>
      </c>
      <c r="AHB937" s="1">
        <v>0</v>
      </c>
      <c r="AHC937" s="1">
        <v>1</v>
      </c>
      <c r="AHD937" s="1">
        <v>0</v>
      </c>
      <c r="AHE937" s="1">
        <v>0</v>
      </c>
      <c r="AHF937" s="1">
        <v>0</v>
      </c>
      <c r="AHH937" s="1">
        <v>0</v>
      </c>
      <c r="AHI937" s="1">
        <v>0</v>
      </c>
      <c r="AHK937" s="1">
        <v>0</v>
      </c>
      <c r="AHL937" s="1">
        <v>0</v>
      </c>
      <c r="AHM937" s="1">
        <v>0</v>
      </c>
      <c r="AHN937" s="1">
        <v>0</v>
      </c>
      <c r="AHO937" s="1">
        <v>0</v>
      </c>
      <c r="AHP937" s="1">
        <v>0</v>
      </c>
      <c r="AHQ937" s="1">
        <v>0</v>
      </c>
      <c r="AHR937" s="1">
        <v>0</v>
      </c>
      <c r="AIM937" s="1">
        <v>0</v>
      </c>
      <c r="AIN937" s="1">
        <v>0</v>
      </c>
      <c r="AIO937" s="1">
        <v>0</v>
      </c>
      <c r="AIP937" s="1">
        <v>1</v>
      </c>
      <c r="AIQ937" s="1">
        <v>1</v>
      </c>
      <c r="AIR937" s="1">
        <v>1</v>
      </c>
      <c r="AIS937" s="1">
        <v>1</v>
      </c>
      <c r="AIT937" s="1">
        <v>1</v>
      </c>
      <c r="AIU937" s="1">
        <v>0</v>
      </c>
      <c r="AIV937" s="1">
        <v>0</v>
      </c>
      <c r="AIW937" s="1">
        <v>0</v>
      </c>
      <c r="AIX937" s="1">
        <v>57</v>
      </c>
    </row>
    <row r="938" spans="1:951" s="1" customFormat="1">
      <c r="B938" s="1">
        <v>2</v>
      </c>
      <c r="C938" s="1">
        <v>0</v>
      </c>
      <c r="Z938" s="1">
        <v>0</v>
      </c>
      <c r="AA938" s="1">
        <v>2</v>
      </c>
      <c r="AB938" s="1" t="s">
        <v>8914</v>
      </c>
      <c r="AI938" s="1">
        <v>120</v>
      </c>
      <c r="AJ938" s="1">
        <v>146</v>
      </c>
      <c r="DR938" s="1">
        <v>64</v>
      </c>
      <c r="DS938" s="1">
        <v>52</v>
      </c>
      <c r="HA938" s="1">
        <v>0</v>
      </c>
      <c r="HB938" s="1">
        <v>2</v>
      </c>
      <c r="HT938" s="1">
        <v>0</v>
      </c>
      <c r="HU938" s="1">
        <v>0</v>
      </c>
      <c r="IP938" s="1">
        <v>92.5</v>
      </c>
      <c r="IQ938" s="1">
        <v>94</v>
      </c>
      <c r="LX938" s="1">
        <v>86</v>
      </c>
      <c r="LY938" s="1">
        <v>80</v>
      </c>
      <c r="PG938" s="1">
        <v>18</v>
      </c>
      <c r="PH938" s="1">
        <v>18</v>
      </c>
      <c r="SP938" s="1">
        <v>97.7</v>
      </c>
      <c r="SQ938" s="1">
        <v>97.6</v>
      </c>
      <c r="VX938" s="1">
        <v>1</v>
      </c>
      <c r="VY938" s="1">
        <v>1</v>
      </c>
      <c r="WQ938" s="1">
        <v>0</v>
      </c>
      <c r="WR938" s="1">
        <v>0</v>
      </c>
      <c r="AGS938" s="1">
        <v>0</v>
      </c>
      <c r="AGT938" s="1">
        <v>0</v>
      </c>
      <c r="AGU938" s="1">
        <v>0</v>
      </c>
      <c r="AGV938" s="1">
        <v>0</v>
      </c>
      <c r="AGW938" s="1">
        <v>0</v>
      </c>
      <c r="AGX938" s="1">
        <v>0</v>
      </c>
      <c r="AGY938" s="1">
        <v>0</v>
      </c>
      <c r="AGZ938" s="1">
        <v>0</v>
      </c>
      <c r="AHA938" s="1">
        <v>0</v>
      </c>
      <c r="AHB938" s="1">
        <v>0</v>
      </c>
      <c r="AHC938" s="1">
        <v>1</v>
      </c>
      <c r="AHD938" s="1">
        <v>0</v>
      </c>
      <c r="AHE938" s="1">
        <v>0</v>
      </c>
      <c r="AHF938" s="1">
        <v>0</v>
      </c>
      <c r="AHH938" s="1">
        <v>0</v>
      </c>
      <c r="AHI938" s="1">
        <v>0</v>
      </c>
      <c r="AHK938" s="1">
        <v>0</v>
      </c>
      <c r="AHL938" s="1">
        <v>0</v>
      </c>
      <c r="AHM938" s="1">
        <v>0</v>
      </c>
      <c r="AHN938" s="1">
        <v>0</v>
      </c>
      <c r="AHO938" s="1">
        <v>0</v>
      </c>
      <c r="AHP938" s="1">
        <v>0</v>
      </c>
      <c r="AHQ938" s="1">
        <v>0</v>
      </c>
      <c r="AHR938" s="1">
        <v>0</v>
      </c>
      <c r="AIM938" s="1">
        <v>0</v>
      </c>
      <c r="AIN938" s="1">
        <v>0</v>
      </c>
      <c r="AIO938" s="1">
        <v>0</v>
      </c>
      <c r="AIT938" s="1">
        <v>2</v>
      </c>
      <c r="AIU938" s="1">
        <v>0</v>
      </c>
      <c r="AIV938" s="1">
        <v>0</v>
      </c>
      <c r="AIW938" s="1">
        <v>0</v>
      </c>
      <c r="AIX938" s="1">
        <v>40</v>
      </c>
      <c r="AIY938" s="1">
        <v>37</v>
      </c>
    </row>
    <row r="939" spans="1:951" s="1" customFormat="1">
      <c r="B939" s="1">
        <v>3</v>
      </c>
      <c r="C939" s="1">
        <v>0</v>
      </c>
      <c r="Z939" s="1">
        <v>0</v>
      </c>
      <c r="AA939" s="1">
        <v>2</v>
      </c>
      <c r="AB939" s="1" t="s">
        <v>8915</v>
      </c>
      <c r="AI939" s="1">
        <v>118</v>
      </c>
      <c r="AK939" s="1">
        <v>122</v>
      </c>
      <c r="DR939" s="1">
        <v>68</v>
      </c>
      <c r="DT939" s="1">
        <v>64</v>
      </c>
      <c r="HA939" s="1">
        <v>0</v>
      </c>
      <c r="HC939" s="1">
        <v>0</v>
      </c>
      <c r="HT939" s="1">
        <v>0</v>
      </c>
      <c r="HV939" s="1">
        <v>0</v>
      </c>
      <c r="IP939" s="1">
        <v>89</v>
      </c>
      <c r="IQ939" s="1">
        <v>91</v>
      </c>
      <c r="IR939" s="1">
        <v>91</v>
      </c>
      <c r="LX939" s="1">
        <v>84</v>
      </c>
      <c r="LZ939" s="1">
        <v>86</v>
      </c>
      <c r="PG939" s="1">
        <v>26</v>
      </c>
      <c r="PI939" s="1">
        <v>18</v>
      </c>
      <c r="SP939" s="1">
        <v>97.3</v>
      </c>
      <c r="SR939" s="1">
        <v>97.6</v>
      </c>
      <c r="VX939" s="1">
        <v>1</v>
      </c>
      <c r="VZ939" s="1">
        <v>1</v>
      </c>
      <c r="WQ939" s="1">
        <v>0</v>
      </c>
      <c r="WR939" s="1">
        <v>0</v>
      </c>
      <c r="WS939" s="1">
        <v>0</v>
      </c>
      <c r="AGS939" s="1">
        <v>0</v>
      </c>
      <c r="AGT939" s="1">
        <v>0</v>
      </c>
      <c r="AGU939" s="1">
        <v>0</v>
      </c>
      <c r="AGV939" s="1">
        <v>0</v>
      </c>
      <c r="AGW939" s="1">
        <v>0</v>
      </c>
      <c r="AGX939" s="1">
        <v>0</v>
      </c>
      <c r="AGY939" s="1">
        <v>0</v>
      </c>
      <c r="AGZ939" s="1">
        <v>0</v>
      </c>
      <c r="AHA939" s="1">
        <v>0</v>
      </c>
      <c r="AHB939" s="1">
        <v>0</v>
      </c>
      <c r="AHC939" s="1">
        <v>1</v>
      </c>
      <c r="AHD939" s="1">
        <v>0</v>
      </c>
      <c r="AHE939" s="1">
        <v>0</v>
      </c>
      <c r="AHF939" s="1">
        <v>0</v>
      </c>
      <c r="AHH939" s="1">
        <v>0</v>
      </c>
      <c r="AHI939" s="1">
        <v>0</v>
      </c>
      <c r="AHK939" s="1">
        <v>0</v>
      </c>
      <c r="AHL939" s="1">
        <v>0</v>
      </c>
      <c r="AHM939" s="1">
        <v>0</v>
      </c>
      <c r="AHN939" s="1">
        <v>0</v>
      </c>
      <c r="AHO939" s="1">
        <v>0</v>
      </c>
      <c r="AHP939" s="1">
        <v>0</v>
      </c>
      <c r="AHQ939" s="1">
        <v>0</v>
      </c>
      <c r="AHR939" s="1">
        <v>0</v>
      </c>
      <c r="AIM939" s="1">
        <v>0</v>
      </c>
      <c r="AIN939" s="1">
        <v>0</v>
      </c>
      <c r="AIO939" s="1">
        <v>0</v>
      </c>
      <c r="AIT939" s="1">
        <v>2</v>
      </c>
      <c r="AIU939" s="1">
        <v>0</v>
      </c>
      <c r="AIV939" s="1">
        <v>0</v>
      </c>
      <c r="AIW939" s="1">
        <v>0</v>
      </c>
      <c r="AIX939" s="1">
        <v>22</v>
      </c>
      <c r="AIY939" s="1">
        <v>35</v>
      </c>
    </row>
    <row r="940" spans="1:951" s="80" customFormat="1">
      <c r="B940" s="80">
        <v>4</v>
      </c>
      <c r="C940" s="80">
        <v>0</v>
      </c>
      <c r="Z940" s="80">
        <v>0</v>
      </c>
      <c r="AA940" s="80">
        <v>2</v>
      </c>
      <c r="AB940" s="80" t="s">
        <v>8916</v>
      </c>
      <c r="AI940" s="80">
        <v>148</v>
      </c>
      <c r="DR940" s="80">
        <v>78</v>
      </c>
      <c r="HA940" s="80">
        <v>0</v>
      </c>
      <c r="HT940" s="80">
        <v>0</v>
      </c>
      <c r="IP940" s="80">
        <v>92</v>
      </c>
      <c r="LX940" s="80">
        <v>89</v>
      </c>
      <c r="PG940" s="80">
        <v>24</v>
      </c>
      <c r="SP940" s="80">
        <v>97.3</v>
      </c>
      <c r="VX940" s="80">
        <v>1</v>
      </c>
      <c r="WQ940" s="80">
        <v>0</v>
      </c>
      <c r="ZY940" s="80">
        <v>140.80000000000001</v>
      </c>
      <c r="AGS940" s="80">
        <v>0</v>
      </c>
      <c r="AGT940" s="80">
        <v>0</v>
      </c>
      <c r="AGU940" s="80">
        <v>0</v>
      </c>
      <c r="AGV940" s="80">
        <v>0</v>
      </c>
      <c r="AGW940" s="80">
        <v>0</v>
      </c>
      <c r="AGX940" s="80">
        <v>0</v>
      </c>
      <c r="AGY940" s="80">
        <v>0</v>
      </c>
      <c r="AGZ940" s="80">
        <v>0</v>
      </c>
      <c r="AHA940" s="80">
        <v>0</v>
      </c>
      <c r="AHB940" s="80">
        <v>0</v>
      </c>
      <c r="AHC940" s="80">
        <v>1</v>
      </c>
      <c r="AHD940" s="80">
        <v>0</v>
      </c>
      <c r="AHE940" s="80">
        <v>0</v>
      </c>
      <c r="AHF940" s="80">
        <v>0</v>
      </c>
      <c r="AHH940" s="80">
        <v>0</v>
      </c>
      <c r="AHI940" s="80">
        <v>0</v>
      </c>
      <c r="AHK940" s="80">
        <v>0</v>
      </c>
      <c r="AHL940" s="80">
        <v>0</v>
      </c>
      <c r="AHM940" s="80">
        <v>0</v>
      </c>
      <c r="AHN940" s="80">
        <v>0</v>
      </c>
      <c r="AHO940" s="80">
        <v>0</v>
      </c>
      <c r="AHP940" s="80">
        <v>0</v>
      </c>
      <c r="AHQ940" s="80">
        <v>0</v>
      </c>
      <c r="AHR940" s="80">
        <v>0</v>
      </c>
      <c r="AIM940" s="80">
        <v>0</v>
      </c>
      <c r="AIN940" s="80">
        <v>0</v>
      </c>
      <c r="AIO940" s="80">
        <v>0</v>
      </c>
      <c r="AIT940" s="80">
        <v>1</v>
      </c>
      <c r="AIU940" s="80">
        <v>0</v>
      </c>
      <c r="AIV940" s="80">
        <v>0</v>
      </c>
      <c r="AIW940" s="80">
        <v>0</v>
      </c>
      <c r="AIX940" s="80">
        <v>95</v>
      </c>
    </row>
    <row r="941" spans="1:951" s="1" customFormat="1">
      <c r="A941" s="1">
        <v>196</v>
      </c>
      <c r="B941" s="1">
        <v>1</v>
      </c>
      <c r="C941" s="1">
        <v>1</v>
      </c>
      <c r="D941" s="1" t="s">
        <v>5897</v>
      </c>
      <c r="E941" s="1" t="s">
        <v>6065</v>
      </c>
      <c r="F941" s="1" t="s">
        <v>8917</v>
      </c>
      <c r="G941" s="1" t="s">
        <v>8918</v>
      </c>
      <c r="O941" s="1">
        <v>0</v>
      </c>
      <c r="P941" s="1">
        <v>0</v>
      </c>
      <c r="Q941" s="1">
        <v>0</v>
      </c>
      <c r="R941" s="1">
        <v>0</v>
      </c>
      <c r="Z941" s="1">
        <v>0</v>
      </c>
      <c r="AA941" s="1">
        <v>1</v>
      </c>
      <c r="AC941" s="1">
        <v>4</v>
      </c>
      <c r="AD941" s="1">
        <v>0</v>
      </c>
      <c r="AE941" s="1">
        <v>0</v>
      </c>
      <c r="AG941" s="1">
        <v>0</v>
      </c>
      <c r="AI941" s="1">
        <v>136</v>
      </c>
      <c r="DR941" s="1">
        <v>72</v>
      </c>
      <c r="HA941" s="1">
        <v>2</v>
      </c>
      <c r="HT941" s="1">
        <v>0</v>
      </c>
      <c r="IP941" s="1">
        <v>98</v>
      </c>
      <c r="LX941" s="1">
        <v>102</v>
      </c>
      <c r="PG941" s="1">
        <v>14</v>
      </c>
      <c r="SP941" s="1">
        <v>96.6</v>
      </c>
      <c r="VX941" s="1">
        <v>1</v>
      </c>
      <c r="WQ941" s="1">
        <v>0</v>
      </c>
      <c r="AGS941" s="1">
        <v>1</v>
      </c>
      <c r="AGT941" s="1">
        <v>0</v>
      </c>
      <c r="AGU941" s="1">
        <v>0</v>
      </c>
      <c r="AGV941" s="1">
        <v>1</v>
      </c>
      <c r="AGW941" s="1">
        <v>0</v>
      </c>
      <c r="AGX941" s="1">
        <v>0</v>
      </c>
      <c r="AGY941" s="1">
        <v>0</v>
      </c>
      <c r="AGZ941" s="1">
        <v>0</v>
      </c>
      <c r="AHA941" s="1">
        <v>0</v>
      </c>
      <c r="AHB941" s="1">
        <v>0</v>
      </c>
      <c r="AHC941" s="1">
        <v>1</v>
      </c>
      <c r="AHD941" s="1">
        <v>0</v>
      </c>
      <c r="AHE941" s="1">
        <v>0</v>
      </c>
      <c r="AHF941" s="1">
        <v>0</v>
      </c>
      <c r="AHH941" s="1">
        <v>0</v>
      </c>
      <c r="AHI941" s="1">
        <v>0</v>
      </c>
      <c r="AHK941" s="1">
        <v>0</v>
      </c>
      <c r="AHL941" s="1">
        <v>0</v>
      </c>
      <c r="AHM941" s="1">
        <v>0</v>
      </c>
      <c r="AHN941" s="1">
        <v>0</v>
      </c>
      <c r="AHO941" s="1">
        <v>0</v>
      </c>
      <c r="AHP941" s="1">
        <v>0</v>
      </c>
      <c r="AHQ941" s="1">
        <v>0</v>
      </c>
      <c r="AHR941" s="1">
        <v>0</v>
      </c>
      <c r="AIM941" s="1">
        <v>2</v>
      </c>
      <c r="AIN941" s="1">
        <v>0</v>
      </c>
      <c r="AIO941" s="1">
        <v>0</v>
      </c>
      <c r="AIP941" s="1">
        <v>1</v>
      </c>
      <c r="AIQ941" s="1">
        <v>1</v>
      </c>
      <c r="AIR941" s="1">
        <v>1</v>
      </c>
      <c r="AIS941" s="1">
        <v>1</v>
      </c>
      <c r="AIT941" s="1">
        <v>1</v>
      </c>
      <c r="AIU941" s="1">
        <v>0</v>
      </c>
      <c r="AIV941" s="1">
        <v>0</v>
      </c>
      <c r="AIW941" s="1">
        <v>0</v>
      </c>
      <c r="AIX941" s="1">
        <v>41</v>
      </c>
    </row>
    <row r="942" spans="1:951" s="1" customFormat="1">
      <c r="B942" s="1">
        <v>2</v>
      </c>
      <c r="C942" s="1">
        <v>0</v>
      </c>
      <c r="Z942" s="1">
        <v>0</v>
      </c>
      <c r="AA942" s="1">
        <v>2</v>
      </c>
      <c r="AB942" s="1" t="s">
        <v>8919</v>
      </c>
      <c r="AC942" s="1">
        <v>6</v>
      </c>
      <c r="AD942" s="1">
        <v>0</v>
      </c>
      <c r="AE942" s="1">
        <v>4</v>
      </c>
      <c r="AF942" s="1">
        <v>0</v>
      </c>
      <c r="AG942" s="1">
        <v>0</v>
      </c>
      <c r="AI942" s="1">
        <v>122</v>
      </c>
      <c r="DR942" s="1">
        <v>70</v>
      </c>
      <c r="HA942" s="1">
        <v>2</v>
      </c>
      <c r="HT942" s="1">
        <v>0</v>
      </c>
      <c r="IP942" s="1">
        <v>99</v>
      </c>
      <c r="LX942" s="1">
        <v>80</v>
      </c>
      <c r="PG942" s="1">
        <v>16</v>
      </c>
      <c r="SP942" s="1">
        <v>96.8</v>
      </c>
      <c r="VX942" s="1">
        <v>1</v>
      </c>
      <c r="WQ942" s="1">
        <v>0</v>
      </c>
      <c r="AGS942" s="1">
        <v>1</v>
      </c>
      <c r="AGT942" s="1">
        <v>0</v>
      </c>
      <c r="AGU942" s="1">
        <v>0</v>
      </c>
      <c r="AGV942" s="1">
        <v>1</v>
      </c>
      <c r="AGW942" s="1">
        <v>0</v>
      </c>
      <c r="AGX942" s="1">
        <v>0</v>
      </c>
      <c r="AGY942" s="1">
        <v>0</v>
      </c>
      <c r="AGZ942" s="1">
        <v>0</v>
      </c>
      <c r="AHA942" s="1">
        <v>0</v>
      </c>
      <c r="AHB942" s="1">
        <v>0</v>
      </c>
      <c r="AHC942" s="1">
        <v>1</v>
      </c>
      <c r="AHD942" s="1">
        <v>0</v>
      </c>
      <c r="AHE942" s="1">
        <v>0</v>
      </c>
      <c r="AHF942" s="1">
        <v>0</v>
      </c>
      <c r="AHH942" s="1">
        <v>0</v>
      </c>
      <c r="AHI942" s="1">
        <v>0</v>
      </c>
      <c r="AHK942" s="1">
        <v>0</v>
      </c>
      <c r="AHL942" s="1">
        <v>0</v>
      </c>
      <c r="AHM942" s="1">
        <v>0</v>
      </c>
      <c r="AHN942" s="1">
        <v>0</v>
      </c>
      <c r="AHO942" s="1">
        <v>0</v>
      </c>
      <c r="AHP942" s="1">
        <v>0</v>
      </c>
      <c r="AHQ942" s="1">
        <v>0</v>
      </c>
      <c r="AHR942" s="1">
        <v>0</v>
      </c>
      <c r="AIN942" s="1">
        <v>0</v>
      </c>
      <c r="AIO942" s="1">
        <v>0</v>
      </c>
      <c r="AIT942" s="1">
        <v>2</v>
      </c>
      <c r="AIU942" s="1">
        <v>0</v>
      </c>
      <c r="AIV942" s="1">
        <v>0</v>
      </c>
      <c r="AIW942" s="1">
        <v>0</v>
      </c>
      <c r="AIX942" s="1">
        <v>30</v>
      </c>
      <c r="AIY942" s="1">
        <v>21</v>
      </c>
    </row>
    <row r="943" spans="1:951" s="1" customFormat="1">
      <c r="B943" s="1">
        <v>3</v>
      </c>
      <c r="C943" s="1">
        <v>0</v>
      </c>
      <c r="Z943" s="1">
        <v>0</v>
      </c>
      <c r="AA943" s="1">
        <v>1</v>
      </c>
      <c r="AC943" s="1">
        <v>5</v>
      </c>
      <c r="AD943" s="1">
        <v>0</v>
      </c>
      <c r="AE943" s="1">
        <v>5</v>
      </c>
      <c r="AF943" s="1">
        <v>0</v>
      </c>
      <c r="AG943" s="1">
        <v>0</v>
      </c>
      <c r="AI943" s="1">
        <v>130</v>
      </c>
      <c r="AJ943" s="1">
        <v>130</v>
      </c>
      <c r="DR943" s="1">
        <v>70</v>
      </c>
      <c r="DS943" s="1">
        <v>78</v>
      </c>
      <c r="HA943" s="1">
        <v>0</v>
      </c>
      <c r="HB943" s="1">
        <v>0</v>
      </c>
      <c r="HT943" s="1">
        <v>0</v>
      </c>
      <c r="HU943" s="1">
        <v>0</v>
      </c>
      <c r="IP943" s="1">
        <v>99</v>
      </c>
      <c r="IQ943" s="1">
        <v>99</v>
      </c>
      <c r="LX943" s="1">
        <v>75</v>
      </c>
      <c r="LY943" s="1">
        <v>78</v>
      </c>
      <c r="PG943" s="1">
        <v>16</v>
      </c>
      <c r="PH943" s="1">
        <v>16</v>
      </c>
      <c r="SP943" s="1">
        <v>97.7</v>
      </c>
      <c r="SQ943" s="1">
        <v>97.9</v>
      </c>
      <c r="VX943" s="1">
        <v>1</v>
      </c>
      <c r="VY943" s="1">
        <v>1</v>
      </c>
      <c r="WQ943" s="1">
        <v>0</v>
      </c>
      <c r="WR943" s="1">
        <v>0</v>
      </c>
      <c r="AGS943" s="1">
        <v>0</v>
      </c>
      <c r="AGT943" s="1">
        <v>0</v>
      </c>
      <c r="AGU943" s="1">
        <v>0</v>
      </c>
      <c r="AGV943" s="1">
        <v>0</v>
      </c>
      <c r="AGW943" s="1">
        <v>0</v>
      </c>
      <c r="AGX943" s="1">
        <v>0</v>
      </c>
      <c r="AGY943" s="1">
        <v>0</v>
      </c>
      <c r="AGZ943" s="1">
        <v>0</v>
      </c>
      <c r="AHA943" s="1">
        <v>0</v>
      </c>
      <c r="AHB943" s="1">
        <v>0</v>
      </c>
      <c r="AHC943" s="1">
        <v>1</v>
      </c>
      <c r="AHD943" s="1">
        <v>0</v>
      </c>
      <c r="AHE943" s="1">
        <v>0</v>
      </c>
      <c r="AHF943" s="1">
        <v>0</v>
      </c>
      <c r="AHH943" s="1">
        <v>0</v>
      </c>
      <c r="AHI943" s="1">
        <v>0</v>
      </c>
      <c r="AHK943" s="1">
        <v>0</v>
      </c>
      <c r="AHL943" s="1">
        <v>0</v>
      </c>
      <c r="AHM943" s="1">
        <v>0</v>
      </c>
      <c r="AHN943" s="1">
        <v>0</v>
      </c>
      <c r="AHO943" s="1">
        <v>0</v>
      </c>
      <c r="AHP943" s="1">
        <v>0</v>
      </c>
      <c r="AHQ943" s="1">
        <v>0</v>
      </c>
      <c r="AHR943" s="1">
        <v>1</v>
      </c>
      <c r="AIN943" s="1">
        <v>0</v>
      </c>
      <c r="AIO943" s="1">
        <v>0</v>
      </c>
      <c r="AIT943" s="1">
        <v>2</v>
      </c>
      <c r="AIU943" s="1">
        <v>0</v>
      </c>
      <c r="AIV943" s="1">
        <v>0</v>
      </c>
      <c r="AIW943" s="1">
        <v>0</v>
      </c>
      <c r="AIX943" s="1">
        <v>25</v>
      </c>
      <c r="AIY943" s="1">
        <v>30</v>
      </c>
    </row>
    <row r="944" spans="1:951" s="80" customFormat="1">
      <c r="B944" s="80">
        <v>4</v>
      </c>
      <c r="C944" s="80">
        <v>0</v>
      </c>
      <c r="Z944" s="80">
        <v>0</v>
      </c>
      <c r="AA944" s="80">
        <v>2</v>
      </c>
      <c r="AB944" s="80" t="s">
        <v>8920</v>
      </c>
      <c r="AC944" s="80">
        <v>0</v>
      </c>
      <c r="AE944" s="80">
        <v>0</v>
      </c>
      <c r="AG944" s="80">
        <v>0</v>
      </c>
      <c r="AI944" s="80">
        <v>142</v>
      </c>
      <c r="DR944" s="80">
        <v>94</v>
      </c>
      <c r="HA944" s="80">
        <v>0</v>
      </c>
      <c r="HT944" s="80">
        <v>0</v>
      </c>
      <c r="IP944" s="80">
        <v>97</v>
      </c>
      <c r="LX944" s="80">
        <v>88</v>
      </c>
      <c r="PG944" s="80">
        <v>14</v>
      </c>
      <c r="SP944" s="80">
        <v>97.1</v>
      </c>
      <c r="VX944" s="80">
        <v>1</v>
      </c>
      <c r="WQ944" s="80">
        <v>0</v>
      </c>
      <c r="AGS944" s="80">
        <v>0</v>
      </c>
      <c r="AGT944" s="80">
        <v>0</v>
      </c>
      <c r="AGU944" s="80">
        <v>0</v>
      </c>
      <c r="AGV944" s="80">
        <v>0</v>
      </c>
      <c r="AGW944" s="80">
        <v>0</v>
      </c>
      <c r="AGX944" s="80">
        <v>0</v>
      </c>
      <c r="AGY944" s="80">
        <v>0</v>
      </c>
      <c r="AGZ944" s="80">
        <v>0</v>
      </c>
      <c r="AHA944" s="80">
        <v>0</v>
      </c>
      <c r="AHB944" s="80">
        <v>0</v>
      </c>
      <c r="AHC944" s="80">
        <v>1</v>
      </c>
      <c r="AHD944" s="80">
        <v>0</v>
      </c>
      <c r="AHE944" s="80">
        <v>0</v>
      </c>
      <c r="AHF944" s="80">
        <v>0</v>
      </c>
      <c r="AHH944" s="80">
        <v>0</v>
      </c>
      <c r="AHI944" s="80">
        <v>0</v>
      </c>
      <c r="AHK944" s="80">
        <v>0</v>
      </c>
      <c r="AHL944" s="80">
        <v>0</v>
      </c>
      <c r="AHM944" s="80">
        <v>0</v>
      </c>
      <c r="AHN944" s="80">
        <v>0</v>
      </c>
      <c r="AHO944" s="80">
        <v>0</v>
      </c>
      <c r="AHP944" s="80">
        <v>0</v>
      </c>
      <c r="AHQ944" s="80">
        <v>0</v>
      </c>
      <c r="AHR944" s="80">
        <v>0</v>
      </c>
      <c r="AIN944" s="80">
        <v>0</v>
      </c>
      <c r="AIO944" s="80">
        <v>0</v>
      </c>
      <c r="AIT944" s="80">
        <v>1</v>
      </c>
      <c r="AIU944" s="80">
        <v>0</v>
      </c>
      <c r="AIV944" s="80">
        <v>0</v>
      </c>
      <c r="AIW944" s="80">
        <v>0</v>
      </c>
      <c r="AIX944" s="80">
        <v>21</v>
      </c>
    </row>
    <row r="945" spans="1:951" s="1" customFormat="1">
      <c r="A945" s="1">
        <v>197</v>
      </c>
      <c r="B945" s="1" t="s">
        <v>7502</v>
      </c>
      <c r="C945" s="1">
        <v>1</v>
      </c>
      <c r="D945" s="1" t="s">
        <v>5911</v>
      </c>
      <c r="E945" s="1" t="s">
        <v>6032</v>
      </c>
      <c r="F945" s="1" t="s">
        <v>8921</v>
      </c>
      <c r="G945" s="1" t="s">
        <v>8922</v>
      </c>
      <c r="H945" s="1" t="s">
        <v>6800</v>
      </c>
      <c r="I945" s="1" t="s">
        <v>5979</v>
      </c>
      <c r="J945" s="1" t="s">
        <v>6204</v>
      </c>
      <c r="O945" s="1">
        <v>1</v>
      </c>
      <c r="P945" s="1">
        <v>0</v>
      </c>
      <c r="Q945" s="1">
        <v>0</v>
      </c>
      <c r="R945" s="1">
        <v>1</v>
      </c>
      <c r="S945" s="1">
        <v>1</v>
      </c>
      <c r="T945" s="1">
        <v>0</v>
      </c>
      <c r="U945" s="1">
        <v>0</v>
      </c>
      <c r="Z945" s="1">
        <v>0</v>
      </c>
      <c r="AA945" s="1">
        <v>2</v>
      </c>
      <c r="AB945" s="1" t="s">
        <v>8923</v>
      </c>
      <c r="AY945" s="1">
        <v>118</v>
      </c>
      <c r="EH945" s="1">
        <v>118</v>
      </c>
      <c r="IP945" s="1">
        <v>91</v>
      </c>
      <c r="IQ945" s="1">
        <v>97</v>
      </c>
      <c r="IR945" s="1">
        <v>92</v>
      </c>
      <c r="IS945" s="1">
        <v>97</v>
      </c>
      <c r="IT945" s="1">
        <v>95</v>
      </c>
      <c r="IU945" s="1">
        <v>95</v>
      </c>
      <c r="IV945" s="1">
        <v>94</v>
      </c>
      <c r="IW945" s="1">
        <v>95</v>
      </c>
      <c r="IX945" s="1">
        <v>96</v>
      </c>
      <c r="IY945" s="1">
        <v>93</v>
      </c>
      <c r="IZ945" s="1">
        <v>95</v>
      </c>
      <c r="JA945" s="1">
        <v>97</v>
      </c>
      <c r="JB945" s="1">
        <v>96</v>
      </c>
      <c r="JC945" s="1">
        <v>96</v>
      </c>
      <c r="JD945" s="1">
        <v>92</v>
      </c>
      <c r="JE945" s="1">
        <v>96</v>
      </c>
      <c r="JF945" s="1">
        <v>98</v>
      </c>
      <c r="JG945" s="1">
        <v>95</v>
      </c>
      <c r="JH945" s="1">
        <v>96</v>
      </c>
      <c r="JI945" s="1">
        <v>96</v>
      </c>
      <c r="JJ945" s="1">
        <v>95</v>
      </c>
      <c r="JK945" s="1">
        <v>92</v>
      </c>
      <c r="JL945" s="1">
        <v>96</v>
      </c>
      <c r="JN945" s="1">
        <v>97</v>
      </c>
      <c r="JO945" s="1">
        <v>93</v>
      </c>
      <c r="JP945" s="1">
        <v>95</v>
      </c>
      <c r="JQ945" s="1">
        <v>93</v>
      </c>
      <c r="JR945" s="1">
        <v>93</v>
      </c>
      <c r="JS945" s="1">
        <v>95</v>
      </c>
      <c r="JT945" s="1">
        <v>92</v>
      </c>
      <c r="JU945" s="1">
        <v>94</v>
      </c>
      <c r="JV945" s="1">
        <v>97</v>
      </c>
      <c r="JW945" s="1">
        <v>96</v>
      </c>
      <c r="JX945" s="1">
        <v>99</v>
      </c>
      <c r="LX945" s="1">
        <v>97</v>
      </c>
      <c r="LY945" s="1">
        <v>98</v>
      </c>
      <c r="LZ945" s="1">
        <v>97</v>
      </c>
      <c r="MA945" s="1">
        <v>93</v>
      </c>
      <c r="MB945" s="1">
        <v>85</v>
      </c>
      <c r="MC945" s="1">
        <v>82</v>
      </c>
      <c r="MD945" s="1">
        <v>76</v>
      </c>
      <c r="ME945" s="1">
        <v>85</v>
      </c>
      <c r="MF945" s="1">
        <v>92</v>
      </c>
      <c r="MG945" s="1">
        <v>88</v>
      </c>
      <c r="MH945" s="1">
        <v>80</v>
      </c>
      <c r="MI945" s="1">
        <v>94</v>
      </c>
      <c r="MJ945" s="1">
        <v>79</v>
      </c>
      <c r="MK945" s="1">
        <v>76</v>
      </c>
      <c r="ML945" s="1">
        <v>89</v>
      </c>
      <c r="MM945" s="1">
        <v>82</v>
      </c>
      <c r="MN945" s="1">
        <v>83</v>
      </c>
      <c r="MO945" s="1">
        <v>83</v>
      </c>
      <c r="MP945" s="1">
        <v>83</v>
      </c>
      <c r="MQ945" s="1">
        <v>77</v>
      </c>
      <c r="MR945" s="1">
        <v>77</v>
      </c>
      <c r="MS945" s="1">
        <v>78</v>
      </c>
      <c r="MT945" s="1">
        <v>77</v>
      </c>
      <c r="MV945" s="1">
        <v>95</v>
      </c>
      <c r="MW945" s="1">
        <v>83</v>
      </c>
      <c r="MX945" s="1">
        <v>87</v>
      </c>
      <c r="MY945" s="1">
        <v>93</v>
      </c>
      <c r="MZ945" s="1">
        <v>91</v>
      </c>
      <c r="NA945" s="1">
        <v>86</v>
      </c>
      <c r="NB945" s="1">
        <v>96</v>
      </c>
      <c r="NC945" s="1">
        <v>93</v>
      </c>
      <c r="ND945" s="1">
        <v>90</v>
      </c>
      <c r="NE945" s="1">
        <v>91</v>
      </c>
      <c r="NF945" s="1">
        <v>91</v>
      </c>
      <c r="PW945" s="1">
        <v>17</v>
      </c>
      <c r="QD945" s="1">
        <v>18</v>
      </c>
      <c r="TF945" s="1">
        <v>98.3</v>
      </c>
      <c r="WV945" s="1">
        <v>1</v>
      </c>
      <c r="WW945" s="1">
        <v>1</v>
      </c>
      <c r="WX945" s="1">
        <v>1</v>
      </c>
      <c r="WY945" s="1">
        <v>1</v>
      </c>
      <c r="WZ945" s="1">
        <v>1</v>
      </c>
      <c r="XA945" s="1">
        <v>1</v>
      </c>
      <c r="XB945" s="1">
        <v>1</v>
      </c>
      <c r="XC945" s="1">
        <v>1</v>
      </c>
      <c r="XD945" s="1">
        <v>1</v>
      </c>
      <c r="XG945" s="1">
        <v>1</v>
      </c>
      <c r="ACG945" s="1">
        <v>270</v>
      </c>
      <c r="ACH945" s="1">
        <v>292</v>
      </c>
      <c r="ACI945" s="1">
        <v>412</v>
      </c>
      <c r="ACJ945" s="1">
        <v>467</v>
      </c>
      <c r="ACK945" s="1">
        <v>458</v>
      </c>
      <c r="ADP945" s="1">
        <v>22</v>
      </c>
      <c r="AGS945" s="1">
        <v>0</v>
      </c>
      <c r="AGT945" s="1">
        <v>1</v>
      </c>
      <c r="AGU945" s="1">
        <v>0</v>
      </c>
      <c r="AGV945" s="1">
        <v>0</v>
      </c>
      <c r="AGW945" s="1">
        <v>1</v>
      </c>
      <c r="AGX945" s="1">
        <v>1</v>
      </c>
      <c r="AGY945" s="1">
        <v>0</v>
      </c>
      <c r="AGZ945" s="1">
        <v>0</v>
      </c>
      <c r="AHA945" s="1">
        <v>0</v>
      </c>
      <c r="AHB945" s="1">
        <v>0</v>
      </c>
      <c r="AHC945" s="1">
        <v>0</v>
      </c>
      <c r="AHD945" s="1">
        <v>0</v>
      </c>
      <c r="AHE945" s="1">
        <v>0</v>
      </c>
      <c r="AHF945" s="1">
        <v>0</v>
      </c>
      <c r="AHH945" s="1">
        <v>0</v>
      </c>
      <c r="AHI945" s="1">
        <v>0</v>
      </c>
      <c r="AHK945" s="1">
        <v>0</v>
      </c>
      <c r="AHL945" s="1">
        <v>0</v>
      </c>
      <c r="AHM945" s="1">
        <v>0</v>
      </c>
      <c r="AHN945" s="1">
        <v>0</v>
      </c>
      <c r="AHO945" s="1">
        <v>0</v>
      </c>
      <c r="AHP945" s="1">
        <v>0</v>
      </c>
      <c r="AHQ945" s="1">
        <v>0</v>
      </c>
      <c r="AHR945" s="1">
        <v>0</v>
      </c>
      <c r="AIM945" s="1">
        <v>0</v>
      </c>
      <c r="AIN945" s="1">
        <v>0</v>
      </c>
      <c r="AIO945" s="1">
        <v>0</v>
      </c>
      <c r="AIP945" s="1">
        <v>1</v>
      </c>
      <c r="AIQ945" s="1">
        <v>1</v>
      </c>
      <c r="AIR945" s="1">
        <v>1</v>
      </c>
      <c r="AIS945" s="1">
        <v>1</v>
      </c>
      <c r="AIT945" s="1">
        <v>0</v>
      </c>
      <c r="AIU945" s="1">
        <v>0</v>
      </c>
      <c r="AIV945" s="1">
        <v>0</v>
      </c>
      <c r="AIW945" s="1">
        <v>0</v>
      </c>
    </row>
    <row r="946" spans="1:951" s="1" customFormat="1">
      <c r="B946" s="1" t="s">
        <v>7504</v>
      </c>
      <c r="C946" s="1">
        <v>1</v>
      </c>
      <c r="D946" s="1" t="s">
        <v>8924</v>
      </c>
      <c r="E946" s="1" t="s">
        <v>8925</v>
      </c>
      <c r="F946" s="1" t="s">
        <v>8926</v>
      </c>
      <c r="G946" s="1" t="s">
        <v>5992</v>
      </c>
      <c r="O946" s="1">
        <v>1</v>
      </c>
      <c r="P946" s="1">
        <v>0</v>
      </c>
      <c r="Q946" s="1">
        <v>1</v>
      </c>
      <c r="R946" s="1">
        <v>0</v>
      </c>
      <c r="Z946" s="1">
        <v>0</v>
      </c>
      <c r="AA946" s="1">
        <v>2</v>
      </c>
      <c r="AP946" s="1">
        <v>128</v>
      </c>
      <c r="BF946" s="1">
        <v>136</v>
      </c>
      <c r="BI946" s="1">
        <v>144</v>
      </c>
      <c r="BL946" s="1">
        <v>106</v>
      </c>
      <c r="BM946" s="1">
        <v>127</v>
      </c>
      <c r="BU946" s="1">
        <v>150</v>
      </c>
      <c r="DY946" s="1">
        <v>55</v>
      </c>
      <c r="EO946" s="1">
        <v>70</v>
      </c>
      <c r="ER946" s="1">
        <v>74</v>
      </c>
      <c r="ET946" s="1">
        <v>53</v>
      </c>
      <c r="EU946" s="1">
        <v>60</v>
      </c>
      <c r="FC946" s="1">
        <v>70</v>
      </c>
      <c r="IP946" s="1">
        <v>97</v>
      </c>
      <c r="IQ946" s="1">
        <v>97</v>
      </c>
      <c r="IR946" s="1">
        <v>98</v>
      </c>
      <c r="IS946" s="1">
        <v>98</v>
      </c>
      <c r="IT946" s="1">
        <v>99</v>
      </c>
      <c r="IU946" s="1">
        <v>99</v>
      </c>
      <c r="IV946" s="1">
        <v>99</v>
      </c>
      <c r="IY946" s="1">
        <v>99</v>
      </c>
      <c r="IZ946" s="1">
        <v>99</v>
      </c>
      <c r="JA946" s="1">
        <v>97</v>
      </c>
      <c r="JB946" s="1">
        <v>95</v>
      </c>
      <c r="JC946" s="1">
        <v>95</v>
      </c>
      <c r="JD946" s="1">
        <v>96</v>
      </c>
      <c r="JE946" s="1">
        <v>95</v>
      </c>
      <c r="JF946" s="1">
        <v>95</v>
      </c>
      <c r="JG946" s="1">
        <v>97</v>
      </c>
      <c r="JH946" s="1">
        <v>96</v>
      </c>
      <c r="JI946" s="1">
        <v>93</v>
      </c>
      <c r="JJ946" s="1">
        <v>98</v>
      </c>
      <c r="JK946" s="1">
        <v>95</v>
      </c>
      <c r="JL946" s="1">
        <v>95</v>
      </c>
      <c r="JM946" s="1">
        <v>98</v>
      </c>
      <c r="JN946" s="1">
        <v>99</v>
      </c>
      <c r="JP946" s="1">
        <v>91</v>
      </c>
      <c r="JQ946" s="1">
        <v>95</v>
      </c>
      <c r="JR946" s="1">
        <v>93</v>
      </c>
      <c r="JS946" s="1">
        <v>93</v>
      </c>
      <c r="JT946" s="1">
        <v>97</v>
      </c>
      <c r="JV946" s="1">
        <v>96</v>
      </c>
      <c r="JW946" s="1">
        <v>96</v>
      </c>
      <c r="JY946" s="1">
        <v>95</v>
      </c>
      <c r="JZ946" s="1">
        <v>95</v>
      </c>
      <c r="KA946" s="1">
        <v>96</v>
      </c>
      <c r="LX946" s="1">
        <v>92</v>
      </c>
      <c r="LY946" s="1">
        <v>89</v>
      </c>
      <c r="LZ946" s="1">
        <v>84</v>
      </c>
      <c r="MA946" s="1">
        <v>84</v>
      </c>
      <c r="MB946" s="1">
        <v>86</v>
      </c>
      <c r="MC946" s="1">
        <v>94</v>
      </c>
      <c r="MD946" s="1">
        <v>98</v>
      </c>
      <c r="MG946" s="1">
        <v>97</v>
      </c>
      <c r="MH946" s="1">
        <v>99</v>
      </c>
      <c r="MI946" s="1">
        <v>97</v>
      </c>
      <c r="MJ946" s="1">
        <v>95</v>
      </c>
      <c r="MK946" s="1">
        <v>95</v>
      </c>
      <c r="ML946" s="1">
        <v>96</v>
      </c>
      <c r="MM946" s="1">
        <v>95</v>
      </c>
      <c r="MN946" s="1">
        <v>95</v>
      </c>
      <c r="MO946" s="1">
        <v>97</v>
      </c>
      <c r="MP946" s="1">
        <v>96</v>
      </c>
      <c r="MQ946" s="1">
        <v>93</v>
      </c>
      <c r="MR946" s="1">
        <v>98</v>
      </c>
      <c r="MS946" s="1">
        <v>95</v>
      </c>
      <c r="MT946" s="1">
        <v>95</v>
      </c>
      <c r="MU946" s="1">
        <v>98</v>
      </c>
      <c r="MV946" s="1">
        <v>99</v>
      </c>
      <c r="MX946" s="1">
        <v>91</v>
      </c>
      <c r="MY946" s="1">
        <v>95</v>
      </c>
      <c r="MZ946" s="1">
        <v>93</v>
      </c>
      <c r="NA946" s="1">
        <v>93</v>
      </c>
      <c r="NB946" s="1">
        <v>97</v>
      </c>
      <c r="ND946" s="1">
        <v>96</v>
      </c>
      <c r="NE946" s="1">
        <v>96</v>
      </c>
      <c r="NG946" s="1">
        <v>95</v>
      </c>
      <c r="NH946" s="1">
        <v>95</v>
      </c>
      <c r="NI946" s="1">
        <v>96</v>
      </c>
      <c r="PO946" s="1">
        <v>16</v>
      </c>
      <c r="QD946" s="1">
        <v>15</v>
      </c>
      <c r="QF946" s="1">
        <v>16</v>
      </c>
      <c r="QG946" s="1">
        <v>18</v>
      </c>
      <c r="QI946" s="1">
        <v>18</v>
      </c>
      <c r="QJ946" s="1">
        <v>20</v>
      </c>
      <c r="SW946" s="1">
        <v>97.6</v>
      </c>
      <c r="TM946" s="1">
        <v>97.2</v>
      </c>
      <c r="TP946" s="1">
        <v>97.8</v>
      </c>
      <c r="TR946" s="1">
        <v>98.2</v>
      </c>
      <c r="TS946" s="1">
        <v>97.4</v>
      </c>
      <c r="UA946" s="1">
        <v>98.3</v>
      </c>
      <c r="WX946" s="1">
        <v>1</v>
      </c>
      <c r="XN946" s="1">
        <v>1</v>
      </c>
      <c r="XQ946" s="1">
        <v>0</v>
      </c>
      <c r="XR946" s="1">
        <v>1</v>
      </c>
      <c r="XS946" s="1">
        <v>1</v>
      </c>
      <c r="XT946" s="1">
        <v>1</v>
      </c>
      <c r="XU946" s="1">
        <v>1</v>
      </c>
      <c r="XV946" s="1">
        <v>1</v>
      </c>
      <c r="XW946" s="1">
        <v>1</v>
      </c>
      <c r="XX946" s="1">
        <v>1</v>
      </c>
      <c r="XY946" s="1">
        <v>1</v>
      </c>
      <c r="XZ946" s="1">
        <v>1</v>
      </c>
      <c r="YA946" s="1">
        <v>1</v>
      </c>
      <c r="YB946" s="1">
        <v>1</v>
      </c>
      <c r="AAY946" s="1">
        <v>25</v>
      </c>
      <c r="ABB946" s="1">
        <v>10.9</v>
      </c>
      <c r="ABE946" s="1">
        <v>31.6</v>
      </c>
      <c r="ABM946" s="1">
        <v>9.4600000000000009</v>
      </c>
      <c r="ABO946" s="1">
        <v>149</v>
      </c>
      <c r="ABU946" s="1">
        <v>138</v>
      </c>
      <c r="ABX946" s="1">
        <v>4.2</v>
      </c>
      <c r="ACA946" s="1">
        <v>99</v>
      </c>
      <c r="ACD946" s="1">
        <v>9.1</v>
      </c>
      <c r="ACG946" s="1">
        <v>341</v>
      </c>
      <c r="ACH946" s="1">
        <v>330</v>
      </c>
      <c r="ACI946" s="1">
        <v>369</v>
      </c>
      <c r="ACJ946" s="1">
        <v>393</v>
      </c>
      <c r="ACK946" s="1">
        <v>357</v>
      </c>
      <c r="ACL946" s="1">
        <v>362</v>
      </c>
      <c r="ACQ946" s="1">
        <v>25</v>
      </c>
      <c r="ACT946" s="1">
        <v>0.91</v>
      </c>
      <c r="ACW946" s="1">
        <v>14</v>
      </c>
      <c r="ADP946" s="1">
        <v>15</v>
      </c>
      <c r="ADQ946" s="1">
        <v>18</v>
      </c>
      <c r="AGS946" s="1">
        <v>1</v>
      </c>
      <c r="AGT946" s="1">
        <v>0</v>
      </c>
      <c r="AGU946" s="1">
        <v>0</v>
      </c>
      <c r="AGV946" s="1">
        <v>1</v>
      </c>
      <c r="AGW946" s="1">
        <v>1</v>
      </c>
      <c r="AGX946" s="1">
        <v>1</v>
      </c>
      <c r="AGY946" s="1">
        <v>0</v>
      </c>
      <c r="AGZ946" s="1">
        <v>0</v>
      </c>
      <c r="AHA946" s="1">
        <v>0</v>
      </c>
      <c r="AHB946" s="1">
        <v>0</v>
      </c>
      <c r="AHC946" s="1">
        <v>0</v>
      </c>
      <c r="AHD946" s="1">
        <v>0</v>
      </c>
      <c r="AHE946" s="1">
        <v>0</v>
      </c>
      <c r="AHF946" s="1">
        <v>0</v>
      </c>
      <c r="AHH946" s="1">
        <v>0</v>
      </c>
      <c r="AHI946" s="1">
        <v>0</v>
      </c>
      <c r="AHK946" s="1">
        <v>0</v>
      </c>
      <c r="AHL946" s="1">
        <v>0</v>
      </c>
      <c r="AHM946" s="1">
        <v>0</v>
      </c>
      <c r="AHN946" s="1">
        <v>0</v>
      </c>
      <c r="AHO946" s="1">
        <v>0</v>
      </c>
      <c r="AHP946" s="1">
        <v>0</v>
      </c>
      <c r="AHQ946" s="1">
        <v>0</v>
      </c>
      <c r="AHR946" s="1">
        <v>0</v>
      </c>
      <c r="AIM946" s="1">
        <v>0</v>
      </c>
      <c r="AIN946" s="1">
        <v>0</v>
      </c>
      <c r="AIO946" s="1">
        <v>0</v>
      </c>
      <c r="AIT946" s="1">
        <v>0</v>
      </c>
      <c r="AIU946" s="1">
        <v>0</v>
      </c>
      <c r="AIV946" s="1">
        <v>0</v>
      </c>
      <c r="AIW946" s="1">
        <v>0</v>
      </c>
    </row>
    <row r="947" spans="1:951" s="1" customFormat="1">
      <c r="B947" s="1">
        <v>3</v>
      </c>
      <c r="C947" s="1">
        <v>1</v>
      </c>
      <c r="D947" s="1" t="s">
        <v>8927</v>
      </c>
      <c r="E947" s="1" t="s">
        <v>8928</v>
      </c>
      <c r="F947" s="1" t="s">
        <v>6438</v>
      </c>
      <c r="O947" s="1">
        <v>1</v>
      </c>
      <c r="P947" s="1">
        <v>1</v>
      </c>
      <c r="Q947" s="1">
        <v>1</v>
      </c>
      <c r="Z947" s="1">
        <v>0</v>
      </c>
      <c r="AA947" s="1">
        <v>1</v>
      </c>
      <c r="AB947" s="1" t="s">
        <v>8929</v>
      </c>
      <c r="AC947" s="1">
        <v>0</v>
      </c>
      <c r="AE947" s="1">
        <v>4</v>
      </c>
      <c r="AF947" s="1">
        <v>0</v>
      </c>
      <c r="AG947" s="1">
        <v>0</v>
      </c>
      <c r="AI947" s="1">
        <v>159</v>
      </c>
      <c r="AK947" s="1">
        <v>134</v>
      </c>
      <c r="AL947" s="1">
        <v>148</v>
      </c>
      <c r="AN947" s="1">
        <v>138</v>
      </c>
      <c r="AO947" s="1">
        <v>124</v>
      </c>
      <c r="DR947" s="1">
        <v>66</v>
      </c>
      <c r="DT947" s="1">
        <v>68</v>
      </c>
      <c r="DU947" s="1">
        <v>70</v>
      </c>
      <c r="DW947" s="1">
        <v>70</v>
      </c>
      <c r="DX947" s="1">
        <v>46</v>
      </c>
      <c r="HG947" s="1">
        <v>0</v>
      </c>
      <c r="HZ947" s="1">
        <v>0</v>
      </c>
      <c r="IP947" s="1">
        <v>96</v>
      </c>
      <c r="IR947" s="1">
        <v>96</v>
      </c>
      <c r="IS947" s="1">
        <v>95</v>
      </c>
      <c r="IU947" s="1">
        <v>95</v>
      </c>
      <c r="IV947" s="1">
        <v>96</v>
      </c>
      <c r="LX947" s="1">
        <v>96</v>
      </c>
      <c r="LZ947" s="1">
        <v>96</v>
      </c>
      <c r="MA947" s="1">
        <v>95</v>
      </c>
      <c r="MC947" s="1">
        <v>95</v>
      </c>
      <c r="MD947" s="1">
        <v>110</v>
      </c>
      <c r="PG947" s="1">
        <v>18</v>
      </c>
      <c r="PI947" s="1">
        <v>18</v>
      </c>
      <c r="PJ947" s="1">
        <v>18</v>
      </c>
      <c r="PK947" s="1">
        <v>18</v>
      </c>
      <c r="PL947" s="1">
        <v>18</v>
      </c>
      <c r="PM947" s="1">
        <v>24</v>
      </c>
      <c r="SP947" s="1">
        <v>97.4</v>
      </c>
      <c r="SR947" s="1">
        <v>97.8</v>
      </c>
      <c r="SS947" s="1">
        <v>97.8</v>
      </c>
      <c r="SU947" s="1">
        <v>97.4</v>
      </c>
      <c r="SV947" s="1">
        <v>98.2</v>
      </c>
      <c r="WD947" s="1">
        <v>1</v>
      </c>
      <c r="WQ947" s="1">
        <v>1</v>
      </c>
      <c r="WS947" s="1">
        <v>1</v>
      </c>
      <c r="WT947" s="1">
        <v>0</v>
      </c>
      <c r="WV947" s="1">
        <v>0</v>
      </c>
      <c r="WW947" s="1">
        <v>0</v>
      </c>
      <c r="AAY947" s="1">
        <v>24</v>
      </c>
      <c r="ABB947" s="1">
        <v>11.6</v>
      </c>
      <c r="ABE947" s="1">
        <v>34.6</v>
      </c>
      <c r="ABM947" s="1">
        <v>11.9</v>
      </c>
      <c r="ABO947" s="1">
        <v>189</v>
      </c>
      <c r="ABQ947" s="1">
        <v>0.1</v>
      </c>
      <c r="ABU947" s="1">
        <v>139</v>
      </c>
      <c r="ABX947" s="1">
        <v>4.2</v>
      </c>
      <c r="ACA947" s="1">
        <v>101</v>
      </c>
      <c r="ACD947" s="1">
        <v>9.1999999999999993</v>
      </c>
      <c r="ACG947" s="1">
        <v>285</v>
      </c>
      <c r="ACH947" s="1">
        <v>295</v>
      </c>
      <c r="ACI947" s="1">
        <v>493</v>
      </c>
      <c r="ACJ947" s="1">
        <v>456</v>
      </c>
      <c r="ACK947" s="1">
        <v>219</v>
      </c>
      <c r="ACL947" s="1">
        <v>146</v>
      </c>
      <c r="ACQ947" s="1">
        <v>23</v>
      </c>
      <c r="ACT947" s="1">
        <v>0.85</v>
      </c>
      <c r="ACW947" s="1">
        <v>14</v>
      </c>
      <c r="ADR947" s="1">
        <v>2.1</v>
      </c>
      <c r="ADU947" s="1">
        <v>3.6</v>
      </c>
      <c r="AEV947" s="1">
        <v>0</v>
      </c>
      <c r="AFY947" s="1">
        <v>0</v>
      </c>
      <c r="AGG947" s="1">
        <v>7</v>
      </c>
      <c r="AGH947" s="1" t="s">
        <v>8930</v>
      </c>
      <c r="AGI947" s="1">
        <v>5</v>
      </c>
      <c r="AGJ947" s="1" t="s">
        <v>8229</v>
      </c>
      <c r="AGS947" s="1">
        <v>1</v>
      </c>
      <c r="AGT947" s="1">
        <v>0</v>
      </c>
      <c r="AGU947" s="1">
        <v>0</v>
      </c>
      <c r="AGV947" s="1">
        <v>1</v>
      </c>
      <c r="AGW947" s="1">
        <v>1</v>
      </c>
      <c r="AGX947" s="1">
        <v>1</v>
      </c>
      <c r="AGY947" s="1">
        <v>0</v>
      </c>
      <c r="AGZ947" s="1">
        <v>0</v>
      </c>
      <c r="AHA947" s="1">
        <v>0</v>
      </c>
      <c r="AHB947" s="1">
        <v>0</v>
      </c>
      <c r="AHC947" s="1">
        <v>1</v>
      </c>
      <c r="AHD947" s="1">
        <v>0</v>
      </c>
      <c r="AHE947" s="1">
        <v>0</v>
      </c>
      <c r="AHF947" s="1">
        <v>0</v>
      </c>
      <c r="AHH947" s="1">
        <v>0</v>
      </c>
      <c r="AHI947" s="1">
        <v>0</v>
      </c>
      <c r="AHK947" s="1">
        <v>0</v>
      </c>
      <c r="AHL947" s="1">
        <v>0</v>
      </c>
      <c r="AHM947" s="1">
        <v>0</v>
      </c>
      <c r="AHN947" s="1">
        <v>0</v>
      </c>
      <c r="AHO947" s="1">
        <v>0</v>
      </c>
      <c r="AHP947" s="1">
        <v>0</v>
      </c>
      <c r="AHQ947" s="1">
        <v>0</v>
      </c>
      <c r="AHR947" s="1">
        <v>0</v>
      </c>
      <c r="AIM947" s="1">
        <v>0</v>
      </c>
      <c r="AIN947" s="1">
        <v>0</v>
      </c>
      <c r="AIO947" s="1">
        <v>0</v>
      </c>
      <c r="AIT947" s="1">
        <v>1</v>
      </c>
      <c r="AIU947" s="1">
        <v>0</v>
      </c>
      <c r="AIV947" s="1">
        <v>0</v>
      </c>
      <c r="AIW947" s="1">
        <v>0</v>
      </c>
      <c r="AIX947" s="1">
        <v>47</v>
      </c>
    </row>
    <row r="948" spans="1:951" s="1" customFormat="1">
      <c r="B948" s="1">
        <v>4</v>
      </c>
      <c r="C948" s="1">
        <v>1</v>
      </c>
      <c r="D948" s="1" t="s">
        <v>7736</v>
      </c>
      <c r="E948" s="1" t="s">
        <v>8241</v>
      </c>
      <c r="O948" s="1">
        <v>1</v>
      </c>
      <c r="P948" s="1">
        <v>1</v>
      </c>
      <c r="Z948" s="1">
        <v>0</v>
      </c>
      <c r="AA948" s="1">
        <v>2</v>
      </c>
      <c r="AB948" s="1" t="s">
        <v>8931</v>
      </c>
      <c r="AC948" s="1">
        <v>0</v>
      </c>
      <c r="AE948" s="1">
        <v>7</v>
      </c>
      <c r="AF948" s="1">
        <v>0</v>
      </c>
      <c r="AG948" s="1">
        <v>0</v>
      </c>
      <c r="AI948" s="1">
        <v>136</v>
      </c>
      <c r="AL948" s="1">
        <v>128</v>
      </c>
      <c r="DR948" s="1">
        <v>72</v>
      </c>
      <c r="DU948" s="1">
        <v>56</v>
      </c>
      <c r="HA948" s="1">
        <v>0</v>
      </c>
      <c r="HD948" s="1">
        <v>0</v>
      </c>
      <c r="HT948" s="1">
        <v>0</v>
      </c>
      <c r="HW948" s="1">
        <v>0</v>
      </c>
      <c r="IP948" s="1">
        <v>97</v>
      </c>
      <c r="IQ948" s="1">
        <v>94</v>
      </c>
      <c r="IS948" s="1">
        <v>94</v>
      </c>
      <c r="LX948" s="1">
        <v>96</v>
      </c>
      <c r="LY948" s="1">
        <v>105</v>
      </c>
      <c r="LZ948" s="1">
        <v>95</v>
      </c>
      <c r="MA948" s="1">
        <v>96</v>
      </c>
      <c r="PG948" s="1">
        <v>20</v>
      </c>
      <c r="PH948" s="1">
        <v>28</v>
      </c>
      <c r="PI948" s="1">
        <v>20</v>
      </c>
      <c r="PJ948" s="1">
        <v>22</v>
      </c>
      <c r="SP948" s="1">
        <v>96.9</v>
      </c>
      <c r="SS948" s="1">
        <v>98.6</v>
      </c>
      <c r="VX948" s="1">
        <v>1</v>
      </c>
      <c r="WA948" s="1">
        <v>1</v>
      </c>
      <c r="WQ948" s="1">
        <v>0</v>
      </c>
      <c r="WR948" s="1">
        <v>0</v>
      </c>
      <c r="WS948" s="1">
        <v>0</v>
      </c>
      <c r="WT948" s="1">
        <v>0</v>
      </c>
      <c r="ACG948" s="1">
        <v>119</v>
      </c>
      <c r="ACH948" s="1">
        <v>171</v>
      </c>
      <c r="ACI948" s="1">
        <v>334</v>
      </c>
      <c r="AGS948" s="1">
        <v>1</v>
      </c>
      <c r="AGT948" s="1">
        <v>0</v>
      </c>
      <c r="AGU948" s="1">
        <v>0</v>
      </c>
      <c r="AGV948" s="1">
        <v>1</v>
      </c>
      <c r="AGW948" s="1">
        <v>0</v>
      </c>
      <c r="AGX948" s="1">
        <v>1</v>
      </c>
      <c r="AGY948" s="1">
        <v>0</v>
      </c>
      <c r="AGZ948" s="1">
        <v>0</v>
      </c>
      <c r="AHA948" s="1">
        <v>0</v>
      </c>
      <c r="AHB948" s="1">
        <v>0</v>
      </c>
      <c r="AHC948" s="1">
        <v>1</v>
      </c>
      <c r="AHD948" s="1">
        <v>0</v>
      </c>
      <c r="AHE948" s="1">
        <v>0</v>
      </c>
      <c r="AHF948" s="1">
        <v>0</v>
      </c>
      <c r="AHH948" s="1">
        <v>0</v>
      </c>
      <c r="AHI948" s="1">
        <v>0</v>
      </c>
      <c r="AHK948" s="1">
        <v>0</v>
      </c>
      <c r="AHL948" s="1">
        <v>0</v>
      </c>
      <c r="AHM948" s="1">
        <v>0</v>
      </c>
      <c r="AHN948" s="1">
        <v>0</v>
      </c>
      <c r="AHO948" s="1">
        <v>0</v>
      </c>
      <c r="AHP948" s="1">
        <v>0</v>
      </c>
      <c r="AHQ948" s="1">
        <v>0</v>
      </c>
      <c r="AHR948" s="1">
        <v>0</v>
      </c>
      <c r="AIM948" s="1">
        <v>0</v>
      </c>
      <c r="AIN948" s="1">
        <v>0</v>
      </c>
      <c r="AIO948" s="1">
        <v>0</v>
      </c>
      <c r="AIT948" s="1">
        <v>2</v>
      </c>
      <c r="AIU948" s="1">
        <v>0</v>
      </c>
      <c r="AIV948" s="1">
        <v>0</v>
      </c>
      <c r="AIW948" s="1">
        <v>0</v>
      </c>
      <c r="AIX948" s="1">
        <v>24</v>
      </c>
      <c r="AIY948" s="1">
        <v>36</v>
      </c>
    </row>
    <row r="949" spans="1:951" s="80" customFormat="1">
      <c r="B949" s="80">
        <v>5</v>
      </c>
      <c r="C949" s="80">
        <v>1</v>
      </c>
      <c r="D949" s="80" t="s">
        <v>8932</v>
      </c>
      <c r="O949" s="80">
        <v>0</v>
      </c>
      <c r="Z949" s="80">
        <v>0</v>
      </c>
      <c r="AA949" s="80">
        <v>2</v>
      </c>
      <c r="AB949" s="80" t="s">
        <v>8933</v>
      </c>
      <c r="AC949" s="80">
        <v>0</v>
      </c>
      <c r="AE949" s="80">
        <v>1</v>
      </c>
      <c r="AF949" s="80">
        <v>0</v>
      </c>
      <c r="AG949" s="80">
        <v>0</v>
      </c>
      <c r="AI949" s="80">
        <v>138</v>
      </c>
      <c r="DR949" s="80">
        <v>72</v>
      </c>
      <c r="HA949" s="80">
        <v>0</v>
      </c>
      <c r="HT949" s="80">
        <v>0</v>
      </c>
      <c r="IP949" s="80">
        <v>93</v>
      </c>
      <c r="LX949" s="80">
        <v>90</v>
      </c>
      <c r="PG949" s="80">
        <v>24</v>
      </c>
      <c r="SP949" s="80">
        <v>96.9</v>
      </c>
      <c r="VX949" s="80">
        <v>1</v>
      </c>
      <c r="WQ949" s="80">
        <v>0</v>
      </c>
      <c r="ACG949" s="80">
        <v>90</v>
      </c>
      <c r="AGS949" s="80">
        <v>1</v>
      </c>
      <c r="AGT949" s="80">
        <v>0</v>
      </c>
      <c r="AGU949" s="80">
        <v>0</v>
      </c>
      <c r="AGV949" s="80">
        <v>1</v>
      </c>
      <c r="AGW949" s="80">
        <v>0</v>
      </c>
      <c r="AGX949" s="80">
        <v>1</v>
      </c>
      <c r="AGY949" s="80">
        <v>0</v>
      </c>
      <c r="AGZ949" s="80">
        <v>0</v>
      </c>
      <c r="AHA949" s="80">
        <v>0</v>
      </c>
      <c r="AHB949" s="80">
        <v>0</v>
      </c>
      <c r="AHC949" s="80">
        <v>1</v>
      </c>
      <c r="AHD949" s="80">
        <v>0</v>
      </c>
      <c r="AHE949" s="80">
        <v>0</v>
      </c>
      <c r="AHF949" s="80">
        <v>0</v>
      </c>
      <c r="AHH949" s="80">
        <v>0</v>
      </c>
      <c r="AHI949" s="80">
        <v>0</v>
      </c>
      <c r="AHK949" s="80">
        <v>0</v>
      </c>
      <c r="AHL949" s="80">
        <v>0</v>
      </c>
      <c r="AHM949" s="80">
        <v>0</v>
      </c>
      <c r="AHN949" s="80">
        <v>0</v>
      </c>
      <c r="AHO949" s="80">
        <v>0</v>
      </c>
      <c r="AHP949" s="80">
        <v>0</v>
      </c>
      <c r="AHQ949" s="80">
        <v>0</v>
      </c>
      <c r="AHR949" s="80">
        <v>0</v>
      </c>
      <c r="AIM949" s="80">
        <v>0</v>
      </c>
      <c r="AIN949" s="80">
        <v>0</v>
      </c>
      <c r="AIO949" s="80">
        <v>0</v>
      </c>
      <c r="AIT949" s="80">
        <v>1</v>
      </c>
      <c r="AIU949" s="80">
        <v>0</v>
      </c>
      <c r="AIV949" s="80">
        <v>0</v>
      </c>
      <c r="AIW949" s="80">
        <v>0</v>
      </c>
      <c r="AIX949" s="80">
        <v>30</v>
      </c>
    </row>
    <row r="950" spans="1:951" s="1" customFormat="1">
      <c r="A950" s="1">
        <v>198</v>
      </c>
      <c r="B950" s="1" t="s">
        <v>7502</v>
      </c>
      <c r="C950" s="1">
        <v>1</v>
      </c>
      <c r="D950" s="1" t="s">
        <v>6082</v>
      </c>
      <c r="E950" s="1" t="s">
        <v>8934</v>
      </c>
      <c r="F950" s="1" t="s">
        <v>5992</v>
      </c>
      <c r="G950" s="1" t="s">
        <v>6501</v>
      </c>
      <c r="O950" s="1">
        <v>0</v>
      </c>
      <c r="P950" s="1">
        <v>0</v>
      </c>
      <c r="Q950" s="1">
        <v>0</v>
      </c>
      <c r="R950" s="1">
        <v>0</v>
      </c>
      <c r="Z950" s="1">
        <v>0</v>
      </c>
      <c r="AA950" s="1">
        <v>2</v>
      </c>
      <c r="AB950" s="1" t="s">
        <v>8935</v>
      </c>
      <c r="AI950" s="1">
        <v>91</v>
      </c>
      <c r="AJ950" s="1">
        <v>97</v>
      </c>
      <c r="AK950" s="1">
        <v>99</v>
      </c>
      <c r="AL950" s="1">
        <v>100</v>
      </c>
      <c r="DR950" s="1">
        <v>54</v>
      </c>
      <c r="DS950" s="1">
        <v>62</v>
      </c>
      <c r="DT950" s="1">
        <v>58</v>
      </c>
      <c r="DU950" s="1">
        <v>62</v>
      </c>
      <c r="IP950" s="1">
        <v>100</v>
      </c>
      <c r="IQ950" s="1">
        <v>100</v>
      </c>
      <c r="IR950" s="1">
        <v>100</v>
      </c>
      <c r="IS950" s="1">
        <v>98</v>
      </c>
      <c r="LX950" s="1">
        <v>117</v>
      </c>
      <c r="LY950" s="1">
        <v>113</v>
      </c>
      <c r="LZ950" s="1">
        <v>106</v>
      </c>
      <c r="MA950" s="1">
        <v>100</v>
      </c>
      <c r="PG950" s="1">
        <v>18</v>
      </c>
      <c r="PH950" s="1">
        <v>18</v>
      </c>
      <c r="PI950" s="1">
        <v>18</v>
      </c>
      <c r="PJ950" s="1">
        <v>18</v>
      </c>
      <c r="SP950" s="1">
        <v>100.3</v>
      </c>
      <c r="WQ950" s="1">
        <v>0</v>
      </c>
      <c r="WR950" s="1">
        <v>0</v>
      </c>
      <c r="WT950" s="1">
        <v>0</v>
      </c>
      <c r="ABJ950" s="1">
        <v>1.2</v>
      </c>
      <c r="AGS950" s="1">
        <v>1</v>
      </c>
      <c r="AGT950" s="1">
        <v>1</v>
      </c>
      <c r="AGU950" s="1">
        <v>0</v>
      </c>
      <c r="AGV950" s="1">
        <v>1</v>
      </c>
      <c r="AGW950" s="1">
        <v>0</v>
      </c>
      <c r="AGX950" s="1">
        <v>0</v>
      </c>
      <c r="AGY950" s="1">
        <v>0</v>
      </c>
      <c r="AGZ950" s="1">
        <v>1</v>
      </c>
      <c r="AHA950" s="1">
        <v>0</v>
      </c>
      <c r="AHB950" s="1">
        <v>0</v>
      </c>
      <c r="AHC950" s="1">
        <v>0</v>
      </c>
      <c r="AHD950" s="1">
        <v>0</v>
      </c>
      <c r="AHE950" s="1">
        <v>0</v>
      </c>
      <c r="AHF950" s="1">
        <v>0</v>
      </c>
      <c r="AHH950" s="1">
        <v>0</v>
      </c>
      <c r="AHI950" s="1">
        <v>0</v>
      </c>
      <c r="AHK950" s="1">
        <v>0</v>
      </c>
      <c r="AHL950" s="1">
        <v>0</v>
      </c>
      <c r="AHM950" s="1">
        <v>0</v>
      </c>
      <c r="AHN950" s="1">
        <v>0</v>
      </c>
      <c r="AHO950" s="1">
        <v>0</v>
      </c>
      <c r="AHP950" s="1">
        <v>0</v>
      </c>
      <c r="AHQ950" s="1">
        <v>0</v>
      </c>
      <c r="AIM950" s="1">
        <v>2</v>
      </c>
      <c r="AIN950" s="1">
        <v>0</v>
      </c>
      <c r="AIO950" s="1">
        <v>0</v>
      </c>
      <c r="AIT950" s="1">
        <v>0</v>
      </c>
      <c r="AIU950" s="1">
        <v>0</v>
      </c>
      <c r="AIV950" s="1">
        <v>0</v>
      </c>
      <c r="AIW950" s="1">
        <v>0</v>
      </c>
    </row>
    <row r="951" spans="1:951" s="1" customFormat="1">
      <c r="B951" s="1">
        <v>2</v>
      </c>
      <c r="C951" s="1">
        <v>1</v>
      </c>
      <c r="D951" s="1" t="s">
        <v>5861</v>
      </c>
      <c r="E951" s="1" t="s">
        <v>6047</v>
      </c>
      <c r="F951" s="1" t="s">
        <v>8936</v>
      </c>
      <c r="G951" s="1" t="s">
        <v>8244</v>
      </c>
      <c r="O951" s="1">
        <v>1</v>
      </c>
      <c r="P951" s="1">
        <v>0</v>
      </c>
      <c r="Q951" s="1">
        <v>0</v>
      </c>
      <c r="R951" s="1">
        <v>1</v>
      </c>
      <c r="Z951" s="1">
        <v>0</v>
      </c>
      <c r="AA951" s="1">
        <v>0</v>
      </c>
      <c r="AB951" s="1" t="s">
        <v>8937</v>
      </c>
      <c r="AC951" s="1">
        <v>5</v>
      </c>
      <c r="AD951" s="1">
        <v>1</v>
      </c>
      <c r="AE951" s="1">
        <v>0</v>
      </c>
      <c r="AG951" s="1">
        <v>0</v>
      </c>
      <c r="AI951" s="1">
        <v>100</v>
      </c>
      <c r="AL951" s="1">
        <v>113</v>
      </c>
      <c r="AN951" s="1">
        <v>109</v>
      </c>
      <c r="AO951" s="1">
        <v>102</v>
      </c>
      <c r="AQ951" s="1">
        <v>106</v>
      </c>
      <c r="AR951" s="1">
        <v>108</v>
      </c>
      <c r="AS951" s="1">
        <v>122</v>
      </c>
      <c r="AT951" s="1">
        <v>118</v>
      </c>
      <c r="DR951" s="1">
        <v>55</v>
      </c>
      <c r="DU951" s="1">
        <v>58</v>
      </c>
      <c r="DW951" s="1">
        <v>57</v>
      </c>
      <c r="DX951" s="1">
        <v>55</v>
      </c>
      <c r="DZ951" s="1">
        <v>58</v>
      </c>
      <c r="EA951" s="1">
        <v>68</v>
      </c>
      <c r="EB951" s="1">
        <v>76</v>
      </c>
      <c r="EC951" s="1">
        <v>72</v>
      </c>
      <c r="HJ951" s="1">
        <v>0</v>
      </c>
      <c r="HK951" s="1">
        <v>0</v>
      </c>
      <c r="HL951" s="1">
        <v>0</v>
      </c>
      <c r="IC951" s="1">
        <v>0</v>
      </c>
      <c r="ID951" s="1">
        <v>1</v>
      </c>
      <c r="IE951" s="1">
        <v>1</v>
      </c>
      <c r="IP951" s="1">
        <v>97</v>
      </c>
      <c r="IQ951" s="1">
        <v>100</v>
      </c>
      <c r="IR951" s="1">
        <v>98</v>
      </c>
      <c r="IS951" s="1">
        <v>99</v>
      </c>
      <c r="IU951" s="1">
        <v>98</v>
      </c>
      <c r="IV951" s="1">
        <v>96</v>
      </c>
      <c r="IX951" s="1">
        <v>98</v>
      </c>
      <c r="IY951" s="1">
        <v>99</v>
      </c>
      <c r="LY951" s="1">
        <v>92</v>
      </c>
      <c r="MA951" s="1">
        <v>78</v>
      </c>
      <c r="MC951" s="1">
        <v>108</v>
      </c>
      <c r="MD951" s="1">
        <v>100</v>
      </c>
      <c r="MF951" s="1">
        <v>84</v>
      </c>
      <c r="MG951" s="1">
        <v>78</v>
      </c>
      <c r="MH951" s="1">
        <v>122</v>
      </c>
      <c r="MI951" s="1">
        <v>106</v>
      </c>
      <c r="PJ951" s="1">
        <v>16</v>
      </c>
      <c r="PL951" s="1">
        <v>18</v>
      </c>
      <c r="PO951" s="1">
        <v>16</v>
      </c>
      <c r="PP951" s="1">
        <v>18</v>
      </c>
      <c r="PQ951" s="1">
        <v>34</v>
      </c>
      <c r="PR951" s="1">
        <v>26</v>
      </c>
      <c r="SQ951" s="1">
        <v>98.6</v>
      </c>
      <c r="SS951" s="1">
        <v>99.2</v>
      </c>
      <c r="ST951" s="1">
        <v>102.1</v>
      </c>
      <c r="SV951" s="1">
        <v>100</v>
      </c>
      <c r="SW951" s="1">
        <v>99</v>
      </c>
      <c r="SY951" s="1">
        <v>97.3</v>
      </c>
      <c r="SZ951" s="1">
        <v>98.4</v>
      </c>
      <c r="WG951" s="1">
        <v>1</v>
      </c>
      <c r="WH951" s="1">
        <v>1</v>
      </c>
      <c r="WT951" s="1">
        <v>0</v>
      </c>
      <c r="WY951" s="1">
        <v>0</v>
      </c>
      <c r="WZ951" s="1">
        <v>0</v>
      </c>
      <c r="AGS951" s="1">
        <v>1</v>
      </c>
      <c r="AGT951" s="1">
        <v>0</v>
      </c>
      <c r="AGU951" s="1">
        <v>0</v>
      </c>
      <c r="AGV951" s="1">
        <v>1</v>
      </c>
      <c r="AGW951" s="1">
        <v>0</v>
      </c>
      <c r="AGX951" s="1">
        <v>0</v>
      </c>
      <c r="AGY951" s="1">
        <v>0</v>
      </c>
      <c r="AGZ951" s="1">
        <v>0</v>
      </c>
      <c r="AHA951" s="1">
        <v>0</v>
      </c>
      <c r="AHB951" s="1">
        <v>0</v>
      </c>
      <c r="AHC951" s="1">
        <v>1</v>
      </c>
      <c r="AHD951" s="1">
        <v>0</v>
      </c>
      <c r="AHE951" s="1">
        <v>0</v>
      </c>
      <c r="AHF951" s="1">
        <v>0</v>
      </c>
      <c r="AHH951" s="1">
        <v>0</v>
      </c>
      <c r="AHI951" s="1">
        <v>0</v>
      </c>
      <c r="AHK951" s="1">
        <v>0</v>
      </c>
      <c r="AHL951" s="1">
        <v>0</v>
      </c>
      <c r="AHM951" s="1">
        <v>0</v>
      </c>
      <c r="AHN951" s="1">
        <v>0</v>
      </c>
      <c r="AHO951" s="1">
        <v>0</v>
      </c>
      <c r="AHP951" s="1">
        <v>0</v>
      </c>
      <c r="AHQ951" s="1">
        <v>0</v>
      </c>
      <c r="AHR951" s="1">
        <v>5</v>
      </c>
      <c r="AIN951" s="1">
        <v>0</v>
      </c>
      <c r="AIO951" s="1">
        <v>0</v>
      </c>
      <c r="AIP951" s="1">
        <v>1</v>
      </c>
      <c r="AIQ951" s="1">
        <v>1</v>
      </c>
      <c r="AIR951" s="1">
        <v>1</v>
      </c>
      <c r="AIS951" s="1">
        <v>1</v>
      </c>
      <c r="AIT951" s="1">
        <v>1</v>
      </c>
      <c r="AIU951" s="1">
        <v>0</v>
      </c>
      <c r="AIV951" s="1">
        <v>0</v>
      </c>
      <c r="AIW951" s="1">
        <v>1</v>
      </c>
      <c r="AIX951" s="1">
        <v>35</v>
      </c>
    </row>
    <row r="952" spans="1:951" s="1" customFormat="1">
      <c r="B952" s="1">
        <v>3</v>
      </c>
      <c r="C952" s="1">
        <v>1</v>
      </c>
      <c r="D952" s="1" t="s">
        <v>8938</v>
      </c>
      <c r="O952" s="1">
        <v>0</v>
      </c>
      <c r="Z952" s="1">
        <v>0</v>
      </c>
      <c r="AA952" s="1">
        <v>0</v>
      </c>
      <c r="AB952" s="1" t="s">
        <v>8939</v>
      </c>
      <c r="AC952" s="1">
        <v>0</v>
      </c>
      <c r="AE952" s="1">
        <v>8</v>
      </c>
      <c r="AF952" s="1">
        <v>0</v>
      </c>
      <c r="AG952" s="1">
        <v>0</v>
      </c>
      <c r="AI952" s="1">
        <v>126</v>
      </c>
      <c r="AK952" s="1">
        <v>122</v>
      </c>
      <c r="AL952" s="1">
        <v>118</v>
      </c>
      <c r="DR952" s="1">
        <v>72</v>
      </c>
      <c r="DT952" s="1">
        <v>72</v>
      </c>
      <c r="DU952" s="1">
        <v>66</v>
      </c>
      <c r="HA952" s="1">
        <v>2</v>
      </c>
      <c r="HC952" s="1">
        <v>0</v>
      </c>
      <c r="HD952" s="1">
        <v>2</v>
      </c>
      <c r="HT952" s="1">
        <v>0</v>
      </c>
      <c r="HV952" s="1">
        <v>0</v>
      </c>
      <c r="HW952" s="1">
        <v>0</v>
      </c>
      <c r="IP952" s="1">
        <v>90</v>
      </c>
      <c r="IQ952" s="1">
        <v>95</v>
      </c>
      <c r="IR952" s="1">
        <v>91</v>
      </c>
      <c r="IS952" s="1">
        <v>87</v>
      </c>
      <c r="IT952" s="1">
        <v>92.5</v>
      </c>
      <c r="IU952" s="1">
        <v>88</v>
      </c>
      <c r="IV952" s="1">
        <v>93</v>
      </c>
      <c r="IW952" s="1">
        <v>95</v>
      </c>
      <c r="IX952" s="1">
        <v>95</v>
      </c>
      <c r="IY952" s="1">
        <v>98</v>
      </c>
      <c r="LX952" s="1">
        <v>90</v>
      </c>
      <c r="LZ952" s="1">
        <v>92</v>
      </c>
      <c r="MA952" s="1">
        <v>120</v>
      </c>
      <c r="MG952" s="1">
        <v>96</v>
      </c>
      <c r="PG952" s="1">
        <v>32</v>
      </c>
      <c r="PI952" s="1">
        <v>32</v>
      </c>
      <c r="PJ952" s="1">
        <v>40</v>
      </c>
      <c r="PO952" s="1">
        <v>28</v>
      </c>
      <c r="SP952" s="1">
        <v>99.1</v>
      </c>
      <c r="SR952" s="1">
        <v>99.7</v>
      </c>
      <c r="SS952" s="1">
        <v>101.8</v>
      </c>
      <c r="VX952" s="1">
        <v>0</v>
      </c>
      <c r="VZ952" s="1">
        <v>0</v>
      </c>
      <c r="WA952" s="1">
        <v>0</v>
      </c>
      <c r="WQ952" s="1">
        <v>0</v>
      </c>
      <c r="WR952" s="1">
        <v>0</v>
      </c>
      <c r="WS952" s="1">
        <v>0</v>
      </c>
      <c r="WT952" s="1">
        <v>0</v>
      </c>
      <c r="WU952" s="1">
        <v>0</v>
      </c>
      <c r="WV952" s="1">
        <v>0</v>
      </c>
      <c r="WW952" s="1">
        <v>1</v>
      </c>
      <c r="WX952" s="1">
        <v>1</v>
      </c>
      <c r="WY952" s="1">
        <v>1</v>
      </c>
      <c r="WZ952" s="1">
        <v>1</v>
      </c>
      <c r="AGS952" s="1">
        <v>1</v>
      </c>
      <c r="AGT952" s="1">
        <v>1</v>
      </c>
      <c r="AGU952" s="1">
        <v>0</v>
      </c>
      <c r="AGV952" s="1">
        <v>1</v>
      </c>
      <c r="AGW952" s="1">
        <v>1</v>
      </c>
      <c r="AGX952" s="1">
        <v>0</v>
      </c>
      <c r="AGY952" s="1">
        <v>0</v>
      </c>
      <c r="AGZ952" s="1">
        <v>0</v>
      </c>
      <c r="AHA952" s="1">
        <v>0</v>
      </c>
      <c r="AHB952" s="1">
        <v>0</v>
      </c>
      <c r="AHC952" s="1">
        <v>1</v>
      </c>
      <c r="AHD952" s="1">
        <v>0</v>
      </c>
      <c r="AHE952" s="1">
        <v>0</v>
      </c>
      <c r="AHF952" s="1">
        <v>0</v>
      </c>
      <c r="AHH952" s="1">
        <v>0</v>
      </c>
      <c r="AHI952" s="1">
        <v>0</v>
      </c>
      <c r="AHK952" s="1">
        <v>0</v>
      </c>
      <c r="AHL952" s="1">
        <v>0</v>
      </c>
      <c r="AHM952" s="1">
        <v>0</v>
      </c>
      <c r="AHN952" s="1">
        <v>0</v>
      </c>
      <c r="AHO952" s="1">
        <v>0</v>
      </c>
      <c r="AHP952" s="1">
        <v>0</v>
      </c>
      <c r="AHQ952" s="1">
        <v>0</v>
      </c>
      <c r="AHR952" s="1">
        <v>3</v>
      </c>
      <c r="AIN952" s="1">
        <v>0</v>
      </c>
      <c r="AIO952" s="1">
        <v>0</v>
      </c>
      <c r="AIT952" s="1">
        <v>2</v>
      </c>
      <c r="AIU952" s="1">
        <v>0</v>
      </c>
      <c r="AIV952" s="1">
        <v>0</v>
      </c>
      <c r="AIW952" s="1">
        <v>1</v>
      </c>
      <c r="AIX952" s="1">
        <v>117</v>
      </c>
      <c r="AIY952" s="1">
        <v>89</v>
      </c>
    </row>
    <row r="953" spans="1:951" s="1" customFormat="1">
      <c r="B953" s="1">
        <v>4</v>
      </c>
      <c r="C953" s="1">
        <v>1</v>
      </c>
      <c r="D953" s="1" t="s">
        <v>8490</v>
      </c>
      <c r="E953" s="1" t="s">
        <v>8940</v>
      </c>
      <c r="O953" s="1">
        <v>0</v>
      </c>
      <c r="P953" s="1">
        <v>0</v>
      </c>
      <c r="Z953" s="1">
        <v>1</v>
      </c>
      <c r="AA953" s="1">
        <v>1</v>
      </c>
      <c r="AB953" s="1" t="s">
        <v>8941</v>
      </c>
      <c r="AC953" s="1">
        <v>0</v>
      </c>
      <c r="AE953" s="1">
        <v>21</v>
      </c>
      <c r="AF953" s="1">
        <v>1</v>
      </c>
      <c r="AG953" s="1">
        <v>0</v>
      </c>
      <c r="AI953" s="1">
        <v>102</v>
      </c>
      <c r="AJ953" s="1">
        <v>120</v>
      </c>
      <c r="AK953" s="1">
        <v>110</v>
      </c>
      <c r="AN953" s="1">
        <v>130</v>
      </c>
      <c r="AO953" s="1">
        <v>142</v>
      </c>
      <c r="AQ953" s="1">
        <v>140</v>
      </c>
      <c r="AS953" s="1">
        <v>104</v>
      </c>
      <c r="DR953" s="1">
        <v>68</v>
      </c>
      <c r="DS953" s="1">
        <v>68</v>
      </c>
      <c r="DT953" s="1">
        <v>68</v>
      </c>
      <c r="DW953" s="1">
        <v>72</v>
      </c>
      <c r="DX953" s="1">
        <v>78</v>
      </c>
      <c r="DZ953" s="1">
        <v>92</v>
      </c>
      <c r="EB953" s="1">
        <v>62</v>
      </c>
      <c r="HA953" s="1">
        <v>0</v>
      </c>
      <c r="HB953" s="1">
        <v>0</v>
      </c>
      <c r="HC953" s="1">
        <v>0</v>
      </c>
      <c r="HF953" s="1">
        <v>0</v>
      </c>
      <c r="HG953" s="1">
        <v>0</v>
      </c>
      <c r="HI953" s="1">
        <v>0</v>
      </c>
      <c r="HK953" s="1">
        <v>0</v>
      </c>
      <c r="HT953" s="1">
        <v>0</v>
      </c>
      <c r="HU953" s="1">
        <v>0</v>
      </c>
      <c r="HV953" s="1">
        <v>0</v>
      </c>
      <c r="HY953" s="1">
        <v>0</v>
      </c>
      <c r="HZ953" s="1">
        <v>0</v>
      </c>
      <c r="IB953" s="1">
        <v>0</v>
      </c>
      <c r="ID953" s="1">
        <v>0</v>
      </c>
      <c r="IP953" s="1">
        <v>98</v>
      </c>
      <c r="IR953" s="1">
        <v>99</v>
      </c>
      <c r="IS953" s="1">
        <v>85.5</v>
      </c>
      <c r="IT953" s="1">
        <v>91</v>
      </c>
      <c r="IU953" s="1">
        <v>98</v>
      </c>
      <c r="IV953" s="1">
        <v>87</v>
      </c>
      <c r="IW953" s="1">
        <v>99</v>
      </c>
      <c r="IX953" s="1">
        <v>97</v>
      </c>
      <c r="IY953" s="1">
        <v>95</v>
      </c>
      <c r="IZ953" s="1">
        <v>95</v>
      </c>
      <c r="LX953" s="1">
        <v>98</v>
      </c>
      <c r="LZ953" s="1">
        <v>93</v>
      </c>
      <c r="MC953" s="1">
        <v>88</v>
      </c>
      <c r="MD953" s="1">
        <v>76</v>
      </c>
      <c r="MF953" s="1">
        <v>84</v>
      </c>
      <c r="MH953" s="1">
        <v>80</v>
      </c>
      <c r="PG953" s="1">
        <v>36</v>
      </c>
      <c r="PI953" s="1">
        <v>36</v>
      </c>
      <c r="PL953" s="1">
        <v>36</v>
      </c>
      <c r="PM953" s="1">
        <v>24</v>
      </c>
      <c r="PO953" s="1">
        <v>24</v>
      </c>
      <c r="PP953" s="1">
        <v>28</v>
      </c>
      <c r="PQ953" s="1">
        <v>26</v>
      </c>
      <c r="SP953" s="1">
        <v>100</v>
      </c>
      <c r="SR953" s="1">
        <v>99.3</v>
      </c>
      <c r="SU953" s="1">
        <v>98.1</v>
      </c>
      <c r="SV953" s="1">
        <v>98.1</v>
      </c>
      <c r="SX953" s="1">
        <v>99.4</v>
      </c>
      <c r="SZ953" s="1">
        <v>98.9</v>
      </c>
      <c r="VX953" s="1">
        <v>0</v>
      </c>
      <c r="VZ953" s="1">
        <v>0</v>
      </c>
      <c r="WC953" s="1">
        <v>0</v>
      </c>
      <c r="WD953" s="1">
        <v>0</v>
      </c>
      <c r="WF953" s="1">
        <v>0</v>
      </c>
      <c r="WH953" s="1">
        <v>0</v>
      </c>
      <c r="WQ953" s="1">
        <v>1</v>
      </c>
      <c r="WS953" s="1">
        <v>1</v>
      </c>
      <c r="WT953" s="1">
        <v>0</v>
      </c>
      <c r="WU953" s="1">
        <v>1</v>
      </c>
      <c r="WV953" s="1">
        <v>1</v>
      </c>
      <c r="WW953" s="1">
        <v>0</v>
      </c>
      <c r="WX953" s="1">
        <v>1</v>
      </c>
      <c r="WY953" s="1">
        <v>1</v>
      </c>
      <c r="WZ953" s="1">
        <v>0</v>
      </c>
      <c r="XA953" s="1">
        <v>0</v>
      </c>
      <c r="AAY953" s="1">
        <v>19</v>
      </c>
      <c r="AAZ953" s="1">
        <v>18</v>
      </c>
      <c r="ABB953" s="1">
        <v>8.5</v>
      </c>
      <c r="ABC953" s="1">
        <v>8.6</v>
      </c>
      <c r="ABE953" s="1">
        <v>25</v>
      </c>
      <c r="ABF953" s="1">
        <v>28.3</v>
      </c>
      <c r="ABN953" s="1">
        <v>6.65</v>
      </c>
      <c r="ABP953" s="1">
        <v>204</v>
      </c>
      <c r="ABU953" s="1">
        <v>141</v>
      </c>
      <c r="ABV953" s="1">
        <v>141</v>
      </c>
      <c r="ABX953" s="1">
        <v>3.5</v>
      </c>
      <c r="ABY953" s="1">
        <v>3.8</v>
      </c>
      <c r="ACA953" s="1">
        <v>108</v>
      </c>
      <c r="ACB953" s="1">
        <v>107</v>
      </c>
      <c r="ACD953" s="1">
        <v>1.1299999999999999</v>
      </c>
      <c r="ACE953" s="1">
        <v>8.4</v>
      </c>
      <c r="ACG953" s="1">
        <v>123</v>
      </c>
      <c r="ACH953" s="1">
        <v>115</v>
      </c>
      <c r="ACQ953" s="1">
        <v>9</v>
      </c>
      <c r="ACR953" s="1">
        <v>10</v>
      </c>
      <c r="ACT953" s="1">
        <v>0.7</v>
      </c>
      <c r="ACU953" s="1">
        <v>0.78</v>
      </c>
      <c r="ACW953" s="1">
        <v>19</v>
      </c>
      <c r="ACX953" s="1">
        <v>16</v>
      </c>
      <c r="ACZ953" s="1">
        <v>6.3</v>
      </c>
      <c r="ADB953" s="1">
        <v>2.7</v>
      </c>
      <c r="ADD953" s="1">
        <v>0.3</v>
      </c>
      <c r="ADF953" s="1">
        <v>3.6</v>
      </c>
      <c r="ADH953" s="1">
        <v>154</v>
      </c>
      <c r="ADJ953" s="1">
        <v>63</v>
      </c>
      <c r="ADL953" s="1">
        <v>75</v>
      </c>
      <c r="AGG953" s="1">
        <v>1</v>
      </c>
      <c r="AGH953" s="1" t="s">
        <v>6359</v>
      </c>
      <c r="AGS953" s="1">
        <v>1</v>
      </c>
      <c r="AGT953" s="1">
        <v>0</v>
      </c>
      <c r="AGU953" s="1">
        <v>1</v>
      </c>
      <c r="AGV953" s="1">
        <v>1</v>
      </c>
      <c r="AGW953" s="1">
        <v>1</v>
      </c>
      <c r="AGX953" s="1">
        <v>0</v>
      </c>
      <c r="AGY953" s="1">
        <v>1</v>
      </c>
      <c r="AGZ953" s="1">
        <v>4</v>
      </c>
      <c r="AHA953" s="1">
        <v>0</v>
      </c>
      <c r="AHB953" s="1">
        <v>0</v>
      </c>
      <c r="AHC953" s="1">
        <v>1</v>
      </c>
      <c r="AHD953" s="1">
        <v>1</v>
      </c>
      <c r="AHE953" s="1">
        <v>0</v>
      </c>
      <c r="AHF953" s="1">
        <v>0</v>
      </c>
      <c r="AHH953" s="1">
        <v>0</v>
      </c>
      <c r="AHI953" s="1">
        <v>0</v>
      </c>
      <c r="AHK953" s="1">
        <v>0</v>
      </c>
      <c r="AHL953" s="1">
        <v>0</v>
      </c>
      <c r="AHM953" s="1">
        <v>0</v>
      </c>
      <c r="AHN953" s="1">
        <v>0</v>
      </c>
      <c r="AHO953" s="1">
        <v>0</v>
      </c>
      <c r="AHP953" s="1">
        <v>0</v>
      </c>
      <c r="AHQ953" s="1">
        <v>0</v>
      </c>
      <c r="AHR953" s="1">
        <v>3</v>
      </c>
      <c r="AIN953" s="1">
        <v>0</v>
      </c>
      <c r="AIO953" s="1">
        <v>0</v>
      </c>
      <c r="AIT953" s="1">
        <v>2</v>
      </c>
      <c r="AIU953" s="1">
        <v>0</v>
      </c>
      <c r="AIV953" s="1">
        <v>0</v>
      </c>
      <c r="AIW953" s="1">
        <v>0</v>
      </c>
      <c r="AIX953" s="1">
        <v>89</v>
      </c>
      <c r="AIY953" s="1">
        <v>130</v>
      </c>
    </row>
    <row r="954" spans="1:951" s="1" customFormat="1">
      <c r="B954" s="1">
        <v>5</v>
      </c>
      <c r="C954" s="1">
        <v>1</v>
      </c>
      <c r="D954" s="1" t="s">
        <v>8942</v>
      </c>
      <c r="E954" s="1" t="s">
        <v>8943</v>
      </c>
      <c r="F954" s="1" t="s">
        <v>3429</v>
      </c>
      <c r="O954" s="1">
        <v>0</v>
      </c>
      <c r="P954" s="1">
        <v>0</v>
      </c>
      <c r="Q954" s="1">
        <v>0</v>
      </c>
      <c r="Z954" s="1">
        <v>1</v>
      </c>
      <c r="AA954" s="1">
        <v>2</v>
      </c>
      <c r="AB954" s="1" t="s">
        <v>8944</v>
      </c>
      <c r="AC954" s="1">
        <v>0</v>
      </c>
      <c r="AE954" s="1">
        <v>3</v>
      </c>
      <c r="AF954" s="1">
        <v>0</v>
      </c>
      <c r="AG954" s="1">
        <v>0</v>
      </c>
      <c r="AI954" s="1">
        <v>122</v>
      </c>
      <c r="AJ954" s="1">
        <v>112</v>
      </c>
      <c r="DR954" s="1">
        <v>76</v>
      </c>
      <c r="DS954" s="1">
        <v>66</v>
      </c>
      <c r="HA954" s="1">
        <v>0</v>
      </c>
      <c r="HB954" s="1">
        <v>0</v>
      </c>
      <c r="HT954" s="1">
        <v>0</v>
      </c>
      <c r="HU954" s="1">
        <v>0</v>
      </c>
      <c r="IP954" s="1">
        <v>98</v>
      </c>
      <c r="IQ954" s="1">
        <v>90</v>
      </c>
      <c r="IR954" s="1">
        <v>92</v>
      </c>
      <c r="IS954" s="1">
        <v>94.5</v>
      </c>
      <c r="LX954" s="1">
        <v>70</v>
      </c>
      <c r="LY954" s="1">
        <v>84</v>
      </c>
      <c r="PG954" s="1">
        <v>20</v>
      </c>
      <c r="PH954" s="1">
        <v>25</v>
      </c>
      <c r="SP954" s="1">
        <v>99.2</v>
      </c>
      <c r="SQ954" s="1">
        <v>98.4</v>
      </c>
      <c r="VX954" s="1">
        <v>0</v>
      </c>
      <c r="VY954" s="1">
        <v>0</v>
      </c>
      <c r="WQ954" s="1">
        <v>0</v>
      </c>
      <c r="WR954" s="1">
        <v>0</v>
      </c>
      <c r="WS954" s="1">
        <v>0</v>
      </c>
      <c r="WT954" s="1">
        <v>0</v>
      </c>
      <c r="AGS954" s="1">
        <v>1</v>
      </c>
      <c r="AGT954" s="1">
        <v>0</v>
      </c>
      <c r="AGU954" s="1">
        <v>0</v>
      </c>
      <c r="AGV954" s="1">
        <v>1</v>
      </c>
      <c r="AGW954" s="1">
        <v>0</v>
      </c>
      <c r="AGX954" s="1">
        <v>0</v>
      </c>
      <c r="AGY954" s="1">
        <v>0</v>
      </c>
      <c r="AGZ954" s="1">
        <v>0</v>
      </c>
      <c r="AHA954" s="1">
        <v>0</v>
      </c>
      <c r="AHB954" s="1">
        <v>0</v>
      </c>
      <c r="AHC954" s="1">
        <v>1</v>
      </c>
      <c r="AHD954" s="1">
        <v>0</v>
      </c>
      <c r="AHE954" s="1">
        <v>0</v>
      </c>
      <c r="AHF954" s="1">
        <v>0</v>
      </c>
      <c r="AHH954" s="1">
        <v>0</v>
      </c>
      <c r="AHI954" s="1">
        <v>0</v>
      </c>
      <c r="AHK954" s="1">
        <v>0</v>
      </c>
      <c r="AHL954" s="1">
        <v>0</v>
      </c>
      <c r="AHM954" s="1">
        <v>0</v>
      </c>
      <c r="AHN954" s="1">
        <v>0</v>
      </c>
      <c r="AHO954" s="1">
        <v>0</v>
      </c>
      <c r="AHP954" s="1">
        <v>0</v>
      </c>
      <c r="AHQ954" s="1">
        <v>0</v>
      </c>
      <c r="AHR954" s="1">
        <v>8</v>
      </c>
      <c r="AIN954" s="1">
        <v>0</v>
      </c>
      <c r="AIO954" s="1">
        <v>0</v>
      </c>
      <c r="AIT954" s="1">
        <v>2</v>
      </c>
      <c r="AIU954" s="1">
        <v>0</v>
      </c>
      <c r="AIV954" s="1">
        <v>0</v>
      </c>
      <c r="AIW954" s="1">
        <v>0</v>
      </c>
      <c r="AIX954" s="1">
        <v>39</v>
      </c>
      <c r="AIY954" s="1">
        <v>58</v>
      </c>
    </row>
    <row r="955" spans="1:951" s="1" customFormat="1">
      <c r="B955" s="1">
        <v>6</v>
      </c>
      <c r="C955" s="1">
        <v>1</v>
      </c>
      <c r="D955" s="1" t="s">
        <v>4324</v>
      </c>
      <c r="O955" s="1">
        <v>0</v>
      </c>
      <c r="Z955" s="1">
        <v>0</v>
      </c>
      <c r="AA955" s="1">
        <v>2</v>
      </c>
      <c r="AB955" s="1" t="s">
        <v>8945</v>
      </c>
      <c r="AC955" s="1">
        <v>0</v>
      </c>
      <c r="AE955" s="1">
        <v>0</v>
      </c>
      <c r="AG955" s="1">
        <v>0</v>
      </c>
      <c r="AI955" s="1">
        <v>132</v>
      </c>
      <c r="AJ955" s="1">
        <v>116</v>
      </c>
      <c r="AK955" s="1">
        <v>128</v>
      </c>
      <c r="DR955" s="1">
        <v>80</v>
      </c>
      <c r="DS955" s="1">
        <v>72</v>
      </c>
      <c r="DT955" s="1">
        <v>70</v>
      </c>
      <c r="HA955" s="1">
        <v>0</v>
      </c>
      <c r="HB955" s="1">
        <v>0</v>
      </c>
      <c r="HC955" s="1">
        <v>0</v>
      </c>
      <c r="HT955" s="1">
        <v>0</v>
      </c>
      <c r="HU955" s="1">
        <v>0</v>
      </c>
      <c r="HV955" s="1">
        <v>0</v>
      </c>
      <c r="IP955" s="1">
        <v>99</v>
      </c>
      <c r="IR955" s="1">
        <v>95</v>
      </c>
      <c r="LX955" s="1">
        <v>81</v>
      </c>
      <c r="LZ955" s="1">
        <v>74</v>
      </c>
      <c r="PG955" s="1">
        <v>24</v>
      </c>
      <c r="PI955" s="1">
        <v>24</v>
      </c>
      <c r="SP955" s="1">
        <v>99.1</v>
      </c>
      <c r="SR955" s="1">
        <v>98.5</v>
      </c>
      <c r="VX955" s="1">
        <v>0</v>
      </c>
      <c r="VZ955" s="1">
        <v>0</v>
      </c>
      <c r="WQ955" s="1">
        <v>0</v>
      </c>
      <c r="WS955" s="1">
        <v>0</v>
      </c>
      <c r="AGS955" s="1">
        <v>1</v>
      </c>
      <c r="AGT955" s="1">
        <v>0</v>
      </c>
      <c r="AGU955" s="1">
        <v>0</v>
      </c>
      <c r="AGV955" s="1">
        <v>1</v>
      </c>
      <c r="AGW955" s="1">
        <v>0</v>
      </c>
      <c r="AGX955" s="1">
        <v>0</v>
      </c>
      <c r="AGY955" s="1">
        <v>0</v>
      </c>
      <c r="AGZ955" s="1">
        <v>0</v>
      </c>
      <c r="AHA955" s="1">
        <v>0</v>
      </c>
      <c r="AHB955" s="1">
        <v>0</v>
      </c>
      <c r="AHC955" s="1">
        <v>1</v>
      </c>
      <c r="AHD955" s="1">
        <v>0</v>
      </c>
      <c r="AHE955" s="1">
        <v>0</v>
      </c>
      <c r="AHF955" s="1">
        <v>0</v>
      </c>
      <c r="AHH955" s="1">
        <v>0</v>
      </c>
      <c r="AHI955" s="1">
        <v>0</v>
      </c>
      <c r="AHK955" s="1">
        <v>0</v>
      </c>
      <c r="AHL955" s="1">
        <v>0</v>
      </c>
      <c r="AHM955" s="1">
        <v>0</v>
      </c>
      <c r="AHN955" s="1">
        <v>0</v>
      </c>
      <c r="AHO955" s="1">
        <v>0</v>
      </c>
      <c r="AHP955" s="1">
        <v>0</v>
      </c>
      <c r="AHQ955" s="1">
        <v>0</v>
      </c>
      <c r="AHR955" s="1">
        <v>8</v>
      </c>
      <c r="AIN955" s="1">
        <v>0</v>
      </c>
      <c r="AIO955" s="1">
        <v>0</v>
      </c>
      <c r="AIT955" s="1">
        <v>2</v>
      </c>
      <c r="AIU955" s="1">
        <v>0</v>
      </c>
      <c r="AIV955" s="1">
        <v>0</v>
      </c>
      <c r="AIW955" s="1">
        <v>0</v>
      </c>
      <c r="AIX955" s="1">
        <v>69</v>
      </c>
      <c r="AIY955" s="1">
        <v>60</v>
      </c>
    </row>
    <row r="956" spans="1:951" s="1" customFormat="1">
      <c r="B956" s="1">
        <v>7</v>
      </c>
      <c r="C956" s="1">
        <v>0</v>
      </c>
      <c r="Z956" s="1">
        <v>0</v>
      </c>
      <c r="AA956" s="1">
        <v>2</v>
      </c>
      <c r="AB956" s="1" t="s">
        <v>8946</v>
      </c>
      <c r="AC956" s="1">
        <v>0</v>
      </c>
      <c r="AE956" s="1">
        <v>0</v>
      </c>
      <c r="AG956" s="1">
        <v>0</v>
      </c>
      <c r="AI956" s="1">
        <v>104</v>
      </c>
      <c r="AJ956" s="1">
        <v>118</v>
      </c>
      <c r="DR956" s="1">
        <v>62</v>
      </c>
      <c r="DS956" s="1">
        <v>68</v>
      </c>
      <c r="IP956" s="1">
        <v>98</v>
      </c>
      <c r="IQ956" s="1">
        <v>96</v>
      </c>
      <c r="LX956" s="1">
        <v>92</v>
      </c>
      <c r="LY956" s="1">
        <v>74</v>
      </c>
      <c r="PG956" s="1">
        <v>18</v>
      </c>
      <c r="PH956" s="1">
        <v>20</v>
      </c>
      <c r="SP956" s="1">
        <v>98.9</v>
      </c>
      <c r="SQ956" s="1">
        <v>96.8</v>
      </c>
      <c r="WQ956" s="1">
        <v>0</v>
      </c>
      <c r="WR956" s="1">
        <v>0</v>
      </c>
      <c r="AGS956" s="1">
        <v>0</v>
      </c>
      <c r="AGT956" s="1">
        <v>0</v>
      </c>
      <c r="AGU956" s="1">
        <v>0</v>
      </c>
      <c r="AGV956" s="1">
        <v>0</v>
      </c>
      <c r="AGW956" s="1">
        <v>0</v>
      </c>
      <c r="AGX956" s="1">
        <v>0</v>
      </c>
      <c r="AGY956" s="1">
        <v>0</v>
      </c>
      <c r="AGZ956" s="1">
        <v>0</v>
      </c>
      <c r="AHA956" s="1">
        <v>0</v>
      </c>
      <c r="AHB956" s="1">
        <v>0</v>
      </c>
      <c r="AHC956" s="1">
        <v>1</v>
      </c>
      <c r="AHD956" s="1">
        <v>0</v>
      </c>
      <c r="AHE956" s="1">
        <v>0</v>
      </c>
      <c r="AHF956" s="1">
        <v>0</v>
      </c>
      <c r="AHH956" s="1">
        <v>0</v>
      </c>
      <c r="AHI956" s="1">
        <v>0</v>
      </c>
      <c r="AHK956" s="1">
        <v>0</v>
      </c>
      <c r="AHL956" s="1">
        <v>0</v>
      </c>
      <c r="AHM956" s="1">
        <v>0</v>
      </c>
      <c r="AHN956" s="1">
        <v>0</v>
      </c>
      <c r="AHO956" s="1">
        <v>0</v>
      </c>
      <c r="AHP956" s="1">
        <v>0</v>
      </c>
      <c r="AHQ956" s="1">
        <v>0</v>
      </c>
      <c r="AHR956" s="1">
        <v>3</v>
      </c>
      <c r="AIN956" s="1">
        <v>0</v>
      </c>
      <c r="AIO956" s="1">
        <v>0</v>
      </c>
      <c r="AIT956" s="1">
        <v>2</v>
      </c>
      <c r="AIU956" s="1">
        <v>0</v>
      </c>
      <c r="AIV956" s="1">
        <v>0</v>
      </c>
      <c r="AIW956" s="1">
        <v>0</v>
      </c>
      <c r="AIX956" s="1">
        <v>35</v>
      </c>
      <c r="AIY956" s="1">
        <v>30</v>
      </c>
    </row>
    <row r="957" spans="1:951" s="80" customFormat="1">
      <c r="B957" s="80">
        <v>8</v>
      </c>
      <c r="C957" s="80">
        <v>0</v>
      </c>
      <c r="Z957" s="80">
        <v>0</v>
      </c>
      <c r="AA957" s="80">
        <v>2</v>
      </c>
      <c r="AB957" s="80" t="s">
        <v>8947</v>
      </c>
      <c r="AC957" s="80">
        <v>1</v>
      </c>
      <c r="AD957" s="80">
        <v>0</v>
      </c>
      <c r="AE957" s="80">
        <v>0</v>
      </c>
      <c r="AG957" s="80">
        <v>0</v>
      </c>
      <c r="AI957" s="80">
        <v>114</v>
      </c>
      <c r="DR957" s="80">
        <v>68</v>
      </c>
      <c r="HA957" s="80">
        <v>0</v>
      </c>
      <c r="HT957" s="80">
        <v>0</v>
      </c>
      <c r="IP957" s="80">
        <v>97</v>
      </c>
      <c r="LX957" s="80">
        <v>80</v>
      </c>
      <c r="PG957" s="80">
        <v>16</v>
      </c>
      <c r="SP957" s="80">
        <v>98.3</v>
      </c>
      <c r="VX957" s="80">
        <v>1</v>
      </c>
      <c r="WQ957" s="80">
        <v>0</v>
      </c>
      <c r="AGS957" s="80">
        <v>0</v>
      </c>
      <c r="AGT957" s="80">
        <v>0</v>
      </c>
      <c r="AGU957" s="80">
        <v>0</v>
      </c>
      <c r="AGV957" s="80">
        <v>0</v>
      </c>
      <c r="AGW957" s="80">
        <v>0</v>
      </c>
      <c r="AGX957" s="80">
        <v>0</v>
      </c>
      <c r="AGY957" s="80">
        <v>0</v>
      </c>
      <c r="AGZ957" s="80">
        <v>0</v>
      </c>
      <c r="AHA957" s="80">
        <v>0</v>
      </c>
      <c r="AHB957" s="80">
        <v>0</v>
      </c>
      <c r="AHC957" s="80">
        <v>1</v>
      </c>
      <c r="AHD957" s="80">
        <v>0</v>
      </c>
      <c r="AHE957" s="80">
        <v>0</v>
      </c>
      <c r="AHF957" s="80">
        <v>0</v>
      </c>
      <c r="AHH957" s="80">
        <v>0</v>
      </c>
      <c r="AHI957" s="80">
        <v>0</v>
      </c>
      <c r="AHK957" s="80">
        <v>0</v>
      </c>
      <c r="AHL957" s="80">
        <v>0</v>
      </c>
      <c r="AHM957" s="80">
        <v>0</v>
      </c>
      <c r="AHN957" s="80">
        <v>0</v>
      </c>
      <c r="AHO957" s="80">
        <v>0</v>
      </c>
      <c r="AHP957" s="80">
        <v>0</v>
      </c>
      <c r="AHQ957" s="80">
        <v>0</v>
      </c>
      <c r="AHR957" s="80">
        <v>2</v>
      </c>
      <c r="AIN957" s="80">
        <v>0</v>
      </c>
      <c r="AIO957" s="80">
        <v>0</v>
      </c>
      <c r="AIT957" s="80">
        <v>1</v>
      </c>
      <c r="AIU957" s="80">
        <v>0</v>
      </c>
      <c r="AIV957" s="80">
        <v>0</v>
      </c>
      <c r="AIW957" s="80">
        <v>0</v>
      </c>
      <c r="AIX957" s="80">
        <v>33</v>
      </c>
    </row>
    <row r="958" spans="1:951" s="1" customFormat="1">
      <c r="A958" s="1">
        <v>199</v>
      </c>
      <c r="B958" s="1">
        <v>1</v>
      </c>
      <c r="Z958" s="1">
        <v>0</v>
      </c>
      <c r="AA958" s="1">
        <v>1</v>
      </c>
      <c r="AB958" s="1" t="s">
        <v>8948</v>
      </c>
      <c r="AC958" s="1">
        <v>0</v>
      </c>
      <c r="AE958" s="1">
        <v>0</v>
      </c>
      <c r="AG958" s="1">
        <v>0</v>
      </c>
      <c r="AI958" s="1">
        <v>136</v>
      </c>
      <c r="DR958" s="1">
        <v>88</v>
      </c>
      <c r="HA958" s="1">
        <v>0</v>
      </c>
      <c r="HT958" s="1">
        <v>0</v>
      </c>
      <c r="IP958" s="1">
        <v>99</v>
      </c>
      <c r="LX958" s="1">
        <v>114</v>
      </c>
      <c r="LY958" s="1">
        <v>92</v>
      </c>
      <c r="PG958" s="1">
        <v>26</v>
      </c>
      <c r="PH958" s="1">
        <v>16</v>
      </c>
      <c r="SP958" s="1">
        <v>97.5</v>
      </c>
      <c r="VX958" s="1">
        <v>1</v>
      </c>
      <c r="WQ958" s="1">
        <v>0</v>
      </c>
      <c r="ZY958" s="1">
        <v>282.8</v>
      </c>
      <c r="AGS958" s="1">
        <v>0</v>
      </c>
      <c r="AGT958" s="1">
        <v>0</v>
      </c>
      <c r="AGU958" s="1">
        <v>0</v>
      </c>
      <c r="AGV958" s="1">
        <v>0</v>
      </c>
      <c r="AGW958" s="1">
        <v>0</v>
      </c>
      <c r="AGX958" s="1">
        <v>1</v>
      </c>
      <c r="AGY958" s="1">
        <v>0</v>
      </c>
      <c r="AGZ958" s="1">
        <v>0</v>
      </c>
      <c r="AHA958" s="1">
        <v>0</v>
      </c>
      <c r="AHB958" s="1">
        <v>0</v>
      </c>
      <c r="AHC958" s="1">
        <v>1</v>
      </c>
      <c r="AHD958" s="1">
        <v>0</v>
      </c>
      <c r="AHE958" s="1">
        <v>0</v>
      </c>
      <c r="AHF958" s="1">
        <v>0</v>
      </c>
      <c r="AHH958" s="1">
        <v>0</v>
      </c>
      <c r="AHI958" s="1">
        <v>0</v>
      </c>
      <c r="AHK958" s="1">
        <v>0</v>
      </c>
      <c r="AHL958" s="1">
        <v>0</v>
      </c>
      <c r="AHM958" s="1">
        <v>0</v>
      </c>
      <c r="AHN958" s="1">
        <v>0</v>
      </c>
      <c r="AHO958" s="1">
        <v>0</v>
      </c>
      <c r="AHP958" s="1">
        <v>0</v>
      </c>
      <c r="AHQ958" s="1">
        <v>0</v>
      </c>
      <c r="AHR958" s="1">
        <v>0</v>
      </c>
      <c r="AIM958" s="1">
        <v>0</v>
      </c>
      <c r="AIN958" s="1">
        <v>0</v>
      </c>
      <c r="AIO958" s="1">
        <v>0</v>
      </c>
      <c r="AIP958" s="1">
        <v>1</v>
      </c>
      <c r="AIQ958" s="1">
        <v>1</v>
      </c>
      <c r="AIR958" s="1">
        <v>1</v>
      </c>
      <c r="AIS958" s="1">
        <v>1</v>
      </c>
      <c r="AIT958" s="3">
        <v>1</v>
      </c>
      <c r="AIU958" s="1">
        <v>0</v>
      </c>
      <c r="AIV958" s="1">
        <v>0</v>
      </c>
      <c r="AIW958" s="1">
        <v>0</v>
      </c>
      <c r="AIX958" s="1">
        <v>66</v>
      </c>
    </row>
    <row r="959" spans="1:951" s="80" customFormat="1">
      <c r="B959" s="80">
        <v>2</v>
      </c>
      <c r="Z959" s="80">
        <v>0</v>
      </c>
      <c r="AA959" s="80">
        <v>2</v>
      </c>
      <c r="AB959" s="80" t="s">
        <v>8949</v>
      </c>
      <c r="AC959" s="80">
        <v>0</v>
      </c>
      <c r="AE959" s="80">
        <v>0</v>
      </c>
      <c r="AG959" s="80">
        <v>0</v>
      </c>
      <c r="AI959" s="80">
        <v>124</v>
      </c>
      <c r="DR959" s="80">
        <v>76</v>
      </c>
      <c r="HA959" s="80">
        <v>0</v>
      </c>
      <c r="HT959" s="80">
        <v>0</v>
      </c>
      <c r="IP959" s="80">
        <v>98.5</v>
      </c>
      <c r="LX959" s="80">
        <v>88</v>
      </c>
      <c r="PG959" s="80">
        <v>26</v>
      </c>
      <c r="SP959" s="80">
        <v>96.6</v>
      </c>
      <c r="VX959" s="80">
        <v>1</v>
      </c>
      <c r="WQ959" s="80">
        <v>0</v>
      </c>
      <c r="AGS959" s="80">
        <v>0</v>
      </c>
      <c r="AGT959" s="80">
        <v>0</v>
      </c>
      <c r="AGU959" s="80">
        <v>0</v>
      </c>
      <c r="AGV959" s="80">
        <v>0</v>
      </c>
      <c r="AGW959" s="80">
        <v>0</v>
      </c>
      <c r="AGX959" s="80">
        <v>1</v>
      </c>
      <c r="AGY959" s="80">
        <v>0</v>
      </c>
      <c r="AGZ959" s="80">
        <v>0</v>
      </c>
      <c r="AHA959" s="80">
        <v>0</v>
      </c>
      <c r="AHB959" s="80">
        <v>0</v>
      </c>
      <c r="AHC959" s="80">
        <v>1</v>
      </c>
      <c r="AHD959" s="80">
        <v>0</v>
      </c>
      <c r="AHE959" s="80">
        <v>0</v>
      </c>
      <c r="AHF959" s="80">
        <v>0</v>
      </c>
      <c r="AHH959" s="80">
        <v>0</v>
      </c>
      <c r="AHI959" s="80">
        <v>0</v>
      </c>
      <c r="AHK959" s="80">
        <v>0</v>
      </c>
      <c r="AHL959" s="80">
        <v>0</v>
      </c>
      <c r="AHM959" s="80">
        <v>0</v>
      </c>
      <c r="AHN959" s="80">
        <v>0</v>
      </c>
      <c r="AHO959" s="80">
        <v>0</v>
      </c>
      <c r="AHP959" s="80">
        <v>0</v>
      </c>
      <c r="AHQ959" s="80">
        <v>0</v>
      </c>
      <c r="AHR959" s="80">
        <v>0</v>
      </c>
      <c r="AIM959" s="80">
        <v>0</v>
      </c>
      <c r="AIN959" s="80">
        <v>0</v>
      </c>
      <c r="AIO959" s="80">
        <v>0</v>
      </c>
      <c r="AIT959" s="86">
        <v>1</v>
      </c>
      <c r="AIU959" s="80">
        <v>0</v>
      </c>
      <c r="AIV959" s="80">
        <v>0</v>
      </c>
      <c r="AIW959" s="80">
        <v>0</v>
      </c>
      <c r="AIX959" s="80">
        <v>36</v>
      </c>
    </row>
    <row r="960" spans="1:951" s="14" customFormat="1">
      <c r="A960" s="14">
        <v>200</v>
      </c>
      <c r="B960" s="14" t="s">
        <v>7502</v>
      </c>
      <c r="C960" s="58" t="s">
        <v>2309</v>
      </c>
      <c r="D960" s="14" t="s">
        <v>8950</v>
      </c>
      <c r="F960" s="63"/>
      <c r="G960" s="58"/>
      <c r="O960" s="58"/>
      <c r="P960" s="58"/>
      <c r="Q960" s="58"/>
      <c r="R960" s="58"/>
      <c r="S960" s="58"/>
      <c r="T960" s="58"/>
      <c r="U960" s="58"/>
      <c r="V960" s="58"/>
      <c r="W960" s="58"/>
      <c r="X960" s="58"/>
      <c r="Y960" s="58"/>
      <c r="Z960" s="14">
        <v>1</v>
      </c>
      <c r="AA960" s="14">
        <v>1</v>
      </c>
      <c r="AB960" s="58"/>
      <c r="AC960" s="14">
        <v>1</v>
      </c>
      <c r="AD960" s="14">
        <v>1</v>
      </c>
      <c r="AE960" s="14">
        <v>0</v>
      </c>
      <c r="AG960" s="14">
        <v>0</v>
      </c>
      <c r="AI960" s="14">
        <v>122</v>
      </c>
      <c r="DR960" s="58" t="s">
        <v>8951</v>
      </c>
      <c r="DS960" s="58"/>
      <c r="DT960" s="58"/>
      <c r="DU960" s="58"/>
      <c r="DV960" s="58"/>
      <c r="DW960" s="58"/>
      <c r="DX960" s="58"/>
      <c r="DY960" s="58"/>
      <c r="DZ960" s="58"/>
      <c r="EA960" s="58"/>
      <c r="EB960" s="58"/>
      <c r="EC960" s="58"/>
      <c r="ED960" s="58"/>
      <c r="EE960" s="58"/>
      <c r="EF960" s="58"/>
      <c r="EG960" s="58"/>
      <c r="EH960" s="58"/>
      <c r="EI960" s="58"/>
      <c r="EJ960" s="58"/>
      <c r="EK960" s="58"/>
      <c r="EL960" s="58"/>
      <c r="EM960" s="58"/>
      <c r="EN960" s="58"/>
      <c r="EO960" s="58"/>
      <c r="EP960" s="58"/>
      <c r="EQ960" s="58"/>
      <c r="ER960" s="58"/>
      <c r="ES960" s="58"/>
      <c r="ET960" s="58"/>
      <c r="EU960" s="58"/>
      <c r="EV960" s="58"/>
      <c r="EW960" s="58"/>
      <c r="EX960" s="58"/>
      <c r="EY960" s="58"/>
      <c r="EZ960" s="58"/>
      <c r="FA960" s="58"/>
      <c r="FB960" s="58"/>
      <c r="FC960" s="58"/>
      <c r="FD960" s="58"/>
      <c r="FE960" s="58"/>
      <c r="FF960" s="58"/>
      <c r="FG960" s="58"/>
      <c r="FH960" s="58"/>
      <c r="FI960" s="58"/>
      <c r="FJ960" s="58"/>
      <c r="FK960" s="58"/>
      <c r="FL960" s="58"/>
      <c r="FM960" s="58"/>
      <c r="FN960" s="58"/>
      <c r="FO960" s="58"/>
      <c r="FP960" s="58"/>
      <c r="FQ960" s="58"/>
      <c r="FR960" s="58"/>
      <c r="FS960" s="58"/>
      <c r="FT960" s="58"/>
      <c r="FU960" s="58"/>
      <c r="FV960" s="58"/>
      <c r="FW960" s="58"/>
      <c r="FX960" s="58"/>
      <c r="FY960" s="58"/>
      <c r="FZ960" s="58"/>
      <c r="GA960" s="58"/>
      <c r="GB960" s="58"/>
      <c r="GC960" s="58"/>
      <c r="GD960" s="58"/>
      <c r="GE960" s="58"/>
      <c r="GF960" s="58"/>
      <c r="GG960" s="58"/>
      <c r="GH960" s="58"/>
      <c r="GI960" s="58"/>
      <c r="GJ960" s="58"/>
      <c r="GK960" s="58"/>
      <c r="GL960" s="58"/>
      <c r="GM960" s="58"/>
      <c r="GN960" s="58"/>
      <c r="GO960" s="58"/>
      <c r="GP960" s="58"/>
      <c r="GQ960" s="58"/>
      <c r="GR960" s="58"/>
      <c r="GS960" s="58"/>
      <c r="GT960" s="58"/>
      <c r="GU960" s="58"/>
      <c r="GV960" s="58"/>
      <c r="GW960" s="58"/>
      <c r="GX960" s="58"/>
      <c r="GY960" s="58"/>
      <c r="GZ960" s="58"/>
      <c r="HA960" s="14">
        <v>0</v>
      </c>
      <c r="HT960" s="14">
        <v>0</v>
      </c>
      <c r="IP960" s="14">
        <v>97</v>
      </c>
      <c r="LX960" s="14">
        <v>72</v>
      </c>
      <c r="PG960" s="14">
        <v>28</v>
      </c>
      <c r="SP960" s="14">
        <v>99.4</v>
      </c>
      <c r="VX960" s="14">
        <v>0</v>
      </c>
      <c r="WQ960" s="14">
        <v>1</v>
      </c>
      <c r="AAI960" s="63"/>
      <c r="AAJ960" s="58"/>
      <c r="AAM960" s="58"/>
      <c r="AAO960" s="63"/>
      <c r="AAP960" s="58"/>
      <c r="AAS960" s="58"/>
      <c r="AAU960" s="63"/>
      <c r="AAV960" s="58"/>
      <c r="AAZ960" s="14">
        <v>23</v>
      </c>
      <c r="ABB960" s="14">
        <v>7.9</v>
      </c>
      <c r="ABE960" s="14" t="s">
        <v>8952</v>
      </c>
      <c r="ABK960" s="14">
        <v>1.1000000000000001</v>
      </c>
      <c r="ABM960" s="14" t="s">
        <v>8953</v>
      </c>
      <c r="ABO960" s="14">
        <v>355</v>
      </c>
      <c r="ABQ960" s="14">
        <v>0.66</v>
      </c>
      <c r="ABV960" s="14">
        <v>140</v>
      </c>
      <c r="ABY960" s="14">
        <v>4.8</v>
      </c>
      <c r="ACB960" s="14">
        <v>104</v>
      </c>
      <c r="ACE960" s="14">
        <v>8.6999999999999993</v>
      </c>
      <c r="ACH960" s="14">
        <v>211</v>
      </c>
      <c r="ACR960" s="14">
        <v>44</v>
      </c>
      <c r="ACU960" s="14">
        <v>1.57</v>
      </c>
      <c r="ACX960" s="14">
        <v>13</v>
      </c>
      <c r="ADQ960" s="14">
        <v>0.05</v>
      </c>
      <c r="ADS960" s="14">
        <v>1.8</v>
      </c>
      <c r="AGK960" s="58"/>
      <c r="AGM960" s="63"/>
      <c r="AGN960" s="58"/>
      <c r="AGQ960" s="58"/>
      <c r="AGS960" s="14">
        <v>0</v>
      </c>
      <c r="AGT960" s="14">
        <v>0</v>
      </c>
      <c r="AGU960" s="14">
        <v>0</v>
      </c>
      <c r="AGV960" s="14">
        <v>1</v>
      </c>
      <c r="AGW960" s="14">
        <v>1</v>
      </c>
      <c r="AGX960" s="14">
        <v>0</v>
      </c>
      <c r="AGY960" s="14">
        <v>0</v>
      </c>
      <c r="AGZ960" s="14">
        <v>0</v>
      </c>
      <c r="AHA960" s="67">
        <v>0</v>
      </c>
      <c r="AHB960" s="14">
        <v>0</v>
      </c>
      <c r="AHC960" s="14">
        <v>1</v>
      </c>
      <c r="AHD960" s="14">
        <v>0</v>
      </c>
      <c r="AHE960" s="14">
        <v>0</v>
      </c>
      <c r="AHF960" s="14">
        <v>0</v>
      </c>
      <c r="AHH960" s="14">
        <v>0</v>
      </c>
      <c r="AHI960" s="14">
        <v>1</v>
      </c>
      <c r="AHK960" s="14">
        <v>0</v>
      </c>
      <c r="AHL960" s="14">
        <v>0</v>
      </c>
      <c r="AHM960" s="14">
        <v>0</v>
      </c>
      <c r="AHN960" s="14">
        <v>0</v>
      </c>
      <c r="AHO960" s="14">
        <v>0</v>
      </c>
      <c r="AHP960" s="14">
        <v>0</v>
      </c>
      <c r="AHQ960" s="14">
        <v>0</v>
      </c>
      <c r="AHR960" s="14">
        <v>0</v>
      </c>
      <c r="AHT960" s="58"/>
      <c r="AHV960" s="63"/>
      <c r="AHW960" s="58"/>
      <c r="AHZ960" s="58"/>
      <c r="AIB960" s="63"/>
      <c r="AIC960" s="58"/>
      <c r="AIF960" s="58"/>
      <c r="AIH960" s="63"/>
      <c r="AII960" s="58"/>
      <c r="AIL960" s="58"/>
      <c r="AIM960" s="14">
        <v>0</v>
      </c>
      <c r="AIN960" s="14">
        <v>0</v>
      </c>
      <c r="AIO960" s="14">
        <v>0</v>
      </c>
      <c r="AIP960" s="14">
        <v>0</v>
      </c>
      <c r="AIQ960" s="14">
        <v>0</v>
      </c>
      <c r="AIR960" s="58">
        <v>0</v>
      </c>
      <c r="AIS960" s="14">
        <v>1</v>
      </c>
      <c r="AIT960" s="60">
        <v>1</v>
      </c>
      <c r="AIU960" s="58" t="s">
        <v>2308</v>
      </c>
      <c r="AIV960" s="14">
        <v>1</v>
      </c>
      <c r="AIW960" s="14">
        <v>0</v>
      </c>
      <c r="AIX960" s="58">
        <v>45</v>
      </c>
      <c r="AJB960" s="63"/>
      <c r="AJC960" s="58"/>
      <c r="AJF960" s="58"/>
      <c r="AJH960" s="63"/>
      <c r="AJI960" s="58"/>
      <c r="AJL960" s="58"/>
      <c r="AJN960" s="63"/>
      <c r="AJO960" s="58"/>
    </row>
    <row r="961" spans="1:951" s="14" customFormat="1">
      <c r="B961" s="14">
        <v>2</v>
      </c>
      <c r="C961" s="58" t="s">
        <v>2309</v>
      </c>
      <c r="D961" s="14" t="s">
        <v>8954</v>
      </c>
      <c r="F961" s="58" t="s">
        <v>8955</v>
      </c>
      <c r="G961" s="14" t="s">
        <v>8956</v>
      </c>
      <c r="H961" s="14" t="s">
        <v>8957</v>
      </c>
      <c r="O961" s="58"/>
      <c r="P961" s="58"/>
      <c r="Q961" s="58"/>
      <c r="R961" s="58"/>
      <c r="S961" s="58"/>
      <c r="T961" s="58"/>
      <c r="U961" s="58"/>
      <c r="V961" s="58"/>
      <c r="W961" s="58"/>
      <c r="X961" s="58"/>
      <c r="Y961" s="58"/>
      <c r="Z961" s="14">
        <v>0</v>
      </c>
      <c r="AA961" s="14">
        <v>1</v>
      </c>
      <c r="AB961" s="58" t="s">
        <v>8958</v>
      </c>
      <c r="AC961" s="14">
        <v>0</v>
      </c>
      <c r="AE961" s="14">
        <v>0</v>
      </c>
      <c r="AG961" s="14">
        <v>0</v>
      </c>
      <c r="AI961" s="14">
        <v>110</v>
      </c>
      <c r="AJ961" s="14">
        <v>102</v>
      </c>
      <c r="AK961" s="14">
        <v>106</v>
      </c>
      <c r="AM961" s="14">
        <v>110</v>
      </c>
      <c r="AN961" s="14">
        <v>118</v>
      </c>
      <c r="AO961" s="14">
        <v>112</v>
      </c>
      <c r="AP961" s="14">
        <v>114</v>
      </c>
      <c r="AQ961" s="14">
        <v>108</v>
      </c>
      <c r="DR961" s="58" t="s">
        <v>8529</v>
      </c>
      <c r="DS961" s="58" t="s">
        <v>8526</v>
      </c>
      <c r="DT961" s="58" t="s">
        <v>8537</v>
      </c>
      <c r="DU961" s="58"/>
      <c r="DV961" s="58" t="s">
        <v>8567</v>
      </c>
      <c r="DW961" s="58" t="s">
        <v>8530</v>
      </c>
      <c r="DX961" s="58" t="s">
        <v>8686</v>
      </c>
      <c r="DY961" s="58" t="s">
        <v>8686</v>
      </c>
      <c r="DZ961" s="58" t="s">
        <v>8529</v>
      </c>
      <c r="EA961" s="58"/>
      <c r="EB961" s="58"/>
      <c r="EC961" s="58"/>
      <c r="ED961" s="58"/>
      <c r="EE961" s="58"/>
      <c r="EF961" s="58"/>
      <c r="EG961" s="58"/>
      <c r="EH961" s="58"/>
      <c r="EI961" s="58"/>
      <c r="EJ961" s="58"/>
      <c r="EK961" s="58"/>
      <c r="EL961" s="58"/>
      <c r="EM961" s="58"/>
      <c r="EN961" s="58"/>
      <c r="EO961" s="58"/>
      <c r="EP961" s="58"/>
      <c r="EQ961" s="58"/>
      <c r="ER961" s="58"/>
      <c r="ES961" s="58"/>
      <c r="ET961" s="58"/>
      <c r="EU961" s="58"/>
      <c r="EV961" s="58"/>
      <c r="EW961" s="58"/>
      <c r="EX961" s="58"/>
      <c r="EY961" s="58"/>
      <c r="EZ961" s="58"/>
      <c r="FA961" s="58"/>
      <c r="FB961" s="58"/>
      <c r="FC961" s="58"/>
      <c r="FD961" s="58"/>
      <c r="FE961" s="58"/>
      <c r="FF961" s="58"/>
      <c r="FG961" s="58"/>
      <c r="FH961" s="58"/>
      <c r="FI961" s="58"/>
      <c r="FJ961" s="58"/>
      <c r="FK961" s="58"/>
      <c r="FL961" s="58"/>
      <c r="FM961" s="58"/>
      <c r="FN961" s="58"/>
      <c r="FO961" s="58"/>
      <c r="FP961" s="58"/>
      <c r="FQ961" s="58"/>
      <c r="FR961" s="58"/>
      <c r="FS961" s="58"/>
      <c r="FT961" s="58"/>
      <c r="FU961" s="58"/>
      <c r="FV961" s="58"/>
      <c r="FW961" s="58"/>
      <c r="FX961" s="58"/>
      <c r="FY961" s="58"/>
      <c r="FZ961" s="58"/>
      <c r="GA961" s="58"/>
      <c r="GB961" s="58"/>
      <c r="GC961" s="58"/>
      <c r="GD961" s="58"/>
      <c r="GE961" s="58"/>
      <c r="GF961" s="58"/>
      <c r="GG961" s="58"/>
      <c r="GH961" s="58"/>
      <c r="GI961" s="58"/>
      <c r="GJ961" s="58"/>
      <c r="GK961" s="58"/>
      <c r="GL961" s="58"/>
      <c r="GM961" s="58"/>
      <c r="GN961" s="58"/>
      <c r="GO961" s="58"/>
      <c r="GP961" s="58"/>
      <c r="GQ961" s="58"/>
      <c r="GR961" s="58"/>
      <c r="GS961" s="58"/>
      <c r="GT961" s="58"/>
      <c r="GU961" s="58"/>
      <c r="GV961" s="58"/>
      <c r="GW961" s="58"/>
      <c r="GX961" s="58"/>
      <c r="GY961" s="58"/>
      <c r="GZ961" s="58"/>
      <c r="HA961" s="14">
        <v>0</v>
      </c>
      <c r="HE961" s="14">
        <v>0</v>
      </c>
      <c r="HF961" s="14">
        <v>0</v>
      </c>
      <c r="HG961" s="14">
        <v>0</v>
      </c>
      <c r="HH961" s="14">
        <v>0</v>
      </c>
      <c r="HI961" s="14">
        <v>0</v>
      </c>
      <c r="HT961" s="14">
        <v>0</v>
      </c>
      <c r="HX961" s="14">
        <v>0</v>
      </c>
      <c r="HY961" s="14">
        <v>0</v>
      </c>
      <c r="HZ961" s="14">
        <v>0</v>
      </c>
      <c r="IA961" s="14">
        <v>0</v>
      </c>
      <c r="IB961" s="14">
        <v>0</v>
      </c>
      <c r="IP961" s="14">
        <v>97</v>
      </c>
      <c r="IT961" s="14">
        <v>95</v>
      </c>
      <c r="IU961" s="14">
        <v>96</v>
      </c>
      <c r="IV961" s="14">
        <v>98</v>
      </c>
      <c r="IW961" s="14">
        <v>96</v>
      </c>
      <c r="IX961" s="14">
        <v>97</v>
      </c>
      <c r="LX961" s="14">
        <v>148</v>
      </c>
      <c r="LY961" s="14">
        <v>120</v>
      </c>
      <c r="LZ961" s="14">
        <v>136</v>
      </c>
      <c r="MA961" s="14">
        <v>115</v>
      </c>
      <c r="MB961" s="14">
        <v>126</v>
      </c>
      <c r="MC961" s="14">
        <v>128</v>
      </c>
      <c r="MD961" s="14">
        <v>126</v>
      </c>
      <c r="ME961" s="14">
        <v>118</v>
      </c>
      <c r="MF961" s="14">
        <v>134</v>
      </c>
      <c r="PG961" s="14">
        <v>28</v>
      </c>
      <c r="PK961" s="14">
        <v>36</v>
      </c>
      <c r="PL961" s="14">
        <v>36</v>
      </c>
      <c r="PN961" s="14">
        <v>30</v>
      </c>
      <c r="PO961" s="14">
        <v>32</v>
      </c>
      <c r="SP961" s="14">
        <v>99.6</v>
      </c>
      <c r="ST961" s="14">
        <v>97.1</v>
      </c>
      <c r="SW961" s="14">
        <v>98.9</v>
      </c>
      <c r="SX961" s="14">
        <v>97.5</v>
      </c>
      <c r="VX961" s="14">
        <v>0</v>
      </c>
      <c r="WB961" s="14">
        <v>0</v>
      </c>
      <c r="WE961" s="14">
        <v>0</v>
      </c>
      <c r="WF961" s="14">
        <v>0</v>
      </c>
      <c r="WQ961" s="14">
        <v>1</v>
      </c>
      <c r="WU961" s="14">
        <v>1</v>
      </c>
      <c r="WV961" s="14">
        <v>1</v>
      </c>
      <c r="WW961" s="14">
        <v>1</v>
      </c>
      <c r="WX961" s="14">
        <v>1</v>
      </c>
      <c r="WY961" s="14">
        <v>1</v>
      </c>
      <c r="AAI961" s="63"/>
      <c r="AAJ961" s="58"/>
      <c r="AAM961" s="58"/>
      <c r="AAO961" s="63"/>
      <c r="AAP961" s="58"/>
      <c r="AAS961" s="58"/>
      <c r="AAU961" s="63"/>
      <c r="AAV961" s="58"/>
      <c r="ABB961" s="14">
        <v>8.3000000000000007</v>
      </c>
      <c r="ABE961" s="14">
        <v>28.5</v>
      </c>
      <c r="ABJ961" s="14">
        <v>2</v>
      </c>
      <c r="ABM961" s="14">
        <v>59.95</v>
      </c>
      <c r="ABO961" s="14">
        <v>412</v>
      </c>
      <c r="ABQ961" s="14">
        <v>0.66</v>
      </c>
      <c r="ABX961" s="14">
        <v>5.9</v>
      </c>
      <c r="ACD961" s="14">
        <v>8.8000000000000007</v>
      </c>
      <c r="ACG961" s="14">
        <v>341</v>
      </c>
      <c r="ACH961" s="14">
        <v>220</v>
      </c>
      <c r="ACJ961" s="14">
        <v>327</v>
      </c>
      <c r="ACQ961" s="14">
        <v>64</v>
      </c>
      <c r="ACT961" s="14">
        <v>2.15</v>
      </c>
      <c r="ADP961" s="14">
        <v>0.05</v>
      </c>
      <c r="AED961" s="14">
        <v>34627</v>
      </c>
      <c r="AGK961" s="58"/>
      <c r="AGM961" s="63"/>
      <c r="AGN961" s="58"/>
      <c r="AGQ961" s="58"/>
      <c r="AGS961" s="14">
        <v>1</v>
      </c>
      <c r="AGT961" s="14">
        <v>0</v>
      </c>
      <c r="AGU961" s="14">
        <v>0</v>
      </c>
      <c r="AGV961" s="14">
        <v>1</v>
      </c>
      <c r="AGW961" s="14">
        <v>1</v>
      </c>
      <c r="AGX961" s="14">
        <v>0</v>
      </c>
      <c r="AGY961" s="14">
        <v>0</v>
      </c>
      <c r="AGZ961" s="14">
        <v>1</v>
      </c>
      <c r="AHA961" s="67">
        <v>0</v>
      </c>
      <c r="AHB961" s="14">
        <v>0</v>
      </c>
      <c r="AHC961" s="14">
        <v>1</v>
      </c>
      <c r="AHD961" s="14">
        <v>0</v>
      </c>
      <c r="AHE961" s="14">
        <v>0</v>
      </c>
      <c r="AHF961" s="14">
        <v>0</v>
      </c>
      <c r="AHH961" s="14">
        <v>0</v>
      </c>
      <c r="AHI961" s="14">
        <v>1</v>
      </c>
      <c r="AHK961" s="14">
        <v>0</v>
      </c>
      <c r="AHL961" s="14">
        <v>0</v>
      </c>
      <c r="AHM961" s="14">
        <v>0</v>
      </c>
      <c r="AHN961" s="14">
        <v>0</v>
      </c>
      <c r="AHO961" s="14">
        <v>0</v>
      </c>
      <c r="AHP961" s="14">
        <v>0</v>
      </c>
      <c r="AHQ961" s="14">
        <v>0</v>
      </c>
      <c r="AHR961" s="14">
        <v>0</v>
      </c>
      <c r="AHT961" s="58"/>
      <c r="AHV961" s="63"/>
      <c r="AHW961" s="58"/>
      <c r="AHZ961" s="58"/>
      <c r="AIB961" s="63"/>
      <c r="AIC961" s="58"/>
      <c r="AIF961" s="58"/>
      <c r="AIH961" s="63"/>
      <c r="AII961" s="58"/>
      <c r="AIL961" s="58"/>
      <c r="AIM961" s="14">
        <v>0</v>
      </c>
      <c r="AIN961" s="14">
        <v>0</v>
      </c>
      <c r="AIO961" s="14">
        <v>0</v>
      </c>
      <c r="AIP961" s="14">
        <v>0</v>
      </c>
      <c r="AIQ961" s="14">
        <v>0</v>
      </c>
      <c r="AIR961" s="58">
        <v>0</v>
      </c>
      <c r="AIT961" s="60">
        <v>2</v>
      </c>
      <c r="AIU961" s="58" t="s">
        <v>2308</v>
      </c>
      <c r="AIV961" s="14">
        <v>2</v>
      </c>
      <c r="AIW961" s="14">
        <v>1</v>
      </c>
      <c r="AIX961" s="58">
        <v>80</v>
      </c>
      <c r="AIY961" s="14">
        <v>420</v>
      </c>
      <c r="AJB961" s="63"/>
      <c r="AJC961" s="58"/>
      <c r="AJF961" s="58"/>
      <c r="AJH961" s="63"/>
      <c r="AJI961" s="58"/>
      <c r="AJL961" s="58"/>
      <c r="AJN961" s="63"/>
      <c r="AJO961" s="58"/>
    </row>
    <row r="962" spans="1:951" s="14" customFormat="1">
      <c r="B962" s="14">
        <v>3</v>
      </c>
      <c r="C962" s="58" t="s">
        <v>2309</v>
      </c>
      <c r="D962" s="14" t="s">
        <v>8959</v>
      </c>
      <c r="E962" s="14">
        <v>1</v>
      </c>
      <c r="F962" s="63"/>
      <c r="G962" s="58"/>
      <c r="O962" s="58"/>
      <c r="P962" s="58"/>
      <c r="Q962" s="58"/>
      <c r="R962" s="58"/>
      <c r="S962" s="58"/>
      <c r="T962" s="58"/>
      <c r="U962" s="58"/>
      <c r="V962" s="58"/>
      <c r="W962" s="58"/>
      <c r="X962" s="58"/>
      <c r="Y962" s="58"/>
      <c r="Z962" s="14">
        <v>0</v>
      </c>
      <c r="AA962" s="14">
        <v>0</v>
      </c>
      <c r="AB962" s="58" t="s">
        <v>8960</v>
      </c>
      <c r="AC962" s="14">
        <v>0</v>
      </c>
      <c r="AE962" s="14">
        <v>0</v>
      </c>
      <c r="AG962" s="14">
        <v>0</v>
      </c>
      <c r="AI962" s="14">
        <v>122</v>
      </c>
      <c r="AJ962" s="14">
        <v>116</v>
      </c>
      <c r="DR962" s="58" t="s">
        <v>8530</v>
      </c>
      <c r="DS962" s="58" t="s">
        <v>8500</v>
      </c>
      <c r="DT962" s="58"/>
      <c r="DU962" s="58"/>
      <c r="DV962" s="58"/>
      <c r="DW962" s="58"/>
      <c r="DX962" s="58"/>
      <c r="DY962" s="58"/>
      <c r="DZ962" s="58"/>
      <c r="EA962" s="58"/>
      <c r="EB962" s="58"/>
      <c r="EC962" s="58"/>
      <c r="ED962" s="58"/>
      <c r="EE962" s="58"/>
      <c r="EF962" s="58"/>
      <c r="EG962" s="58"/>
      <c r="EH962" s="58"/>
      <c r="EI962" s="58"/>
      <c r="EJ962" s="58"/>
      <c r="EK962" s="58"/>
      <c r="EL962" s="58"/>
      <c r="EM962" s="58"/>
      <c r="EN962" s="58"/>
      <c r="EO962" s="58"/>
      <c r="EP962" s="58"/>
      <c r="EQ962" s="58"/>
      <c r="ER962" s="58"/>
      <c r="ES962" s="58"/>
      <c r="ET962" s="58"/>
      <c r="EU962" s="58"/>
      <c r="EV962" s="58"/>
      <c r="EW962" s="58"/>
      <c r="EX962" s="58"/>
      <c r="EY962" s="58"/>
      <c r="EZ962" s="58"/>
      <c r="FA962" s="58"/>
      <c r="FB962" s="58"/>
      <c r="FC962" s="58"/>
      <c r="FD962" s="58"/>
      <c r="FE962" s="58"/>
      <c r="FF962" s="58"/>
      <c r="FG962" s="58"/>
      <c r="FH962" s="58"/>
      <c r="FI962" s="58"/>
      <c r="FJ962" s="58"/>
      <c r="FK962" s="58"/>
      <c r="FL962" s="58"/>
      <c r="FM962" s="58"/>
      <c r="FN962" s="58"/>
      <c r="FO962" s="58"/>
      <c r="FP962" s="58"/>
      <c r="FQ962" s="58"/>
      <c r="FR962" s="58"/>
      <c r="FS962" s="58"/>
      <c r="FT962" s="58"/>
      <c r="FU962" s="58"/>
      <c r="FV962" s="58"/>
      <c r="FW962" s="58"/>
      <c r="FX962" s="58"/>
      <c r="FY962" s="58"/>
      <c r="FZ962" s="58"/>
      <c r="GA962" s="58"/>
      <c r="GB962" s="58"/>
      <c r="GC962" s="58"/>
      <c r="GD962" s="58"/>
      <c r="GE962" s="58"/>
      <c r="GF962" s="58"/>
      <c r="GG962" s="58"/>
      <c r="GH962" s="58"/>
      <c r="GI962" s="58"/>
      <c r="GJ962" s="58"/>
      <c r="GK962" s="58"/>
      <c r="GL962" s="58"/>
      <c r="GM962" s="58"/>
      <c r="GN962" s="58"/>
      <c r="GO962" s="58"/>
      <c r="GP962" s="58"/>
      <c r="GQ962" s="58"/>
      <c r="GR962" s="58"/>
      <c r="GS962" s="58"/>
      <c r="GT962" s="58"/>
      <c r="GU962" s="58"/>
      <c r="GV962" s="58"/>
      <c r="GW962" s="58"/>
      <c r="GX962" s="58"/>
      <c r="GY962" s="58"/>
      <c r="GZ962" s="58"/>
      <c r="HA962" s="14">
        <v>2</v>
      </c>
      <c r="HB962" s="14">
        <v>0</v>
      </c>
      <c r="HT962" s="14">
        <v>0</v>
      </c>
      <c r="HU962" s="14">
        <v>0</v>
      </c>
      <c r="IP962" s="14">
        <v>96.5</v>
      </c>
      <c r="IQ962" s="14">
        <v>96</v>
      </c>
      <c r="LX962" s="14">
        <v>126</v>
      </c>
      <c r="LY962" s="14">
        <v>116</v>
      </c>
      <c r="PG962" s="14">
        <v>28</v>
      </c>
      <c r="PH962" s="14">
        <v>28</v>
      </c>
      <c r="SP962" s="14">
        <v>99.2</v>
      </c>
      <c r="SQ962" s="14">
        <v>97.8</v>
      </c>
      <c r="VX962" s="14">
        <v>0</v>
      </c>
      <c r="VY962" s="14">
        <v>0</v>
      </c>
      <c r="WQ962" s="14">
        <v>1</v>
      </c>
      <c r="WR962" s="14">
        <v>1</v>
      </c>
      <c r="AAI962" s="63"/>
      <c r="AAJ962" s="58"/>
      <c r="AAM962" s="58"/>
      <c r="AAO962" s="63"/>
      <c r="AAP962" s="58"/>
      <c r="AAS962" s="58"/>
      <c r="AAU962" s="63"/>
      <c r="AAV962" s="58"/>
      <c r="AAY962" s="14">
        <v>21</v>
      </c>
      <c r="ABB962" s="14">
        <v>7.9</v>
      </c>
      <c r="ABE962" s="14">
        <v>27.2</v>
      </c>
      <c r="ABM962" s="14">
        <v>48.42</v>
      </c>
      <c r="ABO962" s="14">
        <v>383</v>
      </c>
      <c r="ABU962" s="14">
        <v>141</v>
      </c>
      <c r="ABX962" s="14">
        <v>5.7</v>
      </c>
      <c r="ACA962" s="14">
        <v>104</v>
      </c>
      <c r="ACD962" s="14">
        <v>8.8000000000000007</v>
      </c>
      <c r="ACG962" s="14">
        <v>269</v>
      </c>
      <c r="ACH962" s="14">
        <v>315</v>
      </c>
      <c r="ACJ962" s="14">
        <v>178</v>
      </c>
      <c r="ACQ962" s="14">
        <v>75</v>
      </c>
      <c r="ACT962" s="14">
        <v>2.41</v>
      </c>
      <c r="ACW962" s="14">
        <v>16</v>
      </c>
      <c r="AGK962" s="58"/>
      <c r="AGM962" s="63"/>
      <c r="AGN962" s="58"/>
      <c r="AGQ962" s="58"/>
      <c r="AGS962" s="14">
        <v>1</v>
      </c>
      <c r="AGT962" s="14">
        <v>0</v>
      </c>
      <c r="AGU962" s="14">
        <v>1</v>
      </c>
      <c r="AGV962" s="14">
        <v>1</v>
      </c>
      <c r="AGW962" s="14">
        <v>1</v>
      </c>
      <c r="AGX962" s="14">
        <v>0</v>
      </c>
      <c r="AGY962" s="14">
        <v>0</v>
      </c>
      <c r="AGZ962" s="14">
        <v>1</v>
      </c>
      <c r="AHA962" s="67">
        <v>0</v>
      </c>
      <c r="AHB962" s="14">
        <v>0</v>
      </c>
      <c r="AHC962" s="14">
        <v>1</v>
      </c>
      <c r="AHD962" s="14">
        <v>0</v>
      </c>
      <c r="AHE962" s="14">
        <v>0</v>
      </c>
      <c r="AHF962" s="14">
        <v>0</v>
      </c>
      <c r="AHH962" s="14">
        <v>0</v>
      </c>
      <c r="AHI962" s="14">
        <v>1</v>
      </c>
      <c r="AHK962" s="14">
        <v>0</v>
      </c>
      <c r="AHL962" s="14">
        <v>0</v>
      </c>
      <c r="AHM962" s="14">
        <v>0</v>
      </c>
      <c r="AHN962" s="14">
        <v>0</v>
      </c>
      <c r="AHO962" s="14">
        <v>0</v>
      </c>
      <c r="AHP962" s="14">
        <v>0</v>
      </c>
      <c r="AHQ962" s="14">
        <v>0</v>
      </c>
      <c r="AHR962" s="14">
        <v>0</v>
      </c>
      <c r="AHT962" s="58"/>
      <c r="AHV962" s="63"/>
      <c r="AHW962" s="58"/>
      <c r="AHZ962" s="58"/>
      <c r="AIB962" s="63"/>
      <c r="AIC962" s="58"/>
      <c r="AIF962" s="58"/>
      <c r="AIH962" s="63"/>
      <c r="AII962" s="58"/>
      <c r="AIL962" s="58"/>
      <c r="AIM962" s="14">
        <v>0</v>
      </c>
      <c r="AIN962" s="14">
        <v>0</v>
      </c>
      <c r="AIO962" s="14">
        <v>0</v>
      </c>
      <c r="AIP962" s="14">
        <v>0</v>
      </c>
      <c r="AIQ962" s="14">
        <v>0</v>
      </c>
      <c r="AIR962" s="58">
        <v>0</v>
      </c>
      <c r="AIT962" s="60">
        <v>2</v>
      </c>
      <c r="AIU962" s="58" t="s">
        <v>2308</v>
      </c>
      <c r="AIV962" s="14">
        <v>1</v>
      </c>
      <c r="AIW962" s="14">
        <v>0</v>
      </c>
      <c r="AIX962" s="58">
        <v>65</v>
      </c>
      <c r="AIY962" s="14">
        <v>65</v>
      </c>
      <c r="AJB962" s="63"/>
      <c r="AJC962" s="58"/>
      <c r="AJF962" s="58"/>
      <c r="AJH962" s="63"/>
      <c r="AJI962" s="58"/>
      <c r="AJL962" s="58"/>
      <c r="AJN962" s="63"/>
      <c r="AJO962" s="58"/>
    </row>
    <row r="963" spans="1:951" s="14" customFormat="1">
      <c r="B963" s="14">
        <v>4</v>
      </c>
      <c r="C963" s="58" t="s">
        <v>2309</v>
      </c>
      <c r="D963" s="63" t="s">
        <v>8961</v>
      </c>
      <c r="E963" s="63"/>
      <c r="F963" s="58" t="s">
        <v>8962</v>
      </c>
      <c r="G963" s="14" t="s">
        <v>8963</v>
      </c>
      <c r="H963" s="14" t="s">
        <v>8964</v>
      </c>
      <c r="I963" s="63" t="s">
        <v>8965</v>
      </c>
      <c r="J963" s="63"/>
      <c r="K963" s="63"/>
      <c r="L963" s="63"/>
      <c r="M963" s="63"/>
      <c r="N963" s="63"/>
      <c r="Z963" s="14">
        <v>0</v>
      </c>
      <c r="AA963" s="14">
        <v>1</v>
      </c>
      <c r="AB963" s="58" t="s">
        <v>8966</v>
      </c>
      <c r="AC963" s="14">
        <v>0</v>
      </c>
      <c r="AE963" s="14">
        <v>0</v>
      </c>
      <c r="AG963" s="14">
        <v>0</v>
      </c>
      <c r="AI963" s="14">
        <v>112</v>
      </c>
      <c r="AK963" s="14">
        <v>118</v>
      </c>
      <c r="AL963" s="14">
        <v>116</v>
      </c>
      <c r="DR963" s="58" t="s">
        <v>8530</v>
      </c>
      <c r="DS963" s="58"/>
      <c r="DT963" s="58" t="s">
        <v>8526</v>
      </c>
      <c r="DU963" s="58" t="s">
        <v>8530</v>
      </c>
      <c r="DV963" s="58"/>
      <c r="DW963" s="58"/>
      <c r="DX963" s="58"/>
      <c r="DY963" s="58"/>
      <c r="DZ963" s="58"/>
      <c r="EA963" s="58"/>
      <c r="EB963" s="58"/>
      <c r="EC963" s="58"/>
      <c r="ED963" s="58"/>
      <c r="EE963" s="58"/>
      <c r="EF963" s="58"/>
      <c r="EG963" s="58"/>
      <c r="EH963" s="58"/>
      <c r="EI963" s="58"/>
      <c r="EJ963" s="58"/>
      <c r="EK963" s="58"/>
      <c r="EL963" s="58"/>
      <c r="EM963" s="58"/>
      <c r="EN963" s="58"/>
      <c r="EO963" s="58"/>
      <c r="EP963" s="58"/>
      <c r="EQ963" s="58"/>
      <c r="ER963" s="58"/>
      <c r="ES963" s="58"/>
      <c r="ET963" s="58"/>
      <c r="EU963" s="58"/>
      <c r="EV963" s="58"/>
      <c r="EW963" s="58"/>
      <c r="EX963" s="58"/>
      <c r="EY963" s="58"/>
      <c r="EZ963" s="58"/>
      <c r="FA963" s="58"/>
      <c r="FB963" s="58"/>
      <c r="FC963" s="58"/>
      <c r="FD963" s="58"/>
      <c r="FE963" s="58"/>
      <c r="FF963" s="58"/>
      <c r="FG963" s="58"/>
      <c r="FH963" s="58"/>
      <c r="FI963" s="58"/>
      <c r="FJ963" s="58"/>
      <c r="FK963" s="58"/>
      <c r="FL963" s="58"/>
      <c r="FM963" s="58"/>
      <c r="FN963" s="58"/>
      <c r="FO963" s="58"/>
      <c r="FP963" s="58"/>
      <c r="FQ963" s="58"/>
      <c r="FR963" s="58"/>
      <c r="FS963" s="58"/>
      <c r="FT963" s="58"/>
      <c r="FU963" s="58"/>
      <c r="FV963" s="58"/>
      <c r="FW963" s="58"/>
      <c r="FX963" s="58"/>
      <c r="FY963" s="58"/>
      <c r="FZ963" s="58"/>
      <c r="GA963" s="58"/>
      <c r="GB963" s="58"/>
      <c r="GC963" s="58"/>
      <c r="GD963" s="58"/>
      <c r="GE963" s="58"/>
      <c r="GF963" s="58"/>
      <c r="GG963" s="58"/>
      <c r="GH963" s="58"/>
      <c r="GI963" s="58"/>
      <c r="GJ963" s="58"/>
      <c r="GK963" s="58"/>
      <c r="GL963" s="58"/>
      <c r="GM963" s="58"/>
      <c r="GN963" s="58"/>
      <c r="GO963" s="58"/>
      <c r="GP963" s="58"/>
      <c r="GQ963" s="58"/>
      <c r="GR963" s="58"/>
      <c r="GS963" s="58"/>
      <c r="GT963" s="58"/>
      <c r="GU963" s="58"/>
      <c r="GV963" s="58"/>
      <c r="GW963" s="58"/>
      <c r="GX963" s="58"/>
      <c r="GY963" s="58"/>
      <c r="GZ963" s="58"/>
      <c r="HA963" s="14">
        <v>2</v>
      </c>
      <c r="HC963" s="14">
        <v>2</v>
      </c>
      <c r="HD963" s="14">
        <v>2</v>
      </c>
      <c r="HT963" s="14">
        <v>0</v>
      </c>
      <c r="HV963" s="14">
        <v>0</v>
      </c>
      <c r="HW963" s="14">
        <v>0</v>
      </c>
      <c r="IP963" s="14">
        <v>96</v>
      </c>
      <c r="IQ963" s="14">
        <v>98</v>
      </c>
      <c r="IR963" s="14">
        <v>96</v>
      </c>
      <c r="IS963" s="14">
        <v>98</v>
      </c>
      <c r="LX963" s="14">
        <v>124</v>
      </c>
      <c r="LZ963" s="14">
        <v>134</v>
      </c>
      <c r="MA963" s="14">
        <v>122</v>
      </c>
      <c r="PG963" s="14">
        <v>32</v>
      </c>
      <c r="PI963" s="14">
        <v>28</v>
      </c>
      <c r="PJ963" s="14">
        <v>32</v>
      </c>
      <c r="SP963" s="14">
        <v>97.5</v>
      </c>
      <c r="SR963" s="14">
        <v>98.9</v>
      </c>
      <c r="SS963" s="14">
        <v>97.6</v>
      </c>
      <c r="VX963" s="14">
        <v>0</v>
      </c>
      <c r="VZ963" s="14">
        <v>0</v>
      </c>
      <c r="WA963" s="14">
        <v>0</v>
      </c>
      <c r="WQ963" s="14">
        <v>1</v>
      </c>
      <c r="WR963" s="14">
        <v>1</v>
      </c>
      <c r="WS963" s="14">
        <v>1</v>
      </c>
      <c r="WT963" s="14">
        <v>1</v>
      </c>
      <c r="AAI963" s="63"/>
      <c r="AAJ963" s="58"/>
      <c r="AAM963" s="58"/>
      <c r="AAO963" s="63"/>
      <c r="AAP963" s="58"/>
      <c r="AAS963" s="58"/>
      <c r="AAU963" s="63"/>
      <c r="AAV963" s="58"/>
      <c r="AAY963" s="14">
        <v>21</v>
      </c>
      <c r="ABB963" s="14">
        <v>8.5</v>
      </c>
      <c r="ABE963" s="14">
        <v>29.4</v>
      </c>
      <c r="ABM963" s="14">
        <v>54.44</v>
      </c>
      <c r="ABO963" s="14">
        <v>382</v>
      </c>
      <c r="ABU963" s="14">
        <v>142</v>
      </c>
      <c r="ABV963" s="14">
        <v>138</v>
      </c>
      <c r="ABX963" s="14">
        <v>6</v>
      </c>
      <c r="ABY963" s="14">
        <v>5.2</v>
      </c>
      <c r="ACA963" s="14">
        <v>104</v>
      </c>
      <c r="ACB963" s="14">
        <v>108</v>
      </c>
      <c r="ACD963" s="14">
        <v>9</v>
      </c>
      <c r="ACG963" s="14">
        <v>212</v>
      </c>
      <c r="ACH963" s="14">
        <v>232</v>
      </c>
      <c r="ACJ963" s="14">
        <v>302</v>
      </c>
      <c r="ACQ963" s="14">
        <v>69</v>
      </c>
      <c r="ACT963" s="14">
        <v>2.58</v>
      </c>
      <c r="ACW963" s="14">
        <v>17</v>
      </c>
      <c r="ACX963" s="14">
        <v>16</v>
      </c>
      <c r="ADA963" s="14">
        <v>6.5</v>
      </c>
      <c r="ADC963" s="14">
        <v>3.7</v>
      </c>
      <c r="ADE963" s="14">
        <v>0.3</v>
      </c>
      <c r="ADG963" s="14">
        <v>2.8</v>
      </c>
      <c r="ADI963" s="14">
        <v>133</v>
      </c>
      <c r="ADJ963" s="14">
        <v>22</v>
      </c>
      <c r="ADL963" s="14">
        <v>8</v>
      </c>
      <c r="AGK963" s="58"/>
      <c r="AGM963" s="63"/>
      <c r="AGN963" s="58"/>
      <c r="AGQ963" s="58"/>
      <c r="AGS963" s="14">
        <v>1</v>
      </c>
      <c r="AGT963" s="14">
        <v>1</v>
      </c>
      <c r="AGU963" s="14">
        <v>0</v>
      </c>
      <c r="AGV963" s="14">
        <v>1</v>
      </c>
      <c r="AGW963" s="14">
        <v>1</v>
      </c>
      <c r="AGX963" s="14">
        <v>0</v>
      </c>
      <c r="AGY963" s="14">
        <v>0</v>
      </c>
      <c r="AGZ963" s="14">
        <v>1</v>
      </c>
      <c r="AHA963" s="67">
        <v>0</v>
      </c>
      <c r="AHB963" s="14">
        <v>0</v>
      </c>
      <c r="AHC963" s="14">
        <v>1</v>
      </c>
      <c r="AHD963" s="14">
        <v>0</v>
      </c>
      <c r="AHE963" s="14">
        <v>0</v>
      </c>
      <c r="AHF963" s="14">
        <v>0</v>
      </c>
      <c r="AHH963" s="14">
        <v>0</v>
      </c>
      <c r="AHI963" s="14">
        <v>1</v>
      </c>
      <c r="AHK963" s="14">
        <v>0</v>
      </c>
      <c r="AHL963" s="14">
        <v>0</v>
      </c>
      <c r="AHM963" s="14">
        <v>0</v>
      </c>
      <c r="AHN963" s="14">
        <v>0</v>
      </c>
      <c r="AHO963" s="14">
        <v>0</v>
      </c>
      <c r="AHP963" s="14">
        <v>0</v>
      </c>
      <c r="AHQ963" s="14">
        <v>0</v>
      </c>
      <c r="AHR963" s="14">
        <v>0</v>
      </c>
      <c r="AHT963" s="58"/>
      <c r="AHV963" s="63"/>
      <c r="AHW963" s="58"/>
      <c r="AHZ963" s="58"/>
      <c r="AIB963" s="63"/>
      <c r="AIC963" s="58"/>
      <c r="AIF963" s="58"/>
      <c r="AIH963" s="63"/>
      <c r="AII963" s="58"/>
      <c r="AIL963" s="58"/>
      <c r="AIM963" s="14">
        <v>0</v>
      </c>
      <c r="AIN963" s="14">
        <v>0</v>
      </c>
      <c r="AIO963" s="14">
        <v>0</v>
      </c>
      <c r="AIP963" s="14">
        <v>0</v>
      </c>
      <c r="AIQ963" s="14">
        <v>0</v>
      </c>
      <c r="AIR963" s="58">
        <v>0</v>
      </c>
      <c r="AIT963" s="60">
        <v>3</v>
      </c>
      <c r="AIU963" s="58" t="s">
        <v>2308</v>
      </c>
      <c r="AIV963" s="14">
        <v>0</v>
      </c>
      <c r="AIW963" s="14">
        <v>0</v>
      </c>
      <c r="AIX963" s="58">
        <v>32</v>
      </c>
      <c r="AIY963" s="14">
        <v>90</v>
      </c>
      <c r="AIZ963" s="14">
        <v>50</v>
      </c>
      <c r="AJB963" s="63"/>
      <c r="AJC963" s="58"/>
      <c r="AJF963" s="58"/>
      <c r="AJH963" s="63"/>
      <c r="AJI963" s="58"/>
      <c r="AJL963" s="58"/>
      <c r="AJN963" s="63"/>
      <c r="AJO963" s="58"/>
    </row>
    <row r="964" spans="1:951" s="14" customFormat="1">
      <c r="B964" s="14">
        <v>5</v>
      </c>
      <c r="C964" s="58" t="s">
        <v>2309</v>
      </c>
      <c r="D964" s="14" t="s">
        <v>8967</v>
      </c>
      <c r="G964" s="58"/>
      <c r="O964" s="58"/>
      <c r="P964" s="58"/>
      <c r="Q964" s="58"/>
      <c r="R964" s="58"/>
      <c r="S964" s="58"/>
      <c r="T964" s="58"/>
      <c r="U964" s="58"/>
      <c r="V964" s="58"/>
      <c r="W964" s="58"/>
      <c r="X964" s="58"/>
      <c r="Y964" s="58"/>
      <c r="Z964" s="14">
        <v>0</v>
      </c>
      <c r="AA964" s="14">
        <v>1</v>
      </c>
      <c r="AB964" s="58" t="s">
        <v>8968</v>
      </c>
      <c r="AC964" s="14">
        <v>0</v>
      </c>
      <c r="AE964" s="14">
        <v>0</v>
      </c>
      <c r="AG964" s="14">
        <v>0</v>
      </c>
      <c r="AI964" s="14">
        <v>118</v>
      </c>
      <c r="AK964" s="14">
        <v>112</v>
      </c>
      <c r="AL964" s="14">
        <v>108</v>
      </c>
      <c r="DR964" s="58" t="s">
        <v>8572</v>
      </c>
      <c r="DS964" s="58"/>
      <c r="DT964" s="58" t="s">
        <v>8686</v>
      </c>
      <c r="DU964" s="58" t="s">
        <v>8969</v>
      </c>
      <c r="DV964" s="58"/>
      <c r="DW964" s="58"/>
      <c r="DX964" s="58"/>
      <c r="DY964" s="58"/>
      <c r="DZ964" s="58"/>
      <c r="EA964" s="58"/>
      <c r="EB964" s="58"/>
      <c r="EC964" s="58"/>
      <c r="ED964" s="58"/>
      <c r="EE964" s="58"/>
      <c r="EF964" s="58"/>
      <c r="EG964" s="58"/>
      <c r="EH964" s="58"/>
      <c r="EI964" s="58"/>
      <c r="EJ964" s="58"/>
      <c r="EK964" s="58"/>
      <c r="EL964" s="58"/>
      <c r="EM964" s="58"/>
      <c r="EN964" s="58"/>
      <c r="EO964" s="58"/>
      <c r="EP964" s="58"/>
      <c r="EQ964" s="58"/>
      <c r="ER964" s="58"/>
      <c r="ES964" s="58"/>
      <c r="ET964" s="58"/>
      <c r="EU964" s="58"/>
      <c r="EV964" s="58"/>
      <c r="EW964" s="58"/>
      <c r="EX964" s="58"/>
      <c r="EY964" s="58"/>
      <c r="EZ964" s="58"/>
      <c r="FA964" s="58"/>
      <c r="FB964" s="58"/>
      <c r="FC964" s="58"/>
      <c r="FD964" s="58"/>
      <c r="FE964" s="58"/>
      <c r="FF964" s="58"/>
      <c r="FG964" s="58"/>
      <c r="FH964" s="58"/>
      <c r="FI964" s="58"/>
      <c r="FJ964" s="58"/>
      <c r="FK964" s="58"/>
      <c r="FL964" s="58"/>
      <c r="FM964" s="58"/>
      <c r="FN964" s="58"/>
      <c r="FO964" s="58"/>
      <c r="FP964" s="58"/>
      <c r="FQ964" s="58"/>
      <c r="FR964" s="58"/>
      <c r="FS964" s="58"/>
      <c r="FT964" s="58"/>
      <c r="FU964" s="58"/>
      <c r="FV964" s="58"/>
      <c r="FW964" s="58"/>
      <c r="FX964" s="58"/>
      <c r="FY964" s="58"/>
      <c r="FZ964" s="58"/>
      <c r="GA964" s="58"/>
      <c r="GB964" s="58"/>
      <c r="GC964" s="58"/>
      <c r="GD964" s="58"/>
      <c r="GE964" s="58"/>
      <c r="GF964" s="58"/>
      <c r="GG964" s="58"/>
      <c r="GH964" s="58"/>
      <c r="GI964" s="58"/>
      <c r="GJ964" s="58"/>
      <c r="GK964" s="58"/>
      <c r="GL964" s="58"/>
      <c r="GM964" s="58"/>
      <c r="GN964" s="58"/>
      <c r="GO964" s="58"/>
      <c r="GP964" s="58"/>
      <c r="GQ964" s="58"/>
      <c r="GR964" s="58"/>
      <c r="GS964" s="58"/>
      <c r="GT964" s="58"/>
      <c r="GU964" s="58"/>
      <c r="GV964" s="58"/>
      <c r="GW964" s="58"/>
      <c r="GX964" s="58"/>
      <c r="GY964" s="58"/>
      <c r="GZ964" s="58"/>
      <c r="HA964" s="14">
        <v>2</v>
      </c>
      <c r="HC964" s="14">
        <v>2</v>
      </c>
      <c r="HD964" s="14">
        <v>2</v>
      </c>
      <c r="HT964" s="14">
        <v>0</v>
      </c>
      <c r="HV964" s="14">
        <v>0</v>
      </c>
      <c r="HW964" s="14">
        <v>0</v>
      </c>
      <c r="IP964" s="14">
        <v>99</v>
      </c>
      <c r="IQ964" s="14">
        <v>96</v>
      </c>
      <c r="IR964" s="14">
        <v>95</v>
      </c>
      <c r="IS964" s="14">
        <v>99</v>
      </c>
      <c r="LX964" s="14">
        <v>114</v>
      </c>
      <c r="LZ964" s="14">
        <v>108</v>
      </c>
      <c r="MA964" s="14">
        <v>108</v>
      </c>
      <c r="PG964" s="14">
        <v>28</v>
      </c>
      <c r="PI964" s="14">
        <v>30</v>
      </c>
      <c r="PJ964" s="14">
        <v>24</v>
      </c>
      <c r="SP964" s="14">
        <v>97.8</v>
      </c>
      <c r="SR964" s="14">
        <v>99</v>
      </c>
      <c r="SS964" s="14">
        <v>97.9</v>
      </c>
      <c r="VX964" s="14">
        <v>0</v>
      </c>
      <c r="VZ964" s="14">
        <v>0</v>
      </c>
      <c r="WA964" s="14">
        <v>0</v>
      </c>
      <c r="WQ964" s="14">
        <v>1</v>
      </c>
      <c r="WR964" s="14">
        <v>1</v>
      </c>
      <c r="WS964" s="14">
        <v>1</v>
      </c>
      <c r="WT964" s="14">
        <v>1</v>
      </c>
      <c r="AAI964" s="63"/>
      <c r="AAJ964" s="58"/>
      <c r="AAM964" s="58"/>
      <c r="AAO964" s="63"/>
      <c r="AAP964" s="58"/>
      <c r="AAS964" s="58"/>
      <c r="AAU964" s="63"/>
      <c r="AAV964" s="58"/>
      <c r="AAY964" s="14">
        <v>20</v>
      </c>
      <c r="ABB964" s="14">
        <v>8.4</v>
      </c>
      <c r="ABE964" s="14">
        <v>29.1</v>
      </c>
      <c r="ABM964" s="14">
        <v>56.27</v>
      </c>
      <c r="ABO964" s="14">
        <v>387</v>
      </c>
      <c r="ABU964" s="14">
        <v>142</v>
      </c>
      <c r="ABX964" s="14">
        <v>5.2</v>
      </c>
      <c r="ACA964" s="14">
        <v>103</v>
      </c>
      <c r="ACD964" s="14">
        <v>8.8000000000000007</v>
      </c>
      <c r="ACG964" s="14">
        <v>232</v>
      </c>
      <c r="ACH964" s="14">
        <v>258</v>
      </c>
      <c r="ACQ964" s="14">
        <v>71</v>
      </c>
      <c r="ACT964" s="14">
        <v>2.37</v>
      </c>
      <c r="ACW964" s="14">
        <v>19</v>
      </c>
      <c r="ADP964" s="14">
        <v>0.03</v>
      </c>
      <c r="AEJ964" s="14">
        <v>1.9</v>
      </c>
      <c r="AEP964" s="14">
        <v>46</v>
      </c>
      <c r="AGK964" s="58"/>
      <c r="AGM964" s="63"/>
      <c r="AGN964" s="58"/>
      <c r="AGQ964" s="58"/>
      <c r="AGS964" s="14">
        <v>1</v>
      </c>
      <c r="AGT964" s="14">
        <v>0</v>
      </c>
      <c r="AGU964" s="14">
        <v>0</v>
      </c>
      <c r="AGV964" s="14">
        <v>1</v>
      </c>
      <c r="AGW964" s="14">
        <v>1</v>
      </c>
      <c r="AGX964" s="14">
        <v>0</v>
      </c>
      <c r="AGY964" s="14">
        <v>0</v>
      </c>
      <c r="AGZ964" s="14">
        <v>1</v>
      </c>
      <c r="AHA964" s="67">
        <v>0</v>
      </c>
      <c r="AHB964" s="14">
        <v>0</v>
      </c>
      <c r="AHC964" s="14">
        <v>1</v>
      </c>
      <c r="AHD964" s="14">
        <v>0</v>
      </c>
      <c r="AHE964" s="14">
        <v>0</v>
      </c>
      <c r="AHF964" s="14">
        <v>0</v>
      </c>
      <c r="AHH964" s="14">
        <v>0</v>
      </c>
      <c r="AHI964" s="14">
        <v>1</v>
      </c>
      <c r="AHK964" s="14">
        <v>0</v>
      </c>
      <c r="AHL964" s="14">
        <v>0</v>
      </c>
      <c r="AHM964" s="14">
        <v>0</v>
      </c>
      <c r="AHN964" s="14">
        <v>0</v>
      </c>
      <c r="AHO964" s="14">
        <v>0</v>
      </c>
      <c r="AHP964" s="14">
        <v>0</v>
      </c>
      <c r="AHQ964" s="14">
        <v>0</v>
      </c>
      <c r="AHR964" s="14">
        <v>0</v>
      </c>
      <c r="AHT964" s="58"/>
      <c r="AHV964" s="63"/>
      <c r="AHW964" s="58"/>
      <c r="AHZ964" s="58"/>
      <c r="AIB964" s="63"/>
      <c r="AIC964" s="58"/>
      <c r="AIF964" s="58"/>
      <c r="AIH964" s="63"/>
      <c r="AII964" s="58"/>
      <c r="AIL964" s="58"/>
      <c r="AIM964" s="14">
        <v>0</v>
      </c>
      <c r="AIN964" s="14">
        <v>0</v>
      </c>
      <c r="AIO964" s="14">
        <v>0</v>
      </c>
      <c r="AIP964" s="14">
        <v>0</v>
      </c>
      <c r="AIQ964" s="14">
        <v>0</v>
      </c>
      <c r="AIR964" s="58">
        <v>0</v>
      </c>
      <c r="AIT964" s="60">
        <v>3</v>
      </c>
      <c r="AIU964" s="58" t="s">
        <v>2308</v>
      </c>
      <c r="AIV964" s="14">
        <v>1</v>
      </c>
      <c r="AIW964" s="14">
        <v>0</v>
      </c>
      <c r="AIX964" s="58">
        <v>50</v>
      </c>
      <c r="AIY964" s="14">
        <v>70</v>
      </c>
      <c r="AIZ964" s="14">
        <v>55</v>
      </c>
      <c r="AJB964" s="63"/>
      <c r="AJC964" s="58"/>
      <c r="AJF964" s="58"/>
      <c r="AJH964" s="63"/>
      <c r="AJI964" s="58"/>
      <c r="AJL964" s="58"/>
      <c r="AJN964" s="63"/>
      <c r="AJO964" s="58"/>
    </row>
    <row r="965" spans="1:951" s="14" customFormat="1">
      <c r="B965" s="14">
        <v>6</v>
      </c>
      <c r="C965" s="58" t="s">
        <v>2309</v>
      </c>
      <c r="D965" s="14" t="s">
        <v>8970</v>
      </c>
      <c r="G965" s="58"/>
      <c r="O965" s="58"/>
      <c r="P965" s="58"/>
      <c r="Q965" s="58"/>
      <c r="R965" s="58"/>
      <c r="S965" s="58"/>
      <c r="T965" s="58"/>
      <c r="U965" s="58"/>
      <c r="V965" s="58"/>
      <c r="W965" s="58"/>
      <c r="X965" s="58"/>
      <c r="Y965" s="58"/>
      <c r="Z965" s="14">
        <v>0</v>
      </c>
      <c r="AA965" s="14">
        <v>2</v>
      </c>
      <c r="AB965" s="58" t="s">
        <v>8971</v>
      </c>
      <c r="AC965" s="14">
        <v>0</v>
      </c>
      <c r="AE965" s="14">
        <v>0</v>
      </c>
      <c r="AG965" s="14">
        <v>0</v>
      </c>
      <c r="AI965" s="14">
        <v>138</v>
      </c>
      <c r="DR965" s="58" t="s">
        <v>8530</v>
      </c>
      <c r="DS965" s="58"/>
      <c r="DT965" s="58"/>
      <c r="DU965" s="58"/>
      <c r="DV965" s="58"/>
      <c r="DW965" s="58"/>
      <c r="DX965" s="58"/>
      <c r="DY965" s="58"/>
      <c r="DZ965" s="58"/>
      <c r="EA965" s="58"/>
      <c r="EB965" s="58"/>
      <c r="EC965" s="58"/>
      <c r="ED965" s="58"/>
      <c r="EE965" s="58"/>
      <c r="EF965" s="58"/>
      <c r="EG965" s="58"/>
      <c r="EH965" s="58"/>
      <c r="EI965" s="58"/>
      <c r="EJ965" s="58"/>
      <c r="EK965" s="58"/>
      <c r="EL965" s="58"/>
      <c r="EM965" s="58"/>
      <c r="EN965" s="58"/>
      <c r="EO965" s="58"/>
      <c r="EP965" s="58"/>
      <c r="EQ965" s="58"/>
      <c r="ER965" s="58"/>
      <c r="ES965" s="58"/>
      <c r="ET965" s="58"/>
      <c r="EU965" s="58"/>
      <c r="EV965" s="58"/>
      <c r="EW965" s="58"/>
      <c r="EX965" s="58"/>
      <c r="EY965" s="58"/>
      <c r="EZ965" s="58"/>
      <c r="FA965" s="58"/>
      <c r="FB965" s="58"/>
      <c r="FC965" s="58"/>
      <c r="FD965" s="58"/>
      <c r="FE965" s="58"/>
      <c r="FF965" s="58"/>
      <c r="FG965" s="58"/>
      <c r="FH965" s="58"/>
      <c r="FI965" s="58"/>
      <c r="FJ965" s="58"/>
      <c r="FK965" s="58"/>
      <c r="FL965" s="58"/>
      <c r="FM965" s="58"/>
      <c r="FN965" s="58"/>
      <c r="FO965" s="58"/>
      <c r="FP965" s="58"/>
      <c r="FQ965" s="58"/>
      <c r="FR965" s="58"/>
      <c r="FS965" s="58"/>
      <c r="FT965" s="58"/>
      <c r="FU965" s="58"/>
      <c r="FV965" s="58"/>
      <c r="FW965" s="58"/>
      <c r="FX965" s="58"/>
      <c r="FY965" s="58"/>
      <c r="FZ965" s="58"/>
      <c r="GA965" s="58"/>
      <c r="GB965" s="58"/>
      <c r="GC965" s="58"/>
      <c r="GD965" s="58"/>
      <c r="GE965" s="58"/>
      <c r="GF965" s="58"/>
      <c r="GG965" s="58"/>
      <c r="GH965" s="58"/>
      <c r="GI965" s="58"/>
      <c r="GJ965" s="58"/>
      <c r="GK965" s="58"/>
      <c r="GL965" s="58"/>
      <c r="GM965" s="58"/>
      <c r="GN965" s="58"/>
      <c r="GO965" s="58"/>
      <c r="GP965" s="58"/>
      <c r="GQ965" s="58"/>
      <c r="GR965" s="58"/>
      <c r="GS965" s="58"/>
      <c r="GT965" s="58"/>
      <c r="GU965" s="58"/>
      <c r="GV965" s="58"/>
      <c r="GW965" s="58"/>
      <c r="GX965" s="58"/>
      <c r="GY965" s="58"/>
      <c r="GZ965" s="58"/>
      <c r="HA965" s="14">
        <v>2</v>
      </c>
      <c r="HT965" s="14">
        <v>0</v>
      </c>
      <c r="IP965" s="14">
        <v>98</v>
      </c>
      <c r="LX965" s="14">
        <v>104</v>
      </c>
      <c r="PG965" s="14">
        <v>22</v>
      </c>
      <c r="SP965" s="14">
        <v>98.5</v>
      </c>
      <c r="VX965" s="14">
        <v>0</v>
      </c>
      <c r="WQ965" s="14">
        <v>1</v>
      </c>
      <c r="AAI965" s="63"/>
      <c r="AAJ965" s="58"/>
      <c r="AAM965" s="58"/>
      <c r="AAO965" s="63"/>
      <c r="AAP965" s="58"/>
      <c r="AAS965" s="58"/>
      <c r="AAU965" s="63"/>
      <c r="AAV965" s="58"/>
      <c r="AAY965" s="14">
        <v>19</v>
      </c>
      <c r="ABB965" s="14">
        <v>9.1</v>
      </c>
      <c r="ABE965" s="14">
        <v>32</v>
      </c>
      <c r="ABM965" s="14">
        <v>66.77</v>
      </c>
      <c r="ABO965" s="14">
        <v>431</v>
      </c>
      <c r="ABU965" s="14">
        <v>139</v>
      </c>
      <c r="ABX965" s="14">
        <v>5</v>
      </c>
      <c r="ACA965" s="14">
        <v>101</v>
      </c>
      <c r="ACD965" s="14">
        <v>8.9</v>
      </c>
      <c r="ACG965" s="14">
        <v>258</v>
      </c>
      <c r="ACQ965" s="14">
        <v>70</v>
      </c>
      <c r="ACT965" s="14">
        <v>2.93</v>
      </c>
      <c r="ACW965" s="14">
        <v>19</v>
      </c>
      <c r="ACZ965" s="14">
        <v>6.6</v>
      </c>
      <c r="ADB965" s="14">
        <v>4.0999999999999996</v>
      </c>
      <c r="ADD965" s="14">
        <v>0.3</v>
      </c>
      <c r="ADF965" s="14">
        <v>2.5</v>
      </c>
      <c r="ADH965" s="14">
        <v>107</v>
      </c>
      <c r="ADJ965" s="14">
        <v>23</v>
      </c>
      <c r="ADL965" s="14">
        <v>9</v>
      </c>
      <c r="AGK965" s="58"/>
      <c r="AGM965" s="63"/>
      <c r="AGN965" s="58"/>
      <c r="AGQ965" s="58"/>
      <c r="AGS965" s="14">
        <v>1</v>
      </c>
      <c r="AGT965" s="14">
        <v>1</v>
      </c>
      <c r="AGU965" s="14">
        <v>0</v>
      </c>
      <c r="AGV965" s="14">
        <v>0</v>
      </c>
      <c r="AGW965" s="14">
        <v>1</v>
      </c>
      <c r="AGX965" s="14">
        <v>0</v>
      </c>
      <c r="AGY965" s="14">
        <v>0</v>
      </c>
      <c r="AGZ965" s="14">
        <v>1</v>
      </c>
      <c r="AHA965" s="67">
        <v>0</v>
      </c>
      <c r="AHB965" s="14">
        <v>0</v>
      </c>
      <c r="AHC965" s="14">
        <v>1</v>
      </c>
      <c r="AHD965" s="14">
        <v>0</v>
      </c>
      <c r="AHE965" s="14">
        <v>0</v>
      </c>
      <c r="AHF965" s="14">
        <v>0</v>
      </c>
      <c r="AHH965" s="14">
        <v>0</v>
      </c>
      <c r="AHI965" s="14">
        <v>1</v>
      </c>
      <c r="AHK965" s="14">
        <v>0</v>
      </c>
      <c r="AHL965" s="14">
        <v>0</v>
      </c>
      <c r="AHM965" s="14">
        <v>0</v>
      </c>
      <c r="AHN965" s="14">
        <v>0</v>
      </c>
      <c r="AHO965" s="14">
        <v>0</v>
      </c>
      <c r="AHP965" s="14">
        <v>0</v>
      </c>
      <c r="AHQ965" s="14">
        <v>0</v>
      </c>
      <c r="AHR965" s="14">
        <v>0</v>
      </c>
      <c r="AHT965" s="58"/>
      <c r="AHV965" s="63"/>
      <c r="AHW965" s="58"/>
      <c r="AHZ965" s="58"/>
      <c r="AIB965" s="63"/>
      <c r="AIC965" s="58"/>
      <c r="AIF965" s="58"/>
      <c r="AIH965" s="63"/>
      <c r="AII965" s="58"/>
      <c r="AIL965" s="58"/>
      <c r="AIM965" s="14">
        <v>0</v>
      </c>
      <c r="AIN965" s="14">
        <v>0</v>
      </c>
      <c r="AIO965" s="14">
        <v>0</v>
      </c>
      <c r="AIP965" s="14">
        <v>0</v>
      </c>
      <c r="AIQ965" s="14">
        <v>0</v>
      </c>
      <c r="AIR965" s="58">
        <v>0</v>
      </c>
      <c r="AIT965" s="60">
        <v>2</v>
      </c>
      <c r="AIU965" s="58" t="s">
        <v>2308</v>
      </c>
      <c r="AIV965" s="14">
        <v>1</v>
      </c>
      <c r="AIW965" s="14">
        <v>0</v>
      </c>
      <c r="AIX965" s="58">
        <v>75</v>
      </c>
      <c r="AIY965" s="14">
        <v>45</v>
      </c>
      <c r="AJB965" s="63"/>
      <c r="AJC965" s="58"/>
      <c r="AJF965" s="58"/>
      <c r="AJH965" s="63"/>
      <c r="AJI965" s="58"/>
      <c r="AJL965" s="58"/>
      <c r="AJN965" s="63"/>
      <c r="AJO965" s="58"/>
    </row>
    <row r="966" spans="1:951" s="14" customFormat="1">
      <c r="B966" s="14">
        <v>7</v>
      </c>
      <c r="C966" s="58" t="s">
        <v>2308</v>
      </c>
      <c r="F966" s="63"/>
      <c r="G966" s="58"/>
      <c r="O966" s="58"/>
      <c r="P966" s="58"/>
      <c r="Q966" s="58"/>
      <c r="R966" s="58"/>
      <c r="S966" s="58"/>
      <c r="T966" s="58"/>
      <c r="U966" s="58"/>
      <c r="V966" s="58"/>
      <c r="W966" s="58"/>
      <c r="X966" s="58"/>
      <c r="Y966" s="58"/>
      <c r="Z966" s="14">
        <v>0</v>
      </c>
      <c r="AA966" s="14">
        <v>1</v>
      </c>
      <c r="AB966" s="58" t="s">
        <v>8972</v>
      </c>
      <c r="AC966" s="14">
        <v>0</v>
      </c>
      <c r="AE966" s="14">
        <v>0</v>
      </c>
      <c r="AG966" s="14">
        <v>0</v>
      </c>
      <c r="AI966" s="14">
        <v>108</v>
      </c>
      <c r="AJ966" s="14">
        <v>114</v>
      </c>
      <c r="DR966" s="58" t="s">
        <v>8537</v>
      </c>
      <c r="DS966" s="58" t="s">
        <v>8537</v>
      </c>
      <c r="DT966" s="58"/>
      <c r="DU966" s="58"/>
      <c r="DV966" s="58"/>
      <c r="DW966" s="58"/>
      <c r="DX966" s="58"/>
      <c r="DY966" s="58"/>
      <c r="DZ966" s="58"/>
      <c r="EA966" s="58"/>
      <c r="EB966" s="58"/>
      <c r="EC966" s="58"/>
      <c r="ED966" s="58"/>
      <c r="EE966" s="58"/>
      <c r="EF966" s="58"/>
      <c r="EG966" s="58"/>
      <c r="EH966" s="58"/>
      <c r="EI966" s="58"/>
      <c r="EJ966" s="58"/>
      <c r="EK966" s="58"/>
      <c r="EL966" s="58"/>
      <c r="EM966" s="58"/>
      <c r="EN966" s="58"/>
      <c r="EO966" s="58"/>
      <c r="EP966" s="58"/>
      <c r="EQ966" s="58"/>
      <c r="ER966" s="58"/>
      <c r="ES966" s="58"/>
      <c r="ET966" s="58"/>
      <c r="EU966" s="58"/>
      <c r="EV966" s="58"/>
      <c r="EW966" s="58"/>
      <c r="EX966" s="58"/>
      <c r="EY966" s="58"/>
      <c r="EZ966" s="58"/>
      <c r="FA966" s="58"/>
      <c r="FB966" s="58"/>
      <c r="FC966" s="58"/>
      <c r="FD966" s="58"/>
      <c r="FE966" s="58"/>
      <c r="FF966" s="58"/>
      <c r="FG966" s="58"/>
      <c r="FH966" s="58"/>
      <c r="FI966" s="58"/>
      <c r="FJ966" s="58"/>
      <c r="FK966" s="58"/>
      <c r="FL966" s="58"/>
      <c r="FM966" s="58"/>
      <c r="FN966" s="58"/>
      <c r="FO966" s="58"/>
      <c r="FP966" s="58"/>
      <c r="FQ966" s="58"/>
      <c r="FR966" s="58"/>
      <c r="FS966" s="58"/>
      <c r="FT966" s="58"/>
      <c r="FU966" s="58"/>
      <c r="FV966" s="58"/>
      <c r="FW966" s="58"/>
      <c r="FX966" s="58"/>
      <c r="FY966" s="58"/>
      <c r="FZ966" s="58"/>
      <c r="GA966" s="58"/>
      <c r="GB966" s="58"/>
      <c r="GC966" s="58"/>
      <c r="GD966" s="58"/>
      <c r="GE966" s="58"/>
      <c r="GF966" s="58"/>
      <c r="GG966" s="58"/>
      <c r="GH966" s="58"/>
      <c r="GI966" s="58"/>
      <c r="GJ966" s="58"/>
      <c r="GK966" s="58"/>
      <c r="GL966" s="58"/>
      <c r="GM966" s="58"/>
      <c r="GN966" s="58"/>
      <c r="GO966" s="58"/>
      <c r="GP966" s="58"/>
      <c r="GQ966" s="58"/>
      <c r="GR966" s="58"/>
      <c r="GS966" s="58"/>
      <c r="GT966" s="58"/>
      <c r="GU966" s="58"/>
      <c r="GV966" s="58"/>
      <c r="GW966" s="58"/>
      <c r="GX966" s="58"/>
      <c r="GY966" s="58"/>
      <c r="GZ966" s="58"/>
      <c r="HA966" s="14">
        <v>2</v>
      </c>
      <c r="HB966" s="14">
        <v>2</v>
      </c>
      <c r="HT966" s="14">
        <v>0</v>
      </c>
      <c r="HU966" s="14">
        <v>0</v>
      </c>
      <c r="IP966" s="14">
        <v>96.5</v>
      </c>
      <c r="IQ966" s="14">
        <v>98</v>
      </c>
      <c r="LX966" s="14">
        <v>116</v>
      </c>
      <c r="LY966" s="14">
        <v>118</v>
      </c>
      <c r="PG966" s="14">
        <v>24</v>
      </c>
      <c r="PH966" s="14">
        <v>22</v>
      </c>
      <c r="SP966" s="14">
        <v>97.1</v>
      </c>
      <c r="SQ966" s="14">
        <v>97.3</v>
      </c>
      <c r="VX966" s="14">
        <v>0</v>
      </c>
      <c r="VY966" s="14">
        <v>0</v>
      </c>
      <c r="AAI966" s="63"/>
      <c r="AAJ966" s="58"/>
      <c r="AAM966" s="58"/>
      <c r="AAO966" s="63"/>
      <c r="AAP966" s="58"/>
      <c r="AAS966" s="58"/>
      <c r="AAU966" s="63"/>
      <c r="AAV966" s="58"/>
      <c r="AAY966" s="14">
        <v>22</v>
      </c>
      <c r="ABU966" s="14">
        <v>138</v>
      </c>
      <c r="ABX966" s="14">
        <v>4.7</v>
      </c>
      <c r="ACA966" s="14">
        <v>106</v>
      </c>
      <c r="ACD966" s="14">
        <v>1.19</v>
      </c>
      <c r="ACG966" s="14">
        <v>237</v>
      </c>
      <c r="ACQ966" s="14">
        <v>70</v>
      </c>
      <c r="ACT966" s="14">
        <v>3</v>
      </c>
      <c r="ACW966" s="14">
        <v>16</v>
      </c>
      <c r="AGK966" s="58"/>
      <c r="AGM966" s="63"/>
      <c r="AGN966" s="58"/>
      <c r="AGQ966" s="58"/>
      <c r="AGS966" s="14">
        <v>1</v>
      </c>
      <c r="AGT966" s="14">
        <v>0</v>
      </c>
      <c r="AGU966" s="14">
        <v>0</v>
      </c>
      <c r="AGV966" s="14">
        <v>0</v>
      </c>
      <c r="AGW966" s="14">
        <v>1</v>
      </c>
      <c r="AGX966" s="14">
        <v>0</v>
      </c>
      <c r="AGY966" s="14">
        <v>0</v>
      </c>
      <c r="AGZ966" s="14">
        <v>1</v>
      </c>
      <c r="AHA966" s="67">
        <v>0</v>
      </c>
      <c r="AHB966" s="14">
        <v>0</v>
      </c>
      <c r="AHC966" s="14">
        <v>1</v>
      </c>
      <c r="AHD966" s="14">
        <v>0</v>
      </c>
      <c r="AHE966" s="14">
        <v>0</v>
      </c>
      <c r="AHF966" s="14">
        <v>0</v>
      </c>
      <c r="AHH966" s="14">
        <v>0</v>
      </c>
      <c r="AHI966" s="14">
        <v>0</v>
      </c>
      <c r="AHK966" s="14">
        <v>0</v>
      </c>
      <c r="AHL966" s="14">
        <v>0</v>
      </c>
      <c r="AHM966" s="14">
        <v>0</v>
      </c>
      <c r="AHN966" s="14">
        <v>0</v>
      </c>
      <c r="AHO966" s="14">
        <v>0</v>
      </c>
      <c r="AHP966" s="14">
        <v>0</v>
      </c>
      <c r="AHQ966" s="14">
        <v>0</v>
      </c>
      <c r="AHR966" s="14">
        <v>0</v>
      </c>
      <c r="AHT966" s="58"/>
      <c r="AHV966" s="63"/>
      <c r="AHW966" s="58"/>
      <c r="AHZ966" s="58"/>
      <c r="AIB966" s="63"/>
      <c r="AIC966" s="58"/>
      <c r="AIF966" s="58"/>
      <c r="AIH966" s="63"/>
      <c r="AII966" s="58"/>
      <c r="AIL966" s="58"/>
      <c r="AIM966" s="14">
        <v>0</v>
      </c>
      <c r="AIN966" s="14">
        <v>0</v>
      </c>
      <c r="AIO966" s="14">
        <v>0</v>
      </c>
      <c r="AIP966" s="14">
        <v>0</v>
      </c>
      <c r="AIQ966" s="14">
        <v>0</v>
      </c>
      <c r="AIR966" s="58">
        <v>0</v>
      </c>
      <c r="AIT966" s="60">
        <v>2</v>
      </c>
      <c r="AIU966" s="58" t="s">
        <v>2308</v>
      </c>
      <c r="AIV966" s="14">
        <v>1</v>
      </c>
      <c r="AIW966" s="14">
        <v>0</v>
      </c>
      <c r="AIX966" s="58">
        <v>50</v>
      </c>
      <c r="AIY966" s="14">
        <v>60</v>
      </c>
      <c r="AJB966" s="63"/>
      <c r="AJC966" s="58"/>
      <c r="AJF966" s="58"/>
      <c r="AJH966" s="63"/>
      <c r="AJI966" s="58"/>
      <c r="AJL966" s="58"/>
      <c r="AJN966" s="63"/>
      <c r="AJO966" s="58"/>
    </row>
    <row r="967" spans="1:951" s="31" customFormat="1" ht="15" customHeight="1">
      <c r="B967" s="31">
        <v>8</v>
      </c>
      <c r="C967" s="83" t="s">
        <v>2308</v>
      </c>
      <c r="G967" s="83"/>
      <c r="O967" s="83"/>
      <c r="P967" s="83"/>
      <c r="Q967" s="83"/>
      <c r="R967" s="83"/>
      <c r="S967" s="83"/>
      <c r="T967" s="83"/>
      <c r="U967" s="83"/>
      <c r="V967" s="83"/>
      <c r="W967" s="83"/>
      <c r="X967" s="83"/>
      <c r="Y967" s="83"/>
      <c r="Z967" s="31">
        <v>0</v>
      </c>
      <c r="AA967" s="31">
        <v>1</v>
      </c>
      <c r="AB967" s="83" t="s">
        <v>8973</v>
      </c>
      <c r="AC967" s="31">
        <v>0</v>
      </c>
      <c r="AE967" s="31">
        <v>0</v>
      </c>
      <c r="AG967" s="31">
        <v>0</v>
      </c>
      <c r="AI967" s="31">
        <v>120</v>
      </c>
      <c r="DR967" s="83" t="s">
        <v>8526</v>
      </c>
      <c r="DS967" s="83"/>
      <c r="DT967" s="83"/>
      <c r="DU967" s="83"/>
      <c r="DV967" s="83"/>
      <c r="DW967" s="83"/>
      <c r="DX967" s="83"/>
      <c r="DY967" s="83"/>
      <c r="DZ967" s="83"/>
      <c r="EA967" s="83"/>
      <c r="EB967" s="83"/>
      <c r="EC967" s="83"/>
      <c r="ED967" s="83"/>
      <c r="EE967" s="83"/>
      <c r="EF967" s="83"/>
      <c r="EG967" s="83"/>
      <c r="EH967" s="83"/>
      <c r="EI967" s="83"/>
      <c r="EJ967" s="83"/>
      <c r="EK967" s="83"/>
      <c r="EL967" s="83"/>
      <c r="EM967" s="83"/>
      <c r="EN967" s="83"/>
      <c r="EO967" s="83"/>
      <c r="EP967" s="83"/>
      <c r="EQ967" s="83"/>
      <c r="ER967" s="83"/>
      <c r="ES967" s="83"/>
      <c r="ET967" s="83"/>
      <c r="EU967" s="83"/>
      <c r="EV967" s="83"/>
      <c r="EW967" s="83"/>
      <c r="EX967" s="83"/>
      <c r="EY967" s="83"/>
      <c r="EZ967" s="83"/>
      <c r="FA967" s="83"/>
      <c r="FB967" s="83"/>
      <c r="FC967" s="83"/>
      <c r="FD967" s="83"/>
      <c r="FE967" s="83"/>
      <c r="FF967" s="83"/>
      <c r="FG967" s="83"/>
      <c r="FH967" s="83"/>
      <c r="FI967" s="83"/>
      <c r="FJ967" s="83"/>
      <c r="FK967" s="83"/>
      <c r="FL967" s="83"/>
      <c r="FM967" s="83"/>
      <c r="FN967" s="83"/>
      <c r="FO967" s="83"/>
      <c r="FP967" s="83"/>
      <c r="FQ967" s="83"/>
      <c r="FR967" s="83"/>
      <c r="FS967" s="83"/>
      <c r="FT967" s="83"/>
      <c r="FU967" s="83"/>
      <c r="FV967" s="83"/>
      <c r="FW967" s="83"/>
      <c r="FX967" s="83"/>
      <c r="FY967" s="83"/>
      <c r="FZ967" s="83"/>
      <c r="GA967" s="83"/>
      <c r="GB967" s="83"/>
      <c r="GC967" s="83"/>
      <c r="GD967" s="83"/>
      <c r="GE967" s="83"/>
      <c r="GF967" s="83"/>
      <c r="GG967" s="83"/>
      <c r="GH967" s="83"/>
      <c r="GI967" s="83"/>
      <c r="GJ967" s="83"/>
      <c r="GK967" s="83"/>
      <c r="GL967" s="83"/>
      <c r="GM967" s="83"/>
      <c r="GN967" s="83"/>
      <c r="GO967" s="83"/>
      <c r="GP967" s="83"/>
      <c r="GQ967" s="83"/>
      <c r="GR967" s="83"/>
      <c r="GS967" s="83"/>
      <c r="GT967" s="83"/>
      <c r="GU967" s="83"/>
      <c r="GV967" s="83"/>
      <c r="GW967" s="83"/>
      <c r="GX967" s="83"/>
      <c r="GY967" s="83"/>
      <c r="GZ967" s="83"/>
      <c r="HA967" s="31">
        <v>2</v>
      </c>
      <c r="HT967" s="31">
        <v>0</v>
      </c>
      <c r="IP967" s="31">
        <v>93</v>
      </c>
      <c r="LX967" s="31">
        <v>120</v>
      </c>
      <c r="PG967" s="31">
        <v>24</v>
      </c>
      <c r="SP967" s="31">
        <v>97.9</v>
      </c>
      <c r="VX967" s="31">
        <v>0</v>
      </c>
      <c r="AAI967" s="82"/>
      <c r="AAJ967" s="83"/>
      <c r="AAM967" s="83"/>
      <c r="AAO967" s="82"/>
      <c r="AAP967" s="83"/>
      <c r="AAS967" s="83"/>
      <c r="AAU967" s="82"/>
      <c r="AAV967" s="83"/>
      <c r="AGK967" s="83"/>
      <c r="AGM967" s="82"/>
      <c r="AGN967" s="83"/>
      <c r="AGQ967" s="83"/>
      <c r="AGS967" s="31">
        <v>0</v>
      </c>
      <c r="AGT967" s="31">
        <v>0</v>
      </c>
      <c r="AGU967" s="31">
        <v>0</v>
      </c>
      <c r="AGV967" s="31">
        <v>0</v>
      </c>
      <c r="AGW967" s="31">
        <v>0</v>
      </c>
      <c r="AGX967" s="31">
        <v>0</v>
      </c>
      <c r="AGY967" s="31">
        <v>0</v>
      </c>
      <c r="AGZ967" s="31">
        <v>0</v>
      </c>
      <c r="AHA967" s="107">
        <v>0</v>
      </c>
      <c r="AHB967" s="31">
        <v>0</v>
      </c>
      <c r="AHC967" s="31">
        <v>1</v>
      </c>
      <c r="AHD967" s="31">
        <v>0</v>
      </c>
      <c r="AHE967" s="31">
        <v>0</v>
      </c>
      <c r="AHF967" s="31">
        <v>0</v>
      </c>
      <c r="AHH967" s="31">
        <v>0</v>
      </c>
      <c r="AHI967" s="31">
        <v>0</v>
      </c>
      <c r="AHK967" s="31">
        <v>0</v>
      </c>
      <c r="AHL967" s="31">
        <v>0</v>
      </c>
      <c r="AHM967" s="31">
        <v>0</v>
      </c>
      <c r="AHN967" s="31">
        <v>0</v>
      </c>
      <c r="AHO967" s="31">
        <v>0</v>
      </c>
      <c r="AHP967" s="31">
        <v>0</v>
      </c>
      <c r="AHQ967" s="31">
        <v>0</v>
      </c>
      <c r="AHR967" s="31">
        <v>0</v>
      </c>
      <c r="AHT967" s="83"/>
      <c r="AHV967" s="82"/>
      <c r="AHW967" s="83"/>
      <c r="AHZ967" s="83"/>
      <c r="AIB967" s="82"/>
      <c r="AIC967" s="83"/>
      <c r="AIF967" s="83"/>
      <c r="AIH967" s="82"/>
      <c r="AII967" s="83"/>
      <c r="AIL967" s="83"/>
      <c r="AIM967" s="31">
        <v>0</v>
      </c>
      <c r="AIN967" s="31">
        <v>0</v>
      </c>
      <c r="AIO967" s="31">
        <v>0</v>
      </c>
      <c r="AIP967" s="31">
        <v>0</v>
      </c>
      <c r="AIQ967" s="31">
        <v>0</v>
      </c>
      <c r="AIR967" s="83">
        <v>0</v>
      </c>
      <c r="AIT967" s="84">
        <v>2</v>
      </c>
      <c r="AIU967" s="83" t="s">
        <v>2308</v>
      </c>
      <c r="AIV967" s="31">
        <v>0</v>
      </c>
      <c r="AIW967" s="31">
        <v>0</v>
      </c>
      <c r="AIX967" s="83" t="s">
        <v>8974</v>
      </c>
      <c r="AIY967" s="31">
        <v>45</v>
      </c>
      <c r="AJB967" s="82"/>
      <c r="AJC967" s="83"/>
      <c r="AJF967" s="83"/>
      <c r="AJH967" s="82"/>
      <c r="AJI967" s="83"/>
      <c r="AJL967" s="83"/>
      <c r="AJN967" s="82"/>
      <c r="AJO967" s="83"/>
    </row>
    <row r="968" spans="1:951" s="1" customFormat="1">
      <c r="A968" s="1">
        <v>201</v>
      </c>
      <c r="B968" s="1">
        <v>1</v>
      </c>
      <c r="C968" s="1">
        <v>0</v>
      </c>
      <c r="Z968" s="1">
        <v>0</v>
      </c>
      <c r="AA968" s="1">
        <v>1</v>
      </c>
      <c r="AC968" s="1">
        <v>0</v>
      </c>
      <c r="AE968" s="1">
        <v>0</v>
      </c>
      <c r="AG968" s="1">
        <v>0</v>
      </c>
      <c r="AI968" s="1">
        <v>138</v>
      </c>
      <c r="DR968" s="1">
        <v>90</v>
      </c>
      <c r="HA968" s="1">
        <v>2</v>
      </c>
      <c r="HT968" s="1">
        <v>0</v>
      </c>
      <c r="IP968" s="1">
        <v>97</v>
      </c>
      <c r="LX968" s="1">
        <v>72</v>
      </c>
      <c r="PG968" s="1">
        <v>18</v>
      </c>
      <c r="SP968" s="1">
        <v>96.9</v>
      </c>
      <c r="VX968" s="1">
        <v>1</v>
      </c>
      <c r="WQ968" s="1">
        <v>0</v>
      </c>
      <c r="AGS968" s="1">
        <v>1</v>
      </c>
      <c r="AGT968" s="1">
        <v>1</v>
      </c>
      <c r="AGU968" s="1">
        <v>0</v>
      </c>
      <c r="AGV968" s="1">
        <v>1</v>
      </c>
      <c r="AGW968" s="1">
        <v>0</v>
      </c>
      <c r="AGX968" s="1">
        <v>0</v>
      </c>
      <c r="AGY968" s="1">
        <v>0</v>
      </c>
      <c r="AGZ968" s="1">
        <v>0</v>
      </c>
      <c r="AHA968" s="1">
        <v>0</v>
      </c>
      <c r="AHB968" s="1">
        <v>0</v>
      </c>
      <c r="AHC968" s="1">
        <v>1</v>
      </c>
      <c r="AHD968" s="1">
        <v>0</v>
      </c>
      <c r="AHE968" s="1">
        <v>0</v>
      </c>
      <c r="AHF968" s="1">
        <v>0</v>
      </c>
      <c r="AHH968" s="1">
        <v>0</v>
      </c>
      <c r="AHI968" s="1">
        <v>0</v>
      </c>
      <c r="AHK968" s="1">
        <v>0</v>
      </c>
      <c r="AHL968" s="1">
        <v>0</v>
      </c>
      <c r="AHM968" s="1">
        <v>0</v>
      </c>
      <c r="AHN968" s="1">
        <v>0</v>
      </c>
      <c r="AHO968" s="1">
        <v>0</v>
      </c>
      <c r="AHP968" s="1">
        <v>0</v>
      </c>
      <c r="AHQ968" s="1">
        <v>0</v>
      </c>
      <c r="AHR968" s="1">
        <v>0</v>
      </c>
      <c r="AIM968" s="1">
        <v>0</v>
      </c>
      <c r="AIN968" s="1">
        <v>1</v>
      </c>
      <c r="AIO968" s="1">
        <v>0</v>
      </c>
      <c r="AIP968" s="1">
        <v>0</v>
      </c>
      <c r="AIQ968" s="1">
        <v>0</v>
      </c>
      <c r="AIR968" s="1">
        <v>0</v>
      </c>
      <c r="AIS968" s="1">
        <v>0</v>
      </c>
      <c r="AIT968" s="1">
        <v>0</v>
      </c>
      <c r="AIU968" s="1">
        <v>1</v>
      </c>
      <c r="AIV968" s="1">
        <v>0</v>
      </c>
      <c r="AIW968" s="1">
        <v>0</v>
      </c>
      <c r="AJB968" s="1">
        <v>57</v>
      </c>
    </row>
    <row r="969" spans="1:951" s="1" customFormat="1">
      <c r="B969" s="1">
        <v>2</v>
      </c>
      <c r="C969" s="1">
        <v>0</v>
      </c>
      <c r="Z969" s="1">
        <v>0</v>
      </c>
      <c r="AA969" s="1">
        <v>2</v>
      </c>
      <c r="AB969" s="1" t="s">
        <v>8975</v>
      </c>
      <c r="AC969" s="1">
        <v>0</v>
      </c>
      <c r="AE969" s="1">
        <v>0</v>
      </c>
      <c r="AG969" s="1">
        <v>0</v>
      </c>
      <c r="AI969" s="1">
        <v>140</v>
      </c>
      <c r="AJ969" s="1">
        <v>112</v>
      </c>
      <c r="DR969" s="1">
        <v>74</v>
      </c>
      <c r="DS969" s="1">
        <v>62</v>
      </c>
      <c r="HA969" s="1">
        <v>2</v>
      </c>
      <c r="HB969" s="1">
        <v>2</v>
      </c>
      <c r="HT969" s="1">
        <v>0</v>
      </c>
      <c r="HU969" s="1">
        <v>0</v>
      </c>
      <c r="IP969" s="1">
        <v>97</v>
      </c>
      <c r="IQ969" s="1">
        <v>96</v>
      </c>
      <c r="LX969" s="1">
        <v>86</v>
      </c>
      <c r="LY969" s="1">
        <v>78</v>
      </c>
      <c r="PG969" s="1">
        <v>16</v>
      </c>
      <c r="PH969" s="1">
        <v>16</v>
      </c>
      <c r="SP969" s="1">
        <v>96.6</v>
      </c>
      <c r="SQ969" s="1">
        <v>96.4</v>
      </c>
      <c r="VX969" s="1">
        <v>1</v>
      </c>
      <c r="VY969" s="1">
        <v>1</v>
      </c>
      <c r="WQ969" s="1">
        <v>0</v>
      </c>
      <c r="WR969" s="1">
        <v>0</v>
      </c>
      <c r="AGS969" s="1">
        <v>1</v>
      </c>
      <c r="AGT969" s="1">
        <v>1</v>
      </c>
      <c r="AGU969" s="1">
        <v>0</v>
      </c>
      <c r="AGV969" s="1">
        <v>1</v>
      </c>
      <c r="AGW969" s="1">
        <v>0</v>
      </c>
      <c r="AGX969" s="1">
        <v>0</v>
      </c>
      <c r="AGY969" s="1">
        <v>0</v>
      </c>
      <c r="AGZ969" s="1">
        <v>0</v>
      </c>
      <c r="AHA969" s="1">
        <v>0</v>
      </c>
      <c r="AHB969" s="1">
        <v>0</v>
      </c>
      <c r="AHC969" s="1">
        <v>1</v>
      </c>
      <c r="AHD969" s="1">
        <v>0</v>
      </c>
      <c r="AHE969" s="1">
        <v>0</v>
      </c>
      <c r="AHF969" s="1">
        <v>0</v>
      </c>
      <c r="AHH969" s="1">
        <v>0</v>
      </c>
      <c r="AHI969" s="1">
        <v>0</v>
      </c>
      <c r="AHK969" s="1">
        <v>0</v>
      </c>
      <c r="AHL969" s="1">
        <v>0</v>
      </c>
      <c r="AHM969" s="1">
        <v>0</v>
      </c>
      <c r="AHN969" s="1">
        <v>0</v>
      </c>
      <c r="AHO969" s="1">
        <v>0</v>
      </c>
      <c r="AHP969" s="1">
        <v>0</v>
      </c>
      <c r="AHQ969" s="1">
        <v>0</v>
      </c>
      <c r="AHR969" s="1">
        <v>0</v>
      </c>
      <c r="AIM969" s="1">
        <v>0</v>
      </c>
      <c r="AIN969" s="1">
        <v>1</v>
      </c>
      <c r="AIO969" s="1">
        <v>0</v>
      </c>
      <c r="AIP969" s="1">
        <v>0</v>
      </c>
      <c r="AIQ969" s="1">
        <v>0</v>
      </c>
      <c r="AIR969" s="1">
        <v>0</v>
      </c>
      <c r="AIS969" s="1">
        <v>1</v>
      </c>
      <c r="AIT969" s="1">
        <v>1</v>
      </c>
      <c r="AIU969" s="1">
        <v>1</v>
      </c>
      <c r="AIV969" s="1">
        <v>1</v>
      </c>
      <c r="AIW969" s="1">
        <v>0</v>
      </c>
      <c r="AIX969" s="1">
        <v>50</v>
      </c>
      <c r="AJB969" s="1">
        <v>48</v>
      </c>
    </row>
    <row r="970" spans="1:951" s="1" customFormat="1">
      <c r="B970" s="1">
        <v>3</v>
      </c>
      <c r="C970" s="1">
        <v>0</v>
      </c>
      <c r="Z970" s="1">
        <v>0</v>
      </c>
      <c r="AA970" s="1">
        <v>2</v>
      </c>
      <c r="AB970" s="1" t="s">
        <v>8976</v>
      </c>
      <c r="AC970" s="1">
        <v>0</v>
      </c>
      <c r="AE970" s="1">
        <v>14</v>
      </c>
      <c r="AF970" s="1">
        <v>0</v>
      </c>
      <c r="AG970" s="1">
        <v>0</v>
      </c>
      <c r="AI970" s="1">
        <v>130</v>
      </c>
      <c r="AJ970" s="1">
        <v>140</v>
      </c>
      <c r="DR970" s="1">
        <v>60</v>
      </c>
      <c r="DS970" s="1">
        <v>80</v>
      </c>
      <c r="HA970" s="1">
        <v>2</v>
      </c>
      <c r="HB970" s="1">
        <v>2</v>
      </c>
      <c r="HT970" s="1">
        <v>0</v>
      </c>
      <c r="HU970" s="1">
        <v>0</v>
      </c>
      <c r="IP970" s="1">
        <v>97</v>
      </c>
      <c r="IQ970" s="1">
        <v>98</v>
      </c>
      <c r="LX970" s="1">
        <v>90</v>
      </c>
      <c r="LY970" s="1">
        <v>98</v>
      </c>
      <c r="PG970" s="1">
        <v>18</v>
      </c>
      <c r="PH970" s="1">
        <v>16</v>
      </c>
      <c r="SP970" s="1">
        <v>95.9</v>
      </c>
      <c r="SQ970" s="1">
        <v>95.6</v>
      </c>
      <c r="VX970" s="1">
        <v>1</v>
      </c>
      <c r="VY970" s="1">
        <v>1</v>
      </c>
      <c r="WQ970" s="1">
        <v>0</v>
      </c>
      <c r="WR970" s="1">
        <v>0</v>
      </c>
      <c r="AGS970" s="1">
        <v>1</v>
      </c>
      <c r="AGT970" s="1">
        <v>1</v>
      </c>
      <c r="AGU970" s="1">
        <v>0</v>
      </c>
      <c r="AGV970" s="1">
        <v>1</v>
      </c>
      <c r="AGW970" s="1">
        <v>0</v>
      </c>
      <c r="AGX970" s="1">
        <v>0</v>
      </c>
      <c r="AGY970" s="1">
        <v>0</v>
      </c>
      <c r="AGZ970" s="1">
        <v>0</v>
      </c>
      <c r="AHA970" s="1">
        <v>0</v>
      </c>
      <c r="AHB970" s="1">
        <v>0</v>
      </c>
      <c r="AHC970" s="1">
        <v>1</v>
      </c>
      <c r="AHD970" s="1">
        <v>0</v>
      </c>
      <c r="AHE970" s="1">
        <v>0</v>
      </c>
      <c r="AHF970" s="1">
        <v>0</v>
      </c>
      <c r="AHH970" s="1">
        <v>0</v>
      </c>
      <c r="AHI970" s="1">
        <v>0</v>
      </c>
      <c r="AHK970" s="1">
        <v>0</v>
      </c>
      <c r="AHL970" s="1">
        <v>0</v>
      </c>
      <c r="AHM970" s="1">
        <v>0</v>
      </c>
      <c r="AHN970" s="1">
        <v>0</v>
      </c>
      <c r="AHO970" s="1">
        <v>0</v>
      </c>
      <c r="AHP970" s="1">
        <v>0</v>
      </c>
      <c r="AHQ970" s="1">
        <v>0</v>
      </c>
      <c r="AHR970" s="1">
        <v>0</v>
      </c>
      <c r="AIM970" s="1">
        <v>0</v>
      </c>
      <c r="AIN970" s="1">
        <v>1</v>
      </c>
      <c r="AIO970" s="1">
        <v>0</v>
      </c>
      <c r="AIP970" s="1">
        <v>0</v>
      </c>
      <c r="AIQ970" s="1">
        <v>0</v>
      </c>
      <c r="AIR970" s="1">
        <v>0</v>
      </c>
      <c r="AIS970" s="1">
        <v>1</v>
      </c>
      <c r="AIT970" s="1">
        <v>1</v>
      </c>
      <c r="AIU970" s="1">
        <v>1</v>
      </c>
      <c r="AIV970" s="1">
        <v>0</v>
      </c>
      <c r="AIW970" s="1">
        <v>0</v>
      </c>
      <c r="AIX970" s="1">
        <v>64</v>
      </c>
      <c r="AJB970" s="1">
        <v>48</v>
      </c>
    </row>
    <row r="971" spans="1:951" s="1" customFormat="1">
      <c r="B971" s="1">
        <v>4</v>
      </c>
      <c r="C971" s="1">
        <v>0</v>
      </c>
      <c r="Z971" s="1">
        <v>0</v>
      </c>
      <c r="AA971" s="1">
        <v>1</v>
      </c>
      <c r="AB971" s="1" t="s">
        <v>8977</v>
      </c>
      <c r="AC971" s="1">
        <v>4</v>
      </c>
      <c r="AD971" s="1">
        <v>0</v>
      </c>
      <c r="AE971" s="1">
        <v>0</v>
      </c>
      <c r="AG971" s="1">
        <v>0</v>
      </c>
      <c r="AI971" s="1">
        <v>142</v>
      </c>
      <c r="AJ971" s="1">
        <v>158</v>
      </c>
      <c r="DR971" s="1">
        <v>92</v>
      </c>
      <c r="DS971" s="1">
        <v>90</v>
      </c>
      <c r="HA971" s="1">
        <v>2</v>
      </c>
      <c r="HB971" s="1">
        <v>2</v>
      </c>
      <c r="HT971" s="1">
        <v>0</v>
      </c>
      <c r="HU971" s="1">
        <v>0</v>
      </c>
      <c r="IP971" s="1">
        <v>98</v>
      </c>
      <c r="IQ971" s="1">
        <v>95</v>
      </c>
      <c r="LX971" s="1">
        <v>90</v>
      </c>
      <c r="LY971" s="1">
        <v>106</v>
      </c>
      <c r="PG971" s="1">
        <v>18</v>
      </c>
      <c r="PH971" s="1">
        <v>20</v>
      </c>
      <c r="SP971" s="1">
        <v>95.7</v>
      </c>
      <c r="SQ971" s="1">
        <v>96.8</v>
      </c>
      <c r="VX971" s="1">
        <v>1</v>
      </c>
      <c r="VY971" s="1">
        <v>1</v>
      </c>
      <c r="WQ971" s="1">
        <v>0</v>
      </c>
      <c r="WR971" s="1">
        <v>0</v>
      </c>
      <c r="AGS971" s="1">
        <v>1</v>
      </c>
      <c r="AGT971" s="1">
        <v>1</v>
      </c>
      <c r="AGU971" s="1">
        <v>0</v>
      </c>
      <c r="AGV971" s="1">
        <v>1</v>
      </c>
      <c r="AGW971" s="1">
        <v>0</v>
      </c>
      <c r="AGX971" s="1">
        <v>0</v>
      </c>
      <c r="AGY971" s="1">
        <v>0</v>
      </c>
      <c r="AGZ971" s="1">
        <v>0</v>
      </c>
      <c r="AHA971" s="1">
        <v>0</v>
      </c>
      <c r="AHB971" s="1">
        <v>0</v>
      </c>
      <c r="AHC971" s="1">
        <v>1</v>
      </c>
      <c r="AHD971" s="1">
        <v>0</v>
      </c>
      <c r="AHE971" s="1">
        <v>0</v>
      </c>
      <c r="AHF971" s="1">
        <v>0</v>
      </c>
      <c r="AHH971" s="1">
        <v>0</v>
      </c>
      <c r="AHI971" s="1">
        <v>0</v>
      </c>
      <c r="AHK971" s="1">
        <v>0</v>
      </c>
      <c r="AHL971" s="1">
        <v>0</v>
      </c>
      <c r="AHM971" s="1">
        <v>0</v>
      </c>
      <c r="AHN971" s="1">
        <v>0</v>
      </c>
      <c r="AHO971" s="1">
        <v>0</v>
      </c>
      <c r="AHP971" s="1">
        <v>0</v>
      </c>
      <c r="AHQ971" s="1">
        <v>0</v>
      </c>
      <c r="AHR971" s="1">
        <v>0</v>
      </c>
      <c r="AIM971" s="1">
        <v>0</v>
      </c>
      <c r="AIN971" s="1">
        <v>1</v>
      </c>
      <c r="AIO971" s="1">
        <v>0</v>
      </c>
      <c r="AIP971" s="1">
        <v>0</v>
      </c>
      <c r="AIQ971" s="1">
        <v>0</v>
      </c>
      <c r="AIR971" s="1">
        <v>0</v>
      </c>
      <c r="AIS971" s="1">
        <v>1</v>
      </c>
      <c r="AIT971" s="1">
        <v>1</v>
      </c>
      <c r="AIU971" s="1">
        <v>1</v>
      </c>
      <c r="AIV971" s="1">
        <v>0</v>
      </c>
      <c r="AIW971" s="1">
        <v>0</v>
      </c>
      <c r="AIX971" s="1">
        <v>57</v>
      </c>
      <c r="AJB971" s="1">
        <v>30</v>
      </c>
    </row>
    <row r="972" spans="1:951" s="1" customFormat="1">
      <c r="B972" s="1">
        <v>5</v>
      </c>
      <c r="C972" s="1">
        <v>0</v>
      </c>
      <c r="Z972" s="1">
        <v>0</v>
      </c>
      <c r="AA972" s="1">
        <v>1</v>
      </c>
      <c r="AB972" s="1" t="s">
        <v>8978</v>
      </c>
      <c r="AC972" s="1">
        <v>20</v>
      </c>
      <c r="AD972" s="1">
        <v>0</v>
      </c>
      <c r="AE972" s="1">
        <v>17</v>
      </c>
      <c r="AF972" s="1">
        <v>0</v>
      </c>
      <c r="AG972" s="1">
        <v>0</v>
      </c>
      <c r="AI972" s="1">
        <v>152</v>
      </c>
      <c r="AJ972" s="1">
        <v>136</v>
      </c>
      <c r="DR972" s="1">
        <v>118</v>
      </c>
      <c r="DS972" s="1">
        <v>78</v>
      </c>
      <c r="HA972" s="1">
        <v>2</v>
      </c>
      <c r="HB972" s="1">
        <v>2</v>
      </c>
      <c r="HT972" s="1">
        <v>0</v>
      </c>
      <c r="HU972" s="1">
        <v>0</v>
      </c>
      <c r="IP972" s="1">
        <v>94</v>
      </c>
      <c r="IQ972" s="1">
        <v>91</v>
      </c>
      <c r="LX972" s="1">
        <v>103</v>
      </c>
      <c r="LY972" s="1">
        <v>120</v>
      </c>
      <c r="PG972" s="1">
        <v>18</v>
      </c>
      <c r="PH972" s="1">
        <v>22</v>
      </c>
      <c r="SP972" s="1">
        <v>96.9</v>
      </c>
      <c r="SQ972" s="1">
        <v>96.2</v>
      </c>
      <c r="VX972" s="1">
        <v>1</v>
      </c>
      <c r="VY972" s="1">
        <v>1</v>
      </c>
      <c r="WQ972" s="1">
        <v>0</v>
      </c>
      <c r="WR972" s="1">
        <v>0</v>
      </c>
      <c r="AAY972" s="1">
        <v>24</v>
      </c>
      <c r="ABU972" s="1">
        <v>140</v>
      </c>
      <c r="ACA972" s="1">
        <v>100</v>
      </c>
      <c r="ACD972" s="1">
        <v>9</v>
      </c>
      <c r="ACG972" s="1">
        <v>81</v>
      </c>
      <c r="ACQ972" s="1">
        <v>7</v>
      </c>
      <c r="ACT972" s="1">
        <v>0.36</v>
      </c>
      <c r="ACW972" s="1">
        <v>16</v>
      </c>
      <c r="ADR972" s="1">
        <v>1.7</v>
      </c>
      <c r="AGS972" s="1">
        <v>1</v>
      </c>
      <c r="AGT972" s="1">
        <v>1</v>
      </c>
      <c r="AGU972" s="1">
        <v>0</v>
      </c>
      <c r="AGV972" s="1">
        <v>1</v>
      </c>
      <c r="AGW972" s="1">
        <v>0</v>
      </c>
      <c r="AGX972" s="1">
        <v>0</v>
      </c>
      <c r="AGY972" s="1">
        <v>0</v>
      </c>
      <c r="AGZ972" s="1">
        <v>1</v>
      </c>
      <c r="AHA972" s="1">
        <v>0</v>
      </c>
      <c r="AHB972" s="1">
        <v>0</v>
      </c>
      <c r="AHC972" s="1">
        <v>1</v>
      </c>
      <c r="AHD972" s="1">
        <v>0</v>
      </c>
      <c r="AHE972" s="1">
        <v>0</v>
      </c>
      <c r="AHF972" s="1">
        <v>0</v>
      </c>
      <c r="AHH972" s="1">
        <v>0</v>
      </c>
      <c r="AHI972" s="1">
        <v>0</v>
      </c>
      <c r="AHK972" s="1">
        <v>0</v>
      </c>
      <c r="AHL972" s="1">
        <v>0</v>
      </c>
      <c r="AHM972" s="1">
        <v>0</v>
      </c>
      <c r="AHN972" s="1">
        <v>0</v>
      </c>
      <c r="AHO972" s="1">
        <v>0</v>
      </c>
      <c r="AHP972" s="1">
        <v>0</v>
      </c>
      <c r="AHQ972" s="1">
        <v>0</v>
      </c>
      <c r="AHR972" s="1">
        <v>0</v>
      </c>
      <c r="AIM972" s="1">
        <v>0</v>
      </c>
      <c r="AIN972" s="1">
        <v>1</v>
      </c>
      <c r="AIO972" s="1">
        <v>0</v>
      </c>
      <c r="AIP972" s="1">
        <v>0</v>
      </c>
      <c r="AIQ972" s="1">
        <v>0</v>
      </c>
      <c r="AIR972" s="1">
        <v>0</v>
      </c>
      <c r="AIS972" s="1">
        <v>1</v>
      </c>
      <c r="AIT972" s="1">
        <v>2</v>
      </c>
      <c r="AIU972" s="1">
        <v>0</v>
      </c>
      <c r="AIV972" s="1">
        <v>0</v>
      </c>
      <c r="AIW972" s="1">
        <v>0</v>
      </c>
      <c r="AIX972" s="1">
        <v>64</v>
      </c>
      <c r="AIY972" s="1">
        <v>39</v>
      </c>
    </row>
    <row r="973" spans="1:951" s="1" customFormat="1">
      <c r="B973" s="1">
        <v>6</v>
      </c>
      <c r="C973" s="1">
        <v>0</v>
      </c>
      <c r="Z973" s="1">
        <v>0</v>
      </c>
      <c r="AA973" s="1">
        <v>2</v>
      </c>
      <c r="AB973" s="1" t="s">
        <v>8979</v>
      </c>
      <c r="AC973" s="1">
        <v>0</v>
      </c>
      <c r="AE973" s="1">
        <v>0</v>
      </c>
      <c r="AG973" s="1">
        <v>0</v>
      </c>
      <c r="AI973" s="1">
        <v>162</v>
      </c>
      <c r="AJ973" s="1">
        <v>138</v>
      </c>
      <c r="DR973" s="1">
        <v>90</v>
      </c>
      <c r="DS973" s="1">
        <v>70</v>
      </c>
      <c r="HA973" s="1">
        <v>2</v>
      </c>
      <c r="HB973" s="1">
        <v>2</v>
      </c>
      <c r="HT973" s="1">
        <v>0</v>
      </c>
      <c r="HU973" s="1">
        <v>0</v>
      </c>
      <c r="IP973" s="1">
        <v>97</v>
      </c>
      <c r="IQ973" s="1">
        <v>96</v>
      </c>
      <c r="LX973" s="1">
        <v>88</v>
      </c>
      <c r="LY973" s="1">
        <v>90</v>
      </c>
      <c r="PG973" s="1">
        <v>20</v>
      </c>
      <c r="PH973" s="1">
        <v>22</v>
      </c>
      <c r="SP973" s="1">
        <v>97.1</v>
      </c>
      <c r="SQ973" s="1">
        <v>96.9</v>
      </c>
      <c r="VX973" s="1">
        <v>1</v>
      </c>
      <c r="VY973" s="1">
        <v>1</v>
      </c>
      <c r="WQ973" s="1">
        <v>0</v>
      </c>
      <c r="WR973" s="1">
        <v>0</v>
      </c>
      <c r="AGS973" s="1">
        <v>1</v>
      </c>
      <c r="AGT973" s="1">
        <v>1</v>
      </c>
      <c r="AGU973" s="1">
        <v>0</v>
      </c>
      <c r="AGV973" s="1">
        <v>1</v>
      </c>
      <c r="AGW973" s="1">
        <v>0</v>
      </c>
      <c r="AGX973" s="1">
        <v>0</v>
      </c>
      <c r="AGY973" s="1">
        <v>0</v>
      </c>
      <c r="AGZ973" s="1">
        <v>0</v>
      </c>
      <c r="AHA973" s="1">
        <v>0</v>
      </c>
      <c r="AHB973" s="1">
        <v>0</v>
      </c>
      <c r="AHC973" s="1">
        <v>1</v>
      </c>
      <c r="AHD973" s="1">
        <v>0</v>
      </c>
      <c r="AHE973" s="1">
        <v>0</v>
      </c>
      <c r="AHF973" s="1">
        <v>0</v>
      </c>
      <c r="AHH973" s="1">
        <v>0</v>
      </c>
      <c r="AHI973" s="1">
        <v>0</v>
      </c>
      <c r="AHK973" s="1">
        <v>0</v>
      </c>
      <c r="AHL973" s="1">
        <v>0</v>
      </c>
      <c r="AHM973" s="1">
        <v>0</v>
      </c>
      <c r="AHN973" s="1">
        <v>0</v>
      </c>
      <c r="AHO973" s="1">
        <v>0</v>
      </c>
      <c r="AHP973" s="1">
        <v>0</v>
      </c>
      <c r="AHQ973" s="1">
        <v>0</v>
      </c>
      <c r="AHR973" s="1">
        <v>0</v>
      </c>
      <c r="AIM973" s="1">
        <v>0</v>
      </c>
      <c r="AIN973" s="1">
        <v>1</v>
      </c>
      <c r="AIO973" s="1">
        <v>0</v>
      </c>
      <c r="AIP973" s="1">
        <v>0</v>
      </c>
      <c r="AIQ973" s="1">
        <v>0</v>
      </c>
      <c r="AIR973" s="1">
        <v>0</v>
      </c>
      <c r="AIS973" s="1">
        <v>0</v>
      </c>
      <c r="AIT973" s="1">
        <v>2</v>
      </c>
      <c r="AIU973" s="1">
        <v>0</v>
      </c>
      <c r="AIV973" s="1">
        <v>0</v>
      </c>
      <c r="AIW973" s="1">
        <v>0</v>
      </c>
      <c r="AIX973" s="1">
        <v>55</v>
      </c>
      <c r="AIY973" s="1">
        <v>70</v>
      </c>
    </row>
    <row r="974" spans="1:951" s="80" customFormat="1">
      <c r="B974" s="80">
        <v>7</v>
      </c>
      <c r="C974" s="80">
        <v>0</v>
      </c>
      <c r="Z974" s="80">
        <v>0</v>
      </c>
      <c r="AA974" s="80">
        <v>2</v>
      </c>
      <c r="AB974" s="80" t="s">
        <v>8980</v>
      </c>
      <c r="AC974" s="80">
        <v>0</v>
      </c>
      <c r="AE974" s="80">
        <v>0</v>
      </c>
      <c r="AG974" s="80">
        <v>0</v>
      </c>
      <c r="AI974" s="80">
        <v>178</v>
      </c>
      <c r="DR974" s="80">
        <v>80</v>
      </c>
      <c r="HA974" s="80">
        <v>2</v>
      </c>
      <c r="HT974" s="80">
        <v>0</v>
      </c>
      <c r="IP974" s="80">
        <v>98</v>
      </c>
      <c r="LX974" s="80">
        <v>96</v>
      </c>
      <c r="PG974" s="80">
        <v>20</v>
      </c>
      <c r="SP974" s="80">
        <v>96.9</v>
      </c>
      <c r="VX974" s="80">
        <v>1</v>
      </c>
      <c r="WQ974" s="80">
        <v>0</v>
      </c>
      <c r="AGS974" s="80">
        <v>1</v>
      </c>
      <c r="AGT974" s="80">
        <v>1</v>
      </c>
      <c r="AGU974" s="80">
        <v>0</v>
      </c>
      <c r="AGV974" s="80">
        <v>1</v>
      </c>
      <c r="AGW974" s="80">
        <v>0</v>
      </c>
      <c r="AGX974" s="80">
        <v>0</v>
      </c>
      <c r="AGY974" s="80">
        <v>0</v>
      </c>
      <c r="AGZ974" s="80">
        <v>0</v>
      </c>
      <c r="AHA974" s="80">
        <v>0</v>
      </c>
      <c r="AHB974" s="80">
        <v>0</v>
      </c>
      <c r="AHC974" s="80">
        <v>1</v>
      </c>
      <c r="AHD974" s="80">
        <v>0</v>
      </c>
      <c r="AHE974" s="80">
        <v>0</v>
      </c>
      <c r="AHF974" s="80">
        <v>0</v>
      </c>
      <c r="AHH974" s="80">
        <v>0</v>
      </c>
      <c r="AHI974" s="80">
        <v>0</v>
      </c>
      <c r="AHK974" s="80">
        <v>0</v>
      </c>
      <c r="AHL974" s="80">
        <v>0</v>
      </c>
      <c r="AHM974" s="80">
        <v>0</v>
      </c>
      <c r="AHN974" s="80">
        <v>0</v>
      </c>
      <c r="AHO974" s="80">
        <v>0</v>
      </c>
      <c r="AHP974" s="80">
        <v>0</v>
      </c>
      <c r="AHQ974" s="80">
        <v>0</v>
      </c>
      <c r="AHR974" s="80">
        <v>0</v>
      </c>
      <c r="AIM974" s="80">
        <v>0</v>
      </c>
      <c r="AIN974" s="80">
        <v>1</v>
      </c>
      <c r="AIO974" s="80">
        <v>0</v>
      </c>
      <c r="AIP974" s="80">
        <v>0</v>
      </c>
      <c r="AIQ974" s="80">
        <v>0</v>
      </c>
      <c r="AIR974" s="80">
        <v>0</v>
      </c>
      <c r="AIS974" s="80">
        <v>0</v>
      </c>
      <c r="AIT974" s="80">
        <v>0</v>
      </c>
      <c r="AIU974" s="80">
        <v>1</v>
      </c>
      <c r="AIV974" s="80">
        <v>0</v>
      </c>
      <c r="AIW974" s="80">
        <v>0</v>
      </c>
      <c r="AJB974" s="80">
        <v>36</v>
      </c>
    </row>
    <row r="975" spans="1:951" s="1" customFormat="1" ht="15" customHeight="1">
      <c r="A975" s="1">
        <v>202</v>
      </c>
      <c r="B975" s="1" t="s">
        <v>7502</v>
      </c>
      <c r="C975" s="1">
        <v>0</v>
      </c>
      <c r="Z975" s="1">
        <v>0</v>
      </c>
      <c r="AA975" s="1">
        <v>0</v>
      </c>
      <c r="AB975" s="1" t="s">
        <v>8981</v>
      </c>
      <c r="AGS975" s="1">
        <v>0</v>
      </c>
      <c r="AGT975" s="1">
        <v>0</v>
      </c>
      <c r="AGU975" s="1">
        <v>0</v>
      </c>
      <c r="AGV975" s="1">
        <v>0</v>
      </c>
      <c r="AGW975" s="1">
        <v>0</v>
      </c>
      <c r="AGX975" s="1">
        <v>1</v>
      </c>
      <c r="AGY975" s="1">
        <v>0</v>
      </c>
      <c r="AGZ975" s="1">
        <v>1</v>
      </c>
      <c r="AHA975" s="1">
        <v>0</v>
      </c>
      <c r="AHB975" s="1">
        <v>0</v>
      </c>
      <c r="AHC975" s="1">
        <v>1</v>
      </c>
      <c r="AHD975" s="1">
        <v>0</v>
      </c>
      <c r="AHE975" s="1">
        <v>0</v>
      </c>
      <c r="AHF975" s="1">
        <v>0</v>
      </c>
      <c r="AHH975" s="1">
        <v>0</v>
      </c>
      <c r="AHI975" s="1">
        <v>1</v>
      </c>
      <c r="AHK975" s="1">
        <v>0</v>
      </c>
      <c r="AHL975" s="1">
        <v>0</v>
      </c>
      <c r="AHM975" s="1">
        <v>0</v>
      </c>
      <c r="AHN975" s="1">
        <v>0</v>
      </c>
      <c r="AHO975" s="1">
        <v>0</v>
      </c>
      <c r="AHP975" s="1">
        <v>0</v>
      </c>
      <c r="AHQ975" s="1">
        <v>0</v>
      </c>
      <c r="AHR975" s="1">
        <v>5</v>
      </c>
      <c r="AIM975" s="1">
        <v>0</v>
      </c>
      <c r="AIN975" s="1">
        <v>0</v>
      </c>
      <c r="AIO975" s="1">
        <v>0</v>
      </c>
      <c r="AIT975" s="3">
        <v>0</v>
      </c>
      <c r="AIU975" s="1">
        <v>0</v>
      </c>
      <c r="AIV975" s="1">
        <v>0</v>
      </c>
      <c r="AIW975" s="1">
        <v>0</v>
      </c>
    </row>
    <row r="976" spans="1:951" s="1" customFormat="1">
      <c r="B976" s="1">
        <v>2</v>
      </c>
      <c r="C976" s="1">
        <v>1</v>
      </c>
      <c r="D976" s="1" t="s">
        <v>8617</v>
      </c>
      <c r="E976" s="1" t="s">
        <v>8982</v>
      </c>
      <c r="F976" s="1" t="s">
        <v>8983</v>
      </c>
      <c r="G976" s="1" t="s">
        <v>7580</v>
      </c>
      <c r="O976" s="1">
        <v>1</v>
      </c>
      <c r="P976" s="1">
        <v>0</v>
      </c>
      <c r="Q976" s="1">
        <v>0</v>
      </c>
      <c r="R976" s="1">
        <v>0</v>
      </c>
      <c r="Z976" s="1">
        <v>0</v>
      </c>
      <c r="AA976" s="1">
        <v>2</v>
      </c>
      <c r="AB976" s="1" t="s">
        <v>8984</v>
      </c>
      <c r="AC976" s="1">
        <v>0</v>
      </c>
      <c r="AE976" s="1">
        <v>0</v>
      </c>
      <c r="AG976" s="1">
        <v>0</v>
      </c>
      <c r="AI976" s="1">
        <v>179</v>
      </c>
      <c r="AJ976" s="1">
        <v>114</v>
      </c>
      <c r="AK976" s="1">
        <v>142</v>
      </c>
      <c r="DR976" s="1">
        <v>81</v>
      </c>
      <c r="DS976" s="1">
        <v>57</v>
      </c>
      <c r="DT976" s="1">
        <v>74</v>
      </c>
      <c r="HC976" s="1">
        <v>2</v>
      </c>
      <c r="HV976" s="1">
        <v>0</v>
      </c>
      <c r="IP976" s="1">
        <v>98</v>
      </c>
      <c r="IQ976" s="1">
        <v>97</v>
      </c>
      <c r="IR976" s="1">
        <v>97</v>
      </c>
      <c r="LX976" s="1">
        <v>68</v>
      </c>
      <c r="LY976" s="1">
        <v>74</v>
      </c>
      <c r="LZ976" s="1">
        <v>86</v>
      </c>
      <c r="PG976" s="1">
        <v>22</v>
      </c>
      <c r="PH976" s="1">
        <v>20</v>
      </c>
      <c r="PI976" s="1">
        <v>18</v>
      </c>
      <c r="SP976" s="1">
        <v>97.1</v>
      </c>
      <c r="SQ976" s="1">
        <v>97.8</v>
      </c>
      <c r="SR976" s="1">
        <v>99.6</v>
      </c>
      <c r="VZ976" s="1">
        <v>1</v>
      </c>
      <c r="WQ976" s="1">
        <v>0</v>
      </c>
      <c r="WR976" s="1">
        <v>0</v>
      </c>
      <c r="WS976" s="1">
        <v>0</v>
      </c>
      <c r="AAY976" s="1">
        <v>24</v>
      </c>
      <c r="ABB976" s="1">
        <v>12.6</v>
      </c>
      <c r="ABE976" s="1">
        <v>37.5</v>
      </c>
      <c r="ABJ976" s="1">
        <v>1.3</v>
      </c>
      <c r="ABM976" s="1">
        <v>5.8</v>
      </c>
      <c r="ABO976" s="1">
        <v>201</v>
      </c>
      <c r="ABU976" s="1">
        <v>144</v>
      </c>
      <c r="ABX976" s="1">
        <v>3.9</v>
      </c>
      <c r="ACA976" s="1">
        <v>104</v>
      </c>
      <c r="ACD976" s="1">
        <v>8.6999999999999993</v>
      </c>
      <c r="ACG976" s="1">
        <v>49</v>
      </c>
      <c r="ACH976" s="1">
        <v>46</v>
      </c>
      <c r="ACI976" s="1">
        <v>110</v>
      </c>
      <c r="ACJ976" s="1">
        <v>361</v>
      </c>
      <c r="ACK976" s="1">
        <v>305</v>
      </c>
      <c r="ACQ976" s="1">
        <v>17</v>
      </c>
      <c r="ACT976" s="1">
        <v>0.98</v>
      </c>
      <c r="ACW976" s="1">
        <v>16</v>
      </c>
      <c r="ADR976" s="1">
        <v>1.9</v>
      </c>
      <c r="ADU976" s="1">
        <v>4.3</v>
      </c>
      <c r="AGS976" s="1">
        <v>0</v>
      </c>
      <c r="AGT976" s="1">
        <v>0</v>
      </c>
      <c r="AGU976" s="1">
        <v>0</v>
      </c>
      <c r="AGV976" s="1">
        <v>0</v>
      </c>
      <c r="AGW976" s="1">
        <v>0</v>
      </c>
      <c r="AGX976" s="1">
        <v>1</v>
      </c>
      <c r="AGY976" s="1">
        <v>0</v>
      </c>
      <c r="AGZ976" s="1">
        <v>0</v>
      </c>
      <c r="AHA976" s="1">
        <v>0</v>
      </c>
      <c r="AHB976" s="1">
        <v>0</v>
      </c>
      <c r="AHC976" s="1">
        <v>1</v>
      </c>
      <c r="AHD976" s="1">
        <v>0</v>
      </c>
      <c r="AHE976" s="1">
        <v>0</v>
      </c>
      <c r="AHF976" s="1">
        <v>0</v>
      </c>
      <c r="AHH976" s="1">
        <v>0</v>
      </c>
      <c r="AHI976" s="1">
        <v>1</v>
      </c>
      <c r="AHK976" s="1">
        <v>0</v>
      </c>
      <c r="AHL976" s="1">
        <v>0</v>
      </c>
      <c r="AHM976" s="1">
        <v>0</v>
      </c>
      <c r="AHN976" s="1">
        <v>0</v>
      </c>
      <c r="AHO976" s="1">
        <v>0</v>
      </c>
      <c r="AHP976" s="1">
        <v>0</v>
      </c>
      <c r="AHQ976" s="1">
        <v>0</v>
      </c>
      <c r="AHR976" s="1">
        <v>0</v>
      </c>
      <c r="AIM976" s="1">
        <v>0</v>
      </c>
      <c r="AIN976" s="1">
        <v>0</v>
      </c>
      <c r="AIO976" s="1">
        <v>0</v>
      </c>
      <c r="AIP976" s="1">
        <v>1</v>
      </c>
      <c r="AIQ976" s="1">
        <v>1</v>
      </c>
      <c r="AIR976" s="1">
        <v>1</v>
      </c>
      <c r="AIS976" s="1">
        <v>1</v>
      </c>
      <c r="AIT976" s="3">
        <v>0</v>
      </c>
      <c r="AIU976" s="1">
        <v>1</v>
      </c>
      <c r="AIV976" s="1">
        <v>0</v>
      </c>
      <c r="AIW976" s="1">
        <v>0</v>
      </c>
      <c r="AJB976" s="1">
        <v>52</v>
      </c>
    </row>
    <row r="977" spans="1:951" s="1" customFormat="1">
      <c r="B977" s="1">
        <v>3</v>
      </c>
      <c r="C977" s="1">
        <v>0</v>
      </c>
      <c r="Z977" s="1">
        <v>0</v>
      </c>
      <c r="AA977" s="1">
        <v>2</v>
      </c>
      <c r="AB977" s="1" t="s">
        <v>8985</v>
      </c>
      <c r="AC977" s="1">
        <v>0</v>
      </c>
      <c r="AE977" s="1">
        <v>0</v>
      </c>
      <c r="AG977" s="1">
        <v>0</v>
      </c>
      <c r="AI977" s="1">
        <v>120</v>
      </c>
      <c r="AJ977" s="1">
        <v>116</v>
      </c>
      <c r="DR977" s="1">
        <v>76</v>
      </c>
      <c r="DS977" s="1">
        <v>70</v>
      </c>
      <c r="HA977" s="1">
        <v>0</v>
      </c>
      <c r="HB977" s="1">
        <v>2</v>
      </c>
      <c r="HT977" s="1">
        <v>0</v>
      </c>
      <c r="HU977" s="1">
        <v>0</v>
      </c>
      <c r="IP977" s="1">
        <v>96</v>
      </c>
      <c r="IQ977" s="1">
        <v>96</v>
      </c>
      <c r="LX977" s="1">
        <v>88</v>
      </c>
      <c r="LY977" s="1">
        <v>96</v>
      </c>
      <c r="PG977" s="1">
        <v>18</v>
      </c>
      <c r="PH977" s="1">
        <v>18</v>
      </c>
      <c r="SP977" s="1">
        <v>98.4</v>
      </c>
      <c r="SQ977" s="1">
        <v>98</v>
      </c>
      <c r="VX977" s="1">
        <v>1</v>
      </c>
      <c r="VY977" s="1">
        <v>1</v>
      </c>
      <c r="WQ977" s="1">
        <v>0</v>
      </c>
      <c r="WR977" s="1">
        <v>0</v>
      </c>
      <c r="ACG977" s="1">
        <v>133</v>
      </c>
      <c r="ACH977" s="1">
        <v>412</v>
      </c>
      <c r="ACI977" s="1">
        <v>252</v>
      </c>
      <c r="AGS977" s="1">
        <v>0</v>
      </c>
      <c r="AGT977" s="1">
        <v>0</v>
      </c>
      <c r="AGU977" s="1">
        <v>0</v>
      </c>
      <c r="AGV977" s="1">
        <v>0</v>
      </c>
      <c r="AGW977" s="1">
        <v>0</v>
      </c>
      <c r="AGX977" s="1">
        <v>1</v>
      </c>
      <c r="AGY977" s="1">
        <v>0</v>
      </c>
      <c r="AGZ977" s="1">
        <v>0</v>
      </c>
      <c r="AHA977" s="1">
        <v>0</v>
      </c>
      <c r="AHB977" s="1">
        <v>0</v>
      </c>
      <c r="AHC977" s="1">
        <v>1</v>
      </c>
      <c r="AHD977" s="1">
        <v>0</v>
      </c>
      <c r="AHE977" s="1">
        <v>0</v>
      </c>
      <c r="AHF977" s="1">
        <v>0</v>
      </c>
      <c r="AHH977" s="1">
        <v>0</v>
      </c>
      <c r="AHI977" s="1">
        <v>1</v>
      </c>
      <c r="AHK977" s="1">
        <v>0</v>
      </c>
      <c r="AHL977" s="1">
        <v>0</v>
      </c>
      <c r="AHM977" s="1">
        <v>0</v>
      </c>
      <c r="AHN977" s="1">
        <v>0</v>
      </c>
      <c r="AHO977" s="1">
        <v>0</v>
      </c>
      <c r="AHP977" s="1">
        <v>0</v>
      </c>
      <c r="AHQ977" s="1">
        <v>0</v>
      </c>
      <c r="AHR977" s="1">
        <v>0</v>
      </c>
      <c r="AIM977" s="1">
        <v>0</v>
      </c>
      <c r="AIN977" s="1">
        <v>0</v>
      </c>
      <c r="AIO977" s="1">
        <v>0</v>
      </c>
      <c r="AIT977" s="3">
        <v>0</v>
      </c>
      <c r="AIU977" s="1">
        <v>2</v>
      </c>
      <c r="AIV977" s="1">
        <v>0</v>
      </c>
      <c r="AIW977" s="1">
        <v>0</v>
      </c>
      <c r="AJB977" s="1">
        <v>32</v>
      </c>
      <c r="AJC977" s="1">
        <v>15</v>
      </c>
    </row>
    <row r="978" spans="1:951" s="1" customFormat="1">
      <c r="B978" s="1">
        <v>4</v>
      </c>
      <c r="C978" s="1">
        <v>0</v>
      </c>
      <c r="Z978" s="1">
        <v>0</v>
      </c>
      <c r="AA978" s="1">
        <v>2</v>
      </c>
      <c r="AB978" s="1" t="s">
        <v>8986</v>
      </c>
      <c r="AC978" s="1">
        <v>0</v>
      </c>
      <c r="AE978" s="1">
        <v>0</v>
      </c>
      <c r="AG978" s="1">
        <v>0</v>
      </c>
      <c r="AI978" s="1">
        <v>112</v>
      </c>
      <c r="DR978" s="1">
        <v>80</v>
      </c>
      <c r="HA978" s="1">
        <v>2</v>
      </c>
      <c r="HT978" s="1">
        <v>0</v>
      </c>
      <c r="IP978" s="1">
        <v>95</v>
      </c>
      <c r="LX978" s="1">
        <v>86</v>
      </c>
      <c r="PG978" s="1">
        <v>16</v>
      </c>
      <c r="SP978" s="1">
        <v>98.4</v>
      </c>
      <c r="VX978" s="1">
        <v>1</v>
      </c>
      <c r="WQ978" s="1">
        <v>0</v>
      </c>
      <c r="ACG978" s="1">
        <v>76</v>
      </c>
      <c r="ACH978" s="1">
        <v>76</v>
      </c>
      <c r="ACI978" s="1">
        <v>170</v>
      </c>
      <c r="AGS978" s="1">
        <v>0</v>
      </c>
      <c r="AGT978" s="1">
        <v>0</v>
      </c>
      <c r="AGU978" s="1">
        <v>0</v>
      </c>
      <c r="AGV978" s="1">
        <v>0</v>
      </c>
      <c r="AGW978" s="1">
        <v>0</v>
      </c>
      <c r="AGX978" s="1">
        <v>1</v>
      </c>
      <c r="AGY978" s="1">
        <v>0</v>
      </c>
      <c r="AGZ978" s="1">
        <v>0</v>
      </c>
      <c r="AHA978" s="1">
        <v>0</v>
      </c>
      <c r="AHB978" s="1">
        <v>0</v>
      </c>
      <c r="AHC978" s="1">
        <v>1</v>
      </c>
      <c r="AHD978" s="1">
        <v>0</v>
      </c>
      <c r="AHE978" s="1">
        <v>0</v>
      </c>
      <c r="AHF978" s="1">
        <v>0</v>
      </c>
      <c r="AHH978" s="1">
        <v>0</v>
      </c>
      <c r="AHI978" s="1">
        <v>1</v>
      </c>
      <c r="AHK978" s="1">
        <v>0</v>
      </c>
      <c r="AHL978" s="1">
        <v>0</v>
      </c>
      <c r="AHM978" s="1">
        <v>0</v>
      </c>
      <c r="AHN978" s="1">
        <v>0</v>
      </c>
      <c r="AHO978" s="1">
        <v>0</v>
      </c>
      <c r="AHP978" s="1">
        <v>0</v>
      </c>
      <c r="AHQ978" s="1">
        <v>0</v>
      </c>
      <c r="AHR978" s="1">
        <v>0</v>
      </c>
      <c r="AIM978" s="1">
        <v>0</v>
      </c>
      <c r="AIN978" s="1">
        <v>0</v>
      </c>
      <c r="AIO978" s="1">
        <v>0</v>
      </c>
      <c r="AIT978" s="3">
        <v>1</v>
      </c>
      <c r="AIU978" s="1">
        <v>1</v>
      </c>
      <c r="AIV978" s="1">
        <v>0</v>
      </c>
      <c r="AIW978" s="1">
        <v>0</v>
      </c>
      <c r="AIX978" s="1">
        <v>23</v>
      </c>
      <c r="AJB978" s="1">
        <v>15</v>
      </c>
    </row>
    <row r="979" spans="1:951" s="80" customFormat="1">
      <c r="B979" s="80">
        <v>5</v>
      </c>
      <c r="C979" s="80">
        <v>0</v>
      </c>
      <c r="Z979" s="80">
        <v>0</v>
      </c>
      <c r="AA979" s="80">
        <v>2</v>
      </c>
      <c r="AB979" s="80" t="s">
        <v>8987</v>
      </c>
      <c r="AC979" s="80">
        <v>0</v>
      </c>
      <c r="AE979" s="80">
        <v>0</v>
      </c>
      <c r="AG979" s="80">
        <v>0</v>
      </c>
      <c r="AI979" s="80">
        <v>130</v>
      </c>
      <c r="DR979" s="80">
        <v>68</v>
      </c>
      <c r="HA979" s="80">
        <v>0</v>
      </c>
      <c r="HT979" s="80">
        <v>0</v>
      </c>
      <c r="IP979" s="80">
        <v>97</v>
      </c>
      <c r="LX979" s="80">
        <v>78</v>
      </c>
      <c r="PG979" s="80">
        <v>16</v>
      </c>
      <c r="SP979" s="80">
        <v>98.2</v>
      </c>
      <c r="VX979" s="80">
        <v>1</v>
      </c>
      <c r="WQ979" s="80">
        <v>0</v>
      </c>
      <c r="ACG979" s="80">
        <v>71</v>
      </c>
      <c r="AGS979" s="80">
        <v>0</v>
      </c>
      <c r="AGT979" s="80">
        <v>0</v>
      </c>
      <c r="AGU979" s="80">
        <v>0</v>
      </c>
      <c r="AGV979" s="80">
        <v>0</v>
      </c>
      <c r="AGW979" s="80">
        <v>0</v>
      </c>
      <c r="AGX979" s="80">
        <v>0</v>
      </c>
      <c r="AGY979" s="80">
        <v>0</v>
      </c>
      <c r="AGZ979" s="80">
        <v>0</v>
      </c>
      <c r="AHA979" s="80">
        <v>0</v>
      </c>
      <c r="AHB979" s="80">
        <v>0</v>
      </c>
      <c r="AHC979" s="80">
        <v>1</v>
      </c>
      <c r="AHD979" s="80">
        <v>0</v>
      </c>
      <c r="AHE979" s="80">
        <v>0</v>
      </c>
      <c r="AHF979" s="80">
        <v>0</v>
      </c>
      <c r="AHH979" s="80">
        <v>0</v>
      </c>
      <c r="AHI979" s="80">
        <v>1</v>
      </c>
      <c r="AHK979" s="80">
        <v>0</v>
      </c>
      <c r="AHL979" s="80">
        <v>0</v>
      </c>
      <c r="AHM979" s="80">
        <v>0</v>
      </c>
      <c r="AHN979" s="80">
        <v>0</v>
      </c>
      <c r="AHO979" s="80">
        <v>0</v>
      </c>
      <c r="AHP979" s="80">
        <v>0</v>
      </c>
      <c r="AHQ979" s="80">
        <v>0</v>
      </c>
      <c r="AHR979" s="80">
        <v>0</v>
      </c>
      <c r="AIM979" s="80">
        <v>0</v>
      </c>
      <c r="AIN979" s="80">
        <v>0</v>
      </c>
      <c r="AIO979" s="80">
        <v>0</v>
      </c>
      <c r="AIT979" s="86">
        <v>1</v>
      </c>
      <c r="AIU979" s="80">
        <v>0</v>
      </c>
      <c r="AIV979" s="80">
        <v>0</v>
      </c>
      <c r="AIW979" s="80">
        <v>0</v>
      </c>
      <c r="AIX979" s="80">
        <v>18</v>
      </c>
    </row>
    <row r="980" spans="1:951" s="14" customFormat="1">
      <c r="A980" s="14">
        <v>203</v>
      </c>
      <c r="B980" s="14">
        <v>1</v>
      </c>
      <c r="C980" s="14">
        <v>1</v>
      </c>
      <c r="D980" s="14" t="s">
        <v>8988</v>
      </c>
      <c r="F980" s="63"/>
      <c r="O980" s="14">
        <v>0</v>
      </c>
      <c r="Z980" s="14">
        <v>0</v>
      </c>
      <c r="AA980" s="14">
        <v>3</v>
      </c>
      <c r="AI980" s="14">
        <v>113</v>
      </c>
      <c r="AJ980" s="14">
        <v>108</v>
      </c>
      <c r="DR980" s="14">
        <v>56</v>
      </c>
      <c r="DS980" s="14">
        <v>55</v>
      </c>
      <c r="IP980" s="14">
        <v>98</v>
      </c>
      <c r="IQ980" s="14">
        <v>99</v>
      </c>
      <c r="LX980" s="14">
        <v>81</v>
      </c>
      <c r="LY980" s="14">
        <v>88</v>
      </c>
      <c r="PI980" s="14">
        <v>18</v>
      </c>
      <c r="SS980" s="14">
        <v>95.8</v>
      </c>
      <c r="ST980" s="14">
        <v>98.4</v>
      </c>
      <c r="WQ980" s="14">
        <v>0</v>
      </c>
      <c r="WR980" s="14">
        <v>0</v>
      </c>
      <c r="AAI980" s="63"/>
      <c r="AAO980" s="63"/>
      <c r="AAU980" s="63"/>
      <c r="ACG980" s="14">
        <v>245</v>
      </c>
      <c r="AGM980" s="63"/>
      <c r="AGS980" s="14">
        <v>1</v>
      </c>
      <c r="AGT980" s="14">
        <v>1</v>
      </c>
      <c r="AGU980" s="14">
        <v>0</v>
      </c>
      <c r="AGV980" s="14">
        <v>0</v>
      </c>
      <c r="AGW980" s="14">
        <v>0</v>
      </c>
      <c r="AGX980" s="14">
        <v>1</v>
      </c>
      <c r="AGY980" s="14">
        <v>0</v>
      </c>
      <c r="AGZ980" s="14">
        <v>4</v>
      </c>
      <c r="AHA980" s="14">
        <v>0</v>
      </c>
      <c r="AHB980" s="14">
        <v>0</v>
      </c>
      <c r="AHC980" s="14">
        <v>2</v>
      </c>
      <c r="AHD980" s="14">
        <v>0</v>
      </c>
      <c r="AHE980" s="14">
        <v>0</v>
      </c>
      <c r="AHF980" s="14">
        <v>0</v>
      </c>
      <c r="AHH980" s="14">
        <v>0</v>
      </c>
      <c r="AHI980" s="14">
        <v>0</v>
      </c>
      <c r="AHK980" s="14">
        <v>0</v>
      </c>
      <c r="AHL980" s="14">
        <v>0</v>
      </c>
      <c r="AHM980" s="14">
        <v>0</v>
      </c>
      <c r="AHN980" s="14">
        <v>0</v>
      </c>
      <c r="AHO980" s="14">
        <v>0</v>
      </c>
      <c r="AHP980" s="14">
        <v>0</v>
      </c>
      <c r="AHQ980" s="14">
        <v>0</v>
      </c>
      <c r="AHR980" s="14">
        <v>0</v>
      </c>
      <c r="AHV980" s="63"/>
      <c r="AIB980" s="63"/>
      <c r="AIH980" s="63"/>
      <c r="AIM980" s="14">
        <v>0</v>
      </c>
      <c r="AIN980" s="14">
        <v>0</v>
      </c>
      <c r="AIO980" s="14">
        <v>0</v>
      </c>
      <c r="AIT980" s="60"/>
      <c r="AJB980" s="63"/>
      <c r="AJH980" s="63"/>
      <c r="AJN980" s="63"/>
    </row>
    <row r="981" spans="1:951" s="14" customFormat="1">
      <c r="B981" s="14">
        <v>2</v>
      </c>
      <c r="C981" s="14">
        <v>1</v>
      </c>
      <c r="D981" s="14" t="s">
        <v>2803</v>
      </c>
      <c r="E981" s="14" t="s">
        <v>8989</v>
      </c>
      <c r="F981" s="63" t="s">
        <v>8990</v>
      </c>
      <c r="G981" s="14" t="s">
        <v>7788</v>
      </c>
      <c r="H981" s="14" t="s">
        <v>8991</v>
      </c>
      <c r="I981" s="14" t="s">
        <v>8232</v>
      </c>
      <c r="J981" s="14" t="s">
        <v>8463</v>
      </c>
      <c r="O981" s="14">
        <v>0</v>
      </c>
      <c r="P981" s="14">
        <v>0</v>
      </c>
      <c r="Q981" s="14">
        <v>0</v>
      </c>
      <c r="R981" s="14">
        <v>0</v>
      </c>
      <c r="S981" s="14">
        <v>0</v>
      </c>
      <c r="T981" s="14">
        <v>0</v>
      </c>
      <c r="U981" s="14">
        <v>1</v>
      </c>
      <c r="Z981" s="14">
        <v>0</v>
      </c>
      <c r="AA981" s="14">
        <v>2</v>
      </c>
      <c r="AB981" s="14" t="s">
        <v>8992</v>
      </c>
      <c r="AI981" s="14">
        <v>107</v>
      </c>
      <c r="AJ981" s="14">
        <v>118</v>
      </c>
      <c r="AK981" s="14">
        <v>115</v>
      </c>
      <c r="AN981" s="14">
        <v>149</v>
      </c>
      <c r="AO981" s="14">
        <v>117</v>
      </c>
      <c r="DR981" s="14">
        <v>58</v>
      </c>
      <c r="DS981" s="14">
        <v>56</v>
      </c>
      <c r="DT981" s="14">
        <v>55</v>
      </c>
      <c r="DW981" s="14">
        <v>70</v>
      </c>
      <c r="DX981" s="14">
        <v>58</v>
      </c>
      <c r="IP981" s="14">
        <v>99</v>
      </c>
      <c r="IQ981" s="14">
        <v>97</v>
      </c>
      <c r="IR981" s="14">
        <v>97</v>
      </c>
      <c r="IS981" s="14">
        <v>98</v>
      </c>
      <c r="IU981" s="14">
        <v>98</v>
      </c>
      <c r="IV981" s="14">
        <v>100</v>
      </c>
      <c r="LX981" s="14">
        <v>86</v>
      </c>
      <c r="LY981" s="14">
        <v>83</v>
      </c>
      <c r="LZ981" s="14">
        <v>76</v>
      </c>
      <c r="MA981" s="14">
        <v>80</v>
      </c>
      <c r="MC981" s="14">
        <v>80</v>
      </c>
      <c r="MD981" s="14">
        <v>77</v>
      </c>
      <c r="PH981" s="14">
        <v>18</v>
      </c>
      <c r="PI981" s="14">
        <v>20</v>
      </c>
      <c r="PJ981" s="14">
        <v>18</v>
      </c>
      <c r="PK981" s="14">
        <v>20</v>
      </c>
      <c r="PL981" s="14">
        <v>18</v>
      </c>
      <c r="PM981" s="14">
        <v>18</v>
      </c>
      <c r="PN981" s="14">
        <v>18</v>
      </c>
      <c r="SS981" s="14">
        <v>97.7</v>
      </c>
      <c r="ST981" s="14">
        <v>97.9</v>
      </c>
      <c r="SU981" s="14">
        <v>98</v>
      </c>
      <c r="SX981" s="14">
        <v>97.8</v>
      </c>
      <c r="SY981" s="14">
        <v>97.9</v>
      </c>
      <c r="WQ981" s="14">
        <v>0</v>
      </c>
      <c r="WR981" s="14">
        <v>0</v>
      </c>
      <c r="WS981" s="14">
        <v>0</v>
      </c>
      <c r="WT981" s="14">
        <v>0</v>
      </c>
      <c r="WV981" s="14">
        <v>0</v>
      </c>
      <c r="WW981" s="14">
        <v>0</v>
      </c>
      <c r="AAI981" s="63"/>
      <c r="AAO981" s="63"/>
      <c r="AAU981" s="63"/>
      <c r="AAY981" s="14">
        <v>23</v>
      </c>
      <c r="ABB981" s="14">
        <v>9</v>
      </c>
      <c r="ABE981" s="14">
        <v>26.7</v>
      </c>
      <c r="ABH981" s="14">
        <v>1.2</v>
      </c>
      <c r="ABM981" s="14">
        <v>8.4600000000000009</v>
      </c>
      <c r="ABO981" s="14">
        <v>258</v>
      </c>
      <c r="ABQ981" s="14">
        <v>0.67</v>
      </c>
      <c r="ABU981" s="14">
        <v>134</v>
      </c>
      <c r="ABX981" s="14">
        <v>4.5</v>
      </c>
      <c r="ACA981" s="14">
        <v>97</v>
      </c>
      <c r="ACD981" s="14">
        <v>9.1</v>
      </c>
      <c r="ACG981" s="14">
        <v>342</v>
      </c>
      <c r="ACH981" s="14">
        <v>335</v>
      </c>
      <c r="ACI981" s="14">
        <v>377</v>
      </c>
      <c r="ACJ981" s="14">
        <v>389</v>
      </c>
      <c r="ACQ981" s="14">
        <v>40</v>
      </c>
      <c r="ACT981" s="14">
        <v>1.32</v>
      </c>
      <c r="ACW981" s="14">
        <v>14</v>
      </c>
      <c r="ADR981" s="14">
        <v>2.2000000000000002</v>
      </c>
      <c r="ADU981" s="14">
        <v>2.2999999999999998</v>
      </c>
      <c r="AGM981" s="63"/>
      <c r="AGS981" s="14">
        <v>0</v>
      </c>
      <c r="AGT981" s="14">
        <v>0</v>
      </c>
      <c r="AGU981" s="14">
        <v>0</v>
      </c>
      <c r="AGV981" s="14">
        <v>0</v>
      </c>
      <c r="AGW981" s="14">
        <v>0</v>
      </c>
      <c r="AGX981" s="14">
        <v>1</v>
      </c>
      <c r="AGY981" s="14">
        <v>0</v>
      </c>
      <c r="AGZ981" s="14">
        <v>10</v>
      </c>
      <c r="AHA981" s="14">
        <v>0</v>
      </c>
      <c r="AHB981" s="14">
        <v>0</v>
      </c>
      <c r="AHC981" s="14">
        <v>0</v>
      </c>
      <c r="AHD981" s="14">
        <v>2</v>
      </c>
      <c r="AHE981" s="14">
        <v>0</v>
      </c>
      <c r="AHF981" s="14">
        <v>0</v>
      </c>
      <c r="AHH981" s="14">
        <v>0</v>
      </c>
      <c r="AHI981" s="14">
        <v>0</v>
      </c>
      <c r="AHK981" s="14">
        <v>0</v>
      </c>
      <c r="AHL981" s="14">
        <v>0</v>
      </c>
      <c r="AHM981" s="14">
        <v>0</v>
      </c>
      <c r="AHN981" s="14">
        <v>0</v>
      </c>
      <c r="AHO981" s="14">
        <v>0</v>
      </c>
      <c r="AHP981" s="14">
        <v>0</v>
      </c>
      <c r="AHQ981" s="14">
        <v>0</v>
      </c>
      <c r="AHR981" s="14">
        <v>0.33333333300000001</v>
      </c>
      <c r="AHV981" s="63"/>
      <c r="AIB981" s="63"/>
      <c r="AIH981" s="63"/>
      <c r="AIM981" s="14">
        <v>0</v>
      </c>
      <c r="AIN981" s="14">
        <v>0</v>
      </c>
      <c r="AIO981" s="14">
        <v>0</v>
      </c>
      <c r="AIT981" s="60"/>
      <c r="AJB981" s="63"/>
      <c r="AJH981" s="63"/>
      <c r="AJN981" s="63"/>
    </row>
    <row r="982" spans="1:951" s="31" customFormat="1">
      <c r="B982" s="31">
        <v>3</v>
      </c>
      <c r="C982" s="31">
        <v>1</v>
      </c>
      <c r="D982" s="31" t="s">
        <v>7624</v>
      </c>
      <c r="F982" s="82"/>
      <c r="G982" s="83"/>
      <c r="O982" s="31">
        <v>0</v>
      </c>
      <c r="Z982" s="31">
        <v>0</v>
      </c>
      <c r="AA982" s="31">
        <v>2</v>
      </c>
      <c r="AB982" s="83" t="s">
        <v>8993</v>
      </c>
      <c r="AI982" s="31">
        <v>116</v>
      </c>
      <c r="AJ982" s="31">
        <v>119</v>
      </c>
      <c r="AK982" s="31">
        <v>127</v>
      </c>
      <c r="AM982" s="31">
        <v>122</v>
      </c>
      <c r="DR982" s="31">
        <v>57</v>
      </c>
      <c r="DS982" s="31">
        <v>63</v>
      </c>
      <c r="DT982" s="31">
        <v>61</v>
      </c>
      <c r="DV982" s="31">
        <v>65</v>
      </c>
      <c r="IP982" s="31">
        <v>98</v>
      </c>
      <c r="IQ982" s="31">
        <v>96</v>
      </c>
      <c r="IR982" s="31">
        <v>97</v>
      </c>
      <c r="IS982" s="31">
        <v>97</v>
      </c>
      <c r="IT982" s="31">
        <v>98</v>
      </c>
      <c r="LX982" s="31">
        <v>84</v>
      </c>
      <c r="LY982" s="31">
        <v>90</v>
      </c>
      <c r="LZ982" s="31">
        <v>77</v>
      </c>
      <c r="MB982" s="31">
        <v>76</v>
      </c>
      <c r="PH982" s="31">
        <v>18</v>
      </c>
      <c r="PI982" s="31">
        <v>18</v>
      </c>
      <c r="PJ982" s="31">
        <v>20</v>
      </c>
      <c r="PL982" s="31">
        <v>18</v>
      </c>
      <c r="SS982" s="31">
        <v>98</v>
      </c>
      <c r="ST982" s="31">
        <v>98.3</v>
      </c>
      <c r="SU982" s="31">
        <v>98.1</v>
      </c>
      <c r="SW982" s="31">
        <v>98.2</v>
      </c>
      <c r="WQ982" s="31">
        <v>0</v>
      </c>
      <c r="WR982" s="31">
        <v>0</v>
      </c>
      <c r="WS982" s="31">
        <v>0</v>
      </c>
      <c r="WT982" s="31">
        <v>0</v>
      </c>
      <c r="WU982" s="31">
        <v>0</v>
      </c>
      <c r="AAI982" s="82"/>
      <c r="AAJ982" s="83"/>
      <c r="AAO982" s="82"/>
      <c r="AAP982" s="83"/>
      <c r="AAU982" s="82"/>
      <c r="AAV982" s="83"/>
      <c r="AAY982" s="31">
        <v>27</v>
      </c>
      <c r="ABB982" s="31">
        <v>9.8000000000000007</v>
      </c>
      <c r="ABE982" s="31">
        <v>29.4</v>
      </c>
      <c r="ABM982" s="31">
        <v>8.09</v>
      </c>
      <c r="ABO982" s="31">
        <v>289</v>
      </c>
      <c r="ABU982" s="31">
        <v>136</v>
      </c>
      <c r="ABX982" s="31">
        <v>4.4000000000000004</v>
      </c>
      <c r="ACA982" s="31">
        <v>97</v>
      </c>
      <c r="ACD982" s="31">
        <v>9.8000000000000007</v>
      </c>
      <c r="ACG982" s="31">
        <v>236</v>
      </c>
      <c r="ACH982" s="31">
        <v>202</v>
      </c>
      <c r="ACI982" s="31">
        <v>273</v>
      </c>
      <c r="ACQ982" s="31">
        <v>35</v>
      </c>
      <c r="ACT982" s="31">
        <v>1.19</v>
      </c>
      <c r="ACW982" s="31">
        <v>12</v>
      </c>
      <c r="ADR982" s="31">
        <v>1.6</v>
      </c>
      <c r="ADU982" s="31">
        <v>2.7</v>
      </c>
      <c r="AGM982" s="82"/>
      <c r="AGN982" s="83"/>
      <c r="AGS982" s="31">
        <v>0</v>
      </c>
      <c r="AGT982" s="31">
        <v>0</v>
      </c>
      <c r="AGU982" s="31">
        <v>0</v>
      </c>
      <c r="AGV982" s="31">
        <v>0</v>
      </c>
      <c r="AGW982" s="31">
        <v>0</v>
      </c>
      <c r="AGX982" s="31">
        <v>1</v>
      </c>
      <c r="AGY982" s="31">
        <v>0</v>
      </c>
      <c r="AGZ982" s="31">
        <v>6</v>
      </c>
      <c r="AHA982" s="31">
        <v>0</v>
      </c>
      <c r="AHB982" s="31">
        <v>0</v>
      </c>
      <c r="AHC982" s="31">
        <v>1</v>
      </c>
      <c r="AHD982" s="31">
        <v>0</v>
      </c>
      <c r="AHE982" s="31">
        <v>0</v>
      </c>
      <c r="AHF982" s="31">
        <v>0</v>
      </c>
      <c r="AHH982" s="31">
        <v>0</v>
      </c>
      <c r="AHI982" s="31">
        <v>0</v>
      </c>
      <c r="AHK982" s="31">
        <v>0</v>
      </c>
      <c r="AHL982" s="31">
        <v>0</v>
      </c>
      <c r="AHM982" s="31">
        <v>0</v>
      </c>
      <c r="AHN982" s="31">
        <v>0</v>
      </c>
      <c r="AHO982" s="31">
        <v>0</v>
      </c>
      <c r="AHP982" s="31">
        <v>0</v>
      </c>
      <c r="AHQ982" s="31">
        <v>0</v>
      </c>
      <c r="AHR982" s="31">
        <v>0</v>
      </c>
      <c r="AHV982" s="82"/>
      <c r="AHW982" s="83"/>
      <c r="AIB982" s="82"/>
      <c r="AIC982" s="83"/>
      <c r="AIH982" s="82"/>
      <c r="AII982" s="83"/>
      <c r="AIM982" s="31">
        <v>0</v>
      </c>
      <c r="AIN982" s="31">
        <v>0</v>
      </c>
      <c r="AIO982" s="31">
        <v>0</v>
      </c>
      <c r="AIT982" s="84"/>
      <c r="AIU982" s="83"/>
      <c r="AJB982" s="82"/>
      <c r="AJC982" s="83"/>
      <c r="AJH982" s="82"/>
      <c r="AJI982" s="83"/>
      <c r="AJN982" s="82"/>
      <c r="AJO982" s="83"/>
    </row>
    <row r="983" spans="1:951" s="1" customFormat="1">
      <c r="A983" s="1">
        <v>204</v>
      </c>
      <c r="B983" s="1">
        <v>1</v>
      </c>
      <c r="C983" s="1">
        <v>0</v>
      </c>
      <c r="Z983" s="1">
        <v>0</v>
      </c>
      <c r="AA983" s="1">
        <v>1</v>
      </c>
      <c r="AB983" s="1" t="s">
        <v>8994</v>
      </c>
      <c r="AC983" s="1">
        <v>0</v>
      </c>
      <c r="AE983" s="1">
        <v>0</v>
      </c>
      <c r="AG983" s="1">
        <v>0</v>
      </c>
      <c r="ADX983" s="1">
        <v>7.42</v>
      </c>
      <c r="ADY983" s="1">
        <v>39</v>
      </c>
      <c r="AGS983" s="1">
        <v>1</v>
      </c>
      <c r="AGT983" s="1">
        <v>0</v>
      </c>
      <c r="AGU983" s="1">
        <v>0</v>
      </c>
      <c r="AGV983" s="1">
        <v>1</v>
      </c>
      <c r="AGW983" s="1">
        <v>0</v>
      </c>
      <c r="AGX983" s="1">
        <v>0</v>
      </c>
      <c r="AGY983" s="1">
        <v>0</v>
      </c>
      <c r="AGZ983" s="1">
        <v>1</v>
      </c>
      <c r="AHA983" s="1">
        <v>0</v>
      </c>
      <c r="AHB983" s="1">
        <v>0</v>
      </c>
      <c r="AHC983" s="1">
        <v>1</v>
      </c>
      <c r="AHD983" s="1">
        <v>0</v>
      </c>
      <c r="AHE983" s="1">
        <v>0</v>
      </c>
      <c r="AHF983" s="1">
        <v>0</v>
      </c>
      <c r="AHH983" s="1">
        <v>0</v>
      </c>
      <c r="AHI983" s="1">
        <v>0</v>
      </c>
      <c r="AHK983" s="1">
        <v>0</v>
      </c>
      <c r="AHL983" s="1">
        <v>0</v>
      </c>
      <c r="AHM983" s="1">
        <v>0</v>
      </c>
      <c r="AHN983" s="1">
        <v>0</v>
      </c>
      <c r="AHO983" s="1">
        <v>0</v>
      </c>
      <c r="AHP983" s="1">
        <v>0</v>
      </c>
      <c r="AHQ983" s="1">
        <v>0</v>
      </c>
      <c r="AHR983" s="1">
        <v>0</v>
      </c>
      <c r="AIM983" s="1">
        <v>0</v>
      </c>
      <c r="AIN983" s="1">
        <v>0</v>
      </c>
      <c r="AIO983" s="1">
        <v>0</v>
      </c>
      <c r="AIP983" s="1">
        <v>1</v>
      </c>
      <c r="AIQ983" s="1">
        <v>1</v>
      </c>
      <c r="AIR983" s="1">
        <v>1</v>
      </c>
      <c r="AIS983" s="1">
        <v>1</v>
      </c>
      <c r="AIT983" s="1">
        <v>0</v>
      </c>
      <c r="AIU983" s="1">
        <v>0</v>
      </c>
      <c r="AIV983" s="1">
        <v>0</v>
      </c>
      <c r="AIW983" s="1">
        <v>0</v>
      </c>
    </row>
    <row r="984" spans="1:951" s="1" customFormat="1">
      <c r="B984" s="1">
        <v>2</v>
      </c>
      <c r="C984" s="1">
        <v>1</v>
      </c>
      <c r="D984" s="1" t="s">
        <v>7525</v>
      </c>
      <c r="O984" s="1">
        <v>0</v>
      </c>
      <c r="Z984" s="1">
        <v>0</v>
      </c>
      <c r="AA984" s="1">
        <v>1</v>
      </c>
      <c r="AB984" s="1" t="s">
        <v>8995</v>
      </c>
      <c r="AC984" s="1">
        <v>0</v>
      </c>
      <c r="AE984" s="1">
        <v>0</v>
      </c>
      <c r="AG984" s="1">
        <v>0</v>
      </c>
      <c r="AI984" s="1">
        <v>110</v>
      </c>
      <c r="AJ984" s="1">
        <v>122</v>
      </c>
      <c r="DR984" s="1">
        <v>70</v>
      </c>
      <c r="DS984" s="1">
        <v>64</v>
      </c>
      <c r="HA984" s="1">
        <v>0</v>
      </c>
      <c r="HB984" s="1">
        <v>0</v>
      </c>
      <c r="HT984" s="1">
        <v>0</v>
      </c>
      <c r="HU984" s="1">
        <v>0</v>
      </c>
      <c r="IP984" s="1">
        <v>99</v>
      </c>
      <c r="IQ984" s="1">
        <v>97</v>
      </c>
      <c r="LX984" s="1">
        <v>82</v>
      </c>
      <c r="LY984" s="1">
        <v>88</v>
      </c>
      <c r="PG984" s="1">
        <v>16</v>
      </c>
      <c r="PH984" s="1">
        <v>18</v>
      </c>
      <c r="SP984" s="1">
        <v>97.7</v>
      </c>
      <c r="SQ984" s="1">
        <v>99.6</v>
      </c>
      <c r="VX984" s="1">
        <v>1</v>
      </c>
      <c r="VY984" s="1">
        <v>0</v>
      </c>
      <c r="WQ984" s="1">
        <v>0</v>
      </c>
      <c r="WR984" s="1">
        <v>0</v>
      </c>
      <c r="AAY984" s="1">
        <v>18</v>
      </c>
      <c r="ABU984" s="1">
        <v>130</v>
      </c>
      <c r="ABX984" s="1">
        <v>4.0999999999999996</v>
      </c>
      <c r="ACA984" s="1">
        <v>98</v>
      </c>
      <c r="ACD984" s="1">
        <v>8.8000000000000007</v>
      </c>
      <c r="ACG984" s="1">
        <v>90</v>
      </c>
      <c r="ACQ984" s="1">
        <v>13</v>
      </c>
      <c r="ACT984" s="1">
        <v>0.85</v>
      </c>
      <c r="ACW984" s="1">
        <v>14</v>
      </c>
      <c r="AGS984" s="1">
        <v>1</v>
      </c>
      <c r="AGT984" s="1">
        <v>0</v>
      </c>
      <c r="AGU984" s="1">
        <v>0</v>
      </c>
      <c r="AGV984" s="1">
        <v>1</v>
      </c>
      <c r="AGW984" s="1">
        <v>0</v>
      </c>
      <c r="AGX984" s="1">
        <v>0</v>
      </c>
      <c r="AGY984" s="1">
        <v>0</v>
      </c>
      <c r="AGZ984" s="1">
        <v>1</v>
      </c>
      <c r="AHA984" s="1">
        <v>0</v>
      </c>
      <c r="AHB984" s="1">
        <v>0</v>
      </c>
      <c r="AHC984" s="1">
        <v>1</v>
      </c>
      <c r="AHD984" s="1">
        <v>0</v>
      </c>
      <c r="AHE984" s="1">
        <v>0</v>
      </c>
      <c r="AHF984" s="1">
        <v>0</v>
      </c>
      <c r="AHH984" s="1">
        <v>0</v>
      </c>
      <c r="AHI984" s="1">
        <v>0</v>
      </c>
      <c r="AHK984" s="1">
        <v>0</v>
      </c>
      <c r="AHL984" s="1">
        <v>0</v>
      </c>
      <c r="AHM984" s="1">
        <v>0</v>
      </c>
      <c r="AHN984" s="1">
        <v>0</v>
      </c>
      <c r="AHO984" s="1">
        <v>0</v>
      </c>
      <c r="AHP984" s="1">
        <v>0</v>
      </c>
      <c r="AHQ984" s="1">
        <v>0</v>
      </c>
      <c r="AHR984" s="1">
        <v>0</v>
      </c>
      <c r="AIM984" s="1">
        <v>0</v>
      </c>
      <c r="AIN984" s="1">
        <v>0</v>
      </c>
      <c r="AIO984" s="1">
        <v>0</v>
      </c>
      <c r="AIT984" s="1">
        <v>0</v>
      </c>
      <c r="AIU984" s="1">
        <v>2</v>
      </c>
      <c r="AIV984" s="1">
        <v>0</v>
      </c>
      <c r="AIW984" s="1">
        <v>0</v>
      </c>
      <c r="AJB984" s="1">
        <v>34</v>
      </c>
      <c r="AJC984" s="1">
        <v>25</v>
      </c>
    </row>
    <row r="985" spans="1:951" s="1" customFormat="1">
      <c r="B985" s="1">
        <v>3</v>
      </c>
      <c r="C985" s="1">
        <v>0</v>
      </c>
      <c r="Z985" s="1">
        <v>0</v>
      </c>
      <c r="AA985" s="1">
        <v>2</v>
      </c>
      <c r="AB985" s="1" t="s">
        <v>8996</v>
      </c>
      <c r="AC985" s="1">
        <v>0</v>
      </c>
      <c r="AE985" s="1">
        <v>0</v>
      </c>
      <c r="AG985" s="1">
        <v>0</v>
      </c>
      <c r="AI985" s="1">
        <v>118</v>
      </c>
      <c r="AJ985" s="1">
        <v>120</v>
      </c>
      <c r="DR985" s="1">
        <v>70</v>
      </c>
      <c r="DS985" s="1">
        <v>70</v>
      </c>
      <c r="HA985" s="1">
        <v>0</v>
      </c>
      <c r="HB985" s="1">
        <v>0</v>
      </c>
      <c r="HT985" s="1">
        <v>0</v>
      </c>
      <c r="HU985" s="1">
        <v>0</v>
      </c>
      <c r="IP985" s="1">
        <v>97</v>
      </c>
      <c r="IQ985" s="1">
        <v>98</v>
      </c>
      <c r="LX985" s="1">
        <v>72</v>
      </c>
      <c r="LY985" s="1">
        <v>70</v>
      </c>
      <c r="PG985" s="1">
        <v>18</v>
      </c>
      <c r="PH985" s="1">
        <v>16</v>
      </c>
      <c r="SP985" s="1">
        <v>97.1</v>
      </c>
      <c r="SQ985" s="1">
        <v>97.5</v>
      </c>
      <c r="VX985" s="1">
        <v>0</v>
      </c>
      <c r="VY985" s="1">
        <v>0</v>
      </c>
      <c r="WQ985" s="1">
        <v>0</v>
      </c>
      <c r="WR985" s="1">
        <v>0</v>
      </c>
      <c r="AGS985" s="1">
        <v>1</v>
      </c>
      <c r="AGT985" s="1">
        <v>0</v>
      </c>
      <c r="AGU985" s="1">
        <v>0</v>
      </c>
      <c r="AGV985" s="1">
        <v>1</v>
      </c>
      <c r="AGW985" s="1">
        <v>0</v>
      </c>
      <c r="AGX985" s="1">
        <v>0</v>
      </c>
      <c r="AGY985" s="1">
        <v>0</v>
      </c>
      <c r="AGZ985" s="1">
        <v>0</v>
      </c>
      <c r="AHA985" s="1">
        <v>0</v>
      </c>
      <c r="AHB985" s="1">
        <v>0</v>
      </c>
      <c r="AHC985" s="1">
        <v>1</v>
      </c>
      <c r="AHD985" s="1">
        <v>0</v>
      </c>
      <c r="AHE985" s="1">
        <v>0</v>
      </c>
      <c r="AHF985" s="1">
        <v>0</v>
      </c>
      <c r="AHH985" s="1">
        <v>0</v>
      </c>
      <c r="AHI985" s="1">
        <v>0</v>
      </c>
      <c r="AHK985" s="1">
        <v>0</v>
      </c>
      <c r="AHL985" s="1">
        <v>0</v>
      </c>
      <c r="AHM985" s="1">
        <v>0</v>
      </c>
      <c r="AHN985" s="1">
        <v>0</v>
      </c>
      <c r="AHO985" s="1">
        <v>0</v>
      </c>
      <c r="AHP985" s="1">
        <v>0</v>
      </c>
      <c r="AHQ985" s="1">
        <v>0</v>
      </c>
      <c r="AHR985" s="1">
        <v>0</v>
      </c>
      <c r="AIM985" s="1">
        <v>0</v>
      </c>
      <c r="AIN985" s="1">
        <v>0</v>
      </c>
      <c r="AIO985" s="1">
        <v>0</v>
      </c>
      <c r="AIT985" s="1">
        <v>1</v>
      </c>
      <c r="AIU985" s="1">
        <v>1</v>
      </c>
      <c r="AIV985" s="1">
        <v>0</v>
      </c>
      <c r="AIW985" s="1">
        <v>0</v>
      </c>
      <c r="AIX985" s="1">
        <v>24</v>
      </c>
      <c r="AJB985" s="1">
        <v>32</v>
      </c>
    </row>
    <row r="986" spans="1:951" s="80" customFormat="1">
      <c r="B986" s="80">
        <v>4</v>
      </c>
      <c r="C986" s="80">
        <v>1</v>
      </c>
      <c r="D986" s="80" t="s">
        <v>7703</v>
      </c>
      <c r="O986" s="80">
        <v>0</v>
      </c>
      <c r="Z986" s="80">
        <v>0</v>
      </c>
      <c r="AA986" s="80">
        <v>2</v>
      </c>
      <c r="AB986" s="80" t="s">
        <v>8997</v>
      </c>
      <c r="AC986" s="80">
        <v>0</v>
      </c>
      <c r="AE986" s="80">
        <v>0</v>
      </c>
      <c r="AG986" s="80">
        <v>0</v>
      </c>
      <c r="AI986" s="80">
        <v>124</v>
      </c>
      <c r="DR986" s="80">
        <v>68</v>
      </c>
      <c r="HA986" s="80">
        <v>0</v>
      </c>
      <c r="HT986" s="80">
        <v>0</v>
      </c>
      <c r="IP986" s="80">
        <v>97</v>
      </c>
      <c r="LX986" s="80">
        <v>74</v>
      </c>
      <c r="PG986" s="80">
        <v>20</v>
      </c>
      <c r="SP986" s="80">
        <v>96</v>
      </c>
      <c r="VX986" s="80">
        <v>1</v>
      </c>
      <c r="WQ986" s="80">
        <v>0</v>
      </c>
      <c r="AAY986" s="80">
        <v>22</v>
      </c>
      <c r="ABU986" s="80">
        <v>138</v>
      </c>
      <c r="ABX986" s="80">
        <v>4.2</v>
      </c>
      <c r="ACA986" s="80">
        <v>103</v>
      </c>
      <c r="ACD986" s="80">
        <v>9.1999999999999993</v>
      </c>
      <c r="ACG986" s="80">
        <v>95</v>
      </c>
      <c r="ACQ986" s="80">
        <v>15</v>
      </c>
      <c r="ACT986" s="80">
        <v>0.75</v>
      </c>
      <c r="ACW986" s="80">
        <v>13</v>
      </c>
      <c r="AGS986" s="80">
        <v>0</v>
      </c>
      <c r="AGT986" s="80">
        <v>0</v>
      </c>
      <c r="AGU986" s="80">
        <v>0</v>
      </c>
      <c r="AGV986" s="80">
        <v>0</v>
      </c>
      <c r="AGW986" s="80">
        <v>0</v>
      </c>
      <c r="AGX986" s="80">
        <v>0</v>
      </c>
      <c r="AGY986" s="80">
        <v>0</v>
      </c>
      <c r="AGZ986" s="80">
        <v>1</v>
      </c>
      <c r="AHA986" s="80">
        <v>0</v>
      </c>
      <c r="AHB986" s="80">
        <v>0</v>
      </c>
      <c r="AHC986" s="80">
        <v>1</v>
      </c>
      <c r="AHD986" s="80">
        <v>0</v>
      </c>
      <c r="AHE986" s="80">
        <v>0</v>
      </c>
      <c r="AHF986" s="80">
        <v>0</v>
      </c>
      <c r="AHH986" s="80">
        <v>0</v>
      </c>
      <c r="AHI986" s="80">
        <v>0</v>
      </c>
      <c r="AHK986" s="80">
        <v>0</v>
      </c>
      <c r="AHL986" s="80">
        <v>0</v>
      </c>
      <c r="AHM986" s="80">
        <v>0</v>
      </c>
      <c r="AHN986" s="80">
        <v>0</v>
      </c>
      <c r="AHO986" s="80">
        <v>0</v>
      </c>
      <c r="AHP986" s="80">
        <v>0</v>
      </c>
      <c r="AHQ986" s="80">
        <v>0</v>
      </c>
      <c r="AHR986" s="80">
        <v>0</v>
      </c>
      <c r="AIM986" s="80">
        <v>0</v>
      </c>
      <c r="AIN986" s="80">
        <v>0</v>
      </c>
      <c r="AIO986" s="80">
        <v>0</v>
      </c>
      <c r="AIT986" s="80">
        <v>1</v>
      </c>
      <c r="AIU986" s="80">
        <v>0</v>
      </c>
      <c r="AIV986" s="80">
        <v>0</v>
      </c>
      <c r="AIW986" s="80">
        <v>0</v>
      </c>
      <c r="AIX986" s="80">
        <v>24</v>
      </c>
    </row>
    <row r="987" spans="1:951" s="1" customFormat="1">
      <c r="A987" s="1">
        <v>205</v>
      </c>
      <c r="B987" s="1">
        <v>1</v>
      </c>
      <c r="C987" s="1">
        <v>0</v>
      </c>
      <c r="Z987" s="1">
        <v>0</v>
      </c>
      <c r="AA987" s="1">
        <v>0</v>
      </c>
      <c r="AC987" s="1">
        <v>0</v>
      </c>
      <c r="AE987" s="1">
        <v>0</v>
      </c>
      <c r="AG987" s="1">
        <v>0</v>
      </c>
      <c r="AGS987" s="1">
        <v>0</v>
      </c>
      <c r="AGT987" s="1">
        <v>0</v>
      </c>
      <c r="AGU987" s="1">
        <v>0</v>
      </c>
      <c r="AGV987" s="1">
        <v>0</v>
      </c>
      <c r="AGW987" s="1">
        <v>0</v>
      </c>
      <c r="AGX987" s="1">
        <v>1</v>
      </c>
      <c r="AGY987" s="1">
        <v>0</v>
      </c>
      <c r="AGZ987" s="1">
        <v>0</v>
      </c>
      <c r="AHA987" s="1">
        <v>0</v>
      </c>
      <c r="AHB987" s="1">
        <v>0</v>
      </c>
      <c r="AHC987" s="1">
        <v>1</v>
      </c>
      <c r="AHD987" s="1">
        <v>0</v>
      </c>
      <c r="AHE987" s="1">
        <v>0</v>
      </c>
      <c r="AHF987" s="1">
        <v>0</v>
      </c>
      <c r="AHH987" s="1">
        <v>0</v>
      </c>
      <c r="AHI987" s="1">
        <v>1</v>
      </c>
      <c r="AHK987" s="1">
        <v>0</v>
      </c>
      <c r="AHL987" s="1">
        <v>0</v>
      </c>
      <c r="AHM987" s="1">
        <v>0</v>
      </c>
      <c r="AHN987" s="1">
        <v>0</v>
      </c>
      <c r="AHO987" s="1">
        <v>0</v>
      </c>
      <c r="AHP987" s="1">
        <v>0</v>
      </c>
      <c r="AHQ987" s="1">
        <v>0</v>
      </c>
      <c r="AHR987" s="1">
        <v>3</v>
      </c>
      <c r="AIM987" s="1">
        <v>0</v>
      </c>
      <c r="AIN987" s="1">
        <v>0</v>
      </c>
      <c r="AIO987" s="1">
        <v>0</v>
      </c>
      <c r="AIP987" s="1">
        <v>1</v>
      </c>
      <c r="AIQ987" s="1">
        <v>1</v>
      </c>
      <c r="AIR987" s="1">
        <v>0</v>
      </c>
      <c r="AIS987" s="1">
        <v>1</v>
      </c>
      <c r="AIT987" s="3">
        <v>0</v>
      </c>
      <c r="AIV987" s="1">
        <v>0</v>
      </c>
      <c r="AIW987" s="1">
        <v>0</v>
      </c>
    </row>
    <row r="988" spans="1:951" s="18" customFormat="1">
      <c r="B988" s="18">
        <v>2</v>
      </c>
      <c r="C988" s="18">
        <v>1</v>
      </c>
      <c r="D988" s="18" t="s">
        <v>2519</v>
      </c>
      <c r="E988" s="18" t="s">
        <v>7584</v>
      </c>
      <c r="O988" s="18">
        <v>0</v>
      </c>
      <c r="P988" s="18">
        <v>1</v>
      </c>
      <c r="Z988" s="18">
        <v>0</v>
      </c>
      <c r="AA988" s="18">
        <v>0</v>
      </c>
      <c r="AB988" s="18" t="s">
        <v>8998</v>
      </c>
      <c r="AC988" s="18">
        <v>0</v>
      </c>
      <c r="AE988" s="18">
        <v>1</v>
      </c>
      <c r="AF988" s="18">
        <v>0</v>
      </c>
      <c r="AG988" s="18">
        <v>0</v>
      </c>
      <c r="AI988" s="18">
        <v>132</v>
      </c>
      <c r="DR988" s="18">
        <v>64</v>
      </c>
      <c r="HA988" s="18">
        <v>2</v>
      </c>
      <c r="HT988" s="18">
        <v>0</v>
      </c>
      <c r="IP988" s="18">
        <v>92</v>
      </c>
      <c r="LX988" s="18">
        <v>86</v>
      </c>
      <c r="PG988" s="18">
        <v>18</v>
      </c>
      <c r="SP988" s="18">
        <v>99.7</v>
      </c>
      <c r="VX988" s="18">
        <v>1</v>
      </c>
      <c r="WQ988" s="18">
        <v>0</v>
      </c>
      <c r="AGS988" s="18">
        <v>0</v>
      </c>
      <c r="AGT988" s="18">
        <v>0</v>
      </c>
      <c r="AGU988" s="18">
        <v>0</v>
      </c>
      <c r="AGV988" s="18">
        <v>0</v>
      </c>
      <c r="AGW988" s="18">
        <v>0</v>
      </c>
      <c r="AGX988" s="18">
        <v>0</v>
      </c>
      <c r="AGY988" s="18">
        <v>0</v>
      </c>
      <c r="AGZ988" s="18">
        <v>0</v>
      </c>
      <c r="AHA988" s="18">
        <v>0</v>
      </c>
      <c r="AHB988" s="18">
        <v>0</v>
      </c>
      <c r="AHC988" s="18">
        <v>1</v>
      </c>
      <c r="AHD988" s="18">
        <v>0</v>
      </c>
      <c r="AHE988" s="18">
        <v>0</v>
      </c>
      <c r="AHF988" s="18">
        <v>0</v>
      </c>
      <c r="AHH988" s="18">
        <v>0</v>
      </c>
      <c r="AHI988" s="18">
        <v>1</v>
      </c>
      <c r="AHK988" s="18">
        <v>0</v>
      </c>
      <c r="AHL988" s="18">
        <v>0</v>
      </c>
      <c r="AHM988" s="18">
        <v>0</v>
      </c>
      <c r="AHN988" s="18">
        <v>0</v>
      </c>
      <c r="AHO988" s="18">
        <v>0</v>
      </c>
      <c r="AHP988" s="18">
        <v>0</v>
      </c>
      <c r="AHQ988" s="18">
        <v>0</v>
      </c>
      <c r="AHR988" s="18">
        <v>8</v>
      </c>
      <c r="AIM988" s="18">
        <v>0</v>
      </c>
      <c r="AIN988" s="18">
        <v>0</v>
      </c>
      <c r="AIO988" s="18">
        <v>0</v>
      </c>
      <c r="AIR988" s="18">
        <v>0</v>
      </c>
      <c r="AIT988" s="79">
        <v>1</v>
      </c>
      <c r="AIV988" s="18">
        <v>4</v>
      </c>
      <c r="AIW988" s="18">
        <v>0</v>
      </c>
      <c r="AIX988" s="18">
        <v>37</v>
      </c>
    </row>
    <row r="989" spans="1:951" s="1" customFormat="1">
      <c r="A989" s="1">
        <v>206</v>
      </c>
      <c r="B989" s="1">
        <v>1</v>
      </c>
      <c r="C989" s="1">
        <v>1</v>
      </c>
      <c r="D989" s="1" t="s">
        <v>8999</v>
      </c>
      <c r="O989" s="1">
        <v>1</v>
      </c>
      <c r="Z989" s="1">
        <v>0</v>
      </c>
      <c r="AA989" s="1">
        <v>1</v>
      </c>
      <c r="AC989" s="1">
        <v>0</v>
      </c>
      <c r="AE989" s="1">
        <v>0</v>
      </c>
      <c r="AG989" s="1">
        <v>0</v>
      </c>
      <c r="AGS989" s="1">
        <v>0</v>
      </c>
      <c r="AGT989" s="1">
        <v>0</v>
      </c>
      <c r="AGU989" s="1">
        <v>0</v>
      </c>
      <c r="AGV989" s="1">
        <v>0</v>
      </c>
      <c r="AGW989" s="1">
        <v>0</v>
      </c>
      <c r="AGX989" s="1">
        <v>0</v>
      </c>
      <c r="AGY989" s="1">
        <v>0</v>
      </c>
      <c r="AGZ989" s="1">
        <v>0</v>
      </c>
      <c r="AHA989" s="1">
        <v>0</v>
      </c>
      <c r="AHB989" s="1">
        <v>0</v>
      </c>
      <c r="AHC989" s="1">
        <v>1</v>
      </c>
      <c r="AHD989" s="1">
        <v>0</v>
      </c>
      <c r="AHE989" s="1">
        <v>0</v>
      </c>
      <c r="AHF989" s="1">
        <v>0</v>
      </c>
      <c r="AHH989" s="1">
        <v>0</v>
      </c>
      <c r="AHI989" s="1">
        <v>1</v>
      </c>
      <c r="AHK989" s="1">
        <v>0</v>
      </c>
      <c r="AHL989" s="1">
        <v>0</v>
      </c>
      <c r="AHM989" s="1">
        <v>0</v>
      </c>
      <c r="AHN989" s="1">
        <v>0</v>
      </c>
      <c r="AHO989" s="1">
        <v>0</v>
      </c>
      <c r="AHP989" s="1">
        <v>0</v>
      </c>
      <c r="AHQ989" s="1">
        <v>0</v>
      </c>
      <c r="AHR989" s="1">
        <v>1</v>
      </c>
      <c r="AIM989" s="1">
        <v>0</v>
      </c>
      <c r="AIN989" s="1">
        <v>0</v>
      </c>
      <c r="AIO989" s="1">
        <v>0</v>
      </c>
      <c r="AIP989" s="1">
        <v>0</v>
      </c>
      <c r="AIQ989" s="1">
        <v>1</v>
      </c>
      <c r="AIR989" s="1">
        <v>0</v>
      </c>
      <c r="AIS989" s="1">
        <v>1</v>
      </c>
      <c r="AIT989" s="3">
        <v>0</v>
      </c>
      <c r="AIV989" s="1">
        <v>0</v>
      </c>
      <c r="AIW989" s="1">
        <v>0</v>
      </c>
    </row>
    <row r="990" spans="1:951" s="1" customFormat="1">
      <c r="B990" s="1">
        <v>2</v>
      </c>
      <c r="C990" s="1">
        <v>0</v>
      </c>
      <c r="Z990" s="1">
        <v>0</v>
      </c>
      <c r="AA990" s="1">
        <v>2</v>
      </c>
      <c r="AB990" s="1" t="s">
        <v>9000</v>
      </c>
      <c r="AC990" s="1">
        <v>0</v>
      </c>
      <c r="AE990" s="1">
        <v>0</v>
      </c>
      <c r="AG990" s="1">
        <v>0</v>
      </c>
      <c r="AI990" s="1">
        <v>130</v>
      </c>
      <c r="AJ990" s="1">
        <v>116</v>
      </c>
      <c r="DR990" s="1">
        <v>68</v>
      </c>
      <c r="DS990" s="1">
        <v>68</v>
      </c>
      <c r="HA990" s="1">
        <v>0</v>
      </c>
      <c r="HB990" s="1">
        <v>0</v>
      </c>
      <c r="HT990" s="1">
        <v>0</v>
      </c>
      <c r="HU990" s="1">
        <v>0</v>
      </c>
      <c r="IP990" s="1">
        <v>96</v>
      </c>
      <c r="IQ990" s="1">
        <v>97</v>
      </c>
      <c r="LX990" s="1">
        <v>58</v>
      </c>
      <c r="LY990" s="1">
        <v>64</v>
      </c>
      <c r="PG990" s="1">
        <v>18</v>
      </c>
      <c r="PH990" s="1">
        <v>20</v>
      </c>
      <c r="SP990" s="1">
        <v>98.2</v>
      </c>
      <c r="SQ990" s="1">
        <v>97.6</v>
      </c>
      <c r="VX990" s="1">
        <v>0</v>
      </c>
      <c r="VY990" s="1">
        <v>1</v>
      </c>
      <c r="WQ990" s="1">
        <v>0</v>
      </c>
      <c r="WR990" s="1">
        <v>0</v>
      </c>
      <c r="AGS990" s="1">
        <v>0</v>
      </c>
      <c r="AGT990" s="1">
        <v>0</v>
      </c>
      <c r="AGU990" s="1">
        <v>0</v>
      </c>
      <c r="AGV990" s="1">
        <v>0</v>
      </c>
      <c r="AGW990" s="1">
        <v>0</v>
      </c>
      <c r="AGX990" s="1">
        <v>0</v>
      </c>
      <c r="AGY990" s="1">
        <v>0</v>
      </c>
      <c r="AGZ990" s="1">
        <v>0</v>
      </c>
      <c r="AHA990" s="1">
        <v>0</v>
      </c>
      <c r="AHB990" s="1">
        <v>0</v>
      </c>
      <c r="AHC990" s="1">
        <v>1</v>
      </c>
      <c r="AHD990" s="1">
        <v>0</v>
      </c>
      <c r="AHE990" s="1">
        <v>0</v>
      </c>
      <c r="AHF990" s="1">
        <v>0</v>
      </c>
      <c r="AHH990" s="1">
        <v>0</v>
      </c>
      <c r="AHI990" s="1">
        <v>1</v>
      </c>
      <c r="AHK990" s="1">
        <v>0</v>
      </c>
      <c r="AHL990" s="1">
        <v>1</v>
      </c>
      <c r="AHM990" s="1">
        <v>0</v>
      </c>
      <c r="AHN990" s="1">
        <v>0</v>
      </c>
      <c r="AHO990" s="1">
        <v>0</v>
      </c>
      <c r="AHP990" s="1">
        <v>0</v>
      </c>
      <c r="AHQ990" s="1">
        <v>0</v>
      </c>
      <c r="AHR990" s="1">
        <v>0</v>
      </c>
      <c r="AIM990" s="1">
        <v>0</v>
      </c>
      <c r="AIN990" s="1">
        <v>0</v>
      </c>
      <c r="AIO990" s="1">
        <v>0</v>
      </c>
      <c r="AIP990" s="1">
        <v>0</v>
      </c>
      <c r="AIR990" s="1">
        <v>0</v>
      </c>
      <c r="AIT990" s="3">
        <v>2</v>
      </c>
      <c r="AIV990" s="1">
        <v>0</v>
      </c>
      <c r="AIW990" s="1">
        <v>0</v>
      </c>
      <c r="AIX990" s="1">
        <v>39</v>
      </c>
      <c r="AIY990" s="1">
        <v>45</v>
      </c>
    </row>
    <row r="991" spans="1:951" s="1" customFormat="1">
      <c r="B991" s="1">
        <v>3</v>
      </c>
      <c r="C991" s="1">
        <v>0</v>
      </c>
      <c r="Z991" s="1">
        <v>0</v>
      </c>
      <c r="AA991" s="1">
        <v>2</v>
      </c>
      <c r="AB991" s="1" t="s">
        <v>9001</v>
      </c>
      <c r="AC991" s="1">
        <v>0</v>
      </c>
      <c r="AE991" s="1">
        <v>0</v>
      </c>
      <c r="AG991" s="1">
        <v>0</v>
      </c>
      <c r="AI991" s="1">
        <v>114</v>
      </c>
      <c r="AK991" s="1">
        <v>118</v>
      </c>
      <c r="DR991" s="1">
        <v>60</v>
      </c>
      <c r="DT991" s="1">
        <v>72</v>
      </c>
      <c r="HA991" s="1">
        <v>0</v>
      </c>
      <c r="HC991" s="1">
        <v>0</v>
      </c>
      <c r="HT991" s="1">
        <v>0</v>
      </c>
      <c r="HV991" s="1">
        <v>0</v>
      </c>
      <c r="IP991" s="1">
        <v>95</v>
      </c>
      <c r="IR991" s="1">
        <v>96</v>
      </c>
      <c r="LX991" s="1">
        <v>86</v>
      </c>
      <c r="LZ991" s="1">
        <v>58</v>
      </c>
      <c r="PG991" s="1">
        <v>24</v>
      </c>
      <c r="PI991" s="1">
        <v>26</v>
      </c>
      <c r="SP991" s="1">
        <v>100.2</v>
      </c>
      <c r="SQ991" s="1">
        <v>99.2</v>
      </c>
      <c r="SR991" s="1">
        <v>98.6</v>
      </c>
      <c r="VX991" s="1">
        <v>0</v>
      </c>
      <c r="VZ991" s="1">
        <v>0</v>
      </c>
      <c r="WQ991" s="1">
        <v>0</v>
      </c>
      <c r="WS991" s="1">
        <v>0</v>
      </c>
      <c r="AGS991" s="1">
        <v>0</v>
      </c>
      <c r="AGT991" s="1">
        <v>0</v>
      </c>
      <c r="AGU991" s="1">
        <v>0</v>
      </c>
      <c r="AGV991" s="1">
        <v>0</v>
      </c>
      <c r="AGW991" s="1">
        <v>0</v>
      </c>
      <c r="AGX991" s="1">
        <v>0</v>
      </c>
      <c r="AGY991" s="1">
        <v>0</v>
      </c>
      <c r="AGZ991" s="1">
        <v>0</v>
      </c>
      <c r="AHA991" s="1">
        <v>0</v>
      </c>
      <c r="AHB991" s="1">
        <v>0</v>
      </c>
      <c r="AHC991" s="1">
        <v>1</v>
      </c>
      <c r="AHD991" s="1">
        <v>0</v>
      </c>
      <c r="AHE991" s="1">
        <v>0</v>
      </c>
      <c r="AHF991" s="1">
        <v>0</v>
      </c>
      <c r="AHH991" s="1">
        <v>0</v>
      </c>
      <c r="AHI991" s="1">
        <v>1</v>
      </c>
      <c r="AHK991" s="1">
        <v>0</v>
      </c>
      <c r="AHL991" s="1">
        <v>0</v>
      </c>
      <c r="AHM991" s="1">
        <v>0</v>
      </c>
      <c r="AHN991" s="1">
        <v>0</v>
      </c>
      <c r="AHO991" s="1">
        <v>0</v>
      </c>
      <c r="AHP991" s="1">
        <v>0</v>
      </c>
      <c r="AHQ991" s="1">
        <v>0</v>
      </c>
      <c r="AHR991" s="1">
        <v>0</v>
      </c>
      <c r="AIM991" s="1">
        <v>0</v>
      </c>
      <c r="AIN991" s="1">
        <v>0</v>
      </c>
      <c r="AIO991" s="1">
        <v>0</v>
      </c>
      <c r="AIP991" s="1">
        <v>0</v>
      </c>
      <c r="AIR991" s="1">
        <v>0</v>
      </c>
      <c r="AIT991" s="3">
        <v>2</v>
      </c>
      <c r="AIV991" s="1">
        <v>0</v>
      </c>
      <c r="AIW991" s="1">
        <v>0</v>
      </c>
      <c r="AIX991" s="1">
        <v>29</v>
      </c>
      <c r="AIY991" s="1">
        <v>22</v>
      </c>
    </row>
    <row r="992" spans="1:951" s="1" customFormat="1">
      <c r="B992" s="1">
        <v>4</v>
      </c>
      <c r="C992" s="1">
        <v>0</v>
      </c>
      <c r="Z992" s="1">
        <v>0</v>
      </c>
      <c r="AA992" s="1">
        <v>2</v>
      </c>
      <c r="AB992" s="1" t="s">
        <v>9002</v>
      </c>
      <c r="AC992" s="1">
        <v>0</v>
      </c>
      <c r="AE992" s="1">
        <v>0</v>
      </c>
      <c r="AG992" s="1">
        <v>0</v>
      </c>
      <c r="AI992" s="1">
        <v>128</v>
      </c>
      <c r="AJ992" s="1">
        <v>140</v>
      </c>
      <c r="DR992" s="1">
        <v>70</v>
      </c>
      <c r="DS992" s="1">
        <v>72</v>
      </c>
      <c r="HA992" s="1">
        <v>0</v>
      </c>
      <c r="HB992" s="1">
        <v>0</v>
      </c>
      <c r="HT992" s="1">
        <v>0</v>
      </c>
      <c r="HU992" s="1">
        <v>0</v>
      </c>
      <c r="IP992" s="1">
        <v>97</v>
      </c>
      <c r="IQ992" s="1">
        <v>98</v>
      </c>
      <c r="LX992" s="1">
        <v>66</v>
      </c>
      <c r="LY992" s="1">
        <v>63</v>
      </c>
      <c r="PG992" s="1">
        <v>20</v>
      </c>
      <c r="PH992" s="1">
        <v>24</v>
      </c>
      <c r="SP992" s="1">
        <v>97.1</v>
      </c>
      <c r="SQ992" s="1">
        <v>97.2</v>
      </c>
      <c r="VX992" s="1">
        <v>0</v>
      </c>
      <c r="VY992" s="1">
        <v>0</v>
      </c>
      <c r="WQ992" s="1">
        <v>0</v>
      </c>
      <c r="WR992" s="1">
        <v>0</v>
      </c>
      <c r="AGS992" s="1">
        <v>0</v>
      </c>
      <c r="AGT992" s="1">
        <v>0</v>
      </c>
      <c r="AGU992" s="1">
        <v>0</v>
      </c>
      <c r="AGV992" s="1">
        <v>0</v>
      </c>
      <c r="AGW992" s="1">
        <v>0</v>
      </c>
      <c r="AGX992" s="1">
        <v>0</v>
      </c>
      <c r="AGY992" s="1">
        <v>0</v>
      </c>
      <c r="AGZ992" s="1">
        <v>0</v>
      </c>
      <c r="AHA992" s="1">
        <v>0</v>
      </c>
      <c r="AHB992" s="1">
        <v>0</v>
      </c>
      <c r="AHC992" s="1">
        <v>1</v>
      </c>
      <c r="AHD992" s="1">
        <v>0</v>
      </c>
      <c r="AHE992" s="1">
        <v>0</v>
      </c>
      <c r="AHF992" s="1">
        <v>0</v>
      </c>
      <c r="AHH992" s="1">
        <v>0</v>
      </c>
      <c r="AHI992" s="1">
        <v>1</v>
      </c>
      <c r="AHK992" s="1">
        <v>0</v>
      </c>
      <c r="AHL992" s="1">
        <v>0</v>
      </c>
      <c r="AHM992" s="1">
        <v>0</v>
      </c>
      <c r="AHN992" s="1">
        <v>0</v>
      </c>
      <c r="AHO992" s="1">
        <v>0</v>
      </c>
      <c r="AHP992" s="1">
        <v>0</v>
      </c>
      <c r="AHQ992" s="1">
        <v>0</v>
      </c>
      <c r="AHR992" s="1">
        <v>0</v>
      </c>
      <c r="AIM992" s="1">
        <v>0</v>
      </c>
      <c r="AIN992" s="1">
        <v>0</v>
      </c>
      <c r="AIO992" s="1">
        <v>0</v>
      </c>
      <c r="AIP992" s="1">
        <v>0</v>
      </c>
      <c r="AIR992" s="1">
        <v>0</v>
      </c>
      <c r="AIT992" s="3">
        <v>2</v>
      </c>
      <c r="AIV992" s="1">
        <v>0</v>
      </c>
      <c r="AIW992" s="1">
        <v>0</v>
      </c>
      <c r="AIX992" s="1">
        <v>27</v>
      </c>
      <c r="AIY992" s="1">
        <v>54</v>
      </c>
    </row>
    <row r="993" spans="1:938" s="18" customFormat="1">
      <c r="B993" s="18">
        <v>5</v>
      </c>
      <c r="C993" s="18">
        <v>0</v>
      </c>
      <c r="Z993" s="18">
        <v>0</v>
      </c>
      <c r="AA993" s="18">
        <v>2</v>
      </c>
      <c r="AB993" s="18" t="s">
        <v>9003</v>
      </c>
      <c r="AC993" s="18">
        <v>0</v>
      </c>
      <c r="AE993" s="18">
        <v>0</v>
      </c>
      <c r="AG993" s="18">
        <v>0</v>
      </c>
      <c r="AI993" s="18">
        <v>150</v>
      </c>
      <c r="DR993" s="18">
        <v>58</v>
      </c>
      <c r="HA993" s="18">
        <v>0</v>
      </c>
      <c r="HT993" s="18">
        <v>0</v>
      </c>
      <c r="IP993" s="18">
        <v>99</v>
      </c>
      <c r="LX993" s="18">
        <v>83</v>
      </c>
      <c r="PG993" s="18">
        <v>20</v>
      </c>
      <c r="SP993" s="18">
        <v>99.1</v>
      </c>
      <c r="VX993" s="18">
        <v>0</v>
      </c>
      <c r="WQ993" s="18">
        <v>0</v>
      </c>
      <c r="AGS993" s="18">
        <v>0</v>
      </c>
      <c r="AGT993" s="18">
        <v>0</v>
      </c>
      <c r="AGU993" s="18">
        <v>0</v>
      </c>
      <c r="AGV993" s="18">
        <v>0</v>
      </c>
      <c r="AGW993" s="18">
        <v>0</v>
      </c>
      <c r="AGX993" s="18">
        <v>0</v>
      </c>
      <c r="AGY993" s="18">
        <v>0</v>
      </c>
      <c r="AGZ993" s="18">
        <v>0</v>
      </c>
      <c r="AHA993" s="18">
        <v>0</v>
      </c>
      <c r="AHB993" s="18">
        <v>0</v>
      </c>
      <c r="AHC993" s="18">
        <v>1</v>
      </c>
      <c r="AHD993" s="18">
        <v>0</v>
      </c>
      <c r="AHE993" s="18">
        <v>0</v>
      </c>
      <c r="AHF993" s="18">
        <v>0</v>
      </c>
      <c r="AHH993" s="18">
        <v>0</v>
      </c>
      <c r="AHI993" s="18">
        <v>1</v>
      </c>
      <c r="AHK993" s="18">
        <v>0</v>
      </c>
      <c r="AHL993" s="18">
        <v>0</v>
      </c>
      <c r="AHM993" s="18">
        <v>0</v>
      </c>
      <c r="AHN993" s="18">
        <v>0</v>
      </c>
      <c r="AHO993" s="18">
        <v>0</v>
      </c>
      <c r="AHP993" s="18">
        <v>0</v>
      </c>
      <c r="AHQ993" s="18">
        <v>0</v>
      </c>
      <c r="AHR993" s="18">
        <v>0</v>
      </c>
      <c r="AIM993" s="18">
        <v>0</v>
      </c>
      <c r="AIN993" s="18">
        <v>0</v>
      </c>
      <c r="AIO993" s="18">
        <v>0</v>
      </c>
      <c r="AIP993" s="18">
        <v>0</v>
      </c>
      <c r="AIR993" s="18">
        <v>0</v>
      </c>
      <c r="AIT993" s="79">
        <v>1</v>
      </c>
      <c r="AIV993" s="18">
        <v>0</v>
      </c>
      <c r="AIW993" s="18">
        <v>0</v>
      </c>
      <c r="AIX993" s="18">
        <v>65</v>
      </c>
    </row>
    <row r="994" spans="1:938" s="1" customFormat="1">
      <c r="A994" s="1">
        <v>207</v>
      </c>
      <c r="B994" s="1" t="s">
        <v>7502</v>
      </c>
      <c r="C994" s="1">
        <v>0</v>
      </c>
      <c r="Z994" s="1">
        <v>0</v>
      </c>
      <c r="AA994" s="1">
        <v>2</v>
      </c>
      <c r="AB994" s="1" t="s">
        <v>9004</v>
      </c>
      <c r="AI994" s="1">
        <v>135</v>
      </c>
      <c r="AJ994" s="1">
        <v>116</v>
      </c>
      <c r="AK994" s="1">
        <v>119</v>
      </c>
      <c r="AL994" s="1">
        <v>115</v>
      </c>
      <c r="DR994" s="1">
        <v>90</v>
      </c>
      <c r="DS994" s="1">
        <v>77</v>
      </c>
      <c r="DT994" s="1">
        <v>84</v>
      </c>
      <c r="DU994" s="1">
        <v>76</v>
      </c>
      <c r="IP994" s="1">
        <v>95</v>
      </c>
      <c r="IQ994" s="1">
        <v>95</v>
      </c>
      <c r="IR994" s="1">
        <v>98</v>
      </c>
      <c r="IS994" s="1">
        <v>97</v>
      </c>
      <c r="LX994" s="1">
        <v>92</v>
      </c>
      <c r="LY994" s="1">
        <v>91</v>
      </c>
      <c r="LZ994" s="1">
        <v>90</v>
      </c>
      <c r="MA994" s="1">
        <v>82</v>
      </c>
      <c r="PG994" s="1">
        <v>20</v>
      </c>
      <c r="PH994" s="1">
        <v>20</v>
      </c>
      <c r="PI994" s="1">
        <v>20</v>
      </c>
      <c r="PJ994" s="1">
        <v>20</v>
      </c>
      <c r="SP994" s="1">
        <v>98.1</v>
      </c>
      <c r="SQ994" s="1">
        <v>98.1</v>
      </c>
      <c r="SR994" s="1">
        <v>97.8</v>
      </c>
      <c r="SS994" s="1">
        <v>98.3</v>
      </c>
      <c r="WQ994" s="1">
        <v>0</v>
      </c>
      <c r="WR994" s="1">
        <v>0</v>
      </c>
      <c r="WS994" s="1">
        <v>0</v>
      </c>
      <c r="WT994" s="1">
        <v>0</v>
      </c>
      <c r="ADP994" s="1">
        <v>61</v>
      </c>
      <c r="AGS994" s="1">
        <v>1</v>
      </c>
      <c r="AGT994" s="1">
        <v>0</v>
      </c>
      <c r="AGU994" s="1">
        <v>1</v>
      </c>
      <c r="AGV994" s="1">
        <v>0</v>
      </c>
      <c r="AGW994" s="1">
        <v>0</v>
      </c>
      <c r="AGX994" s="1">
        <v>0</v>
      </c>
      <c r="AGY994" s="1">
        <v>0</v>
      </c>
      <c r="AGZ994" s="1">
        <v>0</v>
      </c>
      <c r="AHA994" s="1">
        <v>0</v>
      </c>
      <c r="AHB994" s="1">
        <v>0</v>
      </c>
      <c r="AHC994" s="1">
        <v>1</v>
      </c>
      <c r="AHD994" s="1">
        <v>0</v>
      </c>
      <c r="AHE994" s="1">
        <v>0</v>
      </c>
      <c r="AHF994" s="1">
        <v>0</v>
      </c>
      <c r="AHH994" s="1">
        <v>0</v>
      </c>
      <c r="AHI994" s="1">
        <v>1</v>
      </c>
      <c r="AHK994" s="1">
        <v>0</v>
      </c>
      <c r="AHL994" s="1">
        <v>0</v>
      </c>
      <c r="AHM994" s="1">
        <v>0</v>
      </c>
      <c r="AHN994" s="1">
        <v>0</v>
      </c>
      <c r="AHO994" s="1">
        <v>0</v>
      </c>
      <c r="AHP994" s="1">
        <v>0</v>
      </c>
      <c r="AHQ994" s="1">
        <v>0</v>
      </c>
      <c r="AHR994" s="1">
        <v>0</v>
      </c>
      <c r="AIM994" s="1">
        <v>0</v>
      </c>
      <c r="AIN994" s="1">
        <v>0</v>
      </c>
      <c r="AIO994" s="1">
        <v>0</v>
      </c>
      <c r="AIT994" s="3">
        <v>0</v>
      </c>
      <c r="AIV994" s="1">
        <v>0</v>
      </c>
      <c r="AIW994" s="1">
        <v>0</v>
      </c>
    </row>
    <row r="995" spans="1:938" s="1" customFormat="1">
      <c r="B995" s="1">
        <v>2</v>
      </c>
      <c r="C995" s="1">
        <v>1</v>
      </c>
      <c r="D995" s="1" t="s">
        <v>5987</v>
      </c>
      <c r="E995" s="1" t="s">
        <v>8632</v>
      </c>
      <c r="O995" s="1">
        <v>1</v>
      </c>
      <c r="P995" s="1">
        <v>0</v>
      </c>
      <c r="Z995" s="1">
        <v>0</v>
      </c>
      <c r="AA995" s="1">
        <v>2</v>
      </c>
      <c r="AB995" s="1" t="s">
        <v>9005</v>
      </c>
      <c r="AC995" s="1">
        <v>1</v>
      </c>
      <c r="AD995" s="1">
        <v>0</v>
      </c>
      <c r="AE995" s="1">
        <v>0</v>
      </c>
      <c r="AG995" s="1">
        <v>0</v>
      </c>
      <c r="AI995" s="1">
        <v>117</v>
      </c>
      <c r="AJ995" s="1">
        <v>124</v>
      </c>
      <c r="AK995" s="1">
        <v>114</v>
      </c>
      <c r="DR995" s="1">
        <v>76</v>
      </c>
      <c r="DS995" s="1">
        <v>79</v>
      </c>
      <c r="DT995" s="1">
        <v>76</v>
      </c>
      <c r="HC995" s="1">
        <v>0</v>
      </c>
      <c r="HV995" s="1">
        <v>0</v>
      </c>
      <c r="IP995" s="1">
        <v>95</v>
      </c>
      <c r="IR995" s="1">
        <v>95</v>
      </c>
      <c r="LX995" s="1">
        <v>74</v>
      </c>
      <c r="LY995" s="1">
        <v>80</v>
      </c>
      <c r="LZ995" s="1">
        <v>86</v>
      </c>
      <c r="PG995" s="1">
        <v>20</v>
      </c>
      <c r="PI995" s="1">
        <v>24</v>
      </c>
      <c r="SP995" s="1">
        <v>98.2</v>
      </c>
      <c r="SR995" s="1">
        <v>96</v>
      </c>
      <c r="VZ995" s="1">
        <v>1</v>
      </c>
      <c r="WQ995" s="1">
        <v>0</v>
      </c>
      <c r="WR995" s="1">
        <v>0</v>
      </c>
      <c r="ZY995" s="1">
        <v>121.4</v>
      </c>
      <c r="AAY995" s="1">
        <v>29</v>
      </c>
      <c r="ABB995" s="1">
        <v>13.6</v>
      </c>
      <c r="ABE995" s="1">
        <v>40.299999999999997</v>
      </c>
      <c r="ABM995" s="1">
        <v>3.39</v>
      </c>
      <c r="ABO995" s="1">
        <v>212</v>
      </c>
      <c r="ABU995" s="1">
        <v>141</v>
      </c>
      <c r="ABX995" s="1">
        <v>3.6</v>
      </c>
      <c r="ACA995" s="1">
        <v>101</v>
      </c>
      <c r="ACD995" s="1">
        <v>9</v>
      </c>
      <c r="ACG995" s="1">
        <v>116</v>
      </c>
      <c r="ACQ995" s="1">
        <v>19</v>
      </c>
      <c r="ACT995" s="1">
        <v>0.87</v>
      </c>
      <c r="ACW995" s="1">
        <v>11</v>
      </c>
      <c r="ADR995" s="1">
        <v>1.9</v>
      </c>
      <c r="AGS995" s="1">
        <v>0</v>
      </c>
      <c r="AGT995" s="1">
        <v>0</v>
      </c>
      <c r="AGU995" s="1">
        <v>0</v>
      </c>
      <c r="AGV995" s="1">
        <v>0</v>
      </c>
      <c r="AGW995" s="1">
        <v>0</v>
      </c>
      <c r="AGX995" s="1">
        <v>0</v>
      </c>
      <c r="AGY995" s="1">
        <v>0</v>
      </c>
      <c r="AGZ995" s="1">
        <v>0</v>
      </c>
      <c r="AHA995" s="1">
        <v>0</v>
      </c>
      <c r="AHB995" s="1">
        <v>0</v>
      </c>
      <c r="AHC995" s="1">
        <v>1</v>
      </c>
      <c r="AHD995" s="1">
        <v>0</v>
      </c>
      <c r="AHE995" s="1">
        <v>0</v>
      </c>
      <c r="AHF995" s="1">
        <v>0</v>
      </c>
      <c r="AHH995" s="1">
        <v>0</v>
      </c>
      <c r="AHI995" s="1">
        <v>1</v>
      </c>
      <c r="AHK995" s="1">
        <v>0</v>
      </c>
      <c r="AHL995" s="1">
        <v>0</v>
      </c>
      <c r="AHM995" s="1">
        <v>0</v>
      </c>
      <c r="AHN995" s="1">
        <v>0</v>
      </c>
      <c r="AHO995" s="1">
        <v>0</v>
      </c>
      <c r="AHP995" s="1">
        <v>0</v>
      </c>
      <c r="AHQ995" s="1">
        <v>0</v>
      </c>
      <c r="AHR995" s="1">
        <v>0</v>
      </c>
      <c r="AIM995" s="1">
        <v>0</v>
      </c>
      <c r="AIN995" s="1">
        <v>0</v>
      </c>
      <c r="AIO995" s="1">
        <v>0</v>
      </c>
      <c r="AIP995" s="1">
        <v>1</v>
      </c>
      <c r="AIQ995" s="1">
        <v>1</v>
      </c>
      <c r="AIR995" s="1">
        <v>1</v>
      </c>
      <c r="AIS995" s="1">
        <v>1</v>
      </c>
      <c r="AIT995" s="3">
        <v>1</v>
      </c>
      <c r="AIV995" s="1">
        <v>0</v>
      </c>
      <c r="AIW995" s="1">
        <v>0</v>
      </c>
      <c r="AIX995" s="1">
        <v>77</v>
      </c>
    </row>
    <row r="996" spans="1:938" s="1" customFormat="1">
      <c r="B996" s="1">
        <v>3</v>
      </c>
      <c r="C996" s="1">
        <v>1</v>
      </c>
      <c r="D996" s="1" t="s">
        <v>5965</v>
      </c>
      <c r="O996" s="1">
        <v>1</v>
      </c>
      <c r="Z996" s="1">
        <v>0</v>
      </c>
      <c r="AA996" s="1">
        <v>2</v>
      </c>
      <c r="AB996" s="1" t="s">
        <v>9006</v>
      </c>
      <c r="AC996" s="1">
        <v>8</v>
      </c>
      <c r="AD996" s="1">
        <v>1</v>
      </c>
      <c r="AE996" s="1">
        <v>0</v>
      </c>
      <c r="AG996" s="1">
        <v>0</v>
      </c>
      <c r="AI996" s="1">
        <v>114</v>
      </c>
      <c r="AK996" s="1">
        <v>108</v>
      </c>
      <c r="DR996" s="1">
        <v>84</v>
      </c>
      <c r="DT996" s="1">
        <v>66</v>
      </c>
      <c r="HA996" s="1">
        <v>0</v>
      </c>
      <c r="HC996" s="1">
        <v>2</v>
      </c>
      <c r="HT996" s="1">
        <v>0</v>
      </c>
      <c r="HV996" s="1">
        <v>0</v>
      </c>
      <c r="IP996" s="1">
        <v>95</v>
      </c>
      <c r="IQ996" s="1">
        <v>96</v>
      </c>
      <c r="IR996" s="1">
        <v>96</v>
      </c>
      <c r="LX996" s="1">
        <v>80</v>
      </c>
      <c r="LZ996" s="1">
        <v>79</v>
      </c>
      <c r="PG996" s="1">
        <v>22</v>
      </c>
      <c r="PI996" s="1">
        <v>20</v>
      </c>
      <c r="SP996" s="1">
        <v>97.2</v>
      </c>
      <c r="SR996" s="1">
        <v>98.6</v>
      </c>
      <c r="VX996" s="1">
        <v>1</v>
      </c>
      <c r="VZ996" s="1">
        <v>1</v>
      </c>
      <c r="WQ996" s="1">
        <v>0</v>
      </c>
      <c r="WR996" s="1">
        <v>0</v>
      </c>
      <c r="WS996" s="1">
        <v>0</v>
      </c>
      <c r="ZY996" s="1">
        <v>120.4</v>
      </c>
      <c r="ZZ996" s="1">
        <v>118.8</v>
      </c>
      <c r="AAY996" s="1">
        <v>31</v>
      </c>
      <c r="ABB996" s="1">
        <v>15</v>
      </c>
      <c r="ABE996" s="1">
        <v>44</v>
      </c>
      <c r="ABU996" s="1">
        <v>139</v>
      </c>
      <c r="ABX996" s="1">
        <v>4.0999999999999996</v>
      </c>
      <c r="ACA996" s="1">
        <v>100</v>
      </c>
      <c r="ACD996" s="1">
        <v>1.07</v>
      </c>
      <c r="ACG996" s="1">
        <v>137</v>
      </c>
      <c r="ACQ996" s="1">
        <v>19</v>
      </c>
      <c r="ACT996" s="1">
        <v>0.9</v>
      </c>
      <c r="ACW996" s="1">
        <v>14</v>
      </c>
      <c r="AGS996" s="1">
        <v>1</v>
      </c>
      <c r="AGT996" s="1">
        <v>0</v>
      </c>
      <c r="AGU996" s="1">
        <v>1</v>
      </c>
      <c r="AGV996" s="1">
        <v>0</v>
      </c>
      <c r="AGW996" s="1">
        <v>0</v>
      </c>
      <c r="AGX996" s="1">
        <v>0</v>
      </c>
      <c r="AGY996" s="1">
        <v>0</v>
      </c>
      <c r="AGZ996" s="1">
        <v>1</v>
      </c>
      <c r="AHA996" s="1">
        <v>0</v>
      </c>
      <c r="AHB996" s="1">
        <v>0</v>
      </c>
      <c r="AHC996" s="1">
        <v>1</v>
      </c>
      <c r="AHD996" s="1">
        <v>0</v>
      </c>
      <c r="AHE996" s="1">
        <v>0</v>
      </c>
      <c r="AHF996" s="1">
        <v>0</v>
      </c>
      <c r="AHH996" s="1">
        <v>0</v>
      </c>
      <c r="AHI996" s="1">
        <v>1</v>
      </c>
      <c r="AHK996" s="1">
        <v>0</v>
      </c>
      <c r="AHL996" s="1">
        <v>0</v>
      </c>
      <c r="AHM996" s="1">
        <v>0</v>
      </c>
      <c r="AHN996" s="1">
        <v>0</v>
      </c>
      <c r="AHO996" s="1">
        <v>0</v>
      </c>
      <c r="AHP996" s="1">
        <v>0</v>
      </c>
      <c r="AHQ996" s="1">
        <v>0</v>
      </c>
      <c r="AHR996" s="1">
        <v>0</v>
      </c>
      <c r="AIM996" s="1">
        <v>0</v>
      </c>
      <c r="AIN996" s="1">
        <v>0</v>
      </c>
      <c r="AIO996" s="1">
        <v>0</v>
      </c>
      <c r="AIT996" s="3">
        <v>2</v>
      </c>
      <c r="AIV996" s="1">
        <v>0</v>
      </c>
      <c r="AIW996" s="1">
        <v>0</v>
      </c>
      <c r="AIX996" s="1">
        <v>40</v>
      </c>
      <c r="AIY996" s="1">
        <v>45</v>
      </c>
    </row>
    <row r="997" spans="1:938" s="18" customFormat="1">
      <c r="B997" s="18">
        <v>4</v>
      </c>
      <c r="C997" s="18">
        <v>0</v>
      </c>
      <c r="Z997" s="18">
        <v>0</v>
      </c>
      <c r="AA997" s="18">
        <v>2</v>
      </c>
      <c r="AB997" s="18" t="s">
        <v>9007</v>
      </c>
      <c r="AC997" s="18">
        <v>1</v>
      </c>
      <c r="AD997" s="18">
        <v>0</v>
      </c>
      <c r="AE997" s="18">
        <v>1</v>
      </c>
      <c r="AF997" s="18">
        <v>0</v>
      </c>
      <c r="AG997" s="18">
        <v>0</v>
      </c>
      <c r="AI997" s="18">
        <v>110</v>
      </c>
      <c r="DR997" s="18">
        <v>80</v>
      </c>
      <c r="HA997" s="18">
        <v>0</v>
      </c>
      <c r="HT997" s="18">
        <v>0</v>
      </c>
      <c r="IP997" s="18">
        <v>98</v>
      </c>
      <c r="LX997" s="18">
        <v>84</v>
      </c>
      <c r="PG997" s="18">
        <v>16</v>
      </c>
      <c r="SP997" s="18">
        <v>97.3</v>
      </c>
      <c r="VX997" s="18">
        <v>1</v>
      </c>
      <c r="WQ997" s="18">
        <v>0</v>
      </c>
      <c r="ZY997" s="18">
        <v>119</v>
      </c>
      <c r="AGS997" s="18">
        <v>0</v>
      </c>
      <c r="AGT997" s="18">
        <v>0</v>
      </c>
      <c r="AGU997" s="18">
        <v>0</v>
      </c>
      <c r="AGV997" s="18">
        <v>0</v>
      </c>
      <c r="AGW997" s="18">
        <v>0</v>
      </c>
      <c r="AGX997" s="18">
        <v>0</v>
      </c>
      <c r="AGY997" s="18">
        <v>0</v>
      </c>
      <c r="AGZ997" s="18">
        <v>0</v>
      </c>
      <c r="AHA997" s="18">
        <v>0</v>
      </c>
      <c r="AHB997" s="18">
        <v>0</v>
      </c>
      <c r="AHC997" s="18">
        <v>1</v>
      </c>
      <c r="AHD997" s="18">
        <v>0</v>
      </c>
      <c r="AHE997" s="18">
        <v>0</v>
      </c>
      <c r="AHF997" s="18">
        <v>0</v>
      </c>
      <c r="AHH997" s="18">
        <v>0</v>
      </c>
      <c r="AHI997" s="18">
        <v>0</v>
      </c>
      <c r="AHK997" s="18">
        <v>0</v>
      </c>
      <c r="AHL997" s="18">
        <v>0</v>
      </c>
      <c r="AHM997" s="18">
        <v>0</v>
      </c>
      <c r="AHN997" s="18">
        <v>0</v>
      </c>
      <c r="AHO997" s="18">
        <v>0</v>
      </c>
      <c r="AHP997" s="18">
        <v>0</v>
      </c>
      <c r="AHQ997" s="18">
        <v>0</v>
      </c>
      <c r="AHR997" s="18">
        <v>0</v>
      </c>
      <c r="AIM997" s="18">
        <v>0</v>
      </c>
      <c r="AIN997" s="18">
        <v>0</v>
      </c>
      <c r="AIO997" s="18">
        <v>0</v>
      </c>
      <c r="AIT997" s="79">
        <v>1</v>
      </c>
      <c r="AIV997" s="18">
        <v>0</v>
      </c>
      <c r="AIW997" s="18">
        <v>0</v>
      </c>
      <c r="AIX997" s="18">
        <v>30</v>
      </c>
    </row>
    <row r="998" spans="1:938" s="1" customFormat="1">
      <c r="A998" s="1">
        <v>208</v>
      </c>
      <c r="B998" s="1">
        <v>1</v>
      </c>
      <c r="C998" s="1">
        <v>1</v>
      </c>
      <c r="D998" s="1" t="s">
        <v>9008</v>
      </c>
      <c r="O998" s="1">
        <v>0</v>
      </c>
      <c r="Z998" s="1">
        <v>0</v>
      </c>
      <c r="AA998" s="1">
        <v>1</v>
      </c>
      <c r="AC998" s="1">
        <v>0</v>
      </c>
      <c r="AE998" s="1">
        <v>0</v>
      </c>
      <c r="AG998" s="1">
        <v>0</v>
      </c>
      <c r="AI998" s="1">
        <v>134</v>
      </c>
      <c r="DR998" s="1">
        <v>78</v>
      </c>
      <c r="HA998" s="1">
        <v>2</v>
      </c>
      <c r="HT998" s="1">
        <v>0</v>
      </c>
      <c r="IP998" s="1">
        <v>95</v>
      </c>
      <c r="IQ998" s="1">
        <v>79</v>
      </c>
      <c r="IR998" s="1">
        <v>91</v>
      </c>
      <c r="IS998" s="1">
        <v>96</v>
      </c>
      <c r="LX998" s="1">
        <v>95</v>
      </c>
      <c r="PG998" s="1">
        <v>36</v>
      </c>
      <c r="PJ998" s="1">
        <v>28</v>
      </c>
      <c r="SP998" s="1">
        <v>96.8</v>
      </c>
      <c r="VX998" s="1">
        <v>1</v>
      </c>
      <c r="WQ998" s="1">
        <v>1</v>
      </c>
      <c r="WR998" s="1">
        <v>0</v>
      </c>
      <c r="WS998" s="1">
        <v>1</v>
      </c>
      <c r="WT998" s="1">
        <v>1</v>
      </c>
      <c r="AGS998" s="1">
        <v>1</v>
      </c>
      <c r="AGT998" s="1">
        <v>0</v>
      </c>
      <c r="AGU998" s="1">
        <v>0</v>
      </c>
      <c r="AGV998" s="1">
        <v>1</v>
      </c>
      <c r="AGW998" s="1">
        <v>1</v>
      </c>
      <c r="AGX998" s="1">
        <v>0</v>
      </c>
      <c r="AGY998" s="1">
        <v>0</v>
      </c>
      <c r="AGZ998" s="1">
        <v>0</v>
      </c>
      <c r="AHA998" s="1">
        <v>0</v>
      </c>
      <c r="AHB998" s="1">
        <v>0</v>
      </c>
      <c r="AHC998" s="1">
        <v>1</v>
      </c>
      <c r="AHD998" s="1">
        <v>0</v>
      </c>
      <c r="AHE998" s="1">
        <v>0</v>
      </c>
      <c r="AHF998" s="1">
        <v>0</v>
      </c>
      <c r="AHH998" s="1">
        <v>0</v>
      </c>
      <c r="AHI998" s="1">
        <v>0</v>
      </c>
      <c r="AHK998" s="1">
        <v>0</v>
      </c>
      <c r="AHL998" s="1">
        <v>0</v>
      </c>
      <c r="AHM998" s="1">
        <v>0</v>
      </c>
      <c r="AHN998" s="1">
        <v>0</v>
      </c>
      <c r="AHO998" s="1">
        <v>0</v>
      </c>
      <c r="AHP998" s="1">
        <v>0</v>
      </c>
      <c r="AHQ998" s="1">
        <v>0</v>
      </c>
      <c r="AHR998" s="1">
        <v>0</v>
      </c>
      <c r="AIM998" s="1">
        <v>0</v>
      </c>
      <c r="AIN998" s="1">
        <v>0</v>
      </c>
      <c r="AIO998" s="1">
        <v>0</v>
      </c>
      <c r="AIP998" s="1">
        <v>1</v>
      </c>
      <c r="AIQ998" s="1">
        <v>1</v>
      </c>
      <c r="AIR998" s="1">
        <v>0</v>
      </c>
      <c r="AIS998" s="1">
        <v>1</v>
      </c>
      <c r="AIT998" s="1">
        <v>1</v>
      </c>
      <c r="AIU998" s="1">
        <v>0</v>
      </c>
      <c r="AIV998" s="1">
        <v>0</v>
      </c>
      <c r="AIW998" s="1">
        <v>0</v>
      </c>
      <c r="AIX998" s="1">
        <v>81</v>
      </c>
    </row>
    <row r="999" spans="1:938" s="1" customFormat="1">
      <c r="B999" s="1">
        <v>2</v>
      </c>
      <c r="C999" s="1">
        <v>1</v>
      </c>
      <c r="D999" s="1" t="s">
        <v>9009</v>
      </c>
      <c r="E999" s="1" t="s">
        <v>9010</v>
      </c>
      <c r="O999" s="1">
        <v>0</v>
      </c>
      <c r="P999" s="1">
        <v>0</v>
      </c>
      <c r="Z999" s="1">
        <v>0</v>
      </c>
      <c r="AA999" s="1">
        <v>1</v>
      </c>
      <c r="AC999" s="1">
        <v>0</v>
      </c>
      <c r="AE999" s="1">
        <v>0</v>
      </c>
      <c r="AG999" s="1">
        <v>0</v>
      </c>
      <c r="AI999" s="1">
        <v>122</v>
      </c>
      <c r="AL999" s="1">
        <v>118</v>
      </c>
      <c r="DR999" s="1">
        <v>80</v>
      </c>
      <c r="DU999" s="1">
        <v>64</v>
      </c>
      <c r="HA999" s="1">
        <v>2</v>
      </c>
      <c r="HD999" s="1">
        <v>2</v>
      </c>
      <c r="HT999" s="1">
        <v>0</v>
      </c>
      <c r="HW999" s="1">
        <v>0</v>
      </c>
      <c r="IP999" s="1">
        <v>90.5</v>
      </c>
      <c r="IQ999" s="1">
        <v>86</v>
      </c>
      <c r="IR999" s="1">
        <v>95</v>
      </c>
      <c r="IS999" s="1">
        <v>95</v>
      </c>
      <c r="LX999" s="1">
        <v>96</v>
      </c>
      <c r="MA999" s="1">
        <v>96</v>
      </c>
      <c r="PG999" s="1">
        <v>18</v>
      </c>
      <c r="PI999" s="1">
        <v>28</v>
      </c>
      <c r="PJ999" s="1">
        <v>24</v>
      </c>
      <c r="SP999" s="1">
        <v>99.1</v>
      </c>
      <c r="SS999" s="1">
        <v>97.7</v>
      </c>
      <c r="VX999" s="1">
        <v>1</v>
      </c>
      <c r="WA999" s="1">
        <v>1</v>
      </c>
      <c r="WQ999" s="1">
        <v>0</v>
      </c>
      <c r="WR999" s="1">
        <v>0</v>
      </c>
      <c r="WS999" s="1">
        <v>1</v>
      </c>
      <c r="WT999" s="1">
        <v>1</v>
      </c>
      <c r="AAY999" s="1">
        <v>22</v>
      </c>
      <c r="ABB999" s="1">
        <v>10.199999999999999</v>
      </c>
      <c r="ABE999" s="1">
        <v>30</v>
      </c>
      <c r="ABU999" s="1">
        <v>142</v>
      </c>
      <c r="ABX999" s="1">
        <v>3.9</v>
      </c>
      <c r="ACA999" s="1">
        <v>111</v>
      </c>
      <c r="ACD999" s="1">
        <v>1.03</v>
      </c>
      <c r="ACG999" s="1">
        <v>104</v>
      </c>
      <c r="ACQ999" s="1">
        <v>29</v>
      </c>
      <c r="ACT999" s="1">
        <v>1.3</v>
      </c>
      <c r="ACW999" s="1">
        <v>14</v>
      </c>
      <c r="AEF999" s="1">
        <v>6.9</v>
      </c>
      <c r="AGS999" s="1">
        <v>1</v>
      </c>
      <c r="AGT999" s="1">
        <v>0</v>
      </c>
      <c r="AGU999" s="1">
        <v>0</v>
      </c>
      <c r="AGV999" s="1">
        <v>1</v>
      </c>
      <c r="AGW999" s="1">
        <v>1</v>
      </c>
      <c r="AGX999" s="1">
        <v>0</v>
      </c>
      <c r="AGY999" s="1">
        <v>0</v>
      </c>
      <c r="AGZ999" s="1">
        <v>1</v>
      </c>
      <c r="AHA999" s="1">
        <v>0</v>
      </c>
      <c r="AHB999" s="1">
        <v>0</v>
      </c>
      <c r="AHC999" s="1">
        <v>1</v>
      </c>
      <c r="AHD999" s="1">
        <v>0</v>
      </c>
      <c r="AHE999" s="1">
        <v>0</v>
      </c>
      <c r="AHF999" s="1">
        <v>0</v>
      </c>
      <c r="AHH999" s="1">
        <v>0</v>
      </c>
      <c r="AHI999" s="1">
        <v>0</v>
      </c>
      <c r="AHK999" s="1">
        <v>0</v>
      </c>
      <c r="AHL999" s="1">
        <v>0</v>
      </c>
      <c r="AHM999" s="1">
        <v>0</v>
      </c>
      <c r="AHN999" s="1">
        <v>0</v>
      </c>
      <c r="AHO999" s="1">
        <v>0</v>
      </c>
      <c r="AHP999" s="1">
        <v>0</v>
      </c>
      <c r="AHQ999" s="1">
        <v>0</v>
      </c>
      <c r="AHR999" s="1">
        <v>0</v>
      </c>
      <c r="AIM999" s="1">
        <v>0</v>
      </c>
      <c r="AIN999" s="1">
        <v>0</v>
      </c>
      <c r="AIO999" s="1">
        <v>0</v>
      </c>
      <c r="AIR999" s="1">
        <v>0</v>
      </c>
      <c r="AIT999" s="1">
        <v>1</v>
      </c>
      <c r="AIU999" s="1">
        <v>1</v>
      </c>
      <c r="AIV999" s="1">
        <v>0</v>
      </c>
      <c r="AIW999" s="1">
        <v>0</v>
      </c>
      <c r="AIX999" s="1">
        <v>83</v>
      </c>
      <c r="AJB999" s="1">
        <v>50</v>
      </c>
    </row>
    <row r="1000" spans="1:938" s="1" customFormat="1">
      <c r="B1000" s="1">
        <v>3</v>
      </c>
      <c r="C1000" s="1">
        <v>0</v>
      </c>
      <c r="Z1000" s="1">
        <v>0</v>
      </c>
      <c r="AA1000" s="1">
        <v>2</v>
      </c>
      <c r="AB1000" s="1" t="s">
        <v>9011</v>
      </c>
      <c r="AC1000" s="1">
        <v>0</v>
      </c>
      <c r="AE1000" s="1">
        <v>0</v>
      </c>
      <c r="AG1000" s="1">
        <v>0</v>
      </c>
      <c r="AI1000" s="1">
        <v>130</v>
      </c>
      <c r="AM1000" s="1">
        <v>124</v>
      </c>
      <c r="DR1000" s="1">
        <v>80</v>
      </c>
      <c r="DV1000" s="1">
        <v>82</v>
      </c>
      <c r="HA1000" s="1">
        <v>2</v>
      </c>
      <c r="HE1000" s="1">
        <v>2</v>
      </c>
      <c r="HT1000" s="1">
        <v>0</v>
      </c>
      <c r="HX1000" s="1">
        <v>0</v>
      </c>
      <c r="IP1000" s="1">
        <v>96</v>
      </c>
      <c r="IQ1000" s="1">
        <v>90</v>
      </c>
      <c r="IR1000" s="1">
        <v>96</v>
      </c>
      <c r="IS1000" s="1">
        <v>94</v>
      </c>
      <c r="IT1000" s="1">
        <v>96</v>
      </c>
      <c r="LX1000" s="1">
        <v>98</v>
      </c>
      <c r="MB1000" s="1">
        <v>98</v>
      </c>
      <c r="PG1000" s="1">
        <v>28</v>
      </c>
      <c r="PH1000" s="1">
        <v>32</v>
      </c>
      <c r="PK1000" s="1">
        <v>24</v>
      </c>
      <c r="SP1000" s="1">
        <v>96.6</v>
      </c>
      <c r="ST1000" s="1">
        <v>98.4</v>
      </c>
      <c r="VX1000" s="1">
        <v>1</v>
      </c>
      <c r="WB1000" s="1">
        <v>1</v>
      </c>
      <c r="WQ1000" s="1">
        <v>1</v>
      </c>
      <c r="WR1000" s="1">
        <v>0</v>
      </c>
      <c r="WS1000" s="1">
        <v>1</v>
      </c>
      <c r="WT1000" s="1">
        <v>1</v>
      </c>
      <c r="WU1000" s="1">
        <v>1</v>
      </c>
      <c r="AAY1000" s="1">
        <v>24</v>
      </c>
      <c r="ABB1000" s="1">
        <v>10.199999999999999</v>
      </c>
      <c r="ABE1000" s="1">
        <v>32.9</v>
      </c>
      <c r="ABM1000" s="1">
        <v>9.91</v>
      </c>
      <c r="ABO1000" s="1">
        <v>308</v>
      </c>
      <c r="ABU1000" s="1">
        <v>146</v>
      </c>
      <c r="ABX1000" s="1">
        <v>4.0999999999999996</v>
      </c>
      <c r="ACA1000" s="1">
        <v>107</v>
      </c>
      <c r="ACD1000" s="1">
        <v>9.3000000000000007</v>
      </c>
      <c r="ACG1000" s="1">
        <v>124</v>
      </c>
      <c r="ACQ1000" s="1">
        <v>32</v>
      </c>
      <c r="ACT1000" s="1">
        <v>1.38</v>
      </c>
      <c r="ACW1000" s="1">
        <v>15</v>
      </c>
      <c r="AEF1000" s="1">
        <v>12.4</v>
      </c>
      <c r="AGS1000" s="1">
        <v>1</v>
      </c>
      <c r="AGT1000" s="1">
        <v>0</v>
      </c>
      <c r="AGU1000" s="1">
        <v>0</v>
      </c>
      <c r="AGV1000" s="1">
        <v>1</v>
      </c>
      <c r="AGW1000" s="1">
        <v>1</v>
      </c>
      <c r="AGX1000" s="1">
        <v>0</v>
      </c>
      <c r="AGY1000" s="1">
        <v>0</v>
      </c>
      <c r="AGZ1000" s="1">
        <v>1</v>
      </c>
      <c r="AHA1000" s="1">
        <v>0</v>
      </c>
      <c r="AHB1000" s="1">
        <v>0</v>
      </c>
      <c r="AHC1000" s="1">
        <v>1</v>
      </c>
      <c r="AHD1000" s="1">
        <v>0</v>
      </c>
      <c r="AHE1000" s="1">
        <v>0</v>
      </c>
      <c r="AHF1000" s="1">
        <v>0</v>
      </c>
      <c r="AHH1000" s="1">
        <v>0</v>
      </c>
      <c r="AHI1000" s="1">
        <v>0</v>
      </c>
      <c r="AHK1000" s="1">
        <v>0</v>
      </c>
      <c r="AHL1000" s="1">
        <v>0</v>
      </c>
      <c r="AHM1000" s="1">
        <v>0</v>
      </c>
      <c r="AHN1000" s="1">
        <v>0</v>
      </c>
      <c r="AHO1000" s="1">
        <v>0</v>
      </c>
      <c r="AHP1000" s="1">
        <v>0</v>
      </c>
      <c r="AHQ1000" s="1">
        <v>0</v>
      </c>
      <c r="AHR1000" s="1">
        <v>0</v>
      </c>
      <c r="AIM1000" s="1">
        <v>0</v>
      </c>
      <c r="AIN1000" s="1">
        <v>0</v>
      </c>
      <c r="AIO1000" s="1">
        <v>0</v>
      </c>
      <c r="AIR1000" s="1">
        <v>0</v>
      </c>
      <c r="AIT1000" s="1">
        <v>1</v>
      </c>
      <c r="AIU1000" s="1">
        <v>1</v>
      </c>
      <c r="AIV1000" s="1">
        <v>0</v>
      </c>
      <c r="AIW1000" s="1">
        <v>0</v>
      </c>
      <c r="AIX1000" s="1">
        <v>47</v>
      </c>
      <c r="AJB1000" s="1">
        <v>140</v>
      </c>
    </row>
    <row r="1001" spans="1:938" s="1" customFormat="1">
      <c r="B1001" s="1">
        <v>4</v>
      </c>
      <c r="C1001" s="1">
        <v>1</v>
      </c>
      <c r="D1001" s="1" t="s">
        <v>9012</v>
      </c>
      <c r="E1001" s="1" t="s">
        <v>9013</v>
      </c>
      <c r="F1001" s="1" t="s">
        <v>9014</v>
      </c>
      <c r="O1001" s="1">
        <v>1</v>
      </c>
      <c r="P1001" s="1">
        <v>0</v>
      </c>
      <c r="Q1001" s="1">
        <v>1</v>
      </c>
      <c r="Z1001" s="1">
        <v>0</v>
      </c>
      <c r="AA1001" s="1">
        <v>1</v>
      </c>
      <c r="AB1001" s="1" t="s">
        <v>9015</v>
      </c>
      <c r="AC1001" s="1">
        <v>0</v>
      </c>
      <c r="AE1001" s="1">
        <v>0</v>
      </c>
      <c r="AG1001" s="1">
        <v>0</v>
      </c>
      <c r="AI1001" s="1">
        <v>126</v>
      </c>
      <c r="AM1001" s="1">
        <v>132</v>
      </c>
      <c r="DR1001" s="1">
        <v>80</v>
      </c>
      <c r="DV1001" s="1">
        <v>80</v>
      </c>
      <c r="HA1001" s="1">
        <v>2</v>
      </c>
      <c r="HE1001" s="1">
        <v>2</v>
      </c>
      <c r="HT1001" s="1">
        <v>0</v>
      </c>
      <c r="HX1001" s="1">
        <v>0</v>
      </c>
      <c r="IP1001" s="1">
        <v>95</v>
      </c>
      <c r="IQ1001" s="1">
        <v>93</v>
      </c>
      <c r="IR1001" s="1">
        <v>89.5</v>
      </c>
      <c r="IS1001" s="1">
        <v>95</v>
      </c>
      <c r="IT1001" s="1">
        <v>97</v>
      </c>
      <c r="LX1001" s="1">
        <v>100</v>
      </c>
      <c r="MB1001" s="1">
        <v>94</v>
      </c>
      <c r="PG1001" s="1">
        <v>32</v>
      </c>
      <c r="PK1001" s="1">
        <v>28</v>
      </c>
      <c r="SP1001" s="1">
        <v>98.9</v>
      </c>
      <c r="ST1001" s="1">
        <v>98.2</v>
      </c>
      <c r="VX1001" s="1">
        <v>1</v>
      </c>
      <c r="WB1001" s="1">
        <v>1</v>
      </c>
      <c r="WQ1001" s="1">
        <v>1</v>
      </c>
      <c r="WR1001" s="1">
        <v>0</v>
      </c>
      <c r="WS1001" s="1">
        <v>0</v>
      </c>
      <c r="WT1001" s="1">
        <v>1</v>
      </c>
      <c r="WU1001" s="1">
        <v>1</v>
      </c>
      <c r="AEV1001" s="1">
        <v>0</v>
      </c>
      <c r="AFE1001" s="1">
        <v>35</v>
      </c>
      <c r="AGS1001" s="1">
        <v>1</v>
      </c>
      <c r="AGT1001" s="1">
        <v>1</v>
      </c>
      <c r="AGU1001" s="1">
        <v>0</v>
      </c>
      <c r="AGV1001" s="1">
        <v>1</v>
      </c>
      <c r="AGW1001" s="1">
        <v>1</v>
      </c>
      <c r="AGX1001" s="1">
        <v>0</v>
      </c>
      <c r="AGY1001" s="1">
        <v>1</v>
      </c>
      <c r="AGZ1001" s="1">
        <v>4</v>
      </c>
      <c r="AHA1001" s="1">
        <v>0</v>
      </c>
      <c r="AHB1001" s="1">
        <v>0</v>
      </c>
      <c r="AHC1001" s="1">
        <v>1</v>
      </c>
      <c r="AHD1001" s="1">
        <v>0</v>
      </c>
      <c r="AHE1001" s="1">
        <v>0</v>
      </c>
      <c r="AHF1001" s="1">
        <v>0</v>
      </c>
      <c r="AHH1001" s="1">
        <v>0</v>
      </c>
      <c r="AHI1001" s="1">
        <v>0</v>
      </c>
      <c r="AHK1001" s="1">
        <v>0</v>
      </c>
      <c r="AHL1001" s="1">
        <v>0</v>
      </c>
      <c r="AHM1001" s="1">
        <v>0</v>
      </c>
      <c r="AHN1001" s="1">
        <v>0</v>
      </c>
      <c r="AHO1001" s="1">
        <v>0</v>
      </c>
      <c r="AHP1001" s="1">
        <v>0</v>
      </c>
      <c r="AHQ1001" s="1">
        <v>0</v>
      </c>
      <c r="AHR1001" s="1">
        <v>0</v>
      </c>
      <c r="AIM1001" s="1">
        <v>0</v>
      </c>
      <c r="AIN1001" s="1">
        <v>0</v>
      </c>
      <c r="AIO1001" s="1">
        <v>0</v>
      </c>
      <c r="AIR1001" s="1">
        <v>0</v>
      </c>
      <c r="AIT1001" s="1">
        <v>2</v>
      </c>
      <c r="AIU1001" s="1">
        <v>0</v>
      </c>
      <c r="AIV1001" s="1">
        <v>0</v>
      </c>
      <c r="AIW1001" s="1">
        <v>0</v>
      </c>
      <c r="AIX1001" s="1">
        <v>68</v>
      </c>
      <c r="AIY1001" s="1">
        <v>115</v>
      </c>
    </row>
    <row r="1002" spans="1:938" s="1" customFormat="1">
      <c r="B1002" s="1">
        <v>5</v>
      </c>
      <c r="C1002" s="1">
        <v>1</v>
      </c>
      <c r="D1002" s="1" t="s">
        <v>9016</v>
      </c>
      <c r="E1002" s="1" t="s">
        <v>5987</v>
      </c>
      <c r="O1002" s="1">
        <v>0</v>
      </c>
      <c r="P1002" s="1">
        <v>0</v>
      </c>
      <c r="Z1002" s="1">
        <v>0</v>
      </c>
      <c r="AA1002" s="1">
        <v>1</v>
      </c>
      <c r="AC1002" s="1">
        <v>1</v>
      </c>
      <c r="AD1002" s="1">
        <v>0</v>
      </c>
      <c r="AE1002" s="1">
        <v>0</v>
      </c>
      <c r="AG1002" s="1">
        <v>0</v>
      </c>
      <c r="AI1002" s="1">
        <v>118</v>
      </c>
      <c r="AL1002" s="1">
        <v>116</v>
      </c>
      <c r="DR1002" s="1">
        <v>72</v>
      </c>
      <c r="DU1002" s="1">
        <v>86</v>
      </c>
      <c r="HA1002" s="1">
        <v>2</v>
      </c>
      <c r="HD1002" s="1">
        <v>2</v>
      </c>
      <c r="HT1002" s="1">
        <v>0</v>
      </c>
      <c r="HW1002" s="1">
        <v>0</v>
      </c>
      <c r="IP1002" s="1">
        <v>94</v>
      </c>
      <c r="IQ1002" s="1">
        <v>88</v>
      </c>
      <c r="IR1002" s="1">
        <v>97</v>
      </c>
      <c r="IS1002" s="1">
        <v>97</v>
      </c>
      <c r="LX1002" s="1">
        <v>88</v>
      </c>
      <c r="MA1002" s="1">
        <v>76</v>
      </c>
      <c r="PG1002" s="1">
        <v>36</v>
      </c>
      <c r="PJ1002" s="1">
        <v>32</v>
      </c>
      <c r="SP1002" s="1">
        <v>98.9</v>
      </c>
      <c r="SS1002" s="1">
        <v>96.8</v>
      </c>
      <c r="VX1002" s="1">
        <v>1</v>
      </c>
      <c r="WA1002" s="1">
        <v>1</v>
      </c>
      <c r="WQ1002" s="1">
        <v>1</v>
      </c>
      <c r="WR1002" s="1">
        <v>0</v>
      </c>
      <c r="WS1002" s="1">
        <v>1</v>
      </c>
      <c r="WT1002" s="1">
        <v>1</v>
      </c>
      <c r="ZY1002" s="1">
        <v>118.6</v>
      </c>
      <c r="AAY1002" s="1">
        <v>17</v>
      </c>
      <c r="ABB1002" s="1">
        <v>10.199999999999999</v>
      </c>
      <c r="ABE1002" s="1">
        <v>31.5</v>
      </c>
      <c r="ABM1002" s="1">
        <v>10.029999999999999</v>
      </c>
      <c r="ABO1002" s="1">
        <v>315</v>
      </c>
      <c r="ABU1002" s="1">
        <v>146</v>
      </c>
      <c r="ABX1002" s="1">
        <v>4.2</v>
      </c>
      <c r="ACA1002" s="1">
        <v>108</v>
      </c>
      <c r="ACD1002" s="1">
        <v>8.8000000000000007</v>
      </c>
      <c r="ACG1002" s="1">
        <v>146</v>
      </c>
      <c r="ACQ1002" s="1">
        <v>27</v>
      </c>
      <c r="ACT1002" s="1">
        <v>1.56</v>
      </c>
      <c r="ACW1002" s="1">
        <v>21</v>
      </c>
      <c r="AEF1002" s="1">
        <v>16.8</v>
      </c>
      <c r="AGS1002" s="1">
        <v>1</v>
      </c>
      <c r="AGT1002" s="1">
        <v>1</v>
      </c>
      <c r="AGU1002" s="1">
        <v>1</v>
      </c>
      <c r="AGV1002" s="1">
        <v>1</v>
      </c>
      <c r="AGW1002" s="1">
        <v>1</v>
      </c>
      <c r="AGX1002" s="1">
        <v>1</v>
      </c>
      <c r="AGY1002" s="1">
        <v>0</v>
      </c>
      <c r="AGZ1002" s="1">
        <v>1</v>
      </c>
      <c r="AHA1002" s="1">
        <v>0</v>
      </c>
      <c r="AHB1002" s="1">
        <v>0</v>
      </c>
      <c r="AHC1002" s="1">
        <v>1</v>
      </c>
      <c r="AHD1002" s="1">
        <v>0</v>
      </c>
      <c r="AHE1002" s="1">
        <v>0</v>
      </c>
      <c r="AHF1002" s="1">
        <v>0</v>
      </c>
      <c r="AHH1002" s="1">
        <v>0</v>
      </c>
      <c r="AHI1002" s="1">
        <v>0</v>
      </c>
      <c r="AHK1002" s="1">
        <v>0</v>
      </c>
      <c r="AHL1002" s="1">
        <v>0</v>
      </c>
      <c r="AHM1002" s="1">
        <v>0</v>
      </c>
      <c r="AHN1002" s="1">
        <v>0</v>
      </c>
      <c r="AHO1002" s="1">
        <v>0</v>
      </c>
      <c r="AHP1002" s="1">
        <v>0</v>
      </c>
      <c r="AHQ1002" s="1">
        <v>0</v>
      </c>
      <c r="AHR1002" s="1">
        <v>0</v>
      </c>
      <c r="AIM1002" s="1">
        <v>0</v>
      </c>
      <c r="AIN1002" s="1">
        <v>0</v>
      </c>
      <c r="AIO1002" s="1">
        <v>0</v>
      </c>
      <c r="AIR1002" s="1">
        <v>0</v>
      </c>
      <c r="AIT1002" s="1">
        <v>2</v>
      </c>
      <c r="AIU1002" s="1">
        <v>0</v>
      </c>
      <c r="AIV1002" s="1">
        <v>0</v>
      </c>
      <c r="AIW1002" s="1">
        <v>0</v>
      </c>
      <c r="AIX1002" s="1">
        <v>59</v>
      </c>
      <c r="AIY1002" s="1">
        <v>51</v>
      </c>
    </row>
    <row r="1003" spans="1:938" s="80" customFormat="1">
      <c r="B1003" s="80">
        <v>6</v>
      </c>
      <c r="C1003" s="80">
        <v>1</v>
      </c>
      <c r="D1003" s="80" t="s">
        <v>6338</v>
      </c>
      <c r="O1003" s="80">
        <v>1</v>
      </c>
      <c r="Z1003" s="80">
        <v>1</v>
      </c>
      <c r="AA1003" s="80">
        <v>1</v>
      </c>
      <c r="AB1003" s="80" t="s">
        <v>9017</v>
      </c>
      <c r="AC1003" s="80">
        <v>2</v>
      </c>
      <c r="AD1003" s="80">
        <v>0</v>
      </c>
      <c r="AE1003" s="80">
        <v>0</v>
      </c>
      <c r="AG1003" s="80">
        <v>0</v>
      </c>
      <c r="AI1003" s="80">
        <v>120</v>
      </c>
      <c r="AM1003" s="80">
        <v>122</v>
      </c>
      <c r="DR1003" s="80">
        <v>72</v>
      </c>
      <c r="DV1003" s="80">
        <v>74</v>
      </c>
      <c r="HA1003" s="80">
        <v>2</v>
      </c>
      <c r="HE1003" s="80">
        <v>2</v>
      </c>
      <c r="HT1003" s="80">
        <v>0</v>
      </c>
      <c r="HX1003" s="80">
        <v>0</v>
      </c>
      <c r="IP1003" s="80">
        <v>84</v>
      </c>
      <c r="IQ1003" s="80">
        <v>91</v>
      </c>
      <c r="IR1003" s="80">
        <v>94</v>
      </c>
      <c r="IS1003" s="80">
        <v>94.5</v>
      </c>
      <c r="IT1003" s="80">
        <v>95</v>
      </c>
      <c r="LX1003" s="80">
        <v>100</v>
      </c>
      <c r="MB1003" s="80">
        <v>96</v>
      </c>
      <c r="PG1003" s="80">
        <v>36</v>
      </c>
      <c r="PK1003" s="80">
        <v>36</v>
      </c>
      <c r="SP1003" s="80">
        <v>98</v>
      </c>
      <c r="ST1003" s="80">
        <v>98.6</v>
      </c>
      <c r="VX1003" s="80">
        <v>1</v>
      </c>
      <c r="WB1003" s="80">
        <v>1</v>
      </c>
      <c r="WQ1003" s="80">
        <v>1</v>
      </c>
      <c r="WR1003" s="80">
        <v>1</v>
      </c>
      <c r="WS1003" s="80">
        <v>1</v>
      </c>
      <c r="WT1003" s="80">
        <v>1</v>
      </c>
      <c r="WU1003" s="80">
        <v>1</v>
      </c>
      <c r="ZY1003" s="80">
        <v>116.2</v>
      </c>
      <c r="AAY1003" s="80">
        <v>19</v>
      </c>
      <c r="AAZ1003" s="80">
        <v>20</v>
      </c>
      <c r="ABB1003" s="80">
        <v>9.5</v>
      </c>
      <c r="ABC1003" s="80">
        <v>9.1999999999999993</v>
      </c>
      <c r="ABE1003" s="80">
        <v>28</v>
      </c>
      <c r="ABF1003" s="80">
        <v>27</v>
      </c>
      <c r="ABU1003" s="80">
        <v>141</v>
      </c>
      <c r="ABV1003" s="80">
        <v>139</v>
      </c>
      <c r="ABX1003" s="80">
        <v>4</v>
      </c>
      <c r="ABY1003" s="80">
        <v>4.7</v>
      </c>
      <c r="ACA1003" s="80">
        <v>109</v>
      </c>
      <c r="ACB1003" s="80">
        <v>109</v>
      </c>
      <c r="ACD1003" s="80">
        <v>1.1499999999999999</v>
      </c>
      <c r="ACE1003" s="80">
        <v>1.1299999999999999</v>
      </c>
      <c r="ACG1003" s="80">
        <v>162</v>
      </c>
      <c r="ACH1003" s="80">
        <v>170</v>
      </c>
      <c r="ACQ1003" s="80">
        <v>32</v>
      </c>
      <c r="ACR1003" s="80">
        <v>36</v>
      </c>
      <c r="ACT1003" s="80">
        <v>2.2999999999999998</v>
      </c>
      <c r="ACU1003" s="80">
        <v>2.4</v>
      </c>
      <c r="ACW1003" s="80">
        <v>18</v>
      </c>
      <c r="ACX1003" s="80">
        <v>15</v>
      </c>
      <c r="AGS1003" s="80">
        <v>1</v>
      </c>
      <c r="AGT1003" s="80">
        <v>1</v>
      </c>
      <c r="AGU1003" s="80">
        <v>0</v>
      </c>
      <c r="AGV1003" s="80">
        <v>1</v>
      </c>
      <c r="AGW1003" s="80">
        <v>1</v>
      </c>
      <c r="AGX1003" s="80">
        <v>1</v>
      </c>
      <c r="AGY1003" s="80">
        <v>0</v>
      </c>
      <c r="AGZ1003" s="80">
        <v>2</v>
      </c>
      <c r="AHA1003" s="80">
        <v>1</v>
      </c>
      <c r="AHB1003" s="80">
        <v>1</v>
      </c>
      <c r="AHC1003" s="80">
        <v>1</v>
      </c>
      <c r="AHD1003" s="80">
        <v>0</v>
      </c>
      <c r="AHE1003" s="80">
        <v>0</v>
      </c>
      <c r="AHF1003" s="80">
        <v>0</v>
      </c>
      <c r="AHH1003" s="80">
        <v>0</v>
      </c>
      <c r="AHI1003" s="80">
        <v>0</v>
      </c>
      <c r="AHK1003" s="80">
        <v>0</v>
      </c>
      <c r="AHL1003" s="80">
        <v>0</v>
      </c>
      <c r="AHM1003" s="80">
        <v>0</v>
      </c>
      <c r="AHN1003" s="80">
        <v>0</v>
      </c>
      <c r="AHO1003" s="80">
        <v>0</v>
      </c>
      <c r="AHP1003" s="80">
        <v>0</v>
      </c>
      <c r="AHQ1003" s="80">
        <v>0</v>
      </c>
      <c r="AHR1003" s="80">
        <v>0</v>
      </c>
      <c r="AIM1003" s="80">
        <v>0</v>
      </c>
      <c r="AIN1003" s="80">
        <v>0</v>
      </c>
      <c r="AIO1003" s="80">
        <v>0</v>
      </c>
      <c r="AIR1003" s="80">
        <v>0</v>
      </c>
      <c r="AIT1003" s="80">
        <v>2</v>
      </c>
      <c r="AIU1003" s="80">
        <v>0</v>
      </c>
      <c r="AIV1003" s="80">
        <v>0</v>
      </c>
      <c r="AIW1003" s="80">
        <v>0</v>
      </c>
      <c r="AIX1003" s="80">
        <v>110</v>
      </c>
      <c r="AIY1003" s="80">
        <v>175</v>
      </c>
    </row>
    <row r="1004" spans="1:938" s="93" customFormat="1">
      <c r="A1004" s="93">
        <v>209</v>
      </c>
      <c r="B1004" s="93" t="s">
        <v>7502</v>
      </c>
      <c r="C1004" s="93">
        <v>1</v>
      </c>
      <c r="D1004" s="93" t="s">
        <v>6642</v>
      </c>
      <c r="O1004" s="93">
        <v>0</v>
      </c>
      <c r="Z1004" s="93">
        <v>0</v>
      </c>
      <c r="AA1004" s="93">
        <v>1</v>
      </c>
      <c r="AB1004" s="93" t="s">
        <v>9018</v>
      </c>
      <c r="AI1004" s="93">
        <v>141</v>
      </c>
      <c r="AK1004" s="93">
        <v>121</v>
      </c>
      <c r="AN1004" s="93">
        <v>129</v>
      </c>
      <c r="DR1004" s="93">
        <v>65</v>
      </c>
      <c r="DT1004" s="93">
        <v>58</v>
      </c>
      <c r="DW1004" s="93">
        <v>64</v>
      </c>
      <c r="IP1004" s="93">
        <v>97</v>
      </c>
      <c r="IR1004" s="93">
        <v>95</v>
      </c>
      <c r="LX1004" s="93">
        <v>87</v>
      </c>
      <c r="LY1004" s="93">
        <v>85</v>
      </c>
      <c r="LZ1004" s="93">
        <v>85</v>
      </c>
      <c r="MA1004" s="93">
        <v>89</v>
      </c>
      <c r="MB1004" s="93">
        <v>83</v>
      </c>
      <c r="PG1004" s="93">
        <v>23</v>
      </c>
      <c r="PI1004" s="93">
        <v>18</v>
      </c>
      <c r="PL1004" s="93">
        <v>18</v>
      </c>
      <c r="SP1004" s="93">
        <v>99.6</v>
      </c>
      <c r="SR1004" s="93">
        <v>99.8</v>
      </c>
      <c r="SU1004" s="93">
        <v>97.9</v>
      </c>
      <c r="WQ1004" s="93">
        <v>0</v>
      </c>
      <c r="WS1004" s="93">
        <v>0</v>
      </c>
      <c r="WV1004" s="93">
        <v>0</v>
      </c>
      <c r="AGS1004" s="93">
        <v>1</v>
      </c>
      <c r="AGT1004" s="93">
        <v>1</v>
      </c>
      <c r="AGU1004" s="93">
        <v>0</v>
      </c>
      <c r="AGV1004" s="93">
        <v>1</v>
      </c>
      <c r="AGW1004" s="93">
        <v>0</v>
      </c>
      <c r="AGX1004" s="93">
        <v>0</v>
      </c>
      <c r="AGY1004" s="93">
        <v>2</v>
      </c>
      <c r="AGZ1004" s="93">
        <v>21</v>
      </c>
      <c r="AHA1004" s="93">
        <v>0</v>
      </c>
      <c r="AHB1004" s="93">
        <v>0</v>
      </c>
      <c r="AHC1004" s="93">
        <v>4</v>
      </c>
      <c r="AHD1004" s="93">
        <v>0</v>
      </c>
      <c r="AHE1004" s="93">
        <v>0</v>
      </c>
      <c r="AHF1004" s="93">
        <v>0</v>
      </c>
      <c r="AHH1004" s="93">
        <v>0</v>
      </c>
      <c r="AHI1004" s="93">
        <v>1</v>
      </c>
      <c r="AHK1004" s="93">
        <v>0</v>
      </c>
      <c r="AHL1004" s="93">
        <v>0</v>
      </c>
      <c r="AHM1004" s="93">
        <v>0</v>
      </c>
      <c r="AHN1004" s="93">
        <v>0</v>
      </c>
      <c r="AHO1004" s="93">
        <v>0</v>
      </c>
      <c r="AHP1004" s="93">
        <v>0</v>
      </c>
      <c r="AHQ1004" s="93">
        <v>0</v>
      </c>
      <c r="AHR1004" s="93">
        <v>0</v>
      </c>
      <c r="AIM1004" s="93">
        <v>0</v>
      </c>
      <c r="AIN1004" s="93">
        <v>0</v>
      </c>
      <c r="AIO1004" s="93">
        <v>0</v>
      </c>
      <c r="AIT1004" s="94"/>
    </row>
    <row r="1005" spans="1:938" s="1" customFormat="1">
      <c r="B1005" s="1">
        <v>2</v>
      </c>
      <c r="C1005" s="1">
        <v>0</v>
      </c>
      <c r="Z1005" s="1">
        <v>0</v>
      </c>
      <c r="AA1005" s="1">
        <v>1</v>
      </c>
      <c r="AB1005" s="1" t="s">
        <v>9019</v>
      </c>
      <c r="AC1005" s="1">
        <v>0</v>
      </c>
      <c r="AE1005" s="1">
        <v>0</v>
      </c>
      <c r="AG1005" s="1">
        <v>0</v>
      </c>
      <c r="AL1005" s="1">
        <v>134</v>
      </c>
      <c r="AM1005" s="1">
        <v>125</v>
      </c>
      <c r="AN1005" s="1">
        <v>119</v>
      </c>
      <c r="AO1005" s="1">
        <v>121</v>
      </c>
      <c r="DU1005" s="1">
        <v>68</v>
      </c>
      <c r="DV1005" s="1">
        <v>57</v>
      </c>
      <c r="DW1005" s="1">
        <v>73</v>
      </c>
      <c r="DX1005" s="1">
        <v>65</v>
      </c>
      <c r="IT1005" s="1">
        <v>98</v>
      </c>
      <c r="IU1005" s="1">
        <v>90</v>
      </c>
      <c r="IV1005" s="1">
        <v>98</v>
      </c>
      <c r="LX1005" s="1">
        <v>72</v>
      </c>
      <c r="LY1005" s="1">
        <v>76</v>
      </c>
      <c r="LZ1005" s="1">
        <v>81</v>
      </c>
      <c r="MB1005" s="1">
        <v>82</v>
      </c>
      <c r="MC1005" s="1">
        <v>79</v>
      </c>
      <c r="MD1005" s="1">
        <v>95</v>
      </c>
      <c r="PJ1005" s="1">
        <v>18</v>
      </c>
      <c r="PK1005" s="1">
        <v>18</v>
      </c>
      <c r="PL1005" s="1">
        <v>18</v>
      </c>
      <c r="PM1005" s="1">
        <v>18</v>
      </c>
      <c r="SS1005" s="1">
        <v>98.4</v>
      </c>
      <c r="ST1005" s="1">
        <v>98.2</v>
      </c>
      <c r="SU1005" s="1">
        <v>97.8</v>
      </c>
      <c r="SV1005" s="1">
        <v>98.6</v>
      </c>
      <c r="WT1005" s="1">
        <v>0</v>
      </c>
      <c r="WU1005" s="1">
        <v>0</v>
      </c>
      <c r="WV1005" s="1">
        <v>0</v>
      </c>
      <c r="WW1005" s="1">
        <v>0</v>
      </c>
      <c r="AAY1005" s="1">
        <v>28</v>
      </c>
      <c r="ABB1005" s="1">
        <v>11.1</v>
      </c>
      <c r="ABE1005" s="1">
        <v>32.1</v>
      </c>
      <c r="ABH1005" s="1">
        <v>1.2</v>
      </c>
      <c r="ABM1005" s="1">
        <v>14.3</v>
      </c>
      <c r="ABO1005" s="1">
        <v>208</v>
      </c>
      <c r="ABU1005" s="1">
        <v>139</v>
      </c>
      <c r="ABX1005" s="1">
        <v>4.8</v>
      </c>
      <c r="ACA1005" s="1">
        <v>99</v>
      </c>
      <c r="ACD1005" s="1">
        <v>9.4</v>
      </c>
      <c r="ACG1005" s="1">
        <v>238</v>
      </c>
      <c r="ACH1005" s="1">
        <v>243</v>
      </c>
      <c r="ACI1005" s="1">
        <v>380</v>
      </c>
      <c r="ACQ1005" s="1">
        <v>24</v>
      </c>
      <c r="ACT1005" s="1">
        <v>1.1299999999999999</v>
      </c>
      <c r="ACW1005" s="1">
        <v>12</v>
      </c>
      <c r="ADR1005" s="1">
        <v>1.6</v>
      </c>
      <c r="AGS1005" s="1">
        <v>1</v>
      </c>
      <c r="AGT1005" s="1">
        <v>0</v>
      </c>
      <c r="AGU1005" s="1">
        <v>0</v>
      </c>
      <c r="AGV1005" s="1">
        <v>1</v>
      </c>
      <c r="AGW1005" s="1">
        <v>0</v>
      </c>
      <c r="AGX1005" s="1">
        <v>0</v>
      </c>
      <c r="AGY1005" s="1">
        <v>0</v>
      </c>
      <c r="AGZ1005" s="1">
        <v>0</v>
      </c>
      <c r="AHA1005" s="1">
        <v>0</v>
      </c>
      <c r="AHB1005" s="1">
        <v>0</v>
      </c>
      <c r="AHC1005" s="1">
        <v>1</v>
      </c>
      <c r="AHD1005" s="1">
        <v>0</v>
      </c>
      <c r="AHE1005" s="1">
        <v>0</v>
      </c>
      <c r="AHF1005" s="1">
        <v>0</v>
      </c>
      <c r="AHH1005" s="1">
        <v>0</v>
      </c>
      <c r="AHI1005" s="1">
        <v>1</v>
      </c>
      <c r="AHK1005" s="1">
        <v>0</v>
      </c>
      <c r="AHL1005" s="1">
        <v>0</v>
      </c>
      <c r="AHM1005" s="1">
        <v>0</v>
      </c>
      <c r="AHN1005" s="1">
        <v>0</v>
      </c>
      <c r="AHO1005" s="1">
        <v>0</v>
      </c>
      <c r="AHP1005" s="1">
        <v>0</v>
      </c>
      <c r="AHQ1005" s="1">
        <v>0</v>
      </c>
      <c r="AHR1005" s="1">
        <v>0</v>
      </c>
      <c r="AIM1005" s="1">
        <v>0</v>
      </c>
      <c r="AIN1005" s="1">
        <v>0</v>
      </c>
      <c r="AIO1005" s="1">
        <v>0</v>
      </c>
      <c r="AIT1005" s="3">
        <v>0</v>
      </c>
    </row>
    <row r="1006" spans="1:938" s="1" customFormat="1">
      <c r="B1006" s="1">
        <v>3</v>
      </c>
      <c r="C1006" s="1">
        <v>0</v>
      </c>
      <c r="Z1006" s="1">
        <v>0</v>
      </c>
      <c r="AA1006" s="1">
        <v>2</v>
      </c>
      <c r="AB1006" s="1" t="s">
        <v>9020</v>
      </c>
      <c r="AC1006" s="1">
        <v>0</v>
      </c>
      <c r="AE1006" s="1">
        <v>0</v>
      </c>
      <c r="AG1006" s="1">
        <v>0</v>
      </c>
      <c r="AI1006" s="1">
        <v>98</v>
      </c>
      <c r="AJ1006" s="1">
        <v>106</v>
      </c>
      <c r="AK1006" s="1">
        <v>69</v>
      </c>
      <c r="AL1006" s="1">
        <v>80</v>
      </c>
      <c r="AM1006" s="1">
        <v>128</v>
      </c>
      <c r="AN1006" s="1">
        <v>149</v>
      </c>
      <c r="AO1006" s="1">
        <v>147</v>
      </c>
      <c r="AP1006" s="1">
        <v>140</v>
      </c>
      <c r="DR1006" s="1">
        <v>68</v>
      </c>
      <c r="DS1006" s="1">
        <v>50</v>
      </c>
      <c r="DT1006" s="1">
        <v>58</v>
      </c>
      <c r="DU1006" s="1">
        <v>60</v>
      </c>
      <c r="DV1006" s="1">
        <v>66</v>
      </c>
      <c r="DW1006" s="1">
        <v>68</v>
      </c>
      <c r="DX1006" s="1">
        <v>85</v>
      </c>
      <c r="DY1006" s="1">
        <v>78</v>
      </c>
      <c r="HA1006" s="1">
        <v>2</v>
      </c>
      <c r="HB1006" s="1">
        <v>0</v>
      </c>
      <c r="HC1006" s="1">
        <v>0</v>
      </c>
      <c r="HD1006" s="1">
        <v>0</v>
      </c>
      <c r="HE1006" s="1">
        <v>2</v>
      </c>
      <c r="HF1006" s="1">
        <v>2</v>
      </c>
      <c r="HG1006" s="1">
        <v>2</v>
      </c>
      <c r="HH1006" s="1">
        <v>2</v>
      </c>
      <c r="HT1006" s="1">
        <v>0</v>
      </c>
      <c r="HU1006" s="1">
        <v>0</v>
      </c>
      <c r="HV1006" s="1">
        <v>1</v>
      </c>
      <c r="HW1006" s="1">
        <v>0</v>
      </c>
      <c r="HX1006" s="1">
        <v>1</v>
      </c>
      <c r="HY1006" s="1">
        <v>1</v>
      </c>
      <c r="HZ1006" s="1">
        <v>1</v>
      </c>
      <c r="IA1006" s="1">
        <v>0</v>
      </c>
      <c r="IP1006" s="1">
        <v>98</v>
      </c>
      <c r="IR1006" s="1">
        <v>92</v>
      </c>
      <c r="IU1006" s="1">
        <v>98</v>
      </c>
      <c r="IW1006" s="1">
        <v>98</v>
      </c>
      <c r="LX1006" s="1">
        <v>112</v>
      </c>
      <c r="LZ1006" s="1">
        <v>88</v>
      </c>
      <c r="MC1006" s="1">
        <v>89</v>
      </c>
      <c r="PG1006" s="1">
        <v>24</v>
      </c>
      <c r="PI1006" s="1">
        <v>24</v>
      </c>
      <c r="PL1006" s="1">
        <v>20</v>
      </c>
      <c r="PN1006" s="1">
        <v>20</v>
      </c>
      <c r="SP1006" s="1">
        <v>99</v>
      </c>
      <c r="SR1006" s="1">
        <v>98.2</v>
      </c>
      <c r="VX1006" s="1">
        <v>0</v>
      </c>
      <c r="VZ1006" s="1">
        <v>0</v>
      </c>
      <c r="WQ1006" s="1">
        <v>0</v>
      </c>
      <c r="WS1006" s="1">
        <v>0</v>
      </c>
      <c r="WV1006" s="1">
        <v>0</v>
      </c>
      <c r="WX1006" s="1">
        <v>0</v>
      </c>
      <c r="AGS1006" s="1">
        <v>1</v>
      </c>
      <c r="AGT1006" s="1">
        <v>1</v>
      </c>
      <c r="AGU1006" s="1">
        <v>0</v>
      </c>
      <c r="AGV1006" s="1">
        <v>1</v>
      </c>
      <c r="AGW1006" s="1">
        <v>0</v>
      </c>
      <c r="AGX1006" s="1">
        <v>0</v>
      </c>
      <c r="AGY1006" s="1">
        <v>0</v>
      </c>
      <c r="AGZ1006" s="1">
        <v>0</v>
      </c>
      <c r="AHA1006" s="1">
        <v>0</v>
      </c>
      <c r="AHB1006" s="1">
        <v>0</v>
      </c>
      <c r="AHC1006" s="1">
        <v>1</v>
      </c>
      <c r="AHD1006" s="1">
        <v>0</v>
      </c>
      <c r="AHE1006" s="1">
        <v>0</v>
      </c>
      <c r="AHF1006" s="1">
        <v>0</v>
      </c>
      <c r="AHH1006" s="1">
        <v>0</v>
      </c>
      <c r="AHI1006" s="1">
        <v>1</v>
      </c>
      <c r="AHK1006" s="1">
        <v>0</v>
      </c>
      <c r="AHL1006" s="1">
        <v>0</v>
      </c>
      <c r="AHM1006" s="1">
        <v>0</v>
      </c>
      <c r="AHN1006" s="1">
        <v>0</v>
      </c>
      <c r="AHO1006" s="1">
        <v>0</v>
      </c>
      <c r="AHP1006" s="1">
        <v>0</v>
      </c>
      <c r="AHQ1006" s="1">
        <v>0</v>
      </c>
      <c r="AHR1006" s="1">
        <v>0</v>
      </c>
      <c r="AIM1006" s="1">
        <v>0</v>
      </c>
      <c r="AIN1006" s="1">
        <v>0</v>
      </c>
      <c r="AIO1006" s="1">
        <v>0</v>
      </c>
      <c r="AIT1006" s="3">
        <v>2</v>
      </c>
      <c r="AIX1006" s="1">
        <v>59</v>
      </c>
      <c r="AIY1006" s="1">
        <v>71</v>
      </c>
    </row>
    <row r="1007" spans="1:938" s="1" customFormat="1">
      <c r="B1007" s="1">
        <v>4</v>
      </c>
      <c r="C1007" s="1">
        <v>0</v>
      </c>
      <c r="Z1007" s="1">
        <v>0</v>
      </c>
      <c r="AA1007" s="1">
        <v>2</v>
      </c>
      <c r="AB1007" s="1" t="s">
        <v>9021</v>
      </c>
      <c r="AC1007" s="1">
        <v>0</v>
      </c>
      <c r="AE1007" s="1">
        <v>0</v>
      </c>
      <c r="AG1007" s="1">
        <v>0</v>
      </c>
      <c r="AI1007" s="1">
        <v>118</v>
      </c>
      <c r="AJ1007" s="1">
        <v>125</v>
      </c>
      <c r="DR1007" s="1">
        <v>118</v>
      </c>
      <c r="DS1007" s="1">
        <v>125</v>
      </c>
      <c r="HA1007" s="1">
        <v>0</v>
      </c>
      <c r="HB1007" s="1">
        <v>0</v>
      </c>
      <c r="HT1007" s="1">
        <v>0</v>
      </c>
      <c r="HU1007" s="1">
        <v>1</v>
      </c>
      <c r="IP1007" s="1">
        <v>96</v>
      </c>
      <c r="IQ1007" s="1">
        <v>92</v>
      </c>
      <c r="LX1007" s="1">
        <v>104</v>
      </c>
      <c r="LY1007" s="1">
        <v>84</v>
      </c>
      <c r="PG1007" s="1">
        <v>24</v>
      </c>
      <c r="PH1007" s="1">
        <v>24</v>
      </c>
      <c r="SP1007" s="1">
        <v>96.3</v>
      </c>
      <c r="SQ1007" s="1">
        <v>98.3</v>
      </c>
      <c r="VX1007" s="1">
        <v>1</v>
      </c>
      <c r="VY1007" s="1">
        <v>1</v>
      </c>
      <c r="WQ1007" s="1">
        <v>0</v>
      </c>
      <c r="WR1007" s="1">
        <v>0</v>
      </c>
      <c r="AAY1007" s="1">
        <v>23</v>
      </c>
      <c r="ABB1007" s="1">
        <v>11.9</v>
      </c>
      <c r="ABE1007" s="1">
        <v>36.9</v>
      </c>
      <c r="ABM1007" s="1">
        <v>11.87</v>
      </c>
      <c r="ABO1007" s="1">
        <v>266</v>
      </c>
      <c r="ABU1007" s="1">
        <v>136</v>
      </c>
      <c r="ABX1007" s="1">
        <v>4.5</v>
      </c>
      <c r="ACA1007" s="1">
        <v>96</v>
      </c>
      <c r="ACD1007" s="1">
        <v>9.1</v>
      </c>
      <c r="ACG1007" s="1">
        <v>217</v>
      </c>
      <c r="ACQ1007" s="1">
        <v>33</v>
      </c>
      <c r="ACT1007" s="1">
        <v>1.2</v>
      </c>
      <c r="ACW1007" s="1">
        <v>17</v>
      </c>
      <c r="AGS1007" s="1">
        <v>1</v>
      </c>
      <c r="AGT1007" s="1">
        <v>0</v>
      </c>
      <c r="AGU1007" s="1">
        <v>0</v>
      </c>
      <c r="AGV1007" s="1">
        <v>1</v>
      </c>
      <c r="AGW1007" s="1">
        <v>0</v>
      </c>
      <c r="AGX1007" s="1">
        <v>0</v>
      </c>
      <c r="AGY1007" s="1">
        <v>0</v>
      </c>
      <c r="AGZ1007" s="1">
        <v>2</v>
      </c>
      <c r="AHA1007" s="1">
        <v>0</v>
      </c>
      <c r="AHB1007" s="1">
        <v>0</v>
      </c>
      <c r="AHC1007" s="1">
        <v>1</v>
      </c>
      <c r="AHD1007" s="1">
        <v>0</v>
      </c>
      <c r="AHE1007" s="1">
        <v>0</v>
      </c>
      <c r="AHF1007" s="1">
        <v>0</v>
      </c>
      <c r="AHH1007" s="1">
        <v>0</v>
      </c>
      <c r="AHI1007" s="1">
        <v>1</v>
      </c>
      <c r="AHK1007" s="1">
        <v>0</v>
      </c>
      <c r="AHL1007" s="1">
        <v>0</v>
      </c>
      <c r="AHM1007" s="1">
        <v>0</v>
      </c>
      <c r="AHN1007" s="1">
        <v>0</v>
      </c>
      <c r="AHO1007" s="1">
        <v>0</v>
      </c>
      <c r="AHP1007" s="1">
        <v>0</v>
      </c>
      <c r="AHQ1007" s="1">
        <v>0</v>
      </c>
      <c r="AHR1007" s="1">
        <v>0</v>
      </c>
      <c r="AIM1007" s="1">
        <v>0</v>
      </c>
      <c r="AIN1007" s="1">
        <v>0</v>
      </c>
      <c r="AIO1007" s="1">
        <v>0</v>
      </c>
      <c r="AIT1007" s="3">
        <v>2</v>
      </c>
      <c r="AIX1007" s="1">
        <v>46</v>
      </c>
      <c r="AIY1007" s="1">
        <v>35</v>
      </c>
    </row>
    <row r="1008" spans="1:938" s="18" customFormat="1">
      <c r="B1008" s="18">
        <v>5</v>
      </c>
      <c r="C1008" s="18">
        <v>1</v>
      </c>
      <c r="D1008" s="18" t="s">
        <v>9022</v>
      </c>
      <c r="O1008" s="18">
        <v>0</v>
      </c>
      <c r="Z1008" s="18">
        <v>0</v>
      </c>
      <c r="AA1008" s="18">
        <v>2</v>
      </c>
      <c r="AB1008" s="18" t="s">
        <v>9023</v>
      </c>
      <c r="AC1008" s="18">
        <v>0</v>
      </c>
      <c r="AE1008" s="18">
        <v>0</v>
      </c>
      <c r="AG1008" s="18">
        <v>0</v>
      </c>
      <c r="AI1008" s="18">
        <v>132</v>
      </c>
      <c r="DR1008" s="18">
        <v>132</v>
      </c>
      <c r="HA1008" s="18">
        <v>0</v>
      </c>
      <c r="HB1008" s="18">
        <v>0</v>
      </c>
      <c r="HT1008" s="18">
        <v>0</v>
      </c>
      <c r="IP1008" s="18">
        <v>95</v>
      </c>
      <c r="LX1008" s="18">
        <v>86</v>
      </c>
      <c r="PG1008" s="18">
        <v>18</v>
      </c>
      <c r="SP1008" s="18">
        <v>98.2</v>
      </c>
      <c r="VX1008" s="18">
        <v>1</v>
      </c>
      <c r="WQ1008" s="18">
        <v>0</v>
      </c>
      <c r="AGS1008" s="18">
        <v>0</v>
      </c>
      <c r="AGT1008" s="18">
        <v>0</v>
      </c>
      <c r="AGU1008" s="18">
        <v>0</v>
      </c>
      <c r="AGV1008" s="18">
        <v>0</v>
      </c>
      <c r="AGW1008" s="18">
        <v>0</v>
      </c>
      <c r="AGX1008" s="18">
        <v>0</v>
      </c>
      <c r="AGY1008" s="18">
        <v>0</v>
      </c>
      <c r="AGZ1008" s="18">
        <v>0</v>
      </c>
      <c r="AHA1008" s="18">
        <v>0</v>
      </c>
      <c r="AHB1008" s="18">
        <v>0</v>
      </c>
      <c r="AHC1008" s="18">
        <v>1</v>
      </c>
      <c r="AHD1008" s="18">
        <v>0</v>
      </c>
      <c r="AHE1008" s="18">
        <v>0</v>
      </c>
      <c r="AHF1008" s="18">
        <v>0</v>
      </c>
      <c r="AHH1008" s="18">
        <v>0</v>
      </c>
      <c r="AHI1008" s="18">
        <v>1</v>
      </c>
      <c r="AHK1008" s="18">
        <v>0</v>
      </c>
      <c r="AHL1008" s="18">
        <v>0</v>
      </c>
      <c r="AHM1008" s="18">
        <v>0</v>
      </c>
      <c r="AHN1008" s="18">
        <v>0</v>
      </c>
      <c r="AHO1008" s="18">
        <v>0</v>
      </c>
      <c r="AHP1008" s="18">
        <v>0</v>
      </c>
      <c r="AHQ1008" s="18">
        <v>0</v>
      </c>
      <c r="AHR1008" s="18">
        <v>0</v>
      </c>
      <c r="AIM1008" s="18">
        <v>0</v>
      </c>
      <c r="AIN1008" s="18">
        <v>0</v>
      </c>
      <c r="AIO1008" s="18">
        <v>0</v>
      </c>
      <c r="AIT1008" s="79">
        <v>1</v>
      </c>
      <c r="AIX1008" s="18">
        <v>53</v>
      </c>
    </row>
    <row r="1009" spans="1:951" s="1" customFormat="1">
      <c r="A1009" s="1">
        <v>210</v>
      </c>
      <c r="B1009" s="1">
        <v>1</v>
      </c>
      <c r="C1009" s="1">
        <v>0</v>
      </c>
      <c r="Z1009" s="1">
        <v>0</v>
      </c>
      <c r="AA1009" s="1">
        <v>2</v>
      </c>
      <c r="AB1009" s="1" t="s">
        <v>9024</v>
      </c>
      <c r="AC1009" s="1">
        <v>0</v>
      </c>
      <c r="AE1009" s="1">
        <v>0</v>
      </c>
      <c r="AG1009" s="1">
        <v>0</v>
      </c>
      <c r="AI1009" s="1">
        <v>156</v>
      </c>
      <c r="DR1009" s="1">
        <v>100</v>
      </c>
      <c r="HA1009" s="1">
        <v>0</v>
      </c>
      <c r="HT1009" s="1">
        <v>0</v>
      </c>
      <c r="IP1009" s="1">
        <v>96</v>
      </c>
      <c r="LX1009" s="1">
        <v>93</v>
      </c>
      <c r="PG1009" s="1">
        <v>20</v>
      </c>
      <c r="SP1009" s="1">
        <v>97.7</v>
      </c>
      <c r="VX1009" s="1">
        <v>1</v>
      </c>
      <c r="WQ1009" s="1">
        <v>0</v>
      </c>
      <c r="AGS1009" s="1">
        <v>0</v>
      </c>
      <c r="AGT1009" s="1">
        <v>0</v>
      </c>
      <c r="AGU1009" s="1">
        <v>0</v>
      </c>
      <c r="AGV1009" s="1">
        <v>0</v>
      </c>
      <c r="AGW1009" s="1">
        <v>0</v>
      </c>
      <c r="AGX1009" s="1">
        <v>0</v>
      </c>
      <c r="AGY1009" s="1">
        <v>0</v>
      </c>
      <c r="AGZ1009" s="1">
        <v>0</v>
      </c>
      <c r="AHA1009" s="1">
        <v>0</v>
      </c>
      <c r="AHB1009" s="1">
        <v>0</v>
      </c>
      <c r="AHC1009" s="1">
        <v>1</v>
      </c>
      <c r="AHD1009" s="1">
        <v>0</v>
      </c>
      <c r="AHE1009" s="1">
        <v>0</v>
      </c>
      <c r="AHF1009" s="1">
        <v>0</v>
      </c>
      <c r="AHH1009" s="1">
        <v>0</v>
      </c>
      <c r="AHI1009" s="1">
        <v>0</v>
      </c>
      <c r="AHK1009" s="1">
        <v>0</v>
      </c>
      <c r="AHL1009" s="1">
        <v>0</v>
      </c>
      <c r="AHM1009" s="1">
        <v>0</v>
      </c>
      <c r="AHN1009" s="1">
        <v>0</v>
      </c>
      <c r="AHO1009" s="1">
        <v>0</v>
      </c>
      <c r="AHP1009" s="1">
        <v>0</v>
      </c>
      <c r="AHQ1009" s="1">
        <v>0</v>
      </c>
      <c r="AHR1009" s="1">
        <v>1</v>
      </c>
      <c r="AIM1009" s="1">
        <v>0</v>
      </c>
      <c r="AIN1009" s="1">
        <v>0</v>
      </c>
      <c r="AIO1009" s="1">
        <v>0</v>
      </c>
      <c r="AIP1009" s="1">
        <v>0</v>
      </c>
      <c r="AIQ1009" s="1">
        <v>0</v>
      </c>
      <c r="AIR1009" s="1">
        <v>0</v>
      </c>
      <c r="AIS1009" s="1">
        <v>1</v>
      </c>
      <c r="AIT1009" s="3">
        <v>1</v>
      </c>
      <c r="AIU1009" s="1">
        <v>0</v>
      </c>
      <c r="AIV1009" s="1">
        <v>0</v>
      </c>
      <c r="AIW1009" s="1">
        <v>0</v>
      </c>
      <c r="AIX1009" s="1">
        <v>64</v>
      </c>
    </row>
    <row r="1010" spans="1:951" s="1" customFormat="1">
      <c r="B1010" s="1">
        <v>2</v>
      </c>
      <c r="C1010" s="1">
        <v>0</v>
      </c>
      <c r="Z1010" s="1">
        <v>0</v>
      </c>
      <c r="AA1010" s="1">
        <v>2</v>
      </c>
      <c r="AB1010" s="1" t="s">
        <v>9025</v>
      </c>
      <c r="AC1010" s="1">
        <v>0</v>
      </c>
      <c r="AE1010" s="1">
        <v>0</v>
      </c>
      <c r="AG1010" s="1">
        <v>0</v>
      </c>
      <c r="AI1010" s="1">
        <v>128</v>
      </c>
      <c r="AJ1010" s="1">
        <v>130</v>
      </c>
      <c r="DR1010" s="1">
        <v>72</v>
      </c>
      <c r="DS1010" s="1">
        <v>74</v>
      </c>
      <c r="HA1010" s="1">
        <v>0</v>
      </c>
      <c r="HB1010" s="1">
        <v>0</v>
      </c>
      <c r="HT1010" s="1">
        <v>0</v>
      </c>
      <c r="HU1010" s="1">
        <v>0</v>
      </c>
      <c r="IP1010" s="1">
        <v>92</v>
      </c>
      <c r="IQ1010" s="1">
        <v>98</v>
      </c>
      <c r="LX1010" s="1">
        <v>88</v>
      </c>
      <c r="LY1010" s="1">
        <v>74</v>
      </c>
      <c r="PG1010" s="1">
        <v>18</v>
      </c>
      <c r="PH1010" s="1">
        <v>18</v>
      </c>
      <c r="SP1010" s="1">
        <v>98.4</v>
      </c>
      <c r="SQ1010" s="1">
        <v>98</v>
      </c>
      <c r="VX1010" s="1">
        <v>1</v>
      </c>
      <c r="VY1010" s="1">
        <v>1</v>
      </c>
      <c r="WQ1010" s="1">
        <v>0</v>
      </c>
      <c r="WR1010" s="1">
        <v>0</v>
      </c>
      <c r="AAY1010" s="1">
        <v>23</v>
      </c>
      <c r="ABB1010" s="1">
        <v>13.3</v>
      </c>
      <c r="ABE1010" s="1">
        <v>39</v>
      </c>
      <c r="ABU1010" s="1">
        <v>136</v>
      </c>
      <c r="ABX1010" s="1">
        <v>4.0999999999999996</v>
      </c>
      <c r="ACA1010" s="1">
        <v>104</v>
      </c>
      <c r="ACD1010" s="1">
        <v>1.1100000000000001</v>
      </c>
      <c r="ACG1010" s="1">
        <v>97</v>
      </c>
      <c r="ACQ1010" s="1">
        <v>13</v>
      </c>
      <c r="ACT1010" s="1">
        <v>0.6</v>
      </c>
      <c r="ACW1010" s="1">
        <v>14</v>
      </c>
      <c r="AGS1010" s="1">
        <v>1</v>
      </c>
      <c r="AGT1010" s="1">
        <v>0</v>
      </c>
      <c r="AGU1010" s="1">
        <v>0</v>
      </c>
      <c r="AGV1010" s="1">
        <v>1</v>
      </c>
      <c r="AGW1010" s="1">
        <v>0</v>
      </c>
      <c r="AGX1010" s="1">
        <v>0</v>
      </c>
      <c r="AGY1010" s="1">
        <v>0</v>
      </c>
      <c r="AGZ1010" s="1">
        <v>1</v>
      </c>
      <c r="AHA1010" s="1">
        <v>0</v>
      </c>
      <c r="AHB1010" s="1">
        <v>0</v>
      </c>
      <c r="AHC1010" s="1">
        <v>1</v>
      </c>
      <c r="AHD1010" s="1">
        <v>0</v>
      </c>
      <c r="AHE1010" s="1">
        <v>0</v>
      </c>
      <c r="AHF1010" s="1">
        <v>0</v>
      </c>
      <c r="AHH1010" s="1">
        <v>0</v>
      </c>
      <c r="AHI1010" s="1">
        <v>0</v>
      </c>
      <c r="AHK1010" s="1">
        <v>0</v>
      </c>
      <c r="AHL1010" s="1">
        <v>0</v>
      </c>
      <c r="AHM1010" s="1">
        <v>0</v>
      </c>
      <c r="AHN1010" s="1">
        <v>0</v>
      </c>
      <c r="AHO1010" s="1">
        <v>0</v>
      </c>
      <c r="AHP1010" s="1">
        <v>0</v>
      </c>
      <c r="AHQ1010" s="1">
        <v>0</v>
      </c>
      <c r="AHR1010" s="1">
        <v>0</v>
      </c>
      <c r="AIM1010" s="1">
        <v>0</v>
      </c>
      <c r="AIN1010" s="1">
        <v>0</v>
      </c>
      <c r="AIO1010" s="1">
        <v>0</v>
      </c>
      <c r="AIP1010" s="1">
        <v>0</v>
      </c>
      <c r="AIQ1010" s="1">
        <v>0</v>
      </c>
      <c r="AIR1010" s="1">
        <v>0</v>
      </c>
      <c r="AIT1010" s="3">
        <v>0</v>
      </c>
      <c r="AIU1010" s="1">
        <v>2</v>
      </c>
      <c r="AIV1010" s="1">
        <v>0</v>
      </c>
      <c r="AIW1010" s="1">
        <v>0</v>
      </c>
      <c r="AJB1010" s="1">
        <v>78</v>
      </c>
      <c r="AJC1010" s="1">
        <v>40</v>
      </c>
    </row>
    <row r="1011" spans="1:951" s="1" customFormat="1">
      <c r="B1011" s="1">
        <v>3</v>
      </c>
      <c r="C1011" s="1">
        <v>0</v>
      </c>
      <c r="Z1011" s="1">
        <v>0</v>
      </c>
      <c r="AA1011" s="1">
        <v>2</v>
      </c>
      <c r="AB1011" s="1" t="s">
        <v>9026</v>
      </c>
      <c r="AC1011" s="1">
        <v>0</v>
      </c>
      <c r="AE1011" s="1">
        <v>0</v>
      </c>
      <c r="AG1011" s="1">
        <v>0</v>
      </c>
      <c r="AI1011" s="1">
        <v>120</v>
      </c>
      <c r="AJ1011" s="1">
        <v>120</v>
      </c>
      <c r="DR1011" s="1">
        <v>90</v>
      </c>
      <c r="DS1011" s="1">
        <v>90</v>
      </c>
      <c r="HA1011" s="1">
        <v>2</v>
      </c>
      <c r="HB1011" s="1">
        <v>0</v>
      </c>
      <c r="HT1011" s="1">
        <v>0</v>
      </c>
      <c r="HU1011" s="1">
        <v>0</v>
      </c>
      <c r="IP1011" s="1">
        <v>95</v>
      </c>
      <c r="IQ1011" s="1">
        <v>96</v>
      </c>
      <c r="LX1011" s="1">
        <v>88</v>
      </c>
      <c r="LY1011" s="1">
        <v>78</v>
      </c>
      <c r="PG1011" s="1">
        <v>24</v>
      </c>
      <c r="PH1011" s="1">
        <v>20</v>
      </c>
      <c r="SP1011" s="1">
        <v>97.8</v>
      </c>
      <c r="SQ1011" s="1">
        <v>98.7</v>
      </c>
      <c r="VX1011" s="1">
        <v>1</v>
      </c>
      <c r="VY1011" s="1">
        <v>1</v>
      </c>
      <c r="WQ1011" s="1">
        <v>0</v>
      </c>
      <c r="WR1011" s="1">
        <v>0</v>
      </c>
      <c r="AGS1011" s="1">
        <v>1</v>
      </c>
      <c r="AGT1011" s="1">
        <v>0</v>
      </c>
      <c r="AGU1011" s="1">
        <v>0</v>
      </c>
      <c r="AGV1011" s="1">
        <v>1</v>
      </c>
      <c r="AGW1011" s="1">
        <v>0</v>
      </c>
      <c r="AGX1011" s="1">
        <v>0</v>
      </c>
      <c r="AGY1011" s="1">
        <v>0</v>
      </c>
      <c r="AGZ1011" s="1">
        <v>0</v>
      </c>
      <c r="AHA1011" s="1">
        <v>0</v>
      </c>
      <c r="AHB1011" s="1">
        <v>0</v>
      </c>
      <c r="AHC1011" s="1">
        <v>1</v>
      </c>
      <c r="AHD1011" s="1">
        <v>0</v>
      </c>
      <c r="AHE1011" s="1">
        <v>0</v>
      </c>
      <c r="AHF1011" s="1">
        <v>0</v>
      </c>
      <c r="AHH1011" s="1">
        <v>0</v>
      </c>
      <c r="AHI1011" s="1">
        <v>0</v>
      </c>
      <c r="AHK1011" s="1">
        <v>0</v>
      </c>
      <c r="AHL1011" s="1">
        <v>0</v>
      </c>
      <c r="AHM1011" s="1">
        <v>0</v>
      </c>
      <c r="AHN1011" s="1">
        <v>0</v>
      </c>
      <c r="AHO1011" s="1">
        <v>0</v>
      </c>
      <c r="AHP1011" s="1">
        <v>0</v>
      </c>
      <c r="AHQ1011" s="1">
        <v>0</v>
      </c>
      <c r="AHR1011" s="1">
        <v>0</v>
      </c>
      <c r="AIM1011" s="1">
        <v>0</v>
      </c>
      <c r="AIN1011" s="1">
        <v>0</v>
      </c>
      <c r="AIO1011" s="1">
        <v>0</v>
      </c>
      <c r="AIP1011" s="1">
        <v>0</v>
      </c>
      <c r="AIQ1011" s="1">
        <v>0</v>
      </c>
      <c r="AIR1011" s="1">
        <v>0</v>
      </c>
      <c r="AIT1011" s="3">
        <v>1</v>
      </c>
      <c r="AIU1011" s="1">
        <v>1</v>
      </c>
      <c r="AIV1011" s="1">
        <v>0</v>
      </c>
      <c r="AIW1011" s="1">
        <v>0</v>
      </c>
      <c r="AIX1011" s="1">
        <v>39</v>
      </c>
      <c r="AJB1011" s="1">
        <v>15</v>
      </c>
    </row>
    <row r="1012" spans="1:951" s="1" customFormat="1">
      <c r="B1012" s="1">
        <v>4</v>
      </c>
      <c r="C1012" s="1">
        <v>1</v>
      </c>
      <c r="D1012" s="1" t="s">
        <v>4526</v>
      </c>
      <c r="O1012" s="1">
        <v>0</v>
      </c>
      <c r="Z1012" s="1">
        <v>0</v>
      </c>
      <c r="AA1012" s="1">
        <v>2</v>
      </c>
      <c r="AC1012" s="1">
        <v>0</v>
      </c>
      <c r="AE1012" s="1">
        <v>0</v>
      </c>
      <c r="AG1012" s="1">
        <v>0</v>
      </c>
      <c r="AI1012" s="1">
        <v>138</v>
      </c>
      <c r="AJ1012" s="1">
        <v>132</v>
      </c>
      <c r="DR1012" s="1">
        <v>80</v>
      </c>
      <c r="DS1012" s="1">
        <v>82</v>
      </c>
      <c r="HA1012" s="1">
        <v>2</v>
      </c>
      <c r="HB1012" s="1">
        <v>2</v>
      </c>
      <c r="HT1012" s="1">
        <v>0</v>
      </c>
      <c r="HU1012" s="1">
        <v>0</v>
      </c>
      <c r="IP1012" s="1">
        <v>96</v>
      </c>
      <c r="IQ1012" s="1">
        <v>95</v>
      </c>
      <c r="LX1012" s="1">
        <v>78</v>
      </c>
      <c r="LY1012" s="1">
        <v>70</v>
      </c>
      <c r="PG1012" s="1">
        <v>18</v>
      </c>
      <c r="PH1012" s="1">
        <v>18</v>
      </c>
      <c r="SP1012" s="1">
        <v>98.4</v>
      </c>
      <c r="SQ1012" s="1">
        <v>98</v>
      </c>
      <c r="VX1012" s="1">
        <v>1</v>
      </c>
      <c r="VY1012" s="1">
        <v>1</v>
      </c>
      <c r="WQ1012" s="1">
        <v>0</v>
      </c>
      <c r="WR1012" s="1">
        <v>0</v>
      </c>
      <c r="AGS1012" s="1">
        <v>0</v>
      </c>
      <c r="AGT1012" s="1">
        <v>0</v>
      </c>
      <c r="AGU1012" s="1">
        <v>0</v>
      </c>
      <c r="AGV1012" s="1">
        <v>0</v>
      </c>
      <c r="AGW1012" s="1">
        <v>0</v>
      </c>
      <c r="AGX1012" s="1">
        <v>0</v>
      </c>
      <c r="AGY1012" s="1">
        <v>0</v>
      </c>
      <c r="AGZ1012" s="1">
        <v>0</v>
      </c>
      <c r="AHA1012" s="1">
        <v>0</v>
      </c>
      <c r="AHB1012" s="1">
        <v>0</v>
      </c>
      <c r="AHC1012" s="1">
        <v>1</v>
      </c>
      <c r="AHD1012" s="1">
        <v>0</v>
      </c>
      <c r="AHE1012" s="1">
        <v>0</v>
      </c>
      <c r="AHF1012" s="1">
        <v>0</v>
      </c>
      <c r="AHH1012" s="1">
        <v>0</v>
      </c>
      <c r="AHI1012" s="1">
        <v>0</v>
      </c>
      <c r="AHK1012" s="1">
        <v>0</v>
      </c>
      <c r="AHL1012" s="1">
        <v>0</v>
      </c>
      <c r="AHM1012" s="1">
        <v>0</v>
      </c>
      <c r="AHN1012" s="1">
        <v>0</v>
      </c>
      <c r="AHO1012" s="1">
        <v>0</v>
      </c>
      <c r="AHP1012" s="1">
        <v>0</v>
      </c>
      <c r="AHQ1012" s="1">
        <v>0</v>
      </c>
      <c r="AHR1012" s="1">
        <v>0</v>
      </c>
      <c r="AIM1012" s="1">
        <v>0</v>
      </c>
      <c r="AIN1012" s="1">
        <v>0</v>
      </c>
      <c r="AIO1012" s="1">
        <v>0</v>
      </c>
      <c r="AIP1012" s="1">
        <v>0</v>
      </c>
      <c r="AIQ1012" s="1">
        <v>0</v>
      </c>
      <c r="AIR1012" s="1">
        <v>0</v>
      </c>
      <c r="AIT1012" s="3">
        <v>1</v>
      </c>
      <c r="AIU1012" s="1">
        <v>1</v>
      </c>
      <c r="AIV1012" s="1">
        <v>0</v>
      </c>
      <c r="AIW1012" s="1">
        <v>0</v>
      </c>
      <c r="AIX1012" s="1">
        <v>40</v>
      </c>
      <c r="AJB1012" s="1">
        <v>25</v>
      </c>
    </row>
    <row r="1013" spans="1:951" s="18" customFormat="1">
      <c r="B1013" s="18">
        <v>5</v>
      </c>
      <c r="C1013" s="18">
        <v>0</v>
      </c>
      <c r="Z1013" s="18">
        <v>0</v>
      </c>
      <c r="AA1013" s="18">
        <v>2</v>
      </c>
      <c r="AC1013" s="18">
        <v>0</v>
      </c>
      <c r="AE1013" s="18">
        <v>0</v>
      </c>
      <c r="AG1013" s="18">
        <v>0</v>
      </c>
      <c r="AI1013" s="18">
        <v>112</v>
      </c>
      <c r="DR1013" s="18">
        <v>90</v>
      </c>
      <c r="HA1013" s="18">
        <v>2</v>
      </c>
      <c r="HT1013" s="18">
        <v>0</v>
      </c>
      <c r="IP1013" s="18">
        <v>94</v>
      </c>
      <c r="LX1013" s="18">
        <v>92</v>
      </c>
      <c r="PG1013" s="18">
        <v>18</v>
      </c>
      <c r="SP1013" s="18">
        <v>98.4</v>
      </c>
      <c r="VX1013" s="18">
        <v>1</v>
      </c>
      <c r="WQ1013" s="18">
        <v>0</v>
      </c>
      <c r="AGS1013" s="18">
        <v>0</v>
      </c>
      <c r="AGT1013" s="18">
        <v>0</v>
      </c>
      <c r="AGU1013" s="18">
        <v>0</v>
      </c>
      <c r="AGV1013" s="18">
        <v>0</v>
      </c>
      <c r="AGW1013" s="18">
        <v>0</v>
      </c>
      <c r="AGX1013" s="18">
        <v>0</v>
      </c>
      <c r="AGY1013" s="18">
        <v>0</v>
      </c>
      <c r="AGZ1013" s="18">
        <v>0</v>
      </c>
      <c r="AHA1013" s="18">
        <v>0</v>
      </c>
      <c r="AHB1013" s="18">
        <v>0</v>
      </c>
      <c r="AHC1013" s="18">
        <v>1</v>
      </c>
      <c r="AHD1013" s="18">
        <v>0</v>
      </c>
      <c r="AHE1013" s="18">
        <v>0</v>
      </c>
      <c r="AHF1013" s="18">
        <v>0</v>
      </c>
      <c r="AHH1013" s="18">
        <v>0</v>
      </c>
      <c r="AHI1013" s="18">
        <v>0</v>
      </c>
      <c r="AHK1013" s="18">
        <v>0</v>
      </c>
      <c r="AHL1013" s="18">
        <v>0</v>
      </c>
      <c r="AHM1013" s="18">
        <v>0</v>
      </c>
      <c r="AHN1013" s="18">
        <v>0</v>
      </c>
      <c r="AHO1013" s="18">
        <v>0</v>
      </c>
      <c r="AHP1013" s="18">
        <v>0</v>
      </c>
      <c r="AHQ1013" s="18">
        <v>0</v>
      </c>
      <c r="AHR1013" s="18">
        <v>0</v>
      </c>
      <c r="AIM1013" s="18">
        <v>0</v>
      </c>
      <c r="AIN1013" s="18">
        <v>0</v>
      </c>
      <c r="AIO1013" s="18">
        <v>0</v>
      </c>
      <c r="AIP1013" s="18">
        <v>0</v>
      </c>
      <c r="AIQ1013" s="18">
        <v>0</v>
      </c>
      <c r="AIR1013" s="18">
        <v>0</v>
      </c>
      <c r="AIT1013" s="79">
        <v>1</v>
      </c>
      <c r="AIU1013" s="18">
        <v>0</v>
      </c>
      <c r="AIV1013" s="18">
        <v>0</v>
      </c>
      <c r="AIW1013" s="18">
        <v>0</v>
      </c>
      <c r="AIX1013" s="18">
        <v>27</v>
      </c>
    </row>
    <row r="1014" spans="1:951" s="1" customFormat="1">
      <c r="A1014" s="1">
        <v>211</v>
      </c>
      <c r="B1014" s="1">
        <v>1</v>
      </c>
      <c r="C1014" s="1">
        <v>0</v>
      </c>
      <c r="Z1014" s="1">
        <v>0</v>
      </c>
      <c r="AA1014" s="1">
        <v>1</v>
      </c>
      <c r="AB1014" s="1" t="s">
        <v>9027</v>
      </c>
      <c r="AC1014" s="1">
        <v>0</v>
      </c>
      <c r="AE1014" s="1">
        <v>0</v>
      </c>
      <c r="AG1014" s="1">
        <v>0</v>
      </c>
      <c r="AGS1014" s="1">
        <v>1</v>
      </c>
      <c r="AGT1014" s="1">
        <v>0</v>
      </c>
      <c r="AGU1014" s="1">
        <v>0</v>
      </c>
      <c r="AGV1014" s="1">
        <v>1</v>
      </c>
      <c r="AGW1014" s="1">
        <v>0</v>
      </c>
      <c r="AGX1014" s="1">
        <v>0</v>
      </c>
      <c r="AGY1014" s="1">
        <v>0</v>
      </c>
      <c r="AGZ1014" s="1">
        <v>0</v>
      </c>
      <c r="AHA1014" s="1">
        <v>0</v>
      </c>
      <c r="AHB1014" s="1">
        <v>0</v>
      </c>
      <c r="AHC1014" s="1">
        <v>1</v>
      </c>
      <c r="AHD1014" s="1">
        <v>0</v>
      </c>
      <c r="AHE1014" s="1">
        <v>0</v>
      </c>
      <c r="AHF1014" s="1">
        <v>0</v>
      </c>
      <c r="AHH1014" s="1">
        <v>0</v>
      </c>
      <c r="AHI1014" s="1">
        <v>0</v>
      </c>
      <c r="AHK1014" s="1">
        <v>0</v>
      </c>
      <c r="AHL1014" s="1">
        <v>0</v>
      </c>
      <c r="AHM1014" s="1">
        <v>0</v>
      </c>
      <c r="AHN1014" s="1">
        <v>0</v>
      </c>
      <c r="AHO1014" s="1">
        <v>0</v>
      </c>
      <c r="AHP1014" s="1">
        <v>0</v>
      </c>
      <c r="AHQ1014" s="1">
        <v>0</v>
      </c>
      <c r="AHR1014" s="1">
        <v>0</v>
      </c>
      <c r="AIM1014" s="1">
        <v>0</v>
      </c>
      <c r="AIN1014" s="1">
        <v>0</v>
      </c>
      <c r="AIO1014" s="1">
        <v>0</v>
      </c>
      <c r="AIP1014" s="1">
        <v>1</v>
      </c>
      <c r="AIQ1014" s="1">
        <v>1</v>
      </c>
      <c r="AIR1014" s="1">
        <v>1</v>
      </c>
      <c r="AIS1014" s="1">
        <v>1</v>
      </c>
      <c r="AIT1014" s="1">
        <v>0</v>
      </c>
      <c r="AIU1014" s="1">
        <v>0</v>
      </c>
      <c r="AIV1014" s="1">
        <v>0</v>
      </c>
      <c r="AIW1014" s="1">
        <v>0</v>
      </c>
    </row>
    <row r="1015" spans="1:951" s="1" customFormat="1">
      <c r="B1015" s="1">
        <v>2</v>
      </c>
      <c r="C1015" s="1">
        <v>1</v>
      </c>
      <c r="D1015" s="1" t="s">
        <v>9028</v>
      </c>
      <c r="E1015" s="1" t="s">
        <v>9029</v>
      </c>
      <c r="O1015" s="1">
        <v>1</v>
      </c>
      <c r="P1015" s="1">
        <v>0</v>
      </c>
      <c r="Z1015" s="1">
        <v>0</v>
      </c>
      <c r="AA1015" s="1">
        <v>1</v>
      </c>
      <c r="AB1015" s="1" t="s">
        <v>9030</v>
      </c>
      <c r="AC1015" s="1">
        <v>0</v>
      </c>
      <c r="AE1015" s="1">
        <v>0</v>
      </c>
      <c r="AG1015" s="1">
        <v>0</v>
      </c>
      <c r="AI1015" s="1">
        <v>122</v>
      </c>
      <c r="AJ1015" s="1">
        <v>126</v>
      </c>
      <c r="DR1015" s="1">
        <v>62</v>
      </c>
      <c r="DS1015" s="1">
        <v>68</v>
      </c>
      <c r="HA1015" s="1">
        <v>2</v>
      </c>
      <c r="HB1015" s="1">
        <v>2</v>
      </c>
      <c r="HT1015" s="1">
        <v>0</v>
      </c>
      <c r="HU1015" s="1">
        <v>0</v>
      </c>
      <c r="IP1015" s="1">
        <v>96</v>
      </c>
      <c r="IQ1015" s="1">
        <v>96</v>
      </c>
      <c r="LX1015" s="1">
        <v>80</v>
      </c>
      <c r="LY1015" s="1">
        <v>70</v>
      </c>
      <c r="PG1015" s="1">
        <v>18</v>
      </c>
      <c r="PH1015" s="1">
        <v>18</v>
      </c>
      <c r="SP1015" s="1">
        <v>97.8</v>
      </c>
      <c r="SQ1015" s="1">
        <v>96.9</v>
      </c>
      <c r="VX1015" s="1">
        <v>1</v>
      </c>
      <c r="VY1015" s="1">
        <v>1</v>
      </c>
      <c r="WQ1015" s="1">
        <v>0</v>
      </c>
      <c r="WR1015" s="1">
        <v>0</v>
      </c>
      <c r="AGS1015" s="1">
        <v>1</v>
      </c>
      <c r="AGT1015" s="1">
        <v>0</v>
      </c>
      <c r="AGU1015" s="1">
        <v>0</v>
      </c>
      <c r="AGV1015" s="1">
        <v>1</v>
      </c>
      <c r="AGW1015" s="1">
        <v>0</v>
      </c>
      <c r="AGX1015" s="1">
        <v>0</v>
      </c>
      <c r="AGY1015" s="1">
        <v>0</v>
      </c>
      <c r="AGZ1015" s="1">
        <v>0</v>
      </c>
      <c r="AHA1015" s="1">
        <v>0</v>
      </c>
      <c r="AHB1015" s="1">
        <v>0</v>
      </c>
      <c r="AHC1015" s="1">
        <v>1</v>
      </c>
      <c r="AHD1015" s="1">
        <v>0</v>
      </c>
      <c r="AHE1015" s="1">
        <v>0</v>
      </c>
      <c r="AHF1015" s="1">
        <v>0</v>
      </c>
      <c r="AHH1015" s="1">
        <v>0</v>
      </c>
      <c r="AHI1015" s="1">
        <v>0</v>
      </c>
      <c r="AHK1015" s="1">
        <v>0</v>
      </c>
      <c r="AHL1015" s="1">
        <v>0</v>
      </c>
      <c r="AHM1015" s="1">
        <v>0</v>
      </c>
      <c r="AHN1015" s="1">
        <v>0</v>
      </c>
      <c r="AHO1015" s="1">
        <v>0</v>
      </c>
      <c r="AHP1015" s="1">
        <v>0</v>
      </c>
      <c r="AHQ1015" s="1">
        <v>0</v>
      </c>
      <c r="AHR1015" s="1">
        <v>2</v>
      </c>
      <c r="AIM1015" s="1">
        <v>0</v>
      </c>
      <c r="AIN1015" s="1">
        <v>0</v>
      </c>
      <c r="AIO1015" s="1">
        <v>0</v>
      </c>
      <c r="AIT1015" s="1">
        <v>2</v>
      </c>
      <c r="AIU1015" s="1">
        <v>0</v>
      </c>
      <c r="AIV1015" s="1">
        <v>0</v>
      </c>
      <c r="AIW1015" s="1">
        <v>0</v>
      </c>
      <c r="AIX1015" s="1">
        <v>54</v>
      </c>
      <c r="AIY1015" s="1">
        <v>38</v>
      </c>
    </row>
    <row r="1016" spans="1:951" s="1" customFormat="1">
      <c r="B1016" s="1">
        <v>3</v>
      </c>
      <c r="C1016" s="1">
        <v>1</v>
      </c>
      <c r="D1016" s="1" t="s">
        <v>5063</v>
      </c>
      <c r="O1016" s="1">
        <v>0</v>
      </c>
      <c r="Z1016" s="1">
        <v>0</v>
      </c>
      <c r="AA1016" s="1">
        <v>2</v>
      </c>
      <c r="AB1016" s="1" t="s">
        <v>9031</v>
      </c>
      <c r="AC1016" s="1">
        <v>0</v>
      </c>
      <c r="AE1016" s="1">
        <v>0</v>
      </c>
      <c r="AG1016" s="1">
        <v>0</v>
      </c>
      <c r="AI1016" s="1">
        <v>110</v>
      </c>
      <c r="AJ1016" s="1">
        <v>112</v>
      </c>
      <c r="DR1016" s="1">
        <v>60</v>
      </c>
      <c r="DS1016" s="1">
        <v>72</v>
      </c>
      <c r="HA1016" s="1">
        <v>2</v>
      </c>
      <c r="HB1016" s="1">
        <v>2</v>
      </c>
      <c r="HT1016" s="1">
        <v>0</v>
      </c>
      <c r="HU1016" s="1">
        <v>0</v>
      </c>
      <c r="IP1016" s="1">
        <v>99</v>
      </c>
      <c r="IQ1016" s="1">
        <v>97</v>
      </c>
      <c r="LX1016" s="1">
        <v>64</v>
      </c>
      <c r="LY1016" s="1">
        <v>74</v>
      </c>
      <c r="PG1016" s="1">
        <v>16</v>
      </c>
      <c r="PH1016" s="1">
        <v>18</v>
      </c>
      <c r="SP1016" s="1">
        <v>95.7</v>
      </c>
      <c r="SQ1016" s="1">
        <v>96.9</v>
      </c>
      <c r="VX1016" s="1">
        <v>1</v>
      </c>
      <c r="VY1016" s="1">
        <v>1</v>
      </c>
      <c r="WQ1016" s="1">
        <v>0</v>
      </c>
      <c r="WR1016" s="1">
        <v>0</v>
      </c>
      <c r="AAY1016" s="1">
        <v>23</v>
      </c>
      <c r="ABB1016" s="1">
        <v>15</v>
      </c>
      <c r="ABD1016" s="1">
        <v>44</v>
      </c>
      <c r="ABU1016" s="1">
        <v>132</v>
      </c>
      <c r="ABX1016" s="1">
        <v>3.9</v>
      </c>
      <c r="ACA1016" s="1">
        <v>98</v>
      </c>
      <c r="ACD1016" s="1">
        <v>1.1399999999999999</v>
      </c>
      <c r="ACG1016" s="1">
        <v>144</v>
      </c>
      <c r="ACQ1016" s="1">
        <v>10</v>
      </c>
      <c r="ACT1016" s="1">
        <v>0.8</v>
      </c>
      <c r="ACV1016" s="1">
        <v>16</v>
      </c>
      <c r="AGS1016" s="1">
        <v>1</v>
      </c>
      <c r="AGT1016" s="1">
        <v>0</v>
      </c>
      <c r="AGU1016" s="1">
        <v>0</v>
      </c>
      <c r="AGV1016" s="1">
        <v>1</v>
      </c>
      <c r="AGW1016" s="1">
        <v>0</v>
      </c>
      <c r="AGX1016" s="1">
        <v>0</v>
      </c>
      <c r="AGY1016" s="1">
        <v>0</v>
      </c>
      <c r="AGZ1016" s="1">
        <v>1</v>
      </c>
      <c r="AHA1016" s="1">
        <v>0</v>
      </c>
      <c r="AHB1016" s="1">
        <v>0</v>
      </c>
      <c r="AHC1016" s="1">
        <v>1</v>
      </c>
      <c r="AHD1016" s="1">
        <v>0</v>
      </c>
      <c r="AHE1016" s="1">
        <v>0</v>
      </c>
      <c r="AHF1016" s="1">
        <v>0</v>
      </c>
      <c r="AHH1016" s="1">
        <v>0</v>
      </c>
      <c r="AHI1016" s="1">
        <v>0</v>
      </c>
      <c r="AHK1016" s="1">
        <v>0</v>
      </c>
      <c r="AHL1016" s="1">
        <v>0</v>
      </c>
      <c r="AHM1016" s="1">
        <v>0</v>
      </c>
      <c r="AHN1016" s="1">
        <v>0</v>
      </c>
      <c r="AHO1016" s="1">
        <v>0</v>
      </c>
      <c r="AHP1016" s="1">
        <v>0</v>
      </c>
      <c r="AHQ1016" s="1">
        <v>0</v>
      </c>
      <c r="AHR1016" s="1">
        <v>3</v>
      </c>
      <c r="AIM1016" s="1">
        <v>0</v>
      </c>
      <c r="AIN1016" s="1">
        <v>0</v>
      </c>
      <c r="AIO1016" s="1">
        <v>0</v>
      </c>
      <c r="AIT1016" s="1">
        <v>2</v>
      </c>
      <c r="AIU1016" s="1">
        <v>0</v>
      </c>
      <c r="AIV1016" s="1">
        <v>0</v>
      </c>
      <c r="AIW1016" s="1">
        <v>0</v>
      </c>
      <c r="AIX1016" s="1">
        <v>43</v>
      </c>
      <c r="AIY1016" s="1">
        <v>37</v>
      </c>
    </row>
    <row r="1017" spans="1:951" s="1" customFormat="1">
      <c r="B1017" s="1">
        <v>4</v>
      </c>
      <c r="C1017" s="1">
        <v>0</v>
      </c>
      <c r="Z1017" s="1">
        <v>0</v>
      </c>
      <c r="AA1017" s="1">
        <v>2</v>
      </c>
      <c r="AB1017" s="1" t="s">
        <v>9032</v>
      </c>
      <c r="AC1017" s="1">
        <v>0</v>
      </c>
      <c r="AE1017" s="1">
        <v>0</v>
      </c>
      <c r="AG1017" s="1">
        <v>0</v>
      </c>
      <c r="AI1017" s="1">
        <v>120</v>
      </c>
      <c r="AJ1017" s="1">
        <v>128</v>
      </c>
      <c r="DR1017" s="1">
        <v>70</v>
      </c>
      <c r="DS1017" s="1">
        <v>78</v>
      </c>
      <c r="HA1017" s="1">
        <v>2</v>
      </c>
      <c r="HB1017" s="1">
        <v>2</v>
      </c>
      <c r="HT1017" s="1">
        <v>0</v>
      </c>
      <c r="HU1017" s="1">
        <v>0</v>
      </c>
      <c r="IP1017" s="1">
        <v>98</v>
      </c>
      <c r="IQ1017" s="1">
        <v>98</v>
      </c>
      <c r="LX1017" s="1">
        <v>65</v>
      </c>
      <c r="LY1017" s="1">
        <v>74</v>
      </c>
      <c r="PG1017" s="1">
        <v>14</v>
      </c>
      <c r="PH1017" s="1">
        <v>16</v>
      </c>
      <c r="SP1017" s="1">
        <v>95.7</v>
      </c>
      <c r="SQ1017" s="1">
        <v>97.8</v>
      </c>
      <c r="VX1017" s="1">
        <v>1</v>
      </c>
      <c r="VY1017" s="1">
        <v>1</v>
      </c>
      <c r="WQ1017" s="1">
        <v>0</v>
      </c>
      <c r="WR1017" s="1">
        <v>0</v>
      </c>
      <c r="AGS1017" s="1">
        <v>1</v>
      </c>
      <c r="AGT1017" s="1">
        <v>0</v>
      </c>
      <c r="AGU1017" s="1">
        <v>0</v>
      </c>
      <c r="AGV1017" s="1">
        <v>1</v>
      </c>
      <c r="AGW1017" s="1">
        <v>0</v>
      </c>
      <c r="AGX1017" s="1">
        <v>0</v>
      </c>
      <c r="AGY1017" s="1">
        <v>0</v>
      </c>
      <c r="AGZ1017" s="1">
        <v>0</v>
      </c>
      <c r="AHA1017" s="1">
        <v>0</v>
      </c>
      <c r="AHB1017" s="1">
        <v>0</v>
      </c>
      <c r="AHC1017" s="1">
        <v>1</v>
      </c>
      <c r="AHD1017" s="1">
        <v>0</v>
      </c>
      <c r="AHE1017" s="1">
        <v>0</v>
      </c>
      <c r="AHF1017" s="1">
        <v>0</v>
      </c>
      <c r="AHH1017" s="1">
        <v>0</v>
      </c>
      <c r="AHI1017" s="1">
        <v>0</v>
      </c>
      <c r="AHK1017" s="1">
        <v>0</v>
      </c>
      <c r="AHL1017" s="1">
        <v>0</v>
      </c>
      <c r="AHM1017" s="1">
        <v>0</v>
      </c>
      <c r="AHN1017" s="1">
        <v>0</v>
      </c>
      <c r="AHO1017" s="1">
        <v>0</v>
      </c>
      <c r="AHP1017" s="1">
        <v>0</v>
      </c>
      <c r="AHQ1017" s="1">
        <v>0</v>
      </c>
      <c r="AHR1017" s="1">
        <v>1</v>
      </c>
      <c r="AIM1017" s="1">
        <v>0</v>
      </c>
      <c r="AIN1017" s="1">
        <v>0</v>
      </c>
      <c r="AIO1017" s="1">
        <v>0</v>
      </c>
      <c r="AIT1017" s="1">
        <v>2</v>
      </c>
      <c r="AIU1017" s="1">
        <v>0</v>
      </c>
      <c r="AIV1017" s="1">
        <v>0</v>
      </c>
      <c r="AIW1017" s="1">
        <v>0</v>
      </c>
      <c r="AIX1017" s="1">
        <v>41</v>
      </c>
      <c r="AIY1017" s="1">
        <v>35</v>
      </c>
    </row>
    <row r="1018" spans="1:951" s="1" customFormat="1">
      <c r="B1018" s="1">
        <v>5</v>
      </c>
      <c r="C1018" s="1">
        <v>1</v>
      </c>
      <c r="D1018" s="1" t="s">
        <v>9033</v>
      </c>
      <c r="O1018" s="1">
        <v>0</v>
      </c>
      <c r="Z1018" s="1">
        <v>0</v>
      </c>
      <c r="AA1018" s="1">
        <v>2</v>
      </c>
      <c r="AB1018" s="1" t="s">
        <v>9034</v>
      </c>
      <c r="AC1018" s="1">
        <v>0</v>
      </c>
      <c r="AE1018" s="1">
        <v>0</v>
      </c>
      <c r="AG1018" s="1">
        <v>0</v>
      </c>
      <c r="AI1018" s="1">
        <v>118</v>
      </c>
      <c r="AJ1018" s="1">
        <v>120</v>
      </c>
      <c r="DR1018" s="1">
        <v>82</v>
      </c>
      <c r="DS1018" s="1">
        <v>78</v>
      </c>
      <c r="HA1018" s="1">
        <v>2</v>
      </c>
      <c r="HB1018" s="1">
        <v>2</v>
      </c>
      <c r="HT1018" s="1">
        <v>0</v>
      </c>
      <c r="HU1018" s="1">
        <v>0</v>
      </c>
      <c r="IP1018" s="1">
        <v>99</v>
      </c>
      <c r="IQ1018" s="1">
        <v>99</v>
      </c>
      <c r="LX1018" s="1">
        <v>62</v>
      </c>
      <c r="LY1018" s="1">
        <v>72</v>
      </c>
      <c r="PG1018" s="1">
        <v>14</v>
      </c>
      <c r="PH1018" s="1">
        <v>16</v>
      </c>
      <c r="SP1018" s="1">
        <v>95.9</v>
      </c>
      <c r="SQ1018" s="1">
        <v>97.4</v>
      </c>
      <c r="VX1018" s="1">
        <v>1</v>
      </c>
      <c r="VY1018" s="1">
        <v>1</v>
      </c>
      <c r="WQ1018" s="1">
        <v>0</v>
      </c>
      <c r="WR1018" s="1">
        <v>0</v>
      </c>
      <c r="AGS1018" s="1">
        <v>0</v>
      </c>
      <c r="AGT1018" s="1">
        <v>0</v>
      </c>
      <c r="AGU1018" s="1">
        <v>0</v>
      </c>
      <c r="AGV1018" s="1">
        <v>0</v>
      </c>
      <c r="AGW1018" s="1">
        <v>0</v>
      </c>
      <c r="AGX1018" s="1">
        <v>0</v>
      </c>
      <c r="AGY1018" s="1">
        <v>0</v>
      </c>
      <c r="AGZ1018" s="1">
        <v>0</v>
      </c>
      <c r="AHA1018" s="1">
        <v>0</v>
      </c>
      <c r="AHB1018" s="1">
        <v>0</v>
      </c>
      <c r="AHC1018" s="1">
        <v>1</v>
      </c>
      <c r="AHD1018" s="1">
        <v>0</v>
      </c>
      <c r="AHE1018" s="1">
        <v>0</v>
      </c>
      <c r="AHF1018" s="1">
        <v>0</v>
      </c>
      <c r="AHH1018" s="1">
        <v>0</v>
      </c>
      <c r="AHI1018" s="1">
        <v>0</v>
      </c>
      <c r="AHK1018" s="1">
        <v>0</v>
      </c>
      <c r="AHL1018" s="1">
        <v>0</v>
      </c>
      <c r="AHM1018" s="1">
        <v>0</v>
      </c>
      <c r="AHN1018" s="1">
        <v>0</v>
      </c>
      <c r="AHO1018" s="1">
        <v>0</v>
      </c>
      <c r="AHP1018" s="1">
        <v>0</v>
      </c>
      <c r="AHQ1018" s="1">
        <v>0</v>
      </c>
      <c r="AHR1018" s="1">
        <v>0</v>
      </c>
      <c r="AIM1018" s="1">
        <v>0</v>
      </c>
      <c r="AIN1018" s="1">
        <v>0</v>
      </c>
      <c r="AIO1018" s="1">
        <v>0</v>
      </c>
      <c r="AIT1018" s="1">
        <v>2</v>
      </c>
      <c r="AIU1018" s="1">
        <v>0</v>
      </c>
      <c r="AIV1018" s="1">
        <v>0</v>
      </c>
      <c r="AIW1018" s="1">
        <v>0</v>
      </c>
      <c r="AIX1018" s="1">
        <v>32</v>
      </c>
      <c r="AIY1018" s="1">
        <v>25</v>
      </c>
    </row>
    <row r="1019" spans="1:951" s="80" customFormat="1">
      <c r="B1019" s="80">
        <v>6</v>
      </c>
      <c r="C1019" s="80">
        <v>0</v>
      </c>
      <c r="Z1019" s="80">
        <v>0</v>
      </c>
      <c r="AA1019" s="80">
        <v>1</v>
      </c>
      <c r="AC1019" s="80">
        <v>0</v>
      </c>
      <c r="AE1019" s="80">
        <v>0</v>
      </c>
      <c r="AG1019" s="80">
        <v>0</v>
      </c>
      <c r="AI1019" s="80">
        <v>118</v>
      </c>
      <c r="DR1019" s="80">
        <v>80</v>
      </c>
      <c r="HA1019" s="80">
        <v>2</v>
      </c>
      <c r="HT1019" s="80">
        <v>0</v>
      </c>
      <c r="IP1019" s="80">
        <v>99</v>
      </c>
      <c r="LX1019" s="80">
        <v>68</v>
      </c>
      <c r="PG1019" s="80">
        <v>14</v>
      </c>
      <c r="SP1019" s="80">
        <v>95.7</v>
      </c>
      <c r="VX1019" s="80">
        <v>1</v>
      </c>
      <c r="WQ1019" s="80">
        <v>0</v>
      </c>
      <c r="AGS1019" s="80">
        <v>0</v>
      </c>
      <c r="AGT1019" s="80">
        <v>0</v>
      </c>
      <c r="AGU1019" s="80">
        <v>0</v>
      </c>
      <c r="AGV1019" s="80">
        <v>0</v>
      </c>
      <c r="AGW1019" s="80">
        <v>0</v>
      </c>
      <c r="AGX1019" s="80">
        <v>0</v>
      </c>
      <c r="AGY1019" s="80">
        <v>0</v>
      </c>
      <c r="AGZ1019" s="80">
        <v>0</v>
      </c>
      <c r="AHA1019" s="80">
        <v>0</v>
      </c>
      <c r="AHB1019" s="80">
        <v>0</v>
      </c>
      <c r="AHC1019" s="80">
        <v>1</v>
      </c>
      <c r="AHD1019" s="80">
        <v>0</v>
      </c>
      <c r="AHE1019" s="80">
        <v>0</v>
      </c>
      <c r="AHF1019" s="80">
        <v>0</v>
      </c>
      <c r="AHH1019" s="80">
        <v>0</v>
      </c>
      <c r="AHI1019" s="80">
        <v>0</v>
      </c>
      <c r="AHK1019" s="80">
        <v>0</v>
      </c>
      <c r="AHL1019" s="80">
        <v>0</v>
      </c>
      <c r="AHM1019" s="80">
        <v>0</v>
      </c>
      <c r="AHN1019" s="80">
        <v>0</v>
      </c>
      <c r="AHO1019" s="80">
        <v>0</v>
      </c>
      <c r="AHP1019" s="80">
        <v>0</v>
      </c>
      <c r="AHQ1019" s="80">
        <v>0</v>
      </c>
      <c r="AHR1019" s="80">
        <v>1</v>
      </c>
      <c r="AIM1019" s="80">
        <v>0</v>
      </c>
      <c r="AIN1019" s="80">
        <v>0</v>
      </c>
      <c r="AIO1019" s="80">
        <v>0</v>
      </c>
      <c r="AIT1019" s="80">
        <v>1</v>
      </c>
      <c r="AIU1019" s="80">
        <v>0</v>
      </c>
      <c r="AIV1019" s="80">
        <v>0</v>
      </c>
      <c r="AIW1019" s="80">
        <v>0</v>
      </c>
      <c r="AIX1019" s="80">
        <v>22</v>
      </c>
    </row>
    <row r="1020" spans="1:951" s="14" customFormat="1">
      <c r="A1020" s="14">
        <v>212</v>
      </c>
      <c r="B1020" s="14">
        <v>1</v>
      </c>
      <c r="C1020" s="61">
        <v>0</v>
      </c>
      <c r="F1020" s="63"/>
      <c r="G1020" s="58"/>
      <c r="O1020" s="61"/>
      <c r="P1020" s="61"/>
      <c r="Q1020" s="61"/>
      <c r="R1020" s="61"/>
      <c r="S1020" s="61"/>
      <c r="T1020" s="61"/>
      <c r="U1020" s="61"/>
      <c r="V1020" s="61"/>
      <c r="W1020" s="61"/>
      <c r="X1020" s="61"/>
      <c r="Y1020" s="61"/>
      <c r="Z1020" s="14">
        <v>0</v>
      </c>
      <c r="AA1020" s="14">
        <v>3</v>
      </c>
      <c r="AB1020" s="58"/>
      <c r="AC1020" s="14">
        <v>5</v>
      </c>
      <c r="AD1020" s="14">
        <v>1</v>
      </c>
      <c r="AE1020" s="14">
        <v>0</v>
      </c>
      <c r="AG1020" s="14">
        <v>0</v>
      </c>
      <c r="DR1020" s="61"/>
      <c r="DS1020" s="61"/>
      <c r="DT1020" s="61"/>
      <c r="DU1020" s="61"/>
      <c r="DV1020" s="61"/>
      <c r="DW1020" s="61"/>
      <c r="DX1020" s="61"/>
      <c r="DY1020" s="61"/>
      <c r="DZ1020" s="61"/>
      <c r="EA1020" s="61"/>
      <c r="EB1020" s="61"/>
      <c r="EC1020" s="61"/>
      <c r="ED1020" s="61"/>
      <c r="EE1020" s="61"/>
      <c r="EF1020" s="61"/>
      <c r="EG1020" s="61"/>
      <c r="EH1020" s="61"/>
      <c r="EI1020" s="61"/>
      <c r="EJ1020" s="61"/>
      <c r="EK1020" s="61"/>
      <c r="EL1020" s="61"/>
      <c r="EM1020" s="61"/>
      <c r="EN1020" s="61"/>
      <c r="EO1020" s="61"/>
      <c r="EP1020" s="61"/>
      <c r="EQ1020" s="61"/>
      <c r="ER1020" s="61"/>
      <c r="ES1020" s="61"/>
      <c r="ET1020" s="61"/>
      <c r="EU1020" s="61"/>
      <c r="EV1020" s="61"/>
      <c r="EW1020" s="61"/>
      <c r="EX1020" s="61"/>
      <c r="EY1020" s="61"/>
      <c r="EZ1020" s="61"/>
      <c r="FA1020" s="61"/>
      <c r="FB1020" s="61"/>
      <c r="FC1020" s="61"/>
      <c r="FD1020" s="61"/>
      <c r="FE1020" s="61"/>
      <c r="FF1020" s="61"/>
      <c r="FG1020" s="61"/>
      <c r="FH1020" s="61"/>
      <c r="FI1020" s="61"/>
      <c r="FJ1020" s="61"/>
      <c r="FK1020" s="61"/>
      <c r="FL1020" s="61"/>
      <c r="FM1020" s="61"/>
      <c r="FN1020" s="61"/>
      <c r="FO1020" s="61"/>
      <c r="FP1020" s="61"/>
      <c r="FQ1020" s="61"/>
      <c r="FR1020" s="61"/>
      <c r="FS1020" s="61"/>
      <c r="FT1020" s="61"/>
      <c r="FU1020" s="61"/>
      <c r="FV1020" s="61"/>
      <c r="FW1020" s="61"/>
      <c r="FX1020" s="61"/>
      <c r="FY1020" s="61"/>
      <c r="FZ1020" s="61"/>
      <c r="GA1020" s="61"/>
      <c r="GB1020" s="61"/>
      <c r="GC1020" s="61"/>
      <c r="GD1020" s="61"/>
      <c r="GE1020" s="61"/>
      <c r="GF1020" s="61"/>
      <c r="GG1020" s="61"/>
      <c r="GH1020" s="61"/>
      <c r="GI1020" s="61"/>
      <c r="GJ1020" s="61"/>
      <c r="GK1020" s="61"/>
      <c r="GL1020" s="61"/>
      <c r="GM1020" s="61"/>
      <c r="GN1020" s="61"/>
      <c r="GO1020" s="61"/>
      <c r="GP1020" s="61"/>
      <c r="GQ1020" s="61"/>
      <c r="GR1020" s="61"/>
      <c r="GS1020" s="61"/>
      <c r="GT1020" s="61"/>
      <c r="GU1020" s="61"/>
      <c r="GV1020" s="61"/>
      <c r="GW1020" s="61"/>
      <c r="GX1020" s="61"/>
      <c r="GY1020" s="61"/>
      <c r="GZ1020" s="61"/>
      <c r="HT1020" s="63"/>
      <c r="HU1020" s="63"/>
      <c r="HV1020" s="63"/>
      <c r="HW1020" s="63"/>
      <c r="HX1020" s="63"/>
      <c r="HY1020" s="63"/>
      <c r="HZ1020" s="63"/>
      <c r="IA1020" s="63"/>
      <c r="IB1020" s="63"/>
      <c r="IC1020" s="63"/>
      <c r="ID1020" s="63"/>
      <c r="IE1020" s="63"/>
      <c r="IF1020" s="63"/>
      <c r="IG1020" s="63"/>
      <c r="IH1020" s="63"/>
      <c r="II1020" s="63"/>
      <c r="IJ1020" s="63"/>
      <c r="IK1020" s="63"/>
      <c r="IL1020" s="63"/>
      <c r="IM1020" s="58"/>
      <c r="IN1020" s="58"/>
      <c r="IO1020" s="58"/>
      <c r="PG1020" s="61"/>
      <c r="PH1020" s="61"/>
      <c r="PI1020" s="61"/>
      <c r="PJ1020" s="61"/>
      <c r="PK1020" s="61"/>
      <c r="PL1020" s="61"/>
      <c r="PM1020" s="61"/>
      <c r="PN1020" s="61"/>
      <c r="PO1020" s="61"/>
      <c r="PP1020" s="61"/>
      <c r="PQ1020" s="61"/>
      <c r="PR1020" s="61"/>
      <c r="PS1020" s="61"/>
      <c r="PT1020" s="61"/>
      <c r="PU1020" s="61"/>
      <c r="PV1020" s="61"/>
      <c r="PW1020" s="61"/>
      <c r="PX1020" s="61"/>
      <c r="PY1020" s="61"/>
      <c r="PZ1020" s="61"/>
      <c r="QA1020" s="61"/>
      <c r="QB1020" s="61"/>
      <c r="QC1020" s="61"/>
      <c r="QD1020" s="61"/>
      <c r="QE1020" s="61"/>
      <c r="QF1020" s="61"/>
      <c r="QG1020" s="61"/>
      <c r="QH1020" s="61"/>
      <c r="QI1020" s="61"/>
      <c r="QJ1020" s="61"/>
      <c r="QK1020" s="61"/>
      <c r="QL1020" s="61"/>
      <c r="QM1020" s="61"/>
      <c r="QN1020" s="61"/>
      <c r="QO1020" s="61"/>
      <c r="QP1020" s="61"/>
      <c r="QQ1020" s="61"/>
      <c r="QR1020" s="61"/>
      <c r="QS1020" s="61"/>
      <c r="QT1020" s="61"/>
      <c r="QU1020" s="61"/>
      <c r="QV1020" s="61"/>
      <c r="QW1020" s="61"/>
      <c r="QX1020" s="61"/>
      <c r="QY1020" s="61"/>
      <c r="QZ1020" s="61"/>
      <c r="RA1020" s="61"/>
      <c r="RB1020" s="61"/>
      <c r="RC1020" s="61"/>
      <c r="RD1020" s="61"/>
      <c r="RE1020" s="61"/>
      <c r="RF1020" s="61"/>
      <c r="RG1020" s="61"/>
      <c r="RH1020" s="61"/>
      <c r="RI1020" s="61"/>
      <c r="RJ1020" s="61"/>
      <c r="RK1020" s="61"/>
      <c r="RL1020" s="61"/>
      <c r="RM1020" s="61"/>
      <c r="RN1020" s="61"/>
      <c r="RO1020" s="61"/>
      <c r="RP1020" s="61"/>
      <c r="RQ1020" s="61"/>
      <c r="RR1020" s="61"/>
      <c r="RS1020" s="61"/>
      <c r="RT1020" s="61"/>
      <c r="RU1020" s="61"/>
      <c r="RV1020" s="61"/>
      <c r="RW1020" s="61"/>
      <c r="RX1020" s="61"/>
      <c r="RY1020" s="61"/>
      <c r="RZ1020" s="61"/>
      <c r="SA1020" s="61"/>
      <c r="SB1020" s="61"/>
      <c r="SC1020" s="61"/>
      <c r="SD1020" s="61"/>
      <c r="SE1020" s="61"/>
      <c r="SF1020" s="61"/>
      <c r="SG1020" s="61"/>
      <c r="SH1020" s="61"/>
      <c r="SI1020" s="61"/>
      <c r="SJ1020" s="61"/>
      <c r="SK1020" s="61"/>
      <c r="SL1020" s="61"/>
      <c r="SM1020" s="61"/>
      <c r="SN1020" s="61"/>
      <c r="SO1020" s="61"/>
      <c r="SP1020" s="58"/>
      <c r="SQ1020" s="58"/>
      <c r="SR1020" s="58"/>
      <c r="SS1020" s="58"/>
      <c r="ST1020" s="58"/>
      <c r="SU1020" s="58"/>
      <c r="SV1020" s="58"/>
      <c r="SW1020" s="58"/>
      <c r="SX1020" s="58"/>
      <c r="SY1020" s="58"/>
      <c r="SZ1020" s="58"/>
      <c r="TA1020" s="58"/>
      <c r="TB1020" s="58"/>
      <c r="TC1020" s="58"/>
      <c r="TD1020" s="58"/>
      <c r="TE1020" s="58"/>
      <c r="TF1020" s="58"/>
      <c r="TG1020" s="58"/>
      <c r="TH1020" s="58"/>
      <c r="TI1020" s="58"/>
      <c r="TJ1020" s="58"/>
      <c r="TK1020" s="58"/>
      <c r="TL1020" s="58"/>
      <c r="TM1020" s="58"/>
      <c r="TN1020" s="58"/>
      <c r="TO1020" s="58"/>
      <c r="TP1020" s="58"/>
      <c r="TQ1020" s="58"/>
      <c r="TR1020" s="58"/>
      <c r="TS1020" s="58"/>
      <c r="TT1020" s="58"/>
      <c r="TU1020" s="58"/>
      <c r="TV1020" s="58"/>
      <c r="TW1020" s="58"/>
      <c r="TX1020" s="58"/>
      <c r="TY1020" s="58"/>
      <c r="TZ1020" s="58"/>
      <c r="UA1020" s="58"/>
      <c r="UB1020" s="58"/>
      <c r="UC1020" s="58"/>
      <c r="UD1020" s="58"/>
      <c r="UE1020" s="58"/>
      <c r="UF1020" s="58"/>
      <c r="UG1020" s="58"/>
      <c r="UH1020" s="58"/>
      <c r="UI1020" s="58"/>
      <c r="UJ1020" s="58"/>
      <c r="UK1020" s="58"/>
      <c r="UL1020" s="58"/>
      <c r="UM1020" s="58"/>
      <c r="UN1020" s="58"/>
      <c r="UO1020" s="58"/>
      <c r="UP1020" s="58"/>
      <c r="UQ1020" s="58"/>
      <c r="UR1020" s="58"/>
      <c r="US1020" s="58"/>
      <c r="UT1020" s="58"/>
      <c r="UU1020" s="58"/>
      <c r="UV1020" s="58"/>
      <c r="UW1020" s="58"/>
      <c r="UX1020" s="58"/>
      <c r="UY1020" s="58"/>
      <c r="UZ1020" s="58"/>
      <c r="VA1020" s="58"/>
      <c r="VB1020" s="58"/>
      <c r="VC1020" s="58"/>
      <c r="VD1020" s="58"/>
      <c r="VE1020" s="58"/>
      <c r="VF1020" s="58"/>
      <c r="VG1020" s="58"/>
      <c r="VH1020" s="58"/>
      <c r="VI1020" s="58"/>
      <c r="VJ1020" s="58"/>
      <c r="VK1020" s="58"/>
      <c r="VL1020" s="58"/>
      <c r="VM1020" s="58"/>
      <c r="VN1020" s="58"/>
      <c r="VO1020" s="58"/>
      <c r="VP1020" s="58"/>
      <c r="VQ1020" s="58"/>
      <c r="VR1020" s="58"/>
      <c r="VS1020" s="58"/>
      <c r="VT1020" s="58"/>
      <c r="VU1020" s="58"/>
      <c r="VV1020" s="58"/>
      <c r="VW1020" s="58"/>
      <c r="ZY1020" s="61"/>
      <c r="ZZ1020" s="61"/>
      <c r="AAA1020" s="61"/>
      <c r="AAE1020" s="63"/>
      <c r="AAF1020" s="63"/>
      <c r="AAG1020" s="63"/>
      <c r="AAI1020" s="63"/>
      <c r="AAJ1020" s="58"/>
      <c r="AAM1020" s="61"/>
      <c r="AAO1020" s="63"/>
      <c r="AAP1020" s="58"/>
      <c r="AAS1020" s="61"/>
      <c r="AAU1020" s="63"/>
      <c r="AAV1020" s="58"/>
      <c r="ABM1020" s="61"/>
      <c r="ABN1020" s="61"/>
      <c r="ACA1020" s="61"/>
      <c r="ACB1020" s="61"/>
      <c r="ACC1020" s="61"/>
      <c r="AGK1020" s="61"/>
      <c r="AGM1020" s="63"/>
      <c r="AGN1020" s="58"/>
      <c r="AGQ1020" s="61"/>
      <c r="AGS1020" s="14">
        <v>1</v>
      </c>
      <c r="AGT1020" s="14">
        <v>0</v>
      </c>
      <c r="AGU1020" s="14">
        <v>1</v>
      </c>
      <c r="AGV1020" s="14">
        <v>0</v>
      </c>
      <c r="AGW1020" s="14">
        <v>1</v>
      </c>
      <c r="AGX1020" s="14">
        <v>1</v>
      </c>
      <c r="AGY1020" s="14">
        <v>0</v>
      </c>
      <c r="AGZ1020" s="14">
        <v>0</v>
      </c>
      <c r="AHA1020" s="14">
        <v>0</v>
      </c>
      <c r="AHB1020" s="14">
        <v>0</v>
      </c>
      <c r="AHC1020" s="14">
        <v>1</v>
      </c>
      <c r="AHD1020" s="14">
        <v>0</v>
      </c>
      <c r="AHE1020" s="14">
        <v>0</v>
      </c>
      <c r="AHF1020" s="14">
        <v>0</v>
      </c>
      <c r="AHH1020" s="14">
        <v>0</v>
      </c>
      <c r="AHI1020" s="14">
        <v>0</v>
      </c>
      <c r="AHK1020" s="14">
        <v>0</v>
      </c>
      <c r="AHL1020" s="14">
        <v>0</v>
      </c>
      <c r="AHM1020" s="14">
        <v>0</v>
      </c>
      <c r="AHN1020" s="14">
        <v>0</v>
      </c>
      <c r="AHO1020" s="14">
        <v>0</v>
      </c>
      <c r="AHP1020" s="14">
        <v>0</v>
      </c>
      <c r="AHQ1020" s="14">
        <v>0</v>
      </c>
      <c r="AHR1020" s="14">
        <v>0</v>
      </c>
      <c r="AHT1020" s="61"/>
      <c r="AHV1020" s="63"/>
      <c r="AHW1020" s="58"/>
      <c r="AHZ1020" s="61"/>
      <c r="AIB1020" s="63"/>
      <c r="AIC1020" s="58"/>
      <c r="AIF1020" s="61"/>
      <c r="AIH1020" s="63"/>
      <c r="AII1020" s="58"/>
      <c r="AIL1020" s="61"/>
      <c r="AIM1020" s="14">
        <v>2</v>
      </c>
      <c r="AIN1020" s="14">
        <v>0</v>
      </c>
      <c r="AIO1020" s="14">
        <v>0</v>
      </c>
      <c r="AIP1020" s="14">
        <v>1</v>
      </c>
      <c r="AIQ1020" s="14">
        <v>1</v>
      </c>
      <c r="AIR1020" s="61">
        <v>1</v>
      </c>
      <c r="AIS1020" s="14">
        <v>1</v>
      </c>
      <c r="AIT1020" s="60">
        <v>0</v>
      </c>
      <c r="AIU1020" s="58" t="s">
        <v>2308</v>
      </c>
      <c r="AIV1020" s="14">
        <v>0</v>
      </c>
      <c r="AIW1020" s="14">
        <v>0</v>
      </c>
      <c r="AIX1020" s="61"/>
      <c r="AJB1020" s="63"/>
      <c r="AJC1020" s="58"/>
      <c r="AJF1020" s="61"/>
      <c r="AJH1020" s="63"/>
      <c r="AJI1020" s="58"/>
      <c r="AJL1020" s="61"/>
      <c r="AJN1020" s="63"/>
      <c r="AJO1020" s="58"/>
    </row>
    <row r="1021" spans="1:951" s="14" customFormat="1">
      <c r="B1021" s="14">
        <v>2</v>
      </c>
      <c r="C1021" s="61">
        <v>0</v>
      </c>
      <c r="F1021" s="63"/>
      <c r="G1021" s="58"/>
      <c r="O1021" s="61"/>
      <c r="P1021" s="61"/>
      <c r="Q1021" s="61"/>
      <c r="R1021" s="61"/>
      <c r="S1021" s="61"/>
      <c r="T1021" s="61"/>
      <c r="U1021" s="61"/>
      <c r="V1021" s="61"/>
      <c r="W1021" s="61"/>
      <c r="X1021" s="61"/>
      <c r="Y1021" s="61"/>
      <c r="Z1021" s="14">
        <v>0</v>
      </c>
      <c r="AA1021" s="14">
        <v>2</v>
      </c>
      <c r="AB1021" s="58" t="s">
        <v>9035</v>
      </c>
      <c r="AC1021" s="14">
        <v>6</v>
      </c>
      <c r="AD1021" s="14">
        <v>1</v>
      </c>
      <c r="AE1021" s="14">
        <v>0</v>
      </c>
      <c r="AG1021" s="14">
        <v>0</v>
      </c>
      <c r="AI1021" s="14">
        <v>100</v>
      </c>
      <c r="AJ1021" s="14">
        <v>110</v>
      </c>
      <c r="AK1021" s="14">
        <v>110</v>
      </c>
      <c r="AL1021" s="14">
        <v>102</v>
      </c>
      <c r="AM1021" s="14">
        <v>100</v>
      </c>
      <c r="AN1021" s="14">
        <v>118</v>
      </c>
      <c r="AO1021" s="14">
        <v>114</v>
      </c>
      <c r="AP1021" s="14">
        <v>98</v>
      </c>
      <c r="DR1021" s="61">
        <v>50</v>
      </c>
      <c r="DS1021" s="61">
        <v>48</v>
      </c>
      <c r="DT1021" s="61">
        <v>52</v>
      </c>
      <c r="DU1021" s="61">
        <v>50</v>
      </c>
      <c r="DV1021" s="61">
        <v>48</v>
      </c>
      <c r="DW1021" s="61">
        <v>70</v>
      </c>
      <c r="DX1021" s="61">
        <v>64</v>
      </c>
      <c r="DY1021" s="61">
        <v>60</v>
      </c>
      <c r="DZ1021" s="61"/>
      <c r="EA1021" s="61"/>
      <c r="EB1021" s="61"/>
      <c r="EC1021" s="61"/>
      <c r="ED1021" s="61"/>
      <c r="EE1021" s="61"/>
      <c r="EF1021" s="61"/>
      <c r="EG1021" s="61"/>
      <c r="EH1021" s="61"/>
      <c r="EI1021" s="61"/>
      <c r="EJ1021" s="61"/>
      <c r="EK1021" s="61"/>
      <c r="EL1021" s="61"/>
      <c r="EM1021" s="61"/>
      <c r="EN1021" s="61"/>
      <c r="EO1021" s="61"/>
      <c r="EP1021" s="61"/>
      <c r="EQ1021" s="61"/>
      <c r="ER1021" s="61"/>
      <c r="ES1021" s="61"/>
      <c r="ET1021" s="61"/>
      <c r="EU1021" s="61"/>
      <c r="EV1021" s="61"/>
      <c r="EW1021" s="61"/>
      <c r="EX1021" s="61"/>
      <c r="EY1021" s="61"/>
      <c r="EZ1021" s="61"/>
      <c r="FA1021" s="61"/>
      <c r="FB1021" s="61"/>
      <c r="FC1021" s="61"/>
      <c r="FD1021" s="61"/>
      <c r="FE1021" s="61"/>
      <c r="FF1021" s="61"/>
      <c r="FG1021" s="61"/>
      <c r="FH1021" s="61"/>
      <c r="FI1021" s="61"/>
      <c r="FJ1021" s="61"/>
      <c r="FK1021" s="61"/>
      <c r="FL1021" s="61"/>
      <c r="FM1021" s="61"/>
      <c r="FN1021" s="61"/>
      <c r="FO1021" s="61"/>
      <c r="FP1021" s="61"/>
      <c r="FQ1021" s="61"/>
      <c r="FR1021" s="61"/>
      <c r="FS1021" s="61"/>
      <c r="FT1021" s="61"/>
      <c r="FU1021" s="61"/>
      <c r="FV1021" s="61"/>
      <c r="FW1021" s="61"/>
      <c r="FX1021" s="61"/>
      <c r="FY1021" s="61"/>
      <c r="FZ1021" s="61"/>
      <c r="GA1021" s="61"/>
      <c r="GB1021" s="61"/>
      <c r="GC1021" s="61"/>
      <c r="GD1021" s="61"/>
      <c r="GE1021" s="61"/>
      <c r="GF1021" s="61"/>
      <c r="GG1021" s="61"/>
      <c r="GH1021" s="61"/>
      <c r="GI1021" s="61"/>
      <c r="GJ1021" s="61"/>
      <c r="GK1021" s="61"/>
      <c r="GL1021" s="61"/>
      <c r="GM1021" s="61"/>
      <c r="GN1021" s="61"/>
      <c r="GO1021" s="61"/>
      <c r="GP1021" s="61"/>
      <c r="GQ1021" s="61"/>
      <c r="GR1021" s="61"/>
      <c r="GS1021" s="61"/>
      <c r="GT1021" s="61"/>
      <c r="GU1021" s="61"/>
      <c r="GV1021" s="61"/>
      <c r="GW1021" s="61"/>
      <c r="GX1021" s="61"/>
      <c r="GY1021" s="61"/>
      <c r="GZ1021" s="61"/>
      <c r="HA1021" s="14">
        <v>0</v>
      </c>
      <c r="HB1021" s="14">
        <v>2</v>
      </c>
      <c r="HC1021" s="14">
        <v>2</v>
      </c>
      <c r="HD1021" s="14">
        <v>2</v>
      </c>
      <c r="HE1021" s="14">
        <v>0</v>
      </c>
      <c r="HF1021" s="14">
        <v>0</v>
      </c>
      <c r="HG1021" s="14">
        <v>0</v>
      </c>
      <c r="HH1021" s="14">
        <v>0</v>
      </c>
      <c r="HT1021" s="14">
        <v>0</v>
      </c>
      <c r="HU1021" s="14">
        <v>0</v>
      </c>
      <c r="HV1021" s="14">
        <v>0</v>
      </c>
      <c r="HW1021" s="14">
        <v>0</v>
      </c>
      <c r="HX1021" s="14">
        <v>0</v>
      </c>
      <c r="HY1021" s="14">
        <v>0</v>
      </c>
      <c r="HZ1021" s="14">
        <v>0</v>
      </c>
      <c r="IA1021" s="14">
        <v>0</v>
      </c>
      <c r="IE1021" s="63"/>
      <c r="IF1021" s="63"/>
      <c r="IG1021" s="63"/>
      <c r="IH1021" s="63"/>
      <c r="II1021" s="63"/>
      <c r="IJ1021" s="63"/>
      <c r="IK1021" s="63"/>
      <c r="IL1021" s="63"/>
      <c r="IM1021" s="58"/>
      <c r="IN1021" s="58"/>
      <c r="IO1021" s="58"/>
      <c r="IP1021" s="14">
        <v>96</v>
      </c>
      <c r="IS1021" s="14">
        <v>97</v>
      </c>
      <c r="LX1021" s="14">
        <v>92</v>
      </c>
      <c r="MA1021" s="14">
        <v>72</v>
      </c>
      <c r="MC1021" s="14">
        <v>87</v>
      </c>
      <c r="MD1021" s="14">
        <v>87</v>
      </c>
      <c r="ME1021" s="14">
        <v>67</v>
      </c>
      <c r="PG1021" s="61">
        <v>22</v>
      </c>
      <c r="PH1021" s="61"/>
      <c r="PI1021" s="61"/>
      <c r="PJ1021" s="61">
        <v>24</v>
      </c>
      <c r="PK1021" s="61"/>
      <c r="PL1021" s="61"/>
      <c r="PM1021" s="61"/>
      <c r="PN1021" s="61"/>
      <c r="PO1021" s="61"/>
      <c r="PP1021" s="61"/>
      <c r="PQ1021" s="61"/>
      <c r="PR1021" s="61"/>
      <c r="PS1021" s="61"/>
      <c r="PT1021" s="61"/>
      <c r="PU1021" s="61"/>
      <c r="PV1021" s="61"/>
      <c r="PW1021" s="61"/>
      <c r="PX1021" s="61"/>
      <c r="PY1021" s="61"/>
      <c r="PZ1021" s="61"/>
      <c r="QA1021" s="61"/>
      <c r="QB1021" s="61"/>
      <c r="QC1021" s="61"/>
      <c r="QD1021" s="61"/>
      <c r="QE1021" s="61"/>
      <c r="QF1021" s="61"/>
      <c r="QG1021" s="61"/>
      <c r="QH1021" s="61"/>
      <c r="QI1021" s="61"/>
      <c r="QJ1021" s="61"/>
      <c r="QK1021" s="61"/>
      <c r="QL1021" s="61"/>
      <c r="QM1021" s="61"/>
      <c r="QN1021" s="61"/>
      <c r="QO1021" s="61"/>
      <c r="QP1021" s="61"/>
      <c r="QQ1021" s="61"/>
      <c r="QR1021" s="61"/>
      <c r="QS1021" s="61"/>
      <c r="QT1021" s="61"/>
      <c r="QU1021" s="61"/>
      <c r="QV1021" s="61"/>
      <c r="QW1021" s="61"/>
      <c r="QX1021" s="61"/>
      <c r="QY1021" s="61"/>
      <c r="QZ1021" s="61"/>
      <c r="RA1021" s="61"/>
      <c r="RB1021" s="61"/>
      <c r="RC1021" s="61"/>
      <c r="RD1021" s="61"/>
      <c r="RE1021" s="61"/>
      <c r="RF1021" s="61"/>
      <c r="RG1021" s="61"/>
      <c r="RH1021" s="61"/>
      <c r="RI1021" s="61"/>
      <c r="RJ1021" s="61"/>
      <c r="RK1021" s="61"/>
      <c r="RL1021" s="61"/>
      <c r="RM1021" s="61"/>
      <c r="RN1021" s="61"/>
      <c r="RO1021" s="61"/>
      <c r="RP1021" s="61"/>
      <c r="RQ1021" s="61"/>
      <c r="RR1021" s="61"/>
      <c r="RS1021" s="61"/>
      <c r="RT1021" s="61"/>
      <c r="RU1021" s="61"/>
      <c r="RV1021" s="61"/>
      <c r="RW1021" s="61"/>
      <c r="RX1021" s="61"/>
      <c r="RY1021" s="61"/>
      <c r="RZ1021" s="61"/>
      <c r="SA1021" s="61"/>
      <c r="SB1021" s="61"/>
      <c r="SC1021" s="61"/>
      <c r="SD1021" s="61"/>
      <c r="SE1021" s="61"/>
      <c r="SF1021" s="61"/>
      <c r="SG1021" s="61"/>
      <c r="SH1021" s="61"/>
      <c r="SI1021" s="61"/>
      <c r="SJ1021" s="61"/>
      <c r="SK1021" s="61"/>
      <c r="SL1021" s="61"/>
      <c r="SM1021" s="61"/>
      <c r="SN1021" s="61"/>
      <c r="SO1021" s="61"/>
      <c r="SP1021" s="58" t="s">
        <v>8449</v>
      </c>
      <c r="SQ1021" s="58"/>
      <c r="SR1021" s="58"/>
      <c r="SS1021" s="58" t="s">
        <v>9036</v>
      </c>
      <c r="ST1021" s="58"/>
      <c r="SU1021" s="58"/>
      <c r="SV1021" s="58"/>
      <c r="SW1021" s="58"/>
      <c r="SX1021" s="58"/>
      <c r="SY1021" s="58"/>
      <c r="SZ1021" s="58"/>
      <c r="TA1021" s="58"/>
      <c r="TB1021" s="58"/>
      <c r="TC1021" s="58"/>
      <c r="TD1021" s="58"/>
      <c r="TE1021" s="58"/>
      <c r="TF1021" s="58"/>
      <c r="TG1021" s="58"/>
      <c r="TH1021" s="58"/>
      <c r="TI1021" s="58"/>
      <c r="TJ1021" s="58"/>
      <c r="TK1021" s="58"/>
      <c r="TL1021" s="58"/>
      <c r="TM1021" s="58"/>
      <c r="TN1021" s="58"/>
      <c r="TO1021" s="58"/>
      <c r="TP1021" s="58"/>
      <c r="TQ1021" s="58"/>
      <c r="TR1021" s="58"/>
      <c r="TS1021" s="58"/>
      <c r="TT1021" s="58"/>
      <c r="TU1021" s="58"/>
      <c r="TV1021" s="58"/>
      <c r="TW1021" s="58"/>
      <c r="TX1021" s="58"/>
      <c r="TY1021" s="58"/>
      <c r="TZ1021" s="58"/>
      <c r="UA1021" s="58"/>
      <c r="UB1021" s="58"/>
      <c r="UC1021" s="58"/>
      <c r="UD1021" s="58"/>
      <c r="UE1021" s="58"/>
      <c r="UF1021" s="58"/>
      <c r="UG1021" s="58"/>
      <c r="UH1021" s="58"/>
      <c r="UI1021" s="58"/>
      <c r="UJ1021" s="58"/>
      <c r="UK1021" s="58"/>
      <c r="UL1021" s="58"/>
      <c r="UM1021" s="58"/>
      <c r="UN1021" s="58"/>
      <c r="UO1021" s="58"/>
      <c r="UP1021" s="58"/>
      <c r="UQ1021" s="58"/>
      <c r="UR1021" s="58"/>
      <c r="US1021" s="58"/>
      <c r="UT1021" s="58"/>
      <c r="UU1021" s="58"/>
      <c r="UV1021" s="58"/>
      <c r="UW1021" s="58"/>
      <c r="UX1021" s="58"/>
      <c r="UY1021" s="58"/>
      <c r="UZ1021" s="58"/>
      <c r="VA1021" s="58"/>
      <c r="VB1021" s="58"/>
      <c r="VC1021" s="58"/>
      <c r="VD1021" s="58"/>
      <c r="VE1021" s="58"/>
      <c r="VF1021" s="58"/>
      <c r="VG1021" s="58"/>
      <c r="VH1021" s="58"/>
      <c r="VI1021" s="58"/>
      <c r="VJ1021" s="58"/>
      <c r="VK1021" s="58"/>
      <c r="VL1021" s="58"/>
      <c r="VM1021" s="58"/>
      <c r="VN1021" s="58"/>
      <c r="VO1021" s="58"/>
      <c r="VP1021" s="58"/>
      <c r="VQ1021" s="58"/>
      <c r="VR1021" s="58"/>
      <c r="VS1021" s="58"/>
      <c r="VT1021" s="58"/>
      <c r="VU1021" s="58"/>
      <c r="VV1021" s="58"/>
      <c r="VW1021" s="58"/>
      <c r="VX1021" s="14">
        <v>1</v>
      </c>
      <c r="WA1021" s="14">
        <v>1</v>
      </c>
      <c r="WQ1021" s="14">
        <v>1</v>
      </c>
      <c r="WT1021" s="14">
        <v>1</v>
      </c>
      <c r="ZY1021" s="61">
        <v>149</v>
      </c>
      <c r="ZZ1021" s="61"/>
      <c r="AAA1021" s="61">
        <v>148.6</v>
      </c>
      <c r="AAE1021" s="63"/>
      <c r="AAF1021" s="63"/>
      <c r="AAG1021" s="63"/>
      <c r="AAI1021" s="63"/>
      <c r="AAJ1021" s="58"/>
      <c r="AAM1021" s="61"/>
      <c r="AAO1021" s="63"/>
      <c r="AAP1021" s="58"/>
      <c r="AAS1021" s="61"/>
      <c r="AAU1021" s="63"/>
      <c r="AAV1021" s="58"/>
      <c r="AAY1021" s="14">
        <v>26</v>
      </c>
      <c r="ABB1021" s="14">
        <v>10.9</v>
      </c>
      <c r="ABE1021" s="14">
        <v>32</v>
      </c>
      <c r="ABM1021" s="61"/>
      <c r="ABN1021" s="61"/>
      <c r="ABU1021" s="14">
        <v>140</v>
      </c>
      <c r="ABX1021" s="14">
        <v>3.4</v>
      </c>
      <c r="ACA1021" s="61">
        <v>104</v>
      </c>
      <c r="ACB1021" s="61"/>
      <c r="ACC1021" s="61"/>
      <c r="ACD1021" s="14">
        <v>1.1200000000000001</v>
      </c>
      <c r="ACG1021" s="14">
        <v>153</v>
      </c>
      <c r="ACQ1021" s="14">
        <v>14</v>
      </c>
      <c r="ACT1021" s="14">
        <v>0.9</v>
      </c>
      <c r="ACW1021" s="14">
        <v>14</v>
      </c>
      <c r="AGK1021" s="61"/>
      <c r="AGM1021" s="63"/>
      <c r="AGN1021" s="58"/>
      <c r="AGQ1021" s="61"/>
      <c r="AGS1021" s="14">
        <v>0</v>
      </c>
      <c r="AGT1021" s="14">
        <v>0</v>
      </c>
      <c r="AGU1021" s="14">
        <v>0</v>
      </c>
      <c r="AGV1021" s="14">
        <v>0</v>
      </c>
      <c r="AGW1021" s="14">
        <v>1</v>
      </c>
      <c r="AGX1021" s="14">
        <v>1</v>
      </c>
      <c r="AGY1021" s="14">
        <v>0</v>
      </c>
      <c r="AGZ1021" s="14">
        <v>1</v>
      </c>
      <c r="AHA1021" s="14">
        <v>0</v>
      </c>
      <c r="AHB1021" s="14">
        <v>0</v>
      </c>
      <c r="AHC1021" s="14">
        <v>1</v>
      </c>
      <c r="AHD1021" s="14">
        <v>0</v>
      </c>
      <c r="AHE1021" s="14">
        <v>0</v>
      </c>
      <c r="AHF1021" s="14">
        <v>0</v>
      </c>
      <c r="AHH1021" s="14">
        <v>0</v>
      </c>
      <c r="AHI1021" s="14">
        <v>0</v>
      </c>
      <c r="AHK1021" s="14">
        <v>0</v>
      </c>
      <c r="AHL1021" s="14">
        <v>0</v>
      </c>
      <c r="AHM1021" s="14">
        <v>0</v>
      </c>
      <c r="AHN1021" s="14">
        <v>0</v>
      </c>
      <c r="AHO1021" s="14">
        <v>0</v>
      </c>
      <c r="AHP1021" s="14">
        <v>0</v>
      </c>
      <c r="AHQ1021" s="14">
        <v>0</v>
      </c>
      <c r="AHR1021" s="14">
        <v>0</v>
      </c>
      <c r="AHT1021" s="61"/>
      <c r="AHV1021" s="63"/>
      <c r="AHW1021" s="58"/>
      <c r="AHZ1021" s="61"/>
      <c r="AIB1021" s="63"/>
      <c r="AIC1021" s="58"/>
      <c r="AIF1021" s="61"/>
      <c r="AIH1021" s="63"/>
      <c r="AII1021" s="58"/>
      <c r="AIL1021" s="61"/>
      <c r="AIN1021" s="14">
        <v>0</v>
      </c>
      <c r="AIO1021" s="14">
        <v>0</v>
      </c>
      <c r="AIR1021" s="61"/>
      <c r="AIT1021" s="60">
        <v>2</v>
      </c>
      <c r="AIU1021" s="58" t="s">
        <v>2308</v>
      </c>
      <c r="AIV1021" s="14">
        <v>0</v>
      </c>
      <c r="AIW1021" s="14">
        <v>0</v>
      </c>
      <c r="AIX1021" s="61">
        <v>48</v>
      </c>
      <c r="AIY1021" s="14">
        <v>86</v>
      </c>
      <c r="AJB1021" s="63"/>
      <c r="AJC1021" s="58"/>
      <c r="AJF1021" s="61"/>
      <c r="AJH1021" s="63"/>
      <c r="AJI1021" s="58"/>
      <c r="AJL1021" s="61"/>
      <c r="AJN1021" s="63"/>
      <c r="AJO1021" s="58"/>
    </row>
    <row r="1022" spans="1:951" s="14" customFormat="1">
      <c r="B1022" s="14">
        <v>3</v>
      </c>
      <c r="C1022" s="61">
        <v>0</v>
      </c>
      <c r="F1022" s="63"/>
      <c r="G1022" s="58"/>
      <c r="O1022" s="61"/>
      <c r="P1022" s="61"/>
      <c r="Q1022" s="61"/>
      <c r="R1022" s="61"/>
      <c r="S1022" s="61"/>
      <c r="T1022" s="61"/>
      <c r="U1022" s="61"/>
      <c r="V1022" s="61"/>
      <c r="W1022" s="61"/>
      <c r="X1022" s="61"/>
      <c r="Y1022" s="61"/>
      <c r="Z1022" s="14">
        <v>0</v>
      </c>
      <c r="AA1022" s="14">
        <v>2</v>
      </c>
      <c r="AB1022" s="58" t="s">
        <v>9037</v>
      </c>
      <c r="AE1022" s="14">
        <v>0</v>
      </c>
      <c r="AG1022" s="14">
        <v>0</v>
      </c>
      <c r="AI1022" s="14">
        <v>100</v>
      </c>
      <c r="AJ1022" s="14">
        <v>98</v>
      </c>
      <c r="AK1022" s="14">
        <v>112</v>
      </c>
      <c r="DR1022" s="61">
        <v>38</v>
      </c>
      <c r="DS1022" s="61">
        <v>46</v>
      </c>
      <c r="DT1022" s="61">
        <v>70</v>
      </c>
      <c r="DU1022" s="61"/>
      <c r="DV1022" s="61"/>
      <c r="DW1022" s="61"/>
      <c r="DX1022" s="61"/>
      <c r="DY1022" s="61"/>
      <c r="DZ1022" s="61"/>
      <c r="EA1022" s="61"/>
      <c r="EB1022" s="61"/>
      <c r="EC1022" s="61"/>
      <c r="ED1022" s="61"/>
      <c r="EE1022" s="61"/>
      <c r="EF1022" s="61"/>
      <c r="EG1022" s="61"/>
      <c r="EH1022" s="61"/>
      <c r="EI1022" s="61"/>
      <c r="EJ1022" s="61"/>
      <c r="EK1022" s="61"/>
      <c r="EL1022" s="61"/>
      <c r="EM1022" s="61"/>
      <c r="EN1022" s="61"/>
      <c r="EO1022" s="61"/>
      <c r="EP1022" s="61"/>
      <c r="EQ1022" s="61"/>
      <c r="ER1022" s="61"/>
      <c r="ES1022" s="61"/>
      <c r="ET1022" s="61"/>
      <c r="EU1022" s="61"/>
      <c r="EV1022" s="61"/>
      <c r="EW1022" s="61"/>
      <c r="EX1022" s="61"/>
      <c r="EY1022" s="61"/>
      <c r="EZ1022" s="61"/>
      <c r="FA1022" s="61"/>
      <c r="FB1022" s="61"/>
      <c r="FC1022" s="61"/>
      <c r="FD1022" s="61"/>
      <c r="FE1022" s="61"/>
      <c r="FF1022" s="61"/>
      <c r="FG1022" s="61"/>
      <c r="FH1022" s="61"/>
      <c r="FI1022" s="61"/>
      <c r="FJ1022" s="61"/>
      <c r="FK1022" s="61"/>
      <c r="FL1022" s="61"/>
      <c r="FM1022" s="61"/>
      <c r="FN1022" s="61"/>
      <c r="FO1022" s="61"/>
      <c r="FP1022" s="61"/>
      <c r="FQ1022" s="61"/>
      <c r="FR1022" s="61"/>
      <c r="FS1022" s="61"/>
      <c r="FT1022" s="61"/>
      <c r="FU1022" s="61"/>
      <c r="FV1022" s="61"/>
      <c r="FW1022" s="61"/>
      <c r="FX1022" s="61"/>
      <c r="FY1022" s="61"/>
      <c r="FZ1022" s="61"/>
      <c r="GA1022" s="61"/>
      <c r="GB1022" s="61"/>
      <c r="GC1022" s="61"/>
      <c r="GD1022" s="61"/>
      <c r="GE1022" s="61"/>
      <c r="GF1022" s="61"/>
      <c r="GG1022" s="61"/>
      <c r="GH1022" s="61"/>
      <c r="GI1022" s="61"/>
      <c r="GJ1022" s="61"/>
      <c r="GK1022" s="61"/>
      <c r="GL1022" s="61"/>
      <c r="GM1022" s="61"/>
      <c r="GN1022" s="61"/>
      <c r="GO1022" s="61"/>
      <c r="GP1022" s="61"/>
      <c r="GQ1022" s="61"/>
      <c r="GR1022" s="61"/>
      <c r="GS1022" s="61"/>
      <c r="GT1022" s="61"/>
      <c r="GU1022" s="61"/>
      <c r="GV1022" s="61"/>
      <c r="GW1022" s="61"/>
      <c r="GX1022" s="61"/>
      <c r="GY1022" s="61"/>
      <c r="GZ1022" s="61"/>
      <c r="HA1022" s="14">
        <v>2</v>
      </c>
      <c r="HB1022" s="14">
        <v>0</v>
      </c>
      <c r="HC1022" s="14">
        <v>0</v>
      </c>
      <c r="HT1022" s="14">
        <v>0</v>
      </c>
      <c r="HU1022" s="14">
        <v>0</v>
      </c>
      <c r="HV1022" s="14">
        <v>0</v>
      </c>
      <c r="IE1022" s="63"/>
      <c r="IF1022" s="63"/>
      <c r="IG1022" s="63"/>
      <c r="IH1022" s="63"/>
      <c r="II1022" s="63"/>
      <c r="IJ1022" s="63"/>
      <c r="IK1022" s="63"/>
      <c r="IL1022" s="63"/>
      <c r="IM1022" s="58"/>
      <c r="IN1022" s="58"/>
      <c r="IO1022" s="58"/>
      <c r="IP1022" s="14">
        <v>96</v>
      </c>
      <c r="IR1022" s="14">
        <v>96</v>
      </c>
      <c r="LX1022" s="14">
        <v>84</v>
      </c>
      <c r="LZ1022" s="14">
        <v>88</v>
      </c>
      <c r="PG1022" s="61">
        <v>24</v>
      </c>
      <c r="PH1022" s="61"/>
      <c r="PI1022" s="61">
        <v>24</v>
      </c>
      <c r="PJ1022" s="61"/>
      <c r="PK1022" s="61"/>
      <c r="PL1022" s="61"/>
      <c r="PM1022" s="61"/>
      <c r="PN1022" s="61"/>
      <c r="PO1022" s="61"/>
      <c r="PP1022" s="61"/>
      <c r="PQ1022" s="61"/>
      <c r="PR1022" s="61"/>
      <c r="PS1022" s="61"/>
      <c r="PT1022" s="61"/>
      <c r="PU1022" s="61"/>
      <c r="PV1022" s="61"/>
      <c r="PW1022" s="61"/>
      <c r="PX1022" s="61"/>
      <c r="PY1022" s="61"/>
      <c r="PZ1022" s="61"/>
      <c r="QA1022" s="61"/>
      <c r="QB1022" s="61"/>
      <c r="QC1022" s="61"/>
      <c r="QD1022" s="61"/>
      <c r="QE1022" s="61"/>
      <c r="QF1022" s="61"/>
      <c r="QG1022" s="61"/>
      <c r="QH1022" s="61"/>
      <c r="QI1022" s="61"/>
      <c r="QJ1022" s="61"/>
      <c r="QK1022" s="61"/>
      <c r="QL1022" s="61"/>
      <c r="QM1022" s="61"/>
      <c r="QN1022" s="61"/>
      <c r="QO1022" s="61"/>
      <c r="QP1022" s="61"/>
      <c r="QQ1022" s="61"/>
      <c r="QR1022" s="61"/>
      <c r="QS1022" s="61"/>
      <c r="QT1022" s="61"/>
      <c r="QU1022" s="61"/>
      <c r="QV1022" s="61"/>
      <c r="QW1022" s="61"/>
      <c r="QX1022" s="61"/>
      <c r="QY1022" s="61"/>
      <c r="QZ1022" s="61"/>
      <c r="RA1022" s="61"/>
      <c r="RB1022" s="61"/>
      <c r="RC1022" s="61"/>
      <c r="RD1022" s="61"/>
      <c r="RE1022" s="61"/>
      <c r="RF1022" s="61"/>
      <c r="RG1022" s="61"/>
      <c r="RH1022" s="61"/>
      <c r="RI1022" s="61"/>
      <c r="RJ1022" s="61"/>
      <c r="RK1022" s="61"/>
      <c r="RL1022" s="61"/>
      <c r="RM1022" s="61"/>
      <c r="RN1022" s="61"/>
      <c r="RO1022" s="61"/>
      <c r="RP1022" s="61"/>
      <c r="RQ1022" s="61"/>
      <c r="RR1022" s="61"/>
      <c r="RS1022" s="61"/>
      <c r="RT1022" s="61"/>
      <c r="RU1022" s="61"/>
      <c r="RV1022" s="61"/>
      <c r="RW1022" s="61"/>
      <c r="RX1022" s="61"/>
      <c r="RY1022" s="61"/>
      <c r="RZ1022" s="61"/>
      <c r="SA1022" s="61"/>
      <c r="SB1022" s="61"/>
      <c r="SC1022" s="61"/>
      <c r="SD1022" s="61"/>
      <c r="SE1022" s="61"/>
      <c r="SF1022" s="61"/>
      <c r="SG1022" s="61"/>
      <c r="SH1022" s="61"/>
      <c r="SI1022" s="61"/>
      <c r="SJ1022" s="61"/>
      <c r="SK1022" s="61"/>
      <c r="SL1022" s="61"/>
      <c r="SM1022" s="61"/>
      <c r="SN1022" s="61"/>
      <c r="SO1022" s="61"/>
      <c r="SP1022" s="58" t="s">
        <v>8447</v>
      </c>
      <c r="SQ1022" s="58"/>
      <c r="SR1022" s="58" t="s">
        <v>9038</v>
      </c>
      <c r="SS1022" s="58"/>
      <c r="ST1022" s="58"/>
      <c r="SU1022" s="58"/>
      <c r="SV1022" s="58"/>
      <c r="SW1022" s="58"/>
      <c r="SX1022" s="58"/>
      <c r="SY1022" s="58"/>
      <c r="SZ1022" s="58"/>
      <c r="TA1022" s="58"/>
      <c r="TB1022" s="58"/>
      <c r="TC1022" s="58"/>
      <c r="TD1022" s="58"/>
      <c r="TE1022" s="58"/>
      <c r="TF1022" s="58"/>
      <c r="TG1022" s="58"/>
      <c r="TH1022" s="58"/>
      <c r="TI1022" s="58"/>
      <c r="TJ1022" s="58"/>
      <c r="TK1022" s="58"/>
      <c r="TL1022" s="58"/>
      <c r="TM1022" s="58"/>
      <c r="TN1022" s="58"/>
      <c r="TO1022" s="58"/>
      <c r="TP1022" s="58"/>
      <c r="TQ1022" s="58"/>
      <c r="TR1022" s="58"/>
      <c r="TS1022" s="58"/>
      <c r="TT1022" s="58"/>
      <c r="TU1022" s="58"/>
      <c r="TV1022" s="58"/>
      <c r="TW1022" s="58"/>
      <c r="TX1022" s="58"/>
      <c r="TY1022" s="58"/>
      <c r="TZ1022" s="58"/>
      <c r="UA1022" s="58"/>
      <c r="UB1022" s="58"/>
      <c r="UC1022" s="58"/>
      <c r="UD1022" s="58"/>
      <c r="UE1022" s="58"/>
      <c r="UF1022" s="58"/>
      <c r="UG1022" s="58"/>
      <c r="UH1022" s="58"/>
      <c r="UI1022" s="58"/>
      <c r="UJ1022" s="58"/>
      <c r="UK1022" s="58"/>
      <c r="UL1022" s="58"/>
      <c r="UM1022" s="58"/>
      <c r="UN1022" s="58"/>
      <c r="UO1022" s="58"/>
      <c r="UP1022" s="58"/>
      <c r="UQ1022" s="58"/>
      <c r="UR1022" s="58"/>
      <c r="US1022" s="58"/>
      <c r="UT1022" s="58"/>
      <c r="UU1022" s="58"/>
      <c r="UV1022" s="58"/>
      <c r="UW1022" s="58"/>
      <c r="UX1022" s="58"/>
      <c r="UY1022" s="58"/>
      <c r="UZ1022" s="58"/>
      <c r="VA1022" s="58"/>
      <c r="VB1022" s="58"/>
      <c r="VC1022" s="58"/>
      <c r="VD1022" s="58"/>
      <c r="VE1022" s="58"/>
      <c r="VF1022" s="58"/>
      <c r="VG1022" s="58"/>
      <c r="VH1022" s="58"/>
      <c r="VI1022" s="58"/>
      <c r="VJ1022" s="58"/>
      <c r="VK1022" s="58"/>
      <c r="VL1022" s="58"/>
      <c r="VM1022" s="58"/>
      <c r="VN1022" s="58"/>
      <c r="VO1022" s="58"/>
      <c r="VP1022" s="58"/>
      <c r="VQ1022" s="58"/>
      <c r="VR1022" s="58"/>
      <c r="VS1022" s="58"/>
      <c r="VT1022" s="58"/>
      <c r="VU1022" s="58"/>
      <c r="VV1022" s="58"/>
      <c r="VW1022" s="58"/>
      <c r="VX1022" s="14">
        <v>1</v>
      </c>
      <c r="VZ1022" s="14">
        <v>1</v>
      </c>
      <c r="WQ1022" s="14">
        <v>1</v>
      </c>
      <c r="WS1022" s="14">
        <v>1</v>
      </c>
      <c r="ZY1022" s="61">
        <v>147.4</v>
      </c>
      <c r="ZZ1022" s="61"/>
      <c r="AAA1022" s="61">
        <v>148.6</v>
      </c>
      <c r="AAE1022" s="63"/>
      <c r="AAF1022" s="63"/>
      <c r="AAG1022" s="63"/>
      <c r="AAI1022" s="63"/>
      <c r="AAJ1022" s="58"/>
      <c r="AAM1022" s="61"/>
      <c r="AAO1022" s="63"/>
      <c r="AAP1022" s="58"/>
      <c r="AAS1022" s="61"/>
      <c r="AAU1022" s="63"/>
      <c r="AAV1022" s="58"/>
      <c r="AAY1022" s="14">
        <v>23</v>
      </c>
      <c r="ABB1022" s="14">
        <v>10.5</v>
      </c>
      <c r="ABE1022" s="14">
        <v>31</v>
      </c>
      <c r="ABM1022" s="61"/>
      <c r="ABN1022" s="61"/>
      <c r="ABU1022" s="14">
        <v>140</v>
      </c>
      <c r="ABX1022" s="14">
        <v>3.9</v>
      </c>
      <c r="ACA1022" s="61">
        <v>108</v>
      </c>
      <c r="ACB1022" s="61"/>
      <c r="ACC1022" s="61"/>
      <c r="ACD1022" s="14">
        <v>1.1399999999999999</v>
      </c>
      <c r="ACG1022" s="14">
        <v>119</v>
      </c>
      <c r="ACQ1022" s="14">
        <v>19</v>
      </c>
      <c r="ACT1022" s="14">
        <v>0.9</v>
      </c>
      <c r="ACW1022" s="14">
        <v>13</v>
      </c>
      <c r="AGK1022" s="61"/>
      <c r="AGM1022" s="63"/>
      <c r="AGN1022" s="58"/>
      <c r="AGQ1022" s="61"/>
      <c r="AGS1022" s="14">
        <v>0</v>
      </c>
      <c r="AGT1022" s="14">
        <v>0</v>
      </c>
      <c r="AGU1022" s="14">
        <v>0</v>
      </c>
      <c r="AGV1022" s="14">
        <v>0</v>
      </c>
      <c r="AGW1022" s="14">
        <v>1</v>
      </c>
      <c r="AGX1022" s="14">
        <v>1</v>
      </c>
      <c r="AGY1022" s="14">
        <v>0</v>
      </c>
      <c r="AGZ1022" s="14">
        <v>1</v>
      </c>
      <c r="AHA1022" s="14">
        <v>0</v>
      </c>
      <c r="AHB1022" s="14">
        <v>0</v>
      </c>
      <c r="AHC1022" s="14">
        <v>1</v>
      </c>
      <c r="AHD1022" s="14">
        <v>0</v>
      </c>
      <c r="AHE1022" s="14">
        <v>0</v>
      </c>
      <c r="AHF1022" s="14">
        <v>0</v>
      </c>
      <c r="AHH1022" s="14">
        <v>0</v>
      </c>
      <c r="AHI1022" s="14">
        <v>0</v>
      </c>
      <c r="AHK1022" s="14">
        <v>0</v>
      </c>
      <c r="AHL1022" s="14">
        <v>0</v>
      </c>
      <c r="AHM1022" s="14">
        <v>0</v>
      </c>
      <c r="AHN1022" s="14">
        <v>0</v>
      </c>
      <c r="AHO1022" s="14">
        <v>0</v>
      </c>
      <c r="AHP1022" s="14">
        <v>0</v>
      </c>
      <c r="AHQ1022" s="14">
        <v>0</v>
      </c>
      <c r="AHR1022" s="14">
        <v>0</v>
      </c>
      <c r="AHT1022" s="61"/>
      <c r="AHV1022" s="63"/>
      <c r="AHW1022" s="58"/>
      <c r="AHZ1022" s="61"/>
      <c r="AIB1022" s="63"/>
      <c r="AIC1022" s="58"/>
      <c r="AIF1022" s="61"/>
      <c r="AIH1022" s="63"/>
      <c r="AII1022" s="58"/>
      <c r="AIL1022" s="61"/>
      <c r="AIN1022" s="14">
        <v>0</v>
      </c>
      <c r="AIO1022" s="14">
        <v>0</v>
      </c>
      <c r="AIR1022" s="61"/>
      <c r="AIT1022" s="60">
        <v>2</v>
      </c>
      <c r="AIU1022" s="58" t="s">
        <v>2308</v>
      </c>
      <c r="AIV1022" s="14">
        <v>0</v>
      </c>
      <c r="AIW1022" s="14">
        <v>0</v>
      </c>
      <c r="AIX1022" s="61">
        <v>68</v>
      </c>
      <c r="AIY1022" s="14">
        <v>64</v>
      </c>
      <c r="AJB1022" s="63"/>
      <c r="AJC1022" s="58"/>
      <c r="AJF1022" s="61"/>
      <c r="AJH1022" s="63"/>
      <c r="AJI1022" s="58"/>
      <c r="AJL1022" s="61"/>
      <c r="AJN1022" s="63"/>
      <c r="AJO1022" s="58"/>
    </row>
    <row r="1023" spans="1:951" s="31" customFormat="1">
      <c r="B1023" s="31">
        <v>4</v>
      </c>
      <c r="C1023" s="31">
        <v>0</v>
      </c>
      <c r="F1023" s="82"/>
      <c r="G1023" s="83"/>
      <c r="Z1023" s="31">
        <v>0</v>
      </c>
      <c r="AA1023" s="31">
        <v>2</v>
      </c>
      <c r="AB1023" s="83"/>
      <c r="AC1023" s="31">
        <v>0</v>
      </c>
      <c r="AE1023" s="31">
        <v>0</v>
      </c>
      <c r="AG1023" s="31">
        <v>0</v>
      </c>
      <c r="AI1023" s="31">
        <v>116</v>
      </c>
      <c r="DR1023" s="31">
        <v>78</v>
      </c>
      <c r="HA1023" s="31">
        <v>0</v>
      </c>
      <c r="HT1023" s="31">
        <v>0</v>
      </c>
      <c r="IE1023" s="82"/>
      <c r="IF1023" s="82"/>
      <c r="IG1023" s="82"/>
      <c r="IH1023" s="82"/>
      <c r="II1023" s="82"/>
      <c r="IJ1023" s="82"/>
      <c r="IK1023" s="82"/>
      <c r="IL1023" s="82"/>
      <c r="IM1023" s="83"/>
      <c r="IN1023" s="83"/>
      <c r="IO1023" s="83"/>
      <c r="IP1023" s="31">
        <v>95</v>
      </c>
      <c r="LX1023" s="31">
        <v>78</v>
      </c>
      <c r="PG1023" s="31">
        <v>22</v>
      </c>
      <c r="SP1023" s="83" t="s">
        <v>9038</v>
      </c>
      <c r="SQ1023" s="83"/>
      <c r="SR1023" s="83"/>
      <c r="SS1023" s="83"/>
      <c r="ST1023" s="83"/>
      <c r="SU1023" s="83"/>
      <c r="SV1023" s="83"/>
      <c r="SW1023" s="83"/>
      <c r="SX1023" s="83"/>
      <c r="SY1023" s="83"/>
      <c r="SZ1023" s="83"/>
      <c r="TA1023" s="83"/>
      <c r="TB1023" s="83"/>
      <c r="TC1023" s="83"/>
      <c r="TD1023" s="83"/>
      <c r="TE1023" s="83"/>
      <c r="TF1023" s="83"/>
      <c r="TG1023" s="83"/>
      <c r="TH1023" s="83"/>
      <c r="TI1023" s="83"/>
      <c r="TJ1023" s="83"/>
      <c r="TK1023" s="83"/>
      <c r="TL1023" s="83"/>
      <c r="TM1023" s="83"/>
      <c r="TN1023" s="83"/>
      <c r="TO1023" s="83"/>
      <c r="TP1023" s="83"/>
      <c r="TQ1023" s="83"/>
      <c r="TR1023" s="83"/>
      <c r="TS1023" s="83"/>
      <c r="TT1023" s="83"/>
      <c r="TU1023" s="83"/>
      <c r="TV1023" s="83"/>
      <c r="TW1023" s="83"/>
      <c r="TX1023" s="83"/>
      <c r="TY1023" s="83"/>
      <c r="TZ1023" s="83"/>
      <c r="UA1023" s="83"/>
      <c r="UB1023" s="83"/>
      <c r="UC1023" s="83"/>
      <c r="UD1023" s="83"/>
      <c r="UE1023" s="83"/>
      <c r="UF1023" s="83"/>
      <c r="UG1023" s="83"/>
      <c r="UH1023" s="83"/>
      <c r="UI1023" s="83"/>
      <c r="UJ1023" s="83"/>
      <c r="UK1023" s="83"/>
      <c r="UL1023" s="83"/>
      <c r="UM1023" s="83"/>
      <c r="UN1023" s="83"/>
      <c r="UO1023" s="83"/>
      <c r="UP1023" s="83"/>
      <c r="UQ1023" s="83"/>
      <c r="UR1023" s="83"/>
      <c r="US1023" s="83"/>
      <c r="UT1023" s="83"/>
      <c r="UU1023" s="83"/>
      <c r="UV1023" s="83"/>
      <c r="UW1023" s="83"/>
      <c r="UX1023" s="83"/>
      <c r="UY1023" s="83"/>
      <c r="UZ1023" s="83"/>
      <c r="VA1023" s="83"/>
      <c r="VB1023" s="83"/>
      <c r="VC1023" s="83"/>
      <c r="VD1023" s="83"/>
      <c r="VE1023" s="83"/>
      <c r="VF1023" s="83"/>
      <c r="VG1023" s="83"/>
      <c r="VH1023" s="83"/>
      <c r="VI1023" s="83"/>
      <c r="VJ1023" s="83"/>
      <c r="VK1023" s="83"/>
      <c r="VL1023" s="83"/>
      <c r="VM1023" s="83"/>
      <c r="VN1023" s="83"/>
      <c r="VO1023" s="83"/>
      <c r="VP1023" s="83"/>
      <c r="VQ1023" s="83"/>
      <c r="VR1023" s="83"/>
      <c r="VS1023" s="83"/>
      <c r="VT1023" s="83"/>
      <c r="VU1023" s="83"/>
      <c r="VV1023" s="83"/>
      <c r="VW1023" s="83"/>
      <c r="VX1023" s="31">
        <v>1</v>
      </c>
      <c r="WQ1023" s="31">
        <v>1</v>
      </c>
      <c r="ZY1023" s="31">
        <v>147.80000000000001</v>
      </c>
      <c r="AAE1023" s="82"/>
      <c r="AAF1023" s="82"/>
      <c r="AAG1023" s="82"/>
      <c r="AAI1023" s="82"/>
      <c r="AAJ1023" s="83"/>
      <c r="AAO1023" s="82"/>
      <c r="AAP1023" s="83"/>
      <c r="AAU1023" s="82"/>
      <c r="AAV1023" s="83"/>
      <c r="AGM1023" s="82"/>
      <c r="AGN1023" s="83"/>
      <c r="AGS1023" s="31">
        <v>0</v>
      </c>
      <c r="AGT1023" s="31">
        <v>0</v>
      </c>
      <c r="AGU1023" s="31">
        <v>0</v>
      </c>
      <c r="AGV1023" s="31">
        <v>0</v>
      </c>
      <c r="AGW1023" s="31">
        <v>1</v>
      </c>
      <c r="AGX1023" s="31">
        <v>1</v>
      </c>
      <c r="AGY1023" s="31">
        <v>0</v>
      </c>
      <c r="AGZ1023" s="31">
        <v>1</v>
      </c>
      <c r="AHA1023" s="31">
        <v>0</v>
      </c>
      <c r="AHB1023" s="31">
        <v>0</v>
      </c>
      <c r="AHC1023" s="31">
        <v>1</v>
      </c>
      <c r="AHD1023" s="31">
        <v>0</v>
      </c>
      <c r="AHE1023" s="31">
        <v>0</v>
      </c>
      <c r="AHF1023" s="31">
        <v>0</v>
      </c>
      <c r="AHH1023" s="31">
        <v>0</v>
      </c>
      <c r="AHI1023" s="31">
        <v>0</v>
      </c>
      <c r="AHK1023" s="31">
        <v>0</v>
      </c>
      <c r="AHL1023" s="31">
        <v>0</v>
      </c>
      <c r="AHM1023" s="31">
        <v>0</v>
      </c>
      <c r="AHN1023" s="31">
        <v>0</v>
      </c>
      <c r="AHO1023" s="31">
        <v>0</v>
      </c>
      <c r="AHP1023" s="31">
        <v>0</v>
      </c>
      <c r="AHQ1023" s="31">
        <v>0</v>
      </c>
      <c r="AHR1023" s="31">
        <v>0</v>
      </c>
      <c r="AHV1023" s="82"/>
      <c r="AHW1023" s="83"/>
      <c r="AIB1023" s="82"/>
      <c r="AIC1023" s="83"/>
      <c r="AIH1023" s="82"/>
      <c r="AII1023" s="83"/>
      <c r="AIN1023" s="31">
        <v>0</v>
      </c>
      <c r="AIO1023" s="31">
        <v>0</v>
      </c>
      <c r="AIT1023" s="84">
        <v>1</v>
      </c>
      <c r="AIU1023" s="83" t="s">
        <v>2308</v>
      </c>
      <c r="AIV1023" s="31">
        <v>0</v>
      </c>
      <c r="AIW1023" s="31">
        <v>0</v>
      </c>
      <c r="AIX1023" s="31">
        <v>34</v>
      </c>
      <c r="AJB1023" s="82"/>
      <c r="AJC1023" s="83"/>
      <c r="AJH1023" s="82"/>
      <c r="AJI1023" s="83"/>
      <c r="AJN1023" s="82"/>
      <c r="AJO1023" s="83"/>
    </row>
    <row r="1024" spans="1:951" s="1" customFormat="1">
      <c r="A1024" s="1">
        <v>213</v>
      </c>
      <c r="B1024" s="1">
        <v>1</v>
      </c>
      <c r="C1024" s="1">
        <v>0</v>
      </c>
      <c r="Z1024" s="1">
        <v>0</v>
      </c>
      <c r="AA1024" s="1">
        <v>1</v>
      </c>
      <c r="AC1024" s="1">
        <v>0</v>
      </c>
      <c r="AE1024" s="1">
        <v>0</v>
      </c>
      <c r="AG1024" s="1">
        <v>0</v>
      </c>
      <c r="AI1024" s="1">
        <v>130</v>
      </c>
      <c r="DR1024" s="1">
        <v>82</v>
      </c>
      <c r="HA1024" s="1">
        <v>2</v>
      </c>
      <c r="HT1024" s="1">
        <v>0</v>
      </c>
      <c r="IP1024" s="1">
        <v>95</v>
      </c>
      <c r="LX1024" s="1">
        <v>68</v>
      </c>
      <c r="PG1024" s="1">
        <v>18</v>
      </c>
      <c r="SP1024" s="1">
        <v>98.4</v>
      </c>
      <c r="VX1024" s="1">
        <v>1</v>
      </c>
      <c r="WQ1024" s="1">
        <v>0</v>
      </c>
      <c r="AGS1024" s="1">
        <v>1</v>
      </c>
      <c r="AGT1024" s="1">
        <v>0</v>
      </c>
      <c r="AGU1024" s="1">
        <v>0</v>
      </c>
      <c r="AGV1024" s="1">
        <v>1</v>
      </c>
      <c r="AGW1024" s="1">
        <v>0</v>
      </c>
      <c r="AGX1024" s="1">
        <v>0</v>
      </c>
      <c r="AGY1024" s="1">
        <v>0</v>
      </c>
      <c r="AGZ1024" s="1">
        <v>0</v>
      </c>
      <c r="AHA1024" s="1">
        <v>0</v>
      </c>
      <c r="AHB1024" s="1">
        <v>0</v>
      </c>
      <c r="AHC1024" s="1">
        <v>1</v>
      </c>
      <c r="AHD1024" s="1">
        <v>0</v>
      </c>
      <c r="AHE1024" s="1">
        <v>0</v>
      </c>
      <c r="AHF1024" s="1">
        <v>0</v>
      </c>
      <c r="AHH1024" s="1">
        <v>0</v>
      </c>
      <c r="AHI1024" s="1">
        <v>0</v>
      </c>
      <c r="AHK1024" s="1">
        <v>0</v>
      </c>
      <c r="AHL1024" s="1">
        <v>0</v>
      </c>
      <c r="AHM1024" s="1">
        <v>0</v>
      </c>
      <c r="AHN1024" s="1">
        <v>0</v>
      </c>
      <c r="AHO1024" s="1">
        <v>0</v>
      </c>
      <c r="AHP1024" s="1">
        <v>0</v>
      </c>
      <c r="AHQ1024" s="1">
        <v>0</v>
      </c>
      <c r="AHR1024" s="1">
        <v>0</v>
      </c>
      <c r="AIM1024" s="1">
        <v>0</v>
      </c>
      <c r="AIN1024" s="1">
        <v>0</v>
      </c>
      <c r="AIO1024" s="1">
        <v>0</v>
      </c>
      <c r="AIP1024" s="1">
        <v>1</v>
      </c>
      <c r="AIQ1024" s="1">
        <v>1</v>
      </c>
      <c r="AIR1024" s="1">
        <v>0</v>
      </c>
      <c r="AIS1024" s="1">
        <v>1</v>
      </c>
      <c r="AIT1024" s="1">
        <v>0</v>
      </c>
      <c r="AIU1024" s="1">
        <v>1</v>
      </c>
      <c r="AIV1024" s="1">
        <v>0</v>
      </c>
      <c r="AIW1024" s="1">
        <v>0</v>
      </c>
      <c r="AJB1024" s="1">
        <v>51</v>
      </c>
    </row>
    <row r="1025" spans="1:938" s="1" customFormat="1">
      <c r="B1025" s="1">
        <v>2</v>
      </c>
      <c r="C1025" s="1">
        <v>0</v>
      </c>
      <c r="Z1025" s="1">
        <v>0</v>
      </c>
      <c r="AA1025" s="1">
        <v>2</v>
      </c>
      <c r="AB1025" s="1" t="s">
        <v>9039</v>
      </c>
      <c r="AC1025" s="1">
        <v>0</v>
      </c>
      <c r="AE1025" s="1">
        <v>0</v>
      </c>
      <c r="AG1025" s="1">
        <v>0</v>
      </c>
      <c r="AI1025" s="1">
        <v>118</v>
      </c>
      <c r="AJ1025" s="1">
        <v>122</v>
      </c>
      <c r="DR1025" s="1">
        <v>68</v>
      </c>
      <c r="DS1025" s="1">
        <v>68</v>
      </c>
      <c r="HA1025" s="1">
        <v>2</v>
      </c>
      <c r="HB1025" s="1">
        <v>2</v>
      </c>
      <c r="HT1025" s="1">
        <v>0</v>
      </c>
      <c r="HU1025" s="1">
        <v>0</v>
      </c>
      <c r="IP1025" s="1">
        <v>96</v>
      </c>
      <c r="IQ1025" s="1">
        <v>95</v>
      </c>
      <c r="LX1025" s="1">
        <v>68</v>
      </c>
      <c r="LY1025" s="1">
        <v>58</v>
      </c>
      <c r="PG1025" s="1">
        <v>18</v>
      </c>
      <c r="PH1025" s="1">
        <v>18</v>
      </c>
      <c r="SP1025" s="1">
        <v>98.2</v>
      </c>
      <c r="SQ1025" s="1">
        <v>96.2</v>
      </c>
      <c r="VX1025" s="1">
        <v>1</v>
      </c>
      <c r="VY1025" s="1">
        <v>1</v>
      </c>
      <c r="WQ1025" s="1">
        <v>0</v>
      </c>
      <c r="WR1025" s="1">
        <v>0</v>
      </c>
      <c r="AGS1025" s="1">
        <v>1</v>
      </c>
      <c r="AGT1025" s="1">
        <v>0</v>
      </c>
      <c r="AGU1025" s="1">
        <v>0</v>
      </c>
      <c r="AGV1025" s="1">
        <v>1</v>
      </c>
      <c r="AGW1025" s="1">
        <v>0</v>
      </c>
      <c r="AGX1025" s="1">
        <v>0</v>
      </c>
      <c r="AGY1025" s="1">
        <v>0</v>
      </c>
      <c r="AGZ1025" s="1">
        <v>0</v>
      </c>
      <c r="AHA1025" s="1">
        <v>0</v>
      </c>
      <c r="AHB1025" s="1">
        <v>0</v>
      </c>
      <c r="AHC1025" s="1">
        <v>1</v>
      </c>
      <c r="AHD1025" s="1">
        <v>0</v>
      </c>
      <c r="AHE1025" s="1">
        <v>0</v>
      </c>
      <c r="AHF1025" s="1">
        <v>0</v>
      </c>
      <c r="AHH1025" s="1">
        <v>0</v>
      </c>
      <c r="AHI1025" s="1">
        <v>0</v>
      </c>
      <c r="AHK1025" s="1">
        <v>0</v>
      </c>
      <c r="AHL1025" s="1">
        <v>0</v>
      </c>
      <c r="AHM1025" s="1">
        <v>0</v>
      </c>
      <c r="AHN1025" s="1">
        <v>0</v>
      </c>
      <c r="AHO1025" s="1">
        <v>0</v>
      </c>
      <c r="AHP1025" s="1">
        <v>0</v>
      </c>
      <c r="AHQ1025" s="1">
        <v>0</v>
      </c>
      <c r="AHR1025" s="1">
        <v>0</v>
      </c>
      <c r="AIM1025" s="1">
        <v>0</v>
      </c>
      <c r="AIN1025" s="1">
        <v>0</v>
      </c>
      <c r="AIO1025" s="1">
        <v>0</v>
      </c>
      <c r="AIR1025" s="1">
        <v>0</v>
      </c>
      <c r="AIT1025" s="1">
        <v>1</v>
      </c>
      <c r="AIU1025" s="1">
        <v>1</v>
      </c>
      <c r="AIV1025" s="1">
        <v>0</v>
      </c>
      <c r="AIW1025" s="1">
        <v>0</v>
      </c>
      <c r="AIX1025" s="1">
        <v>43</v>
      </c>
      <c r="AJB1025" s="1">
        <v>34</v>
      </c>
    </row>
    <row r="1026" spans="1:938" s="1" customFormat="1">
      <c r="B1026" s="1">
        <v>3</v>
      </c>
      <c r="C1026" s="1">
        <v>0</v>
      </c>
      <c r="Z1026" s="1">
        <v>0</v>
      </c>
      <c r="AA1026" s="1">
        <v>2</v>
      </c>
      <c r="AB1026" s="1" t="s">
        <v>9040</v>
      </c>
      <c r="AC1026" s="1">
        <v>0</v>
      </c>
      <c r="AE1026" s="1">
        <v>0</v>
      </c>
      <c r="AG1026" s="1">
        <v>0</v>
      </c>
      <c r="AJ1026" s="1">
        <v>135</v>
      </c>
      <c r="DS1026" s="1">
        <v>67</v>
      </c>
      <c r="HB1026" s="1">
        <v>2</v>
      </c>
      <c r="HU1026" s="1">
        <v>1</v>
      </c>
      <c r="IP1026" s="1">
        <v>95</v>
      </c>
      <c r="IQ1026" s="1">
        <v>94</v>
      </c>
      <c r="LX1026" s="1">
        <v>70</v>
      </c>
      <c r="LY1026" s="1">
        <v>60</v>
      </c>
      <c r="PG1026" s="1">
        <v>16</v>
      </c>
      <c r="PH1026" s="1">
        <v>24</v>
      </c>
      <c r="SP1026" s="1">
        <v>98.2</v>
      </c>
      <c r="SQ1026" s="1">
        <v>96</v>
      </c>
      <c r="VX1026" s="1">
        <v>1</v>
      </c>
      <c r="VY1026" s="1">
        <v>1</v>
      </c>
      <c r="WQ1026" s="1">
        <v>0</v>
      </c>
      <c r="WR1026" s="1">
        <v>0</v>
      </c>
      <c r="ABH1026" s="1">
        <v>2.8</v>
      </c>
      <c r="AGS1026" s="1">
        <v>1</v>
      </c>
      <c r="AGT1026" s="1">
        <v>0</v>
      </c>
      <c r="AGU1026" s="1">
        <v>0</v>
      </c>
      <c r="AGV1026" s="1">
        <v>1</v>
      </c>
      <c r="AGW1026" s="1">
        <v>0</v>
      </c>
      <c r="AGX1026" s="1">
        <v>0</v>
      </c>
      <c r="AGY1026" s="1">
        <v>0</v>
      </c>
      <c r="AGZ1026" s="1">
        <v>1</v>
      </c>
      <c r="AHA1026" s="1">
        <v>0</v>
      </c>
      <c r="AHB1026" s="1">
        <v>0</v>
      </c>
      <c r="AHC1026" s="1">
        <v>1</v>
      </c>
      <c r="AHD1026" s="1">
        <v>0</v>
      </c>
      <c r="AHE1026" s="1">
        <v>0</v>
      </c>
      <c r="AHF1026" s="1">
        <v>0</v>
      </c>
      <c r="AHH1026" s="1">
        <v>0</v>
      </c>
      <c r="AHI1026" s="1">
        <v>0</v>
      </c>
      <c r="AHK1026" s="1">
        <v>0</v>
      </c>
      <c r="AHL1026" s="1">
        <v>0</v>
      </c>
      <c r="AHM1026" s="1">
        <v>0</v>
      </c>
      <c r="AHN1026" s="1">
        <v>0</v>
      </c>
      <c r="AHO1026" s="1">
        <v>0</v>
      </c>
      <c r="AHP1026" s="1">
        <v>0</v>
      </c>
      <c r="AHQ1026" s="1">
        <v>0</v>
      </c>
      <c r="AHR1026" s="1">
        <v>0</v>
      </c>
      <c r="AIM1026" s="1">
        <v>0</v>
      </c>
      <c r="AIN1026" s="1">
        <v>0</v>
      </c>
      <c r="AIO1026" s="1">
        <v>0</v>
      </c>
      <c r="AIR1026" s="1">
        <v>0</v>
      </c>
      <c r="AIT1026" s="1">
        <v>2</v>
      </c>
      <c r="AIU1026" s="1">
        <v>0</v>
      </c>
      <c r="AIV1026" s="1">
        <v>0</v>
      </c>
      <c r="AIW1026" s="1">
        <v>0</v>
      </c>
      <c r="AIX1026" s="1">
        <v>15</v>
      </c>
      <c r="AIY1026" s="1">
        <v>73</v>
      </c>
    </row>
    <row r="1027" spans="1:938" s="1" customFormat="1">
      <c r="B1027" s="1">
        <v>4</v>
      </c>
      <c r="C1027" s="1">
        <v>1</v>
      </c>
      <c r="D1027" s="1" t="s">
        <v>7703</v>
      </c>
      <c r="O1027" s="1">
        <v>0</v>
      </c>
      <c r="Z1027" s="1">
        <v>0</v>
      </c>
      <c r="AA1027" s="1">
        <v>2</v>
      </c>
      <c r="AB1027" s="1" t="s">
        <v>9041</v>
      </c>
      <c r="AC1027" s="1">
        <v>0</v>
      </c>
      <c r="AE1027" s="1">
        <v>0</v>
      </c>
      <c r="AG1027" s="1">
        <v>0</v>
      </c>
      <c r="AI1027" s="1">
        <v>156</v>
      </c>
      <c r="AJ1027" s="1">
        <v>165</v>
      </c>
      <c r="DR1027" s="1">
        <v>92</v>
      </c>
      <c r="DS1027" s="1">
        <v>78</v>
      </c>
      <c r="HA1027" s="1">
        <v>2</v>
      </c>
      <c r="HB1027" s="1">
        <v>2</v>
      </c>
      <c r="HT1027" s="1">
        <v>1</v>
      </c>
      <c r="HU1027" s="1">
        <v>1</v>
      </c>
      <c r="IP1027" s="1">
        <v>96</v>
      </c>
      <c r="IQ1027" s="1">
        <v>96</v>
      </c>
      <c r="LX1027" s="1">
        <v>57</v>
      </c>
      <c r="LY1027" s="1">
        <v>48</v>
      </c>
      <c r="PG1027" s="1">
        <v>24</v>
      </c>
      <c r="PH1027" s="1">
        <v>26</v>
      </c>
      <c r="SP1027" s="1">
        <v>97.5</v>
      </c>
      <c r="SQ1027" s="1">
        <v>95.7</v>
      </c>
      <c r="VX1027" s="1">
        <v>1</v>
      </c>
      <c r="VY1027" s="1">
        <v>1</v>
      </c>
      <c r="WQ1027" s="1">
        <v>0</v>
      </c>
      <c r="WR1027" s="1">
        <v>0</v>
      </c>
      <c r="AGS1027" s="1">
        <v>0</v>
      </c>
      <c r="AGT1027" s="1">
        <v>0</v>
      </c>
      <c r="AGU1027" s="1">
        <v>0</v>
      </c>
      <c r="AGV1027" s="1">
        <v>0</v>
      </c>
      <c r="AGW1027" s="1">
        <v>0</v>
      </c>
      <c r="AGX1027" s="1">
        <v>0</v>
      </c>
      <c r="AGY1027" s="1">
        <v>0</v>
      </c>
      <c r="AGZ1027" s="1">
        <v>0</v>
      </c>
      <c r="AHA1027" s="1">
        <v>0</v>
      </c>
      <c r="AHB1027" s="1">
        <v>0</v>
      </c>
      <c r="AHC1027" s="1">
        <v>1</v>
      </c>
      <c r="AHD1027" s="1">
        <v>0</v>
      </c>
      <c r="AHE1027" s="1">
        <v>0</v>
      </c>
      <c r="AHF1027" s="1">
        <v>0</v>
      </c>
      <c r="AHH1027" s="1">
        <v>0</v>
      </c>
      <c r="AHI1027" s="1">
        <v>0</v>
      </c>
      <c r="AHK1027" s="1">
        <v>0</v>
      </c>
      <c r="AHL1027" s="1">
        <v>0</v>
      </c>
      <c r="AHM1027" s="1">
        <v>0</v>
      </c>
      <c r="AHN1027" s="1">
        <v>0</v>
      </c>
      <c r="AHO1027" s="1">
        <v>0</v>
      </c>
      <c r="AHP1027" s="1">
        <v>0</v>
      </c>
      <c r="AHQ1027" s="1">
        <v>0</v>
      </c>
      <c r="AHR1027" s="1">
        <v>0</v>
      </c>
      <c r="AIM1027" s="1">
        <v>0</v>
      </c>
      <c r="AIN1027" s="1">
        <v>0</v>
      </c>
      <c r="AIO1027" s="1">
        <v>0</v>
      </c>
      <c r="AIR1027" s="1">
        <v>0</v>
      </c>
      <c r="AIS1027" s="1">
        <v>1</v>
      </c>
      <c r="AIT1027" s="1">
        <v>2</v>
      </c>
      <c r="AIU1027" s="1">
        <v>0</v>
      </c>
      <c r="AIV1027" s="1">
        <v>0</v>
      </c>
      <c r="AIW1027" s="1">
        <v>0</v>
      </c>
      <c r="AIX1027" s="1">
        <v>15</v>
      </c>
      <c r="AIY1027" s="1">
        <v>57</v>
      </c>
    </row>
    <row r="1028" spans="1:938" s="80" customFormat="1">
      <c r="B1028" s="80">
        <v>5</v>
      </c>
      <c r="C1028" s="80">
        <v>0</v>
      </c>
      <c r="Z1028" s="80">
        <v>0</v>
      </c>
      <c r="AA1028" s="80">
        <v>2</v>
      </c>
      <c r="AC1028" s="80">
        <v>0</v>
      </c>
      <c r="AE1028" s="80">
        <v>0</v>
      </c>
      <c r="AG1028" s="80">
        <v>0</v>
      </c>
      <c r="LX1028" s="80">
        <v>55</v>
      </c>
      <c r="PG1028" s="80">
        <v>17</v>
      </c>
      <c r="AGS1028" s="80">
        <v>0</v>
      </c>
      <c r="AGT1028" s="80">
        <v>0</v>
      </c>
      <c r="AGU1028" s="80">
        <v>0</v>
      </c>
      <c r="AGV1028" s="80">
        <v>0</v>
      </c>
      <c r="AGW1028" s="80">
        <v>0</v>
      </c>
      <c r="AGX1028" s="80">
        <v>0</v>
      </c>
      <c r="AGY1028" s="80">
        <v>0</v>
      </c>
      <c r="AGZ1028" s="80">
        <v>0</v>
      </c>
      <c r="AHA1028" s="80">
        <v>0</v>
      </c>
      <c r="AHB1028" s="80">
        <v>0</v>
      </c>
      <c r="AHC1028" s="80">
        <v>1</v>
      </c>
      <c r="AHD1028" s="80">
        <v>0</v>
      </c>
      <c r="AHE1028" s="80">
        <v>0</v>
      </c>
      <c r="AHF1028" s="80">
        <v>0</v>
      </c>
      <c r="AHH1028" s="80">
        <v>0</v>
      </c>
      <c r="AHI1028" s="80">
        <v>0</v>
      </c>
      <c r="AHK1028" s="80">
        <v>0</v>
      </c>
      <c r="AHL1028" s="80">
        <v>0</v>
      </c>
      <c r="AHM1028" s="80">
        <v>0</v>
      </c>
      <c r="AHN1028" s="80">
        <v>0</v>
      </c>
      <c r="AHO1028" s="80">
        <v>0</v>
      </c>
      <c r="AHP1028" s="80">
        <v>0</v>
      </c>
      <c r="AHQ1028" s="80">
        <v>0</v>
      </c>
      <c r="AHR1028" s="80">
        <v>0</v>
      </c>
      <c r="AIM1028" s="80">
        <v>0</v>
      </c>
      <c r="AIN1028" s="80">
        <v>0</v>
      </c>
      <c r="AIO1028" s="80">
        <v>0</v>
      </c>
      <c r="AIR1028" s="80">
        <v>0</v>
      </c>
      <c r="AIT1028" s="80">
        <v>0</v>
      </c>
      <c r="AIU1028" s="80">
        <v>0</v>
      </c>
      <c r="AIV1028" s="80">
        <v>0</v>
      </c>
      <c r="AIW1028" s="80">
        <v>0</v>
      </c>
    </row>
    <row r="1029" spans="1:938" s="1" customFormat="1">
      <c r="A1029" s="1">
        <v>214</v>
      </c>
      <c r="B1029" s="1">
        <v>1</v>
      </c>
      <c r="C1029" s="1">
        <v>0</v>
      </c>
      <c r="Z1029" s="1">
        <v>0</v>
      </c>
      <c r="AA1029" s="1">
        <v>1</v>
      </c>
      <c r="AB1029" s="1" t="s">
        <v>9042</v>
      </c>
      <c r="AC1029" s="1">
        <v>1</v>
      </c>
      <c r="AD1029" s="1">
        <v>0</v>
      </c>
      <c r="AE1029" s="1">
        <v>0</v>
      </c>
      <c r="AG1029" s="1">
        <v>0</v>
      </c>
      <c r="AGS1029" s="1">
        <v>0</v>
      </c>
      <c r="AGT1029" s="1">
        <v>0</v>
      </c>
      <c r="AGU1029" s="1">
        <v>0</v>
      </c>
      <c r="AGV1029" s="1">
        <v>0</v>
      </c>
      <c r="AGW1029" s="1">
        <v>0</v>
      </c>
      <c r="AGX1029" s="1">
        <v>0</v>
      </c>
      <c r="AGY1029" s="1">
        <v>0</v>
      </c>
      <c r="AGZ1029" s="1">
        <v>0</v>
      </c>
      <c r="AHA1029" s="1">
        <v>0</v>
      </c>
      <c r="AHB1029" s="1">
        <v>0</v>
      </c>
      <c r="AHC1029" s="1">
        <v>1</v>
      </c>
      <c r="AHD1029" s="1">
        <v>0</v>
      </c>
      <c r="AHE1029" s="1">
        <v>0</v>
      </c>
      <c r="AHF1029" s="1">
        <v>0</v>
      </c>
      <c r="AHH1029" s="1">
        <v>0</v>
      </c>
      <c r="AHI1029" s="1">
        <v>0</v>
      </c>
      <c r="AHK1029" s="1">
        <v>0</v>
      </c>
      <c r="AHL1029" s="1">
        <v>0</v>
      </c>
      <c r="AHM1029" s="1">
        <v>0</v>
      </c>
      <c r="AHN1029" s="1">
        <v>0</v>
      </c>
      <c r="AHO1029" s="1">
        <v>0</v>
      </c>
      <c r="AHP1029" s="1">
        <v>0</v>
      </c>
      <c r="AHQ1029" s="1">
        <v>0</v>
      </c>
      <c r="AHR1029" s="1">
        <v>1</v>
      </c>
      <c r="AIM1029" s="1">
        <v>0</v>
      </c>
      <c r="AIN1029" s="1">
        <v>0</v>
      </c>
      <c r="AIO1029" s="1">
        <v>0</v>
      </c>
      <c r="AIP1029" s="1">
        <v>1</v>
      </c>
      <c r="AIQ1029" s="1">
        <v>1</v>
      </c>
      <c r="AIR1029" s="1">
        <v>1</v>
      </c>
      <c r="AIS1029" s="1">
        <v>1</v>
      </c>
      <c r="AIT1029" s="3">
        <v>0</v>
      </c>
      <c r="AIV1029" s="1">
        <v>0</v>
      </c>
      <c r="AIW1029" s="1">
        <v>0</v>
      </c>
    </row>
    <row r="1030" spans="1:938" s="1" customFormat="1">
      <c r="B1030" s="1">
        <v>2</v>
      </c>
      <c r="C1030" s="1">
        <v>1</v>
      </c>
      <c r="D1030" s="1" t="s">
        <v>3384</v>
      </c>
      <c r="E1030" s="1" t="s">
        <v>3526</v>
      </c>
      <c r="O1030" s="1">
        <v>0</v>
      </c>
      <c r="P1030" s="1">
        <v>0</v>
      </c>
      <c r="Z1030" s="1">
        <v>0</v>
      </c>
      <c r="AA1030" s="1">
        <v>1</v>
      </c>
      <c r="AB1030" s="1" t="s">
        <v>9043</v>
      </c>
      <c r="AC1030" s="1">
        <v>1</v>
      </c>
      <c r="AD1030" s="1">
        <v>0</v>
      </c>
      <c r="AE1030" s="1">
        <v>1</v>
      </c>
      <c r="AF1030" s="1">
        <v>0</v>
      </c>
      <c r="AG1030" s="1">
        <v>0</v>
      </c>
      <c r="AI1030" s="1">
        <v>136</v>
      </c>
      <c r="AJ1030" s="1">
        <v>128</v>
      </c>
      <c r="DR1030" s="1">
        <v>90</v>
      </c>
      <c r="DS1030" s="1">
        <v>74</v>
      </c>
      <c r="HA1030" s="1">
        <v>2</v>
      </c>
      <c r="HB1030" s="1">
        <v>2</v>
      </c>
      <c r="HT1030" s="1">
        <v>0</v>
      </c>
      <c r="HU1030" s="1">
        <v>0</v>
      </c>
      <c r="IP1030" s="1">
        <v>99</v>
      </c>
      <c r="IQ1030" s="1">
        <v>96</v>
      </c>
      <c r="LX1030" s="1">
        <v>82</v>
      </c>
      <c r="LY1030" s="1">
        <v>90</v>
      </c>
      <c r="PG1030" s="1">
        <v>16</v>
      </c>
      <c r="PH1030" s="1">
        <v>16</v>
      </c>
      <c r="SP1030" s="64">
        <v>96.8</v>
      </c>
      <c r="SQ1030" s="1">
        <v>97.5</v>
      </c>
      <c r="VX1030" s="1">
        <v>1</v>
      </c>
      <c r="VY1030" s="1">
        <v>1</v>
      </c>
      <c r="WQ1030" s="1">
        <v>0</v>
      </c>
      <c r="WR1030" s="1">
        <v>0</v>
      </c>
      <c r="AGS1030" s="1">
        <v>1</v>
      </c>
      <c r="AGT1030" s="1">
        <v>0</v>
      </c>
      <c r="AGU1030" s="1">
        <v>0</v>
      </c>
      <c r="AGV1030" s="1">
        <v>1</v>
      </c>
      <c r="AGW1030" s="1">
        <v>0</v>
      </c>
      <c r="AGX1030" s="1">
        <v>0</v>
      </c>
      <c r="AGY1030" s="1">
        <v>0</v>
      </c>
      <c r="AGZ1030" s="1">
        <v>0</v>
      </c>
      <c r="AHA1030" s="1">
        <v>0</v>
      </c>
      <c r="AHB1030" s="1">
        <v>0</v>
      </c>
      <c r="AHC1030" s="1">
        <v>1</v>
      </c>
      <c r="AHD1030" s="1">
        <v>0</v>
      </c>
      <c r="AHE1030" s="1">
        <v>0</v>
      </c>
      <c r="AHF1030" s="1">
        <v>0</v>
      </c>
      <c r="AHH1030" s="1">
        <v>0</v>
      </c>
      <c r="AHI1030" s="1">
        <v>0</v>
      </c>
      <c r="AHK1030" s="1">
        <v>0</v>
      </c>
      <c r="AHL1030" s="1">
        <v>0</v>
      </c>
      <c r="AHM1030" s="1">
        <v>0</v>
      </c>
      <c r="AHN1030" s="1">
        <v>0</v>
      </c>
      <c r="AHO1030" s="1">
        <v>0</v>
      </c>
      <c r="AHP1030" s="1">
        <v>0</v>
      </c>
      <c r="AHQ1030" s="1">
        <v>0</v>
      </c>
      <c r="AHR1030" s="1">
        <v>1</v>
      </c>
      <c r="AIM1030" s="1">
        <v>0</v>
      </c>
      <c r="AIN1030" s="1">
        <v>0</v>
      </c>
      <c r="AIO1030" s="1">
        <v>0</v>
      </c>
      <c r="AIT1030" s="3">
        <v>2</v>
      </c>
      <c r="AIV1030" s="1">
        <v>0</v>
      </c>
      <c r="AIW1030" s="1">
        <v>0</v>
      </c>
      <c r="AIX1030" s="1">
        <v>54</v>
      </c>
      <c r="AIY1030" s="1">
        <v>61</v>
      </c>
    </row>
    <row r="1031" spans="1:938" s="1" customFormat="1">
      <c r="B1031" s="1">
        <v>3</v>
      </c>
      <c r="C1031" s="1">
        <v>1</v>
      </c>
      <c r="D1031" s="1" t="s">
        <v>9044</v>
      </c>
      <c r="O1031" s="1">
        <v>0</v>
      </c>
      <c r="Z1031" s="1">
        <v>0</v>
      </c>
      <c r="AA1031" s="1">
        <v>2</v>
      </c>
      <c r="AB1031" s="1" t="s">
        <v>9045</v>
      </c>
      <c r="AC1031" s="1">
        <v>0</v>
      </c>
      <c r="AE1031" s="1">
        <v>0</v>
      </c>
      <c r="AG1031" s="1">
        <v>0</v>
      </c>
      <c r="AI1031" s="1">
        <v>126</v>
      </c>
      <c r="AJ1031" s="1">
        <v>122</v>
      </c>
      <c r="DR1031" s="1">
        <v>70</v>
      </c>
      <c r="DS1031" s="1">
        <v>78</v>
      </c>
      <c r="HA1031" s="1">
        <v>2</v>
      </c>
      <c r="HB1031" s="1">
        <v>2</v>
      </c>
      <c r="HT1031" s="1">
        <v>0</v>
      </c>
      <c r="HU1031" s="1">
        <v>0</v>
      </c>
      <c r="IP1031" s="1">
        <v>98</v>
      </c>
      <c r="IQ1031" s="1">
        <v>98</v>
      </c>
      <c r="LX1031" s="1">
        <v>70</v>
      </c>
      <c r="LY1031" s="1">
        <v>85</v>
      </c>
      <c r="PG1031" s="1">
        <v>16</v>
      </c>
      <c r="PH1031" s="1">
        <v>16</v>
      </c>
      <c r="SP1031" s="1">
        <v>98.6</v>
      </c>
      <c r="SQ1031" s="1">
        <v>96.1</v>
      </c>
      <c r="VX1031" s="1">
        <v>1</v>
      </c>
      <c r="VY1031" s="1">
        <v>1</v>
      </c>
      <c r="WQ1031" s="1">
        <v>0</v>
      </c>
      <c r="WR1031" s="1">
        <v>0</v>
      </c>
      <c r="AGS1031" s="1">
        <v>1</v>
      </c>
      <c r="AGT1031" s="1">
        <v>0</v>
      </c>
      <c r="AGU1031" s="1">
        <v>0</v>
      </c>
      <c r="AGV1031" s="1">
        <v>1</v>
      </c>
      <c r="AGW1031" s="1">
        <v>0</v>
      </c>
      <c r="AGX1031" s="1">
        <v>0</v>
      </c>
      <c r="AGY1031" s="1">
        <v>0</v>
      </c>
      <c r="AGZ1031" s="1">
        <v>0</v>
      </c>
      <c r="AHA1031" s="1">
        <v>0</v>
      </c>
      <c r="AHB1031" s="1">
        <v>0</v>
      </c>
      <c r="AHC1031" s="1">
        <v>1</v>
      </c>
      <c r="AHD1031" s="1">
        <v>0</v>
      </c>
      <c r="AHE1031" s="1">
        <v>0</v>
      </c>
      <c r="AHF1031" s="1">
        <v>0</v>
      </c>
      <c r="AHH1031" s="1">
        <v>0</v>
      </c>
      <c r="AHI1031" s="1">
        <v>0</v>
      </c>
      <c r="AHK1031" s="1">
        <v>0</v>
      </c>
      <c r="AHL1031" s="1">
        <v>0</v>
      </c>
      <c r="AHM1031" s="1">
        <v>0</v>
      </c>
      <c r="AHN1031" s="1">
        <v>0</v>
      </c>
      <c r="AHO1031" s="1">
        <v>0</v>
      </c>
      <c r="AHP1031" s="1">
        <v>0</v>
      </c>
      <c r="AHQ1031" s="1">
        <v>0</v>
      </c>
      <c r="AHR1031" s="1">
        <v>1</v>
      </c>
      <c r="AIM1031" s="1">
        <v>0</v>
      </c>
      <c r="AIN1031" s="1">
        <v>0</v>
      </c>
      <c r="AIO1031" s="1">
        <v>0</v>
      </c>
      <c r="AIT1031" s="3">
        <v>2</v>
      </c>
      <c r="AIV1031" s="1">
        <v>0</v>
      </c>
      <c r="AIW1031" s="1">
        <v>0</v>
      </c>
      <c r="AIX1031" s="1">
        <v>41</v>
      </c>
      <c r="AIY1031" s="1">
        <v>25</v>
      </c>
    </row>
    <row r="1032" spans="1:938" s="18" customFormat="1">
      <c r="B1032" s="18">
        <v>4</v>
      </c>
      <c r="C1032" s="18">
        <v>0</v>
      </c>
      <c r="Z1032" s="18">
        <v>0</v>
      </c>
      <c r="AA1032" s="18">
        <v>2</v>
      </c>
      <c r="AB1032" s="18" t="s">
        <v>9046</v>
      </c>
      <c r="AC1032" s="18">
        <v>0</v>
      </c>
      <c r="AE1032" s="18">
        <v>0</v>
      </c>
      <c r="AG1032" s="18">
        <v>0</v>
      </c>
      <c r="AI1032" s="18">
        <v>118</v>
      </c>
      <c r="DR1032" s="18">
        <v>72</v>
      </c>
      <c r="HA1032" s="18">
        <v>2</v>
      </c>
      <c r="HT1032" s="18">
        <v>0</v>
      </c>
      <c r="IP1032" s="18">
        <v>99</v>
      </c>
      <c r="LX1032" s="18">
        <v>78</v>
      </c>
      <c r="PG1032" s="18">
        <v>16</v>
      </c>
      <c r="SP1032" s="18">
        <v>98.4</v>
      </c>
      <c r="VX1032" s="18">
        <v>1</v>
      </c>
      <c r="WQ1032" s="18">
        <v>0</v>
      </c>
      <c r="AGS1032" s="18">
        <v>0</v>
      </c>
      <c r="AGT1032" s="18">
        <v>0</v>
      </c>
      <c r="AGU1032" s="18">
        <v>0</v>
      </c>
      <c r="AGV1032" s="18">
        <v>0</v>
      </c>
      <c r="AGW1032" s="18">
        <v>0</v>
      </c>
      <c r="AGX1032" s="18">
        <v>0</v>
      </c>
      <c r="AGY1032" s="18">
        <v>0</v>
      </c>
      <c r="AGZ1032" s="18">
        <v>0</v>
      </c>
      <c r="AHA1032" s="18">
        <v>0</v>
      </c>
      <c r="AHB1032" s="18">
        <v>0</v>
      </c>
      <c r="AHC1032" s="18">
        <v>1</v>
      </c>
      <c r="AHD1032" s="18">
        <v>0</v>
      </c>
      <c r="AHE1032" s="18">
        <v>0</v>
      </c>
      <c r="AHF1032" s="18">
        <v>0</v>
      </c>
      <c r="AHH1032" s="18">
        <v>0</v>
      </c>
      <c r="AHI1032" s="18">
        <v>0</v>
      </c>
      <c r="AHK1032" s="18">
        <v>0</v>
      </c>
      <c r="AHL1032" s="18">
        <v>0</v>
      </c>
      <c r="AHM1032" s="18">
        <v>0</v>
      </c>
      <c r="AHN1032" s="18">
        <v>0</v>
      </c>
      <c r="AHO1032" s="18">
        <v>0</v>
      </c>
      <c r="AHP1032" s="18">
        <v>0</v>
      </c>
      <c r="AHQ1032" s="18">
        <v>0</v>
      </c>
      <c r="AHR1032" s="18">
        <v>1</v>
      </c>
      <c r="AIM1032" s="18">
        <v>0</v>
      </c>
      <c r="AIN1032" s="18">
        <v>0</v>
      </c>
      <c r="AIO1032" s="18">
        <v>0</v>
      </c>
      <c r="AIT1032" s="79">
        <v>1</v>
      </c>
      <c r="AIV1032" s="18">
        <v>0</v>
      </c>
      <c r="AIW1032" s="18">
        <v>0</v>
      </c>
      <c r="AIX1032" s="18">
        <v>29</v>
      </c>
    </row>
    <row r="1033" spans="1:938" s="1" customFormat="1">
      <c r="A1033" s="1">
        <v>215</v>
      </c>
      <c r="B1033" s="1">
        <v>1</v>
      </c>
      <c r="C1033" s="1">
        <v>0</v>
      </c>
      <c r="Z1033" s="1">
        <v>0</v>
      </c>
      <c r="AA1033" s="1">
        <v>1</v>
      </c>
      <c r="AC1033" s="1">
        <v>0</v>
      </c>
      <c r="AE1033" s="1">
        <v>0</v>
      </c>
      <c r="AG1033" s="1">
        <v>0</v>
      </c>
      <c r="AI1033" s="1">
        <v>128</v>
      </c>
      <c r="DR1033" s="1">
        <v>52</v>
      </c>
      <c r="HA1033" s="1">
        <v>2</v>
      </c>
      <c r="HT1033" s="1">
        <v>0</v>
      </c>
      <c r="IP1033" s="1">
        <v>98</v>
      </c>
      <c r="LX1033" s="1">
        <v>70</v>
      </c>
      <c r="PG1033" s="1">
        <v>16</v>
      </c>
      <c r="SP1033" s="1">
        <v>96.9</v>
      </c>
      <c r="VX1033" s="1">
        <v>1</v>
      </c>
      <c r="WQ1033" s="1">
        <v>0</v>
      </c>
      <c r="AGS1033" s="1">
        <v>0</v>
      </c>
      <c r="AGT1033" s="1">
        <v>0</v>
      </c>
      <c r="AGU1033" s="1">
        <v>0</v>
      </c>
      <c r="AGV1033" s="1">
        <v>0</v>
      </c>
      <c r="AGW1033" s="1">
        <v>0</v>
      </c>
      <c r="AGX1033" s="1">
        <v>0</v>
      </c>
      <c r="AGY1033" s="1">
        <v>0</v>
      </c>
      <c r="AGZ1033" s="1">
        <v>0</v>
      </c>
      <c r="AHA1033" s="1">
        <v>0</v>
      </c>
      <c r="AHB1033" s="1">
        <v>0</v>
      </c>
      <c r="AHC1033" s="1">
        <v>1</v>
      </c>
      <c r="AHD1033" s="1">
        <v>0</v>
      </c>
      <c r="AHE1033" s="1">
        <v>0</v>
      </c>
      <c r="AHF1033" s="1">
        <v>0</v>
      </c>
      <c r="AHH1033" s="1">
        <v>0</v>
      </c>
      <c r="AHI1033" s="1">
        <v>0</v>
      </c>
      <c r="AHK1033" s="1">
        <v>0</v>
      </c>
      <c r="AHL1033" s="1">
        <v>0</v>
      </c>
      <c r="AHM1033" s="1">
        <v>0</v>
      </c>
      <c r="AHN1033" s="1">
        <v>0</v>
      </c>
      <c r="AHO1033" s="1">
        <v>0</v>
      </c>
      <c r="AHP1033" s="1">
        <v>0</v>
      </c>
      <c r="AHQ1033" s="1">
        <v>0</v>
      </c>
      <c r="AHR1033" s="1">
        <v>2</v>
      </c>
      <c r="AIM1033" s="1">
        <v>0</v>
      </c>
      <c r="AIN1033" s="1">
        <v>0</v>
      </c>
      <c r="AIO1033" s="1">
        <v>0</v>
      </c>
      <c r="AIP1033" s="1">
        <v>1</v>
      </c>
      <c r="AIQ1033" s="1">
        <v>1</v>
      </c>
      <c r="AIR1033" s="1">
        <v>0</v>
      </c>
      <c r="AIS1033" s="1">
        <v>1</v>
      </c>
      <c r="AIT1033" s="1">
        <v>1</v>
      </c>
      <c r="AIU1033" s="1">
        <v>0</v>
      </c>
      <c r="AIV1033" s="1">
        <v>0</v>
      </c>
      <c r="AIW1033" s="1">
        <v>0</v>
      </c>
      <c r="AIX1033" s="1">
        <v>66</v>
      </c>
    </row>
    <row r="1034" spans="1:938" s="1" customFormat="1">
      <c r="B1034" s="1">
        <v>2</v>
      </c>
      <c r="C1034" s="1">
        <v>0</v>
      </c>
      <c r="Z1034" s="1">
        <v>0</v>
      </c>
      <c r="AA1034" s="1">
        <v>1</v>
      </c>
      <c r="AB1034" s="1" t="s">
        <v>9047</v>
      </c>
      <c r="AC1034" s="1">
        <v>0</v>
      </c>
      <c r="AE1034" s="1">
        <v>0</v>
      </c>
      <c r="AG1034" s="1">
        <v>0</v>
      </c>
      <c r="AI1034" s="1">
        <v>122</v>
      </c>
      <c r="AJ1034" s="1">
        <v>142</v>
      </c>
      <c r="DR1034" s="1">
        <v>48</v>
      </c>
      <c r="DS1034" s="1">
        <v>64</v>
      </c>
      <c r="HA1034" s="1">
        <v>2</v>
      </c>
      <c r="HB1034" s="1">
        <v>2</v>
      </c>
      <c r="HT1034" s="1">
        <v>0</v>
      </c>
      <c r="HU1034" s="1">
        <v>0</v>
      </c>
      <c r="IP1034" s="1">
        <v>99</v>
      </c>
      <c r="IQ1034" s="1">
        <v>98</v>
      </c>
      <c r="LX1034" s="1">
        <v>78</v>
      </c>
      <c r="LY1034" s="1">
        <v>76</v>
      </c>
      <c r="PG1034" s="1">
        <v>18</v>
      </c>
      <c r="PH1034" s="1">
        <v>18</v>
      </c>
      <c r="SP1034" s="1">
        <v>96.8</v>
      </c>
      <c r="SQ1034" s="1">
        <v>96.9</v>
      </c>
      <c r="VX1034" s="1">
        <v>1</v>
      </c>
      <c r="VY1034" s="1">
        <v>1</v>
      </c>
      <c r="WQ1034" s="1">
        <v>0</v>
      </c>
      <c r="WR1034" s="1">
        <v>0</v>
      </c>
      <c r="ZY1034" s="1">
        <v>147</v>
      </c>
      <c r="AGS1034" s="1">
        <v>0</v>
      </c>
      <c r="AGT1034" s="1">
        <v>0</v>
      </c>
      <c r="AGU1034" s="1">
        <v>0</v>
      </c>
      <c r="AGV1034" s="1">
        <v>0</v>
      </c>
      <c r="AGW1034" s="1">
        <v>0</v>
      </c>
      <c r="AGX1034" s="1">
        <v>0</v>
      </c>
      <c r="AGY1034" s="1">
        <v>0</v>
      </c>
      <c r="AGZ1034" s="1">
        <v>0</v>
      </c>
      <c r="AHA1034" s="1">
        <v>0</v>
      </c>
      <c r="AHB1034" s="1">
        <v>0</v>
      </c>
      <c r="AHC1034" s="1">
        <v>1</v>
      </c>
      <c r="AHD1034" s="1">
        <v>0</v>
      </c>
      <c r="AHE1034" s="1">
        <v>0</v>
      </c>
      <c r="AHF1034" s="1">
        <v>0</v>
      </c>
      <c r="AHH1034" s="1">
        <v>0</v>
      </c>
      <c r="AHI1034" s="1">
        <v>0</v>
      </c>
      <c r="AHK1034" s="1">
        <v>0</v>
      </c>
      <c r="AHL1034" s="1">
        <v>0</v>
      </c>
      <c r="AHM1034" s="1">
        <v>0</v>
      </c>
      <c r="AHN1034" s="1">
        <v>0</v>
      </c>
      <c r="AHO1034" s="1">
        <v>0</v>
      </c>
      <c r="AHP1034" s="1">
        <v>0</v>
      </c>
      <c r="AHQ1034" s="1">
        <v>0</v>
      </c>
      <c r="AHR1034" s="1">
        <v>2</v>
      </c>
      <c r="AIM1034" s="1">
        <v>0</v>
      </c>
      <c r="AIN1034" s="1">
        <v>0</v>
      </c>
      <c r="AIO1034" s="1">
        <v>0</v>
      </c>
      <c r="AIR1034" s="1">
        <v>0</v>
      </c>
      <c r="AIT1034" s="1">
        <v>2</v>
      </c>
      <c r="AIU1034" s="1">
        <v>0</v>
      </c>
      <c r="AIV1034" s="1">
        <v>0</v>
      </c>
      <c r="AIW1034" s="1">
        <v>0</v>
      </c>
      <c r="AIX1034" s="1">
        <v>67</v>
      </c>
      <c r="AIY1034" s="1">
        <v>23</v>
      </c>
    </row>
    <row r="1035" spans="1:938" s="1" customFormat="1">
      <c r="B1035" s="1">
        <v>3</v>
      </c>
      <c r="C1035" s="1">
        <v>0</v>
      </c>
      <c r="Z1035" s="1">
        <v>0</v>
      </c>
      <c r="AA1035" s="1">
        <v>1</v>
      </c>
      <c r="AC1035" s="1">
        <v>0</v>
      </c>
      <c r="AE1035" s="1">
        <v>0</v>
      </c>
      <c r="AG1035" s="1">
        <v>0</v>
      </c>
      <c r="AI1035" s="1">
        <v>120</v>
      </c>
      <c r="AJ1035" s="1">
        <v>130</v>
      </c>
      <c r="DR1035" s="1">
        <v>56</v>
      </c>
      <c r="DS1035" s="1">
        <v>58</v>
      </c>
      <c r="HA1035" s="1">
        <v>0</v>
      </c>
      <c r="HB1035" s="1">
        <v>0</v>
      </c>
      <c r="HT1035" s="1">
        <v>0</v>
      </c>
      <c r="HU1035" s="1">
        <v>0</v>
      </c>
      <c r="IP1035" s="1">
        <v>98</v>
      </c>
      <c r="IQ1035" s="1">
        <v>97</v>
      </c>
      <c r="LX1035" s="1">
        <v>77</v>
      </c>
      <c r="LY1035" s="1">
        <v>83</v>
      </c>
      <c r="PG1035" s="1">
        <v>18</v>
      </c>
      <c r="PH1035" s="1">
        <v>18</v>
      </c>
      <c r="SP1035" s="1">
        <v>98.2</v>
      </c>
      <c r="SQ1035" s="1">
        <v>97.9</v>
      </c>
      <c r="VX1035" s="1">
        <v>1</v>
      </c>
      <c r="VY1035" s="1">
        <v>1</v>
      </c>
      <c r="WQ1035" s="1">
        <v>0</v>
      </c>
      <c r="WR1035" s="1">
        <v>0</v>
      </c>
      <c r="ZY1035" s="1">
        <v>145.6</v>
      </c>
      <c r="AGS1035" s="1">
        <v>0</v>
      </c>
      <c r="AGT1035" s="1">
        <v>0</v>
      </c>
      <c r="AGU1035" s="1">
        <v>0</v>
      </c>
      <c r="AGV1035" s="1">
        <v>0</v>
      </c>
      <c r="AGW1035" s="1">
        <v>0</v>
      </c>
      <c r="AGX1035" s="1">
        <v>0</v>
      </c>
      <c r="AGY1035" s="1">
        <v>0</v>
      </c>
      <c r="AGZ1035" s="1">
        <v>0</v>
      </c>
      <c r="AHA1035" s="1">
        <v>0</v>
      </c>
      <c r="AHB1035" s="1">
        <v>0</v>
      </c>
      <c r="AHC1035" s="1">
        <v>1</v>
      </c>
      <c r="AHD1035" s="1">
        <v>0</v>
      </c>
      <c r="AHE1035" s="1">
        <v>0</v>
      </c>
      <c r="AHF1035" s="1">
        <v>0</v>
      </c>
      <c r="AHH1035" s="1">
        <v>0</v>
      </c>
      <c r="AHI1035" s="1">
        <v>0</v>
      </c>
      <c r="AHK1035" s="1">
        <v>0</v>
      </c>
      <c r="AHL1035" s="1">
        <v>0</v>
      </c>
      <c r="AHM1035" s="1">
        <v>0</v>
      </c>
      <c r="AHN1035" s="1">
        <v>0</v>
      </c>
      <c r="AHO1035" s="1">
        <v>0</v>
      </c>
      <c r="AHP1035" s="1">
        <v>0</v>
      </c>
      <c r="AHQ1035" s="1">
        <v>0</v>
      </c>
      <c r="AHR1035" s="1">
        <v>0</v>
      </c>
      <c r="AIM1035" s="1">
        <v>0</v>
      </c>
      <c r="AIN1035" s="1">
        <v>0</v>
      </c>
      <c r="AIO1035" s="1">
        <v>0</v>
      </c>
      <c r="AIR1035" s="1">
        <v>0</v>
      </c>
      <c r="AIT1035" s="1">
        <v>2</v>
      </c>
      <c r="AIU1035" s="1">
        <v>0</v>
      </c>
      <c r="AIV1035" s="1">
        <v>0</v>
      </c>
      <c r="AIW1035" s="1">
        <v>0</v>
      </c>
      <c r="AIX1035" s="1">
        <v>49</v>
      </c>
      <c r="AIY1035" s="1">
        <v>32</v>
      </c>
    </row>
    <row r="1036" spans="1:938" s="80" customFormat="1">
      <c r="B1036" s="80">
        <v>4</v>
      </c>
      <c r="C1036" s="80">
        <v>0</v>
      </c>
      <c r="Z1036" s="80">
        <v>0</v>
      </c>
      <c r="AA1036" s="80">
        <v>2</v>
      </c>
      <c r="AB1036" s="80" t="s">
        <v>9048</v>
      </c>
      <c r="AC1036" s="80">
        <v>0</v>
      </c>
      <c r="AE1036" s="80">
        <v>0</v>
      </c>
      <c r="AG1036" s="80">
        <v>0</v>
      </c>
      <c r="AI1036" s="80">
        <v>140</v>
      </c>
      <c r="DR1036" s="80">
        <v>60</v>
      </c>
      <c r="HA1036" s="80">
        <v>0</v>
      </c>
      <c r="HT1036" s="80">
        <v>0</v>
      </c>
      <c r="IP1036" s="80">
        <v>98</v>
      </c>
      <c r="LX1036" s="80">
        <v>86</v>
      </c>
      <c r="PG1036" s="80">
        <v>18</v>
      </c>
      <c r="SP1036" s="80">
        <v>98</v>
      </c>
      <c r="VX1036" s="80">
        <v>1</v>
      </c>
      <c r="WQ1036" s="80">
        <v>0</v>
      </c>
      <c r="ZY1036" s="80">
        <v>146.4</v>
      </c>
      <c r="AGS1036" s="80">
        <v>0</v>
      </c>
      <c r="AGT1036" s="80">
        <v>0</v>
      </c>
      <c r="AGU1036" s="80">
        <v>0</v>
      </c>
      <c r="AGV1036" s="80">
        <v>0</v>
      </c>
      <c r="AGW1036" s="80">
        <v>0</v>
      </c>
      <c r="AGX1036" s="80">
        <v>0</v>
      </c>
      <c r="AGY1036" s="80">
        <v>0</v>
      </c>
      <c r="AGZ1036" s="80">
        <v>0</v>
      </c>
      <c r="AHA1036" s="80">
        <v>0</v>
      </c>
      <c r="AHB1036" s="80">
        <v>0</v>
      </c>
      <c r="AHC1036" s="80">
        <v>1</v>
      </c>
      <c r="AHD1036" s="80">
        <v>0</v>
      </c>
      <c r="AHE1036" s="80">
        <v>0</v>
      </c>
      <c r="AHF1036" s="80">
        <v>0</v>
      </c>
      <c r="AHH1036" s="80">
        <v>0</v>
      </c>
      <c r="AHI1036" s="80">
        <v>0</v>
      </c>
      <c r="AHK1036" s="80">
        <v>0</v>
      </c>
      <c r="AHL1036" s="80">
        <v>0</v>
      </c>
      <c r="AHM1036" s="80">
        <v>0</v>
      </c>
      <c r="AHN1036" s="80">
        <v>0</v>
      </c>
      <c r="AHO1036" s="80">
        <v>0</v>
      </c>
      <c r="AHP1036" s="80">
        <v>0</v>
      </c>
      <c r="AHQ1036" s="80">
        <v>0</v>
      </c>
      <c r="AHR1036" s="80">
        <v>0</v>
      </c>
      <c r="AIM1036" s="80">
        <v>0</v>
      </c>
      <c r="AIN1036" s="80">
        <v>0</v>
      </c>
      <c r="AIO1036" s="80">
        <v>0</v>
      </c>
      <c r="AIR1036" s="80">
        <v>0</v>
      </c>
      <c r="AIT1036" s="80">
        <v>0</v>
      </c>
      <c r="AIU1036" s="80">
        <v>1</v>
      </c>
      <c r="AIV1036" s="80">
        <v>0</v>
      </c>
      <c r="AIW1036" s="80">
        <v>0</v>
      </c>
      <c r="AJB1036" s="80">
        <v>47</v>
      </c>
    </row>
    <row r="1037" spans="1:938" s="1" customFormat="1">
      <c r="A1037" s="1">
        <v>216</v>
      </c>
      <c r="B1037" s="1" t="s">
        <v>7502</v>
      </c>
      <c r="C1037" s="1">
        <v>1</v>
      </c>
      <c r="D1037" s="1" t="s">
        <v>9049</v>
      </c>
      <c r="E1037" s="1" t="s">
        <v>9050</v>
      </c>
      <c r="O1037" s="1">
        <v>0</v>
      </c>
      <c r="P1037" s="1">
        <v>0</v>
      </c>
      <c r="Z1037" s="1">
        <v>0</v>
      </c>
      <c r="AA1037" s="1">
        <v>1</v>
      </c>
      <c r="AB1037" s="1" t="s">
        <v>9051</v>
      </c>
      <c r="AJ1037" s="1">
        <v>230</v>
      </c>
      <c r="AK1037" s="1">
        <v>230</v>
      </c>
      <c r="AL1037" s="1">
        <v>208</v>
      </c>
      <c r="AM1037" s="1">
        <v>170</v>
      </c>
      <c r="DS1037" s="1">
        <v>115</v>
      </c>
      <c r="DT1037" s="1">
        <v>115</v>
      </c>
      <c r="DU1037" s="1">
        <v>111</v>
      </c>
      <c r="DV1037" s="1">
        <v>96</v>
      </c>
      <c r="IP1037" s="1">
        <v>97</v>
      </c>
      <c r="IR1037" s="1">
        <v>98</v>
      </c>
      <c r="IS1037" s="1">
        <v>96</v>
      </c>
      <c r="IT1037" s="1">
        <v>96</v>
      </c>
      <c r="LZ1037" s="1">
        <v>68</v>
      </c>
      <c r="MA1037" s="1">
        <v>68</v>
      </c>
      <c r="MB1037" s="1">
        <v>60</v>
      </c>
      <c r="PJ1037" s="1">
        <v>18</v>
      </c>
      <c r="PK1037" s="1">
        <v>18</v>
      </c>
      <c r="SR1037" s="1">
        <v>98</v>
      </c>
      <c r="WS1037" s="1">
        <v>0</v>
      </c>
      <c r="WT1037" s="1">
        <v>0</v>
      </c>
      <c r="WU1037" s="1">
        <v>0</v>
      </c>
      <c r="AGS1037" s="1">
        <v>0</v>
      </c>
      <c r="AGT1037" s="1">
        <v>0</v>
      </c>
      <c r="AGU1037" s="1">
        <v>0</v>
      </c>
      <c r="AGV1037" s="1">
        <v>0</v>
      </c>
      <c r="AGW1037" s="1">
        <v>0</v>
      </c>
      <c r="AGX1037" s="1">
        <v>0</v>
      </c>
      <c r="AGY1037" s="1">
        <v>0</v>
      </c>
      <c r="AGZ1037" s="1">
        <v>0</v>
      </c>
      <c r="AHA1037" s="1">
        <v>0</v>
      </c>
      <c r="AHB1037" s="1">
        <v>0</v>
      </c>
      <c r="AHC1037" s="1">
        <v>0</v>
      </c>
      <c r="AHD1037" s="1">
        <v>0</v>
      </c>
      <c r="AHE1037" s="1">
        <v>0</v>
      </c>
      <c r="AHF1037" s="1">
        <v>0</v>
      </c>
      <c r="AHH1037" s="1">
        <v>0</v>
      </c>
      <c r="AHI1037" s="1">
        <v>0</v>
      </c>
      <c r="AHK1037" s="1">
        <v>0</v>
      </c>
      <c r="AHL1037" s="1">
        <v>0</v>
      </c>
      <c r="AHM1037" s="1">
        <v>0</v>
      </c>
      <c r="AHN1037" s="1">
        <v>0</v>
      </c>
      <c r="AHO1037" s="1">
        <v>0</v>
      </c>
      <c r="AHP1037" s="1">
        <v>0</v>
      </c>
      <c r="AHQ1037" s="1">
        <v>0</v>
      </c>
      <c r="AHR1037" s="1">
        <v>0</v>
      </c>
      <c r="AIM1037" s="1">
        <v>2</v>
      </c>
      <c r="AIN1037" s="1">
        <v>0</v>
      </c>
      <c r="AIO1037" s="1">
        <v>0</v>
      </c>
      <c r="AIT1037" s="1">
        <v>0</v>
      </c>
      <c r="AIU1037" s="1">
        <v>0</v>
      </c>
      <c r="AIV1037" s="1">
        <v>0</v>
      </c>
      <c r="AIW1037" s="1">
        <v>0</v>
      </c>
    </row>
    <row r="1038" spans="1:938" s="1" customFormat="1">
      <c r="B1038" s="1">
        <v>2</v>
      </c>
      <c r="C1038" s="1">
        <v>1</v>
      </c>
      <c r="D1038" s="1" t="s">
        <v>5861</v>
      </c>
      <c r="E1038" s="1" t="s">
        <v>9052</v>
      </c>
      <c r="O1038" s="1">
        <v>0</v>
      </c>
      <c r="P1038" s="1">
        <v>1</v>
      </c>
      <c r="Z1038" s="1">
        <v>0</v>
      </c>
      <c r="AA1038" s="1">
        <v>2</v>
      </c>
      <c r="AB1038" s="1" t="s">
        <v>9053</v>
      </c>
      <c r="AC1038" s="1">
        <v>0</v>
      </c>
      <c r="AE1038" s="1">
        <v>0</v>
      </c>
      <c r="AG1038" s="1">
        <v>0</v>
      </c>
      <c r="AI1038" s="1">
        <v>207</v>
      </c>
      <c r="AK1038" s="1">
        <v>182</v>
      </c>
      <c r="AM1038" s="1">
        <v>186</v>
      </c>
      <c r="AN1038" s="1">
        <v>188</v>
      </c>
      <c r="AP1038" s="1">
        <v>188</v>
      </c>
      <c r="AQ1038" s="1">
        <v>194</v>
      </c>
      <c r="AR1038" s="1">
        <v>199</v>
      </c>
      <c r="AS1038" s="1">
        <v>182</v>
      </c>
      <c r="AT1038" s="1">
        <v>180</v>
      </c>
      <c r="AU1038" s="1">
        <v>180</v>
      </c>
      <c r="AV1038" s="1">
        <v>182</v>
      </c>
      <c r="DR1038" s="1">
        <v>98</v>
      </c>
      <c r="DT1038" s="1">
        <v>88</v>
      </c>
      <c r="DV1038" s="1">
        <v>112</v>
      </c>
      <c r="DW1038" s="1">
        <v>98</v>
      </c>
      <c r="DY1038" s="1">
        <v>97</v>
      </c>
      <c r="DZ1038" s="1">
        <v>98</v>
      </c>
      <c r="EA1038" s="1">
        <v>106</v>
      </c>
      <c r="EB1038" s="1">
        <v>90</v>
      </c>
      <c r="EC1038" s="1">
        <v>100</v>
      </c>
      <c r="ED1038" s="1">
        <v>104</v>
      </c>
      <c r="EE1038" s="1">
        <v>102</v>
      </c>
      <c r="HA1038" s="1">
        <v>0</v>
      </c>
      <c r="HK1038" s="1">
        <v>0</v>
      </c>
      <c r="HL1038" s="1">
        <v>0</v>
      </c>
      <c r="HM1038" s="1">
        <v>0</v>
      </c>
      <c r="HN1038" s="1">
        <v>0</v>
      </c>
      <c r="HT1038" s="1">
        <v>0</v>
      </c>
      <c r="ID1038" s="1">
        <v>0</v>
      </c>
      <c r="IE1038" s="1">
        <v>0</v>
      </c>
      <c r="IF1038" s="1">
        <v>0</v>
      </c>
      <c r="IG1038" s="1">
        <v>0</v>
      </c>
      <c r="IR1038" s="1">
        <v>97</v>
      </c>
      <c r="IW1038" s="1">
        <v>97</v>
      </c>
      <c r="IX1038" s="1">
        <v>96</v>
      </c>
      <c r="IZ1038" s="1">
        <v>99</v>
      </c>
      <c r="JC1038" s="1">
        <v>99</v>
      </c>
      <c r="LX1038" s="1">
        <v>64</v>
      </c>
      <c r="LY1038" s="1">
        <v>56</v>
      </c>
      <c r="LZ1038" s="1">
        <v>60</v>
      </c>
      <c r="MA1038" s="1">
        <v>53</v>
      </c>
      <c r="MB1038" s="1">
        <v>68</v>
      </c>
      <c r="MD1038" s="1">
        <v>61</v>
      </c>
      <c r="ME1038" s="1">
        <v>62</v>
      </c>
      <c r="MF1038" s="1">
        <v>60</v>
      </c>
      <c r="MH1038" s="1">
        <v>70</v>
      </c>
      <c r="MK1038" s="1">
        <v>60</v>
      </c>
      <c r="PG1038" s="1">
        <v>18</v>
      </c>
      <c r="PI1038" s="1">
        <v>18</v>
      </c>
      <c r="PK1038" s="1">
        <v>18</v>
      </c>
      <c r="PN1038" s="1">
        <v>21</v>
      </c>
      <c r="PO1038" s="1">
        <v>22</v>
      </c>
      <c r="PQ1038" s="1">
        <v>18</v>
      </c>
      <c r="PT1038" s="1">
        <v>16</v>
      </c>
      <c r="SP1038" s="1">
        <v>98</v>
      </c>
      <c r="SR1038" s="1">
        <v>98.1</v>
      </c>
      <c r="SW1038" s="1">
        <v>98.1</v>
      </c>
      <c r="SX1038" s="1">
        <v>98.1</v>
      </c>
      <c r="SZ1038" s="1">
        <v>98.4</v>
      </c>
      <c r="TC1038" s="1">
        <v>97.6</v>
      </c>
      <c r="WH1038" s="1">
        <v>1</v>
      </c>
      <c r="WK1038" s="1">
        <v>1</v>
      </c>
      <c r="WQ1038" s="1">
        <v>0</v>
      </c>
      <c r="WS1038" s="1">
        <v>0</v>
      </c>
      <c r="XA1038" s="1">
        <v>0</v>
      </c>
      <c r="XD1038" s="1">
        <v>0</v>
      </c>
      <c r="AGS1038" s="1">
        <v>0</v>
      </c>
      <c r="AGT1038" s="1">
        <v>0</v>
      </c>
      <c r="AGU1038" s="1">
        <v>0</v>
      </c>
      <c r="AGV1038" s="1">
        <v>0</v>
      </c>
      <c r="AGW1038" s="1">
        <v>0</v>
      </c>
      <c r="AGX1038" s="1">
        <v>0</v>
      </c>
      <c r="AGY1038" s="1">
        <v>0</v>
      </c>
      <c r="AGZ1038" s="1">
        <v>0</v>
      </c>
      <c r="AHA1038" s="1">
        <v>0</v>
      </c>
      <c r="AHB1038" s="1">
        <v>0</v>
      </c>
      <c r="AHC1038" s="1">
        <v>1</v>
      </c>
      <c r="AHD1038" s="1">
        <v>0</v>
      </c>
      <c r="AHE1038" s="1">
        <v>0</v>
      </c>
      <c r="AHF1038" s="1">
        <v>0</v>
      </c>
      <c r="AHH1038" s="1">
        <v>0</v>
      </c>
      <c r="AHI1038" s="1">
        <v>0</v>
      </c>
      <c r="AHK1038" s="1">
        <v>0</v>
      </c>
      <c r="AHL1038" s="1">
        <v>0</v>
      </c>
      <c r="AHM1038" s="1">
        <v>0</v>
      </c>
      <c r="AHN1038" s="1">
        <v>0</v>
      </c>
      <c r="AHO1038" s="1">
        <v>0</v>
      </c>
      <c r="AHP1038" s="1">
        <v>0</v>
      </c>
      <c r="AHQ1038" s="1">
        <v>0</v>
      </c>
      <c r="AHR1038" s="1">
        <v>0</v>
      </c>
      <c r="AIN1038" s="1">
        <v>0</v>
      </c>
      <c r="AIO1038" s="1">
        <v>0</v>
      </c>
      <c r="AIP1038" s="1">
        <v>1</v>
      </c>
      <c r="AIQ1038" s="1">
        <v>1</v>
      </c>
      <c r="AIR1038" s="1">
        <v>1</v>
      </c>
      <c r="AIS1038" s="1">
        <v>1</v>
      </c>
      <c r="AIT1038" s="1">
        <v>2</v>
      </c>
      <c r="AIU1038" s="1">
        <v>0</v>
      </c>
      <c r="AIV1038" s="1">
        <v>0</v>
      </c>
      <c r="AIW1038" s="1">
        <v>0</v>
      </c>
      <c r="AIX1038" s="1">
        <v>57</v>
      </c>
      <c r="AIY1038" s="1">
        <v>46</v>
      </c>
    </row>
    <row r="1039" spans="1:938" s="1" customFormat="1">
      <c r="B1039" s="1">
        <v>3</v>
      </c>
      <c r="C1039" s="1">
        <v>0</v>
      </c>
      <c r="Z1039" s="1">
        <v>0</v>
      </c>
      <c r="AA1039" s="1">
        <v>2</v>
      </c>
      <c r="AB1039" s="1" t="s">
        <v>9054</v>
      </c>
      <c r="AC1039" s="1">
        <v>3</v>
      </c>
      <c r="AD1039" s="1">
        <v>0</v>
      </c>
      <c r="AE1039" s="1">
        <v>2</v>
      </c>
      <c r="AF1039" s="1">
        <v>0</v>
      </c>
      <c r="AG1039" s="1">
        <v>0</v>
      </c>
      <c r="AI1039" s="1">
        <v>144</v>
      </c>
      <c r="AJ1039" s="1">
        <v>116</v>
      </c>
      <c r="AK1039" s="1">
        <v>120</v>
      </c>
      <c r="DR1039" s="1">
        <v>92</v>
      </c>
      <c r="DS1039" s="1">
        <v>78</v>
      </c>
      <c r="DT1039" s="1">
        <v>90</v>
      </c>
      <c r="HA1039" s="1">
        <v>0</v>
      </c>
      <c r="HB1039" s="1">
        <v>0</v>
      </c>
      <c r="HC1039" s="1">
        <v>2</v>
      </c>
      <c r="HT1039" s="1">
        <v>0</v>
      </c>
      <c r="HU1039" s="1">
        <v>0</v>
      </c>
      <c r="HV1039" s="1">
        <v>0</v>
      </c>
      <c r="IP1039" s="1">
        <v>98</v>
      </c>
      <c r="IQ1039" s="1">
        <v>98</v>
      </c>
      <c r="LX1039" s="1">
        <v>62</v>
      </c>
      <c r="LY1039" s="1">
        <v>45</v>
      </c>
      <c r="PG1039" s="1">
        <v>14</v>
      </c>
      <c r="PH1039" s="1">
        <v>12</v>
      </c>
      <c r="SP1039" s="1">
        <v>95.9</v>
      </c>
      <c r="SQ1039" s="1">
        <v>95.1</v>
      </c>
      <c r="VX1039" s="1">
        <v>1</v>
      </c>
      <c r="VY1039" s="1">
        <v>1</v>
      </c>
      <c r="WQ1039" s="1">
        <v>0</v>
      </c>
      <c r="WR1039" s="1">
        <v>0</v>
      </c>
      <c r="AGS1039" s="1">
        <v>0</v>
      </c>
      <c r="AGT1039" s="1">
        <v>0</v>
      </c>
      <c r="AGU1039" s="1">
        <v>0</v>
      </c>
      <c r="AGV1039" s="1">
        <v>0</v>
      </c>
      <c r="AGW1039" s="1">
        <v>0</v>
      </c>
      <c r="AGX1039" s="1">
        <v>0</v>
      </c>
      <c r="AGY1039" s="1">
        <v>0</v>
      </c>
      <c r="AGZ1039" s="1">
        <v>0</v>
      </c>
      <c r="AHA1039" s="1">
        <v>0</v>
      </c>
      <c r="AHB1039" s="1">
        <v>0</v>
      </c>
      <c r="AHC1039" s="1">
        <v>1</v>
      </c>
      <c r="AHD1039" s="1">
        <v>0</v>
      </c>
      <c r="AHE1039" s="1">
        <v>0</v>
      </c>
      <c r="AHF1039" s="1">
        <v>0</v>
      </c>
      <c r="AHH1039" s="1">
        <v>0</v>
      </c>
      <c r="AHI1039" s="1">
        <v>0</v>
      </c>
      <c r="AHK1039" s="1">
        <v>0</v>
      </c>
      <c r="AHL1039" s="1">
        <v>0</v>
      </c>
      <c r="AHM1039" s="1">
        <v>0</v>
      </c>
      <c r="AHN1039" s="1">
        <v>0</v>
      </c>
      <c r="AHO1039" s="1">
        <v>0</v>
      </c>
      <c r="AHP1039" s="1">
        <v>0</v>
      </c>
      <c r="AHQ1039" s="1">
        <v>0</v>
      </c>
      <c r="AHR1039" s="1">
        <v>0</v>
      </c>
      <c r="AIN1039" s="1">
        <v>0</v>
      </c>
      <c r="AIO1039" s="1">
        <v>0</v>
      </c>
      <c r="AIT1039" s="1">
        <v>2</v>
      </c>
      <c r="AIU1039" s="1">
        <v>0</v>
      </c>
      <c r="AIV1039" s="1">
        <v>0</v>
      </c>
      <c r="AIW1039" s="1">
        <v>0</v>
      </c>
      <c r="AIX1039" s="1">
        <v>38</v>
      </c>
      <c r="AIY1039" s="1">
        <v>53</v>
      </c>
    </row>
    <row r="1040" spans="1:938" s="1" customFormat="1">
      <c r="B1040" s="1">
        <v>4</v>
      </c>
      <c r="C1040" s="1">
        <v>0</v>
      </c>
      <c r="Z1040" s="1">
        <v>0</v>
      </c>
      <c r="AA1040" s="1">
        <v>2</v>
      </c>
      <c r="AC1040" s="1">
        <v>6</v>
      </c>
      <c r="AD1040" s="1">
        <v>0</v>
      </c>
      <c r="AE1040" s="1">
        <v>3</v>
      </c>
      <c r="AF1040" s="1">
        <v>0</v>
      </c>
      <c r="AG1040" s="1">
        <v>0</v>
      </c>
      <c r="AI1040" s="1">
        <v>160</v>
      </c>
      <c r="AJ1040" s="1">
        <v>138</v>
      </c>
      <c r="DR1040" s="1">
        <v>92</v>
      </c>
      <c r="DS1040" s="1">
        <v>80</v>
      </c>
      <c r="HA1040" s="1">
        <v>0</v>
      </c>
      <c r="HB1040" s="1">
        <v>0</v>
      </c>
      <c r="HT1040" s="1">
        <v>0</v>
      </c>
      <c r="HU1040" s="1">
        <v>0</v>
      </c>
      <c r="IP1040" s="1">
        <v>98</v>
      </c>
      <c r="IQ1040" s="1">
        <v>97</v>
      </c>
      <c r="LX1040" s="1">
        <v>64</v>
      </c>
      <c r="LY1040" s="1">
        <v>58</v>
      </c>
      <c r="PG1040" s="1">
        <v>16</v>
      </c>
      <c r="PH1040" s="1">
        <v>16</v>
      </c>
      <c r="SP1040" s="1">
        <v>97.2</v>
      </c>
      <c r="SQ1040" s="1">
        <v>96.9</v>
      </c>
      <c r="VX1040" s="1">
        <v>1</v>
      </c>
      <c r="VY1040" s="1">
        <v>1</v>
      </c>
      <c r="WQ1040" s="1">
        <v>0</v>
      </c>
      <c r="WR1040" s="1">
        <v>0</v>
      </c>
      <c r="AGS1040" s="1">
        <v>0</v>
      </c>
      <c r="AGT1040" s="1">
        <v>0</v>
      </c>
      <c r="AGU1040" s="1">
        <v>0</v>
      </c>
      <c r="AGV1040" s="1">
        <v>0</v>
      </c>
      <c r="AGW1040" s="1">
        <v>0</v>
      </c>
      <c r="AGX1040" s="1">
        <v>0</v>
      </c>
      <c r="AGY1040" s="1">
        <v>0</v>
      </c>
      <c r="AGZ1040" s="1">
        <v>0</v>
      </c>
      <c r="AHA1040" s="1">
        <v>0</v>
      </c>
      <c r="AHB1040" s="1">
        <v>0</v>
      </c>
      <c r="AHC1040" s="1">
        <v>1</v>
      </c>
      <c r="AHD1040" s="1">
        <v>0</v>
      </c>
      <c r="AHE1040" s="1">
        <v>0</v>
      </c>
      <c r="AHF1040" s="1">
        <v>0</v>
      </c>
      <c r="AHH1040" s="1">
        <v>0</v>
      </c>
      <c r="AHI1040" s="1">
        <v>0</v>
      </c>
      <c r="AHK1040" s="1">
        <v>0</v>
      </c>
      <c r="AHL1040" s="1">
        <v>0</v>
      </c>
      <c r="AHM1040" s="1">
        <v>0</v>
      </c>
      <c r="AHN1040" s="1">
        <v>0</v>
      </c>
      <c r="AHO1040" s="1">
        <v>0</v>
      </c>
      <c r="AHP1040" s="1">
        <v>0</v>
      </c>
      <c r="AHQ1040" s="1">
        <v>0</v>
      </c>
      <c r="AHR1040" s="1">
        <v>0</v>
      </c>
      <c r="AIN1040" s="1">
        <v>0</v>
      </c>
      <c r="AIO1040" s="1">
        <v>0</v>
      </c>
      <c r="AIT1040" s="1">
        <v>2</v>
      </c>
      <c r="AIU1040" s="1">
        <v>0</v>
      </c>
      <c r="AIV1040" s="1">
        <v>0</v>
      </c>
      <c r="AIW1040" s="1">
        <v>0</v>
      </c>
      <c r="AIX1040" s="1">
        <v>32</v>
      </c>
      <c r="AIY1040" s="1">
        <v>23</v>
      </c>
    </row>
    <row r="1041" spans="1:938" s="80" customFormat="1">
      <c r="B1041" s="80">
        <v>5</v>
      </c>
      <c r="C1041" s="80">
        <v>1</v>
      </c>
      <c r="D1041" s="80" t="s">
        <v>9055</v>
      </c>
      <c r="O1041" s="80">
        <v>1</v>
      </c>
      <c r="Z1041" s="80">
        <v>0</v>
      </c>
      <c r="AA1041" s="80">
        <v>2</v>
      </c>
      <c r="AC1041" s="80">
        <v>10</v>
      </c>
      <c r="AD1041" s="80">
        <v>0</v>
      </c>
      <c r="AE1041" s="80">
        <v>0</v>
      </c>
      <c r="AG1041" s="80">
        <v>0</v>
      </c>
      <c r="AI1041" s="80">
        <v>152</v>
      </c>
      <c r="DR1041" s="80">
        <v>104</v>
      </c>
      <c r="HA1041" s="80">
        <v>0</v>
      </c>
      <c r="HT1041" s="80">
        <v>0</v>
      </c>
      <c r="IP1041" s="80">
        <v>98</v>
      </c>
      <c r="LX1041" s="80">
        <v>60</v>
      </c>
      <c r="PG1041" s="80">
        <v>18</v>
      </c>
      <c r="SP1041" s="80">
        <v>97.4</v>
      </c>
      <c r="VX1041" s="80">
        <v>1</v>
      </c>
      <c r="WQ1041" s="80">
        <v>0</v>
      </c>
      <c r="AGS1041" s="80">
        <v>0</v>
      </c>
      <c r="AGT1041" s="80">
        <v>0</v>
      </c>
      <c r="AGU1041" s="80">
        <v>0</v>
      </c>
      <c r="AGV1041" s="80">
        <v>0</v>
      </c>
      <c r="AGW1041" s="80">
        <v>0</v>
      </c>
      <c r="AGX1041" s="80">
        <v>0</v>
      </c>
      <c r="AGY1041" s="80">
        <v>0</v>
      </c>
      <c r="AGZ1041" s="80">
        <v>0</v>
      </c>
      <c r="AHA1041" s="80">
        <v>0</v>
      </c>
      <c r="AHB1041" s="80">
        <v>0</v>
      </c>
      <c r="AHC1041" s="80">
        <v>1</v>
      </c>
      <c r="AHD1041" s="80">
        <v>0</v>
      </c>
      <c r="AHE1041" s="80">
        <v>0</v>
      </c>
      <c r="AHF1041" s="80">
        <v>0</v>
      </c>
      <c r="AHH1041" s="80">
        <v>0</v>
      </c>
      <c r="AHI1041" s="80">
        <v>0</v>
      </c>
      <c r="AHK1041" s="80">
        <v>0</v>
      </c>
      <c r="AHL1041" s="80">
        <v>0</v>
      </c>
      <c r="AHM1041" s="80">
        <v>0</v>
      </c>
      <c r="AHN1041" s="80">
        <v>0</v>
      </c>
      <c r="AHO1041" s="80">
        <v>0</v>
      </c>
      <c r="AHP1041" s="80">
        <v>0</v>
      </c>
      <c r="AHQ1041" s="80">
        <v>0</v>
      </c>
      <c r="AHR1041" s="80">
        <v>0</v>
      </c>
      <c r="AIN1041" s="80">
        <v>0</v>
      </c>
      <c r="AIO1041" s="80">
        <v>0</v>
      </c>
      <c r="AIT1041" s="80">
        <v>1</v>
      </c>
      <c r="AIU1041" s="80">
        <v>0</v>
      </c>
      <c r="AIV1041" s="80">
        <v>0</v>
      </c>
      <c r="AIW1041" s="80">
        <v>0</v>
      </c>
      <c r="AIX1041" s="80">
        <v>25</v>
      </c>
    </row>
    <row r="1042" spans="1:938" s="1" customFormat="1">
      <c r="A1042" s="1">
        <v>217</v>
      </c>
      <c r="B1042" s="1">
        <v>1</v>
      </c>
      <c r="C1042" s="1">
        <v>0</v>
      </c>
      <c r="Z1042" s="1">
        <v>0</v>
      </c>
      <c r="AA1042" s="1">
        <v>1</v>
      </c>
      <c r="AC1042" s="1">
        <v>1</v>
      </c>
      <c r="AD1042" s="1">
        <v>0</v>
      </c>
      <c r="AE1042" s="1">
        <v>1</v>
      </c>
      <c r="AF1042" s="1">
        <v>0</v>
      </c>
      <c r="AG1042" s="1">
        <v>0</v>
      </c>
      <c r="AGS1042" s="1">
        <v>0</v>
      </c>
      <c r="AGT1042" s="1">
        <v>0</v>
      </c>
      <c r="AGU1042" s="1">
        <v>0</v>
      </c>
      <c r="AGV1042" s="1">
        <v>0</v>
      </c>
      <c r="AGW1042" s="1">
        <v>0</v>
      </c>
      <c r="AGX1042" s="1">
        <v>0</v>
      </c>
      <c r="AGY1042" s="1">
        <v>0</v>
      </c>
      <c r="AGZ1042" s="1">
        <v>0</v>
      </c>
      <c r="AHA1042" s="1">
        <v>0</v>
      </c>
      <c r="AHB1042" s="1">
        <v>0</v>
      </c>
      <c r="AHC1042" s="1">
        <v>1</v>
      </c>
      <c r="AHD1042" s="1">
        <v>0</v>
      </c>
      <c r="AHE1042" s="1">
        <v>0</v>
      </c>
      <c r="AHF1042" s="1">
        <v>0</v>
      </c>
      <c r="AHH1042" s="1">
        <v>0</v>
      </c>
      <c r="AHI1042" s="1">
        <v>0</v>
      </c>
      <c r="AHK1042" s="1">
        <v>0</v>
      </c>
      <c r="AHL1042" s="1">
        <v>0</v>
      </c>
      <c r="AHM1042" s="1">
        <v>0</v>
      </c>
      <c r="AHN1042" s="1">
        <v>0</v>
      </c>
      <c r="AHO1042" s="1">
        <v>0</v>
      </c>
      <c r="AHP1042" s="1">
        <v>0</v>
      </c>
      <c r="AHQ1042" s="1">
        <v>0</v>
      </c>
      <c r="AHR1042" s="1">
        <v>0</v>
      </c>
      <c r="AIM1042" s="1">
        <v>0</v>
      </c>
      <c r="AIN1042" s="1">
        <v>0</v>
      </c>
      <c r="AIO1042" s="1">
        <v>0</v>
      </c>
      <c r="AIP1042" s="1">
        <v>1</v>
      </c>
      <c r="AIQ1042" s="1">
        <v>1</v>
      </c>
      <c r="AIR1042" s="1">
        <v>1</v>
      </c>
      <c r="AIS1042" s="1">
        <v>1</v>
      </c>
      <c r="AIT1042" s="3">
        <v>0</v>
      </c>
      <c r="AIU1042" s="1">
        <v>0</v>
      </c>
      <c r="AIV1042" s="1">
        <v>0</v>
      </c>
      <c r="AIW1042" s="1">
        <v>0</v>
      </c>
    </row>
    <row r="1043" spans="1:938" s="1" customFormat="1">
      <c r="B1043" s="1">
        <v>2</v>
      </c>
      <c r="C1043" s="1">
        <v>1</v>
      </c>
      <c r="D1043" s="1" t="s">
        <v>8819</v>
      </c>
      <c r="E1043" s="1" t="s">
        <v>7434</v>
      </c>
      <c r="F1043" s="1" t="s">
        <v>8736</v>
      </c>
      <c r="O1043" s="1">
        <v>0</v>
      </c>
      <c r="P1043" s="1">
        <v>0</v>
      </c>
      <c r="Q1043" s="1">
        <v>0</v>
      </c>
      <c r="Z1043" s="1">
        <v>0</v>
      </c>
      <c r="AA1043" s="1">
        <v>2</v>
      </c>
      <c r="AB1043" s="1" t="s">
        <v>9056</v>
      </c>
      <c r="AC1043" s="1">
        <v>6</v>
      </c>
      <c r="AD1043" s="1">
        <v>0</v>
      </c>
      <c r="AE1043" s="1">
        <v>0</v>
      </c>
      <c r="AG1043" s="1">
        <v>0</v>
      </c>
      <c r="AI1043" s="1">
        <v>116</v>
      </c>
      <c r="AJ1043" s="1">
        <v>120</v>
      </c>
      <c r="DR1043" s="1">
        <v>68</v>
      </c>
      <c r="DS1043" s="1">
        <v>78</v>
      </c>
      <c r="HA1043" s="1">
        <v>0</v>
      </c>
      <c r="HB1043" s="1">
        <v>0</v>
      </c>
      <c r="HT1043" s="1">
        <v>0</v>
      </c>
      <c r="HU1043" s="1">
        <v>0</v>
      </c>
      <c r="IP1043" s="1">
        <v>97</v>
      </c>
      <c r="IQ1043" s="1">
        <v>97</v>
      </c>
      <c r="LX1043" s="1">
        <v>96</v>
      </c>
      <c r="LY1043" s="1">
        <v>94</v>
      </c>
      <c r="PG1043" s="1">
        <v>22</v>
      </c>
      <c r="PH1043" s="1">
        <v>28</v>
      </c>
      <c r="SP1043" s="1">
        <v>98</v>
      </c>
      <c r="SQ1043" s="1">
        <v>97.8</v>
      </c>
      <c r="VX1043" s="1">
        <v>1</v>
      </c>
      <c r="VY1043" s="1">
        <v>1</v>
      </c>
      <c r="WQ1043" s="1">
        <v>0</v>
      </c>
      <c r="WR1043" s="1">
        <v>0</v>
      </c>
      <c r="ZY1043" s="1">
        <v>170</v>
      </c>
      <c r="ZZ1043" s="1">
        <v>168</v>
      </c>
      <c r="ACG1043" s="1">
        <v>190</v>
      </c>
      <c r="AGS1043" s="1">
        <v>1</v>
      </c>
      <c r="AGT1043" s="1">
        <v>0</v>
      </c>
      <c r="AGU1043" s="1">
        <v>0</v>
      </c>
      <c r="AGV1043" s="1">
        <v>1</v>
      </c>
      <c r="AGW1043" s="1">
        <v>0</v>
      </c>
      <c r="AGX1043" s="1">
        <v>0</v>
      </c>
      <c r="AGY1043" s="1">
        <v>0</v>
      </c>
      <c r="AGZ1043" s="1">
        <v>0</v>
      </c>
      <c r="AHA1043" s="1">
        <v>0</v>
      </c>
      <c r="AHB1043" s="1">
        <v>0</v>
      </c>
      <c r="AHC1043" s="1">
        <v>1</v>
      </c>
      <c r="AHD1043" s="1">
        <v>0</v>
      </c>
      <c r="AHE1043" s="1">
        <v>0</v>
      </c>
      <c r="AHF1043" s="1">
        <v>0</v>
      </c>
      <c r="AHH1043" s="1">
        <v>0</v>
      </c>
      <c r="AHI1043" s="1">
        <v>0</v>
      </c>
      <c r="AHK1043" s="1">
        <v>0</v>
      </c>
      <c r="AHL1043" s="1">
        <v>0</v>
      </c>
      <c r="AHM1043" s="1">
        <v>0</v>
      </c>
      <c r="AHN1043" s="1">
        <v>0</v>
      </c>
      <c r="AHO1043" s="1">
        <v>0</v>
      </c>
      <c r="AHP1043" s="1">
        <v>0</v>
      </c>
      <c r="AHQ1043" s="1">
        <v>0</v>
      </c>
      <c r="AHR1043" s="1">
        <v>0</v>
      </c>
      <c r="AIM1043" s="1">
        <v>0</v>
      </c>
      <c r="AIN1043" s="1">
        <v>0</v>
      </c>
      <c r="AIO1043" s="1">
        <v>0</v>
      </c>
      <c r="AIT1043" s="3">
        <v>1</v>
      </c>
      <c r="AIU1043" s="1">
        <v>1</v>
      </c>
      <c r="AIV1043" s="1">
        <v>0</v>
      </c>
      <c r="AIW1043" s="1">
        <v>0</v>
      </c>
      <c r="AIX1043" s="1">
        <v>64</v>
      </c>
      <c r="AJB1043" s="1">
        <v>30</v>
      </c>
    </row>
    <row r="1044" spans="1:938" s="1" customFormat="1">
      <c r="B1044" s="1">
        <v>3</v>
      </c>
      <c r="C1044" s="1">
        <v>1</v>
      </c>
      <c r="D1044" s="1" t="s">
        <v>9057</v>
      </c>
      <c r="O1044" s="1">
        <v>1</v>
      </c>
      <c r="Z1044" s="1">
        <v>0</v>
      </c>
      <c r="AA1044" s="1">
        <v>1</v>
      </c>
      <c r="AB1044" s="1" t="s">
        <v>9058</v>
      </c>
      <c r="AC1044" s="1">
        <v>0</v>
      </c>
      <c r="AE1044" s="1">
        <v>0</v>
      </c>
      <c r="AG1044" s="1">
        <v>0</v>
      </c>
      <c r="AI1044" s="1">
        <v>102</v>
      </c>
      <c r="AJ1044" s="1">
        <v>82</v>
      </c>
      <c r="AK1044" s="1">
        <v>106</v>
      </c>
      <c r="AL1044" s="1">
        <v>108</v>
      </c>
      <c r="DR1044" s="1">
        <v>54</v>
      </c>
      <c r="DS1044" s="1">
        <v>60</v>
      </c>
      <c r="DT1044" s="1">
        <v>70</v>
      </c>
      <c r="DU1044" s="1">
        <v>58</v>
      </c>
      <c r="HA1044" s="1">
        <v>0</v>
      </c>
      <c r="HB1044" s="1">
        <v>0</v>
      </c>
      <c r="HC1044" s="1">
        <v>0</v>
      </c>
      <c r="HD1044" s="1">
        <v>0</v>
      </c>
      <c r="HT1044" s="1">
        <v>0</v>
      </c>
      <c r="HU1044" s="1">
        <v>0</v>
      </c>
      <c r="HV1044" s="1">
        <v>0</v>
      </c>
      <c r="HW1044" s="1">
        <v>0</v>
      </c>
      <c r="IP1044" s="1">
        <v>98</v>
      </c>
      <c r="IQ1044" s="1">
        <v>100</v>
      </c>
      <c r="IR1044" s="1">
        <v>95</v>
      </c>
      <c r="IS1044" s="1">
        <v>97</v>
      </c>
      <c r="LX1044" s="1">
        <v>86</v>
      </c>
      <c r="LY1044" s="1">
        <v>99.5</v>
      </c>
      <c r="LZ1044" s="1">
        <v>91</v>
      </c>
      <c r="MA1044" s="1">
        <v>106</v>
      </c>
      <c r="PG1044" s="1">
        <v>28</v>
      </c>
      <c r="PI1044" s="1">
        <v>28</v>
      </c>
      <c r="SP1044" s="1">
        <v>98.9</v>
      </c>
      <c r="SR1044" s="1">
        <v>98.4</v>
      </c>
      <c r="VX1044" s="1">
        <v>1</v>
      </c>
      <c r="VZ1044" s="1">
        <v>1</v>
      </c>
      <c r="WQ1044" s="1">
        <v>0</v>
      </c>
      <c r="WR1044" s="1">
        <v>0</v>
      </c>
      <c r="WS1044" s="1">
        <v>0</v>
      </c>
      <c r="WT1044" s="1">
        <v>0</v>
      </c>
      <c r="ZY1044" s="1">
        <v>169.8</v>
      </c>
      <c r="ZZ1044" s="1">
        <v>171.8</v>
      </c>
      <c r="ACG1044" s="1">
        <v>250</v>
      </c>
      <c r="ACH1044" s="1">
        <v>361</v>
      </c>
      <c r="AGS1044" s="1">
        <v>1</v>
      </c>
      <c r="AGT1044" s="1">
        <v>0</v>
      </c>
      <c r="AGU1044" s="1">
        <v>0</v>
      </c>
      <c r="AGV1044" s="1">
        <v>1</v>
      </c>
      <c r="AGW1044" s="1">
        <v>0</v>
      </c>
      <c r="AGX1044" s="1">
        <v>0</v>
      </c>
      <c r="AGY1044" s="1">
        <v>0</v>
      </c>
      <c r="AGZ1044" s="1">
        <v>0</v>
      </c>
      <c r="AHA1044" s="1">
        <v>0</v>
      </c>
      <c r="AHB1044" s="1">
        <v>0</v>
      </c>
      <c r="AHC1044" s="1">
        <v>1</v>
      </c>
      <c r="AHD1044" s="1">
        <v>0</v>
      </c>
      <c r="AHE1044" s="1">
        <v>0</v>
      </c>
      <c r="AHF1044" s="1">
        <v>0</v>
      </c>
      <c r="AHH1044" s="1">
        <v>0</v>
      </c>
      <c r="AHI1044" s="1">
        <v>0</v>
      </c>
      <c r="AHK1044" s="1">
        <v>0</v>
      </c>
      <c r="AHL1044" s="1">
        <v>0</v>
      </c>
      <c r="AHM1044" s="1">
        <v>0</v>
      </c>
      <c r="AHN1044" s="1">
        <v>0</v>
      </c>
      <c r="AHO1044" s="1">
        <v>0</v>
      </c>
      <c r="AHP1044" s="1">
        <v>0</v>
      </c>
      <c r="AHQ1044" s="1">
        <v>0</v>
      </c>
      <c r="AHR1044" s="1">
        <v>0</v>
      </c>
      <c r="AIM1044" s="1">
        <v>0</v>
      </c>
      <c r="AIN1044" s="1">
        <v>0</v>
      </c>
      <c r="AIO1044" s="1">
        <v>0</v>
      </c>
      <c r="AIT1044" s="3">
        <v>2</v>
      </c>
      <c r="AIU1044" s="1">
        <v>0</v>
      </c>
      <c r="AIV1044" s="1">
        <v>0</v>
      </c>
      <c r="AIW1044" s="1">
        <v>0</v>
      </c>
      <c r="AIX1044" s="1">
        <v>27</v>
      </c>
      <c r="AIY1044" s="1">
        <v>76</v>
      </c>
    </row>
    <row r="1045" spans="1:938" s="1" customFormat="1">
      <c r="B1045" s="1">
        <v>4</v>
      </c>
      <c r="C1045" s="1">
        <v>1</v>
      </c>
      <c r="D1045" s="1" t="s">
        <v>5146</v>
      </c>
      <c r="O1045" s="1">
        <v>0</v>
      </c>
      <c r="Z1045" s="1">
        <v>0</v>
      </c>
      <c r="AA1045" s="1">
        <v>2</v>
      </c>
      <c r="AB1045" s="1" t="s">
        <v>9059</v>
      </c>
      <c r="AC1045" s="1">
        <v>0</v>
      </c>
      <c r="AE1045" s="1">
        <v>0</v>
      </c>
      <c r="AG1045" s="1">
        <v>0</v>
      </c>
      <c r="AI1045" s="1">
        <v>108</v>
      </c>
      <c r="AJ1045" s="1">
        <v>108</v>
      </c>
      <c r="AK1045" s="1">
        <v>100</v>
      </c>
      <c r="DR1045" s="1">
        <v>62</v>
      </c>
      <c r="DS1045" s="1">
        <v>64</v>
      </c>
      <c r="DT1045" s="1">
        <v>58</v>
      </c>
      <c r="HA1045" s="1">
        <v>0</v>
      </c>
      <c r="HB1045" s="1">
        <v>0</v>
      </c>
      <c r="HC1045" s="1">
        <v>0</v>
      </c>
      <c r="HT1045" s="1">
        <v>0</v>
      </c>
      <c r="HU1045" s="1">
        <v>0</v>
      </c>
      <c r="HV1045" s="1">
        <v>0</v>
      </c>
      <c r="IP1045" s="1">
        <v>98</v>
      </c>
      <c r="IQ1045" s="1">
        <v>98</v>
      </c>
      <c r="IR1045" s="1">
        <v>98</v>
      </c>
      <c r="LX1045" s="1">
        <v>94</v>
      </c>
      <c r="LY1045" s="1">
        <v>80</v>
      </c>
      <c r="LZ1045" s="1">
        <v>82</v>
      </c>
      <c r="PG1045" s="1">
        <v>24</v>
      </c>
      <c r="PH1045" s="1">
        <v>18</v>
      </c>
      <c r="SP1045" s="1">
        <v>97.7</v>
      </c>
      <c r="SQ1045" s="1">
        <v>98.6</v>
      </c>
      <c r="VX1045" s="1">
        <v>1</v>
      </c>
      <c r="VY1045" s="1">
        <v>1</v>
      </c>
      <c r="WQ1045" s="1">
        <v>0</v>
      </c>
      <c r="WR1045" s="1">
        <v>0</v>
      </c>
      <c r="WS1045" s="1">
        <v>0</v>
      </c>
      <c r="ZY1045" s="1">
        <v>169.8</v>
      </c>
      <c r="ZZ1045" s="1">
        <v>172</v>
      </c>
      <c r="ACG1045" s="1">
        <v>220</v>
      </c>
      <c r="ACH1045" s="1">
        <v>316</v>
      </c>
      <c r="AGS1045" s="1">
        <v>0</v>
      </c>
      <c r="AGT1045" s="1">
        <v>0</v>
      </c>
      <c r="AGU1045" s="1">
        <v>0</v>
      </c>
      <c r="AGV1045" s="1">
        <v>0</v>
      </c>
      <c r="AGW1045" s="1">
        <v>0</v>
      </c>
      <c r="AGX1045" s="1">
        <v>0</v>
      </c>
      <c r="AGY1045" s="1">
        <v>0</v>
      </c>
      <c r="AGZ1045" s="1">
        <v>0</v>
      </c>
      <c r="AHA1045" s="1">
        <v>0</v>
      </c>
      <c r="AHB1045" s="1">
        <v>0</v>
      </c>
      <c r="AHC1045" s="1">
        <v>1</v>
      </c>
      <c r="AHD1045" s="1">
        <v>0</v>
      </c>
      <c r="AHE1045" s="1">
        <v>0</v>
      </c>
      <c r="AHF1045" s="1">
        <v>0</v>
      </c>
      <c r="AHH1045" s="1">
        <v>0</v>
      </c>
      <c r="AHI1045" s="1">
        <v>0</v>
      </c>
      <c r="AHK1045" s="1">
        <v>0</v>
      </c>
      <c r="AHL1045" s="1">
        <v>0</v>
      </c>
      <c r="AHM1045" s="1">
        <v>0</v>
      </c>
      <c r="AHN1045" s="1">
        <v>0</v>
      </c>
      <c r="AHO1045" s="1">
        <v>0</v>
      </c>
      <c r="AHP1045" s="1">
        <v>0</v>
      </c>
      <c r="AHQ1045" s="1">
        <v>0</v>
      </c>
      <c r="AHR1045" s="1">
        <v>0</v>
      </c>
      <c r="AIM1045" s="1">
        <v>0</v>
      </c>
      <c r="AIN1045" s="1">
        <v>0</v>
      </c>
      <c r="AIO1045" s="1">
        <v>0</v>
      </c>
      <c r="AIT1045" s="3">
        <v>1</v>
      </c>
      <c r="AIU1045" s="1">
        <v>1</v>
      </c>
      <c r="AIV1045" s="1">
        <v>0</v>
      </c>
      <c r="AIW1045" s="1">
        <v>0</v>
      </c>
      <c r="AIX1045" s="1">
        <v>26</v>
      </c>
      <c r="AJB1045" s="1">
        <v>45</v>
      </c>
    </row>
    <row r="1046" spans="1:938" s="18" customFormat="1">
      <c r="B1046" s="18">
        <v>5</v>
      </c>
      <c r="C1046" s="18">
        <v>0</v>
      </c>
      <c r="Z1046" s="18">
        <v>0</v>
      </c>
      <c r="AA1046" s="18">
        <v>2</v>
      </c>
      <c r="AB1046" s="18" t="s">
        <v>9060</v>
      </c>
      <c r="AC1046" s="18">
        <v>0</v>
      </c>
      <c r="AE1046" s="18">
        <v>0</v>
      </c>
      <c r="AG1046" s="18">
        <v>0</v>
      </c>
      <c r="AI1046" s="18">
        <v>112</v>
      </c>
      <c r="DR1046" s="18">
        <v>56</v>
      </c>
      <c r="HA1046" s="18">
        <v>0</v>
      </c>
      <c r="HT1046" s="18">
        <v>0</v>
      </c>
      <c r="IP1046" s="18">
        <v>100</v>
      </c>
      <c r="LX1046" s="18">
        <v>74</v>
      </c>
      <c r="PG1046" s="18">
        <v>28</v>
      </c>
      <c r="SP1046" s="18">
        <v>97.7</v>
      </c>
      <c r="VX1046" s="18">
        <v>1</v>
      </c>
      <c r="WQ1046" s="18">
        <v>0</v>
      </c>
      <c r="ZY1046" s="18">
        <v>171.4</v>
      </c>
      <c r="ACG1046" s="18">
        <v>150</v>
      </c>
      <c r="AGS1046" s="18">
        <v>0</v>
      </c>
      <c r="AGT1046" s="18">
        <v>0</v>
      </c>
      <c r="AGU1046" s="18">
        <v>0</v>
      </c>
      <c r="AGV1046" s="18">
        <v>0</v>
      </c>
      <c r="AGW1046" s="18">
        <v>0</v>
      </c>
      <c r="AGX1046" s="18">
        <v>0</v>
      </c>
      <c r="AGY1046" s="18">
        <v>0</v>
      </c>
      <c r="AGZ1046" s="18">
        <v>0</v>
      </c>
      <c r="AHA1046" s="18">
        <v>0</v>
      </c>
      <c r="AHB1046" s="18">
        <v>0</v>
      </c>
      <c r="AHC1046" s="18">
        <v>1</v>
      </c>
      <c r="AHD1046" s="18">
        <v>0</v>
      </c>
      <c r="AHE1046" s="18">
        <v>0</v>
      </c>
      <c r="AHF1046" s="18">
        <v>0</v>
      </c>
      <c r="AHH1046" s="18">
        <v>0</v>
      </c>
      <c r="AHI1046" s="18">
        <v>0</v>
      </c>
      <c r="AHK1046" s="18">
        <v>0</v>
      </c>
      <c r="AHL1046" s="18">
        <v>0</v>
      </c>
      <c r="AHM1046" s="18">
        <v>0</v>
      </c>
      <c r="AHN1046" s="18">
        <v>0</v>
      </c>
      <c r="AHO1046" s="18">
        <v>0</v>
      </c>
      <c r="AHP1046" s="18">
        <v>0</v>
      </c>
      <c r="AHQ1046" s="18">
        <v>0</v>
      </c>
      <c r="AHR1046" s="18">
        <v>0</v>
      </c>
      <c r="AIM1046" s="18">
        <v>0</v>
      </c>
      <c r="AIN1046" s="18">
        <v>0</v>
      </c>
      <c r="AIO1046" s="18">
        <v>0</v>
      </c>
      <c r="AIT1046" s="79">
        <v>1</v>
      </c>
      <c r="AIU1046" s="18">
        <v>0</v>
      </c>
      <c r="AIV1046" s="18">
        <v>0</v>
      </c>
      <c r="AIW1046" s="18">
        <v>0</v>
      </c>
      <c r="AIX1046" s="18">
        <v>34</v>
      </c>
    </row>
    <row r="1047" spans="1:938" s="1" customFormat="1">
      <c r="A1047" s="1">
        <v>218</v>
      </c>
      <c r="B1047" s="1">
        <v>1</v>
      </c>
      <c r="C1047" s="1">
        <v>0</v>
      </c>
      <c r="Z1047" s="1">
        <v>0</v>
      </c>
      <c r="AA1047" s="1">
        <v>1</v>
      </c>
      <c r="AC1047" s="1">
        <v>0</v>
      </c>
      <c r="AE1047" s="1">
        <v>1</v>
      </c>
      <c r="AF1047" s="1">
        <v>2</v>
      </c>
      <c r="AG1047" s="1">
        <v>0</v>
      </c>
      <c r="AI1047" s="1">
        <v>130</v>
      </c>
      <c r="DR1047" s="1">
        <v>84</v>
      </c>
      <c r="HA1047" s="1">
        <v>2</v>
      </c>
      <c r="HT1047" s="1">
        <v>0</v>
      </c>
      <c r="IP1047" s="1">
        <v>98</v>
      </c>
      <c r="LX1047" s="1">
        <v>74</v>
      </c>
      <c r="PG1047" s="1">
        <v>18</v>
      </c>
      <c r="SP1047" s="1">
        <v>98.2</v>
      </c>
      <c r="VX1047" s="1">
        <v>0</v>
      </c>
      <c r="WQ1047" s="1">
        <v>0</v>
      </c>
      <c r="ACG1047" s="1">
        <v>104</v>
      </c>
      <c r="ACH1047" s="1">
        <v>98</v>
      </c>
      <c r="ACI1047" s="1">
        <v>107</v>
      </c>
      <c r="AGS1047" s="1">
        <v>0</v>
      </c>
      <c r="AGT1047" s="1">
        <v>0</v>
      </c>
      <c r="AGU1047" s="1">
        <v>0</v>
      </c>
      <c r="AGV1047" s="1">
        <v>0</v>
      </c>
      <c r="AGW1047" s="1">
        <v>0</v>
      </c>
      <c r="AGX1047" s="1">
        <v>0</v>
      </c>
      <c r="AGY1047" s="1">
        <v>0</v>
      </c>
      <c r="AGZ1047" s="1">
        <v>3</v>
      </c>
      <c r="AHA1047" s="1">
        <v>0</v>
      </c>
      <c r="AHB1047" s="1">
        <v>0</v>
      </c>
      <c r="AHC1047" s="1">
        <v>1</v>
      </c>
      <c r="AHD1047" s="1">
        <v>0</v>
      </c>
      <c r="AHE1047" s="1">
        <v>0</v>
      </c>
      <c r="AHF1047" s="1">
        <v>0</v>
      </c>
      <c r="AHH1047" s="1">
        <v>0</v>
      </c>
      <c r="AHI1047" s="1">
        <v>0</v>
      </c>
      <c r="AHK1047" s="1">
        <v>0</v>
      </c>
      <c r="AHL1047" s="1">
        <v>0</v>
      </c>
      <c r="AHM1047" s="1">
        <v>0</v>
      </c>
      <c r="AHN1047" s="1">
        <v>0</v>
      </c>
      <c r="AHO1047" s="1">
        <v>0</v>
      </c>
      <c r="AHP1047" s="1">
        <v>0</v>
      </c>
      <c r="AHQ1047" s="1">
        <v>0</v>
      </c>
      <c r="AHR1047" s="1">
        <v>6</v>
      </c>
      <c r="AIM1047" s="1">
        <v>2</v>
      </c>
      <c r="AIN1047" s="1">
        <v>0</v>
      </c>
      <c r="AIO1047" s="1">
        <v>0</v>
      </c>
      <c r="AIP1047" s="1">
        <v>1</v>
      </c>
      <c r="AIQ1047" s="1">
        <v>1</v>
      </c>
      <c r="AIR1047" s="1">
        <v>1</v>
      </c>
      <c r="AIS1047" s="1">
        <v>1</v>
      </c>
      <c r="AIT1047" s="3">
        <v>1</v>
      </c>
      <c r="AIV1047" s="1">
        <v>0</v>
      </c>
      <c r="AIW1047" s="1">
        <v>0</v>
      </c>
      <c r="AIX1047" s="1">
        <v>55</v>
      </c>
    </row>
    <row r="1048" spans="1:938" s="18" customFormat="1">
      <c r="B1048" s="18">
        <v>2</v>
      </c>
      <c r="C1048" s="18">
        <v>0</v>
      </c>
      <c r="Z1048" s="18">
        <v>0</v>
      </c>
      <c r="AA1048" s="18">
        <v>2</v>
      </c>
      <c r="AB1048" s="18" t="s">
        <v>9061</v>
      </c>
      <c r="AC1048" s="18">
        <v>0</v>
      </c>
      <c r="AE1048" s="18">
        <v>10</v>
      </c>
      <c r="AF1048" s="18">
        <v>2</v>
      </c>
      <c r="AG1048" s="18">
        <v>0</v>
      </c>
      <c r="AI1048" s="18">
        <v>118</v>
      </c>
      <c r="AJ1048" s="18">
        <v>116</v>
      </c>
      <c r="DR1048" s="18">
        <v>70</v>
      </c>
      <c r="DS1048" s="18">
        <v>72</v>
      </c>
      <c r="HA1048" s="18">
        <v>2</v>
      </c>
      <c r="HB1048" s="18">
        <v>2</v>
      </c>
      <c r="HT1048" s="18">
        <v>0</v>
      </c>
      <c r="HU1048" s="18">
        <v>0</v>
      </c>
      <c r="IP1048" s="18">
        <v>97</v>
      </c>
      <c r="IQ1048" s="18">
        <v>96</v>
      </c>
      <c r="LX1048" s="18">
        <v>70</v>
      </c>
      <c r="LY1048" s="18">
        <v>82</v>
      </c>
      <c r="PG1048" s="18">
        <v>18</v>
      </c>
      <c r="PH1048" s="18">
        <v>22</v>
      </c>
      <c r="SP1048" s="18">
        <v>97.1</v>
      </c>
      <c r="SQ1048" s="18">
        <v>97.2</v>
      </c>
      <c r="VX1048" s="18">
        <v>0</v>
      </c>
      <c r="VY1048" s="18">
        <v>0</v>
      </c>
      <c r="WQ1048" s="18">
        <v>0</v>
      </c>
      <c r="WR1048" s="18">
        <v>0</v>
      </c>
      <c r="ACG1048" s="18">
        <v>97</v>
      </c>
      <c r="ACH1048" s="18">
        <v>161</v>
      </c>
      <c r="ACI1048" s="18">
        <v>228</v>
      </c>
      <c r="AGS1048" s="18">
        <v>0</v>
      </c>
      <c r="AGT1048" s="18">
        <v>0</v>
      </c>
      <c r="AGU1048" s="18">
        <v>0</v>
      </c>
      <c r="AGV1048" s="18">
        <v>0</v>
      </c>
      <c r="AGW1048" s="18">
        <v>0</v>
      </c>
      <c r="AGX1048" s="18">
        <v>0</v>
      </c>
      <c r="AGY1048" s="18">
        <v>0</v>
      </c>
      <c r="AGZ1048" s="18">
        <v>3</v>
      </c>
      <c r="AHA1048" s="18">
        <v>0</v>
      </c>
      <c r="AHB1048" s="18">
        <v>0</v>
      </c>
      <c r="AHC1048" s="18">
        <v>1</v>
      </c>
      <c r="AHD1048" s="18">
        <v>0</v>
      </c>
      <c r="AHE1048" s="18">
        <v>0</v>
      </c>
      <c r="AHF1048" s="18">
        <v>0</v>
      </c>
      <c r="AHH1048" s="18">
        <v>0</v>
      </c>
      <c r="AHI1048" s="18">
        <v>0</v>
      </c>
      <c r="AHK1048" s="18">
        <v>0</v>
      </c>
      <c r="AHL1048" s="18">
        <v>0</v>
      </c>
      <c r="AHM1048" s="18">
        <v>0</v>
      </c>
      <c r="AHN1048" s="18">
        <v>0</v>
      </c>
      <c r="AHO1048" s="18">
        <v>0</v>
      </c>
      <c r="AHP1048" s="18">
        <v>0</v>
      </c>
      <c r="AHQ1048" s="18">
        <v>0</v>
      </c>
      <c r="AHR1048" s="18">
        <v>5</v>
      </c>
      <c r="AIN1048" s="18">
        <v>0</v>
      </c>
      <c r="AIO1048" s="18">
        <v>0</v>
      </c>
      <c r="AIT1048" s="79">
        <v>2</v>
      </c>
      <c r="AIV1048" s="18">
        <v>0</v>
      </c>
      <c r="AIW1048" s="18">
        <v>0</v>
      </c>
      <c r="AIX1048" s="18">
        <v>19</v>
      </c>
      <c r="AIY1048" s="18">
        <v>48</v>
      </c>
    </row>
    <row r="1049" spans="1:938" s="1" customFormat="1">
      <c r="A1049" s="1">
        <v>219</v>
      </c>
      <c r="B1049" s="1">
        <v>1</v>
      </c>
      <c r="C1049" s="1">
        <v>1</v>
      </c>
      <c r="D1049" s="1" t="s">
        <v>7525</v>
      </c>
      <c r="O1049" s="1">
        <v>1</v>
      </c>
      <c r="Z1049" s="1">
        <v>0</v>
      </c>
      <c r="AA1049" s="1">
        <v>1</v>
      </c>
      <c r="AB1049" s="1" t="s">
        <v>9062</v>
      </c>
      <c r="AI1049" s="1">
        <v>132</v>
      </c>
      <c r="DR1049" s="1">
        <v>86</v>
      </c>
      <c r="HA1049" s="1">
        <v>2</v>
      </c>
      <c r="HT1049" s="1">
        <v>0</v>
      </c>
      <c r="IP1049" s="1">
        <v>99</v>
      </c>
      <c r="LX1049" s="1">
        <v>102</v>
      </c>
      <c r="PG1049" s="1">
        <v>16</v>
      </c>
      <c r="SP1049" s="1">
        <v>98</v>
      </c>
      <c r="VX1049" s="1">
        <v>1</v>
      </c>
      <c r="WQ1049" s="1">
        <v>0</v>
      </c>
      <c r="AGS1049" s="1">
        <v>0</v>
      </c>
      <c r="AGT1049" s="1">
        <v>0</v>
      </c>
      <c r="AGU1049" s="1">
        <v>0</v>
      </c>
      <c r="AGV1049" s="1">
        <v>0</v>
      </c>
      <c r="AGW1049" s="1">
        <v>0</v>
      </c>
      <c r="AGX1049" s="1">
        <v>0</v>
      </c>
      <c r="AGY1049" s="1">
        <v>0</v>
      </c>
      <c r="AGZ1049" s="1">
        <v>0</v>
      </c>
      <c r="AHA1049" s="1">
        <v>0</v>
      </c>
      <c r="AHB1049" s="1">
        <v>0</v>
      </c>
      <c r="AHC1049" s="1">
        <v>1</v>
      </c>
      <c r="AHD1049" s="1">
        <v>0</v>
      </c>
      <c r="AHE1049" s="1">
        <v>0</v>
      </c>
      <c r="AHF1049" s="1">
        <v>0</v>
      </c>
      <c r="AHH1049" s="1">
        <v>0</v>
      </c>
      <c r="AHI1049" s="1">
        <v>0</v>
      </c>
      <c r="AHK1049" s="1">
        <v>0</v>
      </c>
      <c r="AHL1049" s="1">
        <v>0</v>
      </c>
      <c r="AHM1049" s="1">
        <v>0</v>
      </c>
      <c r="AHN1049" s="1">
        <v>0</v>
      </c>
      <c r="AHO1049" s="1">
        <v>0</v>
      </c>
      <c r="AHP1049" s="1">
        <v>0</v>
      </c>
      <c r="AHQ1049" s="1">
        <v>0</v>
      </c>
      <c r="AHR1049" s="1">
        <v>0</v>
      </c>
      <c r="AIM1049" s="1">
        <v>2</v>
      </c>
      <c r="AIN1049" s="1">
        <v>0</v>
      </c>
      <c r="AIO1049" s="1">
        <v>0</v>
      </c>
      <c r="AIP1049" s="1">
        <v>1</v>
      </c>
      <c r="AIQ1049" s="1">
        <v>1</v>
      </c>
      <c r="AIR1049" s="1">
        <v>1</v>
      </c>
      <c r="AIS1049" s="1">
        <v>1</v>
      </c>
      <c r="AIT1049" s="3">
        <v>0</v>
      </c>
      <c r="AIU1049" s="1">
        <v>1</v>
      </c>
      <c r="AIV1049" s="1">
        <v>0</v>
      </c>
      <c r="AIW1049" s="1">
        <v>0</v>
      </c>
      <c r="AJB1049" s="1">
        <v>37</v>
      </c>
    </row>
    <row r="1050" spans="1:938" s="1" customFormat="1">
      <c r="B1050" s="1">
        <v>2</v>
      </c>
      <c r="C1050" s="1">
        <v>1</v>
      </c>
      <c r="D1050" s="1" t="s">
        <v>5913</v>
      </c>
      <c r="O1050" s="1">
        <v>0</v>
      </c>
      <c r="Z1050" s="1">
        <v>0</v>
      </c>
      <c r="AA1050" s="1">
        <v>2</v>
      </c>
      <c r="AB1050" s="1" t="s">
        <v>9063</v>
      </c>
      <c r="AC1050" s="1">
        <v>0</v>
      </c>
      <c r="AE1050" s="1">
        <v>12</v>
      </c>
      <c r="AF1050" s="1">
        <v>0</v>
      </c>
      <c r="AG1050" s="1">
        <v>0</v>
      </c>
      <c r="AI1050" s="1">
        <v>130</v>
      </c>
      <c r="AJ1050" s="1">
        <v>124</v>
      </c>
      <c r="DR1050" s="1">
        <v>84</v>
      </c>
      <c r="DS1050" s="1">
        <v>76</v>
      </c>
      <c r="HA1050" s="1">
        <v>2</v>
      </c>
      <c r="HB1050" s="1">
        <v>2</v>
      </c>
      <c r="HT1050" s="1">
        <v>0</v>
      </c>
      <c r="HU1050" s="1">
        <v>0</v>
      </c>
      <c r="IP1050" s="1">
        <v>98</v>
      </c>
      <c r="IQ1050" s="1">
        <v>97</v>
      </c>
      <c r="LX1050" s="1">
        <v>90</v>
      </c>
      <c r="LY1050" s="1">
        <v>92</v>
      </c>
      <c r="PG1050" s="1">
        <v>16</v>
      </c>
      <c r="PH1050" s="1">
        <v>16</v>
      </c>
      <c r="SP1050" s="1">
        <v>98.6</v>
      </c>
      <c r="SQ1050" s="1">
        <v>98.8</v>
      </c>
      <c r="VX1050" s="1">
        <v>1</v>
      </c>
      <c r="VY1050" s="1">
        <v>1</v>
      </c>
      <c r="WQ1050" s="1">
        <v>0</v>
      </c>
      <c r="WR1050" s="1">
        <v>0</v>
      </c>
      <c r="AGS1050" s="1">
        <v>1</v>
      </c>
      <c r="AGT1050" s="1">
        <v>0</v>
      </c>
      <c r="AGU1050" s="1">
        <v>0</v>
      </c>
      <c r="AGV1050" s="1">
        <v>1</v>
      </c>
      <c r="AGW1050" s="1">
        <v>0</v>
      </c>
      <c r="AGX1050" s="1">
        <v>0</v>
      </c>
      <c r="AGY1050" s="1">
        <v>0</v>
      </c>
      <c r="AGZ1050" s="1">
        <v>0</v>
      </c>
      <c r="AHA1050" s="1">
        <v>0</v>
      </c>
      <c r="AHB1050" s="1">
        <v>0</v>
      </c>
      <c r="AHC1050" s="1">
        <v>1</v>
      </c>
      <c r="AHD1050" s="1">
        <v>0</v>
      </c>
      <c r="AHE1050" s="1">
        <v>0</v>
      </c>
      <c r="AHF1050" s="1">
        <v>0</v>
      </c>
      <c r="AHH1050" s="1">
        <v>0</v>
      </c>
      <c r="AHI1050" s="1">
        <v>0</v>
      </c>
      <c r="AHK1050" s="1">
        <v>0</v>
      </c>
      <c r="AHL1050" s="1">
        <v>0</v>
      </c>
      <c r="AHM1050" s="1">
        <v>0</v>
      </c>
      <c r="AHN1050" s="1">
        <v>0</v>
      </c>
      <c r="AHO1050" s="1">
        <v>0</v>
      </c>
      <c r="AHP1050" s="1">
        <v>0</v>
      </c>
      <c r="AHQ1050" s="1">
        <v>0</v>
      </c>
      <c r="AHR1050" s="1">
        <v>0</v>
      </c>
      <c r="AIN1050" s="1">
        <v>0</v>
      </c>
      <c r="AIO1050" s="1">
        <v>0</v>
      </c>
      <c r="AIT1050" s="3">
        <v>1</v>
      </c>
      <c r="AIU1050" s="1">
        <v>1</v>
      </c>
      <c r="AIV1050" s="1">
        <v>0</v>
      </c>
      <c r="AIW1050" s="1">
        <v>0</v>
      </c>
      <c r="AIX1050" s="1">
        <v>44</v>
      </c>
      <c r="AJB1050" s="1">
        <v>60</v>
      </c>
    </row>
    <row r="1051" spans="1:938" s="1" customFormat="1">
      <c r="B1051" s="1">
        <v>3</v>
      </c>
      <c r="C1051" s="1">
        <v>0</v>
      </c>
      <c r="Z1051" s="1">
        <v>0</v>
      </c>
      <c r="AA1051" s="1">
        <v>2</v>
      </c>
      <c r="AC1051" s="1">
        <v>0</v>
      </c>
      <c r="AE1051" s="1">
        <v>22</v>
      </c>
      <c r="AF1051" s="1">
        <v>0</v>
      </c>
      <c r="AG1051" s="1">
        <v>2</v>
      </c>
      <c r="AH1051" s="1">
        <v>0</v>
      </c>
      <c r="AI1051" s="1">
        <v>138</v>
      </c>
      <c r="AJ1051" s="1">
        <v>130</v>
      </c>
      <c r="DR1051" s="1">
        <v>90</v>
      </c>
      <c r="DS1051" s="1">
        <v>86</v>
      </c>
      <c r="HA1051" s="1">
        <v>2</v>
      </c>
      <c r="HB1051" s="1">
        <v>2</v>
      </c>
      <c r="HT1051" s="1">
        <v>0</v>
      </c>
      <c r="HU1051" s="1">
        <v>0</v>
      </c>
      <c r="IP1051" s="1">
        <v>98</v>
      </c>
      <c r="IQ1051" s="1">
        <v>98</v>
      </c>
      <c r="LX1051" s="1">
        <v>93</v>
      </c>
      <c r="LY1051" s="1">
        <v>86</v>
      </c>
      <c r="PG1051" s="1">
        <v>18</v>
      </c>
      <c r="PH1051" s="1">
        <v>18</v>
      </c>
      <c r="SP1051" s="1">
        <v>97.5</v>
      </c>
      <c r="SQ1051" s="1">
        <v>98.7</v>
      </c>
      <c r="VX1051" s="1">
        <v>1</v>
      </c>
      <c r="VY1051" s="1">
        <v>1</v>
      </c>
      <c r="WQ1051" s="1">
        <v>0</v>
      </c>
      <c r="WR1051" s="1">
        <v>0</v>
      </c>
      <c r="AGS1051" s="1">
        <v>1</v>
      </c>
      <c r="AGT1051" s="1">
        <v>0</v>
      </c>
      <c r="AGU1051" s="1">
        <v>0</v>
      </c>
      <c r="AGV1051" s="1">
        <v>1</v>
      </c>
      <c r="AGW1051" s="1">
        <v>0</v>
      </c>
      <c r="AGX1051" s="1">
        <v>0</v>
      </c>
      <c r="AGY1051" s="1">
        <v>0</v>
      </c>
      <c r="AGZ1051" s="1">
        <v>0</v>
      </c>
      <c r="AHA1051" s="1">
        <v>0</v>
      </c>
      <c r="AHB1051" s="1">
        <v>0</v>
      </c>
      <c r="AHC1051" s="1">
        <v>1</v>
      </c>
      <c r="AHD1051" s="1">
        <v>0</v>
      </c>
      <c r="AHE1051" s="1">
        <v>0</v>
      </c>
      <c r="AHF1051" s="1">
        <v>0</v>
      </c>
      <c r="AHH1051" s="1">
        <v>0</v>
      </c>
      <c r="AHI1051" s="1">
        <v>0</v>
      </c>
      <c r="AHK1051" s="1">
        <v>0</v>
      </c>
      <c r="AHL1051" s="1">
        <v>0</v>
      </c>
      <c r="AHM1051" s="1">
        <v>0</v>
      </c>
      <c r="AHN1051" s="1">
        <v>0</v>
      </c>
      <c r="AHO1051" s="1">
        <v>0</v>
      </c>
      <c r="AHP1051" s="1">
        <v>0</v>
      </c>
      <c r="AHQ1051" s="1">
        <v>0</v>
      </c>
      <c r="AHR1051" s="1">
        <v>0</v>
      </c>
      <c r="AIN1051" s="1">
        <v>0</v>
      </c>
      <c r="AIO1051" s="1">
        <v>0</v>
      </c>
      <c r="AIT1051" s="3">
        <v>1</v>
      </c>
      <c r="AIU1051" s="1">
        <v>1</v>
      </c>
      <c r="AIV1051" s="1">
        <v>0</v>
      </c>
      <c r="AIW1051" s="1">
        <v>0</v>
      </c>
      <c r="AIX1051" s="1">
        <v>40</v>
      </c>
      <c r="AJB1051" s="1">
        <v>45</v>
      </c>
    </row>
    <row r="1052" spans="1:938" s="1" customFormat="1">
      <c r="B1052" s="1">
        <v>4</v>
      </c>
      <c r="C1052" s="1">
        <v>0</v>
      </c>
      <c r="Z1052" s="1">
        <v>0</v>
      </c>
      <c r="AA1052" s="1">
        <v>1</v>
      </c>
      <c r="AB1052" s="1" t="s">
        <v>9064</v>
      </c>
      <c r="AC1052" s="1">
        <v>0</v>
      </c>
      <c r="AE1052" s="1">
        <v>7</v>
      </c>
      <c r="AF1052" s="1">
        <v>0</v>
      </c>
      <c r="AG1052" s="1">
        <v>1</v>
      </c>
      <c r="AH1052" s="1">
        <v>0</v>
      </c>
      <c r="AI1052" s="1">
        <v>150</v>
      </c>
      <c r="AJ1052" s="1">
        <v>130</v>
      </c>
      <c r="DR1052" s="1">
        <v>94</v>
      </c>
      <c r="DS1052" s="1">
        <v>72</v>
      </c>
      <c r="HA1052" s="1">
        <v>2</v>
      </c>
      <c r="HB1052" s="1">
        <v>2</v>
      </c>
      <c r="HT1052" s="1">
        <v>0</v>
      </c>
      <c r="HU1052" s="1">
        <v>0</v>
      </c>
      <c r="IP1052" s="1">
        <v>98</v>
      </c>
      <c r="IQ1052" s="1">
        <v>99</v>
      </c>
      <c r="LX1052" s="1">
        <v>103</v>
      </c>
      <c r="LY1052" s="1">
        <v>98</v>
      </c>
      <c r="PG1052" s="1">
        <v>18</v>
      </c>
      <c r="PH1052" s="1">
        <v>18</v>
      </c>
      <c r="SP1052" s="1">
        <v>98.4</v>
      </c>
      <c r="SQ1052" s="1">
        <v>96.9</v>
      </c>
      <c r="VX1052" s="1">
        <v>1</v>
      </c>
      <c r="VY1052" s="1">
        <v>1</v>
      </c>
      <c r="WQ1052" s="1">
        <v>0</v>
      </c>
      <c r="WR1052" s="1">
        <v>0</v>
      </c>
      <c r="AGS1052" s="1">
        <v>1</v>
      </c>
      <c r="AGT1052" s="1">
        <v>0</v>
      </c>
      <c r="AGU1052" s="1">
        <v>0</v>
      </c>
      <c r="AGV1052" s="1">
        <v>1</v>
      </c>
      <c r="AGW1052" s="1">
        <v>0</v>
      </c>
      <c r="AGX1052" s="1">
        <v>0</v>
      </c>
      <c r="AGY1052" s="1">
        <v>0</v>
      </c>
      <c r="AGZ1052" s="1">
        <v>0</v>
      </c>
      <c r="AHA1052" s="1">
        <v>0</v>
      </c>
      <c r="AHB1052" s="1">
        <v>0</v>
      </c>
      <c r="AHC1052" s="1">
        <v>1</v>
      </c>
      <c r="AHD1052" s="1">
        <v>0</v>
      </c>
      <c r="AHE1052" s="1">
        <v>0</v>
      </c>
      <c r="AHF1052" s="1">
        <v>0</v>
      </c>
      <c r="AHH1052" s="1">
        <v>0</v>
      </c>
      <c r="AHI1052" s="1">
        <v>0</v>
      </c>
      <c r="AHK1052" s="1">
        <v>0</v>
      </c>
      <c r="AHL1052" s="1">
        <v>0</v>
      </c>
      <c r="AHM1052" s="1">
        <v>0</v>
      </c>
      <c r="AHN1052" s="1">
        <v>0</v>
      </c>
      <c r="AHO1052" s="1">
        <v>0</v>
      </c>
      <c r="AHP1052" s="1">
        <v>0</v>
      </c>
      <c r="AHQ1052" s="1">
        <v>0</v>
      </c>
      <c r="AHR1052" s="1">
        <v>0</v>
      </c>
      <c r="AIN1052" s="1">
        <v>0</v>
      </c>
      <c r="AIO1052" s="1">
        <v>0</v>
      </c>
      <c r="AIT1052" s="3">
        <v>2</v>
      </c>
      <c r="AIU1052" s="1">
        <v>0</v>
      </c>
      <c r="AIV1052" s="1">
        <v>0</v>
      </c>
      <c r="AIW1052" s="1">
        <v>0</v>
      </c>
      <c r="AIX1052" s="1">
        <v>23</v>
      </c>
      <c r="AIY1052" s="1">
        <v>30</v>
      </c>
    </row>
    <row r="1053" spans="1:938" s="1" customFormat="1">
      <c r="B1053" s="1">
        <v>5</v>
      </c>
      <c r="C1053" s="1">
        <v>1</v>
      </c>
      <c r="D1053" s="1" t="s">
        <v>8218</v>
      </c>
      <c r="E1053" s="1" t="s">
        <v>7646</v>
      </c>
      <c r="O1053" s="1">
        <v>0</v>
      </c>
      <c r="P1053" s="1">
        <v>0</v>
      </c>
      <c r="Z1053" s="1">
        <v>0</v>
      </c>
      <c r="AA1053" s="1">
        <v>1</v>
      </c>
      <c r="AC1053" s="1">
        <v>0</v>
      </c>
      <c r="AE1053" s="1">
        <v>0</v>
      </c>
      <c r="AG1053" s="1">
        <v>1</v>
      </c>
      <c r="AH1053" s="1">
        <v>0</v>
      </c>
      <c r="AI1053" s="1">
        <v>108</v>
      </c>
      <c r="AJ1053" s="1">
        <v>122</v>
      </c>
      <c r="DR1053" s="1">
        <v>60</v>
      </c>
      <c r="DS1053" s="1">
        <v>72</v>
      </c>
      <c r="HA1053" s="1">
        <v>2</v>
      </c>
      <c r="HB1053" s="1">
        <v>2</v>
      </c>
      <c r="HT1053" s="1">
        <v>0</v>
      </c>
      <c r="HU1053" s="1">
        <v>0</v>
      </c>
      <c r="IP1053" s="1">
        <v>97</v>
      </c>
      <c r="IQ1053" s="1">
        <v>99</v>
      </c>
      <c r="LX1053" s="1">
        <v>89</v>
      </c>
      <c r="LY1053" s="1">
        <v>92</v>
      </c>
      <c r="PG1053" s="1">
        <v>18</v>
      </c>
      <c r="PH1053" s="1">
        <v>18</v>
      </c>
      <c r="SP1053" s="1">
        <v>99.8</v>
      </c>
      <c r="SQ1053" s="1">
        <v>98</v>
      </c>
      <c r="VX1053" s="1">
        <v>1</v>
      </c>
      <c r="VY1053" s="1">
        <v>0</v>
      </c>
      <c r="WQ1053" s="1">
        <v>0</v>
      </c>
      <c r="WR1053" s="1">
        <v>0</v>
      </c>
      <c r="AGS1053" s="1">
        <v>1</v>
      </c>
      <c r="AGT1053" s="1">
        <v>0</v>
      </c>
      <c r="AGU1053" s="1">
        <v>0</v>
      </c>
      <c r="AGV1053" s="1">
        <v>1</v>
      </c>
      <c r="AGW1053" s="1">
        <v>0</v>
      </c>
      <c r="AGX1053" s="1">
        <v>0</v>
      </c>
      <c r="AGY1053" s="1">
        <v>0</v>
      </c>
      <c r="AGZ1053" s="1">
        <v>0</v>
      </c>
      <c r="AHA1053" s="1">
        <v>0</v>
      </c>
      <c r="AHB1053" s="1">
        <v>0</v>
      </c>
      <c r="AHC1053" s="1">
        <v>1</v>
      </c>
      <c r="AHD1053" s="1">
        <v>0</v>
      </c>
      <c r="AHE1053" s="1">
        <v>0</v>
      </c>
      <c r="AHF1053" s="1">
        <v>0</v>
      </c>
      <c r="AHH1053" s="1">
        <v>0</v>
      </c>
      <c r="AHI1053" s="1">
        <v>0</v>
      </c>
      <c r="AHK1053" s="1">
        <v>0</v>
      </c>
      <c r="AHL1053" s="1">
        <v>0</v>
      </c>
      <c r="AHM1053" s="1">
        <v>0</v>
      </c>
      <c r="AHN1053" s="1">
        <v>0</v>
      </c>
      <c r="AHO1053" s="1">
        <v>0</v>
      </c>
      <c r="AHP1053" s="1">
        <v>0</v>
      </c>
      <c r="AHQ1053" s="1">
        <v>0</v>
      </c>
      <c r="AHR1053" s="1">
        <v>0</v>
      </c>
      <c r="AIN1053" s="1">
        <v>0</v>
      </c>
      <c r="AIO1053" s="1">
        <v>0</v>
      </c>
      <c r="AIT1053" s="3">
        <v>2</v>
      </c>
      <c r="AIU1053" s="1">
        <v>0</v>
      </c>
      <c r="AIV1053" s="1">
        <v>0</v>
      </c>
      <c r="AIW1053" s="1">
        <v>0</v>
      </c>
      <c r="AIX1053" s="1">
        <v>35</v>
      </c>
      <c r="AIY1053" s="1">
        <v>7</v>
      </c>
    </row>
    <row r="1054" spans="1:938" s="1" customFormat="1">
      <c r="B1054" s="1">
        <v>6</v>
      </c>
      <c r="C1054" s="1">
        <v>0</v>
      </c>
      <c r="Z1054" s="1">
        <v>0</v>
      </c>
      <c r="AA1054" s="1">
        <v>2</v>
      </c>
      <c r="AB1054" s="1" t="s">
        <v>9065</v>
      </c>
      <c r="AC1054" s="1">
        <v>0</v>
      </c>
      <c r="AE1054" s="1">
        <v>0</v>
      </c>
      <c r="AG1054" s="1">
        <v>0</v>
      </c>
      <c r="AI1054" s="1">
        <v>138</v>
      </c>
      <c r="AJ1054" s="1">
        <v>112</v>
      </c>
      <c r="DR1054" s="1">
        <v>92</v>
      </c>
      <c r="DS1054" s="1">
        <v>80</v>
      </c>
      <c r="HA1054" s="1">
        <v>0</v>
      </c>
      <c r="HB1054" s="1">
        <v>0</v>
      </c>
      <c r="HT1054" s="1">
        <v>0</v>
      </c>
      <c r="HU1054" s="1">
        <v>0</v>
      </c>
      <c r="IP1054" s="1">
        <v>97</v>
      </c>
      <c r="IQ1054" s="1">
        <v>98</v>
      </c>
      <c r="LX1054" s="1">
        <v>81</v>
      </c>
      <c r="LY1054" s="1">
        <v>83</v>
      </c>
      <c r="PG1054" s="1">
        <v>18</v>
      </c>
      <c r="PH1054" s="1">
        <v>18</v>
      </c>
      <c r="SP1054" s="1">
        <v>96.2</v>
      </c>
      <c r="SQ1054" s="1">
        <v>98</v>
      </c>
      <c r="VX1054" s="1">
        <v>1</v>
      </c>
      <c r="VY1054" s="1">
        <v>1</v>
      </c>
      <c r="WQ1054" s="1">
        <v>0</v>
      </c>
      <c r="WR1054" s="1">
        <v>0</v>
      </c>
      <c r="AGS1054" s="1">
        <v>1</v>
      </c>
      <c r="AGT1054" s="1">
        <v>0</v>
      </c>
      <c r="AGU1054" s="1">
        <v>0</v>
      </c>
      <c r="AGV1054" s="1">
        <v>1</v>
      </c>
      <c r="AGW1054" s="1">
        <v>0</v>
      </c>
      <c r="AGX1054" s="1">
        <v>0</v>
      </c>
      <c r="AGY1054" s="1">
        <v>0</v>
      </c>
      <c r="AGZ1054" s="1">
        <v>0</v>
      </c>
      <c r="AHA1054" s="1">
        <v>0</v>
      </c>
      <c r="AHB1054" s="1">
        <v>0</v>
      </c>
      <c r="AHC1054" s="1">
        <v>1</v>
      </c>
      <c r="AHD1054" s="1">
        <v>0</v>
      </c>
      <c r="AHE1054" s="1">
        <v>0</v>
      </c>
      <c r="AHF1054" s="1">
        <v>0</v>
      </c>
      <c r="AHH1054" s="1">
        <v>0</v>
      </c>
      <c r="AHI1054" s="1">
        <v>0</v>
      </c>
      <c r="AHK1054" s="1">
        <v>0</v>
      </c>
      <c r="AHL1054" s="1">
        <v>0</v>
      </c>
      <c r="AHM1054" s="1">
        <v>0</v>
      </c>
      <c r="AHN1054" s="1">
        <v>0</v>
      </c>
      <c r="AHO1054" s="1">
        <v>0</v>
      </c>
      <c r="AHP1054" s="1">
        <v>0</v>
      </c>
      <c r="AHQ1054" s="1">
        <v>0</v>
      </c>
      <c r="AHR1054" s="1">
        <v>0</v>
      </c>
      <c r="AIN1054" s="1">
        <v>0</v>
      </c>
      <c r="AIO1054" s="1">
        <v>0</v>
      </c>
      <c r="AIT1054" s="3">
        <v>2</v>
      </c>
      <c r="AIU1054" s="1">
        <v>0</v>
      </c>
      <c r="AIV1054" s="1">
        <v>0</v>
      </c>
      <c r="AIW1054" s="1">
        <v>0</v>
      </c>
      <c r="AIX1054" s="1">
        <v>36</v>
      </c>
      <c r="AIY1054" s="1">
        <v>25</v>
      </c>
    </row>
    <row r="1055" spans="1:938" s="80" customFormat="1">
      <c r="B1055" s="80">
        <v>7</v>
      </c>
      <c r="C1055" s="80">
        <v>1</v>
      </c>
      <c r="D1055" s="80" t="s">
        <v>2663</v>
      </c>
      <c r="O1055" s="80">
        <v>0</v>
      </c>
      <c r="Z1055" s="80">
        <v>0</v>
      </c>
      <c r="AA1055" s="80">
        <v>2</v>
      </c>
      <c r="AC1055" s="80">
        <v>0</v>
      </c>
      <c r="AE1055" s="80">
        <v>0</v>
      </c>
      <c r="AG1055" s="80">
        <v>0</v>
      </c>
      <c r="AI1055" s="80">
        <v>162</v>
      </c>
      <c r="DR1055" s="80">
        <v>84</v>
      </c>
      <c r="HA1055" s="80">
        <v>0</v>
      </c>
      <c r="HT1055" s="80">
        <v>0</v>
      </c>
      <c r="IP1055" s="80">
        <v>98</v>
      </c>
      <c r="LX1055" s="80">
        <v>95</v>
      </c>
      <c r="PG1055" s="80">
        <v>18</v>
      </c>
      <c r="SP1055" s="80">
        <v>99</v>
      </c>
      <c r="VX1055" s="80">
        <v>1</v>
      </c>
      <c r="WQ1055" s="80">
        <v>0</v>
      </c>
      <c r="AGS1055" s="80">
        <v>1</v>
      </c>
      <c r="AGT1055" s="80">
        <v>0</v>
      </c>
      <c r="AGU1055" s="80">
        <v>0</v>
      </c>
      <c r="AGV1055" s="80">
        <v>1</v>
      </c>
      <c r="AGW1055" s="80">
        <v>0</v>
      </c>
      <c r="AGX1055" s="80">
        <v>0</v>
      </c>
      <c r="AGY1055" s="80">
        <v>0</v>
      </c>
      <c r="AGZ1055" s="80">
        <v>0</v>
      </c>
      <c r="AHA1055" s="80">
        <v>0</v>
      </c>
      <c r="AHB1055" s="80">
        <v>0</v>
      </c>
      <c r="AHC1055" s="80">
        <v>1</v>
      </c>
      <c r="AHD1055" s="80">
        <v>0</v>
      </c>
      <c r="AHE1055" s="80">
        <v>0</v>
      </c>
      <c r="AHF1055" s="80">
        <v>0</v>
      </c>
      <c r="AHH1055" s="80">
        <v>0</v>
      </c>
      <c r="AHI1055" s="80">
        <v>0</v>
      </c>
      <c r="AHK1055" s="80">
        <v>0</v>
      </c>
      <c r="AHL1055" s="80">
        <v>0</v>
      </c>
      <c r="AHM1055" s="80">
        <v>0</v>
      </c>
      <c r="AHN1055" s="80">
        <v>0</v>
      </c>
      <c r="AHO1055" s="80">
        <v>0</v>
      </c>
      <c r="AHP1055" s="80">
        <v>0</v>
      </c>
      <c r="AHQ1055" s="80">
        <v>0</v>
      </c>
      <c r="AHR1055" s="80">
        <v>0</v>
      </c>
      <c r="AIN1055" s="80">
        <v>0</v>
      </c>
      <c r="AIO1055" s="80">
        <v>0</v>
      </c>
      <c r="AIT1055" s="86">
        <v>1</v>
      </c>
      <c r="AIU1055" s="80">
        <v>0</v>
      </c>
      <c r="AIV1055" s="80">
        <v>0</v>
      </c>
      <c r="AIW1055" s="80">
        <v>0</v>
      </c>
      <c r="AIX1055" s="80">
        <v>41</v>
      </c>
    </row>
    <row r="1056" spans="1:938" s="1" customFormat="1">
      <c r="A1056" s="1">
        <v>220</v>
      </c>
      <c r="B1056" s="1">
        <v>1</v>
      </c>
      <c r="C1056" s="1">
        <v>0</v>
      </c>
      <c r="Z1056" s="1">
        <v>0</v>
      </c>
      <c r="AA1056" s="1">
        <v>1</v>
      </c>
      <c r="AC1056" s="1">
        <v>0</v>
      </c>
      <c r="AE1056" s="1">
        <v>2</v>
      </c>
      <c r="AF1056" s="1">
        <v>0</v>
      </c>
      <c r="AG1056" s="1">
        <v>0</v>
      </c>
      <c r="AI1056" s="1">
        <v>118</v>
      </c>
      <c r="DR1056" s="1">
        <v>82</v>
      </c>
      <c r="HA1056" s="1">
        <v>0</v>
      </c>
      <c r="HT1056" s="1">
        <v>0</v>
      </c>
      <c r="IP1056" s="1">
        <v>94</v>
      </c>
      <c r="LX1056" s="1">
        <v>98</v>
      </c>
      <c r="PG1056" s="1">
        <v>18</v>
      </c>
      <c r="SP1056" s="1">
        <v>96.8</v>
      </c>
      <c r="VX1056" s="1">
        <v>1</v>
      </c>
      <c r="WQ1056" s="1">
        <v>0</v>
      </c>
      <c r="ZY1056" s="1">
        <v>161.19999999999999</v>
      </c>
      <c r="AGS1056" s="1">
        <v>0</v>
      </c>
      <c r="AGT1056" s="1">
        <v>0</v>
      </c>
      <c r="AGU1056" s="1">
        <v>0</v>
      </c>
      <c r="AGV1056" s="1">
        <v>0</v>
      </c>
      <c r="AGW1056" s="1">
        <v>0</v>
      </c>
      <c r="AGX1056" s="1">
        <v>0</v>
      </c>
      <c r="AGY1056" s="1">
        <v>0</v>
      </c>
      <c r="AGZ1056" s="1">
        <v>0</v>
      </c>
      <c r="AHA1056" s="1">
        <v>0</v>
      </c>
      <c r="AHB1056" s="1">
        <v>0</v>
      </c>
      <c r="AHC1056" s="1">
        <v>1</v>
      </c>
      <c r="AHD1056" s="1">
        <v>0</v>
      </c>
      <c r="AHE1056" s="1">
        <v>0</v>
      </c>
      <c r="AHF1056" s="1">
        <v>0</v>
      </c>
      <c r="AHH1056" s="1">
        <v>0</v>
      </c>
      <c r="AHI1056" s="1">
        <v>0</v>
      </c>
      <c r="AHK1056" s="1">
        <v>0</v>
      </c>
      <c r="AHL1056" s="1">
        <v>0</v>
      </c>
      <c r="AHM1056" s="1">
        <v>0</v>
      </c>
      <c r="AHN1056" s="1">
        <v>0</v>
      </c>
      <c r="AHO1056" s="1">
        <v>0</v>
      </c>
      <c r="AHP1056" s="1">
        <v>0</v>
      </c>
      <c r="AHQ1056" s="1">
        <v>0</v>
      </c>
      <c r="AHR1056" s="1">
        <v>0</v>
      </c>
      <c r="AIM1056" s="1">
        <v>0</v>
      </c>
      <c r="AIN1056" s="1">
        <v>0</v>
      </c>
      <c r="AIO1056" s="1">
        <v>0</v>
      </c>
      <c r="AIP1056" s="1">
        <v>0</v>
      </c>
      <c r="AIQ1056" s="1">
        <v>1</v>
      </c>
      <c r="AIR1056" s="1">
        <v>0</v>
      </c>
      <c r="AIS1056" s="1">
        <v>1</v>
      </c>
      <c r="AIT1056" s="3">
        <v>0</v>
      </c>
      <c r="AIU1056" s="1">
        <v>1</v>
      </c>
      <c r="AIV1056" s="1">
        <v>0</v>
      </c>
      <c r="AIW1056" s="1">
        <v>0</v>
      </c>
      <c r="AJB1056" s="1">
        <v>81</v>
      </c>
    </row>
    <row r="1057" spans="1:939" s="14" customFormat="1">
      <c r="B1057" s="14">
        <v>2</v>
      </c>
      <c r="C1057" s="14">
        <v>1</v>
      </c>
      <c r="D1057" s="14" t="s">
        <v>9066</v>
      </c>
      <c r="O1057" s="14">
        <v>0</v>
      </c>
      <c r="Z1057" s="14">
        <v>0</v>
      </c>
      <c r="AA1057" s="14">
        <v>2</v>
      </c>
      <c r="AB1057" s="14" t="s">
        <v>9067</v>
      </c>
      <c r="AC1057" s="14">
        <v>2</v>
      </c>
      <c r="AD1057" s="14">
        <v>0</v>
      </c>
      <c r="AE1057" s="14">
        <v>3</v>
      </c>
      <c r="AF1057" s="14">
        <v>0</v>
      </c>
      <c r="AG1057" s="14">
        <v>0</v>
      </c>
      <c r="AI1057" s="14">
        <v>124</v>
      </c>
      <c r="AJ1057" s="14">
        <v>151</v>
      </c>
      <c r="DR1057" s="14">
        <v>82</v>
      </c>
      <c r="DS1057" s="14">
        <v>94</v>
      </c>
      <c r="HA1057" s="14">
        <v>0</v>
      </c>
      <c r="HB1057" s="14">
        <v>0</v>
      </c>
      <c r="HT1057" s="14">
        <v>0</v>
      </c>
      <c r="HU1057" s="14">
        <v>1</v>
      </c>
      <c r="IP1057" s="14">
        <v>96</v>
      </c>
      <c r="IQ1057" s="14">
        <v>97</v>
      </c>
      <c r="LX1057" s="14">
        <v>68</v>
      </c>
      <c r="LY1057" s="14">
        <v>70</v>
      </c>
      <c r="PG1057" s="14">
        <v>18</v>
      </c>
      <c r="PH1057" s="14">
        <v>16</v>
      </c>
      <c r="SP1057" s="14">
        <v>96.6</v>
      </c>
      <c r="SQ1057" s="14">
        <v>98.6</v>
      </c>
      <c r="VX1057" s="14">
        <v>1</v>
      </c>
      <c r="VY1057" s="14">
        <v>1</v>
      </c>
      <c r="WQ1057" s="14">
        <v>0</v>
      </c>
      <c r="WR1057" s="14">
        <v>0</v>
      </c>
      <c r="ZY1057" s="14">
        <v>160.19999999999999</v>
      </c>
      <c r="AGS1057" s="14">
        <v>0</v>
      </c>
      <c r="AGT1057" s="14">
        <v>0</v>
      </c>
      <c r="AGU1057" s="14">
        <v>0</v>
      </c>
      <c r="AGV1057" s="14">
        <v>0</v>
      </c>
      <c r="AGW1057" s="14">
        <v>0</v>
      </c>
      <c r="AGX1057" s="14">
        <v>0</v>
      </c>
      <c r="AGY1057" s="14">
        <v>0</v>
      </c>
      <c r="AGZ1057" s="14">
        <v>0</v>
      </c>
      <c r="AHA1057" s="14">
        <v>0</v>
      </c>
      <c r="AHB1057" s="14">
        <v>0</v>
      </c>
      <c r="AHC1057" s="14">
        <v>1</v>
      </c>
      <c r="AHD1057" s="14">
        <v>0</v>
      </c>
      <c r="AHE1057" s="14">
        <v>0</v>
      </c>
      <c r="AHF1057" s="14">
        <v>0</v>
      </c>
      <c r="AHH1057" s="14">
        <v>0</v>
      </c>
      <c r="AHI1057" s="14">
        <v>0</v>
      </c>
      <c r="AHK1057" s="14">
        <v>0</v>
      </c>
      <c r="AHL1057" s="14">
        <v>0</v>
      </c>
      <c r="AHM1057" s="14">
        <v>0</v>
      </c>
      <c r="AHN1057" s="14">
        <v>0</v>
      </c>
      <c r="AHO1057" s="14">
        <v>0</v>
      </c>
      <c r="AHP1057" s="14">
        <v>0</v>
      </c>
      <c r="AHQ1057" s="14">
        <v>0</v>
      </c>
      <c r="AHR1057" s="14">
        <v>0</v>
      </c>
      <c r="AIM1057" s="14">
        <v>0</v>
      </c>
      <c r="AIN1057" s="14">
        <v>0</v>
      </c>
      <c r="AIO1057" s="14">
        <v>0</v>
      </c>
      <c r="AIP1057" s="14">
        <v>1</v>
      </c>
      <c r="AIR1057" s="14">
        <v>0</v>
      </c>
      <c r="AIT1057" s="60">
        <v>1</v>
      </c>
      <c r="AIU1057" s="14">
        <v>1</v>
      </c>
      <c r="AIV1057" s="14">
        <v>0</v>
      </c>
      <c r="AIW1057" s="14">
        <v>0</v>
      </c>
      <c r="AIX1057" s="14">
        <v>34</v>
      </c>
      <c r="AJB1057" s="14">
        <v>30</v>
      </c>
    </row>
    <row r="1058" spans="1:939" s="18" customFormat="1">
      <c r="B1058" s="18">
        <v>3</v>
      </c>
      <c r="C1058" s="18">
        <v>0</v>
      </c>
      <c r="Z1058" s="18">
        <v>0</v>
      </c>
      <c r="AA1058" s="18">
        <v>2</v>
      </c>
      <c r="AB1058" s="18" t="s">
        <v>9068</v>
      </c>
      <c r="AC1058" s="18">
        <v>2</v>
      </c>
      <c r="AD1058" s="18">
        <v>0</v>
      </c>
      <c r="AE1058" s="18">
        <v>3</v>
      </c>
      <c r="AF1058" s="18">
        <v>0</v>
      </c>
      <c r="AG1058" s="18">
        <v>0</v>
      </c>
      <c r="AI1058" s="18">
        <v>114</v>
      </c>
      <c r="DR1058" s="18">
        <v>78</v>
      </c>
      <c r="HA1058" s="18">
        <v>0</v>
      </c>
      <c r="HT1058" s="18">
        <v>0</v>
      </c>
      <c r="IP1058" s="18">
        <v>99</v>
      </c>
      <c r="LX1058" s="18">
        <v>66</v>
      </c>
      <c r="PG1058" s="18">
        <v>18</v>
      </c>
      <c r="SP1058" s="18">
        <v>96.6</v>
      </c>
      <c r="VX1058" s="18">
        <v>1</v>
      </c>
      <c r="WQ1058" s="18">
        <v>0</v>
      </c>
      <c r="AGS1058" s="18">
        <v>0</v>
      </c>
      <c r="AGT1058" s="18">
        <v>0</v>
      </c>
      <c r="AGU1058" s="18">
        <v>0</v>
      </c>
      <c r="AGV1058" s="18">
        <v>0</v>
      </c>
      <c r="AGW1058" s="18">
        <v>0</v>
      </c>
      <c r="AGX1058" s="18">
        <v>0</v>
      </c>
      <c r="AGY1058" s="18">
        <v>0</v>
      </c>
      <c r="AGZ1058" s="18">
        <v>0</v>
      </c>
      <c r="AHA1058" s="18">
        <v>0</v>
      </c>
      <c r="AHB1058" s="18">
        <v>0</v>
      </c>
      <c r="AHC1058" s="18">
        <v>1</v>
      </c>
      <c r="AHD1058" s="18">
        <v>0</v>
      </c>
      <c r="AHE1058" s="18">
        <v>0</v>
      </c>
      <c r="AHF1058" s="18">
        <v>0</v>
      </c>
      <c r="AHH1058" s="18">
        <v>0</v>
      </c>
      <c r="AHI1058" s="18">
        <v>0</v>
      </c>
      <c r="AHK1058" s="18">
        <v>0</v>
      </c>
      <c r="AHL1058" s="18">
        <v>0</v>
      </c>
      <c r="AHM1058" s="18">
        <v>0</v>
      </c>
      <c r="AHN1058" s="18">
        <v>0</v>
      </c>
      <c r="AHO1058" s="18">
        <v>0</v>
      </c>
      <c r="AHP1058" s="18">
        <v>0</v>
      </c>
      <c r="AHQ1058" s="18">
        <v>0</v>
      </c>
      <c r="AHR1058" s="18">
        <v>1</v>
      </c>
      <c r="AIM1058" s="18">
        <v>0</v>
      </c>
      <c r="AIN1058" s="18">
        <v>0</v>
      </c>
      <c r="AIO1058" s="18">
        <v>0</v>
      </c>
      <c r="AIR1058" s="18">
        <v>0</v>
      </c>
      <c r="AIT1058" s="79">
        <v>1</v>
      </c>
      <c r="AIU1058" s="18">
        <v>0</v>
      </c>
      <c r="AIV1058" s="18">
        <v>0</v>
      </c>
      <c r="AIW1058" s="18">
        <v>0</v>
      </c>
      <c r="AIX1058" s="18">
        <v>30</v>
      </c>
    </row>
    <row r="1059" spans="1:939" s="1" customFormat="1">
      <c r="A1059" s="1">
        <v>221</v>
      </c>
      <c r="B1059" s="1">
        <v>1</v>
      </c>
      <c r="C1059" s="1">
        <v>1</v>
      </c>
      <c r="D1059" s="1" t="s">
        <v>3322</v>
      </c>
      <c r="O1059" s="1">
        <v>0</v>
      </c>
      <c r="Z1059" s="1">
        <v>0</v>
      </c>
      <c r="AA1059" s="1">
        <v>1</v>
      </c>
      <c r="AC1059" s="1">
        <v>1</v>
      </c>
      <c r="AD1059" s="1">
        <v>0</v>
      </c>
      <c r="AE1059" s="1">
        <v>0</v>
      </c>
      <c r="AG1059" s="1">
        <v>0</v>
      </c>
      <c r="AI1059" s="1">
        <v>140</v>
      </c>
      <c r="DR1059" s="1">
        <v>80</v>
      </c>
      <c r="HA1059" s="1">
        <v>2</v>
      </c>
      <c r="HT1059" s="1">
        <v>0</v>
      </c>
      <c r="IP1059" s="1">
        <v>98</v>
      </c>
      <c r="LX1059" s="1">
        <v>100</v>
      </c>
      <c r="PG1059" s="1">
        <v>16</v>
      </c>
      <c r="SP1059" s="1">
        <v>96.6</v>
      </c>
      <c r="VX1059" s="1">
        <v>1</v>
      </c>
      <c r="WQ1059" s="1">
        <v>0</v>
      </c>
      <c r="AGS1059" s="1">
        <v>0</v>
      </c>
      <c r="AGT1059" s="1">
        <v>0</v>
      </c>
      <c r="AGU1059" s="1">
        <v>0</v>
      </c>
      <c r="AGV1059" s="1">
        <v>0</v>
      </c>
      <c r="AGW1059" s="1">
        <v>0</v>
      </c>
      <c r="AGX1059" s="1">
        <v>0</v>
      </c>
      <c r="AGY1059" s="1">
        <v>0</v>
      </c>
      <c r="AGZ1059" s="1">
        <v>0</v>
      </c>
      <c r="AHA1059" s="1">
        <v>0</v>
      </c>
      <c r="AHB1059" s="1">
        <v>0</v>
      </c>
      <c r="AHC1059" s="1">
        <v>1</v>
      </c>
      <c r="AHD1059" s="1">
        <v>0</v>
      </c>
      <c r="AHE1059" s="1">
        <v>0</v>
      </c>
      <c r="AHF1059" s="1">
        <v>0</v>
      </c>
      <c r="AHH1059" s="1">
        <v>0</v>
      </c>
      <c r="AHI1059" s="1">
        <v>0</v>
      </c>
      <c r="AHK1059" s="1">
        <v>0</v>
      </c>
      <c r="AHL1059" s="1">
        <v>0</v>
      </c>
      <c r="AHM1059" s="1">
        <v>0</v>
      </c>
      <c r="AHN1059" s="1">
        <v>0</v>
      </c>
      <c r="AHO1059" s="1">
        <v>0</v>
      </c>
      <c r="AHP1059" s="1">
        <v>0</v>
      </c>
      <c r="AHQ1059" s="1">
        <v>0</v>
      </c>
      <c r="AHR1059" s="1">
        <v>5</v>
      </c>
      <c r="AIM1059" s="1">
        <v>2</v>
      </c>
      <c r="AIN1059" s="1">
        <v>0</v>
      </c>
      <c r="AIO1059" s="1">
        <v>0</v>
      </c>
      <c r="AIP1059" s="1">
        <v>1</v>
      </c>
      <c r="AIQ1059" s="1">
        <v>1</v>
      </c>
      <c r="AIR1059" s="1">
        <v>1</v>
      </c>
      <c r="AIS1059" s="1">
        <v>1</v>
      </c>
      <c r="AIT1059" s="1">
        <v>0</v>
      </c>
      <c r="AIU1059" s="1">
        <v>1</v>
      </c>
      <c r="AIV1059" s="1">
        <v>0</v>
      </c>
      <c r="AIW1059" s="1">
        <v>0</v>
      </c>
      <c r="AJB1059" s="1">
        <v>30</v>
      </c>
    </row>
    <row r="1060" spans="1:939" s="1" customFormat="1">
      <c r="B1060" s="1">
        <v>2</v>
      </c>
      <c r="C1060" s="1">
        <v>0</v>
      </c>
      <c r="Z1060" s="1">
        <v>0</v>
      </c>
      <c r="AA1060" s="1">
        <v>1</v>
      </c>
      <c r="AB1060" s="1" t="s">
        <v>9069</v>
      </c>
      <c r="AC1060" s="1">
        <v>1</v>
      </c>
      <c r="AD1060" s="1">
        <v>0</v>
      </c>
      <c r="AE1060" s="1">
        <v>0</v>
      </c>
      <c r="AG1060" s="1">
        <v>0</v>
      </c>
      <c r="AI1060" s="1">
        <v>140</v>
      </c>
      <c r="AJ1060" s="1">
        <v>134</v>
      </c>
      <c r="DR1060" s="1">
        <v>96</v>
      </c>
      <c r="DS1060" s="1">
        <v>78</v>
      </c>
      <c r="HA1060" s="1">
        <v>2</v>
      </c>
      <c r="HB1060" s="1">
        <v>2</v>
      </c>
      <c r="HT1060" s="1">
        <v>0</v>
      </c>
      <c r="HU1060" s="1">
        <v>0</v>
      </c>
      <c r="IP1060" s="1">
        <v>100</v>
      </c>
      <c r="IQ1060" s="1">
        <v>98</v>
      </c>
      <c r="LX1060" s="1">
        <v>85</v>
      </c>
      <c r="LY1060" s="1">
        <v>104</v>
      </c>
      <c r="PG1060" s="1">
        <v>16</v>
      </c>
      <c r="PH1060" s="1">
        <v>18</v>
      </c>
      <c r="SP1060" s="1">
        <v>96.8</v>
      </c>
      <c r="SQ1060" s="1">
        <v>95.9</v>
      </c>
      <c r="VX1060" s="1">
        <v>1</v>
      </c>
      <c r="VY1060" s="1">
        <v>1</v>
      </c>
      <c r="WQ1060" s="1">
        <v>0</v>
      </c>
      <c r="WR1060" s="1">
        <v>0</v>
      </c>
      <c r="AAY1060" s="1">
        <v>24</v>
      </c>
      <c r="AAZ1060" s="1">
        <v>22</v>
      </c>
      <c r="ABB1060" s="1">
        <v>12.2</v>
      </c>
      <c r="ABC1060" s="1">
        <v>12.6</v>
      </c>
      <c r="ABE1060" s="1">
        <v>36</v>
      </c>
      <c r="ABF1060" s="1">
        <v>37</v>
      </c>
      <c r="ABU1060" s="1">
        <v>128</v>
      </c>
      <c r="ABV1060" s="1">
        <v>126</v>
      </c>
      <c r="ABX1060" s="1">
        <v>3.9</v>
      </c>
      <c r="ABY1060" s="1">
        <v>4</v>
      </c>
      <c r="ACA1060" s="1">
        <v>94</v>
      </c>
      <c r="ACB1060" s="1">
        <v>93</v>
      </c>
      <c r="ACD1060" s="1">
        <v>1.1100000000000001</v>
      </c>
      <c r="ACE1060" s="1">
        <v>1.03</v>
      </c>
      <c r="ACG1060" s="1">
        <v>122</v>
      </c>
      <c r="ACH1060" s="1">
        <v>128</v>
      </c>
      <c r="ACQ1060" s="1">
        <v>3</v>
      </c>
      <c r="ACR1060" s="1" t="s">
        <v>9070</v>
      </c>
      <c r="ACT1060" s="1">
        <v>0.6</v>
      </c>
      <c r="ACU1060" s="1">
        <v>0.5</v>
      </c>
      <c r="ACW1060" s="1">
        <v>15</v>
      </c>
      <c r="ACX1060" s="1">
        <v>16</v>
      </c>
      <c r="AGS1060" s="1">
        <v>0</v>
      </c>
      <c r="AGT1060" s="1">
        <v>0</v>
      </c>
      <c r="AGU1060" s="1">
        <v>0</v>
      </c>
      <c r="AGV1060" s="1">
        <v>0</v>
      </c>
      <c r="AGW1060" s="1">
        <v>0</v>
      </c>
      <c r="AGX1060" s="1">
        <v>0</v>
      </c>
      <c r="AGY1060" s="1">
        <v>0</v>
      </c>
      <c r="AGZ1060" s="1">
        <v>2</v>
      </c>
      <c r="AHA1060" s="1">
        <v>0</v>
      </c>
      <c r="AHB1060" s="1">
        <v>0</v>
      </c>
      <c r="AHC1060" s="1">
        <v>1</v>
      </c>
      <c r="AHD1060" s="1">
        <v>0</v>
      </c>
      <c r="AHE1060" s="1">
        <v>0</v>
      </c>
      <c r="AHF1060" s="1">
        <v>0</v>
      </c>
      <c r="AHH1060" s="1">
        <v>0</v>
      </c>
      <c r="AHI1060" s="1">
        <v>0</v>
      </c>
      <c r="AHK1060" s="1">
        <v>0</v>
      </c>
      <c r="AHL1060" s="1">
        <v>0</v>
      </c>
      <c r="AHM1060" s="1">
        <v>0</v>
      </c>
      <c r="AHN1060" s="1">
        <v>0</v>
      </c>
      <c r="AHO1060" s="1">
        <v>0</v>
      </c>
      <c r="AHP1060" s="1">
        <v>0</v>
      </c>
      <c r="AHQ1060" s="1">
        <v>0</v>
      </c>
      <c r="AHR1060" s="1">
        <v>5</v>
      </c>
      <c r="AIN1060" s="1">
        <v>0</v>
      </c>
      <c r="AIO1060" s="1">
        <v>0</v>
      </c>
      <c r="AIT1060" s="1">
        <v>2</v>
      </c>
      <c r="AIU1060" s="1">
        <v>0</v>
      </c>
      <c r="AIV1060" s="1">
        <v>0</v>
      </c>
      <c r="AIW1060" s="1">
        <v>0</v>
      </c>
      <c r="AIX1060" s="1">
        <v>43</v>
      </c>
      <c r="AIY1060" s="1">
        <v>43</v>
      </c>
    </row>
    <row r="1061" spans="1:939" s="1" customFormat="1">
      <c r="B1061" s="1">
        <v>3</v>
      </c>
      <c r="C1061" s="1">
        <v>1</v>
      </c>
      <c r="D1061" s="1" t="s">
        <v>9071</v>
      </c>
      <c r="O1061" s="1">
        <v>0</v>
      </c>
      <c r="Z1061" s="1">
        <v>0</v>
      </c>
      <c r="AA1061" s="1">
        <v>1</v>
      </c>
      <c r="AC1061" s="1">
        <v>0</v>
      </c>
      <c r="AE1061" s="1">
        <v>1</v>
      </c>
      <c r="AF1061" s="1">
        <v>0</v>
      </c>
      <c r="AG1061" s="1">
        <v>0</v>
      </c>
      <c r="AI1061" s="1">
        <v>140</v>
      </c>
      <c r="AJ1061" s="1">
        <v>138</v>
      </c>
      <c r="DR1061" s="1">
        <v>80</v>
      </c>
      <c r="DS1061" s="1">
        <v>90</v>
      </c>
      <c r="HA1061" s="1">
        <v>2</v>
      </c>
      <c r="HB1061" s="1">
        <v>2</v>
      </c>
      <c r="HT1061" s="1">
        <v>0</v>
      </c>
      <c r="HU1061" s="1">
        <v>0</v>
      </c>
      <c r="IP1061" s="1">
        <v>98</v>
      </c>
      <c r="IQ1061" s="1">
        <v>99</v>
      </c>
      <c r="LX1061" s="1">
        <v>102</v>
      </c>
      <c r="LY1061" s="1">
        <v>88</v>
      </c>
      <c r="PG1061" s="1">
        <v>16</v>
      </c>
      <c r="PH1061" s="1">
        <v>16</v>
      </c>
      <c r="SP1061" s="1">
        <v>96.9</v>
      </c>
      <c r="SQ1061" s="1">
        <v>96.8</v>
      </c>
      <c r="VX1061" s="1">
        <v>1</v>
      </c>
      <c r="VY1061" s="1">
        <v>1</v>
      </c>
      <c r="WQ1061" s="1">
        <v>0</v>
      </c>
      <c r="WR1061" s="1">
        <v>0</v>
      </c>
      <c r="AGS1061" s="1">
        <v>0</v>
      </c>
      <c r="AGT1061" s="1">
        <v>0</v>
      </c>
      <c r="AGU1061" s="1">
        <v>0</v>
      </c>
      <c r="AGV1061" s="1">
        <v>0</v>
      </c>
      <c r="AGW1061" s="1">
        <v>0</v>
      </c>
      <c r="AGX1061" s="1">
        <v>0</v>
      </c>
      <c r="AGY1061" s="1">
        <v>0</v>
      </c>
      <c r="AGZ1061" s="1">
        <v>0</v>
      </c>
      <c r="AHA1061" s="1">
        <v>0</v>
      </c>
      <c r="AHB1061" s="1">
        <v>0</v>
      </c>
      <c r="AHC1061" s="1">
        <v>1</v>
      </c>
      <c r="AHD1061" s="1">
        <v>0</v>
      </c>
      <c r="AHE1061" s="1">
        <v>0</v>
      </c>
      <c r="AHF1061" s="1">
        <v>0</v>
      </c>
      <c r="AHH1061" s="1">
        <v>0</v>
      </c>
      <c r="AHI1061" s="1">
        <v>0</v>
      </c>
      <c r="AHK1061" s="1">
        <v>0</v>
      </c>
      <c r="AHL1061" s="1">
        <v>0</v>
      </c>
      <c r="AHM1061" s="1">
        <v>0</v>
      </c>
      <c r="AHN1061" s="1">
        <v>0</v>
      </c>
      <c r="AHO1061" s="1">
        <v>0</v>
      </c>
      <c r="AHP1061" s="1">
        <v>0</v>
      </c>
      <c r="AHQ1061" s="1">
        <v>0</v>
      </c>
      <c r="AHR1061" s="1">
        <v>3</v>
      </c>
      <c r="AIN1061" s="1">
        <v>0</v>
      </c>
      <c r="AIO1061" s="1">
        <v>0</v>
      </c>
      <c r="AIT1061" s="1">
        <v>0</v>
      </c>
      <c r="AIU1061" s="1">
        <v>2</v>
      </c>
      <c r="AIV1061" s="1">
        <v>0</v>
      </c>
      <c r="AIW1061" s="1">
        <v>0</v>
      </c>
      <c r="AJB1061" s="1">
        <v>29</v>
      </c>
      <c r="AJC1061" s="1">
        <v>21</v>
      </c>
    </row>
    <row r="1062" spans="1:939" s="80" customFormat="1">
      <c r="B1062" s="80">
        <v>4</v>
      </c>
      <c r="C1062" s="80">
        <v>0</v>
      </c>
      <c r="Z1062" s="80">
        <v>0</v>
      </c>
      <c r="AA1062" s="80">
        <v>2</v>
      </c>
      <c r="AB1062" s="80" t="s">
        <v>9072</v>
      </c>
      <c r="AC1062" s="80">
        <v>0</v>
      </c>
      <c r="AE1062" s="80">
        <v>0</v>
      </c>
      <c r="AG1062" s="80">
        <v>0</v>
      </c>
      <c r="AI1062" s="80">
        <v>162</v>
      </c>
      <c r="AJ1062" s="80">
        <v>150</v>
      </c>
      <c r="AK1062" s="80">
        <v>158</v>
      </c>
      <c r="DR1062" s="80">
        <v>130</v>
      </c>
      <c r="DS1062" s="80">
        <v>130</v>
      </c>
      <c r="DT1062" s="80">
        <v>112</v>
      </c>
      <c r="HA1062" s="80">
        <v>2</v>
      </c>
      <c r="HB1062" s="80">
        <v>2</v>
      </c>
      <c r="HC1062" s="80">
        <v>2</v>
      </c>
      <c r="HT1062" s="80">
        <v>0</v>
      </c>
      <c r="HU1062" s="80">
        <v>0</v>
      </c>
      <c r="HV1062" s="80">
        <v>0</v>
      </c>
      <c r="IP1062" s="80">
        <v>96</v>
      </c>
      <c r="IR1062" s="80">
        <v>94</v>
      </c>
      <c r="LX1062" s="80">
        <v>96</v>
      </c>
      <c r="LZ1062" s="80">
        <v>112</v>
      </c>
      <c r="PG1062" s="80">
        <v>24</v>
      </c>
      <c r="PI1062" s="80">
        <v>16</v>
      </c>
      <c r="SP1062" s="80">
        <v>96.2</v>
      </c>
      <c r="SR1062" s="80">
        <v>97.5</v>
      </c>
      <c r="VX1062" s="80">
        <v>1</v>
      </c>
      <c r="VZ1062" s="80">
        <v>1</v>
      </c>
      <c r="WQ1062" s="80">
        <v>0</v>
      </c>
      <c r="WS1062" s="80">
        <v>0</v>
      </c>
      <c r="AAY1062" s="80">
        <v>23</v>
      </c>
      <c r="ABB1062" s="80">
        <v>13.9</v>
      </c>
      <c r="ABE1062" s="80">
        <v>41</v>
      </c>
      <c r="ABU1062" s="80">
        <v>133</v>
      </c>
      <c r="ABX1062" s="80">
        <v>4.3</v>
      </c>
      <c r="ACA1062" s="80">
        <v>99</v>
      </c>
      <c r="ACD1062" s="80">
        <v>1.1399999999999999</v>
      </c>
      <c r="ACG1062" s="80">
        <v>110</v>
      </c>
      <c r="ACQ1062" s="80" t="s">
        <v>9070</v>
      </c>
      <c r="ACT1062" s="80">
        <v>0.5</v>
      </c>
      <c r="ACW1062" s="80">
        <v>16</v>
      </c>
      <c r="AGS1062" s="80">
        <v>0</v>
      </c>
      <c r="AGT1062" s="80">
        <v>0</v>
      </c>
      <c r="AGU1062" s="80">
        <v>0</v>
      </c>
      <c r="AGV1062" s="80">
        <v>0</v>
      </c>
      <c r="AGW1062" s="80">
        <v>0</v>
      </c>
      <c r="AGX1062" s="80">
        <v>0</v>
      </c>
      <c r="AGY1062" s="80">
        <v>0</v>
      </c>
      <c r="AGZ1062" s="80">
        <v>1</v>
      </c>
      <c r="AHA1062" s="80">
        <v>0</v>
      </c>
      <c r="AHB1062" s="80">
        <v>0</v>
      </c>
      <c r="AHC1062" s="80">
        <v>1</v>
      </c>
      <c r="AHD1062" s="80">
        <v>0</v>
      </c>
      <c r="AHE1062" s="80">
        <v>0</v>
      </c>
      <c r="AHF1062" s="80">
        <v>0</v>
      </c>
      <c r="AHH1062" s="80">
        <v>0</v>
      </c>
      <c r="AHI1062" s="80">
        <v>0</v>
      </c>
      <c r="AHK1062" s="80">
        <v>0</v>
      </c>
      <c r="AHL1062" s="80">
        <v>0</v>
      </c>
      <c r="AHM1062" s="80">
        <v>0</v>
      </c>
      <c r="AHN1062" s="80">
        <v>0</v>
      </c>
      <c r="AHO1062" s="80">
        <v>0</v>
      </c>
      <c r="AHP1062" s="80">
        <v>0</v>
      </c>
      <c r="AHQ1062" s="80">
        <v>0</v>
      </c>
      <c r="AHR1062" s="80">
        <v>0</v>
      </c>
      <c r="AIN1062" s="80">
        <v>0</v>
      </c>
      <c r="AIO1062" s="80">
        <v>0</v>
      </c>
      <c r="AIT1062" s="80">
        <v>2</v>
      </c>
      <c r="AIU1062" s="80">
        <v>0</v>
      </c>
      <c r="AIV1062" s="80">
        <v>0</v>
      </c>
      <c r="AIW1062" s="80">
        <v>0</v>
      </c>
      <c r="AIX1062" s="80">
        <v>35</v>
      </c>
      <c r="AIY1062" s="80">
        <v>26</v>
      </c>
    </row>
    <row r="1063" spans="1:939" s="1" customFormat="1">
      <c r="A1063" s="1">
        <v>222</v>
      </c>
      <c r="B1063" s="1" t="s">
        <v>7502</v>
      </c>
      <c r="C1063" s="1">
        <v>0</v>
      </c>
      <c r="Z1063" s="1">
        <v>0</v>
      </c>
      <c r="AA1063" s="1">
        <v>1</v>
      </c>
      <c r="ACG1063" s="1">
        <v>196</v>
      </c>
      <c r="AGS1063" s="1">
        <v>1</v>
      </c>
      <c r="AGT1063" s="1">
        <v>0</v>
      </c>
      <c r="AGU1063" s="1">
        <v>1</v>
      </c>
      <c r="AGV1063" s="1">
        <v>0</v>
      </c>
      <c r="AGW1063" s="1">
        <v>0</v>
      </c>
      <c r="AGX1063" s="1">
        <v>0</v>
      </c>
      <c r="AGY1063" s="1">
        <v>0</v>
      </c>
      <c r="AGZ1063" s="1">
        <v>1</v>
      </c>
      <c r="AHA1063" s="1">
        <v>0</v>
      </c>
      <c r="AHB1063" s="1">
        <v>0</v>
      </c>
      <c r="AHC1063" s="1">
        <v>1</v>
      </c>
      <c r="AHD1063" s="1">
        <v>0</v>
      </c>
      <c r="AHE1063" s="1">
        <v>0</v>
      </c>
      <c r="AHF1063" s="1">
        <v>0</v>
      </c>
      <c r="AHH1063" s="1">
        <v>0</v>
      </c>
      <c r="AHI1063" s="1">
        <v>0</v>
      </c>
      <c r="AHK1063" s="1">
        <v>0</v>
      </c>
      <c r="AHL1063" s="1">
        <v>0</v>
      </c>
      <c r="AHM1063" s="1">
        <v>0</v>
      </c>
      <c r="AHN1063" s="1">
        <v>0</v>
      </c>
      <c r="AHO1063" s="1">
        <v>0</v>
      </c>
      <c r="AHP1063" s="1">
        <v>0</v>
      </c>
      <c r="AHQ1063" s="1">
        <v>0</v>
      </c>
      <c r="AHR1063" s="1">
        <v>0</v>
      </c>
      <c r="AIM1063" s="1">
        <v>2</v>
      </c>
      <c r="AIN1063" s="1">
        <v>0</v>
      </c>
      <c r="AIO1063" s="1">
        <v>0</v>
      </c>
      <c r="AIT1063" s="3">
        <v>0</v>
      </c>
      <c r="AIU1063" s="1">
        <v>0</v>
      </c>
      <c r="AIV1063" s="1">
        <v>0</v>
      </c>
      <c r="AIW1063" s="1">
        <v>0</v>
      </c>
    </row>
    <row r="1064" spans="1:939" s="1" customFormat="1">
      <c r="B1064" s="1">
        <v>1</v>
      </c>
      <c r="C1064" s="1">
        <v>0</v>
      </c>
      <c r="Z1064" s="1">
        <v>0</v>
      </c>
      <c r="AA1064" s="1">
        <v>1</v>
      </c>
      <c r="AC1064" s="1">
        <v>0</v>
      </c>
      <c r="AE1064" s="1">
        <v>7</v>
      </c>
      <c r="AF1064" s="1">
        <v>0</v>
      </c>
      <c r="AG1064" s="1">
        <v>0</v>
      </c>
      <c r="AI1064" s="1">
        <v>148</v>
      </c>
      <c r="DR1064" s="1">
        <v>76</v>
      </c>
      <c r="HA1064" s="1">
        <v>0</v>
      </c>
      <c r="HT1064" s="1">
        <v>0</v>
      </c>
      <c r="IP1064" s="1">
        <v>96</v>
      </c>
      <c r="LX1064" s="1">
        <v>86</v>
      </c>
      <c r="PG1064" s="1">
        <v>16</v>
      </c>
      <c r="SP1064" s="1">
        <v>98</v>
      </c>
      <c r="VX1064" s="1">
        <v>1</v>
      </c>
      <c r="WQ1064" s="1">
        <v>0</v>
      </c>
      <c r="ZY1064" s="1">
        <v>183.2</v>
      </c>
      <c r="AAZ1064" s="1">
        <v>25</v>
      </c>
      <c r="ABA1064" s="1">
        <v>25</v>
      </c>
      <c r="ABC1064" s="1">
        <v>11.8</v>
      </c>
      <c r="ABF1064" s="1">
        <v>36.1</v>
      </c>
      <c r="ABN1064" s="1">
        <v>9.5299999999999994</v>
      </c>
      <c r="ABP1064" s="1">
        <v>186</v>
      </c>
      <c r="ABV1064" s="1">
        <v>142</v>
      </c>
      <c r="ABW1064" s="1">
        <v>138</v>
      </c>
      <c r="ABY1064" s="1">
        <v>3.7</v>
      </c>
      <c r="ABZ1064" s="1">
        <v>3.9</v>
      </c>
      <c r="ACB1064" s="1">
        <v>107</v>
      </c>
      <c r="ACC1064" s="1">
        <v>102</v>
      </c>
      <c r="ACE1064" s="1">
        <v>8.6999999999999993</v>
      </c>
      <c r="ACF1064" s="1">
        <v>9</v>
      </c>
      <c r="ACG1064" s="1">
        <v>164</v>
      </c>
      <c r="ACH1064" s="1">
        <v>169</v>
      </c>
      <c r="ACI1064" s="1">
        <v>196</v>
      </c>
      <c r="ACJ1064" s="1">
        <v>179</v>
      </c>
      <c r="ACK1064" s="1">
        <v>183</v>
      </c>
      <c r="ACR1064" s="1">
        <v>50</v>
      </c>
      <c r="ACS1064" s="1">
        <v>52</v>
      </c>
      <c r="ACU1064" s="1">
        <v>2.1800000000000002</v>
      </c>
      <c r="ACV1064" s="1">
        <v>2.35</v>
      </c>
      <c r="ACX1064" s="1">
        <v>10</v>
      </c>
      <c r="ACY1064" s="1">
        <v>11</v>
      </c>
      <c r="ADS1064" s="1">
        <v>1.7</v>
      </c>
      <c r="ADT1064" s="1">
        <v>1.7</v>
      </c>
      <c r="AGS1064" s="1">
        <v>0</v>
      </c>
      <c r="AGT1064" s="1">
        <v>0</v>
      </c>
      <c r="AGU1064" s="1">
        <v>0</v>
      </c>
      <c r="AGV1064" s="1">
        <v>0</v>
      </c>
      <c r="AGW1064" s="1">
        <v>0</v>
      </c>
      <c r="AGX1064" s="1">
        <v>0</v>
      </c>
      <c r="AGY1064" s="1">
        <v>0</v>
      </c>
      <c r="AGZ1064" s="1">
        <v>0</v>
      </c>
      <c r="AHA1064" s="1">
        <v>0</v>
      </c>
      <c r="AHB1064" s="1">
        <v>0</v>
      </c>
      <c r="AHC1064" s="1">
        <v>1</v>
      </c>
      <c r="AHD1064" s="1">
        <v>0</v>
      </c>
      <c r="AHE1064" s="1">
        <v>0</v>
      </c>
      <c r="AHF1064" s="1">
        <v>0</v>
      </c>
      <c r="AHH1064" s="1">
        <v>0</v>
      </c>
      <c r="AHI1064" s="1">
        <v>0</v>
      </c>
      <c r="AHK1064" s="1">
        <v>0</v>
      </c>
      <c r="AHL1064" s="1">
        <v>0</v>
      </c>
      <c r="AHM1064" s="1">
        <v>0</v>
      </c>
      <c r="AHN1064" s="1">
        <v>0</v>
      </c>
      <c r="AHO1064" s="1">
        <v>0</v>
      </c>
      <c r="AHP1064" s="1">
        <v>0</v>
      </c>
      <c r="AHQ1064" s="1">
        <v>0</v>
      </c>
      <c r="AHR1064" s="1">
        <v>0</v>
      </c>
      <c r="AIN1064" s="1">
        <v>0</v>
      </c>
      <c r="AIO1064" s="1">
        <v>0</v>
      </c>
      <c r="AIP1064" s="1">
        <v>1</v>
      </c>
      <c r="AIQ1064" s="1">
        <v>1</v>
      </c>
      <c r="AIR1064" s="1">
        <v>1</v>
      </c>
      <c r="AIS1064" s="1">
        <v>1</v>
      </c>
      <c r="AIT1064" s="3">
        <v>0</v>
      </c>
      <c r="AIU1064" s="1">
        <v>1</v>
      </c>
      <c r="AIV1064" s="1">
        <v>0</v>
      </c>
      <c r="AIW1064" s="1">
        <v>0</v>
      </c>
      <c r="AJB1064" s="1">
        <v>68</v>
      </c>
    </row>
    <row r="1065" spans="1:939" s="1" customFormat="1">
      <c r="B1065" s="1">
        <v>2</v>
      </c>
      <c r="C1065" s="1">
        <v>0</v>
      </c>
      <c r="Z1065" s="1">
        <v>0</v>
      </c>
      <c r="AA1065" s="1">
        <v>2</v>
      </c>
      <c r="AB1065" s="1" t="s">
        <v>9073</v>
      </c>
      <c r="AC1065" s="1">
        <v>0</v>
      </c>
      <c r="AE1065" s="1">
        <v>3</v>
      </c>
      <c r="AF1065" s="1">
        <v>0</v>
      </c>
      <c r="AG1065" s="1">
        <v>0</v>
      </c>
      <c r="AI1065" s="1">
        <v>142</v>
      </c>
      <c r="AJ1065" s="1">
        <v>168</v>
      </c>
      <c r="DR1065" s="1">
        <v>70</v>
      </c>
      <c r="DS1065" s="1">
        <v>60</v>
      </c>
      <c r="HA1065" s="1">
        <v>2</v>
      </c>
      <c r="HB1065" s="1">
        <v>2</v>
      </c>
      <c r="HT1065" s="1">
        <v>0</v>
      </c>
      <c r="HU1065" s="1">
        <v>0</v>
      </c>
      <c r="IP1065" s="1">
        <v>95</v>
      </c>
      <c r="IQ1065" s="1">
        <v>97</v>
      </c>
      <c r="LX1065" s="1">
        <v>86</v>
      </c>
      <c r="LY1065" s="1">
        <v>86</v>
      </c>
      <c r="PG1065" s="1">
        <v>16</v>
      </c>
      <c r="PH1065" s="1">
        <v>16</v>
      </c>
      <c r="SP1065" s="1">
        <v>97.1</v>
      </c>
      <c r="SQ1065" s="1">
        <v>98.1</v>
      </c>
      <c r="VX1065" s="1">
        <v>1</v>
      </c>
      <c r="VY1065" s="1">
        <v>1</v>
      </c>
      <c r="WQ1065" s="1">
        <v>0</v>
      </c>
      <c r="WR1065" s="1">
        <v>0</v>
      </c>
      <c r="ZY1065" s="1">
        <v>184.2</v>
      </c>
      <c r="AAY1065" s="1">
        <v>25</v>
      </c>
      <c r="ABB1065" s="1">
        <v>12.9</v>
      </c>
      <c r="ABE1065" s="1">
        <v>38</v>
      </c>
      <c r="ABU1065" s="1">
        <v>141</v>
      </c>
      <c r="ABX1065" s="1">
        <v>4.4000000000000004</v>
      </c>
      <c r="ACA1065" s="1">
        <v>105</v>
      </c>
      <c r="ACD1065" s="1">
        <v>1.1299999999999999</v>
      </c>
      <c r="ACG1065" s="1">
        <v>288</v>
      </c>
      <c r="ACH1065" s="1">
        <v>260</v>
      </c>
      <c r="ACQ1065" s="1">
        <v>47</v>
      </c>
      <c r="ACT1065" s="1">
        <v>2.5</v>
      </c>
      <c r="ACW1065" s="1">
        <v>16</v>
      </c>
      <c r="AGS1065" s="1">
        <v>1</v>
      </c>
      <c r="AGT1065" s="1">
        <v>0</v>
      </c>
      <c r="AGU1065" s="1">
        <v>1</v>
      </c>
      <c r="AGV1065" s="1">
        <v>0</v>
      </c>
      <c r="AGW1065" s="1">
        <v>0</v>
      </c>
      <c r="AGX1065" s="1">
        <v>0</v>
      </c>
      <c r="AGY1065" s="1">
        <v>0</v>
      </c>
      <c r="AGZ1065" s="1">
        <v>1</v>
      </c>
      <c r="AHA1065" s="1">
        <v>0</v>
      </c>
      <c r="AHB1065" s="1">
        <v>0</v>
      </c>
      <c r="AHC1065" s="1">
        <v>1</v>
      </c>
      <c r="AHD1065" s="1">
        <v>0</v>
      </c>
      <c r="AHE1065" s="1">
        <v>0</v>
      </c>
      <c r="AHF1065" s="1">
        <v>0</v>
      </c>
      <c r="AHH1065" s="1">
        <v>0</v>
      </c>
      <c r="AHI1065" s="1">
        <v>0</v>
      </c>
      <c r="AHK1065" s="1">
        <v>0</v>
      </c>
      <c r="AHL1065" s="1">
        <v>0</v>
      </c>
      <c r="AHM1065" s="1">
        <v>0</v>
      </c>
      <c r="AHN1065" s="1">
        <v>0</v>
      </c>
      <c r="AHO1065" s="1">
        <v>0</v>
      </c>
      <c r="AHP1065" s="1">
        <v>0</v>
      </c>
      <c r="AHQ1065" s="1">
        <v>0</v>
      </c>
      <c r="AHR1065" s="1">
        <v>0</v>
      </c>
      <c r="AIN1065" s="1">
        <v>0</v>
      </c>
      <c r="AIO1065" s="1">
        <v>0</v>
      </c>
      <c r="AIT1065" s="3">
        <v>2</v>
      </c>
      <c r="AIU1065" s="1">
        <v>0</v>
      </c>
      <c r="AIV1065" s="1">
        <v>0</v>
      </c>
      <c r="AIW1065" s="1">
        <v>0</v>
      </c>
      <c r="AIX1065" s="1">
        <v>100</v>
      </c>
      <c r="AIY1065" s="1">
        <v>29</v>
      </c>
    </row>
    <row r="1066" spans="1:939" s="18" customFormat="1">
      <c r="B1066" s="18">
        <v>3</v>
      </c>
      <c r="C1066" s="18">
        <v>0</v>
      </c>
      <c r="Z1066" s="18">
        <v>0</v>
      </c>
      <c r="AA1066" s="18">
        <v>2</v>
      </c>
      <c r="AB1066" s="18" t="s">
        <v>9074</v>
      </c>
      <c r="AC1066" s="18">
        <v>0</v>
      </c>
      <c r="AE1066" s="18">
        <v>0</v>
      </c>
      <c r="AG1066" s="18">
        <v>0</v>
      </c>
      <c r="AI1066" s="18">
        <v>146</v>
      </c>
      <c r="DR1066" s="18">
        <v>62</v>
      </c>
      <c r="HA1066" s="18">
        <v>0</v>
      </c>
      <c r="HT1066" s="18">
        <v>0</v>
      </c>
      <c r="IP1066" s="18">
        <v>95</v>
      </c>
      <c r="LX1066" s="18">
        <v>80</v>
      </c>
      <c r="PG1066" s="18">
        <v>16</v>
      </c>
      <c r="SP1066" s="18">
        <v>98.4</v>
      </c>
      <c r="VX1066" s="18">
        <v>1</v>
      </c>
      <c r="WQ1066" s="18">
        <v>0</v>
      </c>
      <c r="ZY1066" s="18">
        <v>184</v>
      </c>
      <c r="AGS1066" s="18">
        <v>0</v>
      </c>
      <c r="AGT1066" s="18">
        <v>0</v>
      </c>
      <c r="AGU1066" s="18">
        <v>0</v>
      </c>
      <c r="AGV1066" s="18">
        <v>0</v>
      </c>
      <c r="AGW1066" s="18">
        <v>0</v>
      </c>
      <c r="AGX1066" s="18">
        <v>0</v>
      </c>
      <c r="AGY1066" s="18">
        <v>0</v>
      </c>
      <c r="AGZ1066" s="18">
        <v>0</v>
      </c>
      <c r="AHA1066" s="18">
        <v>0</v>
      </c>
      <c r="AHB1066" s="18">
        <v>0</v>
      </c>
      <c r="AHC1066" s="18">
        <v>1</v>
      </c>
      <c r="AHD1066" s="18">
        <v>0</v>
      </c>
      <c r="AHE1066" s="18">
        <v>0</v>
      </c>
      <c r="AHF1066" s="18">
        <v>0</v>
      </c>
      <c r="AHH1066" s="18">
        <v>0</v>
      </c>
      <c r="AHI1066" s="18">
        <v>0</v>
      </c>
      <c r="AHK1066" s="18">
        <v>0</v>
      </c>
      <c r="AHL1066" s="18">
        <v>0</v>
      </c>
      <c r="AHM1066" s="18">
        <v>0</v>
      </c>
      <c r="AHN1066" s="18">
        <v>0</v>
      </c>
      <c r="AHO1066" s="18">
        <v>0</v>
      </c>
      <c r="AHP1066" s="18">
        <v>0</v>
      </c>
      <c r="AHQ1066" s="18">
        <v>0</v>
      </c>
      <c r="AHR1066" s="18">
        <v>0</v>
      </c>
      <c r="AIN1066" s="18">
        <v>0</v>
      </c>
      <c r="AIO1066" s="18">
        <v>0</v>
      </c>
      <c r="AIT1066" s="79">
        <v>1</v>
      </c>
      <c r="AIU1066" s="18">
        <v>0</v>
      </c>
      <c r="AIV1066" s="18">
        <v>0</v>
      </c>
      <c r="AIW1066" s="18">
        <v>0</v>
      </c>
      <c r="AIX1066" s="18">
        <v>37</v>
      </c>
    </row>
    <row r="1067" spans="1:939" s="1" customFormat="1">
      <c r="A1067" s="1">
        <v>223</v>
      </c>
      <c r="B1067" s="1" t="s">
        <v>7502</v>
      </c>
      <c r="C1067" s="1">
        <v>0</v>
      </c>
      <c r="Z1067" s="1">
        <v>0</v>
      </c>
      <c r="AA1067" s="1">
        <v>1</v>
      </c>
      <c r="AB1067" s="1" t="s">
        <v>9075</v>
      </c>
      <c r="AI1067" s="1">
        <v>111</v>
      </c>
      <c r="AJ1067" s="1">
        <v>121</v>
      </c>
      <c r="DR1067" s="1">
        <v>57</v>
      </c>
      <c r="DS1067" s="1">
        <v>56</v>
      </c>
      <c r="IQ1067" s="1">
        <v>97</v>
      </c>
      <c r="LX1067" s="1">
        <v>82</v>
      </c>
      <c r="LY1067" s="1">
        <v>74</v>
      </c>
      <c r="PG1067" s="1">
        <v>18</v>
      </c>
      <c r="PH1067" s="1">
        <v>22</v>
      </c>
      <c r="SP1067" s="1">
        <v>99</v>
      </c>
      <c r="SQ1067" s="1">
        <v>99.3</v>
      </c>
      <c r="WQ1067" s="1">
        <v>0</v>
      </c>
      <c r="WR1067" s="1">
        <v>0</v>
      </c>
      <c r="AGS1067" s="1">
        <v>1</v>
      </c>
      <c r="AGT1067" s="1">
        <v>0</v>
      </c>
      <c r="AGU1067" s="1">
        <v>0</v>
      </c>
      <c r="AGV1067" s="1">
        <v>1</v>
      </c>
      <c r="AGW1067" s="1">
        <v>0</v>
      </c>
      <c r="AGX1067" s="1">
        <v>0</v>
      </c>
      <c r="AGY1067" s="1">
        <v>0</v>
      </c>
      <c r="AGZ1067" s="1">
        <v>0</v>
      </c>
      <c r="AHA1067" s="1">
        <v>0</v>
      </c>
      <c r="AHB1067" s="1">
        <v>0</v>
      </c>
      <c r="AHC1067" s="1">
        <v>0</v>
      </c>
      <c r="AHD1067" s="1">
        <v>0</v>
      </c>
      <c r="AHE1067" s="1">
        <v>0</v>
      </c>
      <c r="AHF1067" s="1">
        <v>0</v>
      </c>
      <c r="AHH1067" s="1">
        <v>0</v>
      </c>
      <c r="AHI1067" s="1">
        <v>0</v>
      </c>
      <c r="AHK1067" s="1">
        <v>0</v>
      </c>
      <c r="AHL1067" s="1">
        <v>0</v>
      </c>
      <c r="AHM1067" s="1">
        <v>0</v>
      </c>
      <c r="AHN1067" s="1">
        <v>0</v>
      </c>
      <c r="AHO1067" s="1">
        <v>0</v>
      </c>
      <c r="AHP1067" s="1">
        <v>0</v>
      </c>
      <c r="AHQ1067" s="1">
        <v>0</v>
      </c>
      <c r="AHR1067" s="1">
        <v>0</v>
      </c>
      <c r="AIM1067" s="1">
        <v>0</v>
      </c>
      <c r="AIN1067" s="1">
        <v>0</v>
      </c>
      <c r="AIO1067" s="1">
        <v>0</v>
      </c>
      <c r="AIP1067" s="1">
        <v>0</v>
      </c>
      <c r="AIQ1067" s="1">
        <v>0</v>
      </c>
      <c r="AIR1067" s="1">
        <v>0</v>
      </c>
      <c r="AIS1067" s="1">
        <v>1</v>
      </c>
      <c r="AIT1067" s="3">
        <v>0</v>
      </c>
      <c r="AIV1067" s="1">
        <v>0</v>
      </c>
      <c r="AIW1067" s="1">
        <v>0</v>
      </c>
    </row>
    <row r="1068" spans="1:939" s="1" customFormat="1">
      <c r="B1068" s="1">
        <v>2</v>
      </c>
      <c r="C1068" s="1">
        <v>1</v>
      </c>
      <c r="D1068" s="1" t="s">
        <v>9076</v>
      </c>
      <c r="E1068" s="1" t="s">
        <v>9077</v>
      </c>
      <c r="F1068" s="1" t="s">
        <v>7580</v>
      </c>
      <c r="G1068" s="1" t="s">
        <v>8244</v>
      </c>
      <c r="H1068" s="1" t="s">
        <v>8268</v>
      </c>
      <c r="O1068" s="1">
        <v>0</v>
      </c>
      <c r="P1068" s="1">
        <v>0</v>
      </c>
      <c r="Q1068" s="1">
        <v>0</v>
      </c>
      <c r="R1068" s="1">
        <v>0</v>
      </c>
      <c r="S1068" s="1">
        <v>0</v>
      </c>
      <c r="Z1068" s="1">
        <v>0</v>
      </c>
      <c r="AA1068" s="1">
        <v>2</v>
      </c>
      <c r="AB1068" s="1" t="s">
        <v>9078</v>
      </c>
      <c r="AC1068" s="1">
        <v>0</v>
      </c>
      <c r="AE1068" s="1">
        <v>0</v>
      </c>
      <c r="AG1068" s="1">
        <v>0</v>
      </c>
      <c r="AL1068" s="1">
        <v>109</v>
      </c>
      <c r="AO1068" s="1">
        <v>115</v>
      </c>
      <c r="AR1068" s="1">
        <v>109</v>
      </c>
      <c r="AU1068" s="1">
        <v>142</v>
      </c>
      <c r="DU1068" s="1">
        <v>54</v>
      </c>
      <c r="DX1068" s="1">
        <v>64</v>
      </c>
      <c r="EA1068" s="1">
        <v>52</v>
      </c>
      <c r="ED1068" s="1">
        <v>74</v>
      </c>
      <c r="HM1068" s="1">
        <v>2</v>
      </c>
      <c r="IF1068" s="1">
        <v>0</v>
      </c>
      <c r="IS1068" s="1">
        <v>94</v>
      </c>
      <c r="IV1068" s="1">
        <v>94</v>
      </c>
      <c r="IY1068" s="1">
        <v>95</v>
      </c>
      <c r="JB1068" s="1">
        <v>97</v>
      </c>
      <c r="LY1068" s="1">
        <v>136</v>
      </c>
      <c r="LZ1068" s="1">
        <v>78</v>
      </c>
      <c r="MA1068" s="1">
        <v>76</v>
      </c>
      <c r="MB1068" s="1">
        <v>103</v>
      </c>
      <c r="MC1068" s="1">
        <v>86</v>
      </c>
      <c r="MD1068" s="1">
        <v>74</v>
      </c>
      <c r="ME1068" s="1">
        <v>67</v>
      </c>
      <c r="MF1068" s="1">
        <v>69</v>
      </c>
      <c r="MG1068" s="1">
        <v>67</v>
      </c>
      <c r="MH1068" s="1">
        <v>74</v>
      </c>
      <c r="MI1068" s="1">
        <v>66</v>
      </c>
      <c r="PG1068" s="1">
        <v>18</v>
      </c>
      <c r="PM1068" s="1">
        <v>20</v>
      </c>
      <c r="PP1068" s="1">
        <v>18</v>
      </c>
      <c r="PS1068" s="1">
        <v>20</v>
      </c>
      <c r="SS1068" s="1">
        <v>100.1</v>
      </c>
      <c r="SV1068" s="1">
        <v>99.3</v>
      </c>
      <c r="SY1068" s="1">
        <v>97.4</v>
      </c>
      <c r="TB1068" s="1">
        <v>96.4</v>
      </c>
      <c r="WJ1068" s="1">
        <v>2</v>
      </c>
      <c r="WT1068" s="1">
        <v>0</v>
      </c>
      <c r="WW1068" s="1">
        <v>0</v>
      </c>
      <c r="WZ1068" s="1">
        <v>0</v>
      </c>
      <c r="XC1068" s="1">
        <v>0</v>
      </c>
      <c r="AAY1068" s="1">
        <v>26</v>
      </c>
      <c r="ABB1068" s="1">
        <v>12.1</v>
      </c>
      <c r="ABE1068" s="1">
        <v>37.5</v>
      </c>
      <c r="ABM1068" s="1">
        <v>6.83</v>
      </c>
      <c r="ABO1068" s="1">
        <v>274</v>
      </c>
      <c r="ABU1068" s="1">
        <v>142</v>
      </c>
      <c r="ABX1068" s="1">
        <v>3.8</v>
      </c>
      <c r="ACA1068" s="1">
        <v>104</v>
      </c>
      <c r="ACD1068" s="1">
        <v>8.9</v>
      </c>
      <c r="ACG1068" s="1">
        <v>93</v>
      </c>
      <c r="ACQ1068" s="1">
        <v>19</v>
      </c>
      <c r="ACT1068" s="1">
        <v>0.8</v>
      </c>
      <c r="ACW1068" s="1">
        <v>12</v>
      </c>
      <c r="AGS1068" s="1">
        <v>0</v>
      </c>
      <c r="AGT1068" s="1">
        <v>0</v>
      </c>
      <c r="AGU1068" s="1">
        <v>0</v>
      </c>
      <c r="AGV1068" s="1">
        <v>0</v>
      </c>
      <c r="AGW1068" s="1">
        <v>0</v>
      </c>
      <c r="AGX1068" s="1">
        <v>0</v>
      </c>
      <c r="AGY1068" s="1">
        <v>0</v>
      </c>
      <c r="AGZ1068" s="1">
        <v>0</v>
      </c>
      <c r="AHA1068" s="1">
        <v>0</v>
      </c>
      <c r="AHB1068" s="1">
        <v>0</v>
      </c>
      <c r="AHC1068" s="1">
        <v>1</v>
      </c>
      <c r="AHD1068" s="1">
        <v>0</v>
      </c>
      <c r="AHE1068" s="1">
        <v>0</v>
      </c>
      <c r="AHF1068" s="1">
        <v>0</v>
      </c>
      <c r="AHH1068" s="1">
        <v>0</v>
      </c>
      <c r="AHI1068" s="1">
        <v>0</v>
      </c>
      <c r="AHK1068" s="1">
        <v>0</v>
      </c>
      <c r="AHL1068" s="1">
        <v>0</v>
      </c>
      <c r="AHM1068" s="1">
        <v>0</v>
      </c>
      <c r="AHN1068" s="1">
        <v>0</v>
      </c>
      <c r="AHO1068" s="1">
        <v>0</v>
      </c>
      <c r="AHP1068" s="1">
        <v>0</v>
      </c>
      <c r="AHQ1068" s="1">
        <v>0</v>
      </c>
      <c r="AHR1068" s="1">
        <v>0</v>
      </c>
      <c r="AIM1068" s="1">
        <v>0</v>
      </c>
      <c r="AIN1068" s="1">
        <v>0</v>
      </c>
      <c r="AIO1068" s="1">
        <v>0</v>
      </c>
      <c r="AIP1068" s="1">
        <v>0</v>
      </c>
      <c r="AIQ1068" s="1">
        <v>0</v>
      </c>
      <c r="AIR1068" s="1">
        <v>0</v>
      </c>
      <c r="AIT1068" s="3">
        <v>1</v>
      </c>
      <c r="AIV1068" s="1">
        <v>0</v>
      </c>
      <c r="AIW1068" s="1">
        <v>0</v>
      </c>
      <c r="AIX1068" s="1">
        <v>57</v>
      </c>
    </row>
    <row r="1069" spans="1:939" s="1" customFormat="1">
      <c r="B1069" s="1">
        <v>3</v>
      </c>
      <c r="C1069" s="1">
        <v>0</v>
      </c>
      <c r="Z1069" s="1">
        <v>0</v>
      </c>
      <c r="AA1069" s="1">
        <v>2</v>
      </c>
      <c r="AB1069" s="1" t="s">
        <v>9079</v>
      </c>
      <c r="AC1069" s="1">
        <v>4</v>
      </c>
      <c r="AD1069" s="1">
        <v>0</v>
      </c>
      <c r="AE1069" s="1">
        <v>0</v>
      </c>
      <c r="AG1069" s="1">
        <v>0</v>
      </c>
      <c r="AI1069" s="1">
        <v>114</v>
      </c>
      <c r="AJ1069" s="1">
        <v>122</v>
      </c>
      <c r="DR1069" s="1">
        <v>62</v>
      </c>
      <c r="DS1069" s="1">
        <v>80</v>
      </c>
      <c r="HA1069" s="1">
        <v>2</v>
      </c>
      <c r="HB1069" s="1">
        <v>0</v>
      </c>
      <c r="HT1069" s="1">
        <v>0</v>
      </c>
      <c r="HU1069" s="1">
        <v>0</v>
      </c>
      <c r="IP1069" s="1">
        <v>93</v>
      </c>
      <c r="IQ1069" s="1">
        <v>95</v>
      </c>
      <c r="LX1069" s="1">
        <v>70</v>
      </c>
      <c r="LY1069" s="1">
        <v>68</v>
      </c>
      <c r="PG1069" s="1">
        <v>18</v>
      </c>
      <c r="PH1069" s="1">
        <v>18</v>
      </c>
      <c r="SP1069" s="1">
        <v>96.8</v>
      </c>
      <c r="SQ1069" s="1">
        <v>96.4</v>
      </c>
      <c r="VX1069" s="1">
        <v>1</v>
      </c>
      <c r="VY1069" s="1">
        <v>1</v>
      </c>
      <c r="WQ1069" s="1">
        <v>0</v>
      </c>
      <c r="WR1069" s="1">
        <v>0</v>
      </c>
      <c r="AGS1069" s="1">
        <v>0</v>
      </c>
      <c r="AGT1069" s="1">
        <v>0</v>
      </c>
      <c r="AGU1069" s="1">
        <v>0</v>
      </c>
      <c r="AGV1069" s="1">
        <v>0</v>
      </c>
      <c r="AGW1069" s="1">
        <v>0</v>
      </c>
      <c r="AGX1069" s="1">
        <v>0</v>
      </c>
      <c r="AGY1069" s="1">
        <v>0</v>
      </c>
      <c r="AGZ1069" s="1">
        <v>0</v>
      </c>
      <c r="AHA1069" s="1">
        <v>0</v>
      </c>
      <c r="AHB1069" s="1">
        <v>0</v>
      </c>
      <c r="AHC1069" s="1">
        <v>1</v>
      </c>
      <c r="AHD1069" s="1">
        <v>0</v>
      </c>
      <c r="AHE1069" s="1">
        <v>0</v>
      </c>
      <c r="AHF1069" s="1">
        <v>0</v>
      </c>
      <c r="AHH1069" s="1">
        <v>0</v>
      </c>
      <c r="AHI1069" s="1">
        <v>0</v>
      </c>
      <c r="AHK1069" s="1">
        <v>0</v>
      </c>
      <c r="AHL1069" s="1">
        <v>0</v>
      </c>
      <c r="AHM1069" s="1">
        <v>0</v>
      </c>
      <c r="AHN1069" s="1">
        <v>0</v>
      </c>
      <c r="AHO1069" s="1">
        <v>0</v>
      </c>
      <c r="AHP1069" s="1">
        <v>0</v>
      </c>
      <c r="AHQ1069" s="1">
        <v>0</v>
      </c>
      <c r="AHR1069" s="1">
        <v>0</v>
      </c>
      <c r="AIM1069" s="1">
        <v>0</v>
      </c>
      <c r="AIN1069" s="1">
        <v>0</v>
      </c>
      <c r="AIO1069" s="1">
        <v>0</v>
      </c>
      <c r="AIP1069" s="1">
        <v>0</v>
      </c>
      <c r="AIQ1069" s="1">
        <v>0</v>
      </c>
      <c r="AIR1069" s="1">
        <v>0</v>
      </c>
      <c r="AIT1069" s="3">
        <v>2</v>
      </c>
      <c r="AIV1069" s="1">
        <v>0</v>
      </c>
      <c r="AIW1069" s="1">
        <v>0</v>
      </c>
      <c r="AIX1069" s="1">
        <v>26</v>
      </c>
      <c r="AIY1069" s="1">
        <v>26</v>
      </c>
    </row>
    <row r="1070" spans="1:939" s="18" customFormat="1">
      <c r="B1070" s="18">
        <v>4</v>
      </c>
      <c r="C1070" s="18">
        <v>0</v>
      </c>
      <c r="Z1070" s="18">
        <v>0</v>
      </c>
      <c r="AA1070" s="18">
        <v>2</v>
      </c>
      <c r="AB1070" s="18" t="s">
        <v>9080</v>
      </c>
      <c r="AC1070" s="18">
        <v>3</v>
      </c>
      <c r="AD1070" s="18">
        <v>0</v>
      </c>
      <c r="AE1070" s="18">
        <v>0</v>
      </c>
      <c r="AG1070" s="18">
        <v>0</v>
      </c>
      <c r="AI1070" s="18">
        <v>118</v>
      </c>
      <c r="DR1070" s="18">
        <v>64</v>
      </c>
      <c r="HA1070" s="18">
        <v>2</v>
      </c>
      <c r="HT1070" s="18">
        <v>0</v>
      </c>
      <c r="IP1070" s="18">
        <v>93</v>
      </c>
      <c r="LX1070" s="18">
        <v>72</v>
      </c>
      <c r="PG1070" s="18">
        <v>18</v>
      </c>
      <c r="SP1070" s="18">
        <v>96.4</v>
      </c>
      <c r="VX1070" s="18">
        <v>1</v>
      </c>
      <c r="WQ1070" s="18">
        <v>0</v>
      </c>
      <c r="AGS1070" s="18">
        <v>0</v>
      </c>
      <c r="AGT1070" s="18">
        <v>0</v>
      </c>
      <c r="AGU1070" s="18">
        <v>0</v>
      </c>
      <c r="AGV1070" s="18">
        <v>0</v>
      </c>
      <c r="AGW1070" s="18">
        <v>0</v>
      </c>
      <c r="AGX1070" s="18">
        <v>0</v>
      </c>
      <c r="AGY1070" s="18">
        <v>0</v>
      </c>
      <c r="AGZ1070" s="18">
        <v>0</v>
      </c>
      <c r="AHA1070" s="18">
        <v>0</v>
      </c>
      <c r="AHB1070" s="18">
        <v>0</v>
      </c>
      <c r="AHC1070" s="18">
        <v>1</v>
      </c>
      <c r="AHD1070" s="18">
        <v>0</v>
      </c>
      <c r="AHE1070" s="18">
        <v>0</v>
      </c>
      <c r="AHF1070" s="18">
        <v>0</v>
      </c>
      <c r="AHH1070" s="18">
        <v>0</v>
      </c>
      <c r="AHI1070" s="18">
        <v>0</v>
      </c>
      <c r="AHK1070" s="18">
        <v>0</v>
      </c>
      <c r="AHL1070" s="18">
        <v>0</v>
      </c>
      <c r="AHM1070" s="18">
        <v>0</v>
      </c>
      <c r="AHN1070" s="18">
        <v>0</v>
      </c>
      <c r="AHO1070" s="18">
        <v>0</v>
      </c>
      <c r="AHP1070" s="18">
        <v>0</v>
      </c>
      <c r="AHQ1070" s="18">
        <v>0</v>
      </c>
      <c r="AHR1070" s="18">
        <v>0</v>
      </c>
      <c r="AIM1070" s="18">
        <v>0</v>
      </c>
      <c r="AIN1070" s="18">
        <v>0</v>
      </c>
      <c r="AIO1070" s="18">
        <v>0</v>
      </c>
      <c r="AIP1070" s="18">
        <v>0</v>
      </c>
      <c r="AIQ1070" s="18">
        <v>0</v>
      </c>
      <c r="AIR1070" s="18">
        <v>0</v>
      </c>
      <c r="AIT1070" s="79">
        <v>1</v>
      </c>
      <c r="AIV1070" s="18">
        <v>0</v>
      </c>
      <c r="AIW1070" s="18">
        <v>0</v>
      </c>
      <c r="AIX1070" s="18">
        <v>34</v>
      </c>
    </row>
    <row r="1071" spans="1:939" s="1" customFormat="1">
      <c r="A1071" s="1">
        <v>224</v>
      </c>
      <c r="B1071" s="1">
        <v>1</v>
      </c>
      <c r="C1071" s="1">
        <v>0</v>
      </c>
      <c r="Z1071" s="1">
        <v>0</v>
      </c>
      <c r="AA1071" s="1">
        <v>2</v>
      </c>
      <c r="AB1071" s="1" t="s">
        <v>9081</v>
      </c>
      <c r="AC1071" s="1">
        <v>0</v>
      </c>
      <c r="AE1071" s="1">
        <v>0</v>
      </c>
      <c r="AG1071" s="1">
        <v>0</v>
      </c>
      <c r="AGS1071" s="1">
        <v>0</v>
      </c>
      <c r="AGT1071" s="1">
        <v>0</v>
      </c>
      <c r="AGU1071" s="1">
        <v>0</v>
      </c>
      <c r="AGV1071" s="1">
        <v>0</v>
      </c>
      <c r="AGW1071" s="1">
        <v>0</v>
      </c>
      <c r="AGX1071" s="1">
        <v>0</v>
      </c>
      <c r="AGY1071" s="1">
        <v>0</v>
      </c>
      <c r="AGZ1071" s="1">
        <v>0</v>
      </c>
      <c r="AHA1071" s="1">
        <v>0</v>
      </c>
      <c r="AHB1071" s="1">
        <v>0</v>
      </c>
      <c r="AHC1071" s="1">
        <v>1</v>
      </c>
      <c r="AHD1071" s="1">
        <v>0</v>
      </c>
      <c r="AHE1071" s="1">
        <v>0</v>
      </c>
      <c r="AHF1071" s="1">
        <v>0</v>
      </c>
      <c r="AHH1071" s="1">
        <v>0</v>
      </c>
      <c r="AHI1071" s="1">
        <v>0</v>
      </c>
      <c r="AHK1071" s="1">
        <v>0</v>
      </c>
      <c r="AHL1071" s="1">
        <v>0</v>
      </c>
      <c r="AHM1071" s="1">
        <v>0</v>
      </c>
      <c r="AHN1071" s="1">
        <v>0</v>
      </c>
      <c r="AHO1071" s="1">
        <v>0</v>
      </c>
      <c r="AHP1071" s="1">
        <v>0</v>
      </c>
      <c r="AHQ1071" s="1">
        <v>0</v>
      </c>
      <c r="AHR1071" s="1">
        <v>0</v>
      </c>
      <c r="AIM1071" s="1">
        <v>0</v>
      </c>
      <c r="AIN1071" s="1">
        <v>0</v>
      </c>
      <c r="AIO1071" s="1">
        <v>0</v>
      </c>
      <c r="AIP1071" s="1">
        <v>1</v>
      </c>
      <c r="AIQ1071" s="1">
        <v>1</v>
      </c>
      <c r="AIR1071" s="1">
        <v>1</v>
      </c>
      <c r="AIS1071" s="1">
        <v>1</v>
      </c>
      <c r="AIT1071" s="3">
        <v>0</v>
      </c>
      <c r="AIU1071" s="1">
        <v>0</v>
      </c>
      <c r="AIV1071" s="1">
        <v>0</v>
      </c>
      <c r="AIW1071" s="1">
        <v>0</v>
      </c>
    </row>
    <row r="1072" spans="1:939" s="1" customFormat="1">
      <c r="B1072" s="1">
        <v>2</v>
      </c>
      <c r="C1072" s="1">
        <v>1</v>
      </c>
      <c r="D1072" s="1" t="s">
        <v>2335</v>
      </c>
      <c r="E1072" s="1" t="s">
        <v>9082</v>
      </c>
      <c r="O1072" s="1">
        <v>0</v>
      </c>
      <c r="P1072" s="1">
        <v>0</v>
      </c>
      <c r="Z1072" s="1">
        <v>0</v>
      </c>
      <c r="AA1072" s="1">
        <v>2</v>
      </c>
      <c r="AB1072" s="1" t="s">
        <v>9083</v>
      </c>
      <c r="AC1072" s="1">
        <v>0</v>
      </c>
      <c r="AE1072" s="1">
        <v>0</v>
      </c>
      <c r="AG1072" s="1">
        <v>0</v>
      </c>
      <c r="AI1072" s="1">
        <v>158</v>
      </c>
      <c r="AJ1072" s="1">
        <v>150</v>
      </c>
      <c r="DR1072" s="1">
        <v>100</v>
      </c>
      <c r="DS1072" s="1">
        <v>90</v>
      </c>
      <c r="HA1072" s="1">
        <v>0</v>
      </c>
      <c r="HB1072" s="1">
        <v>0</v>
      </c>
      <c r="HT1072" s="1">
        <v>0</v>
      </c>
      <c r="HU1072" s="1">
        <v>0</v>
      </c>
      <c r="IP1072" s="1">
        <v>97</v>
      </c>
      <c r="IQ1072" s="1">
        <v>97</v>
      </c>
      <c r="LX1072" s="1">
        <v>59</v>
      </c>
      <c r="LY1072" s="1">
        <v>86</v>
      </c>
      <c r="PG1072" s="1">
        <v>18</v>
      </c>
      <c r="PH1072" s="1">
        <v>16</v>
      </c>
      <c r="SP1072" s="1">
        <v>98.7</v>
      </c>
      <c r="SQ1072" s="1">
        <v>97.6</v>
      </c>
      <c r="VX1072" s="1">
        <v>1</v>
      </c>
      <c r="VY1072" s="1">
        <v>1</v>
      </c>
      <c r="WQ1072" s="1">
        <v>0</v>
      </c>
      <c r="WR1072" s="1">
        <v>0</v>
      </c>
      <c r="AGS1072" s="1">
        <v>1</v>
      </c>
      <c r="AGT1072" s="1">
        <v>0</v>
      </c>
      <c r="AGU1072" s="1">
        <v>0</v>
      </c>
      <c r="AGV1072" s="1">
        <v>1</v>
      </c>
      <c r="AGW1072" s="1">
        <v>0</v>
      </c>
      <c r="AGX1072" s="1">
        <v>0</v>
      </c>
      <c r="AGY1072" s="1">
        <v>0</v>
      </c>
      <c r="AGZ1072" s="1">
        <v>0</v>
      </c>
      <c r="AHA1072" s="1">
        <v>0</v>
      </c>
      <c r="AHB1072" s="1">
        <v>0</v>
      </c>
      <c r="AHC1072" s="1">
        <v>1</v>
      </c>
      <c r="AHD1072" s="1">
        <v>0</v>
      </c>
      <c r="AHE1072" s="1">
        <v>0</v>
      </c>
      <c r="AHF1072" s="1">
        <v>0</v>
      </c>
      <c r="AHH1072" s="1">
        <v>0</v>
      </c>
      <c r="AHI1072" s="1">
        <v>0</v>
      </c>
      <c r="AHK1072" s="1">
        <v>0</v>
      </c>
      <c r="AHL1072" s="1">
        <v>0</v>
      </c>
      <c r="AHM1072" s="1">
        <v>0</v>
      </c>
      <c r="AHN1072" s="1">
        <v>0</v>
      </c>
      <c r="AHO1072" s="1">
        <v>0</v>
      </c>
      <c r="AHP1072" s="1">
        <v>0</v>
      </c>
      <c r="AHQ1072" s="1">
        <v>0</v>
      </c>
      <c r="AHR1072" s="1">
        <v>0</v>
      </c>
      <c r="AIM1072" s="1">
        <v>0</v>
      </c>
      <c r="AIN1072" s="1">
        <v>0</v>
      </c>
      <c r="AIO1072" s="1">
        <v>0</v>
      </c>
      <c r="AIT1072" s="3">
        <v>2</v>
      </c>
      <c r="AIU1072" s="1">
        <v>0</v>
      </c>
      <c r="AIV1072" s="1">
        <v>0</v>
      </c>
      <c r="AIW1072" s="1">
        <v>0</v>
      </c>
      <c r="AIX1072" s="1">
        <v>24</v>
      </c>
      <c r="AIY1072" s="1">
        <v>48</v>
      </c>
    </row>
    <row r="1073" spans="1:938" s="18" customFormat="1">
      <c r="B1073" s="18">
        <v>3</v>
      </c>
      <c r="C1073" s="18">
        <v>0</v>
      </c>
      <c r="Z1073" s="18">
        <v>0</v>
      </c>
      <c r="AA1073" s="18">
        <v>2</v>
      </c>
      <c r="AB1073" s="18" t="s">
        <v>9084</v>
      </c>
      <c r="AC1073" s="18">
        <v>0</v>
      </c>
      <c r="AE1073" s="18">
        <v>0</v>
      </c>
      <c r="AG1073" s="18">
        <v>1</v>
      </c>
      <c r="AH1073" s="18">
        <v>0</v>
      </c>
      <c r="AI1073" s="18">
        <v>168</v>
      </c>
      <c r="DR1073" s="18">
        <v>98</v>
      </c>
      <c r="HA1073" s="18">
        <v>2</v>
      </c>
      <c r="HT1073" s="18">
        <v>0</v>
      </c>
      <c r="IP1073" s="18">
        <v>98</v>
      </c>
      <c r="LX1073" s="18">
        <v>72</v>
      </c>
      <c r="PG1073" s="18">
        <v>16</v>
      </c>
      <c r="SP1073" s="18">
        <v>98.4</v>
      </c>
      <c r="VX1073" s="18">
        <v>1</v>
      </c>
      <c r="WQ1073" s="18">
        <v>0</v>
      </c>
      <c r="AGS1073" s="18">
        <v>0</v>
      </c>
      <c r="AGT1073" s="18">
        <v>0</v>
      </c>
      <c r="AGU1073" s="18">
        <v>0</v>
      </c>
      <c r="AGV1073" s="18">
        <v>0</v>
      </c>
      <c r="AGW1073" s="18">
        <v>0</v>
      </c>
      <c r="AGX1073" s="18">
        <v>0</v>
      </c>
      <c r="AGY1073" s="18">
        <v>0</v>
      </c>
      <c r="AGZ1073" s="18">
        <v>0</v>
      </c>
      <c r="AHA1073" s="18">
        <v>0</v>
      </c>
      <c r="AHB1073" s="18">
        <v>0</v>
      </c>
      <c r="AHC1073" s="18">
        <v>1</v>
      </c>
      <c r="AHD1073" s="18">
        <v>0</v>
      </c>
      <c r="AHE1073" s="18">
        <v>0</v>
      </c>
      <c r="AHF1073" s="18">
        <v>0</v>
      </c>
      <c r="AHH1073" s="18">
        <v>0</v>
      </c>
      <c r="AHI1073" s="18">
        <v>0</v>
      </c>
      <c r="AHK1073" s="18">
        <v>0</v>
      </c>
      <c r="AHL1073" s="18">
        <v>0</v>
      </c>
      <c r="AHM1073" s="18">
        <v>0</v>
      </c>
      <c r="AHN1073" s="18">
        <v>0</v>
      </c>
      <c r="AHO1073" s="18">
        <v>0</v>
      </c>
      <c r="AHP1073" s="18">
        <v>0</v>
      </c>
      <c r="AHQ1073" s="18">
        <v>0</v>
      </c>
      <c r="AHR1073" s="18">
        <v>0</v>
      </c>
      <c r="AIM1073" s="18">
        <v>0</v>
      </c>
      <c r="AIN1073" s="18">
        <v>0</v>
      </c>
      <c r="AIO1073" s="18">
        <v>0</v>
      </c>
      <c r="AIT1073" s="79">
        <v>1</v>
      </c>
      <c r="AIU1073" s="18">
        <v>0</v>
      </c>
      <c r="AIV1073" s="18">
        <v>0</v>
      </c>
      <c r="AIW1073" s="18">
        <v>0</v>
      </c>
      <c r="AIX1073" s="18">
        <v>31</v>
      </c>
    </row>
    <row r="1074" spans="1:938" s="7" customFormat="1">
      <c r="A1074" s="7">
        <v>225</v>
      </c>
      <c r="B1074" s="7">
        <v>1</v>
      </c>
      <c r="C1074" s="7">
        <v>0</v>
      </c>
      <c r="Z1074" s="7">
        <v>1</v>
      </c>
      <c r="AA1074" s="7">
        <v>1</v>
      </c>
      <c r="AB1074" s="7" t="s">
        <v>9085</v>
      </c>
      <c r="AC1074" s="7">
        <v>0</v>
      </c>
      <c r="AE1074" s="7">
        <v>1</v>
      </c>
      <c r="AF1074" s="7">
        <v>1</v>
      </c>
      <c r="AG1074" s="7">
        <v>0</v>
      </c>
      <c r="AGS1074" s="7">
        <v>0</v>
      </c>
      <c r="AGT1074" s="7">
        <v>0</v>
      </c>
      <c r="AGU1074" s="7">
        <v>0</v>
      </c>
      <c r="AGV1074" s="7">
        <v>0</v>
      </c>
      <c r="AGW1074" s="7">
        <v>1</v>
      </c>
      <c r="AGX1074" s="7">
        <v>1</v>
      </c>
      <c r="AGY1074" s="7">
        <v>0</v>
      </c>
      <c r="AGZ1074" s="7">
        <v>0</v>
      </c>
      <c r="AHA1074" s="7">
        <v>0</v>
      </c>
      <c r="AHB1074" s="7">
        <v>0</v>
      </c>
      <c r="AHC1074" s="7">
        <v>1</v>
      </c>
      <c r="AHD1074" s="7">
        <v>0</v>
      </c>
      <c r="AHE1074" s="7">
        <v>0</v>
      </c>
      <c r="AHF1074" s="7">
        <v>0</v>
      </c>
      <c r="AHH1074" s="7">
        <v>0</v>
      </c>
      <c r="AHI1074" s="7">
        <v>0</v>
      </c>
      <c r="AHK1074" s="7">
        <v>0</v>
      </c>
      <c r="AHL1074" s="7">
        <v>0</v>
      </c>
      <c r="AHM1074" s="7">
        <v>0</v>
      </c>
      <c r="AHN1074" s="7">
        <v>0</v>
      </c>
      <c r="AHO1074" s="7">
        <v>0</v>
      </c>
      <c r="AHP1074" s="7">
        <v>0</v>
      </c>
      <c r="AHQ1074" s="7">
        <v>0</v>
      </c>
      <c r="AHR1074" s="7">
        <v>0</v>
      </c>
      <c r="AIM1074" s="7">
        <v>2</v>
      </c>
      <c r="AIN1074" s="7">
        <v>0</v>
      </c>
      <c r="AIO1074" s="7">
        <v>0</v>
      </c>
      <c r="AIP1074" s="7">
        <v>1</v>
      </c>
      <c r="AIQ1074" s="7">
        <v>1</v>
      </c>
      <c r="AIR1074" s="7">
        <v>1</v>
      </c>
      <c r="AIS1074" s="7">
        <v>1</v>
      </c>
      <c r="AIT1074" s="20">
        <v>0</v>
      </c>
      <c r="AIV1074" s="7">
        <v>1</v>
      </c>
      <c r="AIW1074" s="7">
        <v>0</v>
      </c>
    </row>
    <row r="1075" spans="1:938" s="1" customFormat="1">
      <c r="A1075" s="1">
        <v>226</v>
      </c>
      <c r="B1075" s="1" t="s">
        <v>7502</v>
      </c>
      <c r="C1075" s="1">
        <v>1</v>
      </c>
      <c r="D1075" s="1" t="s">
        <v>9086</v>
      </c>
      <c r="O1075" s="1">
        <v>0</v>
      </c>
      <c r="Z1075" s="1">
        <v>0</v>
      </c>
      <c r="AA1075" s="1">
        <v>1</v>
      </c>
      <c r="AI1075" s="1">
        <v>182</v>
      </c>
      <c r="DR1075" s="1">
        <v>77</v>
      </c>
      <c r="IP1075" s="1">
        <v>99</v>
      </c>
      <c r="LX1075" s="1">
        <v>96</v>
      </c>
      <c r="PG1075" s="1">
        <v>18</v>
      </c>
      <c r="SP1075" s="1">
        <v>97.9</v>
      </c>
      <c r="WQ1075" s="1">
        <v>0</v>
      </c>
      <c r="ABJ1075" s="1">
        <v>1.3</v>
      </c>
      <c r="ABQ1075" s="1">
        <v>0.15</v>
      </c>
      <c r="ACG1075" s="1">
        <v>248</v>
      </c>
      <c r="AEP1075" s="1">
        <v>125</v>
      </c>
      <c r="AGS1075" s="1">
        <v>1</v>
      </c>
      <c r="AGT1075" s="1">
        <v>0</v>
      </c>
      <c r="AGU1075" s="1">
        <v>1</v>
      </c>
      <c r="AGV1075" s="1">
        <v>1</v>
      </c>
      <c r="AGW1075" s="1">
        <v>0</v>
      </c>
      <c r="AGX1075" s="1">
        <v>0</v>
      </c>
      <c r="AGY1075" s="1">
        <v>0</v>
      </c>
      <c r="AGZ1075" s="1">
        <v>0</v>
      </c>
      <c r="AHA1075" s="1">
        <v>0</v>
      </c>
      <c r="AHB1075" s="1">
        <v>0</v>
      </c>
      <c r="AHC1075" s="1">
        <v>0</v>
      </c>
      <c r="AHD1075" s="1">
        <v>0</v>
      </c>
      <c r="AHE1075" s="1">
        <v>0</v>
      </c>
      <c r="AHF1075" s="1">
        <v>0</v>
      </c>
      <c r="AHH1075" s="1">
        <v>0</v>
      </c>
      <c r="AHI1075" s="1">
        <v>0</v>
      </c>
      <c r="AHK1075" s="1">
        <v>0</v>
      </c>
      <c r="AHL1075" s="1">
        <v>0</v>
      </c>
      <c r="AHM1075" s="1">
        <v>0</v>
      </c>
      <c r="AHN1075" s="1">
        <v>0</v>
      </c>
      <c r="AHO1075" s="1">
        <v>0</v>
      </c>
      <c r="AHP1075" s="1">
        <v>0</v>
      </c>
      <c r="AHQ1075" s="1">
        <v>0</v>
      </c>
      <c r="AHR1075" s="1">
        <v>9</v>
      </c>
      <c r="AIM1075" s="1">
        <v>0</v>
      </c>
      <c r="AIN1075" s="1">
        <v>0</v>
      </c>
      <c r="AIO1075" s="1">
        <v>0</v>
      </c>
      <c r="AIT1075" s="1">
        <v>0</v>
      </c>
      <c r="AIU1075" s="1">
        <v>0</v>
      </c>
      <c r="AIV1075" s="1">
        <v>0</v>
      </c>
      <c r="AIW1075" s="1">
        <v>0</v>
      </c>
    </row>
    <row r="1076" spans="1:938" s="1" customFormat="1">
      <c r="B1076" s="1">
        <v>2</v>
      </c>
      <c r="C1076" s="1">
        <v>1</v>
      </c>
      <c r="D1076" s="1" t="s">
        <v>9087</v>
      </c>
      <c r="E1076" s="1" t="s">
        <v>5916</v>
      </c>
      <c r="F1076" s="1" t="s">
        <v>5913</v>
      </c>
      <c r="G1076" s="1" t="s">
        <v>9088</v>
      </c>
      <c r="H1076" s="1" t="s">
        <v>4631</v>
      </c>
      <c r="O1076" s="1">
        <v>1</v>
      </c>
      <c r="P1076" s="1">
        <v>0</v>
      </c>
      <c r="Q1076" s="1">
        <v>0</v>
      </c>
      <c r="R1076" s="1">
        <v>0</v>
      </c>
      <c r="S1076" s="1">
        <v>1</v>
      </c>
      <c r="Z1076" s="1">
        <v>0</v>
      </c>
      <c r="AA1076" s="1">
        <v>2</v>
      </c>
      <c r="AB1076" s="1" t="s">
        <v>9089</v>
      </c>
      <c r="AC1076" s="1">
        <v>0</v>
      </c>
      <c r="AE1076" s="1">
        <v>0</v>
      </c>
      <c r="AG1076" s="1">
        <v>0</v>
      </c>
      <c r="AI1076" s="1">
        <v>143</v>
      </c>
      <c r="AJ1076" s="1">
        <v>159</v>
      </c>
      <c r="AK1076" s="1">
        <v>154</v>
      </c>
      <c r="AL1076" s="1">
        <v>176</v>
      </c>
      <c r="AM1076" s="1">
        <v>107</v>
      </c>
      <c r="AN1076" s="1">
        <v>172</v>
      </c>
      <c r="AO1076" s="1">
        <v>130</v>
      </c>
      <c r="DR1076" s="1">
        <v>62</v>
      </c>
      <c r="DS1076" s="1">
        <v>64</v>
      </c>
      <c r="DT1076" s="1">
        <v>78</v>
      </c>
      <c r="DU1076" s="1">
        <v>64</v>
      </c>
      <c r="DV1076" s="1">
        <v>56</v>
      </c>
      <c r="DW1076" s="1">
        <v>74</v>
      </c>
      <c r="DX1076" s="1">
        <v>64</v>
      </c>
      <c r="HG1076" s="1">
        <v>2</v>
      </c>
      <c r="HZ1076" s="1">
        <v>0</v>
      </c>
      <c r="IP1076" s="1">
        <v>99</v>
      </c>
      <c r="IS1076" s="1">
        <v>99</v>
      </c>
      <c r="IT1076" s="1">
        <v>100</v>
      </c>
      <c r="IU1076" s="1">
        <v>100</v>
      </c>
      <c r="IV1076" s="1">
        <v>100</v>
      </c>
      <c r="LX1076" s="1">
        <v>60</v>
      </c>
      <c r="LY1076" s="1">
        <v>64</v>
      </c>
      <c r="LZ1076" s="1">
        <v>62</v>
      </c>
      <c r="MA1076" s="1">
        <v>58</v>
      </c>
      <c r="MB1076" s="1">
        <v>72</v>
      </c>
      <c r="MC1076" s="1">
        <v>65</v>
      </c>
      <c r="MD1076" s="1">
        <v>72</v>
      </c>
      <c r="PG1076" s="1">
        <v>18</v>
      </c>
      <c r="PJ1076" s="1">
        <v>16</v>
      </c>
      <c r="PL1076" s="1">
        <v>16</v>
      </c>
      <c r="PM1076" s="1">
        <v>18</v>
      </c>
      <c r="SP1076" s="1">
        <v>97.9</v>
      </c>
      <c r="SS1076" s="1">
        <v>97.7</v>
      </c>
      <c r="SU1076" s="1">
        <v>98.1</v>
      </c>
      <c r="SV1076" s="1">
        <v>97.3</v>
      </c>
      <c r="WD1076" s="1">
        <v>1</v>
      </c>
      <c r="WQ1076" s="1">
        <v>0</v>
      </c>
      <c r="WT1076" s="1">
        <v>0</v>
      </c>
      <c r="WU1076" s="1">
        <v>0</v>
      </c>
      <c r="WV1076" s="1">
        <v>0</v>
      </c>
      <c r="WW1076" s="1">
        <v>0</v>
      </c>
      <c r="ZY1076" s="1">
        <v>129.80000000000001</v>
      </c>
      <c r="AAY1076" s="1">
        <v>25</v>
      </c>
      <c r="AAZ1076" s="1">
        <v>24</v>
      </c>
      <c r="ABB1076" s="1">
        <v>8.4</v>
      </c>
      <c r="ABC1076" s="1">
        <v>7.8</v>
      </c>
      <c r="ABE1076" s="1">
        <v>23.6</v>
      </c>
      <c r="ABF1076" s="1">
        <v>23</v>
      </c>
      <c r="ABH1076" s="1">
        <v>1.4</v>
      </c>
      <c r="ABM1076" s="1">
        <v>3.87</v>
      </c>
      <c r="ABO1076" s="1">
        <v>122</v>
      </c>
      <c r="ABU1076" s="1">
        <v>137</v>
      </c>
      <c r="ABV1076" s="1">
        <v>134</v>
      </c>
      <c r="ABX1076" s="1">
        <v>3.5</v>
      </c>
      <c r="ABY1076" s="1">
        <v>3.8</v>
      </c>
      <c r="ACA1076" s="1">
        <v>104</v>
      </c>
      <c r="ACB1076" s="1">
        <v>98</v>
      </c>
      <c r="ACD1076" s="1">
        <v>7.3</v>
      </c>
      <c r="ACE1076" s="1">
        <v>1.08</v>
      </c>
      <c r="ACG1076" s="1">
        <v>89</v>
      </c>
      <c r="ACH1076" s="1">
        <v>79</v>
      </c>
      <c r="ACI1076" s="1">
        <v>256</v>
      </c>
      <c r="ACJ1076" s="1">
        <v>234</v>
      </c>
      <c r="ACQ1076" s="1">
        <v>9</v>
      </c>
      <c r="ACR1076" s="1">
        <v>9</v>
      </c>
      <c r="ACT1076" s="1">
        <v>0.68</v>
      </c>
      <c r="ACU1076" s="1">
        <v>0.7</v>
      </c>
      <c r="ACW1076" s="1">
        <v>8</v>
      </c>
      <c r="ACX1076" s="1">
        <v>17</v>
      </c>
      <c r="ACZ1076" s="1">
        <v>5.9</v>
      </c>
      <c r="ADB1076" s="1">
        <v>1.4</v>
      </c>
      <c r="ADD1076" s="1">
        <v>1.8</v>
      </c>
      <c r="ADF1076" s="1">
        <v>4.5</v>
      </c>
      <c r="ADH1076" s="1">
        <v>196</v>
      </c>
      <c r="ADJ1076" s="1">
        <v>41</v>
      </c>
      <c r="ADL1076" s="1">
        <v>15</v>
      </c>
      <c r="ADR1076" s="1">
        <v>1.6</v>
      </c>
      <c r="ADU1076" s="1">
        <v>3.2</v>
      </c>
      <c r="AGS1076" s="1">
        <v>1</v>
      </c>
      <c r="AGT1076" s="1">
        <v>0</v>
      </c>
      <c r="AGU1076" s="1">
        <v>1</v>
      </c>
      <c r="AGV1076" s="1">
        <v>1</v>
      </c>
      <c r="AGW1076" s="1">
        <v>0</v>
      </c>
      <c r="AGX1076" s="1">
        <v>0</v>
      </c>
      <c r="AGY1076" s="1">
        <v>0</v>
      </c>
      <c r="AGZ1076" s="1">
        <v>1</v>
      </c>
      <c r="AHA1076" s="1">
        <v>0</v>
      </c>
      <c r="AHB1076" s="1">
        <v>0</v>
      </c>
      <c r="AHC1076" s="1">
        <v>1</v>
      </c>
      <c r="AHD1076" s="1">
        <v>0</v>
      </c>
      <c r="AHE1076" s="1">
        <v>0</v>
      </c>
      <c r="AHF1076" s="1">
        <v>0</v>
      </c>
      <c r="AHH1076" s="1">
        <v>0</v>
      </c>
      <c r="AHI1076" s="1">
        <v>0</v>
      </c>
      <c r="AHK1076" s="1">
        <v>0</v>
      </c>
      <c r="AHL1076" s="1">
        <v>0</v>
      </c>
      <c r="AHM1076" s="1">
        <v>0</v>
      </c>
      <c r="AHN1076" s="1">
        <v>0</v>
      </c>
      <c r="AHO1076" s="1">
        <v>0</v>
      </c>
      <c r="AHP1076" s="1">
        <v>0</v>
      </c>
      <c r="AHQ1076" s="1">
        <v>0</v>
      </c>
      <c r="AHR1076" s="1">
        <v>9</v>
      </c>
      <c r="AIM1076" s="1">
        <v>0</v>
      </c>
      <c r="AIN1076" s="1">
        <v>0</v>
      </c>
      <c r="AIO1076" s="1">
        <v>0</v>
      </c>
      <c r="AIP1076" s="1">
        <v>1</v>
      </c>
      <c r="AIQ1076" s="1">
        <v>1</v>
      </c>
      <c r="AIR1076" s="1">
        <v>0</v>
      </c>
      <c r="AIS1076" s="1">
        <v>1</v>
      </c>
      <c r="AIT1076" s="1">
        <v>1</v>
      </c>
      <c r="AIU1076" s="1">
        <v>0</v>
      </c>
      <c r="AIV1076" s="1">
        <v>0</v>
      </c>
      <c r="AIW1076" s="1">
        <v>0</v>
      </c>
      <c r="AIX1076" s="1">
        <v>73</v>
      </c>
    </row>
    <row r="1077" spans="1:938" s="1" customFormat="1">
      <c r="B1077" s="1">
        <v>3</v>
      </c>
      <c r="C1077" s="1">
        <v>0</v>
      </c>
      <c r="Z1077" s="1">
        <v>0</v>
      </c>
      <c r="AA1077" s="1">
        <v>2</v>
      </c>
      <c r="AB1077" s="1" t="s">
        <v>9090</v>
      </c>
      <c r="AC1077" s="1">
        <v>0</v>
      </c>
      <c r="AE1077" s="1">
        <v>0</v>
      </c>
      <c r="AG1077" s="1">
        <v>0</v>
      </c>
      <c r="AI1077" s="1">
        <v>160</v>
      </c>
      <c r="AJ1077" s="1">
        <v>148</v>
      </c>
      <c r="DR1077" s="1">
        <v>62</v>
      </c>
      <c r="DS1077" s="1">
        <v>56</v>
      </c>
      <c r="HA1077" s="1">
        <v>2</v>
      </c>
      <c r="HB1077" s="1">
        <v>2</v>
      </c>
      <c r="HT1077" s="1">
        <v>0</v>
      </c>
      <c r="HU1077" s="1">
        <v>0</v>
      </c>
      <c r="IP1077" s="1">
        <v>98</v>
      </c>
      <c r="IQ1077" s="1">
        <v>99</v>
      </c>
      <c r="LX1077" s="1">
        <v>60</v>
      </c>
      <c r="LY1077" s="1">
        <v>70</v>
      </c>
      <c r="PG1077" s="1">
        <v>16</v>
      </c>
      <c r="PH1077" s="1">
        <v>18</v>
      </c>
      <c r="SP1077" s="1">
        <v>97.7</v>
      </c>
      <c r="SQ1077" s="1">
        <v>97.3</v>
      </c>
      <c r="VX1077" s="1">
        <v>1</v>
      </c>
      <c r="VY1077" s="1">
        <v>1</v>
      </c>
      <c r="WQ1077" s="1">
        <v>0</v>
      </c>
      <c r="WR1077" s="1">
        <v>0</v>
      </c>
      <c r="ZY1077" s="1">
        <v>128.6</v>
      </c>
      <c r="ZZ1077" s="1">
        <v>126.8</v>
      </c>
      <c r="AAY1077" s="1">
        <v>26</v>
      </c>
      <c r="AAZ1077" s="1">
        <v>24</v>
      </c>
      <c r="ABB1077" s="1">
        <v>7.5</v>
      </c>
      <c r="ABC1077" s="1">
        <v>7.5</v>
      </c>
      <c r="ABE1077" s="1">
        <v>22</v>
      </c>
      <c r="ABF1077" s="1">
        <v>22</v>
      </c>
      <c r="ABU1077" s="1">
        <v>135</v>
      </c>
      <c r="ABV1077" s="1">
        <v>133</v>
      </c>
      <c r="ABX1077" s="1">
        <v>4.4000000000000004</v>
      </c>
      <c r="ABY1077" s="1">
        <v>4.2</v>
      </c>
      <c r="ACA1077" s="1">
        <v>100</v>
      </c>
      <c r="ACB1077" s="1">
        <v>99</v>
      </c>
      <c r="ACD1077" s="1">
        <v>1.07</v>
      </c>
      <c r="ACE1077" s="1">
        <v>1.01</v>
      </c>
      <c r="ACG1077" s="1">
        <v>121</v>
      </c>
      <c r="ACH1077" s="1">
        <v>333</v>
      </c>
      <c r="ACQ1077" s="1">
        <v>9</v>
      </c>
      <c r="ACR1077" s="1">
        <v>9</v>
      </c>
      <c r="ACT1077" s="1">
        <v>0.8</v>
      </c>
      <c r="ACU1077" s="1">
        <v>0.8</v>
      </c>
      <c r="ACW1077" s="1">
        <v>15</v>
      </c>
      <c r="ACX1077" s="1">
        <v>16</v>
      </c>
      <c r="AGS1077" s="1">
        <v>1</v>
      </c>
      <c r="AGT1077" s="1">
        <v>0</v>
      </c>
      <c r="AGU1077" s="1">
        <v>1</v>
      </c>
      <c r="AGV1077" s="1">
        <v>1</v>
      </c>
      <c r="AGW1077" s="1">
        <v>0</v>
      </c>
      <c r="AGX1077" s="1">
        <v>0</v>
      </c>
      <c r="AGY1077" s="1">
        <v>0</v>
      </c>
      <c r="AGZ1077" s="1">
        <v>2</v>
      </c>
      <c r="AHA1077" s="1">
        <v>0</v>
      </c>
      <c r="AHB1077" s="1">
        <v>0</v>
      </c>
      <c r="AHC1077" s="1">
        <v>1</v>
      </c>
      <c r="AHD1077" s="1">
        <v>0</v>
      </c>
      <c r="AHE1077" s="1">
        <v>0</v>
      </c>
      <c r="AHF1077" s="1">
        <v>0</v>
      </c>
      <c r="AHH1077" s="1">
        <v>0</v>
      </c>
      <c r="AHI1077" s="1">
        <v>0</v>
      </c>
      <c r="AHK1077" s="1">
        <v>0</v>
      </c>
      <c r="AHL1077" s="1">
        <v>0</v>
      </c>
      <c r="AHM1077" s="1">
        <v>0</v>
      </c>
      <c r="AHN1077" s="1">
        <v>0</v>
      </c>
      <c r="AHO1077" s="1">
        <v>0</v>
      </c>
      <c r="AHP1077" s="1">
        <v>0</v>
      </c>
      <c r="AHQ1077" s="1">
        <v>0</v>
      </c>
      <c r="AHR1077" s="1">
        <v>8</v>
      </c>
      <c r="AIM1077" s="1">
        <v>0</v>
      </c>
      <c r="AIN1077" s="1">
        <v>0</v>
      </c>
      <c r="AIO1077" s="1">
        <v>0</v>
      </c>
      <c r="AIR1077" s="1">
        <v>0</v>
      </c>
      <c r="AIT1077" s="1">
        <v>2</v>
      </c>
      <c r="AIU1077" s="1">
        <v>0</v>
      </c>
      <c r="AIV1077" s="1">
        <v>0</v>
      </c>
      <c r="AIW1077" s="1">
        <v>0</v>
      </c>
      <c r="AIX1077" s="1">
        <v>76</v>
      </c>
      <c r="AIY1077" s="1">
        <v>54</v>
      </c>
    </row>
    <row r="1078" spans="1:938" s="1" customFormat="1">
      <c r="B1078" s="1">
        <v>4</v>
      </c>
      <c r="C1078" s="1">
        <v>0</v>
      </c>
      <c r="Z1078" s="1">
        <v>0</v>
      </c>
      <c r="AA1078" s="1">
        <v>1</v>
      </c>
      <c r="AB1078" s="1" t="s">
        <v>9091</v>
      </c>
      <c r="AC1078" s="1">
        <v>0</v>
      </c>
      <c r="AE1078" s="1">
        <v>0</v>
      </c>
      <c r="AG1078" s="1">
        <v>0</v>
      </c>
      <c r="AI1078" s="1">
        <v>170</v>
      </c>
      <c r="AJ1078" s="1">
        <v>126</v>
      </c>
      <c r="DR1078" s="1">
        <v>60</v>
      </c>
      <c r="DS1078" s="1">
        <v>58</v>
      </c>
      <c r="HA1078" s="1">
        <v>2</v>
      </c>
      <c r="HB1078" s="1">
        <v>2</v>
      </c>
      <c r="HT1078" s="1">
        <v>0</v>
      </c>
      <c r="HU1078" s="1">
        <v>0</v>
      </c>
      <c r="IP1078" s="1">
        <v>97</v>
      </c>
      <c r="IQ1078" s="1">
        <v>97</v>
      </c>
      <c r="LX1078" s="1">
        <v>78</v>
      </c>
      <c r="LY1078" s="1">
        <v>78</v>
      </c>
      <c r="PG1078" s="1">
        <v>18</v>
      </c>
      <c r="PH1078" s="1">
        <v>16</v>
      </c>
      <c r="SP1078" s="1">
        <v>98.2</v>
      </c>
      <c r="SQ1078" s="1">
        <v>98.4</v>
      </c>
      <c r="VX1078" s="1">
        <v>1</v>
      </c>
      <c r="VY1078" s="1">
        <v>1</v>
      </c>
      <c r="WQ1078" s="1">
        <v>0</v>
      </c>
      <c r="WR1078" s="1">
        <v>0</v>
      </c>
      <c r="ZY1078" s="1">
        <v>127.4</v>
      </c>
      <c r="ZZ1078" s="1">
        <v>124.2</v>
      </c>
      <c r="AAY1078" s="1">
        <v>25</v>
      </c>
      <c r="ABB1078" s="1">
        <v>6.8</v>
      </c>
      <c r="ABC1078" s="1">
        <v>8.6999999999999993</v>
      </c>
      <c r="ABE1078" s="1">
        <v>20</v>
      </c>
      <c r="ABF1078" s="1">
        <v>25.5</v>
      </c>
      <c r="ABN1078" s="1">
        <v>6.21</v>
      </c>
      <c r="ABP1078" s="1">
        <v>140</v>
      </c>
      <c r="ABU1078" s="1">
        <v>132</v>
      </c>
      <c r="ABX1078" s="1">
        <v>4.7</v>
      </c>
      <c r="ACA1078" s="1">
        <v>97</v>
      </c>
      <c r="ACD1078" s="1">
        <v>1.06</v>
      </c>
      <c r="ACG1078" s="1">
        <v>271</v>
      </c>
      <c r="ACQ1078" s="1">
        <v>10</v>
      </c>
      <c r="ACT1078" s="1">
        <v>0.7</v>
      </c>
      <c r="ACW1078" s="1">
        <v>15</v>
      </c>
      <c r="AGS1078" s="1">
        <v>1</v>
      </c>
      <c r="AGT1078" s="1">
        <v>0</v>
      </c>
      <c r="AGU1078" s="1">
        <v>1</v>
      </c>
      <c r="AGV1078" s="1">
        <v>1</v>
      </c>
      <c r="AGW1078" s="1">
        <v>0</v>
      </c>
      <c r="AGX1078" s="1">
        <v>0</v>
      </c>
      <c r="AGY1078" s="1">
        <v>0</v>
      </c>
      <c r="AGZ1078" s="1">
        <v>2</v>
      </c>
      <c r="AHA1078" s="1">
        <v>0</v>
      </c>
      <c r="AHB1078" s="1">
        <v>0</v>
      </c>
      <c r="AHC1078" s="1">
        <v>1</v>
      </c>
      <c r="AHD1078" s="1">
        <v>0</v>
      </c>
      <c r="AHE1078" s="1">
        <v>0</v>
      </c>
      <c r="AHF1078" s="1">
        <v>0</v>
      </c>
      <c r="AHH1078" s="1">
        <v>0</v>
      </c>
      <c r="AHI1078" s="1">
        <v>0</v>
      </c>
      <c r="AHK1078" s="1">
        <v>0</v>
      </c>
      <c r="AHL1078" s="1">
        <v>0</v>
      </c>
      <c r="AHM1078" s="1">
        <v>0</v>
      </c>
      <c r="AHN1078" s="1">
        <v>0</v>
      </c>
      <c r="AHO1078" s="1">
        <v>0</v>
      </c>
      <c r="AHP1078" s="1">
        <v>0</v>
      </c>
      <c r="AHQ1078" s="1">
        <v>0</v>
      </c>
      <c r="AHR1078" s="1">
        <v>8</v>
      </c>
      <c r="AIM1078" s="1">
        <v>0</v>
      </c>
      <c r="AIN1078" s="1">
        <v>0</v>
      </c>
      <c r="AIO1078" s="1">
        <v>0</v>
      </c>
      <c r="AIR1078" s="1">
        <v>0</v>
      </c>
      <c r="AIT1078" s="1">
        <v>1</v>
      </c>
      <c r="AIU1078" s="1">
        <v>1</v>
      </c>
      <c r="AIV1078" s="1">
        <v>0</v>
      </c>
      <c r="AIW1078" s="1">
        <v>0</v>
      </c>
      <c r="AIX1078" s="1">
        <v>55</v>
      </c>
      <c r="AJB1078" s="1">
        <v>51</v>
      </c>
    </row>
    <row r="1079" spans="1:938" s="1" customFormat="1">
      <c r="B1079" s="1">
        <v>5</v>
      </c>
      <c r="C1079" s="1">
        <v>1</v>
      </c>
      <c r="D1079" s="1" t="s">
        <v>3587</v>
      </c>
      <c r="E1079" s="1" t="s">
        <v>3241</v>
      </c>
      <c r="F1079" s="1" t="s">
        <v>5513</v>
      </c>
      <c r="O1079" s="1">
        <v>0</v>
      </c>
      <c r="P1079" s="1">
        <v>0</v>
      </c>
      <c r="Q1079" s="1">
        <v>0</v>
      </c>
      <c r="Z1079" s="1">
        <v>0</v>
      </c>
      <c r="AA1079" s="1">
        <v>2</v>
      </c>
      <c r="AB1079" s="1" t="s">
        <v>9092</v>
      </c>
      <c r="AC1079" s="1">
        <v>0</v>
      </c>
      <c r="AE1079" s="1">
        <v>1</v>
      </c>
      <c r="AF1079" s="1">
        <v>0</v>
      </c>
      <c r="AG1079" s="1">
        <v>0</v>
      </c>
      <c r="AI1079" s="1">
        <v>126</v>
      </c>
      <c r="AJ1079" s="1">
        <v>124</v>
      </c>
      <c r="DR1079" s="1">
        <v>68</v>
      </c>
      <c r="DS1079" s="1">
        <v>60</v>
      </c>
      <c r="HA1079" s="1">
        <v>2</v>
      </c>
      <c r="HB1079" s="1">
        <v>2</v>
      </c>
      <c r="HT1079" s="1">
        <v>0</v>
      </c>
      <c r="HU1079" s="1">
        <v>0</v>
      </c>
      <c r="IP1079" s="1">
        <v>98</v>
      </c>
      <c r="IQ1079" s="1">
        <v>98</v>
      </c>
      <c r="LX1079" s="1">
        <v>76</v>
      </c>
      <c r="LY1079" s="1">
        <v>70</v>
      </c>
      <c r="PG1079" s="1">
        <v>18</v>
      </c>
      <c r="PH1079" s="1">
        <v>16</v>
      </c>
      <c r="SP1079" s="1">
        <v>98.4</v>
      </c>
      <c r="SQ1079" s="1">
        <v>98.2</v>
      </c>
      <c r="VX1079" s="1">
        <v>1</v>
      </c>
      <c r="VY1079" s="1">
        <v>1</v>
      </c>
      <c r="WQ1079" s="1">
        <v>0</v>
      </c>
      <c r="WR1079" s="1">
        <v>0</v>
      </c>
      <c r="ZY1079" s="1">
        <v>125.4</v>
      </c>
      <c r="ZZ1079" s="1">
        <v>125.2</v>
      </c>
      <c r="AAY1079" s="1">
        <v>24</v>
      </c>
      <c r="ABB1079" s="1">
        <v>7.5</v>
      </c>
      <c r="ABE1079" s="1">
        <v>22</v>
      </c>
      <c r="ABU1079" s="1">
        <v>132</v>
      </c>
      <c r="ABX1079" s="1">
        <v>4.4000000000000004</v>
      </c>
      <c r="ACA1079" s="1">
        <v>97</v>
      </c>
      <c r="ACD1079" s="1">
        <v>1.01</v>
      </c>
      <c r="ACG1079" s="1">
        <v>228</v>
      </c>
      <c r="ACQ1079" s="1">
        <v>11</v>
      </c>
      <c r="ACT1079" s="1">
        <v>0.8</v>
      </c>
      <c r="ACW1079" s="1">
        <v>16</v>
      </c>
      <c r="AGS1079" s="1">
        <v>1</v>
      </c>
      <c r="AGT1079" s="1">
        <v>0</v>
      </c>
      <c r="AGU1079" s="1">
        <v>0</v>
      </c>
      <c r="AGV1079" s="1">
        <v>1</v>
      </c>
      <c r="AGW1079" s="1">
        <v>0</v>
      </c>
      <c r="AGX1079" s="1">
        <v>0</v>
      </c>
      <c r="AGY1079" s="1">
        <v>0</v>
      </c>
      <c r="AGZ1079" s="1">
        <v>2</v>
      </c>
      <c r="AHA1079" s="1">
        <v>0</v>
      </c>
      <c r="AHB1079" s="1">
        <v>0</v>
      </c>
      <c r="AHC1079" s="1">
        <v>1</v>
      </c>
      <c r="AHD1079" s="1">
        <v>0</v>
      </c>
      <c r="AHE1079" s="1">
        <v>0</v>
      </c>
      <c r="AHF1079" s="1">
        <v>0</v>
      </c>
      <c r="AHH1079" s="1">
        <v>0</v>
      </c>
      <c r="AHI1079" s="1">
        <v>0</v>
      </c>
      <c r="AHK1079" s="1">
        <v>0</v>
      </c>
      <c r="AHL1079" s="1">
        <v>0</v>
      </c>
      <c r="AHM1079" s="1">
        <v>0</v>
      </c>
      <c r="AHN1079" s="1">
        <v>0</v>
      </c>
      <c r="AHO1079" s="1">
        <v>0</v>
      </c>
      <c r="AHP1079" s="1">
        <v>0</v>
      </c>
      <c r="AHQ1079" s="1">
        <v>0</v>
      </c>
      <c r="AHR1079" s="1">
        <v>8</v>
      </c>
      <c r="AIM1079" s="1">
        <v>0</v>
      </c>
      <c r="AIN1079" s="1">
        <v>0</v>
      </c>
      <c r="AIO1079" s="1">
        <v>0</v>
      </c>
      <c r="AIR1079" s="1">
        <v>0</v>
      </c>
      <c r="AIT1079" s="1">
        <v>1</v>
      </c>
      <c r="AIU1079" s="1">
        <v>1</v>
      </c>
      <c r="AIV1079" s="1">
        <v>0</v>
      </c>
      <c r="AIW1079" s="1">
        <v>0</v>
      </c>
      <c r="AIX1079" s="1">
        <v>53</v>
      </c>
      <c r="AJB1079" s="1">
        <v>35</v>
      </c>
    </row>
    <row r="1080" spans="1:938" s="1" customFormat="1">
      <c r="B1080" s="1">
        <v>6</v>
      </c>
      <c r="C1080" s="1">
        <v>1</v>
      </c>
      <c r="D1080" s="1" t="s">
        <v>8645</v>
      </c>
      <c r="E1080" s="1" t="s">
        <v>9093</v>
      </c>
      <c r="O1080" s="1">
        <v>1</v>
      </c>
      <c r="P1080" s="1">
        <v>0</v>
      </c>
      <c r="Z1080" s="1">
        <v>0</v>
      </c>
      <c r="AA1080" s="1">
        <v>2</v>
      </c>
      <c r="AB1080" s="1" t="s">
        <v>9094</v>
      </c>
      <c r="AC1080" s="1">
        <v>0</v>
      </c>
      <c r="AE1080" s="1">
        <v>0</v>
      </c>
      <c r="AG1080" s="1">
        <v>0</v>
      </c>
      <c r="AI1080" s="1">
        <v>132</v>
      </c>
      <c r="AJ1080" s="1">
        <v>118</v>
      </c>
      <c r="DR1080" s="1">
        <v>60</v>
      </c>
      <c r="DS1080" s="1">
        <v>58</v>
      </c>
      <c r="HA1080" s="1">
        <v>2</v>
      </c>
      <c r="HB1080" s="1">
        <v>2</v>
      </c>
      <c r="HT1080" s="1">
        <v>0</v>
      </c>
      <c r="HU1080" s="1">
        <v>0</v>
      </c>
      <c r="IP1080" s="1">
        <v>99</v>
      </c>
      <c r="IQ1080" s="1">
        <v>99</v>
      </c>
      <c r="LX1080" s="1">
        <v>74</v>
      </c>
      <c r="LY1080" s="1">
        <v>68</v>
      </c>
      <c r="PG1080" s="1">
        <v>18</v>
      </c>
      <c r="PH1080" s="1">
        <v>16</v>
      </c>
      <c r="SP1080" s="1">
        <v>98.6</v>
      </c>
      <c r="SQ1080" s="1">
        <v>98.7</v>
      </c>
      <c r="VX1080" s="1">
        <v>1</v>
      </c>
      <c r="VY1080" s="1">
        <v>1</v>
      </c>
      <c r="WQ1080" s="1">
        <v>0</v>
      </c>
      <c r="WR1080" s="1">
        <v>0</v>
      </c>
      <c r="ZY1080" s="1">
        <v>125.8</v>
      </c>
      <c r="ZZ1080" s="1">
        <v>122.4</v>
      </c>
      <c r="AAY1080" s="1">
        <v>23</v>
      </c>
      <c r="ABB1080" s="1">
        <v>7.5</v>
      </c>
      <c r="ABE1080" s="1">
        <v>22</v>
      </c>
      <c r="ABU1080" s="1">
        <v>132</v>
      </c>
      <c r="ABX1080" s="1">
        <v>4.0999999999999996</v>
      </c>
      <c r="ACA1080" s="1">
        <v>98</v>
      </c>
      <c r="ACD1080" s="1">
        <v>1.01</v>
      </c>
      <c r="ACG1080" s="1">
        <v>237</v>
      </c>
      <c r="ACH1080" s="1">
        <v>184</v>
      </c>
      <c r="ACQ1080" s="1">
        <v>9</v>
      </c>
      <c r="ACT1080" s="1">
        <v>0.7</v>
      </c>
      <c r="ACW1080" s="1">
        <v>17</v>
      </c>
      <c r="AGS1080" s="1">
        <v>1</v>
      </c>
      <c r="AGT1080" s="1">
        <v>0</v>
      </c>
      <c r="AGU1080" s="1">
        <v>0</v>
      </c>
      <c r="AGV1080" s="1">
        <v>1</v>
      </c>
      <c r="AGW1080" s="1">
        <v>0</v>
      </c>
      <c r="AGX1080" s="1">
        <v>0</v>
      </c>
      <c r="AGY1080" s="1">
        <v>0</v>
      </c>
      <c r="AGZ1080" s="1">
        <v>1</v>
      </c>
      <c r="AHA1080" s="1">
        <v>0</v>
      </c>
      <c r="AHB1080" s="1">
        <v>0</v>
      </c>
      <c r="AHC1080" s="1">
        <v>1</v>
      </c>
      <c r="AHD1080" s="1">
        <v>0</v>
      </c>
      <c r="AHE1080" s="1">
        <v>0</v>
      </c>
      <c r="AHF1080" s="1">
        <v>0</v>
      </c>
      <c r="AHH1080" s="1">
        <v>0</v>
      </c>
      <c r="AHI1080" s="1">
        <v>0</v>
      </c>
      <c r="AHK1080" s="1">
        <v>0</v>
      </c>
      <c r="AHL1080" s="1">
        <v>0</v>
      </c>
      <c r="AHM1080" s="1">
        <v>0</v>
      </c>
      <c r="AHN1080" s="1">
        <v>0</v>
      </c>
      <c r="AHO1080" s="1">
        <v>0</v>
      </c>
      <c r="AHP1080" s="1">
        <v>0</v>
      </c>
      <c r="AHQ1080" s="1">
        <v>0</v>
      </c>
      <c r="AHR1080" s="1">
        <v>8</v>
      </c>
      <c r="AIM1080" s="1">
        <v>0</v>
      </c>
      <c r="AIN1080" s="1">
        <v>0</v>
      </c>
      <c r="AIO1080" s="1">
        <v>0</v>
      </c>
      <c r="AIR1080" s="1">
        <v>0</v>
      </c>
      <c r="AIT1080" s="1">
        <v>1</v>
      </c>
      <c r="AIU1080" s="1">
        <v>1</v>
      </c>
      <c r="AIV1080" s="1">
        <v>0</v>
      </c>
      <c r="AIW1080" s="1">
        <v>0</v>
      </c>
      <c r="AIX1080" s="1">
        <v>50</v>
      </c>
      <c r="AJB1080" s="1">
        <v>40</v>
      </c>
    </row>
    <row r="1081" spans="1:938" s="80" customFormat="1">
      <c r="B1081" s="80">
        <v>7</v>
      </c>
      <c r="C1081" s="80">
        <v>0</v>
      </c>
      <c r="Z1081" s="80">
        <v>0</v>
      </c>
      <c r="AA1081" s="80">
        <v>2</v>
      </c>
      <c r="AB1081" s="80" t="s">
        <v>9095</v>
      </c>
      <c r="AC1081" s="80">
        <v>0</v>
      </c>
      <c r="AE1081" s="80">
        <v>1</v>
      </c>
      <c r="AF1081" s="80">
        <v>0</v>
      </c>
      <c r="AG1081" s="80">
        <v>0</v>
      </c>
      <c r="AI1081" s="80">
        <v>124</v>
      </c>
      <c r="DR1081" s="80">
        <v>60</v>
      </c>
      <c r="HA1081" s="80">
        <v>2</v>
      </c>
      <c r="HT1081" s="80">
        <v>0</v>
      </c>
      <c r="IP1081" s="80">
        <v>98</v>
      </c>
      <c r="LX1081" s="80">
        <v>70</v>
      </c>
      <c r="PG1081" s="80">
        <v>18</v>
      </c>
      <c r="SP1081" s="80">
        <v>98</v>
      </c>
      <c r="VX1081" s="80">
        <v>1</v>
      </c>
      <c r="WQ1081" s="80">
        <v>0</v>
      </c>
      <c r="ZY1081" s="80">
        <v>122.8</v>
      </c>
      <c r="AGS1081" s="80">
        <v>0</v>
      </c>
      <c r="AGT1081" s="80">
        <v>0</v>
      </c>
      <c r="AGU1081" s="80">
        <v>0</v>
      </c>
      <c r="AGV1081" s="80">
        <v>0</v>
      </c>
      <c r="AGW1081" s="80">
        <v>0</v>
      </c>
      <c r="AGX1081" s="80">
        <v>0</v>
      </c>
      <c r="AGY1081" s="80">
        <v>0</v>
      </c>
      <c r="AGZ1081" s="80">
        <v>0</v>
      </c>
      <c r="AHA1081" s="80">
        <v>0</v>
      </c>
      <c r="AHB1081" s="80">
        <v>0</v>
      </c>
      <c r="AHC1081" s="80">
        <v>1</v>
      </c>
      <c r="AHD1081" s="80">
        <v>0</v>
      </c>
      <c r="AHE1081" s="80">
        <v>0</v>
      </c>
      <c r="AHF1081" s="80">
        <v>0</v>
      </c>
      <c r="AHH1081" s="80">
        <v>0</v>
      </c>
      <c r="AHI1081" s="80">
        <v>0</v>
      </c>
      <c r="AHK1081" s="80">
        <v>0</v>
      </c>
      <c r="AHL1081" s="80">
        <v>0</v>
      </c>
      <c r="AHM1081" s="80">
        <v>0</v>
      </c>
      <c r="AHN1081" s="80">
        <v>0</v>
      </c>
      <c r="AHO1081" s="80">
        <v>0</v>
      </c>
      <c r="AHP1081" s="80">
        <v>0</v>
      </c>
      <c r="AHQ1081" s="80">
        <v>0</v>
      </c>
      <c r="AHR1081" s="80">
        <v>8</v>
      </c>
      <c r="AIM1081" s="80">
        <v>0</v>
      </c>
      <c r="AIN1081" s="80">
        <v>0</v>
      </c>
      <c r="AIO1081" s="80">
        <v>0</v>
      </c>
      <c r="AIR1081" s="80">
        <v>0</v>
      </c>
      <c r="AIT1081" s="80">
        <v>1</v>
      </c>
      <c r="AIU1081" s="80">
        <v>0</v>
      </c>
      <c r="AIV1081" s="80">
        <v>0</v>
      </c>
      <c r="AIW1081" s="80">
        <v>0</v>
      </c>
      <c r="AIX1081" s="80">
        <v>40</v>
      </c>
    </row>
    <row r="1082" spans="1:938" s="1" customFormat="1">
      <c r="A1082" s="1">
        <v>227</v>
      </c>
      <c r="B1082" s="1">
        <v>1</v>
      </c>
      <c r="C1082" s="1">
        <v>1</v>
      </c>
      <c r="D1082" s="1" t="s">
        <v>7634</v>
      </c>
      <c r="E1082" s="1" t="s">
        <v>9096</v>
      </c>
      <c r="O1082" s="1">
        <v>1</v>
      </c>
      <c r="P1082" s="1">
        <v>0</v>
      </c>
      <c r="Z1082" s="1">
        <v>0</v>
      </c>
      <c r="AA1082" s="1">
        <v>2</v>
      </c>
      <c r="AB1082" s="1" t="s">
        <v>9097</v>
      </c>
      <c r="AC1082" s="1">
        <v>0</v>
      </c>
      <c r="AE1082" s="1">
        <v>0</v>
      </c>
      <c r="AG1082" s="1">
        <v>0</v>
      </c>
      <c r="AGS1082" s="1">
        <v>1</v>
      </c>
      <c r="AGT1082" s="1">
        <v>0</v>
      </c>
      <c r="AGU1082" s="1">
        <v>0</v>
      </c>
      <c r="AGV1082" s="1">
        <v>1</v>
      </c>
      <c r="AGW1082" s="1">
        <v>0</v>
      </c>
      <c r="AGX1082" s="1">
        <v>0</v>
      </c>
      <c r="AGY1082" s="1">
        <v>0</v>
      </c>
      <c r="AGZ1082" s="1">
        <v>0</v>
      </c>
      <c r="AHA1082" s="1">
        <v>0</v>
      </c>
      <c r="AHB1082" s="1">
        <v>0</v>
      </c>
      <c r="AHC1082" s="1">
        <v>1</v>
      </c>
      <c r="AHD1082" s="1">
        <v>0</v>
      </c>
      <c r="AHE1082" s="1">
        <v>0</v>
      </c>
      <c r="AHF1082" s="1">
        <v>0</v>
      </c>
      <c r="AHH1082" s="1">
        <v>0</v>
      </c>
      <c r="AHI1082" s="1">
        <v>0</v>
      </c>
      <c r="AHK1082" s="1">
        <v>0</v>
      </c>
      <c r="AHL1082" s="1">
        <v>0</v>
      </c>
      <c r="AHM1082" s="1">
        <v>0</v>
      </c>
      <c r="AHN1082" s="1">
        <v>0</v>
      </c>
      <c r="AHO1082" s="1">
        <v>0</v>
      </c>
      <c r="AHP1082" s="1">
        <v>0</v>
      </c>
      <c r="AHQ1082" s="1">
        <v>0</v>
      </c>
      <c r="AHR1082" s="1">
        <v>7</v>
      </c>
      <c r="AIM1082" s="1">
        <v>2</v>
      </c>
      <c r="AIN1082" s="1">
        <v>0</v>
      </c>
      <c r="AIO1082" s="1">
        <v>0</v>
      </c>
      <c r="AIP1082" s="1">
        <v>1</v>
      </c>
      <c r="AIQ1082" s="1">
        <v>1</v>
      </c>
      <c r="AIR1082" s="1">
        <v>1</v>
      </c>
      <c r="AIS1082" s="1">
        <v>1</v>
      </c>
      <c r="AIT1082" s="1">
        <v>0</v>
      </c>
      <c r="AIU1082" s="1">
        <v>0</v>
      </c>
      <c r="AIV1082" s="1">
        <v>0</v>
      </c>
      <c r="AIW1082" s="1">
        <v>0</v>
      </c>
    </row>
    <row r="1083" spans="1:938" s="1" customFormat="1">
      <c r="B1083" s="1">
        <v>2</v>
      </c>
      <c r="C1083" s="1">
        <v>0</v>
      </c>
      <c r="Z1083" s="1">
        <v>0</v>
      </c>
      <c r="AA1083" s="1">
        <v>2</v>
      </c>
      <c r="AB1083" s="1" t="s">
        <v>9098</v>
      </c>
      <c r="AC1083" s="1">
        <v>0</v>
      </c>
      <c r="AE1083" s="1">
        <v>0</v>
      </c>
      <c r="AG1083" s="1">
        <v>0</v>
      </c>
      <c r="AI1083" s="1">
        <v>118</v>
      </c>
      <c r="AJ1083" s="1">
        <v>108</v>
      </c>
      <c r="DR1083" s="1">
        <v>76</v>
      </c>
      <c r="DS1083" s="1">
        <v>62</v>
      </c>
      <c r="HA1083" s="1">
        <v>2</v>
      </c>
      <c r="HB1083" s="1">
        <v>2</v>
      </c>
      <c r="HT1083" s="1">
        <v>0</v>
      </c>
      <c r="HU1083" s="1">
        <v>0</v>
      </c>
      <c r="IP1083" s="1" t="s">
        <v>9099</v>
      </c>
      <c r="IQ1083" s="1">
        <v>99</v>
      </c>
      <c r="LX1083" s="1">
        <v>71</v>
      </c>
      <c r="LY1083" s="1">
        <v>62</v>
      </c>
      <c r="PG1083" s="1">
        <v>14</v>
      </c>
      <c r="PH1083" s="1">
        <v>14</v>
      </c>
      <c r="SP1083" s="1">
        <v>98</v>
      </c>
      <c r="SQ1083" s="1">
        <v>97.3</v>
      </c>
      <c r="VX1083" s="1">
        <v>1</v>
      </c>
      <c r="VY1083" s="1">
        <v>1</v>
      </c>
      <c r="WQ1083" s="1">
        <v>0</v>
      </c>
      <c r="WR1083" s="1">
        <v>0</v>
      </c>
      <c r="AGS1083" s="1">
        <v>1</v>
      </c>
      <c r="AGT1083" s="1">
        <v>0</v>
      </c>
      <c r="AGU1083" s="1">
        <v>0</v>
      </c>
      <c r="AGV1083" s="1">
        <v>1</v>
      </c>
      <c r="AGW1083" s="1">
        <v>0</v>
      </c>
      <c r="AGX1083" s="1">
        <v>0</v>
      </c>
      <c r="AGY1083" s="1">
        <v>0</v>
      </c>
      <c r="AGZ1083" s="1">
        <v>0</v>
      </c>
      <c r="AHA1083" s="1">
        <v>0</v>
      </c>
      <c r="AHB1083" s="1">
        <v>0</v>
      </c>
      <c r="AHC1083" s="1">
        <v>1</v>
      </c>
      <c r="AHD1083" s="1">
        <v>0</v>
      </c>
      <c r="AHE1083" s="1">
        <v>0</v>
      </c>
      <c r="AHF1083" s="1">
        <v>0</v>
      </c>
      <c r="AHH1083" s="1">
        <v>0</v>
      </c>
      <c r="AHI1083" s="1">
        <v>0</v>
      </c>
      <c r="AHK1083" s="1">
        <v>0</v>
      </c>
      <c r="AHL1083" s="1">
        <v>0</v>
      </c>
      <c r="AHM1083" s="1">
        <v>0</v>
      </c>
      <c r="AHN1083" s="1">
        <v>0</v>
      </c>
      <c r="AHO1083" s="1">
        <v>0</v>
      </c>
      <c r="AHP1083" s="1">
        <v>0</v>
      </c>
      <c r="AHQ1083" s="1">
        <v>0</v>
      </c>
      <c r="AHR1083" s="1">
        <v>7</v>
      </c>
      <c r="AIN1083" s="1">
        <v>0</v>
      </c>
      <c r="AIO1083" s="1">
        <v>0</v>
      </c>
      <c r="AIT1083" s="1">
        <v>1</v>
      </c>
      <c r="AIU1083" s="1">
        <v>1</v>
      </c>
      <c r="AIV1083" s="1">
        <v>0</v>
      </c>
      <c r="AIW1083" s="1">
        <v>0</v>
      </c>
      <c r="AIX1083" s="1">
        <v>43</v>
      </c>
      <c r="AJB1083" s="1">
        <v>36</v>
      </c>
    </row>
    <row r="1084" spans="1:938" s="1" customFormat="1">
      <c r="B1084" s="1">
        <v>3</v>
      </c>
      <c r="C1084" s="1">
        <v>0</v>
      </c>
      <c r="Z1084" s="1">
        <v>0</v>
      </c>
      <c r="AA1084" s="1">
        <v>2</v>
      </c>
      <c r="AB1084" s="1" t="s">
        <v>9100</v>
      </c>
      <c r="AC1084" s="1">
        <v>0</v>
      </c>
      <c r="AE1084" s="1">
        <v>0</v>
      </c>
      <c r="AG1084" s="1">
        <v>0</v>
      </c>
      <c r="AI1084" s="1">
        <v>108</v>
      </c>
      <c r="AJ1084" s="1">
        <v>98</v>
      </c>
      <c r="DR1084" s="1">
        <v>58</v>
      </c>
      <c r="DS1084" s="1">
        <v>60</v>
      </c>
      <c r="HA1084" s="1">
        <v>2</v>
      </c>
      <c r="HB1084" s="1">
        <v>2</v>
      </c>
      <c r="HT1084" s="1">
        <v>0</v>
      </c>
      <c r="HU1084" s="1">
        <v>0</v>
      </c>
      <c r="IP1084" s="1">
        <v>96</v>
      </c>
      <c r="IQ1084" s="1">
        <v>97</v>
      </c>
      <c r="LX1084" s="1">
        <v>76</v>
      </c>
      <c r="LY1084" s="1">
        <v>58</v>
      </c>
      <c r="PG1084" s="1">
        <v>14</v>
      </c>
      <c r="PH1084" s="1">
        <v>14</v>
      </c>
      <c r="SP1084" s="1">
        <v>96.4</v>
      </c>
      <c r="SQ1084" s="1">
        <v>97.3</v>
      </c>
      <c r="VX1084" s="1">
        <v>1</v>
      </c>
      <c r="VY1084" s="1">
        <v>1</v>
      </c>
      <c r="WQ1084" s="1">
        <v>0</v>
      </c>
      <c r="WR1084" s="1">
        <v>0</v>
      </c>
      <c r="AGS1084" s="1">
        <v>1</v>
      </c>
      <c r="AGT1084" s="1">
        <v>0</v>
      </c>
      <c r="AGU1084" s="1">
        <v>0</v>
      </c>
      <c r="AGV1084" s="1">
        <v>1</v>
      </c>
      <c r="AGW1084" s="1">
        <v>0</v>
      </c>
      <c r="AGX1084" s="1">
        <v>0</v>
      </c>
      <c r="AGY1084" s="1">
        <v>0</v>
      </c>
      <c r="AGZ1084" s="1">
        <v>0</v>
      </c>
      <c r="AHA1084" s="1">
        <v>0</v>
      </c>
      <c r="AHB1084" s="1">
        <v>0</v>
      </c>
      <c r="AHC1084" s="1">
        <v>1</v>
      </c>
      <c r="AHD1084" s="1">
        <v>0</v>
      </c>
      <c r="AHE1084" s="1">
        <v>0</v>
      </c>
      <c r="AHF1084" s="1">
        <v>0</v>
      </c>
      <c r="AHH1084" s="1">
        <v>0</v>
      </c>
      <c r="AHI1084" s="1">
        <v>0</v>
      </c>
      <c r="AHK1084" s="1">
        <v>0</v>
      </c>
      <c r="AHL1084" s="1">
        <v>0</v>
      </c>
      <c r="AHM1084" s="1">
        <v>0</v>
      </c>
      <c r="AHN1084" s="1">
        <v>0</v>
      </c>
      <c r="AHO1084" s="1">
        <v>0</v>
      </c>
      <c r="AHP1084" s="1">
        <v>0</v>
      </c>
      <c r="AHQ1084" s="1">
        <v>0</v>
      </c>
      <c r="AHR1084" s="1">
        <v>2</v>
      </c>
      <c r="AIN1084" s="1">
        <v>0</v>
      </c>
      <c r="AIO1084" s="1">
        <v>0</v>
      </c>
      <c r="AIT1084" s="1">
        <v>1</v>
      </c>
      <c r="AIU1084" s="1">
        <v>1</v>
      </c>
      <c r="AIV1084" s="1">
        <v>0</v>
      </c>
      <c r="AIW1084" s="1">
        <v>0</v>
      </c>
      <c r="AIX1084" s="1">
        <v>53</v>
      </c>
      <c r="AJB1084" s="1">
        <v>30</v>
      </c>
    </row>
    <row r="1085" spans="1:938" s="1" customFormat="1">
      <c r="B1085" s="1">
        <v>4</v>
      </c>
      <c r="C1085" s="1">
        <v>1</v>
      </c>
      <c r="D1085" s="1" t="s">
        <v>7703</v>
      </c>
      <c r="O1085" s="1">
        <v>0</v>
      </c>
      <c r="Z1085" s="1">
        <v>0</v>
      </c>
      <c r="AA1085" s="1">
        <v>1</v>
      </c>
      <c r="AB1085" s="1" t="s">
        <v>9101</v>
      </c>
      <c r="AC1085" s="1">
        <v>0</v>
      </c>
      <c r="AE1085" s="1">
        <v>0</v>
      </c>
      <c r="AG1085" s="1">
        <v>0</v>
      </c>
      <c r="AI1085" s="1">
        <v>138</v>
      </c>
      <c r="AJ1085" s="1">
        <v>110</v>
      </c>
      <c r="DR1085" s="1">
        <v>70</v>
      </c>
      <c r="DS1085" s="1">
        <v>62</v>
      </c>
      <c r="HA1085" s="1">
        <v>2</v>
      </c>
      <c r="HB1085" s="1">
        <v>2</v>
      </c>
      <c r="HT1085" s="1">
        <v>0</v>
      </c>
      <c r="HU1085" s="1">
        <v>0</v>
      </c>
      <c r="IP1085" s="1">
        <v>98</v>
      </c>
      <c r="IQ1085" s="1">
        <v>97</v>
      </c>
      <c r="LX1085" s="1">
        <v>74</v>
      </c>
      <c r="LY1085" s="1">
        <v>76</v>
      </c>
      <c r="PG1085" s="1">
        <v>14</v>
      </c>
      <c r="PH1085" s="1">
        <v>14</v>
      </c>
      <c r="SP1085" s="1">
        <v>95.5</v>
      </c>
      <c r="SQ1085" s="1">
        <v>96.9</v>
      </c>
      <c r="VX1085" s="1">
        <v>1</v>
      </c>
      <c r="VY1085" s="1">
        <v>1</v>
      </c>
      <c r="WQ1085" s="1">
        <v>0</v>
      </c>
      <c r="WR1085" s="1">
        <v>0</v>
      </c>
      <c r="AGE1085" s="1">
        <v>0</v>
      </c>
      <c r="AGS1085" s="1">
        <v>0</v>
      </c>
      <c r="AGT1085" s="1">
        <v>0</v>
      </c>
      <c r="AGU1085" s="1">
        <v>0</v>
      </c>
      <c r="AGV1085" s="1">
        <v>0</v>
      </c>
      <c r="AGW1085" s="1">
        <v>0</v>
      </c>
      <c r="AGX1085" s="1">
        <v>0</v>
      </c>
      <c r="AGY1085" s="1">
        <v>0</v>
      </c>
      <c r="AGZ1085" s="1">
        <v>1</v>
      </c>
      <c r="AHA1085" s="1">
        <v>0</v>
      </c>
      <c r="AHB1085" s="1">
        <v>0</v>
      </c>
      <c r="AHC1085" s="1">
        <v>1</v>
      </c>
      <c r="AHD1085" s="1">
        <v>0</v>
      </c>
      <c r="AHE1085" s="1">
        <v>0</v>
      </c>
      <c r="AHF1085" s="1">
        <v>0</v>
      </c>
      <c r="AHH1085" s="1">
        <v>0</v>
      </c>
      <c r="AHI1085" s="1">
        <v>0</v>
      </c>
      <c r="AHK1085" s="1">
        <v>0</v>
      </c>
      <c r="AHL1085" s="1">
        <v>0</v>
      </c>
      <c r="AHM1085" s="1">
        <v>0</v>
      </c>
      <c r="AHN1085" s="1">
        <v>0</v>
      </c>
      <c r="AHO1085" s="1">
        <v>0</v>
      </c>
      <c r="AHP1085" s="1">
        <v>0</v>
      </c>
      <c r="AHQ1085" s="1">
        <v>0</v>
      </c>
      <c r="AHR1085" s="1">
        <v>5</v>
      </c>
      <c r="AIN1085" s="1">
        <v>0</v>
      </c>
      <c r="AIO1085" s="1">
        <v>0</v>
      </c>
      <c r="AIT1085" s="1">
        <v>1</v>
      </c>
      <c r="AIU1085" s="1">
        <v>1</v>
      </c>
      <c r="AIV1085" s="1">
        <v>0</v>
      </c>
      <c r="AIW1085" s="1">
        <v>0</v>
      </c>
      <c r="AIX1085" s="1">
        <v>33</v>
      </c>
      <c r="AJB1085" s="1">
        <v>40</v>
      </c>
    </row>
    <row r="1086" spans="1:938" s="80" customFormat="1">
      <c r="B1086" s="80">
        <v>5</v>
      </c>
      <c r="C1086" s="80">
        <v>0</v>
      </c>
      <c r="Z1086" s="80">
        <v>0</v>
      </c>
      <c r="AA1086" s="80">
        <v>2</v>
      </c>
      <c r="AB1086" s="80" t="s">
        <v>9102</v>
      </c>
      <c r="AC1086" s="80">
        <v>0</v>
      </c>
      <c r="AE1086" s="80">
        <v>1</v>
      </c>
      <c r="AF1086" s="80">
        <v>0</v>
      </c>
      <c r="AG1086" s="80">
        <v>0</v>
      </c>
      <c r="AI1086" s="80">
        <v>110</v>
      </c>
      <c r="DR1086" s="80">
        <v>80</v>
      </c>
      <c r="HA1086" s="80">
        <v>2</v>
      </c>
      <c r="HT1086" s="80">
        <v>0</v>
      </c>
      <c r="IP1086" s="80">
        <v>98</v>
      </c>
      <c r="LX1086" s="80">
        <v>68</v>
      </c>
      <c r="PG1086" s="80">
        <v>10</v>
      </c>
      <c r="SP1086" s="80">
        <v>96.2</v>
      </c>
      <c r="VX1086" s="80">
        <v>1</v>
      </c>
      <c r="WQ1086" s="80">
        <v>0</v>
      </c>
      <c r="AGS1086" s="80">
        <v>0</v>
      </c>
      <c r="AGT1086" s="80">
        <v>0</v>
      </c>
      <c r="AGU1086" s="80">
        <v>0</v>
      </c>
      <c r="AGV1086" s="80">
        <v>0</v>
      </c>
      <c r="AGW1086" s="80">
        <v>0</v>
      </c>
      <c r="AGX1086" s="80">
        <v>0</v>
      </c>
      <c r="AGY1086" s="80">
        <v>0</v>
      </c>
      <c r="AGZ1086" s="80">
        <v>0</v>
      </c>
      <c r="AHA1086" s="80">
        <v>0</v>
      </c>
      <c r="AHB1086" s="80">
        <v>0</v>
      </c>
      <c r="AHC1086" s="80">
        <v>1</v>
      </c>
      <c r="AHD1086" s="80">
        <v>0</v>
      </c>
      <c r="AHE1086" s="80">
        <v>0</v>
      </c>
      <c r="AHF1086" s="80">
        <v>0</v>
      </c>
      <c r="AHH1086" s="80">
        <v>0</v>
      </c>
      <c r="AHI1086" s="80">
        <v>0</v>
      </c>
      <c r="AHK1086" s="80">
        <v>0</v>
      </c>
      <c r="AHL1086" s="80">
        <v>0</v>
      </c>
      <c r="AHM1086" s="80">
        <v>0</v>
      </c>
      <c r="AHN1086" s="80">
        <v>0</v>
      </c>
      <c r="AHO1086" s="80">
        <v>0</v>
      </c>
      <c r="AHP1086" s="80">
        <v>0</v>
      </c>
      <c r="AHQ1086" s="80">
        <v>0</v>
      </c>
      <c r="AHR1086" s="80">
        <v>5</v>
      </c>
      <c r="AIN1086" s="80">
        <v>0</v>
      </c>
      <c r="AIO1086" s="80">
        <v>0</v>
      </c>
      <c r="AIT1086" s="80">
        <v>1</v>
      </c>
      <c r="AIU1086" s="80">
        <v>0</v>
      </c>
      <c r="AIV1086" s="80">
        <v>0</v>
      </c>
      <c r="AIW1086" s="80">
        <v>0</v>
      </c>
      <c r="AIX1086" s="80">
        <v>36</v>
      </c>
    </row>
    <row r="1087" spans="1:938" s="1" customFormat="1">
      <c r="A1087" s="1">
        <v>228</v>
      </c>
      <c r="B1087" s="1">
        <v>1</v>
      </c>
      <c r="C1087" s="1">
        <v>0</v>
      </c>
      <c r="Z1087" s="1">
        <v>0</v>
      </c>
      <c r="AA1087" s="1">
        <v>1</v>
      </c>
      <c r="AB1087" s="1" t="s">
        <v>9103</v>
      </c>
      <c r="AC1087" s="1">
        <v>0</v>
      </c>
      <c r="AE1087" s="1">
        <v>1</v>
      </c>
      <c r="AF1087" s="1">
        <v>0</v>
      </c>
      <c r="AG1087" s="1">
        <v>0</v>
      </c>
      <c r="AL1087" s="1">
        <v>166</v>
      </c>
      <c r="DU1087" s="1">
        <v>100</v>
      </c>
      <c r="HD1087" s="1">
        <v>2</v>
      </c>
      <c r="HV1087" s="1">
        <v>0</v>
      </c>
      <c r="IP1087" s="1">
        <v>92</v>
      </c>
      <c r="IQ1087" s="1">
        <v>93</v>
      </c>
      <c r="IR1087" s="1">
        <v>96.5</v>
      </c>
      <c r="IS1087" s="1">
        <v>95</v>
      </c>
      <c r="MA1087" s="1">
        <v>108</v>
      </c>
      <c r="PG1087" s="1">
        <v>26</v>
      </c>
      <c r="PH1087" s="1">
        <v>24</v>
      </c>
      <c r="PJ1087" s="1">
        <v>24</v>
      </c>
      <c r="SS1087" s="1">
        <v>98.2</v>
      </c>
      <c r="WA1087" s="1">
        <v>1</v>
      </c>
      <c r="WQ1087" s="1">
        <v>1</v>
      </c>
      <c r="WR1087" s="1">
        <v>1</v>
      </c>
      <c r="WS1087" s="1">
        <v>1</v>
      </c>
      <c r="WT1087" s="1">
        <v>1</v>
      </c>
      <c r="AGS1087" s="1">
        <v>0</v>
      </c>
      <c r="AGT1087" s="1">
        <v>0</v>
      </c>
      <c r="AGU1087" s="1">
        <v>0</v>
      </c>
      <c r="AGV1087" s="1">
        <v>0</v>
      </c>
      <c r="AGW1087" s="1">
        <v>1</v>
      </c>
      <c r="AGX1087" s="1">
        <v>1</v>
      </c>
      <c r="AGY1087" s="1">
        <v>0</v>
      </c>
      <c r="AGZ1087" s="1">
        <v>0</v>
      </c>
      <c r="AHA1087" s="1">
        <v>0</v>
      </c>
      <c r="AHB1087" s="1">
        <v>0</v>
      </c>
      <c r="AHC1087" s="1">
        <v>1</v>
      </c>
      <c r="AHD1087" s="1">
        <v>0</v>
      </c>
      <c r="AHE1087" s="1">
        <v>0</v>
      </c>
      <c r="AHF1087" s="1">
        <v>0</v>
      </c>
      <c r="AHH1087" s="1">
        <v>0</v>
      </c>
      <c r="AHI1087" s="1">
        <v>0</v>
      </c>
      <c r="AHK1087" s="1">
        <v>0</v>
      </c>
      <c r="AHL1087" s="1">
        <v>0</v>
      </c>
      <c r="AHM1087" s="1">
        <v>0</v>
      </c>
      <c r="AHN1087" s="1">
        <v>0</v>
      </c>
      <c r="AHO1087" s="1">
        <v>0</v>
      </c>
      <c r="AHP1087" s="1">
        <v>0</v>
      </c>
      <c r="AHQ1087" s="1">
        <v>0</v>
      </c>
      <c r="AHR1087" s="1">
        <v>0</v>
      </c>
      <c r="AIM1087" s="1">
        <v>2</v>
      </c>
      <c r="AIN1087" s="1">
        <v>0</v>
      </c>
      <c r="AIO1087" s="1">
        <v>0</v>
      </c>
      <c r="AIP1087" s="1">
        <v>1</v>
      </c>
      <c r="AIQ1087" s="1">
        <v>1</v>
      </c>
      <c r="AIR1087" s="1">
        <v>1</v>
      </c>
      <c r="AIS1087" s="1">
        <v>1</v>
      </c>
      <c r="AIT1087" s="3">
        <v>1</v>
      </c>
      <c r="AIV1087" s="1">
        <v>0</v>
      </c>
      <c r="AIW1087" s="1">
        <v>0</v>
      </c>
      <c r="AIX1087" s="1">
        <v>57</v>
      </c>
    </row>
    <row r="1088" spans="1:938" s="1" customFormat="1">
      <c r="B1088" s="1">
        <v>2</v>
      </c>
      <c r="C1088" s="1">
        <v>1</v>
      </c>
      <c r="D1088" s="1" t="s">
        <v>9104</v>
      </c>
      <c r="E1088" s="1" t="s">
        <v>9105</v>
      </c>
      <c r="O1088" s="1">
        <v>0</v>
      </c>
      <c r="P1088" s="1">
        <v>0</v>
      </c>
      <c r="Z1088" s="1">
        <v>0</v>
      </c>
      <c r="AA1088" s="1">
        <v>2</v>
      </c>
      <c r="AB1088" s="1" t="s">
        <v>9106</v>
      </c>
      <c r="AC1088" s="1">
        <v>0</v>
      </c>
      <c r="AE1088" s="1">
        <v>0</v>
      </c>
      <c r="AG1088" s="1">
        <v>1</v>
      </c>
      <c r="AH1088" s="1">
        <v>0</v>
      </c>
      <c r="AL1088" s="1">
        <v>178</v>
      </c>
      <c r="AO1088" s="1">
        <v>152</v>
      </c>
      <c r="DU1088" s="1">
        <v>110</v>
      </c>
      <c r="DX1088" s="1">
        <v>96</v>
      </c>
      <c r="HD1088" s="1">
        <v>2</v>
      </c>
      <c r="HG1088" s="1">
        <v>2</v>
      </c>
      <c r="HV1088" s="1">
        <v>0</v>
      </c>
      <c r="HY1088" s="1">
        <v>0</v>
      </c>
      <c r="IP1088" s="1">
        <v>97</v>
      </c>
      <c r="IQ1088" s="1">
        <v>95</v>
      </c>
      <c r="IR1088" s="1">
        <v>96</v>
      </c>
      <c r="IS1088" s="1">
        <v>97</v>
      </c>
      <c r="IT1088" s="1">
        <v>94</v>
      </c>
      <c r="IU1088" s="1">
        <v>96</v>
      </c>
      <c r="IV1088" s="1">
        <v>95</v>
      </c>
      <c r="LX1088" s="1">
        <v>84</v>
      </c>
      <c r="MA1088" s="1">
        <v>97</v>
      </c>
      <c r="MB1088" s="1">
        <v>115</v>
      </c>
      <c r="MC1088" s="1">
        <v>96</v>
      </c>
      <c r="MD1088" s="1">
        <v>87</v>
      </c>
      <c r="PG1088" s="1">
        <v>20</v>
      </c>
      <c r="PJ1088" s="1">
        <v>20</v>
      </c>
      <c r="PM1088" s="1">
        <v>16</v>
      </c>
      <c r="SS1088" s="1">
        <v>99.3</v>
      </c>
      <c r="SV1088" s="1">
        <v>98</v>
      </c>
      <c r="WA1088" s="1">
        <v>1</v>
      </c>
      <c r="WD1088" s="1">
        <v>1</v>
      </c>
      <c r="WQ1088" s="1">
        <v>1</v>
      </c>
      <c r="WR1088" s="1">
        <v>0</v>
      </c>
      <c r="WS1088" s="1">
        <v>0</v>
      </c>
      <c r="WT1088" s="1">
        <v>1</v>
      </c>
      <c r="WU1088" s="1">
        <v>0</v>
      </c>
      <c r="WV1088" s="1">
        <v>0</v>
      </c>
      <c r="WW1088" s="1">
        <v>0</v>
      </c>
      <c r="AGS1088" s="1">
        <v>0</v>
      </c>
      <c r="AGT1088" s="1">
        <v>0</v>
      </c>
      <c r="AGU1088" s="1">
        <v>0</v>
      </c>
      <c r="AGV1088" s="1">
        <v>0</v>
      </c>
      <c r="AGW1088" s="1">
        <v>1</v>
      </c>
      <c r="AGX1088" s="1">
        <v>1</v>
      </c>
      <c r="AGY1088" s="1">
        <v>0</v>
      </c>
      <c r="AGZ1088" s="1">
        <v>0</v>
      </c>
      <c r="AHA1088" s="1">
        <v>0</v>
      </c>
      <c r="AHB1088" s="1">
        <v>0</v>
      </c>
      <c r="AHC1088" s="1">
        <v>1</v>
      </c>
      <c r="AHD1088" s="1">
        <v>0</v>
      </c>
      <c r="AHE1088" s="1">
        <v>0</v>
      </c>
      <c r="AHF1088" s="1">
        <v>0</v>
      </c>
      <c r="AHH1088" s="1">
        <v>0</v>
      </c>
      <c r="AHI1088" s="1">
        <v>0</v>
      </c>
      <c r="AHK1088" s="1">
        <v>0</v>
      </c>
      <c r="AHL1088" s="1">
        <v>0</v>
      </c>
      <c r="AHM1088" s="1">
        <v>0</v>
      </c>
      <c r="AHN1088" s="1">
        <v>0</v>
      </c>
      <c r="AHO1088" s="1">
        <v>0</v>
      </c>
      <c r="AHP1088" s="1">
        <v>0</v>
      </c>
      <c r="AHQ1088" s="1">
        <v>0</v>
      </c>
      <c r="AHR1088" s="1">
        <v>0</v>
      </c>
      <c r="AIN1088" s="1">
        <v>0</v>
      </c>
      <c r="AIO1088" s="1">
        <v>0</v>
      </c>
      <c r="AIT1088" s="3">
        <v>2</v>
      </c>
      <c r="AIV1088" s="1">
        <v>0</v>
      </c>
      <c r="AIW1088" s="1">
        <v>0</v>
      </c>
      <c r="AIX1088" s="1">
        <v>43</v>
      </c>
      <c r="AIY1088" s="1">
        <v>62</v>
      </c>
    </row>
    <row r="1089" spans="1:951" s="18" customFormat="1">
      <c r="B1089" s="18">
        <v>3</v>
      </c>
      <c r="C1089" s="18">
        <v>0</v>
      </c>
      <c r="Z1089" s="18">
        <v>0</v>
      </c>
      <c r="AA1089" s="18">
        <v>2</v>
      </c>
      <c r="AB1089" s="18" t="s">
        <v>9107</v>
      </c>
      <c r="AC1089" s="18">
        <v>0</v>
      </c>
      <c r="AE1089" s="18">
        <v>0</v>
      </c>
      <c r="AG1089" s="18">
        <v>0</v>
      </c>
      <c r="AI1089" s="18">
        <v>170</v>
      </c>
      <c r="AJ1089" s="18">
        <v>144</v>
      </c>
      <c r="DR1089" s="18">
        <v>108</v>
      </c>
      <c r="DS1089" s="18">
        <v>98</v>
      </c>
      <c r="HA1089" s="18">
        <v>2</v>
      </c>
      <c r="HB1089" s="18">
        <v>0</v>
      </c>
      <c r="HT1089" s="18">
        <v>0</v>
      </c>
      <c r="HU1089" s="18">
        <v>0</v>
      </c>
      <c r="IP1089" s="18">
        <v>97</v>
      </c>
      <c r="IQ1089" s="18">
        <v>97</v>
      </c>
      <c r="LX1089" s="18">
        <v>83</v>
      </c>
      <c r="LY1089" s="18">
        <v>84</v>
      </c>
      <c r="PG1089" s="18">
        <v>18</v>
      </c>
      <c r="PH1089" s="18">
        <v>18</v>
      </c>
      <c r="SP1089" s="18">
        <v>98.6</v>
      </c>
      <c r="SQ1089" s="18">
        <v>96.9</v>
      </c>
      <c r="VX1089" s="18">
        <v>1</v>
      </c>
      <c r="VY1089" s="18">
        <v>1</v>
      </c>
      <c r="WQ1089" s="18">
        <v>0</v>
      </c>
      <c r="WR1089" s="18">
        <v>0</v>
      </c>
      <c r="AGS1089" s="18">
        <v>0</v>
      </c>
      <c r="AGT1089" s="18">
        <v>0</v>
      </c>
      <c r="AGU1089" s="18">
        <v>0</v>
      </c>
      <c r="AGV1089" s="18">
        <v>0</v>
      </c>
      <c r="AGW1089" s="18">
        <v>0</v>
      </c>
      <c r="AGX1089" s="18">
        <v>1</v>
      </c>
      <c r="AGY1089" s="18">
        <v>0</v>
      </c>
      <c r="AGZ1089" s="18">
        <v>0</v>
      </c>
      <c r="AHA1089" s="18">
        <v>0</v>
      </c>
      <c r="AHB1089" s="18">
        <v>0</v>
      </c>
      <c r="AHC1089" s="18">
        <v>1</v>
      </c>
      <c r="AHD1089" s="18">
        <v>0</v>
      </c>
      <c r="AHE1089" s="18">
        <v>0</v>
      </c>
      <c r="AHF1089" s="18">
        <v>0</v>
      </c>
      <c r="AHH1089" s="18">
        <v>0</v>
      </c>
      <c r="AHI1089" s="18">
        <v>0</v>
      </c>
      <c r="AHK1089" s="18">
        <v>0</v>
      </c>
      <c r="AHL1089" s="18">
        <v>0</v>
      </c>
      <c r="AHM1089" s="18">
        <v>0</v>
      </c>
      <c r="AHN1089" s="18">
        <v>0</v>
      </c>
      <c r="AHO1089" s="18">
        <v>0</v>
      </c>
      <c r="AHP1089" s="18">
        <v>0</v>
      </c>
      <c r="AHQ1089" s="18">
        <v>0</v>
      </c>
      <c r="AHR1089" s="18">
        <v>0</v>
      </c>
      <c r="AIN1089" s="18">
        <v>0</v>
      </c>
      <c r="AIO1089" s="18">
        <v>0</v>
      </c>
      <c r="AIT1089" s="79">
        <v>2</v>
      </c>
      <c r="AIV1089" s="18">
        <v>0</v>
      </c>
      <c r="AIW1089" s="18">
        <v>0</v>
      </c>
      <c r="AIX1089" s="18">
        <v>23</v>
      </c>
      <c r="AIY1089" s="18">
        <v>22</v>
      </c>
    </row>
    <row r="1090" spans="1:951" s="1" customFormat="1">
      <c r="A1090" s="1">
        <v>229</v>
      </c>
      <c r="B1090" s="1">
        <v>1</v>
      </c>
      <c r="C1090" s="1">
        <v>1</v>
      </c>
      <c r="D1090" s="1" t="s">
        <v>9108</v>
      </c>
      <c r="E1090" s="1" t="s">
        <v>7624</v>
      </c>
      <c r="O1090" s="1">
        <v>0</v>
      </c>
      <c r="P1090" s="1">
        <v>1</v>
      </c>
      <c r="Z1090" s="1">
        <v>0</v>
      </c>
      <c r="AA1090" s="1">
        <v>1</v>
      </c>
      <c r="AB1090" s="1" t="s">
        <v>9109</v>
      </c>
      <c r="AC1090" s="1">
        <v>0</v>
      </c>
      <c r="AE1090" s="1">
        <v>0</v>
      </c>
      <c r="AG1090" s="1">
        <v>0</v>
      </c>
      <c r="AI1090" s="1">
        <v>122</v>
      </c>
      <c r="AJ1090" s="1">
        <v>120</v>
      </c>
      <c r="DR1090" s="1">
        <v>80</v>
      </c>
      <c r="DS1090" s="1">
        <v>76</v>
      </c>
      <c r="HA1090" s="1">
        <v>2</v>
      </c>
      <c r="HB1090" s="1">
        <v>2</v>
      </c>
      <c r="HT1090" s="1">
        <v>0</v>
      </c>
      <c r="HU1090" s="1">
        <v>0</v>
      </c>
      <c r="IP1090" s="1">
        <v>94.5</v>
      </c>
      <c r="IQ1090" s="1">
        <v>92.5</v>
      </c>
      <c r="IR1090" s="1">
        <v>96</v>
      </c>
      <c r="LX1090" s="1">
        <v>107</v>
      </c>
      <c r="LY1090" s="1">
        <v>88</v>
      </c>
      <c r="PG1090" s="1">
        <v>24</v>
      </c>
      <c r="PH1090" s="1">
        <v>24</v>
      </c>
      <c r="SP1090" s="1">
        <v>97.1</v>
      </c>
      <c r="SQ1090" s="1">
        <v>97.5</v>
      </c>
      <c r="VX1090" s="1">
        <v>0</v>
      </c>
      <c r="VY1090" s="1">
        <v>1</v>
      </c>
      <c r="WQ1090" s="1">
        <v>0</v>
      </c>
      <c r="WR1090" s="1">
        <v>0</v>
      </c>
      <c r="WS1090" s="1">
        <v>1</v>
      </c>
      <c r="ZY1090" s="1">
        <v>235</v>
      </c>
      <c r="AGS1090" s="1">
        <v>1</v>
      </c>
      <c r="AGT1090" s="1">
        <v>0</v>
      </c>
      <c r="AGU1090" s="1">
        <v>0</v>
      </c>
      <c r="AGV1090" s="1">
        <v>1</v>
      </c>
      <c r="AGW1090" s="1">
        <v>1</v>
      </c>
      <c r="AGX1090" s="1">
        <v>0</v>
      </c>
      <c r="AGY1090" s="1">
        <v>0</v>
      </c>
      <c r="AGZ1090" s="1">
        <v>0</v>
      </c>
      <c r="AHA1090" s="1">
        <v>0</v>
      </c>
      <c r="AHB1090" s="1">
        <v>0</v>
      </c>
      <c r="AHC1090" s="1">
        <v>1</v>
      </c>
      <c r="AHD1090" s="1">
        <v>0</v>
      </c>
      <c r="AHE1090" s="1">
        <v>0</v>
      </c>
      <c r="AHF1090" s="1">
        <v>0</v>
      </c>
      <c r="AHH1090" s="1">
        <v>0</v>
      </c>
      <c r="AHI1090" s="1">
        <v>0</v>
      </c>
      <c r="AHK1090" s="1">
        <v>0</v>
      </c>
      <c r="AHL1090" s="1">
        <v>0</v>
      </c>
      <c r="AHM1090" s="1">
        <v>0</v>
      </c>
      <c r="AHN1090" s="1">
        <v>0</v>
      </c>
      <c r="AHO1090" s="1">
        <v>0</v>
      </c>
      <c r="AHP1090" s="1">
        <v>0</v>
      </c>
      <c r="AHQ1090" s="1">
        <v>0</v>
      </c>
      <c r="AHR1090" s="1">
        <v>0</v>
      </c>
      <c r="AIM1090" s="1">
        <v>0</v>
      </c>
      <c r="AIN1090" s="1">
        <v>0</v>
      </c>
      <c r="AIO1090" s="1">
        <v>0</v>
      </c>
      <c r="AIP1090" s="1">
        <v>1</v>
      </c>
      <c r="AIQ1090" s="1">
        <v>1</v>
      </c>
      <c r="AIR1090" s="1">
        <v>1</v>
      </c>
      <c r="AIS1090" s="1">
        <v>1</v>
      </c>
      <c r="AIT1090" s="3">
        <v>2</v>
      </c>
      <c r="AIU1090" s="1">
        <v>0</v>
      </c>
      <c r="AIV1090" s="1">
        <v>0</v>
      </c>
      <c r="AIW1090" s="1">
        <v>0</v>
      </c>
      <c r="AIX1090" s="1">
        <v>35</v>
      </c>
      <c r="AIY1090" s="1">
        <v>66</v>
      </c>
    </row>
    <row r="1091" spans="1:951" s="1" customFormat="1">
      <c r="B1091" s="1">
        <v>2</v>
      </c>
      <c r="C1091" s="1">
        <v>0</v>
      </c>
      <c r="Z1091" s="1">
        <v>0</v>
      </c>
      <c r="AA1091" s="1">
        <v>2</v>
      </c>
      <c r="AB1091" s="1" t="s">
        <v>9110</v>
      </c>
      <c r="AC1091" s="1">
        <v>0</v>
      </c>
      <c r="AE1091" s="1">
        <v>1</v>
      </c>
      <c r="AF1091" s="1">
        <v>0</v>
      </c>
      <c r="AG1091" s="1">
        <v>0</v>
      </c>
      <c r="AI1091" s="1">
        <v>122</v>
      </c>
      <c r="AK1091" s="1">
        <v>144</v>
      </c>
      <c r="DR1091" s="1">
        <v>82</v>
      </c>
      <c r="DT1091" s="1">
        <v>84</v>
      </c>
      <c r="HA1091" s="1">
        <v>2</v>
      </c>
      <c r="HC1091" s="1">
        <v>2</v>
      </c>
      <c r="HT1091" s="1">
        <v>0</v>
      </c>
      <c r="HV1091" s="1">
        <v>0</v>
      </c>
      <c r="IP1091" s="1">
        <v>96</v>
      </c>
      <c r="IQ1091" s="1">
        <v>95</v>
      </c>
      <c r="IR1091" s="1">
        <v>94</v>
      </c>
      <c r="LX1091" s="1">
        <v>110</v>
      </c>
      <c r="LZ1091" s="1">
        <v>106</v>
      </c>
      <c r="PG1091" s="1">
        <v>22</v>
      </c>
      <c r="PI1091" s="1">
        <v>24</v>
      </c>
      <c r="SP1091" s="1">
        <v>96</v>
      </c>
      <c r="SR1091" s="1">
        <v>96.8</v>
      </c>
      <c r="VX1091" s="1">
        <v>1</v>
      </c>
      <c r="VZ1091" s="1">
        <v>1</v>
      </c>
      <c r="WQ1091" s="1">
        <v>0</v>
      </c>
      <c r="WR1091" s="1">
        <v>0</v>
      </c>
      <c r="WS1091" s="1">
        <v>0</v>
      </c>
      <c r="ZY1091" s="1">
        <v>235</v>
      </c>
      <c r="AGS1091" s="1">
        <v>1</v>
      </c>
      <c r="AGT1091" s="1">
        <v>0</v>
      </c>
      <c r="AGU1091" s="1">
        <v>0</v>
      </c>
      <c r="AGV1091" s="1">
        <v>1</v>
      </c>
      <c r="AGW1091" s="1">
        <v>1</v>
      </c>
      <c r="AGX1091" s="1">
        <v>0</v>
      </c>
      <c r="AGY1091" s="1">
        <v>0</v>
      </c>
      <c r="AGZ1091" s="1">
        <v>0</v>
      </c>
      <c r="AHA1091" s="1">
        <v>1</v>
      </c>
      <c r="AHB1091" s="1">
        <v>3</v>
      </c>
      <c r="AHC1091" s="1">
        <v>1</v>
      </c>
      <c r="AHD1091" s="1">
        <v>0</v>
      </c>
      <c r="AHE1091" s="1">
        <v>0</v>
      </c>
      <c r="AHF1091" s="1">
        <v>0</v>
      </c>
      <c r="AHH1091" s="1">
        <v>0</v>
      </c>
      <c r="AHI1091" s="1">
        <v>0</v>
      </c>
      <c r="AHK1091" s="1">
        <v>0</v>
      </c>
      <c r="AHL1091" s="1">
        <v>0</v>
      </c>
      <c r="AHM1091" s="1">
        <v>0</v>
      </c>
      <c r="AHN1091" s="1">
        <v>0</v>
      </c>
      <c r="AHO1091" s="1">
        <v>0</v>
      </c>
      <c r="AHP1091" s="1">
        <v>0</v>
      </c>
      <c r="AHQ1091" s="1">
        <v>0</v>
      </c>
      <c r="AHR1091" s="1">
        <v>0</v>
      </c>
      <c r="AIM1091" s="1">
        <v>0</v>
      </c>
      <c r="AIN1091" s="1">
        <v>0</v>
      </c>
      <c r="AIO1091" s="1">
        <v>0</v>
      </c>
      <c r="AIT1091" s="3">
        <v>2</v>
      </c>
      <c r="AIU1091" s="1">
        <v>0</v>
      </c>
      <c r="AIV1091" s="1">
        <v>0</v>
      </c>
      <c r="AIW1091" s="1">
        <v>0</v>
      </c>
      <c r="AIX1091" s="1">
        <v>27</v>
      </c>
      <c r="AIY1091" s="1">
        <v>31</v>
      </c>
    </row>
    <row r="1092" spans="1:951" s="1" customFormat="1">
      <c r="B1092" s="1">
        <v>3</v>
      </c>
      <c r="C1092" s="1">
        <v>1</v>
      </c>
      <c r="D1092" s="1" t="s">
        <v>9111</v>
      </c>
      <c r="O1092" s="1">
        <v>1</v>
      </c>
      <c r="Z1092" s="1">
        <v>0</v>
      </c>
      <c r="AA1092" s="1">
        <v>2</v>
      </c>
      <c r="AB1092" s="1" t="s">
        <v>9112</v>
      </c>
      <c r="AC1092" s="1">
        <v>0</v>
      </c>
      <c r="AE1092" s="1">
        <v>0</v>
      </c>
      <c r="AG1092" s="1">
        <v>0</v>
      </c>
      <c r="AI1092" s="1">
        <v>138</v>
      </c>
      <c r="AJ1092" s="1">
        <v>140</v>
      </c>
      <c r="DR1092" s="1">
        <v>70</v>
      </c>
      <c r="DS1092" s="1">
        <v>90</v>
      </c>
      <c r="HA1092" s="1">
        <v>2</v>
      </c>
      <c r="HB1092" s="1">
        <v>2</v>
      </c>
      <c r="HT1092" s="1">
        <v>0</v>
      </c>
      <c r="HU1092" s="1">
        <v>0</v>
      </c>
      <c r="IP1092" s="1">
        <v>95</v>
      </c>
      <c r="IQ1092" s="1">
        <v>95</v>
      </c>
      <c r="LX1092" s="1">
        <v>80</v>
      </c>
      <c r="LY1092" s="1">
        <v>90</v>
      </c>
      <c r="PG1092" s="1">
        <v>20</v>
      </c>
      <c r="PH1092" s="1">
        <v>20</v>
      </c>
      <c r="SP1092" s="1">
        <v>97.9</v>
      </c>
      <c r="SQ1092" s="1">
        <v>96.9</v>
      </c>
      <c r="VX1092" s="1">
        <v>1</v>
      </c>
      <c r="VY1092" s="1">
        <v>1</v>
      </c>
      <c r="WQ1092" s="1">
        <v>0</v>
      </c>
      <c r="WR1092" s="1">
        <v>0</v>
      </c>
      <c r="ZY1092" s="1">
        <v>236.8</v>
      </c>
      <c r="AGS1092" s="1">
        <v>1</v>
      </c>
      <c r="AGT1092" s="1">
        <v>0</v>
      </c>
      <c r="AGU1092" s="1">
        <v>0</v>
      </c>
      <c r="AGV1092" s="1">
        <v>1</v>
      </c>
      <c r="AGW1092" s="1">
        <v>0</v>
      </c>
      <c r="AGX1092" s="1">
        <v>0</v>
      </c>
      <c r="AGY1092" s="1">
        <v>0</v>
      </c>
      <c r="AGZ1092" s="1">
        <v>0</v>
      </c>
      <c r="AHA1092" s="1">
        <v>0</v>
      </c>
      <c r="AHB1092" s="1">
        <v>0</v>
      </c>
      <c r="AHC1092" s="1">
        <v>1</v>
      </c>
      <c r="AHD1092" s="1">
        <v>0</v>
      </c>
      <c r="AHE1092" s="1">
        <v>0</v>
      </c>
      <c r="AHF1092" s="1">
        <v>0</v>
      </c>
      <c r="AHH1092" s="1">
        <v>0</v>
      </c>
      <c r="AHI1092" s="1">
        <v>0</v>
      </c>
      <c r="AHK1092" s="1">
        <v>0</v>
      </c>
      <c r="AHL1092" s="1">
        <v>0</v>
      </c>
      <c r="AHM1092" s="1">
        <v>0</v>
      </c>
      <c r="AHN1092" s="1">
        <v>0</v>
      </c>
      <c r="AHO1092" s="1">
        <v>0</v>
      </c>
      <c r="AHP1092" s="1">
        <v>0</v>
      </c>
      <c r="AHQ1092" s="1">
        <v>0</v>
      </c>
      <c r="AHR1092" s="1">
        <v>0</v>
      </c>
      <c r="AIM1092" s="1">
        <v>0</v>
      </c>
      <c r="AIN1092" s="1">
        <v>0</v>
      </c>
      <c r="AIO1092" s="1">
        <v>0</v>
      </c>
      <c r="AIT1092" s="3">
        <v>0</v>
      </c>
      <c r="AIU1092" s="1">
        <v>2</v>
      </c>
      <c r="AIV1092" s="1">
        <v>0</v>
      </c>
      <c r="AIW1092" s="1">
        <v>0</v>
      </c>
      <c r="AJB1092" s="1">
        <v>22</v>
      </c>
      <c r="AJC1092" s="1">
        <v>34</v>
      </c>
    </row>
    <row r="1093" spans="1:951" s="1" customFormat="1">
      <c r="B1093" s="1">
        <v>4</v>
      </c>
      <c r="C1093" s="1">
        <v>1</v>
      </c>
      <c r="D1093" s="1" t="s">
        <v>7703</v>
      </c>
      <c r="O1093" s="1">
        <v>0</v>
      </c>
      <c r="Z1093" s="1">
        <v>0</v>
      </c>
      <c r="AA1093" s="1">
        <v>2</v>
      </c>
      <c r="AB1093" s="1" t="s">
        <v>9113</v>
      </c>
      <c r="AC1093" s="1">
        <v>1</v>
      </c>
      <c r="AD1093" s="1">
        <v>0</v>
      </c>
      <c r="AE1093" s="1">
        <v>0</v>
      </c>
      <c r="AG1093" s="1">
        <v>0</v>
      </c>
      <c r="AI1093" s="1">
        <v>138</v>
      </c>
      <c r="AJ1093" s="1">
        <v>130</v>
      </c>
      <c r="DR1093" s="1">
        <v>96</v>
      </c>
      <c r="DS1093" s="1">
        <v>84</v>
      </c>
      <c r="HA1093" s="1">
        <v>2</v>
      </c>
      <c r="HB1093" s="1">
        <v>2</v>
      </c>
      <c r="HT1093" s="1">
        <v>0</v>
      </c>
      <c r="HU1093" s="1">
        <v>0</v>
      </c>
      <c r="IP1093" s="1">
        <v>96</v>
      </c>
      <c r="IQ1093" s="1">
        <v>98</v>
      </c>
      <c r="LX1093" s="1">
        <v>70</v>
      </c>
      <c r="LY1093" s="1">
        <v>98</v>
      </c>
      <c r="PG1093" s="1">
        <v>20</v>
      </c>
      <c r="PH1093" s="1">
        <v>20</v>
      </c>
      <c r="SP1093" s="1">
        <v>96.8</v>
      </c>
      <c r="SQ1093" s="1">
        <v>96.8</v>
      </c>
      <c r="VX1093" s="1">
        <v>1</v>
      </c>
      <c r="VY1093" s="1">
        <v>1</v>
      </c>
      <c r="WQ1093" s="1">
        <v>0</v>
      </c>
      <c r="WR1093" s="1">
        <v>0</v>
      </c>
      <c r="ZY1093" s="1">
        <v>236</v>
      </c>
      <c r="ZZ1093" s="1">
        <v>236.4</v>
      </c>
      <c r="AGS1093" s="1">
        <v>0</v>
      </c>
      <c r="AGT1093" s="1">
        <v>0</v>
      </c>
      <c r="AGU1093" s="1">
        <v>0</v>
      </c>
      <c r="AGV1093" s="1">
        <v>0</v>
      </c>
      <c r="AGW1093" s="1">
        <v>0</v>
      </c>
      <c r="AGX1093" s="1">
        <v>0</v>
      </c>
      <c r="AGY1093" s="1">
        <v>0</v>
      </c>
      <c r="AGZ1093" s="1">
        <v>0</v>
      </c>
      <c r="AHA1093" s="1">
        <v>1</v>
      </c>
      <c r="AHB1093" s="1">
        <v>9</v>
      </c>
      <c r="AHC1093" s="1">
        <v>1</v>
      </c>
      <c r="AHD1093" s="1">
        <v>0</v>
      </c>
      <c r="AHE1093" s="1">
        <v>0</v>
      </c>
      <c r="AHF1093" s="1">
        <v>0</v>
      </c>
      <c r="AHH1093" s="1">
        <v>0</v>
      </c>
      <c r="AHI1093" s="1">
        <v>0</v>
      </c>
      <c r="AHK1093" s="1">
        <v>0</v>
      </c>
      <c r="AHL1093" s="1">
        <v>0</v>
      </c>
      <c r="AHM1093" s="1">
        <v>0</v>
      </c>
      <c r="AHN1093" s="1">
        <v>0</v>
      </c>
      <c r="AHO1093" s="1">
        <v>0</v>
      </c>
      <c r="AHP1093" s="1">
        <v>0</v>
      </c>
      <c r="AHQ1093" s="1">
        <v>0</v>
      </c>
      <c r="AHR1093" s="1">
        <v>0</v>
      </c>
      <c r="AIM1093" s="1">
        <v>0</v>
      </c>
      <c r="AIN1093" s="1">
        <v>0</v>
      </c>
      <c r="AIO1093" s="1">
        <v>0</v>
      </c>
      <c r="AIT1093" s="3">
        <v>0</v>
      </c>
      <c r="AIU1093" s="1">
        <v>2</v>
      </c>
      <c r="AIV1093" s="1">
        <v>0</v>
      </c>
      <c r="AIW1093" s="1">
        <v>0</v>
      </c>
      <c r="AJB1093" s="1">
        <v>28</v>
      </c>
      <c r="AJC1093" s="1">
        <v>23</v>
      </c>
    </row>
    <row r="1094" spans="1:951" s="80" customFormat="1">
      <c r="B1094" s="80">
        <v>5</v>
      </c>
      <c r="C1094" s="80">
        <v>0</v>
      </c>
      <c r="Z1094" s="80">
        <v>0</v>
      </c>
      <c r="AA1094" s="80">
        <v>2</v>
      </c>
      <c r="AB1094" s="80" t="s">
        <v>9114</v>
      </c>
      <c r="AC1094" s="80">
        <v>6</v>
      </c>
      <c r="AD1094" s="80">
        <v>0</v>
      </c>
      <c r="AE1094" s="80">
        <v>0</v>
      </c>
      <c r="AG1094" s="80">
        <v>0</v>
      </c>
      <c r="AI1094" s="80">
        <v>142</v>
      </c>
      <c r="DR1094" s="80">
        <v>98</v>
      </c>
      <c r="HA1094" s="80">
        <v>2</v>
      </c>
      <c r="HT1094" s="80">
        <v>0</v>
      </c>
      <c r="IP1094" s="80">
        <v>94</v>
      </c>
      <c r="LX1094" s="80">
        <v>102</v>
      </c>
      <c r="PG1094" s="80">
        <v>22</v>
      </c>
      <c r="SP1094" s="80">
        <v>97.5</v>
      </c>
      <c r="VX1094" s="80">
        <v>1</v>
      </c>
      <c r="WQ1094" s="80">
        <v>0</v>
      </c>
      <c r="ZY1094" s="80">
        <v>234.8</v>
      </c>
      <c r="AGS1094" s="80">
        <v>0</v>
      </c>
      <c r="AGT1094" s="80">
        <v>0</v>
      </c>
      <c r="AGU1094" s="80">
        <v>0</v>
      </c>
      <c r="AGV1094" s="80">
        <v>0</v>
      </c>
      <c r="AGW1094" s="80">
        <v>0</v>
      </c>
      <c r="AGX1094" s="80">
        <v>0</v>
      </c>
      <c r="AGY1094" s="80">
        <v>0</v>
      </c>
      <c r="AGZ1094" s="80">
        <v>0</v>
      </c>
      <c r="AHA1094" s="80">
        <v>0</v>
      </c>
      <c r="AHB1094" s="80">
        <v>0</v>
      </c>
      <c r="AHC1094" s="80">
        <v>1</v>
      </c>
      <c r="AHD1094" s="80">
        <v>0</v>
      </c>
      <c r="AHE1094" s="80">
        <v>0</v>
      </c>
      <c r="AHF1094" s="80">
        <v>0</v>
      </c>
      <c r="AHH1094" s="80">
        <v>0</v>
      </c>
      <c r="AHI1094" s="80">
        <v>0</v>
      </c>
      <c r="AHK1094" s="80">
        <v>0</v>
      </c>
      <c r="AHL1094" s="80">
        <v>0</v>
      </c>
      <c r="AHM1094" s="80">
        <v>0</v>
      </c>
      <c r="AHN1094" s="80">
        <v>0</v>
      </c>
      <c r="AHO1094" s="80">
        <v>0</v>
      </c>
      <c r="AHP1094" s="80">
        <v>0</v>
      </c>
      <c r="AHQ1094" s="80">
        <v>0</v>
      </c>
      <c r="AHR1094" s="80">
        <v>0</v>
      </c>
      <c r="AIM1094" s="80">
        <v>0</v>
      </c>
      <c r="AIN1094" s="80">
        <v>0</v>
      </c>
      <c r="AIO1094" s="80">
        <v>0</v>
      </c>
      <c r="AIT1094" s="86">
        <v>1</v>
      </c>
      <c r="AIU1094" s="80">
        <v>0</v>
      </c>
      <c r="AIV1094" s="80">
        <v>0</v>
      </c>
      <c r="AIW1094" s="80">
        <v>0</v>
      </c>
      <c r="AIX1094" s="80">
        <v>48</v>
      </c>
    </row>
    <row r="1095" spans="1:951" s="1" customFormat="1">
      <c r="A1095" s="1">
        <v>230</v>
      </c>
      <c r="B1095" s="1">
        <v>1</v>
      </c>
      <c r="C1095" s="1">
        <v>1</v>
      </c>
      <c r="D1095" s="1" t="s">
        <v>9115</v>
      </c>
      <c r="E1095" s="1" t="s">
        <v>7707</v>
      </c>
      <c r="F1095" s="1" t="s">
        <v>6208</v>
      </c>
      <c r="O1095" s="1">
        <v>1</v>
      </c>
      <c r="P1095" s="1">
        <v>0</v>
      </c>
      <c r="Q1095" s="1">
        <v>0</v>
      </c>
      <c r="Z1095" s="1">
        <v>0</v>
      </c>
      <c r="AA1095" s="1">
        <v>2</v>
      </c>
      <c r="AB1095" s="1" t="s">
        <v>9116</v>
      </c>
      <c r="AC1095" s="1">
        <v>4</v>
      </c>
      <c r="AD1095" s="1">
        <v>1</v>
      </c>
      <c r="AE1095" s="1">
        <v>0</v>
      </c>
      <c r="AG1095" s="1">
        <v>0</v>
      </c>
      <c r="AI1095" s="1">
        <v>128</v>
      </c>
      <c r="AJ1095" s="1">
        <v>134</v>
      </c>
      <c r="AK1095" s="1">
        <v>115</v>
      </c>
      <c r="AL1095" s="1">
        <v>129</v>
      </c>
      <c r="DR1095" s="1">
        <v>58</v>
      </c>
      <c r="DS1095" s="1">
        <v>63</v>
      </c>
      <c r="DT1095" s="1">
        <v>54</v>
      </c>
      <c r="DU1095" s="1">
        <v>60</v>
      </c>
      <c r="IP1095" s="1">
        <v>95</v>
      </c>
      <c r="IQ1095" s="1">
        <v>96</v>
      </c>
      <c r="IR1095" s="1">
        <v>94</v>
      </c>
      <c r="LX1095" s="1">
        <v>74</v>
      </c>
      <c r="LY1095" s="1">
        <v>75</v>
      </c>
      <c r="LZ1095" s="1">
        <v>74</v>
      </c>
      <c r="MA1095" s="1">
        <v>88</v>
      </c>
      <c r="PG1095" s="1">
        <v>16</v>
      </c>
      <c r="PH1095" s="1">
        <v>16</v>
      </c>
      <c r="PI1095" s="1">
        <v>18</v>
      </c>
      <c r="PJ1095" s="1">
        <v>18</v>
      </c>
      <c r="SP1095" s="1">
        <v>98.4</v>
      </c>
      <c r="SQ1095" s="1">
        <v>99.8</v>
      </c>
      <c r="SS1095" s="1">
        <v>98.7</v>
      </c>
      <c r="WQ1095" s="1">
        <v>0</v>
      </c>
      <c r="WR1095" s="1">
        <v>0</v>
      </c>
      <c r="WT1095" s="1">
        <v>0</v>
      </c>
      <c r="AGS1095" s="1">
        <v>1</v>
      </c>
      <c r="AGT1095" s="1">
        <v>0</v>
      </c>
      <c r="AGU1095" s="1">
        <v>0</v>
      </c>
      <c r="AGV1095" s="1">
        <v>1</v>
      </c>
      <c r="AGW1095" s="1">
        <v>0</v>
      </c>
      <c r="AGX1095" s="1">
        <v>0</v>
      </c>
      <c r="AGY1095" s="1">
        <v>0</v>
      </c>
      <c r="AGZ1095" s="1">
        <v>0</v>
      </c>
      <c r="AHA1095" s="1">
        <v>0</v>
      </c>
      <c r="AHB1095" s="1">
        <v>0</v>
      </c>
      <c r="AHC1095" s="1">
        <v>1</v>
      </c>
      <c r="AHD1095" s="1">
        <v>0</v>
      </c>
      <c r="AHE1095" s="1">
        <v>0</v>
      </c>
      <c r="AHF1095" s="1">
        <v>0</v>
      </c>
      <c r="AHH1095" s="1">
        <v>0</v>
      </c>
      <c r="AHI1095" s="1">
        <v>0</v>
      </c>
      <c r="AHK1095" s="1">
        <v>0</v>
      </c>
      <c r="AHL1095" s="1">
        <v>0</v>
      </c>
      <c r="AHM1095" s="1">
        <v>0</v>
      </c>
      <c r="AHN1095" s="1">
        <v>0</v>
      </c>
      <c r="AHO1095" s="1">
        <v>0</v>
      </c>
      <c r="AHP1095" s="1">
        <v>0</v>
      </c>
      <c r="AHQ1095" s="1">
        <v>0</v>
      </c>
      <c r="AHR1095" s="1">
        <v>1</v>
      </c>
      <c r="AIM1095" s="1">
        <v>0</v>
      </c>
      <c r="AIN1095" s="1">
        <v>0</v>
      </c>
      <c r="AIO1095" s="1">
        <v>0</v>
      </c>
      <c r="AIP1095" s="1">
        <v>1</v>
      </c>
      <c r="AIQ1095" s="1">
        <v>1</v>
      </c>
      <c r="AIR1095" s="1">
        <v>1</v>
      </c>
      <c r="AIS1095" s="1">
        <v>1</v>
      </c>
      <c r="AIT1095" s="3">
        <v>1</v>
      </c>
      <c r="AIV1095" s="1">
        <v>0</v>
      </c>
      <c r="AIW1095" s="1">
        <v>0</v>
      </c>
      <c r="AIX1095" s="1">
        <v>51</v>
      </c>
    </row>
    <row r="1096" spans="1:951" s="1" customFormat="1">
      <c r="B1096" s="1">
        <v>2</v>
      </c>
      <c r="C1096" s="1">
        <v>1</v>
      </c>
      <c r="D1096" s="1" t="s">
        <v>7646</v>
      </c>
      <c r="O1096" s="1">
        <v>0</v>
      </c>
      <c r="Z1096" s="1">
        <v>0</v>
      </c>
      <c r="AA1096" s="1">
        <v>2</v>
      </c>
      <c r="AB1096" s="1" t="s">
        <v>9117</v>
      </c>
      <c r="AC1096" s="1">
        <v>3</v>
      </c>
      <c r="AD1096" s="1">
        <v>0</v>
      </c>
      <c r="AE1096" s="1">
        <v>9</v>
      </c>
      <c r="AF1096" s="1">
        <v>0</v>
      </c>
      <c r="AG1096" s="1">
        <v>0</v>
      </c>
      <c r="AI1096" s="1">
        <v>118</v>
      </c>
      <c r="AJ1096" s="1">
        <v>114</v>
      </c>
      <c r="DR1096" s="1">
        <v>74</v>
      </c>
      <c r="DS1096" s="1">
        <v>50</v>
      </c>
      <c r="HA1096" s="1">
        <v>0</v>
      </c>
      <c r="HB1096" s="1">
        <v>0</v>
      </c>
      <c r="HT1096" s="1">
        <v>0</v>
      </c>
      <c r="HU1096" s="1">
        <v>1</v>
      </c>
      <c r="IP1096" s="1">
        <v>93</v>
      </c>
      <c r="IQ1096" s="1">
        <v>97</v>
      </c>
      <c r="LX1096" s="1">
        <v>78</v>
      </c>
      <c r="LY1096" s="1">
        <v>67</v>
      </c>
      <c r="PG1096" s="1">
        <v>22</v>
      </c>
      <c r="PH1096" s="1">
        <v>26</v>
      </c>
      <c r="SP1096" s="1">
        <v>96.9</v>
      </c>
      <c r="SQ1096" s="1">
        <v>97.6</v>
      </c>
      <c r="VX1096" s="1">
        <v>0</v>
      </c>
      <c r="VY1096" s="1">
        <v>0</v>
      </c>
      <c r="WQ1096" s="1">
        <v>0</v>
      </c>
      <c r="WR1096" s="1">
        <v>0</v>
      </c>
      <c r="AGS1096" s="1">
        <v>1</v>
      </c>
      <c r="AGT1096" s="1">
        <v>0</v>
      </c>
      <c r="AGU1096" s="1">
        <v>0</v>
      </c>
      <c r="AGV1096" s="1">
        <v>1</v>
      </c>
      <c r="AGW1096" s="1">
        <v>0</v>
      </c>
      <c r="AGX1096" s="1">
        <v>0</v>
      </c>
      <c r="AGY1096" s="1">
        <v>0</v>
      </c>
      <c r="AGZ1096" s="1">
        <v>0</v>
      </c>
      <c r="AHA1096" s="1">
        <v>0</v>
      </c>
      <c r="AHB1096" s="1">
        <v>0</v>
      </c>
      <c r="AHC1096" s="1">
        <v>1</v>
      </c>
      <c r="AHD1096" s="1">
        <v>0</v>
      </c>
      <c r="AHE1096" s="1">
        <v>0</v>
      </c>
      <c r="AHF1096" s="1">
        <v>0</v>
      </c>
      <c r="AHH1096" s="1">
        <v>0</v>
      </c>
      <c r="AHI1096" s="1">
        <v>0</v>
      </c>
      <c r="AHK1096" s="1">
        <v>0</v>
      </c>
      <c r="AHL1096" s="1">
        <v>0</v>
      </c>
      <c r="AHM1096" s="1">
        <v>0</v>
      </c>
      <c r="AHN1096" s="1">
        <v>0</v>
      </c>
      <c r="AHO1096" s="1">
        <v>0</v>
      </c>
      <c r="AHP1096" s="1">
        <v>0</v>
      </c>
      <c r="AHQ1096" s="1">
        <v>0</v>
      </c>
      <c r="AHR1096" s="1">
        <v>1</v>
      </c>
      <c r="AIM1096" s="1">
        <v>0</v>
      </c>
      <c r="AIN1096" s="1">
        <v>0</v>
      </c>
      <c r="AIO1096" s="1">
        <v>0</v>
      </c>
      <c r="AIT1096" s="3">
        <v>2</v>
      </c>
      <c r="AIV1096" s="1">
        <v>0</v>
      </c>
      <c r="AIW1096" s="1">
        <v>0</v>
      </c>
      <c r="AIX1096" s="1">
        <v>26</v>
      </c>
      <c r="AIY1096" s="1">
        <v>49</v>
      </c>
    </row>
    <row r="1097" spans="1:951" s="18" customFormat="1">
      <c r="B1097" s="18">
        <v>3</v>
      </c>
      <c r="C1097" s="18">
        <v>0</v>
      </c>
      <c r="Z1097" s="18">
        <v>0</v>
      </c>
      <c r="AA1097" s="18">
        <v>2</v>
      </c>
      <c r="AB1097" s="18" t="s">
        <v>9118</v>
      </c>
      <c r="AC1097" s="18">
        <v>2</v>
      </c>
      <c r="AD1097" s="18">
        <v>0</v>
      </c>
      <c r="AE1097" s="18">
        <v>2</v>
      </c>
      <c r="AF1097" s="18">
        <v>0</v>
      </c>
      <c r="AG1097" s="18">
        <v>0</v>
      </c>
      <c r="AI1097" s="18">
        <v>120</v>
      </c>
      <c r="DR1097" s="18">
        <v>64</v>
      </c>
      <c r="HA1097" s="18">
        <v>2</v>
      </c>
      <c r="HT1097" s="18">
        <v>0</v>
      </c>
      <c r="IP1097" s="18">
        <v>96</v>
      </c>
      <c r="LX1097" s="18">
        <v>80</v>
      </c>
      <c r="PG1097" s="18">
        <v>18</v>
      </c>
      <c r="SP1097" s="18">
        <v>97.8</v>
      </c>
      <c r="VX1097" s="18">
        <v>1</v>
      </c>
      <c r="WQ1097" s="18">
        <v>0</v>
      </c>
      <c r="AGS1097" s="18">
        <v>0</v>
      </c>
      <c r="AGT1097" s="18">
        <v>0</v>
      </c>
      <c r="AGU1097" s="18">
        <v>0</v>
      </c>
      <c r="AGV1097" s="18">
        <v>0</v>
      </c>
      <c r="AGW1097" s="18">
        <v>0</v>
      </c>
      <c r="AGX1097" s="18">
        <v>0</v>
      </c>
      <c r="AGY1097" s="18">
        <v>0</v>
      </c>
      <c r="AGZ1097" s="18">
        <v>0</v>
      </c>
      <c r="AHA1097" s="18">
        <v>0</v>
      </c>
      <c r="AHB1097" s="18">
        <v>0</v>
      </c>
      <c r="AHC1097" s="18">
        <v>1</v>
      </c>
      <c r="AHD1097" s="18">
        <v>0</v>
      </c>
      <c r="AHE1097" s="18">
        <v>0</v>
      </c>
      <c r="AHF1097" s="18">
        <v>0</v>
      </c>
      <c r="AHH1097" s="18">
        <v>0</v>
      </c>
      <c r="AHI1097" s="18">
        <v>0</v>
      </c>
      <c r="AHK1097" s="18">
        <v>0</v>
      </c>
      <c r="AHL1097" s="18">
        <v>0</v>
      </c>
      <c r="AHM1097" s="18">
        <v>0</v>
      </c>
      <c r="AHN1097" s="18">
        <v>0</v>
      </c>
      <c r="AHO1097" s="18">
        <v>0</v>
      </c>
      <c r="AHP1097" s="18">
        <v>0</v>
      </c>
      <c r="AHQ1097" s="18">
        <v>0</v>
      </c>
      <c r="AHR1097" s="18">
        <v>4</v>
      </c>
      <c r="AIM1097" s="18">
        <v>0</v>
      </c>
      <c r="AIN1097" s="18">
        <v>0</v>
      </c>
      <c r="AIO1097" s="18">
        <v>0</v>
      </c>
      <c r="AIT1097" s="79">
        <v>1</v>
      </c>
      <c r="AIV1097" s="18">
        <v>0</v>
      </c>
      <c r="AIW1097" s="18">
        <v>0</v>
      </c>
      <c r="AIX1097" s="18">
        <v>30</v>
      </c>
    </row>
    <row r="1098" spans="1:951" s="14" customFormat="1">
      <c r="A1098" s="14">
        <v>231</v>
      </c>
      <c r="B1098" s="14">
        <v>1</v>
      </c>
      <c r="C1098" s="61">
        <v>1</v>
      </c>
      <c r="D1098" s="14" t="s">
        <v>5948</v>
      </c>
      <c r="E1098" s="14" t="s">
        <v>7829</v>
      </c>
      <c r="F1098" s="63" t="s">
        <v>9119</v>
      </c>
      <c r="G1098" s="14" t="s">
        <v>5913</v>
      </c>
      <c r="H1098" s="14" t="s">
        <v>9120</v>
      </c>
      <c r="I1098" s="14" t="s">
        <v>7556</v>
      </c>
      <c r="O1098" s="61">
        <v>0</v>
      </c>
      <c r="P1098" s="61">
        <v>0</v>
      </c>
      <c r="Q1098" s="61">
        <v>1</v>
      </c>
      <c r="R1098" s="61">
        <v>1</v>
      </c>
      <c r="S1098" s="61">
        <v>0</v>
      </c>
      <c r="T1098" s="61"/>
      <c r="U1098" s="61"/>
      <c r="V1098" s="61"/>
      <c r="W1098" s="61"/>
      <c r="X1098" s="61"/>
      <c r="Y1098" s="61"/>
      <c r="Z1098" s="14">
        <v>0</v>
      </c>
      <c r="AA1098" s="14">
        <v>2</v>
      </c>
      <c r="AI1098" s="14">
        <v>104</v>
      </c>
      <c r="AK1098" s="14">
        <v>107</v>
      </c>
      <c r="AL1098" s="14">
        <v>120</v>
      </c>
      <c r="DR1098" s="61">
        <v>64</v>
      </c>
      <c r="DS1098" s="61"/>
      <c r="DT1098" s="61">
        <v>57</v>
      </c>
      <c r="DU1098" s="61">
        <v>69</v>
      </c>
      <c r="DV1098" s="61"/>
      <c r="DW1098" s="61"/>
      <c r="DX1098" s="61"/>
      <c r="DY1098" s="61"/>
      <c r="DZ1098" s="61"/>
      <c r="EA1098" s="61"/>
      <c r="EB1098" s="61"/>
      <c r="EC1098" s="61"/>
      <c r="ED1098" s="61"/>
      <c r="EE1098" s="61"/>
      <c r="EF1098" s="61"/>
      <c r="EG1098" s="61"/>
      <c r="EH1098" s="61"/>
      <c r="EI1098" s="61"/>
      <c r="EJ1098" s="61"/>
      <c r="EK1098" s="61"/>
      <c r="EL1098" s="61"/>
      <c r="EM1098" s="61"/>
      <c r="EN1098" s="61"/>
      <c r="EO1098" s="61"/>
      <c r="EP1098" s="61"/>
      <c r="EQ1098" s="61"/>
      <c r="ER1098" s="61"/>
      <c r="ES1098" s="61"/>
      <c r="ET1098" s="61"/>
      <c r="EU1098" s="61"/>
      <c r="EV1098" s="61"/>
      <c r="EW1098" s="61"/>
      <c r="EX1098" s="61"/>
      <c r="EY1098" s="61"/>
      <c r="EZ1098" s="61"/>
      <c r="FA1098" s="61"/>
      <c r="FB1098" s="61"/>
      <c r="FC1098" s="61"/>
      <c r="FD1098" s="61"/>
      <c r="FE1098" s="61"/>
      <c r="FF1098" s="61"/>
      <c r="FG1098" s="61"/>
      <c r="FH1098" s="61"/>
      <c r="FI1098" s="61"/>
      <c r="FJ1098" s="61"/>
      <c r="FK1098" s="61"/>
      <c r="FL1098" s="61"/>
      <c r="FM1098" s="61"/>
      <c r="FN1098" s="61"/>
      <c r="FO1098" s="61"/>
      <c r="FP1098" s="61"/>
      <c r="FQ1098" s="61"/>
      <c r="FR1098" s="61"/>
      <c r="FS1098" s="61"/>
      <c r="FT1098" s="61"/>
      <c r="FU1098" s="61"/>
      <c r="FV1098" s="61"/>
      <c r="FW1098" s="61"/>
      <c r="FX1098" s="61"/>
      <c r="FY1098" s="61"/>
      <c r="FZ1098" s="61"/>
      <c r="GA1098" s="61"/>
      <c r="GB1098" s="61"/>
      <c r="GC1098" s="61"/>
      <c r="GD1098" s="61"/>
      <c r="GE1098" s="61"/>
      <c r="GF1098" s="61"/>
      <c r="GG1098" s="61"/>
      <c r="GH1098" s="61"/>
      <c r="GI1098" s="61"/>
      <c r="GJ1098" s="61"/>
      <c r="GK1098" s="61"/>
      <c r="GL1098" s="61"/>
      <c r="GM1098" s="61"/>
      <c r="GN1098" s="61"/>
      <c r="GO1098" s="61"/>
      <c r="GP1098" s="61"/>
      <c r="GQ1098" s="61"/>
      <c r="GR1098" s="61"/>
      <c r="GS1098" s="61"/>
      <c r="GT1098" s="61"/>
      <c r="GU1098" s="61"/>
      <c r="GV1098" s="61"/>
      <c r="GW1098" s="61"/>
      <c r="GX1098" s="61"/>
      <c r="GY1098" s="61"/>
      <c r="GZ1098" s="61"/>
      <c r="IP1098" s="14">
        <v>93</v>
      </c>
      <c r="IR1098" s="14">
        <v>95</v>
      </c>
      <c r="IS1098" s="14">
        <v>96</v>
      </c>
      <c r="LX1098" s="14">
        <v>69</v>
      </c>
      <c r="LY1098" s="14">
        <v>71</v>
      </c>
      <c r="LZ1098" s="14">
        <v>64</v>
      </c>
      <c r="MA1098" s="14">
        <v>60</v>
      </c>
      <c r="PG1098" s="61">
        <v>18</v>
      </c>
      <c r="PH1098" s="61">
        <v>16</v>
      </c>
      <c r="PI1098" s="61">
        <v>18</v>
      </c>
      <c r="PJ1098" s="61">
        <v>20</v>
      </c>
      <c r="PK1098" s="61"/>
      <c r="PL1098" s="61"/>
      <c r="PM1098" s="61"/>
      <c r="PN1098" s="61"/>
      <c r="PO1098" s="61"/>
      <c r="PP1098" s="61"/>
      <c r="PQ1098" s="61"/>
      <c r="PR1098" s="61"/>
      <c r="PS1098" s="61"/>
      <c r="PT1098" s="61"/>
      <c r="PU1098" s="61"/>
      <c r="PV1098" s="61"/>
      <c r="PW1098" s="61"/>
      <c r="PX1098" s="61"/>
      <c r="PY1098" s="61"/>
      <c r="PZ1098" s="61"/>
      <c r="QA1098" s="61"/>
      <c r="QB1098" s="61"/>
      <c r="QC1098" s="61"/>
      <c r="QD1098" s="61"/>
      <c r="QE1098" s="61"/>
      <c r="QF1098" s="61"/>
      <c r="QG1098" s="61"/>
      <c r="QH1098" s="61"/>
      <c r="QI1098" s="61"/>
      <c r="QJ1098" s="61"/>
      <c r="QK1098" s="61"/>
      <c r="QL1098" s="61"/>
      <c r="QM1098" s="61"/>
      <c r="QN1098" s="61"/>
      <c r="QO1098" s="61"/>
      <c r="QP1098" s="61"/>
      <c r="QQ1098" s="61"/>
      <c r="QR1098" s="61"/>
      <c r="QS1098" s="61"/>
      <c r="QT1098" s="61"/>
      <c r="QU1098" s="61"/>
      <c r="QV1098" s="61"/>
      <c r="QW1098" s="61"/>
      <c r="QX1098" s="61"/>
      <c r="QY1098" s="61"/>
      <c r="QZ1098" s="61"/>
      <c r="RA1098" s="61"/>
      <c r="RB1098" s="61"/>
      <c r="RC1098" s="61"/>
      <c r="RD1098" s="61"/>
      <c r="RE1098" s="61"/>
      <c r="RF1098" s="61"/>
      <c r="RG1098" s="61"/>
      <c r="RH1098" s="61"/>
      <c r="RI1098" s="61"/>
      <c r="RJ1098" s="61"/>
      <c r="RK1098" s="61"/>
      <c r="RL1098" s="61"/>
      <c r="RM1098" s="61"/>
      <c r="RN1098" s="61"/>
      <c r="RO1098" s="61"/>
      <c r="RP1098" s="61"/>
      <c r="RQ1098" s="61"/>
      <c r="RR1098" s="61"/>
      <c r="RS1098" s="61"/>
      <c r="RT1098" s="61"/>
      <c r="RU1098" s="61"/>
      <c r="RV1098" s="61"/>
      <c r="RW1098" s="61"/>
      <c r="RX1098" s="61"/>
      <c r="RY1098" s="61"/>
      <c r="RZ1098" s="61"/>
      <c r="SA1098" s="61"/>
      <c r="SB1098" s="61"/>
      <c r="SC1098" s="61"/>
      <c r="SD1098" s="61"/>
      <c r="SE1098" s="61"/>
      <c r="SF1098" s="61"/>
      <c r="SG1098" s="61"/>
      <c r="SH1098" s="61"/>
      <c r="SI1098" s="61"/>
      <c r="SJ1098" s="61"/>
      <c r="SK1098" s="61"/>
      <c r="SL1098" s="61"/>
      <c r="SM1098" s="61"/>
      <c r="SN1098" s="61"/>
      <c r="SO1098" s="61"/>
      <c r="SP1098" s="14">
        <v>98.2</v>
      </c>
      <c r="SR1098" s="14">
        <v>98.4</v>
      </c>
      <c r="SS1098" s="14">
        <v>98.4</v>
      </c>
      <c r="WQ1098" s="14">
        <v>0</v>
      </c>
      <c r="WS1098" s="14">
        <v>0</v>
      </c>
      <c r="WT1098" s="14">
        <v>0</v>
      </c>
      <c r="ZY1098" s="61"/>
      <c r="ZZ1098" s="61"/>
      <c r="AAA1098" s="61"/>
      <c r="AAI1098" s="63"/>
      <c r="AAM1098" s="61"/>
      <c r="AAO1098" s="63"/>
      <c r="AAS1098" s="61"/>
      <c r="AAU1098" s="63"/>
      <c r="ABM1098" s="61"/>
      <c r="ABN1098" s="61"/>
      <c r="ACA1098" s="61"/>
      <c r="ACB1098" s="61"/>
      <c r="ACC1098" s="61"/>
      <c r="AGK1098" s="61"/>
      <c r="AGM1098" s="63"/>
      <c r="AGQ1098" s="61"/>
      <c r="AGS1098" s="14">
        <v>1</v>
      </c>
      <c r="AGT1098" s="14">
        <v>0</v>
      </c>
      <c r="AGU1098" s="14">
        <v>0</v>
      </c>
      <c r="AGV1098" s="14">
        <v>0</v>
      </c>
      <c r="AGW1098" s="14">
        <v>0</v>
      </c>
      <c r="AGX1098" s="14">
        <v>1</v>
      </c>
      <c r="AGY1098" s="14">
        <v>0</v>
      </c>
      <c r="AGZ1098" s="14">
        <v>1</v>
      </c>
      <c r="AHA1098" s="14">
        <v>0</v>
      </c>
      <c r="AHB1098" s="14">
        <v>0</v>
      </c>
      <c r="AHC1098" s="14">
        <v>2</v>
      </c>
      <c r="AHD1098" s="14">
        <v>0</v>
      </c>
      <c r="AHE1098" s="14">
        <v>0</v>
      </c>
      <c r="AHF1098" s="14">
        <v>0</v>
      </c>
      <c r="AHH1098" s="14">
        <v>0</v>
      </c>
      <c r="AHI1098" s="14">
        <v>0</v>
      </c>
      <c r="AHK1098" s="14">
        <v>0</v>
      </c>
      <c r="AHL1098" s="14">
        <v>0</v>
      </c>
      <c r="AHM1098" s="14">
        <v>0</v>
      </c>
      <c r="AHN1098" s="14">
        <v>0</v>
      </c>
      <c r="AHO1098" s="14">
        <v>0</v>
      </c>
      <c r="AHP1098" s="14">
        <v>0</v>
      </c>
      <c r="AHQ1098" s="14">
        <v>0</v>
      </c>
      <c r="AHR1098" s="14">
        <v>5.75</v>
      </c>
      <c r="AHT1098" s="61"/>
      <c r="AHV1098" s="63"/>
      <c r="AHZ1098" s="61"/>
      <c r="AIB1098" s="63"/>
      <c r="AIF1098" s="61"/>
      <c r="AIH1098" s="63"/>
      <c r="AIL1098" s="61"/>
      <c r="AIM1098" s="14">
        <v>1</v>
      </c>
      <c r="AIN1098" s="14">
        <v>0</v>
      </c>
      <c r="AIO1098" s="14">
        <v>0</v>
      </c>
      <c r="AIR1098" s="61"/>
      <c r="AIT1098" s="60"/>
      <c r="AIX1098" s="61"/>
      <c r="AJB1098" s="63"/>
      <c r="AJF1098" s="61"/>
      <c r="AJH1098" s="63"/>
      <c r="AJL1098" s="61"/>
      <c r="AJN1098" s="63"/>
    </row>
    <row r="1099" spans="1:951" s="31" customFormat="1">
      <c r="B1099" s="31">
        <v>2</v>
      </c>
      <c r="C1099" s="31">
        <v>1</v>
      </c>
      <c r="D1099" s="31" t="s">
        <v>9121</v>
      </c>
      <c r="F1099" s="82"/>
      <c r="G1099" s="83"/>
      <c r="O1099" s="31">
        <v>0</v>
      </c>
      <c r="Z1099" s="31">
        <v>0</v>
      </c>
      <c r="AA1099" s="31">
        <v>2</v>
      </c>
      <c r="AB1099" s="83" t="s">
        <v>9122</v>
      </c>
      <c r="AI1099" s="31">
        <v>124</v>
      </c>
      <c r="AK1099" s="31">
        <v>111</v>
      </c>
      <c r="AL1099" s="31">
        <v>98</v>
      </c>
      <c r="DR1099" s="31">
        <v>66</v>
      </c>
      <c r="DT1099" s="31">
        <v>65</v>
      </c>
      <c r="DU1099" s="31">
        <v>61</v>
      </c>
      <c r="IP1099" s="31">
        <v>98</v>
      </c>
      <c r="IR1099" s="31">
        <v>96</v>
      </c>
      <c r="IS1099" s="31">
        <v>96</v>
      </c>
      <c r="LX1099" s="31">
        <v>59</v>
      </c>
      <c r="LY1099" s="31">
        <v>64</v>
      </c>
      <c r="LZ1099" s="31">
        <v>61</v>
      </c>
      <c r="MA1099" s="31">
        <v>61</v>
      </c>
      <c r="PG1099" s="31">
        <v>20</v>
      </c>
      <c r="PH1099" s="31">
        <v>18</v>
      </c>
      <c r="PI1099" s="31">
        <v>18</v>
      </c>
      <c r="PJ1099" s="31">
        <v>18</v>
      </c>
      <c r="SP1099" s="31">
        <v>97.7</v>
      </c>
      <c r="SR1099" s="31">
        <v>97.6</v>
      </c>
      <c r="SS1099" s="31">
        <v>98.2</v>
      </c>
      <c r="WQ1099" s="31">
        <v>0</v>
      </c>
      <c r="WS1099" s="31">
        <v>0</v>
      </c>
      <c r="WT1099" s="31">
        <v>0</v>
      </c>
      <c r="AAI1099" s="82"/>
      <c r="AAJ1099" s="83"/>
      <c r="AAO1099" s="82"/>
      <c r="AAP1099" s="83"/>
      <c r="AAU1099" s="82"/>
      <c r="AAV1099" s="83"/>
      <c r="AAY1099" s="31">
        <v>26</v>
      </c>
      <c r="ABB1099" s="31">
        <v>13.7</v>
      </c>
      <c r="ABE1099" s="31">
        <v>39.700000000000003</v>
      </c>
      <c r="ABM1099" s="31">
        <v>5.93</v>
      </c>
      <c r="ABO1099" s="31">
        <v>103</v>
      </c>
      <c r="ABU1099" s="31">
        <v>141</v>
      </c>
      <c r="ABX1099" s="31">
        <v>4.7</v>
      </c>
      <c r="ACA1099" s="31">
        <v>105</v>
      </c>
      <c r="ACD1099" s="31">
        <v>8.5</v>
      </c>
      <c r="ACG1099" s="31">
        <v>109</v>
      </c>
      <c r="ACQ1099" s="31">
        <v>21</v>
      </c>
      <c r="ACT1099" s="31">
        <v>0.8</v>
      </c>
      <c r="ACW1099" s="31">
        <v>10</v>
      </c>
      <c r="ADR1099" s="31">
        <v>2.4</v>
      </c>
      <c r="AGG1099" s="31">
        <v>5</v>
      </c>
      <c r="AGH1099" s="31" t="s">
        <v>9123</v>
      </c>
      <c r="AGM1099" s="82"/>
      <c r="AGN1099" s="83"/>
      <c r="AGS1099" s="31">
        <v>1</v>
      </c>
      <c r="AGT1099" s="31">
        <v>0</v>
      </c>
      <c r="AGU1099" s="31">
        <v>0</v>
      </c>
      <c r="AGV1099" s="31">
        <v>1</v>
      </c>
      <c r="AGW1099" s="31">
        <v>0</v>
      </c>
      <c r="AGX1099" s="31">
        <v>1</v>
      </c>
      <c r="AGY1099" s="31">
        <v>0</v>
      </c>
      <c r="AGZ1099" s="31">
        <v>4</v>
      </c>
      <c r="AHA1099" s="31">
        <v>0</v>
      </c>
      <c r="AHB1099" s="31">
        <v>0</v>
      </c>
      <c r="AHC1099" s="31">
        <v>1</v>
      </c>
      <c r="AHD1099" s="31">
        <v>0</v>
      </c>
      <c r="AHE1099" s="31">
        <v>0</v>
      </c>
      <c r="AHF1099" s="31">
        <v>0</v>
      </c>
      <c r="AHH1099" s="31">
        <v>0</v>
      </c>
      <c r="AHI1099" s="31">
        <v>0</v>
      </c>
      <c r="AHK1099" s="31">
        <v>0</v>
      </c>
      <c r="AHL1099" s="31">
        <v>0</v>
      </c>
      <c r="AHM1099" s="31">
        <v>0</v>
      </c>
      <c r="AHN1099" s="31">
        <v>0</v>
      </c>
      <c r="AHO1099" s="31">
        <v>0</v>
      </c>
      <c r="AHP1099" s="31">
        <v>0</v>
      </c>
      <c r="AHQ1099" s="31">
        <v>0</v>
      </c>
      <c r="AHR1099" s="31">
        <v>6.6660000000000004</v>
      </c>
      <c r="AHV1099" s="82"/>
      <c r="AHW1099" s="83"/>
      <c r="AIB1099" s="82"/>
      <c r="AIC1099" s="83"/>
      <c r="AIH1099" s="82"/>
      <c r="AII1099" s="83"/>
      <c r="AIM1099" s="31">
        <v>1</v>
      </c>
      <c r="AIN1099" s="31">
        <v>0</v>
      </c>
      <c r="AIO1099" s="31">
        <v>0</v>
      </c>
      <c r="AIT1099" s="84"/>
      <c r="AIU1099" s="83"/>
      <c r="AJB1099" s="82"/>
      <c r="AJC1099" s="83"/>
      <c r="AJH1099" s="82"/>
      <c r="AJI1099" s="83"/>
      <c r="AJN1099" s="82"/>
      <c r="AJO1099" s="83"/>
    </row>
    <row r="1100" spans="1:951" s="1" customFormat="1">
      <c r="A1100" s="1">
        <v>232</v>
      </c>
      <c r="B1100" s="1" t="s">
        <v>7502</v>
      </c>
      <c r="C1100" s="1">
        <v>0</v>
      </c>
      <c r="Z1100" s="1">
        <v>0</v>
      </c>
      <c r="AA1100" s="1">
        <v>2</v>
      </c>
      <c r="AB1100" s="1" t="s">
        <v>9037</v>
      </c>
      <c r="AI1100" s="1">
        <v>131</v>
      </c>
      <c r="AJ1100" s="1">
        <v>118</v>
      </c>
      <c r="AK1100" s="1">
        <v>150</v>
      </c>
      <c r="AM1100" s="1">
        <v>158</v>
      </c>
      <c r="DR1100" s="1">
        <v>84</v>
      </c>
      <c r="DS1100" s="1">
        <v>87</v>
      </c>
      <c r="DT1100" s="1">
        <v>80</v>
      </c>
      <c r="DV1100" s="1">
        <v>86</v>
      </c>
      <c r="IP1100" s="1">
        <v>95</v>
      </c>
      <c r="IQ1100" s="1">
        <v>94</v>
      </c>
      <c r="IR1100" s="1">
        <v>97</v>
      </c>
      <c r="IT1100" s="1">
        <v>94</v>
      </c>
      <c r="LX1100" s="1">
        <v>71</v>
      </c>
      <c r="LY1100" s="1">
        <v>68</v>
      </c>
      <c r="LZ1100" s="1">
        <v>78</v>
      </c>
      <c r="MA1100" s="1">
        <v>65</v>
      </c>
      <c r="MB1100" s="1">
        <v>71</v>
      </c>
      <c r="PG1100" s="1">
        <v>18</v>
      </c>
      <c r="PH1100" s="1">
        <v>20</v>
      </c>
      <c r="PI1100" s="1">
        <v>20</v>
      </c>
      <c r="PK1100" s="1">
        <v>20</v>
      </c>
      <c r="SP1100" s="1">
        <v>97.6</v>
      </c>
      <c r="SQ1100" s="1">
        <v>97.5</v>
      </c>
      <c r="SR1100" s="1">
        <v>97.9</v>
      </c>
      <c r="ST1100" s="1">
        <v>97.6</v>
      </c>
      <c r="WQ1100" s="1">
        <v>1</v>
      </c>
      <c r="WR1100" s="1">
        <v>1</v>
      </c>
      <c r="WS1100" s="1">
        <v>1</v>
      </c>
      <c r="WU1100" s="1">
        <v>0</v>
      </c>
      <c r="AIT1100" s="1">
        <v>0</v>
      </c>
      <c r="AIU1100" s="1">
        <v>0</v>
      </c>
      <c r="AIZ1100" s="24"/>
      <c r="AJA1100" s="24"/>
    </row>
    <row r="1101" spans="1:951" s="1" customFormat="1">
      <c r="B1101" s="1">
        <v>2</v>
      </c>
      <c r="C1101" s="1">
        <v>1</v>
      </c>
      <c r="D1101" s="1" t="s">
        <v>9124</v>
      </c>
      <c r="O1101" s="1">
        <v>0</v>
      </c>
      <c r="Z1101" s="1">
        <v>0</v>
      </c>
      <c r="AA1101" s="1">
        <v>2</v>
      </c>
      <c r="AB1101" s="1" t="s">
        <v>9125</v>
      </c>
      <c r="AC1101" s="1">
        <v>0</v>
      </c>
      <c r="AE1101" s="1">
        <v>0</v>
      </c>
      <c r="AG1101" s="1">
        <v>0</v>
      </c>
      <c r="AI1101" s="1">
        <v>137</v>
      </c>
      <c r="AM1101" s="1">
        <v>129</v>
      </c>
      <c r="AP1101" s="1">
        <v>169</v>
      </c>
      <c r="AS1101" s="1">
        <v>165</v>
      </c>
      <c r="AU1101" s="1">
        <v>166</v>
      </c>
      <c r="AX1101" s="1">
        <v>140</v>
      </c>
      <c r="DR1101" s="1">
        <v>80</v>
      </c>
      <c r="DV1101" s="1">
        <v>80</v>
      </c>
      <c r="DY1101" s="1">
        <v>98</v>
      </c>
      <c r="EB1101" s="1">
        <v>85</v>
      </c>
      <c r="ED1101" s="1">
        <v>90</v>
      </c>
      <c r="EG1101" s="1">
        <v>90</v>
      </c>
      <c r="HP1101" s="1">
        <v>0</v>
      </c>
      <c r="II1101" s="1">
        <v>0</v>
      </c>
      <c r="IP1101" s="1">
        <v>90</v>
      </c>
      <c r="IQ1101" s="1">
        <v>94</v>
      </c>
      <c r="IT1101" s="1">
        <v>93</v>
      </c>
      <c r="IV1101" s="1">
        <v>93</v>
      </c>
      <c r="IW1101" s="1">
        <v>95</v>
      </c>
      <c r="JB1101" s="1">
        <v>95</v>
      </c>
      <c r="JE1101" s="1">
        <v>95</v>
      </c>
      <c r="LZ1101" s="1">
        <v>61</v>
      </c>
      <c r="MA1101" s="1">
        <v>57</v>
      </c>
      <c r="MB1101" s="1">
        <v>60</v>
      </c>
      <c r="MC1101" s="1">
        <v>60</v>
      </c>
      <c r="ME1101" s="1">
        <v>68</v>
      </c>
      <c r="MF1101" s="1">
        <v>70</v>
      </c>
      <c r="MG1101" s="1">
        <v>67</v>
      </c>
      <c r="MH1101" s="1">
        <v>68</v>
      </c>
      <c r="MI1101" s="1">
        <v>73</v>
      </c>
      <c r="MJ1101" s="1">
        <v>64</v>
      </c>
      <c r="MK1101" s="1">
        <v>70</v>
      </c>
      <c r="ML1101" s="1">
        <v>76</v>
      </c>
      <c r="MM1101" s="1">
        <v>58</v>
      </c>
      <c r="PG1101" s="1">
        <v>20</v>
      </c>
      <c r="PK1101" s="1">
        <v>20</v>
      </c>
      <c r="PS1101" s="1">
        <v>18</v>
      </c>
      <c r="PV1101" s="1">
        <v>16</v>
      </c>
      <c r="ST1101" s="1">
        <v>97.8</v>
      </c>
      <c r="SW1101" s="1">
        <v>97.6</v>
      </c>
      <c r="TB1101" s="1">
        <v>97.7</v>
      </c>
      <c r="TE1101" s="1">
        <v>95.7</v>
      </c>
      <c r="WM1101" s="1">
        <v>1</v>
      </c>
      <c r="WQ1101" s="1">
        <v>0</v>
      </c>
      <c r="WR1101" s="1">
        <v>1</v>
      </c>
      <c r="WU1101" s="1">
        <v>0</v>
      </c>
      <c r="WW1101" s="1">
        <v>0</v>
      </c>
      <c r="WX1101" s="1">
        <v>1</v>
      </c>
      <c r="XC1101" s="1">
        <v>0</v>
      </c>
      <c r="XF1101" s="1">
        <v>0</v>
      </c>
      <c r="ZY1101" s="1">
        <v>209.2</v>
      </c>
      <c r="AAY1101" s="1">
        <v>29</v>
      </c>
      <c r="AAZ1101" s="1">
        <v>29</v>
      </c>
      <c r="ABB1101" s="1">
        <v>13.9</v>
      </c>
      <c r="ABE1101" s="1">
        <v>41.6</v>
      </c>
      <c r="ABH1101" s="1">
        <v>1.8</v>
      </c>
      <c r="ABM1101" s="1">
        <v>5.39</v>
      </c>
      <c r="ABO1101" s="1">
        <v>158</v>
      </c>
      <c r="ABU1101" s="1">
        <v>150</v>
      </c>
      <c r="ABV1101" s="1">
        <v>147</v>
      </c>
      <c r="ABX1101" s="1">
        <v>3.7</v>
      </c>
      <c r="ABY1101" s="1">
        <v>3.3</v>
      </c>
      <c r="ACA1101" s="1">
        <v>108</v>
      </c>
      <c r="ACB1101" s="1">
        <v>103</v>
      </c>
      <c r="ACD1101" s="1">
        <v>9.5</v>
      </c>
      <c r="ACE1101" s="1">
        <v>9.4</v>
      </c>
      <c r="ACG1101" s="1">
        <v>98</v>
      </c>
      <c r="ACH1101" s="1">
        <v>144</v>
      </c>
      <c r="ACI1101" s="1">
        <v>104</v>
      </c>
      <c r="ACJ1101" s="1">
        <v>141</v>
      </c>
      <c r="ACQ1101" s="1">
        <v>32</v>
      </c>
      <c r="ACR1101" s="1">
        <v>33</v>
      </c>
      <c r="ACT1101" s="1">
        <v>2.5499999999999998</v>
      </c>
      <c r="ACU1101" s="1">
        <v>2.41</v>
      </c>
      <c r="ACW1101" s="1">
        <v>13</v>
      </c>
      <c r="ACX1101" s="1">
        <v>15</v>
      </c>
      <c r="ADR1101" s="1">
        <v>2.2999999999999998</v>
      </c>
      <c r="ADS1101" s="1">
        <v>2.2999999999999998</v>
      </c>
      <c r="AGS1101" s="1">
        <v>1</v>
      </c>
      <c r="AGT1101" s="1">
        <v>0</v>
      </c>
      <c r="AGU1101" s="1">
        <v>1</v>
      </c>
      <c r="AGV1101" s="1">
        <v>0</v>
      </c>
      <c r="AGW1101" s="1">
        <v>0</v>
      </c>
      <c r="AGX1101" s="1">
        <v>0</v>
      </c>
      <c r="AGY1101" s="1">
        <v>0</v>
      </c>
      <c r="AGZ1101" s="1">
        <v>0</v>
      </c>
      <c r="AHA1101" s="1">
        <v>0</v>
      </c>
      <c r="AHB1101" s="1">
        <v>0</v>
      </c>
      <c r="AHC1101" s="1">
        <v>1</v>
      </c>
      <c r="AHD1101" s="1">
        <v>0</v>
      </c>
      <c r="AHE1101" s="1">
        <v>0</v>
      </c>
      <c r="AIP1101" s="1">
        <v>1</v>
      </c>
      <c r="AIQ1101" s="1">
        <v>1</v>
      </c>
      <c r="AIS1101" s="1">
        <v>1</v>
      </c>
      <c r="AIT1101" s="1">
        <v>0</v>
      </c>
      <c r="AIU1101" s="1">
        <v>1</v>
      </c>
      <c r="AIV1101" s="1">
        <v>0</v>
      </c>
      <c r="AIW1101" s="1">
        <v>0</v>
      </c>
      <c r="AIZ1101" s="24"/>
      <c r="AJA1101" s="24"/>
      <c r="AJB1101" s="1">
        <v>76</v>
      </c>
    </row>
    <row r="1102" spans="1:951" s="1" customFormat="1">
      <c r="B1102" s="1">
        <v>3</v>
      </c>
      <c r="C1102" s="1">
        <v>0</v>
      </c>
      <c r="Z1102" s="1">
        <v>0</v>
      </c>
      <c r="AA1102" s="1">
        <v>2</v>
      </c>
      <c r="AC1102" s="1">
        <v>1</v>
      </c>
      <c r="AD1102" s="1">
        <v>0</v>
      </c>
      <c r="AE1102" s="1">
        <v>1</v>
      </c>
      <c r="AF1102" s="1">
        <v>0</v>
      </c>
      <c r="AG1102" s="1">
        <v>0</v>
      </c>
      <c r="AI1102" s="1">
        <v>140</v>
      </c>
      <c r="AJ1102" s="1">
        <v>148</v>
      </c>
      <c r="DR1102" s="1">
        <v>78</v>
      </c>
      <c r="DS1102" s="1">
        <v>96</v>
      </c>
      <c r="HA1102" s="1">
        <v>0</v>
      </c>
      <c r="HB1102" s="1">
        <v>0</v>
      </c>
      <c r="HT1102" s="1">
        <v>0</v>
      </c>
      <c r="HU1102" s="1">
        <v>0</v>
      </c>
      <c r="IP1102" s="1">
        <v>96</v>
      </c>
      <c r="IQ1102" s="1">
        <v>98</v>
      </c>
      <c r="LX1102" s="1">
        <v>61</v>
      </c>
      <c r="LY1102" s="1">
        <v>58</v>
      </c>
      <c r="PG1102" s="1">
        <v>18</v>
      </c>
      <c r="PH1102" s="1">
        <v>16</v>
      </c>
      <c r="SP1102" s="1">
        <v>95.7</v>
      </c>
      <c r="SQ1102" s="1">
        <v>95.3</v>
      </c>
      <c r="VX1102" s="1">
        <v>1</v>
      </c>
      <c r="VY1102" s="1">
        <v>1</v>
      </c>
      <c r="WQ1102" s="1">
        <v>0</v>
      </c>
      <c r="WR1102" s="1">
        <v>0</v>
      </c>
      <c r="ZY1102" s="1">
        <v>212</v>
      </c>
      <c r="ZZ1102" s="1">
        <v>214.6</v>
      </c>
      <c r="AAY1102" s="1">
        <v>28</v>
      </c>
      <c r="AAZ1102" s="1">
        <v>30</v>
      </c>
      <c r="ABA1102" s="1">
        <v>24</v>
      </c>
      <c r="ABC1102" s="1">
        <v>14.6</v>
      </c>
      <c r="ABD1102" s="1">
        <v>13.3</v>
      </c>
      <c r="ABF1102" s="1">
        <v>43</v>
      </c>
      <c r="ABG1102" s="1">
        <v>39</v>
      </c>
      <c r="ABU1102" s="1">
        <v>146</v>
      </c>
      <c r="ABV1102" s="1">
        <v>146</v>
      </c>
      <c r="ABW1102" s="1">
        <v>142</v>
      </c>
      <c r="ABX1102" s="1">
        <v>3.2</v>
      </c>
      <c r="ABY1102" s="1">
        <v>3.3</v>
      </c>
      <c r="ABZ1102" s="1">
        <v>3.3</v>
      </c>
      <c r="ACA1102" s="1">
        <v>102</v>
      </c>
      <c r="ACB1102" s="1">
        <v>101</v>
      </c>
      <c r="ACC1102" s="1">
        <v>105</v>
      </c>
      <c r="ACD1102" s="1">
        <v>9.8000000000000007</v>
      </c>
      <c r="ACE1102" s="1">
        <v>1.2</v>
      </c>
      <c r="ACF1102" s="1">
        <v>1</v>
      </c>
      <c r="ACG1102" s="1">
        <v>119</v>
      </c>
      <c r="ACH1102" s="1">
        <v>130</v>
      </c>
      <c r="ACI1102" s="1">
        <v>136</v>
      </c>
      <c r="ACQ1102" s="1">
        <v>37</v>
      </c>
      <c r="ACR1102" s="1">
        <v>37</v>
      </c>
      <c r="ACS1102" s="1">
        <v>37</v>
      </c>
      <c r="ACT1102" s="1">
        <v>2.62</v>
      </c>
      <c r="ACU1102" s="1">
        <v>2.8</v>
      </c>
      <c r="ACV1102" s="1">
        <v>2.9</v>
      </c>
      <c r="ACW1102" s="1">
        <v>16</v>
      </c>
      <c r="ACX1102" s="1">
        <v>19</v>
      </c>
      <c r="ACY1102" s="1">
        <v>18</v>
      </c>
      <c r="ADR1102" s="1">
        <v>2.2000000000000002</v>
      </c>
      <c r="AED1102" s="1">
        <v>5013</v>
      </c>
      <c r="AGS1102" s="1">
        <v>1</v>
      </c>
      <c r="AGT1102" s="1">
        <v>0</v>
      </c>
      <c r="AGU1102" s="1">
        <v>1</v>
      </c>
      <c r="AGV1102" s="1">
        <v>0</v>
      </c>
      <c r="AGW1102" s="1">
        <v>0</v>
      </c>
      <c r="AGX1102" s="1">
        <v>0</v>
      </c>
      <c r="AGY1102" s="1">
        <v>0</v>
      </c>
      <c r="AGZ1102" s="1">
        <v>2</v>
      </c>
      <c r="AHA1102" s="1">
        <v>0</v>
      </c>
      <c r="AHB1102" s="1">
        <v>0</v>
      </c>
      <c r="AHC1102" s="1">
        <v>1</v>
      </c>
      <c r="AHD1102" s="1">
        <v>0</v>
      </c>
      <c r="AHE1102" s="1">
        <v>0</v>
      </c>
      <c r="AIP1102" s="1">
        <v>1</v>
      </c>
      <c r="AIQ1102" s="1">
        <v>1</v>
      </c>
      <c r="AIS1102" s="1">
        <v>1</v>
      </c>
      <c r="AIT1102" s="1">
        <v>1</v>
      </c>
      <c r="AIU1102" s="1">
        <v>1</v>
      </c>
      <c r="AIV1102" s="1">
        <v>0</v>
      </c>
      <c r="AIW1102" s="1">
        <v>0</v>
      </c>
      <c r="AIX1102" s="1">
        <v>33</v>
      </c>
      <c r="AIZ1102" s="24"/>
      <c r="AJA1102" s="24"/>
      <c r="AJB1102" s="1">
        <v>69</v>
      </c>
    </row>
    <row r="1103" spans="1:951" s="1" customFormat="1">
      <c r="B1103" s="1">
        <v>4</v>
      </c>
      <c r="C1103" s="1">
        <v>1</v>
      </c>
      <c r="D1103" s="1" t="s">
        <v>7590</v>
      </c>
      <c r="O1103" s="1">
        <v>1</v>
      </c>
      <c r="Z1103" s="1">
        <v>0</v>
      </c>
      <c r="AA1103" s="1">
        <v>2</v>
      </c>
      <c r="AC1103" s="1">
        <v>0</v>
      </c>
      <c r="AE1103" s="1">
        <v>2</v>
      </c>
      <c r="AF1103" s="1">
        <v>0</v>
      </c>
      <c r="AG1103" s="1">
        <v>0</v>
      </c>
      <c r="AI1103" s="1">
        <v>154</v>
      </c>
      <c r="AJ1103" s="1">
        <v>150</v>
      </c>
      <c r="DR1103" s="1">
        <v>80</v>
      </c>
      <c r="DS1103" s="1">
        <v>92</v>
      </c>
      <c r="HA1103" s="1">
        <v>0</v>
      </c>
      <c r="HB1103" s="1">
        <v>0</v>
      </c>
      <c r="HT1103" s="1">
        <v>0</v>
      </c>
      <c r="HU1103" s="1">
        <v>0</v>
      </c>
      <c r="IP1103" s="1">
        <v>96</v>
      </c>
      <c r="IQ1103" s="1">
        <v>96</v>
      </c>
      <c r="LX1103" s="1">
        <v>67</v>
      </c>
      <c r="LY1103" s="1">
        <v>62</v>
      </c>
      <c r="PG1103" s="1">
        <v>18</v>
      </c>
      <c r="PH1103" s="1">
        <v>18</v>
      </c>
      <c r="SP1103" s="1">
        <v>97.2</v>
      </c>
      <c r="SQ1103" s="1">
        <v>95.6</v>
      </c>
      <c r="VX1103" s="1">
        <v>1</v>
      </c>
      <c r="VY1103" s="1">
        <v>1</v>
      </c>
      <c r="WQ1103" s="1">
        <v>0</v>
      </c>
      <c r="WR1103" s="1">
        <v>0</v>
      </c>
      <c r="ZY1103" s="1">
        <v>210.6</v>
      </c>
      <c r="ZZ1103" s="1">
        <v>210</v>
      </c>
      <c r="AAY1103" s="1">
        <v>29</v>
      </c>
      <c r="ABA1103" s="1">
        <v>27</v>
      </c>
      <c r="ABB1103" s="1">
        <v>13.9</v>
      </c>
      <c r="ABD1103" s="1">
        <v>13.9</v>
      </c>
      <c r="ABE1103" s="1">
        <v>41</v>
      </c>
      <c r="ABG1103" s="1">
        <v>41</v>
      </c>
      <c r="ABI1103" s="1">
        <v>2</v>
      </c>
      <c r="ABU1103" s="1">
        <v>146</v>
      </c>
      <c r="ABW1103" s="1">
        <v>144</v>
      </c>
      <c r="ABX1103" s="1">
        <v>3.9</v>
      </c>
      <c r="ABZ1103" s="1">
        <v>3.4</v>
      </c>
      <c r="ACA1103" s="1">
        <v>104</v>
      </c>
      <c r="ACC1103" s="1">
        <v>105</v>
      </c>
      <c r="ACD1103" s="1">
        <v>1.2</v>
      </c>
      <c r="ACF1103" s="1">
        <v>1.01</v>
      </c>
      <c r="ACG1103" s="1">
        <v>103</v>
      </c>
      <c r="ACI1103" s="1">
        <v>134</v>
      </c>
      <c r="ACQ1103" s="1">
        <v>36</v>
      </c>
      <c r="ACS1103" s="1">
        <v>37</v>
      </c>
      <c r="ACT1103" s="1">
        <v>3.4</v>
      </c>
      <c r="ACV1103" s="1">
        <v>2.9</v>
      </c>
      <c r="ACW1103" s="1">
        <v>18</v>
      </c>
      <c r="ACY1103" s="1">
        <v>16</v>
      </c>
      <c r="ADS1103" s="1">
        <v>2.2999999999999998</v>
      </c>
      <c r="AEK1103" s="1">
        <v>35.700000000000003</v>
      </c>
      <c r="AGS1103" s="1">
        <v>1</v>
      </c>
      <c r="AGT1103" s="1">
        <v>0</v>
      </c>
      <c r="AGU1103" s="1">
        <v>1</v>
      </c>
      <c r="AGV1103" s="1">
        <v>0</v>
      </c>
      <c r="AGW1103" s="1">
        <v>0</v>
      </c>
      <c r="AGX1103" s="1">
        <v>0</v>
      </c>
      <c r="AGY1103" s="1">
        <v>0</v>
      </c>
      <c r="AGZ1103" s="1">
        <v>5</v>
      </c>
      <c r="AHA1103" s="1">
        <v>0</v>
      </c>
      <c r="AHB1103" s="1">
        <v>0</v>
      </c>
      <c r="AHC1103" s="1">
        <v>1</v>
      </c>
      <c r="AHD1103" s="1">
        <v>0</v>
      </c>
      <c r="AHE1103" s="1">
        <v>0</v>
      </c>
      <c r="AIP1103" s="1">
        <v>1</v>
      </c>
      <c r="AIQ1103" s="1">
        <v>1</v>
      </c>
      <c r="AIS1103" s="1">
        <v>1</v>
      </c>
      <c r="AIT1103" s="1">
        <v>1</v>
      </c>
      <c r="AIU1103" s="1">
        <v>1</v>
      </c>
      <c r="AIV1103" s="1">
        <v>0</v>
      </c>
      <c r="AIW1103" s="1">
        <v>0</v>
      </c>
      <c r="AIX1103" s="1">
        <v>60</v>
      </c>
      <c r="AIZ1103" s="24"/>
      <c r="AJA1103" s="24"/>
      <c r="AJB1103" s="1">
        <v>55</v>
      </c>
    </row>
    <row r="1104" spans="1:951" s="80" customFormat="1">
      <c r="B1104" s="80">
        <v>5</v>
      </c>
      <c r="C1104" s="80">
        <v>1</v>
      </c>
      <c r="D1104" s="80" t="s">
        <v>7679</v>
      </c>
      <c r="O1104" s="80">
        <v>0</v>
      </c>
      <c r="Z1104" s="80">
        <v>0</v>
      </c>
      <c r="AA1104" s="80">
        <v>2</v>
      </c>
      <c r="AC1104" s="80">
        <v>0</v>
      </c>
      <c r="AE1104" s="80">
        <v>0</v>
      </c>
      <c r="AG1104" s="80">
        <v>0</v>
      </c>
      <c r="AI1104" s="80">
        <v>150</v>
      </c>
      <c r="DR1104" s="80">
        <v>78</v>
      </c>
      <c r="HA1104" s="80">
        <v>0</v>
      </c>
      <c r="HT1104" s="80">
        <v>0</v>
      </c>
      <c r="IP1104" s="80">
        <v>96</v>
      </c>
      <c r="LX1104" s="80">
        <v>65</v>
      </c>
      <c r="PG1104" s="80">
        <v>18</v>
      </c>
      <c r="SP1104" s="80">
        <v>97.2</v>
      </c>
      <c r="VX1104" s="80">
        <v>1</v>
      </c>
      <c r="WQ1104" s="80">
        <v>0</v>
      </c>
      <c r="ZY1104" s="80">
        <v>208.6</v>
      </c>
      <c r="AAY1104" s="80">
        <v>27</v>
      </c>
      <c r="ABU1104" s="80">
        <v>147</v>
      </c>
      <c r="ABX1104" s="80">
        <v>3.6</v>
      </c>
      <c r="ACA1104" s="80">
        <v>103</v>
      </c>
      <c r="ACD1104" s="80">
        <v>10.1</v>
      </c>
      <c r="ACG1104" s="80">
        <v>69</v>
      </c>
      <c r="ACQ1104" s="80">
        <v>34</v>
      </c>
      <c r="ACT1104" s="80">
        <v>2.67</v>
      </c>
      <c r="ACW1104" s="80">
        <v>17</v>
      </c>
      <c r="AGS1104" s="80">
        <v>0</v>
      </c>
      <c r="AGT1104" s="80">
        <v>0</v>
      </c>
      <c r="AGU1104" s="80">
        <v>0</v>
      </c>
      <c r="AGV1104" s="80">
        <v>0</v>
      </c>
      <c r="AGW1104" s="80">
        <v>0</v>
      </c>
      <c r="AGX1104" s="80">
        <v>0</v>
      </c>
      <c r="AGY1104" s="80">
        <v>0</v>
      </c>
      <c r="AGZ1104" s="80">
        <v>1</v>
      </c>
      <c r="AHA1104" s="80">
        <v>0</v>
      </c>
      <c r="AHB1104" s="80">
        <v>0</v>
      </c>
      <c r="AHC1104" s="80">
        <v>1</v>
      </c>
      <c r="AHD1104" s="80">
        <v>0</v>
      </c>
      <c r="AHE1104" s="80">
        <v>0</v>
      </c>
      <c r="AIP1104" s="80">
        <v>1</v>
      </c>
      <c r="AIQ1104" s="80">
        <v>1</v>
      </c>
      <c r="AIS1104" s="80">
        <v>1</v>
      </c>
      <c r="AIT1104" s="80">
        <v>1</v>
      </c>
      <c r="AIU1104" s="80">
        <v>0</v>
      </c>
      <c r="AIV1104" s="80">
        <v>0</v>
      </c>
      <c r="AIW1104" s="80">
        <v>0</v>
      </c>
      <c r="AIX1104" s="80">
        <v>40</v>
      </c>
      <c r="AIZ1104" s="90"/>
      <c r="AJA1104" s="90"/>
    </row>
    <row r="1105" spans="1:939" s="1" customFormat="1">
      <c r="A1105" s="1">
        <v>233</v>
      </c>
      <c r="B1105" s="1">
        <v>1</v>
      </c>
      <c r="C1105" s="1">
        <v>0</v>
      </c>
      <c r="Z1105" s="1">
        <v>0</v>
      </c>
      <c r="AA1105" s="1">
        <v>1</v>
      </c>
      <c r="AB1105" s="1" t="s">
        <v>9126</v>
      </c>
      <c r="AC1105" s="1">
        <v>0</v>
      </c>
      <c r="AE1105" s="1">
        <v>2</v>
      </c>
      <c r="AF1105" s="1">
        <v>0</v>
      </c>
      <c r="AG1105" s="1">
        <v>0</v>
      </c>
      <c r="AI1105" s="1">
        <v>170</v>
      </c>
      <c r="DR1105" s="1">
        <v>80</v>
      </c>
      <c r="HA1105" s="1">
        <v>0</v>
      </c>
      <c r="HT1105" s="1">
        <v>0</v>
      </c>
      <c r="IP1105" s="1">
        <v>99</v>
      </c>
      <c r="LX1105" s="1">
        <v>84</v>
      </c>
      <c r="PG1105" s="1">
        <v>18</v>
      </c>
      <c r="SP1105" s="1">
        <v>97.3</v>
      </c>
      <c r="VX1105" s="1">
        <v>1</v>
      </c>
      <c r="WQ1105" s="1">
        <v>0</v>
      </c>
      <c r="ACG1105" s="1">
        <v>401</v>
      </c>
      <c r="AGS1105" s="1">
        <v>1</v>
      </c>
      <c r="AGT1105" s="1">
        <v>1</v>
      </c>
      <c r="AGU1105" s="1">
        <v>0</v>
      </c>
      <c r="AGV1105" s="1">
        <v>0</v>
      </c>
      <c r="AGW1105" s="1">
        <v>0</v>
      </c>
      <c r="AGX1105" s="1">
        <v>0</v>
      </c>
      <c r="AGY1105" s="1">
        <v>0</v>
      </c>
      <c r="AGZ1105" s="1">
        <v>0</v>
      </c>
      <c r="AHA1105" s="1">
        <v>0</v>
      </c>
      <c r="AHB1105" s="1">
        <v>0</v>
      </c>
      <c r="AHC1105" s="1">
        <v>1</v>
      </c>
      <c r="AHD1105" s="1">
        <v>0</v>
      </c>
      <c r="AHE1105" s="1">
        <v>0</v>
      </c>
      <c r="AHF1105" s="1">
        <v>0</v>
      </c>
      <c r="AHH1105" s="1">
        <v>0</v>
      </c>
      <c r="AHI1105" s="1">
        <v>0</v>
      </c>
      <c r="AHK1105" s="1">
        <v>0</v>
      </c>
      <c r="AHL1105" s="1">
        <v>0</v>
      </c>
      <c r="AHM1105" s="1">
        <v>0</v>
      </c>
      <c r="AHN1105" s="1">
        <v>0</v>
      </c>
      <c r="AHO1105" s="1">
        <v>0</v>
      </c>
      <c r="AHP1105" s="1">
        <v>0</v>
      </c>
      <c r="AHQ1105" s="1">
        <v>0</v>
      </c>
      <c r="AHR1105" s="1">
        <v>0</v>
      </c>
      <c r="AIM1105" s="1">
        <v>0</v>
      </c>
      <c r="AIN1105" s="1">
        <v>0</v>
      </c>
      <c r="AIO1105" s="1">
        <v>0</v>
      </c>
      <c r="AIP1105" s="1">
        <v>1</v>
      </c>
      <c r="AIQ1105" s="1">
        <v>1</v>
      </c>
      <c r="AIR1105" s="1">
        <v>1</v>
      </c>
      <c r="AIS1105" s="1">
        <v>1</v>
      </c>
      <c r="AIT1105" s="1">
        <v>1</v>
      </c>
      <c r="AIU1105" s="1">
        <v>0</v>
      </c>
      <c r="AIV1105" s="1">
        <v>0</v>
      </c>
      <c r="AIW1105" s="1">
        <v>0</v>
      </c>
      <c r="AIX1105" s="1">
        <v>75</v>
      </c>
    </row>
    <row r="1106" spans="1:939" s="1" customFormat="1">
      <c r="B1106" s="1">
        <v>2</v>
      </c>
      <c r="C1106" s="1">
        <v>1</v>
      </c>
      <c r="D1106" s="1" t="s">
        <v>9127</v>
      </c>
      <c r="O1106" s="1">
        <v>0</v>
      </c>
      <c r="Z1106" s="1">
        <v>0</v>
      </c>
      <c r="AA1106" s="1">
        <v>2</v>
      </c>
      <c r="AB1106" s="1" t="s">
        <v>9128</v>
      </c>
      <c r="AC1106" s="1">
        <v>0</v>
      </c>
      <c r="AE1106" s="1">
        <v>3</v>
      </c>
      <c r="AF1106" s="1">
        <v>0</v>
      </c>
      <c r="AG1106" s="1">
        <v>0</v>
      </c>
      <c r="AI1106" s="1">
        <v>148</v>
      </c>
      <c r="AJ1106" s="1">
        <v>164</v>
      </c>
      <c r="DR1106" s="1">
        <v>60</v>
      </c>
      <c r="DS1106" s="1">
        <v>60</v>
      </c>
      <c r="HA1106" s="1">
        <v>0</v>
      </c>
      <c r="HB1106" s="1">
        <v>0</v>
      </c>
      <c r="HT1106" s="1">
        <v>0</v>
      </c>
      <c r="HU1106" s="1">
        <v>0</v>
      </c>
      <c r="IP1106" s="1">
        <v>95</v>
      </c>
      <c r="IQ1106" s="1">
        <v>98</v>
      </c>
      <c r="LX1106" s="1">
        <v>74</v>
      </c>
      <c r="LY1106" s="1">
        <v>72</v>
      </c>
      <c r="PG1106" s="1">
        <v>20</v>
      </c>
      <c r="PH1106" s="1">
        <v>20</v>
      </c>
      <c r="SP1106" s="1">
        <v>98.2</v>
      </c>
      <c r="SQ1106" s="1">
        <v>98.6</v>
      </c>
      <c r="VX1106" s="1">
        <v>1</v>
      </c>
      <c r="VY1106" s="1">
        <v>1</v>
      </c>
      <c r="WQ1106" s="1">
        <v>0</v>
      </c>
      <c r="WR1106" s="1">
        <v>0</v>
      </c>
      <c r="AAZ1106" s="1">
        <v>23</v>
      </c>
      <c r="ABA1106" s="1">
        <v>23</v>
      </c>
      <c r="ABC1106" s="1">
        <v>9.9</v>
      </c>
      <c r="ABD1106" s="1">
        <v>10.5</v>
      </c>
      <c r="ABF1106" s="1">
        <v>29</v>
      </c>
      <c r="ABG1106" s="1">
        <v>31</v>
      </c>
      <c r="ABV1106" s="1">
        <v>138</v>
      </c>
      <c r="ABW1106" s="1">
        <v>137</v>
      </c>
      <c r="ABY1106" s="1">
        <v>3.4</v>
      </c>
      <c r="ABZ1106" s="1">
        <v>3.3</v>
      </c>
      <c r="ACB1106" s="1">
        <v>102</v>
      </c>
      <c r="ACC1106" s="1">
        <v>104</v>
      </c>
      <c r="ACE1106" s="1">
        <v>1.08</v>
      </c>
      <c r="ACF1106" s="1">
        <v>0.97</v>
      </c>
      <c r="ACG1106" s="1">
        <v>244</v>
      </c>
      <c r="ACH1106" s="1">
        <v>271</v>
      </c>
      <c r="ACI1106" s="1">
        <v>178</v>
      </c>
      <c r="ACR1106" s="1">
        <v>59</v>
      </c>
      <c r="ACS1106" s="1">
        <v>55</v>
      </c>
      <c r="ACU1106" s="1">
        <v>7.8</v>
      </c>
      <c r="ACV1106" s="1">
        <v>7.8</v>
      </c>
      <c r="ACX1106" s="1">
        <v>17</v>
      </c>
      <c r="ACY1106" s="1">
        <v>14</v>
      </c>
      <c r="AGS1106" s="1">
        <v>1</v>
      </c>
      <c r="AGT1106" s="1">
        <v>1</v>
      </c>
      <c r="AGU1106" s="1">
        <v>0</v>
      </c>
      <c r="AGV1106" s="1">
        <v>0</v>
      </c>
      <c r="AGW1106" s="1">
        <v>0</v>
      </c>
      <c r="AGX1106" s="1">
        <v>0</v>
      </c>
      <c r="AGY1106" s="1">
        <v>0</v>
      </c>
      <c r="AGZ1106" s="1">
        <v>2</v>
      </c>
      <c r="AHA1106" s="1">
        <v>0</v>
      </c>
      <c r="AHB1106" s="1">
        <v>0</v>
      </c>
      <c r="AHC1106" s="1">
        <v>1</v>
      </c>
      <c r="AHD1106" s="1">
        <v>0</v>
      </c>
      <c r="AHE1106" s="1">
        <v>0</v>
      </c>
      <c r="AHF1106" s="1">
        <v>0</v>
      </c>
      <c r="AHH1106" s="1">
        <v>0</v>
      </c>
      <c r="AHI1106" s="1">
        <v>0</v>
      </c>
      <c r="AHK1106" s="1">
        <v>0</v>
      </c>
      <c r="AHL1106" s="1">
        <v>0</v>
      </c>
      <c r="AHM1106" s="1">
        <v>0</v>
      </c>
      <c r="AHN1106" s="1">
        <v>0</v>
      </c>
      <c r="AHO1106" s="1">
        <v>0</v>
      </c>
      <c r="AHP1106" s="1">
        <v>0</v>
      </c>
      <c r="AHQ1106" s="1">
        <v>0</v>
      </c>
      <c r="AHR1106" s="1">
        <v>0</v>
      </c>
      <c r="AIM1106" s="1">
        <v>0</v>
      </c>
      <c r="AIN1106" s="1">
        <v>0</v>
      </c>
      <c r="AIO1106" s="1">
        <v>0</v>
      </c>
      <c r="AIT1106" s="1">
        <v>2</v>
      </c>
      <c r="AIU1106" s="1">
        <v>0</v>
      </c>
      <c r="AIV1106" s="1">
        <v>0</v>
      </c>
      <c r="AIW1106" s="1">
        <v>0</v>
      </c>
      <c r="AIX1106" s="1">
        <v>55</v>
      </c>
      <c r="AIY1106" s="1">
        <v>50</v>
      </c>
    </row>
    <row r="1107" spans="1:939" s="80" customFormat="1">
      <c r="B1107" s="80">
        <v>3</v>
      </c>
      <c r="C1107" s="80">
        <v>0</v>
      </c>
      <c r="Z1107" s="80">
        <v>0</v>
      </c>
      <c r="AA1107" s="80">
        <v>2</v>
      </c>
      <c r="AB1107" s="80" t="s">
        <v>9129</v>
      </c>
      <c r="AC1107" s="80">
        <v>0</v>
      </c>
      <c r="AE1107" s="80">
        <v>0</v>
      </c>
      <c r="AG1107" s="80">
        <v>0</v>
      </c>
      <c r="AI1107" s="80">
        <v>132</v>
      </c>
      <c r="DR1107" s="80">
        <v>60</v>
      </c>
      <c r="HA1107" s="80">
        <v>0</v>
      </c>
      <c r="HT1107" s="80">
        <v>0</v>
      </c>
      <c r="IP1107" s="80">
        <v>98</v>
      </c>
      <c r="LX1107" s="80">
        <v>68</v>
      </c>
      <c r="PG1107" s="80">
        <v>16</v>
      </c>
      <c r="SP1107" s="80">
        <v>98.7</v>
      </c>
      <c r="VX1107" s="80">
        <v>1</v>
      </c>
      <c r="WQ1107" s="80">
        <v>0</v>
      </c>
      <c r="AAZ1107" s="80">
        <v>24</v>
      </c>
      <c r="ABC1107" s="80">
        <v>11.6</v>
      </c>
      <c r="ABF1107" s="80">
        <v>34</v>
      </c>
      <c r="ABV1107" s="80">
        <v>138</v>
      </c>
      <c r="ABY1107" s="80">
        <v>3.9</v>
      </c>
      <c r="ACB1107" s="80">
        <v>103</v>
      </c>
      <c r="ACE1107" s="80">
        <v>1.0900000000000001</v>
      </c>
      <c r="ACG1107" s="80">
        <v>229</v>
      </c>
      <c r="ACH1107" s="80">
        <v>209</v>
      </c>
      <c r="ACR1107" s="80">
        <v>61</v>
      </c>
      <c r="ACU1107" s="80">
        <v>7.4</v>
      </c>
      <c r="ACX1107" s="80">
        <v>16</v>
      </c>
      <c r="AGS1107" s="80">
        <v>0</v>
      </c>
      <c r="AGT1107" s="80">
        <v>0</v>
      </c>
      <c r="AGU1107" s="80">
        <v>0</v>
      </c>
      <c r="AGV1107" s="80">
        <v>0</v>
      </c>
      <c r="AGW1107" s="80">
        <v>0</v>
      </c>
      <c r="AGX1107" s="80">
        <v>0</v>
      </c>
      <c r="AGY1107" s="80">
        <v>0</v>
      </c>
      <c r="AGZ1107" s="80">
        <v>1</v>
      </c>
      <c r="AHA1107" s="80">
        <v>0</v>
      </c>
      <c r="AHB1107" s="80">
        <v>0</v>
      </c>
      <c r="AHC1107" s="80">
        <v>1</v>
      </c>
      <c r="AHD1107" s="80">
        <v>0</v>
      </c>
      <c r="AHE1107" s="80">
        <v>0</v>
      </c>
      <c r="AHF1107" s="80">
        <v>0</v>
      </c>
      <c r="AHH1107" s="80">
        <v>0</v>
      </c>
      <c r="AHI1107" s="80">
        <v>0</v>
      </c>
      <c r="AHK1107" s="80">
        <v>0</v>
      </c>
      <c r="AHL1107" s="80">
        <v>0</v>
      </c>
      <c r="AHM1107" s="80">
        <v>0</v>
      </c>
      <c r="AHN1107" s="80">
        <v>0</v>
      </c>
      <c r="AHO1107" s="80">
        <v>0</v>
      </c>
      <c r="AHP1107" s="80">
        <v>0</v>
      </c>
      <c r="AHQ1107" s="80">
        <v>0</v>
      </c>
      <c r="AHR1107" s="80">
        <v>0</v>
      </c>
      <c r="AIM1107" s="80">
        <v>0</v>
      </c>
      <c r="AIN1107" s="80">
        <v>0</v>
      </c>
      <c r="AIO1107" s="80">
        <v>0</v>
      </c>
      <c r="AIT1107" s="80">
        <v>0</v>
      </c>
      <c r="AIU1107" s="80">
        <v>1</v>
      </c>
      <c r="AIV1107" s="80">
        <v>0</v>
      </c>
      <c r="AIW1107" s="80">
        <v>0</v>
      </c>
      <c r="AJB1107" s="80">
        <v>48</v>
      </c>
    </row>
    <row r="1108" spans="1:939" s="1" customFormat="1">
      <c r="A1108" s="1">
        <v>234</v>
      </c>
      <c r="B1108" s="1">
        <v>1</v>
      </c>
      <c r="C1108" s="1">
        <v>0</v>
      </c>
      <c r="Z1108" s="1">
        <v>0</v>
      </c>
      <c r="AA1108" s="1">
        <v>1</v>
      </c>
      <c r="AB1108" s="1" t="s">
        <v>9130</v>
      </c>
      <c r="AC1108" s="1">
        <v>0</v>
      </c>
      <c r="AE1108" s="1">
        <v>0</v>
      </c>
      <c r="AG1108" s="1">
        <v>0</v>
      </c>
      <c r="AI1108" s="1">
        <v>190</v>
      </c>
      <c r="DR1108" s="1">
        <v>80</v>
      </c>
      <c r="HA1108" s="1">
        <v>0</v>
      </c>
      <c r="HT1108" s="1">
        <v>0</v>
      </c>
      <c r="IP1108" s="1">
        <v>98</v>
      </c>
      <c r="LX1108" s="1">
        <v>64</v>
      </c>
      <c r="PG1108" s="1">
        <v>16</v>
      </c>
      <c r="SP1108" s="1">
        <v>97.1</v>
      </c>
      <c r="VX1108" s="1">
        <v>1</v>
      </c>
      <c r="WQ1108" s="1">
        <v>0</v>
      </c>
      <c r="ZY1108" s="1">
        <v>259.60000000000002</v>
      </c>
      <c r="AAY1108" s="1">
        <v>28</v>
      </c>
      <c r="ABU1108" s="1">
        <v>142</v>
      </c>
      <c r="ABX1108" s="1">
        <v>3.9</v>
      </c>
      <c r="ACA1108" s="1">
        <v>101</v>
      </c>
      <c r="ACD1108" s="1">
        <v>9.4</v>
      </c>
      <c r="ACG1108" s="1">
        <v>79</v>
      </c>
      <c r="ACQ1108" s="1">
        <v>28</v>
      </c>
      <c r="ACT1108" s="1">
        <v>2.2999999999999998</v>
      </c>
      <c r="ACW1108" s="1">
        <v>13</v>
      </c>
      <c r="ADR1108" s="1">
        <v>2.2999999999999998</v>
      </c>
      <c r="AGS1108" s="1">
        <v>0</v>
      </c>
      <c r="AGT1108" s="1">
        <v>0</v>
      </c>
      <c r="AGU1108" s="1">
        <v>0</v>
      </c>
      <c r="AGV1108" s="1">
        <v>0</v>
      </c>
      <c r="AGW1108" s="1">
        <v>0</v>
      </c>
      <c r="AGX1108" s="1">
        <v>0</v>
      </c>
      <c r="AGY1108" s="1">
        <v>0</v>
      </c>
      <c r="AGZ1108" s="1">
        <v>0</v>
      </c>
      <c r="AHA1108" s="1">
        <v>0</v>
      </c>
      <c r="AHB1108" s="1">
        <v>0</v>
      </c>
      <c r="AHC1108" s="1">
        <v>1</v>
      </c>
      <c r="AHD1108" s="1">
        <v>0</v>
      </c>
      <c r="AHE1108" s="1">
        <v>0</v>
      </c>
      <c r="AHF1108" s="1">
        <v>0</v>
      </c>
      <c r="AHH1108" s="1">
        <v>0</v>
      </c>
      <c r="AHI1108" s="1">
        <v>0</v>
      </c>
      <c r="AHK1108" s="1">
        <v>0</v>
      </c>
      <c r="AHL1108" s="1">
        <v>0</v>
      </c>
      <c r="AHM1108" s="1">
        <v>0</v>
      </c>
      <c r="AHN1108" s="1">
        <v>0</v>
      </c>
      <c r="AHO1108" s="1">
        <v>0</v>
      </c>
      <c r="AHP1108" s="1">
        <v>0</v>
      </c>
      <c r="AHQ1108" s="1">
        <v>0</v>
      </c>
      <c r="AHR1108" s="1">
        <v>0</v>
      </c>
      <c r="AIM1108" s="1">
        <v>0</v>
      </c>
      <c r="AIN1108" s="1">
        <v>0</v>
      </c>
      <c r="AIO1108" s="1">
        <v>0</v>
      </c>
      <c r="AIP1108" s="1">
        <v>0</v>
      </c>
      <c r="AIQ1108" s="1">
        <v>0</v>
      </c>
      <c r="AIR1108" s="1">
        <v>0</v>
      </c>
      <c r="AIS1108" s="1">
        <v>0</v>
      </c>
      <c r="AIT1108" s="1">
        <v>0</v>
      </c>
      <c r="AIU1108" s="1">
        <v>1</v>
      </c>
      <c r="AIV1108" s="1">
        <v>0</v>
      </c>
      <c r="AIW1108" s="1">
        <v>0</v>
      </c>
      <c r="AJB1108" s="1">
        <v>60</v>
      </c>
    </row>
    <row r="1109" spans="1:939" s="1" customFormat="1">
      <c r="B1109" s="1">
        <v>2</v>
      </c>
      <c r="C1109" s="1">
        <v>0</v>
      </c>
      <c r="Z1109" s="1">
        <v>0</v>
      </c>
      <c r="AA1109" s="1">
        <v>2</v>
      </c>
      <c r="AB1109" s="1" t="s">
        <v>9131</v>
      </c>
      <c r="AC1109" s="1">
        <v>0</v>
      </c>
      <c r="AE1109" s="1">
        <v>0</v>
      </c>
      <c r="AG1109" s="1">
        <v>0</v>
      </c>
      <c r="AI1109" s="1">
        <v>180</v>
      </c>
      <c r="AJ1109" s="1">
        <v>150</v>
      </c>
      <c r="DR1109" s="1">
        <v>66</v>
      </c>
      <c r="DS1109" s="1">
        <v>56</v>
      </c>
      <c r="HA1109" s="1">
        <v>0</v>
      </c>
      <c r="HB1109" s="1">
        <v>0</v>
      </c>
      <c r="HT1109" s="1">
        <v>0</v>
      </c>
      <c r="HU1109" s="1">
        <v>0</v>
      </c>
      <c r="IP1109" s="1">
        <v>98</v>
      </c>
      <c r="IQ1109" s="1">
        <v>97</v>
      </c>
      <c r="LX1109" s="1">
        <v>64</v>
      </c>
      <c r="LY1109" s="1">
        <v>70</v>
      </c>
      <c r="PG1109" s="1">
        <v>18</v>
      </c>
      <c r="PH1109" s="1">
        <v>18</v>
      </c>
      <c r="SP1109" s="1">
        <v>98.2</v>
      </c>
      <c r="SQ1109" s="1">
        <v>96.6</v>
      </c>
      <c r="VX1109" s="1">
        <v>1</v>
      </c>
      <c r="VY1109" s="1">
        <v>1</v>
      </c>
      <c r="WQ1109" s="1">
        <v>0</v>
      </c>
      <c r="WR1109" s="1">
        <v>0</v>
      </c>
      <c r="ZY1109" s="1">
        <v>259.60000000000002</v>
      </c>
      <c r="ZZ1109" s="1">
        <v>258.39999999999998</v>
      </c>
      <c r="AAZ1109" s="1">
        <v>29</v>
      </c>
      <c r="ABC1109" s="1">
        <v>11.6</v>
      </c>
      <c r="ABF1109" s="1">
        <v>34</v>
      </c>
      <c r="ABV1109" s="1">
        <v>141</v>
      </c>
      <c r="ABX1109" s="1">
        <v>3.7</v>
      </c>
      <c r="ABY1109" s="1">
        <v>3</v>
      </c>
      <c r="ACB1109" s="1">
        <v>104</v>
      </c>
      <c r="ACE1109" s="1">
        <v>1.05</v>
      </c>
      <c r="ACG1109" s="1">
        <v>98</v>
      </c>
      <c r="ACH1109" s="1">
        <v>155</v>
      </c>
      <c r="ACQ1109" s="1">
        <v>27</v>
      </c>
      <c r="ACR1109" s="1">
        <v>27</v>
      </c>
      <c r="ACT1109" s="1">
        <v>2.7</v>
      </c>
      <c r="ACU1109" s="1">
        <v>2.6</v>
      </c>
      <c r="ACX1109" s="1">
        <v>13</v>
      </c>
      <c r="AGS1109" s="1">
        <v>1</v>
      </c>
      <c r="AGT1109" s="1">
        <v>0</v>
      </c>
      <c r="AGU1109" s="1">
        <v>1</v>
      </c>
      <c r="AGV1109" s="1">
        <v>0</v>
      </c>
      <c r="AGW1109" s="1">
        <v>0</v>
      </c>
      <c r="AGX1109" s="1">
        <v>0</v>
      </c>
      <c r="AGY1109" s="1">
        <v>0</v>
      </c>
      <c r="AGZ1109" s="1">
        <v>2</v>
      </c>
      <c r="AHA1109" s="1">
        <v>0</v>
      </c>
      <c r="AHB1109" s="1">
        <v>0</v>
      </c>
      <c r="AHC1109" s="1">
        <v>1</v>
      </c>
      <c r="AHD1109" s="1">
        <v>0</v>
      </c>
      <c r="AHE1109" s="1">
        <v>0</v>
      </c>
      <c r="AHF1109" s="1">
        <v>0</v>
      </c>
      <c r="AHH1109" s="1">
        <v>0</v>
      </c>
      <c r="AHI1109" s="1">
        <v>0</v>
      </c>
      <c r="AHK1109" s="1">
        <v>0</v>
      </c>
      <c r="AHL1109" s="1">
        <v>0</v>
      </c>
      <c r="AHM1109" s="1">
        <v>0</v>
      </c>
      <c r="AHN1109" s="1">
        <v>0</v>
      </c>
      <c r="AHO1109" s="1">
        <v>0</v>
      </c>
      <c r="AHP1109" s="1">
        <v>0</v>
      </c>
      <c r="AHQ1109" s="1">
        <v>0</v>
      </c>
      <c r="AHR1109" s="1">
        <v>0</v>
      </c>
      <c r="AIM1109" s="1">
        <v>0</v>
      </c>
      <c r="AIN1109" s="1">
        <v>0</v>
      </c>
      <c r="AIO1109" s="1">
        <v>0</v>
      </c>
      <c r="AIP1109" s="1">
        <v>0</v>
      </c>
      <c r="AIQ1109" s="1">
        <v>1</v>
      </c>
      <c r="AIR1109" s="1">
        <v>1</v>
      </c>
      <c r="AIS1109" s="1">
        <v>1</v>
      </c>
      <c r="AIT1109" s="1">
        <v>2</v>
      </c>
      <c r="AIU1109" s="1">
        <v>0</v>
      </c>
      <c r="AIV1109" s="1">
        <v>0</v>
      </c>
      <c r="AIW1109" s="1">
        <v>0</v>
      </c>
      <c r="AIX1109" s="1">
        <v>47</v>
      </c>
      <c r="AIY1109" s="1">
        <v>42</v>
      </c>
    </row>
    <row r="1110" spans="1:939" s="1" customFormat="1">
      <c r="B1110" s="1">
        <v>3</v>
      </c>
      <c r="C1110" s="1">
        <v>0</v>
      </c>
      <c r="Z1110" s="1">
        <v>0</v>
      </c>
      <c r="AA1110" s="1">
        <v>2</v>
      </c>
      <c r="AB1110" s="1" t="s">
        <v>9132</v>
      </c>
      <c r="AC1110" s="1">
        <v>0</v>
      </c>
      <c r="AE1110" s="1">
        <v>0</v>
      </c>
      <c r="AG1110" s="1">
        <v>0</v>
      </c>
      <c r="AI1110" s="1">
        <v>158</v>
      </c>
      <c r="AJ1110" s="1">
        <v>146</v>
      </c>
      <c r="DR1110" s="1">
        <v>70</v>
      </c>
      <c r="DS1110" s="1">
        <v>68</v>
      </c>
      <c r="HA1110" s="1">
        <v>0</v>
      </c>
      <c r="HB1110" s="1">
        <v>0</v>
      </c>
      <c r="HT1110" s="1">
        <v>0</v>
      </c>
      <c r="HU1110" s="1">
        <v>0</v>
      </c>
      <c r="IP1110" s="1">
        <v>98</v>
      </c>
      <c r="IQ1110" s="1">
        <v>97</v>
      </c>
      <c r="LX1110" s="1">
        <v>60</v>
      </c>
      <c r="LY1110" s="1">
        <v>60</v>
      </c>
      <c r="PG1110" s="1">
        <v>18</v>
      </c>
      <c r="PH1110" s="1">
        <v>16</v>
      </c>
      <c r="SP1110" s="1">
        <v>98.7</v>
      </c>
      <c r="SQ1110" s="1">
        <v>97.1</v>
      </c>
      <c r="VX1110" s="1">
        <v>1</v>
      </c>
      <c r="VY1110" s="1">
        <v>1</v>
      </c>
      <c r="WQ1110" s="1">
        <v>0</v>
      </c>
      <c r="WR1110" s="1">
        <v>0</v>
      </c>
      <c r="ZY1110" s="1">
        <v>258.2</v>
      </c>
      <c r="ZZ1110" s="1">
        <v>258.2</v>
      </c>
      <c r="AAY1110" s="1">
        <v>27</v>
      </c>
      <c r="AAZ1110" s="1">
        <v>30</v>
      </c>
      <c r="ABB1110" s="1">
        <v>10.5</v>
      </c>
      <c r="ABC1110" s="1">
        <v>11.2</v>
      </c>
      <c r="ABE1110" s="1">
        <v>31</v>
      </c>
      <c r="ABF1110" s="1">
        <v>33</v>
      </c>
      <c r="ABU1110" s="1">
        <v>140</v>
      </c>
      <c r="ABV1110" s="1">
        <v>142</v>
      </c>
      <c r="ABX1110" s="1">
        <v>3.8</v>
      </c>
      <c r="ABY1110" s="1">
        <v>3.9</v>
      </c>
      <c r="ACA1110" s="1">
        <v>103</v>
      </c>
      <c r="ACB1110" s="1">
        <v>104</v>
      </c>
      <c r="ACD1110" s="1">
        <v>0.99</v>
      </c>
      <c r="ACE1110" s="1">
        <v>0.9</v>
      </c>
      <c r="ACG1110" s="1">
        <v>197</v>
      </c>
      <c r="ACH1110" s="1">
        <v>102</v>
      </c>
      <c r="ACI1110" s="1">
        <v>135</v>
      </c>
      <c r="ACQ1110" s="1">
        <v>32</v>
      </c>
      <c r="ACR1110" s="1">
        <v>32</v>
      </c>
      <c r="ACT1110" s="1">
        <v>2.8</v>
      </c>
      <c r="ACU1110" s="1">
        <v>2.9</v>
      </c>
      <c r="ACW1110" s="1">
        <v>15</v>
      </c>
      <c r="ACX1110" s="1">
        <v>13</v>
      </c>
      <c r="AGS1110" s="1">
        <v>1</v>
      </c>
      <c r="AGT1110" s="1">
        <v>0</v>
      </c>
      <c r="AGU1110" s="1">
        <v>1</v>
      </c>
      <c r="AGV1110" s="1">
        <v>0</v>
      </c>
      <c r="AGW1110" s="1">
        <v>0</v>
      </c>
      <c r="AGX1110" s="1">
        <v>0</v>
      </c>
      <c r="AGY1110" s="1">
        <v>0</v>
      </c>
      <c r="AGZ1110" s="1">
        <v>2</v>
      </c>
      <c r="AHA1110" s="1">
        <v>1</v>
      </c>
      <c r="AHB1110" s="1">
        <v>1</v>
      </c>
      <c r="AHC1110" s="1">
        <v>1</v>
      </c>
      <c r="AHD1110" s="1">
        <v>0</v>
      </c>
      <c r="AHE1110" s="1">
        <v>0</v>
      </c>
      <c r="AHF1110" s="1">
        <v>0</v>
      </c>
      <c r="AHH1110" s="1">
        <v>0</v>
      </c>
      <c r="AHI1110" s="1">
        <v>0</v>
      </c>
      <c r="AHK1110" s="1">
        <v>0</v>
      </c>
      <c r="AHL1110" s="1">
        <v>0</v>
      </c>
      <c r="AHM1110" s="1">
        <v>0</v>
      </c>
      <c r="AHN1110" s="1">
        <v>0</v>
      </c>
      <c r="AHO1110" s="1">
        <v>0</v>
      </c>
      <c r="AHP1110" s="1">
        <v>0</v>
      </c>
      <c r="AHQ1110" s="1">
        <v>0</v>
      </c>
      <c r="AHR1110" s="1">
        <v>0</v>
      </c>
      <c r="AIM1110" s="1">
        <v>0</v>
      </c>
      <c r="AIN1110" s="1">
        <v>0</v>
      </c>
      <c r="AIO1110" s="1">
        <v>0</v>
      </c>
      <c r="AIP1110" s="1">
        <v>0</v>
      </c>
      <c r="AIT1110" s="1">
        <v>0</v>
      </c>
      <c r="AIU1110" s="1">
        <v>2</v>
      </c>
      <c r="AIV1110" s="1">
        <v>0</v>
      </c>
      <c r="AIW1110" s="1">
        <v>0</v>
      </c>
      <c r="AJB1110" s="1">
        <v>71</v>
      </c>
      <c r="AJC1110" s="1">
        <v>54</v>
      </c>
    </row>
    <row r="1111" spans="1:939" s="1" customFormat="1">
      <c r="B1111" s="1">
        <v>4</v>
      </c>
      <c r="C1111" s="1">
        <v>0</v>
      </c>
      <c r="Z1111" s="1">
        <v>0</v>
      </c>
      <c r="AA1111" s="1">
        <v>1</v>
      </c>
      <c r="AB1111" s="1" t="s">
        <v>9133</v>
      </c>
      <c r="AC1111" s="1">
        <v>0</v>
      </c>
      <c r="AE1111" s="1">
        <v>0</v>
      </c>
      <c r="AG1111" s="1">
        <v>0</v>
      </c>
      <c r="AI1111" s="1">
        <v>150</v>
      </c>
      <c r="AJ1111" s="1">
        <v>140</v>
      </c>
      <c r="DR1111" s="1">
        <v>78</v>
      </c>
      <c r="DS1111" s="1">
        <v>80</v>
      </c>
      <c r="HA1111" s="1">
        <v>0</v>
      </c>
      <c r="HB1111" s="1">
        <v>0</v>
      </c>
      <c r="HT1111" s="1">
        <v>0</v>
      </c>
      <c r="HU1111" s="1">
        <v>0</v>
      </c>
      <c r="IP1111" s="1">
        <v>96</v>
      </c>
      <c r="IQ1111" s="1">
        <v>97</v>
      </c>
      <c r="LX1111" s="1">
        <v>60</v>
      </c>
      <c r="LY1111" s="1">
        <v>60</v>
      </c>
      <c r="PG1111" s="1">
        <v>16</v>
      </c>
      <c r="PH1111" s="1">
        <v>16</v>
      </c>
      <c r="SP1111" s="1">
        <v>97.7</v>
      </c>
      <c r="SQ1111" s="1">
        <v>98</v>
      </c>
      <c r="VX1111" s="1">
        <v>1</v>
      </c>
      <c r="VY1111" s="1">
        <v>1</v>
      </c>
      <c r="WQ1111" s="1">
        <v>0</v>
      </c>
      <c r="WR1111" s="1">
        <v>0</v>
      </c>
      <c r="ZY1111" s="1">
        <v>256</v>
      </c>
      <c r="ZZ1111" s="1">
        <v>255.8</v>
      </c>
      <c r="AAY1111" s="1">
        <v>31</v>
      </c>
      <c r="ABB1111" s="1">
        <v>10.9</v>
      </c>
      <c r="ABE1111" s="1">
        <v>32</v>
      </c>
      <c r="ABU1111" s="1">
        <v>142</v>
      </c>
      <c r="ABX1111" s="1">
        <v>3.8</v>
      </c>
      <c r="ACA1111" s="1">
        <v>103</v>
      </c>
      <c r="ACD1111" s="1">
        <v>0.99</v>
      </c>
      <c r="ACG1111" s="1">
        <v>115</v>
      </c>
      <c r="ACH1111" s="1">
        <v>120</v>
      </c>
      <c r="ACQ1111" s="1">
        <v>34</v>
      </c>
      <c r="ACT1111" s="1">
        <v>2.7</v>
      </c>
      <c r="ACW1111" s="1">
        <v>13</v>
      </c>
      <c r="AGS1111" s="1">
        <v>1</v>
      </c>
      <c r="AGT1111" s="1">
        <v>0</v>
      </c>
      <c r="AGU1111" s="1">
        <v>1</v>
      </c>
      <c r="AGV1111" s="1">
        <v>0</v>
      </c>
      <c r="AGW1111" s="1">
        <v>0</v>
      </c>
      <c r="AGX1111" s="1">
        <v>0</v>
      </c>
      <c r="AGY1111" s="1">
        <v>0</v>
      </c>
      <c r="AGZ1111" s="1">
        <v>1</v>
      </c>
      <c r="AHA1111" s="1">
        <v>1</v>
      </c>
      <c r="AHB1111" s="1">
        <v>1</v>
      </c>
      <c r="AHC1111" s="1">
        <v>1</v>
      </c>
      <c r="AHD1111" s="1">
        <v>0</v>
      </c>
      <c r="AHE1111" s="1">
        <v>0</v>
      </c>
      <c r="AHF1111" s="1">
        <v>0</v>
      </c>
      <c r="AHH1111" s="1">
        <v>0</v>
      </c>
      <c r="AHI1111" s="1">
        <v>0</v>
      </c>
      <c r="AHK1111" s="1">
        <v>0</v>
      </c>
      <c r="AHL1111" s="1">
        <v>0</v>
      </c>
      <c r="AHM1111" s="1">
        <v>0</v>
      </c>
      <c r="AHN1111" s="1">
        <v>0</v>
      </c>
      <c r="AHO1111" s="1">
        <v>0</v>
      </c>
      <c r="AHP1111" s="1">
        <v>0</v>
      </c>
      <c r="AHQ1111" s="1">
        <v>0</v>
      </c>
      <c r="AHR1111" s="1">
        <v>2</v>
      </c>
      <c r="AIM1111" s="1">
        <v>0</v>
      </c>
      <c r="AIN1111" s="1">
        <v>0</v>
      </c>
      <c r="AIO1111" s="1">
        <v>0</v>
      </c>
      <c r="AIP1111" s="1">
        <v>0</v>
      </c>
      <c r="AIT1111" s="1">
        <v>0</v>
      </c>
      <c r="AIU1111" s="1">
        <v>2</v>
      </c>
      <c r="AIV1111" s="1">
        <v>0</v>
      </c>
      <c r="AIW1111" s="1">
        <v>0</v>
      </c>
      <c r="AJB1111" s="1">
        <v>64</v>
      </c>
      <c r="AJC1111" s="1">
        <v>24</v>
      </c>
    </row>
    <row r="1112" spans="1:939" s="1" customFormat="1">
      <c r="B1112" s="1">
        <v>5</v>
      </c>
      <c r="C1112" s="1">
        <v>0</v>
      </c>
      <c r="Z1112" s="1">
        <v>0</v>
      </c>
      <c r="AA1112" s="1">
        <v>1</v>
      </c>
      <c r="AB1112" s="1" t="s">
        <v>9134</v>
      </c>
      <c r="AC1112" s="1">
        <v>0</v>
      </c>
      <c r="AE1112" s="1">
        <v>0</v>
      </c>
      <c r="AG1112" s="1">
        <v>0</v>
      </c>
      <c r="AI1112" s="1">
        <v>148</v>
      </c>
      <c r="AJ1112" s="1">
        <v>144</v>
      </c>
      <c r="DR1112" s="1">
        <v>64</v>
      </c>
      <c r="DS1112" s="1">
        <v>78</v>
      </c>
      <c r="HA1112" s="1">
        <v>0</v>
      </c>
      <c r="HB1112" s="1">
        <v>0</v>
      </c>
      <c r="HT1112" s="1">
        <v>0</v>
      </c>
      <c r="HU1112" s="1">
        <v>0</v>
      </c>
      <c r="IP1112" s="1">
        <v>99</v>
      </c>
      <c r="IQ1112" s="1">
        <v>97</v>
      </c>
      <c r="LX1112" s="1">
        <v>60</v>
      </c>
      <c r="LY1112" s="1">
        <v>58</v>
      </c>
      <c r="PG1112" s="1">
        <v>18</v>
      </c>
      <c r="PH1112" s="1">
        <v>16</v>
      </c>
      <c r="SP1112" s="1">
        <v>97.7</v>
      </c>
      <c r="SQ1112" s="1">
        <v>96.8</v>
      </c>
      <c r="VX1112" s="1">
        <v>1</v>
      </c>
      <c r="VY1112" s="1">
        <v>1</v>
      </c>
      <c r="WQ1112" s="1">
        <v>0</v>
      </c>
      <c r="WR1112" s="1">
        <v>0</v>
      </c>
      <c r="ZY1112" s="1">
        <v>257.2</v>
      </c>
      <c r="ZZ1112" s="1">
        <v>254.8</v>
      </c>
      <c r="AAY1112" s="1">
        <v>29</v>
      </c>
      <c r="ABB1112" s="1">
        <v>10.9</v>
      </c>
      <c r="ABE1112" s="1">
        <v>32</v>
      </c>
      <c r="ABU1112" s="1">
        <v>141</v>
      </c>
      <c r="ABX1112" s="1">
        <v>3.6</v>
      </c>
      <c r="ACA1112" s="1">
        <v>103</v>
      </c>
      <c r="ACD1112" s="1">
        <v>1.03</v>
      </c>
      <c r="ACG1112" s="1">
        <v>127</v>
      </c>
      <c r="ACH1112" s="1">
        <v>187</v>
      </c>
      <c r="ACQ1112" s="1">
        <v>35</v>
      </c>
      <c r="ACT1112" s="1">
        <v>2.9</v>
      </c>
      <c r="ACW1112" s="1">
        <v>14</v>
      </c>
      <c r="AGS1112" s="1">
        <v>1</v>
      </c>
      <c r="AGT1112" s="1">
        <v>0</v>
      </c>
      <c r="AGU1112" s="1">
        <v>1</v>
      </c>
      <c r="AGV1112" s="1">
        <v>0</v>
      </c>
      <c r="AGW1112" s="1">
        <v>0</v>
      </c>
      <c r="AGX1112" s="1">
        <v>0</v>
      </c>
      <c r="AGY1112" s="1">
        <v>0</v>
      </c>
      <c r="AGZ1112" s="1">
        <v>1</v>
      </c>
      <c r="AHA1112" s="1">
        <v>0</v>
      </c>
      <c r="AHB1112" s="1">
        <v>0</v>
      </c>
      <c r="AHC1112" s="1">
        <v>1</v>
      </c>
      <c r="AHD1112" s="1">
        <v>0</v>
      </c>
      <c r="AHE1112" s="1">
        <v>0</v>
      </c>
      <c r="AHF1112" s="1">
        <v>0</v>
      </c>
      <c r="AHH1112" s="1">
        <v>0</v>
      </c>
      <c r="AHI1112" s="1">
        <v>0</v>
      </c>
      <c r="AHK1112" s="1">
        <v>0</v>
      </c>
      <c r="AHL1112" s="1">
        <v>0</v>
      </c>
      <c r="AHM1112" s="1">
        <v>0</v>
      </c>
      <c r="AHN1112" s="1">
        <v>0</v>
      </c>
      <c r="AHO1112" s="1">
        <v>0</v>
      </c>
      <c r="AHP1112" s="1">
        <v>0</v>
      </c>
      <c r="AHQ1112" s="1">
        <v>0</v>
      </c>
      <c r="AHR1112" s="1">
        <v>0</v>
      </c>
      <c r="AIM1112" s="1">
        <v>0</v>
      </c>
      <c r="AIN1112" s="1">
        <v>0</v>
      </c>
      <c r="AIO1112" s="1">
        <v>0</v>
      </c>
      <c r="AIP1112" s="1">
        <v>1</v>
      </c>
      <c r="AIT1112" s="1">
        <v>2</v>
      </c>
      <c r="AIU1112" s="1">
        <v>0</v>
      </c>
      <c r="AIV1112" s="1">
        <v>0</v>
      </c>
      <c r="AIW1112" s="1">
        <v>0</v>
      </c>
      <c r="AIX1112" s="1">
        <v>47</v>
      </c>
      <c r="AIY1112" s="1">
        <v>34</v>
      </c>
    </row>
    <row r="1113" spans="1:939" s="1" customFormat="1">
      <c r="B1113" s="1">
        <v>6</v>
      </c>
      <c r="C1113" s="1">
        <v>1</v>
      </c>
      <c r="D1113" s="1" t="s">
        <v>7444</v>
      </c>
      <c r="O1113" s="1">
        <v>0</v>
      </c>
      <c r="Z1113" s="1">
        <v>0</v>
      </c>
      <c r="AA1113" s="1">
        <v>2</v>
      </c>
      <c r="AB1113" s="1" t="s">
        <v>9135</v>
      </c>
      <c r="AC1113" s="1">
        <v>0</v>
      </c>
      <c r="AE1113" s="1">
        <v>0</v>
      </c>
      <c r="AG1113" s="1">
        <v>0</v>
      </c>
      <c r="AI1113" s="1">
        <v>140</v>
      </c>
      <c r="AJ1113" s="1">
        <v>130</v>
      </c>
      <c r="DR1113" s="1">
        <v>62</v>
      </c>
      <c r="DS1113" s="1">
        <v>70</v>
      </c>
      <c r="HA1113" s="1">
        <v>0</v>
      </c>
      <c r="HB1113" s="1">
        <v>0</v>
      </c>
      <c r="HT1113" s="1">
        <v>0</v>
      </c>
      <c r="HU1113" s="1">
        <v>0</v>
      </c>
      <c r="IP1113" s="1">
        <v>98</v>
      </c>
      <c r="IQ1113" s="1">
        <v>99</v>
      </c>
      <c r="LX1113" s="1">
        <v>57</v>
      </c>
      <c r="LY1113" s="1">
        <v>58</v>
      </c>
      <c r="PG1113" s="1">
        <v>18</v>
      </c>
      <c r="PH1113" s="1">
        <v>16</v>
      </c>
      <c r="SP1113" s="1">
        <v>97.5</v>
      </c>
      <c r="SQ1113" s="1">
        <v>97.1</v>
      </c>
      <c r="VX1113" s="1">
        <v>1</v>
      </c>
      <c r="VY1113" s="1">
        <v>1</v>
      </c>
      <c r="WQ1113" s="1">
        <v>0</v>
      </c>
      <c r="WR1113" s="1">
        <v>0</v>
      </c>
      <c r="ZY1113" s="1">
        <v>255</v>
      </c>
      <c r="ZZ1113" s="1">
        <v>254.2</v>
      </c>
      <c r="AAY1113" s="1">
        <v>32</v>
      </c>
      <c r="AAZ1113" s="1">
        <v>27</v>
      </c>
      <c r="ABB1113" s="1">
        <v>12.6</v>
      </c>
      <c r="ABC1113" s="1">
        <v>11.6</v>
      </c>
      <c r="ABE1113" s="1">
        <v>37</v>
      </c>
      <c r="ABF1113" s="1">
        <v>34</v>
      </c>
      <c r="ABU1113" s="1">
        <v>141</v>
      </c>
      <c r="ABV1113" s="1">
        <v>140</v>
      </c>
      <c r="ABX1113" s="1">
        <v>3.7</v>
      </c>
      <c r="ABY1113" s="1">
        <v>3.4</v>
      </c>
      <c r="ACA1113" s="1">
        <v>103</v>
      </c>
      <c r="ACB1113" s="1">
        <v>103</v>
      </c>
      <c r="ACD1113" s="1">
        <v>1.03</v>
      </c>
      <c r="ACE1113" s="1">
        <v>0.9</v>
      </c>
      <c r="ACG1113" s="1">
        <v>129</v>
      </c>
      <c r="ACH1113" s="1">
        <v>166</v>
      </c>
      <c r="ACI1113" s="1">
        <v>148</v>
      </c>
      <c r="ACQ1113" s="1">
        <v>33</v>
      </c>
      <c r="ACR1113" s="1">
        <v>33</v>
      </c>
      <c r="ACT1113" s="1">
        <v>2.8</v>
      </c>
      <c r="ACU1113" s="1">
        <v>2.7</v>
      </c>
      <c r="ACW1113" s="1">
        <v>11</v>
      </c>
      <c r="ACX1113" s="1">
        <v>15</v>
      </c>
      <c r="AGS1113" s="1">
        <v>1</v>
      </c>
      <c r="AGT1113" s="1">
        <v>0</v>
      </c>
      <c r="AGU1113" s="1">
        <v>1</v>
      </c>
      <c r="AGV1113" s="1">
        <v>0</v>
      </c>
      <c r="AGW1113" s="1">
        <v>0</v>
      </c>
      <c r="AGX1113" s="1">
        <v>0</v>
      </c>
      <c r="AGY1113" s="1">
        <v>0</v>
      </c>
      <c r="AGZ1113" s="1">
        <v>2</v>
      </c>
      <c r="AHA1113" s="1">
        <v>0</v>
      </c>
      <c r="AHB1113" s="1">
        <v>0</v>
      </c>
      <c r="AHC1113" s="1">
        <v>1</v>
      </c>
      <c r="AHD1113" s="1">
        <v>0</v>
      </c>
      <c r="AHE1113" s="1">
        <v>0</v>
      </c>
      <c r="AHF1113" s="1">
        <v>0</v>
      </c>
      <c r="AHH1113" s="1">
        <v>0</v>
      </c>
      <c r="AHI1113" s="1">
        <v>0</v>
      </c>
      <c r="AHK1113" s="1">
        <v>0</v>
      </c>
      <c r="AHL1113" s="1">
        <v>0</v>
      </c>
      <c r="AHM1113" s="1">
        <v>0</v>
      </c>
      <c r="AHN1113" s="1">
        <v>0</v>
      </c>
      <c r="AHO1113" s="1">
        <v>0</v>
      </c>
      <c r="AHP1113" s="1">
        <v>0</v>
      </c>
      <c r="AHQ1113" s="1">
        <v>0</v>
      </c>
      <c r="AHR1113" s="1">
        <v>0</v>
      </c>
      <c r="AIM1113" s="1">
        <v>0</v>
      </c>
      <c r="AIN1113" s="1">
        <v>0</v>
      </c>
      <c r="AIO1113" s="1">
        <v>0</v>
      </c>
      <c r="AIT1113" s="1">
        <v>1</v>
      </c>
      <c r="AIU1113" s="1">
        <v>1</v>
      </c>
      <c r="AIV1113" s="1">
        <v>0</v>
      </c>
      <c r="AIW1113" s="1">
        <v>0</v>
      </c>
      <c r="AIX1113" s="1">
        <v>63</v>
      </c>
      <c r="AJB1113" s="1">
        <v>40</v>
      </c>
    </row>
    <row r="1114" spans="1:939" s="1" customFormat="1">
      <c r="B1114" s="1">
        <v>7</v>
      </c>
      <c r="C1114" s="1">
        <v>0</v>
      </c>
      <c r="Z1114" s="1">
        <v>0</v>
      </c>
      <c r="AA1114" s="1">
        <v>2</v>
      </c>
      <c r="AB1114" s="1" t="s">
        <v>9136</v>
      </c>
      <c r="AC1114" s="1">
        <v>0</v>
      </c>
      <c r="AE1114" s="1">
        <v>0</v>
      </c>
      <c r="AG1114" s="1">
        <v>0</v>
      </c>
      <c r="AI1114" s="1">
        <v>144</v>
      </c>
      <c r="AJ1114" s="1">
        <v>148</v>
      </c>
      <c r="DR1114" s="1">
        <v>60</v>
      </c>
      <c r="DS1114" s="1">
        <v>70</v>
      </c>
      <c r="HA1114" s="1">
        <v>0</v>
      </c>
      <c r="HB1114" s="1">
        <v>0</v>
      </c>
      <c r="HT1114" s="1">
        <v>0</v>
      </c>
      <c r="HU1114" s="1">
        <v>0</v>
      </c>
      <c r="IP1114" s="1">
        <v>97</v>
      </c>
      <c r="IQ1114" s="1">
        <v>98</v>
      </c>
      <c r="LX1114" s="1">
        <v>57</v>
      </c>
      <c r="LY1114" s="1">
        <v>60</v>
      </c>
      <c r="PG1114" s="1">
        <v>18</v>
      </c>
      <c r="PH1114" s="1">
        <v>16</v>
      </c>
      <c r="SP1114" s="1">
        <v>98</v>
      </c>
      <c r="SQ1114" s="1">
        <v>97.3</v>
      </c>
      <c r="VX1114" s="1">
        <v>1</v>
      </c>
      <c r="VY1114" s="1">
        <v>1</v>
      </c>
      <c r="WQ1114" s="1">
        <v>0</v>
      </c>
      <c r="WR1114" s="1">
        <v>0</v>
      </c>
      <c r="ZY1114" s="1">
        <v>253</v>
      </c>
      <c r="ZZ1114" s="1">
        <v>253</v>
      </c>
      <c r="AAY1114" s="1">
        <v>29</v>
      </c>
      <c r="ABB1114" s="1">
        <v>11.9</v>
      </c>
      <c r="ABE1114" s="1">
        <v>35</v>
      </c>
      <c r="ABU1114" s="1">
        <v>143</v>
      </c>
      <c r="ABX1114" s="1">
        <v>3.8</v>
      </c>
      <c r="ACA1114" s="1">
        <v>104</v>
      </c>
      <c r="ACD1114" s="1">
        <v>0.93</v>
      </c>
      <c r="ACG1114" s="1">
        <v>123</v>
      </c>
      <c r="ACH1114" s="1">
        <v>188</v>
      </c>
      <c r="ACQ1114" s="1">
        <v>38</v>
      </c>
      <c r="ACT1114" s="1">
        <v>2.8</v>
      </c>
      <c r="ACW1114" s="1">
        <v>15</v>
      </c>
      <c r="AGS1114" s="1">
        <v>1</v>
      </c>
      <c r="AGT1114" s="1">
        <v>0</v>
      </c>
      <c r="AGU1114" s="1">
        <v>1</v>
      </c>
      <c r="AGV1114" s="1">
        <v>0</v>
      </c>
      <c r="AGW1114" s="1">
        <v>0</v>
      </c>
      <c r="AGX1114" s="1">
        <v>0</v>
      </c>
      <c r="AGY1114" s="1">
        <v>0</v>
      </c>
      <c r="AGZ1114" s="1">
        <v>1</v>
      </c>
      <c r="AHA1114" s="1">
        <v>0</v>
      </c>
      <c r="AHB1114" s="1">
        <v>0</v>
      </c>
      <c r="AHC1114" s="1">
        <v>1</v>
      </c>
      <c r="AHD1114" s="1">
        <v>0</v>
      </c>
      <c r="AHE1114" s="1">
        <v>0</v>
      </c>
      <c r="AHF1114" s="1">
        <v>0</v>
      </c>
      <c r="AHH1114" s="1">
        <v>0</v>
      </c>
      <c r="AHI1114" s="1">
        <v>0</v>
      </c>
      <c r="AHK1114" s="1">
        <v>0</v>
      </c>
      <c r="AHL1114" s="1">
        <v>0</v>
      </c>
      <c r="AHM1114" s="1">
        <v>0</v>
      </c>
      <c r="AHN1114" s="1">
        <v>0</v>
      </c>
      <c r="AHO1114" s="1">
        <v>0</v>
      </c>
      <c r="AHP1114" s="1">
        <v>0</v>
      </c>
      <c r="AHQ1114" s="1">
        <v>0</v>
      </c>
      <c r="AHR1114" s="1">
        <v>0</v>
      </c>
      <c r="AIM1114" s="1">
        <v>0</v>
      </c>
      <c r="AIN1114" s="1">
        <v>0</v>
      </c>
      <c r="AIO1114" s="1">
        <v>0</v>
      </c>
      <c r="AIT1114" s="1">
        <v>0</v>
      </c>
      <c r="AIU1114" s="1">
        <v>0</v>
      </c>
      <c r="AIV1114" s="1">
        <v>0</v>
      </c>
      <c r="AIW1114" s="1">
        <v>0</v>
      </c>
      <c r="AIX1114" s="1">
        <v>41</v>
      </c>
      <c r="AJB1114" s="1">
        <v>46</v>
      </c>
    </row>
    <row r="1115" spans="1:939" s="1" customFormat="1">
      <c r="B1115" s="1">
        <v>8</v>
      </c>
      <c r="C1115" s="1">
        <v>1</v>
      </c>
      <c r="D1115" s="1" t="s">
        <v>6191</v>
      </c>
      <c r="O1115" s="1">
        <v>1</v>
      </c>
      <c r="Z1115" s="1">
        <v>0</v>
      </c>
      <c r="AA1115" s="1">
        <v>2</v>
      </c>
      <c r="AB1115" s="1" t="s">
        <v>9137</v>
      </c>
      <c r="AC1115" s="1">
        <v>0</v>
      </c>
      <c r="AE1115" s="1">
        <v>0</v>
      </c>
      <c r="AG1115" s="1">
        <v>0</v>
      </c>
      <c r="AI1115" s="1">
        <v>140</v>
      </c>
      <c r="AJ1115" s="1">
        <v>148</v>
      </c>
      <c r="DR1115" s="1">
        <v>68</v>
      </c>
      <c r="DS1115" s="1">
        <v>62</v>
      </c>
      <c r="HA1115" s="1">
        <v>0</v>
      </c>
      <c r="HB1115" s="1">
        <v>0</v>
      </c>
      <c r="HT1115" s="1">
        <v>0</v>
      </c>
      <c r="HU1115" s="1">
        <v>0</v>
      </c>
      <c r="IP1115" s="1">
        <v>96</v>
      </c>
      <c r="IQ1115" s="1">
        <v>97</v>
      </c>
      <c r="LX1115" s="1">
        <v>56</v>
      </c>
      <c r="LY1115" s="1">
        <v>60</v>
      </c>
      <c r="PG1115" s="1">
        <v>16</v>
      </c>
      <c r="PH1115" s="1">
        <v>16</v>
      </c>
      <c r="SP1115" s="1">
        <v>98</v>
      </c>
      <c r="SQ1115" s="1">
        <v>98.2</v>
      </c>
      <c r="VX1115" s="1">
        <v>1</v>
      </c>
      <c r="VY1115" s="1">
        <v>1</v>
      </c>
      <c r="WQ1115" s="1">
        <v>0</v>
      </c>
      <c r="WR1115" s="1">
        <v>0</v>
      </c>
      <c r="ZY1115" s="1">
        <v>252</v>
      </c>
      <c r="ZZ1115" s="1">
        <v>252.4</v>
      </c>
      <c r="AAY1115" s="1">
        <v>29</v>
      </c>
      <c r="ABB1115" s="1">
        <v>11.6</v>
      </c>
      <c r="ABE1115" s="1">
        <v>34</v>
      </c>
      <c r="ABU1115" s="1">
        <v>141</v>
      </c>
      <c r="ABX1115" s="1">
        <v>3.7</v>
      </c>
      <c r="ACA1115" s="1">
        <v>102</v>
      </c>
      <c r="ACD1115" s="1">
        <v>1</v>
      </c>
      <c r="ACG1115" s="1">
        <v>130</v>
      </c>
      <c r="ACH1115" s="1">
        <v>141</v>
      </c>
      <c r="ACQ1115" s="1">
        <v>38</v>
      </c>
      <c r="ACT1115" s="1">
        <v>2.8</v>
      </c>
      <c r="ACW1115" s="1">
        <v>14</v>
      </c>
      <c r="AGS1115" s="1">
        <v>1</v>
      </c>
      <c r="AGT1115" s="1">
        <v>0</v>
      </c>
      <c r="AGU1115" s="1">
        <v>1</v>
      </c>
      <c r="AGV1115" s="1">
        <v>0</v>
      </c>
      <c r="AGW1115" s="1">
        <v>0</v>
      </c>
      <c r="AGX1115" s="1">
        <v>0</v>
      </c>
      <c r="AGY1115" s="1">
        <v>0</v>
      </c>
      <c r="AGZ1115" s="1">
        <v>1</v>
      </c>
      <c r="AHA1115" s="1">
        <v>0</v>
      </c>
      <c r="AHB1115" s="1">
        <v>0</v>
      </c>
      <c r="AHC1115" s="1">
        <v>1</v>
      </c>
      <c r="AHD1115" s="1">
        <v>0</v>
      </c>
      <c r="AHE1115" s="1">
        <v>0</v>
      </c>
      <c r="AHF1115" s="1">
        <v>0</v>
      </c>
      <c r="AHH1115" s="1">
        <v>0</v>
      </c>
      <c r="AHI1115" s="1">
        <v>0</v>
      </c>
      <c r="AHK1115" s="1">
        <v>0</v>
      </c>
      <c r="AHL1115" s="1">
        <v>0</v>
      </c>
      <c r="AHM1115" s="1">
        <v>0</v>
      </c>
      <c r="AHN1115" s="1">
        <v>0</v>
      </c>
      <c r="AHO1115" s="1">
        <v>0</v>
      </c>
      <c r="AHP1115" s="1">
        <v>0</v>
      </c>
      <c r="AHQ1115" s="1">
        <v>0</v>
      </c>
      <c r="AHR1115" s="1">
        <v>0</v>
      </c>
      <c r="AIM1115" s="1">
        <v>0</v>
      </c>
      <c r="AIN1115" s="1">
        <v>0</v>
      </c>
      <c r="AIO1115" s="1">
        <v>0</v>
      </c>
      <c r="AIT1115" s="1">
        <v>1</v>
      </c>
      <c r="AIU1115" s="1">
        <v>1</v>
      </c>
      <c r="AIV1115" s="1">
        <v>0</v>
      </c>
      <c r="AIW1115" s="1">
        <v>0</v>
      </c>
      <c r="AIX1115" s="1">
        <v>33</v>
      </c>
      <c r="AJB1115" s="1">
        <v>30</v>
      </c>
    </row>
    <row r="1116" spans="1:939" s="1" customFormat="1">
      <c r="B1116" s="1">
        <v>9</v>
      </c>
      <c r="C1116" s="1">
        <v>1</v>
      </c>
      <c r="D1116" s="1" t="s">
        <v>5425</v>
      </c>
      <c r="O1116" s="1">
        <v>1</v>
      </c>
      <c r="Z1116" s="1">
        <v>0</v>
      </c>
      <c r="AA1116" s="1">
        <v>2</v>
      </c>
      <c r="AB1116" s="1" t="s">
        <v>9138</v>
      </c>
      <c r="AC1116" s="1">
        <v>0</v>
      </c>
      <c r="AE1116" s="1">
        <v>1</v>
      </c>
      <c r="AF1116" s="1">
        <v>0</v>
      </c>
      <c r="AG1116" s="1">
        <v>0</v>
      </c>
      <c r="AI1116" s="1">
        <v>122</v>
      </c>
      <c r="AJ1116" s="1">
        <v>138</v>
      </c>
      <c r="DR1116" s="1">
        <v>76</v>
      </c>
      <c r="DS1116" s="1">
        <v>60</v>
      </c>
      <c r="HA1116" s="1">
        <v>0</v>
      </c>
      <c r="HB1116" s="1">
        <v>0</v>
      </c>
      <c r="HT1116" s="1">
        <v>0</v>
      </c>
      <c r="HU1116" s="1">
        <v>0</v>
      </c>
      <c r="IP1116" s="1">
        <v>97</v>
      </c>
      <c r="IQ1116" s="1">
        <v>98</v>
      </c>
      <c r="LX1116" s="1">
        <v>58</v>
      </c>
      <c r="LY1116" s="1">
        <v>64</v>
      </c>
      <c r="PG1116" s="1">
        <v>16</v>
      </c>
      <c r="PH1116" s="1">
        <v>22</v>
      </c>
      <c r="SP1116" s="1">
        <v>97.8</v>
      </c>
      <c r="SQ1116" s="1">
        <v>97.8</v>
      </c>
      <c r="VX1116" s="1">
        <v>1</v>
      </c>
      <c r="VY1116" s="1">
        <v>1</v>
      </c>
      <c r="WQ1116" s="1">
        <v>0</v>
      </c>
      <c r="WR1116" s="1">
        <v>0</v>
      </c>
      <c r="ZY1116" s="1">
        <v>252.2</v>
      </c>
      <c r="ZZ1116" s="1">
        <v>252.8</v>
      </c>
      <c r="AAY1116" s="1">
        <v>28</v>
      </c>
      <c r="ABU1116" s="1">
        <v>142</v>
      </c>
      <c r="ABX1116" s="1">
        <v>3.7</v>
      </c>
      <c r="ACA1116" s="1">
        <v>99</v>
      </c>
      <c r="ACD1116" s="1">
        <v>9.1999999999999993</v>
      </c>
      <c r="ACG1116" s="1">
        <v>116</v>
      </c>
      <c r="ACH1116" s="1">
        <v>81</v>
      </c>
      <c r="ACQ1116" s="1">
        <v>44</v>
      </c>
      <c r="ACT1116" s="1">
        <v>2.78</v>
      </c>
      <c r="ACW1116" s="1">
        <v>15</v>
      </c>
      <c r="AGS1116" s="1">
        <v>0</v>
      </c>
      <c r="AGT1116" s="1">
        <v>0</v>
      </c>
      <c r="AGU1116" s="1">
        <v>0</v>
      </c>
      <c r="AGV1116" s="1">
        <v>0</v>
      </c>
      <c r="AGW1116" s="1">
        <v>0</v>
      </c>
      <c r="AGX1116" s="1">
        <v>0</v>
      </c>
      <c r="AGY1116" s="1">
        <v>0</v>
      </c>
      <c r="AGZ1116" s="1">
        <v>1</v>
      </c>
      <c r="AHA1116" s="1">
        <v>0</v>
      </c>
      <c r="AHB1116" s="1">
        <v>0</v>
      </c>
      <c r="AHC1116" s="1">
        <v>1</v>
      </c>
      <c r="AHD1116" s="1">
        <v>0</v>
      </c>
      <c r="AHE1116" s="1">
        <v>0</v>
      </c>
      <c r="AHF1116" s="1">
        <v>0</v>
      </c>
      <c r="AHH1116" s="1">
        <v>0</v>
      </c>
      <c r="AHI1116" s="1">
        <v>0</v>
      </c>
      <c r="AHK1116" s="1">
        <v>0</v>
      </c>
      <c r="AHL1116" s="1">
        <v>0</v>
      </c>
      <c r="AHM1116" s="1">
        <v>0</v>
      </c>
      <c r="AHN1116" s="1">
        <v>0</v>
      </c>
      <c r="AHO1116" s="1">
        <v>0</v>
      </c>
      <c r="AHP1116" s="1">
        <v>0</v>
      </c>
      <c r="AHQ1116" s="1">
        <v>0</v>
      </c>
      <c r="AHR1116" s="1">
        <v>0</v>
      </c>
      <c r="AIM1116" s="1">
        <v>0</v>
      </c>
      <c r="AIN1116" s="1">
        <v>0</v>
      </c>
      <c r="AIO1116" s="1">
        <v>0</v>
      </c>
      <c r="AIT1116" s="1">
        <v>2</v>
      </c>
      <c r="AIU1116" s="1">
        <v>0</v>
      </c>
      <c r="AIV1116" s="1">
        <v>0</v>
      </c>
      <c r="AIW1116" s="1">
        <v>0</v>
      </c>
      <c r="AIX1116" s="1">
        <v>38</v>
      </c>
      <c r="AIY1116" s="1">
        <v>31</v>
      </c>
    </row>
    <row r="1117" spans="1:939" s="80" customFormat="1">
      <c r="B1117" s="80">
        <v>10</v>
      </c>
      <c r="C1117" s="80">
        <v>1</v>
      </c>
      <c r="D1117" s="80" t="s">
        <v>9139</v>
      </c>
      <c r="O1117" s="80">
        <v>0</v>
      </c>
      <c r="Z1117" s="80">
        <v>0</v>
      </c>
      <c r="AA1117" s="80">
        <v>2</v>
      </c>
      <c r="AB1117" s="80" t="s">
        <v>9140</v>
      </c>
      <c r="AC1117" s="80">
        <v>0</v>
      </c>
      <c r="AE1117" s="80">
        <v>0</v>
      </c>
      <c r="AG1117" s="80">
        <v>0</v>
      </c>
      <c r="AI1117" s="80">
        <v>140</v>
      </c>
      <c r="DR1117" s="80">
        <v>80</v>
      </c>
      <c r="HA1117" s="80">
        <v>0</v>
      </c>
      <c r="HT1117" s="80">
        <v>0</v>
      </c>
      <c r="IP1117" s="80">
        <v>97</v>
      </c>
      <c r="LX1117" s="80">
        <v>60</v>
      </c>
      <c r="PG1117" s="80">
        <v>18</v>
      </c>
      <c r="SP1117" s="80">
        <v>98</v>
      </c>
      <c r="VX1117" s="80">
        <v>1</v>
      </c>
      <c r="WQ1117" s="80">
        <v>0</v>
      </c>
      <c r="ZY1117" s="80">
        <v>253.8</v>
      </c>
      <c r="AGS1117" s="80">
        <v>0</v>
      </c>
      <c r="AGT1117" s="80">
        <v>0</v>
      </c>
      <c r="AGU1117" s="80">
        <v>0</v>
      </c>
      <c r="AGV1117" s="80">
        <v>0</v>
      </c>
      <c r="AGW1117" s="80">
        <v>0</v>
      </c>
      <c r="AGX1117" s="80">
        <v>0</v>
      </c>
      <c r="AGY1117" s="80">
        <v>0</v>
      </c>
      <c r="AGZ1117" s="80">
        <v>0</v>
      </c>
      <c r="AHA1117" s="80">
        <v>0</v>
      </c>
      <c r="AHB1117" s="80">
        <v>0</v>
      </c>
      <c r="AHC1117" s="80">
        <v>1</v>
      </c>
      <c r="AHD1117" s="80">
        <v>0</v>
      </c>
      <c r="AHE1117" s="80">
        <v>0</v>
      </c>
      <c r="AHF1117" s="80">
        <v>0</v>
      </c>
      <c r="AHH1117" s="80">
        <v>0</v>
      </c>
      <c r="AHI1117" s="80">
        <v>0</v>
      </c>
      <c r="AHK1117" s="80">
        <v>0</v>
      </c>
      <c r="AHL1117" s="80">
        <v>0</v>
      </c>
      <c r="AHM1117" s="80">
        <v>0</v>
      </c>
      <c r="AHN1117" s="80">
        <v>0</v>
      </c>
      <c r="AHO1117" s="80">
        <v>0</v>
      </c>
      <c r="AHP1117" s="80">
        <v>0</v>
      </c>
      <c r="AHQ1117" s="80">
        <v>0</v>
      </c>
      <c r="AHR1117" s="80">
        <v>0</v>
      </c>
      <c r="AIM1117" s="80">
        <v>0</v>
      </c>
      <c r="AIN1117" s="80">
        <v>0</v>
      </c>
      <c r="AIO1117" s="80">
        <v>0</v>
      </c>
      <c r="AIT1117" s="80">
        <v>1</v>
      </c>
      <c r="AIU1117" s="80">
        <v>0</v>
      </c>
      <c r="AIV1117" s="80">
        <v>0</v>
      </c>
      <c r="AIW1117" s="80">
        <v>0</v>
      </c>
      <c r="AIX1117" s="80">
        <v>30</v>
      </c>
    </row>
    <row r="1118" spans="1:939" s="1" customFormat="1">
      <c r="A1118" s="1">
        <v>235</v>
      </c>
      <c r="B1118" s="1" t="s">
        <v>7502</v>
      </c>
      <c r="C1118" s="1">
        <v>1</v>
      </c>
      <c r="D1118" s="1" t="s">
        <v>7788</v>
      </c>
      <c r="O1118" s="1">
        <v>0</v>
      </c>
      <c r="Z1118" s="1">
        <v>0</v>
      </c>
      <c r="AA1118" s="1">
        <v>1</v>
      </c>
      <c r="AB1118" s="1" t="s">
        <v>9141</v>
      </c>
      <c r="AI1118" s="1">
        <v>133</v>
      </c>
      <c r="AJ1118" s="1">
        <v>132</v>
      </c>
      <c r="DR1118" s="1">
        <v>76</v>
      </c>
      <c r="DS1118" s="1">
        <v>76</v>
      </c>
      <c r="IP1118" s="1">
        <v>100</v>
      </c>
      <c r="IQ1118" s="1">
        <v>97</v>
      </c>
      <c r="LX1118" s="1">
        <v>73</v>
      </c>
      <c r="LY1118" s="1">
        <v>60</v>
      </c>
      <c r="PG1118" s="1">
        <v>14</v>
      </c>
      <c r="PH1118" s="1">
        <v>16</v>
      </c>
      <c r="SP1118" s="1">
        <v>97.3</v>
      </c>
      <c r="SQ1118" s="1">
        <v>98</v>
      </c>
      <c r="ACG1118" s="1">
        <v>208</v>
      </c>
      <c r="AGS1118" s="1">
        <v>1</v>
      </c>
      <c r="AGT1118" s="1">
        <v>1</v>
      </c>
      <c r="AGU1118" s="1">
        <v>0</v>
      </c>
      <c r="AGV1118" s="1">
        <v>0</v>
      </c>
      <c r="AGW1118" s="1">
        <v>0</v>
      </c>
      <c r="AGX1118" s="1">
        <v>0</v>
      </c>
      <c r="AGY1118" s="1">
        <v>0</v>
      </c>
      <c r="AGZ1118" s="1">
        <v>9</v>
      </c>
      <c r="AHA1118" s="1">
        <v>0</v>
      </c>
      <c r="AHB1118" s="1">
        <v>0</v>
      </c>
      <c r="AHC1118" s="1">
        <v>1</v>
      </c>
      <c r="AHD1118" s="1">
        <v>0</v>
      </c>
      <c r="AHE1118" s="1">
        <v>0</v>
      </c>
      <c r="AHF1118" s="1">
        <v>0</v>
      </c>
      <c r="AHH1118" s="1">
        <v>0</v>
      </c>
      <c r="AHI1118" s="1">
        <v>0</v>
      </c>
      <c r="AHK1118" s="1">
        <v>0</v>
      </c>
      <c r="AHL1118" s="1">
        <v>0</v>
      </c>
      <c r="AHM1118" s="1">
        <v>0</v>
      </c>
      <c r="AHN1118" s="1">
        <v>0</v>
      </c>
      <c r="AHO1118" s="1">
        <v>0</v>
      </c>
      <c r="AHP1118" s="1">
        <v>0</v>
      </c>
      <c r="AHQ1118" s="1">
        <v>0</v>
      </c>
      <c r="AHR1118" s="1">
        <v>0</v>
      </c>
      <c r="AIM1118" s="1">
        <v>2</v>
      </c>
      <c r="AIN1118" s="1">
        <v>0</v>
      </c>
      <c r="AIO1118" s="1">
        <v>0</v>
      </c>
      <c r="AIT1118" s="3"/>
    </row>
    <row r="1119" spans="1:939" s="1" customFormat="1">
      <c r="B1119" s="1">
        <v>2</v>
      </c>
      <c r="C1119" s="1">
        <v>1</v>
      </c>
      <c r="D1119" s="1" t="s">
        <v>9142</v>
      </c>
      <c r="E1119" s="1" t="s">
        <v>6032</v>
      </c>
      <c r="O1119" s="1">
        <v>0</v>
      </c>
      <c r="P1119" s="1">
        <v>0</v>
      </c>
      <c r="Z1119" s="1">
        <v>0</v>
      </c>
      <c r="AA1119" s="1">
        <v>2</v>
      </c>
      <c r="AB1119" s="1" t="s">
        <v>9143</v>
      </c>
      <c r="AC1119" s="1">
        <v>3</v>
      </c>
      <c r="AD1119" s="1">
        <v>0</v>
      </c>
      <c r="AE1119" s="1">
        <v>0</v>
      </c>
      <c r="AG1119" s="1">
        <v>0</v>
      </c>
      <c r="AI1119" s="1">
        <v>124</v>
      </c>
      <c r="AJ1119" s="1">
        <v>117</v>
      </c>
      <c r="AK1119" s="1">
        <v>111</v>
      </c>
      <c r="AL1119" s="1">
        <v>110</v>
      </c>
      <c r="AM1119" s="1">
        <v>126</v>
      </c>
      <c r="DR1119" s="1">
        <v>61</v>
      </c>
      <c r="DS1119" s="1">
        <v>71</v>
      </c>
      <c r="DT1119" s="1">
        <v>64</v>
      </c>
      <c r="DU1119" s="1">
        <v>62</v>
      </c>
      <c r="DV1119" s="1">
        <v>84</v>
      </c>
      <c r="HE1119" s="1">
        <v>2</v>
      </c>
      <c r="HX1119" s="1">
        <v>0</v>
      </c>
      <c r="IP1119" s="1">
        <v>98</v>
      </c>
      <c r="IQ1119" s="1">
        <v>98</v>
      </c>
      <c r="IR1119" s="1">
        <v>98</v>
      </c>
      <c r="IS1119" s="1">
        <v>97</v>
      </c>
      <c r="IT1119" s="1">
        <v>98</v>
      </c>
      <c r="LX1119" s="1">
        <v>57</v>
      </c>
      <c r="LY1119" s="1">
        <v>54</v>
      </c>
      <c r="LZ1119" s="1">
        <v>58</v>
      </c>
      <c r="MA1119" s="1">
        <v>60</v>
      </c>
      <c r="MB1119" s="1">
        <v>58</v>
      </c>
      <c r="PG1119" s="1">
        <v>17</v>
      </c>
      <c r="PH1119" s="1">
        <v>16</v>
      </c>
      <c r="PI1119" s="1">
        <v>17</v>
      </c>
      <c r="PJ1119" s="1">
        <v>16</v>
      </c>
      <c r="PK1119" s="1">
        <v>16</v>
      </c>
      <c r="SP1119" s="1">
        <v>98</v>
      </c>
      <c r="SQ1119" s="1">
        <v>98.2</v>
      </c>
      <c r="SR1119" s="1">
        <v>98</v>
      </c>
      <c r="SS1119" s="1">
        <v>98</v>
      </c>
      <c r="ST1119" s="1">
        <v>98</v>
      </c>
      <c r="WB1119" s="1">
        <v>1</v>
      </c>
      <c r="WR1119" s="1">
        <v>0</v>
      </c>
      <c r="WS1119" s="1">
        <v>0</v>
      </c>
      <c r="WT1119" s="1">
        <v>0</v>
      </c>
      <c r="WU1119" s="1">
        <v>0</v>
      </c>
      <c r="AAZ1119" s="1">
        <v>24</v>
      </c>
      <c r="ABC1119" s="1">
        <v>15</v>
      </c>
      <c r="ABF1119" s="1">
        <v>44.3</v>
      </c>
      <c r="ABN1119" s="1">
        <v>5.85</v>
      </c>
      <c r="ABP1119" s="1">
        <v>226</v>
      </c>
      <c r="ABV1119" s="1">
        <v>140</v>
      </c>
      <c r="ABY1119" s="1">
        <v>4.8</v>
      </c>
      <c r="ACB1119" s="1">
        <v>105</v>
      </c>
      <c r="ACE1119" s="1">
        <v>9.1999999999999993</v>
      </c>
      <c r="ACG1119" s="1">
        <v>183</v>
      </c>
      <c r="ACH1119" s="1">
        <v>121</v>
      </c>
      <c r="ACI1119" s="1">
        <v>113</v>
      </c>
      <c r="ACJ1119" s="1">
        <v>160</v>
      </c>
      <c r="ACR1119" s="1">
        <v>19</v>
      </c>
      <c r="ACU1119" s="1">
        <v>1.1599999999999999</v>
      </c>
      <c r="ACX1119" s="1">
        <v>11</v>
      </c>
      <c r="ADO1119" s="1">
        <v>6.8</v>
      </c>
      <c r="ADS1119" s="1">
        <v>1.9</v>
      </c>
      <c r="ADW1119" s="1">
        <v>0.77</v>
      </c>
      <c r="ADZ1119" s="1">
        <v>14.4</v>
      </c>
      <c r="AEW1119" s="1">
        <v>1308</v>
      </c>
      <c r="AGS1119" s="1">
        <v>0</v>
      </c>
      <c r="AGT1119" s="1">
        <v>0</v>
      </c>
      <c r="AGU1119" s="1">
        <v>0</v>
      </c>
      <c r="AGV1119" s="1">
        <v>0</v>
      </c>
      <c r="AGW1119" s="1">
        <v>0</v>
      </c>
      <c r="AGX1119" s="1">
        <v>0</v>
      </c>
      <c r="AGY1119" s="1">
        <v>0</v>
      </c>
      <c r="AGZ1119" s="1">
        <v>0</v>
      </c>
      <c r="AHA1119" s="1">
        <v>0</v>
      </c>
      <c r="AHB1119" s="1">
        <v>0</v>
      </c>
      <c r="AHC1119" s="1">
        <v>1</v>
      </c>
      <c r="AHD1119" s="1">
        <v>0</v>
      </c>
      <c r="AHE1119" s="1">
        <v>0</v>
      </c>
      <c r="AHF1119" s="1">
        <v>0</v>
      </c>
      <c r="AHH1119" s="1">
        <v>0</v>
      </c>
      <c r="AHI1119" s="1">
        <v>0</v>
      </c>
      <c r="AHK1119" s="1">
        <v>0</v>
      </c>
      <c r="AHL1119" s="1">
        <v>0</v>
      </c>
      <c r="AHM1119" s="1">
        <v>0</v>
      </c>
      <c r="AHN1119" s="1">
        <v>0</v>
      </c>
      <c r="AHO1119" s="1">
        <v>0</v>
      </c>
      <c r="AHP1119" s="1">
        <v>0</v>
      </c>
      <c r="AHQ1119" s="1">
        <v>0</v>
      </c>
      <c r="AHR1119" s="1">
        <v>0</v>
      </c>
      <c r="AIN1119" s="1">
        <v>0</v>
      </c>
      <c r="AIO1119" s="1">
        <v>0</v>
      </c>
      <c r="AIP1119" s="1">
        <v>1</v>
      </c>
      <c r="AIQ1119" s="1">
        <v>1</v>
      </c>
      <c r="AIR1119" s="1">
        <v>1</v>
      </c>
      <c r="AIS1119" s="1">
        <v>1</v>
      </c>
      <c r="AIT1119" s="3">
        <v>2</v>
      </c>
      <c r="AIU1119" s="1">
        <v>0</v>
      </c>
      <c r="AIV1119" s="1">
        <v>0</v>
      </c>
      <c r="AIW1119" s="1">
        <v>0</v>
      </c>
      <c r="AIX1119" s="1">
        <v>53</v>
      </c>
    </row>
    <row r="1120" spans="1:939" s="1" customFormat="1">
      <c r="B1120" s="1">
        <v>3</v>
      </c>
      <c r="C1120" s="1">
        <v>0</v>
      </c>
      <c r="Z1120" s="1">
        <v>0</v>
      </c>
      <c r="AA1120" s="1">
        <v>2</v>
      </c>
      <c r="AB1120" s="1" t="s">
        <v>9144</v>
      </c>
      <c r="AC1120" s="1">
        <v>10</v>
      </c>
      <c r="AD1120" s="1">
        <v>0</v>
      </c>
      <c r="AE1120" s="1">
        <v>0</v>
      </c>
      <c r="AG1120" s="1">
        <v>0</v>
      </c>
      <c r="AI1120" s="1">
        <v>132</v>
      </c>
      <c r="AJ1120" s="1">
        <v>132</v>
      </c>
      <c r="DR1120" s="1">
        <v>68</v>
      </c>
      <c r="DS1120" s="1">
        <v>70</v>
      </c>
      <c r="HA1120" s="1">
        <v>2</v>
      </c>
      <c r="HB1120" s="1">
        <v>2</v>
      </c>
      <c r="HT1120" s="1">
        <v>0</v>
      </c>
      <c r="HU1120" s="1">
        <v>0</v>
      </c>
      <c r="IP1120" s="1">
        <v>97</v>
      </c>
      <c r="IQ1120" s="1">
        <v>98</v>
      </c>
      <c r="LX1120" s="1">
        <v>60</v>
      </c>
      <c r="LY1120" s="1">
        <v>65</v>
      </c>
      <c r="PG1120" s="1">
        <v>16</v>
      </c>
      <c r="PH1120" s="1">
        <v>16</v>
      </c>
      <c r="SP1120" s="1">
        <v>95.5</v>
      </c>
      <c r="SQ1120" s="1">
        <v>96.9</v>
      </c>
      <c r="VX1120" s="1">
        <v>0</v>
      </c>
      <c r="VY1120" s="1">
        <v>0</v>
      </c>
      <c r="WQ1120" s="1">
        <v>0</v>
      </c>
      <c r="WR1120" s="1">
        <v>0</v>
      </c>
      <c r="AAY1120" s="1">
        <v>28</v>
      </c>
      <c r="ABB1120" s="1">
        <v>16.7</v>
      </c>
      <c r="ABE1120" s="1">
        <v>49</v>
      </c>
      <c r="ABU1120" s="1">
        <v>138</v>
      </c>
      <c r="ABX1120" s="1">
        <v>4.5999999999999996</v>
      </c>
      <c r="ACA1120" s="1">
        <v>103</v>
      </c>
      <c r="ACD1120" s="1">
        <v>1.19</v>
      </c>
      <c r="ACG1120" s="1">
        <v>225</v>
      </c>
      <c r="ACQ1120" s="1">
        <v>20</v>
      </c>
      <c r="ACT1120" s="1">
        <v>1.2</v>
      </c>
      <c r="ACW1120" s="1">
        <v>13</v>
      </c>
      <c r="AEW1120" s="1">
        <v>840</v>
      </c>
      <c r="AGS1120" s="1">
        <v>0</v>
      </c>
      <c r="AGT1120" s="1">
        <v>0</v>
      </c>
      <c r="AGU1120" s="1">
        <v>0</v>
      </c>
      <c r="AGV1120" s="1">
        <v>0</v>
      </c>
      <c r="AGW1120" s="1">
        <v>0</v>
      </c>
      <c r="AGX1120" s="1">
        <v>0</v>
      </c>
      <c r="AGY1120" s="1">
        <v>0</v>
      </c>
      <c r="AGZ1120" s="1">
        <v>2</v>
      </c>
      <c r="AHA1120" s="1">
        <v>0</v>
      </c>
      <c r="AHB1120" s="1">
        <v>0</v>
      </c>
      <c r="AHC1120" s="1">
        <v>1</v>
      </c>
      <c r="AHD1120" s="1">
        <v>0</v>
      </c>
      <c r="AHE1120" s="1">
        <v>0</v>
      </c>
      <c r="AHF1120" s="1">
        <v>0</v>
      </c>
      <c r="AHH1120" s="1">
        <v>0</v>
      </c>
      <c r="AHI1120" s="1">
        <v>0</v>
      </c>
      <c r="AHK1120" s="1">
        <v>0</v>
      </c>
      <c r="AHL1120" s="1">
        <v>0</v>
      </c>
      <c r="AHM1120" s="1">
        <v>0</v>
      </c>
      <c r="AHN1120" s="1">
        <v>0</v>
      </c>
      <c r="AHO1120" s="1">
        <v>0</v>
      </c>
      <c r="AHP1120" s="1">
        <v>0</v>
      </c>
      <c r="AHQ1120" s="1">
        <v>0</v>
      </c>
      <c r="AHR1120" s="1">
        <v>0</v>
      </c>
      <c r="AIN1120" s="1">
        <v>0</v>
      </c>
      <c r="AIO1120" s="1">
        <v>0</v>
      </c>
      <c r="AIT1120" s="3">
        <v>2</v>
      </c>
      <c r="AIU1120" s="1">
        <v>0</v>
      </c>
      <c r="AIV1120" s="1">
        <v>0</v>
      </c>
      <c r="AIW1120" s="1">
        <v>0</v>
      </c>
      <c r="AIX1120" s="1">
        <v>32</v>
      </c>
      <c r="AIY1120" s="1">
        <v>20</v>
      </c>
    </row>
    <row r="1121" spans="1:951" s="1" customFormat="1">
      <c r="B1121" s="1">
        <v>4</v>
      </c>
      <c r="C1121" s="1">
        <v>1</v>
      </c>
      <c r="D1121" s="1" t="s">
        <v>9145</v>
      </c>
      <c r="O1121" s="1">
        <v>0</v>
      </c>
      <c r="Z1121" s="1">
        <v>0</v>
      </c>
      <c r="AA1121" s="1">
        <v>2</v>
      </c>
      <c r="AB1121" s="1" t="s">
        <v>9146</v>
      </c>
      <c r="AC1121" s="1">
        <v>5</v>
      </c>
      <c r="AD1121" s="1">
        <v>0</v>
      </c>
      <c r="AE1121" s="1">
        <v>0</v>
      </c>
      <c r="AG1121" s="1">
        <v>0</v>
      </c>
      <c r="AI1121" s="1">
        <v>122</v>
      </c>
      <c r="AJ1121" s="1">
        <v>118</v>
      </c>
      <c r="DR1121" s="1">
        <v>70</v>
      </c>
      <c r="DS1121" s="1">
        <v>64</v>
      </c>
      <c r="HA1121" s="1">
        <v>0</v>
      </c>
      <c r="HB1121" s="1">
        <v>0</v>
      </c>
      <c r="HT1121" s="1">
        <v>0</v>
      </c>
      <c r="HU1121" s="1">
        <v>0</v>
      </c>
      <c r="IP1121" s="1">
        <v>98</v>
      </c>
      <c r="IQ1121" s="1">
        <v>98</v>
      </c>
      <c r="LX1121" s="1">
        <v>66</v>
      </c>
      <c r="LY1121" s="1">
        <v>64</v>
      </c>
      <c r="PG1121" s="1">
        <v>16</v>
      </c>
      <c r="PH1121" s="1">
        <v>16</v>
      </c>
      <c r="SP1121" s="1">
        <v>98</v>
      </c>
      <c r="SQ1121" s="1">
        <v>97.4</v>
      </c>
      <c r="VX1121" s="1">
        <v>1</v>
      </c>
      <c r="VY1121" s="1">
        <v>1</v>
      </c>
      <c r="WQ1121" s="1">
        <v>0</v>
      </c>
      <c r="WR1121" s="1">
        <v>0</v>
      </c>
      <c r="AAZ1121" s="1">
        <v>24</v>
      </c>
      <c r="ABV1121" s="1">
        <v>140</v>
      </c>
      <c r="ABY1121" s="1">
        <v>4.5999999999999996</v>
      </c>
      <c r="ACB1121" s="1">
        <v>97</v>
      </c>
      <c r="ACE1121" s="1">
        <v>10.4</v>
      </c>
      <c r="ACG1121" s="1">
        <v>212</v>
      </c>
      <c r="ACH1121" s="1">
        <v>49</v>
      </c>
      <c r="ACI1121" s="1">
        <v>22</v>
      </c>
      <c r="ACJ1121" s="1">
        <v>122</v>
      </c>
      <c r="ACK1121" s="1">
        <v>163</v>
      </c>
      <c r="ACR1121" s="1">
        <v>16</v>
      </c>
      <c r="ACU1121" s="1">
        <v>1.43</v>
      </c>
      <c r="ACX1121" s="1">
        <v>19</v>
      </c>
      <c r="AES1121" s="1">
        <v>0.8</v>
      </c>
      <c r="AGS1121" s="1">
        <v>0</v>
      </c>
      <c r="AGT1121" s="1">
        <v>0</v>
      </c>
      <c r="AGU1121" s="1">
        <v>0</v>
      </c>
      <c r="AGV1121" s="1">
        <v>0</v>
      </c>
      <c r="AGW1121" s="1">
        <v>0</v>
      </c>
      <c r="AGX1121" s="1">
        <v>0</v>
      </c>
      <c r="AGY1121" s="1">
        <v>0</v>
      </c>
      <c r="AGZ1121" s="1">
        <v>2</v>
      </c>
      <c r="AHA1121" s="1">
        <v>0</v>
      </c>
      <c r="AHB1121" s="1">
        <v>0</v>
      </c>
      <c r="AHC1121" s="1">
        <v>1</v>
      </c>
      <c r="AHD1121" s="1">
        <v>0</v>
      </c>
      <c r="AHE1121" s="1">
        <v>0</v>
      </c>
      <c r="AHF1121" s="1">
        <v>0</v>
      </c>
      <c r="AHH1121" s="1">
        <v>0</v>
      </c>
      <c r="AHI1121" s="1">
        <v>0</v>
      </c>
      <c r="AHK1121" s="1">
        <v>0</v>
      </c>
      <c r="AHL1121" s="1">
        <v>0</v>
      </c>
      <c r="AHM1121" s="1">
        <v>0</v>
      </c>
      <c r="AHN1121" s="1">
        <v>0</v>
      </c>
      <c r="AHO1121" s="1">
        <v>0</v>
      </c>
      <c r="AHP1121" s="1">
        <v>0</v>
      </c>
      <c r="AHQ1121" s="1">
        <v>0</v>
      </c>
      <c r="AHR1121" s="1">
        <v>0</v>
      </c>
      <c r="AIN1121" s="1">
        <v>0</v>
      </c>
      <c r="AIO1121" s="1">
        <v>0</v>
      </c>
      <c r="AIT1121" s="3">
        <v>0</v>
      </c>
      <c r="AIU1121" s="1">
        <v>2</v>
      </c>
      <c r="AIV1121" s="1">
        <v>0</v>
      </c>
      <c r="AIW1121" s="1">
        <v>0</v>
      </c>
      <c r="AJB1121" s="1">
        <v>36</v>
      </c>
      <c r="AJC1121" s="1">
        <v>23</v>
      </c>
    </row>
    <row r="1122" spans="1:951" s="18" customFormat="1">
      <c r="B1122" s="18">
        <v>5</v>
      </c>
      <c r="C1122" s="18">
        <v>1</v>
      </c>
      <c r="D1122" s="18" t="s">
        <v>9147</v>
      </c>
      <c r="O1122" s="18">
        <v>1</v>
      </c>
      <c r="Z1122" s="18">
        <v>0</v>
      </c>
      <c r="AA1122" s="18">
        <v>2</v>
      </c>
      <c r="AC1122" s="18">
        <v>0</v>
      </c>
      <c r="AE1122" s="18">
        <v>0</v>
      </c>
      <c r="AG1122" s="18">
        <v>0</v>
      </c>
      <c r="AI1122" s="18">
        <v>132</v>
      </c>
      <c r="AJ1122" s="18">
        <v>112</v>
      </c>
      <c r="DR1122" s="18">
        <v>68</v>
      </c>
      <c r="DS1122" s="18">
        <v>78</v>
      </c>
      <c r="HA1122" s="18">
        <v>0</v>
      </c>
      <c r="HB1122" s="18">
        <v>0</v>
      </c>
      <c r="HT1122" s="18">
        <v>0</v>
      </c>
      <c r="HU1122" s="18">
        <v>0</v>
      </c>
      <c r="IP1122" s="18">
        <v>98</v>
      </c>
      <c r="IQ1122" s="18">
        <v>97</v>
      </c>
      <c r="LX1122" s="18">
        <v>64</v>
      </c>
      <c r="LY1122" s="18">
        <v>76</v>
      </c>
      <c r="PG1122" s="18">
        <v>16</v>
      </c>
      <c r="PH1122" s="18">
        <v>16</v>
      </c>
      <c r="SP1122" s="18">
        <v>94.6</v>
      </c>
      <c r="SQ1122" s="18">
        <v>95.3</v>
      </c>
      <c r="VX1122" s="18">
        <v>0</v>
      </c>
      <c r="VY1122" s="18">
        <v>0</v>
      </c>
      <c r="WQ1122" s="18">
        <v>0</v>
      </c>
      <c r="WR1122" s="18">
        <v>0</v>
      </c>
      <c r="ACG1122" s="18">
        <v>235</v>
      </c>
      <c r="ACH1122" s="18">
        <v>84</v>
      </c>
      <c r="AGS1122" s="18">
        <v>0</v>
      </c>
      <c r="AGT1122" s="18">
        <v>0</v>
      </c>
      <c r="AGU1122" s="18">
        <v>0</v>
      </c>
      <c r="AGV1122" s="18">
        <v>0</v>
      </c>
      <c r="AGW1122" s="18">
        <v>0</v>
      </c>
      <c r="AGX1122" s="18">
        <v>0</v>
      </c>
      <c r="AGY1122" s="18">
        <v>0</v>
      </c>
      <c r="AGZ1122" s="18">
        <v>0</v>
      </c>
      <c r="AHA1122" s="18">
        <v>0</v>
      </c>
      <c r="AHB1122" s="18">
        <v>0</v>
      </c>
      <c r="AHC1122" s="18">
        <v>1</v>
      </c>
      <c r="AHD1122" s="18">
        <v>0</v>
      </c>
      <c r="AHE1122" s="18">
        <v>0</v>
      </c>
      <c r="AHF1122" s="18">
        <v>0</v>
      </c>
      <c r="AHH1122" s="18">
        <v>0</v>
      </c>
      <c r="AHI1122" s="18">
        <v>0</v>
      </c>
      <c r="AHK1122" s="18">
        <v>0</v>
      </c>
      <c r="AHL1122" s="18">
        <v>0</v>
      </c>
      <c r="AHM1122" s="18">
        <v>0</v>
      </c>
      <c r="AHN1122" s="18">
        <v>0</v>
      </c>
      <c r="AHO1122" s="18">
        <v>0</v>
      </c>
      <c r="AHP1122" s="18">
        <v>0</v>
      </c>
      <c r="AHQ1122" s="18">
        <v>0</v>
      </c>
      <c r="AHR1122" s="18">
        <v>0</v>
      </c>
      <c r="AIN1122" s="18">
        <v>0</v>
      </c>
      <c r="AIO1122" s="18">
        <v>0</v>
      </c>
      <c r="AIT1122" s="79">
        <v>2</v>
      </c>
      <c r="AIU1122" s="18">
        <v>0</v>
      </c>
      <c r="AIV1122" s="18">
        <v>0</v>
      </c>
      <c r="AIW1122" s="18">
        <v>0</v>
      </c>
      <c r="AIX1122" s="18">
        <v>29</v>
      </c>
      <c r="AIY1122" s="18">
        <v>14</v>
      </c>
    </row>
    <row r="1123" spans="1:951" s="1" customFormat="1">
      <c r="A1123" s="1">
        <v>236</v>
      </c>
      <c r="B1123" s="1">
        <v>1</v>
      </c>
      <c r="C1123" s="1">
        <v>0</v>
      </c>
      <c r="Z1123" s="1">
        <v>0</v>
      </c>
      <c r="AA1123" s="1">
        <v>1</v>
      </c>
      <c r="AC1123" s="1">
        <v>0</v>
      </c>
      <c r="AE1123" s="1">
        <v>0</v>
      </c>
      <c r="AG1123" s="1">
        <v>0</v>
      </c>
      <c r="AGS1123" s="1">
        <v>0</v>
      </c>
      <c r="AGT1123" s="1">
        <v>0</v>
      </c>
      <c r="AGU1123" s="1">
        <v>0</v>
      </c>
      <c r="AGV1123" s="1">
        <v>0</v>
      </c>
      <c r="AGW1123" s="1">
        <v>0</v>
      </c>
      <c r="AGX1123" s="1">
        <v>0</v>
      </c>
      <c r="AGY1123" s="1">
        <v>0</v>
      </c>
      <c r="AGZ1123" s="1">
        <v>0</v>
      </c>
      <c r="AHA1123" s="1">
        <v>0</v>
      </c>
      <c r="AHB1123" s="1">
        <v>0</v>
      </c>
      <c r="AHC1123" s="1">
        <v>1</v>
      </c>
      <c r="AHD1123" s="1">
        <v>0</v>
      </c>
      <c r="AHE1123" s="1">
        <v>0</v>
      </c>
      <c r="AHF1123" s="1">
        <v>0</v>
      </c>
      <c r="AHH1123" s="1">
        <v>0</v>
      </c>
      <c r="AHI1123" s="1">
        <v>0</v>
      </c>
      <c r="AHK1123" s="1">
        <v>0</v>
      </c>
      <c r="AHL1123" s="1">
        <v>0</v>
      </c>
      <c r="AHM1123" s="1">
        <v>0</v>
      </c>
      <c r="AHN1123" s="1">
        <v>1</v>
      </c>
      <c r="AHO1123" s="1">
        <v>0</v>
      </c>
      <c r="AHP1123" s="1">
        <v>0</v>
      </c>
      <c r="AHQ1123" s="1">
        <v>0</v>
      </c>
      <c r="AHR1123" s="1">
        <v>0</v>
      </c>
      <c r="AIM1123" s="1">
        <v>0</v>
      </c>
      <c r="AIN1123" s="1">
        <v>1</v>
      </c>
      <c r="AIO1123" s="1">
        <v>0</v>
      </c>
      <c r="AIP1123" s="1">
        <v>0</v>
      </c>
      <c r="AIQ1123" s="1">
        <v>1</v>
      </c>
      <c r="AIR1123" s="1">
        <v>0</v>
      </c>
      <c r="AIS1123" s="1">
        <v>1</v>
      </c>
      <c r="AIT1123" s="3">
        <v>0</v>
      </c>
      <c r="AIU1123" s="1">
        <v>0</v>
      </c>
      <c r="AIV1123" s="1">
        <v>0</v>
      </c>
      <c r="AIW1123" s="1">
        <v>0</v>
      </c>
    </row>
    <row r="1124" spans="1:951" s="1" customFormat="1">
      <c r="B1124" s="1">
        <v>2</v>
      </c>
      <c r="C1124" s="1">
        <v>1</v>
      </c>
      <c r="D1124" s="1" t="s">
        <v>9148</v>
      </c>
      <c r="E1124" s="1" t="s">
        <v>9149</v>
      </c>
      <c r="O1124" s="1">
        <v>0</v>
      </c>
      <c r="P1124" s="1">
        <v>0</v>
      </c>
      <c r="Z1124" s="1">
        <v>0</v>
      </c>
      <c r="AA1124" s="1">
        <v>2</v>
      </c>
      <c r="AB1124" s="1" t="s">
        <v>9150</v>
      </c>
      <c r="AC1124" s="1">
        <v>1</v>
      </c>
      <c r="AD1124" s="1">
        <v>0</v>
      </c>
      <c r="AE1124" s="1">
        <v>0</v>
      </c>
      <c r="AG1124" s="1">
        <v>0</v>
      </c>
      <c r="AI1124" s="1">
        <v>92</v>
      </c>
      <c r="AJ1124" s="1">
        <v>96</v>
      </c>
      <c r="DR1124" s="1">
        <v>60</v>
      </c>
      <c r="DS1124" s="1">
        <v>62</v>
      </c>
      <c r="HA1124" s="1">
        <v>2</v>
      </c>
      <c r="HB1124" s="1">
        <v>2</v>
      </c>
      <c r="HT1124" s="1">
        <v>0</v>
      </c>
      <c r="HU1124" s="1">
        <v>0</v>
      </c>
      <c r="IP1124" s="1">
        <v>97</v>
      </c>
      <c r="IQ1124" s="1">
        <v>95</v>
      </c>
      <c r="LX1124" s="1">
        <v>76</v>
      </c>
      <c r="LY1124" s="1">
        <v>76</v>
      </c>
      <c r="PG1124" s="1">
        <v>16</v>
      </c>
      <c r="PH1124" s="1">
        <v>14</v>
      </c>
      <c r="SP1124" s="1">
        <v>97.5</v>
      </c>
      <c r="SQ1124" s="1">
        <v>97.7</v>
      </c>
      <c r="VX1124" s="1">
        <v>1</v>
      </c>
      <c r="VY1124" s="1">
        <v>1</v>
      </c>
      <c r="WQ1124" s="1">
        <v>0</v>
      </c>
      <c r="WR1124" s="1">
        <v>0</v>
      </c>
      <c r="ABB1124" s="1">
        <v>14.9</v>
      </c>
      <c r="ABE1124" s="1">
        <v>44.9</v>
      </c>
      <c r="ABM1124" s="1">
        <v>11.79</v>
      </c>
      <c r="ABO1124" s="1">
        <v>200</v>
      </c>
      <c r="ADO1124" s="1">
        <v>500</v>
      </c>
      <c r="AGS1124" s="1">
        <v>0</v>
      </c>
      <c r="AGT1124" s="1">
        <v>0</v>
      </c>
      <c r="AGU1124" s="1">
        <v>0</v>
      </c>
      <c r="AGV1124" s="1">
        <v>0</v>
      </c>
      <c r="AGW1124" s="1">
        <v>0</v>
      </c>
      <c r="AGX1124" s="1">
        <v>0</v>
      </c>
      <c r="AGY1124" s="1">
        <v>0</v>
      </c>
      <c r="AGZ1124" s="1">
        <v>1</v>
      </c>
      <c r="AHA1124" s="1">
        <v>0</v>
      </c>
      <c r="AHB1124" s="1">
        <v>0</v>
      </c>
      <c r="AHC1124" s="1">
        <v>1</v>
      </c>
      <c r="AHD1124" s="1">
        <v>0</v>
      </c>
      <c r="AHE1124" s="1">
        <v>0</v>
      </c>
      <c r="AHF1124" s="1">
        <v>0</v>
      </c>
      <c r="AHH1124" s="1">
        <v>0</v>
      </c>
      <c r="AHI1124" s="1">
        <v>0</v>
      </c>
      <c r="AHK1124" s="1">
        <v>0</v>
      </c>
      <c r="AHL1124" s="1">
        <v>0</v>
      </c>
      <c r="AHM1124" s="1">
        <v>0</v>
      </c>
      <c r="AHN1124" s="1">
        <v>1</v>
      </c>
      <c r="AHO1124" s="1">
        <v>0</v>
      </c>
      <c r="AHP1124" s="1">
        <v>0</v>
      </c>
      <c r="AHQ1124" s="1">
        <v>0</v>
      </c>
      <c r="AHR1124" s="1">
        <v>0</v>
      </c>
      <c r="AIM1124" s="1">
        <v>0</v>
      </c>
      <c r="AIN1124" s="1">
        <v>1</v>
      </c>
      <c r="AIO1124" s="1">
        <v>0</v>
      </c>
      <c r="AIP1124" s="1">
        <v>0</v>
      </c>
      <c r="AIR1124" s="1">
        <v>0</v>
      </c>
      <c r="AIT1124" s="3">
        <v>2</v>
      </c>
      <c r="AIU1124" s="1">
        <v>0</v>
      </c>
      <c r="AIV1124" s="1">
        <v>0</v>
      </c>
      <c r="AIW1124" s="1">
        <v>0</v>
      </c>
      <c r="AIX1124" s="1">
        <v>67</v>
      </c>
      <c r="AIY1124" s="1">
        <v>19</v>
      </c>
    </row>
    <row r="1125" spans="1:951" s="1" customFormat="1">
      <c r="B1125" s="1">
        <v>3</v>
      </c>
      <c r="C1125" s="1">
        <v>0</v>
      </c>
      <c r="Z1125" s="1">
        <v>0</v>
      </c>
      <c r="AA1125" s="1">
        <v>0</v>
      </c>
      <c r="AB1125" s="1" t="s">
        <v>9151</v>
      </c>
      <c r="AC1125" s="1">
        <v>0</v>
      </c>
      <c r="AE1125" s="1">
        <v>17</v>
      </c>
      <c r="AF1125" s="1">
        <v>0</v>
      </c>
      <c r="AG1125" s="1">
        <v>0</v>
      </c>
      <c r="AI1125" s="1">
        <v>102</v>
      </c>
      <c r="AJ1125" s="1">
        <v>96</v>
      </c>
      <c r="DR1125" s="1">
        <v>60</v>
      </c>
      <c r="DS1125" s="1">
        <v>60</v>
      </c>
      <c r="HA1125" s="1">
        <v>2</v>
      </c>
      <c r="HB1125" s="1">
        <v>2</v>
      </c>
      <c r="HT1125" s="1">
        <v>0</v>
      </c>
      <c r="HU1125" s="1">
        <v>0</v>
      </c>
      <c r="IP1125" s="1">
        <v>99</v>
      </c>
      <c r="IQ1125" s="1">
        <v>97</v>
      </c>
      <c r="LX1125" s="1">
        <v>80</v>
      </c>
      <c r="LY1125" s="1">
        <v>68</v>
      </c>
      <c r="PG1125" s="1">
        <v>14</v>
      </c>
      <c r="PH1125" s="1">
        <v>16</v>
      </c>
      <c r="SP1125" s="1">
        <v>96.6</v>
      </c>
      <c r="SQ1125" s="1">
        <v>96.9</v>
      </c>
      <c r="VX1125" s="1">
        <v>1</v>
      </c>
      <c r="VY1125" s="1">
        <v>0</v>
      </c>
      <c r="WQ1125" s="1">
        <v>0</v>
      </c>
      <c r="WR1125" s="1">
        <v>0</v>
      </c>
      <c r="ABB1125" s="1">
        <v>15.4</v>
      </c>
      <c r="ABE1125" s="1">
        <v>45.9</v>
      </c>
      <c r="ABM1125" s="1">
        <v>7.78</v>
      </c>
      <c r="ABO1125" s="1">
        <v>203</v>
      </c>
      <c r="AGS1125" s="1">
        <v>0</v>
      </c>
      <c r="AGT1125" s="1">
        <v>0</v>
      </c>
      <c r="AGU1125" s="1">
        <v>0</v>
      </c>
      <c r="AGV1125" s="1">
        <v>0</v>
      </c>
      <c r="AGW1125" s="1">
        <v>0</v>
      </c>
      <c r="AGX1125" s="1">
        <v>0</v>
      </c>
      <c r="AGY1125" s="1">
        <v>0</v>
      </c>
      <c r="AGZ1125" s="1">
        <v>1</v>
      </c>
      <c r="AHA1125" s="1">
        <v>0</v>
      </c>
      <c r="AHB1125" s="1">
        <v>0</v>
      </c>
      <c r="AHC1125" s="1">
        <v>1</v>
      </c>
      <c r="AHD1125" s="1">
        <v>0</v>
      </c>
      <c r="AHE1125" s="1">
        <v>0</v>
      </c>
      <c r="AHF1125" s="1">
        <v>0</v>
      </c>
      <c r="AHH1125" s="1">
        <v>0</v>
      </c>
      <c r="AHI1125" s="1">
        <v>0</v>
      </c>
      <c r="AHK1125" s="1">
        <v>0</v>
      </c>
      <c r="AHL1125" s="1">
        <v>0</v>
      </c>
      <c r="AHM1125" s="1">
        <v>0</v>
      </c>
      <c r="AHN1125" s="1">
        <v>0</v>
      </c>
      <c r="AHO1125" s="1">
        <v>0</v>
      </c>
      <c r="AHP1125" s="1">
        <v>0</v>
      </c>
      <c r="AHQ1125" s="1">
        <v>0</v>
      </c>
      <c r="AHR1125" s="1">
        <v>0</v>
      </c>
      <c r="AIM1125" s="1">
        <v>0</v>
      </c>
      <c r="AIN1125" s="1">
        <v>1</v>
      </c>
      <c r="AIO1125" s="1">
        <v>0</v>
      </c>
      <c r="AIP1125" s="1">
        <v>0</v>
      </c>
      <c r="AIR1125" s="1">
        <v>0</v>
      </c>
      <c r="AIT1125" s="3">
        <v>0</v>
      </c>
      <c r="AIU1125" s="1">
        <v>2</v>
      </c>
      <c r="AIV1125" s="1">
        <v>0</v>
      </c>
      <c r="AIW1125" s="1">
        <v>0</v>
      </c>
      <c r="AJB1125" s="1">
        <v>35</v>
      </c>
      <c r="AJC1125" s="1">
        <v>60</v>
      </c>
    </row>
    <row r="1126" spans="1:951" s="80" customFormat="1">
      <c r="B1126" s="80">
        <v>4</v>
      </c>
      <c r="C1126" s="80">
        <v>0</v>
      </c>
      <c r="Z1126" s="80">
        <v>0</v>
      </c>
      <c r="AA1126" s="80">
        <v>2</v>
      </c>
      <c r="AB1126" s="80" t="s">
        <v>9152</v>
      </c>
      <c r="AC1126" s="80">
        <v>0</v>
      </c>
      <c r="AE1126" s="80">
        <v>24</v>
      </c>
      <c r="AF1126" s="80">
        <v>0</v>
      </c>
      <c r="AG1126" s="80">
        <v>0</v>
      </c>
      <c r="AI1126" s="80">
        <v>90</v>
      </c>
      <c r="DR1126" s="80">
        <v>60</v>
      </c>
      <c r="HA1126" s="80">
        <v>2</v>
      </c>
      <c r="HT1126" s="80">
        <v>0</v>
      </c>
      <c r="IP1126" s="80">
        <v>99</v>
      </c>
      <c r="LX1126" s="80">
        <v>74</v>
      </c>
      <c r="PG1126" s="80">
        <v>14</v>
      </c>
      <c r="SP1126" s="80">
        <v>97.7</v>
      </c>
      <c r="VX1126" s="80">
        <v>1</v>
      </c>
      <c r="WQ1126" s="80">
        <v>0</v>
      </c>
      <c r="AGS1126" s="80">
        <v>0</v>
      </c>
      <c r="AGT1126" s="80">
        <v>0</v>
      </c>
      <c r="AGU1126" s="80">
        <v>0</v>
      </c>
      <c r="AGV1126" s="80">
        <v>0</v>
      </c>
      <c r="AGW1126" s="80">
        <v>0</v>
      </c>
      <c r="AGX1126" s="80">
        <v>0</v>
      </c>
      <c r="AGY1126" s="80">
        <v>0</v>
      </c>
      <c r="AGZ1126" s="80">
        <v>0</v>
      </c>
      <c r="AHA1126" s="80">
        <v>0</v>
      </c>
      <c r="AHB1126" s="80">
        <v>0</v>
      </c>
      <c r="AHC1126" s="80">
        <v>1</v>
      </c>
      <c r="AHD1126" s="80">
        <v>0</v>
      </c>
      <c r="AHE1126" s="80">
        <v>0</v>
      </c>
      <c r="AHF1126" s="80">
        <v>0</v>
      </c>
      <c r="AHH1126" s="80">
        <v>0</v>
      </c>
      <c r="AHI1126" s="80">
        <v>0</v>
      </c>
      <c r="AHK1126" s="80">
        <v>0</v>
      </c>
      <c r="AHL1126" s="80">
        <v>0</v>
      </c>
      <c r="AHM1126" s="80">
        <v>0</v>
      </c>
      <c r="AHN1126" s="80">
        <v>0</v>
      </c>
      <c r="AHO1126" s="80">
        <v>0</v>
      </c>
      <c r="AHP1126" s="80">
        <v>0</v>
      </c>
      <c r="AHQ1126" s="80">
        <v>0</v>
      </c>
      <c r="AHR1126" s="80">
        <v>0</v>
      </c>
      <c r="AIM1126" s="80">
        <v>0</v>
      </c>
      <c r="AIN1126" s="80">
        <v>1</v>
      </c>
      <c r="AIO1126" s="80">
        <v>0</v>
      </c>
      <c r="AIP1126" s="80">
        <v>0</v>
      </c>
      <c r="AIR1126" s="80">
        <v>0</v>
      </c>
      <c r="AIT1126" s="86">
        <v>0</v>
      </c>
      <c r="AIU1126" s="80">
        <v>1</v>
      </c>
      <c r="AIV1126" s="80">
        <v>0</v>
      </c>
      <c r="AIW1126" s="80">
        <v>0</v>
      </c>
      <c r="AJB1126" s="80">
        <v>29</v>
      </c>
    </row>
    <row r="1127" spans="1:951" s="1" customFormat="1">
      <c r="A1127" s="1">
        <v>237</v>
      </c>
      <c r="B1127" s="1" t="s">
        <v>7502</v>
      </c>
      <c r="C1127" s="1">
        <v>0</v>
      </c>
      <c r="Z1127" s="1">
        <v>0</v>
      </c>
      <c r="AA1127" s="1">
        <v>1</v>
      </c>
      <c r="AI1127" s="1">
        <v>147</v>
      </c>
      <c r="DR1127" s="1">
        <v>77</v>
      </c>
      <c r="IP1127" s="1">
        <v>93</v>
      </c>
      <c r="LX1127" s="1">
        <v>74</v>
      </c>
      <c r="PG1127" s="1">
        <v>18</v>
      </c>
      <c r="SP1127" s="1">
        <v>98.5</v>
      </c>
      <c r="WQ1127" s="1">
        <v>0</v>
      </c>
      <c r="AGS1127" s="1">
        <v>0</v>
      </c>
      <c r="AGT1127" s="1">
        <v>0</v>
      </c>
      <c r="AGU1127" s="1">
        <v>0</v>
      </c>
      <c r="AGV1127" s="1">
        <v>0</v>
      </c>
      <c r="AGW1127" s="1">
        <v>0</v>
      </c>
      <c r="AGX1127" s="1">
        <v>0</v>
      </c>
      <c r="AGY1127" s="1">
        <v>0</v>
      </c>
      <c r="AGZ1127" s="1">
        <v>0</v>
      </c>
      <c r="AHA1127" s="1">
        <v>0</v>
      </c>
      <c r="AHB1127" s="1">
        <v>0</v>
      </c>
      <c r="AHC1127" s="1">
        <v>1</v>
      </c>
      <c r="AHD1127" s="1">
        <v>0</v>
      </c>
      <c r="AHE1127" s="1">
        <v>0</v>
      </c>
      <c r="AHF1127" s="1">
        <v>0</v>
      </c>
      <c r="AHH1127" s="1">
        <v>0</v>
      </c>
      <c r="AHI1127" s="1">
        <v>0</v>
      </c>
      <c r="AHK1127" s="1">
        <v>0</v>
      </c>
      <c r="AHL1127" s="1">
        <v>0</v>
      </c>
      <c r="AHM1127" s="1">
        <v>0</v>
      </c>
      <c r="AHN1127" s="1">
        <v>0</v>
      </c>
      <c r="AHO1127" s="1">
        <v>0</v>
      </c>
      <c r="AHP1127" s="1">
        <v>0</v>
      </c>
      <c r="AHQ1127" s="1">
        <v>0</v>
      </c>
      <c r="AHR1127" s="1">
        <v>5</v>
      </c>
      <c r="AIM1127" s="1">
        <v>0</v>
      </c>
      <c r="AIN1127" s="1">
        <v>0</v>
      </c>
      <c r="AIO1127" s="1">
        <v>0</v>
      </c>
      <c r="AIT1127" s="3">
        <v>0</v>
      </c>
      <c r="AIU1127" s="1">
        <v>0</v>
      </c>
      <c r="AIV1127" s="1">
        <v>0</v>
      </c>
      <c r="AIW1127" s="1">
        <v>0</v>
      </c>
    </row>
    <row r="1128" spans="1:951" s="1" customFormat="1">
      <c r="B1128" s="1">
        <v>2</v>
      </c>
      <c r="C1128" s="1">
        <v>1</v>
      </c>
      <c r="D1128" s="1" t="s">
        <v>7580</v>
      </c>
      <c r="E1128" s="1" t="s">
        <v>7904</v>
      </c>
      <c r="O1128" s="1">
        <v>0</v>
      </c>
      <c r="P1128" s="1">
        <v>0</v>
      </c>
      <c r="Z1128" s="1">
        <v>0</v>
      </c>
      <c r="AA1128" s="1">
        <v>2</v>
      </c>
      <c r="AB1128" s="1" t="s">
        <v>9153</v>
      </c>
      <c r="AC1128" s="1">
        <v>7</v>
      </c>
      <c r="AD1128" s="1">
        <v>0</v>
      </c>
      <c r="AE1128" s="1">
        <v>0</v>
      </c>
      <c r="AG1128" s="1">
        <v>0</v>
      </c>
      <c r="AJ1128" s="1">
        <v>112</v>
      </c>
      <c r="AK1128" s="1">
        <v>125</v>
      </c>
      <c r="AM1128" s="1">
        <v>144</v>
      </c>
      <c r="AN1128" s="1">
        <v>124</v>
      </c>
      <c r="DS1128" s="1">
        <v>51</v>
      </c>
      <c r="DT1128" s="1">
        <v>59</v>
      </c>
      <c r="DV1128" s="1">
        <v>77</v>
      </c>
      <c r="DW1128" s="1">
        <v>66</v>
      </c>
      <c r="HF1128" s="1">
        <v>0</v>
      </c>
      <c r="HY1128" s="1">
        <v>0</v>
      </c>
      <c r="IQ1128" s="1">
        <v>94</v>
      </c>
      <c r="IR1128" s="1">
        <v>95</v>
      </c>
      <c r="IT1128" s="1">
        <v>94</v>
      </c>
      <c r="IU1128" s="1">
        <v>92</v>
      </c>
      <c r="LX1128" s="1">
        <v>74</v>
      </c>
      <c r="LY1128" s="1">
        <v>60</v>
      </c>
      <c r="LZ1128" s="1">
        <v>64</v>
      </c>
      <c r="MA1128" s="1">
        <v>64</v>
      </c>
      <c r="MB1128" s="1">
        <v>61</v>
      </c>
      <c r="MC1128" s="1">
        <v>66</v>
      </c>
      <c r="PG1128" s="1">
        <v>18</v>
      </c>
      <c r="PH1128" s="1">
        <v>18</v>
      </c>
      <c r="PI1128" s="1">
        <v>18</v>
      </c>
      <c r="PJ1128" s="1">
        <v>18</v>
      </c>
      <c r="PK1128" s="1">
        <v>18</v>
      </c>
      <c r="PL1128" s="1">
        <v>22</v>
      </c>
      <c r="SQ1128" s="1">
        <v>97.9</v>
      </c>
      <c r="SR1128" s="1">
        <v>98.4</v>
      </c>
      <c r="ST1128" s="1">
        <v>97.9</v>
      </c>
      <c r="SU1128" s="1">
        <v>98</v>
      </c>
      <c r="WC1128" s="1">
        <v>1</v>
      </c>
      <c r="WR1128" s="1">
        <v>0</v>
      </c>
      <c r="WS1128" s="1">
        <v>0</v>
      </c>
      <c r="WU1128" s="1">
        <v>0</v>
      </c>
      <c r="WV1128" s="1">
        <v>0</v>
      </c>
      <c r="AAY1128" s="1">
        <v>32</v>
      </c>
      <c r="ABB1128" s="1">
        <v>10</v>
      </c>
      <c r="ABE1128" s="1">
        <v>32.6</v>
      </c>
      <c r="ABM1128" s="1">
        <v>5.94</v>
      </c>
      <c r="ABO1128" s="1">
        <v>233</v>
      </c>
      <c r="ABU1128" s="1">
        <v>138</v>
      </c>
      <c r="ABX1128" s="1">
        <v>3.9</v>
      </c>
      <c r="ACA1128" s="1">
        <v>99</v>
      </c>
      <c r="ACD1128" s="1">
        <v>9</v>
      </c>
      <c r="ACG1128" s="1">
        <v>90</v>
      </c>
      <c r="ACQ1128" s="1">
        <v>13</v>
      </c>
      <c r="ACT1128" s="1">
        <v>0.66</v>
      </c>
      <c r="ACW1128" s="1">
        <v>7</v>
      </c>
      <c r="AGS1128" s="1">
        <v>1</v>
      </c>
      <c r="AGT1128" s="1">
        <v>0</v>
      </c>
      <c r="AGU1128" s="1">
        <v>0</v>
      </c>
      <c r="AGV1128" s="1">
        <v>1</v>
      </c>
      <c r="AGW1128" s="1">
        <v>0</v>
      </c>
      <c r="AGX1128" s="1">
        <v>0</v>
      </c>
      <c r="AGY1128" s="1">
        <v>0</v>
      </c>
      <c r="AGZ1128" s="1">
        <v>0</v>
      </c>
      <c r="AHA1128" s="1">
        <v>0</v>
      </c>
      <c r="AHB1128" s="1">
        <v>0</v>
      </c>
      <c r="AHC1128" s="1">
        <v>1</v>
      </c>
      <c r="AHD1128" s="1">
        <v>0</v>
      </c>
      <c r="AHE1128" s="1">
        <v>0</v>
      </c>
      <c r="AHF1128" s="1">
        <v>0</v>
      </c>
      <c r="AHH1128" s="1">
        <v>0</v>
      </c>
      <c r="AHI1128" s="1">
        <v>0</v>
      </c>
      <c r="AHK1128" s="1">
        <v>0</v>
      </c>
      <c r="AHL1128" s="1">
        <v>0</v>
      </c>
      <c r="AHM1128" s="1">
        <v>0</v>
      </c>
      <c r="AHN1128" s="1">
        <v>0</v>
      </c>
      <c r="AHO1128" s="1">
        <v>0</v>
      </c>
      <c r="AHP1128" s="1">
        <v>0</v>
      </c>
      <c r="AHQ1128" s="1">
        <v>0</v>
      </c>
      <c r="AHR1128" s="1">
        <v>0</v>
      </c>
      <c r="AIM1128" s="1">
        <v>0</v>
      </c>
      <c r="AIN1128" s="1">
        <v>0</v>
      </c>
      <c r="AIO1128" s="1">
        <v>0</v>
      </c>
      <c r="AIP1128" s="1">
        <v>1</v>
      </c>
      <c r="AIQ1128" s="1">
        <v>1</v>
      </c>
      <c r="AIR1128" s="1">
        <v>1</v>
      </c>
      <c r="AIS1128" s="1">
        <v>1</v>
      </c>
      <c r="AIT1128" s="3">
        <v>1</v>
      </c>
      <c r="AIU1128" s="1">
        <v>0</v>
      </c>
      <c r="AIV1128" s="1">
        <v>0</v>
      </c>
      <c r="AIW1128" s="1">
        <v>0</v>
      </c>
      <c r="AIX1128" s="1">
        <v>104</v>
      </c>
    </row>
    <row r="1129" spans="1:951" s="1" customFormat="1">
      <c r="B1129" s="1">
        <v>3</v>
      </c>
      <c r="C1129" s="1">
        <v>1</v>
      </c>
      <c r="D1129" s="1" t="s">
        <v>9033</v>
      </c>
      <c r="O1129" s="1">
        <v>0</v>
      </c>
      <c r="Z1129" s="1">
        <v>0</v>
      </c>
      <c r="AA1129" s="1">
        <v>1</v>
      </c>
      <c r="AB1129" s="1" t="s">
        <v>9154</v>
      </c>
      <c r="AC1129" s="1">
        <v>10</v>
      </c>
      <c r="AD1129" s="1">
        <v>0</v>
      </c>
      <c r="AE1129" s="1">
        <v>3</v>
      </c>
      <c r="AF1129" s="1">
        <v>0</v>
      </c>
      <c r="AG1129" s="1">
        <v>0</v>
      </c>
      <c r="AI1129" s="1">
        <v>120</v>
      </c>
      <c r="AJ1129" s="1">
        <v>110</v>
      </c>
      <c r="DR1129" s="1">
        <v>72</v>
      </c>
      <c r="DS1129" s="1">
        <v>60</v>
      </c>
      <c r="HA1129" s="1">
        <v>2</v>
      </c>
      <c r="HB1129" s="1">
        <v>0</v>
      </c>
      <c r="HT1129" s="1">
        <v>0</v>
      </c>
      <c r="HU1129" s="1">
        <v>0</v>
      </c>
      <c r="IP1129" s="1">
        <v>91</v>
      </c>
      <c r="IQ1129" s="1">
        <v>91</v>
      </c>
      <c r="LX1129" s="1">
        <v>64</v>
      </c>
      <c r="LY1129" s="1">
        <v>64</v>
      </c>
      <c r="PG1129" s="1">
        <v>22</v>
      </c>
      <c r="PH1129" s="1">
        <v>18</v>
      </c>
      <c r="SP1129" s="1">
        <v>98.4</v>
      </c>
      <c r="SQ1129" s="1">
        <v>98.4</v>
      </c>
      <c r="VX1129" s="1">
        <v>1</v>
      </c>
      <c r="VY1129" s="1">
        <v>1</v>
      </c>
      <c r="WQ1129" s="1">
        <v>0</v>
      </c>
      <c r="WR1129" s="1">
        <v>0</v>
      </c>
      <c r="AGS1129" s="1">
        <v>1</v>
      </c>
      <c r="AGT1129" s="1">
        <v>0</v>
      </c>
      <c r="AGU1129" s="1">
        <v>0</v>
      </c>
      <c r="AGV1129" s="1">
        <v>1</v>
      </c>
      <c r="AGW1129" s="1">
        <v>0</v>
      </c>
      <c r="AGX1129" s="1">
        <v>0</v>
      </c>
      <c r="AGY1129" s="1">
        <v>0</v>
      </c>
      <c r="AGZ1129" s="1">
        <v>0</v>
      </c>
      <c r="AHA1129" s="1">
        <v>0</v>
      </c>
      <c r="AHB1129" s="1">
        <v>0</v>
      </c>
      <c r="AHC1129" s="1">
        <v>1</v>
      </c>
      <c r="AHD1129" s="1">
        <v>0</v>
      </c>
      <c r="AHE1129" s="1">
        <v>0</v>
      </c>
      <c r="AHF1129" s="1">
        <v>0</v>
      </c>
      <c r="AHH1129" s="1">
        <v>0</v>
      </c>
      <c r="AHI1129" s="1">
        <v>0</v>
      </c>
      <c r="AHK1129" s="1">
        <v>0</v>
      </c>
      <c r="AHL1129" s="1">
        <v>0</v>
      </c>
      <c r="AHM1129" s="1">
        <v>0</v>
      </c>
      <c r="AHN1129" s="1">
        <v>0</v>
      </c>
      <c r="AHO1129" s="1">
        <v>0</v>
      </c>
      <c r="AHP1129" s="1">
        <v>0</v>
      </c>
      <c r="AHQ1129" s="1">
        <v>0</v>
      </c>
      <c r="AHR1129" s="1">
        <v>0</v>
      </c>
      <c r="AIM1129" s="1">
        <v>0</v>
      </c>
      <c r="AIN1129" s="1">
        <v>0</v>
      </c>
      <c r="AIO1129" s="1">
        <v>0</v>
      </c>
      <c r="AIT1129" s="3">
        <v>2</v>
      </c>
      <c r="AIU1129" s="1">
        <v>0</v>
      </c>
      <c r="AIV1129" s="1">
        <v>0</v>
      </c>
      <c r="AIW1129" s="1">
        <v>0</v>
      </c>
      <c r="AIX1129" s="1">
        <v>54</v>
      </c>
      <c r="AIY1129" s="1">
        <v>69</v>
      </c>
    </row>
    <row r="1130" spans="1:951" s="80" customFormat="1">
      <c r="B1130" s="80">
        <v>4</v>
      </c>
      <c r="C1130" s="80">
        <v>0</v>
      </c>
      <c r="Z1130" s="80">
        <v>0</v>
      </c>
      <c r="AA1130" s="80">
        <v>2</v>
      </c>
      <c r="AC1130" s="80">
        <v>18</v>
      </c>
      <c r="AD1130" s="80">
        <v>0</v>
      </c>
      <c r="AE1130" s="80">
        <v>1</v>
      </c>
      <c r="AF1130" s="80">
        <v>0</v>
      </c>
      <c r="AG1130" s="80">
        <v>0</v>
      </c>
      <c r="AI1130" s="80">
        <v>130</v>
      </c>
      <c r="DR1130" s="80">
        <v>78</v>
      </c>
      <c r="HA1130" s="80">
        <v>0</v>
      </c>
      <c r="HT1130" s="80">
        <v>0</v>
      </c>
      <c r="IP1130" s="80">
        <v>94</v>
      </c>
      <c r="LX1130" s="80">
        <v>78</v>
      </c>
      <c r="PG1130" s="80">
        <v>18</v>
      </c>
      <c r="SP1130" s="80">
        <v>98.4</v>
      </c>
      <c r="VX1130" s="80">
        <v>1</v>
      </c>
      <c r="WQ1130" s="80">
        <v>0</v>
      </c>
      <c r="AGS1130" s="80">
        <v>0</v>
      </c>
      <c r="AGT1130" s="80">
        <v>0</v>
      </c>
      <c r="AGU1130" s="80">
        <v>0</v>
      </c>
      <c r="AGV1130" s="80">
        <v>0</v>
      </c>
      <c r="AGW1130" s="80">
        <v>0</v>
      </c>
      <c r="AGX1130" s="80">
        <v>0</v>
      </c>
      <c r="AGY1130" s="80">
        <v>0</v>
      </c>
      <c r="AGZ1130" s="80">
        <v>0</v>
      </c>
      <c r="AHA1130" s="80">
        <v>0</v>
      </c>
      <c r="AHB1130" s="80">
        <v>0</v>
      </c>
      <c r="AHC1130" s="80">
        <v>1</v>
      </c>
      <c r="AHD1130" s="80">
        <v>0</v>
      </c>
      <c r="AHE1130" s="80">
        <v>0</v>
      </c>
      <c r="AHF1130" s="80">
        <v>0</v>
      </c>
      <c r="AHH1130" s="80">
        <v>0</v>
      </c>
      <c r="AHI1130" s="80">
        <v>0</v>
      </c>
      <c r="AHK1130" s="80">
        <v>0</v>
      </c>
      <c r="AHL1130" s="80">
        <v>0</v>
      </c>
      <c r="AHM1130" s="80">
        <v>0</v>
      </c>
      <c r="AHN1130" s="80">
        <v>0</v>
      </c>
      <c r="AHO1130" s="80">
        <v>0</v>
      </c>
      <c r="AHP1130" s="80">
        <v>0</v>
      </c>
      <c r="AHQ1130" s="80">
        <v>0</v>
      </c>
      <c r="AHR1130" s="80">
        <v>0</v>
      </c>
      <c r="AIM1130" s="80">
        <v>0</v>
      </c>
      <c r="AIN1130" s="80">
        <v>0</v>
      </c>
      <c r="AIO1130" s="80">
        <v>0</v>
      </c>
      <c r="AIT1130" s="86">
        <v>1</v>
      </c>
      <c r="AIU1130" s="80">
        <v>0</v>
      </c>
      <c r="AIV1130" s="80">
        <v>0</v>
      </c>
      <c r="AIW1130" s="80">
        <v>0</v>
      </c>
      <c r="AIX1130" s="80">
        <v>26</v>
      </c>
    </row>
    <row r="1131" spans="1:951" s="14" customFormat="1">
      <c r="A1131" s="14">
        <v>238</v>
      </c>
      <c r="B1131" s="14">
        <v>1</v>
      </c>
      <c r="C1131" s="14">
        <v>0</v>
      </c>
      <c r="F1131" s="63"/>
      <c r="G1131" s="58"/>
      <c r="Z1131" s="14">
        <v>0</v>
      </c>
      <c r="AA1131" s="14">
        <v>3</v>
      </c>
      <c r="AB1131" s="58"/>
      <c r="AC1131" s="14">
        <v>0</v>
      </c>
      <c r="AE1131" s="14">
        <v>0</v>
      </c>
      <c r="AG1131" s="14">
        <v>0</v>
      </c>
      <c r="HT1131" s="14">
        <v>0</v>
      </c>
      <c r="IN1131" s="58"/>
      <c r="IO1131" s="58"/>
      <c r="SP1131" s="58"/>
      <c r="SQ1131" s="58"/>
      <c r="SR1131" s="58"/>
      <c r="SS1131" s="58"/>
      <c r="ST1131" s="58"/>
      <c r="SU1131" s="58"/>
      <c r="SV1131" s="58"/>
      <c r="SW1131" s="58"/>
      <c r="SX1131" s="58"/>
      <c r="SY1131" s="58"/>
      <c r="SZ1131" s="58"/>
      <c r="TA1131" s="58"/>
      <c r="TB1131" s="58"/>
      <c r="TC1131" s="58"/>
      <c r="TD1131" s="58"/>
      <c r="TE1131" s="58"/>
      <c r="TF1131" s="58"/>
      <c r="TG1131" s="58"/>
      <c r="TH1131" s="58"/>
      <c r="TI1131" s="58"/>
      <c r="TJ1131" s="58"/>
      <c r="TK1131" s="58"/>
      <c r="TL1131" s="58"/>
      <c r="TM1131" s="58"/>
      <c r="TN1131" s="58"/>
      <c r="TO1131" s="58"/>
      <c r="TP1131" s="58"/>
      <c r="TQ1131" s="58"/>
      <c r="TR1131" s="58"/>
      <c r="TS1131" s="58"/>
      <c r="TT1131" s="58"/>
      <c r="TU1131" s="58"/>
      <c r="TV1131" s="58"/>
      <c r="TW1131" s="58"/>
      <c r="TX1131" s="58"/>
      <c r="TY1131" s="58"/>
      <c r="TZ1131" s="58"/>
      <c r="UA1131" s="58"/>
      <c r="UB1131" s="58"/>
      <c r="UC1131" s="58"/>
      <c r="UD1131" s="58"/>
      <c r="UE1131" s="58"/>
      <c r="UF1131" s="58"/>
      <c r="UG1131" s="58"/>
      <c r="UH1131" s="58"/>
      <c r="UI1131" s="58"/>
      <c r="UJ1131" s="58"/>
      <c r="UK1131" s="58"/>
      <c r="UL1131" s="58"/>
      <c r="UM1131" s="58"/>
      <c r="UN1131" s="58"/>
      <c r="UO1131" s="58"/>
      <c r="UP1131" s="58"/>
      <c r="UQ1131" s="58"/>
      <c r="UR1131" s="58"/>
      <c r="US1131" s="58"/>
      <c r="UT1131" s="58"/>
      <c r="UU1131" s="58"/>
      <c r="UV1131" s="58"/>
      <c r="UW1131" s="58"/>
      <c r="UX1131" s="58"/>
      <c r="UY1131" s="58"/>
      <c r="UZ1131" s="58"/>
      <c r="VA1131" s="58"/>
      <c r="VB1131" s="58"/>
      <c r="VC1131" s="58"/>
      <c r="VD1131" s="58"/>
      <c r="VE1131" s="58"/>
      <c r="VF1131" s="58"/>
      <c r="VG1131" s="58"/>
      <c r="VH1131" s="58"/>
      <c r="VI1131" s="58"/>
      <c r="VJ1131" s="58"/>
      <c r="VK1131" s="58"/>
      <c r="VL1131" s="58"/>
      <c r="VM1131" s="58"/>
      <c r="VN1131" s="58"/>
      <c r="VO1131" s="58"/>
      <c r="VP1131" s="58"/>
      <c r="VQ1131" s="58"/>
      <c r="VR1131" s="58"/>
      <c r="VS1131" s="58"/>
      <c r="VT1131" s="58"/>
      <c r="VU1131" s="58"/>
      <c r="VV1131" s="58"/>
      <c r="VW1131" s="58"/>
      <c r="AAE1131" s="63"/>
      <c r="AAF1131" s="63"/>
      <c r="AAG1131" s="63"/>
      <c r="AAI1131" s="63"/>
      <c r="AAJ1131" s="58"/>
      <c r="AAO1131" s="63"/>
      <c r="AAP1131" s="58"/>
      <c r="AAU1131" s="63"/>
      <c r="AAV1131" s="58"/>
      <c r="ABB1131" s="63"/>
      <c r="ABC1131" s="63"/>
      <c r="ABD1131" s="63"/>
      <c r="ABE1131" s="58"/>
      <c r="ABF1131" s="58"/>
      <c r="ABG1131" s="58"/>
      <c r="ABQ1131" s="63"/>
      <c r="ABR1131" s="63"/>
      <c r="ABS1131" s="58"/>
      <c r="ABT1131" s="58"/>
      <c r="ACG1131" s="63"/>
      <c r="ACH1131" s="63"/>
      <c r="ACI1131" s="63"/>
      <c r="ACJ1131" s="63"/>
      <c r="ACK1131" s="63"/>
      <c r="ACL1131" s="63"/>
      <c r="ACM1131" s="63"/>
      <c r="ACN1131" s="63"/>
      <c r="ACO1131" s="63"/>
      <c r="ACP1131" s="63"/>
      <c r="ACQ1131" s="58"/>
      <c r="ACR1131" s="58"/>
      <c r="ACS1131" s="58"/>
      <c r="ADB1131" s="63"/>
      <c r="ADC1131" s="63"/>
      <c r="ADD1131" s="58"/>
      <c r="ADE1131" s="58"/>
      <c r="AGM1131" s="63"/>
      <c r="AGN1131" s="58"/>
      <c r="AGS1131" s="14">
        <v>0</v>
      </c>
      <c r="AGT1131" s="14">
        <v>0</v>
      </c>
      <c r="AGU1131" s="14">
        <v>0</v>
      </c>
      <c r="AGV1131" s="14">
        <v>0</v>
      </c>
      <c r="AGW1131" s="14">
        <v>1</v>
      </c>
      <c r="AGX1131" s="14">
        <v>0</v>
      </c>
      <c r="AGY1131" s="14">
        <v>0</v>
      </c>
      <c r="AGZ1131" s="14">
        <v>0</v>
      </c>
      <c r="AHA1131" s="14">
        <v>0</v>
      </c>
      <c r="AHB1131" s="14">
        <v>0</v>
      </c>
      <c r="AHC1131" s="14">
        <v>1</v>
      </c>
      <c r="AHD1131" s="14">
        <v>0</v>
      </c>
      <c r="AHE1131" s="14">
        <v>0</v>
      </c>
      <c r="AHF1131" s="14">
        <v>0</v>
      </c>
      <c r="AHH1131" s="14">
        <v>0</v>
      </c>
      <c r="AHI1131" s="14">
        <v>0</v>
      </c>
      <c r="AHK1131" s="14">
        <v>0</v>
      </c>
      <c r="AHL1131" s="14">
        <v>0</v>
      </c>
      <c r="AHM1131" s="14">
        <v>0</v>
      </c>
      <c r="AHN1131" s="14">
        <v>0</v>
      </c>
      <c r="AHO1131" s="14">
        <v>0</v>
      </c>
      <c r="AHP1131" s="14">
        <v>0</v>
      </c>
      <c r="AHQ1131" s="14">
        <v>0</v>
      </c>
      <c r="AHV1131" s="63"/>
      <c r="AHW1131" s="58"/>
      <c r="AIB1131" s="63"/>
      <c r="AIC1131" s="58"/>
      <c r="AIH1131" s="63"/>
      <c r="AII1131" s="58"/>
      <c r="AIM1131" s="14">
        <v>0</v>
      </c>
      <c r="AIN1131" s="14">
        <v>0</v>
      </c>
      <c r="AIO1131" s="14">
        <v>0</v>
      </c>
      <c r="AIP1131" s="14">
        <v>1</v>
      </c>
      <c r="AIQ1131" s="14">
        <v>1</v>
      </c>
      <c r="AIR1131" s="14">
        <v>0</v>
      </c>
      <c r="AIS1131" s="14">
        <v>0</v>
      </c>
      <c r="AIT1131" s="60">
        <v>0</v>
      </c>
      <c r="AIU1131" s="58" t="s">
        <v>2308</v>
      </c>
      <c r="AIV1131" s="14">
        <v>0</v>
      </c>
      <c r="AIW1131" s="14">
        <v>0</v>
      </c>
      <c r="AJB1131" s="63"/>
      <c r="AJC1131" s="58"/>
      <c r="AJH1131" s="63"/>
      <c r="AJI1131" s="58"/>
      <c r="AJN1131" s="63"/>
      <c r="AJO1131" s="58"/>
    </row>
    <row r="1132" spans="1:951" s="14" customFormat="1">
      <c r="B1132" s="14">
        <v>2</v>
      </c>
      <c r="C1132" s="14">
        <v>0</v>
      </c>
      <c r="F1132" s="63"/>
      <c r="G1132" s="58"/>
      <c r="Z1132" s="14">
        <v>0</v>
      </c>
      <c r="AA1132" s="14">
        <v>2</v>
      </c>
      <c r="AB1132" s="58" t="s">
        <v>9155</v>
      </c>
      <c r="AC1132" s="14">
        <v>0</v>
      </c>
      <c r="AE1132" s="14">
        <v>0</v>
      </c>
      <c r="AG1132" s="14">
        <v>0</v>
      </c>
      <c r="AI1132" s="14">
        <v>132</v>
      </c>
      <c r="AK1132" s="14">
        <v>134</v>
      </c>
      <c r="DR1132" s="14">
        <v>84</v>
      </c>
      <c r="DT1132" s="14">
        <v>72</v>
      </c>
      <c r="HA1132" s="14">
        <v>2</v>
      </c>
      <c r="HC1132" s="14">
        <v>2</v>
      </c>
      <c r="HT1132" s="14">
        <v>0</v>
      </c>
      <c r="HV1132" s="14">
        <v>0</v>
      </c>
      <c r="IN1132" s="58"/>
      <c r="IO1132" s="58"/>
      <c r="IP1132" s="14">
        <v>93</v>
      </c>
      <c r="IQ1132" s="14">
        <v>95</v>
      </c>
      <c r="IR1132" s="14">
        <v>94</v>
      </c>
      <c r="LX1132" s="14">
        <v>64</v>
      </c>
      <c r="LZ1132" s="14">
        <v>75</v>
      </c>
      <c r="PG1132" s="14">
        <v>18</v>
      </c>
      <c r="PI1132" s="14">
        <v>18</v>
      </c>
      <c r="SP1132" s="58" t="s">
        <v>8305</v>
      </c>
      <c r="SQ1132" s="58"/>
      <c r="SR1132" s="58" t="s">
        <v>8281</v>
      </c>
      <c r="SS1132" s="58"/>
      <c r="ST1132" s="58"/>
      <c r="SU1132" s="58"/>
      <c r="SV1132" s="58"/>
      <c r="SW1132" s="58"/>
      <c r="SX1132" s="58"/>
      <c r="SY1132" s="58"/>
      <c r="SZ1132" s="58"/>
      <c r="TA1132" s="58"/>
      <c r="TB1132" s="58"/>
      <c r="TC1132" s="58"/>
      <c r="TD1132" s="58"/>
      <c r="TE1132" s="58"/>
      <c r="TF1132" s="58"/>
      <c r="TG1132" s="58"/>
      <c r="TH1132" s="58"/>
      <c r="TI1132" s="58"/>
      <c r="TJ1132" s="58"/>
      <c r="TK1132" s="58"/>
      <c r="TL1132" s="58"/>
      <c r="TM1132" s="58"/>
      <c r="TN1132" s="58"/>
      <c r="TO1132" s="58"/>
      <c r="TP1132" s="58"/>
      <c r="TQ1132" s="58"/>
      <c r="TR1132" s="58"/>
      <c r="TS1132" s="58"/>
      <c r="TT1132" s="58"/>
      <c r="TU1132" s="58"/>
      <c r="TV1132" s="58"/>
      <c r="TW1132" s="58"/>
      <c r="TX1132" s="58"/>
      <c r="TY1132" s="58"/>
      <c r="TZ1132" s="58"/>
      <c r="UA1132" s="58"/>
      <c r="UB1132" s="58"/>
      <c r="UC1132" s="58"/>
      <c r="UD1132" s="58"/>
      <c r="UE1132" s="58"/>
      <c r="UF1132" s="58"/>
      <c r="UG1132" s="58"/>
      <c r="UH1132" s="58"/>
      <c r="UI1132" s="58"/>
      <c r="UJ1132" s="58"/>
      <c r="UK1132" s="58"/>
      <c r="UL1132" s="58"/>
      <c r="UM1132" s="58"/>
      <c r="UN1132" s="58"/>
      <c r="UO1132" s="58"/>
      <c r="UP1132" s="58"/>
      <c r="UQ1132" s="58"/>
      <c r="UR1132" s="58"/>
      <c r="US1132" s="58"/>
      <c r="UT1132" s="58"/>
      <c r="UU1132" s="58"/>
      <c r="UV1132" s="58"/>
      <c r="UW1132" s="58"/>
      <c r="UX1132" s="58"/>
      <c r="UY1132" s="58"/>
      <c r="UZ1132" s="58"/>
      <c r="VA1132" s="58"/>
      <c r="VB1132" s="58"/>
      <c r="VC1132" s="58"/>
      <c r="VD1132" s="58"/>
      <c r="VE1132" s="58"/>
      <c r="VF1132" s="58"/>
      <c r="VG1132" s="58"/>
      <c r="VH1132" s="58"/>
      <c r="VI1132" s="58"/>
      <c r="VJ1132" s="58"/>
      <c r="VK1132" s="58"/>
      <c r="VL1132" s="58"/>
      <c r="VM1132" s="58"/>
      <c r="VN1132" s="58"/>
      <c r="VO1132" s="58"/>
      <c r="VP1132" s="58"/>
      <c r="VQ1132" s="58"/>
      <c r="VR1132" s="58"/>
      <c r="VS1132" s="58"/>
      <c r="VT1132" s="58"/>
      <c r="VU1132" s="58"/>
      <c r="VV1132" s="58"/>
      <c r="VW1132" s="58"/>
      <c r="VX1132" s="14">
        <v>1</v>
      </c>
      <c r="VZ1132" s="14">
        <v>1</v>
      </c>
      <c r="WQ1132" s="14">
        <v>0</v>
      </c>
      <c r="WR1132" s="14">
        <v>0</v>
      </c>
      <c r="WS1132" s="14">
        <v>0</v>
      </c>
      <c r="AAE1132" s="63"/>
      <c r="AAF1132" s="63"/>
      <c r="AAG1132" s="63"/>
      <c r="AAI1132" s="63"/>
      <c r="AAJ1132" s="58"/>
      <c r="AAO1132" s="63"/>
      <c r="AAP1132" s="58"/>
      <c r="AAU1132" s="63"/>
      <c r="AAV1132" s="58"/>
      <c r="ABB1132" s="63"/>
      <c r="ABC1132" s="63"/>
      <c r="ABD1132" s="63"/>
      <c r="ABE1132" s="58"/>
      <c r="ABF1132" s="58"/>
      <c r="ABG1132" s="58"/>
      <c r="ABQ1132" s="63"/>
      <c r="ABR1132" s="63"/>
      <c r="ABS1132" s="58"/>
      <c r="ABT1132" s="58"/>
      <c r="ACG1132" s="63"/>
      <c r="ACH1132" s="63"/>
      <c r="ACI1132" s="63"/>
      <c r="ACJ1132" s="63"/>
      <c r="ACK1132" s="63"/>
      <c r="ACL1132" s="63"/>
      <c r="ACM1132" s="63"/>
      <c r="ACN1132" s="63"/>
      <c r="ACO1132" s="63"/>
      <c r="ACP1132" s="63"/>
      <c r="ACQ1132" s="58"/>
      <c r="ACR1132" s="58"/>
      <c r="ACS1132" s="58"/>
      <c r="ADB1132" s="63"/>
      <c r="ADC1132" s="63"/>
      <c r="ADD1132" s="58"/>
      <c r="ADE1132" s="58"/>
      <c r="AGM1132" s="63"/>
      <c r="AGN1132" s="58"/>
      <c r="AGS1132" s="14">
        <v>1</v>
      </c>
      <c r="AGT1132" s="14">
        <v>0</v>
      </c>
      <c r="AGU1132" s="14">
        <v>0</v>
      </c>
      <c r="AGV1132" s="14">
        <v>1</v>
      </c>
      <c r="AGW1132" s="14">
        <v>1</v>
      </c>
      <c r="AGX1132" s="14">
        <v>0</v>
      </c>
      <c r="AGY1132" s="14">
        <v>0</v>
      </c>
      <c r="AGZ1132" s="14">
        <v>0</v>
      </c>
      <c r="AHA1132" s="14">
        <v>0</v>
      </c>
      <c r="AHB1132" s="14">
        <v>0</v>
      </c>
      <c r="AHC1132" s="14">
        <v>1</v>
      </c>
      <c r="AHD1132" s="14">
        <v>0</v>
      </c>
      <c r="AHE1132" s="14">
        <v>0</v>
      </c>
      <c r="AHF1132" s="14">
        <v>0</v>
      </c>
      <c r="AHH1132" s="14">
        <v>0</v>
      </c>
      <c r="AHI1132" s="14">
        <v>0</v>
      </c>
      <c r="AHK1132" s="14">
        <v>0</v>
      </c>
      <c r="AHL1132" s="14">
        <v>0</v>
      </c>
      <c r="AHM1132" s="14">
        <v>0</v>
      </c>
      <c r="AHN1132" s="14">
        <v>0</v>
      </c>
      <c r="AHO1132" s="14">
        <v>0</v>
      </c>
      <c r="AHP1132" s="14">
        <v>0</v>
      </c>
      <c r="AHQ1132" s="14">
        <v>0</v>
      </c>
      <c r="AHR1132" s="14">
        <v>0</v>
      </c>
      <c r="AHV1132" s="63"/>
      <c r="AHW1132" s="58"/>
      <c r="AIB1132" s="63"/>
      <c r="AIC1132" s="58"/>
      <c r="AIH1132" s="63"/>
      <c r="AII1132" s="58"/>
      <c r="AIM1132" s="14">
        <v>0</v>
      </c>
      <c r="AIN1132" s="14">
        <v>0</v>
      </c>
      <c r="AIO1132" s="14">
        <v>0</v>
      </c>
      <c r="AIR1132" s="14">
        <v>0</v>
      </c>
      <c r="AIS1132" s="14">
        <v>1</v>
      </c>
      <c r="AIT1132" s="60">
        <v>2</v>
      </c>
      <c r="AIU1132" s="58" t="s">
        <v>2308</v>
      </c>
      <c r="AIV1132" s="14">
        <v>0</v>
      </c>
      <c r="AIW1132" s="14">
        <v>0</v>
      </c>
      <c r="AIX1132" s="14">
        <v>35</v>
      </c>
      <c r="AIY1132" s="14">
        <v>55</v>
      </c>
      <c r="AJB1132" s="63"/>
      <c r="AJC1132" s="58"/>
      <c r="AJH1132" s="63"/>
      <c r="AJI1132" s="58"/>
      <c r="AJN1132" s="63"/>
      <c r="AJO1132" s="58"/>
    </row>
    <row r="1133" spans="1:951" s="31" customFormat="1">
      <c r="B1133" s="31">
        <v>3</v>
      </c>
      <c r="C1133" s="31">
        <v>0</v>
      </c>
      <c r="F1133" s="82"/>
      <c r="G1133" s="83"/>
      <c r="Z1133" s="31">
        <v>0</v>
      </c>
      <c r="AA1133" s="31">
        <v>2</v>
      </c>
      <c r="AB1133" s="83"/>
      <c r="AC1133" s="31">
        <v>0</v>
      </c>
      <c r="AE1133" s="31">
        <v>0</v>
      </c>
      <c r="AG1133" s="31">
        <v>0</v>
      </c>
      <c r="AI1133" s="31">
        <v>138</v>
      </c>
      <c r="AJ1133" s="31">
        <v>139</v>
      </c>
      <c r="DR1133" s="31">
        <v>84</v>
      </c>
      <c r="DS1133" s="31">
        <v>80</v>
      </c>
      <c r="HA1133" s="31">
        <v>2</v>
      </c>
      <c r="HB1133" s="31">
        <v>2</v>
      </c>
      <c r="HT1133" s="31">
        <v>0</v>
      </c>
      <c r="HU1133" s="31">
        <v>0</v>
      </c>
      <c r="IN1133" s="83"/>
      <c r="IO1133" s="83"/>
      <c r="IP1133" s="31">
        <v>95</v>
      </c>
      <c r="IQ1133" s="31">
        <v>95</v>
      </c>
      <c r="LX1133" s="31">
        <v>72</v>
      </c>
      <c r="LY1133" s="31">
        <v>68</v>
      </c>
      <c r="PG1133" s="31">
        <v>18</v>
      </c>
      <c r="PH1133" s="31">
        <v>18</v>
      </c>
      <c r="SP1133" s="83" t="s">
        <v>9156</v>
      </c>
      <c r="SQ1133" s="83" t="s">
        <v>8744</v>
      </c>
      <c r="SR1133" s="83"/>
      <c r="SS1133" s="83"/>
      <c r="ST1133" s="83"/>
      <c r="SU1133" s="83"/>
      <c r="SV1133" s="83"/>
      <c r="SW1133" s="83"/>
      <c r="SX1133" s="83"/>
      <c r="SY1133" s="83"/>
      <c r="SZ1133" s="83"/>
      <c r="TA1133" s="83"/>
      <c r="TB1133" s="83"/>
      <c r="TC1133" s="83"/>
      <c r="TD1133" s="83"/>
      <c r="TE1133" s="83"/>
      <c r="TF1133" s="83"/>
      <c r="TG1133" s="83"/>
      <c r="TH1133" s="83"/>
      <c r="TI1133" s="83"/>
      <c r="TJ1133" s="83"/>
      <c r="TK1133" s="83"/>
      <c r="TL1133" s="83"/>
      <c r="TM1133" s="83"/>
      <c r="TN1133" s="83"/>
      <c r="TO1133" s="83"/>
      <c r="TP1133" s="83"/>
      <c r="TQ1133" s="83"/>
      <c r="TR1133" s="83"/>
      <c r="TS1133" s="83"/>
      <c r="TT1133" s="83"/>
      <c r="TU1133" s="83"/>
      <c r="TV1133" s="83"/>
      <c r="TW1133" s="83"/>
      <c r="TX1133" s="83"/>
      <c r="TY1133" s="83"/>
      <c r="TZ1133" s="83"/>
      <c r="UA1133" s="83"/>
      <c r="UB1133" s="83"/>
      <c r="UC1133" s="83"/>
      <c r="UD1133" s="83"/>
      <c r="UE1133" s="83"/>
      <c r="UF1133" s="83"/>
      <c r="UG1133" s="83"/>
      <c r="UH1133" s="83"/>
      <c r="UI1133" s="83"/>
      <c r="UJ1133" s="83"/>
      <c r="UK1133" s="83"/>
      <c r="UL1133" s="83"/>
      <c r="UM1133" s="83"/>
      <c r="UN1133" s="83"/>
      <c r="UO1133" s="83"/>
      <c r="UP1133" s="83"/>
      <c r="UQ1133" s="83"/>
      <c r="UR1133" s="83"/>
      <c r="US1133" s="83"/>
      <c r="UT1133" s="83"/>
      <c r="UU1133" s="83"/>
      <c r="UV1133" s="83"/>
      <c r="UW1133" s="83"/>
      <c r="UX1133" s="83"/>
      <c r="UY1133" s="83"/>
      <c r="UZ1133" s="83"/>
      <c r="VA1133" s="83"/>
      <c r="VB1133" s="83"/>
      <c r="VC1133" s="83"/>
      <c r="VD1133" s="83"/>
      <c r="VE1133" s="83"/>
      <c r="VF1133" s="83"/>
      <c r="VG1133" s="83"/>
      <c r="VH1133" s="83"/>
      <c r="VI1133" s="83"/>
      <c r="VJ1133" s="83"/>
      <c r="VK1133" s="83"/>
      <c r="VL1133" s="83"/>
      <c r="VM1133" s="83"/>
      <c r="VN1133" s="83"/>
      <c r="VO1133" s="83"/>
      <c r="VP1133" s="83"/>
      <c r="VQ1133" s="83"/>
      <c r="VR1133" s="83"/>
      <c r="VS1133" s="83"/>
      <c r="VT1133" s="83"/>
      <c r="VU1133" s="83"/>
      <c r="VV1133" s="83"/>
      <c r="VW1133" s="83"/>
      <c r="VX1133" s="31">
        <v>1</v>
      </c>
      <c r="VY1133" s="31">
        <v>1</v>
      </c>
      <c r="WQ1133" s="31">
        <v>0</v>
      </c>
      <c r="WR1133" s="31">
        <v>0</v>
      </c>
      <c r="AAE1133" s="82"/>
      <c r="AAF1133" s="82"/>
      <c r="AAG1133" s="82"/>
      <c r="AAI1133" s="82"/>
      <c r="AAJ1133" s="83"/>
      <c r="AAO1133" s="82"/>
      <c r="AAP1133" s="83"/>
      <c r="AAU1133" s="82"/>
      <c r="AAV1133" s="83"/>
      <c r="AAY1133" s="31">
        <v>24</v>
      </c>
      <c r="ABB1133" s="31">
        <v>14.6</v>
      </c>
      <c r="ABE1133" s="31">
        <v>43</v>
      </c>
      <c r="ABU1133" s="31">
        <v>136</v>
      </c>
      <c r="ABX1133" s="31">
        <v>3.9</v>
      </c>
      <c r="ACA1133" s="31">
        <v>101</v>
      </c>
      <c r="ACD1133" s="31">
        <v>1.07</v>
      </c>
      <c r="ACG1133" s="31">
        <v>122</v>
      </c>
      <c r="ACQ1133" s="31">
        <v>23</v>
      </c>
      <c r="ACT1133" s="31">
        <v>1</v>
      </c>
      <c r="ACW1133" s="31">
        <v>17</v>
      </c>
      <c r="AGM1133" s="82"/>
      <c r="AGN1133" s="83"/>
      <c r="AGS1133" s="31">
        <v>0</v>
      </c>
      <c r="AGT1133" s="31">
        <v>0</v>
      </c>
      <c r="AGU1133" s="31">
        <v>0</v>
      </c>
      <c r="AGV1133" s="31">
        <v>0</v>
      </c>
      <c r="AGW1133" s="31">
        <v>0</v>
      </c>
      <c r="AGX1133" s="31">
        <v>0</v>
      </c>
      <c r="AGY1133" s="31">
        <v>0</v>
      </c>
      <c r="AGZ1133" s="31">
        <v>0</v>
      </c>
      <c r="AHA1133" s="31">
        <v>0</v>
      </c>
      <c r="AHB1133" s="31">
        <v>0</v>
      </c>
      <c r="AHC1133" s="31">
        <v>1</v>
      </c>
      <c r="AHD1133" s="31">
        <v>0</v>
      </c>
      <c r="AHE1133" s="31">
        <v>0</v>
      </c>
      <c r="AHF1133" s="31">
        <v>0</v>
      </c>
      <c r="AHH1133" s="31">
        <v>0</v>
      </c>
      <c r="AHI1133" s="31">
        <v>0</v>
      </c>
      <c r="AHK1133" s="31">
        <v>0</v>
      </c>
      <c r="AHL1133" s="31">
        <v>0</v>
      </c>
      <c r="AHM1133" s="31">
        <v>0</v>
      </c>
      <c r="AHN1133" s="31">
        <v>0</v>
      </c>
      <c r="AHO1133" s="31">
        <v>0</v>
      </c>
      <c r="AHP1133" s="31">
        <v>0</v>
      </c>
      <c r="AHQ1133" s="31">
        <v>0</v>
      </c>
      <c r="AHR1133" s="31">
        <v>0</v>
      </c>
      <c r="AHV1133" s="82"/>
      <c r="AHW1133" s="83"/>
      <c r="AIB1133" s="82"/>
      <c r="AIC1133" s="83"/>
      <c r="AIH1133" s="82"/>
      <c r="AII1133" s="83"/>
      <c r="AIM1133" s="31">
        <v>0</v>
      </c>
      <c r="AIN1133" s="31">
        <v>0</v>
      </c>
      <c r="AIO1133" s="31">
        <v>0</v>
      </c>
      <c r="AIR1133" s="31">
        <v>0</v>
      </c>
      <c r="AIT1133" s="84">
        <v>2</v>
      </c>
      <c r="AIU1133" s="83" t="s">
        <v>2308</v>
      </c>
      <c r="AIV1133" s="31">
        <v>0</v>
      </c>
      <c r="AIW1133" s="31">
        <v>0</v>
      </c>
      <c r="AIX1133" s="31">
        <v>34</v>
      </c>
      <c r="AIY1133" s="31">
        <v>25</v>
      </c>
      <c r="AJB1133" s="82"/>
      <c r="AJC1133" s="83"/>
      <c r="AJH1133" s="82"/>
      <c r="AJI1133" s="83"/>
      <c r="AJN1133" s="82"/>
      <c r="AJO1133" s="83"/>
    </row>
    <row r="1134" spans="1:951" s="1" customFormat="1">
      <c r="A1134" s="1">
        <v>239</v>
      </c>
      <c r="B1134" s="1">
        <v>1</v>
      </c>
      <c r="C1134" s="1">
        <v>0</v>
      </c>
      <c r="V1134" s="6"/>
      <c r="Z1134" s="1">
        <v>0</v>
      </c>
      <c r="AA1134" s="1">
        <v>1</v>
      </c>
      <c r="AB1134" s="1" t="s">
        <v>9157</v>
      </c>
      <c r="AC1134" s="1">
        <v>0</v>
      </c>
      <c r="AE1134" s="1">
        <v>0</v>
      </c>
      <c r="AG1134" s="1">
        <v>0</v>
      </c>
      <c r="AI1134" s="1">
        <v>140</v>
      </c>
      <c r="DR1134" s="1">
        <v>60</v>
      </c>
      <c r="HA1134" s="1">
        <v>0</v>
      </c>
      <c r="HT1134" s="1">
        <v>0</v>
      </c>
      <c r="IP1134" s="1">
        <v>90.5</v>
      </c>
      <c r="LX1134" s="1">
        <v>80</v>
      </c>
      <c r="PG1134" s="1">
        <v>18</v>
      </c>
      <c r="SP1134" s="1">
        <v>96.6</v>
      </c>
      <c r="VX1134" s="1">
        <v>0</v>
      </c>
      <c r="WQ1134" s="1">
        <v>0</v>
      </c>
      <c r="ZY1134" s="1">
        <v>190.5</v>
      </c>
      <c r="AGS1134" s="1">
        <v>1</v>
      </c>
      <c r="AGT1134" s="1">
        <v>0</v>
      </c>
      <c r="AGU1134" s="1">
        <v>1</v>
      </c>
      <c r="AGV1134" s="1">
        <v>0</v>
      </c>
      <c r="AGW1134" s="1">
        <v>0</v>
      </c>
      <c r="AGX1134" s="1">
        <v>0</v>
      </c>
      <c r="AGY1134" s="1">
        <v>0</v>
      </c>
      <c r="AGZ1134" s="1">
        <v>0</v>
      </c>
      <c r="AHA1134" s="1">
        <v>0</v>
      </c>
      <c r="AHB1134" s="1">
        <v>0</v>
      </c>
      <c r="AHC1134" s="1">
        <v>1</v>
      </c>
      <c r="AHD1134" s="1">
        <v>0</v>
      </c>
      <c r="AHE1134" s="1">
        <v>0</v>
      </c>
      <c r="AHF1134" s="1">
        <v>0</v>
      </c>
      <c r="AHH1134" s="1">
        <v>0</v>
      </c>
      <c r="AHI1134" s="1">
        <v>0</v>
      </c>
      <c r="AHK1134" s="1">
        <v>0</v>
      </c>
      <c r="AHL1134" s="1">
        <v>0</v>
      </c>
      <c r="AHM1134" s="1">
        <v>0</v>
      </c>
      <c r="AHN1134" s="1">
        <v>0</v>
      </c>
      <c r="AHO1134" s="1">
        <v>0</v>
      </c>
      <c r="AHP1134" s="1">
        <v>0</v>
      </c>
      <c r="AHQ1134" s="1">
        <v>0</v>
      </c>
      <c r="AHR1134" s="1">
        <v>0</v>
      </c>
      <c r="AIM1134" s="1">
        <v>0</v>
      </c>
      <c r="AIN1134" s="1">
        <v>0</v>
      </c>
      <c r="AIO1134" s="1">
        <v>0</v>
      </c>
      <c r="AIP1134" s="1">
        <v>1</v>
      </c>
      <c r="AIQ1134" s="1">
        <v>1</v>
      </c>
      <c r="AIR1134" s="1">
        <v>1</v>
      </c>
      <c r="AIS1134" s="1">
        <v>1</v>
      </c>
      <c r="AIT1134" s="3">
        <v>1</v>
      </c>
      <c r="AIV1134" s="1">
        <v>0</v>
      </c>
      <c r="AIW1134" s="1">
        <v>0</v>
      </c>
      <c r="AIX1134" s="1">
        <v>69</v>
      </c>
    </row>
    <row r="1135" spans="1:951" s="1" customFormat="1">
      <c r="B1135" s="1">
        <v>2</v>
      </c>
      <c r="C1135" s="1">
        <v>0</v>
      </c>
      <c r="Z1135" s="1">
        <v>0</v>
      </c>
      <c r="AA1135" s="1">
        <v>2</v>
      </c>
      <c r="AB1135" s="1" t="s">
        <v>9158</v>
      </c>
      <c r="AC1135" s="1">
        <v>0</v>
      </c>
      <c r="AE1135" s="1">
        <v>0</v>
      </c>
      <c r="AG1135" s="1">
        <v>0</v>
      </c>
      <c r="AI1135" s="1">
        <v>152</v>
      </c>
      <c r="AJ1135" s="1">
        <v>140</v>
      </c>
      <c r="DR1135" s="1">
        <v>70</v>
      </c>
      <c r="DS1135" s="1">
        <v>62</v>
      </c>
      <c r="HA1135" s="1">
        <v>0</v>
      </c>
      <c r="HB1135" s="1">
        <v>0</v>
      </c>
      <c r="HT1135" s="1">
        <v>0</v>
      </c>
      <c r="HU1135" s="1">
        <v>0</v>
      </c>
      <c r="IP1135" s="1">
        <v>93</v>
      </c>
      <c r="IQ1135" s="1">
        <v>95</v>
      </c>
      <c r="LX1135" s="1">
        <v>97</v>
      </c>
      <c r="LY1135" s="1">
        <v>80</v>
      </c>
      <c r="PG1135" s="1">
        <v>16</v>
      </c>
      <c r="PH1135" s="1">
        <v>20</v>
      </c>
      <c r="SP1135" s="1">
        <v>97.3</v>
      </c>
      <c r="SQ1135" s="1">
        <v>97.1</v>
      </c>
      <c r="VX1135" s="1">
        <v>0</v>
      </c>
      <c r="VY1135" s="1">
        <v>0</v>
      </c>
      <c r="WQ1135" s="1">
        <v>0</v>
      </c>
      <c r="WR1135" s="1">
        <v>0</v>
      </c>
      <c r="ZY1135" s="1">
        <v>191</v>
      </c>
      <c r="ZZ1135" s="1">
        <v>190</v>
      </c>
      <c r="AAY1135" s="1">
        <v>29</v>
      </c>
      <c r="ABU1135" s="1">
        <v>143</v>
      </c>
      <c r="ABX1135" s="1">
        <v>4.8</v>
      </c>
      <c r="ACA1135" s="1">
        <v>98</v>
      </c>
      <c r="ACD1135" s="1">
        <v>10.199999999999999</v>
      </c>
      <c r="ACG1135" s="1">
        <v>189</v>
      </c>
      <c r="ACQ1135" s="1">
        <v>23</v>
      </c>
      <c r="ACT1135" s="1">
        <v>1.32</v>
      </c>
      <c r="ACW1135" s="1">
        <v>16</v>
      </c>
      <c r="AGS1135" s="1">
        <v>1</v>
      </c>
      <c r="AGT1135" s="1">
        <v>0</v>
      </c>
      <c r="AGU1135" s="1">
        <v>1</v>
      </c>
      <c r="AGV1135" s="1">
        <v>0</v>
      </c>
      <c r="AGW1135" s="1">
        <v>0</v>
      </c>
      <c r="AGX1135" s="1">
        <v>0</v>
      </c>
      <c r="AGY1135" s="1">
        <v>0</v>
      </c>
      <c r="AGZ1135" s="1">
        <v>1</v>
      </c>
      <c r="AHA1135" s="1">
        <v>0</v>
      </c>
      <c r="AHB1135" s="1">
        <v>0</v>
      </c>
      <c r="AHC1135" s="1">
        <v>1</v>
      </c>
      <c r="AHD1135" s="1">
        <v>0</v>
      </c>
      <c r="AHE1135" s="1">
        <v>0</v>
      </c>
      <c r="AHF1135" s="1">
        <v>0</v>
      </c>
      <c r="AHH1135" s="1">
        <v>0</v>
      </c>
      <c r="AHI1135" s="1">
        <v>0</v>
      </c>
      <c r="AHK1135" s="1">
        <v>0</v>
      </c>
      <c r="AHL1135" s="1">
        <v>0</v>
      </c>
      <c r="AHM1135" s="1">
        <v>0</v>
      </c>
      <c r="AHN1135" s="1">
        <v>0</v>
      </c>
      <c r="AHO1135" s="1">
        <v>0</v>
      </c>
      <c r="AHP1135" s="1">
        <v>0</v>
      </c>
      <c r="AHQ1135" s="1">
        <v>0</v>
      </c>
      <c r="AHR1135" s="1">
        <v>0</v>
      </c>
      <c r="AIM1135" s="1">
        <v>0</v>
      </c>
      <c r="AIN1135" s="1">
        <v>0</v>
      </c>
      <c r="AIO1135" s="1">
        <v>0</v>
      </c>
      <c r="AIT1135" s="3">
        <v>2</v>
      </c>
      <c r="AIX1135" s="1">
        <v>52</v>
      </c>
      <c r="AIY1135" s="1">
        <v>51</v>
      </c>
    </row>
    <row r="1136" spans="1:951" s="1" customFormat="1">
      <c r="B1136" s="1">
        <v>3</v>
      </c>
      <c r="C1136" s="1">
        <v>1</v>
      </c>
      <c r="D1136" s="1" t="s">
        <v>9159</v>
      </c>
      <c r="O1136" s="1">
        <v>0</v>
      </c>
      <c r="Z1136" s="1">
        <v>0</v>
      </c>
      <c r="AA1136" s="1">
        <v>2</v>
      </c>
      <c r="AB1136" s="1" t="s">
        <v>9160</v>
      </c>
      <c r="AC1136" s="1">
        <v>2</v>
      </c>
      <c r="AD1136" s="1">
        <v>0</v>
      </c>
      <c r="AE1136" s="1">
        <v>0</v>
      </c>
      <c r="AG1136" s="1">
        <v>0</v>
      </c>
      <c r="AI1136" s="1">
        <v>148</v>
      </c>
      <c r="AJ1136" s="1">
        <v>128</v>
      </c>
      <c r="DR1136" s="1">
        <v>62</v>
      </c>
      <c r="DS1136" s="1">
        <v>70</v>
      </c>
      <c r="HA1136" s="1">
        <v>0</v>
      </c>
      <c r="HB1136" s="1">
        <v>0</v>
      </c>
      <c r="HT1136" s="1">
        <v>0</v>
      </c>
      <c r="HU1136" s="1">
        <v>0</v>
      </c>
      <c r="IP1136" s="1">
        <v>91</v>
      </c>
      <c r="IQ1136" s="1">
        <v>93</v>
      </c>
      <c r="LX1136" s="1">
        <v>71</v>
      </c>
      <c r="LY1136" s="1">
        <v>76</v>
      </c>
      <c r="PG1136" s="1">
        <v>18</v>
      </c>
      <c r="PH1136" s="1">
        <v>16</v>
      </c>
      <c r="SP1136" s="1">
        <v>95.7</v>
      </c>
      <c r="SQ1136" s="1">
        <v>96.1</v>
      </c>
      <c r="VX1136" s="1">
        <v>0</v>
      </c>
      <c r="VY1136" s="1">
        <v>0</v>
      </c>
      <c r="WQ1136" s="1">
        <v>0</v>
      </c>
      <c r="WR1136" s="1">
        <v>0</v>
      </c>
      <c r="ZY1136" s="1">
        <v>191.2</v>
      </c>
      <c r="ZZ1136" s="1">
        <v>190.6</v>
      </c>
      <c r="AAY1136" s="1">
        <v>33</v>
      </c>
      <c r="ABB1136" s="1">
        <v>14.6</v>
      </c>
      <c r="ABE1136" s="1">
        <v>43</v>
      </c>
      <c r="ABU1136" s="1">
        <v>140</v>
      </c>
      <c r="ABX1136" s="1">
        <v>3.9</v>
      </c>
      <c r="ACA1136" s="1">
        <v>102</v>
      </c>
      <c r="ACD1136" s="1">
        <v>1.06</v>
      </c>
      <c r="ACG1136" s="1">
        <v>141</v>
      </c>
      <c r="ACQ1136" s="1">
        <v>30</v>
      </c>
      <c r="ACT1136" s="1">
        <v>1.4</v>
      </c>
      <c r="ACW1136" s="1">
        <v>11</v>
      </c>
      <c r="AGS1136" s="1">
        <v>1</v>
      </c>
      <c r="AGT1136" s="1">
        <v>0</v>
      </c>
      <c r="AGU1136" s="1">
        <v>1</v>
      </c>
      <c r="AGV1136" s="1">
        <v>0</v>
      </c>
      <c r="AGW1136" s="1">
        <v>0</v>
      </c>
      <c r="AGX1136" s="1">
        <v>0</v>
      </c>
      <c r="AGY1136" s="1">
        <v>0</v>
      </c>
      <c r="AGZ1136" s="1">
        <v>0</v>
      </c>
      <c r="AHA1136" s="1">
        <v>0</v>
      </c>
      <c r="AHB1136" s="1">
        <v>0</v>
      </c>
      <c r="AHC1136" s="1">
        <v>1</v>
      </c>
      <c r="AHD1136" s="1">
        <v>0</v>
      </c>
      <c r="AHE1136" s="1">
        <v>0</v>
      </c>
      <c r="AHF1136" s="1">
        <v>0</v>
      </c>
      <c r="AHH1136" s="1">
        <v>0</v>
      </c>
      <c r="AHI1136" s="1">
        <v>0</v>
      </c>
      <c r="AHK1136" s="1">
        <v>0</v>
      </c>
      <c r="AHL1136" s="1">
        <v>0</v>
      </c>
      <c r="AHM1136" s="1">
        <v>0</v>
      </c>
      <c r="AHN1136" s="1">
        <v>0</v>
      </c>
      <c r="AHO1136" s="1">
        <v>0</v>
      </c>
      <c r="AHP1136" s="1">
        <v>0</v>
      </c>
      <c r="AHQ1136" s="1">
        <v>0</v>
      </c>
      <c r="AHR1136" s="1">
        <v>0</v>
      </c>
      <c r="AIM1136" s="1">
        <v>0</v>
      </c>
      <c r="AIN1136" s="1">
        <v>0</v>
      </c>
      <c r="AIO1136" s="1">
        <v>0</v>
      </c>
      <c r="AIT1136" s="3">
        <v>2</v>
      </c>
      <c r="AIX1136" s="1">
        <v>44</v>
      </c>
      <c r="AIY1136" s="1">
        <v>66</v>
      </c>
    </row>
    <row r="1137" spans="1:938" s="1" customFormat="1">
      <c r="B1137" s="1">
        <v>4</v>
      </c>
      <c r="C1137" s="1">
        <v>1</v>
      </c>
      <c r="D1137" s="1" t="s">
        <v>6270</v>
      </c>
      <c r="O1137" s="1">
        <v>1</v>
      </c>
      <c r="Z1137" s="1">
        <v>0</v>
      </c>
      <c r="AA1137" s="1">
        <v>2</v>
      </c>
      <c r="AB1137" s="1" t="s">
        <v>9161</v>
      </c>
      <c r="AC1137" s="1">
        <v>0</v>
      </c>
      <c r="AE1137" s="1">
        <v>0</v>
      </c>
      <c r="AG1137" s="1">
        <v>0</v>
      </c>
      <c r="AI1137" s="1">
        <v>148</v>
      </c>
      <c r="AJ1137" s="1">
        <v>146</v>
      </c>
      <c r="DR1137" s="1">
        <v>62</v>
      </c>
      <c r="DS1137" s="1">
        <v>66</v>
      </c>
      <c r="HA1137" s="1">
        <v>0</v>
      </c>
      <c r="HB1137" s="1">
        <v>0</v>
      </c>
      <c r="HT1137" s="1">
        <v>0</v>
      </c>
      <c r="HU1137" s="1">
        <v>0</v>
      </c>
      <c r="IP1137" s="1">
        <v>97</v>
      </c>
      <c r="IQ1137" s="1">
        <v>93</v>
      </c>
      <c r="LX1137" s="1">
        <v>84</v>
      </c>
      <c r="LY1137" s="1">
        <v>74</v>
      </c>
      <c r="PG1137" s="1">
        <v>16</v>
      </c>
      <c r="PH1137" s="1">
        <v>18</v>
      </c>
      <c r="SP1137" s="1">
        <v>96.8</v>
      </c>
      <c r="SQ1137" s="1">
        <v>94.5</v>
      </c>
      <c r="VX1137" s="1">
        <v>0</v>
      </c>
      <c r="VY1137" s="1">
        <v>0</v>
      </c>
      <c r="WQ1137" s="1">
        <v>0</v>
      </c>
      <c r="WR1137" s="1">
        <v>0</v>
      </c>
      <c r="ZY1137" s="1">
        <v>190.5</v>
      </c>
      <c r="ZZ1137" s="1">
        <v>189</v>
      </c>
      <c r="AAY1137" s="1">
        <v>28</v>
      </c>
      <c r="AAZ1137" s="1">
        <v>32</v>
      </c>
      <c r="ABB1137" s="1">
        <v>15.3</v>
      </c>
      <c r="ABE1137" s="1">
        <v>45</v>
      </c>
      <c r="ABU1137" s="1">
        <v>139</v>
      </c>
      <c r="ABV1137" s="1">
        <v>146</v>
      </c>
      <c r="ABX1137" s="1">
        <v>4.3</v>
      </c>
      <c r="ABY1137" s="1">
        <v>4.5999999999999996</v>
      </c>
      <c r="ACA1137" s="1">
        <v>104</v>
      </c>
      <c r="ACB1137" s="1">
        <v>101</v>
      </c>
      <c r="ACD1137" s="1">
        <v>0.96</v>
      </c>
      <c r="ACE1137" s="1">
        <v>10</v>
      </c>
      <c r="ACG1137" s="1">
        <v>154</v>
      </c>
      <c r="ACH1137" s="1">
        <v>146</v>
      </c>
      <c r="ACQ1137" s="1">
        <v>27</v>
      </c>
      <c r="ACR1137" s="1">
        <v>25</v>
      </c>
      <c r="ACT1137" s="1">
        <v>1.3</v>
      </c>
      <c r="ACU1137" s="1">
        <v>1324</v>
      </c>
      <c r="ACW1137" s="1">
        <v>12</v>
      </c>
      <c r="ACX1137" s="1">
        <v>13</v>
      </c>
      <c r="AGS1137" s="1">
        <v>1</v>
      </c>
      <c r="AGT1137" s="1">
        <v>0</v>
      </c>
      <c r="AGU1137" s="1">
        <v>1</v>
      </c>
      <c r="AGV1137" s="1">
        <v>0</v>
      </c>
      <c r="AGW1137" s="1">
        <v>0</v>
      </c>
      <c r="AGX1137" s="1">
        <v>0</v>
      </c>
      <c r="AGY1137" s="1">
        <v>0</v>
      </c>
      <c r="AGZ1137" s="1">
        <v>2</v>
      </c>
      <c r="AHA1137" s="1">
        <v>0</v>
      </c>
      <c r="AHB1137" s="1">
        <v>0</v>
      </c>
      <c r="AHC1137" s="1">
        <v>1</v>
      </c>
      <c r="AHD1137" s="1">
        <v>0</v>
      </c>
      <c r="AHE1137" s="1">
        <v>0</v>
      </c>
      <c r="AHF1137" s="1">
        <v>0</v>
      </c>
      <c r="AHH1137" s="1">
        <v>0</v>
      </c>
      <c r="AHI1137" s="1">
        <v>0</v>
      </c>
      <c r="AHK1137" s="1">
        <v>0</v>
      </c>
      <c r="AHL1137" s="1">
        <v>0</v>
      </c>
      <c r="AHM1137" s="1">
        <v>0</v>
      </c>
      <c r="AHN1137" s="1">
        <v>0</v>
      </c>
      <c r="AHO1137" s="1">
        <v>0</v>
      </c>
      <c r="AHP1137" s="1">
        <v>0</v>
      </c>
      <c r="AHQ1137" s="1">
        <v>0</v>
      </c>
      <c r="AHR1137" s="1">
        <v>0</v>
      </c>
      <c r="AIM1137" s="1">
        <v>0</v>
      </c>
      <c r="AIN1137" s="1">
        <v>0</v>
      </c>
      <c r="AIO1137" s="1">
        <v>0</v>
      </c>
      <c r="AIT1137" s="3">
        <v>2</v>
      </c>
      <c r="AIV1137" s="1">
        <v>0</v>
      </c>
      <c r="AIW1137" s="1">
        <v>0</v>
      </c>
      <c r="AIX1137" s="1">
        <v>53</v>
      </c>
      <c r="AIY1137" s="1">
        <v>56</v>
      </c>
    </row>
    <row r="1138" spans="1:938" s="18" customFormat="1">
      <c r="B1138" s="18">
        <v>5</v>
      </c>
      <c r="C1138" s="18">
        <v>0</v>
      </c>
      <c r="Z1138" s="18">
        <v>0</v>
      </c>
      <c r="AA1138" s="18">
        <v>2</v>
      </c>
      <c r="AB1138" s="18" t="s">
        <v>9162</v>
      </c>
      <c r="AC1138" s="18">
        <v>0</v>
      </c>
      <c r="AE1138" s="18">
        <v>0</v>
      </c>
      <c r="AG1138" s="18">
        <v>0</v>
      </c>
      <c r="AI1138" s="18">
        <v>142</v>
      </c>
      <c r="DR1138" s="18">
        <v>80</v>
      </c>
      <c r="HA1138" s="18">
        <v>0</v>
      </c>
      <c r="HT1138" s="18">
        <v>0</v>
      </c>
      <c r="IP1138" s="18">
        <v>95</v>
      </c>
      <c r="LX1138" s="18">
        <v>77</v>
      </c>
      <c r="PG1138" s="18">
        <v>18</v>
      </c>
      <c r="SP1138" s="18">
        <v>96.4</v>
      </c>
      <c r="VX1138" s="18">
        <v>0</v>
      </c>
      <c r="WQ1138" s="18">
        <v>0</v>
      </c>
      <c r="ZY1138" s="18">
        <v>188</v>
      </c>
      <c r="AGS1138" s="18">
        <v>0</v>
      </c>
      <c r="AGT1138" s="18">
        <v>0</v>
      </c>
      <c r="AGU1138" s="18">
        <v>0</v>
      </c>
      <c r="AGV1138" s="18">
        <v>0</v>
      </c>
      <c r="AGW1138" s="18">
        <v>0</v>
      </c>
      <c r="AGX1138" s="18">
        <v>0</v>
      </c>
      <c r="AGY1138" s="18">
        <v>0</v>
      </c>
      <c r="AGZ1138" s="18">
        <v>0</v>
      </c>
      <c r="AHA1138" s="18">
        <v>0</v>
      </c>
      <c r="AHB1138" s="18">
        <v>0</v>
      </c>
      <c r="AHC1138" s="18">
        <v>1</v>
      </c>
      <c r="AHD1138" s="18">
        <v>0</v>
      </c>
      <c r="AHE1138" s="18">
        <v>0</v>
      </c>
      <c r="AHF1138" s="18">
        <v>0</v>
      </c>
      <c r="AHH1138" s="18">
        <v>0</v>
      </c>
      <c r="AHI1138" s="18">
        <v>0</v>
      </c>
      <c r="AHK1138" s="18">
        <v>0</v>
      </c>
      <c r="AHL1138" s="18">
        <v>0</v>
      </c>
      <c r="AHM1138" s="18">
        <v>0</v>
      </c>
      <c r="AHN1138" s="18">
        <v>0</v>
      </c>
      <c r="AHO1138" s="18">
        <v>0</v>
      </c>
      <c r="AHP1138" s="18">
        <v>0</v>
      </c>
      <c r="AHQ1138" s="18">
        <v>0</v>
      </c>
      <c r="AHR1138" s="18">
        <v>0</v>
      </c>
      <c r="AIM1138" s="18">
        <v>0</v>
      </c>
      <c r="AIN1138" s="18">
        <v>0</v>
      </c>
      <c r="AIO1138" s="18">
        <v>0</v>
      </c>
      <c r="AIT1138" s="79">
        <v>1</v>
      </c>
      <c r="AIX1138" s="18">
        <v>41</v>
      </c>
    </row>
    <row r="1139" spans="1:938" s="1" customFormat="1">
      <c r="A1139" s="1">
        <v>240</v>
      </c>
      <c r="B1139" s="1" t="s">
        <v>7502</v>
      </c>
      <c r="C1139" s="1">
        <v>0</v>
      </c>
      <c r="Z1139" s="1">
        <v>0</v>
      </c>
      <c r="AA1139" s="1">
        <v>2</v>
      </c>
      <c r="AB1139" s="1" t="s">
        <v>9163</v>
      </c>
      <c r="AI1139" s="1">
        <v>142</v>
      </c>
      <c r="DR1139" s="1">
        <v>63</v>
      </c>
      <c r="IP1139" s="1">
        <v>97</v>
      </c>
      <c r="LX1139" s="1">
        <v>75</v>
      </c>
      <c r="PG1139" s="1">
        <v>18</v>
      </c>
      <c r="SP1139" s="1">
        <v>97.8</v>
      </c>
      <c r="WQ1139" s="1">
        <v>0</v>
      </c>
      <c r="AGS1139" s="1">
        <v>1</v>
      </c>
      <c r="AGT1139" s="1">
        <v>0</v>
      </c>
      <c r="AGU1139" s="1">
        <v>0</v>
      </c>
      <c r="AGV1139" s="1">
        <v>1</v>
      </c>
      <c r="AGW1139" s="1">
        <v>0</v>
      </c>
      <c r="AGX1139" s="1">
        <v>0</v>
      </c>
      <c r="AGY1139" s="1">
        <v>0</v>
      </c>
      <c r="AGZ1139" s="1">
        <v>0</v>
      </c>
      <c r="AHA1139" s="1">
        <v>0</v>
      </c>
      <c r="AHB1139" s="1">
        <v>0</v>
      </c>
      <c r="AHC1139" s="1">
        <v>1</v>
      </c>
      <c r="AHD1139" s="1">
        <v>0</v>
      </c>
      <c r="AHE1139" s="1">
        <v>0</v>
      </c>
      <c r="AHF1139" s="1">
        <v>0</v>
      </c>
      <c r="AHH1139" s="1">
        <v>0</v>
      </c>
      <c r="AHI1139" s="1">
        <v>0</v>
      </c>
      <c r="AHK1139" s="1">
        <v>0</v>
      </c>
      <c r="AHL1139" s="1">
        <v>0</v>
      </c>
      <c r="AHM1139" s="1">
        <v>0</v>
      </c>
      <c r="AHN1139" s="1">
        <v>0</v>
      </c>
      <c r="AHO1139" s="1">
        <v>0</v>
      </c>
      <c r="AHP1139" s="1">
        <v>0</v>
      </c>
      <c r="AHQ1139" s="1">
        <v>0</v>
      </c>
      <c r="AHR1139" s="1">
        <v>1.3</v>
      </c>
      <c r="AIM1139" s="1">
        <v>0</v>
      </c>
      <c r="AIN1139" s="1">
        <v>0</v>
      </c>
      <c r="AIO1139" s="1">
        <v>0</v>
      </c>
      <c r="AIT1139" s="3">
        <v>0</v>
      </c>
      <c r="AIV1139" s="1">
        <v>0</v>
      </c>
      <c r="AIW1139" s="1">
        <v>0</v>
      </c>
    </row>
    <row r="1140" spans="1:938" s="1" customFormat="1">
      <c r="B1140" s="1">
        <v>2</v>
      </c>
      <c r="C1140" s="1">
        <v>1</v>
      </c>
      <c r="D1140" s="1" t="s">
        <v>7580</v>
      </c>
      <c r="E1140" s="1" t="s">
        <v>8207</v>
      </c>
      <c r="O1140" s="1">
        <v>0</v>
      </c>
      <c r="P1140" s="1">
        <v>0</v>
      </c>
      <c r="Z1140" s="1">
        <v>0</v>
      </c>
      <c r="AA1140" s="1">
        <v>2</v>
      </c>
      <c r="AB1140" s="1" t="s">
        <v>9164</v>
      </c>
      <c r="AC1140" s="1">
        <v>0</v>
      </c>
      <c r="AE1140" s="1">
        <v>0</v>
      </c>
      <c r="AG1140" s="1">
        <v>0</v>
      </c>
      <c r="AI1140" s="1">
        <v>145</v>
      </c>
      <c r="AJ1140" s="1">
        <v>129</v>
      </c>
      <c r="AK1140" s="1">
        <v>126</v>
      </c>
      <c r="AL1140" s="1">
        <v>147</v>
      </c>
      <c r="DR1140" s="1">
        <v>68</v>
      </c>
      <c r="DS1140" s="1">
        <v>57</v>
      </c>
      <c r="DT1140" s="1">
        <v>64</v>
      </c>
      <c r="DU1140" s="1">
        <v>78</v>
      </c>
      <c r="IP1140" s="1">
        <v>96</v>
      </c>
      <c r="IQ1140" s="1">
        <v>97</v>
      </c>
      <c r="IR1140" s="1">
        <v>98</v>
      </c>
      <c r="IS1140" s="1">
        <v>97</v>
      </c>
      <c r="LX1140" s="1">
        <v>75</v>
      </c>
      <c r="LY1140" s="1">
        <v>75</v>
      </c>
      <c r="LZ1140" s="1">
        <v>75</v>
      </c>
      <c r="MA1140" s="1">
        <v>75</v>
      </c>
      <c r="PG1140" s="1">
        <v>18</v>
      </c>
      <c r="PH1140" s="1">
        <v>18</v>
      </c>
      <c r="PI1140" s="1">
        <v>18</v>
      </c>
      <c r="PJ1140" s="1">
        <v>12</v>
      </c>
      <c r="SP1140" s="1">
        <v>98.6</v>
      </c>
      <c r="SQ1140" s="1">
        <v>97.4</v>
      </c>
      <c r="SR1140" s="1">
        <v>97.6</v>
      </c>
      <c r="SS1140" s="1">
        <v>97</v>
      </c>
      <c r="WA1140" s="1">
        <v>0</v>
      </c>
      <c r="WQ1140" s="1">
        <v>0</v>
      </c>
      <c r="WR1140" s="1">
        <v>0</v>
      </c>
      <c r="WS1140" s="1">
        <v>0</v>
      </c>
      <c r="WT1140" s="1">
        <v>0</v>
      </c>
      <c r="AAY1140" s="1">
        <v>31</v>
      </c>
      <c r="ABB1140" s="1">
        <v>12.7</v>
      </c>
      <c r="ABE1140" s="1">
        <v>38</v>
      </c>
      <c r="ABH1140" s="1">
        <v>1.1000000000000001</v>
      </c>
      <c r="ABM1140" s="1">
        <v>7.19</v>
      </c>
      <c r="ABO1140" s="1">
        <v>109</v>
      </c>
      <c r="ABQ1140" s="1">
        <v>0.82</v>
      </c>
      <c r="ABU1140" s="1">
        <v>140</v>
      </c>
      <c r="ABX1140" s="1">
        <v>3.8</v>
      </c>
      <c r="ACA1140" s="1">
        <v>100</v>
      </c>
      <c r="ACD1140" s="1">
        <v>9</v>
      </c>
      <c r="ACG1140" s="1">
        <v>103</v>
      </c>
      <c r="ACQ1140" s="1">
        <v>25</v>
      </c>
      <c r="ACT1140" s="1">
        <v>0.92</v>
      </c>
      <c r="ACW1140" s="1">
        <v>9</v>
      </c>
      <c r="ACZ1140" s="1">
        <v>6.6</v>
      </c>
      <c r="ADB1140" s="1">
        <v>3.3</v>
      </c>
      <c r="ADD1140" s="1">
        <v>0.7</v>
      </c>
      <c r="ADF1140" s="1">
        <v>3.3</v>
      </c>
      <c r="ADH1140" s="1">
        <v>80</v>
      </c>
      <c r="ADJ1140" s="1">
        <v>27</v>
      </c>
      <c r="ADL1140" s="1">
        <v>16</v>
      </c>
      <c r="ADR1140" s="1">
        <v>2</v>
      </c>
      <c r="ADU1140" s="1">
        <v>2.9</v>
      </c>
      <c r="AFB1140" s="1">
        <v>30</v>
      </c>
      <c r="AGS1140" s="1">
        <v>1</v>
      </c>
      <c r="AGT1140" s="1">
        <v>0</v>
      </c>
      <c r="AGU1140" s="1">
        <v>0</v>
      </c>
      <c r="AGV1140" s="1">
        <v>1</v>
      </c>
      <c r="AGW1140" s="1">
        <v>0</v>
      </c>
      <c r="AGX1140" s="1">
        <v>0</v>
      </c>
      <c r="AGY1140" s="1">
        <v>0</v>
      </c>
      <c r="AGZ1140" s="1">
        <v>0</v>
      </c>
      <c r="AHA1140" s="1">
        <v>0</v>
      </c>
      <c r="AHB1140" s="1">
        <v>0</v>
      </c>
      <c r="AHC1140" s="1">
        <v>1</v>
      </c>
      <c r="AHD1140" s="1">
        <v>0</v>
      </c>
      <c r="AHE1140" s="1">
        <v>0</v>
      </c>
      <c r="AHF1140" s="1">
        <v>0</v>
      </c>
      <c r="AHH1140" s="1">
        <v>0</v>
      </c>
      <c r="AHI1140" s="1">
        <v>0</v>
      </c>
      <c r="AHK1140" s="1">
        <v>0</v>
      </c>
      <c r="AHL1140" s="1">
        <v>0</v>
      </c>
      <c r="AHM1140" s="1">
        <v>0</v>
      </c>
      <c r="AHN1140" s="1">
        <v>0</v>
      </c>
      <c r="AHO1140" s="1">
        <v>0</v>
      </c>
      <c r="AHP1140" s="1">
        <v>0</v>
      </c>
      <c r="AHQ1140" s="1">
        <v>0</v>
      </c>
      <c r="AHR1140" s="1">
        <v>0</v>
      </c>
      <c r="AIM1140" s="1">
        <v>0</v>
      </c>
      <c r="AIN1140" s="1">
        <v>0</v>
      </c>
      <c r="AIO1140" s="1">
        <v>0</v>
      </c>
      <c r="AIP1140" s="1">
        <v>1</v>
      </c>
      <c r="AIQ1140" s="1">
        <v>1</v>
      </c>
      <c r="AIR1140" s="1">
        <v>1</v>
      </c>
      <c r="AIS1140" s="1">
        <v>1</v>
      </c>
      <c r="AIT1140" s="3">
        <v>1</v>
      </c>
      <c r="AIV1140" s="1">
        <v>0</v>
      </c>
      <c r="AIW1140" s="1">
        <v>0</v>
      </c>
      <c r="AIX1140" s="1">
        <v>33</v>
      </c>
    </row>
    <row r="1141" spans="1:938" s="1" customFormat="1">
      <c r="B1141" s="1">
        <v>3</v>
      </c>
      <c r="C1141" s="1">
        <v>1</v>
      </c>
      <c r="D1141" s="1" t="s">
        <v>4964</v>
      </c>
      <c r="O1141" s="1">
        <v>0</v>
      </c>
      <c r="Z1141" s="1">
        <v>0</v>
      </c>
      <c r="AA1141" s="1">
        <v>2</v>
      </c>
      <c r="AB1141" s="1" t="s">
        <v>9165</v>
      </c>
      <c r="AC1141" s="1">
        <v>0</v>
      </c>
      <c r="AE1141" s="1">
        <v>3</v>
      </c>
      <c r="AF1141" s="1">
        <v>0</v>
      </c>
      <c r="AG1141" s="1">
        <v>0</v>
      </c>
      <c r="AI1141" s="1">
        <v>132</v>
      </c>
      <c r="AJ1141" s="1">
        <v>122</v>
      </c>
      <c r="DR1141" s="1">
        <v>66</v>
      </c>
      <c r="DS1141" s="1">
        <v>58</v>
      </c>
      <c r="HA1141" s="1">
        <v>0</v>
      </c>
      <c r="HB1141" s="1">
        <v>0</v>
      </c>
      <c r="HT1141" s="1">
        <v>0</v>
      </c>
      <c r="HU1141" s="1">
        <v>0</v>
      </c>
      <c r="IP1141" s="1">
        <v>98</v>
      </c>
      <c r="IQ1141" s="1">
        <v>98</v>
      </c>
      <c r="LX1141" s="1">
        <v>74</v>
      </c>
      <c r="LY1141" s="1">
        <v>75</v>
      </c>
      <c r="PG1141" s="1">
        <v>16</v>
      </c>
      <c r="PH1141" s="1">
        <v>14</v>
      </c>
      <c r="SP1141" s="1">
        <v>94.5</v>
      </c>
      <c r="SQ1141" s="1">
        <v>96.2</v>
      </c>
      <c r="VX1141" s="1">
        <v>0</v>
      </c>
      <c r="VY1141" s="1">
        <v>0</v>
      </c>
      <c r="WQ1141" s="1">
        <v>0</v>
      </c>
      <c r="WR1141" s="1">
        <v>0</v>
      </c>
      <c r="AGS1141" s="1">
        <v>1</v>
      </c>
      <c r="AGT1141" s="1">
        <v>0</v>
      </c>
      <c r="AGU1141" s="1">
        <v>0</v>
      </c>
      <c r="AGV1141" s="1">
        <v>1</v>
      </c>
      <c r="AGW1141" s="1">
        <v>0</v>
      </c>
      <c r="AGX1141" s="1">
        <v>0</v>
      </c>
      <c r="AGY1141" s="1">
        <v>0</v>
      </c>
      <c r="AGZ1141" s="1">
        <v>0</v>
      </c>
      <c r="AHA1141" s="1">
        <v>0</v>
      </c>
      <c r="AHB1141" s="1">
        <v>0</v>
      </c>
      <c r="AHC1141" s="1">
        <v>1</v>
      </c>
      <c r="AHD1141" s="1">
        <v>0</v>
      </c>
      <c r="AHE1141" s="1">
        <v>0</v>
      </c>
      <c r="AHF1141" s="1">
        <v>0</v>
      </c>
      <c r="AHH1141" s="1">
        <v>0</v>
      </c>
      <c r="AHI1141" s="1">
        <v>0</v>
      </c>
      <c r="AHK1141" s="1">
        <v>0</v>
      </c>
      <c r="AHL1141" s="1">
        <v>0</v>
      </c>
      <c r="AHM1141" s="1">
        <v>0</v>
      </c>
      <c r="AHN1141" s="1">
        <v>0</v>
      </c>
      <c r="AHO1141" s="1">
        <v>0</v>
      </c>
      <c r="AHP1141" s="1">
        <v>0</v>
      </c>
      <c r="AHQ1141" s="1">
        <v>0</v>
      </c>
      <c r="AHR1141" s="1">
        <v>0</v>
      </c>
      <c r="AIM1141" s="1">
        <v>0</v>
      </c>
      <c r="AIN1141" s="1">
        <v>0</v>
      </c>
      <c r="AIO1141" s="1">
        <v>0</v>
      </c>
      <c r="AIT1141" s="3">
        <v>2</v>
      </c>
      <c r="AIV1141" s="1">
        <v>0</v>
      </c>
      <c r="AIW1141" s="1">
        <v>0</v>
      </c>
      <c r="AIX1141" s="1">
        <v>48</v>
      </c>
      <c r="AIY1141" s="1">
        <v>20</v>
      </c>
    </row>
    <row r="1142" spans="1:938" s="18" customFormat="1">
      <c r="B1142" s="18">
        <v>4</v>
      </c>
      <c r="C1142" s="18">
        <v>0</v>
      </c>
      <c r="Z1142" s="18">
        <v>0</v>
      </c>
      <c r="AA1142" s="18">
        <v>2</v>
      </c>
      <c r="AB1142" s="18" t="s">
        <v>9166</v>
      </c>
      <c r="AC1142" s="18">
        <v>0</v>
      </c>
      <c r="AE1142" s="18">
        <v>1</v>
      </c>
      <c r="AF1142" s="18">
        <v>0</v>
      </c>
      <c r="AG1142" s="18">
        <v>0</v>
      </c>
      <c r="AI1142" s="18">
        <v>136</v>
      </c>
      <c r="DR1142" s="18">
        <v>68</v>
      </c>
      <c r="HA1142" s="18">
        <v>2</v>
      </c>
      <c r="HT1142" s="18">
        <v>0</v>
      </c>
      <c r="IP1142" s="18">
        <v>97</v>
      </c>
      <c r="LX1142" s="18">
        <v>74</v>
      </c>
      <c r="PG1142" s="18">
        <v>16</v>
      </c>
      <c r="SP1142" s="18">
        <v>97.9</v>
      </c>
      <c r="VX1142" s="18">
        <v>1</v>
      </c>
      <c r="WQ1142" s="18">
        <v>0</v>
      </c>
      <c r="AGS1142" s="18">
        <v>0</v>
      </c>
      <c r="AGT1142" s="18">
        <v>0</v>
      </c>
      <c r="AGU1142" s="18">
        <v>0</v>
      </c>
      <c r="AGV1142" s="18">
        <v>0</v>
      </c>
      <c r="AGW1142" s="18">
        <v>0</v>
      </c>
      <c r="AGX1142" s="18">
        <v>0</v>
      </c>
      <c r="AGY1142" s="18">
        <v>0</v>
      </c>
      <c r="AGZ1142" s="18">
        <v>0</v>
      </c>
      <c r="AHA1142" s="18">
        <v>0</v>
      </c>
      <c r="AHB1142" s="18">
        <v>0</v>
      </c>
      <c r="AHC1142" s="18">
        <v>0</v>
      </c>
      <c r="AHD1142" s="18">
        <v>0</v>
      </c>
      <c r="AHE1142" s="18">
        <v>0</v>
      </c>
      <c r="AHF1142" s="18">
        <v>0</v>
      </c>
      <c r="AHH1142" s="18">
        <v>0</v>
      </c>
      <c r="AHI1142" s="18">
        <v>0</v>
      </c>
      <c r="AHK1142" s="18">
        <v>0</v>
      </c>
      <c r="AHL1142" s="18">
        <v>0</v>
      </c>
      <c r="AHM1142" s="18">
        <v>0</v>
      </c>
      <c r="AHN1142" s="18">
        <v>0</v>
      </c>
      <c r="AHO1142" s="18">
        <v>0</v>
      </c>
      <c r="AHP1142" s="18">
        <v>0</v>
      </c>
      <c r="AHQ1142" s="18">
        <v>0</v>
      </c>
      <c r="AHR1142" s="18">
        <v>0</v>
      </c>
      <c r="AIM1142" s="18">
        <v>0</v>
      </c>
      <c r="AIN1142" s="18">
        <v>0</v>
      </c>
      <c r="AIO1142" s="18">
        <v>0</v>
      </c>
      <c r="AIT1142" s="79">
        <v>1</v>
      </c>
      <c r="AIV1142" s="18">
        <v>0</v>
      </c>
      <c r="AIW1142" s="18">
        <v>0</v>
      </c>
    </row>
    <row r="1143" spans="1:938" s="1" customFormat="1">
      <c r="A1143" s="1">
        <v>241</v>
      </c>
      <c r="B1143" s="1">
        <v>1</v>
      </c>
      <c r="C1143" s="1">
        <v>0</v>
      </c>
      <c r="Z1143" s="1">
        <v>0</v>
      </c>
      <c r="AA1143" s="1">
        <v>2</v>
      </c>
      <c r="AB1143" s="1" t="s">
        <v>9167</v>
      </c>
      <c r="AC1143" s="1">
        <v>0</v>
      </c>
      <c r="AE1143" s="1">
        <v>0</v>
      </c>
      <c r="AG1143" s="1">
        <v>0</v>
      </c>
      <c r="AI1143" s="1">
        <v>112</v>
      </c>
      <c r="DR1143" s="1">
        <v>70</v>
      </c>
      <c r="HA1143" s="1">
        <v>2</v>
      </c>
      <c r="HT1143" s="1">
        <v>0</v>
      </c>
      <c r="IP1143" s="1">
        <v>97</v>
      </c>
      <c r="LX1143" s="1">
        <v>91</v>
      </c>
      <c r="PG1143" s="1">
        <v>16</v>
      </c>
      <c r="SP1143" s="1">
        <v>96.2</v>
      </c>
      <c r="VX1143" s="1">
        <v>1</v>
      </c>
      <c r="WQ1143" s="1">
        <v>0</v>
      </c>
      <c r="AGS1143" s="1">
        <v>0</v>
      </c>
      <c r="AGT1143" s="1">
        <v>0</v>
      </c>
      <c r="AGU1143" s="1">
        <v>0</v>
      </c>
      <c r="AGV1143" s="1">
        <v>0</v>
      </c>
      <c r="AGW1143" s="1">
        <v>0</v>
      </c>
      <c r="AGX1143" s="1">
        <v>0</v>
      </c>
      <c r="AGY1143" s="1">
        <v>0</v>
      </c>
      <c r="AGZ1143" s="1">
        <v>0</v>
      </c>
      <c r="AHA1143" s="1">
        <v>0</v>
      </c>
      <c r="AHB1143" s="1">
        <v>0</v>
      </c>
      <c r="AHC1143" s="1">
        <v>1</v>
      </c>
      <c r="AHD1143" s="1">
        <v>0</v>
      </c>
      <c r="AHE1143" s="1">
        <v>0</v>
      </c>
      <c r="AHF1143" s="1">
        <v>0</v>
      </c>
      <c r="AHH1143" s="1">
        <v>0</v>
      </c>
      <c r="AHI1143" s="1">
        <v>0</v>
      </c>
      <c r="AHK1143" s="1">
        <v>0</v>
      </c>
      <c r="AHL1143" s="1">
        <v>0</v>
      </c>
      <c r="AHM1143" s="1">
        <v>0</v>
      </c>
      <c r="AHN1143" s="1">
        <v>0</v>
      </c>
      <c r="AHO1143" s="1">
        <v>0</v>
      </c>
      <c r="AHP1143" s="1">
        <v>0</v>
      </c>
      <c r="AHQ1143" s="1">
        <v>0</v>
      </c>
      <c r="AHR1143" s="1">
        <v>0</v>
      </c>
      <c r="AIM1143" s="1">
        <v>2</v>
      </c>
      <c r="AIN1143" s="1">
        <v>0</v>
      </c>
      <c r="AIO1143" s="1">
        <v>0</v>
      </c>
      <c r="AIP1143" s="1">
        <v>0</v>
      </c>
      <c r="AIQ1143" s="1">
        <v>1</v>
      </c>
      <c r="AIR1143" s="1">
        <v>0</v>
      </c>
      <c r="AIS1143" s="1">
        <v>1</v>
      </c>
      <c r="AIT1143" s="3">
        <v>1</v>
      </c>
      <c r="AIU1143" s="1">
        <v>0</v>
      </c>
      <c r="AIV1143" s="1">
        <v>0</v>
      </c>
      <c r="AIW1143" s="1">
        <v>0</v>
      </c>
      <c r="AIX1143" s="1">
        <v>64</v>
      </c>
    </row>
    <row r="1144" spans="1:938" s="1" customFormat="1">
      <c r="B1144" s="1">
        <v>2</v>
      </c>
      <c r="C1144" s="1">
        <v>0</v>
      </c>
      <c r="Z1144" s="1">
        <v>0</v>
      </c>
      <c r="AA1144" s="1">
        <v>1</v>
      </c>
      <c r="AB1144" s="1" t="s">
        <v>9168</v>
      </c>
      <c r="AC1144" s="1">
        <v>9</v>
      </c>
      <c r="AD1144" s="1">
        <v>0</v>
      </c>
      <c r="AE1144" s="1">
        <v>7</v>
      </c>
      <c r="AF1144" s="1">
        <v>0</v>
      </c>
      <c r="AG1144" s="1">
        <v>0</v>
      </c>
      <c r="AI1144" s="1">
        <v>98</v>
      </c>
      <c r="AK1144" s="1">
        <v>96</v>
      </c>
      <c r="DR1144" s="1">
        <v>50</v>
      </c>
      <c r="DT1144" s="1">
        <v>70</v>
      </c>
      <c r="HA1144" s="1">
        <v>2</v>
      </c>
      <c r="HC1144" s="1">
        <v>2</v>
      </c>
      <c r="HT1144" s="1">
        <v>0</v>
      </c>
      <c r="HV1144" s="1">
        <v>0</v>
      </c>
      <c r="IP1144" s="1">
        <v>94</v>
      </c>
      <c r="IR1144" s="1">
        <v>95</v>
      </c>
      <c r="LX1144" s="1">
        <v>111</v>
      </c>
      <c r="LY1144" s="1">
        <v>125</v>
      </c>
      <c r="LZ1144" s="1">
        <v>96</v>
      </c>
      <c r="PG1144" s="1">
        <v>16</v>
      </c>
      <c r="PI1144" s="1">
        <v>16</v>
      </c>
      <c r="SP1144" s="1">
        <v>99.1</v>
      </c>
      <c r="SR1144" s="1">
        <v>98.2</v>
      </c>
      <c r="VX1144" s="1">
        <v>0</v>
      </c>
      <c r="VZ1144" s="1">
        <v>1</v>
      </c>
      <c r="WQ1144" s="1">
        <v>0</v>
      </c>
      <c r="WR1144" s="1">
        <v>0</v>
      </c>
      <c r="WS1144" s="1">
        <v>0</v>
      </c>
      <c r="AGS1144" s="1">
        <v>1</v>
      </c>
      <c r="AGT1144" s="1">
        <v>0</v>
      </c>
      <c r="AGU1144" s="1">
        <v>0</v>
      </c>
      <c r="AGV1144" s="1">
        <v>1</v>
      </c>
      <c r="AGW1144" s="1">
        <v>0</v>
      </c>
      <c r="AGX1144" s="1">
        <v>0</v>
      </c>
      <c r="AGY1144" s="1">
        <v>0</v>
      </c>
      <c r="AGZ1144" s="1">
        <v>0</v>
      </c>
      <c r="AHA1144" s="1">
        <v>0</v>
      </c>
      <c r="AHB1144" s="1">
        <v>0</v>
      </c>
      <c r="AHC1144" s="1">
        <v>1</v>
      </c>
      <c r="AHD1144" s="1">
        <v>0</v>
      </c>
      <c r="AHE1144" s="1">
        <v>0</v>
      </c>
      <c r="AHF1144" s="1">
        <v>0</v>
      </c>
      <c r="AHH1144" s="1">
        <v>0</v>
      </c>
      <c r="AHI1144" s="1">
        <v>0</v>
      </c>
      <c r="AHK1144" s="1">
        <v>0</v>
      </c>
      <c r="AHL1144" s="1">
        <v>0</v>
      </c>
      <c r="AHM1144" s="1">
        <v>0</v>
      </c>
      <c r="AHN1144" s="1">
        <v>0</v>
      </c>
      <c r="AHO1144" s="1">
        <v>0</v>
      </c>
      <c r="AHP1144" s="1">
        <v>0</v>
      </c>
      <c r="AHQ1144" s="1">
        <v>0</v>
      </c>
      <c r="AHR1144" s="1">
        <v>0</v>
      </c>
      <c r="AIN1144" s="1">
        <v>0</v>
      </c>
      <c r="AIO1144" s="1">
        <v>0</v>
      </c>
      <c r="AIP1144" s="1">
        <v>0</v>
      </c>
      <c r="AIR1144" s="1">
        <v>0</v>
      </c>
      <c r="AIT1144" s="3">
        <v>2</v>
      </c>
      <c r="AIU1144" s="1">
        <v>0</v>
      </c>
      <c r="AIV1144" s="1">
        <v>1</v>
      </c>
      <c r="AIW1144" s="1">
        <v>0</v>
      </c>
      <c r="AIX1144" s="1">
        <v>41</v>
      </c>
      <c r="AIY1144" s="1">
        <v>95</v>
      </c>
    </row>
    <row r="1145" spans="1:938" s="1" customFormat="1">
      <c r="B1145" s="1">
        <v>3</v>
      </c>
      <c r="C1145" s="1">
        <v>1</v>
      </c>
      <c r="D1145" s="1" t="s">
        <v>9169</v>
      </c>
      <c r="E1145" s="1" t="s">
        <v>5862</v>
      </c>
      <c r="F1145" s="1" t="s">
        <v>8244</v>
      </c>
      <c r="G1145" s="1" t="s">
        <v>8143</v>
      </c>
      <c r="O1145" s="1">
        <v>0</v>
      </c>
      <c r="P1145" s="1">
        <v>1</v>
      </c>
      <c r="Q1145" s="1">
        <v>1</v>
      </c>
      <c r="R1145" s="1">
        <v>1</v>
      </c>
      <c r="Z1145" s="1">
        <v>0</v>
      </c>
      <c r="AA1145" s="1">
        <v>0</v>
      </c>
      <c r="AB1145" s="1" t="s">
        <v>9170</v>
      </c>
      <c r="AC1145" s="1">
        <v>18</v>
      </c>
      <c r="AD1145" s="1">
        <v>0</v>
      </c>
      <c r="AE1145" s="1">
        <v>21</v>
      </c>
      <c r="AF1145" s="1">
        <v>0</v>
      </c>
      <c r="AG1145" s="1">
        <v>0</v>
      </c>
      <c r="AI1145" s="1">
        <v>80</v>
      </c>
      <c r="AJ1145" s="1">
        <v>98</v>
      </c>
      <c r="AK1145" s="1">
        <v>88</v>
      </c>
      <c r="AL1145" s="1">
        <v>90</v>
      </c>
      <c r="AM1145" s="1">
        <v>118</v>
      </c>
      <c r="DR1145" s="1">
        <v>46</v>
      </c>
      <c r="DS1145" s="1">
        <v>66</v>
      </c>
      <c r="DT1145" s="1">
        <v>56</v>
      </c>
      <c r="DU1145" s="1">
        <v>58</v>
      </c>
      <c r="DV1145" s="1">
        <v>80</v>
      </c>
      <c r="HA1145" s="1">
        <v>0</v>
      </c>
      <c r="HB1145" s="1">
        <v>0</v>
      </c>
      <c r="HC1145" s="1">
        <v>2</v>
      </c>
      <c r="HD1145" s="1">
        <v>2</v>
      </c>
      <c r="HE1145" s="1">
        <v>0</v>
      </c>
      <c r="HT1145" s="1">
        <v>0</v>
      </c>
      <c r="HV1145" s="1">
        <v>0</v>
      </c>
      <c r="HW1145" s="1">
        <v>0</v>
      </c>
      <c r="HX1145" s="1">
        <v>0</v>
      </c>
      <c r="IP1145" s="1">
        <v>94</v>
      </c>
      <c r="IR1145" s="1">
        <v>95</v>
      </c>
      <c r="IS1145" s="1">
        <v>95</v>
      </c>
      <c r="IT1145" s="1">
        <v>97</v>
      </c>
      <c r="LX1145" s="1">
        <v>115</v>
      </c>
      <c r="LZ1145" s="1">
        <v>106</v>
      </c>
      <c r="MA1145" s="1">
        <v>100</v>
      </c>
      <c r="MB1145" s="1">
        <v>96</v>
      </c>
      <c r="PG1145" s="1">
        <v>16</v>
      </c>
      <c r="PI1145" s="1">
        <v>16</v>
      </c>
      <c r="PJ1145" s="1">
        <v>16</v>
      </c>
      <c r="PK1145" s="1">
        <v>18</v>
      </c>
      <c r="SP1145" s="1">
        <v>100.2</v>
      </c>
      <c r="SR1145" s="1">
        <v>98.2</v>
      </c>
      <c r="ST1145" s="1">
        <v>98.4</v>
      </c>
      <c r="VX1145" s="1">
        <v>1</v>
      </c>
      <c r="VZ1145" s="1">
        <v>0</v>
      </c>
      <c r="WB1145" s="1">
        <v>1</v>
      </c>
      <c r="WQ1145" s="1">
        <v>0</v>
      </c>
      <c r="WR1145" s="1">
        <v>0</v>
      </c>
      <c r="WT1145" s="1">
        <v>0</v>
      </c>
      <c r="WU1145" s="1">
        <v>0</v>
      </c>
      <c r="WV1145" s="1">
        <v>0</v>
      </c>
      <c r="AGS1145" s="1">
        <v>1</v>
      </c>
      <c r="AGT1145" s="1">
        <v>1</v>
      </c>
      <c r="AGU1145" s="1">
        <v>0</v>
      </c>
      <c r="AGV1145" s="1">
        <v>1</v>
      </c>
      <c r="AGW1145" s="1">
        <v>0</v>
      </c>
      <c r="AGX1145" s="1">
        <v>0</v>
      </c>
      <c r="AGY1145" s="1">
        <v>0</v>
      </c>
      <c r="AGZ1145" s="1">
        <v>1</v>
      </c>
      <c r="AHA1145" s="1">
        <v>0</v>
      </c>
      <c r="AHB1145" s="1">
        <v>0</v>
      </c>
      <c r="AHC1145" s="1">
        <v>1</v>
      </c>
      <c r="AHD1145" s="1">
        <v>0</v>
      </c>
      <c r="AHE1145" s="1">
        <v>0</v>
      </c>
      <c r="AHF1145" s="1">
        <v>0</v>
      </c>
      <c r="AHH1145" s="1">
        <v>0</v>
      </c>
      <c r="AHI1145" s="1">
        <v>0</v>
      </c>
      <c r="AHK1145" s="1">
        <v>0</v>
      </c>
      <c r="AHL1145" s="1">
        <v>0</v>
      </c>
      <c r="AHM1145" s="1">
        <v>0</v>
      </c>
      <c r="AHN1145" s="1">
        <v>0</v>
      </c>
      <c r="AHO1145" s="1">
        <v>0</v>
      </c>
      <c r="AHP1145" s="1">
        <v>0</v>
      </c>
      <c r="AHQ1145" s="1">
        <v>0</v>
      </c>
      <c r="AHR1145" s="1">
        <v>0</v>
      </c>
      <c r="AIN1145" s="1">
        <v>1</v>
      </c>
      <c r="AIO1145" s="1">
        <v>0</v>
      </c>
      <c r="AIP1145" s="1">
        <v>1</v>
      </c>
      <c r="AIR1145" s="1">
        <v>0</v>
      </c>
      <c r="AIT1145" s="3">
        <v>2</v>
      </c>
      <c r="AIU1145" s="1">
        <v>1</v>
      </c>
      <c r="AIV1145" s="1">
        <v>0</v>
      </c>
      <c r="AIW1145" s="1">
        <v>0</v>
      </c>
      <c r="AIX1145" s="1">
        <v>91</v>
      </c>
      <c r="AIY1145" s="1">
        <v>20</v>
      </c>
      <c r="AJB1145" s="1">
        <v>60</v>
      </c>
    </row>
    <row r="1146" spans="1:938" s="1" customFormat="1">
      <c r="B1146" s="1">
        <v>4</v>
      </c>
      <c r="C1146" s="1">
        <v>1</v>
      </c>
      <c r="D1146" s="1" t="s">
        <v>7703</v>
      </c>
      <c r="O1146" s="1">
        <v>0</v>
      </c>
      <c r="Z1146" s="1">
        <v>0</v>
      </c>
      <c r="AA1146" s="1">
        <v>2</v>
      </c>
      <c r="AB1146" s="1" t="s">
        <v>9171</v>
      </c>
      <c r="AC1146" s="1">
        <v>8</v>
      </c>
      <c r="AD1146" s="1">
        <v>0</v>
      </c>
      <c r="AE1146" s="1">
        <v>16</v>
      </c>
      <c r="AF1146" s="1">
        <v>0</v>
      </c>
      <c r="AG1146" s="1">
        <v>0</v>
      </c>
      <c r="AI1146" s="1">
        <v>100</v>
      </c>
      <c r="AJ1146" s="1">
        <v>112</v>
      </c>
      <c r="DR1146" s="1">
        <v>58</v>
      </c>
      <c r="DS1146" s="1">
        <v>64</v>
      </c>
      <c r="HA1146" s="1">
        <v>0</v>
      </c>
      <c r="HB1146" s="1">
        <v>0</v>
      </c>
      <c r="HT1146" s="1">
        <v>0</v>
      </c>
      <c r="HU1146" s="1">
        <v>0</v>
      </c>
      <c r="IP1146" s="1">
        <v>96</v>
      </c>
      <c r="IQ1146" s="1">
        <v>99</v>
      </c>
      <c r="LX1146" s="1">
        <v>126</v>
      </c>
      <c r="LY1146" s="1">
        <v>100</v>
      </c>
      <c r="PG1146" s="1">
        <v>16</v>
      </c>
      <c r="PH1146" s="1">
        <v>18</v>
      </c>
      <c r="SP1146" s="1">
        <v>97.1</v>
      </c>
      <c r="SQ1146" s="1">
        <v>96.8</v>
      </c>
      <c r="VX1146" s="1">
        <v>1</v>
      </c>
      <c r="VY1146" s="1">
        <v>1</v>
      </c>
      <c r="WQ1146" s="1">
        <v>0</v>
      </c>
      <c r="WR1146" s="1">
        <v>0</v>
      </c>
      <c r="AAY1146" s="1">
        <v>25</v>
      </c>
      <c r="ABB1146" s="1">
        <v>8.6</v>
      </c>
      <c r="ABE1146" s="1">
        <v>26.6</v>
      </c>
      <c r="ABM1146" s="1">
        <v>7.22</v>
      </c>
      <c r="ABO1146" s="1">
        <v>201</v>
      </c>
      <c r="ABU1146" s="1">
        <v>143</v>
      </c>
      <c r="ABX1146" s="1">
        <v>4.4000000000000004</v>
      </c>
      <c r="ACA1146" s="1">
        <v>103</v>
      </c>
      <c r="ACD1146" s="1">
        <v>8.6999999999999993</v>
      </c>
      <c r="ACG1146" s="1">
        <v>86</v>
      </c>
      <c r="ACQ1146" s="1">
        <v>7</v>
      </c>
      <c r="ACT1146" s="1">
        <v>0.73</v>
      </c>
      <c r="ACW1146" s="1">
        <v>15</v>
      </c>
      <c r="AGS1146" s="1">
        <v>0</v>
      </c>
      <c r="AGT1146" s="1">
        <v>0</v>
      </c>
      <c r="AGU1146" s="1">
        <v>0</v>
      </c>
      <c r="AGV1146" s="1">
        <v>0</v>
      </c>
      <c r="AGW1146" s="1">
        <v>0</v>
      </c>
      <c r="AGX1146" s="1">
        <v>0</v>
      </c>
      <c r="AGY1146" s="1">
        <v>0</v>
      </c>
      <c r="AGZ1146" s="1">
        <v>1</v>
      </c>
      <c r="AHA1146" s="1">
        <v>0</v>
      </c>
      <c r="AHB1146" s="1">
        <v>0</v>
      </c>
      <c r="AHC1146" s="1">
        <v>1</v>
      </c>
      <c r="AHD1146" s="1">
        <v>0</v>
      </c>
      <c r="AHE1146" s="1">
        <v>0</v>
      </c>
      <c r="AHF1146" s="1">
        <v>0</v>
      </c>
      <c r="AHH1146" s="1">
        <v>0</v>
      </c>
      <c r="AHI1146" s="1">
        <v>0</v>
      </c>
      <c r="AHK1146" s="1">
        <v>0</v>
      </c>
      <c r="AHL1146" s="1">
        <v>0</v>
      </c>
      <c r="AHM1146" s="1">
        <v>0</v>
      </c>
      <c r="AHN1146" s="1">
        <v>0</v>
      </c>
      <c r="AHO1146" s="1">
        <v>0</v>
      </c>
      <c r="AHP1146" s="1">
        <v>0</v>
      </c>
      <c r="AHQ1146" s="1">
        <v>0</v>
      </c>
      <c r="AHR1146" s="1">
        <v>0</v>
      </c>
      <c r="AIN1146" s="1">
        <v>1</v>
      </c>
      <c r="AIO1146" s="1">
        <v>0</v>
      </c>
      <c r="AIR1146" s="1">
        <v>0</v>
      </c>
      <c r="AIT1146" s="3">
        <v>1</v>
      </c>
      <c r="AIU1146" s="1">
        <v>1</v>
      </c>
      <c r="AIV1146" s="1">
        <v>0</v>
      </c>
      <c r="AIW1146" s="1">
        <v>0</v>
      </c>
      <c r="AIX1146" s="1">
        <v>31</v>
      </c>
      <c r="AJB1146" s="1">
        <v>30</v>
      </c>
    </row>
    <row r="1147" spans="1:938" s="1" customFormat="1">
      <c r="B1147" s="1">
        <v>5</v>
      </c>
      <c r="C1147" s="1">
        <v>0</v>
      </c>
      <c r="Z1147" s="1">
        <v>0</v>
      </c>
      <c r="AA1147" s="1">
        <v>2</v>
      </c>
      <c r="AC1147" s="1">
        <v>6</v>
      </c>
      <c r="AD1147" s="1">
        <v>0</v>
      </c>
      <c r="AE1147" s="1">
        <v>6</v>
      </c>
      <c r="AF1147" s="1">
        <v>0</v>
      </c>
      <c r="AG1147" s="1">
        <v>0</v>
      </c>
      <c r="AI1147" s="1">
        <v>108</v>
      </c>
      <c r="AJ1147" s="1">
        <v>108</v>
      </c>
      <c r="DR1147" s="1">
        <v>70</v>
      </c>
      <c r="DS1147" s="1">
        <v>64</v>
      </c>
      <c r="HA1147" s="1">
        <v>2</v>
      </c>
      <c r="HB1147" s="1">
        <v>2</v>
      </c>
      <c r="HT1147" s="1">
        <v>0</v>
      </c>
      <c r="HU1147" s="1">
        <v>0</v>
      </c>
      <c r="IP1147" s="1">
        <v>99</v>
      </c>
      <c r="IQ1147" s="1">
        <v>96</v>
      </c>
      <c r="LX1147" s="1">
        <v>94</v>
      </c>
      <c r="LY1147" s="1">
        <v>80</v>
      </c>
      <c r="PG1147" s="1">
        <v>16</v>
      </c>
      <c r="PH1147" s="1">
        <v>16</v>
      </c>
      <c r="SP1147" s="1">
        <v>97.7</v>
      </c>
      <c r="SQ1147" s="1">
        <v>98.7</v>
      </c>
      <c r="VX1147" s="1">
        <v>1</v>
      </c>
      <c r="VY1147" s="1">
        <v>1</v>
      </c>
      <c r="WQ1147" s="1">
        <v>0</v>
      </c>
      <c r="WR1147" s="1">
        <v>0</v>
      </c>
      <c r="AAY1147" s="1">
        <v>30</v>
      </c>
      <c r="ABB1147" s="1">
        <v>8.3000000000000007</v>
      </c>
      <c r="ABE1147" s="1">
        <v>25.4</v>
      </c>
      <c r="ABM1147" s="1">
        <v>6.85</v>
      </c>
      <c r="ABO1147" s="1">
        <v>214</v>
      </c>
      <c r="ABU1147" s="1">
        <v>142</v>
      </c>
      <c r="ABX1147" s="1">
        <v>4</v>
      </c>
      <c r="ACA1147" s="1">
        <v>102</v>
      </c>
      <c r="ACD1147" s="1">
        <v>8.8000000000000007</v>
      </c>
      <c r="ACG1147" s="1">
        <v>141</v>
      </c>
      <c r="ACQ1147" s="1">
        <v>7</v>
      </c>
      <c r="ACT1147" s="1">
        <v>0.66</v>
      </c>
      <c r="ACW1147" s="1">
        <v>10</v>
      </c>
      <c r="AGS1147" s="1">
        <v>0</v>
      </c>
      <c r="AGT1147" s="1">
        <v>0</v>
      </c>
      <c r="AGU1147" s="1">
        <v>0</v>
      </c>
      <c r="AGV1147" s="1">
        <v>0</v>
      </c>
      <c r="AGW1147" s="1">
        <v>0</v>
      </c>
      <c r="AGX1147" s="1">
        <v>0</v>
      </c>
      <c r="AGY1147" s="1">
        <v>0</v>
      </c>
      <c r="AGZ1147" s="1">
        <v>1</v>
      </c>
      <c r="AHA1147" s="1">
        <v>0</v>
      </c>
      <c r="AHB1147" s="1">
        <v>0</v>
      </c>
      <c r="AHC1147" s="1">
        <v>1</v>
      </c>
      <c r="AHD1147" s="1">
        <v>0</v>
      </c>
      <c r="AHE1147" s="1">
        <v>0</v>
      </c>
      <c r="AHF1147" s="1">
        <v>0</v>
      </c>
      <c r="AHH1147" s="1">
        <v>0</v>
      </c>
      <c r="AHI1147" s="1">
        <v>0</v>
      </c>
      <c r="AHK1147" s="1">
        <v>0</v>
      </c>
      <c r="AHL1147" s="1">
        <v>0</v>
      </c>
      <c r="AHM1147" s="1">
        <v>0</v>
      </c>
      <c r="AHN1147" s="1">
        <v>0</v>
      </c>
      <c r="AHO1147" s="1">
        <v>0</v>
      </c>
      <c r="AHP1147" s="1">
        <v>0</v>
      </c>
      <c r="AHQ1147" s="1">
        <v>0</v>
      </c>
      <c r="AHR1147" s="1">
        <v>0</v>
      </c>
      <c r="AIN1147" s="1">
        <v>1</v>
      </c>
      <c r="AIO1147" s="1">
        <v>0</v>
      </c>
      <c r="AIR1147" s="1">
        <v>0</v>
      </c>
      <c r="AIT1147" s="3">
        <v>2</v>
      </c>
      <c r="AIU1147" s="1">
        <v>0</v>
      </c>
      <c r="AIV1147" s="1">
        <v>0</v>
      </c>
      <c r="AIW1147" s="1">
        <v>0</v>
      </c>
      <c r="AIX1147" s="1">
        <v>31</v>
      </c>
      <c r="AIY1147" s="1">
        <v>37</v>
      </c>
    </row>
    <row r="1148" spans="1:938" s="18" customFormat="1">
      <c r="B1148" s="18">
        <v>6</v>
      </c>
      <c r="C1148" s="18">
        <v>0</v>
      </c>
      <c r="Z1148" s="18">
        <v>0</v>
      </c>
      <c r="AA1148" s="18">
        <v>2</v>
      </c>
      <c r="AB1148" s="18" t="s">
        <v>9172</v>
      </c>
      <c r="AC1148" s="18">
        <v>14</v>
      </c>
      <c r="AD1148" s="18">
        <v>0</v>
      </c>
      <c r="AE1148" s="18">
        <v>6</v>
      </c>
      <c r="AF1148" s="18">
        <v>0</v>
      </c>
      <c r="AG1148" s="18">
        <v>0</v>
      </c>
      <c r="AI1148" s="18">
        <v>112</v>
      </c>
      <c r="DR1148" s="18">
        <v>72</v>
      </c>
      <c r="HA1148" s="18">
        <v>2</v>
      </c>
      <c r="HT1148" s="18">
        <v>0</v>
      </c>
      <c r="IP1148" s="18">
        <v>99</v>
      </c>
      <c r="LX1148" s="18">
        <v>92</v>
      </c>
      <c r="PG1148" s="18">
        <v>16</v>
      </c>
      <c r="SP1148" s="18">
        <v>98.2</v>
      </c>
      <c r="VX1148" s="18">
        <v>1</v>
      </c>
      <c r="WQ1148" s="18">
        <v>0</v>
      </c>
      <c r="AAY1148" s="18">
        <v>26</v>
      </c>
      <c r="ABB1148" s="18">
        <v>9</v>
      </c>
      <c r="ABC1148" s="18">
        <v>8.5</v>
      </c>
      <c r="ABE1148" s="18">
        <v>28.4</v>
      </c>
      <c r="ABF1148" s="18">
        <v>25</v>
      </c>
      <c r="ABM1148" s="18">
        <v>6.77</v>
      </c>
      <c r="ABO1148" s="18">
        <v>256</v>
      </c>
      <c r="ABU1148" s="18">
        <v>141</v>
      </c>
      <c r="ABX1148" s="18">
        <v>3.9</v>
      </c>
      <c r="ACA1148" s="18">
        <v>103</v>
      </c>
      <c r="ACD1148" s="18">
        <v>1.0900000000000001</v>
      </c>
      <c r="ACG1148" s="18">
        <v>95</v>
      </c>
      <c r="ACQ1148" s="18">
        <v>8</v>
      </c>
      <c r="ACT1148" s="18">
        <v>0.8</v>
      </c>
      <c r="ACW1148" s="18">
        <v>17</v>
      </c>
      <c r="AGS1148" s="18">
        <v>0</v>
      </c>
      <c r="AGT1148" s="18">
        <v>0</v>
      </c>
      <c r="AGU1148" s="18">
        <v>0</v>
      </c>
      <c r="AGV1148" s="18">
        <v>0</v>
      </c>
      <c r="AGW1148" s="18">
        <v>0</v>
      </c>
      <c r="AGX1148" s="18">
        <v>0</v>
      </c>
      <c r="AGY1148" s="18">
        <v>0</v>
      </c>
      <c r="AGZ1148" s="18">
        <v>1</v>
      </c>
      <c r="AHA1148" s="18">
        <v>0</v>
      </c>
      <c r="AHB1148" s="18">
        <v>0</v>
      </c>
      <c r="AHC1148" s="18">
        <v>1</v>
      </c>
      <c r="AHD1148" s="18">
        <v>0</v>
      </c>
      <c r="AHE1148" s="18">
        <v>0</v>
      </c>
      <c r="AHF1148" s="18">
        <v>0</v>
      </c>
      <c r="AHH1148" s="18">
        <v>0</v>
      </c>
      <c r="AHI1148" s="18">
        <v>0</v>
      </c>
      <c r="AHK1148" s="18">
        <v>0</v>
      </c>
      <c r="AHL1148" s="18">
        <v>0</v>
      </c>
      <c r="AHM1148" s="18">
        <v>0</v>
      </c>
      <c r="AHN1148" s="18">
        <v>0</v>
      </c>
      <c r="AHO1148" s="18">
        <v>0</v>
      </c>
      <c r="AHP1148" s="18">
        <v>0</v>
      </c>
      <c r="AHQ1148" s="18">
        <v>0</v>
      </c>
      <c r="AHR1148" s="18">
        <v>0</v>
      </c>
      <c r="AIN1148" s="18">
        <v>1</v>
      </c>
      <c r="AIO1148" s="18">
        <v>0</v>
      </c>
      <c r="AIR1148" s="18">
        <v>0</v>
      </c>
      <c r="AIT1148" s="79">
        <v>1</v>
      </c>
      <c r="AIU1148" s="18">
        <v>0</v>
      </c>
      <c r="AIV1148" s="18">
        <v>0</v>
      </c>
      <c r="AIW1148" s="18">
        <v>0</v>
      </c>
      <c r="AIX1148" s="18">
        <v>55</v>
      </c>
    </row>
    <row r="1149" spans="1:938" s="1" customFormat="1">
      <c r="A1149" s="1">
        <v>242</v>
      </c>
      <c r="B1149" s="1" t="s">
        <v>7502</v>
      </c>
      <c r="C1149" s="1">
        <v>0</v>
      </c>
      <c r="Z1149" s="1">
        <v>0</v>
      </c>
      <c r="AA1149" s="1">
        <v>0</v>
      </c>
      <c r="AB1149" s="1" t="s">
        <v>9173</v>
      </c>
      <c r="AGS1149" s="1">
        <v>0</v>
      </c>
      <c r="AGT1149" s="1">
        <v>0</v>
      </c>
      <c r="AGU1149" s="1">
        <v>0</v>
      </c>
      <c r="AGV1149" s="1">
        <v>0</v>
      </c>
      <c r="AGW1149" s="1">
        <v>1</v>
      </c>
      <c r="AGX1149" s="1">
        <v>1</v>
      </c>
      <c r="AGY1149" s="1">
        <v>1</v>
      </c>
      <c r="AGZ1149" s="1">
        <v>3</v>
      </c>
      <c r="AHA1149" s="1">
        <v>0</v>
      </c>
      <c r="AHB1149" s="1">
        <v>0</v>
      </c>
      <c r="AHC1149" s="1">
        <v>0</v>
      </c>
      <c r="AHD1149" s="1">
        <v>0</v>
      </c>
      <c r="AHE1149" s="1">
        <v>0</v>
      </c>
      <c r="AHF1149" s="1">
        <v>0</v>
      </c>
      <c r="AHH1149" s="1">
        <v>0</v>
      </c>
      <c r="AHI1149" s="1">
        <v>0</v>
      </c>
      <c r="AHK1149" s="1">
        <v>0</v>
      </c>
      <c r="AHL1149" s="1">
        <v>0</v>
      </c>
      <c r="AHM1149" s="1">
        <v>0</v>
      </c>
      <c r="AHN1149" s="1">
        <v>0</v>
      </c>
      <c r="AHO1149" s="1">
        <v>0</v>
      </c>
      <c r="AHP1149" s="1">
        <v>0</v>
      </c>
      <c r="AHQ1149" s="1">
        <v>0</v>
      </c>
      <c r="AHR1149" s="1">
        <v>0</v>
      </c>
      <c r="AIM1149" s="1">
        <v>0</v>
      </c>
      <c r="AIN1149" s="1">
        <v>0</v>
      </c>
      <c r="AIO1149" s="1">
        <v>0</v>
      </c>
      <c r="AIP1149" s="1">
        <v>0</v>
      </c>
      <c r="AIQ1149" s="1">
        <v>0</v>
      </c>
      <c r="AIR1149" s="1">
        <v>0</v>
      </c>
      <c r="AIS1149" s="1">
        <v>0</v>
      </c>
      <c r="AIT1149" s="3">
        <v>0</v>
      </c>
      <c r="AIV1149" s="1">
        <v>0</v>
      </c>
      <c r="AIW1149" s="1">
        <v>0</v>
      </c>
    </row>
    <row r="1150" spans="1:938" s="1" customFormat="1">
      <c r="B1150" s="1">
        <v>2</v>
      </c>
      <c r="C1150" s="1">
        <v>1</v>
      </c>
      <c r="D1150" s="1" t="s">
        <v>9174</v>
      </c>
      <c r="E1150" s="1" t="s">
        <v>7701</v>
      </c>
      <c r="O1150" s="1">
        <v>0</v>
      </c>
      <c r="P1150" s="1">
        <v>1</v>
      </c>
      <c r="Z1150" s="1">
        <v>0</v>
      </c>
      <c r="AA1150" s="1">
        <v>2</v>
      </c>
      <c r="AB1150" s="1" t="s">
        <v>9175</v>
      </c>
      <c r="AC1150" s="1">
        <v>0</v>
      </c>
      <c r="AE1150" s="1">
        <v>4</v>
      </c>
      <c r="AF1150" s="1">
        <v>0</v>
      </c>
      <c r="AG1150" s="1">
        <v>0</v>
      </c>
      <c r="AI1150" s="1">
        <v>106</v>
      </c>
      <c r="DR1150" s="1">
        <v>60</v>
      </c>
      <c r="HA1150" s="1">
        <v>2</v>
      </c>
      <c r="HT1150" s="1">
        <v>0</v>
      </c>
      <c r="IP1150" s="1">
        <v>96</v>
      </c>
      <c r="LX1150" s="1">
        <v>90</v>
      </c>
      <c r="PG1150" s="1">
        <v>28</v>
      </c>
      <c r="SP1150" s="1">
        <v>96.9</v>
      </c>
      <c r="VX1150" s="1">
        <v>0</v>
      </c>
      <c r="WQ1150" s="1">
        <v>1</v>
      </c>
      <c r="AAY1150" s="1">
        <v>27</v>
      </c>
      <c r="ABB1150" s="1">
        <v>11.1</v>
      </c>
      <c r="ABE1150" s="1">
        <v>35.799999999999997</v>
      </c>
      <c r="ABJ1150" s="1">
        <v>0.9</v>
      </c>
      <c r="ABM1150" s="1">
        <v>9.06</v>
      </c>
      <c r="ABO1150" s="1">
        <v>158</v>
      </c>
      <c r="ABU1150" s="1">
        <v>140</v>
      </c>
      <c r="ABX1150" s="1">
        <v>4</v>
      </c>
      <c r="ACA1150" s="1">
        <v>102</v>
      </c>
      <c r="ACD1150" s="1">
        <v>9.1</v>
      </c>
      <c r="ACG1150" s="1">
        <v>145</v>
      </c>
      <c r="ACQ1150" s="1">
        <v>19</v>
      </c>
      <c r="ACT1150" s="1">
        <v>0.64</v>
      </c>
      <c r="ACW1150" s="1">
        <v>11</v>
      </c>
      <c r="ADR1150" s="1">
        <v>2</v>
      </c>
      <c r="AGS1150" s="1">
        <v>0</v>
      </c>
      <c r="AGT1150" s="1">
        <v>0</v>
      </c>
      <c r="AGU1150" s="1">
        <v>0</v>
      </c>
      <c r="AGV1150" s="1">
        <v>0</v>
      </c>
      <c r="AGW1150" s="1">
        <v>0</v>
      </c>
      <c r="AGX1150" s="1">
        <v>1</v>
      </c>
      <c r="AGY1150" s="1">
        <v>0</v>
      </c>
      <c r="AGZ1150" s="1">
        <v>0</v>
      </c>
      <c r="AHA1150" s="1">
        <v>0</v>
      </c>
      <c r="AHB1150" s="1">
        <v>0</v>
      </c>
      <c r="AHC1150" s="1">
        <v>1</v>
      </c>
      <c r="AHD1150" s="1">
        <v>0</v>
      </c>
      <c r="AHE1150" s="1">
        <v>0</v>
      </c>
      <c r="AHF1150" s="1">
        <v>0</v>
      </c>
      <c r="AHH1150" s="1">
        <v>0</v>
      </c>
      <c r="AHI1150" s="1">
        <v>0</v>
      </c>
      <c r="AHK1150" s="1">
        <v>0</v>
      </c>
      <c r="AHL1150" s="1">
        <v>0</v>
      </c>
      <c r="AHM1150" s="1">
        <v>0</v>
      </c>
      <c r="AHN1150" s="1">
        <v>0</v>
      </c>
      <c r="AHO1150" s="1">
        <v>0</v>
      </c>
      <c r="AHP1150" s="1">
        <v>0</v>
      </c>
      <c r="AHQ1150" s="1">
        <v>0</v>
      </c>
      <c r="AHR1150" s="1">
        <v>0</v>
      </c>
      <c r="AIM1150" s="1">
        <v>0</v>
      </c>
      <c r="AIN1150" s="1">
        <v>0</v>
      </c>
      <c r="AIO1150" s="1">
        <v>0</v>
      </c>
      <c r="AIP1150" s="1">
        <v>1</v>
      </c>
      <c r="AIQ1150" s="1">
        <v>1</v>
      </c>
      <c r="AIR1150" s="1">
        <v>1</v>
      </c>
      <c r="AIS1150" s="1">
        <v>1</v>
      </c>
      <c r="AIT1150" s="3">
        <v>1</v>
      </c>
      <c r="AIV1150" s="1">
        <v>0</v>
      </c>
      <c r="AIW1150" s="1">
        <v>0</v>
      </c>
      <c r="AIX1150" s="1">
        <v>47</v>
      </c>
    </row>
    <row r="1151" spans="1:938" s="1" customFormat="1">
      <c r="B1151" s="14">
        <v>3</v>
      </c>
      <c r="C1151" s="1">
        <v>0</v>
      </c>
      <c r="Z1151" s="1">
        <v>0</v>
      </c>
      <c r="AA1151" s="1">
        <v>2</v>
      </c>
      <c r="AB1151" s="1" t="s">
        <v>7451</v>
      </c>
      <c r="AC1151" s="1">
        <v>4</v>
      </c>
      <c r="AD1151" s="1">
        <v>0</v>
      </c>
      <c r="AE1151" s="1">
        <v>2</v>
      </c>
      <c r="AF1151" s="1">
        <v>0</v>
      </c>
      <c r="AG1151" s="1">
        <v>1</v>
      </c>
      <c r="AH1151" s="1">
        <v>0</v>
      </c>
      <c r="AI1151" s="1">
        <v>106</v>
      </c>
      <c r="AK1151" s="1">
        <v>108</v>
      </c>
      <c r="DR1151" s="1">
        <v>66</v>
      </c>
      <c r="DT1151" s="1">
        <v>62</v>
      </c>
      <c r="HA1151" s="1">
        <v>2</v>
      </c>
      <c r="HC1151" s="1">
        <v>2</v>
      </c>
      <c r="HT1151" s="1">
        <v>0</v>
      </c>
      <c r="HV1151" s="1">
        <v>0</v>
      </c>
      <c r="IP1151" s="1">
        <v>97</v>
      </c>
      <c r="IQ1151" s="1">
        <v>94</v>
      </c>
      <c r="IR1151" s="1">
        <v>94</v>
      </c>
      <c r="LX1151" s="1">
        <v>104</v>
      </c>
      <c r="LZ1151" s="1">
        <v>91</v>
      </c>
      <c r="PG1151" s="1">
        <v>24</v>
      </c>
      <c r="PI1151" s="1">
        <v>26</v>
      </c>
      <c r="SP1151" s="1">
        <v>97.9</v>
      </c>
      <c r="SR1151" s="1">
        <v>97.9</v>
      </c>
      <c r="VX1151" s="1">
        <v>1</v>
      </c>
      <c r="VZ1151" s="1">
        <v>1</v>
      </c>
      <c r="WQ1151" s="1">
        <v>1</v>
      </c>
      <c r="WR1151" s="1">
        <v>0</v>
      </c>
      <c r="WS1151" s="1">
        <v>0</v>
      </c>
      <c r="AGS1151" s="1">
        <v>0</v>
      </c>
      <c r="AGT1151" s="1">
        <v>0</v>
      </c>
      <c r="AGU1151" s="1">
        <v>0</v>
      </c>
      <c r="AGV1151" s="1">
        <v>0</v>
      </c>
      <c r="AGW1151" s="1">
        <v>0</v>
      </c>
      <c r="AGX1151" s="1">
        <v>1</v>
      </c>
      <c r="AGY1151" s="1">
        <v>0</v>
      </c>
      <c r="AGZ1151" s="1">
        <v>0</v>
      </c>
      <c r="AHA1151" s="1">
        <v>0</v>
      </c>
      <c r="AHB1151" s="1">
        <v>0</v>
      </c>
      <c r="AHC1151" s="1">
        <v>1</v>
      </c>
      <c r="AHD1151" s="1">
        <v>0</v>
      </c>
      <c r="AHE1151" s="1">
        <v>0</v>
      </c>
      <c r="AHF1151" s="1">
        <v>0</v>
      </c>
      <c r="AHH1151" s="1">
        <v>0</v>
      </c>
      <c r="AHI1151" s="1">
        <v>0</v>
      </c>
      <c r="AHK1151" s="1">
        <v>0</v>
      </c>
      <c r="AHL1151" s="1">
        <v>0</v>
      </c>
      <c r="AHM1151" s="1">
        <v>0</v>
      </c>
      <c r="AHN1151" s="1">
        <v>0</v>
      </c>
      <c r="AHO1151" s="1">
        <v>0</v>
      </c>
      <c r="AHP1151" s="1">
        <v>0</v>
      </c>
      <c r="AHQ1151" s="1">
        <v>0</v>
      </c>
      <c r="AHR1151" s="1">
        <v>0</v>
      </c>
      <c r="AIM1151" s="1">
        <v>0</v>
      </c>
      <c r="AIN1151" s="1">
        <v>0</v>
      </c>
      <c r="AIO1151" s="1">
        <v>0</v>
      </c>
      <c r="AIT1151" s="3">
        <v>2</v>
      </c>
      <c r="AIV1151" s="1">
        <v>1</v>
      </c>
      <c r="AIW1151" s="1">
        <v>0</v>
      </c>
      <c r="AIX1151" s="1">
        <v>43</v>
      </c>
      <c r="AIY1151" s="1">
        <v>32</v>
      </c>
    </row>
    <row r="1152" spans="1:938" s="18" customFormat="1">
      <c r="B1152" s="18">
        <v>4</v>
      </c>
      <c r="C1152" s="18">
        <v>0</v>
      </c>
      <c r="Z1152" s="18">
        <v>0</v>
      </c>
      <c r="AA1152" s="18">
        <v>2</v>
      </c>
      <c r="AB1152" s="18" t="s">
        <v>9176</v>
      </c>
      <c r="AC1152" s="18">
        <v>1</v>
      </c>
      <c r="AD1152" s="18">
        <v>0</v>
      </c>
      <c r="AE1152" s="18">
        <v>0</v>
      </c>
      <c r="AG1152" s="18">
        <v>0</v>
      </c>
      <c r="AI1152" s="18">
        <v>114</v>
      </c>
      <c r="DR1152" s="18">
        <v>62</v>
      </c>
      <c r="HA1152" s="18">
        <v>0</v>
      </c>
      <c r="HT1152" s="18">
        <v>0</v>
      </c>
      <c r="IP1152" s="18">
        <v>94</v>
      </c>
      <c r="LX1152" s="18">
        <v>91</v>
      </c>
      <c r="PG1152" s="18">
        <v>22</v>
      </c>
      <c r="SP1152" s="18">
        <v>96.3</v>
      </c>
      <c r="VX1152" s="18">
        <v>1</v>
      </c>
      <c r="WQ1152" s="18">
        <v>0</v>
      </c>
      <c r="AGS1152" s="18">
        <v>0</v>
      </c>
      <c r="AGT1152" s="18">
        <v>0</v>
      </c>
      <c r="AGU1152" s="18">
        <v>0</v>
      </c>
      <c r="AGV1152" s="18">
        <v>0</v>
      </c>
      <c r="AGW1152" s="18">
        <v>0</v>
      </c>
      <c r="AGX1152" s="18">
        <v>1</v>
      </c>
      <c r="AGY1152" s="18">
        <v>0</v>
      </c>
      <c r="AGZ1152" s="18">
        <v>0</v>
      </c>
      <c r="AHA1152" s="18">
        <v>0</v>
      </c>
      <c r="AHB1152" s="18">
        <v>0</v>
      </c>
      <c r="AHC1152" s="18">
        <v>1</v>
      </c>
      <c r="AHD1152" s="18">
        <v>0</v>
      </c>
      <c r="AHE1152" s="18">
        <v>0</v>
      </c>
      <c r="AHF1152" s="18">
        <v>0</v>
      </c>
      <c r="AHH1152" s="18">
        <v>0</v>
      </c>
      <c r="AHI1152" s="18">
        <v>0</v>
      </c>
      <c r="AHK1152" s="18">
        <v>0</v>
      </c>
      <c r="AHL1152" s="18">
        <v>0</v>
      </c>
      <c r="AHM1152" s="18">
        <v>0</v>
      </c>
      <c r="AHN1152" s="18">
        <v>0</v>
      </c>
      <c r="AHO1152" s="18">
        <v>0</v>
      </c>
      <c r="AHP1152" s="18">
        <v>0</v>
      </c>
      <c r="AHQ1152" s="18">
        <v>0</v>
      </c>
      <c r="AHR1152" s="18">
        <v>0</v>
      </c>
      <c r="AIM1152" s="18">
        <v>0</v>
      </c>
      <c r="AIN1152" s="18">
        <v>0</v>
      </c>
      <c r="AIO1152" s="18">
        <v>0</v>
      </c>
      <c r="AIT1152" s="79">
        <v>1</v>
      </c>
      <c r="AIV1152" s="18">
        <v>1</v>
      </c>
      <c r="AIW1152" s="18">
        <v>0</v>
      </c>
      <c r="AIX1152" s="18">
        <v>47</v>
      </c>
    </row>
    <row r="1153" spans="1:938" s="1" customFormat="1">
      <c r="A1153" s="1">
        <v>243</v>
      </c>
      <c r="B1153" s="1">
        <v>1</v>
      </c>
      <c r="C1153" s="1">
        <v>1</v>
      </c>
      <c r="D1153" s="1" t="s">
        <v>7525</v>
      </c>
      <c r="O1153" s="1">
        <v>1</v>
      </c>
      <c r="Z1153" s="1">
        <v>0</v>
      </c>
      <c r="AA1153" s="1">
        <v>1</v>
      </c>
      <c r="AB1153" s="1" t="s">
        <v>9177</v>
      </c>
      <c r="AC1153" s="1">
        <v>0</v>
      </c>
      <c r="AE1153" s="1">
        <v>3</v>
      </c>
      <c r="AF1153" s="1">
        <v>0</v>
      </c>
      <c r="AG1153" s="1">
        <v>0</v>
      </c>
      <c r="AI1153" s="1">
        <v>102</v>
      </c>
      <c r="DR1153" s="1">
        <v>68</v>
      </c>
      <c r="HA1153" s="1">
        <v>0</v>
      </c>
      <c r="HT1153" s="1">
        <v>0</v>
      </c>
      <c r="IP1153" s="1">
        <v>97</v>
      </c>
      <c r="LX1153" s="1">
        <v>84</v>
      </c>
      <c r="PG1153" s="1">
        <v>14</v>
      </c>
      <c r="SP1153" s="1">
        <v>99.1</v>
      </c>
      <c r="VX1153" s="1">
        <v>0</v>
      </c>
      <c r="WQ1153" s="1">
        <v>0</v>
      </c>
      <c r="AGS1153" s="1">
        <v>0</v>
      </c>
      <c r="AGT1153" s="1">
        <v>0</v>
      </c>
      <c r="AGU1153" s="1">
        <v>0</v>
      </c>
      <c r="AGV1153" s="1">
        <v>0</v>
      </c>
      <c r="AGW1153" s="1">
        <v>0</v>
      </c>
      <c r="AGX1153" s="1">
        <v>0</v>
      </c>
      <c r="AGY1153" s="1">
        <v>0</v>
      </c>
      <c r="AGZ1153" s="1">
        <v>0</v>
      </c>
      <c r="AHA1153" s="1">
        <v>0</v>
      </c>
      <c r="AHB1153" s="1">
        <v>0</v>
      </c>
      <c r="AHC1153" s="1">
        <v>1</v>
      </c>
      <c r="AHD1153" s="1">
        <v>0</v>
      </c>
      <c r="AHE1153" s="1">
        <v>0</v>
      </c>
      <c r="AHF1153" s="1">
        <v>0</v>
      </c>
      <c r="AHH1153" s="1">
        <v>0</v>
      </c>
      <c r="AHI1153" s="1">
        <v>0</v>
      </c>
      <c r="AHK1153" s="1">
        <v>0</v>
      </c>
      <c r="AHL1153" s="1">
        <v>0</v>
      </c>
      <c r="AHM1153" s="1">
        <v>0</v>
      </c>
      <c r="AHN1153" s="1">
        <v>0</v>
      </c>
      <c r="AHO1153" s="1">
        <v>0</v>
      </c>
      <c r="AHP1153" s="1">
        <v>0</v>
      </c>
      <c r="AHQ1153" s="1">
        <v>0</v>
      </c>
      <c r="AHR1153" s="1">
        <v>1</v>
      </c>
      <c r="AIM1153" s="1">
        <v>2</v>
      </c>
      <c r="AIN1153" s="1">
        <v>0</v>
      </c>
      <c r="AIO1153" s="1">
        <v>0</v>
      </c>
      <c r="AIP1153" s="1">
        <v>1</v>
      </c>
      <c r="AIQ1153" s="1">
        <v>1</v>
      </c>
      <c r="AIR1153" s="1">
        <v>1</v>
      </c>
      <c r="AIS1153" s="1">
        <v>1</v>
      </c>
      <c r="AIT1153" s="3">
        <v>1</v>
      </c>
      <c r="AIV1153" s="1">
        <v>0</v>
      </c>
      <c r="AIW1153" s="1">
        <v>0</v>
      </c>
      <c r="AIX1153" s="1">
        <v>35</v>
      </c>
    </row>
    <row r="1154" spans="1:938" s="1" customFormat="1">
      <c r="B1154" s="1">
        <v>2</v>
      </c>
      <c r="C1154" s="1">
        <v>1</v>
      </c>
      <c r="D1154" s="1" t="s">
        <v>8833</v>
      </c>
      <c r="O1154" s="1">
        <v>0</v>
      </c>
      <c r="Z1154" s="1">
        <v>0</v>
      </c>
      <c r="AA1154" s="1">
        <v>1</v>
      </c>
      <c r="AB1154" s="1" t="s">
        <v>9178</v>
      </c>
      <c r="AC1154" s="1">
        <v>0</v>
      </c>
      <c r="AE1154" s="1">
        <v>0</v>
      </c>
      <c r="AG1154" s="1">
        <v>0</v>
      </c>
      <c r="AI1154" s="1">
        <v>104</v>
      </c>
      <c r="AJ1154" s="1">
        <v>108</v>
      </c>
      <c r="DR1154" s="1">
        <v>56</v>
      </c>
      <c r="DS1154" s="1">
        <v>70</v>
      </c>
      <c r="HA1154" s="1">
        <v>0</v>
      </c>
      <c r="HB1154" s="1">
        <v>2</v>
      </c>
      <c r="HT1154" s="1">
        <v>0</v>
      </c>
      <c r="HU1154" s="1">
        <v>0</v>
      </c>
      <c r="IP1154" s="1">
        <v>97</v>
      </c>
      <c r="IQ1154" s="1">
        <v>98</v>
      </c>
      <c r="LX1154" s="1">
        <v>82</v>
      </c>
      <c r="LY1154" s="1">
        <v>74</v>
      </c>
      <c r="PG1154" s="1">
        <v>16</v>
      </c>
      <c r="PH1154" s="1">
        <v>16</v>
      </c>
      <c r="SP1154" s="1">
        <v>98</v>
      </c>
      <c r="SQ1154" s="1">
        <v>98.3</v>
      </c>
      <c r="VX1154" s="1">
        <v>0</v>
      </c>
      <c r="VY1154" s="1">
        <v>0</v>
      </c>
      <c r="WQ1154" s="1">
        <v>0</v>
      </c>
      <c r="WR1154" s="1">
        <v>0</v>
      </c>
      <c r="AGS1154" s="1">
        <v>1</v>
      </c>
      <c r="AGT1154" s="1">
        <v>0</v>
      </c>
      <c r="AGU1154" s="1">
        <v>0</v>
      </c>
      <c r="AGV1154" s="1">
        <v>1</v>
      </c>
      <c r="AGW1154" s="1">
        <v>0</v>
      </c>
      <c r="AGX1154" s="1">
        <v>0</v>
      </c>
      <c r="AGY1154" s="1">
        <v>0</v>
      </c>
      <c r="AGZ1154" s="1">
        <v>0</v>
      </c>
      <c r="AHA1154" s="1">
        <v>0</v>
      </c>
      <c r="AHB1154" s="1">
        <v>0</v>
      </c>
      <c r="AHC1154" s="1">
        <v>1</v>
      </c>
      <c r="AHD1154" s="1">
        <v>0</v>
      </c>
      <c r="AHE1154" s="1">
        <v>0</v>
      </c>
      <c r="AHF1154" s="1">
        <v>0</v>
      </c>
      <c r="AHH1154" s="1">
        <v>0</v>
      </c>
      <c r="AHI1154" s="1">
        <v>0</v>
      </c>
      <c r="AHK1154" s="1">
        <v>0</v>
      </c>
      <c r="AHL1154" s="1">
        <v>0</v>
      </c>
      <c r="AHM1154" s="1">
        <v>0</v>
      </c>
      <c r="AHN1154" s="1">
        <v>0</v>
      </c>
      <c r="AHO1154" s="1">
        <v>0</v>
      </c>
      <c r="AHP1154" s="1">
        <v>0</v>
      </c>
      <c r="AHQ1154" s="1">
        <v>0</v>
      </c>
      <c r="AHR1154" s="1">
        <v>1</v>
      </c>
      <c r="AIN1154" s="1">
        <v>0</v>
      </c>
      <c r="AIO1154" s="1">
        <v>0</v>
      </c>
      <c r="AIT1154" s="3">
        <v>2</v>
      </c>
      <c r="AIV1154" s="1">
        <v>0</v>
      </c>
      <c r="AIW1154" s="1">
        <v>0</v>
      </c>
      <c r="AIX1154" s="1">
        <v>45</v>
      </c>
      <c r="AIY1154" s="1">
        <v>58</v>
      </c>
    </row>
    <row r="1155" spans="1:938" s="1" customFormat="1">
      <c r="B1155" s="1">
        <v>3</v>
      </c>
      <c r="C1155" s="1">
        <v>0</v>
      </c>
      <c r="Z1155" s="1">
        <v>0</v>
      </c>
      <c r="AA1155" s="1">
        <v>2</v>
      </c>
      <c r="AB1155" s="1" t="s">
        <v>9179</v>
      </c>
      <c r="AC1155" s="1">
        <v>0</v>
      </c>
      <c r="AE1155" s="1">
        <v>1</v>
      </c>
      <c r="AF1155" s="1">
        <v>0</v>
      </c>
      <c r="AG1155" s="1">
        <v>0</v>
      </c>
      <c r="AI1155" s="1">
        <v>104</v>
      </c>
      <c r="AJ1155" s="1">
        <v>114</v>
      </c>
      <c r="DR1155" s="1">
        <v>62</v>
      </c>
      <c r="DS1155" s="1">
        <v>58</v>
      </c>
      <c r="HA1155" s="1">
        <v>0</v>
      </c>
      <c r="HB1155" s="1">
        <v>0</v>
      </c>
      <c r="HT1155" s="1">
        <v>0</v>
      </c>
      <c r="HU1155" s="1">
        <v>0</v>
      </c>
      <c r="IP1155" s="1">
        <v>99</v>
      </c>
      <c r="IQ1155" s="1">
        <v>99</v>
      </c>
      <c r="LX1155" s="1">
        <v>63</v>
      </c>
      <c r="LY1155" s="1">
        <v>78</v>
      </c>
      <c r="PG1155" s="1">
        <v>16</v>
      </c>
      <c r="SP1155" s="1">
        <v>97.8</v>
      </c>
      <c r="SQ1155" s="1">
        <v>98.1</v>
      </c>
      <c r="VX1155" s="1">
        <v>1</v>
      </c>
      <c r="VY1155" s="1">
        <v>1</v>
      </c>
      <c r="WQ1155" s="1">
        <v>0</v>
      </c>
      <c r="WR1155" s="1">
        <v>0</v>
      </c>
      <c r="AGS1155" s="1">
        <v>1</v>
      </c>
      <c r="AGT1155" s="1">
        <v>0</v>
      </c>
      <c r="AGU1155" s="1">
        <v>0</v>
      </c>
      <c r="AGV1155" s="1">
        <v>1</v>
      </c>
      <c r="AGW1155" s="1">
        <v>0</v>
      </c>
      <c r="AGX1155" s="1">
        <v>0</v>
      </c>
      <c r="AGY1155" s="1">
        <v>0</v>
      </c>
      <c r="AGZ1155" s="1">
        <v>0</v>
      </c>
      <c r="AHA1155" s="1">
        <v>0</v>
      </c>
      <c r="AHB1155" s="1">
        <v>0</v>
      </c>
      <c r="AHC1155" s="1">
        <v>1</v>
      </c>
      <c r="AHD1155" s="1">
        <v>0</v>
      </c>
      <c r="AHE1155" s="1">
        <v>0</v>
      </c>
      <c r="AHF1155" s="1">
        <v>0</v>
      </c>
      <c r="AHH1155" s="1">
        <v>0</v>
      </c>
      <c r="AHI1155" s="1">
        <v>0</v>
      </c>
      <c r="AHK1155" s="1">
        <v>0</v>
      </c>
      <c r="AHL1155" s="1">
        <v>0</v>
      </c>
      <c r="AHM1155" s="1">
        <v>0</v>
      </c>
      <c r="AHN1155" s="1">
        <v>0</v>
      </c>
      <c r="AHO1155" s="1">
        <v>0</v>
      </c>
      <c r="AHP1155" s="1">
        <v>0</v>
      </c>
      <c r="AHQ1155" s="1">
        <v>0</v>
      </c>
      <c r="AHR1155" s="1">
        <v>1</v>
      </c>
      <c r="AIN1155" s="1">
        <v>0</v>
      </c>
      <c r="AIO1155" s="1">
        <v>0</v>
      </c>
      <c r="AIT1155" s="3">
        <v>2</v>
      </c>
      <c r="AIV1155" s="1">
        <v>0</v>
      </c>
      <c r="AIW1155" s="1">
        <v>0</v>
      </c>
      <c r="AIX1155" s="1">
        <v>45</v>
      </c>
      <c r="AIY1155" s="1">
        <v>22</v>
      </c>
    </row>
    <row r="1156" spans="1:938" s="1" customFormat="1">
      <c r="B1156" s="1">
        <v>4</v>
      </c>
      <c r="C1156" s="1">
        <v>0</v>
      </c>
      <c r="Z1156" s="1">
        <v>0</v>
      </c>
      <c r="AA1156" s="1">
        <v>1</v>
      </c>
      <c r="AB1156" s="1" t="s">
        <v>9180</v>
      </c>
      <c r="AC1156" s="1">
        <v>1</v>
      </c>
      <c r="AD1156" s="1">
        <v>0</v>
      </c>
      <c r="AE1156" s="1">
        <v>1</v>
      </c>
      <c r="AF1156" s="1">
        <v>0</v>
      </c>
      <c r="AG1156" s="1">
        <v>1</v>
      </c>
      <c r="AH1156" s="1">
        <v>0</v>
      </c>
      <c r="AI1156" s="1">
        <v>112</v>
      </c>
      <c r="AJ1156" s="1">
        <v>114</v>
      </c>
      <c r="DR1156" s="1">
        <v>70</v>
      </c>
      <c r="DS1156" s="1">
        <v>62</v>
      </c>
      <c r="HA1156" s="1">
        <v>2</v>
      </c>
      <c r="HB1156" s="1">
        <v>2</v>
      </c>
      <c r="HT1156" s="1">
        <v>0</v>
      </c>
      <c r="HU1156" s="1">
        <v>0</v>
      </c>
      <c r="IP1156" s="1">
        <v>97</v>
      </c>
      <c r="IQ1156" s="1">
        <v>98</v>
      </c>
      <c r="LX1156" s="1">
        <v>70</v>
      </c>
      <c r="LY1156" s="1">
        <v>64</v>
      </c>
      <c r="PG1156" s="1">
        <v>12</v>
      </c>
      <c r="PH1156" s="1">
        <v>12</v>
      </c>
      <c r="SP1156" s="1">
        <v>97.6</v>
      </c>
      <c r="SQ1156" s="1">
        <v>97.2</v>
      </c>
      <c r="VX1156" s="1">
        <v>0</v>
      </c>
      <c r="VY1156" s="1">
        <v>0</v>
      </c>
      <c r="WQ1156" s="1">
        <v>0</v>
      </c>
      <c r="WR1156" s="1">
        <v>0</v>
      </c>
      <c r="AGS1156" s="1">
        <v>1</v>
      </c>
      <c r="AGT1156" s="1">
        <v>0</v>
      </c>
      <c r="AGU1156" s="1">
        <v>0</v>
      </c>
      <c r="AGV1156" s="1">
        <v>1</v>
      </c>
      <c r="AGW1156" s="1">
        <v>0</v>
      </c>
      <c r="AGX1156" s="1">
        <v>0</v>
      </c>
      <c r="AGY1156" s="1">
        <v>0</v>
      </c>
      <c r="AGZ1156" s="1">
        <v>0</v>
      </c>
      <c r="AHA1156" s="1">
        <v>0</v>
      </c>
      <c r="AHB1156" s="1">
        <v>0</v>
      </c>
      <c r="AHC1156" s="1">
        <v>1</v>
      </c>
      <c r="AHD1156" s="1">
        <v>0</v>
      </c>
      <c r="AHE1156" s="1">
        <v>0</v>
      </c>
      <c r="AHF1156" s="1">
        <v>0</v>
      </c>
      <c r="AHH1156" s="1">
        <v>0</v>
      </c>
      <c r="AHI1156" s="1">
        <v>0</v>
      </c>
      <c r="AHK1156" s="1">
        <v>0</v>
      </c>
      <c r="AHL1156" s="1">
        <v>0</v>
      </c>
      <c r="AHM1156" s="1">
        <v>0</v>
      </c>
      <c r="AHN1156" s="1">
        <v>0</v>
      </c>
      <c r="AHO1156" s="1">
        <v>0</v>
      </c>
      <c r="AHP1156" s="1">
        <v>0</v>
      </c>
      <c r="AHQ1156" s="1">
        <v>0</v>
      </c>
      <c r="AHR1156" s="1">
        <v>1</v>
      </c>
      <c r="AIN1156" s="1">
        <v>0</v>
      </c>
      <c r="AIO1156" s="1">
        <v>0</v>
      </c>
      <c r="AIT1156" s="3">
        <v>2</v>
      </c>
      <c r="AIV1156" s="1">
        <v>0</v>
      </c>
      <c r="AIW1156" s="1">
        <v>0</v>
      </c>
      <c r="AIX1156" s="1">
        <v>38</v>
      </c>
      <c r="AIY1156" s="1">
        <v>24</v>
      </c>
    </row>
    <row r="1157" spans="1:938" s="18" customFormat="1">
      <c r="B1157" s="18">
        <v>5</v>
      </c>
      <c r="C1157" s="18">
        <v>0</v>
      </c>
      <c r="Z1157" s="18">
        <v>0</v>
      </c>
      <c r="AA1157" s="18">
        <v>2</v>
      </c>
      <c r="AB1157" s="18" t="s">
        <v>9181</v>
      </c>
      <c r="AC1157" s="18">
        <v>2</v>
      </c>
      <c r="AD1157" s="18">
        <v>0</v>
      </c>
      <c r="AE1157" s="18">
        <v>3</v>
      </c>
      <c r="AF1157" s="18">
        <v>0</v>
      </c>
      <c r="AG1157" s="18">
        <v>0</v>
      </c>
      <c r="AI1157" s="18">
        <v>114</v>
      </c>
      <c r="AJ1157" s="18">
        <v>102</v>
      </c>
      <c r="DR1157" s="18">
        <v>70</v>
      </c>
      <c r="DS1157" s="18">
        <v>64</v>
      </c>
      <c r="HA1157" s="18">
        <v>0</v>
      </c>
      <c r="HB1157" s="18">
        <v>0</v>
      </c>
      <c r="HT1157" s="18">
        <v>0</v>
      </c>
      <c r="HU1157" s="18">
        <v>0</v>
      </c>
      <c r="IP1157" s="18">
        <v>98</v>
      </c>
      <c r="IQ1157" s="18">
        <v>95</v>
      </c>
      <c r="LX1157" s="18">
        <v>80</v>
      </c>
      <c r="LY1157" s="18">
        <v>72</v>
      </c>
      <c r="PG1157" s="18">
        <v>14</v>
      </c>
      <c r="PH1157" s="18">
        <v>14</v>
      </c>
      <c r="SP1157" s="18">
        <v>97.5</v>
      </c>
      <c r="SQ1157" s="18">
        <v>97.8</v>
      </c>
      <c r="VX1157" s="18">
        <v>1</v>
      </c>
      <c r="VY1157" s="18">
        <v>1</v>
      </c>
      <c r="WQ1157" s="18">
        <v>0</v>
      </c>
      <c r="WR1157" s="18">
        <v>0</v>
      </c>
      <c r="AGS1157" s="18">
        <v>0</v>
      </c>
      <c r="AGT1157" s="18">
        <v>0</v>
      </c>
      <c r="AGU1157" s="18">
        <v>0</v>
      </c>
      <c r="AGV1157" s="18">
        <v>0</v>
      </c>
      <c r="AGW1157" s="18">
        <v>0</v>
      </c>
      <c r="AGX1157" s="18">
        <v>0</v>
      </c>
      <c r="AGY1157" s="18">
        <v>0</v>
      </c>
      <c r="AGZ1157" s="18">
        <v>0</v>
      </c>
      <c r="AHA1157" s="18">
        <v>0</v>
      </c>
      <c r="AHB1157" s="18">
        <v>0</v>
      </c>
      <c r="AHC1157" s="18">
        <v>1</v>
      </c>
      <c r="AHD1157" s="18">
        <v>0</v>
      </c>
      <c r="AHE1157" s="18">
        <v>0</v>
      </c>
      <c r="AHF1157" s="18">
        <v>0</v>
      </c>
      <c r="AHH1157" s="18">
        <v>0</v>
      </c>
      <c r="AHI1157" s="18">
        <v>0</v>
      </c>
      <c r="AHK1157" s="18">
        <v>0</v>
      </c>
      <c r="AHL1157" s="18">
        <v>0</v>
      </c>
      <c r="AHM1157" s="18">
        <v>0</v>
      </c>
      <c r="AHN1157" s="18">
        <v>0</v>
      </c>
      <c r="AHO1157" s="18">
        <v>0</v>
      </c>
      <c r="AHP1157" s="18">
        <v>0</v>
      </c>
      <c r="AHQ1157" s="18">
        <v>0</v>
      </c>
      <c r="AHR1157" s="18">
        <v>1</v>
      </c>
      <c r="AIN1157" s="18">
        <v>0</v>
      </c>
      <c r="AIO1157" s="18">
        <v>0</v>
      </c>
      <c r="AIT1157" s="79">
        <v>2</v>
      </c>
      <c r="AIV1157" s="18">
        <v>0</v>
      </c>
      <c r="AIW1157" s="18">
        <v>0</v>
      </c>
      <c r="AIX1157" s="18">
        <v>34</v>
      </c>
      <c r="AIY1157" s="18">
        <v>35</v>
      </c>
    </row>
    <row r="1158" spans="1:938" s="1" customFormat="1">
      <c r="A1158" s="1">
        <v>244</v>
      </c>
      <c r="B1158" s="1">
        <v>1</v>
      </c>
      <c r="C1158" s="1">
        <v>0</v>
      </c>
      <c r="Z1158" s="1">
        <v>0</v>
      </c>
      <c r="AA1158" s="1">
        <v>2</v>
      </c>
      <c r="AB1158" s="1" t="s">
        <v>9182</v>
      </c>
      <c r="AC1158" s="1">
        <v>0</v>
      </c>
      <c r="AE1158" s="1">
        <v>0</v>
      </c>
      <c r="AG1158" s="1">
        <v>0</v>
      </c>
      <c r="AGS1158" s="1">
        <v>1</v>
      </c>
      <c r="AGT1158" s="1">
        <v>0</v>
      </c>
      <c r="AGU1158" s="1">
        <v>0</v>
      </c>
      <c r="AGV1158" s="1">
        <v>1</v>
      </c>
      <c r="AGW1158" s="1">
        <v>0</v>
      </c>
      <c r="AGX1158" s="1">
        <v>0</v>
      </c>
      <c r="AGY1158" s="1">
        <v>0</v>
      </c>
      <c r="AGZ1158" s="1">
        <v>0</v>
      </c>
      <c r="AHA1158" s="1">
        <v>0</v>
      </c>
      <c r="AHB1158" s="1">
        <v>0</v>
      </c>
      <c r="AHC1158" s="1">
        <v>1</v>
      </c>
      <c r="AHD1158" s="1">
        <v>0</v>
      </c>
      <c r="AHE1158" s="1">
        <v>0</v>
      </c>
      <c r="AHF1158" s="1">
        <v>0</v>
      </c>
      <c r="AHH1158" s="1">
        <v>0</v>
      </c>
      <c r="AHI1158" s="1">
        <v>0</v>
      </c>
      <c r="AHK1158" s="1">
        <v>0</v>
      </c>
      <c r="AHL1158" s="1">
        <v>0</v>
      </c>
      <c r="AHM1158" s="1">
        <v>0</v>
      </c>
      <c r="AHN1158" s="1">
        <v>0</v>
      </c>
      <c r="AHO1158" s="1">
        <v>0</v>
      </c>
      <c r="AHP1158" s="1">
        <v>0</v>
      </c>
      <c r="AHQ1158" s="1">
        <v>0</v>
      </c>
      <c r="AHR1158" s="1" t="s">
        <v>7001</v>
      </c>
      <c r="AIM1158" s="1">
        <v>2</v>
      </c>
      <c r="AIN1158" s="1">
        <v>0</v>
      </c>
      <c r="AIO1158" s="1">
        <v>0</v>
      </c>
      <c r="AIT1158" s="3">
        <v>0</v>
      </c>
    </row>
    <row r="1159" spans="1:938" s="1" customFormat="1">
      <c r="B1159" s="1">
        <v>2</v>
      </c>
      <c r="C1159" s="1">
        <v>0</v>
      </c>
      <c r="Z1159" s="1">
        <v>0</v>
      </c>
      <c r="AA1159" s="1">
        <v>1</v>
      </c>
      <c r="AB1159" s="1" t="s">
        <v>9183</v>
      </c>
      <c r="AC1159" s="1">
        <v>0</v>
      </c>
      <c r="AE1159" s="1">
        <v>0</v>
      </c>
      <c r="AG1159" s="1">
        <v>1</v>
      </c>
      <c r="AH1159" s="1">
        <v>0</v>
      </c>
      <c r="AI1159" s="1">
        <v>132</v>
      </c>
      <c r="AJ1159" s="1">
        <v>138</v>
      </c>
      <c r="DR1159" s="1">
        <v>82</v>
      </c>
      <c r="DS1159" s="1">
        <v>82</v>
      </c>
      <c r="HA1159" s="1">
        <v>0</v>
      </c>
      <c r="HB1159" s="1">
        <v>0</v>
      </c>
      <c r="HT1159" s="1">
        <v>0</v>
      </c>
      <c r="HU1159" s="1">
        <v>0</v>
      </c>
      <c r="IP1159" s="1">
        <v>99</v>
      </c>
      <c r="IQ1159" s="1">
        <v>99</v>
      </c>
      <c r="LX1159" s="1">
        <v>49</v>
      </c>
      <c r="LY1159" s="1">
        <v>74</v>
      </c>
      <c r="PG1159" s="1">
        <v>17</v>
      </c>
      <c r="PH1159" s="1">
        <v>17</v>
      </c>
      <c r="SP1159" s="1">
        <v>97.7</v>
      </c>
      <c r="SQ1159" s="1">
        <v>98.8</v>
      </c>
      <c r="VX1159" s="1">
        <v>2</v>
      </c>
      <c r="VY1159" s="1">
        <v>2</v>
      </c>
      <c r="AGS1159" s="1">
        <v>1</v>
      </c>
      <c r="AGT1159" s="1">
        <v>0</v>
      </c>
      <c r="AGU1159" s="1">
        <v>0</v>
      </c>
      <c r="AGV1159" s="1">
        <v>1</v>
      </c>
      <c r="AGW1159" s="1">
        <v>1</v>
      </c>
      <c r="AGX1159" s="1">
        <v>0</v>
      </c>
      <c r="AGY1159" s="1">
        <v>0</v>
      </c>
      <c r="AGZ1159" s="1">
        <v>0</v>
      </c>
      <c r="AHA1159" s="1">
        <v>0</v>
      </c>
      <c r="AHB1159" s="1">
        <v>0</v>
      </c>
      <c r="AHC1159" s="1">
        <v>1</v>
      </c>
      <c r="AHD1159" s="1">
        <v>0</v>
      </c>
      <c r="AHE1159" s="1">
        <v>0</v>
      </c>
      <c r="AHF1159" s="1">
        <v>0</v>
      </c>
      <c r="AHH1159" s="1">
        <v>0</v>
      </c>
      <c r="AHI1159" s="1">
        <v>0</v>
      </c>
      <c r="AHK1159" s="1">
        <v>0</v>
      </c>
      <c r="AHL1159" s="1">
        <v>0</v>
      </c>
      <c r="AHM1159" s="1">
        <v>0</v>
      </c>
      <c r="AHN1159" s="1">
        <v>0</v>
      </c>
      <c r="AHO1159" s="1">
        <v>0</v>
      </c>
      <c r="AHP1159" s="1">
        <v>0</v>
      </c>
      <c r="AHQ1159" s="1">
        <v>0</v>
      </c>
      <c r="AHR1159" s="1">
        <v>2.5</v>
      </c>
      <c r="AIN1159" s="1">
        <v>0</v>
      </c>
      <c r="AIO1159" s="1">
        <v>0</v>
      </c>
      <c r="AIT1159" s="3">
        <v>2</v>
      </c>
      <c r="AIX1159" s="1">
        <v>50</v>
      </c>
      <c r="AIY1159" s="1">
        <v>35</v>
      </c>
    </row>
    <row r="1160" spans="1:938" s="1" customFormat="1">
      <c r="B1160" s="1">
        <v>3</v>
      </c>
      <c r="C1160" s="1">
        <v>0</v>
      </c>
      <c r="Z1160" s="1">
        <v>0</v>
      </c>
      <c r="AA1160" s="1">
        <v>2</v>
      </c>
      <c r="AB1160" s="1" t="s">
        <v>9184</v>
      </c>
      <c r="AC1160" s="1">
        <v>0</v>
      </c>
      <c r="AE1160" s="1">
        <v>0</v>
      </c>
      <c r="AG1160" s="1">
        <v>0</v>
      </c>
      <c r="AGS1160" s="1">
        <v>1</v>
      </c>
      <c r="AGT1160" s="1">
        <v>0</v>
      </c>
      <c r="AGU1160" s="1">
        <v>0</v>
      </c>
      <c r="AGV1160" s="1">
        <v>1</v>
      </c>
      <c r="AGW1160" s="1">
        <v>0</v>
      </c>
      <c r="AGX1160" s="1">
        <v>0</v>
      </c>
      <c r="AGY1160" s="1">
        <v>0</v>
      </c>
      <c r="AGZ1160" s="1">
        <v>0</v>
      </c>
      <c r="AHA1160" s="1">
        <v>0</v>
      </c>
      <c r="AHB1160" s="1">
        <v>0</v>
      </c>
      <c r="AHC1160" s="1">
        <v>1</v>
      </c>
      <c r="AHD1160" s="1">
        <v>0</v>
      </c>
      <c r="AHE1160" s="1">
        <v>0</v>
      </c>
      <c r="AHF1160" s="1">
        <v>0</v>
      </c>
      <c r="AHH1160" s="1">
        <v>0</v>
      </c>
      <c r="AHI1160" s="1">
        <v>0</v>
      </c>
      <c r="AHK1160" s="1">
        <v>0</v>
      </c>
      <c r="AHL1160" s="1">
        <v>0</v>
      </c>
      <c r="AHM1160" s="1">
        <v>0</v>
      </c>
      <c r="AHN1160" s="1">
        <v>0</v>
      </c>
      <c r="AHO1160" s="1">
        <v>0</v>
      </c>
      <c r="AHP1160" s="1">
        <v>0</v>
      </c>
      <c r="AHQ1160" s="1">
        <v>0</v>
      </c>
      <c r="AHR1160" s="1" t="s">
        <v>7001</v>
      </c>
      <c r="AIN1160" s="1">
        <v>0</v>
      </c>
      <c r="AIO1160" s="1">
        <v>0</v>
      </c>
      <c r="AIT1160" s="3">
        <v>0</v>
      </c>
    </row>
    <row r="1161" spans="1:938" s="1" customFormat="1">
      <c r="B1161" s="1">
        <v>4</v>
      </c>
      <c r="C1161" s="1">
        <v>1</v>
      </c>
      <c r="D1161" s="1" t="s">
        <v>3384</v>
      </c>
      <c r="E1161" s="1" t="s">
        <v>9185</v>
      </c>
      <c r="O1161" s="1">
        <v>1</v>
      </c>
      <c r="P1161" s="1">
        <v>1</v>
      </c>
      <c r="Z1161" s="1">
        <v>0</v>
      </c>
      <c r="AA1161" s="1">
        <v>2</v>
      </c>
      <c r="AB1161" s="1" t="s">
        <v>9186</v>
      </c>
      <c r="AC1161" s="1">
        <v>0</v>
      </c>
      <c r="AE1161" s="1">
        <v>0</v>
      </c>
      <c r="AG1161" s="1">
        <v>0</v>
      </c>
      <c r="AI1161" s="1">
        <v>152</v>
      </c>
      <c r="AJ1161" s="1">
        <v>132</v>
      </c>
      <c r="DR1161" s="1">
        <v>90</v>
      </c>
      <c r="DS1161" s="1">
        <v>90</v>
      </c>
      <c r="HA1161" s="1">
        <v>0</v>
      </c>
      <c r="HB1161" s="1">
        <v>0</v>
      </c>
      <c r="HT1161" s="1">
        <v>0</v>
      </c>
      <c r="HU1161" s="1">
        <v>0</v>
      </c>
      <c r="IP1161" s="1">
        <v>99</v>
      </c>
      <c r="IQ1161" s="1">
        <v>99</v>
      </c>
      <c r="LX1161" s="1">
        <v>72</v>
      </c>
      <c r="LY1161" s="1">
        <v>58</v>
      </c>
      <c r="PG1161" s="1">
        <v>14</v>
      </c>
      <c r="PH1161" s="1">
        <v>14</v>
      </c>
      <c r="SP1161" s="1">
        <v>98.4</v>
      </c>
      <c r="SQ1161" s="1">
        <v>96.9</v>
      </c>
      <c r="VX1161" s="1">
        <v>0</v>
      </c>
      <c r="VY1161" s="1">
        <v>0</v>
      </c>
      <c r="WQ1161" s="1">
        <v>0</v>
      </c>
      <c r="WR1161" s="1">
        <v>0</v>
      </c>
      <c r="AGS1161" s="1">
        <v>1</v>
      </c>
      <c r="AGT1161" s="1">
        <v>0</v>
      </c>
      <c r="AGU1161" s="1">
        <v>0</v>
      </c>
      <c r="AGV1161" s="1">
        <v>1</v>
      </c>
      <c r="AGW1161" s="1">
        <v>0</v>
      </c>
      <c r="AGX1161" s="1">
        <v>0</v>
      </c>
      <c r="AGY1161" s="1">
        <v>0</v>
      </c>
      <c r="AGZ1161" s="1">
        <v>0</v>
      </c>
      <c r="AHA1161" s="1">
        <v>0</v>
      </c>
      <c r="AHB1161" s="1">
        <v>0</v>
      </c>
      <c r="AHC1161" s="1">
        <v>1</v>
      </c>
      <c r="AHD1161" s="1">
        <v>1</v>
      </c>
      <c r="AHE1161" s="1">
        <v>0</v>
      </c>
      <c r="AHF1161" s="1">
        <v>0</v>
      </c>
      <c r="AHH1161" s="1">
        <v>0</v>
      </c>
      <c r="AHI1161" s="1">
        <v>0</v>
      </c>
      <c r="AHK1161" s="1">
        <v>0</v>
      </c>
      <c r="AHL1161" s="1">
        <v>0</v>
      </c>
      <c r="AHM1161" s="1">
        <v>0</v>
      </c>
      <c r="AHN1161" s="1">
        <v>0</v>
      </c>
      <c r="AHO1161" s="1">
        <v>0</v>
      </c>
      <c r="AHP1161" s="1">
        <v>0</v>
      </c>
      <c r="AHQ1161" s="1">
        <v>0</v>
      </c>
      <c r="AHR1161" s="1">
        <v>2.5</v>
      </c>
      <c r="AIN1161" s="1">
        <v>0</v>
      </c>
      <c r="AIO1161" s="1">
        <v>0</v>
      </c>
      <c r="AIT1161" s="3">
        <v>2</v>
      </c>
      <c r="AIX1161" s="1">
        <v>39</v>
      </c>
      <c r="AIY1161" s="1">
        <v>39</v>
      </c>
    </row>
    <row r="1162" spans="1:938" s="1" customFormat="1">
      <c r="B1162" s="1">
        <v>5</v>
      </c>
      <c r="C1162" s="1">
        <v>0</v>
      </c>
      <c r="Z1162" s="1">
        <v>0</v>
      </c>
      <c r="AA1162" s="1">
        <v>2</v>
      </c>
      <c r="AB1162" s="1" t="s">
        <v>9187</v>
      </c>
      <c r="AC1162" s="1">
        <v>1</v>
      </c>
      <c r="AD1162" s="1">
        <v>0</v>
      </c>
      <c r="AE1162" s="1">
        <v>2</v>
      </c>
      <c r="AF1162" s="1">
        <v>0</v>
      </c>
      <c r="AG1162" s="1">
        <v>0</v>
      </c>
      <c r="AI1162" s="1">
        <v>142</v>
      </c>
      <c r="AJ1162" s="1">
        <v>122</v>
      </c>
      <c r="DR1162" s="1">
        <v>80</v>
      </c>
      <c r="DS1162" s="1">
        <v>88</v>
      </c>
      <c r="HA1162" s="1">
        <v>0</v>
      </c>
      <c r="HB1162" s="1">
        <v>0</v>
      </c>
      <c r="HT1162" s="1">
        <v>0</v>
      </c>
      <c r="HU1162" s="1">
        <v>0</v>
      </c>
      <c r="IP1162" s="1">
        <v>98</v>
      </c>
      <c r="IQ1162" s="1">
        <v>99</v>
      </c>
      <c r="LX1162" s="1">
        <v>58</v>
      </c>
      <c r="LY1162" s="1">
        <v>66</v>
      </c>
      <c r="PG1162" s="1">
        <v>14</v>
      </c>
      <c r="PH1162" s="1">
        <v>16</v>
      </c>
      <c r="SP1162" s="1">
        <v>96.2</v>
      </c>
      <c r="SQ1162" s="1">
        <v>98.5</v>
      </c>
      <c r="VX1162" s="1">
        <v>0</v>
      </c>
      <c r="VY1162" s="1">
        <v>0</v>
      </c>
      <c r="WQ1162" s="1">
        <v>0</v>
      </c>
      <c r="WR1162" s="1">
        <v>0</v>
      </c>
      <c r="AAY1162" s="1">
        <v>20</v>
      </c>
      <c r="ABB1162" s="1">
        <v>15</v>
      </c>
      <c r="ABE1162" s="1">
        <v>42.7</v>
      </c>
      <c r="ABM1162" s="1">
        <v>8.25</v>
      </c>
      <c r="ABO1162" s="1">
        <v>282</v>
      </c>
      <c r="ABU1162" s="1">
        <v>129</v>
      </c>
      <c r="ABX1162" s="1">
        <v>5.0999999999999996</v>
      </c>
      <c r="ACA1162" s="1">
        <v>89</v>
      </c>
      <c r="ACD1162" s="1">
        <v>9.5</v>
      </c>
      <c r="ACG1162" s="1">
        <v>88</v>
      </c>
      <c r="ACQ1162" s="1">
        <v>10</v>
      </c>
      <c r="ACT1162" s="1">
        <v>0.83</v>
      </c>
      <c r="ACW1162" s="1">
        <v>20</v>
      </c>
      <c r="ADR1162" s="1">
        <v>2.1</v>
      </c>
      <c r="AGS1162" s="1">
        <v>1</v>
      </c>
      <c r="AGT1162" s="1">
        <v>0</v>
      </c>
      <c r="AGU1162" s="1">
        <v>0</v>
      </c>
      <c r="AGV1162" s="1">
        <v>1</v>
      </c>
      <c r="AGW1162" s="1">
        <v>0</v>
      </c>
      <c r="AGX1162" s="1">
        <v>0</v>
      </c>
      <c r="AGY1162" s="1">
        <v>0</v>
      </c>
      <c r="AGZ1162" s="1">
        <v>3</v>
      </c>
      <c r="AHA1162" s="1">
        <v>0</v>
      </c>
      <c r="AHB1162" s="1">
        <v>0</v>
      </c>
      <c r="AHC1162" s="1">
        <v>1</v>
      </c>
      <c r="AHD1162" s="1">
        <v>0</v>
      </c>
      <c r="AHE1162" s="1">
        <v>0</v>
      </c>
      <c r="AHF1162" s="1">
        <v>0</v>
      </c>
      <c r="AHH1162" s="1">
        <v>0</v>
      </c>
      <c r="AHI1162" s="1">
        <v>0</v>
      </c>
      <c r="AHK1162" s="1">
        <v>0</v>
      </c>
      <c r="AHL1162" s="1">
        <v>0</v>
      </c>
      <c r="AHM1162" s="1">
        <v>0</v>
      </c>
      <c r="AHN1162" s="1">
        <v>0</v>
      </c>
      <c r="AHO1162" s="1">
        <v>0</v>
      </c>
      <c r="AHP1162" s="1">
        <v>0</v>
      </c>
      <c r="AHQ1162" s="1">
        <v>0</v>
      </c>
      <c r="AHR1162" s="1">
        <v>1.5</v>
      </c>
      <c r="AIN1162" s="1">
        <v>0</v>
      </c>
      <c r="AIO1162" s="1">
        <v>0</v>
      </c>
      <c r="AIT1162" s="3">
        <v>2</v>
      </c>
      <c r="AIX1162" s="1">
        <v>44</v>
      </c>
      <c r="AIY1162" s="1">
        <v>20</v>
      </c>
    </row>
    <row r="1163" spans="1:938" s="18" customFormat="1">
      <c r="B1163" s="18">
        <v>6</v>
      </c>
      <c r="C1163" s="18">
        <v>1</v>
      </c>
      <c r="D1163" s="18" t="s">
        <v>9188</v>
      </c>
      <c r="O1163" s="18">
        <v>0</v>
      </c>
      <c r="Z1163" s="18">
        <v>0</v>
      </c>
      <c r="AA1163" s="18">
        <v>2</v>
      </c>
      <c r="AB1163" s="18" t="s">
        <v>9189</v>
      </c>
      <c r="AC1163" s="18">
        <v>0</v>
      </c>
      <c r="AE1163" s="18">
        <v>0</v>
      </c>
      <c r="AG1163" s="18">
        <v>0</v>
      </c>
      <c r="AI1163" s="18">
        <v>140</v>
      </c>
      <c r="AJ1163" s="18">
        <v>118</v>
      </c>
      <c r="DR1163" s="18">
        <v>88</v>
      </c>
      <c r="DS1163" s="18">
        <v>66</v>
      </c>
      <c r="HA1163" s="18">
        <v>0</v>
      </c>
      <c r="HB1163" s="18">
        <v>0</v>
      </c>
      <c r="HT1163" s="18">
        <v>0</v>
      </c>
      <c r="HU1163" s="18">
        <v>0</v>
      </c>
      <c r="IP1163" s="18">
        <v>98</v>
      </c>
      <c r="IQ1163" s="18">
        <v>97</v>
      </c>
      <c r="LX1163" s="18">
        <v>64</v>
      </c>
      <c r="LY1163" s="18">
        <v>74</v>
      </c>
      <c r="PG1163" s="18">
        <v>14</v>
      </c>
      <c r="PH1163" s="18">
        <v>14</v>
      </c>
      <c r="SP1163" s="18">
        <v>96.6</v>
      </c>
      <c r="SQ1163" s="18">
        <v>98.5</v>
      </c>
      <c r="VX1163" s="18">
        <v>0</v>
      </c>
      <c r="VY1163" s="18">
        <v>0</v>
      </c>
      <c r="WQ1163" s="18">
        <v>0</v>
      </c>
      <c r="WR1163" s="18">
        <v>0</v>
      </c>
      <c r="AAY1163" s="18">
        <v>24</v>
      </c>
      <c r="ABU1163" s="18">
        <v>129</v>
      </c>
      <c r="ABX1163" s="18">
        <v>4.2</v>
      </c>
      <c r="ACA1163" s="18">
        <v>90</v>
      </c>
      <c r="ACD1163" s="18">
        <v>9.5</v>
      </c>
      <c r="ACG1163" s="18">
        <v>82</v>
      </c>
      <c r="ACQ1163" s="18">
        <v>12</v>
      </c>
      <c r="ACT1163" s="18">
        <v>0.79</v>
      </c>
      <c r="ACW1163" s="18">
        <v>15</v>
      </c>
      <c r="ADR1163" s="18">
        <v>2.1</v>
      </c>
      <c r="AGS1163" s="18">
        <v>0</v>
      </c>
      <c r="AGT1163" s="18">
        <v>0</v>
      </c>
      <c r="AGU1163" s="18">
        <v>0</v>
      </c>
      <c r="AGV1163" s="18">
        <v>0</v>
      </c>
      <c r="AGW1163" s="18">
        <v>0</v>
      </c>
      <c r="AGX1163" s="18">
        <v>0</v>
      </c>
      <c r="AGY1163" s="18">
        <v>0</v>
      </c>
      <c r="AGZ1163" s="18">
        <v>2</v>
      </c>
      <c r="AHA1163" s="18">
        <v>0</v>
      </c>
      <c r="AHB1163" s="18">
        <v>0</v>
      </c>
      <c r="AHC1163" s="18">
        <v>1</v>
      </c>
      <c r="AHD1163" s="18">
        <v>0</v>
      </c>
      <c r="AHE1163" s="18">
        <v>0</v>
      </c>
      <c r="AHF1163" s="18">
        <v>0</v>
      </c>
      <c r="AHH1163" s="18">
        <v>0</v>
      </c>
      <c r="AHI1163" s="18">
        <v>0</v>
      </c>
      <c r="AHK1163" s="18">
        <v>0</v>
      </c>
      <c r="AHL1163" s="18">
        <v>0</v>
      </c>
      <c r="AHM1163" s="18">
        <v>0</v>
      </c>
      <c r="AHN1163" s="18">
        <v>0</v>
      </c>
      <c r="AHO1163" s="18">
        <v>0</v>
      </c>
      <c r="AHP1163" s="18">
        <v>0</v>
      </c>
      <c r="AHQ1163" s="18">
        <v>0</v>
      </c>
      <c r="AHR1163" s="18">
        <v>1</v>
      </c>
      <c r="AIN1163" s="18">
        <v>0</v>
      </c>
      <c r="AIO1163" s="18">
        <v>0</v>
      </c>
      <c r="AIT1163" s="79">
        <v>2</v>
      </c>
      <c r="AIX1163" s="18">
        <v>43</v>
      </c>
      <c r="AIY1163" s="18">
        <v>17</v>
      </c>
    </row>
    <row r="1164" spans="1:938" s="1" customFormat="1">
      <c r="A1164" s="1">
        <v>245</v>
      </c>
      <c r="B1164" s="1">
        <v>1</v>
      </c>
      <c r="C1164" s="1">
        <v>0</v>
      </c>
      <c r="Z1164" s="1">
        <v>0</v>
      </c>
      <c r="AA1164" s="1">
        <v>2</v>
      </c>
      <c r="AB1164" s="1" t="s">
        <v>9190</v>
      </c>
      <c r="AC1164" s="1">
        <v>0</v>
      </c>
      <c r="AE1164" s="1">
        <v>0</v>
      </c>
      <c r="AG1164" s="1">
        <v>0</v>
      </c>
      <c r="AI1164" s="1">
        <v>148</v>
      </c>
      <c r="DR1164" s="1">
        <v>90</v>
      </c>
      <c r="HA1164" s="1">
        <v>2</v>
      </c>
      <c r="HT1164" s="1">
        <v>0</v>
      </c>
      <c r="IP1164" s="1">
        <v>95</v>
      </c>
      <c r="LX1164" s="1">
        <v>88</v>
      </c>
      <c r="PG1164" s="1">
        <v>18</v>
      </c>
      <c r="SP1164" s="1">
        <v>96.9</v>
      </c>
      <c r="VX1164" s="1">
        <v>1</v>
      </c>
      <c r="WQ1164" s="1">
        <v>0</v>
      </c>
      <c r="ZY1164" s="1">
        <v>157.6</v>
      </c>
      <c r="AGS1164" s="1">
        <v>0</v>
      </c>
      <c r="AGT1164" s="1">
        <v>0</v>
      </c>
      <c r="AGU1164" s="1">
        <v>0</v>
      </c>
      <c r="AGV1164" s="1">
        <v>0</v>
      </c>
      <c r="AGW1164" s="1">
        <v>0</v>
      </c>
      <c r="AGX1164" s="1">
        <v>0</v>
      </c>
      <c r="AGY1164" s="1">
        <v>0</v>
      </c>
      <c r="AGZ1164" s="1">
        <v>0</v>
      </c>
      <c r="AHA1164" s="1">
        <v>0</v>
      </c>
      <c r="AHB1164" s="1">
        <v>0</v>
      </c>
      <c r="AHC1164" s="1">
        <v>1</v>
      </c>
      <c r="AHD1164" s="1">
        <v>0</v>
      </c>
      <c r="AHE1164" s="1">
        <v>0</v>
      </c>
      <c r="AHF1164" s="1">
        <v>0</v>
      </c>
      <c r="AHH1164" s="1">
        <v>0</v>
      </c>
      <c r="AHI1164" s="1">
        <v>0</v>
      </c>
      <c r="AHK1164" s="1">
        <v>0</v>
      </c>
      <c r="AHL1164" s="1">
        <v>0</v>
      </c>
      <c r="AHM1164" s="1">
        <v>0</v>
      </c>
      <c r="AHN1164" s="1">
        <v>0</v>
      </c>
      <c r="AHO1164" s="1">
        <v>0</v>
      </c>
      <c r="AHP1164" s="1">
        <v>0</v>
      </c>
      <c r="AHQ1164" s="1">
        <v>0</v>
      </c>
      <c r="AHR1164" s="1">
        <v>0</v>
      </c>
      <c r="AIM1164" s="1">
        <v>2</v>
      </c>
      <c r="AIN1164" s="1">
        <v>0</v>
      </c>
      <c r="AIO1164" s="1">
        <v>0</v>
      </c>
      <c r="AIP1164" s="1">
        <v>1</v>
      </c>
      <c r="AIQ1164" s="1">
        <v>1</v>
      </c>
      <c r="AIR1164" s="1">
        <v>1</v>
      </c>
      <c r="AIS1164" s="1">
        <v>1</v>
      </c>
      <c r="AIT1164" s="1">
        <v>0</v>
      </c>
      <c r="AIU1164" s="1">
        <v>1</v>
      </c>
      <c r="AIV1164" s="1">
        <v>0</v>
      </c>
      <c r="AIW1164" s="1">
        <v>0</v>
      </c>
      <c r="AJB1164" s="1">
        <v>40</v>
      </c>
    </row>
    <row r="1165" spans="1:938" s="1" customFormat="1">
      <c r="B1165" s="1">
        <v>2</v>
      </c>
      <c r="C1165" s="1">
        <v>0</v>
      </c>
      <c r="Z1165" s="1">
        <v>0</v>
      </c>
      <c r="AA1165" s="1">
        <v>2</v>
      </c>
      <c r="AB1165" s="1" t="s">
        <v>9191</v>
      </c>
      <c r="AC1165" s="1">
        <v>0</v>
      </c>
      <c r="AE1165" s="1">
        <v>0</v>
      </c>
      <c r="AG1165" s="1">
        <v>0</v>
      </c>
      <c r="AI1165" s="1">
        <v>158</v>
      </c>
      <c r="AJ1165" s="1">
        <v>124</v>
      </c>
      <c r="DR1165" s="1">
        <v>92</v>
      </c>
      <c r="DS1165" s="1">
        <v>72</v>
      </c>
      <c r="HA1165" s="1">
        <v>2</v>
      </c>
      <c r="HB1165" s="1">
        <v>2</v>
      </c>
      <c r="HT1165" s="1">
        <v>0</v>
      </c>
      <c r="HU1165" s="1">
        <v>0</v>
      </c>
      <c r="IP1165" s="1">
        <v>97</v>
      </c>
      <c r="IQ1165" s="1">
        <v>97</v>
      </c>
      <c r="LX1165" s="1">
        <v>84</v>
      </c>
      <c r="LY1165" s="1">
        <v>74</v>
      </c>
      <c r="PG1165" s="1">
        <v>16</v>
      </c>
      <c r="PH1165" s="1">
        <v>16</v>
      </c>
      <c r="SP1165" s="1">
        <v>98.2</v>
      </c>
      <c r="SQ1165" s="1">
        <v>98.4</v>
      </c>
      <c r="VX1165" s="1">
        <v>1</v>
      </c>
      <c r="VY1165" s="1">
        <v>1</v>
      </c>
      <c r="WQ1165" s="1">
        <v>0</v>
      </c>
      <c r="WR1165" s="1">
        <v>0</v>
      </c>
      <c r="ZY1165" s="1">
        <v>154.80000000000001</v>
      </c>
      <c r="ZZ1165" s="1">
        <v>154.6</v>
      </c>
      <c r="AAY1165" s="1">
        <v>28</v>
      </c>
      <c r="ABU1165" s="1">
        <v>140</v>
      </c>
      <c r="ABX1165" s="1">
        <v>4.8</v>
      </c>
      <c r="ACA1165" s="1">
        <v>101</v>
      </c>
      <c r="ACD1165" s="1">
        <v>9.4</v>
      </c>
      <c r="ACG1165" s="1">
        <v>162</v>
      </c>
      <c r="ACH1165" s="1">
        <v>59</v>
      </c>
      <c r="ACI1165" s="1">
        <v>110</v>
      </c>
      <c r="ACQ1165" s="1">
        <v>21</v>
      </c>
      <c r="ACT1165" s="1">
        <v>0.73</v>
      </c>
      <c r="ACW1165" s="1">
        <v>11</v>
      </c>
      <c r="AGS1165" s="1">
        <v>1</v>
      </c>
      <c r="AGT1165" s="1">
        <v>0</v>
      </c>
      <c r="AGU1165" s="1">
        <v>1</v>
      </c>
      <c r="AGV1165" s="1">
        <v>0</v>
      </c>
      <c r="AGW1165" s="1">
        <v>0</v>
      </c>
      <c r="AGX1165" s="1">
        <v>0</v>
      </c>
      <c r="AGY1165" s="1">
        <v>0</v>
      </c>
      <c r="AGZ1165" s="1">
        <v>1</v>
      </c>
      <c r="AHA1165" s="1">
        <v>0</v>
      </c>
      <c r="AHB1165" s="1">
        <v>0</v>
      </c>
      <c r="AHC1165" s="1">
        <v>1</v>
      </c>
      <c r="AHD1165" s="1">
        <v>0</v>
      </c>
      <c r="AHE1165" s="1">
        <v>0</v>
      </c>
      <c r="AHF1165" s="1">
        <v>0</v>
      </c>
      <c r="AHH1165" s="1">
        <v>0</v>
      </c>
      <c r="AHI1165" s="1">
        <v>0</v>
      </c>
      <c r="AHK1165" s="1">
        <v>0</v>
      </c>
      <c r="AHL1165" s="1">
        <v>0</v>
      </c>
      <c r="AHM1165" s="1">
        <v>0</v>
      </c>
      <c r="AHN1165" s="1">
        <v>0</v>
      </c>
      <c r="AHO1165" s="1">
        <v>0</v>
      </c>
      <c r="AHP1165" s="1">
        <v>0</v>
      </c>
      <c r="AHQ1165" s="1">
        <v>0</v>
      </c>
      <c r="AHR1165" s="1">
        <v>0</v>
      </c>
      <c r="AIN1165" s="1">
        <v>0</v>
      </c>
      <c r="AIO1165" s="1">
        <v>0</v>
      </c>
      <c r="AIT1165" s="1">
        <v>1</v>
      </c>
      <c r="AIU1165" s="1">
        <v>1</v>
      </c>
      <c r="AIV1165" s="1">
        <v>0</v>
      </c>
      <c r="AIW1165" s="1">
        <v>0</v>
      </c>
      <c r="AIX1165" s="1">
        <v>35</v>
      </c>
      <c r="AJB1165" s="1">
        <v>16</v>
      </c>
    </row>
    <row r="1166" spans="1:938" s="1" customFormat="1">
      <c r="B1166" s="1">
        <v>3</v>
      </c>
      <c r="C1166" s="1">
        <v>1</v>
      </c>
      <c r="D1166" s="1" t="s">
        <v>9192</v>
      </c>
      <c r="O1166" s="1">
        <v>0</v>
      </c>
      <c r="Z1166" s="1">
        <v>0</v>
      </c>
      <c r="AA1166" s="1">
        <v>2</v>
      </c>
      <c r="AB1166" s="1" t="s">
        <v>9193</v>
      </c>
      <c r="AC1166" s="1">
        <v>1</v>
      </c>
      <c r="AD1166" s="1">
        <v>0</v>
      </c>
      <c r="AE1166" s="1">
        <v>4</v>
      </c>
      <c r="AF1166" s="1">
        <v>0</v>
      </c>
      <c r="AG1166" s="1">
        <v>0</v>
      </c>
      <c r="AI1166" s="1">
        <v>160</v>
      </c>
      <c r="AJ1166" s="1">
        <v>128</v>
      </c>
      <c r="DR1166" s="1">
        <v>90</v>
      </c>
      <c r="DS1166" s="1">
        <v>74</v>
      </c>
      <c r="HA1166" s="1">
        <v>2</v>
      </c>
      <c r="HB1166" s="1">
        <v>2</v>
      </c>
      <c r="HT1166" s="1">
        <v>0</v>
      </c>
      <c r="HU1166" s="1">
        <v>0</v>
      </c>
      <c r="IP1166" s="1">
        <v>98</v>
      </c>
      <c r="IQ1166" s="1">
        <v>98</v>
      </c>
      <c r="LX1166" s="1">
        <v>84</v>
      </c>
      <c r="LY1166" s="1">
        <v>66</v>
      </c>
      <c r="PG1166" s="1">
        <v>16</v>
      </c>
      <c r="PH1166" s="1">
        <v>18</v>
      </c>
      <c r="SP1166" s="1">
        <v>98.6</v>
      </c>
      <c r="SQ1166" s="1">
        <v>98.2</v>
      </c>
      <c r="VX1166" s="1">
        <v>1</v>
      </c>
      <c r="VY1166" s="1">
        <v>1</v>
      </c>
      <c r="WQ1166" s="1">
        <v>0</v>
      </c>
      <c r="WR1166" s="1">
        <v>0</v>
      </c>
      <c r="ZY1166" s="1">
        <v>155.6</v>
      </c>
      <c r="ZZ1166" s="1">
        <v>152.80000000000001</v>
      </c>
      <c r="AAZ1166" s="1">
        <v>25</v>
      </c>
      <c r="ABC1166" s="1">
        <v>14.3</v>
      </c>
      <c r="ABF1166" s="1">
        <v>42</v>
      </c>
      <c r="ABV1166" s="1">
        <v>134</v>
      </c>
      <c r="ABY1166" s="1">
        <v>5</v>
      </c>
      <c r="ACB1166" s="1">
        <v>102</v>
      </c>
      <c r="ACE1166" s="1">
        <v>0.92</v>
      </c>
      <c r="ACG1166" s="1">
        <v>120</v>
      </c>
      <c r="ACH1166" s="1">
        <v>256</v>
      </c>
      <c r="ACI1166" s="1">
        <v>104</v>
      </c>
      <c r="ACR1166" s="1">
        <v>26</v>
      </c>
      <c r="ACU1166" s="1">
        <v>0.6</v>
      </c>
      <c r="ACX1166" s="1">
        <v>13</v>
      </c>
      <c r="AGS1166" s="1">
        <v>1</v>
      </c>
      <c r="AGT1166" s="1">
        <v>0</v>
      </c>
      <c r="AGU1166" s="1">
        <v>1</v>
      </c>
      <c r="AGV1166" s="1">
        <v>0</v>
      </c>
      <c r="AGW1166" s="1">
        <v>0</v>
      </c>
      <c r="AGX1166" s="1">
        <v>0</v>
      </c>
      <c r="AGY1166" s="1">
        <v>0</v>
      </c>
      <c r="AGZ1166" s="1">
        <v>1</v>
      </c>
      <c r="AHA1166" s="1">
        <v>0</v>
      </c>
      <c r="AHB1166" s="1">
        <v>0</v>
      </c>
      <c r="AHC1166" s="1">
        <v>1</v>
      </c>
      <c r="AHD1166" s="1">
        <v>0</v>
      </c>
      <c r="AHE1166" s="1">
        <v>0</v>
      </c>
      <c r="AHF1166" s="1">
        <v>0</v>
      </c>
      <c r="AHH1166" s="1">
        <v>0</v>
      </c>
      <c r="AHI1166" s="1">
        <v>0</v>
      </c>
      <c r="AHK1166" s="1">
        <v>0</v>
      </c>
      <c r="AHL1166" s="1">
        <v>0</v>
      </c>
      <c r="AHM1166" s="1">
        <v>0</v>
      </c>
      <c r="AHN1166" s="1">
        <v>0</v>
      </c>
      <c r="AHO1166" s="1">
        <v>0</v>
      </c>
      <c r="AHP1166" s="1">
        <v>0</v>
      </c>
      <c r="AHQ1166" s="1">
        <v>0</v>
      </c>
      <c r="AHR1166" s="1">
        <v>0</v>
      </c>
      <c r="AIN1166" s="1">
        <v>0</v>
      </c>
      <c r="AIO1166" s="1">
        <v>0</v>
      </c>
      <c r="AIT1166" s="1">
        <v>2</v>
      </c>
      <c r="AIU1166" s="1">
        <v>0</v>
      </c>
      <c r="AIV1166" s="1">
        <v>0</v>
      </c>
      <c r="AIW1166" s="1">
        <v>0</v>
      </c>
      <c r="AIX1166" s="1">
        <v>39</v>
      </c>
      <c r="AIY1166" s="1">
        <v>44</v>
      </c>
    </row>
    <row r="1167" spans="1:938" s="1" customFormat="1">
      <c r="B1167" s="1">
        <v>4</v>
      </c>
      <c r="C1167" s="1">
        <v>0</v>
      </c>
      <c r="Z1167" s="1">
        <v>0</v>
      </c>
      <c r="AA1167" s="1">
        <v>2</v>
      </c>
      <c r="AB1167" s="1" t="s">
        <v>9194</v>
      </c>
      <c r="AC1167" s="1">
        <v>0</v>
      </c>
      <c r="AE1167" s="1">
        <v>2</v>
      </c>
      <c r="AF1167" s="1">
        <v>0</v>
      </c>
      <c r="AG1167" s="1">
        <v>0</v>
      </c>
      <c r="AI1167" s="1">
        <v>110</v>
      </c>
      <c r="AJ1167" s="1">
        <v>108</v>
      </c>
      <c r="DR1167" s="1">
        <v>78</v>
      </c>
      <c r="DS1167" s="1">
        <v>70</v>
      </c>
      <c r="HA1167" s="1">
        <v>0</v>
      </c>
      <c r="HB1167" s="1">
        <v>0</v>
      </c>
      <c r="HT1167" s="1">
        <v>0</v>
      </c>
      <c r="HU1167" s="1">
        <v>0</v>
      </c>
      <c r="IP1167" s="1">
        <v>98</v>
      </c>
      <c r="IQ1167" s="1">
        <v>96</v>
      </c>
      <c r="LX1167" s="1">
        <v>80</v>
      </c>
      <c r="LY1167" s="1">
        <v>76</v>
      </c>
      <c r="PG1167" s="1">
        <v>16</v>
      </c>
      <c r="PH1167" s="1">
        <v>16</v>
      </c>
      <c r="SP1167" s="1">
        <v>98.2</v>
      </c>
      <c r="SQ1167" s="1">
        <v>98.7</v>
      </c>
      <c r="VX1167" s="1">
        <v>1</v>
      </c>
      <c r="VY1167" s="1">
        <v>1</v>
      </c>
      <c r="WQ1167" s="1">
        <v>0</v>
      </c>
      <c r="WR1167" s="1">
        <v>0</v>
      </c>
      <c r="ZY1167" s="1">
        <v>151.6</v>
      </c>
      <c r="ZZ1167" s="1">
        <v>151.4</v>
      </c>
      <c r="AAZ1167" s="1">
        <v>29</v>
      </c>
      <c r="ABV1167" s="1">
        <v>136</v>
      </c>
      <c r="ABY1167" s="1">
        <v>4.9000000000000004</v>
      </c>
      <c r="ACB1167" s="1">
        <v>94</v>
      </c>
      <c r="ACE1167" s="1">
        <v>9.3000000000000007</v>
      </c>
      <c r="ACG1167" s="1">
        <v>142</v>
      </c>
      <c r="ACH1167" s="1">
        <v>177</v>
      </c>
      <c r="ACR1167" s="1">
        <v>29</v>
      </c>
      <c r="ACU1167" s="1">
        <v>0.76</v>
      </c>
      <c r="ACX1167" s="1">
        <v>17</v>
      </c>
      <c r="ADR1167" s="1">
        <v>2</v>
      </c>
      <c r="AGS1167" s="1">
        <v>1</v>
      </c>
      <c r="AGT1167" s="1">
        <v>0</v>
      </c>
      <c r="AGU1167" s="1">
        <v>1</v>
      </c>
      <c r="AGV1167" s="1">
        <v>0</v>
      </c>
      <c r="AGW1167" s="1">
        <v>0</v>
      </c>
      <c r="AGX1167" s="1">
        <v>0</v>
      </c>
      <c r="AGY1167" s="1">
        <v>0</v>
      </c>
      <c r="AGZ1167" s="1">
        <v>1</v>
      </c>
      <c r="AHA1167" s="1">
        <v>0</v>
      </c>
      <c r="AHB1167" s="1">
        <v>0</v>
      </c>
      <c r="AHC1167" s="1">
        <v>1</v>
      </c>
      <c r="AHD1167" s="1">
        <v>0</v>
      </c>
      <c r="AHE1167" s="1">
        <v>0</v>
      </c>
      <c r="AHF1167" s="1">
        <v>0</v>
      </c>
      <c r="AHH1167" s="1">
        <v>0</v>
      </c>
      <c r="AHI1167" s="1">
        <v>0</v>
      </c>
      <c r="AHK1167" s="1">
        <v>0</v>
      </c>
      <c r="AHL1167" s="1">
        <v>0</v>
      </c>
      <c r="AHM1167" s="1">
        <v>0</v>
      </c>
      <c r="AHN1167" s="1">
        <v>0</v>
      </c>
      <c r="AHO1167" s="1">
        <v>0</v>
      </c>
      <c r="AHP1167" s="1">
        <v>0</v>
      </c>
      <c r="AHQ1167" s="1">
        <v>0</v>
      </c>
      <c r="AHR1167" s="1">
        <v>0</v>
      </c>
      <c r="AIN1167" s="1">
        <v>0</v>
      </c>
      <c r="AIO1167" s="1">
        <v>0</v>
      </c>
      <c r="AIT1167" s="1">
        <v>2</v>
      </c>
      <c r="AIU1167" s="1">
        <v>0</v>
      </c>
      <c r="AIV1167" s="1">
        <v>0</v>
      </c>
      <c r="AIW1167" s="1">
        <v>0</v>
      </c>
      <c r="AIX1167" s="1">
        <v>36</v>
      </c>
      <c r="AIY1167" s="1">
        <v>29</v>
      </c>
    </row>
    <row r="1168" spans="1:938" s="1" customFormat="1">
      <c r="B1168" s="1">
        <v>5</v>
      </c>
      <c r="C1168" s="1">
        <v>0</v>
      </c>
      <c r="Z1168" s="1">
        <v>0</v>
      </c>
      <c r="AA1168" s="1">
        <v>2</v>
      </c>
      <c r="AB1168" s="1" t="s">
        <v>9195</v>
      </c>
      <c r="AC1168" s="1">
        <v>1</v>
      </c>
      <c r="AD1168" s="1">
        <v>0</v>
      </c>
      <c r="AE1168" s="1">
        <v>13</v>
      </c>
      <c r="AF1168" s="1">
        <v>0</v>
      </c>
      <c r="AG1168" s="1">
        <v>0</v>
      </c>
      <c r="AI1168" s="1">
        <v>154</v>
      </c>
      <c r="AJ1168" s="1">
        <v>148</v>
      </c>
      <c r="AK1168" s="1">
        <v>142</v>
      </c>
      <c r="DR1168" s="1">
        <v>82</v>
      </c>
      <c r="DS1168" s="1">
        <v>76</v>
      </c>
      <c r="DT1168" s="1">
        <v>80</v>
      </c>
      <c r="HA1168" s="1">
        <v>0</v>
      </c>
      <c r="HB1168" s="1">
        <v>0</v>
      </c>
      <c r="HC1168" s="1">
        <v>2</v>
      </c>
      <c r="HT1168" s="1">
        <v>0</v>
      </c>
      <c r="HU1168" s="1">
        <v>0</v>
      </c>
      <c r="HV1168" s="1">
        <v>0</v>
      </c>
      <c r="IP1168" s="1">
        <v>99</v>
      </c>
      <c r="IR1168" s="1">
        <v>100</v>
      </c>
      <c r="LX1168" s="1">
        <v>78</v>
      </c>
      <c r="LY1168" s="1">
        <v>81</v>
      </c>
      <c r="LZ1168" s="1">
        <v>74</v>
      </c>
      <c r="PG1168" s="1">
        <v>18</v>
      </c>
      <c r="PI1168" s="1">
        <v>18</v>
      </c>
      <c r="SP1168" s="1">
        <v>98.1</v>
      </c>
      <c r="SR1168" s="1">
        <v>98.1</v>
      </c>
      <c r="VX1168" s="1">
        <v>1</v>
      </c>
      <c r="VZ1168" s="1">
        <v>1</v>
      </c>
      <c r="WQ1168" s="1">
        <v>0</v>
      </c>
      <c r="ZY1168" s="1">
        <v>151.4</v>
      </c>
      <c r="AAA1168" s="1">
        <v>152.4</v>
      </c>
      <c r="AAZ1168" s="1">
        <v>30</v>
      </c>
      <c r="ABC1168" s="1">
        <v>15.3</v>
      </c>
      <c r="ABF1168" s="1">
        <v>45</v>
      </c>
      <c r="ABV1168" s="1">
        <v>136</v>
      </c>
      <c r="ABY1168" s="1">
        <v>5.4</v>
      </c>
      <c r="ACB1168" s="1">
        <v>96</v>
      </c>
      <c r="ACE1168" s="1">
        <v>1.1499999999999999</v>
      </c>
      <c r="ACG1168" s="1">
        <v>179</v>
      </c>
      <c r="ACH1168" s="1">
        <v>221</v>
      </c>
      <c r="ACR1168" s="1">
        <v>38</v>
      </c>
      <c r="ACU1168" s="1">
        <v>1</v>
      </c>
      <c r="ACX1168" s="1">
        <v>18</v>
      </c>
      <c r="AGS1168" s="1">
        <v>1</v>
      </c>
      <c r="AGT1168" s="1">
        <v>0</v>
      </c>
      <c r="AGU1168" s="1">
        <v>1</v>
      </c>
      <c r="AGV1168" s="1">
        <v>0</v>
      </c>
      <c r="AGW1168" s="1">
        <v>0</v>
      </c>
      <c r="AGX1168" s="1">
        <v>0</v>
      </c>
      <c r="AGY1168" s="1">
        <v>0</v>
      </c>
      <c r="AGZ1168" s="1">
        <v>1</v>
      </c>
      <c r="AHA1168" s="1">
        <v>0</v>
      </c>
      <c r="AHB1168" s="1">
        <v>0</v>
      </c>
      <c r="AHC1168" s="1">
        <v>1</v>
      </c>
      <c r="AHD1168" s="1">
        <v>0</v>
      </c>
      <c r="AHE1168" s="1">
        <v>0</v>
      </c>
      <c r="AHF1168" s="1">
        <v>0</v>
      </c>
      <c r="AHH1168" s="1">
        <v>0</v>
      </c>
      <c r="AHI1168" s="1">
        <v>0</v>
      </c>
      <c r="AHK1168" s="1">
        <v>0</v>
      </c>
      <c r="AHL1168" s="1">
        <v>0</v>
      </c>
      <c r="AHM1168" s="1">
        <v>0</v>
      </c>
      <c r="AHN1168" s="1">
        <v>0</v>
      </c>
      <c r="AHO1168" s="1">
        <v>0</v>
      </c>
      <c r="AHP1168" s="1">
        <v>0</v>
      </c>
      <c r="AHQ1168" s="1">
        <v>0</v>
      </c>
      <c r="AHR1168" s="1">
        <v>0</v>
      </c>
      <c r="AIN1168" s="1">
        <v>0</v>
      </c>
      <c r="AIO1168" s="1">
        <v>0</v>
      </c>
      <c r="AIT1168" s="1">
        <v>2</v>
      </c>
      <c r="AIU1168" s="1">
        <v>0</v>
      </c>
      <c r="AIV1168" s="1">
        <v>0</v>
      </c>
      <c r="AIW1168" s="1">
        <v>0</v>
      </c>
      <c r="AIX1168" s="1">
        <v>49</v>
      </c>
      <c r="AIY1168" s="1">
        <v>27</v>
      </c>
    </row>
    <row r="1169" spans="1:950" s="1" customFormat="1">
      <c r="B1169" s="1">
        <v>6</v>
      </c>
      <c r="C1169" s="1">
        <v>0</v>
      </c>
      <c r="Z1169" s="1">
        <v>0</v>
      </c>
      <c r="AA1169" s="1">
        <v>2</v>
      </c>
      <c r="AB1169" s="1" t="s">
        <v>9196</v>
      </c>
      <c r="AC1169" s="1">
        <v>0</v>
      </c>
      <c r="AE1169" s="1">
        <v>0</v>
      </c>
      <c r="AG1169" s="1">
        <v>0</v>
      </c>
      <c r="AI1169" s="1">
        <v>138</v>
      </c>
      <c r="AJ1169" s="1">
        <v>136</v>
      </c>
      <c r="DR1169" s="1">
        <v>70</v>
      </c>
      <c r="DS1169" s="1">
        <v>80</v>
      </c>
      <c r="HA1169" s="1">
        <v>2</v>
      </c>
      <c r="HB1169" s="1">
        <v>2</v>
      </c>
      <c r="HT1169" s="1">
        <v>0</v>
      </c>
      <c r="HU1169" s="1">
        <v>0</v>
      </c>
      <c r="IP1169" s="1">
        <v>99</v>
      </c>
      <c r="IQ1169" s="1">
        <v>99</v>
      </c>
      <c r="LX1169" s="1">
        <v>80</v>
      </c>
      <c r="LY1169" s="1">
        <v>78</v>
      </c>
      <c r="PG1169" s="1">
        <v>16</v>
      </c>
      <c r="PH1169" s="1">
        <v>16</v>
      </c>
      <c r="SP1169" s="1">
        <v>97.7</v>
      </c>
      <c r="SQ1169" s="1">
        <v>97.5</v>
      </c>
      <c r="VX1169" s="1">
        <v>1</v>
      </c>
      <c r="VY1169" s="1">
        <v>1</v>
      </c>
      <c r="WQ1169" s="1">
        <v>0</v>
      </c>
      <c r="WR1169" s="1">
        <v>0</v>
      </c>
      <c r="ZY1169" s="1">
        <v>151.4</v>
      </c>
      <c r="ZZ1169" s="1">
        <v>151.19999999999999</v>
      </c>
      <c r="AAZ1169" s="1">
        <v>33</v>
      </c>
      <c r="ABC1169" s="1">
        <v>16.3</v>
      </c>
      <c r="ABF1169" s="1">
        <v>48</v>
      </c>
      <c r="ABV1169" s="1">
        <v>136</v>
      </c>
      <c r="ABY1169" s="1">
        <v>5.2</v>
      </c>
      <c r="ACB1169" s="1">
        <v>96</v>
      </c>
      <c r="ACE1169" s="1">
        <v>1.1499999999999999</v>
      </c>
      <c r="ACG1169" s="1">
        <v>89</v>
      </c>
      <c r="ACH1169" s="1">
        <v>164</v>
      </c>
      <c r="ACI1169" s="1">
        <v>152</v>
      </c>
      <c r="ACR1169" s="1">
        <v>51</v>
      </c>
      <c r="ACU1169" s="1">
        <v>0.9</v>
      </c>
      <c r="ACX1169" s="1">
        <v>12</v>
      </c>
      <c r="AGS1169" s="1">
        <v>1</v>
      </c>
      <c r="AGT1169" s="1">
        <v>0</v>
      </c>
      <c r="AGU1169" s="1">
        <v>1</v>
      </c>
      <c r="AGV1169" s="1">
        <v>0</v>
      </c>
      <c r="AGW1169" s="1">
        <v>0</v>
      </c>
      <c r="AGX1169" s="1">
        <v>0</v>
      </c>
      <c r="AGY1169" s="1">
        <v>0</v>
      </c>
      <c r="AGZ1169" s="1">
        <v>1</v>
      </c>
      <c r="AHA1169" s="1">
        <v>0</v>
      </c>
      <c r="AHB1169" s="1">
        <v>0</v>
      </c>
      <c r="AHC1169" s="1">
        <v>1</v>
      </c>
      <c r="AHD1169" s="1">
        <v>0</v>
      </c>
      <c r="AHE1169" s="1">
        <v>0</v>
      </c>
      <c r="AHF1169" s="1">
        <v>0</v>
      </c>
      <c r="AHH1169" s="1">
        <v>0</v>
      </c>
      <c r="AHI1169" s="1">
        <v>0</v>
      </c>
      <c r="AHK1169" s="1">
        <v>0</v>
      </c>
      <c r="AHL1169" s="1">
        <v>0</v>
      </c>
      <c r="AHM1169" s="1">
        <v>0</v>
      </c>
      <c r="AHN1169" s="1">
        <v>0</v>
      </c>
      <c r="AHO1169" s="1">
        <v>0</v>
      </c>
      <c r="AHP1169" s="1">
        <v>0</v>
      </c>
      <c r="AHQ1169" s="1">
        <v>0</v>
      </c>
      <c r="AHR1169" s="1">
        <v>0</v>
      </c>
      <c r="AIN1169" s="1">
        <v>0</v>
      </c>
      <c r="AIO1169" s="1">
        <v>0</v>
      </c>
      <c r="AIT1169" s="1">
        <v>0</v>
      </c>
      <c r="AIU1169" s="1">
        <v>2</v>
      </c>
      <c r="AIV1169" s="1">
        <v>0</v>
      </c>
      <c r="AIW1169" s="1">
        <v>0</v>
      </c>
      <c r="AJB1169" s="1">
        <v>50</v>
      </c>
      <c r="AJC1169" s="1">
        <v>30</v>
      </c>
    </row>
    <row r="1170" spans="1:950" s="1" customFormat="1">
      <c r="B1170" s="1">
        <v>7</v>
      </c>
      <c r="C1170" s="1">
        <v>1</v>
      </c>
      <c r="D1170" s="1" t="s">
        <v>9197</v>
      </c>
      <c r="E1170" s="1" t="s">
        <v>9198</v>
      </c>
      <c r="O1170" s="1">
        <v>0</v>
      </c>
      <c r="P1170" s="1">
        <v>1</v>
      </c>
      <c r="Z1170" s="1">
        <v>0</v>
      </c>
      <c r="AA1170" s="1">
        <v>2</v>
      </c>
      <c r="AB1170" s="1" t="s">
        <v>9199</v>
      </c>
      <c r="AC1170" s="1">
        <v>0</v>
      </c>
      <c r="AE1170" s="1">
        <v>0</v>
      </c>
      <c r="AG1170" s="1">
        <v>0</v>
      </c>
      <c r="AI1170" s="1">
        <v>126</v>
      </c>
      <c r="AJ1170" s="1">
        <v>110</v>
      </c>
      <c r="DR1170" s="1">
        <v>72</v>
      </c>
      <c r="DS1170" s="1">
        <v>70</v>
      </c>
      <c r="HA1170" s="1">
        <v>2</v>
      </c>
      <c r="HB1170" s="1">
        <v>2</v>
      </c>
      <c r="HT1170" s="1">
        <v>0</v>
      </c>
      <c r="HU1170" s="1">
        <v>0</v>
      </c>
      <c r="IP1170" s="1">
        <v>99</v>
      </c>
      <c r="IQ1170" s="1">
        <v>99</v>
      </c>
      <c r="LX1170" s="1">
        <v>86</v>
      </c>
      <c r="LY1170" s="1">
        <v>74</v>
      </c>
      <c r="PG1170" s="1">
        <v>16</v>
      </c>
      <c r="PH1170" s="1">
        <v>16</v>
      </c>
      <c r="SP1170" s="1">
        <v>98</v>
      </c>
      <c r="SQ1170" s="1">
        <v>96.2</v>
      </c>
      <c r="VX1170" s="1">
        <v>1</v>
      </c>
      <c r="VY1170" s="1">
        <v>1</v>
      </c>
      <c r="WQ1170" s="1">
        <v>0</v>
      </c>
      <c r="WR1170" s="1">
        <v>0</v>
      </c>
      <c r="ZY1170" s="1">
        <v>150.19999999999999</v>
      </c>
      <c r="ZZ1170" s="1">
        <v>150</v>
      </c>
      <c r="AAZ1170" s="1">
        <v>27</v>
      </c>
      <c r="ABC1170" s="1">
        <v>14.6</v>
      </c>
      <c r="ABF1170" s="1">
        <v>43</v>
      </c>
      <c r="ABV1170" s="1">
        <v>135</v>
      </c>
      <c r="ABY1170" s="1">
        <v>5.5</v>
      </c>
      <c r="ACB1170" s="1">
        <v>98</v>
      </c>
      <c r="ACE1170" s="1">
        <v>1.06</v>
      </c>
      <c r="ACG1170" s="1">
        <v>88</v>
      </c>
      <c r="ACH1170" s="1">
        <v>245</v>
      </c>
      <c r="ACR1170" s="1">
        <v>48</v>
      </c>
      <c r="ACU1170" s="1">
        <v>0.9</v>
      </c>
      <c r="ACX1170" s="1">
        <v>16</v>
      </c>
      <c r="AGS1170" s="1">
        <v>1</v>
      </c>
      <c r="AGT1170" s="1">
        <v>0</v>
      </c>
      <c r="AGU1170" s="1">
        <v>1</v>
      </c>
      <c r="AGV1170" s="1">
        <v>0</v>
      </c>
      <c r="AGW1170" s="1">
        <v>0</v>
      </c>
      <c r="AGX1170" s="1">
        <v>0</v>
      </c>
      <c r="AGY1170" s="1">
        <v>0</v>
      </c>
      <c r="AGZ1170" s="1">
        <v>1</v>
      </c>
      <c r="AHA1170" s="1">
        <v>0</v>
      </c>
      <c r="AHB1170" s="1">
        <v>0</v>
      </c>
      <c r="AHC1170" s="1">
        <v>1</v>
      </c>
      <c r="AHD1170" s="1">
        <v>0</v>
      </c>
      <c r="AHE1170" s="1">
        <v>0</v>
      </c>
      <c r="AHF1170" s="1">
        <v>0</v>
      </c>
      <c r="AHH1170" s="1">
        <v>0</v>
      </c>
      <c r="AHI1170" s="1">
        <v>0</v>
      </c>
      <c r="AHK1170" s="1">
        <v>0</v>
      </c>
      <c r="AHL1170" s="1">
        <v>0</v>
      </c>
      <c r="AHM1170" s="1">
        <v>0</v>
      </c>
      <c r="AHN1170" s="1">
        <v>0</v>
      </c>
      <c r="AHO1170" s="1">
        <v>0</v>
      </c>
      <c r="AHP1170" s="1">
        <v>0</v>
      </c>
      <c r="AHQ1170" s="1">
        <v>0</v>
      </c>
      <c r="AHR1170" s="1">
        <v>0</v>
      </c>
      <c r="AIN1170" s="1">
        <v>0</v>
      </c>
      <c r="AIO1170" s="1">
        <v>0</v>
      </c>
      <c r="AIT1170" s="1">
        <v>0</v>
      </c>
      <c r="AIU1170" s="1">
        <v>2</v>
      </c>
      <c r="AIV1170" s="1">
        <v>0</v>
      </c>
      <c r="AIW1170" s="1">
        <v>0</v>
      </c>
      <c r="AJB1170" s="1">
        <v>30</v>
      </c>
      <c r="AJC1170" s="1">
        <v>21</v>
      </c>
    </row>
    <row r="1171" spans="1:950" s="1" customFormat="1">
      <c r="B1171" s="1">
        <v>8</v>
      </c>
      <c r="C1171" s="1">
        <v>0</v>
      </c>
      <c r="Z1171" s="1">
        <v>0</v>
      </c>
      <c r="AA1171" s="1">
        <v>2</v>
      </c>
      <c r="AB1171" s="1" t="s">
        <v>9200</v>
      </c>
      <c r="AC1171" s="1">
        <v>0</v>
      </c>
      <c r="AE1171" s="1">
        <v>1</v>
      </c>
      <c r="AF1171" s="1">
        <v>0</v>
      </c>
      <c r="AG1171" s="1">
        <v>0</v>
      </c>
      <c r="AI1171" s="1">
        <v>146</v>
      </c>
      <c r="AJ1171" s="1">
        <v>128</v>
      </c>
      <c r="DR1171" s="1">
        <v>86</v>
      </c>
      <c r="DS1171" s="1">
        <v>72</v>
      </c>
      <c r="HA1171" s="1">
        <v>2</v>
      </c>
      <c r="HB1171" s="1">
        <v>2</v>
      </c>
      <c r="HT1171" s="1">
        <v>0</v>
      </c>
      <c r="HU1171" s="1">
        <v>0</v>
      </c>
      <c r="IP1171" s="1">
        <v>98</v>
      </c>
      <c r="IQ1171" s="1">
        <v>98</v>
      </c>
      <c r="LX1171" s="1">
        <v>83</v>
      </c>
      <c r="LY1171" s="1">
        <v>78</v>
      </c>
      <c r="PG1171" s="1">
        <v>16</v>
      </c>
      <c r="PH1171" s="1">
        <v>16</v>
      </c>
      <c r="SP1171" s="1">
        <v>97.3</v>
      </c>
      <c r="SQ1171" s="1">
        <v>97.5</v>
      </c>
      <c r="VX1171" s="1">
        <v>1</v>
      </c>
      <c r="VY1171" s="1">
        <v>1</v>
      </c>
      <c r="WQ1171" s="1">
        <v>0</v>
      </c>
      <c r="WR1171" s="1">
        <v>0</v>
      </c>
      <c r="ZY1171" s="1">
        <v>148.80000000000001</v>
      </c>
      <c r="ZZ1171" s="1">
        <v>149.4</v>
      </c>
      <c r="AAZ1171" s="1">
        <v>28</v>
      </c>
      <c r="ABA1171" s="1">
        <v>28</v>
      </c>
      <c r="ABC1171" s="1">
        <v>15.6</v>
      </c>
      <c r="ABF1171" s="1">
        <v>46</v>
      </c>
      <c r="ABV1171" s="1">
        <v>134</v>
      </c>
      <c r="ABW1171" s="1">
        <v>133</v>
      </c>
      <c r="ABY1171" s="1">
        <v>5.4</v>
      </c>
      <c r="ABZ1171" s="1">
        <v>5.7</v>
      </c>
      <c r="ACB1171" s="1">
        <v>95</v>
      </c>
      <c r="ACC1171" s="1">
        <v>93</v>
      </c>
      <c r="ACE1171" s="1">
        <v>1.1599999999999999</v>
      </c>
      <c r="ACF1171" s="1">
        <v>9.8000000000000007</v>
      </c>
      <c r="ACG1171" s="1">
        <v>159</v>
      </c>
      <c r="ACH1171" s="1">
        <v>271</v>
      </c>
      <c r="ACI1171" s="1">
        <v>269</v>
      </c>
      <c r="ACR1171" s="1">
        <v>58</v>
      </c>
      <c r="ACS1171" s="1">
        <v>65</v>
      </c>
      <c r="ACU1171" s="1">
        <v>0.9</v>
      </c>
      <c r="ACV1171" s="1">
        <v>0.99</v>
      </c>
      <c r="ACX1171" s="1">
        <v>18</v>
      </c>
      <c r="ACY1171" s="1">
        <v>12</v>
      </c>
      <c r="AGS1171" s="1">
        <v>1</v>
      </c>
      <c r="AGT1171" s="1">
        <v>0</v>
      </c>
      <c r="AGU1171" s="1">
        <v>1</v>
      </c>
      <c r="AGV1171" s="1">
        <v>0</v>
      </c>
      <c r="AGW1171" s="1">
        <v>0</v>
      </c>
      <c r="AGX1171" s="1">
        <v>0</v>
      </c>
      <c r="AGY1171" s="1">
        <v>0</v>
      </c>
      <c r="AGZ1171" s="1">
        <v>1</v>
      </c>
      <c r="AHA1171" s="1">
        <v>0</v>
      </c>
      <c r="AHB1171" s="1">
        <v>0</v>
      </c>
      <c r="AHC1171" s="1">
        <v>1</v>
      </c>
      <c r="AHD1171" s="1">
        <v>0</v>
      </c>
      <c r="AHE1171" s="1">
        <v>0</v>
      </c>
      <c r="AHF1171" s="1">
        <v>0</v>
      </c>
      <c r="AHH1171" s="1">
        <v>0</v>
      </c>
      <c r="AHI1171" s="1">
        <v>0</v>
      </c>
      <c r="AHK1171" s="1">
        <v>0</v>
      </c>
      <c r="AHL1171" s="1">
        <v>0</v>
      </c>
      <c r="AHM1171" s="1">
        <v>0</v>
      </c>
      <c r="AHN1171" s="1">
        <v>0</v>
      </c>
      <c r="AHO1171" s="1">
        <v>0</v>
      </c>
      <c r="AHP1171" s="1">
        <v>0</v>
      </c>
      <c r="AHQ1171" s="1">
        <v>0</v>
      </c>
      <c r="AHR1171" s="1">
        <v>0</v>
      </c>
      <c r="AIN1171" s="1">
        <v>0</v>
      </c>
      <c r="AIO1171" s="1">
        <v>0</v>
      </c>
      <c r="AIT1171" s="1">
        <v>1</v>
      </c>
      <c r="AIU1171" s="1">
        <v>1</v>
      </c>
      <c r="AIV1171" s="1">
        <v>0</v>
      </c>
      <c r="AIW1171" s="1">
        <v>0</v>
      </c>
      <c r="AIX1171" s="1">
        <v>25</v>
      </c>
      <c r="AJB1171" s="1">
        <v>33</v>
      </c>
    </row>
    <row r="1172" spans="1:950" s="1" customFormat="1">
      <c r="B1172" s="1">
        <v>9</v>
      </c>
      <c r="C1172" s="1">
        <v>1</v>
      </c>
      <c r="D1172" s="1" t="s">
        <v>9201</v>
      </c>
      <c r="O1172" s="1">
        <v>1</v>
      </c>
      <c r="Z1172" s="1">
        <v>0</v>
      </c>
      <c r="AA1172" s="1">
        <v>2</v>
      </c>
      <c r="AB1172" s="1" t="s">
        <v>9202</v>
      </c>
      <c r="AC1172" s="1">
        <v>0</v>
      </c>
      <c r="AE1172" s="1">
        <v>1</v>
      </c>
      <c r="AF1172" s="1">
        <v>0</v>
      </c>
      <c r="AG1172" s="1">
        <v>0</v>
      </c>
      <c r="AI1172" s="1">
        <v>116</v>
      </c>
      <c r="AJ1172" s="1">
        <v>110</v>
      </c>
      <c r="DR1172" s="1">
        <v>68</v>
      </c>
      <c r="DS1172" s="1">
        <v>66</v>
      </c>
      <c r="HA1172" s="1">
        <v>2</v>
      </c>
      <c r="HB1172" s="1">
        <v>2</v>
      </c>
      <c r="HT1172" s="1">
        <v>0</v>
      </c>
      <c r="HU1172" s="1">
        <v>0</v>
      </c>
      <c r="IP1172" s="1">
        <v>99</v>
      </c>
      <c r="IQ1172" s="1">
        <v>99</v>
      </c>
      <c r="LX1172" s="1">
        <v>71</v>
      </c>
      <c r="LY1172" s="1">
        <v>76</v>
      </c>
      <c r="PG1172" s="1">
        <v>16</v>
      </c>
      <c r="PH1172" s="1">
        <v>16</v>
      </c>
      <c r="SP1172" s="1">
        <v>98.6</v>
      </c>
      <c r="SQ1172" s="1">
        <v>98.2</v>
      </c>
      <c r="VX1172" s="1">
        <v>1</v>
      </c>
      <c r="VY1172" s="1">
        <v>1</v>
      </c>
      <c r="WQ1172" s="1">
        <v>0</v>
      </c>
      <c r="WR1172" s="1">
        <v>0</v>
      </c>
      <c r="ZY1172" s="1">
        <v>150</v>
      </c>
      <c r="ZZ1172" s="1">
        <v>150.80000000000001</v>
      </c>
      <c r="AAZ1172" s="1">
        <v>26</v>
      </c>
      <c r="ABC1172" s="1">
        <v>15.6</v>
      </c>
      <c r="ABF1172" s="1">
        <v>46</v>
      </c>
      <c r="ABV1172" s="1">
        <v>133</v>
      </c>
      <c r="ABY1172" s="1">
        <v>5.3</v>
      </c>
      <c r="ACB1172" s="1">
        <v>97</v>
      </c>
      <c r="ACE1172" s="1">
        <v>1.0900000000000001</v>
      </c>
      <c r="ACG1172" s="1">
        <v>109</v>
      </c>
      <c r="ACH1172" s="1">
        <v>323</v>
      </c>
      <c r="ACR1172" s="1">
        <v>65</v>
      </c>
      <c r="ACU1172" s="1">
        <v>1.1000000000000001</v>
      </c>
      <c r="ACX1172" s="1">
        <v>16</v>
      </c>
      <c r="AGS1172" s="1">
        <v>0</v>
      </c>
      <c r="AGT1172" s="1">
        <v>0</v>
      </c>
      <c r="AGU1172" s="1">
        <v>0</v>
      </c>
      <c r="AGV1172" s="1">
        <v>0</v>
      </c>
      <c r="AGW1172" s="1">
        <v>0</v>
      </c>
      <c r="AGX1172" s="1">
        <v>0</v>
      </c>
      <c r="AGY1172" s="1">
        <v>0</v>
      </c>
      <c r="AGZ1172" s="1">
        <v>1</v>
      </c>
      <c r="AHA1172" s="1">
        <v>0</v>
      </c>
      <c r="AHB1172" s="1">
        <v>0</v>
      </c>
      <c r="AHC1172" s="1">
        <v>1</v>
      </c>
      <c r="AHD1172" s="1">
        <v>0</v>
      </c>
      <c r="AHE1172" s="1">
        <v>0</v>
      </c>
      <c r="AHF1172" s="1">
        <v>0</v>
      </c>
      <c r="AHH1172" s="1">
        <v>0</v>
      </c>
      <c r="AHI1172" s="1">
        <v>0</v>
      </c>
      <c r="AHK1172" s="1">
        <v>0</v>
      </c>
      <c r="AHL1172" s="1">
        <v>0</v>
      </c>
      <c r="AHM1172" s="1">
        <v>0</v>
      </c>
      <c r="AHN1172" s="1">
        <v>0</v>
      </c>
      <c r="AHO1172" s="1">
        <v>0</v>
      </c>
      <c r="AHP1172" s="1">
        <v>0</v>
      </c>
      <c r="AHQ1172" s="1">
        <v>0</v>
      </c>
      <c r="AHR1172" s="1">
        <v>0</v>
      </c>
      <c r="AIN1172" s="1">
        <v>0</v>
      </c>
      <c r="AIO1172" s="1">
        <v>0</v>
      </c>
      <c r="AIT1172" s="1">
        <v>1</v>
      </c>
      <c r="AIU1172" s="1">
        <v>1</v>
      </c>
      <c r="AIV1172" s="1">
        <v>0</v>
      </c>
      <c r="AIW1172" s="1">
        <v>0</v>
      </c>
      <c r="AIX1172" s="1">
        <v>26</v>
      </c>
      <c r="AJB1172" s="1">
        <v>15</v>
      </c>
    </row>
    <row r="1173" spans="1:950" s="80" customFormat="1">
      <c r="B1173" s="80">
        <v>10</v>
      </c>
      <c r="C1173" s="80">
        <v>0</v>
      </c>
      <c r="Z1173" s="80">
        <v>0</v>
      </c>
      <c r="AA1173" s="80">
        <v>2</v>
      </c>
      <c r="AC1173" s="80">
        <v>0</v>
      </c>
      <c r="AE1173" s="80">
        <v>0</v>
      </c>
      <c r="AG1173" s="80">
        <v>0</v>
      </c>
      <c r="AI1173" s="80">
        <v>165</v>
      </c>
      <c r="DR1173" s="80">
        <v>98</v>
      </c>
      <c r="HA1173" s="80">
        <v>2</v>
      </c>
      <c r="HT1173" s="80">
        <v>0</v>
      </c>
      <c r="IP1173" s="80">
        <v>99</v>
      </c>
      <c r="LX1173" s="80">
        <v>75</v>
      </c>
      <c r="PG1173" s="80">
        <v>16</v>
      </c>
      <c r="SP1173" s="80">
        <v>97.8</v>
      </c>
      <c r="VX1173" s="80">
        <v>1</v>
      </c>
      <c r="WQ1173" s="80">
        <v>0</v>
      </c>
      <c r="ZY1173" s="80">
        <v>149</v>
      </c>
      <c r="AAZ1173" s="80">
        <v>28</v>
      </c>
      <c r="ABC1173" s="80">
        <v>16</v>
      </c>
      <c r="ABF1173" s="80">
        <v>47</v>
      </c>
      <c r="ABV1173" s="80">
        <v>135</v>
      </c>
      <c r="ABY1173" s="80">
        <v>5.4</v>
      </c>
      <c r="ACB1173" s="80">
        <v>98</v>
      </c>
      <c r="ACE1173" s="80">
        <v>1.1499999999999999</v>
      </c>
      <c r="ACG1173" s="80">
        <v>167</v>
      </c>
      <c r="ACH1173" s="80">
        <v>261</v>
      </c>
      <c r="ACR1173" s="80">
        <v>58</v>
      </c>
      <c r="ACU1173" s="80">
        <v>1</v>
      </c>
      <c r="ACX1173" s="80">
        <v>15</v>
      </c>
      <c r="AGS1173" s="80">
        <v>0</v>
      </c>
      <c r="AGT1173" s="80">
        <v>0</v>
      </c>
      <c r="AGU1173" s="80">
        <v>0</v>
      </c>
      <c r="AGV1173" s="80">
        <v>0</v>
      </c>
      <c r="AGW1173" s="80">
        <v>0</v>
      </c>
      <c r="AGX1173" s="80">
        <v>0</v>
      </c>
      <c r="AGY1173" s="80">
        <v>0</v>
      </c>
      <c r="AGZ1173" s="80">
        <v>1</v>
      </c>
      <c r="AHA1173" s="80">
        <v>0</v>
      </c>
      <c r="AHB1173" s="80">
        <v>0</v>
      </c>
      <c r="AHC1173" s="80">
        <v>1</v>
      </c>
      <c r="AHD1173" s="80">
        <v>0</v>
      </c>
      <c r="AHE1173" s="80">
        <v>0</v>
      </c>
      <c r="AHF1173" s="80">
        <v>0</v>
      </c>
      <c r="AHH1173" s="80">
        <v>0</v>
      </c>
      <c r="AHI1173" s="80">
        <v>0</v>
      </c>
      <c r="AHK1173" s="80">
        <v>0</v>
      </c>
      <c r="AHL1173" s="80">
        <v>0</v>
      </c>
      <c r="AHM1173" s="80">
        <v>0</v>
      </c>
      <c r="AHN1173" s="80">
        <v>0</v>
      </c>
      <c r="AHO1173" s="80">
        <v>0</v>
      </c>
      <c r="AHP1173" s="80">
        <v>0</v>
      </c>
      <c r="AHQ1173" s="80">
        <v>0</v>
      </c>
      <c r="AHR1173" s="80">
        <v>0</v>
      </c>
      <c r="AIN1173" s="80">
        <v>0</v>
      </c>
      <c r="AIO1173" s="80">
        <v>0</v>
      </c>
      <c r="AIT1173" s="80">
        <v>1</v>
      </c>
      <c r="AIU1173" s="80">
        <v>0</v>
      </c>
      <c r="AIV1173" s="80">
        <v>0</v>
      </c>
      <c r="AIW1173" s="80">
        <v>0</v>
      </c>
      <c r="AIX1173" s="80">
        <v>36</v>
      </c>
    </row>
    <row r="1174" spans="1:950" s="1" customFormat="1">
      <c r="A1174" s="1">
        <v>246</v>
      </c>
      <c r="B1174" s="1" t="s">
        <v>7502</v>
      </c>
      <c r="C1174" s="1">
        <v>0</v>
      </c>
      <c r="Z1174" s="1">
        <v>0</v>
      </c>
      <c r="AA1174" s="1">
        <v>1</v>
      </c>
      <c r="ACG1174" s="1">
        <v>125</v>
      </c>
      <c r="AGS1174" s="1">
        <v>1</v>
      </c>
      <c r="AGT1174" s="1">
        <v>0</v>
      </c>
      <c r="AGU1174" s="1">
        <v>1</v>
      </c>
      <c r="AGV1174" s="1">
        <v>0</v>
      </c>
      <c r="AGW1174" s="1">
        <v>0</v>
      </c>
      <c r="AGX1174" s="1">
        <v>0</v>
      </c>
      <c r="AGY1174" s="1">
        <v>0</v>
      </c>
      <c r="AGZ1174" s="1">
        <v>0</v>
      </c>
      <c r="AHA1174" s="1">
        <v>0</v>
      </c>
      <c r="AHB1174" s="1">
        <v>0</v>
      </c>
      <c r="AHC1174" s="1">
        <v>1</v>
      </c>
      <c r="AHD1174" s="1">
        <v>0</v>
      </c>
      <c r="AHE1174" s="1">
        <v>0</v>
      </c>
      <c r="AHF1174" s="1">
        <v>0</v>
      </c>
      <c r="AHH1174" s="1">
        <v>0</v>
      </c>
      <c r="AHI1174" s="1">
        <v>0</v>
      </c>
      <c r="AHK1174" s="1">
        <v>0</v>
      </c>
      <c r="AHL1174" s="1">
        <v>0</v>
      </c>
      <c r="AHM1174" s="1">
        <v>0</v>
      </c>
      <c r="AHN1174" s="1">
        <v>0</v>
      </c>
      <c r="AHO1174" s="1">
        <v>0</v>
      </c>
      <c r="AHP1174" s="1">
        <v>0</v>
      </c>
      <c r="AHQ1174" s="1">
        <v>0</v>
      </c>
      <c r="AHR1174" s="1">
        <v>0</v>
      </c>
      <c r="AIM1174" s="1">
        <v>0</v>
      </c>
      <c r="AIN1174" s="1">
        <v>0</v>
      </c>
      <c r="AIO1174" s="1">
        <v>0</v>
      </c>
      <c r="AIT1174" s="3">
        <v>0</v>
      </c>
      <c r="AIU1174" s="1">
        <v>0</v>
      </c>
      <c r="AIV1174" s="1">
        <v>0</v>
      </c>
      <c r="AIW1174" s="1">
        <v>0</v>
      </c>
    </row>
    <row r="1175" spans="1:950" s="1" customFormat="1">
      <c r="B1175" s="1">
        <v>2</v>
      </c>
      <c r="C1175" s="1">
        <v>1</v>
      </c>
      <c r="D1175" s="1" t="s">
        <v>9203</v>
      </c>
      <c r="E1175" s="1" t="s">
        <v>9204</v>
      </c>
      <c r="O1175" s="1">
        <v>1</v>
      </c>
      <c r="P1175" s="1">
        <v>0</v>
      </c>
      <c r="Z1175" s="1">
        <v>0</v>
      </c>
      <c r="AA1175" s="1">
        <v>2</v>
      </c>
      <c r="AB1175" s="1" t="s">
        <v>7487</v>
      </c>
      <c r="AC1175" s="1">
        <v>0</v>
      </c>
      <c r="AE1175" s="1">
        <v>1</v>
      </c>
      <c r="AF1175" s="1">
        <v>0</v>
      </c>
      <c r="AG1175" s="1">
        <v>0</v>
      </c>
      <c r="AI1175" s="1">
        <v>140</v>
      </c>
      <c r="DR1175" s="1">
        <v>88</v>
      </c>
      <c r="HA1175" s="1">
        <v>0</v>
      </c>
      <c r="HT1175" s="1">
        <v>0</v>
      </c>
      <c r="IP1175" s="1">
        <v>93.5</v>
      </c>
      <c r="IQ1175" s="1">
        <v>95</v>
      </c>
      <c r="LX1175" s="1">
        <v>69</v>
      </c>
      <c r="LY1175" s="1">
        <v>68</v>
      </c>
      <c r="PG1175" s="1">
        <v>26</v>
      </c>
      <c r="PH1175" s="1">
        <v>18</v>
      </c>
      <c r="SP1175" s="1">
        <v>98.6</v>
      </c>
      <c r="VX1175" s="1">
        <v>1</v>
      </c>
      <c r="WQ1175" s="1">
        <v>0</v>
      </c>
      <c r="WR1175" s="1">
        <v>0</v>
      </c>
      <c r="ZY1175" s="1">
        <v>202.8</v>
      </c>
      <c r="AAY1175" s="1">
        <v>29</v>
      </c>
      <c r="AAZ1175" s="1">
        <v>28</v>
      </c>
      <c r="ABB1175" s="1">
        <v>11.2</v>
      </c>
      <c r="ABC1175" s="1">
        <v>11.9</v>
      </c>
      <c r="ABE1175" s="1">
        <v>34.200000000000003</v>
      </c>
      <c r="ABF1175" s="1">
        <v>35</v>
      </c>
      <c r="ABH1175" s="1">
        <v>1.4</v>
      </c>
      <c r="ABM1175" s="1">
        <v>6.65</v>
      </c>
      <c r="ABO1175" s="1">
        <v>251</v>
      </c>
      <c r="ABQ1175" s="1">
        <v>0.08</v>
      </c>
      <c r="ABU1175" s="1">
        <v>142</v>
      </c>
      <c r="ABV1175" s="1">
        <v>139</v>
      </c>
      <c r="ABX1175" s="1">
        <v>3.6</v>
      </c>
      <c r="ABY1175" s="1">
        <v>3.6</v>
      </c>
      <c r="ACA1175" s="1">
        <v>104</v>
      </c>
      <c r="ACB1175" s="1">
        <v>105</v>
      </c>
      <c r="ACD1175" s="1">
        <v>9.1</v>
      </c>
      <c r="ACE1175" s="1">
        <v>1.07</v>
      </c>
      <c r="ACG1175" s="1">
        <v>99</v>
      </c>
      <c r="ACH1175" s="1">
        <v>95</v>
      </c>
      <c r="ACI1175" s="1">
        <v>134</v>
      </c>
      <c r="ACJ1175" s="1">
        <v>106</v>
      </c>
      <c r="ACQ1175" s="1">
        <v>46</v>
      </c>
      <c r="ACR1175" s="1">
        <v>38</v>
      </c>
      <c r="ACT1175" s="1">
        <v>2.0099999999999998</v>
      </c>
      <c r="ACU1175" s="1">
        <v>1.7</v>
      </c>
      <c r="ACW1175" s="1">
        <v>9</v>
      </c>
      <c r="ACX1175" s="1">
        <v>11</v>
      </c>
      <c r="ADR1175" s="1">
        <v>2.1</v>
      </c>
      <c r="ADW1175" s="1">
        <v>2.93</v>
      </c>
      <c r="AFD1175" s="1">
        <v>5.3</v>
      </c>
      <c r="AGS1175" s="1">
        <v>1</v>
      </c>
      <c r="AGT1175" s="1">
        <v>0</v>
      </c>
      <c r="AGU1175" s="1">
        <v>1</v>
      </c>
      <c r="AGV1175" s="1">
        <v>0</v>
      </c>
      <c r="AGW1175" s="1">
        <v>0</v>
      </c>
      <c r="AGX1175" s="1">
        <v>0</v>
      </c>
      <c r="AGY1175" s="1">
        <v>0</v>
      </c>
      <c r="AGZ1175" s="1">
        <v>1</v>
      </c>
      <c r="AHA1175" s="1">
        <v>0</v>
      </c>
      <c r="AHB1175" s="1">
        <v>0</v>
      </c>
      <c r="AHC1175" s="1">
        <v>1</v>
      </c>
      <c r="AHD1175" s="1">
        <v>0</v>
      </c>
      <c r="AHE1175" s="1">
        <v>0</v>
      </c>
      <c r="AHF1175" s="1">
        <v>0</v>
      </c>
      <c r="AHH1175" s="1">
        <v>0</v>
      </c>
      <c r="AHI1175" s="1">
        <v>0</v>
      </c>
      <c r="AHK1175" s="1">
        <v>0</v>
      </c>
      <c r="AHL1175" s="1">
        <v>0</v>
      </c>
      <c r="AHM1175" s="1">
        <v>0</v>
      </c>
      <c r="AHN1175" s="1">
        <v>0</v>
      </c>
      <c r="AHO1175" s="1">
        <v>0</v>
      </c>
      <c r="AHP1175" s="1">
        <v>0</v>
      </c>
      <c r="AHQ1175" s="1">
        <v>0</v>
      </c>
      <c r="AHR1175" s="1">
        <v>1</v>
      </c>
      <c r="AIM1175" s="1">
        <v>0</v>
      </c>
      <c r="AIN1175" s="1">
        <v>0</v>
      </c>
      <c r="AIO1175" s="1">
        <v>0</v>
      </c>
      <c r="AIP1175" s="1">
        <v>1</v>
      </c>
      <c r="AIQ1175" s="1">
        <v>1</v>
      </c>
      <c r="AIR1175" s="1">
        <v>1</v>
      </c>
      <c r="AIS1175" s="1">
        <v>1</v>
      </c>
      <c r="AIT1175" s="3">
        <v>1</v>
      </c>
      <c r="AIU1175" s="1">
        <v>0</v>
      </c>
      <c r="AIV1175" s="1">
        <v>0</v>
      </c>
      <c r="AIW1175" s="1">
        <v>0</v>
      </c>
      <c r="AIX1175" s="1">
        <v>66</v>
      </c>
    </row>
    <row r="1176" spans="1:950" s="1" customFormat="1">
      <c r="B1176" s="1">
        <v>3</v>
      </c>
      <c r="C1176" s="1">
        <v>0</v>
      </c>
      <c r="Z1176" s="1">
        <v>0</v>
      </c>
      <c r="AA1176" s="1">
        <v>2</v>
      </c>
      <c r="AB1176" s="1" t="s">
        <v>9205</v>
      </c>
      <c r="AC1176" s="1">
        <v>0</v>
      </c>
      <c r="AE1176" s="1">
        <v>1</v>
      </c>
      <c r="AF1176" s="1">
        <v>0</v>
      </c>
      <c r="AG1176" s="1">
        <v>0</v>
      </c>
      <c r="AI1176" s="1">
        <v>192</v>
      </c>
      <c r="AJ1176" s="1">
        <v>158</v>
      </c>
      <c r="DR1176" s="1">
        <v>60</v>
      </c>
      <c r="DS1176" s="1">
        <v>82</v>
      </c>
      <c r="HA1176" s="1">
        <v>0</v>
      </c>
      <c r="HB1176" s="1">
        <v>0</v>
      </c>
      <c r="HT1176" s="1">
        <v>0</v>
      </c>
      <c r="HU1176" s="1">
        <v>0</v>
      </c>
      <c r="IP1176" s="1">
        <v>92</v>
      </c>
      <c r="IQ1176" s="1">
        <v>95</v>
      </c>
      <c r="LX1176" s="1">
        <v>70</v>
      </c>
      <c r="LY1176" s="1">
        <v>72</v>
      </c>
      <c r="PG1176" s="1">
        <v>18</v>
      </c>
      <c r="PH1176" s="1">
        <v>18</v>
      </c>
      <c r="SP1176" s="1">
        <v>98.2</v>
      </c>
      <c r="SQ1176" s="1">
        <v>99.3</v>
      </c>
      <c r="VX1176" s="1">
        <v>1</v>
      </c>
      <c r="VY1176" s="1">
        <v>1</v>
      </c>
      <c r="WQ1176" s="1">
        <v>0</v>
      </c>
      <c r="WR1176" s="1">
        <v>0</v>
      </c>
      <c r="ZY1176" s="1">
        <v>197.4</v>
      </c>
      <c r="ZZ1176" s="1">
        <v>194</v>
      </c>
      <c r="AGS1176" s="1">
        <v>1</v>
      </c>
      <c r="AGT1176" s="1">
        <v>0</v>
      </c>
      <c r="AGU1176" s="1">
        <v>1</v>
      </c>
      <c r="AGV1176" s="1">
        <v>0</v>
      </c>
      <c r="AGW1176" s="1">
        <v>0</v>
      </c>
      <c r="AGX1176" s="1">
        <v>0</v>
      </c>
      <c r="AGY1176" s="1">
        <v>0</v>
      </c>
      <c r="AGZ1176" s="1">
        <v>1</v>
      </c>
      <c r="AHA1176" s="1">
        <v>0</v>
      </c>
      <c r="AHB1176" s="1">
        <v>0</v>
      </c>
      <c r="AHC1176" s="1">
        <v>1</v>
      </c>
      <c r="AHD1176" s="1">
        <v>0</v>
      </c>
      <c r="AHE1176" s="1">
        <v>0</v>
      </c>
      <c r="AHF1176" s="1">
        <v>0</v>
      </c>
      <c r="AHH1176" s="1">
        <v>0</v>
      </c>
      <c r="AHI1176" s="1">
        <v>0</v>
      </c>
      <c r="AHK1176" s="1">
        <v>0</v>
      </c>
      <c r="AHL1176" s="1">
        <v>0</v>
      </c>
      <c r="AHM1176" s="1">
        <v>0</v>
      </c>
      <c r="AHN1176" s="1">
        <v>0</v>
      </c>
      <c r="AHO1176" s="1">
        <v>0</v>
      </c>
      <c r="AHP1176" s="1">
        <v>0</v>
      </c>
      <c r="AHQ1176" s="1">
        <v>0</v>
      </c>
      <c r="AHR1176" s="1">
        <v>0</v>
      </c>
      <c r="AIM1176" s="1">
        <v>0</v>
      </c>
      <c r="AIN1176" s="1">
        <v>0</v>
      </c>
      <c r="AIO1176" s="1">
        <v>0</v>
      </c>
      <c r="AIT1176" s="3">
        <v>1</v>
      </c>
      <c r="AIU1176" s="1">
        <v>1</v>
      </c>
      <c r="AIV1176" s="1">
        <v>0</v>
      </c>
      <c r="AIW1176" s="1">
        <v>0</v>
      </c>
      <c r="AIX1176" s="1">
        <v>43</v>
      </c>
      <c r="AJB1176" s="1">
        <v>35</v>
      </c>
    </row>
    <row r="1177" spans="1:950" s="1" customFormat="1">
      <c r="B1177" s="1">
        <v>4</v>
      </c>
      <c r="C1177" s="1">
        <v>0</v>
      </c>
      <c r="Z1177" s="1">
        <v>0</v>
      </c>
      <c r="AA1177" s="1">
        <v>2</v>
      </c>
      <c r="AB1177" s="1" t="s">
        <v>9206</v>
      </c>
      <c r="AC1177" s="1">
        <v>0</v>
      </c>
      <c r="AE1177" s="1">
        <v>0</v>
      </c>
      <c r="AG1177" s="1">
        <v>0</v>
      </c>
      <c r="AI1177" s="1">
        <v>140</v>
      </c>
      <c r="AJ1177" s="1">
        <v>150</v>
      </c>
      <c r="DR1177" s="1">
        <v>88</v>
      </c>
      <c r="DS1177" s="1">
        <v>90</v>
      </c>
      <c r="HA1177" s="1">
        <v>0</v>
      </c>
      <c r="HB1177" s="1">
        <v>0</v>
      </c>
      <c r="HT1177" s="1">
        <v>0</v>
      </c>
      <c r="HU1177" s="1">
        <v>0</v>
      </c>
      <c r="IP1177" s="1">
        <v>95</v>
      </c>
      <c r="IQ1177" s="1">
        <v>94</v>
      </c>
      <c r="LX1177" s="1">
        <v>66</v>
      </c>
      <c r="LY1177" s="1">
        <v>66</v>
      </c>
      <c r="PG1177" s="1">
        <v>18</v>
      </c>
      <c r="PH1177" s="1">
        <v>16</v>
      </c>
      <c r="SP1177" s="1">
        <v>97.8</v>
      </c>
      <c r="SQ1177" s="1">
        <v>98.9</v>
      </c>
      <c r="VX1177" s="1">
        <v>1</v>
      </c>
      <c r="VY1177" s="1">
        <v>1</v>
      </c>
      <c r="WQ1177" s="1">
        <v>0</v>
      </c>
      <c r="WR1177" s="1">
        <v>0</v>
      </c>
      <c r="ZY1177" s="1">
        <v>190.2</v>
      </c>
      <c r="ZZ1177" s="1">
        <v>190.6</v>
      </c>
      <c r="AAY1177" s="1">
        <v>30</v>
      </c>
      <c r="ABB1177" s="1">
        <v>13.6</v>
      </c>
      <c r="ABE1177" s="1">
        <v>40</v>
      </c>
      <c r="ABU1177" s="1">
        <v>140</v>
      </c>
      <c r="ABX1177" s="1">
        <v>3.7</v>
      </c>
      <c r="ACA1177" s="1">
        <v>102</v>
      </c>
      <c r="ACD1177" s="1">
        <v>1.1100000000000001</v>
      </c>
      <c r="ACG1177" s="1">
        <v>129</v>
      </c>
      <c r="ACH1177" s="1">
        <v>106</v>
      </c>
      <c r="ACQ1177" s="1">
        <v>23</v>
      </c>
      <c r="ACT1177" s="1">
        <v>1.3</v>
      </c>
      <c r="ACW1177" s="1">
        <v>13</v>
      </c>
      <c r="AGS1177" s="1">
        <v>1</v>
      </c>
      <c r="AGT1177" s="1">
        <v>0</v>
      </c>
      <c r="AGU1177" s="1">
        <v>1</v>
      </c>
      <c r="AGV1177" s="1">
        <v>0</v>
      </c>
      <c r="AGW1177" s="1">
        <v>0</v>
      </c>
      <c r="AGX1177" s="1">
        <v>0</v>
      </c>
      <c r="AGY1177" s="1">
        <v>0</v>
      </c>
      <c r="AGZ1177" s="1">
        <v>1</v>
      </c>
      <c r="AHA1177" s="1">
        <v>0</v>
      </c>
      <c r="AHB1177" s="1">
        <v>0</v>
      </c>
      <c r="AHC1177" s="1">
        <v>1</v>
      </c>
      <c r="AHD1177" s="1">
        <v>0</v>
      </c>
      <c r="AHE1177" s="1">
        <v>0</v>
      </c>
      <c r="AHF1177" s="1">
        <v>0</v>
      </c>
      <c r="AHH1177" s="1">
        <v>0</v>
      </c>
      <c r="AHI1177" s="1">
        <v>0</v>
      </c>
      <c r="AHK1177" s="1">
        <v>0</v>
      </c>
      <c r="AHL1177" s="1">
        <v>0</v>
      </c>
      <c r="AHM1177" s="1">
        <v>0</v>
      </c>
      <c r="AHN1177" s="1">
        <v>0</v>
      </c>
      <c r="AHO1177" s="1">
        <v>0</v>
      </c>
      <c r="AHP1177" s="1">
        <v>0</v>
      </c>
      <c r="AHQ1177" s="1">
        <v>0</v>
      </c>
      <c r="AHR1177" s="1">
        <v>1</v>
      </c>
      <c r="AIM1177" s="1">
        <v>0</v>
      </c>
      <c r="AIN1177" s="1">
        <v>0</v>
      </c>
      <c r="AIO1177" s="1">
        <v>0</v>
      </c>
      <c r="AIT1177" s="3">
        <v>1</v>
      </c>
      <c r="AIU1177" s="1">
        <v>1</v>
      </c>
      <c r="AIV1177" s="1">
        <v>0</v>
      </c>
      <c r="AIW1177" s="1">
        <v>0</v>
      </c>
      <c r="AIX1177" s="1">
        <v>38</v>
      </c>
      <c r="AJB1177" s="1">
        <v>34</v>
      </c>
    </row>
    <row r="1178" spans="1:950" s="1" customFormat="1">
      <c r="B1178" s="1">
        <v>5</v>
      </c>
      <c r="C1178" s="1">
        <v>1</v>
      </c>
      <c r="D1178" s="1" t="s">
        <v>9159</v>
      </c>
      <c r="O1178" s="1">
        <v>1</v>
      </c>
      <c r="Z1178" s="1">
        <v>0</v>
      </c>
      <c r="AA1178" s="1">
        <v>2</v>
      </c>
      <c r="AB1178" s="1" t="s">
        <v>9207</v>
      </c>
      <c r="AC1178" s="1">
        <v>0</v>
      </c>
      <c r="AE1178" s="1">
        <v>0</v>
      </c>
      <c r="AG1178" s="1">
        <v>0</v>
      </c>
      <c r="AI1178" s="1">
        <v>130</v>
      </c>
      <c r="AJ1178" s="1">
        <v>150</v>
      </c>
      <c r="DR1178" s="1">
        <v>80</v>
      </c>
      <c r="DS1178" s="1">
        <v>100</v>
      </c>
      <c r="HA1178" s="1">
        <v>2</v>
      </c>
      <c r="HB1178" s="1">
        <v>0</v>
      </c>
      <c r="HT1178" s="1">
        <v>0</v>
      </c>
      <c r="HU1178" s="1">
        <v>0</v>
      </c>
      <c r="IP1178" s="1">
        <v>95</v>
      </c>
      <c r="IQ1178" s="1">
        <v>97</v>
      </c>
      <c r="LX1178" s="1">
        <v>69</v>
      </c>
      <c r="LY1178" s="1">
        <v>66</v>
      </c>
      <c r="PG1178" s="1">
        <v>16</v>
      </c>
      <c r="PH1178" s="1">
        <v>18</v>
      </c>
      <c r="SP1178" s="1">
        <v>97.5</v>
      </c>
      <c r="SQ1178" s="1">
        <v>97.3</v>
      </c>
      <c r="VX1178" s="1">
        <v>1</v>
      </c>
      <c r="VY1178" s="1">
        <v>1</v>
      </c>
      <c r="WQ1178" s="1">
        <v>0</v>
      </c>
      <c r="WR1178" s="1">
        <v>0</v>
      </c>
      <c r="ZY1178" s="1">
        <v>189</v>
      </c>
      <c r="ZZ1178" s="1">
        <v>189.4</v>
      </c>
      <c r="AAY1178" s="1">
        <v>26</v>
      </c>
      <c r="ABB1178" s="1">
        <v>13.6</v>
      </c>
      <c r="ABE1178" s="1">
        <v>40</v>
      </c>
      <c r="ABU1178" s="1">
        <v>140</v>
      </c>
      <c r="ABX1178" s="1">
        <v>4</v>
      </c>
      <c r="ACA1178" s="1">
        <v>102</v>
      </c>
      <c r="ACD1178" s="1">
        <v>1.02</v>
      </c>
      <c r="ACG1178" s="1">
        <v>189</v>
      </c>
      <c r="ACH1178" s="1">
        <v>148</v>
      </c>
      <c r="ACQ1178" s="1">
        <v>20</v>
      </c>
      <c r="ACT1178" s="1">
        <v>1.4</v>
      </c>
      <c r="ACW1178" s="1">
        <v>17</v>
      </c>
      <c r="AGS1178" s="1">
        <v>1</v>
      </c>
      <c r="AGT1178" s="1">
        <v>0</v>
      </c>
      <c r="AGU1178" s="1">
        <v>1</v>
      </c>
      <c r="AGV1178" s="1">
        <v>0</v>
      </c>
      <c r="AGW1178" s="1">
        <v>0</v>
      </c>
      <c r="AGX1178" s="1">
        <v>0</v>
      </c>
      <c r="AGY1178" s="1">
        <v>0</v>
      </c>
      <c r="AGZ1178" s="1">
        <v>1</v>
      </c>
      <c r="AHA1178" s="1">
        <v>0</v>
      </c>
      <c r="AHB1178" s="1">
        <v>0</v>
      </c>
      <c r="AHC1178" s="1">
        <v>1</v>
      </c>
      <c r="AHD1178" s="1">
        <v>0</v>
      </c>
      <c r="AHE1178" s="1">
        <v>0</v>
      </c>
      <c r="AHF1178" s="1">
        <v>0</v>
      </c>
      <c r="AHH1178" s="1">
        <v>0</v>
      </c>
      <c r="AHI1178" s="1">
        <v>0</v>
      </c>
      <c r="AHK1178" s="1">
        <v>0</v>
      </c>
      <c r="AHL1178" s="1">
        <v>0</v>
      </c>
      <c r="AHM1178" s="1">
        <v>0</v>
      </c>
      <c r="AHN1178" s="1">
        <v>0</v>
      </c>
      <c r="AHO1178" s="1">
        <v>0</v>
      </c>
      <c r="AHP1178" s="1">
        <v>0</v>
      </c>
      <c r="AHQ1178" s="1">
        <v>0</v>
      </c>
      <c r="AHR1178" s="1">
        <v>0</v>
      </c>
      <c r="AIM1178" s="1">
        <v>0</v>
      </c>
      <c r="AIN1178" s="1">
        <v>0</v>
      </c>
      <c r="AIO1178" s="1">
        <v>0</v>
      </c>
      <c r="AIT1178" s="3">
        <v>2</v>
      </c>
      <c r="AIU1178" s="1">
        <v>0</v>
      </c>
      <c r="AIV1178" s="1">
        <v>0</v>
      </c>
      <c r="AIW1178" s="1">
        <v>0</v>
      </c>
      <c r="AIX1178" s="1">
        <v>48</v>
      </c>
      <c r="AIY1178" s="1">
        <v>63</v>
      </c>
    </row>
    <row r="1179" spans="1:950" s="1" customFormat="1">
      <c r="B1179" s="1">
        <v>6</v>
      </c>
      <c r="C1179" s="1">
        <v>1</v>
      </c>
      <c r="D1179" s="1" t="s">
        <v>9204</v>
      </c>
      <c r="E1179" s="1" t="s">
        <v>9159</v>
      </c>
      <c r="O1179" s="1">
        <v>1</v>
      </c>
      <c r="P1179" s="1">
        <v>1</v>
      </c>
      <c r="Z1179" s="1">
        <v>0</v>
      </c>
      <c r="AA1179" s="1">
        <v>2</v>
      </c>
      <c r="AC1179" s="1">
        <v>0</v>
      </c>
      <c r="AE1179" s="1">
        <v>0</v>
      </c>
      <c r="AG1179" s="1">
        <v>0</v>
      </c>
      <c r="AI1179" s="1">
        <v>126</v>
      </c>
      <c r="AJ1179" s="1">
        <v>140</v>
      </c>
      <c r="DR1179" s="1">
        <v>62</v>
      </c>
      <c r="DS1179" s="1">
        <v>82</v>
      </c>
      <c r="HA1179" s="1">
        <v>0</v>
      </c>
      <c r="HB1179" s="1">
        <v>0</v>
      </c>
      <c r="HT1179" s="1">
        <v>0</v>
      </c>
      <c r="HU1179" s="1">
        <v>0</v>
      </c>
      <c r="IP1179" s="1">
        <v>96</v>
      </c>
      <c r="IQ1179" s="1">
        <v>97</v>
      </c>
      <c r="LX1179" s="1">
        <v>68</v>
      </c>
      <c r="LY1179" s="1">
        <v>72</v>
      </c>
      <c r="PG1179" s="1">
        <v>16</v>
      </c>
      <c r="PH1179" s="1">
        <v>16</v>
      </c>
      <c r="SP1179" s="1">
        <v>96.2</v>
      </c>
      <c r="SQ1179" s="1">
        <v>98.2</v>
      </c>
      <c r="VX1179" s="1">
        <v>1</v>
      </c>
      <c r="VY1179" s="1">
        <v>1</v>
      </c>
      <c r="WQ1179" s="1">
        <v>0</v>
      </c>
      <c r="WR1179" s="1">
        <v>0</v>
      </c>
      <c r="ZY1179" s="1">
        <v>186.6</v>
      </c>
      <c r="ZZ1179" s="1">
        <v>185.4</v>
      </c>
      <c r="AAY1179" s="1">
        <v>30</v>
      </c>
      <c r="ABB1179" s="1">
        <v>13.6</v>
      </c>
      <c r="ABE1179" s="1">
        <v>40</v>
      </c>
      <c r="ABU1179" s="1">
        <v>140</v>
      </c>
      <c r="ABX1179" s="1">
        <v>4</v>
      </c>
      <c r="ACA1179" s="1">
        <v>100</v>
      </c>
      <c r="ACD1179" s="1">
        <v>1.05</v>
      </c>
      <c r="ACG1179" s="1">
        <v>129</v>
      </c>
      <c r="ACH1179" s="1">
        <v>132</v>
      </c>
      <c r="ACQ1179" s="1">
        <v>19</v>
      </c>
      <c r="ACT1179" s="1">
        <v>1.5</v>
      </c>
      <c r="ACW1179" s="1">
        <v>15</v>
      </c>
      <c r="AGS1179" s="1">
        <v>1</v>
      </c>
      <c r="AGT1179" s="1">
        <v>0</v>
      </c>
      <c r="AGU1179" s="1">
        <v>1</v>
      </c>
      <c r="AGV1179" s="1">
        <v>0</v>
      </c>
      <c r="AGW1179" s="1">
        <v>0</v>
      </c>
      <c r="AGX1179" s="1">
        <v>0</v>
      </c>
      <c r="AGY1179" s="1">
        <v>0</v>
      </c>
      <c r="AGZ1179" s="1">
        <v>1</v>
      </c>
      <c r="AHA1179" s="1">
        <v>0</v>
      </c>
      <c r="AHB1179" s="1">
        <v>0</v>
      </c>
      <c r="AHC1179" s="1">
        <v>1</v>
      </c>
      <c r="AHD1179" s="1">
        <v>0</v>
      </c>
      <c r="AHE1179" s="1">
        <v>0</v>
      </c>
      <c r="AHF1179" s="1">
        <v>0</v>
      </c>
      <c r="AHH1179" s="1">
        <v>0</v>
      </c>
      <c r="AHI1179" s="1">
        <v>0</v>
      </c>
      <c r="AHK1179" s="1">
        <v>0</v>
      </c>
      <c r="AHL1179" s="1">
        <v>0</v>
      </c>
      <c r="AHM1179" s="1">
        <v>0</v>
      </c>
      <c r="AHN1179" s="1">
        <v>0</v>
      </c>
      <c r="AHO1179" s="1">
        <v>0</v>
      </c>
      <c r="AHP1179" s="1">
        <v>0</v>
      </c>
      <c r="AHQ1179" s="1">
        <v>0</v>
      </c>
      <c r="AHR1179" s="1">
        <v>0</v>
      </c>
      <c r="AIM1179" s="1">
        <v>0</v>
      </c>
      <c r="AIN1179" s="1">
        <v>0</v>
      </c>
      <c r="AIO1179" s="1">
        <v>0</v>
      </c>
      <c r="AIT1179" s="3">
        <v>0</v>
      </c>
      <c r="AIU1179" s="1">
        <v>2</v>
      </c>
      <c r="AIV1179" s="1">
        <v>0</v>
      </c>
      <c r="AIW1179" s="1">
        <v>0</v>
      </c>
      <c r="AJB1179" s="1">
        <v>34</v>
      </c>
      <c r="AJC1179" s="1">
        <v>35</v>
      </c>
    </row>
    <row r="1180" spans="1:950" s="1" customFormat="1">
      <c r="B1180" s="1">
        <v>7</v>
      </c>
      <c r="C1180" s="1">
        <v>0</v>
      </c>
      <c r="Z1180" s="1">
        <v>0</v>
      </c>
      <c r="AA1180" s="1">
        <v>2</v>
      </c>
      <c r="AC1180" s="1">
        <v>0</v>
      </c>
      <c r="AE1180" s="1">
        <v>0</v>
      </c>
      <c r="AG1180" s="1">
        <v>0</v>
      </c>
      <c r="AI1180" s="1">
        <v>128</v>
      </c>
      <c r="AJ1180" s="1">
        <v>130</v>
      </c>
      <c r="DR1180" s="1">
        <v>80</v>
      </c>
      <c r="DS1180" s="1">
        <v>78</v>
      </c>
      <c r="HA1180" s="1">
        <v>2</v>
      </c>
      <c r="HB1180" s="1">
        <v>2</v>
      </c>
      <c r="HT1180" s="1">
        <v>0</v>
      </c>
      <c r="HU1180" s="1">
        <v>0</v>
      </c>
      <c r="IP1180" s="1">
        <v>96</v>
      </c>
      <c r="IQ1180" s="1">
        <v>95</v>
      </c>
      <c r="LX1180" s="1">
        <v>71</v>
      </c>
      <c r="LY1180" s="1">
        <v>63</v>
      </c>
      <c r="PG1180" s="1">
        <v>16</v>
      </c>
      <c r="PH1180" s="1">
        <v>16</v>
      </c>
      <c r="SP1180" s="1">
        <v>97.3</v>
      </c>
      <c r="SQ1180" s="1">
        <v>96.9</v>
      </c>
      <c r="VX1180" s="1">
        <v>1</v>
      </c>
      <c r="VY1180" s="1">
        <v>1</v>
      </c>
      <c r="WQ1180" s="1">
        <v>0</v>
      </c>
      <c r="WR1180" s="1">
        <v>0</v>
      </c>
      <c r="ZY1180" s="1">
        <v>183.8</v>
      </c>
      <c r="ZZ1180" s="1">
        <v>185.2</v>
      </c>
      <c r="AAY1180" s="1">
        <v>29</v>
      </c>
      <c r="ABU1180" s="1">
        <v>142</v>
      </c>
      <c r="ABX1180" s="1">
        <v>4.3</v>
      </c>
      <c r="ACA1180" s="1">
        <v>98</v>
      </c>
      <c r="ACD1180" s="1">
        <v>9.1</v>
      </c>
      <c r="ACG1180" s="1">
        <v>149</v>
      </c>
      <c r="ACH1180" s="1">
        <v>112</v>
      </c>
      <c r="ACQ1180" s="1">
        <v>23</v>
      </c>
      <c r="ACT1180" s="1">
        <v>1.63</v>
      </c>
      <c r="ACW1180" s="1">
        <v>15</v>
      </c>
      <c r="AGS1180" s="1">
        <v>1</v>
      </c>
      <c r="AGT1180" s="1">
        <v>0</v>
      </c>
      <c r="AGU1180" s="1">
        <v>1</v>
      </c>
      <c r="AGV1180" s="1">
        <v>0</v>
      </c>
      <c r="AGW1180" s="1">
        <v>0</v>
      </c>
      <c r="AGX1180" s="1">
        <v>0</v>
      </c>
      <c r="AGY1180" s="1">
        <v>0</v>
      </c>
      <c r="AGZ1180" s="1">
        <v>1</v>
      </c>
      <c r="AHA1180" s="1">
        <v>0</v>
      </c>
      <c r="AHB1180" s="1">
        <v>0</v>
      </c>
      <c r="AHC1180" s="1">
        <v>1</v>
      </c>
      <c r="AHD1180" s="1">
        <v>0</v>
      </c>
      <c r="AHE1180" s="1">
        <v>0</v>
      </c>
      <c r="AHF1180" s="1">
        <v>0</v>
      </c>
      <c r="AHH1180" s="1">
        <v>0</v>
      </c>
      <c r="AHI1180" s="1">
        <v>0</v>
      </c>
      <c r="AHK1180" s="1">
        <v>0</v>
      </c>
      <c r="AHL1180" s="1">
        <v>0</v>
      </c>
      <c r="AHM1180" s="1">
        <v>0</v>
      </c>
      <c r="AHN1180" s="1">
        <v>0</v>
      </c>
      <c r="AHO1180" s="1">
        <v>0</v>
      </c>
      <c r="AHP1180" s="1">
        <v>0</v>
      </c>
      <c r="AHQ1180" s="1">
        <v>0</v>
      </c>
      <c r="AHR1180" s="1">
        <v>1</v>
      </c>
      <c r="AIM1180" s="1">
        <v>0</v>
      </c>
      <c r="AIN1180" s="1">
        <v>0</v>
      </c>
      <c r="AIO1180" s="1">
        <v>0</v>
      </c>
      <c r="AIT1180" s="3">
        <v>2</v>
      </c>
      <c r="AIU1180" s="1">
        <v>0</v>
      </c>
      <c r="AIV1180" s="1">
        <v>1</v>
      </c>
      <c r="AIW1180" s="1">
        <v>0</v>
      </c>
      <c r="AIX1180" s="1">
        <v>36</v>
      </c>
      <c r="AIY1180" s="1">
        <v>31</v>
      </c>
    </row>
    <row r="1181" spans="1:950" s="1" customFormat="1">
      <c r="B1181" s="1">
        <v>8</v>
      </c>
      <c r="C1181" s="1">
        <v>1</v>
      </c>
      <c r="D1181" s="1" t="s">
        <v>9204</v>
      </c>
      <c r="O1181" s="1">
        <v>1</v>
      </c>
      <c r="Z1181" s="1">
        <v>0</v>
      </c>
      <c r="AA1181" s="1">
        <v>2</v>
      </c>
      <c r="AB1181" s="1" t="s">
        <v>9208</v>
      </c>
      <c r="AC1181" s="1">
        <v>0</v>
      </c>
      <c r="AE1181" s="1">
        <v>2</v>
      </c>
      <c r="AF1181" s="1">
        <v>0</v>
      </c>
      <c r="AG1181" s="1">
        <v>0</v>
      </c>
      <c r="AI1181" s="1">
        <v>114</v>
      </c>
      <c r="AJ1181" s="1">
        <v>126</v>
      </c>
      <c r="DR1181" s="1">
        <v>80</v>
      </c>
      <c r="DS1181" s="1">
        <v>74</v>
      </c>
      <c r="HA1181" s="1">
        <v>2</v>
      </c>
      <c r="HB1181" s="1">
        <v>2</v>
      </c>
      <c r="HT1181" s="1">
        <v>0</v>
      </c>
      <c r="HU1181" s="1">
        <v>0</v>
      </c>
      <c r="IP1181" s="1">
        <v>95</v>
      </c>
      <c r="IQ1181" s="1">
        <v>95</v>
      </c>
      <c r="LX1181" s="1">
        <v>68</v>
      </c>
      <c r="LY1181" s="1">
        <v>64</v>
      </c>
      <c r="PG1181" s="1">
        <v>16</v>
      </c>
      <c r="PH1181" s="1">
        <v>16</v>
      </c>
      <c r="SP1181" s="1">
        <v>97.8</v>
      </c>
      <c r="SQ1181" s="1">
        <v>98</v>
      </c>
      <c r="VX1181" s="1">
        <v>1</v>
      </c>
      <c r="VY1181" s="1">
        <v>1</v>
      </c>
      <c r="WQ1181" s="1">
        <v>0</v>
      </c>
      <c r="WR1181" s="1">
        <v>0</v>
      </c>
      <c r="ZY1181" s="1">
        <v>182.8</v>
      </c>
      <c r="ZZ1181" s="1">
        <v>181.4</v>
      </c>
      <c r="AAY1181" s="1">
        <v>28</v>
      </c>
      <c r="ABU1181" s="1">
        <v>144</v>
      </c>
      <c r="ABX1181" s="1">
        <v>3.4</v>
      </c>
      <c r="ACA1181" s="1">
        <v>98</v>
      </c>
      <c r="ACD1181" s="1">
        <v>9.1</v>
      </c>
      <c r="ACG1181" s="1">
        <v>123</v>
      </c>
      <c r="ACH1181" s="1">
        <v>66</v>
      </c>
      <c r="ACQ1181" s="1">
        <v>27</v>
      </c>
      <c r="ACT1181" s="1">
        <v>1.69</v>
      </c>
      <c r="ACW1181" s="1">
        <v>18</v>
      </c>
      <c r="AGS1181" s="1">
        <v>1</v>
      </c>
      <c r="AGT1181" s="1">
        <v>0</v>
      </c>
      <c r="AGU1181" s="1">
        <v>1</v>
      </c>
      <c r="AGV1181" s="1">
        <v>0</v>
      </c>
      <c r="AGW1181" s="1">
        <v>0</v>
      </c>
      <c r="AGX1181" s="1">
        <v>0</v>
      </c>
      <c r="AGY1181" s="1">
        <v>0</v>
      </c>
      <c r="AGZ1181" s="1">
        <v>1</v>
      </c>
      <c r="AHA1181" s="1">
        <v>0</v>
      </c>
      <c r="AHB1181" s="1">
        <v>0</v>
      </c>
      <c r="AHC1181" s="1">
        <v>1</v>
      </c>
      <c r="AHD1181" s="1">
        <v>0</v>
      </c>
      <c r="AHE1181" s="1">
        <v>0</v>
      </c>
      <c r="AHF1181" s="1">
        <v>0</v>
      </c>
      <c r="AHH1181" s="1">
        <v>0</v>
      </c>
      <c r="AHI1181" s="1">
        <v>0</v>
      </c>
      <c r="AHK1181" s="1">
        <v>0</v>
      </c>
      <c r="AHL1181" s="1">
        <v>0</v>
      </c>
      <c r="AHM1181" s="1">
        <v>0</v>
      </c>
      <c r="AHN1181" s="1">
        <v>0</v>
      </c>
      <c r="AHO1181" s="1">
        <v>0</v>
      </c>
      <c r="AHP1181" s="1">
        <v>0</v>
      </c>
      <c r="AHQ1181" s="1">
        <v>0</v>
      </c>
      <c r="AHR1181" s="1">
        <v>3</v>
      </c>
      <c r="AIM1181" s="1">
        <v>0</v>
      </c>
      <c r="AIN1181" s="1">
        <v>0</v>
      </c>
      <c r="AIO1181" s="1">
        <v>0</v>
      </c>
      <c r="AIT1181" s="3">
        <v>0</v>
      </c>
      <c r="AIU1181" s="1">
        <v>2</v>
      </c>
      <c r="AIV1181" s="1">
        <v>0</v>
      </c>
      <c r="AIW1181" s="1">
        <v>0</v>
      </c>
      <c r="AJB1181" s="1">
        <v>35</v>
      </c>
      <c r="AJC1181" s="1">
        <v>34</v>
      </c>
    </row>
    <row r="1182" spans="1:950" s="1" customFormat="1">
      <c r="B1182" s="1">
        <v>9</v>
      </c>
      <c r="C1182" s="1">
        <v>0</v>
      </c>
      <c r="Z1182" s="1">
        <v>0</v>
      </c>
      <c r="AA1182" s="1">
        <v>2</v>
      </c>
      <c r="AB1182" s="1" t="s">
        <v>9209</v>
      </c>
      <c r="AC1182" s="1">
        <v>0</v>
      </c>
      <c r="AE1182" s="1">
        <v>4</v>
      </c>
      <c r="AF1182" s="1">
        <v>0</v>
      </c>
      <c r="AG1182" s="1">
        <v>0</v>
      </c>
      <c r="AI1182" s="1">
        <v>122</v>
      </c>
      <c r="AJ1182" s="1">
        <v>132</v>
      </c>
      <c r="DR1182" s="1">
        <v>78</v>
      </c>
      <c r="DS1182" s="1">
        <v>84</v>
      </c>
      <c r="HA1182" s="1">
        <v>2</v>
      </c>
      <c r="HB1182" s="1">
        <v>2</v>
      </c>
      <c r="HT1182" s="1">
        <v>0</v>
      </c>
      <c r="HU1182" s="1">
        <v>0</v>
      </c>
      <c r="IP1182" s="1">
        <v>96</v>
      </c>
      <c r="IQ1182" s="1">
        <v>96</v>
      </c>
      <c r="LX1182" s="1">
        <v>68</v>
      </c>
      <c r="LY1182" s="1">
        <v>66</v>
      </c>
      <c r="PG1182" s="1">
        <v>16</v>
      </c>
      <c r="PH1182" s="1">
        <v>16</v>
      </c>
      <c r="SP1182" s="1">
        <v>97.7</v>
      </c>
      <c r="SQ1182" s="1">
        <v>98.9</v>
      </c>
      <c r="VX1182" s="1">
        <v>1</v>
      </c>
      <c r="VY1182" s="1">
        <v>1</v>
      </c>
      <c r="WQ1182" s="1">
        <v>0</v>
      </c>
      <c r="WR1182" s="1">
        <v>0</v>
      </c>
      <c r="ZY1182" s="1">
        <v>179.6</v>
      </c>
      <c r="ZZ1182" s="1">
        <v>181.2</v>
      </c>
      <c r="AAY1182" s="1">
        <v>28</v>
      </c>
      <c r="ABU1182" s="1">
        <v>143</v>
      </c>
      <c r="ABX1182" s="1">
        <v>4.0999999999999996</v>
      </c>
      <c r="ACA1182" s="1">
        <v>101</v>
      </c>
      <c r="ACD1182" s="1">
        <v>9.1999999999999993</v>
      </c>
      <c r="ACG1182" s="1">
        <v>149</v>
      </c>
      <c r="ACH1182" s="1">
        <v>90</v>
      </c>
      <c r="ACQ1182" s="1">
        <v>21</v>
      </c>
      <c r="ACT1182" s="1">
        <v>1.52</v>
      </c>
      <c r="ACW1182" s="1">
        <v>14</v>
      </c>
      <c r="AGS1182" s="1">
        <v>1</v>
      </c>
      <c r="AGT1182" s="1">
        <v>0</v>
      </c>
      <c r="AGU1182" s="1">
        <v>1</v>
      </c>
      <c r="AGV1182" s="1">
        <v>0</v>
      </c>
      <c r="AGW1182" s="1">
        <v>0</v>
      </c>
      <c r="AGX1182" s="1">
        <v>0</v>
      </c>
      <c r="AGY1182" s="1">
        <v>0</v>
      </c>
      <c r="AGZ1182" s="1">
        <v>1</v>
      </c>
      <c r="AHA1182" s="1">
        <v>0</v>
      </c>
      <c r="AHB1182" s="1">
        <v>0</v>
      </c>
      <c r="AHC1182" s="1">
        <v>1</v>
      </c>
      <c r="AHD1182" s="1">
        <v>0</v>
      </c>
      <c r="AHE1182" s="1">
        <v>0</v>
      </c>
      <c r="AHF1182" s="1">
        <v>0</v>
      </c>
      <c r="AHH1182" s="1">
        <v>0</v>
      </c>
      <c r="AHI1182" s="1">
        <v>0</v>
      </c>
      <c r="AHK1182" s="1">
        <v>0</v>
      </c>
      <c r="AHL1182" s="1">
        <v>0</v>
      </c>
      <c r="AHM1182" s="1">
        <v>0</v>
      </c>
      <c r="AHN1182" s="1">
        <v>0</v>
      </c>
      <c r="AHO1182" s="1">
        <v>0</v>
      </c>
      <c r="AHP1182" s="1">
        <v>0</v>
      </c>
      <c r="AHQ1182" s="1">
        <v>0</v>
      </c>
      <c r="AHR1182" s="1">
        <v>1</v>
      </c>
      <c r="AIM1182" s="1">
        <v>0</v>
      </c>
      <c r="AIN1182" s="1">
        <v>0</v>
      </c>
      <c r="AIO1182" s="1">
        <v>0</v>
      </c>
      <c r="AIT1182" s="3">
        <v>0</v>
      </c>
      <c r="AIU1182" s="1">
        <v>2</v>
      </c>
      <c r="AIV1182" s="1">
        <v>0</v>
      </c>
      <c r="AIW1182" s="1">
        <v>0</v>
      </c>
      <c r="AJB1182" s="1">
        <v>36</v>
      </c>
      <c r="AJC1182" s="1">
        <v>38</v>
      </c>
    </row>
    <row r="1183" spans="1:950" s="80" customFormat="1">
      <c r="B1183" s="80">
        <v>10</v>
      </c>
      <c r="C1183" s="80">
        <v>1</v>
      </c>
      <c r="D1183" s="80" t="s">
        <v>9210</v>
      </c>
      <c r="O1183" s="80">
        <v>0</v>
      </c>
      <c r="Z1183" s="80">
        <v>0</v>
      </c>
      <c r="AA1183" s="80">
        <v>2</v>
      </c>
      <c r="AB1183" s="80" t="s">
        <v>9211</v>
      </c>
      <c r="AC1183" s="80">
        <v>0</v>
      </c>
      <c r="AD1183" s="80">
        <v>0</v>
      </c>
      <c r="AE1183" s="80">
        <v>1</v>
      </c>
      <c r="AF1183" s="80">
        <v>0</v>
      </c>
      <c r="AG1183" s="80">
        <v>0</v>
      </c>
      <c r="AI1183" s="80">
        <v>118</v>
      </c>
      <c r="DR1183" s="80">
        <v>80</v>
      </c>
      <c r="HA1183" s="80">
        <v>2</v>
      </c>
      <c r="HT1183" s="80">
        <v>0</v>
      </c>
      <c r="IP1183" s="80">
        <v>99</v>
      </c>
      <c r="LX1183" s="80">
        <v>68</v>
      </c>
      <c r="PG1183" s="80">
        <v>14</v>
      </c>
      <c r="SP1183" s="80">
        <v>96.6</v>
      </c>
      <c r="VX1183" s="80">
        <v>1</v>
      </c>
      <c r="WQ1183" s="80">
        <v>0</v>
      </c>
      <c r="ZY1183" s="80">
        <v>179.4</v>
      </c>
      <c r="ACG1183" s="80">
        <v>160</v>
      </c>
      <c r="AGS1183" s="80">
        <v>0</v>
      </c>
      <c r="AGT1183" s="80">
        <v>0</v>
      </c>
      <c r="AGU1183" s="80">
        <v>0</v>
      </c>
      <c r="AGV1183" s="80">
        <v>0</v>
      </c>
      <c r="AGW1183" s="80">
        <v>0</v>
      </c>
      <c r="AGX1183" s="80">
        <v>0</v>
      </c>
      <c r="AGY1183" s="80">
        <v>0</v>
      </c>
      <c r="AGZ1183" s="80">
        <v>0</v>
      </c>
      <c r="AHA1183" s="80">
        <v>0</v>
      </c>
      <c r="AHB1183" s="80">
        <v>0</v>
      </c>
      <c r="AHC1183" s="80">
        <v>1</v>
      </c>
      <c r="AHD1183" s="80">
        <v>0</v>
      </c>
      <c r="AHE1183" s="80">
        <v>0</v>
      </c>
      <c r="AHF1183" s="80">
        <v>0</v>
      </c>
      <c r="AHH1183" s="80">
        <v>0</v>
      </c>
      <c r="AHI1183" s="80">
        <v>0</v>
      </c>
      <c r="AHK1183" s="80">
        <v>0</v>
      </c>
      <c r="AHL1183" s="80">
        <v>0</v>
      </c>
      <c r="AHM1183" s="80">
        <v>0</v>
      </c>
      <c r="AHN1183" s="80">
        <v>0</v>
      </c>
      <c r="AHO1183" s="80">
        <v>0</v>
      </c>
      <c r="AHP1183" s="80">
        <v>0</v>
      </c>
      <c r="AHQ1183" s="80">
        <v>0</v>
      </c>
      <c r="AHR1183" s="80">
        <v>0</v>
      </c>
      <c r="AIM1183" s="80">
        <v>0</v>
      </c>
      <c r="AIN1183" s="80">
        <v>0</v>
      </c>
      <c r="AIO1183" s="80">
        <v>0</v>
      </c>
      <c r="AIT1183" s="86">
        <v>1</v>
      </c>
      <c r="AIU1183" s="80">
        <v>0</v>
      </c>
      <c r="AIV1183" s="80">
        <v>0</v>
      </c>
      <c r="AIW1183" s="80">
        <v>0</v>
      </c>
      <c r="AIX1183" s="80">
        <v>29</v>
      </c>
    </row>
    <row r="1184" spans="1:950" s="14" customFormat="1">
      <c r="A1184" s="14">
        <v>247</v>
      </c>
      <c r="B1184" s="14">
        <v>1</v>
      </c>
      <c r="C1184" s="61">
        <v>0</v>
      </c>
      <c r="F1184" s="63"/>
      <c r="O1184" s="61"/>
      <c r="P1184" s="61"/>
      <c r="Q1184" s="61"/>
      <c r="R1184" s="61"/>
      <c r="S1184" s="61"/>
      <c r="T1184" s="61"/>
      <c r="U1184" s="61"/>
      <c r="V1184" s="61"/>
      <c r="W1184" s="61"/>
      <c r="X1184" s="61"/>
      <c r="Y1184" s="61"/>
      <c r="Z1184" s="14">
        <v>0</v>
      </c>
      <c r="AA1184" s="14">
        <v>2</v>
      </c>
      <c r="AB1184" s="14" t="s">
        <v>9212</v>
      </c>
      <c r="DR1184" s="61"/>
      <c r="DS1184" s="61"/>
      <c r="DT1184" s="61"/>
      <c r="DU1184" s="61"/>
      <c r="DV1184" s="61"/>
      <c r="DW1184" s="61"/>
      <c r="DX1184" s="61"/>
      <c r="DY1184" s="61"/>
      <c r="DZ1184" s="61"/>
      <c r="EA1184" s="61"/>
      <c r="EB1184" s="61"/>
      <c r="EC1184" s="61"/>
      <c r="ED1184" s="61"/>
      <c r="EE1184" s="61"/>
      <c r="EF1184" s="61"/>
      <c r="EG1184" s="61"/>
      <c r="EH1184" s="61"/>
      <c r="EI1184" s="61"/>
      <c r="EJ1184" s="61"/>
      <c r="EK1184" s="61"/>
      <c r="EL1184" s="61"/>
      <c r="EM1184" s="61"/>
      <c r="EN1184" s="61"/>
      <c r="EO1184" s="61"/>
      <c r="EP1184" s="61"/>
      <c r="EQ1184" s="61"/>
      <c r="ER1184" s="61"/>
      <c r="ES1184" s="61"/>
      <c r="ET1184" s="61"/>
      <c r="EU1184" s="61"/>
      <c r="EV1184" s="61"/>
      <c r="EW1184" s="61"/>
      <c r="EX1184" s="61"/>
      <c r="EY1184" s="61"/>
      <c r="EZ1184" s="61"/>
      <c r="FA1184" s="61"/>
      <c r="FB1184" s="61"/>
      <c r="FC1184" s="61"/>
      <c r="FD1184" s="61"/>
      <c r="FE1184" s="61"/>
      <c r="FF1184" s="61"/>
      <c r="FG1184" s="61"/>
      <c r="FH1184" s="61"/>
      <c r="FI1184" s="61"/>
      <c r="FJ1184" s="61"/>
      <c r="FK1184" s="61"/>
      <c r="FL1184" s="61"/>
      <c r="FM1184" s="61"/>
      <c r="FN1184" s="61"/>
      <c r="FO1184" s="61"/>
      <c r="FP1184" s="61"/>
      <c r="FQ1184" s="61"/>
      <c r="FR1184" s="61"/>
      <c r="FS1184" s="61"/>
      <c r="FT1184" s="61"/>
      <c r="FU1184" s="61"/>
      <c r="FV1184" s="61"/>
      <c r="FW1184" s="61"/>
      <c r="FX1184" s="61"/>
      <c r="FY1184" s="61"/>
      <c r="FZ1184" s="61"/>
      <c r="GA1184" s="61"/>
      <c r="GB1184" s="61"/>
      <c r="GC1184" s="61"/>
      <c r="GD1184" s="61"/>
      <c r="GE1184" s="61"/>
      <c r="GF1184" s="61"/>
      <c r="GG1184" s="61"/>
      <c r="GH1184" s="61"/>
      <c r="GI1184" s="61"/>
      <c r="GJ1184" s="61"/>
      <c r="GK1184" s="61"/>
      <c r="GL1184" s="61"/>
      <c r="GM1184" s="61"/>
      <c r="GN1184" s="61"/>
      <c r="GO1184" s="61"/>
      <c r="GP1184" s="61"/>
      <c r="GQ1184" s="61"/>
      <c r="GR1184" s="61"/>
      <c r="GS1184" s="61"/>
      <c r="GT1184" s="61"/>
      <c r="GU1184" s="61"/>
      <c r="GV1184" s="61"/>
      <c r="GW1184" s="61"/>
      <c r="GX1184" s="61"/>
      <c r="GY1184" s="61"/>
      <c r="GZ1184" s="61"/>
      <c r="PG1184" s="61"/>
      <c r="PH1184" s="61"/>
      <c r="PI1184" s="61"/>
      <c r="PJ1184" s="61"/>
      <c r="PK1184" s="61"/>
      <c r="PL1184" s="61"/>
      <c r="PM1184" s="61"/>
      <c r="PN1184" s="61"/>
      <c r="PO1184" s="61"/>
      <c r="PP1184" s="61"/>
      <c r="PQ1184" s="61"/>
      <c r="PR1184" s="61"/>
      <c r="PS1184" s="61"/>
      <c r="PT1184" s="61"/>
      <c r="PU1184" s="61"/>
      <c r="PV1184" s="61"/>
      <c r="PW1184" s="61"/>
      <c r="PX1184" s="61"/>
      <c r="PY1184" s="61"/>
      <c r="PZ1184" s="61"/>
      <c r="QA1184" s="61"/>
      <c r="QB1184" s="61"/>
      <c r="QC1184" s="61"/>
      <c r="QD1184" s="61"/>
      <c r="QE1184" s="61"/>
      <c r="QF1184" s="61"/>
      <c r="QG1184" s="61"/>
      <c r="QH1184" s="61"/>
      <c r="QI1184" s="61"/>
      <c r="QJ1184" s="61"/>
      <c r="QK1184" s="61"/>
      <c r="QL1184" s="61"/>
      <c r="QM1184" s="61"/>
      <c r="QN1184" s="61"/>
      <c r="QO1184" s="61"/>
      <c r="QP1184" s="61"/>
      <c r="QQ1184" s="61"/>
      <c r="QR1184" s="61"/>
      <c r="QS1184" s="61"/>
      <c r="QT1184" s="61"/>
      <c r="QU1184" s="61"/>
      <c r="QV1184" s="61"/>
      <c r="QW1184" s="61"/>
      <c r="QX1184" s="61"/>
      <c r="QY1184" s="61"/>
      <c r="QZ1184" s="61"/>
      <c r="RA1184" s="61"/>
      <c r="RB1184" s="61"/>
      <c r="RC1184" s="61"/>
      <c r="RD1184" s="61"/>
      <c r="RE1184" s="61"/>
      <c r="RF1184" s="61"/>
      <c r="RG1184" s="61"/>
      <c r="RH1184" s="61"/>
      <c r="RI1184" s="61"/>
      <c r="RJ1184" s="61"/>
      <c r="RK1184" s="61"/>
      <c r="RL1184" s="61"/>
      <c r="RM1184" s="61"/>
      <c r="RN1184" s="61"/>
      <c r="RO1184" s="61"/>
      <c r="RP1184" s="61"/>
      <c r="RQ1184" s="61"/>
      <c r="RR1184" s="61"/>
      <c r="RS1184" s="61"/>
      <c r="RT1184" s="61"/>
      <c r="RU1184" s="61"/>
      <c r="RV1184" s="61"/>
      <c r="RW1184" s="61"/>
      <c r="RX1184" s="61"/>
      <c r="RY1184" s="61"/>
      <c r="RZ1184" s="61"/>
      <c r="SA1184" s="61"/>
      <c r="SB1184" s="61"/>
      <c r="SC1184" s="61"/>
      <c r="SD1184" s="61"/>
      <c r="SE1184" s="61"/>
      <c r="SF1184" s="61"/>
      <c r="SG1184" s="61"/>
      <c r="SH1184" s="61"/>
      <c r="SI1184" s="61"/>
      <c r="SJ1184" s="61"/>
      <c r="SK1184" s="61"/>
      <c r="SL1184" s="61"/>
      <c r="SM1184" s="61"/>
      <c r="SN1184" s="61"/>
      <c r="SO1184" s="61"/>
      <c r="ZY1184" s="61"/>
      <c r="ZZ1184" s="61"/>
      <c r="AAA1184" s="61"/>
      <c r="AAI1184" s="63"/>
      <c r="AAM1184" s="61"/>
      <c r="AAO1184" s="63"/>
      <c r="AAS1184" s="61"/>
      <c r="AAU1184" s="63"/>
      <c r="ABM1184" s="61"/>
      <c r="ABN1184" s="61"/>
      <c r="ACA1184" s="61"/>
      <c r="ACB1184" s="61"/>
      <c r="ACC1184" s="61"/>
      <c r="AGK1184" s="61"/>
      <c r="AGM1184" s="63"/>
      <c r="AGQ1184" s="61"/>
      <c r="AGS1184" s="14">
        <v>1</v>
      </c>
      <c r="AGT1184" s="14">
        <v>0</v>
      </c>
      <c r="AGU1184" s="14">
        <v>0</v>
      </c>
      <c r="AGV1184" s="14">
        <v>0</v>
      </c>
      <c r="AGW1184" s="14">
        <v>0</v>
      </c>
      <c r="AGX1184" s="14">
        <v>1</v>
      </c>
      <c r="AGY1184" s="14">
        <v>0</v>
      </c>
      <c r="AGZ1184" s="14">
        <v>0</v>
      </c>
      <c r="AHA1184" s="14">
        <v>0</v>
      </c>
      <c r="AHB1184" s="14">
        <v>0</v>
      </c>
      <c r="AHC1184" s="14">
        <v>0</v>
      </c>
      <c r="AHD1184" s="14">
        <v>0</v>
      </c>
      <c r="AHE1184" s="14">
        <v>0</v>
      </c>
      <c r="AHF1184" s="14">
        <v>0</v>
      </c>
      <c r="AHH1184" s="14">
        <v>0</v>
      </c>
      <c r="AHI1184" s="14">
        <v>0</v>
      </c>
      <c r="AHK1184" s="14">
        <v>0</v>
      </c>
      <c r="AHL1184" s="14">
        <v>0</v>
      </c>
      <c r="AHM1184" s="14">
        <v>0</v>
      </c>
      <c r="AHN1184" s="14">
        <v>0</v>
      </c>
      <c r="AHO1184" s="14">
        <v>0</v>
      </c>
      <c r="AHP1184" s="14">
        <v>0</v>
      </c>
      <c r="AHQ1184" s="14">
        <v>0</v>
      </c>
      <c r="AHT1184" s="61"/>
      <c r="AHV1184" s="63"/>
      <c r="AHZ1184" s="61"/>
      <c r="AIB1184" s="63"/>
      <c r="AIF1184" s="61"/>
      <c r="AIH1184" s="63"/>
      <c r="AIL1184" s="61"/>
      <c r="AIM1184" s="14">
        <v>0</v>
      </c>
      <c r="AIN1184" s="14">
        <v>0</v>
      </c>
      <c r="AIO1184" s="14">
        <v>0</v>
      </c>
      <c r="AIR1184" s="61"/>
      <c r="AIT1184" s="60"/>
      <c r="AIX1184" s="61"/>
      <c r="AJB1184" s="63"/>
      <c r="AJF1184" s="61"/>
      <c r="AJH1184" s="63"/>
      <c r="AJL1184" s="61"/>
      <c r="AJN1184" s="63"/>
    </row>
    <row r="1185" spans="1:951" s="14" customFormat="1">
      <c r="B1185" s="14">
        <v>2</v>
      </c>
      <c r="C1185" s="61">
        <v>1</v>
      </c>
      <c r="D1185" s="14" t="s">
        <v>9213</v>
      </c>
      <c r="E1185" s="14" t="s">
        <v>5911</v>
      </c>
      <c r="F1185" s="63" t="s">
        <v>7580</v>
      </c>
      <c r="G1185" s="14" t="s">
        <v>6178</v>
      </c>
      <c r="H1185" s="14" t="s">
        <v>9214</v>
      </c>
      <c r="I1185" s="14" t="s">
        <v>9215</v>
      </c>
      <c r="O1185" s="61">
        <v>1</v>
      </c>
      <c r="P1185" s="61">
        <v>0</v>
      </c>
      <c r="Q1185" s="61">
        <v>0</v>
      </c>
      <c r="R1185" s="61">
        <v>0</v>
      </c>
      <c r="S1185" s="61">
        <v>0</v>
      </c>
      <c r="T1185" s="61">
        <v>0</v>
      </c>
      <c r="U1185" s="61"/>
      <c r="V1185" s="61"/>
      <c r="W1185" s="61"/>
      <c r="X1185" s="61"/>
      <c r="Y1185" s="61"/>
      <c r="Z1185" s="14">
        <v>0</v>
      </c>
      <c r="AA1185" s="14">
        <v>2</v>
      </c>
      <c r="AB1185" s="14" t="s">
        <v>9216</v>
      </c>
      <c r="AJ1185" s="14">
        <v>171</v>
      </c>
      <c r="AL1185" s="14">
        <v>127</v>
      </c>
      <c r="AM1185" s="14">
        <v>153</v>
      </c>
      <c r="AO1185" s="14">
        <v>154</v>
      </c>
      <c r="AP1185" s="14">
        <v>123</v>
      </c>
      <c r="AV1185" s="14">
        <v>129</v>
      </c>
      <c r="AZ1185" s="14">
        <v>118</v>
      </c>
      <c r="DR1185" s="61"/>
      <c r="DT1185" s="14">
        <v>100</v>
      </c>
      <c r="DV1185" s="14">
        <v>87</v>
      </c>
      <c r="DW1185" s="14">
        <v>89</v>
      </c>
      <c r="DY1185" s="14">
        <v>99</v>
      </c>
      <c r="DZ1185" s="14">
        <v>73</v>
      </c>
      <c r="EF1185" s="14">
        <v>80</v>
      </c>
      <c r="EJ1185" s="14">
        <v>63</v>
      </c>
      <c r="FF1185" s="61"/>
      <c r="FG1185" s="61"/>
      <c r="FH1185" s="61"/>
      <c r="FI1185" s="61"/>
      <c r="FJ1185" s="61"/>
      <c r="FK1185" s="61"/>
      <c r="FL1185" s="61"/>
      <c r="FM1185" s="61"/>
      <c r="FN1185" s="61"/>
      <c r="FO1185" s="61"/>
      <c r="FP1185" s="61"/>
      <c r="FQ1185" s="61"/>
      <c r="FR1185" s="61"/>
      <c r="FS1185" s="61"/>
      <c r="FT1185" s="61"/>
      <c r="FU1185" s="61"/>
      <c r="FV1185" s="61"/>
      <c r="FW1185" s="61"/>
      <c r="FX1185" s="61"/>
      <c r="FY1185" s="61"/>
      <c r="FZ1185" s="61"/>
      <c r="GA1185" s="61"/>
      <c r="GB1185" s="61"/>
      <c r="GC1185" s="61"/>
      <c r="GD1185" s="61"/>
      <c r="GE1185" s="61"/>
      <c r="GF1185" s="61"/>
      <c r="GG1185" s="61"/>
      <c r="GH1185" s="61"/>
      <c r="GI1185" s="61"/>
      <c r="GJ1185" s="61"/>
      <c r="GK1185" s="61"/>
      <c r="GL1185" s="61"/>
      <c r="GM1185" s="61"/>
      <c r="GN1185" s="61"/>
      <c r="GO1185" s="61"/>
      <c r="GP1185" s="61"/>
      <c r="GQ1185" s="61"/>
      <c r="GR1185" s="61"/>
      <c r="GS1185" s="61"/>
      <c r="GT1185" s="61"/>
      <c r="GU1185" s="61"/>
      <c r="GV1185" s="61"/>
      <c r="GW1185" s="61"/>
      <c r="GX1185" s="61"/>
      <c r="GY1185" s="61"/>
      <c r="GZ1185" s="61"/>
      <c r="IQ1185" s="14">
        <v>97</v>
      </c>
      <c r="IS1185" s="14">
        <v>99</v>
      </c>
      <c r="IT1185" s="14">
        <v>98</v>
      </c>
      <c r="IU1185" s="14">
        <v>96</v>
      </c>
      <c r="IW1185" s="14">
        <v>99</v>
      </c>
      <c r="IY1185" s="14">
        <v>98</v>
      </c>
      <c r="IZ1185" s="14">
        <v>99</v>
      </c>
      <c r="JA1185" s="14">
        <v>96</v>
      </c>
      <c r="JB1185" s="14">
        <v>96</v>
      </c>
      <c r="JD1185" s="14">
        <v>97</v>
      </c>
      <c r="JE1185" s="14">
        <v>96</v>
      </c>
      <c r="JF1185" s="14">
        <v>99</v>
      </c>
      <c r="JG1185" s="14">
        <v>100</v>
      </c>
      <c r="LY1185" s="14">
        <v>100</v>
      </c>
      <c r="MA1185" s="14">
        <v>99</v>
      </c>
      <c r="MB1185" s="14">
        <v>96</v>
      </c>
      <c r="MF1185" s="14">
        <v>89</v>
      </c>
      <c r="MG1185" s="14">
        <v>89</v>
      </c>
      <c r="MH1185" s="14">
        <v>80</v>
      </c>
      <c r="MI1185" s="14">
        <v>88</v>
      </c>
      <c r="ML1185" s="14">
        <v>91</v>
      </c>
      <c r="MM1185" s="14">
        <v>96</v>
      </c>
      <c r="MN1185" s="14">
        <v>80</v>
      </c>
      <c r="MO1185" s="14">
        <v>83</v>
      </c>
      <c r="PG1185" s="61">
        <v>24</v>
      </c>
      <c r="PH1185" s="61">
        <v>24</v>
      </c>
      <c r="PI1185" s="61">
        <v>22</v>
      </c>
      <c r="PJ1185" s="61">
        <v>22</v>
      </c>
      <c r="PK1185" s="61">
        <v>20</v>
      </c>
      <c r="PL1185" s="61"/>
      <c r="PM1185" s="61"/>
      <c r="PN1185" s="61"/>
      <c r="PO1185" s="61"/>
      <c r="PP1185" s="61">
        <v>36</v>
      </c>
      <c r="PQ1185" s="61">
        <v>13</v>
      </c>
      <c r="PR1185" s="61">
        <v>40</v>
      </c>
      <c r="PS1185" s="61"/>
      <c r="PT1185" s="61"/>
      <c r="PU1185" s="61">
        <v>38</v>
      </c>
      <c r="PV1185" s="61">
        <v>35</v>
      </c>
      <c r="PW1185" s="61">
        <v>13</v>
      </c>
      <c r="PX1185" s="61">
        <v>15</v>
      </c>
      <c r="PY1185" s="61"/>
      <c r="PZ1185" s="61"/>
      <c r="QA1185" s="61"/>
      <c r="QB1185" s="61"/>
      <c r="QC1185" s="61"/>
      <c r="QD1185" s="61"/>
      <c r="QE1185" s="61"/>
      <c r="QF1185" s="61"/>
      <c r="QG1185" s="61"/>
      <c r="QH1185" s="61"/>
      <c r="QI1185" s="61"/>
      <c r="QJ1185" s="61"/>
      <c r="QK1185" s="61"/>
      <c r="QL1185" s="61"/>
      <c r="QM1185" s="61"/>
      <c r="QN1185" s="61"/>
      <c r="QO1185" s="61"/>
      <c r="QP1185" s="61"/>
      <c r="QQ1185" s="61"/>
      <c r="QR1185" s="61"/>
      <c r="QS1185" s="61"/>
      <c r="QT1185" s="61"/>
      <c r="QU1185" s="61"/>
      <c r="QV1185" s="61"/>
      <c r="QW1185" s="61"/>
      <c r="QX1185" s="61"/>
      <c r="QY1185" s="61"/>
      <c r="QZ1185" s="61"/>
      <c r="RA1185" s="61"/>
      <c r="RB1185" s="61"/>
      <c r="RC1185" s="61"/>
      <c r="RD1185" s="61"/>
      <c r="RE1185" s="61"/>
      <c r="RF1185" s="61"/>
      <c r="RG1185" s="61"/>
      <c r="RH1185" s="61"/>
      <c r="RI1185" s="61"/>
      <c r="RJ1185" s="61"/>
      <c r="RK1185" s="61"/>
      <c r="RL1185" s="61"/>
      <c r="RM1185" s="61"/>
      <c r="RN1185" s="61"/>
      <c r="RO1185" s="61"/>
      <c r="RP1185" s="61"/>
      <c r="RQ1185" s="61"/>
      <c r="RR1185" s="61"/>
      <c r="RS1185" s="61"/>
      <c r="RT1185" s="61"/>
      <c r="RU1185" s="61"/>
      <c r="RV1185" s="61"/>
      <c r="RW1185" s="61"/>
      <c r="RX1185" s="61"/>
      <c r="RY1185" s="61"/>
      <c r="RZ1185" s="61"/>
      <c r="SA1185" s="61"/>
      <c r="SB1185" s="61"/>
      <c r="SC1185" s="61"/>
      <c r="SD1185" s="61"/>
      <c r="SE1185" s="61"/>
      <c r="SF1185" s="61"/>
      <c r="SG1185" s="61"/>
      <c r="SH1185" s="61"/>
      <c r="SI1185" s="61"/>
      <c r="SJ1185" s="61"/>
      <c r="SK1185" s="61"/>
      <c r="SL1185" s="61"/>
      <c r="SM1185" s="61"/>
      <c r="SN1185" s="61"/>
      <c r="SO1185" s="61"/>
      <c r="SS1185" s="14">
        <v>98.2</v>
      </c>
      <c r="ST1185" s="14">
        <v>99.1</v>
      </c>
      <c r="SV1185" s="14">
        <v>99.5</v>
      </c>
      <c r="SW1185" s="14">
        <v>98.4</v>
      </c>
      <c r="TC1185" s="14">
        <v>98.2</v>
      </c>
      <c r="TG1185" s="14">
        <v>98.3</v>
      </c>
      <c r="WR1185" s="14">
        <v>1</v>
      </c>
      <c r="WT1185" s="14">
        <v>1</v>
      </c>
      <c r="WU1185" s="14">
        <v>1</v>
      </c>
      <c r="WV1185" s="14">
        <v>1</v>
      </c>
      <c r="WX1185" s="14">
        <v>1</v>
      </c>
      <c r="XA1185" s="14">
        <v>1</v>
      </c>
      <c r="XC1185" s="14">
        <v>0</v>
      </c>
      <c r="XD1185" s="14">
        <v>0</v>
      </c>
      <c r="XH1185" s="14">
        <v>1</v>
      </c>
      <c r="ZY1185" s="61"/>
      <c r="ZZ1185" s="61"/>
      <c r="AAA1185" s="61"/>
      <c r="AAI1185" s="63"/>
      <c r="AAM1185" s="61"/>
      <c r="AAO1185" s="63"/>
      <c r="AAS1185" s="61"/>
      <c r="AAU1185" s="63"/>
      <c r="ABM1185" s="61"/>
      <c r="ABN1185" s="61"/>
      <c r="ACA1185" s="61"/>
      <c r="ACB1185" s="61"/>
      <c r="ACC1185" s="61"/>
      <c r="AET1185" s="14" t="s">
        <v>9217</v>
      </c>
      <c r="AEU1185" s="14">
        <v>118</v>
      </c>
      <c r="AGK1185" s="61"/>
      <c r="AGM1185" s="63"/>
      <c r="AGQ1185" s="61"/>
      <c r="AGS1185" s="14">
        <v>1</v>
      </c>
      <c r="AGT1185" s="14">
        <v>1</v>
      </c>
      <c r="AGU1185" s="14">
        <v>0</v>
      </c>
      <c r="AGV1185" s="14">
        <v>0</v>
      </c>
      <c r="AGW1185" s="14">
        <v>1</v>
      </c>
      <c r="AGX1185" s="14">
        <v>1</v>
      </c>
      <c r="AGY1185" s="14">
        <v>0</v>
      </c>
      <c r="AGZ1185" s="14">
        <v>2</v>
      </c>
      <c r="AHA1185" s="14">
        <v>0</v>
      </c>
      <c r="AHB1185" s="14">
        <v>0</v>
      </c>
      <c r="AHC1185" s="14">
        <v>1</v>
      </c>
      <c r="AHD1185" s="14">
        <v>0</v>
      </c>
      <c r="AHE1185" s="14">
        <v>0</v>
      </c>
      <c r="AHF1185" s="14">
        <v>0</v>
      </c>
      <c r="AHH1185" s="14">
        <v>0</v>
      </c>
      <c r="AHI1185" s="14">
        <v>0</v>
      </c>
      <c r="AHK1185" s="14">
        <v>0</v>
      </c>
      <c r="AHL1185" s="14">
        <v>0</v>
      </c>
      <c r="AHM1185" s="14">
        <v>0</v>
      </c>
      <c r="AHN1185" s="14">
        <v>0</v>
      </c>
      <c r="AHO1185" s="14">
        <v>0</v>
      </c>
      <c r="AHP1185" s="14">
        <v>0</v>
      </c>
      <c r="AHQ1185" s="14">
        <v>0</v>
      </c>
      <c r="AHR1185" s="14">
        <v>0</v>
      </c>
      <c r="AHT1185" s="61"/>
      <c r="AHV1185" s="63"/>
      <c r="AHZ1185" s="61"/>
      <c r="AIB1185" s="63"/>
      <c r="AIF1185" s="61"/>
      <c r="AIH1185" s="63"/>
      <c r="AIL1185" s="61"/>
      <c r="AIM1185" s="14">
        <v>0</v>
      </c>
      <c r="AIN1185" s="14">
        <v>0</v>
      </c>
      <c r="AIO1185" s="14">
        <v>0</v>
      </c>
      <c r="AIR1185" s="61"/>
      <c r="AIT1185" s="60"/>
      <c r="AIX1185" s="61"/>
      <c r="AJB1185" s="63"/>
      <c r="AJF1185" s="61"/>
      <c r="AJH1185" s="63"/>
      <c r="AJL1185" s="61"/>
      <c r="AJN1185" s="63"/>
    </row>
    <row r="1186" spans="1:951" s="14" customFormat="1">
      <c r="B1186" s="14">
        <v>3</v>
      </c>
      <c r="C1186" s="61">
        <v>1</v>
      </c>
      <c r="D1186" s="14" t="s">
        <v>5979</v>
      </c>
      <c r="E1186" s="14" t="s">
        <v>9218</v>
      </c>
      <c r="F1186" s="63" t="s">
        <v>6191</v>
      </c>
      <c r="O1186" s="61">
        <v>0</v>
      </c>
      <c r="P1186" s="61">
        <v>0</v>
      </c>
      <c r="Q1186" s="61">
        <v>0</v>
      </c>
      <c r="R1186" s="61"/>
      <c r="S1186" s="61"/>
      <c r="T1186" s="61"/>
      <c r="U1186" s="61"/>
      <c r="V1186" s="61"/>
      <c r="W1186" s="61"/>
      <c r="X1186" s="61"/>
      <c r="Y1186" s="61"/>
      <c r="Z1186" s="14">
        <v>0</v>
      </c>
      <c r="AA1186" s="14">
        <v>2</v>
      </c>
      <c r="AB1186" s="14" t="s">
        <v>9219</v>
      </c>
      <c r="AN1186" s="14">
        <v>124</v>
      </c>
      <c r="AQ1186" s="14">
        <v>136</v>
      </c>
      <c r="AZ1186" s="14">
        <v>143</v>
      </c>
      <c r="BB1186" s="14">
        <v>180</v>
      </c>
      <c r="BD1186" s="14">
        <v>148</v>
      </c>
      <c r="BF1186" s="14">
        <v>159</v>
      </c>
      <c r="BK1186" s="14">
        <v>135</v>
      </c>
      <c r="DR1186" s="61"/>
      <c r="DX1186" s="14">
        <v>81</v>
      </c>
      <c r="EA1186" s="14">
        <v>76</v>
      </c>
      <c r="EJ1186" s="14">
        <v>86</v>
      </c>
      <c r="EL1186" s="14">
        <v>97</v>
      </c>
      <c r="EN1186" s="14">
        <v>95</v>
      </c>
      <c r="EP1186" s="14">
        <v>89</v>
      </c>
      <c r="EU1186" s="14">
        <v>86</v>
      </c>
      <c r="FF1186" s="61"/>
      <c r="FG1186" s="61"/>
      <c r="FH1186" s="61"/>
      <c r="FI1186" s="61"/>
      <c r="FJ1186" s="61"/>
      <c r="FK1186" s="61"/>
      <c r="FL1186" s="61"/>
      <c r="FM1186" s="61"/>
      <c r="FN1186" s="61"/>
      <c r="FO1186" s="61"/>
      <c r="FP1186" s="61"/>
      <c r="FQ1186" s="61"/>
      <c r="FR1186" s="61"/>
      <c r="FS1186" s="61"/>
      <c r="FT1186" s="61"/>
      <c r="FU1186" s="61"/>
      <c r="FV1186" s="61"/>
      <c r="FW1186" s="61"/>
      <c r="FX1186" s="61"/>
      <c r="FY1186" s="61"/>
      <c r="FZ1186" s="61"/>
      <c r="GA1186" s="61"/>
      <c r="GB1186" s="61"/>
      <c r="GC1186" s="61"/>
      <c r="GD1186" s="61"/>
      <c r="GE1186" s="61"/>
      <c r="GF1186" s="61"/>
      <c r="GG1186" s="61"/>
      <c r="GH1186" s="61"/>
      <c r="GI1186" s="61"/>
      <c r="GJ1186" s="61"/>
      <c r="GK1186" s="61"/>
      <c r="GL1186" s="61"/>
      <c r="GM1186" s="61"/>
      <c r="GN1186" s="61"/>
      <c r="GO1186" s="61"/>
      <c r="GP1186" s="61"/>
      <c r="GQ1186" s="61"/>
      <c r="GR1186" s="61"/>
      <c r="GS1186" s="61"/>
      <c r="GT1186" s="61"/>
      <c r="GU1186" s="61"/>
      <c r="GV1186" s="61"/>
      <c r="GW1186" s="61"/>
      <c r="GX1186" s="61"/>
      <c r="GY1186" s="61"/>
      <c r="GZ1186" s="61"/>
      <c r="IP1186" s="14">
        <v>100</v>
      </c>
      <c r="IQ1186" s="14">
        <v>100</v>
      </c>
      <c r="IR1186" s="14">
        <v>95</v>
      </c>
      <c r="IS1186" s="14">
        <v>97</v>
      </c>
      <c r="IU1186" s="14">
        <v>98</v>
      </c>
      <c r="IV1186" s="14">
        <v>93</v>
      </c>
      <c r="IX1186" s="14">
        <v>98</v>
      </c>
      <c r="JA1186" s="14">
        <v>90</v>
      </c>
      <c r="JB1186" s="14">
        <v>86</v>
      </c>
      <c r="JC1186" s="14">
        <v>90</v>
      </c>
      <c r="JD1186" s="14">
        <v>96</v>
      </c>
      <c r="JE1186" s="14">
        <v>94</v>
      </c>
      <c r="JF1186" s="14">
        <v>95</v>
      </c>
      <c r="JG1186" s="14">
        <v>94</v>
      </c>
      <c r="JS1186" s="14">
        <v>95</v>
      </c>
      <c r="LX1186" s="14">
        <v>76</v>
      </c>
      <c r="LY1186" s="14">
        <v>79</v>
      </c>
      <c r="LZ1186" s="14">
        <v>99</v>
      </c>
      <c r="MA1186" s="14">
        <v>98</v>
      </c>
      <c r="MB1186" s="14">
        <v>84</v>
      </c>
      <c r="MC1186" s="14">
        <v>93</v>
      </c>
      <c r="MD1186" s="14">
        <v>98</v>
      </c>
      <c r="ME1186" s="14">
        <v>97</v>
      </c>
      <c r="MF1186" s="14">
        <v>91</v>
      </c>
      <c r="MG1186" s="14">
        <v>91</v>
      </c>
      <c r="MH1186" s="14">
        <v>85</v>
      </c>
      <c r="MN1186" s="14">
        <v>87</v>
      </c>
      <c r="MO1186" s="14">
        <v>95</v>
      </c>
      <c r="MP1186" s="14">
        <v>78</v>
      </c>
      <c r="MR1186" s="14">
        <v>86</v>
      </c>
      <c r="MT1186" s="14">
        <v>76</v>
      </c>
      <c r="MV1186" s="14">
        <v>93</v>
      </c>
      <c r="MW1186" s="14">
        <v>79</v>
      </c>
      <c r="MX1186" s="14">
        <v>83</v>
      </c>
      <c r="MY1186" s="14">
        <v>84</v>
      </c>
      <c r="MZ1186" s="14">
        <v>91</v>
      </c>
      <c r="PG1186" s="61">
        <v>16</v>
      </c>
      <c r="PH1186" s="61">
        <v>16</v>
      </c>
      <c r="PI1186" s="61">
        <v>26</v>
      </c>
      <c r="PJ1186" s="61">
        <v>43</v>
      </c>
      <c r="PK1186" s="61">
        <v>17</v>
      </c>
      <c r="PL1186" s="61"/>
      <c r="PM1186" s="61">
        <v>34</v>
      </c>
      <c r="PN1186" s="61"/>
      <c r="PO1186" s="61">
        <v>24</v>
      </c>
      <c r="PP1186" s="61"/>
      <c r="PQ1186" s="61"/>
      <c r="PR1186" s="61"/>
      <c r="PS1186" s="61"/>
      <c r="PT1186" s="61"/>
      <c r="PU1186" s="61"/>
      <c r="PV1186" s="61"/>
      <c r="PW1186" s="61">
        <v>16</v>
      </c>
      <c r="PX1186" s="61">
        <v>16</v>
      </c>
      <c r="PY1186" s="61"/>
      <c r="PZ1186" s="61">
        <v>16</v>
      </c>
      <c r="QA1186" s="61"/>
      <c r="QB1186" s="61"/>
      <c r="QC1186" s="61"/>
      <c r="QD1186" s="61">
        <v>18</v>
      </c>
      <c r="QE1186" s="61"/>
      <c r="QF1186" s="61"/>
      <c r="QG1186" s="61"/>
      <c r="QH1186" s="61"/>
      <c r="QI1186" s="61">
        <v>18</v>
      </c>
      <c r="QJ1186" s="61"/>
      <c r="QK1186" s="61"/>
      <c r="QL1186" s="61"/>
      <c r="QM1186" s="61"/>
      <c r="QN1186" s="61"/>
      <c r="QO1186" s="61"/>
      <c r="QP1186" s="61"/>
      <c r="QQ1186" s="61"/>
      <c r="QR1186" s="61"/>
      <c r="QS1186" s="61"/>
      <c r="QT1186" s="61"/>
      <c r="QU1186" s="61"/>
      <c r="QV1186" s="61"/>
      <c r="QW1186" s="61"/>
      <c r="QX1186" s="61"/>
      <c r="QY1186" s="61"/>
      <c r="QZ1186" s="61"/>
      <c r="RA1186" s="61"/>
      <c r="RB1186" s="61"/>
      <c r="RC1186" s="61"/>
      <c r="RD1186" s="61"/>
      <c r="RE1186" s="61"/>
      <c r="RF1186" s="61"/>
      <c r="RG1186" s="61"/>
      <c r="RH1186" s="61"/>
      <c r="RI1186" s="61"/>
      <c r="RJ1186" s="61"/>
      <c r="RK1186" s="61"/>
      <c r="RL1186" s="61"/>
      <c r="RM1186" s="61"/>
      <c r="RN1186" s="61"/>
      <c r="RO1186" s="61"/>
      <c r="RP1186" s="61"/>
      <c r="RQ1186" s="61"/>
      <c r="RR1186" s="61"/>
      <c r="RS1186" s="61"/>
      <c r="RT1186" s="61"/>
      <c r="RU1186" s="61"/>
      <c r="RV1186" s="61"/>
      <c r="RW1186" s="61"/>
      <c r="RX1186" s="61"/>
      <c r="RY1186" s="61"/>
      <c r="RZ1186" s="61"/>
      <c r="SA1186" s="61"/>
      <c r="SB1186" s="61"/>
      <c r="SC1186" s="61"/>
      <c r="SD1186" s="61"/>
      <c r="SE1186" s="61"/>
      <c r="SF1186" s="61"/>
      <c r="SG1186" s="61"/>
      <c r="SH1186" s="61"/>
      <c r="SI1186" s="61"/>
      <c r="SJ1186" s="61"/>
      <c r="SK1186" s="61"/>
      <c r="SL1186" s="61"/>
      <c r="SM1186" s="61"/>
      <c r="SN1186" s="61"/>
      <c r="SO1186" s="61"/>
      <c r="SX1186" s="14">
        <v>98.8</v>
      </c>
      <c r="TF1186" s="14">
        <v>99</v>
      </c>
      <c r="TG1186" s="14">
        <v>98.9</v>
      </c>
      <c r="TI1186" s="14">
        <v>97.5</v>
      </c>
      <c r="TM1186" s="14">
        <v>97.6</v>
      </c>
      <c r="TR1186" s="14">
        <v>98.1</v>
      </c>
      <c r="WY1186" s="14">
        <v>0</v>
      </c>
      <c r="XB1186" s="14">
        <v>0</v>
      </c>
      <c r="XC1186" s="14">
        <v>0</v>
      </c>
      <c r="XD1186" s="14">
        <v>1</v>
      </c>
      <c r="XE1186" s="14">
        <v>1</v>
      </c>
      <c r="XF1186" s="14">
        <v>0</v>
      </c>
      <c r="XG1186" s="14">
        <v>0</v>
      </c>
      <c r="XH1186" s="14">
        <v>0</v>
      </c>
      <c r="XJ1186" s="14">
        <v>0</v>
      </c>
      <c r="XN1186" s="14">
        <v>0</v>
      </c>
      <c r="XS1186" s="14">
        <v>0</v>
      </c>
      <c r="ZY1186" s="61"/>
      <c r="ZZ1186" s="61"/>
      <c r="AAA1186" s="61"/>
      <c r="AAI1186" s="63"/>
      <c r="AAM1186" s="61"/>
      <c r="AAO1186" s="63"/>
      <c r="AAS1186" s="61"/>
      <c r="AAU1186" s="63"/>
      <c r="AAY1186" s="14">
        <v>26</v>
      </c>
      <c r="ABB1186" s="14">
        <v>12.6</v>
      </c>
      <c r="ABE1186" s="14">
        <v>37.799999999999997</v>
      </c>
      <c r="ABM1186" s="61">
        <v>10.08</v>
      </c>
      <c r="ABN1186" s="61"/>
      <c r="ABO1186" s="14">
        <v>304</v>
      </c>
      <c r="ABU1186" s="14">
        <v>141</v>
      </c>
      <c r="ABX1186" s="14">
        <v>3.9</v>
      </c>
      <c r="ACA1186" s="61">
        <v>103</v>
      </c>
      <c r="ACB1186" s="61"/>
      <c r="ACC1186" s="61"/>
      <c r="ACD1186" s="14">
        <v>9</v>
      </c>
      <c r="ACG1186" s="14">
        <v>110</v>
      </c>
      <c r="ACQ1186" s="14">
        <v>22</v>
      </c>
      <c r="ACT1186" s="14">
        <v>1.26</v>
      </c>
      <c r="ACW1186" s="14">
        <v>12</v>
      </c>
      <c r="ADR1186" s="14">
        <v>2</v>
      </c>
      <c r="AGK1186" s="61"/>
      <c r="AGM1186" s="63"/>
      <c r="AGQ1186" s="61"/>
      <c r="AGS1186" s="14">
        <v>1</v>
      </c>
      <c r="AGT1186" s="14">
        <v>1</v>
      </c>
      <c r="AGU1186" s="14">
        <v>0</v>
      </c>
      <c r="AGV1186" s="14">
        <v>0</v>
      </c>
      <c r="AGW1186" s="14">
        <v>1</v>
      </c>
      <c r="AGX1186" s="14">
        <v>1</v>
      </c>
      <c r="AGY1186" s="14">
        <v>0</v>
      </c>
      <c r="AGZ1186" s="14">
        <v>5</v>
      </c>
      <c r="AHA1186" s="14">
        <v>0</v>
      </c>
      <c r="AHB1186" s="14">
        <v>0</v>
      </c>
      <c r="AHC1186" s="14">
        <v>1</v>
      </c>
      <c r="AHD1186" s="14">
        <v>0</v>
      </c>
      <c r="AHE1186" s="14">
        <v>0</v>
      </c>
      <c r="AHF1186" s="14">
        <v>0</v>
      </c>
      <c r="AHH1186" s="14">
        <v>0</v>
      </c>
      <c r="AHI1186" s="14">
        <v>0</v>
      </c>
      <c r="AHK1186" s="14">
        <v>0</v>
      </c>
      <c r="AHL1186" s="14">
        <v>0</v>
      </c>
      <c r="AHM1186" s="14">
        <v>0</v>
      </c>
      <c r="AHN1186" s="14">
        <v>0</v>
      </c>
      <c r="AHO1186" s="14">
        <v>0</v>
      </c>
      <c r="AHP1186" s="14">
        <v>0</v>
      </c>
      <c r="AHQ1186" s="14">
        <v>0</v>
      </c>
      <c r="AHR1186" s="14">
        <v>0</v>
      </c>
      <c r="AHT1186" s="61"/>
      <c r="AHV1186" s="63"/>
      <c r="AHZ1186" s="61"/>
      <c r="AIB1186" s="63"/>
      <c r="AIF1186" s="61"/>
      <c r="AIH1186" s="63"/>
      <c r="AIL1186" s="61"/>
      <c r="AIM1186" s="14">
        <v>0</v>
      </c>
      <c r="AIN1186" s="14">
        <v>0</v>
      </c>
      <c r="AIO1186" s="14">
        <v>0</v>
      </c>
      <c r="AIR1186" s="61"/>
      <c r="AIT1186" s="60"/>
      <c r="AIX1186" s="61"/>
      <c r="AJB1186" s="63"/>
      <c r="AJF1186" s="61"/>
      <c r="AJH1186" s="63"/>
      <c r="AJL1186" s="61"/>
      <c r="AJN1186" s="63"/>
    </row>
    <row r="1187" spans="1:951" s="31" customFormat="1">
      <c r="B1187" s="31">
        <v>4</v>
      </c>
      <c r="C1187" s="31">
        <v>0</v>
      </c>
      <c r="F1187" s="82"/>
      <c r="G1187" s="83"/>
      <c r="Z1187" s="31">
        <v>0</v>
      </c>
      <c r="AA1187" s="31">
        <v>2</v>
      </c>
      <c r="AB1187" s="83"/>
      <c r="AP1187" s="31">
        <v>125</v>
      </c>
      <c r="BB1187" s="31">
        <v>118</v>
      </c>
      <c r="BE1187" s="31">
        <v>138</v>
      </c>
      <c r="DZ1187" s="31">
        <v>71</v>
      </c>
      <c r="EL1187" s="31">
        <v>83</v>
      </c>
      <c r="EO1187" s="31">
        <v>88</v>
      </c>
      <c r="IP1187" s="31">
        <v>95</v>
      </c>
      <c r="IQ1187" s="31">
        <v>97</v>
      </c>
      <c r="IR1187" s="31">
        <v>96</v>
      </c>
      <c r="IS1187" s="31">
        <v>95</v>
      </c>
      <c r="IT1187" s="31">
        <v>96</v>
      </c>
      <c r="IU1187" s="31">
        <v>95</v>
      </c>
      <c r="IV1187" s="31">
        <v>96</v>
      </c>
      <c r="IW1187" s="31">
        <v>94</v>
      </c>
      <c r="JA1187" s="31">
        <v>91</v>
      </c>
      <c r="JB1187" s="31">
        <v>88</v>
      </c>
      <c r="JC1187" s="31">
        <v>88</v>
      </c>
      <c r="JD1187" s="31">
        <v>86</v>
      </c>
      <c r="JE1187" s="31">
        <v>91</v>
      </c>
      <c r="JF1187" s="31">
        <v>91</v>
      </c>
      <c r="JI1187" s="31">
        <v>94</v>
      </c>
      <c r="JJ1187" s="31">
        <v>93</v>
      </c>
      <c r="JL1187" s="31">
        <v>97</v>
      </c>
      <c r="LX1187" s="31">
        <v>91</v>
      </c>
      <c r="LY1187" s="31">
        <v>99</v>
      </c>
      <c r="LZ1187" s="31">
        <v>83</v>
      </c>
      <c r="MA1187" s="31">
        <v>84</v>
      </c>
      <c r="MB1187" s="31">
        <v>83</v>
      </c>
      <c r="MC1187" s="31">
        <v>83</v>
      </c>
      <c r="MD1187" s="31">
        <v>82</v>
      </c>
      <c r="ME1187" s="31">
        <v>81</v>
      </c>
      <c r="MF1187" s="31">
        <v>80</v>
      </c>
      <c r="MG1187" s="31">
        <v>90</v>
      </c>
      <c r="MH1187" s="31">
        <v>94</v>
      </c>
      <c r="MO1187" s="31">
        <v>98</v>
      </c>
      <c r="MP1187" s="31">
        <v>93</v>
      </c>
      <c r="MQ1187" s="31">
        <v>90</v>
      </c>
      <c r="MR1187" s="31">
        <v>89</v>
      </c>
      <c r="MS1187" s="31">
        <v>87</v>
      </c>
      <c r="MT1187" s="31">
        <v>93</v>
      </c>
      <c r="PN1187" s="31">
        <v>18</v>
      </c>
      <c r="PZ1187" s="31">
        <v>20</v>
      </c>
      <c r="QA1187" s="31">
        <v>20</v>
      </c>
      <c r="QC1187" s="31">
        <v>20</v>
      </c>
      <c r="SW1187" s="31">
        <v>98.4</v>
      </c>
      <c r="TI1187" s="31">
        <v>98.1</v>
      </c>
      <c r="TL1187" s="31">
        <v>98.3</v>
      </c>
      <c r="WX1187" s="31">
        <v>0</v>
      </c>
      <c r="XB1187" s="31">
        <v>0</v>
      </c>
      <c r="XC1187" s="31">
        <v>0</v>
      </c>
      <c r="XD1187" s="31">
        <v>0</v>
      </c>
      <c r="XE1187" s="31">
        <v>0</v>
      </c>
      <c r="XF1187" s="31">
        <v>1</v>
      </c>
      <c r="XG1187" s="31">
        <v>0</v>
      </c>
      <c r="XJ1187" s="31">
        <v>0</v>
      </c>
      <c r="XK1187" s="31">
        <v>0</v>
      </c>
      <c r="XM1187" s="31">
        <v>0</v>
      </c>
      <c r="AAI1187" s="82"/>
      <c r="AAJ1187" s="83"/>
      <c r="AAO1187" s="82"/>
      <c r="AAP1187" s="83"/>
      <c r="AAU1187" s="82"/>
      <c r="AAV1187" s="83"/>
      <c r="AAY1187" s="31">
        <v>26</v>
      </c>
      <c r="ABB1187" s="31">
        <v>13.1</v>
      </c>
      <c r="ABE1187" s="31">
        <v>39.6</v>
      </c>
      <c r="ABM1187" s="31">
        <v>10.43</v>
      </c>
      <c r="ABO1187" s="31">
        <v>304</v>
      </c>
      <c r="ABU1187" s="31">
        <v>137</v>
      </c>
      <c r="ABX1187" s="31">
        <v>3.8</v>
      </c>
      <c r="ACA1187" s="31">
        <v>97</v>
      </c>
      <c r="ACD1187" s="31">
        <v>9.6999999999999993</v>
      </c>
      <c r="ACG1187" s="31">
        <v>83</v>
      </c>
      <c r="ACQ1187" s="31">
        <v>23</v>
      </c>
      <c r="ACT1187" s="31">
        <v>1.1100000000000001</v>
      </c>
      <c r="ACW1187" s="31">
        <v>14</v>
      </c>
      <c r="ADR1187" s="31">
        <v>2.1</v>
      </c>
      <c r="AGM1187" s="82"/>
      <c r="AGN1187" s="83"/>
      <c r="AGS1187" s="31">
        <v>0</v>
      </c>
      <c r="AGT1187" s="31">
        <v>0</v>
      </c>
      <c r="AGU1187" s="31">
        <v>0</v>
      </c>
      <c r="AGV1187" s="31">
        <v>0</v>
      </c>
      <c r="AGW1187" s="31">
        <v>0</v>
      </c>
      <c r="AGX1187" s="31">
        <v>1</v>
      </c>
      <c r="AGY1187" s="31">
        <v>0</v>
      </c>
      <c r="AGZ1187" s="31">
        <v>3</v>
      </c>
      <c r="AHA1187" s="31">
        <v>0</v>
      </c>
      <c r="AHB1187" s="31">
        <v>0</v>
      </c>
      <c r="AHC1187" s="31">
        <v>1</v>
      </c>
      <c r="AHD1187" s="31">
        <v>0</v>
      </c>
      <c r="AHE1187" s="31">
        <v>0</v>
      </c>
      <c r="AHF1187" s="31">
        <v>0</v>
      </c>
      <c r="AHH1187" s="31">
        <v>0</v>
      </c>
      <c r="AHI1187" s="31">
        <v>0</v>
      </c>
      <c r="AHK1187" s="31">
        <v>0</v>
      </c>
      <c r="AHL1187" s="31">
        <v>0</v>
      </c>
      <c r="AHM1187" s="31">
        <v>0</v>
      </c>
      <c r="AHN1187" s="31">
        <v>0</v>
      </c>
      <c r="AHO1187" s="31">
        <v>0</v>
      </c>
      <c r="AHP1187" s="31">
        <v>0</v>
      </c>
      <c r="AHQ1187" s="31">
        <v>0</v>
      </c>
      <c r="AHR1187" s="31">
        <v>0</v>
      </c>
      <c r="AHV1187" s="82"/>
      <c r="AHW1187" s="83"/>
      <c r="AIB1187" s="82"/>
      <c r="AIC1187" s="83"/>
      <c r="AIH1187" s="82"/>
      <c r="AII1187" s="83"/>
      <c r="AIM1187" s="31">
        <v>0</v>
      </c>
      <c r="AIN1187" s="31">
        <v>0</v>
      </c>
      <c r="AIO1187" s="31">
        <v>0</v>
      </c>
      <c r="AIT1187" s="84"/>
      <c r="AIU1187" s="83"/>
      <c r="AJB1187" s="82"/>
      <c r="AJC1187" s="83"/>
      <c r="AJH1187" s="82"/>
      <c r="AJI1187" s="83"/>
      <c r="AJN1187" s="82"/>
      <c r="AJO1187" s="83"/>
    </row>
    <row r="1188" spans="1:951" s="1" customFormat="1">
      <c r="A1188" s="1">
        <v>248</v>
      </c>
      <c r="B1188" s="1">
        <v>1</v>
      </c>
      <c r="C1188" s="1">
        <v>1</v>
      </c>
      <c r="D1188" s="1" t="s">
        <v>7525</v>
      </c>
      <c r="E1188" s="1" t="s">
        <v>7434</v>
      </c>
      <c r="F1188" s="1" t="s">
        <v>8312</v>
      </c>
      <c r="G1188" s="1" t="s">
        <v>9220</v>
      </c>
      <c r="O1188" s="1">
        <v>1</v>
      </c>
      <c r="P1188" s="1">
        <v>0</v>
      </c>
      <c r="Q1188" s="1">
        <v>0</v>
      </c>
      <c r="R1188" s="1">
        <v>1</v>
      </c>
      <c r="Z1188" s="1">
        <v>0</v>
      </c>
      <c r="AA1188" s="1">
        <v>1</v>
      </c>
      <c r="AB1188" s="1" t="s">
        <v>9221</v>
      </c>
      <c r="AC1188" s="1">
        <v>0</v>
      </c>
      <c r="AE1188" s="1">
        <v>0</v>
      </c>
      <c r="AG1188" s="1">
        <v>0</v>
      </c>
      <c r="AI1188" s="1">
        <v>148</v>
      </c>
      <c r="AJ1188" s="1">
        <v>159</v>
      </c>
      <c r="AK1188" s="1">
        <v>140</v>
      </c>
      <c r="AL1188" s="1">
        <v>138</v>
      </c>
      <c r="AM1188" s="1">
        <v>160</v>
      </c>
      <c r="AN1188" s="1">
        <v>116</v>
      </c>
      <c r="DR1188" s="1">
        <v>120</v>
      </c>
      <c r="DS1188" s="1">
        <v>117</v>
      </c>
      <c r="DT1188" s="1">
        <v>98</v>
      </c>
      <c r="DU1188" s="1">
        <v>100</v>
      </c>
      <c r="DV1188" s="1">
        <v>119</v>
      </c>
      <c r="DW1188" s="1">
        <v>80</v>
      </c>
      <c r="HA1188" s="1">
        <v>2</v>
      </c>
      <c r="HB1188" s="1">
        <v>2</v>
      </c>
      <c r="HC1188" s="1">
        <v>2</v>
      </c>
      <c r="HD1188" s="1">
        <v>2</v>
      </c>
      <c r="HT1188" s="1">
        <v>0</v>
      </c>
      <c r="HU1188" s="1">
        <v>1</v>
      </c>
      <c r="HV1188" s="1">
        <v>0</v>
      </c>
      <c r="HW1188" s="1">
        <v>0</v>
      </c>
      <c r="HX1188" s="1">
        <v>1</v>
      </c>
      <c r="HY1188" s="1">
        <v>1</v>
      </c>
      <c r="IP1188" s="1">
        <v>100</v>
      </c>
      <c r="LX1188" s="1">
        <v>88</v>
      </c>
      <c r="PG1188" s="1">
        <v>26</v>
      </c>
      <c r="SP1188" s="1">
        <v>98</v>
      </c>
      <c r="VX1188" s="1">
        <v>1</v>
      </c>
      <c r="WQ1188" s="1">
        <v>0</v>
      </c>
      <c r="AGS1188" s="1">
        <v>1</v>
      </c>
      <c r="AGT1188" s="1">
        <v>0</v>
      </c>
      <c r="AGU1188" s="1">
        <v>0</v>
      </c>
      <c r="AGV1188" s="1">
        <v>0</v>
      </c>
      <c r="AGW1188" s="1">
        <v>0</v>
      </c>
      <c r="AGX1188" s="1">
        <v>0</v>
      </c>
      <c r="AGY1188" s="1">
        <v>0</v>
      </c>
      <c r="AGZ1188" s="1">
        <v>0</v>
      </c>
      <c r="AHA1188" s="1">
        <v>0</v>
      </c>
      <c r="AHB1188" s="1">
        <v>0</v>
      </c>
      <c r="AHC1188" s="1">
        <v>1</v>
      </c>
      <c r="AHD1188" s="1">
        <v>0</v>
      </c>
      <c r="AHE1188" s="1">
        <v>0</v>
      </c>
      <c r="AHF1188" s="1">
        <v>0</v>
      </c>
      <c r="AHH1188" s="1">
        <v>0</v>
      </c>
      <c r="AHI1188" s="1">
        <v>0</v>
      </c>
      <c r="AHK1188" s="1">
        <v>0</v>
      </c>
      <c r="AHL1188" s="1">
        <v>0</v>
      </c>
      <c r="AHM1188" s="1">
        <v>0</v>
      </c>
      <c r="AHN1188" s="1">
        <v>0</v>
      </c>
      <c r="AHO1188" s="1">
        <v>0</v>
      </c>
      <c r="AHP1188" s="1">
        <v>0</v>
      </c>
      <c r="AHQ1188" s="1">
        <v>0</v>
      </c>
      <c r="AHR1188" s="1">
        <v>10</v>
      </c>
      <c r="AIM1188" s="1">
        <v>2</v>
      </c>
      <c r="AIN1188" s="1">
        <v>0</v>
      </c>
      <c r="AIO1188" s="1">
        <v>0</v>
      </c>
      <c r="AIP1188" s="1">
        <v>1</v>
      </c>
      <c r="AIQ1188" s="1">
        <v>1</v>
      </c>
      <c r="AIR1188" s="1">
        <v>1</v>
      </c>
      <c r="AIS1188" s="1">
        <v>1</v>
      </c>
      <c r="AIT1188" s="3">
        <v>1</v>
      </c>
      <c r="AIU1188" s="1">
        <v>0</v>
      </c>
      <c r="AIV1188" s="1">
        <v>2</v>
      </c>
      <c r="AIW1188" s="1">
        <v>0</v>
      </c>
      <c r="AIX1188" s="1">
        <v>70</v>
      </c>
    </row>
    <row r="1189" spans="1:951" s="1" customFormat="1">
      <c r="B1189" s="1">
        <v>2</v>
      </c>
      <c r="C1189" s="1">
        <v>0</v>
      </c>
      <c r="Z1189" s="1">
        <v>0</v>
      </c>
      <c r="AA1189" s="1">
        <v>2</v>
      </c>
      <c r="AB1189" s="1" t="s">
        <v>9222</v>
      </c>
      <c r="AC1189" s="1">
        <v>0</v>
      </c>
      <c r="AE1189" s="1">
        <v>0</v>
      </c>
      <c r="AG1189" s="1">
        <v>0</v>
      </c>
      <c r="AI1189" s="1">
        <v>148</v>
      </c>
      <c r="AJ1189" s="1">
        <v>142</v>
      </c>
      <c r="DR1189" s="1">
        <v>102</v>
      </c>
      <c r="DS1189" s="1">
        <v>98</v>
      </c>
      <c r="HA1189" s="1">
        <v>2</v>
      </c>
      <c r="HB1189" s="1">
        <v>0</v>
      </c>
      <c r="HT1189" s="1">
        <v>0</v>
      </c>
      <c r="HU1189" s="1">
        <v>0</v>
      </c>
      <c r="IP1189" s="1">
        <v>96</v>
      </c>
      <c r="IQ1189" s="1">
        <v>100</v>
      </c>
      <c r="LX1189" s="1">
        <v>92</v>
      </c>
      <c r="LY1189" s="1">
        <v>91</v>
      </c>
      <c r="PG1189" s="1">
        <v>26</v>
      </c>
      <c r="PH1189" s="1">
        <v>18</v>
      </c>
      <c r="SP1189" s="1">
        <v>96.6</v>
      </c>
      <c r="SQ1189" s="1">
        <v>97.7</v>
      </c>
      <c r="VX1189" s="1">
        <v>1</v>
      </c>
      <c r="VY1189" s="1">
        <v>1</v>
      </c>
      <c r="WQ1189" s="1">
        <v>0</v>
      </c>
      <c r="WR1189" s="1">
        <v>0</v>
      </c>
      <c r="AAZ1189" s="1">
        <v>23</v>
      </c>
      <c r="ABV1189" s="1">
        <v>143</v>
      </c>
      <c r="ABY1189" s="1">
        <v>4.2</v>
      </c>
      <c r="ACB1189" s="1">
        <v>101</v>
      </c>
      <c r="ACE1189" s="1">
        <v>10.3</v>
      </c>
      <c r="ACG1189" s="1">
        <v>239</v>
      </c>
      <c r="ACH1189" s="1">
        <v>68</v>
      </c>
      <c r="ACI1189" s="1">
        <v>69</v>
      </c>
      <c r="ACJ1189" s="1">
        <v>127</v>
      </c>
      <c r="ACK1189" s="1">
        <v>278</v>
      </c>
      <c r="ACR1189" s="1">
        <v>20</v>
      </c>
      <c r="ACU1189" s="1">
        <v>1.21</v>
      </c>
      <c r="ACX1189" s="1">
        <v>19</v>
      </c>
      <c r="AGS1189" s="1">
        <v>1</v>
      </c>
      <c r="AGT1189" s="1">
        <v>0</v>
      </c>
      <c r="AGU1189" s="1">
        <v>0</v>
      </c>
      <c r="AGV1189" s="1">
        <v>1</v>
      </c>
      <c r="AGW1189" s="1">
        <v>0</v>
      </c>
      <c r="AGX1189" s="1">
        <v>0</v>
      </c>
      <c r="AGY1189" s="1">
        <v>0</v>
      </c>
      <c r="AGZ1189" s="1">
        <v>1</v>
      </c>
      <c r="AHA1189" s="1">
        <v>0</v>
      </c>
      <c r="AHB1189" s="1">
        <v>0</v>
      </c>
      <c r="AHC1189" s="1">
        <v>1</v>
      </c>
      <c r="AHD1189" s="1">
        <v>0</v>
      </c>
      <c r="AHE1189" s="1">
        <v>0</v>
      </c>
      <c r="AHF1189" s="1">
        <v>0</v>
      </c>
      <c r="AHH1189" s="1">
        <v>0</v>
      </c>
      <c r="AHI1189" s="1">
        <v>0</v>
      </c>
      <c r="AHK1189" s="1">
        <v>0</v>
      </c>
      <c r="AHL1189" s="1">
        <v>0</v>
      </c>
      <c r="AHM1189" s="1">
        <v>0</v>
      </c>
      <c r="AHN1189" s="1">
        <v>0</v>
      </c>
      <c r="AHO1189" s="1">
        <v>0</v>
      </c>
      <c r="AHP1189" s="1">
        <v>0</v>
      </c>
      <c r="AHQ1189" s="1">
        <v>0</v>
      </c>
      <c r="AHR1189" s="1">
        <v>6</v>
      </c>
      <c r="AIN1189" s="1">
        <v>0</v>
      </c>
      <c r="AIO1189" s="1">
        <v>0</v>
      </c>
      <c r="AIT1189" s="3">
        <v>2</v>
      </c>
      <c r="AIU1189" s="1">
        <v>0</v>
      </c>
      <c r="AIV1189" s="1">
        <v>0</v>
      </c>
      <c r="AIW1189" s="1">
        <v>0</v>
      </c>
      <c r="AIX1189" s="1">
        <v>74</v>
      </c>
      <c r="AIY1189" s="1">
        <v>18</v>
      </c>
    </row>
    <row r="1190" spans="1:951" s="1" customFormat="1">
      <c r="B1190" s="1">
        <v>3</v>
      </c>
      <c r="C1190" s="1">
        <v>1</v>
      </c>
      <c r="D1190" s="1" t="s">
        <v>8312</v>
      </c>
      <c r="O1190" s="1">
        <v>1</v>
      </c>
      <c r="Z1190" s="1">
        <v>0</v>
      </c>
      <c r="AA1190" s="1">
        <v>2</v>
      </c>
      <c r="AB1190" s="1" t="s">
        <v>9223</v>
      </c>
      <c r="AC1190" s="1">
        <v>0</v>
      </c>
      <c r="AE1190" s="1">
        <v>0</v>
      </c>
      <c r="AG1190" s="1">
        <v>0</v>
      </c>
      <c r="AI1190" s="1">
        <v>184</v>
      </c>
      <c r="AJ1190" s="1">
        <v>142</v>
      </c>
      <c r="DR1190" s="1">
        <v>130</v>
      </c>
      <c r="DS1190" s="1">
        <v>86</v>
      </c>
      <c r="HA1190" s="1">
        <v>0</v>
      </c>
      <c r="HB1190" s="1">
        <v>0</v>
      </c>
      <c r="HT1190" s="1">
        <v>0</v>
      </c>
      <c r="HU1190" s="1">
        <v>0</v>
      </c>
      <c r="IP1190" s="1">
        <v>100</v>
      </c>
      <c r="IQ1190" s="1">
        <v>99</v>
      </c>
      <c r="LX1190" s="1">
        <v>85</v>
      </c>
      <c r="LY1190" s="1">
        <v>82</v>
      </c>
      <c r="PG1190" s="1">
        <v>16</v>
      </c>
      <c r="PH1190" s="1">
        <v>16</v>
      </c>
      <c r="SP1190" s="1">
        <v>97.5</v>
      </c>
      <c r="SQ1190" s="1">
        <v>96.9</v>
      </c>
      <c r="VX1190" s="1">
        <v>1</v>
      </c>
      <c r="VY1190" s="1">
        <v>1</v>
      </c>
      <c r="WQ1190" s="1">
        <v>0</v>
      </c>
      <c r="WR1190" s="1">
        <v>0</v>
      </c>
      <c r="ACG1190" s="1">
        <v>140</v>
      </c>
      <c r="ACH1190" s="1">
        <v>181</v>
      </c>
      <c r="AGE1190" s="1">
        <v>1</v>
      </c>
      <c r="AGG1190" s="1">
        <v>6</v>
      </c>
      <c r="AGH1190" s="1" t="s">
        <v>9224</v>
      </c>
      <c r="AGS1190" s="1">
        <v>1</v>
      </c>
      <c r="AGT1190" s="1">
        <v>0</v>
      </c>
      <c r="AGU1190" s="1">
        <v>0</v>
      </c>
      <c r="AGV1190" s="1">
        <v>1</v>
      </c>
      <c r="AGW1190" s="1">
        <v>0</v>
      </c>
      <c r="AGX1190" s="1">
        <v>0</v>
      </c>
      <c r="AGY1190" s="1">
        <v>0</v>
      </c>
      <c r="AGZ1190" s="1">
        <v>0</v>
      </c>
      <c r="AHA1190" s="1">
        <v>0</v>
      </c>
      <c r="AHB1190" s="1">
        <v>0</v>
      </c>
      <c r="AHC1190" s="1">
        <v>1</v>
      </c>
      <c r="AHD1190" s="1">
        <v>0</v>
      </c>
      <c r="AHE1190" s="1">
        <v>0</v>
      </c>
      <c r="AHF1190" s="1">
        <v>0</v>
      </c>
      <c r="AHH1190" s="1">
        <v>0</v>
      </c>
      <c r="AHI1190" s="1">
        <v>0</v>
      </c>
      <c r="AHK1190" s="1">
        <v>0</v>
      </c>
      <c r="AHL1190" s="1">
        <v>0</v>
      </c>
      <c r="AHM1190" s="1">
        <v>0</v>
      </c>
      <c r="AHN1190" s="1">
        <v>0</v>
      </c>
      <c r="AHO1190" s="1">
        <v>1</v>
      </c>
      <c r="AHP1190" s="1">
        <v>0</v>
      </c>
      <c r="AHQ1190" s="1">
        <v>0</v>
      </c>
      <c r="AHR1190" s="1">
        <v>6.5</v>
      </c>
      <c r="AIN1190" s="1">
        <v>0</v>
      </c>
      <c r="AIO1190" s="1">
        <v>0</v>
      </c>
      <c r="AIT1190" s="3">
        <v>1</v>
      </c>
      <c r="AIU1190" s="1">
        <v>1</v>
      </c>
      <c r="AIV1190" s="1">
        <v>0</v>
      </c>
      <c r="AIW1190" s="1">
        <v>0</v>
      </c>
      <c r="AIX1190" s="1">
        <v>46</v>
      </c>
      <c r="AJB1190" s="1">
        <v>30</v>
      </c>
    </row>
    <row r="1191" spans="1:951" s="1" customFormat="1">
      <c r="B1191" s="1">
        <v>4</v>
      </c>
      <c r="C1191" s="1">
        <v>1</v>
      </c>
      <c r="D1191" s="1" t="s">
        <v>5146</v>
      </c>
      <c r="O1191" s="1">
        <v>0</v>
      </c>
      <c r="Z1191" s="1">
        <v>0</v>
      </c>
      <c r="AA1191" s="1">
        <v>1</v>
      </c>
      <c r="AB1191" s="1" t="s">
        <v>9225</v>
      </c>
      <c r="AC1191" s="1">
        <v>0</v>
      </c>
      <c r="AE1191" s="1">
        <v>0</v>
      </c>
      <c r="AG1191" s="1">
        <v>0</v>
      </c>
      <c r="AI1191" s="1">
        <v>150</v>
      </c>
      <c r="AJ1191" s="1">
        <v>147</v>
      </c>
      <c r="AK1191" s="1">
        <v>148</v>
      </c>
      <c r="DR1191" s="1">
        <v>120</v>
      </c>
      <c r="DS1191" s="1">
        <v>110</v>
      </c>
      <c r="DT1191" s="1">
        <v>100</v>
      </c>
      <c r="HA1191" s="1">
        <v>0</v>
      </c>
      <c r="HB1191" s="1">
        <v>0</v>
      </c>
      <c r="HC1191" s="1">
        <v>0</v>
      </c>
      <c r="HT1191" s="1">
        <v>0</v>
      </c>
      <c r="HU1191" s="1">
        <v>1</v>
      </c>
      <c r="HV1191" s="1">
        <v>0</v>
      </c>
      <c r="IP1191" s="1">
        <v>100</v>
      </c>
      <c r="IR1191" s="1">
        <v>100</v>
      </c>
      <c r="LX1191" s="1">
        <v>82</v>
      </c>
      <c r="LZ1191" s="1">
        <v>88</v>
      </c>
      <c r="PG1191" s="1">
        <v>18</v>
      </c>
      <c r="PI1191" s="1">
        <v>16</v>
      </c>
      <c r="SP1191" s="1">
        <v>96.4</v>
      </c>
      <c r="SR1191" s="1">
        <v>96.6</v>
      </c>
      <c r="VX1191" s="1">
        <v>1</v>
      </c>
      <c r="VZ1191" s="1">
        <v>1</v>
      </c>
      <c r="WQ1191" s="1">
        <v>0</v>
      </c>
      <c r="WS1191" s="1">
        <v>0</v>
      </c>
      <c r="AAY1191" s="1">
        <v>25</v>
      </c>
      <c r="ABU1191" s="1">
        <v>140</v>
      </c>
      <c r="ABX1191" s="1">
        <v>3.9</v>
      </c>
      <c r="ACA1191" s="1">
        <v>102</v>
      </c>
      <c r="ACD1191" s="1">
        <v>9.3000000000000007</v>
      </c>
      <c r="ACG1191" s="1">
        <v>187</v>
      </c>
      <c r="ACH1191" s="1">
        <v>286</v>
      </c>
      <c r="ACI1191" s="1">
        <v>116</v>
      </c>
      <c r="ACQ1191" s="1">
        <v>18</v>
      </c>
      <c r="ACT1191" s="1">
        <v>1.1299999999999999</v>
      </c>
      <c r="ACW1191" s="1">
        <v>13</v>
      </c>
      <c r="AGS1191" s="1">
        <v>1</v>
      </c>
      <c r="AGT1191" s="1">
        <v>0</v>
      </c>
      <c r="AGU1191" s="1">
        <v>0</v>
      </c>
      <c r="AGV1191" s="1">
        <v>1</v>
      </c>
      <c r="AGW1191" s="1">
        <v>0</v>
      </c>
      <c r="AGX1191" s="1">
        <v>0</v>
      </c>
      <c r="AGY1191" s="1">
        <v>0</v>
      </c>
      <c r="AGZ1191" s="1">
        <v>1</v>
      </c>
      <c r="AHA1191" s="1">
        <v>0</v>
      </c>
      <c r="AHB1191" s="1">
        <v>0</v>
      </c>
      <c r="AHC1191" s="1">
        <v>1</v>
      </c>
      <c r="AHD1191" s="1">
        <v>0</v>
      </c>
      <c r="AHE1191" s="1">
        <v>0</v>
      </c>
      <c r="AHF1191" s="1">
        <v>0</v>
      </c>
      <c r="AHH1191" s="1">
        <v>0</v>
      </c>
      <c r="AHI1191" s="1">
        <v>0</v>
      </c>
      <c r="AHK1191" s="1">
        <v>0</v>
      </c>
      <c r="AHL1191" s="1">
        <v>0</v>
      </c>
      <c r="AHM1191" s="1">
        <v>0</v>
      </c>
      <c r="AHN1191" s="1">
        <v>0</v>
      </c>
      <c r="AHO1191" s="1">
        <v>1</v>
      </c>
      <c r="AHP1191" s="1">
        <v>0</v>
      </c>
      <c r="AHQ1191" s="1">
        <v>0</v>
      </c>
      <c r="AHR1191" s="1">
        <v>7</v>
      </c>
      <c r="AIN1191" s="1">
        <v>0</v>
      </c>
      <c r="AIO1191" s="1">
        <v>0</v>
      </c>
      <c r="AIT1191" s="3">
        <v>1</v>
      </c>
      <c r="AIU1191" s="1">
        <v>1</v>
      </c>
      <c r="AIV1191" s="1">
        <v>0</v>
      </c>
      <c r="AIW1191" s="1">
        <v>0</v>
      </c>
      <c r="AIX1191" s="1">
        <v>46</v>
      </c>
      <c r="AJB1191" s="1">
        <v>35</v>
      </c>
    </row>
    <row r="1192" spans="1:951" s="1" customFormat="1">
      <c r="B1192" s="1">
        <v>5</v>
      </c>
      <c r="C1192" s="1">
        <v>1</v>
      </c>
      <c r="D1192" s="1" t="s">
        <v>9226</v>
      </c>
      <c r="O1192" s="1">
        <v>0</v>
      </c>
      <c r="Z1192" s="1">
        <v>0</v>
      </c>
      <c r="AA1192" s="1">
        <v>2</v>
      </c>
      <c r="AB1192" s="1" t="s">
        <v>9227</v>
      </c>
      <c r="AC1192" s="1">
        <v>0</v>
      </c>
      <c r="AE1192" s="1">
        <v>2</v>
      </c>
      <c r="AF1192" s="1">
        <v>0</v>
      </c>
      <c r="AG1192" s="1">
        <v>0</v>
      </c>
      <c r="AI1192" s="1">
        <v>142</v>
      </c>
      <c r="AJ1192" s="1">
        <v>142</v>
      </c>
      <c r="DR1192" s="1">
        <v>108</v>
      </c>
      <c r="DS1192" s="1">
        <v>98</v>
      </c>
      <c r="HA1192" s="1">
        <v>0</v>
      </c>
      <c r="HB1192" s="1">
        <v>2</v>
      </c>
      <c r="HT1192" s="1">
        <v>0</v>
      </c>
      <c r="HU1192" s="1">
        <v>0</v>
      </c>
      <c r="IP1192" s="1">
        <v>100</v>
      </c>
      <c r="IQ1192" s="1">
        <v>100</v>
      </c>
      <c r="LX1192" s="1">
        <v>85</v>
      </c>
      <c r="LY1192" s="1">
        <v>90</v>
      </c>
      <c r="PG1192" s="1">
        <v>16</v>
      </c>
      <c r="PH1192" s="1">
        <v>16</v>
      </c>
      <c r="SP1192" s="1">
        <v>96.6</v>
      </c>
      <c r="SQ1192" s="1">
        <v>98.2</v>
      </c>
      <c r="VX1192" s="1">
        <v>1</v>
      </c>
      <c r="VY1192" s="1">
        <v>1</v>
      </c>
      <c r="WQ1192" s="1">
        <v>0</v>
      </c>
      <c r="WR1192" s="1">
        <v>0</v>
      </c>
      <c r="ABB1192" s="1">
        <v>11</v>
      </c>
      <c r="ABE1192" s="1">
        <v>35.1</v>
      </c>
      <c r="ABM1192" s="1">
        <v>6.33</v>
      </c>
      <c r="ABO1192" s="1">
        <v>203</v>
      </c>
      <c r="ACG1192" s="1">
        <v>272</v>
      </c>
      <c r="ACH1192" s="1">
        <v>383</v>
      </c>
      <c r="AGS1192" s="1">
        <v>0</v>
      </c>
      <c r="AGT1192" s="1">
        <v>0</v>
      </c>
      <c r="AGU1192" s="1">
        <v>0</v>
      </c>
      <c r="AGV1192" s="1">
        <v>0</v>
      </c>
      <c r="AGW1192" s="1">
        <v>0</v>
      </c>
      <c r="AGX1192" s="1">
        <v>0</v>
      </c>
      <c r="AGY1192" s="1">
        <v>0</v>
      </c>
      <c r="AGZ1192" s="1">
        <v>1</v>
      </c>
      <c r="AHA1192" s="1">
        <v>0</v>
      </c>
      <c r="AHB1192" s="1">
        <v>0</v>
      </c>
      <c r="AHC1192" s="1">
        <v>1</v>
      </c>
      <c r="AHD1192" s="1">
        <v>0</v>
      </c>
      <c r="AHE1192" s="1">
        <v>0</v>
      </c>
      <c r="AHF1192" s="1">
        <v>0</v>
      </c>
      <c r="AHH1192" s="1">
        <v>0</v>
      </c>
      <c r="AHI1192" s="1">
        <v>0</v>
      </c>
      <c r="AHK1192" s="1">
        <v>0</v>
      </c>
      <c r="AHL1192" s="1">
        <v>0</v>
      </c>
      <c r="AHM1192" s="1">
        <v>0</v>
      </c>
      <c r="AHN1192" s="1">
        <v>0</v>
      </c>
      <c r="AHO1192" s="1">
        <v>1</v>
      </c>
      <c r="AHP1192" s="1">
        <v>0</v>
      </c>
      <c r="AHQ1192" s="1">
        <v>0</v>
      </c>
      <c r="AHR1192" s="1">
        <v>0</v>
      </c>
      <c r="AIN1192" s="1">
        <v>0</v>
      </c>
      <c r="AIO1192" s="1">
        <v>0</v>
      </c>
      <c r="AIT1192" s="3">
        <v>1</v>
      </c>
      <c r="AIU1192" s="1">
        <v>1</v>
      </c>
      <c r="AIV1192" s="1">
        <v>0</v>
      </c>
      <c r="AIW1192" s="1">
        <v>0</v>
      </c>
      <c r="AIX1192" s="1">
        <v>34</v>
      </c>
      <c r="AJB1192" s="1">
        <v>30</v>
      </c>
    </row>
    <row r="1193" spans="1:951" s="80" customFormat="1">
      <c r="B1193" s="80">
        <v>6</v>
      </c>
      <c r="C1193" s="80">
        <v>0</v>
      </c>
      <c r="Z1193" s="80">
        <v>0</v>
      </c>
      <c r="AA1193" s="80">
        <v>2</v>
      </c>
      <c r="AB1193" s="80" t="s">
        <v>9228</v>
      </c>
      <c r="AC1193" s="80">
        <v>0</v>
      </c>
      <c r="AE1193" s="80">
        <v>0</v>
      </c>
      <c r="AG1193" s="80">
        <v>0</v>
      </c>
      <c r="AI1193" s="80">
        <v>142</v>
      </c>
      <c r="AJ1193" s="80">
        <v>158</v>
      </c>
      <c r="AK1193" s="80">
        <v>148</v>
      </c>
      <c r="DR1193" s="80">
        <v>94</v>
      </c>
      <c r="DS1193" s="80">
        <v>110</v>
      </c>
      <c r="DT1193" s="80">
        <v>100</v>
      </c>
      <c r="HA1193" s="80">
        <v>2</v>
      </c>
      <c r="HB1193" s="80">
        <v>2</v>
      </c>
      <c r="HC1193" s="80">
        <v>0</v>
      </c>
      <c r="HT1193" s="80">
        <v>0</v>
      </c>
      <c r="HU1193" s="80">
        <v>0</v>
      </c>
      <c r="HV1193" s="80">
        <v>0</v>
      </c>
      <c r="IP1193" s="80">
        <v>99</v>
      </c>
      <c r="IQ1193" s="80">
        <v>100</v>
      </c>
      <c r="IR1193" s="80">
        <v>100</v>
      </c>
      <c r="LX1193" s="80">
        <v>94</v>
      </c>
      <c r="LY1193" s="80">
        <v>92</v>
      </c>
      <c r="LZ1193" s="80">
        <v>94</v>
      </c>
      <c r="PG1193" s="80">
        <v>18</v>
      </c>
      <c r="PH1193" s="80">
        <v>16</v>
      </c>
      <c r="PI1193" s="80">
        <v>16</v>
      </c>
      <c r="SP1193" s="80">
        <v>97.8</v>
      </c>
      <c r="SQ1193" s="80">
        <v>98.2</v>
      </c>
      <c r="VX1193" s="80">
        <v>1</v>
      </c>
      <c r="VY1193" s="80">
        <v>1</v>
      </c>
      <c r="WQ1193" s="80">
        <v>0</v>
      </c>
      <c r="WR1193" s="80">
        <v>0</v>
      </c>
      <c r="WS1193" s="80">
        <v>0</v>
      </c>
      <c r="ACG1193" s="80">
        <v>40</v>
      </c>
      <c r="ACH1193" s="80">
        <v>350</v>
      </c>
      <c r="ACI1193" s="80">
        <v>263</v>
      </c>
      <c r="AGS1193" s="80">
        <v>0</v>
      </c>
      <c r="AGT1193" s="80">
        <v>0</v>
      </c>
      <c r="AGU1193" s="80">
        <v>0</v>
      </c>
      <c r="AGV1193" s="80">
        <v>0</v>
      </c>
      <c r="AGW1193" s="80">
        <v>0</v>
      </c>
      <c r="AGX1193" s="80">
        <v>0</v>
      </c>
      <c r="AGY1193" s="80">
        <v>0</v>
      </c>
      <c r="AGZ1193" s="80">
        <v>1</v>
      </c>
      <c r="AHA1193" s="80">
        <v>0</v>
      </c>
      <c r="AHB1193" s="80">
        <v>0</v>
      </c>
      <c r="AHC1193" s="80">
        <v>1</v>
      </c>
      <c r="AHD1193" s="80">
        <v>0</v>
      </c>
      <c r="AHE1193" s="80">
        <v>0</v>
      </c>
      <c r="AHF1193" s="80">
        <v>0</v>
      </c>
      <c r="AHH1193" s="80">
        <v>0</v>
      </c>
      <c r="AHI1193" s="80">
        <v>0</v>
      </c>
      <c r="AHK1193" s="80">
        <v>0</v>
      </c>
      <c r="AHL1193" s="80">
        <v>0</v>
      </c>
      <c r="AHM1193" s="80">
        <v>0</v>
      </c>
      <c r="AHN1193" s="80">
        <v>0</v>
      </c>
      <c r="AHO1193" s="80">
        <v>1</v>
      </c>
      <c r="AHP1193" s="80">
        <v>0</v>
      </c>
      <c r="AHQ1193" s="80">
        <v>0</v>
      </c>
      <c r="AHR1193" s="80">
        <v>1</v>
      </c>
      <c r="AIN1193" s="80">
        <v>0</v>
      </c>
      <c r="AIO1193" s="80">
        <v>0</v>
      </c>
      <c r="AIT1193" s="86">
        <v>1</v>
      </c>
      <c r="AIU1193" s="80">
        <v>1</v>
      </c>
      <c r="AIV1193" s="80">
        <v>0</v>
      </c>
      <c r="AIW1193" s="80">
        <v>0</v>
      </c>
      <c r="AIX1193" s="80">
        <v>55</v>
      </c>
      <c r="AJB1193" s="80">
        <v>50</v>
      </c>
    </row>
    <row r="1194" spans="1:951" s="14" customFormat="1">
      <c r="A1194" s="14">
        <v>249</v>
      </c>
      <c r="B1194" s="14">
        <v>1</v>
      </c>
      <c r="C1194" s="14">
        <v>0</v>
      </c>
      <c r="F1194" s="63"/>
      <c r="G1194" s="58"/>
      <c r="Z1194" s="14">
        <v>0</v>
      </c>
      <c r="AA1194" s="14">
        <v>1</v>
      </c>
      <c r="AB1194" s="58"/>
      <c r="AC1194" s="14">
        <v>0</v>
      </c>
      <c r="AE1194" s="14">
        <v>0</v>
      </c>
      <c r="AG1194" s="14">
        <v>0</v>
      </c>
      <c r="AI1194" s="14">
        <v>198</v>
      </c>
      <c r="AN1194" s="14">
        <v>172</v>
      </c>
      <c r="AO1194" s="14">
        <v>152</v>
      </c>
      <c r="AP1194" s="14">
        <v>167</v>
      </c>
      <c r="DR1194" s="14">
        <v>80</v>
      </c>
      <c r="DW1194" s="14">
        <v>94</v>
      </c>
      <c r="DX1194" s="14">
        <v>90</v>
      </c>
      <c r="DY1194" s="14">
        <v>85</v>
      </c>
      <c r="HA1194" s="14">
        <v>2</v>
      </c>
      <c r="HF1194" s="14">
        <v>0</v>
      </c>
      <c r="HG1194" s="14">
        <v>2</v>
      </c>
      <c r="HH1194" s="14">
        <v>2</v>
      </c>
      <c r="HT1194" s="14">
        <v>0</v>
      </c>
      <c r="HY1194" s="14">
        <v>0</v>
      </c>
      <c r="HZ1194" s="14">
        <v>0</v>
      </c>
      <c r="IA1194" s="14">
        <v>1</v>
      </c>
      <c r="IC1194" s="63"/>
      <c r="ID1194" s="63"/>
      <c r="IE1194" s="63"/>
      <c r="IF1194" s="63"/>
      <c r="IG1194" s="63"/>
      <c r="IH1194" s="63"/>
      <c r="II1194" s="63"/>
      <c r="IJ1194" s="63"/>
      <c r="IK1194" s="63"/>
      <c r="IL1194" s="63"/>
      <c r="IM1194" s="58"/>
      <c r="IN1194" s="58"/>
      <c r="IO1194" s="58"/>
      <c r="IP1194" s="14">
        <v>97</v>
      </c>
      <c r="IQ1194" s="14">
        <v>97.5</v>
      </c>
      <c r="IR1194" s="14">
        <v>97</v>
      </c>
      <c r="IS1194" s="14">
        <v>96</v>
      </c>
      <c r="IT1194" s="14">
        <v>97</v>
      </c>
      <c r="IV1194" s="14">
        <v>91</v>
      </c>
      <c r="IW1194" s="14">
        <v>94</v>
      </c>
      <c r="LX1194" s="14">
        <v>64</v>
      </c>
      <c r="PG1194" s="14">
        <v>24</v>
      </c>
      <c r="SP1194" s="58" t="s">
        <v>8284</v>
      </c>
      <c r="SQ1194" s="58"/>
      <c r="SR1194" s="58"/>
      <c r="SS1194" s="58"/>
      <c r="ST1194" s="58"/>
      <c r="SU1194" s="58"/>
      <c r="SV1194" s="58"/>
      <c r="SW1194" s="58"/>
      <c r="SX1194" s="58"/>
      <c r="SY1194" s="58"/>
      <c r="SZ1194" s="58"/>
      <c r="TA1194" s="58"/>
      <c r="TB1194" s="58"/>
      <c r="TC1194" s="58"/>
      <c r="TD1194" s="58"/>
      <c r="TE1194" s="58"/>
      <c r="TF1194" s="58"/>
      <c r="TG1194" s="58"/>
      <c r="TH1194" s="58"/>
      <c r="TI1194" s="58"/>
      <c r="TJ1194" s="58"/>
      <c r="TK1194" s="58"/>
      <c r="TL1194" s="58"/>
      <c r="TM1194" s="58"/>
      <c r="TN1194" s="58"/>
      <c r="TO1194" s="58"/>
      <c r="TP1194" s="58"/>
      <c r="TQ1194" s="58"/>
      <c r="TR1194" s="58"/>
      <c r="TS1194" s="58"/>
      <c r="TT1194" s="58"/>
      <c r="TU1194" s="58"/>
      <c r="TV1194" s="58"/>
      <c r="TW1194" s="58"/>
      <c r="TX1194" s="58"/>
      <c r="TY1194" s="58"/>
      <c r="TZ1194" s="58"/>
      <c r="UA1194" s="58"/>
      <c r="UB1194" s="58"/>
      <c r="UC1194" s="58"/>
      <c r="UD1194" s="58"/>
      <c r="UE1194" s="58"/>
      <c r="UF1194" s="58"/>
      <c r="UG1194" s="58"/>
      <c r="UH1194" s="58"/>
      <c r="UI1194" s="58"/>
      <c r="UJ1194" s="58"/>
      <c r="UK1194" s="58"/>
      <c r="UL1194" s="58"/>
      <c r="UM1194" s="58"/>
      <c r="UN1194" s="58"/>
      <c r="UO1194" s="58"/>
      <c r="UP1194" s="58"/>
      <c r="UQ1194" s="58"/>
      <c r="UR1194" s="58"/>
      <c r="US1194" s="58"/>
      <c r="UT1194" s="58"/>
      <c r="UU1194" s="58"/>
      <c r="UV1194" s="58"/>
      <c r="UW1194" s="58"/>
      <c r="UX1194" s="58"/>
      <c r="UY1194" s="58"/>
      <c r="UZ1194" s="58"/>
      <c r="VA1194" s="58"/>
      <c r="VB1194" s="58"/>
      <c r="VC1194" s="58"/>
      <c r="VD1194" s="58"/>
      <c r="VE1194" s="58"/>
      <c r="VF1194" s="58"/>
      <c r="VG1194" s="58"/>
      <c r="VH1194" s="58"/>
      <c r="VI1194" s="58"/>
      <c r="VJ1194" s="58"/>
      <c r="VK1194" s="58"/>
      <c r="VL1194" s="58"/>
      <c r="VM1194" s="58"/>
      <c r="VN1194" s="58"/>
      <c r="VO1194" s="58"/>
      <c r="VP1194" s="58"/>
      <c r="VQ1194" s="58"/>
      <c r="VR1194" s="58"/>
      <c r="VS1194" s="58"/>
      <c r="VT1194" s="58"/>
      <c r="VU1194" s="58"/>
      <c r="VV1194" s="58"/>
      <c r="VW1194" s="58"/>
      <c r="VX1194" s="14">
        <v>1</v>
      </c>
      <c r="WQ1194" s="14">
        <v>1</v>
      </c>
      <c r="WR1194" s="14">
        <v>1</v>
      </c>
      <c r="WS1194" s="14">
        <v>1</v>
      </c>
      <c r="WT1194" s="14">
        <v>1</v>
      </c>
      <c r="WU1194" s="14">
        <v>1</v>
      </c>
      <c r="WW1194" s="14">
        <v>0</v>
      </c>
      <c r="WX1194" s="14">
        <v>1</v>
      </c>
      <c r="ZY1194" s="14">
        <v>211.4</v>
      </c>
      <c r="AAE1194" s="63"/>
      <c r="AAF1194" s="63"/>
      <c r="AAG1194" s="63"/>
      <c r="AAI1194" s="63"/>
      <c r="AAJ1194" s="58"/>
      <c r="AAO1194" s="63"/>
      <c r="AAP1194" s="58"/>
      <c r="AAU1194" s="63"/>
      <c r="AAV1194" s="58"/>
      <c r="AAY1194" s="14">
        <v>29</v>
      </c>
      <c r="ABB1194" s="14">
        <v>14.5</v>
      </c>
      <c r="ABE1194" s="14">
        <v>46.2</v>
      </c>
      <c r="ABH1194" s="14">
        <v>2.4</v>
      </c>
      <c r="ABM1194" s="14">
        <v>7.82</v>
      </c>
      <c r="ABO1194" s="14">
        <v>177</v>
      </c>
      <c r="ABU1194" s="14">
        <v>142</v>
      </c>
      <c r="ABX1194" s="14">
        <v>4.9000000000000004</v>
      </c>
      <c r="ACA1194" s="14">
        <v>102</v>
      </c>
      <c r="ACD1194" s="14">
        <v>9.1999999999999993</v>
      </c>
      <c r="ACG1194" s="14">
        <v>115</v>
      </c>
      <c r="ACQ1194" s="14">
        <v>25</v>
      </c>
      <c r="ACT1194" s="14">
        <v>1.56</v>
      </c>
      <c r="ACW1194" s="14">
        <v>11</v>
      </c>
      <c r="ADP1194" s="14">
        <v>0.3</v>
      </c>
      <c r="ADQ1194" s="14" t="s">
        <v>5851</v>
      </c>
      <c r="ADR1194" s="14">
        <v>2.2999999999999998</v>
      </c>
      <c r="AED1194" s="14">
        <v>9084</v>
      </c>
      <c r="AGM1194" s="63"/>
      <c r="AGN1194" s="58"/>
      <c r="AGS1194" s="14">
        <v>0</v>
      </c>
      <c r="AGT1194" s="14">
        <v>0</v>
      </c>
      <c r="AGU1194" s="14">
        <v>0</v>
      </c>
      <c r="AGV1194" s="14">
        <v>0</v>
      </c>
      <c r="AGW1194" s="14">
        <v>1</v>
      </c>
      <c r="AGX1194" s="14">
        <v>0</v>
      </c>
      <c r="AGY1194" s="14">
        <v>0</v>
      </c>
      <c r="AGZ1194" s="14">
        <v>0</v>
      </c>
      <c r="AHA1194" s="14">
        <v>0</v>
      </c>
      <c r="AHB1194" s="14">
        <v>0</v>
      </c>
      <c r="AHC1194" s="14">
        <v>1</v>
      </c>
      <c r="AHD1194" s="14">
        <v>0</v>
      </c>
      <c r="AHE1194" s="14">
        <v>0</v>
      </c>
      <c r="AHF1194" s="14">
        <v>0</v>
      </c>
      <c r="AHH1194" s="14">
        <v>0</v>
      </c>
      <c r="AHI1194" s="14">
        <v>0</v>
      </c>
      <c r="AHK1194" s="14">
        <v>0</v>
      </c>
      <c r="AHL1194" s="14">
        <v>0</v>
      </c>
      <c r="AHM1194" s="14">
        <v>0</v>
      </c>
      <c r="AHN1194" s="14">
        <v>0</v>
      </c>
      <c r="AHO1194" s="14">
        <v>0</v>
      </c>
      <c r="AHP1194" s="14">
        <v>0</v>
      </c>
      <c r="AHQ1194" s="14">
        <v>0</v>
      </c>
      <c r="AHR1194" s="14">
        <v>0</v>
      </c>
      <c r="AHV1194" s="63"/>
      <c r="AHW1194" s="58"/>
      <c r="AIB1194" s="63"/>
      <c r="AIC1194" s="58"/>
      <c r="AIH1194" s="63"/>
      <c r="AII1194" s="58"/>
      <c r="AIM1194" s="14">
        <v>0</v>
      </c>
      <c r="AIN1194" s="14">
        <v>0</v>
      </c>
      <c r="AIO1194" s="14">
        <v>0</v>
      </c>
      <c r="AIP1194" s="14">
        <v>1</v>
      </c>
      <c r="AIQ1194" s="14">
        <v>1</v>
      </c>
      <c r="AIR1194" s="14">
        <v>0</v>
      </c>
      <c r="AIS1194" s="14">
        <v>1</v>
      </c>
      <c r="AIT1194" s="60">
        <v>1</v>
      </c>
      <c r="AIU1194" s="58" t="s">
        <v>2308</v>
      </c>
      <c r="AIV1194" s="14">
        <v>0</v>
      </c>
      <c r="AIW1194" s="14">
        <v>0</v>
      </c>
      <c r="AIX1194" s="14">
        <v>154</v>
      </c>
      <c r="AJB1194" s="63"/>
      <c r="AJC1194" s="58"/>
      <c r="AJH1194" s="63"/>
      <c r="AJI1194" s="58"/>
      <c r="AJN1194" s="63"/>
      <c r="AJO1194" s="58"/>
    </row>
    <row r="1195" spans="1:951" s="14" customFormat="1">
      <c r="B1195" s="14">
        <v>2</v>
      </c>
      <c r="C1195" s="14">
        <v>1</v>
      </c>
      <c r="D1195" s="14" t="s">
        <v>9229</v>
      </c>
      <c r="F1195" s="63"/>
      <c r="G1195" s="58"/>
      <c r="O1195" s="14">
        <v>1</v>
      </c>
      <c r="Z1195" s="14">
        <v>0</v>
      </c>
      <c r="AA1195" s="14">
        <v>2</v>
      </c>
      <c r="AB1195" s="58"/>
      <c r="AC1195" s="14">
        <v>0</v>
      </c>
      <c r="AE1195" s="14">
        <v>0</v>
      </c>
      <c r="AG1195" s="14">
        <v>0</v>
      </c>
      <c r="AI1195" s="14">
        <v>142</v>
      </c>
      <c r="AJ1195" s="14">
        <v>152</v>
      </c>
      <c r="DR1195" s="14">
        <v>90</v>
      </c>
      <c r="DS1195" s="14">
        <v>90</v>
      </c>
      <c r="HA1195" s="14">
        <v>2</v>
      </c>
      <c r="HB1195" s="14">
        <v>2</v>
      </c>
      <c r="HT1195" s="14">
        <v>0</v>
      </c>
      <c r="HU1195" s="14">
        <v>0</v>
      </c>
      <c r="IC1195" s="63"/>
      <c r="ID1195" s="63"/>
      <c r="IE1195" s="63"/>
      <c r="IF1195" s="63"/>
      <c r="IG1195" s="63"/>
      <c r="IH1195" s="63"/>
      <c r="II1195" s="63"/>
      <c r="IJ1195" s="63"/>
      <c r="IK1195" s="63"/>
      <c r="IL1195" s="63"/>
      <c r="IM1195" s="58"/>
      <c r="IN1195" s="58"/>
      <c r="IO1195" s="58"/>
      <c r="IP1195" s="14">
        <v>96</v>
      </c>
      <c r="IQ1195" s="14">
        <v>95</v>
      </c>
      <c r="LX1195" s="14">
        <v>60</v>
      </c>
      <c r="LY1195" s="14">
        <v>66</v>
      </c>
      <c r="PG1195" s="14">
        <v>18</v>
      </c>
      <c r="PH1195" s="14">
        <v>24</v>
      </c>
      <c r="SP1195" s="58" t="s">
        <v>8281</v>
      </c>
      <c r="SQ1195" s="58" t="s">
        <v>8275</v>
      </c>
      <c r="SR1195" s="58"/>
      <c r="SS1195" s="58"/>
      <c r="ST1195" s="58"/>
      <c r="SU1195" s="58"/>
      <c r="SV1195" s="58"/>
      <c r="SW1195" s="58"/>
      <c r="SX1195" s="58"/>
      <c r="SY1195" s="58"/>
      <c r="SZ1195" s="58"/>
      <c r="TA1195" s="58"/>
      <c r="TB1195" s="58"/>
      <c r="TC1195" s="58"/>
      <c r="TD1195" s="58"/>
      <c r="TE1195" s="58"/>
      <c r="TF1195" s="58"/>
      <c r="TG1195" s="58"/>
      <c r="TH1195" s="58"/>
      <c r="TI1195" s="58"/>
      <c r="TJ1195" s="58"/>
      <c r="TK1195" s="58"/>
      <c r="TL1195" s="58"/>
      <c r="TM1195" s="58"/>
      <c r="TN1195" s="58"/>
      <c r="TO1195" s="58"/>
      <c r="TP1195" s="58"/>
      <c r="TQ1195" s="58"/>
      <c r="TR1195" s="58"/>
      <c r="TS1195" s="58"/>
      <c r="TT1195" s="58"/>
      <c r="TU1195" s="58"/>
      <c r="TV1195" s="58"/>
      <c r="TW1195" s="58"/>
      <c r="TX1195" s="58"/>
      <c r="TY1195" s="58"/>
      <c r="TZ1195" s="58"/>
      <c r="UA1195" s="58"/>
      <c r="UB1195" s="58"/>
      <c r="UC1195" s="58"/>
      <c r="UD1195" s="58"/>
      <c r="UE1195" s="58"/>
      <c r="UF1195" s="58"/>
      <c r="UG1195" s="58"/>
      <c r="UH1195" s="58"/>
      <c r="UI1195" s="58"/>
      <c r="UJ1195" s="58"/>
      <c r="UK1195" s="58"/>
      <c r="UL1195" s="58"/>
      <c r="UM1195" s="58"/>
      <c r="UN1195" s="58"/>
      <c r="UO1195" s="58"/>
      <c r="UP1195" s="58"/>
      <c r="UQ1195" s="58"/>
      <c r="UR1195" s="58"/>
      <c r="US1195" s="58"/>
      <c r="UT1195" s="58"/>
      <c r="UU1195" s="58"/>
      <c r="UV1195" s="58"/>
      <c r="UW1195" s="58"/>
      <c r="UX1195" s="58"/>
      <c r="UY1195" s="58"/>
      <c r="UZ1195" s="58"/>
      <c r="VA1195" s="58"/>
      <c r="VB1195" s="58"/>
      <c r="VC1195" s="58"/>
      <c r="VD1195" s="58"/>
      <c r="VE1195" s="58"/>
      <c r="VF1195" s="58"/>
      <c r="VG1195" s="58"/>
      <c r="VH1195" s="58"/>
      <c r="VI1195" s="58"/>
      <c r="VJ1195" s="58"/>
      <c r="VK1195" s="58"/>
      <c r="VL1195" s="58"/>
      <c r="VM1195" s="58"/>
      <c r="VN1195" s="58"/>
      <c r="VO1195" s="58"/>
      <c r="VP1195" s="58"/>
      <c r="VQ1195" s="58"/>
      <c r="VR1195" s="58"/>
      <c r="VS1195" s="58"/>
      <c r="VT1195" s="58"/>
      <c r="VU1195" s="58"/>
      <c r="VV1195" s="58"/>
      <c r="VW1195" s="58"/>
      <c r="VX1195" s="14">
        <v>1</v>
      </c>
      <c r="VY1195" s="14">
        <v>1</v>
      </c>
      <c r="WQ1195" s="14">
        <v>0</v>
      </c>
      <c r="WR1195" s="14">
        <v>0</v>
      </c>
      <c r="ZY1195" s="14">
        <v>212.4</v>
      </c>
      <c r="AAE1195" s="63"/>
      <c r="AAF1195" s="63"/>
      <c r="AAG1195" s="63"/>
      <c r="AAI1195" s="63"/>
      <c r="AAJ1195" s="58"/>
      <c r="AAO1195" s="63"/>
      <c r="AAP1195" s="58"/>
      <c r="AAU1195" s="63"/>
      <c r="AAV1195" s="58"/>
      <c r="ABH1195" s="14">
        <v>3.4</v>
      </c>
      <c r="AGM1195" s="63"/>
      <c r="AGN1195" s="58"/>
      <c r="AGS1195" s="14">
        <v>1</v>
      </c>
      <c r="AGT1195" s="14">
        <v>0</v>
      </c>
      <c r="AGU1195" s="14">
        <v>0</v>
      </c>
      <c r="AGV1195" s="14">
        <v>1</v>
      </c>
      <c r="AGW1195" s="14">
        <v>1</v>
      </c>
      <c r="AGX1195" s="14">
        <v>0</v>
      </c>
      <c r="AGY1195" s="14">
        <v>0</v>
      </c>
      <c r="AGZ1195" s="14">
        <v>1</v>
      </c>
      <c r="AHA1195" s="14">
        <v>0</v>
      </c>
      <c r="AHB1195" s="14">
        <v>0</v>
      </c>
      <c r="AHC1195" s="14">
        <v>1</v>
      </c>
      <c r="AHD1195" s="14">
        <v>0</v>
      </c>
      <c r="AHE1195" s="14">
        <v>0</v>
      </c>
      <c r="AHF1195" s="14">
        <v>0</v>
      </c>
      <c r="AHH1195" s="14">
        <v>0</v>
      </c>
      <c r="AHI1195" s="14">
        <v>0</v>
      </c>
      <c r="AHK1195" s="14">
        <v>0</v>
      </c>
      <c r="AHL1195" s="14">
        <v>0</v>
      </c>
      <c r="AHM1195" s="14">
        <v>0</v>
      </c>
      <c r="AHN1195" s="14">
        <v>0</v>
      </c>
      <c r="AHO1195" s="14">
        <v>0</v>
      </c>
      <c r="AHP1195" s="14">
        <v>0</v>
      </c>
      <c r="AHQ1195" s="14">
        <v>0</v>
      </c>
      <c r="AHR1195" s="14">
        <v>0</v>
      </c>
      <c r="AHV1195" s="63"/>
      <c r="AHW1195" s="58"/>
      <c r="AIB1195" s="63"/>
      <c r="AIC1195" s="58"/>
      <c r="AIH1195" s="63"/>
      <c r="AII1195" s="58"/>
      <c r="AIM1195" s="14">
        <v>0</v>
      </c>
      <c r="AIN1195" s="14">
        <v>0</v>
      </c>
      <c r="AIO1195" s="14">
        <v>0</v>
      </c>
      <c r="AIR1195" s="14">
        <v>1</v>
      </c>
      <c r="AIT1195" s="60">
        <v>2</v>
      </c>
      <c r="AIU1195" s="58" t="s">
        <v>2308</v>
      </c>
      <c r="AIV1195" s="14">
        <v>0</v>
      </c>
      <c r="AIW1195" s="14">
        <v>0</v>
      </c>
      <c r="AIX1195" s="14">
        <v>42</v>
      </c>
      <c r="AIY1195" s="14">
        <v>25</v>
      </c>
      <c r="AJB1195" s="63"/>
      <c r="AJC1195" s="58"/>
      <c r="AJH1195" s="63"/>
      <c r="AJI1195" s="58"/>
      <c r="AJN1195" s="63"/>
      <c r="AJO1195" s="58"/>
    </row>
    <row r="1196" spans="1:951" s="14" customFormat="1">
      <c r="B1196" s="14">
        <v>3</v>
      </c>
      <c r="C1196" s="14">
        <v>1</v>
      </c>
      <c r="D1196" s="14" t="s">
        <v>9230</v>
      </c>
      <c r="F1196" s="63"/>
      <c r="G1196" s="58"/>
      <c r="O1196" s="14">
        <v>0</v>
      </c>
      <c r="Z1196" s="14">
        <v>0</v>
      </c>
      <c r="AA1196" s="14">
        <v>2</v>
      </c>
      <c r="AB1196" s="58" t="s">
        <v>9231</v>
      </c>
      <c r="AC1196" s="14">
        <v>0</v>
      </c>
      <c r="AE1196" s="14">
        <v>0</v>
      </c>
      <c r="AG1196" s="14">
        <v>1</v>
      </c>
      <c r="AH1196" s="14">
        <v>0</v>
      </c>
      <c r="AI1196" s="14">
        <v>158</v>
      </c>
      <c r="AK1196" s="14">
        <v>148</v>
      </c>
      <c r="DR1196" s="14">
        <v>84</v>
      </c>
      <c r="DT1196" s="14">
        <v>90</v>
      </c>
      <c r="HA1196" s="14">
        <v>2</v>
      </c>
      <c r="HC1196" s="14">
        <v>0</v>
      </c>
      <c r="HT1196" s="14">
        <v>0</v>
      </c>
      <c r="HV1196" s="14">
        <v>0</v>
      </c>
      <c r="IC1196" s="63"/>
      <c r="ID1196" s="63"/>
      <c r="IE1196" s="63"/>
      <c r="IF1196" s="63"/>
      <c r="IG1196" s="63"/>
      <c r="IH1196" s="63"/>
      <c r="II1196" s="63"/>
      <c r="IJ1196" s="63"/>
      <c r="IK1196" s="63"/>
      <c r="IL1196" s="63"/>
      <c r="IM1196" s="58"/>
      <c r="IN1196" s="58"/>
      <c r="IO1196" s="58"/>
      <c r="IP1196" s="14">
        <v>97</v>
      </c>
      <c r="IQ1196" s="14">
        <v>96</v>
      </c>
      <c r="IR1196" s="14">
        <v>96</v>
      </c>
      <c r="LX1196" s="14">
        <v>66</v>
      </c>
      <c r="LZ1196" s="14">
        <v>63</v>
      </c>
      <c r="PG1196" s="14">
        <v>24</v>
      </c>
      <c r="PI1196" s="14">
        <v>24</v>
      </c>
      <c r="SP1196" s="58" t="s">
        <v>6140</v>
      </c>
      <c r="SQ1196" s="58"/>
      <c r="SR1196" s="58" t="s">
        <v>8281</v>
      </c>
      <c r="SS1196" s="58"/>
      <c r="ST1196" s="58"/>
      <c r="SU1196" s="58"/>
      <c r="SV1196" s="58"/>
      <c r="SW1196" s="58"/>
      <c r="SX1196" s="58"/>
      <c r="SY1196" s="58"/>
      <c r="SZ1196" s="58"/>
      <c r="TA1196" s="58"/>
      <c r="TB1196" s="58"/>
      <c r="TC1196" s="58"/>
      <c r="TD1196" s="58"/>
      <c r="TE1196" s="58"/>
      <c r="TF1196" s="58"/>
      <c r="TG1196" s="58"/>
      <c r="TH1196" s="58"/>
      <c r="TI1196" s="58"/>
      <c r="TJ1196" s="58"/>
      <c r="TK1196" s="58"/>
      <c r="TL1196" s="58"/>
      <c r="TM1196" s="58"/>
      <c r="TN1196" s="58"/>
      <c r="TO1196" s="58"/>
      <c r="TP1196" s="58"/>
      <c r="TQ1196" s="58"/>
      <c r="TR1196" s="58"/>
      <c r="TS1196" s="58"/>
      <c r="TT1196" s="58"/>
      <c r="TU1196" s="58"/>
      <c r="TV1196" s="58"/>
      <c r="TW1196" s="58"/>
      <c r="TX1196" s="58"/>
      <c r="TY1196" s="58"/>
      <c r="TZ1196" s="58"/>
      <c r="UA1196" s="58"/>
      <c r="UB1196" s="58"/>
      <c r="UC1196" s="58"/>
      <c r="UD1196" s="58"/>
      <c r="UE1196" s="58"/>
      <c r="UF1196" s="58"/>
      <c r="UG1196" s="58"/>
      <c r="UH1196" s="58"/>
      <c r="UI1196" s="58"/>
      <c r="UJ1196" s="58"/>
      <c r="UK1196" s="58"/>
      <c r="UL1196" s="58"/>
      <c r="UM1196" s="58"/>
      <c r="UN1196" s="58"/>
      <c r="UO1196" s="58"/>
      <c r="UP1196" s="58"/>
      <c r="UQ1196" s="58"/>
      <c r="UR1196" s="58"/>
      <c r="US1196" s="58"/>
      <c r="UT1196" s="58"/>
      <c r="UU1196" s="58"/>
      <c r="UV1196" s="58"/>
      <c r="UW1196" s="58"/>
      <c r="UX1196" s="58"/>
      <c r="UY1196" s="58"/>
      <c r="UZ1196" s="58"/>
      <c r="VA1196" s="58"/>
      <c r="VB1196" s="58"/>
      <c r="VC1196" s="58"/>
      <c r="VD1196" s="58"/>
      <c r="VE1196" s="58"/>
      <c r="VF1196" s="58"/>
      <c r="VG1196" s="58"/>
      <c r="VH1196" s="58"/>
      <c r="VI1196" s="58"/>
      <c r="VJ1196" s="58"/>
      <c r="VK1196" s="58"/>
      <c r="VL1196" s="58"/>
      <c r="VM1196" s="58"/>
      <c r="VN1196" s="58"/>
      <c r="VO1196" s="58"/>
      <c r="VP1196" s="58"/>
      <c r="VQ1196" s="58"/>
      <c r="VR1196" s="58"/>
      <c r="VS1196" s="58"/>
      <c r="VT1196" s="58"/>
      <c r="VU1196" s="58"/>
      <c r="VV1196" s="58"/>
      <c r="VW1196" s="58"/>
      <c r="VX1196" s="14">
        <v>1</v>
      </c>
      <c r="VZ1196" s="14">
        <v>1</v>
      </c>
      <c r="WQ1196" s="14">
        <v>1</v>
      </c>
      <c r="WR1196" s="14">
        <v>0</v>
      </c>
      <c r="WS1196" s="14">
        <v>0</v>
      </c>
      <c r="ZY1196" s="14">
        <v>211.8</v>
      </c>
      <c r="AAE1196" s="63"/>
      <c r="AAF1196" s="63"/>
      <c r="AAG1196" s="63"/>
      <c r="AAI1196" s="63"/>
      <c r="AAJ1196" s="58"/>
      <c r="AAO1196" s="63"/>
      <c r="AAP1196" s="58"/>
      <c r="AAU1196" s="63"/>
      <c r="AAV1196" s="58"/>
      <c r="AAY1196" s="14">
        <v>29</v>
      </c>
      <c r="ABB1196" s="14">
        <v>15.6</v>
      </c>
      <c r="ABE1196" s="14">
        <v>46</v>
      </c>
      <c r="ABH1196" s="14">
        <v>2.5</v>
      </c>
      <c r="ABU1196" s="14">
        <v>142</v>
      </c>
      <c r="ABX1196" s="14">
        <v>4.2</v>
      </c>
      <c r="ACA1196" s="14">
        <v>100</v>
      </c>
      <c r="ACD1196" s="14">
        <v>1.08</v>
      </c>
      <c r="ACG1196" s="14">
        <v>162</v>
      </c>
      <c r="ACQ1196" s="14">
        <v>34</v>
      </c>
      <c r="ACT1196" s="14">
        <v>1.9</v>
      </c>
      <c r="ACW1196" s="14">
        <v>18</v>
      </c>
      <c r="AGM1196" s="63"/>
      <c r="AGN1196" s="58"/>
      <c r="AGS1196" s="14">
        <v>0</v>
      </c>
      <c r="AGT1196" s="14">
        <v>0</v>
      </c>
      <c r="AGU1196" s="14">
        <v>0</v>
      </c>
      <c r="AGV1196" s="14">
        <v>0</v>
      </c>
      <c r="AGW1196" s="14">
        <v>0</v>
      </c>
      <c r="AGX1196" s="14">
        <v>0</v>
      </c>
      <c r="AGY1196" s="14">
        <v>0</v>
      </c>
      <c r="AGZ1196" s="14">
        <v>2</v>
      </c>
      <c r="AHA1196" s="14">
        <v>0</v>
      </c>
      <c r="AHB1196" s="14">
        <v>0</v>
      </c>
      <c r="AHC1196" s="14">
        <v>1</v>
      </c>
      <c r="AHD1196" s="14">
        <v>0</v>
      </c>
      <c r="AHE1196" s="14">
        <v>0</v>
      </c>
      <c r="AHF1196" s="14">
        <v>0</v>
      </c>
      <c r="AHH1196" s="14">
        <v>0</v>
      </c>
      <c r="AHI1196" s="14">
        <v>0</v>
      </c>
      <c r="AHK1196" s="14">
        <v>0</v>
      </c>
      <c r="AHL1196" s="14">
        <v>0</v>
      </c>
      <c r="AHM1196" s="14">
        <v>0</v>
      </c>
      <c r="AHN1196" s="14">
        <v>0</v>
      </c>
      <c r="AHO1196" s="14">
        <v>0</v>
      </c>
      <c r="AHP1196" s="14">
        <v>0</v>
      </c>
      <c r="AHQ1196" s="14">
        <v>0</v>
      </c>
      <c r="AHR1196" s="14">
        <v>0</v>
      </c>
      <c r="AHV1196" s="63"/>
      <c r="AHW1196" s="58"/>
      <c r="AIB1196" s="63"/>
      <c r="AIC1196" s="58"/>
      <c r="AIH1196" s="63"/>
      <c r="AII1196" s="58"/>
      <c r="AIM1196" s="14">
        <v>0</v>
      </c>
      <c r="AIN1196" s="14">
        <v>0</v>
      </c>
      <c r="AIO1196" s="14">
        <v>0</v>
      </c>
      <c r="AIT1196" s="60">
        <v>2</v>
      </c>
      <c r="AIU1196" s="58" t="s">
        <v>2308</v>
      </c>
      <c r="AIV1196" s="14">
        <v>0</v>
      </c>
      <c r="AIW1196" s="14">
        <v>0</v>
      </c>
      <c r="AIX1196" s="14">
        <v>40</v>
      </c>
      <c r="AIY1196" s="14">
        <v>17</v>
      </c>
      <c r="AJB1196" s="63"/>
      <c r="AJC1196" s="58"/>
      <c r="AJH1196" s="63"/>
      <c r="AJI1196" s="58"/>
      <c r="AJN1196" s="63"/>
      <c r="AJO1196" s="58"/>
    </row>
    <row r="1197" spans="1:951" s="31" customFormat="1">
      <c r="B1197" s="31">
        <v>4</v>
      </c>
      <c r="C1197" s="31">
        <v>0</v>
      </c>
      <c r="F1197" s="82"/>
      <c r="G1197" s="83"/>
      <c r="Z1197" s="31">
        <v>0</v>
      </c>
      <c r="AA1197" s="31">
        <v>2</v>
      </c>
      <c r="AB1197" s="83"/>
      <c r="AC1197" s="31">
        <v>0</v>
      </c>
      <c r="AE1197" s="31">
        <v>0</v>
      </c>
      <c r="AG1197" s="31">
        <v>0</v>
      </c>
      <c r="AI1197" s="31">
        <v>148</v>
      </c>
      <c r="DR1197" s="31">
        <v>78</v>
      </c>
      <c r="HA1197" s="31">
        <v>0</v>
      </c>
      <c r="HT1197" s="31">
        <v>0</v>
      </c>
      <c r="IC1197" s="82"/>
      <c r="ID1197" s="82"/>
      <c r="IE1197" s="82"/>
      <c r="IF1197" s="82"/>
      <c r="IG1197" s="82"/>
      <c r="IH1197" s="82"/>
      <c r="II1197" s="82"/>
      <c r="IJ1197" s="82"/>
      <c r="IK1197" s="82"/>
      <c r="IL1197" s="82"/>
      <c r="IM1197" s="83"/>
      <c r="IN1197" s="83"/>
      <c r="IO1197" s="83"/>
      <c r="IP1197" s="31">
        <v>97</v>
      </c>
      <c r="LX1197" s="31">
        <v>77</v>
      </c>
      <c r="PG1197" s="31">
        <v>20</v>
      </c>
      <c r="SP1197" s="83" t="s">
        <v>8281</v>
      </c>
      <c r="SQ1197" s="83"/>
      <c r="SR1197" s="83"/>
      <c r="SS1197" s="83"/>
      <c r="ST1197" s="83"/>
      <c r="SU1197" s="83"/>
      <c r="SV1197" s="83"/>
      <c r="SW1197" s="83"/>
      <c r="SX1197" s="83"/>
      <c r="SY1197" s="83"/>
      <c r="SZ1197" s="83"/>
      <c r="TA1197" s="83"/>
      <c r="TB1197" s="83"/>
      <c r="TC1197" s="83"/>
      <c r="TD1197" s="83"/>
      <c r="TE1197" s="83"/>
      <c r="TF1197" s="83"/>
      <c r="TG1197" s="83"/>
      <c r="TH1197" s="83"/>
      <c r="TI1197" s="83"/>
      <c r="TJ1197" s="83"/>
      <c r="TK1197" s="83"/>
      <c r="TL1197" s="83"/>
      <c r="TM1197" s="83"/>
      <c r="TN1197" s="83"/>
      <c r="TO1197" s="83"/>
      <c r="TP1197" s="83"/>
      <c r="TQ1197" s="83"/>
      <c r="TR1197" s="83"/>
      <c r="TS1197" s="83"/>
      <c r="TT1197" s="83"/>
      <c r="TU1197" s="83"/>
      <c r="TV1197" s="83"/>
      <c r="TW1197" s="83"/>
      <c r="TX1197" s="83"/>
      <c r="TY1197" s="83"/>
      <c r="TZ1197" s="83"/>
      <c r="UA1197" s="83"/>
      <c r="UB1197" s="83"/>
      <c r="UC1197" s="83"/>
      <c r="UD1197" s="83"/>
      <c r="UE1197" s="83"/>
      <c r="UF1197" s="83"/>
      <c r="UG1197" s="83"/>
      <c r="UH1197" s="83"/>
      <c r="UI1197" s="83"/>
      <c r="UJ1197" s="83"/>
      <c r="UK1197" s="83"/>
      <c r="UL1197" s="83"/>
      <c r="UM1197" s="83"/>
      <c r="UN1197" s="83"/>
      <c r="UO1197" s="83"/>
      <c r="UP1197" s="83"/>
      <c r="UQ1197" s="83"/>
      <c r="UR1197" s="83"/>
      <c r="US1197" s="83"/>
      <c r="UT1197" s="83"/>
      <c r="UU1197" s="83"/>
      <c r="UV1197" s="83"/>
      <c r="UW1197" s="83"/>
      <c r="UX1197" s="83"/>
      <c r="UY1197" s="83"/>
      <c r="UZ1197" s="83"/>
      <c r="VA1197" s="83"/>
      <c r="VB1197" s="83"/>
      <c r="VC1197" s="83"/>
      <c r="VD1197" s="83"/>
      <c r="VE1197" s="83"/>
      <c r="VF1197" s="83"/>
      <c r="VG1197" s="83"/>
      <c r="VH1197" s="83"/>
      <c r="VI1197" s="83"/>
      <c r="VJ1197" s="83"/>
      <c r="VK1197" s="83"/>
      <c r="VL1197" s="83"/>
      <c r="VM1197" s="83"/>
      <c r="VN1197" s="83"/>
      <c r="VO1197" s="83"/>
      <c r="VP1197" s="83"/>
      <c r="VQ1197" s="83"/>
      <c r="VR1197" s="83"/>
      <c r="VS1197" s="83"/>
      <c r="VT1197" s="83"/>
      <c r="VU1197" s="83"/>
      <c r="VV1197" s="83"/>
      <c r="VW1197" s="83"/>
      <c r="VX1197" s="31">
        <v>1</v>
      </c>
      <c r="WQ1197" s="31">
        <v>0</v>
      </c>
      <c r="AAE1197" s="82"/>
      <c r="AAF1197" s="82"/>
      <c r="AAG1197" s="82"/>
      <c r="AAI1197" s="82"/>
      <c r="AAJ1197" s="83"/>
      <c r="AAO1197" s="82"/>
      <c r="AAP1197" s="83"/>
      <c r="AAU1197" s="82"/>
      <c r="AAV1197" s="83"/>
      <c r="AGM1197" s="82"/>
      <c r="AGN1197" s="83"/>
      <c r="AGS1197" s="31">
        <v>0</v>
      </c>
      <c r="AGT1197" s="31">
        <v>0</v>
      </c>
      <c r="AGU1197" s="31">
        <v>0</v>
      </c>
      <c r="AGV1197" s="31">
        <v>0</v>
      </c>
      <c r="AGW1197" s="31">
        <v>0</v>
      </c>
      <c r="AGX1197" s="31">
        <v>0</v>
      </c>
      <c r="AGY1197" s="31">
        <v>0</v>
      </c>
      <c r="AGZ1197" s="31">
        <v>1</v>
      </c>
      <c r="AHA1197" s="31">
        <v>0</v>
      </c>
      <c r="AHB1197" s="31">
        <v>0</v>
      </c>
      <c r="AHC1197" s="31">
        <v>1</v>
      </c>
      <c r="AHD1197" s="31">
        <v>0</v>
      </c>
      <c r="AHE1197" s="31">
        <v>0</v>
      </c>
      <c r="AHF1197" s="31">
        <v>0</v>
      </c>
      <c r="AHH1197" s="31">
        <v>0</v>
      </c>
      <c r="AHI1197" s="31">
        <v>0</v>
      </c>
      <c r="AHK1197" s="31">
        <v>0</v>
      </c>
      <c r="AHL1197" s="31">
        <v>0</v>
      </c>
      <c r="AHM1197" s="31">
        <v>0</v>
      </c>
      <c r="AHN1197" s="31">
        <v>0</v>
      </c>
      <c r="AHO1197" s="31">
        <v>0</v>
      </c>
      <c r="AHP1197" s="31">
        <v>0</v>
      </c>
      <c r="AHQ1197" s="31">
        <v>0</v>
      </c>
      <c r="AHR1197" s="31">
        <v>0</v>
      </c>
      <c r="AHV1197" s="82"/>
      <c r="AHW1197" s="83"/>
      <c r="AIB1197" s="82"/>
      <c r="AIC1197" s="83"/>
      <c r="AIH1197" s="82"/>
      <c r="AII1197" s="83"/>
      <c r="AIM1197" s="31">
        <v>0</v>
      </c>
      <c r="AIN1197" s="31">
        <v>0</v>
      </c>
      <c r="AIO1197" s="31">
        <v>0</v>
      </c>
      <c r="AIT1197" s="84">
        <v>1</v>
      </c>
      <c r="AIU1197" s="83" t="s">
        <v>2308</v>
      </c>
      <c r="AIV1197" s="31">
        <v>0</v>
      </c>
      <c r="AIW1197" s="31">
        <v>0</v>
      </c>
      <c r="AIX1197" s="31">
        <v>40</v>
      </c>
      <c r="AJB1197" s="82"/>
      <c r="AJC1197" s="83"/>
      <c r="AJH1197" s="82"/>
      <c r="AJI1197" s="83"/>
      <c r="AJN1197" s="82"/>
      <c r="AJO1197" s="83"/>
    </row>
    <row r="1198" spans="1:951" s="1" customFormat="1">
      <c r="A1198" s="1">
        <v>250</v>
      </c>
      <c r="B1198" s="1">
        <v>1</v>
      </c>
      <c r="C1198" s="1">
        <v>0</v>
      </c>
      <c r="Z1198" s="1">
        <v>0</v>
      </c>
      <c r="AA1198" s="1">
        <v>1</v>
      </c>
      <c r="AB1198" s="1" t="s">
        <v>9232</v>
      </c>
      <c r="AC1198" s="1">
        <v>0</v>
      </c>
      <c r="AE1198" s="1">
        <v>0</v>
      </c>
      <c r="AG1198" s="1">
        <v>0</v>
      </c>
      <c r="AGS1198" s="1">
        <v>0</v>
      </c>
      <c r="AGT1198" s="1">
        <v>0</v>
      </c>
      <c r="AGU1198" s="1">
        <v>0</v>
      </c>
      <c r="AGV1198" s="1">
        <v>0</v>
      </c>
      <c r="AGW1198" s="1">
        <v>0</v>
      </c>
      <c r="AGX1198" s="1">
        <v>0</v>
      </c>
      <c r="AGY1198" s="1">
        <v>0</v>
      </c>
      <c r="AGZ1198" s="1">
        <v>0</v>
      </c>
      <c r="AHA1198" s="1">
        <v>0</v>
      </c>
      <c r="AHB1198" s="1">
        <v>0</v>
      </c>
      <c r="AHC1198" s="1">
        <v>1</v>
      </c>
      <c r="AHD1198" s="1">
        <v>0</v>
      </c>
      <c r="AHE1198" s="1">
        <v>0</v>
      </c>
      <c r="AHF1198" s="1">
        <v>0</v>
      </c>
      <c r="AHH1198" s="1">
        <v>0</v>
      </c>
      <c r="AHI1198" s="1">
        <v>0</v>
      </c>
      <c r="AHK1198" s="1">
        <v>0</v>
      </c>
      <c r="AHL1198" s="1">
        <v>0</v>
      </c>
      <c r="AHM1198" s="1">
        <v>0</v>
      </c>
      <c r="AHN1198" s="1">
        <v>0</v>
      </c>
      <c r="AHO1198" s="1">
        <v>0</v>
      </c>
      <c r="AHP1198" s="1">
        <v>0</v>
      </c>
      <c r="AHQ1198" s="1">
        <v>0</v>
      </c>
      <c r="AHR1198" s="1" t="s">
        <v>7001</v>
      </c>
      <c r="AIM1198" s="1">
        <v>2</v>
      </c>
      <c r="AIN1198" s="1">
        <v>0</v>
      </c>
      <c r="AIO1198" s="1">
        <v>0</v>
      </c>
      <c r="AIP1198" s="1">
        <v>1</v>
      </c>
      <c r="AIQ1198" s="1">
        <v>1</v>
      </c>
      <c r="AIR1198" s="1">
        <v>1</v>
      </c>
      <c r="AIS1198" s="1">
        <v>1</v>
      </c>
      <c r="AIT1198" s="1">
        <v>0</v>
      </c>
      <c r="AIU1198" s="1">
        <v>0</v>
      </c>
      <c r="AIV1198" s="1">
        <v>0</v>
      </c>
      <c r="AIW1198" s="1">
        <v>0</v>
      </c>
    </row>
    <row r="1199" spans="1:951" s="1" customFormat="1">
      <c r="B1199" s="1">
        <v>2</v>
      </c>
      <c r="C1199" s="1">
        <v>1</v>
      </c>
      <c r="D1199" s="1" t="s">
        <v>7703</v>
      </c>
      <c r="O1199" s="1">
        <v>1</v>
      </c>
      <c r="Z1199" s="1">
        <v>0</v>
      </c>
      <c r="AA1199" s="1">
        <v>2</v>
      </c>
      <c r="AB1199" s="1" t="s">
        <v>9233</v>
      </c>
      <c r="AC1199" s="1">
        <v>0</v>
      </c>
      <c r="AE1199" s="1">
        <v>0</v>
      </c>
      <c r="AG1199" s="1">
        <v>0</v>
      </c>
      <c r="AI1199" s="1">
        <v>142</v>
      </c>
      <c r="AJ1199" s="1">
        <v>138</v>
      </c>
      <c r="AK1199" s="1">
        <v>126</v>
      </c>
      <c r="DR1199" s="1">
        <v>100</v>
      </c>
      <c r="DS1199" s="1">
        <v>100</v>
      </c>
      <c r="DT1199" s="1">
        <v>84</v>
      </c>
      <c r="HA1199" s="1">
        <v>2</v>
      </c>
      <c r="HB1199" s="1">
        <v>2</v>
      </c>
      <c r="HC1199" s="1">
        <v>2</v>
      </c>
      <c r="HT1199" s="1">
        <v>0</v>
      </c>
      <c r="HU1199" s="1">
        <v>0</v>
      </c>
      <c r="HV1199" s="1">
        <v>0</v>
      </c>
      <c r="IP1199" s="1">
        <v>100</v>
      </c>
      <c r="IR1199" s="1">
        <v>96</v>
      </c>
      <c r="LX1199" s="1">
        <v>65</v>
      </c>
      <c r="LZ1199" s="1">
        <v>84</v>
      </c>
      <c r="PG1199" s="1">
        <v>16</v>
      </c>
      <c r="PI1199" s="1">
        <v>16</v>
      </c>
      <c r="SP1199" s="1">
        <v>97.1</v>
      </c>
      <c r="SR1199" s="1">
        <v>97.5</v>
      </c>
      <c r="VX1199" s="1">
        <v>1</v>
      </c>
      <c r="VZ1199" s="1">
        <v>1</v>
      </c>
      <c r="WQ1199" s="1">
        <v>0</v>
      </c>
      <c r="WS1199" s="1">
        <v>0</v>
      </c>
      <c r="AGS1199" s="1">
        <v>0</v>
      </c>
      <c r="AGT1199" s="1">
        <v>0</v>
      </c>
      <c r="AGU1199" s="1">
        <v>0</v>
      </c>
      <c r="AGV1199" s="1">
        <v>0</v>
      </c>
      <c r="AGW1199" s="1">
        <v>0</v>
      </c>
      <c r="AGX1199" s="1">
        <v>0</v>
      </c>
      <c r="AGY1199" s="1">
        <v>0</v>
      </c>
      <c r="AGZ1199" s="1">
        <v>0</v>
      </c>
      <c r="AHA1199" s="1">
        <v>0</v>
      </c>
      <c r="AHB1199" s="1">
        <v>0</v>
      </c>
      <c r="AHC1199" s="1">
        <v>1</v>
      </c>
      <c r="AHD1199" s="1">
        <v>0</v>
      </c>
      <c r="AHE1199" s="1">
        <v>0</v>
      </c>
      <c r="AHF1199" s="1">
        <v>0</v>
      </c>
      <c r="AHH1199" s="1">
        <v>0</v>
      </c>
      <c r="AHI1199" s="1">
        <v>0</v>
      </c>
      <c r="AHK1199" s="1">
        <v>0</v>
      </c>
      <c r="AHL1199" s="1">
        <v>0</v>
      </c>
      <c r="AHM1199" s="1">
        <v>0</v>
      </c>
      <c r="AHN1199" s="1">
        <v>0</v>
      </c>
      <c r="AHO1199" s="1">
        <v>0</v>
      </c>
      <c r="AHP1199" s="1">
        <v>0</v>
      </c>
      <c r="AHQ1199" s="1">
        <v>0</v>
      </c>
      <c r="AHR1199" s="1">
        <v>3</v>
      </c>
      <c r="AIN1199" s="1">
        <v>0</v>
      </c>
      <c r="AIO1199" s="1">
        <v>0</v>
      </c>
      <c r="AIT1199" s="1">
        <v>1</v>
      </c>
      <c r="AIU1199" s="1">
        <v>1</v>
      </c>
      <c r="AIV1199" s="1">
        <v>0</v>
      </c>
      <c r="AIW1199" s="1">
        <v>0</v>
      </c>
      <c r="AIX1199" s="1">
        <v>23</v>
      </c>
      <c r="AJB1199" s="1">
        <v>16</v>
      </c>
    </row>
    <row r="1200" spans="1:951" s="80" customFormat="1">
      <c r="B1200" s="80">
        <v>3</v>
      </c>
      <c r="C1200" s="80">
        <v>1</v>
      </c>
      <c r="D1200" s="80" t="s">
        <v>9234</v>
      </c>
      <c r="O1200" s="80">
        <v>1</v>
      </c>
      <c r="Z1200" s="80">
        <v>0</v>
      </c>
      <c r="AA1200" s="80">
        <v>2</v>
      </c>
      <c r="AB1200" s="80" t="s">
        <v>9235</v>
      </c>
      <c r="AC1200" s="80">
        <v>0</v>
      </c>
      <c r="AE1200" s="80">
        <v>0</v>
      </c>
      <c r="AG1200" s="80">
        <v>0</v>
      </c>
      <c r="AI1200" s="80">
        <v>120</v>
      </c>
      <c r="DR1200" s="80">
        <v>88</v>
      </c>
      <c r="HA1200" s="80">
        <v>0</v>
      </c>
      <c r="HT1200" s="80">
        <v>0</v>
      </c>
      <c r="IP1200" s="80">
        <v>99</v>
      </c>
      <c r="LX1200" s="80">
        <v>64</v>
      </c>
      <c r="PG1200" s="80">
        <v>14</v>
      </c>
      <c r="SP1200" s="80">
        <v>97.1</v>
      </c>
      <c r="VX1200" s="80">
        <v>1</v>
      </c>
      <c r="WQ1200" s="80">
        <v>0</v>
      </c>
      <c r="AGS1200" s="80">
        <v>0</v>
      </c>
      <c r="AGT1200" s="80">
        <v>0</v>
      </c>
      <c r="AGU1200" s="80">
        <v>0</v>
      </c>
      <c r="AGV1200" s="80">
        <v>0</v>
      </c>
      <c r="AGW1200" s="80">
        <v>0</v>
      </c>
      <c r="AGX1200" s="80">
        <v>0</v>
      </c>
      <c r="AGY1200" s="80">
        <v>0</v>
      </c>
      <c r="AGZ1200" s="80">
        <v>0</v>
      </c>
      <c r="AHA1200" s="80">
        <v>0</v>
      </c>
      <c r="AHB1200" s="80">
        <v>0</v>
      </c>
      <c r="AHC1200" s="80">
        <v>1</v>
      </c>
      <c r="AHD1200" s="80">
        <v>0</v>
      </c>
      <c r="AHE1200" s="80">
        <v>0</v>
      </c>
      <c r="AHF1200" s="80">
        <v>0</v>
      </c>
      <c r="AHH1200" s="80">
        <v>0</v>
      </c>
      <c r="AHI1200" s="80">
        <v>0</v>
      </c>
      <c r="AHK1200" s="80">
        <v>0</v>
      </c>
      <c r="AHL1200" s="80">
        <v>0</v>
      </c>
      <c r="AHM1200" s="80">
        <v>0</v>
      </c>
      <c r="AHN1200" s="80">
        <v>0</v>
      </c>
      <c r="AHO1200" s="80">
        <v>0</v>
      </c>
      <c r="AHP1200" s="80">
        <v>0</v>
      </c>
      <c r="AHQ1200" s="80">
        <v>0</v>
      </c>
      <c r="AHR1200" s="80">
        <v>1</v>
      </c>
      <c r="AIN1200" s="80">
        <v>0</v>
      </c>
      <c r="AIO1200" s="80">
        <v>0</v>
      </c>
      <c r="AIT1200" s="80">
        <v>1</v>
      </c>
      <c r="AIU1200" s="80">
        <v>0</v>
      </c>
      <c r="AIV1200" s="80">
        <v>0</v>
      </c>
      <c r="AIW1200" s="80">
        <v>0</v>
      </c>
      <c r="AIX1200" s="80">
        <v>34</v>
      </c>
    </row>
    <row r="1201" spans="1:939" s="1" customFormat="1">
      <c r="A1201" s="1">
        <v>251</v>
      </c>
      <c r="B1201" s="1">
        <v>1</v>
      </c>
      <c r="C1201" s="1">
        <v>0</v>
      </c>
      <c r="Z1201" s="1">
        <v>0</v>
      </c>
      <c r="AA1201" s="1">
        <v>1</v>
      </c>
      <c r="AB1201" s="1" t="s">
        <v>9236</v>
      </c>
      <c r="AC1201" s="1">
        <v>0</v>
      </c>
      <c r="AE1201" s="1">
        <v>1</v>
      </c>
      <c r="AF1201" s="1">
        <v>0</v>
      </c>
      <c r="AG1201" s="1">
        <v>0</v>
      </c>
      <c r="AGS1201" s="1">
        <v>0</v>
      </c>
      <c r="AGT1201" s="1">
        <v>0</v>
      </c>
      <c r="AGU1201" s="1">
        <v>0</v>
      </c>
      <c r="AGV1201" s="1">
        <v>0</v>
      </c>
      <c r="AGW1201" s="1">
        <v>0</v>
      </c>
      <c r="AGX1201" s="1">
        <v>0</v>
      </c>
      <c r="AGY1201" s="1">
        <v>0</v>
      </c>
      <c r="AGZ1201" s="1">
        <v>0</v>
      </c>
      <c r="AHA1201" s="1">
        <v>0</v>
      </c>
      <c r="AHB1201" s="1">
        <v>0</v>
      </c>
      <c r="AHC1201" s="1">
        <v>1</v>
      </c>
      <c r="AHD1201" s="1">
        <v>0</v>
      </c>
      <c r="AHE1201" s="1">
        <v>0</v>
      </c>
      <c r="AHF1201" s="1">
        <v>0</v>
      </c>
      <c r="AHH1201" s="1">
        <v>0</v>
      </c>
      <c r="AHI1201" s="1">
        <v>0</v>
      </c>
      <c r="AHK1201" s="1">
        <v>0</v>
      </c>
      <c r="AHL1201" s="1">
        <v>0</v>
      </c>
      <c r="AHM1201" s="1">
        <v>0</v>
      </c>
      <c r="AHN1201" s="1">
        <v>0</v>
      </c>
      <c r="AHO1201" s="1">
        <v>0</v>
      </c>
      <c r="AHP1201" s="1">
        <v>0</v>
      </c>
      <c r="AHQ1201" s="1">
        <v>0</v>
      </c>
      <c r="AHR1201" s="1">
        <v>1</v>
      </c>
      <c r="AIM1201" s="1">
        <v>0</v>
      </c>
      <c r="AIN1201" s="1">
        <v>0</v>
      </c>
      <c r="AIO1201" s="1">
        <v>0</v>
      </c>
      <c r="AIP1201" s="1">
        <v>1</v>
      </c>
      <c r="AIQ1201" s="1">
        <v>1</v>
      </c>
      <c r="AIR1201" s="1">
        <v>1</v>
      </c>
      <c r="AIS1201" s="1">
        <v>1</v>
      </c>
      <c r="AIT1201" s="3">
        <v>0</v>
      </c>
      <c r="AIV1201" s="1">
        <v>0</v>
      </c>
      <c r="AIW1201" s="1">
        <v>0</v>
      </c>
    </row>
    <row r="1202" spans="1:939" s="1" customFormat="1">
      <c r="B1202" s="1">
        <v>2</v>
      </c>
      <c r="C1202" s="1">
        <v>0</v>
      </c>
      <c r="Z1202" s="1">
        <v>0</v>
      </c>
      <c r="AA1202" s="1">
        <v>2</v>
      </c>
      <c r="AB1202" s="1" t="s">
        <v>9237</v>
      </c>
      <c r="AC1202" s="1">
        <v>1</v>
      </c>
      <c r="AD1202" s="1">
        <v>0</v>
      </c>
      <c r="AE1202" s="1">
        <v>9</v>
      </c>
      <c r="AF1202" s="1">
        <v>0</v>
      </c>
      <c r="AG1202" s="1">
        <v>0</v>
      </c>
      <c r="AI1202" s="1">
        <v>144</v>
      </c>
      <c r="AJ1202" s="1">
        <v>128</v>
      </c>
      <c r="DR1202" s="1">
        <v>70</v>
      </c>
      <c r="DS1202" s="1">
        <v>64</v>
      </c>
      <c r="HA1202" s="1">
        <v>2</v>
      </c>
      <c r="HB1202" s="1">
        <v>2</v>
      </c>
      <c r="HT1202" s="1">
        <v>0</v>
      </c>
      <c r="HU1202" s="1">
        <v>0</v>
      </c>
      <c r="IP1202" s="1">
        <v>93</v>
      </c>
      <c r="IQ1202" s="1">
        <v>95</v>
      </c>
      <c r="LX1202" s="1">
        <v>68</v>
      </c>
      <c r="LY1202" s="1">
        <v>65</v>
      </c>
      <c r="PG1202" s="1">
        <v>16</v>
      </c>
      <c r="PH1202" s="1">
        <v>16</v>
      </c>
      <c r="SP1202" s="1">
        <v>97.8</v>
      </c>
      <c r="SQ1202" s="1">
        <v>97.7</v>
      </c>
      <c r="VX1202" s="1">
        <v>1</v>
      </c>
      <c r="VY1202" s="1">
        <v>1</v>
      </c>
      <c r="WQ1202" s="1">
        <v>0</v>
      </c>
      <c r="WR1202" s="1">
        <v>0</v>
      </c>
      <c r="ACG1202" s="1">
        <v>193</v>
      </c>
      <c r="AGS1202" s="1">
        <v>1</v>
      </c>
      <c r="AGT1202" s="1">
        <v>0</v>
      </c>
      <c r="AGU1202" s="1">
        <v>0</v>
      </c>
      <c r="AGV1202" s="1">
        <v>1</v>
      </c>
      <c r="AGW1202" s="1">
        <v>0</v>
      </c>
      <c r="AGX1202" s="1">
        <v>0</v>
      </c>
      <c r="AGY1202" s="1">
        <v>0</v>
      </c>
      <c r="AGZ1202" s="1">
        <v>0</v>
      </c>
      <c r="AHA1202" s="1">
        <v>0</v>
      </c>
      <c r="AHB1202" s="1">
        <v>0</v>
      </c>
      <c r="AHC1202" s="1">
        <v>1</v>
      </c>
      <c r="AHD1202" s="1">
        <v>0</v>
      </c>
      <c r="AHE1202" s="1">
        <v>0</v>
      </c>
      <c r="AHF1202" s="1">
        <v>0</v>
      </c>
      <c r="AHH1202" s="1">
        <v>0</v>
      </c>
      <c r="AHI1202" s="1">
        <v>0</v>
      </c>
      <c r="AHK1202" s="1">
        <v>0</v>
      </c>
      <c r="AHL1202" s="1">
        <v>0</v>
      </c>
      <c r="AHM1202" s="1">
        <v>0</v>
      </c>
      <c r="AHN1202" s="1">
        <v>0</v>
      </c>
      <c r="AHO1202" s="1">
        <v>0</v>
      </c>
      <c r="AHP1202" s="1">
        <v>0</v>
      </c>
      <c r="AHQ1202" s="1">
        <v>0</v>
      </c>
      <c r="AHR1202" s="1">
        <v>1</v>
      </c>
      <c r="AIM1202" s="1">
        <v>0</v>
      </c>
      <c r="AIN1202" s="1">
        <v>0</v>
      </c>
      <c r="AIO1202" s="1">
        <v>0</v>
      </c>
      <c r="AIT1202" s="3">
        <v>2</v>
      </c>
      <c r="AIV1202" s="1">
        <v>0</v>
      </c>
      <c r="AIW1202" s="1">
        <v>0</v>
      </c>
      <c r="AIX1202" s="1">
        <v>35</v>
      </c>
      <c r="AIY1202" s="1">
        <v>53</v>
      </c>
    </row>
    <row r="1203" spans="1:939" s="1" customFormat="1">
      <c r="B1203" s="1">
        <v>3</v>
      </c>
      <c r="C1203" s="1">
        <v>0</v>
      </c>
      <c r="Z1203" s="1">
        <v>0</v>
      </c>
      <c r="AA1203" s="1">
        <v>2</v>
      </c>
      <c r="AB1203" s="1" t="s">
        <v>9238</v>
      </c>
      <c r="AC1203" s="1">
        <v>0</v>
      </c>
      <c r="AE1203" s="1">
        <v>11</v>
      </c>
      <c r="AF1203" s="1">
        <v>0</v>
      </c>
      <c r="AG1203" s="1">
        <v>0</v>
      </c>
      <c r="AI1203" s="1">
        <v>124</v>
      </c>
      <c r="AJ1203" s="1">
        <v>136</v>
      </c>
      <c r="DR1203" s="1">
        <v>70</v>
      </c>
      <c r="DS1203" s="1">
        <v>60</v>
      </c>
      <c r="HA1203" s="1">
        <v>2</v>
      </c>
      <c r="HB1203" s="1">
        <v>2</v>
      </c>
      <c r="HT1203" s="1">
        <v>0</v>
      </c>
      <c r="HU1203" s="1">
        <v>0</v>
      </c>
      <c r="IP1203" s="1">
        <v>98</v>
      </c>
      <c r="IQ1203" s="1">
        <v>95</v>
      </c>
      <c r="LX1203" s="1">
        <v>74</v>
      </c>
      <c r="LY1203" s="1">
        <v>60</v>
      </c>
      <c r="PG1203" s="1">
        <v>16</v>
      </c>
      <c r="PH1203" s="1">
        <v>16</v>
      </c>
      <c r="SP1203" s="1">
        <v>96.2</v>
      </c>
      <c r="SQ1203" s="1">
        <v>97.5</v>
      </c>
      <c r="VX1203" s="1">
        <v>1</v>
      </c>
      <c r="VY1203" s="1">
        <v>1</v>
      </c>
      <c r="WQ1203" s="1">
        <v>0</v>
      </c>
      <c r="WR1203" s="1">
        <v>0</v>
      </c>
      <c r="ACG1203" s="1">
        <v>155</v>
      </c>
      <c r="AGS1203" s="1">
        <v>1</v>
      </c>
      <c r="AGT1203" s="1">
        <v>0</v>
      </c>
      <c r="AGU1203" s="1">
        <v>0</v>
      </c>
      <c r="AGV1203" s="1">
        <v>1</v>
      </c>
      <c r="AGW1203" s="1">
        <v>0</v>
      </c>
      <c r="AGX1203" s="1">
        <v>0</v>
      </c>
      <c r="AGY1203" s="1">
        <v>0</v>
      </c>
      <c r="AGZ1203" s="1">
        <v>0</v>
      </c>
      <c r="AHA1203" s="1">
        <v>0</v>
      </c>
      <c r="AHB1203" s="1">
        <v>0</v>
      </c>
      <c r="AHC1203" s="1">
        <v>1</v>
      </c>
      <c r="AHD1203" s="1">
        <v>0</v>
      </c>
      <c r="AHE1203" s="1">
        <v>0</v>
      </c>
      <c r="AHF1203" s="1">
        <v>0</v>
      </c>
      <c r="AHH1203" s="1">
        <v>0</v>
      </c>
      <c r="AHI1203" s="1">
        <v>0</v>
      </c>
      <c r="AHK1203" s="1">
        <v>0</v>
      </c>
      <c r="AHL1203" s="1">
        <v>0</v>
      </c>
      <c r="AHM1203" s="1">
        <v>0</v>
      </c>
      <c r="AHN1203" s="1">
        <v>0</v>
      </c>
      <c r="AHO1203" s="1">
        <v>0</v>
      </c>
      <c r="AHP1203" s="1">
        <v>0</v>
      </c>
      <c r="AHQ1203" s="1">
        <v>0</v>
      </c>
      <c r="AHR1203" s="1">
        <v>1</v>
      </c>
      <c r="AIM1203" s="1">
        <v>0</v>
      </c>
      <c r="AIN1203" s="1">
        <v>0</v>
      </c>
      <c r="AIO1203" s="1">
        <v>0</v>
      </c>
      <c r="AIT1203" s="3">
        <v>2</v>
      </c>
      <c r="AIV1203" s="1">
        <v>0</v>
      </c>
      <c r="AIW1203" s="1">
        <v>0</v>
      </c>
      <c r="AIX1203" s="1">
        <v>30</v>
      </c>
      <c r="AIY1203" s="1">
        <v>42</v>
      </c>
    </row>
    <row r="1204" spans="1:939" s="18" customFormat="1">
      <c r="B1204" s="18">
        <v>4</v>
      </c>
      <c r="C1204" s="18">
        <v>1</v>
      </c>
      <c r="D1204" s="18" t="s">
        <v>9239</v>
      </c>
      <c r="O1204" s="18">
        <v>0</v>
      </c>
      <c r="Z1204" s="18">
        <v>0</v>
      </c>
      <c r="AA1204" s="18">
        <v>2</v>
      </c>
      <c r="AB1204" s="18" t="s">
        <v>9240</v>
      </c>
      <c r="AC1204" s="18">
        <v>0</v>
      </c>
      <c r="AE1204" s="18">
        <v>4</v>
      </c>
      <c r="AF1204" s="18">
        <v>0</v>
      </c>
      <c r="AG1204" s="18">
        <v>0</v>
      </c>
      <c r="AI1204" s="18">
        <v>130</v>
      </c>
      <c r="AJ1204" s="18">
        <v>136</v>
      </c>
      <c r="DR1204" s="18">
        <v>66</v>
      </c>
      <c r="DS1204" s="18">
        <v>54</v>
      </c>
      <c r="HA1204" s="18">
        <v>0</v>
      </c>
      <c r="HB1204" s="18">
        <v>0</v>
      </c>
      <c r="HT1204" s="18">
        <v>0</v>
      </c>
      <c r="HU1204" s="18">
        <v>0</v>
      </c>
      <c r="IP1204" s="18">
        <v>98</v>
      </c>
      <c r="IQ1204" s="18">
        <v>95</v>
      </c>
      <c r="LX1204" s="18">
        <v>66</v>
      </c>
      <c r="LY1204" s="18">
        <v>74</v>
      </c>
      <c r="PG1204" s="18">
        <v>16</v>
      </c>
      <c r="PH1204" s="18">
        <v>16</v>
      </c>
      <c r="SP1204" s="18">
        <v>98.4</v>
      </c>
      <c r="SQ1204" s="18">
        <v>97.1</v>
      </c>
      <c r="VX1204" s="18">
        <v>1</v>
      </c>
      <c r="VY1204" s="18">
        <v>1</v>
      </c>
      <c r="WQ1204" s="18">
        <v>0</v>
      </c>
      <c r="WR1204" s="18">
        <v>0</v>
      </c>
      <c r="ACG1204" s="18">
        <v>202</v>
      </c>
      <c r="AGS1204" s="18">
        <v>0</v>
      </c>
      <c r="AGT1204" s="18">
        <v>0</v>
      </c>
      <c r="AGU1204" s="18">
        <v>0</v>
      </c>
      <c r="AGV1204" s="18">
        <v>0</v>
      </c>
      <c r="AGW1204" s="18">
        <v>0</v>
      </c>
      <c r="AGX1204" s="18">
        <v>0</v>
      </c>
      <c r="AGY1204" s="18">
        <v>0</v>
      </c>
      <c r="AGZ1204" s="18">
        <v>0</v>
      </c>
      <c r="AHA1204" s="18">
        <v>0</v>
      </c>
      <c r="AHB1204" s="18">
        <v>0</v>
      </c>
      <c r="AHC1204" s="18">
        <v>1</v>
      </c>
      <c r="AHD1204" s="18">
        <v>0</v>
      </c>
      <c r="AHE1204" s="18">
        <v>0</v>
      </c>
      <c r="AHF1204" s="18">
        <v>0</v>
      </c>
      <c r="AHH1204" s="18">
        <v>0</v>
      </c>
      <c r="AHI1204" s="18">
        <v>0</v>
      </c>
      <c r="AHK1204" s="18">
        <v>0</v>
      </c>
      <c r="AHL1204" s="18">
        <v>0</v>
      </c>
      <c r="AHM1204" s="18">
        <v>0</v>
      </c>
      <c r="AHN1204" s="18">
        <v>0</v>
      </c>
      <c r="AHO1204" s="18">
        <v>0</v>
      </c>
      <c r="AHP1204" s="18">
        <v>0</v>
      </c>
      <c r="AHQ1204" s="18">
        <v>0</v>
      </c>
      <c r="AHR1204" s="18">
        <v>1</v>
      </c>
      <c r="AIM1204" s="18">
        <v>0</v>
      </c>
      <c r="AIN1204" s="18">
        <v>0</v>
      </c>
      <c r="AIO1204" s="18">
        <v>0</v>
      </c>
      <c r="AIT1204" s="79">
        <v>2</v>
      </c>
      <c r="AIV1204" s="18">
        <v>0</v>
      </c>
      <c r="AIW1204" s="18">
        <v>0</v>
      </c>
      <c r="AIX1204" s="18">
        <v>30</v>
      </c>
      <c r="AIY1204" s="18">
        <v>51</v>
      </c>
    </row>
    <row r="1205" spans="1:939" s="1" customFormat="1">
      <c r="A1205" s="1">
        <v>252</v>
      </c>
      <c r="B1205" s="1">
        <v>1</v>
      </c>
      <c r="C1205" s="1">
        <v>1</v>
      </c>
      <c r="D1205" s="1" t="s">
        <v>8668</v>
      </c>
      <c r="E1205" s="1" t="s">
        <v>9241</v>
      </c>
      <c r="F1205" s="1" t="s">
        <v>8143</v>
      </c>
      <c r="O1205" s="1">
        <v>0</v>
      </c>
      <c r="P1205" s="1">
        <v>1</v>
      </c>
      <c r="Q1205" s="1">
        <v>1</v>
      </c>
      <c r="Z1205" s="1">
        <v>0</v>
      </c>
      <c r="AA1205" s="1">
        <v>2</v>
      </c>
      <c r="AB1205" s="1" t="s">
        <v>9242</v>
      </c>
      <c r="AC1205" s="1">
        <v>0</v>
      </c>
      <c r="AE1205" s="1">
        <v>0</v>
      </c>
      <c r="AG1205" s="1">
        <v>0</v>
      </c>
      <c r="AI1205" s="1">
        <v>104</v>
      </c>
      <c r="AJ1205" s="1">
        <v>108</v>
      </c>
      <c r="AK1205" s="1">
        <v>128</v>
      </c>
      <c r="AL1205" s="1">
        <v>126</v>
      </c>
      <c r="DR1205" s="1">
        <v>72</v>
      </c>
      <c r="DS1205" s="1">
        <v>66</v>
      </c>
      <c r="DT1205" s="1">
        <v>76</v>
      </c>
      <c r="DU1205" s="1">
        <v>72</v>
      </c>
      <c r="HA1205" s="1">
        <v>2</v>
      </c>
      <c r="HB1205" s="1">
        <v>0</v>
      </c>
      <c r="HC1205" s="1">
        <v>2</v>
      </c>
      <c r="HD1205" s="1">
        <v>2</v>
      </c>
      <c r="HT1205" s="1">
        <v>0</v>
      </c>
      <c r="HU1205" s="1">
        <v>0</v>
      </c>
      <c r="HV1205" s="1">
        <v>0</v>
      </c>
      <c r="HW1205" s="1">
        <v>0</v>
      </c>
      <c r="IP1205" s="1">
        <v>96</v>
      </c>
      <c r="IR1205" s="1">
        <v>97</v>
      </c>
      <c r="LX1205" s="1">
        <v>102</v>
      </c>
      <c r="LZ1205" s="1">
        <v>88</v>
      </c>
      <c r="PG1205" s="1">
        <v>14</v>
      </c>
      <c r="PI1205" s="1">
        <v>16</v>
      </c>
      <c r="SP1205" s="1">
        <v>97.5</v>
      </c>
      <c r="SR1205" s="1">
        <v>98.2</v>
      </c>
      <c r="VX1205" s="1">
        <v>1</v>
      </c>
      <c r="VZ1205" s="1">
        <v>1</v>
      </c>
      <c r="WQ1205" s="1">
        <v>0</v>
      </c>
      <c r="WS1205" s="1">
        <v>0</v>
      </c>
      <c r="ABJ1205" s="1">
        <v>3.8</v>
      </c>
      <c r="ABK1205" s="1">
        <v>3</v>
      </c>
      <c r="ABL1205" s="1">
        <v>2.1</v>
      </c>
      <c r="ACG1205" s="1">
        <v>299</v>
      </c>
      <c r="ACH1205" s="1">
        <v>328</v>
      </c>
      <c r="ACI1205" s="1">
        <v>133</v>
      </c>
      <c r="AGS1205" s="1">
        <v>1</v>
      </c>
      <c r="AGT1205" s="1">
        <v>1</v>
      </c>
      <c r="AGU1205" s="1">
        <v>0</v>
      </c>
      <c r="AGV1205" s="1">
        <v>0</v>
      </c>
      <c r="AGW1205" s="1">
        <v>0</v>
      </c>
      <c r="AGX1205" s="1">
        <v>0</v>
      </c>
      <c r="AGY1205" s="1">
        <v>0</v>
      </c>
      <c r="AGZ1205" s="1">
        <v>2</v>
      </c>
      <c r="AHA1205" s="1">
        <v>0</v>
      </c>
      <c r="AHB1205" s="1">
        <v>0</v>
      </c>
      <c r="AHC1205" s="1">
        <v>1</v>
      </c>
      <c r="AHD1205" s="1">
        <v>0</v>
      </c>
      <c r="AHE1205" s="1">
        <v>0</v>
      </c>
      <c r="AHF1205" s="1">
        <v>0</v>
      </c>
      <c r="AHH1205" s="1">
        <v>0</v>
      </c>
      <c r="AHI1205" s="1">
        <v>0</v>
      </c>
      <c r="AHK1205" s="1">
        <v>0</v>
      </c>
      <c r="AHL1205" s="1">
        <v>0</v>
      </c>
      <c r="AHM1205" s="1">
        <v>0</v>
      </c>
      <c r="AHN1205" s="1">
        <v>0</v>
      </c>
      <c r="AHO1205" s="1">
        <v>0</v>
      </c>
      <c r="AHP1205" s="1">
        <v>0</v>
      </c>
      <c r="AHQ1205" s="1">
        <v>0</v>
      </c>
      <c r="AHR1205" s="1">
        <v>0</v>
      </c>
      <c r="AIM1205" s="1">
        <v>0</v>
      </c>
      <c r="AIN1205" s="1">
        <v>0</v>
      </c>
      <c r="AIO1205" s="1">
        <v>0</v>
      </c>
      <c r="AIP1205" s="1">
        <v>1</v>
      </c>
      <c r="AIQ1205" s="1">
        <v>1</v>
      </c>
      <c r="AIR1205" s="1">
        <v>1</v>
      </c>
      <c r="AIS1205" s="1">
        <v>1</v>
      </c>
      <c r="AIT1205" s="1">
        <v>1</v>
      </c>
      <c r="AIU1205" s="1">
        <v>1</v>
      </c>
      <c r="AIV1205" s="1">
        <v>0</v>
      </c>
      <c r="AIW1205" s="1">
        <v>0</v>
      </c>
      <c r="AIX1205" s="1">
        <v>45</v>
      </c>
      <c r="AJB1205" s="1">
        <v>128</v>
      </c>
    </row>
    <row r="1206" spans="1:939" s="1" customFormat="1">
      <c r="B1206" s="1">
        <v>2</v>
      </c>
      <c r="C1206" s="1">
        <v>1</v>
      </c>
      <c r="D1206" s="1" t="s">
        <v>3586</v>
      </c>
      <c r="E1206" s="1" t="s">
        <v>9243</v>
      </c>
      <c r="O1206" s="1">
        <v>0</v>
      </c>
      <c r="P1206" s="1">
        <v>0</v>
      </c>
      <c r="Z1206" s="1">
        <v>0</v>
      </c>
      <c r="AA1206" s="1">
        <v>2</v>
      </c>
      <c r="AB1206" s="1" t="s">
        <v>9244</v>
      </c>
      <c r="AC1206" s="1">
        <v>0</v>
      </c>
      <c r="AE1206" s="1">
        <v>0</v>
      </c>
      <c r="AG1206" s="1">
        <v>0</v>
      </c>
      <c r="AI1206" s="1">
        <v>126</v>
      </c>
      <c r="AJ1206" s="1">
        <v>130</v>
      </c>
      <c r="DR1206" s="1">
        <v>78</v>
      </c>
      <c r="DS1206" s="1">
        <v>80</v>
      </c>
      <c r="HA1206" s="1">
        <v>2</v>
      </c>
      <c r="HB1206" s="1">
        <v>2</v>
      </c>
      <c r="HT1206" s="1">
        <v>0</v>
      </c>
      <c r="HU1206" s="1">
        <v>0</v>
      </c>
      <c r="IP1206" s="1">
        <v>98</v>
      </c>
      <c r="IQ1206" s="1">
        <v>98</v>
      </c>
      <c r="LX1206" s="1">
        <v>90</v>
      </c>
      <c r="LY1206" s="1">
        <v>90</v>
      </c>
      <c r="PG1206" s="1">
        <v>14</v>
      </c>
      <c r="PH1206" s="1">
        <v>16</v>
      </c>
      <c r="SP1206" s="1">
        <v>97.7</v>
      </c>
      <c r="SQ1206" s="1">
        <v>97.3</v>
      </c>
      <c r="VX1206" s="1">
        <v>1</v>
      </c>
      <c r="VY1206" s="1">
        <v>1</v>
      </c>
      <c r="WQ1206" s="1">
        <v>0</v>
      </c>
      <c r="WR1206" s="1">
        <v>0</v>
      </c>
      <c r="ACG1206" s="1">
        <v>240</v>
      </c>
      <c r="ACH1206" s="1">
        <v>226</v>
      </c>
      <c r="AGS1206" s="1">
        <v>0</v>
      </c>
      <c r="AGT1206" s="1">
        <v>0</v>
      </c>
      <c r="AGU1206" s="1">
        <v>0</v>
      </c>
      <c r="AGV1206" s="1">
        <v>0</v>
      </c>
      <c r="AGW1206" s="1">
        <v>0</v>
      </c>
      <c r="AGX1206" s="1">
        <v>0</v>
      </c>
      <c r="AGY1206" s="1">
        <v>0</v>
      </c>
      <c r="AGZ1206" s="1">
        <v>0</v>
      </c>
      <c r="AHA1206" s="1">
        <v>0</v>
      </c>
      <c r="AHB1206" s="1">
        <v>0</v>
      </c>
      <c r="AHC1206" s="1">
        <v>1</v>
      </c>
      <c r="AHD1206" s="1">
        <v>0</v>
      </c>
      <c r="AHE1206" s="1">
        <v>0</v>
      </c>
      <c r="AHF1206" s="1">
        <v>0</v>
      </c>
      <c r="AHH1206" s="1">
        <v>0</v>
      </c>
      <c r="AHI1206" s="1">
        <v>0</v>
      </c>
      <c r="AHK1206" s="1">
        <v>0</v>
      </c>
      <c r="AHL1206" s="1">
        <v>0</v>
      </c>
      <c r="AHM1206" s="1">
        <v>0</v>
      </c>
      <c r="AHN1206" s="1">
        <v>0</v>
      </c>
      <c r="AHO1206" s="1">
        <v>0</v>
      </c>
      <c r="AHP1206" s="1">
        <v>0</v>
      </c>
      <c r="AHQ1206" s="1">
        <v>0</v>
      </c>
      <c r="AHR1206" s="1">
        <v>1</v>
      </c>
      <c r="AIM1206" s="1">
        <v>0</v>
      </c>
      <c r="AIN1206" s="1">
        <v>0</v>
      </c>
      <c r="AIO1206" s="1">
        <v>0</v>
      </c>
      <c r="AIT1206" s="1">
        <v>1</v>
      </c>
      <c r="AIU1206" s="1">
        <v>1</v>
      </c>
      <c r="AIV1206" s="1">
        <v>0</v>
      </c>
      <c r="AIW1206" s="1">
        <v>0</v>
      </c>
      <c r="AIX1206" s="1">
        <v>34</v>
      </c>
      <c r="AJB1206" s="1">
        <v>52</v>
      </c>
    </row>
    <row r="1207" spans="1:939" s="80" customFormat="1">
      <c r="B1207" s="80">
        <v>3</v>
      </c>
      <c r="C1207" s="80">
        <v>1</v>
      </c>
      <c r="D1207" s="80" t="s">
        <v>2335</v>
      </c>
      <c r="O1207" s="80">
        <v>0</v>
      </c>
      <c r="Z1207" s="80">
        <v>0</v>
      </c>
      <c r="AA1207" s="80">
        <v>2</v>
      </c>
      <c r="AC1207" s="80">
        <v>0</v>
      </c>
      <c r="AE1207" s="80">
        <v>0</v>
      </c>
      <c r="AG1207" s="80">
        <v>0</v>
      </c>
      <c r="AI1207" s="80">
        <v>140</v>
      </c>
      <c r="DR1207" s="80">
        <v>70</v>
      </c>
      <c r="HA1207" s="80">
        <v>2</v>
      </c>
      <c r="HT1207" s="80">
        <v>0</v>
      </c>
      <c r="IP1207" s="80">
        <v>99</v>
      </c>
      <c r="LX1207" s="80">
        <v>93</v>
      </c>
      <c r="PG1207" s="80">
        <v>18</v>
      </c>
      <c r="SP1207" s="80">
        <v>98</v>
      </c>
      <c r="VX1207" s="80">
        <v>1</v>
      </c>
      <c r="WQ1207" s="80">
        <v>0</v>
      </c>
      <c r="AGS1207" s="80">
        <v>0</v>
      </c>
      <c r="AGT1207" s="80">
        <v>0</v>
      </c>
      <c r="AGU1207" s="80">
        <v>0</v>
      </c>
      <c r="AGV1207" s="80">
        <v>0</v>
      </c>
      <c r="AGW1207" s="80">
        <v>0</v>
      </c>
      <c r="AGX1207" s="80">
        <v>0</v>
      </c>
      <c r="AGY1207" s="80">
        <v>0</v>
      </c>
      <c r="AGZ1207" s="80">
        <v>0</v>
      </c>
      <c r="AHA1207" s="80">
        <v>0</v>
      </c>
      <c r="AHB1207" s="80">
        <v>0</v>
      </c>
      <c r="AHC1207" s="80">
        <v>1</v>
      </c>
      <c r="AHD1207" s="80">
        <v>0</v>
      </c>
      <c r="AHE1207" s="80">
        <v>0</v>
      </c>
      <c r="AHF1207" s="80">
        <v>0</v>
      </c>
      <c r="AHH1207" s="80">
        <v>0</v>
      </c>
      <c r="AHI1207" s="80">
        <v>0</v>
      </c>
      <c r="AHK1207" s="80">
        <v>0</v>
      </c>
      <c r="AHL1207" s="80">
        <v>0</v>
      </c>
      <c r="AHM1207" s="80">
        <v>0</v>
      </c>
      <c r="AHN1207" s="80">
        <v>0</v>
      </c>
      <c r="AHO1207" s="80">
        <v>0</v>
      </c>
      <c r="AHP1207" s="80">
        <v>0</v>
      </c>
      <c r="AHQ1207" s="80">
        <v>0</v>
      </c>
      <c r="AHR1207" s="80">
        <v>0</v>
      </c>
      <c r="AIM1207" s="80">
        <v>0</v>
      </c>
      <c r="AIN1207" s="80">
        <v>0</v>
      </c>
      <c r="AIO1207" s="80">
        <v>0</v>
      </c>
      <c r="AIT1207" s="80">
        <v>1</v>
      </c>
      <c r="AIU1207" s="80">
        <v>0</v>
      </c>
      <c r="AIV1207" s="80">
        <v>0</v>
      </c>
      <c r="AIW1207" s="80">
        <v>0</v>
      </c>
      <c r="AIX1207" s="80">
        <v>33</v>
      </c>
    </row>
    <row r="1208" spans="1:939" s="67" customFormat="1">
      <c r="A1208" s="67">
        <v>253</v>
      </c>
      <c r="B1208" s="67" t="s">
        <v>7502</v>
      </c>
      <c r="C1208" s="67">
        <v>0</v>
      </c>
      <c r="Z1208" s="67">
        <v>0</v>
      </c>
      <c r="AA1208" s="67">
        <v>1</v>
      </c>
      <c r="AB1208" s="67" t="s">
        <v>9245</v>
      </c>
      <c r="AI1208" s="67">
        <v>102</v>
      </c>
      <c r="AK1208" s="67">
        <v>100</v>
      </c>
      <c r="AL1208" s="67">
        <v>104</v>
      </c>
      <c r="AM1208" s="67">
        <v>80</v>
      </c>
      <c r="AN1208" s="67">
        <v>92</v>
      </c>
      <c r="DR1208" s="67">
        <v>54</v>
      </c>
      <c r="DT1208" s="67">
        <v>56</v>
      </c>
      <c r="DU1208" s="67">
        <v>54</v>
      </c>
      <c r="DV1208" s="67">
        <v>54</v>
      </c>
      <c r="DW1208" s="67">
        <v>50</v>
      </c>
      <c r="IP1208" s="67">
        <v>95</v>
      </c>
      <c r="IR1208" s="67">
        <v>96</v>
      </c>
      <c r="IS1208" s="67">
        <v>97</v>
      </c>
      <c r="IT1208" s="67">
        <v>98</v>
      </c>
      <c r="IU1208" s="67">
        <v>97</v>
      </c>
      <c r="LZ1208" s="67">
        <v>60</v>
      </c>
      <c r="MA1208" s="67">
        <v>63</v>
      </c>
      <c r="MB1208" s="67">
        <v>52</v>
      </c>
      <c r="MC1208" s="67">
        <v>65</v>
      </c>
      <c r="PH1208" s="67">
        <v>19</v>
      </c>
      <c r="PI1208" s="67">
        <v>18</v>
      </c>
      <c r="PJ1208" s="67">
        <v>18</v>
      </c>
      <c r="PK1208" s="67">
        <v>18</v>
      </c>
      <c r="PL1208" s="67">
        <v>18</v>
      </c>
      <c r="SP1208" s="67">
        <v>99.3</v>
      </c>
      <c r="SR1208" s="67">
        <v>97.9</v>
      </c>
      <c r="SU1208" s="67">
        <v>98.8</v>
      </c>
      <c r="WS1208" s="67">
        <v>0</v>
      </c>
      <c r="WT1208" s="67">
        <v>0</v>
      </c>
      <c r="WU1208" s="67">
        <v>0</v>
      </c>
      <c r="WV1208" s="67">
        <v>0</v>
      </c>
      <c r="AGS1208" s="67">
        <v>1</v>
      </c>
      <c r="AGT1208" s="67">
        <v>1</v>
      </c>
      <c r="AGU1208" s="67">
        <v>0</v>
      </c>
      <c r="AGV1208" s="67">
        <v>0</v>
      </c>
      <c r="AGW1208" s="67">
        <v>0</v>
      </c>
      <c r="AGX1208" s="67">
        <v>0</v>
      </c>
      <c r="AGY1208" s="67">
        <v>0</v>
      </c>
      <c r="AGZ1208" s="67">
        <v>22</v>
      </c>
      <c r="AHA1208" s="67">
        <v>0</v>
      </c>
      <c r="AHB1208" s="67">
        <v>0</v>
      </c>
      <c r="AHC1208" s="67">
        <v>2</v>
      </c>
      <c r="AHD1208" s="67">
        <v>0</v>
      </c>
      <c r="AHE1208" s="67">
        <v>0</v>
      </c>
      <c r="AHF1208" s="67">
        <v>0</v>
      </c>
      <c r="AHH1208" s="67">
        <v>0</v>
      </c>
      <c r="AHI1208" s="67">
        <v>0</v>
      </c>
      <c r="AHK1208" s="67">
        <v>0</v>
      </c>
      <c r="AHL1208" s="67">
        <v>0</v>
      </c>
      <c r="AHM1208" s="67">
        <v>0</v>
      </c>
      <c r="AHN1208" s="67">
        <v>0</v>
      </c>
      <c r="AHO1208" s="67">
        <v>0</v>
      </c>
      <c r="AHP1208" s="67">
        <v>0</v>
      </c>
      <c r="AHQ1208" s="67">
        <v>0</v>
      </c>
      <c r="AHR1208" s="67">
        <v>0</v>
      </c>
      <c r="AIM1208" s="67">
        <v>0</v>
      </c>
      <c r="AIN1208" s="67">
        <v>0</v>
      </c>
      <c r="AIO1208" s="67">
        <v>0</v>
      </c>
      <c r="AIP1208" s="67">
        <v>0</v>
      </c>
      <c r="AIQ1208" s="67">
        <v>0</v>
      </c>
      <c r="AIR1208" s="67">
        <v>0</v>
      </c>
      <c r="AIS1208" s="67">
        <v>0</v>
      </c>
      <c r="AIT1208" s="108">
        <v>0</v>
      </c>
      <c r="AIV1208" s="67">
        <v>0</v>
      </c>
      <c r="AIW1208" s="67">
        <v>0</v>
      </c>
    </row>
    <row r="1209" spans="1:939" s="67" customFormat="1">
      <c r="B1209" s="67">
        <v>2</v>
      </c>
      <c r="C1209" s="67">
        <v>1</v>
      </c>
      <c r="D1209" s="67" t="s">
        <v>9246</v>
      </c>
      <c r="E1209" s="67" t="s">
        <v>9247</v>
      </c>
      <c r="F1209" s="67" t="s">
        <v>9248</v>
      </c>
      <c r="O1209" s="67">
        <v>0</v>
      </c>
      <c r="P1209" s="67">
        <v>0</v>
      </c>
      <c r="Q1209" s="67">
        <v>0</v>
      </c>
      <c r="Z1209" s="67">
        <v>0</v>
      </c>
      <c r="AA1209" s="67">
        <v>1</v>
      </c>
      <c r="AB1209" s="67" t="s">
        <v>9249</v>
      </c>
      <c r="AC1209" s="67">
        <v>0</v>
      </c>
      <c r="AE1209" s="67">
        <v>0</v>
      </c>
      <c r="AG1209" s="67">
        <v>0</v>
      </c>
      <c r="AI1209" s="67">
        <v>90</v>
      </c>
      <c r="AJ1209" s="67">
        <v>110</v>
      </c>
      <c r="AK1209" s="67">
        <v>100</v>
      </c>
      <c r="AL1209" s="67">
        <v>120</v>
      </c>
      <c r="AM1209" s="67">
        <v>120</v>
      </c>
      <c r="AN1209" s="67">
        <v>118</v>
      </c>
      <c r="AO1209" s="67">
        <v>128</v>
      </c>
      <c r="DR1209" s="67">
        <v>46</v>
      </c>
      <c r="DS1209" s="67">
        <v>60</v>
      </c>
      <c r="DT1209" s="67">
        <v>60</v>
      </c>
      <c r="DU1209" s="67">
        <v>60</v>
      </c>
      <c r="DV1209" s="67">
        <v>70</v>
      </c>
      <c r="DW1209" s="67">
        <v>60</v>
      </c>
      <c r="DX1209" s="67">
        <v>70</v>
      </c>
      <c r="HF1209" s="67">
        <v>2</v>
      </c>
      <c r="HG1209" s="67">
        <v>2</v>
      </c>
      <c r="HY1209" s="67">
        <v>0</v>
      </c>
      <c r="HZ1209" s="67">
        <v>0</v>
      </c>
      <c r="IP1209" s="67">
        <v>96</v>
      </c>
      <c r="IQ1209" s="67">
        <v>97</v>
      </c>
      <c r="IR1209" s="67">
        <v>97</v>
      </c>
      <c r="IS1209" s="67">
        <v>97</v>
      </c>
      <c r="IT1209" s="67">
        <v>97</v>
      </c>
      <c r="IU1209" s="67">
        <v>96</v>
      </c>
      <c r="IV1209" s="67">
        <v>94</v>
      </c>
      <c r="LX1209" s="67">
        <v>55</v>
      </c>
      <c r="LY1209" s="67">
        <v>62</v>
      </c>
      <c r="LZ1209" s="67">
        <v>60</v>
      </c>
      <c r="MA1209" s="67">
        <v>70</v>
      </c>
      <c r="MB1209" s="67">
        <v>69</v>
      </c>
      <c r="MC1209" s="67">
        <v>74</v>
      </c>
      <c r="MD1209" s="67">
        <v>76</v>
      </c>
      <c r="PG1209" s="67">
        <v>16</v>
      </c>
      <c r="PH1209" s="67">
        <v>16</v>
      </c>
      <c r="PI1209" s="67">
        <v>16</v>
      </c>
      <c r="PK1209" s="67">
        <v>18</v>
      </c>
      <c r="PL1209" s="67">
        <v>14</v>
      </c>
      <c r="PM1209" s="67">
        <v>18</v>
      </c>
      <c r="SP1209" s="67">
        <v>98.1</v>
      </c>
      <c r="SQ1209" s="67">
        <v>98.5</v>
      </c>
      <c r="SR1209" s="67">
        <v>98.2</v>
      </c>
      <c r="ST1209" s="67">
        <v>97.8</v>
      </c>
      <c r="SU1209" s="67">
        <v>97.2</v>
      </c>
      <c r="SV1209" s="67">
        <v>98.8</v>
      </c>
      <c r="WC1209" s="67">
        <v>0</v>
      </c>
      <c r="WD1209" s="67">
        <v>1</v>
      </c>
      <c r="WQ1209" s="67">
        <v>0</v>
      </c>
      <c r="WR1209" s="67">
        <v>0</v>
      </c>
      <c r="WS1209" s="67">
        <v>0</v>
      </c>
      <c r="WU1209" s="67">
        <v>0</v>
      </c>
      <c r="WV1209" s="67">
        <v>0</v>
      </c>
      <c r="WW1209" s="67">
        <v>0</v>
      </c>
      <c r="AAY1209" s="67">
        <v>22</v>
      </c>
      <c r="ABB1209" s="67">
        <v>8.5</v>
      </c>
      <c r="ABE1209" s="67">
        <v>26.7</v>
      </c>
      <c r="ABH1209" s="67">
        <v>4.7</v>
      </c>
      <c r="ABI1209" s="67">
        <v>5</v>
      </c>
      <c r="ABM1209" s="67">
        <v>6.33</v>
      </c>
      <c r="ABO1209" s="67">
        <v>122</v>
      </c>
      <c r="ABU1209" s="67">
        <v>146</v>
      </c>
      <c r="ABX1209" s="67">
        <v>3.9</v>
      </c>
      <c r="ACA1209" s="67">
        <v>110</v>
      </c>
      <c r="ACD1209" s="67">
        <v>7.8</v>
      </c>
      <c r="ACG1209" s="67">
        <v>129</v>
      </c>
      <c r="ACQ1209" s="67">
        <v>67</v>
      </c>
      <c r="ACT1209" s="67">
        <v>3.34</v>
      </c>
      <c r="ACW1209" s="67">
        <v>14</v>
      </c>
      <c r="ACZ1209" s="67">
        <v>5.2</v>
      </c>
      <c r="ADB1209" s="67">
        <v>3</v>
      </c>
      <c r="ADD1209" s="67">
        <v>0.2</v>
      </c>
      <c r="ADF1209" s="67">
        <v>2.2000000000000002</v>
      </c>
      <c r="ADH1209" s="67">
        <v>30</v>
      </c>
      <c r="ADJ1209" s="67">
        <v>27</v>
      </c>
      <c r="ADL1209" s="67">
        <v>16</v>
      </c>
      <c r="ADR1209" s="67">
        <v>1.8</v>
      </c>
      <c r="ADW1209" s="67">
        <v>1.2</v>
      </c>
      <c r="AEG1209" s="67">
        <v>1.6</v>
      </c>
      <c r="AEN1209" s="67">
        <v>18.600000000000001</v>
      </c>
      <c r="AEQ1209" s="67">
        <v>95</v>
      </c>
      <c r="AGS1209" s="67">
        <v>0</v>
      </c>
      <c r="AGT1209" s="67">
        <v>0</v>
      </c>
      <c r="AGU1209" s="67">
        <v>0</v>
      </c>
      <c r="AGV1209" s="67">
        <v>0</v>
      </c>
      <c r="AGW1209" s="67">
        <v>0</v>
      </c>
      <c r="AGX1209" s="67">
        <v>0</v>
      </c>
      <c r="AGY1209" s="67">
        <v>0</v>
      </c>
      <c r="AGZ1209" s="67">
        <v>0</v>
      </c>
      <c r="AHA1209" s="67">
        <v>0</v>
      </c>
      <c r="AHB1209" s="67">
        <v>0</v>
      </c>
      <c r="AHC1209" s="67">
        <v>1</v>
      </c>
      <c r="AHD1209" s="67">
        <v>0</v>
      </c>
      <c r="AHE1209" s="67">
        <v>0</v>
      </c>
      <c r="AHF1209" s="67">
        <v>0</v>
      </c>
      <c r="AHH1209" s="67">
        <v>0</v>
      </c>
      <c r="AHI1209" s="67">
        <v>0</v>
      </c>
      <c r="AHK1209" s="67">
        <v>0</v>
      </c>
      <c r="AHL1209" s="67">
        <v>0</v>
      </c>
      <c r="AHM1209" s="67">
        <v>0</v>
      </c>
      <c r="AHN1209" s="67">
        <v>0</v>
      </c>
      <c r="AHO1209" s="67">
        <v>0</v>
      </c>
      <c r="AHP1209" s="67">
        <v>0</v>
      </c>
      <c r="AHQ1209" s="67">
        <v>0</v>
      </c>
      <c r="AHR1209" s="67">
        <v>0</v>
      </c>
      <c r="AIM1209" s="67">
        <v>0</v>
      </c>
      <c r="AIN1209" s="67">
        <v>0</v>
      </c>
      <c r="AIO1209" s="67">
        <v>0</v>
      </c>
      <c r="AIP1209" s="67">
        <v>1</v>
      </c>
      <c r="AIQ1209" s="67">
        <v>1</v>
      </c>
      <c r="AIR1209" s="67">
        <v>1</v>
      </c>
      <c r="AIS1209" s="67">
        <v>1</v>
      </c>
      <c r="AIT1209" s="108">
        <v>2</v>
      </c>
      <c r="AIV1209" s="67">
        <v>0</v>
      </c>
      <c r="AIW1209" s="67">
        <v>0</v>
      </c>
      <c r="AIX1209" s="67">
        <v>53</v>
      </c>
      <c r="AIY1209" s="67">
        <v>17</v>
      </c>
    </row>
    <row r="1210" spans="1:939" s="67" customFormat="1">
      <c r="B1210" s="67">
        <v>3</v>
      </c>
      <c r="C1210" s="67">
        <v>1</v>
      </c>
      <c r="D1210" s="67" t="s">
        <v>9250</v>
      </c>
      <c r="O1210" s="67">
        <v>1</v>
      </c>
      <c r="Z1210" s="67">
        <v>0</v>
      </c>
      <c r="AA1210" s="67">
        <v>2</v>
      </c>
      <c r="AB1210" s="67" t="s">
        <v>9251</v>
      </c>
      <c r="AC1210" s="67">
        <v>0</v>
      </c>
      <c r="AE1210" s="67">
        <v>0</v>
      </c>
      <c r="AG1210" s="67">
        <v>0</v>
      </c>
      <c r="AI1210" s="67">
        <v>140</v>
      </c>
      <c r="AJ1210" s="67">
        <v>142</v>
      </c>
      <c r="AK1210" s="67">
        <v>138</v>
      </c>
      <c r="AL1210" s="67">
        <v>126</v>
      </c>
      <c r="DR1210" s="67">
        <v>80</v>
      </c>
      <c r="DS1210" s="67">
        <v>80</v>
      </c>
      <c r="DT1210" s="67">
        <v>76</v>
      </c>
      <c r="DU1210" s="67">
        <v>70</v>
      </c>
      <c r="HA1210" s="67">
        <v>2</v>
      </c>
      <c r="HB1210" s="67">
        <v>2</v>
      </c>
      <c r="HC1210" s="67">
        <v>2</v>
      </c>
      <c r="HD1210" s="67">
        <v>2</v>
      </c>
      <c r="HT1210" s="67">
        <v>0</v>
      </c>
      <c r="HU1210" s="67">
        <v>0</v>
      </c>
      <c r="HV1210" s="67">
        <v>0</v>
      </c>
      <c r="HW1210" s="67">
        <v>0</v>
      </c>
      <c r="IP1210" s="67">
        <v>98</v>
      </c>
      <c r="IS1210" s="67">
        <v>99</v>
      </c>
      <c r="LX1210" s="67">
        <v>68</v>
      </c>
      <c r="LY1210" s="67">
        <v>71</v>
      </c>
      <c r="LZ1210" s="67">
        <v>80</v>
      </c>
      <c r="MA1210" s="67">
        <v>68</v>
      </c>
      <c r="PG1210" s="67">
        <v>14</v>
      </c>
      <c r="PJ1210" s="67">
        <v>16</v>
      </c>
      <c r="SP1210" s="67">
        <v>94.8</v>
      </c>
      <c r="SS1210" s="67">
        <v>96.5</v>
      </c>
      <c r="VX1210" s="67">
        <v>0</v>
      </c>
      <c r="WA1210" s="67">
        <v>0</v>
      </c>
      <c r="WQ1210" s="67">
        <v>0</v>
      </c>
      <c r="WT1210" s="67">
        <v>0</v>
      </c>
      <c r="AAY1210" s="67">
        <v>18</v>
      </c>
      <c r="ABB1210" s="67">
        <v>8.6999999999999993</v>
      </c>
      <c r="ABE1210" s="67">
        <v>27</v>
      </c>
      <c r="ABH1210" s="67">
        <v>2.6</v>
      </c>
      <c r="ABM1210" s="67">
        <v>7.48</v>
      </c>
      <c r="ABO1210" s="67">
        <v>132</v>
      </c>
      <c r="ABU1210" s="67">
        <v>142</v>
      </c>
      <c r="ABX1210" s="67">
        <v>4.2</v>
      </c>
      <c r="ACA1210" s="67">
        <v>110</v>
      </c>
      <c r="ACD1210" s="67">
        <v>8.1999999999999993</v>
      </c>
      <c r="ACG1210" s="67">
        <v>102</v>
      </c>
      <c r="ACQ1210" s="67">
        <v>56</v>
      </c>
      <c r="ACT1210" s="67">
        <v>3.02</v>
      </c>
      <c r="ACW1210" s="67">
        <v>14</v>
      </c>
      <c r="AEK1210" s="67">
        <v>52.7</v>
      </c>
      <c r="AGS1210" s="67">
        <v>0</v>
      </c>
      <c r="AGT1210" s="67">
        <v>0</v>
      </c>
      <c r="AGU1210" s="67">
        <v>0</v>
      </c>
      <c r="AGV1210" s="67">
        <v>0</v>
      </c>
      <c r="AGW1210" s="67">
        <v>0</v>
      </c>
      <c r="AGX1210" s="67">
        <v>0</v>
      </c>
      <c r="AGY1210" s="67">
        <v>0</v>
      </c>
      <c r="AGZ1210" s="67">
        <v>4</v>
      </c>
      <c r="AHA1210" s="67">
        <v>0</v>
      </c>
      <c r="AHB1210" s="67">
        <v>0</v>
      </c>
      <c r="AHC1210" s="67">
        <v>1</v>
      </c>
      <c r="AHD1210" s="67">
        <v>0</v>
      </c>
      <c r="AHE1210" s="67">
        <v>0</v>
      </c>
      <c r="AHF1210" s="67">
        <v>0</v>
      </c>
      <c r="AHH1210" s="67">
        <v>0</v>
      </c>
      <c r="AHI1210" s="67">
        <v>0</v>
      </c>
      <c r="AHK1210" s="67">
        <v>0</v>
      </c>
      <c r="AHL1210" s="67">
        <v>0</v>
      </c>
      <c r="AHM1210" s="67">
        <v>0</v>
      </c>
      <c r="AHN1210" s="67">
        <v>0</v>
      </c>
      <c r="AHO1210" s="67">
        <v>0</v>
      </c>
      <c r="AHP1210" s="67">
        <v>0</v>
      </c>
      <c r="AHQ1210" s="67">
        <v>0</v>
      </c>
      <c r="AHR1210" s="67">
        <v>0</v>
      </c>
      <c r="AIM1210" s="67">
        <v>0</v>
      </c>
      <c r="AIN1210" s="67">
        <v>0</v>
      </c>
      <c r="AIO1210" s="67">
        <v>0</v>
      </c>
      <c r="AIT1210" s="108">
        <v>2</v>
      </c>
      <c r="AIV1210" s="67">
        <v>0</v>
      </c>
      <c r="AIW1210" s="67">
        <v>0</v>
      </c>
      <c r="AIX1210" s="67">
        <v>53</v>
      </c>
      <c r="AIY1210" s="67">
        <v>36</v>
      </c>
    </row>
    <row r="1211" spans="1:939" s="67" customFormat="1">
      <c r="B1211" s="67">
        <v>4</v>
      </c>
      <c r="C1211" s="67">
        <v>1</v>
      </c>
      <c r="D1211" s="67" t="s">
        <v>6865</v>
      </c>
      <c r="O1211" s="67">
        <v>0</v>
      </c>
      <c r="Z1211" s="67">
        <v>0</v>
      </c>
      <c r="AA1211" s="67">
        <v>2</v>
      </c>
      <c r="AB1211" s="67" t="s">
        <v>9252</v>
      </c>
      <c r="AC1211" s="67">
        <v>0</v>
      </c>
      <c r="AE1211" s="67">
        <v>0</v>
      </c>
      <c r="AG1211" s="67">
        <v>0</v>
      </c>
      <c r="AI1211" s="67">
        <v>160</v>
      </c>
      <c r="AJ1211" s="67">
        <v>142</v>
      </c>
      <c r="DR1211" s="67">
        <v>78</v>
      </c>
      <c r="DS1211" s="67">
        <v>80</v>
      </c>
      <c r="HA1211" s="67">
        <v>0</v>
      </c>
      <c r="HB1211" s="67">
        <v>0</v>
      </c>
      <c r="HT1211" s="67">
        <v>0</v>
      </c>
      <c r="HU1211" s="67">
        <v>0</v>
      </c>
      <c r="IP1211" s="67">
        <v>97</v>
      </c>
      <c r="IQ1211" s="67">
        <v>99</v>
      </c>
      <c r="LX1211" s="67">
        <v>55</v>
      </c>
      <c r="LY1211" s="67">
        <v>53</v>
      </c>
      <c r="PG1211" s="67">
        <v>16</v>
      </c>
      <c r="PH1211" s="67">
        <v>16</v>
      </c>
      <c r="SQ1211" s="67">
        <v>94.7</v>
      </c>
      <c r="VY1211" s="67">
        <v>0</v>
      </c>
      <c r="WQ1211" s="67">
        <v>0</v>
      </c>
      <c r="WR1211" s="67">
        <v>0</v>
      </c>
      <c r="ZY1211" s="67">
        <v>181</v>
      </c>
      <c r="ZZ1211" s="67">
        <v>180</v>
      </c>
      <c r="AAY1211" s="67">
        <v>19</v>
      </c>
      <c r="ABB1211" s="67">
        <v>8.8000000000000007</v>
      </c>
      <c r="ABE1211" s="67">
        <v>28</v>
      </c>
      <c r="ABH1211" s="67">
        <v>1.8</v>
      </c>
      <c r="ABM1211" s="67">
        <v>7.37</v>
      </c>
      <c r="ABO1211" s="67">
        <v>147</v>
      </c>
      <c r="ABU1211" s="67">
        <v>144</v>
      </c>
      <c r="ABX1211" s="67">
        <v>4.5999999999999996</v>
      </c>
      <c r="ACA1211" s="67">
        <v>111</v>
      </c>
      <c r="ACD1211" s="67">
        <v>8.4</v>
      </c>
      <c r="ACG1211" s="67">
        <v>113</v>
      </c>
      <c r="ACQ1211" s="67">
        <v>49</v>
      </c>
      <c r="ACT1211" s="67">
        <v>2.66</v>
      </c>
      <c r="ACW1211" s="67">
        <v>14</v>
      </c>
      <c r="AEK1211" s="67">
        <v>45</v>
      </c>
      <c r="AGS1211" s="67">
        <v>0</v>
      </c>
      <c r="AGT1211" s="67">
        <v>0</v>
      </c>
      <c r="AGU1211" s="67">
        <v>0</v>
      </c>
      <c r="AGV1211" s="67">
        <v>0</v>
      </c>
      <c r="AGW1211" s="67">
        <v>0</v>
      </c>
      <c r="AGX1211" s="67">
        <v>0</v>
      </c>
      <c r="AGY1211" s="67">
        <v>0</v>
      </c>
      <c r="AGZ1211" s="67">
        <v>5</v>
      </c>
      <c r="AHA1211" s="67">
        <v>0</v>
      </c>
      <c r="AHB1211" s="67">
        <v>0</v>
      </c>
      <c r="AHC1211" s="67">
        <v>1</v>
      </c>
      <c r="AHD1211" s="67">
        <v>0</v>
      </c>
      <c r="AHE1211" s="67">
        <v>0</v>
      </c>
      <c r="AHF1211" s="67">
        <v>0</v>
      </c>
      <c r="AHH1211" s="67">
        <v>0</v>
      </c>
      <c r="AHI1211" s="67">
        <v>0</v>
      </c>
      <c r="AHK1211" s="67">
        <v>0</v>
      </c>
      <c r="AHL1211" s="67">
        <v>0</v>
      </c>
      <c r="AHM1211" s="67">
        <v>0</v>
      </c>
      <c r="AHN1211" s="67">
        <v>0</v>
      </c>
      <c r="AHO1211" s="67">
        <v>0</v>
      </c>
      <c r="AHP1211" s="67">
        <v>0</v>
      </c>
      <c r="AHQ1211" s="67">
        <v>0</v>
      </c>
      <c r="AHR1211" s="67">
        <v>0</v>
      </c>
      <c r="AIM1211" s="67">
        <v>0</v>
      </c>
      <c r="AIN1211" s="67">
        <v>0</v>
      </c>
      <c r="AIO1211" s="67">
        <v>0</v>
      </c>
      <c r="AIT1211" s="108">
        <v>2</v>
      </c>
      <c r="AIV1211" s="67">
        <v>0</v>
      </c>
      <c r="AIW1211" s="67">
        <v>0</v>
      </c>
      <c r="AIX1211" s="67">
        <v>41</v>
      </c>
      <c r="AIY1211" s="67">
        <v>35</v>
      </c>
    </row>
    <row r="1212" spans="1:939" s="107" customFormat="1">
      <c r="B1212" s="107">
        <v>5</v>
      </c>
      <c r="C1212" s="107">
        <v>0</v>
      </c>
      <c r="Z1212" s="107">
        <v>0</v>
      </c>
      <c r="AA1212" s="107">
        <v>2</v>
      </c>
      <c r="AC1212" s="107">
        <v>0</v>
      </c>
      <c r="AE1212" s="107">
        <v>1</v>
      </c>
      <c r="AF1212" s="107">
        <v>0</v>
      </c>
      <c r="AG1212" s="107">
        <v>0</v>
      </c>
      <c r="AI1212" s="107">
        <v>154</v>
      </c>
      <c r="DR1212" s="107">
        <v>82</v>
      </c>
      <c r="HA1212" s="107">
        <v>2</v>
      </c>
      <c r="HT1212" s="107">
        <v>0</v>
      </c>
      <c r="IP1212" s="107">
        <v>99</v>
      </c>
      <c r="LX1212" s="107">
        <v>53</v>
      </c>
      <c r="PG1212" s="107">
        <v>16</v>
      </c>
      <c r="WQ1212" s="107">
        <v>0</v>
      </c>
      <c r="ZY1212" s="107">
        <v>180</v>
      </c>
      <c r="AGS1212" s="107">
        <v>0</v>
      </c>
      <c r="AGT1212" s="107">
        <v>0</v>
      </c>
      <c r="AGU1212" s="107">
        <v>0</v>
      </c>
      <c r="AGV1212" s="107">
        <v>0</v>
      </c>
      <c r="AGW1212" s="107">
        <v>0</v>
      </c>
      <c r="AGX1212" s="107">
        <v>0</v>
      </c>
      <c r="AGY1212" s="107">
        <v>0</v>
      </c>
      <c r="AGZ1212" s="107">
        <v>0</v>
      </c>
      <c r="AHA1212" s="107">
        <v>0</v>
      </c>
      <c r="AHB1212" s="107">
        <v>0</v>
      </c>
      <c r="AHC1212" s="107">
        <v>1</v>
      </c>
      <c r="AHD1212" s="107">
        <v>0</v>
      </c>
      <c r="AHE1212" s="107">
        <v>0</v>
      </c>
      <c r="AHF1212" s="107">
        <v>0</v>
      </c>
      <c r="AHH1212" s="107">
        <v>0</v>
      </c>
      <c r="AHI1212" s="107">
        <v>0</v>
      </c>
      <c r="AHK1212" s="107">
        <v>0</v>
      </c>
      <c r="AHL1212" s="107">
        <v>0</v>
      </c>
      <c r="AHM1212" s="107">
        <v>0</v>
      </c>
      <c r="AHN1212" s="107">
        <v>0</v>
      </c>
      <c r="AHO1212" s="107">
        <v>0</v>
      </c>
      <c r="AHP1212" s="107">
        <v>0</v>
      </c>
      <c r="AHQ1212" s="107">
        <v>0</v>
      </c>
      <c r="AHR1212" s="107">
        <v>0</v>
      </c>
      <c r="AIM1212" s="107">
        <v>0</v>
      </c>
      <c r="AIN1212" s="107">
        <v>0</v>
      </c>
      <c r="AIO1212" s="107">
        <v>0</v>
      </c>
      <c r="AIT1212" s="109">
        <v>0</v>
      </c>
      <c r="AIV1212" s="107">
        <v>0</v>
      </c>
      <c r="AIW1212" s="107">
        <v>0</v>
      </c>
    </row>
    <row r="1213" spans="1:939" s="1" customFormat="1">
      <c r="A1213" s="1">
        <v>254</v>
      </c>
      <c r="B1213" s="1">
        <v>1</v>
      </c>
      <c r="C1213" s="1">
        <v>1</v>
      </c>
      <c r="D1213" s="1" t="s">
        <v>9253</v>
      </c>
      <c r="E1213" s="1" t="s">
        <v>9254</v>
      </c>
      <c r="O1213" s="1">
        <v>0</v>
      </c>
      <c r="P1213" s="1">
        <v>0</v>
      </c>
      <c r="Z1213" s="1">
        <v>0</v>
      </c>
      <c r="AA1213" s="1">
        <v>2</v>
      </c>
      <c r="AB1213" s="1" t="s">
        <v>9255</v>
      </c>
      <c r="AC1213" s="1">
        <v>0</v>
      </c>
      <c r="AE1213" s="1">
        <v>0</v>
      </c>
      <c r="AG1213" s="1">
        <v>0</v>
      </c>
      <c r="AI1213" s="1">
        <v>122</v>
      </c>
      <c r="DR1213" s="1">
        <v>78</v>
      </c>
      <c r="HA1213" s="1">
        <v>2</v>
      </c>
      <c r="HT1213" s="1">
        <v>0</v>
      </c>
      <c r="IP1213" s="1">
        <v>98</v>
      </c>
      <c r="LX1213" s="1">
        <v>100</v>
      </c>
      <c r="PG1213" s="1">
        <v>20</v>
      </c>
      <c r="SP1213" s="1">
        <v>97.7</v>
      </c>
      <c r="VX1213" s="1">
        <v>1</v>
      </c>
      <c r="WQ1213" s="1">
        <v>0</v>
      </c>
      <c r="AGS1213" s="1">
        <v>1</v>
      </c>
      <c r="AGT1213" s="1">
        <v>0</v>
      </c>
      <c r="AGU1213" s="1">
        <v>0</v>
      </c>
      <c r="AGV1213" s="1">
        <v>1</v>
      </c>
      <c r="AGW1213" s="1">
        <v>0</v>
      </c>
      <c r="AGX1213" s="1">
        <v>0</v>
      </c>
      <c r="AGY1213" s="1">
        <v>0</v>
      </c>
      <c r="AGZ1213" s="1">
        <v>0</v>
      </c>
      <c r="AHA1213" s="1">
        <v>0</v>
      </c>
      <c r="AHB1213" s="1">
        <v>0</v>
      </c>
      <c r="AHC1213" s="1">
        <v>1</v>
      </c>
      <c r="AHD1213" s="1">
        <v>0</v>
      </c>
      <c r="AHE1213" s="1">
        <v>0</v>
      </c>
      <c r="AHF1213" s="1">
        <v>0</v>
      </c>
      <c r="AHH1213" s="1">
        <v>0</v>
      </c>
      <c r="AHI1213" s="1">
        <v>0</v>
      </c>
      <c r="AHK1213" s="1">
        <v>0</v>
      </c>
      <c r="AHL1213" s="1">
        <v>0</v>
      </c>
      <c r="AHM1213" s="1">
        <v>0</v>
      </c>
      <c r="AHN1213" s="1">
        <v>0</v>
      </c>
      <c r="AHO1213" s="1">
        <v>0</v>
      </c>
      <c r="AHP1213" s="1">
        <v>0</v>
      </c>
      <c r="AHQ1213" s="1">
        <v>0</v>
      </c>
      <c r="AHR1213" s="1">
        <v>0</v>
      </c>
      <c r="AIM1213" s="1">
        <v>2</v>
      </c>
      <c r="AIN1213" s="1">
        <v>0</v>
      </c>
      <c r="AIO1213" s="1">
        <v>0</v>
      </c>
      <c r="AIP1213" s="1">
        <v>1</v>
      </c>
      <c r="AIQ1213" s="1">
        <v>1</v>
      </c>
      <c r="AIR1213" s="1">
        <v>1</v>
      </c>
      <c r="AIS1213" s="1">
        <v>1</v>
      </c>
      <c r="AIT1213" s="1">
        <v>1</v>
      </c>
      <c r="AIU1213" s="1">
        <v>0</v>
      </c>
      <c r="AIV1213" s="1">
        <v>0</v>
      </c>
      <c r="AIW1213" s="1">
        <v>0</v>
      </c>
      <c r="AIX1213" s="1">
        <v>29</v>
      </c>
    </row>
    <row r="1214" spans="1:939" s="1" customFormat="1">
      <c r="B1214" s="1">
        <v>2</v>
      </c>
      <c r="C1214" s="1">
        <v>0</v>
      </c>
      <c r="Z1214" s="1">
        <v>0</v>
      </c>
      <c r="AA1214" s="1">
        <v>2</v>
      </c>
      <c r="AB1214" s="1" t="s">
        <v>9256</v>
      </c>
      <c r="AC1214" s="1">
        <v>0</v>
      </c>
      <c r="AE1214" s="1">
        <v>0</v>
      </c>
      <c r="AG1214" s="1">
        <v>0</v>
      </c>
      <c r="AI1214" s="1">
        <v>140</v>
      </c>
      <c r="AJ1214" s="1">
        <v>132</v>
      </c>
      <c r="DR1214" s="1">
        <v>90</v>
      </c>
      <c r="DS1214" s="1">
        <v>92</v>
      </c>
      <c r="HA1214" s="1">
        <v>2</v>
      </c>
      <c r="HB1214" s="1">
        <v>2</v>
      </c>
      <c r="HT1214" s="1">
        <v>0</v>
      </c>
      <c r="HU1214" s="1">
        <v>0</v>
      </c>
      <c r="IP1214" s="1">
        <v>99</v>
      </c>
      <c r="IQ1214" s="1">
        <v>100</v>
      </c>
      <c r="LX1214" s="1">
        <v>72</v>
      </c>
      <c r="LY1214" s="1">
        <v>70</v>
      </c>
      <c r="PG1214" s="1">
        <v>14</v>
      </c>
      <c r="PH1214" s="1">
        <v>16</v>
      </c>
      <c r="SP1214" s="1">
        <v>96.2</v>
      </c>
      <c r="SQ1214" s="1">
        <v>98.4</v>
      </c>
      <c r="VX1214" s="1">
        <v>1</v>
      </c>
      <c r="VY1214" s="1">
        <v>1</v>
      </c>
      <c r="WQ1214" s="1">
        <v>0</v>
      </c>
      <c r="WR1214" s="1">
        <v>0</v>
      </c>
      <c r="AGS1214" s="1">
        <v>1</v>
      </c>
      <c r="AGT1214" s="1">
        <v>0</v>
      </c>
      <c r="AGU1214" s="1">
        <v>0</v>
      </c>
      <c r="AGV1214" s="1">
        <v>1</v>
      </c>
      <c r="AGW1214" s="1">
        <v>0</v>
      </c>
      <c r="AGX1214" s="1">
        <v>0</v>
      </c>
      <c r="AGY1214" s="1">
        <v>0</v>
      </c>
      <c r="AGZ1214" s="1">
        <v>0</v>
      </c>
      <c r="AHA1214" s="1">
        <v>0</v>
      </c>
      <c r="AHB1214" s="1">
        <v>0</v>
      </c>
      <c r="AHC1214" s="1">
        <v>1</v>
      </c>
      <c r="AHD1214" s="1">
        <v>0</v>
      </c>
      <c r="AHE1214" s="1">
        <v>0</v>
      </c>
      <c r="AHF1214" s="1">
        <v>0</v>
      </c>
      <c r="AHH1214" s="1">
        <v>0</v>
      </c>
      <c r="AHI1214" s="1">
        <v>0</v>
      </c>
      <c r="AHK1214" s="1">
        <v>0</v>
      </c>
      <c r="AHL1214" s="1">
        <v>0</v>
      </c>
      <c r="AHM1214" s="1">
        <v>0</v>
      </c>
      <c r="AHN1214" s="1">
        <v>0</v>
      </c>
      <c r="AHO1214" s="1">
        <v>0</v>
      </c>
      <c r="AHP1214" s="1">
        <v>0</v>
      </c>
      <c r="AHQ1214" s="1">
        <v>0</v>
      </c>
      <c r="AHR1214" s="1">
        <v>0</v>
      </c>
      <c r="AIN1214" s="1">
        <v>0</v>
      </c>
      <c r="AIO1214" s="1">
        <v>0</v>
      </c>
      <c r="AIT1214" s="1">
        <v>2</v>
      </c>
      <c r="AIU1214" s="1">
        <v>0</v>
      </c>
      <c r="AIV1214" s="1">
        <v>0</v>
      </c>
      <c r="AIW1214" s="1">
        <v>0</v>
      </c>
      <c r="AIX1214" s="1">
        <v>25</v>
      </c>
      <c r="AIY1214" s="1">
        <v>13</v>
      </c>
    </row>
    <row r="1215" spans="1:939" s="1" customFormat="1">
      <c r="B1215" s="1">
        <v>3</v>
      </c>
      <c r="C1215" s="1">
        <v>1</v>
      </c>
      <c r="D1215" s="1" t="s">
        <v>8793</v>
      </c>
      <c r="O1215" s="1">
        <v>0</v>
      </c>
      <c r="Z1215" s="1">
        <v>0</v>
      </c>
      <c r="AA1215" s="1">
        <v>2</v>
      </c>
      <c r="AC1215" s="1">
        <v>1</v>
      </c>
      <c r="AD1215" s="1">
        <v>0</v>
      </c>
      <c r="AE1215" s="1">
        <v>7</v>
      </c>
      <c r="AF1215" s="1">
        <v>0</v>
      </c>
      <c r="AG1215" s="1">
        <v>0</v>
      </c>
      <c r="AI1215" s="1">
        <v>118</v>
      </c>
      <c r="AJ1215" s="1">
        <v>128</v>
      </c>
      <c r="DR1215" s="1">
        <v>76</v>
      </c>
      <c r="DS1215" s="1">
        <v>80</v>
      </c>
      <c r="HA1215" s="1">
        <v>2</v>
      </c>
      <c r="HB1215" s="1">
        <v>2</v>
      </c>
      <c r="HT1215" s="1">
        <v>0</v>
      </c>
      <c r="HU1215" s="1">
        <v>0</v>
      </c>
      <c r="IP1215" s="1">
        <v>99</v>
      </c>
      <c r="IQ1215" s="1">
        <v>98</v>
      </c>
      <c r="LX1215" s="1">
        <v>68</v>
      </c>
      <c r="LY1215" s="1">
        <v>76</v>
      </c>
      <c r="PG1215" s="1">
        <v>16</v>
      </c>
      <c r="PH1215" s="1">
        <v>16</v>
      </c>
      <c r="SP1215" s="1">
        <v>98</v>
      </c>
      <c r="SQ1215" s="1">
        <v>98.2</v>
      </c>
      <c r="VX1215" s="1">
        <v>1</v>
      </c>
      <c r="VY1215" s="1">
        <v>1</v>
      </c>
      <c r="WQ1215" s="1">
        <v>0</v>
      </c>
      <c r="WR1215" s="1">
        <v>0</v>
      </c>
      <c r="AGS1215" s="1">
        <v>0</v>
      </c>
      <c r="AGT1215" s="1">
        <v>0</v>
      </c>
      <c r="AGU1215" s="1">
        <v>0</v>
      </c>
      <c r="AGV1215" s="1">
        <v>0</v>
      </c>
      <c r="AGW1215" s="1">
        <v>0</v>
      </c>
      <c r="AGX1215" s="1">
        <v>0</v>
      </c>
      <c r="AGY1215" s="1">
        <v>0</v>
      </c>
      <c r="AGZ1215" s="1">
        <v>0</v>
      </c>
      <c r="AHA1215" s="1">
        <v>0</v>
      </c>
      <c r="AHB1215" s="1">
        <v>0</v>
      </c>
      <c r="AHC1215" s="1">
        <v>1</v>
      </c>
      <c r="AHD1215" s="1">
        <v>0</v>
      </c>
      <c r="AHE1215" s="1">
        <v>0</v>
      </c>
      <c r="AHF1215" s="1">
        <v>0</v>
      </c>
      <c r="AHH1215" s="1">
        <v>0</v>
      </c>
      <c r="AHI1215" s="1">
        <v>0</v>
      </c>
      <c r="AHK1215" s="1">
        <v>0</v>
      </c>
      <c r="AHL1215" s="1">
        <v>0</v>
      </c>
      <c r="AHM1215" s="1">
        <v>0</v>
      </c>
      <c r="AHN1215" s="1">
        <v>0</v>
      </c>
      <c r="AHO1215" s="1">
        <v>0</v>
      </c>
      <c r="AHP1215" s="1">
        <v>0</v>
      </c>
      <c r="AHQ1215" s="1">
        <v>0</v>
      </c>
      <c r="AHR1215" s="1">
        <v>0</v>
      </c>
      <c r="AIN1215" s="1">
        <v>0</v>
      </c>
      <c r="AIO1215" s="1">
        <v>0</v>
      </c>
      <c r="AIT1215" s="1">
        <v>0</v>
      </c>
      <c r="AIU1215" s="1">
        <v>2</v>
      </c>
      <c r="AIV1215" s="1">
        <v>0</v>
      </c>
      <c r="AIW1215" s="1">
        <v>0</v>
      </c>
      <c r="AJB1215" s="1">
        <v>11</v>
      </c>
      <c r="AJC1215" s="1">
        <v>17</v>
      </c>
    </row>
    <row r="1216" spans="1:939" s="80" customFormat="1">
      <c r="B1216" s="80">
        <v>4</v>
      </c>
      <c r="C1216" s="80">
        <v>0</v>
      </c>
      <c r="Z1216" s="80">
        <v>0</v>
      </c>
      <c r="AA1216" s="80">
        <v>2</v>
      </c>
      <c r="AB1216" s="80" t="s">
        <v>9257</v>
      </c>
      <c r="AC1216" s="80">
        <v>0</v>
      </c>
      <c r="AE1216" s="80">
        <v>2</v>
      </c>
      <c r="AF1216" s="80">
        <v>0</v>
      </c>
      <c r="AG1216" s="80">
        <v>0</v>
      </c>
      <c r="AI1216" s="80">
        <v>122</v>
      </c>
      <c r="DR1216" s="80">
        <v>70</v>
      </c>
      <c r="HA1216" s="80">
        <v>2</v>
      </c>
      <c r="HT1216" s="80">
        <v>0</v>
      </c>
      <c r="IP1216" s="80">
        <v>99</v>
      </c>
      <c r="LX1216" s="80">
        <v>80</v>
      </c>
      <c r="PG1216" s="80">
        <v>16</v>
      </c>
      <c r="SP1216" s="80">
        <v>98.4</v>
      </c>
      <c r="VX1216" s="80">
        <v>1</v>
      </c>
      <c r="WQ1216" s="80">
        <v>0</v>
      </c>
      <c r="AGE1216" s="80">
        <v>0</v>
      </c>
      <c r="AGG1216" s="80">
        <v>6</v>
      </c>
      <c r="AGH1216" s="80" t="s">
        <v>9258</v>
      </c>
      <c r="AGS1216" s="80">
        <v>0</v>
      </c>
      <c r="AGT1216" s="80">
        <v>0</v>
      </c>
      <c r="AGU1216" s="80">
        <v>0</v>
      </c>
      <c r="AGV1216" s="80">
        <v>0</v>
      </c>
      <c r="AGW1216" s="80">
        <v>0</v>
      </c>
      <c r="AGX1216" s="80">
        <v>0</v>
      </c>
      <c r="AGY1216" s="80">
        <v>0</v>
      </c>
      <c r="AGZ1216" s="80">
        <v>2</v>
      </c>
      <c r="AHA1216" s="80">
        <v>0</v>
      </c>
      <c r="AHB1216" s="80">
        <v>0</v>
      </c>
      <c r="AHC1216" s="80">
        <v>1</v>
      </c>
      <c r="AHD1216" s="80">
        <v>0</v>
      </c>
      <c r="AHE1216" s="80">
        <v>0</v>
      </c>
      <c r="AHF1216" s="80">
        <v>0</v>
      </c>
      <c r="AHH1216" s="80">
        <v>0</v>
      </c>
      <c r="AHI1216" s="80">
        <v>0</v>
      </c>
      <c r="AHK1216" s="80">
        <v>0</v>
      </c>
      <c r="AHL1216" s="80">
        <v>0</v>
      </c>
      <c r="AHM1216" s="80">
        <v>0</v>
      </c>
      <c r="AHN1216" s="80">
        <v>0</v>
      </c>
      <c r="AHO1216" s="80">
        <v>0</v>
      </c>
      <c r="AHP1216" s="80">
        <v>0</v>
      </c>
      <c r="AHQ1216" s="80">
        <v>0</v>
      </c>
      <c r="AHR1216" s="80">
        <v>0</v>
      </c>
      <c r="AIN1216" s="80">
        <v>0</v>
      </c>
      <c r="AIO1216" s="80">
        <v>0</v>
      </c>
      <c r="AIT1216" s="80">
        <v>0</v>
      </c>
      <c r="AIU1216" s="80">
        <v>1</v>
      </c>
      <c r="AIV1216" s="80">
        <v>0</v>
      </c>
      <c r="AIW1216" s="80">
        <v>0</v>
      </c>
      <c r="AJB1216" s="80">
        <v>19</v>
      </c>
    </row>
    <row r="1217" spans="1:939" s="1" customFormat="1">
      <c r="A1217" s="1">
        <v>255</v>
      </c>
      <c r="B1217" s="1">
        <v>1</v>
      </c>
      <c r="C1217" s="1">
        <v>0</v>
      </c>
      <c r="Z1217" s="1">
        <v>0</v>
      </c>
      <c r="AA1217" s="1">
        <v>1</v>
      </c>
      <c r="AC1217" s="1">
        <v>3</v>
      </c>
      <c r="AD1217" s="1">
        <v>0</v>
      </c>
      <c r="AE1217" s="1">
        <v>0</v>
      </c>
      <c r="AG1217" s="1">
        <v>0</v>
      </c>
      <c r="AI1217" s="1">
        <v>122</v>
      </c>
      <c r="DR1217" s="1">
        <v>68</v>
      </c>
      <c r="HA1217" s="1">
        <v>2</v>
      </c>
      <c r="HT1217" s="1">
        <v>0</v>
      </c>
      <c r="IP1217" s="1">
        <v>99</v>
      </c>
      <c r="LX1217" s="1">
        <v>98</v>
      </c>
      <c r="PG1217" s="1">
        <v>16</v>
      </c>
      <c r="SP1217" s="1">
        <v>98.4</v>
      </c>
      <c r="VX1217" s="1">
        <v>1</v>
      </c>
      <c r="WQ1217" s="1">
        <v>0</v>
      </c>
      <c r="AGS1217" s="1">
        <v>1</v>
      </c>
      <c r="AGT1217" s="1">
        <v>0</v>
      </c>
      <c r="AGU1217" s="1">
        <v>0</v>
      </c>
      <c r="AGV1217" s="1">
        <v>1</v>
      </c>
      <c r="AGW1217" s="1">
        <v>0</v>
      </c>
      <c r="AGX1217" s="1">
        <v>0</v>
      </c>
      <c r="AGY1217" s="1">
        <v>0</v>
      </c>
      <c r="AGZ1217" s="1">
        <v>0</v>
      </c>
      <c r="AHA1217" s="1">
        <v>0</v>
      </c>
      <c r="AHB1217" s="1">
        <v>0</v>
      </c>
      <c r="AHC1217" s="1">
        <v>1</v>
      </c>
      <c r="AHD1217" s="1">
        <v>0</v>
      </c>
      <c r="AHE1217" s="1">
        <v>0</v>
      </c>
      <c r="AHF1217" s="1">
        <v>0</v>
      </c>
      <c r="AHH1217" s="1">
        <v>0</v>
      </c>
      <c r="AHI1217" s="1">
        <v>0</v>
      </c>
      <c r="AHK1217" s="1">
        <v>0</v>
      </c>
      <c r="AHL1217" s="1">
        <v>0</v>
      </c>
      <c r="AHM1217" s="1">
        <v>0</v>
      </c>
      <c r="AHN1217" s="1">
        <v>0</v>
      </c>
      <c r="AHO1217" s="1">
        <v>0</v>
      </c>
      <c r="AHP1217" s="1">
        <v>0</v>
      </c>
      <c r="AHQ1217" s="1">
        <v>0</v>
      </c>
      <c r="AHR1217" s="1">
        <v>3</v>
      </c>
      <c r="AIM1217" s="1">
        <v>0</v>
      </c>
      <c r="AIN1217" s="1">
        <v>0</v>
      </c>
      <c r="AIO1217" s="1">
        <v>0</v>
      </c>
      <c r="AIP1217" s="1">
        <v>1</v>
      </c>
      <c r="AIQ1217" s="1">
        <v>1</v>
      </c>
      <c r="AIR1217" s="1">
        <v>1</v>
      </c>
      <c r="AIS1217" s="1">
        <v>1</v>
      </c>
      <c r="AIT1217" s="1">
        <v>0</v>
      </c>
      <c r="AIU1217" s="1">
        <v>1</v>
      </c>
      <c r="AIV1217" s="1">
        <v>0</v>
      </c>
      <c r="AIW1217" s="1">
        <v>0</v>
      </c>
      <c r="AJB1217" s="1">
        <v>40</v>
      </c>
    </row>
    <row r="1218" spans="1:939" s="1" customFormat="1">
      <c r="B1218" s="1">
        <v>2</v>
      </c>
      <c r="C1218" s="1">
        <v>1</v>
      </c>
      <c r="D1218" s="1" t="s">
        <v>7646</v>
      </c>
      <c r="O1218" s="1">
        <v>0</v>
      </c>
      <c r="Z1218" s="1">
        <v>0</v>
      </c>
      <c r="AA1218" s="1">
        <v>0</v>
      </c>
      <c r="AB1218" s="1" t="s">
        <v>9259</v>
      </c>
      <c r="AC1218" s="1">
        <v>8</v>
      </c>
      <c r="AD1218" s="1">
        <v>0</v>
      </c>
      <c r="AE1218" s="1">
        <v>0</v>
      </c>
      <c r="AG1218" s="1">
        <v>0</v>
      </c>
      <c r="AI1218" s="1">
        <v>140</v>
      </c>
      <c r="AJ1218" s="1">
        <v>128</v>
      </c>
      <c r="DR1218" s="1">
        <v>88</v>
      </c>
      <c r="DS1218" s="1">
        <v>82</v>
      </c>
      <c r="HA1218" s="1">
        <v>2</v>
      </c>
      <c r="HB1218" s="1">
        <v>2</v>
      </c>
      <c r="HT1218" s="1">
        <v>0</v>
      </c>
      <c r="HU1218" s="1">
        <v>0</v>
      </c>
      <c r="IP1218" s="1">
        <v>99</v>
      </c>
      <c r="IQ1218" s="1">
        <v>98</v>
      </c>
      <c r="LX1218" s="1">
        <v>110</v>
      </c>
      <c r="LY1218" s="1">
        <v>96</v>
      </c>
      <c r="PG1218" s="1">
        <v>18</v>
      </c>
      <c r="PH1218" s="1">
        <v>18</v>
      </c>
      <c r="SP1218" s="1">
        <v>96.9</v>
      </c>
      <c r="SQ1218" s="1">
        <v>98</v>
      </c>
      <c r="VX1218" s="1">
        <v>1</v>
      </c>
      <c r="VY1218" s="1">
        <v>1</v>
      </c>
      <c r="WQ1218" s="1">
        <v>0</v>
      </c>
      <c r="WR1218" s="1">
        <v>0</v>
      </c>
      <c r="AGS1218" s="1">
        <v>1</v>
      </c>
      <c r="AGT1218" s="1">
        <v>0</v>
      </c>
      <c r="AGU1218" s="1">
        <v>0</v>
      </c>
      <c r="AGV1218" s="1">
        <v>1</v>
      </c>
      <c r="AGW1218" s="1">
        <v>0</v>
      </c>
      <c r="AGX1218" s="1">
        <v>0</v>
      </c>
      <c r="AGY1218" s="1">
        <v>0</v>
      </c>
      <c r="AGZ1218" s="1">
        <v>0</v>
      </c>
      <c r="AHA1218" s="1">
        <v>0</v>
      </c>
      <c r="AHB1218" s="1">
        <v>0</v>
      </c>
      <c r="AHC1218" s="1">
        <v>1</v>
      </c>
      <c r="AHD1218" s="1">
        <v>0</v>
      </c>
      <c r="AHE1218" s="1">
        <v>0</v>
      </c>
      <c r="AHF1218" s="1">
        <v>0</v>
      </c>
      <c r="AHH1218" s="1">
        <v>0</v>
      </c>
      <c r="AHI1218" s="1">
        <v>0</v>
      </c>
      <c r="AHK1218" s="1">
        <v>0</v>
      </c>
      <c r="AHL1218" s="1">
        <v>0</v>
      </c>
      <c r="AHM1218" s="1">
        <v>0</v>
      </c>
      <c r="AHN1218" s="1">
        <v>0</v>
      </c>
      <c r="AHO1218" s="1">
        <v>0</v>
      </c>
      <c r="AHP1218" s="1">
        <v>0</v>
      </c>
      <c r="AHQ1218" s="1">
        <v>0</v>
      </c>
      <c r="AHR1218" s="1">
        <v>3</v>
      </c>
      <c r="AIM1218" s="1">
        <v>0</v>
      </c>
      <c r="AIN1218" s="1">
        <v>0</v>
      </c>
      <c r="AIO1218" s="1">
        <v>0</v>
      </c>
      <c r="AIT1218" s="1">
        <v>2</v>
      </c>
      <c r="AIU1218" s="1">
        <v>0</v>
      </c>
      <c r="AIV1218" s="1">
        <v>0</v>
      </c>
      <c r="AIW1218" s="1">
        <v>0</v>
      </c>
      <c r="AIX1218" s="1">
        <v>31</v>
      </c>
      <c r="AIY1218" s="1">
        <v>22</v>
      </c>
    </row>
    <row r="1219" spans="1:939" s="1" customFormat="1">
      <c r="B1219" s="1">
        <v>3</v>
      </c>
      <c r="C1219" s="1">
        <v>0</v>
      </c>
      <c r="Z1219" s="1">
        <v>0</v>
      </c>
      <c r="AA1219" s="1">
        <v>2</v>
      </c>
      <c r="AB1219" s="1" t="s">
        <v>9260</v>
      </c>
      <c r="AC1219" s="1">
        <v>0</v>
      </c>
      <c r="AE1219" s="1">
        <v>0</v>
      </c>
      <c r="AG1219" s="1">
        <v>0</v>
      </c>
      <c r="AI1219" s="1">
        <v>130</v>
      </c>
      <c r="AJ1219" s="1">
        <v>122</v>
      </c>
      <c r="DR1219" s="1">
        <v>90</v>
      </c>
      <c r="DS1219" s="1">
        <v>90</v>
      </c>
      <c r="HA1219" s="1">
        <v>2</v>
      </c>
      <c r="HB1219" s="1">
        <v>2</v>
      </c>
      <c r="HT1219" s="1">
        <v>0</v>
      </c>
      <c r="HU1219" s="1">
        <v>0</v>
      </c>
      <c r="IP1219" s="1">
        <v>99</v>
      </c>
      <c r="IQ1219" s="1">
        <v>98</v>
      </c>
      <c r="LX1219" s="1">
        <v>92</v>
      </c>
      <c r="LY1219" s="1">
        <v>82</v>
      </c>
      <c r="PG1219" s="1">
        <v>18</v>
      </c>
      <c r="PH1219" s="1">
        <v>18</v>
      </c>
      <c r="SP1219" s="1">
        <v>97.8</v>
      </c>
      <c r="SQ1219" s="1">
        <v>96.2</v>
      </c>
      <c r="VX1219" s="1">
        <v>1</v>
      </c>
      <c r="VY1219" s="1">
        <v>1</v>
      </c>
      <c r="WQ1219" s="1">
        <v>0</v>
      </c>
      <c r="WR1219" s="1">
        <v>0</v>
      </c>
      <c r="AGS1219" s="1">
        <v>1</v>
      </c>
      <c r="AGT1219" s="1">
        <v>0</v>
      </c>
      <c r="AGU1219" s="1">
        <v>0</v>
      </c>
      <c r="AGV1219" s="1">
        <v>1</v>
      </c>
      <c r="AGW1219" s="1">
        <v>0</v>
      </c>
      <c r="AGX1219" s="1">
        <v>0</v>
      </c>
      <c r="AGY1219" s="1">
        <v>0</v>
      </c>
      <c r="AGZ1219" s="1">
        <v>0</v>
      </c>
      <c r="AHA1219" s="1">
        <v>0</v>
      </c>
      <c r="AHB1219" s="1">
        <v>0</v>
      </c>
      <c r="AHC1219" s="1">
        <v>1</v>
      </c>
      <c r="AHD1219" s="1">
        <v>0</v>
      </c>
      <c r="AHE1219" s="1">
        <v>0</v>
      </c>
      <c r="AHF1219" s="1">
        <v>0</v>
      </c>
      <c r="AHH1219" s="1">
        <v>0</v>
      </c>
      <c r="AHI1219" s="1">
        <v>0</v>
      </c>
      <c r="AHK1219" s="1">
        <v>0</v>
      </c>
      <c r="AHL1219" s="1">
        <v>0</v>
      </c>
      <c r="AHM1219" s="1">
        <v>0</v>
      </c>
      <c r="AHN1219" s="1">
        <v>0</v>
      </c>
      <c r="AHO1219" s="1">
        <v>0</v>
      </c>
      <c r="AHP1219" s="1">
        <v>0</v>
      </c>
      <c r="AHQ1219" s="1">
        <v>0</v>
      </c>
      <c r="AHR1219" s="1">
        <v>1</v>
      </c>
      <c r="AIM1219" s="1">
        <v>0</v>
      </c>
      <c r="AIN1219" s="1">
        <v>0</v>
      </c>
      <c r="AIO1219" s="1">
        <v>0</v>
      </c>
      <c r="AIT1219" s="1">
        <v>2</v>
      </c>
      <c r="AIU1219" s="1">
        <v>0</v>
      </c>
      <c r="AIV1219" s="1">
        <v>0</v>
      </c>
      <c r="AIW1219" s="1">
        <v>0</v>
      </c>
      <c r="AIX1219" s="1">
        <v>24</v>
      </c>
      <c r="AIY1219" s="1">
        <v>16</v>
      </c>
    </row>
    <row r="1220" spans="1:939" s="1" customFormat="1">
      <c r="B1220" s="1">
        <v>4</v>
      </c>
      <c r="C1220" s="1">
        <v>0</v>
      </c>
      <c r="Z1220" s="1">
        <v>0</v>
      </c>
      <c r="AA1220" s="1">
        <v>2</v>
      </c>
      <c r="AC1220" s="1">
        <v>3</v>
      </c>
      <c r="AD1220" s="1">
        <v>0</v>
      </c>
      <c r="AE1220" s="1">
        <v>0</v>
      </c>
      <c r="AG1220" s="1">
        <v>0</v>
      </c>
      <c r="AI1220" s="1">
        <v>116</v>
      </c>
      <c r="AJ1220" s="1">
        <v>138</v>
      </c>
      <c r="DR1220" s="1">
        <v>78</v>
      </c>
      <c r="DS1220" s="1">
        <v>96</v>
      </c>
      <c r="HA1220" s="1">
        <v>2</v>
      </c>
      <c r="HB1220" s="1">
        <v>0</v>
      </c>
      <c r="HT1220" s="1">
        <v>0</v>
      </c>
      <c r="HU1220" s="1">
        <v>0</v>
      </c>
      <c r="IP1220" s="1">
        <v>100</v>
      </c>
      <c r="IQ1220" s="1">
        <v>99</v>
      </c>
      <c r="LX1220" s="1">
        <v>83</v>
      </c>
      <c r="LY1220" s="1">
        <v>94</v>
      </c>
      <c r="PG1220" s="1">
        <v>16</v>
      </c>
      <c r="PH1220" s="1">
        <v>16</v>
      </c>
      <c r="SP1220" s="1">
        <v>97.3</v>
      </c>
      <c r="SQ1220" s="1">
        <v>96.6</v>
      </c>
      <c r="VX1220" s="1">
        <v>1</v>
      </c>
      <c r="VY1220" s="1">
        <v>1</v>
      </c>
      <c r="WQ1220" s="1">
        <v>0</v>
      </c>
      <c r="WR1220" s="1">
        <v>0</v>
      </c>
      <c r="AGS1220" s="1">
        <v>1</v>
      </c>
      <c r="AGT1220" s="1">
        <v>0</v>
      </c>
      <c r="AGU1220" s="1">
        <v>0</v>
      </c>
      <c r="AGV1220" s="1">
        <v>1</v>
      </c>
      <c r="AGW1220" s="1">
        <v>0</v>
      </c>
      <c r="AGX1220" s="1">
        <v>0</v>
      </c>
      <c r="AGY1220" s="1">
        <v>0</v>
      </c>
      <c r="AGZ1220" s="1">
        <v>0</v>
      </c>
      <c r="AHA1220" s="1">
        <v>0</v>
      </c>
      <c r="AHB1220" s="1">
        <v>0</v>
      </c>
      <c r="AHC1220" s="1">
        <v>1</v>
      </c>
      <c r="AHD1220" s="1">
        <v>0</v>
      </c>
      <c r="AHE1220" s="1">
        <v>0</v>
      </c>
      <c r="AHF1220" s="1">
        <v>0</v>
      </c>
      <c r="AHH1220" s="1">
        <v>0</v>
      </c>
      <c r="AHI1220" s="1">
        <v>0</v>
      </c>
      <c r="AHK1220" s="1">
        <v>0</v>
      </c>
      <c r="AHL1220" s="1">
        <v>0</v>
      </c>
      <c r="AHM1220" s="1">
        <v>0</v>
      </c>
      <c r="AHN1220" s="1">
        <v>0</v>
      </c>
      <c r="AHO1220" s="1">
        <v>0</v>
      </c>
      <c r="AHP1220" s="1">
        <v>2</v>
      </c>
      <c r="AHQ1220" s="1">
        <v>0</v>
      </c>
      <c r="AHR1220" s="1">
        <v>1</v>
      </c>
      <c r="AIM1220" s="1">
        <v>0</v>
      </c>
      <c r="AIN1220" s="1">
        <v>0</v>
      </c>
      <c r="AIO1220" s="1">
        <v>0</v>
      </c>
      <c r="AIT1220" s="1">
        <v>2</v>
      </c>
      <c r="AIU1220" s="1">
        <v>0</v>
      </c>
      <c r="AIV1220" s="1">
        <v>0</v>
      </c>
      <c r="AIW1220" s="1">
        <v>0</v>
      </c>
      <c r="AIX1220" s="1">
        <v>21</v>
      </c>
      <c r="AIY1220" s="1">
        <v>13</v>
      </c>
    </row>
    <row r="1221" spans="1:939" s="1" customFormat="1">
      <c r="B1221" s="1">
        <v>5</v>
      </c>
      <c r="C1221" s="1">
        <v>1</v>
      </c>
      <c r="D1221" s="1" t="s">
        <v>9261</v>
      </c>
      <c r="O1221" s="1">
        <v>0</v>
      </c>
      <c r="Z1221" s="1">
        <v>0</v>
      </c>
      <c r="AA1221" s="1">
        <v>2</v>
      </c>
      <c r="AB1221" s="1" t="s">
        <v>9262</v>
      </c>
      <c r="AC1221" s="1">
        <v>0</v>
      </c>
      <c r="AE1221" s="1">
        <v>0</v>
      </c>
      <c r="AG1221" s="1">
        <v>0</v>
      </c>
      <c r="AI1221" s="1">
        <v>132</v>
      </c>
      <c r="AJ1221" s="1">
        <v>112</v>
      </c>
      <c r="DR1221" s="1">
        <v>88</v>
      </c>
      <c r="DS1221" s="1">
        <v>68</v>
      </c>
      <c r="HA1221" s="1">
        <v>2</v>
      </c>
      <c r="HB1221" s="1">
        <v>2</v>
      </c>
      <c r="HT1221" s="1">
        <v>0</v>
      </c>
      <c r="HU1221" s="1">
        <v>0</v>
      </c>
      <c r="IP1221" s="1">
        <v>99</v>
      </c>
      <c r="IQ1221" s="1">
        <v>98</v>
      </c>
      <c r="LX1221" s="1">
        <v>87</v>
      </c>
      <c r="LY1221" s="1">
        <v>78</v>
      </c>
      <c r="PG1221" s="1">
        <v>14</v>
      </c>
      <c r="PH1221" s="1">
        <v>16</v>
      </c>
      <c r="SP1221" s="1">
        <v>98.1</v>
      </c>
      <c r="SQ1221" s="1">
        <v>96.8</v>
      </c>
      <c r="VX1221" s="1">
        <v>1</v>
      </c>
      <c r="VY1221" s="1">
        <v>1</v>
      </c>
      <c r="WQ1221" s="1">
        <v>0</v>
      </c>
      <c r="WR1221" s="1">
        <v>0</v>
      </c>
      <c r="AGS1221" s="1">
        <v>0</v>
      </c>
      <c r="AGT1221" s="1">
        <v>0</v>
      </c>
      <c r="AGU1221" s="1">
        <v>0</v>
      </c>
      <c r="AGV1221" s="1">
        <v>0</v>
      </c>
      <c r="AGW1221" s="1">
        <v>0</v>
      </c>
      <c r="AGX1221" s="1">
        <v>0</v>
      </c>
      <c r="AGY1221" s="1">
        <v>0</v>
      </c>
      <c r="AGZ1221" s="1">
        <v>0</v>
      </c>
      <c r="AHA1221" s="1">
        <v>0</v>
      </c>
      <c r="AHB1221" s="1">
        <v>0</v>
      </c>
      <c r="AHC1221" s="1">
        <v>1</v>
      </c>
      <c r="AHD1221" s="1">
        <v>0</v>
      </c>
      <c r="AHE1221" s="1">
        <v>0</v>
      </c>
      <c r="AHF1221" s="1">
        <v>0</v>
      </c>
      <c r="AHH1221" s="1">
        <v>0</v>
      </c>
      <c r="AHI1221" s="1">
        <v>0</v>
      </c>
      <c r="AHK1221" s="1">
        <v>0</v>
      </c>
      <c r="AHL1221" s="1">
        <v>0</v>
      </c>
      <c r="AHM1221" s="1">
        <v>0</v>
      </c>
      <c r="AHN1221" s="1">
        <v>0</v>
      </c>
      <c r="AHO1221" s="1">
        <v>0</v>
      </c>
      <c r="AHP1221" s="1">
        <v>0</v>
      </c>
      <c r="AHQ1221" s="1">
        <v>0</v>
      </c>
      <c r="AHR1221" s="1">
        <v>0</v>
      </c>
      <c r="AIM1221" s="1">
        <v>0</v>
      </c>
      <c r="AIN1221" s="1">
        <v>0</v>
      </c>
      <c r="AIO1221" s="1">
        <v>0</v>
      </c>
      <c r="AIT1221" s="1">
        <v>1</v>
      </c>
      <c r="AIU1221" s="1">
        <v>1</v>
      </c>
      <c r="AIV1221" s="1">
        <v>0</v>
      </c>
      <c r="AIW1221" s="1">
        <v>0</v>
      </c>
      <c r="AIX1221" s="1">
        <v>23</v>
      </c>
      <c r="AJB1221" s="1">
        <v>32</v>
      </c>
    </row>
    <row r="1222" spans="1:939" s="80" customFormat="1">
      <c r="B1222" s="80">
        <v>6</v>
      </c>
      <c r="C1222" s="80">
        <v>0</v>
      </c>
      <c r="Z1222" s="80">
        <v>0</v>
      </c>
      <c r="AA1222" s="80">
        <v>2</v>
      </c>
      <c r="AC1222" s="80">
        <v>0</v>
      </c>
      <c r="AE1222" s="80">
        <v>0</v>
      </c>
      <c r="AG1222" s="80">
        <v>0</v>
      </c>
      <c r="AI1222" s="80">
        <v>130</v>
      </c>
      <c r="DR1222" s="80">
        <v>94</v>
      </c>
      <c r="HA1222" s="80">
        <v>0</v>
      </c>
      <c r="HT1222" s="80">
        <v>0</v>
      </c>
      <c r="IP1222" s="80">
        <v>99</v>
      </c>
      <c r="LX1222" s="80">
        <v>96</v>
      </c>
      <c r="PG1222" s="80">
        <v>16</v>
      </c>
      <c r="SP1222" s="80">
        <v>97.1</v>
      </c>
      <c r="VX1222" s="80">
        <v>1</v>
      </c>
      <c r="WQ1222" s="80">
        <v>0</v>
      </c>
      <c r="AGS1222" s="80">
        <v>0</v>
      </c>
      <c r="AGT1222" s="80">
        <v>0</v>
      </c>
      <c r="AGU1222" s="80">
        <v>0</v>
      </c>
      <c r="AGV1222" s="80">
        <v>0</v>
      </c>
      <c r="AGW1222" s="80">
        <v>0</v>
      </c>
      <c r="AGX1222" s="80">
        <v>0</v>
      </c>
      <c r="AGY1222" s="80">
        <v>0</v>
      </c>
      <c r="AGZ1222" s="80">
        <v>0</v>
      </c>
      <c r="AHA1222" s="80">
        <v>0</v>
      </c>
      <c r="AHB1222" s="80">
        <v>0</v>
      </c>
      <c r="AHC1222" s="80">
        <v>1</v>
      </c>
      <c r="AHD1222" s="80">
        <v>0</v>
      </c>
      <c r="AHE1222" s="80">
        <v>0</v>
      </c>
      <c r="AHF1222" s="80">
        <v>0</v>
      </c>
      <c r="AHH1222" s="80">
        <v>0</v>
      </c>
      <c r="AHI1222" s="80">
        <v>0</v>
      </c>
      <c r="AHK1222" s="80">
        <v>0</v>
      </c>
      <c r="AHL1222" s="80">
        <v>0</v>
      </c>
      <c r="AHM1222" s="80">
        <v>0</v>
      </c>
      <c r="AHN1222" s="80">
        <v>0</v>
      </c>
      <c r="AHO1222" s="80">
        <v>0</v>
      </c>
      <c r="AHP1222" s="80">
        <v>0</v>
      </c>
      <c r="AHQ1222" s="80">
        <v>0</v>
      </c>
      <c r="AHR1222" s="80">
        <v>0</v>
      </c>
      <c r="AIM1222" s="80">
        <v>0</v>
      </c>
      <c r="AIN1222" s="80">
        <v>0</v>
      </c>
      <c r="AIO1222" s="80">
        <v>0</v>
      </c>
      <c r="AIT1222" s="80">
        <v>1</v>
      </c>
      <c r="AIU1222" s="80">
        <v>0</v>
      </c>
      <c r="AIV1222" s="80">
        <v>0</v>
      </c>
      <c r="AIW1222" s="80">
        <v>0</v>
      </c>
      <c r="AIX1222" s="80">
        <v>18</v>
      </c>
    </row>
    <row r="1223" spans="1:939" s="1" customFormat="1">
      <c r="A1223" s="1">
        <v>256</v>
      </c>
      <c r="B1223" s="1">
        <v>1</v>
      </c>
      <c r="C1223" s="1">
        <v>0</v>
      </c>
      <c r="Z1223" s="1">
        <v>0</v>
      </c>
      <c r="AA1223" s="1">
        <v>2</v>
      </c>
      <c r="AB1223" s="1" t="s">
        <v>9263</v>
      </c>
      <c r="AC1223" s="1">
        <v>0</v>
      </c>
      <c r="AE1223" s="1">
        <v>0</v>
      </c>
      <c r="AG1223" s="1">
        <v>0</v>
      </c>
      <c r="AI1223" s="1">
        <v>134</v>
      </c>
      <c r="DR1223" s="1">
        <v>80</v>
      </c>
      <c r="HA1223" s="1">
        <v>0</v>
      </c>
      <c r="HT1223" s="1">
        <v>0</v>
      </c>
      <c r="IP1223" s="1">
        <v>93.5</v>
      </c>
      <c r="LX1223" s="1">
        <v>86</v>
      </c>
      <c r="PG1223" s="1">
        <v>18</v>
      </c>
      <c r="SP1223" s="1">
        <v>98.2</v>
      </c>
      <c r="VX1223" s="1">
        <v>1</v>
      </c>
      <c r="WQ1223" s="1">
        <v>0</v>
      </c>
      <c r="ZY1223" s="1">
        <v>162.4</v>
      </c>
      <c r="AGS1223" s="1">
        <v>0</v>
      </c>
      <c r="AGT1223" s="1">
        <v>0</v>
      </c>
      <c r="AGU1223" s="1">
        <v>0</v>
      </c>
      <c r="AGV1223" s="1">
        <v>0</v>
      </c>
      <c r="AGW1223" s="1">
        <v>1</v>
      </c>
      <c r="AGX1223" s="1">
        <v>1</v>
      </c>
      <c r="AGY1223" s="1">
        <v>0</v>
      </c>
      <c r="AGZ1223" s="1">
        <v>0</v>
      </c>
      <c r="AHA1223" s="1">
        <v>0</v>
      </c>
      <c r="AHB1223" s="1">
        <v>0</v>
      </c>
      <c r="AHC1223" s="1">
        <v>1</v>
      </c>
      <c r="AHD1223" s="1">
        <v>0</v>
      </c>
      <c r="AHE1223" s="1">
        <v>0</v>
      </c>
      <c r="AHF1223" s="1">
        <v>0</v>
      </c>
      <c r="AHH1223" s="1">
        <v>0</v>
      </c>
      <c r="AHI1223" s="1">
        <v>0</v>
      </c>
      <c r="AHK1223" s="1">
        <v>0</v>
      </c>
      <c r="AHL1223" s="1">
        <v>0</v>
      </c>
      <c r="AHM1223" s="1">
        <v>0</v>
      </c>
      <c r="AHN1223" s="1">
        <v>0</v>
      </c>
      <c r="AHO1223" s="1">
        <v>0</v>
      </c>
      <c r="AHP1223" s="1">
        <v>0</v>
      </c>
      <c r="AHQ1223" s="1">
        <v>0</v>
      </c>
      <c r="AHR1223" s="1">
        <v>0</v>
      </c>
      <c r="AIM1223" s="1">
        <v>2</v>
      </c>
      <c r="AIN1223" s="1">
        <v>0</v>
      </c>
      <c r="AIO1223" s="1">
        <v>0</v>
      </c>
      <c r="AIP1223" s="1">
        <v>1</v>
      </c>
      <c r="AIQ1223" s="1">
        <v>1</v>
      </c>
      <c r="AIR1223" s="1">
        <v>0</v>
      </c>
      <c r="AIS1223" s="1">
        <v>1</v>
      </c>
      <c r="AIT1223" s="1">
        <v>1</v>
      </c>
      <c r="AIU1223" s="1">
        <v>0</v>
      </c>
      <c r="AIV1223" s="1">
        <v>0</v>
      </c>
      <c r="AIW1223" s="1">
        <v>0</v>
      </c>
      <c r="AIX1223" s="1">
        <v>59</v>
      </c>
    </row>
    <row r="1224" spans="1:939" s="1" customFormat="1">
      <c r="B1224" s="1">
        <v>2</v>
      </c>
      <c r="C1224" s="1">
        <v>0</v>
      </c>
      <c r="Z1224" s="1">
        <v>0</v>
      </c>
      <c r="AA1224" s="1">
        <v>1</v>
      </c>
      <c r="AB1224" s="1" t="s">
        <v>9264</v>
      </c>
      <c r="AC1224" s="1">
        <v>0</v>
      </c>
      <c r="AE1224" s="1">
        <v>0</v>
      </c>
      <c r="AG1224" s="1">
        <v>0</v>
      </c>
      <c r="AI1224" s="1">
        <v>128</v>
      </c>
      <c r="AJ1224" s="1">
        <v>118</v>
      </c>
      <c r="DR1224" s="1">
        <v>88</v>
      </c>
      <c r="DS1224" s="1">
        <v>94</v>
      </c>
      <c r="HA1224" s="1">
        <v>0</v>
      </c>
      <c r="HB1224" s="1">
        <v>0</v>
      </c>
      <c r="HT1224" s="1">
        <v>0</v>
      </c>
      <c r="HU1224" s="1">
        <v>0</v>
      </c>
      <c r="IP1224" s="1">
        <v>98</v>
      </c>
      <c r="IQ1224" s="1">
        <v>95</v>
      </c>
      <c r="LX1224" s="1">
        <v>78</v>
      </c>
      <c r="LY1224" s="1">
        <v>82</v>
      </c>
      <c r="PG1224" s="1">
        <v>16</v>
      </c>
      <c r="PH1224" s="1">
        <v>20</v>
      </c>
      <c r="SP1224" s="1">
        <v>97.7</v>
      </c>
      <c r="SQ1224" s="1">
        <v>97.5</v>
      </c>
      <c r="VX1224" s="1">
        <v>1</v>
      </c>
      <c r="VY1224" s="1">
        <v>1</v>
      </c>
      <c r="WQ1224" s="1">
        <v>0</v>
      </c>
      <c r="WR1224" s="1">
        <v>0</v>
      </c>
      <c r="ZY1224" s="1">
        <v>161.6</v>
      </c>
      <c r="AGS1224" s="1">
        <v>0</v>
      </c>
      <c r="AGT1224" s="1">
        <v>0</v>
      </c>
      <c r="AGU1224" s="1">
        <v>0</v>
      </c>
      <c r="AGV1224" s="1">
        <v>0</v>
      </c>
      <c r="AGW1224" s="1">
        <v>1</v>
      </c>
      <c r="AGX1224" s="1">
        <v>1</v>
      </c>
      <c r="AGY1224" s="1">
        <v>0</v>
      </c>
      <c r="AGZ1224" s="1">
        <v>0</v>
      </c>
      <c r="AHA1224" s="1">
        <v>0</v>
      </c>
      <c r="AHB1224" s="1">
        <v>0</v>
      </c>
      <c r="AHC1224" s="1">
        <v>1</v>
      </c>
      <c r="AHD1224" s="1">
        <v>0</v>
      </c>
      <c r="AHE1224" s="1">
        <v>0</v>
      </c>
      <c r="AHF1224" s="1">
        <v>0</v>
      </c>
      <c r="AHH1224" s="1">
        <v>0</v>
      </c>
      <c r="AHI1224" s="1">
        <v>0</v>
      </c>
      <c r="AHK1224" s="1">
        <v>0</v>
      </c>
      <c r="AHL1224" s="1">
        <v>0</v>
      </c>
      <c r="AHM1224" s="1">
        <v>0</v>
      </c>
      <c r="AHN1224" s="1">
        <v>0</v>
      </c>
      <c r="AHO1224" s="1">
        <v>0</v>
      </c>
      <c r="AHP1224" s="1">
        <v>0</v>
      </c>
      <c r="AHQ1224" s="1">
        <v>0</v>
      </c>
      <c r="AHR1224" s="1">
        <v>0</v>
      </c>
      <c r="AIN1224" s="1">
        <v>0</v>
      </c>
      <c r="AIO1224" s="1">
        <v>0</v>
      </c>
      <c r="AIR1224" s="1">
        <v>1</v>
      </c>
      <c r="AIT1224" s="1">
        <v>2</v>
      </c>
      <c r="AIU1224" s="1">
        <v>0</v>
      </c>
      <c r="AIV1224" s="1">
        <v>0</v>
      </c>
      <c r="AIW1224" s="1">
        <v>0</v>
      </c>
      <c r="AIX1224" s="1">
        <v>19</v>
      </c>
      <c r="AIY1224" s="1">
        <v>14</v>
      </c>
    </row>
    <row r="1225" spans="1:939" s="1" customFormat="1">
      <c r="B1225" s="1">
        <v>3</v>
      </c>
      <c r="C1225" s="1">
        <v>0</v>
      </c>
      <c r="Z1225" s="1">
        <v>0</v>
      </c>
      <c r="AA1225" s="1">
        <v>1</v>
      </c>
      <c r="AB1225" s="1" t="s">
        <v>9265</v>
      </c>
      <c r="AC1225" s="1">
        <v>0</v>
      </c>
      <c r="AE1225" s="1">
        <v>0</v>
      </c>
      <c r="AG1225" s="1">
        <v>0</v>
      </c>
      <c r="AI1225" s="1">
        <v>118</v>
      </c>
      <c r="AJ1225" s="1">
        <v>128</v>
      </c>
      <c r="DR1225" s="1">
        <v>88</v>
      </c>
      <c r="DS1225" s="1">
        <v>90</v>
      </c>
      <c r="HA1225" s="1">
        <v>0</v>
      </c>
      <c r="HB1225" s="1">
        <v>0</v>
      </c>
      <c r="HT1225" s="1">
        <v>0</v>
      </c>
      <c r="HU1225" s="1">
        <v>0</v>
      </c>
      <c r="IP1225" s="1">
        <v>98</v>
      </c>
      <c r="IQ1225" s="1">
        <v>94</v>
      </c>
      <c r="LX1225" s="1">
        <v>72</v>
      </c>
      <c r="LY1225" s="1">
        <v>80</v>
      </c>
      <c r="PG1225" s="1">
        <v>26</v>
      </c>
      <c r="PH1225" s="1">
        <v>24</v>
      </c>
      <c r="SP1225" s="1">
        <v>97.1</v>
      </c>
      <c r="SQ1225" s="1">
        <v>99.3</v>
      </c>
      <c r="VX1225" s="1">
        <v>1</v>
      </c>
      <c r="VY1225" s="1">
        <v>1</v>
      </c>
      <c r="WQ1225" s="1">
        <v>0</v>
      </c>
      <c r="WR1225" s="1">
        <v>0</v>
      </c>
      <c r="ZY1225" s="1">
        <v>160</v>
      </c>
      <c r="AGS1225" s="1">
        <v>0</v>
      </c>
      <c r="AGT1225" s="1">
        <v>0</v>
      </c>
      <c r="AGU1225" s="1">
        <v>0</v>
      </c>
      <c r="AGV1225" s="1">
        <v>0</v>
      </c>
      <c r="AGW1225" s="1">
        <v>1</v>
      </c>
      <c r="AGX1225" s="1">
        <v>1</v>
      </c>
      <c r="AGY1225" s="1">
        <v>0</v>
      </c>
      <c r="AGZ1225" s="1">
        <v>0</v>
      </c>
      <c r="AHA1225" s="1">
        <v>0</v>
      </c>
      <c r="AHB1225" s="1">
        <v>0</v>
      </c>
      <c r="AHC1225" s="1">
        <v>1</v>
      </c>
      <c r="AHD1225" s="1">
        <v>0</v>
      </c>
      <c r="AHE1225" s="1">
        <v>0</v>
      </c>
      <c r="AHF1225" s="1">
        <v>0</v>
      </c>
      <c r="AHH1225" s="1">
        <v>0</v>
      </c>
      <c r="AHI1225" s="1">
        <v>0</v>
      </c>
      <c r="AHK1225" s="1">
        <v>0</v>
      </c>
      <c r="AHL1225" s="1">
        <v>0</v>
      </c>
      <c r="AHM1225" s="1">
        <v>0</v>
      </c>
      <c r="AHN1225" s="1">
        <v>0</v>
      </c>
      <c r="AHO1225" s="1">
        <v>0</v>
      </c>
      <c r="AHP1225" s="1">
        <v>0</v>
      </c>
      <c r="AHQ1225" s="1">
        <v>0</v>
      </c>
      <c r="AHR1225" s="1">
        <v>7</v>
      </c>
      <c r="AIN1225" s="1">
        <v>0</v>
      </c>
      <c r="AIO1225" s="1">
        <v>0</v>
      </c>
      <c r="AIT1225" s="1">
        <v>2</v>
      </c>
      <c r="AIU1225" s="1">
        <v>0</v>
      </c>
      <c r="AIV1225" s="1">
        <v>0</v>
      </c>
      <c r="AIW1225" s="1">
        <v>0</v>
      </c>
      <c r="AIX1225" s="1">
        <v>23</v>
      </c>
      <c r="AIY1225" s="1">
        <v>15</v>
      </c>
    </row>
    <row r="1226" spans="1:939" s="1" customFormat="1">
      <c r="B1226" s="1">
        <v>4</v>
      </c>
      <c r="C1226" s="1">
        <v>0</v>
      </c>
      <c r="Z1226" s="1">
        <v>0</v>
      </c>
      <c r="AA1226" s="1">
        <v>1</v>
      </c>
      <c r="AB1226" s="1" t="s">
        <v>9266</v>
      </c>
      <c r="AC1226" s="1">
        <v>0</v>
      </c>
      <c r="AE1226" s="1">
        <v>0</v>
      </c>
      <c r="AG1226" s="1">
        <v>0</v>
      </c>
      <c r="AI1226" s="1">
        <v>134</v>
      </c>
      <c r="AJ1226" s="1">
        <v>136</v>
      </c>
      <c r="DR1226" s="1">
        <v>80</v>
      </c>
      <c r="DS1226" s="1">
        <v>98</v>
      </c>
      <c r="HA1226" s="1">
        <v>0</v>
      </c>
      <c r="HB1226" s="1">
        <v>0</v>
      </c>
      <c r="HT1226" s="1">
        <v>0</v>
      </c>
      <c r="HU1226" s="1">
        <v>0</v>
      </c>
      <c r="IP1226" s="1">
        <v>95</v>
      </c>
      <c r="IQ1226" s="1">
        <v>95</v>
      </c>
      <c r="LX1226" s="1">
        <v>70</v>
      </c>
      <c r="LY1226" s="1">
        <v>78</v>
      </c>
      <c r="PG1226" s="1">
        <v>24</v>
      </c>
      <c r="PH1226" s="1">
        <v>27</v>
      </c>
      <c r="SP1226" s="1">
        <v>98</v>
      </c>
      <c r="SQ1226" s="1">
        <v>97.8</v>
      </c>
      <c r="VX1226" s="1">
        <v>1</v>
      </c>
      <c r="VY1226" s="1">
        <v>1</v>
      </c>
      <c r="WQ1226" s="1">
        <v>0</v>
      </c>
      <c r="WR1226" s="1">
        <v>0</v>
      </c>
      <c r="ZY1226" s="1">
        <v>161.19999999999999</v>
      </c>
      <c r="ZZ1226" s="1">
        <v>159.19999999999999</v>
      </c>
      <c r="AGS1226" s="1">
        <v>0</v>
      </c>
      <c r="AGT1226" s="1">
        <v>0</v>
      </c>
      <c r="AGU1226" s="1">
        <v>0</v>
      </c>
      <c r="AGV1226" s="1">
        <v>0</v>
      </c>
      <c r="AGW1226" s="1">
        <v>1</v>
      </c>
      <c r="AGX1226" s="1">
        <v>1</v>
      </c>
      <c r="AGY1226" s="1">
        <v>0</v>
      </c>
      <c r="AGZ1226" s="1">
        <v>1</v>
      </c>
      <c r="AHA1226" s="1">
        <v>0</v>
      </c>
      <c r="AHB1226" s="1">
        <v>0</v>
      </c>
      <c r="AHC1226" s="1">
        <v>1</v>
      </c>
      <c r="AHD1226" s="1">
        <v>0</v>
      </c>
      <c r="AHE1226" s="1">
        <v>0</v>
      </c>
      <c r="AHF1226" s="1">
        <v>0</v>
      </c>
      <c r="AHH1226" s="1">
        <v>0</v>
      </c>
      <c r="AHI1226" s="1">
        <v>0</v>
      </c>
      <c r="AHK1226" s="1">
        <v>0</v>
      </c>
      <c r="AHL1226" s="1">
        <v>0</v>
      </c>
      <c r="AHM1226" s="1">
        <v>0</v>
      </c>
      <c r="AHN1226" s="1">
        <v>0</v>
      </c>
      <c r="AHO1226" s="1">
        <v>0</v>
      </c>
      <c r="AHP1226" s="1">
        <v>0</v>
      </c>
      <c r="AHQ1226" s="1">
        <v>0</v>
      </c>
      <c r="AHR1226" s="1">
        <v>0</v>
      </c>
      <c r="AIN1226" s="1">
        <v>0</v>
      </c>
      <c r="AIO1226" s="1">
        <v>0</v>
      </c>
      <c r="AIT1226" s="1">
        <v>2</v>
      </c>
      <c r="AIU1226" s="1">
        <v>0</v>
      </c>
      <c r="AIV1226" s="1">
        <v>0</v>
      </c>
      <c r="AIW1226" s="1">
        <v>0</v>
      </c>
      <c r="AIX1226" s="1">
        <v>22</v>
      </c>
      <c r="AIY1226" s="1">
        <v>52</v>
      </c>
    </row>
    <row r="1227" spans="1:939" s="1" customFormat="1">
      <c r="B1227" s="1">
        <v>5</v>
      </c>
      <c r="C1227" s="1">
        <v>0</v>
      </c>
      <c r="Z1227" s="1">
        <v>0</v>
      </c>
      <c r="AA1227" s="1">
        <v>1</v>
      </c>
      <c r="AB1227" s="1" t="s">
        <v>9267</v>
      </c>
      <c r="AC1227" s="1">
        <v>0</v>
      </c>
      <c r="AE1227" s="1">
        <v>1</v>
      </c>
      <c r="AF1227" s="1">
        <v>0</v>
      </c>
      <c r="AG1227" s="1">
        <v>0</v>
      </c>
      <c r="AI1227" s="1">
        <v>142</v>
      </c>
      <c r="AK1227" s="1">
        <v>130</v>
      </c>
      <c r="AL1227" s="1">
        <v>118</v>
      </c>
      <c r="DR1227" s="1">
        <v>90</v>
      </c>
      <c r="DT1227" s="1">
        <v>98</v>
      </c>
      <c r="DU1227" s="1">
        <v>64</v>
      </c>
      <c r="HA1227" s="1">
        <v>0</v>
      </c>
      <c r="HC1227" s="1">
        <v>0</v>
      </c>
      <c r="HD1227" s="1">
        <v>0</v>
      </c>
      <c r="HT1227" s="1">
        <v>0</v>
      </c>
      <c r="HV1227" s="1">
        <v>0</v>
      </c>
      <c r="HW1227" s="1">
        <v>0</v>
      </c>
      <c r="IP1227" s="1">
        <v>94</v>
      </c>
      <c r="IQ1227" s="1">
        <v>95</v>
      </c>
      <c r="IR1227" s="1">
        <v>91</v>
      </c>
      <c r="IS1227" s="1">
        <v>95</v>
      </c>
      <c r="LX1227" s="1">
        <v>88</v>
      </c>
      <c r="LZ1227" s="1">
        <v>84</v>
      </c>
      <c r="MA1227" s="1">
        <v>84</v>
      </c>
      <c r="PG1227" s="1">
        <v>40</v>
      </c>
      <c r="PH1227" s="1">
        <v>30</v>
      </c>
      <c r="PI1227" s="1">
        <v>30</v>
      </c>
      <c r="PJ1227" s="1">
        <v>26</v>
      </c>
      <c r="SP1227" s="1">
        <v>97.8</v>
      </c>
      <c r="SR1227" s="1">
        <v>98</v>
      </c>
      <c r="SS1227" s="1">
        <v>97.8</v>
      </c>
      <c r="VX1227" s="1">
        <v>1</v>
      </c>
      <c r="VZ1227" s="1">
        <v>1</v>
      </c>
      <c r="WA1227" s="1">
        <v>1</v>
      </c>
      <c r="WQ1227" s="1">
        <v>0</v>
      </c>
      <c r="WR1227" s="1">
        <v>0</v>
      </c>
      <c r="WS1227" s="1">
        <v>0</v>
      </c>
      <c r="WT1227" s="1">
        <v>0</v>
      </c>
      <c r="ZY1227" s="1">
        <v>158.80000000000001</v>
      </c>
      <c r="ZZ1227" s="1">
        <v>155.80000000000001</v>
      </c>
      <c r="ACG1227" s="1">
        <v>105</v>
      </c>
      <c r="AGS1227" s="1">
        <v>1</v>
      </c>
      <c r="AGT1227" s="1">
        <v>0</v>
      </c>
      <c r="AGU1227" s="1">
        <v>1</v>
      </c>
      <c r="AGV1227" s="1">
        <v>0</v>
      </c>
      <c r="AGW1227" s="1">
        <v>1</v>
      </c>
      <c r="AGX1227" s="1">
        <v>1</v>
      </c>
      <c r="AGY1227" s="1">
        <v>0</v>
      </c>
      <c r="AGZ1227" s="1">
        <v>0</v>
      </c>
      <c r="AHA1227" s="1">
        <v>0</v>
      </c>
      <c r="AHB1227" s="1">
        <v>0</v>
      </c>
      <c r="AHC1227" s="1">
        <v>1</v>
      </c>
      <c r="AHD1227" s="1">
        <v>0</v>
      </c>
      <c r="AHE1227" s="1">
        <v>0</v>
      </c>
      <c r="AHF1227" s="1">
        <v>0</v>
      </c>
      <c r="AHH1227" s="1">
        <v>0</v>
      </c>
      <c r="AHI1227" s="1">
        <v>0</v>
      </c>
      <c r="AHK1227" s="1">
        <v>0</v>
      </c>
      <c r="AHL1227" s="1">
        <v>0</v>
      </c>
      <c r="AHM1227" s="1">
        <v>0</v>
      </c>
      <c r="AHN1227" s="1">
        <v>0</v>
      </c>
      <c r="AHO1227" s="1">
        <v>0</v>
      </c>
      <c r="AHP1227" s="1">
        <v>0</v>
      </c>
      <c r="AHQ1227" s="1">
        <v>0</v>
      </c>
      <c r="AHR1227" s="1">
        <v>0</v>
      </c>
      <c r="AIN1227" s="1">
        <v>0</v>
      </c>
      <c r="AIO1227" s="1">
        <v>0</v>
      </c>
      <c r="AIT1227" s="1">
        <v>0</v>
      </c>
      <c r="AIU1227" s="1">
        <v>2</v>
      </c>
      <c r="AIV1227" s="1">
        <v>0</v>
      </c>
      <c r="AIW1227" s="1">
        <v>0</v>
      </c>
      <c r="AJB1227" s="1">
        <v>84</v>
      </c>
      <c r="AJC1227" s="1">
        <v>45</v>
      </c>
    </row>
    <row r="1228" spans="1:939" s="1" customFormat="1">
      <c r="B1228" s="1">
        <v>6</v>
      </c>
      <c r="C1228" s="1">
        <v>0</v>
      </c>
      <c r="Z1228" s="1">
        <v>0</v>
      </c>
      <c r="AA1228" s="1">
        <v>2</v>
      </c>
      <c r="AB1228" s="1" t="s">
        <v>9268</v>
      </c>
      <c r="AC1228" s="1">
        <v>0</v>
      </c>
      <c r="AE1228" s="1">
        <v>0</v>
      </c>
      <c r="AG1228" s="1">
        <v>0</v>
      </c>
      <c r="AI1228" s="1">
        <v>118</v>
      </c>
      <c r="AJ1228" s="1">
        <v>110</v>
      </c>
      <c r="DR1228" s="1">
        <v>96</v>
      </c>
      <c r="DS1228" s="1">
        <v>72</v>
      </c>
      <c r="HA1228" s="1">
        <v>2</v>
      </c>
      <c r="HB1228" s="1">
        <v>0</v>
      </c>
      <c r="HT1228" s="1">
        <v>0</v>
      </c>
      <c r="HU1228" s="1">
        <v>0</v>
      </c>
      <c r="IP1228" s="1">
        <v>96</v>
      </c>
      <c r="IQ1228" s="1">
        <v>95</v>
      </c>
      <c r="LX1228" s="1">
        <v>76</v>
      </c>
      <c r="LY1228" s="1">
        <v>64</v>
      </c>
      <c r="PG1228" s="1">
        <v>20</v>
      </c>
      <c r="PH1228" s="1">
        <v>20</v>
      </c>
      <c r="SP1228" s="1">
        <v>96.6</v>
      </c>
      <c r="SQ1228" s="1">
        <v>97.5</v>
      </c>
      <c r="VX1228" s="1">
        <v>1</v>
      </c>
      <c r="VY1228" s="1">
        <v>1</v>
      </c>
      <c r="WQ1228" s="1">
        <v>0</v>
      </c>
      <c r="WR1228" s="1">
        <v>0</v>
      </c>
      <c r="ZY1228" s="1">
        <v>155.6</v>
      </c>
      <c r="ZZ1228" s="1">
        <v>156.4</v>
      </c>
      <c r="AAY1228" s="1">
        <v>26</v>
      </c>
      <c r="ABU1228" s="1">
        <v>142</v>
      </c>
      <c r="ABX1228" s="1">
        <v>4.0999999999999996</v>
      </c>
      <c r="ACA1228" s="1">
        <v>94</v>
      </c>
      <c r="ACD1228" s="1">
        <v>9.9</v>
      </c>
      <c r="ACG1228" s="1">
        <v>107</v>
      </c>
      <c r="ACQ1228" s="1">
        <v>27</v>
      </c>
      <c r="ACT1228" s="1">
        <v>0.93</v>
      </c>
      <c r="ACW1228" s="1">
        <v>22</v>
      </c>
      <c r="AGS1228" s="1">
        <v>1</v>
      </c>
      <c r="AGT1228" s="1">
        <v>0</v>
      </c>
      <c r="AGU1228" s="1">
        <v>1</v>
      </c>
      <c r="AGV1228" s="1">
        <v>0</v>
      </c>
      <c r="AGW1228" s="1">
        <v>1</v>
      </c>
      <c r="AGX1228" s="1">
        <v>1</v>
      </c>
      <c r="AGY1228" s="1">
        <v>0</v>
      </c>
      <c r="AGZ1228" s="1">
        <v>1</v>
      </c>
      <c r="AHA1228" s="1">
        <v>0</v>
      </c>
      <c r="AHB1228" s="1">
        <v>0</v>
      </c>
      <c r="AHC1228" s="1">
        <v>1</v>
      </c>
      <c r="AHD1228" s="1">
        <v>0</v>
      </c>
      <c r="AHE1228" s="1">
        <v>0</v>
      </c>
      <c r="AHF1228" s="1">
        <v>0</v>
      </c>
      <c r="AHH1228" s="1">
        <v>0</v>
      </c>
      <c r="AHI1228" s="1">
        <v>0</v>
      </c>
      <c r="AHK1228" s="1">
        <v>0</v>
      </c>
      <c r="AHL1228" s="1">
        <v>0</v>
      </c>
      <c r="AHM1228" s="1">
        <v>0</v>
      </c>
      <c r="AHN1228" s="1">
        <v>0</v>
      </c>
      <c r="AHO1228" s="1">
        <v>0</v>
      </c>
      <c r="AHP1228" s="1">
        <v>0</v>
      </c>
      <c r="AHQ1228" s="1">
        <v>0</v>
      </c>
      <c r="AHR1228" s="1">
        <v>0</v>
      </c>
      <c r="AIN1228" s="1">
        <v>0</v>
      </c>
      <c r="AIO1228" s="1">
        <v>0</v>
      </c>
      <c r="AIT1228" s="1">
        <v>1</v>
      </c>
      <c r="AIU1228" s="1">
        <v>1</v>
      </c>
      <c r="AIV1228" s="1">
        <v>0</v>
      </c>
      <c r="AIW1228" s="1">
        <v>0</v>
      </c>
      <c r="AIX1228" s="1">
        <v>72</v>
      </c>
      <c r="AJB1228" s="1">
        <v>41</v>
      </c>
    </row>
    <row r="1229" spans="1:939" s="1" customFormat="1">
      <c r="B1229" s="1">
        <v>5</v>
      </c>
      <c r="C1229" s="1">
        <v>1</v>
      </c>
      <c r="D1229" s="1" t="s">
        <v>9269</v>
      </c>
      <c r="O1229" s="1">
        <v>0</v>
      </c>
      <c r="Z1229" s="1">
        <v>0</v>
      </c>
      <c r="AA1229" s="1">
        <v>2</v>
      </c>
      <c r="AB1229" s="1" t="s">
        <v>9270</v>
      </c>
      <c r="AC1229" s="1">
        <v>0</v>
      </c>
      <c r="AE1229" s="1">
        <v>0</v>
      </c>
      <c r="AG1229" s="1">
        <v>0</v>
      </c>
      <c r="AI1229" s="1">
        <v>118</v>
      </c>
      <c r="AJ1229" s="1">
        <v>110</v>
      </c>
      <c r="DR1229" s="1">
        <v>88</v>
      </c>
      <c r="DS1229" s="1">
        <v>70</v>
      </c>
      <c r="HA1229" s="1">
        <v>0</v>
      </c>
      <c r="HB1229" s="1">
        <v>0</v>
      </c>
      <c r="HT1229" s="1">
        <v>0</v>
      </c>
      <c r="HU1229" s="1">
        <v>0</v>
      </c>
      <c r="IP1229" s="1">
        <v>98</v>
      </c>
      <c r="IQ1229" s="1">
        <v>95</v>
      </c>
      <c r="LX1229" s="1">
        <v>70</v>
      </c>
      <c r="LY1229" s="1">
        <v>74</v>
      </c>
      <c r="PG1229" s="1">
        <v>18</v>
      </c>
      <c r="PH1229" s="1">
        <v>16</v>
      </c>
      <c r="SP1229" s="1">
        <v>96.8</v>
      </c>
      <c r="SQ1229" s="1">
        <v>97.5</v>
      </c>
      <c r="VX1229" s="1">
        <v>1</v>
      </c>
      <c r="VY1229" s="1">
        <v>1</v>
      </c>
      <c r="WQ1229" s="1">
        <v>0</v>
      </c>
      <c r="WR1229" s="1">
        <v>0</v>
      </c>
      <c r="ZY1229" s="1">
        <v>155.6</v>
      </c>
      <c r="ZZ1229" s="1">
        <v>154.6</v>
      </c>
      <c r="AAY1229" s="1">
        <v>29</v>
      </c>
      <c r="ABU1229" s="1">
        <v>142</v>
      </c>
      <c r="ABX1229" s="1">
        <v>3.8</v>
      </c>
      <c r="ACA1229" s="1">
        <v>94</v>
      </c>
      <c r="ACD1229" s="1">
        <v>10.1</v>
      </c>
      <c r="ACG1229" s="1">
        <v>125</v>
      </c>
      <c r="ACQ1229" s="1">
        <v>33</v>
      </c>
      <c r="ACT1229" s="1">
        <v>0.87</v>
      </c>
      <c r="ACW1229" s="1">
        <v>19</v>
      </c>
      <c r="AGS1229" s="1">
        <v>0</v>
      </c>
      <c r="AGT1229" s="1">
        <v>0</v>
      </c>
      <c r="AGU1229" s="1">
        <v>0</v>
      </c>
      <c r="AGV1229" s="1">
        <v>0</v>
      </c>
      <c r="AGW1229" s="1">
        <v>1</v>
      </c>
      <c r="AGX1229" s="1">
        <v>1</v>
      </c>
      <c r="AGY1229" s="1">
        <v>0</v>
      </c>
      <c r="AGZ1229" s="1">
        <v>1</v>
      </c>
      <c r="AHA1229" s="1">
        <v>0</v>
      </c>
      <c r="AHB1229" s="1">
        <v>0</v>
      </c>
      <c r="AHC1229" s="1">
        <v>1</v>
      </c>
      <c r="AHD1229" s="1">
        <v>0</v>
      </c>
      <c r="AHE1229" s="1">
        <v>0</v>
      </c>
      <c r="AHF1229" s="1">
        <v>0</v>
      </c>
      <c r="AHH1229" s="1">
        <v>0</v>
      </c>
      <c r="AHI1229" s="1">
        <v>0</v>
      </c>
      <c r="AHK1229" s="1">
        <v>0</v>
      </c>
      <c r="AHL1229" s="1">
        <v>0</v>
      </c>
      <c r="AHM1229" s="1">
        <v>0</v>
      </c>
      <c r="AHN1229" s="1">
        <v>0</v>
      </c>
      <c r="AHO1229" s="1">
        <v>0</v>
      </c>
      <c r="AHP1229" s="1">
        <v>0</v>
      </c>
      <c r="AHQ1229" s="1">
        <v>0</v>
      </c>
      <c r="AHR1229" s="1">
        <v>0</v>
      </c>
      <c r="AIN1229" s="1">
        <v>0</v>
      </c>
      <c r="AIO1229" s="1">
        <v>0</v>
      </c>
      <c r="AIT1229" s="1">
        <v>1</v>
      </c>
      <c r="AIU1229" s="1">
        <v>1</v>
      </c>
      <c r="AIV1229" s="1">
        <v>0</v>
      </c>
      <c r="AIW1229" s="1">
        <v>0</v>
      </c>
      <c r="AIX1229" s="1">
        <v>47</v>
      </c>
      <c r="AJB1229" s="1">
        <v>30</v>
      </c>
    </row>
    <row r="1230" spans="1:939" s="1" customFormat="1">
      <c r="B1230" s="1">
        <v>7</v>
      </c>
      <c r="C1230" s="1">
        <v>0</v>
      </c>
      <c r="Z1230" s="1">
        <v>0</v>
      </c>
      <c r="AA1230" s="1">
        <v>2</v>
      </c>
      <c r="AB1230" s="1" t="s">
        <v>9271</v>
      </c>
      <c r="AC1230" s="1">
        <v>0</v>
      </c>
      <c r="AE1230" s="1">
        <v>0</v>
      </c>
      <c r="AG1230" s="1">
        <v>0</v>
      </c>
      <c r="AI1230" s="1">
        <v>122</v>
      </c>
      <c r="AJ1230" s="1">
        <v>128</v>
      </c>
      <c r="DR1230" s="1">
        <v>90</v>
      </c>
      <c r="DS1230" s="1">
        <v>76</v>
      </c>
      <c r="HA1230" s="1">
        <v>2</v>
      </c>
      <c r="HB1230" s="1">
        <v>0</v>
      </c>
      <c r="HT1230" s="1">
        <v>0</v>
      </c>
      <c r="HU1230" s="1">
        <v>0</v>
      </c>
      <c r="IP1230" s="1">
        <v>99</v>
      </c>
      <c r="IQ1230" s="1">
        <v>98</v>
      </c>
      <c r="LX1230" s="1">
        <v>80</v>
      </c>
      <c r="LY1230" s="1">
        <v>78</v>
      </c>
      <c r="PG1230" s="1">
        <v>20</v>
      </c>
      <c r="PH1230" s="1">
        <v>20</v>
      </c>
      <c r="SP1230" s="1">
        <v>97.8</v>
      </c>
      <c r="SQ1230" s="1">
        <v>97.9</v>
      </c>
      <c r="VX1230" s="1">
        <v>1</v>
      </c>
      <c r="VY1230" s="1">
        <v>1</v>
      </c>
      <c r="WQ1230" s="1">
        <v>0</v>
      </c>
      <c r="WR1230" s="1">
        <v>0</v>
      </c>
      <c r="ZY1230" s="1">
        <v>154.80000000000001</v>
      </c>
      <c r="ZZ1230" s="1">
        <v>155.80000000000001</v>
      </c>
      <c r="AGS1230" s="1">
        <v>0</v>
      </c>
      <c r="AGT1230" s="1">
        <v>0</v>
      </c>
      <c r="AGU1230" s="1">
        <v>0</v>
      </c>
      <c r="AGV1230" s="1">
        <v>0</v>
      </c>
      <c r="AGW1230" s="1">
        <v>1</v>
      </c>
      <c r="AGX1230" s="1">
        <v>1</v>
      </c>
      <c r="AGY1230" s="1">
        <v>0</v>
      </c>
      <c r="AGZ1230" s="1">
        <v>0</v>
      </c>
      <c r="AHA1230" s="1">
        <v>0</v>
      </c>
      <c r="AHB1230" s="1">
        <v>0</v>
      </c>
      <c r="AHC1230" s="1">
        <v>1</v>
      </c>
      <c r="AHD1230" s="1">
        <v>0</v>
      </c>
      <c r="AHE1230" s="1">
        <v>0</v>
      </c>
      <c r="AHF1230" s="1">
        <v>0</v>
      </c>
      <c r="AHH1230" s="1">
        <v>0</v>
      </c>
      <c r="AHI1230" s="1">
        <v>0</v>
      </c>
      <c r="AHK1230" s="1">
        <v>0</v>
      </c>
      <c r="AHL1230" s="1">
        <v>0</v>
      </c>
      <c r="AHM1230" s="1">
        <v>0</v>
      </c>
      <c r="AHN1230" s="1">
        <v>0</v>
      </c>
      <c r="AHO1230" s="1">
        <v>0</v>
      </c>
      <c r="AHP1230" s="1">
        <v>0</v>
      </c>
      <c r="AHQ1230" s="1">
        <v>0</v>
      </c>
      <c r="AHR1230" s="1">
        <v>0</v>
      </c>
      <c r="AIN1230" s="1">
        <v>0</v>
      </c>
      <c r="AIO1230" s="1">
        <v>0</v>
      </c>
      <c r="AIT1230" s="1">
        <v>1</v>
      </c>
      <c r="AIU1230" s="1">
        <v>1</v>
      </c>
      <c r="AIV1230" s="1">
        <v>0</v>
      </c>
      <c r="AIW1230" s="1">
        <v>0</v>
      </c>
      <c r="AIX1230" s="1">
        <v>23</v>
      </c>
      <c r="AJB1230" s="1">
        <v>30</v>
      </c>
    </row>
    <row r="1231" spans="1:939" s="1" customFormat="1">
      <c r="B1231" s="1">
        <v>8</v>
      </c>
      <c r="C1231" s="1">
        <v>1</v>
      </c>
      <c r="D1231" s="1" t="s">
        <v>5913</v>
      </c>
      <c r="O1231" s="1">
        <v>0</v>
      </c>
      <c r="Z1231" s="1">
        <v>0</v>
      </c>
      <c r="AA1231" s="1">
        <v>0</v>
      </c>
      <c r="AB1231" s="1" t="s">
        <v>9272</v>
      </c>
      <c r="AC1231" s="1">
        <v>0</v>
      </c>
      <c r="AE1231" s="1">
        <v>0</v>
      </c>
      <c r="AG1231" s="1">
        <v>0</v>
      </c>
      <c r="AI1231" s="1">
        <v>110</v>
      </c>
      <c r="AJ1231" s="1">
        <v>114</v>
      </c>
      <c r="DR1231" s="1">
        <v>90</v>
      </c>
      <c r="DS1231" s="1">
        <v>86</v>
      </c>
      <c r="HA1231" s="1">
        <v>0</v>
      </c>
      <c r="HB1231" s="1">
        <v>0</v>
      </c>
      <c r="HT1231" s="1">
        <v>0</v>
      </c>
      <c r="HU1231" s="1">
        <v>0</v>
      </c>
      <c r="IP1231" s="1">
        <v>97</v>
      </c>
      <c r="IQ1231" s="1">
        <v>100</v>
      </c>
      <c r="LX1231" s="1">
        <v>76</v>
      </c>
      <c r="LY1231" s="1">
        <v>72</v>
      </c>
      <c r="PG1231" s="1">
        <v>24</v>
      </c>
      <c r="PH1231" s="1">
        <v>18</v>
      </c>
      <c r="SP1231" s="1">
        <v>96.6</v>
      </c>
      <c r="SQ1231" s="1">
        <v>96.8</v>
      </c>
      <c r="VX1231" s="1">
        <v>1</v>
      </c>
      <c r="VY1231" s="1">
        <v>1</v>
      </c>
      <c r="WQ1231" s="1">
        <v>0</v>
      </c>
      <c r="WR1231" s="1">
        <v>0</v>
      </c>
      <c r="ZY1231" s="1">
        <v>155.4</v>
      </c>
      <c r="ZZ1231" s="1">
        <v>153.4</v>
      </c>
      <c r="AAZ1231" s="1">
        <v>33</v>
      </c>
      <c r="ABC1231" s="1">
        <v>15.3</v>
      </c>
      <c r="ABF1231" s="1">
        <v>45</v>
      </c>
      <c r="ABV1231" s="1">
        <v>141</v>
      </c>
      <c r="ABY1231" s="1">
        <v>3.3</v>
      </c>
      <c r="ACB1231" s="1">
        <v>97</v>
      </c>
      <c r="ACE1231" s="1">
        <v>0.96</v>
      </c>
      <c r="ACG1231" s="1">
        <v>155</v>
      </c>
      <c r="ACH1231" s="1">
        <v>151</v>
      </c>
      <c r="ACR1231" s="1">
        <v>28</v>
      </c>
      <c r="ACU1231" s="1">
        <v>0.7</v>
      </c>
      <c r="ACX1231" s="1">
        <v>15</v>
      </c>
      <c r="AGS1231" s="1">
        <v>0</v>
      </c>
      <c r="AGT1231" s="1">
        <v>0</v>
      </c>
      <c r="AGU1231" s="1">
        <v>0</v>
      </c>
      <c r="AGV1231" s="1">
        <v>0</v>
      </c>
      <c r="AGW1231" s="1">
        <v>1</v>
      </c>
      <c r="AGX1231" s="1">
        <v>1</v>
      </c>
      <c r="AGY1231" s="1">
        <v>0</v>
      </c>
      <c r="AGZ1231" s="1">
        <v>1</v>
      </c>
      <c r="AHA1231" s="1">
        <v>0</v>
      </c>
      <c r="AHB1231" s="1">
        <v>0</v>
      </c>
      <c r="AHC1231" s="1">
        <v>1</v>
      </c>
      <c r="AHD1231" s="1">
        <v>0</v>
      </c>
      <c r="AHE1231" s="1">
        <v>0</v>
      </c>
      <c r="AHF1231" s="1">
        <v>0</v>
      </c>
      <c r="AHH1231" s="1">
        <v>0</v>
      </c>
      <c r="AHI1231" s="1">
        <v>0</v>
      </c>
      <c r="AHK1231" s="1">
        <v>0</v>
      </c>
      <c r="AHL1231" s="1">
        <v>0</v>
      </c>
      <c r="AHM1231" s="1">
        <v>0</v>
      </c>
      <c r="AHN1231" s="1">
        <v>0</v>
      </c>
      <c r="AHO1231" s="1">
        <v>0</v>
      </c>
      <c r="AHP1231" s="1">
        <v>0</v>
      </c>
      <c r="AHQ1231" s="1">
        <v>0</v>
      </c>
      <c r="AHR1231" s="1">
        <v>0</v>
      </c>
      <c r="AIN1231" s="1">
        <v>0</v>
      </c>
      <c r="AIO1231" s="1">
        <v>0</v>
      </c>
      <c r="AIT1231" s="1">
        <v>2</v>
      </c>
      <c r="AIU1231" s="1">
        <v>0</v>
      </c>
      <c r="AIV1231" s="1">
        <v>0</v>
      </c>
      <c r="AIW1231" s="1">
        <v>0</v>
      </c>
      <c r="AIX1231" s="1">
        <v>17</v>
      </c>
      <c r="AIY1231" s="1">
        <v>54</v>
      </c>
    </row>
    <row r="1232" spans="1:939" s="1" customFormat="1">
      <c r="B1232" s="1">
        <v>9</v>
      </c>
      <c r="C1232" s="1">
        <v>1</v>
      </c>
      <c r="D1232" s="1" t="s">
        <v>7646</v>
      </c>
      <c r="E1232" s="1" t="s">
        <v>9273</v>
      </c>
      <c r="O1232" s="1">
        <v>0</v>
      </c>
      <c r="P1232" s="1">
        <v>1</v>
      </c>
      <c r="Z1232" s="1">
        <v>0</v>
      </c>
      <c r="AA1232" s="1">
        <v>1</v>
      </c>
      <c r="AB1232" s="1" t="s">
        <v>9274</v>
      </c>
      <c r="AC1232" s="1">
        <v>0</v>
      </c>
      <c r="AE1232" s="1">
        <v>0</v>
      </c>
      <c r="AG1232" s="1">
        <v>0</v>
      </c>
      <c r="AI1232" s="1">
        <v>132</v>
      </c>
      <c r="AJ1232" s="1">
        <v>110</v>
      </c>
      <c r="DR1232" s="1">
        <v>70</v>
      </c>
      <c r="DS1232" s="1">
        <v>68</v>
      </c>
      <c r="HA1232" s="1">
        <v>0</v>
      </c>
      <c r="HB1232" s="1">
        <v>0</v>
      </c>
      <c r="HT1232" s="1">
        <v>0</v>
      </c>
      <c r="HU1232" s="1">
        <v>0</v>
      </c>
      <c r="IP1232" s="1">
        <v>99</v>
      </c>
      <c r="IQ1232" s="1">
        <v>98</v>
      </c>
      <c r="LX1232" s="1">
        <v>70</v>
      </c>
      <c r="LY1232" s="1">
        <v>78</v>
      </c>
      <c r="PG1232" s="1">
        <v>20</v>
      </c>
      <c r="PH1232" s="1">
        <v>20</v>
      </c>
      <c r="SP1232" s="1">
        <v>97.1</v>
      </c>
      <c r="SQ1232" s="1">
        <v>97.8</v>
      </c>
      <c r="VX1232" s="1">
        <v>1</v>
      </c>
      <c r="VY1232" s="1">
        <v>1</v>
      </c>
      <c r="WQ1232" s="1">
        <v>0</v>
      </c>
      <c r="WR1232" s="1">
        <v>0</v>
      </c>
      <c r="ZY1232" s="1">
        <v>152.80000000000001</v>
      </c>
      <c r="ZZ1232" s="1">
        <v>153.4</v>
      </c>
      <c r="AAY1232" s="1">
        <v>32</v>
      </c>
      <c r="ABB1232" s="1">
        <v>15.6</v>
      </c>
      <c r="ABE1232" s="1">
        <v>46</v>
      </c>
      <c r="ABU1232" s="1">
        <v>142</v>
      </c>
      <c r="ABX1232" s="1">
        <v>2.8</v>
      </c>
      <c r="ACA1232" s="1">
        <v>96</v>
      </c>
      <c r="ACD1232" s="1">
        <v>1.04</v>
      </c>
      <c r="ACG1232" s="1">
        <v>116</v>
      </c>
      <c r="ACQ1232" s="1">
        <v>25</v>
      </c>
      <c r="ACT1232" s="1">
        <v>0.7</v>
      </c>
      <c r="ACW1232" s="1">
        <v>17</v>
      </c>
      <c r="AGS1232" s="1">
        <v>0</v>
      </c>
      <c r="AGT1232" s="1">
        <v>0</v>
      </c>
      <c r="AGU1232" s="1">
        <v>0</v>
      </c>
      <c r="AGV1232" s="1">
        <v>0</v>
      </c>
      <c r="AGW1232" s="1">
        <v>1</v>
      </c>
      <c r="AGX1232" s="1">
        <v>1</v>
      </c>
      <c r="AGY1232" s="1">
        <v>0</v>
      </c>
      <c r="AGZ1232" s="1">
        <v>1</v>
      </c>
      <c r="AHA1232" s="1">
        <v>0</v>
      </c>
      <c r="AHB1232" s="1">
        <v>0</v>
      </c>
      <c r="AHC1232" s="1">
        <v>1</v>
      </c>
      <c r="AHD1232" s="1">
        <v>0</v>
      </c>
      <c r="AHE1232" s="1">
        <v>0</v>
      </c>
      <c r="AHF1232" s="1">
        <v>0</v>
      </c>
      <c r="AHH1232" s="1">
        <v>0</v>
      </c>
      <c r="AHI1232" s="1">
        <v>0</v>
      </c>
      <c r="AHK1232" s="1">
        <v>0</v>
      </c>
      <c r="AHL1232" s="1">
        <v>0</v>
      </c>
      <c r="AHM1232" s="1">
        <v>0</v>
      </c>
      <c r="AHN1232" s="1">
        <v>0</v>
      </c>
      <c r="AHO1232" s="1">
        <v>0</v>
      </c>
      <c r="AHP1232" s="1">
        <v>0</v>
      </c>
      <c r="AHQ1232" s="1">
        <v>0</v>
      </c>
      <c r="AHR1232" s="1">
        <v>0</v>
      </c>
      <c r="AIN1232" s="1">
        <v>0</v>
      </c>
      <c r="AIO1232" s="1">
        <v>0</v>
      </c>
      <c r="AIT1232" s="1">
        <v>0</v>
      </c>
      <c r="AIU1232" s="1">
        <v>2</v>
      </c>
      <c r="AIV1232" s="1">
        <v>0</v>
      </c>
      <c r="AIW1232" s="1">
        <v>0</v>
      </c>
      <c r="AJB1232" s="1">
        <v>45</v>
      </c>
      <c r="AJC1232" s="1">
        <v>36</v>
      </c>
    </row>
    <row r="1233" spans="1:951" s="80" customFormat="1">
      <c r="B1233" s="80">
        <v>10</v>
      </c>
      <c r="C1233" s="80">
        <v>1</v>
      </c>
      <c r="D1233" s="80" t="s">
        <v>9275</v>
      </c>
      <c r="E1233" s="80" t="s">
        <v>5913</v>
      </c>
      <c r="F1233" s="80" t="s">
        <v>9276</v>
      </c>
      <c r="O1233" s="80">
        <v>0</v>
      </c>
      <c r="P1233" s="80">
        <v>1</v>
      </c>
      <c r="Q1233" s="80">
        <v>1</v>
      </c>
      <c r="Z1233" s="80">
        <v>0</v>
      </c>
      <c r="AA1233" s="80">
        <v>1</v>
      </c>
      <c r="AB1233" s="80" t="s">
        <v>9277</v>
      </c>
      <c r="AC1233" s="80">
        <v>0</v>
      </c>
      <c r="AE1233" s="80">
        <v>1</v>
      </c>
      <c r="AF1233" s="80">
        <v>0</v>
      </c>
      <c r="AG1233" s="80">
        <v>0</v>
      </c>
      <c r="AI1233" s="80">
        <v>110</v>
      </c>
      <c r="AJ1233" s="80">
        <v>112</v>
      </c>
      <c r="DR1233" s="80">
        <v>70</v>
      </c>
      <c r="DS1233" s="80">
        <v>70</v>
      </c>
      <c r="HA1233" s="80">
        <v>0</v>
      </c>
      <c r="HB1233" s="80">
        <v>0</v>
      </c>
      <c r="HT1233" s="80">
        <v>0</v>
      </c>
      <c r="HU1233" s="80">
        <v>0</v>
      </c>
      <c r="IP1233" s="80">
        <v>99</v>
      </c>
      <c r="IQ1233" s="80">
        <v>98</v>
      </c>
      <c r="LX1233" s="80">
        <v>68</v>
      </c>
      <c r="LY1233" s="80">
        <v>72</v>
      </c>
      <c r="PG1233" s="80">
        <v>21</v>
      </c>
      <c r="PH1233" s="80">
        <v>20</v>
      </c>
      <c r="SP1233" s="80">
        <v>96.4</v>
      </c>
      <c r="SQ1233" s="80">
        <v>97.3</v>
      </c>
      <c r="VX1233" s="80">
        <v>0</v>
      </c>
      <c r="VY1233" s="80">
        <v>1</v>
      </c>
      <c r="WQ1233" s="80">
        <v>0</v>
      </c>
      <c r="WR1233" s="80">
        <v>0</v>
      </c>
      <c r="ZY1233" s="80">
        <v>153.80000000000001</v>
      </c>
      <c r="ZZ1233" s="80">
        <v>152.4</v>
      </c>
      <c r="AAY1233" s="80">
        <v>33</v>
      </c>
      <c r="ABB1233" s="80">
        <v>16.3</v>
      </c>
      <c r="ABC1233" s="80">
        <v>16.3</v>
      </c>
      <c r="ABE1233" s="80">
        <v>48</v>
      </c>
      <c r="ABF1233" s="80">
        <v>48</v>
      </c>
      <c r="ABU1233" s="80">
        <v>142</v>
      </c>
      <c r="ABV1233" s="80">
        <v>140</v>
      </c>
      <c r="ABX1233" s="80">
        <v>2.8</v>
      </c>
      <c r="ABY1233" s="80">
        <v>3.1</v>
      </c>
      <c r="ACA1233" s="80">
        <v>95</v>
      </c>
      <c r="ACB1233" s="80">
        <v>96</v>
      </c>
      <c r="ACD1233" s="80">
        <v>1.1200000000000001</v>
      </c>
      <c r="ACE1233" s="80">
        <v>1.07</v>
      </c>
      <c r="ACG1233" s="80">
        <v>88</v>
      </c>
      <c r="ACH1233" s="80">
        <v>138</v>
      </c>
      <c r="ACQ1233" s="80">
        <v>26</v>
      </c>
      <c r="ACR1233" s="80">
        <v>25</v>
      </c>
      <c r="ACT1233" s="80">
        <v>0.8</v>
      </c>
      <c r="ACU1233" s="80">
        <v>0.8</v>
      </c>
      <c r="ACW1233" s="80">
        <v>19</v>
      </c>
      <c r="AGS1233" s="80">
        <v>0</v>
      </c>
      <c r="AGT1233" s="80">
        <v>0</v>
      </c>
      <c r="AGU1233" s="80">
        <v>0</v>
      </c>
      <c r="AGV1233" s="80">
        <v>0</v>
      </c>
      <c r="AGW1233" s="80">
        <v>1</v>
      </c>
      <c r="AGX1233" s="80">
        <v>1</v>
      </c>
      <c r="AGY1233" s="80">
        <v>0</v>
      </c>
      <c r="AGZ1233" s="80">
        <v>2</v>
      </c>
      <c r="AHA1233" s="80">
        <v>0</v>
      </c>
      <c r="AHB1233" s="80">
        <v>0</v>
      </c>
      <c r="AHC1233" s="80">
        <v>1</v>
      </c>
      <c r="AHD1233" s="80">
        <v>0</v>
      </c>
      <c r="AHE1233" s="80">
        <v>0</v>
      </c>
      <c r="AHF1233" s="80">
        <v>0</v>
      </c>
      <c r="AHH1233" s="80">
        <v>0</v>
      </c>
      <c r="AHI1233" s="80">
        <v>0</v>
      </c>
      <c r="AHK1233" s="80">
        <v>0</v>
      </c>
      <c r="AHL1233" s="80">
        <v>0</v>
      </c>
      <c r="AHM1233" s="80">
        <v>0</v>
      </c>
      <c r="AHN1233" s="80">
        <v>0</v>
      </c>
      <c r="AHO1233" s="80">
        <v>0</v>
      </c>
      <c r="AHP1233" s="80">
        <v>0</v>
      </c>
      <c r="AHQ1233" s="80">
        <v>0</v>
      </c>
      <c r="AHR1233" s="80">
        <v>0</v>
      </c>
      <c r="AIN1233" s="80">
        <v>0</v>
      </c>
      <c r="AIO1233" s="80">
        <v>0</v>
      </c>
      <c r="AIT1233" s="80">
        <v>0</v>
      </c>
      <c r="AIU1233" s="80">
        <v>2</v>
      </c>
      <c r="AIV1233" s="80">
        <v>0</v>
      </c>
      <c r="AIW1233" s="80">
        <v>0</v>
      </c>
      <c r="AJB1233" s="80">
        <v>35</v>
      </c>
      <c r="AJC1233" s="80">
        <v>72</v>
      </c>
    </row>
    <row r="1234" spans="1:951" s="14" customFormat="1">
      <c r="A1234" s="14">
        <v>257</v>
      </c>
      <c r="B1234" s="14">
        <v>1</v>
      </c>
      <c r="C1234" s="61">
        <v>1</v>
      </c>
      <c r="D1234" s="14" t="s">
        <v>9278</v>
      </c>
      <c r="E1234" s="14" t="s">
        <v>9279</v>
      </c>
      <c r="F1234" s="63" t="s">
        <v>9280</v>
      </c>
      <c r="G1234" s="58" t="s">
        <v>9281</v>
      </c>
      <c r="H1234" s="14" t="s">
        <v>9282</v>
      </c>
      <c r="I1234" s="14" t="s">
        <v>9283</v>
      </c>
      <c r="O1234" s="61">
        <v>0</v>
      </c>
      <c r="P1234" s="61">
        <v>0</v>
      </c>
      <c r="Q1234" s="61">
        <v>1</v>
      </c>
      <c r="R1234" s="61">
        <v>0</v>
      </c>
      <c r="S1234" s="61">
        <v>0</v>
      </c>
      <c r="T1234" s="61">
        <v>0</v>
      </c>
      <c r="U1234" s="61"/>
      <c r="V1234" s="61"/>
      <c r="W1234" s="61"/>
      <c r="X1234" s="61"/>
      <c r="Y1234" s="61"/>
      <c r="Z1234" s="14">
        <v>0</v>
      </c>
      <c r="AA1234" s="14">
        <v>1</v>
      </c>
      <c r="AB1234" s="58"/>
      <c r="AC1234" s="14">
        <v>0</v>
      </c>
      <c r="AE1234" s="14">
        <v>0</v>
      </c>
      <c r="AG1234" s="14">
        <v>0</v>
      </c>
      <c r="AI1234" s="14">
        <v>140</v>
      </c>
      <c r="AJ1234" s="14">
        <v>148</v>
      </c>
      <c r="DR1234" s="61">
        <v>88</v>
      </c>
      <c r="DS1234" s="61">
        <v>74</v>
      </c>
      <c r="DT1234" s="61"/>
      <c r="DU1234" s="61"/>
      <c r="DV1234" s="61"/>
      <c r="DW1234" s="61"/>
      <c r="DX1234" s="61"/>
      <c r="DY1234" s="61"/>
      <c r="DZ1234" s="61"/>
      <c r="EA1234" s="61"/>
      <c r="EB1234" s="61"/>
      <c r="EC1234" s="61"/>
      <c r="ED1234" s="61"/>
      <c r="EE1234" s="61"/>
      <c r="EF1234" s="61"/>
      <c r="EG1234" s="61"/>
      <c r="EH1234" s="61"/>
      <c r="EI1234" s="61"/>
      <c r="EJ1234" s="61"/>
      <c r="EK1234" s="61"/>
      <c r="EL1234" s="61"/>
      <c r="EM1234" s="61"/>
      <c r="EN1234" s="61"/>
      <c r="EO1234" s="61"/>
      <c r="EP1234" s="61"/>
      <c r="EQ1234" s="61"/>
      <c r="ER1234" s="61"/>
      <c r="ES1234" s="61"/>
      <c r="ET1234" s="61"/>
      <c r="EU1234" s="61"/>
      <c r="EV1234" s="61"/>
      <c r="EW1234" s="61"/>
      <c r="EX1234" s="61"/>
      <c r="EY1234" s="61"/>
      <c r="EZ1234" s="61"/>
      <c r="FA1234" s="61"/>
      <c r="FB1234" s="61"/>
      <c r="FC1234" s="61"/>
      <c r="FD1234" s="61"/>
      <c r="FE1234" s="61"/>
      <c r="FF1234" s="61"/>
      <c r="FG1234" s="61"/>
      <c r="FH1234" s="61"/>
      <c r="FI1234" s="61"/>
      <c r="FJ1234" s="61"/>
      <c r="FK1234" s="61"/>
      <c r="FL1234" s="61"/>
      <c r="FM1234" s="61"/>
      <c r="FN1234" s="61"/>
      <c r="FO1234" s="61"/>
      <c r="FP1234" s="61"/>
      <c r="FQ1234" s="61"/>
      <c r="FR1234" s="61"/>
      <c r="FS1234" s="61"/>
      <c r="FT1234" s="61"/>
      <c r="FU1234" s="61"/>
      <c r="FV1234" s="61"/>
      <c r="FW1234" s="61"/>
      <c r="FX1234" s="61"/>
      <c r="FY1234" s="61"/>
      <c r="FZ1234" s="61"/>
      <c r="GA1234" s="61"/>
      <c r="GB1234" s="61"/>
      <c r="GC1234" s="61"/>
      <c r="GD1234" s="61"/>
      <c r="GE1234" s="61"/>
      <c r="GF1234" s="61"/>
      <c r="GG1234" s="61"/>
      <c r="GH1234" s="61"/>
      <c r="GI1234" s="61"/>
      <c r="GJ1234" s="61"/>
      <c r="GK1234" s="61"/>
      <c r="GL1234" s="61"/>
      <c r="GM1234" s="61"/>
      <c r="GN1234" s="61"/>
      <c r="GO1234" s="61"/>
      <c r="GP1234" s="61"/>
      <c r="GQ1234" s="61"/>
      <c r="GR1234" s="61"/>
      <c r="GS1234" s="61"/>
      <c r="GT1234" s="61"/>
      <c r="GU1234" s="61"/>
      <c r="GV1234" s="61"/>
      <c r="GW1234" s="61"/>
      <c r="GX1234" s="61"/>
      <c r="GY1234" s="61"/>
      <c r="GZ1234" s="61"/>
      <c r="HA1234" s="14">
        <v>2</v>
      </c>
      <c r="HB1234" s="14">
        <v>2</v>
      </c>
      <c r="HT1234" s="14">
        <v>0</v>
      </c>
      <c r="HU1234" s="14">
        <v>0</v>
      </c>
      <c r="HY1234" s="63"/>
      <c r="HZ1234" s="63"/>
      <c r="IA1234" s="63"/>
      <c r="IB1234" s="63"/>
      <c r="IC1234" s="63"/>
      <c r="ID1234" s="63"/>
      <c r="IE1234" s="63"/>
      <c r="IF1234" s="63"/>
      <c r="IG1234" s="63"/>
      <c r="IH1234" s="63"/>
      <c r="II1234" s="63"/>
      <c r="IJ1234" s="63"/>
      <c r="IK1234" s="63"/>
      <c r="IL1234" s="63"/>
      <c r="IM1234" s="58"/>
      <c r="IN1234" s="58"/>
      <c r="IO1234" s="58"/>
      <c r="IP1234" s="14">
        <v>94</v>
      </c>
      <c r="IQ1234" s="14">
        <v>94</v>
      </c>
      <c r="LX1234" s="14">
        <v>72</v>
      </c>
      <c r="LY1234" s="14">
        <v>77</v>
      </c>
      <c r="PG1234" s="61">
        <v>16</v>
      </c>
      <c r="PH1234" s="61">
        <v>16</v>
      </c>
      <c r="PI1234" s="61"/>
      <c r="PJ1234" s="61"/>
      <c r="PK1234" s="61"/>
      <c r="PL1234" s="61"/>
      <c r="PM1234" s="61"/>
      <c r="PN1234" s="61"/>
      <c r="PO1234" s="61"/>
      <c r="PP1234" s="61"/>
      <c r="PQ1234" s="61"/>
      <c r="PR1234" s="61"/>
      <c r="PS1234" s="61"/>
      <c r="PT1234" s="61"/>
      <c r="PU1234" s="61"/>
      <c r="PV1234" s="61"/>
      <c r="PW1234" s="61"/>
      <c r="PX1234" s="61"/>
      <c r="PY1234" s="61"/>
      <c r="PZ1234" s="61"/>
      <c r="QA1234" s="61"/>
      <c r="QB1234" s="61"/>
      <c r="QC1234" s="61"/>
      <c r="QD1234" s="61"/>
      <c r="QE1234" s="61"/>
      <c r="QF1234" s="61"/>
      <c r="QG1234" s="61"/>
      <c r="QH1234" s="61"/>
      <c r="QI1234" s="61"/>
      <c r="QJ1234" s="61"/>
      <c r="QK1234" s="61"/>
      <c r="QL1234" s="61"/>
      <c r="QM1234" s="61"/>
      <c r="QN1234" s="61"/>
      <c r="QO1234" s="61"/>
      <c r="QP1234" s="61"/>
      <c r="QQ1234" s="61"/>
      <c r="QR1234" s="61"/>
      <c r="QS1234" s="61"/>
      <c r="QT1234" s="61"/>
      <c r="QU1234" s="61"/>
      <c r="QV1234" s="61"/>
      <c r="QW1234" s="61"/>
      <c r="QX1234" s="61"/>
      <c r="QY1234" s="61"/>
      <c r="QZ1234" s="61"/>
      <c r="RA1234" s="61"/>
      <c r="RB1234" s="61"/>
      <c r="RC1234" s="61"/>
      <c r="RD1234" s="61"/>
      <c r="RE1234" s="61"/>
      <c r="RF1234" s="61"/>
      <c r="RG1234" s="61"/>
      <c r="RH1234" s="61"/>
      <c r="RI1234" s="61"/>
      <c r="RJ1234" s="61"/>
      <c r="RK1234" s="61"/>
      <c r="RL1234" s="61"/>
      <c r="RM1234" s="61"/>
      <c r="RN1234" s="61"/>
      <c r="RO1234" s="61"/>
      <c r="RP1234" s="61"/>
      <c r="RQ1234" s="61"/>
      <c r="RR1234" s="61"/>
      <c r="RS1234" s="61"/>
      <c r="RT1234" s="61"/>
      <c r="RU1234" s="61"/>
      <c r="RV1234" s="61"/>
      <c r="RW1234" s="61"/>
      <c r="RX1234" s="61"/>
      <c r="RY1234" s="61"/>
      <c r="RZ1234" s="61"/>
      <c r="SA1234" s="61"/>
      <c r="SB1234" s="61"/>
      <c r="SC1234" s="61"/>
      <c r="SD1234" s="61"/>
      <c r="SE1234" s="61"/>
      <c r="SF1234" s="61"/>
      <c r="SG1234" s="61"/>
      <c r="SH1234" s="61"/>
      <c r="SI1234" s="61"/>
      <c r="SJ1234" s="61"/>
      <c r="SK1234" s="61"/>
      <c r="SL1234" s="61"/>
      <c r="SM1234" s="61"/>
      <c r="SN1234" s="61"/>
      <c r="SO1234" s="61"/>
      <c r="SP1234" s="58" t="s">
        <v>8447</v>
      </c>
      <c r="SQ1234" s="58" t="s">
        <v>8282</v>
      </c>
      <c r="SR1234" s="58"/>
      <c r="SS1234" s="58"/>
      <c r="ST1234" s="58"/>
      <c r="SU1234" s="58"/>
      <c r="SV1234" s="58"/>
      <c r="SW1234" s="58"/>
      <c r="SX1234" s="58"/>
      <c r="SY1234" s="58"/>
      <c r="SZ1234" s="58"/>
      <c r="TA1234" s="58"/>
      <c r="TB1234" s="58"/>
      <c r="TC1234" s="58"/>
      <c r="TD1234" s="58"/>
      <c r="TE1234" s="58"/>
      <c r="TF1234" s="58"/>
      <c r="TG1234" s="58"/>
      <c r="TH1234" s="58"/>
      <c r="TI1234" s="58"/>
      <c r="TJ1234" s="58"/>
      <c r="TK1234" s="58"/>
      <c r="TL1234" s="58"/>
      <c r="TM1234" s="58"/>
      <c r="TN1234" s="58"/>
      <c r="TO1234" s="58"/>
      <c r="TP1234" s="58"/>
      <c r="TQ1234" s="58"/>
      <c r="TR1234" s="58"/>
      <c r="TS1234" s="58"/>
      <c r="TT1234" s="58"/>
      <c r="TU1234" s="58"/>
      <c r="TV1234" s="58"/>
      <c r="TW1234" s="58"/>
      <c r="TX1234" s="58"/>
      <c r="TY1234" s="58"/>
      <c r="TZ1234" s="58"/>
      <c r="UA1234" s="58"/>
      <c r="UB1234" s="58"/>
      <c r="UC1234" s="58"/>
      <c r="UD1234" s="58"/>
      <c r="UE1234" s="58"/>
      <c r="UF1234" s="58"/>
      <c r="UG1234" s="58"/>
      <c r="UH1234" s="58"/>
      <c r="UI1234" s="58"/>
      <c r="UJ1234" s="58"/>
      <c r="UK1234" s="58"/>
      <c r="UL1234" s="58"/>
      <c r="UM1234" s="58"/>
      <c r="UN1234" s="58"/>
      <c r="UO1234" s="58"/>
      <c r="UP1234" s="58"/>
      <c r="UQ1234" s="58"/>
      <c r="UR1234" s="58"/>
      <c r="US1234" s="58"/>
      <c r="UT1234" s="58"/>
      <c r="UU1234" s="58"/>
      <c r="UV1234" s="58"/>
      <c r="UW1234" s="58"/>
      <c r="UX1234" s="58"/>
      <c r="UY1234" s="58"/>
      <c r="UZ1234" s="58"/>
      <c r="VA1234" s="58"/>
      <c r="VB1234" s="58"/>
      <c r="VC1234" s="58"/>
      <c r="VD1234" s="58"/>
      <c r="VE1234" s="58"/>
      <c r="VF1234" s="58"/>
      <c r="VG1234" s="58"/>
      <c r="VH1234" s="58"/>
      <c r="VI1234" s="58"/>
      <c r="VJ1234" s="58"/>
      <c r="VK1234" s="58"/>
      <c r="VL1234" s="58"/>
      <c r="VM1234" s="58"/>
      <c r="VN1234" s="58"/>
      <c r="VO1234" s="58"/>
      <c r="VP1234" s="58"/>
      <c r="VQ1234" s="58"/>
      <c r="VR1234" s="58"/>
      <c r="VS1234" s="58"/>
      <c r="VT1234" s="58"/>
      <c r="VU1234" s="58"/>
      <c r="VV1234" s="58"/>
      <c r="VW1234" s="58"/>
      <c r="VX1234" s="14">
        <v>0</v>
      </c>
      <c r="VY1234" s="14">
        <v>0</v>
      </c>
      <c r="WQ1234" s="14">
        <v>0</v>
      </c>
      <c r="WR1234" s="14">
        <v>0</v>
      </c>
      <c r="ZY1234" s="61"/>
      <c r="ZZ1234" s="61"/>
      <c r="AAA1234" s="61"/>
      <c r="AAE1234" s="63"/>
      <c r="AAF1234" s="63"/>
      <c r="AAG1234" s="63"/>
      <c r="AAI1234" s="63"/>
      <c r="AAJ1234" s="58"/>
      <c r="AAM1234" s="61"/>
      <c r="AAO1234" s="63"/>
      <c r="AAP1234" s="58"/>
      <c r="AAS1234" s="61"/>
      <c r="AAU1234" s="63"/>
      <c r="AAV1234" s="58"/>
      <c r="ABB1234" s="63"/>
      <c r="ABC1234" s="63"/>
      <c r="ABD1234" s="63"/>
      <c r="ABE1234" s="58"/>
      <c r="ABF1234" s="58"/>
      <c r="ABG1234" s="58"/>
      <c r="ABM1234" s="61"/>
      <c r="ABN1234" s="61"/>
      <c r="ABQ1234" s="63"/>
      <c r="ABR1234" s="63"/>
      <c r="ABS1234" s="58"/>
      <c r="ABT1234" s="58"/>
      <c r="ACA1234" s="61"/>
      <c r="ACB1234" s="61"/>
      <c r="ACC1234" s="61"/>
      <c r="ACG1234" s="63"/>
      <c r="ACH1234" s="63"/>
      <c r="ACI1234" s="63"/>
      <c r="ACJ1234" s="63"/>
      <c r="ACK1234" s="63"/>
      <c r="ACL1234" s="63"/>
      <c r="ACM1234" s="63"/>
      <c r="ACN1234" s="63"/>
      <c r="ACO1234" s="63"/>
      <c r="ACP1234" s="63"/>
      <c r="ACQ1234" s="58"/>
      <c r="ACR1234" s="58"/>
      <c r="ACS1234" s="58"/>
      <c r="ADB1234" s="63"/>
      <c r="ADC1234" s="63"/>
      <c r="ADD1234" s="58"/>
      <c r="ADE1234" s="58"/>
      <c r="AGK1234" s="61"/>
      <c r="AGM1234" s="63"/>
      <c r="AGN1234" s="58"/>
      <c r="AGQ1234" s="61"/>
      <c r="AGS1234" s="14">
        <v>1</v>
      </c>
      <c r="AGT1234" s="14">
        <v>0</v>
      </c>
      <c r="AGU1234" s="14">
        <v>0</v>
      </c>
      <c r="AGV1234" s="14">
        <v>1</v>
      </c>
      <c r="AGW1234" s="14">
        <v>0</v>
      </c>
      <c r="AGX1234" s="14">
        <v>0</v>
      </c>
      <c r="AGY1234" s="14">
        <v>0</v>
      </c>
      <c r="AGZ1234" s="14">
        <v>0</v>
      </c>
      <c r="AHA1234" s="14">
        <v>0</v>
      </c>
      <c r="AHB1234" s="14">
        <v>0</v>
      </c>
      <c r="AHC1234" s="14">
        <v>1</v>
      </c>
      <c r="AHD1234" s="14">
        <v>0</v>
      </c>
      <c r="AHE1234" s="14">
        <v>0</v>
      </c>
      <c r="AHF1234" s="14">
        <v>0</v>
      </c>
      <c r="AHH1234" s="14">
        <v>0</v>
      </c>
      <c r="AHI1234" s="14">
        <v>0</v>
      </c>
      <c r="AHK1234" s="14">
        <v>0</v>
      </c>
      <c r="AHL1234" s="14">
        <v>0</v>
      </c>
      <c r="AHM1234" s="14">
        <v>0</v>
      </c>
      <c r="AHN1234" s="14">
        <v>0</v>
      </c>
      <c r="AHO1234" s="14">
        <v>0</v>
      </c>
      <c r="AHP1234" s="14">
        <v>0</v>
      </c>
      <c r="AHQ1234" s="14">
        <v>0</v>
      </c>
      <c r="AHR1234" s="14">
        <v>6.5</v>
      </c>
      <c r="AHT1234" s="61"/>
      <c r="AHV1234" s="63"/>
      <c r="AHW1234" s="58"/>
      <c r="AHZ1234" s="61"/>
      <c r="AIB1234" s="63"/>
      <c r="AIC1234" s="58"/>
      <c r="AIF1234" s="61"/>
      <c r="AIH1234" s="63"/>
      <c r="AII1234" s="58"/>
      <c r="AIL1234" s="61"/>
      <c r="AIM1234" s="14">
        <v>0</v>
      </c>
      <c r="AIN1234" s="14">
        <v>0</v>
      </c>
      <c r="AIO1234" s="14">
        <v>0</v>
      </c>
      <c r="AIP1234" s="14">
        <v>1</v>
      </c>
      <c r="AIQ1234" s="14">
        <v>1</v>
      </c>
      <c r="AIR1234" s="61">
        <v>1</v>
      </c>
      <c r="AIS1234" s="14">
        <v>1</v>
      </c>
      <c r="AIT1234" s="60">
        <v>2</v>
      </c>
      <c r="AIU1234" s="58" t="s">
        <v>2308</v>
      </c>
      <c r="AIV1234" s="14">
        <v>0</v>
      </c>
      <c r="AIW1234" s="14">
        <v>0</v>
      </c>
      <c r="AIX1234" s="61">
        <v>152</v>
      </c>
      <c r="AIY1234" s="14">
        <v>67</v>
      </c>
      <c r="AJB1234" s="63"/>
      <c r="AJC1234" s="58"/>
      <c r="AJF1234" s="61"/>
      <c r="AJH1234" s="63"/>
      <c r="AJI1234" s="58"/>
      <c r="AJL1234" s="61"/>
      <c r="AJN1234" s="63"/>
      <c r="AJO1234" s="58"/>
    </row>
    <row r="1235" spans="1:951" s="14" customFormat="1">
      <c r="B1235" s="14">
        <v>2</v>
      </c>
      <c r="C1235" s="61">
        <v>1</v>
      </c>
      <c r="D1235" s="14" t="s">
        <v>9284</v>
      </c>
      <c r="E1235" s="14" t="s">
        <v>9285</v>
      </c>
      <c r="F1235" s="63"/>
      <c r="G1235" s="58"/>
      <c r="O1235" s="61">
        <v>0</v>
      </c>
      <c r="P1235" s="61">
        <v>0</v>
      </c>
      <c r="Q1235" s="61"/>
      <c r="R1235" s="61"/>
      <c r="S1235" s="61"/>
      <c r="T1235" s="61"/>
      <c r="U1235" s="61"/>
      <c r="V1235" s="61"/>
      <c r="W1235" s="61"/>
      <c r="X1235" s="61"/>
      <c r="Y1235" s="61"/>
      <c r="Z1235" s="14">
        <v>0</v>
      </c>
      <c r="AA1235" s="14">
        <v>2</v>
      </c>
      <c r="AB1235" s="14" t="s">
        <v>9286</v>
      </c>
      <c r="AC1235" s="14">
        <v>2</v>
      </c>
      <c r="AD1235" s="14">
        <v>0</v>
      </c>
      <c r="AE1235" s="14">
        <v>0</v>
      </c>
      <c r="AG1235" s="14">
        <v>0</v>
      </c>
      <c r="AI1235" s="14">
        <v>158</v>
      </c>
      <c r="AJ1235" s="14">
        <v>158</v>
      </c>
      <c r="DR1235" s="61">
        <v>74</v>
      </c>
      <c r="DS1235" s="61">
        <v>100</v>
      </c>
      <c r="DT1235" s="61"/>
      <c r="DU1235" s="61"/>
      <c r="DV1235" s="61"/>
      <c r="DW1235" s="61"/>
      <c r="DX1235" s="61"/>
      <c r="DY1235" s="61"/>
      <c r="DZ1235" s="61"/>
      <c r="EA1235" s="61"/>
      <c r="EB1235" s="61"/>
      <c r="EC1235" s="61"/>
      <c r="ED1235" s="61"/>
      <c r="EE1235" s="61"/>
      <c r="EF1235" s="61"/>
      <c r="EG1235" s="61"/>
      <c r="EH1235" s="61"/>
      <c r="EI1235" s="61"/>
      <c r="EJ1235" s="61"/>
      <c r="EK1235" s="61"/>
      <c r="EL1235" s="61"/>
      <c r="EM1235" s="61"/>
      <c r="EN1235" s="61"/>
      <c r="EO1235" s="61"/>
      <c r="EP1235" s="61"/>
      <c r="EQ1235" s="61"/>
      <c r="ER1235" s="61"/>
      <c r="ES1235" s="61"/>
      <c r="ET1235" s="61"/>
      <c r="EU1235" s="61"/>
      <c r="EV1235" s="61"/>
      <c r="EW1235" s="61"/>
      <c r="EX1235" s="61"/>
      <c r="EY1235" s="61"/>
      <c r="EZ1235" s="61"/>
      <c r="FA1235" s="61"/>
      <c r="FB1235" s="61"/>
      <c r="FC1235" s="61"/>
      <c r="FD1235" s="61"/>
      <c r="FE1235" s="61"/>
      <c r="FF1235" s="61"/>
      <c r="FG1235" s="61"/>
      <c r="FH1235" s="61"/>
      <c r="FI1235" s="61"/>
      <c r="FJ1235" s="61"/>
      <c r="FK1235" s="61"/>
      <c r="FL1235" s="61"/>
      <c r="FM1235" s="61"/>
      <c r="FN1235" s="61"/>
      <c r="FO1235" s="61"/>
      <c r="FP1235" s="61"/>
      <c r="FQ1235" s="61"/>
      <c r="FR1235" s="61"/>
      <c r="FS1235" s="61"/>
      <c r="FT1235" s="61"/>
      <c r="FU1235" s="61"/>
      <c r="FV1235" s="61"/>
      <c r="FW1235" s="61"/>
      <c r="FX1235" s="61"/>
      <c r="FY1235" s="61"/>
      <c r="FZ1235" s="61"/>
      <c r="GA1235" s="61"/>
      <c r="GB1235" s="61"/>
      <c r="GC1235" s="61"/>
      <c r="GD1235" s="61"/>
      <c r="GE1235" s="61"/>
      <c r="GF1235" s="61"/>
      <c r="GG1235" s="61"/>
      <c r="GH1235" s="61"/>
      <c r="GI1235" s="61"/>
      <c r="GJ1235" s="61"/>
      <c r="GK1235" s="61"/>
      <c r="GL1235" s="61"/>
      <c r="GM1235" s="61"/>
      <c r="GN1235" s="61"/>
      <c r="GO1235" s="61"/>
      <c r="GP1235" s="61"/>
      <c r="GQ1235" s="61"/>
      <c r="GR1235" s="61"/>
      <c r="GS1235" s="61"/>
      <c r="GT1235" s="61"/>
      <c r="GU1235" s="61"/>
      <c r="GV1235" s="61"/>
      <c r="GW1235" s="61"/>
      <c r="GX1235" s="61"/>
      <c r="GY1235" s="61"/>
      <c r="GZ1235" s="61"/>
      <c r="HA1235" s="14">
        <v>0</v>
      </c>
      <c r="HB1235" s="14">
        <v>2</v>
      </c>
      <c r="HT1235" s="14">
        <v>0</v>
      </c>
      <c r="HU1235" s="14">
        <v>0</v>
      </c>
      <c r="HY1235" s="63"/>
      <c r="HZ1235" s="63"/>
      <c r="IA1235" s="63"/>
      <c r="IB1235" s="63"/>
      <c r="IC1235" s="63"/>
      <c r="ID1235" s="63"/>
      <c r="IE1235" s="63"/>
      <c r="IF1235" s="63"/>
      <c r="IG1235" s="63"/>
      <c r="IH1235" s="63"/>
      <c r="II1235" s="63"/>
      <c r="IJ1235" s="63"/>
      <c r="IK1235" s="63"/>
      <c r="IL1235" s="63"/>
      <c r="IM1235" s="58"/>
      <c r="IN1235" s="58"/>
      <c r="IO1235" s="58"/>
      <c r="IP1235" s="14">
        <v>95</v>
      </c>
      <c r="IQ1235" s="14">
        <v>95</v>
      </c>
      <c r="LX1235" s="14">
        <v>72</v>
      </c>
      <c r="LY1235" s="14">
        <v>88</v>
      </c>
      <c r="PG1235" s="61">
        <v>16</v>
      </c>
      <c r="PH1235" s="61">
        <v>16</v>
      </c>
      <c r="PI1235" s="61"/>
      <c r="PJ1235" s="61"/>
      <c r="PK1235" s="61"/>
      <c r="PL1235" s="61"/>
      <c r="PM1235" s="61"/>
      <c r="PN1235" s="61"/>
      <c r="PO1235" s="61"/>
      <c r="PP1235" s="61"/>
      <c r="PQ1235" s="61"/>
      <c r="PR1235" s="61"/>
      <c r="PS1235" s="61"/>
      <c r="PT1235" s="61"/>
      <c r="PU1235" s="61"/>
      <c r="PV1235" s="61"/>
      <c r="PW1235" s="61"/>
      <c r="PX1235" s="61"/>
      <c r="PY1235" s="61"/>
      <c r="PZ1235" s="61"/>
      <c r="QA1235" s="61"/>
      <c r="QB1235" s="61"/>
      <c r="QC1235" s="61"/>
      <c r="QD1235" s="61"/>
      <c r="QE1235" s="61"/>
      <c r="QF1235" s="61"/>
      <c r="QG1235" s="61"/>
      <c r="QH1235" s="61"/>
      <c r="QI1235" s="61"/>
      <c r="QJ1235" s="61"/>
      <c r="QK1235" s="61"/>
      <c r="QL1235" s="61"/>
      <c r="QM1235" s="61"/>
      <c r="QN1235" s="61"/>
      <c r="QO1235" s="61"/>
      <c r="QP1235" s="61"/>
      <c r="QQ1235" s="61"/>
      <c r="QR1235" s="61"/>
      <c r="QS1235" s="61"/>
      <c r="QT1235" s="61"/>
      <c r="QU1235" s="61"/>
      <c r="QV1235" s="61"/>
      <c r="QW1235" s="61"/>
      <c r="QX1235" s="61"/>
      <c r="QY1235" s="61"/>
      <c r="QZ1235" s="61"/>
      <c r="RA1235" s="61"/>
      <c r="RB1235" s="61"/>
      <c r="RC1235" s="61"/>
      <c r="RD1235" s="61"/>
      <c r="RE1235" s="61"/>
      <c r="RF1235" s="61"/>
      <c r="RG1235" s="61"/>
      <c r="RH1235" s="61"/>
      <c r="RI1235" s="61"/>
      <c r="RJ1235" s="61"/>
      <c r="RK1235" s="61"/>
      <c r="RL1235" s="61"/>
      <c r="RM1235" s="61"/>
      <c r="RN1235" s="61"/>
      <c r="RO1235" s="61"/>
      <c r="RP1235" s="61"/>
      <c r="RQ1235" s="61"/>
      <c r="RR1235" s="61"/>
      <c r="RS1235" s="61"/>
      <c r="RT1235" s="61"/>
      <c r="RU1235" s="61"/>
      <c r="RV1235" s="61"/>
      <c r="RW1235" s="61"/>
      <c r="RX1235" s="61"/>
      <c r="RY1235" s="61"/>
      <c r="RZ1235" s="61"/>
      <c r="SA1235" s="61"/>
      <c r="SB1235" s="61"/>
      <c r="SC1235" s="61"/>
      <c r="SD1235" s="61"/>
      <c r="SE1235" s="61"/>
      <c r="SF1235" s="61"/>
      <c r="SG1235" s="61"/>
      <c r="SH1235" s="61"/>
      <c r="SI1235" s="61"/>
      <c r="SJ1235" s="61"/>
      <c r="SK1235" s="61"/>
      <c r="SL1235" s="61"/>
      <c r="SM1235" s="61"/>
      <c r="SN1235" s="61"/>
      <c r="SO1235" s="61"/>
      <c r="SP1235" s="58" t="s">
        <v>8443</v>
      </c>
      <c r="SQ1235" s="58" t="s">
        <v>8283</v>
      </c>
      <c r="SR1235" s="58"/>
      <c r="SS1235" s="58"/>
      <c r="ST1235" s="58"/>
      <c r="SU1235" s="58"/>
      <c r="SV1235" s="58"/>
      <c r="SW1235" s="58"/>
      <c r="SX1235" s="58"/>
      <c r="SY1235" s="58"/>
      <c r="SZ1235" s="58"/>
      <c r="TA1235" s="58"/>
      <c r="TB1235" s="58"/>
      <c r="TC1235" s="58"/>
      <c r="TD1235" s="58"/>
      <c r="TE1235" s="58"/>
      <c r="TF1235" s="58"/>
      <c r="TG1235" s="58"/>
      <c r="TH1235" s="58"/>
      <c r="TI1235" s="58"/>
      <c r="TJ1235" s="58"/>
      <c r="TK1235" s="58"/>
      <c r="TL1235" s="58"/>
      <c r="TM1235" s="58"/>
      <c r="TN1235" s="58"/>
      <c r="TO1235" s="58"/>
      <c r="TP1235" s="58"/>
      <c r="TQ1235" s="58"/>
      <c r="TR1235" s="58"/>
      <c r="TS1235" s="58"/>
      <c r="TT1235" s="58"/>
      <c r="TU1235" s="58"/>
      <c r="TV1235" s="58"/>
      <c r="TW1235" s="58"/>
      <c r="TX1235" s="58"/>
      <c r="TY1235" s="58"/>
      <c r="TZ1235" s="58"/>
      <c r="UA1235" s="58"/>
      <c r="UB1235" s="58"/>
      <c r="UC1235" s="58"/>
      <c r="UD1235" s="58"/>
      <c r="UE1235" s="58"/>
      <c r="UF1235" s="58"/>
      <c r="UG1235" s="58"/>
      <c r="UH1235" s="58"/>
      <c r="UI1235" s="58"/>
      <c r="UJ1235" s="58"/>
      <c r="UK1235" s="58"/>
      <c r="UL1235" s="58"/>
      <c r="UM1235" s="58"/>
      <c r="UN1235" s="58"/>
      <c r="UO1235" s="58"/>
      <c r="UP1235" s="58"/>
      <c r="UQ1235" s="58"/>
      <c r="UR1235" s="58"/>
      <c r="US1235" s="58"/>
      <c r="UT1235" s="58"/>
      <c r="UU1235" s="58"/>
      <c r="UV1235" s="58"/>
      <c r="UW1235" s="58"/>
      <c r="UX1235" s="58"/>
      <c r="UY1235" s="58"/>
      <c r="UZ1235" s="58"/>
      <c r="VA1235" s="58"/>
      <c r="VB1235" s="58"/>
      <c r="VC1235" s="58"/>
      <c r="VD1235" s="58"/>
      <c r="VE1235" s="58"/>
      <c r="VF1235" s="58"/>
      <c r="VG1235" s="58"/>
      <c r="VH1235" s="58"/>
      <c r="VI1235" s="58"/>
      <c r="VJ1235" s="58"/>
      <c r="VK1235" s="58"/>
      <c r="VL1235" s="58"/>
      <c r="VM1235" s="58"/>
      <c r="VN1235" s="58"/>
      <c r="VO1235" s="58"/>
      <c r="VP1235" s="58"/>
      <c r="VQ1235" s="58"/>
      <c r="VR1235" s="58"/>
      <c r="VS1235" s="58"/>
      <c r="VT1235" s="58"/>
      <c r="VU1235" s="58"/>
      <c r="VV1235" s="58"/>
      <c r="VW1235" s="58"/>
      <c r="VX1235" s="14">
        <v>0</v>
      </c>
      <c r="VY1235" s="14">
        <v>0</v>
      </c>
      <c r="WQ1235" s="14">
        <v>0</v>
      </c>
      <c r="WR1235" s="14">
        <v>0</v>
      </c>
      <c r="ZY1235" s="61"/>
      <c r="ZZ1235" s="61"/>
      <c r="AAA1235" s="61"/>
      <c r="AAE1235" s="63"/>
      <c r="AAF1235" s="63"/>
      <c r="AAG1235" s="63"/>
      <c r="AAI1235" s="63"/>
      <c r="AAJ1235" s="58"/>
      <c r="AAM1235" s="61"/>
      <c r="AAO1235" s="63"/>
      <c r="AAP1235" s="58"/>
      <c r="AAS1235" s="61"/>
      <c r="AAU1235" s="63"/>
      <c r="AAV1235" s="58"/>
      <c r="ABB1235" s="63"/>
      <c r="ABC1235" s="63"/>
      <c r="ABD1235" s="63"/>
      <c r="ABE1235" s="58"/>
      <c r="ABF1235" s="58"/>
      <c r="ABG1235" s="58"/>
      <c r="ABM1235" s="61"/>
      <c r="ABN1235" s="61"/>
      <c r="ABQ1235" s="63"/>
      <c r="ABR1235" s="63"/>
      <c r="ABS1235" s="58"/>
      <c r="ABT1235" s="58"/>
      <c r="ACA1235" s="61"/>
      <c r="ACB1235" s="61"/>
      <c r="ACC1235" s="61"/>
      <c r="ACG1235" s="63"/>
      <c r="ACH1235" s="63"/>
      <c r="ACI1235" s="63"/>
      <c r="ACJ1235" s="63"/>
      <c r="ACK1235" s="63"/>
      <c r="ACL1235" s="63"/>
      <c r="ACM1235" s="63"/>
      <c r="ACN1235" s="63"/>
      <c r="ACO1235" s="63"/>
      <c r="ACP1235" s="63"/>
      <c r="ACQ1235" s="58"/>
      <c r="ACR1235" s="58"/>
      <c r="ACS1235" s="58"/>
      <c r="ADB1235" s="63"/>
      <c r="ADC1235" s="63"/>
      <c r="ADD1235" s="58"/>
      <c r="ADE1235" s="58"/>
      <c r="AGK1235" s="61"/>
      <c r="AGM1235" s="63"/>
      <c r="AGN1235" s="58"/>
      <c r="AGQ1235" s="61"/>
      <c r="AGS1235" s="14">
        <v>1</v>
      </c>
      <c r="AGT1235" s="14">
        <v>0</v>
      </c>
      <c r="AGU1235" s="14">
        <v>0</v>
      </c>
      <c r="AGV1235" s="14">
        <v>1</v>
      </c>
      <c r="AGW1235" s="14">
        <v>0</v>
      </c>
      <c r="AGX1235" s="14">
        <v>1</v>
      </c>
      <c r="AGY1235" s="14">
        <v>0</v>
      </c>
      <c r="AGZ1235" s="14">
        <v>0</v>
      </c>
      <c r="AHA1235" s="14">
        <v>0</v>
      </c>
      <c r="AHB1235" s="14">
        <v>0</v>
      </c>
      <c r="AHC1235" s="14">
        <v>1</v>
      </c>
      <c r="AHD1235" s="14">
        <v>0</v>
      </c>
      <c r="AHE1235" s="14">
        <v>0</v>
      </c>
      <c r="AHF1235" s="14">
        <v>0</v>
      </c>
      <c r="AHH1235" s="14">
        <v>0</v>
      </c>
      <c r="AHI1235" s="14">
        <v>0</v>
      </c>
      <c r="AHK1235" s="14">
        <v>0</v>
      </c>
      <c r="AHL1235" s="14">
        <v>0</v>
      </c>
      <c r="AHM1235" s="14">
        <v>0</v>
      </c>
      <c r="AHN1235" s="14">
        <v>0</v>
      </c>
      <c r="AHO1235" s="14">
        <v>0</v>
      </c>
      <c r="AHP1235" s="14">
        <v>0</v>
      </c>
      <c r="AHQ1235" s="14">
        <v>0</v>
      </c>
      <c r="AHR1235" s="14">
        <v>5.5</v>
      </c>
      <c r="AHT1235" s="61"/>
      <c r="AHV1235" s="63"/>
      <c r="AHW1235" s="58"/>
      <c r="AHZ1235" s="61"/>
      <c r="AIB1235" s="63"/>
      <c r="AIC1235" s="58"/>
      <c r="AIF1235" s="61"/>
      <c r="AIH1235" s="63"/>
      <c r="AII1235" s="58"/>
      <c r="AIL1235" s="61"/>
      <c r="AIM1235" s="14">
        <v>0</v>
      </c>
      <c r="AIN1235" s="14">
        <v>0</v>
      </c>
      <c r="AIO1235" s="14">
        <v>0</v>
      </c>
      <c r="AIR1235" s="61"/>
      <c r="AIT1235" s="60">
        <v>2</v>
      </c>
      <c r="AIU1235" s="58" t="s">
        <v>2308</v>
      </c>
      <c r="AIV1235" s="14">
        <v>1</v>
      </c>
      <c r="AIW1235" s="14">
        <v>0</v>
      </c>
      <c r="AIX1235" s="61">
        <v>43</v>
      </c>
      <c r="AIY1235" s="14">
        <v>38</v>
      </c>
      <c r="AJB1235" s="63"/>
      <c r="AJC1235" s="58"/>
      <c r="AJF1235" s="61"/>
      <c r="AJH1235" s="63"/>
      <c r="AJI1235" s="58"/>
      <c r="AJL1235" s="61"/>
      <c r="AJN1235" s="63"/>
      <c r="AJO1235" s="58"/>
    </row>
    <row r="1236" spans="1:951" s="14" customFormat="1">
      <c r="B1236" s="14">
        <v>3</v>
      </c>
      <c r="C1236" s="61">
        <v>1</v>
      </c>
      <c r="D1236" s="14" t="s">
        <v>9287</v>
      </c>
      <c r="F1236" s="63"/>
      <c r="G1236" s="58"/>
      <c r="O1236" s="61">
        <v>1</v>
      </c>
      <c r="P1236" s="61"/>
      <c r="Q1236" s="61"/>
      <c r="R1236" s="61"/>
      <c r="S1236" s="61"/>
      <c r="T1236" s="61"/>
      <c r="U1236" s="61"/>
      <c r="V1236" s="61"/>
      <c r="W1236" s="61"/>
      <c r="X1236" s="61"/>
      <c r="Y1236" s="61"/>
      <c r="Z1236" s="14">
        <v>0</v>
      </c>
      <c r="AA1236" s="14">
        <v>1</v>
      </c>
      <c r="AB1236" s="58" t="s">
        <v>9288</v>
      </c>
      <c r="AC1236" s="14">
        <v>6</v>
      </c>
      <c r="AD1236" s="14">
        <v>0</v>
      </c>
      <c r="AE1236" s="14">
        <v>0</v>
      </c>
      <c r="AG1236" s="14">
        <v>0</v>
      </c>
      <c r="AI1236" s="14">
        <v>156</v>
      </c>
      <c r="AJ1236" s="14">
        <v>162</v>
      </c>
      <c r="DR1236" s="61">
        <v>82</v>
      </c>
      <c r="DS1236" s="61">
        <v>94</v>
      </c>
      <c r="DT1236" s="61"/>
      <c r="DU1236" s="61"/>
      <c r="DV1236" s="61"/>
      <c r="DW1236" s="61"/>
      <c r="DX1236" s="61"/>
      <c r="DY1236" s="61"/>
      <c r="DZ1236" s="61"/>
      <c r="EA1236" s="61"/>
      <c r="EB1236" s="61"/>
      <c r="EC1236" s="61"/>
      <c r="ED1236" s="61"/>
      <c r="EE1236" s="61"/>
      <c r="EF1236" s="61"/>
      <c r="EG1236" s="61"/>
      <c r="EH1236" s="61"/>
      <c r="EI1236" s="61"/>
      <c r="EJ1236" s="61"/>
      <c r="EK1236" s="61"/>
      <c r="EL1236" s="61"/>
      <c r="EM1236" s="61"/>
      <c r="EN1236" s="61"/>
      <c r="EO1236" s="61"/>
      <c r="EP1236" s="61"/>
      <c r="EQ1236" s="61"/>
      <c r="ER1236" s="61"/>
      <c r="ES1236" s="61"/>
      <c r="ET1236" s="61"/>
      <c r="EU1236" s="61"/>
      <c r="EV1236" s="61"/>
      <c r="EW1236" s="61"/>
      <c r="EX1236" s="61"/>
      <c r="EY1236" s="61"/>
      <c r="EZ1236" s="61"/>
      <c r="FA1236" s="61"/>
      <c r="FB1236" s="61"/>
      <c r="FC1236" s="61"/>
      <c r="FD1236" s="61"/>
      <c r="FE1236" s="61"/>
      <c r="FF1236" s="61"/>
      <c r="FG1236" s="61"/>
      <c r="FH1236" s="61"/>
      <c r="FI1236" s="61"/>
      <c r="FJ1236" s="61"/>
      <c r="FK1236" s="61"/>
      <c r="FL1236" s="61"/>
      <c r="FM1236" s="61"/>
      <c r="FN1236" s="61"/>
      <c r="FO1236" s="61"/>
      <c r="FP1236" s="61"/>
      <c r="FQ1236" s="61"/>
      <c r="FR1236" s="61"/>
      <c r="FS1236" s="61"/>
      <c r="FT1236" s="61"/>
      <c r="FU1236" s="61"/>
      <c r="FV1236" s="61"/>
      <c r="FW1236" s="61"/>
      <c r="FX1236" s="61"/>
      <c r="FY1236" s="61"/>
      <c r="FZ1236" s="61"/>
      <c r="GA1236" s="61"/>
      <c r="GB1236" s="61"/>
      <c r="GC1236" s="61"/>
      <c r="GD1236" s="61"/>
      <c r="GE1236" s="61"/>
      <c r="GF1236" s="61"/>
      <c r="GG1236" s="61"/>
      <c r="GH1236" s="61"/>
      <c r="GI1236" s="61"/>
      <c r="GJ1236" s="61"/>
      <c r="GK1236" s="61"/>
      <c r="GL1236" s="61"/>
      <c r="GM1236" s="61"/>
      <c r="GN1236" s="61"/>
      <c r="GO1236" s="61"/>
      <c r="GP1236" s="61"/>
      <c r="GQ1236" s="61"/>
      <c r="GR1236" s="61"/>
      <c r="GS1236" s="61"/>
      <c r="GT1236" s="61"/>
      <c r="GU1236" s="61"/>
      <c r="GV1236" s="61"/>
      <c r="GW1236" s="61"/>
      <c r="GX1236" s="61"/>
      <c r="GY1236" s="61"/>
      <c r="GZ1236" s="61"/>
      <c r="HA1236" s="14">
        <v>2</v>
      </c>
      <c r="HB1236" s="14">
        <v>2</v>
      </c>
      <c r="HT1236" s="14">
        <v>0</v>
      </c>
      <c r="HU1236" s="14">
        <v>0</v>
      </c>
      <c r="HY1236" s="63"/>
      <c r="HZ1236" s="63"/>
      <c r="IA1236" s="63"/>
      <c r="IB1236" s="63"/>
      <c r="IC1236" s="63"/>
      <c r="ID1236" s="63"/>
      <c r="IE1236" s="63"/>
      <c r="IF1236" s="63"/>
      <c r="IG1236" s="63"/>
      <c r="IH1236" s="63"/>
      <c r="II1236" s="63"/>
      <c r="IJ1236" s="63"/>
      <c r="IK1236" s="63"/>
      <c r="IL1236" s="63"/>
      <c r="IM1236" s="58"/>
      <c r="IN1236" s="58"/>
      <c r="IO1236" s="58"/>
      <c r="IP1236" s="14">
        <v>94</v>
      </c>
      <c r="IQ1236" s="14">
        <v>95</v>
      </c>
      <c r="LX1236" s="14">
        <v>84</v>
      </c>
      <c r="LY1236" s="14">
        <v>70</v>
      </c>
      <c r="PG1236" s="61">
        <v>16</v>
      </c>
      <c r="PH1236" s="61">
        <v>16</v>
      </c>
      <c r="PI1236" s="61"/>
      <c r="PJ1236" s="61"/>
      <c r="PK1236" s="61"/>
      <c r="PL1236" s="61"/>
      <c r="PM1236" s="61"/>
      <c r="PN1236" s="61"/>
      <c r="PO1236" s="61"/>
      <c r="PP1236" s="61"/>
      <c r="PQ1236" s="61"/>
      <c r="PR1236" s="61"/>
      <c r="PS1236" s="61"/>
      <c r="PT1236" s="61"/>
      <c r="PU1236" s="61"/>
      <c r="PV1236" s="61"/>
      <c r="PW1236" s="61"/>
      <c r="PX1236" s="61"/>
      <c r="PY1236" s="61"/>
      <c r="PZ1236" s="61"/>
      <c r="QA1236" s="61"/>
      <c r="QB1236" s="61"/>
      <c r="QC1236" s="61"/>
      <c r="QD1236" s="61"/>
      <c r="QE1236" s="61"/>
      <c r="QF1236" s="61"/>
      <c r="QG1236" s="61"/>
      <c r="QH1236" s="61"/>
      <c r="QI1236" s="61"/>
      <c r="QJ1236" s="61"/>
      <c r="QK1236" s="61"/>
      <c r="QL1236" s="61"/>
      <c r="QM1236" s="61"/>
      <c r="QN1236" s="61"/>
      <c r="QO1236" s="61"/>
      <c r="QP1236" s="61"/>
      <c r="QQ1236" s="61"/>
      <c r="QR1236" s="61"/>
      <c r="QS1236" s="61"/>
      <c r="QT1236" s="61"/>
      <c r="QU1236" s="61"/>
      <c r="QV1236" s="61"/>
      <c r="QW1236" s="61"/>
      <c r="QX1236" s="61"/>
      <c r="QY1236" s="61"/>
      <c r="QZ1236" s="61"/>
      <c r="RA1236" s="61"/>
      <c r="RB1236" s="61"/>
      <c r="RC1236" s="61"/>
      <c r="RD1236" s="61"/>
      <c r="RE1236" s="61"/>
      <c r="RF1236" s="61"/>
      <c r="RG1236" s="61"/>
      <c r="RH1236" s="61"/>
      <c r="RI1236" s="61"/>
      <c r="RJ1236" s="61"/>
      <c r="RK1236" s="61"/>
      <c r="RL1236" s="61"/>
      <c r="RM1236" s="61"/>
      <c r="RN1236" s="61"/>
      <c r="RO1236" s="61"/>
      <c r="RP1236" s="61"/>
      <c r="RQ1236" s="61"/>
      <c r="RR1236" s="61"/>
      <c r="RS1236" s="61"/>
      <c r="RT1236" s="61"/>
      <c r="RU1236" s="61"/>
      <c r="RV1236" s="61"/>
      <c r="RW1236" s="61"/>
      <c r="RX1236" s="61"/>
      <c r="RY1236" s="61"/>
      <c r="RZ1236" s="61"/>
      <c r="SA1236" s="61"/>
      <c r="SB1236" s="61"/>
      <c r="SC1236" s="61"/>
      <c r="SD1236" s="61"/>
      <c r="SE1236" s="61"/>
      <c r="SF1236" s="61"/>
      <c r="SG1236" s="61"/>
      <c r="SH1236" s="61"/>
      <c r="SI1236" s="61"/>
      <c r="SJ1236" s="61"/>
      <c r="SK1236" s="61"/>
      <c r="SL1236" s="61"/>
      <c r="SM1236" s="61"/>
      <c r="SN1236" s="61"/>
      <c r="SO1236" s="61"/>
      <c r="SP1236" s="58" t="s">
        <v>8456</v>
      </c>
      <c r="SQ1236" s="58" t="s">
        <v>8439</v>
      </c>
      <c r="SR1236" s="58"/>
      <c r="SS1236" s="58"/>
      <c r="ST1236" s="58"/>
      <c r="SU1236" s="58"/>
      <c r="SV1236" s="58"/>
      <c r="SW1236" s="58"/>
      <c r="SX1236" s="58"/>
      <c r="SY1236" s="58"/>
      <c r="SZ1236" s="58"/>
      <c r="TA1236" s="58"/>
      <c r="TB1236" s="58"/>
      <c r="TC1236" s="58"/>
      <c r="TD1236" s="58"/>
      <c r="TE1236" s="58"/>
      <c r="TF1236" s="58"/>
      <c r="TG1236" s="58"/>
      <c r="TH1236" s="58"/>
      <c r="TI1236" s="58"/>
      <c r="TJ1236" s="58"/>
      <c r="TK1236" s="58"/>
      <c r="TL1236" s="58"/>
      <c r="TM1236" s="58"/>
      <c r="TN1236" s="58"/>
      <c r="TO1236" s="58"/>
      <c r="TP1236" s="58"/>
      <c r="TQ1236" s="58"/>
      <c r="TR1236" s="58"/>
      <c r="TS1236" s="58"/>
      <c r="TT1236" s="58"/>
      <c r="TU1236" s="58"/>
      <c r="TV1236" s="58"/>
      <c r="TW1236" s="58"/>
      <c r="TX1236" s="58"/>
      <c r="TY1236" s="58"/>
      <c r="TZ1236" s="58"/>
      <c r="UA1236" s="58"/>
      <c r="UB1236" s="58"/>
      <c r="UC1236" s="58"/>
      <c r="UD1236" s="58"/>
      <c r="UE1236" s="58"/>
      <c r="UF1236" s="58"/>
      <c r="UG1236" s="58"/>
      <c r="UH1236" s="58"/>
      <c r="UI1236" s="58"/>
      <c r="UJ1236" s="58"/>
      <c r="UK1236" s="58"/>
      <c r="UL1236" s="58"/>
      <c r="UM1236" s="58"/>
      <c r="UN1236" s="58"/>
      <c r="UO1236" s="58"/>
      <c r="UP1236" s="58"/>
      <c r="UQ1236" s="58"/>
      <c r="UR1236" s="58"/>
      <c r="US1236" s="58"/>
      <c r="UT1236" s="58"/>
      <c r="UU1236" s="58"/>
      <c r="UV1236" s="58"/>
      <c r="UW1236" s="58"/>
      <c r="UX1236" s="58"/>
      <c r="UY1236" s="58"/>
      <c r="UZ1236" s="58"/>
      <c r="VA1236" s="58"/>
      <c r="VB1236" s="58"/>
      <c r="VC1236" s="58"/>
      <c r="VD1236" s="58"/>
      <c r="VE1236" s="58"/>
      <c r="VF1236" s="58"/>
      <c r="VG1236" s="58"/>
      <c r="VH1236" s="58"/>
      <c r="VI1236" s="58"/>
      <c r="VJ1236" s="58"/>
      <c r="VK1236" s="58"/>
      <c r="VL1236" s="58"/>
      <c r="VM1236" s="58"/>
      <c r="VN1236" s="58"/>
      <c r="VO1236" s="58"/>
      <c r="VP1236" s="58"/>
      <c r="VQ1236" s="58"/>
      <c r="VR1236" s="58"/>
      <c r="VS1236" s="58"/>
      <c r="VT1236" s="58"/>
      <c r="VU1236" s="58"/>
      <c r="VV1236" s="58"/>
      <c r="VW1236" s="58"/>
      <c r="VX1236" s="14">
        <v>0</v>
      </c>
      <c r="VY1236" s="14">
        <v>0</v>
      </c>
      <c r="WQ1236" s="14">
        <v>0</v>
      </c>
      <c r="WR1236" s="14">
        <v>0</v>
      </c>
      <c r="ZY1236" s="61"/>
      <c r="ZZ1236" s="61"/>
      <c r="AAA1236" s="61"/>
      <c r="AAE1236" s="63"/>
      <c r="AAF1236" s="63"/>
      <c r="AAG1236" s="63"/>
      <c r="AAI1236" s="63"/>
      <c r="AAJ1236" s="58"/>
      <c r="AAM1236" s="61"/>
      <c r="AAO1236" s="63"/>
      <c r="AAP1236" s="58"/>
      <c r="AAS1236" s="61"/>
      <c r="AAU1236" s="63"/>
      <c r="AAV1236" s="58"/>
      <c r="AAY1236" s="14">
        <v>24</v>
      </c>
      <c r="ABB1236" s="63"/>
      <c r="ABC1236" s="63"/>
      <c r="ABD1236" s="63"/>
      <c r="ABE1236" s="58"/>
      <c r="ABF1236" s="58"/>
      <c r="ABG1236" s="58"/>
      <c r="ABM1236" s="61">
        <v>6.48</v>
      </c>
      <c r="ABN1236" s="61"/>
      <c r="ABO1236" s="14">
        <v>205</v>
      </c>
      <c r="ABQ1236" s="63"/>
      <c r="ABR1236" s="63"/>
      <c r="ABS1236" s="58"/>
      <c r="ABT1236" s="58"/>
      <c r="ABU1236" s="14">
        <v>138</v>
      </c>
      <c r="ABX1236" s="14">
        <v>3.8</v>
      </c>
      <c r="ACA1236" s="61">
        <v>100</v>
      </c>
      <c r="ACB1236" s="61"/>
      <c r="ACC1236" s="61"/>
      <c r="ACD1236" s="14">
        <v>9.1</v>
      </c>
      <c r="ACG1236" s="14">
        <v>133</v>
      </c>
      <c r="ACQ1236" s="14">
        <v>11</v>
      </c>
      <c r="ACT1236" s="14">
        <v>0.75</v>
      </c>
      <c r="ACW1236" s="14">
        <v>14</v>
      </c>
      <c r="AGK1236" s="61"/>
      <c r="AGM1236" s="63"/>
      <c r="AGN1236" s="58"/>
      <c r="AGQ1236" s="61"/>
      <c r="AGS1236" s="14">
        <v>1</v>
      </c>
      <c r="AGT1236" s="14">
        <v>0</v>
      </c>
      <c r="AGU1236" s="14">
        <v>0</v>
      </c>
      <c r="AGV1236" s="14">
        <v>1</v>
      </c>
      <c r="AGW1236" s="14">
        <v>0</v>
      </c>
      <c r="AGX1236" s="14">
        <v>0</v>
      </c>
      <c r="AGY1236" s="14">
        <v>1</v>
      </c>
      <c r="AGZ1236" s="14">
        <v>1</v>
      </c>
      <c r="AHA1236" s="14">
        <v>1</v>
      </c>
      <c r="AHB1236" s="14">
        <v>10</v>
      </c>
      <c r="AHC1236" s="14">
        <v>1</v>
      </c>
      <c r="AHD1236" s="14">
        <v>0</v>
      </c>
      <c r="AHE1236" s="14">
        <v>0</v>
      </c>
      <c r="AHF1236" s="14">
        <v>0</v>
      </c>
      <c r="AHH1236" s="14">
        <v>0</v>
      </c>
      <c r="AHI1236" s="14">
        <v>0</v>
      </c>
      <c r="AHK1236" s="14">
        <v>0</v>
      </c>
      <c r="AHL1236" s="14">
        <v>0</v>
      </c>
      <c r="AHM1236" s="14">
        <v>0</v>
      </c>
      <c r="AHN1236" s="14">
        <v>0</v>
      </c>
      <c r="AHO1236" s="14">
        <v>0</v>
      </c>
      <c r="AHP1236" s="14">
        <v>0</v>
      </c>
      <c r="AHQ1236" s="14">
        <v>0</v>
      </c>
      <c r="AHR1236" s="14">
        <v>6.5</v>
      </c>
      <c r="AHT1236" s="61"/>
      <c r="AHV1236" s="63"/>
      <c r="AHW1236" s="58"/>
      <c r="AHZ1236" s="61"/>
      <c r="AIB1236" s="63"/>
      <c r="AIC1236" s="58"/>
      <c r="AIF1236" s="61"/>
      <c r="AIH1236" s="63"/>
      <c r="AII1236" s="58"/>
      <c r="AIL1236" s="61"/>
      <c r="AIM1236" s="14">
        <v>0</v>
      </c>
      <c r="AIN1236" s="14">
        <v>0</v>
      </c>
      <c r="AIO1236" s="14">
        <v>0</v>
      </c>
      <c r="AIR1236" s="61"/>
      <c r="AIT1236" s="60">
        <v>2</v>
      </c>
      <c r="AIU1236" s="58" t="s">
        <v>2308</v>
      </c>
      <c r="AIV1236" s="14">
        <v>1</v>
      </c>
      <c r="AIW1236" s="14">
        <v>0</v>
      </c>
      <c r="AIX1236" s="61">
        <v>49</v>
      </c>
      <c r="AIY1236" s="14">
        <v>23</v>
      </c>
      <c r="AJB1236" s="63"/>
      <c r="AJC1236" s="58"/>
      <c r="AJF1236" s="61"/>
      <c r="AJH1236" s="63"/>
      <c r="AJI1236" s="58"/>
      <c r="AJL1236" s="61"/>
      <c r="AJN1236" s="63"/>
      <c r="AJO1236" s="58"/>
    </row>
    <row r="1237" spans="1:951" s="14" customFormat="1">
      <c r="B1237" s="14">
        <v>4</v>
      </c>
      <c r="C1237" s="61">
        <v>1</v>
      </c>
      <c r="D1237" s="14" t="s">
        <v>9289</v>
      </c>
      <c r="F1237" s="63"/>
      <c r="G1237" s="58"/>
      <c r="O1237" s="61">
        <v>0</v>
      </c>
      <c r="P1237" s="61"/>
      <c r="Q1237" s="61"/>
      <c r="R1237" s="61"/>
      <c r="S1237" s="61"/>
      <c r="T1237" s="61"/>
      <c r="U1237" s="61"/>
      <c r="V1237" s="61"/>
      <c r="W1237" s="61"/>
      <c r="X1237" s="61"/>
      <c r="Y1237" s="61"/>
      <c r="Z1237" s="14">
        <v>0</v>
      </c>
      <c r="AA1237" s="14">
        <v>2</v>
      </c>
      <c r="AB1237" s="58" t="s">
        <v>9290</v>
      </c>
      <c r="AC1237" s="14">
        <v>4</v>
      </c>
      <c r="AD1237" s="14">
        <v>0</v>
      </c>
      <c r="AE1237" s="14">
        <v>1</v>
      </c>
      <c r="AF1237" s="14">
        <v>0</v>
      </c>
      <c r="AG1237" s="14">
        <v>0</v>
      </c>
      <c r="AI1237" s="14">
        <v>136</v>
      </c>
      <c r="AJ1237" s="14">
        <v>134</v>
      </c>
      <c r="DR1237" s="61">
        <v>64</v>
      </c>
      <c r="DS1237" s="61">
        <v>62</v>
      </c>
      <c r="DT1237" s="61"/>
      <c r="DU1237" s="61"/>
      <c r="DV1237" s="61"/>
      <c r="DW1237" s="61"/>
      <c r="DX1237" s="61"/>
      <c r="DY1237" s="61"/>
      <c r="DZ1237" s="61"/>
      <c r="EA1237" s="61"/>
      <c r="EB1237" s="61"/>
      <c r="EC1237" s="61"/>
      <c r="ED1237" s="61"/>
      <c r="EE1237" s="61"/>
      <c r="EF1237" s="61"/>
      <c r="EG1237" s="61"/>
      <c r="EH1237" s="61"/>
      <c r="EI1237" s="61"/>
      <c r="EJ1237" s="61"/>
      <c r="EK1237" s="61"/>
      <c r="EL1237" s="61"/>
      <c r="EM1237" s="61"/>
      <c r="EN1237" s="61"/>
      <c r="EO1237" s="61"/>
      <c r="EP1237" s="61"/>
      <c r="EQ1237" s="61"/>
      <c r="ER1237" s="61"/>
      <c r="ES1237" s="61"/>
      <c r="ET1237" s="61"/>
      <c r="EU1237" s="61"/>
      <c r="EV1237" s="61"/>
      <c r="EW1237" s="61"/>
      <c r="EX1237" s="61"/>
      <c r="EY1237" s="61"/>
      <c r="EZ1237" s="61"/>
      <c r="FA1237" s="61"/>
      <c r="FB1237" s="61"/>
      <c r="FC1237" s="61"/>
      <c r="FD1237" s="61"/>
      <c r="FE1237" s="61"/>
      <c r="FF1237" s="61"/>
      <c r="FG1237" s="61"/>
      <c r="FH1237" s="61"/>
      <c r="FI1237" s="61"/>
      <c r="FJ1237" s="61"/>
      <c r="FK1237" s="61"/>
      <c r="FL1237" s="61"/>
      <c r="FM1237" s="61"/>
      <c r="FN1237" s="61"/>
      <c r="FO1237" s="61"/>
      <c r="FP1237" s="61"/>
      <c r="FQ1237" s="61"/>
      <c r="FR1237" s="61"/>
      <c r="FS1237" s="61"/>
      <c r="FT1237" s="61"/>
      <c r="FU1237" s="61"/>
      <c r="FV1237" s="61"/>
      <c r="FW1237" s="61"/>
      <c r="FX1237" s="61"/>
      <c r="FY1237" s="61"/>
      <c r="FZ1237" s="61"/>
      <c r="GA1237" s="61"/>
      <c r="GB1237" s="61"/>
      <c r="GC1237" s="61"/>
      <c r="GD1237" s="61"/>
      <c r="GE1237" s="61"/>
      <c r="GF1237" s="61"/>
      <c r="GG1237" s="61"/>
      <c r="GH1237" s="61"/>
      <c r="GI1237" s="61"/>
      <c r="GJ1237" s="61"/>
      <c r="GK1237" s="61"/>
      <c r="GL1237" s="61"/>
      <c r="GM1237" s="61"/>
      <c r="GN1237" s="61"/>
      <c r="GO1237" s="61"/>
      <c r="GP1237" s="61"/>
      <c r="GQ1237" s="61"/>
      <c r="GR1237" s="61"/>
      <c r="GS1237" s="61"/>
      <c r="GT1237" s="61"/>
      <c r="GU1237" s="61"/>
      <c r="GV1237" s="61"/>
      <c r="GW1237" s="61"/>
      <c r="GX1237" s="61"/>
      <c r="GY1237" s="61"/>
      <c r="GZ1237" s="61"/>
      <c r="HA1237" s="14">
        <v>2</v>
      </c>
      <c r="HB1237" s="14">
        <v>0</v>
      </c>
      <c r="HT1237" s="14">
        <v>0</v>
      </c>
      <c r="HU1237" s="14">
        <v>0</v>
      </c>
      <c r="HY1237" s="63"/>
      <c r="HZ1237" s="63"/>
      <c r="IA1237" s="63"/>
      <c r="IB1237" s="63"/>
      <c r="IC1237" s="63"/>
      <c r="ID1237" s="63"/>
      <c r="IE1237" s="63"/>
      <c r="IF1237" s="63"/>
      <c r="IG1237" s="63"/>
      <c r="IH1237" s="63"/>
      <c r="II1237" s="63"/>
      <c r="IJ1237" s="63"/>
      <c r="IK1237" s="63"/>
      <c r="IL1237" s="63"/>
      <c r="IM1237" s="58"/>
      <c r="IN1237" s="58"/>
      <c r="IO1237" s="58"/>
      <c r="IP1237" s="14">
        <v>95</v>
      </c>
      <c r="IQ1237" s="14">
        <v>98</v>
      </c>
      <c r="LX1237" s="14">
        <v>86</v>
      </c>
      <c r="LY1237" s="14">
        <v>76</v>
      </c>
      <c r="PG1237" s="61">
        <v>16</v>
      </c>
      <c r="PH1237" s="61">
        <v>16</v>
      </c>
      <c r="PI1237" s="61"/>
      <c r="PJ1237" s="61"/>
      <c r="PK1237" s="61"/>
      <c r="PL1237" s="61"/>
      <c r="PM1237" s="61"/>
      <c r="PN1237" s="61"/>
      <c r="PO1237" s="61"/>
      <c r="PP1237" s="61"/>
      <c r="PQ1237" s="61"/>
      <c r="PR1237" s="61"/>
      <c r="PS1237" s="61"/>
      <c r="PT1237" s="61"/>
      <c r="PU1237" s="61"/>
      <c r="PV1237" s="61"/>
      <c r="PW1237" s="61"/>
      <c r="PX1237" s="61"/>
      <c r="PY1237" s="61"/>
      <c r="PZ1237" s="61"/>
      <c r="QA1237" s="61"/>
      <c r="QB1237" s="61"/>
      <c r="QC1237" s="61"/>
      <c r="QD1237" s="61"/>
      <c r="QE1237" s="61"/>
      <c r="QF1237" s="61"/>
      <c r="QG1237" s="61"/>
      <c r="QH1237" s="61"/>
      <c r="QI1237" s="61"/>
      <c r="QJ1237" s="61"/>
      <c r="QK1237" s="61"/>
      <c r="QL1237" s="61"/>
      <c r="QM1237" s="61"/>
      <c r="QN1237" s="61"/>
      <c r="QO1237" s="61"/>
      <c r="QP1237" s="61"/>
      <c r="QQ1237" s="61"/>
      <c r="QR1237" s="61"/>
      <c r="QS1237" s="61"/>
      <c r="QT1237" s="61"/>
      <c r="QU1237" s="61"/>
      <c r="QV1237" s="61"/>
      <c r="QW1237" s="61"/>
      <c r="QX1237" s="61"/>
      <c r="QY1237" s="61"/>
      <c r="QZ1237" s="61"/>
      <c r="RA1237" s="61"/>
      <c r="RB1237" s="61"/>
      <c r="RC1237" s="61"/>
      <c r="RD1237" s="61"/>
      <c r="RE1237" s="61"/>
      <c r="RF1237" s="61"/>
      <c r="RG1237" s="61"/>
      <c r="RH1237" s="61"/>
      <c r="RI1237" s="61"/>
      <c r="RJ1237" s="61"/>
      <c r="RK1237" s="61"/>
      <c r="RL1237" s="61"/>
      <c r="RM1237" s="61"/>
      <c r="RN1237" s="61"/>
      <c r="RO1237" s="61"/>
      <c r="RP1237" s="61"/>
      <c r="RQ1237" s="61"/>
      <c r="RR1237" s="61"/>
      <c r="RS1237" s="61"/>
      <c r="RT1237" s="61"/>
      <c r="RU1237" s="61"/>
      <c r="RV1237" s="61"/>
      <c r="RW1237" s="61"/>
      <c r="RX1237" s="61"/>
      <c r="RY1237" s="61"/>
      <c r="RZ1237" s="61"/>
      <c r="SA1237" s="61"/>
      <c r="SB1237" s="61"/>
      <c r="SC1237" s="61"/>
      <c r="SD1237" s="61"/>
      <c r="SE1237" s="61"/>
      <c r="SF1237" s="61"/>
      <c r="SG1237" s="61"/>
      <c r="SH1237" s="61"/>
      <c r="SI1237" s="61"/>
      <c r="SJ1237" s="61"/>
      <c r="SK1237" s="61"/>
      <c r="SL1237" s="61"/>
      <c r="SM1237" s="61"/>
      <c r="SN1237" s="61"/>
      <c r="SO1237" s="61"/>
      <c r="SP1237" s="58" t="s">
        <v>6143</v>
      </c>
      <c r="SQ1237" s="58" t="s">
        <v>8449</v>
      </c>
      <c r="SR1237" s="58"/>
      <c r="SS1237" s="58"/>
      <c r="ST1237" s="58"/>
      <c r="SU1237" s="58"/>
      <c r="SV1237" s="58"/>
      <c r="SW1237" s="58"/>
      <c r="SX1237" s="58"/>
      <c r="SY1237" s="58"/>
      <c r="SZ1237" s="58"/>
      <c r="TA1237" s="58"/>
      <c r="TB1237" s="58"/>
      <c r="TC1237" s="58"/>
      <c r="TD1237" s="58"/>
      <c r="TE1237" s="58"/>
      <c r="TF1237" s="58"/>
      <c r="TG1237" s="58"/>
      <c r="TH1237" s="58"/>
      <c r="TI1237" s="58"/>
      <c r="TJ1237" s="58"/>
      <c r="TK1237" s="58"/>
      <c r="TL1237" s="58"/>
      <c r="TM1237" s="58"/>
      <c r="TN1237" s="58"/>
      <c r="TO1237" s="58"/>
      <c r="TP1237" s="58"/>
      <c r="TQ1237" s="58"/>
      <c r="TR1237" s="58"/>
      <c r="TS1237" s="58"/>
      <c r="TT1237" s="58"/>
      <c r="TU1237" s="58"/>
      <c r="TV1237" s="58"/>
      <c r="TW1237" s="58"/>
      <c r="TX1237" s="58"/>
      <c r="TY1237" s="58"/>
      <c r="TZ1237" s="58"/>
      <c r="UA1237" s="58"/>
      <c r="UB1237" s="58"/>
      <c r="UC1237" s="58"/>
      <c r="UD1237" s="58"/>
      <c r="UE1237" s="58"/>
      <c r="UF1237" s="58"/>
      <c r="UG1237" s="58"/>
      <c r="UH1237" s="58"/>
      <c r="UI1237" s="58"/>
      <c r="UJ1237" s="58"/>
      <c r="UK1237" s="58"/>
      <c r="UL1237" s="58"/>
      <c r="UM1237" s="58"/>
      <c r="UN1237" s="58"/>
      <c r="UO1237" s="58"/>
      <c r="UP1237" s="58"/>
      <c r="UQ1237" s="58"/>
      <c r="UR1237" s="58"/>
      <c r="US1237" s="58"/>
      <c r="UT1237" s="58"/>
      <c r="UU1237" s="58"/>
      <c r="UV1237" s="58"/>
      <c r="UW1237" s="58"/>
      <c r="UX1237" s="58"/>
      <c r="UY1237" s="58"/>
      <c r="UZ1237" s="58"/>
      <c r="VA1237" s="58"/>
      <c r="VB1237" s="58"/>
      <c r="VC1237" s="58"/>
      <c r="VD1237" s="58"/>
      <c r="VE1237" s="58"/>
      <c r="VF1237" s="58"/>
      <c r="VG1237" s="58"/>
      <c r="VH1237" s="58"/>
      <c r="VI1237" s="58"/>
      <c r="VJ1237" s="58"/>
      <c r="VK1237" s="58"/>
      <c r="VL1237" s="58"/>
      <c r="VM1237" s="58"/>
      <c r="VN1237" s="58"/>
      <c r="VO1237" s="58"/>
      <c r="VP1237" s="58"/>
      <c r="VQ1237" s="58"/>
      <c r="VR1237" s="58"/>
      <c r="VS1237" s="58"/>
      <c r="VT1237" s="58"/>
      <c r="VU1237" s="58"/>
      <c r="VV1237" s="58"/>
      <c r="VW1237" s="58"/>
      <c r="VX1237" s="14">
        <v>0</v>
      </c>
      <c r="VY1237" s="14">
        <v>0</v>
      </c>
      <c r="WQ1237" s="14">
        <v>0</v>
      </c>
      <c r="WR1237" s="14">
        <v>0</v>
      </c>
      <c r="ZY1237" s="61"/>
      <c r="ZZ1237" s="61"/>
      <c r="AAA1237" s="61"/>
      <c r="AAE1237" s="63"/>
      <c r="AAF1237" s="63"/>
      <c r="AAG1237" s="63"/>
      <c r="AAI1237" s="63"/>
      <c r="AAJ1237" s="58"/>
      <c r="AAM1237" s="61"/>
      <c r="AAO1237" s="63"/>
      <c r="AAP1237" s="58"/>
      <c r="AAS1237" s="61"/>
      <c r="AAU1237" s="63"/>
      <c r="AAV1237" s="58"/>
      <c r="ABB1237" s="63"/>
      <c r="ABC1237" s="63"/>
      <c r="ABD1237" s="63"/>
      <c r="ABE1237" s="58"/>
      <c r="ABF1237" s="58"/>
      <c r="ABG1237" s="58"/>
      <c r="ABM1237" s="61"/>
      <c r="ABN1237" s="61"/>
      <c r="ABQ1237" s="63"/>
      <c r="ABR1237" s="63"/>
      <c r="ABS1237" s="58"/>
      <c r="ABT1237" s="58"/>
      <c r="ACA1237" s="61"/>
      <c r="ACB1237" s="61"/>
      <c r="ACC1237" s="61"/>
      <c r="ACG1237" s="63"/>
      <c r="ACH1237" s="63"/>
      <c r="ACI1237" s="63"/>
      <c r="ACJ1237" s="63"/>
      <c r="ACK1237" s="63"/>
      <c r="ACL1237" s="63"/>
      <c r="ACM1237" s="63"/>
      <c r="ACN1237" s="63"/>
      <c r="ACO1237" s="63"/>
      <c r="ACP1237" s="63"/>
      <c r="ACQ1237" s="58"/>
      <c r="ACR1237" s="58"/>
      <c r="ACS1237" s="58"/>
      <c r="ADB1237" s="63"/>
      <c r="ADC1237" s="63"/>
      <c r="ADD1237" s="58"/>
      <c r="ADE1237" s="58"/>
      <c r="AGK1237" s="61"/>
      <c r="AGM1237" s="63"/>
      <c r="AGN1237" s="58"/>
      <c r="AGQ1237" s="61"/>
      <c r="AGS1237" s="14">
        <v>1</v>
      </c>
      <c r="AGT1237" s="14">
        <v>0</v>
      </c>
      <c r="AGU1237" s="14">
        <v>0</v>
      </c>
      <c r="AGV1237" s="14">
        <v>1</v>
      </c>
      <c r="AGW1237" s="14">
        <v>0</v>
      </c>
      <c r="AGX1237" s="14">
        <v>0</v>
      </c>
      <c r="AGY1237" s="14">
        <v>0</v>
      </c>
      <c r="AGZ1237" s="14">
        <v>0</v>
      </c>
      <c r="AHA1237" s="14">
        <v>0</v>
      </c>
      <c r="AHB1237" s="14">
        <v>0</v>
      </c>
      <c r="AHC1237" s="14">
        <v>1</v>
      </c>
      <c r="AHD1237" s="14">
        <v>0</v>
      </c>
      <c r="AHE1237" s="14">
        <v>0</v>
      </c>
      <c r="AHF1237" s="14">
        <v>0</v>
      </c>
      <c r="AHH1237" s="14">
        <v>0</v>
      </c>
      <c r="AHI1237" s="14">
        <v>0</v>
      </c>
      <c r="AHK1237" s="14">
        <v>0</v>
      </c>
      <c r="AHL1237" s="14">
        <v>0</v>
      </c>
      <c r="AHM1237" s="14">
        <v>0</v>
      </c>
      <c r="AHN1237" s="14">
        <v>0</v>
      </c>
      <c r="AHO1237" s="14">
        <v>0</v>
      </c>
      <c r="AHP1237" s="14">
        <v>0</v>
      </c>
      <c r="AHQ1237" s="14">
        <v>0</v>
      </c>
      <c r="AHR1237" s="14">
        <f>AVERAGE(0,5,5)</f>
        <v>3.3333333333333335</v>
      </c>
      <c r="AHT1237" s="61"/>
      <c r="AHV1237" s="63"/>
      <c r="AHW1237" s="58"/>
      <c r="AHZ1237" s="61"/>
      <c r="AIB1237" s="63"/>
      <c r="AIC1237" s="58"/>
      <c r="AIF1237" s="61"/>
      <c r="AIH1237" s="63"/>
      <c r="AII1237" s="58"/>
      <c r="AIL1237" s="61"/>
      <c r="AIM1237" s="14">
        <v>0</v>
      </c>
      <c r="AIN1237" s="14">
        <v>0</v>
      </c>
      <c r="AIO1237" s="14">
        <v>0</v>
      </c>
      <c r="AIR1237" s="61"/>
      <c r="AIT1237" s="60">
        <v>3</v>
      </c>
      <c r="AIU1237" s="58" t="s">
        <v>2308</v>
      </c>
      <c r="AIV1237" s="14">
        <v>1</v>
      </c>
      <c r="AIW1237" s="14">
        <v>0</v>
      </c>
      <c r="AIX1237" s="61">
        <v>45</v>
      </c>
      <c r="AIY1237" s="14">
        <v>50</v>
      </c>
      <c r="AIZ1237" s="14">
        <v>35</v>
      </c>
      <c r="AJB1237" s="63"/>
      <c r="AJC1237" s="58"/>
      <c r="AJF1237" s="61"/>
      <c r="AJH1237" s="63"/>
      <c r="AJI1237" s="58"/>
      <c r="AJL1237" s="61"/>
      <c r="AJN1237" s="63"/>
      <c r="AJO1237" s="58"/>
    </row>
    <row r="1238" spans="1:951" s="14" customFormat="1">
      <c r="B1238" s="14">
        <v>5</v>
      </c>
      <c r="C1238" s="61">
        <v>1</v>
      </c>
      <c r="D1238" s="14" t="s">
        <v>9291</v>
      </c>
      <c r="F1238" s="63"/>
      <c r="G1238" s="58"/>
      <c r="O1238" s="61">
        <v>1</v>
      </c>
      <c r="P1238" s="61"/>
      <c r="Q1238" s="61"/>
      <c r="R1238" s="61"/>
      <c r="S1238" s="61"/>
      <c r="T1238" s="61"/>
      <c r="U1238" s="61"/>
      <c r="V1238" s="61"/>
      <c r="W1238" s="61"/>
      <c r="X1238" s="61"/>
      <c r="Y1238" s="61"/>
      <c r="Z1238" s="14">
        <v>0</v>
      </c>
      <c r="AA1238" s="14">
        <v>1</v>
      </c>
      <c r="AB1238" s="58" t="s">
        <v>9292</v>
      </c>
      <c r="AC1238" s="14">
        <v>1</v>
      </c>
      <c r="AD1238" s="14">
        <v>0</v>
      </c>
      <c r="AE1238" s="14">
        <v>1</v>
      </c>
      <c r="AF1238" s="14">
        <v>0</v>
      </c>
      <c r="AG1238" s="14">
        <v>0</v>
      </c>
      <c r="AI1238" s="14">
        <v>128</v>
      </c>
      <c r="AJ1238" s="14">
        <v>130</v>
      </c>
      <c r="DR1238" s="61">
        <v>80</v>
      </c>
      <c r="DS1238" s="61">
        <v>82</v>
      </c>
      <c r="DT1238" s="61"/>
      <c r="DU1238" s="61"/>
      <c r="DV1238" s="61"/>
      <c r="DW1238" s="61"/>
      <c r="DX1238" s="61"/>
      <c r="DY1238" s="61"/>
      <c r="DZ1238" s="61"/>
      <c r="EA1238" s="61"/>
      <c r="EB1238" s="61"/>
      <c r="EC1238" s="61"/>
      <c r="ED1238" s="61"/>
      <c r="EE1238" s="61"/>
      <c r="EF1238" s="61"/>
      <c r="EG1238" s="61"/>
      <c r="EH1238" s="61"/>
      <c r="EI1238" s="61"/>
      <c r="EJ1238" s="61"/>
      <c r="EK1238" s="61"/>
      <c r="EL1238" s="61"/>
      <c r="EM1238" s="61"/>
      <c r="EN1238" s="61"/>
      <c r="EO1238" s="61"/>
      <c r="EP1238" s="61"/>
      <c r="EQ1238" s="61"/>
      <c r="ER1238" s="61"/>
      <c r="ES1238" s="61"/>
      <c r="ET1238" s="61"/>
      <c r="EU1238" s="61"/>
      <c r="EV1238" s="61"/>
      <c r="EW1238" s="61"/>
      <c r="EX1238" s="61"/>
      <c r="EY1238" s="61"/>
      <c r="EZ1238" s="61"/>
      <c r="FA1238" s="61"/>
      <c r="FB1238" s="61"/>
      <c r="FC1238" s="61"/>
      <c r="FD1238" s="61"/>
      <c r="FE1238" s="61"/>
      <c r="FF1238" s="61"/>
      <c r="FG1238" s="61"/>
      <c r="FH1238" s="61"/>
      <c r="FI1238" s="61"/>
      <c r="FJ1238" s="61"/>
      <c r="FK1238" s="61"/>
      <c r="FL1238" s="61"/>
      <c r="FM1238" s="61"/>
      <c r="FN1238" s="61"/>
      <c r="FO1238" s="61"/>
      <c r="FP1238" s="61"/>
      <c r="FQ1238" s="61"/>
      <c r="FR1238" s="61"/>
      <c r="FS1238" s="61"/>
      <c r="FT1238" s="61"/>
      <c r="FU1238" s="61"/>
      <c r="FV1238" s="61"/>
      <c r="FW1238" s="61"/>
      <c r="FX1238" s="61"/>
      <c r="FY1238" s="61"/>
      <c r="FZ1238" s="61"/>
      <c r="GA1238" s="61"/>
      <c r="GB1238" s="61"/>
      <c r="GC1238" s="61"/>
      <c r="GD1238" s="61"/>
      <c r="GE1238" s="61"/>
      <c r="GF1238" s="61"/>
      <c r="GG1238" s="61"/>
      <c r="GH1238" s="61"/>
      <c r="GI1238" s="61"/>
      <c r="GJ1238" s="61"/>
      <c r="GK1238" s="61"/>
      <c r="GL1238" s="61"/>
      <c r="GM1238" s="61"/>
      <c r="GN1238" s="61"/>
      <c r="GO1238" s="61"/>
      <c r="GP1238" s="61"/>
      <c r="GQ1238" s="61"/>
      <c r="GR1238" s="61"/>
      <c r="GS1238" s="61"/>
      <c r="GT1238" s="61"/>
      <c r="GU1238" s="61"/>
      <c r="GV1238" s="61"/>
      <c r="GW1238" s="61"/>
      <c r="GX1238" s="61"/>
      <c r="GY1238" s="61"/>
      <c r="GZ1238" s="61"/>
      <c r="HA1238" s="14">
        <v>2</v>
      </c>
      <c r="HB1238" s="14">
        <v>2</v>
      </c>
      <c r="HT1238" s="14">
        <v>0</v>
      </c>
      <c r="HU1238" s="14">
        <v>0</v>
      </c>
      <c r="HY1238" s="63"/>
      <c r="HZ1238" s="63"/>
      <c r="IA1238" s="63"/>
      <c r="IB1238" s="63"/>
      <c r="IC1238" s="63"/>
      <c r="ID1238" s="63"/>
      <c r="IE1238" s="63"/>
      <c r="IF1238" s="63"/>
      <c r="IG1238" s="63"/>
      <c r="IH1238" s="63"/>
      <c r="II1238" s="63"/>
      <c r="IJ1238" s="63"/>
      <c r="IK1238" s="63"/>
      <c r="IL1238" s="63"/>
      <c r="IM1238" s="58"/>
      <c r="IN1238" s="58"/>
      <c r="IO1238" s="58"/>
      <c r="IP1238" s="14">
        <v>97</v>
      </c>
      <c r="IQ1238" s="14">
        <v>97</v>
      </c>
      <c r="LX1238" s="14">
        <v>72</v>
      </c>
      <c r="LY1238" s="14">
        <v>72</v>
      </c>
      <c r="PG1238" s="61">
        <v>18</v>
      </c>
      <c r="PH1238" s="61">
        <v>18</v>
      </c>
      <c r="PI1238" s="61"/>
      <c r="PJ1238" s="61"/>
      <c r="PK1238" s="61"/>
      <c r="PL1238" s="61"/>
      <c r="PM1238" s="61"/>
      <c r="PN1238" s="61"/>
      <c r="PO1238" s="61"/>
      <c r="PP1238" s="61"/>
      <c r="PQ1238" s="61"/>
      <c r="PR1238" s="61"/>
      <c r="PS1238" s="61"/>
      <c r="PT1238" s="61"/>
      <c r="PU1238" s="61"/>
      <c r="PV1238" s="61"/>
      <c r="PW1238" s="61"/>
      <c r="PX1238" s="61"/>
      <c r="PY1238" s="61"/>
      <c r="PZ1238" s="61"/>
      <c r="QA1238" s="61"/>
      <c r="QB1238" s="61"/>
      <c r="QC1238" s="61"/>
      <c r="QD1238" s="61"/>
      <c r="QE1238" s="61"/>
      <c r="QF1238" s="61"/>
      <c r="QG1238" s="61"/>
      <c r="QH1238" s="61"/>
      <c r="QI1238" s="61"/>
      <c r="QJ1238" s="61"/>
      <c r="QK1238" s="61"/>
      <c r="QL1238" s="61"/>
      <c r="QM1238" s="61"/>
      <c r="QN1238" s="61"/>
      <c r="QO1238" s="61"/>
      <c r="QP1238" s="61"/>
      <c r="QQ1238" s="61"/>
      <c r="QR1238" s="61"/>
      <c r="QS1238" s="61"/>
      <c r="QT1238" s="61"/>
      <c r="QU1238" s="61"/>
      <c r="QV1238" s="61"/>
      <c r="QW1238" s="61"/>
      <c r="QX1238" s="61"/>
      <c r="QY1238" s="61"/>
      <c r="QZ1238" s="61"/>
      <c r="RA1238" s="61"/>
      <c r="RB1238" s="61"/>
      <c r="RC1238" s="61"/>
      <c r="RD1238" s="61"/>
      <c r="RE1238" s="61"/>
      <c r="RF1238" s="61"/>
      <c r="RG1238" s="61"/>
      <c r="RH1238" s="61"/>
      <c r="RI1238" s="61"/>
      <c r="RJ1238" s="61"/>
      <c r="RK1238" s="61"/>
      <c r="RL1238" s="61"/>
      <c r="RM1238" s="61"/>
      <c r="RN1238" s="61"/>
      <c r="RO1238" s="61"/>
      <c r="RP1238" s="61"/>
      <c r="RQ1238" s="61"/>
      <c r="RR1238" s="61"/>
      <c r="RS1238" s="61"/>
      <c r="RT1238" s="61"/>
      <c r="RU1238" s="61"/>
      <c r="RV1238" s="61"/>
      <c r="RW1238" s="61"/>
      <c r="RX1238" s="61"/>
      <c r="RY1238" s="61"/>
      <c r="RZ1238" s="61"/>
      <c r="SA1238" s="61"/>
      <c r="SB1238" s="61"/>
      <c r="SC1238" s="61"/>
      <c r="SD1238" s="61"/>
      <c r="SE1238" s="61"/>
      <c r="SF1238" s="61"/>
      <c r="SG1238" s="61"/>
      <c r="SH1238" s="61"/>
      <c r="SI1238" s="61"/>
      <c r="SJ1238" s="61"/>
      <c r="SK1238" s="61"/>
      <c r="SL1238" s="61"/>
      <c r="SM1238" s="61"/>
      <c r="SN1238" s="61"/>
      <c r="SO1238" s="61"/>
      <c r="SP1238" s="58" t="s">
        <v>8284</v>
      </c>
      <c r="SQ1238" s="58" t="s">
        <v>8874</v>
      </c>
      <c r="SR1238" s="58"/>
      <c r="SS1238" s="58"/>
      <c r="ST1238" s="58"/>
      <c r="SU1238" s="58"/>
      <c r="SV1238" s="58"/>
      <c r="SW1238" s="58"/>
      <c r="SX1238" s="58"/>
      <c r="SY1238" s="58"/>
      <c r="SZ1238" s="58"/>
      <c r="TA1238" s="58"/>
      <c r="TB1238" s="58"/>
      <c r="TC1238" s="58"/>
      <c r="TD1238" s="58"/>
      <c r="TE1238" s="58"/>
      <c r="TF1238" s="58"/>
      <c r="TG1238" s="58"/>
      <c r="TH1238" s="58"/>
      <c r="TI1238" s="58"/>
      <c r="TJ1238" s="58"/>
      <c r="TK1238" s="58"/>
      <c r="TL1238" s="58"/>
      <c r="TM1238" s="58"/>
      <c r="TN1238" s="58"/>
      <c r="TO1238" s="58"/>
      <c r="TP1238" s="58"/>
      <c r="TQ1238" s="58"/>
      <c r="TR1238" s="58"/>
      <c r="TS1238" s="58"/>
      <c r="TT1238" s="58"/>
      <c r="TU1238" s="58"/>
      <c r="TV1238" s="58"/>
      <c r="TW1238" s="58"/>
      <c r="TX1238" s="58"/>
      <c r="TY1238" s="58"/>
      <c r="TZ1238" s="58"/>
      <c r="UA1238" s="58"/>
      <c r="UB1238" s="58"/>
      <c r="UC1238" s="58"/>
      <c r="UD1238" s="58"/>
      <c r="UE1238" s="58"/>
      <c r="UF1238" s="58"/>
      <c r="UG1238" s="58"/>
      <c r="UH1238" s="58"/>
      <c r="UI1238" s="58"/>
      <c r="UJ1238" s="58"/>
      <c r="UK1238" s="58"/>
      <c r="UL1238" s="58"/>
      <c r="UM1238" s="58"/>
      <c r="UN1238" s="58"/>
      <c r="UO1238" s="58"/>
      <c r="UP1238" s="58"/>
      <c r="UQ1238" s="58"/>
      <c r="UR1238" s="58"/>
      <c r="US1238" s="58"/>
      <c r="UT1238" s="58"/>
      <c r="UU1238" s="58"/>
      <c r="UV1238" s="58"/>
      <c r="UW1238" s="58"/>
      <c r="UX1238" s="58"/>
      <c r="UY1238" s="58"/>
      <c r="UZ1238" s="58"/>
      <c r="VA1238" s="58"/>
      <c r="VB1238" s="58"/>
      <c r="VC1238" s="58"/>
      <c r="VD1238" s="58"/>
      <c r="VE1238" s="58"/>
      <c r="VF1238" s="58"/>
      <c r="VG1238" s="58"/>
      <c r="VH1238" s="58"/>
      <c r="VI1238" s="58"/>
      <c r="VJ1238" s="58"/>
      <c r="VK1238" s="58"/>
      <c r="VL1238" s="58"/>
      <c r="VM1238" s="58"/>
      <c r="VN1238" s="58"/>
      <c r="VO1238" s="58"/>
      <c r="VP1238" s="58"/>
      <c r="VQ1238" s="58"/>
      <c r="VR1238" s="58"/>
      <c r="VS1238" s="58"/>
      <c r="VT1238" s="58"/>
      <c r="VU1238" s="58"/>
      <c r="VV1238" s="58"/>
      <c r="VW1238" s="58"/>
      <c r="VX1238" s="14">
        <v>0</v>
      </c>
      <c r="VY1238" s="14">
        <v>0</v>
      </c>
      <c r="WQ1238" s="14">
        <v>0</v>
      </c>
      <c r="WR1238" s="14">
        <v>0</v>
      </c>
      <c r="ZY1238" s="61"/>
      <c r="ZZ1238" s="61"/>
      <c r="AAA1238" s="61"/>
      <c r="AAE1238" s="63"/>
      <c r="AAF1238" s="63"/>
      <c r="AAG1238" s="63"/>
      <c r="AAI1238" s="63"/>
      <c r="AAJ1238" s="58"/>
      <c r="AAM1238" s="61"/>
      <c r="AAO1238" s="63"/>
      <c r="AAP1238" s="58"/>
      <c r="AAS1238" s="61"/>
      <c r="AAU1238" s="63"/>
      <c r="AAV1238" s="58"/>
      <c r="ABB1238" s="63"/>
      <c r="ABC1238" s="63"/>
      <c r="ABD1238" s="63"/>
      <c r="ABE1238" s="58"/>
      <c r="ABF1238" s="58"/>
      <c r="ABG1238" s="58"/>
      <c r="ABM1238" s="61"/>
      <c r="ABN1238" s="61"/>
      <c r="ABQ1238" s="63"/>
      <c r="ABR1238" s="63"/>
      <c r="ABS1238" s="58"/>
      <c r="ABT1238" s="58"/>
      <c r="ACA1238" s="61"/>
      <c r="ACB1238" s="61"/>
      <c r="ACC1238" s="61"/>
      <c r="ACG1238" s="63"/>
      <c r="ACH1238" s="63"/>
      <c r="ACI1238" s="63"/>
      <c r="ACJ1238" s="63"/>
      <c r="ACK1238" s="63"/>
      <c r="ACL1238" s="63"/>
      <c r="ACM1238" s="63"/>
      <c r="ACN1238" s="63"/>
      <c r="ACO1238" s="63"/>
      <c r="ACP1238" s="63"/>
      <c r="ACQ1238" s="58"/>
      <c r="ACR1238" s="58"/>
      <c r="ACS1238" s="58"/>
      <c r="ADB1238" s="63"/>
      <c r="ADC1238" s="63"/>
      <c r="ADD1238" s="58"/>
      <c r="ADE1238" s="58"/>
      <c r="AGK1238" s="61"/>
      <c r="AGM1238" s="63"/>
      <c r="AGN1238" s="58"/>
      <c r="AGQ1238" s="61"/>
      <c r="AGS1238" s="14">
        <v>1</v>
      </c>
      <c r="AGT1238" s="14">
        <v>0</v>
      </c>
      <c r="AGU1238" s="14">
        <v>0</v>
      </c>
      <c r="AGV1238" s="14">
        <v>1</v>
      </c>
      <c r="AGW1238" s="14">
        <v>0</v>
      </c>
      <c r="AGX1238" s="14">
        <v>0</v>
      </c>
      <c r="AGY1238" s="14">
        <v>0</v>
      </c>
      <c r="AGZ1238" s="14">
        <v>0</v>
      </c>
      <c r="AHA1238" s="14">
        <v>0</v>
      </c>
      <c r="AHB1238" s="14">
        <v>0</v>
      </c>
      <c r="AHC1238" s="14">
        <v>1</v>
      </c>
      <c r="AHD1238" s="14">
        <v>0</v>
      </c>
      <c r="AHE1238" s="14">
        <v>0</v>
      </c>
      <c r="AHF1238" s="14">
        <v>0</v>
      </c>
      <c r="AHH1238" s="14">
        <v>0</v>
      </c>
      <c r="AHI1238" s="14">
        <v>0</v>
      </c>
      <c r="AHK1238" s="14">
        <v>0</v>
      </c>
      <c r="AHL1238" s="14">
        <v>0</v>
      </c>
      <c r="AHM1238" s="14">
        <v>0</v>
      </c>
      <c r="AHN1238" s="14">
        <v>0</v>
      </c>
      <c r="AHO1238" s="14">
        <v>0</v>
      </c>
      <c r="AHP1238" s="14">
        <v>0</v>
      </c>
      <c r="AHQ1238" s="14">
        <v>0</v>
      </c>
      <c r="AHR1238" s="14">
        <v>5</v>
      </c>
      <c r="AHT1238" s="61"/>
      <c r="AHV1238" s="63"/>
      <c r="AHW1238" s="58"/>
      <c r="AHZ1238" s="61"/>
      <c r="AIB1238" s="63"/>
      <c r="AIC1238" s="58"/>
      <c r="AIF1238" s="61"/>
      <c r="AIH1238" s="63"/>
      <c r="AII1238" s="58"/>
      <c r="AIL1238" s="61"/>
      <c r="AIM1238" s="14">
        <v>0</v>
      </c>
      <c r="AIN1238" s="14">
        <v>0</v>
      </c>
      <c r="AIO1238" s="14">
        <v>0</v>
      </c>
      <c r="AIR1238" s="61"/>
      <c r="AIT1238" s="60">
        <v>2</v>
      </c>
      <c r="AIU1238" s="58" t="s">
        <v>2308</v>
      </c>
      <c r="AIV1238" s="14">
        <v>1</v>
      </c>
      <c r="AIW1238" s="14">
        <v>0</v>
      </c>
      <c r="AIX1238" s="61">
        <v>45</v>
      </c>
      <c r="AIY1238" s="14">
        <v>60</v>
      </c>
      <c r="AJB1238" s="63"/>
      <c r="AJC1238" s="58"/>
      <c r="AJF1238" s="61"/>
      <c r="AJH1238" s="63"/>
      <c r="AJI1238" s="58"/>
      <c r="AJL1238" s="61"/>
      <c r="AJN1238" s="63"/>
      <c r="AJO1238" s="58"/>
    </row>
    <row r="1239" spans="1:951" s="14" customFormat="1">
      <c r="B1239" s="14">
        <v>6</v>
      </c>
      <c r="C1239" s="61">
        <v>0</v>
      </c>
      <c r="F1239" s="63"/>
      <c r="G1239" s="58"/>
      <c r="O1239" s="61"/>
      <c r="P1239" s="61"/>
      <c r="Q1239" s="61"/>
      <c r="R1239" s="61"/>
      <c r="S1239" s="61"/>
      <c r="T1239" s="61"/>
      <c r="U1239" s="61"/>
      <c r="V1239" s="61"/>
      <c r="W1239" s="61"/>
      <c r="X1239" s="61"/>
      <c r="Y1239" s="61"/>
      <c r="Z1239" s="14">
        <v>1</v>
      </c>
      <c r="AA1239" s="14">
        <v>2</v>
      </c>
      <c r="AB1239" s="58" t="s">
        <v>9293</v>
      </c>
      <c r="AE1239" s="14">
        <v>6</v>
      </c>
      <c r="AF1239" s="14">
        <v>0</v>
      </c>
      <c r="AG1239" s="14">
        <v>0</v>
      </c>
      <c r="AI1239" s="14">
        <v>128</v>
      </c>
      <c r="AJ1239" s="14">
        <v>136</v>
      </c>
      <c r="DR1239" s="61">
        <v>68</v>
      </c>
      <c r="DS1239" s="61">
        <v>76</v>
      </c>
      <c r="DT1239" s="61"/>
      <c r="DU1239" s="61"/>
      <c r="DV1239" s="61"/>
      <c r="DW1239" s="61"/>
      <c r="DX1239" s="61"/>
      <c r="DY1239" s="61"/>
      <c r="DZ1239" s="61"/>
      <c r="EA1239" s="61"/>
      <c r="EB1239" s="61"/>
      <c r="EC1239" s="61"/>
      <c r="ED1239" s="61"/>
      <c r="EE1239" s="61"/>
      <c r="EF1239" s="61"/>
      <c r="EG1239" s="61"/>
      <c r="EH1239" s="61"/>
      <c r="EI1239" s="61"/>
      <c r="EJ1239" s="61"/>
      <c r="EK1239" s="61"/>
      <c r="EL1239" s="61"/>
      <c r="EM1239" s="61"/>
      <c r="EN1239" s="61"/>
      <c r="EO1239" s="61"/>
      <c r="EP1239" s="61"/>
      <c r="EQ1239" s="61"/>
      <c r="ER1239" s="61"/>
      <c r="ES1239" s="61"/>
      <c r="ET1239" s="61"/>
      <c r="EU1239" s="61"/>
      <c r="EV1239" s="61"/>
      <c r="EW1239" s="61"/>
      <c r="EX1239" s="61"/>
      <c r="EY1239" s="61"/>
      <c r="EZ1239" s="61"/>
      <c r="FA1239" s="61"/>
      <c r="FB1239" s="61"/>
      <c r="FC1239" s="61"/>
      <c r="FD1239" s="61"/>
      <c r="FE1239" s="61"/>
      <c r="FF1239" s="61"/>
      <c r="FG1239" s="61"/>
      <c r="FH1239" s="61"/>
      <c r="FI1239" s="61"/>
      <c r="FJ1239" s="61"/>
      <c r="FK1239" s="61"/>
      <c r="FL1239" s="61"/>
      <c r="FM1239" s="61"/>
      <c r="FN1239" s="61"/>
      <c r="FO1239" s="61"/>
      <c r="FP1239" s="61"/>
      <c r="FQ1239" s="61"/>
      <c r="FR1239" s="61"/>
      <c r="FS1239" s="61"/>
      <c r="FT1239" s="61"/>
      <c r="FU1239" s="61"/>
      <c r="FV1239" s="61"/>
      <c r="FW1239" s="61"/>
      <c r="FX1239" s="61"/>
      <c r="FY1239" s="61"/>
      <c r="FZ1239" s="61"/>
      <c r="GA1239" s="61"/>
      <c r="GB1239" s="61"/>
      <c r="GC1239" s="61"/>
      <c r="GD1239" s="61"/>
      <c r="GE1239" s="61"/>
      <c r="GF1239" s="61"/>
      <c r="GG1239" s="61"/>
      <c r="GH1239" s="61"/>
      <c r="GI1239" s="61"/>
      <c r="GJ1239" s="61"/>
      <c r="GK1239" s="61"/>
      <c r="GL1239" s="61"/>
      <c r="GM1239" s="61"/>
      <c r="GN1239" s="61"/>
      <c r="GO1239" s="61"/>
      <c r="GP1239" s="61"/>
      <c r="GQ1239" s="61"/>
      <c r="GR1239" s="61"/>
      <c r="GS1239" s="61"/>
      <c r="GT1239" s="61"/>
      <c r="GU1239" s="61"/>
      <c r="GV1239" s="61"/>
      <c r="GW1239" s="61"/>
      <c r="GX1239" s="61"/>
      <c r="GY1239" s="61"/>
      <c r="GZ1239" s="61"/>
      <c r="HA1239" s="14">
        <v>2</v>
      </c>
      <c r="HB1239" s="14">
        <v>2</v>
      </c>
      <c r="HT1239" s="14">
        <v>0</v>
      </c>
      <c r="HU1239" s="14">
        <v>0</v>
      </c>
      <c r="HY1239" s="63"/>
      <c r="HZ1239" s="63"/>
      <c r="IA1239" s="63"/>
      <c r="IB1239" s="63"/>
      <c r="IC1239" s="63"/>
      <c r="ID1239" s="63"/>
      <c r="IE1239" s="63"/>
      <c r="IF1239" s="63"/>
      <c r="IG1239" s="63"/>
      <c r="IH1239" s="63"/>
      <c r="II1239" s="63"/>
      <c r="IJ1239" s="63"/>
      <c r="IK1239" s="63"/>
      <c r="IL1239" s="63"/>
      <c r="IM1239" s="58"/>
      <c r="IN1239" s="58"/>
      <c r="IO1239" s="58"/>
      <c r="IP1239" s="14">
        <v>99</v>
      </c>
      <c r="IQ1239" s="14">
        <v>98</v>
      </c>
      <c r="LX1239" s="14">
        <v>62</v>
      </c>
      <c r="LY1239" s="14">
        <v>75</v>
      </c>
      <c r="PG1239" s="61">
        <v>18</v>
      </c>
      <c r="PH1239" s="61">
        <v>18</v>
      </c>
      <c r="PI1239" s="61"/>
      <c r="PJ1239" s="61"/>
      <c r="PK1239" s="61"/>
      <c r="PL1239" s="61"/>
      <c r="PM1239" s="61"/>
      <c r="PN1239" s="61"/>
      <c r="PO1239" s="61"/>
      <c r="PP1239" s="61"/>
      <c r="PQ1239" s="61"/>
      <c r="PR1239" s="61"/>
      <c r="PS1239" s="61"/>
      <c r="PT1239" s="61"/>
      <c r="PU1239" s="61"/>
      <c r="PV1239" s="61"/>
      <c r="PW1239" s="61"/>
      <c r="PX1239" s="61"/>
      <c r="PY1239" s="61"/>
      <c r="PZ1239" s="61"/>
      <c r="QA1239" s="61"/>
      <c r="QB1239" s="61"/>
      <c r="QC1239" s="61"/>
      <c r="QD1239" s="61"/>
      <c r="QE1239" s="61"/>
      <c r="QF1239" s="61"/>
      <c r="QG1239" s="61"/>
      <c r="QH1239" s="61"/>
      <c r="QI1239" s="61"/>
      <c r="QJ1239" s="61"/>
      <c r="QK1239" s="61"/>
      <c r="QL1239" s="61"/>
      <c r="QM1239" s="61"/>
      <c r="QN1239" s="61"/>
      <c r="QO1239" s="61"/>
      <c r="QP1239" s="61"/>
      <c r="QQ1239" s="61"/>
      <c r="QR1239" s="61"/>
      <c r="QS1239" s="61"/>
      <c r="QT1239" s="61"/>
      <c r="QU1239" s="61"/>
      <c r="QV1239" s="61"/>
      <c r="QW1239" s="61"/>
      <c r="QX1239" s="61"/>
      <c r="QY1239" s="61"/>
      <c r="QZ1239" s="61"/>
      <c r="RA1239" s="61"/>
      <c r="RB1239" s="61"/>
      <c r="RC1239" s="61"/>
      <c r="RD1239" s="61"/>
      <c r="RE1239" s="61"/>
      <c r="RF1239" s="61"/>
      <c r="RG1239" s="61"/>
      <c r="RH1239" s="61"/>
      <c r="RI1239" s="61"/>
      <c r="RJ1239" s="61"/>
      <c r="RK1239" s="61"/>
      <c r="RL1239" s="61"/>
      <c r="RM1239" s="61"/>
      <c r="RN1239" s="61"/>
      <c r="RO1239" s="61"/>
      <c r="RP1239" s="61"/>
      <c r="RQ1239" s="61"/>
      <c r="RR1239" s="61"/>
      <c r="RS1239" s="61"/>
      <c r="RT1239" s="61"/>
      <c r="RU1239" s="61"/>
      <c r="RV1239" s="61"/>
      <c r="RW1239" s="61"/>
      <c r="RX1239" s="61"/>
      <c r="RY1239" s="61"/>
      <c r="RZ1239" s="61"/>
      <c r="SA1239" s="61"/>
      <c r="SB1239" s="61"/>
      <c r="SC1239" s="61"/>
      <c r="SD1239" s="61"/>
      <c r="SE1239" s="61"/>
      <c r="SF1239" s="61"/>
      <c r="SG1239" s="61"/>
      <c r="SH1239" s="61"/>
      <c r="SI1239" s="61"/>
      <c r="SJ1239" s="61"/>
      <c r="SK1239" s="61"/>
      <c r="SL1239" s="61"/>
      <c r="SM1239" s="61"/>
      <c r="SN1239" s="61"/>
      <c r="SO1239" s="61"/>
      <c r="SP1239" s="58" t="s">
        <v>8305</v>
      </c>
      <c r="SQ1239" s="58" t="s">
        <v>6143</v>
      </c>
      <c r="SR1239" s="58"/>
      <c r="SS1239" s="58"/>
      <c r="ST1239" s="58"/>
      <c r="SU1239" s="58"/>
      <c r="SV1239" s="58"/>
      <c r="SW1239" s="58"/>
      <c r="SX1239" s="58"/>
      <c r="SY1239" s="58"/>
      <c r="SZ1239" s="58"/>
      <c r="TA1239" s="58"/>
      <c r="TB1239" s="58"/>
      <c r="TC1239" s="58"/>
      <c r="TD1239" s="58"/>
      <c r="TE1239" s="58"/>
      <c r="TF1239" s="58"/>
      <c r="TG1239" s="58"/>
      <c r="TH1239" s="58"/>
      <c r="TI1239" s="58"/>
      <c r="TJ1239" s="58"/>
      <c r="TK1239" s="58"/>
      <c r="TL1239" s="58"/>
      <c r="TM1239" s="58"/>
      <c r="TN1239" s="58"/>
      <c r="TO1239" s="58"/>
      <c r="TP1239" s="58"/>
      <c r="TQ1239" s="58"/>
      <c r="TR1239" s="58"/>
      <c r="TS1239" s="58"/>
      <c r="TT1239" s="58"/>
      <c r="TU1239" s="58"/>
      <c r="TV1239" s="58"/>
      <c r="TW1239" s="58"/>
      <c r="TX1239" s="58"/>
      <c r="TY1239" s="58"/>
      <c r="TZ1239" s="58"/>
      <c r="UA1239" s="58"/>
      <c r="UB1239" s="58"/>
      <c r="UC1239" s="58"/>
      <c r="UD1239" s="58"/>
      <c r="UE1239" s="58"/>
      <c r="UF1239" s="58"/>
      <c r="UG1239" s="58"/>
      <c r="UH1239" s="58"/>
      <c r="UI1239" s="58"/>
      <c r="UJ1239" s="58"/>
      <c r="UK1239" s="58"/>
      <c r="UL1239" s="58"/>
      <c r="UM1239" s="58"/>
      <c r="UN1239" s="58"/>
      <c r="UO1239" s="58"/>
      <c r="UP1239" s="58"/>
      <c r="UQ1239" s="58"/>
      <c r="UR1239" s="58"/>
      <c r="US1239" s="58"/>
      <c r="UT1239" s="58"/>
      <c r="UU1239" s="58"/>
      <c r="UV1239" s="58"/>
      <c r="UW1239" s="58"/>
      <c r="UX1239" s="58"/>
      <c r="UY1239" s="58"/>
      <c r="UZ1239" s="58"/>
      <c r="VA1239" s="58"/>
      <c r="VB1239" s="58"/>
      <c r="VC1239" s="58"/>
      <c r="VD1239" s="58"/>
      <c r="VE1239" s="58"/>
      <c r="VF1239" s="58"/>
      <c r="VG1239" s="58"/>
      <c r="VH1239" s="58"/>
      <c r="VI1239" s="58"/>
      <c r="VJ1239" s="58"/>
      <c r="VK1239" s="58"/>
      <c r="VL1239" s="58"/>
      <c r="VM1239" s="58"/>
      <c r="VN1239" s="58"/>
      <c r="VO1239" s="58"/>
      <c r="VP1239" s="58"/>
      <c r="VQ1239" s="58"/>
      <c r="VR1239" s="58"/>
      <c r="VS1239" s="58"/>
      <c r="VT1239" s="58"/>
      <c r="VU1239" s="58"/>
      <c r="VV1239" s="58"/>
      <c r="VW1239" s="58"/>
      <c r="VX1239" s="14">
        <v>1</v>
      </c>
      <c r="VY1239" s="14">
        <v>1</v>
      </c>
      <c r="WQ1239" s="14">
        <v>0</v>
      </c>
      <c r="WR1239" s="14">
        <v>0</v>
      </c>
      <c r="ZY1239" s="61"/>
      <c r="ZZ1239" s="61"/>
      <c r="AAA1239" s="61"/>
      <c r="AAE1239" s="63"/>
      <c r="AAF1239" s="63"/>
      <c r="AAG1239" s="63"/>
      <c r="AAI1239" s="63"/>
      <c r="AAJ1239" s="58"/>
      <c r="AAM1239" s="61"/>
      <c r="AAO1239" s="63"/>
      <c r="AAP1239" s="58"/>
      <c r="AAS1239" s="61"/>
      <c r="AAU1239" s="63"/>
      <c r="AAV1239" s="58"/>
      <c r="ABB1239" s="63"/>
      <c r="ABC1239" s="63"/>
      <c r="ABD1239" s="63"/>
      <c r="ABE1239" s="58"/>
      <c r="ABF1239" s="58"/>
      <c r="ABG1239" s="58"/>
      <c r="ABM1239" s="61"/>
      <c r="ABN1239" s="61"/>
      <c r="ABQ1239" s="63"/>
      <c r="ABR1239" s="63"/>
      <c r="ABS1239" s="58"/>
      <c r="ABT1239" s="58"/>
      <c r="ACA1239" s="61"/>
      <c r="ACB1239" s="61"/>
      <c r="ACC1239" s="61"/>
      <c r="ACG1239" s="63"/>
      <c r="ACH1239" s="63"/>
      <c r="ACI1239" s="63"/>
      <c r="ACJ1239" s="63"/>
      <c r="ACK1239" s="63"/>
      <c r="ACL1239" s="63"/>
      <c r="ACM1239" s="63"/>
      <c r="ACN1239" s="63"/>
      <c r="ACO1239" s="63"/>
      <c r="ACP1239" s="63"/>
      <c r="ACQ1239" s="58"/>
      <c r="ACR1239" s="58"/>
      <c r="ACS1239" s="58"/>
      <c r="ADB1239" s="63"/>
      <c r="ADC1239" s="63"/>
      <c r="ADD1239" s="58"/>
      <c r="ADE1239" s="58"/>
      <c r="AGK1239" s="61"/>
      <c r="AGM1239" s="63"/>
      <c r="AGN1239" s="58"/>
      <c r="AGQ1239" s="61"/>
      <c r="AGS1239" s="14">
        <v>1</v>
      </c>
      <c r="AGT1239" s="14">
        <v>1</v>
      </c>
      <c r="AGU1239" s="14">
        <v>0</v>
      </c>
      <c r="AGV1239" s="14">
        <v>1</v>
      </c>
      <c r="AGW1239" s="14">
        <v>0</v>
      </c>
      <c r="AGX1239" s="14">
        <v>0</v>
      </c>
      <c r="AGY1239" s="14">
        <v>0</v>
      </c>
      <c r="AGZ1239" s="14">
        <v>0</v>
      </c>
      <c r="AHA1239" s="14">
        <v>0</v>
      </c>
      <c r="AHB1239" s="14">
        <v>0</v>
      </c>
      <c r="AHC1239" s="14">
        <v>2</v>
      </c>
      <c r="AHD1239" s="14">
        <v>0</v>
      </c>
      <c r="AHE1239" s="14">
        <v>0</v>
      </c>
      <c r="AHF1239" s="14">
        <v>0</v>
      </c>
      <c r="AHH1239" s="14">
        <v>0</v>
      </c>
      <c r="AHI1239" s="14">
        <v>0</v>
      </c>
      <c r="AHK1239" s="14">
        <v>0</v>
      </c>
      <c r="AHL1239" s="14">
        <v>0</v>
      </c>
      <c r="AHM1239" s="14">
        <v>0</v>
      </c>
      <c r="AHN1239" s="14">
        <v>0</v>
      </c>
      <c r="AHO1239" s="14">
        <v>0</v>
      </c>
      <c r="AHP1239" s="14">
        <v>0</v>
      </c>
      <c r="AHQ1239" s="14">
        <v>0</v>
      </c>
      <c r="AHR1239" s="14">
        <v>6</v>
      </c>
      <c r="AHT1239" s="61"/>
      <c r="AHV1239" s="63"/>
      <c r="AHW1239" s="58"/>
      <c r="AHZ1239" s="61"/>
      <c r="AIB1239" s="63"/>
      <c r="AIC1239" s="58"/>
      <c r="AIF1239" s="61"/>
      <c r="AIH1239" s="63"/>
      <c r="AII1239" s="58"/>
      <c r="AIL1239" s="61"/>
      <c r="AIM1239" s="14">
        <v>0</v>
      </c>
      <c r="AIN1239" s="14">
        <v>0</v>
      </c>
      <c r="AIO1239" s="14">
        <v>0</v>
      </c>
      <c r="AIR1239" s="61"/>
      <c r="AIT1239" s="60">
        <v>2</v>
      </c>
      <c r="AIU1239" s="58" t="s">
        <v>2308</v>
      </c>
      <c r="AIV1239" s="14">
        <v>1</v>
      </c>
      <c r="AIW1239" s="14">
        <v>1</v>
      </c>
      <c r="AIX1239" s="61">
        <v>60</v>
      </c>
      <c r="AIY1239" s="14">
        <v>115</v>
      </c>
      <c r="AJB1239" s="63"/>
      <c r="AJC1239" s="58"/>
      <c r="AJF1239" s="61"/>
      <c r="AJH1239" s="63"/>
      <c r="AJI1239" s="58"/>
      <c r="AJL1239" s="61"/>
      <c r="AJN1239" s="63"/>
      <c r="AJO1239" s="58"/>
    </row>
    <row r="1240" spans="1:951" s="14" customFormat="1">
      <c r="B1240" s="14">
        <v>7</v>
      </c>
      <c r="C1240" s="61">
        <v>1</v>
      </c>
      <c r="D1240" s="14" t="s">
        <v>9294</v>
      </c>
      <c r="E1240" s="14" t="s">
        <v>9295</v>
      </c>
      <c r="F1240" s="63"/>
      <c r="G1240" s="58"/>
      <c r="O1240" s="61">
        <v>1</v>
      </c>
      <c r="P1240" s="61">
        <v>0</v>
      </c>
      <c r="Q1240" s="61"/>
      <c r="R1240" s="61"/>
      <c r="S1240" s="61"/>
      <c r="T1240" s="61"/>
      <c r="U1240" s="61"/>
      <c r="V1240" s="61"/>
      <c r="W1240" s="61"/>
      <c r="X1240" s="61"/>
      <c r="Y1240" s="61"/>
      <c r="Z1240" s="14">
        <v>1</v>
      </c>
      <c r="AA1240" s="14">
        <v>2</v>
      </c>
      <c r="AB1240" s="58" t="s">
        <v>9296</v>
      </c>
      <c r="AC1240" s="14">
        <v>0</v>
      </c>
      <c r="AE1240" s="14">
        <v>0</v>
      </c>
      <c r="AG1240" s="14">
        <v>0</v>
      </c>
      <c r="AI1240" s="14">
        <v>158</v>
      </c>
      <c r="AJ1240" s="14">
        <v>146</v>
      </c>
      <c r="AK1240" s="14">
        <v>150</v>
      </c>
      <c r="AL1240" s="14">
        <v>150</v>
      </c>
      <c r="DR1240" s="61">
        <v>80</v>
      </c>
      <c r="DS1240" s="61">
        <v>78</v>
      </c>
      <c r="DT1240" s="61">
        <v>80</v>
      </c>
      <c r="DU1240" s="61">
        <v>86</v>
      </c>
      <c r="DV1240" s="61"/>
      <c r="DW1240" s="61"/>
      <c r="DX1240" s="61"/>
      <c r="DY1240" s="61"/>
      <c r="DZ1240" s="61"/>
      <c r="EA1240" s="61"/>
      <c r="EB1240" s="61"/>
      <c r="EC1240" s="61"/>
      <c r="ED1240" s="61"/>
      <c r="EE1240" s="61"/>
      <c r="EF1240" s="61"/>
      <c r="EG1240" s="61"/>
      <c r="EH1240" s="61"/>
      <c r="EI1240" s="61"/>
      <c r="EJ1240" s="61"/>
      <c r="EK1240" s="61"/>
      <c r="EL1240" s="61"/>
      <c r="EM1240" s="61"/>
      <c r="EN1240" s="61"/>
      <c r="EO1240" s="61"/>
      <c r="EP1240" s="61"/>
      <c r="EQ1240" s="61"/>
      <c r="ER1240" s="61"/>
      <c r="ES1240" s="61"/>
      <c r="ET1240" s="61"/>
      <c r="EU1240" s="61"/>
      <c r="EV1240" s="61"/>
      <c r="EW1240" s="61"/>
      <c r="EX1240" s="61"/>
      <c r="EY1240" s="61"/>
      <c r="EZ1240" s="61"/>
      <c r="FA1240" s="61"/>
      <c r="FB1240" s="61"/>
      <c r="FC1240" s="61"/>
      <c r="FD1240" s="61"/>
      <c r="FE1240" s="61"/>
      <c r="FF1240" s="61"/>
      <c r="FG1240" s="61"/>
      <c r="FH1240" s="61"/>
      <c r="FI1240" s="61"/>
      <c r="FJ1240" s="61"/>
      <c r="FK1240" s="61"/>
      <c r="FL1240" s="61"/>
      <c r="FM1240" s="61"/>
      <c r="FN1240" s="61"/>
      <c r="FO1240" s="61"/>
      <c r="FP1240" s="61"/>
      <c r="FQ1240" s="61"/>
      <c r="FR1240" s="61"/>
      <c r="FS1240" s="61"/>
      <c r="FT1240" s="61"/>
      <c r="FU1240" s="61"/>
      <c r="FV1240" s="61"/>
      <c r="FW1240" s="61"/>
      <c r="FX1240" s="61"/>
      <c r="FY1240" s="61"/>
      <c r="FZ1240" s="61"/>
      <c r="GA1240" s="61"/>
      <c r="GB1240" s="61"/>
      <c r="GC1240" s="61"/>
      <c r="GD1240" s="61"/>
      <c r="GE1240" s="61"/>
      <c r="GF1240" s="61"/>
      <c r="GG1240" s="61"/>
      <c r="GH1240" s="61"/>
      <c r="GI1240" s="61"/>
      <c r="GJ1240" s="61"/>
      <c r="GK1240" s="61"/>
      <c r="GL1240" s="61"/>
      <c r="GM1240" s="61"/>
      <c r="GN1240" s="61"/>
      <c r="GO1240" s="61"/>
      <c r="GP1240" s="61"/>
      <c r="GQ1240" s="61"/>
      <c r="GR1240" s="61"/>
      <c r="GS1240" s="61"/>
      <c r="GT1240" s="61"/>
      <c r="GU1240" s="61"/>
      <c r="GV1240" s="61"/>
      <c r="GW1240" s="61"/>
      <c r="GX1240" s="61"/>
      <c r="GY1240" s="61"/>
      <c r="GZ1240" s="61"/>
      <c r="HA1240" s="14">
        <v>2</v>
      </c>
      <c r="HB1240" s="14">
        <v>2</v>
      </c>
      <c r="HC1240" s="14">
        <v>2</v>
      </c>
      <c r="HD1240" s="14">
        <v>2</v>
      </c>
      <c r="HT1240" s="14">
        <v>0</v>
      </c>
      <c r="HU1240" s="14">
        <v>0</v>
      </c>
      <c r="HV1240" s="14">
        <v>0</v>
      </c>
      <c r="HW1240" s="14">
        <v>0</v>
      </c>
      <c r="HY1240" s="63"/>
      <c r="HZ1240" s="63"/>
      <c r="IA1240" s="63"/>
      <c r="IB1240" s="63"/>
      <c r="IC1240" s="63"/>
      <c r="ID1240" s="63"/>
      <c r="IE1240" s="63"/>
      <c r="IF1240" s="63"/>
      <c r="IG1240" s="63"/>
      <c r="IH1240" s="63"/>
      <c r="II1240" s="63"/>
      <c r="IJ1240" s="63"/>
      <c r="IK1240" s="63"/>
      <c r="IL1240" s="63"/>
      <c r="IM1240" s="58"/>
      <c r="IN1240" s="58"/>
      <c r="IO1240" s="58"/>
      <c r="IP1240" s="14">
        <v>97</v>
      </c>
      <c r="IQ1240" s="14">
        <v>98</v>
      </c>
      <c r="LX1240" s="14">
        <v>68</v>
      </c>
      <c r="LY1240" s="14">
        <v>70</v>
      </c>
      <c r="LZ1240" s="14">
        <v>73</v>
      </c>
      <c r="MA1240" s="14">
        <v>75</v>
      </c>
      <c r="PG1240" s="61">
        <v>16</v>
      </c>
      <c r="PH1240" s="61">
        <v>16</v>
      </c>
      <c r="PI1240" s="61"/>
      <c r="PJ1240" s="61"/>
      <c r="PK1240" s="61"/>
      <c r="PL1240" s="61"/>
      <c r="PM1240" s="61"/>
      <c r="PN1240" s="61"/>
      <c r="PO1240" s="61"/>
      <c r="PP1240" s="61"/>
      <c r="PQ1240" s="61"/>
      <c r="PR1240" s="61"/>
      <c r="PS1240" s="61"/>
      <c r="PT1240" s="61"/>
      <c r="PU1240" s="61"/>
      <c r="PV1240" s="61"/>
      <c r="PW1240" s="61"/>
      <c r="PX1240" s="61"/>
      <c r="PY1240" s="61"/>
      <c r="PZ1240" s="61"/>
      <c r="QA1240" s="61"/>
      <c r="QB1240" s="61"/>
      <c r="QC1240" s="61"/>
      <c r="QD1240" s="61"/>
      <c r="QE1240" s="61"/>
      <c r="QF1240" s="61"/>
      <c r="QG1240" s="61"/>
      <c r="QH1240" s="61"/>
      <c r="QI1240" s="61"/>
      <c r="QJ1240" s="61"/>
      <c r="QK1240" s="61"/>
      <c r="QL1240" s="61"/>
      <c r="QM1240" s="61"/>
      <c r="QN1240" s="61"/>
      <c r="QO1240" s="61"/>
      <c r="QP1240" s="61"/>
      <c r="QQ1240" s="61"/>
      <c r="QR1240" s="61"/>
      <c r="QS1240" s="61"/>
      <c r="QT1240" s="61"/>
      <c r="QU1240" s="61"/>
      <c r="QV1240" s="61"/>
      <c r="QW1240" s="61"/>
      <c r="QX1240" s="61"/>
      <c r="QY1240" s="61"/>
      <c r="QZ1240" s="61"/>
      <c r="RA1240" s="61"/>
      <c r="RB1240" s="61"/>
      <c r="RC1240" s="61"/>
      <c r="RD1240" s="61"/>
      <c r="RE1240" s="61"/>
      <c r="RF1240" s="61"/>
      <c r="RG1240" s="61"/>
      <c r="RH1240" s="61"/>
      <c r="RI1240" s="61"/>
      <c r="RJ1240" s="61"/>
      <c r="RK1240" s="61"/>
      <c r="RL1240" s="61"/>
      <c r="RM1240" s="61"/>
      <c r="RN1240" s="61"/>
      <c r="RO1240" s="61"/>
      <c r="RP1240" s="61"/>
      <c r="RQ1240" s="61"/>
      <c r="RR1240" s="61"/>
      <c r="RS1240" s="61"/>
      <c r="RT1240" s="61"/>
      <c r="RU1240" s="61"/>
      <c r="RV1240" s="61"/>
      <c r="RW1240" s="61"/>
      <c r="RX1240" s="61"/>
      <c r="RY1240" s="61"/>
      <c r="RZ1240" s="61"/>
      <c r="SA1240" s="61"/>
      <c r="SB1240" s="61"/>
      <c r="SC1240" s="61"/>
      <c r="SD1240" s="61"/>
      <c r="SE1240" s="61"/>
      <c r="SF1240" s="61"/>
      <c r="SG1240" s="61"/>
      <c r="SH1240" s="61"/>
      <c r="SI1240" s="61"/>
      <c r="SJ1240" s="61"/>
      <c r="SK1240" s="61"/>
      <c r="SL1240" s="61"/>
      <c r="SM1240" s="61"/>
      <c r="SN1240" s="61"/>
      <c r="SO1240" s="61"/>
      <c r="SP1240" s="58" t="s">
        <v>9297</v>
      </c>
      <c r="SQ1240" s="58" t="s">
        <v>7600</v>
      </c>
      <c r="SR1240" s="58"/>
      <c r="SS1240" s="58"/>
      <c r="ST1240" s="58"/>
      <c r="SU1240" s="58"/>
      <c r="SV1240" s="58"/>
      <c r="SW1240" s="58"/>
      <c r="SX1240" s="58"/>
      <c r="SY1240" s="58"/>
      <c r="SZ1240" s="58"/>
      <c r="TA1240" s="58"/>
      <c r="TB1240" s="58"/>
      <c r="TC1240" s="58"/>
      <c r="TD1240" s="58"/>
      <c r="TE1240" s="58"/>
      <c r="TF1240" s="58"/>
      <c r="TG1240" s="58"/>
      <c r="TH1240" s="58"/>
      <c r="TI1240" s="58"/>
      <c r="TJ1240" s="58"/>
      <c r="TK1240" s="58"/>
      <c r="TL1240" s="58"/>
      <c r="TM1240" s="58"/>
      <c r="TN1240" s="58"/>
      <c r="TO1240" s="58"/>
      <c r="TP1240" s="58"/>
      <c r="TQ1240" s="58"/>
      <c r="TR1240" s="58"/>
      <c r="TS1240" s="58"/>
      <c r="TT1240" s="58"/>
      <c r="TU1240" s="58"/>
      <c r="TV1240" s="58"/>
      <c r="TW1240" s="58"/>
      <c r="TX1240" s="58"/>
      <c r="TY1240" s="58"/>
      <c r="TZ1240" s="58"/>
      <c r="UA1240" s="58"/>
      <c r="UB1240" s="58"/>
      <c r="UC1240" s="58"/>
      <c r="UD1240" s="58"/>
      <c r="UE1240" s="58"/>
      <c r="UF1240" s="58"/>
      <c r="UG1240" s="58"/>
      <c r="UH1240" s="58"/>
      <c r="UI1240" s="58"/>
      <c r="UJ1240" s="58"/>
      <c r="UK1240" s="58"/>
      <c r="UL1240" s="58"/>
      <c r="UM1240" s="58"/>
      <c r="UN1240" s="58"/>
      <c r="UO1240" s="58"/>
      <c r="UP1240" s="58"/>
      <c r="UQ1240" s="58"/>
      <c r="UR1240" s="58"/>
      <c r="US1240" s="58"/>
      <c r="UT1240" s="58"/>
      <c r="UU1240" s="58"/>
      <c r="UV1240" s="58"/>
      <c r="UW1240" s="58"/>
      <c r="UX1240" s="58"/>
      <c r="UY1240" s="58"/>
      <c r="UZ1240" s="58"/>
      <c r="VA1240" s="58"/>
      <c r="VB1240" s="58"/>
      <c r="VC1240" s="58"/>
      <c r="VD1240" s="58"/>
      <c r="VE1240" s="58"/>
      <c r="VF1240" s="58"/>
      <c r="VG1240" s="58"/>
      <c r="VH1240" s="58"/>
      <c r="VI1240" s="58"/>
      <c r="VJ1240" s="58"/>
      <c r="VK1240" s="58"/>
      <c r="VL1240" s="58"/>
      <c r="VM1240" s="58"/>
      <c r="VN1240" s="58"/>
      <c r="VO1240" s="58"/>
      <c r="VP1240" s="58"/>
      <c r="VQ1240" s="58"/>
      <c r="VR1240" s="58"/>
      <c r="VS1240" s="58"/>
      <c r="VT1240" s="58"/>
      <c r="VU1240" s="58"/>
      <c r="VV1240" s="58"/>
      <c r="VW1240" s="58"/>
      <c r="VX1240" s="14">
        <v>0</v>
      </c>
      <c r="VY1240" s="14">
        <v>0</v>
      </c>
      <c r="WQ1240" s="14">
        <v>0</v>
      </c>
      <c r="WR1240" s="14">
        <v>0</v>
      </c>
      <c r="ZY1240" s="61"/>
      <c r="ZZ1240" s="61"/>
      <c r="AAA1240" s="61"/>
      <c r="AAE1240" s="63"/>
      <c r="AAF1240" s="63"/>
      <c r="AAG1240" s="63"/>
      <c r="AAI1240" s="63"/>
      <c r="AAJ1240" s="58"/>
      <c r="AAM1240" s="61"/>
      <c r="AAO1240" s="63"/>
      <c r="AAP1240" s="58"/>
      <c r="AAS1240" s="61"/>
      <c r="AAU1240" s="63"/>
      <c r="AAV1240" s="58"/>
      <c r="ABB1240" s="63"/>
      <c r="ABC1240" s="63"/>
      <c r="ABD1240" s="63"/>
      <c r="ABE1240" s="58"/>
      <c r="ABF1240" s="58"/>
      <c r="ABG1240" s="58"/>
      <c r="ABM1240" s="61"/>
      <c r="ABN1240" s="61"/>
      <c r="ABQ1240" s="63"/>
      <c r="ABR1240" s="63"/>
      <c r="ABS1240" s="58"/>
      <c r="ABT1240" s="58"/>
      <c r="ACA1240" s="61"/>
      <c r="ACB1240" s="61"/>
      <c r="ACC1240" s="61"/>
      <c r="ACG1240" s="63"/>
      <c r="ACH1240" s="63"/>
      <c r="ACI1240" s="63"/>
      <c r="ACJ1240" s="63"/>
      <c r="ACK1240" s="63"/>
      <c r="ACL1240" s="63"/>
      <c r="ACM1240" s="63"/>
      <c r="ACN1240" s="63"/>
      <c r="ACO1240" s="63"/>
      <c r="ACP1240" s="63"/>
      <c r="ACQ1240" s="58"/>
      <c r="ACR1240" s="58"/>
      <c r="ACS1240" s="58"/>
      <c r="ADB1240" s="63"/>
      <c r="ADC1240" s="63"/>
      <c r="ADD1240" s="58"/>
      <c r="ADE1240" s="58"/>
      <c r="AGK1240" s="61"/>
      <c r="AGM1240" s="63"/>
      <c r="AGN1240" s="58"/>
      <c r="AGQ1240" s="61"/>
      <c r="AGS1240" s="14">
        <v>0</v>
      </c>
      <c r="AGT1240" s="14">
        <v>0</v>
      </c>
      <c r="AGU1240" s="14">
        <v>0</v>
      </c>
      <c r="AGV1240" s="14">
        <v>0</v>
      </c>
      <c r="AGW1240" s="14">
        <v>0</v>
      </c>
      <c r="AGX1240" s="14">
        <v>0</v>
      </c>
      <c r="AGY1240" s="14">
        <v>0</v>
      </c>
      <c r="AGZ1240" s="14">
        <v>0</v>
      </c>
      <c r="AHA1240" s="14">
        <v>0</v>
      </c>
      <c r="AHB1240" s="14">
        <v>0</v>
      </c>
      <c r="AHC1240" s="14">
        <v>1</v>
      </c>
      <c r="AHD1240" s="14">
        <v>1</v>
      </c>
      <c r="AHE1240" s="14">
        <v>0</v>
      </c>
      <c r="AHF1240" s="14">
        <v>0</v>
      </c>
      <c r="AHH1240" s="14">
        <v>0</v>
      </c>
      <c r="AHI1240" s="14">
        <v>0</v>
      </c>
      <c r="AHK1240" s="14">
        <v>0</v>
      </c>
      <c r="AHL1240" s="14">
        <v>0</v>
      </c>
      <c r="AHM1240" s="14">
        <v>0</v>
      </c>
      <c r="AHN1240" s="14">
        <v>0</v>
      </c>
      <c r="AHO1240" s="14">
        <v>0</v>
      </c>
      <c r="AHP1240" s="14">
        <v>0</v>
      </c>
      <c r="AHQ1240" s="14">
        <v>0</v>
      </c>
      <c r="AHR1240" s="14">
        <v>5</v>
      </c>
      <c r="AHT1240" s="61"/>
      <c r="AHV1240" s="63"/>
      <c r="AHW1240" s="58"/>
      <c r="AHZ1240" s="61"/>
      <c r="AIB1240" s="63"/>
      <c r="AIC1240" s="58"/>
      <c r="AIF1240" s="61"/>
      <c r="AIH1240" s="63"/>
      <c r="AII1240" s="58"/>
      <c r="AIL1240" s="61"/>
      <c r="AIM1240" s="14">
        <v>0</v>
      </c>
      <c r="AIN1240" s="14">
        <v>0</v>
      </c>
      <c r="AIO1240" s="14">
        <v>0</v>
      </c>
      <c r="AIR1240" s="61"/>
      <c r="AIT1240" s="60">
        <v>2</v>
      </c>
      <c r="AIU1240" s="58" t="s">
        <v>2308</v>
      </c>
      <c r="AIV1240" s="14">
        <v>0</v>
      </c>
      <c r="AIW1240" s="14">
        <v>0</v>
      </c>
      <c r="AIX1240" s="61">
        <v>20</v>
      </c>
      <c r="AIY1240" s="14">
        <v>115</v>
      </c>
      <c r="AJB1240" s="63"/>
      <c r="AJC1240" s="58"/>
      <c r="AJF1240" s="61"/>
      <c r="AJH1240" s="63"/>
      <c r="AJI1240" s="58"/>
      <c r="AJL1240" s="61"/>
      <c r="AJN1240" s="63"/>
      <c r="AJO1240" s="58"/>
    </row>
    <row r="1241" spans="1:951" s="31" customFormat="1">
      <c r="B1241" s="31">
        <v>8</v>
      </c>
      <c r="C1241" s="31">
        <v>0</v>
      </c>
      <c r="F1241" s="82"/>
      <c r="G1241" s="83"/>
      <c r="Z1241" s="31">
        <v>0</v>
      </c>
      <c r="AA1241" s="31">
        <v>1</v>
      </c>
      <c r="AB1241" s="83" t="s">
        <v>9298</v>
      </c>
      <c r="AC1241" s="31">
        <v>0</v>
      </c>
      <c r="AE1241" s="31">
        <v>5</v>
      </c>
      <c r="AF1241" s="31">
        <v>0</v>
      </c>
      <c r="AG1241" s="31">
        <v>0</v>
      </c>
      <c r="AI1241" s="31">
        <v>158</v>
      </c>
      <c r="DR1241" s="31">
        <v>80</v>
      </c>
      <c r="HA1241" s="31">
        <v>2</v>
      </c>
      <c r="HT1241" s="31">
        <v>0</v>
      </c>
      <c r="HY1241" s="82"/>
      <c r="HZ1241" s="82"/>
      <c r="IA1241" s="82"/>
      <c r="IB1241" s="82"/>
      <c r="IC1241" s="82"/>
      <c r="ID1241" s="82"/>
      <c r="IE1241" s="82"/>
      <c r="IF1241" s="82"/>
      <c r="IG1241" s="82"/>
      <c r="IH1241" s="82"/>
      <c r="II1241" s="82"/>
      <c r="IJ1241" s="82"/>
      <c r="IK1241" s="82"/>
      <c r="IL1241" s="82"/>
      <c r="IM1241" s="83"/>
      <c r="IN1241" s="83"/>
      <c r="IO1241" s="83"/>
      <c r="IP1241" s="31">
        <v>98</v>
      </c>
      <c r="LX1241" s="31">
        <v>78</v>
      </c>
      <c r="PG1241" s="31">
        <v>18</v>
      </c>
      <c r="SP1241" s="83" t="s">
        <v>6140</v>
      </c>
      <c r="SQ1241" s="83"/>
      <c r="SR1241" s="83"/>
      <c r="SS1241" s="83"/>
      <c r="ST1241" s="83"/>
      <c r="SU1241" s="83"/>
      <c r="SV1241" s="83"/>
      <c r="SW1241" s="83"/>
      <c r="SX1241" s="83"/>
      <c r="SY1241" s="83"/>
      <c r="SZ1241" s="83"/>
      <c r="TA1241" s="83"/>
      <c r="TB1241" s="83"/>
      <c r="TC1241" s="83"/>
      <c r="TD1241" s="83"/>
      <c r="TE1241" s="83"/>
      <c r="TF1241" s="83"/>
      <c r="TG1241" s="83"/>
      <c r="TH1241" s="83"/>
      <c r="TI1241" s="83"/>
      <c r="TJ1241" s="83"/>
      <c r="TK1241" s="83"/>
      <c r="TL1241" s="83"/>
      <c r="TM1241" s="83"/>
      <c r="TN1241" s="83"/>
      <c r="TO1241" s="83"/>
      <c r="TP1241" s="83"/>
      <c r="TQ1241" s="83"/>
      <c r="TR1241" s="83"/>
      <c r="TS1241" s="83"/>
      <c r="TT1241" s="83"/>
      <c r="TU1241" s="83"/>
      <c r="TV1241" s="83"/>
      <c r="TW1241" s="83"/>
      <c r="TX1241" s="83"/>
      <c r="TY1241" s="83"/>
      <c r="TZ1241" s="83"/>
      <c r="UA1241" s="83"/>
      <c r="UB1241" s="83"/>
      <c r="UC1241" s="83"/>
      <c r="UD1241" s="83"/>
      <c r="UE1241" s="83"/>
      <c r="UF1241" s="83"/>
      <c r="UG1241" s="83"/>
      <c r="UH1241" s="83"/>
      <c r="UI1241" s="83"/>
      <c r="UJ1241" s="83"/>
      <c r="UK1241" s="83"/>
      <c r="UL1241" s="83"/>
      <c r="UM1241" s="83"/>
      <c r="UN1241" s="83"/>
      <c r="UO1241" s="83"/>
      <c r="UP1241" s="83"/>
      <c r="UQ1241" s="83"/>
      <c r="UR1241" s="83"/>
      <c r="US1241" s="83"/>
      <c r="UT1241" s="83"/>
      <c r="UU1241" s="83"/>
      <c r="UV1241" s="83"/>
      <c r="UW1241" s="83"/>
      <c r="UX1241" s="83"/>
      <c r="UY1241" s="83"/>
      <c r="UZ1241" s="83"/>
      <c r="VA1241" s="83"/>
      <c r="VB1241" s="83"/>
      <c r="VC1241" s="83"/>
      <c r="VD1241" s="83"/>
      <c r="VE1241" s="83"/>
      <c r="VF1241" s="83"/>
      <c r="VG1241" s="83"/>
      <c r="VH1241" s="83"/>
      <c r="VI1241" s="83"/>
      <c r="VJ1241" s="83"/>
      <c r="VK1241" s="83"/>
      <c r="VL1241" s="83"/>
      <c r="VM1241" s="83"/>
      <c r="VN1241" s="83"/>
      <c r="VO1241" s="83"/>
      <c r="VP1241" s="83"/>
      <c r="VQ1241" s="83"/>
      <c r="VR1241" s="83"/>
      <c r="VS1241" s="83"/>
      <c r="VT1241" s="83"/>
      <c r="VU1241" s="83"/>
      <c r="VV1241" s="83"/>
      <c r="VW1241" s="83"/>
      <c r="VX1241" s="31">
        <v>0</v>
      </c>
      <c r="WQ1241" s="31">
        <v>0</v>
      </c>
      <c r="AAE1241" s="82"/>
      <c r="AAF1241" s="82"/>
      <c r="AAG1241" s="82"/>
      <c r="AAI1241" s="82"/>
      <c r="AAJ1241" s="83"/>
      <c r="AAO1241" s="82"/>
      <c r="AAP1241" s="83"/>
      <c r="AAU1241" s="82"/>
      <c r="AAV1241" s="83"/>
      <c r="ABB1241" s="82"/>
      <c r="ABC1241" s="82"/>
      <c r="ABD1241" s="82"/>
      <c r="ABE1241" s="83"/>
      <c r="ABF1241" s="83"/>
      <c r="ABG1241" s="83"/>
      <c r="ABQ1241" s="82"/>
      <c r="ABR1241" s="82"/>
      <c r="ABS1241" s="83"/>
      <c r="ABT1241" s="83"/>
      <c r="ACG1241" s="82"/>
      <c r="ACH1241" s="82"/>
      <c r="ACI1241" s="82"/>
      <c r="ACJ1241" s="82"/>
      <c r="ACK1241" s="82"/>
      <c r="ACL1241" s="82"/>
      <c r="ACM1241" s="82"/>
      <c r="ACN1241" s="82"/>
      <c r="ACO1241" s="82"/>
      <c r="ACP1241" s="82"/>
      <c r="ACQ1241" s="83"/>
      <c r="ACR1241" s="83"/>
      <c r="ACS1241" s="83"/>
      <c r="ADB1241" s="82"/>
      <c r="ADC1241" s="82"/>
      <c r="ADD1241" s="83"/>
      <c r="ADE1241" s="83"/>
      <c r="AGM1241" s="82"/>
      <c r="AGN1241" s="83"/>
      <c r="AGS1241" s="31">
        <v>0</v>
      </c>
      <c r="AGT1241" s="31">
        <v>0</v>
      </c>
      <c r="AGU1241" s="31">
        <v>0</v>
      </c>
      <c r="AGV1241" s="31">
        <v>0</v>
      </c>
      <c r="AGW1241" s="31">
        <v>0</v>
      </c>
      <c r="AGX1241" s="31">
        <v>0</v>
      </c>
      <c r="AGY1241" s="31">
        <v>0</v>
      </c>
      <c r="AGZ1241" s="31">
        <v>0</v>
      </c>
      <c r="AHA1241" s="31">
        <v>0</v>
      </c>
      <c r="AHB1241" s="31">
        <v>0</v>
      </c>
      <c r="AHC1241" s="31">
        <v>1</v>
      </c>
      <c r="AHD1241" s="31">
        <v>0</v>
      </c>
      <c r="AHE1241" s="31">
        <v>0</v>
      </c>
      <c r="AHF1241" s="31">
        <v>0</v>
      </c>
      <c r="AHH1241" s="31">
        <v>0</v>
      </c>
      <c r="AHI1241" s="31">
        <v>0</v>
      </c>
      <c r="AHK1241" s="31">
        <v>0</v>
      </c>
      <c r="AHL1241" s="31">
        <v>0</v>
      </c>
      <c r="AHM1241" s="31">
        <v>0</v>
      </c>
      <c r="AHN1241" s="31">
        <v>0</v>
      </c>
      <c r="AHO1241" s="31">
        <v>0</v>
      </c>
      <c r="AHP1241" s="31">
        <v>0</v>
      </c>
      <c r="AHQ1241" s="31">
        <v>0</v>
      </c>
      <c r="AHR1241" s="31">
        <v>7</v>
      </c>
      <c r="AHV1241" s="82"/>
      <c r="AHW1241" s="83"/>
      <c r="AIB1241" s="82"/>
      <c r="AIC1241" s="83"/>
      <c r="AIH1241" s="82"/>
      <c r="AII1241" s="83"/>
      <c r="AIM1241" s="31">
        <v>0</v>
      </c>
      <c r="AIN1241" s="31">
        <v>0</v>
      </c>
      <c r="AIO1241" s="31">
        <v>0</v>
      </c>
      <c r="AIT1241" s="84">
        <v>1</v>
      </c>
      <c r="AIU1241" s="83" t="s">
        <v>2308</v>
      </c>
      <c r="AIV1241" s="31">
        <v>0</v>
      </c>
      <c r="AIW1241" s="31">
        <v>0</v>
      </c>
      <c r="AIX1241" s="31">
        <v>19</v>
      </c>
      <c r="AJB1241" s="82"/>
      <c r="AJC1241" s="83"/>
      <c r="AJH1241" s="82"/>
      <c r="AJI1241" s="83"/>
      <c r="AJN1241" s="82"/>
      <c r="AJO1241" s="83"/>
    </row>
    <row r="1242" spans="1:951" s="1" customFormat="1">
      <c r="A1242" s="1">
        <v>258</v>
      </c>
      <c r="B1242" s="1">
        <v>1</v>
      </c>
      <c r="C1242" s="1">
        <v>1</v>
      </c>
      <c r="D1242" s="1" t="s">
        <v>7525</v>
      </c>
      <c r="E1242" s="1" t="s">
        <v>9299</v>
      </c>
      <c r="O1242" s="1">
        <v>1</v>
      </c>
      <c r="P1242" s="1">
        <v>0</v>
      </c>
      <c r="Z1242" s="1">
        <v>0</v>
      </c>
      <c r="AA1242" s="1">
        <v>2</v>
      </c>
      <c r="AB1242" s="1" t="s">
        <v>9300</v>
      </c>
      <c r="AC1242" s="1">
        <v>3</v>
      </c>
      <c r="AD1242" s="1">
        <v>0</v>
      </c>
      <c r="AE1242" s="1">
        <v>1</v>
      </c>
      <c r="AF1242" s="1">
        <v>0</v>
      </c>
      <c r="AG1242" s="1">
        <v>0</v>
      </c>
      <c r="AI1242" s="1">
        <v>138</v>
      </c>
      <c r="DR1242" s="1">
        <v>94</v>
      </c>
      <c r="HA1242" s="1">
        <v>2</v>
      </c>
      <c r="HT1242" s="1">
        <v>0</v>
      </c>
      <c r="IP1242" s="1">
        <v>97</v>
      </c>
      <c r="LX1242" s="1">
        <v>112</v>
      </c>
      <c r="PG1242" s="1">
        <v>16</v>
      </c>
      <c r="SP1242" s="1">
        <v>97.8</v>
      </c>
      <c r="VX1242" s="1">
        <v>1</v>
      </c>
      <c r="WQ1242" s="1">
        <v>0</v>
      </c>
      <c r="AGS1242" s="1">
        <v>0</v>
      </c>
      <c r="AGT1242" s="1">
        <v>0</v>
      </c>
      <c r="AGU1242" s="1">
        <v>0</v>
      </c>
      <c r="AGV1242" s="1">
        <v>0</v>
      </c>
      <c r="AGW1242" s="1">
        <v>0</v>
      </c>
      <c r="AGX1242" s="1">
        <v>0</v>
      </c>
      <c r="AGY1242" s="1">
        <v>0</v>
      </c>
      <c r="AGZ1242" s="1">
        <v>0</v>
      </c>
      <c r="AHA1242" s="1">
        <v>0</v>
      </c>
      <c r="AHB1242" s="1">
        <v>0</v>
      </c>
      <c r="AHC1242" s="1">
        <v>1</v>
      </c>
      <c r="AHD1242" s="1">
        <v>0</v>
      </c>
      <c r="AHE1242" s="1">
        <v>0</v>
      </c>
      <c r="AHF1242" s="1">
        <v>0</v>
      </c>
      <c r="AHH1242" s="1">
        <v>0</v>
      </c>
      <c r="AHI1242" s="1">
        <v>0</v>
      </c>
      <c r="AHK1242" s="1">
        <v>0</v>
      </c>
      <c r="AHL1242" s="1">
        <v>0</v>
      </c>
      <c r="AHM1242" s="1">
        <v>0</v>
      </c>
      <c r="AHN1242" s="1">
        <v>0</v>
      </c>
      <c r="AHO1242" s="1">
        <v>0</v>
      </c>
      <c r="AHP1242" s="1">
        <v>0</v>
      </c>
      <c r="AHQ1242" s="1">
        <v>0</v>
      </c>
      <c r="AHR1242" s="1">
        <v>5</v>
      </c>
      <c r="AIM1242" s="1">
        <v>2</v>
      </c>
      <c r="AIN1242" s="1">
        <v>0</v>
      </c>
      <c r="AIO1242" s="1">
        <v>0</v>
      </c>
      <c r="AIP1242" s="1">
        <v>1</v>
      </c>
      <c r="AIQ1242" s="1">
        <v>1</v>
      </c>
      <c r="AIR1242" s="1">
        <v>1</v>
      </c>
      <c r="AIS1242" s="1">
        <v>1</v>
      </c>
      <c r="AIT1242" s="1">
        <v>1</v>
      </c>
      <c r="AIU1242" s="1">
        <v>0</v>
      </c>
      <c r="AIV1242" s="1">
        <v>0</v>
      </c>
      <c r="AIW1242" s="1">
        <v>0</v>
      </c>
      <c r="AIX1242" s="1">
        <v>60</v>
      </c>
    </row>
    <row r="1243" spans="1:951" s="1" customFormat="1">
      <c r="B1243" s="1">
        <v>2</v>
      </c>
      <c r="C1243" s="1">
        <v>1</v>
      </c>
      <c r="D1243" s="1" t="s">
        <v>9301</v>
      </c>
      <c r="O1243" s="1">
        <v>0</v>
      </c>
      <c r="Z1243" s="1">
        <v>0</v>
      </c>
      <c r="AA1243" s="1">
        <v>2</v>
      </c>
      <c r="AB1243" s="1" t="s">
        <v>9302</v>
      </c>
      <c r="AC1243" s="1">
        <v>3</v>
      </c>
      <c r="AD1243" s="1">
        <v>0</v>
      </c>
      <c r="AE1243" s="1">
        <v>1</v>
      </c>
      <c r="AF1243" s="1">
        <v>0</v>
      </c>
      <c r="AG1243" s="1">
        <v>0</v>
      </c>
      <c r="AI1243" s="1">
        <v>174</v>
      </c>
      <c r="AJ1243" s="1">
        <v>158</v>
      </c>
      <c r="DR1243" s="1">
        <v>100</v>
      </c>
      <c r="DS1243" s="1">
        <v>90</v>
      </c>
      <c r="HA1243" s="1">
        <v>2</v>
      </c>
      <c r="HB1243" s="1">
        <v>2</v>
      </c>
      <c r="HT1243" s="1">
        <v>0</v>
      </c>
      <c r="HU1243" s="1">
        <v>0</v>
      </c>
      <c r="IP1243" s="1">
        <v>100</v>
      </c>
      <c r="IQ1243" s="1">
        <v>98</v>
      </c>
      <c r="LX1243" s="1">
        <v>100</v>
      </c>
      <c r="LY1243" s="1">
        <v>86</v>
      </c>
      <c r="PG1243" s="1">
        <v>18</v>
      </c>
      <c r="PH1243" s="1">
        <v>16</v>
      </c>
      <c r="SP1243" s="1">
        <v>96.8</v>
      </c>
      <c r="SQ1243" s="1">
        <v>98</v>
      </c>
      <c r="VX1243" s="1">
        <v>1</v>
      </c>
      <c r="VY1243" s="1">
        <v>1</v>
      </c>
      <c r="WQ1243" s="1">
        <v>0</v>
      </c>
      <c r="WR1243" s="1">
        <v>0</v>
      </c>
      <c r="AGS1243" s="1">
        <v>0</v>
      </c>
      <c r="AGT1243" s="1">
        <v>0</v>
      </c>
      <c r="AGU1243" s="1">
        <v>0</v>
      </c>
      <c r="AGV1243" s="1">
        <v>0</v>
      </c>
      <c r="AGW1243" s="1">
        <v>0</v>
      </c>
      <c r="AGX1243" s="1">
        <v>1</v>
      </c>
      <c r="AGY1243" s="1">
        <v>0</v>
      </c>
      <c r="AGZ1243" s="1">
        <v>0</v>
      </c>
      <c r="AHA1243" s="1">
        <v>0</v>
      </c>
      <c r="AHB1243" s="1">
        <v>0</v>
      </c>
      <c r="AHC1243" s="1">
        <v>1</v>
      </c>
      <c r="AHD1243" s="1">
        <v>0</v>
      </c>
      <c r="AHE1243" s="1">
        <v>0</v>
      </c>
      <c r="AHF1243" s="1">
        <v>0</v>
      </c>
      <c r="AHH1243" s="1">
        <v>0</v>
      </c>
      <c r="AHI1243" s="1">
        <v>0</v>
      </c>
      <c r="AHK1243" s="1">
        <v>0</v>
      </c>
      <c r="AHL1243" s="1">
        <v>0</v>
      </c>
      <c r="AHM1243" s="1">
        <v>0</v>
      </c>
      <c r="AHN1243" s="1">
        <v>0</v>
      </c>
      <c r="AHO1243" s="1">
        <v>0</v>
      </c>
      <c r="AHP1243" s="1">
        <v>0</v>
      </c>
      <c r="AHQ1243" s="1">
        <v>0</v>
      </c>
      <c r="AHR1243" s="1">
        <v>5</v>
      </c>
      <c r="AIN1243" s="1">
        <v>0</v>
      </c>
      <c r="AIO1243" s="1">
        <v>0</v>
      </c>
      <c r="AIT1243" s="1">
        <v>1</v>
      </c>
      <c r="AIU1243" s="1">
        <v>1</v>
      </c>
      <c r="AIV1243" s="1">
        <v>0</v>
      </c>
      <c r="AIW1243" s="1">
        <v>0</v>
      </c>
      <c r="AIX1243" s="1">
        <v>34</v>
      </c>
      <c r="AJB1243" s="1">
        <v>22</v>
      </c>
    </row>
    <row r="1244" spans="1:951" s="1" customFormat="1">
      <c r="B1244" s="1">
        <v>3</v>
      </c>
      <c r="C1244" s="1">
        <v>0</v>
      </c>
      <c r="Z1244" s="1">
        <v>0</v>
      </c>
      <c r="AA1244" s="1">
        <v>0</v>
      </c>
      <c r="AB1244" s="1" t="s">
        <v>9303</v>
      </c>
      <c r="AC1244" s="1">
        <v>2</v>
      </c>
      <c r="AD1244" s="1">
        <v>0</v>
      </c>
      <c r="AE1244" s="1">
        <v>1</v>
      </c>
      <c r="AF1244" s="1">
        <v>0</v>
      </c>
      <c r="AG1244" s="1">
        <v>0</v>
      </c>
      <c r="AI1244" s="1">
        <v>172</v>
      </c>
      <c r="AJ1244" s="1">
        <v>152</v>
      </c>
      <c r="DR1244" s="1">
        <v>100</v>
      </c>
      <c r="DS1244" s="1">
        <v>94</v>
      </c>
      <c r="HA1244" s="1">
        <v>2</v>
      </c>
      <c r="HB1244" s="1">
        <v>2</v>
      </c>
      <c r="HT1244" s="1">
        <v>0</v>
      </c>
      <c r="HU1244" s="1">
        <v>0</v>
      </c>
      <c r="IP1244" s="1">
        <v>100</v>
      </c>
      <c r="IQ1244" s="1">
        <v>99</v>
      </c>
      <c r="LX1244" s="1">
        <v>88</v>
      </c>
      <c r="LY1244" s="1">
        <v>90</v>
      </c>
      <c r="PG1244" s="1">
        <v>18</v>
      </c>
      <c r="PH1244" s="1">
        <v>18</v>
      </c>
      <c r="SP1244" s="1">
        <v>98.4</v>
      </c>
      <c r="SQ1244" s="1">
        <v>97.8</v>
      </c>
      <c r="VX1244" s="1">
        <v>1</v>
      </c>
      <c r="VY1244" s="1">
        <v>1</v>
      </c>
      <c r="WQ1244" s="1">
        <v>0</v>
      </c>
      <c r="WR1244" s="1">
        <v>0</v>
      </c>
      <c r="AGS1244" s="1">
        <v>0</v>
      </c>
      <c r="AGT1244" s="1">
        <v>0</v>
      </c>
      <c r="AGU1244" s="1">
        <v>0</v>
      </c>
      <c r="AGV1244" s="1">
        <v>0</v>
      </c>
      <c r="AGW1244" s="1">
        <v>0</v>
      </c>
      <c r="AGX1244" s="1">
        <v>0</v>
      </c>
      <c r="AGY1244" s="1">
        <v>0</v>
      </c>
      <c r="AGZ1244" s="1">
        <v>0</v>
      </c>
      <c r="AHA1244" s="1">
        <v>0</v>
      </c>
      <c r="AHB1244" s="1">
        <v>0</v>
      </c>
      <c r="AHC1244" s="1">
        <v>1</v>
      </c>
      <c r="AHD1244" s="1">
        <v>0</v>
      </c>
      <c r="AHE1244" s="1">
        <v>0</v>
      </c>
      <c r="AHF1244" s="1">
        <v>0</v>
      </c>
      <c r="AHH1244" s="1">
        <v>0</v>
      </c>
      <c r="AHI1244" s="1">
        <v>0</v>
      </c>
      <c r="AHK1244" s="1">
        <v>0</v>
      </c>
      <c r="AHL1244" s="1">
        <v>0</v>
      </c>
      <c r="AHM1244" s="1">
        <v>0</v>
      </c>
      <c r="AHN1244" s="1">
        <v>0</v>
      </c>
      <c r="AHO1244" s="1">
        <v>0</v>
      </c>
      <c r="AHP1244" s="1">
        <v>0</v>
      </c>
      <c r="AHQ1244" s="1">
        <v>0</v>
      </c>
      <c r="AHR1244" s="1">
        <v>10</v>
      </c>
      <c r="AIN1244" s="1">
        <v>0</v>
      </c>
      <c r="AIO1244" s="1">
        <v>0</v>
      </c>
      <c r="AIT1244" s="1">
        <v>2</v>
      </c>
      <c r="AIU1244" s="1">
        <v>0</v>
      </c>
      <c r="AIV1244" s="1">
        <v>0</v>
      </c>
      <c r="AIW1244" s="1">
        <v>0</v>
      </c>
      <c r="AIX1244" s="1">
        <v>29</v>
      </c>
      <c r="AIY1244" s="1">
        <v>20</v>
      </c>
    </row>
    <row r="1245" spans="1:951" s="80" customFormat="1">
      <c r="B1245" s="80">
        <v>4</v>
      </c>
      <c r="C1245" s="80">
        <v>1</v>
      </c>
      <c r="D1245" s="80" t="s">
        <v>9304</v>
      </c>
      <c r="O1245" s="80">
        <v>0</v>
      </c>
      <c r="Z1245" s="80">
        <v>0</v>
      </c>
      <c r="AA1245" s="80">
        <v>2</v>
      </c>
      <c r="AB1245" s="80" t="s">
        <v>9305</v>
      </c>
      <c r="AC1245" s="80">
        <v>0</v>
      </c>
      <c r="AE1245" s="80">
        <v>0</v>
      </c>
      <c r="AG1245" s="80">
        <v>0</v>
      </c>
      <c r="AI1245" s="80">
        <v>142</v>
      </c>
      <c r="DR1245" s="80">
        <v>82</v>
      </c>
      <c r="HA1245" s="80">
        <v>0</v>
      </c>
      <c r="HT1245" s="80">
        <v>0</v>
      </c>
      <c r="IP1245" s="80">
        <v>99</v>
      </c>
      <c r="LX1245" s="80">
        <v>92</v>
      </c>
      <c r="PG1245" s="80">
        <v>16</v>
      </c>
      <c r="SP1245" s="80">
        <v>98.4</v>
      </c>
      <c r="VX1245" s="80">
        <v>1</v>
      </c>
      <c r="WQ1245" s="80">
        <v>0</v>
      </c>
      <c r="AGS1245" s="18">
        <v>0</v>
      </c>
      <c r="AGT1245" s="18">
        <v>0</v>
      </c>
      <c r="AGU1245" s="18">
        <v>0</v>
      </c>
      <c r="AGV1245" s="18">
        <v>0</v>
      </c>
      <c r="AGW1245" s="18">
        <v>0</v>
      </c>
      <c r="AGX1245" s="18">
        <v>0</v>
      </c>
      <c r="AGY1245" s="18">
        <v>0</v>
      </c>
      <c r="AGZ1245" s="18">
        <v>0</v>
      </c>
      <c r="AHA1245" s="18">
        <v>0</v>
      </c>
      <c r="AHB1245" s="18">
        <v>0</v>
      </c>
      <c r="AHC1245" s="18">
        <v>1</v>
      </c>
      <c r="AHD1245" s="18">
        <v>0</v>
      </c>
      <c r="AHE1245" s="18">
        <v>0</v>
      </c>
      <c r="AHF1245" s="18">
        <v>0</v>
      </c>
      <c r="AHG1245" s="18"/>
      <c r="AHH1245" s="18">
        <v>0</v>
      </c>
      <c r="AHI1245" s="18">
        <v>0</v>
      </c>
      <c r="AHJ1245" s="18"/>
      <c r="AHK1245" s="18">
        <v>0</v>
      </c>
      <c r="AHL1245" s="18">
        <v>0</v>
      </c>
      <c r="AHM1245" s="18">
        <v>0</v>
      </c>
      <c r="AHN1245" s="18">
        <v>0</v>
      </c>
      <c r="AHO1245" s="18">
        <v>0</v>
      </c>
      <c r="AHP1245" s="18">
        <v>0</v>
      </c>
      <c r="AHQ1245" s="18">
        <v>0</v>
      </c>
      <c r="AHR1245" s="18">
        <v>5</v>
      </c>
      <c r="AIM1245" s="18"/>
      <c r="AIN1245" s="18">
        <v>0</v>
      </c>
      <c r="AIO1245" s="18">
        <v>0</v>
      </c>
      <c r="AIP1245" s="18"/>
      <c r="AIQ1245" s="18"/>
      <c r="AIR1245" s="18"/>
      <c r="AIS1245" s="18"/>
      <c r="AIT1245" s="18">
        <v>1</v>
      </c>
      <c r="AIU1245" s="18">
        <v>0</v>
      </c>
      <c r="AIV1245" s="18">
        <v>0</v>
      </c>
      <c r="AIW1245" s="18">
        <v>0</v>
      </c>
      <c r="AIX1245" s="18">
        <v>41</v>
      </c>
      <c r="AIY1245" s="18"/>
      <c r="AJA1245" s="18"/>
      <c r="AJB1245" s="18"/>
    </row>
    <row r="1246" spans="1:951" s="1" customFormat="1">
      <c r="A1246" s="1">
        <v>259</v>
      </c>
      <c r="B1246" s="1" t="s">
        <v>7502</v>
      </c>
      <c r="C1246" s="1">
        <v>0</v>
      </c>
      <c r="Z1246" s="1">
        <v>0</v>
      </c>
      <c r="AA1246" s="1">
        <v>1</v>
      </c>
      <c r="AGS1246" s="1">
        <v>1</v>
      </c>
      <c r="AGT1246" s="1">
        <v>1</v>
      </c>
      <c r="AGU1246" s="1">
        <v>0</v>
      </c>
      <c r="AGV1246" s="1">
        <v>1</v>
      </c>
      <c r="AGW1246" s="1">
        <v>0</v>
      </c>
      <c r="AGX1246" s="1">
        <v>0</v>
      </c>
      <c r="AGY1246" s="1">
        <v>0</v>
      </c>
      <c r="AGZ1246" s="1">
        <v>0</v>
      </c>
      <c r="AHA1246" s="1">
        <v>0</v>
      </c>
      <c r="AHB1246" s="1">
        <v>0</v>
      </c>
      <c r="AHC1246" s="1">
        <v>0</v>
      </c>
      <c r="AHD1246" s="1">
        <v>0</v>
      </c>
      <c r="AHE1246" s="1">
        <v>0</v>
      </c>
      <c r="AHF1246" s="1">
        <v>0</v>
      </c>
      <c r="AHH1246" s="1">
        <v>0</v>
      </c>
      <c r="AHI1246" s="1">
        <v>0</v>
      </c>
      <c r="AHK1246" s="1">
        <v>0</v>
      </c>
      <c r="AHL1246" s="1">
        <v>0</v>
      </c>
      <c r="AHM1246" s="1">
        <v>0</v>
      </c>
      <c r="AHN1246" s="1">
        <v>0</v>
      </c>
      <c r="AHO1246" s="1">
        <v>0</v>
      </c>
      <c r="AHP1246" s="1">
        <v>0</v>
      </c>
      <c r="AHQ1246" s="1">
        <v>0</v>
      </c>
      <c r="AHR1246" s="1">
        <v>0</v>
      </c>
      <c r="AIM1246" s="1">
        <v>0</v>
      </c>
      <c r="AIN1246" s="1">
        <v>0</v>
      </c>
      <c r="AIO1246" s="1">
        <v>0</v>
      </c>
      <c r="AIT1246" s="1">
        <v>0</v>
      </c>
      <c r="AIU1246" s="1">
        <v>0</v>
      </c>
      <c r="AIV1246" s="1">
        <v>0</v>
      </c>
      <c r="AIW1246" s="1">
        <v>0</v>
      </c>
    </row>
    <row r="1247" spans="1:951" s="1" customFormat="1">
      <c r="B1247" s="1">
        <v>2</v>
      </c>
      <c r="C1247" s="1">
        <v>1</v>
      </c>
      <c r="D1247" s="1" t="s">
        <v>8321</v>
      </c>
      <c r="E1247" s="1" t="s">
        <v>9306</v>
      </c>
      <c r="F1247" s="1" t="s">
        <v>9307</v>
      </c>
      <c r="G1247" s="1" t="s">
        <v>8922</v>
      </c>
      <c r="H1247" s="1" t="s">
        <v>9308</v>
      </c>
      <c r="I1247" s="1" t="s">
        <v>8922</v>
      </c>
      <c r="J1247" s="1" t="s">
        <v>9086</v>
      </c>
      <c r="K1247" s="1" t="s">
        <v>7667</v>
      </c>
      <c r="L1247" s="1" t="s">
        <v>9309</v>
      </c>
      <c r="M1247" s="1" t="s">
        <v>9310</v>
      </c>
      <c r="O1247" s="1">
        <v>0</v>
      </c>
      <c r="P1247" s="1">
        <v>0</v>
      </c>
      <c r="Q1247" s="1">
        <v>1</v>
      </c>
      <c r="R1247" s="1">
        <v>0</v>
      </c>
      <c r="S1247" s="1">
        <v>1</v>
      </c>
      <c r="T1247" s="1">
        <v>1</v>
      </c>
      <c r="U1247" s="1">
        <v>1</v>
      </c>
      <c r="V1247" s="1">
        <v>1</v>
      </c>
      <c r="W1247" s="1">
        <v>1</v>
      </c>
      <c r="X1247" s="1">
        <v>1</v>
      </c>
      <c r="Z1247" s="1">
        <v>0</v>
      </c>
      <c r="AA1247" s="1">
        <v>2</v>
      </c>
      <c r="AC1247" s="1">
        <v>0</v>
      </c>
      <c r="AE1247" s="1">
        <v>0</v>
      </c>
      <c r="AG1247" s="1">
        <v>0</v>
      </c>
      <c r="AI1247" s="1">
        <v>190</v>
      </c>
      <c r="AJ1247" s="1">
        <v>150</v>
      </c>
      <c r="AK1247" s="1">
        <v>186</v>
      </c>
      <c r="AL1247" s="1">
        <v>162</v>
      </c>
      <c r="AN1247" s="1">
        <v>163</v>
      </c>
      <c r="AO1247" s="1">
        <v>143</v>
      </c>
      <c r="AP1247" s="1">
        <v>130</v>
      </c>
      <c r="DR1247" s="1">
        <v>97</v>
      </c>
      <c r="DS1247" s="1">
        <v>74</v>
      </c>
      <c r="DT1247" s="1">
        <v>77</v>
      </c>
      <c r="DU1247" s="1">
        <v>64</v>
      </c>
      <c r="DW1247" s="1">
        <v>78</v>
      </c>
      <c r="DX1247" s="1">
        <v>78</v>
      </c>
      <c r="DY1247" s="1">
        <v>66</v>
      </c>
      <c r="HH1247" s="1">
        <v>0</v>
      </c>
      <c r="IA1247" s="1">
        <v>0</v>
      </c>
      <c r="IP1247" s="1">
        <v>98</v>
      </c>
      <c r="IR1247" s="1">
        <v>97</v>
      </c>
      <c r="IS1247" s="1">
        <v>97</v>
      </c>
      <c r="IU1247" s="1">
        <v>99</v>
      </c>
      <c r="IV1247" s="1">
        <v>100</v>
      </c>
      <c r="IW1247" s="1">
        <v>98</v>
      </c>
      <c r="LX1247" s="1">
        <v>73</v>
      </c>
      <c r="LZ1247" s="1">
        <v>72</v>
      </c>
      <c r="MA1247" s="1">
        <v>52</v>
      </c>
      <c r="MB1247" s="1">
        <v>60</v>
      </c>
      <c r="MC1247" s="1">
        <v>56</v>
      </c>
      <c r="MD1247" s="1">
        <v>59</v>
      </c>
      <c r="ME1247" s="1">
        <v>50</v>
      </c>
      <c r="PG1247" s="1">
        <v>18</v>
      </c>
      <c r="PI1247" s="1">
        <v>18</v>
      </c>
      <c r="PJ1247" s="1">
        <v>18</v>
      </c>
      <c r="PL1247" s="1">
        <v>18</v>
      </c>
      <c r="PM1247" s="1">
        <v>18</v>
      </c>
      <c r="PN1247" s="1">
        <v>18</v>
      </c>
      <c r="SP1247" s="1">
        <v>97.5</v>
      </c>
      <c r="SR1247" s="1">
        <v>97.8</v>
      </c>
      <c r="SS1247" s="1">
        <v>98.1</v>
      </c>
      <c r="SU1247" s="1">
        <v>97.7</v>
      </c>
      <c r="SV1247" s="1">
        <v>98</v>
      </c>
      <c r="SW1247" s="1">
        <v>96.2</v>
      </c>
      <c r="WE1247" s="1">
        <v>1</v>
      </c>
      <c r="WQ1247" s="1">
        <v>0</v>
      </c>
      <c r="WS1247" s="1">
        <v>0</v>
      </c>
      <c r="WT1247" s="1">
        <v>0</v>
      </c>
      <c r="WV1247" s="1">
        <v>0</v>
      </c>
      <c r="WW1247" s="1">
        <v>0</v>
      </c>
      <c r="WX1247" s="1">
        <v>0</v>
      </c>
      <c r="AAY1247" s="1">
        <v>26</v>
      </c>
      <c r="ABB1247" s="1">
        <v>8.4</v>
      </c>
      <c r="ABE1247" s="1">
        <v>27.2</v>
      </c>
      <c r="ABM1247" s="1">
        <v>6.05</v>
      </c>
      <c r="ABO1247" s="1">
        <v>159</v>
      </c>
      <c r="ABU1247" s="1">
        <v>139</v>
      </c>
      <c r="ABX1247" s="1">
        <v>4.2</v>
      </c>
      <c r="ACA1247" s="1">
        <v>104</v>
      </c>
      <c r="ACD1247" s="1">
        <v>8.1999999999999993</v>
      </c>
      <c r="ACG1247" s="1">
        <v>172</v>
      </c>
      <c r="ACH1247" s="1">
        <v>201</v>
      </c>
      <c r="ACI1247" s="1">
        <v>213</v>
      </c>
      <c r="ACQ1247" s="1">
        <v>30</v>
      </c>
      <c r="ACT1247" s="1">
        <v>1.83</v>
      </c>
      <c r="ACW1247" s="1">
        <v>9</v>
      </c>
      <c r="ADR1247" s="1">
        <v>2.1</v>
      </c>
      <c r="AGS1247" s="1">
        <v>0</v>
      </c>
      <c r="AGT1247" s="1">
        <v>0</v>
      </c>
      <c r="AGU1247" s="1">
        <v>0</v>
      </c>
      <c r="AGV1247" s="1">
        <v>0</v>
      </c>
      <c r="AGW1247" s="1">
        <v>0</v>
      </c>
      <c r="AGX1247" s="1">
        <v>0</v>
      </c>
      <c r="AGY1247" s="1">
        <v>0</v>
      </c>
      <c r="AGZ1247" s="1">
        <v>0</v>
      </c>
      <c r="AHA1247" s="1">
        <v>0</v>
      </c>
      <c r="AHB1247" s="1">
        <v>0</v>
      </c>
      <c r="AHC1247" s="1">
        <v>1</v>
      </c>
      <c r="AHD1247" s="1">
        <v>0</v>
      </c>
      <c r="AHE1247" s="1">
        <v>0</v>
      </c>
      <c r="AHF1247" s="1">
        <v>0</v>
      </c>
      <c r="AHH1247" s="1">
        <v>0</v>
      </c>
      <c r="AHI1247" s="1">
        <v>0</v>
      </c>
      <c r="AHK1247" s="1">
        <v>0</v>
      </c>
      <c r="AHL1247" s="1">
        <v>0</v>
      </c>
      <c r="AHM1247" s="1">
        <v>0</v>
      </c>
      <c r="AHN1247" s="1">
        <v>0</v>
      </c>
      <c r="AHO1247" s="1">
        <v>0</v>
      </c>
      <c r="AHP1247" s="1">
        <v>0</v>
      </c>
      <c r="AHQ1247" s="1">
        <v>0</v>
      </c>
      <c r="AHR1247" s="1">
        <v>0</v>
      </c>
      <c r="AIM1247" s="1">
        <v>0</v>
      </c>
      <c r="AIN1247" s="1">
        <v>0</v>
      </c>
      <c r="AIO1247" s="1">
        <v>0</v>
      </c>
      <c r="AIP1247" s="1">
        <v>0</v>
      </c>
      <c r="AIQ1247" s="1">
        <v>1</v>
      </c>
      <c r="AIR1247" s="1">
        <v>0</v>
      </c>
      <c r="AIS1247" s="1">
        <v>1</v>
      </c>
      <c r="AIT1247" s="1">
        <v>1</v>
      </c>
      <c r="AIU1247" s="1">
        <v>0</v>
      </c>
      <c r="AIV1247" s="1">
        <v>0</v>
      </c>
      <c r="AIW1247" s="1">
        <v>0</v>
      </c>
      <c r="AIX1247" s="1">
        <v>48</v>
      </c>
    </row>
    <row r="1248" spans="1:951" s="1" customFormat="1">
      <c r="B1248" s="1">
        <v>3</v>
      </c>
      <c r="C1248" s="1">
        <v>0</v>
      </c>
      <c r="Z1248" s="1">
        <v>1</v>
      </c>
      <c r="AA1248" s="1">
        <v>2</v>
      </c>
      <c r="AB1248" s="1" t="s">
        <v>9311</v>
      </c>
      <c r="AC1248" s="1">
        <v>0</v>
      </c>
      <c r="AE1248" s="1">
        <v>0</v>
      </c>
      <c r="AG1248" s="1">
        <v>0</v>
      </c>
      <c r="AI1248" s="1">
        <v>120</v>
      </c>
      <c r="AJ1248" s="1">
        <v>137</v>
      </c>
      <c r="DR1248" s="1">
        <v>68</v>
      </c>
      <c r="DS1248" s="1">
        <v>78</v>
      </c>
      <c r="HA1248" s="1">
        <v>0</v>
      </c>
      <c r="HB1248" s="1">
        <v>0</v>
      </c>
      <c r="HT1248" s="1">
        <v>0</v>
      </c>
      <c r="HU1248" s="1">
        <v>0</v>
      </c>
      <c r="IP1248" s="1">
        <v>99</v>
      </c>
      <c r="IQ1248" s="1">
        <v>96</v>
      </c>
      <c r="LX1248" s="1">
        <v>58</v>
      </c>
      <c r="LY1248" s="1">
        <v>58</v>
      </c>
      <c r="PG1248" s="1">
        <v>18</v>
      </c>
      <c r="PH1248" s="1">
        <v>16</v>
      </c>
      <c r="SP1248" s="1">
        <v>97.1</v>
      </c>
      <c r="SQ1248" s="1">
        <v>97.6</v>
      </c>
      <c r="VX1248" s="1">
        <v>1</v>
      </c>
      <c r="VY1248" s="1">
        <v>1</v>
      </c>
      <c r="WQ1248" s="1">
        <v>0</v>
      </c>
      <c r="WR1248" s="1">
        <v>0</v>
      </c>
      <c r="ZY1248" s="1">
        <v>182.4</v>
      </c>
      <c r="AGS1248" s="1">
        <v>0</v>
      </c>
      <c r="AGT1248" s="1">
        <v>0</v>
      </c>
      <c r="AGU1248" s="1">
        <v>0</v>
      </c>
      <c r="AGV1248" s="1">
        <v>0</v>
      </c>
      <c r="AGW1248" s="1">
        <v>0</v>
      </c>
      <c r="AGX1248" s="1">
        <v>0</v>
      </c>
      <c r="AGY1248" s="1">
        <v>0</v>
      </c>
      <c r="AGZ1248" s="1">
        <v>0</v>
      </c>
      <c r="AHA1248" s="1">
        <v>0</v>
      </c>
      <c r="AHB1248" s="1">
        <v>0</v>
      </c>
      <c r="AHC1248" s="1">
        <v>1</v>
      </c>
      <c r="AHD1248" s="1">
        <v>0</v>
      </c>
      <c r="AHE1248" s="1">
        <v>0</v>
      </c>
      <c r="AHF1248" s="1">
        <v>1</v>
      </c>
      <c r="AHH1248" s="1">
        <v>0</v>
      </c>
      <c r="AHI1248" s="1">
        <v>0</v>
      </c>
      <c r="AHK1248" s="1">
        <v>0</v>
      </c>
      <c r="AHL1248" s="1">
        <v>0</v>
      </c>
      <c r="AHM1248" s="1">
        <v>0</v>
      </c>
      <c r="AHN1248" s="1">
        <v>0</v>
      </c>
      <c r="AHO1248" s="1">
        <v>0</v>
      </c>
      <c r="AHP1248" s="1">
        <v>0</v>
      </c>
      <c r="AHQ1248" s="1">
        <v>0</v>
      </c>
      <c r="AHR1248" s="1">
        <v>0</v>
      </c>
      <c r="AIM1248" s="1">
        <v>0</v>
      </c>
      <c r="AIN1248" s="1">
        <v>0</v>
      </c>
      <c r="AIO1248" s="1">
        <v>0</v>
      </c>
      <c r="AIP1248" s="1">
        <v>0</v>
      </c>
      <c r="AIR1248" s="1">
        <v>0</v>
      </c>
      <c r="AIT1248" s="1">
        <v>2</v>
      </c>
      <c r="AIU1248" s="1">
        <v>0</v>
      </c>
      <c r="AIV1248" s="1">
        <v>0</v>
      </c>
      <c r="AIW1248" s="1">
        <v>0</v>
      </c>
      <c r="AIX1248" s="1">
        <v>50</v>
      </c>
      <c r="AIY1248" s="1">
        <v>22</v>
      </c>
    </row>
    <row r="1249" spans="1:951" s="1" customFormat="1">
      <c r="B1249" s="1">
        <v>4</v>
      </c>
      <c r="C1249" s="1">
        <v>0</v>
      </c>
      <c r="Z1249" s="1">
        <v>0</v>
      </c>
      <c r="AA1249" s="1">
        <v>2</v>
      </c>
      <c r="AB1249" s="1" t="s">
        <v>9312</v>
      </c>
      <c r="AC1249" s="1">
        <v>0</v>
      </c>
      <c r="AE1249" s="1">
        <v>1</v>
      </c>
      <c r="AF1249" s="1">
        <v>0</v>
      </c>
      <c r="AG1249" s="1">
        <v>0</v>
      </c>
      <c r="AI1249" s="1">
        <v>140</v>
      </c>
      <c r="AJ1249" s="1">
        <v>128</v>
      </c>
      <c r="DR1249" s="1">
        <v>70</v>
      </c>
      <c r="DS1249" s="1">
        <v>70</v>
      </c>
      <c r="HA1249" s="1">
        <v>0</v>
      </c>
      <c r="HB1249" s="1">
        <v>0</v>
      </c>
      <c r="HT1249" s="1">
        <v>0</v>
      </c>
      <c r="HU1249" s="1">
        <v>0</v>
      </c>
      <c r="IP1249" s="1">
        <v>97</v>
      </c>
      <c r="IQ1249" s="1">
        <v>98</v>
      </c>
      <c r="LX1249" s="1">
        <v>68</v>
      </c>
      <c r="LY1249" s="1">
        <v>56</v>
      </c>
      <c r="PG1249" s="1">
        <v>18</v>
      </c>
      <c r="PH1249" s="1">
        <v>16</v>
      </c>
      <c r="SP1249" s="1">
        <v>98.3</v>
      </c>
      <c r="SQ1249" s="1">
        <v>97.4</v>
      </c>
      <c r="VX1249" s="1">
        <v>1</v>
      </c>
      <c r="VY1249" s="1">
        <v>1</v>
      </c>
      <c r="WQ1249" s="1">
        <v>0</v>
      </c>
      <c r="WR1249" s="1">
        <v>0</v>
      </c>
      <c r="ZY1249" s="1">
        <v>182.4</v>
      </c>
      <c r="AGS1249" s="1">
        <v>0</v>
      </c>
      <c r="AGT1249" s="1">
        <v>0</v>
      </c>
      <c r="AGU1249" s="1">
        <v>0</v>
      </c>
      <c r="AGV1249" s="1">
        <v>0</v>
      </c>
      <c r="AGW1249" s="1">
        <v>0</v>
      </c>
      <c r="AGX1249" s="1">
        <v>0</v>
      </c>
      <c r="AGY1249" s="1">
        <v>0</v>
      </c>
      <c r="AGZ1249" s="1">
        <v>0</v>
      </c>
      <c r="AHA1249" s="1">
        <v>0</v>
      </c>
      <c r="AHB1249" s="1">
        <v>0</v>
      </c>
      <c r="AHC1249" s="1">
        <v>1</v>
      </c>
      <c r="AHD1249" s="1">
        <v>0</v>
      </c>
      <c r="AHE1249" s="1">
        <v>0</v>
      </c>
      <c r="AHF1249" s="1">
        <v>0</v>
      </c>
      <c r="AHH1249" s="1">
        <v>0</v>
      </c>
      <c r="AHI1249" s="1">
        <v>0</v>
      </c>
      <c r="AHK1249" s="1">
        <v>0</v>
      </c>
      <c r="AHL1249" s="1">
        <v>0</v>
      </c>
      <c r="AHM1249" s="1">
        <v>0</v>
      </c>
      <c r="AHN1249" s="1">
        <v>0</v>
      </c>
      <c r="AHO1249" s="1">
        <v>0</v>
      </c>
      <c r="AHP1249" s="1">
        <v>0</v>
      </c>
      <c r="AHQ1249" s="1">
        <v>0</v>
      </c>
      <c r="AHR1249" s="1">
        <v>0</v>
      </c>
      <c r="AIM1249" s="1">
        <v>0</v>
      </c>
      <c r="AIN1249" s="1">
        <v>0</v>
      </c>
      <c r="AIO1249" s="1">
        <v>0</v>
      </c>
      <c r="AIP1249" s="1">
        <v>0</v>
      </c>
      <c r="AIR1249" s="1">
        <v>0</v>
      </c>
      <c r="AIT1249" s="1">
        <v>2</v>
      </c>
      <c r="AIU1249" s="1">
        <v>0</v>
      </c>
      <c r="AIV1249" s="1">
        <v>0</v>
      </c>
      <c r="AIW1249" s="1">
        <v>0</v>
      </c>
      <c r="AIX1249" s="1">
        <v>35</v>
      </c>
      <c r="AIY1249" s="1">
        <v>29</v>
      </c>
    </row>
    <row r="1250" spans="1:951" s="1" customFormat="1">
      <c r="B1250" s="1">
        <v>5</v>
      </c>
      <c r="C1250" s="1">
        <v>0</v>
      </c>
      <c r="Z1250" s="1">
        <v>0</v>
      </c>
      <c r="AA1250" s="1">
        <v>2</v>
      </c>
      <c r="AB1250" s="1" t="s">
        <v>9313</v>
      </c>
      <c r="AC1250" s="1">
        <v>0</v>
      </c>
      <c r="AE1250" s="1">
        <v>0</v>
      </c>
      <c r="AG1250" s="1">
        <v>0</v>
      </c>
      <c r="AI1250" s="1">
        <v>142</v>
      </c>
      <c r="AJ1250" s="1">
        <v>120</v>
      </c>
      <c r="DR1250" s="1">
        <v>76</v>
      </c>
      <c r="DS1250" s="1">
        <v>54</v>
      </c>
      <c r="HA1250" s="1">
        <v>2</v>
      </c>
      <c r="HB1250" s="1">
        <v>0</v>
      </c>
      <c r="HT1250" s="1">
        <v>0</v>
      </c>
      <c r="HU1250" s="1">
        <v>0</v>
      </c>
      <c r="IP1250" s="1">
        <v>96</v>
      </c>
      <c r="IQ1250" s="1">
        <v>97</v>
      </c>
      <c r="LX1250" s="1">
        <v>64</v>
      </c>
      <c r="LY1250" s="1">
        <v>64</v>
      </c>
      <c r="PG1250" s="1">
        <v>16</v>
      </c>
      <c r="PH1250" s="1">
        <v>18</v>
      </c>
      <c r="SP1250" s="1">
        <v>97.3</v>
      </c>
      <c r="SQ1250" s="1">
        <v>97.8</v>
      </c>
      <c r="VX1250" s="1">
        <v>1</v>
      </c>
      <c r="VY1250" s="1">
        <v>1</v>
      </c>
      <c r="WQ1250" s="1">
        <v>0</v>
      </c>
      <c r="WR1250" s="1">
        <v>0</v>
      </c>
      <c r="ZY1250" s="1">
        <v>183.2</v>
      </c>
      <c r="ACG1250" s="1">
        <v>143</v>
      </c>
      <c r="ACH1250" s="1">
        <v>216</v>
      </c>
      <c r="ACI1250" s="1">
        <v>333</v>
      </c>
      <c r="AGS1250" s="1">
        <v>0</v>
      </c>
      <c r="AGT1250" s="1">
        <v>0</v>
      </c>
      <c r="AGU1250" s="1">
        <v>0</v>
      </c>
      <c r="AGV1250" s="1">
        <v>0</v>
      </c>
      <c r="AGW1250" s="1">
        <v>0</v>
      </c>
      <c r="AGX1250" s="1">
        <v>0</v>
      </c>
      <c r="AGY1250" s="1">
        <v>0</v>
      </c>
      <c r="AGZ1250" s="1">
        <v>0</v>
      </c>
      <c r="AHA1250" s="1">
        <v>0</v>
      </c>
      <c r="AHB1250" s="1">
        <v>0</v>
      </c>
      <c r="AHC1250" s="1">
        <v>1</v>
      </c>
      <c r="AHD1250" s="1">
        <v>0</v>
      </c>
      <c r="AHE1250" s="1">
        <v>0</v>
      </c>
      <c r="AHF1250" s="1">
        <v>0</v>
      </c>
      <c r="AHH1250" s="1">
        <v>0</v>
      </c>
      <c r="AHI1250" s="1">
        <v>0</v>
      </c>
      <c r="AHK1250" s="1">
        <v>0</v>
      </c>
      <c r="AHL1250" s="1">
        <v>0</v>
      </c>
      <c r="AHM1250" s="1">
        <v>0</v>
      </c>
      <c r="AHN1250" s="1">
        <v>0</v>
      </c>
      <c r="AHO1250" s="1">
        <v>0</v>
      </c>
      <c r="AHP1250" s="1">
        <v>0</v>
      </c>
      <c r="AHQ1250" s="1">
        <v>0</v>
      </c>
      <c r="AHR1250" s="1">
        <v>0</v>
      </c>
      <c r="AIM1250" s="1">
        <v>0</v>
      </c>
      <c r="AIN1250" s="1">
        <v>0</v>
      </c>
      <c r="AIO1250" s="1">
        <v>0</v>
      </c>
      <c r="AIP1250" s="1">
        <v>0</v>
      </c>
      <c r="AIR1250" s="1">
        <v>0</v>
      </c>
      <c r="AIT1250" s="1">
        <v>2</v>
      </c>
      <c r="AIU1250" s="1">
        <v>0</v>
      </c>
      <c r="AIV1250" s="1">
        <v>0</v>
      </c>
      <c r="AIW1250" s="1">
        <v>0</v>
      </c>
      <c r="AIX1250" s="1">
        <v>36</v>
      </c>
      <c r="AIY1250" s="1">
        <v>30</v>
      </c>
    </row>
    <row r="1251" spans="1:951" s="80" customFormat="1">
      <c r="B1251" s="80">
        <v>6</v>
      </c>
      <c r="C1251" s="80">
        <v>0</v>
      </c>
      <c r="Z1251" s="80">
        <v>0</v>
      </c>
      <c r="AA1251" s="80">
        <v>2</v>
      </c>
      <c r="AB1251" s="80" t="s">
        <v>9314</v>
      </c>
      <c r="AC1251" s="80">
        <v>0</v>
      </c>
      <c r="AE1251" s="80">
        <v>0</v>
      </c>
      <c r="AG1251" s="80">
        <v>0</v>
      </c>
      <c r="AI1251" s="80">
        <v>134</v>
      </c>
      <c r="DR1251" s="80">
        <v>68</v>
      </c>
      <c r="HA1251" s="80">
        <v>0</v>
      </c>
      <c r="HT1251" s="80">
        <v>0</v>
      </c>
      <c r="IP1251" s="80">
        <v>96</v>
      </c>
      <c r="LX1251" s="80">
        <v>64</v>
      </c>
      <c r="PG1251" s="80">
        <v>16</v>
      </c>
      <c r="SP1251" s="80">
        <v>97.1</v>
      </c>
      <c r="VX1251" s="80">
        <v>1</v>
      </c>
      <c r="WQ1251" s="80">
        <v>0</v>
      </c>
      <c r="ACG1251" s="80">
        <v>158</v>
      </c>
      <c r="AGS1251" s="80">
        <v>0</v>
      </c>
      <c r="AGT1251" s="80">
        <v>0</v>
      </c>
      <c r="AGU1251" s="80">
        <v>0</v>
      </c>
      <c r="AGV1251" s="80">
        <v>0</v>
      </c>
      <c r="AGW1251" s="80">
        <v>0</v>
      </c>
      <c r="AGX1251" s="80">
        <v>0</v>
      </c>
      <c r="AGY1251" s="80">
        <v>0</v>
      </c>
      <c r="AGZ1251" s="80">
        <v>0</v>
      </c>
      <c r="AHA1251" s="80">
        <v>0</v>
      </c>
      <c r="AHB1251" s="80">
        <v>0</v>
      </c>
      <c r="AHC1251" s="80">
        <v>1</v>
      </c>
      <c r="AHD1251" s="80">
        <v>1</v>
      </c>
      <c r="AHE1251" s="80">
        <v>0</v>
      </c>
      <c r="AHF1251" s="80">
        <v>0</v>
      </c>
      <c r="AHH1251" s="80">
        <v>0</v>
      </c>
      <c r="AHI1251" s="80">
        <v>0</v>
      </c>
      <c r="AHK1251" s="80">
        <v>0</v>
      </c>
      <c r="AHL1251" s="80">
        <v>0</v>
      </c>
      <c r="AHM1251" s="80">
        <v>0</v>
      </c>
      <c r="AHN1251" s="80">
        <v>0</v>
      </c>
      <c r="AHO1251" s="80">
        <v>0</v>
      </c>
      <c r="AHP1251" s="80">
        <v>0</v>
      </c>
      <c r="AHQ1251" s="80">
        <v>0</v>
      </c>
      <c r="AHR1251" s="80">
        <v>0</v>
      </c>
      <c r="AIM1251" s="80">
        <v>0</v>
      </c>
      <c r="AIN1251" s="80">
        <v>0</v>
      </c>
      <c r="AIO1251" s="80">
        <v>0</v>
      </c>
      <c r="AIP1251" s="80">
        <v>0</v>
      </c>
      <c r="AIR1251" s="80">
        <v>0</v>
      </c>
      <c r="AIT1251" s="80">
        <v>1</v>
      </c>
      <c r="AIU1251" s="80">
        <v>0</v>
      </c>
      <c r="AIV1251" s="80">
        <v>0</v>
      </c>
      <c r="AIW1251" s="80">
        <v>0</v>
      </c>
      <c r="AIX1251" s="80">
        <v>56</v>
      </c>
    </row>
    <row r="1252" spans="1:951" s="1" customFormat="1">
      <c r="A1252" s="1">
        <v>260</v>
      </c>
      <c r="B1252" s="1">
        <v>1</v>
      </c>
      <c r="C1252" s="1">
        <v>0</v>
      </c>
      <c r="Z1252" s="1">
        <v>0</v>
      </c>
      <c r="AA1252" s="1">
        <v>2</v>
      </c>
      <c r="AB1252" s="1" t="s">
        <v>9315</v>
      </c>
      <c r="AC1252" s="1">
        <v>0</v>
      </c>
      <c r="AE1252" s="1">
        <v>0</v>
      </c>
      <c r="AG1252" s="1">
        <v>0</v>
      </c>
      <c r="AI1252" s="1">
        <v>138</v>
      </c>
      <c r="DR1252" s="1">
        <v>86</v>
      </c>
      <c r="HA1252" s="1">
        <v>2</v>
      </c>
      <c r="HT1252" s="1">
        <v>0</v>
      </c>
      <c r="IP1252" s="1">
        <v>97.5</v>
      </c>
      <c r="LX1252" s="1">
        <v>108</v>
      </c>
      <c r="PG1252" s="1">
        <v>22</v>
      </c>
      <c r="SP1252" s="1">
        <v>98.2</v>
      </c>
      <c r="VX1252" s="1">
        <v>1</v>
      </c>
      <c r="WQ1252" s="1">
        <v>0</v>
      </c>
      <c r="ZY1252" s="1">
        <v>235</v>
      </c>
      <c r="AGS1252" s="1">
        <v>0</v>
      </c>
      <c r="AGT1252" s="1">
        <v>0</v>
      </c>
      <c r="AGU1252" s="1">
        <v>0</v>
      </c>
      <c r="AGV1252" s="1">
        <v>0</v>
      </c>
      <c r="AGW1252" s="1">
        <v>0</v>
      </c>
      <c r="AGX1252" s="1">
        <v>0</v>
      </c>
      <c r="AGY1252" s="1">
        <v>0</v>
      </c>
      <c r="AGZ1252" s="1">
        <v>0</v>
      </c>
      <c r="AHA1252" s="1">
        <v>0</v>
      </c>
      <c r="AHB1252" s="1">
        <v>0</v>
      </c>
      <c r="AHC1252" s="1">
        <v>1</v>
      </c>
      <c r="AHD1252" s="1">
        <v>0</v>
      </c>
      <c r="AHE1252" s="1">
        <v>0</v>
      </c>
      <c r="AHF1252" s="1">
        <v>0</v>
      </c>
      <c r="AHH1252" s="1">
        <v>0</v>
      </c>
      <c r="AHI1252" s="1">
        <v>0</v>
      </c>
      <c r="AHK1252" s="1">
        <v>0</v>
      </c>
      <c r="AHL1252" s="1">
        <v>0</v>
      </c>
      <c r="AHM1252" s="1">
        <v>0</v>
      </c>
      <c r="AHN1252" s="1">
        <v>0</v>
      </c>
      <c r="AHO1252" s="1">
        <v>0</v>
      </c>
      <c r="AHP1252" s="1">
        <v>0</v>
      </c>
      <c r="AHQ1252" s="1">
        <v>0</v>
      </c>
      <c r="AHR1252" s="1">
        <v>0</v>
      </c>
      <c r="AIM1252" s="1">
        <v>0</v>
      </c>
      <c r="AIN1252" s="1">
        <v>0</v>
      </c>
      <c r="AIO1252" s="1">
        <v>0</v>
      </c>
      <c r="AIP1252" s="1">
        <v>1</v>
      </c>
      <c r="AIQ1252" s="1">
        <v>1</v>
      </c>
      <c r="AIR1252" s="1">
        <v>1</v>
      </c>
      <c r="AIS1252" s="1">
        <v>1</v>
      </c>
      <c r="AIT1252" s="3">
        <v>0</v>
      </c>
      <c r="AIU1252" s="1">
        <v>1</v>
      </c>
      <c r="AIV1252" s="1">
        <v>0</v>
      </c>
      <c r="AIW1252" s="1">
        <v>0</v>
      </c>
      <c r="AJB1252" s="1">
        <v>66</v>
      </c>
    </row>
    <row r="1253" spans="1:951" s="1" customFormat="1">
      <c r="B1253" s="1">
        <v>2</v>
      </c>
      <c r="C1253" s="1">
        <v>0</v>
      </c>
      <c r="Z1253" s="1">
        <v>0</v>
      </c>
      <c r="AA1253" s="1">
        <v>2</v>
      </c>
      <c r="AB1253" s="1" t="s">
        <v>9316</v>
      </c>
      <c r="AC1253" s="1">
        <v>1</v>
      </c>
      <c r="AD1253" s="1">
        <v>0</v>
      </c>
      <c r="AE1253" s="1">
        <v>0</v>
      </c>
      <c r="AG1253" s="1">
        <v>0</v>
      </c>
      <c r="AI1253" s="1">
        <v>104</v>
      </c>
      <c r="AJ1253" s="1">
        <v>118</v>
      </c>
      <c r="DR1253" s="1">
        <v>60</v>
      </c>
      <c r="DS1253" s="1">
        <v>70</v>
      </c>
      <c r="HA1253" s="1">
        <v>2</v>
      </c>
      <c r="HB1253" s="1">
        <v>2</v>
      </c>
      <c r="HT1253" s="1">
        <v>0</v>
      </c>
      <c r="HU1253" s="1">
        <v>0</v>
      </c>
      <c r="IP1253" s="1">
        <v>98</v>
      </c>
      <c r="IQ1253" s="1">
        <v>97</v>
      </c>
      <c r="LX1253" s="1">
        <v>71</v>
      </c>
      <c r="LY1253" s="1">
        <v>80</v>
      </c>
      <c r="PG1253" s="1">
        <v>18</v>
      </c>
      <c r="PH1253" s="1">
        <v>18</v>
      </c>
      <c r="SP1253" s="1">
        <v>98.9</v>
      </c>
      <c r="SQ1253" s="1">
        <v>98.2</v>
      </c>
      <c r="VX1253" s="1">
        <v>1</v>
      </c>
      <c r="VY1253" s="1">
        <v>1</v>
      </c>
      <c r="WQ1253" s="1">
        <v>0</v>
      </c>
      <c r="WR1253" s="1">
        <v>0</v>
      </c>
      <c r="ZY1253" s="1">
        <v>233.2</v>
      </c>
      <c r="ZZ1253" s="1">
        <v>232</v>
      </c>
      <c r="AAZ1253" s="1">
        <v>24</v>
      </c>
      <c r="ABA1253" s="1">
        <v>26</v>
      </c>
      <c r="ABD1253" s="1">
        <v>10.5</v>
      </c>
      <c r="ABG1253" s="1">
        <v>31</v>
      </c>
      <c r="ABI1253" s="1">
        <v>2.1</v>
      </c>
      <c r="ABV1253" s="1">
        <v>143</v>
      </c>
      <c r="ABW1253" s="1">
        <v>143</v>
      </c>
      <c r="ABY1253" s="1">
        <v>4.5999999999999996</v>
      </c>
      <c r="ABZ1253" s="1">
        <v>3.8</v>
      </c>
      <c r="ACB1253" s="1">
        <v>102</v>
      </c>
      <c r="ACC1253" s="1">
        <v>106</v>
      </c>
      <c r="ACE1253" s="1">
        <v>9.6999999999999993</v>
      </c>
      <c r="ACF1253" s="1">
        <v>1.04</v>
      </c>
      <c r="ACG1253" s="1">
        <v>66</v>
      </c>
      <c r="ACH1253" s="1">
        <v>28</v>
      </c>
      <c r="ACI1253" s="1">
        <v>55</v>
      </c>
      <c r="ACJ1253" s="1">
        <v>81</v>
      </c>
      <c r="ACK1253" s="1">
        <v>219</v>
      </c>
      <c r="ACR1253" s="1">
        <v>63</v>
      </c>
      <c r="ACS1253" s="1">
        <v>50</v>
      </c>
      <c r="ACU1253" s="1">
        <v>2.86</v>
      </c>
      <c r="ACV1253" s="1">
        <v>2.9</v>
      </c>
      <c r="ACX1253" s="1">
        <v>17</v>
      </c>
      <c r="ACY1253" s="1">
        <v>16</v>
      </c>
      <c r="ADS1253" s="1">
        <v>2.1</v>
      </c>
      <c r="AEK1253" s="1">
        <v>33.299999999999997</v>
      </c>
      <c r="AGS1253" s="1">
        <v>1</v>
      </c>
      <c r="AGT1253" s="1">
        <v>0</v>
      </c>
      <c r="AGU1253" s="1">
        <v>1</v>
      </c>
      <c r="AGV1253" s="1">
        <v>0</v>
      </c>
      <c r="AGW1253" s="1">
        <v>0</v>
      </c>
      <c r="AGX1253" s="1">
        <v>0</v>
      </c>
      <c r="AGY1253" s="1">
        <v>0</v>
      </c>
      <c r="AGZ1253" s="1">
        <v>1</v>
      </c>
      <c r="AHA1253" s="1">
        <v>0</v>
      </c>
      <c r="AHB1253" s="1">
        <v>0</v>
      </c>
      <c r="AHC1253" s="1">
        <v>1</v>
      </c>
      <c r="AHD1253" s="1">
        <v>0</v>
      </c>
      <c r="AHE1253" s="1">
        <v>0</v>
      </c>
      <c r="AHF1253" s="1">
        <v>0</v>
      </c>
      <c r="AHH1253" s="1">
        <v>0</v>
      </c>
      <c r="AHI1253" s="1">
        <v>0</v>
      </c>
      <c r="AHK1253" s="1">
        <v>0</v>
      </c>
      <c r="AHL1253" s="1">
        <v>0</v>
      </c>
      <c r="AHM1253" s="1">
        <v>0</v>
      </c>
      <c r="AHN1253" s="1">
        <v>0</v>
      </c>
      <c r="AHO1253" s="1">
        <v>0</v>
      </c>
      <c r="AHP1253" s="1">
        <v>0</v>
      </c>
      <c r="AHQ1253" s="1">
        <v>0</v>
      </c>
      <c r="AHR1253" s="1">
        <v>0</v>
      </c>
      <c r="AIM1253" s="1">
        <v>0</v>
      </c>
      <c r="AIN1253" s="1">
        <v>0</v>
      </c>
      <c r="AIO1253" s="1">
        <v>0</v>
      </c>
      <c r="AIT1253" s="3">
        <v>2</v>
      </c>
      <c r="AIU1253" s="1">
        <v>0</v>
      </c>
      <c r="AIV1253" s="1">
        <v>0</v>
      </c>
      <c r="AIW1253" s="1">
        <v>0</v>
      </c>
      <c r="AIX1253" s="1">
        <v>43</v>
      </c>
      <c r="AIY1253" s="1">
        <v>39</v>
      </c>
    </row>
    <row r="1254" spans="1:951" s="1" customFormat="1">
      <c r="B1254" s="1">
        <v>3</v>
      </c>
      <c r="C1254" s="1">
        <v>1</v>
      </c>
      <c r="D1254" s="1" t="s">
        <v>7525</v>
      </c>
      <c r="O1254" s="1">
        <v>0</v>
      </c>
      <c r="Z1254" s="1">
        <v>0</v>
      </c>
      <c r="AA1254" s="1">
        <v>2</v>
      </c>
      <c r="AB1254" s="1" t="s">
        <v>9317</v>
      </c>
      <c r="AC1254" s="1">
        <v>0</v>
      </c>
      <c r="AE1254" s="1">
        <v>0</v>
      </c>
      <c r="AG1254" s="1">
        <v>0</v>
      </c>
      <c r="AI1254" s="1">
        <v>116</v>
      </c>
      <c r="AJ1254" s="1">
        <v>122</v>
      </c>
      <c r="DR1254" s="1">
        <v>60</v>
      </c>
      <c r="DS1254" s="1">
        <v>70</v>
      </c>
      <c r="HA1254" s="1">
        <v>2</v>
      </c>
      <c r="HB1254" s="1">
        <v>2</v>
      </c>
      <c r="HT1254" s="1">
        <v>0</v>
      </c>
      <c r="HU1254" s="1">
        <v>0</v>
      </c>
      <c r="IP1254" s="1">
        <v>94</v>
      </c>
      <c r="IQ1254" s="1">
        <v>91</v>
      </c>
      <c r="LX1254" s="1">
        <v>81</v>
      </c>
      <c r="LY1254" s="1">
        <v>78</v>
      </c>
      <c r="PG1254" s="1">
        <v>24</v>
      </c>
      <c r="PH1254" s="1">
        <v>18</v>
      </c>
      <c r="SP1254" s="1">
        <v>98.4</v>
      </c>
      <c r="SQ1254" s="1">
        <v>98.6</v>
      </c>
      <c r="VX1254" s="1">
        <v>1</v>
      </c>
      <c r="VY1254" s="1">
        <v>1</v>
      </c>
      <c r="WQ1254" s="1">
        <v>0</v>
      </c>
      <c r="WR1254" s="1">
        <v>0</v>
      </c>
      <c r="ZY1254" s="1">
        <v>231.8</v>
      </c>
      <c r="ZZ1254" s="1">
        <v>230</v>
      </c>
      <c r="AAZ1254" s="1">
        <v>26</v>
      </c>
      <c r="ABC1254" s="1">
        <v>10.9</v>
      </c>
      <c r="ABF1254" s="1">
        <v>32</v>
      </c>
      <c r="ABV1254" s="1">
        <v>143</v>
      </c>
      <c r="ABY1254" s="1">
        <v>4.5999999999999996</v>
      </c>
      <c r="ACB1254" s="1">
        <v>106</v>
      </c>
      <c r="ACE1254" s="1">
        <v>1.07</v>
      </c>
      <c r="ACG1254" s="1">
        <v>384</v>
      </c>
      <c r="ACH1254" s="1">
        <v>228</v>
      </c>
      <c r="ACI1254" s="1">
        <v>108</v>
      </c>
      <c r="ACR1254" s="1">
        <v>61</v>
      </c>
      <c r="ACU1254" s="1">
        <v>3.1</v>
      </c>
      <c r="ACX1254" s="1">
        <v>16</v>
      </c>
      <c r="AGS1254" s="1">
        <v>1</v>
      </c>
      <c r="AGT1254" s="1">
        <v>0</v>
      </c>
      <c r="AGU1254" s="1">
        <v>1</v>
      </c>
      <c r="AGV1254" s="1">
        <v>0</v>
      </c>
      <c r="AGW1254" s="1">
        <v>0</v>
      </c>
      <c r="AGX1254" s="1">
        <v>0</v>
      </c>
      <c r="AGY1254" s="1">
        <v>0</v>
      </c>
      <c r="AGZ1254" s="1">
        <v>1</v>
      </c>
      <c r="AHA1254" s="1">
        <v>0</v>
      </c>
      <c r="AHB1254" s="1">
        <v>0</v>
      </c>
      <c r="AHC1254" s="1">
        <v>1</v>
      </c>
      <c r="AHD1254" s="1">
        <v>0</v>
      </c>
      <c r="AHE1254" s="1">
        <v>0</v>
      </c>
      <c r="AHF1254" s="1">
        <v>0</v>
      </c>
      <c r="AHH1254" s="1">
        <v>0</v>
      </c>
      <c r="AHI1254" s="1">
        <v>0</v>
      </c>
      <c r="AHK1254" s="1">
        <v>0</v>
      </c>
      <c r="AHL1254" s="1">
        <v>0</v>
      </c>
      <c r="AHM1254" s="1">
        <v>0</v>
      </c>
      <c r="AHN1254" s="1">
        <v>0</v>
      </c>
      <c r="AHO1254" s="1">
        <v>0</v>
      </c>
      <c r="AHP1254" s="1">
        <v>0</v>
      </c>
      <c r="AHQ1254" s="1">
        <v>0</v>
      </c>
      <c r="AHR1254" s="1">
        <v>9</v>
      </c>
      <c r="AIM1254" s="1">
        <v>0</v>
      </c>
      <c r="AIN1254" s="1">
        <v>0</v>
      </c>
      <c r="AIO1254" s="1">
        <v>0</v>
      </c>
      <c r="AIT1254" s="3">
        <v>2</v>
      </c>
      <c r="AIU1254" s="1">
        <v>0</v>
      </c>
      <c r="AIV1254" s="1">
        <v>0</v>
      </c>
      <c r="AIW1254" s="1">
        <v>0</v>
      </c>
      <c r="AIX1254" s="1">
        <v>41</v>
      </c>
      <c r="AIY1254" s="1">
        <v>29</v>
      </c>
    </row>
    <row r="1255" spans="1:951" s="1" customFormat="1">
      <c r="B1255" s="1">
        <v>4</v>
      </c>
      <c r="C1255" s="1">
        <v>0</v>
      </c>
      <c r="Z1255" s="1">
        <v>0</v>
      </c>
      <c r="AA1255" s="1">
        <v>2</v>
      </c>
      <c r="AB1255" s="1" t="s">
        <v>9318</v>
      </c>
      <c r="AC1255" s="1">
        <v>0</v>
      </c>
      <c r="AE1255" s="1">
        <v>0</v>
      </c>
      <c r="AG1255" s="1">
        <v>0</v>
      </c>
      <c r="AI1255" s="1">
        <v>118</v>
      </c>
      <c r="AJ1255" s="1">
        <v>122</v>
      </c>
      <c r="DR1255" s="1">
        <v>70</v>
      </c>
      <c r="DS1255" s="1">
        <v>86</v>
      </c>
      <c r="HA1255" s="1">
        <v>2</v>
      </c>
      <c r="HB1255" s="1">
        <v>2</v>
      </c>
      <c r="HT1255" s="1">
        <v>0</v>
      </c>
      <c r="HU1255" s="1">
        <v>0</v>
      </c>
      <c r="IP1255" s="1">
        <v>94</v>
      </c>
      <c r="IQ1255" s="1">
        <v>97</v>
      </c>
      <c r="LX1255" s="1">
        <v>66</v>
      </c>
      <c r="LY1255" s="1">
        <v>76</v>
      </c>
      <c r="PG1255" s="1">
        <v>18</v>
      </c>
      <c r="PH1255" s="1">
        <v>20</v>
      </c>
      <c r="SP1255" s="1">
        <v>98.2</v>
      </c>
      <c r="SQ1255" s="1">
        <v>96.8</v>
      </c>
      <c r="VX1255" s="1">
        <v>1</v>
      </c>
      <c r="VY1255" s="1">
        <v>1</v>
      </c>
      <c r="WQ1255" s="1">
        <v>0</v>
      </c>
      <c r="WR1255" s="1">
        <v>0</v>
      </c>
      <c r="ZY1255" s="1">
        <v>231.6</v>
      </c>
      <c r="ZZ1255" s="1">
        <v>232.8</v>
      </c>
      <c r="AAZ1255" s="1">
        <v>28</v>
      </c>
      <c r="ABC1255" s="1">
        <v>10.5</v>
      </c>
      <c r="ABF1255" s="1">
        <v>31</v>
      </c>
      <c r="ABV1255" s="1">
        <v>142</v>
      </c>
      <c r="ABY1255" s="1">
        <v>4.3</v>
      </c>
      <c r="ACB1255" s="1">
        <v>106</v>
      </c>
      <c r="ACE1255" s="1">
        <v>1.05</v>
      </c>
      <c r="ACG1255" s="1">
        <v>133</v>
      </c>
      <c r="ACH1255" s="1">
        <v>123</v>
      </c>
      <c r="ACR1255" s="1">
        <v>61</v>
      </c>
      <c r="ACU1255" s="1">
        <v>3</v>
      </c>
      <c r="ACX1255" s="1">
        <v>14</v>
      </c>
      <c r="AGS1255" s="1">
        <v>1</v>
      </c>
      <c r="AGT1255" s="1">
        <v>0</v>
      </c>
      <c r="AGU1255" s="1">
        <v>1</v>
      </c>
      <c r="AGV1255" s="1">
        <v>0</v>
      </c>
      <c r="AGW1255" s="1">
        <v>0</v>
      </c>
      <c r="AGX1255" s="1">
        <v>0</v>
      </c>
      <c r="AGY1255" s="1">
        <v>0</v>
      </c>
      <c r="AGZ1255" s="1">
        <v>1</v>
      </c>
      <c r="AHA1255" s="1">
        <v>0</v>
      </c>
      <c r="AHB1255" s="1">
        <v>0</v>
      </c>
      <c r="AHC1255" s="1">
        <v>1</v>
      </c>
      <c r="AHD1255" s="1">
        <v>0</v>
      </c>
      <c r="AHE1255" s="1">
        <v>0</v>
      </c>
      <c r="AHF1255" s="1">
        <v>0</v>
      </c>
      <c r="AHH1255" s="1">
        <v>0</v>
      </c>
      <c r="AHI1255" s="1">
        <v>0</v>
      </c>
      <c r="AHK1255" s="1">
        <v>0</v>
      </c>
      <c r="AHL1255" s="1">
        <v>0</v>
      </c>
      <c r="AHM1255" s="1">
        <v>0</v>
      </c>
      <c r="AHN1255" s="1">
        <v>0</v>
      </c>
      <c r="AHO1255" s="1">
        <v>0</v>
      </c>
      <c r="AHP1255" s="1">
        <v>0</v>
      </c>
      <c r="AHQ1255" s="1">
        <v>0</v>
      </c>
      <c r="AHR1255" s="1">
        <v>0</v>
      </c>
      <c r="AIM1255" s="1">
        <v>0</v>
      </c>
      <c r="AIN1255" s="1">
        <v>0</v>
      </c>
      <c r="AIO1255" s="1">
        <v>0</v>
      </c>
      <c r="AIT1255" s="3">
        <v>0</v>
      </c>
      <c r="AIU1255" s="1">
        <v>2</v>
      </c>
      <c r="AIV1255" s="1">
        <v>0</v>
      </c>
      <c r="AIW1255" s="1">
        <v>0</v>
      </c>
      <c r="AJB1255" s="1">
        <v>41</v>
      </c>
      <c r="AJC1255" s="1">
        <v>34</v>
      </c>
    </row>
    <row r="1256" spans="1:951" s="1" customFormat="1">
      <c r="B1256" s="1">
        <v>5</v>
      </c>
      <c r="C1256" s="1">
        <v>0</v>
      </c>
      <c r="Z1256" s="1">
        <v>0</v>
      </c>
      <c r="AA1256" s="1">
        <v>2</v>
      </c>
      <c r="AB1256" s="1" t="s">
        <v>9319</v>
      </c>
      <c r="AC1256" s="1">
        <v>0</v>
      </c>
      <c r="AE1256" s="1">
        <v>0</v>
      </c>
      <c r="AG1256" s="1">
        <v>0</v>
      </c>
      <c r="AI1256" s="1">
        <v>142</v>
      </c>
      <c r="AJ1256" s="1">
        <v>132</v>
      </c>
      <c r="DR1256" s="1">
        <v>80</v>
      </c>
      <c r="DS1256" s="1">
        <v>82</v>
      </c>
      <c r="HA1256" s="1">
        <v>2</v>
      </c>
      <c r="HB1256" s="1">
        <v>2</v>
      </c>
      <c r="HT1256" s="1">
        <v>0</v>
      </c>
      <c r="HU1256" s="1">
        <v>0</v>
      </c>
      <c r="IP1256" s="1">
        <v>94</v>
      </c>
      <c r="IQ1256" s="1">
        <v>99</v>
      </c>
      <c r="LX1256" s="1">
        <v>78</v>
      </c>
      <c r="LY1256" s="1">
        <v>74</v>
      </c>
      <c r="PG1256" s="1">
        <v>18</v>
      </c>
      <c r="PH1256" s="1">
        <v>18</v>
      </c>
      <c r="SQ1256" s="1">
        <v>99</v>
      </c>
      <c r="VY1256" s="1">
        <v>1</v>
      </c>
      <c r="WQ1256" s="1">
        <v>0</v>
      </c>
      <c r="WR1256" s="1">
        <v>0</v>
      </c>
      <c r="ZY1256" s="1">
        <v>231.8</v>
      </c>
      <c r="ZZ1256" s="1">
        <v>232.4</v>
      </c>
      <c r="ACG1256" s="1">
        <v>179</v>
      </c>
      <c r="AGS1256" s="1">
        <v>1</v>
      </c>
      <c r="AGT1256" s="1">
        <v>0</v>
      </c>
      <c r="AGU1256" s="1">
        <v>1</v>
      </c>
      <c r="AGV1256" s="1">
        <v>0</v>
      </c>
      <c r="AGW1256" s="1">
        <v>0</v>
      </c>
      <c r="AGX1256" s="1">
        <v>0</v>
      </c>
      <c r="AGY1256" s="1">
        <v>0</v>
      </c>
      <c r="AGZ1256" s="1">
        <v>1</v>
      </c>
      <c r="AHA1256" s="1">
        <v>0</v>
      </c>
      <c r="AHB1256" s="1">
        <v>0</v>
      </c>
      <c r="AHC1256" s="1">
        <v>1</v>
      </c>
      <c r="AHD1256" s="1">
        <v>0</v>
      </c>
      <c r="AHE1256" s="1">
        <v>0</v>
      </c>
      <c r="AHF1256" s="1">
        <v>0</v>
      </c>
      <c r="AHH1256" s="1">
        <v>0</v>
      </c>
      <c r="AHI1256" s="1">
        <v>0</v>
      </c>
      <c r="AHK1256" s="1">
        <v>0</v>
      </c>
      <c r="AHL1256" s="1">
        <v>0</v>
      </c>
      <c r="AHM1256" s="1">
        <v>0</v>
      </c>
      <c r="AHN1256" s="1">
        <v>0</v>
      </c>
      <c r="AHO1256" s="1">
        <v>0</v>
      </c>
      <c r="AHP1256" s="1">
        <v>0</v>
      </c>
      <c r="AHQ1256" s="1">
        <v>0</v>
      </c>
      <c r="AHR1256" s="1">
        <v>0</v>
      </c>
      <c r="AIM1256" s="1">
        <v>0</v>
      </c>
      <c r="AIN1256" s="1">
        <v>0</v>
      </c>
      <c r="AIO1256" s="1">
        <v>0</v>
      </c>
      <c r="AIT1256" s="3">
        <v>2</v>
      </c>
      <c r="AIU1256" s="1">
        <v>0</v>
      </c>
      <c r="AIV1256" s="1">
        <v>0</v>
      </c>
      <c r="AIW1256" s="1">
        <v>0</v>
      </c>
      <c r="AIX1256" s="1">
        <v>33</v>
      </c>
      <c r="AIY1256" s="1">
        <v>23</v>
      </c>
    </row>
    <row r="1257" spans="1:951" s="1" customFormat="1">
      <c r="B1257" s="1">
        <v>6</v>
      </c>
      <c r="C1257" s="1">
        <v>1</v>
      </c>
      <c r="D1257" s="1" t="s">
        <v>5913</v>
      </c>
      <c r="E1257" s="1" t="s">
        <v>6191</v>
      </c>
      <c r="O1257" s="1">
        <v>0</v>
      </c>
      <c r="P1257" s="1">
        <v>1</v>
      </c>
      <c r="Z1257" s="1">
        <v>0</v>
      </c>
      <c r="AA1257" s="1">
        <v>0</v>
      </c>
      <c r="AB1257" s="1" t="s">
        <v>9320</v>
      </c>
      <c r="AC1257" s="1">
        <v>0</v>
      </c>
      <c r="AE1257" s="1">
        <v>0</v>
      </c>
      <c r="AG1257" s="1">
        <v>0</v>
      </c>
      <c r="AI1257" s="1">
        <v>124</v>
      </c>
      <c r="AJ1257" s="1">
        <v>122</v>
      </c>
      <c r="DR1257" s="1">
        <v>62</v>
      </c>
      <c r="DS1257" s="1">
        <v>60</v>
      </c>
      <c r="HA1257" s="1">
        <v>2</v>
      </c>
      <c r="HB1257" s="1">
        <v>2</v>
      </c>
      <c r="HT1257" s="1">
        <v>0</v>
      </c>
      <c r="HU1257" s="1">
        <v>0</v>
      </c>
      <c r="IP1257" s="1">
        <v>99</v>
      </c>
      <c r="IQ1257" s="1">
        <v>95</v>
      </c>
      <c r="LX1257" s="1">
        <v>76</v>
      </c>
      <c r="LY1257" s="1">
        <v>78</v>
      </c>
      <c r="PG1257" s="1">
        <v>22</v>
      </c>
      <c r="PH1257" s="1">
        <v>20</v>
      </c>
      <c r="SP1257" s="1">
        <v>98</v>
      </c>
      <c r="SQ1257" s="1">
        <v>97.8</v>
      </c>
      <c r="VX1257" s="1">
        <v>1</v>
      </c>
      <c r="VY1257" s="1">
        <v>1</v>
      </c>
      <c r="WQ1257" s="1">
        <v>0</v>
      </c>
      <c r="WR1257" s="1">
        <v>0</v>
      </c>
      <c r="ZY1257" s="1">
        <v>234</v>
      </c>
      <c r="ZZ1257" s="1">
        <v>234</v>
      </c>
      <c r="AAZ1257" s="1">
        <v>27</v>
      </c>
      <c r="ABC1257" s="1">
        <v>10.199999999999999</v>
      </c>
      <c r="ABF1257" s="1">
        <v>30</v>
      </c>
      <c r="ABV1257" s="1">
        <v>143</v>
      </c>
      <c r="ABY1257" s="1">
        <v>3.5</v>
      </c>
      <c r="ACB1257" s="1">
        <v>102</v>
      </c>
      <c r="ACE1257" s="1">
        <v>1.1100000000000001</v>
      </c>
      <c r="ACG1257" s="1">
        <v>133</v>
      </c>
      <c r="ACH1257" s="1">
        <v>77</v>
      </c>
      <c r="ACI1257" s="1">
        <v>113</v>
      </c>
      <c r="ACR1257" s="1">
        <v>53</v>
      </c>
      <c r="ACU1257" s="1">
        <v>3</v>
      </c>
      <c r="ACX1257" s="1">
        <v>18</v>
      </c>
      <c r="AGS1257" s="1">
        <v>1</v>
      </c>
      <c r="AGT1257" s="1">
        <v>0</v>
      </c>
      <c r="AGU1257" s="1">
        <v>1</v>
      </c>
      <c r="AGV1257" s="1">
        <v>0</v>
      </c>
      <c r="AGW1257" s="1">
        <v>0</v>
      </c>
      <c r="AGX1257" s="1">
        <v>0</v>
      </c>
      <c r="AGY1257" s="1">
        <v>0</v>
      </c>
      <c r="AGZ1257" s="1">
        <v>1</v>
      </c>
      <c r="AHA1257" s="1">
        <v>0</v>
      </c>
      <c r="AHB1257" s="1">
        <v>0</v>
      </c>
      <c r="AHC1257" s="1">
        <v>1</v>
      </c>
      <c r="AHD1257" s="1">
        <v>0</v>
      </c>
      <c r="AHE1257" s="1">
        <v>0</v>
      </c>
      <c r="AHF1257" s="1">
        <v>0</v>
      </c>
      <c r="AHH1257" s="1">
        <v>0</v>
      </c>
      <c r="AHI1257" s="1">
        <v>0</v>
      </c>
      <c r="AHK1257" s="1">
        <v>0</v>
      </c>
      <c r="AHL1257" s="1">
        <v>0</v>
      </c>
      <c r="AHM1257" s="1">
        <v>0</v>
      </c>
      <c r="AHN1257" s="1">
        <v>0</v>
      </c>
      <c r="AHO1257" s="1">
        <v>0</v>
      </c>
      <c r="AHP1257" s="1">
        <v>0</v>
      </c>
      <c r="AHQ1257" s="1">
        <v>0</v>
      </c>
      <c r="AHR1257" s="1">
        <v>0</v>
      </c>
      <c r="AIM1257" s="1">
        <v>0</v>
      </c>
      <c r="AIN1257" s="1">
        <v>0</v>
      </c>
      <c r="AIO1257" s="1">
        <v>0</v>
      </c>
      <c r="AIT1257" s="3">
        <v>2</v>
      </c>
      <c r="AIU1257" s="1">
        <v>0</v>
      </c>
      <c r="AIV1257" s="1">
        <v>0</v>
      </c>
      <c r="AIW1257" s="1">
        <v>0</v>
      </c>
      <c r="AIX1257" s="1">
        <v>53</v>
      </c>
      <c r="AIY1257" s="1">
        <v>27</v>
      </c>
    </row>
    <row r="1258" spans="1:951" s="1" customFormat="1">
      <c r="B1258" s="1">
        <v>7</v>
      </c>
      <c r="C1258" s="1">
        <v>0</v>
      </c>
      <c r="Z1258" s="1">
        <v>0</v>
      </c>
      <c r="AA1258" s="1">
        <v>2</v>
      </c>
      <c r="AB1258" s="1" t="s">
        <v>9321</v>
      </c>
      <c r="AC1258" s="1">
        <v>0</v>
      </c>
      <c r="AE1258" s="1">
        <v>0</v>
      </c>
      <c r="AG1258" s="1">
        <v>0</v>
      </c>
      <c r="AI1258" s="1">
        <v>142</v>
      </c>
      <c r="AJ1258" s="1">
        <v>128</v>
      </c>
      <c r="DR1258" s="1">
        <v>82</v>
      </c>
      <c r="DS1258" s="1">
        <v>64</v>
      </c>
      <c r="HA1258" s="1">
        <v>2</v>
      </c>
      <c r="HB1258" s="1">
        <v>2</v>
      </c>
      <c r="HT1258" s="1">
        <v>0</v>
      </c>
      <c r="HU1258" s="1">
        <v>0</v>
      </c>
      <c r="IP1258" s="1">
        <v>97</v>
      </c>
      <c r="IQ1258" s="1">
        <v>97</v>
      </c>
      <c r="LX1258" s="1">
        <v>90</v>
      </c>
      <c r="LY1258" s="1">
        <v>80</v>
      </c>
      <c r="PG1258" s="1">
        <v>22</v>
      </c>
      <c r="PH1258" s="1">
        <v>20</v>
      </c>
      <c r="SP1258" s="1">
        <v>97.5</v>
      </c>
      <c r="SQ1258" s="1">
        <v>97.8</v>
      </c>
      <c r="VX1258" s="1">
        <v>1</v>
      </c>
      <c r="VY1258" s="1">
        <v>1</v>
      </c>
      <c r="WQ1258" s="1">
        <v>0</v>
      </c>
      <c r="WR1258" s="1">
        <v>0</v>
      </c>
      <c r="ZY1258" s="1">
        <v>230.6</v>
      </c>
      <c r="ZZ1258" s="1">
        <v>230.4</v>
      </c>
      <c r="AAY1258" s="1">
        <v>25</v>
      </c>
      <c r="AAZ1258" s="1">
        <v>26</v>
      </c>
      <c r="ABB1258" s="1">
        <v>9.1</v>
      </c>
      <c r="ABC1258" s="1">
        <v>10.9</v>
      </c>
      <c r="ABE1258" s="1">
        <v>34.200000000000003</v>
      </c>
      <c r="ABF1258" s="1">
        <v>32</v>
      </c>
      <c r="ABM1258" s="1">
        <v>6.83</v>
      </c>
      <c r="ABO1258" s="1">
        <v>264</v>
      </c>
      <c r="ABU1258" s="1">
        <v>144</v>
      </c>
      <c r="ABV1258" s="1">
        <v>145</v>
      </c>
      <c r="ABX1258" s="1">
        <v>5</v>
      </c>
      <c r="ABY1258" s="1">
        <v>4.2</v>
      </c>
      <c r="ACA1258" s="1">
        <v>102</v>
      </c>
      <c r="ACB1258" s="1">
        <v>105</v>
      </c>
      <c r="ACD1258" s="1">
        <v>9.6</v>
      </c>
      <c r="ACE1258" s="1">
        <v>1.1200000000000001</v>
      </c>
      <c r="ACG1258" s="1">
        <v>97</v>
      </c>
      <c r="ACH1258" s="1">
        <v>123</v>
      </c>
      <c r="ACI1258" s="1">
        <v>114</v>
      </c>
      <c r="ACJ1258" s="1">
        <v>88</v>
      </c>
      <c r="ACQ1258" s="1">
        <v>60</v>
      </c>
      <c r="ACR1258" s="1">
        <v>48</v>
      </c>
      <c r="ACT1258" s="1">
        <v>2.5499999999999998</v>
      </c>
      <c r="ACU1258" s="1">
        <v>2.5</v>
      </c>
      <c r="ACW1258" s="1">
        <v>17</v>
      </c>
      <c r="ACX1258" s="1">
        <v>19</v>
      </c>
      <c r="ADR1258" s="1">
        <v>2.1</v>
      </c>
      <c r="AGS1258" s="1">
        <v>1</v>
      </c>
      <c r="AGT1258" s="1">
        <v>0</v>
      </c>
      <c r="AGU1258" s="1">
        <v>1</v>
      </c>
      <c r="AGV1258" s="1">
        <v>0</v>
      </c>
      <c r="AGW1258" s="1">
        <v>0</v>
      </c>
      <c r="AGX1258" s="1">
        <v>0</v>
      </c>
      <c r="AGY1258" s="1">
        <v>0</v>
      </c>
      <c r="AGZ1258" s="1">
        <v>1</v>
      </c>
      <c r="AHA1258" s="1">
        <v>0</v>
      </c>
      <c r="AHB1258" s="1">
        <v>0</v>
      </c>
      <c r="AHC1258" s="1">
        <v>1</v>
      </c>
      <c r="AHD1258" s="1">
        <v>0</v>
      </c>
      <c r="AHE1258" s="1">
        <v>0</v>
      </c>
      <c r="AHF1258" s="1">
        <v>0</v>
      </c>
      <c r="AHH1258" s="1">
        <v>0</v>
      </c>
      <c r="AHI1258" s="1">
        <v>0</v>
      </c>
      <c r="AHK1258" s="1">
        <v>0</v>
      </c>
      <c r="AHL1258" s="1">
        <v>0</v>
      </c>
      <c r="AHM1258" s="1">
        <v>0</v>
      </c>
      <c r="AHN1258" s="1">
        <v>0</v>
      </c>
      <c r="AHO1258" s="1">
        <v>0</v>
      </c>
      <c r="AHP1258" s="1">
        <v>0</v>
      </c>
      <c r="AHQ1258" s="1">
        <v>0</v>
      </c>
      <c r="AHR1258" s="1">
        <v>0</v>
      </c>
      <c r="AIM1258" s="1">
        <v>0</v>
      </c>
      <c r="AIN1258" s="1">
        <v>0</v>
      </c>
      <c r="AIO1258" s="1">
        <v>0</v>
      </c>
      <c r="AIT1258" s="3">
        <v>1</v>
      </c>
      <c r="AIU1258" s="1">
        <v>1</v>
      </c>
      <c r="AIV1258" s="1">
        <v>0</v>
      </c>
      <c r="AIW1258" s="1">
        <v>0</v>
      </c>
      <c r="AIX1258" s="1">
        <v>52</v>
      </c>
      <c r="AJB1258" s="1">
        <v>35</v>
      </c>
    </row>
    <row r="1259" spans="1:951" s="1" customFormat="1">
      <c r="B1259" s="1">
        <v>8</v>
      </c>
      <c r="C1259" s="1">
        <v>0</v>
      </c>
      <c r="Z1259" s="1">
        <v>0</v>
      </c>
      <c r="AA1259" s="1">
        <v>2</v>
      </c>
      <c r="AB1259" s="1" t="s">
        <v>9322</v>
      </c>
      <c r="AI1259" s="1">
        <v>108</v>
      </c>
      <c r="AJ1259" s="1">
        <v>124</v>
      </c>
      <c r="DR1259" s="1">
        <v>60</v>
      </c>
      <c r="DS1259" s="1">
        <v>70</v>
      </c>
      <c r="HA1259" s="1">
        <v>2</v>
      </c>
      <c r="HB1259" s="1">
        <v>2</v>
      </c>
      <c r="HT1259" s="1">
        <v>0</v>
      </c>
      <c r="HU1259" s="1">
        <v>0</v>
      </c>
      <c r="IP1259" s="1">
        <v>100</v>
      </c>
      <c r="IQ1259" s="1">
        <v>97</v>
      </c>
      <c r="LX1259" s="1">
        <v>79</v>
      </c>
      <c r="LY1259" s="1">
        <v>70</v>
      </c>
      <c r="PG1259" s="1">
        <v>18</v>
      </c>
      <c r="PH1259" s="1">
        <v>18</v>
      </c>
      <c r="SP1259" s="1">
        <v>97.7</v>
      </c>
      <c r="SQ1259" s="1">
        <v>98.4</v>
      </c>
      <c r="VX1259" s="1">
        <v>1</v>
      </c>
      <c r="VY1259" s="1">
        <v>1</v>
      </c>
      <c r="WQ1259" s="1">
        <v>0</v>
      </c>
      <c r="WR1259" s="1">
        <v>0</v>
      </c>
      <c r="ZY1259" s="1">
        <v>229.4</v>
      </c>
      <c r="ZZ1259" s="1">
        <v>228.6</v>
      </c>
      <c r="AAY1259" s="1">
        <v>29</v>
      </c>
      <c r="ABB1259" s="1">
        <v>9.9</v>
      </c>
      <c r="ABC1259" s="1">
        <v>8.1999999999999993</v>
      </c>
      <c r="ABE1259" s="1">
        <v>29</v>
      </c>
      <c r="ABF1259" s="1">
        <v>30</v>
      </c>
      <c r="ABN1259" s="1">
        <v>7.54</v>
      </c>
      <c r="ABP1259" s="1">
        <v>219</v>
      </c>
      <c r="ABU1259" s="1">
        <v>144</v>
      </c>
      <c r="ABX1259" s="1">
        <v>4.0999999999999996</v>
      </c>
      <c r="ACA1259" s="1">
        <v>106</v>
      </c>
      <c r="ACD1259" s="1">
        <v>1.1599999999999999</v>
      </c>
      <c r="ACG1259" s="1">
        <v>89</v>
      </c>
      <c r="ACH1259" s="1">
        <v>109</v>
      </c>
      <c r="ACQ1259" s="1">
        <v>51</v>
      </c>
      <c r="ACT1259" s="1">
        <v>2.9</v>
      </c>
      <c r="ACW1259" s="1">
        <v>14</v>
      </c>
      <c r="ACZ1259" s="1">
        <v>6.2</v>
      </c>
      <c r="ADH1259" s="1">
        <v>125</v>
      </c>
      <c r="ADJ1259" s="1">
        <v>32</v>
      </c>
      <c r="ADL1259" s="1">
        <v>23</v>
      </c>
      <c r="AEY1259" s="1">
        <v>8</v>
      </c>
      <c r="AGS1259" s="1">
        <v>1</v>
      </c>
      <c r="AGT1259" s="1">
        <v>0</v>
      </c>
      <c r="AGU1259" s="1">
        <v>1</v>
      </c>
      <c r="AGV1259" s="1">
        <v>0</v>
      </c>
      <c r="AGW1259" s="1">
        <v>0</v>
      </c>
      <c r="AGX1259" s="1">
        <v>0</v>
      </c>
      <c r="AGY1259" s="1">
        <v>0</v>
      </c>
      <c r="AGZ1259" s="1">
        <v>1</v>
      </c>
      <c r="AHA1259" s="1">
        <v>0</v>
      </c>
      <c r="AHB1259" s="1">
        <v>0</v>
      </c>
      <c r="AHC1259" s="1">
        <v>1</v>
      </c>
      <c r="AHD1259" s="1">
        <v>0</v>
      </c>
      <c r="AHE1259" s="1">
        <v>0</v>
      </c>
      <c r="AHF1259" s="1">
        <v>0</v>
      </c>
      <c r="AHH1259" s="1">
        <v>0</v>
      </c>
      <c r="AHI1259" s="1">
        <v>0</v>
      </c>
      <c r="AHK1259" s="1">
        <v>0</v>
      </c>
      <c r="AHL1259" s="1">
        <v>0</v>
      </c>
      <c r="AHM1259" s="1">
        <v>0</v>
      </c>
      <c r="AHN1259" s="1">
        <v>0</v>
      </c>
      <c r="AHO1259" s="1">
        <v>0</v>
      </c>
      <c r="AHP1259" s="1">
        <v>0</v>
      </c>
      <c r="AHQ1259" s="1">
        <v>0</v>
      </c>
      <c r="AHR1259" s="1">
        <v>0</v>
      </c>
      <c r="AIM1259" s="1">
        <v>0</v>
      </c>
      <c r="AIN1259" s="1">
        <v>0</v>
      </c>
      <c r="AIO1259" s="1">
        <v>0</v>
      </c>
      <c r="AIT1259" s="3">
        <v>1</v>
      </c>
      <c r="AIU1259" s="1">
        <v>1</v>
      </c>
      <c r="AIV1259" s="1">
        <v>0</v>
      </c>
      <c r="AIW1259" s="1">
        <v>0</v>
      </c>
      <c r="AIX1259" s="1">
        <v>59</v>
      </c>
      <c r="AJB1259" s="1">
        <v>20</v>
      </c>
    </row>
    <row r="1260" spans="1:951" s="80" customFormat="1">
      <c r="B1260" s="80">
        <v>9</v>
      </c>
      <c r="C1260" s="80">
        <v>0</v>
      </c>
      <c r="Z1260" s="80">
        <v>0</v>
      </c>
      <c r="AA1260" s="80">
        <v>2</v>
      </c>
      <c r="AB1260" s="80" t="s">
        <v>9323</v>
      </c>
      <c r="AI1260" s="80">
        <v>128</v>
      </c>
      <c r="DR1260" s="80">
        <v>72</v>
      </c>
      <c r="HA1260" s="80">
        <v>2</v>
      </c>
      <c r="HT1260" s="80">
        <v>0</v>
      </c>
      <c r="IP1260" s="80">
        <v>95</v>
      </c>
      <c r="LX1260" s="80">
        <v>70</v>
      </c>
      <c r="PG1260" s="80">
        <v>18</v>
      </c>
      <c r="SP1260" s="80">
        <v>97.5</v>
      </c>
      <c r="VX1260" s="80">
        <v>1</v>
      </c>
      <c r="WQ1260" s="80">
        <v>0</v>
      </c>
      <c r="ZY1260" s="80">
        <v>231.2</v>
      </c>
      <c r="AAZ1260" s="80">
        <v>27</v>
      </c>
      <c r="ABV1260" s="80">
        <v>143</v>
      </c>
      <c r="ABY1260" s="80">
        <v>4.8</v>
      </c>
      <c r="ACB1260" s="80">
        <v>99</v>
      </c>
      <c r="ACE1260" s="80">
        <v>9.6999999999999993</v>
      </c>
      <c r="ACG1260" s="80">
        <v>374</v>
      </c>
      <c r="ACH1260" s="80">
        <v>307</v>
      </c>
      <c r="ACR1260" s="80">
        <v>61</v>
      </c>
      <c r="ACU1260" s="80">
        <v>3</v>
      </c>
      <c r="ACX1260" s="80">
        <v>17</v>
      </c>
      <c r="ADS1260" s="80">
        <v>2.1</v>
      </c>
      <c r="AGS1260" s="80">
        <v>0</v>
      </c>
      <c r="AGT1260" s="80">
        <v>0</v>
      </c>
      <c r="AGU1260" s="80">
        <v>0</v>
      </c>
      <c r="AGV1260" s="80">
        <v>0</v>
      </c>
      <c r="AGW1260" s="80">
        <v>0</v>
      </c>
      <c r="AGX1260" s="80">
        <v>0</v>
      </c>
      <c r="AGY1260" s="80">
        <v>0</v>
      </c>
      <c r="AGZ1260" s="80">
        <v>1</v>
      </c>
      <c r="AHA1260" s="80">
        <v>0</v>
      </c>
      <c r="AHB1260" s="80">
        <v>0</v>
      </c>
      <c r="AHC1260" s="80">
        <v>1</v>
      </c>
      <c r="AHD1260" s="80">
        <v>0</v>
      </c>
      <c r="AHE1260" s="80">
        <v>0</v>
      </c>
      <c r="AHF1260" s="80">
        <v>0</v>
      </c>
      <c r="AHH1260" s="80">
        <v>0</v>
      </c>
      <c r="AHI1260" s="80">
        <v>0</v>
      </c>
      <c r="AHK1260" s="80">
        <v>0</v>
      </c>
      <c r="AHL1260" s="80">
        <v>0</v>
      </c>
      <c r="AHM1260" s="80">
        <v>0</v>
      </c>
      <c r="AHN1260" s="80">
        <v>0</v>
      </c>
      <c r="AHO1260" s="80">
        <v>0</v>
      </c>
      <c r="AHP1260" s="80">
        <v>0</v>
      </c>
      <c r="AHQ1260" s="80">
        <v>0</v>
      </c>
      <c r="AHR1260" s="80">
        <v>0</v>
      </c>
      <c r="AIM1260" s="80">
        <v>0</v>
      </c>
      <c r="AIN1260" s="80">
        <v>0</v>
      </c>
      <c r="AIO1260" s="80">
        <v>0</v>
      </c>
      <c r="AIT1260" s="86">
        <v>1</v>
      </c>
      <c r="AIU1260" s="80">
        <v>0</v>
      </c>
      <c r="AIV1260" s="80">
        <v>0</v>
      </c>
      <c r="AIW1260" s="80">
        <v>0</v>
      </c>
      <c r="AIX1260" s="80">
        <v>33</v>
      </c>
    </row>
    <row r="1261" spans="1:951" s="14" customFormat="1">
      <c r="A1261" s="14">
        <v>261</v>
      </c>
      <c r="B1261" s="85" t="s">
        <v>7502</v>
      </c>
      <c r="C1261" s="85">
        <v>1</v>
      </c>
      <c r="D1261" s="14" t="s">
        <v>9324</v>
      </c>
      <c r="E1261" s="14" t="s">
        <v>6104</v>
      </c>
      <c r="F1261" s="110" t="s">
        <v>9325</v>
      </c>
      <c r="G1261" s="111" t="s">
        <v>9326</v>
      </c>
      <c r="H1261" s="112"/>
      <c r="I1261" s="85"/>
      <c r="J1261" s="85"/>
      <c r="K1261" s="85"/>
      <c r="L1261" s="85"/>
      <c r="M1261" s="85"/>
      <c r="N1261" s="85"/>
      <c r="O1261" s="85">
        <v>0</v>
      </c>
      <c r="P1261" s="14">
        <v>0</v>
      </c>
      <c r="Q1261" s="14">
        <v>0</v>
      </c>
      <c r="R1261" s="14">
        <v>0</v>
      </c>
      <c r="Z1261" s="14">
        <v>0</v>
      </c>
      <c r="AA1261" s="85">
        <v>1</v>
      </c>
      <c r="AB1261" s="111"/>
      <c r="AC1261" s="85"/>
      <c r="AD1261" s="85"/>
      <c r="AE1261" s="85"/>
      <c r="AF1261" s="85"/>
      <c r="AG1261" s="85"/>
      <c r="AH1261" s="85"/>
      <c r="AI1261" s="85"/>
      <c r="AJ1261" s="85"/>
      <c r="AK1261" s="85"/>
      <c r="AL1261" s="85"/>
      <c r="AM1261" s="85"/>
      <c r="AN1261" s="85"/>
      <c r="AO1261" s="85"/>
      <c r="AP1261" s="85"/>
      <c r="AQ1261" s="85"/>
      <c r="AR1261" s="85"/>
      <c r="AS1261" s="85"/>
      <c r="AT1261" s="85"/>
      <c r="AU1261" s="85"/>
      <c r="AV1261" s="85"/>
      <c r="AW1261" s="85"/>
      <c r="AX1261" s="85"/>
      <c r="AY1261" s="85"/>
      <c r="AZ1261" s="85"/>
      <c r="BA1261" s="85"/>
      <c r="BB1261" s="85"/>
      <c r="BC1261" s="85"/>
      <c r="BD1261" s="85"/>
      <c r="BE1261" s="85"/>
      <c r="BF1261" s="85"/>
      <c r="BG1261" s="85"/>
      <c r="BH1261" s="85"/>
      <c r="BI1261" s="85"/>
      <c r="BJ1261" s="85"/>
      <c r="BK1261" s="85"/>
      <c r="BL1261" s="85"/>
      <c r="BM1261" s="85"/>
      <c r="BN1261" s="85"/>
      <c r="BO1261" s="85"/>
      <c r="BP1261" s="85"/>
      <c r="BQ1261" s="85"/>
      <c r="BR1261" s="85"/>
      <c r="BS1261" s="85"/>
      <c r="BT1261" s="85"/>
      <c r="BU1261" s="85"/>
      <c r="BV1261" s="85"/>
      <c r="BW1261" s="85"/>
      <c r="BX1261" s="85"/>
      <c r="BY1261" s="85"/>
      <c r="BZ1261" s="85"/>
      <c r="CA1261" s="85"/>
      <c r="CB1261" s="85"/>
      <c r="CC1261" s="85"/>
      <c r="CD1261" s="85"/>
      <c r="CE1261" s="85"/>
      <c r="CF1261" s="85"/>
      <c r="CG1261" s="85"/>
      <c r="CH1261" s="85"/>
      <c r="CI1261" s="85"/>
      <c r="CJ1261" s="85"/>
      <c r="CK1261" s="85"/>
      <c r="CL1261" s="85"/>
      <c r="CM1261" s="85"/>
      <c r="CN1261" s="85"/>
      <c r="CO1261" s="85"/>
      <c r="CP1261" s="85"/>
      <c r="CQ1261" s="85"/>
      <c r="CR1261" s="85"/>
      <c r="CS1261" s="85"/>
      <c r="CT1261" s="85"/>
      <c r="CU1261" s="85"/>
      <c r="CV1261" s="85"/>
      <c r="CW1261" s="85"/>
      <c r="CX1261" s="85"/>
      <c r="CY1261" s="85"/>
      <c r="CZ1261" s="85"/>
      <c r="DA1261" s="85"/>
      <c r="DB1261" s="85"/>
      <c r="DC1261" s="85"/>
      <c r="DD1261" s="85"/>
      <c r="DE1261" s="85"/>
      <c r="DF1261" s="85"/>
      <c r="DG1261" s="85"/>
      <c r="DH1261" s="85"/>
      <c r="DI1261" s="85"/>
      <c r="DJ1261" s="85"/>
      <c r="DK1261" s="85"/>
      <c r="DL1261" s="85"/>
      <c r="DM1261" s="85"/>
      <c r="DN1261" s="85"/>
      <c r="DO1261" s="85"/>
      <c r="DP1261" s="85"/>
      <c r="DQ1261" s="85"/>
      <c r="DR1261" s="85"/>
      <c r="HT1261" s="110"/>
      <c r="HU1261" s="110"/>
      <c r="HV1261" s="110"/>
      <c r="HW1261" s="110"/>
      <c r="HX1261" s="110"/>
      <c r="HY1261" s="110"/>
      <c r="HZ1261" s="110"/>
      <c r="IA1261" s="110"/>
      <c r="IB1261" s="110"/>
      <c r="IC1261" s="110"/>
      <c r="ID1261" s="110"/>
      <c r="IE1261" s="110"/>
      <c r="IF1261" s="110"/>
      <c r="IG1261" s="110"/>
      <c r="IH1261" s="110"/>
      <c r="II1261" s="110"/>
      <c r="IJ1261" s="110"/>
      <c r="IK1261" s="110"/>
      <c r="IL1261" s="110"/>
      <c r="IM1261" s="111"/>
      <c r="IN1261" s="111"/>
      <c r="IO1261" s="111"/>
      <c r="IP1261" s="112"/>
      <c r="IQ1261" s="112"/>
      <c r="IR1261" s="112"/>
      <c r="IS1261" s="112"/>
      <c r="IT1261" s="112"/>
      <c r="IU1261" s="112"/>
      <c r="IV1261" s="112"/>
      <c r="IW1261" s="112"/>
      <c r="IX1261" s="112"/>
      <c r="IY1261" s="112"/>
      <c r="IZ1261" s="112"/>
      <c r="JA1261" s="112"/>
      <c r="JB1261" s="112"/>
      <c r="JC1261" s="112"/>
      <c r="JD1261" s="112"/>
      <c r="JE1261" s="112"/>
      <c r="JF1261" s="112"/>
      <c r="JG1261" s="112"/>
      <c r="JH1261" s="112"/>
      <c r="JI1261" s="112"/>
      <c r="JJ1261" s="112"/>
      <c r="JK1261" s="112"/>
      <c r="JL1261" s="112"/>
      <c r="JM1261" s="112"/>
      <c r="JN1261" s="112"/>
      <c r="JO1261" s="112"/>
      <c r="JP1261" s="112"/>
      <c r="JQ1261" s="112"/>
      <c r="JR1261" s="112"/>
      <c r="JS1261" s="112"/>
      <c r="JT1261" s="112"/>
      <c r="JU1261" s="112"/>
      <c r="JV1261" s="112"/>
      <c r="JW1261" s="112"/>
      <c r="JX1261" s="112"/>
      <c r="JY1261" s="112"/>
      <c r="JZ1261" s="112"/>
      <c r="KA1261" s="112"/>
      <c r="KB1261" s="112"/>
      <c r="KC1261" s="112"/>
      <c r="KD1261" s="112"/>
      <c r="KE1261" s="112"/>
      <c r="KF1261" s="112"/>
      <c r="KG1261" s="112"/>
      <c r="KH1261" s="112"/>
      <c r="KI1261" s="112"/>
      <c r="KJ1261" s="112"/>
      <c r="KK1261" s="112"/>
      <c r="KL1261" s="112"/>
      <c r="KM1261" s="112"/>
      <c r="KN1261" s="112"/>
      <c r="KO1261" s="112"/>
      <c r="KP1261" s="112"/>
      <c r="KQ1261" s="112"/>
      <c r="KR1261" s="112"/>
      <c r="KS1261" s="112"/>
      <c r="KT1261" s="112"/>
      <c r="KU1261" s="112"/>
      <c r="KV1261" s="112"/>
      <c r="KW1261" s="112"/>
      <c r="KX1261" s="112"/>
      <c r="KY1261" s="112"/>
      <c r="KZ1261" s="112"/>
      <c r="LA1261" s="112"/>
      <c r="LB1261" s="112"/>
      <c r="LC1261" s="112"/>
      <c r="LD1261" s="112"/>
      <c r="LE1261" s="112"/>
      <c r="LF1261" s="112"/>
      <c r="LG1261" s="112"/>
      <c r="LH1261" s="112"/>
      <c r="LI1261" s="112"/>
      <c r="LJ1261" s="112"/>
      <c r="LK1261" s="112"/>
      <c r="LL1261" s="112"/>
      <c r="LM1261" s="112"/>
      <c r="LN1261" s="112"/>
      <c r="LO1261" s="112"/>
      <c r="LP1261" s="112"/>
      <c r="LQ1261" s="112"/>
      <c r="LR1261" s="112"/>
      <c r="LS1261" s="112"/>
      <c r="LT1261" s="112"/>
      <c r="LU1261" s="112"/>
      <c r="LV1261" s="112"/>
      <c r="LW1261" s="112"/>
      <c r="LX1261" s="85"/>
      <c r="LY1261" s="85"/>
      <c r="LZ1261" s="85"/>
      <c r="MA1261" s="85"/>
      <c r="MB1261" s="85"/>
      <c r="MC1261" s="85"/>
      <c r="MD1261" s="85"/>
      <c r="ME1261" s="85"/>
      <c r="MF1261" s="85"/>
      <c r="MG1261" s="85"/>
      <c r="MH1261" s="85"/>
      <c r="MI1261" s="85"/>
      <c r="MJ1261" s="85"/>
      <c r="MK1261" s="85"/>
      <c r="ML1261" s="85"/>
      <c r="MM1261" s="85"/>
      <c r="MN1261" s="85"/>
      <c r="MO1261" s="85"/>
      <c r="MP1261" s="85"/>
      <c r="MQ1261" s="85"/>
      <c r="MR1261" s="85"/>
      <c r="MS1261" s="85"/>
      <c r="MT1261" s="85"/>
      <c r="MU1261" s="85"/>
      <c r="MV1261" s="85"/>
      <c r="MW1261" s="85"/>
      <c r="MX1261" s="85"/>
      <c r="MY1261" s="85"/>
      <c r="MZ1261" s="85"/>
      <c r="NA1261" s="85"/>
      <c r="NB1261" s="85"/>
      <c r="NC1261" s="85"/>
      <c r="ND1261" s="85"/>
      <c r="NE1261" s="85"/>
      <c r="NF1261" s="85"/>
      <c r="NG1261" s="85"/>
      <c r="NH1261" s="85"/>
      <c r="NI1261" s="85"/>
      <c r="NJ1261" s="85"/>
      <c r="NK1261" s="85"/>
      <c r="NL1261" s="85"/>
      <c r="NM1261" s="85"/>
      <c r="NN1261" s="85"/>
      <c r="NO1261" s="85"/>
      <c r="NP1261" s="85"/>
      <c r="NQ1261" s="85"/>
      <c r="NR1261" s="85"/>
      <c r="NS1261" s="85"/>
      <c r="NT1261" s="85"/>
      <c r="NU1261" s="85"/>
      <c r="NV1261" s="85"/>
      <c r="NW1261" s="85"/>
      <c r="NX1261" s="85"/>
      <c r="NY1261" s="85"/>
      <c r="NZ1261" s="85"/>
      <c r="OA1261" s="85"/>
      <c r="OB1261" s="85"/>
      <c r="OC1261" s="85"/>
      <c r="OD1261" s="85"/>
      <c r="OE1261" s="85"/>
      <c r="OF1261" s="85"/>
      <c r="OG1261" s="85"/>
      <c r="OH1261" s="85"/>
      <c r="OI1261" s="85"/>
      <c r="OJ1261" s="85"/>
      <c r="OK1261" s="85"/>
      <c r="OL1261" s="85"/>
      <c r="OM1261" s="85"/>
      <c r="ON1261" s="85"/>
      <c r="OO1261" s="85"/>
      <c r="OP1261" s="85"/>
      <c r="OQ1261" s="85"/>
      <c r="OR1261" s="85"/>
      <c r="OS1261" s="85"/>
      <c r="OT1261" s="85"/>
      <c r="OU1261" s="85"/>
      <c r="OV1261" s="85"/>
      <c r="OW1261" s="85"/>
      <c r="OX1261" s="85"/>
      <c r="OY1261" s="85"/>
      <c r="OZ1261" s="85"/>
      <c r="PA1261" s="85"/>
      <c r="PB1261" s="85"/>
      <c r="PC1261" s="85"/>
      <c r="PD1261" s="85"/>
      <c r="PE1261" s="85"/>
      <c r="PF1261" s="85"/>
      <c r="PG1261" s="85"/>
      <c r="SP1261" s="111"/>
      <c r="SQ1261" s="111"/>
      <c r="SR1261" s="111"/>
      <c r="SS1261" s="111"/>
      <c r="ST1261" s="111"/>
      <c r="SU1261" s="111"/>
      <c r="SV1261" s="111"/>
      <c r="SW1261" s="111"/>
      <c r="SX1261" s="111"/>
      <c r="SY1261" s="111"/>
      <c r="SZ1261" s="111"/>
      <c r="TA1261" s="111"/>
      <c r="TB1261" s="111"/>
      <c r="TC1261" s="111"/>
      <c r="TD1261" s="111"/>
      <c r="TE1261" s="111"/>
      <c r="TF1261" s="111"/>
      <c r="TG1261" s="111"/>
      <c r="TH1261" s="111"/>
      <c r="TI1261" s="111"/>
      <c r="TJ1261" s="111"/>
      <c r="TK1261" s="111"/>
      <c r="TL1261" s="111"/>
      <c r="TM1261" s="111"/>
      <c r="TN1261" s="111"/>
      <c r="TO1261" s="111"/>
      <c r="TP1261" s="111"/>
      <c r="TQ1261" s="111"/>
      <c r="TR1261" s="111"/>
      <c r="TS1261" s="111"/>
      <c r="TT1261" s="111"/>
      <c r="TU1261" s="111"/>
      <c r="TV1261" s="111"/>
      <c r="TW1261" s="111"/>
      <c r="TX1261" s="111"/>
      <c r="TY1261" s="111"/>
      <c r="TZ1261" s="111"/>
      <c r="UA1261" s="111"/>
      <c r="UB1261" s="111"/>
      <c r="UC1261" s="111"/>
      <c r="UD1261" s="111"/>
      <c r="UE1261" s="111"/>
      <c r="UF1261" s="111"/>
      <c r="UG1261" s="111"/>
      <c r="UH1261" s="111"/>
      <c r="UI1261" s="111"/>
      <c r="UJ1261" s="111"/>
      <c r="UK1261" s="111"/>
      <c r="UL1261" s="111"/>
      <c r="UM1261" s="111"/>
      <c r="UN1261" s="111"/>
      <c r="UO1261" s="111"/>
      <c r="UP1261" s="111"/>
      <c r="UQ1261" s="111"/>
      <c r="UR1261" s="111"/>
      <c r="US1261" s="111"/>
      <c r="UT1261" s="111"/>
      <c r="UU1261" s="111"/>
      <c r="UV1261" s="111"/>
      <c r="UW1261" s="111"/>
      <c r="UX1261" s="111"/>
      <c r="UY1261" s="111"/>
      <c r="UZ1261" s="111"/>
      <c r="VA1261" s="111"/>
      <c r="VB1261" s="111"/>
      <c r="VC1261" s="111"/>
      <c r="VD1261" s="111"/>
      <c r="VE1261" s="111"/>
      <c r="VF1261" s="111"/>
      <c r="VG1261" s="111"/>
      <c r="VH1261" s="111"/>
      <c r="VI1261" s="111"/>
      <c r="VJ1261" s="111"/>
      <c r="VK1261" s="111"/>
      <c r="VL1261" s="111"/>
      <c r="VM1261" s="111"/>
      <c r="VN1261" s="111"/>
      <c r="VO1261" s="111"/>
      <c r="VP1261" s="111"/>
      <c r="VQ1261" s="111"/>
      <c r="VR1261" s="111"/>
      <c r="VS1261" s="111"/>
      <c r="VT1261" s="111"/>
      <c r="VU1261" s="111"/>
      <c r="VV1261" s="111"/>
      <c r="VW1261" s="111"/>
      <c r="VX1261" s="112"/>
      <c r="VY1261" s="112"/>
      <c r="VZ1261" s="112"/>
      <c r="WA1261" s="112"/>
      <c r="WB1261" s="112"/>
      <c r="WC1261" s="112"/>
      <c r="WD1261" s="112"/>
      <c r="WE1261" s="112"/>
      <c r="WF1261" s="112"/>
      <c r="WG1261" s="112"/>
      <c r="WH1261" s="112"/>
      <c r="WI1261" s="112"/>
      <c r="WJ1261" s="112"/>
      <c r="WK1261" s="112"/>
      <c r="WL1261" s="112"/>
      <c r="WM1261" s="112"/>
      <c r="WN1261" s="112"/>
      <c r="WO1261" s="112"/>
      <c r="WP1261" s="112"/>
      <c r="WQ1261" s="85"/>
      <c r="WR1261" s="85"/>
      <c r="WS1261" s="85"/>
      <c r="WT1261" s="85"/>
      <c r="WU1261" s="85"/>
      <c r="WV1261" s="85"/>
      <c r="WW1261" s="85"/>
      <c r="WX1261" s="85"/>
      <c r="WY1261" s="85"/>
      <c r="WZ1261" s="85"/>
      <c r="XA1261" s="85"/>
      <c r="XB1261" s="85"/>
      <c r="XC1261" s="85"/>
      <c r="XD1261" s="85"/>
      <c r="XE1261" s="85"/>
      <c r="XF1261" s="85"/>
      <c r="XG1261" s="85"/>
      <c r="XH1261" s="85"/>
      <c r="XI1261" s="85"/>
      <c r="XJ1261" s="85"/>
      <c r="XK1261" s="85"/>
      <c r="XL1261" s="85"/>
      <c r="XM1261" s="85"/>
      <c r="XN1261" s="85"/>
      <c r="XO1261" s="85"/>
      <c r="XP1261" s="85"/>
      <c r="XQ1261" s="85"/>
      <c r="XR1261" s="85"/>
      <c r="XS1261" s="85"/>
      <c r="XT1261" s="85"/>
      <c r="XU1261" s="85"/>
      <c r="XV1261" s="85"/>
      <c r="XW1261" s="85"/>
      <c r="XX1261" s="85"/>
      <c r="XY1261" s="85"/>
      <c r="XZ1261" s="85"/>
      <c r="YA1261" s="85"/>
      <c r="YB1261" s="85"/>
      <c r="YC1261" s="85"/>
      <c r="YD1261" s="85"/>
      <c r="YE1261" s="85"/>
      <c r="YF1261" s="85"/>
      <c r="YG1261" s="85"/>
      <c r="YH1261" s="85"/>
      <c r="YI1261" s="85"/>
      <c r="YJ1261" s="85"/>
      <c r="YK1261" s="85"/>
      <c r="YL1261" s="85"/>
      <c r="YM1261" s="85"/>
      <c r="YN1261" s="85"/>
      <c r="YO1261" s="85"/>
      <c r="YP1261" s="85"/>
      <c r="YQ1261" s="85"/>
      <c r="YR1261" s="85"/>
      <c r="YS1261" s="85"/>
      <c r="YT1261" s="85"/>
      <c r="YU1261" s="85"/>
      <c r="YV1261" s="85"/>
      <c r="YW1261" s="85"/>
      <c r="YX1261" s="85"/>
      <c r="YY1261" s="85"/>
      <c r="YZ1261" s="85"/>
      <c r="ZA1261" s="85"/>
      <c r="ZB1261" s="85"/>
      <c r="ZC1261" s="85"/>
      <c r="ZD1261" s="85"/>
      <c r="ZE1261" s="85"/>
      <c r="ZF1261" s="85"/>
      <c r="ZG1261" s="85"/>
      <c r="ZH1261" s="85"/>
      <c r="ZI1261" s="85"/>
      <c r="ZJ1261" s="85"/>
      <c r="ZK1261" s="85"/>
      <c r="ZL1261" s="85"/>
      <c r="ZM1261" s="85"/>
      <c r="ZN1261" s="85"/>
      <c r="ZO1261" s="85"/>
      <c r="ZP1261" s="85"/>
      <c r="ZQ1261" s="85"/>
      <c r="ZR1261" s="85"/>
      <c r="ZS1261" s="85"/>
      <c r="ZT1261" s="85"/>
      <c r="ZU1261" s="85"/>
      <c r="ZV1261" s="85"/>
      <c r="ZW1261" s="85"/>
      <c r="ZX1261" s="85"/>
      <c r="ZY1261" s="85"/>
      <c r="AAE1261" s="110"/>
      <c r="AAF1261" s="110"/>
      <c r="AAG1261" s="110"/>
      <c r="AAI1261" s="110"/>
      <c r="AAJ1261" s="111"/>
      <c r="AAK1261" s="112"/>
      <c r="AAL1261" s="85"/>
      <c r="AAM1261" s="85"/>
      <c r="AAO1261" s="110"/>
      <c r="AAP1261" s="111"/>
      <c r="AAQ1261" s="112"/>
      <c r="AAR1261" s="85"/>
      <c r="AAS1261" s="85"/>
      <c r="AAU1261" s="110"/>
      <c r="AAV1261" s="111"/>
      <c r="AAW1261" s="112"/>
      <c r="AAX1261" s="85"/>
      <c r="ABB1261" s="110"/>
      <c r="ABC1261" s="110"/>
      <c r="ABD1261" s="110"/>
      <c r="ABE1261" s="111"/>
      <c r="ABF1261" s="111"/>
      <c r="ABG1261" s="111"/>
      <c r="ABH1261" s="112"/>
      <c r="ABI1261" s="112"/>
      <c r="ABJ1261" s="85"/>
      <c r="ABK1261" s="85"/>
      <c r="ABL1261" s="85"/>
      <c r="ABM1261" s="85"/>
      <c r="ABQ1261" s="110"/>
      <c r="ABR1261" s="110"/>
      <c r="ABS1261" s="111"/>
      <c r="ABT1261" s="111"/>
      <c r="ABU1261" s="112"/>
      <c r="ABV1261" s="112"/>
      <c r="ABW1261" s="112"/>
      <c r="ABX1261" s="85"/>
      <c r="ABY1261" s="85"/>
      <c r="ABZ1261" s="85"/>
      <c r="ACA1261" s="85"/>
      <c r="ACG1261" s="110"/>
      <c r="ACH1261" s="110"/>
      <c r="ACI1261" s="110"/>
      <c r="ACJ1261" s="110"/>
      <c r="ACK1261" s="110"/>
      <c r="ACL1261" s="110"/>
      <c r="ACM1261" s="110"/>
      <c r="ACN1261" s="110"/>
      <c r="ACO1261" s="110"/>
      <c r="ACP1261" s="110"/>
      <c r="ACQ1261" s="111"/>
      <c r="ACR1261" s="111"/>
      <c r="ACS1261" s="111"/>
      <c r="ACT1261" s="112"/>
      <c r="ACU1261" s="112"/>
      <c r="ACV1261" s="112"/>
      <c r="ACW1261" s="85"/>
      <c r="ACX1261" s="85"/>
      <c r="ADB1261" s="110"/>
      <c r="ADC1261" s="110"/>
      <c r="ADD1261" s="111"/>
      <c r="ADE1261" s="111"/>
      <c r="ADF1261" s="112"/>
      <c r="ADG1261" s="112"/>
      <c r="ADH1261" s="112"/>
      <c r="ADI1261" s="112"/>
      <c r="ADJ1261" s="85"/>
      <c r="ADK1261" s="85"/>
      <c r="ADL1261" s="85"/>
      <c r="ADM1261" s="85"/>
      <c r="ADN1261" s="85"/>
      <c r="ADO1261" s="112"/>
      <c r="ADP1261" s="85"/>
      <c r="ADQ1261" s="85"/>
      <c r="ADR1261" s="85"/>
      <c r="ADS1261" s="85"/>
      <c r="ADT1261" s="85"/>
      <c r="ADU1261" s="85"/>
      <c r="ADV1261" s="85"/>
      <c r="ADW1261" s="85"/>
      <c r="ADX1261" s="85"/>
      <c r="ADY1261" s="85"/>
      <c r="ADZ1261" s="85"/>
      <c r="AEA1261" s="85"/>
      <c r="AEB1261" s="85"/>
      <c r="AEC1261" s="85"/>
      <c r="AED1261" s="85"/>
      <c r="AEE1261" s="85"/>
      <c r="AEF1261" s="85"/>
      <c r="AEG1261" s="85"/>
      <c r="AEH1261" s="85"/>
      <c r="AEI1261" s="85"/>
      <c r="AEJ1261" s="85"/>
      <c r="AEK1261" s="85"/>
      <c r="AEL1261" s="85"/>
      <c r="AEM1261" s="85"/>
      <c r="AEN1261" s="85"/>
      <c r="AEO1261" s="85"/>
      <c r="AEP1261" s="85"/>
      <c r="AEQ1261" s="85"/>
      <c r="AER1261" s="85"/>
      <c r="AES1261" s="85"/>
      <c r="AET1261" s="85"/>
      <c r="AEU1261" s="85"/>
      <c r="AEV1261" s="85"/>
      <c r="AEW1261" s="85"/>
      <c r="AEX1261" s="85"/>
      <c r="AEY1261" s="85"/>
      <c r="AEZ1261" s="85"/>
      <c r="AFA1261" s="85"/>
      <c r="AFB1261" s="85"/>
      <c r="AFC1261" s="85"/>
      <c r="AFD1261" s="85"/>
      <c r="AFE1261" s="85"/>
      <c r="AFF1261" s="85"/>
      <c r="AFG1261" s="85"/>
      <c r="AFH1261" s="85"/>
      <c r="AFI1261" s="85"/>
      <c r="AFJ1261" s="85"/>
      <c r="AFK1261" s="85"/>
      <c r="AFL1261" s="85"/>
      <c r="AFM1261" s="85"/>
      <c r="AFN1261" s="85"/>
      <c r="AFO1261" s="85"/>
      <c r="AFP1261" s="85"/>
      <c r="AFQ1261" s="85"/>
      <c r="AFR1261" s="85"/>
      <c r="AFS1261" s="85"/>
      <c r="AFT1261" s="85"/>
      <c r="AFU1261" s="85"/>
      <c r="AFV1261" s="85"/>
      <c r="AFW1261" s="85"/>
      <c r="AFX1261" s="85"/>
      <c r="AFY1261" s="85"/>
      <c r="AFZ1261" s="85"/>
      <c r="AGA1261" s="85"/>
      <c r="AGB1261" s="85"/>
      <c r="AGC1261" s="85"/>
      <c r="AGD1261" s="85"/>
      <c r="AGE1261" s="85"/>
      <c r="AGF1261" s="85"/>
      <c r="AGG1261" s="85"/>
      <c r="AGH1261" s="85"/>
      <c r="AGI1261" s="85"/>
      <c r="AGJ1261" s="85"/>
      <c r="AGK1261" s="85"/>
      <c r="AGM1261" s="110"/>
      <c r="AGN1261" s="111"/>
      <c r="AGO1261" s="112"/>
      <c r="AGP1261" s="85"/>
      <c r="AGQ1261" s="85"/>
      <c r="AGS1261" s="14">
        <v>1</v>
      </c>
      <c r="AGT1261" s="14">
        <v>1</v>
      </c>
      <c r="AGU1261" s="14">
        <v>0</v>
      </c>
      <c r="AGV1261" s="14">
        <v>0</v>
      </c>
      <c r="AGW1261" s="14">
        <v>0</v>
      </c>
      <c r="AGX1261" s="14">
        <v>1</v>
      </c>
      <c r="AGY1261" s="14">
        <v>1</v>
      </c>
      <c r="AGZ1261" s="14">
        <v>6</v>
      </c>
      <c r="AHA1261" s="14">
        <v>0</v>
      </c>
      <c r="AHB1261" s="14">
        <v>0</v>
      </c>
      <c r="AHC1261" s="14">
        <v>1</v>
      </c>
      <c r="AHD1261" s="14">
        <v>0</v>
      </c>
      <c r="AHE1261" s="14">
        <v>0</v>
      </c>
      <c r="AHF1261" s="14">
        <v>0</v>
      </c>
      <c r="AHH1261" s="14">
        <v>0</v>
      </c>
      <c r="AHI1261" s="14">
        <v>0</v>
      </c>
      <c r="AHK1261" s="14">
        <v>0</v>
      </c>
      <c r="AHL1261" s="14">
        <v>0</v>
      </c>
      <c r="AHM1261" s="14">
        <v>0</v>
      </c>
      <c r="AHN1261" s="14">
        <v>0</v>
      </c>
      <c r="AHO1261" s="14">
        <v>0</v>
      </c>
      <c r="AHP1261" s="14">
        <v>0</v>
      </c>
      <c r="AHQ1261" s="14">
        <v>0</v>
      </c>
      <c r="AHR1261" s="14">
        <v>0</v>
      </c>
      <c r="AHS1261" s="85"/>
      <c r="AHT1261" s="85"/>
      <c r="AHV1261" s="110"/>
      <c r="AHW1261" s="111"/>
      <c r="AHX1261" s="112"/>
      <c r="AHY1261" s="85"/>
      <c r="AHZ1261" s="85"/>
      <c r="AIB1261" s="110"/>
      <c r="AIC1261" s="111"/>
      <c r="AID1261" s="112"/>
      <c r="AIE1261" s="85"/>
      <c r="AIF1261" s="85"/>
      <c r="AIH1261" s="110"/>
      <c r="AII1261" s="111"/>
      <c r="AIJ1261" s="112"/>
      <c r="AIK1261" s="85"/>
      <c r="AIL1261" s="85"/>
      <c r="AIM1261" s="14">
        <v>2</v>
      </c>
      <c r="AIN1261" s="14">
        <v>0</v>
      </c>
      <c r="AIO1261" s="14">
        <v>0</v>
      </c>
      <c r="AIQ1261" s="85"/>
      <c r="AIR1261" s="85"/>
      <c r="AIT1261" s="113"/>
      <c r="AIU1261" s="111"/>
      <c r="AIV1261" s="112"/>
      <c r="AIW1261" s="85"/>
      <c r="AIX1261" s="85"/>
      <c r="AJB1261" s="110"/>
      <c r="AJC1261" s="111"/>
      <c r="AJD1261" s="112"/>
      <c r="AJE1261" s="85"/>
      <c r="AJF1261" s="85"/>
      <c r="AJH1261" s="110"/>
      <c r="AJI1261" s="111"/>
      <c r="AJJ1261" s="112"/>
      <c r="AJK1261" s="85"/>
      <c r="AJL1261" s="85"/>
      <c r="AJN1261" s="110"/>
      <c r="AJO1261" s="111"/>
    </row>
    <row r="1262" spans="1:951" s="14" customFormat="1">
      <c r="B1262" s="14">
        <v>2</v>
      </c>
      <c r="C1262" s="14">
        <v>1</v>
      </c>
      <c r="D1262" s="14" t="s">
        <v>9327</v>
      </c>
      <c r="F1262" s="63"/>
      <c r="G1262" s="58"/>
      <c r="H1262" s="87"/>
      <c r="O1262" s="14">
        <v>0</v>
      </c>
      <c r="Z1262" s="14">
        <v>0</v>
      </c>
      <c r="AA1262" s="14">
        <v>2</v>
      </c>
      <c r="AB1262" s="58"/>
      <c r="AC1262" s="14">
        <v>0</v>
      </c>
      <c r="AE1262" s="14">
        <v>2</v>
      </c>
      <c r="AF1262" s="14">
        <v>1</v>
      </c>
      <c r="AG1262" s="14">
        <v>0</v>
      </c>
      <c r="AI1262" s="14">
        <v>142</v>
      </c>
      <c r="DR1262" s="14">
        <v>80</v>
      </c>
      <c r="HA1262" s="14">
        <v>2</v>
      </c>
      <c r="HT1262" s="14">
        <v>0</v>
      </c>
      <c r="IP1262" s="87">
        <v>99</v>
      </c>
      <c r="IQ1262" s="87"/>
      <c r="IR1262" s="87"/>
      <c r="IS1262" s="87"/>
      <c r="IT1262" s="87"/>
      <c r="IU1262" s="87"/>
      <c r="IV1262" s="87"/>
      <c r="IW1262" s="87"/>
      <c r="IX1262" s="87"/>
      <c r="IY1262" s="87"/>
      <c r="IZ1262" s="87"/>
      <c r="JA1262" s="87"/>
      <c r="JB1262" s="87"/>
      <c r="JC1262" s="87"/>
      <c r="JD1262" s="87"/>
      <c r="JE1262" s="87"/>
      <c r="JF1262" s="87"/>
      <c r="JG1262" s="87"/>
      <c r="JH1262" s="87"/>
      <c r="JI1262" s="87"/>
      <c r="JJ1262" s="87"/>
      <c r="JK1262" s="87"/>
      <c r="JL1262" s="87"/>
      <c r="JM1262" s="87"/>
      <c r="JN1262" s="87"/>
      <c r="JO1262" s="87"/>
      <c r="JP1262" s="87"/>
      <c r="JQ1262" s="87"/>
      <c r="JR1262" s="87"/>
      <c r="JS1262" s="87"/>
      <c r="JT1262" s="87"/>
      <c r="JU1262" s="87"/>
      <c r="JV1262" s="87"/>
      <c r="JW1262" s="87"/>
      <c r="JX1262" s="87"/>
      <c r="JY1262" s="87"/>
      <c r="JZ1262" s="87"/>
      <c r="KA1262" s="87"/>
      <c r="KB1262" s="87"/>
      <c r="KC1262" s="87"/>
      <c r="KD1262" s="87"/>
      <c r="KE1262" s="87"/>
      <c r="KF1262" s="87"/>
      <c r="KG1262" s="87"/>
      <c r="KH1262" s="87"/>
      <c r="KI1262" s="87"/>
      <c r="KJ1262" s="87"/>
      <c r="KK1262" s="87"/>
      <c r="KL1262" s="87"/>
      <c r="KM1262" s="87"/>
      <c r="KN1262" s="87"/>
      <c r="KO1262" s="87"/>
      <c r="KP1262" s="87"/>
      <c r="KQ1262" s="87"/>
      <c r="KR1262" s="87"/>
      <c r="KS1262" s="87"/>
      <c r="KT1262" s="87"/>
      <c r="KU1262" s="87"/>
      <c r="KV1262" s="87"/>
      <c r="KW1262" s="87"/>
      <c r="KX1262" s="87"/>
      <c r="KY1262" s="87"/>
      <c r="KZ1262" s="87"/>
      <c r="LA1262" s="87"/>
      <c r="LB1262" s="87"/>
      <c r="LC1262" s="87"/>
      <c r="LD1262" s="87"/>
      <c r="LE1262" s="87"/>
      <c r="LF1262" s="87"/>
      <c r="LG1262" s="87"/>
      <c r="LH1262" s="87"/>
      <c r="LI1262" s="87"/>
      <c r="LJ1262" s="87"/>
      <c r="LK1262" s="87"/>
      <c r="LL1262" s="87"/>
      <c r="LM1262" s="87"/>
      <c r="LN1262" s="87"/>
      <c r="LO1262" s="87"/>
      <c r="LP1262" s="87"/>
      <c r="LQ1262" s="87"/>
      <c r="LR1262" s="87"/>
      <c r="LS1262" s="87"/>
      <c r="LT1262" s="87"/>
      <c r="LU1262" s="87"/>
      <c r="LV1262" s="87"/>
      <c r="LW1262" s="87"/>
      <c r="LX1262" s="14">
        <v>58</v>
      </c>
      <c r="PG1262" s="14">
        <v>16</v>
      </c>
      <c r="SP1262" s="14">
        <v>97.5</v>
      </c>
      <c r="VX1262" s="87">
        <v>0</v>
      </c>
      <c r="VY1262" s="87"/>
      <c r="VZ1262" s="87"/>
      <c r="WA1262" s="87"/>
      <c r="WB1262" s="87"/>
      <c r="WC1262" s="87"/>
      <c r="WD1262" s="87"/>
      <c r="WE1262" s="87"/>
      <c r="WF1262" s="87"/>
      <c r="WG1262" s="87"/>
      <c r="WH1262" s="87"/>
      <c r="WI1262" s="87"/>
      <c r="WJ1262" s="87"/>
      <c r="WK1262" s="87"/>
      <c r="WL1262" s="87"/>
      <c r="WM1262" s="87"/>
      <c r="WN1262" s="87"/>
      <c r="WO1262" s="87"/>
      <c r="WP1262" s="87"/>
      <c r="WR1262" s="14">
        <v>0</v>
      </c>
      <c r="AAE1262" s="63"/>
      <c r="AAF1262" s="63"/>
      <c r="AAG1262" s="63"/>
      <c r="AAI1262" s="63"/>
      <c r="AAJ1262" s="58"/>
      <c r="AAK1262" s="87"/>
      <c r="AAO1262" s="63"/>
      <c r="AAP1262" s="58"/>
      <c r="AAQ1262" s="87"/>
      <c r="AAU1262" s="63"/>
      <c r="AAV1262" s="58"/>
      <c r="AAW1262" s="87"/>
      <c r="ABB1262" s="63"/>
      <c r="ABC1262" s="63"/>
      <c r="ABD1262" s="63"/>
      <c r="ABE1262" s="58"/>
      <c r="ABF1262" s="58"/>
      <c r="ABG1262" s="58"/>
      <c r="ABH1262" s="87"/>
      <c r="ABI1262" s="87"/>
      <c r="ABQ1262" s="63"/>
      <c r="ABR1262" s="63"/>
      <c r="ABS1262" s="58"/>
      <c r="ABT1262" s="58"/>
      <c r="ABU1262" s="87"/>
      <c r="ABV1262" s="87"/>
      <c r="ABW1262" s="87"/>
      <c r="ACG1262" s="63"/>
      <c r="ACH1262" s="63"/>
      <c r="ACI1262" s="63"/>
      <c r="ACJ1262" s="63"/>
      <c r="ACK1262" s="63"/>
      <c r="ACL1262" s="63"/>
      <c r="ACM1262" s="63"/>
      <c r="ACN1262" s="63"/>
      <c r="ACO1262" s="63"/>
      <c r="ACP1262" s="63"/>
      <c r="ACQ1262" s="58"/>
      <c r="ACR1262" s="58"/>
      <c r="ACS1262" s="58"/>
      <c r="ACT1262" s="87"/>
      <c r="ACU1262" s="87"/>
      <c r="ACV1262" s="87"/>
      <c r="ADB1262" s="63"/>
      <c r="ADC1262" s="63"/>
      <c r="ADD1262" s="58"/>
      <c r="ADE1262" s="58"/>
      <c r="ADF1262" s="87"/>
      <c r="ADG1262" s="87"/>
      <c r="ADH1262" s="87"/>
      <c r="ADI1262" s="87"/>
      <c r="ADO1262" s="87"/>
      <c r="AGM1262" s="63"/>
      <c r="AGN1262" s="58"/>
      <c r="AGO1262" s="87"/>
      <c r="AGS1262" s="14">
        <v>1</v>
      </c>
      <c r="AGT1262" s="14">
        <v>1</v>
      </c>
      <c r="AGU1262" s="14">
        <v>0</v>
      </c>
      <c r="AGV1262" s="14">
        <v>0</v>
      </c>
      <c r="AGW1262" s="14">
        <v>0</v>
      </c>
      <c r="AGX1262" s="14">
        <v>1</v>
      </c>
      <c r="AGY1262" s="14">
        <v>0</v>
      </c>
      <c r="AGZ1262" s="14">
        <v>0</v>
      </c>
      <c r="AHA1262" s="14">
        <v>0</v>
      </c>
      <c r="AHB1262" s="14">
        <v>0</v>
      </c>
      <c r="AHC1262" s="14">
        <v>1</v>
      </c>
      <c r="AHD1262" s="14">
        <v>0</v>
      </c>
      <c r="AHE1262" s="14">
        <v>0</v>
      </c>
      <c r="AHF1262" s="14">
        <v>0</v>
      </c>
      <c r="AHH1262" s="14">
        <v>0</v>
      </c>
      <c r="AHI1262" s="14">
        <v>0</v>
      </c>
      <c r="AHK1262" s="14">
        <v>0</v>
      </c>
      <c r="AHL1262" s="14">
        <v>0</v>
      </c>
      <c r="AHM1262" s="14">
        <v>0</v>
      </c>
      <c r="AHN1262" s="14">
        <v>0</v>
      </c>
      <c r="AHO1262" s="14">
        <v>0</v>
      </c>
      <c r="AHP1262" s="14">
        <v>0</v>
      </c>
      <c r="AHQ1262" s="14">
        <v>0</v>
      </c>
      <c r="AHR1262" s="14">
        <v>0</v>
      </c>
      <c r="AHV1262" s="63"/>
      <c r="AHW1262" s="58"/>
      <c r="AHX1262" s="87"/>
      <c r="AIB1262" s="63"/>
      <c r="AIC1262" s="58"/>
      <c r="AID1262" s="87"/>
      <c r="AIH1262" s="63"/>
      <c r="AII1262" s="58"/>
      <c r="AIJ1262" s="87"/>
      <c r="AIN1262" s="14">
        <v>0</v>
      </c>
      <c r="AIO1262" s="14">
        <v>0</v>
      </c>
      <c r="AIT1262" s="60">
        <v>1</v>
      </c>
      <c r="AIU1262" s="58" t="s">
        <v>2308</v>
      </c>
      <c r="AIV1262" s="87">
        <v>0</v>
      </c>
      <c r="AIW1262" s="14">
        <v>0</v>
      </c>
      <c r="AIX1262" s="14">
        <v>49</v>
      </c>
      <c r="AJB1262" s="63"/>
      <c r="AJC1262" s="58"/>
      <c r="AJD1262" s="87"/>
      <c r="AJH1262" s="63"/>
      <c r="AJI1262" s="58"/>
      <c r="AJJ1262" s="87"/>
      <c r="AJN1262" s="63"/>
      <c r="AJO1262" s="58"/>
    </row>
    <row r="1263" spans="1:951" s="31" customFormat="1">
      <c r="B1263" s="31">
        <v>3</v>
      </c>
      <c r="C1263" s="31">
        <v>0</v>
      </c>
      <c r="F1263" s="82"/>
      <c r="G1263" s="83"/>
      <c r="Z1263" s="31">
        <v>0</v>
      </c>
      <c r="AA1263" s="31">
        <v>2</v>
      </c>
      <c r="AB1263" s="83"/>
      <c r="AC1263" s="31">
        <v>1</v>
      </c>
      <c r="AD1263" s="31">
        <v>0</v>
      </c>
      <c r="AE1263" s="31">
        <v>6</v>
      </c>
      <c r="AF1263" s="31">
        <v>1</v>
      </c>
      <c r="AG1263" s="31">
        <v>0</v>
      </c>
      <c r="AI1263" s="31">
        <v>140</v>
      </c>
      <c r="AJ1263" s="31">
        <v>130</v>
      </c>
      <c r="DR1263" s="31">
        <v>90</v>
      </c>
      <c r="DS1263" s="31">
        <v>78</v>
      </c>
      <c r="HA1263" s="31">
        <v>2</v>
      </c>
      <c r="HB1263" s="31">
        <v>2</v>
      </c>
      <c r="HT1263" s="31">
        <v>0</v>
      </c>
      <c r="HU1263" s="31">
        <v>0</v>
      </c>
      <c r="IP1263" s="31">
        <v>99</v>
      </c>
      <c r="IQ1263" s="31">
        <v>98</v>
      </c>
      <c r="LX1263" s="31">
        <v>68</v>
      </c>
      <c r="LY1263" s="31">
        <v>78</v>
      </c>
      <c r="PG1263" s="31">
        <v>18</v>
      </c>
      <c r="PH1263" s="31">
        <v>18</v>
      </c>
      <c r="SP1263" s="31">
        <v>97.4</v>
      </c>
      <c r="SQ1263" s="31">
        <v>97</v>
      </c>
      <c r="VX1263" s="31">
        <v>0</v>
      </c>
      <c r="VY1263" s="31">
        <v>0</v>
      </c>
      <c r="WR1263" s="31">
        <v>0</v>
      </c>
      <c r="WS1263" s="31">
        <v>0</v>
      </c>
      <c r="AAE1263" s="82"/>
      <c r="AAF1263" s="82"/>
      <c r="AAG1263" s="82"/>
      <c r="AAI1263" s="82"/>
      <c r="AAJ1263" s="83"/>
      <c r="AAO1263" s="82"/>
      <c r="AAP1263" s="83"/>
      <c r="AAU1263" s="82"/>
      <c r="AAV1263" s="83"/>
      <c r="ABB1263" s="82"/>
      <c r="ABC1263" s="82"/>
      <c r="ABD1263" s="82"/>
      <c r="ABE1263" s="83"/>
      <c r="ABF1263" s="83"/>
      <c r="ABG1263" s="83"/>
      <c r="ABQ1263" s="82"/>
      <c r="ABR1263" s="82"/>
      <c r="ABS1263" s="83"/>
      <c r="ABT1263" s="83"/>
      <c r="ACG1263" s="82"/>
      <c r="ACH1263" s="82"/>
      <c r="ACI1263" s="82"/>
      <c r="ACJ1263" s="82"/>
      <c r="ACK1263" s="82"/>
      <c r="ACL1263" s="82"/>
      <c r="ACM1263" s="82"/>
      <c r="ACN1263" s="82"/>
      <c r="ACO1263" s="82"/>
      <c r="ACP1263" s="82"/>
      <c r="ACQ1263" s="83"/>
      <c r="ACR1263" s="83"/>
      <c r="ACS1263" s="83"/>
      <c r="ADB1263" s="82"/>
      <c r="ADC1263" s="82"/>
      <c r="ADD1263" s="83"/>
      <c r="ADE1263" s="83"/>
      <c r="AGM1263" s="82"/>
      <c r="AGN1263" s="83"/>
      <c r="AGS1263" s="31">
        <v>1</v>
      </c>
      <c r="AGT1263" s="31">
        <v>1</v>
      </c>
      <c r="AGU1263" s="31">
        <v>0</v>
      </c>
      <c r="AGV1263" s="31">
        <v>0</v>
      </c>
      <c r="AGW1263" s="31">
        <v>0</v>
      </c>
      <c r="AGX1263" s="31">
        <v>1</v>
      </c>
      <c r="AGY1263" s="31">
        <v>0</v>
      </c>
      <c r="AGZ1263" s="31">
        <v>0</v>
      </c>
      <c r="AHA1263" s="31">
        <v>0</v>
      </c>
      <c r="AHB1263" s="31">
        <v>0</v>
      </c>
      <c r="AHC1263" s="31">
        <v>1</v>
      </c>
      <c r="AHD1263" s="31">
        <v>0</v>
      </c>
      <c r="AHE1263" s="31">
        <v>0</v>
      </c>
      <c r="AHF1263" s="31">
        <v>0</v>
      </c>
      <c r="AHH1263" s="31">
        <v>0</v>
      </c>
      <c r="AHI1263" s="31">
        <v>0</v>
      </c>
      <c r="AHK1263" s="31">
        <v>0</v>
      </c>
      <c r="AHL1263" s="31">
        <v>0</v>
      </c>
      <c r="AHM1263" s="31">
        <v>0</v>
      </c>
      <c r="AHN1263" s="31">
        <v>0</v>
      </c>
      <c r="AHO1263" s="31">
        <v>0</v>
      </c>
      <c r="AHP1263" s="31">
        <v>0</v>
      </c>
      <c r="AHQ1263" s="31">
        <v>0</v>
      </c>
      <c r="AHR1263" s="31">
        <v>0</v>
      </c>
      <c r="AHV1263" s="82"/>
      <c r="AHW1263" s="83"/>
      <c r="AIB1263" s="82"/>
      <c r="AIC1263" s="83"/>
      <c r="AIH1263" s="82"/>
      <c r="AII1263" s="83"/>
      <c r="AIN1263" s="31">
        <v>0</v>
      </c>
      <c r="AIO1263" s="31">
        <v>0</v>
      </c>
      <c r="AIT1263" s="84">
        <v>2</v>
      </c>
      <c r="AIU1263" s="83" t="s">
        <v>2308</v>
      </c>
      <c r="AIV1263" s="31">
        <v>0</v>
      </c>
      <c r="AIW1263" s="31">
        <v>0</v>
      </c>
      <c r="AIX1263" s="31">
        <v>43</v>
      </c>
      <c r="AIY1263" s="31">
        <v>39</v>
      </c>
      <c r="AJB1263" s="82"/>
      <c r="AJC1263" s="83"/>
      <c r="AJH1263" s="82"/>
      <c r="AJI1263" s="83"/>
      <c r="AJN1263" s="82"/>
      <c r="AJO1263" s="83"/>
    </row>
    <row r="1264" spans="1:951" s="1" customFormat="1">
      <c r="A1264" s="1">
        <v>262</v>
      </c>
      <c r="B1264" s="1" t="s">
        <v>7502</v>
      </c>
      <c r="C1264" s="1">
        <v>0</v>
      </c>
      <c r="Z1264" s="1">
        <v>0</v>
      </c>
      <c r="AA1264" s="1">
        <v>1</v>
      </c>
      <c r="AB1264" s="1" t="s">
        <v>9328</v>
      </c>
      <c r="AGS1264" s="1">
        <v>1</v>
      </c>
      <c r="AGT1264" s="1">
        <v>0</v>
      </c>
      <c r="AGU1264" s="1">
        <v>0</v>
      </c>
      <c r="AGV1264" s="1">
        <v>0</v>
      </c>
      <c r="AGW1264" s="1">
        <v>0</v>
      </c>
      <c r="AGX1264" s="1">
        <v>1</v>
      </c>
      <c r="AGY1264" s="1">
        <v>2</v>
      </c>
      <c r="AGZ1264" s="1">
        <v>6</v>
      </c>
      <c r="AHA1264" s="1">
        <v>0</v>
      </c>
      <c r="AHB1264" s="1">
        <v>0</v>
      </c>
      <c r="AHC1264" s="1">
        <v>1</v>
      </c>
      <c r="AHD1264" s="1">
        <v>0</v>
      </c>
      <c r="AHE1264" s="1">
        <v>0</v>
      </c>
      <c r="AHF1264" s="1">
        <v>0</v>
      </c>
      <c r="AHH1264" s="1">
        <v>0</v>
      </c>
      <c r="AHI1264" s="1">
        <v>0</v>
      </c>
      <c r="AHK1264" s="1">
        <v>0</v>
      </c>
      <c r="AHL1264" s="1">
        <v>0</v>
      </c>
      <c r="AHM1264" s="1">
        <v>0</v>
      </c>
      <c r="AHN1264" s="1">
        <v>0</v>
      </c>
      <c r="AHO1264" s="1">
        <v>0</v>
      </c>
      <c r="AHP1264" s="1">
        <v>0</v>
      </c>
      <c r="AHQ1264" s="1">
        <v>0</v>
      </c>
      <c r="AHR1264" s="1">
        <v>0</v>
      </c>
      <c r="AIM1264" s="1">
        <v>0</v>
      </c>
      <c r="AIN1264" s="1">
        <v>0</v>
      </c>
      <c r="AIO1264" s="1">
        <v>0</v>
      </c>
      <c r="AIP1264" s="1">
        <v>0</v>
      </c>
      <c r="AIQ1264" s="1">
        <v>0</v>
      </c>
      <c r="AIR1264" s="1">
        <v>0</v>
      </c>
      <c r="AIS1264" s="1">
        <v>0</v>
      </c>
      <c r="AIT1264" s="3" t="s">
        <v>7001</v>
      </c>
      <c r="AIV1264" s="1">
        <v>0</v>
      </c>
      <c r="AIW1264" s="1">
        <v>0</v>
      </c>
    </row>
    <row r="1265" spans="1:938" s="1" customFormat="1">
      <c r="B1265" s="1">
        <v>2</v>
      </c>
      <c r="C1265" s="1">
        <v>1</v>
      </c>
      <c r="D1265" s="1" t="s">
        <v>3384</v>
      </c>
      <c r="E1265" s="1" t="s">
        <v>7484</v>
      </c>
      <c r="O1265" s="1">
        <v>1</v>
      </c>
      <c r="P1265" s="1">
        <v>0</v>
      </c>
      <c r="Z1265" s="1">
        <v>0</v>
      </c>
      <c r="AA1265" s="1">
        <v>2</v>
      </c>
      <c r="AB1265" s="1" t="s">
        <v>9329</v>
      </c>
      <c r="AC1265" s="1">
        <v>0</v>
      </c>
      <c r="AE1265" s="1">
        <v>0</v>
      </c>
      <c r="AG1265" s="1">
        <v>0</v>
      </c>
      <c r="AI1265" s="1">
        <v>138</v>
      </c>
      <c r="AJ1265" s="1">
        <v>130</v>
      </c>
      <c r="AL1265" s="1">
        <v>117</v>
      </c>
      <c r="AM1265" s="1">
        <v>110</v>
      </c>
      <c r="DR1265" s="1">
        <v>70</v>
      </c>
      <c r="DS1265" s="1">
        <v>70</v>
      </c>
      <c r="DU1265" s="1">
        <v>67</v>
      </c>
      <c r="DV1265" s="1">
        <v>70</v>
      </c>
      <c r="HE1265" s="1">
        <v>0</v>
      </c>
      <c r="HX1265" s="1">
        <v>0</v>
      </c>
      <c r="IP1265" s="1">
        <v>94</v>
      </c>
      <c r="IQ1265" s="1">
        <v>93</v>
      </c>
      <c r="IS1265" s="1">
        <v>94</v>
      </c>
      <c r="IT1265" s="1">
        <v>94</v>
      </c>
      <c r="LX1265" s="1">
        <v>89</v>
      </c>
      <c r="LY1265" s="1">
        <v>92</v>
      </c>
      <c r="MA1265" s="1">
        <v>77</v>
      </c>
      <c r="MB1265" s="1">
        <v>83</v>
      </c>
      <c r="PG1265" s="1">
        <v>20</v>
      </c>
      <c r="PH1265" s="1">
        <v>20</v>
      </c>
      <c r="PJ1265" s="1">
        <v>20</v>
      </c>
      <c r="PK1265" s="1">
        <v>16</v>
      </c>
      <c r="SP1265" s="1">
        <v>98.7</v>
      </c>
      <c r="SQ1265" s="1">
        <v>99.6</v>
      </c>
      <c r="SR1265" s="1">
        <v>99.5</v>
      </c>
      <c r="SS1265" s="1">
        <v>99</v>
      </c>
      <c r="ST1265" s="1">
        <v>97.1</v>
      </c>
      <c r="WB1265" s="1">
        <v>0</v>
      </c>
      <c r="WQ1265" s="1">
        <v>0</v>
      </c>
      <c r="WR1265" s="1">
        <v>0</v>
      </c>
      <c r="WT1265" s="1">
        <v>0</v>
      </c>
      <c r="WU1265" s="1">
        <v>0</v>
      </c>
      <c r="AAZ1265" s="1">
        <v>27</v>
      </c>
      <c r="ABC1265" s="1">
        <v>13</v>
      </c>
      <c r="ABF1265" s="1">
        <v>38.200000000000003</v>
      </c>
      <c r="ABN1265" s="1">
        <v>13.98</v>
      </c>
      <c r="ABP1265" s="1">
        <v>233</v>
      </c>
      <c r="ABV1265" s="1">
        <v>137</v>
      </c>
      <c r="ABY1265" s="1">
        <v>4.0999999999999996</v>
      </c>
      <c r="ACB1265" s="1">
        <v>98</v>
      </c>
      <c r="ACE1265" s="1">
        <v>8.6</v>
      </c>
      <c r="ACG1265" s="1">
        <v>121</v>
      </c>
      <c r="ACH1265" s="1">
        <v>123</v>
      </c>
      <c r="ACI1265" s="1">
        <v>108</v>
      </c>
      <c r="ACR1265" s="1">
        <v>12</v>
      </c>
      <c r="ACU1265" s="1">
        <v>0.88</v>
      </c>
      <c r="ACX1265" s="1">
        <v>12</v>
      </c>
      <c r="ADA1265" s="1">
        <v>6.5</v>
      </c>
      <c r="ADC1265" s="1">
        <v>3.8</v>
      </c>
      <c r="ADE1265" s="1">
        <v>1.7</v>
      </c>
      <c r="ADG1265" s="1">
        <v>2.7</v>
      </c>
      <c r="ADI1265" s="1">
        <v>93</v>
      </c>
      <c r="ADJ1265" s="1">
        <v>221</v>
      </c>
      <c r="ADL1265" s="1">
        <v>174</v>
      </c>
      <c r="AFF1265" s="1" t="s">
        <v>9330</v>
      </c>
      <c r="AGS1265" s="1">
        <v>1</v>
      </c>
      <c r="AGT1265" s="1">
        <v>0</v>
      </c>
      <c r="AGU1265" s="1">
        <v>0</v>
      </c>
      <c r="AGV1265" s="1">
        <v>1</v>
      </c>
      <c r="AGW1265" s="1">
        <v>0</v>
      </c>
      <c r="AGX1265" s="1">
        <v>0</v>
      </c>
      <c r="AGY1265" s="1">
        <v>0</v>
      </c>
      <c r="AGZ1265" s="1">
        <v>0</v>
      </c>
      <c r="AHA1265" s="1">
        <v>0</v>
      </c>
      <c r="AHB1265" s="1">
        <v>0</v>
      </c>
      <c r="AHC1265" s="1">
        <v>1</v>
      </c>
      <c r="AHD1265" s="1">
        <v>0</v>
      </c>
      <c r="AHE1265" s="1">
        <v>0</v>
      </c>
      <c r="AHF1265" s="1">
        <v>0</v>
      </c>
      <c r="AHH1265" s="1">
        <v>0</v>
      </c>
      <c r="AHI1265" s="1">
        <v>0</v>
      </c>
      <c r="AHK1265" s="1">
        <v>0</v>
      </c>
      <c r="AHL1265" s="1">
        <v>0</v>
      </c>
      <c r="AHM1265" s="1">
        <v>0</v>
      </c>
      <c r="AHN1265" s="1">
        <v>0</v>
      </c>
      <c r="AHO1265" s="1">
        <v>0</v>
      </c>
      <c r="AHP1265" s="1">
        <v>0</v>
      </c>
      <c r="AHQ1265" s="1">
        <v>0</v>
      </c>
      <c r="AHR1265" s="1">
        <v>1</v>
      </c>
      <c r="AIM1265" s="1">
        <v>0</v>
      </c>
      <c r="AIN1265" s="1">
        <v>0</v>
      </c>
      <c r="AIO1265" s="1">
        <v>0</v>
      </c>
      <c r="AIP1265" s="1">
        <v>1</v>
      </c>
      <c r="AIQ1265" s="1">
        <v>1</v>
      </c>
      <c r="AIR1265" s="1">
        <v>1</v>
      </c>
      <c r="AIS1265" s="1">
        <v>1</v>
      </c>
      <c r="AIT1265" s="3">
        <v>1</v>
      </c>
      <c r="AIV1265" s="1">
        <v>0</v>
      </c>
      <c r="AIW1265" s="1">
        <v>0</v>
      </c>
      <c r="AIX1265" s="1">
        <v>42</v>
      </c>
    </row>
    <row r="1266" spans="1:938" s="1" customFormat="1">
      <c r="B1266" s="1">
        <v>3</v>
      </c>
      <c r="C1266" s="1">
        <v>1</v>
      </c>
      <c r="D1266" s="1" t="s">
        <v>9331</v>
      </c>
      <c r="O1266" s="1">
        <v>0</v>
      </c>
      <c r="Z1266" s="1">
        <v>0</v>
      </c>
      <c r="AA1266" s="1">
        <v>2</v>
      </c>
      <c r="AB1266" s="1" t="s">
        <v>9332</v>
      </c>
      <c r="AC1266" s="1">
        <v>0</v>
      </c>
      <c r="AE1266" s="1">
        <v>10</v>
      </c>
      <c r="AF1266" s="1">
        <v>0</v>
      </c>
      <c r="AG1266" s="1">
        <v>0</v>
      </c>
      <c r="AI1266" s="1">
        <v>117</v>
      </c>
      <c r="AJ1266" s="1">
        <v>104</v>
      </c>
      <c r="DR1266" s="1">
        <v>54</v>
      </c>
      <c r="DS1266" s="1">
        <v>52</v>
      </c>
      <c r="HA1266" s="1">
        <v>2</v>
      </c>
      <c r="HB1266" s="1">
        <v>2</v>
      </c>
      <c r="HT1266" s="1">
        <v>0</v>
      </c>
      <c r="HU1266" s="1">
        <v>0</v>
      </c>
      <c r="IP1266" s="1">
        <v>95</v>
      </c>
      <c r="IQ1266" s="1">
        <v>98</v>
      </c>
      <c r="LX1266" s="1">
        <v>78</v>
      </c>
      <c r="LY1266" s="1">
        <v>70</v>
      </c>
      <c r="PG1266" s="1">
        <v>18</v>
      </c>
      <c r="PH1266" s="1">
        <v>16</v>
      </c>
      <c r="SP1266" s="1">
        <v>99</v>
      </c>
      <c r="SQ1266" s="1">
        <v>98.2</v>
      </c>
      <c r="VX1266" s="1">
        <v>1</v>
      </c>
      <c r="VY1266" s="1">
        <v>1</v>
      </c>
      <c r="WQ1266" s="1">
        <v>0</v>
      </c>
      <c r="WR1266" s="1">
        <v>0</v>
      </c>
      <c r="AAY1266" s="1">
        <v>26</v>
      </c>
      <c r="ABB1266" s="1">
        <v>12.9</v>
      </c>
      <c r="ABE1266" s="1">
        <v>37.799999999999997</v>
      </c>
      <c r="ABM1266" s="1">
        <v>14.02</v>
      </c>
      <c r="ABO1266" s="1">
        <v>255</v>
      </c>
      <c r="ABQ1266" s="1">
        <v>0.68</v>
      </c>
      <c r="ABU1266" s="1">
        <v>135</v>
      </c>
      <c r="ABX1266" s="1">
        <v>4.0999999999999996</v>
      </c>
      <c r="ACA1266" s="1">
        <v>94</v>
      </c>
      <c r="ACD1266" s="1">
        <v>8.6999999999999993</v>
      </c>
      <c r="ACG1266" s="1">
        <v>93</v>
      </c>
      <c r="ACQ1266" s="1">
        <v>16</v>
      </c>
      <c r="ACT1266" s="1">
        <v>1.1200000000000001</v>
      </c>
      <c r="ACW1266" s="1">
        <v>15</v>
      </c>
      <c r="ACZ1266" s="1">
        <v>6.7</v>
      </c>
      <c r="ADB1266" s="1">
        <v>3.7</v>
      </c>
      <c r="ADD1266" s="1">
        <v>1.2</v>
      </c>
      <c r="ADF1266" s="1">
        <v>3</v>
      </c>
      <c r="ADH1266" s="1">
        <v>96</v>
      </c>
      <c r="ADJ1266" s="1">
        <v>62</v>
      </c>
      <c r="ADL1266" s="1">
        <v>100</v>
      </c>
      <c r="AGS1266" s="1">
        <v>1</v>
      </c>
      <c r="AGT1266" s="1">
        <v>0</v>
      </c>
      <c r="AGU1266" s="1">
        <v>0</v>
      </c>
      <c r="AGV1266" s="1">
        <v>1</v>
      </c>
      <c r="AGW1266" s="1">
        <v>0</v>
      </c>
      <c r="AGX1266" s="1">
        <v>0</v>
      </c>
      <c r="AGY1266" s="1">
        <v>0</v>
      </c>
      <c r="AGZ1266" s="1">
        <v>1</v>
      </c>
      <c r="AHA1266" s="1">
        <v>0</v>
      </c>
      <c r="AHB1266" s="1">
        <v>0</v>
      </c>
      <c r="AHC1266" s="1">
        <v>1</v>
      </c>
      <c r="AHD1266" s="1">
        <v>0</v>
      </c>
      <c r="AHE1266" s="1">
        <v>0</v>
      </c>
      <c r="AHF1266" s="1">
        <v>0</v>
      </c>
      <c r="AHH1266" s="1">
        <v>0</v>
      </c>
      <c r="AHI1266" s="1">
        <v>0</v>
      </c>
      <c r="AHK1266" s="1">
        <v>0</v>
      </c>
      <c r="AHL1266" s="1">
        <v>0</v>
      </c>
      <c r="AHM1266" s="1">
        <v>0</v>
      </c>
      <c r="AHN1266" s="1">
        <v>0</v>
      </c>
      <c r="AHO1266" s="1">
        <v>0</v>
      </c>
      <c r="AHP1266" s="1">
        <v>0</v>
      </c>
      <c r="AHQ1266" s="1">
        <v>0</v>
      </c>
      <c r="AHR1266" s="1">
        <v>1</v>
      </c>
      <c r="AIM1266" s="1">
        <v>0</v>
      </c>
      <c r="AIN1266" s="1">
        <v>0</v>
      </c>
      <c r="AIO1266" s="1">
        <v>0</v>
      </c>
      <c r="AIT1266" s="3">
        <v>2</v>
      </c>
      <c r="AIV1266" s="1">
        <v>0</v>
      </c>
      <c r="AIW1266" s="1">
        <v>0</v>
      </c>
      <c r="AIX1266" s="1">
        <v>37</v>
      </c>
      <c r="AIY1266" s="1">
        <v>50</v>
      </c>
    </row>
    <row r="1267" spans="1:938" s="1" customFormat="1">
      <c r="B1267" s="1">
        <v>4</v>
      </c>
      <c r="C1267" s="1">
        <v>1</v>
      </c>
      <c r="D1267" s="1" t="s">
        <v>9333</v>
      </c>
      <c r="O1267" s="1">
        <v>0</v>
      </c>
      <c r="Z1267" s="1">
        <v>0</v>
      </c>
      <c r="AA1267" s="1">
        <v>2</v>
      </c>
      <c r="AB1267" s="1" t="s">
        <v>9334</v>
      </c>
      <c r="AC1267" s="1">
        <v>0</v>
      </c>
      <c r="AE1267" s="1">
        <v>8</v>
      </c>
      <c r="AF1267" s="1">
        <v>0</v>
      </c>
      <c r="AG1267" s="1">
        <v>0</v>
      </c>
      <c r="AI1267" s="1">
        <v>142</v>
      </c>
      <c r="DR1267" s="1">
        <v>60</v>
      </c>
      <c r="HA1267" s="1">
        <v>2</v>
      </c>
      <c r="HT1267" s="1">
        <v>0</v>
      </c>
      <c r="IP1267" s="1">
        <v>97</v>
      </c>
      <c r="LX1267" s="1">
        <v>82</v>
      </c>
      <c r="PG1267" s="1">
        <v>16</v>
      </c>
      <c r="SP1267" s="1">
        <v>98.8</v>
      </c>
      <c r="VX1267" s="1">
        <v>0</v>
      </c>
      <c r="WQ1267" s="1">
        <v>0</v>
      </c>
      <c r="AGS1267" s="1">
        <v>1</v>
      </c>
      <c r="AGT1267" s="1">
        <v>0</v>
      </c>
      <c r="AGU1267" s="1">
        <v>0</v>
      </c>
      <c r="AGV1267" s="1">
        <v>1</v>
      </c>
      <c r="AGW1267" s="1">
        <v>0</v>
      </c>
      <c r="AGX1267" s="1">
        <v>0</v>
      </c>
      <c r="AGY1267" s="1">
        <v>0</v>
      </c>
      <c r="AGZ1267" s="1">
        <v>0</v>
      </c>
      <c r="AHA1267" s="1">
        <v>0</v>
      </c>
      <c r="AHB1267" s="1">
        <v>0</v>
      </c>
      <c r="AHC1267" s="1">
        <v>1</v>
      </c>
      <c r="AHD1267" s="1">
        <v>0</v>
      </c>
      <c r="AHE1267" s="1">
        <v>0</v>
      </c>
      <c r="AHF1267" s="1">
        <v>0</v>
      </c>
      <c r="AHH1267" s="1">
        <v>0</v>
      </c>
      <c r="AHI1267" s="1">
        <v>0</v>
      </c>
      <c r="AHK1267" s="1">
        <v>0</v>
      </c>
      <c r="AHL1267" s="1">
        <v>0</v>
      </c>
      <c r="AHM1267" s="1">
        <v>0</v>
      </c>
      <c r="AHN1267" s="1">
        <v>0</v>
      </c>
      <c r="AHO1267" s="1">
        <v>0</v>
      </c>
      <c r="AHP1267" s="1">
        <v>0</v>
      </c>
      <c r="AHQ1267" s="1">
        <v>0</v>
      </c>
      <c r="AHR1267" s="1">
        <v>1</v>
      </c>
      <c r="AIM1267" s="1">
        <v>0</v>
      </c>
      <c r="AIN1267" s="1">
        <v>0</v>
      </c>
      <c r="AIO1267" s="1">
        <v>0</v>
      </c>
      <c r="AIT1267" s="3">
        <v>1</v>
      </c>
      <c r="AIV1267" s="1">
        <v>0</v>
      </c>
      <c r="AIW1267" s="1">
        <v>0</v>
      </c>
      <c r="AIX1267" s="1">
        <v>50</v>
      </c>
    </row>
    <row r="1268" spans="1:938" s="18" customFormat="1">
      <c r="B1268" s="18">
        <v>5</v>
      </c>
      <c r="C1268" s="18">
        <v>1</v>
      </c>
      <c r="D1268" s="18" t="s">
        <v>7703</v>
      </c>
      <c r="E1268" s="18" t="s">
        <v>9335</v>
      </c>
      <c r="O1268" s="18">
        <v>0</v>
      </c>
      <c r="P1268" s="18">
        <v>0</v>
      </c>
      <c r="Z1268" s="18">
        <v>0</v>
      </c>
      <c r="AA1268" s="18">
        <v>2</v>
      </c>
      <c r="AB1268" s="18" t="s">
        <v>9336</v>
      </c>
      <c r="AC1268" s="18">
        <v>0</v>
      </c>
      <c r="AE1268" s="18">
        <v>1</v>
      </c>
      <c r="AF1268" s="18">
        <v>0</v>
      </c>
      <c r="AG1268" s="18">
        <v>0</v>
      </c>
      <c r="AI1268" s="18">
        <v>138</v>
      </c>
      <c r="AJ1268" s="18">
        <v>126</v>
      </c>
      <c r="DR1268" s="18">
        <v>70</v>
      </c>
      <c r="DS1268" s="18">
        <v>68</v>
      </c>
      <c r="HA1268" s="18">
        <v>2</v>
      </c>
      <c r="HB1268" s="18">
        <v>2</v>
      </c>
      <c r="HT1268" s="18">
        <v>0</v>
      </c>
      <c r="HU1268" s="18">
        <v>0</v>
      </c>
      <c r="IP1268" s="18">
        <v>98</v>
      </c>
      <c r="IQ1268" s="18">
        <v>98</v>
      </c>
      <c r="LX1268" s="18">
        <v>73</v>
      </c>
      <c r="LY1268" s="18">
        <v>64</v>
      </c>
      <c r="PG1268" s="18">
        <v>20</v>
      </c>
      <c r="PH1268" s="18">
        <v>24</v>
      </c>
      <c r="SP1268" s="18">
        <v>97.4</v>
      </c>
      <c r="SQ1268" s="18">
        <v>96.1</v>
      </c>
      <c r="VX1268" s="18">
        <v>0</v>
      </c>
      <c r="VY1268" s="18">
        <v>0</v>
      </c>
      <c r="WQ1268" s="18">
        <v>0</v>
      </c>
      <c r="WR1268" s="18">
        <v>0</v>
      </c>
      <c r="AAY1268" s="18">
        <v>25</v>
      </c>
      <c r="ABB1268" s="18">
        <v>11.7</v>
      </c>
      <c r="ABE1268" s="18">
        <v>35.5</v>
      </c>
      <c r="ABM1268" s="18">
        <v>6.06</v>
      </c>
      <c r="ABO1268" s="18">
        <v>301</v>
      </c>
      <c r="ABU1268" s="18">
        <v>140</v>
      </c>
      <c r="ABX1268" s="18">
        <v>4.2</v>
      </c>
      <c r="ACA1268" s="18">
        <v>101</v>
      </c>
      <c r="ACD1268" s="18">
        <v>8.6</v>
      </c>
      <c r="ACG1268" s="18">
        <v>121</v>
      </c>
      <c r="ACQ1268" s="18">
        <v>9</v>
      </c>
      <c r="ACT1268" s="18">
        <v>0.76</v>
      </c>
      <c r="ACW1268" s="18">
        <v>14</v>
      </c>
      <c r="ACZ1268" s="18">
        <v>5.8</v>
      </c>
      <c r="ADB1268" s="18">
        <v>3.5</v>
      </c>
      <c r="ADD1268" s="18">
        <v>0.4</v>
      </c>
      <c r="ADF1268" s="18">
        <v>2.2999999999999998</v>
      </c>
      <c r="ADH1268" s="18">
        <v>99</v>
      </c>
      <c r="ADJ1268" s="18">
        <v>24</v>
      </c>
      <c r="ADL1268" s="18">
        <v>51</v>
      </c>
      <c r="AGS1268" s="18">
        <v>1</v>
      </c>
      <c r="AGT1268" s="18">
        <v>0</v>
      </c>
      <c r="AGU1268" s="18">
        <v>0</v>
      </c>
      <c r="AGV1268" s="18">
        <v>1</v>
      </c>
      <c r="AGW1268" s="18">
        <v>0</v>
      </c>
      <c r="AGX1268" s="18">
        <v>0</v>
      </c>
      <c r="AGY1268" s="18">
        <v>0</v>
      </c>
      <c r="AGZ1268" s="18">
        <v>2</v>
      </c>
      <c r="AHA1268" s="18">
        <v>0</v>
      </c>
      <c r="AHB1268" s="18">
        <v>0</v>
      </c>
      <c r="AHC1268" s="18">
        <v>1</v>
      </c>
      <c r="AHD1268" s="18">
        <v>0</v>
      </c>
      <c r="AHE1268" s="18">
        <v>0</v>
      </c>
      <c r="AHF1268" s="18">
        <v>0</v>
      </c>
      <c r="AHH1268" s="18">
        <v>0</v>
      </c>
      <c r="AHI1268" s="18">
        <v>0</v>
      </c>
      <c r="AHK1268" s="18">
        <v>0</v>
      </c>
      <c r="AHL1268" s="18">
        <v>0</v>
      </c>
      <c r="AHM1268" s="18">
        <v>0</v>
      </c>
      <c r="AHN1268" s="18">
        <v>0</v>
      </c>
      <c r="AHO1268" s="18">
        <v>0</v>
      </c>
      <c r="AHP1268" s="18">
        <v>0</v>
      </c>
      <c r="AHQ1268" s="18">
        <v>0</v>
      </c>
      <c r="AHR1268" s="18">
        <v>1</v>
      </c>
      <c r="AIM1268" s="18">
        <v>0</v>
      </c>
      <c r="AIN1268" s="18">
        <v>0</v>
      </c>
      <c r="AIO1268" s="18">
        <v>0</v>
      </c>
      <c r="AIT1268" s="79">
        <v>2</v>
      </c>
      <c r="AIV1268" s="18">
        <v>0</v>
      </c>
      <c r="AIW1268" s="18">
        <v>0</v>
      </c>
      <c r="AIX1268" s="18">
        <v>33</v>
      </c>
      <c r="AIY1268" s="18">
        <v>51</v>
      </c>
    </row>
    <row r="1269" spans="1:938" s="1" customFormat="1">
      <c r="A1269" s="1">
        <v>263</v>
      </c>
      <c r="B1269" s="1">
        <v>1</v>
      </c>
      <c r="C1269" s="1">
        <v>0</v>
      </c>
      <c r="AC1269" s="1">
        <v>0</v>
      </c>
      <c r="AE1269" s="1">
        <v>1</v>
      </c>
      <c r="AF1269" s="1">
        <v>0</v>
      </c>
      <c r="AG1269" s="1">
        <v>0</v>
      </c>
      <c r="AGS1269" s="1">
        <v>0</v>
      </c>
      <c r="AGT1269" s="1">
        <v>0</v>
      </c>
      <c r="AGU1269" s="1">
        <v>0</v>
      </c>
      <c r="AGV1269" s="1">
        <v>0</v>
      </c>
      <c r="AGW1269" s="1">
        <v>0</v>
      </c>
      <c r="AGX1269" s="1">
        <v>0</v>
      </c>
      <c r="AGY1269" s="1">
        <v>0</v>
      </c>
      <c r="AGZ1269" s="1">
        <v>0</v>
      </c>
      <c r="AHA1269" s="1">
        <v>0</v>
      </c>
      <c r="AHB1269" s="1">
        <v>0</v>
      </c>
      <c r="AHC1269" s="1">
        <v>1</v>
      </c>
      <c r="AHD1269" s="1">
        <v>0</v>
      </c>
      <c r="AHE1269" s="1">
        <v>0</v>
      </c>
      <c r="AHF1269" s="1">
        <v>0</v>
      </c>
      <c r="AHH1269" s="1">
        <v>0</v>
      </c>
      <c r="AHI1269" s="1">
        <v>0</v>
      </c>
      <c r="AHK1269" s="1">
        <v>0</v>
      </c>
      <c r="AHL1269" s="1">
        <v>0</v>
      </c>
      <c r="AHM1269" s="1">
        <v>0</v>
      </c>
      <c r="AHN1269" s="1">
        <v>0</v>
      </c>
      <c r="AHO1269" s="1">
        <v>0</v>
      </c>
      <c r="AHP1269" s="1">
        <v>0</v>
      </c>
      <c r="AHQ1269" s="1">
        <v>0</v>
      </c>
      <c r="AHR1269" s="1">
        <v>0</v>
      </c>
      <c r="AIM1269" s="1">
        <v>0</v>
      </c>
      <c r="AIN1269" s="1">
        <v>0</v>
      </c>
      <c r="AIO1269" s="1">
        <v>0</v>
      </c>
      <c r="AIP1269" s="1">
        <v>1</v>
      </c>
      <c r="AIQ1269" s="1">
        <v>1</v>
      </c>
      <c r="AIR1269" s="1">
        <v>0</v>
      </c>
      <c r="AIS1269" s="1">
        <v>1</v>
      </c>
      <c r="AIT1269" s="3">
        <v>0</v>
      </c>
      <c r="AIV1269" s="1">
        <v>0</v>
      </c>
      <c r="AIW1269" s="1">
        <v>0</v>
      </c>
    </row>
    <row r="1270" spans="1:938" s="1" customFormat="1">
      <c r="B1270" s="1">
        <v>2</v>
      </c>
      <c r="C1270" s="1">
        <v>0</v>
      </c>
      <c r="Z1270" s="1">
        <v>0</v>
      </c>
      <c r="AA1270" s="1">
        <v>1</v>
      </c>
      <c r="AB1270" s="1" t="s">
        <v>9337</v>
      </c>
      <c r="AC1270" s="1">
        <v>0</v>
      </c>
      <c r="AE1270" s="1">
        <v>1</v>
      </c>
      <c r="AF1270" s="1">
        <v>0</v>
      </c>
      <c r="AG1270" s="1">
        <v>0</v>
      </c>
      <c r="AI1270" s="1">
        <v>118</v>
      </c>
      <c r="AK1270" s="1">
        <v>116</v>
      </c>
      <c r="DR1270" s="1">
        <v>56</v>
      </c>
      <c r="DT1270" s="1">
        <v>62</v>
      </c>
      <c r="HA1270" s="1">
        <v>0</v>
      </c>
      <c r="HC1270" s="1">
        <v>0</v>
      </c>
      <c r="HT1270" s="1">
        <v>0</v>
      </c>
      <c r="HV1270" s="1">
        <v>0</v>
      </c>
      <c r="IP1270" s="1">
        <v>96</v>
      </c>
      <c r="IQ1270" s="1">
        <v>94</v>
      </c>
      <c r="IR1270" s="1">
        <v>98</v>
      </c>
      <c r="LX1270" s="1">
        <v>72</v>
      </c>
      <c r="LZ1270" s="1">
        <v>74</v>
      </c>
      <c r="PG1270" s="1">
        <v>22</v>
      </c>
      <c r="PI1270" s="1">
        <v>18</v>
      </c>
      <c r="SP1270" s="1">
        <v>97.6</v>
      </c>
      <c r="SR1270" s="1">
        <v>97.7</v>
      </c>
      <c r="VX1270" s="1">
        <v>0</v>
      </c>
      <c r="VZ1270" s="1">
        <v>0</v>
      </c>
      <c r="WQ1270" s="1">
        <v>0</v>
      </c>
      <c r="WR1270" s="1">
        <v>0</v>
      </c>
      <c r="WS1270" s="1">
        <v>0</v>
      </c>
      <c r="ZY1270" s="1">
        <v>192</v>
      </c>
      <c r="AGS1270" s="1">
        <v>0</v>
      </c>
      <c r="AGT1270" s="1">
        <v>0</v>
      </c>
      <c r="AGU1270" s="1">
        <v>0</v>
      </c>
      <c r="AGV1270" s="1">
        <v>0</v>
      </c>
      <c r="AGW1270" s="1">
        <v>0</v>
      </c>
      <c r="AGX1270" s="1">
        <v>0</v>
      </c>
      <c r="AGY1270" s="1">
        <v>0</v>
      </c>
      <c r="AGZ1270" s="1">
        <v>0</v>
      </c>
      <c r="AHA1270" s="1">
        <v>0</v>
      </c>
      <c r="AHB1270" s="1">
        <v>0</v>
      </c>
      <c r="AHC1270" s="1">
        <v>1</v>
      </c>
      <c r="AHD1270" s="1">
        <v>0</v>
      </c>
      <c r="AHE1270" s="1">
        <v>0</v>
      </c>
      <c r="AHF1270" s="1">
        <v>0</v>
      </c>
      <c r="AHH1270" s="1">
        <v>0</v>
      </c>
      <c r="AHI1270" s="1">
        <v>0</v>
      </c>
      <c r="AHK1270" s="1">
        <v>0</v>
      </c>
      <c r="AHL1270" s="1">
        <v>0</v>
      </c>
      <c r="AHM1270" s="1">
        <v>0</v>
      </c>
      <c r="AHN1270" s="1">
        <v>0</v>
      </c>
      <c r="AHO1270" s="1">
        <v>0</v>
      </c>
      <c r="AHP1270" s="1">
        <v>0</v>
      </c>
      <c r="AHQ1270" s="1">
        <v>0</v>
      </c>
      <c r="AHR1270" s="1">
        <v>0</v>
      </c>
      <c r="AIM1270" s="1">
        <v>0</v>
      </c>
      <c r="AIN1270" s="1">
        <v>0</v>
      </c>
      <c r="AIO1270" s="1">
        <v>0</v>
      </c>
      <c r="AIR1270" s="1">
        <v>0</v>
      </c>
      <c r="AIT1270" s="3">
        <v>2</v>
      </c>
      <c r="AIV1270" s="1">
        <v>0</v>
      </c>
      <c r="AIW1270" s="1">
        <v>0</v>
      </c>
      <c r="AIX1270" s="1">
        <v>56</v>
      </c>
      <c r="AIY1270" s="1">
        <v>32</v>
      </c>
    </row>
    <row r="1271" spans="1:938" s="1" customFormat="1">
      <c r="B1271" s="1">
        <v>3</v>
      </c>
      <c r="C1271" s="1">
        <v>0</v>
      </c>
      <c r="Z1271" s="1">
        <v>0</v>
      </c>
      <c r="AA1271" s="1">
        <v>1</v>
      </c>
      <c r="AB1271" s="1" t="s">
        <v>9338</v>
      </c>
      <c r="AC1271" s="1">
        <v>0</v>
      </c>
      <c r="AE1271" s="1">
        <v>1</v>
      </c>
      <c r="AF1271" s="1">
        <v>0</v>
      </c>
      <c r="AG1271" s="1">
        <v>0</v>
      </c>
      <c r="AI1271" s="1">
        <v>104</v>
      </c>
      <c r="AJ1271" s="1">
        <v>98</v>
      </c>
      <c r="AL1271" s="1">
        <v>108</v>
      </c>
      <c r="AM1271" s="1">
        <v>114</v>
      </c>
      <c r="DR1271" s="1">
        <v>60</v>
      </c>
      <c r="DS1271" s="1">
        <v>60</v>
      </c>
      <c r="DU1271" s="1">
        <v>60</v>
      </c>
      <c r="DV1271" s="1">
        <v>80</v>
      </c>
      <c r="HA1271" s="1">
        <v>0</v>
      </c>
      <c r="HB1271" s="1">
        <v>2</v>
      </c>
      <c r="HD1271" s="1">
        <v>0</v>
      </c>
      <c r="HE1271" s="1">
        <v>0</v>
      </c>
      <c r="HT1271" s="1">
        <v>0</v>
      </c>
      <c r="HU1271" s="1">
        <v>0</v>
      </c>
      <c r="HW1271" s="1">
        <v>0</v>
      </c>
      <c r="HX1271" s="1">
        <v>0</v>
      </c>
      <c r="IP1271" s="1">
        <v>97</v>
      </c>
      <c r="IR1271" s="1">
        <v>96</v>
      </c>
      <c r="IT1271" s="1">
        <v>98</v>
      </c>
      <c r="LX1271" s="1">
        <v>78</v>
      </c>
      <c r="MB1271" s="1">
        <v>78</v>
      </c>
      <c r="PG1271" s="1">
        <v>16</v>
      </c>
      <c r="PK1271" s="1">
        <v>16</v>
      </c>
      <c r="SP1271" s="1">
        <v>95.8</v>
      </c>
      <c r="ST1271" s="1">
        <v>98.1</v>
      </c>
      <c r="VX1271" s="1">
        <v>0</v>
      </c>
      <c r="WB1271" s="1">
        <v>0</v>
      </c>
      <c r="WQ1271" s="1">
        <v>0</v>
      </c>
      <c r="WS1271" s="1">
        <v>0</v>
      </c>
      <c r="WU1271" s="1">
        <v>0</v>
      </c>
      <c r="ZY1271" s="1">
        <v>192</v>
      </c>
      <c r="AGS1271" s="1">
        <v>0</v>
      </c>
      <c r="AGT1271" s="1">
        <v>0</v>
      </c>
      <c r="AGU1271" s="1">
        <v>0</v>
      </c>
      <c r="AGV1271" s="1">
        <v>0</v>
      </c>
      <c r="AGW1271" s="1">
        <v>0</v>
      </c>
      <c r="AGX1271" s="1">
        <v>0</v>
      </c>
      <c r="AGY1271" s="1">
        <v>0</v>
      </c>
      <c r="AGZ1271" s="1">
        <v>0</v>
      </c>
      <c r="AHA1271" s="1">
        <v>0</v>
      </c>
      <c r="AHB1271" s="1">
        <v>0</v>
      </c>
      <c r="AHC1271" s="1">
        <v>1</v>
      </c>
      <c r="AHD1271" s="1">
        <v>0</v>
      </c>
      <c r="AHE1271" s="1">
        <v>0</v>
      </c>
      <c r="AHF1271" s="1">
        <v>0</v>
      </c>
      <c r="AHH1271" s="1">
        <v>0</v>
      </c>
      <c r="AHI1271" s="1">
        <v>0</v>
      </c>
      <c r="AHK1271" s="1">
        <v>0</v>
      </c>
      <c r="AHL1271" s="1">
        <v>0</v>
      </c>
      <c r="AHM1271" s="1">
        <v>0</v>
      </c>
      <c r="AHN1271" s="1">
        <v>0</v>
      </c>
      <c r="AHO1271" s="1">
        <v>0</v>
      </c>
      <c r="AHP1271" s="1">
        <v>0</v>
      </c>
      <c r="AHQ1271" s="1">
        <v>0</v>
      </c>
      <c r="AHR1271" s="1">
        <v>0</v>
      </c>
      <c r="AIM1271" s="1">
        <v>0</v>
      </c>
      <c r="AIN1271" s="1">
        <v>0</v>
      </c>
      <c r="AIO1271" s="1">
        <v>0</v>
      </c>
      <c r="AIR1271" s="1">
        <v>0</v>
      </c>
      <c r="AIT1271" s="3">
        <v>2</v>
      </c>
      <c r="AIV1271" s="1">
        <v>0</v>
      </c>
      <c r="AIW1271" s="1">
        <v>0</v>
      </c>
      <c r="AIX1271" s="1">
        <v>38</v>
      </c>
      <c r="AIY1271" s="1">
        <v>25</v>
      </c>
    </row>
    <row r="1272" spans="1:938" s="18" customFormat="1">
      <c r="B1272" s="18">
        <v>4</v>
      </c>
      <c r="C1272" s="18">
        <v>0</v>
      </c>
      <c r="Z1272" s="18">
        <v>0</v>
      </c>
      <c r="AA1272" s="18">
        <v>2</v>
      </c>
      <c r="AB1272" s="18" t="s">
        <v>9339</v>
      </c>
      <c r="AC1272" s="18">
        <v>0</v>
      </c>
      <c r="AE1272" s="18">
        <v>0</v>
      </c>
      <c r="AG1272" s="18">
        <v>0</v>
      </c>
      <c r="AI1272" s="18">
        <v>122</v>
      </c>
      <c r="DR1272" s="18">
        <v>74</v>
      </c>
      <c r="HA1272" s="18">
        <v>2</v>
      </c>
      <c r="HT1272" s="18">
        <v>0</v>
      </c>
      <c r="IP1272" s="18">
        <v>98</v>
      </c>
      <c r="LX1272" s="18">
        <v>75</v>
      </c>
      <c r="PG1272" s="18">
        <v>16</v>
      </c>
      <c r="SP1272" s="18">
        <v>96.8</v>
      </c>
      <c r="VX1272" s="18">
        <v>0</v>
      </c>
      <c r="WQ1272" s="18">
        <v>0</v>
      </c>
      <c r="AGS1272" s="18">
        <v>0</v>
      </c>
      <c r="AGT1272" s="18">
        <v>0</v>
      </c>
      <c r="AGU1272" s="18">
        <v>0</v>
      </c>
      <c r="AGV1272" s="18">
        <v>0</v>
      </c>
      <c r="AGW1272" s="18">
        <v>0</v>
      </c>
      <c r="AGX1272" s="18">
        <v>0</v>
      </c>
      <c r="AGY1272" s="18">
        <v>0</v>
      </c>
      <c r="AGZ1272" s="18">
        <v>0</v>
      </c>
      <c r="AHA1272" s="18">
        <v>0</v>
      </c>
      <c r="AHB1272" s="18">
        <v>0</v>
      </c>
      <c r="AHC1272" s="18">
        <v>1</v>
      </c>
      <c r="AHD1272" s="18">
        <v>0</v>
      </c>
      <c r="AHE1272" s="18">
        <v>0</v>
      </c>
      <c r="AHF1272" s="18">
        <v>0</v>
      </c>
      <c r="AHH1272" s="18">
        <v>0</v>
      </c>
      <c r="AHI1272" s="18">
        <v>0</v>
      </c>
      <c r="AHK1272" s="18">
        <v>0</v>
      </c>
      <c r="AHL1272" s="18">
        <v>0</v>
      </c>
      <c r="AHM1272" s="18">
        <v>0</v>
      </c>
      <c r="AHN1272" s="18">
        <v>0</v>
      </c>
      <c r="AHO1272" s="18">
        <v>0</v>
      </c>
      <c r="AHP1272" s="18">
        <v>0</v>
      </c>
      <c r="AHQ1272" s="18">
        <v>0</v>
      </c>
      <c r="AHR1272" s="18">
        <v>0</v>
      </c>
      <c r="AIM1272" s="18">
        <v>0</v>
      </c>
      <c r="AIN1272" s="18">
        <v>0</v>
      </c>
      <c r="AIO1272" s="18">
        <v>0</v>
      </c>
      <c r="AIR1272" s="18">
        <v>0</v>
      </c>
      <c r="AIT1272" s="79">
        <v>1</v>
      </c>
      <c r="AIV1272" s="18">
        <v>0</v>
      </c>
      <c r="AIW1272" s="18">
        <v>0</v>
      </c>
      <c r="AIX1272" s="18">
        <v>13</v>
      </c>
    </row>
    <row r="1273" spans="1:938" s="1" customFormat="1">
      <c r="A1273" s="1">
        <v>264</v>
      </c>
      <c r="B1273" s="1" t="s">
        <v>7502</v>
      </c>
      <c r="C1273" s="1">
        <v>0</v>
      </c>
      <c r="AGS1273" s="1">
        <v>1</v>
      </c>
      <c r="AGT1273" s="1">
        <v>0</v>
      </c>
      <c r="AGU1273" s="1">
        <v>1</v>
      </c>
      <c r="AGV1273" s="1">
        <v>0</v>
      </c>
      <c r="AGW1273" s="1">
        <v>1</v>
      </c>
      <c r="AGX1273" s="1">
        <v>0</v>
      </c>
      <c r="AGY1273" s="1">
        <v>1</v>
      </c>
      <c r="AGZ1273" s="1">
        <v>6</v>
      </c>
      <c r="AHA1273" s="1">
        <v>0</v>
      </c>
      <c r="AHB1273" s="1">
        <v>0</v>
      </c>
      <c r="AHC1273" s="1">
        <v>1</v>
      </c>
      <c r="AHD1273" s="1">
        <v>0</v>
      </c>
      <c r="AHE1273" s="1">
        <v>0</v>
      </c>
      <c r="AHF1273" s="1">
        <v>0</v>
      </c>
      <c r="AHH1273" s="1">
        <v>0</v>
      </c>
      <c r="AHI1273" s="1">
        <v>0</v>
      </c>
      <c r="AHK1273" s="1">
        <v>0</v>
      </c>
      <c r="AHL1273" s="1">
        <v>0</v>
      </c>
      <c r="AHM1273" s="1">
        <v>0</v>
      </c>
      <c r="AHN1273" s="1">
        <v>0</v>
      </c>
      <c r="AHO1273" s="1">
        <v>0</v>
      </c>
      <c r="AHP1273" s="1">
        <v>0</v>
      </c>
      <c r="AHQ1273" s="1">
        <v>0</v>
      </c>
      <c r="AHR1273" s="1">
        <v>0</v>
      </c>
      <c r="AIM1273" s="1">
        <v>1</v>
      </c>
      <c r="AIN1273" s="1">
        <v>0</v>
      </c>
      <c r="AIO1273" s="1">
        <v>0</v>
      </c>
      <c r="AIP1273" s="1">
        <v>0</v>
      </c>
      <c r="AIQ1273" s="1">
        <v>0</v>
      </c>
      <c r="AIR1273" s="1">
        <v>0</v>
      </c>
      <c r="AIS1273" s="1">
        <v>0</v>
      </c>
      <c r="AIT1273" s="3">
        <v>0</v>
      </c>
      <c r="AIV1273" s="1">
        <v>0</v>
      </c>
      <c r="AIW1273" s="1">
        <v>0</v>
      </c>
    </row>
    <row r="1274" spans="1:938" s="1" customFormat="1">
      <c r="B1274" s="1">
        <v>2</v>
      </c>
      <c r="C1274" s="1">
        <v>0</v>
      </c>
      <c r="Z1274" s="1">
        <v>0</v>
      </c>
      <c r="AA1274" s="1">
        <v>1</v>
      </c>
      <c r="AC1274" s="1">
        <v>0</v>
      </c>
      <c r="AE1274" s="1">
        <v>0</v>
      </c>
      <c r="AG1274" s="1">
        <v>0</v>
      </c>
      <c r="AGS1274" s="1">
        <v>1</v>
      </c>
      <c r="AGT1274" s="1">
        <v>0</v>
      </c>
      <c r="AGU1274" s="1">
        <v>0</v>
      </c>
      <c r="AGV1274" s="1">
        <v>0</v>
      </c>
      <c r="AGW1274" s="1">
        <v>1</v>
      </c>
      <c r="AGX1274" s="1">
        <v>0</v>
      </c>
      <c r="AGY1274" s="1">
        <v>2</v>
      </c>
      <c r="AGZ1274" s="1">
        <v>6</v>
      </c>
      <c r="AHA1274" s="1">
        <v>0</v>
      </c>
      <c r="AHB1274" s="1">
        <v>0</v>
      </c>
      <c r="AHC1274" s="1">
        <v>1</v>
      </c>
      <c r="AHD1274" s="1">
        <v>0</v>
      </c>
      <c r="AHE1274" s="1">
        <v>0</v>
      </c>
      <c r="AHF1274" s="1">
        <v>0</v>
      </c>
      <c r="AHH1274" s="1">
        <v>0</v>
      </c>
      <c r="AHI1274" s="1">
        <v>0</v>
      </c>
      <c r="AHK1274" s="1">
        <v>0</v>
      </c>
      <c r="AHL1274" s="1">
        <v>0</v>
      </c>
      <c r="AHM1274" s="1">
        <v>0</v>
      </c>
      <c r="AHN1274" s="1">
        <v>0</v>
      </c>
      <c r="AHO1274" s="1">
        <v>0</v>
      </c>
      <c r="AHP1274" s="1">
        <v>0</v>
      </c>
      <c r="AHQ1274" s="1">
        <v>0</v>
      </c>
      <c r="AHR1274" s="1">
        <v>0</v>
      </c>
      <c r="AIM1274" s="1">
        <v>1</v>
      </c>
      <c r="AIN1274" s="1">
        <v>0</v>
      </c>
      <c r="AIO1274" s="1">
        <v>0</v>
      </c>
      <c r="AIP1274" s="1">
        <v>0</v>
      </c>
      <c r="AIQ1274" s="1">
        <v>0</v>
      </c>
      <c r="AIR1274" s="1">
        <v>0</v>
      </c>
      <c r="AIS1274" s="1">
        <v>0</v>
      </c>
      <c r="AIT1274" s="3">
        <v>0</v>
      </c>
      <c r="AIV1274" s="1">
        <v>0</v>
      </c>
      <c r="AIW1274" s="1">
        <v>0</v>
      </c>
    </row>
    <row r="1275" spans="1:938" s="1" customFormat="1">
      <c r="B1275" s="1">
        <v>3</v>
      </c>
      <c r="C1275" s="1">
        <v>1</v>
      </c>
      <c r="D1275" s="1" t="s">
        <v>9340</v>
      </c>
      <c r="E1275" s="1" t="s">
        <v>9341</v>
      </c>
      <c r="O1275" s="1">
        <v>0</v>
      </c>
      <c r="P1275" s="1">
        <v>1</v>
      </c>
      <c r="Z1275" s="1">
        <v>0</v>
      </c>
      <c r="AA1275" s="1">
        <v>1</v>
      </c>
      <c r="AB1275" s="1" t="s">
        <v>9342</v>
      </c>
      <c r="AC1275" s="1">
        <v>0</v>
      </c>
      <c r="AE1275" s="1">
        <v>3</v>
      </c>
      <c r="AF1275" s="1">
        <v>2</v>
      </c>
      <c r="AG1275" s="1">
        <v>0</v>
      </c>
      <c r="AI1275" s="1">
        <v>150</v>
      </c>
      <c r="AK1275" s="1">
        <v>154</v>
      </c>
      <c r="AL1275" s="1">
        <v>122</v>
      </c>
      <c r="AM1275" s="1">
        <v>138</v>
      </c>
      <c r="AN1275" s="1">
        <v>96</v>
      </c>
      <c r="DR1275" s="1">
        <v>62</v>
      </c>
      <c r="DT1275" s="1">
        <v>90</v>
      </c>
      <c r="DU1275" s="1">
        <v>66</v>
      </c>
      <c r="DV1275" s="1">
        <v>68</v>
      </c>
      <c r="DW1275" s="1">
        <v>60</v>
      </c>
      <c r="HA1275" s="1">
        <v>0</v>
      </c>
      <c r="HC1275" s="1">
        <v>0</v>
      </c>
      <c r="HD1275" s="1">
        <v>2</v>
      </c>
      <c r="HE1275" s="1">
        <v>2</v>
      </c>
      <c r="HF1275" s="1">
        <v>2</v>
      </c>
      <c r="HT1275" s="1">
        <v>0</v>
      </c>
      <c r="HV1275" s="1">
        <v>0</v>
      </c>
      <c r="HW1275" s="1">
        <v>0</v>
      </c>
      <c r="HX1275" s="1">
        <v>0</v>
      </c>
      <c r="HY1275" s="1">
        <v>0</v>
      </c>
      <c r="IP1275" s="1">
        <v>90</v>
      </c>
      <c r="IQ1275" s="1">
        <v>90</v>
      </c>
      <c r="IS1275" s="1">
        <v>93</v>
      </c>
      <c r="LX1275" s="1">
        <v>60</v>
      </c>
      <c r="LZ1275" s="1">
        <v>64</v>
      </c>
      <c r="MA1275" s="1">
        <v>67</v>
      </c>
      <c r="MB1275" s="1">
        <v>81</v>
      </c>
      <c r="PG1275" s="1">
        <v>20</v>
      </c>
      <c r="PJ1275" s="1">
        <v>20</v>
      </c>
      <c r="SP1275" s="1">
        <v>97.9</v>
      </c>
      <c r="VX1275" s="1">
        <v>0</v>
      </c>
      <c r="WQ1275" s="1">
        <v>0</v>
      </c>
      <c r="WR1275" s="1">
        <v>0</v>
      </c>
      <c r="WT1275" s="1">
        <v>0</v>
      </c>
      <c r="ZY1275" s="1">
        <v>129.80000000000001</v>
      </c>
      <c r="ZZ1275" s="1">
        <v>130.4</v>
      </c>
      <c r="AGS1275" s="1">
        <v>0</v>
      </c>
      <c r="AGT1275" s="1">
        <v>0</v>
      </c>
      <c r="AGU1275" s="1">
        <v>0</v>
      </c>
      <c r="AGV1275" s="1">
        <v>0</v>
      </c>
      <c r="AGW1275" s="1">
        <v>0</v>
      </c>
      <c r="AGX1275" s="1">
        <v>0</v>
      </c>
      <c r="AGY1275" s="1">
        <v>0</v>
      </c>
      <c r="AGZ1275" s="1">
        <v>0</v>
      </c>
      <c r="AHA1275" s="1">
        <v>0</v>
      </c>
      <c r="AHB1275" s="1">
        <v>0</v>
      </c>
      <c r="AHC1275" s="1">
        <v>1</v>
      </c>
      <c r="AHD1275" s="1">
        <v>0</v>
      </c>
      <c r="AHE1275" s="1">
        <v>0</v>
      </c>
      <c r="AHF1275" s="1">
        <v>0</v>
      </c>
      <c r="AHH1275" s="1">
        <v>0</v>
      </c>
      <c r="AHI1275" s="1">
        <v>0</v>
      </c>
      <c r="AHK1275" s="1">
        <v>0</v>
      </c>
      <c r="AHL1275" s="1">
        <v>0</v>
      </c>
      <c r="AHM1275" s="1">
        <v>0</v>
      </c>
      <c r="AHN1275" s="1">
        <v>0</v>
      </c>
      <c r="AHO1275" s="1">
        <v>0</v>
      </c>
      <c r="AHP1275" s="1">
        <v>0</v>
      </c>
      <c r="AHQ1275" s="1">
        <v>0</v>
      </c>
      <c r="AHR1275" s="1">
        <v>0</v>
      </c>
      <c r="AIM1275" s="1">
        <v>1</v>
      </c>
      <c r="AIN1275" s="1">
        <v>0</v>
      </c>
      <c r="AIO1275" s="1">
        <v>0</v>
      </c>
      <c r="AIP1275" s="1">
        <v>1</v>
      </c>
      <c r="AIQ1275" s="1">
        <v>1</v>
      </c>
      <c r="AIR1275" s="1">
        <v>0</v>
      </c>
      <c r="AIS1275" s="1">
        <v>1</v>
      </c>
      <c r="AIT1275" s="3">
        <v>2</v>
      </c>
      <c r="AIV1275" s="1">
        <v>0</v>
      </c>
      <c r="AIW1275" s="1">
        <v>0</v>
      </c>
      <c r="AIX1275" s="1">
        <v>59</v>
      </c>
      <c r="AIY1275" s="1">
        <v>70</v>
      </c>
    </row>
    <row r="1276" spans="1:938" s="18" customFormat="1">
      <c r="B1276" s="18">
        <v>4</v>
      </c>
      <c r="C1276" s="18">
        <v>0</v>
      </c>
      <c r="Z1276" s="18">
        <v>0</v>
      </c>
      <c r="AA1276" s="18">
        <v>1</v>
      </c>
      <c r="AB1276" s="18" t="s">
        <v>9343</v>
      </c>
      <c r="AC1276" s="18">
        <v>5</v>
      </c>
      <c r="AD1276" s="18">
        <v>2</v>
      </c>
      <c r="AE1276" s="18">
        <v>0</v>
      </c>
      <c r="AG1276" s="18">
        <v>0</v>
      </c>
      <c r="AI1276" s="18">
        <v>114</v>
      </c>
      <c r="AJ1276" s="18">
        <v>132</v>
      </c>
      <c r="AK1276" s="18">
        <v>128</v>
      </c>
      <c r="AL1276" s="18">
        <v>102</v>
      </c>
      <c r="AM1276" s="18">
        <v>150</v>
      </c>
      <c r="AN1276" s="18">
        <v>160</v>
      </c>
      <c r="AO1276" s="18">
        <v>124</v>
      </c>
      <c r="AP1276" s="18">
        <v>128</v>
      </c>
      <c r="DR1276" s="18">
        <v>66</v>
      </c>
      <c r="DS1276" s="18">
        <v>58</v>
      </c>
      <c r="DT1276" s="18">
        <v>64</v>
      </c>
      <c r="DU1276" s="18">
        <v>62</v>
      </c>
      <c r="DV1276" s="18">
        <v>68</v>
      </c>
      <c r="DW1276" s="18">
        <v>84</v>
      </c>
      <c r="DX1276" s="18">
        <v>70</v>
      </c>
      <c r="DY1276" s="18">
        <v>80</v>
      </c>
      <c r="HA1276" s="18">
        <v>2</v>
      </c>
      <c r="HB1276" s="18">
        <v>2</v>
      </c>
      <c r="HC1276" s="18">
        <v>2</v>
      </c>
      <c r="HD1276" s="18">
        <v>2</v>
      </c>
      <c r="HE1276" s="18">
        <v>2</v>
      </c>
      <c r="HF1276" s="18">
        <v>2</v>
      </c>
      <c r="HG1276" s="18">
        <v>2</v>
      </c>
      <c r="HH1276" s="18">
        <v>2</v>
      </c>
      <c r="HT1276" s="18">
        <v>0</v>
      </c>
      <c r="HU1276" s="18">
        <v>0</v>
      </c>
      <c r="HV1276" s="18">
        <v>0</v>
      </c>
      <c r="HW1276" s="18">
        <v>0</v>
      </c>
      <c r="HX1276" s="18">
        <v>0</v>
      </c>
      <c r="HY1276" s="18">
        <v>0</v>
      </c>
      <c r="HZ1276" s="18">
        <v>0</v>
      </c>
      <c r="IA1276" s="18">
        <v>0</v>
      </c>
      <c r="IP1276" s="18">
        <v>92.5</v>
      </c>
      <c r="IT1276" s="18">
        <v>92</v>
      </c>
      <c r="LX1276" s="18">
        <v>68</v>
      </c>
      <c r="LY1276" s="18">
        <v>64</v>
      </c>
      <c r="LZ1276" s="18">
        <v>65</v>
      </c>
      <c r="MA1276" s="18">
        <v>59</v>
      </c>
      <c r="MB1276" s="18">
        <v>62</v>
      </c>
      <c r="PG1276" s="18">
        <v>20</v>
      </c>
      <c r="PK1276" s="18">
        <v>20</v>
      </c>
      <c r="SP1276" s="18">
        <v>97.9</v>
      </c>
      <c r="ST1276" s="18">
        <v>97.6</v>
      </c>
      <c r="VX1276" s="18">
        <v>0</v>
      </c>
      <c r="WB1276" s="18">
        <v>0</v>
      </c>
      <c r="WQ1276" s="18">
        <v>0</v>
      </c>
      <c r="WU1276" s="18">
        <v>0</v>
      </c>
      <c r="ZY1276" s="18">
        <v>128.80000000000001</v>
      </c>
      <c r="AGS1276" s="18">
        <v>0</v>
      </c>
      <c r="AGT1276" s="18">
        <v>0</v>
      </c>
      <c r="AGU1276" s="18">
        <v>0</v>
      </c>
      <c r="AGV1276" s="18">
        <v>0</v>
      </c>
      <c r="AGW1276" s="18">
        <v>0</v>
      </c>
      <c r="AGX1276" s="18">
        <v>0</v>
      </c>
      <c r="AGY1276" s="18">
        <v>0</v>
      </c>
      <c r="AGZ1276" s="18">
        <v>0</v>
      </c>
      <c r="AHA1276" s="18">
        <v>0</v>
      </c>
      <c r="AHB1276" s="18">
        <v>0</v>
      </c>
      <c r="AHC1276" s="18">
        <v>1</v>
      </c>
      <c r="AHD1276" s="18">
        <v>0</v>
      </c>
      <c r="AHE1276" s="18">
        <v>0</v>
      </c>
      <c r="AHF1276" s="18">
        <v>0</v>
      </c>
      <c r="AHH1276" s="18">
        <v>0</v>
      </c>
      <c r="AHI1276" s="18">
        <v>0</v>
      </c>
      <c r="AHK1276" s="18">
        <v>0</v>
      </c>
      <c r="AHL1276" s="18">
        <v>0</v>
      </c>
      <c r="AHM1276" s="18">
        <v>0</v>
      </c>
      <c r="AHN1276" s="18">
        <v>0</v>
      </c>
      <c r="AHO1276" s="18">
        <v>0</v>
      </c>
      <c r="AHP1276" s="18">
        <v>0</v>
      </c>
      <c r="AHQ1276" s="18">
        <v>0</v>
      </c>
      <c r="AIM1276" s="18">
        <v>1</v>
      </c>
      <c r="AIN1276" s="18">
        <v>0</v>
      </c>
      <c r="AIO1276" s="18">
        <v>0</v>
      </c>
      <c r="AIR1276" s="18">
        <v>0</v>
      </c>
      <c r="AIT1276" s="79">
        <v>2</v>
      </c>
      <c r="AIV1276" s="18">
        <v>0</v>
      </c>
      <c r="AIW1276" s="18">
        <v>0</v>
      </c>
      <c r="AIX1276" s="18">
        <v>75</v>
      </c>
      <c r="AIY1276" s="18">
        <v>49</v>
      </c>
    </row>
    <row r="1277" spans="1:938" s="1" customFormat="1">
      <c r="A1277" s="1">
        <v>265</v>
      </c>
      <c r="B1277" s="1">
        <v>1</v>
      </c>
      <c r="C1277" s="1">
        <v>0</v>
      </c>
      <c r="Z1277" s="1">
        <v>0</v>
      </c>
      <c r="AA1277" s="1">
        <v>2</v>
      </c>
      <c r="AB1277" s="1" t="s">
        <v>9344</v>
      </c>
      <c r="AC1277" s="1">
        <v>0</v>
      </c>
      <c r="AE1277" s="1">
        <v>0</v>
      </c>
      <c r="AG1277" s="1">
        <v>0</v>
      </c>
      <c r="AI1277" s="1">
        <v>124</v>
      </c>
      <c r="DR1277" s="1">
        <v>76</v>
      </c>
      <c r="HA1277" s="1">
        <v>2</v>
      </c>
      <c r="HT1277" s="1">
        <v>0</v>
      </c>
      <c r="IP1277" s="1">
        <v>96</v>
      </c>
      <c r="LX1277" s="1">
        <v>86</v>
      </c>
      <c r="PG1277" s="1">
        <v>18</v>
      </c>
      <c r="SP1277" s="1">
        <v>99.3</v>
      </c>
      <c r="VX1277" s="1">
        <v>1</v>
      </c>
      <c r="WQ1277" s="1">
        <v>0</v>
      </c>
      <c r="AGS1277" s="1">
        <v>0</v>
      </c>
      <c r="AGT1277" s="1">
        <v>0</v>
      </c>
      <c r="AGU1277" s="1">
        <v>0</v>
      </c>
      <c r="AGV1277" s="1">
        <v>0</v>
      </c>
      <c r="AGW1277" s="1">
        <v>0</v>
      </c>
      <c r="AGX1277" s="1">
        <v>0</v>
      </c>
      <c r="AGY1277" s="1">
        <v>0</v>
      </c>
      <c r="AGZ1277" s="1">
        <v>0</v>
      </c>
      <c r="AHA1277" s="1">
        <v>0</v>
      </c>
      <c r="AHB1277" s="1">
        <v>0</v>
      </c>
      <c r="AHC1277" s="1">
        <v>1</v>
      </c>
      <c r="AHD1277" s="1">
        <v>0</v>
      </c>
      <c r="AHE1277" s="1">
        <v>0</v>
      </c>
      <c r="AHF1277" s="1">
        <v>0</v>
      </c>
      <c r="AHH1277" s="1">
        <v>0</v>
      </c>
      <c r="AHI1277" s="1">
        <v>0</v>
      </c>
      <c r="AHK1277" s="1">
        <v>0</v>
      </c>
      <c r="AHL1277" s="1">
        <v>0</v>
      </c>
      <c r="AHM1277" s="1">
        <v>0</v>
      </c>
      <c r="AHN1277" s="1">
        <v>0</v>
      </c>
      <c r="AHO1277" s="1">
        <v>0</v>
      </c>
      <c r="AHP1277" s="1">
        <v>0</v>
      </c>
      <c r="AHQ1277" s="1">
        <v>0</v>
      </c>
      <c r="AHR1277" s="1">
        <v>0</v>
      </c>
      <c r="AIM1277" s="1">
        <v>0</v>
      </c>
      <c r="AIN1277" s="1">
        <v>0</v>
      </c>
      <c r="AIO1277" s="1">
        <v>0</v>
      </c>
      <c r="AIP1277" s="1">
        <v>1</v>
      </c>
      <c r="AIQ1277" s="1">
        <v>1</v>
      </c>
      <c r="AIR1277" s="1">
        <v>1</v>
      </c>
      <c r="AIS1277" s="1">
        <v>1</v>
      </c>
      <c r="AIT1277" s="1">
        <v>0</v>
      </c>
      <c r="AIU1277" s="1">
        <v>1</v>
      </c>
      <c r="AIV1277" s="1">
        <v>0</v>
      </c>
      <c r="AIW1277" s="1">
        <v>0</v>
      </c>
      <c r="AJB1277" s="1">
        <v>35</v>
      </c>
    </row>
    <row r="1278" spans="1:938" s="1" customFormat="1">
      <c r="B1278" s="1">
        <v>2</v>
      </c>
      <c r="C1278" s="1">
        <v>1</v>
      </c>
      <c r="D1278" s="1" t="s">
        <v>7434</v>
      </c>
      <c r="Z1278" s="1">
        <v>0</v>
      </c>
      <c r="AA1278" s="1">
        <v>2</v>
      </c>
      <c r="AB1278" s="1" t="s">
        <v>9345</v>
      </c>
      <c r="AC1278" s="1">
        <v>0</v>
      </c>
      <c r="AE1278" s="1">
        <v>10</v>
      </c>
      <c r="AF1278" s="1">
        <v>0</v>
      </c>
      <c r="AG1278" s="1">
        <v>0</v>
      </c>
      <c r="AI1278" s="1">
        <v>136</v>
      </c>
      <c r="AJ1278" s="1">
        <v>136</v>
      </c>
      <c r="DR1278" s="1">
        <v>98</v>
      </c>
      <c r="DS1278" s="1">
        <v>94</v>
      </c>
      <c r="HA1278" s="1">
        <v>2</v>
      </c>
      <c r="HB1278" s="1">
        <v>2</v>
      </c>
      <c r="HT1278" s="1">
        <v>0</v>
      </c>
      <c r="HU1278" s="1">
        <v>0</v>
      </c>
      <c r="IP1278" s="1">
        <v>99</v>
      </c>
      <c r="IQ1278" s="1">
        <v>98</v>
      </c>
      <c r="LX1278" s="1">
        <v>94</v>
      </c>
      <c r="LY1278" s="1">
        <v>112</v>
      </c>
      <c r="PG1278" s="1">
        <v>16</v>
      </c>
      <c r="PH1278" s="1">
        <v>18</v>
      </c>
      <c r="SP1278" s="1">
        <v>96.2</v>
      </c>
      <c r="SQ1278" s="1">
        <v>98.6</v>
      </c>
      <c r="VX1278" s="1">
        <v>1</v>
      </c>
      <c r="VY1278" s="1">
        <v>1</v>
      </c>
      <c r="WQ1278" s="1">
        <v>0</v>
      </c>
      <c r="WR1278" s="1">
        <v>0</v>
      </c>
      <c r="ACG1278" s="1">
        <v>200</v>
      </c>
      <c r="AGS1278" s="1">
        <v>0</v>
      </c>
      <c r="AGT1278" s="1">
        <v>0</v>
      </c>
      <c r="AGU1278" s="1">
        <v>0</v>
      </c>
      <c r="AGV1278" s="1">
        <v>0</v>
      </c>
      <c r="AGW1278" s="1">
        <v>0</v>
      </c>
      <c r="AGX1278" s="1">
        <v>0</v>
      </c>
      <c r="AGY1278" s="1">
        <v>0</v>
      </c>
      <c r="AGZ1278" s="1">
        <v>0</v>
      </c>
      <c r="AHA1278" s="1">
        <v>0</v>
      </c>
      <c r="AHB1278" s="1">
        <v>0</v>
      </c>
      <c r="AHC1278" s="1">
        <v>1</v>
      </c>
      <c r="AHD1278" s="1">
        <v>0</v>
      </c>
      <c r="AHE1278" s="1">
        <v>0</v>
      </c>
      <c r="AHF1278" s="1">
        <v>0</v>
      </c>
      <c r="AHH1278" s="1">
        <v>0</v>
      </c>
      <c r="AHI1278" s="1">
        <v>0</v>
      </c>
      <c r="AHK1278" s="1">
        <v>0</v>
      </c>
      <c r="AHL1278" s="1">
        <v>0</v>
      </c>
      <c r="AHM1278" s="1">
        <v>0</v>
      </c>
      <c r="AHN1278" s="1">
        <v>0</v>
      </c>
      <c r="AHO1278" s="1">
        <v>0</v>
      </c>
      <c r="AHP1278" s="1">
        <v>0</v>
      </c>
      <c r="AHQ1278" s="1">
        <v>0</v>
      </c>
      <c r="AHR1278" s="1">
        <v>0</v>
      </c>
      <c r="AIM1278" s="1">
        <v>0</v>
      </c>
      <c r="AIN1278" s="1">
        <v>0</v>
      </c>
      <c r="AIO1278" s="1">
        <v>0</v>
      </c>
      <c r="AIT1278" s="1">
        <v>2</v>
      </c>
      <c r="AIU1278" s="1">
        <v>0</v>
      </c>
      <c r="AIV1278" s="1">
        <v>0</v>
      </c>
      <c r="AIW1278" s="1">
        <v>0</v>
      </c>
      <c r="AIX1278" s="1">
        <v>29</v>
      </c>
      <c r="AIY1278" s="1">
        <v>27</v>
      </c>
    </row>
    <row r="1279" spans="1:938" s="80" customFormat="1">
      <c r="B1279" s="80">
        <v>3</v>
      </c>
      <c r="C1279" s="80">
        <v>0</v>
      </c>
      <c r="Z1279" s="80">
        <v>0</v>
      </c>
      <c r="AA1279" s="80">
        <v>2</v>
      </c>
      <c r="AB1279" s="80" t="s">
        <v>9346</v>
      </c>
      <c r="AC1279" s="80">
        <v>0</v>
      </c>
      <c r="AE1279" s="80">
        <v>1</v>
      </c>
      <c r="AF1279" s="80">
        <v>0</v>
      </c>
      <c r="AG1279" s="80">
        <v>0</v>
      </c>
      <c r="AI1279" s="80">
        <v>128</v>
      </c>
      <c r="DR1279" s="80">
        <v>90</v>
      </c>
      <c r="HA1279" s="80">
        <v>2</v>
      </c>
      <c r="HT1279" s="80">
        <v>0</v>
      </c>
      <c r="IP1279" s="80">
        <v>99</v>
      </c>
      <c r="LX1279" s="80">
        <v>86</v>
      </c>
      <c r="PG1279" s="80">
        <v>18</v>
      </c>
      <c r="SP1279" s="80">
        <v>97.8</v>
      </c>
      <c r="VX1279" s="80">
        <v>1</v>
      </c>
      <c r="WQ1279" s="80">
        <v>0</v>
      </c>
      <c r="AAZ1279" s="80">
        <v>23</v>
      </c>
      <c r="ABV1279" s="80">
        <v>134</v>
      </c>
      <c r="ABY1279" s="80">
        <v>4.5</v>
      </c>
      <c r="ACB1279" s="80">
        <v>97</v>
      </c>
      <c r="ACE1279" s="80">
        <v>8.5</v>
      </c>
      <c r="ACG1279" s="80">
        <v>118</v>
      </c>
      <c r="ACH1279" s="80">
        <v>192</v>
      </c>
      <c r="ACR1279" s="80">
        <v>34</v>
      </c>
      <c r="ACU1279" s="80">
        <v>2.17</v>
      </c>
      <c r="ACX1279" s="80">
        <v>14</v>
      </c>
      <c r="ADS1279" s="80">
        <v>1.7</v>
      </c>
      <c r="AGS1279" s="80">
        <v>0</v>
      </c>
      <c r="AGT1279" s="80">
        <v>0</v>
      </c>
      <c r="AGU1279" s="80">
        <v>0</v>
      </c>
      <c r="AGV1279" s="80">
        <v>0</v>
      </c>
      <c r="AGW1279" s="80">
        <v>0</v>
      </c>
      <c r="AGX1279" s="80">
        <v>0</v>
      </c>
      <c r="AGY1279" s="80">
        <v>0</v>
      </c>
      <c r="AGZ1279" s="80">
        <v>1</v>
      </c>
      <c r="AHA1279" s="80">
        <v>0</v>
      </c>
      <c r="AHB1279" s="80">
        <v>0</v>
      </c>
      <c r="AHC1279" s="80">
        <v>1</v>
      </c>
      <c r="AHD1279" s="80">
        <v>0</v>
      </c>
      <c r="AHE1279" s="80">
        <v>0</v>
      </c>
      <c r="AHF1279" s="80">
        <v>0</v>
      </c>
      <c r="AHH1279" s="80">
        <v>0</v>
      </c>
      <c r="AHI1279" s="80">
        <v>0</v>
      </c>
      <c r="AHK1279" s="80">
        <v>0</v>
      </c>
      <c r="AHL1279" s="80">
        <v>0</v>
      </c>
      <c r="AHM1279" s="80">
        <v>0</v>
      </c>
      <c r="AHN1279" s="80">
        <v>0</v>
      </c>
      <c r="AHO1279" s="80">
        <v>0</v>
      </c>
      <c r="AHP1279" s="80">
        <v>0</v>
      </c>
      <c r="AHQ1279" s="80">
        <v>0</v>
      </c>
      <c r="AHR1279" s="80">
        <v>0</v>
      </c>
      <c r="AIM1279" s="80">
        <v>0</v>
      </c>
      <c r="AIN1279" s="80">
        <v>0</v>
      </c>
      <c r="AIO1279" s="80">
        <v>0</v>
      </c>
      <c r="AIT1279" s="80">
        <v>1</v>
      </c>
      <c r="AIU1279" s="80">
        <v>0</v>
      </c>
      <c r="AIV1279" s="80">
        <v>0</v>
      </c>
      <c r="AIW1279" s="80">
        <v>0</v>
      </c>
      <c r="AIX1279" s="80">
        <v>37</v>
      </c>
    </row>
    <row r="1280" spans="1:938" s="1" customFormat="1">
      <c r="A1280" s="1">
        <v>266</v>
      </c>
      <c r="B1280" s="1">
        <v>1</v>
      </c>
      <c r="C1280" s="1">
        <v>1</v>
      </c>
      <c r="D1280" s="1" t="s">
        <v>6335</v>
      </c>
      <c r="E1280" s="1" t="s">
        <v>6282</v>
      </c>
      <c r="F1280" s="1" t="s">
        <v>6047</v>
      </c>
      <c r="G1280" s="1" t="s">
        <v>7525</v>
      </c>
      <c r="O1280" s="1">
        <v>0</v>
      </c>
      <c r="P1280" s="1">
        <v>0</v>
      </c>
      <c r="Q1280" s="1">
        <v>0</v>
      </c>
      <c r="R1280" s="1">
        <v>1</v>
      </c>
      <c r="Z1280" s="1">
        <v>0</v>
      </c>
      <c r="AA1280" s="1">
        <v>2</v>
      </c>
      <c r="AB1280" s="1" t="s">
        <v>9347</v>
      </c>
      <c r="AC1280" s="1">
        <v>0</v>
      </c>
      <c r="AE1280" s="1">
        <v>0</v>
      </c>
      <c r="AG1280" s="1">
        <v>0</v>
      </c>
      <c r="AI1280" s="1">
        <v>134</v>
      </c>
      <c r="DR1280" s="1">
        <v>88</v>
      </c>
      <c r="HA1280" s="1">
        <v>2</v>
      </c>
      <c r="HT1280" s="1">
        <v>0</v>
      </c>
      <c r="IP1280" s="1">
        <v>98</v>
      </c>
      <c r="LX1280" s="1">
        <v>70</v>
      </c>
      <c r="PG1280" s="1">
        <v>16</v>
      </c>
      <c r="SP1280" s="1">
        <v>95.7</v>
      </c>
      <c r="VX1280" s="1">
        <v>1</v>
      </c>
      <c r="WQ1280" s="1">
        <v>0</v>
      </c>
      <c r="AGS1280" s="1">
        <v>1</v>
      </c>
      <c r="AGT1280" s="1">
        <v>0</v>
      </c>
      <c r="AGU1280" s="1">
        <v>0</v>
      </c>
      <c r="AGV1280" s="1">
        <v>1</v>
      </c>
      <c r="AGW1280" s="1">
        <v>0</v>
      </c>
      <c r="AGX1280" s="1">
        <v>0</v>
      </c>
      <c r="AGY1280" s="1">
        <v>0</v>
      </c>
      <c r="AGZ1280" s="1">
        <v>0</v>
      </c>
      <c r="AHA1280" s="1">
        <v>0</v>
      </c>
      <c r="AHB1280" s="1">
        <v>0</v>
      </c>
      <c r="AHC1280" s="1">
        <v>1</v>
      </c>
      <c r="AHD1280" s="1">
        <v>0</v>
      </c>
      <c r="AHE1280" s="1">
        <v>0</v>
      </c>
      <c r="AHF1280" s="1">
        <v>0</v>
      </c>
      <c r="AHH1280" s="1">
        <v>0</v>
      </c>
      <c r="AHI1280" s="1">
        <v>0</v>
      </c>
      <c r="AHK1280" s="1">
        <v>0</v>
      </c>
      <c r="AHL1280" s="1">
        <v>0</v>
      </c>
      <c r="AHM1280" s="1">
        <v>0</v>
      </c>
      <c r="AHN1280" s="1">
        <v>0</v>
      </c>
      <c r="AHO1280" s="1">
        <v>0</v>
      </c>
      <c r="AHP1280" s="1">
        <v>0</v>
      </c>
      <c r="AHQ1280" s="1">
        <v>0</v>
      </c>
      <c r="AHR1280" s="1">
        <v>1</v>
      </c>
      <c r="AIM1280" s="1">
        <v>2</v>
      </c>
      <c r="AIN1280" s="1">
        <v>0</v>
      </c>
      <c r="AIO1280" s="1">
        <v>0</v>
      </c>
      <c r="AIP1280" s="1">
        <v>1</v>
      </c>
      <c r="AIQ1280" s="1">
        <v>1</v>
      </c>
      <c r="AIR1280" s="1">
        <v>1</v>
      </c>
      <c r="AIS1280" s="1">
        <v>1</v>
      </c>
      <c r="AIT1280" s="1">
        <v>1</v>
      </c>
      <c r="AIU1280" s="1">
        <v>0</v>
      </c>
      <c r="AIV1280" s="1">
        <v>0</v>
      </c>
      <c r="AIW1280" s="1">
        <v>0</v>
      </c>
      <c r="AIX1280" s="1">
        <v>37</v>
      </c>
    </row>
    <row r="1281" spans="1:951" s="1" customFormat="1">
      <c r="B1281" s="1">
        <v>2</v>
      </c>
      <c r="C1281" s="1">
        <v>1</v>
      </c>
      <c r="D1281" s="1" t="s">
        <v>7842</v>
      </c>
      <c r="O1281" s="1">
        <v>1</v>
      </c>
      <c r="Z1281" s="1">
        <v>0</v>
      </c>
      <c r="AA1281" s="1">
        <v>1</v>
      </c>
      <c r="AB1281" s="1" t="s">
        <v>9348</v>
      </c>
      <c r="AC1281" s="1">
        <v>0</v>
      </c>
      <c r="AE1281" s="1">
        <v>0</v>
      </c>
      <c r="AG1281" s="1">
        <v>0</v>
      </c>
      <c r="AI1281" s="1">
        <v>108</v>
      </c>
      <c r="AJ1281" s="1">
        <v>124</v>
      </c>
      <c r="DR1281" s="1">
        <v>80</v>
      </c>
      <c r="DS1281" s="1">
        <v>76</v>
      </c>
      <c r="HA1281" s="1">
        <v>2</v>
      </c>
      <c r="HB1281" s="1">
        <v>2</v>
      </c>
      <c r="HT1281" s="1">
        <v>0</v>
      </c>
      <c r="HU1281" s="1">
        <v>0</v>
      </c>
      <c r="IP1281" s="1">
        <v>100</v>
      </c>
      <c r="IQ1281" s="1">
        <v>97</v>
      </c>
      <c r="LX1281" s="1">
        <v>80</v>
      </c>
      <c r="LY1281" s="1">
        <v>74</v>
      </c>
      <c r="PG1281" s="1">
        <v>16</v>
      </c>
      <c r="PH1281" s="1">
        <v>16</v>
      </c>
      <c r="SP1281" s="1">
        <v>97.1</v>
      </c>
      <c r="SQ1281" s="1">
        <v>96.2</v>
      </c>
      <c r="VX1281" s="1">
        <v>1</v>
      </c>
      <c r="VY1281" s="1">
        <v>1</v>
      </c>
      <c r="WQ1281" s="1">
        <v>0</v>
      </c>
      <c r="WR1281" s="1">
        <v>0</v>
      </c>
      <c r="AGS1281" s="1">
        <v>1</v>
      </c>
      <c r="AGT1281" s="1">
        <v>0</v>
      </c>
      <c r="AGU1281" s="1">
        <v>0</v>
      </c>
      <c r="AGV1281" s="1">
        <v>1</v>
      </c>
      <c r="AGW1281" s="1">
        <v>0</v>
      </c>
      <c r="AGX1281" s="1">
        <v>0</v>
      </c>
      <c r="AGY1281" s="1">
        <v>0</v>
      </c>
      <c r="AGZ1281" s="1">
        <v>0</v>
      </c>
      <c r="AHA1281" s="1">
        <v>0</v>
      </c>
      <c r="AHB1281" s="1">
        <v>0</v>
      </c>
      <c r="AHC1281" s="1">
        <v>1</v>
      </c>
      <c r="AHD1281" s="1">
        <v>0</v>
      </c>
      <c r="AHE1281" s="1">
        <v>0</v>
      </c>
      <c r="AHF1281" s="1">
        <v>0</v>
      </c>
      <c r="AHH1281" s="1">
        <v>0</v>
      </c>
      <c r="AHI1281" s="1">
        <v>0</v>
      </c>
      <c r="AHK1281" s="1">
        <v>0</v>
      </c>
      <c r="AHL1281" s="1">
        <v>0</v>
      </c>
      <c r="AHM1281" s="1">
        <v>0</v>
      </c>
      <c r="AHN1281" s="1">
        <v>0</v>
      </c>
      <c r="AHO1281" s="1">
        <v>0</v>
      </c>
      <c r="AHP1281" s="1">
        <v>0</v>
      </c>
      <c r="AHQ1281" s="1">
        <v>0</v>
      </c>
      <c r="AHR1281" s="1">
        <v>4</v>
      </c>
      <c r="AIN1281" s="1">
        <v>0</v>
      </c>
      <c r="AIO1281" s="1">
        <v>0</v>
      </c>
      <c r="AIT1281" s="1">
        <v>1</v>
      </c>
      <c r="AIU1281" s="1">
        <v>1</v>
      </c>
      <c r="AIV1281" s="1">
        <v>0</v>
      </c>
      <c r="AIW1281" s="1">
        <v>0</v>
      </c>
      <c r="AIX1281" s="1">
        <v>55</v>
      </c>
      <c r="AJB1281" s="1">
        <v>54</v>
      </c>
    </row>
    <row r="1282" spans="1:951" s="1" customFormat="1">
      <c r="B1282" s="1">
        <v>3</v>
      </c>
      <c r="C1282" s="1">
        <v>0</v>
      </c>
      <c r="Z1282" s="1">
        <v>0</v>
      </c>
      <c r="AA1282" s="1">
        <v>2</v>
      </c>
      <c r="AB1282" s="1" t="s">
        <v>9349</v>
      </c>
      <c r="AC1282" s="1">
        <v>0</v>
      </c>
      <c r="AE1282" s="1">
        <v>0</v>
      </c>
      <c r="AG1282" s="1">
        <v>0</v>
      </c>
      <c r="AI1282" s="1">
        <v>126</v>
      </c>
      <c r="AJ1282" s="1">
        <v>122</v>
      </c>
      <c r="DR1282" s="1">
        <v>92</v>
      </c>
      <c r="DS1282" s="1">
        <v>80</v>
      </c>
      <c r="HA1282" s="1">
        <v>2</v>
      </c>
      <c r="HB1282" s="1">
        <v>2</v>
      </c>
      <c r="HT1282" s="1">
        <v>0</v>
      </c>
      <c r="HU1282" s="1">
        <v>0</v>
      </c>
      <c r="IP1282" s="1">
        <v>98</v>
      </c>
      <c r="IQ1282" s="1">
        <v>98</v>
      </c>
      <c r="LX1282" s="1">
        <v>68</v>
      </c>
      <c r="LY1282" s="1">
        <v>72</v>
      </c>
      <c r="PG1282" s="1">
        <v>14</v>
      </c>
      <c r="PH1282" s="1">
        <v>16</v>
      </c>
      <c r="SP1282" s="1">
        <v>97.1</v>
      </c>
      <c r="SQ1282" s="1">
        <v>96</v>
      </c>
      <c r="VX1282" s="1">
        <v>1</v>
      </c>
      <c r="VY1282" s="1">
        <v>1</v>
      </c>
      <c r="WQ1282" s="1">
        <v>0</v>
      </c>
      <c r="WR1282" s="1">
        <v>0</v>
      </c>
      <c r="AGS1282" s="1">
        <v>1</v>
      </c>
      <c r="AGT1282" s="1">
        <v>0</v>
      </c>
      <c r="AGU1282" s="1">
        <v>0</v>
      </c>
      <c r="AGV1282" s="1">
        <v>1</v>
      </c>
      <c r="AGW1282" s="1">
        <v>0</v>
      </c>
      <c r="AGX1282" s="1">
        <v>0</v>
      </c>
      <c r="AGY1282" s="1">
        <v>0</v>
      </c>
      <c r="AGZ1282" s="1">
        <v>0</v>
      </c>
      <c r="AHA1282" s="1">
        <v>0</v>
      </c>
      <c r="AHB1282" s="1">
        <v>0</v>
      </c>
      <c r="AHC1282" s="1">
        <v>1</v>
      </c>
      <c r="AHD1282" s="1">
        <v>0</v>
      </c>
      <c r="AHE1282" s="1">
        <v>0</v>
      </c>
      <c r="AHF1282" s="1">
        <v>0</v>
      </c>
      <c r="AHH1282" s="1">
        <v>0</v>
      </c>
      <c r="AHI1282" s="1">
        <v>0</v>
      </c>
      <c r="AHK1282" s="1">
        <v>0</v>
      </c>
      <c r="AHL1282" s="1">
        <v>0</v>
      </c>
      <c r="AHM1282" s="1">
        <v>0</v>
      </c>
      <c r="AHN1282" s="1">
        <v>0</v>
      </c>
      <c r="AHO1282" s="1">
        <v>0</v>
      </c>
      <c r="AHP1282" s="1">
        <v>0</v>
      </c>
      <c r="AHQ1282" s="1">
        <v>0</v>
      </c>
      <c r="AHR1282" s="1">
        <v>2</v>
      </c>
      <c r="AIN1282" s="1">
        <v>0</v>
      </c>
      <c r="AIO1282" s="1">
        <v>0</v>
      </c>
      <c r="AIT1282" s="1">
        <v>1</v>
      </c>
      <c r="AIU1282" s="1">
        <v>1</v>
      </c>
      <c r="AIV1282" s="1">
        <v>0</v>
      </c>
      <c r="AIW1282" s="1">
        <v>0</v>
      </c>
      <c r="AIX1282" s="1">
        <v>44</v>
      </c>
      <c r="AJB1282" s="1">
        <v>30</v>
      </c>
    </row>
    <row r="1283" spans="1:951" s="1" customFormat="1">
      <c r="B1283" s="1">
        <v>4</v>
      </c>
      <c r="C1283" s="1">
        <v>1</v>
      </c>
      <c r="D1283" s="1" t="s">
        <v>9350</v>
      </c>
      <c r="O1283" s="1">
        <v>0</v>
      </c>
      <c r="Z1283" s="1">
        <v>0</v>
      </c>
      <c r="AA1283" s="1">
        <v>1</v>
      </c>
      <c r="AB1283" s="1" t="s">
        <v>9351</v>
      </c>
      <c r="AC1283" s="1">
        <v>1</v>
      </c>
      <c r="AD1283" s="1">
        <v>0</v>
      </c>
      <c r="AE1283" s="1">
        <v>0</v>
      </c>
      <c r="AG1283" s="1">
        <v>0</v>
      </c>
      <c r="AI1283" s="1">
        <v>130</v>
      </c>
      <c r="AJ1283" s="1">
        <v>122</v>
      </c>
      <c r="DR1283" s="1">
        <v>80</v>
      </c>
      <c r="DS1283" s="1">
        <v>70</v>
      </c>
      <c r="HA1283" s="1">
        <v>2</v>
      </c>
      <c r="HB1283" s="1">
        <v>2</v>
      </c>
      <c r="HT1283" s="1">
        <v>0</v>
      </c>
      <c r="HU1283" s="1">
        <v>0</v>
      </c>
      <c r="IP1283" s="1">
        <v>99</v>
      </c>
      <c r="IQ1283" s="1">
        <v>99</v>
      </c>
      <c r="LX1283" s="1">
        <v>60</v>
      </c>
      <c r="LY1283" s="1">
        <v>72</v>
      </c>
      <c r="PG1283" s="1">
        <v>18</v>
      </c>
      <c r="PH1283" s="1">
        <v>16</v>
      </c>
      <c r="SP1283" s="1">
        <v>98</v>
      </c>
      <c r="SQ1283" s="1">
        <v>96.4</v>
      </c>
      <c r="VX1283" s="1">
        <v>1</v>
      </c>
      <c r="VY1283" s="1">
        <v>1</v>
      </c>
      <c r="WQ1283" s="1">
        <v>0</v>
      </c>
      <c r="WR1283" s="1">
        <v>0</v>
      </c>
      <c r="AGS1283" s="1">
        <v>0</v>
      </c>
      <c r="AGT1283" s="1">
        <v>0</v>
      </c>
      <c r="AGU1283" s="1">
        <v>0</v>
      </c>
      <c r="AGV1283" s="1">
        <v>0</v>
      </c>
      <c r="AGW1283" s="1">
        <v>0</v>
      </c>
      <c r="AGX1283" s="1">
        <v>0</v>
      </c>
      <c r="AGY1283" s="1">
        <v>0</v>
      </c>
      <c r="AGZ1283" s="1">
        <v>0</v>
      </c>
      <c r="AHA1283" s="1">
        <v>0</v>
      </c>
      <c r="AHB1283" s="1">
        <v>0</v>
      </c>
      <c r="AHC1283" s="1">
        <v>1</v>
      </c>
      <c r="AHD1283" s="1">
        <v>0</v>
      </c>
      <c r="AHE1283" s="1">
        <v>0</v>
      </c>
      <c r="AHF1283" s="1">
        <v>0</v>
      </c>
      <c r="AHH1283" s="1">
        <v>0</v>
      </c>
      <c r="AHI1283" s="1">
        <v>0</v>
      </c>
      <c r="AHK1283" s="1">
        <v>0</v>
      </c>
      <c r="AHL1283" s="1">
        <v>0</v>
      </c>
      <c r="AHM1283" s="1">
        <v>0</v>
      </c>
      <c r="AHN1283" s="1">
        <v>0</v>
      </c>
      <c r="AHO1283" s="1">
        <v>0</v>
      </c>
      <c r="AHP1283" s="1">
        <v>0</v>
      </c>
      <c r="AHQ1283" s="1">
        <v>0</v>
      </c>
      <c r="AHR1283" s="1">
        <v>2</v>
      </c>
      <c r="AIN1283" s="1">
        <v>0</v>
      </c>
      <c r="AIO1283" s="1">
        <v>0</v>
      </c>
      <c r="AIT1283" s="1">
        <v>1</v>
      </c>
      <c r="AIU1283" s="1">
        <v>1</v>
      </c>
      <c r="AIV1283" s="1">
        <v>0</v>
      </c>
      <c r="AIW1283" s="1">
        <v>0</v>
      </c>
      <c r="AIX1283" s="1">
        <v>35</v>
      </c>
      <c r="AJB1283" s="1">
        <v>56</v>
      </c>
    </row>
    <row r="1284" spans="1:951" s="80" customFormat="1">
      <c r="B1284" s="80">
        <v>5</v>
      </c>
      <c r="C1284" s="80">
        <v>0</v>
      </c>
      <c r="Z1284" s="80">
        <v>0</v>
      </c>
      <c r="AA1284" s="80">
        <v>2</v>
      </c>
      <c r="AB1284" s="80" t="s">
        <v>9352</v>
      </c>
      <c r="AC1284" s="80">
        <v>0</v>
      </c>
      <c r="AE1284" s="80">
        <v>0</v>
      </c>
      <c r="AG1284" s="80">
        <v>0</v>
      </c>
      <c r="AI1284" s="80">
        <v>122</v>
      </c>
      <c r="DR1284" s="80">
        <v>82</v>
      </c>
      <c r="HA1284" s="80">
        <v>2</v>
      </c>
      <c r="HT1284" s="80">
        <v>0</v>
      </c>
      <c r="IP1284" s="80">
        <v>98</v>
      </c>
      <c r="LX1284" s="80">
        <v>80</v>
      </c>
      <c r="PG1284" s="80">
        <v>14</v>
      </c>
      <c r="SP1284" s="80">
        <v>96.8</v>
      </c>
      <c r="VX1284" s="80">
        <v>1</v>
      </c>
      <c r="WQ1284" s="80">
        <v>0</v>
      </c>
      <c r="AGS1284" s="80">
        <v>0</v>
      </c>
      <c r="AGT1284" s="80">
        <v>0</v>
      </c>
      <c r="AGU1284" s="80">
        <v>0</v>
      </c>
      <c r="AGV1284" s="80">
        <v>0</v>
      </c>
      <c r="AGW1284" s="80">
        <v>0</v>
      </c>
      <c r="AGX1284" s="80">
        <v>0</v>
      </c>
      <c r="AGY1284" s="80">
        <v>0</v>
      </c>
      <c r="AGZ1284" s="80">
        <v>0</v>
      </c>
      <c r="AHA1284" s="80">
        <v>0</v>
      </c>
      <c r="AHB1284" s="80">
        <v>0</v>
      </c>
      <c r="AHC1284" s="80">
        <v>1</v>
      </c>
      <c r="AHD1284" s="80">
        <v>0</v>
      </c>
      <c r="AHE1284" s="80">
        <v>0</v>
      </c>
      <c r="AHF1284" s="80">
        <v>0</v>
      </c>
      <c r="AHH1284" s="80">
        <v>0</v>
      </c>
      <c r="AHI1284" s="80">
        <v>0</v>
      </c>
      <c r="AHK1284" s="80">
        <v>0</v>
      </c>
      <c r="AHL1284" s="80">
        <v>0</v>
      </c>
      <c r="AHM1284" s="80">
        <v>0</v>
      </c>
      <c r="AHN1284" s="80">
        <v>0</v>
      </c>
      <c r="AHO1284" s="80">
        <v>0</v>
      </c>
      <c r="AHP1284" s="80">
        <v>0</v>
      </c>
      <c r="AHQ1284" s="80">
        <v>0</v>
      </c>
      <c r="AHR1284" s="80">
        <v>0</v>
      </c>
      <c r="AIN1284" s="80">
        <v>0</v>
      </c>
      <c r="AIO1284" s="80">
        <v>0</v>
      </c>
      <c r="AIT1284" s="80">
        <v>1</v>
      </c>
      <c r="AIU1284" s="80">
        <v>0</v>
      </c>
      <c r="AIV1284" s="80">
        <v>0</v>
      </c>
      <c r="AIW1284" s="80">
        <v>0</v>
      </c>
      <c r="AIX1284" s="80">
        <v>50</v>
      </c>
    </row>
    <row r="1285" spans="1:951" s="14" customFormat="1">
      <c r="A1285" s="58" t="s">
        <v>9361</v>
      </c>
      <c r="B1285" s="14">
        <v>1</v>
      </c>
      <c r="C1285" s="58" t="s">
        <v>2308</v>
      </c>
      <c r="F1285" s="63"/>
      <c r="G1285" s="59"/>
      <c r="H1285" s="58"/>
      <c r="O1285" s="60"/>
      <c r="P1285" s="60"/>
      <c r="Q1285" s="60"/>
      <c r="R1285" s="60"/>
      <c r="S1285" s="60"/>
      <c r="T1285" s="60"/>
      <c r="U1285" s="60"/>
      <c r="V1285" s="60"/>
      <c r="W1285" s="60"/>
      <c r="X1285" s="60"/>
      <c r="Y1285" s="60"/>
      <c r="Z1285" s="60">
        <v>1</v>
      </c>
      <c r="AA1285" s="60">
        <v>0</v>
      </c>
      <c r="AB1285" s="60" t="s">
        <v>9353</v>
      </c>
      <c r="AC1285" s="14">
        <v>0</v>
      </c>
      <c r="AE1285" s="14">
        <v>0</v>
      </c>
      <c r="AG1285" s="14">
        <v>0</v>
      </c>
      <c r="AI1285" s="60">
        <v>106</v>
      </c>
      <c r="AJ1285" s="60"/>
      <c r="AK1285" s="60"/>
      <c r="AL1285" s="60"/>
      <c r="AM1285" s="60"/>
      <c r="AN1285" s="60"/>
      <c r="AO1285" s="60"/>
      <c r="AP1285" s="60"/>
      <c r="AQ1285" s="60"/>
      <c r="AR1285" s="60"/>
      <c r="AS1285" s="60"/>
      <c r="AT1285" s="60"/>
      <c r="AU1285" s="60"/>
      <c r="AV1285" s="60"/>
      <c r="AW1285" s="60"/>
      <c r="AX1285" s="60"/>
      <c r="AY1285" s="60"/>
      <c r="AZ1285" s="60"/>
      <c r="BA1285" s="60"/>
      <c r="BB1285" s="60"/>
      <c r="BC1285" s="60"/>
      <c r="BD1285" s="60"/>
      <c r="BE1285" s="60"/>
      <c r="BF1285" s="60"/>
      <c r="BG1285" s="60"/>
      <c r="BH1285" s="60"/>
      <c r="BI1285" s="60"/>
      <c r="BJ1285" s="60"/>
      <c r="BK1285" s="60"/>
      <c r="BL1285" s="60"/>
      <c r="BM1285" s="60"/>
      <c r="BN1285" s="60"/>
      <c r="BO1285" s="60"/>
      <c r="BP1285" s="60"/>
      <c r="BQ1285" s="60"/>
      <c r="BR1285" s="60"/>
      <c r="BS1285" s="60"/>
      <c r="BT1285" s="60"/>
      <c r="BU1285" s="60"/>
      <c r="BV1285" s="60"/>
      <c r="BW1285" s="60"/>
      <c r="BX1285" s="60"/>
      <c r="BY1285" s="60"/>
      <c r="BZ1285" s="60"/>
      <c r="CA1285" s="60"/>
      <c r="CB1285" s="60"/>
      <c r="CC1285" s="60"/>
      <c r="CD1285" s="60"/>
      <c r="CE1285" s="60"/>
      <c r="CF1285" s="60"/>
      <c r="CG1285" s="60"/>
      <c r="CH1285" s="60"/>
      <c r="CI1285" s="60"/>
      <c r="CJ1285" s="60"/>
      <c r="CK1285" s="60"/>
      <c r="CL1285" s="60"/>
      <c r="CM1285" s="60"/>
      <c r="CN1285" s="60"/>
      <c r="CO1285" s="60"/>
      <c r="CP1285" s="60"/>
      <c r="CQ1285" s="60"/>
      <c r="CR1285" s="60"/>
      <c r="CS1285" s="60"/>
      <c r="CT1285" s="60"/>
      <c r="CU1285" s="60"/>
      <c r="CV1285" s="60"/>
      <c r="CW1285" s="60"/>
      <c r="CX1285" s="60"/>
      <c r="CY1285" s="60"/>
      <c r="CZ1285" s="60"/>
      <c r="DA1285" s="60"/>
      <c r="DB1285" s="60"/>
      <c r="DC1285" s="60"/>
      <c r="DD1285" s="60"/>
      <c r="DE1285" s="60"/>
      <c r="DF1285" s="60"/>
      <c r="DG1285" s="60"/>
      <c r="DH1285" s="60"/>
      <c r="DI1285" s="60"/>
      <c r="DJ1285" s="60"/>
      <c r="DK1285" s="60"/>
      <c r="DL1285" s="60"/>
      <c r="DM1285" s="60"/>
      <c r="DN1285" s="60"/>
      <c r="DO1285" s="60"/>
      <c r="DP1285" s="60"/>
      <c r="DQ1285" s="60"/>
      <c r="DR1285" s="60" t="s">
        <v>8696</v>
      </c>
      <c r="DS1285" s="60"/>
      <c r="DT1285" s="60"/>
      <c r="DU1285" s="60"/>
      <c r="DV1285" s="60"/>
      <c r="DW1285" s="60"/>
      <c r="DX1285" s="60"/>
      <c r="DY1285" s="60"/>
      <c r="DZ1285" s="60"/>
      <c r="EA1285" s="60"/>
      <c r="EB1285" s="60"/>
      <c r="EC1285" s="60"/>
      <c r="ED1285" s="60"/>
      <c r="EE1285" s="60"/>
      <c r="EF1285" s="60"/>
      <c r="EG1285" s="60"/>
      <c r="EH1285" s="60"/>
      <c r="EI1285" s="60"/>
      <c r="EJ1285" s="60"/>
      <c r="EK1285" s="60"/>
      <c r="EL1285" s="60"/>
      <c r="EM1285" s="60"/>
      <c r="EN1285" s="60"/>
      <c r="EO1285" s="60"/>
      <c r="EP1285" s="60"/>
      <c r="EQ1285" s="60"/>
      <c r="ER1285" s="60"/>
      <c r="ES1285" s="60"/>
      <c r="ET1285" s="60"/>
      <c r="EU1285" s="60"/>
      <c r="EV1285" s="60"/>
      <c r="EW1285" s="60"/>
      <c r="EX1285" s="60"/>
      <c r="EY1285" s="60"/>
      <c r="EZ1285" s="60"/>
      <c r="FA1285" s="60"/>
      <c r="FB1285" s="60"/>
      <c r="FC1285" s="60"/>
      <c r="FD1285" s="60"/>
      <c r="FE1285" s="60"/>
      <c r="FF1285" s="60"/>
      <c r="FG1285" s="60"/>
      <c r="FH1285" s="60"/>
      <c r="FI1285" s="60"/>
      <c r="FJ1285" s="60"/>
      <c r="FK1285" s="60"/>
      <c r="FL1285" s="60"/>
      <c r="FM1285" s="60"/>
      <c r="FN1285" s="60"/>
      <c r="FO1285" s="60"/>
      <c r="FP1285" s="60"/>
      <c r="FQ1285" s="60"/>
      <c r="FR1285" s="60"/>
      <c r="FS1285" s="60"/>
      <c r="FT1285" s="60"/>
      <c r="FU1285" s="60"/>
      <c r="FV1285" s="60"/>
      <c r="FW1285" s="60"/>
      <c r="FX1285" s="60"/>
      <c r="FY1285" s="60"/>
      <c r="FZ1285" s="60"/>
      <c r="GA1285" s="60"/>
      <c r="GB1285" s="60"/>
      <c r="GC1285" s="60"/>
      <c r="GD1285" s="60"/>
      <c r="GE1285" s="60"/>
      <c r="GF1285" s="60"/>
      <c r="GG1285" s="60"/>
      <c r="GH1285" s="60"/>
      <c r="GI1285" s="60"/>
      <c r="GJ1285" s="60"/>
      <c r="GK1285" s="60"/>
      <c r="GL1285" s="60"/>
      <c r="GM1285" s="60"/>
      <c r="GN1285" s="60"/>
      <c r="GO1285" s="60"/>
      <c r="GP1285" s="60"/>
      <c r="GQ1285" s="60"/>
      <c r="GR1285" s="60"/>
      <c r="GS1285" s="60"/>
      <c r="GT1285" s="60"/>
      <c r="GU1285" s="60"/>
      <c r="GV1285" s="60"/>
      <c r="GW1285" s="60"/>
      <c r="GX1285" s="60"/>
      <c r="GY1285" s="60"/>
      <c r="GZ1285" s="60"/>
      <c r="HA1285" s="60">
        <v>2</v>
      </c>
      <c r="HB1285" s="60"/>
      <c r="HC1285" s="60"/>
      <c r="HD1285" s="60"/>
      <c r="HE1285" s="60"/>
      <c r="HF1285" s="60"/>
      <c r="HG1285" s="60"/>
      <c r="HH1285" s="60"/>
      <c r="HI1285" s="60"/>
      <c r="HJ1285" s="60"/>
      <c r="HK1285" s="60"/>
      <c r="HL1285" s="60"/>
      <c r="HM1285" s="60"/>
      <c r="HN1285" s="60"/>
      <c r="HO1285" s="60"/>
      <c r="HP1285" s="60"/>
      <c r="HQ1285" s="60"/>
      <c r="HR1285" s="60"/>
      <c r="HS1285" s="60"/>
      <c r="HT1285" s="60">
        <v>0</v>
      </c>
      <c r="HU1285" s="60"/>
      <c r="HV1285" s="60"/>
      <c r="HW1285" s="60"/>
      <c r="HX1285" s="60"/>
      <c r="HY1285" s="60"/>
      <c r="HZ1285" s="60"/>
      <c r="IA1285" s="60"/>
      <c r="IB1285" s="60"/>
      <c r="IC1285" s="60"/>
      <c r="ID1285" s="60"/>
      <c r="IE1285" s="60"/>
      <c r="IF1285" s="60"/>
      <c r="IG1285" s="60"/>
      <c r="IH1285" s="60"/>
      <c r="II1285" s="60"/>
      <c r="IJ1285" s="60"/>
      <c r="IK1285" s="60"/>
      <c r="IL1285" s="60"/>
      <c r="IM1285" s="60"/>
      <c r="IN1285" s="60"/>
      <c r="IO1285" s="60"/>
      <c r="IP1285" s="60" t="s">
        <v>9354</v>
      </c>
      <c r="IQ1285" s="60"/>
      <c r="IR1285" s="60"/>
      <c r="IS1285" s="60"/>
      <c r="IT1285" s="60"/>
      <c r="IU1285" s="60"/>
      <c r="IV1285" s="60"/>
      <c r="IW1285" s="60"/>
      <c r="IX1285" s="60"/>
      <c r="IY1285" s="60"/>
      <c r="IZ1285" s="60"/>
      <c r="JA1285" s="60"/>
      <c r="JB1285" s="60"/>
      <c r="JC1285" s="60"/>
      <c r="JD1285" s="60"/>
      <c r="JE1285" s="60"/>
      <c r="JF1285" s="60"/>
      <c r="JG1285" s="60"/>
      <c r="JH1285" s="60"/>
      <c r="JI1285" s="60"/>
      <c r="JJ1285" s="60"/>
      <c r="JK1285" s="60"/>
      <c r="JL1285" s="60"/>
      <c r="JM1285" s="60"/>
      <c r="JN1285" s="60"/>
      <c r="JO1285" s="60"/>
      <c r="JP1285" s="60"/>
      <c r="JQ1285" s="60"/>
      <c r="JR1285" s="60"/>
      <c r="JS1285" s="60"/>
      <c r="JT1285" s="60"/>
      <c r="JU1285" s="60"/>
      <c r="JV1285" s="60"/>
      <c r="JW1285" s="60"/>
      <c r="JX1285" s="60"/>
      <c r="JY1285" s="60"/>
      <c r="JZ1285" s="60"/>
      <c r="KA1285" s="60"/>
      <c r="KB1285" s="60"/>
      <c r="KC1285" s="60"/>
      <c r="KD1285" s="60"/>
      <c r="KE1285" s="60"/>
      <c r="KF1285" s="60"/>
      <c r="KG1285" s="60"/>
      <c r="KH1285" s="60"/>
      <c r="KI1285" s="60"/>
      <c r="KJ1285" s="60"/>
      <c r="KK1285" s="60"/>
      <c r="KL1285" s="60"/>
      <c r="KM1285" s="60"/>
      <c r="KN1285" s="60"/>
      <c r="KO1285" s="60"/>
      <c r="KP1285" s="60"/>
      <c r="KQ1285" s="60"/>
      <c r="KR1285" s="60"/>
      <c r="KS1285" s="60"/>
      <c r="KT1285" s="60"/>
      <c r="KU1285" s="60"/>
      <c r="KV1285" s="60"/>
      <c r="KW1285" s="60"/>
      <c r="KX1285" s="60"/>
      <c r="KY1285" s="60"/>
      <c r="KZ1285" s="60"/>
      <c r="LA1285" s="60"/>
      <c r="LB1285" s="60"/>
      <c r="LC1285" s="60"/>
      <c r="LD1285" s="60"/>
      <c r="LE1285" s="60"/>
      <c r="LF1285" s="60"/>
      <c r="LG1285" s="60"/>
      <c r="LH1285" s="60"/>
      <c r="LI1285" s="60"/>
      <c r="LJ1285" s="60"/>
      <c r="LK1285" s="60"/>
      <c r="LL1285" s="60"/>
      <c r="LM1285" s="60"/>
      <c r="LN1285" s="60"/>
      <c r="LO1285" s="60"/>
      <c r="LP1285" s="60"/>
      <c r="LQ1285" s="60"/>
      <c r="LR1285" s="60"/>
      <c r="LS1285" s="60"/>
      <c r="LT1285" s="60"/>
      <c r="LU1285" s="60"/>
      <c r="LV1285" s="60"/>
      <c r="LW1285" s="60"/>
      <c r="LX1285" s="60">
        <v>64</v>
      </c>
      <c r="LY1285" s="60"/>
      <c r="LZ1285" s="60"/>
      <c r="MA1285" s="60"/>
      <c r="MB1285" s="60"/>
      <c r="MC1285" s="60"/>
      <c r="MD1285" s="60"/>
      <c r="ME1285" s="60"/>
      <c r="MF1285" s="60"/>
      <c r="MG1285" s="60"/>
      <c r="MH1285" s="60"/>
      <c r="MI1285" s="60"/>
      <c r="MJ1285" s="60"/>
      <c r="MK1285" s="60"/>
      <c r="ML1285" s="60"/>
      <c r="MM1285" s="60"/>
      <c r="MN1285" s="60"/>
      <c r="MO1285" s="60"/>
      <c r="MP1285" s="60"/>
      <c r="MQ1285" s="60"/>
      <c r="MR1285" s="60"/>
      <c r="MS1285" s="60"/>
      <c r="MT1285" s="60"/>
      <c r="MU1285" s="60"/>
      <c r="MV1285" s="60"/>
      <c r="MW1285" s="60"/>
      <c r="MX1285" s="60"/>
      <c r="MY1285" s="60"/>
      <c r="MZ1285" s="60"/>
      <c r="NA1285" s="60"/>
      <c r="NB1285" s="60"/>
      <c r="NC1285" s="60"/>
      <c r="ND1285" s="60"/>
      <c r="NE1285" s="60"/>
      <c r="NF1285" s="60"/>
      <c r="NG1285" s="60"/>
      <c r="NH1285" s="60"/>
      <c r="NI1285" s="60"/>
      <c r="NJ1285" s="60"/>
      <c r="NK1285" s="60"/>
      <c r="NL1285" s="60"/>
      <c r="NM1285" s="60"/>
      <c r="NN1285" s="60"/>
      <c r="NO1285" s="60"/>
      <c r="NP1285" s="60"/>
      <c r="NQ1285" s="60"/>
      <c r="NR1285" s="60"/>
      <c r="NS1285" s="60"/>
      <c r="NT1285" s="60"/>
      <c r="NU1285" s="60"/>
      <c r="NV1285" s="60"/>
      <c r="NW1285" s="60"/>
      <c r="NX1285" s="60"/>
      <c r="NY1285" s="60"/>
      <c r="NZ1285" s="60"/>
      <c r="OA1285" s="60"/>
      <c r="OB1285" s="60"/>
      <c r="OC1285" s="60"/>
      <c r="OD1285" s="60"/>
      <c r="OE1285" s="60"/>
      <c r="OF1285" s="60"/>
      <c r="OG1285" s="60"/>
      <c r="OH1285" s="60"/>
      <c r="OI1285" s="60"/>
      <c r="OJ1285" s="60"/>
      <c r="OK1285" s="60"/>
      <c r="OL1285" s="60"/>
      <c r="OM1285" s="60"/>
      <c r="ON1285" s="60"/>
      <c r="OO1285" s="60"/>
      <c r="OP1285" s="60"/>
      <c r="OQ1285" s="60"/>
      <c r="OR1285" s="60"/>
      <c r="OS1285" s="60"/>
      <c r="OT1285" s="60"/>
      <c r="OU1285" s="60"/>
      <c r="OV1285" s="60"/>
      <c r="OW1285" s="60"/>
      <c r="OX1285" s="60"/>
      <c r="OY1285" s="60"/>
      <c r="OZ1285" s="60"/>
      <c r="PA1285" s="60"/>
      <c r="PB1285" s="60"/>
      <c r="PC1285" s="60"/>
      <c r="PD1285" s="60"/>
      <c r="PE1285" s="60"/>
      <c r="PF1285" s="60"/>
      <c r="PG1285" s="60" t="s">
        <v>8569</v>
      </c>
      <c r="PH1285" s="60"/>
      <c r="PI1285" s="60"/>
      <c r="PJ1285" s="60"/>
      <c r="PK1285" s="60"/>
      <c r="PL1285" s="60"/>
      <c r="PM1285" s="60"/>
      <c r="PN1285" s="60"/>
      <c r="PO1285" s="60"/>
      <c r="PP1285" s="60"/>
      <c r="PQ1285" s="60"/>
      <c r="PR1285" s="60"/>
      <c r="PS1285" s="60"/>
      <c r="PT1285" s="60"/>
      <c r="PU1285" s="60"/>
      <c r="PV1285" s="60"/>
      <c r="PW1285" s="60"/>
      <c r="PX1285" s="60"/>
      <c r="PY1285" s="60"/>
      <c r="PZ1285" s="60"/>
      <c r="QA1285" s="60"/>
      <c r="QB1285" s="60"/>
      <c r="QC1285" s="60"/>
      <c r="QD1285" s="60"/>
      <c r="QE1285" s="60"/>
      <c r="QF1285" s="60"/>
      <c r="QG1285" s="60"/>
      <c r="QH1285" s="60"/>
      <c r="QI1285" s="60"/>
      <c r="QJ1285" s="60"/>
      <c r="QK1285" s="60"/>
      <c r="QL1285" s="60"/>
      <c r="QM1285" s="60"/>
      <c r="QN1285" s="60"/>
      <c r="QO1285" s="60"/>
      <c r="QP1285" s="60"/>
      <c r="QQ1285" s="60"/>
      <c r="QR1285" s="60"/>
      <c r="QS1285" s="60"/>
      <c r="QT1285" s="60"/>
      <c r="QU1285" s="60"/>
      <c r="QV1285" s="60"/>
      <c r="QW1285" s="60"/>
      <c r="QX1285" s="60"/>
      <c r="QY1285" s="60"/>
      <c r="QZ1285" s="60"/>
      <c r="RA1285" s="60"/>
      <c r="RB1285" s="60"/>
      <c r="RC1285" s="60"/>
      <c r="RD1285" s="60"/>
      <c r="RE1285" s="60"/>
      <c r="RF1285" s="60"/>
      <c r="RG1285" s="60"/>
      <c r="RH1285" s="60"/>
      <c r="RI1285" s="60"/>
      <c r="RJ1285" s="60"/>
      <c r="RK1285" s="60"/>
      <c r="RL1285" s="60"/>
      <c r="RM1285" s="60"/>
      <c r="RN1285" s="60"/>
      <c r="RO1285" s="60"/>
      <c r="RP1285" s="60"/>
      <c r="RQ1285" s="60"/>
      <c r="RR1285" s="60"/>
      <c r="RS1285" s="60"/>
      <c r="RT1285" s="60"/>
      <c r="RU1285" s="60"/>
      <c r="RV1285" s="60"/>
      <c r="RW1285" s="60"/>
      <c r="RX1285" s="60"/>
      <c r="RY1285" s="60"/>
      <c r="RZ1285" s="60"/>
      <c r="SA1285" s="60"/>
      <c r="SB1285" s="60"/>
      <c r="SC1285" s="60"/>
      <c r="SD1285" s="60"/>
      <c r="SE1285" s="60"/>
      <c r="SF1285" s="60"/>
      <c r="SG1285" s="60"/>
      <c r="SH1285" s="60"/>
      <c r="SI1285" s="60"/>
      <c r="SJ1285" s="60"/>
      <c r="SK1285" s="60"/>
      <c r="SL1285" s="60"/>
      <c r="SM1285" s="60"/>
      <c r="SN1285" s="60"/>
      <c r="SO1285" s="60"/>
      <c r="SP1285" s="104">
        <v>98.7</v>
      </c>
      <c r="SQ1285" s="59"/>
      <c r="SR1285" s="59"/>
      <c r="SS1285" s="59"/>
      <c r="ST1285" s="59"/>
      <c r="SU1285" s="59"/>
      <c r="SV1285" s="59"/>
      <c r="SW1285" s="59"/>
      <c r="SX1285" s="59"/>
      <c r="SY1285" s="59"/>
      <c r="SZ1285" s="59"/>
      <c r="TA1285" s="59"/>
      <c r="TB1285" s="59"/>
      <c r="TC1285" s="59"/>
      <c r="TD1285" s="59"/>
      <c r="TE1285" s="59"/>
      <c r="TF1285" s="59"/>
      <c r="TG1285" s="59"/>
      <c r="TH1285" s="59"/>
      <c r="TI1285" s="59"/>
      <c r="TJ1285" s="59"/>
      <c r="TK1285" s="59"/>
      <c r="TL1285" s="59"/>
      <c r="TM1285" s="59"/>
      <c r="TN1285" s="59"/>
      <c r="TO1285" s="59"/>
      <c r="TP1285" s="59"/>
      <c r="TQ1285" s="59"/>
      <c r="TR1285" s="59"/>
      <c r="TS1285" s="59"/>
      <c r="TT1285" s="59"/>
      <c r="TU1285" s="59"/>
      <c r="TV1285" s="59"/>
      <c r="TW1285" s="59"/>
      <c r="TX1285" s="59"/>
      <c r="TY1285" s="59"/>
      <c r="TZ1285" s="59"/>
      <c r="UA1285" s="59"/>
      <c r="UB1285" s="59"/>
      <c r="UC1285" s="59"/>
      <c r="UD1285" s="59"/>
      <c r="UE1285" s="59"/>
      <c r="UF1285" s="59"/>
      <c r="UG1285" s="59"/>
      <c r="UH1285" s="59"/>
      <c r="UI1285" s="59"/>
      <c r="UJ1285" s="59"/>
      <c r="UK1285" s="59"/>
      <c r="UL1285" s="59"/>
      <c r="UM1285" s="59"/>
      <c r="UN1285" s="59"/>
      <c r="UO1285" s="59"/>
      <c r="UP1285" s="59"/>
      <c r="UQ1285" s="59"/>
      <c r="UR1285" s="59"/>
      <c r="US1285" s="59"/>
      <c r="UT1285" s="59"/>
      <c r="UU1285" s="59"/>
      <c r="UV1285" s="59"/>
      <c r="UW1285" s="59"/>
      <c r="UX1285" s="59"/>
      <c r="UY1285" s="59"/>
      <c r="UZ1285" s="59"/>
      <c r="VA1285" s="59"/>
      <c r="VB1285" s="59"/>
      <c r="VC1285" s="59"/>
      <c r="VD1285" s="59"/>
      <c r="VE1285" s="59"/>
      <c r="VF1285" s="59"/>
      <c r="VG1285" s="59"/>
      <c r="VH1285" s="59"/>
      <c r="VI1285" s="59"/>
      <c r="VJ1285" s="59"/>
      <c r="VK1285" s="59"/>
      <c r="VL1285" s="59"/>
      <c r="VM1285" s="59"/>
      <c r="VN1285" s="59"/>
      <c r="VO1285" s="59"/>
      <c r="VP1285" s="59"/>
      <c r="VQ1285" s="59"/>
      <c r="VR1285" s="59"/>
      <c r="VS1285" s="59"/>
      <c r="VT1285" s="59"/>
      <c r="VU1285" s="59"/>
      <c r="VV1285" s="59"/>
      <c r="VW1285" s="59"/>
      <c r="VX1285" s="58" t="s">
        <v>2309</v>
      </c>
      <c r="VY1285" s="58"/>
      <c r="VZ1285" s="58"/>
      <c r="WA1285" s="58"/>
      <c r="WB1285" s="58"/>
      <c r="WC1285" s="58"/>
      <c r="WD1285" s="58"/>
      <c r="WE1285" s="58"/>
      <c r="WF1285" s="58"/>
      <c r="WG1285" s="58"/>
      <c r="WH1285" s="58"/>
      <c r="WI1285" s="58"/>
      <c r="WJ1285" s="58"/>
      <c r="WK1285" s="58"/>
      <c r="WL1285" s="58"/>
      <c r="WM1285" s="58"/>
      <c r="WN1285" s="58"/>
      <c r="WO1285" s="58"/>
      <c r="WP1285" s="58"/>
      <c r="WQ1285" s="14">
        <v>0</v>
      </c>
      <c r="ZY1285" s="58"/>
      <c r="ZZ1285" s="58"/>
      <c r="AAA1285" s="58"/>
      <c r="AAB1285" s="60"/>
      <c r="AAC1285" s="60"/>
      <c r="AAD1285" s="60"/>
      <c r="AAE1285" s="60"/>
      <c r="AAF1285" s="60"/>
      <c r="AAG1285" s="60"/>
      <c r="AAI1285" s="63"/>
      <c r="AAJ1285" s="59"/>
      <c r="AAK1285" s="58"/>
      <c r="AAM1285" s="58"/>
      <c r="AAO1285" s="63"/>
      <c r="AAP1285" s="59"/>
      <c r="AAQ1285" s="58"/>
      <c r="AAS1285" s="58"/>
      <c r="AAU1285" s="63"/>
      <c r="AAV1285" s="59"/>
      <c r="AAW1285" s="58"/>
      <c r="AAY1285" s="104">
        <v>28</v>
      </c>
      <c r="AAZ1285" s="104"/>
      <c r="ABA1285" s="104"/>
      <c r="ABB1285" s="104">
        <v>9.9</v>
      </c>
      <c r="ABC1285" s="104"/>
      <c r="ABD1285" s="104"/>
      <c r="ABE1285" s="104">
        <v>32.6</v>
      </c>
      <c r="ABF1285" s="104"/>
      <c r="ABG1285" s="104"/>
      <c r="ABH1285" s="104"/>
      <c r="ABI1285" s="104"/>
      <c r="ABM1285" s="58"/>
      <c r="ABN1285" s="58"/>
      <c r="ABQ1285" s="63"/>
      <c r="ABR1285" s="63"/>
      <c r="ABS1285" s="59"/>
      <c r="ABT1285" s="59"/>
      <c r="ABU1285" s="58" t="s">
        <v>9355</v>
      </c>
      <c r="ABV1285" s="58"/>
      <c r="ABW1285" s="58"/>
      <c r="ABX1285" s="14">
        <v>4</v>
      </c>
      <c r="ACA1285" s="58" t="s">
        <v>8503</v>
      </c>
      <c r="ACB1285" s="58"/>
      <c r="ACC1285" s="58"/>
      <c r="ACG1285" s="60">
        <v>99</v>
      </c>
      <c r="ACH1285" s="60"/>
      <c r="ACI1285" s="60"/>
      <c r="ACJ1285" s="60"/>
      <c r="ACK1285" s="60"/>
      <c r="ACL1285" s="60"/>
      <c r="ACM1285" s="60"/>
      <c r="ACN1285" s="60"/>
      <c r="ACO1285" s="60"/>
      <c r="ACP1285" s="60"/>
      <c r="ACQ1285" s="60">
        <v>23</v>
      </c>
      <c r="ACR1285" s="60"/>
      <c r="ACS1285" s="60"/>
      <c r="ACT1285" s="60" t="s">
        <v>9356</v>
      </c>
      <c r="ACU1285" s="60"/>
      <c r="ACV1285" s="60"/>
      <c r="ACW1285" s="60">
        <v>12</v>
      </c>
      <c r="ACX1285" s="60"/>
      <c r="ACY1285" s="60"/>
      <c r="ADB1285" s="63"/>
      <c r="ADC1285" s="63"/>
      <c r="ADD1285" s="59"/>
      <c r="ADE1285" s="59"/>
      <c r="ADF1285" s="58"/>
      <c r="ADG1285" s="58"/>
      <c r="ADH1285" s="58"/>
      <c r="ADI1285" s="58"/>
      <c r="ADO1285" s="58"/>
      <c r="ADP1285" s="14" t="s">
        <v>5851</v>
      </c>
      <c r="AGK1285" s="58"/>
      <c r="AGM1285" s="63"/>
      <c r="AGN1285" s="59"/>
      <c r="AGO1285" s="58"/>
      <c r="AGQ1285" s="58"/>
      <c r="AGS1285" s="14">
        <v>0</v>
      </c>
      <c r="AGT1285" s="14">
        <v>0</v>
      </c>
      <c r="AGU1285" s="14">
        <v>0</v>
      </c>
      <c r="AGV1285" s="14">
        <v>0</v>
      </c>
      <c r="AGW1285" s="14">
        <v>0</v>
      </c>
      <c r="AGX1285" s="14">
        <v>0</v>
      </c>
      <c r="AGY1285" s="14">
        <v>0</v>
      </c>
      <c r="AGZ1285" s="14">
        <v>3</v>
      </c>
      <c r="AHA1285" s="14">
        <v>0</v>
      </c>
      <c r="AHB1285" s="14">
        <v>0</v>
      </c>
      <c r="AHC1285" s="14">
        <v>1</v>
      </c>
      <c r="AHD1285" s="14">
        <v>0</v>
      </c>
      <c r="AHE1285" s="14">
        <v>0</v>
      </c>
      <c r="AHF1285" s="14">
        <v>1</v>
      </c>
      <c r="AHH1285" s="14">
        <v>0</v>
      </c>
      <c r="AHI1285" s="14">
        <v>0</v>
      </c>
      <c r="AHK1285" s="14">
        <v>0</v>
      </c>
      <c r="AHL1285" s="14">
        <v>0</v>
      </c>
      <c r="AHM1285" s="14">
        <v>0</v>
      </c>
      <c r="AHN1285" s="14">
        <v>0</v>
      </c>
      <c r="AHO1285" s="14">
        <v>0</v>
      </c>
      <c r="AHP1285" s="14">
        <v>0</v>
      </c>
      <c r="AHQ1285" s="14">
        <v>0</v>
      </c>
      <c r="AHR1285" s="14">
        <v>2</v>
      </c>
      <c r="AHT1285" s="58"/>
      <c r="AHV1285" s="63"/>
      <c r="AHW1285" s="59"/>
      <c r="AHX1285" s="58"/>
      <c r="AHZ1285" s="58"/>
      <c r="AIB1285" s="63"/>
      <c r="AIC1285" s="59"/>
      <c r="AID1285" s="58"/>
      <c r="AIF1285" s="58"/>
      <c r="AIH1285" s="63"/>
      <c r="AII1285" s="59"/>
      <c r="AIJ1285" s="58"/>
      <c r="AIL1285" s="58"/>
      <c r="AIM1285" s="14">
        <v>0</v>
      </c>
      <c r="AIN1285" s="14">
        <v>0</v>
      </c>
      <c r="AIO1285" s="14">
        <v>0</v>
      </c>
      <c r="AIP1285" s="14">
        <v>0</v>
      </c>
      <c r="AIQ1285" s="14">
        <v>0</v>
      </c>
      <c r="AIR1285" s="58">
        <v>0</v>
      </c>
      <c r="AIS1285" s="14">
        <v>0</v>
      </c>
      <c r="AIT1285" s="60">
        <v>1</v>
      </c>
      <c r="AIU1285" s="14">
        <v>0</v>
      </c>
      <c r="AIV1285" s="58">
        <v>0</v>
      </c>
      <c r="AIW1285" s="14">
        <v>0</v>
      </c>
      <c r="AIX1285" s="58">
        <v>104</v>
      </c>
      <c r="AJB1285" s="63"/>
      <c r="AJC1285" s="59"/>
      <c r="AJD1285" s="58"/>
      <c r="AJF1285" s="58"/>
      <c r="AJH1285" s="63"/>
      <c r="AJI1285" s="59"/>
      <c r="AJJ1285" s="58"/>
      <c r="AJL1285" s="58"/>
      <c r="AJN1285" s="63"/>
      <c r="AJO1285" s="59"/>
    </row>
    <row r="1286" spans="1:951" s="14" customFormat="1">
      <c r="B1286" s="14">
        <v>2</v>
      </c>
      <c r="C1286" s="58" t="s">
        <v>2309</v>
      </c>
      <c r="D1286" s="14" t="s">
        <v>9357</v>
      </c>
      <c r="E1286" s="14" t="s">
        <v>9358</v>
      </c>
      <c r="F1286" s="63"/>
      <c r="G1286" s="59"/>
      <c r="H1286" s="58"/>
      <c r="O1286" s="60">
        <v>0</v>
      </c>
      <c r="P1286" s="60">
        <v>0</v>
      </c>
      <c r="Q1286" s="60"/>
      <c r="R1286" s="60"/>
      <c r="S1286" s="60"/>
      <c r="T1286" s="60"/>
      <c r="U1286" s="60"/>
      <c r="V1286" s="60"/>
      <c r="W1286" s="60"/>
      <c r="X1286" s="60"/>
      <c r="Y1286" s="60"/>
      <c r="Z1286" s="60">
        <v>0</v>
      </c>
      <c r="AA1286" s="60">
        <v>1</v>
      </c>
      <c r="AB1286" s="60"/>
      <c r="AC1286" s="14">
        <v>0</v>
      </c>
      <c r="AE1286" s="14">
        <v>0</v>
      </c>
      <c r="AG1286" s="14">
        <v>0</v>
      </c>
      <c r="AI1286" s="60">
        <v>112</v>
      </c>
      <c r="AJ1286" s="60">
        <v>134</v>
      </c>
      <c r="AK1286" s="60"/>
      <c r="AL1286" s="60"/>
      <c r="AM1286" s="60"/>
      <c r="AN1286" s="60"/>
      <c r="AO1286" s="60"/>
      <c r="AP1286" s="60"/>
      <c r="AQ1286" s="60"/>
      <c r="AR1286" s="60"/>
      <c r="AS1286" s="60"/>
      <c r="AT1286" s="60"/>
      <c r="AU1286" s="60"/>
      <c r="AV1286" s="60"/>
      <c r="AW1286" s="60"/>
      <c r="AX1286" s="60"/>
      <c r="AY1286" s="60"/>
      <c r="AZ1286" s="60"/>
      <c r="BA1286" s="60"/>
      <c r="BB1286" s="60"/>
      <c r="BC1286" s="60"/>
      <c r="BD1286" s="60"/>
      <c r="BE1286" s="60"/>
      <c r="BF1286" s="60"/>
      <c r="BG1286" s="60"/>
      <c r="BH1286" s="60"/>
      <c r="BI1286" s="60"/>
      <c r="BJ1286" s="60"/>
      <c r="BK1286" s="60"/>
      <c r="BL1286" s="60"/>
      <c r="BM1286" s="60"/>
      <c r="BN1286" s="60"/>
      <c r="BO1286" s="60"/>
      <c r="BP1286" s="60"/>
      <c r="BQ1286" s="60"/>
      <c r="BR1286" s="60"/>
      <c r="BS1286" s="60"/>
      <c r="BT1286" s="60"/>
      <c r="BU1286" s="60"/>
      <c r="BV1286" s="60"/>
      <c r="BW1286" s="60"/>
      <c r="BX1286" s="60"/>
      <c r="BY1286" s="60"/>
      <c r="BZ1286" s="60"/>
      <c r="CA1286" s="60"/>
      <c r="CB1286" s="60"/>
      <c r="CC1286" s="60"/>
      <c r="CD1286" s="60"/>
      <c r="CE1286" s="60"/>
      <c r="CF1286" s="60"/>
      <c r="CG1286" s="60"/>
      <c r="CH1286" s="60"/>
      <c r="CI1286" s="60"/>
      <c r="CJ1286" s="60"/>
      <c r="CK1286" s="60"/>
      <c r="CL1286" s="60"/>
      <c r="CM1286" s="60"/>
      <c r="CN1286" s="60"/>
      <c r="CO1286" s="60"/>
      <c r="CP1286" s="60"/>
      <c r="CQ1286" s="60"/>
      <c r="CR1286" s="60"/>
      <c r="CS1286" s="60"/>
      <c r="CT1286" s="60"/>
      <c r="CU1286" s="60"/>
      <c r="CV1286" s="60"/>
      <c r="CW1286" s="60"/>
      <c r="CX1286" s="60"/>
      <c r="CY1286" s="60"/>
      <c r="CZ1286" s="60"/>
      <c r="DA1286" s="60"/>
      <c r="DB1286" s="60"/>
      <c r="DC1286" s="60"/>
      <c r="DD1286" s="60"/>
      <c r="DE1286" s="60"/>
      <c r="DF1286" s="60"/>
      <c r="DG1286" s="60"/>
      <c r="DH1286" s="60"/>
      <c r="DI1286" s="60"/>
      <c r="DJ1286" s="60"/>
      <c r="DK1286" s="60"/>
      <c r="DL1286" s="60"/>
      <c r="DM1286" s="60"/>
      <c r="DN1286" s="60"/>
      <c r="DO1286" s="60"/>
      <c r="DP1286" s="60"/>
      <c r="DQ1286" s="60"/>
      <c r="DR1286" s="60" t="s">
        <v>8747</v>
      </c>
      <c r="DS1286" s="60" t="s">
        <v>9359</v>
      </c>
      <c r="DT1286" s="60"/>
      <c r="DU1286" s="60"/>
      <c r="DV1286" s="60"/>
      <c r="DW1286" s="60"/>
      <c r="DX1286" s="60"/>
      <c r="DY1286" s="60"/>
      <c r="DZ1286" s="60"/>
      <c r="EA1286" s="60"/>
      <c r="EB1286" s="60"/>
      <c r="EC1286" s="60"/>
      <c r="ED1286" s="60"/>
      <c r="EE1286" s="60"/>
      <c r="EF1286" s="60"/>
      <c r="EG1286" s="60"/>
      <c r="EH1286" s="60"/>
      <c r="EI1286" s="60"/>
      <c r="EJ1286" s="60"/>
      <c r="EK1286" s="60"/>
      <c r="EL1286" s="60"/>
      <c r="EM1286" s="60"/>
      <c r="EN1286" s="60"/>
      <c r="EO1286" s="60"/>
      <c r="EP1286" s="60"/>
      <c r="EQ1286" s="60"/>
      <c r="ER1286" s="60"/>
      <c r="ES1286" s="60"/>
      <c r="ET1286" s="60"/>
      <c r="EU1286" s="60"/>
      <c r="EV1286" s="60"/>
      <c r="EW1286" s="60"/>
      <c r="EX1286" s="60"/>
      <c r="EY1286" s="60"/>
      <c r="EZ1286" s="60"/>
      <c r="FA1286" s="60"/>
      <c r="FB1286" s="60"/>
      <c r="FC1286" s="60"/>
      <c r="FD1286" s="60"/>
      <c r="FE1286" s="60"/>
      <c r="FF1286" s="60"/>
      <c r="FG1286" s="60"/>
      <c r="FH1286" s="60"/>
      <c r="FI1286" s="60"/>
      <c r="FJ1286" s="60"/>
      <c r="FK1286" s="60"/>
      <c r="FL1286" s="60"/>
      <c r="FM1286" s="60"/>
      <c r="FN1286" s="60"/>
      <c r="FO1286" s="60"/>
      <c r="FP1286" s="60"/>
      <c r="FQ1286" s="60"/>
      <c r="FR1286" s="60"/>
      <c r="FS1286" s="60"/>
      <c r="FT1286" s="60"/>
      <c r="FU1286" s="60"/>
      <c r="FV1286" s="60"/>
      <c r="FW1286" s="60"/>
      <c r="FX1286" s="60"/>
      <c r="FY1286" s="60"/>
      <c r="FZ1286" s="60"/>
      <c r="GA1286" s="60"/>
      <c r="GB1286" s="60"/>
      <c r="GC1286" s="60"/>
      <c r="GD1286" s="60"/>
      <c r="GE1286" s="60"/>
      <c r="GF1286" s="60"/>
      <c r="GG1286" s="60"/>
      <c r="GH1286" s="60"/>
      <c r="GI1286" s="60"/>
      <c r="GJ1286" s="60"/>
      <c r="GK1286" s="60"/>
      <c r="GL1286" s="60"/>
      <c r="GM1286" s="60"/>
      <c r="GN1286" s="60"/>
      <c r="GO1286" s="60"/>
      <c r="GP1286" s="60"/>
      <c r="GQ1286" s="60"/>
      <c r="GR1286" s="60"/>
      <c r="GS1286" s="60"/>
      <c r="GT1286" s="60"/>
      <c r="GU1286" s="60"/>
      <c r="GV1286" s="60"/>
      <c r="GW1286" s="60"/>
      <c r="GX1286" s="60"/>
      <c r="GY1286" s="60"/>
      <c r="GZ1286" s="60"/>
      <c r="HA1286" s="60">
        <v>2</v>
      </c>
      <c r="HB1286" s="60">
        <v>0</v>
      </c>
      <c r="HC1286" s="60"/>
      <c r="HD1286" s="60"/>
      <c r="HE1286" s="60"/>
      <c r="HF1286" s="60"/>
      <c r="HG1286" s="60"/>
      <c r="HH1286" s="60"/>
      <c r="HI1286" s="60"/>
      <c r="HJ1286" s="60"/>
      <c r="HK1286" s="60"/>
      <c r="HL1286" s="60"/>
      <c r="HM1286" s="60"/>
      <c r="HN1286" s="60"/>
      <c r="HO1286" s="60"/>
      <c r="HP1286" s="60"/>
      <c r="HQ1286" s="60"/>
      <c r="HR1286" s="60"/>
      <c r="HS1286" s="60"/>
      <c r="HT1286" s="60">
        <v>0</v>
      </c>
      <c r="HU1286" s="60">
        <v>0</v>
      </c>
      <c r="HV1286" s="60"/>
      <c r="HW1286" s="60"/>
      <c r="HX1286" s="60"/>
      <c r="HY1286" s="60"/>
      <c r="HZ1286" s="60"/>
      <c r="IA1286" s="60"/>
      <c r="IB1286" s="60"/>
      <c r="IC1286" s="60"/>
      <c r="ID1286" s="60"/>
      <c r="IE1286" s="60"/>
      <c r="IF1286" s="60"/>
      <c r="IG1286" s="60"/>
      <c r="IH1286" s="60"/>
      <c r="II1286" s="60"/>
      <c r="IJ1286" s="60"/>
      <c r="IK1286" s="60"/>
      <c r="IL1286" s="60"/>
      <c r="IM1286" s="60"/>
      <c r="IN1286" s="60"/>
      <c r="IO1286" s="60"/>
      <c r="IP1286" s="60" t="s">
        <v>8680</v>
      </c>
      <c r="IQ1286" s="60" t="s">
        <v>9354</v>
      </c>
      <c r="IR1286" s="60"/>
      <c r="IS1286" s="60"/>
      <c r="IT1286" s="60"/>
      <c r="IU1286" s="60"/>
      <c r="IV1286" s="60"/>
      <c r="IW1286" s="60"/>
      <c r="IX1286" s="60"/>
      <c r="IY1286" s="60"/>
      <c r="IZ1286" s="60"/>
      <c r="JA1286" s="60"/>
      <c r="JB1286" s="60"/>
      <c r="JC1286" s="60"/>
      <c r="JD1286" s="60"/>
      <c r="JE1286" s="60"/>
      <c r="JF1286" s="60"/>
      <c r="JG1286" s="60"/>
      <c r="JH1286" s="60"/>
      <c r="JI1286" s="60"/>
      <c r="JJ1286" s="60"/>
      <c r="JK1286" s="60"/>
      <c r="JL1286" s="60"/>
      <c r="JM1286" s="60"/>
      <c r="JN1286" s="60"/>
      <c r="JO1286" s="60"/>
      <c r="JP1286" s="60"/>
      <c r="JQ1286" s="60"/>
      <c r="JR1286" s="60"/>
      <c r="JS1286" s="60"/>
      <c r="JT1286" s="60"/>
      <c r="JU1286" s="60"/>
      <c r="JV1286" s="60"/>
      <c r="JW1286" s="60"/>
      <c r="JX1286" s="60"/>
      <c r="JY1286" s="60"/>
      <c r="JZ1286" s="60"/>
      <c r="KA1286" s="60"/>
      <c r="KB1286" s="60"/>
      <c r="KC1286" s="60"/>
      <c r="KD1286" s="60"/>
      <c r="KE1286" s="60"/>
      <c r="KF1286" s="60"/>
      <c r="KG1286" s="60"/>
      <c r="KH1286" s="60"/>
      <c r="KI1286" s="60"/>
      <c r="KJ1286" s="60"/>
      <c r="KK1286" s="60"/>
      <c r="KL1286" s="60"/>
      <c r="KM1286" s="60"/>
      <c r="KN1286" s="60"/>
      <c r="KO1286" s="60"/>
      <c r="KP1286" s="60"/>
      <c r="KQ1286" s="60"/>
      <c r="KR1286" s="60"/>
      <c r="KS1286" s="60"/>
      <c r="KT1286" s="60"/>
      <c r="KU1286" s="60"/>
      <c r="KV1286" s="60"/>
      <c r="KW1286" s="60"/>
      <c r="KX1286" s="60"/>
      <c r="KY1286" s="60"/>
      <c r="KZ1286" s="60"/>
      <c r="LA1286" s="60"/>
      <c r="LB1286" s="60"/>
      <c r="LC1286" s="60"/>
      <c r="LD1286" s="60"/>
      <c r="LE1286" s="60"/>
      <c r="LF1286" s="60"/>
      <c r="LG1286" s="60"/>
      <c r="LH1286" s="60"/>
      <c r="LI1286" s="60"/>
      <c r="LJ1286" s="60"/>
      <c r="LK1286" s="60"/>
      <c r="LL1286" s="60"/>
      <c r="LM1286" s="60"/>
      <c r="LN1286" s="60"/>
      <c r="LO1286" s="60"/>
      <c r="LP1286" s="60"/>
      <c r="LQ1286" s="60"/>
      <c r="LR1286" s="60"/>
      <c r="LS1286" s="60"/>
      <c r="LT1286" s="60"/>
      <c r="LU1286" s="60"/>
      <c r="LV1286" s="60"/>
      <c r="LW1286" s="60"/>
      <c r="LX1286" s="60">
        <v>62</v>
      </c>
      <c r="LY1286" s="60">
        <v>68</v>
      </c>
      <c r="LZ1286" s="60"/>
      <c r="MA1286" s="60"/>
      <c r="MB1286" s="60"/>
      <c r="MC1286" s="60"/>
      <c r="MD1286" s="60"/>
      <c r="ME1286" s="60"/>
      <c r="MF1286" s="60"/>
      <c r="MG1286" s="60"/>
      <c r="MH1286" s="60"/>
      <c r="MI1286" s="60"/>
      <c r="MJ1286" s="60"/>
      <c r="MK1286" s="60"/>
      <c r="ML1286" s="60"/>
      <c r="MM1286" s="60"/>
      <c r="MN1286" s="60"/>
      <c r="MO1286" s="60"/>
      <c r="MP1286" s="60"/>
      <c r="MQ1286" s="60"/>
      <c r="MR1286" s="60"/>
      <c r="MS1286" s="60"/>
      <c r="MT1286" s="60"/>
      <c r="MU1286" s="60"/>
      <c r="MV1286" s="60"/>
      <c r="MW1286" s="60"/>
      <c r="MX1286" s="60"/>
      <c r="MY1286" s="60"/>
      <c r="MZ1286" s="60"/>
      <c r="NA1286" s="60"/>
      <c r="NB1286" s="60"/>
      <c r="NC1286" s="60"/>
      <c r="ND1286" s="60"/>
      <c r="NE1286" s="60"/>
      <c r="NF1286" s="60"/>
      <c r="NG1286" s="60"/>
      <c r="NH1286" s="60"/>
      <c r="NI1286" s="60"/>
      <c r="NJ1286" s="60"/>
      <c r="NK1286" s="60"/>
      <c r="NL1286" s="60"/>
      <c r="NM1286" s="60"/>
      <c r="NN1286" s="60"/>
      <c r="NO1286" s="60"/>
      <c r="NP1286" s="60"/>
      <c r="NQ1286" s="60"/>
      <c r="NR1286" s="60"/>
      <c r="NS1286" s="60"/>
      <c r="NT1286" s="60"/>
      <c r="NU1286" s="60"/>
      <c r="NV1286" s="60"/>
      <c r="NW1286" s="60"/>
      <c r="NX1286" s="60"/>
      <c r="NY1286" s="60"/>
      <c r="NZ1286" s="60"/>
      <c r="OA1286" s="60"/>
      <c r="OB1286" s="60"/>
      <c r="OC1286" s="60"/>
      <c r="OD1286" s="60"/>
      <c r="OE1286" s="60"/>
      <c r="OF1286" s="60"/>
      <c r="OG1286" s="60"/>
      <c r="OH1286" s="60"/>
      <c r="OI1286" s="60"/>
      <c r="OJ1286" s="60"/>
      <c r="OK1286" s="60"/>
      <c r="OL1286" s="60"/>
      <c r="OM1286" s="60"/>
      <c r="ON1286" s="60"/>
      <c r="OO1286" s="60"/>
      <c r="OP1286" s="60"/>
      <c r="OQ1286" s="60"/>
      <c r="OR1286" s="60"/>
      <c r="OS1286" s="60"/>
      <c r="OT1286" s="60"/>
      <c r="OU1286" s="60"/>
      <c r="OV1286" s="60"/>
      <c r="OW1286" s="60"/>
      <c r="OX1286" s="60"/>
      <c r="OY1286" s="60"/>
      <c r="OZ1286" s="60"/>
      <c r="PA1286" s="60"/>
      <c r="PB1286" s="60"/>
      <c r="PC1286" s="60"/>
      <c r="PD1286" s="60"/>
      <c r="PE1286" s="60"/>
      <c r="PF1286" s="60"/>
      <c r="PG1286" s="60">
        <v>23</v>
      </c>
      <c r="PH1286" s="60">
        <v>17</v>
      </c>
      <c r="PI1286" s="60"/>
      <c r="PJ1286" s="60"/>
      <c r="PK1286" s="60"/>
      <c r="PL1286" s="60"/>
      <c r="PM1286" s="60"/>
      <c r="PN1286" s="60"/>
      <c r="PO1286" s="60"/>
      <c r="PP1286" s="60"/>
      <c r="PQ1286" s="60"/>
      <c r="PR1286" s="60"/>
      <c r="PS1286" s="60"/>
      <c r="PT1286" s="60"/>
      <c r="PU1286" s="60"/>
      <c r="PV1286" s="60"/>
      <c r="PW1286" s="60"/>
      <c r="PX1286" s="60"/>
      <c r="PY1286" s="60"/>
      <c r="PZ1286" s="60"/>
      <c r="QA1286" s="60"/>
      <c r="QB1286" s="60"/>
      <c r="QC1286" s="60"/>
      <c r="QD1286" s="60"/>
      <c r="QE1286" s="60"/>
      <c r="QF1286" s="60"/>
      <c r="QG1286" s="60"/>
      <c r="QH1286" s="60"/>
      <c r="QI1286" s="60"/>
      <c r="QJ1286" s="60"/>
      <c r="QK1286" s="60"/>
      <c r="QL1286" s="60"/>
      <c r="QM1286" s="60"/>
      <c r="QN1286" s="60"/>
      <c r="QO1286" s="60"/>
      <c r="QP1286" s="60"/>
      <c r="QQ1286" s="60"/>
      <c r="QR1286" s="60"/>
      <c r="QS1286" s="60"/>
      <c r="QT1286" s="60"/>
      <c r="QU1286" s="60"/>
      <c r="QV1286" s="60"/>
      <c r="QW1286" s="60"/>
      <c r="QX1286" s="60"/>
      <c r="QY1286" s="60"/>
      <c r="QZ1286" s="60"/>
      <c r="RA1286" s="60"/>
      <c r="RB1286" s="60"/>
      <c r="RC1286" s="60"/>
      <c r="RD1286" s="60"/>
      <c r="RE1286" s="60"/>
      <c r="RF1286" s="60"/>
      <c r="RG1286" s="60"/>
      <c r="RH1286" s="60"/>
      <c r="RI1286" s="60"/>
      <c r="RJ1286" s="60"/>
      <c r="RK1286" s="60"/>
      <c r="RL1286" s="60"/>
      <c r="RM1286" s="60"/>
      <c r="RN1286" s="60"/>
      <c r="RO1286" s="60"/>
      <c r="RP1286" s="60"/>
      <c r="RQ1286" s="60"/>
      <c r="RR1286" s="60"/>
      <c r="RS1286" s="60"/>
      <c r="RT1286" s="60"/>
      <c r="RU1286" s="60"/>
      <c r="RV1286" s="60"/>
      <c r="RW1286" s="60"/>
      <c r="RX1286" s="60"/>
      <c r="RY1286" s="60"/>
      <c r="RZ1286" s="60"/>
      <c r="SA1286" s="60"/>
      <c r="SB1286" s="60"/>
      <c r="SC1286" s="60"/>
      <c r="SD1286" s="60"/>
      <c r="SE1286" s="60"/>
      <c r="SF1286" s="60"/>
      <c r="SG1286" s="60"/>
      <c r="SH1286" s="60"/>
      <c r="SI1286" s="60"/>
      <c r="SJ1286" s="60"/>
      <c r="SK1286" s="60"/>
      <c r="SL1286" s="60"/>
      <c r="SM1286" s="60"/>
      <c r="SN1286" s="60"/>
      <c r="SO1286" s="60"/>
      <c r="SP1286" s="104">
        <v>100.4</v>
      </c>
      <c r="SQ1286" s="104">
        <v>98.6</v>
      </c>
      <c r="SR1286" s="59"/>
      <c r="SS1286" s="59"/>
      <c r="ST1286" s="59"/>
      <c r="SU1286" s="59"/>
      <c r="SV1286" s="59"/>
      <c r="SW1286" s="59"/>
      <c r="SX1286" s="59"/>
      <c r="SY1286" s="59"/>
      <c r="SZ1286" s="59"/>
      <c r="TA1286" s="59"/>
      <c r="TB1286" s="59"/>
      <c r="TC1286" s="59"/>
      <c r="TD1286" s="59"/>
      <c r="TE1286" s="59"/>
      <c r="TF1286" s="59"/>
      <c r="TG1286" s="59"/>
      <c r="TH1286" s="59"/>
      <c r="TI1286" s="59"/>
      <c r="TJ1286" s="59"/>
      <c r="TK1286" s="59"/>
      <c r="TL1286" s="59"/>
      <c r="TM1286" s="59"/>
      <c r="TN1286" s="59"/>
      <c r="TO1286" s="59"/>
      <c r="TP1286" s="59"/>
      <c r="TQ1286" s="59"/>
      <c r="TR1286" s="59"/>
      <c r="TS1286" s="59"/>
      <c r="TT1286" s="59"/>
      <c r="TU1286" s="59"/>
      <c r="TV1286" s="59"/>
      <c r="TW1286" s="59"/>
      <c r="TX1286" s="59"/>
      <c r="TY1286" s="59"/>
      <c r="TZ1286" s="59"/>
      <c r="UA1286" s="59"/>
      <c r="UB1286" s="59"/>
      <c r="UC1286" s="59"/>
      <c r="UD1286" s="59"/>
      <c r="UE1286" s="59"/>
      <c r="UF1286" s="59"/>
      <c r="UG1286" s="59"/>
      <c r="UH1286" s="59"/>
      <c r="UI1286" s="59"/>
      <c r="UJ1286" s="59"/>
      <c r="UK1286" s="59"/>
      <c r="UL1286" s="59"/>
      <c r="UM1286" s="59"/>
      <c r="UN1286" s="59"/>
      <c r="UO1286" s="59"/>
      <c r="UP1286" s="59"/>
      <c r="UQ1286" s="59"/>
      <c r="UR1286" s="59"/>
      <c r="US1286" s="59"/>
      <c r="UT1286" s="59"/>
      <c r="UU1286" s="59"/>
      <c r="UV1286" s="59"/>
      <c r="UW1286" s="59"/>
      <c r="UX1286" s="59"/>
      <c r="UY1286" s="59"/>
      <c r="UZ1286" s="59"/>
      <c r="VA1286" s="59"/>
      <c r="VB1286" s="59"/>
      <c r="VC1286" s="59"/>
      <c r="VD1286" s="59"/>
      <c r="VE1286" s="59"/>
      <c r="VF1286" s="59"/>
      <c r="VG1286" s="59"/>
      <c r="VH1286" s="59"/>
      <c r="VI1286" s="59"/>
      <c r="VJ1286" s="59"/>
      <c r="VK1286" s="59"/>
      <c r="VL1286" s="59"/>
      <c r="VM1286" s="59"/>
      <c r="VN1286" s="59"/>
      <c r="VO1286" s="59"/>
      <c r="VP1286" s="59"/>
      <c r="VQ1286" s="59"/>
      <c r="VR1286" s="59"/>
      <c r="VS1286" s="59"/>
      <c r="VT1286" s="59"/>
      <c r="VU1286" s="59"/>
      <c r="VV1286" s="59"/>
      <c r="VW1286" s="59"/>
      <c r="VX1286" s="58" t="s">
        <v>2309</v>
      </c>
      <c r="VY1286" s="58" t="s">
        <v>2309</v>
      </c>
      <c r="VZ1286" s="58"/>
      <c r="WA1286" s="58"/>
      <c r="WB1286" s="58"/>
      <c r="WC1286" s="58"/>
      <c r="WD1286" s="58"/>
      <c r="WE1286" s="58"/>
      <c r="WF1286" s="58"/>
      <c r="WG1286" s="58"/>
      <c r="WH1286" s="58"/>
      <c r="WI1286" s="58"/>
      <c r="WJ1286" s="58"/>
      <c r="WK1286" s="58"/>
      <c r="WL1286" s="58"/>
      <c r="WM1286" s="58"/>
      <c r="WN1286" s="58"/>
      <c r="WO1286" s="58"/>
      <c r="WP1286" s="58"/>
      <c r="WQ1286" s="14">
        <v>0</v>
      </c>
      <c r="WR1286" s="14">
        <v>0</v>
      </c>
      <c r="ZY1286" s="58"/>
      <c r="ZZ1286" s="58"/>
      <c r="AAA1286" s="58"/>
      <c r="AAB1286" s="60"/>
      <c r="AAC1286" s="60"/>
      <c r="AAD1286" s="60"/>
      <c r="AAE1286" s="60"/>
      <c r="AAF1286" s="60"/>
      <c r="AAG1286" s="60"/>
      <c r="AAI1286" s="63"/>
      <c r="AAJ1286" s="59"/>
      <c r="AAK1286" s="58"/>
      <c r="AAM1286" s="58"/>
      <c r="AAO1286" s="63"/>
      <c r="AAP1286" s="59"/>
      <c r="AAQ1286" s="58"/>
      <c r="AAS1286" s="58"/>
      <c r="AAU1286" s="63"/>
      <c r="AAV1286" s="59"/>
      <c r="AAW1286" s="58"/>
      <c r="AAY1286" s="104"/>
      <c r="AAZ1286" s="104"/>
      <c r="ABA1286" s="104"/>
      <c r="ABB1286" s="104"/>
      <c r="ABC1286" s="104"/>
      <c r="ABD1286" s="104"/>
      <c r="ABE1286" s="104"/>
      <c r="ABF1286" s="104"/>
      <c r="ABG1286" s="104"/>
      <c r="ABH1286" s="104"/>
      <c r="ABI1286" s="104"/>
      <c r="ABM1286" s="58"/>
      <c r="ABN1286" s="58"/>
      <c r="ABQ1286" s="63"/>
      <c r="ABR1286" s="63"/>
      <c r="ABS1286" s="59"/>
      <c r="ABT1286" s="59"/>
      <c r="ABU1286" s="58"/>
      <c r="ABV1286" s="58"/>
      <c r="ABW1286" s="58"/>
      <c r="ACA1286" s="58"/>
      <c r="ACB1286" s="58"/>
      <c r="ACC1286" s="58"/>
      <c r="ACG1286" s="60"/>
      <c r="ACH1286" s="60"/>
      <c r="ACI1286" s="60"/>
      <c r="ACJ1286" s="60"/>
      <c r="ACK1286" s="60"/>
      <c r="ACL1286" s="60"/>
      <c r="ACM1286" s="60"/>
      <c r="ACN1286" s="60"/>
      <c r="ACO1286" s="60"/>
      <c r="ACP1286" s="60"/>
      <c r="ACQ1286" s="60"/>
      <c r="ACR1286" s="60"/>
      <c r="ACS1286" s="60"/>
      <c r="ACT1286" s="60"/>
      <c r="ACU1286" s="60"/>
      <c r="ACV1286" s="60"/>
      <c r="ACW1286" s="60"/>
      <c r="ACX1286" s="60"/>
      <c r="ACY1286" s="60"/>
      <c r="ADB1286" s="63"/>
      <c r="ADC1286" s="63"/>
      <c r="ADD1286" s="59"/>
      <c r="ADE1286" s="59"/>
      <c r="ADF1286" s="58"/>
      <c r="ADG1286" s="58"/>
      <c r="ADH1286" s="58"/>
      <c r="ADI1286" s="58"/>
      <c r="ADO1286" s="58"/>
      <c r="AGK1286" s="58"/>
      <c r="AGM1286" s="63"/>
      <c r="AGN1286" s="59"/>
      <c r="AGO1286" s="58"/>
      <c r="AGQ1286" s="58"/>
      <c r="AGS1286" s="14">
        <v>0</v>
      </c>
      <c r="AGT1286" s="14">
        <v>0</v>
      </c>
      <c r="AGU1286" s="14">
        <v>0</v>
      </c>
      <c r="AGV1286" s="14">
        <v>0</v>
      </c>
      <c r="AGW1286" s="14">
        <v>0</v>
      </c>
      <c r="AGX1286" s="14">
        <v>0</v>
      </c>
      <c r="AGY1286" s="14">
        <v>0</v>
      </c>
      <c r="AGZ1286" s="14">
        <v>0</v>
      </c>
      <c r="AHA1286" s="14">
        <v>0</v>
      </c>
      <c r="AHB1286" s="14">
        <v>0</v>
      </c>
      <c r="AHC1286" s="14">
        <v>1</v>
      </c>
      <c r="AHD1286" s="14">
        <v>0</v>
      </c>
      <c r="AHE1286" s="14">
        <v>0</v>
      </c>
      <c r="AHF1286" s="14">
        <v>0</v>
      </c>
      <c r="AHH1286" s="14">
        <v>0</v>
      </c>
      <c r="AHI1286" s="14">
        <v>0</v>
      </c>
      <c r="AHK1286" s="14">
        <v>0</v>
      </c>
      <c r="AHL1286" s="14">
        <v>0</v>
      </c>
      <c r="AHM1286" s="14">
        <v>0</v>
      </c>
      <c r="AHN1286" s="14">
        <v>0</v>
      </c>
      <c r="AHO1286" s="14">
        <v>0</v>
      </c>
      <c r="AHP1286" s="14">
        <v>0</v>
      </c>
      <c r="AHQ1286" s="14">
        <v>0</v>
      </c>
      <c r="AHR1286" s="14">
        <v>0</v>
      </c>
      <c r="AHT1286" s="58"/>
      <c r="AHV1286" s="63"/>
      <c r="AHW1286" s="59"/>
      <c r="AHX1286" s="58"/>
      <c r="AHZ1286" s="58"/>
      <c r="AIB1286" s="63"/>
      <c r="AIC1286" s="59"/>
      <c r="AID1286" s="58"/>
      <c r="AIF1286" s="58"/>
      <c r="AIH1286" s="63"/>
      <c r="AII1286" s="59"/>
      <c r="AIJ1286" s="58"/>
      <c r="AIL1286" s="58"/>
      <c r="AIM1286" s="14">
        <v>0</v>
      </c>
      <c r="AIN1286" s="14">
        <v>0</v>
      </c>
      <c r="AIO1286" s="14">
        <v>0</v>
      </c>
      <c r="AIP1286" s="14">
        <v>0</v>
      </c>
      <c r="AIQ1286" s="14">
        <v>0</v>
      </c>
      <c r="AIR1286" s="58">
        <v>0</v>
      </c>
      <c r="AIS1286" s="14">
        <v>0</v>
      </c>
      <c r="AIT1286" s="60">
        <v>2</v>
      </c>
      <c r="AIU1286" s="14">
        <v>0</v>
      </c>
      <c r="AIV1286" s="58">
        <v>0</v>
      </c>
      <c r="AIW1286" s="14">
        <v>0</v>
      </c>
      <c r="AIX1286" s="58">
        <v>72</v>
      </c>
      <c r="AIY1286" s="14">
        <v>40</v>
      </c>
      <c r="AJB1286" s="63"/>
      <c r="AJC1286" s="59"/>
      <c r="AJD1286" s="58"/>
      <c r="AJF1286" s="58"/>
      <c r="AJH1286" s="63"/>
      <c r="AJI1286" s="59"/>
      <c r="AJJ1286" s="58"/>
      <c r="AJL1286" s="58"/>
      <c r="AJN1286" s="63"/>
      <c r="AJO1286" s="59"/>
    </row>
    <row r="1287" spans="1:951" s="31" customFormat="1">
      <c r="A1287" s="83"/>
      <c r="B1287" s="31">
        <v>3</v>
      </c>
      <c r="C1287" s="31">
        <v>1</v>
      </c>
      <c r="D1287" s="31" t="s">
        <v>9360</v>
      </c>
      <c r="O1287" s="31">
        <v>0</v>
      </c>
      <c r="Z1287" s="31">
        <v>0</v>
      </c>
      <c r="AA1287" s="31">
        <v>1</v>
      </c>
      <c r="AC1287" s="31">
        <v>0</v>
      </c>
      <c r="AE1287" s="31">
        <v>0</v>
      </c>
      <c r="AG1287" s="31">
        <v>0</v>
      </c>
      <c r="AI1287" s="31">
        <v>136</v>
      </c>
      <c r="DR1287" s="31">
        <v>56</v>
      </c>
      <c r="HA1287" s="31">
        <v>2</v>
      </c>
      <c r="HT1287" s="31">
        <v>0</v>
      </c>
      <c r="IP1287" s="31">
        <v>92</v>
      </c>
      <c r="LX1287" s="31">
        <v>64</v>
      </c>
      <c r="PG1287" s="31">
        <v>17</v>
      </c>
      <c r="SP1287" s="103">
        <v>98.2</v>
      </c>
      <c r="VX1287" s="31">
        <v>1</v>
      </c>
      <c r="WQ1287" s="31">
        <v>0</v>
      </c>
      <c r="AAY1287" s="103"/>
      <c r="AAZ1287" s="103"/>
      <c r="ABA1287" s="103"/>
      <c r="ABB1287" s="103"/>
      <c r="ABC1287" s="103"/>
      <c r="ABD1287" s="103"/>
      <c r="ABE1287" s="103"/>
      <c r="ABF1287" s="103"/>
      <c r="ABG1287" s="103"/>
      <c r="ABH1287" s="103"/>
      <c r="ABI1287" s="103"/>
      <c r="ACG1287" s="84"/>
      <c r="ACH1287" s="84"/>
      <c r="ACI1287" s="84"/>
      <c r="ACJ1287" s="84"/>
      <c r="ACK1287" s="84"/>
      <c r="ACL1287" s="84"/>
      <c r="ACM1287" s="84"/>
      <c r="ACN1287" s="84"/>
      <c r="ACO1287" s="84"/>
      <c r="ACP1287" s="84"/>
      <c r="ACQ1287" s="84"/>
      <c r="ACR1287" s="84"/>
      <c r="ACS1287" s="84"/>
      <c r="ACT1287" s="84"/>
      <c r="ACU1287" s="84"/>
      <c r="ACV1287" s="84"/>
      <c r="ACW1287" s="84"/>
      <c r="ACX1287" s="84"/>
      <c r="ACY1287" s="84"/>
      <c r="AGS1287" s="31">
        <v>0</v>
      </c>
      <c r="AGT1287" s="31">
        <v>0</v>
      </c>
      <c r="AGU1287" s="31">
        <v>0</v>
      </c>
      <c r="AGV1287" s="31">
        <v>0</v>
      </c>
      <c r="AGW1287" s="31">
        <v>0</v>
      </c>
      <c r="AGX1287" s="31">
        <v>0</v>
      </c>
      <c r="AGY1287" s="31">
        <v>0</v>
      </c>
      <c r="AGZ1287" s="31">
        <v>0</v>
      </c>
      <c r="AHA1287" s="31">
        <v>0</v>
      </c>
      <c r="AHB1287" s="31">
        <v>0</v>
      </c>
      <c r="AHC1287" s="31">
        <v>1</v>
      </c>
      <c r="AHD1287" s="31">
        <v>0</v>
      </c>
      <c r="AHE1287" s="31">
        <v>0</v>
      </c>
      <c r="AHF1287" s="31">
        <v>0</v>
      </c>
      <c r="AHH1287" s="31">
        <v>0</v>
      </c>
      <c r="AHI1287" s="31">
        <v>0</v>
      </c>
      <c r="AHK1287" s="31">
        <v>0</v>
      </c>
      <c r="AHL1287" s="31">
        <v>0</v>
      </c>
      <c r="AHM1287" s="31">
        <v>0</v>
      </c>
      <c r="AHN1287" s="31">
        <v>0</v>
      </c>
      <c r="AHO1287" s="31">
        <v>0</v>
      </c>
      <c r="AHP1287" s="31">
        <v>0</v>
      </c>
      <c r="AHQ1287" s="31">
        <v>0</v>
      </c>
      <c r="AHR1287" s="31">
        <v>0</v>
      </c>
      <c r="AIM1287" s="31">
        <v>0</v>
      </c>
      <c r="AIN1287" s="31">
        <v>0</v>
      </c>
      <c r="AIO1287" s="31">
        <v>0</v>
      </c>
      <c r="AIP1287" s="31">
        <v>0</v>
      </c>
      <c r="AIQ1287" s="31">
        <v>0</v>
      </c>
      <c r="AIR1287" s="31">
        <v>0</v>
      </c>
      <c r="AIS1287" s="31">
        <v>0</v>
      </c>
      <c r="AIT1287" s="84">
        <v>1</v>
      </c>
      <c r="AIU1287" s="31">
        <v>0</v>
      </c>
      <c r="AIV1287" s="31">
        <v>0</v>
      </c>
      <c r="AIW1287" s="31">
        <v>0</v>
      </c>
      <c r="AIX1287" s="31">
        <v>55</v>
      </c>
    </row>
    <row r="1288" spans="1:951" s="1" customFormat="1">
      <c r="A1288" s="1">
        <v>268</v>
      </c>
      <c r="B1288" s="1">
        <v>1</v>
      </c>
      <c r="C1288" s="1">
        <v>1</v>
      </c>
      <c r="D1288" s="1" t="s">
        <v>9362</v>
      </c>
      <c r="O1288" s="1">
        <v>0</v>
      </c>
      <c r="Z1288" s="1">
        <v>0</v>
      </c>
      <c r="AA1288" s="1">
        <v>1</v>
      </c>
      <c r="AB1288" s="1" t="s">
        <v>9363</v>
      </c>
      <c r="AC1288" s="1">
        <v>0</v>
      </c>
      <c r="AE1288" s="1">
        <v>0</v>
      </c>
      <c r="AG1288" s="1">
        <v>0</v>
      </c>
      <c r="ACG1288" s="1">
        <v>272</v>
      </c>
      <c r="AGS1288" s="1">
        <v>0</v>
      </c>
      <c r="AGT1288" s="1">
        <v>0</v>
      </c>
      <c r="AGU1288" s="1">
        <v>0</v>
      </c>
      <c r="AGV1288" s="1">
        <v>0</v>
      </c>
      <c r="AGW1288" s="1">
        <v>0</v>
      </c>
      <c r="AGX1288" s="1">
        <v>0</v>
      </c>
      <c r="AGY1288" s="1">
        <v>0</v>
      </c>
      <c r="AGZ1288" s="1">
        <v>0</v>
      </c>
      <c r="AHA1288" s="1">
        <v>0</v>
      </c>
      <c r="AHB1288" s="1">
        <v>0</v>
      </c>
      <c r="AHC1288" s="1">
        <v>1</v>
      </c>
      <c r="AHD1288" s="1">
        <v>0</v>
      </c>
      <c r="AHE1288" s="1">
        <v>0</v>
      </c>
      <c r="AHF1288" s="1">
        <v>0</v>
      </c>
      <c r="AHH1288" s="1">
        <v>0</v>
      </c>
      <c r="AHI1288" s="1">
        <v>0</v>
      </c>
      <c r="AHK1288" s="1">
        <v>0</v>
      </c>
      <c r="AHL1288" s="1">
        <v>0</v>
      </c>
      <c r="AHM1288" s="1">
        <v>0</v>
      </c>
      <c r="AHN1288" s="1">
        <v>0</v>
      </c>
      <c r="AHO1288" s="1">
        <v>0</v>
      </c>
      <c r="AHP1288" s="1">
        <v>0</v>
      </c>
      <c r="AHQ1288" s="1">
        <v>0</v>
      </c>
      <c r="AHR1288" s="1">
        <v>1</v>
      </c>
      <c r="AIM1288" s="1">
        <v>0</v>
      </c>
      <c r="AIN1288" s="1">
        <v>0</v>
      </c>
      <c r="AIO1288" s="1">
        <v>0</v>
      </c>
      <c r="AIP1288" s="1">
        <v>1</v>
      </c>
      <c r="AIQ1288" s="1">
        <v>1</v>
      </c>
      <c r="AIR1288" s="1">
        <v>1</v>
      </c>
      <c r="AIS1288" s="1">
        <v>1</v>
      </c>
      <c r="AIT1288" s="3">
        <v>0</v>
      </c>
      <c r="AIV1288" s="1">
        <v>0</v>
      </c>
      <c r="AIW1288" s="1">
        <v>0</v>
      </c>
    </row>
    <row r="1289" spans="1:951" s="18" customFormat="1">
      <c r="B1289" s="18">
        <v>2</v>
      </c>
      <c r="C1289" s="18">
        <v>1</v>
      </c>
      <c r="D1289" s="18" t="s">
        <v>9364</v>
      </c>
      <c r="O1289" s="18">
        <v>1</v>
      </c>
      <c r="Z1289" s="18">
        <v>0</v>
      </c>
      <c r="AA1289" s="18">
        <v>2</v>
      </c>
      <c r="AB1289" s="18" t="s">
        <v>9365</v>
      </c>
      <c r="AC1289" s="18">
        <v>2</v>
      </c>
      <c r="AD1289" s="18">
        <v>0</v>
      </c>
      <c r="AE1289" s="18">
        <v>10</v>
      </c>
      <c r="AF1289" s="18">
        <v>0</v>
      </c>
      <c r="AG1289" s="18">
        <v>0</v>
      </c>
      <c r="AI1289" s="18">
        <v>120</v>
      </c>
      <c r="AJ1289" s="18">
        <v>118</v>
      </c>
      <c r="DR1289" s="18">
        <v>88</v>
      </c>
      <c r="DS1289" s="18">
        <v>80</v>
      </c>
      <c r="HA1289" s="18">
        <v>0</v>
      </c>
      <c r="HB1289" s="18">
        <v>0</v>
      </c>
      <c r="HT1289" s="18">
        <v>0</v>
      </c>
      <c r="HU1289" s="18">
        <v>0</v>
      </c>
      <c r="IP1289" s="18">
        <v>95</v>
      </c>
      <c r="IQ1289" s="18">
        <v>98</v>
      </c>
      <c r="LX1289" s="18">
        <v>87</v>
      </c>
      <c r="LY1289" s="18">
        <v>86</v>
      </c>
      <c r="PG1289" s="18">
        <v>16</v>
      </c>
      <c r="PH1289" s="18">
        <v>16</v>
      </c>
      <c r="SP1289" s="18">
        <v>97</v>
      </c>
      <c r="SQ1289" s="18">
        <v>97.6</v>
      </c>
      <c r="VX1289" s="18">
        <v>0</v>
      </c>
      <c r="VY1289" s="18">
        <v>0</v>
      </c>
      <c r="WQ1289" s="18">
        <v>0</v>
      </c>
      <c r="WR1289" s="18">
        <v>0</v>
      </c>
      <c r="ABH1289" s="18">
        <v>3.8</v>
      </c>
      <c r="AEK1289" s="18">
        <v>85.8</v>
      </c>
      <c r="AGS1289" s="18">
        <v>0</v>
      </c>
      <c r="AGT1289" s="18">
        <v>0</v>
      </c>
      <c r="AGU1289" s="18">
        <v>0</v>
      </c>
      <c r="AGV1289" s="18">
        <v>0</v>
      </c>
      <c r="AGW1289" s="18">
        <v>0</v>
      </c>
      <c r="AGX1289" s="18">
        <v>0</v>
      </c>
      <c r="AGY1289" s="18">
        <v>0</v>
      </c>
      <c r="AGZ1289" s="18">
        <v>1</v>
      </c>
      <c r="AHA1289" s="18">
        <v>0</v>
      </c>
      <c r="AHB1289" s="18">
        <v>0</v>
      </c>
      <c r="AHC1289" s="18">
        <v>1</v>
      </c>
      <c r="AHD1289" s="18">
        <v>0</v>
      </c>
      <c r="AHE1289" s="18">
        <v>0</v>
      </c>
      <c r="AHF1289" s="18">
        <v>0</v>
      </c>
      <c r="AHH1289" s="18">
        <v>0</v>
      </c>
      <c r="AHI1289" s="18">
        <v>0</v>
      </c>
      <c r="AHK1289" s="18">
        <v>0</v>
      </c>
      <c r="AHL1289" s="18">
        <v>0</v>
      </c>
      <c r="AHM1289" s="18">
        <v>0</v>
      </c>
      <c r="AHN1289" s="18">
        <v>0</v>
      </c>
      <c r="AHO1289" s="18">
        <v>0</v>
      </c>
      <c r="AHP1289" s="18">
        <v>0</v>
      </c>
      <c r="AHQ1289" s="18">
        <v>0</v>
      </c>
      <c r="AHR1289" s="18">
        <v>1</v>
      </c>
      <c r="AIM1289" s="18">
        <v>0</v>
      </c>
      <c r="AIN1289" s="18">
        <v>0</v>
      </c>
      <c r="AIO1289" s="18">
        <v>0</v>
      </c>
      <c r="AIT1289" s="79">
        <v>2</v>
      </c>
      <c r="AIV1289" s="18">
        <v>0</v>
      </c>
      <c r="AIW1289" s="18">
        <v>0</v>
      </c>
      <c r="AIX1289" s="18">
        <v>25</v>
      </c>
      <c r="AIY1289" s="18">
        <v>43</v>
      </c>
    </row>
    <row r="1290" spans="1:951" s="1" customFormat="1">
      <c r="A1290" s="1">
        <v>269</v>
      </c>
      <c r="B1290" s="1">
        <v>1</v>
      </c>
      <c r="C1290" s="1">
        <v>1</v>
      </c>
      <c r="D1290" s="1" t="s">
        <v>6207</v>
      </c>
      <c r="O1290" s="1">
        <v>1</v>
      </c>
      <c r="Z1290" s="1">
        <v>0</v>
      </c>
      <c r="AA1290" s="1">
        <v>2</v>
      </c>
      <c r="AB1290" s="1" t="s">
        <v>9366</v>
      </c>
      <c r="AC1290" s="1">
        <v>0</v>
      </c>
      <c r="AE1290" s="1">
        <v>0</v>
      </c>
      <c r="AG1290" s="1">
        <v>0</v>
      </c>
      <c r="AI1290" s="1">
        <v>130</v>
      </c>
      <c r="DR1290" s="1">
        <v>78</v>
      </c>
      <c r="HA1290" s="1">
        <v>2</v>
      </c>
      <c r="HT1290" s="1">
        <v>0</v>
      </c>
      <c r="IP1290" s="1">
        <v>98</v>
      </c>
      <c r="LX1290" s="1">
        <v>96</v>
      </c>
      <c r="PG1290" s="1">
        <v>16</v>
      </c>
      <c r="SP1290" s="1">
        <v>100.1</v>
      </c>
      <c r="VX1290" s="1">
        <v>0</v>
      </c>
      <c r="WQ1290" s="1">
        <v>0</v>
      </c>
      <c r="AGS1290" s="1">
        <v>0</v>
      </c>
      <c r="AGT1290" s="1">
        <v>0</v>
      </c>
      <c r="AGU1290" s="1">
        <v>0</v>
      </c>
      <c r="AGV1290" s="1">
        <v>0</v>
      </c>
      <c r="AGW1290" s="1">
        <v>0</v>
      </c>
      <c r="AGX1290" s="1">
        <v>0</v>
      </c>
      <c r="AGY1290" s="1">
        <v>0</v>
      </c>
      <c r="AGZ1290" s="1">
        <v>0</v>
      </c>
      <c r="AHA1290" s="1">
        <v>0</v>
      </c>
      <c r="AHB1290" s="1">
        <v>0</v>
      </c>
      <c r="AHC1290" s="1">
        <v>1</v>
      </c>
      <c r="AHD1290" s="1">
        <v>0</v>
      </c>
      <c r="AHE1290" s="1">
        <v>0</v>
      </c>
      <c r="AHF1290" s="1">
        <v>0</v>
      </c>
      <c r="AHH1290" s="1">
        <v>0</v>
      </c>
      <c r="AHI1290" s="1">
        <v>0</v>
      </c>
      <c r="AHK1290" s="1">
        <v>0</v>
      </c>
      <c r="AHL1290" s="1">
        <v>0</v>
      </c>
      <c r="AHM1290" s="1">
        <v>0</v>
      </c>
      <c r="AHN1290" s="1">
        <v>0</v>
      </c>
      <c r="AHO1290" s="1">
        <v>0</v>
      </c>
      <c r="AHP1290" s="1">
        <v>0</v>
      </c>
      <c r="AHQ1290" s="1">
        <v>0</v>
      </c>
      <c r="AHR1290" s="1">
        <v>6</v>
      </c>
      <c r="AIM1290" s="1">
        <v>2</v>
      </c>
      <c r="AIN1290" s="1">
        <v>0</v>
      </c>
      <c r="AIO1290" s="1">
        <v>0</v>
      </c>
      <c r="AIP1290" s="1">
        <v>0</v>
      </c>
      <c r="AIQ1290" s="1">
        <v>0</v>
      </c>
      <c r="AIR1290" s="1">
        <v>0</v>
      </c>
      <c r="AIS1290" s="1">
        <v>0</v>
      </c>
      <c r="AIT1290" s="3">
        <v>1</v>
      </c>
      <c r="AIU1290" s="1">
        <v>0</v>
      </c>
      <c r="AIV1290" s="1">
        <v>0</v>
      </c>
      <c r="AIW1290" s="1">
        <v>0</v>
      </c>
      <c r="AIX1290" s="1">
        <v>43</v>
      </c>
    </row>
    <row r="1291" spans="1:951" s="1" customFormat="1">
      <c r="B1291" s="1">
        <v>2</v>
      </c>
      <c r="C1291" s="1">
        <v>0</v>
      </c>
      <c r="Z1291" s="1">
        <v>0</v>
      </c>
      <c r="AA1291" s="1">
        <v>2</v>
      </c>
      <c r="AB1291" s="1" t="s">
        <v>9367</v>
      </c>
      <c r="AC1291" s="1">
        <v>2</v>
      </c>
      <c r="AD1291" s="1">
        <v>0</v>
      </c>
      <c r="AE1291" s="1">
        <v>5</v>
      </c>
      <c r="AF1291" s="1">
        <v>0</v>
      </c>
      <c r="AG1291" s="1">
        <v>0</v>
      </c>
      <c r="AI1291" s="1">
        <v>112</v>
      </c>
      <c r="AJ1291" s="1">
        <v>130</v>
      </c>
      <c r="DR1291" s="1">
        <v>64</v>
      </c>
      <c r="DS1291" s="1">
        <v>88</v>
      </c>
      <c r="HA1291" s="1">
        <v>2</v>
      </c>
      <c r="HB1291" s="1">
        <v>2</v>
      </c>
      <c r="HT1291" s="1">
        <v>0</v>
      </c>
      <c r="HU1291" s="1">
        <v>0</v>
      </c>
      <c r="IP1291" s="1">
        <v>99</v>
      </c>
      <c r="IQ1291" s="1">
        <v>99</v>
      </c>
      <c r="LX1291" s="1">
        <v>88</v>
      </c>
      <c r="LY1291" s="1">
        <v>74</v>
      </c>
      <c r="PG1291" s="1">
        <v>18</v>
      </c>
      <c r="PH1291" s="1">
        <v>16</v>
      </c>
      <c r="SP1291" s="1">
        <v>98.2</v>
      </c>
      <c r="SQ1291" s="1">
        <v>97.8</v>
      </c>
      <c r="VX1291" s="1">
        <v>1</v>
      </c>
      <c r="VY1291" s="1">
        <v>0</v>
      </c>
      <c r="WQ1291" s="1">
        <v>0</v>
      </c>
      <c r="WR1291" s="1">
        <v>0</v>
      </c>
      <c r="AAY1291" s="1">
        <v>24</v>
      </c>
      <c r="ABU1291" s="1">
        <v>140</v>
      </c>
      <c r="ABX1291" s="1">
        <v>4.4000000000000004</v>
      </c>
      <c r="ACA1291" s="1">
        <v>101</v>
      </c>
      <c r="ACD1291" s="1">
        <v>10.3</v>
      </c>
      <c r="ACG1291" s="1">
        <v>97</v>
      </c>
      <c r="ACQ1291" s="1">
        <v>10</v>
      </c>
      <c r="ACT1291" s="1">
        <v>1.07</v>
      </c>
      <c r="ACW1291" s="1">
        <v>15</v>
      </c>
      <c r="AGS1291" s="1">
        <v>0</v>
      </c>
      <c r="AGT1291" s="1">
        <v>0</v>
      </c>
      <c r="AGU1291" s="1">
        <v>0</v>
      </c>
      <c r="AGV1291" s="1">
        <v>0</v>
      </c>
      <c r="AGW1291" s="1">
        <v>0</v>
      </c>
      <c r="AGX1291" s="1">
        <v>0</v>
      </c>
      <c r="AGY1291" s="1">
        <v>0</v>
      </c>
      <c r="AGZ1291" s="1">
        <v>1</v>
      </c>
      <c r="AHA1291" s="1">
        <v>0</v>
      </c>
      <c r="AHB1291" s="1">
        <v>0</v>
      </c>
      <c r="AHC1291" s="1">
        <v>1</v>
      </c>
      <c r="AHD1291" s="1">
        <v>0</v>
      </c>
      <c r="AHE1291" s="1">
        <v>0</v>
      </c>
      <c r="AHF1291" s="1">
        <v>0</v>
      </c>
      <c r="AHH1291" s="1">
        <v>0</v>
      </c>
      <c r="AHI1291" s="1">
        <v>0</v>
      </c>
      <c r="AHK1291" s="1">
        <v>0</v>
      </c>
      <c r="AHL1291" s="1">
        <v>0</v>
      </c>
      <c r="AHM1291" s="1">
        <v>0</v>
      </c>
      <c r="AHN1291" s="1">
        <v>0</v>
      </c>
      <c r="AHO1291" s="1">
        <v>0</v>
      </c>
      <c r="AHP1291" s="1">
        <v>0</v>
      </c>
      <c r="AHQ1291" s="1">
        <v>0</v>
      </c>
      <c r="AHR1291" s="1">
        <v>0</v>
      </c>
      <c r="AIN1291" s="1">
        <v>0</v>
      </c>
      <c r="AIO1291" s="1">
        <v>0</v>
      </c>
      <c r="AIP1291" s="1">
        <v>0</v>
      </c>
      <c r="AIQ1291" s="1">
        <v>0</v>
      </c>
      <c r="AIR1291" s="1">
        <v>0</v>
      </c>
      <c r="AIS1291" s="1">
        <v>0</v>
      </c>
      <c r="AIT1291" s="3">
        <v>1</v>
      </c>
      <c r="AIU1291" s="1">
        <v>1</v>
      </c>
      <c r="AIV1291" s="1">
        <v>0</v>
      </c>
      <c r="AIW1291" s="1">
        <v>0</v>
      </c>
      <c r="AIX1291" s="1">
        <v>18</v>
      </c>
      <c r="AJB1291" s="1">
        <v>31</v>
      </c>
    </row>
    <row r="1292" spans="1:951" s="80" customFormat="1">
      <c r="B1292" s="80">
        <v>3</v>
      </c>
      <c r="C1292" s="80">
        <v>0</v>
      </c>
      <c r="Z1292" s="80">
        <v>0</v>
      </c>
      <c r="AA1292" s="80">
        <v>2</v>
      </c>
      <c r="AB1292" s="80" t="s">
        <v>9368</v>
      </c>
      <c r="AC1292" s="80">
        <v>0</v>
      </c>
      <c r="AE1292" s="80">
        <v>0</v>
      </c>
      <c r="AG1292" s="80">
        <v>0</v>
      </c>
      <c r="AI1292" s="80">
        <v>112</v>
      </c>
      <c r="DR1292" s="80">
        <v>90</v>
      </c>
      <c r="HA1292" s="80">
        <v>2</v>
      </c>
      <c r="HT1292" s="80">
        <v>0</v>
      </c>
      <c r="IP1292" s="80">
        <v>98</v>
      </c>
      <c r="LX1292" s="80">
        <v>68</v>
      </c>
      <c r="PG1292" s="80">
        <v>16</v>
      </c>
      <c r="SP1292" s="80">
        <v>96.8</v>
      </c>
      <c r="VX1292" s="80">
        <v>1</v>
      </c>
      <c r="WQ1292" s="80">
        <v>0</v>
      </c>
      <c r="AGS1292" s="80">
        <v>0</v>
      </c>
      <c r="AGT1292" s="80">
        <v>0</v>
      </c>
      <c r="AGU1292" s="80">
        <v>0</v>
      </c>
      <c r="AGV1292" s="80">
        <v>0</v>
      </c>
      <c r="AGW1292" s="80">
        <v>0</v>
      </c>
      <c r="AGX1292" s="80">
        <v>0</v>
      </c>
      <c r="AGY1292" s="80">
        <v>0</v>
      </c>
      <c r="AGZ1292" s="80">
        <v>0</v>
      </c>
      <c r="AHA1292" s="80">
        <v>0</v>
      </c>
      <c r="AHB1292" s="80">
        <v>0</v>
      </c>
      <c r="AHC1292" s="80">
        <v>1</v>
      </c>
      <c r="AHD1292" s="80">
        <v>0</v>
      </c>
      <c r="AHE1292" s="80">
        <v>0</v>
      </c>
      <c r="AHF1292" s="80">
        <v>0</v>
      </c>
      <c r="AHH1292" s="80">
        <v>0</v>
      </c>
      <c r="AHI1292" s="80">
        <v>0</v>
      </c>
      <c r="AHK1292" s="80">
        <v>0</v>
      </c>
      <c r="AHL1292" s="80">
        <v>0</v>
      </c>
      <c r="AHM1292" s="80">
        <v>0</v>
      </c>
      <c r="AHN1292" s="80">
        <v>0</v>
      </c>
      <c r="AHO1292" s="80">
        <v>0</v>
      </c>
      <c r="AHP1292" s="80">
        <v>0</v>
      </c>
      <c r="AHQ1292" s="80">
        <v>0</v>
      </c>
      <c r="AHR1292" s="80">
        <v>0</v>
      </c>
      <c r="AIN1292" s="80">
        <v>0</v>
      </c>
      <c r="AIO1292" s="80">
        <v>0</v>
      </c>
      <c r="AIP1292" s="80">
        <v>1</v>
      </c>
      <c r="AIQ1292" s="80">
        <v>1</v>
      </c>
      <c r="AIR1292" s="80">
        <v>1</v>
      </c>
      <c r="AIS1292" s="80">
        <v>1</v>
      </c>
      <c r="AIT1292" s="86">
        <v>1</v>
      </c>
      <c r="AIU1292" s="80">
        <v>0</v>
      </c>
      <c r="AIV1292" s="80">
        <v>0</v>
      </c>
      <c r="AIW1292" s="80">
        <v>0</v>
      </c>
      <c r="AIX1292" s="80">
        <v>14</v>
      </c>
    </row>
    <row r="1293" spans="1:951" s="1" customFormat="1">
      <c r="A1293" s="1">
        <v>270</v>
      </c>
      <c r="B1293" s="1">
        <v>1</v>
      </c>
      <c r="C1293" s="1">
        <v>1</v>
      </c>
      <c r="D1293" s="1" t="s">
        <v>9369</v>
      </c>
      <c r="O1293" s="1">
        <v>1</v>
      </c>
      <c r="Z1293" s="1">
        <v>0</v>
      </c>
      <c r="AA1293" s="1">
        <v>1</v>
      </c>
      <c r="AC1293" s="1">
        <v>0</v>
      </c>
      <c r="AE1293" s="1">
        <v>0</v>
      </c>
      <c r="AG1293" s="1">
        <v>0</v>
      </c>
      <c r="AI1293" s="1">
        <v>110</v>
      </c>
      <c r="DR1293" s="1">
        <v>60</v>
      </c>
      <c r="HA1293" s="1">
        <v>2</v>
      </c>
      <c r="HT1293" s="1">
        <v>0</v>
      </c>
      <c r="IP1293" s="1">
        <v>93</v>
      </c>
      <c r="IQ1293" s="1">
        <v>90</v>
      </c>
      <c r="LX1293" s="1">
        <v>90</v>
      </c>
      <c r="PG1293" s="1">
        <v>24</v>
      </c>
      <c r="SP1293" s="1">
        <v>98.9</v>
      </c>
      <c r="VX1293" s="1">
        <v>1</v>
      </c>
      <c r="WQ1293" s="1">
        <v>1</v>
      </c>
      <c r="WR1293" s="1">
        <v>1</v>
      </c>
      <c r="ADO1293" s="1">
        <v>6</v>
      </c>
      <c r="AGS1293" s="1">
        <v>0</v>
      </c>
      <c r="AGT1293" s="1">
        <v>0</v>
      </c>
      <c r="AGU1293" s="1">
        <v>0</v>
      </c>
      <c r="AGV1293" s="1">
        <v>0</v>
      </c>
      <c r="AGW1293" s="1">
        <v>1</v>
      </c>
      <c r="AGX1293" s="1">
        <v>1</v>
      </c>
      <c r="AGY1293" s="1">
        <v>0</v>
      </c>
      <c r="AGZ1293" s="1">
        <v>0</v>
      </c>
      <c r="AHA1293" s="1">
        <v>0</v>
      </c>
      <c r="AHB1293" s="1">
        <v>0</v>
      </c>
      <c r="AHC1293" s="1">
        <v>1</v>
      </c>
      <c r="AHD1293" s="1">
        <v>0</v>
      </c>
      <c r="AHE1293" s="1">
        <v>0</v>
      </c>
      <c r="AHF1293" s="1">
        <v>0</v>
      </c>
      <c r="AHH1293" s="1">
        <v>0</v>
      </c>
      <c r="AHI1293" s="1">
        <v>0</v>
      </c>
      <c r="AHK1293" s="1">
        <v>0</v>
      </c>
      <c r="AHL1293" s="1">
        <v>0</v>
      </c>
      <c r="AHM1293" s="1">
        <v>0</v>
      </c>
      <c r="AHN1293" s="1">
        <v>0</v>
      </c>
      <c r="AHO1293" s="1">
        <v>0</v>
      </c>
      <c r="AHP1293" s="1">
        <v>0</v>
      </c>
      <c r="AHQ1293" s="1">
        <v>0</v>
      </c>
      <c r="AHR1293" s="1">
        <v>0</v>
      </c>
      <c r="AIM1293" s="1">
        <v>0</v>
      </c>
      <c r="AIN1293" s="1">
        <v>0</v>
      </c>
      <c r="AIO1293" s="1">
        <v>0</v>
      </c>
      <c r="AIP1293" s="1">
        <v>1</v>
      </c>
      <c r="AIQ1293" s="1">
        <v>1</v>
      </c>
      <c r="AIR1293" s="1">
        <v>0</v>
      </c>
      <c r="AIS1293" s="1">
        <v>1</v>
      </c>
      <c r="AIT1293" s="3">
        <v>1</v>
      </c>
      <c r="AIV1293" s="1">
        <v>0</v>
      </c>
      <c r="AIW1293" s="1">
        <v>0</v>
      </c>
      <c r="AIX1293" s="1">
        <v>62</v>
      </c>
    </row>
    <row r="1294" spans="1:951" s="1" customFormat="1">
      <c r="B1294" s="1">
        <v>2</v>
      </c>
      <c r="C1294" s="1">
        <v>1</v>
      </c>
      <c r="D1294" s="1" t="s">
        <v>9370</v>
      </c>
      <c r="E1294" s="1" t="s">
        <v>9371</v>
      </c>
      <c r="F1294" s="1" t="s">
        <v>5146</v>
      </c>
      <c r="O1294" s="1">
        <v>0</v>
      </c>
      <c r="P1294" s="1">
        <v>0</v>
      </c>
      <c r="Q1294" s="1">
        <v>0</v>
      </c>
      <c r="Z1294" s="1">
        <v>0</v>
      </c>
      <c r="AA1294" s="1">
        <v>0</v>
      </c>
      <c r="AB1294" s="1" t="s">
        <v>9372</v>
      </c>
      <c r="AC1294" s="1">
        <v>3</v>
      </c>
      <c r="AD1294" s="1">
        <v>0</v>
      </c>
      <c r="AE1294" s="1">
        <v>8</v>
      </c>
      <c r="AF1294" s="1">
        <v>1</v>
      </c>
      <c r="AG1294" s="1">
        <v>0</v>
      </c>
      <c r="AJ1294" s="1">
        <v>140</v>
      </c>
      <c r="AM1294" s="1">
        <v>126</v>
      </c>
      <c r="AO1294" s="1">
        <v>140</v>
      </c>
      <c r="AQ1294" s="1">
        <v>118</v>
      </c>
      <c r="DS1294" s="1">
        <v>70</v>
      </c>
      <c r="DV1294" s="1">
        <v>68</v>
      </c>
      <c r="DX1294" s="1">
        <v>68</v>
      </c>
      <c r="DZ1294" s="1">
        <v>70</v>
      </c>
      <c r="HB1294" s="1">
        <v>2</v>
      </c>
      <c r="HE1294" s="1">
        <v>2</v>
      </c>
      <c r="HG1294" s="1">
        <v>2</v>
      </c>
      <c r="HI1294" s="1">
        <v>2</v>
      </c>
      <c r="HU1294" s="1">
        <v>0</v>
      </c>
      <c r="HX1294" s="1">
        <v>0</v>
      </c>
      <c r="HZ1294" s="1">
        <v>0</v>
      </c>
      <c r="IB1294" s="1">
        <v>0</v>
      </c>
      <c r="IP1294" s="1">
        <v>89.5</v>
      </c>
      <c r="IQ1294" s="1">
        <v>90.5</v>
      </c>
      <c r="IR1294" s="1">
        <v>88</v>
      </c>
      <c r="IS1294" s="1">
        <v>90.5</v>
      </c>
      <c r="IT1294" s="1">
        <v>89</v>
      </c>
      <c r="IU1294" s="1">
        <v>91</v>
      </c>
      <c r="IV1294" s="1">
        <v>93</v>
      </c>
      <c r="IW1294" s="1">
        <v>92</v>
      </c>
      <c r="IX1294" s="1">
        <v>91</v>
      </c>
      <c r="LY1294" s="1">
        <v>120</v>
      </c>
      <c r="MB1294" s="1">
        <v>125</v>
      </c>
      <c r="MC1294" s="1">
        <v>125</v>
      </c>
      <c r="MD1294" s="1">
        <v>106</v>
      </c>
      <c r="ME1294" s="1">
        <v>110</v>
      </c>
      <c r="MF1294" s="1">
        <v>100</v>
      </c>
      <c r="PH1294" s="1">
        <v>24</v>
      </c>
      <c r="PI1294" s="1">
        <v>23</v>
      </c>
      <c r="PK1294" s="1">
        <v>24</v>
      </c>
      <c r="PL1294" s="1">
        <v>24</v>
      </c>
      <c r="PM1294" s="1">
        <v>24</v>
      </c>
      <c r="PN1294" s="1">
        <v>24</v>
      </c>
      <c r="PO1294" s="1">
        <v>22</v>
      </c>
      <c r="SQ1294" s="1">
        <v>99.8</v>
      </c>
      <c r="SV1294" s="1">
        <v>100</v>
      </c>
      <c r="SX1294" s="1">
        <v>96.4</v>
      </c>
      <c r="VY1294" s="1">
        <v>1</v>
      </c>
      <c r="WD1294" s="1">
        <v>1</v>
      </c>
      <c r="WF1294" s="1">
        <v>0</v>
      </c>
      <c r="WQ1294" s="1">
        <v>1</v>
      </c>
      <c r="WR1294" s="1">
        <v>1</v>
      </c>
      <c r="WS1294" s="1">
        <v>1</v>
      </c>
      <c r="WT1294" s="1">
        <v>1</v>
      </c>
      <c r="WU1294" s="1">
        <v>1</v>
      </c>
      <c r="WV1294" s="1">
        <v>1</v>
      </c>
      <c r="WW1294" s="1">
        <v>1</v>
      </c>
      <c r="WX1294" s="1">
        <v>1</v>
      </c>
      <c r="WY1294" s="1">
        <v>1</v>
      </c>
      <c r="AGS1294" s="1">
        <v>0</v>
      </c>
      <c r="AGT1294" s="1">
        <v>0</v>
      </c>
      <c r="AGU1294" s="1">
        <v>0</v>
      </c>
      <c r="AGV1294" s="1">
        <v>0</v>
      </c>
      <c r="AGW1294" s="1">
        <v>1</v>
      </c>
      <c r="AGX1294" s="1">
        <v>1</v>
      </c>
      <c r="AGY1294" s="1">
        <v>0</v>
      </c>
      <c r="AGZ1294" s="1">
        <v>0</v>
      </c>
      <c r="AHA1294" s="1">
        <v>0</v>
      </c>
      <c r="AHB1294" s="1">
        <v>0</v>
      </c>
      <c r="AHC1294" s="1">
        <v>1</v>
      </c>
      <c r="AHD1294" s="1">
        <v>0</v>
      </c>
      <c r="AHE1294" s="1">
        <v>0</v>
      </c>
      <c r="AHF1294" s="1">
        <v>0</v>
      </c>
      <c r="AHH1294" s="1">
        <v>0</v>
      </c>
      <c r="AHI1294" s="1">
        <v>0</v>
      </c>
      <c r="AHK1294" s="1">
        <v>0</v>
      </c>
      <c r="AHL1294" s="1">
        <v>0</v>
      </c>
      <c r="AHM1294" s="1">
        <v>0</v>
      </c>
      <c r="AHN1294" s="1">
        <v>0</v>
      </c>
      <c r="AHO1294" s="1">
        <v>0</v>
      </c>
      <c r="AHP1294" s="1">
        <v>0</v>
      </c>
      <c r="AHQ1294" s="1">
        <v>0</v>
      </c>
      <c r="AHR1294" s="1">
        <f>8/3</f>
        <v>2.6666666666666665</v>
      </c>
      <c r="AIM1294" s="1">
        <v>0</v>
      </c>
      <c r="AIN1294" s="1">
        <v>0</v>
      </c>
      <c r="AIO1294" s="1">
        <v>0</v>
      </c>
      <c r="AIR1294" s="1">
        <v>0</v>
      </c>
      <c r="AIT1294" s="3">
        <v>3</v>
      </c>
      <c r="AIV1294" s="1">
        <v>0</v>
      </c>
      <c r="AIW1294" s="1">
        <v>0</v>
      </c>
      <c r="AIX1294" s="1">
        <v>64</v>
      </c>
      <c r="AIY1294" s="1">
        <v>132</v>
      </c>
      <c r="AIZ1294" s="1">
        <v>79</v>
      </c>
    </row>
    <row r="1295" spans="1:951" s="1" customFormat="1">
      <c r="B1295" s="1">
        <v>3</v>
      </c>
      <c r="C1295" s="1">
        <v>0</v>
      </c>
      <c r="Z1295" s="1">
        <v>0</v>
      </c>
      <c r="AA1295" s="1">
        <v>1</v>
      </c>
      <c r="AB1295" s="1" t="s">
        <v>9373</v>
      </c>
      <c r="AC1295" s="1">
        <v>0</v>
      </c>
      <c r="AE1295" s="1">
        <v>0</v>
      </c>
      <c r="AG1295" s="1">
        <v>0</v>
      </c>
      <c r="AI1295" s="1">
        <v>120</v>
      </c>
      <c r="AJ1295" s="1">
        <v>112</v>
      </c>
      <c r="DR1295" s="1">
        <v>82</v>
      </c>
      <c r="DS1295" s="1">
        <v>78</v>
      </c>
      <c r="HA1295" s="1">
        <v>2</v>
      </c>
      <c r="HB1295" s="1">
        <v>2</v>
      </c>
      <c r="HT1295" s="1">
        <v>0</v>
      </c>
      <c r="HU1295" s="1">
        <v>0</v>
      </c>
      <c r="IP1295" s="1">
        <v>89.5</v>
      </c>
      <c r="IQ1295" s="1">
        <v>91</v>
      </c>
      <c r="LX1295" s="1">
        <v>80</v>
      </c>
      <c r="LY1295" s="1">
        <v>83</v>
      </c>
      <c r="PG1295" s="1">
        <v>24</v>
      </c>
      <c r="PH1295" s="1">
        <v>24</v>
      </c>
      <c r="SP1295" s="1">
        <v>97.4</v>
      </c>
      <c r="SQ1295" s="1">
        <v>98</v>
      </c>
      <c r="VX1295" s="1">
        <v>0</v>
      </c>
      <c r="VY1295" s="1">
        <v>0</v>
      </c>
      <c r="WQ1295" s="1">
        <v>1</v>
      </c>
      <c r="WR1295" s="1">
        <v>1</v>
      </c>
      <c r="AGS1295" s="1">
        <v>0</v>
      </c>
      <c r="AGT1295" s="1">
        <v>0</v>
      </c>
      <c r="AGU1295" s="1">
        <v>0</v>
      </c>
      <c r="AGV1295" s="1">
        <v>0</v>
      </c>
      <c r="AGW1295" s="1">
        <v>1</v>
      </c>
      <c r="AGX1295" s="1">
        <v>1</v>
      </c>
      <c r="AGY1295" s="1">
        <v>0</v>
      </c>
      <c r="AGZ1295" s="1">
        <v>0</v>
      </c>
      <c r="AHA1295" s="1">
        <v>0</v>
      </c>
      <c r="AHB1295" s="1">
        <v>0</v>
      </c>
      <c r="AHC1295" s="1">
        <v>1</v>
      </c>
      <c r="AHD1295" s="1">
        <v>0</v>
      </c>
      <c r="AHE1295" s="1">
        <v>0</v>
      </c>
      <c r="AHF1295" s="1">
        <v>0</v>
      </c>
      <c r="AHH1295" s="1">
        <v>0</v>
      </c>
      <c r="AHI1295" s="1">
        <v>0</v>
      </c>
      <c r="AHK1295" s="1">
        <v>0</v>
      </c>
      <c r="AHL1295" s="1">
        <v>0</v>
      </c>
      <c r="AHM1295" s="1">
        <v>0</v>
      </c>
      <c r="AHN1295" s="1">
        <v>0</v>
      </c>
      <c r="AHO1295" s="1">
        <v>0</v>
      </c>
      <c r="AHP1295" s="1">
        <v>0</v>
      </c>
      <c r="AHQ1295" s="1">
        <v>0</v>
      </c>
      <c r="AHR1295" s="1">
        <v>0</v>
      </c>
      <c r="AIM1295" s="1">
        <v>0</v>
      </c>
      <c r="AIN1295" s="1">
        <v>0</v>
      </c>
      <c r="AIO1295" s="1">
        <v>0</v>
      </c>
      <c r="AIR1295" s="1">
        <v>0</v>
      </c>
      <c r="AIT1295" s="3">
        <v>2</v>
      </c>
      <c r="AIV1295" s="1">
        <v>0</v>
      </c>
      <c r="AIW1295" s="1">
        <v>0</v>
      </c>
      <c r="AIX1295" s="1">
        <v>45</v>
      </c>
      <c r="AIY1295" s="1">
        <v>30</v>
      </c>
    </row>
    <row r="1296" spans="1:951" s="18" customFormat="1">
      <c r="B1296" s="18">
        <v>4</v>
      </c>
      <c r="C1296" s="18">
        <v>0</v>
      </c>
      <c r="Z1296" s="18">
        <v>1</v>
      </c>
      <c r="AA1296" s="18">
        <v>0</v>
      </c>
      <c r="AB1296" s="18" t="s">
        <v>9374</v>
      </c>
      <c r="AC1296" s="18">
        <v>0</v>
      </c>
      <c r="AE1296" s="18">
        <v>1</v>
      </c>
      <c r="AF1296" s="18">
        <v>1</v>
      </c>
      <c r="AG1296" s="18">
        <v>0</v>
      </c>
      <c r="AGS1296" s="18">
        <v>0</v>
      </c>
      <c r="AGT1296" s="18">
        <v>0</v>
      </c>
      <c r="AGU1296" s="18">
        <v>0</v>
      </c>
      <c r="AGV1296" s="18">
        <v>0</v>
      </c>
      <c r="AGW1296" s="18">
        <v>1</v>
      </c>
      <c r="AGX1296" s="18">
        <v>1</v>
      </c>
      <c r="AGY1296" s="18">
        <v>0</v>
      </c>
      <c r="AGZ1296" s="18">
        <v>0</v>
      </c>
      <c r="AHA1296" s="18">
        <v>0</v>
      </c>
      <c r="AHB1296" s="18">
        <v>0</v>
      </c>
      <c r="AHC1296" s="18">
        <v>1</v>
      </c>
      <c r="AHD1296" s="18">
        <v>0</v>
      </c>
      <c r="AHE1296" s="18">
        <v>0</v>
      </c>
      <c r="AHF1296" s="18">
        <v>0</v>
      </c>
      <c r="AHH1296" s="18">
        <v>0</v>
      </c>
      <c r="AHI1296" s="18">
        <v>0</v>
      </c>
      <c r="AHK1296" s="18">
        <v>0</v>
      </c>
      <c r="AHL1296" s="18">
        <v>0</v>
      </c>
      <c r="AHM1296" s="18">
        <v>0</v>
      </c>
      <c r="AHN1296" s="18">
        <v>0</v>
      </c>
      <c r="AHO1296" s="18">
        <v>0</v>
      </c>
      <c r="AHP1296" s="18">
        <v>0</v>
      </c>
      <c r="AHQ1296" s="18">
        <v>0</v>
      </c>
      <c r="AIM1296" s="18">
        <v>0</v>
      </c>
      <c r="AIN1296" s="18">
        <v>0</v>
      </c>
      <c r="AIO1296" s="18">
        <v>0</v>
      </c>
      <c r="AIR1296" s="18">
        <v>0</v>
      </c>
      <c r="AIT1296" s="79">
        <v>0</v>
      </c>
      <c r="AIV1296" s="18">
        <v>0</v>
      </c>
      <c r="AIW1296" s="18">
        <v>0</v>
      </c>
    </row>
    <row r="1297" spans="1:939" s="1" customFormat="1">
      <c r="A1297" s="1">
        <v>271</v>
      </c>
      <c r="B1297" s="1">
        <v>1</v>
      </c>
      <c r="C1297" s="1">
        <v>1</v>
      </c>
      <c r="D1297" s="1" t="s">
        <v>8644</v>
      </c>
      <c r="E1297" s="1" t="s">
        <v>8585</v>
      </c>
      <c r="O1297" s="1">
        <v>0</v>
      </c>
      <c r="P1297" s="1">
        <v>0</v>
      </c>
      <c r="Z1297" s="1">
        <v>0</v>
      </c>
      <c r="AA1297" s="1">
        <v>0</v>
      </c>
      <c r="AB1297" s="1" t="s">
        <v>9375</v>
      </c>
      <c r="AC1297" s="1">
        <v>0</v>
      </c>
      <c r="AE1297" s="1">
        <v>0</v>
      </c>
      <c r="AG1297" s="1">
        <v>0</v>
      </c>
      <c r="AI1297" s="1">
        <v>118</v>
      </c>
      <c r="AJ1297" s="1">
        <v>128</v>
      </c>
      <c r="DR1297" s="1">
        <v>84</v>
      </c>
      <c r="DS1297" s="1">
        <v>72</v>
      </c>
      <c r="HA1297" s="1">
        <v>0</v>
      </c>
      <c r="HB1297" s="1">
        <v>0</v>
      </c>
      <c r="HT1297" s="1">
        <v>0</v>
      </c>
      <c r="HU1297" s="1">
        <v>0</v>
      </c>
      <c r="IP1297" s="1">
        <v>99</v>
      </c>
      <c r="IQ1297" s="1">
        <v>98</v>
      </c>
      <c r="LX1297" s="1">
        <v>84</v>
      </c>
      <c r="LY1297" s="1">
        <v>100</v>
      </c>
      <c r="PG1297" s="1">
        <v>18</v>
      </c>
      <c r="PH1297" s="1">
        <v>24</v>
      </c>
      <c r="SP1297" s="1">
        <v>96.8</v>
      </c>
      <c r="SQ1297" s="1">
        <v>99.2</v>
      </c>
      <c r="VX1297" s="1">
        <v>1</v>
      </c>
      <c r="VY1297" s="1">
        <v>0</v>
      </c>
      <c r="WQ1297" s="1">
        <v>0</v>
      </c>
      <c r="WR1297" s="1">
        <v>0</v>
      </c>
      <c r="AGS1297" s="1">
        <v>1</v>
      </c>
      <c r="AGT1297" s="1">
        <v>0</v>
      </c>
      <c r="AGU1297" s="1">
        <v>0</v>
      </c>
      <c r="AGV1297" s="1">
        <v>1</v>
      </c>
      <c r="AGW1297" s="1">
        <v>0</v>
      </c>
      <c r="AGX1297" s="1">
        <v>0</v>
      </c>
      <c r="AGY1297" s="1">
        <v>0</v>
      </c>
      <c r="AGZ1297" s="1">
        <v>0</v>
      </c>
      <c r="AHA1297" s="1">
        <v>0</v>
      </c>
      <c r="AHB1297" s="1">
        <v>0</v>
      </c>
      <c r="AHC1297" s="1">
        <v>1</v>
      </c>
      <c r="AHD1297" s="1">
        <v>0</v>
      </c>
      <c r="AHE1297" s="1">
        <v>0</v>
      </c>
      <c r="AHF1297" s="1">
        <v>0</v>
      </c>
      <c r="AHH1297" s="1">
        <v>0</v>
      </c>
      <c r="AHI1297" s="1">
        <v>0</v>
      </c>
      <c r="AHK1297" s="1">
        <v>0</v>
      </c>
      <c r="AHL1297" s="1">
        <v>0</v>
      </c>
      <c r="AHM1297" s="1">
        <v>0</v>
      </c>
      <c r="AHN1297" s="1">
        <v>0</v>
      </c>
      <c r="AHO1297" s="1">
        <v>0</v>
      </c>
      <c r="AHP1297" s="1">
        <v>0</v>
      </c>
      <c r="AHQ1297" s="1">
        <v>0</v>
      </c>
      <c r="AHR1297" s="1">
        <v>5</v>
      </c>
      <c r="AIM1297" s="1">
        <v>2</v>
      </c>
      <c r="AIN1297" s="1">
        <v>0</v>
      </c>
      <c r="AIO1297" s="1">
        <v>0</v>
      </c>
      <c r="AIP1297" s="1">
        <v>1</v>
      </c>
      <c r="AIQ1297" s="1">
        <v>1</v>
      </c>
      <c r="AIR1297" s="1">
        <v>1</v>
      </c>
      <c r="AIS1297" s="1">
        <v>1</v>
      </c>
      <c r="AIT1297" s="1">
        <v>1</v>
      </c>
      <c r="AIU1297" s="1">
        <v>1</v>
      </c>
      <c r="AIV1297" s="1">
        <v>0</v>
      </c>
      <c r="AIW1297" s="1">
        <v>0</v>
      </c>
      <c r="AIX1297" s="1">
        <v>46</v>
      </c>
      <c r="AJB1297" s="1">
        <v>52</v>
      </c>
    </row>
    <row r="1298" spans="1:939" s="1" customFormat="1">
      <c r="B1298" s="1">
        <v>2</v>
      </c>
      <c r="C1298" s="1">
        <v>0</v>
      </c>
      <c r="Z1298" s="1">
        <v>0</v>
      </c>
      <c r="AA1298" s="1">
        <v>2</v>
      </c>
      <c r="AB1298" s="1" t="s">
        <v>9376</v>
      </c>
      <c r="AC1298" s="1">
        <v>0</v>
      </c>
      <c r="AE1298" s="1">
        <v>0</v>
      </c>
      <c r="AG1298" s="1">
        <v>0</v>
      </c>
      <c r="AI1298" s="1">
        <v>118</v>
      </c>
      <c r="AJ1298" s="1">
        <v>140</v>
      </c>
      <c r="DR1298" s="1">
        <v>68</v>
      </c>
      <c r="DS1298" s="1">
        <v>70</v>
      </c>
      <c r="HA1298" s="1">
        <v>2</v>
      </c>
      <c r="HB1298" s="1">
        <v>0</v>
      </c>
      <c r="HT1298" s="1">
        <v>0</v>
      </c>
      <c r="HU1298" s="1">
        <v>0</v>
      </c>
      <c r="IP1298" s="1">
        <v>97</v>
      </c>
      <c r="IQ1298" s="1">
        <v>97</v>
      </c>
      <c r="LX1298" s="1">
        <v>74</v>
      </c>
      <c r="LY1298" s="1">
        <v>70</v>
      </c>
      <c r="PG1298" s="1">
        <v>18</v>
      </c>
      <c r="PH1298" s="1">
        <v>16</v>
      </c>
      <c r="SP1298" s="1">
        <v>97.5</v>
      </c>
      <c r="SQ1298" s="1">
        <v>96.6</v>
      </c>
      <c r="VX1298" s="1">
        <v>1</v>
      </c>
      <c r="VY1298" s="1">
        <v>1</v>
      </c>
      <c r="WQ1298" s="1">
        <v>0</v>
      </c>
      <c r="WR1298" s="1">
        <v>0</v>
      </c>
      <c r="AGS1298" s="1">
        <v>1</v>
      </c>
      <c r="AGT1298" s="1">
        <v>0</v>
      </c>
      <c r="AGU1298" s="1">
        <v>0</v>
      </c>
      <c r="AGV1298" s="1">
        <v>1</v>
      </c>
      <c r="AGW1298" s="1">
        <v>0</v>
      </c>
      <c r="AGX1298" s="1">
        <v>0</v>
      </c>
      <c r="AGY1298" s="1">
        <v>0</v>
      </c>
      <c r="AGZ1298" s="1">
        <v>0</v>
      </c>
      <c r="AHA1298" s="1">
        <v>0</v>
      </c>
      <c r="AHB1298" s="1">
        <v>0</v>
      </c>
      <c r="AHC1298" s="1">
        <v>1</v>
      </c>
      <c r="AHD1298" s="1">
        <v>0</v>
      </c>
      <c r="AHE1298" s="1">
        <v>0</v>
      </c>
      <c r="AHF1298" s="1">
        <v>0</v>
      </c>
      <c r="AHH1298" s="1">
        <v>0</v>
      </c>
      <c r="AHI1298" s="1">
        <v>0</v>
      </c>
      <c r="AHK1298" s="1">
        <v>0</v>
      </c>
      <c r="AHL1298" s="1">
        <v>0</v>
      </c>
      <c r="AHM1298" s="1">
        <v>0</v>
      </c>
      <c r="AHN1298" s="1">
        <v>0</v>
      </c>
      <c r="AHO1298" s="1">
        <v>0</v>
      </c>
      <c r="AHP1298" s="1">
        <v>0</v>
      </c>
      <c r="AHQ1298" s="1">
        <v>0</v>
      </c>
      <c r="AHR1298" s="1">
        <v>5</v>
      </c>
      <c r="AIN1298" s="1">
        <v>0</v>
      </c>
      <c r="AIO1298" s="1">
        <v>0</v>
      </c>
      <c r="AIT1298" s="1">
        <v>1</v>
      </c>
      <c r="AIU1298" s="1">
        <v>1</v>
      </c>
      <c r="AIV1298" s="1">
        <v>0</v>
      </c>
      <c r="AIW1298" s="1">
        <v>0</v>
      </c>
      <c r="AIX1298" s="1">
        <v>55</v>
      </c>
      <c r="AJB1298" s="1">
        <v>26</v>
      </c>
    </row>
    <row r="1299" spans="1:939" s="1" customFormat="1">
      <c r="B1299" s="1">
        <v>3</v>
      </c>
      <c r="C1299" s="1">
        <v>1</v>
      </c>
      <c r="D1299" s="1" t="s">
        <v>9377</v>
      </c>
      <c r="O1299" s="1">
        <v>0</v>
      </c>
      <c r="Z1299" s="1">
        <v>0</v>
      </c>
      <c r="AA1299" s="1">
        <v>2</v>
      </c>
      <c r="AB1299" s="1" t="s">
        <v>9378</v>
      </c>
      <c r="AC1299" s="1">
        <v>1</v>
      </c>
      <c r="AD1299" s="1">
        <v>0</v>
      </c>
      <c r="AE1299" s="1">
        <v>0</v>
      </c>
      <c r="AG1299" s="1">
        <v>0</v>
      </c>
      <c r="AI1299" s="1">
        <v>122</v>
      </c>
      <c r="AJ1299" s="1">
        <v>120</v>
      </c>
      <c r="DR1299" s="1">
        <v>64</v>
      </c>
      <c r="DS1299" s="1">
        <v>68</v>
      </c>
      <c r="HA1299" s="1">
        <v>0</v>
      </c>
      <c r="HB1299" s="1">
        <v>0</v>
      </c>
      <c r="HT1299" s="1">
        <v>0</v>
      </c>
      <c r="HU1299" s="1">
        <v>0</v>
      </c>
      <c r="IP1299" s="1">
        <v>99</v>
      </c>
      <c r="IQ1299" s="1">
        <v>97</v>
      </c>
      <c r="LX1299" s="1">
        <v>74</v>
      </c>
      <c r="LY1299" s="1">
        <v>64</v>
      </c>
      <c r="PG1299" s="1">
        <v>16</v>
      </c>
      <c r="PH1299" s="1">
        <v>16</v>
      </c>
      <c r="SP1299" s="1">
        <v>96.5</v>
      </c>
      <c r="SQ1299" s="1">
        <v>96.6</v>
      </c>
      <c r="VX1299" s="1">
        <v>1</v>
      </c>
      <c r="VY1299" s="1">
        <v>1</v>
      </c>
      <c r="WQ1299" s="1">
        <v>0</v>
      </c>
      <c r="WR1299" s="1">
        <v>0</v>
      </c>
      <c r="AGS1299" s="1">
        <v>1</v>
      </c>
      <c r="AGT1299" s="1">
        <v>0</v>
      </c>
      <c r="AGU1299" s="1">
        <v>0</v>
      </c>
      <c r="AGV1299" s="1">
        <v>1</v>
      </c>
      <c r="AGW1299" s="1">
        <v>0</v>
      </c>
      <c r="AGX1299" s="1">
        <v>0</v>
      </c>
      <c r="AGY1299" s="1">
        <v>0</v>
      </c>
      <c r="AGZ1299" s="1">
        <v>0</v>
      </c>
      <c r="AHA1299" s="1">
        <v>0</v>
      </c>
      <c r="AHB1299" s="1">
        <v>0</v>
      </c>
      <c r="AHC1299" s="1">
        <v>1</v>
      </c>
      <c r="AHD1299" s="1">
        <v>0</v>
      </c>
      <c r="AHE1299" s="1">
        <v>0</v>
      </c>
      <c r="AHF1299" s="1">
        <v>0</v>
      </c>
      <c r="AHH1299" s="1">
        <v>0</v>
      </c>
      <c r="AHI1299" s="1">
        <v>0</v>
      </c>
      <c r="AHK1299" s="1">
        <v>0</v>
      </c>
      <c r="AHL1299" s="1">
        <v>0</v>
      </c>
      <c r="AHM1299" s="1">
        <v>0</v>
      </c>
      <c r="AHN1299" s="1">
        <v>0</v>
      </c>
      <c r="AHO1299" s="1">
        <v>0</v>
      </c>
      <c r="AHP1299" s="1">
        <v>0</v>
      </c>
      <c r="AHQ1299" s="1">
        <v>0</v>
      </c>
      <c r="AHR1299" s="1">
        <v>3.5</v>
      </c>
      <c r="AIN1299" s="1">
        <v>0</v>
      </c>
      <c r="AIO1299" s="1">
        <v>0</v>
      </c>
      <c r="AIT1299" s="1">
        <v>0</v>
      </c>
      <c r="AIU1299" s="1">
        <v>2</v>
      </c>
      <c r="AIV1299" s="1">
        <v>0</v>
      </c>
      <c r="AIW1299" s="1">
        <v>0</v>
      </c>
      <c r="AJB1299" s="1">
        <v>32</v>
      </c>
      <c r="AJC1299" s="1">
        <v>40</v>
      </c>
    </row>
    <row r="1300" spans="1:939" s="1" customFormat="1">
      <c r="B1300" s="1">
        <v>4</v>
      </c>
      <c r="C1300" s="1">
        <v>1</v>
      </c>
      <c r="D1300" s="1" t="s">
        <v>7646</v>
      </c>
      <c r="O1300" s="1">
        <v>0</v>
      </c>
      <c r="Z1300" s="1">
        <v>0</v>
      </c>
      <c r="AA1300" s="1">
        <v>2</v>
      </c>
      <c r="AC1300" s="1">
        <v>31</v>
      </c>
      <c r="AD1300" s="1">
        <v>0</v>
      </c>
      <c r="AE1300" s="1">
        <v>0</v>
      </c>
      <c r="AG1300" s="1">
        <v>0</v>
      </c>
      <c r="AI1300" s="1">
        <v>128</v>
      </c>
      <c r="AJ1300" s="1">
        <v>140</v>
      </c>
      <c r="DR1300" s="1">
        <v>60</v>
      </c>
      <c r="DS1300" s="1">
        <v>80</v>
      </c>
      <c r="HA1300" s="1">
        <v>0</v>
      </c>
      <c r="HB1300" s="1">
        <v>0</v>
      </c>
      <c r="HT1300" s="1">
        <v>0</v>
      </c>
      <c r="HU1300" s="1">
        <v>0</v>
      </c>
      <c r="IP1300" s="1">
        <v>97</v>
      </c>
      <c r="IQ1300" s="1">
        <v>99</v>
      </c>
      <c r="LX1300" s="1">
        <v>74</v>
      </c>
      <c r="LY1300" s="1">
        <v>76</v>
      </c>
      <c r="PG1300" s="1">
        <v>18</v>
      </c>
      <c r="PH1300" s="1">
        <v>18</v>
      </c>
      <c r="SP1300" s="1">
        <v>96.7</v>
      </c>
      <c r="SQ1300" s="1">
        <v>96.8</v>
      </c>
      <c r="VX1300" s="1">
        <v>1</v>
      </c>
      <c r="VY1300" s="1">
        <v>1</v>
      </c>
      <c r="WQ1300" s="1">
        <v>0</v>
      </c>
      <c r="WR1300" s="1">
        <v>0</v>
      </c>
      <c r="AGS1300" s="1">
        <v>0</v>
      </c>
      <c r="AGT1300" s="1">
        <v>0</v>
      </c>
      <c r="AGU1300" s="1">
        <v>0</v>
      </c>
      <c r="AGV1300" s="1">
        <v>0</v>
      </c>
      <c r="AGW1300" s="1">
        <v>0</v>
      </c>
      <c r="AGX1300" s="1">
        <v>0</v>
      </c>
      <c r="AGY1300" s="1">
        <v>0</v>
      </c>
      <c r="AGZ1300" s="1">
        <v>0</v>
      </c>
      <c r="AHA1300" s="1">
        <v>0</v>
      </c>
      <c r="AHB1300" s="1">
        <v>0</v>
      </c>
      <c r="AHC1300" s="1">
        <v>1</v>
      </c>
      <c r="AHD1300" s="1">
        <v>0</v>
      </c>
      <c r="AHE1300" s="1">
        <v>0</v>
      </c>
      <c r="AHF1300" s="1">
        <v>0</v>
      </c>
      <c r="AHH1300" s="1">
        <v>0</v>
      </c>
      <c r="AHI1300" s="1">
        <v>0</v>
      </c>
      <c r="AHK1300" s="1">
        <v>0</v>
      </c>
      <c r="AHL1300" s="1">
        <v>0</v>
      </c>
      <c r="AHM1300" s="1">
        <v>0</v>
      </c>
      <c r="AHN1300" s="1">
        <v>0</v>
      </c>
      <c r="AHO1300" s="1">
        <v>0</v>
      </c>
      <c r="AHP1300" s="1">
        <v>0</v>
      </c>
      <c r="AHQ1300" s="1">
        <v>0</v>
      </c>
      <c r="AHR1300" s="1">
        <v>3.5</v>
      </c>
      <c r="AIN1300" s="1">
        <v>0</v>
      </c>
      <c r="AIO1300" s="1">
        <v>0</v>
      </c>
      <c r="AIT1300" s="1">
        <v>2</v>
      </c>
      <c r="AIU1300" s="1">
        <v>0</v>
      </c>
      <c r="AIV1300" s="1">
        <v>0</v>
      </c>
      <c r="AIW1300" s="1">
        <v>0</v>
      </c>
      <c r="AIX1300" s="1">
        <v>25</v>
      </c>
      <c r="AIY1300" s="1">
        <v>40</v>
      </c>
    </row>
    <row r="1301" spans="1:939" s="80" customFormat="1">
      <c r="B1301" s="80">
        <v>5</v>
      </c>
      <c r="C1301" s="80">
        <v>0</v>
      </c>
      <c r="Z1301" s="80">
        <v>0</v>
      </c>
      <c r="AA1301" s="80">
        <v>2</v>
      </c>
      <c r="AB1301" s="80" t="s">
        <v>9379</v>
      </c>
      <c r="AC1301" s="80">
        <v>0</v>
      </c>
      <c r="AE1301" s="80">
        <v>0</v>
      </c>
      <c r="AG1301" s="80">
        <v>0</v>
      </c>
      <c r="AI1301" s="80">
        <v>124</v>
      </c>
      <c r="DR1301" s="80">
        <v>76</v>
      </c>
      <c r="HA1301" s="80">
        <v>0</v>
      </c>
      <c r="HT1301" s="80">
        <v>0</v>
      </c>
      <c r="IP1301" s="80">
        <v>97</v>
      </c>
      <c r="LX1301" s="80">
        <v>70</v>
      </c>
      <c r="PG1301" s="80">
        <v>16</v>
      </c>
      <c r="SP1301" s="80">
        <v>97.3</v>
      </c>
      <c r="VX1301" s="80">
        <v>1</v>
      </c>
      <c r="WQ1301" s="80">
        <v>0</v>
      </c>
      <c r="AGS1301" s="18">
        <v>0</v>
      </c>
      <c r="AGT1301" s="18">
        <v>0</v>
      </c>
      <c r="AGU1301" s="18">
        <v>0</v>
      </c>
      <c r="AGV1301" s="18">
        <v>0</v>
      </c>
      <c r="AGW1301" s="18">
        <v>0</v>
      </c>
      <c r="AGX1301" s="18">
        <v>0</v>
      </c>
      <c r="AGY1301" s="18">
        <v>0</v>
      </c>
      <c r="AGZ1301" s="18">
        <v>0</v>
      </c>
      <c r="AHA1301" s="18">
        <v>0</v>
      </c>
      <c r="AHB1301" s="18">
        <v>0</v>
      </c>
      <c r="AHC1301" s="18">
        <v>1</v>
      </c>
      <c r="AHD1301" s="18">
        <v>0</v>
      </c>
      <c r="AHE1301" s="18">
        <v>0</v>
      </c>
      <c r="AHF1301" s="18">
        <v>0</v>
      </c>
      <c r="AHG1301" s="18"/>
      <c r="AHH1301" s="18">
        <v>0</v>
      </c>
      <c r="AHI1301" s="18">
        <v>0</v>
      </c>
      <c r="AHJ1301" s="18"/>
      <c r="AHK1301" s="18">
        <v>0</v>
      </c>
      <c r="AHL1301" s="18">
        <v>0</v>
      </c>
      <c r="AHM1301" s="18">
        <v>0</v>
      </c>
      <c r="AHN1301" s="18">
        <v>0</v>
      </c>
      <c r="AHO1301" s="18">
        <v>0</v>
      </c>
      <c r="AHP1301" s="18">
        <v>0</v>
      </c>
      <c r="AHQ1301" s="18">
        <v>0</v>
      </c>
      <c r="AHR1301" s="18">
        <v>0</v>
      </c>
      <c r="AIM1301" s="18"/>
      <c r="AIN1301" s="18">
        <v>0</v>
      </c>
      <c r="AIO1301" s="18">
        <v>0</v>
      </c>
      <c r="AIP1301" s="18"/>
      <c r="AIQ1301" s="18"/>
      <c r="AIR1301" s="18"/>
      <c r="AIS1301" s="18"/>
      <c r="AIT1301" s="18">
        <v>0</v>
      </c>
      <c r="AIU1301" s="18">
        <v>1</v>
      </c>
      <c r="AIV1301" s="18">
        <v>0</v>
      </c>
      <c r="AIW1301" s="18">
        <v>0</v>
      </c>
      <c r="AIX1301" s="18"/>
      <c r="AIY1301" s="18"/>
      <c r="AJB1301" s="18">
        <v>25</v>
      </c>
      <c r="AJC1301" s="18"/>
    </row>
    <row r="1302" spans="1:939" s="1" customFormat="1">
      <c r="A1302" s="1">
        <v>272</v>
      </c>
      <c r="B1302" s="1">
        <v>1</v>
      </c>
      <c r="C1302" s="1">
        <v>1</v>
      </c>
      <c r="D1302" s="1" t="s">
        <v>9380</v>
      </c>
      <c r="O1302" s="1">
        <v>0</v>
      </c>
      <c r="Z1302" s="1">
        <v>0</v>
      </c>
      <c r="AA1302" s="1">
        <v>2</v>
      </c>
      <c r="AB1302" s="1" t="s">
        <v>9381</v>
      </c>
      <c r="AC1302" s="1">
        <v>0</v>
      </c>
      <c r="AE1302" s="1">
        <v>0</v>
      </c>
      <c r="AG1302" s="1">
        <v>0</v>
      </c>
      <c r="AI1302" s="1">
        <v>118</v>
      </c>
      <c r="DR1302" s="1">
        <v>70</v>
      </c>
      <c r="HA1302" s="1">
        <v>0</v>
      </c>
      <c r="HT1302" s="1">
        <v>0</v>
      </c>
      <c r="IP1302" s="1">
        <v>98</v>
      </c>
      <c r="LX1302" s="1">
        <v>90</v>
      </c>
      <c r="PG1302" s="1">
        <v>16</v>
      </c>
      <c r="SP1302" s="1">
        <v>98.1</v>
      </c>
      <c r="VX1302" s="1">
        <v>1</v>
      </c>
      <c r="WQ1302" s="1">
        <v>0</v>
      </c>
      <c r="AGS1302" s="1">
        <v>1</v>
      </c>
      <c r="AGT1302" s="1">
        <v>0</v>
      </c>
      <c r="AGU1302" s="1">
        <v>0</v>
      </c>
      <c r="AGV1302" s="1">
        <v>1</v>
      </c>
      <c r="AGW1302" s="1">
        <v>0</v>
      </c>
      <c r="AGX1302" s="1">
        <v>0</v>
      </c>
      <c r="AGY1302" s="1">
        <v>0</v>
      </c>
      <c r="AGZ1302" s="1">
        <v>0</v>
      </c>
      <c r="AHA1302" s="1">
        <v>0</v>
      </c>
      <c r="AHB1302" s="1">
        <v>0</v>
      </c>
      <c r="AHC1302" s="1">
        <v>1</v>
      </c>
      <c r="AHD1302" s="1">
        <v>0</v>
      </c>
      <c r="AHE1302" s="1">
        <v>0</v>
      </c>
      <c r="AHF1302" s="1">
        <v>0</v>
      </c>
      <c r="AHH1302" s="1">
        <v>0</v>
      </c>
      <c r="AHI1302" s="1">
        <v>0</v>
      </c>
      <c r="AHK1302" s="1">
        <v>0</v>
      </c>
      <c r="AHL1302" s="1">
        <v>0</v>
      </c>
      <c r="AHM1302" s="1">
        <v>0</v>
      </c>
      <c r="AHN1302" s="1">
        <v>0</v>
      </c>
      <c r="AHO1302" s="1">
        <v>0</v>
      </c>
      <c r="AHP1302" s="1">
        <v>0</v>
      </c>
      <c r="AHQ1302" s="1">
        <v>0</v>
      </c>
      <c r="AHR1302" s="1">
        <v>3</v>
      </c>
      <c r="AIM1302" s="1">
        <v>2</v>
      </c>
      <c r="AIN1302" s="1">
        <v>0</v>
      </c>
      <c r="AIO1302" s="1">
        <v>0</v>
      </c>
      <c r="AIP1302" s="1">
        <v>1</v>
      </c>
      <c r="AIQ1302" s="1">
        <v>1</v>
      </c>
      <c r="AIR1302" s="1">
        <v>1</v>
      </c>
      <c r="AIS1302" s="1">
        <v>1</v>
      </c>
      <c r="AIT1302" s="3">
        <v>0</v>
      </c>
      <c r="AIU1302" s="1">
        <v>1</v>
      </c>
      <c r="AIV1302" s="1">
        <v>0</v>
      </c>
      <c r="AIW1302" s="1">
        <v>0</v>
      </c>
      <c r="AJB1302" s="1">
        <v>44</v>
      </c>
    </row>
    <row r="1303" spans="1:939" s="1" customFormat="1">
      <c r="B1303" s="1">
        <v>2</v>
      </c>
      <c r="C1303" s="1">
        <v>0</v>
      </c>
      <c r="Z1303" s="1">
        <v>0</v>
      </c>
      <c r="AA1303" s="1">
        <v>2</v>
      </c>
      <c r="AB1303" s="1" t="s">
        <v>9382</v>
      </c>
      <c r="AC1303" s="1">
        <v>0</v>
      </c>
      <c r="AE1303" s="1">
        <v>1</v>
      </c>
      <c r="AF1303" s="1">
        <v>0</v>
      </c>
      <c r="AG1303" s="1">
        <v>0</v>
      </c>
      <c r="AI1303" s="1">
        <v>124</v>
      </c>
      <c r="AJ1303" s="1">
        <v>110</v>
      </c>
      <c r="DR1303" s="1">
        <v>82</v>
      </c>
      <c r="DS1303" s="1">
        <v>66</v>
      </c>
      <c r="HA1303" s="1">
        <v>2</v>
      </c>
      <c r="HB1303" s="1">
        <v>0</v>
      </c>
      <c r="HT1303" s="1">
        <v>0</v>
      </c>
      <c r="HU1303" s="1">
        <v>0</v>
      </c>
      <c r="IP1303" s="1">
        <v>96</v>
      </c>
      <c r="IQ1303" s="1">
        <v>99</v>
      </c>
      <c r="LX1303" s="1">
        <v>84</v>
      </c>
      <c r="LY1303" s="1">
        <v>72</v>
      </c>
      <c r="PG1303" s="1">
        <v>18</v>
      </c>
      <c r="PH1303" s="1">
        <v>16</v>
      </c>
      <c r="SP1303" s="1">
        <v>97.7</v>
      </c>
      <c r="SQ1303" s="1">
        <v>97.8</v>
      </c>
      <c r="VX1303" s="1">
        <v>1</v>
      </c>
      <c r="VY1303" s="1">
        <v>0</v>
      </c>
      <c r="WQ1303" s="1">
        <v>0</v>
      </c>
      <c r="WR1303" s="1">
        <v>0</v>
      </c>
      <c r="AGS1303" s="1">
        <v>1</v>
      </c>
      <c r="AGT1303" s="1">
        <v>0</v>
      </c>
      <c r="AGU1303" s="1">
        <v>0</v>
      </c>
      <c r="AGV1303" s="1">
        <v>1</v>
      </c>
      <c r="AGW1303" s="1">
        <v>0</v>
      </c>
      <c r="AGX1303" s="1">
        <v>0</v>
      </c>
      <c r="AGY1303" s="1">
        <v>0</v>
      </c>
      <c r="AGZ1303" s="1">
        <v>0</v>
      </c>
      <c r="AHA1303" s="1">
        <v>0</v>
      </c>
      <c r="AHB1303" s="1">
        <v>0</v>
      </c>
      <c r="AHC1303" s="1">
        <v>1</v>
      </c>
      <c r="AHD1303" s="1">
        <v>0</v>
      </c>
      <c r="AHE1303" s="1">
        <v>0</v>
      </c>
      <c r="AHF1303" s="1">
        <v>0</v>
      </c>
      <c r="AHH1303" s="1">
        <v>0</v>
      </c>
      <c r="AHI1303" s="1">
        <v>0</v>
      </c>
      <c r="AHK1303" s="1">
        <v>0</v>
      </c>
      <c r="AHL1303" s="1">
        <v>0</v>
      </c>
      <c r="AHM1303" s="1">
        <v>0</v>
      </c>
      <c r="AHN1303" s="1">
        <v>0</v>
      </c>
      <c r="AHO1303" s="1">
        <v>0</v>
      </c>
      <c r="AHP1303" s="1">
        <v>0</v>
      </c>
      <c r="AHQ1303" s="1">
        <v>0</v>
      </c>
      <c r="AHR1303" s="1">
        <v>0</v>
      </c>
      <c r="AIN1303" s="1">
        <v>0</v>
      </c>
      <c r="AIO1303" s="1">
        <v>0</v>
      </c>
      <c r="AIT1303" s="3">
        <v>1</v>
      </c>
      <c r="AIU1303" s="1">
        <v>1</v>
      </c>
      <c r="AIV1303" s="1">
        <v>0</v>
      </c>
      <c r="AIW1303" s="1">
        <v>0</v>
      </c>
      <c r="AIX1303" s="1">
        <v>43</v>
      </c>
      <c r="AJB1303" s="1">
        <v>35</v>
      </c>
    </row>
    <row r="1304" spans="1:939" s="18" customFormat="1">
      <c r="B1304" s="18">
        <v>3</v>
      </c>
      <c r="C1304" s="18">
        <v>1</v>
      </c>
      <c r="D1304" s="18" t="s">
        <v>9383</v>
      </c>
      <c r="O1304" s="18">
        <v>0</v>
      </c>
      <c r="Z1304" s="18">
        <v>0</v>
      </c>
      <c r="AA1304" s="18">
        <v>2</v>
      </c>
      <c r="AB1304" s="18" t="s">
        <v>9384</v>
      </c>
      <c r="AC1304" s="18">
        <v>0</v>
      </c>
      <c r="AE1304" s="18">
        <v>0</v>
      </c>
      <c r="AG1304" s="18">
        <v>0</v>
      </c>
      <c r="AI1304" s="18">
        <v>106</v>
      </c>
      <c r="DR1304" s="18">
        <v>78</v>
      </c>
      <c r="HA1304" s="18">
        <v>0</v>
      </c>
      <c r="HT1304" s="18">
        <v>0</v>
      </c>
      <c r="IP1304" s="18">
        <v>98</v>
      </c>
      <c r="LX1304" s="18">
        <v>78</v>
      </c>
      <c r="PG1304" s="18">
        <v>16</v>
      </c>
      <c r="SP1304" s="18">
        <v>97.8</v>
      </c>
      <c r="VX1304" s="18">
        <v>1</v>
      </c>
      <c r="WQ1304" s="18">
        <v>0</v>
      </c>
      <c r="AGS1304" s="18">
        <v>0</v>
      </c>
      <c r="AGT1304" s="18">
        <v>0</v>
      </c>
      <c r="AGU1304" s="18">
        <v>0</v>
      </c>
      <c r="AGV1304" s="18">
        <v>0</v>
      </c>
      <c r="AGW1304" s="18">
        <v>0</v>
      </c>
      <c r="AGX1304" s="18">
        <v>0</v>
      </c>
      <c r="AGY1304" s="18">
        <v>0</v>
      </c>
      <c r="AGZ1304" s="18">
        <v>0</v>
      </c>
      <c r="AHA1304" s="18">
        <v>0</v>
      </c>
      <c r="AHB1304" s="18">
        <v>0</v>
      </c>
      <c r="AHC1304" s="18">
        <v>1</v>
      </c>
      <c r="AHD1304" s="18">
        <v>0</v>
      </c>
      <c r="AHE1304" s="18">
        <v>0</v>
      </c>
      <c r="AHF1304" s="18">
        <v>0</v>
      </c>
      <c r="AHH1304" s="18">
        <v>0</v>
      </c>
      <c r="AHI1304" s="18">
        <v>0</v>
      </c>
      <c r="AHK1304" s="18">
        <v>0</v>
      </c>
      <c r="AHL1304" s="18">
        <v>0</v>
      </c>
      <c r="AHM1304" s="18">
        <v>0</v>
      </c>
      <c r="AHN1304" s="18">
        <v>0</v>
      </c>
      <c r="AHO1304" s="18">
        <v>0</v>
      </c>
      <c r="AHP1304" s="18">
        <v>0</v>
      </c>
      <c r="AHQ1304" s="18">
        <v>0</v>
      </c>
      <c r="AHR1304" s="18">
        <v>0</v>
      </c>
      <c r="AIN1304" s="18">
        <v>0</v>
      </c>
      <c r="AIO1304" s="18">
        <v>0</v>
      </c>
      <c r="AIT1304" s="79">
        <v>1</v>
      </c>
      <c r="AIU1304" s="18">
        <v>0</v>
      </c>
      <c r="AIV1304" s="18">
        <v>0</v>
      </c>
      <c r="AIW1304" s="18">
        <v>0</v>
      </c>
      <c r="AIX1304" s="18">
        <v>19</v>
      </c>
    </row>
    <row r="1305" spans="1:939" s="1" customFormat="1">
      <c r="A1305" s="1">
        <v>273</v>
      </c>
      <c r="B1305" s="1">
        <v>1</v>
      </c>
      <c r="C1305" s="1">
        <v>1</v>
      </c>
      <c r="D1305" s="1" t="s">
        <v>4713</v>
      </c>
      <c r="E1305" s="1" t="s">
        <v>9385</v>
      </c>
      <c r="F1305" s="1" t="s">
        <v>8339</v>
      </c>
      <c r="O1305" s="1">
        <v>0</v>
      </c>
      <c r="P1305" s="1">
        <v>1</v>
      </c>
      <c r="Q1305" s="1">
        <v>1</v>
      </c>
      <c r="Z1305" s="1">
        <v>0</v>
      </c>
      <c r="AA1305" s="1">
        <v>1</v>
      </c>
      <c r="AB1305" s="1" t="s">
        <v>9386</v>
      </c>
      <c r="AC1305" s="1">
        <v>1</v>
      </c>
      <c r="AD1305" s="1">
        <v>0</v>
      </c>
      <c r="AE1305" s="1">
        <v>0</v>
      </c>
      <c r="AG1305" s="1">
        <v>0</v>
      </c>
      <c r="AI1305" s="1">
        <v>128</v>
      </c>
      <c r="DR1305" s="1">
        <v>94</v>
      </c>
      <c r="HA1305" s="1">
        <v>2</v>
      </c>
      <c r="HT1305" s="1">
        <v>0</v>
      </c>
      <c r="IP1305" s="1">
        <v>99</v>
      </c>
      <c r="LX1305" s="1">
        <v>110</v>
      </c>
      <c r="PG1305" s="1">
        <v>14</v>
      </c>
      <c r="SP1305" s="1">
        <v>98.9</v>
      </c>
      <c r="VX1305" s="1">
        <v>1</v>
      </c>
      <c r="WQ1305" s="1">
        <v>0</v>
      </c>
      <c r="ACG1305" s="1">
        <v>287</v>
      </c>
      <c r="AGS1305" s="1">
        <v>0</v>
      </c>
      <c r="AGT1305" s="1">
        <v>0</v>
      </c>
      <c r="AGU1305" s="1">
        <v>0</v>
      </c>
      <c r="AGV1305" s="1">
        <v>0</v>
      </c>
      <c r="AGW1305" s="1">
        <v>0</v>
      </c>
      <c r="AGX1305" s="1">
        <v>0</v>
      </c>
      <c r="AGY1305" s="1">
        <v>0</v>
      </c>
      <c r="AGZ1305" s="1">
        <v>0</v>
      </c>
      <c r="AHA1305" s="1">
        <v>0</v>
      </c>
      <c r="AHB1305" s="1">
        <v>0</v>
      </c>
      <c r="AHC1305" s="1">
        <v>1</v>
      </c>
      <c r="AHD1305" s="1">
        <v>0</v>
      </c>
      <c r="AHE1305" s="1">
        <v>0</v>
      </c>
      <c r="AHF1305" s="1">
        <v>0</v>
      </c>
      <c r="AHH1305" s="1">
        <v>0</v>
      </c>
      <c r="AHI1305" s="1">
        <v>0</v>
      </c>
      <c r="AHK1305" s="1">
        <v>0</v>
      </c>
      <c r="AHL1305" s="1">
        <v>0</v>
      </c>
      <c r="AHM1305" s="1">
        <v>0</v>
      </c>
      <c r="AHN1305" s="1">
        <v>0</v>
      </c>
      <c r="AHO1305" s="1">
        <v>0</v>
      </c>
      <c r="AHP1305" s="1">
        <v>0</v>
      </c>
      <c r="AHQ1305" s="1">
        <v>0</v>
      </c>
      <c r="AHR1305" s="1">
        <v>0</v>
      </c>
      <c r="AIM1305" s="1">
        <v>2</v>
      </c>
      <c r="AIN1305" s="1">
        <v>0</v>
      </c>
      <c r="AIO1305" s="1">
        <v>0</v>
      </c>
      <c r="AIP1305" s="1">
        <v>1</v>
      </c>
      <c r="AIQ1305" s="1">
        <v>1</v>
      </c>
      <c r="AIR1305" s="1">
        <v>1</v>
      </c>
      <c r="AIS1305" s="1">
        <v>1</v>
      </c>
      <c r="AIT1305" s="1">
        <v>1</v>
      </c>
      <c r="AIU1305" s="1">
        <v>0</v>
      </c>
      <c r="AIV1305" s="1">
        <v>0</v>
      </c>
      <c r="AIW1305" s="1">
        <v>0</v>
      </c>
      <c r="AIX1305" s="1">
        <v>53</v>
      </c>
    </row>
    <row r="1306" spans="1:939" s="1" customFormat="1">
      <c r="B1306" s="1">
        <v>2</v>
      </c>
      <c r="C1306" s="1">
        <v>1</v>
      </c>
      <c r="D1306" s="1" t="s">
        <v>5031</v>
      </c>
      <c r="E1306" s="1" t="s">
        <v>9387</v>
      </c>
      <c r="F1306" s="1" t="s">
        <v>9388</v>
      </c>
      <c r="O1306" s="1">
        <v>1</v>
      </c>
      <c r="P1306" s="1">
        <v>0</v>
      </c>
      <c r="Q1306" s="1">
        <v>1</v>
      </c>
      <c r="Z1306" s="1">
        <v>0</v>
      </c>
      <c r="AA1306" s="1">
        <v>1</v>
      </c>
      <c r="AB1306" s="1" t="s">
        <v>9389</v>
      </c>
      <c r="AC1306" s="1">
        <v>20</v>
      </c>
      <c r="AD1306" s="1">
        <v>1</v>
      </c>
      <c r="AE1306" s="1">
        <v>2</v>
      </c>
      <c r="AF1306" s="1">
        <v>0</v>
      </c>
      <c r="AG1306" s="1">
        <v>0</v>
      </c>
      <c r="AI1306" s="1">
        <v>110</v>
      </c>
      <c r="AJ1306" s="1">
        <v>118</v>
      </c>
      <c r="DR1306" s="1">
        <v>64</v>
      </c>
      <c r="DS1306" s="1">
        <v>66</v>
      </c>
      <c r="HA1306" s="1">
        <v>2</v>
      </c>
      <c r="HB1306" s="1">
        <v>2</v>
      </c>
      <c r="HT1306" s="1">
        <v>0</v>
      </c>
      <c r="HU1306" s="1">
        <v>0</v>
      </c>
      <c r="IP1306" s="1">
        <v>98</v>
      </c>
      <c r="IQ1306" s="1">
        <v>97</v>
      </c>
      <c r="LX1306" s="1">
        <v>108</v>
      </c>
      <c r="LY1306" s="1">
        <v>120</v>
      </c>
      <c r="PG1306" s="1">
        <v>16</v>
      </c>
      <c r="PH1306" s="1">
        <v>16</v>
      </c>
      <c r="SP1306" s="1">
        <v>97.8</v>
      </c>
      <c r="SQ1306" s="1">
        <v>97.7</v>
      </c>
      <c r="VX1306" s="1">
        <v>1</v>
      </c>
      <c r="VY1306" s="1">
        <v>1</v>
      </c>
      <c r="WQ1306" s="1">
        <v>0</v>
      </c>
      <c r="WR1306" s="1">
        <v>0</v>
      </c>
      <c r="ZY1306" s="1">
        <v>168.4</v>
      </c>
      <c r="ACG1306" s="1">
        <v>253</v>
      </c>
      <c r="ACH1306" s="1">
        <v>261</v>
      </c>
      <c r="ACI1306" s="1">
        <v>300</v>
      </c>
      <c r="ACJ1306" s="1">
        <v>352</v>
      </c>
      <c r="ACK1306" s="1">
        <v>298</v>
      </c>
      <c r="ACL1306" s="1">
        <v>232</v>
      </c>
      <c r="ACM1306" s="1">
        <v>206</v>
      </c>
      <c r="ACN1306" s="1">
        <v>135</v>
      </c>
      <c r="AGS1306" s="1">
        <v>0</v>
      </c>
      <c r="AGT1306" s="1">
        <v>0</v>
      </c>
      <c r="AGU1306" s="1">
        <v>0</v>
      </c>
      <c r="AGV1306" s="1">
        <v>0</v>
      </c>
      <c r="AGW1306" s="1">
        <v>0</v>
      </c>
      <c r="AGX1306" s="1">
        <v>0</v>
      </c>
      <c r="AGY1306" s="1">
        <v>0</v>
      </c>
      <c r="AGZ1306" s="1">
        <v>0</v>
      </c>
      <c r="AHA1306" s="1">
        <v>0</v>
      </c>
      <c r="AHB1306" s="1">
        <v>0</v>
      </c>
      <c r="AHC1306" s="1">
        <v>1</v>
      </c>
      <c r="AHD1306" s="1">
        <v>0</v>
      </c>
      <c r="AHE1306" s="1">
        <v>0</v>
      </c>
      <c r="AHF1306" s="1">
        <v>0</v>
      </c>
      <c r="AHH1306" s="1">
        <v>0</v>
      </c>
      <c r="AHI1306" s="1">
        <v>0</v>
      </c>
      <c r="AHK1306" s="1">
        <v>0</v>
      </c>
      <c r="AHL1306" s="1">
        <v>0</v>
      </c>
      <c r="AHM1306" s="1">
        <v>0</v>
      </c>
      <c r="AHN1306" s="1">
        <v>0</v>
      </c>
      <c r="AHO1306" s="1">
        <v>0</v>
      </c>
      <c r="AHP1306" s="1">
        <v>0</v>
      </c>
      <c r="AHQ1306" s="1">
        <v>0</v>
      </c>
      <c r="AHR1306" s="1">
        <v>0</v>
      </c>
      <c r="AIN1306" s="1">
        <v>0</v>
      </c>
      <c r="AIO1306" s="1">
        <v>0</v>
      </c>
      <c r="AIT1306" s="1">
        <v>0</v>
      </c>
      <c r="AIU1306" s="1">
        <v>2</v>
      </c>
      <c r="AIV1306" s="1">
        <v>0</v>
      </c>
      <c r="AIW1306" s="1">
        <v>0</v>
      </c>
      <c r="AJB1306" s="1">
        <v>59</v>
      </c>
      <c r="AJC1306" s="1">
        <v>70</v>
      </c>
    </row>
    <row r="1307" spans="1:939" s="80" customFormat="1">
      <c r="B1307" s="80">
        <v>3</v>
      </c>
      <c r="C1307" s="80">
        <v>0</v>
      </c>
      <c r="Z1307" s="80">
        <v>0</v>
      </c>
      <c r="AA1307" s="80">
        <v>2</v>
      </c>
      <c r="AB1307" s="80" t="s">
        <v>9390</v>
      </c>
      <c r="AC1307" s="80">
        <v>3</v>
      </c>
      <c r="AD1307" s="80">
        <v>0</v>
      </c>
      <c r="AE1307" s="80">
        <v>4</v>
      </c>
      <c r="AF1307" s="80">
        <v>0</v>
      </c>
      <c r="AG1307" s="80">
        <v>0</v>
      </c>
      <c r="AI1307" s="80">
        <v>118</v>
      </c>
      <c r="DR1307" s="80">
        <v>76</v>
      </c>
      <c r="HA1307" s="80">
        <v>0</v>
      </c>
      <c r="HT1307" s="80">
        <v>0</v>
      </c>
      <c r="IP1307" s="80">
        <v>97</v>
      </c>
      <c r="LX1307" s="80">
        <v>102</v>
      </c>
      <c r="PG1307" s="80">
        <v>16</v>
      </c>
      <c r="SP1307" s="80">
        <v>97.8</v>
      </c>
      <c r="VX1307" s="80">
        <v>1</v>
      </c>
      <c r="WQ1307" s="80">
        <v>0</v>
      </c>
      <c r="ACG1307" s="80">
        <v>236</v>
      </c>
      <c r="AGS1307" s="80">
        <v>0</v>
      </c>
      <c r="AGT1307" s="80">
        <v>0</v>
      </c>
      <c r="AGU1307" s="80">
        <v>0</v>
      </c>
      <c r="AGV1307" s="80">
        <v>0</v>
      </c>
      <c r="AGW1307" s="80">
        <v>0</v>
      </c>
      <c r="AGX1307" s="80">
        <v>0</v>
      </c>
      <c r="AGY1307" s="80">
        <v>0</v>
      </c>
      <c r="AGZ1307" s="80">
        <v>0</v>
      </c>
      <c r="AHA1307" s="80">
        <v>0</v>
      </c>
      <c r="AHB1307" s="80">
        <v>0</v>
      </c>
      <c r="AHC1307" s="80">
        <v>1</v>
      </c>
      <c r="AHD1307" s="80">
        <v>0</v>
      </c>
      <c r="AHE1307" s="80">
        <v>0</v>
      </c>
      <c r="AHF1307" s="80">
        <v>0</v>
      </c>
      <c r="AHH1307" s="80">
        <v>0</v>
      </c>
      <c r="AHI1307" s="80">
        <v>0</v>
      </c>
      <c r="AHK1307" s="80">
        <v>0</v>
      </c>
      <c r="AHL1307" s="80">
        <v>0</v>
      </c>
      <c r="AHM1307" s="80">
        <v>0</v>
      </c>
      <c r="AHN1307" s="80">
        <v>0</v>
      </c>
      <c r="AHO1307" s="80">
        <v>0</v>
      </c>
      <c r="AHP1307" s="80">
        <v>0</v>
      </c>
      <c r="AHQ1307" s="80">
        <v>0</v>
      </c>
      <c r="AHR1307" s="80">
        <v>0</v>
      </c>
      <c r="AIN1307" s="80">
        <v>0</v>
      </c>
      <c r="AIO1307" s="80">
        <v>0</v>
      </c>
      <c r="AIT1307" s="80">
        <v>0</v>
      </c>
      <c r="AIU1307" s="80">
        <v>1</v>
      </c>
      <c r="AIV1307" s="80">
        <v>0</v>
      </c>
      <c r="AIW1307" s="80">
        <v>0</v>
      </c>
      <c r="AJB1307" s="80">
        <v>30</v>
      </c>
    </row>
    <row r="1308" spans="1:939" s="1" customFormat="1">
      <c r="A1308" s="1">
        <v>274</v>
      </c>
      <c r="B1308" s="1">
        <v>1</v>
      </c>
      <c r="C1308" s="1">
        <v>0</v>
      </c>
      <c r="Z1308" s="1">
        <v>0</v>
      </c>
      <c r="AA1308" s="1">
        <v>1</v>
      </c>
      <c r="AC1308" s="1">
        <v>0</v>
      </c>
      <c r="AE1308" s="1">
        <v>0</v>
      </c>
      <c r="AG1308" s="1">
        <v>0</v>
      </c>
      <c r="AI1308" s="1">
        <v>132</v>
      </c>
      <c r="AJ1308" s="1">
        <v>118</v>
      </c>
      <c r="DR1308" s="1">
        <v>70</v>
      </c>
      <c r="DS1308" s="1">
        <v>68</v>
      </c>
      <c r="HA1308" s="1">
        <v>2</v>
      </c>
      <c r="HB1308" s="1">
        <v>2</v>
      </c>
      <c r="HT1308" s="1">
        <v>0</v>
      </c>
      <c r="HU1308" s="1">
        <v>0</v>
      </c>
      <c r="IP1308" s="1">
        <v>90</v>
      </c>
      <c r="IQ1308" s="1">
        <v>91</v>
      </c>
      <c r="LX1308" s="1">
        <v>66</v>
      </c>
      <c r="LY1308" s="1">
        <v>66</v>
      </c>
      <c r="PG1308" s="1">
        <v>16</v>
      </c>
      <c r="PH1308" s="1">
        <v>16</v>
      </c>
      <c r="SP1308" s="1">
        <v>98</v>
      </c>
      <c r="SQ1308" s="1">
        <v>98.4</v>
      </c>
      <c r="VX1308" s="1">
        <v>1</v>
      </c>
      <c r="VY1308" s="1">
        <v>1</v>
      </c>
      <c r="WQ1308" s="1">
        <v>1</v>
      </c>
      <c r="WR1308" s="1">
        <v>1</v>
      </c>
      <c r="AGS1308" s="1">
        <v>0</v>
      </c>
      <c r="AGT1308" s="1">
        <v>0</v>
      </c>
      <c r="AGU1308" s="1">
        <v>0</v>
      </c>
      <c r="AGV1308" s="1">
        <v>0</v>
      </c>
      <c r="AGW1308" s="1">
        <v>1</v>
      </c>
      <c r="AGX1308" s="1">
        <v>1</v>
      </c>
      <c r="AGY1308" s="1">
        <v>0</v>
      </c>
      <c r="AGZ1308" s="1">
        <v>0</v>
      </c>
      <c r="AHA1308" s="1">
        <v>0</v>
      </c>
      <c r="AHB1308" s="1">
        <v>0</v>
      </c>
      <c r="AHC1308" s="1">
        <v>1</v>
      </c>
      <c r="AHD1308" s="1">
        <v>0</v>
      </c>
      <c r="AHE1308" s="1">
        <v>0</v>
      </c>
      <c r="AHF1308" s="1">
        <v>0</v>
      </c>
      <c r="AHH1308" s="1">
        <v>0</v>
      </c>
      <c r="AHI1308" s="1">
        <v>0</v>
      </c>
      <c r="AHK1308" s="1">
        <v>0</v>
      </c>
      <c r="AHL1308" s="1">
        <v>0</v>
      </c>
      <c r="AHM1308" s="1">
        <v>0</v>
      </c>
      <c r="AHN1308" s="1">
        <v>0</v>
      </c>
      <c r="AHO1308" s="1">
        <v>0</v>
      </c>
      <c r="AHP1308" s="1">
        <v>0</v>
      </c>
      <c r="AHQ1308" s="1">
        <v>0</v>
      </c>
      <c r="AHR1308" s="1">
        <v>0</v>
      </c>
      <c r="AIM1308" s="1">
        <v>0</v>
      </c>
      <c r="AIN1308" s="1">
        <v>0</v>
      </c>
      <c r="AIO1308" s="1">
        <v>0</v>
      </c>
      <c r="AIP1308" s="1">
        <v>1</v>
      </c>
      <c r="AIQ1308" s="1">
        <v>1</v>
      </c>
      <c r="AIR1308" s="1">
        <v>0</v>
      </c>
      <c r="AIS1308" s="1">
        <v>1</v>
      </c>
      <c r="AIT1308" s="3">
        <v>0</v>
      </c>
      <c r="AIU1308" s="1">
        <v>2</v>
      </c>
      <c r="AIV1308" s="1">
        <v>0</v>
      </c>
      <c r="AIW1308" s="1">
        <v>0</v>
      </c>
      <c r="AJB1308" s="1">
        <v>80</v>
      </c>
      <c r="AJC1308" s="1">
        <v>20</v>
      </c>
    </row>
    <row r="1309" spans="1:939" s="1" customFormat="1">
      <c r="B1309" s="1">
        <v>2</v>
      </c>
      <c r="C1309" s="1">
        <v>0</v>
      </c>
      <c r="Z1309" s="1">
        <v>0</v>
      </c>
      <c r="AA1309" s="1">
        <v>2</v>
      </c>
      <c r="AB1309" s="1" t="s">
        <v>9391</v>
      </c>
      <c r="AC1309" s="1">
        <v>0</v>
      </c>
      <c r="AE1309" s="1">
        <v>2</v>
      </c>
      <c r="AF1309" s="1">
        <v>0</v>
      </c>
      <c r="AG1309" s="1">
        <v>0</v>
      </c>
      <c r="AI1309" s="1">
        <v>140</v>
      </c>
      <c r="AM1309" s="1">
        <v>128</v>
      </c>
      <c r="DR1309" s="1">
        <v>78</v>
      </c>
      <c r="DV1309" s="1">
        <v>76</v>
      </c>
      <c r="HA1309" s="1">
        <v>0</v>
      </c>
      <c r="HE1309" s="1">
        <v>2</v>
      </c>
      <c r="HT1309" s="1">
        <v>0</v>
      </c>
      <c r="HX1309" s="1">
        <v>0</v>
      </c>
      <c r="IP1309" s="1">
        <v>92</v>
      </c>
      <c r="IR1309" s="1">
        <v>90.5</v>
      </c>
      <c r="IT1309" s="1">
        <v>91</v>
      </c>
      <c r="LX1309" s="1">
        <v>114</v>
      </c>
      <c r="LY1309" s="1">
        <v>44</v>
      </c>
      <c r="MA1309" s="1">
        <v>89</v>
      </c>
      <c r="MB1309" s="1">
        <v>72</v>
      </c>
      <c r="PG1309" s="1">
        <v>16</v>
      </c>
      <c r="PK1309" s="1">
        <v>16</v>
      </c>
      <c r="SP1309" s="1">
        <v>99.3</v>
      </c>
      <c r="ST1309" s="1">
        <v>98.6</v>
      </c>
      <c r="VX1309" s="1">
        <v>1</v>
      </c>
      <c r="WB1309" s="1">
        <v>1</v>
      </c>
      <c r="WQ1309" s="1">
        <v>1</v>
      </c>
      <c r="WS1309" s="1">
        <v>0</v>
      </c>
      <c r="WU1309" s="1">
        <v>0</v>
      </c>
      <c r="ABB1309" s="1">
        <v>13.8</v>
      </c>
      <c r="ABE1309" s="1">
        <v>42</v>
      </c>
      <c r="ABM1309" s="1">
        <v>6.06</v>
      </c>
      <c r="ABO1309" s="1">
        <v>162</v>
      </c>
      <c r="AES1309" s="1">
        <v>4.3</v>
      </c>
      <c r="AFO1309" s="1" t="s">
        <v>9392</v>
      </c>
      <c r="AFP1309" s="1">
        <v>233</v>
      </c>
      <c r="AFQ1309" s="1">
        <v>2.88</v>
      </c>
      <c r="AFR1309" s="1">
        <v>2.4900000000000002</v>
      </c>
      <c r="AGF1309" s="1">
        <v>1</v>
      </c>
      <c r="AGS1309" s="1">
        <v>0</v>
      </c>
      <c r="AGT1309" s="1">
        <v>0</v>
      </c>
      <c r="AGU1309" s="1">
        <v>0</v>
      </c>
      <c r="AGV1309" s="1">
        <v>0</v>
      </c>
      <c r="AGW1309" s="1">
        <v>1</v>
      </c>
      <c r="AGX1309" s="1">
        <v>1</v>
      </c>
      <c r="AGY1309" s="1">
        <v>0</v>
      </c>
      <c r="AGZ1309" s="1">
        <v>0</v>
      </c>
      <c r="AHA1309" s="1">
        <v>0</v>
      </c>
      <c r="AHB1309" s="1">
        <v>0</v>
      </c>
      <c r="AHC1309" s="1">
        <v>1</v>
      </c>
      <c r="AHD1309" s="1">
        <v>0</v>
      </c>
      <c r="AHE1309" s="1">
        <v>0</v>
      </c>
      <c r="AHF1309" s="1">
        <v>0</v>
      </c>
      <c r="AHH1309" s="1">
        <v>0</v>
      </c>
      <c r="AHI1309" s="1">
        <v>0</v>
      </c>
      <c r="AHK1309" s="1">
        <v>0</v>
      </c>
      <c r="AHL1309" s="1">
        <v>0</v>
      </c>
      <c r="AHM1309" s="1">
        <v>0</v>
      </c>
      <c r="AHN1309" s="1">
        <v>0</v>
      </c>
      <c r="AHO1309" s="1">
        <v>0</v>
      </c>
      <c r="AHP1309" s="1">
        <v>0</v>
      </c>
      <c r="AHQ1309" s="1">
        <v>0</v>
      </c>
      <c r="AHR1309" s="1">
        <v>0</v>
      </c>
      <c r="AIM1309" s="1">
        <v>0</v>
      </c>
      <c r="AIN1309" s="1">
        <v>0</v>
      </c>
      <c r="AIO1309" s="1">
        <v>0</v>
      </c>
      <c r="AIR1309" s="1">
        <v>1</v>
      </c>
      <c r="AIT1309" s="3">
        <v>1</v>
      </c>
      <c r="AIU1309" s="1">
        <v>1</v>
      </c>
      <c r="AIV1309" s="1">
        <v>1</v>
      </c>
      <c r="AIW1309" s="1">
        <v>0</v>
      </c>
      <c r="AIX1309" s="1">
        <v>65</v>
      </c>
      <c r="AJB1309" s="1">
        <v>30</v>
      </c>
    </row>
    <row r="1310" spans="1:939" s="1" customFormat="1">
      <c r="B1310" s="1">
        <v>3</v>
      </c>
      <c r="C1310" s="1">
        <v>0</v>
      </c>
      <c r="Z1310" s="1">
        <v>0</v>
      </c>
      <c r="AA1310" s="1">
        <v>2</v>
      </c>
      <c r="AC1310" s="1">
        <v>0</v>
      </c>
      <c r="AE1310" s="1">
        <v>0</v>
      </c>
      <c r="AG1310" s="1">
        <v>0</v>
      </c>
      <c r="AI1310" s="1">
        <v>136</v>
      </c>
      <c r="AJ1310" s="1">
        <v>124</v>
      </c>
      <c r="DR1310" s="1">
        <v>68</v>
      </c>
      <c r="DS1310" s="1">
        <v>76</v>
      </c>
      <c r="HA1310" s="1">
        <v>0</v>
      </c>
      <c r="HB1310" s="1">
        <v>2</v>
      </c>
      <c r="HT1310" s="1">
        <v>0</v>
      </c>
      <c r="HU1310" s="1">
        <v>0</v>
      </c>
      <c r="IP1310" s="1">
        <v>93</v>
      </c>
      <c r="IQ1310" s="1">
        <v>92</v>
      </c>
      <c r="LX1310" s="1">
        <v>68</v>
      </c>
      <c r="LY1310" s="1">
        <v>68</v>
      </c>
      <c r="PG1310" s="1">
        <v>16</v>
      </c>
      <c r="PH1310" s="1">
        <v>16</v>
      </c>
      <c r="SP1310" s="1">
        <v>97.9</v>
      </c>
      <c r="SQ1310" s="1">
        <v>97.1</v>
      </c>
      <c r="VX1310" s="1">
        <v>1</v>
      </c>
      <c r="VY1310" s="1">
        <v>1</v>
      </c>
      <c r="WQ1310" s="1">
        <v>0</v>
      </c>
      <c r="WR1310" s="1">
        <v>0</v>
      </c>
      <c r="AGS1310" s="1">
        <v>0</v>
      </c>
      <c r="AGT1310" s="1">
        <v>0</v>
      </c>
      <c r="AGU1310" s="1">
        <v>0</v>
      </c>
      <c r="AGV1310" s="1">
        <v>0</v>
      </c>
      <c r="AGW1310" s="1">
        <v>0</v>
      </c>
      <c r="AGX1310" s="1">
        <v>0</v>
      </c>
      <c r="AGY1310" s="1">
        <v>0</v>
      </c>
      <c r="AGZ1310" s="1">
        <v>0</v>
      </c>
      <c r="AHA1310" s="1">
        <v>0</v>
      </c>
      <c r="AHB1310" s="1">
        <v>0</v>
      </c>
      <c r="AHC1310" s="1">
        <v>1</v>
      </c>
      <c r="AHD1310" s="1">
        <v>0</v>
      </c>
      <c r="AHE1310" s="1">
        <v>0</v>
      </c>
      <c r="AHF1310" s="1">
        <v>0</v>
      </c>
      <c r="AHH1310" s="1">
        <v>0</v>
      </c>
      <c r="AHI1310" s="1">
        <v>0</v>
      </c>
      <c r="AHK1310" s="1">
        <v>0</v>
      </c>
      <c r="AHL1310" s="1">
        <v>0</v>
      </c>
      <c r="AHM1310" s="1">
        <v>0</v>
      </c>
      <c r="AHN1310" s="1">
        <v>0</v>
      </c>
      <c r="AHO1310" s="1">
        <v>0</v>
      </c>
      <c r="AHP1310" s="1">
        <v>0</v>
      </c>
      <c r="AHQ1310" s="1">
        <v>0</v>
      </c>
      <c r="AHR1310" s="1">
        <v>0</v>
      </c>
      <c r="AIM1310" s="1">
        <v>0</v>
      </c>
      <c r="AIN1310" s="1">
        <v>0</v>
      </c>
      <c r="AIO1310" s="1">
        <v>0</v>
      </c>
      <c r="AIT1310" s="3">
        <v>1</v>
      </c>
      <c r="AIU1310" s="1">
        <v>1</v>
      </c>
      <c r="AIV1310" s="1">
        <v>0</v>
      </c>
      <c r="AIW1310" s="1">
        <v>0</v>
      </c>
      <c r="AIX1310" s="1">
        <v>35</v>
      </c>
      <c r="AJB1310" s="1">
        <v>20</v>
      </c>
    </row>
    <row r="1311" spans="1:939" s="18" customFormat="1">
      <c r="B1311" s="18">
        <v>4</v>
      </c>
      <c r="C1311" s="18">
        <v>0</v>
      </c>
      <c r="Z1311" s="18">
        <v>0</v>
      </c>
      <c r="AA1311" s="18">
        <v>2</v>
      </c>
      <c r="AB1311" s="18" t="s">
        <v>9393</v>
      </c>
      <c r="AC1311" s="18">
        <v>0</v>
      </c>
      <c r="AE1311" s="18">
        <v>0</v>
      </c>
      <c r="AG1311" s="18">
        <v>0</v>
      </c>
      <c r="AI1311" s="18">
        <v>130</v>
      </c>
      <c r="DR1311" s="18">
        <v>80</v>
      </c>
      <c r="HA1311" s="18">
        <v>0</v>
      </c>
      <c r="HT1311" s="18">
        <v>0</v>
      </c>
      <c r="IP1311" s="18">
        <v>96</v>
      </c>
      <c r="LX1311" s="18">
        <v>55</v>
      </c>
      <c r="PG1311" s="18">
        <v>16</v>
      </c>
      <c r="SP1311" s="18">
        <v>97.7</v>
      </c>
      <c r="VX1311" s="18">
        <v>1</v>
      </c>
      <c r="WQ1311" s="18">
        <v>0</v>
      </c>
      <c r="AGS1311" s="18">
        <v>0</v>
      </c>
      <c r="AGT1311" s="18">
        <v>0</v>
      </c>
      <c r="AGU1311" s="18">
        <v>0</v>
      </c>
      <c r="AGV1311" s="18">
        <v>0</v>
      </c>
      <c r="AGW1311" s="18">
        <v>0</v>
      </c>
      <c r="AGX1311" s="18">
        <v>0</v>
      </c>
      <c r="AGY1311" s="18">
        <v>0</v>
      </c>
      <c r="AGZ1311" s="18">
        <v>0</v>
      </c>
      <c r="AHA1311" s="18">
        <v>0</v>
      </c>
      <c r="AHB1311" s="18">
        <v>0</v>
      </c>
      <c r="AHC1311" s="18">
        <v>1</v>
      </c>
      <c r="AHD1311" s="18">
        <v>0</v>
      </c>
      <c r="AHE1311" s="18">
        <v>0</v>
      </c>
      <c r="AHF1311" s="18">
        <v>0</v>
      </c>
      <c r="AHH1311" s="18">
        <v>0</v>
      </c>
      <c r="AHI1311" s="18">
        <v>0</v>
      </c>
      <c r="AHK1311" s="18">
        <v>0</v>
      </c>
      <c r="AHL1311" s="18">
        <v>0</v>
      </c>
      <c r="AHM1311" s="18">
        <v>0</v>
      </c>
      <c r="AHN1311" s="18">
        <v>0</v>
      </c>
      <c r="AHO1311" s="18">
        <v>0</v>
      </c>
      <c r="AHP1311" s="18">
        <v>0</v>
      </c>
      <c r="AHQ1311" s="18">
        <v>0</v>
      </c>
      <c r="AHR1311" s="18">
        <v>0</v>
      </c>
      <c r="AIM1311" s="18">
        <v>0</v>
      </c>
      <c r="AIN1311" s="18">
        <v>0</v>
      </c>
      <c r="AIO1311" s="18">
        <v>0</v>
      </c>
      <c r="AIT1311" s="79">
        <v>1</v>
      </c>
      <c r="AIU1311" s="18">
        <v>0</v>
      </c>
      <c r="AIV1311" s="18">
        <v>0</v>
      </c>
      <c r="AIW1311" s="18">
        <v>0</v>
      </c>
      <c r="AIX1311" s="18">
        <v>30</v>
      </c>
    </row>
    <row r="1312" spans="1:939" s="1" customFormat="1">
      <c r="A1312" s="1">
        <v>275</v>
      </c>
      <c r="B1312" s="1">
        <v>1</v>
      </c>
      <c r="C1312" s="1">
        <v>0</v>
      </c>
      <c r="Z1312" s="1">
        <v>0</v>
      </c>
      <c r="AA1312" s="1">
        <v>3</v>
      </c>
      <c r="AC1312" s="1">
        <v>0</v>
      </c>
      <c r="AE1312" s="1">
        <v>0</v>
      </c>
      <c r="AG1312" s="1">
        <v>0</v>
      </c>
      <c r="AI1312" s="1">
        <v>132</v>
      </c>
      <c r="AJ1312" s="1">
        <v>140</v>
      </c>
      <c r="DR1312" s="1">
        <v>60</v>
      </c>
      <c r="DS1312" s="1">
        <v>60</v>
      </c>
      <c r="HA1312" s="1">
        <v>0</v>
      </c>
      <c r="HB1312" s="1">
        <v>0</v>
      </c>
      <c r="HT1312" s="1">
        <v>0</v>
      </c>
      <c r="HU1312" s="1">
        <v>1</v>
      </c>
      <c r="IP1312" s="1">
        <v>97</v>
      </c>
      <c r="LX1312" s="1">
        <v>76</v>
      </c>
      <c r="PG1312" s="1">
        <v>18</v>
      </c>
      <c r="SP1312" s="1">
        <v>97.3</v>
      </c>
      <c r="VX1312" s="1">
        <v>0</v>
      </c>
      <c r="WQ1312" s="1">
        <v>0</v>
      </c>
      <c r="AGS1312" s="1">
        <v>0</v>
      </c>
      <c r="AGT1312" s="1">
        <v>0</v>
      </c>
      <c r="AGU1312" s="1">
        <v>0</v>
      </c>
      <c r="AGV1312" s="1">
        <v>0</v>
      </c>
      <c r="AGW1312" s="1">
        <v>0</v>
      </c>
      <c r="AGX1312" s="1">
        <v>0</v>
      </c>
      <c r="AGY1312" s="1">
        <v>0</v>
      </c>
      <c r="AGZ1312" s="1">
        <v>0</v>
      </c>
      <c r="AHA1312" s="1">
        <v>0</v>
      </c>
      <c r="AHB1312" s="1">
        <v>0</v>
      </c>
      <c r="AHC1312" s="1">
        <v>1</v>
      </c>
      <c r="AHD1312" s="1">
        <v>0</v>
      </c>
      <c r="AHE1312" s="1">
        <v>0</v>
      </c>
      <c r="AHF1312" s="1">
        <v>0</v>
      </c>
      <c r="AHH1312" s="1">
        <v>0</v>
      </c>
      <c r="AHI1312" s="1">
        <v>0</v>
      </c>
      <c r="AHK1312" s="1">
        <v>0</v>
      </c>
      <c r="AHL1312" s="1">
        <v>0</v>
      </c>
      <c r="AHM1312" s="1">
        <v>0</v>
      </c>
      <c r="AHN1312" s="1">
        <v>0</v>
      </c>
      <c r="AHO1312" s="1">
        <v>0</v>
      </c>
      <c r="AHP1312" s="1">
        <v>0</v>
      </c>
      <c r="AHQ1312" s="1">
        <v>0</v>
      </c>
      <c r="AHR1312" s="1">
        <v>0</v>
      </c>
      <c r="AIM1312" s="1">
        <v>0</v>
      </c>
      <c r="AIN1312" s="1">
        <v>0</v>
      </c>
      <c r="AIO1312" s="1">
        <v>0</v>
      </c>
      <c r="AIP1312" s="1">
        <v>0</v>
      </c>
      <c r="AIQ1312" s="1">
        <v>0</v>
      </c>
      <c r="AIR1312" s="1">
        <v>0</v>
      </c>
      <c r="AIS1312" s="1">
        <v>0</v>
      </c>
      <c r="AIT1312" s="3">
        <v>1</v>
      </c>
      <c r="AIV1312" s="1">
        <v>0</v>
      </c>
      <c r="AIW1312" s="1">
        <v>0</v>
      </c>
      <c r="AIX1312" s="1">
        <v>50</v>
      </c>
    </row>
    <row r="1313" spans="1:951" s="1" customFormat="1">
      <c r="B1313" s="1">
        <v>2</v>
      </c>
      <c r="C1313" s="1">
        <v>1</v>
      </c>
      <c r="D1313" s="1" t="s">
        <v>4526</v>
      </c>
      <c r="E1313" s="1" t="s">
        <v>3277</v>
      </c>
      <c r="O1313" s="1">
        <v>0</v>
      </c>
      <c r="P1313" s="1">
        <v>0</v>
      </c>
      <c r="Z1313" s="1">
        <v>0</v>
      </c>
      <c r="AA1313" s="1">
        <v>2</v>
      </c>
      <c r="AB1313" s="1" t="s">
        <v>9394</v>
      </c>
      <c r="AC1313" s="1">
        <v>0</v>
      </c>
      <c r="AE1313" s="1">
        <v>0</v>
      </c>
      <c r="AG1313" s="1">
        <v>0</v>
      </c>
      <c r="AI1313" s="1">
        <v>158</v>
      </c>
      <c r="AJ1313" s="1">
        <v>134</v>
      </c>
      <c r="DR1313" s="1">
        <v>62</v>
      </c>
      <c r="DS1313" s="1">
        <v>52</v>
      </c>
      <c r="HA1313" s="1">
        <v>0</v>
      </c>
      <c r="HB1313" s="1">
        <v>0</v>
      </c>
      <c r="HT1313" s="1">
        <v>0</v>
      </c>
      <c r="HU1313" s="1">
        <v>0</v>
      </c>
      <c r="IP1313" s="1">
        <v>96</v>
      </c>
      <c r="IQ1313" s="1">
        <v>95</v>
      </c>
      <c r="LX1313" s="1">
        <v>86</v>
      </c>
      <c r="LY1313" s="1">
        <v>84</v>
      </c>
      <c r="PG1313" s="1">
        <v>24</v>
      </c>
      <c r="PH1313" s="1">
        <v>24</v>
      </c>
      <c r="SP1313" s="1">
        <v>98.4</v>
      </c>
      <c r="SQ1313" s="1">
        <v>99.2</v>
      </c>
      <c r="VX1313" s="1">
        <v>0</v>
      </c>
      <c r="VY1313" s="1">
        <v>0</v>
      </c>
      <c r="WQ1313" s="1">
        <v>0</v>
      </c>
      <c r="WR1313" s="1">
        <v>0</v>
      </c>
      <c r="AAY1313" s="1">
        <v>22</v>
      </c>
      <c r="ABB1313" s="1">
        <v>11.6</v>
      </c>
      <c r="ABE1313" s="1">
        <v>34.200000000000003</v>
      </c>
      <c r="ABM1313" s="1">
        <v>18.7</v>
      </c>
      <c r="ABO1313" s="1">
        <v>143</v>
      </c>
      <c r="ABU1313" s="1">
        <v>131</v>
      </c>
      <c r="ABX1313" s="1">
        <v>4</v>
      </c>
      <c r="ACA1313" s="1">
        <v>94</v>
      </c>
      <c r="ACD1313" s="1">
        <v>8.6</v>
      </c>
      <c r="ACG1313" s="1">
        <v>280</v>
      </c>
      <c r="ACQ1313" s="1">
        <v>18</v>
      </c>
      <c r="ACT1313" s="1">
        <v>1.06</v>
      </c>
      <c r="ACW1313" s="1">
        <v>15</v>
      </c>
      <c r="ACZ1313" s="1">
        <v>7.1</v>
      </c>
      <c r="ADB1313" s="1">
        <v>3.4</v>
      </c>
      <c r="ADD1313" s="1">
        <v>0.7</v>
      </c>
      <c r="ADF1313" s="1">
        <v>3.7</v>
      </c>
      <c r="ADH1313" s="1">
        <v>71</v>
      </c>
      <c r="ADJ1313" s="1">
        <v>17</v>
      </c>
      <c r="ADL1313" s="1">
        <v>13</v>
      </c>
      <c r="AGS1313" s="1">
        <v>1</v>
      </c>
      <c r="AGT1313" s="1">
        <v>0</v>
      </c>
      <c r="AGU1313" s="1">
        <v>0</v>
      </c>
      <c r="AGV1313" s="1">
        <v>1</v>
      </c>
      <c r="AGW1313" s="1">
        <v>0</v>
      </c>
      <c r="AGX1313" s="1">
        <v>0</v>
      </c>
      <c r="AGY1313" s="1">
        <v>0</v>
      </c>
      <c r="AGZ1313" s="1">
        <v>1</v>
      </c>
      <c r="AHA1313" s="1">
        <v>0</v>
      </c>
      <c r="AHB1313" s="1">
        <v>0</v>
      </c>
      <c r="AHC1313" s="1">
        <v>1</v>
      </c>
      <c r="AHD1313" s="1">
        <v>0</v>
      </c>
      <c r="AHE1313" s="1">
        <v>0</v>
      </c>
      <c r="AHF1313" s="1">
        <v>0</v>
      </c>
      <c r="AHH1313" s="1">
        <v>0</v>
      </c>
      <c r="AHI1313" s="1">
        <v>0</v>
      </c>
      <c r="AHK1313" s="1">
        <v>0</v>
      </c>
      <c r="AHL1313" s="1">
        <v>0</v>
      </c>
      <c r="AHM1313" s="1">
        <v>0</v>
      </c>
      <c r="AHN1313" s="1">
        <v>0</v>
      </c>
      <c r="AHO1313" s="1">
        <v>0</v>
      </c>
      <c r="AHP1313" s="1">
        <v>0</v>
      </c>
      <c r="AHQ1313" s="1">
        <v>0</v>
      </c>
      <c r="AHR1313" s="1">
        <v>0</v>
      </c>
      <c r="AIM1313" s="1">
        <v>0</v>
      </c>
      <c r="AIN1313" s="1">
        <v>0</v>
      </c>
      <c r="AIO1313" s="1">
        <v>0</v>
      </c>
      <c r="AIP1313" s="1">
        <v>1</v>
      </c>
      <c r="AIQ1313" s="1">
        <v>1</v>
      </c>
      <c r="AIR1313" s="1">
        <v>1</v>
      </c>
      <c r="AIS1313" s="1">
        <v>1</v>
      </c>
      <c r="AIT1313" s="3">
        <v>2</v>
      </c>
      <c r="AIV1313" s="1">
        <v>0</v>
      </c>
      <c r="AIW1313" s="1">
        <v>0</v>
      </c>
      <c r="AIX1313" s="1">
        <v>36</v>
      </c>
      <c r="AIY1313" s="1">
        <v>36</v>
      </c>
    </row>
    <row r="1314" spans="1:951" s="18" customFormat="1">
      <c r="B1314" s="18">
        <v>3</v>
      </c>
      <c r="C1314" s="18">
        <v>0</v>
      </c>
      <c r="Z1314" s="18">
        <v>0</v>
      </c>
      <c r="AA1314" s="18">
        <v>2</v>
      </c>
      <c r="AB1314" s="18" t="s">
        <v>9395</v>
      </c>
      <c r="AC1314" s="18">
        <v>0</v>
      </c>
      <c r="AE1314" s="18">
        <v>1</v>
      </c>
      <c r="AF1314" s="18">
        <v>0</v>
      </c>
      <c r="AG1314" s="18">
        <v>0</v>
      </c>
      <c r="AI1314" s="18">
        <v>148</v>
      </c>
      <c r="AJ1314" s="18">
        <v>146</v>
      </c>
      <c r="DR1314" s="18">
        <v>68</v>
      </c>
      <c r="DS1314" s="18">
        <v>62</v>
      </c>
      <c r="HA1314" s="18">
        <v>0</v>
      </c>
      <c r="HB1314" s="18">
        <v>2</v>
      </c>
      <c r="HT1314" s="18">
        <v>0</v>
      </c>
      <c r="HU1314" s="18">
        <v>0</v>
      </c>
      <c r="IP1314" s="18">
        <v>98</v>
      </c>
      <c r="IQ1314" s="18">
        <v>98</v>
      </c>
      <c r="LX1314" s="18">
        <v>74</v>
      </c>
      <c r="LY1314" s="18">
        <v>77</v>
      </c>
      <c r="PG1314" s="18">
        <v>24</v>
      </c>
      <c r="PH1314" s="18">
        <v>24</v>
      </c>
      <c r="SP1314" s="18">
        <v>97.5</v>
      </c>
      <c r="SQ1314" s="18">
        <v>97.1</v>
      </c>
      <c r="VX1314" s="18">
        <v>1</v>
      </c>
      <c r="VY1314" s="18">
        <v>1</v>
      </c>
      <c r="WQ1314" s="18">
        <v>0</v>
      </c>
      <c r="WR1314" s="18">
        <v>0</v>
      </c>
      <c r="AAY1314" s="18">
        <v>25</v>
      </c>
      <c r="ABU1314" s="18">
        <v>140</v>
      </c>
      <c r="ABX1314" s="18">
        <v>4</v>
      </c>
      <c r="ACA1314" s="18">
        <v>100</v>
      </c>
      <c r="ACD1314" s="18">
        <v>9.3000000000000007</v>
      </c>
      <c r="ACG1314" s="18">
        <v>146</v>
      </c>
      <c r="ACQ1314" s="18">
        <v>17</v>
      </c>
      <c r="ACT1314" s="18">
        <v>0.9</v>
      </c>
      <c r="ACW1314" s="18">
        <v>15</v>
      </c>
      <c r="AGS1314" s="18">
        <v>1</v>
      </c>
      <c r="AGT1314" s="18">
        <v>0</v>
      </c>
      <c r="AGU1314" s="18">
        <v>0</v>
      </c>
      <c r="AGV1314" s="18">
        <v>1</v>
      </c>
      <c r="AGW1314" s="18">
        <v>0</v>
      </c>
      <c r="AGX1314" s="18">
        <v>0</v>
      </c>
      <c r="AGY1314" s="18">
        <v>0</v>
      </c>
      <c r="AGZ1314" s="18">
        <v>1</v>
      </c>
      <c r="AHA1314" s="18">
        <v>0</v>
      </c>
      <c r="AHB1314" s="18">
        <v>0</v>
      </c>
      <c r="AHC1314" s="18">
        <v>1</v>
      </c>
      <c r="AHD1314" s="18">
        <v>0</v>
      </c>
      <c r="AHE1314" s="18">
        <v>0</v>
      </c>
      <c r="AHF1314" s="18">
        <v>0</v>
      </c>
      <c r="AHH1314" s="18">
        <v>0</v>
      </c>
      <c r="AHI1314" s="18">
        <v>0</v>
      </c>
      <c r="AHK1314" s="18">
        <v>0</v>
      </c>
      <c r="AHL1314" s="18">
        <v>0</v>
      </c>
      <c r="AHM1314" s="18">
        <v>0</v>
      </c>
      <c r="AHN1314" s="18">
        <v>0</v>
      </c>
      <c r="AHO1314" s="18">
        <v>0</v>
      </c>
      <c r="AHP1314" s="18">
        <v>0</v>
      </c>
      <c r="AHQ1314" s="18">
        <v>0</v>
      </c>
      <c r="AHR1314" s="18">
        <v>0</v>
      </c>
      <c r="AIM1314" s="18">
        <v>0</v>
      </c>
      <c r="AIN1314" s="18">
        <v>0</v>
      </c>
      <c r="AIO1314" s="18">
        <v>0</v>
      </c>
      <c r="AIT1314" s="79">
        <v>2</v>
      </c>
      <c r="AIV1314" s="18">
        <v>0</v>
      </c>
      <c r="AIW1314" s="18">
        <v>0</v>
      </c>
      <c r="AIX1314" s="18">
        <v>50</v>
      </c>
      <c r="AIY1314" s="18">
        <v>76</v>
      </c>
    </row>
    <row r="1315" spans="1:951" s="1" customFormat="1">
      <c r="A1315" s="1">
        <v>276</v>
      </c>
      <c r="B1315" s="1">
        <v>1</v>
      </c>
      <c r="C1315" s="1">
        <v>0</v>
      </c>
      <c r="Z1315" s="1">
        <v>0</v>
      </c>
      <c r="AA1315" s="1">
        <v>1</v>
      </c>
      <c r="AB1315" s="1" t="s">
        <v>9396</v>
      </c>
      <c r="AC1315" s="1">
        <v>0</v>
      </c>
      <c r="AE1315" s="1">
        <v>0</v>
      </c>
      <c r="AG1315" s="1">
        <v>0</v>
      </c>
      <c r="AGS1315" s="1">
        <v>1</v>
      </c>
      <c r="AGT1315" s="1">
        <v>0</v>
      </c>
      <c r="AGU1315" s="1">
        <v>0</v>
      </c>
      <c r="AGV1315" s="1">
        <v>1</v>
      </c>
      <c r="AGW1315" s="1">
        <v>0</v>
      </c>
      <c r="AGX1315" s="1">
        <v>0</v>
      </c>
      <c r="AGY1315" s="1">
        <v>0</v>
      </c>
      <c r="AGZ1315" s="1">
        <v>0</v>
      </c>
      <c r="AHA1315" s="1">
        <v>0</v>
      </c>
      <c r="AHB1315" s="1">
        <v>0</v>
      </c>
      <c r="AHC1315" s="1">
        <v>1</v>
      </c>
      <c r="AHD1315" s="1">
        <v>0</v>
      </c>
      <c r="AHE1315" s="1">
        <v>0</v>
      </c>
      <c r="AHF1315" s="1">
        <v>0</v>
      </c>
      <c r="AHH1315" s="1">
        <v>0</v>
      </c>
      <c r="AHI1315" s="1">
        <v>0</v>
      </c>
      <c r="AHK1315" s="1">
        <v>0</v>
      </c>
      <c r="AHL1315" s="1">
        <v>0</v>
      </c>
      <c r="AHM1315" s="1">
        <v>0</v>
      </c>
      <c r="AHN1315" s="1">
        <v>0</v>
      </c>
      <c r="AHO1315" s="1">
        <v>0</v>
      </c>
      <c r="AHP1315" s="1">
        <v>0</v>
      </c>
      <c r="AHQ1315" s="1">
        <v>0</v>
      </c>
      <c r="AHR1315" s="1">
        <v>0</v>
      </c>
      <c r="AIM1315" s="1">
        <v>0</v>
      </c>
      <c r="AIN1315" s="1">
        <v>0</v>
      </c>
      <c r="AIO1315" s="1">
        <v>0</v>
      </c>
      <c r="AIP1315" s="1">
        <v>1</v>
      </c>
      <c r="AIQ1315" s="1">
        <v>1</v>
      </c>
      <c r="AIR1315" s="1">
        <v>1</v>
      </c>
      <c r="AIS1315" s="1">
        <v>1</v>
      </c>
      <c r="AIT1315" s="3">
        <v>0</v>
      </c>
      <c r="AIV1315" s="1">
        <v>0</v>
      </c>
      <c r="AIW1315" s="1">
        <v>0</v>
      </c>
    </row>
    <row r="1316" spans="1:951" s="1" customFormat="1">
      <c r="B1316" s="1">
        <v>2</v>
      </c>
      <c r="C1316" s="1">
        <v>0</v>
      </c>
      <c r="Z1316" s="1">
        <v>0</v>
      </c>
      <c r="AA1316" s="1">
        <v>2</v>
      </c>
      <c r="AB1316" s="1" t="s">
        <v>9397</v>
      </c>
      <c r="AC1316" s="1">
        <v>0</v>
      </c>
      <c r="AE1316" s="1">
        <v>0</v>
      </c>
      <c r="AG1316" s="1">
        <v>0</v>
      </c>
      <c r="AI1316" s="1">
        <v>118</v>
      </c>
      <c r="AJ1316" s="1">
        <v>114</v>
      </c>
      <c r="DR1316" s="1">
        <v>52</v>
      </c>
      <c r="DS1316" s="1">
        <v>56</v>
      </c>
      <c r="HA1316" s="1">
        <v>2</v>
      </c>
      <c r="HB1316" s="1">
        <v>2</v>
      </c>
      <c r="HT1316" s="1">
        <v>0</v>
      </c>
      <c r="HU1316" s="1">
        <v>0</v>
      </c>
      <c r="IP1316" s="1">
        <v>95</v>
      </c>
      <c r="IQ1316" s="1">
        <v>96</v>
      </c>
      <c r="LX1316" s="1">
        <v>63</v>
      </c>
      <c r="LY1316" s="1">
        <v>71</v>
      </c>
      <c r="PG1316" s="1">
        <v>18</v>
      </c>
      <c r="PH1316" s="1">
        <v>18</v>
      </c>
      <c r="SP1316" s="1">
        <v>98.4</v>
      </c>
      <c r="SQ1316" s="1">
        <v>98.4</v>
      </c>
      <c r="VX1316" s="1">
        <v>1</v>
      </c>
      <c r="VY1316" s="1">
        <v>1</v>
      </c>
      <c r="WQ1316" s="1">
        <v>0</v>
      </c>
      <c r="WR1316" s="1">
        <v>0</v>
      </c>
      <c r="AGS1316" s="1">
        <v>1</v>
      </c>
      <c r="AGT1316" s="1">
        <v>0</v>
      </c>
      <c r="AGU1316" s="1">
        <v>0</v>
      </c>
      <c r="AGV1316" s="1">
        <v>1</v>
      </c>
      <c r="AGW1316" s="1">
        <v>0</v>
      </c>
      <c r="AGX1316" s="1">
        <v>0</v>
      </c>
      <c r="AGY1316" s="1">
        <v>0</v>
      </c>
      <c r="AGZ1316" s="1">
        <v>0</v>
      </c>
      <c r="AHA1316" s="1">
        <v>0</v>
      </c>
      <c r="AHB1316" s="1">
        <v>0</v>
      </c>
      <c r="AHC1316" s="1">
        <v>1</v>
      </c>
      <c r="AHD1316" s="1">
        <v>0</v>
      </c>
      <c r="AHE1316" s="1">
        <v>0</v>
      </c>
      <c r="AHF1316" s="1">
        <v>0</v>
      </c>
      <c r="AHH1316" s="1">
        <v>0</v>
      </c>
      <c r="AHI1316" s="1">
        <v>0</v>
      </c>
      <c r="AHK1316" s="1">
        <v>0</v>
      </c>
      <c r="AHL1316" s="1">
        <v>0</v>
      </c>
      <c r="AHM1316" s="1">
        <v>0</v>
      </c>
      <c r="AHN1316" s="1">
        <v>0</v>
      </c>
      <c r="AHO1316" s="1">
        <v>0</v>
      </c>
      <c r="AHP1316" s="1">
        <v>0</v>
      </c>
      <c r="AHQ1316" s="1">
        <v>0</v>
      </c>
      <c r="AHR1316" s="1">
        <v>0</v>
      </c>
      <c r="AIM1316" s="1">
        <v>0</v>
      </c>
      <c r="AIN1316" s="1">
        <v>0</v>
      </c>
      <c r="AIO1316" s="1">
        <v>0</v>
      </c>
      <c r="AIT1316" s="3">
        <v>2</v>
      </c>
      <c r="AIV1316" s="1">
        <v>0</v>
      </c>
      <c r="AIW1316" s="1">
        <v>0</v>
      </c>
      <c r="AIX1316" s="1">
        <v>50</v>
      </c>
      <c r="AIY1316" s="1">
        <v>24</v>
      </c>
    </row>
    <row r="1317" spans="1:951" s="18" customFormat="1">
      <c r="B1317" s="18">
        <v>3</v>
      </c>
      <c r="C1317" s="18">
        <v>1</v>
      </c>
      <c r="D1317" s="18" t="s">
        <v>9398</v>
      </c>
      <c r="O1317" s="18">
        <v>0</v>
      </c>
      <c r="Z1317" s="18">
        <v>0</v>
      </c>
      <c r="AA1317" s="18">
        <v>2</v>
      </c>
      <c r="AB1317" s="18" t="s">
        <v>9399</v>
      </c>
      <c r="AC1317" s="18">
        <v>0</v>
      </c>
      <c r="AE1317" s="18">
        <v>0</v>
      </c>
      <c r="AG1317" s="18">
        <v>0</v>
      </c>
      <c r="AI1317" s="18">
        <v>144</v>
      </c>
      <c r="DR1317" s="18">
        <v>62</v>
      </c>
      <c r="HA1317" s="18">
        <v>2</v>
      </c>
      <c r="HT1317" s="18">
        <v>0</v>
      </c>
      <c r="IP1317" s="18">
        <v>99</v>
      </c>
      <c r="LX1317" s="18">
        <v>80</v>
      </c>
      <c r="PG1317" s="18">
        <v>18</v>
      </c>
      <c r="SP1317" s="18">
        <v>97.8</v>
      </c>
      <c r="VX1317" s="18">
        <v>1</v>
      </c>
      <c r="WQ1317" s="18">
        <v>0</v>
      </c>
      <c r="AGS1317" s="18">
        <v>0</v>
      </c>
      <c r="AGT1317" s="18">
        <v>0</v>
      </c>
      <c r="AGU1317" s="18">
        <v>0</v>
      </c>
      <c r="AGV1317" s="18">
        <v>0</v>
      </c>
      <c r="AGW1317" s="18">
        <v>0</v>
      </c>
      <c r="AGX1317" s="18">
        <v>0</v>
      </c>
      <c r="AGY1317" s="18">
        <v>0</v>
      </c>
      <c r="AGZ1317" s="18">
        <v>0</v>
      </c>
      <c r="AHA1317" s="18">
        <v>0</v>
      </c>
      <c r="AHB1317" s="18">
        <v>0</v>
      </c>
      <c r="AHC1317" s="18">
        <v>1</v>
      </c>
      <c r="AHD1317" s="18">
        <v>0</v>
      </c>
      <c r="AHE1317" s="18">
        <v>0</v>
      </c>
      <c r="AHF1317" s="18">
        <v>0</v>
      </c>
      <c r="AHH1317" s="18">
        <v>0</v>
      </c>
      <c r="AHI1317" s="18">
        <v>0</v>
      </c>
      <c r="AHK1317" s="18">
        <v>0</v>
      </c>
      <c r="AHL1317" s="18">
        <v>0</v>
      </c>
      <c r="AHM1317" s="18">
        <v>0</v>
      </c>
      <c r="AHN1317" s="18">
        <v>0</v>
      </c>
      <c r="AHO1317" s="18">
        <v>0</v>
      </c>
      <c r="AHP1317" s="18">
        <v>0</v>
      </c>
      <c r="AHQ1317" s="18">
        <v>0</v>
      </c>
      <c r="AHR1317" s="18">
        <v>0</v>
      </c>
      <c r="AIM1317" s="18">
        <v>0</v>
      </c>
      <c r="AIN1317" s="18">
        <v>0</v>
      </c>
      <c r="AIO1317" s="18">
        <v>0</v>
      </c>
      <c r="AIT1317" s="79">
        <v>1</v>
      </c>
      <c r="AIV1317" s="18">
        <v>0</v>
      </c>
      <c r="AIW1317" s="18">
        <v>0</v>
      </c>
      <c r="AIX1317" s="18">
        <v>59</v>
      </c>
    </row>
    <row r="1318" spans="1:951" s="1" customFormat="1">
      <c r="A1318" s="1">
        <v>277</v>
      </c>
      <c r="B1318" s="1">
        <v>1</v>
      </c>
      <c r="C1318" s="1">
        <v>0</v>
      </c>
      <c r="Z1318" s="1">
        <v>0</v>
      </c>
      <c r="AA1318" s="1">
        <v>2</v>
      </c>
      <c r="AB1318" s="1" t="s">
        <v>9400</v>
      </c>
      <c r="AC1318" s="1">
        <v>0</v>
      </c>
      <c r="AE1318" s="1">
        <v>0</v>
      </c>
      <c r="AG1318" s="1">
        <v>0</v>
      </c>
      <c r="AI1318" s="1">
        <v>120</v>
      </c>
      <c r="DR1318" s="1">
        <v>62</v>
      </c>
      <c r="HA1318" s="1">
        <v>2</v>
      </c>
      <c r="HT1318" s="1">
        <v>0</v>
      </c>
      <c r="IP1318" s="1">
        <v>98</v>
      </c>
      <c r="LX1318" s="1">
        <v>81</v>
      </c>
      <c r="PG1318" s="1">
        <v>18</v>
      </c>
      <c r="SP1318" s="1">
        <v>97.1</v>
      </c>
      <c r="VX1318" s="1">
        <v>1</v>
      </c>
      <c r="WQ1318" s="1">
        <v>0</v>
      </c>
      <c r="AGS1318" s="1">
        <v>0</v>
      </c>
      <c r="AGT1318" s="1">
        <v>0</v>
      </c>
      <c r="AGU1318" s="1">
        <v>0</v>
      </c>
      <c r="AGV1318" s="1">
        <v>0</v>
      </c>
      <c r="AGW1318" s="1">
        <v>0</v>
      </c>
      <c r="AGX1318" s="1">
        <v>0</v>
      </c>
      <c r="AGY1318" s="1">
        <v>0</v>
      </c>
      <c r="AGZ1318" s="1">
        <v>0</v>
      </c>
      <c r="AHA1318" s="1">
        <v>0</v>
      </c>
      <c r="AHB1318" s="1">
        <v>0</v>
      </c>
      <c r="AHC1318" s="1">
        <v>1</v>
      </c>
      <c r="AHD1318" s="1">
        <v>0</v>
      </c>
      <c r="AHE1318" s="1">
        <v>0</v>
      </c>
      <c r="AHF1318" s="1">
        <v>0</v>
      </c>
      <c r="AHH1318" s="1">
        <v>0</v>
      </c>
      <c r="AHI1318" s="1">
        <v>0</v>
      </c>
      <c r="AHK1318" s="1">
        <v>0</v>
      </c>
      <c r="AHL1318" s="1">
        <v>0</v>
      </c>
      <c r="AHM1318" s="1">
        <v>0</v>
      </c>
      <c r="AHN1318" s="1">
        <v>0</v>
      </c>
      <c r="AHO1318" s="1">
        <v>0</v>
      </c>
      <c r="AHP1318" s="1">
        <v>0</v>
      </c>
      <c r="AHQ1318" s="1">
        <v>0</v>
      </c>
      <c r="AHR1318" s="1">
        <v>0</v>
      </c>
      <c r="AIM1318" s="1">
        <v>0</v>
      </c>
      <c r="AIN1318" s="1">
        <v>0</v>
      </c>
      <c r="AIO1318" s="1">
        <v>0</v>
      </c>
      <c r="AIP1318" s="1">
        <v>1</v>
      </c>
      <c r="AIQ1318" s="1">
        <v>1</v>
      </c>
      <c r="AIR1318" s="1">
        <v>0</v>
      </c>
      <c r="AIS1318" s="1">
        <v>1</v>
      </c>
      <c r="AIT1318" s="3">
        <v>1</v>
      </c>
      <c r="AIU1318" s="1">
        <v>1</v>
      </c>
      <c r="AIV1318" s="1">
        <v>1</v>
      </c>
      <c r="AIW1318" s="1">
        <v>0</v>
      </c>
      <c r="AIX1318" s="1">
        <v>89</v>
      </c>
    </row>
    <row r="1319" spans="1:951" s="1" customFormat="1">
      <c r="B1319" s="1">
        <v>2</v>
      </c>
      <c r="C1319" s="1">
        <v>0</v>
      </c>
      <c r="Z1319" s="1">
        <v>0</v>
      </c>
      <c r="AA1319" s="1">
        <v>2</v>
      </c>
      <c r="AB1319" s="1" t="s">
        <v>9401</v>
      </c>
      <c r="AC1319" s="1">
        <v>7</v>
      </c>
      <c r="AD1319" s="1">
        <v>0</v>
      </c>
      <c r="AE1319" s="1">
        <v>1</v>
      </c>
      <c r="AF1319" s="1">
        <v>0</v>
      </c>
      <c r="AG1319" s="1">
        <v>0</v>
      </c>
      <c r="AI1319" s="1">
        <v>110</v>
      </c>
      <c r="AJ1319" s="1">
        <v>138</v>
      </c>
      <c r="AK1319" s="1">
        <v>118</v>
      </c>
      <c r="DR1319" s="1">
        <v>68</v>
      </c>
      <c r="DS1319" s="1">
        <v>84</v>
      </c>
      <c r="DT1319" s="1">
        <v>80</v>
      </c>
      <c r="HA1319" s="1">
        <v>2</v>
      </c>
      <c r="HB1319" s="1">
        <v>2</v>
      </c>
      <c r="HC1319" s="1">
        <v>2</v>
      </c>
      <c r="HT1319" s="1">
        <v>0</v>
      </c>
      <c r="HU1319" s="1">
        <v>0</v>
      </c>
      <c r="HV1319" s="1">
        <v>0</v>
      </c>
      <c r="IP1319" s="1">
        <v>94</v>
      </c>
      <c r="IQ1319" s="1">
        <v>97</v>
      </c>
      <c r="IR1319" s="1">
        <v>96</v>
      </c>
      <c r="LX1319" s="1">
        <v>78</v>
      </c>
      <c r="LY1319" s="1">
        <v>68</v>
      </c>
      <c r="LZ1319" s="1">
        <v>60</v>
      </c>
      <c r="PG1319" s="1">
        <v>18</v>
      </c>
      <c r="PH1319" s="1">
        <v>16</v>
      </c>
      <c r="PI1319" s="1">
        <v>16</v>
      </c>
      <c r="SP1319" s="1">
        <v>97.3</v>
      </c>
      <c r="SQ1319" s="1">
        <v>97.5</v>
      </c>
      <c r="SR1319" s="1">
        <v>96.8</v>
      </c>
      <c r="VX1319" s="1">
        <v>1</v>
      </c>
      <c r="VY1319" s="1">
        <v>1</v>
      </c>
      <c r="VZ1319" s="1">
        <v>1</v>
      </c>
      <c r="WQ1319" s="1">
        <v>0</v>
      </c>
      <c r="WR1319" s="1">
        <v>0</v>
      </c>
      <c r="WS1319" s="1">
        <v>0</v>
      </c>
      <c r="AAY1319" s="1">
        <v>30</v>
      </c>
      <c r="ABB1319" s="1">
        <v>9.5</v>
      </c>
      <c r="ABE1319" s="1">
        <v>28</v>
      </c>
      <c r="ABU1319" s="1">
        <v>131</v>
      </c>
      <c r="ABX1319" s="1">
        <v>3.5</v>
      </c>
      <c r="ACA1319" s="1">
        <v>88</v>
      </c>
      <c r="ACD1319" s="1">
        <v>1.02</v>
      </c>
      <c r="ACG1319" s="1">
        <v>131</v>
      </c>
      <c r="ACQ1319" s="1">
        <v>7</v>
      </c>
      <c r="ACT1319" s="1">
        <v>0.7</v>
      </c>
      <c r="ACW1319" s="1">
        <v>17</v>
      </c>
      <c r="AGS1319" s="1">
        <v>1</v>
      </c>
      <c r="AGT1319" s="1">
        <v>0</v>
      </c>
      <c r="AGU1319" s="1">
        <v>0</v>
      </c>
      <c r="AGV1319" s="1">
        <v>1</v>
      </c>
      <c r="AGW1319" s="1">
        <v>0</v>
      </c>
      <c r="AGX1319" s="1">
        <v>0</v>
      </c>
      <c r="AGY1319" s="1">
        <v>0</v>
      </c>
      <c r="AGZ1319" s="1">
        <v>1</v>
      </c>
      <c r="AHA1319" s="1">
        <v>0</v>
      </c>
      <c r="AHB1319" s="1">
        <v>0</v>
      </c>
      <c r="AHC1319" s="1">
        <v>1</v>
      </c>
      <c r="AHD1319" s="1">
        <v>0</v>
      </c>
      <c r="AHE1319" s="1">
        <v>0</v>
      </c>
      <c r="AHF1319" s="1">
        <v>0</v>
      </c>
      <c r="AHH1319" s="1">
        <v>0</v>
      </c>
      <c r="AHI1319" s="1">
        <v>0</v>
      </c>
      <c r="AHK1319" s="1">
        <v>0</v>
      </c>
      <c r="AHL1319" s="1">
        <v>0</v>
      </c>
      <c r="AHM1319" s="1">
        <v>0</v>
      </c>
      <c r="AHN1319" s="1">
        <v>0</v>
      </c>
      <c r="AHO1319" s="1">
        <v>0</v>
      </c>
      <c r="AHP1319" s="1">
        <v>0</v>
      </c>
      <c r="AHQ1319" s="1">
        <v>0</v>
      </c>
      <c r="AHR1319" s="1">
        <v>1</v>
      </c>
      <c r="AIM1319" s="1">
        <v>0</v>
      </c>
      <c r="AIN1319" s="1">
        <v>0</v>
      </c>
      <c r="AIO1319" s="1">
        <v>0</v>
      </c>
      <c r="AIR1319" s="1">
        <v>0</v>
      </c>
      <c r="AIT1319" s="3">
        <v>3</v>
      </c>
      <c r="AIU1319" s="1">
        <v>0</v>
      </c>
      <c r="AIV1319" s="1">
        <v>1</v>
      </c>
      <c r="AIW1319" s="1">
        <v>0</v>
      </c>
      <c r="AIX1319" s="1">
        <v>76</v>
      </c>
      <c r="AIY1319" s="1">
        <v>75</v>
      </c>
      <c r="AIZ1319" s="1">
        <v>44</v>
      </c>
    </row>
    <row r="1320" spans="1:951" s="1" customFormat="1">
      <c r="B1320" s="1">
        <v>3</v>
      </c>
      <c r="C1320" s="1">
        <v>0</v>
      </c>
      <c r="Z1320" s="1">
        <v>0</v>
      </c>
      <c r="AA1320" s="1">
        <v>1</v>
      </c>
      <c r="AB1320" s="1" t="s">
        <v>9402</v>
      </c>
      <c r="AC1320" s="1">
        <v>10</v>
      </c>
      <c r="AD1320" s="1">
        <v>0</v>
      </c>
      <c r="AE1320" s="1">
        <v>1</v>
      </c>
      <c r="AF1320" s="1">
        <v>0</v>
      </c>
      <c r="AG1320" s="1">
        <v>0</v>
      </c>
      <c r="AI1320" s="1">
        <v>132</v>
      </c>
      <c r="AJ1320" s="1">
        <v>122</v>
      </c>
      <c r="DR1320" s="1">
        <v>80</v>
      </c>
      <c r="DS1320" s="1">
        <v>60</v>
      </c>
      <c r="HA1320" s="1">
        <v>2</v>
      </c>
      <c r="HB1320" s="1">
        <v>2</v>
      </c>
      <c r="HT1320" s="1">
        <v>0</v>
      </c>
      <c r="HU1320" s="1">
        <v>0</v>
      </c>
      <c r="IP1320" s="1">
        <v>98</v>
      </c>
      <c r="IQ1320" s="1">
        <v>97</v>
      </c>
      <c r="LX1320" s="1">
        <v>66</v>
      </c>
      <c r="LY1320" s="1">
        <v>57</v>
      </c>
      <c r="PG1320" s="1">
        <v>18</v>
      </c>
      <c r="PH1320" s="1">
        <v>16</v>
      </c>
      <c r="SP1320" s="1">
        <v>97.5</v>
      </c>
      <c r="SQ1320" s="1">
        <v>97.6</v>
      </c>
      <c r="VX1320" s="1">
        <v>0</v>
      </c>
      <c r="VY1320" s="1">
        <v>0</v>
      </c>
      <c r="WQ1320" s="1">
        <v>0</v>
      </c>
      <c r="WR1320" s="1">
        <v>0</v>
      </c>
      <c r="AGS1320" s="1">
        <v>1</v>
      </c>
      <c r="AGT1320" s="1">
        <v>0</v>
      </c>
      <c r="AGU1320" s="1">
        <v>0</v>
      </c>
      <c r="AGV1320" s="1">
        <v>1</v>
      </c>
      <c r="AGW1320" s="1">
        <v>0</v>
      </c>
      <c r="AGX1320" s="1">
        <v>0</v>
      </c>
      <c r="AGY1320" s="1">
        <v>0</v>
      </c>
      <c r="AGZ1320" s="1">
        <v>0</v>
      </c>
      <c r="AHA1320" s="1">
        <v>0</v>
      </c>
      <c r="AHB1320" s="1">
        <v>0</v>
      </c>
      <c r="AHC1320" s="1">
        <v>1</v>
      </c>
      <c r="AHD1320" s="1">
        <v>0</v>
      </c>
      <c r="AHE1320" s="1">
        <v>0</v>
      </c>
      <c r="AHF1320" s="1">
        <v>0</v>
      </c>
      <c r="AHH1320" s="1">
        <v>0</v>
      </c>
      <c r="AHI1320" s="1">
        <v>0</v>
      </c>
      <c r="AHK1320" s="1">
        <v>0</v>
      </c>
      <c r="AHL1320" s="1">
        <v>0</v>
      </c>
      <c r="AHM1320" s="1">
        <v>0</v>
      </c>
      <c r="AHN1320" s="1">
        <v>0</v>
      </c>
      <c r="AHO1320" s="1">
        <v>0</v>
      </c>
      <c r="AHP1320" s="1">
        <v>0</v>
      </c>
      <c r="AHQ1320" s="1">
        <v>0</v>
      </c>
      <c r="AHR1320" s="1">
        <v>1</v>
      </c>
      <c r="AIM1320" s="1">
        <v>0</v>
      </c>
      <c r="AIN1320" s="1">
        <v>0</v>
      </c>
      <c r="AIO1320" s="1">
        <v>0</v>
      </c>
      <c r="AIR1320" s="1">
        <v>0</v>
      </c>
      <c r="AIT1320" s="3">
        <v>2</v>
      </c>
      <c r="AIU1320" s="1">
        <v>0</v>
      </c>
      <c r="AIV1320" s="1">
        <v>1</v>
      </c>
      <c r="AIW1320" s="1">
        <v>0</v>
      </c>
      <c r="AIX1320" s="1">
        <v>72</v>
      </c>
      <c r="AIY1320" s="1">
        <v>32</v>
      </c>
    </row>
    <row r="1321" spans="1:951" s="18" customFormat="1">
      <c r="B1321" s="18">
        <v>4</v>
      </c>
      <c r="C1321" s="18">
        <v>1</v>
      </c>
      <c r="D1321" s="18" t="s">
        <v>7525</v>
      </c>
      <c r="E1321" s="18" t="s">
        <v>4964</v>
      </c>
      <c r="O1321" s="18">
        <v>0</v>
      </c>
      <c r="P1321" s="18">
        <v>0</v>
      </c>
      <c r="Z1321" s="18">
        <v>0</v>
      </c>
      <c r="AA1321" s="18">
        <v>2</v>
      </c>
      <c r="AB1321" s="18" t="s">
        <v>9403</v>
      </c>
      <c r="AC1321" s="18">
        <v>11</v>
      </c>
      <c r="AD1321" s="18">
        <v>0</v>
      </c>
      <c r="AE1321" s="18">
        <v>4</v>
      </c>
      <c r="AF1321" s="18">
        <v>0</v>
      </c>
      <c r="AG1321" s="18">
        <v>0</v>
      </c>
      <c r="AI1321" s="18">
        <v>122</v>
      </c>
      <c r="DR1321" s="18">
        <v>90</v>
      </c>
      <c r="HA1321" s="18">
        <v>2</v>
      </c>
      <c r="HT1321" s="18">
        <v>0</v>
      </c>
      <c r="IP1321" s="18">
        <v>98</v>
      </c>
      <c r="LX1321" s="18">
        <v>64</v>
      </c>
      <c r="PG1321" s="18">
        <v>16</v>
      </c>
      <c r="SP1321" s="18">
        <v>97.3</v>
      </c>
      <c r="VX1321" s="18">
        <v>1</v>
      </c>
      <c r="WQ1321" s="18">
        <v>0</v>
      </c>
      <c r="AGS1321" s="18">
        <v>0</v>
      </c>
      <c r="AGT1321" s="18">
        <v>0</v>
      </c>
      <c r="AGU1321" s="18">
        <v>0</v>
      </c>
      <c r="AGV1321" s="18">
        <v>0</v>
      </c>
      <c r="AGW1321" s="18">
        <v>0</v>
      </c>
      <c r="AGX1321" s="18">
        <v>0</v>
      </c>
      <c r="AGY1321" s="18">
        <v>0</v>
      </c>
      <c r="AGZ1321" s="18">
        <v>0</v>
      </c>
      <c r="AHA1321" s="18">
        <v>0</v>
      </c>
      <c r="AHB1321" s="18">
        <v>0</v>
      </c>
      <c r="AHC1321" s="18">
        <v>1</v>
      </c>
      <c r="AHD1321" s="18">
        <v>0</v>
      </c>
      <c r="AHE1321" s="18">
        <v>0</v>
      </c>
      <c r="AHF1321" s="18">
        <v>0</v>
      </c>
      <c r="AHH1321" s="18">
        <v>0</v>
      </c>
      <c r="AHI1321" s="18">
        <v>0</v>
      </c>
      <c r="AHK1321" s="18">
        <v>0</v>
      </c>
      <c r="AHL1321" s="18">
        <v>0</v>
      </c>
      <c r="AHM1321" s="18">
        <v>0</v>
      </c>
      <c r="AHN1321" s="18">
        <v>0</v>
      </c>
      <c r="AHO1321" s="18">
        <v>0</v>
      </c>
      <c r="AHP1321" s="18">
        <v>0</v>
      </c>
      <c r="AHQ1321" s="18">
        <v>0</v>
      </c>
      <c r="AHR1321" s="18">
        <v>0</v>
      </c>
      <c r="AIM1321" s="18">
        <v>0</v>
      </c>
      <c r="AIN1321" s="18">
        <v>0</v>
      </c>
      <c r="AIO1321" s="18">
        <v>0</v>
      </c>
      <c r="AIR1321" s="18">
        <v>0</v>
      </c>
      <c r="AIT1321" s="79">
        <v>1</v>
      </c>
      <c r="AIU1321" s="18">
        <v>1</v>
      </c>
      <c r="AIV1321" s="18">
        <v>1</v>
      </c>
      <c r="AIW1321" s="18">
        <v>0</v>
      </c>
      <c r="AIX1321" s="18">
        <v>64</v>
      </c>
      <c r="AJB1321" s="18">
        <v>74</v>
      </c>
    </row>
    <row r="1322" spans="1:951" s="14" customFormat="1">
      <c r="A1322" s="14">
        <v>278</v>
      </c>
      <c r="B1322" s="14">
        <v>1</v>
      </c>
      <c r="C1322" s="14">
        <v>0</v>
      </c>
      <c r="F1322" s="63"/>
      <c r="Z1322" s="14">
        <v>0</v>
      </c>
      <c r="AA1322" s="14">
        <v>1</v>
      </c>
      <c r="AI1322" s="14">
        <v>126</v>
      </c>
      <c r="AJ1322" s="14">
        <v>120</v>
      </c>
      <c r="AK1322" s="14">
        <v>94</v>
      </c>
      <c r="AL1322" s="14">
        <v>113</v>
      </c>
      <c r="DR1322" s="14">
        <v>85</v>
      </c>
      <c r="DS1322" s="14">
        <v>79</v>
      </c>
      <c r="DT1322" s="14">
        <v>55</v>
      </c>
      <c r="DU1322" s="14">
        <v>59</v>
      </c>
      <c r="IP1322" s="14">
        <v>90</v>
      </c>
      <c r="IQ1322" s="14">
        <v>97</v>
      </c>
      <c r="IR1322" s="14">
        <v>95</v>
      </c>
      <c r="IS1322" s="14">
        <v>89</v>
      </c>
      <c r="IT1322" s="14">
        <v>94</v>
      </c>
      <c r="LX1322" s="14">
        <v>88</v>
      </c>
      <c r="LY1322" s="14">
        <v>90</v>
      </c>
      <c r="LZ1322" s="14">
        <v>90</v>
      </c>
      <c r="MA1322" s="14">
        <v>93</v>
      </c>
      <c r="MB1322" s="14">
        <v>92</v>
      </c>
      <c r="PG1322" s="14">
        <v>28</v>
      </c>
      <c r="PH1322" s="14">
        <v>20</v>
      </c>
      <c r="SP1322" s="14">
        <v>98.7</v>
      </c>
      <c r="SQ1322" s="14">
        <v>97</v>
      </c>
      <c r="SR1322" s="14">
        <v>98.3</v>
      </c>
      <c r="WQ1322" s="14">
        <v>0</v>
      </c>
      <c r="WR1322" s="14">
        <v>0</v>
      </c>
      <c r="WT1322" s="14">
        <v>0</v>
      </c>
      <c r="WU1322" s="14">
        <v>1</v>
      </c>
      <c r="AAI1322" s="63"/>
      <c r="AAO1322" s="63"/>
      <c r="AAU1322" s="63"/>
      <c r="ABA1322" s="14">
        <v>26</v>
      </c>
      <c r="ABW1322" s="14">
        <v>138</v>
      </c>
      <c r="ABZ1322" s="14">
        <v>4.8</v>
      </c>
      <c r="ACC1322" s="14">
        <v>98</v>
      </c>
      <c r="ACF1322" s="14">
        <v>8.9</v>
      </c>
      <c r="ACG1322" s="14">
        <v>140</v>
      </c>
      <c r="ACH1322" s="14">
        <v>140</v>
      </c>
      <c r="ACI1322" s="14">
        <v>228</v>
      </c>
      <c r="ACS1322" s="14">
        <v>16</v>
      </c>
      <c r="ACV1322" s="14">
        <v>0.88</v>
      </c>
      <c r="ACY1322" s="14">
        <v>14</v>
      </c>
      <c r="ADA1322" s="14">
        <v>8.6999999999999993</v>
      </c>
      <c r="ADC1322" s="14">
        <v>3.5</v>
      </c>
      <c r="ADE1322" s="14">
        <v>0.7</v>
      </c>
      <c r="ADG1322" s="14">
        <v>5.2</v>
      </c>
      <c r="ADI1322" s="14">
        <v>82</v>
      </c>
      <c r="ADJ1322" s="14">
        <v>27</v>
      </c>
      <c r="ADT1322" s="14">
        <v>1.7</v>
      </c>
      <c r="AED1322" s="14">
        <v>2065</v>
      </c>
      <c r="AGM1322" s="63"/>
      <c r="AGS1322" s="14">
        <v>0</v>
      </c>
      <c r="AGT1322" s="14">
        <v>0</v>
      </c>
      <c r="AGU1322" s="14">
        <v>0</v>
      </c>
      <c r="AGV1322" s="14">
        <v>0</v>
      </c>
      <c r="AGW1322" s="14">
        <v>1</v>
      </c>
      <c r="AGX1322" s="14">
        <v>1</v>
      </c>
      <c r="AGY1322" s="14">
        <v>0</v>
      </c>
      <c r="AGZ1322" s="14">
        <v>0</v>
      </c>
      <c r="AHA1322" s="14">
        <v>0</v>
      </c>
      <c r="AHB1322" s="14">
        <v>0</v>
      </c>
      <c r="AHC1322" s="14">
        <v>0</v>
      </c>
      <c r="AHD1322" s="14">
        <v>0</v>
      </c>
      <c r="AHE1322" s="14">
        <v>0</v>
      </c>
      <c r="AHF1322" s="14">
        <v>0</v>
      </c>
      <c r="AHH1322" s="14">
        <v>0</v>
      </c>
      <c r="AHI1322" s="14">
        <v>0</v>
      </c>
      <c r="AHK1322" s="14">
        <v>0</v>
      </c>
      <c r="AHL1322" s="14">
        <v>0</v>
      </c>
      <c r="AHM1322" s="14">
        <v>0</v>
      </c>
      <c r="AHN1322" s="14">
        <v>0</v>
      </c>
      <c r="AHO1322" s="14">
        <v>0</v>
      </c>
      <c r="AHP1322" s="14">
        <v>0</v>
      </c>
      <c r="AHQ1322" s="14">
        <v>0</v>
      </c>
      <c r="AHR1322" s="14">
        <v>0</v>
      </c>
      <c r="AHV1322" s="63"/>
      <c r="AIB1322" s="63"/>
      <c r="AIH1322" s="63"/>
      <c r="AIM1322" s="14">
        <v>2</v>
      </c>
      <c r="AIN1322" s="14">
        <v>0</v>
      </c>
      <c r="AIO1322" s="14">
        <v>0</v>
      </c>
      <c r="AIT1322" s="60"/>
      <c r="AJB1322" s="63"/>
      <c r="AJH1322" s="63"/>
      <c r="AJN1322" s="63"/>
    </row>
    <row r="1323" spans="1:951" s="14" customFormat="1">
      <c r="B1323" s="14">
        <v>2</v>
      </c>
      <c r="C1323" s="14">
        <v>1</v>
      </c>
      <c r="D1323" s="14" t="s">
        <v>8570</v>
      </c>
      <c r="F1323" s="63"/>
      <c r="O1323" s="14">
        <v>1</v>
      </c>
      <c r="Z1323" s="14">
        <v>0</v>
      </c>
      <c r="AA1323" s="14">
        <v>2</v>
      </c>
      <c r="AB1323" s="14" t="s">
        <v>9404</v>
      </c>
      <c r="AI1323" s="14">
        <v>111</v>
      </c>
      <c r="AJ1323" s="14">
        <v>121</v>
      </c>
      <c r="AM1323" s="14">
        <v>96</v>
      </c>
      <c r="AO1323" s="14">
        <v>93</v>
      </c>
      <c r="AP1323" s="14">
        <v>103</v>
      </c>
      <c r="AR1323" s="14">
        <v>107</v>
      </c>
      <c r="AV1323" s="14">
        <v>110</v>
      </c>
      <c r="AY1323" s="14">
        <v>107</v>
      </c>
      <c r="BA1323" s="14">
        <v>102</v>
      </c>
      <c r="DR1323" s="14">
        <v>77</v>
      </c>
      <c r="DS1323" s="14">
        <v>58</v>
      </c>
      <c r="DV1323" s="14">
        <v>56</v>
      </c>
      <c r="DX1323" s="14">
        <v>58</v>
      </c>
      <c r="DY1323" s="14">
        <v>69</v>
      </c>
      <c r="EA1323" s="14">
        <v>67</v>
      </c>
      <c r="EE1323" s="14">
        <v>60</v>
      </c>
      <c r="EH1323" s="14">
        <v>80</v>
      </c>
      <c r="EJ1323" s="14">
        <v>55</v>
      </c>
      <c r="IP1323" s="14">
        <v>93</v>
      </c>
      <c r="IQ1323" s="14">
        <v>92</v>
      </c>
      <c r="IR1323" s="14">
        <v>93</v>
      </c>
      <c r="IT1323" s="14">
        <v>95</v>
      </c>
      <c r="IV1323" s="14">
        <v>93</v>
      </c>
      <c r="IW1323" s="14">
        <v>94</v>
      </c>
      <c r="IX1323" s="14">
        <v>97</v>
      </c>
      <c r="IY1323" s="14">
        <v>94</v>
      </c>
      <c r="IZ1323" s="14">
        <v>89</v>
      </c>
      <c r="JA1323" s="14">
        <v>94</v>
      </c>
      <c r="JB1323" s="14">
        <v>95</v>
      </c>
      <c r="JC1323" s="14">
        <v>93</v>
      </c>
      <c r="JD1323" s="14">
        <v>93</v>
      </c>
      <c r="JE1323" s="14">
        <v>91</v>
      </c>
      <c r="JF1323" s="14">
        <v>94</v>
      </c>
      <c r="JG1323" s="14">
        <v>94</v>
      </c>
      <c r="JH1323" s="14">
        <v>92</v>
      </c>
      <c r="JI1323" s="14">
        <v>96</v>
      </c>
      <c r="JJ1323" s="14">
        <v>100</v>
      </c>
      <c r="JK1323" s="14">
        <v>95</v>
      </c>
      <c r="JL1323" s="14">
        <v>94</v>
      </c>
      <c r="LX1323" s="14">
        <v>97</v>
      </c>
      <c r="LY1323" s="14">
        <v>100</v>
      </c>
      <c r="LZ1323" s="14">
        <v>98</v>
      </c>
      <c r="MB1323" s="14">
        <v>86</v>
      </c>
      <c r="MD1323" s="14">
        <v>83</v>
      </c>
      <c r="ME1323" s="14">
        <v>87</v>
      </c>
      <c r="MG1323" s="14">
        <v>83</v>
      </c>
      <c r="MK1323" s="14">
        <v>83</v>
      </c>
      <c r="PN1323" s="14">
        <v>20</v>
      </c>
      <c r="PO1323" s="14">
        <v>27</v>
      </c>
      <c r="PP1323" s="14">
        <v>19</v>
      </c>
      <c r="PS1323" s="14">
        <v>25</v>
      </c>
      <c r="PT1323" s="14">
        <v>18</v>
      </c>
      <c r="PW1323" s="14">
        <v>18</v>
      </c>
      <c r="PY1323" s="14">
        <v>18</v>
      </c>
      <c r="SP1323" s="14">
        <v>97.1</v>
      </c>
      <c r="SW1323" s="14">
        <v>97.7</v>
      </c>
      <c r="SY1323" s="14">
        <v>97.1</v>
      </c>
      <c r="TC1323" s="14">
        <v>97.8</v>
      </c>
      <c r="TF1323" s="14">
        <v>97.8</v>
      </c>
      <c r="TH1323" s="14">
        <v>97.9</v>
      </c>
      <c r="WQ1323" s="14">
        <v>1</v>
      </c>
      <c r="WS1323" s="14">
        <v>1</v>
      </c>
      <c r="WT1323" s="14">
        <v>1</v>
      </c>
      <c r="WU1323" s="14">
        <v>1</v>
      </c>
      <c r="WV1323" s="14">
        <v>1</v>
      </c>
      <c r="WW1323" s="14">
        <v>1</v>
      </c>
      <c r="WX1323" s="14">
        <v>1</v>
      </c>
      <c r="WZ1323" s="14">
        <v>1</v>
      </c>
      <c r="XA1323" s="14">
        <v>1</v>
      </c>
      <c r="XB1323" s="14">
        <v>1</v>
      </c>
      <c r="XD1323" s="14">
        <v>0</v>
      </c>
      <c r="XG1323" s="14">
        <v>1</v>
      </c>
      <c r="XI1323" s="14">
        <v>1</v>
      </c>
      <c r="ZY1323" s="14">
        <v>315</v>
      </c>
      <c r="ZZ1323" s="14">
        <v>311</v>
      </c>
      <c r="AAI1323" s="63"/>
      <c r="AAO1323" s="63"/>
      <c r="AAU1323" s="63"/>
      <c r="ABB1323" s="14">
        <v>13.7</v>
      </c>
      <c r="ABE1323" s="14">
        <v>43.4</v>
      </c>
      <c r="ABM1323" s="14">
        <v>4.76</v>
      </c>
      <c r="ABO1323" s="14">
        <v>153</v>
      </c>
      <c r="ACH1323" s="14">
        <v>134</v>
      </c>
      <c r="ACI1323" s="14">
        <v>152</v>
      </c>
      <c r="AGM1323" s="63"/>
      <c r="AGS1323" s="14">
        <v>1</v>
      </c>
      <c r="AGT1323" s="14">
        <v>0</v>
      </c>
      <c r="AGU1323" s="14">
        <v>1</v>
      </c>
      <c r="AGV1323" s="14">
        <v>0</v>
      </c>
      <c r="AGW1323" s="14">
        <v>1</v>
      </c>
      <c r="AGX1323" s="14">
        <v>1</v>
      </c>
      <c r="AGY1323" s="14">
        <v>0</v>
      </c>
      <c r="AGZ1323" s="14">
        <v>3</v>
      </c>
      <c r="AHA1323" s="14">
        <v>0</v>
      </c>
      <c r="AHB1323" s="14">
        <v>0</v>
      </c>
      <c r="AHC1323" s="14">
        <v>1</v>
      </c>
      <c r="AHD1323" s="14">
        <v>0</v>
      </c>
      <c r="AHE1323" s="14">
        <v>0</v>
      </c>
      <c r="AHF1323" s="14">
        <v>0</v>
      </c>
      <c r="AHH1323" s="14">
        <v>0</v>
      </c>
      <c r="AHI1323" s="14">
        <v>0</v>
      </c>
      <c r="AHK1323" s="14">
        <v>0</v>
      </c>
      <c r="AHL1323" s="14">
        <v>0</v>
      </c>
      <c r="AHM1323" s="14">
        <v>0</v>
      </c>
      <c r="AHN1323" s="14">
        <v>0</v>
      </c>
      <c r="AHO1323" s="14">
        <v>0</v>
      </c>
      <c r="AHP1323" s="14">
        <v>0</v>
      </c>
      <c r="AHQ1323" s="14">
        <v>0</v>
      </c>
      <c r="AHR1323" s="14">
        <v>0</v>
      </c>
      <c r="AHV1323" s="63"/>
      <c r="AIB1323" s="63"/>
      <c r="AIH1323" s="63"/>
      <c r="AIN1323" s="14">
        <v>0</v>
      </c>
      <c r="AIO1323" s="14">
        <v>0</v>
      </c>
      <c r="AIT1323" s="60"/>
      <c r="AJB1323" s="63"/>
      <c r="AJH1323" s="63"/>
      <c r="AJN1323" s="63"/>
    </row>
    <row r="1324" spans="1:951" s="31" customFormat="1">
      <c r="B1324" s="31">
        <v>3</v>
      </c>
      <c r="C1324" s="31">
        <v>0</v>
      </c>
      <c r="F1324" s="82"/>
      <c r="G1324" s="83"/>
      <c r="Z1324" s="31">
        <v>0</v>
      </c>
      <c r="AA1324" s="31">
        <v>2</v>
      </c>
      <c r="AB1324" s="83" t="s">
        <v>9405</v>
      </c>
      <c r="AJ1324" s="31">
        <v>98</v>
      </c>
      <c r="AN1324" s="31">
        <v>120</v>
      </c>
      <c r="AR1324" s="31">
        <v>106</v>
      </c>
      <c r="DS1324" s="31">
        <v>57</v>
      </c>
      <c r="DW1324" s="31">
        <v>62</v>
      </c>
      <c r="EA1324" s="31">
        <v>70</v>
      </c>
      <c r="IP1324" s="31">
        <v>95</v>
      </c>
      <c r="IQ1324" s="31">
        <v>94</v>
      </c>
      <c r="IR1324" s="31">
        <v>92</v>
      </c>
      <c r="IS1324" s="31">
        <v>95</v>
      </c>
      <c r="IT1324" s="31">
        <v>92</v>
      </c>
      <c r="IV1324" s="31">
        <v>93</v>
      </c>
      <c r="IW1324" s="31">
        <v>92</v>
      </c>
      <c r="IX1324" s="31">
        <v>95</v>
      </c>
      <c r="IY1324" s="31">
        <v>93</v>
      </c>
      <c r="IZ1324" s="31">
        <v>91</v>
      </c>
      <c r="JA1324" s="31">
        <v>94</v>
      </c>
      <c r="JB1324" s="31">
        <v>95</v>
      </c>
      <c r="JC1324" s="31">
        <v>99</v>
      </c>
      <c r="JD1324" s="31">
        <v>93</v>
      </c>
      <c r="JE1324" s="31">
        <v>93</v>
      </c>
      <c r="JF1324" s="31">
        <v>93</v>
      </c>
      <c r="JG1324" s="31">
        <v>92</v>
      </c>
      <c r="JH1324" s="31">
        <v>90</v>
      </c>
      <c r="JI1324" s="31">
        <v>89</v>
      </c>
      <c r="JJ1324" s="31">
        <v>92</v>
      </c>
      <c r="JK1324" s="31">
        <v>92</v>
      </c>
      <c r="JL1324" s="31">
        <v>91</v>
      </c>
      <c r="LY1324" s="31">
        <v>83</v>
      </c>
      <c r="MC1324" s="31">
        <v>96</v>
      </c>
      <c r="MG1324" s="31">
        <v>81</v>
      </c>
      <c r="MT1324" s="31">
        <v>80</v>
      </c>
      <c r="PL1324" s="31">
        <v>18</v>
      </c>
      <c r="PP1324" s="31">
        <v>18</v>
      </c>
      <c r="QC1324" s="31">
        <v>18</v>
      </c>
      <c r="SQ1324" s="31">
        <v>98.2</v>
      </c>
      <c r="SU1324" s="31">
        <v>98.7</v>
      </c>
      <c r="SY1324" s="31">
        <v>98.3</v>
      </c>
      <c r="WR1324" s="31">
        <v>1</v>
      </c>
      <c r="WV1324" s="31">
        <v>0</v>
      </c>
      <c r="WZ1324" s="31">
        <v>1</v>
      </c>
      <c r="XA1324" s="31">
        <v>0</v>
      </c>
      <c r="XB1324" s="31">
        <v>1</v>
      </c>
      <c r="XC1324" s="31">
        <v>0</v>
      </c>
      <c r="XD1324" s="31">
        <v>0</v>
      </c>
      <c r="XE1324" s="31">
        <v>0</v>
      </c>
      <c r="XF1324" s="31">
        <v>0</v>
      </c>
      <c r="XG1324" s="31">
        <v>0</v>
      </c>
      <c r="XH1324" s="31">
        <v>0</v>
      </c>
      <c r="XI1324" s="31">
        <v>0</v>
      </c>
      <c r="XJ1324" s="31">
        <v>0</v>
      </c>
      <c r="XK1324" s="31">
        <v>0</v>
      </c>
      <c r="XL1324" s="31">
        <v>0</v>
      </c>
      <c r="XM1324" s="31">
        <v>0</v>
      </c>
      <c r="ZY1324" s="31">
        <v>309</v>
      </c>
      <c r="AAI1324" s="82"/>
      <c r="AAJ1324" s="83"/>
      <c r="AAO1324" s="82"/>
      <c r="AAP1324" s="83"/>
      <c r="AAU1324" s="82"/>
      <c r="AAV1324" s="83"/>
      <c r="AAY1324" s="31">
        <v>33</v>
      </c>
      <c r="ABB1324" s="31">
        <v>13.8</v>
      </c>
      <c r="ABE1324" s="31">
        <v>44.5</v>
      </c>
      <c r="ABM1324" s="31">
        <v>3.94</v>
      </c>
      <c r="ABO1324" s="31">
        <v>152</v>
      </c>
      <c r="ABU1324" s="31">
        <v>144</v>
      </c>
      <c r="ABX1324" s="31">
        <v>4.4000000000000004</v>
      </c>
      <c r="ACA1324" s="31">
        <v>102</v>
      </c>
      <c r="ACD1324" s="31">
        <v>9.1</v>
      </c>
      <c r="ACG1324" s="31">
        <v>122</v>
      </c>
      <c r="ACH1324" s="31">
        <v>120</v>
      </c>
      <c r="ACQ1324" s="31">
        <v>20</v>
      </c>
      <c r="ACT1324" s="31">
        <v>0.78</v>
      </c>
      <c r="ACW1324" s="31">
        <v>9</v>
      </c>
      <c r="ADO1324" s="31">
        <v>7.3</v>
      </c>
      <c r="ADR1324" s="31">
        <v>1.9</v>
      </c>
      <c r="ADU1324" s="31">
        <v>5.3</v>
      </c>
      <c r="AGM1324" s="82"/>
      <c r="AGN1324" s="83"/>
      <c r="AGS1324" s="31">
        <v>1</v>
      </c>
      <c r="AGT1324" s="31">
        <v>0</v>
      </c>
      <c r="AGU1324" s="31">
        <v>0</v>
      </c>
      <c r="AGV1324" s="31">
        <v>0</v>
      </c>
      <c r="AGW1324" s="31">
        <v>1</v>
      </c>
      <c r="AGX1324" s="31">
        <v>1</v>
      </c>
      <c r="AGY1324" s="31">
        <v>0</v>
      </c>
      <c r="AGZ1324" s="31">
        <v>6</v>
      </c>
      <c r="AHA1324" s="31">
        <v>0</v>
      </c>
      <c r="AHB1324" s="31">
        <v>0</v>
      </c>
      <c r="AHC1324" s="31">
        <v>2</v>
      </c>
      <c r="AHD1324" s="31">
        <v>2</v>
      </c>
      <c r="AHE1324" s="31">
        <v>0</v>
      </c>
      <c r="AHF1324" s="31">
        <v>0</v>
      </c>
      <c r="AHH1324" s="31">
        <v>0</v>
      </c>
      <c r="AHI1324" s="31">
        <v>0</v>
      </c>
      <c r="AHK1324" s="31">
        <v>0</v>
      </c>
      <c r="AHL1324" s="31">
        <v>0</v>
      </c>
      <c r="AHM1324" s="31">
        <v>0</v>
      </c>
      <c r="AHN1324" s="31">
        <v>0</v>
      </c>
      <c r="AHO1324" s="31">
        <v>0</v>
      </c>
      <c r="AHP1324" s="31">
        <v>0</v>
      </c>
      <c r="AHQ1324" s="31">
        <v>0</v>
      </c>
      <c r="AHR1324" s="31">
        <v>0</v>
      </c>
      <c r="AHV1324" s="82"/>
      <c r="AHW1324" s="83"/>
      <c r="AIB1324" s="82"/>
      <c r="AIC1324" s="83"/>
      <c r="AIH1324" s="82"/>
      <c r="AII1324" s="83"/>
      <c r="AIN1324" s="31">
        <v>0</v>
      </c>
      <c r="AIO1324" s="31">
        <v>0</v>
      </c>
      <c r="AIT1324" s="84"/>
      <c r="AIU1324" s="83"/>
      <c r="AJB1324" s="82"/>
      <c r="AJC1324" s="83"/>
      <c r="AJH1324" s="82"/>
      <c r="AJI1324" s="83"/>
      <c r="AJN1324" s="82"/>
      <c r="AJO1324" s="83"/>
    </row>
    <row r="1325" spans="1:951" s="1" customFormat="1">
      <c r="A1325" s="1">
        <v>279</v>
      </c>
      <c r="B1325" s="1">
        <v>1</v>
      </c>
      <c r="C1325" s="1">
        <v>1</v>
      </c>
      <c r="D1325" s="1" t="s">
        <v>7525</v>
      </c>
      <c r="O1325" s="1">
        <v>1</v>
      </c>
      <c r="Z1325" s="1">
        <v>0</v>
      </c>
      <c r="AA1325" s="1">
        <v>1</v>
      </c>
      <c r="AC1325" s="1">
        <v>0</v>
      </c>
      <c r="AE1325" s="1">
        <v>0</v>
      </c>
      <c r="AG1325" s="1">
        <v>0</v>
      </c>
      <c r="AI1325" s="1">
        <v>124</v>
      </c>
      <c r="AK1325" s="1">
        <v>116</v>
      </c>
      <c r="DR1325" s="1">
        <v>70</v>
      </c>
      <c r="DT1325" s="1">
        <v>68</v>
      </c>
      <c r="HA1325" s="1">
        <v>2</v>
      </c>
      <c r="HC1325" s="1">
        <v>0</v>
      </c>
      <c r="HT1325" s="1">
        <v>0</v>
      </c>
      <c r="HV1325" s="1">
        <v>0</v>
      </c>
      <c r="IP1325" s="1">
        <v>98</v>
      </c>
      <c r="IQ1325" s="1">
        <v>98</v>
      </c>
      <c r="IR1325" s="1">
        <v>98</v>
      </c>
      <c r="LX1325" s="1">
        <v>100</v>
      </c>
      <c r="LY1325" s="1">
        <v>85</v>
      </c>
      <c r="LZ1325" s="1">
        <v>96</v>
      </c>
      <c r="PG1325" s="1">
        <v>16</v>
      </c>
      <c r="PI1325" s="1">
        <v>16</v>
      </c>
      <c r="SP1325" s="1">
        <v>100</v>
      </c>
      <c r="SQ1325" s="1">
        <v>85</v>
      </c>
      <c r="SR1325" s="1">
        <v>96</v>
      </c>
      <c r="VX1325" s="1">
        <v>1</v>
      </c>
      <c r="VZ1325" s="1">
        <v>1</v>
      </c>
      <c r="WQ1325" s="1">
        <v>0</v>
      </c>
      <c r="WR1325" s="1">
        <v>0</v>
      </c>
      <c r="WS1325" s="1">
        <v>0</v>
      </c>
      <c r="ACG1325" s="1">
        <v>175</v>
      </c>
      <c r="AGS1325" s="1">
        <v>1</v>
      </c>
      <c r="AGT1325" s="1">
        <v>0</v>
      </c>
      <c r="AGU1325" s="1">
        <v>0</v>
      </c>
      <c r="AGV1325" s="1">
        <v>1</v>
      </c>
      <c r="AGW1325" s="1">
        <v>0</v>
      </c>
      <c r="AGX1325" s="1">
        <v>0</v>
      </c>
      <c r="AGY1325" s="1">
        <v>0</v>
      </c>
      <c r="AGZ1325" s="1">
        <v>0</v>
      </c>
      <c r="AHA1325" s="1">
        <v>0</v>
      </c>
      <c r="AHB1325" s="1">
        <v>0</v>
      </c>
      <c r="AHC1325" s="1">
        <v>1</v>
      </c>
      <c r="AHD1325" s="1">
        <v>0</v>
      </c>
      <c r="AHE1325" s="1">
        <v>0</v>
      </c>
      <c r="AHF1325" s="1">
        <v>0</v>
      </c>
      <c r="AHH1325" s="1">
        <v>0</v>
      </c>
      <c r="AHI1325" s="1">
        <v>0</v>
      </c>
      <c r="AHK1325" s="1">
        <v>0</v>
      </c>
      <c r="AHL1325" s="1">
        <v>0</v>
      </c>
      <c r="AHM1325" s="1">
        <v>0</v>
      </c>
      <c r="AHN1325" s="1">
        <v>0</v>
      </c>
      <c r="AHO1325" s="1">
        <v>0</v>
      </c>
      <c r="AHP1325" s="1">
        <v>0</v>
      </c>
      <c r="AHQ1325" s="1">
        <v>0</v>
      </c>
      <c r="AHR1325" s="1">
        <v>0</v>
      </c>
      <c r="AIM1325" s="1">
        <v>0</v>
      </c>
      <c r="AIN1325" s="1">
        <v>0</v>
      </c>
      <c r="AIO1325" s="1">
        <v>0</v>
      </c>
      <c r="AIP1325" s="1">
        <v>1</v>
      </c>
      <c r="AIQ1325" s="1">
        <v>1</v>
      </c>
      <c r="AIR1325" s="1">
        <v>1</v>
      </c>
      <c r="AIS1325" s="1">
        <v>1</v>
      </c>
      <c r="AIT1325" s="3">
        <v>1</v>
      </c>
      <c r="AIU1325" s="1">
        <v>1</v>
      </c>
      <c r="AIV1325" s="1">
        <v>0</v>
      </c>
      <c r="AIW1325" s="1">
        <v>0</v>
      </c>
      <c r="AIX1325" s="1">
        <v>94</v>
      </c>
      <c r="AJB1325" s="1">
        <v>30</v>
      </c>
    </row>
    <row r="1326" spans="1:951" s="1" customFormat="1">
      <c r="B1326" s="1">
        <v>2</v>
      </c>
      <c r="C1326" s="1">
        <v>1</v>
      </c>
      <c r="D1326" s="1" t="s">
        <v>9406</v>
      </c>
      <c r="O1326" s="1">
        <v>0</v>
      </c>
      <c r="Z1326" s="1">
        <v>0</v>
      </c>
      <c r="AA1326" s="1">
        <v>2</v>
      </c>
      <c r="AB1326" s="1" t="s">
        <v>9407</v>
      </c>
      <c r="AC1326" s="1">
        <v>0</v>
      </c>
      <c r="AE1326" s="1">
        <v>5</v>
      </c>
      <c r="AF1326" s="1">
        <v>0</v>
      </c>
      <c r="AG1326" s="1">
        <v>0</v>
      </c>
      <c r="AI1326" s="1">
        <v>130</v>
      </c>
      <c r="AJ1326" s="1">
        <v>112</v>
      </c>
      <c r="DR1326" s="1">
        <v>62</v>
      </c>
      <c r="DS1326" s="1">
        <v>68</v>
      </c>
      <c r="HA1326" s="1">
        <v>0</v>
      </c>
      <c r="HB1326" s="1">
        <v>0</v>
      </c>
      <c r="HT1326" s="1">
        <v>0</v>
      </c>
      <c r="HU1326" s="1">
        <v>0</v>
      </c>
      <c r="IP1326" s="1">
        <v>94</v>
      </c>
      <c r="IQ1326" s="1">
        <v>98</v>
      </c>
      <c r="LX1326" s="1">
        <v>88</v>
      </c>
      <c r="LY1326" s="1">
        <v>86</v>
      </c>
      <c r="PG1326" s="1">
        <v>18</v>
      </c>
      <c r="PH1326" s="1">
        <v>16</v>
      </c>
      <c r="SP1326" s="1">
        <v>88</v>
      </c>
      <c r="SQ1326" s="1">
        <v>86</v>
      </c>
      <c r="VX1326" s="1">
        <v>0</v>
      </c>
      <c r="VY1326" s="1">
        <v>0</v>
      </c>
      <c r="WQ1326" s="1">
        <v>0</v>
      </c>
      <c r="WR1326" s="1">
        <v>0</v>
      </c>
      <c r="AGG1326" s="1">
        <v>1</v>
      </c>
      <c r="AGH1326" s="1" t="s">
        <v>6359</v>
      </c>
      <c r="AGS1326" s="1">
        <v>1</v>
      </c>
      <c r="AGT1326" s="1">
        <v>0</v>
      </c>
      <c r="AGU1326" s="1">
        <v>0</v>
      </c>
      <c r="AGV1326" s="1">
        <v>1</v>
      </c>
      <c r="AGW1326" s="1">
        <v>0</v>
      </c>
      <c r="AGX1326" s="1">
        <v>0</v>
      </c>
      <c r="AGY1326" s="1">
        <v>0</v>
      </c>
      <c r="AGZ1326" s="1">
        <v>1</v>
      </c>
      <c r="AHA1326" s="1">
        <v>0</v>
      </c>
      <c r="AHB1326" s="1">
        <v>0</v>
      </c>
      <c r="AHC1326" s="1">
        <v>1</v>
      </c>
      <c r="AHD1326" s="1">
        <v>0</v>
      </c>
      <c r="AHE1326" s="1">
        <v>0</v>
      </c>
      <c r="AHF1326" s="1">
        <v>0</v>
      </c>
      <c r="AHH1326" s="1">
        <v>0</v>
      </c>
      <c r="AHI1326" s="1">
        <v>0</v>
      </c>
      <c r="AHK1326" s="1">
        <v>0</v>
      </c>
      <c r="AHL1326" s="1">
        <v>0</v>
      </c>
      <c r="AHM1326" s="1">
        <v>0</v>
      </c>
      <c r="AHN1326" s="1">
        <v>0</v>
      </c>
      <c r="AHO1326" s="1">
        <v>0</v>
      </c>
      <c r="AHP1326" s="1">
        <v>0</v>
      </c>
      <c r="AHQ1326" s="1">
        <v>0</v>
      </c>
      <c r="AHR1326" s="1">
        <v>0</v>
      </c>
      <c r="AIM1326" s="1">
        <v>0</v>
      </c>
      <c r="AIN1326" s="1">
        <v>0</v>
      </c>
      <c r="AIO1326" s="1">
        <v>0</v>
      </c>
      <c r="AIT1326" s="3">
        <v>1</v>
      </c>
      <c r="AIU1326" s="1">
        <v>1</v>
      </c>
      <c r="AIV1326" s="1">
        <v>0</v>
      </c>
      <c r="AIW1326" s="1">
        <v>0</v>
      </c>
      <c r="AIX1326" s="1">
        <v>51</v>
      </c>
      <c r="AJB1326" s="1">
        <v>25</v>
      </c>
    </row>
    <row r="1327" spans="1:951" s="1" customFormat="1">
      <c r="B1327" s="1">
        <v>3</v>
      </c>
      <c r="C1327" s="1">
        <v>1</v>
      </c>
      <c r="D1327" s="1" t="s">
        <v>9408</v>
      </c>
      <c r="O1327" s="1">
        <v>0</v>
      </c>
      <c r="Z1327" s="1">
        <v>0</v>
      </c>
      <c r="AA1327" s="1">
        <v>2</v>
      </c>
      <c r="AC1327" s="1">
        <v>0</v>
      </c>
      <c r="AE1327" s="1">
        <v>5</v>
      </c>
      <c r="AF1327" s="1">
        <v>0</v>
      </c>
      <c r="AG1327" s="1">
        <v>0</v>
      </c>
      <c r="AI1327" s="1">
        <v>128</v>
      </c>
      <c r="AJ1327" s="1">
        <v>126</v>
      </c>
      <c r="DR1327" s="1">
        <v>70</v>
      </c>
      <c r="DS1327" s="1">
        <v>64</v>
      </c>
      <c r="HA1327" s="1">
        <v>0</v>
      </c>
      <c r="HB1327" s="1">
        <v>0</v>
      </c>
      <c r="HT1327" s="1">
        <v>0</v>
      </c>
      <c r="HU1327" s="1">
        <v>0</v>
      </c>
      <c r="IP1327" s="1">
        <v>97</v>
      </c>
      <c r="IQ1327" s="1">
        <v>97</v>
      </c>
      <c r="LX1327" s="1">
        <v>80</v>
      </c>
      <c r="LY1327" s="1">
        <v>86</v>
      </c>
      <c r="PG1327" s="1">
        <v>16</v>
      </c>
      <c r="PH1327" s="1">
        <v>16</v>
      </c>
      <c r="SP1327" s="1">
        <v>80</v>
      </c>
      <c r="SQ1327" s="1">
        <v>86</v>
      </c>
      <c r="VX1327" s="1">
        <v>1</v>
      </c>
      <c r="VY1327" s="1">
        <v>1</v>
      </c>
      <c r="WQ1327" s="1">
        <v>0</v>
      </c>
      <c r="WR1327" s="1">
        <v>0</v>
      </c>
      <c r="AGG1327" s="1">
        <v>1</v>
      </c>
      <c r="AGH1327" s="1" t="s">
        <v>6359</v>
      </c>
      <c r="AGS1327" s="1">
        <v>1</v>
      </c>
      <c r="AGT1327" s="1">
        <v>0</v>
      </c>
      <c r="AGU1327" s="1">
        <v>0</v>
      </c>
      <c r="AGV1327" s="1">
        <v>1</v>
      </c>
      <c r="AGW1327" s="1">
        <v>0</v>
      </c>
      <c r="AGX1327" s="1">
        <v>0</v>
      </c>
      <c r="AGY1327" s="1">
        <v>0</v>
      </c>
      <c r="AGZ1327" s="1">
        <v>1</v>
      </c>
      <c r="AHA1327" s="1">
        <v>0</v>
      </c>
      <c r="AHB1327" s="1">
        <v>0</v>
      </c>
      <c r="AHC1327" s="1">
        <v>1</v>
      </c>
      <c r="AHD1327" s="1">
        <v>0</v>
      </c>
      <c r="AHE1327" s="1">
        <v>0</v>
      </c>
      <c r="AHF1327" s="1">
        <v>0</v>
      </c>
      <c r="AHH1327" s="1">
        <v>0</v>
      </c>
      <c r="AHI1327" s="1">
        <v>0</v>
      </c>
      <c r="AHK1327" s="1">
        <v>0</v>
      </c>
      <c r="AHL1327" s="1">
        <v>0</v>
      </c>
      <c r="AHM1327" s="1">
        <v>0</v>
      </c>
      <c r="AHN1327" s="1">
        <v>0</v>
      </c>
      <c r="AHO1327" s="1">
        <v>0</v>
      </c>
      <c r="AHP1327" s="1">
        <v>0</v>
      </c>
      <c r="AHQ1327" s="1">
        <v>0</v>
      </c>
      <c r="AHR1327" s="1">
        <v>0</v>
      </c>
      <c r="AIM1327" s="1">
        <v>0</v>
      </c>
      <c r="AIN1327" s="1">
        <v>0</v>
      </c>
      <c r="AIO1327" s="1">
        <v>0</v>
      </c>
      <c r="AIT1327" s="3">
        <v>1</v>
      </c>
      <c r="AIU1327" s="1">
        <v>1</v>
      </c>
      <c r="AIV1327" s="1">
        <v>0</v>
      </c>
      <c r="AIW1327" s="1">
        <v>0</v>
      </c>
      <c r="AIX1327" s="1">
        <v>48</v>
      </c>
      <c r="AJB1327" s="1">
        <v>30</v>
      </c>
    </row>
    <row r="1328" spans="1:951" s="1" customFormat="1">
      <c r="B1328" s="1">
        <v>4</v>
      </c>
      <c r="C1328" s="1">
        <v>1</v>
      </c>
      <c r="D1328" s="1" t="s">
        <v>4324</v>
      </c>
      <c r="E1328" s="1" t="s">
        <v>9409</v>
      </c>
      <c r="O1328" s="1">
        <v>0</v>
      </c>
      <c r="P1328" s="1">
        <v>0</v>
      </c>
      <c r="Z1328" s="1">
        <v>0</v>
      </c>
      <c r="AA1328" s="1">
        <v>2</v>
      </c>
      <c r="AC1328" s="1">
        <v>0</v>
      </c>
      <c r="AE1328" s="1">
        <v>2</v>
      </c>
      <c r="AF1328" s="1">
        <v>0</v>
      </c>
      <c r="AG1328" s="1">
        <v>0</v>
      </c>
      <c r="AI1328" s="1">
        <v>128</v>
      </c>
      <c r="AJ1328" s="1">
        <v>138</v>
      </c>
      <c r="DR1328" s="1">
        <v>88</v>
      </c>
      <c r="DS1328" s="1">
        <v>74</v>
      </c>
      <c r="HA1328" s="1">
        <v>0</v>
      </c>
      <c r="HB1328" s="1">
        <v>0</v>
      </c>
      <c r="HT1328" s="1">
        <v>0</v>
      </c>
      <c r="HU1328" s="1">
        <v>0</v>
      </c>
      <c r="IP1328" s="1">
        <v>99</v>
      </c>
      <c r="IQ1328" s="1">
        <v>97</v>
      </c>
      <c r="LX1328" s="1">
        <v>83</v>
      </c>
      <c r="LY1328" s="1">
        <v>84</v>
      </c>
      <c r="PG1328" s="1">
        <v>16</v>
      </c>
      <c r="PH1328" s="1">
        <v>16</v>
      </c>
      <c r="SP1328" s="1">
        <v>83</v>
      </c>
      <c r="SQ1328" s="1">
        <v>84</v>
      </c>
      <c r="VX1328" s="1">
        <v>1</v>
      </c>
      <c r="VY1328" s="1">
        <v>1</v>
      </c>
      <c r="WQ1328" s="1">
        <v>0</v>
      </c>
      <c r="WR1328" s="1">
        <v>0</v>
      </c>
      <c r="AGS1328" s="1">
        <v>0</v>
      </c>
      <c r="AGT1328" s="1">
        <v>0</v>
      </c>
      <c r="AGU1328" s="1">
        <v>0</v>
      </c>
      <c r="AGV1328" s="1">
        <v>0</v>
      </c>
      <c r="AGW1328" s="1">
        <v>0</v>
      </c>
      <c r="AGX1328" s="1">
        <v>0</v>
      </c>
      <c r="AGY1328" s="1">
        <v>0</v>
      </c>
      <c r="AGZ1328" s="1">
        <v>0</v>
      </c>
      <c r="AHA1328" s="1">
        <v>0</v>
      </c>
      <c r="AHB1328" s="1">
        <v>0</v>
      </c>
      <c r="AHC1328" s="1">
        <v>1</v>
      </c>
      <c r="AHD1328" s="1">
        <v>0</v>
      </c>
      <c r="AHE1328" s="1">
        <v>0</v>
      </c>
      <c r="AHF1328" s="1">
        <v>0</v>
      </c>
      <c r="AHH1328" s="1">
        <v>0</v>
      </c>
      <c r="AHI1328" s="1">
        <v>0</v>
      </c>
      <c r="AHK1328" s="1">
        <v>0</v>
      </c>
      <c r="AHL1328" s="1">
        <v>0</v>
      </c>
      <c r="AHM1328" s="1">
        <v>0</v>
      </c>
      <c r="AHN1328" s="1">
        <v>0</v>
      </c>
      <c r="AHO1328" s="1">
        <v>0</v>
      </c>
      <c r="AHP1328" s="1">
        <v>0</v>
      </c>
      <c r="AHQ1328" s="1">
        <v>0</v>
      </c>
      <c r="AHR1328" s="1">
        <v>0</v>
      </c>
      <c r="AIM1328" s="1">
        <v>0</v>
      </c>
      <c r="AIN1328" s="1">
        <v>0</v>
      </c>
      <c r="AIO1328" s="1">
        <v>0</v>
      </c>
      <c r="AIT1328" s="3">
        <v>2</v>
      </c>
      <c r="AIU1328" s="1">
        <v>0</v>
      </c>
      <c r="AIV1328" s="1">
        <v>0</v>
      </c>
      <c r="AIW1328" s="1">
        <v>0</v>
      </c>
      <c r="AIX1328" s="1">
        <v>26</v>
      </c>
      <c r="AIY1328" s="1">
        <v>24</v>
      </c>
    </row>
    <row r="1329" spans="1:939" s="80" customFormat="1">
      <c r="B1329" s="80">
        <v>5</v>
      </c>
      <c r="C1329" s="80">
        <v>0</v>
      </c>
      <c r="Z1329" s="80">
        <v>0</v>
      </c>
      <c r="AA1329" s="80">
        <v>2</v>
      </c>
      <c r="AC1329" s="80">
        <v>0</v>
      </c>
      <c r="AE1329" s="80">
        <v>0</v>
      </c>
      <c r="AG1329" s="80">
        <v>0</v>
      </c>
      <c r="AI1329" s="80">
        <v>148</v>
      </c>
      <c r="DR1329" s="80">
        <v>76</v>
      </c>
      <c r="HA1329" s="80">
        <v>0</v>
      </c>
      <c r="HT1329" s="80">
        <v>0</v>
      </c>
      <c r="IP1329" s="80">
        <v>99</v>
      </c>
      <c r="LX1329" s="80">
        <v>88</v>
      </c>
      <c r="PG1329" s="80">
        <v>16</v>
      </c>
      <c r="SP1329" s="80">
        <v>88</v>
      </c>
      <c r="VX1329" s="80">
        <v>1</v>
      </c>
      <c r="WQ1329" s="80">
        <v>0</v>
      </c>
      <c r="AGS1329" s="80">
        <v>0</v>
      </c>
      <c r="AGT1329" s="80">
        <v>0</v>
      </c>
      <c r="AGU1329" s="80">
        <v>0</v>
      </c>
      <c r="AGV1329" s="80">
        <v>0</v>
      </c>
      <c r="AGW1329" s="80">
        <v>0</v>
      </c>
      <c r="AGX1329" s="80">
        <v>0</v>
      </c>
      <c r="AGY1329" s="80">
        <v>0</v>
      </c>
      <c r="AGZ1329" s="80">
        <v>0</v>
      </c>
      <c r="AHA1329" s="80">
        <v>0</v>
      </c>
      <c r="AHB1329" s="80">
        <v>0</v>
      </c>
      <c r="AHC1329" s="80">
        <v>1</v>
      </c>
      <c r="AHD1329" s="80">
        <v>0</v>
      </c>
      <c r="AHE1329" s="80">
        <v>0</v>
      </c>
      <c r="AHF1329" s="80">
        <v>0</v>
      </c>
      <c r="AHH1329" s="80">
        <v>0</v>
      </c>
      <c r="AHI1329" s="80">
        <v>0</v>
      </c>
      <c r="AHK1329" s="80">
        <v>0</v>
      </c>
      <c r="AHL1329" s="80">
        <v>0</v>
      </c>
      <c r="AHM1329" s="80">
        <v>0</v>
      </c>
      <c r="AHN1329" s="80">
        <v>0</v>
      </c>
      <c r="AHO1329" s="80">
        <v>0</v>
      </c>
      <c r="AHP1329" s="80">
        <v>0</v>
      </c>
      <c r="AHQ1329" s="80">
        <v>0</v>
      </c>
      <c r="AHR1329" s="80">
        <v>0</v>
      </c>
      <c r="AIM1329" s="80">
        <v>0</v>
      </c>
      <c r="AIN1329" s="80">
        <v>0</v>
      </c>
      <c r="AIO1329" s="80">
        <v>0</v>
      </c>
      <c r="AIT1329" s="86">
        <v>1</v>
      </c>
      <c r="AIU1329" s="80">
        <v>0</v>
      </c>
      <c r="AIV1329" s="80">
        <v>0</v>
      </c>
      <c r="AIW1329" s="80">
        <v>0</v>
      </c>
      <c r="AIX1329" s="80">
        <v>28</v>
      </c>
    </row>
    <row r="1330" spans="1:939" s="1" customFormat="1">
      <c r="A1330" s="1">
        <v>280</v>
      </c>
      <c r="B1330" s="1">
        <v>1</v>
      </c>
      <c r="C1330" s="1">
        <v>0</v>
      </c>
      <c r="Z1330" s="1">
        <v>0</v>
      </c>
      <c r="AA1330" s="1">
        <v>1</v>
      </c>
      <c r="AC1330" s="1">
        <v>0</v>
      </c>
      <c r="AE1330" s="1">
        <v>0</v>
      </c>
      <c r="AG1330" s="1">
        <v>0</v>
      </c>
      <c r="AI1330" s="1">
        <v>122</v>
      </c>
      <c r="DR1330" s="1">
        <v>68</v>
      </c>
      <c r="HA1330" s="1">
        <v>0</v>
      </c>
      <c r="HT1330" s="1">
        <v>0</v>
      </c>
      <c r="IP1330" s="1">
        <v>94</v>
      </c>
      <c r="LX1330" s="1">
        <v>74</v>
      </c>
      <c r="PG1330" s="1">
        <v>18</v>
      </c>
      <c r="SP1330" s="1">
        <v>96.4</v>
      </c>
      <c r="VX1330" s="1">
        <v>1</v>
      </c>
      <c r="WQ1330" s="1">
        <v>1</v>
      </c>
      <c r="ZY1330" s="1">
        <v>133.19999999999999</v>
      </c>
      <c r="AGS1330" s="1">
        <v>0</v>
      </c>
      <c r="AGT1330" s="1">
        <v>0</v>
      </c>
      <c r="AGU1330" s="1">
        <v>0</v>
      </c>
      <c r="AGV1330" s="1">
        <v>0</v>
      </c>
      <c r="AGW1330" s="1">
        <v>1</v>
      </c>
      <c r="AGX1330" s="1">
        <v>1</v>
      </c>
      <c r="AGY1330" s="1">
        <v>0</v>
      </c>
      <c r="AGZ1330" s="1">
        <v>0</v>
      </c>
      <c r="AHA1330" s="1">
        <v>0</v>
      </c>
      <c r="AHB1330" s="1">
        <v>0</v>
      </c>
      <c r="AHC1330" s="1">
        <v>1</v>
      </c>
      <c r="AHD1330" s="1">
        <v>0</v>
      </c>
      <c r="AHE1330" s="1">
        <v>0</v>
      </c>
      <c r="AIT1330" s="1">
        <v>0</v>
      </c>
      <c r="AIU1330" s="1">
        <v>1</v>
      </c>
      <c r="AIV1330" s="1">
        <v>0</v>
      </c>
      <c r="AIW1330" s="1">
        <v>0</v>
      </c>
      <c r="AIZ1330" s="24"/>
      <c r="AJA1330" s="24"/>
      <c r="AJB1330" s="1">
        <v>60</v>
      </c>
    </row>
    <row r="1331" spans="1:939" s="1" customFormat="1">
      <c r="B1331" s="1">
        <v>2</v>
      </c>
      <c r="C1331" s="1">
        <v>1</v>
      </c>
      <c r="D1331" s="1" t="s">
        <v>6104</v>
      </c>
      <c r="E1331" s="1" t="s">
        <v>5913</v>
      </c>
      <c r="O1331" s="1">
        <v>1</v>
      </c>
      <c r="P1331" s="1">
        <v>1</v>
      </c>
      <c r="Z1331" s="1">
        <v>0</v>
      </c>
      <c r="AA1331" s="1">
        <v>1</v>
      </c>
      <c r="AB1331" s="1" t="s">
        <v>9410</v>
      </c>
      <c r="AC1331" s="1">
        <v>0</v>
      </c>
      <c r="AE1331" s="1">
        <v>1</v>
      </c>
      <c r="AF1331" s="1">
        <v>0</v>
      </c>
      <c r="AG1331" s="1">
        <v>0</v>
      </c>
      <c r="AI1331" s="1">
        <v>122</v>
      </c>
      <c r="AJ1331" s="1">
        <v>118</v>
      </c>
      <c r="DR1331" s="1">
        <v>58</v>
      </c>
      <c r="DS1331" s="1">
        <v>70</v>
      </c>
      <c r="HA1331" s="1">
        <v>0</v>
      </c>
      <c r="HB1331" s="1">
        <v>0</v>
      </c>
      <c r="HT1331" s="1">
        <v>0</v>
      </c>
      <c r="HU1331" s="1">
        <v>0</v>
      </c>
      <c r="IP1331" s="1">
        <v>97</v>
      </c>
      <c r="IQ1331" s="1">
        <v>97</v>
      </c>
      <c r="LX1331" s="1">
        <v>81</v>
      </c>
      <c r="LY1331" s="1">
        <v>76</v>
      </c>
      <c r="PG1331" s="1">
        <v>18</v>
      </c>
      <c r="PH1331" s="1">
        <v>20</v>
      </c>
      <c r="SP1331" s="1">
        <v>98.1</v>
      </c>
      <c r="SQ1331" s="1">
        <v>97.3</v>
      </c>
      <c r="VX1331" s="1">
        <v>1</v>
      </c>
      <c r="VY1331" s="1">
        <v>1</v>
      </c>
      <c r="WQ1331" s="1">
        <v>1</v>
      </c>
      <c r="WR1331" s="1">
        <v>1</v>
      </c>
      <c r="ZY1331" s="1">
        <v>132.19999999999999</v>
      </c>
      <c r="ZZ1331" s="1">
        <v>131.80000000000001</v>
      </c>
      <c r="AAY1331" s="1">
        <v>22</v>
      </c>
      <c r="ABB1331" s="1">
        <v>11.9</v>
      </c>
      <c r="ABE1331" s="1">
        <v>35</v>
      </c>
      <c r="ABU1331" s="1">
        <v>141</v>
      </c>
      <c r="ABX1331" s="1">
        <v>3.3</v>
      </c>
      <c r="ACA1331" s="1">
        <v>104</v>
      </c>
      <c r="ACD1331" s="1">
        <v>1.1599999999999999</v>
      </c>
      <c r="ACG1331" s="1">
        <v>91</v>
      </c>
      <c r="ACQ1331" s="1">
        <v>27</v>
      </c>
      <c r="ACT1331" s="1">
        <v>1.5</v>
      </c>
      <c r="ACW1331" s="1">
        <v>19</v>
      </c>
      <c r="ADR1331" s="1">
        <v>2.1</v>
      </c>
      <c r="ADS1331" s="1">
        <v>1.9</v>
      </c>
      <c r="AED1331" s="1">
        <v>552</v>
      </c>
      <c r="AGS1331" s="1">
        <v>1</v>
      </c>
      <c r="AGT1331" s="1">
        <v>0</v>
      </c>
      <c r="AGU1331" s="1">
        <v>1</v>
      </c>
      <c r="AGV1331" s="1">
        <v>0</v>
      </c>
      <c r="AGW1331" s="1">
        <v>1</v>
      </c>
      <c r="AGX1331" s="1">
        <v>1</v>
      </c>
      <c r="AGY1331" s="1">
        <v>0</v>
      </c>
      <c r="AGZ1331" s="1">
        <v>2</v>
      </c>
      <c r="AHA1331" s="1">
        <v>0</v>
      </c>
      <c r="AHB1331" s="1">
        <v>0</v>
      </c>
      <c r="AHC1331" s="1">
        <v>1</v>
      </c>
      <c r="AHD1331" s="1">
        <v>0</v>
      </c>
      <c r="AHE1331" s="1">
        <v>0</v>
      </c>
      <c r="AIT1331" s="1">
        <v>1</v>
      </c>
      <c r="AIU1331" s="1">
        <v>1</v>
      </c>
      <c r="AIV1331" s="1">
        <v>0</v>
      </c>
      <c r="AIW1331" s="1">
        <v>0</v>
      </c>
      <c r="AIX1331" s="1">
        <v>35</v>
      </c>
      <c r="AIZ1331" s="24"/>
      <c r="AJA1331" s="24"/>
      <c r="AJB1331" s="1">
        <v>35</v>
      </c>
    </row>
    <row r="1332" spans="1:939" s="1" customFormat="1">
      <c r="B1332" s="1">
        <v>3</v>
      </c>
      <c r="C1332" s="1">
        <v>1</v>
      </c>
      <c r="D1332" s="1" t="s">
        <v>6191</v>
      </c>
      <c r="O1332" s="1">
        <v>1</v>
      </c>
      <c r="Z1332" s="1">
        <v>0</v>
      </c>
      <c r="AA1332" s="1">
        <v>0</v>
      </c>
      <c r="AB1332" s="1" t="s">
        <v>9411</v>
      </c>
      <c r="AC1332" s="1">
        <v>0</v>
      </c>
      <c r="AE1332" s="1">
        <v>4</v>
      </c>
      <c r="AF1332" s="1">
        <v>0</v>
      </c>
      <c r="AG1332" s="1">
        <v>0</v>
      </c>
      <c r="AI1332" s="1">
        <v>124</v>
      </c>
      <c r="AK1332" s="1">
        <v>110</v>
      </c>
      <c r="DR1332" s="1">
        <v>62</v>
      </c>
      <c r="DT1332" s="1">
        <v>60</v>
      </c>
      <c r="HA1332" s="1">
        <v>0</v>
      </c>
      <c r="HC1332" s="1">
        <v>0</v>
      </c>
      <c r="HT1332" s="1">
        <v>0</v>
      </c>
      <c r="HV1332" s="1">
        <v>0</v>
      </c>
      <c r="IP1332" s="1">
        <v>90</v>
      </c>
      <c r="IQ1332" s="1">
        <v>98</v>
      </c>
      <c r="IR1332" s="1">
        <v>97</v>
      </c>
      <c r="LX1332" s="1">
        <v>86</v>
      </c>
      <c r="LZ1332" s="1">
        <v>72</v>
      </c>
      <c r="PG1332" s="1">
        <v>24</v>
      </c>
      <c r="PH1332" s="1">
        <v>20</v>
      </c>
      <c r="PI1332" s="1">
        <v>18</v>
      </c>
      <c r="SP1332" s="1">
        <v>98.7</v>
      </c>
      <c r="SR1332" s="1">
        <v>97.5</v>
      </c>
      <c r="VX1332" s="1">
        <v>1</v>
      </c>
      <c r="VZ1332" s="1">
        <v>1</v>
      </c>
      <c r="WQ1332" s="1">
        <v>0</v>
      </c>
      <c r="WR1332" s="1">
        <v>1</v>
      </c>
      <c r="WS1332" s="1">
        <v>1</v>
      </c>
      <c r="ZY1332" s="1">
        <v>132.80000000000001</v>
      </c>
      <c r="ZZ1332" s="1">
        <v>131.80000000000001</v>
      </c>
      <c r="AAY1332" s="1">
        <v>22</v>
      </c>
      <c r="ABB1332" s="1">
        <v>11.6</v>
      </c>
      <c r="ABC1332" s="1">
        <v>10.9</v>
      </c>
      <c r="ABE1332" s="1">
        <v>34</v>
      </c>
      <c r="ABF1332" s="1">
        <v>34.799999999999997</v>
      </c>
      <c r="ABN1332" s="1">
        <v>11.8</v>
      </c>
      <c r="ABP1332" s="1">
        <v>196</v>
      </c>
      <c r="ABR1332" s="1">
        <v>0.08</v>
      </c>
      <c r="ABU1332" s="1">
        <v>137</v>
      </c>
      <c r="ABX1332" s="1">
        <v>3.9</v>
      </c>
      <c r="ACA1332" s="1">
        <v>103</v>
      </c>
      <c r="ACD1332" s="1">
        <v>1.1100000000000001</v>
      </c>
      <c r="ACG1332" s="1">
        <v>97</v>
      </c>
      <c r="ACQ1332" s="1">
        <v>23</v>
      </c>
      <c r="ACT1332" s="1">
        <v>13</v>
      </c>
      <c r="ACW1332" s="1">
        <v>17</v>
      </c>
      <c r="AGS1332" s="1">
        <v>0</v>
      </c>
      <c r="AGT1332" s="1">
        <v>0</v>
      </c>
      <c r="AGU1332" s="1">
        <v>0</v>
      </c>
      <c r="AGV1332" s="1">
        <v>0</v>
      </c>
      <c r="AGW1332" s="1">
        <v>1</v>
      </c>
      <c r="AGX1332" s="1">
        <v>1</v>
      </c>
      <c r="AGY1332" s="1">
        <v>0</v>
      </c>
      <c r="AGZ1332" s="1">
        <v>4</v>
      </c>
      <c r="AHA1332" s="1">
        <v>0</v>
      </c>
      <c r="AHB1332" s="1">
        <v>0</v>
      </c>
      <c r="AHC1332" s="1">
        <v>1</v>
      </c>
      <c r="AHD1332" s="1">
        <v>0</v>
      </c>
      <c r="AHE1332" s="1">
        <v>0</v>
      </c>
      <c r="AIT1332" s="1">
        <v>0</v>
      </c>
      <c r="AIU1332" s="1">
        <v>2</v>
      </c>
      <c r="AIV1332" s="1">
        <v>0</v>
      </c>
      <c r="AIW1332" s="1">
        <v>0</v>
      </c>
      <c r="AIZ1332" s="24"/>
      <c r="AJA1332" s="24"/>
      <c r="AJB1332" s="1">
        <v>49</v>
      </c>
      <c r="AJC1332" s="1">
        <v>22</v>
      </c>
    </row>
    <row r="1333" spans="1:939" s="1" customFormat="1">
      <c r="B1333" s="1">
        <v>4</v>
      </c>
      <c r="C1333" s="1">
        <v>1</v>
      </c>
      <c r="D1333" s="1" t="s">
        <v>5913</v>
      </c>
      <c r="O1333" s="1">
        <v>1</v>
      </c>
      <c r="Z1333" s="1">
        <v>0</v>
      </c>
      <c r="AA1333" s="1">
        <v>2</v>
      </c>
      <c r="AB1333" s="1" t="s">
        <v>9412</v>
      </c>
      <c r="AC1333" s="1">
        <v>0</v>
      </c>
      <c r="AE1333" s="1">
        <v>0</v>
      </c>
      <c r="AG1333" s="1">
        <v>0</v>
      </c>
      <c r="AI1333" s="1">
        <v>110</v>
      </c>
      <c r="AJ1333" s="1">
        <v>122</v>
      </c>
      <c r="DR1333" s="1">
        <v>56</v>
      </c>
      <c r="DS1333" s="1">
        <v>54</v>
      </c>
      <c r="HA1333" s="1">
        <v>0</v>
      </c>
      <c r="HB1333" s="1">
        <v>0</v>
      </c>
      <c r="HT1333" s="1">
        <v>0</v>
      </c>
      <c r="HU1333" s="1">
        <v>0</v>
      </c>
      <c r="IP1333" s="1">
        <v>94</v>
      </c>
      <c r="IQ1333" s="1">
        <v>92</v>
      </c>
      <c r="LX1333" s="1">
        <v>70</v>
      </c>
      <c r="LY1333" s="1">
        <v>78</v>
      </c>
      <c r="PG1333" s="1">
        <v>24</v>
      </c>
      <c r="PH1333" s="1">
        <v>20</v>
      </c>
      <c r="SP1333" s="1">
        <v>97.5</v>
      </c>
      <c r="SQ1333" s="1">
        <v>97.9</v>
      </c>
      <c r="VX1333" s="1">
        <v>1</v>
      </c>
      <c r="VY1333" s="1">
        <v>1</v>
      </c>
      <c r="WQ1333" s="1">
        <v>0</v>
      </c>
      <c r="WR1333" s="1">
        <v>0</v>
      </c>
      <c r="ZY1333" s="1">
        <v>130.80000000000001</v>
      </c>
      <c r="AGS1333" s="1">
        <v>0</v>
      </c>
      <c r="AGT1333" s="1">
        <v>0</v>
      </c>
      <c r="AGU1333" s="1">
        <v>0</v>
      </c>
      <c r="AGV1333" s="1">
        <v>0</v>
      </c>
      <c r="AGW1333" s="1">
        <v>1</v>
      </c>
      <c r="AGX1333" s="1">
        <v>1</v>
      </c>
      <c r="AGY1333" s="1">
        <v>0</v>
      </c>
      <c r="AGZ1333" s="1">
        <v>0</v>
      </c>
      <c r="AHA1333" s="1">
        <v>0</v>
      </c>
      <c r="AHB1333" s="1">
        <v>0</v>
      </c>
      <c r="AHC1333" s="1">
        <v>1</v>
      </c>
      <c r="AHD1333" s="1">
        <v>0</v>
      </c>
      <c r="AHE1333" s="1">
        <v>0</v>
      </c>
      <c r="AIT1333" s="1">
        <v>2</v>
      </c>
      <c r="AIU1333" s="1">
        <v>0</v>
      </c>
      <c r="AIV1333" s="1">
        <v>0</v>
      </c>
      <c r="AIW1333" s="1">
        <v>0</v>
      </c>
      <c r="AIX1333" s="1">
        <v>28</v>
      </c>
      <c r="AIY1333" s="1">
        <v>30</v>
      </c>
      <c r="AIZ1333" s="24"/>
      <c r="AJA1333" s="24"/>
    </row>
    <row r="1334" spans="1:939" s="1" customFormat="1">
      <c r="B1334" s="1">
        <v>5</v>
      </c>
      <c r="C1334" s="1">
        <v>0</v>
      </c>
      <c r="Z1334" s="1">
        <v>0</v>
      </c>
      <c r="AA1334" s="1">
        <v>2</v>
      </c>
      <c r="AC1334" s="1">
        <v>0</v>
      </c>
      <c r="AE1334" s="1">
        <v>2</v>
      </c>
      <c r="AF1334" s="1">
        <v>0</v>
      </c>
      <c r="AG1334" s="1">
        <v>0</v>
      </c>
      <c r="AI1334" s="1">
        <v>122</v>
      </c>
      <c r="AJ1334" s="1">
        <v>118</v>
      </c>
      <c r="DR1334" s="1">
        <v>42</v>
      </c>
      <c r="DS1334" s="1">
        <v>46</v>
      </c>
      <c r="HA1334" s="1">
        <v>0</v>
      </c>
      <c r="HB1334" s="1">
        <v>0</v>
      </c>
      <c r="HT1334" s="1">
        <v>0</v>
      </c>
      <c r="HU1334" s="1">
        <v>0</v>
      </c>
      <c r="IP1334" s="1">
        <v>95</v>
      </c>
      <c r="IQ1334" s="1">
        <v>93</v>
      </c>
      <c r="LX1334" s="1">
        <v>77</v>
      </c>
      <c r="LY1334" s="1">
        <v>83</v>
      </c>
      <c r="PG1334" s="1">
        <v>22</v>
      </c>
      <c r="PH1334" s="1">
        <v>20</v>
      </c>
      <c r="SP1334" s="1">
        <v>97.9</v>
      </c>
      <c r="SQ1334" s="1">
        <v>97.3</v>
      </c>
      <c r="VX1334" s="1">
        <v>1</v>
      </c>
      <c r="VY1334" s="1">
        <v>1</v>
      </c>
      <c r="WQ1334" s="1">
        <v>0</v>
      </c>
      <c r="WR1334" s="1">
        <v>0</v>
      </c>
      <c r="ZY1334" s="1">
        <v>130.19999999999999</v>
      </c>
      <c r="AAY1334" s="1">
        <v>20</v>
      </c>
      <c r="ABU1334" s="1">
        <v>139</v>
      </c>
      <c r="ABX1334" s="1">
        <v>3.6</v>
      </c>
      <c r="ACA1334" s="1">
        <v>101</v>
      </c>
      <c r="ACD1334" s="1">
        <v>9.6</v>
      </c>
      <c r="ACG1334" s="1">
        <v>78</v>
      </c>
      <c r="ACQ1334" s="1">
        <v>27</v>
      </c>
      <c r="ACT1334" s="1">
        <v>1.36</v>
      </c>
      <c r="ACW1334" s="1">
        <v>18</v>
      </c>
      <c r="AGS1334" s="1">
        <v>0</v>
      </c>
      <c r="AGT1334" s="1">
        <v>0</v>
      </c>
      <c r="AGU1334" s="1">
        <v>0</v>
      </c>
      <c r="AGV1334" s="1">
        <v>0</v>
      </c>
      <c r="AGW1334" s="1">
        <v>0</v>
      </c>
      <c r="AGX1334" s="1">
        <v>1</v>
      </c>
      <c r="AGY1334" s="1">
        <v>0</v>
      </c>
      <c r="AGZ1334" s="1">
        <v>1</v>
      </c>
      <c r="AHA1334" s="1">
        <v>0</v>
      </c>
      <c r="AHB1334" s="1">
        <v>0</v>
      </c>
      <c r="AHC1334" s="1">
        <v>1</v>
      </c>
      <c r="AHD1334" s="1">
        <v>0</v>
      </c>
      <c r="AHE1334" s="1">
        <v>0</v>
      </c>
      <c r="AIT1334" s="1">
        <v>2</v>
      </c>
      <c r="AIU1334" s="1">
        <v>0</v>
      </c>
      <c r="AIV1334" s="1">
        <v>0</v>
      </c>
      <c r="AIW1334" s="1">
        <v>0</v>
      </c>
      <c r="AIX1334" s="1">
        <v>34</v>
      </c>
      <c r="AIY1334" s="1">
        <v>16</v>
      </c>
      <c r="AIZ1334" s="24"/>
      <c r="AJA1334" s="24"/>
    </row>
    <row r="1335" spans="1:939" s="1" customFormat="1">
      <c r="B1335" s="1">
        <v>6</v>
      </c>
      <c r="C1335" s="1">
        <v>1</v>
      </c>
      <c r="D1335" s="1" t="s">
        <v>8201</v>
      </c>
      <c r="O1335" s="1">
        <v>1</v>
      </c>
      <c r="Z1335" s="1">
        <v>0</v>
      </c>
      <c r="AA1335" s="1">
        <v>2</v>
      </c>
      <c r="AB1335" s="1" t="s">
        <v>9413</v>
      </c>
      <c r="AC1335" s="1">
        <v>0</v>
      </c>
      <c r="AE1335" s="1">
        <v>8</v>
      </c>
      <c r="AF1335" s="1">
        <v>0</v>
      </c>
      <c r="AG1335" s="1">
        <v>0</v>
      </c>
      <c r="AI1335" s="1">
        <v>114</v>
      </c>
      <c r="AJ1335" s="1">
        <v>106</v>
      </c>
      <c r="DR1335" s="1">
        <v>58</v>
      </c>
      <c r="DS1335" s="1">
        <v>46</v>
      </c>
      <c r="HA1335" s="1">
        <v>0</v>
      </c>
      <c r="HB1335" s="1">
        <v>0</v>
      </c>
      <c r="HT1335" s="1">
        <v>0</v>
      </c>
      <c r="HU1335" s="1">
        <v>0</v>
      </c>
      <c r="IP1335" s="1">
        <v>95</v>
      </c>
      <c r="IQ1335" s="1">
        <v>94</v>
      </c>
      <c r="LX1335" s="1">
        <v>76</v>
      </c>
      <c r="LY1335" s="1">
        <v>78</v>
      </c>
      <c r="PG1335" s="1">
        <v>19</v>
      </c>
      <c r="PH1335" s="1">
        <v>20</v>
      </c>
      <c r="SP1335" s="1">
        <v>98.8</v>
      </c>
      <c r="SQ1335" s="1">
        <v>97.5</v>
      </c>
      <c r="VX1335" s="1">
        <v>1</v>
      </c>
      <c r="VY1335" s="1">
        <v>1</v>
      </c>
      <c r="WQ1335" s="1">
        <v>0</v>
      </c>
      <c r="WR1335" s="1">
        <v>0</v>
      </c>
      <c r="ZY1335" s="1">
        <v>130</v>
      </c>
      <c r="ZZ1335" s="1">
        <v>130</v>
      </c>
      <c r="AGS1335" s="1">
        <v>0</v>
      </c>
      <c r="AGT1335" s="1">
        <v>0</v>
      </c>
      <c r="AGU1335" s="1">
        <v>0</v>
      </c>
      <c r="AGV1335" s="1">
        <v>0</v>
      </c>
      <c r="AGW1335" s="1">
        <v>0</v>
      </c>
      <c r="AGX1335" s="1">
        <v>1</v>
      </c>
      <c r="AGY1335" s="1">
        <v>0</v>
      </c>
      <c r="AGZ1335" s="1">
        <v>0</v>
      </c>
      <c r="AHA1335" s="1">
        <v>0</v>
      </c>
      <c r="AHB1335" s="1">
        <v>0</v>
      </c>
      <c r="AHC1335" s="1">
        <v>1</v>
      </c>
      <c r="AHD1335" s="1">
        <v>0</v>
      </c>
      <c r="AHE1335" s="1">
        <v>0</v>
      </c>
      <c r="AIT1335" s="1">
        <v>2</v>
      </c>
      <c r="AIU1335" s="1">
        <v>0</v>
      </c>
      <c r="AIV1335" s="1">
        <v>0</v>
      </c>
      <c r="AIW1335" s="1">
        <v>0</v>
      </c>
      <c r="AIX1335" s="1">
        <v>32</v>
      </c>
      <c r="AIY1335" s="1">
        <v>28</v>
      </c>
      <c r="AIZ1335" s="24"/>
      <c r="AJA1335" s="24"/>
    </row>
    <row r="1336" spans="1:939" s="80" customFormat="1">
      <c r="B1336" s="80">
        <v>7</v>
      </c>
      <c r="C1336" s="80">
        <v>0</v>
      </c>
      <c r="Z1336" s="80">
        <v>0</v>
      </c>
      <c r="AA1336" s="80">
        <v>2</v>
      </c>
      <c r="AC1336" s="80">
        <v>0</v>
      </c>
      <c r="AE1336" s="80">
        <v>0</v>
      </c>
      <c r="AG1336" s="80">
        <v>0</v>
      </c>
      <c r="AI1336" s="80">
        <v>122</v>
      </c>
      <c r="DR1336" s="80">
        <v>60</v>
      </c>
      <c r="HA1336" s="80">
        <v>0</v>
      </c>
      <c r="HT1336" s="80">
        <v>0</v>
      </c>
      <c r="IP1336" s="80">
        <v>96</v>
      </c>
      <c r="LX1336" s="80">
        <v>68</v>
      </c>
      <c r="PG1336" s="80">
        <v>18</v>
      </c>
      <c r="SP1336" s="80">
        <v>96.8</v>
      </c>
      <c r="VX1336" s="80">
        <v>1</v>
      </c>
      <c r="WQ1336" s="80">
        <v>0</v>
      </c>
      <c r="ZY1336" s="80">
        <v>129</v>
      </c>
      <c r="AGS1336" s="80">
        <v>0</v>
      </c>
      <c r="AGT1336" s="80">
        <v>0</v>
      </c>
      <c r="AGU1336" s="80">
        <v>0</v>
      </c>
      <c r="AGV1336" s="80">
        <v>0</v>
      </c>
      <c r="AGW1336" s="80">
        <v>0</v>
      </c>
      <c r="AGX1336" s="80">
        <v>1</v>
      </c>
      <c r="AGY1336" s="80">
        <v>0</v>
      </c>
      <c r="AGZ1336" s="80">
        <v>0</v>
      </c>
      <c r="AHA1336" s="80">
        <v>0</v>
      </c>
      <c r="AHB1336" s="80">
        <v>0</v>
      </c>
      <c r="AHC1336" s="80">
        <v>1</v>
      </c>
      <c r="AHD1336" s="80">
        <v>0</v>
      </c>
      <c r="AHE1336" s="80">
        <v>0</v>
      </c>
      <c r="AIT1336" s="80">
        <v>0</v>
      </c>
      <c r="AIU1336" s="80">
        <v>1</v>
      </c>
      <c r="AIV1336" s="80">
        <v>0</v>
      </c>
      <c r="AIW1336" s="80">
        <v>0</v>
      </c>
      <c r="AIZ1336" s="90"/>
      <c r="AJA1336" s="90"/>
      <c r="AJB1336" s="80">
        <v>73</v>
      </c>
    </row>
    <row r="1337" spans="1:939" s="1" customFormat="1">
      <c r="A1337" s="1">
        <v>281</v>
      </c>
      <c r="B1337" s="1">
        <v>1</v>
      </c>
      <c r="C1337" s="1">
        <v>0</v>
      </c>
      <c r="Z1337" s="1">
        <v>0</v>
      </c>
      <c r="AA1337" s="1">
        <v>1</v>
      </c>
      <c r="AC1337" s="1">
        <v>0</v>
      </c>
      <c r="AE1337" s="1">
        <v>2</v>
      </c>
      <c r="AF1337" s="1">
        <v>0</v>
      </c>
      <c r="AG1337" s="1">
        <v>0</v>
      </c>
      <c r="AI1337" s="1">
        <v>128</v>
      </c>
      <c r="DR1337" s="1">
        <v>70</v>
      </c>
      <c r="HA1337" s="1">
        <v>0</v>
      </c>
      <c r="HT1337" s="1">
        <v>0</v>
      </c>
      <c r="IP1337" s="1">
        <v>93.5</v>
      </c>
      <c r="LX1337" s="1">
        <v>98</v>
      </c>
      <c r="PG1337" s="1">
        <v>20</v>
      </c>
      <c r="SP1337" s="1">
        <v>97.7</v>
      </c>
      <c r="VX1337" s="1">
        <v>1</v>
      </c>
      <c r="WQ1337" s="1">
        <v>1</v>
      </c>
      <c r="AGS1337" s="1">
        <v>0</v>
      </c>
      <c r="AGT1337" s="1">
        <v>0</v>
      </c>
      <c r="AGU1337" s="1">
        <v>0</v>
      </c>
      <c r="AGV1337" s="1">
        <v>0</v>
      </c>
      <c r="AGW1337" s="1">
        <v>1</v>
      </c>
      <c r="AGX1337" s="1">
        <v>0</v>
      </c>
      <c r="AGY1337" s="1">
        <v>0</v>
      </c>
      <c r="AGZ1337" s="1">
        <v>0</v>
      </c>
      <c r="AHA1337" s="1">
        <v>0</v>
      </c>
      <c r="AHB1337" s="1">
        <v>0</v>
      </c>
      <c r="AHC1337" s="1">
        <v>1</v>
      </c>
      <c r="AHD1337" s="1">
        <v>0</v>
      </c>
      <c r="AHE1337" s="1">
        <v>0</v>
      </c>
      <c r="AHF1337" s="1">
        <v>0</v>
      </c>
      <c r="AHH1337" s="1">
        <v>0</v>
      </c>
      <c r="AHI1337" s="1">
        <v>0</v>
      </c>
      <c r="AHK1337" s="1">
        <v>0</v>
      </c>
      <c r="AHL1337" s="1">
        <v>0</v>
      </c>
      <c r="AHM1337" s="1">
        <v>0</v>
      </c>
      <c r="AHN1337" s="1">
        <v>0</v>
      </c>
      <c r="AHO1337" s="1">
        <v>0</v>
      </c>
      <c r="AHP1337" s="1">
        <v>0</v>
      </c>
      <c r="AHQ1337" s="1">
        <v>0</v>
      </c>
      <c r="AHR1337" s="1">
        <v>0</v>
      </c>
      <c r="AIM1337" s="1">
        <v>0</v>
      </c>
      <c r="AIN1337" s="1">
        <v>0</v>
      </c>
      <c r="AIO1337" s="1">
        <v>0</v>
      </c>
      <c r="AIP1337" s="1">
        <v>0</v>
      </c>
      <c r="AIQ1337" s="1">
        <v>0</v>
      </c>
      <c r="AIR1337" s="1">
        <v>0</v>
      </c>
      <c r="AIS1337" s="1">
        <v>1</v>
      </c>
      <c r="AIT1337" s="1">
        <v>1</v>
      </c>
      <c r="AIU1337" s="1">
        <v>0</v>
      </c>
      <c r="AIV1337" s="1">
        <v>0</v>
      </c>
      <c r="AIW1337" s="1">
        <v>0</v>
      </c>
      <c r="AIX1337" s="1">
        <v>41</v>
      </c>
    </row>
    <row r="1338" spans="1:939" s="1" customFormat="1">
      <c r="B1338" s="1">
        <v>2</v>
      </c>
      <c r="C1338" s="1">
        <v>0</v>
      </c>
      <c r="Z1338" s="1">
        <v>0</v>
      </c>
      <c r="AA1338" s="1">
        <v>0</v>
      </c>
      <c r="AB1338" s="1" t="s">
        <v>9414</v>
      </c>
      <c r="AC1338" s="1">
        <v>0</v>
      </c>
      <c r="AE1338" s="1">
        <v>1</v>
      </c>
      <c r="AF1338" s="1">
        <v>0</v>
      </c>
      <c r="AG1338" s="1">
        <v>0</v>
      </c>
      <c r="AI1338" s="1">
        <v>122</v>
      </c>
      <c r="AJ1338" s="1">
        <v>118</v>
      </c>
      <c r="DR1338" s="1">
        <v>70</v>
      </c>
      <c r="DS1338" s="1">
        <v>60</v>
      </c>
      <c r="HA1338" s="1">
        <v>0</v>
      </c>
      <c r="HB1338" s="1">
        <v>0</v>
      </c>
      <c r="HT1338" s="1">
        <v>0</v>
      </c>
      <c r="HU1338" s="1">
        <v>0</v>
      </c>
      <c r="IP1338" s="1">
        <v>91</v>
      </c>
      <c r="IQ1338" s="1">
        <v>91</v>
      </c>
      <c r="LX1338" s="1">
        <v>88</v>
      </c>
      <c r="LY1338" s="1">
        <v>88</v>
      </c>
      <c r="PG1338" s="1">
        <v>18</v>
      </c>
      <c r="PH1338" s="1">
        <v>20</v>
      </c>
      <c r="SP1338" s="1">
        <v>97.3</v>
      </c>
      <c r="SQ1338" s="1">
        <v>99.5</v>
      </c>
      <c r="VX1338" s="1">
        <v>1</v>
      </c>
      <c r="VY1338" s="1">
        <v>1</v>
      </c>
      <c r="WQ1338" s="1">
        <v>0</v>
      </c>
      <c r="WR1338" s="1">
        <v>0</v>
      </c>
      <c r="AGS1338" s="1">
        <v>1</v>
      </c>
      <c r="AGT1338" s="1">
        <v>0</v>
      </c>
      <c r="AGU1338" s="1">
        <v>0</v>
      </c>
      <c r="AGV1338" s="1">
        <v>1</v>
      </c>
      <c r="AGW1338" s="1">
        <v>0</v>
      </c>
      <c r="AGX1338" s="1">
        <v>0</v>
      </c>
      <c r="AGY1338" s="1">
        <v>0</v>
      </c>
      <c r="AGZ1338" s="1">
        <v>0</v>
      </c>
      <c r="AHA1338" s="1">
        <v>0</v>
      </c>
      <c r="AHB1338" s="1">
        <v>0</v>
      </c>
      <c r="AHC1338" s="1">
        <v>1</v>
      </c>
      <c r="AHD1338" s="1">
        <v>0</v>
      </c>
      <c r="AHE1338" s="1">
        <v>0</v>
      </c>
      <c r="AHF1338" s="1">
        <v>0</v>
      </c>
      <c r="AHH1338" s="1">
        <v>0</v>
      </c>
      <c r="AHI1338" s="1">
        <v>0</v>
      </c>
      <c r="AHK1338" s="1">
        <v>0</v>
      </c>
      <c r="AHL1338" s="1">
        <v>0</v>
      </c>
      <c r="AHM1338" s="1">
        <v>0</v>
      </c>
      <c r="AHN1338" s="1">
        <v>0</v>
      </c>
      <c r="AHO1338" s="1">
        <v>0</v>
      </c>
      <c r="AHP1338" s="1">
        <v>0</v>
      </c>
      <c r="AHQ1338" s="1">
        <v>0</v>
      </c>
      <c r="AHR1338" s="1">
        <v>0</v>
      </c>
      <c r="AIM1338" s="1">
        <v>0</v>
      </c>
      <c r="AIN1338" s="1">
        <v>0</v>
      </c>
      <c r="AIO1338" s="1">
        <v>0</v>
      </c>
      <c r="AIP1338" s="1">
        <v>0</v>
      </c>
      <c r="AIQ1338" s="1">
        <v>0</v>
      </c>
      <c r="AIR1338" s="1">
        <v>0</v>
      </c>
      <c r="AIT1338" s="1">
        <v>2</v>
      </c>
      <c r="AIU1338" s="1">
        <v>0</v>
      </c>
      <c r="AIV1338" s="1">
        <v>0</v>
      </c>
      <c r="AIW1338" s="1">
        <v>0</v>
      </c>
      <c r="AIX1338" s="1">
        <v>42</v>
      </c>
      <c r="AIY1338" s="1">
        <v>29</v>
      </c>
    </row>
    <row r="1339" spans="1:939" s="1" customFormat="1">
      <c r="B1339" s="1">
        <v>3</v>
      </c>
      <c r="C1339" s="1">
        <v>0</v>
      </c>
      <c r="Z1339" s="1">
        <v>0</v>
      </c>
      <c r="AA1339" s="1">
        <v>2</v>
      </c>
      <c r="AB1339" s="1" t="s">
        <v>9415</v>
      </c>
      <c r="AC1339" s="1">
        <v>0</v>
      </c>
      <c r="AE1339" s="1">
        <v>0</v>
      </c>
      <c r="AG1339" s="1">
        <v>0</v>
      </c>
      <c r="AI1339" s="1">
        <v>110</v>
      </c>
      <c r="AJ1339" s="1">
        <v>122</v>
      </c>
      <c r="DR1339" s="1">
        <v>48</v>
      </c>
      <c r="DS1339" s="1">
        <v>66</v>
      </c>
      <c r="HA1339" s="1">
        <v>0</v>
      </c>
      <c r="HB1339" s="1">
        <v>0</v>
      </c>
      <c r="HT1339" s="1">
        <v>0</v>
      </c>
      <c r="HU1339" s="1">
        <v>0</v>
      </c>
      <c r="IP1339" s="1">
        <v>91.5</v>
      </c>
      <c r="IQ1339" s="1">
        <v>89</v>
      </c>
      <c r="LX1339" s="1">
        <v>80</v>
      </c>
      <c r="LY1339" s="1">
        <v>88</v>
      </c>
      <c r="PG1339" s="1">
        <v>18</v>
      </c>
      <c r="PH1339" s="1">
        <v>18</v>
      </c>
      <c r="SP1339" s="1">
        <v>96.9</v>
      </c>
      <c r="SQ1339" s="1">
        <v>97.7</v>
      </c>
      <c r="VX1339" s="1">
        <v>1</v>
      </c>
      <c r="VY1339" s="1">
        <v>1</v>
      </c>
      <c r="WQ1339" s="1">
        <v>0</v>
      </c>
      <c r="WR1339" s="1">
        <v>0</v>
      </c>
      <c r="AGS1339" s="1">
        <v>1</v>
      </c>
      <c r="AGT1339" s="1">
        <v>0</v>
      </c>
      <c r="AGU1339" s="1">
        <v>0</v>
      </c>
      <c r="AGV1339" s="1">
        <v>1</v>
      </c>
      <c r="AGW1339" s="1">
        <v>0</v>
      </c>
      <c r="AGX1339" s="1">
        <v>0</v>
      </c>
      <c r="AGY1339" s="1">
        <v>0</v>
      </c>
      <c r="AGZ1339" s="1">
        <v>0</v>
      </c>
      <c r="AHA1339" s="1">
        <v>0</v>
      </c>
      <c r="AHB1339" s="1">
        <v>0</v>
      </c>
      <c r="AHC1339" s="1">
        <v>1</v>
      </c>
      <c r="AHD1339" s="1">
        <v>0</v>
      </c>
      <c r="AHE1339" s="1">
        <v>0</v>
      </c>
      <c r="AHF1339" s="1">
        <v>0</v>
      </c>
      <c r="AHH1339" s="1">
        <v>0</v>
      </c>
      <c r="AHI1339" s="1">
        <v>0</v>
      </c>
      <c r="AHK1339" s="1">
        <v>0</v>
      </c>
      <c r="AHL1339" s="1">
        <v>0</v>
      </c>
      <c r="AHM1339" s="1">
        <v>0</v>
      </c>
      <c r="AHN1339" s="1">
        <v>0</v>
      </c>
      <c r="AHO1339" s="1">
        <v>0</v>
      </c>
      <c r="AHP1339" s="1">
        <v>0</v>
      </c>
      <c r="AHQ1339" s="1">
        <v>0</v>
      </c>
      <c r="AHR1339" s="1">
        <v>0</v>
      </c>
      <c r="AIM1339" s="1">
        <v>0</v>
      </c>
      <c r="AIN1339" s="1">
        <v>0</v>
      </c>
      <c r="AIO1339" s="1">
        <v>0</v>
      </c>
      <c r="AIP1339" s="1">
        <v>0</v>
      </c>
      <c r="AIQ1339" s="1">
        <v>0</v>
      </c>
      <c r="AIR1339" s="1">
        <v>0</v>
      </c>
      <c r="AIT1339" s="1">
        <v>2</v>
      </c>
      <c r="AIU1339" s="1">
        <v>0</v>
      </c>
      <c r="AIV1339" s="1">
        <v>0</v>
      </c>
      <c r="AIW1339" s="1">
        <v>0</v>
      </c>
      <c r="AIX1339" s="1">
        <v>31</v>
      </c>
      <c r="AIY1339" s="1">
        <v>36</v>
      </c>
    </row>
    <row r="1340" spans="1:939" s="1" customFormat="1">
      <c r="B1340" s="1">
        <v>4</v>
      </c>
      <c r="C1340" s="1">
        <v>0</v>
      </c>
      <c r="Z1340" s="1">
        <v>0</v>
      </c>
      <c r="AA1340" s="1">
        <v>2</v>
      </c>
      <c r="AB1340" s="1" t="s">
        <v>9416</v>
      </c>
      <c r="AC1340" s="1">
        <v>1</v>
      </c>
      <c r="AD1340" s="1">
        <v>0</v>
      </c>
      <c r="AE1340" s="1">
        <v>4</v>
      </c>
      <c r="AF1340" s="1">
        <v>0</v>
      </c>
      <c r="AG1340" s="1">
        <v>0</v>
      </c>
      <c r="AI1340" s="1">
        <v>126</v>
      </c>
      <c r="AJ1340" s="1">
        <v>118</v>
      </c>
      <c r="DR1340" s="1">
        <v>78</v>
      </c>
      <c r="DS1340" s="1">
        <v>62</v>
      </c>
      <c r="HA1340" s="1">
        <v>0</v>
      </c>
      <c r="HB1340" s="1">
        <v>0</v>
      </c>
      <c r="HT1340" s="1">
        <v>0</v>
      </c>
      <c r="HU1340" s="1">
        <v>0</v>
      </c>
      <c r="IP1340" s="1">
        <v>88.5</v>
      </c>
      <c r="IQ1340" s="1">
        <v>89</v>
      </c>
      <c r="LX1340" s="1">
        <v>106</v>
      </c>
      <c r="LY1340" s="1">
        <v>90</v>
      </c>
      <c r="PG1340" s="1">
        <v>20</v>
      </c>
      <c r="PH1340" s="1">
        <v>20</v>
      </c>
      <c r="SP1340" s="1">
        <v>97.1</v>
      </c>
      <c r="SQ1340" s="1">
        <v>95.7</v>
      </c>
      <c r="VX1340" s="1">
        <v>1</v>
      </c>
      <c r="VY1340" s="1">
        <v>1</v>
      </c>
      <c r="WQ1340" s="1">
        <v>0</v>
      </c>
      <c r="WR1340" s="1">
        <v>0</v>
      </c>
      <c r="AGS1340" s="1">
        <v>1</v>
      </c>
      <c r="AGT1340" s="1">
        <v>0</v>
      </c>
      <c r="AGU1340" s="1">
        <v>0</v>
      </c>
      <c r="AGV1340" s="1">
        <v>1</v>
      </c>
      <c r="AGW1340" s="1">
        <v>0</v>
      </c>
      <c r="AGX1340" s="1">
        <v>0</v>
      </c>
      <c r="AGY1340" s="1">
        <v>0</v>
      </c>
      <c r="AGZ1340" s="1">
        <v>0</v>
      </c>
      <c r="AHA1340" s="1">
        <v>0</v>
      </c>
      <c r="AHB1340" s="1">
        <v>0</v>
      </c>
      <c r="AHC1340" s="1">
        <v>1</v>
      </c>
      <c r="AHD1340" s="1">
        <v>0</v>
      </c>
      <c r="AHE1340" s="1">
        <v>0</v>
      </c>
      <c r="AHF1340" s="1">
        <v>0</v>
      </c>
      <c r="AHH1340" s="1">
        <v>0</v>
      </c>
      <c r="AHI1340" s="1">
        <v>0</v>
      </c>
      <c r="AHK1340" s="1">
        <v>0</v>
      </c>
      <c r="AHL1340" s="1">
        <v>0</v>
      </c>
      <c r="AHM1340" s="1">
        <v>0</v>
      </c>
      <c r="AHN1340" s="1">
        <v>0</v>
      </c>
      <c r="AHO1340" s="1">
        <v>0</v>
      </c>
      <c r="AHP1340" s="1">
        <v>0</v>
      </c>
      <c r="AHQ1340" s="1">
        <v>0</v>
      </c>
      <c r="AHR1340" s="1">
        <v>0</v>
      </c>
      <c r="AIM1340" s="1">
        <v>0</v>
      </c>
      <c r="AIN1340" s="1">
        <v>0</v>
      </c>
      <c r="AIO1340" s="1">
        <v>0</v>
      </c>
      <c r="AIP1340" s="1">
        <v>0</v>
      </c>
      <c r="AIQ1340" s="1">
        <v>0</v>
      </c>
      <c r="AIR1340" s="1">
        <v>0</v>
      </c>
      <c r="AIT1340" s="1">
        <v>2</v>
      </c>
      <c r="AIU1340" s="1">
        <v>0</v>
      </c>
      <c r="AIV1340" s="1">
        <v>0</v>
      </c>
      <c r="AIW1340" s="1">
        <v>0</v>
      </c>
      <c r="AIX1340" s="1">
        <v>18</v>
      </c>
      <c r="AIY1340" s="1">
        <v>35</v>
      </c>
    </row>
    <row r="1341" spans="1:939" s="1" customFormat="1">
      <c r="B1341" s="1">
        <v>5</v>
      </c>
      <c r="C1341" s="1">
        <v>0</v>
      </c>
      <c r="Z1341" s="1">
        <v>0</v>
      </c>
      <c r="AA1341" s="1">
        <v>2</v>
      </c>
      <c r="AC1341" s="1">
        <v>1</v>
      </c>
      <c r="AD1341" s="1">
        <v>0</v>
      </c>
      <c r="AE1341" s="1">
        <v>0</v>
      </c>
      <c r="AG1341" s="1">
        <v>0</v>
      </c>
      <c r="AI1341" s="1">
        <v>108</v>
      </c>
      <c r="AJ1341" s="1">
        <v>118</v>
      </c>
      <c r="DR1341" s="1">
        <v>56</v>
      </c>
      <c r="DS1341" s="1">
        <v>58</v>
      </c>
      <c r="HA1341" s="1">
        <v>0</v>
      </c>
      <c r="HB1341" s="1">
        <v>0</v>
      </c>
      <c r="HT1341" s="1">
        <v>0</v>
      </c>
      <c r="HU1341" s="1">
        <v>0</v>
      </c>
      <c r="IP1341" s="1">
        <v>88</v>
      </c>
      <c r="IQ1341" s="1">
        <v>88</v>
      </c>
      <c r="LX1341" s="1">
        <v>72</v>
      </c>
      <c r="LY1341" s="1">
        <v>88</v>
      </c>
      <c r="PG1341" s="1">
        <v>20</v>
      </c>
      <c r="PH1341" s="1">
        <v>22</v>
      </c>
      <c r="SP1341" s="1">
        <v>97.1</v>
      </c>
      <c r="SQ1341" s="1">
        <v>96.9</v>
      </c>
      <c r="VX1341" s="1">
        <v>1</v>
      </c>
      <c r="VY1341" s="1">
        <v>1</v>
      </c>
      <c r="WQ1341" s="1">
        <v>0</v>
      </c>
      <c r="WR1341" s="1">
        <v>0</v>
      </c>
      <c r="AGS1341" s="1">
        <v>1</v>
      </c>
      <c r="AGT1341" s="1">
        <v>0</v>
      </c>
      <c r="AGU1341" s="1">
        <v>0</v>
      </c>
      <c r="AGV1341" s="1">
        <v>1</v>
      </c>
      <c r="AGW1341" s="1">
        <v>0</v>
      </c>
      <c r="AGX1341" s="1">
        <v>0</v>
      </c>
      <c r="AGY1341" s="1">
        <v>0</v>
      </c>
      <c r="AGZ1341" s="1">
        <v>0</v>
      </c>
      <c r="AHA1341" s="1">
        <v>0</v>
      </c>
      <c r="AHB1341" s="1">
        <v>0</v>
      </c>
      <c r="AHC1341" s="1">
        <v>1</v>
      </c>
      <c r="AHD1341" s="1">
        <v>0</v>
      </c>
      <c r="AHE1341" s="1">
        <v>0</v>
      </c>
      <c r="AHF1341" s="1">
        <v>0</v>
      </c>
      <c r="AHH1341" s="1">
        <v>0</v>
      </c>
      <c r="AHI1341" s="1">
        <v>0</v>
      </c>
      <c r="AHK1341" s="1">
        <v>0</v>
      </c>
      <c r="AHL1341" s="1">
        <v>0</v>
      </c>
      <c r="AHM1341" s="1">
        <v>0</v>
      </c>
      <c r="AHN1341" s="1">
        <v>0</v>
      </c>
      <c r="AHO1341" s="1">
        <v>0</v>
      </c>
      <c r="AHP1341" s="1">
        <v>0</v>
      </c>
      <c r="AHQ1341" s="1">
        <v>0</v>
      </c>
      <c r="AHR1341" s="1">
        <v>0</v>
      </c>
      <c r="AIM1341" s="1">
        <v>0</v>
      </c>
      <c r="AIN1341" s="1">
        <v>0</v>
      </c>
      <c r="AIO1341" s="1">
        <v>0</v>
      </c>
      <c r="AIP1341" s="1">
        <v>0</v>
      </c>
      <c r="AIQ1341" s="1">
        <v>0</v>
      </c>
      <c r="AIR1341" s="1">
        <v>0</v>
      </c>
      <c r="AIT1341" s="1">
        <v>2</v>
      </c>
      <c r="AIU1341" s="1">
        <v>0</v>
      </c>
      <c r="AIV1341" s="1">
        <v>0</v>
      </c>
      <c r="AIW1341" s="1">
        <v>0</v>
      </c>
      <c r="AIX1341" s="1">
        <v>22</v>
      </c>
      <c r="AIY1341" s="1">
        <v>29</v>
      </c>
    </row>
    <row r="1342" spans="1:939" s="1" customFormat="1">
      <c r="B1342" s="1">
        <v>6</v>
      </c>
      <c r="C1342" s="1">
        <v>0</v>
      </c>
      <c r="Z1342" s="1">
        <v>0</v>
      </c>
      <c r="AA1342" s="1">
        <v>2</v>
      </c>
      <c r="AC1342" s="1">
        <v>0</v>
      </c>
      <c r="AE1342" s="1">
        <v>0</v>
      </c>
      <c r="AG1342" s="1">
        <v>0</v>
      </c>
      <c r="AI1342" s="1">
        <v>142</v>
      </c>
      <c r="AJ1342" s="1">
        <v>136</v>
      </c>
      <c r="DR1342" s="1">
        <v>60</v>
      </c>
      <c r="DS1342" s="1">
        <v>68</v>
      </c>
      <c r="HA1342" s="1">
        <v>0</v>
      </c>
      <c r="HB1342" s="1">
        <v>0</v>
      </c>
      <c r="HT1342" s="1">
        <v>0</v>
      </c>
      <c r="HU1342" s="1">
        <v>0</v>
      </c>
      <c r="IP1342" s="1">
        <v>87.5</v>
      </c>
      <c r="IQ1342" s="1">
        <v>97</v>
      </c>
      <c r="LX1342" s="1">
        <v>84</v>
      </c>
      <c r="LY1342" s="1">
        <v>91</v>
      </c>
      <c r="PG1342" s="1">
        <v>24</v>
      </c>
      <c r="PH1342" s="1">
        <v>20</v>
      </c>
      <c r="SP1342" s="1">
        <v>96.7</v>
      </c>
      <c r="SQ1342" s="1">
        <v>97.8</v>
      </c>
      <c r="VX1342" s="1">
        <v>1</v>
      </c>
      <c r="VY1342" s="1">
        <v>1</v>
      </c>
      <c r="WQ1342" s="1">
        <v>1</v>
      </c>
      <c r="WR1342" s="1">
        <v>0</v>
      </c>
      <c r="AGS1342" s="1">
        <v>1</v>
      </c>
      <c r="AGT1342" s="1">
        <v>0</v>
      </c>
      <c r="AGU1342" s="1">
        <v>0</v>
      </c>
      <c r="AGV1342" s="1">
        <v>1</v>
      </c>
      <c r="AGW1342" s="1">
        <v>1</v>
      </c>
      <c r="AGX1342" s="1">
        <v>0</v>
      </c>
      <c r="AGY1342" s="1">
        <v>0</v>
      </c>
      <c r="AGZ1342" s="1">
        <v>0</v>
      </c>
      <c r="AHA1342" s="1">
        <v>0</v>
      </c>
      <c r="AHB1342" s="1">
        <v>0</v>
      </c>
      <c r="AHC1342" s="1">
        <v>1</v>
      </c>
      <c r="AHD1342" s="1">
        <v>0</v>
      </c>
      <c r="AHE1342" s="1">
        <v>0</v>
      </c>
      <c r="AHF1342" s="1">
        <v>0</v>
      </c>
      <c r="AHH1342" s="1">
        <v>0</v>
      </c>
      <c r="AHI1342" s="1">
        <v>0</v>
      </c>
      <c r="AHK1342" s="1">
        <v>0</v>
      </c>
      <c r="AHL1342" s="1">
        <v>0</v>
      </c>
      <c r="AHM1342" s="1">
        <v>0</v>
      </c>
      <c r="AHN1342" s="1">
        <v>0</v>
      </c>
      <c r="AHO1342" s="1">
        <v>0</v>
      </c>
      <c r="AHP1342" s="1">
        <v>0</v>
      </c>
      <c r="AHQ1342" s="1">
        <v>0</v>
      </c>
      <c r="AHR1342" s="1">
        <v>0</v>
      </c>
      <c r="AIM1342" s="1">
        <v>0</v>
      </c>
      <c r="AIN1342" s="1">
        <v>0</v>
      </c>
      <c r="AIO1342" s="1">
        <v>0</v>
      </c>
      <c r="AIP1342" s="1">
        <v>0</v>
      </c>
      <c r="AIQ1342" s="1">
        <v>0</v>
      </c>
      <c r="AIR1342" s="1">
        <v>0</v>
      </c>
      <c r="AIT1342" s="1">
        <v>2</v>
      </c>
      <c r="AIU1342" s="1">
        <v>0</v>
      </c>
      <c r="AIV1342" s="1">
        <v>0</v>
      </c>
      <c r="AIW1342" s="1">
        <v>0</v>
      </c>
      <c r="AIX1342" s="1">
        <v>30</v>
      </c>
      <c r="AIY1342" s="1">
        <v>25</v>
      </c>
    </row>
    <row r="1343" spans="1:939" s="1" customFormat="1">
      <c r="B1343" s="1">
        <v>7</v>
      </c>
      <c r="C1343" s="1">
        <v>0</v>
      </c>
      <c r="Z1343" s="1">
        <v>0</v>
      </c>
      <c r="AA1343" s="1">
        <v>1</v>
      </c>
      <c r="AB1343" s="1" t="s">
        <v>9417</v>
      </c>
      <c r="AC1343" s="1">
        <v>0</v>
      </c>
      <c r="AE1343" s="1">
        <v>0</v>
      </c>
      <c r="AG1343" s="1">
        <v>0</v>
      </c>
      <c r="AI1343" s="1">
        <v>100</v>
      </c>
      <c r="AK1343" s="1">
        <v>118</v>
      </c>
      <c r="DR1343" s="1">
        <v>58</v>
      </c>
      <c r="DT1343" s="1">
        <v>64</v>
      </c>
      <c r="HA1343" s="1">
        <v>0</v>
      </c>
      <c r="HC1343" s="1">
        <v>0</v>
      </c>
      <c r="HT1343" s="1">
        <v>0</v>
      </c>
      <c r="HV1343" s="1">
        <v>0</v>
      </c>
      <c r="IP1343" s="1">
        <v>96</v>
      </c>
      <c r="IQ1343" s="1">
        <v>90</v>
      </c>
      <c r="IR1343" s="1">
        <v>93</v>
      </c>
      <c r="LX1343" s="1">
        <v>76</v>
      </c>
      <c r="LZ1343" s="1">
        <v>84</v>
      </c>
      <c r="PG1343" s="1">
        <v>16</v>
      </c>
      <c r="PI1343" s="1">
        <v>16</v>
      </c>
      <c r="SP1343" s="1">
        <v>96.9</v>
      </c>
      <c r="SR1343" s="1">
        <v>97.6</v>
      </c>
      <c r="VX1343" s="1">
        <v>1</v>
      </c>
      <c r="VZ1343" s="1">
        <v>1</v>
      </c>
      <c r="WQ1343" s="1">
        <v>1</v>
      </c>
      <c r="WR1343" s="1">
        <v>0</v>
      </c>
      <c r="WS1343" s="1">
        <v>1</v>
      </c>
      <c r="AGS1343" s="1">
        <v>0</v>
      </c>
      <c r="AGT1343" s="1">
        <v>0</v>
      </c>
      <c r="AGU1343" s="1">
        <v>0</v>
      </c>
      <c r="AGV1343" s="1">
        <v>0</v>
      </c>
      <c r="AGW1343" s="1">
        <v>1</v>
      </c>
      <c r="AGX1343" s="1">
        <v>0</v>
      </c>
      <c r="AGY1343" s="1">
        <v>0</v>
      </c>
      <c r="AGZ1343" s="1">
        <v>0</v>
      </c>
      <c r="AHA1343" s="1">
        <v>0</v>
      </c>
      <c r="AHB1343" s="1">
        <v>0</v>
      </c>
      <c r="AHC1343" s="1">
        <v>1</v>
      </c>
      <c r="AHD1343" s="1">
        <v>0</v>
      </c>
      <c r="AHE1343" s="1">
        <v>0</v>
      </c>
      <c r="AHF1343" s="1">
        <v>0</v>
      </c>
      <c r="AHH1343" s="1">
        <v>0</v>
      </c>
      <c r="AHI1343" s="1">
        <v>0</v>
      </c>
      <c r="AHK1343" s="1">
        <v>0</v>
      </c>
      <c r="AHL1343" s="1">
        <v>0</v>
      </c>
      <c r="AHM1343" s="1">
        <v>0</v>
      </c>
      <c r="AHN1343" s="1">
        <v>0</v>
      </c>
      <c r="AHO1343" s="1">
        <v>0</v>
      </c>
      <c r="AHP1343" s="1">
        <v>0</v>
      </c>
      <c r="AHQ1343" s="1">
        <v>0</v>
      </c>
      <c r="AHR1343" s="1">
        <v>0</v>
      </c>
      <c r="AIM1343" s="1">
        <v>0</v>
      </c>
      <c r="AIN1343" s="1">
        <v>0</v>
      </c>
      <c r="AIO1343" s="1">
        <v>0</v>
      </c>
      <c r="AIP1343" s="1">
        <v>0</v>
      </c>
      <c r="AIQ1343" s="1">
        <v>0</v>
      </c>
      <c r="AIR1343" s="1">
        <v>0</v>
      </c>
      <c r="AIT1343" s="1">
        <v>2</v>
      </c>
      <c r="AIU1343" s="1">
        <v>0</v>
      </c>
      <c r="AIV1343" s="1">
        <v>0</v>
      </c>
      <c r="AIW1343" s="1">
        <v>0</v>
      </c>
      <c r="AIX1343" s="1">
        <v>27</v>
      </c>
      <c r="AIY1343" s="1">
        <v>30</v>
      </c>
    </row>
    <row r="1344" spans="1:939" s="1" customFormat="1">
      <c r="B1344" s="1">
        <v>8</v>
      </c>
      <c r="C1344" s="1">
        <v>0</v>
      </c>
      <c r="Z1344" s="1">
        <v>0</v>
      </c>
      <c r="AA1344" s="1">
        <v>1</v>
      </c>
      <c r="AB1344" s="1" t="s">
        <v>9418</v>
      </c>
      <c r="AC1344" s="1">
        <v>0</v>
      </c>
      <c r="AE1344" s="1">
        <v>0</v>
      </c>
      <c r="AG1344" s="1">
        <v>0</v>
      </c>
      <c r="AI1344" s="1">
        <v>122</v>
      </c>
      <c r="AK1344" s="1">
        <v>120</v>
      </c>
      <c r="DR1344" s="1">
        <v>66</v>
      </c>
      <c r="DT1344" s="1">
        <v>60</v>
      </c>
      <c r="HA1344" s="1">
        <v>0</v>
      </c>
      <c r="HC1344" s="1">
        <v>0</v>
      </c>
      <c r="HT1344" s="1">
        <v>0</v>
      </c>
      <c r="HV1344" s="1">
        <v>0</v>
      </c>
      <c r="IP1344" s="1">
        <v>86</v>
      </c>
      <c r="IQ1344" s="1">
        <v>90.5</v>
      </c>
      <c r="IR1344" s="1">
        <v>95</v>
      </c>
      <c r="LX1344" s="1">
        <v>89</v>
      </c>
      <c r="LZ1344" s="1">
        <v>80</v>
      </c>
      <c r="PG1344" s="1">
        <v>18</v>
      </c>
      <c r="PI1344" s="1">
        <v>16</v>
      </c>
      <c r="SP1344" s="1">
        <v>95.7</v>
      </c>
      <c r="SR1344" s="1">
        <v>97.6</v>
      </c>
      <c r="VX1344" s="1">
        <v>1</v>
      </c>
      <c r="VZ1344" s="1">
        <v>1</v>
      </c>
      <c r="WQ1344" s="1">
        <v>0</v>
      </c>
      <c r="WR1344" s="1">
        <v>0</v>
      </c>
      <c r="WS1344" s="1">
        <v>1</v>
      </c>
      <c r="AGS1344" s="1">
        <v>0</v>
      </c>
      <c r="AGT1344" s="1">
        <v>0</v>
      </c>
      <c r="AGU1344" s="1">
        <v>0</v>
      </c>
      <c r="AGV1344" s="1">
        <v>0</v>
      </c>
      <c r="AGW1344" s="1">
        <v>1</v>
      </c>
      <c r="AGX1344" s="1">
        <v>0</v>
      </c>
      <c r="AGY1344" s="1">
        <v>0</v>
      </c>
      <c r="AGZ1344" s="1">
        <v>0</v>
      </c>
      <c r="AHA1344" s="1">
        <v>0</v>
      </c>
      <c r="AHB1344" s="1">
        <v>0</v>
      </c>
      <c r="AHC1344" s="1">
        <v>1</v>
      </c>
      <c r="AHD1344" s="1">
        <v>0</v>
      </c>
      <c r="AHE1344" s="1">
        <v>0</v>
      </c>
      <c r="AHF1344" s="1">
        <v>0</v>
      </c>
      <c r="AHH1344" s="1">
        <v>0</v>
      </c>
      <c r="AHI1344" s="1">
        <v>0</v>
      </c>
      <c r="AHK1344" s="1">
        <v>0</v>
      </c>
      <c r="AHL1344" s="1">
        <v>0</v>
      </c>
      <c r="AHM1344" s="1">
        <v>0</v>
      </c>
      <c r="AHN1344" s="1">
        <v>0</v>
      </c>
      <c r="AHO1344" s="1">
        <v>0</v>
      </c>
      <c r="AHP1344" s="1">
        <v>0</v>
      </c>
      <c r="AHQ1344" s="1">
        <v>0</v>
      </c>
      <c r="AHR1344" s="1">
        <v>0</v>
      </c>
      <c r="AIM1344" s="1">
        <v>0</v>
      </c>
      <c r="AIN1344" s="1">
        <v>0</v>
      </c>
      <c r="AIO1344" s="1">
        <v>0</v>
      </c>
      <c r="AIP1344" s="1">
        <v>0</v>
      </c>
      <c r="AIQ1344" s="1">
        <v>0</v>
      </c>
      <c r="AIR1344" s="1">
        <v>0</v>
      </c>
      <c r="AIT1344" s="1">
        <v>2</v>
      </c>
      <c r="AIU1344" s="1">
        <v>0</v>
      </c>
      <c r="AIV1344" s="1">
        <v>0</v>
      </c>
      <c r="AIW1344" s="1">
        <v>0</v>
      </c>
      <c r="AIX1344" s="1">
        <v>14</v>
      </c>
      <c r="AIY1344" s="1">
        <v>29</v>
      </c>
    </row>
    <row r="1345" spans="1:936" s="80" customFormat="1">
      <c r="B1345" s="80">
        <v>9</v>
      </c>
      <c r="C1345" s="80">
        <v>0</v>
      </c>
      <c r="Z1345" s="80">
        <v>0</v>
      </c>
      <c r="AA1345" s="80">
        <v>2</v>
      </c>
      <c r="AB1345" s="80" t="s">
        <v>9419</v>
      </c>
      <c r="AC1345" s="80">
        <v>0</v>
      </c>
      <c r="AE1345" s="80">
        <v>0</v>
      </c>
      <c r="AG1345" s="80">
        <v>0</v>
      </c>
      <c r="AI1345" s="80">
        <v>110</v>
      </c>
      <c r="DR1345" s="80">
        <v>48</v>
      </c>
      <c r="HA1345" s="80">
        <v>0</v>
      </c>
      <c r="HT1345" s="80">
        <v>0</v>
      </c>
      <c r="IP1345" s="80">
        <v>94</v>
      </c>
      <c r="IQ1345" s="80">
        <v>90</v>
      </c>
      <c r="LX1345" s="80">
        <v>85</v>
      </c>
      <c r="PG1345" s="80">
        <v>16</v>
      </c>
      <c r="SP1345" s="80">
        <v>95.5</v>
      </c>
      <c r="VX1345" s="80">
        <v>1</v>
      </c>
      <c r="WQ1345" s="80">
        <v>1</v>
      </c>
      <c r="WR1345" s="80">
        <v>0</v>
      </c>
      <c r="AGS1345" s="80">
        <v>0</v>
      </c>
      <c r="AGT1345" s="80">
        <v>0</v>
      </c>
      <c r="AGU1345" s="80">
        <v>0</v>
      </c>
      <c r="AGV1345" s="80">
        <v>0</v>
      </c>
      <c r="AGW1345" s="80">
        <v>1</v>
      </c>
      <c r="AGX1345" s="80">
        <v>0</v>
      </c>
      <c r="AGY1345" s="80">
        <v>0</v>
      </c>
      <c r="AGZ1345" s="80">
        <v>0</v>
      </c>
      <c r="AHA1345" s="80">
        <v>0</v>
      </c>
      <c r="AHB1345" s="80">
        <v>0</v>
      </c>
      <c r="AHC1345" s="80">
        <v>1</v>
      </c>
      <c r="AHD1345" s="80">
        <v>1</v>
      </c>
      <c r="AHE1345" s="80">
        <v>0</v>
      </c>
      <c r="AHF1345" s="80">
        <v>0</v>
      </c>
      <c r="AHH1345" s="80">
        <v>0</v>
      </c>
      <c r="AHI1345" s="80">
        <v>0</v>
      </c>
      <c r="AHK1345" s="80">
        <v>0</v>
      </c>
      <c r="AHL1345" s="80">
        <v>0</v>
      </c>
      <c r="AHM1345" s="80">
        <v>0</v>
      </c>
      <c r="AHN1345" s="80">
        <v>0</v>
      </c>
      <c r="AHO1345" s="80">
        <v>0</v>
      </c>
      <c r="AHP1345" s="80">
        <v>0</v>
      </c>
      <c r="AHQ1345" s="80">
        <v>0</v>
      </c>
      <c r="AHR1345" s="80">
        <v>0</v>
      </c>
      <c r="AIM1345" s="80">
        <v>0</v>
      </c>
      <c r="AIN1345" s="80">
        <v>0</v>
      </c>
      <c r="AIO1345" s="80">
        <v>0</v>
      </c>
      <c r="AIP1345" s="80">
        <v>0</v>
      </c>
      <c r="AIQ1345" s="80">
        <v>0</v>
      </c>
      <c r="AIR1345" s="80">
        <v>0</v>
      </c>
      <c r="AIT1345" s="80">
        <v>2</v>
      </c>
      <c r="AIU1345" s="80">
        <v>0</v>
      </c>
      <c r="AIV1345" s="80">
        <v>0</v>
      </c>
      <c r="AIW1345" s="80">
        <v>0</v>
      </c>
      <c r="AIX1345" s="80">
        <v>40</v>
      </c>
    </row>
    <row r="1346" spans="1:936" s="1" customFormat="1">
      <c r="A1346" s="1">
        <v>282</v>
      </c>
      <c r="B1346" s="1">
        <v>1</v>
      </c>
      <c r="C1346" s="1">
        <v>0</v>
      </c>
      <c r="Z1346" s="1">
        <v>0</v>
      </c>
      <c r="AA1346" s="1">
        <v>2</v>
      </c>
      <c r="AC1346" s="1">
        <v>0</v>
      </c>
      <c r="AE1346" s="1">
        <v>0</v>
      </c>
      <c r="AG1346" s="1">
        <v>0</v>
      </c>
      <c r="AI1346" s="1">
        <v>142</v>
      </c>
      <c r="DR1346" s="1">
        <v>90</v>
      </c>
      <c r="HA1346" s="1">
        <v>0</v>
      </c>
      <c r="HT1346" s="1">
        <v>0</v>
      </c>
      <c r="IP1346" s="1">
        <v>97</v>
      </c>
      <c r="LX1346" s="1">
        <v>74</v>
      </c>
      <c r="PG1346" s="1">
        <v>14</v>
      </c>
      <c r="SP1346" s="1">
        <v>99.5</v>
      </c>
      <c r="VX1346" s="1">
        <v>1</v>
      </c>
      <c r="WQ1346" s="1">
        <v>0</v>
      </c>
      <c r="ACG1346" s="1">
        <v>356</v>
      </c>
      <c r="AGS1346" s="1">
        <v>0</v>
      </c>
      <c r="AGT1346" s="1">
        <v>0</v>
      </c>
      <c r="AGU1346" s="1">
        <v>0</v>
      </c>
      <c r="AGV1346" s="1">
        <v>0</v>
      </c>
      <c r="AGW1346" s="1">
        <v>0</v>
      </c>
      <c r="AGX1346" s="1">
        <v>0</v>
      </c>
      <c r="AGY1346" s="1">
        <v>0</v>
      </c>
      <c r="AGZ1346" s="1">
        <v>1</v>
      </c>
      <c r="AHA1346" s="1">
        <v>0</v>
      </c>
      <c r="AHB1346" s="1">
        <v>0</v>
      </c>
      <c r="AHC1346" s="1">
        <v>1</v>
      </c>
      <c r="AHD1346" s="1">
        <v>0</v>
      </c>
      <c r="AHE1346" s="1">
        <v>0</v>
      </c>
      <c r="AHF1346" s="1">
        <v>0</v>
      </c>
      <c r="AHH1346" s="1">
        <v>0</v>
      </c>
      <c r="AHI1346" s="1">
        <v>0</v>
      </c>
      <c r="AHK1346" s="1">
        <v>0</v>
      </c>
      <c r="AHL1346" s="1">
        <v>0</v>
      </c>
      <c r="AHM1346" s="1">
        <v>0</v>
      </c>
      <c r="AHN1346" s="1">
        <v>0</v>
      </c>
      <c r="AHO1346" s="1">
        <v>0</v>
      </c>
      <c r="AHP1346" s="1">
        <v>0</v>
      </c>
      <c r="AHQ1346" s="1">
        <v>0</v>
      </c>
      <c r="AHR1346" s="1">
        <v>0</v>
      </c>
      <c r="AIM1346" s="1">
        <v>2</v>
      </c>
      <c r="AIN1346" s="1">
        <v>0</v>
      </c>
      <c r="AIO1346" s="1">
        <v>0</v>
      </c>
      <c r="AIP1346" s="1">
        <v>1</v>
      </c>
      <c r="AIQ1346" s="1">
        <v>1</v>
      </c>
      <c r="AIR1346" s="1">
        <v>1</v>
      </c>
      <c r="AIS1346" s="1">
        <v>1</v>
      </c>
      <c r="AIT1346" s="3">
        <v>1</v>
      </c>
      <c r="AIV1346" s="1">
        <v>0</v>
      </c>
      <c r="AIW1346" s="1">
        <v>0</v>
      </c>
      <c r="AIX1346" s="1">
        <v>70</v>
      </c>
    </row>
    <row r="1347" spans="1:936" s="1" customFormat="1">
      <c r="B1347" s="1">
        <v>2</v>
      </c>
      <c r="C1347" s="1">
        <v>1</v>
      </c>
      <c r="D1347" s="1" t="s">
        <v>9420</v>
      </c>
      <c r="O1347" s="1">
        <v>1</v>
      </c>
      <c r="Z1347" s="1">
        <v>0</v>
      </c>
      <c r="AA1347" s="1">
        <v>2</v>
      </c>
      <c r="AB1347" s="1" t="s">
        <v>9421</v>
      </c>
      <c r="AC1347" s="1">
        <v>0</v>
      </c>
      <c r="AE1347" s="1">
        <v>0</v>
      </c>
      <c r="AG1347" s="1">
        <v>0</v>
      </c>
      <c r="AI1347" s="1">
        <v>140</v>
      </c>
      <c r="AJ1347" s="1">
        <v>98</v>
      </c>
      <c r="DR1347" s="1">
        <v>90</v>
      </c>
      <c r="DS1347" s="1">
        <v>60</v>
      </c>
      <c r="HA1347" s="1">
        <v>0</v>
      </c>
      <c r="HB1347" s="1">
        <v>0</v>
      </c>
      <c r="HT1347" s="1">
        <v>0</v>
      </c>
      <c r="HU1347" s="1">
        <v>0</v>
      </c>
      <c r="IP1347" s="1">
        <v>97</v>
      </c>
      <c r="IQ1347" s="1">
        <v>98</v>
      </c>
      <c r="LX1347" s="1">
        <v>70</v>
      </c>
      <c r="LY1347" s="1">
        <v>82</v>
      </c>
      <c r="PG1347" s="1">
        <v>14</v>
      </c>
      <c r="PH1347" s="1">
        <v>14</v>
      </c>
      <c r="SP1347" s="1">
        <v>98.4</v>
      </c>
      <c r="SQ1347" s="1">
        <v>97.8</v>
      </c>
      <c r="VX1347" s="1">
        <v>1</v>
      </c>
      <c r="VY1347" s="1">
        <v>1</v>
      </c>
      <c r="WQ1347" s="1">
        <v>0</v>
      </c>
      <c r="WR1347" s="1">
        <v>0</v>
      </c>
      <c r="AAY1347" s="1">
        <v>23</v>
      </c>
      <c r="ABB1347" s="1">
        <v>12.2</v>
      </c>
      <c r="ABE1347" s="1">
        <v>36</v>
      </c>
      <c r="ABU1347" s="1">
        <v>132</v>
      </c>
      <c r="ABX1347" s="1">
        <v>3.4</v>
      </c>
      <c r="ACA1347" s="1">
        <v>98</v>
      </c>
      <c r="ACD1347" s="1">
        <v>1.07</v>
      </c>
      <c r="ACG1347" s="1">
        <v>457</v>
      </c>
      <c r="ACH1347" s="1">
        <v>496</v>
      </c>
      <c r="ACI1347" s="1">
        <v>574</v>
      </c>
      <c r="ACJ1347" s="1" t="s">
        <v>9422</v>
      </c>
      <c r="ACQ1347" s="1">
        <v>22</v>
      </c>
      <c r="ACT1347" s="1">
        <v>1</v>
      </c>
      <c r="ACW1347" s="1">
        <v>15</v>
      </c>
      <c r="AGS1347" s="1">
        <v>0</v>
      </c>
      <c r="AGT1347" s="1">
        <v>0</v>
      </c>
      <c r="AGU1347" s="1">
        <v>0</v>
      </c>
      <c r="AGV1347" s="1">
        <v>0</v>
      </c>
      <c r="AGW1347" s="1">
        <v>0</v>
      </c>
      <c r="AGX1347" s="1">
        <v>0</v>
      </c>
      <c r="AGY1347" s="1">
        <v>0</v>
      </c>
      <c r="AGZ1347" s="1">
        <v>3</v>
      </c>
      <c r="AHA1347" s="1">
        <v>0</v>
      </c>
      <c r="AHB1347" s="1">
        <v>0</v>
      </c>
      <c r="AHC1347" s="1">
        <v>1</v>
      </c>
      <c r="AHD1347" s="1">
        <v>0</v>
      </c>
      <c r="AHE1347" s="1">
        <v>0</v>
      </c>
      <c r="AHF1347" s="1">
        <v>0</v>
      </c>
      <c r="AHH1347" s="1">
        <v>0</v>
      </c>
      <c r="AHI1347" s="1">
        <v>0</v>
      </c>
      <c r="AHK1347" s="1">
        <v>0</v>
      </c>
      <c r="AHL1347" s="1">
        <v>0</v>
      </c>
      <c r="AHM1347" s="1">
        <v>0</v>
      </c>
      <c r="AHN1347" s="1">
        <v>0</v>
      </c>
      <c r="AHO1347" s="1">
        <v>0</v>
      </c>
      <c r="AHP1347" s="1">
        <v>0</v>
      </c>
      <c r="AHQ1347" s="1">
        <v>0</v>
      </c>
      <c r="AHR1347" s="1">
        <v>0</v>
      </c>
      <c r="AIN1347" s="1">
        <v>0</v>
      </c>
      <c r="AIO1347" s="1">
        <v>0</v>
      </c>
      <c r="AIT1347" s="3">
        <v>2</v>
      </c>
      <c r="AIV1347" s="1">
        <v>1</v>
      </c>
      <c r="AIW1347" s="1">
        <v>0</v>
      </c>
      <c r="AIX1347" s="1">
        <v>48</v>
      </c>
      <c r="AIY1347" s="1">
        <v>45</v>
      </c>
    </row>
    <row r="1348" spans="1:936" s="1" customFormat="1">
      <c r="B1348" s="1">
        <v>3</v>
      </c>
      <c r="C1348" s="1">
        <v>0</v>
      </c>
      <c r="Z1348" s="1">
        <v>0</v>
      </c>
      <c r="AA1348" s="1">
        <v>2</v>
      </c>
      <c r="AB1348" s="1" t="s">
        <v>9423</v>
      </c>
      <c r="AC1348" s="1">
        <v>0</v>
      </c>
      <c r="AE1348" s="1">
        <v>2</v>
      </c>
      <c r="AF1348" s="1">
        <v>0</v>
      </c>
      <c r="AG1348" s="1">
        <v>0</v>
      </c>
      <c r="AGS1348" s="1">
        <v>0</v>
      </c>
      <c r="AGT1348" s="1">
        <v>0</v>
      </c>
      <c r="AGU1348" s="1">
        <v>0</v>
      </c>
      <c r="AGV1348" s="1">
        <v>0</v>
      </c>
      <c r="AGW1348" s="1">
        <v>0</v>
      </c>
      <c r="AGX1348" s="1">
        <v>0</v>
      </c>
      <c r="AGY1348" s="1">
        <v>0</v>
      </c>
      <c r="AGZ1348" s="1">
        <v>0</v>
      </c>
      <c r="AHA1348" s="1">
        <v>0</v>
      </c>
      <c r="AHB1348" s="1">
        <v>0</v>
      </c>
      <c r="AHC1348" s="1">
        <v>1</v>
      </c>
      <c r="AHD1348" s="1">
        <v>0</v>
      </c>
      <c r="AHE1348" s="1">
        <v>0</v>
      </c>
      <c r="AHF1348" s="1">
        <v>0</v>
      </c>
      <c r="AHH1348" s="1">
        <v>0</v>
      </c>
      <c r="AHI1348" s="1">
        <v>0</v>
      </c>
      <c r="AHK1348" s="1">
        <v>0</v>
      </c>
      <c r="AHL1348" s="1">
        <v>0</v>
      </c>
      <c r="AHM1348" s="1">
        <v>0</v>
      </c>
      <c r="AHN1348" s="1">
        <v>0</v>
      </c>
      <c r="AHO1348" s="1">
        <v>0</v>
      </c>
      <c r="AHP1348" s="1">
        <v>0</v>
      </c>
      <c r="AHQ1348" s="1">
        <v>0</v>
      </c>
      <c r="AHR1348" s="1">
        <v>0</v>
      </c>
      <c r="AIN1348" s="1">
        <v>0</v>
      </c>
      <c r="AIO1348" s="1">
        <v>0</v>
      </c>
      <c r="AIT1348" s="3">
        <v>0</v>
      </c>
      <c r="AIV1348" s="1">
        <v>1</v>
      </c>
      <c r="AIW1348" s="1">
        <v>0</v>
      </c>
    </row>
    <row r="1349" spans="1:936" s="18" customFormat="1">
      <c r="B1349" s="18">
        <v>4</v>
      </c>
      <c r="C1349" s="18">
        <v>1</v>
      </c>
      <c r="D1349" s="18" t="s">
        <v>9424</v>
      </c>
      <c r="E1349" s="18" t="s">
        <v>5913</v>
      </c>
      <c r="O1349" s="18">
        <v>0</v>
      </c>
      <c r="P1349" s="18">
        <v>0</v>
      </c>
      <c r="Z1349" s="18">
        <v>0</v>
      </c>
      <c r="AA1349" s="18">
        <v>2</v>
      </c>
      <c r="AB1349" s="18" t="s">
        <v>9425</v>
      </c>
      <c r="AC1349" s="18">
        <v>0</v>
      </c>
      <c r="AE1349" s="18">
        <v>0</v>
      </c>
      <c r="AG1349" s="18">
        <v>0</v>
      </c>
      <c r="AI1349" s="18">
        <v>116</v>
      </c>
      <c r="AJ1349" s="18">
        <v>122</v>
      </c>
      <c r="DR1349" s="18">
        <v>70</v>
      </c>
      <c r="DS1349" s="18">
        <v>76</v>
      </c>
      <c r="HA1349" s="18">
        <v>0</v>
      </c>
      <c r="HB1349" s="18">
        <v>2</v>
      </c>
      <c r="HT1349" s="18">
        <v>0</v>
      </c>
      <c r="HU1349" s="18">
        <v>0</v>
      </c>
      <c r="IP1349" s="18">
        <v>98</v>
      </c>
      <c r="IQ1349" s="18">
        <v>97</v>
      </c>
      <c r="LX1349" s="18">
        <v>76</v>
      </c>
      <c r="LY1349" s="18">
        <v>76</v>
      </c>
      <c r="PG1349" s="18">
        <v>14</v>
      </c>
      <c r="PH1349" s="18">
        <v>14</v>
      </c>
      <c r="SP1349" s="18">
        <v>98.2</v>
      </c>
      <c r="SQ1349" s="18">
        <v>97.3</v>
      </c>
      <c r="VX1349" s="18">
        <v>1</v>
      </c>
      <c r="VY1349" s="18">
        <v>1</v>
      </c>
      <c r="WQ1349" s="18">
        <v>0</v>
      </c>
      <c r="WR1349" s="18">
        <v>0</v>
      </c>
      <c r="AAZ1349" s="18">
        <v>22</v>
      </c>
      <c r="ABC1349" s="18">
        <v>10.9</v>
      </c>
      <c r="ABF1349" s="18">
        <v>32</v>
      </c>
      <c r="ABV1349" s="18">
        <v>134</v>
      </c>
      <c r="ABY1349" s="18">
        <v>3.3</v>
      </c>
      <c r="ACB1349" s="18">
        <v>104</v>
      </c>
      <c r="ACE1349" s="18">
        <v>0.88</v>
      </c>
      <c r="ACG1349" s="18">
        <v>273</v>
      </c>
      <c r="ACH1349" s="18">
        <v>252</v>
      </c>
      <c r="ACI1349" s="18">
        <v>311</v>
      </c>
      <c r="ACR1349" s="18">
        <v>25</v>
      </c>
      <c r="ACU1349" s="18">
        <v>1.1000000000000001</v>
      </c>
      <c r="ACX1349" s="18">
        <v>12</v>
      </c>
      <c r="AGS1349" s="18">
        <v>0</v>
      </c>
      <c r="AGT1349" s="18">
        <v>0</v>
      </c>
      <c r="AGU1349" s="18">
        <v>0</v>
      </c>
      <c r="AGV1349" s="18">
        <v>0</v>
      </c>
      <c r="AGW1349" s="18">
        <v>0</v>
      </c>
      <c r="AGX1349" s="18">
        <v>0</v>
      </c>
      <c r="AGY1349" s="18">
        <v>0</v>
      </c>
      <c r="AGZ1349" s="18">
        <v>0</v>
      </c>
      <c r="AHA1349" s="18">
        <v>0</v>
      </c>
      <c r="AHB1349" s="18">
        <v>0</v>
      </c>
      <c r="AHC1349" s="18">
        <v>1</v>
      </c>
      <c r="AHD1349" s="18">
        <v>0</v>
      </c>
      <c r="AHE1349" s="18">
        <v>0</v>
      </c>
      <c r="AHF1349" s="18">
        <v>0</v>
      </c>
      <c r="AHH1349" s="18">
        <v>0</v>
      </c>
      <c r="AHI1349" s="18">
        <v>0</v>
      </c>
      <c r="AHK1349" s="18">
        <v>0</v>
      </c>
      <c r="AHL1349" s="18">
        <v>0</v>
      </c>
      <c r="AHM1349" s="18">
        <v>0</v>
      </c>
      <c r="AHN1349" s="18">
        <v>0</v>
      </c>
      <c r="AHO1349" s="18">
        <v>0</v>
      </c>
      <c r="AHP1349" s="18">
        <v>0</v>
      </c>
      <c r="AHQ1349" s="18">
        <v>0</v>
      </c>
      <c r="AHR1349" s="18">
        <v>0</v>
      </c>
      <c r="AIN1349" s="18">
        <v>0</v>
      </c>
      <c r="AIO1349" s="18">
        <v>0</v>
      </c>
      <c r="AIT1349" s="79">
        <v>2</v>
      </c>
      <c r="AIV1349" s="18">
        <v>0</v>
      </c>
      <c r="AIW1349" s="18">
        <v>0</v>
      </c>
      <c r="AIX1349" s="18">
        <v>29</v>
      </c>
      <c r="AIY1349" s="18">
        <v>38</v>
      </c>
    </row>
    <row r="1350" spans="1:936" s="1" customFormat="1">
      <c r="A1350" s="1">
        <v>283</v>
      </c>
      <c r="B1350" s="1">
        <v>1</v>
      </c>
      <c r="C1350" s="1">
        <v>1</v>
      </c>
      <c r="D1350" s="1" t="s">
        <v>3384</v>
      </c>
      <c r="O1350" s="1">
        <v>0</v>
      </c>
      <c r="Z1350" s="1">
        <v>0</v>
      </c>
      <c r="AA1350" s="1">
        <v>1</v>
      </c>
      <c r="AB1350" s="1" t="s">
        <v>9426</v>
      </c>
      <c r="AC1350" s="1">
        <v>0</v>
      </c>
      <c r="AE1350" s="1">
        <v>0</v>
      </c>
      <c r="AG1350" s="1">
        <v>0</v>
      </c>
      <c r="AGS1350" s="1">
        <v>1</v>
      </c>
      <c r="AGT1350" s="1">
        <v>0</v>
      </c>
      <c r="AGU1350" s="1">
        <v>0</v>
      </c>
      <c r="AGV1350" s="1">
        <v>1</v>
      </c>
      <c r="AGW1350" s="1">
        <v>0</v>
      </c>
      <c r="AGX1350" s="1">
        <v>0</v>
      </c>
      <c r="AGY1350" s="1">
        <v>0</v>
      </c>
      <c r="AGZ1350" s="1">
        <v>0</v>
      </c>
      <c r="AHA1350" s="1">
        <v>0</v>
      </c>
      <c r="AHB1350" s="1">
        <v>0</v>
      </c>
      <c r="AHC1350" s="1">
        <v>1</v>
      </c>
      <c r="AHD1350" s="1">
        <v>0</v>
      </c>
      <c r="AHE1350" s="1">
        <v>0</v>
      </c>
      <c r="AHF1350" s="1">
        <v>0</v>
      </c>
      <c r="AHH1350" s="1">
        <v>0</v>
      </c>
      <c r="AHI1350" s="1">
        <v>0</v>
      </c>
      <c r="AHK1350" s="1">
        <v>0</v>
      </c>
      <c r="AHL1350" s="1">
        <v>0</v>
      </c>
      <c r="AHM1350" s="1">
        <v>0</v>
      </c>
      <c r="AHN1350" s="1">
        <v>0</v>
      </c>
      <c r="AHO1350" s="1">
        <v>0</v>
      </c>
      <c r="AHP1350" s="1">
        <v>0</v>
      </c>
      <c r="AHQ1350" s="1">
        <v>0</v>
      </c>
      <c r="AHR1350" s="1">
        <v>1</v>
      </c>
      <c r="AIM1350" s="1">
        <v>2</v>
      </c>
      <c r="AIN1350" s="1">
        <v>0</v>
      </c>
      <c r="AIO1350" s="1">
        <v>0</v>
      </c>
      <c r="AIP1350" s="1">
        <v>1</v>
      </c>
      <c r="AIQ1350" s="1">
        <v>1</v>
      </c>
      <c r="AIR1350" s="1">
        <v>1</v>
      </c>
      <c r="AIS1350" s="1">
        <v>1</v>
      </c>
      <c r="AIT1350" s="3">
        <v>0</v>
      </c>
      <c r="AIV1350" s="1">
        <v>0</v>
      </c>
      <c r="AIW1350" s="1">
        <v>0</v>
      </c>
    </row>
    <row r="1351" spans="1:936" s="1" customFormat="1">
      <c r="B1351" s="1">
        <v>2</v>
      </c>
      <c r="C1351" s="1">
        <v>0</v>
      </c>
      <c r="Z1351" s="1">
        <v>0</v>
      </c>
      <c r="AA1351" s="1">
        <v>1</v>
      </c>
      <c r="AB1351" s="1" t="s">
        <v>9427</v>
      </c>
      <c r="AC1351" s="1">
        <v>0</v>
      </c>
      <c r="AE1351" s="1">
        <v>0</v>
      </c>
      <c r="AG1351" s="1">
        <v>0</v>
      </c>
      <c r="AI1351" s="1">
        <v>138</v>
      </c>
      <c r="AJ1351" s="1">
        <v>118</v>
      </c>
      <c r="AK1351" s="1">
        <v>122</v>
      </c>
      <c r="DR1351" s="1">
        <v>80</v>
      </c>
      <c r="DS1351" s="1">
        <v>68</v>
      </c>
      <c r="DT1351" s="1">
        <v>68</v>
      </c>
      <c r="HA1351" s="1">
        <v>0</v>
      </c>
      <c r="HB1351" s="1">
        <v>0</v>
      </c>
      <c r="HC1351" s="1">
        <v>0</v>
      </c>
      <c r="HT1351" s="1">
        <v>0</v>
      </c>
      <c r="HU1351" s="1">
        <v>0</v>
      </c>
      <c r="HV1351" s="1">
        <v>0</v>
      </c>
      <c r="IP1351" s="1">
        <v>98</v>
      </c>
      <c r="IQ1351" s="1">
        <v>97</v>
      </c>
      <c r="IR1351" s="1">
        <v>97</v>
      </c>
      <c r="LX1351" s="1">
        <v>86</v>
      </c>
      <c r="LY1351" s="1">
        <v>74</v>
      </c>
      <c r="LZ1351" s="1">
        <v>70</v>
      </c>
      <c r="PG1351" s="1">
        <v>12</v>
      </c>
      <c r="PH1351" s="1">
        <v>12</v>
      </c>
      <c r="PI1351" s="1">
        <v>16</v>
      </c>
      <c r="SP1351" s="1">
        <v>98.2</v>
      </c>
      <c r="SQ1351" s="1">
        <v>98.2</v>
      </c>
      <c r="SR1351" s="1">
        <v>96.8</v>
      </c>
      <c r="VX1351" s="1">
        <v>0</v>
      </c>
      <c r="VY1351" s="1">
        <v>1</v>
      </c>
      <c r="VZ1351" s="1">
        <v>0</v>
      </c>
      <c r="WQ1351" s="1">
        <v>0</v>
      </c>
      <c r="WR1351" s="1">
        <v>0</v>
      </c>
      <c r="WS1351" s="1">
        <v>0</v>
      </c>
      <c r="AAY1351" s="1">
        <v>25</v>
      </c>
      <c r="ABB1351" s="1">
        <v>11.1</v>
      </c>
      <c r="ABE1351" s="1">
        <v>32.299999999999997</v>
      </c>
      <c r="ABM1351" s="1">
        <v>10.24</v>
      </c>
      <c r="ABO1351" s="1">
        <v>231</v>
      </c>
      <c r="ABU1351" s="1">
        <v>129</v>
      </c>
      <c r="ABX1351" s="1">
        <v>4.0999999999999996</v>
      </c>
      <c r="ACA1351" s="1">
        <v>97</v>
      </c>
      <c r="ACD1351" s="1">
        <v>9</v>
      </c>
      <c r="ACG1351" s="1">
        <v>177</v>
      </c>
      <c r="ACQ1351" s="1">
        <v>18</v>
      </c>
      <c r="ACT1351" s="1">
        <v>1.49</v>
      </c>
      <c r="ACW1351" s="1">
        <v>7</v>
      </c>
      <c r="AGS1351" s="1">
        <v>1</v>
      </c>
      <c r="AGT1351" s="1">
        <v>0</v>
      </c>
      <c r="AGU1351" s="1">
        <v>0</v>
      </c>
      <c r="AGV1351" s="1">
        <v>1</v>
      </c>
      <c r="AGW1351" s="1">
        <v>0</v>
      </c>
      <c r="AGX1351" s="1">
        <v>0</v>
      </c>
      <c r="AGY1351" s="1">
        <v>0</v>
      </c>
      <c r="AGZ1351" s="1">
        <v>1</v>
      </c>
      <c r="AHA1351" s="1">
        <v>0</v>
      </c>
      <c r="AHB1351" s="1">
        <v>0</v>
      </c>
      <c r="AHC1351" s="1">
        <v>1</v>
      </c>
      <c r="AHD1351" s="1">
        <v>0</v>
      </c>
      <c r="AHE1351" s="1">
        <v>0</v>
      </c>
      <c r="AHF1351" s="1">
        <v>0</v>
      </c>
      <c r="AHH1351" s="1">
        <v>0</v>
      </c>
      <c r="AHI1351" s="1">
        <v>0</v>
      </c>
      <c r="AHK1351" s="1">
        <v>0</v>
      </c>
      <c r="AHL1351" s="1">
        <v>0</v>
      </c>
      <c r="AHM1351" s="1">
        <v>0</v>
      </c>
      <c r="AHN1351" s="1">
        <v>0</v>
      </c>
      <c r="AHO1351" s="1">
        <v>0</v>
      </c>
      <c r="AHP1351" s="1">
        <v>0</v>
      </c>
      <c r="AHQ1351" s="1">
        <v>0</v>
      </c>
      <c r="AHR1351" s="1">
        <v>1</v>
      </c>
      <c r="AIN1351" s="1">
        <v>0</v>
      </c>
      <c r="AIO1351" s="1">
        <v>0</v>
      </c>
      <c r="AIT1351" s="3">
        <v>3</v>
      </c>
      <c r="AIV1351" s="1">
        <v>1</v>
      </c>
      <c r="AIW1351" s="1">
        <v>0</v>
      </c>
      <c r="AIX1351" s="1">
        <v>82</v>
      </c>
      <c r="AIY1351" s="1">
        <v>23</v>
      </c>
      <c r="AIZ1351" s="1">
        <v>34</v>
      </c>
    </row>
    <row r="1352" spans="1:936" s="1" customFormat="1">
      <c r="B1352" s="1">
        <v>3</v>
      </c>
      <c r="C1352" s="1">
        <v>0</v>
      </c>
      <c r="Z1352" s="1">
        <v>0</v>
      </c>
      <c r="AA1352" s="1">
        <v>2</v>
      </c>
      <c r="AB1352" s="1" t="s">
        <v>9428</v>
      </c>
      <c r="AC1352" s="1">
        <v>0</v>
      </c>
      <c r="AE1352" s="1">
        <v>0</v>
      </c>
      <c r="AG1352" s="1">
        <v>0</v>
      </c>
      <c r="AI1352" s="1">
        <v>126</v>
      </c>
      <c r="AJ1352" s="1">
        <v>124</v>
      </c>
      <c r="DR1352" s="1">
        <v>78</v>
      </c>
      <c r="DS1352" s="1">
        <v>70</v>
      </c>
      <c r="HA1352" s="1">
        <v>0</v>
      </c>
      <c r="HB1352" s="1">
        <v>0</v>
      </c>
      <c r="HT1352" s="1">
        <v>0</v>
      </c>
      <c r="HU1352" s="1">
        <v>0</v>
      </c>
      <c r="IP1352" s="1">
        <v>99</v>
      </c>
      <c r="IQ1352" s="1">
        <v>99</v>
      </c>
      <c r="LX1352" s="1">
        <v>59</v>
      </c>
      <c r="LY1352" s="1">
        <v>74</v>
      </c>
      <c r="PG1352" s="1">
        <v>16</v>
      </c>
      <c r="PH1352" s="1">
        <v>14</v>
      </c>
      <c r="SP1352" s="1">
        <v>96.7</v>
      </c>
      <c r="SQ1352" s="1">
        <v>97.4</v>
      </c>
      <c r="VX1352" s="1">
        <v>0</v>
      </c>
      <c r="VY1352" s="1">
        <v>0</v>
      </c>
      <c r="WQ1352" s="1">
        <v>0</v>
      </c>
      <c r="WR1352" s="1">
        <v>0</v>
      </c>
      <c r="AAY1352" s="1">
        <v>25</v>
      </c>
      <c r="ABU1352" s="1">
        <v>133</v>
      </c>
      <c r="ABX1352" s="1">
        <v>4.4000000000000004</v>
      </c>
      <c r="ACA1352" s="1">
        <v>94</v>
      </c>
      <c r="ACD1352" s="1">
        <v>9</v>
      </c>
      <c r="ACG1352" s="1">
        <v>79</v>
      </c>
      <c r="ACQ1352" s="1">
        <v>15</v>
      </c>
      <c r="ACT1352" s="1">
        <v>1.63</v>
      </c>
      <c r="ACW1352" s="1">
        <v>14</v>
      </c>
      <c r="AGS1352" s="1">
        <v>1</v>
      </c>
      <c r="AGT1352" s="1">
        <v>0</v>
      </c>
      <c r="AGU1352" s="1">
        <v>0</v>
      </c>
      <c r="AGV1352" s="1">
        <v>1</v>
      </c>
      <c r="AGW1352" s="1">
        <v>0</v>
      </c>
      <c r="AGX1352" s="1">
        <v>0</v>
      </c>
      <c r="AGY1352" s="1">
        <v>0</v>
      </c>
      <c r="AGZ1352" s="1">
        <v>1</v>
      </c>
      <c r="AHA1352" s="1">
        <v>0</v>
      </c>
      <c r="AHB1352" s="1">
        <v>0</v>
      </c>
      <c r="AHC1352" s="1">
        <v>1</v>
      </c>
      <c r="AHD1352" s="1">
        <v>0</v>
      </c>
      <c r="AHE1352" s="1">
        <v>0</v>
      </c>
      <c r="AHF1352" s="1">
        <v>0</v>
      </c>
      <c r="AHH1352" s="1">
        <v>0</v>
      </c>
      <c r="AHI1352" s="1">
        <v>0</v>
      </c>
      <c r="AHK1352" s="1">
        <v>0</v>
      </c>
      <c r="AHL1352" s="1">
        <v>0</v>
      </c>
      <c r="AHM1352" s="1">
        <v>0</v>
      </c>
      <c r="AHN1352" s="1">
        <v>0</v>
      </c>
      <c r="AHO1352" s="1">
        <v>0</v>
      </c>
      <c r="AHP1352" s="1">
        <v>0</v>
      </c>
      <c r="AHQ1352" s="1">
        <v>0</v>
      </c>
      <c r="AHR1352" s="1">
        <v>1</v>
      </c>
      <c r="AIN1352" s="1">
        <v>0</v>
      </c>
      <c r="AIO1352" s="1">
        <v>0</v>
      </c>
      <c r="AIT1352" s="3">
        <v>2</v>
      </c>
      <c r="AIV1352" s="1">
        <v>1</v>
      </c>
      <c r="AIW1352" s="1">
        <v>0</v>
      </c>
      <c r="AIX1352" s="1">
        <v>70</v>
      </c>
      <c r="AIY1352" s="1">
        <v>36</v>
      </c>
    </row>
    <row r="1353" spans="1:936" s="14" customFormat="1">
      <c r="B1353" s="14">
        <v>4</v>
      </c>
      <c r="C1353" s="14">
        <v>1</v>
      </c>
      <c r="D1353" s="14" t="s">
        <v>9429</v>
      </c>
      <c r="E1353" s="14" t="s">
        <v>8730</v>
      </c>
      <c r="O1353" s="14">
        <v>0</v>
      </c>
      <c r="P1353" s="14">
        <v>0</v>
      </c>
      <c r="Z1353" s="14">
        <v>0</v>
      </c>
      <c r="AA1353" s="14">
        <v>0</v>
      </c>
      <c r="AB1353" s="14" t="s">
        <v>9430</v>
      </c>
      <c r="AC1353" s="14">
        <v>1</v>
      </c>
      <c r="AD1353" s="14">
        <v>1</v>
      </c>
      <c r="AE1353" s="14">
        <v>5</v>
      </c>
      <c r="AF1353" s="14">
        <v>1</v>
      </c>
      <c r="AG1353" s="14">
        <v>0</v>
      </c>
      <c r="AI1353" s="14">
        <v>136</v>
      </c>
      <c r="AJ1353" s="14">
        <v>110</v>
      </c>
      <c r="DR1353" s="14">
        <v>76</v>
      </c>
      <c r="DS1353" s="14">
        <v>68</v>
      </c>
      <c r="HA1353" s="14">
        <v>0</v>
      </c>
      <c r="HB1353" s="14">
        <v>0</v>
      </c>
      <c r="HT1353" s="14">
        <v>0</v>
      </c>
      <c r="HU1353" s="14">
        <v>0</v>
      </c>
      <c r="IP1353" s="14">
        <v>99</v>
      </c>
      <c r="IQ1353" s="14">
        <v>99</v>
      </c>
      <c r="LX1353" s="14">
        <v>150</v>
      </c>
      <c r="LY1353" s="14">
        <v>78</v>
      </c>
      <c r="PG1353" s="14">
        <v>18</v>
      </c>
      <c r="PH1353" s="14">
        <v>16</v>
      </c>
      <c r="SP1353" s="14">
        <v>99.3</v>
      </c>
      <c r="SQ1353" s="14">
        <v>99.6</v>
      </c>
      <c r="VX1353" s="14">
        <v>1</v>
      </c>
      <c r="VY1353" s="14">
        <v>1</v>
      </c>
      <c r="WQ1353" s="14">
        <v>0</v>
      </c>
      <c r="WR1353" s="14">
        <v>0</v>
      </c>
      <c r="AAY1353" s="14">
        <v>21</v>
      </c>
      <c r="ABB1353" s="14">
        <v>11.3</v>
      </c>
      <c r="ABE1353" s="14">
        <v>32</v>
      </c>
      <c r="ABM1353" s="14">
        <v>8.48</v>
      </c>
      <c r="ABO1353" s="14">
        <v>287</v>
      </c>
      <c r="ABU1353" s="14">
        <v>132</v>
      </c>
      <c r="ABX1353" s="14">
        <v>3.5</v>
      </c>
      <c r="ACA1353" s="14">
        <v>94</v>
      </c>
      <c r="ACD1353" s="14">
        <v>9</v>
      </c>
      <c r="ACG1353" s="14">
        <v>78</v>
      </c>
      <c r="ACQ1353" s="14">
        <v>15</v>
      </c>
      <c r="ACT1353" s="14">
        <v>1.44</v>
      </c>
      <c r="ACW1353" s="14">
        <v>17</v>
      </c>
      <c r="ADP1353" s="14">
        <v>18</v>
      </c>
      <c r="AGS1353" s="14">
        <v>1</v>
      </c>
      <c r="AGT1353" s="14">
        <v>0</v>
      </c>
      <c r="AGU1353" s="14">
        <v>0</v>
      </c>
      <c r="AGV1353" s="14">
        <v>1</v>
      </c>
      <c r="AGW1353" s="14">
        <v>0</v>
      </c>
      <c r="AGX1353" s="14">
        <v>0</v>
      </c>
      <c r="AGY1353" s="14">
        <v>0</v>
      </c>
      <c r="AGZ1353" s="14">
        <v>3</v>
      </c>
      <c r="AHA1353" s="14">
        <v>0</v>
      </c>
      <c r="AHB1353" s="14">
        <v>0</v>
      </c>
      <c r="AHC1353" s="14">
        <v>1</v>
      </c>
      <c r="AHD1353" s="14">
        <v>0</v>
      </c>
      <c r="AHE1353" s="14">
        <v>0</v>
      </c>
      <c r="AHF1353" s="14">
        <v>0</v>
      </c>
      <c r="AHH1353" s="14">
        <v>0</v>
      </c>
      <c r="AHI1353" s="14">
        <v>0</v>
      </c>
      <c r="AHK1353" s="14">
        <v>0</v>
      </c>
      <c r="AHL1353" s="14">
        <v>0</v>
      </c>
      <c r="AHM1353" s="14">
        <v>0</v>
      </c>
      <c r="AHN1353" s="14">
        <v>0</v>
      </c>
      <c r="AHO1353" s="14">
        <v>0</v>
      </c>
      <c r="AHP1353" s="14">
        <v>0</v>
      </c>
      <c r="AHQ1353" s="14">
        <v>0</v>
      </c>
      <c r="AHR1353" s="14">
        <v>7</v>
      </c>
      <c r="AIN1353" s="14">
        <v>0</v>
      </c>
      <c r="AIO1353" s="14">
        <v>0</v>
      </c>
      <c r="AIT1353" s="60">
        <v>2</v>
      </c>
      <c r="AIV1353" s="14">
        <v>2</v>
      </c>
      <c r="AIW1353" s="14">
        <v>1</v>
      </c>
      <c r="AIX1353" s="14">
        <v>65</v>
      </c>
      <c r="AIY1353" s="14">
        <v>45</v>
      </c>
    </row>
    <row r="1354" spans="1:936" s="14" customFormat="1">
      <c r="B1354" s="14">
        <v>5</v>
      </c>
      <c r="C1354" s="14">
        <v>0</v>
      </c>
      <c r="Z1354" s="14">
        <v>0</v>
      </c>
      <c r="AA1354" s="14">
        <v>2</v>
      </c>
      <c r="AB1354" s="14" t="s">
        <v>9431</v>
      </c>
      <c r="AC1354" s="14">
        <v>0</v>
      </c>
      <c r="AE1354" s="14">
        <v>0</v>
      </c>
      <c r="AG1354" s="14">
        <v>0</v>
      </c>
      <c r="AI1354" s="14">
        <v>100</v>
      </c>
      <c r="AJ1354" s="14">
        <v>130</v>
      </c>
      <c r="DR1354" s="14">
        <v>70</v>
      </c>
      <c r="DS1354" s="14">
        <v>72</v>
      </c>
      <c r="HA1354" s="14">
        <v>0</v>
      </c>
      <c r="HB1354" s="14">
        <v>0</v>
      </c>
      <c r="HT1354" s="14">
        <v>0</v>
      </c>
      <c r="HU1354" s="14">
        <v>0</v>
      </c>
      <c r="IP1354" s="14">
        <v>99</v>
      </c>
      <c r="IQ1354" s="14">
        <v>99</v>
      </c>
      <c r="LX1354" s="14">
        <v>66</v>
      </c>
      <c r="LY1354" s="14">
        <v>68</v>
      </c>
      <c r="PG1354" s="14">
        <v>16</v>
      </c>
      <c r="PH1354" s="14">
        <v>16</v>
      </c>
      <c r="SP1354" s="14">
        <v>97.5</v>
      </c>
      <c r="SQ1354" s="14">
        <v>97.3</v>
      </c>
      <c r="VX1354" s="14">
        <v>1</v>
      </c>
      <c r="VY1354" s="14">
        <v>1</v>
      </c>
      <c r="WQ1354" s="14">
        <v>0</v>
      </c>
      <c r="WR1354" s="14">
        <v>0</v>
      </c>
      <c r="AGS1354" s="14">
        <v>1</v>
      </c>
      <c r="AGT1354" s="14">
        <v>0</v>
      </c>
      <c r="AGU1354" s="14">
        <v>0</v>
      </c>
      <c r="AGV1354" s="14">
        <v>1</v>
      </c>
      <c r="AGW1354" s="14">
        <v>0</v>
      </c>
      <c r="AGX1354" s="14">
        <v>0</v>
      </c>
      <c r="AGY1354" s="14">
        <v>0</v>
      </c>
      <c r="AGZ1354" s="14">
        <v>0</v>
      </c>
      <c r="AHA1354" s="14">
        <v>0</v>
      </c>
      <c r="AHB1354" s="14">
        <v>0</v>
      </c>
      <c r="AHC1354" s="14">
        <v>2</v>
      </c>
      <c r="AHD1354" s="14">
        <v>0</v>
      </c>
      <c r="AHE1354" s="14">
        <v>0</v>
      </c>
      <c r="AHF1354" s="14">
        <v>0</v>
      </c>
      <c r="AHH1354" s="14">
        <v>0</v>
      </c>
      <c r="AHI1354" s="14">
        <v>0</v>
      </c>
      <c r="AHK1354" s="14">
        <v>0</v>
      </c>
      <c r="AHL1354" s="14">
        <v>0</v>
      </c>
      <c r="AHM1354" s="14">
        <v>0</v>
      </c>
      <c r="AHN1354" s="14">
        <v>0</v>
      </c>
      <c r="AHO1354" s="14">
        <v>0</v>
      </c>
      <c r="AHP1354" s="14">
        <v>0</v>
      </c>
      <c r="AHQ1354" s="14">
        <v>0</v>
      </c>
      <c r="AHR1354" s="14">
        <v>4.5</v>
      </c>
      <c r="AIN1354" s="14">
        <v>0</v>
      </c>
      <c r="AIO1354" s="14">
        <v>0</v>
      </c>
      <c r="AIT1354" s="60">
        <v>2</v>
      </c>
      <c r="AIV1354" s="14">
        <v>1</v>
      </c>
      <c r="AIW1354" s="14">
        <v>0</v>
      </c>
      <c r="AIX1354" s="14">
        <v>60</v>
      </c>
      <c r="AIY1354" s="14">
        <v>35</v>
      </c>
    </row>
    <row r="1355" spans="1:936" s="1" customFormat="1">
      <c r="B1355" s="1">
        <v>6</v>
      </c>
      <c r="C1355" s="1">
        <v>1</v>
      </c>
      <c r="D1355" s="1" t="s">
        <v>9432</v>
      </c>
      <c r="O1355" s="1">
        <v>0</v>
      </c>
      <c r="Z1355" s="1">
        <v>0</v>
      </c>
      <c r="AA1355" s="1">
        <v>2</v>
      </c>
      <c r="AB1355" s="1" t="s">
        <v>9433</v>
      </c>
      <c r="AC1355" s="1">
        <v>0</v>
      </c>
      <c r="AE1355" s="1">
        <v>1</v>
      </c>
      <c r="AF1355" s="1">
        <v>0</v>
      </c>
      <c r="AG1355" s="1">
        <v>1</v>
      </c>
      <c r="AH1355" s="1">
        <v>0</v>
      </c>
      <c r="AI1355" s="1">
        <v>148</v>
      </c>
      <c r="AJ1355" s="1">
        <v>126</v>
      </c>
      <c r="DR1355" s="1">
        <v>88</v>
      </c>
      <c r="DS1355" s="1">
        <v>82</v>
      </c>
      <c r="HA1355" s="1">
        <v>0</v>
      </c>
      <c r="HB1355" s="1">
        <v>0</v>
      </c>
      <c r="HT1355" s="1">
        <v>0</v>
      </c>
      <c r="HU1355" s="1">
        <v>0</v>
      </c>
      <c r="IP1355" s="1">
        <v>97</v>
      </c>
      <c r="IQ1355" s="1">
        <v>100</v>
      </c>
      <c r="LX1355" s="1">
        <v>65</v>
      </c>
      <c r="LY1355" s="1">
        <v>62</v>
      </c>
      <c r="PG1355" s="1">
        <v>14</v>
      </c>
      <c r="PH1355" s="1">
        <v>14</v>
      </c>
      <c r="SP1355" s="1">
        <v>98.7</v>
      </c>
      <c r="SQ1355" s="1">
        <v>98.9</v>
      </c>
      <c r="VX1355" s="1">
        <v>1</v>
      </c>
      <c r="VY1355" s="1">
        <v>1</v>
      </c>
      <c r="WQ1355" s="1">
        <v>0</v>
      </c>
      <c r="WR1355" s="1">
        <v>0</v>
      </c>
      <c r="AAY1355" s="1">
        <v>23</v>
      </c>
      <c r="ABU1355" s="1">
        <v>131</v>
      </c>
      <c r="ABX1355" s="1">
        <v>4.2</v>
      </c>
      <c r="ACA1355" s="1">
        <v>93</v>
      </c>
      <c r="ACD1355" s="1">
        <v>9.3000000000000007</v>
      </c>
      <c r="ACG1355" s="1">
        <v>97</v>
      </c>
      <c r="ACQ1355" s="1">
        <v>13</v>
      </c>
      <c r="ACT1355" s="1">
        <v>1.39</v>
      </c>
      <c r="ACW1355" s="1">
        <v>15</v>
      </c>
      <c r="ADR1355" s="1">
        <v>1.8</v>
      </c>
      <c r="AGS1355" s="1">
        <v>0</v>
      </c>
      <c r="AGT1355" s="1">
        <v>0</v>
      </c>
      <c r="AGU1355" s="1">
        <v>0</v>
      </c>
      <c r="AGV1355" s="1">
        <v>0</v>
      </c>
      <c r="AGW1355" s="1">
        <v>0</v>
      </c>
      <c r="AGX1355" s="1">
        <v>0</v>
      </c>
      <c r="AGY1355" s="1">
        <v>0</v>
      </c>
      <c r="AGZ1355" s="1">
        <v>1</v>
      </c>
      <c r="AHA1355" s="1">
        <v>0</v>
      </c>
      <c r="AHB1355" s="1">
        <v>0</v>
      </c>
      <c r="AHC1355" s="1">
        <v>1</v>
      </c>
      <c r="AHD1355" s="1">
        <v>0</v>
      </c>
      <c r="AHE1355" s="1">
        <v>0</v>
      </c>
      <c r="AHF1355" s="1">
        <v>0</v>
      </c>
      <c r="AHH1355" s="1">
        <v>0</v>
      </c>
      <c r="AHI1355" s="1">
        <v>0</v>
      </c>
      <c r="AHK1355" s="1">
        <v>0</v>
      </c>
      <c r="AHL1355" s="1">
        <v>0</v>
      </c>
      <c r="AHM1355" s="1">
        <v>0</v>
      </c>
      <c r="AHN1355" s="1">
        <v>0</v>
      </c>
      <c r="AHO1355" s="1">
        <v>0</v>
      </c>
      <c r="AHP1355" s="1">
        <v>0</v>
      </c>
      <c r="AHQ1355" s="1">
        <v>0</v>
      </c>
      <c r="AHR1355" s="1">
        <v>1</v>
      </c>
      <c r="AIN1355" s="1">
        <v>0</v>
      </c>
      <c r="AIO1355" s="1">
        <v>0</v>
      </c>
      <c r="AIT1355" s="3">
        <v>2</v>
      </c>
      <c r="AIV1355" s="1">
        <v>1</v>
      </c>
      <c r="AIW1355" s="1">
        <v>0</v>
      </c>
      <c r="AIX1355" s="1">
        <v>41</v>
      </c>
      <c r="AIY1355" s="1">
        <v>28</v>
      </c>
    </row>
    <row r="1356" spans="1:936" s="18" customFormat="1">
      <c r="B1356" s="18">
        <v>7</v>
      </c>
      <c r="C1356" s="18">
        <v>0</v>
      </c>
      <c r="Z1356" s="18">
        <v>0</v>
      </c>
      <c r="AA1356" s="18">
        <v>2</v>
      </c>
      <c r="AB1356" s="18" t="s">
        <v>9434</v>
      </c>
      <c r="AC1356" s="18">
        <v>26</v>
      </c>
      <c r="AD1356" s="18">
        <v>0</v>
      </c>
      <c r="AE1356" s="18">
        <v>7</v>
      </c>
      <c r="AF1356" s="18">
        <v>0</v>
      </c>
      <c r="AG1356" s="18">
        <v>0</v>
      </c>
      <c r="AI1356" s="18">
        <v>142</v>
      </c>
      <c r="AJ1356" s="18">
        <v>118</v>
      </c>
      <c r="DR1356" s="18">
        <v>98</v>
      </c>
      <c r="DS1356" s="18">
        <v>78</v>
      </c>
      <c r="HA1356" s="18">
        <v>0</v>
      </c>
      <c r="HB1356" s="18">
        <v>0</v>
      </c>
      <c r="HT1356" s="18">
        <v>0</v>
      </c>
      <c r="HU1356" s="18">
        <v>0</v>
      </c>
      <c r="IP1356" s="18">
        <v>100</v>
      </c>
      <c r="IQ1356" s="18">
        <v>99</v>
      </c>
      <c r="LX1356" s="18">
        <v>75</v>
      </c>
      <c r="LY1356" s="18">
        <v>81</v>
      </c>
      <c r="PG1356" s="18">
        <v>12</v>
      </c>
      <c r="PH1356" s="18">
        <v>14</v>
      </c>
      <c r="SP1356" s="18">
        <v>97.8</v>
      </c>
      <c r="SQ1356" s="18">
        <v>98.2</v>
      </c>
      <c r="VX1356" s="18">
        <v>1</v>
      </c>
      <c r="VY1356" s="18">
        <v>1</v>
      </c>
      <c r="WQ1356" s="18">
        <v>0</v>
      </c>
      <c r="WR1356" s="18">
        <v>0</v>
      </c>
      <c r="AGS1356" s="18">
        <v>0</v>
      </c>
      <c r="AGT1356" s="18">
        <v>0</v>
      </c>
      <c r="AGU1356" s="18">
        <v>0</v>
      </c>
      <c r="AGV1356" s="18">
        <v>0</v>
      </c>
      <c r="AGW1356" s="18">
        <v>0</v>
      </c>
      <c r="AGX1356" s="18">
        <v>0</v>
      </c>
      <c r="AGY1356" s="18">
        <v>0</v>
      </c>
      <c r="AGZ1356" s="18">
        <v>0</v>
      </c>
      <c r="AHA1356" s="18">
        <v>0</v>
      </c>
      <c r="AHB1356" s="18">
        <v>0</v>
      </c>
      <c r="AHC1356" s="18">
        <v>1</v>
      </c>
      <c r="AHD1356" s="18">
        <v>0</v>
      </c>
      <c r="AHE1356" s="18">
        <v>0</v>
      </c>
      <c r="AHF1356" s="18">
        <v>0</v>
      </c>
      <c r="AHH1356" s="18">
        <v>0</v>
      </c>
      <c r="AHI1356" s="18">
        <v>0</v>
      </c>
      <c r="AHK1356" s="18">
        <v>0</v>
      </c>
      <c r="AHL1356" s="18">
        <v>0</v>
      </c>
      <c r="AHM1356" s="18">
        <v>0</v>
      </c>
      <c r="AHN1356" s="18">
        <v>0</v>
      </c>
      <c r="AHO1356" s="18">
        <v>0</v>
      </c>
      <c r="AHP1356" s="18">
        <v>0</v>
      </c>
      <c r="AHQ1356" s="18">
        <v>0</v>
      </c>
      <c r="AHR1356" s="18">
        <v>0</v>
      </c>
      <c r="AIN1356" s="18">
        <v>0</v>
      </c>
      <c r="AIO1356" s="18">
        <v>0</v>
      </c>
      <c r="AIT1356" s="79">
        <v>2</v>
      </c>
      <c r="AIV1356" s="18">
        <v>0</v>
      </c>
      <c r="AIW1356" s="18">
        <v>0</v>
      </c>
      <c r="AIX1356" s="18">
        <v>16</v>
      </c>
      <c r="AIY1356" s="18">
        <v>32</v>
      </c>
    </row>
    <row r="1357" spans="1:936" s="1" customFormat="1">
      <c r="A1357" s="1">
        <v>284</v>
      </c>
      <c r="B1357" s="1">
        <v>1</v>
      </c>
      <c r="C1357" s="1">
        <v>0</v>
      </c>
      <c r="Z1357" s="1">
        <v>0</v>
      </c>
      <c r="AA1357" s="1">
        <v>1</v>
      </c>
      <c r="AB1357" s="1" t="s">
        <v>9435</v>
      </c>
      <c r="AC1357" s="1">
        <v>0</v>
      </c>
      <c r="AE1357" s="1">
        <v>0</v>
      </c>
      <c r="AG1357" s="1">
        <v>0</v>
      </c>
      <c r="AI1357" s="1">
        <v>143</v>
      </c>
      <c r="DR1357" s="1">
        <v>77</v>
      </c>
      <c r="IP1357" s="1">
        <v>100</v>
      </c>
      <c r="LX1357" s="1">
        <v>78</v>
      </c>
      <c r="PG1357" s="1">
        <v>18</v>
      </c>
      <c r="SP1357" s="1">
        <v>98.1</v>
      </c>
      <c r="WQ1357" s="1">
        <v>0</v>
      </c>
      <c r="ABJ1357" s="1">
        <v>2.4</v>
      </c>
      <c r="AGS1357" s="1">
        <v>1</v>
      </c>
      <c r="AGT1357" s="1">
        <v>1</v>
      </c>
      <c r="AGU1357" s="1">
        <v>0</v>
      </c>
      <c r="AGV1357" s="1">
        <v>0</v>
      </c>
      <c r="AGW1357" s="1">
        <v>0</v>
      </c>
      <c r="AGX1357" s="1">
        <v>0</v>
      </c>
      <c r="AGY1357" s="1">
        <v>0</v>
      </c>
      <c r="AGZ1357" s="1">
        <v>0</v>
      </c>
      <c r="AHA1357" s="1">
        <v>0</v>
      </c>
      <c r="AHB1357" s="1">
        <v>0</v>
      </c>
      <c r="AHC1357" s="1">
        <v>1</v>
      </c>
      <c r="AHD1357" s="1">
        <v>0</v>
      </c>
      <c r="AHE1357" s="1">
        <v>0</v>
      </c>
      <c r="AHF1357" s="1">
        <v>0</v>
      </c>
      <c r="AHH1357" s="1">
        <v>0</v>
      </c>
      <c r="AHI1357" s="1">
        <v>0</v>
      </c>
      <c r="AHK1357" s="1">
        <v>0</v>
      </c>
      <c r="AHL1357" s="1">
        <v>0</v>
      </c>
      <c r="AHM1357" s="1">
        <v>0</v>
      </c>
      <c r="AHN1357" s="1">
        <v>0</v>
      </c>
      <c r="AHO1357" s="1">
        <v>0</v>
      </c>
      <c r="AHP1357" s="1">
        <v>0</v>
      </c>
      <c r="AHQ1357" s="1">
        <v>0</v>
      </c>
      <c r="AHR1357" s="1">
        <v>7</v>
      </c>
      <c r="AIM1357" s="1">
        <v>2</v>
      </c>
      <c r="AIN1357" s="1">
        <v>0</v>
      </c>
      <c r="AIO1357" s="1">
        <v>0</v>
      </c>
      <c r="AIP1357" s="1">
        <v>1</v>
      </c>
      <c r="AIQ1357" s="1">
        <v>1</v>
      </c>
      <c r="AIR1357" s="1">
        <v>1</v>
      </c>
      <c r="AIS1357" s="1">
        <v>1</v>
      </c>
      <c r="AIT1357" s="1">
        <v>0</v>
      </c>
      <c r="AIU1357" s="1">
        <v>0</v>
      </c>
      <c r="AIV1357" s="1">
        <v>0</v>
      </c>
      <c r="AIW1357" s="1">
        <v>0</v>
      </c>
    </row>
    <row r="1358" spans="1:936" s="1" customFormat="1">
      <c r="B1358" s="1">
        <v>2</v>
      </c>
      <c r="C1358" s="1">
        <v>1</v>
      </c>
      <c r="D1358" s="1" t="s">
        <v>7525</v>
      </c>
      <c r="O1358" s="1">
        <v>0</v>
      </c>
      <c r="Z1358" s="1">
        <v>0</v>
      </c>
      <c r="AA1358" s="1">
        <v>2</v>
      </c>
      <c r="AB1358" s="1" t="s">
        <v>9436</v>
      </c>
      <c r="AC1358" s="1">
        <v>0</v>
      </c>
      <c r="AE1358" s="1">
        <v>0</v>
      </c>
      <c r="AG1358" s="1">
        <v>0</v>
      </c>
      <c r="AI1358" s="1">
        <v>100</v>
      </c>
      <c r="AJ1358" s="1">
        <v>155</v>
      </c>
      <c r="AK1358" s="1">
        <v>108</v>
      </c>
      <c r="DR1358" s="1">
        <v>78</v>
      </c>
      <c r="DS1358" s="1">
        <v>98</v>
      </c>
      <c r="DT1358" s="1">
        <v>78</v>
      </c>
      <c r="HA1358" s="1">
        <v>2</v>
      </c>
      <c r="HB1358" s="1">
        <v>2</v>
      </c>
      <c r="HC1358" s="1">
        <v>2</v>
      </c>
      <c r="HT1358" s="1">
        <v>0</v>
      </c>
      <c r="HU1358" s="1">
        <v>1</v>
      </c>
      <c r="HV1358" s="1">
        <v>0</v>
      </c>
      <c r="IP1358" s="1">
        <v>100</v>
      </c>
      <c r="IR1358" s="1">
        <v>96</v>
      </c>
      <c r="LX1358" s="1">
        <v>91</v>
      </c>
      <c r="LZ1358" s="1">
        <v>96</v>
      </c>
      <c r="PG1358" s="1">
        <v>16</v>
      </c>
      <c r="PI1358" s="1">
        <v>18</v>
      </c>
      <c r="SP1358" s="1">
        <v>97.3</v>
      </c>
      <c r="SR1358" s="1">
        <v>96.8</v>
      </c>
      <c r="VX1358" s="1">
        <v>1</v>
      </c>
      <c r="VZ1358" s="1">
        <v>1</v>
      </c>
      <c r="WQ1358" s="1">
        <v>0</v>
      </c>
      <c r="WS1358" s="1">
        <v>0</v>
      </c>
      <c r="AAY1358" s="1">
        <v>26</v>
      </c>
      <c r="ABU1358" s="1">
        <v>141</v>
      </c>
      <c r="ABX1358" s="1">
        <v>3.4</v>
      </c>
      <c r="ACA1358" s="1">
        <v>98</v>
      </c>
      <c r="ACD1358" s="1">
        <v>8.9</v>
      </c>
      <c r="ACG1358" s="1">
        <v>138</v>
      </c>
      <c r="ACQ1358" s="1">
        <v>8</v>
      </c>
      <c r="ACT1358" s="1">
        <v>0.59</v>
      </c>
      <c r="ACW1358" s="1">
        <v>17</v>
      </c>
      <c r="ADR1358" s="1">
        <v>1.5</v>
      </c>
      <c r="AGS1358" s="1">
        <v>1</v>
      </c>
      <c r="AGT1358" s="1">
        <v>0</v>
      </c>
      <c r="AGU1358" s="1">
        <v>0</v>
      </c>
      <c r="AGV1358" s="1">
        <v>1</v>
      </c>
      <c r="AGW1358" s="1">
        <v>0</v>
      </c>
      <c r="AGX1358" s="1">
        <v>0</v>
      </c>
      <c r="AGY1358" s="1">
        <v>0</v>
      </c>
      <c r="AGZ1358" s="1">
        <v>1</v>
      </c>
      <c r="AHA1358" s="1">
        <v>0</v>
      </c>
      <c r="AHB1358" s="1">
        <v>0</v>
      </c>
      <c r="AHC1358" s="1">
        <v>1</v>
      </c>
      <c r="AHD1358" s="1">
        <v>0</v>
      </c>
      <c r="AHE1358" s="1">
        <v>0</v>
      </c>
      <c r="AHF1358" s="1">
        <v>0</v>
      </c>
      <c r="AHH1358" s="1">
        <v>0</v>
      </c>
      <c r="AHI1358" s="1">
        <v>0</v>
      </c>
      <c r="AHK1358" s="1">
        <v>0</v>
      </c>
      <c r="AHL1358" s="1">
        <v>0</v>
      </c>
      <c r="AHM1358" s="1">
        <v>0</v>
      </c>
      <c r="AHN1358" s="1">
        <v>0</v>
      </c>
      <c r="AHO1358" s="1">
        <v>0</v>
      </c>
      <c r="AHP1358" s="1">
        <v>0</v>
      </c>
      <c r="AHQ1358" s="1">
        <v>0</v>
      </c>
      <c r="AHR1358" s="1">
        <v>7</v>
      </c>
      <c r="AIN1358" s="1">
        <v>0</v>
      </c>
      <c r="AIO1358" s="1">
        <v>0</v>
      </c>
      <c r="AIT1358" s="1">
        <v>2</v>
      </c>
      <c r="AIU1358" s="1">
        <v>0</v>
      </c>
      <c r="AIV1358" s="1">
        <v>0</v>
      </c>
      <c r="AIW1358" s="1">
        <v>0</v>
      </c>
      <c r="AIX1358" s="1">
        <v>40</v>
      </c>
      <c r="AIY1358" s="1">
        <v>44</v>
      </c>
    </row>
    <row r="1359" spans="1:936" s="1" customFormat="1">
      <c r="B1359" s="1">
        <v>3</v>
      </c>
      <c r="C1359" s="1">
        <v>1</v>
      </c>
      <c r="D1359" s="1" t="s">
        <v>7703</v>
      </c>
      <c r="E1359" s="1" t="s">
        <v>8585</v>
      </c>
      <c r="F1359" s="1" t="s">
        <v>5913</v>
      </c>
      <c r="O1359" s="1">
        <v>0</v>
      </c>
      <c r="P1359" s="1">
        <v>0</v>
      </c>
      <c r="Q1359" s="1">
        <v>0</v>
      </c>
      <c r="Z1359" s="1">
        <v>0</v>
      </c>
      <c r="AA1359" s="1">
        <v>2</v>
      </c>
      <c r="AB1359" s="1" t="s">
        <v>9437</v>
      </c>
      <c r="AC1359" s="1">
        <v>0</v>
      </c>
      <c r="AE1359" s="1">
        <v>0</v>
      </c>
      <c r="AG1359" s="1">
        <v>0</v>
      </c>
      <c r="AI1359" s="1">
        <v>140</v>
      </c>
      <c r="AJ1359" s="1">
        <v>154</v>
      </c>
      <c r="DR1359" s="1">
        <v>78</v>
      </c>
      <c r="DS1359" s="1">
        <v>78</v>
      </c>
      <c r="HA1359" s="1">
        <v>2</v>
      </c>
      <c r="HB1359" s="1">
        <v>2</v>
      </c>
      <c r="HT1359" s="1">
        <v>0</v>
      </c>
      <c r="HU1359" s="1">
        <v>0</v>
      </c>
      <c r="IP1359" s="1">
        <v>98</v>
      </c>
      <c r="IQ1359" s="1">
        <v>97</v>
      </c>
      <c r="LX1359" s="1">
        <v>91</v>
      </c>
      <c r="LY1359" s="1">
        <v>96</v>
      </c>
      <c r="PG1359" s="1">
        <v>16</v>
      </c>
      <c r="PH1359" s="1">
        <v>16</v>
      </c>
      <c r="SP1359" s="1">
        <v>95.7</v>
      </c>
      <c r="SQ1359" s="1">
        <v>97.3</v>
      </c>
      <c r="VX1359" s="1">
        <v>1</v>
      </c>
      <c r="VY1359" s="1">
        <v>1</v>
      </c>
      <c r="WQ1359" s="1">
        <v>0</v>
      </c>
      <c r="WR1359" s="1">
        <v>0</v>
      </c>
      <c r="AGS1359" s="1">
        <v>0</v>
      </c>
      <c r="AGT1359" s="1">
        <v>0</v>
      </c>
      <c r="AGU1359" s="1">
        <v>0</v>
      </c>
      <c r="AGV1359" s="1">
        <v>0</v>
      </c>
      <c r="AGW1359" s="1">
        <v>0</v>
      </c>
      <c r="AGX1359" s="1">
        <v>0</v>
      </c>
      <c r="AGY1359" s="1">
        <v>0</v>
      </c>
      <c r="AGZ1359" s="1">
        <v>0</v>
      </c>
      <c r="AHA1359" s="1">
        <v>0</v>
      </c>
      <c r="AHB1359" s="1">
        <v>0</v>
      </c>
      <c r="AHC1359" s="1">
        <v>1</v>
      </c>
      <c r="AHD1359" s="1">
        <v>0</v>
      </c>
      <c r="AHE1359" s="1">
        <v>0</v>
      </c>
      <c r="AHF1359" s="1">
        <v>0</v>
      </c>
      <c r="AHH1359" s="1">
        <v>0</v>
      </c>
      <c r="AHI1359" s="1">
        <v>0</v>
      </c>
      <c r="AHK1359" s="1">
        <v>0</v>
      </c>
      <c r="AHL1359" s="1">
        <v>0</v>
      </c>
      <c r="AHM1359" s="1">
        <v>0</v>
      </c>
      <c r="AHN1359" s="1">
        <v>0</v>
      </c>
      <c r="AHO1359" s="1">
        <v>0</v>
      </c>
      <c r="AHP1359" s="1">
        <v>0</v>
      </c>
      <c r="AHQ1359" s="1">
        <v>0</v>
      </c>
      <c r="AHR1359" s="3">
        <v>5</v>
      </c>
      <c r="AIN1359" s="1">
        <v>0</v>
      </c>
      <c r="AIO1359" s="1">
        <v>0</v>
      </c>
      <c r="AIT1359" s="1">
        <v>2</v>
      </c>
      <c r="AIU1359" s="1">
        <v>0</v>
      </c>
      <c r="AIV1359" s="1">
        <v>0</v>
      </c>
      <c r="AIW1359" s="1">
        <v>0</v>
      </c>
      <c r="AIX1359" s="1">
        <v>30</v>
      </c>
      <c r="AIY1359" s="1">
        <v>59</v>
      </c>
    </row>
    <row r="1360" spans="1:936" s="80" customFormat="1" ht="15" customHeight="1">
      <c r="B1360" s="80">
        <v>4</v>
      </c>
      <c r="C1360" s="80">
        <v>0</v>
      </c>
      <c r="Z1360" s="80">
        <v>0</v>
      </c>
      <c r="AA1360" s="80">
        <v>2</v>
      </c>
      <c r="AC1360" s="80">
        <v>0</v>
      </c>
      <c r="AE1360" s="80">
        <v>0</v>
      </c>
      <c r="AG1360" s="80">
        <v>0</v>
      </c>
      <c r="AI1360" s="80">
        <v>130</v>
      </c>
      <c r="DR1360" s="80">
        <v>90</v>
      </c>
      <c r="HA1360" s="80">
        <v>2</v>
      </c>
      <c r="HT1360" s="80">
        <v>0</v>
      </c>
      <c r="IP1360" s="80">
        <v>97</v>
      </c>
      <c r="LX1360" s="80">
        <v>104</v>
      </c>
      <c r="PG1360" s="80">
        <v>16</v>
      </c>
      <c r="SP1360" s="80">
        <v>96.8</v>
      </c>
      <c r="VX1360" s="80">
        <v>1</v>
      </c>
      <c r="WQ1360" s="80">
        <v>0</v>
      </c>
      <c r="AGS1360" s="80">
        <v>0</v>
      </c>
      <c r="AGT1360" s="80">
        <v>0</v>
      </c>
      <c r="AGU1360" s="80">
        <v>0</v>
      </c>
      <c r="AGV1360" s="80">
        <v>0</v>
      </c>
      <c r="AGW1360" s="80">
        <v>0</v>
      </c>
      <c r="AGX1360" s="80">
        <v>0</v>
      </c>
      <c r="AGY1360" s="80">
        <v>0</v>
      </c>
      <c r="AGZ1360" s="80">
        <v>0</v>
      </c>
      <c r="AHA1360" s="80">
        <v>0</v>
      </c>
      <c r="AHB1360" s="80">
        <v>0</v>
      </c>
      <c r="AHC1360" s="80">
        <v>1</v>
      </c>
      <c r="AHD1360" s="80">
        <v>0</v>
      </c>
      <c r="AHE1360" s="80">
        <v>0</v>
      </c>
      <c r="AHF1360" s="80">
        <v>0</v>
      </c>
      <c r="AHH1360" s="80">
        <v>0</v>
      </c>
      <c r="AHI1360" s="80">
        <v>0</v>
      </c>
      <c r="AHK1360" s="80">
        <v>0</v>
      </c>
      <c r="AHL1360" s="80">
        <v>0</v>
      </c>
      <c r="AHM1360" s="80">
        <v>0</v>
      </c>
      <c r="AHN1360" s="80">
        <v>0</v>
      </c>
      <c r="AHO1360" s="80">
        <v>0</v>
      </c>
      <c r="AHP1360" s="80">
        <v>0</v>
      </c>
      <c r="AHQ1360" s="80">
        <v>0</v>
      </c>
      <c r="AHR1360" s="80">
        <v>5</v>
      </c>
      <c r="AIN1360" s="80">
        <v>0</v>
      </c>
      <c r="AIO1360" s="80">
        <v>0</v>
      </c>
      <c r="AIT1360" s="80">
        <v>1</v>
      </c>
      <c r="AIU1360" s="80">
        <v>0</v>
      </c>
      <c r="AIV1360" s="80">
        <v>0</v>
      </c>
      <c r="AIW1360" s="80">
        <v>0</v>
      </c>
      <c r="AIX1360" s="80">
        <v>44</v>
      </c>
    </row>
    <row r="1361" spans="1:951" s="1" customFormat="1">
      <c r="A1361" s="1">
        <v>285</v>
      </c>
      <c r="B1361" s="1">
        <v>1</v>
      </c>
      <c r="C1361" s="1">
        <v>1</v>
      </c>
      <c r="D1361" s="1" t="s">
        <v>9204</v>
      </c>
      <c r="O1361" s="1">
        <v>0</v>
      </c>
      <c r="Z1361" s="1">
        <v>0</v>
      </c>
      <c r="AA1361" s="1">
        <v>2</v>
      </c>
      <c r="AB1361" s="1" t="s">
        <v>9438</v>
      </c>
      <c r="AC1361" s="1">
        <v>0</v>
      </c>
      <c r="AE1361" s="1">
        <v>0</v>
      </c>
      <c r="AG1361" s="1">
        <v>0</v>
      </c>
      <c r="AI1361" s="1">
        <v>102</v>
      </c>
      <c r="DR1361" s="1">
        <v>68</v>
      </c>
      <c r="HA1361" s="1">
        <v>0</v>
      </c>
      <c r="HT1361" s="1">
        <v>0</v>
      </c>
      <c r="IP1361" s="1">
        <v>95</v>
      </c>
      <c r="LX1361" s="1">
        <v>112</v>
      </c>
      <c r="PG1361" s="1">
        <v>18</v>
      </c>
      <c r="SP1361" s="1">
        <v>98.6</v>
      </c>
      <c r="VX1361" s="1">
        <v>1</v>
      </c>
      <c r="WQ1361" s="1">
        <v>0</v>
      </c>
      <c r="AGS1361" s="1">
        <v>0</v>
      </c>
      <c r="AGT1361" s="1">
        <v>0</v>
      </c>
      <c r="AGU1361" s="1">
        <v>0</v>
      </c>
      <c r="AGV1361" s="1">
        <v>0</v>
      </c>
      <c r="AGW1361" s="1">
        <v>0</v>
      </c>
      <c r="AGX1361" s="1">
        <v>1</v>
      </c>
      <c r="AGY1361" s="1">
        <v>0</v>
      </c>
      <c r="AGZ1361" s="1">
        <v>0</v>
      </c>
      <c r="AHA1361" s="1">
        <v>0</v>
      </c>
      <c r="AHB1361" s="1">
        <v>0</v>
      </c>
      <c r="AHC1361" s="1">
        <v>1</v>
      </c>
      <c r="AHD1361" s="1">
        <v>0</v>
      </c>
      <c r="AHE1361" s="1">
        <v>0</v>
      </c>
      <c r="AHF1361" s="1">
        <v>0</v>
      </c>
      <c r="AHH1361" s="1">
        <v>0</v>
      </c>
      <c r="AHI1361" s="1">
        <v>0</v>
      </c>
      <c r="AHK1361" s="1">
        <v>0</v>
      </c>
      <c r="AHL1361" s="1">
        <v>0</v>
      </c>
      <c r="AHM1361" s="1">
        <v>0</v>
      </c>
      <c r="AHN1361" s="1">
        <v>0</v>
      </c>
      <c r="AHO1361" s="1">
        <v>0</v>
      </c>
      <c r="AHP1361" s="1">
        <v>0</v>
      </c>
      <c r="AHQ1361" s="1">
        <v>0</v>
      </c>
      <c r="AHR1361" s="1">
        <v>0</v>
      </c>
      <c r="AIM1361" s="1">
        <v>2</v>
      </c>
      <c r="AIN1361" s="1">
        <v>0</v>
      </c>
      <c r="AIO1361" s="1">
        <v>0</v>
      </c>
      <c r="AIP1361" s="1">
        <v>1</v>
      </c>
      <c r="AIQ1361" s="1">
        <v>1</v>
      </c>
      <c r="AIR1361" s="1">
        <v>1</v>
      </c>
      <c r="AIS1361" s="1">
        <v>1</v>
      </c>
      <c r="AIT1361" s="3">
        <v>1</v>
      </c>
      <c r="AIU1361" s="1">
        <v>0</v>
      </c>
      <c r="AIV1361" s="1">
        <v>0</v>
      </c>
      <c r="AIW1361" s="1">
        <v>0</v>
      </c>
      <c r="AIX1361" s="1">
        <v>48</v>
      </c>
    </row>
    <row r="1362" spans="1:951" s="1" customFormat="1">
      <c r="B1362" s="1">
        <v>2</v>
      </c>
      <c r="C1362" s="1">
        <v>1</v>
      </c>
      <c r="D1362" s="1" t="s">
        <v>9439</v>
      </c>
      <c r="O1362" s="1">
        <v>0</v>
      </c>
      <c r="Z1362" s="1">
        <v>0</v>
      </c>
      <c r="AA1362" s="1">
        <v>2</v>
      </c>
      <c r="AB1362" s="1" t="s">
        <v>9440</v>
      </c>
      <c r="AC1362" s="1">
        <v>0</v>
      </c>
      <c r="AE1362" s="1">
        <v>1</v>
      </c>
      <c r="AF1362" s="1">
        <v>0</v>
      </c>
      <c r="AG1362" s="1">
        <v>0</v>
      </c>
      <c r="AI1362" s="1">
        <v>110</v>
      </c>
      <c r="AJ1362" s="1">
        <v>110</v>
      </c>
      <c r="DR1362" s="1">
        <v>64</v>
      </c>
      <c r="DS1362" s="1">
        <v>70</v>
      </c>
      <c r="HA1362" s="1">
        <v>2</v>
      </c>
      <c r="HB1362" s="1">
        <v>0</v>
      </c>
      <c r="HT1362" s="1">
        <v>0</v>
      </c>
      <c r="HU1362" s="1">
        <v>0</v>
      </c>
      <c r="IP1362" s="1">
        <v>94</v>
      </c>
      <c r="IQ1362" s="1">
        <v>95</v>
      </c>
      <c r="LX1362" s="1">
        <v>89</v>
      </c>
      <c r="LY1362" s="1">
        <v>94</v>
      </c>
      <c r="PG1362" s="1">
        <v>14</v>
      </c>
      <c r="PH1362" s="1">
        <v>18</v>
      </c>
      <c r="SP1362" s="1">
        <v>98.7</v>
      </c>
      <c r="SQ1362" s="1">
        <v>98</v>
      </c>
      <c r="VX1362" s="1">
        <v>1</v>
      </c>
      <c r="VY1362" s="1">
        <v>1</v>
      </c>
      <c r="WQ1362" s="1">
        <v>0</v>
      </c>
      <c r="WR1362" s="1">
        <v>0</v>
      </c>
      <c r="AAY1362" s="1">
        <v>28</v>
      </c>
      <c r="ABB1362" s="1">
        <v>13.6</v>
      </c>
      <c r="ABE1362" s="1">
        <v>40</v>
      </c>
      <c r="ABU1362" s="1">
        <v>132</v>
      </c>
      <c r="ABX1362" s="1">
        <v>3.6</v>
      </c>
      <c r="ACA1362" s="1">
        <v>92</v>
      </c>
      <c r="ACD1362" s="1">
        <v>1.01</v>
      </c>
      <c r="ACG1362" s="1">
        <v>149</v>
      </c>
      <c r="ACQ1362" s="1">
        <v>9</v>
      </c>
      <c r="ACT1362" s="1">
        <v>0.7</v>
      </c>
      <c r="ACW1362" s="1">
        <v>17</v>
      </c>
      <c r="AGS1362" s="1">
        <v>0</v>
      </c>
      <c r="AGT1362" s="1">
        <v>0</v>
      </c>
      <c r="AGU1362" s="1">
        <v>0</v>
      </c>
      <c r="AGV1362" s="1">
        <v>0</v>
      </c>
      <c r="AGW1362" s="1">
        <v>0</v>
      </c>
      <c r="AGX1362" s="1">
        <v>1</v>
      </c>
      <c r="AGY1362" s="1">
        <v>0</v>
      </c>
      <c r="AGZ1362" s="1">
        <v>1</v>
      </c>
      <c r="AHA1362" s="1">
        <v>0</v>
      </c>
      <c r="AHB1362" s="1">
        <v>0</v>
      </c>
      <c r="AHC1362" s="1">
        <v>1</v>
      </c>
      <c r="AHD1362" s="1">
        <v>0</v>
      </c>
      <c r="AHE1362" s="1">
        <v>0</v>
      </c>
      <c r="AHF1362" s="1">
        <v>0</v>
      </c>
      <c r="AHH1362" s="1">
        <v>0</v>
      </c>
      <c r="AHI1362" s="1">
        <v>0</v>
      </c>
      <c r="AHK1362" s="1">
        <v>0</v>
      </c>
      <c r="AHL1362" s="1">
        <v>0</v>
      </c>
      <c r="AHM1362" s="1">
        <v>0</v>
      </c>
      <c r="AHN1362" s="1">
        <v>0</v>
      </c>
      <c r="AHO1362" s="1">
        <v>0</v>
      </c>
      <c r="AHP1362" s="1">
        <v>0</v>
      </c>
      <c r="AHQ1362" s="1">
        <v>0</v>
      </c>
      <c r="AHR1362" s="1">
        <v>1</v>
      </c>
      <c r="AIN1362" s="1">
        <v>0</v>
      </c>
      <c r="AIO1362" s="1">
        <v>0</v>
      </c>
      <c r="AIT1362" s="3">
        <v>1</v>
      </c>
      <c r="AIU1362" s="1">
        <v>1</v>
      </c>
      <c r="AIV1362" s="1">
        <v>0</v>
      </c>
      <c r="AIW1362" s="1">
        <v>0</v>
      </c>
      <c r="AIX1362" s="1">
        <v>29</v>
      </c>
      <c r="AJB1362" s="1">
        <v>18</v>
      </c>
    </row>
    <row r="1363" spans="1:951" s="80" customFormat="1" ht="15" customHeight="1">
      <c r="B1363" s="80">
        <v>3</v>
      </c>
      <c r="C1363" s="80">
        <v>0</v>
      </c>
      <c r="Z1363" s="80">
        <v>0</v>
      </c>
      <c r="AA1363" s="80">
        <v>2</v>
      </c>
      <c r="AB1363" s="80" t="s">
        <v>9441</v>
      </c>
      <c r="AC1363" s="80">
        <v>0</v>
      </c>
      <c r="AE1363" s="80">
        <v>1</v>
      </c>
      <c r="AF1363" s="80">
        <v>0</v>
      </c>
      <c r="AG1363" s="80">
        <v>0</v>
      </c>
      <c r="AI1363" s="80">
        <v>158</v>
      </c>
      <c r="AJ1363" s="80">
        <v>160</v>
      </c>
      <c r="DR1363" s="80">
        <v>100</v>
      </c>
      <c r="DS1363" s="80">
        <v>90</v>
      </c>
      <c r="HA1363" s="80">
        <v>0</v>
      </c>
      <c r="HB1363" s="80">
        <v>0</v>
      </c>
      <c r="HT1363" s="80">
        <v>0</v>
      </c>
      <c r="HU1363" s="80">
        <v>0</v>
      </c>
      <c r="IP1363" s="80">
        <v>97</v>
      </c>
      <c r="LX1363" s="80">
        <v>80</v>
      </c>
      <c r="PG1363" s="80">
        <v>14</v>
      </c>
      <c r="SP1363" s="80">
        <v>98.2</v>
      </c>
      <c r="VX1363" s="80">
        <v>1</v>
      </c>
      <c r="WQ1363" s="80">
        <v>0</v>
      </c>
      <c r="AGS1363" s="80">
        <v>0</v>
      </c>
      <c r="AGT1363" s="80">
        <v>0</v>
      </c>
      <c r="AGU1363" s="80">
        <v>0</v>
      </c>
      <c r="AGV1363" s="80">
        <v>0</v>
      </c>
      <c r="AGW1363" s="80">
        <v>0</v>
      </c>
      <c r="AGX1363" s="80">
        <v>1</v>
      </c>
      <c r="AGY1363" s="80">
        <v>0</v>
      </c>
      <c r="AGZ1363" s="80">
        <v>0</v>
      </c>
      <c r="AHA1363" s="80">
        <v>0</v>
      </c>
      <c r="AHB1363" s="80">
        <v>0</v>
      </c>
      <c r="AHC1363" s="80">
        <v>1</v>
      </c>
      <c r="AHD1363" s="80">
        <v>0</v>
      </c>
      <c r="AHE1363" s="80">
        <v>0</v>
      </c>
      <c r="AHF1363" s="80">
        <v>0</v>
      </c>
      <c r="AHH1363" s="80">
        <v>0</v>
      </c>
      <c r="AHI1363" s="80">
        <v>0</v>
      </c>
      <c r="AHK1363" s="80">
        <v>0</v>
      </c>
      <c r="AHL1363" s="80">
        <v>0</v>
      </c>
      <c r="AHM1363" s="80">
        <v>0</v>
      </c>
      <c r="AHN1363" s="80">
        <v>0</v>
      </c>
      <c r="AHO1363" s="80">
        <v>0</v>
      </c>
      <c r="AHP1363" s="80">
        <v>0</v>
      </c>
      <c r="AHQ1363" s="80">
        <v>0</v>
      </c>
      <c r="AHR1363" s="80">
        <v>0</v>
      </c>
      <c r="AIN1363" s="80">
        <v>0</v>
      </c>
      <c r="AIO1363" s="80">
        <v>0</v>
      </c>
      <c r="AIT1363" s="80">
        <v>1</v>
      </c>
      <c r="AIU1363" s="80">
        <v>0</v>
      </c>
      <c r="AIV1363" s="80">
        <v>0</v>
      </c>
      <c r="AIW1363" s="80">
        <v>0</v>
      </c>
      <c r="AIX1363" s="80">
        <v>33</v>
      </c>
    </row>
    <row r="1364" spans="1:951" s="1" customFormat="1">
      <c r="A1364" s="1">
        <v>286</v>
      </c>
      <c r="B1364" s="1">
        <v>1</v>
      </c>
      <c r="C1364" s="1">
        <v>1</v>
      </c>
      <c r="D1364" s="1" t="s">
        <v>8617</v>
      </c>
      <c r="O1364" s="1">
        <v>1</v>
      </c>
      <c r="Z1364" s="1">
        <v>0</v>
      </c>
      <c r="AA1364" s="1">
        <v>2</v>
      </c>
      <c r="AB1364" s="1" t="s">
        <v>9097</v>
      </c>
      <c r="AC1364" s="1">
        <v>0</v>
      </c>
      <c r="AE1364" s="1">
        <v>0</v>
      </c>
      <c r="AG1364" s="1">
        <v>0</v>
      </c>
      <c r="AGS1364" s="1">
        <v>0</v>
      </c>
      <c r="AGT1364" s="1">
        <v>0</v>
      </c>
      <c r="AGU1364" s="1">
        <v>0</v>
      </c>
      <c r="AGV1364" s="1">
        <v>0</v>
      </c>
      <c r="AGW1364" s="1">
        <v>0</v>
      </c>
      <c r="AGX1364" s="1">
        <v>0</v>
      </c>
      <c r="AGY1364" s="1">
        <v>0</v>
      </c>
      <c r="AGZ1364" s="1">
        <v>0</v>
      </c>
      <c r="AHA1364" s="1">
        <v>0</v>
      </c>
      <c r="AHB1364" s="1">
        <v>0</v>
      </c>
      <c r="AHC1364" s="1">
        <v>1</v>
      </c>
      <c r="AHD1364" s="1">
        <v>0</v>
      </c>
      <c r="AHE1364" s="1">
        <v>0</v>
      </c>
      <c r="AHF1364" s="1">
        <v>0</v>
      </c>
      <c r="AHH1364" s="1">
        <v>0</v>
      </c>
      <c r="AHI1364" s="1">
        <v>0</v>
      </c>
      <c r="AHK1364" s="1">
        <v>0</v>
      </c>
      <c r="AHL1364" s="1">
        <v>0</v>
      </c>
      <c r="AHM1364" s="1">
        <v>0</v>
      </c>
      <c r="AHN1364" s="1">
        <v>0</v>
      </c>
      <c r="AHO1364" s="1">
        <v>0</v>
      </c>
      <c r="AHP1364" s="1">
        <v>0</v>
      </c>
      <c r="AHQ1364" s="1">
        <v>0</v>
      </c>
      <c r="AHR1364" s="1">
        <v>7</v>
      </c>
      <c r="AIM1364" s="1">
        <v>2</v>
      </c>
      <c r="AIN1364" s="1">
        <v>0</v>
      </c>
      <c r="AIO1364" s="1">
        <v>0</v>
      </c>
      <c r="AIP1364" s="1">
        <v>1</v>
      </c>
      <c r="AIQ1364" s="1">
        <v>1</v>
      </c>
      <c r="AIR1364" s="1">
        <v>1</v>
      </c>
      <c r="AIS1364" s="1">
        <v>1</v>
      </c>
      <c r="AIT1364" s="3">
        <v>0</v>
      </c>
      <c r="AIU1364" s="1">
        <v>0</v>
      </c>
      <c r="AIV1364" s="1">
        <v>0</v>
      </c>
      <c r="AIW1364" s="1">
        <v>0</v>
      </c>
    </row>
    <row r="1365" spans="1:951" s="1" customFormat="1">
      <c r="B1365" s="1">
        <v>2</v>
      </c>
      <c r="C1365" s="1">
        <v>1</v>
      </c>
      <c r="D1365" s="1" t="s">
        <v>9442</v>
      </c>
      <c r="O1365" s="1">
        <v>0</v>
      </c>
      <c r="Z1365" s="1">
        <v>0</v>
      </c>
      <c r="AA1365" s="1">
        <v>2</v>
      </c>
      <c r="AB1365" s="1" t="s">
        <v>9443</v>
      </c>
      <c r="AC1365" s="1">
        <v>0</v>
      </c>
      <c r="AE1365" s="1">
        <v>0</v>
      </c>
      <c r="AG1365" s="1">
        <v>0</v>
      </c>
      <c r="AI1365" s="1">
        <v>115</v>
      </c>
      <c r="AJ1365" s="1">
        <v>134</v>
      </c>
      <c r="DR1365" s="1">
        <v>89</v>
      </c>
      <c r="DS1365" s="1">
        <v>80</v>
      </c>
      <c r="HA1365" s="1">
        <v>2</v>
      </c>
      <c r="HB1365" s="1">
        <v>2</v>
      </c>
      <c r="HT1365" s="1">
        <v>1</v>
      </c>
      <c r="HU1365" s="1">
        <v>1</v>
      </c>
      <c r="IP1365" s="1">
        <v>97</v>
      </c>
      <c r="IQ1365" s="1">
        <v>97</v>
      </c>
      <c r="LX1365" s="1">
        <v>64</v>
      </c>
      <c r="LY1365" s="1">
        <v>74</v>
      </c>
      <c r="PG1365" s="1">
        <v>18</v>
      </c>
      <c r="PH1365" s="1">
        <v>16</v>
      </c>
      <c r="SP1365" s="1">
        <v>98.4</v>
      </c>
      <c r="SQ1365" s="1">
        <v>97.8</v>
      </c>
      <c r="VX1365" s="1">
        <v>1</v>
      </c>
      <c r="VY1365" s="1">
        <v>1</v>
      </c>
      <c r="WQ1365" s="1">
        <v>0</v>
      </c>
      <c r="WR1365" s="1">
        <v>0</v>
      </c>
      <c r="AGS1365" s="1">
        <v>0</v>
      </c>
      <c r="AGT1365" s="1">
        <v>0</v>
      </c>
      <c r="AGU1365" s="1">
        <v>0</v>
      </c>
      <c r="AGV1365" s="1">
        <v>0</v>
      </c>
      <c r="AGW1365" s="1">
        <v>0</v>
      </c>
      <c r="AGX1365" s="1">
        <v>0</v>
      </c>
      <c r="AGY1365" s="1">
        <v>0</v>
      </c>
      <c r="AGZ1365" s="1">
        <v>0</v>
      </c>
      <c r="AHA1365" s="1">
        <v>0</v>
      </c>
      <c r="AHB1365" s="1">
        <v>0</v>
      </c>
      <c r="AHC1365" s="1">
        <v>1</v>
      </c>
      <c r="AHD1365" s="1">
        <v>0</v>
      </c>
      <c r="AHE1365" s="1">
        <v>0</v>
      </c>
      <c r="AHF1365" s="1">
        <v>0</v>
      </c>
      <c r="AHH1365" s="1">
        <v>0</v>
      </c>
      <c r="AHI1365" s="1">
        <v>0</v>
      </c>
      <c r="AHK1365" s="1">
        <v>0</v>
      </c>
      <c r="AHL1365" s="1">
        <v>0</v>
      </c>
      <c r="AHM1365" s="1">
        <v>0</v>
      </c>
      <c r="AHN1365" s="1">
        <v>0</v>
      </c>
      <c r="AHO1365" s="1">
        <v>0</v>
      </c>
      <c r="AHP1365" s="1">
        <v>0</v>
      </c>
      <c r="AHQ1365" s="1">
        <v>0</v>
      </c>
      <c r="AHR1365" s="1">
        <v>4</v>
      </c>
      <c r="AIN1365" s="1">
        <v>0</v>
      </c>
      <c r="AIO1365" s="1">
        <v>0</v>
      </c>
      <c r="AIT1365" s="3">
        <v>0</v>
      </c>
      <c r="AIU1365" s="1">
        <v>2</v>
      </c>
      <c r="AIV1365" s="1">
        <v>0</v>
      </c>
      <c r="AIW1365" s="1">
        <v>1</v>
      </c>
      <c r="AJB1365" s="1">
        <v>45</v>
      </c>
      <c r="AJC1365" s="1">
        <v>33</v>
      </c>
    </row>
    <row r="1366" spans="1:951" s="18" customFormat="1">
      <c r="B1366" s="18">
        <v>3</v>
      </c>
      <c r="C1366" s="18">
        <v>1</v>
      </c>
      <c r="D1366" s="18" t="s">
        <v>9444</v>
      </c>
      <c r="O1366" s="18">
        <v>0</v>
      </c>
      <c r="Z1366" s="18">
        <v>0</v>
      </c>
      <c r="AA1366" s="18">
        <v>2</v>
      </c>
      <c r="AC1366" s="18">
        <v>0</v>
      </c>
      <c r="AE1366" s="18">
        <v>0</v>
      </c>
      <c r="AG1366" s="18">
        <v>0</v>
      </c>
      <c r="AI1366" s="18">
        <v>135</v>
      </c>
      <c r="DR1366" s="18">
        <v>90</v>
      </c>
      <c r="HA1366" s="18">
        <v>2</v>
      </c>
      <c r="HT1366" s="18">
        <v>1</v>
      </c>
      <c r="IP1366" s="18">
        <v>98</v>
      </c>
      <c r="LX1366" s="18">
        <v>82</v>
      </c>
      <c r="PG1366" s="18">
        <v>18</v>
      </c>
      <c r="SP1366" s="18">
        <v>98.4</v>
      </c>
      <c r="VX1366" s="18">
        <v>1</v>
      </c>
      <c r="WQ1366" s="18">
        <v>0</v>
      </c>
      <c r="AGS1366" s="18">
        <v>0</v>
      </c>
      <c r="AGT1366" s="18">
        <v>0</v>
      </c>
      <c r="AGU1366" s="18">
        <v>0</v>
      </c>
      <c r="AGV1366" s="18">
        <v>0</v>
      </c>
      <c r="AGW1366" s="18">
        <v>0</v>
      </c>
      <c r="AGX1366" s="18">
        <v>0</v>
      </c>
      <c r="AGY1366" s="18">
        <v>0</v>
      </c>
      <c r="AGZ1366" s="18">
        <v>0</v>
      </c>
      <c r="AHA1366" s="18">
        <v>0</v>
      </c>
      <c r="AHB1366" s="18">
        <v>0</v>
      </c>
      <c r="AHC1366" s="18">
        <v>1</v>
      </c>
      <c r="AHD1366" s="18">
        <v>0</v>
      </c>
      <c r="AHE1366" s="18">
        <v>0</v>
      </c>
      <c r="AHF1366" s="18">
        <v>0</v>
      </c>
      <c r="AHH1366" s="18">
        <v>0</v>
      </c>
      <c r="AHI1366" s="18">
        <v>0</v>
      </c>
      <c r="AHK1366" s="18">
        <v>0</v>
      </c>
      <c r="AHL1366" s="18">
        <v>0</v>
      </c>
      <c r="AHM1366" s="18">
        <v>0</v>
      </c>
      <c r="AHN1366" s="18">
        <v>0</v>
      </c>
      <c r="AHO1366" s="18">
        <v>0</v>
      </c>
      <c r="AHP1366" s="18">
        <v>0</v>
      </c>
      <c r="AHQ1366" s="18">
        <v>0</v>
      </c>
      <c r="AHR1366" s="18">
        <v>5</v>
      </c>
      <c r="AIN1366" s="18">
        <v>0</v>
      </c>
      <c r="AIO1366" s="18">
        <v>0</v>
      </c>
      <c r="AIT1366" s="79">
        <v>0</v>
      </c>
      <c r="AIU1366" s="18">
        <v>1</v>
      </c>
      <c r="AIV1366" s="18">
        <v>0</v>
      </c>
      <c r="AIW1366" s="18">
        <v>0</v>
      </c>
      <c r="AJB1366" s="18">
        <v>32</v>
      </c>
    </row>
    <row r="1367" spans="1:951" s="14" customFormat="1">
      <c r="A1367" s="14">
        <v>287</v>
      </c>
      <c r="B1367" s="14">
        <v>1</v>
      </c>
      <c r="C1367" s="61">
        <v>1</v>
      </c>
      <c r="D1367" s="14" t="s">
        <v>6367</v>
      </c>
      <c r="E1367" s="14" t="s">
        <v>5913</v>
      </c>
      <c r="F1367" s="63"/>
      <c r="O1367" s="61">
        <v>0</v>
      </c>
      <c r="P1367" s="61">
        <v>0</v>
      </c>
      <c r="Q1367" s="61"/>
      <c r="R1367" s="61"/>
      <c r="S1367" s="61"/>
      <c r="T1367" s="61"/>
      <c r="U1367" s="61"/>
      <c r="V1367" s="61"/>
      <c r="W1367" s="61"/>
      <c r="X1367" s="61"/>
      <c r="Y1367" s="61"/>
      <c r="Z1367" s="14">
        <v>0</v>
      </c>
      <c r="AA1367" s="14">
        <v>1</v>
      </c>
      <c r="AB1367" s="14" t="s">
        <v>9445</v>
      </c>
      <c r="AI1367" s="14">
        <v>90</v>
      </c>
      <c r="AK1367" s="14">
        <v>99</v>
      </c>
      <c r="AL1367" s="14">
        <v>100</v>
      </c>
      <c r="DR1367" s="61">
        <v>49</v>
      </c>
      <c r="DS1367" s="61"/>
      <c r="DT1367" s="61">
        <v>65</v>
      </c>
      <c r="DU1367" s="61">
        <v>68</v>
      </c>
      <c r="DV1367" s="61"/>
      <c r="DW1367" s="61"/>
      <c r="DX1367" s="61"/>
      <c r="DY1367" s="61"/>
      <c r="DZ1367" s="61"/>
      <c r="EA1367" s="61"/>
      <c r="EB1367" s="61"/>
      <c r="EC1367" s="61"/>
      <c r="ED1367" s="61"/>
      <c r="EE1367" s="61"/>
      <c r="EF1367" s="61"/>
      <c r="EG1367" s="61"/>
      <c r="EH1367" s="61"/>
      <c r="EI1367" s="61"/>
      <c r="EJ1367" s="61"/>
      <c r="EK1367" s="61"/>
      <c r="EL1367" s="61"/>
      <c r="EM1367" s="61"/>
      <c r="EN1367" s="61"/>
      <c r="EO1367" s="61"/>
      <c r="EP1367" s="61"/>
      <c r="EQ1367" s="61"/>
      <c r="ER1367" s="61"/>
      <c r="ES1367" s="61"/>
      <c r="ET1367" s="61"/>
      <c r="EU1367" s="61"/>
      <c r="EV1367" s="61"/>
      <c r="EW1367" s="61"/>
      <c r="EX1367" s="61"/>
      <c r="EY1367" s="61"/>
      <c r="EZ1367" s="61"/>
      <c r="FA1367" s="61"/>
      <c r="FB1367" s="61"/>
      <c r="FC1367" s="61"/>
      <c r="FD1367" s="61"/>
      <c r="FE1367" s="61"/>
      <c r="FF1367" s="61"/>
      <c r="FG1367" s="61"/>
      <c r="FH1367" s="61"/>
      <c r="FI1367" s="61"/>
      <c r="FJ1367" s="61"/>
      <c r="FK1367" s="61"/>
      <c r="FL1367" s="61"/>
      <c r="FM1367" s="61"/>
      <c r="FN1367" s="61"/>
      <c r="FO1367" s="61"/>
      <c r="FP1367" s="61"/>
      <c r="FQ1367" s="61"/>
      <c r="FR1367" s="61"/>
      <c r="FS1367" s="61"/>
      <c r="FT1367" s="61"/>
      <c r="FU1367" s="61"/>
      <c r="FV1367" s="61"/>
      <c r="FW1367" s="61"/>
      <c r="FX1367" s="61"/>
      <c r="FY1367" s="61"/>
      <c r="FZ1367" s="61"/>
      <c r="GA1367" s="61"/>
      <c r="GB1367" s="61"/>
      <c r="GC1367" s="61"/>
      <c r="GD1367" s="61"/>
      <c r="GE1367" s="61"/>
      <c r="GF1367" s="61"/>
      <c r="GG1367" s="61"/>
      <c r="GH1367" s="61"/>
      <c r="GI1367" s="61"/>
      <c r="GJ1367" s="61"/>
      <c r="GK1367" s="61"/>
      <c r="GL1367" s="61"/>
      <c r="GM1367" s="61"/>
      <c r="GN1367" s="61"/>
      <c r="GO1367" s="61"/>
      <c r="GP1367" s="61"/>
      <c r="GQ1367" s="61"/>
      <c r="GR1367" s="61"/>
      <c r="GS1367" s="61"/>
      <c r="GT1367" s="61"/>
      <c r="GU1367" s="61"/>
      <c r="GV1367" s="61"/>
      <c r="GW1367" s="61"/>
      <c r="GX1367" s="61"/>
      <c r="GY1367" s="61"/>
      <c r="GZ1367" s="61"/>
      <c r="IP1367" s="14">
        <v>96</v>
      </c>
      <c r="IR1367" s="14">
        <v>94</v>
      </c>
      <c r="IS1367" s="14">
        <v>96</v>
      </c>
      <c r="LX1367" s="14">
        <v>86</v>
      </c>
      <c r="LY1367" s="14">
        <v>84</v>
      </c>
      <c r="LZ1367" s="14">
        <v>84</v>
      </c>
      <c r="MA1367" s="14">
        <v>75</v>
      </c>
      <c r="PG1367" s="61">
        <v>18</v>
      </c>
      <c r="PH1367" s="61"/>
      <c r="PI1367" s="61">
        <v>18</v>
      </c>
      <c r="PJ1367" s="61">
        <v>18</v>
      </c>
      <c r="PK1367" s="61"/>
      <c r="PL1367" s="61"/>
      <c r="PM1367" s="61"/>
      <c r="PN1367" s="61"/>
      <c r="PO1367" s="61"/>
      <c r="PP1367" s="61"/>
      <c r="PQ1367" s="61"/>
      <c r="PR1367" s="61"/>
      <c r="PS1367" s="61"/>
      <c r="PT1367" s="61"/>
      <c r="PU1367" s="61"/>
      <c r="PV1367" s="61"/>
      <c r="PW1367" s="61"/>
      <c r="PX1367" s="61"/>
      <c r="PY1367" s="61"/>
      <c r="PZ1367" s="61"/>
      <c r="QA1367" s="61"/>
      <c r="QB1367" s="61"/>
      <c r="QC1367" s="61"/>
      <c r="QD1367" s="61"/>
      <c r="QE1367" s="61"/>
      <c r="QF1367" s="61"/>
      <c r="QG1367" s="61"/>
      <c r="QH1367" s="61"/>
      <c r="QI1367" s="61"/>
      <c r="QJ1367" s="61"/>
      <c r="QK1367" s="61"/>
      <c r="QL1367" s="61"/>
      <c r="QM1367" s="61"/>
      <c r="QN1367" s="61"/>
      <c r="QO1367" s="61"/>
      <c r="QP1367" s="61"/>
      <c r="QQ1367" s="61"/>
      <c r="QR1367" s="61"/>
      <c r="QS1367" s="61"/>
      <c r="QT1367" s="61"/>
      <c r="QU1367" s="61"/>
      <c r="QV1367" s="61"/>
      <c r="QW1367" s="61"/>
      <c r="QX1367" s="61"/>
      <c r="QY1367" s="61"/>
      <c r="QZ1367" s="61"/>
      <c r="RA1367" s="61"/>
      <c r="RB1367" s="61"/>
      <c r="RC1367" s="61"/>
      <c r="RD1367" s="61"/>
      <c r="RE1367" s="61"/>
      <c r="RF1367" s="61"/>
      <c r="RG1367" s="61"/>
      <c r="RH1367" s="61"/>
      <c r="RI1367" s="61"/>
      <c r="RJ1367" s="61"/>
      <c r="RK1367" s="61"/>
      <c r="RL1367" s="61"/>
      <c r="RM1367" s="61"/>
      <c r="RN1367" s="61"/>
      <c r="RO1367" s="61"/>
      <c r="RP1367" s="61"/>
      <c r="RQ1367" s="61"/>
      <c r="RR1367" s="61"/>
      <c r="RS1367" s="61"/>
      <c r="RT1367" s="61"/>
      <c r="RU1367" s="61"/>
      <c r="RV1367" s="61"/>
      <c r="RW1367" s="61"/>
      <c r="RX1367" s="61"/>
      <c r="RY1367" s="61"/>
      <c r="RZ1367" s="61"/>
      <c r="SA1367" s="61"/>
      <c r="SB1367" s="61"/>
      <c r="SC1367" s="61"/>
      <c r="SD1367" s="61"/>
      <c r="SE1367" s="61"/>
      <c r="SF1367" s="61"/>
      <c r="SG1367" s="61"/>
      <c r="SH1367" s="61"/>
      <c r="SI1367" s="61"/>
      <c r="SJ1367" s="61"/>
      <c r="SK1367" s="61"/>
      <c r="SL1367" s="61"/>
      <c r="SM1367" s="61"/>
      <c r="SN1367" s="61"/>
      <c r="SO1367" s="61"/>
      <c r="SP1367" s="14">
        <v>97.5</v>
      </c>
      <c r="SR1367" s="14">
        <v>97.9</v>
      </c>
      <c r="SS1367" s="14">
        <v>98.2</v>
      </c>
      <c r="WQ1367" s="14">
        <v>0</v>
      </c>
      <c r="WS1367" s="14">
        <v>0</v>
      </c>
      <c r="WT1367" s="14">
        <v>0</v>
      </c>
      <c r="ZY1367" s="61"/>
      <c r="ZZ1367" s="61"/>
      <c r="AAA1367" s="61"/>
      <c r="AAI1367" s="63"/>
      <c r="AAM1367" s="61"/>
      <c r="AAO1367" s="63"/>
      <c r="AAS1367" s="61"/>
      <c r="AAU1367" s="63"/>
      <c r="AAY1367" s="14">
        <v>30</v>
      </c>
      <c r="ABM1367" s="61"/>
      <c r="ABN1367" s="61"/>
      <c r="ABU1367" s="14">
        <v>145</v>
      </c>
      <c r="ABX1367" s="14">
        <v>3.5</v>
      </c>
      <c r="ACA1367" s="61">
        <v>103</v>
      </c>
      <c r="ACB1367" s="61"/>
      <c r="ACC1367" s="61"/>
      <c r="ACD1367" s="14">
        <v>8.6</v>
      </c>
      <c r="ACG1367" s="14">
        <v>166</v>
      </c>
      <c r="ACQ1367" s="14">
        <v>18</v>
      </c>
      <c r="ACT1367" s="14">
        <v>0.98</v>
      </c>
      <c r="ACW1367" s="14">
        <v>12</v>
      </c>
      <c r="ADP1367" s="14" t="s">
        <v>5851</v>
      </c>
      <c r="ADR1367" s="14">
        <v>2.1</v>
      </c>
      <c r="AGK1367" s="61"/>
      <c r="AGM1367" s="63"/>
      <c r="AGQ1367" s="61"/>
      <c r="AGS1367" s="14">
        <v>1</v>
      </c>
      <c r="AGT1367" s="14">
        <v>0</v>
      </c>
      <c r="AGU1367" s="14">
        <v>1</v>
      </c>
      <c r="AGV1367" s="14">
        <v>0</v>
      </c>
      <c r="AGW1367" s="14">
        <v>0</v>
      </c>
      <c r="AGX1367" s="14">
        <v>0</v>
      </c>
      <c r="AGY1367" s="14">
        <v>0</v>
      </c>
      <c r="AGZ1367" s="14">
        <v>3</v>
      </c>
      <c r="AHA1367" s="14">
        <v>0</v>
      </c>
      <c r="AHB1367" s="14">
        <v>0</v>
      </c>
      <c r="AHC1367" s="14">
        <v>1</v>
      </c>
      <c r="AHD1367" s="14">
        <v>0</v>
      </c>
      <c r="AHE1367" s="14">
        <v>0</v>
      </c>
      <c r="AHF1367" s="14">
        <v>0</v>
      </c>
      <c r="AHH1367" s="14">
        <v>0</v>
      </c>
      <c r="AHI1367" s="14">
        <v>0</v>
      </c>
      <c r="AHK1367" s="14">
        <v>0</v>
      </c>
      <c r="AHL1367" s="14">
        <v>0</v>
      </c>
      <c r="AHM1367" s="14">
        <v>0</v>
      </c>
      <c r="AHN1367" s="14">
        <v>0</v>
      </c>
      <c r="AHO1367" s="14">
        <v>0</v>
      </c>
      <c r="AHP1367" s="14">
        <v>0</v>
      </c>
      <c r="AHQ1367" s="14">
        <v>0</v>
      </c>
      <c r="AHR1367" s="14">
        <v>0</v>
      </c>
      <c r="AHT1367" s="61"/>
      <c r="AHV1367" s="63"/>
      <c r="AHZ1367" s="61"/>
      <c r="AIB1367" s="63"/>
      <c r="AIF1367" s="61"/>
      <c r="AIH1367" s="63"/>
      <c r="AIL1367" s="61"/>
      <c r="AIM1367" s="14">
        <v>0</v>
      </c>
      <c r="AIN1367" s="14">
        <v>0</v>
      </c>
      <c r="AIO1367" s="14">
        <v>0</v>
      </c>
      <c r="AIR1367" s="61"/>
      <c r="AIT1367" s="60"/>
      <c r="AIX1367" s="61"/>
      <c r="AJB1367" s="63"/>
      <c r="AJF1367" s="61"/>
      <c r="AJH1367" s="63"/>
      <c r="AJL1367" s="61"/>
      <c r="AJN1367" s="63"/>
    </row>
    <row r="1368" spans="1:951" s="14" customFormat="1">
      <c r="B1368" s="14">
        <v>2</v>
      </c>
      <c r="C1368" s="61">
        <v>1</v>
      </c>
      <c r="D1368" s="14" t="s">
        <v>8602</v>
      </c>
      <c r="E1368" s="14" t="s">
        <v>9446</v>
      </c>
      <c r="F1368" s="63" t="s">
        <v>6191</v>
      </c>
      <c r="G1368" s="14" t="s">
        <v>9447</v>
      </c>
      <c r="O1368" s="61">
        <v>0</v>
      </c>
      <c r="P1368" s="61">
        <v>0</v>
      </c>
      <c r="Q1368" s="61">
        <v>1</v>
      </c>
      <c r="R1368" s="61">
        <v>0</v>
      </c>
      <c r="S1368" s="61"/>
      <c r="T1368" s="61"/>
      <c r="U1368" s="61"/>
      <c r="V1368" s="61"/>
      <c r="W1368" s="61"/>
      <c r="X1368" s="61"/>
      <c r="Y1368" s="61"/>
      <c r="Z1368" s="14">
        <v>0</v>
      </c>
      <c r="AA1368" s="14">
        <v>2</v>
      </c>
      <c r="AB1368" s="14" t="s">
        <v>9448</v>
      </c>
      <c r="AI1368" s="14">
        <v>107</v>
      </c>
      <c r="AK1368" s="14">
        <v>98</v>
      </c>
      <c r="AL1368" s="14">
        <v>92</v>
      </c>
      <c r="AM1368" s="14">
        <v>93</v>
      </c>
      <c r="AN1368" s="14">
        <v>90</v>
      </c>
      <c r="DR1368" s="61">
        <v>69</v>
      </c>
      <c r="DS1368" s="61"/>
      <c r="DT1368" s="61">
        <v>64</v>
      </c>
      <c r="DU1368" s="61">
        <v>62</v>
      </c>
      <c r="DV1368" s="61">
        <v>55</v>
      </c>
      <c r="DW1368" s="61">
        <v>58</v>
      </c>
      <c r="DX1368" s="61"/>
      <c r="DY1368" s="61"/>
      <c r="DZ1368" s="61"/>
      <c r="EA1368" s="61"/>
      <c r="EB1368" s="61"/>
      <c r="EC1368" s="61"/>
      <c r="ED1368" s="61"/>
      <c r="EE1368" s="61"/>
      <c r="EF1368" s="61"/>
      <c r="EG1368" s="61"/>
      <c r="EH1368" s="61"/>
      <c r="EI1368" s="61"/>
      <c r="EJ1368" s="61"/>
      <c r="EK1368" s="61"/>
      <c r="EL1368" s="61"/>
      <c r="EM1368" s="61"/>
      <c r="EN1368" s="61"/>
      <c r="EO1368" s="61"/>
      <c r="EP1368" s="61"/>
      <c r="EQ1368" s="61"/>
      <c r="ER1368" s="61"/>
      <c r="ES1368" s="61"/>
      <c r="ET1368" s="61"/>
      <c r="EU1368" s="61"/>
      <c r="EV1368" s="61"/>
      <c r="EW1368" s="61"/>
      <c r="EX1368" s="61"/>
      <c r="EY1368" s="61"/>
      <c r="EZ1368" s="61"/>
      <c r="FA1368" s="61"/>
      <c r="FB1368" s="61"/>
      <c r="FC1368" s="61"/>
      <c r="FD1368" s="61"/>
      <c r="FE1368" s="61"/>
      <c r="FF1368" s="61"/>
      <c r="FG1368" s="61"/>
      <c r="FH1368" s="61"/>
      <c r="FI1368" s="61"/>
      <c r="FJ1368" s="61"/>
      <c r="FK1368" s="61"/>
      <c r="FL1368" s="61"/>
      <c r="FM1368" s="61"/>
      <c r="FN1368" s="61"/>
      <c r="FO1368" s="61"/>
      <c r="FP1368" s="61"/>
      <c r="FQ1368" s="61"/>
      <c r="FR1368" s="61"/>
      <c r="FS1368" s="61"/>
      <c r="FT1368" s="61"/>
      <c r="FU1368" s="61"/>
      <c r="FV1368" s="61"/>
      <c r="FW1368" s="61"/>
      <c r="FX1368" s="61"/>
      <c r="FY1368" s="61"/>
      <c r="FZ1368" s="61"/>
      <c r="GA1368" s="61"/>
      <c r="GB1368" s="61"/>
      <c r="GC1368" s="61"/>
      <c r="GD1368" s="61"/>
      <c r="GE1368" s="61"/>
      <c r="GF1368" s="61"/>
      <c r="GG1368" s="61"/>
      <c r="GH1368" s="61"/>
      <c r="GI1368" s="61"/>
      <c r="GJ1368" s="61"/>
      <c r="GK1368" s="61"/>
      <c r="GL1368" s="61"/>
      <c r="GM1368" s="61"/>
      <c r="GN1368" s="61"/>
      <c r="GO1368" s="61"/>
      <c r="GP1368" s="61"/>
      <c r="GQ1368" s="61"/>
      <c r="GR1368" s="61"/>
      <c r="GS1368" s="61"/>
      <c r="GT1368" s="61"/>
      <c r="GU1368" s="61"/>
      <c r="GV1368" s="61"/>
      <c r="GW1368" s="61"/>
      <c r="GX1368" s="61"/>
      <c r="GY1368" s="61"/>
      <c r="GZ1368" s="61"/>
      <c r="IP1368" s="14">
        <v>100</v>
      </c>
      <c r="IS1368" s="14">
        <v>95</v>
      </c>
      <c r="IU1368" s="14">
        <v>93</v>
      </c>
      <c r="LX1368" s="14">
        <v>65</v>
      </c>
      <c r="LY1368" s="14">
        <v>75</v>
      </c>
      <c r="LZ1368" s="14">
        <v>87</v>
      </c>
      <c r="MA1368" s="14">
        <v>78</v>
      </c>
      <c r="MB1368" s="14">
        <v>78</v>
      </c>
      <c r="MC1368" s="14">
        <v>77</v>
      </c>
      <c r="PG1368" s="61">
        <v>18</v>
      </c>
      <c r="PH1368" s="61"/>
      <c r="PI1368" s="61">
        <v>18</v>
      </c>
      <c r="PJ1368" s="61">
        <v>18</v>
      </c>
      <c r="PK1368" s="61"/>
      <c r="PL1368" s="61">
        <v>18</v>
      </c>
      <c r="PM1368" s="61"/>
      <c r="PN1368" s="61"/>
      <c r="PO1368" s="61"/>
      <c r="PP1368" s="61"/>
      <c r="PQ1368" s="61"/>
      <c r="PR1368" s="61"/>
      <c r="PS1368" s="61"/>
      <c r="PT1368" s="61"/>
      <c r="PU1368" s="61"/>
      <c r="PV1368" s="61"/>
      <c r="PW1368" s="61"/>
      <c r="PX1368" s="61"/>
      <c r="PY1368" s="61"/>
      <c r="PZ1368" s="61"/>
      <c r="QA1368" s="61"/>
      <c r="QB1368" s="61"/>
      <c r="QC1368" s="61"/>
      <c r="QD1368" s="61"/>
      <c r="QE1368" s="61"/>
      <c r="QF1368" s="61"/>
      <c r="QG1368" s="61"/>
      <c r="QH1368" s="61"/>
      <c r="QI1368" s="61"/>
      <c r="QJ1368" s="61"/>
      <c r="QK1368" s="61"/>
      <c r="QL1368" s="61"/>
      <c r="QM1368" s="61"/>
      <c r="QN1368" s="61"/>
      <c r="QO1368" s="61"/>
      <c r="QP1368" s="61"/>
      <c r="QQ1368" s="61"/>
      <c r="QR1368" s="61"/>
      <c r="QS1368" s="61"/>
      <c r="QT1368" s="61"/>
      <c r="QU1368" s="61"/>
      <c r="QV1368" s="61"/>
      <c r="QW1368" s="61"/>
      <c r="QX1368" s="61"/>
      <c r="QY1368" s="61"/>
      <c r="QZ1368" s="61"/>
      <c r="RA1368" s="61"/>
      <c r="RB1368" s="61"/>
      <c r="RC1368" s="61"/>
      <c r="RD1368" s="61"/>
      <c r="RE1368" s="61"/>
      <c r="RF1368" s="61"/>
      <c r="RG1368" s="61"/>
      <c r="RH1368" s="61"/>
      <c r="RI1368" s="61"/>
      <c r="RJ1368" s="61"/>
      <c r="RK1368" s="61"/>
      <c r="RL1368" s="61"/>
      <c r="RM1368" s="61"/>
      <c r="RN1368" s="61"/>
      <c r="RO1368" s="61"/>
      <c r="RP1368" s="61"/>
      <c r="RQ1368" s="61"/>
      <c r="RR1368" s="61"/>
      <c r="RS1368" s="61"/>
      <c r="RT1368" s="61"/>
      <c r="RU1368" s="61"/>
      <c r="RV1368" s="61"/>
      <c r="RW1368" s="61"/>
      <c r="RX1368" s="61"/>
      <c r="RY1368" s="61"/>
      <c r="RZ1368" s="61"/>
      <c r="SA1368" s="61"/>
      <c r="SB1368" s="61"/>
      <c r="SC1368" s="61"/>
      <c r="SD1368" s="61"/>
      <c r="SE1368" s="61"/>
      <c r="SF1368" s="61"/>
      <c r="SG1368" s="61"/>
      <c r="SH1368" s="61"/>
      <c r="SI1368" s="61"/>
      <c r="SJ1368" s="61"/>
      <c r="SK1368" s="61"/>
      <c r="SL1368" s="61"/>
      <c r="SM1368" s="61"/>
      <c r="SN1368" s="61"/>
      <c r="SO1368" s="61"/>
      <c r="SP1368" s="14">
        <v>97.8</v>
      </c>
      <c r="SR1368" s="14">
        <v>98.7</v>
      </c>
      <c r="SS1368" s="14">
        <v>98.4</v>
      </c>
      <c r="SU1368" s="14">
        <v>98</v>
      </c>
      <c r="WQ1368" s="14">
        <v>0</v>
      </c>
      <c r="WS1368" s="14">
        <v>0</v>
      </c>
      <c r="WT1368" s="14">
        <v>0</v>
      </c>
      <c r="WV1368" s="14">
        <v>0</v>
      </c>
      <c r="ZY1368" s="61">
        <v>169</v>
      </c>
      <c r="ZZ1368" s="61"/>
      <c r="AAA1368" s="61"/>
      <c r="AAI1368" s="63"/>
      <c r="AAM1368" s="61"/>
      <c r="AAO1368" s="63"/>
      <c r="AAS1368" s="61"/>
      <c r="AAU1368" s="63"/>
      <c r="AAY1368" s="14">
        <v>30</v>
      </c>
      <c r="ABB1368" s="14">
        <v>13.7</v>
      </c>
      <c r="ABE1368" s="14">
        <v>42.4</v>
      </c>
      <c r="ABH1368" s="14">
        <v>1</v>
      </c>
      <c r="ABM1368" s="61">
        <v>6.4</v>
      </c>
      <c r="ABN1368" s="61"/>
      <c r="ABO1368" s="14">
        <v>187</v>
      </c>
      <c r="ABU1368" s="14">
        <v>144</v>
      </c>
      <c r="ABX1368" s="14">
        <v>4.0999999999999996</v>
      </c>
      <c r="ACA1368" s="61">
        <v>103</v>
      </c>
      <c r="ACB1368" s="61"/>
      <c r="ACC1368" s="61"/>
      <c r="ACD1368" s="14">
        <v>9.1</v>
      </c>
      <c r="ACG1368" s="14">
        <v>151</v>
      </c>
      <c r="ACQ1368" s="14">
        <v>18</v>
      </c>
      <c r="ACT1368" s="14">
        <v>0.94</v>
      </c>
      <c r="ACW1368" s="14">
        <v>11</v>
      </c>
      <c r="ADR1368" s="14">
        <v>2.2999999999999998</v>
      </c>
      <c r="ADW1368" s="14">
        <v>4.4800000000000004</v>
      </c>
      <c r="AGK1368" s="61"/>
      <c r="AGM1368" s="63"/>
      <c r="AGQ1368" s="61"/>
      <c r="AGS1368" s="14">
        <v>0</v>
      </c>
      <c r="AGT1368" s="14">
        <v>0</v>
      </c>
      <c r="AGU1368" s="14">
        <v>0</v>
      </c>
      <c r="AGV1368" s="14">
        <v>0</v>
      </c>
      <c r="AGW1368" s="14">
        <v>0</v>
      </c>
      <c r="AGX1368" s="14">
        <v>0</v>
      </c>
      <c r="AGY1368" s="14">
        <v>2</v>
      </c>
      <c r="AGZ1368" s="14">
        <v>5</v>
      </c>
      <c r="AHA1368" s="14">
        <v>0</v>
      </c>
      <c r="AHB1368" s="14">
        <v>0</v>
      </c>
      <c r="AHC1368" s="14">
        <v>1</v>
      </c>
      <c r="AHD1368" s="14">
        <v>0</v>
      </c>
      <c r="AHE1368" s="14">
        <v>0</v>
      </c>
      <c r="AHF1368" s="14">
        <v>0</v>
      </c>
      <c r="AHH1368" s="14">
        <v>0</v>
      </c>
      <c r="AHI1368" s="14">
        <v>0</v>
      </c>
      <c r="AHK1368" s="14">
        <v>0</v>
      </c>
      <c r="AHL1368" s="14">
        <v>0</v>
      </c>
      <c r="AHM1368" s="14">
        <v>0</v>
      </c>
      <c r="AHN1368" s="14">
        <v>0</v>
      </c>
      <c r="AHO1368" s="14">
        <v>0</v>
      </c>
      <c r="AHP1368" s="14">
        <v>0</v>
      </c>
      <c r="AHQ1368" s="14">
        <v>0</v>
      </c>
      <c r="AHR1368" s="14">
        <v>0</v>
      </c>
      <c r="AHT1368" s="61"/>
      <c r="AHV1368" s="63"/>
      <c r="AHZ1368" s="61"/>
      <c r="AIB1368" s="63"/>
      <c r="AIF1368" s="61"/>
      <c r="AIH1368" s="63"/>
      <c r="AIL1368" s="61"/>
      <c r="AIM1368" s="14">
        <v>0</v>
      </c>
      <c r="AIN1368" s="14">
        <v>0</v>
      </c>
      <c r="AIO1368" s="14">
        <v>0</v>
      </c>
      <c r="AIR1368" s="61"/>
      <c r="AIT1368" s="60"/>
      <c r="AIX1368" s="61"/>
      <c r="AJB1368" s="63"/>
      <c r="AJF1368" s="61"/>
      <c r="AJH1368" s="63"/>
      <c r="AJL1368" s="61"/>
      <c r="AJN1368" s="63"/>
    </row>
    <row r="1369" spans="1:951" s="31" customFormat="1">
      <c r="B1369" s="31">
        <v>3</v>
      </c>
      <c r="C1369" s="31">
        <v>1</v>
      </c>
      <c r="D1369" s="31" t="s">
        <v>9449</v>
      </c>
      <c r="E1369" s="31" t="s">
        <v>9450</v>
      </c>
      <c r="F1369" s="31" t="s">
        <v>9451</v>
      </c>
      <c r="G1369" s="83"/>
      <c r="O1369" s="31">
        <v>0</v>
      </c>
      <c r="P1369" s="31">
        <v>0</v>
      </c>
      <c r="Q1369" s="31">
        <v>1</v>
      </c>
      <c r="Z1369" s="31">
        <v>0</v>
      </c>
      <c r="AA1369" s="31">
        <v>2</v>
      </c>
      <c r="AB1369" s="83"/>
      <c r="AI1369" s="31">
        <v>90</v>
      </c>
      <c r="AJ1369" s="31">
        <v>95</v>
      </c>
      <c r="AK1369" s="31">
        <v>96</v>
      </c>
      <c r="DR1369" s="31">
        <v>62</v>
      </c>
      <c r="DS1369" s="31">
        <v>65</v>
      </c>
      <c r="DT1369" s="31">
        <v>63</v>
      </c>
      <c r="IP1369" s="31">
        <v>94</v>
      </c>
      <c r="IQ1369" s="31">
        <v>95</v>
      </c>
      <c r="IR1369" s="31">
        <v>96</v>
      </c>
      <c r="LX1369" s="31">
        <v>79</v>
      </c>
      <c r="LY1369" s="31">
        <v>78</v>
      </c>
      <c r="LZ1369" s="31">
        <v>83</v>
      </c>
      <c r="PG1369" s="31">
        <v>18</v>
      </c>
      <c r="PH1369" s="31">
        <v>18</v>
      </c>
      <c r="PI1369" s="31">
        <v>18</v>
      </c>
      <c r="SP1369" s="31">
        <v>97.9</v>
      </c>
      <c r="SQ1369" s="31">
        <v>98.5</v>
      </c>
      <c r="SR1369" s="31">
        <v>98.5</v>
      </c>
      <c r="WQ1369" s="31">
        <v>0</v>
      </c>
      <c r="WR1369" s="31">
        <v>0</v>
      </c>
      <c r="WS1369" s="31">
        <v>0</v>
      </c>
      <c r="ZY1369" s="31">
        <v>170</v>
      </c>
      <c r="AAI1369" s="82"/>
      <c r="AAJ1369" s="83"/>
      <c r="AAO1369" s="82"/>
      <c r="AAP1369" s="83"/>
      <c r="AAU1369" s="82"/>
      <c r="AAV1369" s="83"/>
      <c r="AAY1369" s="31">
        <v>31</v>
      </c>
      <c r="ABB1369" s="31">
        <v>12.6</v>
      </c>
      <c r="ABE1369" s="31">
        <v>39.799999999999997</v>
      </c>
      <c r="ABH1369" s="31">
        <v>1.1000000000000001</v>
      </c>
      <c r="ABM1369" s="31">
        <v>5.04</v>
      </c>
      <c r="ABO1369" s="31">
        <v>148</v>
      </c>
      <c r="ABU1369" s="31">
        <v>143</v>
      </c>
      <c r="ABX1369" s="31">
        <v>4.4000000000000004</v>
      </c>
      <c r="ACA1369" s="31">
        <v>105</v>
      </c>
      <c r="ACD1369" s="31">
        <v>8.9</v>
      </c>
      <c r="ACG1369" s="31">
        <v>149</v>
      </c>
      <c r="ACQ1369" s="31">
        <v>18</v>
      </c>
      <c r="ACT1369" s="31">
        <v>0.98</v>
      </c>
      <c r="ACW1369" s="31">
        <v>7</v>
      </c>
      <c r="ADR1369" s="31">
        <v>2</v>
      </c>
      <c r="AGM1369" s="82"/>
      <c r="AGN1369" s="83"/>
      <c r="AGS1369" s="31">
        <v>0</v>
      </c>
      <c r="AGT1369" s="31">
        <v>0</v>
      </c>
      <c r="AGU1369" s="31">
        <v>0</v>
      </c>
      <c r="AGV1369" s="31">
        <v>0</v>
      </c>
      <c r="AGW1369" s="31">
        <v>0</v>
      </c>
      <c r="AGX1369" s="31">
        <v>0</v>
      </c>
      <c r="AGY1369" s="31">
        <v>1</v>
      </c>
      <c r="AGZ1369" s="31">
        <v>4</v>
      </c>
      <c r="AHA1369" s="31">
        <v>0</v>
      </c>
      <c r="AHB1369" s="31">
        <v>0</v>
      </c>
      <c r="AHC1369" s="31">
        <v>1</v>
      </c>
      <c r="AHD1369" s="31">
        <v>0</v>
      </c>
      <c r="AHE1369" s="31">
        <v>0</v>
      </c>
      <c r="AHF1369" s="31">
        <v>0</v>
      </c>
      <c r="AHH1369" s="31">
        <v>0</v>
      </c>
      <c r="AHI1369" s="31">
        <v>0</v>
      </c>
      <c r="AHK1369" s="31">
        <v>0</v>
      </c>
      <c r="AHL1369" s="31">
        <v>0</v>
      </c>
      <c r="AHM1369" s="31">
        <v>0</v>
      </c>
      <c r="AHN1369" s="31">
        <v>0</v>
      </c>
      <c r="AHO1369" s="31">
        <v>0</v>
      </c>
      <c r="AHP1369" s="31">
        <v>0</v>
      </c>
      <c r="AHQ1369" s="31">
        <v>0</v>
      </c>
      <c r="AHR1369" s="31">
        <v>0</v>
      </c>
      <c r="AHV1369" s="82"/>
      <c r="AHW1369" s="83"/>
      <c r="AIB1369" s="82"/>
      <c r="AIC1369" s="83"/>
      <c r="AIH1369" s="82"/>
      <c r="AII1369" s="83"/>
      <c r="AIM1369" s="31">
        <v>0</v>
      </c>
      <c r="AIN1369" s="31">
        <v>0</v>
      </c>
      <c r="AIO1369" s="31">
        <v>0</v>
      </c>
      <c r="AIT1369" s="84"/>
      <c r="AIU1369" s="83"/>
      <c r="AJB1369" s="82"/>
      <c r="AJC1369" s="83"/>
      <c r="AJH1369" s="82"/>
      <c r="AJI1369" s="83"/>
      <c r="AJN1369" s="82"/>
      <c r="AJO1369" s="83"/>
    </row>
    <row r="1370" spans="1:951" s="1" customFormat="1">
      <c r="A1370" s="1">
        <v>288</v>
      </c>
      <c r="B1370" s="1">
        <v>1</v>
      </c>
      <c r="C1370" s="1">
        <v>1</v>
      </c>
      <c r="D1370" s="1" t="s">
        <v>9452</v>
      </c>
      <c r="O1370" s="1">
        <v>0</v>
      </c>
      <c r="Z1370" s="1">
        <v>0</v>
      </c>
      <c r="AA1370" s="1">
        <v>2</v>
      </c>
      <c r="AB1370" s="1" t="s">
        <v>9453</v>
      </c>
      <c r="AC1370" s="1">
        <v>0</v>
      </c>
      <c r="AE1370" s="1">
        <v>1</v>
      </c>
      <c r="AF1370" s="1">
        <v>0</v>
      </c>
      <c r="AG1370" s="1">
        <v>0</v>
      </c>
      <c r="AI1370" s="1">
        <v>132</v>
      </c>
      <c r="DR1370" s="1">
        <v>80</v>
      </c>
      <c r="HA1370" s="1">
        <v>0</v>
      </c>
      <c r="HT1370" s="1">
        <v>0</v>
      </c>
      <c r="IP1370" s="1">
        <v>97</v>
      </c>
      <c r="LX1370" s="1">
        <v>76</v>
      </c>
      <c r="PG1370" s="1">
        <v>16</v>
      </c>
      <c r="SP1370" s="1">
        <v>98.2</v>
      </c>
      <c r="VX1370" s="1">
        <v>1</v>
      </c>
      <c r="WQ1370" s="1">
        <v>0</v>
      </c>
      <c r="ACG1370" s="1">
        <v>329</v>
      </c>
      <c r="AGS1370" s="1">
        <v>0</v>
      </c>
      <c r="AGT1370" s="1">
        <v>0</v>
      </c>
      <c r="AGU1370" s="1">
        <v>0</v>
      </c>
      <c r="AGV1370" s="1">
        <v>0</v>
      </c>
      <c r="AGW1370" s="1">
        <v>0</v>
      </c>
      <c r="AGX1370" s="1">
        <v>0</v>
      </c>
      <c r="AGY1370" s="1">
        <v>0</v>
      </c>
      <c r="AGZ1370" s="1">
        <v>0</v>
      </c>
      <c r="AHA1370" s="1">
        <v>0</v>
      </c>
      <c r="AHB1370" s="1">
        <v>0</v>
      </c>
      <c r="AHC1370" s="1">
        <v>1</v>
      </c>
      <c r="AHD1370" s="1">
        <v>0</v>
      </c>
      <c r="AHE1370" s="1">
        <v>0</v>
      </c>
      <c r="AHF1370" s="1">
        <v>0</v>
      </c>
      <c r="AHH1370" s="1">
        <v>0</v>
      </c>
      <c r="AHI1370" s="1">
        <v>0</v>
      </c>
      <c r="AHK1370" s="1">
        <v>0</v>
      </c>
      <c r="AHL1370" s="1">
        <v>0</v>
      </c>
      <c r="AHM1370" s="1">
        <v>0</v>
      </c>
      <c r="AHN1370" s="1">
        <v>0</v>
      </c>
      <c r="AHO1370" s="1">
        <v>0</v>
      </c>
      <c r="AHP1370" s="1">
        <v>0</v>
      </c>
      <c r="AHQ1370" s="1">
        <v>0</v>
      </c>
      <c r="AHR1370" s="1">
        <v>0</v>
      </c>
      <c r="AIM1370" s="1">
        <v>2</v>
      </c>
      <c r="AIN1370" s="1">
        <v>0</v>
      </c>
      <c r="AIO1370" s="1">
        <v>0</v>
      </c>
      <c r="AIP1370" s="1">
        <v>1</v>
      </c>
      <c r="AIQ1370" s="1">
        <v>1</v>
      </c>
      <c r="AIR1370" s="1">
        <v>1</v>
      </c>
      <c r="AIS1370" s="1">
        <v>1</v>
      </c>
      <c r="AIT1370" s="1">
        <v>0</v>
      </c>
      <c r="AIU1370" s="1">
        <v>1</v>
      </c>
      <c r="AIV1370" s="1">
        <v>0</v>
      </c>
      <c r="AIW1370" s="1">
        <v>0</v>
      </c>
      <c r="AJB1370" s="1">
        <v>33</v>
      </c>
    </row>
    <row r="1371" spans="1:951" s="1" customFormat="1">
      <c r="B1371" s="1">
        <v>2</v>
      </c>
      <c r="C1371" s="1">
        <v>0</v>
      </c>
      <c r="Z1371" s="1">
        <v>0</v>
      </c>
      <c r="AA1371" s="1">
        <v>2</v>
      </c>
      <c r="AB1371" s="1" t="s">
        <v>9454</v>
      </c>
      <c r="AC1371" s="1">
        <v>3</v>
      </c>
      <c r="AD1371" s="1">
        <v>0</v>
      </c>
      <c r="AE1371" s="1">
        <v>2</v>
      </c>
      <c r="AF1371" s="1">
        <v>0</v>
      </c>
      <c r="AG1371" s="1">
        <v>0</v>
      </c>
      <c r="AI1371" s="1">
        <v>148</v>
      </c>
      <c r="AJ1371" s="1">
        <v>128</v>
      </c>
      <c r="DR1371" s="1">
        <v>110</v>
      </c>
      <c r="DS1371" s="1">
        <v>84</v>
      </c>
      <c r="HA1371" s="1">
        <v>2</v>
      </c>
      <c r="HB1371" s="1">
        <v>0</v>
      </c>
      <c r="HT1371" s="1">
        <v>0</v>
      </c>
      <c r="HU1371" s="1">
        <v>0</v>
      </c>
      <c r="IP1371" s="1">
        <v>98</v>
      </c>
      <c r="IQ1371" s="1">
        <v>99</v>
      </c>
      <c r="LX1371" s="1">
        <v>80</v>
      </c>
      <c r="LY1371" s="1">
        <v>72</v>
      </c>
      <c r="PG1371" s="1">
        <v>12</v>
      </c>
      <c r="PH1371" s="1">
        <v>16</v>
      </c>
      <c r="SP1371" s="1">
        <v>98.6</v>
      </c>
      <c r="SQ1371" s="1">
        <v>97.3</v>
      </c>
      <c r="VX1371" s="1">
        <v>1</v>
      </c>
      <c r="VY1371" s="1">
        <v>1</v>
      </c>
      <c r="WQ1371" s="1">
        <v>0</v>
      </c>
      <c r="WR1371" s="1">
        <v>0</v>
      </c>
      <c r="ACG1371" s="1">
        <v>145</v>
      </c>
      <c r="ACH1371" s="1">
        <v>148</v>
      </c>
      <c r="AGS1371" s="1">
        <v>0</v>
      </c>
      <c r="AGT1371" s="1">
        <v>0</v>
      </c>
      <c r="AGU1371" s="1">
        <v>0</v>
      </c>
      <c r="AGV1371" s="1">
        <v>0</v>
      </c>
      <c r="AGW1371" s="1">
        <v>0</v>
      </c>
      <c r="AGX1371" s="1">
        <v>0</v>
      </c>
      <c r="AGY1371" s="1">
        <v>0</v>
      </c>
      <c r="AGZ1371" s="1">
        <v>0</v>
      </c>
      <c r="AHA1371" s="1">
        <v>0</v>
      </c>
      <c r="AHB1371" s="1">
        <v>0</v>
      </c>
      <c r="AHC1371" s="1">
        <v>1</v>
      </c>
      <c r="AHD1371" s="1">
        <v>0</v>
      </c>
      <c r="AHE1371" s="1">
        <v>0</v>
      </c>
      <c r="AHF1371" s="1">
        <v>0</v>
      </c>
      <c r="AHH1371" s="1">
        <v>0</v>
      </c>
      <c r="AHI1371" s="1">
        <v>0</v>
      </c>
      <c r="AHK1371" s="1">
        <v>0</v>
      </c>
      <c r="AHL1371" s="1">
        <v>0</v>
      </c>
      <c r="AHM1371" s="1">
        <v>0</v>
      </c>
      <c r="AHN1371" s="1">
        <v>0</v>
      </c>
      <c r="AHO1371" s="1">
        <v>0</v>
      </c>
      <c r="AHP1371" s="1">
        <v>0</v>
      </c>
      <c r="AHQ1371" s="1">
        <v>0</v>
      </c>
      <c r="AHR1371" s="1">
        <v>0</v>
      </c>
      <c r="AIN1371" s="1">
        <v>0</v>
      </c>
      <c r="AIO1371" s="1">
        <v>0</v>
      </c>
      <c r="AIT1371" s="1">
        <v>1</v>
      </c>
      <c r="AIU1371" s="1">
        <v>1</v>
      </c>
      <c r="AIV1371" s="1">
        <v>0</v>
      </c>
      <c r="AIW1371" s="1">
        <v>0</v>
      </c>
      <c r="AIX1371" s="1">
        <v>23</v>
      </c>
      <c r="AJB1371" s="1">
        <v>30</v>
      </c>
    </row>
    <row r="1372" spans="1:951" s="80" customFormat="1">
      <c r="B1372" s="80">
        <v>3</v>
      </c>
      <c r="C1372" s="80">
        <v>0</v>
      </c>
      <c r="Z1372" s="80">
        <v>0</v>
      </c>
      <c r="AA1372" s="80">
        <v>2</v>
      </c>
      <c r="AC1372" s="80">
        <v>7</v>
      </c>
      <c r="AD1372" s="80">
        <v>0</v>
      </c>
      <c r="AE1372" s="80">
        <v>0</v>
      </c>
      <c r="AG1372" s="80">
        <v>0</v>
      </c>
      <c r="AI1372" s="80">
        <v>122</v>
      </c>
      <c r="DR1372" s="80">
        <v>92</v>
      </c>
      <c r="HA1372" s="80">
        <v>2</v>
      </c>
      <c r="HT1372" s="80">
        <v>0</v>
      </c>
      <c r="IP1372" s="80">
        <v>99</v>
      </c>
      <c r="LX1372" s="80">
        <v>72</v>
      </c>
      <c r="PG1372" s="80">
        <v>14</v>
      </c>
      <c r="SP1372" s="80">
        <v>96.2</v>
      </c>
      <c r="VX1372" s="80">
        <v>1</v>
      </c>
      <c r="WQ1372" s="80">
        <v>0</v>
      </c>
      <c r="ACG1372" s="80">
        <v>229</v>
      </c>
      <c r="AGS1372" s="80">
        <v>0</v>
      </c>
      <c r="AGT1372" s="80">
        <v>0</v>
      </c>
      <c r="AGU1372" s="80">
        <v>0</v>
      </c>
      <c r="AGV1372" s="80">
        <v>0</v>
      </c>
      <c r="AGW1372" s="80">
        <v>0</v>
      </c>
      <c r="AGX1372" s="80">
        <v>0</v>
      </c>
      <c r="AGY1372" s="80">
        <v>0</v>
      </c>
      <c r="AGZ1372" s="80">
        <v>0</v>
      </c>
      <c r="AHA1372" s="80">
        <v>0</v>
      </c>
      <c r="AHB1372" s="80">
        <v>0</v>
      </c>
      <c r="AHC1372" s="80">
        <v>1</v>
      </c>
      <c r="AHD1372" s="80">
        <v>0</v>
      </c>
      <c r="AHE1372" s="80">
        <v>0</v>
      </c>
      <c r="AHF1372" s="80">
        <v>0</v>
      </c>
      <c r="AHH1372" s="80">
        <v>0</v>
      </c>
      <c r="AHI1372" s="80">
        <v>0</v>
      </c>
      <c r="AHK1372" s="80">
        <v>0</v>
      </c>
      <c r="AHL1372" s="80">
        <v>0</v>
      </c>
      <c r="AHM1372" s="80">
        <v>0</v>
      </c>
      <c r="AHN1372" s="80">
        <v>0</v>
      </c>
      <c r="AHO1372" s="80">
        <v>0</v>
      </c>
      <c r="AHP1372" s="80">
        <v>0</v>
      </c>
      <c r="AHQ1372" s="80">
        <v>0</v>
      </c>
      <c r="AHR1372" s="80">
        <v>0</v>
      </c>
      <c r="AIN1372" s="80">
        <v>0</v>
      </c>
      <c r="AIO1372" s="80">
        <v>0</v>
      </c>
      <c r="AIT1372" s="80">
        <v>1</v>
      </c>
      <c r="AIU1372" s="80">
        <v>0</v>
      </c>
      <c r="AIV1372" s="80">
        <v>0</v>
      </c>
      <c r="AIW1372" s="80">
        <v>0</v>
      </c>
      <c r="AIX1372" s="80">
        <v>41</v>
      </c>
    </row>
    <row r="1373" spans="1:951" s="1" customFormat="1">
      <c r="A1373" s="1">
        <v>289</v>
      </c>
      <c r="B1373" s="1">
        <v>1</v>
      </c>
      <c r="C1373" s="1">
        <v>1</v>
      </c>
      <c r="D1373" s="1" t="s">
        <v>8379</v>
      </c>
      <c r="O1373" s="1">
        <v>0</v>
      </c>
      <c r="Z1373" s="1">
        <v>0</v>
      </c>
      <c r="AA1373" s="1">
        <v>1</v>
      </c>
      <c r="AC1373" s="1">
        <v>0</v>
      </c>
      <c r="AE1373" s="1">
        <v>0</v>
      </c>
      <c r="AG1373" s="1">
        <v>0</v>
      </c>
      <c r="AI1373" s="1">
        <v>140</v>
      </c>
      <c r="DR1373" s="1">
        <v>80</v>
      </c>
      <c r="HA1373" s="1">
        <v>2</v>
      </c>
      <c r="HT1373" s="1">
        <v>0</v>
      </c>
      <c r="IP1373" s="1">
        <v>97</v>
      </c>
      <c r="LX1373" s="1">
        <v>76</v>
      </c>
      <c r="PG1373" s="1">
        <v>16</v>
      </c>
      <c r="SP1373" s="1">
        <v>96.6</v>
      </c>
      <c r="VX1373" s="1">
        <v>1</v>
      </c>
      <c r="WQ1373" s="1">
        <v>0</v>
      </c>
      <c r="AGS1373" s="1">
        <v>0</v>
      </c>
      <c r="AGT1373" s="1">
        <v>0</v>
      </c>
      <c r="AGU1373" s="1">
        <v>0</v>
      </c>
      <c r="AGV1373" s="1">
        <v>0</v>
      </c>
      <c r="AGW1373" s="1">
        <v>0</v>
      </c>
      <c r="AGX1373" s="1">
        <v>0</v>
      </c>
      <c r="AGY1373" s="1">
        <v>0</v>
      </c>
      <c r="AGZ1373" s="1">
        <v>0</v>
      </c>
      <c r="AHA1373" s="1">
        <v>0</v>
      </c>
      <c r="AHB1373" s="1">
        <v>0</v>
      </c>
      <c r="AHC1373" s="1">
        <v>1</v>
      </c>
      <c r="AHD1373" s="1">
        <v>0</v>
      </c>
      <c r="AHE1373" s="1">
        <v>0</v>
      </c>
      <c r="AHF1373" s="1">
        <v>0</v>
      </c>
      <c r="AHH1373" s="1">
        <v>0</v>
      </c>
      <c r="AHI1373" s="1">
        <v>0</v>
      </c>
      <c r="AHK1373" s="1">
        <v>0</v>
      </c>
      <c r="AHL1373" s="1">
        <v>0</v>
      </c>
      <c r="AHM1373" s="1">
        <v>0</v>
      </c>
      <c r="AHN1373" s="1">
        <v>0</v>
      </c>
      <c r="AHO1373" s="1">
        <v>0</v>
      </c>
      <c r="AHP1373" s="1">
        <v>0</v>
      </c>
      <c r="AHQ1373" s="1">
        <v>0</v>
      </c>
      <c r="AHR1373" s="1">
        <v>0</v>
      </c>
      <c r="AIM1373" s="1">
        <v>0</v>
      </c>
      <c r="AIN1373" s="1">
        <v>0</v>
      </c>
      <c r="AIO1373" s="1">
        <v>0</v>
      </c>
      <c r="AIP1373" s="1">
        <v>1</v>
      </c>
      <c r="AIQ1373" s="1">
        <v>1</v>
      </c>
      <c r="AIR1373" s="1">
        <v>1</v>
      </c>
      <c r="AIS1373" s="1">
        <v>1</v>
      </c>
      <c r="AIT1373" s="1">
        <v>0</v>
      </c>
      <c r="AIU1373" s="1">
        <v>1</v>
      </c>
      <c r="AIV1373" s="1">
        <v>0</v>
      </c>
      <c r="AIW1373" s="1">
        <v>0</v>
      </c>
      <c r="AJB1373" s="1">
        <v>38</v>
      </c>
    </row>
    <row r="1374" spans="1:951" s="1" customFormat="1">
      <c r="B1374" s="1">
        <v>2</v>
      </c>
      <c r="C1374" s="1">
        <v>1</v>
      </c>
      <c r="D1374" s="1" t="s">
        <v>8833</v>
      </c>
      <c r="E1374" s="1" t="s">
        <v>8938</v>
      </c>
      <c r="O1374" s="1">
        <v>0</v>
      </c>
      <c r="P1374" s="1">
        <v>0</v>
      </c>
      <c r="Z1374" s="1">
        <v>0</v>
      </c>
      <c r="AA1374" s="1">
        <v>2</v>
      </c>
      <c r="AB1374" s="1" t="s">
        <v>9455</v>
      </c>
      <c r="AC1374" s="1">
        <v>0</v>
      </c>
      <c r="AE1374" s="1">
        <v>0</v>
      </c>
      <c r="AG1374" s="1">
        <v>0</v>
      </c>
      <c r="AI1374" s="1">
        <v>128</v>
      </c>
      <c r="AJ1374" s="1">
        <v>130</v>
      </c>
      <c r="DR1374" s="1">
        <v>80</v>
      </c>
      <c r="DS1374" s="1">
        <v>72</v>
      </c>
      <c r="HA1374" s="1">
        <v>2</v>
      </c>
      <c r="HB1374" s="1">
        <v>2</v>
      </c>
      <c r="HT1374" s="1">
        <v>0</v>
      </c>
      <c r="HU1374" s="1">
        <v>0</v>
      </c>
      <c r="IP1374" s="1">
        <v>97</v>
      </c>
      <c r="IQ1374" s="1">
        <v>97</v>
      </c>
      <c r="LX1374" s="1">
        <v>70</v>
      </c>
      <c r="LY1374" s="1">
        <v>68</v>
      </c>
      <c r="PG1374" s="1">
        <v>16</v>
      </c>
      <c r="PH1374" s="1">
        <v>16</v>
      </c>
      <c r="SP1374" s="1">
        <v>96.9</v>
      </c>
      <c r="SQ1374" s="1">
        <v>96.9</v>
      </c>
      <c r="VX1374" s="1">
        <v>1</v>
      </c>
      <c r="VY1374" s="1">
        <v>1</v>
      </c>
      <c r="WQ1374" s="1">
        <v>0</v>
      </c>
      <c r="WR1374" s="1">
        <v>0</v>
      </c>
      <c r="AGS1374" s="1">
        <v>1</v>
      </c>
      <c r="AGT1374" s="1">
        <v>0</v>
      </c>
      <c r="AGU1374" s="1">
        <v>0</v>
      </c>
      <c r="AGV1374" s="1">
        <v>1</v>
      </c>
      <c r="AGW1374" s="1">
        <v>0</v>
      </c>
      <c r="AGX1374" s="1">
        <v>0</v>
      </c>
      <c r="AGY1374" s="1">
        <v>0</v>
      </c>
      <c r="AGZ1374" s="1">
        <v>0</v>
      </c>
      <c r="AHA1374" s="1">
        <v>0</v>
      </c>
      <c r="AHB1374" s="1">
        <v>0</v>
      </c>
      <c r="AHC1374" s="1">
        <v>1</v>
      </c>
      <c r="AHD1374" s="1">
        <v>0</v>
      </c>
      <c r="AHE1374" s="1">
        <v>0</v>
      </c>
      <c r="AHF1374" s="1">
        <v>0</v>
      </c>
      <c r="AHH1374" s="1">
        <v>0</v>
      </c>
      <c r="AHI1374" s="1">
        <v>0</v>
      </c>
      <c r="AHK1374" s="1">
        <v>0</v>
      </c>
      <c r="AHL1374" s="1">
        <v>0</v>
      </c>
      <c r="AHM1374" s="1">
        <v>0</v>
      </c>
      <c r="AHN1374" s="1">
        <v>0</v>
      </c>
      <c r="AHO1374" s="1">
        <v>0</v>
      </c>
      <c r="AHP1374" s="1">
        <v>0</v>
      </c>
      <c r="AHQ1374" s="1">
        <v>0</v>
      </c>
      <c r="AHR1374" s="1">
        <v>0</v>
      </c>
      <c r="AIM1374" s="1">
        <v>0</v>
      </c>
      <c r="AIN1374" s="1">
        <v>0</v>
      </c>
      <c r="AIO1374" s="1">
        <v>0</v>
      </c>
      <c r="AIT1374" s="1">
        <v>0</v>
      </c>
      <c r="AIU1374" s="1">
        <v>2</v>
      </c>
      <c r="AIV1374" s="1">
        <v>0</v>
      </c>
      <c r="AIW1374" s="1">
        <v>0</v>
      </c>
      <c r="AJB1374" s="1">
        <v>95</v>
      </c>
      <c r="AJC1374" s="1">
        <v>34</v>
      </c>
    </row>
    <row r="1375" spans="1:951" s="1" customFormat="1">
      <c r="B1375" s="1">
        <v>3</v>
      </c>
      <c r="C1375" s="1">
        <v>0</v>
      </c>
      <c r="Z1375" s="1">
        <v>0</v>
      </c>
      <c r="AA1375" s="1">
        <v>2</v>
      </c>
      <c r="AB1375" s="1" t="s">
        <v>9456</v>
      </c>
      <c r="AC1375" s="1">
        <v>0</v>
      </c>
      <c r="AE1375" s="1">
        <v>0</v>
      </c>
      <c r="AG1375" s="1">
        <v>0</v>
      </c>
      <c r="AI1375" s="1">
        <v>122</v>
      </c>
      <c r="AJ1375" s="1">
        <v>124</v>
      </c>
      <c r="DR1375" s="1">
        <v>64</v>
      </c>
      <c r="DS1375" s="1">
        <v>60</v>
      </c>
      <c r="HA1375" s="1">
        <v>2</v>
      </c>
      <c r="HB1375" s="1">
        <v>2</v>
      </c>
      <c r="HT1375" s="1">
        <v>0</v>
      </c>
      <c r="HU1375" s="1">
        <v>0</v>
      </c>
      <c r="IP1375" s="1">
        <v>99</v>
      </c>
      <c r="IQ1375" s="1">
        <v>97</v>
      </c>
      <c r="LX1375" s="1">
        <v>62</v>
      </c>
      <c r="LY1375" s="1">
        <v>68</v>
      </c>
      <c r="PG1375" s="1">
        <v>16</v>
      </c>
      <c r="PH1375" s="1">
        <v>16</v>
      </c>
      <c r="SP1375" s="1">
        <v>97.7</v>
      </c>
      <c r="SQ1375" s="1">
        <v>96.9</v>
      </c>
      <c r="VX1375" s="1">
        <v>1</v>
      </c>
      <c r="VY1375" s="1">
        <v>1</v>
      </c>
      <c r="WQ1375" s="1">
        <v>0</v>
      </c>
      <c r="WR1375" s="1">
        <v>0</v>
      </c>
      <c r="AGS1375" s="1">
        <v>1</v>
      </c>
      <c r="AGT1375" s="1">
        <v>0</v>
      </c>
      <c r="AGU1375" s="1">
        <v>0</v>
      </c>
      <c r="AGV1375" s="1">
        <v>1</v>
      </c>
      <c r="AGW1375" s="1">
        <v>0</v>
      </c>
      <c r="AGX1375" s="1">
        <v>0</v>
      </c>
      <c r="AGY1375" s="1">
        <v>0</v>
      </c>
      <c r="AGZ1375" s="1">
        <v>0</v>
      </c>
      <c r="AHA1375" s="1">
        <v>0</v>
      </c>
      <c r="AHB1375" s="1">
        <v>0</v>
      </c>
      <c r="AHC1375" s="1">
        <v>1</v>
      </c>
      <c r="AHD1375" s="1">
        <v>0</v>
      </c>
      <c r="AHE1375" s="1">
        <v>0</v>
      </c>
      <c r="AHF1375" s="1">
        <v>0</v>
      </c>
      <c r="AHH1375" s="1">
        <v>0</v>
      </c>
      <c r="AHI1375" s="1">
        <v>0</v>
      </c>
      <c r="AHK1375" s="1">
        <v>0</v>
      </c>
      <c r="AHL1375" s="1">
        <v>0</v>
      </c>
      <c r="AHM1375" s="1">
        <v>0</v>
      </c>
      <c r="AHN1375" s="1">
        <v>0</v>
      </c>
      <c r="AHO1375" s="1">
        <v>0</v>
      </c>
      <c r="AHP1375" s="1">
        <v>0</v>
      </c>
      <c r="AHQ1375" s="1">
        <v>0</v>
      </c>
      <c r="AHR1375" s="1">
        <v>0</v>
      </c>
      <c r="AIM1375" s="1">
        <v>0</v>
      </c>
      <c r="AIN1375" s="1">
        <v>0</v>
      </c>
      <c r="AIO1375" s="1">
        <v>0</v>
      </c>
      <c r="AIT1375" s="1">
        <v>0</v>
      </c>
      <c r="AIU1375" s="1">
        <v>2</v>
      </c>
      <c r="AIV1375" s="1">
        <v>0</v>
      </c>
      <c r="AIW1375" s="1">
        <v>0</v>
      </c>
      <c r="AJB1375" s="1">
        <v>58</v>
      </c>
      <c r="AJC1375" s="1">
        <v>30</v>
      </c>
    </row>
    <row r="1376" spans="1:951" s="1" customFormat="1">
      <c r="B1376" s="1">
        <v>4</v>
      </c>
      <c r="C1376" s="1">
        <v>1</v>
      </c>
      <c r="D1376" s="1" t="s">
        <v>9457</v>
      </c>
      <c r="E1376" s="1" t="s">
        <v>4526</v>
      </c>
      <c r="O1376" s="1">
        <v>0</v>
      </c>
      <c r="P1376" s="1">
        <v>0</v>
      </c>
      <c r="Z1376" s="1">
        <v>0</v>
      </c>
      <c r="AA1376" s="1">
        <v>0</v>
      </c>
      <c r="AB1376" s="1" t="s">
        <v>9458</v>
      </c>
      <c r="AC1376" s="1">
        <v>0</v>
      </c>
      <c r="AE1376" s="1">
        <v>2</v>
      </c>
      <c r="AF1376" s="1">
        <v>0</v>
      </c>
      <c r="AG1376" s="1">
        <v>0</v>
      </c>
      <c r="AI1376" s="1">
        <v>106</v>
      </c>
      <c r="AJ1376" s="1">
        <v>122</v>
      </c>
      <c r="DR1376" s="1">
        <v>54</v>
      </c>
      <c r="DS1376" s="1">
        <v>60</v>
      </c>
      <c r="HA1376" s="1">
        <v>2</v>
      </c>
      <c r="HB1376" s="1">
        <v>2</v>
      </c>
      <c r="HT1376" s="1">
        <v>0</v>
      </c>
      <c r="HU1376" s="1">
        <v>0</v>
      </c>
      <c r="IP1376" s="1">
        <v>97</v>
      </c>
      <c r="IQ1376" s="1">
        <v>97</v>
      </c>
      <c r="LX1376" s="1">
        <v>68</v>
      </c>
      <c r="LY1376" s="1">
        <v>66</v>
      </c>
      <c r="PG1376" s="1">
        <v>14</v>
      </c>
      <c r="PH1376" s="1">
        <v>16</v>
      </c>
      <c r="SP1376" s="1">
        <v>96.6</v>
      </c>
      <c r="SQ1376" s="1">
        <v>96.9</v>
      </c>
      <c r="VX1376" s="1">
        <v>1</v>
      </c>
      <c r="VY1376" s="1">
        <v>1</v>
      </c>
      <c r="WQ1376" s="1">
        <v>0</v>
      </c>
      <c r="WR1376" s="1">
        <v>0</v>
      </c>
      <c r="AGS1376" s="1">
        <v>1</v>
      </c>
      <c r="AGT1376" s="1">
        <v>0</v>
      </c>
      <c r="AGU1376" s="1">
        <v>0</v>
      </c>
      <c r="AGV1376" s="1">
        <v>1</v>
      </c>
      <c r="AGW1376" s="1">
        <v>0</v>
      </c>
      <c r="AGX1376" s="1">
        <v>0</v>
      </c>
      <c r="AGY1376" s="1">
        <v>0</v>
      </c>
      <c r="AGZ1376" s="1">
        <v>0</v>
      </c>
      <c r="AHA1376" s="1">
        <v>0</v>
      </c>
      <c r="AHB1376" s="1">
        <v>0</v>
      </c>
      <c r="AHC1376" s="1">
        <v>1</v>
      </c>
      <c r="AHD1376" s="1">
        <v>0</v>
      </c>
      <c r="AHE1376" s="1">
        <v>0</v>
      </c>
      <c r="AHF1376" s="1">
        <v>0</v>
      </c>
      <c r="AHH1376" s="1">
        <v>0</v>
      </c>
      <c r="AHI1376" s="1">
        <v>0</v>
      </c>
      <c r="AHK1376" s="1">
        <v>0</v>
      </c>
      <c r="AHL1376" s="1">
        <v>0</v>
      </c>
      <c r="AHM1376" s="1">
        <v>0</v>
      </c>
      <c r="AHN1376" s="1">
        <v>0</v>
      </c>
      <c r="AHO1376" s="1">
        <v>0</v>
      </c>
      <c r="AHP1376" s="1">
        <v>0</v>
      </c>
      <c r="AHQ1376" s="1">
        <v>0</v>
      </c>
      <c r="AHR1376" s="1">
        <v>8</v>
      </c>
      <c r="AIM1376" s="1">
        <v>0</v>
      </c>
      <c r="AIN1376" s="1">
        <v>0</v>
      </c>
      <c r="AIO1376" s="1">
        <v>0</v>
      </c>
      <c r="AIT1376" s="1">
        <v>1</v>
      </c>
      <c r="AIU1376" s="1">
        <v>1</v>
      </c>
      <c r="AIV1376" s="1">
        <v>0</v>
      </c>
      <c r="AIW1376" s="1">
        <v>0</v>
      </c>
      <c r="AIX1376" s="1">
        <v>41</v>
      </c>
      <c r="AJB1376" s="1">
        <v>124</v>
      </c>
    </row>
    <row r="1377" spans="1:939" s="1" customFormat="1">
      <c r="B1377" s="1">
        <v>5</v>
      </c>
      <c r="C1377" s="1">
        <v>0</v>
      </c>
      <c r="Z1377" s="1">
        <v>0</v>
      </c>
      <c r="AA1377" s="1">
        <v>0</v>
      </c>
      <c r="AB1377" s="1" t="s">
        <v>9459</v>
      </c>
      <c r="AC1377" s="1">
        <v>0</v>
      </c>
      <c r="AE1377" s="1">
        <v>0</v>
      </c>
      <c r="AG1377" s="1">
        <v>0</v>
      </c>
      <c r="AI1377" s="1">
        <v>148</v>
      </c>
      <c r="AJ1377" s="1">
        <v>120</v>
      </c>
      <c r="DR1377" s="1">
        <v>64</v>
      </c>
      <c r="DS1377" s="1">
        <v>62</v>
      </c>
      <c r="HA1377" s="1">
        <v>2</v>
      </c>
      <c r="HB1377" s="1">
        <v>2</v>
      </c>
      <c r="HT1377" s="1">
        <v>0</v>
      </c>
      <c r="HU1377" s="1">
        <v>0</v>
      </c>
      <c r="IP1377" s="1">
        <v>98</v>
      </c>
      <c r="IQ1377" s="1">
        <v>96</v>
      </c>
      <c r="LX1377" s="1">
        <v>66</v>
      </c>
      <c r="LY1377" s="1">
        <v>74</v>
      </c>
      <c r="PG1377" s="1">
        <v>18</v>
      </c>
      <c r="PH1377" s="1">
        <v>18</v>
      </c>
      <c r="SP1377" s="1">
        <v>96.7</v>
      </c>
      <c r="SQ1377" s="1">
        <v>97.1</v>
      </c>
      <c r="VX1377" s="1">
        <v>0</v>
      </c>
      <c r="VY1377" s="1">
        <v>1</v>
      </c>
      <c r="WQ1377" s="1">
        <v>0</v>
      </c>
      <c r="WR1377" s="1">
        <v>0</v>
      </c>
      <c r="AGS1377" s="1">
        <v>1</v>
      </c>
      <c r="AGT1377" s="1">
        <v>0</v>
      </c>
      <c r="AGU1377" s="1">
        <v>0</v>
      </c>
      <c r="AGV1377" s="1">
        <v>1</v>
      </c>
      <c r="AGW1377" s="1">
        <v>0</v>
      </c>
      <c r="AGX1377" s="1">
        <v>0</v>
      </c>
      <c r="AGY1377" s="1">
        <v>0</v>
      </c>
      <c r="AGZ1377" s="1">
        <v>0</v>
      </c>
      <c r="AHA1377" s="1">
        <v>0</v>
      </c>
      <c r="AHB1377" s="1">
        <v>0</v>
      </c>
      <c r="AHC1377" s="1">
        <v>1</v>
      </c>
      <c r="AHD1377" s="1">
        <v>0</v>
      </c>
      <c r="AHE1377" s="1">
        <v>0</v>
      </c>
      <c r="AHF1377" s="1">
        <v>0</v>
      </c>
      <c r="AHH1377" s="1">
        <v>0</v>
      </c>
      <c r="AHI1377" s="1">
        <v>0</v>
      </c>
      <c r="AHK1377" s="1">
        <v>0</v>
      </c>
      <c r="AHL1377" s="1">
        <v>0</v>
      </c>
      <c r="AHM1377" s="1">
        <v>0</v>
      </c>
      <c r="AHN1377" s="1">
        <v>0</v>
      </c>
      <c r="AHO1377" s="1">
        <v>0</v>
      </c>
      <c r="AHP1377" s="1">
        <v>0</v>
      </c>
      <c r="AHQ1377" s="1">
        <v>0</v>
      </c>
      <c r="AHR1377" s="1">
        <v>5</v>
      </c>
      <c r="AIM1377" s="1">
        <v>0</v>
      </c>
      <c r="AIN1377" s="1">
        <v>0</v>
      </c>
      <c r="AIO1377" s="1">
        <v>0</v>
      </c>
      <c r="AIT1377" s="1">
        <v>2</v>
      </c>
      <c r="AIU1377" s="1">
        <v>0</v>
      </c>
      <c r="AIV1377" s="1">
        <v>2</v>
      </c>
      <c r="AIW1377" s="1">
        <v>0</v>
      </c>
      <c r="AIX1377" s="1">
        <v>47</v>
      </c>
      <c r="AIY1377" s="1">
        <v>60</v>
      </c>
    </row>
    <row r="1378" spans="1:939" s="1" customFormat="1">
      <c r="B1378" s="1">
        <v>6</v>
      </c>
      <c r="C1378" s="1">
        <v>1</v>
      </c>
      <c r="D1378" s="1" t="s">
        <v>3534</v>
      </c>
      <c r="O1378" s="1">
        <v>0</v>
      </c>
      <c r="Z1378" s="1">
        <v>0</v>
      </c>
      <c r="AA1378" s="1">
        <v>2</v>
      </c>
      <c r="AB1378" s="1" t="s">
        <v>9460</v>
      </c>
      <c r="AC1378" s="1">
        <v>0</v>
      </c>
      <c r="AE1378" s="1">
        <v>2</v>
      </c>
      <c r="AF1378" s="1">
        <v>0</v>
      </c>
      <c r="AG1378" s="1">
        <v>0</v>
      </c>
      <c r="AI1378" s="1">
        <v>128</v>
      </c>
      <c r="AJ1378" s="1">
        <v>138</v>
      </c>
      <c r="DR1378" s="1">
        <v>58</v>
      </c>
      <c r="DS1378" s="1">
        <v>70</v>
      </c>
      <c r="HA1378" s="1">
        <v>2</v>
      </c>
      <c r="HB1378" s="1">
        <v>2</v>
      </c>
      <c r="HT1378" s="1">
        <v>0</v>
      </c>
      <c r="HU1378" s="1">
        <v>0</v>
      </c>
      <c r="IP1378" s="1">
        <v>99</v>
      </c>
      <c r="IQ1378" s="1">
        <v>99</v>
      </c>
      <c r="LX1378" s="1">
        <v>66</v>
      </c>
      <c r="LY1378" s="1">
        <v>63</v>
      </c>
      <c r="PG1378" s="1">
        <v>16</v>
      </c>
      <c r="PH1378" s="1">
        <v>18</v>
      </c>
      <c r="SP1378" s="1">
        <v>98</v>
      </c>
      <c r="SQ1378" s="1">
        <v>98.2</v>
      </c>
      <c r="VX1378" s="1">
        <v>1</v>
      </c>
      <c r="VY1378" s="1">
        <v>1</v>
      </c>
      <c r="WQ1378" s="1">
        <v>0</v>
      </c>
      <c r="WR1378" s="1">
        <v>0</v>
      </c>
      <c r="AGS1378" s="1">
        <v>1</v>
      </c>
      <c r="AGT1378" s="1">
        <v>0</v>
      </c>
      <c r="AGU1378" s="1">
        <v>0</v>
      </c>
      <c r="AGV1378" s="1">
        <v>1</v>
      </c>
      <c r="AGW1378" s="1">
        <v>0</v>
      </c>
      <c r="AGX1378" s="1">
        <v>0</v>
      </c>
      <c r="AGY1378" s="1">
        <v>0</v>
      </c>
      <c r="AGZ1378" s="1">
        <v>0</v>
      </c>
      <c r="AHA1378" s="1">
        <v>0</v>
      </c>
      <c r="AHB1378" s="1">
        <v>0</v>
      </c>
      <c r="AHC1378" s="1">
        <v>1</v>
      </c>
      <c r="AHD1378" s="1">
        <v>0</v>
      </c>
      <c r="AHE1378" s="1">
        <v>0</v>
      </c>
      <c r="AHF1378" s="1">
        <v>0</v>
      </c>
      <c r="AHH1378" s="1">
        <v>0</v>
      </c>
      <c r="AHI1378" s="1">
        <v>0</v>
      </c>
      <c r="AHK1378" s="1">
        <v>0</v>
      </c>
      <c r="AHL1378" s="1">
        <v>0</v>
      </c>
      <c r="AHM1378" s="1">
        <v>0</v>
      </c>
      <c r="AHN1378" s="1">
        <v>0</v>
      </c>
      <c r="AHO1378" s="1">
        <v>0</v>
      </c>
      <c r="AHP1378" s="1">
        <v>0</v>
      </c>
      <c r="AHQ1378" s="1">
        <v>0</v>
      </c>
      <c r="AHR1378" s="1">
        <v>0</v>
      </c>
      <c r="AIM1378" s="1">
        <v>0</v>
      </c>
      <c r="AIN1378" s="1">
        <v>0</v>
      </c>
      <c r="AIO1378" s="1">
        <v>0</v>
      </c>
      <c r="AIT1378" s="1">
        <v>2</v>
      </c>
      <c r="AIU1378" s="1">
        <v>0</v>
      </c>
      <c r="AIV1378" s="1">
        <v>0</v>
      </c>
      <c r="AIW1378" s="1">
        <v>0</v>
      </c>
      <c r="AIX1378" s="1">
        <v>62</v>
      </c>
      <c r="AIY1378" s="1">
        <v>40</v>
      </c>
    </row>
    <row r="1379" spans="1:939" s="80" customFormat="1">
      <c r="B1379" s="80">
        <v>7</v>
      </c>
      <c r="C1379" s="80">
        <v>0</v>
      </c>
      <c r="Z1379" s="80">
        <v>0</v>
      </c>
      <c r="AA1379" s="80">
        <v>2</v>
      </c>
      <c r="AB1379" s="80" t="s">
        <v>9461</v>
      </c>
      <c r="AC1379" s="80">
        <v>0</v>
      </c>
      <c r="AE1379" s="80">
        <v>0</v>
      </c>
      <c r="AG1379" s="80">
        <v>0</v>
      </c>
      <c r="AI1379" s="80">
        <v>104</v>
      </c>
      <c r="DR1379" s="80">
        <v>58</v>
      </c>
      <c r="HA1379" s="80">
        <v>2</v>
      </c>
      <c r="HT1379" s="80">
        <v>0</v>
      </c>
      <c r="IP1379" s="80">
        <v>97</v>
      </c>
      <c r="LX1379" s="80">
        <v>68</v>
      </c>
      <c r="PG1379" s="80">
        <v>16</v>
      </c>
      <c r="SP1379" s="80">
        <v>96.4</v>
      </c>
      <c r="VX1379" s="80">
        <v>1</v>
      </c>
      <c r="WQ1379" s="80">
        <v>0</v>
      </c>
      <c r="AGS1379" s="80">
        <v>1</v>
      </c>
      <c r="AGT1379" s="80">
        <v>0</v>
      </c>
      <c r="AGU1379" s="80">
        <v>0</v>
      </c>
      <c r="AGV1379" s="80">
        <v>1</v>
      </c>
      <c r="AGW1379" s="80">
        <v>0</v>
      </c>
      <c r="AGX1379" s="80">
        <v>0</v>
      </c>
      <c r="AGY1379" s="80">
        <v>0</v>
      </c>
      <c r="AGZ1379" s="80">
        <v>0</v>
      </c>
      <c r="AHA1379" s="80">
        <v>0</v>
      </c>
      <c r="AHB1379" s="80">
        <v>0</v>
      </c>
      <c r="AHC1379" s="80">
        <v>1</v>
      </c>
      <c r="AHD1379" s="80">
        <v>0</v>
      </c>
      <c r="AHE1379" s="80">
        <v>0</v>
      </c>
      <c r="AHF1379" s="80">
        <v>0</v>
      </c>
      <c r="AHH1379" s="80">
        <v>0</v>
      </c>
      <c r="AHI1379" s="80">
        <v>0</v>
      </c>
      <c r="AHK1379" s="80">
        <v>0</v>
      </c>
      <c r="AHL1379" s="80">
        <v>0</v>
      </c>
      <c r="AHM1379" s="80">
        <v>0</v>
      </c>
      <c r="AHN1379" s="80">
        <v>0</v>
      </c>
      <c r="AHO1379" s="80">
        <v>0</v>
      </c>
      <c r="AHP1379" s="80">
        <v>0</v>
      </c>
      <c r="AHQ1379" s="80">
        <v>0</v>
      </c>
      <c r="AHR1379" s="80">
        <v>0</v>
      </c>
      <c r="AIM1379" s="80">
        <v>0</v>
      </c>
      <c r="AIN1379" s="80">
        <v>0</v>
      </c>
      <c r="AIO1379" s="80">
        <v>0</v>
      </c>
      <c r="AIT1379" s="80">
        <v>1</v>
      </c>
      <c r="AIU1379" s="80">
        <v>0</v>
      </c>
      <c r="AIV1379" s="80">
        <v>0</v>
      </c>
      <c r="AIW1379" s="80">
        <v>0</v>
      </c>
      <c r="AIX1379" s="80">
        <v>74</v>
      </c>
    </row>
    <row r="1380" spans="1:939" s="1" customFormat="1">
      <c r="A1380" s="1">
        <v>290</v>
      </c>
      <c r="B1380" s="1">
        <v>1</v>
      </c>
      <c r="C1380" s="1">
        <v>1</v>
      </c>
      <c r="D1380" s="1" t="s">
        <v>9462</v>
      </c>
      <c r="O1380" s="1">
        <v>0</v>
      </c>
      <c r="Z1380" s="1">
        <v>0</v>
      </c>
      <c r="AA1380" s="1">
        <v>2</v>
      </c>
      <c r="AB1380" s="1" t="s">
        <v>9463</v>
      </c>
      <c r="AC1380" s="1">
        <v>0</v>
      </c>
      <c r="AE1380" s="1">
        <v>0</v>
      </c>
      <c r="AG1380" s="1">
        <v>0</v>
      </c>
      <c r="AI1380" s="1">
        <v>105</v>
      </c>
      <c r="AJ1380" s="1">
        <v>82</v>
      </c>
      <c r="AK1380" s="1">
        <v>82</v>
      </c>
      <c r="DR1380" s="1">
        <v>64</v>
      </c>
      <c r="DS1380" s="1">
        <v>48</v>
      </c>
      <c r="DT1380" s="1">
        <v>48</v>
      </c>
      <c r="HB1380" s="1">
        <v>2</v>
      </c>
      <c r="HC1380" s="1">
        <v>0</v>
      </c>
      <c r="HU1380" s="1">
        <v>0</v>
      </c>
      <c r="HV1380" s="1">
        <v>0</v>
      </c>
      <c r="IP1380" s="1">
        <v>98</v>
      </c>
      <c r="IQ1380" s="1">
        <v>95</v>
      </c>
      <c r="LX1380" s="1">
        <v>105</v>
      </c>
      <c r="LY1380" s="1">
        <v>108</v>
      </c>
      <c r="PG1380" s="1">
        <v>16</v>
      </c>
      <c r="PH1380" s="1">
        <v>18</v>
      </c>
      <c r="SP1380" s="1">
        <v>97.7</v>
      </c>
      <c r="SQ1380" s="1">
        <v>97.5</v>
      </c>
      <c r="VY1380" s="1">
        <v>1</v>
      </c>
      <c r="WQ1380" s="1">
        <v>0</v>
      </c>
      <c r="WR1380" s="1">
        <v>0</v>
      </c>
      <c r="ACG1380" s="1">
        <v>145</v>
      </c>
      <c r="AGG1380" s="1">
        <v>5</v>
      </c>
      <c r="AGH1380" s="1" t="s">
        <v>7759</v>
      </c>
      <c r="AGS1380" s="1">
        <v>0</v>
      </c>
      <c r="AGT1380" s="1">
        <v>0</v>
      </c>
      <c r="AGU1380" s="1">
        <v>0</v>
      </c>
      <c r="AGV1380" s="1">
        <v>0</v>
      </c>
      <c r="AGW1380" s="1">
        <v>0</v>
      </c>
      <c r="AGX1380" s="1">
        <v>0</v>
      </c>
      <c r="AGY1380" s="1">
        <v>0</v>
      </c>
      <c r="AGZ1380" s="1">
        <v>0</v>
      </c>
      <c r="AHA1380" s="1">
        <v>0</v>
      </c>
      <c r="AHB1380" s="1">
        <v>0</v>
      </c>
      <c r="AHC1380" s="1">
        <v>1</v>
      </c>
      <c r="AHD1380" s="1">
        <v>0</v>
      </c>
      <c r="AHE1380" s="1">
        <v>0</v>
      </c>
      <c r="AHF1380" s="1">
        <v>0</v>
      </c>
      <c r="AHH1380" s="1">
        <v>0</v>
      </c>
      <c r="AHI1380" s="1">
        <v>0</v>
      </c>
      <c r="AHK1380" s="1">
        <v>0</v>
      </c>
      <c r="AHL1380" s="1">
        <v>0</v>
      </c>
      <c r="AHM1380" s="1">
        <v>0</v>
      </c>
      <c r="AHN1380" s="1">
        <v>0</v>
      </c>
      <c r="AHO1380" s="1">
        <v>0</v>
      </c>
      <c r="AHP1380" s="1">
        <v>0</v>
      </c>
      <c r="AHQ1380" s="1">
        <v>0</v>
      </c>
      <c r="AHR1380" s="1">
        <v>0</v>
      </c>
      <c r="AIM1380" s="1">
        <v>0</v>
      </c>
      <c r="AIN1380" s="1">
        <v>0</v>
      </c>
      <c r="AIO1380" s="1">
        <v>0</v>
      </c>
      <c r="AIP1380" s="1">
        <v>1</v>
      </c>
      <c r="AIQ1380" s="1">
        <v>1</v>
      </c>
      <c r="AIR1380" s="1">
        <v>1</v>
      </c>
      <c r="AIS1380" s="1">
        <v>1</v>
      </c>
      <c r="AIT1380" s="1">
        <v>1</v>
      </c>
      <c r="AIU1380" s="1">
        <v>0</v>
      </c>
      <c r="AIV1380" s="1">
        <v>0</v>
      </c>
      <c r="AIW1380" s="1">
        <v>0</v>
      </c>
      <c r="AIX1380" s="1">
        <v>59</v>
      </c>
    </row>
    <row r="1381" spans="1:939" s="1" customFormat="1">
      <c r="B1381" s="1">
        <v>2</v>
      </c>
      <c r="C1381" s="1">
        <v>1</v>
      </c>
      <c r="D1381" s="1" t="s">
        <v>9464</v>
      </c>
      <c r="E1381" s="1" t="s">
        <v>9465</v>
      </c>
      <c r="O1381" s="1">
        <v>0</v>
      </c>
      <c r="P1381" s="1">
        <v>1</v>
      </c>
      <c r="Z1381" s="1">
        <v>0</v>
      </c>
      <c r="AA1381" s="1">
        <v>0</v>
      </c>
      <c r="AB1381" s="1" t="s">
        <v>9466</v>
      </c>
      <c r="AC1381" s="1">
        <v>0</v>
      </c>
      <c r="AE1381" s="1">
        <v>0</v>
      </c>
      <c r="AG1381" s="1">
        <v>0</v>
      </c>
      <c r="AI1381" s="1">
        <v>90</v>
      </c>
      <c r="AJ1381" s="1">
        <v>118</v>
      </c>
      <c r="AK1381" s="1">
        <v>100</v>
      </c>
      <c r="AL1381" s="1">
        <v>108</v>
      </c>
      <c r="DR1381" s="1">
        <v>60</v>
      </c>
      <c r="DS1381" s="1">
        <v>70</v>
      </c>
      <c r="DT1381" s="1">
        <v>60</v>
      </c>
      <c r="DU1381" s="1">
        <v>62</v>
      </c>
      <c r="HA1381" s="1">
        <v>0</v>
      </c>
      <c r="HB1381" s="1">
        <v>0</v>
      </c>
      <c r="HC1381" s="1">
        <v>0</v>
      </c>
      <c r="HD1381" s="1">
        <v>0</v>
      </c>
      <c r="HT1381" s="1">
        <v>0</v>
      </c>
      <c r="HU1381" s="1">
        <v>0</v>
      </c>
      <c r="HV1381" s="1">
        <v>0</v>
      </c>
      <c r="HW1381" s="1">
        <v>0</v>
      </c>
      <c r="IP1381" s="1">
        <v>96</v>
      </c>
      <c r="IQ1381" s="1">
        <v>96</v>
      </c>
      <c r="IR1381" s="1">
        <v>97</v>
      </c>
      <c r="IS1381" s="1">
        <v>97</v>
      </c>
      <c r="LX1381" s="1">
        <v>110</v>
      </c>
      <c r="LY1381" s="1">
        <v>102</v>
      </c>
      <c r="LZ1381" s="1">
        <v>110</v>
      </c>
      <c r="MA1381" s="1">
        <v>108</v>
      </c>
      <c r="PG1381" s="1">
        <v>16</v>
      </c>
      <c r="PH1381" s="1">
        <v>16</v>
      </c>
      <c r="PI1381" s="1">
        <v>16</v>
      </c>
      <c r="PJ1381" s="1">
        <v>16</v>
      </c>
      <c r="SP1381" s="1">
        <v>98.2</v>
      </c>
      <c r="SQ1381" s="1">
        <v>98.2</v>
      </c>
      <c r="SR1381" s="1">
        <v>97.5</v>
      </c>
      <c r="SS1381" s="1">
        <v>97.5</v>
      </c>
      <c r="VX1381" s="1">
        <v>1</v>
      </c>
      <c r="VY1381" s="1">
        <v>1</v>
      </c>
      <c r="VZ1381" s="1">
        <v>1</v>
      </c>
      <c r="WA1381" s="1">
        <v>1</v>
      </c>
      <c r="WQ1381" s="1">
        <v>0</v>
      </c>
      <c r="WR1381" s="1">
        <v>0</v>
      </c>
      <c r="WS1381" s="1">
        <v>0</v>
      </c>
      <c r="WT1381" s="1">
        <v>0</v>
      </c>
      <c r="AGS1381" s="1">
        <v>0</v>
      </c>
      <c r="AGT1381" s="1">
        <v>1</v>
      </c>
      <c r="AGU1381" s="1">
        <v>0</v>
      </c>
      <c r="AGV1381" s="1">
        <v>0</v>
      </c>
      <c r="AGW1381" s="1">
        <v>0</v>
      </c>
      <c r="AGX1381" s="1">
        <v>0</v>
      </c>
      <c r="AGY1381" s="1">
        <v>0</v>
      </c>
      <c r="AGZ1381" s="1">
        <v>0</v>
      </c>
      <c r="AHA1381" s="1">
        <v>0</v>
      </c>
      <c r="AHB1381" s="1">
        <v>0</v>
      </c>
      <c r="AHC1381" s="1">
        <v>1</v>
      </c>
      <c r="AHD1381" s="1">
        <v>0</v>
      </c>
      <c r="AHE1381" s="1">
        <v>0</v>
      </c>
      <c r="AHF1381" s="1">
        <v>0</v>
      </c>
      <c r="AHH1381" s="1">
        <v>0</v>
      </c>
      <c r="AHI1381" s="1">
        <v>0</v>
      </c>
      <c r="AHK1381" s="1">
        <v>0</v>
      </c>
      <c r="AHL1381" s="1">
        <v>0</v>
      </c>
      <c r="AHM1381" s="1">
        <v>0</v>
      </c>
      <c r="AHN1381" s="1">
        <v>0</v>
      </c>
      <c r="AHO1381" s="1">
        <v>0</v>
      </c>
      <c r="AHP1381" s="1">
        <v>0</v>
      </c>
      <c r="AHQ1381" s="1">
        <v>0</v>
      </c>
      <c r="AHR1381" s="1">
        <v>1</v>
      </c>
      <c r="AIM1381" s="1">
        <v>0</v>
      </c>
      <c r="AIN1381" s="1">
        <v>0</v>
      </c>
      <c r="AIO1381" s="1">
        <v>0</v>
      </c>
      <c r="AIT1381" s="1">
        <v>0</v>
      </c>
      <c r="AIU1381" s="1">
        <v>2</v>
      </c>
      <c r="AIV1381" s="1">
        <v>0</v>
      </c>
      <c r="AIW1381" s="1">
        <v>0</v>
      </c>
      <c r="AJB1381" s="1">
        <v>64</v>
      </c>
      <c r="AJC1381" s="1">
        <v>54</v>
      </c>
    </row>
    <row r="1382" spans="1:939" s="1" customFormat="1">
      <c r="B1382" s="1">
        <v>3</v>
      </c>
      <c r="C1382" s="1">
        <v>0</v>
      </c>
      <c r="Z1382" s="1">
        <v>0</v>
      </c>
      <c r="AA1382" s="1">
        <v>2</v>
      </c>
      <c r="AB1382" s="1" t="s">
        <v>9467</v>
      </c>
      <c r="AC1382" s="1">
        <v>0</v>
      </c>
      <c r="AE1382" s="1">
        <v>1</v>
      </c>
      <c r="AF1382" s="1">
        <v>0</v>
      </c>
      <c r="AG1382" s="1">
        <v>0</v>
      </c>
      <c r="AI1382" s="1">
        <v>130</v>
      </c>
      <c r="AJ1382" s="1">
        <v>118</v>
      </c>
      <c r="DR1382" s="1">
        <v>80</v>
      </c>
      <c r="DS1382" s="1">
        <v>70</v>
      </c>
      <c r="HA1382" s="1">
        <v>0</v>
      </c>
      <c r="HB1382" s="1">
        <v>0</v>
      </c>
      <c r="HT1382" s="1">
        <v>0</v>
      </c>
      <c r="HU1382" s="1">
        <v>0</v>
      </c>
      <c r="IP1382" s="1">
        <v>96</v>
      </c>
      <c r="IQ1382" s="1">
        <v>95</v>
      </c>
      <c r="LX1382" s="1">
        <v>114</v>
      </c>
      <c r="LY1382" s="1">
        <v>110</v>
      </c>
      <c r="PG1382" s="1">
        <v>18</v>
      </c>
      <c r="PH1382" s="1">
        <v>18</v>
      </c>
      <c r="SP1382" s="1">
        <v>98</v>
      </c>
      <c r="SQ1382" s="1">
        <v>97.8</v>
      </c>
      <c r="VX1382" s="1">
        <v>1</v>
      </c>
      <c r="VY1382" s="1">
        <v>1</v>
      </c>
      <c r="WQ1382" s="1">
        <v>0</v>
      </c>
      <c r="WR1382" s="1">
        <v>0</v>
      </c>
      <c r="ZY1382" s="1">
        <v>131</v>
      </c>
      <c r="ABH1382" s="1">
        <v>3.5</v>
      </c>
      <c r="AEK1382" s="1">
        <v>43.7</v>
      </c>
      <c r="AGS1382" s="1">
        <v>0</v>
      </c>
      <c r="AGT1382" s="1">
        <v>0</v>
      </c>
      <c r="AGU1382" s="1">
        <v>0</v>
      </c>
      <c r="AGV1382" s="1">
        <v>0</v>
      </c>
      <c r="AGW1382" s="1">
        <v>0</v>
      </c>
      <c r="AGX1382" s="1">
        <v>0</v>
      </c>
      <c r="AGY1382" s="1">
        <v>0</v>
      </c>
      <c r="AGZ1382" s="1">
        <v>1</v>
      </c>
      <c r="AHA1382" s="1">
        <v>0</v>
      </c>
      <c r="AHB1382" s="1">
        <v>0</v>
      </c>
      <c r="AHC1382" s="1">
        <v>1</v>
      </c>
      <c r="AHD1382" s="1">
        <v>0</v>
      </c>
      <c r="AHE1382" s="1">
        <v>0</v>
      </c>
      <c r="AHF1382" s="1">
        <v>0</v>
      </c>
      <c r="AHH1382" s="1">
        <v>0</v>
      </c>
      <c r="AHI1382" s="1">
        <v>0</v>
      </c>
      <c r="AHK1382" s="1">
        <v>0</v>
      </c>
      <c r="AHL1382" s="1">
        <v>0</v>
      </c>
      <c r="AHM1382" s="1">
        <v>0</v>
      </c>
      <c r="AHN1382" s="1">
        <v>0</v>
      </c>
      <c r="AHO1382" s="1">
        <v>0</v>
      </c>
      <c r="AHP1382" s="1">
        <v>0</v>
      </c>
      <c r="AHQ1382" s="1">
        <v>0</v>
      </c>
      <c r="AHR1382" s="1">
        <v>0</v>
      </c>
      <c r="AIM1382" s="1">
        <v>0</v>
      </c>
      <c r="AIN1382" s="1">
        <v>0</v>
      </c>
      <c r="AIO1382" s="1">
        <v>0</v>
      </c>
      <c r="AIT1382" s="1">
        <v>0</v>
      </c>
      <c r="AIU1382" s="1">
        <v>2</v>
      </c>
      <c r="AIV1382" s="1">
        <v>0</v>
      </c>
      <c r="AIW1382" s="1">
        <v>0</v>
      </c>
      <c r="AJB1382" s="1">
        <v>60</v>
      </c>
      <c r="AJC1382" s="1">
        <v>30</v>
      </c>
    </row>
    <row r="1383" spans="1:939" s="80" customFormat="1">
      <c r="B1383" s="80">
        <v>4</v>
      </c>
      <c r="C1383" s="80">
        <v>0</v>
      </c>
      <c r="Z1383" s="80">
        <v>0</v>
      </c>
      <c r="AA1383" s="80">
        <v>2</v>
      </c>
      <c r="AB1383" s="80" t="s">
        <v>9468</v>
      </c>
      <c r="AC1383" s="80">
        <v>0</v>
      </c>
      <c r="AE1383" s="80">
        <v>5</v>
      </c>
      <c r="AF1383" s="80">
        <v>0</v>
      </c>
      <c r="AG1383" s="80">
        <v>0</v>
      </c>
      <c r="AI1383" s="80">
        <v>132</v>
      </c>
      <c r="AJ1383" s="80">
        <v>110</v>
      </c>
      <c r="DR1383" s="80">
        <v>74</v>
      </c>
      <c r="DS1383" s="80">
        <v>62</v>
      </c>
      <c r="HA1383" s="80">
        <v>2</v>
      </c>
      <c r="HB1383" s="80">
        <v>0</v>
      </c>
      <c r="HT1383" s="80">
        <v>0</v>
      </c>
      <c r="HU1383" s="80">
        <v>0</v>
      </c>
      <c r="IP1383" s="80">
        <v>95</v>
      </c>
      <c r="IQ1383" s="80">
        <v>97</v>
      </c>
      <c r="LX1383" s="80">
        <v>112</v>
      </c>
      <c r="LY1383" s="80">
        <v>114</v>
      </c>
      <c r="PG1383" s="80">
        <v>18</v>
      </c>
      <c r="PH1383" s="80">
        <v>20</v>
      </c>
      <c r="SP1383" s="80">
        <v>97.5</v>
      </c>
      <c r="SQ1383" s="80">
        <v>98.3</v>
      </c>
      <c r="VX1383" s="80">
        <v>1</v>
      </c>
      <c r="VY1383" s="80">
        <v>1</v>
      </c>
      <c r="WQ1383" s="80">
        <v>0</v>
      </c>
      <c r="WR1383" s="80">
        <v>0</v>
      </c>
      <c r="ABH1383" s="80">
        <v>3.5</v>
      </c>
      <c r="AEK1383" s="80">
        <v>42.8</v>
      </c>
      <c r="AGS1383" s="18">
        <v>0</v>
      </c>
      <c r="AGT1383" s="18">
        <v>0</v>
      </c>
      <c r="AGU1383" s="18">
        <v>0</v>
      </c>
      <c r="AGV1383" s="18">
        <v>0</v>
      </c>
      <c r="AGW1383" s="18">
        <v>0</v>
      </c>
      <c r="AGX1383" s="18">
        <v>0</v>
      </c>
      <c r="AGY1383" s="18">
        <v>0</v>
      </c>
      <c r="AGZ1383" s="18">
        <v>1</v>
      </c>
      <c r="AHA1383" s="18">
        <v>0</v>
      </c>
      <c r="AHB1383" s="18">
        <v>0</v>
      </c>
      <c r="AHC1383" s="18">
        <v>1</v>
      </c>
      <c r="AHD1383" s="18">
        <v>0</v>
      </c>
      <c r="AHE1383" s="18">
        <v>0</v>
      </c>
      <c r="AHF1383" s="18">
        <v>0</v>
      </c>
      <c r="AHG1383" s="18"/>
      <c r="AHH1383" s="18">
        <v>0</v>
      </c>
      <c r="AHI1383" s="18">
        <v>0</v>
      </c>
      <c r="AHJ1383" s="18"/>
      <c r="AHK1383" s="18">
        <v>0</v>
      </c>
      <c r="AHL1383" s="18">
        <v>0</v>
      </c>
      <c r="AHM1383" s="18">
        <v>0</v>
      </c>
      <c r="AHN1383" s="18">
        <v>0</v>
      </c>
      <c r="AHO1383" s="18">
        <v>0</v>
      </c>
      <c r="AHP1383" s="18">
        <v>0</v>
      </c>
      <c r="AHQ1383" s="18">
        <v>0</v>
      </c>
      <c r="AHR1383" s="18">
        <v>0</v>
      </c>
      <c r="AIM1383" s="18">
        <v>0</v>
      </c>
      <c r="AIN1383" s="18">
        <v>0</v>
      </c>
      <c r="AIO1383" s="18">
        <v>0</v>
      </c>
      <c r="AIP1383" s="18"/>
      <c r="AIQ1383" s="18"/>
      <c r="AIR1383" s="18"/>
      <c r="AIS1383" s="18"/>
      <c r="AIT1383" s="18">
        <v>1</v>
      </c>
      <c r="AIU1383" s="18">
        <v>0</v>
      </c>
      <c r="AIV1383" s="18">
        <v>0</v>
      </c>
      <c r="AIW1383" s="18">
        <v>0</v>
      </c>
      <c r="AIX1383" s="18">
        <v>46</v>
      </c>
      <c r="AIY1383" s="18"/>
      <c r="AIZ1383" s="18"/>
      <c r="AJA1383" s="18"/>
      <c r="AJB1383" s="18"/>
      <c r="AJC1383" s="18"/>
    </row>
    <row r="1384" spans="1:939" s="1" customFormat="1">
      <c r="A1384" s="1">
        <v>291</v>
      </c>
      <c r="B1384" s="1">
        <v>1</v>
      </c>
      <c r="C1384" s="1">
        <v>1</v>
      </c>
      <c r="D1384" s="1" t="s">
        <v>9469</v>
      </c>
      <c r="E1384" s="1" t="s">
        <v>3238</v>
      </c>
      <c r="F1384" s="1" t="s">
        <v>5911</v>
      </c>
      <c r="O1384" s="1">
        <v>1</v>
      </c>
      <c r="P1384" s="1">
        <v>1</v>
      </c>
      <c r="Q1384" s="1">
        <v>0</v>
      </c>
      <c r="Z1384" s="1">
        <v>0</v>
      </c>
      <c r="AA1384" s="1">
        <v>2</v>
      </c>
      <c r="AB1384" s="1" t="s">
        <v>9470</v>
      </c>
      <c r="AC1384" s="1">
        <v>2</v>
      </c>
      <c r="AD1384" s="1">
        <v>0</v>
      </c>
      <c r="AE1384" s="1">
        <v>0</v>
      </c>
      <c r="AG1384" s="1">
        <v>0</v>
      </c>
      <c r="AI1384" s="1">
        <v>138</v>
      </c>
      <c r="DR1384" s="1">
        <v>80</v>
      </c>
      <c r="HA1384" s="1">
        <v>2</v>
      </c>
      <c r="HT1384" s="1">
        <v>0</v>
      </c>
      <c r="IP1384" s="1">
        <v>96</v>
      </c>
      <c r="IQ1384" s="1">
        <v>97</v>
      </c>
      <c r="LX1384" s="1">
        <v>88</v>
      </c>
      <c r="LY1384" s="1">
        <v>88</v>
      </c>
      <c r="PG1384" s="1">
        <v>30</v>
      </c>
      <c r="PH1384" s="1">
        <v>28</v>
      </c>
      <c r="SP1384" s="1">
        <v>97.5</v>
      </c>
      <c r="VX1384" s="1">
        <v>0</v>
      </c>
      <c r="WQ1384" s="1">
        <v>1</v>
      </c>
      <c r="WR1384" s="1">
        <v>1</v>
      </c>
      <c r="ACG1384" s="1">
        <v>259</v>
      </c>
      <c r="AGS1384" s="1">
        <v>0</v>
      </c>
      <c r="AGT1384" s="1">
        <v>0</v>
      </c>
      <c r="AGU1384" s="1">
        <v>0</v>
      </c>
      <c r="AGV1384" s="1">
        <v>0</v>
      </c>
      <c r="AGW1384" s="1">
        <v>1</v>
      </c>
      <c r="AGX1384" s="1">
        <v>1</v>
      </c>
      <c r="AGY1384" s="1">
        <v>0</v>
      </c>
      <c r="AGZ1384" s="1">
        <v>1</v>
      </c>
      <c r="AHA1384" s="1">
        <v>0</v>
      </c>
      <c r="AHB1384" s="1">
        <v>0</v>
      </c>
      <c r="AHC1384" s="1">
        <v>1</v>
      </c>
      <c r="AHD1384" s="1">
        <v>0</v>
      </c>
      <c r="AHE1384" s="1">
        <v>0</v>
      </c>
      <c r="AHF1384" s="1">
        <v>0</v>
      </c>
      <c r="AHH1384" s="1">
        <v>0</v>
      </c>
      <c r="AHI1384" s="1">
        <v>1</v>
      </c>
      <c r="AHK1384" s="1">
        <v>0</v>
      </c>
      <c r="AHL1384" s="1">
        <v>0</v>
      </c>
      <c r="AHM1384" s="1">
        <v>0</v>
      </c>
      <c r="AHN1384" s="1">
        <v>0</v>
      </c>
      <c r="AHO1384" s="1">
        <v>0</v>
      </c>
      <c r="AHP1384" s="1">
        <v>0</v>
      </c>
      <c r="AHQ1384" s="1">
        <v>0</v>
      </c>
      <c r="AHR1384" s="1">
        <v>0</v>
      </c>
      <c r="AIM1384" s="1">
        <v>0</v>
      </c>
      <c r="AIN1384" s="1">
        <v>0</v>
      </c>
      <c r="AIO1384" s="1">
        <v>0</v>
      </c>
      <c r="AIP1384" s="1">
        <v>1</v>
      </c>
      <c r="AIQ1384" s="1">
        <v>1</v>
      </c>
      <c r="AIR1384" s="1">
        <v>0</v>
      </c>
      <c r="AIS1384" s="1">
        <v>0</v>
      </c>
      <c r="AIT1384" s="3">
        <v>1</v>
      </c>
      <c r="AIV1384" s="1">
        <v>0</v>
      </c>
      <c r="AIW1384" s="1">
        <v>0</v>
      </c>
      <c r="AIX1384" s="1">
        <v>57</v>
      </c>
    </row>
    <row r="1385" spans="1:939" s="1" customFormat="1">
      <c r="B1385" s="1">
        <v>2</v>
      </c>
      <c r="C1385" s="1">
        <v>1</v>
      </c>
      <c r="D1385" s="1" t="s">
        <v>7701</v>
      </c>
      <c r="O1385" s="1">
        <v>1</v>
      </c>
      <c r="Z1385" s="1">
        <v>0</v>
      </c>
      <c r="AA1385" s="1">
        <v>2</v>
      </c>
      <c r="AB1385" s="1" t="s">
        <v>9471</v>
      </c>
      <c r="AC1385" s="1">
        <v>3</v>
      </c>
      <c r="AD1385" s="1">
        <v>0</v>
      </c>
      <c r="AE1385" s="1">
        <v>0</v>
      </c>
      <c r="AG1385" s="1">
        <v>0</v>
      </c>
      <c r="AAY1385" s="1">
        <v>29</v>
      </c>
      <c r="ABU1385" s="1">
        <v>141</v>
      </c>
      <c r="ABX1385" s="1">
        <v>4.5</v>
      </c>
      <c r="ACA1385" s="1">
        <v>95</v>
      </c>
      <c r="ACD1385" s="1">
        <v>9.4</v>
      </c>
      <c r="ACG1385" s="1">
        <v>349</v>
      </c>
      <c r="ACQ1385" s="1">
        <v>50</v>
      </c>
      <c r="ACT1385" s="1">
        <v>1.8</v>
      </c>
      <c r="ACW1385" s="1">
        <v>17</v>
      </c>
      <c r="ADR1385" s="1">
        <v>1.9</v>
      </c>
      <c r="AGS1385" s="1">
        <v>1</v>
      </c>
      <c r="AGT1385" s="1">
        <v>0</v>
      </c>
      <c r="AGU1385" s="1">
        <v>1</v>
      </c>
      <c r="AGV1385" s="1">
        <v>0</v>
      </c>
      <c r="AGW1385" s="1">
        <v>1</v>
      </c>
      <c r="AGX1385" s="1">
        <v>1</v>
      </c>
      <c r="AGY1385" s="1">
        <v>0</v>
      </c>
      <c r="AGZ1385" s="1">
        <v>1</v>
      </c>
      <c r="AHA1385" s="1">
        <v>0</v>
      </c>
      <c r="AHB1385" s="1">
        <v>0</v>
      </c>
      <c r="AHC1385" s="1">
        <v>2</v>
      </c>
      <c r="AHD1385" s="1">
        <v>0</v>
      </c>
      <c r="AHE1385" s="1">
        <v>0</v>
      </c>
      <c r="AHF1385" s="1">
        <v>0</v>
      </c>
      <c r="AHH1385" s="1">
        <v>0</v>
      </c>
      <c r="AHI1385" s="1">
        <v>1</v>
      </c>
      <c r="AHK1385" s="1">
        <v>0</v>
      </c>
      <c r="AHL1385" s="1">
        <v>0</v>
      </c>
      <c r="AHM1385" s="1">
        <v>0</v>
      </c>
      <c r="AHN1385" s="1">
        <v>0</v>
      </c>
      <c r="AHO1385" s="1">
        <v>0</v>
      </c>
      <c r="AHP1385" s="1">
        <v>0</v>
      </c>
      <c r="AHQ1385" s="1">
        <v>0</v>
      </c>
      <c r="AHR1385" s="1">
        <v>0</v>
      </c>
      <c r="AIM1385" s="1">
        <v>0</v>
      </c>
      <c r="AIN1385" s="1">
        <v>0</v>
      </c>
      <c r="AIO1385" s="1">
        <v>0</v>
      </c>
      <c r="AIR1385" s="1">
        <v>0</v>
      </c>
      <c r="AIS1385" s="1">
        <v>0</v>
      </c>
      <c r="AIT1385" s="3">
        <v>0</v>
      </c>
      <c r="AIV1385" s="1">
        <v>0</v>
      </c>
      <c r="AIW1385" s="1">
        <v>0</v>
      </c>
    </row>
    <row r="1386" spans="1:939" s="1" customFormat="1">
      <c r="B1386" s="1">
        <v>3</v>
      </c>
      <c r="C1386" s="1">
        <v>1</v>
      </c>
      <c r="D1386" s="1" t="s">
        <v>9472</v>
      </c>
      <c r="O1386" s="1">
        <v>0</v>
      </c>
      <c r="Z1386" s="1">
        <v>1</v>
      </c>
      <c r="AA1386" s="1">
        <v>1</v>
      </c>
      <c r="AB1386" s="1" t="s">
        <v>9473</v>
      </c>
      <c r="AC1386" s="1">
        <v>0</v>
      </c>
      <c r="AE1386" s="1">
        <v>3</v>
      </c>
      <c r="AF1386" s="1">
        <v>0</v>
      </c>
      <c r="AG1386" s="1">
        <v>0</v>
      </c>
      <c r="AI1386" s="1">
        <v>135</v>
      </c>
      <c r="AJ1386" s="1">
        <v>119</v>
      </c>
      <c r="DR1386" s="1">
        <v>75</v>
      </c>
      <c r="DS1386" s="1">
        <v>67</v>
      </c>
      <c r="HA1386" s="1">
        <v>0</v>
      </c>
      <c r="HB1386" s="1">
        <v>0</v>
      </c>
      <c r="HT1386" s="1">
        <v>1</v>
      </c>
      <c r="HU1386" s="1">
        <v>1</v>
      </c>
      <c r="IP1386" s="1">
        <v>95</v>
      </c>
      <c r="IQ1386" s="1">
        <v>96</v>
      </c>
      <c r="LX1386" s="1">
        <v>89</v>
      </c>
      <c r="LY1386" s="1">
        <v>88</v>
      </c>
      <c r="PG1386" s="1">
        <v>24</v>
      </c>
      <c r="PH1386" s="1">
        <v>24</v>
      </c>
      <c r="SP1386" s="1">
        <v>95.8</v>
      </c>
      <c r="VX1386" s="1">
        <v>0</v>
      </c>
      <c r="WQ1386" s="1">
        <v>1</v>
      </c>
      <c r="WR1386" s="1">
        <v>1</v>
      </c>
      <c r="ZY1386" s="1">
        <v>188.2</v>
      </c>
      <c r="AAY1386" s="1">
        <v>31</v>
      </c>
      <c r="AAZ1386" s="1">
        <v>33</v>
      </c>
      <c r="ABB1386" s="1">
        <v>12.6</v>
      </c>
      <c r="ABC1386" s="1">
        <v>12.2</v>
      </c>
      <c r="ABE1386" s="1">
        <v>37</v>
      </c>
      <c r="ABF1386" s="1">
        <v>36</v>
      </c>
      <c r="ABU1386" s="1">
        <v>137</v>
      </c>
      <c r="ABV1386" s="1">
        <v>133</v>
      </c>
      <c r="ABX1386" s="1">
        <v>4.5999999999999996</v>
      </c>
      <c r="ABY1386" s="1">
        <v>5.0999999999999996</v>
      </c>
      <c r="ACA1386" s="1">
        <v>98</v>
      </c>
      <c r="ACB1386" s="1">
        <v>94</v>
      </c>
      <c r="ACD1386" s="1">
        <v>1.05</v>
      </c>
      <c r="ACE1386" s="1">
        <v>1.1000000000000001</v>
      </c>
      <c r="ACG1386" s="1">
        <v>370</v>
      </c>
      <c r="ACH1386" s="1">
        <v>436</v>
      </c>
      <c r="ACQ1386" s="1">
        <v>45</v>
      </c>
      <c r="ACR1386" s="1">
        <v>49</v>
      </c>
      <c r="ACT1386" s="1">
        <v>1.7</v>
      </c>
      <c r="ACU1386" s="1">
        <v>1.8</v>
      </c>
      <c r="ACW1386" s="1">
        <v>14</v>
      </c>
      <c r="ACX1386" s="1">
        <v>12</v>
      </c>
      <c r="AGS1386" s="1">
        <v>0</v>
      </c>
      <c r="AGT1386" s="1">
        <v>0</v>
      </c>
      <c r="AGU1386" s="1">
        <v>0</v>
      </c>
      <c r="AGV1386" s="1">
        <v>0</v>
      </c>
      <c r="AGW1386" s="1">
        <v>1</v>
      </c>
      <c r="AGX1386" s="1">
        <v>1</v>
      </c>
      <c r="AGY1386" s="1">
        <v>0</v>
      </c>
      <c r="AGZ1386" s="1">
        <v>2</v>
      </c>
      <c r="AHA1386" s="1">
        <v>0</v>
      </c>
      <c r="AHB1386" s="1">
        <v>0</v>
      </c>
      <c r="AHC1386" s="1">
        <v>1</v>
      </c>
      <c r="AHD1386" s="1">
        <v>0</v>
      </c>
      <c r="AHE1386" s="1">
        <v>0</v>
      </c>
      <c r="AHF1386" s="1">
        <v>0</v>
      </c>
      <c r="AHH1386" s="1">
        <v>0</v>
      </c>
      <c r="AHI1386" s="1">
        <v>1</v>
      </c>
      <c r="AHK1386" s="1">
        <v>0</v>
      </c>
      <c r="AHL1386" s="1">
        <v>0</v>
      </c>
      <c r="AHM1386" s="1">
        <v>0</v>
      </c>
      <c r="AHN1386" s="1">
        <v>0</v>
      </c>
      <c r="AHO1386" s="1">
        <v>0</v>
      </c>
      <c r="AHP1386" s="1">
        <v>0</v>
      </c>
      <c r="AHQ1386" s="1">
        <v>0</v>
      </c>
      <c r="AHR1386" s="1">
        <v>0</v>
      </c>
      <c r="AIM1386" s="1">
        <v>0</v>
      </c>
      <c r="AIN1386" s="1">
        <v>0</v>
      </c>
      <c r="AIO1386" s="1">
        <v>0</v>
      </c>
      <c r="AIR1386" s="1">
        <v>0</v>
      </c>
      <c r="AIS1386" s="1">
        <v>1</v>
      </c>
      <c r="AIT1386" s="3">
        <v>2</v>
      </c>
      <c r="AIV1386" s="1">
        <v>0</v>
      </c>
      <c r="AIW1386" s="1">
        <v>0</v>
      </c>
      <c r="AIX1386" s="1">
        <v>40</v>
      </c>
      <c r="AIY1386" s="1">
        <v>50</v>
      </c>
    </row>
    <row r="1387" spans="1:939" s="1" customFormat="1">
      <c r="B1387" s="1">
        <v>4</v>
      </c>
      <c r="C1387" s="1">
        <v>1</v>
      </c>
      <c r="D1387" s="1" t="s">
        <v>5987</v>
      </c>
      <c r="O1387" s="1">
        <v>1</v>
      </c>
      <c r="Z1387" s="1">
        <v>0</v>
      </c>
      <c r="AA1387" s="1">
        <v>1</v>
      </c>
      <c r="AB1387" s="1" t="s">
        <v>9474</v>
      </c>
      <c r="AC1387" s="1">
        <v>2</v>
      </c>
      <c r="AD1387" s="1">
        <v>0</v>
      </c>
      <c r="AE1387" s="1">
        <v>0</v>
      </c>
      <c r="AG1387" s="1">
        <v>0</v>
      </c>
      <c r="AI1387" s="1">
        <v>150</v>
      </c>
      <c r="AN1387" s="1">
        <v>128</v>
      </c>
      <c r="DR1387" s="1">
        <v>76</v>
      </c>
      <c r="DW1387" s="1">
        <v>70</v>
      </c>
      <c r="HA1387" s="1">
        <v>2</v>
      </c>
      <c r="HF1387" s="1">
        <v>2</v>
      </c>
      <c r="HT1387" s="1">
        <v>0</v>
      </c>
      <c r="HY1387" s="1">
        <v>0</v>
      </c>
      <c r="IP1387" s="1">
        <v>98</v>
      </c>
      <c r="IQ1387" s="1">
        <v>94</v>
      </c>
      <c r="IR1387" s="1">
        <v>90.5</v>
      </c>
      <c r="IS1387" s="1">
        <v>94</v>
      </c>
      <c r="IT1387" s="1">
        <v>97</v>
      </c>
      <c r="IU1387" s="1">
        <v>99</v>
      </c>
      <c r="LX1387" s="1">
        <v>76</v>
      </c>
      <c r="MB1387" s="1">
        <v>71</v>
      </c>
      <c r="MC1387" s="1">
        <v>80</v>
      </c>
      <c r="PG1387" s="1">
        <v>32</v>
      </c>
      <c r="PH1387" s="1">
        <v>24</v>
      </c>
      <c r="PL1387" s="1">
        <v>24</v>
      </c>
      <c r="SP1387" s="1">
        <v>97.4</v>
      </c>
      <c r="SU1387" s="1">
        <v>96.8</v>
      </c>
      <c r="VX1387" s="1">
        <v>0</v>
      </c>
      <c r="WC1387" s="1">
        <v>0</v>
      </c>
      <c r="WQ1387" s="1">
        <v>1</v>
      </c>
      <c r="WR1387" s="1">
        <v>0</v>
      </c>
      <c r="WS1387" s="1">
        <v>0</v>
      </c>
      <c r="WT1387" s="1">
        <v>1</v>
      </c>
      <c r="WU1387" s="1">
        <v>1</v>
      </c>
      <c r="WV1387" s="1">
        <v>1</v>
      </c>
      <c r="ZY1387" s="1">
        <v>187.8</v>
      </c>
      <c r="ZZ1387" s="1">
        <v>186.4</v>
      </c>
      <c r="AAY1387" s="1">
        <v>29</v>
      </c>
      <c r="AAZ1387" s="1">
        <v>35</v>
      </c>
      <c r="ABA1387" s="1">
        <v>33</v>
      </c>
      <c r="ABB1387" s="1">
        <v>13.3</v>
      </c>
      <c r="ABC1387" s="1">
        <v>13.3</v>
      </c>
      <c r="ABE1387" s="1">
        <v>39</v>
      </c>
      <c r="ABF1387" s="1">
        <v>39</v>
      </c>
      <c r="ABU1387" s="1">
        <v>137</v>
      </c>
      <c r="ABV1387" s="1">
        <v>135</v>
      </c>
      <c r="ABW1387" s="1">
        <v>132</v>
      </c>
      <c r="ABX1387" s="1">
        <v>5.2</v>
      </c>
      <c r="ABY1387" s="1">
        <v>4.4000000000000004</v>
      </c>
      <c r="ABZ1387" s="1">
        <v>5</v>
      </c>
      <c r="ACA1387" s="1">
        <v>91</v>
      </c>
      <c r="ACB1387" s="1">
        <v>93</v>
      </c>
      <c r="ACC1387" s="1">
        <v>93</v>
      </c>
      <c r="ACD1387" s="1">
        <v>9.5</v>
      </c>
      <c r="ACE1387" s="1">
        <v>1.05</v>
      </c>
      <c r="ACF1387" s="1">
        <v>0.97</v>
      </c>
      <c r="ACG1387" s="1">
        <v>477</v>
      </c>
      <c r="ACH1387" s="1">
        <v>314</v>
      </c>
      <c r="ACI1387" s="1">
        <v>349</v>
      </c>
      <c r="ACJ1387" s="1">
        <v>488</v>
      </c>
      <c r="ACQ1387" s="1">
        <v>50</v>
      </c>
      <c r="ACR1387" s="1">
        <v>48</v>
      </c>
      <c r="ACS1387" s="1">
        <v>48</v>
      </c>
      <c r="ACT1387" s="1">
        <v>2.0099999999999998</v>
      </c>
      <c r="ACU1387" s="1">
        <v>1.9</v>
      </c>
      <c r="ACV1387" s="1">
        <v>2.1</v>
      </c>
      <c r="ACW1387" s="1">
        <v>17</v>
      </c>
      <c r="ACX1387" s="1">
        <v>13</v>
      </c>
      <c r="ACY1387" s="1">
        <v>13</v>
      </c>
      <c r="AGS1387" s="1">
        <v>0</v>
      </c>
      <c r="AGT1387" s="1">
        <v>0</v>
      </c>
      <c r="AGU1387" s="1">
        <v>0</v>
      </c>
      <c r="AGV1387" s="1">
        <v>0</v>
      </c>
      <c r="AGW1387" s="1">
        <v>1</v>
      </c>
      <c r="AGX1387" s="1">
        <v>1</v>
      </c>
      <c r="AGY1387" s="1">
        <v>0</v>
      </c>
      <c r="AGZ1387" s="1">
        <v>1</v>
      </c>
      <c r="AHA1387" s="1">
        <v>0</v>
      </c>
      <c r="AHB1387" s="1">
        <v>0</v>
      </c>
      <c r="AHC1387" s="1">
        <v>1</v>
      </c>
      <c r="AHD1387" s="1">
        <v>0</v>
      </c>
      <c r="AHE1387" s="1">
        <v>0</v>
      </c>
      <c r="AHF1387" s="1">
        <v>0</v>
      </c>
      <c r="AHH1387" s="1">
        <v>0</v>
      </c>
      <c r="AHI1387" s="1">
        <v>1</v>
      </c>
      <c r="AHK1387" s="1">
        <v>0</v>
      </c>
      <c r="AHL1387" s="1">
        <v>0</v>
      </c>
      <c r="AHM1387" s="1">
        <v>0</v>
      </c>
      <c r="AHN1387" s="1">
        <v>0</v>
      </c>
      <c r="AHO1387" s="1">
        <v>0</v>
      </c>
      <c r="AHP1387" s="1">
        <v>0</v>
      </c>
      <c r="AHQ1387" s="1">
        <v>0</v>
      </c>
      <c r="AHR1387" s="1">
        <v>0</v>
      </c>
      <c r="AIM1387" s="1">
        <v>0</v>
      </c>
      <c r="AIN1387" s="1">
        <v>0</v>
      </c>
      <c r="AIO1387" s="1">
        <v>0</v>
      </c>
      <c r="AIR1387" s="1">
        <v>0</v>
      </c>
      <c r="AIT1387" s="3">
        <v>2</v>
      </c>
      <c r="AIV1387" s="1">
        <v>0</v>
      </c>
      <c r="AIW1387" s="1">
        <v>0</v>
      </c>
      <c r="AIX1387" s="1">
        <v>88</v>
      </c>
      <c r="AIY1387" s="1">
        <v>63</v>
      </c>
    </row>
    <row r="1388" spans="1:939" s="1" customFormat="1">
      <c r="B1388" s="1">
        <v>5</v>
      </c>
      <c r="C1388" s="1">
        <v>0</v>
      </c>
      <c r="Z1388" s="1">
        <v>0</v>
      </c>
      <c r="AA1388" s="1">
        <v>1</v>
      </c>
      <c r="AB1388" s="1" t="s">
        <v>9475</v>
      </c>
      <c r="AC1388" s="1">
        <v>0</v>
      </c>
      <c r="AE1388" s="1">
        <v>0</v>
      </c>
      <c r="AG1388" s="1">
        <v>0</v>
      </c>
      <c r="AI1388" s="1">
        <v>122</v>
      </c>
      <c r="AL1388" s="1">
        <v>130</v>
      </c>
      <c r="DR1388" s="1">
        <v>70</v>
      </c>
      <c r="DU1388" s="1">
        <v>66</v>
      </c>
      <c r="HA1388" s="1">
        <v>0</v>
      </c>
      <c r="HD1388" s="1">
        <v>2</v>
      </c>
      <c r="HT1388" s="1">
        <v>0</v>
      </c>
      <c r="HW1388" s="1">
        <v>0</v>
      </c>
      <c r="IP1388" s="1">
        <v>97</v>
      </c>
      <c r="IQ1388" s="1">
        <v>92.5</v>
      </c>
      <c r="IR1388" s="1">
        <v>93.5</v>
      </c>
      <c r="IS1388" s="1">
        <v>91</v>
      </c>
      <c r="LX1388" s="1">
        <v>73</v>
      </c>
      <c r="MA1388" s="1">
        <v>79</v>
      </c>
      <c r="PG1388" s="1">
        <v>24</v>
      </c>
      <c r="PJ1388" s="1">
        <v>26</v>
      </c>
      <c r="SS1388" s="1">
        <v>98.2</v>
      </c>
      <c r="WA1388" s="1">
        <v>0</v>
      </c>
      <c r="WQ1388" s="1">
        <v>1</v>
      </c>
      <c r="WR1388" s="1">
        <v>0</v>
      </c>
      <c r="WS1388" s="1">
        <v>0</v>
      </c>
      <c r="WT1388" s="1">
        <v>0</v>
      </c>
      <c r="ZY1388" s="1">
        <v>186.4</v>
      </c>
      <c r="AAY1388" s="1">
        <v>28</v>
      </c>
      <c r="AAZ1388" s="1">
        <v>35</v>
      </c>
      <c r="ABB1388" s="1">
        <v>12</v>
      </c>
      <c r="ABC1388" s="1">
        <v>12.9</v>
      </c>
      <c r="ABE1388" s="1">
        <v>36.799999999999997</v>
      </c>
      <c r="ABF1388" s="1">
        <v>41</v>
      </c>
      <c r="ABM1388" s="1">
        <v>6.97</v>
      </c>
      <c r="ABO1388" s="1">
        <v>206</v>
      </c>
      <c r="ABU1388" s="1">
        <v>135</v>
      </c>
      <c r="ABV1388" s="1">
        <v>135</v>
      </c>
      <c r="ABX1388" s="1">
        <v>4.8</v>
      </c>
      <c r="ABY1388" s="1">
        <v>4.3</v>
      </c>
      <c r="ACA1388" s="1">
        <v>90</v>
      </c>
      <c r="ACB1388" s="1">
        <v>92</v>
      </c>
      <c r="ACD1388" s="1">
        <v>9.1999999999999993</v>
      </c>
      <c r="ACE1388" s="1">
        <v>1.04</v>
      </c>
      <c r="ACG1388" s="1">
        <v>499</v>
      </c>
      <c r="ACH1388" s="1">
        <v>370</v>
      </c>
      <c r="ACI1388" s="1">
        <v>387</v>
      </c>
      <c r="ACJ1388" s="1">
        <v>183</v>
      </c>
      <c r="ACQ1388" s="1">
        <v>56</v>
      </c>
      <c r="ACR1388" s="1">
        <v>52</v>
      </c>
      <c r="ACT1388" s="1">
        <v>2.12</v>
      </c>
      <c r="ACU1388" s="1">
        <v>2.2000000000000002</v>
      </c>
      <c r="ACW1388" s="1">
        <v>17</v>
      </c>
      <c r="ACX1388" s="1">
        <v>13</v>
      </c>
      <c r="AGS1388" s="1">
        <v>0</v>
      </c>
      <c r="AGT1388" s="1">
        <v>0</v>
      </c>
      <c r="AGU1388" s="1">
        <v>0</v>
      </c>
      <c r="AGV1388" s="1">
        <v>0</v>
      </c>
      <c r="AGW1388" s="1">
        <v>1</v>
      </c>
      <c r="AGX1388" s="1">
        <v>1</v>
      </c>
      <c r="AGY1388" s="1">
        <v>0</v>
      </c>
      <c r="AGZ1388" s="1">
        <v>2</v>
      </c>
      <c r="AHA1388" s="1">
        <v>0</v>
      </c>
      <c r="AHB1388" s="1">
        <v>0</v>
      </c>
      <c r="AHC1388" s="1">
        <v>1</v>
      </c>
      <c r="AHD1388" s="1">
        <v>0</v>
      </c>
      <c r="AHE1388" s="1">
        <v>0</v>
      </c>
      <c r="AHF1388" s="1">
        <v>0</v>
      </c>
      <c r="AHH1388" s="1">
        <v>0</v>
      </c>
      <c r="AHI1388" s="1">
        <v>1</v>
      </c>
      <c r="AHK1388" s="1">
        <v>0</v>
      </c>
      <c r="AHL1388" s="1">
        <v>0</v>
      </c>
      <c r="AHM1388" s="1">
        <v>0</v>
      </c>
      <c r="AHN1388" s="1">
        <v>0</v>
      </c>
      <c r="AHO1388" s="1">
        <v>0</v>
      </c>
      <c r="AHP1388" s="1">
        <v>0</v>
      </c>
      <c r="AHQ1388" s="1">
        <v>0</v>
      </c>
      <c r="AHR1388" s="1">
        <v>0</v>
      </c>
      <c r="AIM1388" s="1">
        <v>0</v>
      </c>
      <c r="AIN1388" s="1">
        <v>0</v>
      </c>
      <c r="AIO1388" s="1">
        <v>0</v>
      </c>
      <c r="AIR1388" s="1">
        <v>0</v>
      </c>
      <c r="AIT1388" s="3">
        <v>2</v>
      </c>
      <c r="AIV1388" s="1">
        <v>0</v>
      </c>
      <c r="AIW1388" s="1">
        <v>0</v>
      </c>
      <c r="AIX1388" s="1">
        <v>67</v>
      </c>
      <c r="AIY1388" s="1">
        <v>50</v>
      </c>
    </row>
    <row r="1389" spans="1:939" s="18" customFormat="1">
      <c r="B1389" s="18">
        <v>6</v>
      </c>
      <c r="C1389" s="18">
        <v>0</v>
      </c>
      <c r="Z1389" s="18">
        <v>0</v>
      </c>
      <c r="AA1389" s="18">
        <v>1</v>
      </c>
      <c r="AB1389" s="18" t="s">
        <v>9476</v>
      </c>
      <c r="AC1389" s="18">
        <v>0</v>
      </c>
      <c r="AE1389" s="18">
        <v>1</v>
      </c>
      <c r="AF1389" s="18">
        <v>0</v>
      </c>
      <c r="AG1389" s="18">
        <v>0</v>
      </c>
      <c r="AI1389" s="18">
        <v>140</v>
      </c>
      <c r="AL1389" s="18">
        <v>112</v>
      </c>
      <c r="DR1389" s="18">
        <v>66</v>
      </c>
      <c r="DU1389" s="18">
        <v>56</v>
      </c>
      <c r="HA1389" s="18">
        <v>0</v>
      </c>
      <c r="HD1389" s="18">
        <v>0</v>
      </c>
      <c r="HT1389" s="18">
        <v>0</v>
      </c>
      <c r="HW1389" s="18">
        <v>0</v>
      </c>
      <c r="IP1389" s="18">
        <v>99</v>
      </c>
      <c r="IQ1389" s="18">
        <v>94</v>
      </c>
      <c r="IR1389" s="18">
        <v>93</v>
      </c>
      <c r="IS1389" s="18">
        <v>95</v>
      </c>
      <c r="LX1389" s="18">
        <v>76</v>
      </c>
      <c r="MA1389" s="18">
        <v>68</v>
      </c>
      <c r="PG1389" s="18">
        <v>22</v>
      </c>
      <c r="PJ1389" s="18">
        <v>24</v>
      </c>
      <c r="SP1389" s="18">
        <v>97</v>
      </c>
      <c r="SS1389" s="18">
        <v>97.4</v>
      </c>
      <c r="VX1389" s="18">
        <v>0</v>
      </c>
      <c r="WA1389" s="18">
        <v>0</v>
      </c>
      <c r="WQ1389" s="18">
        <v>1</v>
      </c>
      <c r="WR1389" s="18">
        <v>0</v>
      </c>
      <c r="WS1389" s="18">
        <v>0</v>
      </c>
      <c r="WT1389" s="18">
        <v>1</v>
      </c>
      <c r="ZY1389" s="18">
        <v>186.4</v>
      </c>
      <c r="AAY1389" s="18">
        <v>30</v>
      </c>
      <c r="AAZ1389" s="18">
        <v>32</v>
      </c>
      <c r="ABB1389" s="18">
        <v>12.8</v>
      </c>
      <c r="ABC1389" s="18">
        <v>13.9</v>
      </c>
      <c r="ABE1389" s="18">
        <v>39.799999999999997</v>
      </c>
      <c r="ABF1389" s="18">
        <v>41</v>
      </c>
      <c r="ABM1389" s="18">
        <v>6.28</v>
      </c>
      <c r="ABO1389" s="18">
        <v>219</v>
      </c>
      <c r="ABU1389" s="18">
        <v>137</v>
      </c>
      <c r="ABV1389" s="18">
        <v>134</v>
      </c>
      <c r="ABX1389" s="18">
        <v>4.8</v>
      </c>
      <c r="ABY1389" s="18">
        <v>4.5</v>
      </c>
      <c r="ACA1389" s="18">
        <v>92</v>
      </c>
      <c r="ACB1389" s="18">
        <v>95</v>
      </c>
      <c r="ACD1389" s="18">
        <v>9.1999999999999993</v>
      </c>
      <c r="ACE1389" s="18">
        <v>1.02</v>
      </c>
      <c r="ACG1389" s="18">
        <v>362</v>
      </c>
      <c r="ACH1389" s="18">
        <v>376</v>
      </c>
      <c r="ACQ1389" s="18">
        <v>66</v>
      </c>
      <c r="ACR1389" s="18">
        <v>58</v>
      </c>
      <c r="ACT1389" s="18">
        <v>2.0699999999999998</v>
      </c>
      <c r="ACU1389" s="18">
        <v>2.1</v>
      </c>
      <c r="ACW1389" s="18">
        <v>15</v>
      </c>
      <c r="ACX1389" s="18">
        <v>12</v>
      </c>
      <c r="ACZ1389" s="18">
        <v>6.8</v>
      </c>
      <c r="ADB1389" s="18">
        <v>3.7</v>
      </c>
      <c r="ADD1389" s="18">
        <v>0.3</v>
      </c>
      <c r="ADF1389" s="18">
        <v>3.1</v>
      </c>
      <c r="ADH1389" s="18">
        <v>129</v>
      </c>
      <c r="ADJ1389" s="18">
        <v>19</v>
      </c>
      <c r="ADL1389" s="18">
        <v>14</v>
      </c>
      <c r="AGS1389" s="18">
        <v>0</v>
      </c>
      <c r="AGT1389" s="18">
        <v>0</v>
      </c>
      <c r="AGU1389" s="18">
        <v>0</v>
      </c>
      <c r="AGV1389" s="18">
        <v>0</v>
      </c>
      <c r="AGW1389" s="18">
        <v>1</v>
      </c>
      <c r="AGX1389" s="18">
        <v>1</v>
      </c>
      <c r="AGY1389" s="18">
        <v>0</v>
      </c>
      <c r="AGZ1389" s="18">
        <v>2</v>
      </c>
      <c r="AHA1389" s="18">
        <v>0</v>
      </c>
      <c r="AHB1389" s="18">
        <v>0</v>
      </c>
      <c r="AHC1389" s="18">
        <v>1</v>
      </c>
      <c r="AHD1389" s="18">
        <v>0</v>
      </c>
      <c r="AHE1389" s="18">
        <v>0</v>
      </c>
      <c r="AHF1389" s="18">
        <v>0</v>
      </c>
      <c r="AHH1389" s="18">
        <v>0</v>
      </c>
      <c r="AHI1389" s="18">
        <v>1</v>
      </c>
      <c r="AHK1389" s="18">
        <v>0</v>
      </c>
      <c r="AHL1389" s="18">
        <v>0</v>
      </c>
      <c r="AHM1389" s="18">
        <v>0</v>
      </c>
      <c r="AHN1389" s="18">
        <v>0</v>
      </c>
      <c r="AHO1389" s="18">
        <v>0</v>
      </c>
      <c r="AHP1389" s="18">
        <v>0</v>
      </c>
      <c r="AHQ1389" s="18">
        <v>0</v>
      </c>
      <c r="AHR1389" s="18">
        <v>0</v>
      </c>
      <c r="AIM1389" s="18">
        <v>0</v>
      </c>
      <c r="AIN1389" s="18">
        <v>0</v>
      </c>
      <c r="AIO1389" s="18">
        <v>0</v>
      </c>
      <c r="AIR1389" s="18">
        <v>0</v>
      </c>
      <c r="AIT1389" s="79">
        <v>2</v>
      </c>
      <c r="AIV1389" s="18">
        <v>0</v>
      </c>
      <c r="AIW1389" s="18">
        <v>0</v>
      </c>
      <c r="AIX1389" s="18">
        <v>67</v>
      </c>
      <c r="AIY1389" s="18">
        <v>33</v>
      </c>
    </row>
    <row r="1390" spans="1:939" s="1" customFormat="1">
      <c r="A1390" s="1">
        <v>292</v>
      </c>
      <c r="B1390" s="1">
        <v>1</v>
      </c>
      <c r="C1390" s="1">
        <v>1</v>
      </c>
      <c r="D1390" s="1" t="s">
        <v>3428</v>
      </c>
      <c r="O1390" s="1">
        <v>0</v>
      </c>
      <c r="Z1390" s="1">
        <v>0</v>
      </c>
      <c r="AA1390" s="1">
        <v>1</v>
      </c>
      <c r="AC1390" s="1">
        <v>0</v>
      </c>
      <c r="AE1390" s="1">
        <v>0</v>
      </c>
      <c r="AG1390" s="1">
        <v>0</v>
      </c>
      <c r="AI1390" s="1">
        <v>122</v>
      </c>
      <c r="DR1390" s="1">
        <v>58</v>
      </c>
      <c r="HA1390" s="1">
        <v>0</v>
      </c>
      <c r="HT1390" s="1">
        <v>0</v>
      </c>
      <c r="IP1390" s="1">
        <v>94</v>
      </c>
      <c r="LX1390" s="1">
        <v>80</v>
      </c>
      <c r="PG1390" s="1">
        <v>32</v>
      </c>
      <c r="SP1390" s="1">
        <v>99.3</v>
      </c>
      <c r="VX1390" s="1">
        <v>1</v>
      </c>
      <c r="WQ1390" s="1">
        <v>0</v>
      </c>
      <c r="AGS1390" s="1">
        <v>0</v>
      </c>
      <c r="AGT1390" s="1">
        <v>0</v>
      </c>
      <c r="AGU1390" s="1">
        <v>0</v>
      </c>
      <c r="AGV1390" s="1">
        <v>0</v>
      </c>
      <c r="AGW1390" s="1">
        <v>0</v>
      </c>
      <c r="AGX1390" s="1">
        <v>0</v>
      </c>
      <c r="AGY1390" s="1">
        <v>0</v>
      </c>
      <c r="AGZ1390" s="1">
        <v>0</v>
      </c>
      <c r="AHA1390" s="1">
        <v>0</v>
      </c>
      <c r="AHB1390" s="1">
        <v>0</v>
      </c>
      <c r="AHC1390" s="1">
        <v>1</v>
      </c>
      <c r="AHD1390" s="1">
        <v>0</v>
      </c>
      <c r="AHE1390" s="1">
        <v>0</v>
      </c>
      <c r="AHF1390" s="1">
        <v>0</v>
      </c>
      <c r="AHH1390" s="1">
        <v>0</v>
      </c>
      <c r="AHI1390" s="1">
        <v>0</v>
      </c>
      <c r="AHK1390" s="1">
        <v>0</v>
      </c>
      <c r="AHL1390" s="1">
        <v>0</v>
      </c>
      <c r="AHM1390" s="1">
        <v>0</v>
      </c>
      <c r="AHN1390" s="1">
        <v>0</v>
      </c>
      <c r="AHO1390" s="1">
        <v>0</v>
      </c>
      <c r="AHP1390" s="1">
        <v>0</v>
      </c>
      <c r="AHQ1390" s="1">
        <v>0</v>
      </c>
      <c r="AHR1390" s="1">
        <v>0</v>
      </c>
      <c r="AIM1390" s="1">
        <v>0</v>
      </c>
      <c r="AIN1390" s="1">
        <v>0</v>
      </c>
      <c r="AIO1390" s="1">
        <v>0</v>
      </c>
      <c r="AIP1390" s="1">
        <v>0</v>
      </c>
      <c r="AIQ1390" s="1">
        <v>0</v>
      </c>
      <c r="AIR1390" s="1">
        <v>0</v>
      </c>
      <c r="AIS1390" s="1">
        <v>1</v>
      </c>
      <c r="AIT1390" s="3">
        <v>0</v>
      </c>
      <c r="AIV1390" s="1">
        <v>0</v>
      </c>
      <c r="AIW1390" s="1">
        <v>0</v>
      </c>
      <c r="AIX1390" s="1">
        <v>60</v>
      </c>
    </row>
    <row r="1391" spans="1:939" s="1" customFormat="1">
      <c r="B1391" s="1">
        <v>2</v>
      </c>
      <c r="C1391" s="1">
        <v>0</v>
      </c>
      <c r="Z1391" s="1">
        <v>0</v>
      </c>
      <c r="AA1391" s="1">
        <v>2</v>
      </c>
      <c r="AB1391" s="1" t="s">
        <v>9477</v>
      </c>
      <c r="AC1391" s="1">
        <v>0</v>
      </c>
      <c r="AE1391" s="1">
        <v>0</v>
      </c>
      <c r="AG1391" s="1">
        <v>0</v>
      </c>
      <c r="AI1391" s="1">
        <v>120</v>
      </c>
      <c r="AJ1391" s="1">
        <v>120</v>
      </c>
      <c r="DR1391" s="1">
        <v>60</v>
      </c>
      <c r="DS1391" s="1">
        <v>88</v>
      </c>
      <c r="HA1391" s="1">
        <v>0</v>
      </c>
      <c r="HB1391" s="1">
        <v>0</v>
      </c>
      <c r="HT1391" s="1">
        <v>0</v>
      </c>
      <c r="HU1391" s="1">
        <v>0</v>
      </c>
      <c r="IP1391" s="1">
        <v>92</v>
      </c>
      <c r="IQ1391" s="1">
        <v>93</v>
      </c>
      <c r="LX1391" s="1">
        <v>82</v>
      </c>
      <c r="LY1391" s="1">
        <v>82</v>
      </c>
      <c r="PG1391" s="1">
        <v>24</v>
      </c>
      <c r="PH1391" s="1">
        <v>20</v>
      </c>
      <c r="SP1391" s="1">
        <v>97.4</v>
      </c>
      <c r="SQ1391" s="1">
        <v>98.4</v>
      </c>
      <c r="VX1391" s="1">
        <v>1</v>
      </c>
      <c r="VY1391" s="1">
        <v>0</v>
      </c>
      <c r="WQ1391" s="1">
        <v>0</v>
      </c>
      <c r="WR1391" s="1">
        <v>0</v>
      </c>
      <c r="ADW1391" s="1">
        <v>0.75</v>
      </c>
      <c r="AGS1391" s="1">
        <v>0</v>
      </c>
      <c r="AGT1391" s="1">
        <v>0</v>
      </c>
      <c r="AGU1391" s="1">
        <v>0</v>
      </c>
      <c r="AGV1391" s="1">
        <v>0</v>
      </c>
      <c r="AGW1391" s="1">
        <v>0</v>
      </c>
      <c r="AGX1391" s="1">
        <v>0</v>
      </c>
      <c r="AGY1391" s="1">
        <v>0</v>
      </c>
      <c r="AGZ1391" s="1">
        <v>0</v>
      </c>
      <c r="AHA1391" s="1">
        <v>0</v>
      </c>
      <c r="AHB1391" s="1">
        <v>0</v>
      </c>
      <c r="AHC1391" s="1">
        <v>1</v>
      </c>
      <c r="AHD1391" s="1">
        <v>0</v>
      </c>
      <c r="AHE1391" s="1">
        <v>0</v>
      </c>
      <c r="AHF1391" s="1">
        <v>0</v>
      </c>
      <c r="AHH1391" s="1">
        <v>0</v>
      </c>
      <c r="AHI1391" s="1">
        <v>0</v>
      </c>
      <c r="AHK1391" s="1">
        <v>0</v>
      </c>
      <c r="AHL1391" s="1">
        <v>0</v>
      </c>
      <c r="AHM1391" s="1">
        <v>0</v>
      </c>
      <c r="AHN1391" s="1">
        <v>0</v>
      </c>
      <c r="AHO1391" s="1">
        <v>0</v>
      </c>
      <c r="AHP1391" s="1">
        <v>0</v>
      </c>
      <c r="AHQ1391" s="1">
        <v>0</v>
      </c>
      <c r="AHR1391" s="1">
        <v>0</v>
      </c>
      <c r="AIM1391" s="1">
        <v>0</v>
      </c>
      <c r="AIN1391" s="1">
        <v>0</v>
      </c>
      <c r="AIO1391" s="1">
        <v>0</v>
      </c>
      <c r="AIP1391" s="1">
        <v>0</v>
      </c>
      <c r="AIQ1391" s="1">
        <v>0</v>
      </c>
      <c r="AIR1391" s="1">
        <v>0</v>
      </c>
      <c r="AIT1391" s="3">
        <v>2</v>
      </c>
      <c r="AIV1391" s="1">
        <v>0</v>
      </c>
      <c r="AIW1391" s="1">
        <v>0</v>
      </c>
      <c r="AIX1391" s="1">
        <v>59</v>
      </c>
      <c r="AIY1391" s="1">
        <v>17</v>
      </c>
    </row>
    <row r="1392" spans="1:939" s="80" customFormat="1">
      <c r="B1392" s="80">
        <v>3</v>
      </c>
      <c r="C1392" s="80">
        <v>0</v>
      </c>
      <c r="Z1392" s="80">
        <v>0</v>
      </c>
      <c r="AA1392" s="80">
        <v>2</v>
      </c>
      <c r="AB1392" s="80" t="s">
        <v>9478</v>
      </c>
      <c r="AC1392" s="80">
        <v>0</v>
      </c>
      <c r="AE1392" s="80">
        <v>2</v>
      </c>
      <c r="AF1392" s="80">
        <v>0</v>
      </c>
      <c r="AG1392" s="80">
        <v>0</v>
      </c>
      <c r="AI1392" s="80">
        <v>150</v>
      </c>
      <c r="DR1392" s="80">
        <v>72</v>
      </c>
      <c r="HA1392" s="80">
        <v>0</v>
      </c>
      <c r="HT1392" s="80">
        <v>0</v>
      </c>
      <c r="IP1392" s="80">
        <v>95</v>
      </c>
      <c r="LX1392" s="80">
        <v>90</v>
      </c>
      <c r="PG1392" s="80">
        <v>20</v>
      </c>
      <c r="SP1392" s="80">
        <v>97.9</v>
      </c>
      <c r="VX1392" s="80">
        <v>0</v>
      </c>
      <c r="WQ1392" s="80">
        <v>0</v>
      </c>
      <c r="AGS1392" s="18">
        <v>0</v>
      </c>
      <c r="AGT1392" s="18">
        <v>0</v>
      </c>
      <c r="AGU1392" s="18">
        <v>0</v>
      </c>
      <c r="AGV1392" s="18">
        <v>0</v>
      </c>
      <c r="AGW1392" s="18">
        <v>0</v>
      </c>
      <c r="AGX1392" s="18">
        <v>0</v>
      </c>
      <c r="AGY1392" s="18">
        <v>0</v>
      </c>
      <c r="AGZ1392" s="18">
        <v>0</v>
      </c>
      <c r="AHA1392" s="18">
        <v>0</v>
      </c>
      <c r="AHB1392" s="18">
        <v>0</v>
      </c>
      <c r="AHC1392" s="18">
        <v>1</v>
      </c>
      <c r="AHD1392" s="18">
        <v>0</v>
      </c>
      <c r="AHE1392" s="18">
        <v>0</v>
      </c>
      <c r="AHF1392" s="18">
        <v>0</v>
      </c>
      <c r="AHG1392" s="18"/>
      <c r="AHH1392" s="18">
        <v>0</v>
      </c>
      <c r="AHI1392" s="18">
        <v>0</v>
      </c>
      <c r="AHJ1392" s="18"/>
      <c r="AHK1392" s="18">
        <v>0</v>
      </c>
      <c r="AHL1392" s="18">
        <v>0</v>
      </c>
      <c r="AHM1392" s="18">
        <v>0</v>
      </c>
      <c r="AHN1392" s="18">
        <v>0</v>
      </c>
      <c r="AHO1392" s="18">
        <v>0</v>
      </c>
      <c r="AHP1392" s="18">
        <v>0</v>
      </c>
      <c r="AHQ1392" s="18">
        <v>0</v>
      </c>
      <c r="AHR1392" s="18">
        <v>0</v>
      </c>
      <c r="AIM1392" s="18">
        <v>0</v>
      </c>
      <c r="AIN1392" s="18">
        <v>0</v>
      </c>
      <c r="AIO1392" s="18">
        <v>0</v>
      </c>
      <c r="AIP1392" s="18">
        <v>0</v>
      </c>
      <c r="AIQ1392" s="18">
        <v>0</v>
      </c>
      <c r="AIR1392" s="18">
        <v>0</v>
      </c>
      <c r="AIS1392" s="18"/>
      <c r="AIT1392" s="18">
        <v>1</v>
      </c>
      <c r="AIU1392" s="18"/>
      <c r="AIV1392" s="18">
        <v>0</v>
      </c>
      <c r="AIW1392" s="18">
        <v>0</v>
      </c>
      <c r="AIX1392" s="18">
        <v>33</v>
      </c>
      <c r="AIY1392" s="18"/>
      <c r="AIZ1392" s="18"/>
      <c r="AJA1392" s="18"/>
      <c r="AJB1392" s="18"/>
      <c r="AJC1392" s="18"/>
    </row>
    <row r="1393" spans="1:951" s="1" customFormat="1">
      <c r="A1393" s="1">
        <v>293</v>
      </c>
      <c r="B1393" s="1">
        <v>1</v>
      </c>
      <c r="C1393" s="1">
        <v>0</v>
      </c>
      <c r="Z1393" s="1">
        <v>0</v>
      </c>
      <c r="AA1393" s="1">
        <v>1</v>
      </c>
      <c r="AB1393" s="1" t="s">
        <v>9479</v>
      </c>
      <c r="AC1393" s="1">
        <v>0</v>
      </c>
      <c r="AE1393" s="1">
        <v>0</v>
      </c>
      <c r="AG1393" s="1">
        <v>0</v>
      </c>
      <c r="AAY1393" s="1">
        <v>20</v>
      </c>
      <c r="AAZ1393" s="1">
        <v>20</v>
      </c>
      <c r="ABA1393" s="1">
        <v>20</v>
      </c>
      <c r="ABU1393" s="1">
        <v>136</v>
      </c>
      <c r="ABV1393" s="1">
        <v>135</v>
      </c>
      <c r="ABW1393" s="1">
        <v>135</v>
      </c>
      <c r="ABX1393" s="1">
        <v>5.4</v>
      </c>
      <c r="ABY1393" s="1">
        <v>6.1</v>
      </c>
      <c r="ABZ1393" s="1">
        <v>5.6</v>
      </c>
      <c r="ACA1393" s="1">
        <v>103</v>
      </c>
      <c r="ACB1393" s="1">
        <v>101</v>
      </c>
      <c r="ACC1393" s="1">
        <v>101</v>
      </c>
      <c r="ACD1393" s="1">
        <v>8.4</v>
      </c>
      <c r="ACE1393" s="1">
        <v>8.5</v>
      </c>
      <c r="ACF1393" s="1">
        <v>8.6</v>
      </c>
      <c r="ACG1393" s="1">
        <v>214</v>
      </c>
      <c r="ACH1393" s="1">
        <v>233</v>
      </c>
      <c r="ACI1393" s="1">
        <v>321</v>
      </c>
      <c r="ACJ1393" s="1">
        <v>329</v>
      </c>
      <c r="ACK1393" s="1">
        <v>309</v>
      </c>
      <c r="ACQ1393" s="1">
        <v>19</v>
      </c>
      <c r="ACR1393" s="1">
        <v>18</v>
      </c>
      <c r="ACS1393" s="1">
        <v>18</v>
      </c>
      <c r="ACT1393" s="1">
        <v>1.41</v>
      </c>
      <c r="ACU1393" s="1">
        <v>1.43</v>
      </c>
      <c r="ACV1393" s="1">
        <v>1.45</v>
      </c>
      <c r="ACW1393" s="1">
        <v>13</v>
      </c>
      <c r="ACX1393" s="1">
        <v>14</v>
      </c>
      <c r="ACY1393" s="1">
        <v>14</v>
      </c>
      <c r="ACZ1393" s="1">
        <v>6.7</v>
      </c>
      <c r="ADB1393" s="1">
        <v>3.5</v>
      </c>
      <c r="ADD1393" s="1" t="s">
        <v>6057</v>
      </c>
      <c r="ADF1393" s="1">
        <v>3.2</v>
      </c>
      <c r="ADH1393" s="1">
        <v>174</v>
      </c>
      <c r="ADJ1393" s="1">
        <v>108</v>
      </c>
      <c r="ADL1393" s="1">
        <v>190</v>
      </c>
      <c r="AFZ1393" s="1">
        <v>1</v>
      </c>
      <c r="AGS1393" s="1">
        <v>0</v>
      </c>
      <c r="AGT1393" s="1">
        <v>0</v>
      </c>
      <c r="AGU1393" s="1">
        <v>0</v>
      </c>
      <c r="AGV1393" s="1">
        <v>0</v>
      </c>
      <c r="AGW1393" s="1">
        <v>0</v>
      </c>
      <c r="AGX1393" s="1">
        <v>0</v>
      </c>
      <c r="AGY1393" s="1">
        <v>0</v>
      </c>
      <c r="AGZ1393" s="1">
        <v>0</v>
      </c>
      <c r="AHA1393" s="1">
        <v>0</v>
      </c>
      <c r="AHB1393" s="1">
        <v>0</v>
      </c>
      <c r="AHC1393" s="1">
        <v>1</v>
      </c>
      <c r="AHD1393" s="1">
        <v>0</v>
      </c>
      <c r="AHE1393" s="1">
        <v>0</v>
      </c>
      <c r="AHF1393" s="1">
        <v>0</v>
      </c>
      <c r="AHH1393" s="1">
        <v>0</v>
      </c>
      <c r="AHI1393" s="1">
        <v>0</v>
      </c>
      <c r="AHK1393" s="1">
        <v>0</v>
      </c>
      <c r="AHL1393" s="1">
        <v>0</v>
      </c>
      <c r="AHM1393" s="1">
        <v>0</v>
      </c>
      <c r="AHN1393" s="1">
        <v>0</v>
      </c>
      <c r="AHO1393" s="1">
        <v>0</v>
      </c>
      <c r="AHP1393" s="1">
        <v>0</v>
      </c>
      <c r="AHQ1393" s="1">
        <v>0</v>
      </c>
      <c r="AHR1393" s="1">
        <v>0</v>
      </c>
      <c r="AIM1393" s="1">
        <v>0</v>
      </c>
      <c r="AIN1393" s="1">
        <v>0</v>
      </c>
      <c r="AIO1393" s="1">
        <v>0</v>
      </c>
      <c r="AIP1393" s="1">
        <v>1</v>
      </c>
      <c r="AIQ1393" s="1">
        <v>1</v>
      </c>
      <c r="AIR1393" s="1">
        <v>1</v>
      </c>
      <c r="AIS1393" s="1">
        <v>1</v>
      </c>
      <c r="AIT1393" s="3">
        <v>0</v>
      </c>
      <c r="AIV1393" s="1">
        <v>0</v>
      </c>
      <c r="AIW1393" s="1">
        <v>0</v>
      </c>
    </row>
    <row r="1394" spans="1:951" s="1" customFormat="1">
      <c r="B1394" s="1">
        <v>2</v>
      </c>
      <c r="C1394" s="1">
        <v>1</v>
      </c>
      <c r="D1394" s="1" t="s">
        <v>5965</v>
      </c>
      <c r="O1394" s="1">
        <v>0</v>
      </c>
      <c r="Z1394" s="1">
        <v>0</v>
      </c>
      <c r="AA1394" s="1">
        <v>2</v>
      </c>
      <c r="AB1394" s="1" t="s">
        <v>9480</v>
      </c>
      <c r="AC1394" s="1">
        <v>1</v>
      </c>
      <c r="AD1394" s="1">
        <v>0</v>
      </c>
      <c r="AE1394" s="1">
        <v>2</v>
      </c>
      <c r="AF1394" s="1">
        <v>0</v>
      </c>
      <c r="AG1394" s="1">
        <v>0</v>
      </c>
      <c r="AI1394" s="1">
        <v>148</v>
      </c>
      <c r="AJ1394" s="1">
        <v>160</v>
      </c>
      <c r="AK1394" s="1">
        <v>138</v>
      </c>
      <c r="AL1394" s="1">
        <v>138</v>
      </c>
      <c r="DR1394" s="1">
        <v>70</v>
      </c>
      <c r="DS1394" s="1">
        <v>80</v>
      </c>
      <c r="DT1394" s="1">
        <v>60</v>
      </c>
      <c r="DU1394" s="1">
        <v>70</v>
      </c>
      <c r="HA1394" s="1">
        <v>0</v>
      </c>
      <c r="HB1394" s="1">
        <v>2</v>
      </c>
      <c r="HC1394" s="1">
        <v>2</v>
      </c>
      <c r="HD1394" s="1">
        <v>0</v>
      </c>
      <c r="HT1394" s="1">
        <v>0</v>
      </c>
      <c r="HU1394" s="1">
        <v>0</v>
      </c>
      <c r="HV1394" s="1">
        <v>0</v>
      </c>
      <c r="HW1394" s="1">
        <v>0</v>
      </c>
      <c r="IP1394" s="1">
        <v>98</v>
      </c>
      <c r="IQ1394" s="1">
        <v>98</v>
      </c>
      <c r="IR1394" s="1">
        <v>98</v>
      </c>
      <c r="IS1394" s="1">
        <v>98</v>
      </c>
      <c r="LX1394" s="1">
        <v>66</v>
      </c>
      <c r="LY1394" s="1">
        <v>66</v>
      </c>
      <c r="LZ1394" s="1">
        <v>68</v>
      </c>
      <c r="MA1394" s="1">
        <v>58</v>
      </c>
      <c r="PG1394" s="1">
        <v>16</v>
      </c>
      <c r="PH1394" s="1">
        <v>16</v>
      </c>
      <c r="PI1394" s="1">
        <v>16</v>
      </c>
      <c r="PJ1394" s="1">
        <v>16</v>
      </c>
      <c r="SP1394" s="1">
        <v>97.6</v>
      </c>
      <c r="SR1394" s="1">
        <v>97.5</v>
      </c>
      <c r="SS1394" s="1">
        <v>97.1</v>
      </c>
      <c r="VX1394" s="1">
        <v>0</v>
      </c>
      <c r="VZ1394" s="1">
        <v>0</v>
      </c>
      <c r="WA1394" s="1">
        <v>0</v>
      </c>
      <c r="WQ1394" s="1">
        <v>0</v>
      </c>
      <c r="WR1394" s="1">
        <v>0</v>
      </c>
      <c r="WS1394" s="1">
        <v>0</v>
      </c>
      <c r="WT1394" s="1">
        <v>0</v>
      </c>
      <c r="AAY1394" s="1">
        <v>20</v>
      </c>
      <c r="AAZ1394" s="1">
        <v>23</v>
      </c>
      <c r="ABC1394" s="1">
        <v>11.9</v>
      </c>
      <c r="ABF1394" s="1">
        <v>35</v>
      </c>
      <c r="ABU1394" s="1">
        <v>132</v>
      </c>
      <c r="ABV1394" s="1">
        <v>131</v>
      </c>
      <c r="ABX1394" s="1">
        <v>6.7</v>
      </c>
      <c r="ABY1394" s="1">
        <v>5.4</v>
      </c>
      <c r="ACA1394" s="1">
        <v>96</v>
      </c>
      <c r="ACB1394" s="1">
        <v>100</v>
      </c>
      <c r="ACD1394" s="1">
        <v>9.6</v>
      </c>
      <c r="ACE1394" s="1">
        <v>1.18</v>
      </c>
      <c r="ACG1394" s="1">
        <v>411</v>
      </c>
      <c r="ACH1394" s="1">
        <v>281</v>
      </c>
      <c r="ACI1394" s="1">
        <v>282</v>
      </c>
      <c r="ACJ1394" s="1">
        <v>408</v>
      </c>
      <c r="ACK1394" s="1">
        <v>183</v>
      </c>
      <c r="ACQ1394" s="1">
        <v>25</v>
      </c>
      <c r="ACR1394" s="1">
        <v>18</v>
      </c>
      <c r="ACT1394" s="1">
        <v>1.46</v>
      </c>
      <c r="ACU1394" s="1">
        <v>1.6</v>
      </c>
      <c r="ACW1394" s="1">
        <v>16</v>
      </c>
      <c r="ACX1394" s="1">
        <v>14</v>
      </c>
      <c r="ACZ1394" s="1">
        <v>7.6</v>
      </c>
      <c r="ADB1394" s="1">
        <v>4.0999999999999996</v>
      </c>
      <c r="ADD1394" s="1">
        <v>0.3</v>
      </c>
      <c r="ADF1394" s="1">
        <v>3.5</v>
      </c>
      <c r="ADH1394" s="1">
        <v>220</v>
      </c>
      <c r="ADJ1394" s="1">
        <v>171</v>
      </c>
      <c r="ADL1394" s="1">
        <v>289</v>
      </c>
      <c r="AGS1394" s="1">
        <v>1</v>
      </c>
      <c r="AGT1394" s="1">
        <v>1</v>
      </c>
      <c r="AGU1394" s="1">
        <v>1</v>
      </c>
      <c r="AGV1394" s="1">
        <v>0</v>
      </c>
      <c r="AGW1394" s="1">
        <v>0</v>
      </c>
      <c r="AGX1394" s="1">
        <v>0</v>
      </c>
      <c r="AGY1394" s="1">
        <v>0</v>
      </c>
      <c r="AGZ1394" s="1">
        <v>6</v>
      </c>
      <c r="AHA1394" s="1">
        <v>0</v>
      </c>
      <c r="AHB1394" s="1">
        <v>0</v>
      </c>
      <c r="AHC1394" s="1">
        <v>1</v>
      </c>
      <c r="AHD1394" s="1">
        <v>0</v>
      </c>
      <c r="AHE1394" s="1">
        <v>0</v>
      </c>
      <c r="AHF1394" s="1">
        <v>0</v>
      </c>
      <c r="AHH1394" s="1">
        <v>0</v>
      </c>
      <c r="AHI1394" s="1">
        <v>0</v>
      </c>
      <c r="AHK1394" s="1">
        <v>0</v>
      </c>
      <c r="AHL1394" s="1">
        <v>0</v>
      </c>
      <c r="AHM1394" s="1">
        <v>0</v>
      </c>
      <c r="AHN1394" s="1">
        <v>0</v>
      </c>
      <c r="AHO1394" s="1">
        <v>0</v>
      </c>
      <c r="AHP1394" s="1">
        <v>0</v>
      </c>
      <c r="AHQ1394" s="1">
        <v>0</v>
      </c>
      <c r="AHR1394" s="1">
        <v>1</v>
      </c>
      <c r="AIM1394" s="1">
        <v>0</v>
      </c>
      <c r="AIN1394" s="1">
        <v>0</v>
      </c>
      <c r="AIO1394" s="1">
        <v>0</v>
      </c>
      <c r="AIT1394" s="3">
        <v>4</v>
      </c>
      <c r="AIV1394" s="1">
        <v>0</v>
      </c>
      <c r="AIW1394" s="1">
        <v>1</v>
      </c>
      <c r="AIX1394" s="1">
        <v>52</v>
      </c>
      <c r="AIY1394" s="1">
        <v>55</v>
      </c>
      <c r="AIZ1394" s="1">
        <v>57</v>
      </c>
      <c r="AJA1394" s="1">
        <v>30</v>
      </c>
    </row>
    <row r="1395" spans="1:951" s="1" customFormat="1">
      <c r="B1395" s="1">
        <v>3</v>
      </c>
      <c r="C1395" s="1">
        <v>0</v>
      </c>
      <c r="Z1395" s="1">
        <v>0</v>
      </c>
      <c r="AA1395" s="1">
        <v>2</v>
      </c>
      <c r="AB1395" s="1" t="s">
        <v>9481</v>
      </c>
      <c r="AC1395" s="1">
        <v>0</v>
      </c>
      <c r="AE1395" s="1">
        <v>3</v>
      </c>
      <c r="AF1395" s="1">
        <v>0</v>
      </c>
      <c r="AG1395" s="1">
        <v>0</v>
      </c>
      <c r="AI1395" s="1">
        <v>150</v>
      </c>
      <c r="AJ1395" s="1">
        <v>150</v>
      </c>
      <c r="DR1395" s="1">
        <v>78</v>
      </c>
      <c r="DS1395" s="1">
        <v>74</v>
      </c>
      <c r="HA1395" s="1">
        <v>0</v>
      </c>
      <c r="HB1395" s="1">
        <v>0</v>
      </c>
      <c r="HT1395" s="1">
        <v>0</v>
      </c>
      <c r="HU1395" s="1">
        <v>0</v>
      </c>
      <c r="IP1395" s="1">
        <v>99</v>
      </c>
      <c r="IQ1395" s="1">
        <v>98</v>
      </c>
      <c r="LX1395" s="1">
        <v>58</v>
      </c>
      <c r="LY1395" s="1">
        <v>66</v>
      </c>
      <c r="PG1395" s="1">
        <v>16</v>
      </c>
      <c r="PH1395" s="1">
        <v>18</v>
      </c>
      <c r="SP1395" s="1">
        <v>96.4</v>
      </c>
      <c r="SQ1395" s="1">
        <v>97.3</v>
      </c>
      <c r="VX1395" s="1">
        <v>0</v>
      </c>
      <c r="VY1395" s="1">
        <v>0</v>
      </c>
      <c r="WQ1395" s="1">
        <v>0</v>
      </c>
      <c r="WR1395" s="1">
        <v>0</v>
      </c>
      <c r="AAY1395" s="1">
        <v>20</v>
      </c>
      <c r="AAZ1395" s="1">
        <v>20</v>
      </c>
      <c r="ABA1395" s="1">
        <v>21</v>
      </c>
      <c r="ABB1395" s="1">
        <v>11.9</v>
      </c>
      <c r="ABD1395" s="1">
        <v>12.2</v>
      </c>
      <c r="ABE1395" s="1">
        <v>35</v>
      </c>
      <c r="ABG1395" s="1">
        <v>36</v>
      </c>
      <c r="ABU1395" s="1">
        <v>130</v>
      </c>
      <c r="ABV1395" s="1">
        <v>131</v>
      </c>
      <c r="ABW1395" s="1">
        <v>133</v>
      </c>
      <c r="ABX1395" s="1">
        <v>6</v>
      </c>
      <c r="ABY1395" s="1">
        <v>6.5</v>
      </c>
      <c r="ABZ1395" s="1">
        <v>5.0999999999999996</v>
      </c>
      <c r="ACA1395" s="1">
        <v>106</v>
      </c>
      <c r="ACB1395" s="1">
        <v>94</v>
      </c>
      <c r="ACC1395" s="1">
        <v>104</v>
      </c>
      <c r="ACD1395" s="1">
        <v>1.01</v>
      </c>
      <c r="ACE1395" s="1">
        <v>9.6999999999999993</v>
      </c>
      <c r="ACF1395" s="1">
        <v>1.06</v>
      </c>
      <c r="ACG1395" s="1">
        <v>345</v>
      </c>
      <c r="ACH1395" s="1">
        <v>314</v>
      </c>
      <c r="ACI1395" s="1">
        <v>107</v>
      </c>
      <c r="ACJ1395" s="1">
        <v>326</v>
      </c>
      <c r="ACK1395" s="1">
        <v>259</v>
      </c>
      <c r="ACQ1395" s="1">
        <v>27</v>
      </c>
      <c r="ACR1395" s="1">
        <v>24</v>
      </c>
      <c r="ACS1395" s="1">
        <v>30</v>
      </c>
      <c r="ACT1395" s="1">
        <v>1.7</v>
      </c>
      <c r="ACU1395" s="1">
        <v>1.68</v>
      </c>
      <c r="ACV1395" s="1">
        <v>1.9</v>
      </c>
      <c r="ACW1395" s="1">
        <v>11</v>
      </c>
      <c r="ACX1395" s="1">
        <v>17</v>
      </c>
      <c r="ACY1395" s="1">
        <v>14</v>
      </c>
      <c r="ACZ1395" s="1">
        <v>8.1999999999999993</v>
      </c>
      <c r="ADB1395" s="1">
        <v>4.5</v>
      </c>
      <c r="ADD1395" s="1">
        <v>0.3</v>
      </c>
      <c r="ADF1395" s="1">
        <v>3.7</v>
      </c>
      <c r="ADH1395" s="1">
        <v>236</v>
      </c>
      <c r="ADJ1395" s="1">
        <v>141</v>
      </c>
      <c r="ADL1395" s="1">
        <v>283</v>
      </c>
      <c r="AGS1395" s="1">
        <v>1</v>
      </c>
      <c r="AGT1395" s="1">
        <v>1</v>
      </c>
      <c r="AGU1395" s="1">
        <v>1</v>
      </c>
      <c r="AGV1395" s="1">
        <v>0</v>
      </c>
      <c r="AGW1395" s="1">
        <v>0</v>
      </c>
      <c r="AGX1395" s="1">
        <v>0</v>
      </c>
      <c r="AGY1395" s="1">
        <v>0</v>
      </c>
      <c r="AGZ1395" s="1">
        <v>3</v>
      </c>
      <c r="AHA1395" s="1">
        <v>0</v>
      </c>
      <c r="AHB1395" s="1">
        <v>0</v>
      </c>
      <c r="AHC1395" s="1">
        <v>1</v>
      </c>
      <c r="AHD1395" s="1">
        <v>0</v>
      </c>
      <c r="AHE1395" s="1">
        <v>0</v>
      </c>
      <c r="AHF1395" s="1">
        <v>0</v>
      </c>
      <c r="AHH1395" s="1">
        <v>0</v>
      </c>
      <c r="AHI1395" s="1">
        <v>0</v>
      </c>
      <c r="AHK1395" s="1">
        <v>0</v>
      </c>
      <c r="AHL1395" s="1">
        <v>0</v>
      </c>
      <c r="AHM1395" s="1">
        <v>0</v>
      </c>
      <c r="AHN1395" s="1">
        <v>0</v>
      </c>
      <c r="AHO1395" s="1">
        <v>0</v>
      </c>
      <c r="AHP1395" s="1">
        <v>0</v>
      </c>
      <c r="AHQ1395" s="1">
        <v>0</v>
      </c>
      <c r="AHR1395" s="1">
        <v>1</v>
      </c>
      <c r="AIM1395" s="1">
        <v>0</v>
      </c>
      <c r="AIN1395" s="1">
        <v>0</v>
      </c>
      <c r="AIO1395" s="1">
        <v>0</v>
      </c>
      <c r="AIT1395" s="3">
        <v>2</v>
      </c>
      <c r="AIV1395" s="1">
        <v>0</v>
      </c>
      <c r="AIW1395" s="1">
        <v>0</v>
      </c>
      <c r="AIX1395" s="1">
        <v>53</v>
      </c>
      <c r="AIY1395" s="1">
        <v>84</v>
      </c>
    </row>
    <row r="1396" spans="1:951" s="1" customFormat="1">
      <c r="B1396" s="1">
        <v>4</v>
      </c>
      <c r="C1396" s="1">
        <v>1</v>
      </c>
      <c r="D1396" s="1" t="s">
        <v>9482</v>
      </c>
      <c r="E1396" s="1" t="s">
        <v>9483</v>
      </c>
      <c r="O1396" s="1">
        <v>1</v>
      </c>
      <c r="P1396" s="1">
        <v>0</v>
      </c>
      <c r="Z1396" s="1">
        <v>0</v>
      </c>
      <c r="AA1396" s="1">
        <v>2</v>
      </c>
      <c r="AB1396" s="1" t="s">
        <v>9484</v>
      </c>
      <c r="AC1396" s="1">
        <v>0</v>
      </c>
      <c r="AE1396" s="1">
        <v>2</v>
      </c>
      <c r="AF1396" s="1">
        <v>0</v>
      </c>
      <c r="AG1396" s="1">
        <v>0</v>
      </c>
      <c r="AI1396" s="1">
        <v>158</v>
      </c>
      <c r="AJ1396" s="1">
        <v>148</v>
      </c>
      <c r="DR1396" s="1">
        <v>70</v>
      </c>
      <c r="DS1396" s="1">
        <v>76</v>
      </c>
      <c r="HA1396" s="1">
        <v>0</v>
      </c>
      <c r="HB1396" s="1">
        <v>0</v>
      </c>
      <c r="HT1396" s="1">
        <v>0</v>
      </c>
      <c r="HU1396" s="1">
        <v>0</v>
      </c>
      <c r="IP1396" s="1">
        <v>98</v>
      </c>
      <c r="IQ1396" s="1">
        <v>99</v>
      </c>
      <c r="LX1396" s="1">
        <v>72</v>
      </c>
      <c r="LY1396" s="1">
        <v>68</v>
      </c>
      <c r="PG1396" s="1">
        <v>18</v>
      </c>
      <c r="PH1396" s="1">
        <v>20</v>
      </c>
      <c r="SP1396" s="1">
        <v>94.5</v>
      </c>
      <c r="SQ1396" s="1">
        <v>96.3</v>
      </c>
      <c r="VX1396" s="1">
        <v>0</v>
      </c>
      <c r="VY1396" s="1">
        <v>0</v>
      </c>
      <c r="WQ1396" s="1">
        <v>0</v>
      </c>
      <c r="WR1396" s="1">
        <v>0</v>
      </c>
      <c r="AAY1396" s="1">
        <v>20</v>
      </c>
      <c r="AAZ1396" s="1">
        <v>16</v>
      </c>
      <c r="ABB1396" s="1">
        <v>11.2</v>
      </c>
      <c r="ABE1396" s="1">
        <v>36</v>
      </c>
      <c r="ABU1396" s="1">
        <v>134</v>
      </c>
      <c r="ABV1396" s="1">
        <v>133</v>
      </c>
      <c r="ABX1396" s="1">
        <v>5.2</v>
      </c>
      <c r="ABY1396" s="1">
        <v>5.6</v>
      </c>
      <c r="ACA1396" s="1">
        <v>107</v>
      </c>
      <c r="ACB1396" s="1">
        <v>94</v>
      </c>
      <c r="ACD1396" s="1">
        <v>1.07</v>
      </c>
      <c r="ACE1396" s="1">
        <v>9.5</v>
      </c>
      <c r="ACG1396" s="1">
        <v>313</v>
      </c>
      <c r="ACH1396" s="1">
        <v>299</v>
      </c>
      <c r="ACI1396" s="1">
        <v>249</v>
      </c>
      <c r="ACJ1396" s="1">
        <v>245</v>
      </c>
      <c r="ACK1396" s="1">
        <v>253</v>
      </c>
      <c r="ACQ1396" s="1">
        <v>30</v>
      </c>
      <c r="ACR1396" s="1">
        <v>33</v>
      </c>
      <c r="ACT1396" s="1">
        <v>1.9</v>
      </c>
      <c r="ACU1396" s="1">
        <v>1.92</v>
      </c>
      <c r="ACW1396" s="1">
        <v>13</v>
      </c>
      <c r="ACX1396" s="1">
        <v>23</v>
      </c>
      <c r="ACZ1396" s="1">
        <v>8</v>
      </c>
      <c r="ADB1396" s="1">
        <v>4.4000000000000004</v>
      </c>
      <c r="ADD1396" s="1">
        <v>0.3</v>
      </c>
      <c r="ADF1396" s="1">
        <v>3.6</v>
      </c>
      <c r="ADH1396" s="1">
        <v>233</v>
      </c>
      <c r="ADJ1396" s="1">
        <v>123</v>
      </c>
      <c r="ADL1396" s="1">
        <v>249</v>
      </c>
      <c r="AGS1396" s="1">
        <v>0</v>
      </c>
      <c r="AGT1396" s="1">
        <v>0</v>
      </c>
      <c r="AGU1396" s="1">
        <v>0</v>
      </c>
      <c r="AGV1396" s="1">
        <v>0</v>
      </c>
      <c r="AGW1396" s="1">
        <v>0</v>
      </c>
      <c r="AGX1396" s="1">
        <v>0</v>
      </c>
      <c r="AGY1396" s="1">
        <v>0</v>
      </c>
      <c r="AGZ1396" s="1">
        <v>4</v>
      </c>
      <c r="AHA1396" s="1">
        <v>0</v>
      </c>
      <c r="AHB1396" s="1">
        <v>0</v>
      </c>
      <c r="AHC1396" s="1">
        <v>1</v>
      </c>
      <c r="AHD1396" s="1">
        <v>0</v>
      </c>
      <c r="AHE1396" s="1">
        <v>0</v>
      </c>
      <c r="AHF1396" s="1">
        <v>0</v>
      </c>
      <c r="AHH1396" s="1">
        <v>0</v>
      </c>
      <c r="AHI1396" s="1">
        <v>0</v>
      </c>
      <c r="AHK1396" s="1">
        <v>0</v>
      </c>
      <c r="AHL1396" s="1">
        <v>0</v>
      </c>
      <c r="AHM1396" s="1">
        <v>0</v>
      </c>
      <c r="AHN1396" s="1">
        <v>0</v>
      </c>
      <c r="AHO1396" s="1">
        <v>0</v>
      </c>
      <c r="AHP1396" s="1">
        <v>0</v>
      </c>
      <c r="AHQ1396" s="1">
        <v>0</v>
      </c>
      <c r="AHR1396" s="1">
        <v>0</v>
      </c>
      <c r="AIM1396" s="1">
        <v>0</v>
      </c>
      <c r="AIN1396" s="1">
        <v>0</v>
      </c>
      <c r="AIO1396" s="1">
        <v>0</v>
      </c>
      <c r="AIT1396" s="3">
        <v>2</v>
      </c>
      <c r="AIV1396" s="1">
        <v>0</v>
      </c>
      <c r="AIW1396" s="1">
        <v>0</v>
      </c>
      <c r="AIX1396" s="1">
        <v>30</v>
      </c>
      <c r="AIY1396" s="1">
        <v>53</v>
      </c>
    </row>
    <row r="1397" spans="1:951" s="18" customFormat="1">
      <c r="B1397" s="18">
        <v>5</v>
      </c>
      <c r="C1397" s="18">
        <v>1</v>
      </c>
      <c r="D1397" s="18" t="s">
        <v>9485</v>
      </c>
      <c r="O1397" s="18">
        <v>1</v>
      </c>
      <c r="Z1397" s="18">
        <v>0</v>
      </c>
      <c r="AA1397" s="18">
        <v>2</v>
      </c>
      <c r="AC1397" s="18">
        <v>0</v>
      </c>
      <c r="AE1397" s="18">
        <v>1</v>
      </c>
      <c r="AF1397" s="18">
        <v>0</v>
      </c>
      <c r="AG1397" s="18">
        <v>0</v>
      </c>
      <c r="AI1397" s="18">
        <v>158</v>
      </c>
      <c r="DR1397" s="18">
        <v>80</v>
      </c>
      <c r="HA1397" s="18">
        <v>2</v>
      </c>
      <c r="HT1397" s="18">
        <v>0</v>
      </c>
      <c r="IP1397" s="18">
        <v>97</v>
      </c>
      <c r="LX1397" s="18">
        <v>70</v>
      </c>
      <c r="PG1397" s="18">
        <v>19</v>
      </c>
      <c r="SP1397" s="18">
        <v>97.1</v>
      </c>
      <c r="VX1397" s="18">
        <v>0</v>
      </c>
      <c r="WQ1397" s="18">
        <v>0</v>
      </c>
      <c r="AAY1397" s="18">
        <v>18</v>
      </c>
      <c r="ABU1397" s="18">
        <v>132</v>
      </c>
      <c r="ABX1397" s="18">
        <v>5.7</v>
      </c>
      <c r="ACA1397" s="18">
        <v>92</v>
      </c>
      <c r="ACD1397" s="18">
        <v>10</v>
      </c>
      <c r="ACG1397" s="18">
        <v>422</v>
      </c>
      <c r="ACH1397" s="18">
        <v>230</v>
      </c>
      <c r="ACI1397" s="18">
        <v>366</v>
      </c>
      <c r="ACJ1397" s="18">
        <v>247</v>
      </c>
      <c r="ACQ1397" s="18">
        <v>30</v>
      </c>
      <c r="ACT1397" s="18">
        <v>1.61</v>
      </c>
      <c r="ACW1397" s="18">
        <v>22</v>
      </c>
      <c r="ACZ1397" s="18">
        <v>8.3000000000000007</v>
      </c>
      <c r="ADB1397" s="18">
        <v>4.7</v>
      </c>
      <c r="ADD1397" s="18">
        <v>0.4</v>
      </c>
      <c r="ADF1397" s="18">
        <v>3.6</v>
      </c>
      <c r="ADH1397" s="18">
        <v>273</v>
      </c>
      <c r="ADJ1397" s="18">
        <v>190</v>
      </c>
      <c r="ADL1397" s="18">
        <v>323</v>
      </c>
      <c r="AGS1397" s="18">
        <v>0</v>
      </c>
      <c r="AGT1397" s="18">
        <v>0</v>
      </c>
      <c r="AGU1397" s="18">
        <v>0</v>
      </c>
      <c r="AGV1397" s="18">
        <v>0</v>
      </c>
      <c r="AGW1397" s="18">
        <v>0</v>
      </c>
      <c r="AGX1397" s="18">
        <v>0</v>
      </c>
      <c r="AGY1397" s="18">
        <v>0</v>
      </c>
      <c r="AGZ1397" s="18">
        <v>1</v>
      </c>
      <c r="AHA1397" s="18">
        <v>0</v>
      </c>
      <c r="AHB1397" s="18">
        <v>0</v>
      </c>
      <c r="AHC1397" s="18">
        <v>1</v>
      </c>
      <c r="AHD1397" s="18">
        <v>0</v>
      </c>
      <c r="AHE1397" s="18">
        <v>0</v>
      </c>
      <c r="AHF1397" s="18">
        <v>0</v>
      </c>
      <c r="AHH1397" s="18">
        <v>0</v>
      </c>
      <c r="AHI1397" s="18">
        <v>0</v>
      </c>
      <c r="AHK1397" s="18">
        <v>0</v>
      </c>
      <c r="AHL1397" s="18">
        <v>0</v>
      </c>
      <c r="AHM1397" s="18">
        <v>0</v>
      </c>
      <c r="AHN1397" s="18">
        <v>0</v>
      </c>
      <c r="AHO1397" s="18">
        <v>0</v>
      </c>
      <c r="AHP1397" s="18">
        <v>0</v>
      </c>
      <c r="AHQ1397" s="18">
        <v>0</v>
      </c>
      <c r="AHR1397" s="18">
        <v>0</v>
      </c>
      <c r="AIM1397" s="18">
        <v>0</v>
      </c>
      <c r="AIN1397" s="18">
        <v>0</v>
      </c>
      <c r="AIO1397" s="18">
        <v>0</v>
      </c>
      <c r="AIT1397" s="79">
        <v>1</v>
      </c>
      <c r="AIV1397" s="18">
        <v>0</v>
      </c>
      <c r="AIW1397" s="18">
        <v>0</v>
      </c>
      <c r="AIX1397" s="18">
        <v>19</v>
      </c>
    </row>
    <row r="1398" spans="1:951" s="14" customFormat="1">
      <c r="A1398" s="58" t="s">
        <v>9499</v>
      </c>
      <c r="B1398" s="14">
        <v>1</v>
      </c>
      <c r="C1398" s="114" t="s">
        <v>2309</v>
      </c>
      <c r="D1398" s="14" t="s">
        <v>9486</v>
      </c>
      <c r="F1398" s="63"/>
      <c r="G1398" s="58"/>
      <c r="H1398" s="114"/>
      <c r="O1398" s="114" t="s">
        <v>2308</v>
      </c>
      <c r="P1398" s="114"/>
      <c r="Q1398" s="114"/>
      <c r="R1398" s="114"/>
      <c r="S1398" s="114"/>
      <c r="T1398" s="114"/>
      <c r="U1398" s="114"/>
      <c r="V1398" s="114"/>
      <c r="W1398" s="114"/>
      <c r="X1398" s="114"/>
      <c r="Y1398" s="114"/>
      <c r="Z1398" s="14">
        <v>0</v>
      </c>
      <c r="AA1398" s="60">
        <v>1</v>
      </c>
      <c r="AC1398" s="114" t="s">
        <v>2308</v>
      </c>
      <c r="AD1398" s="114"/>
      <c r="AE1398" s="114" t="s">
        <v>2308</v>
      </c>
      <c r="AF1398" s="114"/>
      <c r="AG1398" s="114" t="s">
        <v>2308</v>
      </c>
      <c r="AH1398" s="114"/>
      <c r="AI1398" s="14">
        <v>148</v>
      </c>
      <c r="DR1398" s="114" t="s">
        <v>8503</v>
      </c>
      <c r="DS1398" s="114"/>
      <c r="DT1398" s="114"/>
      <c r="DU1398" s="114"/>
      <c r="DV1398" s="114"/>
      <c r="DW1398" s="114"/>
      <c r="DX1398" s="114"/>
      <c r="DY1398" s="114"/>
      <c r="DZ1398" s="114"/>
      <c r="EA1398" s="114"/>
      <c r="EB1398" s="114"/>
      <c r="EC1398" s="114"/>
      <c r="ED1398" s="114"/>
      <c r="EE1398" s="114"/>
      <c r="EF1398" s="114"/>
      <c r="EG1398" s="114"/>
      <c r="EH1398" s="114"/>
      <c r="EI1398" s="114"/>
      <c r="EJ1398" s="114"/>
      <c r="EK1398" s="114"/>
      <c r="EL1398" s="114"/>
      <c r="EM1398" s="114"/>
      <c r="EN1398" s="114"/>
      <c r="EO1398" s="114"/>
      <c r="EP1398" s="114"/>
      <c r="EQ1398" s="114"/>
      <c r="ER1398" s="114"/>
      <c r="ES1398" s="114"/>
      <c r="ET1398" s="114"/>
      <c r="EU1398" s="114"/>
      <c r="EV1398" s="114"/>
      <c r="EW1398" s="114"/>
      <c r="EX1398" s="114"/>
      <c r="EY1398" s="114"/>
      <c r="EZ1398" s="114"/>
      <c r="FA1398" s="114"/>
      <c r="FB1398" s="114"/>
      <c r="FC1398" s="114"/>
      <c r="FD1398" s="114"/>
      <c r="FE1398" s="114"/>
      <c r="FF1398" s="114"/>
      <c r="FG1398" s="114"/>
      <c r="FH1398" s="114"/>
      <c r="FI1398" s="114"/>
      <c r="FJ1398" s="114"/>
      <c r="FK1398" s="114"/>
      <c r="FL1398" s="114"/>
      <c r="FM1398" s="114"/>
      <c r="FN1398" s="114"/>
      <c r="FO1398" s="114"/>
      <c r="FP1398" s="114"/>
      <c r="FQ1398" s="114"/>
      <c r="FR1398" s="114"/>
      <c r="FS1398" s="114"/>
      <c r="FT1398" s="114"/>
      <c r="FU1398" s="114"/>
      <c r="FV1398" s="114"/>
      <c r="FW1398" s="114"/>
      <c r="FX1398" s="114"/>
      <c r="FY1398" s="114"/>
      <c r="FZ1398" s="114"/>
      <c r="GA1398" s="114"/>
      <c r="GB1398" s="114"/>
      <c r="GC1398" s="114"/>
      <c r="GD1398" s="114"/>
      <c r="GE1398" s="114"/>
      <c r="GF1398" s="114"/>
      <c r="GG1398" s="114"/>
      <c r="GH1398" s="114"/>
      <c r="GI1398" s="114"/>
      <c r="GJ1398" s="114"/>
      <c r="GK1398" s="114"/>
      <c r="GL1398" s="114"/>
      <c r="GM1398" s="114"/>
      <c r="GN1398" s="114"/>
      <c r="GO1398" s="114"/>
      <c r="GP1398" s="114"/>
      <c r="GQ1398" s="114"/>
      <c r="GR1398" s="114"/>
      <c r="GS1398" s="114"/>
      <c r="GT1398" s="114"/>
      <c r="GU1398" s="114"/>
      <c r="GV1398" s="114"/>
      <c r="GW1398" s="114"/>
      <c r="GX1398" s="114"/>
      <c r="GY1398" s="114"/>
      <c r="GZ1398" s="114"/>
      <c r="HT1398" s="63"/>
      <c r="HU1398" s="63"/>
      <c r="HV1398" s="63"/>
      <c r="HW1398" s="63"/>
      <c r="HX1398" s="63"/>
      <c r="HY1398" s="63"/>
      <c r="HZ1398" s="63"/>
      <c r="IA1398" s="63"/>
      <c r="IB1398" s="63"/>
      <c r="IC1398" s="63"/>
      <c r="ID1398" s="63"/>
      <c r="IE1398" s="63"/>
      <c r="IF1398" s="63"/>
      <c r="IG1398" s="63"/>
      <c r="IH1398" s="63"/>
      <c r="II1398" s="63"/>
      <c r="IJ1398" s="63"/>
      <c r="IK1398" s="63"/>
      <c r="IL1398" s="63"/>
      <c r="IM1398" s="58"/>
      <c r="IN1398" s="58"/>
      <c r="IO1398" s="58"/>
      <c r="IP1398" s="114" t="s">
        <v>6140</v>
      </c>
      <c r="IQ1398" s="114"/>
      <c r="IR1398" s="114"/>
      <c r="IS1398" s="114"/>
      <c r="IT1398" s="114"/>
      <c r="IU1398" s="114"/>
      <c r="IV1398" s="114"/>
      <c r="IW1398" s="114"/>
      <c r="IX1398" s="114"/>
      <c r="IY1398" s="114"/>
      <c r="IZ1398" s="114"/>
      <c r="JA1398" s="114"/>
      <c r="JB1398" s="114"/>
      <c r="JC1398" s="114"/>
      <c r="JD1398" s="114"/>
      <c r="JE1398" s="114"/>
      <c r="JF1398" s="114"/>
      <c r="JG1398" s="114"/>
      <c r="JH1398" s="114"/>
      <c r="JI1398" s="114"/>
      <c r="JJ1398" s="114"/>
      <c r="JK1398" s="114"/>
      <c r="JL1398" s="114"/>
      <c r="JM1398" s="114"/>
      <c r="JN1398" s="114"/>
      <c r="JO1398" s="114"/>
      <c r="JP1398" s="114"/>
      <c r="JQ1398" s="114"/>
      <c r="JR1398" s="114"/>
      <c r="JS1398" s="114"/>
      <c r="JT1398" s="114"/>
      <c r="JU1398" s="114"/>
      <c r="JV1398" s="114"/>
      <c r="JW1398" s="114"/>
      <c r="JX1398" s="114"/>
      <c r="JY1398" s="114"/>
      <c r="JZ1398" s="114"/>
      <c r="KA1398" s="114"/>
      <c r="KB1398" s="114"/>
      <c r="KC1398" s="114"/>
      <c r="KD1398" s="114"/>
      <c r="KE1398" s="114"/>
      <c r="KF1398" s="114"/>
      <c r="KG1398" s="114"/>
      <c r="KH1398" s="114"/>
      <c r="KI1398" s="114"/>
      <c r="KJ1398" s="114"/>
      <c r="KK1398" s="114"/>
      <c r="KL1398" s="114"/>
      <c r="KM1398" s="114"/>
      <c r="KN1398" s="114"/>
      <c r="KO1398" s="114"/>
      <c r="KP1398" s="114"/>
      <c r="KQ1398" s="114"/>
      <c r="KR1398" s="114"/>
      <c r="KS1398" s="114"/>
      <c r="KT1398" s="114"/>
      <c r="KU1398" s="114"/>
      <c r="KV1398" s="114"/>
      <c r="KW1398" s="114"/>
      <c r="KX1398" s="114"/>
      <c r="KY1398" s="114"/>
      <c r="KZ1398" s="114"/>
      <c r="LA1398" s="114"/>
      <c r="LB1398" s="114"/>
      <c r="LC1398" s="114"/>
      <c r="LD1398" s="114"/>
      <c r="LE1398" s="114"/>
      <c r="LF1398" s="114"/>
      <c r="LG1398" s="114"/>
      <c r="LH1398" s="114"/>
      <c r="LI1398" s="114"/>
      <c r="LJ1398" s="114"/>
      <c r="LK1398" s="114"/>
      <c r="LL1398" s="114"/>
      <c r="LM1398" s="114"/>
      <c r="LN1398" s="114"/>
      <c r="LO1398" s="114"/>
      <c r="LP1398" s="114"/>
      <c r="LQ1398" s="114"/>
      <c r="LR1398" s="114"/>
      <c r="LS1398" s="114"/>
      <c r="LT1398" s="114"/>
      <c r="LU1398" s="114"/>
      <c r="LV1398" s="114"/>
      <c r="LW1398" s="114"/>
      <c r="LX1398" s="14">
        <v>88</v>
      </c>
      <c r="PG1398" s="114" t="s">
        <v>9487</v>
      </c>
      <c r="PH1398" s="114"/>
      <c r="PI1398" s="114"/>
      <c r="PJ1398" s="114"/>
      <c r="PK1398" s="114"/>
      <c r="PL1398" s="114"/>
      <c r="PM1398" s="114"/>
      <c r="PN1398" s="114"/>
      <c r="PO1398" s="114"/>
      <c r="PP1398" s="114"/>
      <c r="PQ1398" s="114"/>
      <c r="PR1398" s="114"/>
      <c r="PS1398" s="114"/>
      <c r="PT1398" s="114"/>
      <c r="PU1398" s="114"/>
      <c r="PV1398" s="114"/>
      <c r="PW1398" s="114"/>
      <c r="PX1398" s="114"/>
      <c r="PY1398" s="114"/>
      <c r="PZ1398" s="114"/>
      <c r="QA1398" s="114"/>
      <c r="QB1398" s="114"/>
      <c r="QC1398" s="114"/>
      <c r="QD1398" s="114"/>
      <c r="QE1398" s="114"/>
      <c r="QF1398" s="114"/>
      <c r="QG1398" s="114"/>
      <c r="QH1398" s="114"/>
      <c r="QI1398" s="114"/>
      <c r="QJ1398" s="114"/>
      <c r="QK1398" s="114"/>
      <c r="QL1398" s="114"/>
      <c r="QM1398" s="114"/>
      <c r="QN1398" s="114"/>
      <c r="QO1398" s="114"/>
      <c r="QP1398" s="114"/>
      <c r="QQ1398" s="114"/>
      <c r="QR1398" s="114"/>
      <c r="QS1398" s="114"/>
      <c r="QT1398" s="114"/>
      <c r="QU1398" s="114"/>
      <c r="QV1398" s="114"/>
      <c r="QW1398" s="114"/>
      <c r="QX1398" s="114"/>
      <c r="QY1398" s="114"/>
      <c r="QZ1398" s="114"/>
      <c r="RA1398" s="114"/>
      <c r="RB1398" s="114"/>
      <c r="RC1398" s="114"/>
      <c r="RD1398" s="114"/>
      <c r="RE1398" s="114"/>
      <c r="RF1398" s="114"/>
      <c r="RG1398" s="114"/>
      <c r="RH1398" s="114"/>
      <c r="RI1398" s="114"/>
      <c r="RJ1398" s="114"/>
      <c r="RK1398" s="114"/>
      <c r="RL1398" s="114"/>
      <c r="RM1398" s="114"/>
      <c r="RN1398" s="114"/>
      <c r="RO1398" s="114"/>
      <c r="RP1398" s="114"/>
      <c r="RQ1398" s="114"/>
      <c r="RR1398" s="114"/>
      <c r="RS1398" s="114"/>
      <c r="RT1398" s="114"/>
      <c r="RU1398" s="114"/>
      <c r="RV1398" s="114"/>
      <c r="RW1398" s="114"/>
      <c r="RX1398" s="114"/>
      <c r="RY1398" s="114"/>
      <c r="RZ1398" s="114"/>
      <c r="SA1398" s="114"/>
      <c r="SB1398" s="114"/>
      <c r="SC1398" s="114"/>
      <c r="SD1398" s="114"/>
      <c r="SE1398" s="114"/>
      <c r="SF1398" s="114"/>
      <c r="SG1398" s="114"/>
      <c r="SH1398" s="114"/>
      <c r="SI1398" s="114"/>
      <c r="SJ1398" s="114"/>
      <c r="SK1398" s="114"/>
      <c r="SL1398" s="114"/>
      <c r="SM1398" s="114"/>
      <c r="SN1398" s="114"/>
      <c r="SO1398" s="114"/>
      <c r="SP1398" s="58" t="s">
        <v>8283</v>
      </c>
      <c r="SQ1398" s="58"/>
      <c r="SR1398" s="58"/>
      <c r="SS1398" s="58"/>
      <c r="ST1398" s="58"/>
      <c r="SU1398" s="58"/>
      <c r="SV1398" s="58"/>
      <c r="SW1398" s="58"/>
      <c r="SX1398" s="58"/>
      <c r="SY1398" s="58"/>
      <c r="SZ1398" s="58"/>
      <c r="TA1398" s="58"/>
      <c r="TB1398" s="58"/>
      <c r="TC1398" s="58"/>
      <c r="TD1398" s="58"/>
      <c r="TE1398" s="58"/>
      <c r="TF1398" s="58"/>
      <c r="TG1398" s="58"/>
      <c r="TH1398" s="58"/>
      <c r="TI1398" s="58"/>
      <c r="TJ1398" s="58"/>
      <c r="TK1398" s="58"/>
      <c r="TL1398" s="58"/>
      <c r="TM1398" s="58"/>
      <c r="TN1398" s="58"/>
      <c r="TO1398" s="58"/>
      <c r="TP1398" s="58"/>
      <c r="TQ1398" s="58"/>
      <c r="TR1398" s="58"/>
      <c r="TS1398" s="58"/>
      <c r="TT1398" s="58"/>
      <c r="TU1398" s="58"/>
      <c r="TV1398" s="58"/>
      <c r="TW1398" s="58"/>
      <c r="TX1398" s="58"/>
      <c r="TY1398" s="58"/>
      <c r="TZ1398" s="58"/>
      <c r="UA1398" s="58"/>
      <c r="UB1398" s="58"/>
      <c r="UC1398" s="58"/>
      <c r="UD1398" s="58"/>
      <c r="UE1398" s="58"/>
      <c r="UF1398" s="58"/>
      <c r="UG1398" s="58"/>
      <c r="UH1398" s="58"/>
      <c r="UI1398" s="58"/>
      <c r="UJ1398" s="58"/>
      <c r="UK1398" s="58"/>
      <c r="UL1398" s="58"/>
      <c r="UM1398" s="58"/>
      <c r="UN1398" s="58"/>
      <c r="UO1398" s="58"/>
      <c r="UP1398" s="58"/>
      <c r="UQ1398" s="58"/>
      <c r="UR1398" s="58"/>
      <c r="US1398" s="58"/>
      <c r="UT1398" s="58"/>
      <c r="UU1398" s="58"/>
      <c r="UV1398" s="58"/>
      <c r="UW1398" s="58"/>
      <c r="UX1398" s="58"/>
      <c r="UY1398" s="58"/>
      <c r="UZ1398" s="58"/>
      <c r="VA1398" s="58"/>
      <c r="VB1398" s="58"/>
      <c r="VC1398" s="58"/>
      <c r="VD1398" s="58"/>
      <c r="VE1398" s="58"/>
      <c r="VF1398" s="58"/>
      <c r="VG1398" s="58"/>
      <c r="VH1398" s="58"/>
      <c r="VI1398" s="58"/>
      <c r="VJ1398" s="58"/>
      <c r="VK1398" s="58"/>
      <c r="VL1398" s="58"/>
      <c r="VM1398" s="58"/>
      <c r="VN1398" s="58"/>
      <c r="VO1398" s="58"/>
      <c r="VP1398" s="58"/>
      <c r="VQ1398" s="58"/>
      <c r="VR1398" s="58"/>
      <c r="VS1398" s="58"/>
      <c r="VT1398" s="58"/>
      <c r="VU1398" s="58"/>
      <c r="VV1398" s="58"/>
      <c r="VW1398" s="58"/>
      <c r="VX1398" s="114"/>
      <c r="VY1398" s="114"/>
      <c r="VZ1398" s="114"/>
      <c r="WA1398" s="114"/>
      <c r="WB1398" s="114"/>
      <c r="WC1398" s="114"/>
      <c r="WD1398" s="114"/>
      <c r="WE1398" s="114"/>
      <c r="WF1398" s="114"/>
      <c r="WG1398" s="114"/>
      <c r="WH1398" s="114"/>
      <c r="WI1398" s="114"/>
      <c r="WJ1398" s="114"/>
      <c r="WK1398" s="114"/>
      <c r="WL1398" s="114"/>
      <c r="WM1398" s="114"/>
      <c r="WN1398" s="114"/>
      <c r="WO1398" s="114"/>
      <c r="WP1398" s="114"/>
      <c r="WQ1398" s="14">
        <v>0</v>
      </c>
      <c r="ZY1398" s="114" t="s">
        <v>9488</v>
      </c>
      <c r="ZZ1398" s="114"/>
      <c r="AAA1398" s="114"/>
      <c r="AAE1398" s="63"/>
      <c r="AAF1398" s="63"/>
      <c r="AAG1398" s="63"/>
      <c r="AAI1398" s="63"/>
      <c r="AAJ1398" s="58"/>
      <c r="AAK1398" s="114"/>
      <c r="AAM1398" s="114"/>
      <c r="AAO1398" s="63"/>
      <c r="AAP1398" s="58"/>
      <c r="AAQ1398" s="114"/>
      <c r="AAS1398" s="114"/>
      <c r="AAU1398" s="63"/>
      <c r="AAV1398" s="58"/>
      <c r="AAW1398" s="114"/>
      <c r="AAX1398" s="114"/>
      <c r="AAY1398" s="115"/>
      <c r="AAZ1398" s="115"/>
      <c r="ABA1398" s="115"/>
      <c r="ABB1398" s="104"/>
      <c r="ABC1398" s="104"/>
      <c r="ABD1398" s="104"/>
      <c r="ABE1398" s="104"/>
      <c r="ABF1398" s="104"/>
      <c r="ABG1398" s="104"/>
      <c r="ABH1398" s="115"/>
      <c r="ABI1398" s="115"/>
      <c r="ABJ1398" s="104"/>
      <c r="ABK1398" s="104"/>
      <c r="ABL1398" s="104"/>
      <c r="ABM1398" s="115"/>
      <c r="ABN1398" s="115"/>
      <c r="ABO1398" s="104"/>
      <c r="ABP1398" s="104"/>
      <c r="ABQ1398" s="104"/>
      <c r="ABR1398" s="104"/>
      <c r="ABS1398" s="104"/>
      <c r="ABT1398" s="60"/>
      <c r="ABU1398" s="89"/>
      <c r="ABV1398" s="89"/>
      <c r="ABW1398" s="89"/>
      <c r="ABX1398" s="60"/>
      <c r="ABY1398" s="60"/>
      <c r="ABZ1398" s="60"/>
      <c r="ACA1398" s="89"/>
      <c r="ACB1398" s="89"/>
      <c r="ACC1398" s="89"/>
      <c r="ACD1398" s="60"/>
      <c r="ACE1398" s="60"/>
      <c r="ACF1398" s="60"/>
      <c r="ACG1398" s="60"/>
      <c r="ACH1398" s="60"/>
      <c r="ACI1398" s="60"/>
      <c r="ACJ1398" s="60"/>
      <c r="ACK1398" s="60"/>
      <c r="ACL1398" s="60"/>
      <c r="ACM1398" s="60"/>
      <c r="ACN1398" s="60"/>
      <c r="ACO1398" s="60"/>
      <c r="ACP1398" s="60"/>
      <c r="ACQ1398" s="60"/>
      <c r="ACR1398" s="60"/>
      <c r="ACS1398" s="60"/>
      <c r="ACT1398" s="89"/>
      <c r="ACU1398" s="89"/>
      <c r="ACV1398" s="89"/>
      <c r="ACW1398" s="60"/>
      <c r="ACX1398" s="60"/>
      <c r="ACY1398" s="60"/>
      <c r="ACZ1398" s="60"/>
      <c r="ADA1398" s="60"/>
      <c r="ADB1398" s="60"/>
      <c r="ADC1398" s="60"/>
      <c r="ADD1398" s="60"/>
      <c r="ADE1398" s="60"/>
      <c r="ADF1398" s="89"/>
      <c r="ADG1398" s="89"/>
      <c r="ADH1398" s="89"/>
      <c r="ADI1398" s="89"/>
      <c r="ADJ1398" s="60"/>
      <c r="ADK1398" s="60"/>
      <c r="ADL1398" s="60"/>
      <c r="ADM1398" s="60"/>
      <c r="ADN1398" s="60"/>
      <c r="ADO1398" s="89"/>
      <c r="ADP1398" s="60"/>
      <c r="ADQ1398" s="60"/>
      <c r="ADR1398" s="60"/>
      <c r="ADS1398" s="60"/>
      <c r="ADT1398" s="60"/>
      <c r="ADU1398" s="60"/>
      <c r="ADV1398" s="60"/>
      <c r="ADW1398" s="60"/>
      <c r="ADX1398" s="60"/>
      <c r="ADY1398" s="60"/>
      <c r="ADZ1398" s="60"/>
      <c r="AEA1398" s="60"/>
      <c r="AEB1398" s="60"/>
      <c r="AEC1398" s="60"/>
      <c r="AED1398" s="60"/>
      <c r="AEE1398" s="60"/>
      <c r="AEF1398" s="60"/>
      <c r="AEG1398" s="60"/>
      <c r="AEH1398" s="60"/>
      <c r="AEI1398" s="60"/>
      <c r="AEJ1398" s="60"/>
      <c r="AEK1398" s="60"/>
      <c r="AEL1398" s="60"/>
      <c r="AEM1398" s="60"/>
      <c r="AEN1398" s="60"/>
      <c r="AEO1398" s="60"/>
      <c r="AEP1398" s="60"/>
      <c r="AEQ1398" s="60"/>
      <c r="AER1398" s="60"/>
      <c r="AES1398" s="60"/>
      <c r="AET1398" s="60"/>
      <c r="AEU1398" s="60"/>
      <c r="AEV1398" s="60"/>
      <c r="AEW1398" s="60"/>
      <c r="AEX1398" s="60"/>
      <c r="AEY1398" s="60"/>
      <c r="AEZ1398" s="60"/>
      <c r="AFA1398" s="60"/>
      <c r="AFB1398" s="60"/>
      <c r="AFC1398" s="60"/>
      <c r="AFD1398" s="60"/>
      <c r="AFE1398" s="60"/>
      <c r="AFF1398" s="60"/>
      <c r="AFG1398" s="60"/>
      <c r="AFH1398" s="60"/>
      <c r="AFI1398" s="60"/>
      <c r="AFJ1398" s="60"/>
      <c r="AFK1398" s="60"/>
      <c r="AFL1398" s="60"/>
      <c r="AFM1398" s="60"/>
      <c r="AFN1398" s="60"/>
      <c r="AFO1398" s="60"/>
      <c r="AFP1398" s="60"/>
      <c r="AFQ1398" s="60"/>
      <c r="AFR1398" s="60"/>
      <c r="AFS1398" s="60"/>
      <c r="AFT1398" s="60"/>
      <c r="AFU1398" s="60"/>
      <c r="AFV1398" s="60"/>
      <c r="AFW1398" s="60"/>
      <c r="AFX1398" s="60"/>
      <c r="AFY1398" s="60"/>
      <c r="AFZ1398" s="60"/>
      <c r="AGA1398" s="60"/>
      <c r="AGB1398" s="60"/>
      <c r="AGC1398" s="60"/>
      <c r="AGD1398" s="60"/>
      <c r="AGE1398" s="60"/>
      <c r="AGF1398" s="60"/>
      <c r="AGG1398" s="60"/>
      <c r="AGH1398" s="60"/>
      <c r="AGI1398" s="60"/>
      <c r="AGJ1398" s="60"/>
      <c r="AGK1398" s="89"/>
      <c r="AGL1398" s="60"/>
      <c r="AGM1398" s="60"/>
      <c r="AGN1398" s="60"/>
      <c r="AGO1398" s="89"/>
      <c r="AGP1398" s="60"/>
      <c r="AGQ1398" s="89"/>
      <c r="AGR1398" s="60"/>
      <c r="AGS1398" s="60">
        <v>0</v>
      </c>
      <c r="AGT1398" s="14">
        <v>0</v>
      </c>
      <c r="AGU1398" s="14">
        <v>0</v>
      </c>
      <c r="AGV1398" s="14">
        <v>0</v>
      </c>
      <c r="AGW1398" s="14">
        <v>0</v>
      </c>
      <c r="AGX1398" s="14">
        <v>0</v>
      </c>
      <c r="AGY1398" s="14">
        <v>0</v>
      </c>
      <c r="AGZ1398" s="14">
        <v>0</v>
      </c>
      <c r="AHA1398" s="14">
        <v>0</v>
      </c>
      <c r="AHB1398" s="14">
        <v>0</v>
      </c>
      <c r="AHC1398" s="14">
        <v>1</v>
      </c>
      <c r="AHD1398" s="14">
        <v>0</v>
      </c>
      <c r="AHE1398" s="14">
        <v>0</v>
      </c>
      <c r="AHF1398" s="14">
        <v>0</v>
      </c>
      <c r="AHH1398" s="14">
        <v>0</v>
      </c>
      <c r="AHI1398" s="14">
        <v>0</v>
      </c>
      <c r="AHK1398" s="14">
        <v>0</v>
      </c>
      <c r="AHL1398" s="14">
        <v>0</v>
      </c>
      <c r="AHM1398" s="14">
        <v>0</v>
      </c>
      <c r="AHN1398" s="14">
        <v>0</v>
      </c>
      <c r="AHO1398" s="14">
        <v>0</v>
      </c>
      <c r="AHP1398" s="14">
        <v>0</v>
      </c>
      <c r="AHQ1398" s="14">
        <v>0</v>
      </c>
      <c r="AHR1398" s="14">
        <v>0</v>
      </c>
      <c r="AHT1398" s="114"/>
      <c r="AHV1398" s="63"/>
      <c r="AHW1398" s="58"/>
      <c r="AHX1398" s="114"/>
      <c r="AHZ1398" s="114"/>
      <c r="AIB1398" s="63"/>
      <c r="AIC1398" s="58"/>
      <c r="AID1398" s="114"/>
      <c r="AIF1398" s="114"/>
      <c r="AIH1398" s="63"/>
      <c r="AII1398" s="58"/>
      <c r="AIJ1398" s="114"/>
      <c r="AIL1398" s="114"/>
      <c r="AIM1398" s="14">
        <v>0</v>
      </c>
      <c r="AIN1398" s="14">
        <v>0</v>
      </c>
      <c r="AIO1398" s="14">
        <v>0</v>
      </c>
      <c r="AIP1398" s="14">
        <v>1</v>
      </c>
      <c r="AIQ1398" s="14">
        <v>1</v>
      </c>
      <c r="AIR1398" s="114">
        <v>1</v>
      </c>
      <c r="AIS1398" s="14">
        <v>1</v>
      </c>
      <c r="AIT1398" s="60">
        <v>1</v>
      </c>
      <c r="AIU1398" s="58" t="s">
        <v>2308</v>
      </c>
      <c r="AIV1398" s="114">
        <v>0</v>
      </c>
      <c r="AIW1398" s="14">
        <v>0</v>
      </c>
      <c r="AIX1398" s="114">
        <v>120</v>
      </c>
      <c r="AIY1398" s="60"/>
      <c r="AIZ1398" s="60"/>
      <c r="AJA1398" s="60"/>
      <c r="AJB1398" s="60"/>
      <c r="AJC1398" s="58"/>
      <c r="AJD1398" s="114"/>
      <c r="AJF1398" s="114"/>
      <c r="AJH1398" s="63"/>
      <c r="AJI1398" s="58"/>
      <c r="AJJ1398" s="114"/>
      <c r="AJL1398" s="114"/>
      <c r="AJN1398" s="63"/>
      <c r="AJO1398" s="58"/>
    </row>
    <row r="1399" spans="1:951" s="14" customFormat="1">
      <c r="B1399" s="14">
        <v>2</v>
      </c>
      <c r="C1399" s="114" t="s">
        <v>2309</v>
      </c>
      <c r="D1399" s="63" t="s">
        <v>9489</v>
      </c>
      <c r="E1399" s="58" t="s">
        <v>9490</v>
      </c>
      <c r="H1399" s="114"/>
      <c r="O1399" s="114" t="s">
        <v>2308</v>
      </c>
      <c r="P1399" s="114" t="s">
        <v>2309</v>
      </c>
      <c r="Q1399" s="114"/>
      <c r="R1399" s="114"/>
      <c r="S1399" s="114"/>
      <c r="T1399" s="114"/>
      <c r="U1399" s="114"/>
      <c r="V1399" s="114"/>
      <c r="W1399" s="114"/>
      <c r="X1399" s="114"/>
      <c r="Y1399" s="114"/>
      <c r="Z1399" s="14">
        <v>0</v>
      </c>
      <c r="AA1399" s="60">
        <v>1</v>
      </c>
      <c r="AC1399" s="114" t="s">
        <v>2308</v>
      </c>
      <c r="AD1399" s="114"/>
      <c r="AE1399" s="114" t="s">
        <v>2308</v>
      </c>
      <c r="AF1399" s="114"/>
      <c r="AG1399" s="114" t="s">
        <v>2308</v>
      </c>
      <c r="AH1399" s="114"/>
      <c r="AI1399" s="14">
        <v>128</v>
      </c>
      <c r="AJ1399" s="14">
        <v>118</v>
      </c>
      <c r="DR1399" s="114" t="s">
        <v>9491</v>
      </c>
      <c r="DS1399" s="114" t="s">
        <v>8530</v>
      </c>
      <c r="DT1399" s="114"/>
      <c r="DU1399" s="114"/>
      <c r="DV1399" s="114"/>
      <c r="DW1399" s="114"/>
      <c r="DX1399" s="114"/>
      <c r="DY1399" s="114"/>
      <c r="DZ1399" s="114"/>
      <c r="EA1399" s="114"/>
      <c r="EB1399" s="114"/>
      <c r="EC1399" s="114"/>
      <c r="ED1399" s="114"/>
      <c r="EE1399" s="114"/>
      <c r="EF1399" s="114"/>
      <c r="EG1399" s="114"/>
      <c r="EH1399" s="114"/>
      <c r="EI1399" s="114"/>
      <c r="EJ1399" s="114"/>
      <c r="EK1399" s="114"/>
      <c r="EL1399" s="114"/>
      <c r="EM1399" s="114"/>
      <c r="EN1399" s="114"/>
      <c r="EO1399" s="114"/>
      <c r="EP1399" s="114"/>
      <c r="EQ1399" s="114"/>
      <c r="ER1399" s="114"/>
      <c r="ES1399" s="114"/>
      <c r="ET1399" s="114"/>
      <c r="EU1399" s="114"/>
      <c r="EV1399" s="114"/>
      <c r="EW1399" s="114"/>
      <c r="EX1399" s="114"/>
      <c r="EY1399" s="114"/>
      <c r="EZ1399" s="114"/>
      <c r="FA1399" s="114"/>
      <c r="FB1399" s="114"/>
      <c r="FC1399" s="114"/>
      <c r="FD1399" s="114"/>
      <c r="FE1399" s="114"/>
      <c r="FF1399" s="114"/>
      <c r="FG1399" s="114"/>
      <c r="FH1399" s="114"/>
      <c r="FI1399" s="114"/>
      <c r="FJ1399" s="114"/>
      <c r="FK1399" s="114"/>
      <c r="FL1399" s="114"/>
      <c r="FM1399" s="114"/>
      <c r="FN1399" s="114"/>
      <c r="FO1399" s="114"/>
      <c r="FP1399" s="114"/>
      <c r="FQ1399" s="114"/>
      <c r="FR1399" s="114"/>
      <c r="FS1399" s="114"/>
      <c r="FT1399" s="114"/>
      <c r="FU1399" s="114"/>
      <c r="FV1399" s="114"/>
      <c r="FW1399" s="114"/>
      <c r="FX1399" s="114"/>
      <c r="FY1399" s="114"/>
      <c r="FZ1399" s="114"/>
      <c r="GA1399" s="114"/>
      <c r="GB1399" s="114"/>
      <c r="GC1399" s="114"/>
      <c r="GD1399" s="114"/>
      <c r="GE1399" s="114"/>
      <c r="GF1399" s="114"/>
      <c r="GG1399" s="114"/>
      <c r="GH1399" s="114"/>
      <c r="GI1399" s="114"/>
      <c r="GJ1399" s="114"/>
      <c r="GK1399" s="114"/>
      <c r="GL1399" s="114"/>
      <c r="GM1399" s="114"/>
      <c r="GN1399" s="114"/>
      <c r="GO1399" s="114"/>
      <c r="GP1399" s="114"/>
      <c r="GQ1399" s="114"/>
      <c r="GR1399" s="114"/>
      <c r="GS1399" s="114"/>
      <c r="GT1399" s="114"/>
      <c r="GU1399" s="114"/>
      <c r="GV1399" s="114"/>
      <c r="GW1399" s="114"/>
      <c r="GX1399" s="114"/>
      <c r="GY1399" s="114"/>
      <c r="GZ1399" s="114"/>
      <c r="HT1399" s="63"/>
      <c r="HU1399" s="63"/>
      <c r="HV1399" s="63"/>
      <c r="HW1399" s="63"/>
      <c r="HX1399" s="63"/>
      <c r="HY1399" s="63"/>
      <c r="HZ1399" s="63"/>
      <c r="IA1399" s="63"/>
      <c r="IB1399" s="63"/>
      <c r="IC1399" s="63"/>
      <c r="ID1399" s="63"/>
      <c r="IE1399" s="63"/>
      <c r="IF1399" s="63"/>
      <c r="IG1399" s="63"/>
      <c r="IH1399" s="63"/>
      <c r="II1399" s="63"/>
      <c r="IJ1399" s="63"/>
      <c r="IK1399" s="63"/>
      <c r="IL1399" s="63"/>
      <c r="IM1399" s="58"/>
      <c r="IN1399" s="58"/>
      <c r="IO1399" s="58"/>
      <c r="IP1399" s="114" t="s">
        <v>8504</v>
      </c>
      <c r="IQ1399" s="114" t="s">
        <v>6143</v>
      </c>
      <c r="IR1399" s="114"/>
      <c r="IS1399" s="114"/>
      <c r="IT1399" s="114"/>
      <c r="IU1399" s="114"/>
      <c r="IV1399" s="114"/>
      <c r="IW1399" s="114"/>
      <c r="IX1399" s="114"/>
      <c r="IY1399" s="114"/>
      <c r="IZ1399" s="114"/>
      <c r="JA1399" s="114"/>
      <c r="JB1399" s="114"/>
      <c r="JC1399" s="114"/>
      <c r="JD1399" s="114"/>
      <c r="JE1399" s="114"/>
      <c r="JF1399" s="114"/>
      <c r="JG1399" s="114"/>
      <c r="JH1399" s="114"/>
      <c r="JI1399" s="114"/>
      <c r="JJ1399" s="114"/>
      <c r="JK1399" s="114"/>
      <c r="JL1399" s="114"/>
      <c r="JM1399" s="114"/>
      <c r="JN1399" s="114"/>
      <c r="JO1399" s="114"/>
      <c r="JP1399" s="114"/>
      <c r="JQ1399" s="114"/>
      <c r="JR1399" s="114"/>
      <c r="JS1399" s="114"/>
      <c r="JT1399" s="114"/>
      <c r="JU1399" s="114"/>
      <c r="JV1399" s="114"/>
      <c r="JW1399" s="114"/>
      <c r="JX1399" s="114"/>
      <c r="JY1399" s="114"/>
      <c r="JZ1399" s="114"/>
      <c r="KA1399" s="114"/>
      <c r="KB1399" s="114"/>
      <c r="KC1399" s="114"/>
      <c r="KD1399" s="114"/>
      <c r="KE1399" s="114"/>
      <c r="KF1399" s="114"/>
      <c r="KG1399" s="114"/>
      <c r="KH1399" s="114"/>
      <c r="KI1399" s="114"/>
      <c r="KJ1399" s="114"/>
      <c r="KK1399" s="114"/>
      <c r="KL1399" s="114"/>
      <c r="KM1399" s="114"/>
      <c r="KN1399" s="114"/>
      <c r="KO1399" s="114"/>
      <c r="KP1399" s="114"/>
      <c r="KQ1399" s="114"/>
      <c r="KR1399" s="114"/>
      <c r="KS1399" s="114"/>
      <c r="KT1399" s="114"/>
      <c r="KU1399" s="114"/>
      <c r="KV1399" s="114"/>
      <c r="KW1399" s="114"/>
      <c r="KX1399" s="114"/>
      <c r="KY1399" s="114"/>
      <c r="KZ1399" s="114"/>
      <c r="LA1399" s="114"/>
      <c r="LB1399" s="114"/>
      <c r="LC1399" s="114"/>
      <c r="LD1399" s="114"/>
      <c r="LE1399" s="114"/>
      <c r="LF1399" s="114"/>
      <c r="LG1399" s="114"/>
      <c r="LH1399" s="114"/>
      <c r="LI1399" s="114"/>
      <c r="LJ1399" s="114"/>
      <c r="LK1399" s="114"/>
      <c r="LL1399" s="114"/>
      <c r="LM1399" s="114"/>
      <c r="LN1399" s="114"/>
      <c r="LO1399" s="114"/>
      <c r="LP1399" s="114"/>
      <c r="LQ1399" s="114"/>
      <c r="LR1399" s="114"/>
      <c r="LS1399" s="114"/>
      <c r="LT1399" s="114"/>
      <c r="LU1399" s="114"/>
      <c r="LV1399" s="114"/>
      <c r="LW1399" s="114"/>
      <c r="LX1399" s="14">
        <v>72</v>
      </c>
      <c r="LY1399" s="14">
        <v>60</v>
      </c>
      <c r="PG1399" s="114" t="s">
        <v>8505</v>
      </c>
      <c r="PH1399" s="114" t="s">
        <v>8505</v>
      </c>
      <c r="PI1399" s="114"/>
      <c r="PJ1399" s="114"/>
      <c r="PK1399" s="114"/>
      <c r="PL1399" s="114"/>
      <c r="PM1399" s="114"/>
      <c r="PN1399" s="114"/>
      <c r="PO1399" s="114"/>
      <c r="PP1399" s="114"/>
      <c r="PQ1399" s="114"/>
      <c r="PR1399" s="114"/>
      <c r="PS1399" s="114"/>
      <c r="PT1399" s="114"/>
      <c r="PU1399" s="114"/>
      <c r="PV1399" s="114"/>
      <c r="PW1399" s="114"/>
      <c r="PX1399" s="114"/>
      <c r="PY1399" s="114"/>
      <c r="PZ1399" s="114"/>
      <c r="QA1399" s="114"/>
      <c r="QB1399" s="114"/>
      <c r="QC1399" s="114"/>
      <c r="QD1399" s="114"/>
      <c r="QE1399" s="114"/>
      <c r="QF1399" s="114"/>
      <c r="QG1399" s="114"/>
      <c r="QH1399" s="114"/>
      <c r="QI1399" s="114"/>
      <c r="QJ1399" s="114"/>
      <c r="QK1399" s="114"/>
      <c r="QL1399" s="114"/>
      <c r="QM1399" s="114"/>
      <c r="QN1399" s="114"/>
      <c r="QO1399" s="114"/>
      <c r="QP1399" s="114"/>
      <c r="QQ1399" s="114"/>
      <c r="QR1399" s="114"/>
      <c r="QS1399" s="114"/>
      <c r="QT1399" s="114"/>
      <c r="QU1399" s="114"/>
      <c r="QV1399" s="114"/>
      <c r="QW1399" s="114"/>
      <c r="QX1399" s="114"/>
      <c r="QY1399" s="114"/>
      <c r="QZ1399" s="114"/>
      <c r="RA1399" s="114"/>
      <c r="RB1399" s="114"/>
      <c r="RC1399" s="114"/>
      <c r="RD1399" s="114"/>
      <c r="RE1399" s="114"/>
      <c r="RF1399" s="114"/>
      <c r="RG1399" s="114"/>
      <c r="RH1399" s="114"/>
      <c r="RI1399" s="114"/>
      <c r="RJ1399" s="114"/>
      <c r="RK1399" s="114"/>
      <c r="RL1399" s="114"/>
      <c r="RM1399" s="114"/>
      <c r="RN1399" s="114"/>
      <c r="RO1399" s="114"/>
      <c r="RP1399" s="114"/>
      <c r="RQ1399" s="114"/>
      <c r="RR1399" s="114"/>
      <c r="RS1399" s="114"/>
      <c r="RT1399" s="114"/>
      <c r="RU1399" s="114"/>
      <c r="RV1399" s="114"/>
      <c r="RW1399" s="114"/>
      <c r="RX1399" s="114"/>
      <c r="RY1399" s="114"/>
      <c r="RZ1399" s="114"/>
      <c r="SA1399" s="114"/>
      <c r="SB1399" s="114"/>
      <c r="SC1399" s="114"/>
      <c r="SD1399" s="114"/>
      <c r="SE1399" s="114"/>
      <c r="SF1399" s="114"/>
      <c r="SG1399" s="114"/>
      <c r="SH1399" s="114"/>
      <c r="SI1399" s="114"/>
      <c r="SJ1399" s="114"/>
      <c r="SK1399" s="114"/>
      <c r="SL1399" s="114"/>
      <c r="SM1399" s="114"/>
      <c r="SN1399" s="114"/>
      <c r="SO1399" s="114"/>
      <c r="SP1399" s="58" t="s">
        <v>8697</v>
      </c>
      <c r="SQ1399" s="58" t="s">
        <v>8504</v>
      </c>
      <c r="SR1399" s="58"/>
      <c r="SS1399" s="58"/>
      <c r="ST1399" s="58"/>
      <c r="SU1399" s="58"/>
      <c r="SV1399" s="58"/>
      <c r="SW1399" s="58"/>
      <c r="SX1399" s="58"/>
      <c r="SY1399" s="58"/>
      <c r="SZ1399" s="58"/>
      <c r="TA1399" s="58"/>
      <c r="TB1399" s="58"/>
      <c r="TC1399" s="58"/>
      <c r="TD1399" s="58"/>
      <c r="TE1399" s="58"/>
      <c r="TF1399" s="58"/>
      <c r="TG1399" s="58"/>
      <c r="TH1399" s="58"/>
      <c r="TI1399" s="58"/>
      <c r="TJ1399" s="58"/>
      <c r="TK1399" s="58"/>
      <c r="TL1399" s="58"/>
      <c r="TM1399" s="58"/>
      <c r="TN1399" s="58"/>
      <c r="TO1399" s="58"/>
      <c r="TP1399" s="58"/>
      <c r="TQ1399" s="58"/>
      <c r="TR1399" s="58"/>
      <c r="TS1399" s="58"/>
      <c r="TT1399" s="58"/>
      <c r="TU1399" s="58"/>
      <c r="TV1399" s="58"/>
      <c r="TW1399" s="58"/>
      <c r="TX1399" s="58"/>
      <c r="TY1399" s="58"/>
      <c r="TZ1399" s="58"/>
      <c r="UA1399" s="58"/>
      <c r="UB1399" s="58"/>
      <c r="UC1399" s="58"/>
      <c r="UD1399" s="58"/>
      <c r="UE1399" s="58"/>
      <c r="UF1399" s="58"/>
      <c r="UG1399" s="58"/>
      <c r="UH1399" s="58"/>
      <c r="UI1399" s="58"/>
      <c r="UJ1399" s="58"/>
      <c r="UK1399" s="58"/>
      <c r="UL1399" s="58"/>
      <c r="UM1399" s="58"/>
      <c r="UN1399" s="58"/>
      <c r="UO1399" s="58"/>
      <c r="UP1399" s="58"/>
      <c r="UQ1399" s="58"/>
      <c r="UR1399" s="58"/>
      <c r="US1399" s="58"/>
      <c r="UT1399" s="58"/>
      <c r="UU1399" s="58"/>
      <c r="UV1399" s="58"/>
      <c r="UW1399" s="58"/>
      <c r="UX1399" s="58"/>
      <c r="UY1399" s="58"/>
      <c r="UZ1399" s="58"/>
      <c r="VA1399" s="58"/>
      <c r="VB1399" s="58"/>
      <c r="VC1399" s="58"/>
      <c r="VD1399" s="58"/>
      <c r="VE1399" s="58"/>
      <c r="VF1399" s="58"/>
      <c r="VG1399" s="58"/>
      <c r="VH1399" s="58"/>
      <c r="VI1399" s="58"/>
      <c r="VJ1399" s="58"/>
      <c r="VK1399" s="58"/>
      <c r="VL1399" s="58"/>
      <c r="VM1399" s="58"/>
      <c r="VN1399" s="58"/>
      <c r="VO1399" s="58"/>
      <c r="VP1399" s="58"/>
      <c r="VQ1399" s="58"/>
      <c r="VR1399" s="58"/>
      <c r="VS1399" s="58"/>
      <c r="VT1399" s="58"/>
      <c r="VU1399" s="58"/>
      <c r="VV1399" s="58"/>
      <c r="VW1399" s="58"/>
      <c r="VX1399" s="114"/>
      <c r="VY1399" s="114"/>
      <c r="VZ1399" s="114"/>
      <c r="WA1399" s="114"/>
      <c r="WB1399" s="114"/>
      <c r="WC1399" s="114"/>
      <c r="WD1399" s="114"/>
      <c r="WE1399" s="114"/>
      <c r="WF1399" s="114"/>
      <c r="WG1399" s="114"/>
      <c r="WH1399" s="114"/>
      <c r="WI1399" s="114"/>
      <c r="WJ1399" s="114"/>
      <c r="WK1399" s="114"/>
      <c r="WL1399" s="114"/>
      <c r="WM1399" s="114"/>
      <c r="WN1399" s="114"/>
      <c r="WO1399" s="114"/>
      <c r="WP1399" s="114"/>
      <c r="WQ1399" s="14">
        <v>0</v>
      </c>
      <c r="WR1399" s="14">
        <v>0</v>
      </c>
      <c r="ZY1399" s="114" t="s">
        <v>9492</v>
      </c>
      <c r="ZZ1399" s="114" t="s">
        <v>9493</v>
      </c>
      <c r="AAA1399" s="114"/>
      <c r="AAE1399" s="63"/>
      <c r="AAF1399" s="63"/>
      <c r="AAG1399" s="63"/>
      <c r="AAI1399" s="63"/>
      <c r="AAJ1399" s="58"/>
      <c r="AAK1399" s="114"/>
      <c r="AAM1399" s="114"/>
      <c r="AAO1399" s="63"/>
      <c r="AAP1399" s="58"/>
      <c r="AAQ1399" s="114"/>
      <c r="AAS1399" s="114"/>
      <c r="AAU1399" s="63"/>
      <c r="AAV1399" s="58"/>
      <c r="AAW1399" s="114"/>
      <c r="AAX1399" s="114"/>
      <c r="AAY1399" s="115" t="s">
        <v>9494</v>
      </c>
      <c r="AAZ1399" s="115"/>
      <c r="ABA1399" s="115"/>
      <c r="ABB1399" s="60">
        <v>15</v>
      </c>
      <c r="ABC1399" s="104"/>
      <c r="ABD1399" s="104"/>
      <c r="ABE1399" s="60">
        <v>44</v>
      </c>
      <c r="ABF1399" s="104"/>
      <c r="ABG1399" s="104"/>
      <c r="ABH1399" s="115"/>
      <c r="ABI1399" s="115"/>
      <c r="ABJ1399" s="104"/>
      <c r="ABK1399" s="104"/>
      <c r="ABL1399" s="104"/>
      <c r="ABM1399" s="115"/>
      <c r="ABN1399" s="115"/>
      <c r="ABO1399" s="104"/>
      <c r="ABP1399" s="104"/>
      <c r="ABQ1399" s="104"/>
      <c r="ABR1399" s="104"/>
      <c r="ABS1399" s="104"/>
      <c r="ABT1399" s="60"/>
      <c r="ABU1399" s="89">
        <v>136</v>
      </c>
      <c r="ABV1399" s="89"/>
      <c r="ABW1399" s="89"/>
      <c r="ABX1399" s="104">
        <v>3.3</v>
      </c>
      <c r="ABY1399" s="60"/>
      <c r="ABZ1399" s="60"/>
      <c r="ACA1399" s="89">
        <v>98</v>
      </c>
      <c r="ACB1399" s="89"/>
      <c r="ACC1399" s="89"/>
      <c r="ACD1399" s="62">
        <v>0.93</v>
      </c>
      <c r="ACE1399" s="60"/>
      <c r="ACF1399" s="60"/>
      <c r="ACG1399" s="60">
        <v>153</v>
      </c>
      <c r="ACH1399" s="60"/>
      <c r="ACI1399" s="60"/>
      <c r="ACJ1399" s="60"/>
      <c r="ACK1399" s="60"/>
      <c r="ACL1399" s="60"/>
      <c r="ACM1399" s="60"/>
      <c r="ACN1399" s="60"/>
      <c r="ACO1399" s="60"/>
      <c r="ACP1399" s="60"/>
      <c r="ACQ1399" s="60">
        <v>18</v>
      </c>
      <c r="ACR1399" s="60"/>
      <c r="ACS1399" s="60"/>
      <c r="ACT1399" s="115">
        <v>1.3</v>
      </c>
      <c r="ACU1399" s="89"/>
      <c r="ACV1399" s="89"/>
      <c r="ACW1399" s="60">
        <v>16</v>
      </c>
      <c r="ACX1399" s="60"/>
      <c r="ACY1399" s="60"/>
      <c r="ACZ1399" s="60"/>
      <c r="ADA1399" s="60"/>
      <c r="ADB1399" s="60"/>
      <c r="ADC1399" s="60"/>
      <c r="ADD1399" s="60"/>
      <c r="ADE1399" s="60"/>
      <c r="ADF1399" s="89"/>
      <c r="ADG1399" s="89"/>
      <c r="ADH1399" s="89"/>
      <c r="ADI1399" s="89"/>
      <c r="ADJ1399" s="60"/>
      <c r="ADK1399" s="60"/>
      <c r="ADL1399" s="60"/>
      <c r="ADM1399" s="60"/>
      <c r="ADN1399" s="60"/>
      <c r="ADO1399" s="89"/>
      <c r="ADP1399" s="60"/>
      <c r="ADQ1399" s="60"/>
      <c r="ADR1399" s="60"/>
      <c r="ADS1399" s="60"/>
      <c r="ADT1399" s="60"/>
      <c r="ADU1399" s="60"/>
      <c r="ADV1399" s="60"/>
      <c r="ADW1399" s="60"/>
      <c r="ADX1399" s="60"/>
      <c r="ADY1399" s="60"/>
      <c r="ADZ1399" s="60"/>
      <c r="AEA1399" s="60"/>
      <c r="AEB1399" s="60"/>
      <c r="AEC1399" s="60"/>
      <c r="AED1399" s="60"/>
      <c r="AEE1399" s="60"/>
      <c r="AEF1399" s="60"/>
      <c r="AEG1399" s="60"/>
      <c r="AEH1399" s="60"/>
      <c r="AEI1399" s="60"/>
      <c r="AEJ1399" s="60"/>
      <c r="AEK1399" s="60"/>
      <c r="AEL1399" s="60"/>
      <c r="AEM1399" s="60"/>
      <c r="AEN1399" s="60"/>
      <c r="AEO1399" s="60"/>
      <c r="AEP1399" s="60"/>
      <c r="AEQ1399" s="60"/>
      <c r="AER1399" s="60"/>
      <c r="AES1399" s="60"/>
      <c r="AET1399" s="60"/>
      <c r="AEU1399" s="60"/>
      <c r="AEV1399" s="60"/>
      <c r="AEW1399" s="60"/>
      <c r="AEX1399" s="60"/>
      <c r="AEY1399" s="60"/>
      <c r="AEZ1399" s="60"/>
      <c r="AFA1399" s="60"/>
      <c r="AFB1399" s="60"/>
      <c r="AFC1399" s="60"/>
      <c r="AFD1399" s="60"/>
      <c r="AFE1399" s="60"/>
      <c r="AFF1399" s="60"/>
      <c r="AFG1399" s="60"/>
      <c r="AFH1399" s="60"/>
      <c r="AFI1399" s="60"/>
      <c r="AFJ1399" s="60"/>
      <c r="AFK1399" s="60"/>
      <c r="AFL1399" s="60"/>
      <c r="AFM1399" s="60"/>
      <c r="AFN1399" s="60"/>
      <c r="AFO1399" s="60"/>
      <c r="AFP1399" s="60"/>
      <c r="AFQ1399" s="60"/>
      <c r="AFR1399" s="60"/>
      <c r="AFS1399" s="60"/>
      <c r="AFT1399" s="60"/>
      <c r="AFU1399" s="60"/>
      <c r="AFV1399" s="60"/>
      <c r="AFW1399" s="60"/>
      <c r="AFX1399" s="60"/>
      <c r="AFY1399" s="60"/>
      <c r="AFZ1399" s="60"/>
      <c r="AGA1399" s="60"/>
      <c r="AGB1399" s="60"/>
      <c r="AGC1399" s="60"/>
      <c r="AGD1399" s="60"/>
      <c r="AGE1399" s="60"/>
      <c r="AGF1399" s="60"/>
      <c r="AGG1399" s="60"/>
      <c r="AGH1399" s="60"/>
      <c r="AGI1399" s="60"/>
      <c r="AGJ1399" s="60"/>
      <c r="AGK1399" s="89"/>
      <c r="AGL1399" s="60"/>
      <c r="AGM1399" s="60"/>
      <c r="AGN1399" s="60"/>
      <c r="AGO1399" s="89"/>
      <c r="AGP1399" s="60"/>
      <c r="AGQ1399" s="89"/>
      <c r="AGR1399" s="60"/>
      <c r="AGS1399" s="60">
        <v>1</v>
      </c>
      <c r="AGT1399" s="14">
        <v>0</v>
      </c>
      <c r="AGU1399" s="14">
        <v>1</v>
      </c>
      <c r="AGV1399" s="14">
        <v>0</v>
      </c>
      <c r="AGW1399" s="14">
        <v>0</v>
      </c>
      <c r="AGX1399" s="14">
        <v>0</v>
      </c>
      <c r="AGY1399" s="14">
        <v>0</v>
      </c>
      <c r="AGZ1399" s="14">
        <v>1</v>
      </c>
      <c r="AHA1399" s="14">
        <v>0</v>
      </c>
      <c r="AHB1399" s="14">
        <v>0</v>
      </c>
      <c r="AHC1399" s="14">
        <v>1</v>
      </c>
      <c r="AHD1399" s="14">
        <v>0</v>
      </c>
      <c r="AHE1399" s="14">
        <v>0</v>
      </c>
      <c r="AHF1399" s="14">
        <v>0</v>
      </c>
      <c r="AHH1399" s="14">
        <v>0</v>
      </c>
      <c r="AHI1399" s="14">
        <v>0</v>
      </c>
      <c r="AHK1399" s="14">
        <v>0</v>
      </c>
      <c r="AHL1399" s="14">
        <v>0</v>
      </c>
      <c r="AHM1399" s="14">
        <v>0</v>
      </c>
      <c r="AHN1399" s="14">
        <v>0</v>
      </c>
      <c r="AHO1399" s="14">
        <v>0</v>
      </c>
      <c r="AHP1399" s="14">
        <v>0</v>
      </c>
      <c r="AHQ1399" s="14">
        <v>0</v>
      </c>
      <c r="AHR1399" s="14">
        <v>0</v>
      </c>
      <c r="AHT1399" s="114"/>
      <c r="AHV1399" s="63"/>
      <c r="AHW1399" s="58"/>
      <c r="AHX1399" s="114"/>
      <c r="AHZ1399" s="114"/>
      <c r="AIB1399" s="63"/>
      <c r="AIC1399" s="58"/>
      <c r="AID1399" s="114"/>
      <c r="AIF1399" s="114"/>
      <c r="AIH1399" s="63"/>
      <c r="AII1399" s="58"/>
      <c r="AIJ1399" s="114"/>
      <c r="AIL1399" s="114"/>
      <c r="AIM1399" s="14">
        <v>0</v>
      </c>
      <c r="AIN1399" s="14">
        <v>0</v>
      </c>
      <c r="AIO1399" s="14">
        <v>0</v>
      </c>
      <c r="AIR1399" s="114"/>
      <c r="AIT1399" s="60">
        <v>2</v>
      </c>
      <c r="AIU1399" s="58" t="s">
        <v>2308</v>
      </c>
      <c r="AIV1399" s="114">
        <v>0</v>
      </c>
      <c r="AIW1399" s="14">
        <v>0</v>
      </c>
      <c r="AIX1399" s="114">
        <v>50</v>
      </c>
      <c r="AIY1399" s="60">
        <v>45</v>
      </c>
      <c r="AIZ1399" s="60"/>
      <c r="AJA1399" s="60"/>
      <c r="AJB1399" s="60"/>
      <c r="AJC1399" s="58"/>
      <c r="AJD1399" s="114"/>
      <c r="AJF1399" s="114"/>
      <c r="AJH1399" s="63"/>
      <c r="AJI1399" s="58"/>
      <c r="AJJ1399" s="114"/>
      <c r="AJL1399" s="114"/>
      <c r="AJN1399" s="63"/>
      <c r="AJO1399" s="58"/>
    </row>
    <row r="1400" spans="1:951" s="31" customFormat="1">
      <c r="A1400" s="83"/>
      <c r="B1400" s="31">
        <v>3</v>
      </c>
      <c r="C1400" s="31" t="s">
        <v>2309</v>
      </c>
      <c r="D1400" s="31" t="s">
        <v>9495</v>
      </c>
      <c r="O1400" s="31">
        <v>1</v>
      </c>
      <c r="Z1400" s="31" t="s">
        <v>2308</v>
      </c>
      <c r="AA1400" s="31">
        <v>2</v>
      </c>
      <c r="AC1400" s="31">
        <v>0</v>
      </c>
      <c r="AE1400" s="31">
        <v>2</v>
      </c>
      <c r="AF1400" s="31">
        <v>0</v>
      </c>
      <c r="AG1400" s="31">
        <v>0</v>
      </c>
      <c r="AI1400" s="31" t="s">
        <v>9492</v>
      </c>
      <c r="AJ1400" s="31" t="s">
        <v>9496</v>
      </c>
      <c r="DR1400" s="31">
        <v>80</v>
      </c>
      <c r="DS1400" s="31">
        <v>72</v>
      </c>
      <c r="IP1400" s="31" t="s">
        <v>6143</v>
      </c>
      <c r="IQ1400" s="31" t="s">
        <v>6143</v>
      </c>
      <c r="LX1400" s="31">
        <v>72</v>
      </c>
      <c r="LY1400" s="31">
        <v>72</v>
      </c>
      <c r="PG1400" s="31" t="s">
        <v>8574</v>
      </c>
      <c r="PH1400" s="31">
        <v>24</v>
      </c>
      <c r="SP1400" s="103" t="s">
        <v>6140</v>
      </c>
      <c r="SQ1400" s="31" t="s">
        <v>8283</v>
      </c>
      <c r="WQ1400" s="31">
        <v>0</v>
      </c>
      <c r="WR1400" s="31">
        <v>0</v>
      </c>
      <c r="ZY1400" s="31" t="s">
        <v>9497</v>
      </c>
      <c r="ZZ1400" s="31" t="s">
        <v>9498</v>
      </c>
      <c r="AAY1400" s="103">
        <v>29</v>
      </c>
      <c r="AAZ1400" s="103">
        <v>29</v>
      </c>
      <c r="ABA1400" s="103"/>
      <c r="ABB1400" s="103">
        <v>13.6</v>
      </c>
      <c r="ABC1400" s="103">
        <v>13.3</v>
      </c>
      <c r="ABD1400" s="103"/>
      <c r="ABE1400" s="103">
        <v>40</v>
      </c>
      <c r="ABF1400" s="103">
        <v>39</v>
      </c>
      <c r="ABG1400" s="103"/>
      <c r="ABH1400" s="103"/>
      <c r="ABI1400" s="103"/>
      <c r="ABU1400" s="31">
        <v>137</v>
      </c>
      <c r="ABV1400" s="31">
        <v>137</v>
      </c>
      <c r="ABX1400" s="31">
        <v>3.5</v>
      </c>
      <c r="ABY1400" s="31">
        <v>4.2</v>
      </c>
      <c r="ACA1400" s="31">
        <v>96</v>
      </c>
      <c r="ACB1400" s="31">
        <v>98</v>
      </c>
      <c r="ACD1400" s="31">
        <v>1</v>
      </c>
      <c r="ACE1400" s="31">
        <v>0.93</v>
      </c>
      <c r="ACG1400" s="84">
        <v>111</v>
      </c>
      <c r="ACH1400" s="84">
        <v>108</v>
      </c>
      <c r="ACI1400" s="84"/>
      <c r="ACJ1400" s="84"/>
      <c r="ACK1400" s="84"/>
      <c r="ACL1400" s="84"/>
      <c r="ACM1400" s="84"/>
      <c r="ACN1400" s="84"/>
      <c r="ACO1400" s="84"/>
      <c r="ACP1400" s="84"/>
      <c r="ACQ1400" s="84">
        <v>16</v>
      </c>
      <c r="ACR1400" s="84">
        <v>16</v>
      </c>
      <c r="ACS1400" s="84"/>
      <c r="ACT1400" s="84">
        <v>1.5</v>
      </c>
      <c r="ACU1400" s="84">
        <v>1.3</v>
      </c>
      <c r="ACV1400" s="84"/>
      <c r="ACW1400" s="84"/>
      <c r="ACX1400" s="84"/>
      <c r="ACY1400" s="84"/>
      <c r="AGS1400" s="31">
        <v>0</v>
      </c>
      <c r="AGT1400" s="31">
        <v>0</v>
      </c>
      <c r="AGU1400" s="31">
        <v>0</v>
      </c>
      <c r="AGV1400" s="31">
        <v>0</v>
      </c>
      <c r="AGW1400" s="31">
        <v>0</v>
      </c>
      <c r="AGX1400" s="31">
        <v>0</v>
      </c>
      <c r="AGY1400" s="31">
        <v>0</v>
      </c>
      <c r="AGZ1400" s="31">
        <v>1</v>
      </c>
      <c r="AHA1400" s="31">
        <v>0</v>
      </c>
      <c r="AHB1400" s="31">
        <v>0</v>
      </c>
      <c r="AHC1400" s="31">
        <v>1</v>
      </c>
      <c r="AHD1400" s="31">
        <v>0</v>
      </c>
      <c r="AHE1400" s="31">
        <v>0</v>
      </c>
      <c r="AHF1400" s="31">
        <v>0</v>
      </c>
      <c r="AHH1400" s="31">
        <v>0</v>
      </c>
      <c r="AHI1400" s="31">
        <v>0</v>
      </c>
      <c r="AHK1400" s="31">
        <v>0</v>
      </c>
      <c r="AHL1400" s="31">
        <v>0</v>
      </c>
      <c r="AHM1400" s="31">
        <v>0</v>
      </c>
      <c r="AHN1400" s="31">
        <v>0</v>
      </c>
      <c r="AHO1400" s="31">
        <v>0</v>
      </c>
      <c r="AHP1400" s="31">
        <v>0</v>
      </c>
      <c r="AHQ1400" s="31">
        <v>0</v>
      </c>
      <c r="AHR1400" s="31">
        <v>0</v>
      </c>
      <c r="AIM1400" s="31">
        <v>0</v>
      </c>
      <c r="AIN1400" s="31">
        <v>0</v>
      </c>
      <c r="AIO1400" s="31">
        <v>0</v>
      </c>
      <c r="AIT1400" s="84">
        <v>2</v>
      </c>
      <c r="AIU1400" s="31" t="s">
        <v>2308</v>
      </c>
      <c r="AIV1400" s="31">
        <v>0</v>
      </c>
      <c r="AIW1400" s="31">
        <v>0</v>
      </c>
      <c r="AIX1400" s="31">
        <v>25</v>
      </c>
      <c r="AIY1400" s="31">
        <v>45</v>
      </c>
    </row>
    <row r="1401" spans="1:951" s="1" customFormat="1">
      <c r="A1401" s="1">
        <v>295</v>
      </c>
      <c r="B1401" s="1" t="s">
        <v>7502</v>
      </c>
      <c r="C1401" s="1">
        <v>0</v>
      </c>
      <c r="Z1401" s="1">
        <v>0</v>
      </c>
      <c r="AA1401" s="1">
        <v>2</v>
      </c>
      <c r="AB1401" s="1" t="s">
        <v>9500</v>
      </c>
      <c r="AI1401" s="1">
        <v>160</v>
      </c>
      <c r="DR1401" s="1">
        <v>62</v>
      </c>
      <c r="IP1401" s="1">
        <v>96</v>
      </c>
      <c r="LX1401" s="1">
        <v>86</v>
      </c>
      <c r="LY1401" s="1">
        <v>86</v>
      </c>
      <c r="PG1401" s="1">
        <v>20</v>
      </c>
      <c r="SP1401" s="1">
        <v>101</v>
      </c>
      <c r="WQ1401" s="1">
        <v>1</v>
      </c>
      <c r="AAY1401" s="1">
        <v>17</v>
      </c>
      <c r="ABB1401" s="1">
        <v>11.5</v>
      </c>
      <c r="ABE1401" s="1">
        <v>35.9</v>
      </c>
      <c r="ABJ1401" s="1">
        <v>1.2</v>
      </c>
      <c r="ABM1401" s="1">
        <v>10.039999999999999</v>
      </c>
      <c r="ABO1401" s="1">
        <v>158</v>
      </c>
      <c r="ABQ1401" s="1">
        <v>2.9</v>
      </c>
      <c r="ABU1401" s="1">
        <v>144</v>
      </c>
      <c r="ABX1401" s="1">
        <v>4.4000000000000004</v>
      </c>
      <c r="ACA1401" s="1">
        <v>108</v>
      </c>
      <c r="ACD1401" s="1">
        <v>8.6</v>
      </c>
      <c r="ACG1401" s="1">
        <v>213</v>
      </c>
      <c r="ACQ1401" s="1">
        <v>60</v>
      </c>
      <c r="ACT1401" s="1">
        <v>2.09</v>
      </c>
      <c r="ACW1401" s="1">
        <v>19</v>
      </c>
      <c r="ACZ1401" s="1">
        <v>6.4</v>
      </c>
      <c r="ADB1401" s="1">
        <v>3</v>
      </c>
      <c r="ADD1401" s="1">
        <v>0.9</v>
      </c>
      <c r="ADF1401" s="1">
        <v>3.4</v>
      </c>
      <c r="ADH1401" s="1">
        <v>207</v>
      </c>
      <c r="ADJ1401" s="1">
        <v>27</v>
      </c>
      <c r="ADL1401" s="1">
        <v>33</v>
      </c>
      <c r="AGG1401" s="1">
        <v>1</v>
      </c>
      <c r="AGH1401" s="1" t="s">
        <v>8135</v>
      </c>
      <c r="AGS1401" s="1">
        <v>0</v>
      </c>
      <c r="AGT1401" s="1">
        <v>0</v>
      </c>
      <c r="AGU1401" s="1">
        <v>0</v>
      </c>
      <c r="AGV1401" s="1">
        <v>0</v>
      </c>
      <c r="AGW1401" s="1">
        <v>1</v>
      </c>
      <c r="AGX1401" s="1">
        <v>0</v>
      </c>
      <c r="AGY1401" s="1">
        <v>0</v>
      </c>
      <c r="AGZ1401" s="1">
        <v>7</v>
      </c>
      <c r="AHA1401" s="1">
        <v>0</v>
      </c>
      <c r="AHB1401" s="1">
        <v>0</v>
      </c>
      <c r="AHC1401" s="1">
        <v>1</v>
      </c>
      <c r="AHD1401" s="1">
        <v>0</v>
      </c>
      <c r="AHE1401" s="1">
        <v>0</v>
      </c>
      <c r="AHF1401" s="1">
        <v>0</v>
      </c>
      <c r="AHH1401" s="1">
        <v>0</v>
      </c>
      <c r="AHI1401" s="1">
        <v>0</v>
      </c>
      <c r="AHK1401" s="1">
        <v>0</v>
      </c>
      <c r="AHL1401" s="1">
        <v>0</v>
      </c>
      <c r="AHM1401" s="1">
        <v>0</v>
      </c>
      <c r="AHN1401" s="1">
        <v>0</v>
      </c>
      <c r="AHO1401" s="1">
        <v>0</v>
      </c>
      <c r="AHP1401" s="1">
        <v>0</v>
      </c>
      <c r="AHQ1401" s="1">
        <v>0</v>
      </c>
      <c r="AHR1401" s="1">
        <v>0</v>
      </c>
      <c r="AIM1401" s="1">
        <v>2</v>
      </c>
      <c r="AIN1401" s="1">
        <v>0</v>
      </c>
      <c r="AIO1401" s="1">
        <v>0</v>
      </c>
      <c r="AIT1401" s="3">
        <v>0</v>
      </c>
      <c r="AIU1401" s="1">
        <v>0</v>
      </c>
      <c r="AIV1401" s="1">
        <v>0</v>
      </c>
      <c r="AIW1401" s="1">
        <v>0</v>
      </c>
    </row>
    <row r="1402" spans="1:951" s="1" customFormat="1">
      <c r="B1402" s="1">
        <v>2</v>
      </c>
      <c r="C1402" s="1">
        <v>1</v>
      </c>
      <c r="D1402" s="1" t="s">
        <v>5861</v>
      </c>
      <c r="E1402" s="1" t="s">
        <v>7525</v>
      </c>
      <c r="F1402" s="1" t="s">
        <v>5911</v>
      </c>
      <c r="G1402" s="1" t="s">
        <v>9501</v>
      </c>
      <c r="H1402" s="1" t="s">
        <v>6033</v>
      </c>
      <c r="I1402" s="1" t="s">
        <v>9306</v>
      </c>
      <c r="J1402" s="1" t="s">
        <v>8343</v>
      </c>
      <c r="K1402" s="1" t="s">
        <v>9502</v>
      </c>
      <c r="L1402" s="1" t="s">
        <v>9503</v>
      </c>
      <c r="M1402" s="1" t="s">
        <v>9504</v>
      </c>
      <c r="N1402" s="1" t="s">
        <v>6104</v>
      </c>
      <c r="O1402" s="1">
        <v>0</v>
      </c>
      <c r="P1402" s="1">
        <v>1</v>
      </c>
      <c r="Q1402" s="1">
        <v>0</v>
      </c>
      <c r="R1402" s="1">
        <v>1</v>
      </c>
      <c r="S1402" s="1">
        <v>1</v>
      </c>
      <c r="T1402" s="1">
        <v>0</v>
      </c>
      <c r="U1402" s="1">
        <v>0</v>
      </c>
      <c r="V1402" s="1">
        <v>0</v>
      </c>
      <c r="W1402" s="1">
        <v>0</v>
      </c>
      <c r="X1402" s="1">
        <v>0</v>
      </c>
      <c r="Y1402" s="1">
        <v>0</v>
      </c>
      <c r="Z1402" s="1">
        <v>0</v>
      </c>
      <c r="AA1402" s="1">
        <v>2</v>
      </c>
      <c r="AC1402" s="1">
        <v>0</v>
      </c>
      <c r="AE1402" s="1">
        <v>0</v>
      </c>
      <c r="AG1402" s="1">
        <v>0</v>
      </c>
      <c r="AI1402" s="1">
        <v>165</v>
      </c>
      <c r="AK1402" s="1">
        <v>148</v>
      </c>
      <c r="AM1402" s="1">
        <v>169</v>
      </c>
      <c r="AN1402" s="1">
        <v>172</v>
      </c>
      <c r="AO1402" s="1">
        <v>140</v>
      </c>
      <c r="DR1402" s="1">
        <v>67</v>
      </c>
      <c r="DT1402" s="1">
        <v>55</v>
      </c>
      <c r="DV1402" s="1">
        <v>63</v>
      </c>
      <c r="DW1402" s="1">
        <v>69</v>
      </c>
      <c r="DX1402" s="1">
        <v>82</v>
      </c>
      <c r="HG1402" s="1">
        <v>2</v>
      </c>
      <c r="HZ1402" s="1">
        <v>0</v>
      </c>
      <c r="IP1402" s="1">
        <v>98</v>
      </c>
      <c r="IR1402" s="1">
        <v>94</v>
      </c>
      <c r="IS1402" s="1">
        <v>92</v>
      </c>
      <c r="IT1402" s="1">
        <v>90</v>
      </c>
      <c r="IU1402" s="1">
        <v>94</v>
      </c>
      <c r="IV1402" s="1">
        <v>95</v>
      </c>
      <c r="IW1402" s="1">
        <v>91</v>
      </c>
      <c r="LX1402" s="1">
        <v>89</v>
      </c>
      <c r="LZ1402" s="1">
        <v>83</v>
      </c>
      <c r="MA1402" s="1">
        <v>83</v>
      </c>
      <c r="MB1402" s="1">
        <v>69</v>
      </c>
      <c r="MC1402" s="1">
        <v>81</v>
      </c>
      <c r="MD1402" s="1">
        <v>75</v>
      </c>
      <c r="PG1402" s="1">
        <v>20</v>
      </c>
      <c r="PI1402" s="1">
        <v>20</v>
      </c>
      <c r="PJ1402" s="1">
        <v>20</v>
      </c>
      <c r="PK1402" s="1">
        <v>20</v>
      </c>
      <c r="PL1402" s="1">
        <v>20</v>
      </c>
      <c r="PM1402" s="1">
        <v>28</v>
      </c>
      <c r="PN1402" s="1">
        <v>26</v>
      </c>
      <c r="SP1402" s="1">
        <v>102.8</v>
      </c>
      <c r="SQ1402" s="1">
        <v>99.9</v>
      </c>
      <c r="SR1402" s="1">
        <v>99</v>
      </c>
      <c r="ST1402" s="1">
        <v>99.2</v>
      </c>
      <c r="SU1402" s="1">
        <v>97.6</v>
      </c>
      <c r="SV1402" s="1">
        <v>98</v>
      </c>
      <c r="WD1402" s="1">
        <v>1</v>
      </c>
      <c r="WQ1402" s="1">
        <v>1</v>
      </c>
      <c r="WS1402" s="1">
        <v>1</v>
      </c>
      <c r="WT1402" s="1">
        <v>0</v>
      </c>
      <c r="WV1402" s="1">
        <v>0</v>
      </c>
      <c r="WW1402" s="1">
        <v>1</v>
      </c>
      <c r="WX1402" s="1">
        <v>1</v>
      </c>
      <c r="AAZ1402" s="1">
        <v>15</v>
      </c>
      <c r="ABC1402" s="1">
        <v>11.3</v>
      </c>
      <c r="ABF1402" s="1">
        <v>36.1</v>
      </c>
      <c r="ABH1402" s="1">
        <v>1.4</v>
      </c>
      <c r="ABN1402" s="1">
        <v>12.11</v>
      </c>
      <c r="ABP1402" s="1">
        <v>159</v>
      </c>
      <c r="ABQ1402" s="1">
        <v>2.88</v>
      </c>
      <c r="ABV1402" s="1">
        <v>143</v>
      </c>
      <c r="ABY1402" s="1">
        <v>4.9000000000000004</v>
      </c>
      <c r="ACB1402" s="1">
        <v>108</v>
      </c>
      <c r="ACE1402" s="1">
        <v>8.1999999999999993</v>
      </c>
      <c r="ACG1402" s="1">
        <v>165</v>
      </c>
      <c r="ACH1402" s="1">
        <v>422</v>
      </c>
      <c r="ACI1402" s="1">
        <v>169</v>
      </c>
      <c r="ACJ1402" s="1">
        <v>231</v>
      </c>
      <c r="ACK1402" s="1">
        <v>375</v>
      </c>
      <c r="ACR1402" s="1">
        <v>64</v>
      </c>
      <c r="ACU1402" s="1">
        <v>2.2799999999999998</v>
      </c>
      <c r="ACX1402" s="1">
        <v>20</v>
      </c>
      <c r="ACZ1402" s="1">
        <v>6.5</v>
      </c>
      <c r="ADB1402" s="1">
        <v>2.9</v>
      </c>
      <c r="ADD1402" s="1">
        <v>0.7</v>
      </c>
      <c r="ADF1402" s="1">
        <v>3.6</v>
      </c>
      <c r="ADH1402" s="1">
        <v>194</v>
      </c>
      <c r="ADJ1402" s="1">
        <v>32</v>
      </c>
      <c r="ADL1402" s="1">
        <v>33</v>
      </c>
      <c r="ADS1402" s="1">
        <v>2</v>
      </c>
      <c r="AGB1402" s="1">
        <v>1</v>
      </c>
      <c r="AGS1402" s="1">
        <v>0</v>
      </c>
      <c r="AGT1402" s="1">
        <v>0</v>
      </c>
      <c r="AGU1402" s="1">
        <v>0</v>
      </c>
      <c r="AGV1402" s="1">
        <v>0</v>
      </c>
      <c r="AGW1402" s="1">
        <v>1</v>
      </c>
      <c r="AGX1402" s="1">
        <v>0</v>
      </c>
      <c r="AGY1402" s="1">
        <v>0</v>
      </c>
      <c r="AGZ1402" s="1">
        <v>0</v>
      </c>
      <c r="AHA1402" s="1">
        <v>0</v>
      </c>
      <c r="AHB1402" s="1">
        <v>0</v>
      </c>
      <c r="AHC1402" s="1">
        <v>1</v>
      </c>
      <c r="AHD1402" s="1">
        <v>0</v>
      </c>
      <c r="AHE1402" s="1">
        <v>0</v>
      </c>
      <c r="AHF1402" s="1">
        <v>0</v>
      </c>
      <c r="AHH1402" s="1">
        <v>0</v>
      </c>
      <c r="AHI1402" s="1">
        <v>0</v>
      </c>
      <c r="AHK1402" s="1">
        <v>0</v>
      </c>
      <c r="AHL1402" s="1">
        <v>0</v>
      </c>
      <c r="AHM1402" s="1">
        <v>0</v>
      </c>
      <c r="AHN1402" s="1">
        <v>0</v>
      </c>
      <c r="AHO1402" s="1">
        <v>0</v>
      </c>
      <c r="AHP1402" s="1">
        <v>0</v>
      </c>
      <c r="AHQ1402" s="1">
        <v>0</v>
      </c>
      <c r="AHR1402" s="1">
        <v>5</v>
      </c>
      <c r="AIN1402" s="1">
        <v>0</v>
      </c>
      <c r="AIO1402" s="1">
        <v>0</v>
      </c>
      <c r="AIP1402" s="1">
        <v>1</v>
      </c>
      <c r="AIQ1402" s="1">
        <v>1</v>
      </c>
      <c r="AIR1402" s="1">
        <v>1</v>
      </c>
      <c r="AIS1402" s="1">
        <v>1</v>
      </c>
      <c r="AIT1402" s="3">
        <v>1</v>
      </c>
      <c r="AIU1402" s="1">
        <v>0</v>
      </c>
      <c r="AIV1402" s="1">
        <v>0</v>
      </c>
      <c r="AIW1402" s="1">
        <v>0</v>
      </c>
      <c r="AIX1402" s="1">
        <v>66</v>
      </c>
    </row>
    <row r="1403" spans="1:951" s="1" customFormat="1">
      <c r="B1403" s="1">
        <v>3</v>
      </c>
      <c r="C1403" s="1">
        <v>0</v>
      </c>
      <c r="Z1403" s="1">
        <v>0</v>
      </c>
      <c r="AA1403" s="1">
        <v>0</v>
      </c>
      <c r="AB1403" s="1" t="s">
        <v>9505</v>
      </c>
      <c r="AC1403" s="1">
        <v>0</v>
      </c>
      <c r="AE1403" s="1">
        <v>0</v>
      </c>
      <c r="AG1403" s="1">
        <v>0</v>
      </c>
      <c r="AI1403" s="1">
        <v>118</v>
      </c>
      <c r="AJ1403" s="1">
        <v>124</v>
      </c>
      <c r="DR1403" s="1">
        <v>60</v>
      </c>
      <c r="DS1403" s="1">
        <v>66</v>
      </c>
      <c r="HA1403" s="1">
        <v>0</v>
      </c>
      <c r="HB1403" s="1">
        <v>2</v>
      </c>
      <c r="HT1403" s="1">
        <v>0</v>
      </c>
      <c r="HU1403" s="1">
        <v>0</v>
      </c>
      <c r="IP1403" s="1">
        <v>97</v>
      </c>
      <c r="IQ1403" s="1">
        <v>99</v>
      </c>
      <c r="LX1403" s="1">
        <v>66</v>
      </c>
      <c r="LY1403" s="1">
        <v>74</v>
      </c>
      <c r="PG1403" s="1">
        <v>24</v>
      </c>
      <c r="PH1403" s="1">
        <v>24</v>
      </c>
      <c r="SP1403" s="1">
        <v>97.8</v>
      </c>
      <c r="SQ1403" s="1">
        <v>98.7</v>
      </c>
      <c r="VX1403" s="1">
        <v>1</v>
      </c>
      <c r="VY1403" s="1">
        <v>0</v>
      </c>
      <c r="WQ1403" s="1">
        <v>1</v>
      </c>
      <c r="WR1403" s="1">
        <v>1</v>
      </c>
      <c r="ZY1403" s="1">
        <v>183.6</v>
      </c>
      <c r="ZZ1403" s="1">
        <v>185.2</v>
      </c>
      <c r="AAY1403" s="1">
        <v>19</v>
      </c>
      <c r="ABB1403" s="1">
        <v>12.1</v>
      </c>
      <c r="ABE1403" s="1">
        <v>39.799999999999997</v>
      </c>
      <c r="ABM1403" s="1">
        <v>8.65</v>
      </c>
      <c r="ABO1403" s="1">
        <v>174</v>
      </c>
      <c r="ABU1403" s="1">
        <v>144</v>
      </c>
      <c r="ABX1403" s="1">
        <v>4.2</v>
      </c>
      <c r="ACA1403" s="1">
        <v>105</v>
      </c>
      <c r="ACD1403" s="1">
        <v>8.1</v>
      </c>
      <c r="ACG1403" s="1">
        <v>59</v>
      </c>
      <c r="ACH1403" s="1">
        <v>207</v>
      </c>
      <c r="ACQ1403" s="1">
        <v>80</v>
      </c>
      <c r="ACT1403" s="1">
        <v>2.62</v>
      </c>
      <c r="ACW1403" s="1">
        <v>20</v>
      </c>
      <c r="ADR1403" s="1">
        <v>2.1</v>
      </c>
      <c r="AGG1403" s="1">
        <v>1</v>
      </c>
      <c r="AGH1403" s="1" t="s">
        <v>6669</v>
      </c>
      <c r="AGS1403" s="1">
        <v>1</v>
      </c>
      <c r="AGT1403" s="1">
        <v>0</v>
      </c>
      <c r="AGU1403" s="1">
        <v>0</v>
      </c>
      <c r="AGV1403" s="1">
        <v>1</v>
      </c>
      <c r="AGW1403" s="1">
        <v>1</v>
      </c>
      <c r="AGX1403" s="1">
        <v>0</v>
      </c>
      <c r="AGY1403" s="1">
        <v>0</v>
      </c>
      <c r="AGZ1403" s="1">
        <v>4</v>
      </c>
      <c r="AHA1403" s="1">
        <v>0</v>
      </c>
      <c r="AHB1403" s="1">
        <v>0</v>
      </c>
      <c r="AHC1403" s="1">
        <v>1</v>
      </c>
      <c r="AHD1403" s="1">
        <v>0</v>
      </c>
      <c r="AHE1403" s="1">
        <v>0</v>
      </c>
      <c r="AHF1403" s="1">
        <v>0</v>
      </c>
      <c r="AHH1403" s="1">
        <v>0</v>
      </c>
      <c r="AHI1403" s="1">
        <v>0</v>
      </c>
      <c r="AHK1403" s="1">
        <v>0</v>
      </c>
      <c r="AHL1403" s="1">
        <v>0</v>
      </c>
      <c r="AHM1403" s="1">
        <v>0</v>
      </c>
      <c r="AHN1403" s="1">
        <v>0</v>
      </c>
      <c r="AHO1403" s="1">
        <v>0</v>
      </c>
      <c r="AHP1403" s="1">
        <v>0</v>
      </c>
      <c r="AHQ1403" s="1">
        <v>0</v>
      </c>
      <c r="AHR1403" s="1">
        <v>4.5</v>
      </c>
      <c r="AIN1403" s="1">
        <v>0</v>
      </c>
      <c r="AIO1403" s="1">
        <v>0</v>
      </c>
      <c r="AIT1403" s="3">
        <v>0</v>
      </c>
      <c r="AIU1403" s="1">
        <v>2</v>
      </c>
      <c r="AIV1403" s="1">
        <v>0</v>
      </c>
      <c r="AIW1403" s="1">
        <v>0</v>
      </c>
      <c r="AJB1403" s="1">
        <v>148</v>
      </c>
      <c r="AJC1403" s="1">
        <v>124</v>
      </c>
    </row>
    <row r="1404" spans="1:951" s="1" customFormat="1">
      <c r="B1404" s="1">
        <v>4</v>
      </c>
      <c r="C1404" s="1">
        <v>0</v>
      </c>
      <c r="Z1404" s="1">
        <v>0</v>
      </c>
      <c r="AA1404" s="1">
        <v>2</v>
      </c>
      <c r="AB1404" s="1" t="s">
        <v>9506</v>
      </c>
      <c r="AC1404" s="1">
        <v>0</v>
      </c>
      <c r="AE1404" s="1">
        <v>0</v>
      </c>
      <c r="AG1404" s="1">
        <v>0</v>
      </c>
      <c r="AI1404" s="1">
        <v>122</v>
      </c>
      <c r="AK1404" s="1">
        <v>124</v>
      </c>
      <c r="DR1404" s="1">
        <v>58</v>
      </c>
      <c r="DT1404" s="1">
        <v>56</v>
      </c>
      <c r="HA1404" s="1">
        <v>0</v>
      </c>
      <c r="HC1404" s="1">
        <v>0</v>
      </c>
      <c r="HT1404" s="1">
        <v>0</v>
      </c>
      <c r="HV1404" s="1">
        <v>0</v>
      </c>
      <c r="IP1404" s="1">
        <v>97</v>
      </c>
      <c r="IQ1404" s="1">
        <v>95</v>
      </c>
      <c r="IR1404" s="1">
        <v>97</v>
      </c>
      <c r="LX1404" s="1">
        <v>70</v>
      </c>
      <c r="LZ1404" s="1">
        <v>62</v>
      </c>
      <c r="PG1404" s="1">
        <v>24</v>
      </c>
      <c r="PI1404" s="1">
        <v>22</v>
      </c>
      <c r="SP1404" s="1">
        <v>98.2</v>
      </c>
      <c r="SR1404" s="1">
        <v>98</v>
      </c>
      <c r="VX1404" s="1">
        <v>1</v>
      </c>
      <c r="VZ1404" s="1">
        <v>1</v>
      </c>
      <c r="WQ1404" s="1">
        <v>1</v>
      </c>
      <c r="WR1404" s="1">
        <v>1</v>
      </c>
      <c r="WS1404" s="1">
        <v>1</v>
      </c>
      <c r="ZY1404" s="1">
        <v>185.4</v>
      </c>
      <c r="ZZ1404" s="1">
        <v>185.6</v>
      </c>
      <c r="ACG1404" s="1">
        <v>255</v>
      </c>
      <c r="AGS1404" s="1">
        <v>0</v>
      </c>
      <c r="AGT1404" s="1">
        <v>0</v>
      </c>
      <c r="AGU1404" s="1">
        <v>0</v>
      </c>
      <c r="AGV1404" s="1">
        <v>0</v>
      </c>
      <c r="AGW1404" s="1">
        <v>1</v>
      </c>
      <c r="AGX1404" s="1">
        <v>0</v>
      </c>
      <c r="AGY1404" s="1">
        <v>0</v>
      </c>
      <c r="AGZ1404" s="1">
        <v>2</v>
      </c>
      <c r="AHA1404" s="1">
        <v>1</v>
      </c>
      <c r="AHB1404" s="1">
        <v>1</v>
      </c>
      <c r="AHC1404" s="1">
        <v>1</v>
      </c>
      <c r="AHD1404" s="1">
        <v>0</v>
      </c>
      <c r="AHE1404" s="1">
        <v>0</v>
      </c>
      <c r="AHF1404" s="1">
        <v>0</v>
      </c>
      <c r="AHH1404" s="1">
        <v>0</v>
      </c>
      <c r="AHI1404" s="1">
        <v>0</v>
      </c>
      <c r="AHK1404" s="1">
        <v>0</v>
      </c>
      <c r="AHL1404" s="1">
        <v>0</v>
      </c>
      <c r="AHM1404" s="1">
        <v>0</v>
      </c>
      <c r="AHN1404" s="1">
        <v>0</v>
      </c>
      <c r="AHO1404" s="1">
        <v>0</v>
      </c>
      <c r="AHP1404" s="1">
        <v>0</v>
      </c>
      <c r="AHQ1404" s="1">
        <v>0</v>
      </c>
      <c r="AHR1404" s="1">
        <v>0</v>
      </c>
      <c r="AIN1404" s="1">
        <v>0</v>
      </c>
      <c r="AIO1404" s="1">
        <v>0</v>
      </c>
      <c r="AIT1404" s="3">
        <v>0</v>
      </c>
      <c r="AIU1404" s="1">
        <v>2</v>
      </c>
      <c r="AIV1404" s="1">
        <v>0</v>
      </c>
      <c r="AIW1404" s="1">
        <v>0</v>
      </c>
      <c r="AJB1404" s="1">
        <v>88</v>
      </c>
      <c r="AJC1404" s="1">
        <v>60</v>
      </c>
    </row>
    <row r="1405" spans="1:951" s="1" customFormat="1">
      <c r="B1405" s="1">
        <v>5</v>
      </c>
      <c r="C1405" s="1">
        <v>1</v>
      </c>
      <c r="D1405" s="1" t="s">
        <v>6191</v>
      </c>
      <c r="O1405" s="1">
        <v>0</v>
      </c>
      <c r="Z1405" s="1">
        <v>0</v>
      </c>
      <c r="AA1405" s="1">
        <v>2</v>
      </c>
      <c r="AB1405" s="1" t="s">
        <v>9507</v>
      </c>
      <c r="AC1405" s="1">
        <v>0</v>
      </c>
      <c r="AE1405" s="1">
        <v>0</v>
      </c>
      <c r="AG1405" s="1">
        <v>0</v>
      </c>
      <c r="AI1405" s="1">
        <v>130</v>
      </c>
      <c r="AJ1405" s="1">
        <v>138</v>
      </c>
      <c r="DR1405" s="1">
        <v>60</v>
      </c>
      <c r="DS1405" s="1">
        <v>58</v>
      </c>
      <c r="HA1405" s="1">
        <v>2</v>
      </c>
      <c r="HB1405" s="1">
        <v>0</v>
      </c>
      <c r="HT1405" s="1">
        <v>0</v>
      </c>
      <c r="HU1405" s="1">
        <v>0</v>
      </c>
      <c r="IP1405" s="1">
        <v>94</v>
      </c>
      <c r="IQ1405" s="1">
        <v>97</v>
      </c>
      <c r="IR1405" s="1">
        <v>96</v>
      </c>
      <c r="LX1405" s="1">
        <v>72</v>
      </c>
      <c r="LY1405" s="1">
        <v>76</v>
      </c>
      <c r="PG1405" s="1">
        <v>24</v>
      </c>
      <c r="PH1405" s="1">
        <v>20</v>
      </c>
      <c r="SP1405" s="1">
        <v>97.1</v>
      </c>
      <c r="SQ1405" s="1">
        <v>98.9</v>
      </c>
      <c r="VX1405" s="1">
        <v>0</v>
      </c>
      <c r="VY1405" s="1">
        <v>1</v>
      </c>
      <c r="WQ1405" s="1">
        <v>0</v>
      </c>
      <c r="WR1405" s="1">
        <v>0</v>
      </c>
      <c r="ZY1405" s="1">
        <v>186.8</v>
      </c>
      <c r="ZZ1405" s="1">
        <v>186</v>
      </c>
      <c r="AAZ1405" s="1">
        <v>21</v>
      </c>
      <c r="ABC1405" s="1">
        <v>13.9</v>
      </c>
      <c r="ABF1405" s="1">
        <v>41</v>
      </c>
      <c r="ABV1405" s="1">
        <v>142</v>
      </c>
      <c r="ABY1405" s="1">
        <v>3.7</v>
      </c>
      <c r="ACB1405" s="1">
        <v>109</v>
      </c>
      <c r="ACE1405" s="1">
        <v>1.1000000000000001</v>
      </c>
      <c r="ACG1405" s="1">
        <v>239</v>
      </c>
      <c r="ACH1405" s="1">
        <v>205</v>
      </c>
      <c r="ACI1405" s="1">
        <v>202</v>
      </c>
      <c r="ACR1405" s="1">
        <v>61</v>
      </c>
      <c r="ACU1405" s="1">
        <v>2.2999999999999998</v>
      </c>
      <c r="ACX1405" s="1">
        <v>16</v>
      </c>
      <c r="AGS1405" s="1">
        <v>0</v>
      </c>
      <c r="AGT1405" s="1">
        <v>0</v>
      </c>
      <c r="AGU1405" s="1">
        <v>0</v>
      </c>
      <c r="AGV1405" s="1">
        <v>0</v>
      </c>
      <c r="AGW1405" s="1">
        <v>1</v>
      </c>
      <c r="AGX1405" s="1">
        <v>0</v>
      </c>
      <c r="AGY1405" s="1">
        <v>0</v>
      </c>
      <c r="AGZ1405" s="1">
        <v>1</v>
      </c>
      <c r="AHA1405" s="1">
        <v>0</v>
      </c>
      <c r="AHB1405" s="1">
        <v>0</v>
      </c>
      <c r="AHC1405" s="1">
        <v>1</v>
      </c>
      <c r="AHD1405" s="1">
        <v>0</v>
      </c>
      <c r="AHE1405" s="1">
        <v>0</v>
      </c>
      <c r="AHF1405" s="1">
        <v>0</v>
      </c>
      <c r="AHH1405" s="1">
        <v>0</v>
      </c>
      <c r="AHI1405" s="1">
        <v>0</v>
      </c>
      <c r="AHK1405" s="1">
        <v>0</v>
      </c>
      <c r="AHL1405" s="1">
        <v>0</v>
      </c>
      <c r="AHM1405" s="1">
        <v>0</v>
      </c>
      <c r="AHN1405" s="1">
        <v>0</v>
      </c>
      <c r="AHO1405" s="1">
        <v>0</v>
      </c>
      <c r="AHP1405" s="1">
        <v>0</v>
      </c>
      <c r="AHQ1405" s="1">
        <v>0</v>
      </c>
      <c r="AHR1405" s="1">
        <v>0</v>
      </c>
      <c r="AIN1405" s="1">
        <v>0</v>
      </c>
      <c r="AIO1405" s="1">
        <v>0</v>
      </c>
      <c r="AIT1405" s="3">
        <v>2</v>
      </c>
      <c r="AIU1405" s="1">
        <v>0</v>
      </c>
      <c r="AIV1405" s="1">
        <v>0</v>
      </c>
      <c r="AIW1405" s="1">
        <v>0</v>
      </c>
      <c r="AIX1405" s="1">
        <v>95</v>
      </c>
      <c r="AIY1405" s="1">
        <v>43</v>
      </c>
    </row>
    <row r="1406" spans="1:951" s="1" customFormat="1">
      <c r="B1406" s="1">
        <v>6</v>
      </c>
      <c r="C1406" s="1">
        <v>1</v>
      </c>
      <c r="D1406" s="1" t="s">
        <v>9508</v>
      </c>
      <c r="O1406" s="1">
        <v>0</v>
      </c>
      <c r="Z1406" s="1">
        <v>0</v>
      </c>
      <c r="AA1406" s="1">
        <v>2</v>
      </c>
      <c r="AB1406" s="1" t="s">
        <v>9509</v>
      </c>
      <c r="AC1406" s="1">
        <v>0</v>
      </c>
      <c r="AE1406" s="1">
        <v>0</v>
      </c>
      <c r="AG1406" s="1">
        <v>0</v>
      </c>
      <c r="AI1406" s="1">
        <v>120</v>
      </c>
      <c r="AJ1406" s="1">
        <v>140</v>
      </c>
      <c r="DR1406" s="1">
        <v>54</v>
      </c>
      <c r="DS1406" s="1">
        <v>52</v>
      </c>
      <c r="HA1406" s="1">
        <v>2</v>
      </c>
      <c r="HB1406" s="1">
        <v>2</v>
      </c>
      <c r="HT1406" s="1">
        <v>0</v>
      </c>
      <c r="HU1406" s="1">
        <v>0</v>
      </c>
      <c r="IP1406" s="1">
        <v>97</v>
      </c>
      <c r="IQ1406" s="1">
        <v>99</v>
      </c>
      <c r="LX1406" s="1">
        <v>72</v>
      </c>
      <c r="LY1406" s="1">
        <v>74</v>
      </c>
      <c r="PG1406" s="1">
        <v>26</v>
      </c>
      <c r="PH1406" s="1">
        <v>16</v>
      </c>
      <c r="SP1406" s="1">
        <v>98</v>
      </c>
      <c r="SQ1406" s="1">
        <v>98.9</v>
      </c>
      <c r="VX1406" s="1">
        <v>1</v>
      </c>
      <c r="VY1406" s="1">
        <v>1</v>
      </c>
      <c r="WQ1406" s="1">
        <v>0</v>
      </c>
      <c r="WR1406" s="1">
        <v>0</v>
      </c>
      <c r="ZY1406" s="1">
        <v>185.4</v>
      </c>
      <c r="ZZ1406" s="1">
        <v>188.4</v>
      </c>
      <c r="AAY1406" s="1">
        <v>22</v>
      </c>
      <c r="ABB1406" s="1">
        <v>11.9</v>
      </c>
      <c r="ABE1406" s="1">
        <v>35</v>
      </c>
      <c r="ABU1406" s="1">
        <v>143</v>
      </c>
      <c r="ABX1406" s="1">
        <v>4.3</v>
      </c>
      <c r="ACA1406" s="1">
        <v>111</v>
      </c>
      <c r="ACD1406" s="1">
        <v>1.08</v>
      </c>
      <c r="ACG1406" s="1">
        <v>275</v>
      </c>
      <c r="ACH1406" s="1">
        <v>435</v>
      </c>
      <c r="ACQ1406" s="1">
        <v>66</v>
      </c>
      <c r="ACT1406" s="1">
        <v>2.7</v>
      </c>
      <c r="ACW1406" s="1">
        <v>15</v>
      </c>
      <c r="AGS1406" s="1">
        <v>0</v>
      </c>
      <c r="AGT1406" s="1">
        <v>0</v>
      </c>
      <c r="AGU1406" s="1">
        <v>0</v>
      </c>
      <c r="AGV1406" s="1">
        <v>0</v>
      </c>
      <c r="AGW1406" s="1">
        <v>0</v>
      </c>
      <c r="AGX1406" s="1">
        <v>0</v>
      </c>
      <c r="AGY1406" s="1">
        <v>0</v>
      </c>
      <c r="AGZ1406" s="1">
        <v>1</v>
      </c>
      <c r="AHA1406" s="1">
        <v>1</v>
      </c>
      <c r="AHB1406" s="1">
        <v>2</v>
      </c>
      <c r="AHC1406" s="1">
        <v>1</v>
      </c>
      <c r="AHD1406" s="1">
        <v>0</v>
      </c>
      <c r="AHE1406" s="1">
        <v>0</v>
      </c>
      <c r="AHF1406" s="1">
        <v>0</v>
      </c>
      <c r="AHH1406" s="1">
        <v>0</v>
      </c>
      <c r="AHI1406" s="1">
        <v>0</v>
      </c>
      <c r="AHK1406" s="1">
        <v>0</v>
      </c>
      <c r="AHL1406" s="1">
        <v>0</v>
      </c>
      <c r="AHM1406" s="1">
        <v>0</v>
      </c>
      <c r="AHN1406" s="1">
        <v>0</v>
      </c>
      <c r="AHO1406" s="1">
        <v>0</v>
      </c>
      <c r="AHP1406" s="1">
        <v>0</v>
      </c>
      <c r="AHQ1406" s="1">
        <v>0</v>
      </c>
      <c r="AHR1406" s="1">
        <v>0</v>
      </c>
      <c r="AIN1406" s="1">
        <v>0</v>
      </c>
      <c r="AIO1406" s="1">
        <v>0</v>
      </c>
      <c r="AIT1406" s="3">
        <v>1</v>
      </c>
      <c r="AIU1406" s="1">
        <v>1</v>
      </c>
      <c r="AIV1406" s="1">
        <v>0</v>
      </c>
      <c r="AIW1406" s="1">
        <v>0</v>
      </c>
      <c r="AIX1406" s="1">
        <v>39</v>
      </c>
      <c r="AJB1406" s="1">
        <v>50</v>
      </c>
    </row>
    <row r="1407" spans="1:951" s="1" customFormat="1">
      <c r="B1407" s="1">
        <v>7</v>
      </c>
      <c r="C1407" s="1">
        <v>0</v>
      </c>
      <c r="Z1407" s="1">
        <v>0</v>
      </c>
      <c r="AA1407" s="1">
        <v>1</v>
      </c>
      <c r="AB1407" s="1" t="s">
        <v>9510</v>
      </c>
      <c r="AC1407" s="1">
        <v>0</v>
      </c>
      <c r="AE1407" s="1">
        <v>1</v>
      </c>
      <c r="AF1407" s="1">
        <v>0</v>
      </c>
      <c r="AG1407" s="1">
        <v>0</v>
      </c>
      <c r="AI1407" s="1">
        <v>138</v>
      </c>
      <c r="AJ1407" s="1">
        <v>140</v>
      </c>
      <c r="DR1407" s="1">
        <v>64</v>
      </c>
      <c r="DS1407" s="1">
        <v>58</v>
      </c>
      <c r="HA1407" s="1">
        <v>2</v>
      </c>
      <c r="HB1407" s="1">
        <v>2</v>
      </c>
      <c r="HT1407" s="1">
        <v>0</v>
      </c>
      <c r="HU1407" s="1">
        <v>0</v>
      </c>
      <c r="IP1407" s="1">
        <v>96</v>
      </c>
      <c r="IQ1407" s="1">
        <v>97</v>
      </c>
      <c r="LX1407" s="1">
        <v>78</v>
      </c>
      <c r="LY1407" s="1">
        <v>72</v>
      </c>
      <c r="PG1407" s="1">
        <v>28</v>
      </c>
      <c r="PH1407" s="1">
        <v>26</v>
      </c>
      <c r="SP1407" s="1">
        <v>98.9</v>
      </c>
      <c r="SQ1407" s="1">
        <v>99</v>
      </c>
      <c r="VX1407" s="1">
        <v>1</v>
      </c>
      <c r="VY1407" s="1">
        <v>1</v>
      </c>
      <c r="WQ1407" s="1">
        <v>0</v>
      </c>
      <c r="WR1407" s="1">
        <v>0</v>
      </c>
      <c r="ZY1407" s="1">
        <v>188.4</v>
      </c>
      <c r="ZZ1407" s="1">
        <v>185</v>
      </c>
      <c r="AAY1407" s="1">
        <v>21</v>
      </c>
      <c r="AAZ1407" s="1">
        <v>22</v>
      </c>
      <c r="ABC1407" s="1">
        <v>11.9</v>
      </c>
      <c r="ABF1407" s="1">
        <v>35</v>
      </c>
      <c r="ABU1407" s="1">
        <v>144</v>
      </c>
      <c r="ABV1407" s="1">
        <v>145</v>
      </c>
      <c r="ABX1407" s="1">
        <v>4.3</v>
      </c>
      <c r="ABY1407" s="1">
        <v>4</v>
      </c>
      <c r="ACA1407" s="1">
        <v>106</v>
      </c>
      <c r="ACB1407" s="1">
        <v>111</v>
      </c>
      <c r="ACD1407" s="1">
        <v>8.3000000000000007</v>
      </c>
      <c r="ACE1407" s="1">
        <v>1.17</v>
      </c>
      <c r="ACG1407" s="1">
        <v>144</v>
      </c>
      <c r="ACH1407" s="1">
        <v>157</v>
      </c>
      <c r="ACQ1407" s="1">
        <v>80</v>
      </c>
      <c r="ACR1407" s="1">
        <v>62</v>
      </c>
      <c r="ACT1407" s="1">
        <v>2.85</v>
      </c>
      <c r="ACU1407" s="1">
        <v>3.1</v>
      </c>
      <c r="ACW1407" s="1">
        <v>17</v>
      </c>
      <c r="ACX1407" s="1">
        <v>17</v>
      </c>
      <c r="AGS1407" s="1">
        <v>0</v>
      </c>
      <c r="AGT1407" s="1">
        <v>0</v>
      </c>
      <c r="AGU1407" s="1">
        <v>0</v>
      </c>
      <c r="AGV1407" s="1">
        <v>0</v>
      </c>
      <c r="AGW1407" s="1">
        <v>0</v>
      </c>
      <c r="AGX1407" s="1">
        <v>0</v>
      </c>
      <c r="AGY1407" s="1">
        <v>0</v>
      </c>
      <c r="AGZ1407" s="1">
        <v>1</v>
      </c>
      <c r="AHA1407" s="1">
        <v>0</v>
      </c>
      <c r="AHB1407" s="1">
        <v>0</v>
      </c>
      <c r="AHC1407" s="1">
        <v>1</v>
      </c>
      <c r="AHD1407" s="1">
        <v>0</v>
      </c>
      <c r="AHE1407" s="1">
        <v>0</v>
      </c>
      <c r="AHF1407" s="1">
        <v>0</v>
      </c>
      <c r="AHH1407" s="1">
        <v>0</v>
      </c>
      <c r="AHI1407" s="1">
        <v>0</v>
      </c>
      <c r="AHK1407" s="1">
        <v>0</v>
      </c>
      <c r="AHL1407" s="1">
        <v>0</v>
      </c>
      <c r="AHM1407" s="1">
        <v>0</v>
      </c>
      <c r="AHN1407" s="1">
        <v>0</v>
      </c>
      <c r="AHO1407" s="1">
        <v>0</v>
      </c>
      <c r="AHP1407" s="1">
        <v>0</v>
      </c>
      <c r="AHQ1407" s="1">
        <v>0</v>
      </c>
      <c r="AHR1407" s="1">
        <v>0</v>
      </c>
      <c r="AIN1407" s="1">
        <v>0</v>
      </c>
      <c r="AIO1407" s="1">
        <v>0</v>
      </c>
      <c r="AIT1407" s="3">
        <v>1</v>
      </c>
      <c r="AIU1407" s="1">
        <v>1</v>
      </c>
      <c r="AIV1407" s="1">
        <v>0</v>
      </c>
      <c r="AIW1407" s="1">
        <v>0</v>
      </c>
      <c r="AIX1407" s="1">
        <v>45</v>
      </c>
      <c r="AJB1407" s="1">
        <v>45</v>
      </c>
    </row>
    <row r="1408" spans="1:951" s="18" customFormat="1">
      <c r="B1408" s="18">
        <v>8</v>
      </c>
      <c r="C1408" s="18">
        <v>0</v>
      </c>
      <c r="Z1408" s="18">
        <v>0</v>
      </c>
      <c r="AA1408" s="18">
        <v>2</v>
      </c>
      <c r="AB1408" s="18" t="s">
        <v>9511</v>
      </c>
      <c r="AC1408" s="18">
        <v>0</v>
      </c>
      <c r="AE1408" s="18">
        <v>20</v>
      </c>
      <c r="AF1408" s="18">
        <v>0</v>
      </c>
      <c r="AG1408" s="18">
        <v>0</v>
      </c>
      <c r="AI1408" s="18">
        <v>132</v>
      </c>
      <c r="DR1408" s="18">
        <v>70</v>
      </c>
      <c r="HA1408" s="18">
        <v>2</v>
      </c>
      <c r="HT1408" s="18">
        <v>0</v>
      </c>
      <c r="IP1408" s="18">
        <v>94.5</v>
      </c>
      <c r="LX1408" s="18">
        <v>79</v>
      </c>
      <c r="PG1408" s="18">
        <v>18</v>
      </c>
      <c r="SP1408" s="18">
        <v>98.7</v>
      </c>
      <c r="VX1408" s="18">
        <v>1</v>
      </c>
      <c r="WQ1408" s="18">
        <v>0</v>
      </c>
      <c r="ZY1408" s="18">
        <v>182.2</v>
      </c>
      <c r="AAY1408" s="18">
        <v>23</v>
      </c>
      <c r="ABB1408" s="18">
        <v>11.9</v>
      </c>
      <c r="ABE1408" s="18">
        <v>35</v>
      </c>
      <c r="ABU1408" s="18">
        <v>146</v>
      </c>
      <c r="ABX1408" s="18">
        <v>3.7</v>
      </c>
      <c r="ACA1408" s="18">
        <v>111</v>
      </c>
      <c r="ACD1408" s="18">
        <v>1.08</v>
      </c>
      <c r="ACG1408" s="18">
        <v>134</v>
      </c>
      <c r="ACQ1408" s="18">
        <v>57</v>
      </c>
      <c r="ACT1408" s="18">
        <v>2.7</v>
      </c>
      <c r="ACW1408" s="18">
        <v>17</v>
      </c>
      <c r="AGS1408" s="18">
        <v>0</v>
      </c>
      <c r="AGT1408" s="18">
        <v>0</v>
      </c>
      <c r="AGU1408" s="18">
        <v>0</v>
      </c>
      <c r="AGV1408" s="18">
        <v>0</v>
      </c>
      <c r="AGW1408" s="18">
        <v>0</v>
      </c>
      <c r="AGX1408" s="18">
        <v>0</v>
      </c>
      <c r="AGY1408" s="18">
        <v>0</v>
      </c>
      <c r="AGZ1408" s="18">
        <v>1</v>
      </c>
      <c r="AHA1408" s="18">
        <v>0</v>
      </c>
      <c r="AHB1408" s="18">
        <v>0</v>
      </c>
      <c r="AHC1408" s="18">
        <v>1</v>
      </c>
      <c r="AHD1408" s="18">
        <v>0</v>
      </c>
      <c r="AHE1408" s="18">
        <v>0</v>
      </c>
      <c r="AHF1408" s="18">
        <v>0</v>
      </c>
      <c r="AHH1408" s="18">
        <v>0</v>
      </c>
      <c r="AHI1408" s="18">
        <v>0</v>
      </c>
      <c r="AHK1408" s="18">
        <v>0</v>
      </c>
      <c r="AHL1408" s="18">
        <v>0</v>
      </c>
      <c r="AHM1408" s="18">
        <v>0</v>
      </c>
      <c r="AHN1408" s="18">
        <v>0</v>
      </c>
      <c r="AHO1408" s="18">
        <v>0</v>
      </c>
      <c r="AHP1408" s="18">
        <v>0</v>
      </c>
      <c r="AHQ1408" s="18">
        <v>0</v>
      </c>
      <c r="AHR1408" s="18">
        <v>5</v>
      </c>
      <c r="AIN1408" s="18">
        <v>0</v>
      </c>
      <c r="AIO1408" s="18">
        <v>0</v>
      </c>
      <c r="AIT1408" s="79">
        <v>1</v>
      </c>
      <c r="AIU1408" s="18">
        <v>0</v>
      </c>
      <c r="AIV1408" s="18">
        <v>0</v>
      </c>
      <c r="AIW1408" s="18">
        <v>0</v>
      </c>
      <c r="AIX1408" s="18">
        <v>84</v>
      </c>
    </row>
    <row r="1409" spans="1:951" s="1" customFormat="1">
      <c r="A1409" s="1">
        <v>296</v>
      </c>
      <c r="B1409" s="1" t="s">
        <v>7502</v>
      </c>
      <c r="C1409" s="1">
        <v>1</v>
      </c>
      <c r="D1409" s="1" t="s">
        <v>6282</v>
      </c>
      <c r="E1409" s="1" t="s">
        <v>5933</v>
      </c>
      <c r="O1409" s="1">
        <v>0</v>
      </c>
      <c r="P1409" s="1">
        <v>0</v>
      </c>
      <c r="Z1409" s="1">
        <v>0</v>
      </c>
      <c r="AA1409" s="1">
        <v>1</v>
      </c>
      <c r="AB1409" s="1" t="s">
        <v>9512</v>
      </c>
      <c r="AI1409" s="1">
        <v>136</v>
      </c>
      <c r="AJ1409" s="1">
        <v>144</v>
      </c>
      <c r="AK1409" s="1">
        <v>132</v>
      </c>
      <c r="AL1409" s="1">
        <v>160</v>
      </c>
      <c r="AN1409" s="1">
        <v>130</v>
      </c>
      <c r="DR1409" s="1">
        <v>83</v>
      </c>
      <c r="DS1409" s="1">
        <v>80</v>
      </c>
      <c r="DT1409" s="1">
        <v>65</v>
      </c>
      <c r="DU1409" s="1">
        <v>92</v>
      </c>
      <c r="DW1409" s="1">
        <v>67</v>
      </c>
      <c r="IP1409" s="1">
        <v>97</v>
      </c>
      <c r="IQ1409" s="1">
        <v>97</v>
      </c>
      <c r="IR1409" s="1">
        <v>99</v>
      </c>
      <c r="IS1409" s="1">
        <v>97</v>
      </c>
      <c r="IU1409" s="1">
        <v>98</v>
      </c>
      <c r="LX1409" s="1">
        <v>80</v>
      </c>
      <c r="LY1409" s="1">
        <v>77</v>
      </c>
      <c r="LZ1409" s="1">
        <v>83</v>
      </c>
      <c r="MA1409" s="1">
        <v>90</v>
      </c>
      <c r="MC1409" s="1">
        <v>78</v>
      </c>
      <c r="PG1409" s="1">
        <v>16</v>
      </c>
      <c r="PH1409" s="1">
        <v>18</v>
      </c>
      <c r="PI1409" s="1">
        <v>17</v>
      </c>
      <c r="PL1409" s="1">
        <v>16</v>
      </c>
      <c r="SP1409" s="1">
        <v>98.2</v>
      </c>
      <c r="SQ1409" s="1">
        <v>98.5</v>
      </c>
      <c r="SR1409" s="1">
        <v>99.2</v>
      </c>
      <c r="SS1409" s="1">
        <v>98</v>
      </c>
      <c r="ST1409" s="1">
        <v>99.4</v>
      </c>
      <c r="SU1409" s="1">
        <v>98.7</v>
      </c>
      <c r="WQ1409" s="1">
        <v>0</v>
      </c>
      <c r="WR1409" s="1">
        <v>0</v>
      </c>
      <c r="WS1409" s="1">
        <v>0</v>
      </c>
      <c r="WV1409" s="1">
        <v>0</v>
      </c>
      <c r="AAY1409" s="1">
        <v>25</v>
      </c>
      <c r="ABB1409" s="1">
        <v>13.9</v>
      </c>
      <c r="ABE1409" s="1">
        <v>40.200000000000003</v>
      </c>
      <c r="ABM1409" s="1">
        <v>12.06</v>
      </c>
      <c r="ABO1409" s="1">
        <v>212</v>
      </c>
      <c r="ABU1409" s="1">
        <v>140</v>
      </c>
      <c r="ABX1409" s="1">
        <v>3.9</v>
      </c>
      <c r="ACA1409" s="1">
        <v>102</v>
      </c>
      <c r="ACD1409" s="1">
        <v>9.1</v>
      </c>
      <c r="ACG1409" s="1">
        <v>112</v>
      </c>
      <c r="ACH1409" s="1">
        <v>112</v>
      </c>
      <c r="ACI1409" s="1">
        <v>58</v>
      </c>
      <c r="ACJ1409" s="1">
        <v>80</v>
      </c>
      <c r="ACK1409" s="1">
        <v>110</v>
      </c>
      <c r="ACQ1409" s="1">
        <v>11</v>
      </c>
      <c r="ACT1409" s="1">
        <v>0.85</v>
      </c>
      <c r="ACW1409" s="1">
        <v>13</v>
      </c>
      <c r="AGG1409" s="1">
        <v>3</v>
      </c>
      <c r="AGH1409" s="1" t="s">
        <v>9513</v>
      </c>
      <c r="AGS1409" s="1">
        <v>1</v>
      </c>
      <c r="AGT1409" s="1">
        <v>1</v>
      </c>
      <c r="AGU1409" s="1">
        <v>0</v>
      </c>
      <c r="AGV1409" s="1">
        <v>1</v>
      </c>
      <c r="AGW1409" s="1">
        <v>0</v>
      </c>
      <c r="AGX1409" s="1">
        <v>0</v>
      </c>
      <c r="AGY1409" s="1">
        <v>0</v>
      </c>
      <c r="AGZ1409" s="1">
        <v>8</v>
      </c>
      <c r="AHA1409" s="1">
        <v>0</v>
      </c>
      <c r="AHB1409" s="1">
        <v>0</v>
      </c>
      <c r="AHC1409" s="1">
        <v>1</v>
      </c>
      <c r="AHD1409" s="1">
        <v>0</v>
      </c>
      <c r="AHE1409" s="1">
        <v>0</v>
      </c>
      <c r="AHF1409" s="1">
        <v>0</v>
      </c>
      <c r="AHH1409" s="1">
        <v>0</v>
      </c>
      <c r="AHI1409" s="1">
        <v>0</v>
      </c>
      <c r="AHK1409" s="1">
        <v>0</v>
      </c>
      <c r="AHL1409" s="1">
        <v>0</v>
      </c>
      <c r="AHM1409" s="1">
        <v>0</v>
      </c>
      <c r="AHN1409" s="1">
        <v>0</v>
      </c>
      <c r="AHO1409" s="1">
        <v>0</v>
      </c>
      <c r="AHP1409" s="1">
        <v>0</v>
      </c>
      <c r="AHQ1409" s="1">
        <v>0</v>
      </c>
      <c r="AHR1409" s="1">
        <v>4</v>
      </c>
      <c r="AIM1409" s="1">
        <v>2</v>
      </c>
      <c r="AIN1409" s="1">
        <v>0</v>
      </c>
      <c r="AIO1409" s="1">
        <v>0</v>
      </c>
      <c r="AIT1409" s="3">
        <v>0</v>
      </c>
      <c r="AIU1409" s="1">
        <v>0</v>
      </c>
      <c r="AIV1409" s="1">
        <v>0</v>
      </c>
      <c r="AIW1409" s="1">
        <v>0</v>
      </c>
    </row>
    <row r="1410" spans="1:951" s="1" customFormat="1">
      <c r="B1410" s="1" t="s">
        <v>7504</v>
      </c>
      <c r="C1410" s="1">
        <v>1</v>
      </c>
      <c r="D1410" s="1" t="s">
        <v>7626</v>
      </c>
      <c r="E1410" s="1" t="s">
        <v>5897</v>
      </c>
      <c r="O1410" s="1">
        <v>0</v>
      </c>
      <c r="P1410" s="1">
        <v>0</v>
      </c>
      <c r="Z1410" s="1">
        <v>0</v>
      </c>
      <c r="AA1410" s="1">
        <v>2</v>
      </c>
      <c r="AB1410" s="1" t="s">
        <v>9514</v>
      </c>
      <c r="AI1410" s="1">
        <v>117</v>
      </c>
      <c r="AJ1410" s="1">
        <v>136</v>
      </c>
      <c r="AK1410" s="1">
        <v>133</v>
      </c>
      <c r="AL1410" s="1">
        <v>155</v>
      </c>
      <c r="AM1410" s="1">
        <v>146</v>
      </c>
      <c r="AN1410" s="1">
        <v>114</v>
      </c>
      <c r="DR1410" s="1">
        <v>67</v>
      </c>
      <c r="DS1410" s="1">
        <v>71</v>
      </c>
      <c r="DT1410" s="1">
        <v>72</v>
      </c>
      <c r="DU1410" s="1">
        <v>85</v>
      </c>
      <c r="DV1410" s="1">
        <v>85</v>
      </c>
      <c r="DW1410" s="1">
        <v>59</v>
      </c>
      <c r="IP1410" s="1">
        <v>97</v>
      </c>
      <c r="IQ1410" s="1">
        <v>95</v>
      </c>
      <c r="IR1410" s="1">
        <v>97</v>
      </c>
      <c r="IS1410" s="1">
        <v>97</v>
      </c>
      <c r="IT1410" s="1">
        <v>97</v>
      </c>
      <c r="IU1410" s="1">
        <v>95</v>
      </c>
      <c r="LX1410" s="1">
        <v>78</v>
      </c>
      <c r="LY1410" s="1">
        <v>80</v>
      </c>
      <c r="LZ1410" s="1">
        <v>78</v>
      </c>
      <c r="MA1410" s="1">
        <v>78</v>
      </c>
      <c r="MB1410" s="1">
        <v>89</v>
      </c>
      <c r="MC1410" s="1">
        <v>72</v>
      </c>
      <c r="PG1410" s="1">
        <v>16</v>
      </c>
      <c r="PH1410" s="1">
        <v>16</v>
      </c>
      <c r="PI1410" s="1">
        <v>16</v>
      </c>
      <c r="PJ1410" s="1">
        <v>18</v>
      </c>
      <c r="PK1410" s="1">
        <v>18</v>
      </c>
      <c r="PL1410" s="1">
        <v>18</v>
      </c>
      <c r="SP1410" s="1">
        <v>98.5</v>
      </c>
      <c r="SQ1410" s="1">
        <v>98.1</v>
      </c>
      <c r="SR1410" s="1">
        <v>98</v>
      </c>
      <c r="SS1410" s="1">
        <v>98.5</v>
      </c>
      <c r="ST1410" s="1">
        <v>98.5</v>
      </c>
      <c r="SU1410" s="1">
        <v>98</v>
      </c>
      <c r="WQ1410" s="1">
        <v>0</v>
      </c>
      <c r="WR1410" s="1">
        <v>0</v>
      </c>
      <c r="WT1410" s="1">
        <v>0</v>
      </c>
      <c r="WU1410" s="1">
        <v>0</v>
      </c>
      <c r="WV1410" s="1">
        <v>0</v>
      </c>
      <c r="AAY1410" s="1">
        <v>29</v>
      </c>
      <c r="ABB1410" s="1">
        <v>14.3</v>
      </c>
      <c r="ABE1410" s="1">
        <v>41.6</v>
      </c>
      <c r="ABM1410" s="1">
        <v>12.6</v>
      </c>
      <c r="ABO1410" s="1">
        <v>214</v>
      </c>
      <c r="ABU1410" s="1">
        <v>139</v>
      </c>
      <c r="ABX1410" s="1">
        <v>4.2</v>
      </c>
      <c r="ACA1410" s="1">
        <v>98</v>
      </c>
      <c r="ACD1410" s="1">
        <v>9</v>
      </c>
      <c r="ACG1410" s="1">
        <v>126</v>
      </c>
      <c r="ACH1410" s="1">
        <v>126</v>
      </c>
      <c r="ACI1410" s="1">
        <v>199</v>
      </c>
      <c r="ACJ1410" s="1">
        <v>161</v>
      </c>
      <c r="ACK1410" s="1">
        <v>132</v>
      </c>
      <c r="ACL1410" s="1">
        <v>199</v>
      </c>
      <c r="ACQ1410" s="1">
        <v>12</v>
      </c>
      <c r="ACT1410" s="1">
        <v>0.86</v>
      </c>
      <c r="ACW1410" s="1">
        <v>13</v>
      </c>
      <c r="ADO1410" s="1">
        <v>8.6999999999999993</v>
      </c>
      <c r="AEF1410" s="1">
        <v>6.8</v>
      </c>
      <c r="AGS1410" s="1">
        <v>1</v>
      </c>
      <c r="AGT1410" s="1">
        <v>0</v>
      </c>
      <c r="AGU1410" s="1">
        <v>0</v>
      </c>
      <c r="AGV1410" s="1">
        <v>1</v>
      </c>
      <c r="AGW1410" s="1">
        <v>0</v>
      </c>
      <c r="AGX1410" s="1">
        <v>0</v>
      </c>
      <c r="AGY1410" s="1">
        <v>0</v>
      </c>
      <c r="AGZ1410" s="1">
        <v>9</v>
      </c>
      <c r="AHA1410" s="1">
        <v>0</v>
      </c>
      <c r="AHB1410" s="1">
        <v>0</v>
      </c>
      <c r="AHC1410" s="1">
        <v>1</v>
      </c>
      <c r="AHD1410" s="1">
        <v>0</v>
      </c>
      <c r="AHE1410" s="1">
        <v>0</v>
      </c>
      <c r="AHF1410" s="1">
        <v>0</v>
      </c>
      <c r="AHH1410" s="1">
        <v>0</v>
      </c>
      <c r="AHI1410" s="1">
        <v>0</v>
      </c>
      <c r="AHK1410" s="1">
        <v>0</v>
      </c>
      <c r="AHL1410" s="1">
        <v>0</v>
      </c>
      <c r="AHM1410" s="1">
        <v>0</v>
      </c>
      <c r="AHN1410" s="1">
        <v>0</v>
      </c>
      <c r="AHO1410" s="1">
        <v>0</v>
      </c>
      <c r="AHP1410" s="1">
        <v>0</v>
      </c>
      <c r="AHQ1410" s="1">
        <v>0</v>
      </c>
      <c r="AHR1410" s="1">
        <v>4.5</v>
      </c>
      <c r="AIN1410" s="1">
        <v>0</v>
      </c>
      <c r="AIO1410" s="1">
        <v>0</v>
      </c>
      <c r="AIT1410" s="3">
        <v>0</v>
      </c>
      <c r="AIU1410" s="1">
        <v>0</v>
      </c>
      <c r="AIV1410" s="1">
        <v>0</v>
      </c>
      <c r="AIW1410" s="1">
        <v>0</v>
      </c>
    </row>
    <row r="1411" spans="1:951" s="1" customFormat="1">
      <c r="B1411" s="1">
        <v>3</v>
      </c>
      <c r="C1411" s="1">
        <v>1</v>
      </c>
      <c r="D1411" s="1" t="s">
        <v>7463</v>
      </c>
      <c r="O1411" s="1">
        <v>1</v>
      </c>
      <c r="Z1411" s="1">
        <v>0</v>
      </c>
      <c r="AA1411" s="1">
        <v>2</v>
      </c>
      <c r="AB1411" s="1" t="s">
        <v>9515</v>
      </c>
      <c r="AC1411" s="1">
        <v>0</v>
      </c>
      <c r="AE1411" s="1">
        <v>0</v>
      </c>
      <c r="AG1411" s="1">
        <v>0</v>
      </c>
      <c r="AI1411" s="1">
        <v>143</v>
      </c>
      <c r="AJ1411" s="1">
        <v>139</v>
      </c>
      <c r="AK1411" s="1">
        <v>153</v>
      </c>
      <c r="AL1411" s="1">
        <v>132</v>
      </c>
      <c r="DR1411" s="1">
        <v>82</v>
      </c>
      <c r="DS1411" s="1">
        <v>75</v>
      </c>
      <c r="DT1411" s="1">
        <v>88</v>
      </c>
      <c r="DU1411" s="1">
        <v>80</v>
      </c>
      <c r="HD1411" s="1">
        <v>0</v>
      </c>
      <c r="HW1411" s="1">
        <v>0</v>
      </c>
      <c r="IP1411" s="1">
        <v>98</v>
      </c>
      <c r="IQ1411" s="1">
        <v>97</v>
      </c>
      <c r="IR1411" s="1">
        <v>98</v>
      </c>
      <c r="IS1411" s="1">
        <v>99</v>
      </c>
      <c r="LX1411" s="1">
        <v>68</v>
      </c>
      <c r="LY1411" s="1">
        <v>62</v>
      </c>
      <c r="LZ1411" s="1">
        <v>66</v>
      </c>
      <c r="MA1411" s="1">
        <v>76</v>
      </c>
      <c r="PG1411" s="1">
        <v>16</v>
      </c>
      <c r="PI1411" s="1">
        <v>18</v>
      </c>
      <c r="PJ1411" s="1">
        <v>20</v>
      </c>
      <c r="SP1411" s="1">
        <v>97.5</v>
      </c>
      <c r="SQ1411" s="1">
        <v>98.1</v>
      </c>
      <c r="SS1411" s="1">
        <v>97.3</v>
      </c>
      <c r="WA1411" s="1">
        <v>1</v>
      </c>
      <c r="WQ1411" s="1">
        <v>0</v>
      </c>
      <c r="WR1411" s="1">
        <v>0</v>
      </c>
      <c r="WT1411" s="1">
        <v>0</v>
      </c>
      <c r="ACG1411" s="1">
        <v>77</v>
      </c>
      <c r="ACH1411" s="1">
        <v>186</v>
      </c>
      <c r="AGS1411" s="1">
        <v>1</v>
      </c>
      <c r="AGT1411" s="1">
        <v>0</v>
      </c>
      <c r="AGU1411" s="1">
        <v>0</v>
      </c>
      <c r="AGV1411" s="1">
        <v>1</v>
      </c>
      <c r="AGW1411" s="1">
        <v>0</v>
      </c>
      <c r="AGX1411" s="1">
        <v>0</v>
      </c>
      <c r="AGY1411" s="1">
        <v>0</v>
      </c>
      <c r="AGZ1411" s="1">
        <v>1</v>
      </c>
      <c r="AHA1411" s="1">
        <v>0</v>
      </c>
      <c r="AHB1411" s="1">
        <v>0</v>
      </c>
      <c r="AHC1411" s="1">
        <v>1</v>
      </c>
      <c r="AHD1411" s="1">
        <v>0</v>
      </c>
      <c r="AHE1411" s="1">
        <v>0</v>
      </c>
      <c r="AHF1411" s="1">
        <v>0</v>
      </c>
      <c r="AHH1411" s="1">
        <v>0</v>
      </c>
      <c r="AHI1411" s="1">
        <v>0</v>
      </c>
      <c r="AHK1411" s="1">
        <v>0</v>
      </c>
      <c r="AHL1411" s="1">
        <v>0</v>
      </c>
      <c r="AHM1411" s="1">
        <v>0</v>
      </c>
      <c r="AHN1411" s="1">
        <v>0</v>
      </c>
      <c r="AHO1411" s="1">
        <v>0</v>
      </c>
      <c r="AHP1411" s="1">
        <v>0</v>
      </c>
      <c r="AHQ1411" s="1">
        <v>0</v>
      </c>
      <c r="AHR1411" s="1">
        <v>0</v>
      </c>
      <c r="AIN1411" s="1">
        <v>0</v>
      </c>
      <c r="AIO1411" s="1">
        <v>0</v>
      </c>
      <c r="AIP1411" s="1">
        <v>1</v>
      </c>
      <c r="AIQ1411" s="1">
        <v>1</v>
      </c>
      <c r="AIR1411" s="1">
        <v>1</v>
      </c>
      <c r="AIS1411" s="1">
        <v>1</v>
      </c>
      <c r="AIT1411" s="3">
        <v>0</v>
      </c>
      <c r="AIU1411" s="1">
        <v>1</v>
      </c>
      <c r="AIV1411" s="1">
        <v>0</v>
      </c>
      <c r="AIW1411" s="1">
        <v>0</v>
      </c>
      <c r="AJB1411" s="1">
        <v>46</v>
      </c>
    </row>
    <row r="1412" spans="1:951" s="1" customFormat="1">
      <c r="B1412" s="1">
        <v>4</v>
      </c>
      <c r="C1412" s="1">
        <v>0</v>
      </c>
      <c r="Z1412" s="1">
        <v>0</v>
      </c>
      <c r="AA1412" s="1">
        <v>2</v>
      </c>
      <c r="AB1412" s="1" t="s">
        <v>9516</v>
      </c>
      <c r="AC1412" s="1">
        <v>0</v>
      </c>
      <c r="AE1412" s="1">
        <v>0</v>
      </c>
      <c r="AG1412" s="1">
        <v>0</v>
      </c>
      <c r="AI1412" s="1">
        <v>142</v>
      </c>
      <c r="AJ1412" s="1">
        <v>148</v>
      </c>
      <c r="DR1412" s="1">
        <v>78</v>
      </c>
      <c r="DS1412" s="1">
        <v>88</v>
      </c>
      <c r="HA1412" s="1">
        <v>0</v>
      </c>
      <c r="HB1412" s="1">
        <v>0</v>
      </c>
      <c r="HT1412" s="1">
        <v>0</v>
      </c>
      <c r="HU1412" s="1">
        <v>0</v>
      </c>
      <c r="IP1412" s="1">
        <v>98</v>
      </c>
      <c r="IQ1412" s="1">
        <v>99</v>
      </c>
      <c r="LX1412" s="1">
        <v>100</v>
      </c>
      <c r="LY1412" s="1">
        <v>80</v>
      </c>
      <c r="PG1412" s="1">
        <v>20</v>
      </c>
      <c r="PH1412" s="1">
        <v>18</v>
      </c>
      <c r="SP1412" s="1">
        <v>98</v>
      </c>
      <c r="SQ1412" s="1">
        <v>97.7</v>
      </c>
      <c r="VX1412" s="1">
        <v>1</v>
      </c>
      <c r="VY1412" s="1">
        <v>1</v>
      </c>
      <c r="WQ1412" s="1">
        <v>0</v>
      </c>
      <c r="WR1412" s="1">
        <v>0</v>
      </c>
      <c r="AEF1412" s="1">
        <v>6.6</v>
      </c>
      <c r="AGS1412" s="1">
        <v>1</v>
      </c>
      <c r="AGT1412" s="1">
        <v>0</v>
      </c>
      <c r="AGU1412" s="1">
        <v>0</v>
      </c>
      <c r="AGV1412" s="1">
        <v>1</v>
      </c>
      <c r="AGW1412" s="1">
        <v>0</v>
      </c>
      <c r="AGX1412" s="1">
        <v>0</v>
      </c>
      <c r="AGY1412" s="1">
        <v>0</v>
      </c>
      <c r="AGZ1412" s="1">
        <v>0</v>
      </c>
      <c r="AHA1412" s="1">
        <v>0</v>
      </c>
      <c r="AHB1412" s="1">
        <v>0</v>
      </c>
      <c r="AHC1412" s="1">
        <v>1</v>
      </c>
      <c r="AHD1412" s="1">
        <v>0</v>
      </c>
      <c r="AHE1412" s="1">
        <v>0</v>
      </c>
      <c r="AHF1412" s="1">
        <v>0</v>
      </c>
      <c r="AHH1412" s="1">
        <v>0</v>
      </c>
      <c r="AHI1412" s="1">
        <v>0</v>
      </c>
      <c r="AHK1412" s="1">
        <v>0</v>
      </c>
      <c r="AHL1412" s="1">
        <v>0</v>
      </c>
      <c r="AHM1412" s="1">
        <v>0</v>
      </c>
      <c r="AHN1412" s="1">
        <v>0</v>
      </c>
      <c r="AHO1412" s="1">
        <v>0</v>
      </c>
      <c r="AHP1412" s="1">
        <v>0</v>
      </c>
      <c r="AHQ1412" s="1">
        <v>0</v>
      </c>
      <c r="AHR1412" s="1">
        <v>5</v>
      </c>
      <c r="AIN1412" s="1">
        <v>0</v>
      </c>
      <c r="AIO1412" s="1">
        <v>0</v>
      </c>
      <c r="AIT1412" s="3">
        <v>0</v>
      </c>
      <c r="AIU1412" s="1">
        <v>2</v>
      </c>
      <c r="AIV1412" s="1">
        <v>0</v>
      </c>
      <c r="AIW1412" s="1">
        <v>0</v>
      </c>
      <c r="AJB1412" s="1">
        <v>81</v>
      </c>
      <c r="AJC1412" s="1">
        <v>50</v>
      </c>
    </row>
    <row r="1413" spans="1:951" s="1" customFormat="1">
      <c r="B1413" s="1">
        <v>5</v>
      </c>
      <c r="C1413" s="1">
        <v>1</v>
      </c>
      <c r="D1413" s="1" t="s">
        <v>9517</v>
      </c>
      <c r="O1413" s="1">
        <v>0</v>
      </c>
      <c r="Z1413" s="1">
        <v>0</v>
      </c>
      <c r="AA1413" s="1">
        <v>2</v>
      </c>
      <c r="AB1413" s="1" t="s">
        <v>9518</v>
      </c>
      <c r="AC1413" s="1">
        <v>0</v>
      </c>
      <c r="AE1413" s="1">
        <v>2</v>
      </c>
      <c r="AF1413" s="1">
        <v>0</v>
      </c>
      <c r="AG1413" s="1">
        <v>0</v>
      </c>
      <c r="AI1413" s="1">
        <v>140</v>
      </c>
      <c r="AJ1413" s="1">
        <v>140</v>
      </c>
      <c r="DR1413" s="1">
        <v>86</v>
      </c>
      <c r="DS1413" s="1">
        <v>90</v>
      </c>
      <c r="HA1413" s="1">
        <v>0</v>
      </c>
      <c r="HB1413" s="1">
        <v>0</v>
      </c>
      <c r="HT1413" s="1">
        <v>0</v>
      </c>
      <c r="HU1413" s="1">
        <v>0</v>
      </c>
      <c r="IP1413" s="1">
        <v>98</v>
      </c>
      <c r="IQ1413" s="1">
        <v>98</v>
      </c>
      <c r="LX1413" s="1">
        <v>88</v>
      </c>
      <c r="LY1413" s="1">
        <v>88</v>
      </c>
      <c r="PG1413" s="1">
        <v>14</v>
      </c>
      <c r="PH1413" s="1">
        <v>16</v>
      </c>
      <c r="SP1413" s="1">
        <v>96.9</v>
      </c>
      <c r="SQ1413" s="1">
        <v>98.2</v>
      </c>
      <c r="VX1413" s="1">
        <v>1</v>
      </c>
      <c r="VY1413" s="1">
        <v>1</v>
      </c>
      <c r="WQ1413" s="1">
        <v>0</v>
      </c>
      <c r="WR1413" s="1">
        <v>0</v>
      </c>
      <c r="ACG1413" s="1">
        <v>125</v>
      </c>
      <c r="AGS1413" s="1">
        <v>0</v>
      </c>
      <c r="AGT1413" s="1">
        <v>0</v>
      </c>
      <c r="AGU1413" s="1">
        <v>0</v>
      </c>
      <c r="AGV1413" s="1">
        <v>0</v>
      </c>
      <c r="AGW1413" s="1">
        <v>0</v>
      </c>
      <c r="AGX1413" s="1">
        <v>0</v>
      </c>
      <c r="AGY1413" s="1">
        <v>0</v>
      </c>
      <c r="AGZ1413" s="1">
        <v>0</v>
      </c>
      <c r="AHA1413" s="1">
        <v>0</v>
      </c>
      <c r="AHB1413" s="1">
        <v>0</v>
      </c>
      <c r="AHC1413" s="1">
        <v>1</v>
      </c>
      <c r="AHD1413" s="1">
        <v>0</v>
      </c>
      <c r="AHE1413" s="1">
        <v>0</v>
      </c>
      <c r="AHF1413" s="1">
        <v>0</v>
      </c>
      <c r="AHH1413" s="1">
        <v>0</v>
      </c>
      <c r="AHI1413" s="1">
        <v>0</v>
      </c>
      <c r="AHK1413" s="1">
        <v>0</v>
      </c>
      <c r="AHL1413" s="1">
        <v>0</v>
      </c>
      <c r="AHM1413" s="1">
        <v>0</v>
      </c>
      <c r="AHN1413" s="1">
        <v>0</v>
      </c>
      <c r="AHO1413" s="1">
        <v>0</v>
      </c>
      <c r="AHP1413" s="1">
        <v>1</v>
      </c>
      <c r="AHQ1413" s="1">
        <v>0</v>
      </c>
      <c r="AHR1413" s="1">
        <v>0</v>
      </c>
      <c r="AIN1413" s="1">
        <v>0</v>
      </c>
      <c r="AIO1413" s="1">
        <v>0</v>
      </c>
      <c r="AIT1413" s="3">
        <v>1</v>
      </c>
      <c r="AIU1413" s="1">
        <v>1</v>
      </c>
      <c r="AIV1413" s="1">
        <v>0</v>
      </c>
      <c r="AIW1413" s="1">
        <v>0</v>
      </c>
      <c r="AIX1413" s="1">
        <v>38</v>
      </c>
      <c r="AJC1413" s="1">
        <v>48</v>
      </c>
    </row>
    <row r="1414" spans="1:951" s="1" customFormat="1">
      <c r="B1414" s="1">
        <v>6</v>
      </c>
      <c r="C1414" s="1">
        <v>0</v>
      </c>
      <c r="Z1414" s="1">
        <v>0</v>
      </c>
      <c r="AA1414" s="1">
        <v>2</v>
      </c>
      <c r="AB1414" s="1" t="s">
        <v>9519</v>
      </c>
      <c r="AC1414" s="1">
        <v>0</v>
      </c>
      <c r="AE1414" s="1">
        <v>2</v>
      </c>
      <c r="AF1414" s="1">
        <v>0</v>
      </c>
      <c r="AG1414" s="1">
        <v>0</v>
      </c>
      <c r="AI1414" s="1">
        <v>146</v>
      </c>
      <c r="AJ1414" s="1">
        <v>138</v>
      </c>
      <c r="DR1414" s="1">
        <v>80</v>
      </c>
      <c r="DS1414" s="1">
        <v>82</v>
      </c>
      <c r="HA1414" s="1">
        <v>0</v>
      </c>
      <c r="HB1414" s="1">
        <v>0</v>
      </c>
      <c r="HT1414" s="1">
        <v>0</v>
      </c>
      <c r="HU1414" s="1">
        <v>0</v>
      </c>
      <c r="IP1414" s="1">
        <v>98</v>
      </c>
      <c r="IQ1414" s="1">
        <v>98</v>
      </c>
      <c r="LX1414" s="1">
        <v>88</v>
      </c>
      <c r="LY1414" s="1">
        <v>84</v>
      </c>
      <c r="PG1414" s="1">
        <v>16</v>
      </c>
      <c r="PH1414" s="1">
        <v>16</v>
      </c>
      <c r="SP1414" s="1">
        <v>97.8</v>
      </c>
      <c r="SQ1414" s="1">
        <v>97.5</v>
      </c>
      <c r="VX1414" s="1">
        <v>1</v>
      </c>
      <c r="VY1414" s="1">
        <v>1</v>
      </c>
      <c r="WQ1414" s="1">
        <v>0</v>
      </c>
      <c r="WR1414" s="1">
        <v>0</v>
      </c>
      <c r="ACG1414" s="1">
        <v>135</v>
      </c>
      <c r="AGS1414" s="1">
        <v>0</v>
      </c>
      <c r="AGT1414" s="1">
        <v>0</v>
      </c>
      <c r="AGU1414" s="1">
        <v>0</v>
      </c>
      <c r="AGV1414" s="1">
        <v>0</v>
      </c>
      <c r="AGW1414" s="1">
        <v>0</v>
      </c>
      <c r="AGX1414" s="1">
        <v>0</v>
      </c>
      <c r="AGY1414" s="1">
        <v>0</v>
      </c>
      <c r="AGZ1414" s="1">
        <v>0</v>
      </c>
      <c r="AHA1414" s="1">
        <v>0</v>
      </c>
      <c r="AHB1414" s="1">
        <v>0</v>
      </c>
      <c r="AHC1414" s="1">
        <v>1</v>
      </c>
      <c r="AHD1414" s="1">
        <v>0</v>
      </c>
      <c r="AHE1414" s="1">
        <v>0</v>
      </c>
      <c r="AHF1414" s="1">
        <v>0</v>
      </c>
      <c r="AHH1414" s="1">
        <v>0</v>
      </c>
      <c r="AHI1414" s="1">
        <v>0</v>
      </c>
      <c r="AHK1414" s="1">
        <v>0</v>
      </c>
      <c r="AHL1414" s="1">
        <v>0</v>
      </c>
      <c r="AHM1414" s="1">
        <v>0</v>
      </c>
      <c r="AHN1414" s="1">
        <v>0</v>
      </c>
      <c r="AHO1414" s="1">
        <v>0</v>
      </c>
      <c r="AHP1414" s="1">
        <v>1</v>
      </c>
      <c r="AHQ1414" s="1">
        <v>0</v>
      </c>
      <c r="AHR1414" s="1">
        <v>2</v>
      </c>
      <c r="AIN1414" s="1">
        <v>0</v>
      </c>
      <c r="AIO1414" s="1">
        <v>0</v>
      </c>
      <c r="AIT1414" s="3">
        <v>1</v>
      </c>
      <c r="AIU1414" s="1">
        <v>1</v>
      </c>
      <c r="AIV1414" s="1">
        <v>0</v>
      </c>
      <c r="AIW1414" s="1">
        <v>0</v>
      </c>
      <c r="AIX1414" s="1">
        <v>34</v>
      </c>
      <c r="AJB1414" s="1">
        <v>25</v>
      </c>
    </row>
    <row r="1415" spans="1:951" s="80" customFormat="1">
      <c r="B1415" s="80">
        <v>7</v>
      </c>
      <c r="C1415" s="80">
        <v>0</v>
      </c>
      <c r="Z1415" s="80">
        <v>0</v>
      </c>
      <c r="AA1415" s="80">
        <v>2</v>
      </c>
      <c r="AB1415" s="80" t="s">
        <v>9520</v>
      </c>
      <c r="AC1415" s="80">
        <v>1</v>
      </c>
      <c r="AD1415" s="80">
        <v>0</v>
      </c>
      <c r="AE1415" s="80">
        <v>2</v>
      </c>
      <c r="AF1415" s="80">
        <v>0</v>
      </c>
      <c r="AG1415" s="80">
        <v>0</v>
      </c>
      <c r="AI1415" s="80">
        <v>154</v>
      </c>
      <c r="DR1415" s="80">
        <v>98</v>
      </c>
      <c r="HA1415" s="80">
        <v>0</v>
      </c>
      <c r="HT1415" s="80">
        <v>0</v>
      </c>
      <c r="IP1415" s="80">
        <v>98</v>
      </c>
      <c r="LX1415" s="80">
        <v>90</v>
      </c>
      <c r="PG1415" s="80">
        <v>16</v>
      </c>
      <c r="SP1415" s="80">
        <v>97.3</v>
      </c>
      <c r="VX1415" s="80">
        <v>1</v>
      </c>
      <c r="WQ1415" s="80">
        <v>0</v>
      </c>
      <c r="AGS1415" s="80">
        <v>0</v>
      </c>
      <c r="AGT1415" s="80">
        <v>0</v>
      </c>
      <c r="AGU1415" s="80">
        <v>0</v>
      </c>
      <c r="AGV1415" s="80">
        <v>0</v>
      </c>
      <c r="AGW1415" s="80">
        <v>0</v>
      </c>
      <c r="AGX1415" s="80">
        <v>0</v>
      </c>
      <c r="AGY1415" s="80">
        <v>0</v>
      </c>
      <c r="AGZ1415" s="80">
        <v>0</v>
      </c>
      <c r="AHA1415" s="80">
        <v>0</v>
      </c>
      <c r="AHB1415" s="80">
        <v>0</v>
      </c>
      <c r="AHC1415" s="80">
        <v>1</v>
      </c>
      <c r="AHD1415" s="80">
        <v>0</v>
      </c>
      <c r="AHE1415" s="80">
        <v>0</v>
      </c>
      <c r="AHF1415" s="80">
        <v>0</v>
      </c>
      <c r="AHH1415" s="80">
        <v>0</v>
      </c>
      <c r="AHI1415" s="80">
        <v>0</v>
      </c>
      <c r="AHK1415" s="80">
        <v>0</v>
      </c>
      <c r="AHL1415" s="80">
        <v>0</v>
      </c>
      <c r="AHM1415" s="80">
        <v>0</v>
      </c>
      <c r="AHN1415" s="80">
        <v>0</v>
      </c>
      <c r="AHO1415" s="80">
        <v>0</v>
      </c>
      <c r="AHP1415" s="80">
        <v>1</v>
      </c>
      <c r="AHQ1415" s="80">
        <v>0</v>
      </c>
      <c r="AHR1415" s="80">
        <v>0</v>
      </c>
      <c r="AIN1415" s="80">
        <v>0</v>
      </c>
      <c r="AIO1415" s="80">
        <v>0</v>
      </c>
      <c r="AIT1415" s="86">
        <v>1</v>
      </c>
      <c r="AIU1415" s="80">
        <v>0</v>
      </c>
      <c r="AIV1415" s="80">
        <v>0</v>
      </c>
      <c r="AIW1415" s="80">
        <v>0</v>
      </c>
      <c r="AIX1415" s="80">
        <v>31</v>
      </c>
    </row>
    <row r="1416" spans="1:951" s="14" customFormat="1">
      <c r="A1416" s="14">
        <v>297</v>
      </c>
      <c r="B1416" s="14">
        <v>1</v>
      </c>
      <c r="C1416" s="58" t="s">
        <v>2309</v>
      </c>
      <c r="D1416" s="14" t="s">
        <v>7746</v>
      </c>
      <c r="E1416" s="58" t="s">
        <v>9521</v>
      </c>
      <c r="F1416" s="58" t="s">
        <v>9522</v>
      </c>
      <c r="O1416" s="14">
        <v>1</v>
      </c>
      <c r="P1416" s="58" t="s">
        <v>2309</v>
      </c>
      <c r="Q1416" s="58" t="s">
        <v>2308</v>
      </c>
      <c r="R1416" s="58"/>
      <c r="S1416" s="58"/>
      <c r="T1416" s="58"/>
      <c r="U1416" s="58"/>
      <c r="V1416" s="58"/>
      <c r="W1416" s="58"/>
      <c r="X1416" s="58"/>
      <c r="Y1416" s="58"/>
      <c r="Z1416" s="14">
        <v>0</v>
      </c>
      <c r="AA1416" s="60">
        <v>1</v>
      </c>
      <c r="AB1416" s="58"/>
      <c r="AC1416" s="14">
        <v>0</v>
      </c>
      <c r="AE1416" s="14">
        <v>1</v>
      </c>
      <c r="AF1416" s="14">
        <v>0</v>
      </c>
      <c r="AG1416" s="14">
        <v>0</v>
      </c>
      <c r="AI1416" s="14">
        <v>122</v>
      </c>
      <c r="AJ1416" s="14">
        <v>128</v>
      </c>
      <c r="AK1416" s="14">
        <v>198</v>
      </c>
      <c r="AL1416" s="14">
        <v>105</v>
      </c>
      <c r="AM1416" s="14">
        <v>118</v>
      </c>
      <c r="AN1416" s="14">
        <v>113</v>
      </c>
      <c r="AO1416" s="14">
        <v>144</v>
      </c>
      <c r="AP1416" s="14">
        <v>112</v>
      </c>
      <c r="DR1416" s="58" t="s">
        <v>8686</v>
      </c>
      <c r="DS1416" s="58" t="s">
        <v>8566</v>
      </c>
      <c r="DT1416" s="58" t="s">
        <v>9523</v>
      </c>
      <c r="DU1416" s="58" t="s">
        <v>8566</v>
      </c>
      <c r="DV1416" s="58" t="s">
        <v>8567</v>
      </c>
      <c r="DW1416" s="58" t="s">
        <v>8529</v>
      </c>
      <c r="DX1416" s="58" t="s">
        <v>8566</v>
      </c>
      <c r="DY1416" s="58" t="s">
        <v>8572</v>
      </c>
      <c r="DZ1416" s="58"/>
      <c r="EA1416" s="58"/>
      <c r="EB1416" s="58"/>
      <c r="EC1416" s="58"/>
      <c r="ED1416" s="58"/>
      <c r="EE1416" s="58"/>
      <c r="EF1416" s="58"/>
      <c r="EG1416" s="58"/>
      <c r="EH1416" s="58"/>
      <c r="EI1416" s="58"/>
      <c r="EJ1416" s="58"/>
      <c r="EK1416" s="58"/>
      <c r="EL1416" s="58"/>
      <c r="EM1416" s="58"/>
      <c r="EN1416" s="58"/>
      <c r="EO1416" s="58"/>
      <c r="EP1416" s="58"/>
      <c r="EQ1416" s="58"/>
      <c r="ER1416" s="58"/>
      <c r="ES1416" s="58"/>
      <c r="ET1416" s="58"/>
      <c r="EU1416" s="58"/>
      <c r="EV1416" s="58"/>
      <c r="EW1416" s="58"/>
      <c r="EX1416" s="58"/>
      <c r="EY1416" s="58"/>
      <c r="EZ1416" s="58"/>
      <c r="FA1416" s="58"/>
      <c r="FB1416" s="58"/>
      <c r="FC1416" s="58"/>
      <c r="FD1416" s="58"/>
      <c r="FE1416" s="58"/>
      <c r="FF1416" s="58"/>
      <c r="FG1416" s="58"/>
      <c r="FH1416" s="58"/>
      <c r="FI1416" s="58"/>
      <c r="FJ1416" s="58"/>
      <c r="FK1416" s="58"/>
      <c r="FL1416" s="58"/>
      <c r="FM1416" s="58"/>
      <c r="FN1416" s="58"/>
      <c r="FO1416" s="58"/>
      <c r="FP1416" s="58"/>
      <c r="FQ1416" s="58"/>
      <c r="FR1416" s="58"/>
      <c r="FS1416" s="58"/>
      <c r="FT1416" s="58"/>
      <c r="FU1416" s="58"/>
      <c r="FV1416" s="58"/>
      <c r="FW1416" s="58"/>
      <c r="FX1416" s="58"/>
      <c r="FY1416" s="58"/>
      <c r="FZ1416" s="58"/>
      <c r="GA1416" s="58"/>
      <c r="GB1416" s="58"/>
      <c r="GC1416" s="58"/>
      <c r="GD1416" s="58"/>
      <c r="GE1416" s="58"/>
      <c r="GF1416" s="58"/>
      <c r="GG1416" s="58"/>
      <c r="GH1416" s="58"/>
      <c r="GI1416" s="58"/>
      <c r="GJ1416" s="58"/>
      <c r="GK1416" s="58"/>
      <c r="GL1416" s="58"/>
      <c r="GM1416" s="58"/>
      <c r="GN1416" s="58"/>
      <c r="GO1416" s="58"/>
      <c r="GP1416" s="58"/>
      <c r="GQ1416" s="58"/>
      <c r="GR1416" s="58"/>
      <c r="GS1416" s="58"/>
      <c r="GT1416" s="58"/>
      <c r="GU1416" s="58"/>
      <c r="GV1416" s="58"/>
      <c r="GW1416" s="58"/>
      <c r="GX1416" s="58"/>
      <c r="GY1416" s="58"/>
      <c r="GZ1416" s="58"/>
      <c r="HA1416" s="14">
        <v>0</v>
      </c>
      <c r="HT1416" s="60"/>
      <c r="HU1416" s="60"/>
      <c r="HV1416" s="60">
        <v>1</v>
      </c>
      <c r="HW1416" s="60"/>
      <c r="HX1416" s="60"/>
      <c r="HY1416" s="60"/>
      <c r="HZ1416" s="60"/>
      <c r="IA1416" s="60"/>
      <c r="IB1416" s="60"/>
      <c r="IC1416" s="60"/>
      <c r="ID1416" s="60"/>
      <c r="IE1416" s="60"/>
      <c r="IF1416" s="60"/>
      <c r="IG1416" s="60"/>
      <c r="IH1416" s="60"/>
      <c r="II1416" s="60"/>
      <c r="IJ1416" s="60"/>
      <c r="IK1416" s="60"/>
      <c r="IL1416" s="60"/>
      <c r="IM1416" s="60"/>
      <c r="IN1416" s="58"/>
      <c r="IO1416" s="58"/>
      <c r="IP1416" s="58" t="s">
        <v>6143</v>
      </c>
      <c r="IQ1416" s="58"/>
      <c r="IR1416" s="58"/>
      <c r="IS1416" s="58"/>
      <c r="IT1416" s="58"/>
      <c r="IU1416" s="58"/>
      <c r="IV1416" s="58" t="s">
        <v>8504</v>
      </c>
      <c r="IW1416" s="58" t="s">
        <v>6143</v>
      </c>
      <c r="IX1416" s="58"/>
      <c r="IY1416" s="58"/>
      <c r="IZ1416" s="58"/>
      <c r="JA1416" s="58"/>
      <c r="JB1416" s="58"/>
      <c r="JC1416" s="58"/>
      <c r="JD1416" s="58"/>
      <c r="JE1416" s="58"/>
      <c r="JF1416" s="58"/>
      <c r="JG1416" s="58"/>
      <c r="JH1416" s="58"/>
      <c r="JI1416" s="58"/>
      <c r="JJ1416" s="58"/>
      <c r="JK1416" s="58"/>
      <c r="JL1416" s="58"/>
      <c r="JM1416" s="58"/>
      <c r="JN1416" s="58"/>
      <c r="JO1416" s="58"/>
      <c r="JP1416" s="58"/>
      <c r="JQ1416" s="58"/>
      <c r="JR1416" s="58"/>
      <c r="JS1416" s="58"/>
      <c r="JT1416" s="58"/>
      <c r="JU1416" s="58"/>
      <c r="JV1416" s="58"/>
      <c r="JW1416" s="58"/>
      <c r="JX1416" s="58"/>
      <c r="JY1416" s="58"/>
      <c r="JZ1416" s="58"/>
      <c r="KA1416" s="58"/>
      <c r="KB1416" s="58"/>
      <c r="KC1416" s="58"/>
      <c r="KD1416" s="58"/>
      <c r="KE1416" s="58"/>
      <c r="KF1416" s="58"/>
      <c r="KG1416" s="58"/>
      <c r="KH1416" s="58"/>
      <c r="KI1416" s="58"/>
      <c r="KJ1416" s="58"/>
      <c r="KK1416" s="58"/>
      <c r="KL1416" s="58"/>
      <c r="KM1416" s="58"/>
      <c r="KN1416" s="58"/>
      <c r="KO1416" s="58"/>
      <c r="KP1416" s="58"/>
      <c r="KQ1416" s="58"/>
      <c r="KR1416" s="58"/>
      <c r="KS1416" s="58"/>
      <c r="KT1416" s="58"/>
      <c r="KU1416" s="58"/>
      <c r="KV1416" s="58"/>
      <c r="KW1416" s="58"/>
      <c r="KX1416" s="58"/>
      <c r="KY1416" s="58"/>
      <c r="KZ1416" s="58"/>
      <c r="LA1416" s="58"/>
      <c r="LB1416" s="58"/>
      <c r="LC1416" s="58"/>
      <c r="LD1416" s="58"/>
      <c r="LE1416" s="58"/>
      <c r="LF1416" s="58"/>
      <c r="LG1416" s="58"/>
      <c r="LH1416" s="58"/>
      <c r="LI1416" s="58"/>
      <c r="LJ1416" s="58"/>
      <c r="LK1416" s="58"/>
      <c r="LL1416" s="58"/>
      <c r="LM1416" s="58"/>
      <c r="LN1416" s="58"/>
      <c r="LO1416" s="58"/>
      <c r="LP1416" s="58"/>
      <c r="LQ1416" s="58"/>
      <c r="LR1416" s="58"/>
      <c r="LS1416" s="58"/>
      <c r="LT1416" s="58"/>
      <c r="LU1416" s="58"/>
      <c r="LV1416" s="58"/>
      <c r="LW1416" s="58"/>
      <c r="LX1416" s="14">
        <v>72</v>
      </c>
      <c r="LZ1416" s="14">
        <v>81</v>
      </c>
      <c r="MA1416" s="14">
        <v>75</v>
      </c>
      <c r="MB1416" s="14">
        <v>68</v>
      </c>
      <c r="MC1416" s="14">
        <v>72</v>
      </c>
      <c r="MD1416" s="14">
        <v>72</v>
      </c>
      <c r="ME1416" s="14">
        <v>67</v>
      </c>
      <c r="PG1416" s="58" t="s">
        <v>9524</v>
      </c>
      <c r="PH1416" s="58"/>
      <c r="PI1416" s="58"/>
      <c r="PJ1416" s="58"/>
      <c r="PK1416" s="58"/>
      <c r="PL1416" s="58"/>
      <c r="PM1416" s="58" t="s">
        <v>8574</v>
      </c>
      <c r="PN1416" s="58" t="s">
        <v>8505</v>
      </c>
      <c r="PO1416" s="58"/>
      <c r="PP1416" s="58"/>
      <c r="PQ1416" s="58"/>
      <c r="PR1416" s="58"/>
      <c r="PS1416" s="58"/>
      <c r="PT1416" s="58"/>
      <c r="PU1416" s="58"/>
      <c r="PV1416" s="58"/>
      <c r="PW1416" s="58"/>
      <c r="PX1416" s="58"/>
      <c r="PY1416" s="58"/>
      <c r="PZ1416" s="58"/>
      <c r="QA1416" s="58"/>
      <c r="QB1416" s="58"/>
      <c r="QC1416" s="58"/>
      <c r="QD1416" s="58"/>
      <c r="QE1416" s="58"/>
      <c r="QF1416" s="58"/>
      <c r="QG1416" s="58"/>
      <c r="QH1416" s="58"/>
      <c r="QI1416" s="58"/>
      <c r="QJ1416" s="58"/>
      <c r="QK1416" s="58"/>
      <c r="QL1416" s="58"/>
      <c r="QM1416" s="58"/>
      <c r="QN1416" s="58"/>
      <c r="QO1416" s="58"/>
      <c r="QP1416" s="58"/>
      <c r="QQ1416" s="58"/>
      <c r="QR1416" s="58"/>
      <c r="QS1416" s="58"/>
      <c r="QT1416" s="58"/>
      <c r="QU1416" s="58"/>
      <c r="QV1416" s="58"/>
      <c r="QW1416" s="58"/>
      <c r="QX1416" s="58"/>
      <c r="QY1416" s="58"/>
      <c r="QZ1416" s="58"/>
      <c r="RA1416" s="58"/>
      <c r="RB1416" s="58"/>
      <c r="RC1416" s="58"/>
      <c r="RD1416" s="58"/>
      <c r="RE1416" s="58"/>
      <c r="RF1416" s="58"/>
      <c r="RG1416" s="58"/>
      <c r="RH1416" s="58"/>
      <c r="RI1416" s="58"/>
      <c r="RJ1416" s="58"/>
      <c r="RK1416" s="58"/>
      <c r="RL1416" s="58"/>
      <c r="RM1416" s="58"/>
      <c r="RN1416" s="58"/>
      <c r="RO1416" s="58"/>
      <c r="RP1416" s="58"/>
      <c r="RQ1416" s="58"/>
      <c r="RR1416" s="58"/>
      <c r="RS1416" s="58"/>
      <c r="RT1416" s="58"/>
      <c r="RU1416" s="58"/>
      <c r="RV1416" s="58"/>
      <c r="RW1416" s="58"/>
      <c r="RX1416" s="58"/>
      <c r="RY1416" s="58"/>
      <c r="RZ1416" s="58"/>
      <c r="SA1416" s="58"/>
      <c r="SB1416" s="58"/>
      <c r="SC1416" s="58"/>
      <c r="SD1416" s="58"/>
      <c r="SE1416" s="58"/>
      <c r="SF1416" s="58"/>
      <c r="SG1416" s="58"/>
      <c r="SH1416" s="58"/>
      <c r="SI1416" s="58"/>
      <c r="SJ1416" s="58"/>
      <c r="SK1416" s="58"/>
      <c r="SL1416" s="58"/>
      <c r="SM1416" s="58"/>
      <c r="SN1416" s="58"/>
      <c r="SO1416" s="58"/>
      <c r="SP1416" s="58" t="s">
        <v>8442</v>
      </c>
      <c r="SQ1416" s="58"/>
      <c r="SR1416" s="58"/>
      <c r="SS1416" s="58"/>
      <c r="ST1416" s="58"/>
      <c r="SU1416" s="58"/>
      <c r="SV1416" s="58" t="s">
        <v>8275</v>
      </c>
      <c r="SW1416" s="58"/>
      <c r="SX1416" s="58"/>
      <c r="SY1416" s="58"/>
      <c r="SZ1416" s="58"/>
      <c r="TA1416" s="58"/>
      <c r="TB1416" s="58"/>
      <c r="TC1416" s="58"/>
      <c r="TD1416" s="58"/>
      <c r="TE1416" s="58"/>
      <c r="TF1416" s="58"/>
      <c r="TG1416" s="58"/>
      <c r="TH1416" s="58"/>
      <c r="TI1416" s="58"/>
      <c r="TJ1416" s="58"/>
      <c r="TK1416" s="58"/>
      <c r="TL1416" s="58"/>
      <c r="TM1416" s="58"/>
      <c r="TN1416" s="58"/>
      <c r="TO1416" s="58"/>
      <c r="TP1416" s="58"/>
      <c r="TQ1416" s="58"/>
      <c r="TR1416" s="58"/>
      <c r="TS1416" s="58"/>
      <c r="TT1416" s="58"/>
      <c r="TU1416" s="58"/>
      <c r="TV1416" s="58"/>
      <c r="TW1416" s="58"/>
      <c r="TX1416" s="58"/>
      <c r="TY1416" s="58"/>
      <c r="TZ1416" s="58"/>
      <c r="UA1416" s="58"/>
      <c r="UB1416" s="58"/>
      <c r="UC1416" s="58"/>
      <c r="UD1416" s="58"/>
      <c r="UE1416" s="58"/>
      <c r="UF1416" s="58"/>
      <c r="UG1416" s="58"/>
      <c r="UH1416" s="58"/>
      <c r="UI1416" s="58"/>
      <c r="UJ1416" s="58"/>
      <c r="UK1416" s="58"/>
      <c r="UL1416" s="58"/>
      <c r="UM1416" s="58"/>
      <c r="UN1416" s="58"/>
      <c r="UO1416" s="58"/>
      <c r="UP1416" s="58"/>
      <c r="UQ1416" s="58"/>
      <c r="UR1416" s="58"/>
      <c r="US1416" s="58"/>
      <c r="UT1416" s="58"/>
      <c r="UU1416" s="58"/>
      <c r="UV1416" s="58"/>
      <c r="UW1416" s="58"/>
      <c r="UX1416" s="58"/>
      <c r="UY1416" s="58"/>
      <c r="UZ1416" s="58"/>
      <c r="VA1416" s="58"/>
      <c r="VB1416" s="58"/>
      <c r="VC1416" s="58"/>
      <c r="VD1416" s="58"/>
      <c r="VE1416" s="58"/>
      <c r="VF1416" s="58"/>
      <c r="VG1416" s="58"/>
      <c r="VH1416" s="58"/>
      <c r="VI1416" s="58"/>
      <c r="VJ1416" s="58"/>
      <c r="VK1416" s="58"/>
      <c r="VL1416" s="58"/>
      <c r="VM1416" s="58"/>
      <c r="VN1416" s="58"/>
      <c r="VO1416" s="58"/>
      <c r="VP1416" s="58"/>
      <c r="VQ1416" s="58"/>
      <c r="VR1416" s="58"/>
      <c r="VS1416" s="58"/>
      <c r="VT1416" s="58"/>
      <c r="VU1416" s="58"/>
      <c r="VV1416" s="58"/>
      <c r="VW1416" s="58"/>
      <c r="VX1416" s="58"/>
      <c r="VY1416" s="58"/>
      <c r="VZ1416" s="58"/>
      <c r="WA1416" s="58"/>
      <c r="WB1416" s="58"/>
      <c r="WC1416" s="58"/>
      <c r="WD1416" s="58"/>
      <c r="WE1416" s="58"/>
      <c r="WF1416" s="58"/>
      <c r="WG1416" s="58"/>
      <c r="WH1416" s="58"/>
      <c r="WI1416" s="58"/>
      <c r="WJ1416" s="58"/>
      <c r="WK1416" s="58"/>
      <c r="WL1416" s="58"/>
      <c r="WM1416" s="58"/>
      <c r="WN1416" s="58"/>
      <c r="WO1416" s="58"/>
      <c r="WP1416" s="58"/>
      <c r="WQ1416" s="14">
        <v>0</v>
      </c>
      <c r="WW1416" s="14">
        <v>0</v>
      </c>
      <c r="WX1416" s="14">
        <v>0</v>
      </c>
      <c r="ZY1416" s="58"/>
      <c r="ZZ1416" s="58"/>
      <c r="AAA1416" s="58"/>
      <c r="AAE1416" s="63"/>
      <c r="AAF1416" s="63"/>
      <c r="AAG1416" s="63"/>
      <c r="AAI1416" s="63"/>
      <c r="AAJ1416" s="58"/>
      <c r="AAK1416" s="58"/>
      <c r="AAM1416" s="58"/>
      <c r="AAO1416" s="63"/>
      <c r="AAP1416" s="58"/>
      <c r="AAQ1416" s="58"/>
      <c r="AAS1416" s="58"/>
      <c r="AAU1416" s="63"/>
      <c r="AAV1416" s="58"/>
      <c r="AAW1416" s="58"/>
      <c r="ABB1416" s="63"/>
      <c r="ABC1416" s="63"/>
      <c r="ABD1416" s="63"/>
      <c r="ABE1416" s="58"/>
      <c r="ABF1416" s="58"/>
      <c r="ABG1416" s="58"/>
      <c r="ABH1416" s="58"/>
      <c r="ABI1416" s="58"/>
      <c r="ABM1416" s="58"/>
      <c r="ABN1416" s="58"/>
      <c r="ABQ1416" s="63"/>
      <c r="ABR1416" s="63"/>
      <c r="ABS1416" s="58"/>
      <c r="ABT1416" s="58"/>
      <c r="ABU1416" s="58"/>
      <c r="ABV1416" s="58"/>
      <c r="ABW1416" s="58"/>
      <c r="ACA1416" s="58"/>
      <c r="ACB1416" s="58"/>
      <c r="ACC1416" s="58"/>
      <c r="ACG1416" s="63"/>
      <c r="ACH1416" s="63"/>
      <c r="ACI1416" s="63"/>
      <c r="ACJ1416" s="63"/>
      <c r="ACK1416" s="63"/>
      <c r="ACL1416" s="63"/>
      <c r="ACM1416" s="63"/>
      <c r="ACN1416" s="63"/>
      <c r="ACO1416" s="63"/>
      <c r="ACP1416" s="63"/>
      <c r="ACQ1416" s="58"/>
      <c r="ACR1416" s="58"/>
      <c r="ACS1416" s="58"/>
      <c r="ACT1416" s="58"/>
      <c r="ACU1416" s="58"/>
      <c r="ACV1416" s="58"/>
      <c r="ADB1416" s="63"/>
      <c r="ADC1416" s="63"/>
      <c r="ADD1416" s="58"/>
      <c r="ADE1416" s="58"/>
      <c r="ADF1416" s="58"/>
      <c r="ADG1416" s="58"/>
      <c r="ADH1416" s="58"/>
      <c r="ADI1416" s="58"/>
      <c r="ADO1416" s="14">
        <v>6.3</v>
      </c>
      <c r="AGK1416" s="58"/>
      <c r="AGM1416" s="63"/>
      <c r="AGN1416" s="58"/>
      <c r="AGO1416" s="58"/>
      <c r="AGQ1416" s="58"/>
      <c r="AGS1416" s="14">
        <v>0</v>
      </c>
      <c r="AGT1416" s="14">
        <v>0</v>
      </c>
      <c r="AGU1416" s="14">
        <v>0</v>
      </c>
      <c r="AGV1416" s="14">
        <v>0</v>
      </c>
      <c r="AGW1416" s="14">
        <v>0</v>
      </c>
      <c r="AGX1416" s="14">
        <v>0</v>
      </c>
      <c r="AGY1416" s="14">
        <v>0</v>
      </c>
      <c r="AGZ1416" s="14">
        <v>3</v>
      </c>
      <c r="AHA1416" s="14">
        <v>0</v>
      </c>
      <c r="AHB1416" s="14">
        <v>0</v>
      </c>
      <c r="AHC1416" s="14">
        <v>1</v>
      </c>
      <c r="AHD1416" s="14">
        <v>0</v>
      </c>
      <c r="AHE1416" s="14">
        <v>0</v>
      </c>
      <c r="AHF1416" s="14">
        <v>0</v>
      </c>
      <c r="AHH1416" s="14">
        <v>0</v>
      </c>
      <c r="AHI1416" s="14">
        <v>0</v>
      </c>
      <c r="AHK1416" s="14">
        <v>0</v>
      </c>
      <c r="AHL1416" s="14">
        <v>0</v>
      </c>
      <c r="AHM1416" s="14">
        <v>0</v>
      </c>
      <c r="AHN1416" s="14">
        <v>0</v>
      </c>
      <c r="AHO1416" s="14">
        <v>0</v>
      </c>
      <c r="AHP1416" s="14">
        <v>0</v>
      </c>
      <c r="AHQ1416" s="14">
        <v>0</v>
      </c>
      <c r="AHR1416" s="14">
        <v>0</v>
      </c>
      <c r="AHT1416" s="58"/>
      <c r="AHV1416" s="63"/>
      <c r="AHW1416" s="58"/>
      <c r="AHX1416" s="58"/>
      <c r="AHZ1416" s="58"/>
      <c r="AIB1416" s="63"/>
      <c r="AIC1416" s="58"/>
      <c r="AID1416" s="58"/>
      <c r="AIF1416" s="58"/>
      <c r="AIH1416" s="63"/>
      <c r="AII1416" s="58"/>
      <c r="AIJ1416" s="58"/>
      <c r="AIL1416" s="58"/>
      <c r="AIM1416" s="14">
        <v>0</v>
      </c>
      <c r="AIN1416" s="14">
        <v>0</v>
      </c>
      <c r="AIO1416" s="14">
        <v>0</v>
      </c>
      <c r="AIP1416" s="14">
        <v>1</v>
      </c>
      <c r="AIQ1416" s="14">
        <v>1</v>
      </c>
      <c r="AIR1416" s="58">
        <v>1</v>
      </c>
      <c r="AIS1416" s="14">
        <v>1</v>
      </c>
      <c r="AIT1416" s="60">
        <v>2</v>
      </c>
      <c r="AIU1416" s="58" t="s">
        <v>2308</v>
      </c>
      <c r="AIV1416" s="58">
        <v>0</v>
      </c>
      <c r="AIW1416" s="14">
        <v>0</v>
      </c>
      <c r="AIX1416" s="58" t="s">
        <v>9525</v>
      </c>
      <c r="AJB1416" s="63"/>
      <c r="AJC1416" s="58"/>
      <c r="AJD1416" s="58"/>
      <c r="AJF1416" s="58"/>
      <c r="AJH1416" s="63"/>
      <c r="AJI1416" s="58"/>
      <c r="AJJ1416" s="58"/>
      <c r="AJL1416" s="58"/>
      <c r="AJN1416" s="63"/>
      <c r="AJO1416" s="58"/>
    </row>
    <row r="1417" spans="1:951" s="14" customFormat="1">
      <c r="B1417" s="14">
        <v>2</v>
      </c>
      <c r="C1417" s="58" t="s">
        <v>2308</v>
      </c>
      <c r="F1417" s="63"/>
      <c r="G1417" s="58"/>
      <c r="H1417" s="58"/>
      <c r="O1417" s="58"/>
      <c r="P1417" s="58"/>
      <c r="Q1417" s="58"/>
      <c r="R1417" s="58"/>
      <c r="S1417" s="58"/>
      <c r="T1417" s="58"/>
      <c r="U1417" s="58"/>
      <c r="V1417" s="58"/>
      <c r="W1417" s="58"/>
      <c r="X1417" s="58"/>
      <c r="Y1417" s="58"/>
      <c r="Z1417" s="14">
        <v>0</v>
      </c>
      <c r="AA1417" s="60">
        <v>1</v>
      </c>
      <c r="AB1417" s="58" t="s">
        <v>9526</v>
      </c>
      <c r="AC1417" s="14">
        <v>3</v>
      </c>
      <c r="AD1417" s="14">
        <v>1</v>
      </c>
      <c r="AE1417" s="14">
        <v>1</v>
      </c>
      <c r="AF1417" s="14">
        <v>0</v>
      </c>
      <c r="AG1417" s="14">
        <v>0</v>
      </c>
      <c r="AI1417" s="14">
        <v>108</v>
      </c>
      <c r="AJ1417" s="14">
        <v>142</v>
      </c>
      <c r="DR1417" s="58" t="s">
        <v>9527</v>
      </c>
      <c r="DS1417" s="58" t="s">
        <v>8530</v>
      </c>
      <c r="DT1417" s="58"/>
      <c r="DU1417" s="58"/>
      <c r="DV1417" s="58"/>
      <c r="DW1417" s="58"/>
      <c r="DX1417" s="58"/>
      <c r="DY1417" s="58"/>
      <c r="DZ1417" s="58"/>
      <c r="EA1417" s="58"/>
      <c r="EB1417" s="58"/>
      <c r="EC1417" s="58"/>
      <c r="ED1417" s="58"/>
      <c r="EE1417" s="58"/>
      <c r="EF1417" s="58"/>
      <c r="EG1417" s="58"/>
      <c r="EH1417" s="58"/>
      <c r="EI1417" s="58"/>
      <c r="EJ1417" s="58"/>
      <c r="EK1417" s="58"/>
      <c r="EL1417" s="58"/>
      <c r="EM1417" s="58"/>
      <c r="EN1417" s="58"/>
      <c r="EO1417" s="58"/>
      <c r="EP1417" s="58"/>
      <c r="EQ1417" s="58"/>
      <c r="ER1417" s="58"/>
      <c r="ES1417" s="58"/>
      <c r="ET1417" s="58"/>
      <c r="EU1417" s="58"/>
      <c r="EV1417" s="58"/>
      <c r="EW1417" s="58"/>
      <c r="EX1417" s="58"/>
      <c r="EY1417" s="58"/>
      <c r="EZ1417" s="58"/>
      <c r="FA1417" s="58"/>
      <c r="FB1417" s="58"/>
      <c r="FC1417" s="58"/>
      <c r="FD1417" s="58"/>
      <c r="FE1417" s="58"/>
      <c r="FF1417" s="58"/>
      <c r="FG1417" s="58"/>
      <c r="FH1417" s="58"/>
      <c r="FI1417" s="58"/>
      <c r="FJ1417" s="58"/>
      <c r="FK1417" s="58"/>
      <c r="FL1417" s="58"/>
      <c r="FM1417" s="58"/>
      <c r="FN1417" s="58"/>
      <c r="FO1417" s="58"/>
      <c r="FP1417" s="58"/>
      <c r="FQ1417" s="58"/>
      <c r="FR1417" s="58"/>
      <c r="FS1417" s="58"/>
      <c r="FT1417" s="58"/>
      <c r="FU1417" s="58"/>
      <c r="FV1417" s="58"/>
      <c r="FW1417" s="58"/>
      <c r="FX1417" s="58"/>
      <c r="FY1417" s="58"/>
      <c r="FZ1417" s="58"/>
      <c r="GA1417" s="58"/>
      <c r="GB1417" s="58"/>
      <c r="GC1417" s="58"/>
      <c r="GD1417" s="58"/>
      <c r="GE1417" s="58"/>
      <c r="GF1417" s="58"/>
      <c r="GG1417" s="58"/>
      <c r="GH1417" s="58"/>
      <c r="GI1417" s="58"/>
      <c r="GJ1417" s="58"/>
      <c r="GK1417" s="58"/>
      <c r="GL1417" s="58"/>
      <c r="GM1417" s="58"/>
      <c r="GN1417" s="58"/>
      <c r="GO1417" s="58"/>
      <c r="GP1417" s="58"/>
      <c r="GQ1417" s="58"/>
      <c r="GR1417" s="58"/>
      <c r="GS1417" s="58"/>
      <c r="GT1417" s="58"/>
      <c r="GU1417" s="58"/>
      <c r="GV1417" s="58"/>
      <c r="GW1417" s="58"/>
      <c r="GX1417" s="58"/>
      <c r="GY1417" s="58"/>
      <c r="GZ1417" s="58"/>
      <c r="HT1417" s="60">
        <v>0</v>
      </c>
      <c r="HU1417" s="60">
        <v>0</v>
      </c>
      <c r="HV1417" s="60"/>
      <c r="HW1417" s="60"/>
      <c r="HX1417" s="60"/>
      <c r="HY1417" s="60"/>
      <c r="HZ1417" s="60"/>
      <c r="IA1417" s="60"/>
      <c r="IB1417" s="60"/>
      <c r="IC1417" s="60"/>
      <c r="ID1417" s="60"/>
      <c r="IE1417" s="60"/>
      <c r="IF1417" s="60"/>
      <c r="IG1417" s="60"/>
      <c r="IH1417" s="60"/>
      <c r="II1417" s="60"/>
      <c r="IJ1417" s="60"/>
      <c r="IK1417" s="60"/>
      <c r="IL1417" s="60"/>
      <c r="IM1417" s="60"/>
      <c r="IN1417" s="58"/>
      <c r="IO1417" s="58"/>
      <c r="IP1417" s="58" t="s">
        <v>6143</v>
      </c>
      <c r="IQ1417" s="58" t="s">
        <v>6143</v>
      </c>
      <c r="IR1417" s="58"/>
      <c r="IS1417" s="58"/>
      <c r="IT1417" s="58"/>
      <c r="IU1417" s="58"/>
      <c r="IV1417" s="58"/>
      <c r="IW1417" s="58"/>
      <c r="IX1417" s="58"/>
      <c r="IY1417" s="58"/>
      <c r="IZ1417" s="58"/>
      <c r="JA1417" s="58"/>
      <c r="JB1417" s="58"/>
      <c r="JC1417" s="58"/>
      <c r="JD1417" s="58"/>
      <c r="JE1417" s="58"/>
      <c r="JF1417" s="58"/>
      <c r="JG1417" s="58"/>
      <c r="JH1417" s="58"/>
      <c r="JI1417" s="58"/>
      <c r="JJ1417" s="58"/>
      <c r="JK1417" s="58"/>
      <c r="JL1417" s="58"/>
      <c r="JM1417" s="58"/>
      <c r="JN1417" s="58"/>
      <c r="JO1417" s="58"/>
      <c r="JP1417" s="58"/>
      <c r="JQ1417" s="58"/>
      <c r="JR1417" s="58"/>
      <c r="JS1417" s="58"/>
      <c r="JT1417" s="58"/>
      <c r="JU1417" s="58"/>
      <c r="JV1417" s="58"/>
      <c r="JW1417" s="58"/>
      <c r="JX1417" s="58"/>
      <c r="JY1417" s="58"/>
      <c r="JZ1417" s="58"/>
      <c r="KA1417" s="58"/>
      <c r="KB1417" s="58"/>
      <c r="KC1417" s="58"/>
      <c r="KD1417" s="58"/>
      <c r="KE1417" s="58"/>
      <c r="KF1417" s="58"/>
      <c r="KG1417" s="58"/>
      <c r="KH1417" s="58"/>
      <c r="KI1417" s="58"/>
      <c r="KJ1417" s="58"/>
      <c r="KK1417" s="58"/>
      <c r="KL1417" s="58"/>
      <c r="KM1417" s="58"/>
      <c r="KN1417" s="58"/>
      <c r="KO1417" s="58"/>
      <c r="KP1417" s="58"/>
      <c r="KQ1417" s="58"/>
      <c r="KR1417" s="58"/>
      <c r="KS1417" s="58"/>
      <c r="KT1417" s="58"/>
      <c r="KU1417" s="58"/>
      <c r="KV1417" s="58"/>
      <c r="KW1417" s="58"/>
      <c r="KX1417" s="58"/>
      <c r="KY1417" s="58"/>
      <c r="KZ1417" s="58"/>
      <c r="LA1417" s="58"/>
      <c r="LB1417" s="58"/>
      <c r="LC1417" s="58"/>
      <c r="LD1417" s="58"/>
      <c r="LE1417" s="58"/>
      <c r="LF1417" s="58"/>
      <c r="LG1417" s="58"/>
      <c r="LH1417" s="58"/>
      <c r="LI1417" s="58"/>
      <c r="LJ1417" s="58"/>
      <c r="LK1417" s="58"/>
      <c r="LL1417" s="58"/>
      <c r="LM1417" s="58"/>
      <c r="LN1417" s="58"/>
      <c r="LO1417" s="58"/>
      <c r="LP1417" s="58"/>
      <c r="LQ1417" s="58"/>
      <c r="LR1417" s="58"/>
      <c r="LS1417" s="58"/>
      <c r="LT1417" s="58"/>
      <c r="LU1417" s="58"/>
      <c r="LV1417" s="58"/>
      <c r="LW1417" s="58"/>
      <c r="LX1417" s="14">
        <v>64</v>
      </c>
      <c r="LY1417" s="14">
        <v>66</v>
      </c>
      <c r="PG1417" s="58" t="s">
        <v>8531</v>
      </c>
      <c r="PH1417" s="58" t="s">
        <v>8505</v>
      </c>
      <c r="PI1417" s="58"/>
      <c r="PJ1417" s="58"/>
      <c r="PK1417" s="58"/>
      <c r="PL1417" s="58"/>
      <c r="PM1417" s="58"/>
      <c r="PN1417" s="58"/>
      <c r="PO1417" s="58"/>
      <c r="PP1417" s="58"/>
      <c r="PQ1417" s="58"/>
      <c r="PR1417" s="58"/>
      <c r="PS1417" s="58"/>
      <c r="PT1417" s="58"/>
      <c r="PU1417" s="58"/>
      <c r="PV1417" s="58"/>
      <c r="PW1417" s="58"/>
      <c r="PX1417" s="58"/>
      <c r="PY1417" s="58"/>
      <c r="PZ1417" s="58"/>
      <c r="QA1417" s="58"/>
      <c r="QB1417" s="58"/>
      <c r="QC1417" s="58"/>
      <c r="QD1417" s="58"/>
      <c r="QE1417" s="58"/>
      <c r="QF1417" s="58"/>
      <c r="QG1417" s="58"/>
      <c r="QH1417" s="58"/>
      <c r="QI1417" s="58"/>
      <c r="QJ1417" s="58"/>
      <c r="QK1417" s="58"/>
      <c r="QL1417" s="58"/>
      <c r="QM1417" s="58"/>
      <c r="QN1417" s="58"/>
      <c r="QO1417" s="58"/>
      <c r="QP1417" s="58"/>
      <c r="QQ1417" s="58"/>
      <c r="QR1417" s="58"/>
      <c r="QS1417" s="58"/>
      <c r="QT1417" s="58"/>
      <c r="QU1417" s="58"/>
      <c r="QV1417" s="58"/>
      <c r="QW1417" s="58"/>
      <c r="QX1417" s="58"/>
      <c r="QY1417" s="58"/>
      <c r="QZ1417" s="58"/>
      <c r="RA1417" s="58"/>
      <c r="RB1417" s="58"/>
      <c r="RC1417" s="58"/>
      <c r="RD1417" s="58"/>
      <c r="RE1417" s="58"/>
      <c r="RF1417" s="58"/>
      <c r="RG1417" s="58"/>
      <c r="RH1417" s="58"/>
      <c r="RI1417" s="58"/>
      <c r="RJ1417" s="58"/>
      <c r="RK1417" s="58"/>
      <c r="RL1417" s="58"/>
      <c r="RM1417" s="58"/>
      <c r="RN1417" s="58"/>
      <c r="RO1417" s="58"/>
      <c r="RP1417" s="58"/>
      <c r="RQ1417" s="58"/>
      <c r="RR1417" s="58"/>
      <c r="RS1417" s="58"/>
      <c r="RT1417" s="58"/>
      <c r="RU1417" s="58"/>
      <c r="RV1417" s="58"/>
      <c r="RW1417" s="58"/>
      <c r="RX1417" s="58"/>
      <c r="RY1417" s="58"/>
      <c r="RZ1417" s="58"/>
      <c r="SA1417" s="58"/>
      <c r="SB1417" s="58"/>
      <c r="SC1417" s="58"/>
      <c r="SD1417" s="58"/>
      <c r="SE1417" s="58"/>
      <c r="SF1417" s="58"/>
      <c r="SG1417" s="58"/>
      <c r="SH1417" s="58"/>
      <c r="SI1417" s="58"/>
      <c r="SJ1417" s="58"/>
      <c r="SK1417" s="58"/>
      <c r="SL1417" s="58"/>
      <c r="SM1417" s="58"/>
      <c r="SN1417" s="58"/>
      <c r="SO1417" s="58"/>
      <c r="SP1417" s="58" t="s">
        <v>9528</v>
      </c>
      <c r="SQ1417" s="58" t="s">
        <v>7593</v>
      </c>
      <c r="SR1417" s="58"/>
      <c r="SS1417" s="58"/>
      <c r="ST1417" s="58"/>
      <c r="SU1417" s="58"/>
      <c r="SV1417" s="58"/>
      <c r="SW1417" s="58"/>
      <c r="SX1417" s="58"/>
      <c r="SY1417" s="58"/>
      <c r="SZ1417" s="58"/>
      <c r="TA1417" s="58"/>
      <c r="TB1417" s="58"/>
      <c r="TC1417" s="58"/>
      <c r="TD1417" s="58"/>
      <c r="TE1417" s="58"/>
      <c r="TF1417" s="58"/>
      <c r="TG1417" s="58"/>
      <c r="TH1417" s="58"/>
      <c r="TI1417" s="58"/>
      <c r="TJ1417" s="58"/>
      <c r="TK1417" s="58"/>
      <c r="TL1417" s="58"/>
      <c r="TM1417" s="58"/>
      <c r="TN1417" s="58"/>
      <c r="TO1417" s="58"/>
      <c r="TP1417" s="58"/>
      <c r="TQ1417" s="58"/>
      <c r="TR1417" s="58"/>
      <c r="TS1417" s="58"/>
      <c r="TT1417" s="58"/>
      <c r="TU1417" s="58"/>
      <c r="TV1417" s="58"/>
      <c r="TW1417" s="58"/>
      <c r="TX1417" s="58"/>
      <c r="TY1417" s="58"/>
      <c r="TZ1417" s="58"/>
      <c r="UA1417" s="58"/>
      <c r="UB1417" s="58"/>
      <c r="UC1417" s="58"/>
      <c r="UD1417" s="58"/>
      <c r="UE1417" s="58"/>
      <c r="UF1417" s="58"/>
      <c r="UG1417" s="58"/>
      <c r="UH1417" s="58"/>
      <c r="UI1417" s="58"/>
      <c r="UJ1417" s="58"/>
      <c r="UK1417" s="58"/>
      <c r="UL1417" s="58"/>
      <c r="UM1417" s="58"/>
      <c r="UN1417" s="58"/>
      <c r="UO1417" s="58"/>
      <c r="UP1417" s="58"/>
      <c r="UQ1417" s="58"/>
      <c r="UR1417" s="58"/>
      <c r="US1417" s="58"/>
      <c r="UT1417" s="58"/>
      <c r="UU1417" s="58"/>
      <c r="UV1417" s="58"/>
      <c r="UW1417" s="58"/>
      <c r="UX1417" s="58"/>
      <c r="UY1417" s="58"/>
      <c r="UZ1417" s="58"/>
      <c r="VA1417" s="58"/>
      <c r="VB1417" s="58"/>
      <c r="VC1417" s="58"/>
      <c r="VD1417" s="58"/>
      <c r="VE1417" s="58"/>
      <c r="VF1417" s="58"/>
      <c r="VG1417" s="58"/>
      <c r="VH1417" s="58"/>
      <c r="VI1417" s="58"/>
      <c r="VJ1417" s="58"/>
      <c r="VK1417" s="58"/>
      <c r="VL1417" s="58"/>
      <c r="VM1417" s="58"/>
      <c r="VN1417" s="58"/>
      <c r="VO1417" s="58"/>
      <c r="VP1417" s="58"/>
      <c r="VQ1417" s="58"/>
      <c r="VR1417" s="58"/>
      <c r="VS1417" s="58"/>
      <c r="VT1417" s="58"/>
      <c r="VU1417" s="58"/>
      <c r="VV1417" s="58"/>
      <c r="VW1417" s="58"/>
      <c r="VX1417" s="58"/>
      <c r="VY1417" s="58"/>
      <c r="VZ1417" s="58"/>
      <c r="WA1417" s="58"/>
      <c r="WB1417" s="58"/>
      <c r="WC1417" s="58"/>
      <c r="WD1417" s="58"/>
      <c r="WE1417" s="58"/>
      <c r="WF1417" s="58"/>
      <c r="WG1417" s="58"/>
      <c r="WH1417" s="58"/>
      <c r="WI1417" s="58"/>
      <c r="WJ1417" s="58"/>
      <c r="WK1417" s="58"/>
      <c r="WL1417" s="58"/>
      <c r="WM1417" s="58"/>
      <c r="WN1417" s="58"/>
      <c r="WO1417" s="58"/>
      <c r="WP1417" s="58"/>
      <c r="WQ1417" s="14">
        <v>0</v>
      </c>
      <c r="WR1417" s="14">
        <v>0</v>
      </c>
      <c r="ZY1417" s="58"/>
      <c r="ZZ1417" s="58"/>
      <c r="AAA1417" s="58"/>
      <c r="AAE1417" s="63"/>
      <c r="AAF1417" s="63"/>
      <c r="AAG1417" s="63"/>
      <c r="AAI1417" s="63"/>
      <c r="AAJ1417" s="58"/>
      <c r="AAK1417" s="58"/>
      <c r="AAM1417" s="58"/>
      <c r="AAO1417" s="63"/>
      <c r="AAP1417" s="58"/>
      <c r="AAQ1417" s="58"/>
      <c r="AAS1417" s="58"/>
      <c r="AAU1417" s="63"/>
      <c r="AAV1417" s="58"/>
      <c r="AAW1417" s="58"/>
      <c r="ABB1417" s="63"/>
      <c r="ABC1417" s="63"/>
      <c r="ABD1417" s="63"/>
      <c r="ABE1417" s="58"/>
      <c r="ABF1417" s="58"/>
      <c r="ABG1417" s="58"/>
      <c r="ABH1417" s="58"/>
      <c r="ABI1417" s="58"/>
      <c r="ABM1417" s="58"/>
      <c r="ABN1417" s="58"/>
      <c r="ABQ1417" s="63"/>
      <c r="ABR1417" s="63"/>
      <c r="ABS1417" s="58"/>
      <c r="ABT1417" s="58"/>
      <c r="ABU1417" s="58"/>
      <c r="ABV1417" s="58"/>
      <c r="ABW1417" s="58"/>
      <c r="ACA1417" s="58"/>
      <c r="ACB1417" s="58"/>
      <c r="ACC1417" s="58"/>
      <c r="ACG1417" s="63"/>
      <c r="ACH1417" s="63"/>
      <c r="ACI1417" s="63"/>
      <c r="ACJ1417" s="63"/>
      <c r="ACK1417" s="63"/>
      <c r="ACL1417" s="63"/>
      <c r="ACM1417" s="63"/>
      <c r="ACN1417" s="63"/>
      <c r="ACO1417" s="63"/>
      <c r="ACP1417" s="63"/>
      <c r="ACQ1417" s="58"/>
      <c r="ACR1417" s="58"/>
      <c r="ACS1417" s="58"/>
      <c r="ACT1417" s="58"/>
      <c r="ACU1417" s="58"/>
      <c r="ACV1417" s="58"/>
      <c r="ADB1417" s="63"/>
      <c r="ADC1417" s="63"/>
      <c r="ADD1417" s="58"/>
      <c r="ADE1417" s="58"/>
      <c r="ADF1417" s="58"/>
      <c r="ADG1417" s="58"/>
      <c r="ADH1417" s="58"/>
      <c r="ADI1417" s="58"/>
      <c r="ADO1417" s="58"/>
      <c r="AGK1417" s="58"/>
      <c r="AGM1417" s="63"/>
      <c r="AGN1417" s="58"/>
      <c r="AGO1417" s="58"/>
      <c r="AGQ1417" s="58"/>
      <c r="AGS1417" s="14">
        <v>0</v>
      </c>
      <c r="AGT1417" s="14">
        <v>0</v>
      </c>
      <c r="AGU1417" s="14">
        <v>0</v>
      </c>
      <c r="AGV1417" s="14">
        <v>0</v>
      </c>
      <c r="AGW1417" s="14">
        <v>0</v>
      </c>
      <c r="AGX1417" s="14">
        <v>0</v>
      </c>
      <c r="AGY1417" s="14">
        <v>0</v>
      </c>
      <c r="AGZ1417" s="14">
        <v>0</v>
      </c>
      <c r="AHA1417" s="14">
        <v>0</v>
      </c>
      <c r="AHB1417" s="14">
        <v>0</v>
      </c>
      <c r="AHC1417" s="14">
        <v>1</v>
      </c>
      <c r="AHD1417" s="14">
        <v>0</v>
      </c>
      <c r="AHE1417" s="14">
        <v>0</v>
      </c>
      <c r="AHF1417" s="14">
        <v>0</v>
      </c>
      <c r="AHH1417" s="14">
        <v>0</v>
      </c>
      <c r="AHI1417" s="14">
        <v>0</v>
      </c>
      <c r="AHK1417" s="14">
        <v>0</v>
      </c>
      <c r="AHL1417" s="14">
        <v>0</v>
      </c>
      <c r="AHM1417" s="14">
        <v>0</v>
      </c>
      <c r="AHN1417" s="14">
        <v>0</v>
      </c>
      <c r="AHO1417" s="14">
        <v>0</v>
      </c>
      <c r="AHP1417" s="14">
        <v>0</v>
      </c>
      <c r="AHQ1417" s="14">
        <v>0</v>
      </c>
      <c r="AHR1417" s="14">
        <v>0</v>
      </c>
      <c r="AHT1417" s="58"/>
      <c r="AHV1417" s="63"/>
      <c r="AHW1417" s="58"/>
      <c r="AHX1417" s="58"/>
      <c r="AHZ1417" s="58"/>
      <c r="AIB1417" s="63"/>
      <c r="AIC1417" s="58"/>
      <c r="AID1417" s="58"/>
      <c r="AIF1417" s="58"/>
      <c r="AIH1417" s="63"/>
      <c r="AII1417" s="58"/>
      <c r="AIJ1417" s="58"/>
      <c r="AIL1417" s="58"/>
      <c r="AIM1417" s="14">
        <v>0</v>
      </c>
      <c r="AIN1417" s="14">
        <v>0</v>
      </c>
      <c r="AIO1417" s="14">
        <v>0</v>
      </c>
      <c r="AIR1417" s="58"/>
      <c r="AIT1417" s="60">
        <v>2</v>
      </c>
      <c r="AIU1417" s="58" t="s">
        <v>2308</v>
      </c>
      <c r="AIV1417" s="58">
        <v>1</v>
      </c>
      <c r="AIW1417" s="14">
        <v>1</v>
      </c>
      <c r="AIX1417" s="58">
        <v>65</v>
      </c>
      <c r="AIY1417" s="14">
        <v>75</v>
      </c>
      <c r="AJB1417" s="63"/>
      <c r="AJC1417" s="58"/>
      <c r="AJD1417" s="58"/>
      <c r="AJF1417" s="58"/>
      <c r="AJH1417" s="63"/>
      <c r="AJI1417" s="58"/>
      <c r="AJJ1417" s="58"/>
      <c r="AJL1417" s="58"/>
      <c r="AJN1417" s="63"/>
      <c r="AJO1417" s="58"/>
    </row>
    <row r="1418" spans="1:951" s="14" customFormat="1">
      <c r="A1418" s="58"/>
      <c r="B1418" s="14">
        <v>3</v>
      </c>
      <c r="C1418" s="58" t="s">
        <v>2309</v>
      </c>
      <c r="D1418" s="14" t="s">
        <v>9529</v>
      </c>
      <c r="G1418" s="58"/>
      <c r="H1418" s="58"/>
      <c r="O1418" s="58" t="s">
        <v>2309</v>
      </c>
      <c r="P1418" s="58"/>
      <c r="Q1418" s="58"/>
      <c r="R1418" s="58"/>
      <c r="S1418" s="58"/>
      <c r="T1418" s="58"/>
      <c r="U1418" s="58"/>
      <c r="V1418" s="58"/>
      <c r="W1418" s="58"/>
      <c r="X1418" s="58"/>
      <c r="Y1418" s="58"/>
      <c r="Z1418" s="14">
        <v>0</v>
      </c>
      <c r="AA1418" s="60">
        <v>2</v>
      </c>
      <c r="AB1418" s="58"/>
      <c r="AC1418" s="14">
        <v>1</v>
      </c>
      <c r="AD1418" s="14">
        <v>0</v>
      </c>
      <c r="AE1418" s="14">
        <v>1</v>
      </c>
      <c r="AF1418" s="14">
        <v>0</v>
      </c>
      <c r="AG1418" s="14">
        <v>0</v>
      </c>
      <c r="AI1418" s="14">
        <v>136</v>
      </c>
      <c r="AJ1418" s="14">
        <v>132</v>
      </c>
      <c r="AK1418" s="14">
        <v>112</v>
      </c>
      <c r="DR1418" s="58" t="s">
        <v>8526</v>
      </c>
      <c r="DS1418" s="58" t="s">
        <v>8567</v>
      </c>
      <c r="DT1418" s="58" t="s">
        <v>9359</v>
      </c>
      <c r="DU1418" s="58"/>
      <c r="DV1418" s="58"/>
      <c r="DW1418" s="58"/>
      <c r="DX1418" s="58"/>
      <c r="DY1418" s="58"/>
      <c r="DZ1418" s="58"/>
      <c r="EA1418" s="58"/>
      <c r="EB1418" s="58"/>
      <c r="EC1418" s="58"/>
      <c r="ED1418" s="58"/>
      <c r="EE1418" s="58"/>
      <c r="EF1418" s="58"/>
      <c r="EG1418" s="58"/>
      <c r="EH1418" s="58"/>
      <c r="EI1418" s="58"/>
      <c r="EJ1418" s="58"/>
      <c r="EK1418" s="58"/>
      <c r="EL1418" s="58"/>
      <c r="EM1418" s="58"/>
      <c r="EN1418" s="58"/>
      <c r="EO1418" s="58"/>
      <c r="EP1418" s="58"/>
      <c r="EQ1418" s="58"/>
      <c r="ER1418" s="58"/>
      <c r="ES1418" s="58"/>
      <c r="ET1418" s="58"/>
      <c r="EU1418" s="58"/>
      <c r="EV1418" s="58"/>
      <c r="EW1418" s="58"/>
      <c r="EX1418" s="58"/>
      <c r="EY1418" s="58"/>
      <c r="EZ1418" s="58"/>
      <c r="FA1418" s="58"/>
      <c r="FB1418" s="58"/>
      <c r="FC1418" s="58"/>
      <c r="FD1418" s="58"/>
      <c r="FE1418" s="58"/>
      <c r="FF1418" s="58"/>
      <c r="FG1418" s="58"/>
      <c r="FH1418" s="58"/>
      <c r="FI1418" s="58"/>
      <c r="FJ1418" s="58"/>
      <c r="FK1418" s="58"/>
      <c r="FL1418" s="58"/>
      <c r="FM1418" s="58"/>
      <c r="FN1418" s="58"/>
      <c r="FO1418" s="58"/>
      <c r="FP1418" s="58"/>
      <c r="FQ1418" s="58"/>
      <c r="FR1418" s="58"/>
      <c r="FS1418" s="58"/>
      <c r="FT1418" s="58"/>
      <c r="FU1418" s="58"/>
      <c r="FV1418" s="58"/>
      <c r="FW1418" s="58"/>
      <c r="FX1418" s="58"/>
      <c r="FY1418" s="58"/>
      <c r="FZ1418" s="58"/>
      <c r="GA1418" s="58"/>
      <c r="GB1418" s="58"/>
      <c r="GC1418" s="58"/>
      <c r="GD1418" s="58"/>
      <c r="GE1418" s="58"/>
      <c r="GF1418" s="58"/>
      <c r="GG1418" s="58"/>
      <c r="GH1418" s="58"/>
      <c r="GI1418" s="58"/>
      <c r="GJ1418" s="58"/>
      <c r="GK1418" s="58"/>
      <c r="GL1418" s="58"/>
      <c r="GM1418" s="58"/>
      <c r="GN1418" s="58"/>
      <c r="GO1418" s="58"/>
      <c r="GP1418" s="58"/>
      <c r="GQ1418" s="58"/>
      <c r="GR1418" s="58"/>
      <c r="GS1418" s="58"/>
      <c r="GT1418" s="58"/>
      <c r="GU1418" s="58"/>
      <c r="GV1418" s="58"/>
      <c r="GW1418" s="58"/>
      <c r="GX1418" s="58"/>
      <c r="GY1418" s="58"/>
      <c r="GZ1418" s="58"/>
      <c r="HA1418" s="14">
        <v>0</v>
      </c>
      <c r="HB1418" s="14">
        <v>0</v>
      </c>
      <c r="HC1418" s="14">
        <v>0</v>
      </c>
      <c r="HT1418" s="60">
        <v>0</v>
      </c>
      <c r="HU1418" s="60">
        <v>0</v>
      </c>
      <c r="HV1418" s="60">
        <v>0</v>
      </c>
      <c r="HW1418" s="60"/>
      <c r="HX1418" s="60"/>
      <c r="HY1418" s="60"/>
      <c r="HZ1418" s="60"/>
      <c r="IA1418" s="60"/>
      <c r="IB1418" s="60"/>
      <c r="IC1418" s="60"/>
      <c r="ID1418" s="60"/>
      <c r="IE1418" s="60"/>
      <c r="IF1418" s="60"/>
      <c r="IG1418" s="60"/>
      <c r="IH1418" s="60"/>
      <c r="II1418" s="60"/>
      <c r="IJ1418" s="60"/>
      <c r="IK1418" s="60"/>
      <c r="IL1418" s="60"/>
      <c r="IM1418" s="60"/>
      <c r="IN1418" s="58"/>
      <c r="IO1418" s="58"/>
      <c r="IP1418" s="58" t="s">
        <v>8449</v>
      </c>
      <c r="IQ1418" s="58" t="s">
        <v>8504</v>
      </c>
      <c r="IR1418" s="58"/>
      <c r="IS1418" s="58"/>
      <c r="IT1418" s="58"/>
      <c r="IU1418" s="58"/>
      <c r="IV1418" s="58"/>
      <c r="IW1418" s="58"/>
      <c r="IX1418" s="58"/>
      <c r="IY1418" s="58"/>
      <c r="IZ1418" s="58"/>
      <c r="JA1418" s="58"/>
      <c r="JB1418" s="58"/>
      <c r="JC1418" s="58"/>
      <c r="JD1418" s="58"/>
      <c r="JE1418" s="58"/>
      <c r="JF1418" s="58"/>
      <c r="JG1418" s="58"/>
      <c r="JH1418" s="58"/>
      <c r="JI1418" s="58"/>
      <c r="JJ1418" s="58"/>
      <c r="JK1418" s="58"/>
      <c r="JL1418" s="58"/>
      <c r="JM1418" s="58"/>
      <c r="JN1418" s="58"/>
      <c r="JO1418" s="58"/>
      <c r="JP1418" s="58"/>
      <c r="JQ1418" s="58"/>
      <c r="JR1418" s="58"/>
      <c r="JS1418" s="58"/>
      <c r="JT1418" s="58"/>
      <c r="JU1418" s="58"/>
      <c r="JV1418" s="58"/>
      <c r="JW1418" s="58"/>
      <c r="JX1418" s="58"/>
      <c r="JY1418" s="58"/>
      <c r="JZ1418" s="58"/>
      <c r="KA1418" s="58"/>
      <c r="KB1418" s="58"/>
      <c r="KC1418" s="58"/>
      <c r="KD1418" s="58"/>
      <c r="KE1418" s="58"/>
      <c r="KF1418" s="58"/>
      <c r="KG1418" s="58"/>
      <c r="KH1418" s="58"/>
      <c r="KI1418" s="58"/>
      <c r="KJ1418" s="58"/>
      <c r="KK1418" s="58"/>
      <c r="KL1418" s="58"/>
      <c r="KM1418" s="58"/>
      <c r="KN1418" s="58"/>
      <c r="KO1418" s="58"/>
      <c r="KP1418" s="58"/>
      <c r="KQ1418" s="58"/>
      <c r="KR1418" s="58"/>
      <c r="KS1418" s="58"/>
      <c r="KT1418" s="58"/>
      <c r="KU1418" s="58"/>
      <c r="KV1418" s="58"/>
      <c r="KW1418" s="58"/>
      <c r="KX1418" s="58"/>
      <c r="KY1418" s="58"/>
      <c r="KZ1418" s="58"/>
      <c r="LA1418" s="58"/>
      <c r="LB1418" s="58"/>
      <c r="LC1418" s="58"/>
      <c r="LD1418" s="58"/>
      <c r="LE1418" s="58"/>
      <c r="LF1418" s="58"/>
      <c r="LG1418" s="58"/>
      <c r="LH1418" s="58"/>
      <c r="LI1418" s="58"/>
      <c r="LJ1418" s="58"/>
      <c r="LK1418" s="58"/>
      <c r="LL1418" s="58"/>
      <c r="LM1418" s="58"/>
      <c r="LN1418" s="58"/>
      <c r="LO1418" s="58"/>
      <c r="LP1418" s="58"/>
      <c r="LQ1418" s="58"/>
      <c r="LR1418" s="58"/>
      <c r="LS1418" s="58"/>
      <c r="LT1418" s="58"/>
      <c r="LU1418" s="58"/>
      <c r="LV1418" s="58"/>
      <c r="LW1418" s="58"/>
      <c r="LX1418" s="14">
        <v>79</v>
      </c>
      <c r="LY1418" s="14">
        <v>76</v>
      </c>
      <c r="PG1418" s="58" t="s">
        <v>9524</v>
      </c>
      <c r="PH1418" s="58" t="s">
        <v>9524</v>
      </c>
      <c r="PI1418" s="58"/>
      <c r="PJ1418" s="58"/>
      <c r="PK1418" s="58"/>
      <c r="PL1418" s="58"/>
      <c r="PM1418" s="58"/>
      <c r="PN1418" s="58"/>
      <c r="PO1418" s="58"/>
      <c r="PP1418" s="58"/>
      <c r="PQ1418" s="58"/>
      <c r="PR1418" s="58"/>
      <c r="PS1418" s="58"/>
      <c r="PT1418" s="58"/>
      <c r="PU1418" s="58"/>
      <c r="PV1418" s="58"/>
      <c r="PW1418" s="58"/>
      <c r="PX1418" s="58"/>
      <c r="PY1418" s="58"/>
      <c r="PZ1418" s="58"/>
      <c r="QA1418" s="58"/>
      <c r="QB1418" s="58"/>
      <c r="QC1418" s="58"/>
      <c r="QD1418" s="58"/>
      <c r="QE1418" s="58"/>
      <c r="QF1418" s="58"/>
      <c r="QG1418" s="58"/>
      <c r="QH1418" s="58"/>
      <c r="QI1418" s="58"/>
      <c r="QJ1418" s="58"/>
      <c r="QK1418" s="58"/>
      <c r="QL1418" s="58"/>
      <c r="QM1418" s="58"/>
      <c r="QN1418" s="58"/>
      <c r="QO1418" s="58"/>
      <c r="QP1418" s="58"/>
      <c r="QQ1418" s="58"/>
      <c r="QR1418" s="58"/>
      <c r="QS1418" s="58"/>
      <c r="QT1418" s="58"/>
      <c r="QU1418" s="58"/>
      <c r="QV1418" s="58"/>
      <c r="QW1418" s="58"/>
      <c r="QX1418" s="58"/>
      <c r="QY1418" s="58"/>
      <c r="QZ1418" s="58"/>
      <c r="RA1418" s="58"/>
      <c r="RB1418" s="58"/>
      <c r="RC1418" s="58"/>
      <c r="RD1418" s="58"/>
      <c r="RE1418" s="58"/>
      <c r="RF1418" s="58"/>
      <c r="RG1418" s="58"/>
      <c r="RH1418" s="58"/>
      <c r="RI1418" s="58"/>
      <c r="RJ1418" s="58"/>
      <c r="RK1418" s="58"/>
      <c r="RL1418" s="58"/>
      <c r="RM1418" s="58"/>
      <c r="RN1418" s="58"/>
      <c r="RO1418" s="58"/>
      <c r="RP1418" s="58"/>
      <c r="RQ1418" s="58"/>
      <c r="RR1418" s="58"/>
      <c r="RS1418" s="58"/>
      <c r="RT1418" s="58"/>
      <c r="RU1418" s="58"/>
      <c r="RV1418" s="58"/>
      <c r="RW1418" s="58"/>
      <c r="RX1418" s="58"/>
      <c r="RY1418" s="58"/>
      <c r="RZ1418" s="58"/>
      <c r="SA1418" s="58"/>
      <c r="SB1418" s="58"/>
      <c r="SC1418" s="58"/>
      <c r="SD1418" s="58"/>
      <c r="SE1418" s="58"/>
      <c r="SF1418" s="58"/>
      <c r="SG1418" s="58"/>
      <c r="SH1418" s="58"/>
      <c r="SI1418" s="58"/>
      <c r="SJ1418" s="58"/>
      <c r="SK1418" s="58"/>
      <c r="SL1418" s="58"/>
      <c r="SM1418" s="58"/>
      <c r="SN1418" s="58"/>
      <c r="SO1418" s="58"/>
      <c r="SP1418" s="58" t="s">
        <v>9530</v>
      </c>
      <c r="SQ1418" s="58" t="s">
        <v>8443</v>
      </c>
      <c r="SR1418" s="58"/>
      <c r="SS1418" s="58"/>
      <c r="ST1418" s="58"/>
      <c r="SU1418" s="58"/>
      <c r="SV1418" s="58"/>
      <c r="SW1418" s="58"/>
      <c r="SX1418" s="58"/>
      <c r="SY1418" s="58"/>
      <c r="SZ1418" s="58"/>
      <c r="TA1418" s="58"/>
      <c r="TB1418" s="58"/>
      <c r="TC1418" s="58"/>
      <c r="TD1418" s="58"/>
      <c r="TE1418" s="58"/>
      <c r="TF1418" s="58"/>
      <c r="TG1418" s="58"/>
      <c r="TH1418" s="58"/>
      <c r="TI1418" s="58"/>
      <c r="TJ1418" s="58"/>
      <c r="TK1418" s="58"/>
      <c r="TL1418" s="58"/>
      <c r="TM1418" s="58"/>
      <c r="TN1418" s="58"/>
      <c r="TO1418" s="58"/>
      <c r="TP1418" s="58"/>
      <c r="TQ1418" s="58"/>
      <c r="TR1418" s="58"/>
      <c r="TS1418" s="58"/>
      <c r="TT1418" s="58"/>
      <c r="TU1418" s="58"/>
      <c r="TV1418" s="58"/>
      <c r="TW1418" s="58"/>
      <c r="TX1418" s="58"/>
      <c r="TY1418" s="58"/>
      <c r="TZ1418" s="58"/>
      <c r="UA1418" s="58"/>
      <c r="UB1418" s="58"/>
      <c r="UC1418" s="58"/>
      <c r="UD1418" s="58"/>
      <c r="UE1418" s="58"/>
      <c r="UF1418" s="58"/>
      <c r="UG1418" s="58"/>
      <c r="UH1418" s="58"/>
      <c r="UI1418" s="58"/>
      <c r="UJ1418" s="58"/>
      <c r="UK1418" s="58"/>
      <c r="UL1418" s="58"/>
      <c r="UM1418" s="58"/>
      <c r="UN1418" s="58"/>
      <c r="UO1418" s="58"/>
      <c r="UP1418" s="58"/>
      <c r="UQ1418" s="58"/>
      <c r="UR1418" s="58"/>
      <c r="US1418" s="58"/>
      <c r="UT1418" s="58"/>
      <c r="UU1418" s="58"/>
      <c r="UV1418" s="58"/>
      <c r="UW1418" s="58"/>
      <c r="UX1418" s="58"/>
      <c r="UY1418" s="58"/>
      <c r="UZ1418" s="58"/>
      <c r="VA1418" s="58"/>
      <c r="VB1418" s="58"/>
      <c r="VC1418" s="58"/>
      <c r="VD1418" s="58"/>
      <c r="VE1418" s="58"/>
      <c r="VF1418" s="58"/>
      <c r="VG1418" s="58"/>
      <c r="VH1418" s="58"/>
      <c r="VI1418" s="58"/>
      <c r="VJ1418" s="58"/>
      <c r="VK1418" s="58"/>
      <c r="VL1418" s="58"/>
      <c r="VM1418" s="58"/>
      <c r="VN1418" s="58"/>
      <c r="VO1418" s="58"/>
      <c r="VP1418" s="58"/>
      <c r="VQ1418" s="58"/>
      <c r="VR1418" s="58"/>
      <c r="VS1418" s="58"/>
      <c r="VT1418" s="58"/>
      <c r="VU1418" s="58"/>
      <c r="VV1418" s="58"/>
      <c r="VW1418" s="58"/>
      <c r="VX1418" s="58"/>
      <c r="VY1418" s="58"/>
      <c r="VZ1418" s="58"/>
      <c r="WA1418" s="58"/>
      <c r="WB1418" s="58"/>
      <c r="WC1418" s="58"/>
      <c r="WD1418" s="58"/>
      <c r="WE1418" s="58"/>
      <c r="WF1418" s="58"/>
      <c r="WG1418" s="58"/>
      <c r="WH1418" s="58"/>
      <c r="WI1418" s="58"/>
      <c r="WJ1418" s="58"/>
      <c r="WK1418" s="58"/>
      <c r="WL1418" s="58"/>
      <c r="WM1418" s="58"/>
      <c r="WN1418" s="58"/>
      <c r="WO1418" s="58"/>
      <c r="WP1418" s="58"/>
      <c r="WQ1418" s="14">
        <v>0</v>
      </c>
      <c r="WR1418" s="14">
        <v>0</v>
      </c>
      <c r="ZY1418" s="58"/>
      <c r="ZZ1418" s="58"/>
      <c r="AAA1418" s="58"/>
      <c r="AAE1418" s="63"/>
      <c r="AAF1418" s="63"/>
      <c r="AAG1418" s="63"/>
      <c r="AAI1418" s="63"/>
      <c r="AAJ1418" s="58"/>
      <c r="AAK1418" s="58"/>
      <c r="AAM1418" s="58"/>
      <c r="AAO1418" s="63"/>
      <c r="AAP1418" s="58"/>
      <c r="AAQ1418" s="58"/>
      <c r="AAS1418" s="58"/>
      <c r="AAU1418" s="63"/>
      <c r="AAV1418" s="58"/>
      <c r="AAW1418" s="58"/>
      <c r="ABB1418" s="63"/>
      <c r="ABC1418" s="63"/>
      <c r="ABD1418" s="63"/>
      <c r="ABE1418" s="58"/>
      <c r="ABF1418" s="58"/>
      <c r="ABG1418" s="58"/>
      <c r="ABH1418" s="58"/>
      <c r="ABI1418" s="58"/>
      <c r="ABM1418" s="58"/>
      <c r="ABN1418" s="58"/>
      <c r="ABQ1418" s="63"/>
      <c r="ABR1418" s="63"/>
      <c r="ABS1418" s="58"/>
      <c r="ABT1418" s="58"/>
      <c r="ABU1418" s="58"/>
      <c r="ABV1418" s="58"/>
      <c r="ABW1418" s="58"/>
      <c r="ACA1418" s="58"/>
      <c r="ACB1418" s="58"/>
      <c r="ACC1418" s="58"/>
      <c r="ACG1418" s="63"/>
      <c r="ACH1418" s="63"/>
      <c r="ACI1418" s="63"/>
      <c r="ACJ1418" s="63"/>
      <c r="ACK1418" s="63"/>
      <c r="ACL1418" s="63"/>
      <c r="ACM1418" s="63"/>
      <c r="ACN1418" s="63"/>
      <c r="ACO1418" s="63"/>
      <c r="ACP1418" s="63"/>
      <c r="ACQ1418" s="58"/>
      <c r="ACR1418" s="58"/>
      <c r="ACS1418" s="58"/>
      <c r="ACT1418" s="58"/>
      <c r="ACU1418" s="58"/>
      <c r="ACV1418" s="58"/>
      <c r="ADB1418" s="63"/>
      <c r="ADC1418" s="63"/>
      <c r="ADD1418" s="58"/>
      <c r="ADE1418" s="58"/>
      <c r="ADF1418" s="58"/>
      <c r="ADG1418" s="58"/>
      <c r="ADH1418" s="58"/>
      <c r="ADI1418" s="58"/>
      <c r="ADO1418" s="58"/>
      <c r="AGK1418" s="58"/>
      <c r="AGM1418" s="63"/>
      <c r="AGN1418" s="58"/>
      <c r="AGO1418" s="58"/>
      <c r="AGQ1418" s="58"/>
      <c r="AGS1418" s="14">
        <v>0</v>
      </c>
      <c r="AGT1418" s="14">
        <v>0</v>
      </c>
      <c r="AGU1418" s="14">
        <v>0</v>
      </c>
      <c r="AGV1418" s="14">
        <v>0</v>
      </c>
      <c r="AGW1418" s="14">
        <v>0</v>
      </c>
      <c r="AGX1418" s="14">
        <v>0</v>
      </c>
      <c r="AGY1418" s="14">
        <v>0</v>
      </c>
      <c r="AGZ1418" s="14">
        <v>0</v>
      </c>
      <c r="AHA1418" s="14">
        <v>0</v>
      </c>
      <c r="AHB1418" s="14">
        <v>0</v>
      </c>
      <c r="AHC1418" s="14">
        <v>1</v>
      </c>
      <c r="AHD1418" s="14">
        <v>0</v>
      </c>
      <c r="AHE1418" s="14">
        <v>0</v>
      </c>
      <c r="AHF1418" s="14">
        <v>0</v>
      </c>
      <c r="AHH1418" s="14">
        <v>0</v>
      </c>
      <c r="AHI1418" s="14">
        <v>0</v>
      </c>
      <c r="AHK1418" s="14">
        <v>0</v>
      </c>
      <c r="AHL1418" s="14">
        <v>0</v>
      </c>
      <c r="AHM1418" s="14">
        <v>0</v>
      </c>
      <c r="AHN1418" s="14">
        <v>0</v>
      </c>
      <c r="AHO1418" s="14">
        <v>0</v>
      </c>
      <c r="AHP1418" s="14">
        <v>0</v>
      </c>
      <c r="AHQ1418" s="14">
        <v>0</v>
      </c>
      <c r="AHR1418" s="14">
        <v>0</v>
      </c>
      <c r="AHT1418" s="58"/>
      <c r="AHV1418" s="63"/>
      <c r="AHW1418" s="58"/>
      <c r="AHX1418" s="58"/>
      <c r="AHZ1418" s="58"/>
      <c r="AIB1418" s="63"/>
      <c r="AIC1418" s="58"/>
      <c r="AID1418" s="58"/>
      <c r="AIF1418" s="58"/>
      <c r="AIH1418" s="63"/>
      <c r="AII1418" s="58"/>
      <c r="AIJ1418" s="58"/>
      <c r="AIL1418" s="58"/>
      <c r="AIM1418" s="14">
        <v>0</v>
      </c>
      <c r="AIN1418" s="14">
        <v>0</v>
      </c>
      <c r="AIO1418" s="14">
        <v>0</v>
      </c>
      <c r="AIR1418" s="58"/>
      <c r="AIT1418" s="60">
        <v>2</v>
      </c>
      <c r="AIU1418" s="58" t="s">
        <v>2308</v>
      </c>
      <c r="AIV1418" s="58">
        <v>1</v>
      </c>
      <c r="AIW1418" s="14">
        <v>0</v>
      </c>
      <c r="AIX1418" s="58">
        <v>45</v>
      </c>
      <c r="AIY1418" s="14">
        <v>44</v>
      </c>
      <c r="AJB1418" s="63"/>
      <c r="AJC1418" s="58"/>
      <c r="AJD1418" s="58"/>
      <c r="AJF1418" s="58"/>
      <c r="AJH1418" s="63"/>
      <c r="AJI1418" s="58"/>
      <c r="AJJ1418" s="58"/>
      <c r="AJL1418" s="58"/>
      <c r="AJN1418" s="63"/>
      <c r="AJO1418" s="58"/>
    </row>
    <row r="1419" spans="1:951" s="31" customFormat="1">
      <c r="A1419" s="83"/>
      <c r="B1419" s="31">
        <v>4</v>
      </c>
      <c r="C1419" s="31" t="s">
        <v>2308</v>
      </c>
      <c r="Z1419" s="31" t="s">
        <v>2308</v>
      </c>
      <c r="AA1419" s="31">
        <v>1</v>
      </c>
      <c r="AB1419" s="31" t="s">
        <v>9531</v>
      </c>
      <c r="AC1419" s="31">
        <v>1</v>
      </c>
      <c r="AD1419" s="31">
        <v>1</v>
      </c>
      <c r="AE1419" s="31">
        <v>0</v>
      </c>
      <c r="AG1419" s="31">
        <v>0</v>
      </c>
      <c r="AI1419" s="31" t="s">
        <v>9532</v>
      </c>
      <c r="DR1419" s="31">
        <v>92</v>
      </c>
      <c r="IP1419" s="31" t="s">
        <v>6143</v>
      </c>
      <c r="LX1419" s="31">
        <v>93</v>
      </c>
      <c r="PG1419" s="31" t="s">
        <v>9524</v>
      </c>
      <c r="SP1419" s="103" t="s">
        <v>9533</v>
      </c>
      <c r="WQ1419" s="31">
        <v>0</v>
      </c>
      <c r="AAY1419" s="103"/>
      <c r="AAZ1419" s="103"/>
      <c r="ABA1419" s="103"/>
      <c r="ABB1419" s="103"/>
      <c r="ABC1419" s="103"/>
      <c r="ABD1419" s="103"/>
      <c r="ABE1419" s="103"/>
      <c r="ABF1419" s="103"/>
      <c r="ABG1419" s="103"/>
      <c r="ABH1419" s="103"/>
      <c r="ABI1419" s="103"/>
      <c r="ACG1419" s="84"/>
      <c r="ACH1419" s="84"/>
      <c r="ACI1419" s="84"/>
      <c r="ACJ1419" s="84"/>
      <c r="ACK1419" s="84"/>
      <c r="ACL1419" s="84"/>
      <c r="ACM1419" s="84"/>
      <c r="ACN1419" s="84"/>
      <c r="ACO1419" s="84"/>
      <c r="ACP1419" s="84"/>
      <c r="ACQ1419" s="84"/>
      <c r="ACR1419" s="84"/>
      <c r="ACS1419" s="84"/>
      <c r="ACT1419" s="84"/>
      <c r="ACU1419" s="84"/>
      <c r="ACV1419" s="84"/>
      <c r="ACW1419" s="84"/>
      <c r="ACX1419" s="84"/>
      <c r="ACY1419" s="84"/>
      <c r="AGS1419" s="31">
        <v>0</v>
      </c>
      <c r="AGT1419" s="31">
        <v>0</v>
      </c>
      <c r="AGU1419" s="31">
        <v>0</v>
      </c>
      <c r="AGV1419" s="31">
        <v>0</v>
      </c>
      <c r="AGW1419" s="31">
        <v>0</v>
      </c>
      <c r="AGX1419" s="31">
        <v>0</v>
      </c>
      <c r="AGY1419" s="31">
        <v>0</v>
      </c>
      <c r="AGZ1419" s="31">
        <v>0</v>
      </c>
      <c r="AHA1419" s="31">
        <v>0</v>
      </c>
      <c r="AHB1419" s="31">
        <v>0</v>
      </c>
      <c r="AHC1419" s="31">
        <v>1</v>
      </c>
      <c r="AHD1419" s="31">
        <v>0</v>
      </c>
      <c r="AHE1419" s="31">
        <v>0</v>
      </c>
      <c r="AHF1419" s="31">
        <v>0</v>
      </c>
      <c r="AHH1419" s="31">
        <v>0</v>
      </c>
      <c r="AHI1419" s="31">
        <v>0</v>
      </c>
      <c r="AHK1419" s="31">
        <v>0</v>
      </c>
      <c r="AHL1419" s="31">
        <v>0</v>
      </c>
      <c r="AHM1419" s="31">
        <v>0</v>
      </c>
      <c r="AHN1419" s="31">
        <v>0</v>
      </c>
      <c r="AHO1419" s="31">
        <v>0</v>
      </c>
      <c r="AHP1419" s="31">
        <v>0</v>
      </c>
      <c r="AHQ1419" s="31">
        <v>0</v>
      </c>
      <c r="AHR1419" s="31">
        <v>0</v>
      </c>
      <c r="AIM1419" s="31">
        <v>0</v>
      </c>
      <c r="AIN1419" s="31">
        <v>0</v>
      </c>
      <c r="AIO1419" s="31">
        <v>0</v>
      </c>
      <c r="AIT1419" s="84">
        <v>1</v>
      </c>
      <c r="AIU1419" s="31" t="s">
        <v>2308</v>
      </c>
      <c r="AIV1419" s="31">
        <v>0</v>
      </c>
      <c r="AIW1419" s="31">
        <v>0</v>
      </c>
      <c r="AIX1419" s="31">
        <v>48</v>
      </c>
    </row>
    <row r="1420" spans="1:951" s="1" customFormat="1">
      <c r="A1420" s="1">
        <v>298</v>
      </c>
      <c r="B1420" s="1" t="s">
        <v>7502</v>
      </c>
      <c r="C1420" s="1">
        <v>1</v>
      </c>
      <c r="D1420" s="1" t="s">
        <v>9534</v>
      </c>
      <c r="E1420" s="1" t="s">
        <v>3238</v>
      </c>
      <c r="O1420" s="1">
        <v>0</v>
      </c>
      <c r="P1420" s="1">
        <v>0</v>
      </c>
      <c r="Z1420" s="1">
        <v>0</v>
      </c>
      <c r="AA1420" s="1">
        <v>2</v>
      </c>
      <c r="AB1420" s="1" t="s">
        <v>9535</v>
      </c>
      <c r="AI1420" s="1">
        <v>128</v>
      </c>
      <c r="AM1420" s="1">
        <v>102</v>
      </c>
      <c r="DR1420" s="1">
        <v>73</v>
      </c>
      <c r="DV1420" s="1">
        <v>65</v>
      </c>
      <c r="IP1420" s="1">
        <v>94</v>
      </c>
      <c r="IS1420" s="1">
        <v>98</v>
      </c>
      <c r="IT1420" s="1">
        <v>94</v>
      </c>
      <c r="IU1420" s="1">
        <v>93</v>
      </c>
      <c r="IV1420" s="1">
        <v>98</v>
      </c>
      <c r="IX1420" s="1">
        <v>98</v>
      </c>
      <c r="LX1420" s="1">
        <v>108</v>
      </c>
      <c r="LY1420" s="1">
        <v>108</v>
      </c>
      <c r="MB1420" s="1">
        <v>108</v>
      </c>
      <c r="ME1420" s="1">
        <v>101</v>
      </c>
      <c r="MF1420" s="1">
        <v>104</v>
      </c>
      <c r="PG1420" s="1">
        <v>20</v>
      </c>
      <c r="PI1420" s="1">
        <v>16</v>
      </c>
      <c r="PK1420" s="1">
        <v>16</v>
      </c>
      <c r="PO1420" s="1">
        <v>9</v>
      </c>
      <c r="SP1420" s="1">
        <v>98.1</v>
      </c>
      <c r="ST1420" s="1">
        <v>98</v>
      </c>
      <c r="WQ1420" s="1">
        <v>1</v>
      </c>
      <c r="WU1420" s="1">
        <v>1</v>
      </c>
      <c r="ACG1420" s="1">
        <v>190</v>
      </c>
      <c r="AGS1420" s="1">
        <v>1</v>
      </c>
      <c r="AGT1420" s="1">
        <v>1</v>
      </c>
      <c r="AGU1420" s="1">
        <v>0</v>
      </c>
      <c r="AGV1420" s="1">
        <v>0</v>
      </c>
      <c r="AGW1420" s="1">
        <v>1</v>
      </c>
      <c r="AGX1420" s="1">
        <v>1</v>
      </c>
      <c r="AGY1420" s="1">
        <v>0</v>
      </c>
      <c r="AGZ1420" s="1">
        <v>13</v>
      </c>
      <c r="AHA1420" s="1">
        <v>0</v>
      </c>
      <c r="AHB1420" s="1">
        <v>0</v>
      </c>
      <c r="AHC1420" s="1">
        <v>1</v>
      </c>
      <c r="AHD1420" s="1">
        <v>0</v>
      </c>
      <c r="AHE1420" s="1">
        <v>0</v>
      </c>
      <c r="AHF1420" s="1">
        <v>0</v>
      </c>
      <c r="AHH1420" s="1">
        <v>0</v>
      </c>
      <c r="AHI1420" s="1">
        <v>0</v>
      </c>
      <c r="AHK1420" s="1">
        <v>0</v>
      </c>
      <c r="AHL1420" s="1">
        <v>0</v>
      </c>
      <c r="AHM1420" s="1">
        <v>0</v>
      </c>
      <c r="AHN1420" s="1">
        <v>0</v>
      </c>
      <c r="AHO1420" s="1">
        <v>0</v>
      </c>
      <c r="AHP1420" s="1">
        <v>0</v>
      </c>
      <c r="AHQ1420" s="1">
        <v>0</v>
      </c>
      <c r="AHR1420" s="1">
        <v>0</v>
      </c>
      <c r="AIM1420" s="1">
        <v>0</v>
      </c>
      <c r="AIN1420" s="1">
        <v>0</v>
      </c>
      <c r="AIO1420" s="1">
        <v>0</v>
      </c>
      <c r="AIP1420" s="1">
        <v>0</v>
      </c>
      <c r="AIQ1420" s="1">
        <v>0</v>
      </c>
      <c r="AIR1420" s="1">
        <v>0</v>
      </c>
      <c r="AIS1420" s="1">
        <v>0</v>
      </c>
      <c r="AIT1420" s="3">
        <v>0</v>
      </c>
      <c r="AIV1420" s="1">
        <v>0</v>
      </c>
      <c r="AIW1420" s="1">
        <v>0</v>
      </c>
    </row>
    <row r="1421" spans="1:951" s="1" customFormat="1">
      <c r="B1421" s="1">
        <v>2</v>
      </c>
      <c r="C1421" s="1">
        <v>0</v>
      </c>
      <c r="Z1421" s="1">
        <v>0</v>
      </c>
      <c r="AA1421" s="1">
        <v>1</v>
      </c>
      <c r="AB1421" s="1" t="s">
        <v>9536</v>
      </c>
      <c r="AC1421" s="1">
        <v>2</v>
      </c>
      <c r="AD1421" s="1">
        <v>0</v>
      </c>
      <c r="AE1421" s="1">
        <v>0</v>
      </c>
      <c r="AG1421" s="1">
        <v>0</v>
      </c>
      <c r="AJ1421" s="1">
        <v>109</v>
      </c>
      <c r="AP1421" s="1">
        <v>102</v>
      </c>
      <c r="AS1421" s="1">
        <v>120</v>
      </c>
      <c r="AY1421" s="1">
        <v>107</v>
      </c>
      <c r="BE1421" s="1">
        <v>110</v>
      </c>
      <c r="DS1421" s="1">
        <v>58</v>
      </c>
      <c r="DY1421" s="1">
        <v>57</v>
      </c>
      <c r="EB1421" s="1">
        <v>67</v>
      </c>
      <c r="EH1421" s="1">
        <v>62</v>
      </c>
      <c r="EN1421" s="1">
        <v>64</v>
      </c>
      <c r="IP1421" s="1">
        <v>95</v>
      </c>
      <c r="IQ1421" s="1">
        <v>98</v>
      </c>
      <c r="IW1421" s="1">
        <v>98</v>
      </c>
      <c r="IZ1421" s="1">
        <v>97</v>
      </c>
      <c r="JB1421" s="1">
        <v>96</v>
      </c>
      <c r="JC1421" s="1">
        <v>93</v>
      </c>
      <c r="JD1421" s="1">
        <v>95</v>
      </c>
      <c r="JE1421" s="1">
        <v>98</v>
      </c>
      <c r="JF1421" s="1">
        <v>93</v>
      </c>
      <c r="JG1421" s="1">
        <v>88</v>
      </c>
      <c r="JH1421" s="1">
        <v>91</v>
      </c>
      <c r="JI1421" s="1">
        <v>94</v>
      </c>
      <c r="JJ1421" s="1">
        <v>94</v>
      </c>
      <c r="JL1421" s="1">
        <v>94</v>
      </c>
      <c r="JM1421" s="1">
        <v>89</v>
      </c>
      <c r="LX1421" s="1">
        <v>100</v>
      </c>
      <c r="LY1421" s="1">
        <v>105</v>
      </c>
      <c r="LZ1421" s="1">
        <v>101</v>
      </c>
      <c r="MA1421" s="1">
        <v>111</v>
      </c>
      <c r="MB1421" s="1">
        <v>103</v>
      </c>
      <c r="MC1421" s="1">
        <v>106</v>
      </c>
      <c r="MD1421" s="1">
        <v>102</v>
      </c>
      <c r="ME1421" s="1">
        <v>100</v>
      </c>
      <c r="MF1421" s="1">
        <v>109</v>
      </c>
      <c r="MG1421" s="1">
        <v>105</v>
      </c>
      <c r="MH1421" s="1">
        <v>101</v>
      </c>
      <c r="MI1421" s="1">
        <v>117</v>
      </c>
      <c r="MJ1421" s="1">
        <v>112</v>
      </c>
      <c r="MK1421" s="1">
        <v>114</v>
      </c>
      <c r="ML1421" s="1">
        <v>109</v>
      </c>
      <c r="MM1421" s="1">
        <v>104</v>
      </c>
      <c r="MN1421" s="1">
        <v>110</v>
      </c>
      <c r="MQ1421" s="1">
        <v>119</v>
      </c>
      <c r="MR1421" s="1">
        <v>121</v>
      </c>
      <c r="MS1421" s="1">
        <v>118</v>
      </c>
      <c r="MT1421" s="1">
        <v>114</v>
      </c>
      <c r="PG1421" s="1">
        <v>19</v>
      </c>
      <c r="PH1421" s="1">
        <v>18</v>
      </c>
      <c r="PI1421" s="1">
        <v>21</v>
      </c>
      <c r="PJ1421" s="1">
        <v>17</v>
      </c>
      <c r="PK1421" s="1">
        <v>9</v>
      </c>
      <c r="PL1421" s="1">
        <v>22</v>
      </c>
      <c r="PM1421" s="1">
        <v>19</v>
      </c>
      <c r="PN1421" s="1">
        <v>18</v>
      </c>
      <c r="PO1421" s="1">
        <v>24</v>
      </c>
      <c r="PP1421" s="1">
        <v>15</v>
      </c>
      <c r="PW1421" s="1">
        <v>20</v>
      </c>
      <c r="QC1421" s="1">
        <v>18</v>
      </c>
      <c r="SQ1421" s="1">
        <v>97.5</v>
      </c>
      <c r="SW1421" s="1">
        <v>98.3</v>
      </c>
      <c r="SZ1421" s="1">
        <v>97.8</v>
      </c>
      <c r="TF1421" s="1">
        <v>98</v>
      </c>
      <c r="TL1421" s="1">
        <v>97.6</v>
      </c>
      <c r="WR1421" s="1">
        <v>1</v>
      </c>
      <c r="WX1421" s="1">
        <v>0</v>
      </c>
      <c r="XA1421" s="1">
        <v>1</v>
      </c>
      <c r="XC1421" s="1">
        <v>1</v>
      </c>
      <c r="XD1421" s="1">
        <v>1</v>
      </c>
      <c r="XE1421" s="1">
        <v>1</v>
      </c>
      <c r="XG1421" s="1">
        <v>1</v>
      </c>
      <c r="XH1421" s="1">
        <v>0</v>
      </c>
      <c r="XI1421" s="1">
        <v>1</v>
      </c>
      <c r="XJ1421" s="1">
        <v>1</v>
      </c>
      <c r="XK1421" s="1">
        <v>1</v>
      </c>
      <c r="XM1421" s="1">
        <v>1</v>
      </c>
      <c r="XN1421" s="1">
        <v>0</v>
      </c>
      <c r="AAY1421" s="1">
        <v>33</v>
      </c>
      <c r="ABB1421" s="1">
        <v>13.5</v>
      </c>
      <c r="ABE1421" s="1">
        <v>41</v>
      </c>
      <c r="ABM1421" s="1">
        <v>6.14</v>
      </c>
      <c r="ABO1421" s="1">
        <v>172</v>
      </c>
      <c r="ABU1421" s="1">
        <v>141</v>
      </c>
      <c r="ABX1421" s="1">
        <v>3.9</v>
      </c>
      <c r="ACA1421" s="1">
        <v>100</v>
      </c>
      <c r="ACD1421" s="1">
        <v>8.9</v>
      </c>
      <c r="ACG1421" s="1">
        <v>182</v>
      </c>
      <c r="ACH1421" s="1">
        <v>190</v>
      </c>
      <c r="ACI1421" s="1">
        <v>269</v>
      </c>
      <c r="ACQ1421" s="1">
        <v>15</v>
      </c>
      <c r="ACT1421" s="1">
        <v>0.76</v>
      </c>
      <c r="ACW1421" s="1">
        <v>8</v>
      </c>
      <c r="ADR1421" s="1">
        <v>2.1</v>
      </c>
      <c r="AGS1421" s="1">
        <v>0</v>
      </c>
      <c r="AGT1421" s="1">
        <v>0</v>
      </c>
      <c r="AGU1421" s="1">
        <v>0</v>
      </c>
      <c r="AGV1421" s="1">
        <v>0</v>
      </c>
      <c r="AGW1421" s="1">
        <v>1</v>
      </c>
      <c r="AGX1421" s="1">
        <v>1</v>
      </c>
      <c r="AGY1421" s="1">
        <v>0</v>
      </c>
      <c r="AGZ1421" s="1">
        <v>0</v>
      </c>
      <c r="AHA1421" s="1">
        <v>0</v>
      </c>
      <c r="AHB1421" s="1">
        <v>0</v>
      </c>
      <c r="AHC1421" s="1">
        <v>1</v>
      </c>
      <c r="AHD1421" s="1">
        <v>0</v>
      </c>
      <c r="AHE1421" s="1">
        <v>0</v>
      </c>
      <c r="AHF1421" s="1">
        <v>0</v>
      </c>
      <c r="AHH1421" s="1">
        <v>0</v>
      </c>
      <c r="AHI1421" s="1">
        <v>0</v>
      </c>
      <c r="AHK1421" s="1">
        <v>0</v>
      </c>
      <c r="AHL1421" s="1">
        <v>0</v>
      </c>
      <c r="AHM1421" s="1">
        <v>0</v>
      </c>
      <c r="AHN1421" s="1">
        <v>0</v>
      </c>
      <c r="AHO1421" s="1">
        <v>0</v>
      </c>
      <c r="AHP1421" s="1">
        <v>0</v>
      </c>
      <c r="AHQ1421" s="1">
        <v>0</v>
      </c>
      <c r="AHR1421" s="1">
        <v>0</v>
      </c>
      <c r="AIM1421" s="1">
        <v>0</v>
      </c>
      <c r="AIN1421" s="1">
        <v>0</v>
      </c>
      <c r="AIO1421" s="1">
        <v>0</v>
      </c>
      <c r="AIP1421" s="1">
        <v>1</v>
      </c>
      <c r="AIQ1421" s="1">
        <v>1</v>
      </c>
      <c r="AIR1421" s="1">
        <v>1</v>
      </c>
      <c r="AIS1421" s="1">
        <v>1</v>
      </c>
      <c r="AIT1421" s="3">
        <v>0</v>
      </c>
      <c r="AIV1421" s="1">
        <v>0</v>
      </c>
      <c r="AIW1421" s="1">
        <v>0</v>
      </c>
    </row>
    <row r="1422" spans="1:951" s="1" customFormat="1">
      <c r="B1422" s="1">
        <v>3</v>
      </c>
      <c r="C1422" s="1">
        <v>1</v>
      </c>
      <c r="D1422" s="1" t="s">
        <v>9537</v>
      </c>
      <c r="O1422" s="1">
        <v>0</v>
      </c>
      <c r="Z1422" s="1">
        <v>0</v>
      </c>
      <c r="AA1422" s="1">
        <v>2</v>
      </c>
      <c r="AB1422" s="1" t="s">
        <v>9538</v>
      </c>
      <c r="AC1422" s="1">
        <v>2</v>
      </c>
      <c r="AD1422" s="1">
        <v>0</v>
      </c>
      <c r="AE1422" s="1">
        <v>0</v>
      </c>
      <c r="AG1422" s="1">
        <v>0</v>
      </c>
      <c r="AI1422" s="1">
        <v>114</v>
      </c>
      <c r="AL1422" s="1">
        <v>108</v>
      </c>
      <c r="DR1422" s="1">
        <v>68</v>
      </c>
      <c r="DU1422" s="1">
        <v>60</v>
      </c>
      <c r="HA1422" s="1">
        <v>2</v>
      </c>
      <c r="HD1422" s="1">
        <v>2</v>
      </c>
      <c r="HT1422" s="1">
        <v>0</v>
      </c>
      <c r="HW1422" s="1">
        <v>0</v>
      </c>
      <c r="IP1422" s="1">
        <v>90</v>
      </c>
      <c r="IQ1422" s="1">
        <v>94</v>
      </c>
      <c r="IR1422" s="1">
        <v>89</v>
      </c>
      <c r="IS1422" s="1">
        <v>92</v>
      </c>
      <c r="IT1422" s="1">
        <v>89</v>
      </c>
      <c r="IU1422" s="1">
        <v>92</v>
      </c>
      <c r="IV1422" s="1">
        <v>94</v>
      </c>
      <c r="IW1422" s="1">
        <v>93</v>
      </c>
      <c r="LX1422" s="1">
        <v>120</v>
      </c>
      <c r="MA1422" s="1">
        <v>120</v>
      </c>
      <c r="PG1422" s="1">
        <v>26</v>
      </c>
      <c r="PJ1422" s="1">
        <v>24</v>
      </c>
      <c r="SP1422" s="1">
        <v>98.2</v>
      </c>
      <c r="SS1422" s="1">
        <v>99.3</v>
      </c>
      <c r="VX1422" s="1">
        <v>0</v>
      </c>
      <c r="WA1422" s="1">
        <v>0</v>
      </c>
      <c r="WQ1422" s="1">
        <v>0</v>
      </c>
      <c r="WR1422" s="1">
        <v>0</v>
      </c>
      <c r="WS1422" s="1">
        <v>0</v>
      </c>
      <c r="WT1422" s="1">
        <v>0</v>
      </c>
      <c r="WU1422" s="1">
        <v>0</v>
      </c>
      <c r="WV1422" s="1">
        <v>0</v>
      </c>
      <c r="WW1422" s="1">
        <v>1</v>
      </c>
      <c r="WX1422" s="1">
        <v>1</v>
      </c>
      <c r="WY1422" s="1">
        <v>1</v>
      </c>
      <c r="AGS1422" s="1">
        <v>0</v>
      </c>
      <c r="AGT1422" s="1">
        <v>0</v>
      </c>
      <c r="AGU1422" s="1">
        <v>0</v>
      </c>
      <c r="AGV1422" s="1">
        <v>0</v>
      </c>
      <c r="AGW1422" s="1">
        <v>1</v>
      </c>
      <c r="AGX1422" s="1">
        <v>1</v>
      </c>
      <c r="AGY1422" s="1">
        <v>0</v>
      </c>
      <c r="AGZ1422" s="1">
        <v>0</v>
      </c>
      <c r="AHA1422" s="1">
        <v>0</v>
      </c>
      <c r="AHB1422" s="1">
        <v>0</v>
      </c>
      <c r="AHC1422" s="1">
        <v>1</v>
      </c>
      <c r="AHD1422" s="1">
        <v>0</v>
      </c>
      <c r="AHE1422" s="1">
        <v>0</v>
      </c>
      <c r="AHF1422" s="1">
        <v>0</v>
      </c>
      <c r="AHH1422" s="1">
        <v>0</v>
      </c>
      <c r="AHI1422" s="1">
        <v>0</v>
      </c>
      <c r="AHK1422" s="1">
        <v>0</v>
      </c>
      <c r="AHL1422" s="1">
        <v>0</v>
      </c>
      <c r="AHM1422" s="1">
        <v>0</v>
      </c>
      <c r="AHN1422" s="1">
        <v>0</v>
      </c>
      <c r="AHO1422" s="1">
        <v>0</v>
      </c>
      <c r="AHP1422" s="1">
        <v>0</v>
      </c>
      <c r="AHQ1422" s="1">
        <v>0</v>
      </c>
      <c r="AHR1422" s="1">
        <v>0</v>
      </c>
      <c r="AIM1422" s="1">
        <v>0</v>
      </c>
      <c r="AIN1422" s="1">
        <v>0</v>
      </c>
      <c r="AIO1422" s="1">
        <v>0</v>
      </c>
      <c r="AIT1422" s="3">
        <v>2</v>
      </c>
      <c r="AIV1422" s="1">
        <v>0</v>
      </c>
      <c r="AIW1422" s="1">
        <v>0</v>
      </c>
      <c r="AIX1422" s="1">
        <v>20</v>
      </c>
      <c r="AIY1422" s="1">
        <v>38</v>
      </c>
    </row>
    <row r="1423" spans="1:951" s="1" customFormat="1">
      <c r="B1423" s="1">
        <v>4</v>
      </c>
      <c r="C1423" s="1">
        <v>0</v>
      </c>
      <c r="Z1423" s="1">
        <v>0</v>
      </c>
      <c r="AA1423" s="1">
        <v>2</v>
      </c>
      <c r="AB1423" s="1" t="s">
        <v>9539</v>
      </c>
      <c r="AC1423" s="1">
        <v>1</v>
      </c>
      <c r="AD1423" s="1">
        <v>0</v>
      </c>
      <c r="AE1423" s="1">
        <v>0</v>
      </c>
      <c r="AG1423" s="1">
        <v>0</v>
      </c>
      <c r="AJ1423" s="1">
        <v>132</v>
      </c>
      <c r="AK1423" s="1">
        <v>116</v>
      </c>
      <c r="DS1423" s="1">
        <v>64</v>
      </c>
      <c r="DT1423" s="1">
        <v>70</v>
      </c>
      <c r="HB1423" s="1">
        <v>2</v>
      </c>
      <c r="HC1423" s="1">
        <v>2</v>
      </c>
      <c r="HU1423" s="1">
        <v>0</v>
      </c>
      <c r="HV1423" s="1">
        <v>0</v>
      </c>
      <c r="IP1423" s="1">
        <v>89</v>
      </c>
      <c r="IQ1423" s="1">
        <v>95</v>
      </c>
      <c r="IR1423" s="1">
        <v>91</v>
      </c>
      <c r="LY1423" s="1">
        <v>117</v>
      </c>
      <c r="LZ1423" s="1">
        <v>112</v>
      </c>
      <c r="PH1423" s="1">
        <v>24</v>
      </c>
      <c r="PI1423" s="1">
        <v>24</v>
      </c>
      <c r="SQ1423" s="1">
        <v>96.2</v>
      </c>
      <c r="SR1423" s="1">
        <v>95.7</v>
      </c>
      <c r="VY1423" s="1">
        <v>0</v>
      </c>
      <c r="VZ1423" s="1">
        <v>0</v>
      </c>
      <c r="WQ1423" s="1">
        <v>0</v>
      </c>
      <c r="WR1423" s="1">
        <v>0</v>
      </c>
      <c r="WS1423" s="1">
        <v>0</v>
      </c>
      <c r="ACG1423" s="1">
        <v>191</v>
      </c>
      <c r="AGS1423" s="1">
        <v>0</v>
      </c>
      <c r="AGT1423" s="1">
        <v>0</v>
      </c>
      <c r="AGU1423" s="1">
        <v>0</v>
      </c>
      <c r="AGV1423" s="1">
        <v>0</v>
      </c>
      <c r="AGW1423" s="1">
        <v>1</v>
      </c>
      <c r="AGX1423" s="1">
        <v>1</v>
      </c>
      <c r="AGY1423" s="1">
        <v>0</v>
      </c>
      <c r="AGZ1423" s="1">
        <v>0</v>
      </c>
      <c r="AHA1423" s="1">
        <v>0</v>
      </c>
      <c r="AHB1423" s="1">
        <v>0</v>
      </c>
      <c r="AHC1423" s="1">
        <v>1</v>
      </c>
      <c r="AHD1423" s="1">
        <v>0</v>
      </c>
      <c r="AHE1423" s="1">
        <v>0</v>
      </c>
      <c r="AHF1423" s="1">
        <v>0</v>
      </c>
      <c r="AHH1423" s="1">
        <v>0</v>
      </c>
      <c r="AHI1423" s="1">
        <v>0</v>
      </c>
      <c r="AHK1423" s="1">
        <v>0</v>
      </c>
      <c r="AHL1423" s="1">
        <v>0</v>
      </c>
      <c r="AHM1423" s="1">
        <v>0</v>
      </c>
      <c r="AHN1423" s="1">
        <v>0</v>
      </c>
      <c r="AHO1423" s="1">
        <v>0</v>
      </c>
      <c r="AHP1423" s="1">
        <v>0</v>
      </c>
      <c r="AHQ1423" s="1">
        <v>0</v>
      </c>
      <c r="AHR1423" s="1">
        <v>0</v>
      </c>
      <c r="AIM1423" s="1">
        <v>0</v>
      </c>
      <c r="AIN1423" s="1">
        <v>0</v>
      </c>
      <c r="AIO1423" s="1">
        <v>0</v>
      </c>
      <c r="AIT1423" s="3">
        <v>2</v>
      </c>
      <c r="AIV1423" s="1">
        <v>0</v>
      </c>
      <c r="AIW1423" s="1">
        <v>0</v>
      </c>
      <c r="AIX1423" s="1">
        <v>28</v>
      </c>
      <c r="AIY1423" s="1">
        <v>31</v>
      </c>
    </row>
    <row r="1424" spans="1:951" s="1" customFormat="1">
      <c r="B1424" s="1">
        <v>5</v>
      </c>
      <c r="C1424" s="1">
        <v>0</v>
      </c>
      <c r="Z1424" s="1">
        <v>0</v>
      </c>
      <c r="AA1424" s="1">
        <v>1</v>
      </c>
      <c r="AB1424" s="1" t="s">
        <v>9540</v>
      </c>
      <c r="AC1424" s="1">
        <v>0</v>
      </c>
      <c r="AE1424" s="1">
        <v>0</v>
      </c>
      <c r="AG1424" s="1">
        <v>0</v>
      </c>
      <c r="AI1424" s="1">
        <v>136</v>
      </c>
      <c r="AJ1424" s="1">
        <v>122</v>
      </c>
      <c r="DR1424" s="1">
        <v>70</v>
      </c>
      <c r="DS1424" s="1">
        <v>60</v>
      </c>
      <c r="HA1424" s="1">
        <v>2</v>
      </c>
      <c r="HB1424" s="1">
        <v>0</v>
      </c>
      <c r="HT1424" s="1">
        <v>0</v>
      </c>
      <c r="HU1424" s="1">
        <v>0</v>
      </c>
      <c r="IP1424" s="1">
        <v>93</v>
      </c>
      <c r="IQ1424" s="1">
        <v>92</v>
      </c>
      <c r="LX1424" s="1">
        <v>106</v>
      </c>
      <c r="LY1424" s="1">
        <v>110</v>
      </c>
      <c r="PG1424" s="1">
        <v>20</v>
      </c>
      <c r="PH1424" s="1">
        <v>22</v>
      </c>
      <c r="SP1424" s="1">
        <v>98.1</v>
      </c>
      <c r="SQ1424" s="1">
        <v>97.5</v>
      </c>
      <c r="VX1424" s="1">
        <v>1</v>
      </c>
      <c r="VY1424" s="1">
        <v>0</v>
      </c>
      <c r="WQ1424" s="1">
        <v>0</v>
      </c>
      <c r="WR1424" s="1">
        <v>0</v>
      </c>
      <c r="ACG1424" s="1">
        <v>303</v>
      </c>
      <c r="ACH1424" s="1">
        <v>398</v>
      </c>
      <c r="AGS1424" s="1">
        <v>0</v>
      </c>
      <c r="AGT1424" s="1">
        <v>0</v>
      </c>
      <c r="AGU1424" s="1">
        <v>0</v>
      </c>
      <c r="AGV1424" s="1">
        <v>0</v>
      </c>
      <c r="AGW1424" s="1">
        <v>1</v>
      </c>
      <c r="AGX1424" s="1">
        <v>1</v>
      </c>
      <c r="AGY1424" s="1">
        <v>0</v>
      </c>
      <c r="AGZ1424" s="1">
        <v>0</v>
      </c>
      <c r="AHA1424" s="1">
        <v>0</v>
      </c>
      <c r="AHB1424" s="1">
        <v>0</v>
      </c>
      <c r="AHC1424" s="1">
        <v>1</v>
      </c>
      <c r="AHD1424" s="1">
        <v>0</v>
      </c>
      <c r="AHE1424" s="1">
        <v>0</v>
      </c>
      <c r="AHF1424" s="1">
        <v>0</v>
      </c>
      <c r="AHH1424" s="1">
        <v>0</v>
      </c>
      <c r="AHI1424" s="1">
        <v>0</v>
      </c>
      <c r="AHK1424" s="1">
        <v>0</v>
      </c>
      <c r="AHL1424" s="1">
        <v>0</v>
      </c>
      <c r="AHM1424" s="1">
        <v>0</v>
      </c>
      <c r="AHN1424" s="1">
        <v>0</v>
      </c>
      <c r="AHO1424" s="1">
        <v>0</v>
      </c>
      <c r="AHP1424" s="1">
        <v>0</v>
      </c>
      <c r="AHQ1424" s="1">
        <v>0</v>
      </c>
      <c r="AHR1424" s="1">
        <v>0</v>
      </c>
      <c r="AIM1424" s="1">
        <v>0</v>
      </c>
      <c r="AIN1424" s="1">
        <v>0</v>
      </c>
      <c r="AIO1424" s="1">
        <v>0</v>
      </c>
      <c r="AIT1424" s="3">
        <v>2</v>
      </c>
      <c r="AIV1424" s="1">
        <v>0</v>
      </c>
      <c r="AIW1424" s="1">
        <v>0</v>
      </c>
      <c r="AIX1424" s="1">
        <v>24</v>
      </c>
      <c r="AIY1424" s="1">
        <v>43</v>
      </c>
    </row>
    <row r="1425" spans="1:939" s="18" customFormat="1">
      <c r="B1425" s="18">
        <v>6</v>
      </c>
      <c r="C1425" s="18">
        <v>1</v>
      </c>
      <c r="D1425" s="18" t="s">
        <v>9541</v>
      </c>
      <c r="O1425" s="18">
        <v>1</v>
      </c>
      <c r="Z1425" s="18">
        <v>0</v>
      </c>
      <c r="AA1425" s="18">
        <v>2</v>
      </c>
      <c r="AB1425" s="18" t="s">
        <v>9542</v>
      </c>
      <c r="AC1425" s="18">
        <v>3</v>
      </c>
      <c r="AD1425" s="18">
        <v>0</v>
      </c>
      <c r="AE1425" s="18">
        <v>1</v>
      </c>
      <c r="AF1425" s="18">
        <v>0</v>
      </c>
      <c r="AG1425" s="18">
        <v>0</v>
      </c>
      <c r="AI1425" s="18">
        <v>112</v>
      </c>
      <c r="AJ1425" s="18">
        <v>108</v>
      </c>
      <c r="DR1425" s="18">
        <v>80</v>
      </c>
      <c r="DS1425" s="18">
        <v>58</v>
      </c>
      <c r="HA1425" s="18">
        <v>2</v>
      </c>
      <c r="HB1425" s="18">
        <v>2</v>
      </c>
      <c r="HT1425" s="18">
        <v>0</v>
      </c>
      <c r="HU1425" s="18">
        <v>0</v>
      </c>
      <c r="IP1425" s="18">
        <v>93</v>
      </c>
      <c r="IQ1425" s="18">
        <v>91</v>
      </c>
      <c r="LX1425" s="18">
        <v>112</v>
      </c>
      <c r="LY1425" s="18">
        <v>100</v>
      </c>
      <c r="PG1425" s="18">
        <v>20</v>
      </c>
      <c r="PH1425" s="18">
        <v>20</v>
      </c>
      <c r="SP1425" s="18">
        <v>96.1</v>
      </c>
      <c r="SQ1425" s="18">
        <v>96.1</v>
      </c>
      <c r="VX1425" s="18">
        <v>0</v>
      </c>
      <c r="VY1425" s="18">
        <v>0</v>
      </c>
      <c r="WQ1425" s="18">
        <v>0</v>
      </c>
      <c r="WR1425" s="18">
        <v>0</v>
      </c>
      <c r="ACG1425" s="18">
        <v>233</v>
      </c>
      <c r="AGS1425" s="18">
        <v>0</v>
      </c>
      <c r="AGT1425" s="18">
        <v>0</v>
      </c>
      <c r="AGU1425" s="18">
        <v>0</v>
      </c>
      <c r="AGV1425" s="18">
        <v>0</v>
      </c>
      <c r="AGW1425" s="18">
        <v>1</v>
      </c>
      <c r="AGX1425" s="18">
        <v>1</v>
      </c>
      <c r="AGY1425" s="18">
        <v>0</v>
      </c>
      <c r="AGZ1425" s="18">
        <v>0</v>
      </c>
      <c r="AHA1425" s="18">
        <v>0</v>
      </c>
      <c r="AHB1425" s="18">
        <v>0</v>
      </c>
      <c r="AHC1425" s="18">
        <v>1</v>
      </c>
      <c r="AHD1425" s="18">
        <v>0</v>
      </c>
      <c r="AHE1425" s="18">
        <v>0</v>
      </c>
      <c r="AHF1425" s="18">
        <v>0</v>
      </c>
      <c r="AHH1425" s="18">
        <v>0</v>
      </c>
      <c r="AHI1425" s="18">
        <v>0</v>
      </c>
      <c r="AHK1425" s="18">
        <v>0</v>
      </c>
      <c r="AHL1425" s="18">
        <v>0</v>
      </c>
      <c r="AHM1425" s="18">
        <v>0</v>
      </c>
      <c r="AHN1425" s="18">
        <v>0</v>
      </c>
      <c r="AHO1425" s="18">
        <v>0</v>
      </c>
      <c r="AHP1425" s="18">
        <v>0</v>
      </c>
      <c r="AHQ1425" s="18">
        <v>0</v>
      </c>
      <c r="AHR1425" s="18">
        <v>0</v>
      </c>
      <c r="AIM1425" s="18">
        <v>0</v>
      </c>
      <c r="AIN1425" s="18">
        <v>0</v>
      </c>
      <c r="AIO1425" s="18">
        <v>0</v>
      </c>
      <c r="AIT1425" s="79">
        <v>2</v>
      </c>
      <c r="AIV1425" s="18">
        <v>0</v>
      </c>
      <c r="AIW1425" s="18">
        <v>0</v>
      </c>
      <c r="AIX1425" s="18">
        <v>34</v>
      </c>
      <c r="AIY1425" s="18">
        <v>55</v>
      </c>
    </row>
    <row r="1426" spans="1:939" s="1" customFormat="1">
      <c r="A1426" s="1">
        <v>299</v>
      </c>
      <c r="B1426" s="1">
        <v>1</v>
      </c>
      <c r="C1426" s="1">
        <v>0</v>
      </c>
      <c r="Z1426" s="1">
        <v>0</v>
      </c>
      <c r="AA1426" s="1">
        <v>1</v>
      </c>
      <c r="AB1426" s="1" t="s">
        <v>9543</v>
      </c>
      <c r="AI1426" s="1">
        <v>128</v>
      </c>
      <c r="DR1426" s="1">
        <v>80</v>
      </c>
      <c r="HA1426" s="1">
        <v>2</v>
      </c>
      <c r="HT1426" s="1">
        <v>0</v>
      </c>
      <c r="IP1426" s="1">
        <v>96</v>
      </c>
      <c r="LX1426" s="1">
        <v>100</v>
      </c>
      <c r="PG1426" s="1">
        <v>20</v>
      </c>
      <c r="SP1426" s="1">
        <v>99.1</v>
      </c>
      <c r="VX1426" s="1">
        <v>1</v>
      </c>
      <c r="WQ1426" s="1">
        <v>0</v>
      </c>
      <c r="AGS1426" s="1">
        <v>0</v>
      </c>
      <c r="AGT1426" s="1">
        <v>0</v>
      </c>
      <c r="AGU1426" s="1">
        <v>0</v>
      </c>
      <c r="AGV1426" s="1">
        <v>0</v>
      </c>
      <c r="AGW1426" s="1">
        <v>0</v>
      </c>
      <c r="AGX1426" s="1">
        <v>0</v>
      </c>
      <c r="AGY1426" s="1">
        <v>0</v>
      </c>
      <c r="AGZ1426" s="1">
        <v>0</v>
      </c>
      <c r="AHA1426" s="1">
        <v>0</v>
      </c>
      <c r="AHB1426" s="1">
        <v>0</v>
      </c>
      <c r="AHC1426" s="1">
        <v>1</v>
      </c>
      <c r="AHD1426" s="1">
        <v>0</v>
      </c>
      <c r="AHE1426" s="1">
        <v>0</v>
      </c>
      <c r="AHF1426" s="1">
        <v>0</v>
      </c>
      <c r="AHH1426" s="1">
        <v>0</v>
      </c>
      <c r="AHI1426" s="1">
        <v>0</v>
      </c>
      <c r="AHK1426" s="1">
        <v>0</v>
      </c>
      <c r="AHL1426" s="1">
        <v>0</v>
      </c>
      <c r="AHM1426" s="1">
        <v>0</v>
      </c>
      <c r="AHN1426" s="1">
        <v>0</v>
      </c>
      <c r="AHO1426" s="1">
        <v>0</v>
      </c>
      <c r="AHP1426" s="1">
        <v>0</v>
      </c>
      <c r="AHQ1426" s="1">
        <v>0</v>
      </c>
      <c r="AHR1426" s="1">
        <v>0</v>
      </c>
      <c r="AIM1426" s="1">
        <v>2</v>
      </c>
      <c r="AIN1426" s="1">
        <v>0</v>
      </c>
      <c r="AIO1426" s="1">
        <v>0</v>
      </c>
      <c r="AIP1426" s="1">
        <v>0</v>
      </c>
      <c r="AIQ1426" s="1">
        <v>1</v>
      </c>
      <c r="AIR1426" s="1">
        <v>0</v>
      </c>
      <c r="AIS1426" s="1">
        <v>1</v>
      </c>
      <c r="AIT1426" s="1">
        <v>0</v>
      </c>
      <c r="AIU1426" s="1">
        <v>1</v>
      </c>
      <c r="AIV1426" s="1">
        <v>0</v>
      </c>
      <c r="AIW1426" s="1">
        <v>0</v>
      </c>
      <c r="AJB1426" s="1">
        <v>44</v>
      </c>
    </row>
    <row r="1427" spans="1:939" s="1" customFormat="1">
      <c r="B1427" s="1">
        <v>2</v>
      </c>
      <c r="C1427" s="1">
        <v>0</v>
      </c>
      <c r="Z1427" s="1">
        <v>0</v>
      </c>
      <c r="AA1427" s="1">
        <v>1</v>
      </c>
      <c r="AB1427" s="1" t="s">
        <v>9544</v>
      </c>
      <c r="AC1427" s="1">
        <v>0</v>
      </c>
      <c r="AE1427" s="1">
        <v>0</v>
      </c>
      <c r="AG1427" s="1">
        <v>0</v>
      </c>
      <c r="AI1427" s="1">
        <v>96</v>
      </c>
      <c r="AJ1427" s="1">
        <v>92</v>
      </c>
      <c r="AK1427" s="1">
        <v>98</v>
      </c>
      <c r="AL1427" s="1">
        <v>122</v>
      </c>
      <c r="DR1427" s="1">
        <v>66</v>
      </c>
      <c r="DS1427" s="1">
        <v>60</v>
      </c>
      <c r="DT1427" s="1">
        <v>68</v>
      </c>
      <c r="DU1427" s="1">
        <v>90</v>
      </c>
      <c r="HA1427" s="1">
        <v>0</v>
      </c>
      <c r="HB1427" s="1">
        <v>2</v>
      </c>
      <c r="HC1427" s="1">
        <v>0</v>
      </c>
      <c r="HD1427" s="1">
        <v>0</v>
      </c>
      <c r="HT1427" s="1">
        <v>0</v>
      </c>
      <c r="HU1427" s="1">
        <v>0</v>
      </c>
      <c r="HV1427" s="1">
        <v>0</v>
      </c>
      <c r="HW1427" s="1">
        <v>0</v>
      </c>
      <c r="IP1427" s="1">
        <v>96</v>
      </c>
      <c r="IR1427" s="1">
        <v>95</v>
      </c>
      <c r="LX1427" s="1">
        <v>98</v>
      </c>
      <c r="LZ1427" s="1">
        <v>92</v>
      </c>
      <c r="PG1427" s="1">
        <v>22</v>
      </c>
      <c r="PI1427" s="1">
        <v>24</v>
      </c>
      <c r="SP1427" s="1">
        <v>97.3</v>
      </c>
      <c r="SR1427" s="1">
        <v>98.6</v>
      </c>
      <c r="VX1427" s="1">
        <v>1</v>
      </c>
      <c r="VZ1427" s="1">
        <v>1</v>
      </c>
      <c r="WQ1427" s="1">
        <v>0</v>
      </c>
      <c r="WS1427" s="1">
        <v>0</v>
      </c>
      <c r="AAY1427" s="1">
        <v>24</v>
      </c>
      <c r="ABU1427" s="1">
        <v>135</v>
      </c>
      <c r="ABX1427" s="1">
        <v>4</v>
      </c>
      <c r="ACA1427" s="1">
        <v>96</v>
      </c>
      <c r="ACD1427" s="1">
        <v>9.1999999999999993</v>
      </c>
      <c r="ACG1427" s="1">
        <v>126</v>
      </c>
      <c r="ACQ1427" s="1">
        <v>12</v>
      </c>
      <c r="ACT1427" s="1">
        <v>0.91</v>
      </c>
      <c r="ACW1427" s="1">
        <v>15</v>
      </c>
      <c r="ADR1427" s="1">
        <v>1.5</v>
      </c>
      <c r="AGS1427" s="1">
        <v>1</v>
      </c>
      <c r="AGT1427" s="1">
        <v>1</v>
      </c>
      <c r="AGU1427" s="1">
        <v>0</v>
      </c>
      <c r="AGV1427" s="1">
        <v>1</v>
      </c>
      <c r="AGW1427" s="1">
        <v>0</v>
      </c>
      <c r="AGX1427" s="1">
        <v>0</v>
      </c>
      <c r="AGY1427" s="1">
        <v>0</v>
      </c>
      <c r="AGZ1427" s="1">
        <v>2</v>
      </c>
      <c r="AHA1427" s="1">
        <v>0</v>
      </c>
      <c r="AHB1427" s="1">
        <v>0</v>
      </c>
      <c r="AHC1427" s="1">
        <v>1</v>
      </c>
      <c r="AHD1427" s="1">
        <v>0</v>
      </c>
      <c r="AHE1427" s="1">
        <v>0</v>
      </c>
      <c r="AHF1427" s="1">
        <v>0</v>
      </c>
      <c r="AHH1427" s="1">
        <v>0</v>
      </c>
      <c r="AHI1427" s="1">
        <v>0</v>
      </c>
      <c r="AHK1427" s="1">
        <v>0</v>
      </c>
      <c r="AHL1427" s="1">
        <v>0</v>
      </c>
      <c r="AHM1427" s="1">
        <v>0</v>
      </c>
      <c r="AHN1427" s="1">
        <v>0</v>
      </c>
      <c r="AHO1427" s="1">
        <v>0</v>
      </c>
      <c r="AHP1427" s="1">
        <v>0</v>
      </c>
      <c r="AHQ1427" s="1">
        <v>0</v>
      </c>
      <c r="AHR1427" s="1">
        <v>0</v>
      </c>
      <c r="AIN1427" s="1">
        <v>0</v>
      </c>
      <c r="AIO1427" s="1">
        <v>0</v>
      </c>
      <c r="AIP1427" s="1">
        <v>0</v>
      </c>
      <c r="AIR1427" s="1">
        <v>0</v>
      </c>
      <c r="AIT1427" s="1">
        <v>2</v>
      </c>
      <c r="AIU1427" s="1">
        <v>0</v>
      </c>
      <c r="AIV1427" s="1">
        <v>0</v>
      </c>
      <c r="AIW1427" s="1">
        <v>0</v>
      </c>
      <c r="AIX1427" s="1">
        <v>25</v>
      </c>
      <c r="AIY1427" s="1">
        <v>49</v>
      </c>
    </row>
    <row r="1428" spans="1:939" s="1" customFormat="1">
      <c r="B1428" s="1">
        <v>3</v>
      </c>
      <c r="C1428" s="1">
        <v>0</v>
      </c>
      <c r="Z1428" s="1">
        <v>0</v>
      </c>
      <c r="AA1428" s="1">
        <v>2</v>
      </c>
      <c r="AB1428" s="1" t="s">
        <v>9545</v>
      </c>
      <c r="AC1428" s="1">
        <v>0</v>
      </c>
      <c r="AE1428" s="1">
        <v>0</v>
      </c>
      <c r="AG1428" s="1">
        <v>0</v>
      </c>
      <c r="AI1428" s="1">
        <v>106</v>
      </c>
      <c r="AJ1428" s="1">
        <v>132</v>
      </c>
      <c r="DR1428" s="1">
        <v>68</v>
      </c>
      <c r="DS1428" s="1">
        <v>88</v>
      </c>
      <c r="HA1428" s="1">
        <v>0</v>
      </c>
      <c r="HB1428" s="1">
        <v>0</v>
      </c>
      <c r="HT1428" s="1">
        <v>0</v>
      </c>
      <c r="HU1428" s="1">
        <v>0</v>
      </c>
      <c r="IP1428" s="1">
        <v>93</v>
      </c>
      <c r="IQ1428" s="1">
        <v>96</v>
      </c>
      <c r="LX1428" s="1">
        <v>100</v>
      </c>
      <c r="LY1428" s="1">
        <v>76</v>
      </c>
      <c r="PG1428" s="1">
        <v>16</v>
      </c>
      <c r="PH1428" s="1">
        <v>16</v>
      </c>
      <c r="SP1428" s="1">
        <v>99.1</v>
      </c>
      <c r="SQ1428" s="1">
        <v>99.2</v>
      </c>
      <c r="VX1428" s="1">
        <v>1</v>
      </c>
      <c r="VY1428" s="1">
        <v>1</v>
      </c>
      <c r="WQ1428" s="1">
        <v>0</v>
      </c>
      <c r="WR1428" s="1">
        <v>0</v>
      </c>
      <c r="AGS1428" s="1">
        <v>1</v>
      </c>
      <c r="AGT1428" s="1">
        <v>0</v>
      </c>
      <c r="AGU1428" s="1">
        <v>0</v>
      </c>
      <c r="AGV1428" s="1">
        <v>1</v>
      </c>
      <c r="AGW1428" s="1">
        <v>0</v>
      </c>
      <c r="AGX1428" s="1">
        <v>0</v>
      </c>
      <c r="AGY1428" s="1">
        <v>0</v>
      </c>
      <c r="AGZ1428" s="1">
        <v>0</v>
      </c>
      <c r="AHA1428" s="1">
        <v>0</v>
      </c>
      <c r="AHB1428" s="1">
        <v>0</v>
      </c>
      <c r="AHC1428" s="1">
        <v>1</v>
      </c>
      <c r="AHD1428" s="1">
        <v>0</v>
      </c>
      <c r="AHE1428" s="1">
        <v>0</v>
      </c>
      <c r="AHF1428" s="1">
        <v>0</v>
      </c>
      <c r="AHH1428" s="1">
        <v>0</v>
      </c>
      <c r="AHI1428" s="1">
        <v>0</v>
      </c>
      <c r="AHK1428" s="1">
        <v>0</v>
      </c>
      <c r="AHL1428" s="1">
        <v>0</v>
      </c>
      <c r="AHM1428" s="1">
        <v>0</v>
      </c>
      <c r="AHN1428" s="1">
        <v>0</v>
      </c>
      <c r="AHO1428" s="1">
        <v>0</v>
      </c>
      <c r="AHP1428" s="1">
        <v>0</v>
      </c>
      <c r="AHQ1428" s="1">
        <v>0</v>
      </c>
      <c r="AHR1428" s="1">
        <v>0</v>
      </c>
      <c r="AIN1428" s="1">
        <v>0</v>
      </c>
      <c r="AIO1428" s="1">
        <v>0</v>
      </c>
      <c r="AIP1428" s="1">
        <v>0</v>
      </c>
      <c r="AIR1428" s="1">
        <v>0</v>
      </c>
      <c r="AIT1428" s="1">
        <v>2</v>
      </c>
      <c r="AIU1428" s="1">
        <v>0</v>
      </c>
      <c r="AIV1428" s="1">
        <v>0</v>
      </c>
      <c r="AIW1428" s="1">
        <v>0</v>
      </c>
      <c r="AIX1428" s="1">
        <v>23</v>
      </c>
      <c r="AIY1428" s="1">
        <v>19</v>
      </c>
    </row>
    <row r="1429" spans="1:939" s="1" customFormat="1">
      <c r="B1429" s="1">
        <v>4</v>
      </c>
      <c r="C1429" s="1">
        <v>1</v>
      </c>
      <c r="D1429" s="1" t="s">
        <v>9546</v>
      </c>
      <c r="E1429" s="1" t="s">
        <v>9547</v>
      </c>
      <c r="O1429" s="1">
        <v>0</v>
      </c>
      <c r="P1429" s="1">
        <v>0</v>
      </c>
      <c r="Z1429" s="1">
        <v>0</v>
      </c>
      <c r="AA1429" s="1">
        <v>2</v>
      </c>
      <c r="AB1429" s="1" t="s">
        <v>9548</v>
      </c>
      <c r="AC1429" s="1">
        <v>0</v>
      </c>
      <c r="AE1429" s="1">
        <v>0</v>
      </c>
      <c r="AG1429" s="1">
        <v>0</v>
      </c>
      <c r="AI1429" s="1">
        <v>118</v>
      </c>
      <c r="AJ1429" s="1">
        <v>120</v>
      </c>
      <c r="DR1429" s="1">
        <v>76</v>
      </c>
      <c r="DS1429" s="1">
        <v>78</v>
      </c>
      <c r="HA1429" s="1">
        <v>2</v>
      </c>
      <c r="HB1429" s="1">
        <v>2</v>
      </c>
      <c r="HT1429" s="1">
        <v>0</v>
      </c>
      <c r="HU1429" s="1">
        <v>0</v>
      </c>
      <c r="IP1429" s="1">
        <v>96</v>
      </c>
      <c r="IQ1429" s="1">
        <v>96</v>
      </c>
      <c r="LX1429" s="1">
        <v>72</v>
      </c>
      <c r="LY1429" s="1">
        <v>74</v>
      </c>
      <c r="PG1429" s="1">
        <v>20</v>
      </c>
      <c r="PH1429" s="1">
        <v>18</v>
      </c>
      <c r="SP1429" s="1">
        <v>99.1</v>
      </c>
      <c r="SQ1429" s="1">
        <v>98.6</v>
      </c>
      <c r="VX1429" s="1">
        <v>1</v>
      </c>
      <c r="VY1429" s="1">
        <v>1</v>
      </c>
      <c r="WQ1429" s="1">
        <v>0</v>
      </c>
      <c r="WR1429" s="1">
        <v>0</v>
      </c>
      <c r="AGS1429" s="1">
        <v>0</v>
      </c>
      <c r="AGT1429" s="1">
        <v>0</v>
      </c>
      <c r="AGU1429" s="1">
        <v>0</v>
      </c>
      <c r="AGV1429" s="1">
        <v>0</v>
      </c>
      <c r="AGW1429" s="1">
        <v>0</v>
      </c>
      <c r="AGX1429" s="1">
        <v>0</v>
      </c>
      <c r="AGY1429" s="1">
        <v>0</v>
      </c>
      <c r="AGZ1429" s="1">
        <v>0</v>
      </c>
      <c r="AHA1429" s="1">
        <v>0</v>
      </c>
      <c r="AHB1429" s="1">
        <v>0</v>
      </c>
      <c r="AHC1429" s="1">
        <v>1</v>
      </c>
      <c r="AHD1429" s="1">
        <v>0</v>
      </c>
      <c r="AHE1429" s="1">
        <v>0</v>
      </c>
      <c r="AHF1429" s="1">
        <v>0</v>
      </c>
      <c r="AHH1429" s="1">
        <v>0</v>
      </c>
      <c r="AHI1429" s="1">
        <v>0</v>
      </c>
      <c r="AHK1429" s="1">
        <v>0</v>
      </c>
      <c r="AHL1429" s="1">
        <v>0</v>
      </c>
      <c r="AHM1429" s="1">
        <v>0</v>
      </c>
      <c r="AHN1429" s="1">
        <v>0</v>
      </c>
      <c r="AHO1429" s="1">
        <v>0</v>
      </c>
      <c r="AHP1429" s="1">
        <v>0</v>
      </c>
      <c r="AHQ1429" s="1">
        <v>0</v>
      </c>
      <c r="AHR1429" s="1">
        <v>0</v>
      </c>
      <c r="AIN1429" s="1">
        <v>0</v>
      </c>
      <c r="AIO1429" s="1">
        <v>0</v>
      </c>
      <c r="AIP1429" s="1">
        <v>0</v>
      </c>
      <c r="AIR1429" s="1">
        <v>0</v>
      </c>
      <c r="AIT1429" s="1">
        <v>0</v>
      </c>
      <c r="AIU1429" s="1">
        <v>2</v>
      </c>
      <c r="AIV1429" s="1">
        <v>0</v>
      </c>
      <c r="AIW1429" s="1">
        <v>0</v>
      </c>
      <c r="AJB1429" s="1">
        <v>17</v>
      </c>
      <c r="AJC1429" s="1">
        <v>21</v>
      </c>
    </row>
    <row r="1430" spans="1:939" s="80" customFormat="1">
      <c r="B1430" s="80">
        <v>5</v>
      </c>
      <c r="C1430" s="80">
        <v>0</v>
      </c>
      <c r="Z1430" s="80">
        <v>0</v>
      </c>
      <c r="AA1430" s="80">
        <v>2</v>
      </c>
      <c r="AC1430" s="80">
        <v>0</v>
      </c>
      <c r="AE1430" s="80">
        <v>0</v>
      </c>
      <c r="AG1430" s="80">
        <v>0</v>
      </c>
      <c r="AI1430" s="80">
        <v>138</v>
      </c>
      <c r="DR1430" s="80">
        <v>80</v>
      </c>
      <c r="HA1430" s="80">
        <v>2</v>
      </c>
      <c r="HT1430" s="80">
        <v>0</v>
      </c>
      <c r="IP1430" s="80">
        <v>97</v>
      </c>
      <c r="LX1430" s="80">
        <v>80</v>
      </c>
      <c r="PG1430" s="80">
        <v>18</v>
      </c>
      <c r="SP1430" s="80">
        <v>96.9</v>
      </c>
      <c r="VX1430" s="80">
        <v>1</v>
      </c>
      <c r="WQ1430" s="80">
        <v>0</v>
      </c>
      <c r="AGS1430" s="80">
        <v>0</v>
      </c>
      <c r="AGT1430" s="80">
        <v>0</v>
      </c>
      <c r="AGU1430" s="80">
        <v>0</v>
      </c>
      <c r="AGV1430" s="80">
        <v>0</v>
      </c>
      <c r="AGW1430" s="80">
        <v>0</v>
      </c>
      <c r="AGX1430" s="80">
        <v>0</v>
      </c>
      <c r="AGY1430" s="80">
        <v>0</v>
      </c>
      <c r="AGZ1430" s="80">
        <v>0</v>
      </c>
      <c r="AHA1430" s="80">
        <v>0</v>
      </c>
      <c r="AHB1430" s="80">
        <v>0</v>
      </c>
      <c r="AHC1430" s="80">
        <v>1</v>
      </c>
      <c r="AHD1430" s="80">
        <v>0</v>
      </c>
      <c r="AHE1430" s="80">
        <v>0</v>
      </c>
      <c r="AHF1430" s="80">
        <v>0</v>
      </c>
      <c r="AHH1430" s="80">
        <v>0</v>
      </c>
      <c r="AHI1430" s="80">
        <v>0</v>
      </c>
      <c r="AHK1430" s="80">
        <v>0</v>
      </c>
      <c r="AHL1430" s="80">
        <v>0</v>
      </c>
      <c r="AHM1430" s="80">
        <v>0</v>
      </c>
      <c r="AHN1430" s="80">
        <v>0</v>
      </c>
      <c r="AHO1430" s="80">
        <v>0</v>
      </c>
      <c r="AHP1430" s="80">
        <v>0</v>
      </c>
      <c r="AHQ1430" s="80">
        <v>0</v>
      </c>
      <c r="AHR1430" s="80">
        <v>0</v>
      </c>
      <c r="AIN1430" s="80">
        <v>0</v>
      </c>
      <c r="AIO1430" s="80">
        <v>0</v>
      </c>
      <c r="AIP1430" s="80">
        <v>0</v>
      </c>
      <c r="AIR1430" s="80">
        <v>0</v>
      </c>
      <c r="AIT1430" s="80">
        <v>0</v>
      </c>
      <c r="AIU1430" s="80">
        <v>1</v>
      </c>
      <c r="AIV1430" s="80">
        <v>0</v>
      </c>
      <c r="AIW1430" s="80">
        <v>0</v>
      </c>
      <c r="AJB1430" s="80">
        <v>19</v>
      </c>
    </row>
    <row r="1431" spans="1:939" s="1" customFormat="1">
      <c r="A1431" s="1">
        <v>300</v>
      </c>
      <c r="B1431" s="1">
        <v>1</v>
      </c>
      <c r="C1431" s="1">
        <v>0</v>
      </c>
      <c r="Z1431" s="1">
        <v>0</v>
      </c>
      <c r="AA1431" s="1">
        <v>2</v>
      </c>
      <c r="AC1431" s="1">
        <v>0</v>
      </c>
      <c r="AE1431" s="1">
        <v>0</v>
      </c>
      <c r="AG1431" s="1">
        <v>0</v>
      </c>
      <c r="AGS1431" s="1">
        <v>0</v>
      </c>
      <c r="AGT1431" s="1">
        <v>0</v>
      </c>
      <c r="AGU1431" s="1">
        <v>0</v>
      </c>
      <c r="AGV1431" s="1">
        <v>0</v>
      </c>
      <c r="AGW1431" s="1">
        <v>0</v>
      </c>
      <c r="AGX1431" s="1">
        <v>0</v>
      </c>
      <c r="AGY1431" s="1">
        <v>0</v>
      </c>
      <c r="AGZ1431" s="1">
        <v>0</v>
      </c>
      <c r="AHA1431" s="1">
        <v>0</v>
      </c>
      <c r="AHB1431" s="1">
        <v>0</v>
      </c>
      <c r="AHC1431" s="1">
        <v>1</v>
      </c>
      <c r="AHD1431" s="1">
        <v>0</v>
      </c>
      <c r="AHE1431" s="1">
        <v>0</v>
      </c>
      <c r="AHF1431" s="1">
        <v>0</v>
      </c>
      <c r="AHH1431" s="1">
        <v>0</v>
      </c>
      <c r="AHI1431" s="1">
        <v>1</v>
      </c>
      <c r="AHK1431" s="1">
        <v>0</v>
      </c>
      <c r="AHL1431" s="1">
        <v>0</v>
      </c>
      <c r="AHM1431" s="1">
        <v>0</v>
      </c>
      <c r="AHN1431" s="1">
        <v>0</v>
      </c>
      <c r="AHO1431" s="1">
        <v>0</v>
      </c>
      <c r="AHP1431" s="1">
        <v>0</v>
      </c>
      <c r="AHQ1431" s="1">
        <v>0</v>
      </c>
      <c r="AHR1431" s="1">
        <v>7</v>
      </c>
      <c r="AIM1431" s="1">
        <v>2</v>
      </c>
      <c r="AIN1431" s="1">
        <v>0</v>
      </c>
      <c r="AIO1431" s="1">
        <v>0</v>
      </c>
      <c r="AIP1431" s="1">
        <v>1</v>
      </c>
      <c r="AIQ1431" s="1">
        <v>1</v>
      </c>
      <c r="AIR1431" s="1">
        <v>1</v>
      </c>
      <c r="AIS1431" s="1">
        <v>1</v>
      </c>
      <c r="AIT1431" s="3">
        <v>0</v>
      </c>
      <c r="AIU1431" s="1">
        <v>0</v>
      </c>
      <c r="AIV1431" s="1">
        <v>0</v>
      </c>
      <c r="AIW1431" s="1">
        <v>0</v>
      </c>
    </row>
    <row r="1432" spans="1:939" s="1" customFormat="1">
      <c r="B1432" s="1">
        <v>2</v>
      </c>
      <c r="C1432" s="1">
        <v>0</v>
      </c>
      <c r="Z1432" s="1">
        <v>0</v>
      </c>
      <c r="AA1432" s="1">
        <v>1</v>
      </c>
      <c r="AB1432" s="1" t="s">
        <v>9549</v>
      </c>
      <c r="AC1432" s="1">
        <v>0</v>
      </c>
      <c r="AE1432" s="1">
        <v>23</v>
      </c>
      <c r="AF1432" s="1">
        <v>0</v>
      </c>
      <c r="AG1432" s="1">
        <v>0</v>
      </c>
      <c r="AI1432" s="1">
        <v>146</v>
      </c>
      <c r="AJ1432" s="1">
        <v>150</v>
      </c>
      <c r="DR1432" s="1">
        <v>84</v>
      </c>
      <c r="DS1432" s="1">
        <v>90</v>
      </c>
      <c r="HA1432" s="1">
        <v>2</v>
      </c>
      <c r="HB1432" s="1">
        <v>2</v>
      </c>
      <c r="HT1432" s="1">
        <v>0</v>
      </c>
      <c r="HU1432" s="1">
        <v>0</v>
      </c>
      <c r="IP1432" s="1">
        <v>100</v>
      </c>
      <c r="IQ1432" s="1">
        <v>99</v>
      </c>
      <c r="LX1432" s="1">
        <v>76</v>
      </c>
      <c r="LY1432" s="1">
        <v>76</v>
      </c>
      <c r="PG1432" s="1">
        <v>18</v>
      </c>
      <c r="PH1432" s="1">
        <v>16</v>
      </c>
      <c r="SP1432" s="1">
        <v>98.9</v>
      </c>
      <c r="SQ1432" s="1">
        <v>98.2</v>
      </c>
      <c r="VX1432" s="1">
        <v>1</v>
      </c>
      <c r="VY1432" s="1">
        <v>1</v>
      </c>
      <c r="WQ1432" s="1">
        <v>0</v>
      </c>
      <c r="WR1432" s="1">
        <v>0</v>
      </c>
      <c r="ZY1432" s="1">
        <v>205.8</v>
      </c>
      <c r="ZZ1432" s="1">
        <v>204.2</v>
      </c>
      <c r="ACG1432" s="1">
        <v>271</v>
      </c>
      <c r="ACH1432" s="1">
        <v>296</v>
      </c>
      <c r="AGS1432" s="1">
        <v>0</v>
      </c>
      <c r="AGT1432" s="1">
        <v>0</v>
      </c>
      <c r="AGU1432" s="1">
        <v>0</v>
      </c>
      <c r="AGV1432" s="1">
        <v>0</v>
      </c>
      <c r="AGW1432" s="1">
        <v>0</v>
      </c>
      <c r="AGX1432" s="1">
        <v>0</v>
      </c>
      <c r="AGY1432" s="1">
        <v>0</v>
      </c>
      <c r="AGZ1432" s="1">
        <v>0</v>
      </c>
      <c r="AHA1432" s="1">
        <v>0</v>
      </c>
      <c r="AHB1432" s="1">
        <v>0</v>
      </c>
      <c r="AHC1432" s="1">
        <v>1</v>
      </c>
      <c r="AHD1432" s="1">
        <v>0</v>
      </c>
      <c r="AHE1432" s="1">
        <v>0</v>
      </c>
      <c r="AHF1432" s="1">
        <v>0</v>
      </c>
      <c r="AHH1432" s="1">
        <v>0</v>
      </c>
      <c r="AHI1432" s="1">
        <v>1</v>
      </c>
      <c r="AHK1432" s="1">
        <v>0</v>
      </c>
      <c r="AHL1432" s="1">
        <v>0</v>
      </c>
      <c r="AHM1432" s="1">
        <v>0</v>
      </c>
      <c r="AHN1432" s="1">
        <v>0</v>
      </c>
      <c r="AHO1432" s="1">
        <v>0</v>
      </c>
      <c r="AHP1432" s="1">
        <v>0</v>
      </c>
      <c r="AHQ1432" s="1">
        <v>0</v>
      </c>
      <c r="AHR1432" s="1">
        <v>1</v>
      </c>
      <c r="AIN1432" s="1">
        <v>0</v>
      </c>
      <c r="AIO1432" s="1">
        <v>0</v>
      </c>
      <c r="AIT1432" s="3">
        <v>1</v>
      </c>
      <c r="AIU1432" s="1">
        <v>1</v>
      </c>
      <c r="AIV1432" s="1">
        <v>0</v>
      </c>
      <c r="AIW1432" s="1">
        <v>0</v>
      </c>
      <c r="AIX1432" s="1">
        <v>84</v>
      </c>
      <c r="AJB1432" s="1">
        <v>55</v>
      </c>
    </row>
    <row r="1433" spans="1:939" s="18" customFormat="1">
      <c r="B1433" s="18">
        <v>3</v>
      </c>
      <c r="C1433" s="18">
        <v>1</v>
      </c>
      <c r="D1433" s="18" t="s">
        <v>5333</v>
      </c>
      <c r="E1433" s="18" t="s">
        <v>9550</v>
      </c>
      <c r="O1433" s="18">
        <v>0</v>
      </c>
      <c r="P1433" s="18">
        <v>1</v>
      </c>
      <c r="Z1433" s="18">
        <v>0</v>
      </c>
      <c r="AA1433" s="18">
        <v>1</v>
      </c>
      <c r="AB1433" s="18" t="s">
        <v>9551</v>
      </c>
      <c r="AC1433" s="18">
        <v>0</v>
      </c>
      <c r="AE1433" s="18">
        <v>6</v>
      </c>
      <c r="AF1433" s="18">
        <v>0</v>
      </c>
      <c r="AG1433" s="18">
        <v>0</v>
      </c>
      <c r="AI1433" s="18">
        <v>134</v>
      </c>
      <c r="DR1433" s="18">
        <v>78</v>
      </c>
      <c r="HA1433" s="18">
        <v>2</v>
      </c>
      <c r="HT1433" s="18">
        <v>0</v>
      </c>
      <c r="IP1433" s="18">
        <v>97</v>
      </c>
      <c r="LX1433" s="18">
        <v>74</v>
      </c>
      <c r="PG1433" s="18">
        <v>18</v>
      </c>
      <c r="SP1433" s="18">
        <v>98.3</v>
      </c>
      <c r="VX1433" s="18">
        <v>0</v>
      </c>
      <c r="WQ1433" s="18">
        <v>0</v>
      </c>
      <c r="ACG1433" s="18">
        <v>206</v>
      </c>
      <c r="AGS1433" s="18">
        <v>0</v>
      </c>
      <c r="AGT1433" s="18">
        <v>0</v>
      </c>
      <c r="AGU1433" s="18">
        <v>0</v>
      </c>
      <c r="AGV1433" s="18">
        <v>0</v>
      </c>
      <c r="AGW1433" s="18">
        <v>0</v>
      </c>
      <c r="AGX1433" s="18">
        <v>0</v>
      </c>
      <c r="AGY1433" s="18">
        <v>0</v>
      </c>
      <c r="AGZ1433" s="18">
        <v>0</v>
      </c>
      <c r="AHA1433" s="18">
        <v>0</v>
      </c>
      <c r="AHB1433" s="18">
        <v>0</v>
      </c>
      <c r="AHC1433" s="18">
        <v>1</v>
      </c>
      <c r="AHD1433" s="18">
        <v>0</v>
      </c>
      <c r="AHE1433" s="18">
        <v>0</v>
      </c>
      <c r="AHF1433" s="18">
        <v>0</v>
      </c>
      <c r="AHH1433" s="18">
        <v>0</v>
      </c>
      <c r="AHI1433" s="18">
        <v>1</v>
      </c>
      <c r="AHK1433" s="18">
        <v>0</v>
      </c>
      <c r="AHL1433" s="18">
        <v>0</v>
      </c>
      <c r="AHM1433" s="18">
        <v>0</v>
      </c>
      <c r="AHN1433" s="18">
        <v>0</v>
      </c>
      <c r="AHO1433" s="18">
        <v>0</v>
      </c>
      <c r="AHP1433" s="18">
        <v>0</v>
      </c>
      <c r="AHQ1433" s="18">
        <v>0</v>
      </c>
      <c r="AHR1433" s="18">
        <v>0</v>
      </c>
      <c r="AIN1433" s="18">
        <v>0</v>
      </c>
      <c r="AIO1433" s="18">
        <v>0</v>
      </c>
      <c r="AIT1433" s="79">
        <v>1</v>
      </c>
      <c r="AIU1433" s="18">
        <v>0</v>
      </c>
      <c r="AIV1433" s="18">
        <v>0</v>
      </c>
      <c r="AIW1433" s="18">
        <v>0</v>
      </c>
      <c r="AIX1433" s="18">
        <v>45</v>
      </c>
    </row>
    <row r="1434" spans="1:939" s="1" customFormat="1">
      <c r="A1434" s="1">
        <v>301</v>
      </c>
      <c r="B1434" s="1">
        <v>1</v>
      </c>
      <c r="C1434" s="1">
        <v>0</v>
      </c>
      <c r="Z1434" s="1">
        <v>0</v>
      </c>
      <c r="AA1434" s="1">
        <v>1</v>
      </c>
      <c r="AC1434" s="1">
        <v>0</v>
      </c>
      <c r="AE1434" s="1">
        <v>0</v>
      </c>
      <c r="AG1434" s="1">
        <v>0</v>
      </c>
      <c r="AI1434" s="1">
        <v>106</v>
      </c>
      <c r="DR1434" s="1">
        <v>82</v>
      </c>
      <c r="HA1434" s="1">
        <v>2</v>
      </c>
      <c r="HT1434" s="1">
        <v>0</v>
      </c>
      <c r="IP1434" s="1">
        <v>97</v>
      </c>
      <c r="LX1434" s="1">
        <v>75</v>
      </c>
      <c r="PG1434" s="1">
        <v>18</v>
      </c>
      <c r="SP1434" s="1">
        <v>97.2</v>
      </c>
      <c r="VX1434" s="1">
        <v>0</v>
      </c>
      <c r="WQ1434" s="1">
        <v>0</v>
      </c>
      <c r="AAY1434" s="1">
        <v>22</v>
      </c>
      <c r="ABU1434" s="1">
        <v>137</v>
      </c>
      <c r="ABX1434" s="1">
        <v>4.5999999999999996</v>
      </c>
      <c r="ACA1434" s="1">
        <v>100</v>
      </c>
      <c r="ACD1434" s="1">
        <v>10.3</v>
      </c>
      <c r="ACG1434" s="1">
        <v>127</v>
      </c>
      <c r="ACQ1434" s="1">
        <v>16</v>
      </c>
      <c r="ACT1434" s="1">
        <v>1.1200000000000001</v>
      </c>
      <c r="ACW1434" s="1">
        <v>15</v>
      </c>
      <c r="AGS1434" s="1">
        <v>1</v>
      </c>
      <c r="AGT1434" s="1">
        <v>0</v>
      </c>
      <c r="AGU1434" s="1">
        <v>0</v>
      </c>
      <c r="AGV1434" s="1">
        <v>1</v>
      </c>
      <c r="AGW1434" s="1">
        <v>0</v>
      </c>
      <c r="AGX1434" s="1">
        <v>0</v>
      </c>
      <c r="AGY1434" s="1">
        <v>0</v>
      </c>
      <c r="AGZ1434" s="1">
        <v>0</v>
      </c>
      <c r="AHA1434" s="1">
        <v>0</v>
      </c>
      <c r="AHB1434" s="1">
        <v>0</v>
      </c>
      <c r="AHC1434" s="1">
        <v>1</v>
      </c>
      <c r="AHD1434" s="1">
        <v>0</v>
      </c>
      <c r="AHE1434" s="1">
        <v>0</v>
      </c>
      <c r="AHF1434" s="1">
        <v>0</v>
      </c>
      <c r="AHH1434" s="1">
        <v>0</v>
      </c>
      <c r="AHI1434" s="1">
        <v>0</v>
      </c>
      <c r="AHK1434" s="1">
        <v>0</v>
      </c>
      <c r="AHL1434" s="1">
        <v>0</v>
      </c>
      <c r="AHM1434" s="1">
        <v>0</v>
      </c>
      <c r="AHN1434" s="1">
        <v>0</v>
      </c>
      <c r="AHO1434" s="1">
        <v>0</v>
      </c>
      <c r="AHP1434" s="1">
        <v>0</v>
      </c>
      <c r="AHQ1434" s="1">
        <v>0</v>
      </c>
      <c r="AHR1434" s="1">
        <v>0</v>
      </c>
      <c r="AIM1434" s="1">
        <v>2</v>
      </c>
      <c r="AIN1434" s="1">
        <v>1</v>
      </c>
      <c r="AIO1434" s="1">
        <v>0</v>
      </c>
      <c r="AIP1434" s="1">
        <v>0</v>
      </c>
      <c r="AIQ1434" s="1">
        <v>1</v>
      </c>
      <c r="AIR1434" s="1">
        <v>0</v>
      </c>
      <c r="AIS1434" s="1">
        <v>1</v>
      </c>
      <c r="AIT1434" s="3">
        <v>1</v>
      </c>
      <c r="AIU1434" s="1">
        <v>0</v>
      </c>
      <c r="AIV1434" s="1">
        <v>0</v>
      </c>
      <c r="AIW1434" s="1">
        <v>0</v>
      </c>
      <c r="AIX1434" s="1">
        <v>72</v>
      </c>
    </row>
    <row r="1435" spans="1:939" s="1" customFormat="1">
      <c r="B1435" s="1">
        <v>2</v>
      </c>
      <c r="C1435" s="1">
        <v>1</v>
      </c>
      <c r="D1435" s="1" t="s">
        <v>3429</v>
      </c>
      <c r="O1435" s="1">
        <v>0</v>
      </c>
      <c r="Z1435" s="1">
        <v>0</v>
      </c>
      <c r="AA1435" s="1">
        <v>2</v>
      </c>
      <c r="AB1435" s="1" t="s">
        <v>7433</v>
      </c>
      <c r="AC1435" s="1">
        <v>0</v>
      </c>
      <c r="AE1435" s="1">
        <v>0</v>
      </c>
      <c r="AG1435" s="1">
        <v>0</v>
      </c>
      <c r="AI1435" s="1">
        <v>110</v>
      </c>
      <c r="AJ1435" s="1">
        <v>122</v>
      </c>
      <c r="DR1435" s="1">
        <v>78</v>
      </c>
      <c r="DS1435" s="1">
        <v>86</v>
      </c>
      <c r="HA1435" s="1">
        <v>2</v>
      </c>
      <c r="HB1435" s="1">
        <v>0</v>
      </c>
      <c r="HT1435" s="1">
        <v>0</v>
      </c>
      <c r="HU1435" s="1">
        <v>0</v>
      </c>
      <c r="IP1435" s="1">
        <v>95</v>
      </c>
      <c r="IQ1435" s="1">
        <v>95</v>
      </c>
      <c r="LX1435" s="1">
        <v>82</v>
      </c>
      <c r="LY1435" s="1">
        <v>86</v>
      </c>
      <c r="PG1435" s="1">
        <v>16</v>
      </c>
      <c r="PH1435" s="1">
        <v>16</v>
      </c>
      <c r="SP1435" s="1">
        <v>97.1</v>
      </c>
      <c r="SQ1435" s="1">
        <v>94.8</v>
      </c>
      <c r="VX1435" s="1">
        <v>0</v>
      </c>
      <c r="VY1435" s="1">
        <v>1</v>
      </c>
      <c r="WQ1435" s="1">
        <v>0</v>
      </c>
      <c r="WR1435" s="1">
        <v>0</v>
      </c>
      <c r="AGS1435" s="1">
        <v>1</v>
      </c>
      <c r="AGT1435" s="1">
        <v>0</v>
      </c>
      <c r="AGU1435" s="1">
        <v>0</v>
      </c>
      <c r="AGV1435" s="1">
        <v>1</v>
      </c>
      <c r="AGW1435" s="1">
        <v>0</v>
      </c>
      <c r="AGX1435" s="1">
        <v>0</v>
      </c>
      <c r="AGY1435" s="1">
        <v>0</v>
      </c>
      <c r="AGZ1435" s="1">
        <v>0</v>
      </c>
      <c r="AHA1435" s="1">
        <v>0</v>
      </c>
      <c r="AHB1435" s="1">
        <v>0</v>
      </c>
      <c r="AHC1435" s="1">
        <v>1</v>
      </c>
      <c r="AHD1435" s="1">
        <v>0</v>
      </c>
      <c r="AHE1435" s="1">
        <v>0</v>
      </c>
      <c r="AHF1435" s="1">
        <v>0</v>
      </c>
      <c r="AHH1435" s="1">
        <v>0</v>
      </c>
      <c r="AHI1435" s="1">
        <v>0</v>
      </c>
      <c r="AHK1435" s="1">
        <v>0</v>
      </c>
      <c r="AHL1435" s="1">
        <v>0</v>
      </c>
      <c r="AHM1435" s="1">
        <v>0</v>
      </c>
      <c r="AHN1435" s="1">
        <v>0</v>
      </c>
      <c r="AHO1435" s="1">
        <v>0</v>
      </c>
      <c r="AHP1435" s="1">
        <v>0</v>
      </c>
      <c r="AHQ1435" s="1">
        <v>0</v>
      </c>
      <c r="AHR1435" s="1">
        <v>0</v>
      </c>
      <c r="AIN1435" s="1">
        <v>1</v>
      </c>
      <c r="AIO1435" s="1">
        <v>0</v>
      </c>
      <c r="AIP1435" s="1">
        <v>0</v>
      </c>
      <c r="AIR1435" s="1">
        <v>0</v>
      </c>
      <c r="AIT1435" s="3">
        <v>2</v>
      </c>
      <c r="AIU1435" s="1">
        <v>2</v>
      </c>
      <c r="AIV1435" s="1">
        <v>0</v>
      </c>
      <c r="AIW1435" s="1">
        <v>0</v>
      </c>
      <c r="AIX1435" s="1">
        <v>50</v>
      </c>
      <c r="AIY1435" s="1">
        <v>29</v>
      </c>
      <c r="AJB1435" s="1">
        <v>50</v>
      </c>
      <c r="AJC1435" s="1">
        <v>31</v>
      </c>
    </row>
    <row r="1436" spans="1:939" s="1" customFormat="1">
      <c r="B1436" s="1">
        <v>3</v>
      </c>
      <c r="C1436" s="1">
        <v>0</v>
      </c>
      <c r="Z1436" s="1">
        <v>1</v>
      </c>
      <c r="AA1436" s="1">
        <v>2</v>
      </c>
      <c r="AB1436" s="1" t="s">
        <v>9552</v>
      </c>
      <c r="AC1436" s="1">
        <v>0</v>
      </c>
      <c r="AE1436" s="1">
        <v>0</v>
      </c>
      <c r="AG1436" s="1">
        <v>1</v>
      </c>
      <c r="AH1436" s="1">
        <v>1</v>
      </c>
      <c r="AI1436" s="1">
        <v>108</v>
      </c>
      <c r="AJ1436" s="1">
        <v>118</v>
      </c>
      <c r="DR1436" s="1">
        <v>76</v>
      </c>
      <c r="DS1436" s="1">
        <v>70</v>
      </c>
      <c r="HA1436" s="1">
        <v>2</v>
      </c>
      <c r="HB1436" s="1">
        <v>2</v>
      </c>
      <c r="HT1436" s="1">
        <v>0</v>
      </c>
      <c r="HU1436" s="1">
        <v>0</v>
      </c>
      <c r="IP1436" s="1">
        <v>97</v>
      </c>
      <c r="IQ1436" s="1">
        <v>97</v>
      </c>
      <c r="LX1436" s="1">
        <v>92</v>
      </c>
      <c r="LY1436" s="1">
        <v>82</v>
      </c>
      <c r="PG1436" s="1">
        <v>16</v>
      </c>
      <c r="PH1436" s="1">
        <v>16</v>
      </c>
      <c r="SP1436" s="1">
        <v>97.8</v>
      </c>
      <c r="SQ1436" s="1">
        <v>96.2</v>
      </c>
      <c r="VX1436" s="1">
        <v>0</v>
      </c>
      <c r="VY1436" s="1">
        <v>1</v>
      </c>
      <c r="WQ1436" s="1">
        <v>0</v>
      </c>
      <c r="WR1436" s="1">
        <v>0</v>
      </c>
      <c r="AGS1436" s="1">
        <v>1</v>
      </c>
      <c r="AGT1436" s="1">
        <v>0</v>
      </c>
      <c r="AGU1436" s="1">
        <v>0</v>
      </c>
      <c r="AGV1436" s="1">
        <v>1</v>
      </c>
      <c r="AGW1436" s="1">
        <v>0</v>
      </c>
      <c r="AGX1436" s="1">
        <v>0</v>
      </c>
      <c r="AGY1436" s="1">
        <v>0</v>
      </c>
      <c r="AGZ1436" s="1">
        <v>0</v>
      </c>
      <c r="AHA1436" s="1">
        <v>0</v>
      </c>
      <c r="AHB1436" s="1">
        <v>0</v>
      </c>
      <c r="AHC1436" s="1">
        <v>1</v>
      </c>
      <c r="AHD1436" s="1">
        <v>0</v>
      </c>
      <c r="AHE1436" s="1">
        <v>1</v>
      </c>
      <c r="AHF1436" s="1">
        <v>1</v>
      </c>
      <c r="AHH1436" s="1">
        <v>0</v>
      </c>
      <c r="AHI1436" s="1">
        <v>0</v>
      </c>
      <c r="AHK1436" s="1">
        <v>0</v>
      </c>
      <c r="AHL1436" s="1">
        <v>0</v>
      </c>
      <c r="AHM1436" s="1">
        <v>0</v>
      </c>
      <c r="AHN1436" s="1">
        <v>0</v>
      </c>
      <c r="AHO1436" s="1">
        <v>0</v>
      </c>
      <c r="AHP1436" s="1">
        <v>0</v>
      </c>
      <c r="AHQ1436" s="1">
        <v>0</v>
      </c>
      <c r="AHR1436" s="1">
        <v>0</v>
      </c>
      <c r="AIN1436" s="1">
        <v>1</v>
      </c>
      <c r="AIO1436" s="1">
        <v>0</v>
      </c>
      <c r="AIP1436" s="1">
        <v>0</v>
      </c>
      <c r="AIR1436" s="1">
        <v>0</v>
      </c>
      <c r="AIT1436" s="3">
        <v>0</v>
      </c>
      <c r="AIU1436" s="1">
        <v>2</v>
      </c>
      <c r="AIV1436" s="1">
        <v>0</v>
      </c>
      <c r="AIW1436" s="1">
        <v>1</v>
      </c>
      <c r="AJB1436" s="1">
        <v>42</v>
      </c>
      <c r="AJC1436" s="1">
        <v>60</v>
      </c>
    </row>
    <row r="1437" spans="1:939" s="1" customFormat="1">
      <c r="B1437" s="1">
        <v>4</v>
      </c>
      <c r="C1437" s="1">
        <v>0</v>
      </c>
      <c r="Z1437" s="1">
        <v>0</v>
      </c>
      <c r="AA1437" s="1">
        <v>2</v>
      </c>
      <c r="AB1437" s="1" t="s">
        <v>9553</v>
      </c>
      <c r="AC1437" s="1">
        <v>1</v>
      </c>
      <c r="AD1437" s="1">
        <v>0</v>
      </c>
      <c r="AE1437" s="1">
        <v>0</v>
      </c>
      <c r="AG1437" s="1">
        <v>0</v>
      </c>
      <c r="AI1437" s="1">
        <v>122</v>
      </c>
      <c r="AJ1437" s="1">
        <v>130</v>
      </c>
      <c r="DR1437" s="1">
        <v>78</v>
      </c>
      <c r="DS1437" s="1">
        <v>80</v>
      </c>
      <c r="HA1437" s="1">
        <v>0</v>
      </c>
      <c r="HB1437" s="1">
        <v>0</v>
      </c>
      <c r="HT1437" s="1">
        <v>0</v>
      </c>
      <c r="HU1437" s="1">
        <v>1</v>
      </c>
      <c r="IP1437" s="1">
        <v>97</v>
      </c>
      <c r="IQ1437" s="1">
        <v>98</v>
      </c>
      <c r="LX1437" s="1">
        <v>71</v>
      </c>
      <c r="LY1437" s="1">
        <v>80</v>
      </c>
      <c r="PG1437" s="1">
        <v>14</v>
      </c>
      <c r="PH1437" s="1">
        <v>16</v>
      </c>
      <c r="SP1437" s="1">
        <v>97.4</v>
      </c>
      <c r="SQ1437" s="1">
        <v>97.8</v>
      </c>
      <c r="VX1437" s="1">
        <v>0</v>
      </c>
      <c r="VY1437" s="1">
        <v>0</v>
      </c>
      <c r="WQ1437" s="1">
        <v>0</v>
      </c>
      <c r="WR1437" s="1">
        <v>0</v>
      </c>
      <c r="AGS1437" s="1">
        <v>0</v>
      </c>
      <c r="AGT1437" s="1">
        <v>0</v>
      </c>
      <c r="AGU1437" s="1">
        <v>0</v>
      </c>
      <c r="AGV1437" s="1">
        <v>0</v>
      </c>
      <c r="AGW1437" s="1">
        <v>0</v>
      </c>
      <c r="AGX1437" s="1">
        <v>0</v>
      </c>
      <c r="AGY1437" s="1">
        <v>0</v>
      </c>
      <c r="AGZ1437" s="1">
        <v>0</v>
      </c>
      <c r="AHA1437" s="1">
        <v>0</v>
      </c>
      <c r="AHB1437" s="1">
        <v>0</v>
      </c>
      <c r="AHC1437" s="1">
        <v>1</v>
      </c>
      <c r="AHD1437" s="1">
        <v>0</v>
      </c>
      <c r="AHE1437" s="1">
        <v>0</v>
      </c>
      <c r="AHF1437" s="1">
        <v>0</v>
      </c>
      <c r="AHH1437" s="1">
        <v>0</v>
      </c>
      <c r="AHI1437" s="1">
        <v>0</v>
      </c>
      <c r="AHK1437" s="1">
        <v>0</v>
      </c>
      <c r="AHL1437" s="1">
        <v>0</v>
      </c>
      <c r="AHM1437" s="1">
        <v>0</v>
      </c>
      <c r="AHN1437" s="1">
        <v>0</v>
      </c>
      <c r="AHO1437" s="1">
        <v>0</v>
      </c>
      <c r="AHP1437" s="1">
        <v>0</v>
      </c>
      <c r="AHQ1437" s="1">
        <v>0</v>
      </c>
      <c r="AHR1437" s="1">
        <v>0</v>
      </c>
      <c r="AIN1437" s="1">
        <v>1</v>
      </c>
      <c r="AIO1437" s="1">
        <v>0</v>
      </c>
      <c r="AIP1437" s="1">
        <v>0</v>
      </c>
      <c r="AIR1437" s="1">
        <v>0</v>
      </c>
      <c r="AIT1437" s="3">
        <v>1</v>
      </c>
      <c r="AIU1437" s="1">
        <v>1</v>
      </c>
      <c r="AIV1437" s="1">
        <v>0</v>
      </c>
      <c r="AIW1437" s="1">
        <v>0</v>
      </c>
      <c r="AIX1437" s="1">
        <v>29</v>
      </c>
      <c r="AJB1437" s="1">
        <v>46</v>
      </c>
    </row>
    <row r="1438" spans="1:939" s="1" customFormat="1">
      <c r="B1438" s="1">
        <v>5</v>
      </c>
      <c r="C1438" s="1">
        <v>0</v>
      </c>
      <c r="Z1438" s="1">
        <v>0</v>
      </c>
      <c r="AA1438" s="1">
        <v>2</v>
      </c>
      <c r="AB1438" s="1" t="s">
        <v>9554</v>
      </c>
      <c r="AC1438" s="1">
        <v>2</v>
      </c>
      <c r="AD1438" s="1">
        <v>0</v>
      </c>
      <c r="AE1438" s="1">
        <v>3</v>
      </c>
      <c r="AF1438" s="1">
        <v>0</v>
      </c>
      <c r="AG1438" s="1">
        <v>0</v>
      </c>
      <c r="AI1438" s="1">
        <v>116</v>
      </c>
      <c r="AJ1438" s="1">
        <v>118</v>
      </c>
      <c r="DR1438" s="1">
        <v>84</v>
      </c>
      <c r="DS1438" s="1">
        <v>82</v>
      </c>
      <c r="HA1438" s="1">
        <v>2</v>
      </c>
      <c r="HB1438" s="1">
        <v>0</v>
      </c>
      <c r="HT1438" s="1">
        <v>0</v>
      </c>
      <c r="HU1438" s="1">
        <v>0</v>
      </c>
      <c r="IP1438" s="1">
        <v>95</v>
      </c>
      <c r="IQ1438" s="1">
        <v>97</v>
      </c>
      <c r="LX1438" s="1">
        <v>81</v>
      </c>
      <c r="LY1438" s="1">
        <v>70</v>
      </c>
      <c r="PG1438" s="1">
        <v>14</v>
      </c>
      <c r="PH1438" s="1">
        <v>16</v>
      </c>
      <c r="SP1438" s="1">
        <v>98.4</v>
      </c>
      <c r="SQ1438" s="1">
        <v>97.8</v>
      </c>
      <c r="VX1438" s="1">
        <v>1</v>
      </c>
      <c r="VY1438" s="1">
        <v>1</v>
      </c>
      <c r="WQ1438" s="1">
        <v>0</v>
      </c>
      <c r="WR1438" s="1">
        <v>0</v>
      </c>
      <c r="AGS1438" s="1">
        <v>0</v>
      </c>
      <c r="AGT1438" s="1">
        <v>0</v>
      </c>
      <c r="AGU1438" s="1">
        <v>0</v>
      </c>
      <c r="AGV1438" s="1">
        <v>0</v>
      </c>
      <c r="AGW1438" s="1">
        <v>0</v>
      </c>
      <c r="AGX1438" s="1">
        <v>0</v>
      </c>
      <c r="AGY1438" s="1">
        <v>0</v>
      </c>
      <c r="AGZ1438" s="1">
        <v>0</v>
      </c>
      <c r="AHA1438" s="1">
        <v>0</v>
      </c>
      <c r="AHB1438" s="1">
        <v>0</v>
      </c>
      <c r="AHC1438" s="1">
        <v>1</v>
      </c>
      <c r="AHD1438" s="1">
        <v>0</v>
      </c>
      <c r="AHE1438" s="1">
        <v>1</v>
      </c>
      <c r="AHF1438" s="1">
        <v>0</v>
      </c>
      <c r="AHH1438" s="1">
        <v>0</v>
      </c>
      <c r="AHI1438" s="1">
        <v>0</v>
      </c>
      <c r="AHK1438" s="1">
        <v>0</v>
      </c>
      <c r="AHL1438" s="1">
        <v>0</v>
      </c>
      <c r="AHM1438" s="1">
        <v>0</v>
      </c>
      <c r="AHN1438" s="1">
        <v>0</v>
      </c>
      <c r="AHO1438" s="1">
        <v>0</v>
      </c>
      <c r="AHP1438" s="1">
        <v>0</v>
      </c>
      <c r="AHQ1438" s="1">
        <v>0</v>
      </c>
      <c r="AHR1438" s="1">
        <v>0</v>
      </c>
      <c r="AIN1438" s="1">
        <v>1</v>
      </c>
      <c r="AIO1438" s="1">
        <v>0</v>
      </c>
      <c r="AIP1438" s="1">
        <v>0</v>
      </c>
      <c r="AIR1438" s="1">
        <v>0</v>
      </c>
      <c r="AIT1438" s="3">
        <v>2</v>
      </c>
      <c r="AIU1438" s="1">
        <v>0</v>
      </c>
      <c r="AIV1438" s="1">
        <v>0</v>
      </c>
      <c r="AIW1438" s="1">
        <v>0</v>
      </c>
      <c r="AIX1438" s="1">
        <v>37</v>
      </c>
      <c r="AIY1438" s="1">
        <v>55</v>
      </c>
    </row>
    <row r="1439" spans="1:939" s="18" customFormat="1">
      <c r="B1439" s="18">
        <v>6</v>
      </c>
      <c r="C1439" s="18">
        <v>0</v>
      </c>
      <c r="Z1439" s="18">
        <v>0</v>
      </c>
      <c r="AA1439" s="18">
        <v>1</v>
      </c>
      <c r="AB1439" s="18" t="s">
        <v>9555</v>
      </c>
      <c r="AC1439" s="18">
        <v>0</v>
      </c>
      <c r="AE1439" s="18">
        <v>0</v>
      </c>
      <c r="AG1439" s="18">
        <v>0</v>
      </c>
      <c r="AI1439" s="18">
        <v>136</v>
      </c>
      <c r="DR1439" s="18">
        <v>98</v>
      </c>
      <c r="HA1439" s="18">
        <v>0</v>
      </c>
      <c r="HT1439" s="18">
        <v>0</v>
      </c>
      <c r="IP1439" s="18">
        <v>94</v>
      </c>
      <c r="LX1439" s="18">
        <v>72</v>
      </c>
      <c r="PG1439" s="18">
        <v>16</v>
      </c>
      <c r="SP1439" s="18">
        <v>96.9</v>
      </c>
      <c r="VX1439" s="18">
        <v>1</v>
      </c>
      <c r="WQ1439" s="18">
        <v>0</v>
      </c>
      <c r="AGS1439" s="18">
        <v>0</v>
      </c>
      <c r="AGT1439" s="18">
        <v>0</v>
      </c>
      <c r="AGU1439" s="18">
        <v>0</v>
      </c>
      <c r="AGV1439" s="18">
        <v>0</v>
      </c>
      <c r="AGW1439" s="18">
        <v>0</v>
      </c>
      <c r="AGX1439" s="18">
        <v>0</v>
      </c>
      <c r="AGY1439" s="18">
        <v>0</v>
      </c>
      <c r="AGZ1439" s="18">
        <v>0</v>
      </c>
      <c r="AHA1439" s="18">
        <v>0</v>
      </c>
      <c r="AHB1439" s="18">
        <v>0</v>
      </c>
      <c r="AHC1439" s="18">
        <v>1</v>
      </c>
      <c r="AHD1439" s="18">
        <v>0</v>
      </c>
      <c r="AHE1439" s="18">
        <v>0</v>
      </c>
      <c r="AHF1439" s="18">
        <v>0</v>
      </c>
      <c r="AHH1439" s="18">
        <v>0</v>
      </c>
      <c r="AHI1439" s="18">
        <v>0</v>
      </c>
      <c r="AHK1439" s="18">
        <v>0</v>
      </c>
      <c r="AHL1439" s="18">
        <v>0</v>
      </c>
      <c r="AHM1439" s="18">
        <v>0</v>
      </c>
      <c r="AHN1439" s="18">
        <v>0</v>
      </c>
      <c r="AHO1439" s="18">
        <v>0</v>
      </c>
      <c r="AHP1439" s="18">
        <v>0</v>
      </c>
      <c r="AHQ1439" s="18">
        <v>0</v>
      </c>
      <c r="AHR1439" s="18">
        <v>0</v>
      </c>
      <c r="AIN1439" s="18">
        <v>1</v>
      </c>
      <c r="AIO1439" s="18">
        <v>0</v>
      </c>
      <c r="AIP1439" s="18">
        <v>0</v>
      </c>
      <c r="AIR1439" s="18">
        <v>0</v>
      </c>
      <c r="AIT1439" s="79">
        <v>1</v>
      </c>
      <c r="AIU1439" s="18">
        <v>0</v>
      </c>
      <c r="AIV1439" s="18">
        <v>0</v>
      </c>
      <c r="AIW1439" s="18">
        <v>0</v>
      </c>
      <c r="AIX1439" s="18">
        <v>40</v>
      </c>
    </row>
    <row r="1440" spans="1:939" s="93" customFormat="1">
      <c r="A1440" s="93">
        <v>302</v>
      </c>
      <c r="B1440" s="93">
        <v>1</v>
      </c>
      <c r="C1440" s="93">
        <v>0</v>
      </c>
      <c r="Z1440" s="93">
        <v>0</v>
      </c>
      <c r="AA1440" s="93">
        <v>1</v>
      </c>
      <c r="AC1440" s="93">
        <v>0</v>
      </c>
      <c r="AE1440" s="93">
        <v>1</v>
      </c>
      <c r="AF1440" s="93">
        <v>1</v>
      </c>
      <c r="AG1440" s="93">
        <v>0</v>
      </c>
      <c r="AGS1440" s="93">
        <v>1</v>
      </c>
      <c r="AGT1440" s="93">
        <v>1</v>
      </c>
      <c r="AGU1440" s="93">
        <v>0</v>
      </c>
      <c r="AGV1440" s="93">
        <v>1</v>
      </c>
      <c r="AGW1440" s="93">
        <v>1</v>
      </c>
      <c r="AGX1440" s="93">
        <v>0</v>
      </c>
      <c r="AGY1440" s="93">
        <v>0</v>
      </c>
      <c r="AGZ1440" s="93">
        <v>0</v>
      </c>
      <c r="AHA1440" s="93">
        <v>0</v>
      </c>
      <c r="AHB1440" s="93">
        <v>0</v>
      </c>
      <c r="AHC1440" s="93">
        <v>1</v>
      </c>
      <c r="AHD1440" s="93">
        <v>0</v>
      </c>
      <c r="AHE1440" s="93">
        <v>0</v>
      </c>
      <c r="AHF1440" s="93">
        <v>0</v>
      </c>
      <c r="AHH1440" s="93">
        <v>0</v>
      </c>
      <c r="AHI1440" s="93">
        <v>1</v>
      </c>
      <c r="AHK1440" s="93">
        <v>0</v>
      </c>
      <c r="AHL1440" s="93">
        <v>1</v>
      </c>
      <c r="AHM1440" s="93">
        <v>0</v>
      </c>
      <c r="AHN1440" s="93">
        <v>0</v>
      </c>
      <c r="AHO1440" s="93">
        <v>0</v>
      </c>
      <c r="AHP1440" s="93">
        <v>0</v>
      </c>
      <c r="AHQ1440" s="93">
        <v>0</v>
      </c>
      <c r="AHR1440" s="93">
        <v>2</v>
      </c>
      <c r="AIM1440" s="93">
        <v>0</v>
      </c>
      <c r="AIN1440" s="93">
        <v>0</v>
      </c>
      <c r="AIO1440" s="93">
        <v>0</v>
      </c>
      <c r="AIP1440" s="93">
        <v>0</v>
      </c>
      <c r="AIQ1440" s="93">
        <v>0</v>
      </c>
      <c r="AIR1440" s="93">
        <v>0</v>
      </c>
      <c r="AIS1440" s="93">
        <v>1</v>
      </c>
      <c r="AIT1440" s="94">
        <v>0</v>
      </c>
      <c r="AIV1440" s="93">
        <v>0</v>
      </c>
      <c r="AIW1440" s="93">
        <v>0</v>
      </c>
    </row>
    <row r="1441" spans="1:938" s="1" customFormat="1">
      <c r="B1441" s="1">
        <v>2</v>
      </c>
      <c r="C1441" s="1">
        <v>1</v>
      </c>
      <c r="D1441" s="1" t="s">
        <v>2924</v>
      </c>
      <c r="O1441" s="1">
        <v>1</v>
      </c>
      <c r="Z1441" s="1">
        <v>0</v>
      </c>
      <c r="AA1441" s="1">
        <v>1</v>
      </c>
      <c r="AB1441" s="1" t="s">
        <v>9556</v>
      </c>
      <c r="AC1441" s="1">
        <v>1</v>
      </c>
      <c r="AD1441" s="1">
        <v>0</v>
      </c>
      <c r="AE1441" s="1">
        <v>16</v>
      </c>
      <c r="AF1441" s="1">
        <v>0</v>
      </c>
      <c r="AG1441" s="1">
        <v>0</v>
      </c>
      <c r="AI1441" s="1">
        <v>152</v>
      </c>
      <c r="AK1441" s="1">
        <v>164</v>
      </c>
      <c r="DR1441" s="1">
        <v>86</v>
      </c>
      <c r="DT1441" s="1">
        <v>80</v>
      </c>
      <c r="HA1441" s="1">
        <v>2</v>
      </c>
      <c r="HC1441" s="1">
        <v>2</v>
      </c>
      <c r="HT1441" s="1">
        <v>0</v>
      </c>
      <c r="HV1441" s="1">
        <v>0</v>
      </c>
      <c r="IP1441" s="1">
        <v>96</v>
      </c>
      <c r="IQ1441" s="1">
        <v>96</v>
      </c>
      <c r="IR1441" s="1">
        <v>97</v>
      </c>
      <c r="IS1441" s="1">
        <v>94</v>
      </c>
      <c r="LX1441" s="1">
        <v>106</v>
      </c>
      <c r="LY1441" s="1">
        <v>77</v>
      </c>
      <c r="LZ1441" s="1">
        <v>80</v>
      </c>
      <c r="PG1441" s="1">
        <v>28</v>
      </c>
      <c r="PI1441" s="1">
        <v>22</v>
      </c>
      <c r="SP1441" s="1">
        <v>99.9</v>
      </c>
      <c r="SR1441" s="1">
        <v>98.7</v>
      </c>
      <c r="VX1441" s="1">
        <v>2</v>
      </c>
      <c r="VZ1441" s="1">
        <v>2</v>
      </c>
      <c r="WQ1441" s="1">
        <v>1</v>
      </c>
      <c r="WR1441" s="1">
        <v>1</v>
      </c>
      <c r="WS1441" s="1">
        <v>1</v>
      </c>
      <c r="WT1441" s="1">
        <v>1</v>
      </c>
      <c r="AGS1441" s="1">
        <v>0</v>
      </c>
      <c r="AGT1441" s="1">
        <v>0</v>
      </c>
      <c r="AGU1441" s="1">
        <v>0</v>
      </c>
      <c r="AGV1441" s="1">
        <v>0</v>
      </c>
      <c r="AGW1441" s="1">
        <v>1</v>
      </c>
      <c r="AGX1441" s="1">
        <v>0</v>
      </c>
      <c r="AGY1441" s="1">
        <v>0</v>
      </c>
      <c r="AGZ1441" s="1">
        <v>0</v>
      </c>
      <c r="AHA1441" s="1">
        <v>0</v>
      </c>
      <c r="AHB1441" s="1">
        <v>0</v>
      </c>
      <c r="AHC1441" s="1">
        <v>1</v>
      </c>
      <c r="AHD1441" s="1">
        <v>0</v>
      </c>
      <c r="AHE1441" s="1">
        <v>0</v>
      </c>
      <c r="AHF1441" s="1">
        <v>0</v>
      </c>
      <c r="AHH1441" s="1">
        <v>0</v>
      </c>
      <c r="AHI1441" s="1">
        <v>1</v>
      </c>
      <c r="AHK1441" s="1">
        <v>0</v>
      </c>
      <c r="AHL1441" s="1">
        <v>0</v>
      </c>
      <c r="AHM1441" s="1">
        <v>0</v>
      </c>
      <c r="AHN1441" s="1">
        <v>0</v>
      </c>
      <c r="AHO1441" s="1">
        <v>0</v>
      </c>
      <c r="AHP1441" s="1">
        <v>0</v>
      </c>
      <c r="AHQ1441" s="1">
        <v>0</v>
      </c>
      <c r="AHR1441" s="1">
        <v>2</v>
      </c>
      <c r="AIM1441" s="1">
        <v>0</v>
      </c>
      <c r="AIN1441" s="1">
        <v>1</v>
      </c>
      <c r="AIO1441" s="1">
        <v>0</v>
      </c>
      <c r="AIP1441" s="1">
        <v>0</v>
      </c>
      <c r="AIQ1441" s="1">
        <v>0</v>
      </c>
      <c r="AIR1441" s="1">
        <v>0</v>
      </c>
      <c r="AIT1441" s="3">
        <v>2</v>
      </c>
      <c r="AIV1441" s="1">
        <v>4</v>
      </c>
      <c r="AIW1441" s="1">
        <v>0</v>
      </c>
      <c r="AIX1441" s="1">
        <v>60</v>
      </c>
      <c r="AIY1441" s="1">
        <v>57</v>
      </c>
    </row>
    <row r="1442" spans="1:938" s="1" customFormat="1">
      <c r="B1442" s="1">
        <v>3</v>
      </c>
      <c r="C1442" s="1">
        <v>0</v>
      </c>
      <c r="Z1442" s="1">
        <v>0</v>
      </c>
      <c r="AA1442" s="1">
        <v>1</v>
      </c>
      <c r="AB1442" s="1" t="s">
        <v>9557</v>
      </c>
      <c r="AC1442" s="1">
        <v>1</v>
      </c>
      <c r="AD1442" s="1">
        <v>0</v>
      </c>
      <c r="AE1442" s="1">
        <v>3</v>
      </c>
      <c r="AF1442" s="1">
        <v>0</v>
      </c>
      <c r="AG1442" s="1">
        <v>0</v>
      </c>
      <c r="AI1442" s="1">
        <v>184</v>
      </c>
      <c r="DR1442" s="1">
        <v>78</v>
      </c>
      <c r="HA1442" s="1">
        <v>2</v>
      </c>
      <c r="HT1442" s="1">
        <v>0</v>
      </c>
      <c r="IP1442" s="1">
        <v>91</v>
      </c>
      <c r="LX1442" s="1">
        <v>101</v>
      </c>
      <c r="PG1442" s="1">
        <v>32</v>
      </c>
      <c r="SP1442" s="1">
        <v>101.3</v>
      </c>
      <c r="VX1442" s="1">
        <v>2</v>
      </c>
      <c r="WQ1442" s="1">
        <v>1</v>
      </c>
      <c r="AGS1442" s="1">
        <v>0</v>
      </c>
      <c r="AGT1442" s="1">
        <v>0</v>
      </c>
      <c r="AGU1442" s="1">
        <v>0</v>
      </c>
      <c r="AGV1442" s="1">
        <v>0</v>
      </c>
      <c r="AGW1442" s="1">
        <v>1</v>
      </c>
      <c r="AGX1442" s="1">
        <v>0</v>
      </c>
      <c r="AGY1442" s="1">
        <v>0</v>
      </c>
      <c r="AGZ1442" s="1">
        <v>0</v>
      </c>
      <c r="AHA1442" s="1">
        <v>0</v>
      </c>
      <c r="AHB1442" s="1">
        <v>0</v>
      </c>
      <c r="AHC1442" s="1">
        <v>1</v>
      </c>
      <c r="AHD1442" s="1">
        <v>0</v>
      </c>
      <c r="AHE1442" s="1">
        <v>0</v>
      </c>
      <c r="AHF1442" s="1">
        <v>0</v>
      </c>
      <c r="AHH1442" s="1">
        <v>0</v>
      </c>
      <c r="AHI1442" s="1">
        <v>1</v>
      </c>
      <c r="AHK1442" s="1">
        <v>0</v>
      </c>
      <c r="AHL1442" s="1">
        <v>0</v>
      </c>
      <c r="AHM1442" s="1">
        <v>0</v>
      </c>
      <c r="AHN1442" s="1">
        <v>0</v>
      </c>
      <c r="AHO1442" s="1">
        <v>0</v>
      </c>
      <c r="AHP1442" s="1">
        <v>0</v>
      </c>
      <c r="AHQ1442" s="1">
        <v>0</v>
      </c>
      <c r="AHR1442" s="1">
        <v>2</v>
      </c>
      <c r="AIM1442" s="1">
        <v>0</v>
      </c>
      <c r="AIN1442" s="1">
        <v>1</v>
      </c>
      <c r="AIO1442" s="1">
        <v>0</v>
      </c>
      <c r="AIP1442" s="1">
        <v>0</v>
      </c>
      <c r="AIQ1442" s="1">
        <v>0</v>
      </c>
      <c r="AIR1442" s="1">
        <v>0</v>
      </c>
      <c r="AIT1442" s="3">
        <v>1</v>
      </c>
      <c r="AIV1442" s="1">
        <v>3</v>
      </c>
      <c r="AIW1442" s="1">
        <v>0</v>
      </c>
      <c r="AIX1442" s="1">
        <v>48</v>
      </c>
      <c r="AIY1442" s="1">
        <v>39</v>
      </c>
    </row>
    <row r="1443" spans="1:938" s="85" customFormat="1">
      <c r="A1443" s="85">
        <v>303</v>
      </c>
      <c r="B1443" s="85">
        <v>1</v>
      </c>
      <c r="C1443" s="85">
        <v>1</v>
      </c>
      <c r="D1443" s="85" t="s">
        <v>9558</v>
      </c>
      <c r="O1443" s="85">
        <v>0</v>
      </c>
      <c r="Z1443" s="85">
        <v>0</v>
      </c>
      <c r="AA1443" s="85">
        <v>1</v>
      </c>
      <c r="AC1443" s="85">
        <v>0</v>
      </c>
      <c r="AE1443" s="85">
        <v>0</v>
      </c>
      <c r="AG1443" s="85">
        <v>0</v>
      </c>
      <c r="AI1443" s="85">
        <v>190</v>
      </c>
      <c r="AJ1443" s="85">
        <v>198</v>
      </c>
      <c r="DR1443" s="85">
        <v>140</v>
      </c>
      <c r="DS1443" s="85">
        <v>130</v>
      </c>
      <c r="HA1443" s="85">
        <v>2</v>
      </c>
      <c r="HB1443" s="85">
        <v>2</v>
      </c>
      <c r="HT1443" s="85">
        <v>0</v>
      </c>
      <c r="HU1443" s="85">
        <v>0</v>
      </c>
      <c r="IP1443" s="85">
        <v>95</v>
      </c>
      <c r="LX1443" s="85">
        <v>100</v>
      </c>
      <c r="PG1443" s="85">
        <v>26</v>
      </c>
      <c r="SP1443" s="85">
        <v>97.5</v>
      </c>
      <c r="VX1443" s="85">
        <v>0</v>
      </c>
      <c r="WQ1443" s="85">
        <v>0</v>
      </c>
      <c r="ZY1443" s="85">
        <v>299.60000000000002</v>
      </c>
      <c r="AGS1443" s="85">
        <v>0</v>
      </c>
      <c r="AGT1443" s="85">
        <v>0</v>
      </c>
      <c r="AGU1443" s="85">
        <v>0</v>
      </c>
      <c r="AGV1443" s="85">
        <v>0</v>
      </c>
      <c r="AGW1443" s="85">
        <v>0</v>
      </c>
      <c r="AGX1443" s="85">
        <v>1</v>
      </c>
      <c r="AGY1443" s="85">
        <v>0</v>
      </c>
      <c r="AGZ1443" s="85">
        <v>1</v>
      </c>
      <c r="AHA1443" s="85">
        <v>0</v>
      </c>
      <c r="AHB1443" s="85">
        <v>0</v>
      </c>
      <c r="AHC1443" s="85">
        <v>1</v>
      </c>
      <c r="AHD1443" s="85">
        <v>0</v>
      </c>
      <c r="AHE1443" s="85">
        <v>0</v>
      </c>
      <c r="AHF1443" s="85">
        <v>0</v>
      </c>
      <c r="AHH1443" s="85">
        <v>0</v>
      </c>
      <c r="AHI1443" s="85">
        <v>0</v>
      </c>
      <c r="AHK1443" s="85">
        <v>0</v>
      </c>
      <c r="AHL1443" s="85">
        <v>0</v>
      </c>
      <c r="AHM1443" s="85">
        <v>0</v>
      </c>
      <c r="AHN1443" s="85">
        <v>0</v>
      </c>
      <c r="AHO1443" s="85">
        <v>0</v>
      </c>
      <c r="AHP1443" s="85">
        <v>0</v>
      </c>
      <c r="AHQ1443" s="85">
        <v>0</v>
      </c>
      <c r="AHR1443" s="85">
        <v>0</v>
      </c>
      <c r="AIM1443" s="85">
        <v>0</v>
      </c>
      <c r="AIN1443" s="85">
        <v>0</v>
      </c>
      <c r="AIO1443" s="85">
        <v>0</v>
      </c>
      <c r="AIP1443" s="85">
        <v>1</v>
      </c>
      <c r="AIQ1443" s="85">
        <v>1</v>
      </c>
      <c r="AIR1443" s="85">
        <v>1</v>
      </c>
      <c r="AIS1443" s="85">
        <v>1</v>
      </c>
      <c r="AIT1443" s="113">
        <v>1</v>
      </c>
      <c r="AIV1443" s="85">
        <v>0</v>
      </c>
      <c r="AIW1443" s="85">
        <v>0</v>
      </c>
      <c r="AIX1443" s="85">
        <v>50</v>
      </c>
    </row>
    <row r="1444" spans="1:938" s="14" customFormat="1">
      <c r="B1444" s="14">
        <v>2</v>
      </c>
      <c r="C1444" s="14">
        <v>1</v>
      </c>
      <c r="D1444" s="14" t="s">
        <v>9559</v>
      </c>
      <c r="E1444" s="14" t="s">
        <v>9560</v>
      </c>
      <c r="F1444" s="14" t="s">
        <v>3238</v>
      </c>
      <c r="G1444" s="14" t="s">
        <v>7580</v>
      </c>
      <c r="H1444" s="14" t="s">
        <v>6462</v>
      </c>
      <c r="O1444" s="14">
        <v>0</v>
      </c>
      <c r="P1444" s="14">
        <v>1</v>
      </c>
      <c r="Q1444" s="14">
        <v>0</v>
      </c>
      <c r="R1444" s="14">
        <v>0</v>
      </c>
      <c r="S1444" s="14">
        <v>1</v>
      </c>
      <c r="Z1444" s="14">
        <v>0</v>
      </c>
      <c r="AA1444" s="14">
        <v>2</v>
      </c>
      <c r="AB1444" s="14" t="s">
        <v>9561</v>
      </c>
      <c r="AC1444" s="14">
        <v>1</v>
      </c>
      <c r="AD1444" s="14">
        <v>0</v>
      </c>
      <c r="AE1444" s="14">
        <v>4</v>
      </c>
      <c r="AF1444" s="14">
        <v>0</v>
      </c>
      <c r="AG1444" s="14">
        <v>0</v>
      </c>
      <c r="AI1444" s="14">
        <v>212</v>
      </c>
      <c r="AJ1444" s="14">
        <v>218</v>
      </c>
      <c r="AK1444" s="14">
        <v>190</v>
      </c>
      <c r="DR1444" s="14">
        <v>130</v>
      </c>
      <c r="DS1444" s="14">
        <v>130</v>
      </c>
      <c r="DT1444" s="14">
        <v>100</v>
      </c>
      <c r="HA1444" s="14">
        <v>2</v>
      </c>
      <c r="HB1444" s="14">
        <v>0</v>
      </c>
      <c r="HC1444" s="14">
        <v>2</v>
      </c>
      <c r="HT1444" s="14">
        <v>0</v>
      </c>
      <c r="HU1444" s="14">
        <v>0</v>
      </c>
      <c r="HV1444" s="14">
        <v>0</v>
      </c>
      <c r="IP1444" s="14">
        <v>98</v>
      </c>
      <c r="IR1444" s="14">
        <v>98</v>
      </c>
      <c r="LX1444" s="14">
        <v>88</v>
      </c>
      <c r="LZ1444" s="14">
        <v>86</v>
      </c>
      <c r="PG1444" s="14">
        <v>22</v>
      </c>
      <c r="PI1444" s="14">
        <v>24</v>
      </c>
      <c r="SP1444" s="14">
        <v>97.1</v>
      </c>
      <c r="SR1444" s="14">
        <v>95.7</v>
      </c>
      <c r="VX1444" s="14">
        <v>0</v>
      </c>
      <c r="VZ1444" s="14">
        <v>0</v>
      </c>
      <c r="WQ1444" s="14">
        <v>0</v>
      </c>
      <c r="WS1444" s="14">
        <v>0</v>
      </c>
      <c r="ZY1444" s="14">
        <v>297.39999999999998</v>
      </c>
      <c r="ACG1444" s="14">
        <v>282</v>
      </c>
      <c r="AGS1444" s="14">
        <v>0</v>
      </c>
      <c r="AGT1444" s="14">
        <v>0</v>
      </c>
      <c r="AGU1444" s="14">
        <v>0</v>
      </c>
      <c r="AGV1444" s="14">
        <v>0</v>
      </c>
      <c r="AGW1444" s="14">
        <v>0</v>
      </c>
      <c r="AGX1444" s="14">
        <v>1</v>
      </c>
      <c r="AGY1444" s="14">
        <v>0</v>
      </c>
      <c r="AGZ1444" s="14">
        <v>1</v>
      </c>
      <c r="AHA1444" s="14">
        <v>0</v>
      </c>
      <c r="AHB1444" s="14">
        <v>0</v>
      </c>
      <c r="AHC1444" s="14">
        <v>1</v>
      </c>
      <c r="AHD1444" s="14">
        <v>0</v>
      </c>
      <c r="AHE1444" s="14">
        <v>0</v>
      </c>
      <c r="AHF1444" s="14">
        <v>0</v>
      </c>
      <c r="AHH1444" s="14">
        <v>0</v>
      </c>
      <c r="AHI1444" s="14">
        <v>0</v>
      </c>
      <c r="AHK1444" s="14">
        <v>0</v>
      </c>
      <c r="AHL1444" s="14">
        <v>0</v>
      </c>
      <c r="AHM1444" s="14">
        <v>0</v>
      </c>
      <c r="AHN1444" s="14">
        <v>0</v>
      </c>
      <c r="AHO1444" s="14">
        <v>0</v>
      </c>
      <c r="AHP1444" s="14">
        <v>0</v>
      </c>
      <c r="AHQ1444" s="14">
        <v>0</v>
      </c>
      <c r="AHR1444" s="14">
        <v>0</v>
      </c>
      <c r="AIM1444" s="14">
        <v>0</v>
      </c>
      <c r="AIN1444" s="14">
        <v>0</v>
      </c>
      <c r="AIO1444" s="14">
        <v>0</v>
      </c>
      <c r="AIT1444" s="60">
        <v>2</v>
      </c>
      <c r="AIV1444" s="14">
        <v>0</v>
      </c>
      <c r="AIW1444" s="14">
        <v>0</v>
      </c>
      <c r="AIX1444" s="14">
        <v>45</v>
      </c>
      <c r="AIY1444" s="14">
        <v>24</v>
      </c>
    </row>
    <row r="1445" spans="1:938" s="14" customFormat="1">
      <c r="B1445" s="14">
        <v>3</v>
      </c>
      <c r="C1445" s="14">
        <v>1</v>
      </c>
      <c r="D1445" s="14" t="s">
        <v>6191</v>
      </c>
      <c r="O1445" s="14">
        <v>1</v>
      </c>
      <c r="Z1445" s="14">
        <v>0</v>
      </c>
      <c r="AA1445" s="14">
        <v>2</v>
      </c>
      <c r="AC1445" s="14">
        <v>0</v>
      </c>
      <c r="AE1445" s="14">
        <v>2</v>
      </c>
      <c r="AF1445" s="14">
        <v>0</v>
      </c>
      <c r="AG1445" s="14">
        <v>0</v>
      </c>
      <c r="AI1445" s="14">
        <v>158</v>
      </c>
      <c r="AJ1445" s="14">
        <v>190</v>
      </c>
      <c r="DR1445" s="14">
        <v>108</v>
      </c>
      <c r="DS1445" s="14">
        <v>100</v>
      </c>
      <c r="HA1445" s="14">
        <v>2</v>
      </c>
      <c r="HB1445" s="14">
        <v>2</v>
      </c>
      <c r="HT1445" s="14">
        <v>0</v>
      </c>
      <c r="HU1445" s="14">
        <v>0</v>
      </c>
      <c r="IP1445" s="14">
        <v>97</v>
      </c>
      <c r="IQ1445" s="14">
        <v>98</v>
      </c>
      <c r="LX1445" s="14">
        <v>86</v>
      </c>
      <c r="LY1445" s="14">
        <v>86</v>
      </c>
      <c r="PG1445" s="14">
        <v>24</v>
      </c>
      <c r="PH1445" s="14">
        <v>24</v>
      </c>
      <c r="SP1445" s="14">
        <v>96.3</v>
      </c>
      <c r="SQ1445" s="14">
        <v>95.7</v>
      </c>
      <c r="VX1445" s="14">
        <v>0</v>
      </c>
      <c r="VY1445" s="14">
        <v>0</v>
      </c>
      <c r="WQ1445" s="14">
        <v>0</v>
      </c>
      <c r="WR1445" s="14">
        <v>0</v>
      </c>
      <c r="AGS1445" s="14">
        <v>0</v>
      </c>
      <c r="AGT1445" s="14">
        <v>0</v>
      </c>
      <c r="AGU1445" s="14">
        <v>0</v>
      </c>
      <c r="AGV1445" s="14">
        <v>0</v>
      </c>
      <c r="AGW1445" s="14">
        <v>0</v>
      </c>
      <c r="AGX1445" s="14">
        <v>1</v>
      </c>
      <c r="AGY1445" s="14">
        <v>0</v>
      </c>
      <c r="AGZ1445" s="14">
        <v>1</v>
      </c>
      <c r="AHA1445" s="14">
        <v>0</v>
      </c>
      <c r="AHB1445" s="14">
        <v>0</v>
      </c>
      <c r="AHC1445" s="14">
        <v>1</v>
      </c>
      <c r="AHD1445" s="14">
        <v>0</v>
      </c>
      <c r="AHE1445" s="14">
        <v>0</v>
      </c>
      <c r="AHF1445" s="14">
        <v>0</v>
      </c>
      <c r="AHH1445" s="14">
        <v>0</v>
      </c>
      <c r="AHI1445" s="14">
        <v>0</v>
      </c>
      <c r="AHK1445" s="14">
        <v>0</v>
      </c>
      <c r="AHL1445" s="14">
        <v>0</v>
      </c>
      <c r="AHM1445" s="14">
        <v>0</v>
      </c>
      <c r="AHN1445" s="14">
        <v>0</v>
      </c>
      <c r="AHO1445" s="14">
        <v>0</v>
      </c>
      <c r="AHP1445" s="14">
        <v>0</v>
      </c>
      <c r="AHQ1445" s="14">
        <v>0</v>
      </c>
      <c r="AHR1445" s="14">
        <v>0</v>
      </c>
      <c r="AIM1445" s="14">
        <v>0</v>
      </c>
      <c r="AIN1445" s="14">
        <v>0</v>
      </c>
      <c r="AIO1445" s="14">
        <v>0</v>
      </c>
      <c r="AIT1445" s="60">
        <v>2</v>
      </c>
      <c r="AIV1445" s="14">
        <v>0</v>
      </c>
      <c r="AIW1445" s="14">
        <v>0</v>
      </c>
      <c r="AIX1445" s="14">
        <v>36</v>
      </c>
      <c r="AIY1445" s="14">
        <v>42</v>
      </c>
    </row>
    <row r="1446" spans="1:938" s="31" customFormat="1">
      <c r="B1446" s="31">
        <v>4</v>
      </c>
      <c r="C1446" s="31">
        <v>1</v>
      </c>
      <c r="D1446" s="31" t="s">
        <v>9562</v>
      </c>
      <c r="O1446" s="31">
        <v>0</v>
      </c>
      <c r="Z1446" s="31">
        <v>0</v>
      </c>
      <c r="AA1446" s="31">
        <v>2</v>
      </c>
      <c r="AC1446" s="31">
        <v>0</v>
      </c>
      <c r="AE1446" s="31">
        <v>0</v>
      </c>
      <c r="AG1446" s="31">
        <v>0</v>
      </c>
      <c r="AI1446" s="31">
        <v>190</v>
      </c>
      <c r="DR1446" s="31">
        <v>140</v>
      </c>
      <c r="HA1446" s="31">
        <v>2</v>
      </c>
      <c r="HT1446" s="31">
        <v>0</v>
      </c>
      <c r="IP1446" s="31">
        <v>98</v>
      </c>
      <c r="LX1446" s="31">
        <v>85</v>
      </c>
      <c r="SP1446" s="31">
        <v>97.3</v>
      </c>
      <c r="VX1446" s="31">
        <v>0</v>
      </c>
      <c r="WQ1446" s="31">
        <v>0</v>
      </c>
      <c r="ZY1446" s="31">
        <v>300.2</v>
      </c>
      <c r="AGS1446" s="31">
        <v>0</v>
      </c>
      <c r="AGT1446" s="31">
        <v>0</v>
      </c>
      <c r="AGU1446" s="31">
        <v>0</v>
      </c>
      <c r="AGV1446" s="31">
        <v>0</v>
      </c>
      <c r="AGW1446" s="31">
        <v>0</v>
      </c>
      <c r="AGX1446" s="31">
        <v>1</v>
      </c>
      <c r="AGY1446" s="31">
        <v>0</v>
      </c>
      <c r="AGZ1446" s="31">
        <v>0</v>
      </c>
      <c r="AHA1446" s="31">
        <v>0</v>
      </c>
      <c r="AHB1446" s="31">
        <v>0</v>
      </c>
      <c r="AHC1446" s="31">
        <v>1</v>
      </c>
      <c r="AHD1446" s="31">
        <v>0</v>
      </c>
      <c r="AHE1446" s="31">
        <v>0</v>
      </c>
      <c r="AHF1446" s="31">
        <v>0</v>
      </c>
      <c r="AHH1446" s="31">
        <v>0</v>
      </c>
      <c r="AHI1446" s="31">
        <v>0</v>
      </c>
      <c r="AHK1446" s="31">
        <v>0</v>
      </c>
      <c r="AHL1446" s="31">
        <v>0</v>
      </c>
      <c r="AHM1446" s="31">
        <v>0</v>
      </c>
      <c r="AHN1446" s="31">
        <v>0</v>
      </c>
      <c r="AHO1446" s="31">
        <v>0</v>
      </c>
      <c r="AHP1446" s="31">
        <v>0</v>
      </c>
      <c r="AHQ1446" s="31">
        <v>0</v>
      </c>
      <c r="AHR1446" s="31">
        <v>0</v>
      </c>
      <c r="AIM1446" s="31">
        <v>0</v>
      </c>
      <c r="AIN1446" s="31">
        <v>0</v>
      </c>
      <c r="AIO1446" s="31">
        <v>0</v>
      </c>
      <c r="AIT1446" s="84">
        <v>1</v>
      </c>
      <c r="AIV1446" s="31">
        <v>0</v>
      </c>
      <c r="AIW1446" s="31">
        <v>0</v>
      </c>
      <c r="AIX1446" s="31">
        <v>45</v>
      </c>
    </row>
    <row r="1447" spans="1:938" s="1" customFormat="1">
      <c r="A1447" s="1">
        <v>304</v>
      </c>
      <c r="B1447" s="1" t="s">
        <v>7502</v>
      </c>
      <c r="C1447" s="1">
        <v>0</v>
      </c>
      <c r="X1447" s="6"/>
      <c r="Y1447" s="6"/>
      <c r="Z1447" s="1">
        <v>0</v>
      </c>
      <c r="AA1447" s="1">
        <v>3</v>
      </c>
      <c r="AJ1447" s="1">
        <v>103</v>
      </c>
      <c r="DS1447" s="1">
        <v>52</v>
      </c>
      <c r="IP1447" s="1">
        <v>95</v>
      </c>
      <c r="IQ1447" s="1">
        <v>94</v>
      </c>
      <c r="LY1447" s="1">
        <v>82</v>
      </c>
      <c r="PH1447" s="1">
        <v>22</v>
      </c>
      <c r="SQ1447" s="1">
        <v>97.8</v>
      </c>
      <c r="WQ1447" s="1">
        <v>0</v>
      </c>
      <c r="WR1447" s="1">
        <v>1</v>
      </c>
      <c r="AGS1447" s="1">
        <v>1</v>
      </c>
      <c r="AGT1447" s="1">
        <v>1</v>
      </c>
      <c r="AGU1447" s="1">
        <v>0</v>
      </c>
      <c r="AGV1447" s="1">
        <v>0</v>
      </c>
      <c r="AGW1447" s="1">
        <v>1</v>
      </c>
      <c r="AGX1447" s="1">
        <v>0</v>
      </c>
      <c r="AGY1447" s="1">
        <v>1</v>
      </c>
      <c r="AGZ1447" s="1">
        <v>12</v>
      </c>
      <c r="AHA1447" s="1">
        <v>0</v>
      </c>
      <c r="AHB1447" s="1">
        <v>0</v>
      </c>
      <c r="AHC1447" s="1">
        <v>1</v>
      </c>
      <c r="AHD1447" s="1">
        <v>0</v>
      </c>
      <c r="AHE1447" s="1">
        <v>0</v>
      </c>
      <c r="AHF1447" s="1">
        <v>0</v>
      </c>
      <c r="AHH1447" s="1">
        <v>0</v>
      </c>
      <c r="AHI1447" s="1">
        <v>0</v>
      </c>
      <c r="AHK1447" s="1">
        <v>0</v>
      </c>
      <c r="AHL1447" s="1">
        <v>0</v>
      </c>
      <c r="AHM1447" s="1">
        <v>0</v>
      </c>
      <c r="AHN1447" s="1">
        <v>0</v>
      </c>
      <c r="AHO1447" s="1">
        <v>0</v>
      </c>
      <c r="AHP1447" s="1">
        <v>0</v>
      </c>
      <c r="AHQ1447" s="1">
        <v>0</v>
      </c>
      <c r="AHR1447" s="1">
        <v>0</v>
      </c>
      <c r="AIM1447" s="1">
        <v>1</v>
      </c>
      <c r="AIN1447" s="1">
        <v>0</v>
      </c>
      <c r="AIO1447" s="1">
        <v>0</v>
      </c>
      <c r="AIT1447" s="3" t="s">
        <v>7001</v>
      </c>
    </row>
    <row r="1448" spans="1:938" s="1" customFormat="1">
      <c r="B1448" s="1">
        <v>2</v>
      </c>
      <c r="C1448" s="1">
        <v>1</v>
      </c>
      <c r="D1448" s="1" t="s">
        <v>9563</v>
      </c>
      <c r="E1448" s="1" t="s">
        <v>9564</v>
      </c>
      <c r="O1448" s="1">
        <v>0</v>
      </c>
      <c r="P1448" s="1">
        <v>0</v>
      </c>
      <c r="Z1448" s="1">
        <v>0</v>
      </c>
      <c r="AA1448" s="1">
        <v>2</v>
      </c>
      <c r="AC1448" s="1">
        <v>1</v>
      </c>
      <c r="AD1448" s="1">
        <v>0</v>
      </c>
      <c r="AE1448" s="1">
        <v>0</v>
      </c>
      <c r="AG1448" s="1">
        <v>0</v>
      </c>
      <c r="AJ1448" s="1">
        <v>128</v>
      </c>
      <c r="AL1448" s="1">
        <v>124</v>
      </c>
      <c r="AM1448" s="1">
        <v>114</v>
      </c>
      <c r="AN1448" s="1">
        <v>128</v>
      </c>
      <c r="AO1448" s="1">
        <v>138</v>
      </c>
      <c r="AP1448" s="1">
        <v>136</v>
      </c>
      <c r="DS1448" s="1">
        <v>74</v>
      </c>
      <c r="DU1448" s="1">
        <v>70</v>
      </c>
      <c r="DV1448" s="1">
        <v>57</v>
      </c>
      <c r="DW1448" s="1">
        <v>66</v>
      </c>
      <c r="DX1448" s="1">
        <v>68</v>
      </c>
      <c r="DY1448" s="1">
        <v>62</v>
      </c>
      <c r="HH1448" s="1">
        <v>0</v>
      </c>
      <c r="IA1448" s="1">
        <v>0</v>
      </c>
      <c r="IQ1448" s="1">
        <v>96</v>
      </c>
      <c r="IR1448" s="1">
        <v>93</v>
      </c>
      <c r="IS1448" s="1">
        <v>97</v>
      </c>
      <c r="IT1448" s="1">
        <v>95</v>
      </c>
      <c r="IU1448" s="1">
        <v>96</v>
      </c>
      <c r="IV1448" s="1">
        <v>94</v>
      </c>
      <c r="IW1448" s="1">
        <v>94</v>
      </c>
      <c r="LY1448" s="1">
        <v>87</v>
      </c>
      <c r="LZ1448" s="1">
        <v>77</v>
      </c>
      <c r="MA1448" s="1">
        <v>80</v>
      </c>
      <c r="MB1448" s="1">
        <v>87</v>
      </c>
      <c r="MC1448" s="1">
        <v>88</v>
      </c>
      <c r="MD1448" s="1">
        <v>84</v>
      </c>
      <c r="ME1448" s="1">
        <v>97</v>
      </c>
      <c r="PG1448" s="1">
        <v>22</v>
      </c>
      <c r="PH1448" s="1">
        <v>24</v>
      </c>
      <c r="PJ1448" s="1">
        <v>20</v>
      </c>
      <c r="PN1448" s="1">
        <v>26</v>
      </c>
      <c r="SQ1448" s="1">
        <v>98.5</v>
      </c>
      <c r="SS1448" s="1">
        <v>98.1</v>
      </c>
      <c r="SV1448" s="1">
        <v>98</v>
      </c>
      <c r="SW1448" s="1">
        <v>96.1</v>
      </c>
      <c r="WE1448" s="1">
        <v>0</v>
      </c>
      <c r="WQ1448" s="1">
        <v>1</v>
      </c>
      <c r="WR1448" s="1">
        <v>1</v>
      </c>
      <c r="WT1448" s="1">
        <v>1</v>
      </c>
      <c r="WV1448" s="1">
        <v>0</v>
      </c>
      <c r="WW1448" s="1">
        <v>0</v>
      </c>
      <c r="WX1448" s="1">
        <v>0</v>
      </c>
      <c r="ZY1448" s="1">
        <v>229</v>
      </c>
      <c r="AAY1448" s="1">
        <v>22</v>
      </c>
      <c r="AAZ1448" s="1">
        <v>23</v>
      </c>
      <c r="ABC1448" s="1">
        <v>13.3</v>
      </c>
      <c r="ABF1448" s="1">
        <v>40.299999999999997</v>
      </c>
      <c r="ABI1448" s="1">
        <v>2.2999999999999998</v>
      </c>
      <c r="ABN1448" s="1">
        <v>5.14</v>
      </c>
      <c r="ABP1448" s="1">
        <v>148</v>
      </c>
      <c r="ABU1448" s="1">
        <v>132</v>
      </c>
      <c r="ABV1448" s="1">
        <v>134</v>
      </c>
      <c r="ABX1448" s="1">
        <v>5.6</v>
      </c>
      <c r="ABY1448" s="1">
        <v>5.5</v>
      </c>
      <c r="ACA1448" s="1">
        <v>99</v>
      </c>
      <c r="ACB1448" s="1">
        <v>100</v>
      </c>
      <c r="ACD1448" s="1">
        <v>9.8000000000000007</v>
      </c>
      <c r="ACE1448" s="1">
        <v>9.9</v>
      </c>
      <c r="ACG1448" s="1">
        <v>146</v>
      </c>
      <c r="ACH1448" s="1">
        <v>142</v>
      </c>
      <c r="ACQ1448" s="1">
        <v>70</v>
      </c>
      <c r="ACR1448" s="1">
        <v>67</v>
      </c>
      <c r="ACT1448" s="1">
        <v>1.3</v>
      </c>
      <c r="ACU1448" s="1">
        <v>1.21</v>
      </c>
      <c r="ACW1448" s="1">
        <v>11</v>
      </c>
      <c r="ACX1448" s="1">
        <v>11</v>
      </c>
      <c r="ADA1448" s="1">
        <v>6.8</v>
      </c>
      <c r="ADC1448" s="1">
        <v>4</v>
      </c>
      <c r="ADE1448" s="1">
        <v>1.2</v>
      </c>
      <c r="ADG1448" s="1">
        <v>2.8</v>
      </c>
      <c r="ADI1448" s="1">
        <v>60</v>
      </c>
      <c r="ADJ1448" s="1">
        <v>19</v>
      </c>
      <c r="ADL1448" s="1">
        <v>16</v>
      </c>
      <c r="ADS1448" s="1">
        <v>2.4</v>
      </c>
      <c r="ADU1448" s="1">
        <v>3.6</v>
      </c>
      <c r="ADW1448" s="1">
        <v>0.81</v>
      </c>
      <c r="AFA1448" s="1">
        <v>304</v>
      </c>
      <c r="AGS1448" s="1">
        <v>0</v>
      </c>
      <c r="AGT1448" s="1">
        <v>0</v>
      </c>
      <c r="AGU1448" s="1">
        <v>0</v>
      </c>
      <c r="AGV1448" s="1">
        <v>0</v>
      </c>
      <c r="AGW1448" s="1">
        <v>0</v>
      </c>
      <c r="AGX1448" s="1">
        <v>0</v>
      </c>
      <c r="AGY1448" s="1">
        <v>0</v>
      </c>
      <c r="AGZ1448" s="1">
        <v>0</v>
      </c>
      <c r="AHA1448" s="1">
        <v>0</v>
      </c>
      <c r="AHB1448" s="1">
        <v>0</v>
      </c>
      <c r="AHC1448" s="1">
        <v>1</v>
      </c>
      <c r="AHD1448" s="1">
        <v>0</v>
      </c>
      <c r="AHE1448" s="1">
        <v>0</v>
      </c>
      <c r="AHF1448" s="1">
        <v>0</v>
      </c>
      <c r="AHH1448" s="1">
        <v>0</v>
      </c>
      <c r="AHI1448" s="1">
        <v>0</v>
      </c>
      <c r="AHK1448" s="1">
        <v>0</v>
      </c>
      <c r="AHL1448" s="1">
        <v>0</v>
      </c>
      <c r="AHM1448" s="1">
        <v>0</v>
      </c>
      <c r="AHN1448" s="1">
        <v>0</v>
      </c>
      <c r="AHO1448" s="1">
        <v>0</v>
      </c>
      <c r="AHP1448" s="1">
        <v>0</v>
      </c>
      <c r="AHQ1448" s="1">
        <v>0</v>
      </c>
      <c r="AHR1448" s="1">
        <v>0</v>
      </c>
      <c r="AIM1448" s="1">
        <v>1</v>
      </c>
      <c r="AIN1448" s="1">
        <v>0</v>
      </c>
      <c r="AIO1448" s="1">
        <v>0</v>
      </c>
      <c r="AIT1448" s="3">
        <v>1</v>
      </c>
      <c r="AIX1448" s="1">
        <v>54</v>
      </c>
    </row>
    <row r="1449" spans="1:938" s="1" customFormat="1">
      <c r="B1449" s="1">
        <v>3</v>
      </c>
      <c r="C1449" s="1">
        <v>1</v>
      </c>
      <c r="D1449" s="1" t="s">
        <v>9565</v>
      </c>
      <c r="O1449" s="1">
        <v>0</v>
      </c>
      <c r="Z1449" s="1">
        <v>1</v>
      </c>
      <c r="AA1449" s="1">
        <v>2</v>
      </c>
      <c r="AB1449" s="1" t="s">
        <v>9566</v>
      </c>
      <c r="AC1449" s="1">
        <v>4</v>
      </c>
      <c r="AD1449" s="1">
        <v>0</v>
      </c>
      <c r="AE1449" s="1">
        <v>0</v>
      </c>
      <c r="AG1449" s="1">
        <v>0</v>
      </c>
      <c r="AI1449" s="1">
        <v>126</v>
      </c>
      <c r="AJ1449" s="1">
        <v>138</v>
      </c>
      <c r="DR1449" s="1">
        <v>68</v>
      </c>
      <c r="DS1449" s="1">
        <v>84</v>
      </c>
      <c r="HA1449" s="1">
        <v>0</v>
      </c>
      <c r="HB1449" s="1">
        <v>0</v>
      </c>
      <c r="HT1449" s="1">
        <v>0</v>
      </c>
      <c r="HU1449" s="1">
        <v>0</v>
      </c>
      <c r="IP1449" s="1">
        <v>96</v>
      </c>
      <c r="IQ1449" s="1">
        <v>98</v>
      </c>
      <c r="LX1449" s="1">
        <v>107</v>
      </c>
      <c r="LY1449" s="1">
        <v>90</v>
      </c>
      <c r="PG1449" s="1">
        <v>20</v>
      </c>
      <c r="PH1449" s="1">
        <v>24</v>
      </c>
      <c r="SP1449" s="1">
        <v>96.7</v>
      </c>
      <c r="SQ1449" s="1">
        <v>97.2</v>
      </c>
      <c r="VX1449" s="1">
        <v>0</v>
      </c>
      <c r="VY1449" s="1">
        <v>0</v>
      </c>
      <c r="WQ1449" s="1">
        <v>0</v>
      </c>
      <c r="WR1449" s="1">
        <v>0</v>
      </c>
      <c r="ZY1449" s="1">
        <v>228</v>
      </c>
      <c r="ZZ1449" s="1">
        <v>230.6</v>
      </c>
      <c r="AAY1449" s="1">
        <v>21</v>
      </c>
      <c r="ABH1449" s="1">
        <v>2</v>
      </c>
      <c r="ABU1449" s="1">
        <v>134</v>
      </c>
      <c r="ABX1449" s="1">
        <v>5.0999999999999996</v>
      </c>
      <c r="ACA1449" s="1">
        <v>97</v>
      </c>
      <c r="ACD1449" s="1">
        <v>10.3</v>
      </c>
      <c r="ACG1449" s="1">
        <v>137</v>
      </c>
      <c r="ACQ1449" s="1">
        <v>45</v>
      </c>
      <c r="ACT1449" s="1">
        <v>1.04</v>
      </c>
      <c r="ACW1449" s="1">
        <v>16</v>
      </c>
      <c r="AEK1449" s="1">
        <v>30.2</v>
      </c>
      <c r="AGS1449" s="1">
        <v>0</v>
      </c>
      <c r="AGT1449" s="1">
        <v>0</v>
      </c>
      <c r="AGU1449" s="1">
        <v>0</v>
      </c>
      <c r="AGV1449" s="1">
        <v>0</v>
      </c>
      <c r="AGW1449" s="1">
        <v>0</v>
      </c>
      <c r="AGX1449" s="1">
        <v>0</v>
      </c>
      <c r="AGY1449" s="1">
        <v>0</v>
      </c>
      <c r="AGZ1449" s="1">
        <v>3</v>
      </c>
      <c r="AHA1449" s="1">
        <v>0</v>
      </c>
      <c r="AHB1449" s="1">
        <v>0</v>
      </c>
      <c r="AHC1449" s="1">
        <v>1</v>
      </c>
      <c r="AHD1449" s="1">
        <v>0</v>
      </c>
      <c r="AHE1449" s="1">
        <v>0</v>
      </c>
      <c r="AHF1449" s="1">
        <v>0</v>
      </c>
      <c r="AHH1449" s="1">
        <v>0</v>
      </c>
      <c r="AHI1449" s="1">
        <v>0</v>
      </c>
      <c r="AHK1449" s="1">
        <v>0</v>
      </c>
      <c r="AHL1449" s="1">
        <v>0</v>
      </c>
      <c r="AHM1449" s="1">
        <v>0</v>
      </c>
      <c r="AHN1449" s="1">
        <v>0</v>
      </c>
      <c r="AHO1449" s="1">
        <v>0</v>
      </c>
      <c r="AHP1449" s="1">
        <v>0</v>
      </c>
      <c r="AHQ1449" s="1">
        <v>0</v>
      </c>
      <c r="AHR1449" s="1">
        <v>0</v>
      </c>
      <c r="AIM1449" s="1">
        <v>1</v>
      </c>
      <c r="AIN1449" s="1">
        <v>0</v>
      </c>
      <c r="AIO1449" s="1">
        <v>0</v>
      </c>
      <c r="AIT1449" s="3">
        <v>2</v>
      </c>
      <c r="AIX1449" s="1">
        <v>53</v>
      </c>
      <c r="AIY1449" s="1">
        <v>26</v>
      </c>
    </row>
    <row r="1450" spans="1:938" s="1" customFormat="1">
      <c r="B1450" s="1">
        <v>4</v>
      </c>
      <c r="C1450" s="1">
        <v>1</v>
      </c>
      <c r="D1450" s="1" t="s">
        <v>5987</v>
      </c>
      <c r="O1450" s="1">
        <v>1</v>
      </c>
      <c r="Z1450" s="1">
        <v>0</v>
      </c>
      <c r="AA1450" s="1">
        <v>2</v>
      </c>
      <c r="AB1450" s="1" t="s">
        <v>9567</v>
      </c>
      <c r="AC1450" s="1">
        <v>0</v>
      </c>
      <c r="AE1450" s="1">
        <v>0</v>
      </c>
      <c r="AG1450" s="1">
        <v>0</v>
      </c>
      <c r="AI1450" s="1">
        <v>124</v>
      </c>
      <c r="AJ1450" s="1">
        <v>114</v>
      </c>
      <c r="DR1450" s="1">
        <v>70</v>
      </c>
      <c r="DS1450" s="1">
        <v>80</v>
      </c>
      <c r="HA1450" s="1">
        <v>0</v>
      </c>
      <c r="HB1450" s="1">
        <v>0</v>
      </c>
      <c r="HT1450" s="1">
        <v>0</v>
      </c>
      <c r="HU1450" s="1">
        <v>0</v>
      </c>
      <c r="IP1450" s="1">
        <v>97</v>
      </c>
      <c r="IQ1450" s="1">
        <v>96</v>
      </c>
      <c r="LX1450" s="1">
        <v>90</v>
      </c>
      <c r="LY1450" s="1">
        <v>90</v>
      </c>
      <c r="PG1450" s="1">
        <v>24</v>
      </c>
      <c r="PH1450" s="1">
        <v>24</v>
      </c>
      <c r="SP1450" s="1">
        <v>97.6</v>
      </c>
      <c r="SQ1450" s="1">
        <v>96.3</v>
      </c>
      <c r="VX1450" s="1">
        <v>0</v>
      </c>
      <c r="VY1450" s="1">
        <v>0</v>
      </c>
      <c r="WQ1450" s="1">
        <v>0</v>
      </c>
      <c r="WR1450" s="1">
        <v>0</v>
      </c>
      <c r="ZY1450" s="1">
        <v>228.6</v>
      </c>
      <c r="ZZ1450" s="1">
        <v>228.8</v>
      </c>
      <c r="AAY1450" s="1">
        <v>20</v>
      </c>
      <c r="ABH1450" s="1">
        <v>2</v>
      </c>
      <c r="ABU1450" s="1">
        <v>134</v>
      </c>
      <c r="ABX1450" s="1">
        <v>4.9000000000000004</v>
      </c>
      <c r="ACA1450" s="1">
        <v>94</v>
      </c>
      <c r="ACD1450" s="1">
        <v>10.3</v>
      </c>
      <c r="ACG1450" s="1">
        <v>125</v>
      </c>
      <c r="ACQ1450" s="1">
        <v>38</v>
      </c>
      <c r="ACT1450" s="1">
        <v>1.02</v>
      </c>
      <c r="ACW1450" s="1">
        <v>20</v>
      </c>
      <c r="ADR1450" s="1">
        <v>1.9</v>
      </c>
      <c r="AGS1450" s="1">
        <v>0</v>
      </c>
      <c r="AGT1450" s="1">
        <v>0</v>
      </c>
      <c r="AGU1450" s="1">
        <v>0</v>
      </c>
      <c r="AGV1450" s="1">
        <v>0</v>
      </c>
      <c r="AGW1450" s="1">
        <v>0</v>
      </c>
      <c r="AGX1450" s="1">
        <v>0</v>
      </c>
      <c r="AGY1450" s="1">
        <v>0</v>
      </c>
      <c r="AGZ1450" s="1">
        <v>3</v>
      </c>
      <c r="AHA1450" s="1">
        <v>0</v>
      </c>
      <c r="AHB1450" s="1">
        <v>0</v>
      </c>
      <c r="AHC1450" s="1">
        <v>1</v>
      </c>
      <c r="AHD1450" s="1">
        <v>0</v>
      </c>
      <c r="AHE1450" s="1">
        <v>0</v>
      </c>
      <c r="AHF1450" s="1">
        <v>0</v>
      </c>
      <c r="AHH1450" s="1">
        <v>0</v>
      </c>
      <c r="AHI1450" s="1">
        <v>0</v>
      </c>
      <c r="AHK1450" s="1">
        <v>0</v>
      </c>
      <c r="AHL1450" s="1">
        <v>0</v>
      </c>
      <c r="AHM1450" s="1">
        <v>0</v>
      </c>
      <c r="AHN1450" s="1">
        <v>0</v>
      </c>
      <c r="AHO1450" s="1">
        <v>0</v>
      </c>
      <c r="AHP1450" s="1">
        <v>0</v>
      </c>
      <c r="AHQ1450" s="1">
        <v>0</v>
      </c>
      <c r="AHR1450" s="1">
        <v>0</v>
      </c>
      <c r="AIM1450" s="1">
        <v>1</v>
      </c>
      <c r="AIN1450" s="1">
        <v>0</v>
      </c>
      <c r="AIO1450" s="1">
        <v>0</v>
      </c>
      <c r="AIT1450" s="3">
        <v>2</v>
      </c>
      <c r="AIX1450" s="1">
        <v>32</v>
      </c>
      <c r="AIY1450" s="1">
        <v>27</v>
      </c>
    </row>
    <row r="1451" spans="1:938" s="1" customFormat="1">
      <c r="B1451" s="1">
        <v>5</v>
      </c>
      <c r="C1451" s="1">
        <v>1</v>
      </c>
      <c r="D1451" s="1" t="s">
        <v>9568</v>
      </c>
      <c r="O1451" s="1">
        <v>1</v>
      </c>
      <c r="Z1451" s="1">
        <v>0</v>
      </c>
      <c r="AA1451" s="1">
        <v>1</v>
      </c>
      <c r="AB1451" s="1" t="s">
        <v>9569</v>
      </c>
      <c r="AC1451" s="1">
        <v>0</v>
      </c>
      <c r="AE1451" s="1">
        <v>0</v>
      </c>
      <c r="AG1451" s="1">
        <v>0</v>
      </c>
      <c r="AI1451" s="1">
        <v>134</v>
      </c>
      <c r="AJ1451" s="1">
        <v>122</v>
      </c>
      <c r="DR1451" s="1">
        <v>72</v>
      </c>
      <c r="DS1451" s="1">
        <v>64</v>
      </c>
      <c r="HA1451" s="1">
        <v>0</v>
      </c>
      <c r="HB1451" s="1">
        <v>0</v>
      </c>
      <c r="HT1451" s="1">
        <v>0</v>
      </c>
      <c r="HU1451" s="1">
        <v>0</v>
      </c>
      <c r="IP1451" s="1">
        <v>97</v>
      </c>
      <c r="IQ1451" s="1">
        <v>96</v>
      </c>
      <c r="LX1451" s="1">
        <v>92</v>
      </c>
      <c r="LY1451" s="1">
        <v>76</v>
      </c>
      <c r="PG1451" s="1">
        <v>24</v>
      </c>
      <c r="PH1451" s="1">
        <v>24</v>
      </c>
      <c r="SP1451" s="1">
        <v>97.9</v>
      </c>
      <c r="SQ1451" s="1">
        <v>97</v>
      </c>
      <c r="VX1451" s="1">
        <v>0</v>
      </c>
      <c r="VY1451" s="1">
        <v>0</v>
      </c>
      <c r="WQ1451" s="1">
        <v>0</v>
      </c>
      <c r="WR1451" s="1">
        <v>0</v>
      </c>
      <c r="ZY1451" s="1">
        <v>227.6</v>
      </c>
      <c r="ZZ1451" s="1">
        <v>226.8</v>
      </c>
      <c r="AGS1451" s="1">
        <v>0</v>
      </c>
      <c r="AGT1451" s="1">
        <v>0</v>
      </c>
      <c r="AGU1451" s="1">
        <v>0</v>
      </c>
      <c r="AGV1451" s="1">
        <v>0</v>
      </c>
      <c r="AGW1451" s="1">
        <v>0</v>
      </c>
      <c r="AGX1451" s="1">
        <v>0</v>
      </c>
      <c r="AGY1451" s="1">
        <v>0</v>
      </c>
      <c r="AGZ1451" s="1">
        <v>0</v>
      </c>
      <c r="AHA1451" s="1">
        <v>0</v>
      </c>
      <c r="AHB1451" s="1">
        <v>0</v>
      </c>
      <c r="AHC1451" s="1">
        <v>1</v>
      </c>
      <c r="AHD1451" s="1">
        <v>0</v>
      </c>
      <c r="AHE1451" s="1">
        <v>0</v>
      </c>
      <c r="AHF1451" s="1">
        <v>0</v>
      </c>
      <c r="AHH1451" s="1">
        <v>0</v>
      </c>
      <c r="AHI1451" s="1">
        <v>0</v>
      </c>
      <c r="AHK1451" s="1">
        <v>0</v>
      </c>
      <c r="AHL1451" s="1">
        <v>0</v>
      </c>
      <c r="AHM1451" s="1">
        <v>0</v>
      </c>
      <c r="AHN1451" s="1">
        <v>0</v>
      </c>
      <c r="AHO1451" s="1">
        <v>0</v>
      </c>
      <c r="AHP1451" s="1">
        <v>0</v>
      </c>
      <c r="AHQ1451" s="1">
        <v>0</v>
      </c>
      <c r="AHR1451" s="1">
        <v>0</v>
      </c>
      <c r="AIM1451" s="1">
        <v>1</v>
      </c>
      <c r="AIN1451" s="1">
        <v>0</v>
      </c>
      <c r="AIO1451" s="1">
        <v>0</v>
      </c>
      <c r="AIT1451" s="3">
        <v>2</v>
      </c>
      <c r="AIX1451" s="1">
        <v>32</v>
      </c>
      <c r="AIY1451" s="1">
        <v>21</v>
      </c>
    </row>
    <row r="1452" spans="1:938" s="18" customFormat="1">
      <c r="B1452" s="18">
        <v>6</v>
      </c>
      <c r="C1452" s="18">
        <v>0</v>
      </c>
      <c r="Z1452" s="18">
        <v>0</v>
      </c>
      <c r="AA1452" s="18">
        <v>2</v>
      </c>
      <c r="AC1452" s="18">
        <v>0</v>
      </c>
      <c r="AE1452" s="18">
        <v>0</v>
      </c>
      <c r="AG1452" s="18">
        <v>0</v>
      </c>
      <c r="AI1452" s="18">
        <v>110</v>
      </c>
      <c r="DR1452" s="18">
        <v>60</v>
      </c>
      <c r="HA1452" s="18">
        <v>0</v>
      </c>
      <c r="HT1452" s="18">
        <v>0</v>
      </c>
      <c r="IP1452" s="18">
        <v>94</v>
      </c>
      <c r="LX1452" s="18">
        <v>80</v>
      </c>
      <c r="PG1452" s="18">
        <v>24</v>
      </c>
      <c r="SP1452" s="18">
        <v>97.5</v>
      </c>
      <c r="VX1452" s="18">
        <v>0</v>
      </c>
      <c r="WQ1452" s="18">
        <v>0</v>
      </c>
      <c r="ZY1452" s="18">
        <v>226.4</v>
      </c>
      <c r="AAY1452" s="18">
        <v>22</v>
      </c>
      <c r="ABB1452" s="18">
        <v>14.6</v>
      </c>
      <c r="ABE1452" s="18">
        <v>43</v>
      </c>
      <c r="ABU1452" s="18">
        <v>131</v>
      </c>
      <c r="ABX1452" s="18">
        <v>4.4000000000000004</v>
      </c>
      <c r="ACA1452" s="18">
        <v>103</v>
      </c>
      <c r="ACD1452" s="18">
        <v>1.01</v>
      </c>
      <c r="ACG1452" s="18">
        <v>149</v>
      </c>
      <c r="ACQ1452" s="18">
        <v>44</v>
      </c>
      <c r="ACT1452" s="18">
        <v>1.1000000000000001</v>
      </c>
      <c r="ACW1452" s="18">
        <v>11</v>
      </c>
      <c r="AGS1452" s="18">
        <v>0</v>
      </c>
      <c r="AGT1452" s="18">
        <v>0</v>
      </c>
      <c r="AGU1452" s="18">
        <v>0</v>
      </c>
      <c r="AGV1452" s="18">
        <v>0</v>
      </c>
      <c r="AGW1452" s="18">
        <v>0</v>
      </c>
      <c r="AGX1452" s="18">
        <v>0</v>
      </c>
      <c r="AGY1452" s="18">
        <v>0</v>
      </c>
      <c r="AGZ1452" s="18">
        <v>0</v>
      </c>
      <c r="AHA1452" s="18">
        <v>0</v>
      </c>
      <c r="AHB1452" s="18">
        <v>0</v>
      </c>
      <c r="AHC1452" s="18">
        <v>1</v>
      </c>
      <c r="AHD1452" s="18">
        <v>0</v>
      </c>
      <c r="AHE1452" s="18">
        <v>0</v>
      </c>
      <c r="AHF1452" s="18">
        <v>0</v>
      </c>
      <c r="AHH1452" s="18">
        <v>0</v>
      </c>
      <c r="AHI1452" s="18">
        <v>0</v>
      </c>
      <c r="AHK1452" s="18">
        <v>0</v>
      </c>
      <c r="AHL1452" s="18">
        <v>0</v>
      </c>
      <c r="AHM1452" s="18">
        <v>0</v>
      </c>
      <c r="AHN1452" s="18">
        <v>0</v>
      </c>
      <c r="AHO1452" s="18">
        <v>0</v>
      </c>
      <c r="AHP1452" s="18">
        <v>0</v>
      </c>
      <c r="AHQ1452" s="18">
        <v>0</v>
      </c>
      <c r="AHR1452" s="18">
        <v>0</v>
      </c>
      <c r="AIM1452" s="18">
        <v>1</v>
      </c>
      <c r="AIN1452" s="18">
        <v>0</v>
      </c>
      <c r="AIO1452" s="18">
        <v>0</v>
      </c>
      <c r="AIT1452" s="79">
        <v>1</v>
      </c>
      <c r="AIX1452" s="18">
        <v>54</v>
      </c>
    </row>
    <row r="1453" spans="1:938" s="1" customFormat="1">
      <c r="A1453" s="1">
        <v>305</v>
      </c>
      <c r="B1453" s="1">
        <v>1</v>
      </c>
      <c r="C1453" s="1">
        <v>0</v>
      </c>
      <c r="Z1453" s="1">
        <v>0</v>
      </c>
      <c r="AA1453" s="1">
        <v>1</v>
      </c>
      <c r="AC1453" s="1">
        <v>0</v>
      </c>
      <c r="AE1453" s="1">
        <v>0</v>
      </c>
      <c r="AG1453" s="1">
        <v>0</v>
      </c>
      <c r="AI1453" s="1">
        <v>150</v>
      </c>
      <c r="DR1453" s="1">
        <v>88</v>
      </c>
      <c r="HA1453" s="1">
        <v>0</v>
      </c>
      <c r="HT1453" s="1">
        <v>0</v>
      </c>
      <c r="IP1453" s="1">
        <v>100</v>
      </c>
      <c r="LX1453" s="1">
        <v>80</v>
      </c>
      <c r="PG1453" s="1">
        <v>14</v>
      </c>
      <c r="SP1453" s="1">
        <v>97.8</v>
      </c>
      <c r="VX1453" s="1">
        <v>1</v>
      </c>
      <c r="WQ1453" s="1">
        <v>0</v>
      </c>
      <c r="AGS1453" s="1">
        <v>0</v>
      </c>
      <c r="AGT1453" s="1">
        <v>0</v>
      </c>
      <c r="AGU1453" s="1">
        <v>0</v>
      </c>
      <c r="AGV1453" s="1">
        <v>0</v>
      </c>
      <c r="AGW1453" s="1">
        <v>0</v>
      </c>
      <c r="AGX1453" s="1">
        <v>0</v>
      </c>
      <c r="AGY1453" s="1">
        <v>0</v>
      </c>
      <c r="AGZ1453" s="1">
        <v>0</v>
      </c>
      <c r="AHA1453" s="1">
        <v>0</v>
      </c>
      <c r="AHB1453" s="1">
        <v>0</v>
      </c>
      <c r="AHC1453" s="1">
        <v>1</v>
      </c>
      <c r="AHD1453" s="1">
        <v>0</v>
      </c>
      <c r="AHE1453" s="1">
        <v>0</v>
      </c>
      <c r="AHF1453" s="1">
        <v>0</v>
      </c>
      <c r="AHH1453" s="1">
        <v>0</v>
      </c>
      <c r="AHI1453" s="1">
        <v>1</v>
      </c>
      <c r="AHK1453" s="1">
        <v>0</v>
      </c>
      <c r="AHL1453" s="1">
        <v>0</v>
      </c>
      <c r="AHM1453" s="1">
        <v>0</v>
      </c>
      <c r="AHN1453" s="1">
        <v>0</v>
      </c>
      <c r="AHO1453" s="1">
        <v>0</v>
      </c>
      <c r="AHP1453" s="1">
        <v>0</v>
      </c>
      <c r="AHQ1453" s="1">
        <v>0</v>
      </c>
      <c r="AHR1453" s="1">
        <v>5</v>
      </c>
      <c r="AIM1453" s="1">
        <v>0</v>
      </c>
      <c r="AIN1453" s="1">
        <v>0</v>
      </c>
      <c r="AIO1453" s="1">
        <v>0</v>
      </c>
      <c r="AIP1453" s="1">
        <v>1</v>
      </c>
      <c r="AIQ1453" s="1">
        <v>1</v>
      </c>
      <c r="AIR1453" s="1">
        <v>1</v>
      </c>
      <c r="AIS1453" s="1">
        <v>1</v>
      </c>
      <c r="AIT1453" s="1">
        <v>1</v>
      </c>
      <c r="AIU1453" s="1">
        <v>0</v>
      </c>
      <c r="AIV1453" s="1">
        <v>0</v>
      </c>
      <c r="AIW1453" s="1">
        <v>0</v>
      </c>
      <c r="AIX1453" s="1">
        <v>62</v>
      </c>
    </row>
    <row r="1454" spans="1:938" s="1" customFormat="1">
      <c r="B1454" s="1">
        <v>2</v>
      </c>
      <c r="C1454" s="1">
        <v>1</v>
      </c>
      <c r="D1454" s="1" t="s">
        <v>8858</v>
      </c>
      <c r="O1454" s="1">
        <v>1</v>
      </c>
      <c r="Z1454" s="1">
        <v>0</v>
      </c>
      <c r="AA1454" s="1">
        <v>1</v>
      </c>
      <c r="AB1454" s="1" t="s">
        <v>9570</v>
      </c>
      <c r="AC1454" s="1">
        <v>0</v>
      </c>
      <c r="AE1454" s="1">
        <v>7</v>
      </c>
      <c r="AF1454" s="1">
        <v>0</v>
      </c>
      <c r="AG1454" s="1">
        <v>0</v>
      </c>
      <c r="AI1454" s="1">
        <v>134</v>
      </c>
      <c r="AJ1454" s="1">
        <v>128</v>
      </c>
      <c r="DR1454" s="1">
        <v>70</v>
      </c>
      <c r="DS1454" s="1">
        <v>72</v>
      </c>
      <c r="HA1454" s="1">
        <v>0</v>
      </c>
      <c r="HB1454" s="1">
        <v>0</v>
      </c>
      <c r="HT1454" s="1">
        <v>0</v>
      </c>
      <c r="HU1454" s="1">
        <v>0</v>
      </c>
      <c r="IP1454" s="1">
        <v>97</v>
      </c>
      <c r="IQ1454" s="1">
        <v>97</v>
      </c>
      <c r="LX1454" s="1">
        <v>94</v>
      </c>
      <c r="LY1454" s="1">
        <v>90</v>
      </c>
      <c r="PG1454" s="1">
        <v>16</v>
      </c>
      <c r="PH1454" s="1">
        <v>16</v>
      </c>
      <c r="SP1454" s="1">
        <v>99.2</v>
      </c>
      <c r="SQ1454" s="1">
        <v>98.7</v>
      </c>
      <c r="VX1454" s="1">
        <v>0</v>
      </c>
      <c r="VY1454" s="1">
        <v>1</v>
      </c>
      <c r="WQ1454" s="1">
        <v>0</v>
      </c>
      <c r="WR1454" s="1">
        <v>0</v>
      </c>
      <c r="AGS1454" s="1">
        <v>1</v>
      </c>
      <c r="AGT1454" s="1">
        <v>0</v>
      </c>
      <c r="AGU1454" s="1">
        <v>0</v>
      </c>
      <c r="AGV1454" s="1">
        <v>1</v>
      </c>
      <c r="AGW1454" s="1">
        <v>0</v>
      </c>
      <c r="AGX1454" s="1">
        <v>0</v>
      </c>
      <c r="AGY1454" s="1">
        <v>0</v>
      </c>
      <c r="AGZ1454" s="1">
        <v>0</v>
      </c>
      <c r="AHA1454" s="1">
        <v>0</v>
      </c>
      <c r="AHB1454" s="1">
        <v>0</v>
      </c>
      <c r="AHC1454" s="1">
        <v>1</v>
      </c>
      <c r="AHD1454" s="1">
        <v>0</v>
      </c>
      <c r="AHE1454" s="1">
        <v>0</v>
      </c>
      <c r="AHF1454" s="1">
        <v>0</v>
      </c>
      <c r="AHH1454" s="1">
        <v>0</v>
      </c>
      <c r="AHI1454" s="1">
        <v>1</v>
      </c>
      <c r="AHK1454" s="1">
        <v>0</v>
      </c>
      <c r="AHL1454" s="1">
        <v>0</v>
      </c>
      <c r="AHM1454" s="1">
        <v>0</v>
      </c>
      <c r="AHN1454" s="1">
        <v>0</v>
      </c>
      <c r="AHO1454" s="1">
        <v>0</v>
      </c>
      <c r="AHP1454" s="1">
        <v>0</v>
      </c>
      <c r="AHQ1454" s="1">
        <v>0</v>
      </c>
      <c r="AHR1454" s="1">
        <v>5</v>
      </c>
      <c r="AIM1454" s="1">
        <v>0</v>
      </c>
      <c r="AIN1454" s="1">
        <v>0</v>
      </c>
      <c r="AIO1454" s="1">
        <v>0</v>
      </c>
      <c r="AIT1454" s="1">
        <v>1</v>
      </c>
      <c r="AIU1454" s="1">
        <v>1</v>
      </c>
      <c r="AIV1454" s="1">
        <v>0</v>
      </c>
      <c r="AIW1454" s="1">
        <v>0</v>
      </c>
      <c r="AIX1454" s="1">
        <v>48</v>
      </c>
      <c r="AJB1454" s="1">
        <v>48</v>
      </c>
    </row>
    <row r="1455" spans="1:938" s="1" customFormat="1">
      <c r="B1455" s="1">
        <v>3</v>
      </c>
      <c r="C1455" s="1">
        <v>1</v>
      </c>
      <c r="D1455" s="1" t="s">
        <v>9571</v>
      </c>
      <c r="O1455" s="1">
        <v>0</v>
      </c>
      <c r="Z1455" s="1">
        <v>0</v>
      </c>
      <c r="AA1455" s="1">
        <v>2</v>
      </c>
      <c r="AB1455" s="1" t="s">
        <v>9572</v>
      </c>
      <c r="AC1455" s="1">
        <v>0</v>
      </c>
      <c r="AE1455" s="1">
        <v>1</v>
      </c>
      <c r="AF1455" s="1">
        <v>0</v>
      </c>
      <c r="AG1455" s="1">
        <v>1</v>
      </c>
      <c r="AH1455" s="1">
        <v>0</v>
      </c>
      <c r="AI1455" s="1">
        <v>128</v>
      </c>
      <c r="AJ1455" s="1">
        <v>130</v>
      </c>
      <c r="DR1455" s="1">
        <v>80</v>
      </c>
      <c r="DS1455" s="1">
        <v>70</v>
      </c>
      <c r="HA1455" s="1">
        <v>0</v>
      </c>
      <c r="HB1455" s="1">
        <v>2</v>
      </c>
      <c r="HT1455" s="1">
        <v>0</v>
      </c>
      <c r="HU1455" s="1">
        <v>0</v>
      </c>
      <c r="IP1455" s="1">
        <v>95</v>
      </c>
      <c r="IQ1455" s="1">
        <v>96</v>
      </c>
      <c r="LX1455" s="1">
        <v>92</v>
      </c>
      <c r="LY1455" s="1">
        <v>88</v>
      </c>
      <c r="PG1455" s="1">
        <v>16</v>
      </c>
      <c r="PH1455" s="1">
        <v>18</v>
      </c>
      <c r="SP1455" s="1">
        <v>98.4</v>
      </c>
      <c r="SQ1455" s="1">
        <v>98.7</v>
      </c>
      <c r="VX1455" s="1">
        <v>0</v>
      </c>
      <c r="VY1455" s="1">
        <v>1</v>
      </c>
      <c r="WQ1455" s="1">
        <v>0</v>
      </c>
      <c r="WR1455" s="1">
        <v>0</v>
      </c>
      <c r="AAY1455" s="1">
        <v>26</v>
      </c>
      <c r="ABB1455" s="1">
        <v>10.7</v>
      </c>
      <c r="ABE1455" s="1">
        <v>33.6</v>
      </c>
      <c r="ABM1455" s="1">
        <v>19.239999999999998</v>
      </c>
      <c r="ABO1455" s="1">
        <v>276</v>
      </c>
      <c r="ABU1455" s="1">
        <v>141</v>
      </c>
      <c r="ABX1455" s="1">
        <v>4</v>
      </c>
      <c r="ACA1455" s="1">
        <v>102</v>
      </c>
      <c r="ACD1455" s="1">
        <v>8.4</v>
      </c>
      <c r="ACG1455" s="1">
        <v>87</v>
      </c>
      <c r="ACQ1455" s="1">
        <v>9</v>
      </c>
      <c r="ACT1455" s="1">
        <v>0.63</v>
      </c>
      <c r="ACW1455" s="1">
        <v>13</v>
      </c>
      <c r="AEF1455" s="1">
        <v>9.6999999999999993</v>
      </c>
      <c r="AGS1455" s="1">
        <v>1</v>
      </c>
      <c r="AGT1455" s="1">
        <v>0</v>
      </c>
      <c r="AGU1455" s="1">
        <v>0</v>
      </c>
      <c r="AGV1455" s="1">
        <v>1</v>
      </c>
      <c r="AGW1455" s="1">
        <v>0</v>
      </c>
      <c r="AGX1455" s="1">
        <v>0</v>
      </c>
      <c r="AGY1455" s="1">
        <v>0</v>
      </c>
      <c r="AGZ1455" s="1">
        <v>1</v>
      </c>
      <c r="AHA1455" s="1">
        <v>0</v>
      </c>
      <c r="AHB1455" s="1">
        <v>0</v>
      </c>
      <c r="AHC1455" s="1">
        <v>1</v>
      </c>
      <c r="AHD1455" s="1">
        <v>0</v>
      </c>
      <c r="AHE1455" s="1">
        <v>0</v>
      </c>
      <c r="AHF1455" s="1">
        <v>0</v>
      </c>
      <c r="AHH1455" s="1">
        <v>0</v>
      </c>
      <c r="AHI1455" s="1">
        <v>1</v>
      </c>
      <c r="AHK1455" s="1">
        <v>0</v>
      </c>
      <c r="AHL1455" s="1">
        <v>0</v>
      </c>
      <c r="AHM1455" s="1">
        <v>0</v>
      </c>
      <c r="AHN1455" s="1">
        <v>0</v>
      </c>
      <c r="AHO1455" s="1">
        <v>0</v>
      </c>
      <c r="AHP1455" s="1">
        <v>0</v>
      </c>
      <c r="AHQ1455" s="1">
        <v>0</v>
      </c>
      <c r="AHR1455" s="1">
        <v>5</v>
      </c>
      <c r="AIM1455" s="1">
        <v>0</v>
      </c>
      <c r="AIN1455" s="1">
        <v>0</v>
      </c>
      <c r="AIO1455" s="1">
        <v>0</v>
      </c>
      <c r="AIT1455" s="1">
        <v>1</v>
      </c>
      <c r="AIU1455" s="1">
        <v>1</v>
      </c>
      <c r="AIV1455" s="1">
        <v>0</v>
      </c>
      <c r="AIW1455" s="1">
        <v>0</v>
      </c>
      <c r="AIX1455" s="1">
        <v>60</v>
      </c>
      <c r="AJB1455" s="1">
        <v>45</v>
      </c>
    </row>
    <row r="1456" spans="1:938" s="1" customFormat="1">
      <c r="B1456" s="1">
        <v>4</v>
      </c>
      <c r="C1456" s="1">
        <v>1</v>
      </c>
      <c r="D1456" s="1" t="s">
        <v>5965</v>
      </c>
      <c r="O1456" s="1">
        <v>0</v>
      </c>
      <c r="Z1456" s="1">
        <v>0</v>
      </c>
      <c r="AA1456" s="1">
        <v>2</v>
      </c>
      <c r="AB1456" s="1" t="s">
        <v>9573</v>
      </c>
      <c r="AC1456" s="1">
        <v>3</v>
      </c>
      <c r="AD1456" s="1">
        <v>0</v>
      </c>
      <c r="AE1456" s="1">
        <v>0</v>
      </c>
      <c r="AG1456" s="1">
        <v>0</v>
      </c>
      <c r="AI1456" s="1">
        <v>158</v>
      </c>
      <c r="AJ1456" s="1">
        <v>154</v>
      </c>
      <c r="DR1456" s="1">
        <v>90</v>
      </c>
      <c r="DS1456" s="1">
        <v>88</v>
      </c>
      <c r="HA1456" s="1">
        <v>2</v>
      </c>
      <c r="HB1456" s="1">
        <v>2</v>
      </c>
      <c r="HT1456" s="1">
        <v>0</v>
      </c>
      <c r="HU1456" s="1">
        <v>0</v>
      </c>
      <c r="IP1456" s="1">
        <v>100</v>
      </c>
      <c r="IQ1456" s="1">
        <v>97</v>
      </c>
      <c r="LX1456" s="1">
        <v>97</v>
      </c>
      <c r="LY1456" s="1">
        <v>80</v>
      </c>
      <c r="PG1456" s="1">
        <v>18</v>
      </c>
      <c r="PH1456" s="1">
        <v>16</v>
      </c>
      <c r="SP1456" s="1">
        <v>98.4</v>
      </c>
      <c r="SQ1456" s="1">
        <v>97.5</v>
      </c>
      <c r="VX1456" s="1">
        <v>1</v>
      </c>
      <c r="VY1456" s="1">
        <v>1</v>
      </c>
      <c r="WQ1456" s="1">
        <v>0</v>
      </c>
      <c r="WR1456" s="1">
        <v>0</v>
      </c>
      <c r="AGS1456" s="1">
        <v>1</v>
      </c>
      <c r="AGT1456" s="1">
        <v>0</v>
      </c>
      <c r="AGU1456" s="1">
        <v>0</v>
      </c>
      <c r="AGV1456" s="1">
        <v>1</v>
      </c>
      <c r="AGW1456" s="1">
        <v>0</v>
      </c>
      <c r="AGX1456" s="1">
        <v>0</v>
      </c>
      <c r="AGY1456" s="1">
        <v>0</v>
      </c>
      <c r="AGZ1456" s="1">
        <v>0</v>
      </c>
      <c r="AHA1456" s="1">
        <v>0</v>
      </c>
      <c r="AHB1456" s="1">
        <v>0</v>
      </c>
      <c r="AHC1456" s="1">
        <v>1</v>
      </c>
      <c r="AHD1456" s="1">
        <v>0</v>
      </c>
      <c r="AHE1456" s="1">
        <v>0</v>
      </c>
      <c r="AHF1456" s="1">
        <v>0</v>
      </c>
      <c r="AHH1456" s="1">
        <v>0</v>
      </c>
      <c r="AHI1456" s="1">
        <v>1</v>
      </c>
      <c r="AHK1456" s="1">
        <v>0</v>
      </c>
      <c r="AHL1456" s="1">
        <v>0</v>
      </c>
      <c r="AHM1456" s="1">
        <v>0</v>
      </c>
      <c r="AHN1456" s="1">
        <v>0</v>
      </c>
      <c r="AHO1456" s="1">
        <v>0</v>
      </c>
      <c r="AHP1456" s="1">
        <v>0</v>
      </c>
      <c r="AHQ1456" s="1">
        <v>0</v>
      </c>
      <c r="AHR1456" s="1">
        <v>10</v>
      </c>
      <c r="AIM1456" s="1">
        <v>0</v>
      </c>
      <c r="AIN1456" s="1">
        <v>0</v>
      </c>
      <c r="AIO1456" s="1">
        <v>0</v>
      </c>
      <c r="AIT1456" s="1">
        <v>2</v>
      </c>
      <c r="AIU1456" s="1">
        <v>0</v>
      </c>
      <c r="AIV1456" s="1">
        <v>0</v>
      </c>
      <c r="AIW1456" s="1">
        <v>0</v>
      </c>
      <c r="AIX1456" s="1">
        <v>43</v>
      </c>
      <c r="AIY1456" s="1">
        <v>50</v>
      </c>
    </row>
    <row r="1457" spans="1:951" s="1" customFormat="1">
      <c r="B1457" s="1">
        <v>5</v>
      </c>
      <c r="C1457" s="1">
        <v>1</v>
      </c>
      <c r="D1457" s="1" t="s">
        <v>7577</v>
      </c>
      <c r="E1457" s="1" t="s">
        <v>7646</v>
      </c>
      <c r="O1457" s="1">
        <v>0</v>
      </c>
      <c r="P1457" s="1">
        <v>0</v>
      </c>
      <c r="Z1457" s="1">
        <v>0</v>
      </c>
      <c r="AA1457" s="1">
        <v>2</v>
      </c>
      <c r="AB1457" s="1" t="s">
        <v>9574</v>
      </c>
      <c r="AC1457" s="1">
        <v>2</v>
      </c>
      <c r="AD1457" s="1">
        <v>0</v>
      </c>
      <c r="AE1457" s="1">
        <v>0</v>
      </c>
      <c r="AG1457" s="1">
        <v>0</v>
      </c>
      <c r="AI1457" s="1">
        <v>142</v>
      </c>
      <c r="AJ1457" s="1">
        <v>140</v>
      </c>
      <c r="DR1457" s="1">
        <v>78</v>
      </c>
      <c r="DS1457" s="1">
        <v>72</v>
      </c>
      <c r="HA1457" s="1">
        <v>2</v>
      </c>
      <c r="HB1457" s="1">
        <v>2</v>
      </c>
      <c r="HT1457" s="1">
        <v>0</v>
      </c>
      <c r="HU1457" s="1">
        <v>0</v>
      </c>
      <c r="IP1457" s="1">
        <v>98</v>
      </c>
      <c r="IQ1457" s="1">
        <v>99</v>
      </c>
      <c r="LX1457" s="1">
        <v>92</v>
      </c>
      <c r="LY1457" s="1">
        <v>96</v>
      </c>
      <c r="PG1457" s="1">
        <v>16</v>
      </c>
      <c r="PH1457" s="1">
        <v>16</v>
      </c>
      <c r="SP1457" s="1">
        <v>98.7</v>
      </c>
      <c r="SQ1457" s="1">
        <v>99.4</v>
      </c>
      <c r="VX1457" s="1">
        <v>1</v>
      </c>
      <c r="VY1457" s="1">
        <v>1</v>
      </c>
      <c r="WQ1457" s="1">
        <v>0</v>
      </c>
      <c r="WR1457" s="1">
        <v>0</v>
      </c>
      <c r="ZY1457" s="1">
        <v>120.2</v>
      </c>
      <c r="ZZ1457" s="1">
        <v>120.4</v>
      </c>
      <c r="AAY1457" s="1">
        <v>26</v>
      </c>
      <c r="AAZ1457" s="1">
        <v>26</v>
      </c>
      <c r="ABB1457" s="1">
        <v>11.9</v>
      </c>
      <c r="ABE1457" s="1">
        <v>35</v>
      </c>
      <c r="ABU1457" s="1">
        <v>143</v>
      </c>
      <c r="ABV1457" s="1">
        <v>142</v>
      </c>
      <c r="ABX1457" s="1">
        <v>4</v>
      </c>
      <c r="ABY1457" s="1">
        <v>3.8</v>
      </c>
      <c r="ACA1457" s="1">
        <v>102</v>
      </c>
      <c r="ACB1457" s="1">
        <v>102</v>
      </c>
      <c r="ACD1457" s="1">
        <v>9.1</v>
      </c>
      <c r="ACE1457" s="1">
        <v>1.1299999999999999</v>
      </c>
      <c r="ACG1457" s="1">
        <v>60</v>
      </c>
      <c r="ACH1457" s="1">
        <v>78</v>
      </c>
      <c r="ACQ1457" s="1">
        <v>6</v>
      </c>
      <c r="ACR1457" s="1">
        <v>4</v>
      </c>
      <c r="ACT1457" s="1">
        <v>0.65</v>
      </c>
      <c r="ACU1457" s="1">
        <v>0.6</v>
      </c>
      <c r="ACW1457" s="1">
        <v>15</v>
      </c>
      <c r="ACX1457" s="1">
        <v>18</v>
      </c>
      <c r="AGS1457" s="1">
        <v>1</v>
      </c>
      <c r="AGT1457" s="1">
        <v>0</v>
      </c>
      <c r="AGU1457" s="1">
        <v>1</v>
      </c>
      <c r="AGV1457" s="1">
        <v>0</v>
      </c>
      <c r="AGW1457" s="1">
        <v>0</v>
      </c>
      <c r="AGX1457" s="1">
        <v>0</v>
      </c>
      <c r="AGY1457" s="1">
        <v>0</v>
      </c>
      <c r="AGZ1457" s="1">
        <v>1</v>
      </c>
      <c r="AHA1457" s="1">
        <v>0</v>
      </c>
      <c r="AHB1457" s="1">
        <v>0</v>
      </c>
      <c r="AHC1457" s="1">
        <v>1</v>
      </c>
      <c r="AHD1457" s="1">
        <v>0</v>
      </c>
      <c r="AHE1457" s="1">
        <v>0</v>
      </c>
      <c r="AHF1457" s="1">
        <v>0</v>
      </c>
      <c r="AHH1457" s="1">
        <v>0</v>
      </c>
      <c r="AHI1457" s="1">
        <v>1</v>
      </c>
      <c r="AHK1457" s="1">
        <v>0</v>
      </c>
      <c r="AHL1457" s="1">
        <v>0</v>
      </c>
      <c r="AHM1457" s="1">
        <v>0</v>
      </c>
      <c r="AHN1457" s="1">
        <v>0</v>
      </c>
      <c r="AHO1457" s="1">
        <v>0</v>
      </c>
      <c r="AHP1457" s="1">
        <v>0</v>
      </c>
      <c r="AHQ1457" s="1">
        <v>0</v>
      </c>
      <c r="AHR1457" s="1">
        <v>10</v>
      </c>
      <c r="AIM1457" s="1">
        <v>0</v>
      </c>
      <c r="AIN1457" s="1">
        <v>0</v>
      </c>
      <c r="AIO1457" s="1">
        <v>0</v>
      </c>
      <c r="AIT1457" s="1">
        <v>1</v>
      </c>
      <c r="AIU1457" s="1">
        <v>0</v>
      </c>
      <c r="AIV1457" s="1">
        <v>0</v>
      </c>
      <c r="AIW1457" s="1">
        <v>0</v>
      </c>
      <c r="AIX1457" s="1">
        <v>57</v>
      </c>
      <c r="AIY1457" s="1">
        <v>35</v>
      </c>
    </row>
    <row r="1458" spans="1:951" s="1" customFormat="1">
      <c r="B1458" s="1">
        <v>6</v>
      </c>
      <c r="C1458" s="1">
        <v>0</v>
      </c>
      <c r="Z1458" s="1">
        <v>0</v>
      </c>
      <c r="AA1458" s="1">
        <v>2</v>
      </c>
      <c r="AB1458" s="1" t="s">
        <v>9575</v>
      </c>
      <c r="AC1458" s="1">
        <v>4</v>
      </c>
      <c r="AD1458" s="1">
        <v>0</v>
      </c>
      <c r="AE1458" s="1">
        <v>2</v>
      </c>
      <c r="AF1458" s="1">
        <v>0</v>
      </c>
      <c r="AG1458" s="1">
        <v>0</v>
      </c>
      <c r="AI1458" s="1">
        <v>152</v>
      </c>
      <c r="AJ1458" s="1">
        <v>132</v>
      </c>
      <c r="DR1458" s="1">
        <v>84</v>
      </c>
      <c r="DS1458" s="1">
        <v>84</v>
      </c>
      <c r="HA1458" s="1">
        <v>2</v>
      </c>
      <c r="HB1458" s="1">
        <v>2</v>
      </c>
      <c r="HT1458" s="1">
        <v>0</v>
      </c>
      <c r="HU1458" s="1">
        <v>0</v>
      </c>
      <c r="IP1458" s="1">
        <v>94</v>
      </c>
      <c r="IQ1458" s="1">
        <v>99</v>
      </c>
      <c r="LX1458" s="1">
        <v>102</v>
      </c>
      <c r="LY1458" s="1">
        <v>98</v>
      </c>
      <c r="PG1458" s="1">
        <v>16</v>
      </c>
      <c r="PH1458" s="1">
        <v>16</v>
      </c>
      <c r="SP1458" s="1">
        <v>98.4</v>
      </c>
      <c r="SQ1458" s="1">
        <v>98.7</v>
      </c>
      <c r="VX1458" s="1">
        <v>1</v>
      </c>
      <c r="VY1458" s="1">
        <v>1</v>
      </c>
      <c r="WQ1458" s="1">
        <v>0</v>
      </c>
      <c r="WR1458" s="1">
        <v>0</v>
      </c>
      <c r="ZY1458" s="1">
        <v>121.6</v>
      </c>
      <c r="ZZ1458" s="1">
        <v>117.8</v>
      </c>
      <c r="AAY1458" s="1">
        <v>27</v>
      </c>
      <c r="ABB1458" s="1">
        <v>10.5</v>
      </c>
      <c r="ABE1458" s="1">
        <v>31</v>
      </c>
      <c r="ABU1458" s="1">
        <v>140</v>
      </c>
      <c r="ABX1458" s="1">
        <v>4.0999999999999996</v>
      </c>
      <c r="ACA1458" s="1">
        <v>105</v>
      </c>
      <c r="ACD1458" s="1">
        <v>1.06</v>
      </c>
      <c r="ACG1458" s="1">
        <v>105</v>
      </c>
      <c r="ACQ1458" s="1">
        <v>6</v>
      </c>
      <c r="ACT1458" s="1">
        <v>0.7</v>
      </c>
      <c r="ACW1458" s="1">
        <v>14</v>
      </c>
      <c r="AGS1458" s="1">
        <v>1</v>
      </c>
      <c r="AGT1458" s="1">
        <v>0</v>
      </c>
      <c r="AGU1458" s="1">
        <v>1</v>
      </c>
      <c r="AGV1458" s="1">
        <v>0</v>
      </c>
      <c r="AGW1458" s="1">
        <v>0</v>
      </c>
      <c r="AGX1458" s="1">
        <v>0</v>
      </c>
      <c r="AGY1458" s="1">
        <v>0</v>
      </c>
      <c r="AGZ1458" s="1">
        <v>1</v>
      </c>
      <c r="AHA1458" s="1">
        <v>0</v>
      </c>
      <c r="AHB1458" s="1">
        <v>0</v>
      </c>
      <c r="AHC1458" s="1">
        <v>1</v>
      </c>
      <c r="AHD1458" s="1">
        <v>0</v>
      </c>
      <c r="AHE1458" s="1">
        <v>0</v>
      </c>
      <c r="AHF1458" s="1">
        <v>0</v>
      </c>
      <c r="AHH1458" s="1">
        <v>0</v>
      </c>
      <c r="AHI1458" s="1">
        <v>1</v>
      </c>
      <c r="AHK1458" s="1">
        <v>0</v>
      </c>
      <c r="AHL1458" s="1">
        <v>0</v>
      </c>
      <c r="AHM1458" s="1">
        <v>0</v>
      </c>
      <c r="AHN1458" s="1">
        <v>0</v>
      </c>
      <c r="AHO1458" s="1">
        <v>0</v>
      </c>
      <c r="AHP1458" s="1">
        <v>0</v>
      </c>
      <c r="AHQ1458" s="1">
        <v>0</v>
      </c>
      <c r="AHR1458" s="1">
        <v>10</v>
      </c>
      <c r="AIM1458" s="1">
        <v>0</v>
      </c>
      <c r="AIN1458" s="1">
        <v>0</v>
      </c>
      <c r="AIO1458" s="1">
        <v>0</v>
      </c>
      <c r="AIT1458" s="1">
        <v>2</v>
      </c>
      <c r="AIU1458" s="1">
        <v>0</v>
      </c>
      <c r="AIV1458" s="1">
        <v>0</v>
      </c>
      <c r="AIW1458" s="1">
        <v>0</v>
      </c>
      <c r="AIX1458" s="1">
        <v>41</v>
      </c>
      <c r="AIY1458" s="1">
        <v>43</v>
      </c>
    </row>
    <row r="1459" spans="1:951" s="1" customFormat="1">
      <c r="B1459" s="1">
        <v>7</v>
      </c>
      <c r="C1459" s="1">
        <v>0</v>
      </c>
      <c r="Z1459" s="1">
        <v>0</v>
      </c>
      <c r="AA1459" s="1">
        <v>2</v>
      </c>
      <c r="AB1459" s="1" t="s">
        <v>9576</v>
      </c>
      <c r="AC1459" s="1">
        <v>0</v>
      </c>
      <c r="AE1459" s="1">
        <v>2</v>
      </c>
      <c r="AF1459" s="1">
        <v>0</v>
      </c>
      <c r="AG1459" s="1">
        <v>0</v>
      </c>
      <c r="AI1459" s="1">
        <v>130</v>
      </c>
      <c r="AJ1459" s="1">
        <v>124</v>
      </c>
      <c r="DR1459" s="1">
        <v>60</v>
      </c>
      <c r="DS1459" s="1">
        <v>70</v>
      </c>
      <c r="HA1459" s="1">
        <v>2</v>
      </c>
      <c r="HB1459" s="1">
        <v>2</v>
      </c>
      <c r="HT1459" s="1">
        <v>0</v>
      </c>
      <c r="HU1459" s="1">
        <v>0</v>
      </c>
      <c r="IP1459" s="1">
        <v>98</v>
      </c>
      <c r="IQ1459" s="1">
        <v>97</v>
      </c>
      <c r="LX1459" s="1">
        <v>94</v>
      </c>
      <c r="LY1459" s="1">
        <v>82</v>
      </c>
      <c r="PG1459" s="1">
        <v>16</v>
      </c>
      <c r="PH1459" s="1">
        <v>16</v>
      </c>
      <c r="SP1459" s="1">
        <v>98.9</v>
      </c>
      <c r="SQ1459" s="1">
        <v>97.8</v>
      </c>
      <c r="VX1459" s="1">
        <v>1</v>
      </c>
      <c r="VY1459" s="1">
        <v>1</v>
      </c>
      <c r="WQ1459" s="1">
        <v>0</v>
      </c>
      <c r="WR1459" s="1">
        <v>0</v>
      </c>
      <c r="ZY1459" s="1">
        <v>117</v>
      </c>
      <c r="ZZ1459" s="1">
        <v>115.2</v>
      </c>
      <c r="AGS1459" s="1">
        <v>1</v>
      </c>
      <c r="AGT1459" s="1">
        <v>0</v>
      </c>
      <c r="AGU1459" s="1">
        <v>1</v>
      </c>
      <c r="AGV1459" s="1">
        <v>0</v>
      </c>
      <c r="AGW1459" s="1">
        <v>0</v>
      </c>
      <c r="AGX1459" s="1">
        <v>0</v>
      </c>
      <c r="AGY1459" s="1">
        <v>0</v>
      </c>
      <c r="AGZ1459" s="1">
        <v>1</v>
      </c>
      <c r="AHA1459" s="1">
        <v>0</v>
      </c>
      <c r="AHB1459" s="1">
        <v>0</v>
      </c>
      <c r="AHC1459" s="1">
        <v>1</v>
      </c>
      <c r="AHD1459" s="1">
        <v>0</v>
      </c>
      <c r="AHE1459" s="1">
        <v>0</v>
      </c>
      <c r="AHF1459" s="1">
        <v>0</v>
      </c>
      <c r="AHH1459" s="1">
        <v>0</v>
      </c>
      <c r="AHI1459" s="1">
        <v>1</v>
      </c>
      <c r="AHK1459" s="1">
        <v>0</v>
      </c>
      <c r="AHL1459" s="1">
        <v>0</v>
      </c>
      <c r="AHM1459" s="1">
        <v>0</v>
      </c>
      <c r="AHN1459" s="1">
        <v>0</v>
      </c>
      <c r="AHO1459" s="1">
        <v>0</v>
      </c>
      <c r="AHP1459" s="1">
        <v>0</v>
      </c>
      <c r="AHQ1459" s="1">
        <v>0</v>
      </c>
      <c r="AHR1459" s="1">
        <v>4.5</v>
      </c>
      <c r="AIM1459" s="1">
        <v>0</v>
      </c>
      <c r="AIN1459" s="1">
        <v>0</v>
      </c>
      <c r="AIO1459" s="1">
        <v>0</v>
      </c>
      <c r="AIT1459" s="1">
        <v>0</v>
      </c>
      <c r="AIU1459" s="1">
        <v>2</v>
      </c>
      <c r="AIV1459" s="1">
        <v>0</v>
      </c>
      <c r="AIW1459" s="1">
        <v>0</v>
      </c>
      <c r="AJB1459" s="1">
        <v>39</v>
      </c>
      <c r="AJC1459" s="1">
        <v>34</v>
      </c>
    </row>
    <row r="1460" spans="1:951" s="1" customFormat="1">
      <c r="B1460" s="1">
        <v>8</v>
      </c>
      <c r="C1460" s="1">
        <v>1</v>
      </c>
      <c r="D1460" s="1" t="s">
        <v>5913</v>
      </c>
      <c r="O1460" s="1">
        <v>0</v>
      </c>
      <c r="Z1460" s="1">
        <v>0</v>
      </c>
      <c r="AA1460" s="1">
        <v>2</v>
      </c>
      <c r="AB1460" s="1" t="s">
        <v>9577</v>
      </c>
      <c r="AC1460" s="1">
        <v>1</v>
      </c>
      <c r="AD1460" s="1">
        <v>0</v>
      </c>
      <c r="AE1460" s="1">
        <v>1</v>
      </c>
      <c r="AF1460" s="1">
        <v>0</v>
      </c>
      <c r="AG1460" s="1">
        <v>0</v>
      </c>
      <c r="AI1460" s="1">
        <v>138</v>
      </c>
      <c r="AJ1460" s="1">
        <v>120</v>
      </c>
      <c r="DR1460" s="1">
        <v>76</v>
      </c>
      <c r="DS1460" s="1">
        <v>60</v>
      </c>
      <c r="HA1460" s="1">
        <v>2</v>
      </c>
      <c r="HB1460" s="1">
        <v>2</v>
      </c>
      <c r="HT1460" s="1">
        <v>0</v>
      </c>
      <c r="HU1460" s="1">
        <v>0</v>
      </c>
      <c r="IP1460" s="1">
        <v>96</v>
      </c>
      <c r="IQ1460" s="1">
        <v>96</v>
      </c>
      <c r="LX1460" s="1">
        <v>96</v>
      </c>
      <c r="LY1460" s="1">
        <v>90</v>
      </c>
      <c r="PG1460" s="1">
        <v>16</v>
      </c>
      <c r="PH1460" s="1">
        <v>16</v>
      </c>
      <c r="SP1460" s="1">
        <v>98.6</v>
      </c>
      <c r="SQ1460" s="1">
        <v>98.7</v>
      </c>
      <c r="VX1460" s="1">
        <v>1</v>
      </c>
      <c r="VY1460" s="1">
        <v>1</v>
      </c>
      <c r="WQ1460" s="1">
        <v>0</v>
      </c>
      <c r="WR1460" s="1">
        <v>0</v>
      </c>
      <c r="ZY1460" s="1">
        <v>116.8</v>
      </c>
      <c r="ZZ1460" s="1">
        <v>116</v>
      </c>
      <c r="AAY1460" s="1">
        <v>30</v>
      </c>
      <c r="AAZ1460" s="1">
        <v>31</v>
      </c>
      <c r="ABB1460" s="1">
        <v>10.9</v>
      </c>
      <c r="ABC1460" s="1">
        <v>11.9</v>
      </c>
      <c r="ABE1460" s="1">
        <v>32</v>
      </c>
      <c r="ABF1460" s="1">
        <v>35</v>
      </c>
      <c r="ABU1460" s="1">
        <v>144</v>
      </c>
      <c r="ABV1460" s="1">
        <v>141</v>
      </c>
      <c r="ABX1460" s="1">
        <v>3.5</v>
      </c>
      <c r="ABY1460" s="1">
        <v>4.4000000000000004</v>
      </c>
      <c r="ACA1460" s="1">
        <v>101</v>
      </c>
      <c r="ACB1460" s="1">
        <v>101</v>
      </c>
      <c r="ACD1460" s="1">
        <v>1.1000000000000001</v>
      </c>
      <c r="ACE1460" s="1">
        <v>1.02</v>
      </c>
      <c r="ACG1460" s="1">
        <v>121</v>
      </c>
      <c r="ACH1460" s="1">
        <v>107</v>
      </c>
      <c r="ACQ1460" s="1">
        <v>13</v>
      </c>
      <c r="ACR1460" s="1">
        <v>14</v>
      </c>
      <c r="ACT1460" s="1">
        <v>0.8</v>
      </c>
      <c r="ACU1460" s="1">
        <v>0.9</v>
      </c>
      <c r="ACW1460" s="1">
        <v>18</v>
      </c>
      <c r="ACX1460" s="1">
        <v>14</v>
      </c>
      <c r="AGS1460" s="1">
        <v>1</v>
      </c>
      <c r="AGT1460" s="1">
        <v>0</v>
      </c>
      <c r="AGU1460" s="1">
        <v>1</v>
      </c>
      <c r="AGV1460" s="1">
        <v>0</v>
      </c>
      <c r="AGW1460" s="1">
        <v>0</v>
      </c>
      <c r="AGX1460" s="1">
        <v>0</v>
      </c>
      <c r="AGY1460" s="1">
        <v>0</v>
      </c>
      <c r="AGZ1460" s="1">
        <v>1</v>
      </c>
      <c r="AHA1460" s="1">
        <v>0</v>
      </c>
      <c r="AHB1460" s="1">
        <v>0</v>
      </c>
      <c r="AHC1460" s="1">
        <v>1</v>
      </c>
      <c r="AHD1460" s="1">
        <v>0</v>
      </c>
      <c r="AHE1460" s="1">
        <v>0</v>
      </c>
      <c r="AHF1460" s="1">
        <v>0</v>
      </c>
      <c r="AHH1460" s="1">
        <v>0</v>
      </c>
      <c r="AHI1460" s="1">
        <v>1</v>
      </c>
      <c r="AHK1460" s="1">
        <v>0</v>
      </c>
      <c r="AHL1460" s="1">
        <v>0</v>
      </c>
      <c r="AHM1460" s="1">
        <v>0</v>
      </c>
      <c r="AHN1460" s="1">
        <v>0</v>
      </c>
      <c r="AHO1460" s="1">
        <v>0</v>
      </c>
      <c r="AHP1460" s="1">
        <v>0</v>
      </c>
      <c r="AHQ1460" s="1">
        <v>0</v>
      </c>
      <c r="AHR1460" s="1">
        <v>0</v>
      </c>
      <c r="AIM1460" s="1">
        <v>0</v>
      </c>
      <c r="AIN1460" s="1">
        <v>0</v>
      </c>
      <c r="AIO1460" s="1">
        <v>0</v>
      </c>
      <c r="AIT1460" s="1">
        <v>1</v>
      </c>
      <c r="AIU1460" s="1">
        <v>1</v>
      </c>
      <c r="AIV1460" s="1">
        <v>0</v>
      </c>
      <c r="AIW1460" s="1">
        <v>0</v>
      </c>
      <c r="AIX1460" s="1">
        <v>49</v>
      </c>
      <c r="AJB1460" s="1">
        <v>38</v>
      </c>
    </row>
    <row r="1461" spans="1:951" s="1" customFormat="1">
      <c r="B1461" s="1">
        <v>9</v>
      </c>
      <c r="C1461" s="1">
        <v>1</v>
      </c>
      <c r="D1461" s="1" t="s">
        <v>6191</v>
      </c>
      <c r="O1461" s="1">
        <v>1</v>
      </c>
      <c r="Z1461" s="1">
        <v>0</v>
      </c>
      <c r="AA1461" s="1">
        <v>2</v>
      </c>
      <c r="AB1461" s="1" t="s">
        <v>9578</v>
      </c>
      <c r="AC1461" s="1">
        <v>4</v>
      </c>
      <c r="AD1461" s="1">
        <v>0</v>
      </c>
      <c r="AE1461" s="1">
        <v>5</v>
      </c>
      <c r="AF1461" s="1">
        <v>0</v>
      </c>
      <c r="AG1461" s="1">
        <v>0</v>
      </c>
      <c r="AI1461" s="1">
        <v>130</v>
      </c>
      <c r="AJ1461" s="1">
        <v>126</v>
      </c>
      <c r="DR1461" s="1">
        <v>78</v>
      </c>
      <c r="DS1461" s="1">
        <v>70</v>
      </c>
      <c r="HA1461" s="1">
        <v>2</v>
      </c>
      <c r="HB1461" s="1">
        <v>2</v>
      </c>
      <c r="HT1461" s="1">
        <v>0</v>
      </c>
      <c r="HU1461" s="1">
        <v>0</v>
      </c>
      <c r="IP1461" s="1">
        <v>97</v>
      </c>
      <c r="IQ1461" s="1">
        <v>97</v>
      </c>
      <c r="LX1461" s="1">
        <v>106</v>
      </c>
      <c r="LY1461" s="1">
        <v>94</v>
      </c>
      <c r="PG1461" s="1">
        <v>16</v>
      </c>
      <c r="PH1461" s="1">
        <v>16</v>
      </c>
      <c r="SP1461" s="1">
        <v>96.4</v>
      </c>
      <c r="SQ1461" s="1">
        <v>98.7</v>
      </c>
      <c r="VX1461" s="1">
        <v>1</v>
      </c>
      <c r="VY1461" s="1">
        <v>1</v>
      </c>
      <c r="WQ1461" s="1">
        <v>0</v>
      </c>
      <c r="WR1461" s="1">
        <v>0</v>
      </c>
      <c r="ZY1461" s="1">
        <v>114.2</v>
      </c>
      <c r="ZZ1461" s="1">
        <v>113.4</v>
      </c>
      <c r="AAY1461" s="1">
        <v>31</v>
      </c>
      <c r="ABB1461" s="1">
        <v>11.6</v>
      </c>
      <c r="ABE1461" s="1">
        <v>34</v>
      </c>
      <c r="ABU1461" s="1">
        <v>141</v>
      </c>
      <c r="ABX1461" s="1">
        <v>3.7</v>
      </c>
      <c r="ACA1461" s="1">
        <v>99</v>
      </c>
      <c r="ACD1461" s="1">
        <v>1.0900000000000001</v>
      </c>
      <c r="ACG1461" s="1">
        <v>114</v>
      </c>
      <c r="ACQ1461" s="1">
        <v>14</v>
      </c>
      <c r="ACT1461" s="1">
        <v>0.8</v>
      </c>
      <c r="ACW1461" s="1">
        <v>16</v>
      </c>
      <c r="AGS1461" s="1">
        <v>1</v>
      </c>
      <c r="AGT1461" s="1">
        <v>0</v>
      </c>
      <c r="AGU1461" s="1">
        <v>1</v>
      </c>
      <c r="AGV1461" s="1">
        <v>0</v>
      </c>
      <c r="AGW1461" s="1">
        <v>0</v>
      </c>
      <c r="AGX1461" s="1">
        <v>0</v>
      </c>
      <c r="AGY1461" s="1">
        <v>0</v>
      </c>
      <c r="AGZ1461" s="1">
        <v>1</v>
      </c>
      <c r="AHA1461" s="1">
        <v>0</v>
      </c>
      <c r="AHB1461" s="1">
        <v>0</v>
      </c>
      <c r="AHC1461" s="1">
        <v>1</v>
      </c>
      <c r="AHD1461" s="1">
        <v>0</v>
      </c>
      <c r="AHE1461" s="1">
        <v>0</v>
      </c>
      <c r="AHF1461" s="1">
        <v>0</v>
      </c>
      <c r="AHH1461" s="1">
        <v>0</v>
      </c>
      <c r="AHI1461" s="1">
        <v>1</v>
      </c>
      <c r="AHK1461" s="1">
        <v>0</v>
      </c>
      <c r="AHL1461" s="1">
        <v>0</v>
      </c>
      <c r="AHM1461" s="1">
        <v>0</v>
      </c>
      <c r="AHN1461" s="1">
        <v>0</v>
      </c>
      <c r="AHO1461" s="1">
        <v>0</v>
      </c>
      <c r="AHP1461" s="1">
        <v>0</v>
      </c>
      <c r="AHQ1461" s="1">
        <v>0</v>
      </c>
      <c r="AHR1461" s="1">
        <v>7</v>
      </c>
      <c r="AIM1461" s="1">
        <v>0</v>
      </c>
      <c r="AIN1461" s="1">
        <v>0</v>
      </c>
      <c r="AIO1461" s="1">
        <v>0</v>
      </c>
      <c r="AIT1461" s="1">
        <v>1</v>
      </c>
      <c r="AIU1461" s="1">
        <v>1</v>
      </c>
      <c r="AIV1461" s="1">
        <v>0</v>
      </c>
      <c r="AIW1461" s="1">
        <v>0</v>
      </c>
      <c r="AIX1461" s="1">
        <v>36</v>
      </c>
      <c r="AJB1461" s="1">
        <v>32</v>
      </c>
    </row>
    <row r="1462" spans="1:951" s="80" customFormat="1">
      <c r="B1462" s="80">
        <v>10</v>
      </c>
      <c r="C1462" s="80">
        <v>1</v>
      </c>
      <c r="D1462" s="80" t="s">
        <v>7590</v>
      </c>
      <c r="O1462" s="80">
        <v>1</v>
      </c>
      <c r="Z1462" s="80">
        <v>0</v>
      </c>
      <c r="AA1462" s="80">
        <v>2</v>
      </c>
      <c r="AB1462" s="80" t="s">
        <v>9579</v>
      </c>
      <c r="AC1462" s="80">
        <v>1</v>
      </c>
      <c r="AD1462" s="80">
        <v>0</v>
      </c>
      <c r="AE1462" s="80">
        <v>1</v>
      </c>
      <c r="AF1462" s="80">
        <v>0</v>
      </c>
      <c r="AG1462" s="80">
        <v>0</v>
      </c>
      <c r="AI1462" s="80">
        <v>128</v>
      </c>
      <c r="DR1462" s="80">
        <v>70</v>
      </c>
      <c r="HA1462" s="80">
        <v>2</v>
      </c>
      <c r="HT1462" s="80">
        <v>0</v>
      </c>
      <c r="IP1462" s="80">
        <v>98</v>
      </c>
      <c r="LX1462" s="80">
        <v>92</v>
      </c>
      <c r="PG1462" s="80">
        <v>18</v>
      </c>
      <c r="SP1462" s="80">
        <v>98.4</v>
      </c>
      <c r="VX1462" s="80">
        <v>1</v>
      </c>
      <c r="WQ1462" s="80">
        <v>0</v>
      </c>
      <c r="ZY1462" s="80">
        <v>114.6</v>
      </c>
      <c r="AGS1462" s="80">
        <v>0</v>
      </c>
      <c r="AGT1462" s="80">
        <v>0</v>
      </c>
      <c r="AGU1462" s="80">
        <v>0</v>
      </c>
      <c r="AGV1462" s="80">
        <v>0</v>
      </c>
      <c r="AGW1462" s="80">
        <v>0</v>
      </c>
      <c r="AGX1462" s="80">
        <v>0</v>
      </c>
      <c r="AGY1462" s="80">
        <v>0</v>
      </c>
      <c r="AGZ1462" s="80">
        <v>0</v>
      </c>
      <c r="AHA1462" s="80">
        <v>0</v>
      </c>
      <c r="AHB1462" s="80">
        <v>0</v>
      </c>
      <c r="AHC1462" s="80">
        <v>1</v>
      </c>
      <c r="AHD1462" s="80">
        <v>0</v>
      </c>
      <c r="AHE1462" s="80">
        <v>0</v>
      </c>
      <c r="AHF1462" s="80">
        <v>0</v>
      </c>
      <c r="AHH1462" s="80">
        <v>0</v>
      </c>
      <c r="AHI1462" s="80">
        <v>1</v>
      </c>
      <c r="AHK1462" s="80">
        <v>0</v>
      </c>
      <c r="AHL1462" s="80">
        <v>0</v>
      </c>
      <c r="AHM1462" s="80">
        <v>0</v>
      </c>
      <c r="AHN1462" s="80">
        <v>0</v>
      </c>
      <c r="AHO1462" s="80">
        <v>0</v>
      </c>
      <c r="AHP1462" s="80">
        <v>0</v>
      </c>
      <c r="AHQ1462" s="80">
        <v>0</v>
      </c>
      <c r="AHR1462" s="80">
        <v>0</v>
      </c>
      <c r="AIM1462" s="80">
        <v>0</v>
      </c>
      <c r="AIN1462" s="80">
        <v>0</v>
      </c>
      <c r="AIO1462" s="80">
        <v>0</v>
      </c>
      <c r="AIT1462" s="80">
        <v>1</v>
      </c>
      <c r="AIU1462" s="80">
        <v>0</v>
      </c>
      <c r="AIV1462" s="80">
        <v>0</v>
      </c>
      <c r="AIW1462" s="80">
        <v>0</v>
      </c>
      <c r="AIX1462" s="80">
        <v>30</v>
      </c>
    </row>
    <row r="1463" spans="1:951" s="1" customFormat="1">
      <c r="A1463" s="1">
        <v>306</v>
      </c>
      <c r="B1463" s="1">
        <v>1</v>
      </c>
      <c r="C1463" s="1">
        <v>0</v>
      </c>
      <c r="Z1463" s="1">
        <v>0</v>
      </c>
      <c r="AA1463" s="1">
        <v>1</v>
      </c>
      <c r="AC1463" s="1">
        <v>0</v>
      </c>
      <c r="AE1463" s="1">
        <v>0</v>
      </c>
      <c r="AG1463" s="1">
        <v>0</v>
      </c>
      <c r="AI1463" s="1">
        <v>109</v>
      </c>
      <c r="AJ1463" s="1">
        <v>113</v>
      </c>
      <c r="AK1463" s="1">
        <v>99</v>
      </c>
      <c r="AL1463" s="1">
        <v>118</v>
      </c>
      <c r="DR1463" s="1">
        <v>62</v>
      </c>
      <c r="DS1463" s="1">
        <v>76</v>
      </c>
      <c r="DT1463" s="1">
        <v>66</v>
      </c>
      <c r="DU1463" s="1">
        <v>80</v>
      </c>
      <c r="HD1463" s="1">
        <v>2</v>
      </c>
      <c r="HW1463" s="1">
        <v>0</v>
      </c>
      <c r="IP1463" s="1">
        <v>100</v>
      </c>
      <c r="IQ1463" s="1">
        <v>100</v>
      </c>
      <c r="IR1463" s="1">
        <v>100</v>
      </c>
      <c r="IS1463" s="1">
        <v>100</v>
      </c>
      <c r="LX1463" s="1">
        <v>76</v>
      </c>
      <c r="LY1463" s="1">
        <v>74</v>
      </c>
      <c r="LZ1463" s="1">
        <v>75</v>
      </c>
      <c r="MA1463" s="1">
        <v>72</v>
      </c>
      <c r="PG1463" s="1">
        <v>18</v>
      </c>
      <c r="PH1463" s="1">
        <v>18</v>
      </c>
      <c r="PI1463" s="1">
        <v>18</v>
      </c>
      <c r="PJ1463" s="1">
        <v>16</v>
      </c>
      <c r="SP1463" s="1">
        <v>98</v>
      </c>
      <c r="SQ1463" s="1">
        <v>99.1</v>
      </c>
      <c r="SR1463" s="1">
        <v>98.1</v>
      </c>
      <c r="SS1463" s="1">
        <v>98.6</v>
      </c>
      <c r="WA1463" s="1">
        <v>1</v>
      </c>
      <c r="WQ1463" s="1">
        <v>0</v>
      </c>
      <c r="WR1463" s="1">
        <v>0</v>
      </c>
      <c r="WS1463" s="1">
        <v>0</v>
      </c>
      <c r="WT1463" s="1">
        <v>0</v>
      </c>
      <c r="AAY1463" s="1">
        <v>24</v>
      </c>
      <c r="ABB1463" s="1">
        <v>10.5</v>
      </c>
      <c r="ABE1463" s="1">
        <v>33.9</v>
      </c>
      <c r="ABJ1463" s="1">
        <v>0.9</v>
      </c>
      <c r="ABM1463" s="1">
        <v>6.2</v>
      </c>
      <c r="ABO1463" s="1">
        <v>220</v>
      </c>
      <c r="ABU1463" s="1">
        <v>138</v>
      </c>
      <c r="ABX1463" s="1">
        <v>4.5</v>
      </c>
      <c r="ACA1463" s="1">
        <v>103</v>
      </c>
      <c r="ACD1463" s="1">
        <v>9</v>
      </c>
      <c r="ACG1463" s="1">
        <v>89</v>
      </c>
      <c r="ACQ1463" s="1">
        <v>9</v>
      </c>
      <c r="ACT1463" s="1">
        <v>0.82</v>
      </c>
      <c r="ACW1463" s="1">
        <v>11</v>
      </c>
      <c r="AGA1463" s="1">
        <v>0</v>
      </c>
      <c r="AGS1463" s="1">
        <v>0</v>
      </c>
      <c r="AGT1463" s="1">
        <v>0</v>
      </c>
      <c r="AGU1463" s="1">
        <v>0</v>
      </c>
      <c r="AGV1463" s="1">
        <v>0</v>
      </c>
      <c r="AGW1463" s="1">
        <v>0</v>
      </c>
      <c r="AGX1463" s="1">
        <v>0</v>
      </c>
      <c r="AGY1463" s="1">
        <v>0</v>
      </c>
      <c r="AGZ1463" s="1">
        <v>0</v>
      </c>
      <c r="AHA1463" s="1">
        <v>0</v>
      </c>
      <c r="AHB1463" s="1">
        <v>0</v>
      </c>
      <c r="AHC1463" s="1">
        <v>1</v>
      </c>
      <c r="AHD1463" s="1">
        <v>0</v>
      </c>
      <c r="AHE1463" s="1">
        <v>0</v>
      </c>
      <c r="AHF1463" s="1">
        <v>0</v>
      </c>
      <c r="AHH1463" s="1">
        <v>0</v>
      </c>
      <c r="AHI1463" s="1">
        <v>0</v>
      </c>
      <c r="AHK1463" s="1">
        <v>0</v>
      </c>
      <c r="AHL1463" s="1">
        <v>0</v>
      </c>
      <c r="AHM1463" s="1">
        <v>0</v>
      </c>
      <c r="AHN1463" s="1">
        <v>0</v>
      </c>
      <c r="AHO1463" s="1">
        <v>0</v>
      </c>
      <c r="AHP1463" s="1">
        <v>0</v>
      </c>
      <c r="AHQ1463" s="1">
        <v>0</v>
      </c>
      <c r="AHR1463" s="1">
        <v>4</v>
      </c>
      <c r="AIM1463" s="1">
        <v>2</v>
      </c>
      <c r="AIN1463" s="1">
        <v>0</v>
      </c>
      <c r="AIO1463" s="1">
        <v>0</v>
      </c>
      <c r="AIP1463" s="1">
        <v>1</v>
      </c>
      <c r="AIQ1463" s="1">
        <v>1</v>
      </c>
      <c r="AIR1463" s="1">
        <v>1</v>
      </c>
      <c r="AIS1463" s="1">
        <v>1</v>
      </c>
      <c r="AIT1463" s="1">
        <v>1</v>
      </c>
      <c r="AIU1463" s="1">
        <v>0</v>
      </c>
      <c r="AIV1463" s="1">
        <v>0</v>
      </c>
      <c r="AIW1463" s="1">
        <v>0</v>
      </c>
      <c r="AIX1463" s="1">
        <v>59</v>
      </c>
    </row>
    <row r="1464" spans="1:951" s="80" customFormat="1">
      <c r="B1464" s="80">
        <v>2</v>
      </c>
      <c r="C1464" s="80">
        <v>1</v>
      </c>
      <c r="D1464" s="80" t="s">
        <v>2802</v>
      </c>
      <c r="E1464" s="80" t="s">
        <v>4526</v>
      </c>
      <c r="O1464" s="80">
        <v>0</v>
      </c>
      <c r="P1464" s="80">
        <v>0</v>
      </c>
      <c r="Z1464" s="80">
        <v>0</v>
      </c>
      <c r="AA1464" s="80">
        <v>2</v>
      </c>
      <c r="AB1464" s="80" t="s">
        <v>9580</v>
      </c>
      <c r="AC1464" s="80">
        <v>5</v>
      </c>
      <c r="AD1464" s="80">
        <v>0</v>
      </c>
      <c r="AE1464" s="80">
        <v>0</v>
      </c>
      <c r="AG1464" s="80">
        <v>0</v>
      </c>
      <c r="AI1464" s="80">
        <v>110</v>
      </c>
      <c r="DR1464" s="80">
        <v>88</v>
      </c>
      <c r="HA1464" s="80">
        <v>2</v>
      </c>
      <c r="HT1464" s="80">
        <v>0</v>
      </c>
      <c r="IP1464" s="80">
        <v>100</v>
      </c>
      <c r="LX1464" s="80">
        <v>71</v>
      </c>
      <c r="PG1464" s="80">
        <v>16</v>
      </c>
      <c r="SP1464" s="80">
        <v>97.1</v>
      </c>
      <c r="VX1464" s="80">
        <v>1</v>
      </c>
      <c r="WQ1464" s="80">
        <v>0</v>
      </c>
      <c r="AGS1464" s="80">
        <v>0</v>
      </c>
      <c r="AGT1464" s="80">
        <v>0</v>
      </c>
      <c r="AGU1464" s="80">
        <v>0</v>
      </c>
      <c r="AGV1464" s="80">
        <v>0</v>
      </c>
      <c r="AGW1464" s="80">
        <v>0</v>
      </c>
      <c r="AGX1464" s="80">
        <v>0</v>
      </c>
      <c r="AGY1464" s="80">
        <v>0</v>
      </c>
      <c r="AGZ1464" s="80">
        <v>0</v>
      </c>
      <c r="AHA1464" s="80">
        <v>0</v>
      </c>
      <c r="AHB1464" s="80">
        <v>0</v>
      </c>
      <c r="AHC1464" s="80">
        <v>1</v>
      </c>
      <c r="AHD1464" s="80">
        <v>0</v>
      </c>
      <c r="AHE1464" s="80">
        <v>0</v>
      </c>
      <c r="AHF1464" s="80">
        <v>0</v>
      </c>
      <c r="AHH1464" s="80">
        <v>0</v>
      </c>
      <c r="AHI1464" s="80">
        <v>0</v>
      </c>
      <c r="AHK1464" s="80">
        <v>0</v>
      </c>
      <c r="AHL1464" s="80">
        <v>0</v>
      </c>
      <c r="AHM1464" s="80">
        <v>0</v>
      </c>
      <c r="AHN1464" s="80">
        <v>0</v>
      </c>
      <c r="AHO1464" s="80">
        <v>0</v>
      </c>
      <c r="AHP1464" s="80">
        <v>0</v>
      </c>
      <c r="AHQ1464" s="80">
        <v>0</v>
      </c>
      <c r="AHR1464" s="80">
        <v>4</v>
      </c>
      <c r="AIN1464" s="80">
        <v>0</v>
      </c>
      <c r="AIO1464" s="80">
        <v>0</v>
      </c>
      <c r="AIT1464" s="80">
        <v>1</v>
      </c>
      <c r="AIU1464" s="80">
        <v>0</v>
      </c>
      <c r="AIV1464" s="80">
        <v>0</v>
      </c>
      <c r="AIW1464" s="80">
        <v>0</v>
      </c>
      <c r="AIX1464" s="80">
        <v>38</v>
      </c>
    </row>
    <row r="1465" spans="1:951" s="14" customFormat="1">
      <c r="A1465" s="14">
        <v>307</v>
      </c>
      <c r="B1465" s="14">
        <v>1</v>
      </c>
      <c r="C1465" s="14">
        <v>0</v>
      </c>
      <c r="F1465" s="63"/>
      <c r="G1465" s="58"/>
      <c r="Z1465" s="14">
        <v>0</v>
      </c>
      <c r="AA1465" s="14">
        <v>2</v>
      </c>
      <c r="AB1465" s="58"/>
      <c r="AC1465" s="14">
        <v>0</v>
      </c>
      <c r="AE1465" s="14">
        <v>0</v>
      </c>
      <c r="AG1465" s="14">
        <v>0</v>
      </c>
      <c r="AAI1465" s="63"/>
      <c r="AAJ1465" s="58"/>
      <c r="AAO1465" s="63"/>
      <c r="AAP1465" s="58"/>
      <c r="AAU1465" s="63"/>
      <c r="AAV1465" s="58"/>
      <c r="ABB1465" s="63"/>
      <c r="ABC1465" s="63"/>
      <c r="ABD1465" s="63"/>
      <c r="ABE1465" s="58"/>
      <c r="ABF1465" s="58"/>
      <c r="ABG1465" s="58"/>
      <c r="ABQ1465" s="63"/>
      <c r="ABR1465" s="63"/>
      <c r="ABS1465" s="58"/>
      <c r="ABT1465" s="58"/>
      <c r="ACG1465" s="63"/>
      <c r="ACH1465" s="63"/>
      <c r="ACI1465" s="63"/>
      <c r="ACJ1465" s="63"/>
      <c r="ACK1465" s="63"/>
      <c r="ACL1465" s="63"/>
      <c r="ACM1465" s="63"/>
      <c r="ACN1465" s="63"/>
      <c r="ACO1465" s="63"/>
      <c r="ACP1465" s="63"/>
      <c r="ACQ1465" s="58"/>
      <c r="ACR1465" s="58"/>
      <c r="ACS1465" s="58"/>
      <c r="ADB1465" s="63"/>
      <c r="ADC1465" s="63"/>
      <c r="ADD1465" s="58"/>
      <c r="ADE1465" s="58"/>
      <c r="AGM1465" s="63"/>
      <c r="AGN1465" s="58"/>
      <c r="AGS1465" s="14">
        <v>0</v>
      </c>
      <c r="AGT1465" s="14">
        <v>0</v>
      </c>
      <c r="AGU1465" s="14">
        <v>0</v>
      </c>
      <c r="AGV1465" s="14">
        <v>0</v>
      </c>
      <c r="AGW1465" s="14">
        <v>0</v>
      </c>
      <c r="AGX1465" s="14">
        <v>0</v>
      </c>
      <c r="AGY1465" s="14">
        <v>0</v>
      </c>
      <c r="AGZ1465" s="14">
        <v>0</v>
      </c>
      <c r="AHA1465" s="14">
        <v>0</v>
      </c>
      <c r="AHB1465" s="14">
        <v>0</v>
      </c>
      <c r="AHC1465" s="14">
        <v>1</v>
      </c>
      <c r="AHD1465" s="14">
        <v>0</v>
      </c>
      <c r="AHE1465" s="14">
        <v>0</v>
      </c>
      <c r="AHF1465" s="14">
        <v>0</v>
      </c>
      <c r="AHH1465" s="14">
        <v>0</v>
      </c>
      <c r="AHI1465" s="14">
        <v>0</v>
      </c>
      <c r="AHK1465" s="14">
        <v>0</v>
      </c>
      <c r="AHL1465" s="14">
        <v>0</v>
      </c>
      <c r="AHM1465" s="14">
        <v>0</v>
      </c>
      <c r="AHN1465" s="14">
        <v>0</v>
      </c>
      <c r="AHO1465" s="14">
        <v>0</v>
      </c>
      <c r="AHP1465" s="14">
        <v>0</v>
      </c>
      <c r="AHQ1465" s="14">
        <v>0</v>
      </c>
      <c r="AHV1465" s="63"/>
      <c r="AHW1465" s="58"/>
      <c r="AIB1465" s="63"/>
      <c r="AIC1465" s="58"/>
      <c r="AIH1465" s="63"/>
      <c r="AII1465" s="58"/>
      <c r="AIM1465" s="14">
        <v>0</v>
      </c>
      <c r="AIN1465" s="14">
        <v>0</v>
      </c>
      <c r="AIO1465" s="14">
        <v>0</v>
      </c>
      <c r="AIT1465" s="60">
        <v>0</v>
      </c>
      <c r="AIU1465" s="58" t="s">
        <v>2308</v>
      </c>
      <c r="AIV1465" s="14">
        <v>0</v>
      </c>
      <c r="AJB1465" s="63"/>
      <c r="AJC1465" s="58"/>
      <c r="AJH1465" s="63"/>
      <c r="AJI1465" s="58"/>
      <c r="AJN1465" s="63"/>
      <c r="AJO1465" s="58"/>
    </row>
    <row r="1466" spans="1:951" s="14" customFormat="1">
      <c r="B1466" s="14">
        <v>2</v>
      </c>
      <c r="C1466" s="14">
        <v>1</v>
      </c>
      <c r="D1466" s="14" t="s">
        <v>9581</v>
      </c>
      <c r="F1466" s="63"/>
      <c r="G1466" s="58"/>
      <c r="H1466" s="87"/>
      <c r="O1466" s="14">
        <v>0</v>
      </c>
      <c r="Z1466" s="14">
        <v>0</v>
      </c>
      <c r="AA1466" s="14">
        <v>2</v>
      </c>
      <c r="AB1466" s="58"/>
      <c r="AC1466" s="14">
        <v>2</v>
      </c>
      <c r="AD1466" s="14">
        <v>0</v>
      </c>
      <c r="AE1466" s="14">
        <v>1</v>
      </c>
      <c r="AF1466" s="14">
        <v>0</v>
      </c>
      <c r="AG1466" s="14">
        <v>0</v>
      </c>
      <c r="AI1466" s="14">
        <v>152</v>
      </c>
      <c r="AK1466" s="14">
        <v>148</v>
      </c>
      <c r="DR1466" s="14">
        <v>70</v>
      </c>
      <c r="DT1466" s="14">
        <v>76</v>
      </c>
      <c r="HA1466" s="14">
        <v>0</v>
      </c>
      <c r="HC1466" s="14">
        <v>0</v>
      </c>
      <c r="HT1466" s="14">
        <v>0</v>
      </c>
      <c r="HV1466" s="14">
        <v>0</v>
      </c>
      <c r="IP1466" s="87">
        <v>95</v>
      </c>
      <c r="IQ1466" s="87"/>
      <c r="IR1466" s="87">
        <v>95</v>
      </c>
      <c r="IS1466" s="87"/>
      <c r="IT1466" s="87"/>
      <c r="IU1466" s="87"/>
      <c r="IV1466" s="87"/>
      <c r="IW1466" s="87"/>
      <c r="IX1466" s="87"/>
      <c r="IY1466" s="87"/>
      <c r="IZ1466" s="87"/>
      <c r="JA1466" s="87"/>
      <c r="JB1466" s="87"/>
      <c r="JC1466" s="87"/>
      <c r="JD1466" s="87"/>
      <c r="JE1466" s="87"/>
      <c r="JF1466" s="87"/>
      <c r="JG1466" s="87"/>
      <c r="JH1466" s="87"/>
      <c r="JI1466" s="87"/>
      <c r="JJ1466" s="87"/>
      <c r="JK1466" s="87"/>
      <c r="JL1466" s="87"/>
      <c r="JM1466" s="87"/>
      <c r="JN1466" s="87"/>
      <c r="JO1466" s="87"/>
      <c r="JP1466" s="87"/>
      <c r="JQ1466" s="87"/>
      <c r="JR1466" s="87"/>
      <c r="JS1466" s="87"/>
      <c r="JT1466" s="87"/>
      <c r="JU1466" s="87"/>
      <c r="JV1466" s="87"/>
      <c r="JW1466" s="87"/>
      <c r="JX1466" s="87"/>
      <c r="JY1466" s="87"/>
      <c r="JZ1466" s="87"/>
      <c r="KA1466" s="87"/>
      <c r="KB1466" s="87"/>
      <c r="KC1466" s="87"/>
      <c r="KD1466" s="87"/>
      <c r="KE1466" s="87"/>
      <c r="KF1466" s="87"/>
      <c r="KG1466" s="87"/>
      <c r="KH1466" s="87"/>
      <c r="KI1466" s="87"/>
      <c r="KJ1466" s="87"/>
      <c r="KK1466" s="87"/>
      <c r="KL1466" s="87"/>
      <c r="KM1466" s="87"/>
      <c r="KN1466" s="87"/>
      <c r="KO1466" s="87"/>
      <c r="KP1466" s="87"/>
      <c r="KQ1466" s="87"/>
      <c r="KR1466" s="87"/>
      <c r="KS1466" s="87"/>
      <c r="KT1466" s="87"/>
      <c r="KU1466" s="87"/>
      <c r="KV1466" s="87"/>
      <c r="KW1466" s="87"/>
      <c r="KX1466" s="87"/>
      <c r="KY1466" s="87"/>
      <c r="KZ1466" s="87"/>
      <c r="LA1466" s="87"/>
      <c r="LB1466" s="87"/>
      <c r="LC1466" s="87"/>
      <c r="LD1466" s="87"/>
      <c r="LE1466" s="87"/>
      <c r="LF1466" s="87"/>
      <c r="LG1466" s="87"/>
      <c r="LH1466" s="87"/>
      <c r="LI1466" s="87"/>
      <c r="LJ1466" s="87"/>
      <c r="LK1466" s="87"/>
      <c r="LL1466" s="87"/>
      <c r="LM1466" s="87"/>
      <c r="LN1466" s="87"/>
      <c r="LO1466" s="87"/>
      <c r="LP1466" s="87"/>
      <c r="LQ1466" s="87"/>
      <c r="LR1466" s="87"/>
      <c r="LS1466" s="87"/>
      <c r="LT1466" s="87"/>
      <c r="LU1466" s="87"/>
      <c r="LV1466" s="87"/>
      <c r="LW1466" s="87"/>
      <c r="LX1466" s="14">
        <v>72</v>
      </c>
      <c r="LZ1466" s="14">
        <v>66</v>
      </c>
      <c r="PG1466" s="14">
        <v>18</v>
      </c>
      <c r="PI1466" s="14">
        <v>22</v>
      </c>
      <c r="SP1466" s="14">
        <v>96.2</v>
      </c>
      <c r="SQ1466" s="14">
        <v>96</v>
      </c>
      <c r="SR1466" s="14">
        <v>97.3</v>
      </c>
      <c r="VX1466" s="87">
        <v>1</v>
      </c>
      <c r="VY1466" s="87">
        <v>0</v>
      </c>
      <c r="VZ1466" s="87">
        <v>0</v>
      </c>
      <c r="WA1466" s="87"/>
      <c r="WB1466" s="87"/>
      <c r="WC1466" s="87"/>
      <c r="WD1466" s="87"/>
      <c r="WE1466" s="87"/>
      <c r="WF1466" s="87"/>
      <c r="WG1466" s="87"/>
      <c r="WH1466" s="87"/>
      <c r="WI1466" s="87"/>
      <c r="WJ1466" s="87"/>
      <c r="WK1466" s="87"/>
      <c r="WL1466" s="87"/>
      <c r="WM1466" s="87"/>
      <c r="WN1466" s="87"/>
      <c r="WO1466" s="87"/>
      <c r="WP1466" s="87"/>
      <c r="WQ1466" s="14">
        <v>0</v>
      </c>
      <c r="WS1466" s="14">
        <v>0</v>
      </c>
      <c r="AAI1466" s="63"/>
      <c r="AAJ1466" s="58"/>
      <c r="AAK1466" s="87"/>
      <c r="AAO1466" s="63"/>
      <c r="AAP1466" s="58"/>
      <c r="AAQ1466" s="87"/>
      <c r="AAU1466" s="63"/>
      <c r="AAV1466" s="58"/>
      <c r="AAW1466" s="87"/>
      <c r="AAY1466" s="14">
        <v>22</v>
      </c>
      <c r="ABB1466" s="14">
        <v>11.5</v>
      </c>
      <c r="ABC1466" s="63"/>
      <c r="ABD1466" s="63"/>
      <c r="ABE1466" s="58" t="s">
        <v>9582</v>
      </c>
      <c r="ABF1466" s="58"/>
      <c r="ABG1466" s="58"/>
      <c r="ABH1466" s="87"/>
      <c r="ABI1466" s="87"/>
      <c r="ABM1466" s="14">
        <v>8.49</v>
      </c>
      <c r="ABO1466" s="14">
        <v>204</v>
      </c>
      <c r="ABQ1466" s="63"/>
      <c r="ABR1466" s="63"/>
      <c r="ABS1466" s="58"/>
      <c r="ABT1466" s="58"/>
      <c r="ABU1466" s="87">
        <v>140</v>
      </c>
      <c r="ABV1466" s="87"/>
      <c r="ABW1466" s="87"/>
      <c r="ABX1466" s="14">
        <v>3.7</v>
      </c>
      <c r="ACA1466" s="14">
        <v>101</v>
      </c>
      <c r="ACD1466" s="14">
        <v>8.8000000000000007</v>
      </c>
      <c r="ACG1466" s="14">
        <v>107</v>
      </c>
      <c r="ACH1466" s="63"/>
      <c r="ACI1466" s="63"/>
      <c r="ACJ1466" s="63"/>
      <c r="ACK1466" s="63"/>
      <c r="ACL1466" s="63"/>
      <c r="ACM1466" s="63"/>
      <c r="ACN1466" s="63"/>
      <c r="ACO1466" s="63"/>
      <c r="ACP1466" s="63"/>
      <c r="ACQ1466" s="58" t="s">
        <v>9583</v>
      </c>
      <c r="ACR1466" s="58"/>
      <c r="ACS1466" s="58"/>
      <c r="ACT1466" s="87">
        <v>0.81</v>
      </c>
      <c r="ACU1466" s="87"/>
      <c r="ACV1466" s="87"/>
      <c r="ACW1466" s="14">
        <v>17</v>
      </c>
      <c r="ADB1466" s="63"/>
      <c r="ADC1466" s="63"/>
      <c r="ADD1466" s="58"/>
      <c r="ADE1466" s="58"/>
      <c r="ADF1466" s="87"/>
      <c r="ADG1466" s="87"/>
      <c r="ADH1466" s="87"/>
      <c r="ADI1466" s="87"/>
      <c r="ADO1466" s="87"/>
      <c r="AGM1466" s="63"/>
      <c r="AGN1466" s="58"/>
      <c r="AGO1466" s="87"/>
      <c r="AGS1466" s="14">
        <v>0</v>
      </c>
      <c r="AGT1466" s="14">
        <v>0</v>
      </c>
      <c r="AGU1466" s="14">
        <v>0</v>
      </c>
      <c r="AGV1466" s="14">
        <v>0</v>
      </c>
      <c r="AGW1466" s="14">
        <v>0</v>
      </c>
      <c r="AGX1466" s="14">
        <v>0</v>
      </c>
      <c r="AGY1466" s="14">
        <v>0</v>
      </c>
      <c r="AGZ1466" s="14">
        <v>1</v>
      </c>
      <c r="AHA1466" s="14">
        <v>0</v>
      </c>
      <c r="AHB1466" s="14">
        <v>0</v>
      </c>
      <c r="AHC1466" s="14">
        <v>1</v>
      </c>
      <c r="AHD1466" s="14">
        <v>0</v>
      </c>
      <c r="AHE1466" s="14">
        <v>0</v>
      </c>
      <c r="AHF1466" s="14">
        <v>0</v>
      </c>
      <c r="AHH1466" s="14">
        <v>0</v>
      </c>
      <c r="AHI1466" s="14">
        <v>0</v>
      </c>
      <c r="AHK1466" s="14">
        <v>0</v>
      </c>
      <c r="AHL1466" s="14">
        <v>0</v>
      </c>
      <c r="AHM1466" s="14">
        <v>0</v>
      </c>
      <c r="AHN1466" s="14">
        <v>0</v>
      </c>
      <c r="AHO1466" s="14">
        <v>0</v>
      </c>
      <c r="AHP1466" s="14">
        <v>0</v>
      </c>
      <c r="AHQ1466" s="14">
        <v>0</v>
      </c>
      <c r="AHR1466" s="14">
        <v>0</v>
      </c>
      <c r="AHV1466" s="63"/>
      <c r="AHW1466" s="58"/>
      <c r="AHX1466" s="87"/>
      <c r="AIB1466" s="63"/>
      <c r="AIC1466" s="58"/>
      <c r="AID1466" s="87"/>
      <c r="AIH1466" s="63"/>
      <c r="AII1466" s="58"/>
      <c r="AIJ1466" s="87"/>
      <c r="AIM1466" s="14">
        <v>0</v>
      </c>
      <c r="AIN1466" s="14">
        <v>0</v>
      </c>
      <c r="AIO1466" s="14">
        <v>0</v>
      </c>
      <c r="AIT1466" s="60">
        <v>2</v>
      </c>
      <c r="AIU1466" s="58" t="s">
        <v>2308</v>
      </c>
      <c r="AIV1466" s="87">
        <v>0</v>
      </c>
      <c r="AIW1466" s="14">
        <v>0</v>
      </c>
      <c r="AIX1466" s="14">
        <v>80</v>
      </c>
      <c r="AIY1466" s="14">
        <v>42</v>
      </c>
      <c r="AJB1466" s="63"/>
      <c r="AJC1466" s="58"/>
      <c r="AJD1466" s="87"/>
      <c r="AJH1466" s="63"/>
      <c r="AJI1466" s="58"/>
      <c r="AJJ1466" s="87"/>
      <c r="AJN1466" s="63"/>
      <c r="AJO1466" s="58"/>
    </row>
    <row r="1467" spans="1:951" s="31" customFormat="1">
      <c r="B1467" s="31">
        <v>3</v>
      </c>
      <c r="C1467" s="31">
        <v>0</v>
      </c>
      <c r="F1467" s="82"/>
      <c r="G1467" s="83"/>
      <c r="Z1467" s="31">
        <v>0</v>
      </c>
      <c r="AA1467" s="31">
        <v>2</v>
      </c>
      <c r="AB1467" s="83" t="s">
        <v>9584</v>
      </c>
      <c r="AC1467" s="31">
        <v>0</v>
      </c>
      <c r="AE1467" s="31">
        <v>0</v>
      </c>
      <c r="AG1467" s="31">
        <v>0</v>
      </c>
      <c r="AI1467" s="31">
        <v>168</v>
      </c>
      <c r="DR1467" s="31">
        <v>80</v>
      </c>
      <c r="HA1467" s="31">
        <v>0</v>
      </c>
      <c r="HT1467" s="31">
        <v>0</v>
      </c>
      <c r="HX1467" s="82"/>
      <c r="HY1467" s="82"/>
      <c r="HZ1467" s="82"/>
      <c r="IA1467" s="82"/>
      <c r="IB1467" s="82"/>
      <c r="IC1467" s="82"/>
      <c r="ID1467" s="82"/>
      <c r="IE1467" s="82"/>
      <c r="IF1467" s="82"/>
      <c r="IG1467" s="82"/>
      <c r="IH1467" s="82"/>
      <c r="II1467" s="82"/>
      <c r="IJ1467" s="82"/>
      <c r="IK1467" s="82"/>
      <c r="IL1467" s="82"/>
      <c r="IM1467" s="83"/>
      <c r="IN1467" s="83"/>
      <c r="IO1467" s="83"/>
      <c r="IP1467" s="31">
        <v>92.5</v>
      </c>
      <c r="IQ1467" s="31">
        <v>92.5</v>
      </c>
      <c r="LX1467" s="31">
        <v>62</v>
      </c>
      <c r="PG1467" s="31">
        <v>18</v>
      </c>
      <c r="SP1467" s="83" t="s">
        <v>7597</v>
      </c>
      <c r="SQ1467" s="83"/>
      <c r="SR1467" s="83"/>
      <c r="SS1467" s="83"/>
      <c r="ST1467" s="83"/>
      <c r="SU1467" s="83"/>
      <c r="SV1467" s="83"/>
      <c r="SW1467" s="83"/>
      <c r="SX1467" s="83"/>
      <c r="SY1467" s="83"/>
      <c r="SZ1467" s="83"/>
      <c r="TA1467" s="83"/>
      <c r="TB1467" s="83"/>
      <c r="TC1467" s="83"/>
      <c r="TD1467" s="83"/>
      <c r="TE1467" s="83"/>
      <c r="TF1467" s="83"/>
      <c r="TG1467" s="83"/>
      <c r="TH1467" s="83"/>
      <c r="TI1467" s="83"/>
      <c r="TJ1467" s="83"/>
      <c r="TK1467" s="83"/>
      <c r="TL1467" s="83"/>
      <c r="TM1467" s="83"/>
      <c r="TN1467" s="83"/>
      <c r="TO1467" s="83"/>
      <c r="TP1467" s="83"/>
      <c r="TQ1467" s="83"/>
      <c r="TR1467" s="83"/>
      <c r="TS1467" s="83"/>
      <c r="TT1467" s="83"/>
      <c r="TU1467" s="83"/>
      <c r="TV1467" s="83"/>
      <c r="TW1467" s="83"/>
      <c r="TX1467" s="83"/>
      <c r="TY1467" s="83"/>
      <c r="TZ1467" s="83"/>
      <c r="UA1467" s="83"/>
      <c r="UB1467" s="83"/>
      <c r="UC1467" s="83"/>
      <c r="UD1467" s="83"/>
      <c r="UE1467" s="83"/>
      <c r="UF1467" s="83"/>
      <c r="UG1467" s="83"/>
      <c r="UH1467" s="83"/>
      <c r="UI1467" s="83"/>
      <c r="UJ1467" s="83"/>
      <c r="UK1467" s="83"/>
      <c r="UL1467" s="83"/>
      <c r="UM1467" s="83"/>
      <c r="UN1467" s="83"/>
      <c r="UO1467" s="83"/>
      <c r="UP1467" s="83"/>
      <c r="UQ1467" s="83"/>
      <c r="UR1467" s="83"/>
      <c r="US1467" s="83"/>
      <c r="UT1467" s="83"/>
      <c r="UU1467" s="83"/>
      <c r="UV1467" s="83"/>
      <c r="UW1467" s="83"/>
      <c r="UX1467" s="83"/>
      <c r="UY1467" s="83"/>
      <c r="UZ1467" s="83"/>
      <c r="VA1467" s="83"/>
      <c r="VB1467" s="83"/>
      <c r="VC1467" s="83"/>
      <c r="VD1467" s="83"/>
      <c r="VE1467" s="83"/>
      <c r="VF1467" s="83"/>
      <c r="VG1467" s="83"/>
      <c r="VH1467" s="83"/>
      <c r="VI1467" s="83"/>
      <c r="VJ1467" s="83"/>
      <c r="VK1467" s="83"/>
      <c r="VL1467" s="83"/>
      <c r="VM1467" s="83"/>
      <c r="VN1467" s="83"/>
      <c r="VO1467" s="83"/>
      <c r="VP1467" s="83"/>
      <c r="VQ1467" s="83"/>
      <c r="VR1467" s="83"/>
      <c r="VS1467" s="83"/>
      <c r="VT1467" s="83"/>
      <c r="VU1467" s="83"/>
      <c r="VV1467" s="83"/>
      <c r="VW1467" s="83"/>
      <c r="VX1467" s="31">
        <v>0</v>
      </c>
      <c r="WQ1467" s="31">
        <v>0</v>
      </c>
      <c r="WR1467" s="31">
        <v>0</v>
      </c>
      <c r="AAE1467" s="82"/>
      <c r="AAF1467" s="82"/>
      <c r="AAG1467" s="82"/>
      <c r="AAI1467" s="82"/>
      <c r="AAJ1467" s="83"/>
      <c r="AAO1467" s="82"/>
      <c r="AAP1467" s="83"/>
      <c r="AAU1467" s="82"/>
      <c r="AAV1467" s="83"/>
      <c r="AGM1467" s="82"/>
      <c r="AGN1467" s="83"/>
      <c r="AGS1467" s="31">
        <v>0</v>
      </c>
      <c r="AGT1467" s="31">
        <v>0</v>
      </c>
      <c r="AGU1467" s="31">
        <v>0</v>
      </c>
      <c r="AGV1467" s="31">
        <v>0</v>
      </c>
      <c r="AGW1467" s="31">
        <v>0</v>
      </c>
      <c r="AGX1467" s="31">
        <v>0</v>
      </c>
      <c r="AGY1467" s="31">
        <v>0</v>
      </c>
      <c r="AGZ1467" s="31">
        <v>0</v>
      </c>
      <c r="AHA1467" s="31">
        <v>0</v>
      </c>
      <c r="AHB1467" s="31">
        <v>0</v>
      </c>
      <c r="AHC1467" s="31">
        <v>1</v>
      </c>
      <c r="AHD1467" s="31">
        <v>0</v>
      </c>
      <c r="AHE1467" s="31">
        <v>0</v>
      </c>
      <c r="AHF1467" s="31">
        <v>0</v>
      </c>
      <c r="AHH1467" s="31">
        <v>0</v>
      </c>
      <c r="AHI1467" s="31">
        <v>0</v>
      </c>
      <c r="AHK1467" s="31">
        <v>0</v>
      </c>
      <c r="AHL1467" s="31">
        <v>0</v>
      </c>
      <c r="AHM1467" s="31">
        <v>0</v>
      </c>
      <c r="AHN1467" s="31">
        <v>0</v>
      </c>
      <c r="AHO1467" s="31">
        <v>0</v>
      </c>
      <c r="AHP1467" s="31">
        <v>0</v>
      </c>
      <c r="AHQ1467" s="31">
        <v>0</v>
      </c>
      <c r="AHR1467" s="31">
        <v>0</v>
      </c>
      <c r="AHV1467" s="82"/>
      <c r="AHW1467" s="83"/>
      <c r="AIB1467" s="82"/>
      <c r="AIC1467" s="83"/>
      <c r="AIH1467" s="82"/>
      <c r="AII1467" s="83"/>
      <c r="AIM1467" s="31">
        <v>0</v>
      </c>
      <c r="AIN1467" s="31">
        <v>0</v>
      </c>
      <c r="AIO1467" s="31">
        <v>0</v>
      </c>
      <c r="AIT1467" s="84">
        <v>1</v>
      </c>
      <c r="AIU1467" s="83" t="s">
        <v>2308</v>
      </c>
      <c r="AIV1467" s="31">
        <v>0</v>
      </c>
      <c r="AIW1467" s="31">
        <v>0</v>
      </c>
      <c r="AIX1467" s="31">
        <v>29</v>
      </c>
      <c r="AJB1467" s="82"/>
      <c r="AJC1467" s="83"/>
      <c r="AJH1467" s="82"/>
      <c r="AJI1467" s="83"/>
      <c r="AJN1467" s="82"/>
      <c r="AJO1467" s="83"/>
    </row>
    <row r="1468" spans="1:951" s="1" customFormat="1">
      <c r="A1468" s="1">
        <v>308</v>
      </c>
      <c r="B1468" s="1">
        <v>1</v>
      </c>
      <c r="C1468" s="1">
        <v>1</v>
      </c>
      <c r="D1468" s="1" t="s">
        <v>9585</v>
      </c>
      <c r="O1468" s="1">
        <v>0</v>
      </c>
      <c r="Z1468" s="1">
        <v>0</v>
      </c>
      <c r="AA1468" s="1">
        <v>1</v>
      </c>
      <c r="AB1468" s="1" t="s">
        <v>9586</v>
      </c>
      <c r="AC1468" s="1">
        <v>0</v>
      </c>
      <c r="AE1468" s="1">
        <v>1</v>
      </c>
      <c r="AF1468" s="1">
        <v>0</v>
      </c>
      <c r="AG1468" s="1">
        <v>0</v>
      </c>
      <c r="AJ1468" s="1">
        <v>112</v>
      </c>
      <c r="DS1468" s="1">
        <v>70</v>
      </c>
      <c r="HB1468" s="1">
        <v>0</v>
      </c>
      <c r="HU1468" s="1">
        <v>0</v>
      </c>
      <c r="IP1468" s="1">
        <v>89.5</v>
      </c>
      <c r="IQ1468" s="1">
        <v>95</v>
      </c>
      <c r="LY1468" s="1">
        <v>74</v>
      </c>
      <c r="PH1468" s="1">
        <v>24</v>
      </c>
      <c r="SQ1468" s="1">
        <v>98.6</v>
      </c>
      <c r="VY1468" s="1">
        <v>0</v>
      </c>
      <c r="WQ1468" s="1">
        <v>0</v>
      </c>
      <c r="WR1468" s="1">
        <v>1</v>
      </c>
      <c r="AGS1468" s="1">
        <v>0</v>
      </c>
      <c r="AGT1468" s="1">
        <v>0</v>
      </c>
      <c r="AGU1468" s="1">
        <v>0</v>
      </c>
      <c r="AGV1468" s="1">
        <v>0</v>
      </c>
      <c r="AGW1468" s="1">
        <v>1</v>
      </c>
      <c r="AGX1468" s="1">
        <v>1</v>
      </c>
      <c r="AGY1468" s="1">
        <v>0</v>
      </c>
      <c r="AGZ1468" s="1">
        <v>0</v>
      </c>
      <c r="AHA1468" s="1">
        <v>0</v>
      </c>
      <c r="AHB1468" s="1">
        <v>0</v>
      </c>
      <c r="AHC1468" s="1">
        <v>1</v>
      </c>
      <c r="AHD1468" s="1">
        <v>0</v>
      </c>
      <c r="AHE1468" s="1">
        <v>0</v>
      </c>
      <c r="AHF1468" s="1">
        <v>0</v>
      </c>
      <c r="AHH1468" s="1">
        <v>0</v>
      </c>
      <c r="AHI1468" s="1">
        <v>0</v>
      </c>
      <c r="AHK1468" s="1">
        <v>0</v>
      </c>
      <c r="AHL1468" s="1">
        <v>0</v>
      </c>
      <c r="AHM1468" s="1">
        <v>0</v>
      </c>
      <c r="AHN1468" s="1">
        <v>0</v>
      </c>
      <c r="AHO1468" s="1">
        <v>0</v>
      </c>
      <c r="AHP1468" s="1">
        <v>0</v>
      </c>
      <c r="AHQ1468" s="1">
        <v>0</v>
      </c>
      <c r="AHR1468" s="1">
        <v>0</v>
      </c>
      <c r="AIM1468" s="1">
        <v>0</v>
      </c>
      <c r="AIN1468" s="1">
        <v>0</v>
      </c>
      <c r="AIO1468" s="1">
        <v>0</v>
      </c>
      <c r="AIP1468" s="1">
        <v>1</v>
      </c>
      <c r="AIQ1468" s="1">
        <v>1</v>
      </c>
      <c r="AIR1468" s="1">
        <v>0</v>
      </c>
      <c r="AIS1468" s="1">
        <v>1</v>
      </c>
      <c r="AIT1468" s="1">
        <v>1</v>
      </c>
      <c r="AIU1468" s="1">
        <v>0</v>
      </c>
      <c r="AIV1468" s="1">
        <v>0</v>
      </c>
      <c r="AIW1468" s="1">
        <v>0</v>
      </c>
      <c r="AIX1468" s="1">
        <v>35</v>
      </c>
    </row>
    <row r="1469" spans="1:951" s="1" customFormat="1">
      <c r="B1469" s="1">
        <v>2</v>
      </c>
      <c r="C1469" s="1">
        <v>0</v>
      </c>
      <c r="Z1469" s="1">
        <v>0</v>
      </c>
      <c r="AA1469" s="1">
        <v>1</v>
      </c>
      <c r="AB1469" s="1" t="s">
        <v>9587</v>
      </c>
      <c r="AC1469" s="1">
        <v>0</v>
      </c>
      <c r="AE1469" s="1">
        <v>0</v>
      </c>
      <c r="AG1469" s="1">
        <v>0</v>
      </c>
      <c r="AI1469" s="1">
        <v>122</v>
      </c>
      <c r="AK1469" s="1">
        <v>108</v>
      </c>
      <c r="DR1469" s="1">
        <v>62</v>
      </c>
      <c r="DT1469" s="1">
        <v>60</v>
      </c>
      <c r="HA1469" s="1">
        <v>0</v>
      </c>
      <c r="HC1469" s="1">
        <v>0</v>
      </c>
      <c r="HT1469" s="1">
        <v>0</v>
      </c>
      <c r="HV1469" s="1">
        <v>0</v>
      </c>
      <c r="IP1469" s="1">
        <v>98</v>
      </c>
      <c r="IQ1469" s="1">
        <v>97</v>
      </c>
      <c r="IR1469" s="1">
        <v>95</v>
      </c>
      <c r="LX1469" s="1">
        <v>69</v>
      </c>
      <c r="LZ1469" s="1">
        <v>62</v>
      </c>
      <c r="PG1469" s="1">
        <v>22</v>
      </c>
      <c r="PI1469" s="1">
        <v>18</v>
      </c>
      <c r="SP1469" s="1">
        <v>96.6</v>
      </c>
      <c r="SR1469" s="1">
        <v>96.2</v>
      </c>
      <c r="VX1469" s="1">
        <v>1</v>
      </c>
      <c r="VZ1469" s="1">
        <v>1</v>
      </c>
      <c r="WQ1469" s="1">
        <v>1</v>
      </c>
      <c r="WR1469" s="1">
        <v>0</v>
      </c>
      <c r="WS1469" s="1">
        <v>0</v>
      </c>
      <c r="ACG1469" s="1">
        <v>116</v>
      </c>
      <c r="AGS1469" s="1">
        <v>1</v>
      </c>
      <c r="AGT1469" s="1">
        <v>0</v>
      </c>
      <c r="AGU1469" s="1">
        <v>0</v>
      </c>
      <c r="AGV1469" s="1">
        <v>1</v>
      </c>
      <c r="AGW1469" s="1">
        <v>1</v>
      </c>
      <c r="AGX1469" s="1">
        <v>0</v>
      </c>
      <c r="AGY1469" s="1">
        <v>0</v>
      </c>
      <c r="AGZ1469" s="1">
        <v>0</v>
      </c>
      <c r="AHA1469" s="1">
        <v>0</v>
      </c>
      <c r="AHB1469" s="1">
        <v>0</v>
      </c>
      <c r="AHC1469" s="1">
        <v>1</v>
      </c>
      <c r="AHD1469" s="1">
        <v>0</v>
      </c>
      <c r="AHE1469" s="1">
        <v>0</v>
      </c>
      <c r="AHF1469" s="1">
        <v>0</v>
      </c>
      <c r="AHH1469" s="1">
        <v>0</v>
      </c>
      <c r="AHI1469" s="1">
        <v>0</v>
      </c>
      <c r="AHK1469" s="1">
        <v>0</v>
      </c>
      <c r="AHL1469" s="1">
        <v>0</v>
      </c>
      <c r="AHM1469" s="1">
        <v>0</v>
      </c>
      <c r="AHN1469" s="1">
        <v>0</v>
      </c>
      <c r="AHO1469" s="1">
        <v>0</v>
      </c>
      <c r="AHP1469" s="1">
        <v>0</v>
      </c>
      <c r="AHQ1469" s="1">
        <v>0</v>
      </c>
      <c r="AHR1469" s="1">
        <v>0</v>
      </c>
      <c r="AIM1469" s="1">
        <v>0</v>
      </c>
      <c r="AIN1469" s="1">
        <v>0</v>
      </c>
      <c r="AIO1469" s="1">
        <v>0</v>
      </c>
      <c r="AIR1469" s="1">
        <v>0</v>
      </c>
      <c r="AIT1469" s="1">
        <v>2</v>
      </c>
      <c r="AIU1469" s="1">
        <v>0</v>
      </c>
      <c r="AIV1469" s="1">
        <v>1</v>
      </c>
      <c r="AIW1469" s="1">
        <v>0</v>
      </c>
      <c r="AIX1469" s="1">
        <v>38</v>
      </c>
      <c r="AIY1469" s="1">
        <v>26</v>
      </c>
    </row>
    <row r="1470" spans="1:951" s="80" customFormat="1">
      <c r="B1470" s="80">
        <v>3</v>
      </c>
      <c r="C1470" s="80">
        <v>1</v>
      </c>
      <c r="D1470" s="80" t="s">
        <v>7703</v>
      </c>
      <c r="O1470" s="80">
        <v>0</v>
      </c>
      <c r="Z1470" s="80">
        <v>0</v>
      </c>
      <c r="AA1470" s="80">
        <v>2</v>
      </c>
      <c r="AB1470" s="80" t="s">
        <v>9588</v>
      </c>
      <c r="AC1470" s="80">
        <v>0</v>
      </c>
      <c r="AE1470" s="80">
        <v>1</v>
      </c>
      <c r="AF1470" s="80">
        <v>0</v>
      </c>
      <c r="AG1470" s="80">
        <v>0</v>
      </c>
      <c r="AI1470" s="80">
        <v>118</v>
      </c>
      <c r="AK1470" s="80">
        <v>110</v>
      </c>
      <c r="DR1470" s="80">
        <v>52</v>
      </c>
      <c r="DT1470" s="80">
        <v>58</v>
      </c>
      <c r="HA1470" s="80">
        <v>2</v>
      </c>
      <c r="HC1470" s="80">
        <v>2</v>
      </c>
      <c r="HT1470" s="80">
        <v>0</v>
      </c>
      <c r="HV1470" s="80">
        <v>0</v>
      </c>
      <c r="IP1470" s="80">
        <v>97</v>
      </c>
      <c r="IQ1470" s="80">
        <v>96</v>
      </c>
      <c r="IR1470" s="80">
        <v>96</v>
      </c>
      <c r="LX1470" s="80">
        <v>66</v>
      </c>
      <c r="LZ1470" s="80">
        <v>66</v>
      </c>
      <c r="PG1470" s="80">
        <v>24</v>
      </c>
      <c r="PH1470" s="80">
        <v>20</v>
      </c>
      <c r="PI1470" s="80">
        <v>18</v>
      </c>
      <c r="SP1470" s="80">
        <v>97.8</v>
      </c>
      <c r="SR1470" s="80">
        <v>97.5</v>
      </c>
      <c r="VX1470" s="80">
        <v>0</v>
      </c>
      <c r="VZ1470" s="80">
        <v>1</v>
      </c>
      <c r="WQ1470" s="80">
        <v>1</v>
      </c>
      <c r="WR1470" s="80">
        <v>0</v>
      </c>
      <c r="WS1470" s="80">
        <v>0</v>
      </c>
      <c r="ACG1470" s="80">
        <v>120</v>
      </c>
      <c r="AGS1470" s="80">
        <v>0</v>
      </c>
      <c r="AGT1470" s="80">
        <v>0</v>
      </c>
      <c r="AGU1470" s="80">
        <v>0</v>
      </c>
      <c r="AGV1470" s="80">
        <v>0</v>
      </c>
      <c r="AGW1470" s="80">
        <v>1</v>
      </c>
      <c r="AGX1470" s="80">
        <v>0</v>
      </c>
      <c r="AGY1470" s="80">
        <v>0</v>
      </c>
      <c r="AGZ1470" s="80">
        <v>0</v>
      </c>
      <c r="AHA1470" s="80">
        <v>0</v>
      </c>
      <c r="AHB1470" s="80">
        <v>0</v>
      </c>
      <c r="AHC1470" s="80">
        <v>1</v>
      </c>
      <c r="AHD1470" s="80">
        <v>0</v>
      </c>
      <c r="AHE1470" s="80">
        <v>0</v>
      </c>
      <c r="AHF1470" s="80">
        <v>0</v>
      </c>
      <c r="AHH1470" s="80">
        <v>0</v>
      </c>
      <c r="AHI1470" s="80">
        <v>0</v>
      </c>
      <c r="AHK1470" s="80">
        <v>0</v>
      </c>
      <c r="AHL1470" s="80">
        <v>0</v>
      </c>
      <c r="AHM1470" s="80">
        <v>0</v>
      </c>
      <c r="AHN1470" s="80">
        <v>0</v>
      </c>
      <c r="AHO1470" s="80">
        <v>0</v>
      </c>
      <c r="AHP1470" s="80">
        <v>0</v>
      </c>
      <c r="AHQ1470" s="80">
        <v>0</v>
      </c>
      <c r="AHR1470" s="80">
        <v>0</v>
      </c>
      <c r="AIM1470" s="80">
        <v>0</v>
      </c>
      <c r="AIN1470" s="80">
        <v>0</v>
      </c>
      <c r="AIO1470" s="80">
        <v>0</v>
      </c>
      <c r="AIR1470" s="80">
        <v>0</v>
      </c>
      <c r="AIT1470" s="80">
        <v>0</v>
      </c>
      <c r="AIU1470" s="80">
        <v>2</v>
      </c>
      <c r="AIV1470" s="80">
        <v>0</v>
      </c>
      <c r="AIW1470" s="80">
        <v>0</v>
      </c>
      <c r="AJB1470" s="80">
        <v>26</v>
      </c>
      <c r="AJC1470" s="80">
        <v>21</v>
      </c>
    </row>
    <row r="1471" spans="1:951" s="1" customFormat="1">
      <c r="A1471" s="1">
        <v>309</v>
      </c>
      <c r="B1471" s="1">
        <v>1</v>
      </c>
      <c r="C1471" s="1">
        <v>0</v>
      </c>
      <c r="Z1471" s="1">
        <v>0</v>
      </c>
      <c r="AA1471" s="1">
        <v>2</v>
      </c>
      <c r="AB1471" s="1" t="s">
        <v>9589</v>
      </c>
      <c r="AC1471" s="1">
        <v>0</v>
      </c>
      <c r="AE1471" s="1">
        <v>0</v>
      </c>
      <c r="AG1471" s="1">
        <v>0</v>
      </c>
      <c r="AI1471" s="1">
        <v>130</v>
      </c>
      <c r="DR1471" s="1">
        <v>70</v>
      </c>
      <c r="HA1471" s="1">
        <v>0</v>
      </c>
      <c r="HT1471" s="1">
        <v>0</v>
      </c>
      <c r="IP1471" s="1">
        <v>90</v>
      </c>
      <c r="LX1471" s="1">
        <v>72</v>
      </c>
      <c r="PG1471" s="1">
        <v>16</v>
      </c>
      <c r="SP1471" s="1">
        <v>96.4</v>
      </c>
      <c r="VX1471" s="1">
        <v>1</v>
      </c>
      <c r="WQ1471" s="1">
        <v>0</v>
      </c>
      <c r="AGS1471" s="1">
        <v>0</v>
      </c>
      <c r="AGT1471" s="1">
        <v>0</v>
      </c>
      <c r="AGU1471" s="1">
        <v>0</v>
      </c>
      <c r="AGV1471" s="1">
        <v>0</v>
      </c>
      <c r="AGW1471" s="1">
        <v>0</v>
      </c>
      <c r="AGX1471" s="1">
        <v>0</v>
      </c>
      <c r="AGY1471" s="1">
        <v>0</v>
      </c>
      <c r="AGZ1471" s="1">
        <v>0</v>
      </c>
      <c r="AHA1471" s="1">
        <v>0</v>
      </c>
      <c r="AHB1471" s="1">
        <v>0</v>
      </c>
      <c r="AHC1471" s="1">
        <v>1</v>
      </c>
      <c r="AHD1471" s="1">
        <v>0</v>
      </c>
      <c r="AHE1471" s="1">
        <v>0</v>
      </c>
      <c r="AHF1471" s="1">
        <v>0</v>
      </c>
      <c r="AHH1471" s="1">
        <v>0</v>
      </c>
      <c r="AHI1471" s="1">
        <v>1</v>
      </c>
      <c r="AHK1471" s="1">
        <v>0</v>
      </c>
      <c r="AHL1471" s="1">
        <v>0</v>
      </c>
      <c r="AHM1471" s="1">
        <v>0</v>
      </c>
      <c r="AHN1471" s="1">
        <v>0</v>
      </c>
      <c r="AHO1471" s="1">
        <v>0</v>
      </c>
      <c r="AHP1471" s="1">
        <v>0</v>
      </c>
      <c r="AHQ1471" s="1">
        <v>0</v>
      </c>
      <c r="AHR1471" s="1">
        <v>0</v>
      </c>
      <c r="AIM1471" s="1">
        <v>0</v>
      </c>
      <c r="AIN1471" s="1">
        <v>1</v>
      </c>
      <c r="AIO1471" s="1">
        <v>0</v>
      </c>
      <c r="AIP1471" s="1">
        <v>0</v>
      </c>
      <c r="AIQ1471" s="1">
        <v>1</v>
      </c>
      <c r="AIR1471" s="1">
        <v>0</v>
      </c>
      <c r="AIS1471" s="1">
        <v>1</v>
      </c>
      <c r="AIT1471" s="1">
        <v>0</v>
      </c>
      <c r="AIU1471" s="1">
        <v>1</v>
      </c>
      <c r="AIV1471" s="1">
        <v>0</v>
      </c>
      <c r="AIW1471" s="1">
        <v>0</v>
      </c>
      <c r="AJB1471" s="1">
        <v>86</v>
      </c>
    </row>
    <row r="1472" spans="1:951" s="1" customFormat="1">
      <c r="B1472" s="1">
        <v>2</v>
      </c>
      <c r="C1472" s="1">
        <v>0</v>
      </c>
      <c r="Z1472" s="1">
        <v>0</v>
      </c>
      <c r="AA1472" s="1">
        <v>2</v>
      </c>
      <c r="AC1472" s="1">
        <v>0</v>
      </c>
      <c r="AE1472" s="1">
        <v>1</v>
      </c>
      <c r="AF1472" s="1">
        <v>0</v>
      </c>
      <c r="AG1472" s="1">
        <v>0</v>
      </c>
      <c r="AI1472" s="1">
        <v>70</v>
      </c>
      <c r="AJ1472" s="1">
        <v>82</v>
      </c>
      <c r="AK1472" s="1">
        <v>88</v>
      </c>
      <c r="DR1472" s="1">
        <v>60</v>
      </c>
      <c r="DS1472" s="1">
        <v>60</v>
      </c>
      <c r="DT1472" s="1">
        <v>64</v>
      </c>
      <c r="HA1472" s="1">
        <v>0</v>
      </c>
      <c r="HB1472" s="1">
        <v>2</v>
      </c>
      <c r="HC1472" s="1">
        <v>0</v>
      </c>
      <c r="HT1472" s="1">
        <v>0</v>
      </c>
      <c r="HU1472" s="1">
        <v>0</v>
      </c>
      <c r="HV1472" s="1">
        <v>0</v>
      </c>
      <c r="IP1472" s="1">
        <v>94</v>
      </c>
      <c r="IR1472" s="1">
        <v>90</v>
      </c>
      <c r="LX1472" s="1">
        <v>68</v>
      </c>
      <c r="LZ1472" s="1">
        <v>96</v>
      </c>
      <c r="PG1472" s="1">
        <v>24</v>
      </c>
      <c r="PI1472" s="1">
        <v>16</v>
      </c>
      <c r="SP1472" s="1">
        <v>97.7</v>
      </c>
      <c r="SR1472" s="1">
        <v>95.9</v>
      </c>
      <c r="VX1472" s="1">
        <v>1</v>
      </c>
      <c r="VZ1472" s="1">
        <v>1</v>
      </c>
      <c r="WQ1472" s="1">
        <v>0</v>
      </c>
      <c r="WS1472" s="1">
        <v>0</v>
      </c>
      <c r="AAY1472" s="1">
        <v>17</v>
      </c>
      <c r="ABB1472" s="1">
        <v>12.9</v>
      </c>
      <c r="ABE1472" s="1">
        <v>38</v>
      </c>
      <c r="ABU1472" s="1">
        <v>139</v>
      </c>
      <c r="ABX1472" s="1">
        <v>4.4000000000000004</v>
      </c>
      <c r="ACA1472" s="1">
        <v>116</v>
      </c>
      <c r="ACD1472" s="1">
        <v>0.93</v>
      </c>
      <c r="ACG1472" s="1">
        <v>146</v>
      </c>
      <c r="ACQ1472" s="1">
        <v>32</v>
      </c>
      <c r="ACT1472" s="1">
        <v>1.5</v>
      </c>
      <c r="ACW1472" s="1">
        <v>12</v>
      </c>
      <c r="AGS1472" s="1">
        <v>1</v>
      </c>
      <c r="AGT1472" s="1">
        <v>0</v>
      </c>
      <c r="AGU1472" s="1">
        <v>0</v>
      </c>
      <c r="AGV1472" s="1">
        <v>1</v>
      </c>
      <c r="AGW1472" s="1">
        <v>0</v>
      </c>
      <c r="AGX1472" s="1">
        <v>0</v>
      </c>
      <c r="AGY1472" s="1">
        <v>0</v>
      </c>
      <c r="AGZ1472" s="1">
        <v>1</v>
      </c>
      <c r="AHA1472" s="1">
        <v>0</v>
      </c>
      <c r="AHB1472" s="1">
        <v>0</v>
      </c>
      <c r="AHC1472" s="1">
        <v>1</v>
      </c>
      <c r="AHD1472" s="1">
        <v>0</v>
      </c>
      <c r="AHE1472" s="1">
        <v>0</v>
      </c>
      <c r="AHF1472" s="1">
        <v>0</v>
      </c>
      <c r="AHH1472" s="1">
        <v>0</v>
      </c>
      <c r="AHI1472" s="1">
        <v>1</v>
      </c>
      <c r="AHK1472" s="1">
        <v>0</v>
      </c>
      <c r="AHL1472" s="1">
        <v>0</v>
      </c>
      <c r="AHM1472" s="1">
        <v>0</v>
      </c>
      <c r="AHN1472" s="1">
        <v>0</v>
      </c>
      <c r="AHO1472" s="1">
        <v>0</v>
      </c>
      <c r="AHP1472" s="1">
        <v>0</v>
      </c>
      <c r="AHQ1472" s="1">
        <v>0</v>
      </c>
      <c r="AHR1472" s="1">
        <v>0</v>
      </c>
      <c r="AIM1472" s="1">
        <v>0</v>
      </c>
      <c r="AIN1472" s="1">
        <v>1</v>
      </c>
      <c r="AIO1472" s="1">
        <v>0</v>
      </c>
      <c r="AIP1472" s="1">
        <v>0</v>
      </c>
      <c r="AIR1472" s="1">
        <v>0</v>
      </c>
      <c r="AIT1472" s="1">
        <v>1</v>
      </c>
      <c r="AIU1472" s="1">
        <v>1</v>
      </c>
      <c r="AIV1472" s="1">
        <v>0</v>
      </c>
      <c r="AIW1472" s="1">
        <v>0</v>
      </c>
      <c r="AIX1472" s="1">
        <v>56</v>
      </c>
      <c r="AJB1472" s="1">
        <v>15</v>
      </c>
    </row>
    <row r="1473" spans="1:939" s="1" customFormat="1">
      <c r="B1473" s="1">
        <v>3</v>
      </c>
      <c r="C1473" s="1">
        <v>0</v>
      </c>
      <c r="Z1473" s="1">
        <v>0</v>
      </c>
      <c r="AA1473" s="1">
        <v>2</v>
      </c>
      <c r="AC1473" s="1">
        <v>0</v>
      </c>
      <c r="AE1473" s="1">
        <v>12</v>
      </c>
      <c r="AF1473" s="1">
        <v>0</v>
      </c>
      <c r="AG1473" s="1">
        <v>0</v>
      </c>
      <c r="AI1473" s="1">
        <v>90</v>
      </c>
      <c r="AJ1473" s="1">
        <v>90</v>
      </c>
      <c r="DR1473" s="1">
        <v>64</v>
      </c>
      <c r="DS1473" s="1">
        <v>66</v>
      </c>
      <c r="HA1473" s="1">
        <v>2</v>
      </c>
      <c r="HB1473" s="1">
        <v>0</v>
      </c>
      <c r="HT1473" s="1">
        <v>0</v>
      </c>
      <c r="HU1473" s="1">
        <v>0</v>
      </c>
      <c r="IP1473" s="1">
        <v>93</v>
      </c>
      <c r="IQ1473" s="1">
        <v>95</v>
      </c>
      <c r="LX1473" s="1">
        <v>60</v>
      </c>
      <c r="LY1473" s="1">
        <v>72</v>
      </c>
      <c r="PG1473" s="1">
        <v>16</v>
      </c>
      <c r="PH1473" s="1">
        <v>16</v>
      </c>
      <c r="SP1473" s="1">
        <v>96.6</v>
      </c>
      <c r="SQ1473" s="1">
        <v>95.7</v>
      </c>
      <c r="VX1473" s="1">
        <v>1</v>
      </c>
      <c r="VY1473" s="1">
        <v>1</v>
      </c>
      <c r="WQ1473" s="1">
        <v>0</v>
      </c>
      <c r="WR1473" s="1">
        <v>0</v>
      </c>
      <c r="AAY1473" s="1">
        <v>21</v>
      </c>
      <c r="ABB1473" s="1">
        <v>11.6</v>
      </c>
      <c r="ABE1473" s="1">
        <v>34</v>
      </c>
      <c r="ABU1473" s="1">
        <v>141</v>
      </c>
      <c r="ABX1473" s="1">
        <v>4.8</v>
      </c>
      <c r="ACA1473" s="1">
        <v>113</v>
      </c>
      <c r="ACD1473" s="1">
        <v>0.95</v>
      </c>
      <c r="ACG1473" s="1">
        <v>149</v>
      </c>
      <c r="ACQ1473" s="1">
        <v>32</v>
      </c>
      <c r="ACT1473" s="1">
        <v>1.4</v>
      </c>
      <c r="ACW1473" s="1">
        <v>13</v>
      </c>
      <c r="AGS1473" s="1">
        <v>1</v>
      </c>
      <c r="AGT1473" s="1">
        <v>0</v>
      </c>
      <c r="AGU1473" s="1">
        <v>0</v>
      </c>
      <c r="AGV1473" s="1">
        <v>1</v>
      </c>
      <c r="AGW1473" s="1">
        <v>0</v>
      </c>
      <c r="AGX1473" s="1">
        <v>0</v>
      </c>
      <c r="AGY1473" s="1">
        <v>0</v>
      </c>
      <c r="AGZ1473" s="1">
        <v>1</v>
      </c>
      <c r="AHA1473" s="1">
        <v>0</v>
      </c>
      <c r="AHB1473" s="1">
        <v>0</v>
      </c>
      <c r="AHC1473" s="1">
        <v>1</v>
      </c>
      <c r="AHD1473" s="1">
        <v>0</v>
      </c>
      <c r="AHE1473" s="1">
        <v>0</v>
      </c>
      <c r="AHF1473" s="1">
        <v>0</v>
      </c>
      <c r="AHH1473" s="1">
        <v>0</v>
      </c>
      <c r="AHI1473" s="1">
        <v>1</v>
      </c>
      <c r="AHK1473" s="1">
        <v>0</v>
      </c>
      <c r="AHL1473" s="1">
        <v>0</v>
      </c>
      <c r="AHM1473" s="1">
        <v>0</v>
      </c>
      <c r="AHN1473" s="1">
        <v>0</v>
      </c>
      <c r="AHO1473" s="1">
        <v>0</v>
      </c>
      <c r="AHP1473" s="1">
        <v>0</v>
      </c>
      <c r="AHQ1473" s="1">
        <v>0</v>
      </c>
      <c r="AHR1473" s="1">
        <v>0</v>
      </c>
      <c r="AIM1473" s="1">
        <v>0</v>
      </c>
      <c r="AIN1473" s="1">
        <v>1</v>
      </c>
      <c r="AIO1473" s="1">
        <v>0</v>
      </c>
      <c r="AIP1473" s="1">
        <v>1</v>
      </c>
      <c r="AIR1473" s="1">
        <v>0</v>
      </c>
      <c r="AIT1473" s="1">
        <v>1</v>
      </c>
      <c r="AIU1473" s="1">
        <v>1</v>
      </c>
      <c r="AIV1473" s="1">
        <v>0</v>
      </c>
      <c r="AIW1473" s="1">
        <v>0</v>
      </c>
      <c r="AIX1473" s="1">
        <v>38</v>
      </c>
      <c r="AJB1473" s="1">
        <v>15</v>
      </c>
    </row>
    <row r="1474" spans="1:939" s="1" customFormat="1">
      <c r="B1474" s="1">
        <v>4</v>
      </c>
      <c r="C1474" s="1">
        <v>1</v>
      </c>
      <c r="D1474" s="1" t="s">
        <v>7703</v>
      </c>
      <c r="E1474" s="1" t="s">
        <v>4921</v>
      </c>
      <c r="O1474" s="1">
        <v>0</v>
      </c>
      <c r="P1474" s="1">
        <v>0</v>
      </c>
      <c r="Z1474" s="1">
        <v>0</v>
      </c>
      <c r="AA1474" s="1">
        <v>2</v>
      </c>
      <c r="AB1474" s="1" t="s">
        <v>9590</v>
      </c>
      <c r="AC1474" s="1">
        <v>0</v>
      </c>
      <c r="AE1474" s="1">
        <v>0</v>
      </c>
      <c r="AG1474" s="1">
        <v>0</v>
      </c>
      <c r="AI1474" s="1">
        <v>98</v>
      </c>
      <c r="AJ1474" s="1">
        <v>100</v>
      </c>
      <c r="DR1474" s="1">
        <v>60</v>
      </c>
      <c r="DS1474" s="1">
        <v>72</v>
      </c>
      <c r="HA1474" s="1">
        <v>2</v>
      </c>
      <c r="HB1474" s="1">
        <v>2</v>
      </c>
      <c r="HT1474" s="1">
        <v>0</v>
      </c>
      <c r="HU1474" s="1">
        <v>0</v>
      </c>
      <c r="IP1474" s="1">
        <v>97</v>
      </c>
      <c r="IQ1474" s="1">
        <v>95</v>
      </c>
      <c r="LX1474" s="1">
        <v>88</v>
      </c>
      <c r="LY1474" s="1">
        <v>86</v>
      </c>
      <c r="PG1474" s="1">
        <v>24</v>
      </c>
      <c r="PH1474" s="1">
        <v>16</v>
      </c>
      <c r="SP1474" s="1">
        <v>96.4</v>
      </c>
      <c r="SQ1474" s="1">
        <v>97.7</v>
      </c>
      <c r="VX1474" s="1">
        <v>1</v>
      </c>
      <c r="VY1474" s="1">
        <v>1</v>
      </c>
      <c r="WQ1474" s="1">
        <v>0</v>
      </c>
      <c r="WR1474" s="1">
        <v>0</v>
      </c>
      <c r="AGS1474" s="1">
        <v>0</v>
      </c>
      <c r="AGT1474" s="1">
        <v>0</v>
      </c>
      <c r="AGU1474" s="1">
        <v>0</v>
      </c>
      <c r="AGV1474" s="1">
        <v>0</v>
      </c>
      <c r="AGW1474" s="1">
        <v>0</v>
      </c>
      <c r="AGX1474" s="1">
        <v>0</v>
      </c>
      <c r="AGY1474" s="1">
        <v>0</v>
      </c>
      <c r="AGZ1474" s="1">
        <v>0</v>
      </c>
      <c r="AHA1474" s="1">
        <v>0</v>
      </c>
      <c r="AHB1474" s="1">
        <v>0</v>
      </c>
      <c r="AHC1474" s="1">
        <v>1</v>
      </c>
      <c r="AHD1474" s="1">
        <v>0</v>
      </c>
      <c r="AHE1474" s="1">
        <v>0</v>
      </c>
      <c r="AHF1474" s="1">
        <v>0</v>
      </c>
      <c r="AHH1474" s="1">
        <v>0</v>
      </c>
      <c r="AHI1474" s="1">
        <v>1</v>
      </c>
      <c r="AHK1474" s="1">
        <v>0</v>
      </c>
      <c r="AHL1474" s="1">
        <v>0</v>
      </c>
      <c r="AHM1474" s="1">
        <v>0</v>
      </c>
      <c r="AHN1474" s="1">
        <v>0</v>
      </c>
      <c r="AHO1474" s="1">
        <v>0</v>
      </c>
      <c r="AHP1474" s="1">
        <v>0</v>
      </c>
      <c r="AHQ1474" s="1">
        <v>0</v>
      </c>
      <c r="AHR1474" s="1">
        <v>0</v>
      </c>
      <c r="AIM1474" s="1">
        <v>0</v>
      </c>
      <c r="AIN1474" s="1">
        <v>0</v>
      </c>
      <c r="AIO1474" s="1">
        <v>0</v>
      </c>
      <c r="AIR1474" s="1">
        <v>0</v>
      </c>
      <c r="AIT1474" s="1">
        <v>1</v>
      </c>
      <c r="AIU1474" s="1">
        <v>1</v>
      </c>
      <c r="AIV1474" s="1">
        <v>0</v>
      </c>
      <c r="AIW1474" s="1">
        <v>0</v>
      </c>
      <c r="AIX1474" s="1">
        <v>39</v>
      </c>
      <c r="AJB1474" s="1">
        <v>12</v>
      </c>
    </row>
    <row r="1475" spans="1:939" s="1" customFormat="1">
      <c r="B1475" s="1">
        <v>5</v>
      </c>
      <c r="C1475" s="1">
        <v>1</v>
      </c>
      <c r="D1475" s="1" t="s">
        <v>9591</v>
      </c>
      <c r="O1475" s="1">
        <v>0</v>
      </c>
      <c r="Z1475" s="1">
        <v>0</v>
      </c>
      <c r="AA1475" s="1">
        <v>1</v>
      </c>
      <c r="AB1475" s="1" t="s">
        <v>9592</v>
      </c>
      <c r="AC1475" s="1">
        <v>0</v>
      </c>
      <c r="AE1475" s="1">
        <v>15</v>
      </c>
      <c r="AF1475" s="1">
        <v>0</v>
      </c>
      <c r="AG1475" s="1">
        <v>0</v>
      </c>
      <c r="AI1475" s="1">
        <v>122</v>
      </c>
      <c r="AJ1475" s="1">
        <v>104</v>
      </c>
      <c r="DR1475" s="1">
        <v>74</v>
      </c>
      <c r="DS1475" s="1">
        <v>68</v>
      </c>
      <c r="HA1475" s="1">
        <v>2</v>
      </c>
      <c r="HB1475" s="1">
        <v>0</v>
      </c>
      <c r="HT1475" s="1">
        <v>0</v>
      </c>
      <c r="HU1475" s="1">
        <v>0</v>
      </c>
      <c r="IP1475" s="1">
        <v>94</v>
      </c>
      <c r="IQ1475" s="1">
        <v>93</v>
      </c>
      <c r="LX1475" s="1">
        <v>72</v>
      </c>
      <c r="LY1475" s="1">
        <v>96</v>
      </c>
      <c r="PG1475" s="1">
        <v>18</v>
      </c>
      <c r="PH1475" s="1">
        <v>18</v>
      </c>
      <c r="SP1475" s="1">
        <v>97.1</v>
      </c>
      <c r="SQ1475" s="1">
        <v>99.1</v>
      </c>
      <c r="VX1475" s="1">
        <v>1</v>
      </c>
      <c r="VY1475" s="1">
        <v>1</v>
      </c>
      <c r="WQ1475" s="1">
        <v>0</v>
      </c>
      <c r="WR1475" s="1">
        <v>0</v>
      </c>
      <c r="AGS1475" s="1">
        <v>0</v>
      </c>
      <c r="AGT1475" s="1">
        <v>0</v>
      </c>
      <c r="AGU1475" s="1">
        <v>0</v>
      </c>
      <c r="AGV1475" s="1">
        <v>0</v>
      </c>
      <c r="AGW1475" s="1">
        <v>0</v>
      </c>
      <c r="AGX1475" s="1">
        <v>0</v>
      </c>
      <c r="AGY1475" s="1">
        <v>0</v>
      </c>
      <c r="AGZ1475" s="1">
        <v>0</v>
      </c>
      <c r="AHA1475" s="1">
        <v>0</v>
      </c>
      <c r="AHB1475" s="1">
        <v>0</v>
      </c>
      <c r="AHC1475" s="1">
        <v>1</v>
      </c>
      <c r="AHD1475" s="1">
        <v>0</v>
      </c>
      <c r="AHE1475" s="1">
        <v>0</v>
      </c>
      <c r="AHF1475" s="1">
        <v>0</v>
      </c>
      <c r="AHH1475" s="1">
        <v>0</v>
      </c>
      <c r="AHI1475" s="1">
        <v>1</v>
      </c>
      <c r="AHK1475" s="1">
        <v>0</v>
      </c>
      <c r="AHL1475" s="1">
        <v>0</v>
      </c>
      <c r="AHM1475" s="1">
        <v>0</v>
      </c>
      <c r="AHN1475" s="1">
        <v>0</v>
      </c>
      <c r="AHO1475" s="1">
        <v>0</v>
      </c>
      <c r="AHP1475" s="1">
        <v>0</v>
      </c>
      <c r="AHQ1475" s="1">
        <v>0</v>
      </c>
      <c r="AHR1475" s="1">
        <v>0</v>
      </c>
      <c r="AIM1475" s="1">
        <v>0</v>
      </c>
      <c r="AIN1475" s="1">
        <v>0</v>
      </c>
      <c r="AIO1475" s="1">
        <v>0</v>
      </c>
      <c r="AIR1475" s="1">
        <v>0</v>
      </c>
      <c r="AIT1475" s="1">
        <v>2</v>
      </c>
      <c r="AIU1475" s="1">
        <v>0</v>
      </c>
      <c r="AIV1475" s="1">
        <v>0</v>
      </c>
      <c r="AIW1475" s="1">
        <v>0</v>
      </c>
      <c r="AIX1475" s="1">
        <v>55</v>
      </c>
      <c r="AIY1475" s="1">
        <v>12</v>
      </c>
    </row>
    <row r="1476" spans="1:939" s="80" customFormat="1">
      <c r="B1476" s="80">
        <v>6</v>
      </c>
      <c r="C1476" s="80">
        <v>0</v>
      </c>
      <c r="Z1476" s="80">
        <v>0</v>
      </c>
      <c r="AA1476" s="80">
        <v>1</v>
      </c>
      <c r="AB1476" s="80" t="s">
        <v>9593</v>
      </c>
      <c r="AC1476" s="80">
        <v>0</v>
      </c>
      <c r="AE1476" s="80">
        <v>0</v>
      </c>
      <c r="AG1476" s="80">
        <v>0</v>
      </c>
      <c r="AI1476" s="80">
        <v>100</v>
      </c>
      <c r="DR1476" s="80">
        <v>62</v>
      </c>
      <c r="HA1476" s="80">
        <v>2</v>
      </c>
      <c r="HT1476" s="80">
        <v>0</v>
      </c>
      <c r="IP1476" s="80">
        <v>94</v>
      </c>
      <c r="LX1476" s="80">
        <v>86</v>
      </c>
      <c r="PG1476" s="80">
        <v>18</v>
      </c>
      <c r="SP1476" s="80">
        <v>98.7</v>
      </c>
      <c r="VX1476" s="80">
        <v>1</v>
      </c>
      <c r="WQ1476" s="80">
        <v>0</v>
      </c>
      <c r="AGS1476" s="80">
        <v>0</v>
      </c>
      <c r="AGT1476" s="80">
        <v>0</v>
      </c>
      <c r="AGU1476" s="80">
        <v>0</v>
      </c>
      <c r="AGV1476" s="80">
        <v>0</v>
      </c>
      <c r="AGW1476" s="80">
        <v>0</v>
      </c>
      <c r="AGX1476" s="80">
        <v>0</v>
      </c>
      <c r="AGY1476" s="80">
        <v>0</v>
      </c>
      <c r="AGZ1476" s="80">
        <v>0</v>
      </c>
      <c r="AHA1476" s="80">
        <v>0</v>
      </c>
      <c r="AHB1476" s="80">
        <v>0</v>
      </c>
      <c r="AHC1476" s="80">
        <v>1</v>
      </c>
      <c r="AHD1476" s="80">
        <v>0</v>
      </c>
      <c r="AHE1476" s="80">
        <v>0</v>
      </c>
      <c r="AHF1476" s="80">
        <v>0</v>
      </c>
      <c r="AHH1476" s="80">
        <v>0</v>
      </c>
      <c r="AHI1476" s="80">
        <v>1</v>
      </c>
      <c r="AHK1476" s="80">
        <v>0</v>
      </c>
      <c r="AHL1476" s="80">
        <v>0</v>
      </c>
      <c r="AHM1476" s="80">
        <v>0</v>
      </c>
      <c r="AHN1476" s="80">
        <v>0</v>
      </c>
      <c r="AHO1476" s="80">
        <v>0</v>
      </c>
      <c r="AHP1476" s="80">
        <v>0</v>
      </c>
      <c r="AHQ1476" s="80">
        <v>0</v>
      </c>
      <c r="AHR1476" s="80">
        <v>0</v>
      </c>
      <c r="AIM1476" s="80">
        <v>0</v>
      </c>
      <c r="AIN1476" s="80">
        <v>0</v>
      </c>
      <c r="AIO1476" s="80">
        <v>0</v>
      </c>
      <c r="AIR1476" s="80">
        <v>0</v>
      </c>
      <c r="AIT1476" s="80">
        <v>0</v>
      </c>
      <c r="AIU1476" s="80">
        <v>1</v>
      </c>
      <c r="AIV1476" s="80">
        <v>0</v>
      </c>
      <c r="AIW1476" s="80">
        <v>0</v>
      </c>
      <c r="AJB1476" s="80">
        <v>36</v>
      </c>
    </row>
    <row r="1477" spans="1:939" s="1" customFormat="1">
      <c r="A1477" s="1">
        <v>310</v>
      </c>
      <c r="B1477" s="1">
        <v>1</v>
      </c>
      <c r="C1477" s="1">
        <v>0</v>
      </c>
      <c r="Z1477" s="1">
        <v>0</v>
      </c>
      <c r="AA1477" s="1">
        <v>1</v>
      </c>
      <c r="AB1477" s="1" t="s">
        <v>9594</v>
      </c>
      <c r="AC1477" s="1">
        <v>0</v>
      </c>
      <c r="AE1477" s="1">
        <v>0</v>
      </c>
      <c r="AG1477" s="1">
        <v>0</v>
      </c>
      <c r="AI1477" s="1">
        <v>100</v>
      </c>
      <c r="DR1477" s="1">
        <v>60</v>
      </c>
      <c r="HA1477" s="1">
        <v>2</v>
      </c>
      <c r="HT1477" s="1">
        <v>0</v>
      </c>
      <c r="IP1477" s="1">
        <v>99</v>
      </c>
      <c r="LX1477" s="1">
        <v>106</v>
      </c>
      <c r="PG1477" s="1">
        <v>16</v>
      </c>
      <c r="SP1477" s="1">
        <v>96.9</v>
      </c>
      <c r="VX1477" s="1">
        <v>1</v>
      </c>
      <c r="WQ1477" s="1">
        <v>0</v>
      </c>
      <c r="AGS1477" s="1">
        <v>0</v>
      </c>
      <c r="AGT1477" s="1">
        <v>0</v>
      </c>
      <c r="AGU1477" s="1">
        <v>0</v>
      </c>
      <c r="AGV1477" s="1">
        <v>0</v>
      </c>
      <c r="AGW1477" s="1">
        <v>0</v>
      </c>
      <c r="AGX1477" s="1">
        <v>0</v>
      </c>
      <c r="AGY1477" s="1">
        <v>0</v>
      </c>
      <c r="AGZ1477" s="1">
        <v>0</v>
      </c>
      <c r="AHA1477" s="1">
        <v>0</v>
      </c>
      <c r="AHB1477" s="1">
        <v>0</v>
      </c>
      <c r="AHC1477" s="1">
        <v>1</v>
      </c>
      <c r="AHD1477" s="1">
        <v>0</v>
      </c>
      <c r="AHE1477" s="1">
        <v>0</v>
      </c>
      <c r="AHF1477" s="1">
        <v>0</v>
      </c>
      <c r="AHH1477" s="1">
        <v>0</v>
      </c>
      <c r="AHI1477" s="1">
        <v>0</v>
      </c>
      <c r="AHK1477" s="1">
        <v>0</v>
      </c>
      <c r="AHL1477" s="1">
        <v>0</v>
      </c>
      <c r="AHM1477" s="1">
        <v>0</v>
      </c>
      <c r="AHN1477" s="1">
        <v>0</v>
      </c>
      <c r="AHO1477" s="1">
        <v>0</v>
      </c>
      <c r="AHP1477" s="1">
        <v>0</v>
      </c>
      <c r="AHQ1477" s="1">
        <v>0</v>
      </c>
      <c r="AHR1477" s="1">
        <v>0</v>
      </c>
      <c r="AIM1477" s="1">
        <v>2</v>
      </c>
      <c r="AIN1477" s="1">
        <v>0</v>
      </c>
      <c r="AIO1477" s="1">
        <v>0</v>
      </c>
      <c r="AIP1477" s="1">
        <v>1</v>
      </c>
      <c r="AIQ1477" s="1">
        <v>1</v>
      </c>
      <c r="AIR1477" s="1">
        <v>1</v>
      </c>
      <c r="AIS1477" s="1">
        <v>1</v>
      </c>
      <c r="AIT1477" s="1">
        <v>0</v>
      </c>
      <c r="AIU1477" s="1">
        <v>1</v>
      </c>
      <c r="AIV1477" s="1">
        <v>0</v>
      </c>
      <c r="AIW1477" s="1">
        <v>0</v>
      </c>
      <c r="AJB1477" s="1">
        <v>58</v>
      </c>
    </row>
    <row r="1478" spans="1:939" s="1" customFormat="1">
      <c r="B1478" s="1">
        <v>2</v>
      </c>
      <c r="C1478" s="1">
        <v>1</v>
      </c>
      <c r="D1478" s="1" t="s">
        <v>9595</v>
      </c>
      <c r="E1478" s="1" t="s">
        <v>7918</v>
      </c>
      <c r="F1478" s="1" t="s">
        <v>9596</v>
      </c>
      <c r="O1478" s="1">
        <v>0</v>
      </c>
      <c r="P1478" s="1">
        <v>0</v>
      </c>
      <c r="Q1478" s="1">
        <v>1</v>
      </c>
      <c r="Z1478" s="1">
        <v>0</v>
      </c>
      <c r="AA1478" s="1">
        <v>1</v>
      </c>
      <c r="AB1478" s="1" t="s">
        <v>9597</v>
      </c>
      <c r="AC1478" s="1">
        <v>1</v>
      </c>
      <c r="AD1478" s="1">
        <v>0</v>
      </c>
      <c r="AE1478" s="1">
        <v>0</v>
      </c>
      <c r="AG1478" s="1">
        <v>0</v>
      </c>
      <c r="AI1478" s="1">
        <v>124</v>
      </c>
      <c r="AJ1478" s="1">
        <v>110</v>
      </c>
      <c r="DR1478" s="1">
        <v>88</v>
      </c>
      <c r="DS1478" s="1">
        <v>70</v>
      </c>
      <c r="HA1478" s="1">
        <v>2</v>
      </c>
      <c r="HB1478" s="1">
        <v>2</v>
      </c>
      <c r="HT1478" s="1">
        <v>0</v>
      </c>
      <c r="HU1478" s="1">
        <v>0</v>
      </c>
      <c r="IP1478" s="1">
        <v>100</v>
      </c>
      <c r="IQ1478" s="1">
        <v>99</v>
      </c>
      <c r="LX1478" s="1">
        <v>100</v>
      </c>
      <c r="LY1478" s="1">
        <v>96</v>
      </c>
      <c r="PG1478" s="1">
        <v>12</v>
      </c>
      <c r="PH1478" s="1">
        <v>16</v>
      </c>
      <c r="SP1478" s="1">
        <v>98</v>
      </c>
      <c r="SQ1478" s="1">
        <v>98.7</v>
      </c>
      <c r="VX1478" s="1">
        <v>1</v>
      </c>
      <c r="VY1478" s="1">
        <v>1</v>
      </c>
      <c r="WQ1478" s="1">
        <v>0</v>
      </c>
      <c r="WR1478" s="1">
        <v>0</v>
      </c>
      <c r="AAZ1478" s="1">
        <v>24</v>
      </c>
      <c r="ABC1478" s="1">
        <v>10.6</v>
      </c>
      <c r="ABF1478" s="1">
        <v>34.200000000000003</v>
      </c>
      <c r="ABN1478" s="1">
        <v>9.07</v>
      </c>
      <c r="ABP1478" s="1">
        <v>392</v>
      </c>
      <c r="ABV1478" s="1">
        <v>138</v>
      </c>
      <c r="ABY1478" s="1">
        <v>4</v>
      </c>
      <c r="ACB1478" s="1">
        <v>99</v>
      </c>
      <c r="ACE1478" s="1">
        <v>8.5</v>
      </c>
      <c r="ACG1478" s="1">
        <v>211</v>
      </c>
      <c r="ACH1478" s="1">
        <v>149</v>
      </c>
      <c r="ACI1478" s="1">
        <v>147</v>
      </c>
      <c r="ACR1478" s="1">
        <v>23</v>
      </c>
      <c r="ACU1478" s="1">
        <v>0.9</v>
      </c>
      <c r="ACX1478" s="1">
        <v>15</v>
      </c>
      <c r="AGS1478" s="1">
        <v>0</v>
      </c>
      <c r="AGT1478" s="1">
        <v>0</v>
      </c>
      <c r="AGU1478" s="1">
        <v>0</v>
      </c>
      <c r="AGV1478" s="1">
        <v>0</v>
      </c>
      <c r="AGW1478" s="1">
        <v>0</v>
      </c>
      <c r="AGX1478" s="1">
        <v>0</v>
      </c>
      <c r="AGY1478" s="1">
        <v>0</v>
      </c>
      <c r="AGZ1478" s="1">
        <v>1</v>
      </c>
      <c r="AHA1478" s="1">
        <v>0</v>
      </c>
      <c r="AHB1478" s="1">
        <v>0</v>
      </c>
      <c r="AHC1478" s="1">
        <v>1</v>
      </c>
      <c r="AHD1478" s="1">
        <v>0</v>
      </c>
      <c r="AHE1478" s="1">
        <v>0</v>
      </c>
      <c r="AHF1478" s="1">
        <v>0</v>
      </c>
      <c r="AHH1478" s="1">
        <v>0</v>
      </c>
      <c r="AHI1478" s="1">
        <v>0</v>
      </c>
      <c r="AHK1478" s="1">
        <v>0</v>
      </c>
      <c r="AHL1478" s="1">
        <v>0</v>
      </c>
      <c r="AHM1478" s="1">
        <v>0</v>
      </c>
      <c r="AHN1478" s="1">
        <v>0</v>
      </c>
      <c r="AHO1478" s="1">
        <v>0</v>
      </c>
      <c r="AHP1478" s="1">
        <v>0</v>
      </c>
      <c r="AHQ1478" s="1">
        <v>0</v>
      </c>
      <c r="AHR1478" s="1">
        <v>0</v>
      </c>
      <c r="AIN1478" s="1">
        <v>0</v>
      </c>
      <c r="AIO1478" s="1">
        <v>0</v>
      </c>
      <c r="AIT1478" s="1">
        <v>1</v>
      </c>
      <c r="AIU1478" s="1">
        <v>1</v>
      </c>
      <c r="AIV1478" s="1">
        <v>0</v>
      </c>
      <c r="AIW1478" s="1">
        <v>0</v>
      </c>
      <c r="AIX1478" s="1">
        <v>42</v>
      </c>
      <c r="AJB1478" s="1">
        <v>25</v>
      </c>
    </row>
    <row r="1479" spans="1:939" s="80" customFormat="1">
      <c r="B1479" s="80">
        <v>3</v>
      </c>
      <c r="C1479" s="80">
        <v>0</v>
      </c>
      <c r="Z1479" s="80">
        <v>0</v>
      </c>
      <c r="AA1479" s="80">
        <v>2</v>
      </c>
      <c r="AB1479" s="80" t="s">
        <v>9598</v>
      </c>
      <c r="AC1479" s="80">
        <v>0</v>
      </c>
      <c r="AE1479" s="80">
        <v>1</v>
      </c>
      <c r="AF1479" s="80">
        <v>0</v>
      </c>
      <c r="AG1479" s="80">
        <v>0</v>
      </c>
      <c r="AI1479" s="80">
        <v>118</v>
      </c>
      <c r="DR1479" s="80">
        <v>88</v>
      </c>
      <c r="HA1479" s="80">
        <v>2</v>
      </c>
      <c r="HT1479" s="80">
        <v>0</v>
      </c>
      <c r="IP1479" s="80">
        <v>96</v>
      </c>
      <c r="LX1479" s="80">
        <v>82</v>
      </c>
      <c r="PG1479" s="80">
        <v>14</v>
      </c>
      <c r="SP1479" s="80">
        <v>97.7</v>
      </c>
      <c r="VX1479" s="80">
        <v>1</v>
      </c>
      <c r="WQ1479" s="80">
        <v>0</v>
      </c>
      <c r="ACG1479" s="80">
        <v>152</v>
      </c>
      <c r="AGS1479" s="80">
        <v>0</v>
      </c>
      <c r="AGT1479" s="80">
        <v>0</v>
      </c>
      <c r="AGU1479" s="80">
        <v>0</v>
      </c>
      <c r="AGV1479" s="80">
        <v>0</v>
      </c>
      <c r="AGW1479" s="80">
        <v>0</v>
      </c>
      <c r="AGX1479" s="80">
        <v>0</v>
      </c>
      <c r="AGY1479" s="80">
        <v>0</v>
      </c>
      <c r="AGZ1479" s="80">
        <v>0</v>
      </c>
      <c r="AHA1479" s="80">
        <v>0</v>
      </c>
      <c r="AHB1479" s="80">
        <v>0</v>
      </c>
      <c r="AHC1479" s="80">
        <v>1</v>
      </c>
      <c r="AHD1479" s="80">
        <v>0</v>
      </c>
      <c r="AHE1479" s="80">
        <v>0</v>
      </c>
      <c r="AHF1479" s="80">
        <v>0</v>
      </c>
      <c r="AHH1479" s="80">
        <v>0</v>
      </c>
      <c r="AHI1479" s="80">
        <v>0</v>
      </c>
      <c r="AHK1479" s="80">
        <v>0</v>
      </c>
      <c r="AHL1479" s="80">
        <v>0</v>
      </c>
      <c r="AHM1479" s="80">
        <v>0</v>
      </c>
      <c r="AHN1479" s="80">
        <v>0</v>
      </c>
      <c r="AHO1479" s="80">
        <v>0</v>
      </c>
      <c r="AHP1479" s="80">
        <v>0</v>
      </c>
      <c r="AHQ1479" s="80">
        <v>0</v>
      </c>
      <c r="AHR1479" s="80">
        <v>0</v>
      </c>
      <c r="AIN1479" s="80">
        <v>0</v>
      </c>
      <c r="AIO1479" s="80">
        <v>0</v>
      </c>
      <c r="AIT1479" s="80">
        <v>1</v>
      </c>
      <c r="AIU1479" s="80">
        <v>0</v>
      </c>
      <c r="AIV1479" s="80">
        <v>0</v>
      </c>
      <c r="AIW1479" s="80">
        <v>0</v>
      </c>
      <c r="AIX1479" s="80">
        <v>36</v>
      </c>
    </row>
    <row r="1480" spans="1:939" s="1" customFormat="1">
      <c r="A1480" s="1">
        <v>311</v>
      </c>
      <c r="B1480" s="1">
        <v>1</v>
      </c>
      <c r="C1480" s="1">
        <v>1</v>
      </c>
      <c r="D1480" s="1" t="s">
        <v>4631</v>
      </c>
      <c r="E1480" s="1" t="s">
        <v>9159</v>
      </c>
      <c r="O1480" s="1">
        <v>1</v>
      </c>
      <c r="P1480" s="1">
        <v>0</v>
      </c>
      <c r="Z1480" s="1">
        <v>0</v>
      </c>
      <c r="AA1480" s="1">
        <v>2</v>
      </c>
      <c r="AB1480" s="1" t="s">
        <v>9599</v>
      </c>
      <c r="AC1480" s="1">
        <v>0</v>
      </c>
      <c r="AE1480" s="1">
        <v>0</v>
      </c>
      <c r="AG1480" s="1">
        <v>0</v>
      </c>
      <c r="AI1480" s="1">
        <v>132</v>
      </c>
      <c r="DR1480" s="1">
        <v>90</v>
      </c>
      <c r="HA1480" s="1">
        <v>2</v>
      </c>
      <c r="HT1480" s="1">
        <v>0</v>
      </c>
      <c r="IP1480" s="1">
        <v>98</v>
      </c>
      <c r="LX1480" s="1">
        <v>104</v>
      </c>
      <c r="PG1480" s="1">
        <v>16</v>
      </c>
      <c r="SP1480" s="1">
        <v>95.7</v>
      </c>
      <c r="VX1480" s="1">
        <v>1</v>
      </c>
      <c r="WQ1480" s="1">
        <v>0</v>
      </c>
      <c r="ZY1480" s="1">
        <v>314</v>
      </c>
      <c r="AGS1480" s="1">
        <v>1</v>
      </c>
      <c r="AGT1480" s="1">
        <v>0</v>
      </c>
      <c r="AGU1480" s="1">
        <v>1</v>
      </c>
      <c r="AGV1480" s="1">
        <v>0</v>
      </c>
      <c r="AGW1480" s="1">
        <v>0</v>
      </c>
      <c r="AGX1480" s="1">
        <v>0</v>
      </c>
      <c r="AGY1480" s="1">
        <v>0</v>
      </c>
      <c r="AGZ1480" s="1">
        <v>0</v>
      </c>
      <c r="AHA1480" s="1">
        <v>0</v>
      </c>
      <c r="AHB1480" s="1">
        <v>0</v>
      </c>
      <c r="AHC1480" s="1">
        <v>1</v>
      </c>
      <c r="AHD1480" s="1">
        <v>0</v>
      </c>
      <c r="AHE1480" s="1">
        <v>0</v>
      </c>
      <c r="AHF1480" s="1">
        <v>0</v>
      </c>
      <c r="AHH1480" s="1">
        <v>0</v>
      </c>
      <c r="AHI1480" s="1">
        <v>0</v>
      </c>
      <c r="AHK1480" s="1">
        <v>0</v>
      </c>
      <c r="AHL1480" s="1">
        <v>0</v>
      </c>
      <c r="AHM1480" s="1">
        <v>0</v>
      </c>
      <c r="AHN1480" s="1">
        <v>0</v>
      </c>
      <c r="AHO1480" s="1">
        <v>0</v>
      </c>
      <c r="AHP1480" s="1">
        <v>0</v>
      </c>
      <c r="AHQ1480" s="1">
        <v>0</v>
      </c>
      <c r="AHR1480" s="1">
        <v>0</v>
      </c>
      <c r="AIM1480" s="1">
        <v>2</v>
      </c>
      <c r="AIN1480" s="1">
        <v>0</v>
      </c>
      <c r="AIO1480" s="1">
        <v>0</v>
      </c>
      <c r="AIP1480" s="1">
        <v>1</v>
      </c>
      <c r="AIQ1480" s="1">
        <v>1</v>
      </c>
      <c r="AIR1480" s="1">
        <v>1</v>
      </c>
      <c r="AIS1480" s="1">
        <v>1</v>
      </c>
      <c r="AIT1480" s="3">
        <v>0</v>
      </c>
      <c r="AIU1480" s="1">
        <v>1</v>
      </c>
      <c r="AIV1480" s="1">
        <v>0</v>
      </c>
      <c r="AIW1480" s="1">
        <v>0</v>
      </c>
      <c r="AJB1480" s="1">
        <v>65</v>
      </c>
    </row>
    <row r="1481" spans="1:939" s="1" customFormat="1">
      <c r="B1481" s="1">
        <v>2</v>
      </c>
      <c r="C1481" s="1">
        <v>1</v>
      </c>
      <c r="D1481" s="1" t="s">
        <v>9204</v>
      </c>
      <c r="O1481" s="1">
        <v>1</v>
      </c>
      <c r="Z1481" s="1">
        <v>0</v>
      </c>
      <c r="AA1481" s="1">
        <v>2</v>
      </c>
      <c r="AB1481" s="1" t="s">
        <v>9600</v>
      </c>
      <c r="AC1481" s="1">
        <v>2</v>
      </c>
      <c r="AD1481" s="1">
        <v>0</v>
      </c>
      <c r="AE1481" s="1">
        <v>1</v>
      </c>
      <c r="AF1481" s="1">
        <v>0</v>
      </c>
      <c r="AG1481" s="1">
        <v>0</v>
      </c>
      <c r="AI1481" s="1">
        <v>144</v>
      </c>
      <c r="AJ1481" s="1">
        <v>139</v>
      </c>
      <c r="DR1481" s="1">
        <v>104</v>
      </c>
      <c r="DS1481" s="1">
        <v>120</v>
      </c>
      <c r="HA1481" s="1">
        <v>0</v>
      </c>
      <c r="HB1481" s="1">
        <v>0</v>
      </c>
      <c r="HT1481" s="1">
        <v>0</v>
      </c>
      <c r="HU1481" s="1">
        <v>1</v>
      </c>
      <c r="IP1481" s="1">
        <v>98</v>
      </c>
      <c r="IQ1481" s="1">
        <v>99</v>
      </c>
      <c r="LX1481" s="1">
        <v>110</v>
      </c>
      <c r="LY1481" s="1">
        <v>112</v>
      </c>
      <c r="PG1481" s="1">
        <v>16</v>
      </c>
      <c r="PH1481" s="1">
        <v>16</v>
      </c>
      <c r="SP1481" s="1">
        <v>97.7</v>
      </c>
      <c r="SQ1481" s="1">
        <v>98.5</v>
      </c>
      <c r="VX1481" s="1">
        <v>0</v>
      </c>
      <c r="VY1481" s="1">
        <v>0</v>
      </c>
      <c r="WQ1481" s="1">
        <v>0</v>
      </c>
      <c r="WR1481" s="1">
        <v>0</v>
      </c>
      <c r="ZY1481" s="1">
        <v>307.60000000000002</v>
      </c>
      <c r="ZZ1481" s="1">
        <v>304.2</v>
      </c>
      <c r="AAY1481" s="1">
        <v>26</v>
      </c>
      <c r="ABB1481" s="1">
        <v>15</v>
      </c>
      <c r="ABE1481" s="1">
        <v>44</v>
      </c>
      <c r="ABU1481" s="1">
        <v>142</v>
      </c>
      <c r="ABX1481" s="1">
        <v>3.7</v>
      </c>
      <c r="ACA1481" s="1">
        <v>106</v>
      </c>
      <c r="ACD1481" s="1">
        <v>1.22</v>
      </c>
      <c r="ACG1481" s="1">
        <v>116</v>
      </c>
      <c r="ACQ1481" s="1">
        <v>23</v>
      </c>
      <c r="ACT1481" s="1">
        <v>1.1000000000000001</v>
      </c>
      <c r="ACW1481" s="1">
        <v>14</v>
      </c>
      <c r="AGS1481" s="1">
        <v>1</v>
      </c>
      <c r="AGT1481" s="1">
        <v>0</v>
      </c>
      <c r="AGU1481" s="1">
        <v>1</v>
      </c>
      <c r="AGV1481" s="1">
        <v>0</v>
      </c>
      <c r="AGW1481" s="1">
        <v>0</v>
      </c>
      <c r="AGX1481" s="1">
        <v>0</v>
      </c>
      <c r="AGY1481" s="1">
        <v>0</v>
      </c>
      <c r="AGZ1481" s="1">
        <v>1</v>
      </c>
      <c r="AHA1481" s="1">
        <v>0</v>
      </c>
      <c r="AHB1481" s="1">
        <v>0</v>
      </c>
      <c r="AHC1481" s="1">
        <v>1</v>
      </c>
      <c r="AHD1481" s="1">
        <v>0</v>
      </c>
      <c r="AHE1481" s="1">
        <v>0</v>
      </c>
      <c r="AHF1481" s="1">
        <v>0</v>
      </c>
      <c r="AHH1481" s="1">
        <v>0</v>
      </c>
      <c r="AHI1481" s="1">
        <v>0</v>
      </c>
      <c r="AHK1481" s="1">
        <v>0</v>
      </c>
      <c r="AHL1481" s="1">
        <v>0</v>
      </c>
      <c r="AHM1481" s="1">
        <v>0</v>
      </c>
      <c r="AHN1481" s="1">
        <v>0</v>
      </c>
      <c r="AHO1481" s="1">
        <v>0</v>
      </c>
      <c r="AHP1481" s="1">
        <v>0</v>
      </c>
      <c r="AHQ1481" s="1">
        <v>0</v>
      </c>
      <c r="AHR1481" s="1">
        <v>0</v>
      </c>
      <c r="AIN1481" s="1">
        <v>0</v>
      </c>
      <c r="AIO1481" s="1">
        <v>0</v>
      </c>
      <c r="AIT1481" s="3">
        <v>0</v>
      </c>
      <c r="AIU1481" s="1">
        <v>2</v>
      </c>
      <c r="AIV1481" s="1">
        <v>0</v>
      </c>
      <c r="AIW1481" s="1">
        <v>0</v>
      </c>
      <c r="AJB1481" s="1">
        <v>68</v>
      </c>
      <c r="AJC1481" s="1">
        <v>20</v>
      </c>
    </row>
    <row r="1482" spans="1:939" s="18" customFormat="1">
      <c r="B1482" s="18">
        <v>3</v>
      </c>
      <c r="C1482" s="18">
        <v>1</v>
      </c>
      <c r="D1482" s="18" t="s">
        <v>2663</v>
      </c>
      <c r="O1482" s="18">
        <v>1</v>
      </c>
      <c r="Z1482" s="18">
        <v>0</v>
      </c>
      <c r="AA1482" s="18">
        <v>2</v>
      </c>
      <c r="AB1482" s="18" t="s">
        <v>9601</v>
      </c>
      <c r="AC1482" s="18">
        <v>0</v>
      </c>
      <c r="AE1482" s="18">
        <v>0</v>
      </c>
      <c r="AG1482" s="18">
        <v>0</v>
      </c>
      <c r="AI1482" s="18">
        <v>141</v>
      </c>
      <c r="AJ1482" s="18">
        <v>151</v>
      </c>
      <c r="DR1482" s="18">
        <v>125</v>
      </c>
      <c r="DS1482" s="18">
        <v>111</v>
      </c>
      <c r="HA1482" s="18">
        <v>2</v>
      </c>
      <c r="HB1482" s="18">
        <v>2</v>
      </c>
      <c r="HT1482" s="18">
        <v>1</v>
      </c>
      <c r="HU1482" s="18">
        <v>1</v>
      </c>
      <c r="IP1482" s="18">
        <v>100</v>
      </c>
      <c r="IQ1482" s="18">
        <v>98</v>
      </c>
      <c r="LX1482" s="18">
        <v>121</v>
      </c>
      <c r="LY1482" s="18">
        <v>104</v>
      </c>
      <c r="PG1482" s="18">
        <v>22</v>
      </c>
      <c r="PH1482" s="18">
        <v>16</v>
      </c>
      <c r="SP1482" s="18">
        <v>95.7</v>
      </c>
      <c r="SQ1482" s="18">
        <v>98.3</v>
      </c>
      <c r="VX1482" s="18">
        <v>1</v>
      </c>
      <c r="VY1482" s="18">
        <v>0</v>
      </c>
      <c r="WQ1482" s="18">
        <v>0</v>
      </c>
      <c r="WR1482" s="18">
        <v>0</v>
      </c>
      <c r="ZY1482" s="18">
        <v>298.8</v>
      </c>
      <c r="ZZ1482" s="18">
        <v>296.39999999999998</v>
      </c>
      <c r="AAY1482" s="18">
        <v>21</v>
      </c>
      <c r="ABB1482" s="18">
        <v>15</v>
      </c>
      <c r="ABE1482" s="18">
        <v>44</v>
      </c>
      <c r="ABU1482" s="18">
        <v>138</v>
      </c>
      <c r="ABX1482" s="18">
        <v>4.3</v>
      </c>
      <c r="ACA1482" s="18">
        <v>110</v>
      </c>
      <c r="ACD1482" s="18">
        <v>0.8</v>
      </c>
      <c r="ACG1482" s="18">
        <v>104</v>
      </c>
      <c r="ACQ1482" s="18">
        <v>24</v>
      </c>
      <c r="ACT1482" s="18">
        <v>1.3</v>
      </c>
      <c r="ACW1482" s="18">
        <v>11</v>
      </c>
      <c r="AGS1482" s="18">
        <v>1</v>
      </c>
      <c r="AGT1482" s="18">
        <v>0</v>
      </c>
      <c r="AGU1482" s="18">
        <v>1</v>
      </c>
      <c r="AGV1482" s="18">
        <v>0</v>
      </c>
      <c r="AGW1482" s="18">
        <v>0</v>
      </c>
      <c r="AGX1482" s="18">
        <v>0</v>
      </c>
      <c r="AGY1482" s="18">
        <v>0</v>
      </c>
      <c r="AGZ1482" s="18">
        <v>1</v>
      </c>
      <c r="AHA1482" s="18">
        <v>0</v>
      </c>
      <c r="AHB1482" s="18">
        <v>0</v>
      </c>
      <c r="AHC1482" s="18">
        <v>1</v>
      </c>
      <c r="AHD1482" s="18">
        <v>0</v>
      </c>
      <c r="AHE1482" s="18">
        <v>0</v>
      </c>
      <c r="AHF1482" s="18">
        <v>0</v>
      </c>
      <c r="AHH1482" s="18">
        <v>0</v>
      </c>
      <c r="AHI1482" s="18">
        <v>0</v>
      </c>
      <c r="AHK1482" s="18">
        <v>0</v>
      </c>
      <c r="AHL1482" s="18">
        <v>0</v>
      </c>
      <c r="AHM1482" s="18">
        <v>0</v>
      </c>
      <c r="AHN1482" s="18">
        <v>0</v>
      </c>
      <c r="AHO1482" s="18">
        <v>0</v>
      </c>
      <c r="AHP1482" s="18">
        <v>0</v>
      </c>
      <c r="AHQ1482" s="18">
        <v>0</v>
      </c>
      <c r="AHR1482" s="18">
        <v>0</v>
      </c>
      <c r="AIN1482" s="18">
        <v>0</v>
      </c>
      <c r="AIO1482" s="18">
        <v>0</v>
      </c>
      <c r="AIT1482" s="79">
        <v>1</v>
      </c>
      <c r="AIU1482" s="18">
        <v>1</v>
      </c>
      <c r="AIV1482" s="18">
        <v>0</v>
      </c>
      <c r="AIW1482" s="18">
        <v>0</v>
      </c>
      <c r="AIX1482" s="18">
        <v>53</v>
      </c>
      <c r="AJB1482" s="18">
        <v>63</v>
      </c>
    </row>
    <row r="1483" spans="1:939" s="1" customFormat="1">
      <c r="A1483" s="1">
        <v>312</v>
      </c>
      <c r="B1483" s="1">
        <v>1</v>
      </c>
      <c r="C1483" s="1">
        <v>1</v>
      </c>
      <c r="D1483" s="1" t="s">
        <v>9602</v>
      </c>
      <c r="E1483" s="1" t="s">
        <v>7675</v>
      </c>
      <c r="F1483" s="1" t="s">
        <v>9603</v>
      </c>
      <c r="G1483" s="1" t="s">
        <v>9604</v>
      </c>
      <c r="O1483" s="1">
        <v>1</v>
      </c>
      <c r="P1483" s="1">
        <v>0</v>
      </c>
      <c r="Q1483" s="1">
        <v>0</v>
      </c>
      <c r="R1483" s="1">
        <v>0</v>
      </c>
      <c r="Z1483" s="1">
        <v>0</v>
      </c>
      <c r="AA1483" s="1">
        <v>2</v>
      </c>
      <c r="AB1483" s="1" t="s">
        <v>9605</v>
      </c>
      <c r="AC1483" s="1">
        <v>0</v>
      </c>
      <c r="AE1483" s="1">
        <v>0</v>
      </c>
      <c r="AG1483" s="1">
        <v>0</v>
      </c>
      <c r="AI1483" s="1">
        <v>112</v>
      </c>
      <c r="DR1483" s="1">
        <v>68</v>
      </c>
      <c r="HA1483" s="1">
        <v>2</v>
      </c>
      <c r="HT1483" s="1">
        <v>0</v>
      </c>
      <c r="IP1483" s="1">
        <v>96</v>
      </c>
      <c r="LX1483" s="1">
        <v>82</v>
      </c>
      <c r="PG1483" s="1">
        <v>18</v>
      </c>
      <c r="SP1483" s="1">
        <v>98</v>
      </c>
      <c r="VX1483" s="1">
        <v>1</v>
      </c>
      <c r="WQ1483" s="1">
        <v>0</v>
      </c>
      <c r="AGS1483" s="1">
        <v>0</v>
      </c>
      <c r="AGT1483" s="1">
        <v>0</v>
      </c>
      <c r="AGU1483" s="1">
        <v>0</v>
      </c>
      <c r="AGV1483" s="1">
        <v>0</v>
      </c>
      <c r="AGW1483" s="1">
        <v>0</v>
      </c>
      <c r="AGX1483" s="1">
        <v>0</v>
      </c>
      <c r="AGY1483" s="1">
        <v>0</v>
      </c>
      <c r="AGZ1483" s="1">
        <v>0</v>
      </c>
      <c r="AHA1483" s="1">
        <v>0</v>
      </c>
      <c r="AHB1483" s="1">
        <v>0</v>
      </c>
      <c r="AHC1483" s="1">
        <v>1</v>
      </c>
      <c r="AHD1483" s="1">
        <v>0</v>
      </c>
      <c r="AHE1483" s="1">
        <v>0</v>
      </c>
      <c r="AHF1483" s="1">
        <v>0</v>
      </c>
      <c r="AHH1483" s="1">
        <v>0</v>
      </c>
      <c r="AHI1483" s="1">
        <v>0</v>
      </c>
      <c r="AHK1483" s="1">
        <v>0</v>
      </c>
      <c r="AHL1483" s="1">
        <v>0</v>
      </c>
      <c r="AHM1483" s="1">
        <v>0</v>
      </c>
      <c r="AHN1483" s="1">
        <v>0</v>
      </c>
      <c r="AHO1483" s="1">
        <v>0</v>
      </c>
      <c r="AHP1483" s="1">
        <v>0</v>
      </c>
      <c r="AHQ1483" s="1">
        <v>0</v>
      </c>
      <c r="AHR1483" s="1">
        <v>4</v>
      </c>
      <c r="AIM1483" s="1">
        <v>2</v>
      </c>
      <c r="AIN1483" s="1">
        <v>0</v>
      </c>
      <c r="AIO1483" s="1">
        <v>0</v>
      </c>
      <c r="AIP1483" s="1">
        <v>1</v>
      </c>
      <c r="AIQ1483" s="1">
        <v>1</v>
      </c>
      <c r="AIR1483" s="1">
        <v>1</v>
      </c>
      <c r="AIS1483" s="1">
        <v>1</v>
      </c>
      <c r="AIT1483" s="3">
        <v>0</v>
      </c>
      <c r="AIU1483" s="1">
        <v>1</v>
      </c>
      <c r="AIV1483" s="1">
        <v>0</v>
      </c>
      <c r="AIW1483" s="1">
        <v>0</v>
      </c>
      <c r="AJB1483" s="1">
        <v>45</v>
      </c>
    </row>
    <row r="1484" spans="1:939" s="1" customFormat="1">
      <c r="B1484" s="1">
        <v>2</v>
      </c>
      <c r="C1484" s="1">
        <v>0</v>
      </c>
      <c r="Z1484" s="1">
        <v>0</v>
      </c>
      <c r="AA1484" s="1">
        <v>2</v>
      </c>
      <c r="AB1484" s="1" t="s">
        <v>9606</v>
      </c>
      <c r="AC1484" s="1">
        <v>0</v>
      </c>
      <c r="AE1484" s="1">
        <v>4</v>
      </c>
      <c r="AF1484" s="1">
        <v>0</v>
      </c>
      <c r="AG1484" s="1">
        <v>0</v>
      </c>
      <c r="AI1484" s="1">
        <v>122</v>
      </c>
      <c r="AJ1484" s="1">
        <v>110</v>
      </c>
      <c r="DR1484" s="1">
        <v>78</v>
      </c>
      <c r="DS1484" s="1">
        <v>60</v>
      </c>
      <c r="HA1484" s="1">
        <v>2</v>
      </c>
      <c r="HB1484" s="1">
        <v>2</v>
      </c>
      <c r="HT1484" s="1">
        <v>0</v>
      </c>
      <c r="HU1484" s="1">
        <v>0</v>
      </c>
      <c r="IP1484" s="1">
        <v>96</v>
      </c>
      <c r="IQ1484" s="1">
        <v>95</v>
      </c>
      <c r="LX1484" s="1">
        <v>75</v>
      </c>
      <c r="LY1484" s="1">
        <v>68</v>
      </c>
      <c r="PG1484" s="1">
        <v>18</v>
      </c>
      <c r="PH1484" s="1">
        <v>18</v>
      </c>
      <c r="SP1484" s="1">
        <v>97.7</v>
      </c>
      <c r="SQ1484" s="1">
        <v>97.1</v>
      </c>
      <c r="VX1484" s="1">
        <v>1</v>
      </c>
      <c r="VY1484" s="1">
        <v>1</v>
      </c>
      <c r="WQ1484" s="1">
        <v>0</v>
      </c>
      <c r="WR1484" s="1">
        <v>0</v>
      </c>
      <c r="AGS1484" s="1">
        <v>1</v>
      </c>
      <c r="AGT1484" s="1">
        <v>0</v>
      </c>
      <c r="AGU1484" s="1">
        <v>0</v>
      </c>
      <c r="AGV1484" s="1">
        <v>1</v>
      </c>
      <c r="AGW1484" s="1">
        <v>0</v>
      </c>
      <c r="AGX1484" s="1">
        <v>0</v>
      </c>
      <c r="AGY1484" s="1">
        <v>0</v>
      </c>
      <c r="AGZ1484" s="1">
        <v>0</v>
      </c>
      <c r="AHA1484" s="1">
        <v>0</v>
      </c>
      <c r="AHB1484" s="1">
        <v>0</v>
      </c>
      <c r="AHC1484" s="1">
        <v>1</v>
      </c>
      <c r="AHD1484" s="1">
        <v>0</v>
      </c>
      <c r="AHE1484" s="1">
        <v>0</v>
      </c>
      <c r="AHF1484" s="1">
        <v>0</v>
      </c>
      <c r="AHH1484" s="1">
        <v>0</v>
      </c>
      <c r="AHI1484" s="1">
        <v>0</v>
      </c>
      <c r="AHK1484" s="1">
        <v>0</v>
      </c>
      <c r="AHL1484" s="1">
        <v>0</v>
      </c>
      <c r="AHM1484" s="1">
        <v>0</v>
      </c>
      <c r="AHN1484" s="1">
        <v>0</v>
      </c>
      <c r="AHO1484" s="1">
        <v>0</v>
      </c>
      <c r="AHP1484" s="1">
        <v>0</v>
      </c>
      <c r="AHQ1484" s="1">
        <v>0</v>
      </c>
      <c r="AHR1484" s="1">
        <v>8</v>
      </c>
      <c r="AIN1484" s="1">
        <v>0</v>
      </c>
      <c r="AIO1484" s="1">
        <v>0</v>
      </c>
      <c r="AIT1484" s="3">
        <v>2</v>
      </c>
      <c r="AIU1484" s="1">
        <v>0</v>
      </c>
      <c r="AIV1484" s="1">
        <v>0</v>
      </c>
      <c r="AIW1484" s="1">
        <v>0</v>
      </c>
      <c r="AIX1484" s="1">
        <v>47</v>
      </c>
      <c r="AIY1484" s="1">
        <v>57</v>
      </c>
    </row>
    <row r="1485" spans="1:939" s="1" customFormat="1">
      <c r="B1485" s="1">
        <v>3</v>
      </c>
      <c r="C1485" s="1">
        <v>0</v>
      </c>
      <c r="Z1485" s="1">
        <v>0</v>
      </c>
      <c r="AA1485" s="1">
        <v>2</v>
      </c>
      <c r="AB1485" s="1" t="s">
        <v>9607</v>
      </c>
      <c r="AC1485" s="1">
        <v>0</v>
      </c>
      <c r="AE1485" s="1">
        <v>0</v>
      </c>
      <c r="AG1485" s="1">
        <v>0</v>
      </c>
      <c r="AI1485" s="1">
        <v>108</v>
      </c>
      <c r="AJ1485" s="1">
        <v>118</v>
      </c>
      <c r="DR1485" s="1">
        <v>70</v>
      </c>
      <c r="DS1485" s="1">
        <v>70</v>
      </c>
      <c r="HA1485" s="1">
        <v>2</v>
      </c>
      <c r="HB1485" s="1">
        <v>2</v>
      </c>
      <c r="HT1485" s="1">
        <v>0</v>
      </c>
      <c r="HU1485" s="1">
        <v>0</v>
      </c>
      <c r="IP1485" s="1">
        <v>95</v>
      </c>
      <c r="IQ1485" s="1">
        <v>95</v>
      </c>
      <c r="LX1485" s="1">
        <v>92</v>
      </c>
      <c r="LY1485" s="1">
        <v>74</v>
      </c>
      <c r="PG1485" s="1">
        <v>18</v>
      </c>
      <c r="PH1485" s="1">
        <v>16</v>
      </c>
      <c r="SP1485" s="1">
        <v>97.7</v>
      </c>
      <c r="SQ1485" s="1">
        <v>98.6</v>
      </c>
      <c r="VX1485" s="1">
        <v>1</v>
      </c>
      <c r="VY1485" s="1">
        <v>1</v>
      </c>
      <c r="WQ1485" s="1">
        <v>0</v>
      </c>
      <c r="WR1485" s="1">
        <v>0</v>
      </c>
      <c r="AGS1485" s="1">
        <v>1</v>
      </c>
      <c r="AGT1485" s="1">
        <v>0</v>
      </c>
      <c r="AGU1485" s="1">
        <v>0</v>
      </c>
      <c r="AGV1485" s="1">
        <v>1</v>
      </c>
      <c r="AGW1485" s="1">
        <v>0</v>
      </c>
      <c r="AGX1485" s="1">
        <v>0</v>
      </c>
      <c r="AGY1485" s="1">
        <v>0</v>
      </c>
      <c r="AGZ1485" s="1">
        <v>0</v>
      </c>
      <c r="AHA1485" s="1">
        <v>0</v>
      </c>
      <c r="AHB1485" s="1">
        <v>0</v>
      </c>
      <c r="AHC1485" s="1">
        <v>1</v>
      </c>
      <c r="AHD1485" s="1">
        <v>0</v>
      </c>
      <c r="AHE1485" s="1">
        <v>0</v>
      </c>
      <c r="AHF1485" s="1">
        <v>0</v>
      </c>
      <c r="AHH1485" s="1">
        <v>0</v>
      </c>
      <c r="AHI1485" s="1">
        <v>0</v>
      </c>
      <c r="AHK1485" s="1">
        <v>0</v>
      </c>
      <c r="AHL1485" s="1">
        <v>0</v>
      </c>
      <c r="AHM1485" s="1">
        <v>0</v>
      </c>
      <c r="AHN1485" s="1">
        <v>0</v>
      </c>
      <c r="AHO1485" s="1">
        <v>0</v>
      </c>
      <c r="AHP1485" s="1">
        <v>0</v>
      </c>
      <c r="AHQ1485" s="1">
        <v>0</v>
      </c>
      <c r="AHR1485" s="1">
        <v>7</v>
      </c>
      <c r="AIN1485" s="1">
        <v>0</v>
      </c>
      <c r="AIO1485" s="1">
        <v>0</v>
      </c>
      <c r="AIT1485" s="3">
        <v>2</v>
      </c>
      <c r="AIU1485" s="1">
        <v>0</v>
      </c>
      <c r="AIV1485" s="1">
        <v>0</v>
      </c>
      <c r="AIW1485" s="1">
        <v>0</v>
      </c>
      <c r="AIX1485" s="1">
        <v>60</v>
      </c>
      <c r="AIY1485" s="1">
        <v>40</v>
      </c>
    </row>
    <row r="1486" spans="1:939" s="1" customFormat="1">
      <c r="B1486" s="1">
        <v>4</v>
      </c>
      <c r="C1486" s="1">
        <v>0</v>
      </c>
      <c r="Z1486" s="1">
        <v>0</v>
      </c>
      <c r="AA1486" s="1">
        <v>2</v>
      </c>
      <c r="AB1486" s="1" t="s">
        <v>9608</v>
      </c>
      <c r="AC1486" s="1">
        <v>0</v>
      </c>
      <c r="AE1486" s="1">
        <v>3</v>
      </c>
      <c r="AF1486" s="1">
        <v>0</v>
      </c>
      <c r="AG1486" s="1">
        <v>0</v>
      </c>
      <c r="AI1486" s="1">
        <v>110</v>
      </c>
      <c r="AJ1486" s="1">
        <v>118</v>
      </c>
      <c r="DR1486" s="1">
        <v>70</v>
      </c>
      <c r="DS1486" s="1">
        <v>64</v>
      </c>
      <c r="HA1486" s="1">
        <v>2</v>
      </c>
      <c r="HB1486" s="1">
        <v>2</v>
      </c>
      <c r="HT1486" s="1">
        <v>0</v>
      </c>
      <c r="HU1486" s="1">
        <v>0</v>
      </c>
      <c r="IP1486" s="1">
        <v>98</v>
      </c>
      <c r="IQ1486" s="1">
        <v>96</v>
      </c>
      <c r="LX1486" s="1">
        <v>70</v>
      </c>
      <c r="LY1486" s="1">
        <v>78</v>
      </c>
      <c r="PG1486" s="1">
        <v>18</v>
      </c>
      <c r="PH1486" s="1">
        <v>16</v>
      </c>
      <c r="SP1486" s="1">
        <v>98.4</v>
      </c>
      <c r="SQ1486" s="1">
        <v>98</v>
      </c>
      <c r="VX1486" s="1">
        <v>1</v>
      </c>
      <c r="VY1486" s="1">
        <v>1</v>
      </c>
      <c r="WQ1486" s="1">
        <v>0</v>
      </c>
      <c r="WR1486" s="1">
        <v>0</v>
      </c>
      <c r="AGS1486" s="1">
        <v>1</v>
      </c>
      <c r="AGT1486" s="1">
        <v>0</v>
      </c>
      <c r="AGU1486" s="1">
        <v>0</v>
      </c>
      <c r="AGV1486" s="1">
        <v>1</v>
      </c>
      <c r="AGW1486" s="1">
        <v>0</v>
      </c>
      <c r="AGX1486" s="1">
        <v>0</v>
      </c>
      <c r="AGY1486" s="1">
        <v>0</v>
      </c>
      <c r="AGZ1486" s="1">
        <v>0</v>
      </c>
      <c r="AHA1486" s="1">
        <v>0</v>
      </c>
      <c r="AHB1486" s="1">
        <v>0</v>
      </c>
      <c r="AHC1486" s="1">
        <v>1</v>
      </c>
      <c r="AHD1486" s="1">
        <v>0</v>
      </c>
      <c r="AHE1486" s="1">
        <v>0</v>
      </c>
      <c r="AHF1486" s="1">
        <v>0</v>
      </c>
      <c r="AHH1486" s="1">
        <v>0</v>
      </c>
      <c r="AHI1486" s="1">
        <v>0</v>
      </c>
      <c r="AHK1486" s="1">
        <v>0</v>
      </c>
      <c r="AHL1486" s="1">
        <v>0</v>
      </c>
      <c r="AHM1486" s="1">
        <v>0</v>
      </c>
      <c r="AHN1486" s="1">
        <v>0</v>
      </c>
      <c r="AHO1486" s="1">
        <v>0</v>
      </c>
      <c r="AHP1486" s="1">
        <v>0</v>
      </c>
      <c r="AHQ1486" s="1">
        <v>0</v>
      </c>
      <c r="AHR1486" s="1">
        <v>4</v>
      </c>
      <c r="AIN1486" s="1">
        <v>0</v>
      </c>
      <c r="AIO1486" s="1">
        <v>0</v>
      </c>
      <c r="AIT1486" s="3">
        <v>0</v>
      </c>
      <c r="AIU1486" s="1">
        <v>2</v>
      </c>
      <c r="AIV1486" s="1">
        <v>0</v>
      </c>
      <c r="AIW1486" s="1">
        <v>0</v>
      </c>
      <c r="AJB1486" s="1">
        <v>29</v>
      </c>
      <c r="AJC1486" s="1">
        <v>19</v>
      </c>
    </row>
    <row r="1487" spans="1:939" s="80" customFormat="1">
      <c r="B1487" s="80">
        <v>5</v>
      </c>
      <c r="C1487" s="80">
        <v>1</v>
      </c>
      <c r="D1487" s="80" t="s">
        <v>7703</v>
      </c>
      <c r="O1487" s="80">
        <v>0</v>
      </c>
      <c r="Z1487" s="80">
        <v>0</v>
      </c>
      <c r="AA1487" s="80">
        <v>2</v>
      </c>
      <c r="AB1487" s="80" t="s">
        <v>9609</v>
      </c>
      <c r="AC1487" s="80">
        <v>0</v>
      </c>
      <c r="AE1487" s="80">
        <v>0</v>
      </c>
      <c r="AG1487" s="80">
        <v>0</v>
      </c>
      <c r="AI1487" s="80">
        <v>118</v>
      </c>
      <c r="DR1487" s="80">
        <v>80</v>
      </c>
      <c r="HA1487" s="80">
        <v>2</v>
      </c>
      <c r="HT1487" s="80">
        <v>0</v>
      </c>
      <c r="IP1487" s="80">
        <v>97</v>
      </c>
      <c r="LX1487" s="80">
        <v>74</v>
      </c>
      <c r="PG1487" s="80">
        <v>18</v>
      </c>
      <c r="SP1487" s="80">
        <v>96.4</v>
      </c>
      <c r="VX1487" s="80">
        <v>1</v>
      </c>
      <c r="WQ1487" s="80">
        <v>0</v>
      </c>
      <c r="AGS1487" s="80">
        <v>0</v>
      </c>
      <c r="AGT1487" s="80">
        <v>0</v>
      </c>
      <c r="AGU1487" s="80">
        <v>0</v>
      </c>
      <c r="AGV1487" s="80">
        <v>0</v>
      </c>
      <c r="AGW1487" s="80">
        <v>0</v>
      </c>
      <c r="AGX1487" s="80">
        <v>0</v>
      </c>
      <c r="AGY1487" s="80">
        <v>0</v>
      </c>
      <c r="AGZ1487" s="80">
        <v>0</v>
      </c>
      <c r="AHA1487" s="80">
        <v>1</v>
      </c>
      <c r="AHB1487" s="80">
        <v>8</v>
      </c>
      <c r="AHC1487" s="80">
        <v>1</v>
      </c>
      <c r="AHD1487" s="80">
        <v>0</v>
      </c>
      <c r="AHE1487" s="80">
        <v>0</v>
      </c>
      <c r="AHF1487" s="80">
        <v>0</v>
      </c>
      <c r="AHH1487" s="80">
        <v>0</v>
      </c>
      <c r="AHI1487" s="80">
        <v>0</v>
      </c>
      <c r="AHK1487" s="80">
        <v>0</v>
      </c>
      <c r="AHL1487" s="80">
        <v>0</v>
      </c>
      <c r="AHM1487" s="80">
        <v>0</v>
      </c>
      <c r="AHN1487" s="80">
        <v>0</v>
      </c>
      <c r="AHO1487" s="80">
        <v>0</v>
      </c>
      <c r="AHP1487" s="80">
        <v>0</v>
      </c>
      <c r="AHQ1487" s="80">
        <v>0</v>
      </c>
      <c r="AHR1487" s="80">
        <v>0</v>
      </c>
      <c r="AIN1487" s="80">
        <v>0</v>
      </c>
      <c r="AIO1487" s="80">
        <v>0</v>
      </c>
      <c r="AIT1487" s="86">
        <v>0</v>
      </c>
      <c r="AIU1487" s="80">
        <v>1</v>
      </c>
      <c r="AIV1487" s="80">
        <v>0</v>
      </c>
      <c r="AIW1487" s="80">
        <v>0</v>
      </c>
      <c r="AJB1487" s="80">
        <v>35</v>
      </c>
    </row>
    <row r="1488" spans="1:939" s="1" customFormat="1">
      <c r="A1488" s="1">
        <v>313</v>
      </c>
      <c r="B1488" s="1" t="s">
        <v>7502</v>
      </c>
      <c r="C1488" s="1">
        <v>1</v>
      </c>
      <c r="D1488" s="1" t="s">
        <v>9610</v>
      </c>
      <c r="O1488" s="1">
        <v>0</v>
      </c>
      <c r="Z1488" s="1">
        <v>0</v>
      </c>
      <c r="AA1488" s="1">
        <v>1</v>
      </c>
      <c r="AI1488" s="1">
        <v>131</v>
      </c>
      <c r="AJ1488" s="1">
        <v>146</v>
      </c>
      <c r="AK1488" s="1">
        <v>151</v>
      </c>
      <c r="DR1488" s="1">
        <v>82</v>
      </c>
      <c r="DS1488" s="1">
        <v>88</v>
      </c>
      <c r="DT1488" s="1">
        <v>86</v>
      </c>
      <c r="IP1488" s="1">
        <v>96</v>
      </c>
      <c r="IQ1488" s="1">
        <v>98</v>
      </c>
      <c r="LX1488" s="1">
        <v>91</v>
      </c>
      <c r="LY1488" s="1">
        <v>96</v>
      </c>
      <c r="LZ1488" s="1">
        <v>99</v>
      </c>
      <c r="PH1488" s="1">
        <v>18</v>
      </c>
      <c r="SP1488" s="1">
        <v>99.6</v>
      </c>
      <c r="SQ1488" s="1">
        <v>99.6</v>
      </c>
      <c r="WQ1488" s="1">
        <v>1</v>
      </c>
      <c r="WR1488" s="1">
        <v>1</v>
      </c>
      <c r="AGS1488" s="1">
        <v>1</v>
      </c>
      <c r="AGT1488" s="1">
        <v>1</v>
      </c>
      <c r="AGU1488" s="1">
        <v>0</v>
      </c>
      <c r="AGV1488" s="1">
        <v>1</v>
      </c>
      <c r="AGW1488" s="1">
        <v>1</v>
      </c>
      <c r="AGX1488" s="1">
        <v>0</v>
      </c>
      <c r="AGY1488" s="1">
        <v>0</v>
      </c>
      <c r="AGZ1488" s="1">
        <v>0</v>
      </c>
      <c r="AHA1488" s="1">
        <v>0</v>
      </c>
      <c r="AHB1488" s="1">
        <v>0</v>
      </c>
      <c r="AHC1488" s="1">
        <v>0</v>
      </c>
      <c r="AHD1488" s="1">
        <v>0</v>
      </c>
      <c r="AHE1488" s="1">
        <v>0</v>
      </c>
      <c r="AHF1488" s="1">
        <v>0</v>
      </c>
      <c r="AHH1488" s="1">
        <v>0</v>
      </c>
      <c r="AHI1488" s="1">
        <v>0</v>
      </c>
      <c r="AHK1488" s="1">
        <v>0</v>
      </c>
      <c r="AHL1488" s="1">
        <v>0</v>
      </c>
      <c r="AHM1488" s="1">
        <v>0</v>
      </c>
      <c r="AHN1488" s="1">
        <v>0</v>
      </c>
      <c r="AHO1488" s="1">
        <v>0</v>
      </c>
      <c r="AHP1488" s="1">
        <v>0</v>
      </c>
      <c r="AHQ1488" s="1">
        <v>0</v>
      </c>
      <c r="AHR1488" s="1">
        <v>0</v>
      </c>
      <c r="AIM1488" s="1">
        <v>2</v>
      </c>
      <c r="AIN1488" s="1">
        <v>1</v>
      </c>
      <c r="AIO1488" s="1">
        <v>0</v>
      </c>
      <c r="AIT1488" s="1">
        <v>0</v>
      </c>
      <c r="AIU1488" s="1">
        <v>0</v>
      </c>
      <c r="AIV1488" s="1">
        <v>0</v>
      </c>
      <c r="AIW1488" s="1">
        <v>0</v>
      </c>
    </row>
    <row r="1489" spans="1:939" s="1" customFormat="1">
      <c r="B1489" s="1">
        <v>2</v>
      </c>
      <c r="C1489" s="1">
        <v>1</v>
      </c>
      <c r="D1489" s="1" t="s">
        <v>9611</v>
      </c>
      <c r="E1489" s="1" t="s">
        <v>8490</v>
      </c>
      <c r="O1489" s="1">
        <v>0</v>
      </c>
      <c r="P1489" s="1">
        <v>0</v>
      </c>
      <c r="Z1489" s="1">
        <v>0</v>
      </c>
      <c r="AA1489" s="1">
        <v>2</v>
      </c>
      <c r="AB1489" s="1" t="s">
        <v>9612</v>
      </c>
      <c r="AC1489" s="1">
        <v>0</v>
      </c>
      <c r="AE1489" s="1">
        <v>7</v>
      </c>
      <c r="AF1489" s="1">
        <v>0</v>
      </c>
      <c r="AG1489" s="1">
        <v>0</v>
      </c>
      <c r="AI1489" s="1">
        <v>146</v>
      </c>
      <c r="AJ1489" s="1">
        <v>151</v>
      </c>
      <c r="AK1489" s="1">
        <v>145</v>
      </c>
      <c r="AL1489" s="1">
        <v>110</v>
      </c>
      <c r="AM1489" s="1">
        <v>110</v>
      </c>
      <c r="DR1489" s="1">
        <v>85</v>
      </c>
      <c r="DS1489" s="1">
        <v>95</v>
      </c>
      <c r="DT1489" s="1">
        <v>85</v>
      </c>
      <c r="DU1489" s="1">
        <v>65</v>
      </c>
      <c r="DV1489" s="1">
        <v>62</v>
      </c>
      <c r="HE1489" s="1">
        <v>0</v>
      </c>
      <c r="HX1489" s="1">
        <v>0</v>
      </c>
      <c r="IP1489" s="1">
        <v>97</v>
      </c>
      <c r="IQ1489" s="1">
        <v>98</v>
      </c>
      <c r="IR1489" s="1">
        <v>96</v>
      </c>
      <c r="IS1489" s="1">
        <v>96</v>
      </c>
      <c r="IT1489" s="1">
        <v>95</v>
      </c>
      <c r="LX1489" s="1">
        <v>97</v>
      </c>
      <c r="LY1489" s="1">
        <v>98</v>
      </c>
      <c r="LZ1489" s="1">
        <v>99</v>
      </c>
      <c r="MA1489" s="1">
        <v>87</v>
      </c>
      <c r="MB1489" s="1">
        <v>88</v>
      </c>
      <c r="PG1489" s="1">
        <v>18</v>
      </c>
      <c r="PH1489" s="1">
        <v>20</v>
      </c>
      <c r="PI1489" s="1">
        <v>20</v>
      </c>
      <c r="PJ1489" s="1">
        <v>20</v>
      </c>
      <c r="PK1489" s="1">
        <v>18</v>
      </c>
      <c r="SP1489" s="1">
        <v>99.4</v>
      </c>
      <c r="SQ1489" s="1">
        <v>99.2</v>
      </c>
      <c r="SR1489" s="1">
        <v>99.9</v>
      </c>
      <c r="SS1489" s="1">
        <v>99.2</v>
      </c>
      <c r="ST1489" s="1">
        <v>97.3</v>
      </c>
      <c r="WB1489" s="1">
        <v>1</v>
      </c>
      <c r="WQ1489" s="1">
        <v>1</v>
      </c>
      <c r="WR1489" s="1">
        <v>1</v>
      </c>
      <c r="WS1489" s="1">
        <v>1</v>
      </c>
      <c r="WT1489" s="1">
        <v>1</v>
      </c>
      <c r="WU1489" s="1">
        <v>1</v>
      </c>
      <c r="AAY1489" s="1">
        <v>28</v>
      </c>
      <c r="ABB1489" s="1">
        <v>12.3</v>
      </c>
      <c r="ABE1489" s="1">
        <v>39</v>
      </c>
      <c r="ABM1489" s="1">
        <v>17.98</v>
      </c>
      <c r="ABO1489" s="1">
        <v>221</v>
      </c>
      <c r="ABU1489" s="1">
        <v>138</v>
      </c>
      <c r="ABX1489" s="1">
        <v>4.3</v>
      </c>
      <c r="ACA1489" s="1">
        <v>95</v>
      </c>
      <c r="ACD1489" s="1">
        <v>9.3000000000000007</v>
      </c>
      <c r="ACG1489" s="1">
        <v>90</v>
      </c>
      <c r="ACQ1489" s="1">
        <v>16</v>
      </c>
      <c r="ACT1489" s="1">
        <v>0.3</v>
      </c>
      <c r="ACW1489" s="1">
        <v>15</v>
      </c>
      <c r="AGG1489" s="1">
        <v>2</v>
      </c>
      <c r="AGH1489" s="1" t="s">
        <v>6303</v>
      </c>
      <c r="AGS1489" s="1">
        <v>1</v>
      </c>
      <c r="AGT1489" s="1">
        <v>1</v>
      </c>
      <c r="AGU1489" s="1">
        <v>0</v>
      </c>
      <c r="AGV1489" s="1">
        <v>1</v>
      </c>
      <c r="AGW1489" s="1">
        <v>1</v>
      </c>
      <c r="AGX1489" s="1">
        <v>0</v>
      </c>
      <c r="AGY1489" s="1">
        <v>0</v>
      </c>
      <c r="AGZ1489" s="1">
        <v>0</v>
      </c>
      <c r="AHA1489" s="1">
        <v>0</v>
      </c>
      <c r="AHB1489" s="1">
        <v>0</v>
      </c>
      <c r="AHC1489" s="1">
        <v>1</v>
      </c>
      <c r="AHD1489" s="1">
        <v>0</v>
      </c>
      <c r="AHE1489" s="1">
        <v>0</v>
      </c>
      <c r="AHF1489" s="1">
        <v>0</v>
      </c>
      <c r="AHH1489" s="1">
        <v>0</v>
      </c>
      <c r="AHI1489" s="1">
        <v>0</v>
      </c>
      <c r="AHK1489" s="1">
        <v>0</v>
      </c>
      <c r="AHL1489" s="1">
        <v>0</v>
      </c>
      <c r="AHM1489" s="1">
        <v>0</v>
      </c>
      <c r="AHN1489" s="1">
        <v>0</v>
      </c>
      <c r="AHO1489" s="1">
        <v>0</v>
      </c>
      <c r="AHP1489" s="1">
        <v>0</v>
      </c>
      <c r="AHQ1489" s="1">
        <v>0</v>
      </c>
      <c r="AHR1489" s="1">
        <v>0</v>
      </c>
      <c r="AIN1489" s="1">
        <v>1</v>
      </c>
      <c r="AIO1489" s="1">
        <v>0</v>
      </c>
      <c r="AIP1489" s="1">
        <v>0</v>
      </c>
      <c r="AIQ1489" s="1">
        <v>0</v>
      </c>
      <c r="AIR1489" s="1">
        <v>0</v>
      </c>
      <c r="AIS1489" s="1">
        <v>1</v>
      </c>
      <c r="AIT1489" s="1">
        <v>0</v>
      </c>
      <c r="AIU1489" s="1">
        <v>1</v>
      </c>
      <c r="AIV1489" s="1">
        <v>0</v>
      </c>
      <c r="AIW1489" s="1">
        <v>0</v>
      </c>
      <c r="AJB1489" s="1">
        <v>103</v>
      </c>
    </row>
    <row r="1490" spans="1:939" s="1" customFormat="1">
      <c r="B1490" s="1">
        <v>3</v>
      </c>
      <c r="C1490" s="1">
        <v>0</v>
      </c>
      <c r="Z1490" s="1">
        <v>0</v>
      </c>
      <c r="AA1490" s="1">
        <v>2</v>
      </c>
      <c r="AB1490" s="1" t="s">
        <v>9613</v>
      </c>
      <c r="AC1490" s="1">
        <v>0</v>
      </c>
      <c r="AE1490" s="1">
        <v>0</v>
      </c>
      <c r="AG1490" s="1">
        <v>0</v>
      </c>
      <c r="AI1490" s="1">
        <v>118</v>
      </c>
      <c r="AJ1490" s="1">
        <v>118</v>
      </c>
      <c r="DR1490" s="1">
        <v>64</v>
      </c>
      <c r="DS1490" s="1">
        <v>70</v>
      </c>
      <c r="HA1490" s="1">
        <v>0</v>
      </c>
      <c r="HB1490" s="1">
        <v>0</v>
      </c>
      <c r="HT1490" s="1">
        <v>0</v>
      </c>
      <c r="HU1490" s="1">
        <v>0</v>
      </c>
      <c r="IP1490" s="1">
        <v>95</v>
      </c>
      <c r="IQ1490" s="1">
        <v>95</v>
      </c>
      <c r="LX1490" s="1">
        <v>80</v>
      </c>
      <c r="LY1490" s="1">
        <v>98</v>
      </c>
      <c r="PG1490" s="1">
        <v>20</v>
      </c>
      <c r="PH1490" s="1">
        <v>18</v>
      </c>
      <c r="SP1490" s="1">
        <v>98.7</v>
      </c>
      <c r="SQ1490" s="1">
        <v>98</v>
      </c>
      <c r="VX1490" s="1">
        <v>1</v>
      </c>
      <c r="VY1490" s="1">
        <v>0</v>
      </c>
      <c r="WQ1490" s="1">
        <v>1</v>
      </c>
      <c r="WR1490" s="1">
        <v>1</v>
      </c>
      <c r="AGS1490" s="1">
        <v>1</v>
      </c>
      <c r="AGT1490" s="1">
        <v>0</v>
      </c>
      <c r="AGU1490" s="1">
        <v>0</v>
      </c>
      <c r="AGV1490" s="1">
        <v>1</v>
      </c>
      <c r="AGW1490" s="1">
        <v>1</v>
      </c>
      <c r="AGX1490" s="1">
        <v>0</v>
      </c>
      <c r="AGY1490" s="1">
        <v>0</v>
      </c>
      <c r="AGZ1490" s="1">
        <v>0</v>
      </c>
      <c r="AHA1490" s="1">
        <v>0</v>
      </c>
      <c r="AHB1490" s="1">
        <v>0</v>
      </c>
      <c r="AHC1490" s="1">
        <v>1</v>
      </c>
      <c r="AHD1490" s="1">
        <v>0</v>
      </c>
      <c r="AHE1490" s="1">
        <v>0</v>
      </c>
      <c r="AHF1490" s="1">
        <v>0</v>
      </c>
      <c r="AHH1490" s="1">
        <v>0</v>
      </c>
      <c r="AHI1490" s="1">
        <v>0</v>
      </c>
      <c r="AHK1490" s="1">
        <v>0</v>
      </c>
      <c r="AHL1490" s="1">
        <v>0</v>
      </c>
      <c r="AHM1490" s="1">
        <v>0</v>
      </c>
      <c r="AHN1490" s="1">
        <v>0</v>
      </c>
      <c r="AHO1490" s="1">
        <v>0</v>
      </c>
      <c r="AHP1490" s="1">
        <v>0</v>
      </c>
      <c r="AHQ1490" s="1">
        <v>0</v>
      </c>
      <c r="AHR1490" s="1">
        <v>0</v>
      </c>
      <c r="AIN1490" s="1">
        <v>1</v>
      </c>
      <c r="AIO1490" s="1">
        <v>0</v>
      </c>
      <c r="AIP1490" s="1">
        <v>0</v>
      </c>
      <c r="AIQ1490" s="1">
        <v>0</v>
      </c>
      <c r="AIR1490" s="1">
        <v>0</v>
      </c>
      <c r="AIT1490" s="1">
        <v>1</v>
      </c>
      <c r="AIU1490" s="1">
        <v>1</v>
      </c>
      <c r="AIV1490" s="1">
        <v>0</v>
      </c>
      <c r="AIW1490" s="1">
        <v>0</v>
      </c>
      <c r="AIX1490" s="1">
        <v>60</v>
      </c>
      <c r="AJB1490" s="1">
        <v>35</v>
      </c>
    </row>
    <row r="1491" spans="1:939" s="80" customFormat="1">
      <c r="B1491" s="80">
        <v>4</v>
      </c>
      <c r="C1491" s="80">
        <v>0</v>
      </c>
      <c r="Z1491" s="80">
        <v>1</v>
      </c>
      <c r="AA1491" s="80">
        <v>0</v>
      </c>
      <c r="AB1491" s="80" t="s">
        <v>9614</v>
      </c>
      <c r="AC1491" s="80">
        <v>3</v>
      </c>
      <c r="AD1491" s="80">
        <v>0</v>
      </c>
      <c r="AE1491" s="80">
        <v>6</v>
      </c>
      <c r="AF1491" s="80">
        <v>0</v>
      </c>
      <c r="AG1491" s="80">
        <v>0</v>
      </c>
      <c r="AGS1491" s="80">
        <v>0</v>
      </c>
      <c r="AGT1491" s="80">
        <v>0</v>
      </c>
      <c r="AGU1491" s="80">
        <v>0</v>
      </c>
      <c r="AGV1491" s="80">
        <v>0</v>
      </c>
      <c r="AGW1491" s="80">
        <v>0</v>
      </c>
      <c r="AGX1491" s="80">
        <v>0</v>
      </c>
      <c r="AGY1491" s="80">
        <v>0</v>
      </c>
      <c r="AGZ1491" s="80">
        <v>0</v>
      </c>
      <c r="AHA1491" s="80">
        <v>0</v>
      </c>
      <c r="AHB1491" s="80">
        <v>0</v>
      </c>
      <c r="AHC1491" s="80">
        <v>1</v>
      </c>
      <c r="AHD1491" s="80">
        <v>0</v>
      </c>
      <c r="AHE1491" s="80">
        <v>0</v>
      </c>
      <c r="AHF1491" s="80">
        <v>0</v>
      </c>
      <c r="AHH1491" s="80">
        <v>0</v>
      </c>
      <c r="AHI1491" s="80">
        <v>0</v>
      </c>
      <c r="AHK1491" s="80">
        <v>0</v>
      </c>
      <c r="AHL1491" s="80">
        <v>0</v>
      </c>
      <c r="AHM1491" s="80">
        <v>0</v>
      </c>
      <c r="AHN1491" s="80">
        <v>0</v>
      </c>
      <c r="AHO1491" s="80">
        <v>0</v>
      </c>
      <c r="AHP1491" s="80">
        <v>0</v>
      </c>
      <c r="AHQ1491" s="80">
        <v>0</v>
      </c>
      <c r="AHR1491" s="80">
        <v>0</v>
      </c>
      <c r="AIN1491" s="80">
        <v>1</v>
      </c>
      <c r="AIO1491" s="80">
        <v>0</v>
      </c>
      <c r="AIP1491" s="80">
        <v>0</v>
      </c>
      <c r="AIQ1491" s="80">
        <v>0</v>
      </c>
      <c r="AIR1491" s="80">
        <v>0</v>
      </c>
      <c r="AIT1491" s="80">
        <v>0</v>
      </c>
      <c r="AIU1491" s="80">
        <v>0</v>
      </c>
      <c r="AIV1491" s="80">
        <v>0</v>
      </c>
      <c r="AIW1491" s="80">
        <v>0</v>
      </c>
    </row>
    <row r="1492" spans="1:939" s="1" customFormat="1">
      <c r="A1492" s="1">
        <v>314</v>
      </c>
      <c r="B1492" s="1">
        <v>1</v>
      </c>
      <c r="C1492" s="1">
        <v>0</v>
      </c>
      <c r="Z1492" s="1">
        <v>0</v>
      </c>
      <c r="AA1492" s="1">
        <v>1</v>
      </c>
      <c r="AC1492" s="1">
        <v>0</v>
      </c>
      <c r="AE1492" s="1">
        <v>0</v>
      </c>
      <c r="AG1492" s="1">
        <v>0</v>
      </c>
      <c r="AI1492" s="1">
        <v>104</v>
      </c>
      <c r="DR1492" s="1">
        <v>70</v>
      </c>
      <c r="HA1492" s="1">
        <v>2</v>
      </c>
      <c r="HT1492" s="1">
        <v>0</v>
      </c>
      <c r="IP1492" s="1">
        <v>94</v>
      </c>
      <c r="LX1492" s="1">
        <v>96</v>
      </c>
      <c r="PG1492" s="1">
        <v>24</v>
      </c>
      <c r="SP1492" s="1">
        <v>97.7</v>
      </c>
      <c r="VX1492" s="1">
        <v>1</v>
      </c>
      <c r="WQ1492" s="1">
        <v>0</v>
      </c>
      <c r="ZY1492" s="1">
        <v>283.8</v>
      </c>
      <c r="AGS1492" s="1">
        <v>1</v>
      </c>
      <c r="AGT1492" s="1">
        <v>0</v>
      </c>
      <c r="AGU1492" s="1">
        <v>1</v>
      </c>
      <c r="AGV1492" s="1">
        <v>0</v>
      </c>
      <c r="AGW1492" s="1">
        <v>0</v>
      </c>
      <c r="AGX1492" s="1">
        <v>1</v>
      </c>
      <c r="AGY1492" s="1">
        <v>0</v>
      </c>
      <c r="AGZ1492" s="1">
        <v>0</v>
      </c>
      <c r="AHA1492" s="1">
        <v>0</v>
      </c>
      <c r="AHB1492" s="1">
        <v>0</v>
      </c>
      <c r="AHC1492" s="1">
        <v>1</v>
      </c>
      <c r="AHD1492" s="1">
        <v>0</v>
      </c>
      <c r="AHE1492" s="1">
        <v>0</v>
      </c>
      <c r="AHF1492" s="1">
        <v>0</v>
      </c>
      <c r="AHH1492" s="1">
        <v>0</v>
      </c>
      <c r="AHI1492" s="1">
        <v>0</v>
      </c>
      <c r="AHK1492" s="1">
        <v>0</v>
      </c>
      <c r="AHL1492" s="1">
        <v>0</v>
      </c>
      <c r="AHM1492" s="1">
        <v>0</v>
      </c>
      <c r="AHN1492" s="1">
        <v>0</v>
      </c>
      <c r="AHO1492" s="1">
        <v>0</v>
      </c>
      <c r="AHP1492" s="1">
        <v>0</v>
      </c>
      <c r="AHQ1492" s="1">
        <v>0</v>
      </c>
      <c r="AHR1492" s="1">
        <v>0</v>
      </c>
      <c r="AIM1492" s="1">
        <v>0</v>
      </c>
      <c r="AIN1492" s="1">
        <v>0</v>
      </c>
      <c r="AIO1492" s="1">
        <v>0</v>
      </c>
      <c r="AIP1492" s="1">
        <v>1</v>
      </c>
      <c r="AIQ1492" s="1">
        <v>1</v>
      </c>
      <c r="AIR1492" s="1">
        <v>0</v>
      </c>
      <c r="AIS1492" s="1">
        <v>1</v>
      </c>
      <c r="AIT1492" s="1">
        <v>1</v>
      </c>
      <c r="AIU1492" s="1">
        <v>0</v>
      </c>
      <c r="AIV1492" s="1">
        <v>0</v>
      </c>
      <c r="AIW1492" s="1">
        <v>0</v>
      </c>
      <c r="AIX1492" s="1">
        <v>43</v>
      </c>
    </row>
    <row r="1493" spans="1:939" s="1" customFormat="1">
      <c r="B1493" s="1">
        <v>2</v>
      </c>
      <c r="C1493" s="1">
        <v>0</v>
      </c>
      <c r="Z1493" s="1">
        <v>0</v>
      </c>
      <c r="AA1493" s="1">
        <v>2</v>
      </c>
      <c r="AB1493" s="1" t="s">
        <v>9615</v>
      </c>
      <c r="AC1493" s="1">
        <v>0</v>
      </c>
      <c r="AE1493" s="1">
        <v>0</v>
      </c>
      <c r="AG1493" s="1">
        <v>0</v>
      </c>
      <c r="AI1493" s="1">
        <v>128</v>
      </c>
      <c r="AJ1493" s="1">
        <v>130</v>
      </c>
      <c r="DR1493" s="1">
        <v>70</v>
      </c>
      <c r="DS1493" s="1">
        <v>68</v>
      </c>
      <c r="HA1493" s="1">
        <v>2</v>
      </c>
      <c r="HB1493" s="1">
        <v>2</v>
      </c>
      <c r="HT1493" s="1">
        <v>0</v>
      </c>
      <c r="HU1493" s="1">
        <v>0</v>
      </c>
      <c r="IP1493" s="1">
        <v>95</v>
      </c>
      <c r="IQ1493" s="1">
        <v>95</v>
      </c>
      <c r="LX1493" s="1">
        <v>118</v>
      </c>
      <c r="LY1493" s="1">
        <v>76</v>
      </c>
      <c r="PG1493" s="1">
        <v>24</v>
      </c>
      <c r="PH1493" s="1">
        <v>20</v>
      </c>
      <c r="SP1493" s="1">
        <v>98.2</v>
      </c>
      <c r="SQ1493" s="1">
        <v>96.4</v>
      </c>
      <c r="VX1493" s="1">
        <v>1</v>
      </c>
      <c r="VY1493" s="1">
        <v>1</v>
      </c>
      <c r="WQ1493" s="1">
        <v>0</v>
      </c>
      <c r="WR1493" s="1">
        <v>0</v>
      </c>
      <c r="ZY1493" s="1">
        <v>277.8</v>
      </c>
      <c r="ZZ1493" s="1">
        <v>276.60000000000002</v>
      </c>
      <c r="AAY1493" s="1">
        <v>26</v>
      </c>
      <c r="ABB1493" s="1">
        <v>13.3</v>
      </c>
      <c r="ABE1493" s="1">
        <v>39</v>
      </c>
      <c r="ABU1493" s="1">
        <v>139</v>
      </c>
      <c r="ABX1493" s="1">
        <v>3.8</v>
      </c>
      <c r="ACA1493" s="1">
        <v>101</v>
      </c>
      <c r="ACD1493" s="1">
        <v>0.9</v>
      </c>
      <c r="ACG1493" s="1">
        <v>149</v>
      </c>
      <c r="ACQ1493" s="1">
        <v>23</v>
      </c>
      <c r="ACT1493" s="1">
        <v>1.5</v>
      </c>
      <c r="ACW1493" s="1">
        <v>17</v>
      </c>
      <c r="AGS1493" s="1">
        <v>1</v>
      </c>
      <c r="AGT1493" s="1">
        <v>0</v>
      </c>
      <c r="AGU1493" s="1">
        <v>1</v>
      </c>
      <c r="AGV1493" s="1">
        <v>0</v>
      </c>
      <c r="AGW1493" s="1">
        <v>0</v>
      </c>
      <c r="AGX1493" s="1">
        <v>1</v>
      </c>
      <c r="AGY1493" s="1">
        <v>0</v>
      </c>
      <c r="AGZ1493" s="1">
        <v>1</v>
      </c>
      <c r="AHA1493" s="1">
        <v>0</v>
      </c>
      <c r="AHB1493" s="1">
        <v>0</v>
      </c>
      <c r="AHC1493" s="1">
        <v>1</v>
      </c>
      <c r="AHD1493" s="1">
        <v>0</v>
      </c>
      <c r="AHE1493" s="1">
        <v>0</v>
      </c>
      <c r="AHF1493" s="1">
        <v>0</v>
      </c>
      <c r="AHH1493" s="1">
        <v>0</v>
      </c>
      <c r="AHI1493" s="1">
        <v>0</v>
      </c>
      <c r="AHK1493" s="1">
        <v>0</v>
      </c>
      <c r="AHL1493" s="1">
        <v>0</v>
      </c>
      <c r="AHM1493" s="1">
        <v>0</v>
      </c>
      <c r="AHN1493" s="1">
        <v>0</v>
      </c>
      <c r="AHO1493" s="1">
        <v>0</v>
      </c>
      <c r="AHP1493" s="1">
        <v>0</v>
      </c>
      <c r="AHQ1493" s="1">
        <v>0</v>
      </c>
      <c r="AHR1493" s="1">
        <v>0</v>
      </c>
      <c r="AIM1493" s="1">
        <v>0</v>
      </c>
      <c r="AIN1493" s="1">
        <v>0</v>
      </c>
      <c r="AIO1493" s="1">
        <v>0</v>
      </c>
      <c r="AIR1493" s="1">
        <v>0</v>
      </c>
      <c r="AIT1493" s="1">
        <v>0</v>
      </c>
      <c r="AIU1493" s="1">
        <v>2</v>
      </c>
      <c r="AIV1493" s="1">
        <v>0</v>
      </c>
      <c r="AIW1493" s="1">
        <v>0</v>
      </c>
      <c r="AJB1493" s="1">
        <v>25</v>
      </c>
      <c r="AJC1493" s="1">
        <v>43</v>
      </c>
    </row>
    <row r="1494" spans="1:939" s="1" customFormat="1">
      <c r="B1494" s="1">
        <v>3</v>
      </c>
      <c r="C1494" s="1">
        <v>0</v>
      </c>
      <c r="Z1494" s="1">
        <v>0</v>
      </c>
      <c r="AA1494" s="1">
        <v>0</v>
      </c>
      <c r="AB1494" s="1" t="s">
        <v>9616</v>
      </c>
      <c r="AC1494" s="1">
        <v>0</v>
      </c>
      <c r="AE1494" s="1">
        <v>0</v>
      </c>
      <c r="AG1494" s="1">
        <v>0</v>
      </c>
      <c r="AI1494" s="1">
        <v>110</v>
      </c>
      <c r="AJ1494" s="1">
        <v>108</v>
      </c>
      <c r="DR1494" s="1">
        <v>74</v>
      </c>
      <c r="DS1494" s="1">
        <v>62</v>
      </c>
      <c r="HA1494" s="1">
        <v>2</v>
      </c>
      <c r="HB1494" s="1">
        <v>2</v>
      </c>
      <c r="HT1494" s="1">
        <v>0</v>
      </c>
      <c r="HU1494" s="1">
        <v>0</v>
      </c>
      <c r="IP1494" s="1">
        <v>94</v>
      </c>
      <c r="IQ1494" s="1">
        <v>95</v>
      </c>
      <c r="LX1494" s="1">
        <v>70</v>
      </c>
      <c r="LY1494" s="1">
        <v>100</v>
      </c>
      <c r="PG1494" s="1">
        <v>22</v>
      </c>
      <c r="PH1494" s="1">
        <v>22</v>
      </c>
      <c r="SP1494" s="1">
        <v>97.1</v>
      </c>
      <c r="SQ1494" s="1">
        <v>96.4</v>
      </c>
      <c r="VX1494" s="1">
        <v>1</v>
      </c>
      <c r="VY1494" s="1">
        <v>1</v>
      </c>
      <c r="WQ1494" s="1">
        <v>0</v>
      </c>
      <c r="WR1494" s="1">
        <v>0</v>
      </c>
      <c r="ZY1494" s="1">
        <v>277.8</v>
      </c>
      <c r="ZZ1494" s="1">
        <v>278.2</v>
      </c>
      <c r="AAY1494" s="1">
        <v>25</v>
      </c>
      <c r="ABB1494" s="1">
        <v>11.6</v>
      </c>
      <c r="ABE1494" s="1">
        <v>34</v>
      </c>
      <c r="ABU1494" s="1">
        <v>138</v>
      </c>
      <c r="ABX1494" s="1">
        <v>4.3</v>
      </c>
      <c r="ACA1494" s="1">
        <v>102</v>
      </c>
      <c r="ACD1494" s="1">
        <v>0.94</v>
      </c>
      <c r="ACG1494" s="1">
        <v>123</v>
      </c>
      <c r="ACQ1494" s="1">
        <v>24</v>
      </c>
      <c r="ACT1494" s="1">
        <v>1.6</v>
      </c>
      <c r="ACW1494" s="1">
        <v>17</v>
      </c>
      <c r="AGS1494" s="1">
        <v>1</v>
      </c>
      <c r="AGT1494" s="1">
        <v>0</v>
      </c>
      <c r="AGU1494" s="1">
        <v>1</v>
      </c>
      <c r="AGV1494" s="1">
        <v>0</v>
      </c>
      <c r="AGW1494" s="1">
        <v>0</v>
      </c>
      <c r="AGX1494" s="1">
        <v>1</v>
      </c>
      <c r="AGY1494" s="1">
        <v>0</v>
      </c>
      <c r="AGZ1494" s="1">
        <v>1</v>
      </c>
      <c r="AHA1494" s="1">
        <v>0</v>
      </c>
      <c r="AHB1494" s="1">
        <v>0</v>
      </c>
      <c r="AHC1494" s="1">
        <v>1</v>
      </c>
      <c r="AHD1494" s="1">
        <v>0</v>
      </c>
      <c r="AHE1494" s="1">
        <v>0</v>
      </c>
      <c r="AHF1494" s="1">
        <v>0</v>
      </c>
      <c r="AHH1494" s="1">
        <v>0</v>
      </c>
      <c r="AHI1494" s="1">
        <v>0</v>
      </c>
      <c r="AHK1494" s="1">
        <v>0</v>
      </c>
      <c r="AHL1494" s="1">
        <v>0</v>
      </c>
      <c r="AHM1494" s="1">
        <v>0</v>
      </c>
      <c r="AHN1494" s="1">
        <v>0</v>
      </c>
      <c r="AHO1494" s="1">
        <v>0</v>
      </c>
      <c r="AHP1494" s="1">
        <v>0</v>
      </c>
      <c r="AHQ1494" s="1">
        <v>0</v>
      </c>
      <c r="AHR1494" s="1">
        <v>0</v>
      </c>
      <c r="AIM1494" s="1">
        <v>0</v>
      </c>
      <c r="AIN1494" s="1">
        <v>0</v>
      </c>
      <c r="AIO1494" s="1">
        <v>0</v>
      </c>
      <c r="AIR1494" s="1">
        <v>0</v>
      </c>
      <c r="AIT1494" s="1">
        <v>0</v>
      </c>
      <c r="AIU1494" s="1">
        <v>2</v>
      </c>
      <c r="AIV1494" s="1">
        <v>0</v>
      </c>
      <c r="AIW1494" s="1">
        <v>0</v>
      </c>
      <c r="AJB1494" s="1">
        <v>34</v>
      </c>
      <c r="AJC1494" s="1">
        <v>60</v>
      </c>
    </row>
    <row r="1495" spans="1:939" s="1" customFormat="1">
      <c r="B1495" s="1">
        <v>4</v>
      </c>
      <c r="C1495" s="1">
        <v>1</v>
      </c>
      <c r="D1495" s="1" t="s">
        <v>9617</v>
      </c>
      <c r="O1495" s="1">
        <v>0</v>
      </c>
      <c r="Z1495" s="1">
        <v>0</v>
      </c>
      <c r="AA1495" s="1">
        <v>1</v>
      </c>
      <c r="AB1495" s="1" t="s">
        <v>9618</v>
      </c>
      <c r="AC1495" s="1">
        <v>0</v>
      </c>
      <c r="AE1495" s="1">
        <v>0</v>
      </c>
      <c r="AG1495" s="1">
        <v>0</v>
      </c>
      <c r="AI1495" s="1">
        <v>106</v>
      </c>
      <c r="AJ1495" s="1">
        <v>110</v>
      </c>
      <c r="DR1495" s="1">
        <v>64</v>
      </c>
      <c r="DS1495" s="1">
        <v>72</v>
      </c>
      <c r="HA1495" s="1">
        <v>2</v>
      </c>
      <c r="HB1495" s="1">
        <v>2</v>
      </c>
      <c r="HT1495" s="1">
        <v>0</v>
      </c>
      <c r="HU1495" s="1">
        <v>0</v>
      </c>
      <c r="IP1495" s="1">
        <v>94</v>
      </c>
      <c r="IQ1495" s="1">
        <v>95</v>
      </c>
      <c r="LX1495" s="1">
        <v>106</v>
      </c>
      <c r="LY1495" s="1">
        <v>110</v>
      </c>
      <c r="PG1495" s="1">
        <v>18</v>
      </c>
      <c r="PH1495" s="1">
        <v>20</v>
      </c>
      <c r="SP1495" s="1">
        <v>96.4</v>
      </c>
      <c r="SQ1495" s="1">
        <v>97.7</v>
      </c>
      <c r="VX1495" s="1">
        <v>1</v>
      </c>
      <c r="VY1495" s="1">
        <v>1</v>
      </c>
      <c r="WQ1495" s="1">
        <v>0</v>
      </c>
      <c r="WR1495" s="1">
        <v>0</v>
      </c>
      <c r="ZY1495" s="1">
        <v>276.2</v>
      </c>
      <c r="ZZ1495" s="1">
        <v>276.2</v>
      </c>
      <c r="AAY1495" s="1">
        <v>27</v>
      </c>
      <c r="ABB1495" s="1">
        <v>11.6</v>
      </c>
      <c r="ABE1495" s="1">
        <v>34</v>
      </c>
      <c r="ABU1495" s="1">
        <v>139</v>
      </c>
      <c r="ABX1495" s="1">
        <v>4</v>
      </c>
      <c r="ACA1495" s="1">
        <v>99</v>
      </c>
      <c r="ACD1495" s="1">
        <v>1.01</v>
      </c>
      <c r="ACG1495" s="1">
        <v>133</v>
      </c>
      <c r="ACQ1495" s="1">
        <v>21</v>
      </c>
      <c r="ACT1495" s="1">
        <v>1.6</v>
      </c>
      <c r="ACW1495" s="1">
        <v>18</v>
      </c>
      <c r="AGS1495" s="1">
        <v>1</v>
      </c>
      <c r="AGT1495" s="1">
        <v>0</v>
      </c>
      <c r="AGU1495" s="1">
        <v>1</v>
      </c>
      <c r="AGV1495" s="1">
        <v>0</v>
      </c>
      <c r="AGW1495" s="1">
        <v>0</v>
      </c>
      <c r="AGX1495" s="1">
        <v>1</v>
      </c>
      <c r="AGY1495" s="1">
        <v>0</v>
      </c>
      <c r="AGZ1495" s="1">
        <v>1</v>
      </c>
      <c r="AHA1495" s="1">
        <v>0</v>
      </c>
      <c r="AHB1495" s="1">
        <v>0</v>
      </c>
      <c r="AHC1495" s="1">
        <v>1</v>
      </c>
      <c r="AHD1495" s="1">
        <v>0</v>
      </c>
      <c r="AHE1495" s="1">
        <v>0</v>
      </c>
      <c r="AHF1495" s="1">
        <v>0</v>
      </c>
      <c r="AHH1495" s="1">
        <v>0</v>
      </c>
      <c r="AHI1495" s="1">
        <v>0</v>
      </c>
      <c r="AHK1495" s="1">
        <v>0</v>
      </c>
      <c r="AHL1495" s="1">
        <v>0</v>
      </c>
      <c r="AHM1495" s="1">
        <v>0</v>
      </c>
      <c r="AHN1495" s="1">
        <v>0</v>
      </c>
      <c r="AHO1495" s="1">
        <v>0</v>
      </c>
      <c r="AHP1495" s="1">
        <v>0</v>
      </c>
      <c r="AHQ1495" s="1">
        <v>0</v>
      </c>
      <c r="AHR1495" s="1">
        <v>0</v>
      </c>
      <c r="AIM1495" s="1">
        <v>0</v>
      </c>
      <c r="AIN1495" s="1">
        <v>0</v>
      </c>
      <c r="AIO1495" s="1">
        <v>0</v>
      </c>
      <c r="AIR1495" s="1">
        <v>0</v>
      </c>
      <c r="AIT1495" s="1">
        <v>1</v>
      </c>
      <c r="AIU1495" s="1">
        <v>1</v>
      </c>
      <c r="AIV1495" s="1">
        <v>0</v>
      </c>
      <c r="AIW1495" s="1">
        <v>0</v>
      </c>
      <c r="AIX1495" s="1">
        <v>38</v>
      </c>
      <c r="AJB1495" s="1">
        <v>45</v>
      </c>
    </row>
    <row r="1496" spans="1:939" s="1" customFormat="1">
      <c r="B1496" s="1">
        <v>5</v>
      </c>
      <c r="C1496" s="1">
        <v>1</v>
      </c>
      <c r="D1496" s="1" t="s">
        <v>9619</v>
      </c>
      <c r="O1496" s="1">
        <v>1</v>
      </c>
      <c r="Z1496" s="1">
        <v>0</v>
      </c>
      <c r="AA1496" s="1">
        <v>2</v>
      </c>
      <c r="AB1496" s="1" t="s">
        <v>9620</v>
      </c>
      <c r="AC1496" s="1">
        <v>0</v>
      </c>
      <c r="AE1496" s="1">
        <v>0</v>
      </c>
      <c r="AG1496" s="1">
        <v>0</v>
      </c>
      <c r="AI1496" s="1">
        <v>110</v>
      </c>
      <c r="AJ1496" s="1">
        <v>104</v>
      </c>
      <c r="DR1496" s="1">
        <v>64</v>
      </c>
      <c r="DS1496" s="1">
        <v>78</v>
      </c>
      <c r="HA1496" s="1">
        <v>2</v>
      </c>
      <c r="HB1496" s="1">
        <v>2</v>
      </c>
      <c r="HT1496" s="1">
        <v>0</v>
      </c>
      <c r="HU1496" s="1">
        <v>0</v>
      </c>
      <c r="IP1496" s="1">
        <v>94</v>
      </c>
      <c r="IQ1496" s="1">
        <v>93</v>
      </c>
      <c r="LX1496" s="1">
        <v>105</v>
      </c>
      <c r="LY1496" s="1">
        <v>108</v>
      </c>
      <c r="PG1496" s="1">
        <v>20</v>
      </c>
      <c r="PH1496" s="1">
        <v>20</v>
      </c>
      <c r="SP1496" s="1">
        <v>97.1</v>
      </c>
      <c r="SQ1496" s="1">
        <v>98.2</v>
      </c>
      <c r="VX1496" s="1">
        <v>1</v>
      </c>
      <c r="VY1496" s="1">
        <v>1</v>
      </c>
      <c r="WQ1496" s="1">
        <v>0</v>
      </c>
      <c r="WR1496" s="1">
        <v>0</v>
      </c>
      <c r="ZY1496" s="1">
        <v>273.2</v>
      </c>
      <c r="ZZ1496" s="1">
        <v>273.60000000000002</v>
      </c>
      <c r="AAY1496" s="1">
        <v>30</v>
      </c>
      <c r="ABB1496" s="1">
        <v>13.3</v>
      </c>
      <c r="ABE1496" s="1">
        <v>39</v>
      </c>
      <c r="ABU1496" s="1">
        <v>139</v>
      </c>
      <c r="ABX1496" s="1">
        <v>4.3</v>
      </c>
      <c r="ACA1496" s="1">
        <v>100</v>
      </c>
      <c r="ACD1496" s="1">
        <v>1.02</v>
      </c>
      <c r="ACG1496" s="1">
        <v>127</v>
      </c>
      <c r="ACQ1496" s="1">
        <v>22</v>
      </c>
      <c r="ACT1496" s="1">
        <v>1.9</v>
      </c>
      <c r="ACW1496" s="1">
        <v>14</v>
      </c>
      <c r="AGS1496" s="1">
        <v>1</v>
      </c>
      <c r="AGT1496" s="1">
        <v>0</v>
      </c>
      <c r="AGU1496" s="1">
        <v>1</v>
      </c>
      <c r="AGV1496" s="1">
        <v>0</v>
      </c>
      <c r="AGW1496" s="1">
        <v>0</v>
      </c>
      <c r="AGX1496" s="1">
        <v>1</v>
      </c>
      <c r="AGY1496" s="1">
        <v>0</v>
      </c>
      <c r="AGZ1496" s="1">
        <v>1</v>
      </c>
      <c r="AHA1496" s="1">
        <v>0</v>
      </c>
      <c r="AHB1496" s="1">
        <v>0</v>
      </c>
      <c r="AHC1496" s="1">
        <v>1</v>
      </c>
      <c r="AHD1496" s="1">
        <v>0</v>
      </c>
      <c r="AHE1496" s="1">
        <v>0</v>
      </c>
      <c r="AHF1496" s="1">
        <v>0</v>
      </c>
      <c r="AHH1496" s="1">
        <v>0</v>
      </c>
      <c r="AHI1496" s="1">
        <v>0</v>
      </c>
      <c r="AHK1496" s="1">
        <v>0</v>
      </c>
      <c r="AHL1496" s="1">
        <v>0</v>
      </c>
      <c r="AHM1496" s="1">
        <v>0</v>
      </c>
      <c r="AHN1496" s="1">
        <v>0</v>
      </c>
      <c r="AHO1496" s="1">
        <v>0</v>
      </c>
      <c r="AHP1496" s="1">
        <v>0</v>
      </c>
      <c r="AHQ1496" s="1">
        <v>0</v>
      </c>
      <c r="AHR1496" s="1">
        <v>0</v>
      </c>
      <c r="AIM1496" s="1">
        <v>0</v>
      </c>
      <c r="AIN1496" s="1">
        <v>0</v>
      </c>
      <c r="AIO1496" s="1">
        <v>0</v>
      </c>
      <c r="AIR1496" s="1">
        <v>0</v>
      </c>
      <c r="AIT1496" s="1">
        <v>2</v>
      </c>
      <c r="AIU1496" s="1">
        <v>0</v>
      </c>
      <c r="AIV1496" s="1">
        <v>0</v>
      </c>
      <c r="AIW1496" s="1">
        <v>0</v>
      </c>
      <c r="AIX1496" s="1">
        <v>25</v>
      </c>
      <c r="AIY1496" s="1">
        <v>37</v>
      </c>
    </row>
    <row r="1497" spans="1:939" s="1" customFormat="1">
      <c r="B1497" s="1">
        <v>6</v>
      </c>
      <c r="C1497" s="1">
        <v>1</v>
      </c>
      <c r="D1497" s="1" t="s">
        <v>6930</v>
      </c>
      <c r="O1497" s="1">
        <v>0</v>
      </c>
      <c r="Z1497" s="1">
        <v>0</v>
      </c>
      <c r="AA1497" s="1">
        <v>2</v>
      </c>
      <c r="AB1497" s="1" t="s">
        <v>9621</v>
      </c>
      <c r="AC1497" s="1">
        <v>0</v>
      </c>
      <c r="AE1497" s="1">
        <v>0</v>
      </c>
      <c r="AG1497" s="1">
        <v>0</v>
      </c>
      <c r="AI1497" s="1">
        <v>118</v>
      </c>
      <c r="AJ1497" s="1">
        <v>102</v>
      </c>
      <c r="DR1497" s="1">
        <v>82</v>
      </c>
      <c r="DS1497" s="1">
        <v>64</v>
      </c>
      <c r="HA1497" s="1">
        <v>2</v>
      </c>
      <c r="HB1497" s="1">
        <v>2</v>
      </c>
      <c r="HT1497" s="1">
        <v>0</v>
      </c>
      <c r="HU1497" s="1">
        <v>0</v>
      </c>
      <c r="IP1497" s="1">
        <v>93</v>
      </c>
      <c r="IQ1497" s="1">
        <v>95</v>
      </c>
      <c r="LX1497" s="1">
        <v>137.5</v>
      </c>
      <c r="LY1497" s="1">
        <v>125</v>
      </c>
      <c r="PG1497" s="1">
        <v>22</v>
      </c>
      <c r="PH1497" s="1">
        <v>18</v>
      </c>
      <c r="SP1497" s="1">
        <v>97.8</v>
      </c>
      <c r="SQ1497" s="1">
        <v>97.5</v>
      </c>
      <c r="VX1497" s="1">
        <v>1</v>
      </c>
      <c r="VY1497" s="1">
        <v>1</v>
      </c>
      <c r="WQ1497" s="1">
        <v>0</v>
      </c>
      <c r="WR1497" s="1">
        <v>0</v>
      </c>
      <c r="ZY1497" s="1">
        <v>275.39999999999998</v>
      </c>
      <c r="ZZ1497" s="1">
        <v>276.2</v>
      </c>
      <c r="AAY1497" s="1">
        <v>29</v>
      </c>
      <c r="ABB1497" s="1">
        <v>13.3</v>
      </c>
      <c r="ABE1497" s="1">
        <v>39</v>
      </c>
      <c r="ABU1497" s="1">
        <v>137</v>
      </c>
      <c r="ABX1497" s="1">
        <v>4.3</v>
      </c>
      <c r="ACA1497" s="1">
        <v>96</v>
      </c>
      <c r="ACD1497" s="1">
        <v>1.1200000000000001</v>
      </c>
      <c r="ACG1497" s="1">
        <v>129</v>
      </c>
      <c r="ACQ1497" s="1">
        <v>23</v>
      </c>
      <c r="ACT1497" s="1">
        <v>1.8</v>
      </c>
      <c r="ACW1497" s="1">
        <v>17</v>
      </c>
      <c r="AGS1497" s="1">
        <v>1</v>
      </c>
      <c r="AGT1497" s="1">
        <v>0</v>
      </c>
      <c r="AGU1497" s="1">
        <v>1</v>
      </c>
      <c r="AGV1497" s="1">
        <v>0</v>
      </c>
      <c r="AGW1497" s="1">
        <v>0</v>
      </c>
      <c r="AGX1497" s="1">
        <v>1</v>
      </c>
      <c r="AGY1497" s="1">
        <v>0</v>
      </c>
      <c r="AGZ1497" s="1">
        <v>1</v>
      </c>
      <c r="AHA1497" s="1">
        <v>0</v>
      </c>
      <c r="AHB1497" s="1">
        <v>0</v>
      </c>
      <c r="AHC1497" s="1">
        <v>1</v>
      </c>
      <c r="AHD1497" s="1">
        <v>0</v>
      </c>
      <c r="AHE1497" s="1">
        <v>0</v>
      </c>
      <c r="AHF1497" s="1">
        <v>0</v>
      </c>
      <c r="AHH1497" s="1">
        <v>0</v>
      </c>
      <c r="AHI1497" s="1">
        <v>0</v>
      </c>
      <c r="AHK1497" s="1">
        <v>0</v>
      </c>
      <c r="AHL1497" s="1">
        <v>0</v>
      </c>
      <c r="AHM1497" s="1">
        <v>0</v>
      </c>
      <c r="AHN1497" s="1">
        <v>0</v>
      </c>
      <c r="AHO1497" s="1">
        <v>0</v>
      </c>
      <c r="AHP1497" s="1">
        <v>0</v>
      </c>
      <c r="AHQ1497" s="1">
        <v>0</v>
      </c>
      <c r="AHR1497" s="1">
        <v>0</v>
      </c>
      <c r="AIM1497" s="1">
        <v>0</v>
      </c>
      <c r="AIN1497" s="1">
        <v>0</v>
      </c>
      <c r="AIO1497" s="1">
        <v>0</v>
      </c>
      <c r="AIR1497" s="1">
        <v>0</v>
      </c>
      <c r="AIT1497" s="1">
        <v>1</v>
      </c>
      <c r="AIU1497" s="1">
        <v>1</v>
      </c>
      <c r="AIV1497" s="1">
        <v>0</v>
      </c>
      <c r="AIW1497" s="1">
        <v>0</v>
      </c>
      <c r="AIX1497" s="1">
        <v>39</v>
      </c>
      <c r="AJB1497" s="1">
        <v>40</v>
      </c>
    </row>
    <row r="1498" spans="1:939" s="1" customFormat="1">
      <c r="B1498" s="1">
        <v>7</v>
      </c>
      <c r="C1498" s="1">
        <v>0</v>
      </c>
      <c r="Z1498" s="1">
        <v>0</v>
      </c>
      <c r="AA1498" s="1">
        <v>2</v>
      </c>
      <c r="AB1498" s="1" t="s">
        <v>9622</v>
      </c>
      <c r="AC1498" s="1">
        <v>13</v>
      </c>
      <c r="AD1498" s="1">
        <v>0</v>
      </c>
      <c r="AE1498" s="1">
        <v>0</v>
      </c>
      <c r="AG1498" s="1">
        <v>0</v>
      </c>
      <c r="AI1498" s="1">
        <v>104</v>
      </c>
      <c r="AJ1498" s="1">
        <v>100</v>
      </c>
      <c r="DR1498" s="1">
        <v>72</v>
      </c>
      <c r="DS1498" s="1">
        <v>68</v>
      </c>
      <c r="HA1498" s="1">
        <v>2</v>
      </c>
      <c r="HB1498" s="1">
        <v>2</v>
      </c>
      <c r="HT1498" s="1">
        <v>0</v>
      </c>
      <c r="HU1498" s="1">
        <v>0</v>
      </c>
      <c r="IP1498" s="1">
        <v>94</v>
      </c>
      <c r="IQ1498" s="1">
        <v>96</v>
      </c>
      <c r="LX1498" s="1">
        <v>124</v>
      </c>
      <c r="LY1498" s="1">
        <v>130</v>
      </c>
      <c r="PG1498" s="1">
        <v>22</v>
      </c>
      <c r="PH1498" s="1">
        <v>20</v>
      </c>
      <c r="SP1498" s="1">
        <v>97.7</v>
      </c>
      <c r="SQ1498" s="1">
        <v>96.8</v>
      </c>
      <c r="VX1498" s="1">
        <v>1</v>
      </c>
      <c r="VY1498" s="1">
        <v>1</v>
      </c>
      <c r="WQ1498" s="1">
        <v>0</v>
      </c>
      <c r="WR1498" s="1">
        <v>0</v>
      </c>
      <c r="ZY1498" s="1">
        <v>276.39999999999998</v>
      </c>
      <c r="ZZ1498" s="1">
        <v>276</v>
      </c>
      <c r="AAY1498" s="1">
        <v>29</v>
      </c>
      <c r="ABB1498" s="1">
        <v>12.9</v>
      </c>
      <c r="ABE1498" s="1">
        <v>38</v>
      </c>
      <c r="ABU1498" s="1">
        <v>135</v>
      </c>
      <c r="ABX1498" s="1">
        <v>4.0999999999999996</v>
      </c>
      <c r="ACA1498" s="1">
        <v>94</v>
      </c>
      <c r="ACD1498" s="1">
        <v>1.1100000000000001</v>
      </c>
      <c r="ACG1498" s="1">
        <v>148</v>
      </c>
      <c r="ACQ1498" s="1">
        <v>24</v>
      </c>
      <c r="ACT1498" s="1">
        <v>1.7</v>
      </c>
      <c r="ACW1498" s="1">
        <v>18</v>
      </c>
      <c r="AGS1498" s="1">
        <v>0</v>
      </c>
      <c r="AGT1498" s="1">
        <v>0</v>
      </c>
      <c r="AGU1498" s="1">
        <v>0</v>
      </c>
      <c r="AGV1498" s="1">
        <v>0</v>
      </c>
      <c r="AGW1498" s="1">
        <v>0</v>
      </c>
      <c r="AGX1498" s="1">
        <v>1</v>
      </c>
      <c r="AGY1498" s="1">
        <v>0</v>
      </c>
      <c r="AGZ1498" s="1">
        <v>1</v>
      </c>
      <c r="AHA1498" s="1">
        <v>0</v>
      </c>
      <c r="AHB1498" s="1">
        <v>0</v>
      </c>
      <c r="AHC1498" s="1">
        <v>1</v>
      </c>
      <c r="AHD1498" s="1">
        <v>0</v>
      </c>
      <c r="AHE1498" s="1">
        <v>0</v>
      </c>
      <c r="AHF1498" s="1">
        <v>0</v>
      </c>
      <c r="AHH1498" s="1">
        <v>0</v>
      </c>
      <c r="AHI1498" s="1">
        <v>0</v>
      </c>
      <c r="AHK1498" s="1">
        <v>0</v>
      </c>
      <c r="AHL1498" s="1">
        <v>0</v>
      </c>
      <c r="AHM1498" s="1">
        <v>0</v>
      </c>
      <c r="AHN1498" s="1">
        <v>0</v>
      </c>
      <c r="AHO1498" s="1">
        <v>0</v>
      </c>
      <c r="AHP1498" s="1">
        <v>0</v>
      </c>
      <c r="AHQ1498" s="1">
        <v>0</v>
      </c>
      <c r="AHR1498" s="1">
        <v>0</v>
      </c>
      <c r="AIM1498" s="1">
        <v>0</v>
      </c>
      <c r="AIN1498" s="1">
        <v>0</v>
      </c>
      <c r="AIO1498" s="1">
        <v>0</v>
      </c>
      <c r="AIR1498" s="1">
        <v>0</v>
      </c>
      <c r="AIT1498" s="1">
        <v>1</v>
      </c>
      <c r="AIU1498" s="1">
        <v>1</v>
      </c>
      <c r="AIV1498" s="1">
        <v>0</v>
      </c>
      <c r="AIW1498" s="1">
        <v>0</v>
      </c>
      <c r="AIX1498" s="1">
        <v>34</v>
      </c>
      <c r="AJB1498" s="1">
        <v>35</v>
      </c>
    </row>
    <row r="1499" spans="1:939" s="80" customFormat="1">
      <c r="B1499" s="80">
        <v>8</v>
      </c>
      <c r="C1499" s="80">
        <v>0</v>
      </c>
      <c r="Z1499" s="80">
        <v>0</v>
      </c>
      <c r="AA1499" s="80">
        <v>2</v>
      </c>
      <c r="AC1499" s="80">
        <v>5</v>
      </c>
      <c r="AD1499" s="80">
        <v>0</v>
      </c>
      <c r="AE1499" s="80">
        <v>0</v>
      </c>
      <c r="AG1499" s="80">
        <v>0</v>
      </c>
      <c r="AI1499" s="80">
        <v>108</v>
      </c>
      <c r="DR1499" s="80">
        <v>74</v>
      </c>
      <c r="HA1499" s="80">
        <v>2</v>
      </c>
      <c r="HT1499" s="80">
        <v>0</v>
      </c>
      <c r="IP1499" s="80">
        <v>96</v>
      </c>
      <c r="LX1499" s="80">
        <v>108</v>
      </c>
      <c r="PG1499" s="80">
        <v>22</v>
      </c>
      <c r="SP1499" s="80">
        <v>97.5</v>
      </c>
      <c r="VX1499" s="80">
        <v>1</v>
      </c>
      <c r="WQ1499" s="80">
        <v>0</v>
      </c>
      <c r="ZY1499" s="80">
        <v>275.8</v>
      </c>
      <c r="AGS1499" s="80">
        <v>0</v>
      </c>
      <c r="AGT1499" s="80">
        <v>0</v>
      </c>
      <c r="AGU1499" s="80">
        <v>0</v>
      </c>
      <c r="AGV1499" s="80">
        <v>0</v>
      </c>
      <c r="AGW1499" s="80">
        <v>0</v>
      </c>
      <c r="AGX1499" s="80">
        <v>1</v>
      </c>
      <c r="AGY1499" s="80">
        <v>0</v>
      </c>
      <c r="AGZ1499" s="80">
        <v>0</v>
      </c>
      <c r="AHA1499" s="80">
        <v>0</v>
      </c>
      <c r="AHB1499" s="80">
        <v>0</v>
      </c>
      <c r="AHC1499" s="80">
        <v>1</v>
      </c>
      <c r="AHD1499" s="80">
        <v>0</v>
      </c>
      <c r="AHE1499" s="80">
        <v>0</v>
      </c>
      <c r="AHF1499" s="80">
        <v>0</v>
      </c>
      <c r="AHH1499" s="80">
        <v>0</v>
      </c>
      <c r="AHI1499" s="80">
        <v>0</v>
      </c>
      <c r="AHK1499" s="80">
        <v>0</v>
      </c>
      <c r="AHL1499" s="80">
        <v>0</v>
      </c>
      <c r="AHM1499" s="80">
        <v>0</v>
      </c>
      <c r="AHN1499" s="80">
        <v>0</v>
      </c>
      <c r="AHO1499" s="80">
        <v>0</v>
      </c>
      <c r="AHP1499" s="80">
        <v>0</v>
      </c>
      <c r="AHQ1499" s="80">
        <v>0</v>
      </c>
      <c r="AHR1499" s="80">
        <v>0</v>
      </c>
      <c r="AIM1499" s="80">
        <v>0</v>
      </c>
      <c r="AIN1499" s="80">
        <v>0</v>
      </c>
      <c r="AIO1499" s="80">
        <v>0</v>
      </c>
      <c r="AIR1499" s="80">
        <v>0</v>
      </c>
      <c r="AIT1499" s="80">
        <v>1</v>
      </c>
      <c r="AIU1499" s="80">
        <v>0</v>
      </c>
      <c r="AIV1499" s="80">
        <v>0</v>
      </c>
      <c r="AIW1499" s="80">
        <v>0</v>
      </c>
      <c r="AIX1499" s="80">
        <v>22</v>
      </c>
    </row>
    <row r="1500" spans="1:939" s="1" customFormat="1">
      <c r="A1500" s="1">
        <v>315</v>
      </c>
      <c r="B1500" s="1">
        <v>1</v>
      </c>
      <c r="C1500" s="1">
        <v>1</v>
      </c>
      <c r="D1500" s="1" t="s">
        <v>9623</v>
      </c>
      <c r="O1500" s="1">
        <v>1</v>
      </c>
      <c r="Z1500" s="1">
        <v>0</v>
      </c>
      <c r="AA1500" s="1">
        <v>2</v>
      </c>
      <c r="AB1500" s="1" t="s">
        <v>9624</v>
      </c>
      <c r="AC1500" s="1">
        <v>0</v>
      </c>
      <c r="AE1500" s="1">
        <v>0</v>
      </c>
      <c r="AG1500" s="1">
        <v>0</v>
      </c>
      <c r="AI1500" s="1">
        <v>162</v>
      </c>
      <c r="DR1500" s="1">
        <v>80</v>
      </c>
      <c r="HA1500" s="1">
        <v>0</v>
      </c>
      <c r="HT1500" s="1">
        <v>0</v>
      </c>
      <c r="IP1500" s="1">
        <v>98</v>
      </c>
      <c r="LX1500" s="1">
        <v>72</v>
      </c>
      <c r="PG1500" s="1">
        <v>24</v>
      </c>
      <c r="SP1500" s="1">
        <v>96.9</v>
      </c>
      <c r="VX1500" s="1">
        <v>1</v>
      </c>
      <c r="WQ1500" s="1">
        <v>0</v>
      </c>
      <c r="ACG1500" s="1">
        <v>132</v>
      </c>
      <c r="AGS1500" s="1">
        <v>0</v>
      </c>
      <c r="AGT1500" s="1">
        <v>0</v>
      </c>
      <c r="AGU1500" s="1">
        <v>0</v>
      </c>
      <c r="AGV1500" s="1">
        <v>0</v>
      </c>
      <c r="AGW1500" s="1">
        <v>0</v>
      </c>
      <c r="AGX1500" s="1">
        <v>0</v>
      </c>
      <c r="AGY1500" s="1">
        <v>0</v>
      </c>
      <c r="AGZ1500" s="1">
        <v>0</v>
      </c>
      <c r="AHA1500" s="1">
        <v>0</v>
      </c>
      <c r="AHB1500" s="1">
        <v>0</v>
      </c>
      <c r="AHC1500" s="1">
        <v>1</v>
      </c>
      <c r="AHD1500" s="1">
        <v>0</v>
      </c>
      <c r="AHE1500" s="1">
        <v>0</v>
      </c>
      <c r="AHF1500" s="1">
        <v>0</v>
      </c>
      <c r="AHH1500" s="1">
        <v>0</v>
      </c>
      <c r="AHI1500" s="1">
        <v>0</v>
      </c>
      <c r="AHK1500" s="1">
        <v>0</v>
      </c>
      <c r="AHL1500" s="1">
        <v>0</v>
      </c>
      <c r="AHM1500" s="1">
        <v>0</v>
      </c>
      <c r="AHN1500" s="1">
        <v>0</v>
      </c>
      <c r="AHO1500" s="1">
        <v>0</v>
      </c>
      <c r="AHP1500" s="1">
        <v>0</v>
      </c>
      <c r="AHQ1500" s="1">
        <v>0</v>
      </c>
      <c r="AHR1500" s="1">
        <v>0</v>
      </c>
      <c r="AIM1500" s="1">
        <v>0</v>
      </c>
      <c r="AIN1500" s="1">
        <v>0</v>
      </c>
      <c r="AIO1500" s="1">
        <v>0</v>
      </c>
      <c r="AIP1500" s="1">
        <v>1</v>
      </c>
      <c r="AIQ1500" s="1">
        <v>1</v>
      </c>
      <c r="AIR1500" s="1">
        <v>1</v>
      </c>
      <c r="AIS1500" s="1">
        <v>1</v>
      </c>
      <c r="AIT1500" s="3">
        <v>1</v>
      </c>
      <c r="AIV1500" s="1">
        <v>0</v>
      </c>
      <c r="AIW1500" s="1">
        <v>0</v>
      </c>
      <c r="AIX1500" s="1">
        <v>53</v>
      </c>
    </row>
    <row r="1501" spans="1:939" s="1" customFormat="1">
      <c r="B1501" s="1">
        <v>2</v>
      </c>
      <c r="C1501" s="1">
        <v>1</v>
      </c>
      <c r="D1501" s="1" t="s">
        <v>9625</v>
      </c>
      <c r="E1501" s="1" t="s">
        <v>9066</v>
      </c>
      <c r="O1501" s="1">
        <v>0</v>
      </c>
      <c r="P1501" s="1">
        <v>0</v>
      </c>
      <c r="Z1501" s="1">
        <v>0</v>
      </c>
      <c r="AA1501" s="1">
        <v>1</v>
      </c>
      <c r="AB1501" s="1" t="s">
        <v>9626</v>
      </c>
      <c r="AC1501" s="1">
        <v>0</v>
      </c>
      <c r="AE1501" s="1">
        <v>0</v>
      </c>
      <c r="AG1501" s="1">
        <v>0</v>
      </c>
      <c r="AI1501" s="1">
        <v>148</v>
      </c>
      <c r="AJ1501" s="1">
        <v>144</v>
      </c>
      <c r="DR1501" s="1">
        <v>66</v>
      </c>
      <c r="DS1501" s="1">
        <v>66</v>
      </c>
      <c r="HA1501" s="1">
        <v>0</v>
      </c>
      <c r="HB1501" s="1">
        <v>0</v>
      </c>
      <c r="HT1501" s="1">
        <v>0</v>
      </c>
      <c r="HU1501" s="1">
        <v>0</v>
      </c>
      <c r="IP1501" s="1">
        <v>99</v>
      </c>
      <c r="IQ1501" s="1">
        <v>100</v>
      </c>
      <c r="LX1501" s="1">
        <v>74</v>
      </c>
      <c r="LY1501" s="1">
        <v>64</v>
      </c>
      <c r="PG1501" s="1">
        <v>18</v>
      </c>
      <c r="PH1501" s="1">
        <v>18</v>
      </c>
      <c r="SP1501" s="1">
        <v>97.1</v>
      </c>
      <c r="SQ1501" s="1">
        <v>97.4</v>
      </c>
      <c r="VX1501" s="1">
        <v>1</v>
      </c>
      <c r="VY1501" s="1">
        <v>1</v>
      </c>
      <c r="WQ1501" s="1">
        <v>0</v>
      </c>
      <c r="WR1501" s="1">
        <v>0</v>
      </c>
      <c r="AAY1501" s="1">
        <v>15</v>
      </c>
      <c r="ABU1501" s="1">
        <v>129</v>
      </c>
      <c r="ABX1501" s="1">
        <v>4.0999999999999996</v>
      </c>
      <c r="ACA1501" s="1">
        <v>98</v>
      </c>
      <c r="ACD1501" s="1">
        <v>8.8000000000000007</v>
      </c>
      <c r="ACG1501" s="1">
        <v>158</v>
      </c>
      <c r="ACH1501" s="1">
        <v>134</v>
      </c>
      <c r="ACI1501" s="1">
        <v>96</v>
      </c>
      <c r="ACQ1501" s="1">
        <v>23</v>
      </c>
      <c r="ACT1501" s="1">
        <v>2.0499999999999998</v>
      </c>
      <c r="ACW1501" s="1">
        <v>16</v>
      </c>
      <c r="ADR1501" s="1">
        <v>1.7</v>
      </c>
      <c r="AGS1501" s="1">
        <v>0</v>
      </c>
      <c r="AGT1501" s="1">
        <v>0</v>
      </c>
      <c r="AGU1501" s="1">
        <v>0</v>
      </c>
      <c r="AGV1501" s="1">
        <v>0</v>
      </c>
      <c r="AGW1501" s="1">
        <v>0</v>
      </c>
      <c r="AGX1501" s="1">
        <v>0</v>
      </c>
      <c r="AGY1501" s="1">
        <v>0</v>
      </c>
      <c r="AGZ1501" s="1">
        <v>1</v>
      </c>
      <c r="AHA1501" s="1">
        <v>0</v>
      </c>
      <c r="AHB1501" s="1">
        <v>0</v>
      </c>
      <c r="AHC1501" s="1">
        <v>1</v>
      </c>
      <c r="AHD1501" s="1">
        <v>0</v>
      </c>
      <c r="AHE1501" s="1">
        <v>0</v>
      </c>
      <c r="AHF1501" s="1">
        <v>0</v>
      </c>
      <c r="AHH1501" s="1">
        <v>0</v>
      </c>
      <c r="AHI1501" s="1">
        <v>0</v>
      </c>
      <c r="AHK1501" s="1">
        <v>0</v>
      </c>
      <c r="AHL1501" s="1">
        <v>0</v>
      </c>
      <c r="AHM1501" s="1">
        <v>0</v>
      </c>
      <c r="AHN1501" s="1">
        <v>0</v>
      </c>
      <c r="AHO1501" s="1">
        <v>0</v>
      </c>
      <c r="AHP1501" s="1">
        <v>0</v>
      </c>
      <c r="AHQ1501" s="1">
        <v>0</v>
      </c>
      <c r="AHR1501" s="1">
        <v>1</v>
      </c>
      <c r="AIM1501" s="1">
        <v>0</v>
      </c>
      <c r="AIN1501" s="1">
        <v>0</v>
      </c>
      <c r="AIO1501" s="1">
        <v>0</v>
      </c>
      <c r="AIT1501" s="3">
        <v>2</v>
      </c>
      <c r="AIV1501" s="1">
        <v>0</v>
      </c>
      <c r="AIW1501" s="1">
        <v>0</v>
      </c>
      <c r="AIX1501" s="1">
        <v>31</v>
      </c>
      <c r="AIY1501" s="1">
        <v>39</v>
      </c>
    </row>
    <row r="1502" spans="1:939" s="18" customFormat="1">
      <c r="B1502" s="18">
        <v>3</v>
      </c>
      <c r="C1502" s="18">
        <v>0</v>
      </c>
      <c r="Z1502" s="18">
        <v>0</v>
      </c>
      <c r="AA1502" s="18">
        <v>2</v>
      </c>
      <c r="AB1502" s="18" t="s">
        <v>9627</v>
      </c>
      <c r="AC1502" s="18">
        <v>0</v>
      </c>
      <c r="AE1502" s="18">
        <v>0</v>
      </c>
      <c r="AG1502" s="18">
        <v>0</v>
      </c>
      <c r="AI1502" s="18">
        <v>150</v>
      </c>
      <c r="AJ1502" s="18">
        <v>142</v>
      </c>
      <c r="DR1502" s="18">
        <v>68</v>
      </c>
      <c r="DS1502" s="18">
        <v>60</v>
      </c>
      <c r="HA1502" s="18">
        <v>0</v>
      </c>
      <c r="HB1502" s="18">
        <v>2</v>
      </c>
      <c r="HT1502" s="18">
        <v>0</v>
      </c>
      <c r="HU1502" s="18">
        <v>0</v>
      </c>
      <c r="IP1502" s="18">
        <v>100</v>
      </c>
      <c r="IQ1502" s="18">
        <v>99</v>
      </c>
      <c r="LX1502" s="18">
        <v>77</v>
      </c>
      <c r="LY1502" s="18">
        <v>72</v>
      </c>
      <c r="PG1502" s="18">
        <v>16</v>
      </c>
      <c r="PH1502" s="18">
        <v>16</v>
      </c>
      <c r="SP1502" s="18">
        <v>97.5</v>
      </c>
      <c r="SQ1502" s="18">
        <v>97.8</v>
      </c>
      <c r="VX1502" s="18">
        <v>1</v>
      </c>
      <c r="VY1502" s="18">
        <v>1</v>
      </c>
      <c r="WQ1502" s="18">
        <v>0</v>
      </c>
      <c r="WR1502" s="18">
        <v>0</v>
      </c>
      <c r="AAY1502" s="18">
        <v>14</v>
      </c>
      <c r="ABB1502" s="18">
        <v>8.8000000000000007</v>
      </c>
      <c r="ABE1502" s="18">
        <v>26</v>
      </c>
      <c r="ABU1502" s="18">
        <v>130</v>
      </c>
      <c r="ABX1502" s="18">
        <v>4.0999999999999996</v>
      </c>
      <c r="ACA1502" s="18">
        <v>104</v>
      </c>
      <c r="ACD1502" s="18">
        <v>1.23</v>
      </c>
      <c r="ACG1502" s="18">
        <v>136</v>
      </c>
      <c r="ACQ1502" s="18">
        <v>24</v>
      </c>
      <c r="ACT1502" s="18">
        <v>2.4</v>
      </c>
      <c r="ACW1502" s="18">
        <v>17</v>
      </c>
      <c r="AGS1502" s="18">
        <v>0</v>
      </c>
      <c r="AGT1502" s="18">
        <v>0</v>
      </c>
      <c r="AGU1502" s="18">
        <v>0</v>
      </c>
      <c r="AGV1502" s="18">
        <v>0</v>
      </c>
      <c r="AGW1502" s="18">
        <v>0</v>
      </c>
      <c r="AGX1502" s="18">
        <v>0</v>
      </c>
      <c r="AGY1502" s="18">
        <v>0</v>
      </c>
      <c r="AGZ1502" s="18">
        <v>1</v>
      </c>
      <c r="AHA1502" s="18">
        <v>0</v>
      </c>
      <c r="AHB1502" s="18">
        <v>0</v>
      </c>
      <c r="AHC1502" s="18">
        <v>1</v>
      </c>
      <c r="AHD1502" s="18">
        <v>0</v>
      </c>
      <c r="AHE1502" s="18">
        <v>0</v>
      </c>
      <c r="AHF1502" s="18">
        <v>0</v>
      </c>
      <c r="AHH1502" s="18">
        <v>0</v>
      </c>
      <c r="AHI1502" s="18">
        <v>0</v>
      </c>
      <c r="AHK1502" s="18">
        <v>0</v>
      </c>
      <c r="AHL1502" s="18">
        <v>0</v>
      </c>
      <c r="AHM1502" s="18">
        <v>0</v>
      </c>
      <c r="AHN1502" s="18">
        <v>0</v>
      </c>
      <c r="AHO1502" s="18">
        <v>0</v>
      </c>
      <c r="AHP1502" s="18">
        <v>0</v>
      </c>
      <c r="AHQ1502" s="18">
        <v>0</v>
      </c>
      <c r="AHR1502" s="18">
        <v>0</v>
      </c>
      <c r="AIM1502" s="18">
        <v>0</v>
      </c>
      <c r="AIN1502" s="18">
        <v>0</v>
      </c>
      <c r="AIO1502" s="18">
        <v>0</v>
      </c>
      <c r="AIT1502" s="79">
        <v>2</v>
      </c>
      <c r="AIV1502" s="18">
        <v>0</v>
      </c>
      <c r="AIW1502" s="18">
        <v>0</v>
      </c>
      <c r="AIX1502" s="18">
        <v>28</v>
      </c>
      <c r="AIY1502" s="18">
        <v>40</v>
      </c>
    </row>
    <row r="1503" spans="1:939" s="1" customFormat="1">
      <c r="A1503" s="1">
        <v>316</v>
      </c>
      <c r="B1503" s="1">
        <v>1</v>
      </c>
      <c r="C1503" s="1">
        <v>0</v>
      </c>
      <c r="Z1503" s="1">
        <v>0</v>
      </c>
      <c r="AA1503" s="1">
        <v>2</v>
      </c>
      <c r="AB1503" s="1" t="s">
        <v>9628</v>
      </c>
      <c r="AC1503" s="1">
        <v>0</v>
      </c>
      <c r="AE1503" s="1">
        <v>0</v>
      </c>
      <c r="AG1503" s="1">
        <v>0</v>
      </c>
      <c r="AI1503" s="1">
        <v>148</v>
      </c>
      <c r="DR1503" s="1">
        <v>80</v>
      </c>
      <c r="HA1503" s="1">
        <v>2</v>
      </c>
      <c r="HT1503" s="1">
        <v>0</v>
      </c>
      <c r="IP1503" s="1">
        <v>99</v>
      </c>
      <c r="LX1503" s="1">
        <v>74</v>
      </c>
      <c r="PG1503" s="1">
        <v>20</v>
      </c>
      <c r="SP1503" s="1">
        <v>98.6</v>
      </c>
      <c r="VX1503" s="1">
        <v>1</v>
      </c>
      <c r="WQ1503" s="1">
        <v>0</v>
      </c>
      <c r="ZY1503" s="1">
        <v>210.4</v>
      </c>
      <c r="AGS1503" s="1">
        <v>0</v>
      </c>
      <c r="AGT1503" s="1">
        <v>0</v>
      </c>
      <c r="AGU1503" s="1">
        <v>0</v>
      </c>
      <c r="AGV1503" s="1">
        <v>0</v>
      </c>
      <c r="AGW1503" s="1">
        <v>0</v>
      </c>
      <c r="AGX1503" s="1">
        <v>0</v>
      </c>
      <c r="AGY1503" s="1">
        <v>0</v>
      </c>
      <c r="AGZ1503" s="1">
        <v>0</v>
      </c>
      <c r="AHA1503" s="1">
        <v>0</v>
      </c>
      <c r="AHB1503" s="1">
        <v>0</v>
      </c>
      <c r="AHC1503" s="1">
        <v>1</v>
      </c>
      <c r="AHD1503" s="1">
        <v>0</v>
      </c>
      <c r="AHE1503" s="1">
        <v>0</v>
      </c>
      <c r="AHF1503" s="1">
        <v>0</v>
      </c>
      <c r="AHH1503" s="1">
        <v>0</v>
      </c>
      <c r="AHI1503" s="1">
        <v>0</v>
      </c>
      <c r="AHK1503" s="1">
        <v>0</v>
      </c>
      <c r="AHL1503" s="1">
        <v>0</v>
      </c>
      <c r="AHM1503" s="1">
        <v>0</v>
      </c>
      <c r="AHN1503" s="1">
        <v>0</v>
      </c>
      <c r="AHO1503" s="1">
        <v>0</v>
      </c>
      <c r="AHP1503" s="1">
        <v>0</v>
      </c>
      <c r="AHQ1503" s="1">
        <v>0</v>
      </c>
      <c r="AHR1503" s="1">
        <v>0</v>
      </c>
      <c r="AIM1503" s="1">
        <v>2</v>
      </c>
      <c r="AIN1503" s="1">
        <v>0</v>
      </c>
      <c r="AIO1503" s="1">
        <v>0</v>
      </c>
      <c r="AIP1503" s="1">
        <v>1</v>
      </c>
      <c r="AIQ1503" s="1">
        <v>1</v>
      </c>
      <c r="AIR1503" s="1">
        <v>1</v>
      </c>
      <c r="AIS1503" s="1">
        <v>1</v>
      </c>
      <c r="AIT1503" s="1">
        <v>0</v>
      </c>
      <c r="AIU1503" s="1">
        <v>1</v>
      </c>
      <c r="AIV1503" s="1">
        <v>0</v>
      </c>
      <c r="AIW1503" s="1">
        <v>0</v>
      </c>
      <c r="AJB1503" s="1">
        <v>58</v>
      </c>
    </row>
    <row r="1504" spans="1:939" s="1" customFormat="1">
      <c r="B1504" s="1">
        <v>2</v>
      </c>
      <c r="C1504" s="1">
        <v>1</v>
      </c>
      <c r="D1504" s="1" t="s">
        <v>9629</v>
      </c>
      <c r="E1504" s="1" t="s">
        <v>5515</v>
      </c>
      <c r="F1504" s="1" t="s">
        <v>7558</v>
      </c>
      <c r="O1504" s="1">
        <v>1</v>
      </c>
      <c r="P1504" s="1">
        <v>0</v>
      </c>
      <c r="Q1504" s="1">
        <v>1</v>
      </c>
      <c r="Z1504" s="1">
        <v>0</v>
      </c>
      <c r="AA1504" s="1">
        <v>2</v>
      </c>
      <c r="AB1504" s="1" t="s">
        <v>9630</v>
      </c>
      <c r="AC1504" s="1">
        <v>0</v>
      </c>
      <c r="AE1504" s="1">
        <v>0</v>
      </c>
      <c r="AG1504" s="1">
        <v>0</v>
      </c>
      <c r="AI1504" s="1">
        <v>140</v>
      </c>
      <c r="AJ1504" s="1">
        <v>150</v>
      </c>
      <c r="DR1504" s="1">
        <v>82</v>
      </c>
      <c r="DS1504" s="1">
        <v>80</v>
      </c>
      <c r="HA1504" s="1">
        <v>2</v>
      </c>
      <c r="HB1504" s="1">
        <v>2</v>
      </c>
      <c r="HT1504" s="1">
        <v>0</v>
      </c>
      <c r="HU1504" s="1">
        <v>0</v>
      </c>
      <c r="IP1504" s="1">
        <v>100</v>
      </c>
      <c r="IQ1504" s="1">
        <v>98</v>
      </c>
      <c r="LX1504" s="1">
        <v>76</v>
      </c>
      <c r="LY1504" s="1">
        <v>78</v>
      </c>
      <c r="PG1504" s="1">
        <v>16</v>
      </c>
      <c r="PH1504" s="1">
        <v>18</v>
      </c>
      <c r="SP1504" s="1">
        <v>96.2</v>
      </c>
      <c r="SQ1504" s="1">
        <v>97.7</v>
      </c>
      <c r="VX1504" s="1">
        <v>1</v>
      </c>
      <c r="VY1504" s="1">
        <v>1</v>
      </c>
      <c r="WQ1504" s="1">
        <v>0</v>
      </c>
      <c r="WR1504" s="1">
        <v>0</v>
      </c>
      <c r="ZY1504" s="1">
        <v>208</v>
      </c>
      <c r="ZZ1504" s="1">
        <v>207.4</v>
      </c>
      <c r="AAY1504" s="1">
        <v>23</v>
      </c>
      <c r="ABB1504" s="1">
        <v>11.2</v>
      </c>
      <c r="ABE1504" s="1">
        <v>33</v>
      </c>
      <c r="ABU1504" s="1">
        <v>141</v>
      </c>
      <c r="ABX1504" s="1">
        <v>4.4000000000000004</v>
      </c>
      <c r="ACA1504" s="1">
        <v>109</v>
      </c>
      <c r="ACD1504" s="1">
        <v>0.93</v>
      </c>
      <c r="ACG1504" s="1">
        <v>118</v>
      </c>
      <c r="ACH1504" s="1">
        <v>179</v>
      </c>
      <c r="ACQ1504" s="1">
        <v>17</v>
      </c>
      <c r="ACT1504" s="1">
        <v>1</v>
      </c>
      <c r="ACW1504" s="1">
        <v>14</v>
      </c>
      <c r="AGS1504" s="1">
        <v>1</v>
      </c>
      <c r="AGT1504" s="1">
        <v>0</v>
      </c>
      <c r="AGU1504" s="1">
        <v>1</v>
      </c>
      <c r="AGV1504" s="1">
        <v>0</v>
      </c>
      <c r="AGW1504" s="1">
        <v>0</v>
      </c>
      <c r="AGX1504" s="1">
        <v>0</v>
      </c>
      <c r="AGY1504" s="1">
        <v>0</v>
      </c>
      <c r="AGZ1504" s="1">
        <v>1</v>
      </c>
      <c r="AHA1504" s="1">
        <v>0</v>
      </c>
      <c r="AHB1504" s="1">
        <v>0</v>
      </c>
      <c r="AHC1504" s="1">
        <v>1</v>
      </c>
      <c r="AHD1504" s="1">
        <v>0</v>
      </c>
      <c r="AHE1504" s="1">
        <v>0</v>
      </c>
      <c r="AHF1504" s="1">
        <v>0</v>
      </c>
      <c r="AHH1504" s="1">
        <v>0</v>
      </c>
      <c r="AHI1504" s="1">
        <v>0</v>
      </c>
      <c r="AHK1504" s="1">
        <v>0</v>
      </c>
      <c r="AHL1504" s="1">
        <v>0</v>
      </c>
      <c r="AHM1504" s="1">
        <v>0</v>
      </c>
      <c r="AHN1504" s="1">
        <v>0</v>
      </c>
      <c r="AHO1504" s="1">
        <v>0</v>
      </c>
      <c r="AHP1504" s="1">
        <v>0</v>
      </c>
      <c r="AHQ1504" s="1">
        <v>0</v>
      </c>
      <c r="AHR1504" s="1">
        <v>8</v>
      </c>
      <c r="AIN1504" s="1">
        <v>0</v>
      </c>
      <c r="AIO1504" s="1">
        <v>0</v>
      </c>
      <c r="AIT1504" s="1">
        <v>1</v>
      </c>
      <c r="AIU1504" s="1">
        <v>1</v>
      </c>
      <c r="AIV1504" s="1">
        <v>0</v>
      </c>
      <c r="AIW1504" s="1">
        <v>0</v>
      </c>
      <c r="AIX1504" s="1">
        <v>67</v>
      </c>
      <c r="AJB1504" s="1">
        <v>60</v>
      </c>
    </row>
    <row r="1505" spans="1:951" s="1" customFormat="1">
      <c r="B1505" s="1">
        <v>3</v>
      </c>
      <c r="C1505" s="1">
        <v>0</v>
      </c>
      <c r="Z1505" s="1">
        <v>0</v>
      </c>
      <c r="AA1505" s="1">
        <v>2</v>
      </c>
      <c r="AB1505" s="1" t="s">
        <v>9631</v>
      </c>
      <c r="AC1505" s="1">
        <v>0</v>
      </c>
      <c r="AE1505" s="1">
        <v>0</v>
      </c>
      <c r="AG1505" s="1">
        <v>0</v>
      </c>
      <c r="AI1505" s="1">
        <v>140</v>
      </c>
      <c r="AJ1505" s="1">
        <v>150</v>
      </c>
      <c r="DR1505" s="1">
        <v>82</v>
      </c>
      <c r="DS1505" s="1">
        <v>90</v>
      </c>
      <c r="HA1505" s="1">
        <v>2</v>
      </c>
      <c r="HB1505" s="1">
        <v>2</v>
      </c>
      <c r="HT1505" s="1">
        <v>0</v>
      </c>
      <c r="HU1505" s="1">
        <v>0</v>
      </c>
      <c r="IP1505" s="1">
        <v>97</v>
      </c>
      <c r="IQ1505" s="1">
        <v>99</v>
      </c>
      <c r="LX1505" s="1">
        <v>82</v>
      </c>
      <c r="LY1505" s="1">
        <v>78</v>
      </c>
      <c r="PG1505" s="1">
        <v>16</v>
      </c>
      <c r="PH1505" s="1">
        <v>16</v>
      </c>
      <c r="SP1505" s="1">
        <v>97.7</v>
      </c>
      <c r="SQ1505" s="1">
        <v>97.7</v>
      </c>
      <c r="VX1505" s="1">
        <v>1</v>
      </c>
      <c r="VY1505" s="1">
        <v>1</v>
      </c>
      <c r="WQ1505" s="1">
        <v>0</v>
      </c>
      <c r="WR1505" s="1">
        <v>0</v>
      </c>
      <c r="ZY1505" s="1">
        <v>207.6</v>
      </c>
      <c r="ZZ1505" s="1">
        <v>207.4</v>
      </c>
      <c r="AAY1505" s="1">
        <v>25</v>
      </c>
      <c r="ABB1505" s="1">
        <v>11.6</v>
      </c>
      <c r="ABE1505" s="1">
        <v>34</v>
      </c>
      <c r="ABU1505" s="1">
        <v>142</v>
      </c>
      <c r="ABX1505" s="1">
        <v>4.2</v>
      </c>
      <c r="ACA1505" s="1">
        <v>103</v>
      </c>
      <c r="ACD1505" s="1">
        <v>1.03</v>
      </c>
      <c r="ACG1505" s="1">
        <v>278</v>
      </c>
      <c r="ACH1505" s="1">
        <v>206</v>
      </c>
      <c r="ACQ1505" s="1">
        <v>16</v>
      </c>
      <c r="ACT1505" s="1">
        <v>1.1000000000000001</v>
      </c>
      <c r="ACW1505" s="1">
        <v>19</v>
      </c>
      <c r="AGS1505" s="1">
        <v>1</v>
      </c>
      <c r="AGT1505" s="1">
        <v>0</v>
      </c>
      <c r="AGU1505" s="1">
        <v>1</v>
      </c>
      <c r="AGV1505" s="1">
        <v>0</v>
      </c>
      <c r="AGW1505" s="1">
        <v>0</v>
      </c>
      <c r="AGX1505" s="1">
        <v>0</v>
      </c>
      <c r="AGY1505" s="1">
        <v>0</v>
      </c>
      <c r="AGZ1505" s="1">
        <v>1</v>
      </c>
      <c r="AHA1505" s="1">
        <v>0</v>
      </c>
      <c r="AHB1505" s="1">
        <v>0</v>
      </c>
      <c r="AHC1505" s="1">
        <v>1</v>
      </c>
      <c r="AHD1505" s="1">
        <v>0</v>
      </c>
      <c r="AHE1505" s="1">
        <v>0</v>
      </c>
      <c r="AHF1505" s="1">
        <v>0</v>
      </c>
      <c r="AHH1505" s="1">
        <v>0</v>
      </c>
      <c r="AHI1505" s="1">
        <v>0</v>
      </c>
      <c r="AHK1505" s="1">
        <v>0</v>
      </c>
      <c r="AHL1505" s="1">
        <v>0</v>
      </c>
      <c r="AHM1505" s="1">
        <v>0</v>
      </c>
      <c r="AHN1505" s="1">
        <v>0</v>
      </c>
      <c r="AHO1505" s="1">
        <v>0</v>
      </c>
      <c r="AHP1505" s="1">
        <v>0</v>
      </c>
      <c r="AHQ1505" s="1">
        <v>0</v>
      </c>
      <c r="AHR1505" s="1">
        <v>6</v>
      </c>
      <c r="AIN1505" s="1">
        <v>0</v>
      </c>
      <c r="AIO1505" s="1">
        <v>0</v>
      </c>
      <c r="AIT1505" s="1">
        <v>1</v>
      </c>
      <c r="AIU1505" s="1">
        <v>1</v>
      </c>
      <c r="AIV1505" s="1">
        <v>0</v>
      </c>
      <c r="AIW1505" s="1">
        <v>0</v>
      </c>
      <c r="AIX1505" s="1">
        <v>67</v>
      </c>
      <c r="AJB1505" s="1">
        <v>56</v>
      </c>
    </row>
    <row r="1506" spans="1:951" s="1" customFormat="1">
      <c r="B1506" s="1">
        <v>4</v>
      </c>
      <c r="C1506" s="1">
        <v>0</v>
      </c>
      <c r="Z1506" s="1">
        <v>0</v>
      </c>
      <c r="AA1506" s="1">
        <v>2</v>
      </c>
      <c r="AB1506" s="1" t="s">
        <v>9632</v>
      </c>
      <c r="AC1506" s="1">
        <v>0</v>
      </c>
      <c r="AE1506" s="1">
        <v>0</v>
      </c>
      <c r="AG1506" s="1">
        <v>0</v>
      </c>
      <c r="AI1506" s="1">
        <v>110</v>
      </c>
      <c r="AJ1506" s="1">
        <v>140</v>
      </c>
      <c r="DR1506" s="1">
        <v>66</v>
      </c>
      <c r="DS1506" s="1">
        <v>78</v>
      </c>
      <c r="HA1506" s="1">
        <v>2</v>
      </c>
      <c r="HB1506" s="1">
        <v>2</v>
      </c>
      <c r="HT1506" s="1">
        <v>0</v>
      </c>
      <c r="HU1506" s="1">
        <v>0</v>
      </c>
      <c r="IP1506" s="1">
        <v>96</v>
      </c>
      <c r="IQ1506" s="1">
        <v>98</v>
      </c>
      <c r="LX1506" s="1">
        <v>74</v>
      </c>
      <c r="LY1506" s="1">
        <v>76</v>
      </c>
      <c r="PG1506" s="1">
        <v>18</v>
      </c>
      <c r="PH1506" s="1">
        <v>16</v>
      </c>
      <c r="SP1506" s="1">
        <v>98</v>
      </c>
      <c r="SQ1506" s="1">
        <v>98</v>
      </c>
      <c r="VX1506" s="1">
        <v>1</v>
      </c>
      <c r="VY1506" s="1">
        <v>1</v>
      </c>
      <c r="WQ1506" s="1">
        <v>0</v>
      </c>
      <c r="WR1506" s="1">
        <v>0</v>
      </c>
      <c r="ZY1506" s="1">
        <v>207.6</v>
      </c>
      <c r="ZZ1506" s="1">
        <v>207.6</v>
      </c>
      <c r="AAY1506" s="1">
        <v>24</v>
      </c>
      <c r="ABB1506" s="1">
        <v>12.6</v>
      </c>
      <c r="ABE1506" s="1">
        <v>37</v>
      </c>
      <c r="ABU1506" s="1">
        <v>140</v>
      </c>
      <c r="ABX1506" s="1">
        <v>5.5</v>
      </c>
      <c r="ACA1506" s="1">
        <v>103</v>
      </c>
      <c r="ACD1506" s="1">
        <v>0.99</v>
      </c>
      <c r="ACG1506" s="1">
        <v>222</v>
      </c>
      <c r="ACH1506" s="1">
        <v>235</v>
      </c>
      <c r="ACQ1506" s="1">
        <v>16</v>
      </c>
      <c r="ACT1506" s="1">
        <v>1.1000000000000001</v>
      </c>
      <c r="ACW1506" s="1">
        <v>20</v>
      </c>
      <c r="AGS1506" s="1">
        <v>0</v>
      </c>
      <c r="AGT1506" s="1">
        <v>0</v>
      </c>
      <c r="AGU1506" s="1">
        <v>0</v>
      </c>
      <c r="AGV1506" s="1">
        <v>0</v>
      </c>
      <c r="AGW1506" s="1">
        <v>0</v>
      </c>
      <c r="AGX1506" s="1">
        <v>0</v>
      </c>
      <c r="AGY1506" s="1">
        <v>0</v>
      </c>
      <c r="AGZ1506" s="1">
        <v>1</v>
      </c>
      <c r="AHA1506" s="1">
        <v>0</v>
      </c>
      <c r="AHB1506" s="1">
        <v>0</v>
      </c>
      <c r="AHC1506" s="1">
        <v>1</v>
      </c>
      <c r="AHD1506" s="1">
        <v>0</v>
      </c>
      <c r="AHE1506" s="1">
        <v>0</v>
      </c>
      <c r="AHF1506" s="1">
        <v>0</v>
      </c>
      <c r="AHH1506" s="1">
        <v>0</v>
      </c>
      <c r="AHI1506" s="1">
        <v>0</v>
      </c>
      <c r="AHK1506" s="1">
        <v>0</v>
      </c>
      <c r="AHL1506" s="1">
        <v>0</v>
      </c>
      <c r="AHM1506" s="1">
        <v>0</v>
      </c>
      <c r="AHN1506" s="1">
        <v>0</v>
      </c>
      <c r="AHO1506" s="1">
        <v>0</v>
      </c>
      <c r="AHP1506" s="1">
        <v>0</v>
      </c>
      <c r="AHQ1506" s="1">
        <v>0</v>
      </c>
      <c r="AHR1506" s="1">
        <v>4</v>
      </c>
      <c r="AIN1506" s="1">
        <v>0</v>
      </c>
      <c r="AIO1506" s="1">
        <v>0</v>
      </c>
      <c r="AIT1506" s="1">
        <v>1</v>
      </c>
      <c r="AIU1506" s="1">
        <v>1</v>
      </c>
      <c r="AIV1506" s="1">
        <v>0</v>
      </c>
      <c r="AIW1506" s="1">
        <v>0</v>
      </c>
      <c r="AIX1506" s="1">
        <v>70</v>
      </c>
      <c r="AJB1506" s="1">
        <v>55</v>
      </c>
    </row>
    <row r="1507" spans="1:951" s="1" customFormat="1">
      <c r="B1507" s="1">
        <v>5</v>
      </c>
      <c r="C1507" s="1">
        <v>1</v>
      </c>
      <c r="D1507" s="1" t="s">
        <v>9201</v>
      </c>
      <c r="E1507" s="1" t="s">
        <v>9633</v>
      </c>
      <c r="O1507" s="1">
        <v>1</v>
      </c>
      <c r="P1507" s="1">
        <v>0</v>
      </c>
      <c r="Z1507" s="1">
        <v>0</v>
      </c>
      <c r="AA1507" s="1">
        <v>1</v>
      </c>
      <c r="AB1507" s="1" t="s">
        <v>9634</v>
      </c>
      <c r="AC1507" s="1">
        <v>0</v>
      </c>
      <c r="AE1507" s="1">
        <v>0</v>
      </c>
      <c r="AG1507" s="1">
        <v>0</v>
      </c>
      <c r="AI1507" s="1">
        <v>126</v>
      </c>
      <c r="AJ1507" s="1">
        <v>114</v>
      </c>
      <c r="DR1507" s="1">
        <v>78</v>
      </c>
      <c r="DS1507" s="1">
        <v>82</v>
      </c>
      <c r="HA1507" s="1">
        <v>2</v>
      </c>
      <c r="HB1507" s="1">
        <v>2</v>
      </c>
      <c r="HT1507" s="1">
        <v>0</v>
      </c>
      <c r="HU1507" s="1">
        <v>0</v>
      </c>
      <c r="IP1507" s="1">
        <v>97</v>
      </c>
      <c r="IQ1507" s="1">
        <v>99</v>
      </c>
      <c r="LX1507" s="1">
        <v>82</v>
      </c>
      <c r="LY1507" s="1">
        <v>78</v>
      </c>
      <c r="PG1507" s="1">
        <v>16</v>
      </c>
      <c r="PH1507" s="1">
        <v>18</v>
      </c>
      <c r="SP1507" s="1">
        <v>97.1</v>
      </c>
      <c r="SQ1507" s="1">
        <v>97.5</v>
      </c>
      <c r="VX1507" s="1">
        <v>1</v>
      </c>
      <c r="VY1507" s="1">
        <v>1</v>
      </c>
      <c r="WQ1507" s="1">
        <v>0</v>
      </c>
      <c r="WR1507" s="1">
        <v>0</v>
      </c>
      <c r="ZY1507" s="1">
        <v>208.6</v>
      </c>
      <c r="ZZ1507" s="1">
        <v>208.5</v>
      </c>
      <c r="ACG1507" s="1">
        <v>325</v>
      </c>
      <c r="ACH1507" s="1">
        <v>179</v>
      </c>
      <c r="AGS1507" s="1">
        <v>0</v>
      </c>
      <c r="AGT1507" s="1">
        <v>0</v>
      </c>
      <c r="AGU1507" s="1">
        <v>0</v>
      </c>
      <c r="AGV1507" s="1">
        <v>0</v>
      </c>
      <c r="AGW1507" s="1">
        <v>0</v>
      </c>
      <c r="AGX1507" s="1">
        <v>0</v>
      </c>
      <c r="AGY1507" s="1">
        <v>0</v>
      </c>
      <c r="AGZ1507" s="1">
        <v>0</v>
      </c>
      <c r="AHA1507" s="1">
        <v>0</v>
      </c>
      <c r="AHB1507" s="1">
        <v>0</v>
      </c>
      <c r="AHC1507" s="1">
        <v>1</v>
      </c>
      <c r="AHD1507" s="1">
        <v>0</v>
      </c>
      <c r="AHE1507" s="1">
        <v>0</v>
      </c>
      <c r="AHF1507" s="1">
        <v>0</v>
      </c>
      <c r="AHH1507" s="1">
        <v>0</v>
      </c>
      <c r="AHI1507" s="1">
        <v>0</v>
      </c>
      <c r="AHK1507" s="1">
        <v>0</v>
      </c>
      <c r="AHL1507" s="1">
        <v>0</v>
      </c>
      <c r="AHM1507" s="1">
        <v>0</v>
      </c>
      <c r="AHN1507" s="1">
        <v>0</v>
      </c>
      <c r="AHO1507" s="1">
        <v>0</v>
      </c>
      <c r="AHP1507" s="1">
        <v>0</v>
      </c>
      <c r="AHQ1507" s="1">
        <v>0</v>
      </c>
      <c r="AHR1507" s="1">
        <v>6</v>
      </c>
      <c r="AIN1507" s="1">
        <v>0</v>
      </c>
      <c r="AIO1507" s="1">
        <v>0</v>
      </c>
      <c r="AIT1507" s="1">
        <v>2</v>
      </c>
      <c r="AIU1507" s="1">
        <v>0</v>
      </c>
      <c r="AIV1507" s="1">
        <v>0</v>
      </c>
      <c r="AIW1507" s="1">
        <v>0</v>
      </c>
      <c r="AIX1507" s="1">
        <v>46</v>
      </c>
      <c r="AIY1507" s="1">
        <v>60</v>
      </c>
    </row>
    <row r="1508" spans="1:951" s="80" customFormat="1">
      <c r="B1508" s="80">
        <v>6</v>
      </c>
      <c r="C1508" s="80">
        <v>0</v>
      </c>
      <c r="Z1508" s="80">
        <v>0</v>
      </c>
      <c r="AA1508" s="80">
        <v>2</v>
      </c>
      <c r="AB1508" s="80" t="s">
        <v>9635</v>
      </c>
      <c r="AC1508" s="80">
        <v>0</v>
      </c>
      <c r="AE1508" s="80">
        <v>0</v>
      </c>
      <c r="AG1508" s="80">
        <v>0</v>
      </c>
      <c r="AI1508" s="80">
        <v>130</v>
      </c>
      <c r="DR1508" s="80">
        <v>82</v>
      </c>
      <c r="HA1508" s="80">
        <v>2</v>
      </c>
      <c r="HT1508" s="80">
        <v>0</v>
      </c>
      <c r="IP1508" s="80">
        <v>99</v>
      </c>
      <c r="LX1508" s="80">
        <v>78</v>
      </c>
      <c r="PG1508" s="80">
        <v>20</v>
      </c>
      <c r="SP1508" s="80">
        <v>97</v>
      </c>
      <c r="VX1508" s="80">
        <v>1</v>
      </c>
      <c r="WQ1508" s="80">
        <v>0</v>
      </c>
      <c r="ZY1508" s="80">
        <v>206.4</v>
      </c>
      <c r="ACG1508" s="80">
        <v>265</v>
      </c>
      <c r="AGS1508" s="80">
        <v>0</v>
      </c>
      <c r="AGT1508" s="80">
        <v>0</v>
      </c>
      <c r="AGU1508" s="80">
        <v>0</v>
      </c>
      <c r="AGV1508" s="80">
        <v>0</v>
      </c>
      <c r="AGW1508" s="80">
        <v>0</v>
      </c>
      <c r="AGX1508" s="80">
        <v>0</v>
      </c>
      <c r="AGY1508" s="80">
        <v>0</v>
      </c>
      <c r="AGZ1508" s="80">
        <v>0</v>
      </c>
      <c r="AHA1508" s="80">
        <v>0</v>
      </c>
      <c r="AHB1508" s="80">
        <v>0</v>
      </c>
      <c r="AHC1508" s="80">
        <v>1</v>
      </c>
      <c r="AHD1508" s="80">
        <v>0</v>
      </c>
      <c r="AHE1508" s="80">
        <v>0</v>
      </c>
      <c r="AHF1508" s="80">
        <v>0</v>
      </c>
      <c r="AHH1508" s="80">
        <v>0</v>
      </c>
      <c r="AHI1508" s="80">
        <v>0</v>
      </c>
      <c r="AHK1508" s="80">
        <v>0</v>
      </c>
      <c r="AHL1508" s="80">
        <v>0</v>
      </c>
      <c r="AHM1508" s="80">
        <v>0</v>
      </c>
      <c r="AHN1508" s="80">
        <v>0</v>
      </c>
      <c r="AHO1508" s="80">
        <v>0</v>
      </c>
      <c r="AHP1508" s="80">
        <v>0</v>
      </c>
      <c r="AHQ1508" s="80">
        <v>0</v>
      </c>
      <c r="AHR1508" s="80">
        <v>4</v>
      </c>
      <c r="AIN1508" s="80">
        <v>0</v>
      </c>
      <c r="AIO1508" s="80">
        <v>0</v>
      </c>
      <c r="AIT1508" s="80">
        <v>1</v>
      </c>
      <c r="AIU1508" s="80">
        <v>0</v>
      </c>
      <c r="AIV1508" s="80">
        <v>0</v>
      </c>
      <c r="AIW1508" s="80">
        <v>0</v>
      </c>
      <c r="AIX1508" s="80">
        <v>46</v>
      </c>
    </row>
    <row r="1509" spans="1:951" s="1" customFormat="1">
      <c r="A1509" s="1">
        <v>317</v>
      </c>
      <c r="B1509" s="1">
        <v>1</v>
      </c>
      <c r="C1509" s="1">
        <v>0</v>
      </c>
      <c r="Z1509" s="1">
        <v>0</v>
      </c>
      <c r="AA1509" s="1">
        <v>1</v>
      </c>
      <c r="AC1509" s="1">
        <v>0</v>
      </c>
      <c r="AE1509" s="1">
        <v>0</v>
      </c>
      <c r="AG1509" s="1">
        <v>0</v>
      </c>
      <c r="AI1509" s="1">
        <v>142</v>
      </c>
      <c r="DR1509" s="1">
        <v>80</v>
      </c>
      <c r="HA1509" s="1">
        <v>2</v>
      </c>
      <c r="HT1509" s="1">
        <v>0</v>
      </c>
      <c r="IP1509" s="1">
        <v>93</v>
      </c>
      <c r="LX1509" s="1">
        <v>67</v>
      </c>
      <c r="PG1509" s="1">
        <v>20</v>
      </c>
      <c r="SP1509" s="1">
        <v>97.5</v>
      </c>
      <c r="VX1509" s="1">
        <v>1</v>
      </c>
      <c r="WQ1509" s="1">
        <v>1</v>
      </c>
      <c r="AGS1509" s="1">
        <v>0</v>
      </c>
      <c r="AGT1509" s="1">
        <v>0</v>
      </c>
      <c r="AGU1509" s="1">
        <v>0</v>
      </c>
      <c r="AGV1509" s="1">
        <v>0</v>
      </c>
      <c r="AGW1509" s="1">
        <v>0</v>
      </c>
      <c r="AGX1509" s="1">
        <v>1</v>
      </c>
      <c r="AGY1509" s="1">
        <v>0</v>
      </c>
      <c r="AGZ1509" s="1">
        <v>0</v>
      </c>
      <c r="AHA1509" s="1">
        <v>0</v>
      </c>
      <c r="AHB1509" s="1">
        <v>0</v>
      </c>
      <c r="AHC1509" s="1">
        <v>1</v>
      </c>
      <c r="AHD1509" s="1">
        <v>0</v>
      </c>
      <c r="AHE1509" s="1">
        <v>0</v>
      </c>
      <c r="AHF1509" s="1">
        <v>0</v>
      </c>
      <c r="AHH1509" s="1">
        <v>0</v>
      </c>
      <c r="AHI1509" s="1">
        <v>0</v>
      </c>
      <c r="AHK1509" s="1">
        <v>0</v>
      </c>
      <c r="AHL1509" s="1">
        <v>0</v>
      </c>
      <c r="AHM1509" s="1">
        <v>0</v>
      </c>
      <c r="AHN1509" s="1">
        <v>0</v>
      </c>
      <c r="AHO1509" s="1">
        <v>0</v>
      </c>
      <c r="AHP1509" s="1">
        <v>0</v>
      </c>
      <c r="AHQ1509" s="1">
        <v>0</v>
      </c>
      <c r="AHR1509" s="1">
        <v>0</v>
      </c>
      <c r="AIM1509" s="1">
        <v>0</v>
      </c>
      <c r="AIN1509" s="1">
        <v>0</v>
      </c>
      <c r="AIO1509" s="1">
        <v>0</v>
      </c>
      <c r="AIP1509" s="1">
        <v>1</v>
      </c>
      <c r="AIQ1509" s="1">
        <v>1</v>
      </c>
      <c r="AIR1509" s="1">
        <v>0</v>
      </c>
      <c r="AIS1509" s="1">
        <v>0</v>
      </c>
      <c r="AIT1509" s="3">
        <v>1</v>
      </c>
      <c r="AIV1509" s="1">
        <v>1</v>
      </c>
      <c r="AIW1509" s="1">
        <v>0</v>
      </c>
      <c r="AIX1509" s="1">
        <v>68</v>
      </c>
      <c r="AIY1509" s="1">
        <v>0</v>
      </c>
    </row>
    <row r="1510" spans="1:951" s="1" customFormat="1">
      <c r="B1510" s="1">
        <v>2</v>
      </c>
      <c r="C1510" s="1">
        <v>0</v>
      </c>
      <c r="AC1510" s="1">
        <v>1</v>
      </c>
      <c r="AD1510" s="1">
        <v>0</v>
      </c>
      <c r="AE1510" s="1">
        <v>0</v>
      </c>
      <c r="AG1510" s="1">
        <v>0</v>
      </c>
      <c r="AGS1510" s="1">
        <v>0</v>
      </c>
      <c r="AGT1510" s="1">
        <v>0</v>
      </c>
      <c r="AGU1510" s="1">
        <v>0</v>
      </c>
      <c r="AGV1510" s="1">
        <v>0</v>
      </c>
      <c r="AGW1510" s="1">
        <v>0</v>
      </c>
      <c r="AGX1510" s="1">
        <v>1</v>
      </c>
      <c r="AGY1510" s="1">
        <v>0</v>
      </c>
      <c r="AGZ1510" s="1">
        <v>0</v>
      </c>
      <c r="AHA1510" s="1">
        <v>0</v>
      </c>
      <c r="AHB1510" s="1">
        <v>0</v>
      </c>
      <c r="AHC1510" s="1">
        <v>1</v>
      </c>
      <c r="AHD1510" s="1">
        <v>0</v>
      </c>
      <c r="AHE1510" s="1">
        <v>0</v>
      </c>
      <c r="AHF1510" s="1">
        <v>0</v>
      </c>
      <c r="AHH1510" s="1">
        <v>0</v>
      </c>
      <c r="AHI1510" s="1">
        <v>0</v>
      </c>
      <c r="AHK1510" s="1">
        <v>0</v>
      </c>
      <c r="AHL1510" s="1">
        <v>0</v>
      </c>
      <c r="AHM1510" s="1">
        <v>0</v>
      </c>
      <c r="AHN1510" s="1">
        <v>0</v>
      </c>
      <c r="AHO1510" s="1">
        <v>0</v>
      </c>
      <c r="AHP1510" s="1">
        <v>0</v>
      </c>
      <c r="AHQ1510" s="1">
        <v>0</v>
      </c>
      <c r="AHR1510" s="1">
        <v>0</v>
      </c>
      <c r="AIM1510" s="1">
        <v>0</v>
      </c>
      <c r="AIN1510" s="1">
        <v>0</v>
      </c>
      <c r="AIO1510" s="1">
        <v>0</v>
      </c>
      <c r="AIR1510" s="1">
        <v>0</v>
      </c>
      <c r="AIS1510" s="1">
        <v>0</v>
      </c>
      <c r="AIT1510" s="116" t="s">
        <v>9636</v>
      </c>
      <c r="AIV1510" s="1">
        <v>0</v>
      </c>
      <c r="AIW1510" s="1">
        <v>0</v>
      </c>
      <c r="AIX1510" s="1" t="s">
        <v>9637</v>
      </c>
    </row>
    <row r="1511" spans="1:951" s="18" customFormat="1">
      <c r="B1511" s="18">
        <v>3</v>
      </c>
      <c r="C1511" s="18">
        <v>0</v>
      </c>
      <c r="Z1511" s="18">
        <v>0</v>
      </c>
      <c r="AA1511" s="18">
        <v>1</v>
      </c>
      <c r="AB1511" s="18" t="s">
        <v>9638</v>
      </c>
      <c r="AC1511" s="18">
        <v>0</v>
      </c>
      <c r="AE1511" s="18">
        <v>0</v>
      </c>
      <c r="AG1511" s="18">
        <v>0</v>
      </c>
      <c r="AI1511" s="18">
        <v>122</v>
      </c>
      <c r="AJ1511" s="18">
        <v>114</v>
      </c>
      <c r="DR1511" s="18">
        <v>76</v>
      </c>
      <c r="DS1511" s="18">
        <v>60</v>
      </c>
      <c r="HA1511" s="18">
        <v>2</v>
      </c>
      <c r="HB1511" s="18">
        <v>0</v>
      </c>
      <c r="HT1511" s="18">
        <v>0</v>
      </c>
      <c r="HU1511" s="18">
        <v>0</v>
      </c>
      <c r="IQ1511" s="18">
        <v>94</v>
      </c>
      <c r="IR1511" s="18">
        <v>90.5</v>
      </c>
      <c r="IS1511" s="18">
        <v>97</v>
      </c>
      <c r="LX1511" s="18">
        <v>72</v>
      </c>
      <c r="LY1511" s="18">
        <v>64</v>
      </c>
      <c r="PG1511" s="18">
        <v>26</v>
      </c>
      <c r="PH1511" s="18">
        <v>19</v>
      </c>
      <c r="SP1511" s="18">
        <v>98.4</v>
      </c>
      <c r="SQ1511" s="18">
        <v>96.8</v>
      </c>
      <c r="VX1511" s="18">
        <v>1</v>
      </c>
      <c r="VY1511" s="18">
        <v>1</v>
      </c>
      <c r="WQ1511" s="18">
        <v>1</v>
      </c>
      <c r="WR1511" s="18">
        <v>1</v>
      </c>
      <c r="WS1511" s="18">
        <v>1</v>
      </c>
      <c r="WT1511" s="18">
        <v>1</v>
      </c>
      <c r="AAY1511" s="18">
        <v>32</v>
      </c>
      <c r="ABB1511" s="18">
        <v>14.3</v>
      </c>
      <c r="ABE1511" s="18">
        <v>42</v>
      </c>
      <c r="ABU1511" s="18">
        <v>138</v>
      </c>
      <c r="ABX1511" s="18">
        <v>3.8</v>
      </c>
      <c r="ACA1511" s="18">
        <v>101</v>
      </c>
      <c r="ACD1511" s="18">
        <v>1</v>
      </c>
      <c r="ACG1511" s="18">
        <v>153</v>
      </c>
      <c r="ACQ1511" s="18">
        <v>37</v>
      </c>
      <c r="ACT1511" s="18">
        <v>0.8</v>
      </c>
      <c r="ACW1511" s="18">
        <v>11</v>
      </c>
      <c r="AGS1511" s="18">
        <v>0</v>
      </c>
      <c r="AGT1511" s="18">
        <v>0</v>
      </c>
      <c r="AGU1511" s="18">
        <v>0</v>
      </c>
      <c r="AGV1511" s="18">
        <v>0</v>
      </c>
      <c r="AGW1511" s="18">
        <v>0</v>
      </c>
      <c r="AGX1511" s="18">
        <v>1</v>
      </c>
      <c r="AGY1511" s="18">
        <v>0</v>
      </c>
      <c r="AGZ1511" s="18">
        <v>0</v>
      </c>
      <c r="AHA1511" s="18">
        <v>0</v>
      </c>
      <c r="AHB1511" s="18">
        <v>0</v>
      </c>
      <c r="AHC1511" s="18">
        <v>1</v>
      </c>
      <c r="AHD1511" s="18">
        <v>0</v>
      </c>
      <c r="AHE1511" s="18">
        <v>0</v>
      </c>
      <c r="AHF1511" s="18">
        <v>0</v>
      </c>
      <c r="AHH1511" s="18">
        <v>0</v>
      </c>
      <c r="AHI1511" s="18">
        <v>0</v>
      </c>
      <c r="AHK1511" s="18">
        <v>0</v>
      </c>
      <c r="AHL1511" s="18">
        <v>0</v>
      </c>
      <c r="AHM1511" s="18">
        <v>0</v>
      </c>
      <c r="AHN1511" s="18">
        <v>0</v>
      </c>
      <c r="AHO1511" s="18">
        <v>0</v>
      </c>
      <c r="AHP1511" s="18">
        <v>0</v>
      </c>
      <c r="AHQ1511" s="18">
        <v>0</v>
      </c>
      <c r="AHR1511" s="18">
        <v>0</v>
      </c>
      <c r="AIM1511" s="18">
        <v>0</v>
      </c>
      <c r="AIN1511" s="18">
        <v>0</v>
      </c>
      <c r="AIO1511" s="18">
        <v>0</v>
      </c>
      <c r="AIR1511" s="18">
        <v>0</v>
      </c>
      <c r="AIS1511" s="18">
        <v>0</v>
      </c>
      <c r="AIT1511" s="79">
        <v>2</v>
      </c>
      <c r="AIV1511" s="18">
        <v>0</v>
      </c>
      <c r="AIW1511" s="18">
        <v>0</v>
      </c>
      <c r="AIX1511" s="18">
        <v>26</v>
      </c>
      <c r="AIY1511" s="18">
        <v>74</v>
      </c>
    </row>
    <row r="1512" spans="1:951" s="14" customFormat="1">
      <c r="A1512" s="14">
        <v>318</v>
      </c>
      <c r="B1512" s="14">
        <v>1</v>
      </c>
      <c r="C1512" s="61">
        <v>0</v>
      </c>
      <c r="F1512" s="63"/>
      <c r="G1512" s="58"/>
      <c r="O1512" s="61"/>
      <c r="P1512" s="61"/>
      <c r="Q1512" s="61"/>
      <c r="R1512" s="61"/>
      <c r="S1512" s="61"/>
      <c r="T1512" s="61"/>
      <c r="U1512" s="61"/>
      <c r="V1512" s="61"/>
      <c r="W1512" s="61"/>
      <c r="X1512" s="61"/>
      <c r="Y1512" s="61"/>
      <c r="Z1512" s="14">
        <v>0</v>
      </c>
      <c r="AA1512" s="14">
        <v>2</v>
      </c>
      <c r="AB1512" s="58"/>
      <c r="AC1512" s="14">
        <v>0</v>
      </c>
      <c r="AE1512" s="14">
        <v>0</v>
      </c>
      <c r="AG1512" s="14">
        <v>0</v>
      </c>
      <c r="DR1512" s="61"/>
      <c r="DS1512" s="61"/>
      <c r="DT1512" s="61"/>
      <c r="DU1512" s="61"/>
      <c r="DV1512" s="61"/>
      <c r="DW1512" s="61"/>
      <c r="DX1512" s="61"/>
      <c r="DY1512" s="61"/>
      <c r="DZ1512" s="61"/>
      <c r="EA1512" s="61"/>
      <c r="EB1512" s="61"/>
      <c r="EC1512" s="61"/>
      <c r="ED1512" s="61"/>
      <c r="EE1512" s="61"/>
      <c r="EF1512" s="61"/>
      <c r="EG1512" s="61"/>
      <c r="EH1512" s="61"/>
      <c r="EI1512" s="61"/>
      <c r="EJ1512" s="61"/>
      <c r="EK1512" s="61"/>
      <c r="EL1512" s="61"/>
      <c r="EM1512" s="61"/>
      <c r="EN1512" s="61"/>
      <c r="EO1512" s="61"/>
      <c r="EP1512" s="61"/>
      <c r="EQ1512" s="61"/>
      <c r="ER1512" s="61"/>
      <c r="ES1512" s="61"/>
      <c r="ET1512" s="61"/>
      <c r="EU1512" s="61"/>
      <c r="EV1512" s="61"/>
      <c r="EW1512" s="61"/>
      <c r="EX1512" s="61"/>
      <c r="EY1512" s="61"/>
      <c r="EZ1512" s="61"/>
      <c r="FA1512" s="61"/>
      <c r="FB1512" s="61"/>
      <c r="FC1512" s="61"/>
      <c r="FD1512" s="61"/>
      <c r="FE1512" s="61"/>
      <c r="FF1512" s="61"/>
      <c r="FG1512" s="61"/>
      <c r="FH1512" s="61"/>
      <c r="FI1512" s="61"/>
      <c r="FJ1512" s="61"/>
      <c r="FK1512" s="61"/>
      <c r="FL1512" s="61"/>
      <c r="FM1512" s="61"/>
      <c r="FN1512" s="61"/>
      <c r="FO1512" s="61"/>
      <c r="FP1512" s="61"/>
      <c r="FQ1512" s="61"/>
      <c r="FR1512" s="61"/>
      <c r="FS1512" s="61"/>
      <c r="FT1512" s="61"/>
      <c r="FU1512" s="61"/>
      <c r="FV1512" s="61"/>
      <c r="FW1512" s="61"/>
      <c r="FX1512" s="61"/>
      <c r="FY1512" s="61"/>
      <c r="FZ1512" s="61"/>
      <c r="GA1512" s="61"/>
      <c r="GB1512" s="61"/>
      <c r="GC1512" s="61"/>
      <c r="GD1512" s="61"/>
      <c r="GE1512" s="61"/>
      <c r="GF1512" s="61"/>
      <c r="GG1512" s="61"/>
      <c r="GH1512" s="61"/>
      <c r="GI1512" s="61"/>
      <c r="GJ1512" s="61"/>
      <c r="GK1512" s="61"/>
      <c r="GL1512" s="61"/>
      <c r="GM1512" s="61"/>
      <c r="GN1512" s="61"/>
      <c r="GO1512" s="61"/>
      <c r="GP1512" s="61"/>
      <c r="GQ1512" s="61"/>
      <c r="GR1512" s="61"/>
      <c r="GS1512" s="61"/>
      <c r="GT1512" s="61"/>
      <c r="GU1512" s="61"/>
      <c r="GV1512" s="61"/>
      <c r="GW1512" s="61"/>
      <c r="GX1512" s="61"/>
      <c r="GY1512" s="61"/>
      <c r="GZ1512" s="61"/>
      <c r="PG1512" s="61"/>
      <c r="PH1512" s="61"/>
      <c r="PI1512" s="61"/>
      <c r="PJ1512" s="61"/>
      <c r="PK1512" s="61"/>
      <c r="PL1512" s="61"/>
      <c r="PM1512" s="61"/>
      <c r="PN1512" s="61"/>
      <c r="PO1512" s="61"/>
      <c r="PP1512" s="61"/>
      <c r="PQ1512" s="61"/>
      <c r="PR1512" s="61"/>
      <c r="PS1512" s="61"/>
      <c r="PT1512" s="61"/>
      <c r="PU1512" s="61"/>
      <c r="PV1512" s="61"/>
      <c r="PW1512" s="61"/>
      <c r="PX1512" s="61"/>
      <c r="PY1512" s="61"/>
      <c r="PZ1512" s="61"/>
      <c r="QA1512" s="61"/>
      <c r="QB1512" s="61"/>
      <c r="QC1512" s="61"/>
      <c r="QD1512" s="61"/>
      <c r="QE1512" s="61"/>
      <c r="QF1512" s="61"/>
      <c r="QG1512" s="61"/>
      <c r="QH1512" s="61"/>
      <c r="QI1512" s="61"/>
      <c r="QJ1512" s="61"/>
      <c r="QK1512" s="61"/>
      <c r="QL1512" s="61"/>
      <c r="QM1512" s="61"/>
      <c r="QN1512" s="61"/>
      <c r="QO1512" s="61"/>
      <c r="QP1512" s="61"/>
      <c r="QQ1512" s="61"/>
      <c r="QR1512" s="61"/>
      <c r="QS1512" s="61"/>
      <c r="QT1512" s="61"/>
      <c r="QU1512" s="61"/>
      <c r="QV1512" s="61"/>
      <c r="QW1512" s="61"/>
      <c r="QX1512" s="61"/>
      <c r="QY1512" s="61"/>
      <c r="QZ1512" s="61"/>
      <c r="RA1512" s="61"/>
      <c r="RB1512" s="61"/>
      <c r="RC1512" s="61"/>
      <c r="RD1512" s="61"/>
      <c r="RE1512" s="61"/>
      <c r="RF1512" s="61"/>
      <c r="RG1512" s="61"/>
      <c r="RH1512" s="61"/>
      <c r="RI1512" s="61"/>
      <c r="RJ1512" s="61"/>
      <c r="RK1512" s="61"/>
      <c r="RL1512" s="61"/>
      <c r="RM1512" s="61"/>
      <c r="RN1512" s="61"/>
      <c r="RO1512" s="61"/>
      <c r="RP1512" s="61"/>
      <c r="RQ1512" s="61"/>
      <c r="RR1512" s="61"/>
      <c r="RS1512" s="61"/>
      <c r="RT1512" s="61"/>
      <c r="RU1512" s="61"/>
      <c r="RV1512" s="61"/>
      <c r="RW1512" s="61"/>
      <c r="RX1512" s="61"/>
      <c r="RY1512" s="61"/>
      <c r="RZ1512" s="61"/>
      <c r="SA1512" s="61"/>
      <c r="SB1512" s="61"/>
      <c r="SC1512" s="61"/>
      <c r="SD1512" s="61"/>
      <c r="SE1512" s="61"/>
      <c r="SF1512" s="61"/>
      <c r="SG1512" s="61"/>
      <c r="SH1512" s="61"/>
      <c r="SI1512" s="61"/>
      <c r="SJ1512" s="61"/>
      <c r="SK1512" s="61"/>
      <c r="SL1512" s="61"/>
      <c r="SM1512" s="61"/>
      <c r="SN1512" s="61"/>
      <c r="SO1512" s="61"/>
      <c r="ZY1512" s="61"/>
      <c r="ZZ1512" s="61"/>
      <c r="AAA1512" s="61"/>
      <c r="AAE1512" s="63"/>
      <c r="AAF1512" s="63"/>
      <c r="AAG1512" s="63"/>
      <c r="AAI1512" s="63"/>
      <c r="AAJ1512" s="58"/>
      <c r="AAM1512" s="61"/>
      <c r="AAO1512" s="63"/>
      <c r="AAP1512" s="58"/>
      <c r="AAS1512" s="61"/>
      <c r="AAU1512" s="63"/>
      <c r="AAV1512" s="58"/>
      <c r="ABM1512" s="61"/>
      <c r="ABN1512" s="61"/>
      <c r="ACA1512" s="61"/>
      <c r="ACB1512" s="61"/>
      <c r="ACC1512" s="61"/>
      <c r="AGK1512" s="61"/>
      <c r="AGM1512" s="63"/>
      <c r="AGN1512" s="58"/>
      <c r="AGQ1512" s="61"/>
      <c r="AGS1512" s="14">
        <v>1</v>
      </c>
      <c r="AGT1512" s="14">
        <v>0</v>
      </c>
      <c r="AGU1512" s="14">
        <v>0</v>
      </c>
      <c r="AGV1512" s="14">
        <v>1</v>
      </c>
      <c r="AGW1512" s="14">
        <v>0</v>
      </c>
      <c r="AGX1512" s="14">
        <v>1</v>
      </c>
      <c r="AGY1512" s="14">
        <v>0</v>
      </c>
      <c r="AGZ1512" s="14">
        <v>0</v>
      </c>
      <c r="AHA1512" s="14">
        <v>0</v>
      </c>
      <c r="AHB1512" s="14">
        <v>0</v>
      </c>
      <c r="AHC1512" s="14">
        <v>1</v>
      </c>
      <c r="AHD1512" s="14">
        <v>0</v>
      </c>
      <c r="AHE1512" s="14">
        <v>0</v>
      </c>
      <c r="AHF1512" s="14">
        <v>0</v>
      </c>
      <c r="AHH1512" s="14">
        <v>0</v>
      </c>
      <c r="AHI1512" s="14">
        <v>0</v>
      </c>
      <c r="AHK1512" s="14">
        <v>0</v>
      </c>
      <c r="AHL1512" s="14">
        <v>0</v>
      </c>
      <c r="AHM1512" s="14">
        <v>0</v>
      </c>
      <c r="AHN1512" s="14">
        <v>0</v>
      </c>
      <c r="AHO1512" s="14">
        <v>0</v>
      </c>
      <c r="AHP1512" s="14">
        <v>0</v>
      </c>
      <c r="AHQ1512" s="14">
        <v>0</v>
      </c>
      <c r="AHT1512" s="61"/>
      <c r="AHV1512" s="63"/>
      <c r="AHW1512" s="58"/>
      <c r="AHZ1512" s="61"/>
      <c r="AIB1512" s="63"/>
      <c r="AIC1512" s="58"/>
      <c r="AIF1512" s="61"/>
      <c r="AIH1512" s="63"/>
      <c r="AII1512" s="58"/>
      <c r="AIL1512" s="61"/>
      <c r="AIM1512" s="14">
        <v>0</v>
      </c>
      <c r="AIN1512" s="14">
        <v>0</v>
      </c>
      <c r="AIO1512" s="14">
        <v>0</v>
      </c>
      <c r="AIP1512" s="14">
        <v>0</v>
      </c>
      <c r="AIQ1512" s="14">
        <v>0</v>
      </c>
      <c r="AIR1512" s="14">
        <v>0</v>
      </c>
      <c r="AIS1512" s="14">
        <v>0</v>
      </c>
      <c r="AIT1512" s="60"/>
      <c r="AIU1512" s="58"/>
      <c r="AIX1512" s="61"/>
      <c r="AJB1512" s="63"/>
      <c r="AJC1512" s="58"/>
      <c r="AJF1512" s="61"/>
      <c r="AJH1512" s="63"/>
      <c r="AJI1512" s="58"/>
      <c r="AJL1512" s="61"/>
      <c r="AJN1512" s="63"/>
      <c r="AJO1512" s="58"/>
    </row>
    <row r="1513" spans="1:951" s="14" customFormat="1">
      <c r="B1513" s="14">
        <v>2</v>
      </c>
      <c r="C1513" s="61">
        <v>1</v>
      </c>
      <c r="D1513" s="14" t="s">
        <v>9639</v>
      </c>
      <c r="E1513" s="14" t="s">
        <v>9640</v>
      </c>
      <c r="F1513" s="63"/>
      <c r="G1513" s="58"/>
      <c r="O1513" s="61">
        <v>1</v>
      </c>
      <c r="P1513" s="61">
        <v>0</v>
      </c>
      <c r="Q1513" s="61"/>
      <c r="R1513" s="61"/>
      <c r="S1513" s="61"/>
      <c r="T1513" s="61"/>
      <c r="U1513" s="61"/>
      <c r="V1513" s="61"/>
      <c r="W1513" s="61"/>
      <c r="X1513" s="61"/>
      <c r="Y1513" s="61"/>
      <c r="Z1513" s="14">
        <v>0</v>
      </c>
      <c r="AA1513" s="14">
        <v>2</v>
      </c>
      <c r="AB1513" s="58"/>
      <c r="AC1513" s="14">
        <v>0</v>
      </c>
      <c r="AE1513" s="14">
        <v>0</v>
      </c>
      <c r="AG1513" s="14">
        <v>0</v>
      </c>
      <c r="AI1513" s="14">
        <v>166</v>
      </c>
      <c r="AJ1513" s="14">
        <v>150</v>
      </c>
      <c r="DR1513" s="61">
        <v>98</v>
      </c>
      <c r="DS1513" s="61">
        <v>90</v>
      </c>
      <c r="DT1513" s="61"/>
      <c r="DU1513" s="61"/>
      <c r="DV1513" s="61"/>
      <c r="DW1513" s="61"/>
      <c r="DX1513" s="61"/>
      <c r="DY1513" s="61"/>
      <c r="DZ1513" s="61"/>
      <c r="EA1513" s="61"/>
      <c r="EB1513" s="61"/>
      <c r="EC1513" s="61"/>
      <c r="ED1513" s="61"/>
      <c r="EE1513" s="61"/>
      <c r="EF1513" s="61"/>
      <c r="EG1513" s="61"/>
      <c r="EH1513" s="61"/>
      <c r="EI1513" s="61"/>
      <c r="EJ1513" s="61"/>
      <c r="EK1513" s="61"/>
      <c r="EL1513" s="61"/>
      <c r="EM1513" s="61"/>
      <c r="EN1513" s="61"/>
      <c r="EO1513" s="61"/>
      <c r="EP1513" s="61"/>
      <c r="EQ1513" s="61"/>
      <c r="ER1513" s="61"/>
      <c r="ES1513" s="61"/>
      <c r="ET1513" s="61"/>
      <c r="EU1513" s="61"/>
      <c r="EV1513" s="61"/>
      <c r="EW1513" s="61"/>
      <c r="EX1513" s="61"/>
      <c r="EY1513" s="61"/>
      <c r="EZ1513" s="61"/>
      <c r="FA1513" s="61"/>
      <c r="FB1513" s="61"/>
      <c r="FC1513" s="61"/>
      <c r="FD1513" s="61"/>
      <c r="FE1513" s="61"/>
      <c r="FF1513" s="61"/>
      <c r="FG1513" s="61"/>
      <c r="FH1513" s="61"/>
      <c r="FI1513" s="61"/>
      <c r="FJ1513" s="61"/>
      <c r="FK1513" s="61"/>
      <c r="FL1513" s="61"/>
      <c r="FM1513" s="61"/>
      <c r="FN1513" s="61"/>
      <c r="FO1513" s="61"/>
      <c r="FP1513" s="61"/>
      <c r="FQ1513" s="61"/>
      <c r="FR1513" s="61"/>
      <c r="FS1513" s="61"/>
      <c r="FT1513" s="61"/>
      <c r="FU1513" s="61"/>
      <c r="FV1513" s="61"/>
      <c r="FW1513" s="61"/>
      <c r="FX1513" s="61"/>
      <c r="FY1513" s="61"/>
      <c r="FZ1513" s="61"/>
      <c r="GA1513" s="61"/>
      <c r="GB1513" s="61"/>
      <c r="GC1513" s="61"/>
      <c r="GD1513" s="61"/>
      <c r="GE1513" s="61"/>
      <c r="GF1513" s="61"/>
      <c r="GG1513" s="61"/>
      <c r="GH1513" s="61"/>
      <c r="GI1513" s="61"/>
      <c r="GJ1513" s="61"/>
      <c r="GK1513" s="61"/>
      <c r="GL1513" s="61"/>
      <c r="GM1513" s="61"/>
      <c r="GN1513" s="61"/>
      <c r="GO1513" s="61"/>
      <c r="GP1513" s="61"/>
      <c r="GQ1513" s="61"/>
      <c r="GR1513" s="61"/>
      <c r="GS1513" s="61"/>
      <c r="GT1513" s="61"/>
      <c r="GU1513" s="61"/>
      <c r="GV1513" s="61"/>
      <c r="GW1513" s="61"/>
      <c r="GX1513" s="61"/>
      <c r="GY1513" s="61"/>
      <c r="GZ1513" s="61"/>
      <c r="HA1513" s="14">
        <v>0</v>
      </c>
      <c r="HB1513" s="14">
        <v>0</v>
      </c>
      <c r="HT1513" s="14">
        <v>0</v>
      </c>
      <c r="HU1513" s="14">
        <v>0</v>
      </c>
      <c r="IP1513" s="14">
        <v>95</v>
      </c>
      <c r="IQ1513" s="14">
        <v>96</v>
      </c>
      <c r="LX1513" s="14">
        <v>78</v>
      </c>
      <c r="LY1513" s="14">
        <v>72</v>
      </c>
      <c r="PG1513" s="61">
        <v>24</v>
      </c>
      <c r="PH1513" s="61">
        <v>24</v>
      </c>
      <c r="PI1513" s="61"/>
      <c r="PJ1513" s="61"/>
      <c r="PK1513" s="61"/>
      <c r="PL1513" s="61"/>
      <c r="PM1513" s="61"/>
      <c r="PN1513" s="61"/>
      <c r="PO1513" s="61"/>
      <c r="PP1513" s="61"/>
      <c r="PQ1513" s="61"/>
      <c r="PR1513" s="61"/>
      <c r="PS1513" s="61"/>
      <c r="PT1513" s="61"/>
      <c r="PU1513" s="61"/>
      <c r="PV1513" s="61"/>
      <c r="PW1513" s="61"/>
      <c r="PX1513" s="61"/>
      <c r="PY1513" s="61"/>
      <c r="PZ1513" s="61"/>
      <c r="QA1513" s="61"/>
      <c r="QB1513" s="61"/>
      <c r="QC1513" s="61"/>
      <c r="QD1513" s="61"/>
      <c r="QE1513" s="61"/>
      <c r="QF1513" s="61"/>
      <c r="QG1513" s="61"/>
      <c r="QH1513" s="61"/>
      <c r="QI1513" s="61"/>
      <c r="QJ1513" s="61"/>
      <c r="QK1513" s="61"/>
      <c r="QL1513" s="61"/>
      <c r="QM1513" s="61"/>
      <c r="QN1513" s="61"/>
      <c r="QO1513" s="61"/>
      <c r="QP1513" s="61"/>
      <c r="QQ1513" s="61"/>
      <c r="QR1513" s="61"/>
      <c r="QS1513" s="61"/>
      <c r="QT1513" s="61"/>
      <c r="QU1513" s="61"/>
      <c r="QV1513" s="61"/>
      <c r="QW1513" s="61"/>
      <c r="QX1513" s="61"/>
      <c r="QY1513" s="61"/>
      <c r="QZ1513" s="61"/>
      <c r="RA1513" s="61"/>
      <c r="RB1513" s="61"/>
      <c r="RC1513" s="61"/>
      <c r="RD1513" s="61"/>
      <c r="RE1513" s="61"/>
      <c r="RF1513" s="61"/>
      <c r="RG1513" s="61"/>
      <c r="RH1513" s="61"/>
      <c r="RI1513" s="61"/>
      <c r="RJ1513" s="61"/>
      <c r="RK1513" s="61"/>
      <c r="RL1513" s="61"/>
      <c r="RM1513" s="61"/>
      <c r="RN1513" s="61"/>
      <c r="RO1513" s="61"/>
      <c r="RP1513" s="61"/>
      <c r="RQ1513" s="61"/>
      <c r="RR1513" s="61"/>
      <c r="RS1513" s="61"/>
      <c r="RT1513" s="61"/>
      <c r="RU1513" s="61"/>
      <c r="RV1513" s="61"/>
      <c r="RW1513" s="61"/>
      <c r="RX1513" s="61"/>
      <c r="RY1513" s="61"/>
      <c r="RZ1513" s="61"/>
      <c r="SA1513" s="61"/>
      <c r="SB1513" s="61"/>
      <c r="SC1513" s="61"/>
      <c r="SD1513" s="61"/>
      <c r="SE1513" s="61"/>
      <c r="SF1513" s="61"/>
      <c r="SG1513" s="61"/>
      <c r="SH1513" s="61"/>
      <c r="SI1513" s="61"/>
      <c r="SJ1513" s="61"/>
      <c r="SK1513" s="61"/>
      <c r="SL1513" s="61"/>
      <c r="SM1513" s="61"/>
      <c r="SN1513" s="61"/>
      <c r="SO1513" s="61"/>
      <c r="SP1513" s="14">
        <v>96.4</v>
      </c>
      <c r="SQ1513" s="14">
        <v>98.6</v>
      </c>
      <c r="VX1513" s="14">
        <v>1</v>
      </c>
      <c r="VY1513" s="14">
        <v>1</v>
      </c>
      <c r="WQ1513" s="14">
        <v>0</v>
      </c>
      <c r="WR1513" s="14">
        <v>0</v>
      </c>
      <c r="ZY1513" s="61"/>
      <c r="ZZ1513" s="61"/>
      <c r="AAA1513" s="61"/>
      <c r="AAE1513" s="63"/>
      <c r="AAF1513" s="63"/>
      <c r="AAG1513" s="63"/>
      <c r="AAI1513" s="63"/>
      <c r="AAJ1513" s="58"/>
      <c r="AAM1513" s="61"/>
      <c r="AAO1513" s="63"/>
      <c r="AAP1513" s="58"/>
      <c r="AAS1513" s="61"/>
      <c r="AAU1513" s="63"/>
      <c r="AAV1513" s="58"/>
      <c r="AAY1513" s="14">
        <v>22</v>
      </c>
      <c r="ABB1513" s="14">
        <v>10</v>
      </c>
      <c r="ABE1513" s="14">
        <v>30.9</v>
      </c>
      <c r="ABH1513" s="14">
        <v>3.6</v>
      </c>
      <c r="ABM1513" s="61">
        <v>14.97</v>
      </c>
      <c r="ABN1513" s="61"/>
      <c r="ABO1513" s="14">
        <v>276</v>
      </c>
      <c r="ABU1513" s="14">
        <v>140</v>
      </c>
      <c r="ACA1513" s="61"/>
      <c r="ACB1513" s="61"/>
      <c r="ACC1513" s="61"/>
      <c r="ACD1513" s="14">
        <v>8.8000000000000007</v>
      </c>
      <c r="ACG1513" s="14">
        <v>78</v>
      </c>
      <c r="ACQ1513" s="14">
        <v>22</v>
      </c>
      <c r="ACT1513" s="14">
        <v>1.26</v>
      </c>
      <c r="ACW1513" s="14">
        <v>15</v>
      </c>
      <c r="AEF1513" s="14">
        <v>22</v>
      </c>
      <c r="AGK1513" s="61"/>
      <c r="AGM1513" s="63"/>
      <c r="AGN1513" s="58"/>
      <c r="AGQ1513" s="61"/>
      <c r="AGS1513" s="14">
        <v>1</v>
      </c>
      <c r="AGT1513" s="14">
        <v>0</v>
      </c>
      <c r="AGU1513" s="14">
        <v>1</v>
      </c>
      <c r="AGV1513" s="14">
        <v>1</v>
      </c>
      <c r="AGW1513" s="14">
        <v>0</v>
      </c>
      <c r="AGX1513" s="14">
        <v>1</v>
      </c>
      <c r="AGY1513" s="14">
        <v>0</v>
      </c>
      <c r="AGZ1513" s="14">
        <v>5</v>
      </c>
      <c r="AHA1513" s="14">
        <v>0</v>
      </c>
      <c r="AHB1513" s="14">
        <v>0</v>
      </c>
      <c r="AHC1513" s="14">
        <v>1</v>
      </c>
      <c r="AHD1513" s="14">
        <v>0</v>
      </c>
      <c r="AHE1513" s="14">
        <v>0</v>
      </c>
      <c r="AHF1513" s="14">
        <v>0</v>
      </c>
      <c r="AHH1513" s="14">
        <v>0</v>
      </c>
      <c r="AHI1513" s="14">
        <v>0</v>
      </c>
      <c r="AHK1513" s="14">
        <v>0</v>
      </c>
      <c r="AHL1513" s="14">
        <v>0</v>
      </c>
      <c r="AHM1513" s="14">
        <v>0</v>
      </c>
      <c r="AHN1513" s="14">
        <v>0</v>
      </c>
      <c r="AHO1513" s="14">
        <v>0</v>
      </c>
      <c r="AHP1513" s="14">
        <v>0</v>
      </c>
      <c r="AHQ1513" s="14">
        <v>0</v>
      </c>
      <c r="AHR1513" s="14">
        <v>6.5</v>
      </c>
      <c r="AHT1513" s="61"/>
      <c r="AHV1513" s="63"/>
      <c r="AHW1513" s="58"/>
      <c r="AHZ1513" s="61"/>
      <c r="AIB1513" s="63"/>
      <c r="AIC1513" s="58"/>
      <c r="AIF1513" s="61"/>
      <c r="AIH1513" s="63"/>
      <c r="AII1513" s="58"/>
      <c r="AIL1513" s="61"/>
      <c r="AIM1513" s="14">
        <v>0</v>
      </c>
      <c r="AIN1513" s="14">
        <v>0</v>
      </c>
      <c r="AIO1513" s="14">
        <v>0</v>
      </c>
      <c r="AIP1513" s="14">
        <v>1</v>
      </c>
      <c r="AIQ1513" s="14">
        <v>0</v>
      </c>
      <c r="AIR1513" s="14">
        <v>0</v>
      </c>
      <c r="AIS1513" s="14">
        <v>0</v>
      </c>
      <c r="AIT1513" s="60">
        <v>2</v>
      </c>
      <c r="AIU1513" s="58" t="s">
        <v>2308</v>
      </c>
      <c r="AIV1513" s="14">
        <v>0</v>
      </c>
      <c r="AIW1513" s="14">
        <v>0</v>
      </c>
      <c r="AIX1513" s="61">
        <v>70</v>
      </c>
      <c r="AIY1513" s="14">
        <v>85</v>
      </c>
      <c r="AJB1513" s="63"/>
      <c r="AJC1513" s="58"/>
      <c r="AJF1513" s="61"/>
      <c r="AJH1513" s="63"/>
      <c r="AJI1513" s="58"/>
      <c r="AJL1513" s="61"/>
      <c r="AJN1513" s="63"/>
      <c r="AJO1513" s="58"/>
    </row>
    <row r="1514" spans="1:951" s="14" customFormat="1">
      <c r="B1514" s="14">
        <v>3</v>
      </c>
      <c r="C1514" s="61">
        <v>1</v>
      </c>
      <c r="D1514" s="14" t="s">
        <v>9641</v>
      </c>
      <c r="F1514" s="63"/>
      <c r="G1514" s="58"/>
      <c r="O1514" s="61">
        <v>1</v>
      </c>
      <c r="P1514" s="61"/>
      <c r="Q1514" s="61"/>
      <c r="R1514" s="61"/>
      <c r="S1514" s="61"/>
      <c r="T1514" s="61"/>
      <c r="U1514" s="61"/>
      <c r="V1514" s="61"/>
      <c r="W1514" s="61"/>
      <c r="X1514" s="61"/>
      <c r="Y1514" s="61"/>
      <c r="Z1514" s="14">
        <v>0</v>
      </c>
      <c r="AA1514" s="14">
        <v>2</v>
      </c>
      <c r="AB1514" s="58"/>
      <c r="AC1514" s="14">
        <v>0</v>
      </c>
      <c r="AE1514" s="14">
        <v>0</v>
      </c>
      <c r="AG1514" s="14">
        <v>0</v>
      </c>
      <c r="AI1514" s="14">
        <v>156</v>
      </c>
      <c r="AJ1514" s="14">
        <v>146</v>
      </c>
      <c r="DR1514" s="61">
        <v>90</v>
      </c>
      <c r="DS1514" s="61">
        <v>100</v>
      </c>
      <c r="DT1514" s="61"/>
      <c r="DU1514" s="61"/>
      <c r="DV1514" s="61"/>
      <c r="DW1514" s="61"/>
      <c r="DX1514" s="61"/>
      <c r="DY1514" s="61"/>
      <c r="DZ1514" s="61"/>
      <c r="EA1514" s="61"/>
      <c r="EB1514" s="61"/>
      <c r="EC1514" s="61"/>
      <c r="ED1514" s="61"/>
      <c r="EE1514" s="61"/>
      <c r="EF1514" s="61"/>
      <c r="EG1514" s="61"/>
      <c r="EH1514" s="61"/>
      <c r="EI1514" s="61"/>
      <c r="EJ1514" s="61"/>
      <c r="EK1514" s="61"/>
      <c r="EL1514" s="61"/>
      <c r="EM1514" s="61"/>
      <c r="EN1514" s="61"/>
      <c r="EO1514" s="61"/>
      <c r="EP1514" s="61"/>
      <c r="EQ1514" s="61"/>
      <c r="ER1514" s="61"/>
      <c r="ES1514" s="61"/>
      <c r="ET1514" s="61"/>
      <c r="EU1514" s="61"/>
      <c r="EV1514" s="61"/>
      <c r="EW1514" s="61"/>
      <c r="EX1514" s="61"/>
      <c r="EY1514" s="61"/>
      <c r="EZ1514" s="61"/>
      <c r="FA1514" s="61"/>
      <c r="FB1514" s="61"/>
      <c r="FC1514" s="61"/>
      <c r="FD1514" s="61"/>
      <c r="FE1514" s="61"/>
      <c r="FF1514" s="61"/>
      <c r="FG1514" s="61"/>
      <c r="FH1514" s="61"/>
      <c r="FI1514" s="61"/>
      <c r="FJ1514" s="61"/>
      <c r="FK1514" s="61"/>
      <c r="FL1514" s="61"/>
      <c r="FM1514" s="61"/>
      <c r="FN1514" s="61"/>
      <c r="FO1514" s="61"/>
      <c r="FP1514" s="61"/>
      <c r="FQ1514" s="61"/>
      <c r="FR1514" s="61"/>
      <c r="FS1514" s="61"/>
      <c r="FT1514" s="61"/>
      <c r="FU1514" s="61"/>
      <c r="FV1514" s="61"/>
      <c r="FW1514" s="61"/>
      <c r="FX1514" s="61"/>
      <c r="FY1514" s="61"/>
      <c r="FZ1514" s="61"/>
      <c r="GA1514" s="61"/>
      <c r="GB1514" s="61"/>
      <c r="GC1514" s="61"/>
      <c r="GD1514" s="61"/>
      <c r="GE1514" s="61"/>
      <c r="GF1514" s="61"/>
      <c r="GG1514" s="61"/>
      <c r="GH1514" s="61"/>
      <c r="GI1514" s="61"/>
      <c r="GJ1514" s="61"/>
      <c r="GK1514" s="61"/>
      <c r="GL1514" s="61"/>
      <c r="GM1514" s="61"/>
      <c r="GN1514" s="61"/>
      <c r="GO1514" s="61"/>
      <c r="GP1514" s="61"/>
      <c r="GQ1514" s="61"/>
      <c r="GR1514" s="61"/>
      <c r="GS1514" s="61"/>
      <c r="GT1514" s="61"/>
      <c r="GU1514" s="61"/>
      <c r="GV1514" s="61"/>
      <c r="GW1514" s="61"/>
      <c r="GX1514" s="61"/>
      <c r="GY1514" s="61"/>
      <c r="GZ1514" s="61"/>
      <c r="HA1514" s="14">
        <v>0</v>
      </c>
      <c r="HB1514" s="14">
        <v>0</v>
      </c>
      <c r="HT1514" s="14">
        <v>0</v>
      </c>
      <c r="HU1514" s="14">
        <v>0</v>
      </c>
      <c r="IP1514" s="14">
        <v>98</v>
      </c>
      <c r="IQ1514" s="14">
        <v>97</v>
      </c>
      <c r="LX1514" s="14">
        <v>78</v>
      </c>
      <c r="LY1514" s="14">
        <v>78</v>
      </c>
      <c r="PG1514" s="61">
        <v>24</v>
      </c>
      <c r="PH1514" s="61">
        <v>24</v>
      </c>
      <c r="PI1514" s="61"/>
      <c r="PJ1514" s="61"/>
      <c r="PK1514" s="61"/>
      <c r="PL1514" s="61"/>
      <c r="PM1514" s="61"/>
      <c r="PN1514" s="61"/>
      <c r="PO1514" s="61"/>
      <c r="PP1514" s="61"/>
      <c r="PQ1514" s="61"/>
      <c r="PR1514" s="61"/>
      <c r="PS1514" s="61"/>
      <c r="PT1514" s="61"/>
      <c r="PU1514" s="61"/>
      <c r="PV1514" s="61"/>
      <c r="PW1514" s="61"/>
      <c r="PX1514" s="61"/>
      <c r="PY1514" s="61"/>
      <c r="PZ1514" s="61"/>
      <c r="QA1514" s="61"/>
      <c r="QB1514" s="61"/>
      <c r="QC1514" s="61"/>
      <c r="QD1514" s="61"/>
      <c r="QE1514" s="61"/>
      <c r="QF1514" s="61"/>
      <c r="QG1514" s="61"/>
      <c r="QH1514" s="61"/>
      <c r="QI1514" s="61"/>
      <c r="QJ1514" s="61"/>
      <c r="QK1514" s="61"/>
      <c r="QL1514" s="61"/>
      <c r="QM1514" s="61"/>
      <c r="QN1514" s="61"/>
      <c r="QO1514" s="61"/>
      <c r="QP1514" s="61"/>
      <c r="QQ1514" s="61"/>
      <c r="QR1514" s="61"/>
      <c r="QS1514" s="61"/>
      <c r="QT1514" s="61"/>
      <c r="QU1514" s="61"/>
      <c r="QV1514" s="61"/>
      <c r="QW1514" s="61"/>
      <c r="QX1514" s="61"/>
      <c r="QY1514" s="61"/>
      <c r="QZ1514" s="61"/>
      <c r="RA1514" s="61"/>
      <c r="RB1514" s="61"/>
      <c r="RC1514" s="61"/>
      <c r="RD1514" s="61"/>
      <c r="RE1514" s="61"/>
      <c r="RF1514" s="61"/>
      <c r="RG1514" s="61"/>
      <c r="RH1514" s="61"/>
      <c r="RI1514" s="61"/>
      <c r="RJ1514" s="61"/>
      <c r="RK1514" s="61"/>
      <c r="RL1514" s="61"/>
      <c r="RM1514" s="61"/>
      <c r="RN1514" s="61"/>
      <c r="RO1514" s="61"/>
      <c r="RP1514" s="61"/>
      <c r="RQ1514" s="61"/>
      <c r="RR1514" s="61"/>
      <c r="RS1514" s="61"/>
      <c r="RT1514" s="61"/>
      <c r="RU1514" s="61"/>
      <c r="RV1514" s="61"/>
      <c r="RW1514" s="61"/>
      <c r="RX1514" s="61"/>
      <c r="RY1514" s="61"/>
      <c r="RZ1514" s="61"/>
      <c r="SA1514" s="61"/>
      <c r="SB1514" s="61"/>
      <c r="SC1514" s="61"/>
      <c r="SD1514" s="61"/>
      <c r="SE1514" s="61"/>
      <c r="SF1514" s="61"/>
      <c r="SG1514" s="61"/>
      <c r="SH1514" s="61"/>
      <c r="SI1514" s="61"/>
      <c r="SJ1514" s="61"/>
      <c r="SK1514" s="61"/>
      <c r="SL1514" s="61"/>
      <c r="SM1514" s="61"/>
      <c r="SN1514" s="61"/>
      <c r="SO1514" s="61"/>
      <c r="SP1514" s="14">
        <v>97.7</v>
      </c>
      <c r="SQ1514" s="14">
        <v>98.5</v>
      </c>
      <c r="VX1514" s="14">
        <v>1</v>
      </c>
      <c r="VY1514" s="14">
        <v>1</v>
      </c>
      <c r="WQ1514" s="14">
        <v>0</v>
      </c>
      <c r="WR1514" s="14">
        <v>0</v>
      </c>
      <c r="ZY1514" s="61"/>
      <c r="ZZ1514" s="61"/>
      <c r="AAA1514" s="61"/>
      <c r="AAE1514" s="63"/>
      <c r="AAF1514" s="63"/>
      <c r="AAG1514" s="63"/>
      <c r="AAI1514" s="63"/>
      <c r="AAJ1514" s="58"/>
      <c r="AAM1514" s="61"/>
      <c r="AAO1514" s="63"/>
      <c r="AAP1514" s="58"/>
      <c r="AAS1514" s="61"/>
      <c r="AAU1514" s="63"/>
      <c r="AAV1514" s="58"/>
      <c r="ABH1514" s="14">
        <v>5.0999999999999996</v>
      </c>
      <c r="ABI1514" s="14">
        <v>3.6</v>
      </c>
      <c r="ABM1514" s="61"/>
      <c r="ABN1514" s="61"/>
      <c r="ACA1514" s="61"/>
      <c r="ACB1514" s="61"/>
      <c r="ACC1514" s="61"/>
      <c r="AEF1514" s="14">
        <v>25.3</v>
      </c>
      <c r="AGK1514" s="61"/>
      <c r="AGM1514" s="63"/>
      <c r="AGN1514" s="58"/>
      <c r="AGQ1514" s="61"/>
      <c r="AGS1514" s="14">
        <v>1</v>
      </c>
      <c r="AGT1514" s="14">
        <v>0</v>
      </c>
      <c r="AGU1514" s="14">
        <v>0</v>
      </c>
      <c r="AGV1514" s="14">
        <v>1</v>
      </c>
      <c r="AGW1514" s="14">
        <v>0</v>
      </c>
      <c r="AGX1514" s="14">
        <v>0</v>
      </c>
      <c r="AGY1514" s="14">
        <v>0</v>
      </c>
      <c r="AGZ1514" s="14">
        <v>3</v>
      </c>
      <c r="AHA1514" s="14">
        <v>0</v>
      </c>
      <c r="AHB1514" s="14">
        <v>0</v>
      </c>
      <c r="AHC1514" s="14">
        <v>1</v>
      </c>
      <c r="AHD1514" s="14">
        <v>0</v>
      </c>
      <c r="AHE1514" s="14">
        <v>0</v>
      </c>
      <c r="AHF1514" s="14">
        <v>0</v>
      </c>
      <c r="AHH1514" s="14">
        <v>0</v>
      </c>
      <c r="AHI1514" s="14">
        <v>0</v>
      </c>
      <c r="AHK1514" s="14">
        <v>0</v>
      </c>
      <c r="AHL1514" s="14">
        <v>0</v>
      </c>
      <c r="AHM1514" s="14">
        <v>0</v>
      </c>
      <c r="AHN1514" s="14">
        <v>0</v>
      </c>
      <c r="AHO1514" s="14">
        <v>0</v>
      </c>
      <c r="AHP1514" s="14">
        <v>0</v>
      </c>
      <c r="AHQ1514" s="14">
        <v>0</v>
      </c>
      <c r="AHR1514" s="14">
        <v>3.5</v>
      </c>
      <c r="AHT1514" s="61"/>
      <c r="AHV1514" s="63"/>
      <c r="AHW1514" s="58"/>
      <c r="AHZ1514" s="61"/>
      <c r="AIB1514" s="63"/>
      <c r="AIC1514" s="58"/>
      <c r="AIF1514" s="61"/>
      <c r="AIH1514" s="63"/>
      <c r="AII1514" s="58"/>
      <c r="AIL1514" s="61"/>
      <c r="AIM1514" s="14">
        <v>0</v>
      </c>
      <c r="AIN1514" s="14">
        <v>0</v>
      </c>
      <c r="AIO1514" s="14">
        <v>0</v>
      </c>
      <c r="AIQ1514" s="14">
        <v>0</v>
      </c>
      <c r="AIR1514" s="14">
        <v>0</v>
      </c>
      <c r="AIS1514" s="14">
        <v>0</v>
      </c>
      <c r="AIT1514" s="60">
        <v>2</v>
      </c>
      <c r="AIU1514" s="58" t="s">
        <v>2308</v>
      </c>
      <c r="AIV1514" s="14">
        <v>0</v>
      </c>
      <c r="AIW1514" s="14">
        <v>0</v>
      </c>
      <c r="AIX1514" s="61">
        <v>30</v>
      </c>
      <c r="AIY1514" s="14">
        <v>60</v>
      </c>
      <c r="AJB1514" s="63"/>
      <c r="AJC1514" s="58"/>
      <c r="AJF1514" s="61"/>
      <c r="AJH1514" s="63"/>
      <c r="AJI1514" s="58"/>
      <c r="AJL1514" s="61"/>
      <c r="AJN1514" s="63"/>
      <c r="AJO1514" s="58"/>
    </row>
    <row r="1515" spans="1:951" s="14" customFormat="1">
      <c r="B1515" s="14">
        <v>4</v>
      </c>
      <c r="C1515" s="61">
        <v>1</v>
      </c>
      <c r="D1515" s="14" t="s">
        <v>9642</v>
      </c>
      <c r="F1515" s="63"/>
      <c r="G1515" s="58"/>
      <c r="O1515" s="61">
        <v>0</v>
      </c>
      <c r="P1515" s="61"/>
      <c r="Q1515" s="61"/>
      <c r="R1515" s="61"/>
      <c r="S1515" s="61"/>
      <c r="T1515" s="61"/>
      <c r="U1515" s="61"/>
      <c r="V1515" s="61"/>
      <c r="W1515" s="61"/>
      <c r="X1515" s="61"/>
      <c r="Y1515" s="61"/>
      <c r="Z1515" s="14">
        <v>0</v>
      </c>
      <c r="AA1515" s="14">
        <v>2</v>
      </c>
      <c r="AB1515" s="58"/>
      <c r="AC1515" s="14">
        <v>0</v>
      </c>
      <c r="AE1515" s="14">
        <v>4</v>
      </c>
      <c r="AF1515" s="14">
        <v>0</v>
      </c>
      <c r="AG1515" s="14">
        <v>0</v>
      </c>
      <c r="AI1515" s="14">
        <v>156</v>
      </c>
      <c r="AJ1515" s="14">
        <v>156</v>
      </c>
      <c r="DR1515" s="61">
        <v>100</v>
      </c>
      <c r="DS1515" s="61">
        <v>95</v>
      </c>
      <c r="DT1515" s="61"/>
      <c r="DU1515" s="61"/>
      <c r="DV1515" s="61"/>
      <c r="DW1515" s="61"/>
      <c r="DX1515" s="61"/>
      <c r="DY1515" s="61"/>
      <c r="DZ1515" s="61"/>
      <c r="EA1515" s="61"/>
      <c r="EB1515" s="61"/>
      <c r="EC1515" s="61"/>
      <c r="ED1515" s="61"/>
      <c r="EE1515" s="61"/>
      <c r="EF1515" s="61"/>
      <c r="EG1515" s="61"/>
      <c r="EH1515" s="61"/>
      <c r="EI1515" s="61"/>
      <c r="EJ1515" s="61"/>
      <c r="EK1515" s="61"/>
      <c r="EL1515" s="61"/>
      <c r="EM1515" s="61"/>
      <c r="EN1515" s="61"/>
      <c r="EO1515" s="61"/>
      <c r="EP1515" s="61"/>
      <c r="EQ1515" s="61"/>
      <c r="ER1515" s="61"/>
      <c r="ES1515" s="61"/>
      <c r="ET1515" s="61"/>
      <c r="EU1515" s="61"/>
      <c r="EV1515" s="61"/>
      <c r="EW1515" s="61"/>
      <c r="EX1515" s="61"/>
      <c r="EY1515" s="61"/>
      <c r="EZ1515" s="61"/>
      <c r="FA1515" s="61"/>
      <c r="FB1515" s="61"/>
      <c r="FC1515" s="61"/>
      <c r="FD1515" s="61"/>
      <c r="FE1515" s="61"/>
      <c r="FF1515" s="61"/>
      <c r="FG1515" s="61"/>
      <c r="FH1515" s="61"/>
      <c r="FI1515" s="61"/>
      <c r="FJ1515" s="61"/>
      <c r="FK1515" s="61"/>
      <c r="FL1515" s="61"/>
      <c r="FM1515" s="61"/>
      <c r="FN1515" s="61"/>
      <c r="FO1515" s="61"/>
      <c r="FP1515" s="61"/>
      <c r="FQ1515" s="61"/>
      <c r="FR1515" s="61"/>
      <c r="FS1515" s="61"/>
      <c r="FT1515" s="61"/>
      <c r="FU1515" s="61"/>
      <c r="FV1515" s="61"/>
      <c r="FW1515" s="61"/>
      <c r="FX1515" s="61"/>
      <c r="FY1515" s="61"/>
      <c r="FZ1515" s="61"/>
      <c r="GA1515" s="61"/>
      <c r="GB1515" s="61"/>
      <c r="GC1515" s="61"/>
      <c r="GD1515" s="61"/>
      <c r="GE1515" s="61"/>
      <c r="GF1515" s="61"/>
      <c r="GG1515" s="61"/>
      <c r="GH1515" s="61"/>
      <c r="GI1515" s="61"/>
      <c r="GJ1515" s="61"/>
      <c r="GK1515" s="61"/>
      <c r="GL1515" s="61"/>
      <c r="GM1515" s="61"/>
      <c r="GN1515" s="61"/>
      <c r="GO1515" s="61"/>
      <c r="GP1515" s="61"/>
      <c r="GQ1515" s="61"/>
      <c r="GR1515" s="61"/>
      <c r="GS1515" s="61"/>
      <c r="GT1515" s="61"/>
      <c r="GU1515" s="61"/>
      <c r="GV1515" s="61"/>
      <c r="GW1515" s="61"/>
      <c r="GX1515" s="61"/>
      <c r="GY1515" s="61"/>
      <c r="GZ1515" s="61"/>
      <c r="HA1515" s="14">
        <v>0</v>
      </c>
      <c r="HB1515" s="14">
        <v>0</v>
      </c>
      <c r="HT1515" s="14">
        <v>0</v>
      </c>
      <c r="HU1515" s="14">
        <v>1</v>
      </c>
      <c r="IP1515" s="14">
        <v>96</v>
      </c>
      <c r="IQ1515" s="14">
        <v>97</v>
      </c>
      <c r="LX1515" s="14">
        <v>84</v>
      </c>
      <c r="LY1515" s="14">
        <v>82</v>
      </c>
      <c r="PG1515" s="61">
        <v>24</v>
      </c>
      <c r="PH1515" s="61">
        <v>22</v>
      </c>
      <c r="PI1515" s="61"/>
      <c r="PJ1515" s="61"/>
      <c r="PK1515" s="61"/>
      <c r="PL1515" s="61"/>
      <c r="PM1515" s="61"/>
      <c r="PN1515" s="61"/>
      <c r="PO1515" s="61"/>
      <c r="PP1515" s="61"/>
      <c r="PQ1515" s="61"/>
      <c r="PR1515" s="61"/>
      <c r="PS1515" s="61"/>
      <c r="PT1515" s="61"/>
      <c r="PU1515" s="61"/>
      <c r="PV1515" s="61"/>
      <c r="PW1515" s="61"/>
      <c r="PX1515" s="61"/>
      <c r="PY1515" s="61"/>
      <c r="PZ1515" s="61"/>
      <c r="QA1515" s="61"/>
      <c r="QB1515" s="61"/>
      <c r="QC1515" s="61"/>
      <c r="QD1515" s="61"/>
      <c r="QE1515" s="61"/>
      <c r="QF1515" s="61"/>
      <c r="QG1515" s="61"/>
      <c r="QH1515" s="61"/>
      <c r="QI1515" s="61"/>
      <c r="QJ1515" s="61"/>
      <c r="QK1515" s="61"/>
      <c r="QL1515" s="61"/>
      <c r="QM1515" s="61"/>
      <c r="QN1515" s="61"/>
      <c r="QO1515" s="61"/>
      <c r="QP1515" s="61"/>
      <c r="QQ1515" s="61"/>
      <c r="QR1515" s="61"/>
      <c r="QS1515" s="61"/>
      <c r="QT1515" s="61"/>
      <c r="QU1515" s="61"/>
      <c r="QV1515" s="61"/>
      <c r="QW1515" s="61"/>
      <c r="QX1515" s="61"/>
      <c r="QY1515" s="61"/>
      <c r="QZ1515" s="61"/>
      <c r="RA1515" s="61"/>
      <c r="RB1515" s="61"/>
      <c r="RC1515" s="61"/>
      <c r="RD1515" s="61"/>
      <c r="RE1515" s="61"/>
      <c r="RF1515" s="61"/>
      <c r="RG1515" s="61"/>
      <c r="RH1515" s="61"/>
      <c r="RI1515" s="61"/>
      <c r="RJ1515" s="61"/>
      <c r="RK1515" s="61"/>
      <c r="RL1515" s="61"/>
      <c r="RM1515" s="61"/>
      <c r="RN1515" s="61"/>
      <c r="RO1515" s="61"/>
      <c r="RP1515" s="61"/>
      <c r="RQ1515" s="61"/>
      <c r="RR1515" s="61"/>
      <c r="RS1515" s="61"/>
      <c r="RT1515" s="61"/>
      <c r="RU1515" s="61"/>
      <c r="RV1515" s="61"/>
      <c r="RW1515" s="61"/>
      <c r="RX1515" s="61"/>
      <c r="RY1515" s="61"/>
      <c r="RZ1515" s="61"/>
      <c r="SA1515" s="61"/>
      <c r="SB1515" s="61"/>
      <c r="SC1515" s="61"/>
      <c r="SD1515" s="61"/>
      <c r="SE1515" s="61"/>
      <c r="SF1515" s="61"/>
      <c r="SG1515" s="61"/>
      <c r="SH1515" s="61"/>
      <c r="SI1515" s="61"/>
      <c r="SJ1515" s="61"/>
      <c r="SK1515" s="61"/>
      <c r="SL1515" s="61"/>
      <c r="SM1515" s="61"/>
      <c r="SN1515" s="61"/>
      <c r="SO1515" s="61"/>
      <c r="SP1515" s="14">
        <v>97.8</v>
      </c>
      <c r="SQ1515" s="14">
        <v>97.5</v>
      </c>
      <c r="VX1515" s="14">
        <v>0</v>
      </c>
      <c r="VY1515" s="14">
        <v>1</v>
      </c>
      <c r="WQ1515" s="14">
        <v>0</v>
      </c>
      <c r="WR1515" s="14">
        <v>0</v>
      </c>
      <c r="ZY1515" s="61"/>
      <c r="ZZ1515" s="61"/>
      <c r="AAA1515" s="61"/>
      <c r="AAE1515" s="63"/>
      <c r="AAF1515" s="63"/>
      <c r="AAG1515" s="63"/>
      <c r="AAI1515" s="63"/>
      <c r="AAJ1515" s="58"/>
      <c r="AAM1515" s="61"/>
      <c r="AAO1515" s="63"/>
      <c r="AAP1515" s="58"/>
      <c r="AAS1515" s="61"/>
      <c r="AAU1515" s="63"/>
      <c r="AAV1515" s="58"/>
      <c r="AAY1515" s="14">
        <v>27</v>
      </c>
      <c r="ABB1515" s="14">
        <v>10.199999999999999</v>
      </c>
      <c r="ABE1515" s="14">
        <v>31.3</v>
      </c>
      <c r="ABH1515" s="14">
        <v>6.4</v>
      </c>
      <c r="ABM1515" s="61">
        <v>13.11</v>
      </c>
      <c r="ABN1515" s="61"/>
      <c r="ABO1515" s="14">
        <v>326</v>
      </c>
      <c r="ABQ1515" s="14">
        <v>0.53</v>
      </c>
      <c r="ABU1515" s="14">
        <v>144</v>
      </c>
      <c r="ABX1515" s="14">
        <v>3.5</v>
      </c>
      <c r="ACA1515" s="61">
        <v>103</v>
      </c>
      <c r="ACB1515" s="61"/>
      <c r="ACC1515" s="61"/>
      <c r="ACD1515" s="14">
        <v>8.8000000000000007</v>
      </c>
      <c r="ACG1515" s="14">
        <v>105</v>
      </c>
      <c r="ACQ1515" s="14">
        <v>18</v>
      </c>
      <c r="ACT1515" s="14">
        <v>1.08</v>
      </c>
      <c r="ACW1515" s="14">
        <v>14</v>
      </c>
      <c r="AGK1515" s="61"/>
      <c r="AGM1515" s="63"/>
      <c r="AGN1515" s="58"/>
      <c r="AGQ1515" s="61"/>
      <c r="AGS1515" s="14">
        <v>0</v>
      </c>
      <c r="AGT1515" s="14">
        <v>0</v>
      </c>
      <c r="AGU1515" s="14">
        <v>0</v>
      </c>
      <c r="AGV1515" s="14">
        <v>0</v>
      </c>
      <c r="AGW1515" s="14">
        <v>0</v>
      </c>
      <c r="AGX1515" s="14">
        <v>0</v>
      </c>
      <c r="AGY1515" s="14">
        <v>0</v>
      </c>
      <c r="AGZ1515" s="14">
        <v>5</v>
      </c>
      <c r="AHA1515" s="14">
        <v>0</v>
      </c>
      <c r="AHB1515" s="14">
        <v>0</v>
      </c>
      <c r="AHC1515" s="14">
        <v>1</v>
      </c>
      <c r="AHD1515" s="14">
        <v>0</v>
      </c>
      <c r="AHE1515" s="14">
        <v>0</v>
      </c>
      <c r="AHF1515" s="14">
        <v>0</v>
      </c>
      <c r="AHH1515" s="14">
        <v>0</v>
      </c>
      <c r="AHI1515" s="14">
        <v>0</v>
      </c>
      <c r="AHK1515" s="14">
        <v>0</v>
      </c>
      <c r="AHL1515" s="14">
        <v>0</v>
      </c>
      <c r="AHM1515" s="14">
        <v>0</v>
      </c>
      <c r="AHN1515" s="14">
        <v>0</v>
      </c>
      <c r="AHO1515" s="14">
        <v>0</v>
      </c>
      <c r="AHP1515" s="14">
        <v>0</v>
      </c>
      <c r="AHQ1515" s="14">
        <v>0</v>
      </c>
      <c r="AHR1515" s="14">
        <v>0</v>
      </c>
      <c r="AHT1515" s="61"/>
      <c r="AHV1515" s="63"/>
      <c r="AHW1515" s="58"/>
      <c r="AHZ1515" s="61"/>
      <c r="AIB1515" s="63"/>
      <c r="AIC1515" s="58"/>
      <c r="AIF1515" s="61"/>
      <c r="AIH1515" s="63"/>
      <c r="AII1515" s="58"/>
      <c r="AIL1515" s="61"/>
      <c r="AIM1515" s="14">
        <v>0</v>
      </c>
      <c r="AIN1515" s="14">
        <v>0</v>
      </c>
      <c r="AIO1515" s="14">
        <v>0</v>
      </c>
      <c r="AIQ1515" s="14">
        <v>0</v>
      </c>
      <c r="AIR1515" s="14">
        <v>0</v>
      </c>
      <c r="AIS1515" s="14">
        <v>0</v>
      </c>
      <c r="AIT1515" s="60">
        <v>2</v>
      </c>
      <c r="AIU1515" s="58" t="s">
        <v>2308</v>
      </c>
      <c r="AIV1515" s="14">
        <v>0</v>
      </c>
      <c r="AIW1515" s="14">
        <v>0</v>
      </c>
      <c r="AIX1515" s="61">
        <v>30</v>
      </c>
      <c r="AIY1515" s="14">
        <v>45</v>
      </c>
      <c r="AJB1515" s="63"/>
      <c r="AJC1515" s="58"/>
      <c r="AJF1515" s="61"/>
      <c r="AJH1515" s="63"/>
      <c r="AJI1515" s="58"/>
      <c r="AJL1515" s="61"/>
      <c r="AJN1515" s="63"/>
      <c r="AJO1515" s="58"/>
    </row>
    <row r="1516" spans="1:951" s="31" customFormat="1">
      <c r="B1516" s="31">
        <v>5</v>
      </c>
      <c r="C1516" s="31">
        <v>0</v>
      </c>
      <c r="F1516" s="82"/>
      <c r="G1516" s="83"/>
      <c r="Z1516" s="31">
        <v>0</v>
      </c>
      <c r="AA1516" s="31">
        <v>2</v>
      </c>
      <c r="AB1516" s="83"/>
      <c r="AC1516" s="31">
        <v>0</v>
      </c>
      <c r="AE1516" s="31">
        <v>2</v>
      </c>
      <c r="AF1516" s="31">
        <v>0</v>
      </c>
      <c r="AG1516" s="31">
        <v>0</v>
      </c>
      <c r="AI1516" s="31">
        <v>164</v>
      </c>
      <c r="AJ1516" s="31">
        <v>139</v>
      </c>
      <c r="DR1516" s="31">
        <v>96</v>
      </c>
      <c r="DS1516" s="31">
        <v>72</v>
      </c>
      <c r="HA1516" s="31">
        <v>0</v>
      </c>
      <c r="HB1516" s="31">
        <v>0</v>
      </c>
      <c r="HT1516" s="31">
        <v>0</v>
      </c>
      <c r="HU1516" s="31">
        <v>0</v>
      </c>
      <c r="IP1516" s="31">
        <v>96</v>
      </c>
      <c r="IQ1516" s="31">
        <v>96</v>
      </c>
      <c r="LX1516" s="31">
        <v>65</v>
      </c>
      <c r="LY1516" s="31">
        <v>82</v>
      </c>
      <c r="PG1516" s="31">
        <v>22</v>
      </c>
      <c r="PH1516" s="31">
        <v>22</v>
      </c>
      <c r="SP1516" s="31">
        <v>97.7</v>
      </c>
      <c r="SQ1516" s="31">
        <v>97.8</v>
      </c>
      <c r="VX1516" s="31">
        <v>1</v>
      </c>
      <c r="VY1516" s="31">
        <v>1</v>
      </c>
      <c r="WQ1516" s="31">
        <v>0</v>
      </c>
      <c r="WR1516" s="31">
        <v>0</v>
      </c>
      <c r="AAE1516" s="82"/>
      <c r="AAF1516" s="82"/>
      <c r="AAG1516" s="82"/>
      <c r="AAI1516" s="82"/>
      <c r="AAJ1516" s="83"/>
      <c r="AAO1516" s="82"/>
      <c r="AAP1516" s="83"/>
      <c r="AAU1516" s="82"/>
      <c r="AAV1516" s="83"/>
      <c r="ABB1516" s="31">
        <v>9.6</v>
      </c>
      <c r="ABE1516" s="31">
        <v>29.8</v>
      </c>
      <c r="ABH1516" s="31">
        <v>3.7</v>
      </c>
      <c r="ABM1516" s="31">
        <v>12.15</v>
      </c>
      <c r="ABO1516" s="31">
        <v>300</v>
      </c>
      <c r="AGM1516" s="82"/>
      <c r="AGN1516" s="83"/>
      <c r="AGS1516" s="31">
        <v>0</v>
      </c>
      <c r="AGT1516" s="31">
        <v>0</v>
      </c>
      <c r="AGU1516" s="31">
        <v>0</v>
      </c>
      <c r="AGV1516" s="31">
        <v>0</v>
      </c>
      <c r="AGW1516" s="31">
        <v>0</v>
      </c>
      <c r="AGX1516" s="31">
        <v>0</v>
      </c>
      <c r="AGY1516" s="31">
        <v>0</v>
      </c>
      <c r="AGZ1516" s="31">
        <v>0</v>
      </c>
      <c r="AHA1516" s="31">
        <v>0</v>
      </c>
      <c r="AHB1516" s="31">
        <v>0</v>
      </c>
      <c r="AHC1516" s="31">
        <v>1</v>
      </c>
      <c r="AHD1516" s="31">
        <v>0</v>
      </c>
      <c r="AHE1516" s="31">
        <v>0</v>
      </c>
      <c r="AHF1516" s="31">
        <v>0</v>
      </c>
      <c r="AHH1516" s="31">
        <v>0</v>
      </c>
      <c r="AHI1516" s="31">
        <v>0</v>
      </c>
      <c r="AHK1516" s="31">
        <v>0</v>
      </c>
      <c r="AHL1516" s="31">
        <v>0</v>
      </c>
      <c r="AHM1516" s="31">
        <v>0</v>
      </c>
      <c r="AHN1516" s="31">
        <v>0</v>
      </c>
      <c r="AHO1516" s="31">
        <v>0</v>
      </c>
      <c r="AHP1516" s="31">
        <v>0</v>
      </c>
      <c r="AHQ1516" s="31">
        <v>0</v>
      </c>
      <c r="AHR1516" s="31">
        <v>2.5</v>
      </c>
      <c r="AHV1516" s="82"/>
      <c r="AHW1516" s="83"/>
      <c r="AIB1516" s="82"/>
      <c r="AIC1516" s="83"/>
      <c r="AIH1516" s="82"/>
      <c r="AII1516" s="83"/>
      <c r="AIM1516" s="31">
        <v>0</v>
      </c>
      <c r="AIN1516" s="31">
        <v>0</v>
      </c>
      <c r="AIO1516" s="31">
        <v>0</v>
      </c>
      <c r="AIQ1516" s="31">
        <v>0</v>
      </c>
      <c r="AIR1516" s="31">
        <v>0</v>
      </c>
      <c r="AIS1516" s="31">
        <v>0</v>
      </c>
      <c r="AIT1516" s="84">
        <v>2</v>
      </c>
      <c r="AIU1516" s="83" t="s">
        <v>2308</v>
      </c>
      <c r="AIV1516" s="31">
        <v>0</v>
      </c>
      <c r="AIW1516" s="31">
        <v>0</v>
      </c>
      <c r="AIX1516" s="31">
        <v>45</v>
      </c>
      <c r="AIY1516" s="31">
        <v>18</v>
      </c>
      <c r="AJB1516" s="82"/>
      <c r="AJC1516" s="83"/>
      <c r="AJH1516" s="82"/>
      <c r="AJI1516" s="83"/>
      <c r="AJN1516" s="82"/>
      <c r="AJO1516" s="83"/>
    </row>
    <row r="1517" spans="1:951" s="1" customFormat="1">
      <c r="A1517" s="1">
        <v>319</v>
      </c>
      <c r="B1517" s="1" t="s">
        <v>7502</v>
      </c>
      <c r="C1517" s="1">
        <v>0</v>
      </c>
      <c r="Z1517" s="1">
        <v>0</v>
      </c>
      <c r="AA1517" s="1">
        <v>1</v>
      </c>
      <c r="AGS1517" s="1">
        <v>1</v>
      </c>
      <c r="AGT1517" s="1">
        <v>0</v>
      </c>
      <c r="AGU1517" s="1">
        <v>1</v>
      </c>
      <c r="AGV1517" s="1">
        <v>1</v>
      </c>
      <c r="AGW1517" s="1">
        <v>0</v>
      </c>
      <c r="AGX1517" s="1">
        <v>0</v>
      </c>
      <c r="AGY1517" s="1">
        <v>0</v>
      </c>
      <c r="AGZ1517" s="1">
        <v>0</v>
      </c>
      <c r="AHA1517" s="1">
        <v>0</v>
      </c>
      <c r="AHB1517" s="1">
        <v>0</v>
      </c>
      <c r="AHC1517" s="1">
        <v>0</v>
      </c>
      <c r="AHD1517" s="1">
        <v>0</v>
      </c>
      <c r="AHE1517" s="1">
        <v>0</v>
      </c>
      <c r="AHF1517" s="1">
        <v>0</v>
      </c>
      <c r="AHH1517" s="1">
        <v>0</v>
      </c>
      <c r="AHI1517" s="1">
        <v>0</v>
      </c>
      <c r="AHK1517" s="1">
        <v>0</v>
      </c>
      <c r="AHL1517" s="1">
        <v>0</v>
      </c>
      <c r="AHM1517" s="1">
        <v>0</v>
      </c>
      <c r="AHN1517" s="1">
        <v>0</v>
      </c>
      <c r="AHO1517" s="1">
        <v>0</v>
      </c>
      <c r="AHP1517" s="1">
        <v>0</v>
      </c>
      <c r="AHQ1517" s="1">
        <v>0</v>
      </c>
      <c r="AHR1517" s="1">
        <v>2</v>
      </c>
      <c r="AIM1517" s="1">
        <v>0</v>
      </c>
      <c r="AIN1517" s="1">
        <v>0</v>
      </c>
      <c r="AIO1517" s="1">
        <v>0</v>
      </c>
      <c r="AIT1517" s="1">
        <v>0</v>
      </c>
      <c r="AIU1517" s="1">
        <v>0</v>
      </c>
      <c r="AIV1517" s="1">
        <v>0</v>
      </c>
      <c r="AIW1517" s="1">
        <v>0</v>
      </c>
    </row>
    <row r="1518" spans="1:951" s="1" customFormat="1">
      <c r="B1518" s="1">
        <v>2</v>
      </c>
      <c r="C1518" s="1">
        <v>1</v>
      </c>
      <c r="D1518" s="1" t="s">
        <v>5911</v>
      </c>
      <c r="E1518" s="1" t="s">
        <v>9306</v>
      </c>
      <c r="F1518" s="1" t="s">
        <v>9643</v>
      </c>
      <c r="O1518" s="1">
        <v>0</v>
      </c>
      <c r="P1518" s="1">
        <v>0</v>
      </c>
      <c r="Q1518" s="1">
        <v>0</v>
      </c>
      <c r="Z1518" s="1">
        <v>0</v>
      </c>
      <c r="AA1518" s="1">
        <v>1</v>
      </c>
      <c r="AC1518" s="1">
        <v>0</v>
      </c>
      <c r="AE1518" s="1">
        <v>0</v>
      </c>
      <c r="AG1518" s="1">
        <v>0</v>
      </c>
      <c r="AJ1518" s="1">
        <v>160</v>
      </c>
      <c r="AK1518" s="1">
        <v>165</v>
      </c>
      <c r="AL1518" s="1">
        <v>151</v>
      </c>
      <c r="AM1518" s="1">
        <v>146</v>
      </c>
      <c r="AN1518" s="1">
        <v>183</v>
      </c>
      <c r="AO1518" s="1">
        <v>136</v>
      </c>
      <c r="AP1518" s="1">
        <v>152</v>
      </c>
      <c r="DS1518" s="1">
        <v>56</v>
      </c>
      <c r="DT1518" s="1">
        <v>70</v>
      </c>
      <c r="DU1518" s="1">
        <v>70</v>
      </c>
      <c r="DV1518" s="1">
        <v>68</v>
      </c>
      <c r="DW1518" s="1">
        <v>91</v>
      </c>
      <c r="DX1518" s="1">
        <v>70</v>
      </c>
      <c r="DY1518" s="1">
        <v>56</v>
      </c>
      <c r="IQ1518" s="1">
        <v>94</v>
      </c>
      <c r="IR1518" s="1">
        <v>92</v>
      </c>
      <c r="IS1518" s="1">
        <v>91</v>
      </c>
      <c r="IT1518" s="1">
        <v>94</v>
      </c>
      <c r="IV1518" s="1">
        <v>96</v>
      </c>
      <c r="IW1518" s="1">
        <v>98</v>
      </c>
      <c r="LY1518" s="1">
        <v>80</v>
      </c>
      <c r="LZ1518" s="1">
        <v>71</v>
      </c>
      <c r="MA1518" s="1">
        <v>70</v>
      </c>
      <c r="MB1518" s="1">
        <v>77</v>
      </c>
      <c r="MD1518" s="1">
        <v>68</v>
      </c>
      <c r="ME1518" s="1">
        <v>76</v>
      </c>
      <c r="PG1518" s="1">
        <v>22</v>
      </c>
      <c r="PH1518" s="1">
        <v>22</v>
      </c>
      <c r="PI1518" s="1">
        <v>20</v>
      </c>
      <c r="PJ1518" s="1">
        <v>20</v>
      </c>
      <c r="PM1518" s="1">
        <v>20</v>
      </c>
      <c r="PN1518" s="1">
        <v>20</v>
      </c>
      <c r="SQ1518" s="1">
        <v>98.1</v>
      </c>
      <c r="SR1518" s="1">
        <v>98.5</v>
      </c>
      <c r="SS1518" s="1">
        <v>98.6</v>
      </c>
      <c r="SV1518" s="1">
        <v>98.7</v>
      </c>
      <c r="SW1518" s="1">
        <v>97.9</v>
      </c>
      <c r="WR1518" s="1">
        <v>0</v>
      </c>
      <c r="WS1518" s="1">
        <v>0</v>
      </c>
      <c r="WT1518" s="1">
        <v>0</v>
      </c>
      <c r="WU1518" s="1">
        <v>0</v>
      </c>
      <c r="WW1518" s="1">
        <v>0</v>
      </c>
      <c r="WX1518" s="1">
        <v>0</v>
      </c>
      <c r="ABK1518" s="1">
        <v>2</v>
      </c>
      <c r="ABR1518" s="1">
        <v>0.14000000000000001</v>
      </c>
      <c r="ACG1518" s="1">
        <v>155</v>
      </c>
      <c r="ACH1518" s="1">
        <v>266</v>
      </c>
      <c r="AGS1518" s="1">
        <v>1</v>
      </c>
      <c r="AGT1518" s="1">
        <v>0</v>
      </c>
      <c r="AGU1518" s="1">
        <v>1</v>
      </c>
      <c r="AGV1518" s="1">
        <v>1</v>
      </c>
      <c r="AGW1518" s="1">
        <v>0</v>
      </c>
      <c r="AGX1518" s="1">
        <v>0</v>
      </c>
      <c r="AGY1518" s="1">
        <v>0</v>
      </c>
      <c r="AGZ1518" s="1">
        <v>0</v>
      </c>
      <c r="AHA1518" s="1">
        <v>0</v>
      </c>
      <c r="AHB1518" s="1">
        <v>0</v>
      </c>
      <c r="AHC1518" s="1">
        <v>1</v>
      </c>
      <c r="AHD1518" s="1">
        <v>0</v>
      </c>
      <c r="AHE1518" s="1">
        <v>0</v>
      </c>
      <c r="AHF1518" s="1">
        <v>0</v>
      </c>
      <c r="AHH1518" s="1">
        <v>0</v>
      </c>
      <c r="AHI1518" s="1">
        <v>0</v>
      </c>
      <c r="AHK1518" s="1">
        <v>0</v>
      </c>
      <c r="AHL1518" s="1">
        <v>0</v>
      </c>
      <c r="AHM1518" s="1">
        <v>0</v>
      </c>
      <c r="AHN1518" s="1">
        <v>0</v>
      </c>
      <c r="AHO1518" s="1">
        <v>0</v>
      </c>
      <c r="AHP1518" s="1">
        <v>0</v>
      </c>
      <c r="AHQ1518" s="1">
        <v>0</v>
      </c>
      <c r="AHR1518" s="1">
        <v>2</v>
      </c>
      <c r="AIM1518" s="1">
        <v>0</v>
      </c>
      <c r="AIN1518" s="1">
        <v>0</v>
      </c>
      <c r="AIO1518" s="1">
        <v>0</v>
      </c>
      <c r="AIP1518" s="1">
        <v>1</v>
      </c>
      <c r="AIQ1518" s="1">
        <v>1</v>
      </c>
      <c r="AIR1518" s="1">
        <v>0</v>
      </c>
      <c r="AIS1518" s="1">
        <v>1</v>
      </c>
      <c r="AIT1518" s="1">
        <v>0</v>
      </c>
      <c r="AIU1518" s="1">
        <v>0</v>
      </c>
      <c r="AIV1518" s="1">
        <v>0</v>
      </c>
      <c r="AIW1518" s="1">
        <v>0</v>
      </c>
    </row>
    <row r="1519" spans="1:951" s="1" customFormat="1">
      <c r="B1519" s="1">
        <v>3</v>
      </c>
      <c r="C1519" s="1">
        <v>1</v>
      </c>
      <c r="D1519" s="1" t="s">
        <v>8209</v>
      </c>
      <c r="O1519" s="1">
        <v>1</v>
      </c>
      <c r="Z1519" s="1">
        <v>0</v>
      </c>
      <c r="AA1519" s="1">
        <v>2</v>
      </c>
      <c r="AB1519" s="1" t="s">
        <v>9644</v>
      </c>
      <c r="AC1519" s="1">
        <v>0</v>
      </c>
      <c r="AE1519" s="1">
        <v>0</v>
      </c>
      <c r="AG1519" s="1">
        <v>0</v>
      </c>
      <c r="AI1519" s="1">
        <v>130</v>
      </c>
      <c r="AJ1519" s="1">
        <v>132</v>
      </c>
      <c r="DR1519" s="1">
        <v>64</v>
      </c>
      <c r="DS1519" s="1">
        <v>62</v>
      </c>
      <c r="HA1519" s="1">
        <v>0</v>
      </c>
      <c r="HB1519" s="1">
        <v>0</v>
      </c>
      <c r="HT1519" s="1">
        <v>0</v>
      </c>
      <c r="HU1519" s="1">
        <v>0</v>
      </c>
      <c r="IP1519" s="1">
        <v>95</v>
      </c>
      <c r="IQ1519" s="1">
        <v>97</v>
      </c>
      <c r="LX1519" s="1">
        <v>64</v>
      </c>
      <c r="LY1519" s="1">
        <v>68</v>
      </c>
      <c r="PG1519" s="1">
        <v>16</v>
      </c>
      <c r="PH1519" s="1">
        <v>16</v>
      </c>
      <c r="SP1519" s="1">
        <v>97.8</v>
      </c>
      <c r="SQ1519" s="1">
        <v>96.8</v>
      </c>
      <c r="VX1519" s="1">
        <v>1</v>
      </c>
      <c r="VY1519" s="1">
        <v>1</v>
      </c>
      <c r="WQ1519" s="1">
        <v>0</v>
      </c>
      <c r="WR1519" s="1">
        <v>0</v>
      </c>
      <c r="ZY1519" s="1">
        <v>190.2</v>
      </c>
      <c r="ZZ1519" s="1">
        <v>188.6</v>
      </c>
      <c r="AAY1519" s="1">
        <v>26</v>
      </c>
      <c r="ABB1519" s="1">
        <v>9.9</v>
      </c>
      <c r="ABE1519" s="1">
        <v>22</v>
      </c>
      <c r="ABU1519" s="1">
        <v>138</v>
      </c>
      <c r="ABX1519" s="1">
        <v>4.3</v>
      </c>
      <c r="ACA1519" s="1">
        <v>97</v>
      </c>
      <c r="ACD1519" s="1">
        <v>1</v>
      </c>
      <c r="ACG1519" s="1">
        <v>288</v>
      </c>
      <c r="ACH1519" s="1">
        <v>259</v>
      </c>
      <c r="ACQ1519" s="1">
        <v>22</v>
      </c>
      <c r="ACT1519" s="1">
        <v>1.8</v>
      </c>
      <c r="ACW1519" s="1">
        <v>20</v>
      </c>
      <c r="AGS1519" s="1">
        <v>1</v>
      </c>
      <c r="AGT1519" s="1">
        <v>0</v>
      </c>
      <c r="AGU1519" s="1">
        <v>1</v>
      </c>
      <c r="AGV1519" s="1">
        <v>1</v>
      </c>
      <c r="AGW1519" s="1">
        <v>0</v>
      </c>
      <c r="AGX1519" s="1">
        <v>0</v>
      </c>
      <c r="AGY1519" s="1">
        <v>0</v>
      </c>
      <c r="AGZ1519" s="1">
        <v>0</v>
      </c>
      <c r="AHA1519" s="1">
        <v>0</v>
      </c>
      <c r="AHB1519" s="1">
        <v>0</v>
      </c>
      <c r="AHC1519" s="1">
        <v>1</v>
      </c>
      <c r="AHD1519" s="1">
        <v>0</v>
      </c>
      <c r="AHE1519" s="1">
        <v>0</v>
      </c>
      <c r="AHF1519" s="1">
        <v>0</v>
      </c>
      <c r="AHH1519" s="1">
        <v>0</v>
      </c>
      <c r="AHI1519" s="1">
        <v>0</v>
      </c>
      <c r="AHK1519" s="1">
        <v>0</v>
      </c>
      <c r="AHL1519" s="1">
        <v>0</v>
      </c>
      <c r="AHM1519" s="1">
        <v>0</v>
      </c>
      <c r="AHN1519" s="1">
        <v>0</v>
      </c>
      <c r="AHO1519" s="1">
        <v>0</v>
      </c>
      <c r="AHP1519" s="1">
        <v>0</v>
      </c>
      <c r="AHQ1519" s="1">
        <v>0</v>
      </c>
      <c r="AHR1519" s="1">
        <v>0</v>
      </c>
      <c r="AIM1519" s="1">
        <v>0</v>
      </c>
      <c r="AIN1519" s="1">
        <v>0</v>
      </c>
      <c r="AIO1519" s="1">
        <v>0</v>
      </c>
      <c r="AIR1519" s="1">
        <v>0</v>
      </c>
      <c r="AIT1519" s="1">
        <v>0</v>
      </c>
      <c r="AIU1519" s="1">
        <v>2</v>
      </c>
      <c r="AIV1519" s="1">
        <v>0</v>
      </c>
      <c r="AIW1519" s="1">
        <v>0</v>
      </c>
      <c r="AJB1519" s="1">
        <v>51</v>
      </c>
      <c r="AJC1519" s="1">
        <v>27</v>
      </c>
    </row>
    <row r="1520" spans="1:951" s="1" customFormat="1">
      <c r="B1520" s="1">
        <v>4</v>
      </c>
      <c r="C1520" s="1">
        <v>1</v>
      </c>
      <c r="D1520" s="1" t="s">
        <v>9645</v>
      </c>
      <c r="O1520" s="1">
        <v>1</v>
      </c>
      <c r="Z1520" s="1">
        <v>0</v>
      </c>
      <c r="AA1520" s="1">
        <v>2</v>
      </c>
      <c r="AB1520" s="1" t="s">
        <v>9646</v>
      </c>
      <c r="AC1520" s="1">
        <v>0</v>
      </c>
      <c r="AE1520" s="1">
        <v>0</v>
      </c>
      <c r="AG1520" s="1">
        <v>0</v>
      </c>
      <c r="AI1520" s="1">
        <v>130</v>
      </c>
      <c r="AJ1520" s="1">
        <v>128</v>
      </c>
      <c r="DR1520" s="1">
        <v>78</v>
      </c>
      <c r="DS1520" s="1">
        <v>60</v>
      </c>
      <c r="HA1520" s="1">
        <v>0</v>
      </c>
      <c r="HB1520" s="1">
        <v>0</v>
      </c>
      <c r="HT1520" s="1">
        <v>0</v>
      </c>
      <c r="HU1520" s="1">
        <v>0</v>
      </c>
      <c r="IP1520" s="1">
        <v>96</v>
      </c>
      <c r="IQ1520" s="1">
        <v>96</v>
      </c>
      <c r="LX1520" s="1">
        <v>72</v>
      </c>
      <c r="LY1520" s="1">
        <v>68</v>
      </c>
      <c r="PG1520" s="1">
        <v>18</v>
      </c>
      <c r="PH1520" s="1">
        <v>16</v>
      </c>
      <c r="SP1520" s="1">
        <v>97.3</v>
      </c>
      <c r="SQ1520" s="1">
        <v>96.9</v>
      </c>
      <c r="VX1520" s="1">
        <v>1</v>
      </c>
      <c r="VY1520" s="1">
        <v>1</v>
      </c>
      <c r="WQ1520" s="1">
        <v>0</v>
      </c>
      <c r="WR1520" s="1">
        <v>0</v>
      </c>
      <c r="ZY1520" s="1">
        <v>188.6</v>
      </c>
      <c r="ZZ1520" s="1">
        <v>189.2</v>
      </c>
      <c r="AAY1520" s="1">
        <v>30</v>
      </c>
      <c r="ABB1520" s="1">
        <v>10.5</v>
      </c>
      <c r="ABE1520" s="1">
        <v>31</v>
      </c>
      <c r="ABU1520" s="1">
        <v>137</v>
      </c>
      <c r="ABX1520" s="1">
        <v>5.0999999999999996</v>
      </c>
      <c r="ACA1520" s="1">
        <v>98</v>
      </c>
      <c r="ACD1520" s="1">
        <v>0.87</v>
      </c>
      <c r="ACG1520" s="1">
        <v>213</v>
      </c>
      <c r="ACQ1520" s="1">
        <v>31</v>
      </c>
      <c r="ACT1520" s="1">
        <v>2.1</v>
      </c>
      <c r="ACW1520" s="1">
        <v>15</v>
      </c>
      <c r="AGS1520" s="1">
        <v>1</v>
      </c>
      <c r="AGT1520" s="1">
        <v>0</v>
      </c>
      <c r="AGU1520" s="1">
        <v>1</v>
      </c>
      <c r="AGV1520" s="1">
        <v>0</v>
      </c>
      <c r="AGW1520" s="1">
        <v>0</v>
      </c>
      <c r="AGX1520" s="1">
        <v>0</v>
      </c>
      <c r="AGY1520" s="1">
        <v>0</v>
      </c>
      <c r="AGZ1520" s="1">
        <v>0</v>
      </c>
      <c r="AHA1520" s="1">
        <v>0</v>
      </c>
      <c r="AHB1520" s="1">
        <v>0</v>
      </c>
      <c r="AHC1520" s="1">
        <v>1</v>
      </c>
      <c r="AHD1520" s="1">
        <v>0</v>
      </c>
      <c r="AHE1520" s="1">
        <v>0</v>
      </c>
      <c r="AHF1520" s="1">
        <v>0</v>
      </c>
      <c r="AHH1520" s="1">
        <v>0</v>
      </c>
      <c r="AHI1520" s="1">
        <v>0</v>
      </c>
      <c r="AHK1520" s="1">
        <v>0</v>
      </c>
      <c r="AHL1520" s="1">
        <v>0</v>
      </c>
      <c r="AHM1520" s="1">
        <v>0</v>
      </c>
      <c r="AHN1520" s="1">
        <v>0</v>
      </c>
      <c r="AHO1520" s="1">
        <v>0</v>
      </c>
      <c r="AHP1520" s="1">
        <v>0</v>
      </c>
      <c r="AHQ1520" s="1">
        <v>0</v>
      </c>
      <c r="AHR1520" s="1">
        <v>0</v>
      </c>
      <c r="AIM1520" s="1">
        <v>0</v>
      </c>
      <c r="AIN1520" s="1">
        <v>0</v>
      </c>
      <c r="AIO1520" s="1">
        <v>0</v>
      </c>
      <c r="AIR1520" s="1">
        <v>0</v>
      </c>
      <c r="AIT1520" s="1">
        <v>0</v>
      </c>
      <c r="AIU1520" s="1">
        <v>2</v>
      </c>
      <c r="AIV1520" s="1">
        <v>0</v>
      </c>
      <c r="AIW1520" s="1">
        <v>0</v>
      </c>
      <c r="AJB1520" s="1">
        <v>67</v>
      </c>
      <c r="AJC1520" s="1">
        <v>40</v>
      </c>
    </row>
    <row r="1521" spans="1:939" s="1" customFormat="1">
      <c r="B1521" s="1">
        <v>5</v>
      </c>
      <c r="C1521" s="1">
        <v>0</v>
      </c>
      <c r="Z1521" s="1">
        <v>0</v>
      </c>
      <c r="AA1521" s="1">
        <v>2</v>
      </c>
      <c r="AB1521" s="1" t="s">
        <v>9647</v>
      </c>
      <c r="AC1521" s="1">
        <v>0</v>
      </c>
      <c r="AE1521" s="1">
        <v>0</v>
      </c>
      <c r="AG1521" s="1">
        <v>0</v>
      </c>
      <c r="AI1521" s="1">
        <v>136</v>
      </c>
      <c r="AJ1521" s="1">
        <v>126</v>
      </c>
      <c r="DR1521" s="1">
        <v>70</v>
      </c>
      <c r="DS1521" s="1">
        <v>60</v>
      </c>
      <c r="HA1521" s="1">
        <v>0</v>
      </c>
      <c r="HB1521" s="1">
        <v>0</v>
      </c>
      <c r="HT1521" s="1">
        <v>0</v>
      </c>
      <c r="HU1521" s="1">
        <v>0</v>
      </c>
      <c r="IP1521" s="1">
        <v>96</v>
      </c>
      <c r="IQ1521" s="1">
        <v>96</v>
      </c>
      <c r="LX1521" s="1">
        <v>66</v>
      </c>
      <c r="LY1521" s="1">
        <v>64</v>
      </c>
      <c r="PG1521" s="1">
        <v>20</v>
      </c>
      <c r="PH1521" s="1">
        <v>18</v>
      </c>
      <c r="SP1521" s="1">
        <v>97.3</v>
      </c>
      <c r="SQ1521" s="1">
        <v>97.1</v>
      </c>
      <c r="VX1521" s="1">
        <v>1</v>
      </c>
      <c r="VY1521" s="1">
        <v>1</v>
      </c>
      <c r="WQ1521" s="1">
        <v>0</v>
      </c>
      <c r="WR1521" s="1">
        <v>0</v>
      </c>
      <c r="ZY1521" s="1">
        <v>190</v>
      </c>
      <c r="ZZ1521" s="1">
        <v>189.4</v>
      </c>
      <c r="AAY1521" s="1">
        <v>29</v>
      </c>
      <c r="ABB1521" s="1">
        <v>10.199999999999999</v>
      </c>
      <c r="ABE1521" s="1">
        <v>30</v>
      </c>
      <c r="ABU1521" s="1">
        <v>137</v>
      </c>
      <c r="ABX1521" s="1">
        <v>4.7</v>
      </c>
      <c r="ACA1521" s="1">
        <v>97</v>
      </c>
      <c r="ACD1521" s="1">
        <v>1.08</v>
      </c>
      <c r="ACG1521" s="1">
        <v>355</v>
      </c>
      <c r="ACH1521" s="1">
        <v>252</v>
      </c>
      <c r="ACI1521" s="1">
        <v>415</v>
      </c>
      <c r="ACJ1521" s="1">
        <v>350</v>
      </c>
      <c r="ACQ1521" s="1">
        <v>27</v>
      </c>
      <c r="ACT1521" s="1">
        <v>1.9</v>
      </c>
      <c r="ACW1521" s="1">
        <v>18</v>
      </c>
      <c r="AGS1521" s="1">
        <v>1</v>
      </c>
      <c r="AGT1521" s="1">
        <v>0</v>
      </c>
      <c r="AGU1521" s="1">
        <v>1</v>
      </c>
      <c r="AGV1521" s="1">
        <v>0</v>
      </c>
      <c r="AGW1521" s="1">
        <v>0</v>
      </c>
      <c r="AGX1521" s="1">
        <v>0</v>
      </c>
      <c r="AGY1521" s="1">
        <v>0</v>
      </c>
      <c r="AGZ1521" s="1">
        <v>0</v>
      </c>
      <c r="AHA1521" s="1">
        <v>0</v>
      </c>
      <c r="AHB1521" s="1">
        <v>0</v>
      </c>
      <c r="AHC1521" s="1">
        <v>1</v>
      </c>
      <c r="AHD1521" s="1">
        <v>0</v>
      </c>
      <c r="AHE1521" s="1">
        <v>0</v>
      </c>
      <c r="AHF1521" s="1">
        <v>0</v>
      </c>
      <c r="AHH1521" s="1">
        <v>0</v>
      </c>
      <c r="AHI1521" s="1">
        <v>0</v>
      </c>
      <c r="AHK1521" s="1">
        <v>0</v>
      </c>
      <c r="AHL1521" s="1">
        <v>0</v>
      </c>
      <c r="AHM1521" s="1">
        <v>0</v>
      </c>
      <c r="AHN1521" s="1">
        <v>0</v>
      </c>
      <c r="AHO1521" s="1">
        <v>0</v>
      </c>
      <c r="AHP1521" s="1">
        <v>0</v>
      </c>
      <c r="AHQ1521" s="1">
        <v>0</v>
      </c>
      <c r="AHR1521" s="1">
        <v>2</v>
      </c>
      <c r="AIM1521" s="1">
        <v>0</v>
      </c>
      <c r="AIN1521" s="1">
        <v>0</v>
      </c>
      <c r="AIO1521" s="1">
        <v>0</v>
      </c>
      <c r="AIR1521" s="1">
        <v>0</v>
      </c>
      <c r="AIT1521" s="1">
        <v>1</v>
      </c>
      <c r="AIU1521" s="1">
        <v>1</v>
      </c>
      <c r="AIV1521" s="1">
        <v>0</v>
      </c>
      <c r="AIW1521" s="1">
        <v>0</v>
      </c>
      <c r="AIX1521" s="1">
        <v>49</v>
      </c>
      <c r="AJB1521" s="1">
        <v>35</v>
      </c>
    </row>
    <row r="1522" spans="1:939" s="1" customFormat="1">
      <c r="B1522" s="1">
        <v>6</v>
      </c>
      <c r="C1522" s="1">
        <v>0</v>
      </c>
      <c r="Z1522" s="1">
        <v>0</v>
      </c>
      <c r="AA1522" s="1">
        <v>2</v>
      </c>
      <c r="AC1522" s="1">
        <v>0</v>
      </c>
      <c r="AE1522" s="1">
        <v>0</v>
      </c>
      <c r="AG1522" s="1">
        <v>0</v>
      </c>
      <c r="AI1522" s="1">
        <v>124</v>
      </c>
      <c r="AJ1522" s="1">
        <v>130</v>
      </c>
      <c r="DR1522" s="1">
        <v>68</v>
      </c>
      <c r="DS1522" s="1">
        <v>60</v>
      </c>
      <c r="HA1522" s="1">
        <v>0</v>
      </c>
      <c r="HB1522" s="1">
        <v>0</v>
      </c>
      <c r="HT1522" s="1">
        <v>0</v>
      </c>
      <c r="HU1522" s="1">
        <v>0</v>
      </c>
      <c r="IP1522" s="1">
        <v>95</v>
      </c>
      <c r="IQ1522" s="1">
        <v>95</v>
      </c>
      <c r="LX1522" s="1">
        <v>60</v>
      </c>
      <c r="LY1522" s="1">
        <v>60</v>
      </c>
      <c r="PG1522" s="1">
        <v>18</v>
      </c>
      <c r="PH1522" s="1">
        <v>18</v>
      </c>
      <c r="SP1522" s="1">
        <v>97.1</v>
      </c>
      <c r="SQ1522" s="1">
        <v>97.7</v>
      </c>
      <c r="VX1522" s="1">
        <v>1</v>
      </c>
      <c r="VY1522" s="1">
        <v>1</v>
      </c>
      <c r="WQ1522" s="1">
        <v>0</v>
      </c>
      <c r="WR1522" s="1">
        <v>0</v>
      </c>
      <c r="ZY1522" s="1">
        <v>189</v>
      </c>
      <c r="ZZ1522" s="1">
        <v>187.2</v>
      </c>
      <c r="AAY1522" s="1">
        <v>29</v>
      </c>
      <c r="AAZ1522" s="1">
        <v>30</v>
      </c>
      <c r="ABB1522" s="1">
        <v>10.199999999999999</v>
      </c>
      <c r="ABC1522" s="1">
        <v>10.199999999999999</v>
      </c>
      <c r="ABE1522" s="1">
        <v>30</v>
      </c>
      <c r="ABF1522" s="1">
        <v>30</v>
      </c>
      <c r="ABU1522" s="1">
        <v>135</v>
      </c>
      <c r="ABV1522" s="1">
        <v>137</v>
      </c>
      <c r="ABX1522" s="1">
        <v>4.5999999999999996</v>
      </c>
      <c r="ABY1522" s="1">
        <v>4.7</v>
      </c>
      <c r="ACA1522" s="1">
        <v>100</v>
      </c>
      <c r="ACB1522" s="1">
        <v>95</v>
      </c>
      <c r="ACD1522" s="1">
        <v>0.88</v>
      </c>
      <c r="ACE1522" s="1">
        <v>0.93</v>
      </c>
      <c r="ACG1522" s="1">
        <v>183</v>
      </c>
      <c r="ACH1522" s="1">
        <v>309</v>
      </c>
      <c r="ACI1522" s="1">
        <v>352</v>
      </c>
      <c r="ACJ1522" s="1">
        <v>324</v>
      </c>
      <c r="ACK1522" s="1">
        <v>333</v>
      </c>
      <c r="ACQ1522" s="1">
        <v>26</v>
      </c>
      <c r="ACR1522" s="1">
        <v>30</v>
      </c>
      <c r="ACT1522" s="1">
        <v>1.9</v>
      </c>
      <c r="ACU1522" s="1">
        <v>1.9</v>
      </c>
      <c r="ACW1522" s="1">
        <v>11</v>
      </c>
      <c r="ACX1522" s="1">
        <v>17</v>
      </c>
      <c r="AGS1522" s="1">
        <v>1</v>
      </c>
      <c r="AGT1522" s="1">
        <v>0</v>
      </c>
      <c r="AGU1522" s="1">
        <v>1</v>
      </c>
      <c r="AGV1522" s="1">
        <v>0</v>
      </c>
      <c r="AGW1522" s="1">
        <v>0</v>
      </c>
      <c r="AGX1522" s="1">
        <v>0</v>
      </c>
      <c r="AGY1522" s="1">
        <v>0</v>
      </c>
      <c r="AGZ1522" s="1">
        <v>0</v>
      </c>
      <c r="AHA1522" s="1">
        <v>0</v>
      </c>
      <c r="AHB1522" s="1">
        <v>0</v>
      </c>
      <c r="AHC1522" s="1">
        <v>1</v>
      </c>
      <c r="AHD1522" s="1">
        <v>0</v>
      </c>
      <c r="AHE1522" s="1">
        <v>0</v>
      </c>
      <c r="AHF1522" s="1">
        <v>0</v>
      </c>
      <c r="AHH1522" s="1">
        <v>0</v>
      </c>
      <c r="AHI1522" s="1">
        <v>0</v>
      </c>
      <c r="AHK1522" s="1">
        <v>0</v>
      </c>
      <c r="AHL1522" s="1">
        <v>0</v>
      </c>
      <c r="AHM1522" s="1">
        <v>0</v>
      </c>
      <c r="AHN1522" s="1">
        <v>0</v>
      </c>
      <c r="AHO1522" s="1">
        <v>0</v>
      </c>
      <c r="AHP1522" s="1">
        <v>0</v>
      </c>
      <c r="AHQ1522" s="1">
        <v>0</v>
      </c>
      <c r="AHR1522" s="1">
        <v>0</v>
      </c>
      <c r="AIM1522" s="1">
        <v>0</v>
      </c>
      <c r="AIN1522" s="1">
        <v>0</v>
      </c>
      <c r="AIO1522" s="1">
        <v>0</v>
      </c>
      <c r="AIR1522" s="1">
        <v>0</v>
      </c>
      <c r="AIT1522" s="1">
        <v>1</v>
      </c>
      <c r="AIU1522" s="1">
        <v>1</v>
      </c>
      <c r="AIV1522" s="1">
        <v>0</v>
      </c>
      <c r="AIW1522" s="1">
        <v>0</v>
      </c>
      <c r="AIX1522" s="1">
        <v>57</v>
      </c>
      <c r="AJB1522" s="1">
        <v>40</v>
      </c>
    </row>
    <row r="1523" spans="1:939" s="1" customFormat="1">
      <c r="B1523" s="1">
        <v>7</v>
      </c>
      <c r="C1523" s="1">
        <v>0</v>
      </c>
      <c r="Z1523" s="1">
        <v>0</v>
      </c>
      <c r="AA1523" s="1">
        <v>1</v>
      </c>
      <c r="AC1523" s="1">
        <v>0</v>
      </c>
      <c r="AE1523" s="1">
        <v>0</v>
      </c>
      <c r="AG1523" s="1">
        <v>0</v>
      </c>
      <c r="AI1523" s="1">
        <v>142</v>
      </c>
      <c r="AJ1523" s="1">
        <v>140</v>
      </c>
      <c r="DR1523" s="1">
        <v>62</v>
      </c>
      <c r="DS1523" s="1">
        <v>58</v>
      </c>
      <c r="HA1523" s="1">
        <v>0</v>
      </c>
      <c r="HB1523" s="1">
        <v>0</v>
      </c>
      <c r="HT1523" s="1">
        <v>0</v>
      </c>
      <c r="HU1523" s="1">
        <v>0</v>
      </c>
      <c r="IP1523" s="1">
        <v>97</v>
      </c>
      <c r="IQ1523" s="1">
        <v>98</v>
      </c>
      <c r="LX1523" s="1">
        <v>68</v>
      </c>
      <c r="LY1523" s="1">
        <v>66</v>
      </c>
      <c r="PG1523" s="1">
        <v>16</v>
      </c>
      <c r="PH1523" s="1">
        <v>16</v>
      </c>
      <c r="SP1523" s="1">
        <v>97.8</v>
      </c>
      <c r="SQ1523" s="1">
        <v>97.1</v>
      </c>
      <c r="VX1523" s="1">
        <v>1</v>
      </c>
      <c r="VY1523" s="1">
        <v>1</v>
      </c>
      <c r="WQ1523" s="1">
        <v>0</v>
      </c>
      <c r="WR1523" s="1">
        <v>0</v>
      </c>
      <c r="ZY1523" s="1">
        <v>187.8</v>
      </c>
      <c r="ZZ1523" s="1">
        <v>188.2</v>
      </c>
      <c r="AAY1523" s="1">
        <v>32</v>
      </c>
      <c r="AAZ1523" s="1">
        <v>29</v>
      </c>
      <c r="ABB1523" s="1">
        <v>9.9</v>
      </c>
      <c r="ABC1523" s="1">
        <v>9.9</v>
      </c>
      <c r="ABE1523" s="1">
        <v>29</v>
      </c>
      <c r="ABF1523" s="1">
        <v>29</v>
      </c>
      <c r="ABU1523" s="1">
        <v>137</v>
      </c>
      <c r="ABV1523" s="1">
        <v>137</v>
      </c>
      <c r="ABX1523" s="1">
        <v>4.3</v>
      </c>
      <c r="ABY1523" s="1">
        <v>4.2</v>
      </c>
      <c r="ACA1523" s="1">
        <v>94</v>
      </c>
      <c r="ACB1523" s="1">
        <v>96</v>
      </c>
      <c r="ACD1523" s="1">
        <v>1.07</v>
      </c>
      <c r="ACE1523" s="1">
        <v>0.89</v>
      </c>
      <c r="ACG1523" s="1">
        <v>171</v>
      </c>
      <c r="ACH1523" s="1">
        <v>319</v>
      </c>
      <c r="ACI1523" s="1">
        <v>306</v>
      </c>
      <c r="ACJ1523" s="1">
        <v>329</v>
      </c>
      <c r="ACK1523" s="1">
        <v>261</v>
      </c>
      <c r="ACQ1523" s="1">
        <v>25</v>
      </c>
      <c r="ACR1523" s="1">
        <v>25</v>
      </c>
      <c r="ACT1523" s="1">
        <v>1.9</v>
      </c>
      <c r="ACU1523" s="1">
        <v>1.9</v>
      </c>
      <c r="ACW1523" s="1">
        <v>16</v>
      </c>
      <c r="ACX1523" s="1">
        <v>17</v>
      </c>
      <c r="AGS1523" s="1">
        <v>0</v>
      </c>
      <c r="AGT1523" s="1">
        <v>0</v>
      </c>
      <c r="AGU1523" s="1">
        <v>0</v>
      </c>
      <c r="AGV1523" s="1">
        <v>0</v>
      </c>
      <c r="AGW1523" s="1">
        <v>0</v>
      </c>
      <c r="AGX1523" s="1">
        <v>0</v>
      </c>
      <c r="AGY1523" s="1">
        <v>0</v>
      </c>
      <c r="AGZ1523" s="1">
        <v>0</v>
      </c>
      <c r="AHA1523" s="1">
        <v>0</v>
      </c>
      <c r="AHB1523" s="1">
        <v>0</v>
      </c>
      <c r="AHC1523" s="1">
        <v>1</v>
      </c>
      <c r="AHD1523" s="1">
        <v>0</v>
      </c>
      <c r="AHE1523" s="1">
        <v>0</v>
      </c>
      <c r="AHF1523" s="1">
        <v>0</v>
      </c>
      <c r="AHH1523" s="1">
        <v>0</v>
      </c>
      <c r="AHI1523" s="1">
        <v>0</v>
      </c>
      <c r="AHK1523" s="1">
        <v>0</v>
      </c>
      <c r="AHL1523" s="1">
        <v>0</v>
      </c>
      <c r="AHM1523" s="1">
        <v>0</v>
      </c>
      <c r="AHN1523" s="1">
        <v>0</v>
      </c>
      <c r="AHO1523" s="1">
        <v>0</v>
      </c>
      <c r="AHP1523" s="1">
        <v>0</v>
      </c>
      <c r="AHQ1523" s="1">
        <v>0</v>
      </c>
      <c r="AHR1523" s="1">
        <v>0</v>
      </c>
      <c r="AIM1523" s="1">
        <v>0</v>
      </c>
      <c r="AIN1523" s="1">
        <v>0</v>
      </c>
      <c r="AIO1523" s="1">
        <v>0</v>
      </c>
      <c r="AIR1523" s="1">
        <v>0</v>
      </c>
      <c r="AIT1523" s="1">
        <v>1</v>
      </c>
      <c r="AIU1523" s="1">
        <v>1</v>
      </c>
      <c r="AIV1523" s="1">
        <v>0</v>
      </c>
      <c r="AIW1523" s="1">
        <v>0</v>
      </c>
      <c r="AIX1523" s="1">
        <v>91</v>
      </c>
      <c r="AJB1523" s="1">
        <v>39</v>
      </c>
    </row>
    <row r="1524" spans="1:939" s="1" customFormat="1">
      <c r="B1524" s="1">
        <v>8</v>
      </c>
      <c r="C1524" s="1">
        <v>0</v>
      </c>
      <c r="Z1524" s="1">
        <v>0</v>
      </c>
      <c r="AA1524" s="1">
        <v>1</v>
      </c>
      <c r="AB1524" s="1" t="s">
        <v>9648</v>
      </c>
      <c r="AC1524" s="1">
        <v>0</v>
      </c>
      <c r="AE1524" s="1">
        <v>0</v>
      </c>
      <c r="AG1524" s="1">
        <v>0</v>
      </c>
      <c r="AI1524" s="1">
        <v>118</v>
      </c>
      <c r="AJ1524" s="1">
        <v>150</v>
      </c>
      <c r="DR1524" s="1">
        <v>58</v>
      </c>
      <c r="DS1524" s="1">
        <v>62</v>
      </c>
      <c r="HA1524" s="1">
        <v>0</v>
      </c>
      <c r="HB1524" s="1">
        <v>0</v>
      </c>
      <c r="HT1524" s="1">
        <v>0</v>
      </c>
      <c r="HU1524" s="1">
        <v>0</v>
      </c>
      <c r="IP1524" s="1">
        <v>96</v>
      </c>
      <c r="IQ1524" s="1">
        <v>97</v>
      </c>
      <c r="LX1524" s="1">
        <v>60</v>
      </c>
      <c r="LY1524" s="1">
        <v>56</v>
      </c>
      <c r="PG1524" s="1">
        <v>18</v>
      </c>
      <c r="PH1524" s="1">
        <v>16</v>
      </c>
      <c r="SP1524" s="1">
        <v>96.6</v>
      </c>
      <c r="SQ1524" s="1">
        <v>96.6</v>
      </c>
      <c r="VX1524" s="1">
        <v>1</v>
      </c>
      <c r="VY1524" s="1">
        <v>1</v>
      </c>
      <c r="WQ1524" s="1">
        <v>0</v>
      </c>
      <c r="WR1524" s="1">
        <v>0</v>
      </c>
      <c r="ZY1524" s="1">
        <v>187</v>
      </c>
      <c r="ZZ1524" s="1">
        <v>187.2</v>
      </c>
      <c r="AAY1524" s="1">
        <v>30</v>
      </c>
      <c r="ABB1524" s="1">
        <v>9.1999999999999993</v>
      </c>
      <c r="ABE1524" s="1">
        <v>27</v>
      </c>
      <c r="ABU1524" s="1">
        <v>136</v>
      </c>
      <c r="ABX1524" s="1">
        <v>4.5999999999999996</v>
      </c>
      <c r="ACA1524" s="1">
        <v>94</v>
      </c>
      <c r="ACD1524" s="1">
        <v>0.98</v>
      </c>
      <c r="ACG1524" s="1">
        <v>251</v>
      </c>
      <c r="ACH1524" s="1">
        <v>378</v>
      </c>
      <c r="ACI1524" s="1">
        <v>371</v>
      </c>
      <c r="ACJ1524" s="1">
        <v>271</v>
      </c>
      <c r="ACQ1524" s="1">
        <v>26</v>
      </c>
      <c r="ACT1524" s="1">
        <v>1.8</v>
      </c>
      <c r="ACW1524" s="1">
        <v>17</v>
      </c>
      <c r="AGS1524" s="1">
        <v>0</v>
      </c>
      <c r="AGT1524" s="1">
        <v>0</v>
      </c>
      <c r="AGU1524" s="1">
        <v>0</v>
      </c>
      <c r="AGV1524" s="1">
        <v>0</v>
      </c>
      <c r="AGW1524" s="1">
        <v>0</v>
      </c>
      <c r="AGX1524" s="1">
        <v>0</v>
      </c>
      <c r="AGY1524" s="1">
        <v>0</v>
      </c>
      <c r="AGZ1524" s="1">
        <v>0</v>
      </c>
      <c r="AHA1524" s="1">
        <v>0</v>
      </c>
      <c r="AHB1524" s="1">
        <v>0</v>
      </c>
      <c r="AHC1524" s="1">
        <v>1</v>
      </c>
      <c r="AHD1524" s="1">
        <v>0</v>
      </c>
      <c r="AHE1524" s="1">
        <v>0</v>
      </c>
      <c r="AHF1524" s="1">
        <v>0</v>
      </c>
      <c r="AHH1524" s="1">
        <v>0</v>
      </c>
      <c r="AHI1524" s="1">
        <v>0</v>
      </c>
      <c r="AHK1524" s="1">
        <v>0</v>
      </c>
      <c r="AHL1524" s="1">
        <v>0</v>
      </c>
      <c r="AHM1524" s="1">
        <v>0</v>
      </c>
      <c r="AHN1524" s="1">
        <v>0</v>
      </c>
      <c r="AHO1524" s="1">
        <v>0</v>
      </c>
      <c r="AHP1524" s="1">
        <v>0</v>
      </c>
      <c r="AHQ1524" s="1">
        <v>0</v>
      </c>
      <c r="AHR1524" s="1">
        <v>0</v>
      </c>
      <c r="AIM1524" s="1">
        <v>0</v>
      </c>
      <c r="AIN1524" s="1">
        <v>0</v>
      </c>
      <c r="AIO1524" s="1">
        <v>0</v>
      </c>
      <c r="AIR1524" s="1">
        <v>0</v>
      </c>
      <c r="AIT1524" s="1">
        <v>1</v>
      </c>
      <c r="AIU1524" s="1">
        <v>1</v>
      </c>
      <c r="AIV1524" s="1">
        <v>0</v>
      </c>
      <c r="AIW1524" s="1">
        <v>0</v>
      </c>
      <c r="AIX1524" s="1">
        <v>41</v>
      </c>
      <c r="AJB1524" s="1">
        <v>40</v>
      </c>
    </row>
    <row r="1525" spans="1:939" s="1" customFormat="1">
      <c r="B1525" s="1">
        <v>9</v>
      </c>
      <c r="C1525" s="1">
        <v>0</v>
      </c>
      <c r="Z1525" s="1">
        <v>0</v>
      </c>
      <c r="AA1525" s="1">
        <v>2</v>
      </c>
      <c r="AB1525" s="1" t="s">
        <v>9649</v>
      </c>
      <c r="AC1525" s="1">
        <v>0</v>
      </c>
      <c r="AE1525" s="1">
        <v>2</v>
      </c>
      <c r="AF1525" s="1">
        <v>0</v>
      </c>
      <c r="AG1525" s="1">
        <v>0</v>
      </c>
      <c r="AI1525" s="1">
        <v>116</v>
      </c>
      <c r="AJ1525" s="1">
        <v>116</v>
      </c>
      <c r="DR1525" s="1">
        <v>64</v>
      </c>
      <c r="DS1525" s="1">
        <v>60</v>
      </c>
      <c r="HA1525" s="1">
        <v>0</v>
      </c>
      <c r="HB1525" s="1">
        <v>0</v>
      </c>
      <c r="HT1525" s="1">
        <v>0</v>
      </c>
      <c r="HU1525" s="1">
        <v>0</v>
      </c>
      <c r="IP1525" s="1">
        <v>96</v>
      </c>
      <c r="IQ1525" s="1">
        <v>98</v>
      </c>
      <c r="LX1525" s="1">
        <v>61</v>
      </c>
      <c r="LY1525" s="1">
        <v>58</v>
      </c>
      <c r="PG1525" s="1">
        <v>16</v>
      </c>
      <c r="PH1525" s="1">
        <v>16</v>
      </c>
      <c r="SP1525" s="1">
        <v>96</v>
      </c>
      <c r="SQ1525" s="1">
        <v>96.4</v>
      </c>
      <c r="VX1525" s="1">
        <v>1</v>
      </c>
      <c r="VY1525" s="1">
        <v>1</v>
      </c>
      <c r="WQ1525" s="1">
        <v>0</v>
      </c>
      <c r="WR1525" s="1">
        <v>0</v>
      </c>
      <c r="ZY1525" s="1">
        <v>186</v>
      </c>
      <c r="ZZ1525" s="1">
        <v>186.4</v>
      </c>
      <c r="ACG1525" s="1">
        <v>160</v>
      </c>
      <c r="ACH1525" s="1">
        <v>261</v>
      </c>
      <c r="AGS1525" s="1">
        <v>0</v>
      </c>
      <c r="AGT1525" s="1">
        <v>0</v>
      </c>
      <c r="AGU1525" s="1">
        <v>0</v>
      </c>
      <c r="AGV1525" s="1">
        <v>0</v>
      </c>
      <c r="AGW1525" s="1">
        <v>0</v>
      </c>
      <c r="AGX1525" s="1">
        <v>0</v>
      </c>
      <c r="AGY1525" s="1">
        <v>0</v>
      </c>
      <c r="AGZ1525" s="1">
        <v>0</v>
      </c>
      <c r="AHA1525" s="1">
        <v>0</v>
      </c>
      <c r="AHB1525" s="1">
        <v>0</v>
      </c>
      <c r="AHC1525" s="1">
        <v>1</v>
      </c>
      <c r="AHD1525" s="1">
        <v>0</v>
      </c>
      <c r="AHE1525" s="1">
        <v>0</v>
      </c>
      <c r="AHF1525" s="1">
        <v>0</v>
      </c>
      <c r="AHH1525" s="1">
        <v>0</v>
      </c>
      <c r="AHI1525" s="1">
        <v>0</v>
      </c>
      <c r="AHK1525" s="1">
        <v>0</v>
      </c>
      <c r="AHL1525" s="1">
        <v>0</v>
      </c>
      <c r="AHM1525" s="1">
        <v>0</v>
      </c>
      <c r="AHN1525" s="1">
        <v>0</v>
      </c>
      <c r="AHO1525" s="1">
        <v>0</v>
      </c>
      <c r="AHP1525" s="1">
        <v>0</v>
      </c>
      <c r="AHQ1525" s="1">
        <v>0</v>
      </c>
      <c r="AHR1525" s="1">
        <v>0</v>
      </c>
      <c r="AIM1525" s="1">
        <v>0</v>
      </c>
      <c r="AIN1525" s="1">
        <v>0</v>
      </c>
      <c r="AIO1525" s="1">
        <v>0</v>
      </c>
      <c r="AIR1525" s="1">
        <v>0</v>
      </c>
      <c r="AIT1525" s="1">
        <v>2</v>
      </c>
      <c r="AIU1525" s="1">
        <v>0</v>
      </c>
      <c r="AIV1525" s="1">
        <v>0</v>
      </c>
      <c r="AIW1525" s="1">
        <v>0</v>
      </c>
      <c r="AIX1525" s="1">
        <v>46</v>
      </c>
      <c r="AIY1525" s="1">
        <v>20</v>
      </c>
    </row>
    <row r="1526" spans="1:939" s="1" customFormat="1">
      <c r="B1526" s="1">
        <v>10</v>
      </c>
      <c r="C1526" s="1">
        <v>0</v>
      </c>
      <c r="Z1526" s="1">
        <v>0</v>
      </c>
      <c r="AA1526" s="1">
        <v>2</v>
      </c>
      <c r="AC1526" s="1">
        <v>0</v>
      </c>
      <c r="AE1526" s="1">
        <v>0</v>
      </c>
      <c r="AG1526" s="1">
        <v>0</v>
      </c>
      <c r="AI1526" s="1">
        <v>172</v>
      </c>
      <c r="DR1526" s="1">
        <v>68</v>
      </c>
      <c r="HA1526" s="1">
        <v>0</v>
      </c>
      <c r="HT1526" s="1">
        <v>0</v>
      </c>
      <c r="IP1526" s="1">
        <v>96</v>
      </c>
      <c r="LX1526" s="1">
        <v>60</v>
      </c>
      <c r="PG1526" s="1">
        <v>16</v>
      </c>
      <c r="SP1526" s="1">
        <v>98.1</v>
      </c>
      <c r="VX1526" s="1">
        <v>1</v>
      </c>
      <c r="WQ1526" s="1">
        <v>0</v>
      </c>
      <c r="ZY1526" s="1">
        <v>185.8</v>
      </c>
      <c r="AAY1526" s="1">
        <v>31</v>
      </c>
      <c r="ABB1526" s="1">
        <v>10.5</v>
      </c>
      <c r="ABE1526" s="1">
        <v>31</v>
      </c>
      <c r="ABU1526" s="1">
        <v>133</v>
      </c>
      <c r="ABX1526" s="1">
        <v>4.5999999999999996</v>
      </c>
      <c r="ACA1526" s="1">
        <v>92</v>
      </c>
      <c r="ACD1526" s="1">
        <v>0.99</v>
      </c>
      <c r="ACG1526" s="1">
        <v>187</v>
      </c>
      <c r="ACH1526" s="1">
        <v>387</v>
      </c>
      <c r="ACQ1526" s="1">
        <v>27</v>
      </c>
      <c r="ACT1526" s="1">
        <v>1.7</v>
      </c>
      <c r="ACW1526" s="1">
        <v>15</v>
      </c>
      <c r="AGS1526" s="1">
        <v>0</v>
      </c>
      <c r="AGT1526" s="1">
        <v>0</v>
      </c>
      <c r="AGU1526" s="1">
        <v>0</v>
      </c>
      <c r="AGV1526" s="1">
        <v>0</v>
      </c>
      <c r="AGW1526" s="1">
        <v>0</v>
      </c>
      <c r="AGX1526" s="1">
        <v>0</v>
      </c>
      <c r="AGY1526" s="1">
        <v>0</v>
      </c>
      <c r="AGZ1526" s="1">
        <v>0</v>
      </c>
      <c r="AHA1526" s="1">
        <v>0</v>
      </c>
      <c r="AHB1526" s="1">
        <v>0</v>
      </c>
      <c r="AHC1526" s="1">
        <v>1</v>
      </c>
      <c r="AHD1526" s="1">
        <v>0</v>
      </c>
      <c r="AHE1526" s="1">
        <v>0</v>
      </c>
      <c r="AHF1526" s="1">
        <v>0</v>
      </c>
      <c r="AHH1526" s="1">
        <v>0</v>
      </c>
      <c r="AHI1526" s="1">
        <v>0</v>
      </c>
      <c r="AHK1526" s="1">
        <v>0</v>
      </c>
      <c r="AHL1526" s="1">
        <v>0</v>
      </c>
      <c r="AHM1526" s="1">
        <v>0</v>
      </c>
      <c r="AHN1526" s="1">
        <v>0</v>
      </c>
      <c r="AHO1526" s="1">
        <v>0</v>
      </c>
      <c r="AHP1526" s="1">
        <v>0</v>
      </c>
      <c r="AHQ1526" s="1">
        <v>0</v>
      </c>
      <c r="AHR1526" s="1">
        <v>0</v>
      </c>
      <c r="AIM1526" s="1">
        <v>0</v>
      </c>
      <c r="AIN1526" s="1">
        <v>0</v>
      </c>
      <c r="AIO1526" s="1">
        <v>0</v>
      </c>
      <c r="AIR1526" s="1">
        <v>0</v>
      </c>
      <c r="AIT1526" s="1">
        <v>1</v>
      </c>
      <c r="AIU1526" s="1">
        <v>0</v>
      </c>
      <c r="AIV1526" s="1">
        <v>0</v>
      </c>
      <c r="AIW1526" s="1">
        <v>0</v>
      </c>
      <c r="AIX1526" s="1">
        <v>55</v>
      </c>
    </row>
    <row r="1527" spans="1:939" s="1" customFormat="1">
      <c r="B1527" s="1">
        <v>11</v>
      </c>
      <c r="C1527" s="1">
        <v>1</v>
      </c>
      <c r="D1527" s="1" t="s">
        <v>9650</v>
      </c>
      <c r="O1527" s="1">
        <v>0</v>
      </c>
      <c r="Z1527" s="1">
        <v>0</v>
      </c>
      <c r="AA1527" s="1">
        <v>2</v>
      </c>
      <c r="AB1527" s="1" t="s">
        <v>9651</v>
      </c>
      <c r="AC1527" s="1">
        <v>0</v>
      </c>
      <c r="AE1527" s="1">
        <v>0</v>
      </c>
      <c r="AG1527" s="1">
        <v>0</v>
      </c>
      <c r="AI1527" s="1">
        <v>118</v>
      </c>
      <c r="AJ1527" s="1">
        <v>110</v>
      </c>
      <c r="DR1527" s="1">
        <v>60</v>
      </c>
      <c r="DS1527" s="1">
        <v>60</v>
      </c>
      <c r="HA1527" s="1">
        <v>0</v>
      </c>
      <c r="HB1527" s="1">
        <v>0</v>
      </c>
      <c r="HT1527" s="1">
        <v>0</v>
      </c>
      <c r="HU1527" s="1">
        <v>0</v>
      </c>
      <c r="IP1527" s="1">
        <v>96</v>
      </c>
      <c r="IQ1527" s="1">
        <v>95</v>
      </c>
      <c r="LX1527" s="1">
        <v>64</v>
      </c>
      <c r="LY1527" s="1">
        <v>56</v>
      </c>
      <c r="PG1527" s="1">
        <v>16</v>
      </c>
      <c r="PH1527" s="1">
        <v>16</v>
      </c>
      <c r="SP1527" s="1">
        <v>97.7</v>
      </c>
      <c r="SQ1527" s="1">
        <v>97.8</v>
      </c>
      <c r="VX1527" s="1">
        <v>1</v>
      </c>
      <c r="VY1527" s="1">
        <v>1</v>
      </c>
      <c r="WQ1527" s="1">
        <v>0</v>
      </c>
      <c r="WR1527" s="1">
        <v>0</v>
      </c>
      <c r="ZY1527" s="1">
        <v>184.2</v>
      </c>
      <c r="ZZ1527" s="1">
        <v>183.8</v>
      </c>
      <c r="AAY1527" s="1">
        <v>32</v>
      </c>
      <c r="ABB1527" s="1">
        <v>10.199999999999999</v>
      </c>
      <c r="ABE1527" s="1">
        <v>30</v>
      </c>
      <c r="ABU1527" s="1">
        <v>135</v>
      </c>
      <c r="ABX1527" s="1">
        <v>4.5999999999999996</v>
      </c>
      <c r="ACA1527" s="1">
        <v>93</v>
      </c>
      <c r="ACD1527" s="1">
        <v>0.9</v>
      </c>
      <c r="ACG1527" s="1">
        <v>144</v>
      </c>
      <c r="ACH1527" s="1">
        <v>311</v>
      </c>
      <c r="ACI1527" s="1">
        <v>257</v>
      </c>
      <c r="ACQ1527" s="1">
        <v>30</v>
      </c>
      <c r="ACT1527" s="1">
        <v>2.1</v>
      </c>
      <c r="ACW1527" s="1">
        <v>16</v>
      </c>
      <c r="AGS1527" s="1">
        <v>0</v>
      </c>
      <c r="AGT1527" s="1">
        <v>0</v>
      </c>
      <c r="AGU1527" s="1">
        <v>0</v>
      </c>
      <c r="AGV1527" s="1">
        <v>0</v>
      </c>
      <c r="AGW1527" s="1">
        <v>0</v>
      </c>
      <c r="AGX1527" s="1">
        <v>0</v>
      </c>
      <c r="AGY1527" s="1">
        <v>0</v>
      </c>
      <c r="AGZ1527" s="1">
        <v>0</v>
      </c>
      <c r="AHA1527" s="1">
        <v>0</v>
      </c>
      <c r="AHB1527" s="1">
        <v>0</v>
      </c>
      <c r="AHC1527" s="1">
        <v>1</v>
      </c>
      <c r="AHD1527" s="1">
        <v>0</v>
      </c>
      <c r="AHE1527" s="1">
        <v>0</v>
      </c>
      <c r="AHF1527" s="1">
        <v>0</v>
      </c>
      <c r="AHH1527" s="1">
        <v>0</v>
      </c>
      <c r="AHI1527" s="1">
        <v>0</v>
      </c>
      <c r="AHK1527" s="1">
        <v>0</v>
      </c>
      <c r="AHL1527" s="1">
        <v>0</v>
      </c>
      <c r="AHM1527" s="1">
        <v>0</v>
      </c>
      <c r="AHN1527" s="1">
        <v>0</v>
      </c>
      <c r="AHO1527" s="1">
        <v>0</v>
      </c>
      <c r="AHP1527" s="1">
        <v>0</v>
      </c>
      <c r="AHQ1527" s="1">
        <v>0</v>
      </c>
      <c r="AHR1527" s="1">
        <v>2</v>
      </c>
      <c r="AIM1527" s="1">
        <v>0</v>
      </c>
      <c r="AIN1527" s="1">
        <v>0</v>
      </c>
      <c r="AIO1527" s="1">
        <v>0</v>
      </c>
      <c r="AIR1527" s="1">
        <v>0</v>
      </c>
      <c r="AIT1527" s="1">
        <v>0</v>
      </c>
      <c r="AIU1527" s="1">
        <v>2</v>
      </c>
      <c r="AIV1527" s="1">
        <v>0</v>
      </c>
      <c r="AIW1527" s="1">
        <v>0</v>
      </c>
      <c r="AJB1527" s="1">
        <v>44</v>
      </c>
      <c r="AJC1527" s="1">
        <v>30</v>
      </c>
    </row>
    <row r="1528" spans="1:939" s="1" customFormat="1">
      <c r="B1528" s="1">
        <v>12</v>
      </c>
      <c r="C1528" s="1">
        <v>0</v>
      </c>
      <c r="Z1528" s="1">
        <v>0</v>
      </c>
      <c r="AA1528" s="1">
        <v>2</v>
      </c>
      <c r="AC1528" s="1">
        <v>0</v>
      </c>
      <c r="AE1528" s="1">
        <v>0</v>
      </c>
      <c r="AG1528" s="1">
        <v>0</v>
      </c>
      <c r="AI1528" s="1">
        <v>132</v>
      </c>
      <c r="AJ1528" s="1">
        <v>132</v>
      </c>
      <c r="DR1528" s="1">
        <v>64</v>
      </c>
      <c r="DS1528" s="1">
        <v>64</v>
      </c>
      <c r="HA1528" s="1">
        <v>0</v>
      </c>
      <c r="HB1528" s="1">
        <v>0</v>
      </c>
      <c r="HT1528" s="1">
        <v>0</v>
      </c>
      <c r="HU1528" s="1">
        <v>0</v>
      </c>
      <c r="IP1528" s="1">
        <v>94</v>
      </c>
      <c r="IQ1528" s="1">
        <v>95</v>
      </c>
      <c r="LX1528" s="1">
        <v>63</v>
      </c>
      <c r="LY1528" s="1">
        <v>55</v>
      </c>
      <c r="PG1528" s="1">
        <v>14</v>
      </c>
      <c r="PH1528" s="1">
        <v>16</v>
      </c>
      <c r="SP1528" s="1">
        <v>98.8</v>
      </c>
      <c r="SQ1528" s="1">
        <v>97.7</v>
      </c>
      <c r="VX1528" s="1">
        <v>1</v>
      </c>
      <c r="VY1528" s="1">
        <v>1</v>
      </c>
      <c r="WQ1528" s="1">
        <v>0</v>
      </c>
      <c r="WR1528" s="1">
        <v>0</v>
      </c>
      <c r="ZY1528" s="1">
        <v>183.5</v>
      </c>
      <c r="ZZ1528" s="1">
        <v>183.6</v>
      </c>
      <c r="AAY1528" s="1">
        <v>34</v>
      </c>
      <c r="ABB1528" s="1">
        <v>10.9</v>
      </c>
      <c r="ABE1528" s="1">
        <v>32</v>
      </c>
      <c r="ABU1528" s="1">
        <v>135</v>
      </c>
      <c r="ABX1528" s="1">
        <v>3.9</v>
      </c>
      <c r="ACA1528" s="1">
        <v>93</v>
      </c>
      <c r="ACD1528" s="1">
        <v>0.9</v>
      </c>
      <c r="ACG1528" s="1">
        <v>241</v>
      </c>
      <c r="ACH1528" s="1">
        <v>261</v>
      </c>
      <c r="ACI1528" s="1">
        <v>248</v>
      </c>
      <c r="ACQ1528" s="1">
        <v>33</v>
      </c>
      <c r="ACT1528" s="1">
        <v>2.1</v>
      </c>
      <c r="ACW1528" s="1">
        <v>12</v>
      </c>
      <c r="AGS1528" s="1">
        <v>0</v>
      </c>
      <c r="AGT1528" s="1">
        <v>0</v>
      </c>
      <c r="AGU1528" s="1">
        <v>0</v>
      </c>
      <c r="AGV1528" s="1">
        <v>0</v>
      </c>
      <c r="AGW1528" s="1">
        <v>0</v>
      </c>
      <c r="AGX1528" s="1">
        <v>0</v>
      </c>
      <c r="AGY1528" s="1">
        <v>0</v>
      </c>
      <c r="AGZ1528" s="1">
        <v>0</v>
      </c>
      <c r="AHA1528" s="1">
        <v>0</v>
      </c>
      <c r="AHB1528" s="1">
        <v>0</v>
      </c>
      <c r="AHC1528" s="1">
        <v>1</v>
      </c>
      <c r="AHD1528" s="1">
        <v>0</v>
      </c>
      <c r="AHE1528" s="1">
        <v>0</v>
      </c>
      <c r="AHF1528" s="1">
        <v>0</v>
      </c>
      <c r="AHH1528" s="1">
        <v>0</v>
      </c>
      <c r="AHI1528" s="1">
        <v>0</v>
      </c>
      <c r="AHK1528" s="1">
        <v>0</v>
      </c>
      <c r="AHL1528" s="1">
        <v>0</v>
      </c>
      <c r="AHM1528" s="1">
        <v>0</v>
      </c>
      <c r="AHN1528" s="1">
        <v>0</v>
      </c>
      <c r="AHO1528" s="1">
        <v>0</v>
      </c>
      <c r="AHP1528" s="1">
        <v>0</v>
      </c>
      <c r="AHQ1528" s="1">
        <v>0</v>
      </c>
      <c r="AHR1528" s="1">
        <v>3</v>
      </c>
      <c r="AIM1528" s="1">
        <v>0</v>
      </c>
      <c r="AIN1528" s="1">
        <v>0</v>
      </c>
      <c r="AIO1528" s="1">
        <v>0</v>
      </c>
      <c r="AIR1528" s="1">
        <v>0</v>
      </c>
      <c r="AIT1528" s="1">
        <v>2</v>
      </c>
      <c r="AIU1528" s="1">
        <v>0</v>
      </c>
      <c r="AIV1528" s="1">
        <v>0</v>
      </c>
      <c r="AIW1528" s="1">
        <v>0</v>
      </c>
      <c r="AIX1528" s="1">
        <v>51</v>
      </c>
      <c r="AIY1528" s="1">
        <v>35</v>
      </c>
    </row>
    <row r="1529" spans="1:939" s="1" customFormat="1">
      <c r="B1529" s="1">
        <v>13</v>
      </c>
      <c r="C1529" s="1">
        <v>1</v>
      </c>
      <c r="D1529" s="1" t="s">
        <v>9310</v>
      </c>
      <c r="E1529" s="1" t="s">
        <v>7620</v>
      </c>
      <c r="O1529" s="1">
        <v>1</v>
      </c>
      <c r="P1529" s="1">
        <v>1</v>
      </c>
      <c r="Z1529" s="1">
        <v>0</v>
      </c>
      <c r="AA1529" s="1">
        <v>2</v>
      </c>
      <c r="AC1529" s="1">
        <v>0</v>
      </c>
      <c r="AE1529" s="1">
        <v>1</v>
      </c>
      <c r="AF1529" s="1">
        <v>0</v>
      </c>
      <c r="AG1529" s="1">
        <v>0</v>
      </c>
      <c r="AI1529" s="1">
        <v>140</v>
      </c>
      <c r="AJ1529" s="1">
        <v>138</v>
      </c>
      <c r="DR1529" s="1">
        <v>72</v>
      </c>
      <c r="DS1529" s="1">
        <v>54</v>
      </c>
      <c r="HA1529" s="1">
        <v>0</v>
      </c>
      <c r="HB1529" s="1">
        <v>0</v>
      </c>
      <c r="HT1529" s="1">
        <v>0</v>
      </c>
      <c r="HU1529" s="1">
        <v>0</v>
      </c>
      <c r="IP1529" s="1">
        <v>99</v>
      </c>
      <c r="IQ1529" s="1">
        <v>97</v>
      </c>
      <c r="LX1529" s="1">
        <v>62</v>
      </c>
      <c r="LY1529" s="1">
        <v>60</v>
      </c>
      <c r="PG1529" s="1">
        <v>16</v>
      </c>
      <c r="PH1529" s="1">
        <v>18</v>
      </c>
      <c r="SP1529" s="1">
        <v>97.3</v>
      </c>
      <c r="SQ1529" s="1">
        <v>96.8</v>
      </c>
      <c r="VX1529" s="1">
        <v>1</v>
      </c>
      <c r="VY1529" s="1">
        <v>1</v>
      </c>
      <c r="WQ1529" s="1">
        <v>0</v>
      </c>
      <c r="WR1529" s="1">
        <v>0</v>
      </c>
      <c r="ZY1529" s="1">
        <v>183</v>
      </c>
      <c r="ZZ1529" s="1">
        <v>183.4</v>
      </c>
      <c r="ACG1529" s="1">
        <v>216</v>
      </c>
      <c r="ACH1529" s="1">
        <v>363</v>
      </c>
      <c r="ACI1529" s="1">
        <v>326</v>
      </c>
      <c r="AGS1529" s="1">
        <v>0</v>
      </c>
      <c r="AGT1529" s="1">
        <v>0</v>
      </c>
      <c r="AGU1529" s="1">
        <v>0</v>
      </c>
      <c r="AGV1529" s="1">
        <v>0</v>
      </c>
      <c r="AGW1529" s="1">
        <v>0</v>
      </c>
      <c r="AGX1529" s="1">
        <v>0</v>
      </c>
      <c r="AGY1529" s="1">
        <v>0</v>
      </c>
      <c r="AGZ1529" s="1">
        <v>0</v>
      </c>
      <c r="AHA1529" s="1">
        <v>0</v>
      </c>
      <c r="AHB1529" s="1">
        <v>0</v>
      </c>
      <c r="AHC1529" s="1">
        <v>1</v>
      </c>
      <c r="AHD1529" s="1">
        <v>0</v>
      </c>
      <c r="AHE1529" s="1">
        <v>0</v>
      </c>
      <c r="AHF1529" s="1">
        <v>0</v>
      </c>
      <c r="AHH1529" s="1">
        <v>0</v>
      </c>
      <c r="AHI1529" s="1">
        <v>0</v>
      </c>
      <c r="AHK1529" s="1">
        <v>0</v>
      </c>
      <c r="AHL1529" s="1">
        <v>0</v>
      </c>
      <c r="AHM1529" s="1">
        <v>0</v>
      </c>
      <c r="AHN1529" s="1">
        <v>0</v>
      </c>
      <c r="AHO1529" s="1">
        <v>0</v>
      </c>
      <c r="AHP1529" s="1">
        <v>0</v>
      </c>
      <c r="AHQ1529" s="1">
        <v>0</v>
      </c>
      <c r="AHR1529" s="1">
        <v>0</v>
      </c>
      <c r="AIM1529" s="1">
        <v>0</v>
      </c>
      <c r="AIN1529" s="1">
        <v>0</v>
      </c>
      <c r="AIO1529" s="1">
        <v>0</v>
      </c>
      <c r="AIR1529" s="1">
        <v>0</v>
      </c>
      <c r="AIT1529" s="1">
        <v>2</v>
      </c>
      <c r="AIU1529" s="1">
        <v>0</v>
      </c>
      <c r="AIV1529" s="1">
        <v>0</v>
      </c>
      <c r="AIW1529" s="1">
        <v>0</v>
      </c>
      <c r="AIX1529" s="1">
        <v>25</v>
      </c>
      <c r="AIY1529" s="1">
        <v>21</v>
      </c>
    </row>
    <row r="1530" spans="1:939" s="80" customFormat="1">
      <c r="B1530" s="80">
        <v>14</v>
      </c>
      <c r="C1530" s="80">
        <v>0</v>
      </c>
      <c r="Z1530" s="80">
        <v>0</v>
      </c>
      <c r="AA1530" s="80">
        <v>2</v>
      </c>
      <c r="AC1530" s="80">
        <v>0</v>
      </c>
      <c r="AE1530" s="80">
        <v>1</v>
      </c>
      <c r="AF1530" s="80">
        <v>0</v>
      </c>
      <c r="AG1530" s="80">
        <v>0</v>
      </c>
      <c r="AI1530" s="80">
        <v>130</v>
      </c>
      <c r="DR1530" s="80">
        <v>60</v>
      </c>
      <c r="HA1530" s="80">
        <v>0</v>
      </c>
      <c r="HT1530" s="80">
        <v>0</v>
      </c>
      <c r="IP1530" s="80">
        <v>97</v>
      </c>
      <c r="LX1530" s="80">
        <v>57</v>
      </c>
      <c r="PG1530" s="80">
        <v>16</v>
      </c>
      <c r="SP1530" s="80">
        <v>97.5</v>
      </c>
      <c r="VX1530" s="80">
        <v>1</v>
      </c>
      <c r="WQ1530" s="80">
        <v>0</v>
      </c>
      <c r="ZY1530" s="80">
        <v>183.8</v>
      </c>
      <c r="ACG1530" s="80">
        <v>192</v>
      </c>
      <c r="AGS1530" s="80">
        <v>0</v>
      </c>
      <c r="AGT1530" s="80">
        <v>0</v>
      </c>
      <c r="AGU1530" s="80">
        <v>0</v>
      </c>
      <c r="AGV1530" s="80">
        <v>0</v>
      </c>
      <c r="AGW1530" s="80">
        <v>0</v>
      </c>
      <c r="AGX1530" s="80">
        <v>0</v>
      </c>
      <c r="AGY1530" s="80">
        <v>0</v>
      </c>
      <c r="AGZ1530" s="80">
        <v>0</v>
      </c>
      <c r="AHA1530" s="80">
        <v>0</v>
      </c>
      <c r="AHB1530" s="80">
        <v>0</v>
      </c>
      <c r="AHC1530" s="80">
        <v>1</v>
      </c>
      <c r="AHD1530" s="80">
        <v>0</v>
      </c>
      <c r="AHE1530" s="80">
        <v>0</v>
      </c>
      <c r="AHF1530" s="80">
        <v>0</v>
      </c>
      <c r="AHH1530" s="80">
        <v>0</v>
      </c>
      <c r="AHI1530" s="80">
        <v>0</v>
      </c>
      <c r="AHK1530" s="80">
        <v>0</v>
      </c>
      <c r="AHL1530" s="80">
        <v>0</v>
      </c>
      <c r="AHM1530" s="80">
        <v>0</v>
      </c>
      <c r="AHN1530" s="80">
        <v>0</v>
      </c>
      <c r="AHO1530" s="80">
        <v>0</v>
      </c>
      <c r="AHP1530" s="80">
        <v>0</v>
      </c>
      <c r="AHQ1530" s="80">
        <v>0</v>
      </c>
      <c r="AHR1530" s="80">
        <v>0</v>
      </c>
      <c r="AIM1530" s="80">
        <v>0</v>
      </c>
      <c r="AIN1530" s="80">
        <v>0</v>
      </c>
      <c r="AIO1530" s="80">
        <v>0</v>
      </c>
      <c r="AIR1530" s="80">
        <v>0</v>
      </c>
      <c r="AIT1530" s="80">
        <v>1</v>
      </c>
      <c r="AIU1530" s="80">
        <v>0</v>
      </c>
      <c r="AIV1530" s="80">
        <v>0</v>
      </c>
      <c r="AIW1530" s="80">
        <v>0</v>
      </c>
      <c r="AIX1530" s="80">
        <v>32</v>
      </c>
    </row>
    <row r="1531" spans="1:939" s="1" customFormat="1">
      <c r="A1531" s="1">
        <v>320</v>
      </c>
      <c r="B1531" s="1">
        <v>1</v>
      </c>
      <c r="C1531" s="1">
        <v>1</v>
      </c>
      <c r="D1531" s="1" t="s">
        <v>4712</v>
      </c>
      <c r="O1531" s="1">
        <v>0</v>
      </c>
      <c r="Z1531" s="1">
        <v>0</v>
      </c>
      <c r="AA1531" s="1">
        <v>1</v>
      </c>
      <c r="AB1531" s="1" t="s">
        <v>9652</v>
      </c>
      <c r="AC1531" s="14">
        <v>0</v>
      </c>
      <c r="AE1531" s="1">
        <v>0</v>
      </c>
      <c r="AG1531" s="1">
        <v>0</v>
      </c>
      <c r="AI1531" s="1">
        <v>134</v>
      </c>
      <c r="AJ1531" s="1">
        <v>103</v>
      </c>
      <c r="DR1531" s="1">
        <v>79</v>
      </c>
      <c r="DS1531" s="1">
        <v>60</v>
      </c>
      <c r="HA1531" s="1">
        <v>2</v>
      </c>
      <c r="HB1531" s="1">
        <v>2</v>
      </c>
      <c r="HT1531" s="1">
        <v>1</v>
      </c>
      <c r="HU1531" s="1">
        <v>1</v>
      </c>
      <c r="IP1531" s="1">
        <v>95</v>
      </c>
      <c r="IQ1531" s="1">
        <v>95</v>
      </c>
      <c r="LX1531" s="1">
        <v>90</v>
      </c>
      <c r="LY1531" s="1">
        <v>74</v>
      </c>
      <c r="PG1531" s="1">
        <v>22</v>
      </c>
      <c r="PH1531" s="1">
        <v>16</v>
      </c>
      <c r="SP1531" s="1">
        <v>100.6</v>
      </c>
      <c r="SQ1531" s="1">
        <v>98.3</v>
      </c>
      <c r="VX1531" s="1">
        <v>2</v>
      </c>
      <c r="VY1531" s="1">
        <v>2</v>
      </c>
      <c r="WQ1531" s="1">
        <v>0</v>
      </c>
      <c r="WR1531" s="1">
        <v>0</v>
      </c>
      <c r="AGS1531" s="1">
        <v>0</v>
      </c>
      <c r="AGT1531" s="1">
        <v>0</v>
      </c>
      <c r="AGU1531" s="1">
        <v>0</v>
      </c>
      <c r="AGV1531" s="1">
        <v>0</v>
      </c>
      <c r="AGW1531" s="1">
        <v>0</v>
      </c>
      <c r="AGX1531" s="1">
        <v>0</v>
      </c>
      <c r="AGY1531" s="1">
        <v>0</v>
      </c>
      <c r="AGZ1531" s="1">
        <v>0</v>
      </c>
      <c r="AHA1531" s="1">
        <v>0</v>
      </c>
      <c r="AHB1531" s="1">
        <v>0</v>
      </c>
      <c r="AHC1531" s="1">
        <v>1</v>
      </c>
      <c r="AHD1531" s="1">
        <v>0</v>
      </c>
      <c r="AHE1531" s="1">
        <v>0</v>
      </c>
      <c r="AHF1531" s="1">
        <v>0</v>
      </c>
      <c r="AHH1531" s="1">
        <v>0</v>
      </c>
      <c r="AHI1531" s="1">
        <v>0</v>
      </c>
      <c r="AHK1531" s="1">
        <v>0</v>
      </c>
      <c r="AHL1531" s="1">
        <v>0</v>
      </c>
      <c r="AHM1531" s="1">
        <v>0</v>
      </c>
      <c r="AHN1531" s="1">
        <v>0</v>
      </c>
      <c r="AHO1531" s="1">
        <v>0</v>
      </c>
      <c r="AHP1531" s="1">
        <v>0</v>
      </c>
      <c r="AHQ1531" s="1">
        <v>0</v>
      </c>
      <c r="AHR1531" s="1">
        <v>1</v>
      </c>
      <c r="AIM1531" s="1">
        <v>0</v>
      </c>
      <c r="AIN1531" s="1">
        <v>0</v>
      </c>
      <c r="AIO1531" s="1">
        <v>0</v>
      </c>
      <c r="AIP1531" s="1">
        <v>0</v>
      </c>
      <c r="AIQ1531" s="1">
        <v>0</v>
      </c>
      <c r="AIR1531" s="1">
        <v>0</v>
      </c>
      <c r="AIS1531" s="1">
        <v>1</v>
      </c>
      <c r="AIT1531" s="3">
        <v>2</v>
      </c>
      <c r="AIV1531" s="1">
        <v>0</v>
      </c>
      <c r="AIW1531" s="1">
        <v>0</v>
      </c>
      <c r="AIX1531" s="1">
        <v>68</v>
      </c>
      <c r="AIY1531" s="1">
        <v>50</v>
      </c>
    </row>
    <row r="1532" spans="1:939" s="1" customFormat="1">
      <c r="B1532" s="1">
        <v>2</v>
      </c>
      <c r="C1532" s="1">
        <v>0</v>
      </c>
      <c r="Z1532" s="1">
        <v>0</v>
      </c>
      <c r="AA1532" s="1">
        <v>2</v>
      </c>
      <c r="AB1532" s="1" t="s">
        <v>9653</v>
      </c>
      <c r="AC1532" s="1">
        <v>0</v>
      </c>
      <c r="AE1532" s="1">
        <v>0</v>
      </c>
      <c r="AG1532" s="1">
        <v>0</v>
      </c>
      <c r="AI1532" s="1">
        <v>91</v>
      </c>
      <c r="AJ1532" s="1">
        <v>120</v>
      </c>
      <c r="DR1532" s="1">
        <v>53</v>
      </c>
      <c r="DS1532" s="1">
        <v>58</v>
      </c>
      <c r="HA1532" s="1">
        <v>2</v>
      </c>
      <c r="HB1532" s="1">
        <v>2</v>
      </c>
      <c r="HT1532" s="1">
        <v>1</v>
      </c>
      <c r="HU1532" s="1">
        <v>1</v>
      </c>
      <c r="IP1532" s="1">
        <v>99</v>
      </c>
      <c r="IQ1532" s="1">
        <v>99</v>
      </c>
      <c r="LX1532" s="1">
        <v>66</v>
      </c>
      <c r="LY1532" s="1">
        <v>64</v>
      </c>
      <c r="PG1532" s="1">
        <v>16</v>
      </c>
      <c r="PH1532" s="1">
        <v>16</v>
      </c>
      <c r="SP1532" s="1">
        <v>96.8</v>
      </c>
      <c r="SQ1532" s="1">
        <v>97.2</v>
      </c>
      <c r="VX1532" s="1">
        <v>2</v>
      </c>
      <c r="VY1532" s="1">
        <v>2</v>
      </c>
      <c r="WQ1532" s="1">
        <v>0</v>
      </c>
      <c r="WR1532" s="1">
        <v>0</v>
      </c>
      <c r="AGS1532" s="1">
        <v>1</v>
      </c>
      <c r="AGT1532" s="1">
        <v>0</v>
      </c>
      <c r="AGU1532" s="1">
        <v>0</v>
      </c>
      <c r="AGV1532" s="1">
        <v>1</v>
      </c>
      <c r="AGW1532" s="1">
        <v>0</v>
      </c>
      <c r="AGX1532" s="1">
        <v>0</v>
      </c>
      <c r="AGY1532" s="1">
        <v>0</v>
      </c>
      <c r="AGZ1532" s="1">
        <v>0</v>
      </c>
      <c r="AHA1532" s="1">
        <v>0</v>
      </c>
      <c r="AHB1532" s="1">
        <v>0</v>
      </c>
      <c r="AHC1532" s="1">
        <v>1</v>
      </c>
      <c r="AHD1532" s="1">
        <v>0</v>
      </c>
      <c r="AHE1532" s="1">
        <v>0</v>
      </c>
      <c r="AHF1532" s="1">
        <v>0</v>
      </c>
      <c r="AHH1532" s="1">
        <v>0</v>
      </c>
      <c r="AHI1532" s="1">
        <v>0</v>
      </c>
      <c r="AHK1532" s="1">
        <v>0</v>
      </c>
      <c r="AHL1532" s="1">
        <v>0</v>
      </c>
      <c r="AHM1532" s="1">
        <v>0</v>
      </c>
      <c r="AHN1532" s="1">
        <v>0</v>
      </c>
      <c r="AHO1532" s="1">
        <v>0</v>
      </c>
      <c r="AHP1532" s="1">
        <v>0</v>
      </c>
      <c r="AHQ1532" s="1">
        <v>0</v>
      </c>
      <c r="AHR1532" s="1">
        <v>0</v>
      </c>
      <c r="AIM1532" s="1">
        <v>0</v>
      </c>
      <c r="AIN1532" s="1">
        <v>0</v>
      </c>
      <c r="AIO1532" s="1">
        <v>0</v>
      </c>
      <c r="AIP1532" s="1">
        <v>0</v>
      </c>
      <c r="AIQ1532" s="1">
        <v>0</v>
      </c>
      <c r="AIR1532" s="1">
        <v>0</v>
      </c>
      <c r="AIT1532" s="3">
        <v>2</v>
      </c>
      <c r="AIV1532" s="1">
        <v>0</v>
      </c>
      <c r="AIW1532" s="1">
        <v>0</v>
      </c>
      <c r="AIX1532" s="1">
        <v>31</v>
      </c>
      <c r="AIY1532" s="1">
        <v>72</v>
      </c>
    </row>
    <row r="1533" spans="1:939" s="14" customFormat="1">
      <c r="B1533" s="14">
        <v>3</v>
      </c>
      <c r="C1533" s="14">
        <v>0</v>
      </c>
      <c r="Z1533" s="14">
        <v>0</v>
      </c>
      <c r="AA1533" s="14">
        <v>2</v>
      </c>
      <c r="AB1533" s="14" t="s">
        <v>9654</v>
      </c>
      <c r="AC1533" s="14">
        <v>0</v>
      </c>
      <c r="AE1533" s="14">
        <v>0</v>
      </c>
      <c r="AG1533" s="14">
        <v>0</v>
      </c>
      <c r="AI1533" s="14">
        <v>110</v>
      </c>
      <c r="AJ1533" s="14">
        <v>111</v>
      </c>
      <c r="DR1533" s="14">
        <v>64</v>
      </c>
      <c r="DS1533" s="14">
        <v>63</v>
      </c>
      <c r="HA1533" s="14">
        <v>0</v>
      </c>
      <c r="HB1533" s="14">
        <v>0</v>
      </c>
      <c r="HT1533" s="14">
        <v>0</v>
      </c>
      <c r="HU1533" s="14">
        <v>0</v>
      </c>
      <c r="IP1533" s="14">
        <v>95</v>
      </c>
      <c r="IQ1533" s="14">
        <v>98</v>
      </c>
      <c r="LX1533" s="14">
        <v>66</v>
      </c>
      <c r="LY1533" s="14">
        <v>81</v>
      </c>
      <c r="PG1533" s="14">
        <v>16</v>
      </c>
      <c r="PH1533" s="14">
        <v>16</v>
      </c>
      <c r="SP1533" s="14">
        <v>98</v>
      </c>
      <c r="SQ1533" s="14">
        <v>98.6</v>
      </c>
      <c r="VX1533" s="14">
        <v>1</v>
      </c>
      <c r="VY1533" s="14">
        <v>1</v>
      </c>
      <c r="WQ1533" s="14">
        <v>0</v>
      </c>
      <c r="WR1533" s="14">
        <v>0</v>
      </c>
      <c r="AGS1533" s="14">
        <v>1</v>
      </c>
      <c r="AGT1533" s="14">
        <v>0</v>
      </c>
      <c r="AGU1533" s="14">
        <v>0</v>
      </c>
      <c r="AGV1533" s="14">
        <v>1</v>
      </c>
      <c r="AGW1533" s="14">
        <v>0</v>
      </c>
      <c r="AGX1533" s="14">
        <v>0</v>
      </c>
      <c r="AGY1533" s="14">
        <v>0</v>
      </c>
      <c r="AGZ1533" s="14">
        <v>0</v>
      </c>
      <c r="AHA1533" s="14">
        <v>0</v>
      </c>
      <c r="AHB1533" s="14">
        <v>0</v>
      </c>
      <c r="AHC1533" s="14">
        <v>1</v>
      </c>
      <c r="AHD1533" s="14">
        <v>0</v>
      </c>
      <c r="AHE1533" s="14">
        <v>0</v>
      </c>
      <c r="AHF1533" s="14">
        <v>0</v>
      </c>
      <c r="AHH1533" s="14">
        <v>0</v>
      </c>
      <c r="AHI1533" s="14">
        <v>0</v>
      </c>
      <c r="AHK1533" s="14">
        <v>0</v>
      </c>
      <c r="AHL1533" s="14">
        <v>0</v>
      </c>
      <c r="AHM1533" s="14">
        <v>0</v>
      </c>
      <c r="AHN1533" s="14">
        <v>0</v>
      </c>
      <c r="AHO1533" s="14">
        <v>0</v>
      </c>
      <c r="AHP1533" s="14">
        <v>0</v>
      </c>
      <c r="AHQ1533" s="14">
        <v>0</v>
      </c>
      <c r="AHR1533" s="14">
        <v>0</v>
      </c>
      <c r="AIM1533" s="14">
        <v>0</v>
      </c>
      <c r="AIN1533" s="14">
        <v>0</v>
      </c>
      <c r="AIO1533" s="14">
        <v>0</v>
      </c>
      <c r="AIP1533" s="14">
        <v>0</v>
      </c>
      <c r="AIQ1533" s="14">
        <v>0</v>
      </c>
      <c r="AIR1533" s="14">
        <v>0</v>
      </c>
      <c r="AIT1533" s="60">
        <v>2</v>
      </c>
      <c r="AIV1533" s="14">
        <v>0</v>
      </c>
      <c r="AIW1533" s="14">
        <v>0</v>
      </c>
      <c r="AIX1533" s="14">
        <v>35</v>
      </c>
      <c r="AIY1533" s="14">
        <v>20</v>
      </c>
    </row>
    <row r="1534" spans="1:939" s="31" customFormat="1">
      <c r="B1534" s="31">
        <v>4</v>
      </c>
      <c r="C1534" s="31">
        <v>0</v>
      </c>
      <c r="Z1534" s="31">
        <v>0</v>
      </c>
      <c r="AA1534" s="31">
        <v>2</v>
      </c>
      <c r="AB1534" s="31" t="s">
        <v>9655</v>
      </c>
      <c r="AC1534" s="31">
        <v>0</v>
      </c>
      <c r="AE1534" s="31">
        <v>0</v>
      </c>
      <c r="AG1534" s="31">
        <v>0</v>
      </c>
      <c r="AGS1534" s="31">
        <v>0</v>
      </c>
      <c r="AGT1534" s="31">
        <v>0</v>
      </c>
      <c r="AGU1534" s="31">
        <v>0</v>
      </c>
      <c r="AGV1534" s="31">
        <v>0</v>
      </c>
      <c r="AGW1534" s="31">
        <v>0</v>
      </c>
      <c r="AGX1534" s="31">
        <v>0</v>
      </c>
      <c r="AGY1534" s="31">
        <v>0</v>
      </c>
      <c r="AGZ1534" s="31">
        <v>0</v>
      </c>
      <c r="AHA1534" s="31">
        <v>0</v>
      </c>
      <c r="AHB1534" s="31">
        <v>0</v>
      </c>
      <c r="AHC1534" s="31">
        <v>1</v>
      </c>
      <c r="AHD1534" s="31">
        <v>0</v>
      </c>
      <c r="AHE1534" s="31">
        <v>0</v>
      </c>
      <c r="AHF1534" s="31">
        <v>0</v>
      </c>
      <c r="AHH1534" s="31">
        <v>0</v>
      </c>
      <c r="AHI1534" s="31">
        <v>1</v>
      </c>
      <c r="AHK1534" s="31">
        <v>0</v>
      </c>
      <c r="AHL1534" s="31">
        <v>0</v>
      </c>
      <c r="AHM1534" s="31">
        <v>0</v>
      </c>
      <c r="AHN1534" s="31">
        <v>0</v>
      </c>
      <c r="AHO1534" s="31">
        <v>0</v>
      </c>
      <c r="AHP1534" s="31">
        <v>0</v>
      </c>
      <c r="AHQ1534" s="31">
        <v>0</v>
      </c>
      <c r="AHR1534" s="31">
        <v>0</v>
      </c>
      <c r="AIM1534" s="31">
        <v>0</v>
      </c>
      <c r="AIN1534" s="31">
        <v>0</v>
      </c>
      <c r="AIO1534" s="31">
        <v>0</v>
      </c>
      <c r="AIP1534" s="31">
        <v>0</v>
      </c>
      <c r="AIQ1534" s="31">
        <v>0</v>
      </c>
      <c r="AIR1534" s="31">
        <v>0</v>
      </c>
      <c r="AIT1534" s="84">
        <v>1</v>
      </c>
      <c r="AIV1534" s="31">
        <v>0</v>
      </c>
      <c r="AIW1534" s="31">
        <v>0</v>
      </c>
      <c r="AIX1534" s="31">
        <v>50</v>
      </c>
    </row>
    <row r="1535" spans="1:939" s="1" customFormat="1">
      <c r="A1535" s="1">
        <v>321</v>
      </c>
      <c r="B1535" s="1">
        <v>1</v>
      </c>
      <c r="C1535" s="1">
        <v>0</v>
      </c>
      <c r="Z1535" s="1">
        <v>0</v>
      </c>
      <c r="AA1535" s="1">
        <v>1</v>
      </c>
      <c r="AC1535" s="1">
        <v>0</v>
      </c>
      <c r="AE1535" s="1">
        <v>0</v>
      </c>
      <c r="AG1535" s="1">
        <v>0</v>
      </c>
      <c r="AI1535" s="1">
        <v>138</v>
      </c>
      <c r="DR1535" s="1">
        <v>56</v>
      </c>
      <c r="HA1535" s="1">
        <v>2</v>
      </c>
      <c r="HT1535" s="1">
        <v>0</v>
      </c>
      <c r="IP1535" s="1">
        <v>96</v>
      </c>
      <c r="LX1535" s="1">
        <v>70</v>
      </c>
      <c r="PG1535" s="1">
        <v>12</v>
      </c>
      <c r="SP1535" s="1">
        <v>96.3</v>
      </c>
      <c r="VX1535" s="1">
        <v>0</v>
      </c>
      <c r="WQ1535" s="1">
        <v>0</v>
      </c>
      <c r="AGS1535" s="1">
        <v>0</v>
      </c>
      <c r="AGT1535" s="1">
        <v>0</v>
      </c>
      <c r="AGU1535" s="1">
        <v>0</v>
      </c>
      <c r="AGV1535" s="1">
        <v>0</v>
      </c>
      <c r="AGW1535" s="1">
        <v>0</v>
      </c>
      <c r="AGX1535" s="1">
        <v>0</v>
      </c>
      <c r="AGY1535" s="1">
        <v>0</v>
      </c>
      <c r="AGZ1535" s="1">
        <v>0</v>
      </c>
      <c r="AHA1535" s="1">
        <v>0</v>
      </c>
      <c r="AHB1535" s="1">
        <v>0</v>
      </c>
      <c r="AHC1535" s="1">
        <v>1</v>
      </c>
      <c r="AHD1535" s="1">
        <v>0</v>
      </c>
      <c r="AHE1535" s="1">
        <v>0</v>
      </c>
      <c r="AHF1535" s="1">
        <v>0</v>
      </c>
      <c r="AHH1535" s="1">
        <v>0</v>
      </c>
      <c r="AHI1535" s="1">
        <v>0</v>
      </c>
      <c r="AHK1535" s="1">
        <v>0</v>
      </c>
      <c r="AHL1535" s="1">
        <v>0</v>
      </c>
      <c r="AHM1535" s="1">
        <v>0</v>
      </c>
      <c r="AHN1535" s="1">
        <v>0</v>
      </c>
      <c r="AHO1535" s="1">
        <v>0</v>
      </c>
      <c r="AHP1535" s="1">
        <v>0</v>
      </c>
      <c r="AHQ1535" s="1">
        <v>0</v>
      </c>
      <c r="AHR1535" s="1">
        <v>8</v>
      </c>
      <c r="AIM1535" s="1">
        <v>0</v>
      </c>
      <c r="AIN1535" s="1">
        <v>0</v>
      </c>
      <c r="AIO1535" s="1">
        <v>0</v>
      </c>
      <c r="AIP1535" s="1">
        <v>1</v>
      </c>
      <c r="AIQ1535" s="1">
        <v>1</v>
      </c>
      <c r="AIR1535" s="1">
        <v>1</v>
      </c>
      <c r="AIS1535" s="1">
        <v>1</v>
      </c>
      <c r="AIT1535" s="3">
        <v>1</v>
      </c>
      <c r="AIV1535" s="1">
        <v>0</v>
      </c>
      <c r="AIW1535" s="1">
        <v>0</v>
      </c>
      <c r="AIX1535" s="1">
        <v>134</v>
      </c>
    </row>
    <row r="1536" spans="1:939" s="1" customFormat="1">
      <c r="B1536" s="1">
        <v>2</v>
      </c>
      <c r="C1536" s="1">
        <v>0</v>
      </c>
      <c r="Z1536" s="1">
        <v>0</v>
      </c>
      <c r="AA1536" s="1">
        <v>1</v>
      </c>
      <c r="AB1536" s="1" t="s">
        <v>9656</v>
      </c>
      <c r="AC1536" s="1">
        <v>0</v>
      </c>
      <c r="AE1536" s="1">
        <v>6</v>
      </c>
      <c r="AF1536" s="1">
        <v>0</v>
      </c>
      <c r="AG1536" s="1">
        <v>0</v>
      </c>
      <c r="AI1536" s="1">
        <v>118</v>
      </c>
      <c r="AJ1536" s="1">
        <v>132</v>
      </c>
      <c r="DR1536" s="1">
        <v>62</v>
      </c>
      <c r="DS1536" s="1">
        <v>64</v>
      </c>
      <c r="HA1536" s="1">
        <v>2</v>
      </c>
      <c r="HB1536" s="1">
        <v>2</v>
      </c>
      <c r="HT1536" s="1">
        <v>0</v>
      </c>
      <c r="HU1536" s="1">
        <v>0</v>
      </c>
      <c r="IP1536" s="1">
        <v>97</v>
      </c>
      <c r="IQ1536" s="1">
        <v>98</v>
      </c>
      <c r="LX1536" s="1">
        <v>70</v>
      </c>
      <c r="LY1536" s="1">
        <v>66</v>
      </c>
      <c r="PG1536" s="1">
        <v>18</v>
      </c>
      <c r="PH1536" s="1">
        <v>18</v>
      </c>
      <c r="SP1536" s="1">
        <v>97.8</v>
      </c>
      <c r="SQ1536" s="1">
        <v>98.6</v>
      </c>
      <c r="VX1536" s="1">
        <v>0</v>
      </c>
      <c r="VY1536" s="1">
        <v>0</v>
      </c>
      <c r="WQ1536" s="1">
        <v>0</v>
      </c>
      <c r="WR1536" s="1">
        <v>0</v>
      </c>
      <c r="AGS1536" s="1">
        <v>1</v>
      </c>
      <c r="AGT1536" s="1">
        <v>0</v>
      </c>
      <c r="AGU1536" s="1">
        <v>0</v>
      </c>
      <c r="AGV1536" s="1">
        <v>1</v>
      </c>
      <c r="AGW1536" s="1">
        <v>0</v>
      </c>
      <c r="AGX1536" s="1">
        <v>0</v>
      </c>
      <c r="AGY1536" s="1">
        <v>0</v>
      </c>
      <c r="AGZ1536" s="1">
        <v>2</v>
      </c>
      <c r="AHA1536" s="1">
        <v>0</v>
      </c>
      <c r="AHB1536" s="1">
        <v>0</v>
      </c>
      <c r="AHC1536" s="1">
        <v>1</v>
      </c>
      <c r="AHD1536" s="1">
        <v>0</v>
      </c>
      <c r="AHE1536" s="1">
        <v>0</v>
      </c>
      <c r="AHF1536" s="1">
        <v>0</v>
      </c>
      <c r="AHH1536" s="1">
        <v>0</v>
      </c>
      <c r="AHI1536" s="1">
        <v>0</v>
      </c>
      <c r="AHK1536" s="1">
        <v>0</v>
      </c>
      <c r="AHL1536" s="1">
        <v>0</v>
      </c>
      <c r="AHM1536" s="1">
        <v>0</v>
      </c>
      <c r="AHN1536" s="1">
        <v>0</v>
      </c>
      <c r="AHO1536" s="1">
        <v>0</v>
      </c>
      <c r="AHP1536" s="1">
        <v>0</v>
      </c>
      <c r="AHQ1536" s="1">
        <v>0</v>
      </c>
      <c r="AHR1536" s="1">
        <v>4.5</v>
      </c>
      <c r="AIM1536" s="1">
        <v>0</v>
      </c>
      <c r="AIN1536" s="1">
        <v>0</v>
      </c>
      <c r="AIO1536" s="1">
        <v>0</v>
      </c>
      <c r="AIT1536" s="3">
        <v>2</v>
      </c>
      <c r="AIV1536" s="1">
        <v>0</v>
      </c>
      <c r="AIW1536" s="1">
        <v>0</v>
      </c>
      <c r="AIX1536" s="1">
        <v>30</v>
      </c>
      <c r="AIY1536" s="1">
        <v>30</v>
      </c>
    </row>
    <row r="1537" spans="1:939" s="18" customFormat="1">
      <c r="B1537" s="18">
        <v>3</v>
      </c>
      <c r="C1537" s="18">
        <v>0</v>
      </c>
      <c r="Z1537" s="18">
        <v>0</v>
      </c>
      <c r="AA1537" s="18">
        <v>1</v>
      </c>
      <c r="AC1537" s="18">
        <v>0</v>
      </c>
      <c r="AE1537" s="18">
        <v>2</v>
      </c>
      <c r="AF1537" s="18">
        <v>0</v>
      </c>
      <c r="AG1537" s="18">
        <v>0</v>
      </c>
      <c r="AI1537" s="18">
        <v>128</v>
      </c>
      <c r="AJ1537" s="18">
        <v>122</v>
      </c>
      <c r="DR1537" s="18">
        <v>64</v>
      </c>
      <c r="DS1537" s="18">
        <v>60</v>
      </c>
      <c r="HA1537" s="18">
        <v>0</v>
      </c>
      <c r="HB1537" s="18">
        <v>0</v>
      </c>
      <c r="HT1537" s="18">
        <v>0</v>
      </c>
      <c r="HU1537" s="18">
        <v>0</v>
      </c>
      <c r="IP1537" s="18">
        <v>97</v>
      </c>
      <c r="IQ1537" s="18">
        <v>98</v>
      </c>
      <c r="LX1537" s="18">
        <v>66</v>
      </c>
      <c r="LY1537" s="18">
        <v>72</v>
      </c>
      <c r="PG1537" s="18">
        <v>18</v>
      </c>
      <c r="PH1537" s="18">
        <v>18</v>
      </c>
      <c r="SP1537" s="18">
        <v>98</v>
      </c>
      <c r="SQ1537" s="18">
        <v>98.2</v>
      </c>
      <c r="VX1537" s="18">
        <v>0</v>
      </c>
      <c r="VY1537" s="18">
        <v>0</v>
      </c>
      <c r="WQ1537" s="18">
        <v>0</v>
      </c>
      <c r="WR1537" s="18">
        <v>0</v>
      </c>
      <c r="AGS1537" s="18">
        <v>1</v>
      </c>
      <c r="AGT1537" s="18">
        <v>0</v>
      </c>
      <c r="AGU1537" s="18">
        <v>0</v>
      </c>
      <c r="AGV1537" s="18">
        <v>1</v>
      </c>
      <c r="AGW1537" s="18">
        <v>0</v>
      </c>
      <c r="AGX1537" s="18">
        <v>0</v>
      </c>
      <c r="AGY1537" s="18">
        <v>0</v>
      </c>
      <c r="AGZ1537" s="18">
        <v>0</v>
      </c>
      <c r="AHA1537" s="18">
        <v>0</v>
      </c>
      <c r="AHB1537" s="18">
        <v>0</v>
      </c>
      <c r="AHC1537" s="18">
        <v>1</v>
      </c>
      <c r="AHD1537" s="18">
        <v>0</v>
      </c>
      <c r="AHE1537" s="18">
        <v>0</v>
      </c>
      <c r="AHF1537" s="18">
        <v>0</v>
      </c>
      <c r="AHH1537" s="18">
        <v>0</v>
      </c>
      <c r="AHI1537" s="18">
        <v>0</v>
      </c>
      <c r="AHK1537" s="18">
        <v>0</v>
      </c>
      <c r="AHL1537" s="18">
        <v>0</v>
      </c>
      <c r="AHM1537" s="18">
        <v>0</v>
      </c>
      <c r="AHN1537" s="18">
        <v>0</v>
      </c>
      <c r="AHO1537" s="18">
        <v>0</v>
      </c>
      <c r="AHP1537" s="18">
        <v>0</v>
      </c>
      <c r="AHQ1537" s="18">
        <v>0</v>
      </c>
      <c r="AHR1537" s="18">
        <v>0</v>
      </c>
      <c r="AIM1537" s="18">
        <v>0</v>
      </c>
      <c r="AIN1537" s="18">
        <v>0</v>
      </c>
      <c r="AIO1537" s="18">
        <v>0</v>
      </c>
      <c r="AIT1537" s="79">
        <v>2</v>
      </c>
      <c r="AIV1537" s="18">
        <v>0</v>
      </c>
      <c r="AIW1537" s="18">
        <v>0</v>
      </c>
      <c r="AIX1537" s="18">
        <v>35</v>
      </c>
      <c r="AIY1537" s="18">
        <v>60</v>
      </c>
    </row>
    <row r="1538" spans="1:939" s="1" customFormat="1">
      <c r="A1538" s="1">
        <v>322</v>
      </c>
      <c r="B1538" s="1">
        <v>1</v>
      </c>
      <c r="C1538" s="1">
        <v>0</v>
      </c>
      <c r="Z1538" s="1">
        <v>0</v>
      </c>
      <c r="AA1538" s="1">
        <v>2</v>
      </c>
      <c r="AB1538" s="1" t="s">
        <v>9657</v>
      </c>
      <c r="AC1538" s="1">
        <v>0</v>
      </c>
      <c r="AE1538" s="1">
        <v>0</v>
      </c>
      <c r="AG1538" s="1">
        <v>0</v>
      </c>
      <c r="AGS1538" s="1">
        <v>0</v>
      </c>
      <c r="AGT1538" s="1">
        <v>0</v>
      </c>
      <c r="AGU1538" s="1">
        <v>0</v>
      </c>
      <c r="AGV1538" s="1">
        <v>0</v>
      </c>
      <c r="AGW1538" s="1">
        <v>0</v>
      </c>
      <c r="AGX1538" s="1">
        <v>0</v>
      </c>
      <c r="AGY1538" s="1">
        <v>0</v>
      </c>
      <c r="AGZ1538" s="1">
        <v>0</v>
      </c>
      <c r="AHA1538" s="1">
        <v>0</v>
      </c>
      <c r="AHB1538" s="1">
        <v>0</v>
      </c>
      <c r="AHC1538" s="1">
        <v>1</v>
      </c>
      <c r="AHD1538" s="1">
        <v>0</v>
      </c>
      <c r="AHE1538" s="1">
        <v>0</v>
      </c>
      <c r="AHF1538" s="1">
        <v>0</v>
      </c>
      <c r="AHH1538" s="1">
        <v>0</v>
      </c>
      <c r="AHI1538" s="1">
        <v>0</v>
      </c>
      <c r="AHK1538" s="1">
        <v>0</v>
      </c>
      <c r="AHL1538" s="1">
        <v>0</v>
      </c>
      <c r="AHM1538" s="1">
        <v>0</v>
      </c>
      <c r="AHN1538" s="1">
        <v>0</v>
      </c>
      <c r="AHO1538" s="1">
        <v>0</v>
      </c>
      <c r="AHP1538" s="1">
        <v>0</v>
      </c>
      <c r="AHQ1538" s="1">
        <v>0</v>
      </c>
      <c r="AHR1538" s="1">
        <v>0</v>
      </c>
      <c r="AIM1538" s="1">
        <v>2</v>
      </c>
      <c r="AIN1538" s="1">
        <v>0</v>
      </c>
      <c r="AIO1538" s="1">
        <v>0</v>
      </c>
      <c r="AIP1538" s="1">
        <v>1</v>
      </c>
      <c r="AIQ1538" s="1">
        <v>1</v>
      </c>
      <c r="AIR1538" s="1">
        <v>1</v>
      </c>
      <c r="AIS1538" s="1">
        <v>1</v>
      </c>
      <c r="AIT1538" s="3">
        <v>0</v>
      </c>
      <c r="AIU1538" s="1">
        <v>0</v>
      </c>
      <c r="AIV1538" s="1">
        <v>0</v>
      </c>
      <c r="AIW1538" s="1">
        <v>0</v>
      </c>
    </row>
    <row r="1539" spans="1:939" s="1" customFormat="1">
      <c r="B1539" s="1">
        <v>2</v>
      </c>
      <c r="C1539" s="1">
        <v>1</v>
      </c>
      <c r="D1539" s="1" t="s">
        <v>6191</v>
      </c>
      <c r="O1539" s="1">
        <v>1</v>
      </c>
      <c r="Z1539" s="1">
        <v>0</v>
      </c>
      <c r="AA1539" s="1">
        <v>0</v>
      </c>
      <c r="AB1539" s="1" t="s">
        <v>9658</v>
      </c>
      <c r="AC1539" s="1">
        <v>0</v>
      </c>
      <c r="AE1539" s="1">
        <v>0</v>
      </c>
      <c r="AG1539" s="1">
        <v>0</v>
      </c>
      <c r="AI1539" s="1">
        <v>154</v>
      </c>
      <c r="AJ1539" s="1">
        <v>134</v>
      </c>
      <c r="DR1539" s="1">
        <v>96</v>
      </c>
      <c r="DS1539" s="1">
        <v>66</v>
      </c>
      <c r="HA1539" s="1">
        <v>2</v>
      </c>
      <c r="HB1539" s="1">
        <v>2</v>
      </c>
      <c r="HT1539" s="1">
        <v>0</v>
      </c>
      <c r="HU1539" s="1">
        <v>0</v>
      </c>
      <c r="IP1539" s="1">
        <v>99</v>
      </c>
      <c r="IQ1539" s="1">
        <v>100</v>
      </c>
      <c r="LX1539" s="1">
        <v>107</v>
      </c>
      <c r="LY1539" s="1">
        <v>95</v>
      </c>
      <c r="PG1539" s="1">
        <v>18</v>
      </c>
      <c r="PH1539" s="1">
        <v>20</v>
      </c>
      <c r="SP1539" s="1">
        <v>97.1</v>
      </c>
      <c r="SQ1539" s="1">
        <v>98.6</v>
      </c>
      <c r="VX1539" s="1">
        <v>1</v>
      </c>
      <c r="VY1539" s="1">
        <v>1</v>
      </c>
      <c r="WQ1539" s="1">
        <v>0</v>
      </c>
      <c r="WR1539" s="1">
        <v>0</v>
      </c>
      <c r="ZY1539" s="1">
        <v>342</v>
      </c>
      <c r="ZZ1539" s="1">
        <v>337</v>
      </c>
      <c r="AAY1539" s="1">
        <v>24</v>
      </c>
      <c r="ABB1539" s="1">
        <v>10.5</v>
      </c>
      <c r="ABE1539" s="1">
        <v>31</v>
      </c>
      <c r="ABU1539" s="1">
        <v>141</v>
      </c>
      <c r="ABX1539" s="1">
        <v>3.8</v>
      </c>
      <c r="ACA1539" s="1">
        <v>105</v>
      </c>
      <c r="ACD1539" s="1">
        <v>1.05</v>
      </c>
      <c r="ACG1539" s="1">
        <v>99</v>
      </c>
      <c r="ACQ1539" s="1">
        <v>19</v>
      </c>
      <c r="ACT1539" s="1">
        <v>0.6</v>
      </c>
      <c r="ACW1539" s="1">
        <v>16</v>
      </c>
      <c r="AGS1539" s="1">
        <v>1</v>
      </c>
      <c r="AGT1539" s="1">
        <v>0</v>
      </c>
      <c r="AGU1539" s="1">
        <v>1</v>
      </c>
      <c r="AGV1539" s="1">
        <v>0</v>
      </c>
      <c r="AGW1539" s="1">
        <v>0</v>
      </c>
      <c r="AGX1539" s="1">
        <v>0</v>
      </c>
      <c r="AGY1539" s="1">
        <v>0</v>
      </c>
      <c r="AGZ1539" s="1">
        <v>1</v>
      </c>
      <c r="AHA1539" s="1">
        <v>0</v>
      </c>
      <c r="AHB1539" s="1">
        <v>0</v>
      </c>
      <c r="AHC1539" s="1">
        <v>1</v>
      </c>
      <c r="AHD1539" s="1">
        <v>0</v>
      </c>
      <c r="AHE1539" s="1">
        <v>0</v>
      </c>
      <c r="AHF1539" s="1">
        <v>0</v>
      </c>
      <c r="AHH1539" s="1">
        <v>0</v>
      </c>
      <c r="AHI1539" s="1">
        <v>0</v>
      </c>
      <c r="AHK1539" s="1">
        <v>0</v>
      </c>
      <c r="AHL1539" s="1">
        <v>0</v>
      </c>
      <c r="AHM1539" s="1">
        <v>0</v>
      </c>
      <c r="AHN1539" s="1">
        <v>0</v>
      </c>
      <c r="AHO1539" s="1">
        <v>0</v>
      </c>
      <c r="AHP1539" s="1">
        <v>0</v>
      </c>
      <c r="AHQ1539" s="1">
        <v>0</v>
      </c>
      <c r="AHR1539" s="1">
        <v>0</v>
      </c>
      <c r="AIN1539" s="1">
        <v>0</v>
      </c>
      <c r="AIO1539" s="1">
        <v>0</v>
      </c>
      <c r="AIT1539" s="3">
        <v>2</v>
      </c>
      <c r="AIU1539" s="1">
        <v>0</v>
      </c>
      <c r="AIV1539" s="1">
        <v>0</v>
      </c>
      <c r="AIW1539" s="1">
        <v>0</v>
      </c>
      <c r="AIX1539" s="1">
        <v>57</v>
      </c>
      <c r="AIY1539" s="1">
        <v>46</v>
      </c>
    </row>
    <row r="1540" spans="1:939" s="1" customFormat="1">
      <c r="B1540" s="1">
        <v>3</v>
      </c>
      <c r="C1540" s="1">
        <v>1</v>
      </c>
      <c r="D1540" s="1" t="s">
        <v>5913</v>
      </c>
      <c r="E1540" s="1" t="s">
        <v>6191</v>
      </c>
      <c r="O1540" s="1">
        <v>1</v>
      </c>
      <c r="P1540" s="1">
        <v>1</v>
      </c>
      <c r="Z1540" s="1">
        <v>0</v>
      </c>
      <c r="AA1540" s="1">
        <v>1</v>
      </c>
      <c r="AB1540" s="1" t="s">
        <v>9659</v>
      </c>
      <c r="AC1540" s="1">
        <v>0</v>
      </c>
      <c r="AE1540" s="1">
        <v>0</v>
      </c>
      <c r="AG1540" s="1">
        <v>0</v>
      </c>
      <c r="AI1540" s="1">
        <v>118</v>
      </c>
      <c r="AJ1540" s="1">
        <v>100</v>
      </c>
      <c r="DR1540" s="1">
        <v>64</v>
      </c>
      <c r="DS1540" s="1">
        <v>64</v>
      </c>
      <c r="HA1540" s="1">
        <v>2</v>
      </c>
      <c r="HB1540" s="1">
        <v>2</v>
      </c>
      <c r="HT1540" s="1">
        <v>0</v>
      </c>
      <c r="HU1540" s="1">
        <v>0</v>
      </c>
      <c r="IP1540" s="1">
        <v>98</v>
      </c>
      <c r="IQ1540" s="1">
        <v>98</v>
      </c>
      <c r="LX1540" s="1">
        <v>90</v>
      </c>
      <c r="LY1540" s="1">
        <v>98</v>
      </c>
      <c r="PG1540" s="1">
        <v>18</v>
      </c>
      <c r="PH1540" s="1">
        <v>20</v>
      </c>
      <c r="SP1540" s="1">
        <v>99.3</v>
      </c>
      <c r="SQ1540" s="1">
        <v>96.8</v>
      </c>
      <c r="VX1540" s="1">
        <v>1</v>
      </c>
      <c r="VY1540" s="1">
        <v>1</v>
      </c>
      <c r="WQ1540" s="1">
        <v>0</v>
      </c>
      <c r="WR1540" s="1">
        <v>0</v>
      </c>
      <c r="ZY1540" s="1">
        <v>333</v>
      </c>
      <c r="ZZ1540" s="1">
        <v>334.5</v>
      </c>
      <c r="AAY1540" s="1">
        <v>25</v>
      </c>
      <c r="AAZ1540" s="1">
        <v>24</v>
      </c>
      <c r="ABB1540" s="1">
        <v>12.2</v>
      </c>
      <c r="ABE1540" s="1">
        <v>36</v>
      </c>
      <c r="ABU1540" s="1">
        <v>140</v>
      </c>
      <c r="ABV1540" s="1">
        <v>141</v>
      </c>
      <c r="ABX1540" s="1">
        <v>3.5</v>
      </c>
      <c r="ABY1540" s="1">
        <v>3.5</v>
      </c>
      <c r="ACA1540" s="1">
        <v>103</v>
      </c>
      <c r="ACB1540" s="1">
        <v>99</v>
      </c>
      <c r="ACD1540" s="1">
        <v>1.18</v>
      </c>
      <c r="ACE1540" s="1">
        <v>9.1999999999999993</v>
      </c>
      <c r="ACG1540" s="1">
        <v>96</v>
      </c>
      <c r="ACH1540" s="1">
        <v>73</v>
      </c>
      <c r="ACQ1540" s="1">
        <v>25</v>
      </c>
      <c r="ACR1540" s="1">
        <v>24</v>
      </c>
      <c r="ACT1540" s="1">
        <v>0.9</v>
      </c>
      <c r="ACU1540" s="1">
        <v>0.88</v>
      </c>
      <c r="ACW1540" s="1">
        <v>16</v>
      </c>
      <c r="ACX1540" s="1">
        <v>18</v>
      </c>
      <c r="ADR1540" s="1">
        <v>2.1</v>
      </c>
      <c r="AGS1540" s="1">
        <v>1</v>
      </c>
      <c r="AGT1540" s="1">
        <v>0</v>
      </c>
      <c r="AGU1540" s="1">
        <v>1</v>
      </c>
      <c r="AGV1540" s="1">
        <v>0</v>
      </c>
      <c r="AGW1540" s="1">
        <v>0</v>
      </c>
      <c r="AGX1540" s="1">
        <v>0</v>
      </c>
      <c r="AGY1540" s="1">
        <v>0</v>
      </c>
      <c r="AGZ1540" s="1">
        <v>1</v>
      </c>
      <c r="AHA1540" s="1">
        <v>0</v>
      </c>
      <c r="AHB1540" s="1">
        <v>0</v>
      </c>
      <c r="AHC1540" s="1">
        <v>1</v>
      </c>
      <c r="AHD1540" s="1">
        <v>0</v>
      </c>
      <c r="AHE1540" s="1">
        <v>0</v>
      </c>
      <c r="AHF1540" s="1">
        <v>0</v>
      </c>
      <c r="AHH1540" s="1">
        <v>0</v>
      </c>
      <c r="AHI1540" s="1">
        <v>0</v>
      </c>
      <c r="AHK1540" s="1">
        <v>0</v>
      </c>
      <c r="AHL1540" s="1">
        <v>0</v>
      </c>
      <c r="AHM1540" s="1">
        <v>0</v>
      </c>
      <c r="AHN1540" s="1">
        <v>0</v>
      </c>
      <c r="AHO1540" s="1">
        <v>0</v>
      </c>
      <c r="AHP1540" s="1">
        <v>0</v>
      </c>
      <c r="AHQ1540" s="1">
        <v>0</v>
      </c>
      <c r="AHR1540" s="1">
        <v>0</v>
      </c>
      <c r="AIN1540" s="1">
        <v>0</v>
      </c>
      <c r="AIO1540" s="1">
        <v>0</v>
      </c>
      <c r="AIT1540" s="3">
        <v>1</v>
      </c>
      <c r="AIU1540" s="1">
        <v>1</v>
      </c>
      <c r="AIV1540" s="1">
        <v>0</v>
      </c>
      <c r="AIW1540" s="1">
        <v>0</v>
      </c>
      <c r="AIX1540" s="1">
        <v>66</v>
      </c>
      <c r="AJB1540" s="1">
        <v>40</v>
      </c>
    </row>
    <row r="1541" spans="1:939" s="1" customFormat="1">
      <c r="B1541" s="1">
        <v>4</v>
      </c>
      <c r="C1541" s="1">
        <v>1</v>
      </c>
      <c r="D1541" s="1" t="s">
        <v>5913</v>
      </c>
      <c r="O1541" s="1">
        <v>1</v>
      </c>
      <c r="Z1541" s="1">
        <v>0</v>
      </c>
      <c r="AA1541" s="1">
        <v>1</v>
      </c>
      <c r="AC1541" s="1">
        <v>0</v>
      </c>
      <c r="AE1541" s="1">
        <v>0</v>
      </c>
      <c r="AG1541" s="1">
        <v>0</v>
      </c>
      <c r="AI1541" s="1">
        <v>132</v>
      </c>
      <c r="AJ1541" s="1">
        <v>134</v>
      </c>
      <c r="DR1541" s="1">
        <v>88</v>
      </c>
      <c r="DS1541" s="1">
        <v>86</v>
      </c>
      <c r="HA1541" s="1">
        <v>2</v>
      </c>
      <c r="HB1541" s="1">
        <v>2</v>
      </c>
      <c r="HT1541" s="1">
        <v>0</v>
      </c>
      <c r="HU1541" s="1">
        <v>0</v>
      </c>
      <c r="IP1541" s="1">
        <v>98</v>
      </c>
      <c r="IQ1541" s="1">
        <v>98</v>
      </c>
      <c r="LX1541" s="1">
        <v>101</v>
      </c>
      <c r="LY1541" s="1">
        <v>96</v>
      </c>
      <c r="PG1541" s="1">
        <v>18</v>
      </c>
      <c r="PH1541" s="1">
        <v>18</v>
      </c>
      <c r="SP1541" s="1">
        <v>97.1</v>
      </c>
      <c r="SQ1541" s="1">
        <v>97.5</v>
      </c>
      <c r="VX1541" s="1">
        <v>1</v>
      </c>
      <c r="VY1541" s="1">
        <v>1</v>
      </c>
      <c r="WQ1541" s="1">
        <v>0</v>
      </c>
      <c r="WR1541" s="1">
        <v>0</v>
      </c>
      <c r="ZY1541" s="1">
        <v>329</v>
      </c>
      <c r="ZZ1541" s="1">
        <v>333</v>
      </c>
      <c r="AAY1541" s="1">
        <v>25</v>
      </c>
      <c r="ABU1541" s="1">
        <v>141</v>
      </c>
      <c r="ABX1541" s="1">
        <v>3.7</v>
      </c>
      <c r="ACA1541" s="1">
        <v>96</v>
      </c>
      <c r="ACD1541" s="1">
        <v>9.3000000000000007</v>
      </c>
      <c r="ACG1541" s="1">
        <v>105</v>
      </c>
      <c r="ACQ1541" s="1">
        <v>24</v>
      </c>
      <c r="ACT1541" s="1">
        <v>0.96</v>
      </c>
      <c r="ACW1541" s="1">
        <v>20</v>
      </c>
      <c r="AGS1541" s="1">
        <v>1</v>
      </c>
      <c r="AGT1541" s="1">
        <v>0</v>
      </c>
      <c r="AGU1541" s="1">
        <v>1</v>
      </c>
      <c r="AGV1541" s="1">
        <v>0</v>
      </c>
      <c r="AGW1541" s="1">
        <v>0</v>
      </c>
      <c r="AGX1541" s="1">
        <v>0</v>
      </c>
      <c r="AGY1541" s="1">
        <v>0</v>
      </c>
      <c r="AGZ1541" s="1">
        <v>1</v>
      </c>
      <c r="AHA1541" s="1">
        <v>0</v>
      </c>
      <c r="AHB1541" s="1">
        <v>0</v>
      </c>
      <c r="AHC1541" s="1">
        <v>1</v>
      </c>
      <c r="AHD1541" s="1">
        <v>0</v>
      </c>
      <c r="AHE1541" s="1">
        <v>1</v>
      </c>
      <c r="AHF1541" s="1">
        <v>0</v>
      </c>
      <c r="AHH1541" s="1">
        <v>0</v>
      </c>
      <c r="AHI1541" s="1">
        <v>0</v>
      </c>
      <c r="AHK1541" s="1">
        <v>0</v>
      </c>
      <c r="AHL1541" s="1">
        <v>0</v>
      </c>
      <c r="AHM1541" s="1">
        <v>0</v>
      </c>
      <c r="AHN1541" s="1">
        <v>0</v>
      </c>
      <c r="AHO1541" s="1">
        <v>0</v>
      </c>
      <c r="AHP1541" s="1">
        <v>0</v>
      </c>
      <c r="AHQ1541" s="1">
        <v>0</v>
      </c>
      <c r="AHR1541" s="1">
        <v>1</v>
      </c>
      <c r="AIN1541" s="1">
        <v>0</v>
      </c>
      <c r="AIO1541" s="1">
        <v>0</v>
      </c>
      <c r="AIT1541" s="3">
        <v>1</v>
      </c>
      <c r="AIU1541" s="1">
        <v>1</v>
      </c>
      <c r="AIV1541" s="1">
        <v>0</v>
      </c>
      <c r="AIW1541" s="1">
        <v>0</v>
      </c>
      <c r="AIX1541" s="1">
        <v>44</v>
      </c>
      <c r="AJB1541" s="1">
        <v>36</v>
      </c>
    </row>
    <row r="1542" spans="1:939" s="1" customFormat="1">
      <c r="B1542" s="1">
        <v>5</v>
      </c>
      <c r="C1542" s="1">
        <v>0</v>
      </c>
      <c r="Z1542" s="1">
        <v>0</v>
      </c>
      <c r="AA1542" s="1">
        <v>1</v>
      </c>
      <c r="AC1542" s="1">
        <v>0</v>
      </c>
      <c r="AE1542" s="1">
        <v>0</v>
      </c>
      <c r="AG1542" s="1">
        <v>0</v>
      </c>
      <c r="AI1542" s="1">
        <v>137</v>
      </c>
      <c r="AJ1542" s="1">
        <v>130</v>
      </c>
      <c r="DR1542" s="1">
        <v>50</v>
      </c>
      <c r="DS1542" s="1">
        <v>60</v>
      </c>
      <c r="HA1542" s="1">
        <v>2</v>
      </c>
      <c r="HB1542" s="1">
        <v>2</v>
      </c>
      <c r="HT1542" s="1">
        <v>1</v>
      </c>
      <c r="HU1542" s="1">
        <v>0</v>
      </c>
      <c r="IP1542" s="1">
        <v>99</v>
      </c>
      <c r="IQ1542" s="1">
        <v>99</v>
      </c>
      <c r="LX1542" s="1">
        <v>98</v>
      </c>
      <c r="LY1542" s="1">
        <v>106</v>
      </c>
      <c r="PG1542" s="1">
        <v>18</v>
      </c>
      <c r="PH1542" s="1">
        <v>18</v>
      </c>
      <c r="SP1542" s="1">
        <v>97.7</v>
      </c>
      <c r="SQ1542" s="1">
        <v>97.8</v>
      </c>
      <c r="VX1542" s="1">
        <v>1</v>
      </c>
      <c r="VY1542" s="1">
        <v>1</v>
      </c>
      <c r="WQ1542" s="1">
        <v>0</v>
      </c>
      <c r="WR1542" s="1">
        <v>0</v>
      </c>
      <c r="ZY1542" s="1">
        <v>326.5</v>
      </c>
      <c r="ZZ1542" s="1">
        <v>330.5</v>
      </c>
      <c r="AAY1542" s="1">
        <v>30</v>
      </c>
      <c r="ABB1542" s="1">
        <v>12.6</v>
      </c>
      <c r="ABE1542" s="1">
        <v>37</v>
      </c>
      <c r="ABU1542" s="1">
        <v>140</v>
      </c>
      <c r="ABX1542" s="1">
        <v>3.6</v>
      </c>
      <c r="ACA1542" s="1">
        <v>99</v>
      </c>
      <c r="ACD1542" s="1">
        <v>0.99</v>
      </c>
      <c r="ACG1542" s="1">
        <v>106</v>
      </c>
      <c r="ACQ1542" s="1">
        <v>31</v>
      </c>
      <c r="ACT1542" s="1">
        <v>0.8</v>
      </c>
      <c r="ACW1542" s="1">
        <v>15</v>
      </c>
      <c r="AGS1542" s="1">
        <v>1</v>
      </c>
      <c r="AGT1542" s="1">
        <v>0</v>
      </c>
      <c r="AGU1542" s="1">
        <v>1</v>
      </c>
      <c r="AGV1542" s="1">
        <v>0</v>
      </c>
      <c r="AGW1542" s="1">
        <v>0</v>
      </c>
      <c r="AGX1542" s="1">
        <v>0</v>
      </c>
      <c r="AGY1542" s="1">
        <v>0</v>
      </c>
      <c r="AGZ1542" s="1">
        <v>1</v>
      </c>
      <c r="AHA1542" s="1">
        <v>0</v>
      </c>
      <c r="AHB1542" s="1">
        <v>0</v>
      </c>
      <c r="AHC1542" s="1">
        <v>1</v>
      </c>
      <c r="AHD1542" s="1">
        <v>0</v>
      </c>
      <c r="AHE1542" s="1">
        <v>0</v>
      </c>
      <c r="AHF1542" s="1">
        <v>0</v>
      </c>
      <c r="AHH1542" s="1">
        <v>0</v>
      </c>
      <c r="AHI1542" s="1">
        <v>0</v>
      </c>
      <c r="AHK1542" s="1">
        <v>0</v>
      </c>
      <c r="AHL1542" s="1">
        <v>0</v>
      </c>
      <c r="AHM1542" s="1">
        <v>0</v>
      </c>
      <c r="AHN1542" s="1">
        <v>0</v>
      </c>
      <c r="AHO1542" s="1">
        <v>0</v>
      </c>
      <c r="AHP1542" s="1">
        <v>0</v>
      </c>
      <c r="AHQ1542" s="1">
        <v>0</v>
      </c>
      <c r="AHR1542" s="1">
        <v>0</v>
      </c>
      <c r="AIN1542" s="1">
        <v>0</v>
      </c>
      <c r="AIO1542" s="1">
        <v>0</v>
      </c>
      <c r="AIT1542" s="3">
        <v>1</v>
      </c>
      <c r="AIU1542" s="1">
        <v>1</v>
      </c>
      <c r="AIV1542" s="1">
        <v>0</v>
      </c>
      <c r="AIW1542" s="1">
        <v>0</v>
      </c>
      <c r="AIX1542" s="1">
        <v>33</v>
      </c>
      <c r="AJB1542" s="1">
        <v>65</v>
      </c>
    </row>
    <row r="1543" spans="1:939" s="1" customFormat="1">
      <c r="B1543" s="1">
        <v>6</v>
      </c>
      <c r="C1543" s="1">
        <v>0</v>
      </c>
      <c r="Z1543" s="1">
        <v>0</v>
      </c>
      <c r="AA1543" s="1">
        <v>2</v>
      </c>
      <c r="AB1543" s="1" t="s">
        <v>9660</v>
      </c>
      <c r="AC1543" s="1">
        <v>0</v>
      </c>
      <c r="AE1543" s="1">
        <v>0</v>
      </c>
      <c r="AG1543" s="1">
        <v>0</v>
      </c>
      <c r="AI1543" s="1">
        <v>140</v>
      </c>
      <c r="AJ1543" s="1">
        <v>142</v>
      </c>
      <c r="DR1543" s="1">
        <v>98</v>
      </c>
      <c r="DS1543" s="1">
        <v>98</v>
      </c>
      <c r="HA1543" s="1">
        <v>2</v>
      </c>
      <c r="HB1543" s="1">
        <v>2</v>
      </c>
      <c r="HT1543" s="1">
        <v>0</v>
      </c>
      <c r="HU1543" s="1">
        <v>0</v>
      </c>
      <c r="IP1543" s="1">
        <v>98</v>
      </c>
      <c r="IQ1543" s="1">
        <v>98</v>
      </c>
      <c r="LX1543" s="1">
        <v>89</v>
      </c>
      <c r="LY1543" s="1">
        <v>102</v>
      </c>
      <c r="PG1543" s="1">
        <v>19</v>
      </c>
      <c r="PH1543" s="1">
        <v>19</v>
      </c>
      <c r="SP1543" s="1">
        <v>97.7</v>
      </c>
      <c r="SQ1543" s="1">
        <v>97.7</v>
      </c>
      <c r="VX1543" s="1">
        <v>1</v>
      </c>
      <c r="VY1543" s="1">
        <v>1</v>
      </c>
      <c r="WQ1543" s="1">
        <v>0</v>
      </c>
      <c r="WR1543" s="1">
        <v>0</v>
      </c>
      <c r="ZY1543" s="1">
        <v>328.5</v>
      </c>
      <c r="ZZ1543" s="1">
        <v>328.5</v>
      </c>
      <c r="AGS1543" s="1">
        <v>1</v>
      </c>
      <c r="AGT1543" s="1">
        <v>0</v>
      </c>
      <c r="AGU1543" s="1">
        <v>1</v>
      </c>
      <c r="AGV1543" s="1">
        <v>0</v>
      </c>
      <c r="AGW1543" s="1">
        <v>0</v>
      </c>
      <c r="AGX1543" s="1">
        <v>0</v>
      </c>
      <c r="AGY1543" s="1">
        <v>0</v>
      </c>
      <c r="AGZ1543" s="1">
        <v>1</v>
      </c>
      <c r="AHA1543" s="1">
        <v>0</v>
      </c>
      <c r="AHB1543" s="1">
        <v>0</v>
      </c>
      <c r="AHC1543" s="1">
        <v>1</v>
      </c>
      <c r="AHD1543" s="1">
        <v>0</v>
      </c>
      <c r="AHE1543" s="1">
        <v>0</v>
      </c>
      <c r="AHF1543" s="1">
        <v>0</v>
      </c>
      <c r="AHH1543" s="1">
        <v>0</v>
      </c>
      <c r="AHI1543" s="1">
        <v>0</v>
      </c>
      <c r="AHK1543" s="1">
        <v>0</v>
      </c>
      <c r="AHL1543" s="1">
        <v>0</v>
      </c>
      <c r="AHM1543" s="1">
        <v>0</v>
      </c>
      <c r="AHN1543" s="1">
        <v>0</v>
      </c>
      <c r="AHO1543" s="1">
        <v>0</v>
      </c>
      <c r="AHP1543" s="1">
        <v>0</v>
      </c>
      <c r="AHQ1543" s="1">
        <v>0</v>
      </c>
      <c r="AHR1543" s="1">
        <v>0</v>
      </c>
      <c r="AIN1543" s="1">
        <v>0</v>
      </c>
      <c r="AIO1543" s="1">
        <v>0</v>
      </c>
      <c r="AIT1543" s="3">
        <v>2</v>
      </c>
      <c r="AIU1543" s="1">
        <v>0</v>
      </c>
      <c r="AIV1543" s="1">
        <v>0</v>
      </c>
      <c r="AIW1543" s="1">
        <v>0</v>
      </c>
      <c r="AIX1543" s="1">
        <v>37</v>
      </c>
      <c r="AIY1543" s="1">
        <v>35</v>
      </c>
    </row>
    <row r="1544" spans="1:939" s="1" customFormat="1">
      <c r="B1544" s="1">
        <v>7</v>
      </c>
      <c r="C1544" s="1">
        <v>0</v>
      </c>
      <c r="Z1544" s="1">
        <v>0</v>
      </c>
      <c r="AA1544" s="1">
        <v>2</v>
      </c>
      <c r="AB1544" s="1" t="s">
        <v>9661</v>
      </c>
      <c r="AC1544" s="1">
        <v>0</v>
      </c>
      <c r="AE1544" s="1">
        <v>0</v>
      </c>
      <c r="AG1544" s="1">
        <v>0</v>
      </c>
      <c r="AI1544" s="1">
        <v>138</v>
      </c>
      <c r="AJ1544" s="1">
        <v>136</v>
      </c>
      <c r="DR1544" s="1">
        <v>84</v>
      </c>
      <c r="DS1544" s="1">
        <v>82</v>
      </c>
      <c r="HA1544" s="1">
        <v>2</v>
      </c>
      <c r="HB1544" s="1">
        <v>2</v>
      </c>
      <c r="HT1544" s="1">
        <v>0</v>
      </c>
      <c r="HU1544" s="1">
        <v>0</v>
      </c>
      <c r="IP1544" s="1">
        <v>98</v>
      </c>
      <c r="IQ1544" s="1">
        <v>99</v>
      </c>
      <c r="LX1544" s="1">
        <v>98</v>
      </c>
      <c r="LY1544" s="1">
        <v>103</v>
      </c>
      <c r="PG1544" s="1">
        <v>16</v>
      </c>
      <c r="PH1544" s="1">
        <v>16</v>
      </c>
      <c r="SP1544" s="1">
        <v>97.7</v>
      </c>
      <c r="SQ1544" s="1">
        <v>97.7</v>
      </c>
      <c r="VX1544" s="1">
        <v>1</v>
      </c>
      <c r="VY1544" s="1">
        <v>1</v>
      </c>
      <c r="WQ1544" s="1">
        <v>0</v>
      </c>
      <c r="WR1544" s="1">
        <v>0</v>
      </c>
      <c r="ZY1544" s="1">
        <v>329</v>
      </c>
      <c r="ZZ1544" s="1">
        <v>328</v>
      </c>
      <c r="AGS1544" s="1">
        <v>1</v>
      </c>
      <c r="AGT1544" s="1">
        <v>0</v>
      </c>
      <c r="AGU1544" s="1">
        <v>1</v>
      </c>
      <c r="AGV1544" s="1">
        <v>0</v>
      </c>
      <c r="AGW1544" s="1">
        <v>0</v>
      </c>
      <c r="AGX1544" s="1">
        <v>0</v>
      </c>
      <c r="AGY1544" s="1">
        <v>0</v>
      </c>
      <c r="AGZ1544" s="1">
        <v>1</v>
      </c>
      <c r="AHA1544" s="1">
        <v>0</v>
      </c>
      <c r="AHB1544" s="1">
        <v>0</v>
      </c>
      <c r="AHC1544" s="1">
        <v>1</v>
      </c>
      <c r="AHD1544" s="1">
        <v>0</v>
      </c>
      <c r="AHE1544" s="1">
        <v>0</v>
      </c>
      <c r="AHF1544" s="1">
        <v>0</v>
      </c>
      <c r="AHH1544" s="1">
        <v>0</v>
      </c>
      <c r="AHI1544" s="1">
        <v>0</v>
      </c>
      <c r="AHK1544" s="1">
        <v>0</v>
      </c>
      <c r="AHL1544" s="1">
        <v>0</v>
      </c>
      <c r="AHM1544" s="1">
        <v>0</v>
      </c>
      <c r="AHN1544" s="1">
        <v>0</v>
      </c>
      <c r="AHO1544" s="1">
        <v>0</v>
      </c>
      <c r="AHP1544" s="1">
        <v>0</v>
      </c>
      <c r="AHQ1544" s="1">
        <v>0</v>
      </c>
      <c r="AHR1544" s="1">
        <v>0</v>
      </c>
      <c r="AIN1544" s="1">
        <v>0</v>
      </c>
      <c r="AIO1544" s="1">
        <v>0</v>
      </c>
      <c r="AIT1544" s="3">
        <v>2</v>
      </c>
      <c r="AIU1544" s="1">
        <v>0</v>
      </c>
      <c r="AIV1544" s="1">
        <v>0</v>
      </c>
      <c r="AIW1544" s="1">
        <v>0</v>
      </c>
      <c r="AIX1544" s="1">
        <v>74</v>
      </c>
      <c r="AIY1544" s="1">
        <v>42</v>
      </c>
    </row>
    <row r="1545" spans="1:939" s="1" customFormat="1">
      <c r="B1545" s="1">
        <v>8</v>
      </c>
      <c r="C1545" s="1">
        <v>0</v>
      </c>
      <c r="Z1545" s="1">
        <v>0</v>
      </c>
      <c r="AA1545" s="1">
        <v>2</v>
      </c>
      <c r="AB1545" s="1" t="s">
        <v>9662</v>
      </c>
      <c r="AC1545" s="1">
        <v>0</v>
      </c>
      <c r="AE1545" s="1">
        <v>0</v>
      </c>
      <c r="AG1545" s="1">
        <v>0</v>
      </c>
      <c r="AI1545" s="1">
        <v>118</v>
      </c>
      <c r="AJ1545" s="1">
        <v>110</v>
      </c>
      <c r="DR1545" s="1">
        <v>76</v>
      </c>
      <c r="DS1545" s="1">
        <v>68</v>
      </c>
      <c r="HA1545" s="1">
        <v>2</v>
      </c>
      <c r="HB1545" s="1">
        <v>2</v>
      </c>
      <c r="HT1545" s="1">
        <v>0</v>
      </c>
      <c r="HU1545" s="1">
        <v>0</v>
      </c>
      <c r="IP1545" s="1">
        <v>96</v>
      </c>
      <c r="IQ1545" s="1">
        <v>99</v>
      </c>
      <c r="LX1545" s="1">
        <v>98</v>
      </c>
      <c r="LY1545" s="1">
        <v>102</v>
      </c>
      <c r="PG1545" s="1">
        <v>16</v>
      </c>
      <c r="PH1545" s="1">
        <v>16</v>
      </c>
      <c r="SP1545" s="1">
        <v>97.6</v>
      </c>
      <c r="SQ1545" s="1">
        <v>98.2</v>
      </c>
      <c r="VX1545" s="1">
        <v>0</v>
      </c>
      <c r="VY1545" s="1">
        <v>1</v>
      </c>
      <c r="WQ1545" s="1">
        <v>0</v>
      </c>
      <c r="WR1545" s="1">
        <v>0</v>
      </c>
      <c r="ZY1545" s="1">
        <v>322.5</v>
      </c>
      <c r="ZZ1545" s="1">
        <v>325</v>
      </c>
      <c r="AAY1545" s="1">
        <v>31</v>
      </c>
      <c r="ABB1545" s="1">
        <v>13.6</v>
      </c>
      <c r="ABE1545" s="1">
        <v>40</v>
      </c>
      <c r="ABU1545" s="1">
        <v>134</v>
      </c>
      <c r="ABX1545" s="1">
        <v>3.7</v>
      </c>
      <c r="ACA1545" s="1">
        <v>95</v>
      </c>
      <c r="ACD1545" s="1">
        <v>0.88</v>
      </c>
      <c r="ACG1545" s="1">
        <v>118</v>
      </c>
      <c r="ACQ1545" s="1">
        <v>41</v>
      </c>
      <c r="ACT1545" s="1">
        <v>0.8</v>
      </c>
      <c r="ACW1545" s="1">
        <v>13</v>
      </c>
      <c r="AGS1545" s="1">
        <v>1</v>
      </c>
      <c r="AGT1545" s="1">
        <v>0</v>
      </c>
      <c r="AGU1545" s="1">
        <v>1</v>
      </c>
      <c r="AGV1545" s="1">
        <v>0</v>
      </c>
      <c r="AGW1545" s="1">
        <v>0</v>
      </c>
      <c r="AGX1545" s="1">
        <v>0</v>
      </c>
      <c r="AGY1545" s="1">
        <v>0</v>
      </c>
      <c r="AGZ1545" s="1">
        <v>1</v>
      </c>
      <c r="AHA1545" s="1">
        <v>0</v>
      </c>
      <c r="AHB1545" s="1">
        <v>0</v>
      </c>
      <c r="AHC1545" s="1">
        <v>1</v>
      </c>
      <c r="AHD1545" s="1">
        <v>0</v>
      </c>
      <c r="AHE1545" s="1">
        <v>1</v>
      </c>
      <c r="AHF1545" s="1">
        <v>0</v>
      </c>
      <c r="AHH1545" s="1">
        <v>0</v>
      </c>
      <c r="AHI1545" s="1">
        <v>0</v>
      </c>
      <c r="AHK1545" s="1">
        <v>0</v>
      </c>
      <c r="AHL1545" s="1">
        <v>0</v>
      </c>
      <c r="AHM1545" s="1">
        <v>0</v>
      </c>
      <c r="AHN1545" s="1">
        <v>0</v>
      </c>
      <c r="AHO1545" s="1">
        <v>0</v>
      </c>
      <c r="AHP1545" s="1">
        <v>0</v>
      </c>
      <c r="AHQ1545" s="1">
        <v>0</v>
      </c>
      <c r="AHR1545" s="1">
        <v>1</v>
      </c>
      <c r="AIN1545" s="1">
        <v>0</v>
      </c>
      <c r="AIO1545" s="1">
        <v>0</v>
      </c>
      <c r="AIT1545" s="3">
        <v>0</v>
      </c>
      <c r="AIU1545" s="1">
        <v>2</v>
      </c>
      <c r="AIV1545" s="1">
        <v>0</v>
      </c>
      <c r="AIW1545" s="1">
        <v>0</v>
      </c>
      <c r="AJB1545" s="1">
        <v>58</v>
      </c>
      <c r="AJC1545" s="1">
        <v>50</v>
      </c>
    </row>
    <row r="1546" spans="1:939" s="1" customFormat="1">
      <c r="B1546" s="1">
        <v>9</v>
      </c>
      <c r="C1546" s="1">
        <v>1</v>
      </c>
      <c r="D1546" s="1" t="s">
        <v>6462</v>
      </c>
      <c r="O1546" s="1">
        <v>1</v>
      </c>
      <c r="Z1546" s="1">
        <v>0</v>
      </c>
      <c r="AA1546" s="1">
        <v>2</v>
      </c>
      <c r="AC1546" s="1">
        <v>0</v>
      </c>
      <c r="AE1546" s="1">
        <v>0</v>
      </c>
      <c r="AG1546" s="1">
        <v>0</v>
      </c>
      <c r="AI1546" s="1">
        <v>118</v>
      </c>
      <c r="AJ1546" s="1">
        <v>118</v>
      </c>
      <c r="DR1546" s="1">
        <v>80</v>
      </c>
      <c r="DS1546" s="1">
        <v>70</v>
      </c>
      <c r="HA1546" s="1">
        <v>2</v>
      </c>
      <c r="HB1546" s="1">
        <v>2</v>
      </c>
      <c r="HT1546" s="1">
        <v>0</v>
      </c>
      <c r="HU1546" s="1">
        <v>0</v>
      </c>
      <c r="IP1546" s="1">
        <v>97</v>
      </c>
      <c r="IQ1546" s="1">
        <v>97</v>
      </c>
      <c r="LX1546" s="1">
        <v>111</v>
      </c>
      <c r="LY1546" s="1">
        <v>100</v>
      </c>
      <c r="PG1546" s="1">
        <v>18</v>
      </c>
      <c r="PH1546" s="1">
        <v>18</v>
      </c>
      <c r="SP1546" s="1">
        <v>96.9</v>
      </c>
      <c r="SQ1546" s="1">
        <v>98.2</v>
      </c>
      <c r="VX1546" s="1">
        <v>1</v>
      </c>
      <c r="VY1546" s="1">
        <v>1</v>
      </c>
      <c r="WQ1546" s="1">
        <v>0</v>
      </c>
      <c r="WR1546" s="1">
        <v>0</v>
      </c>
      <c r="ZY1546" s="1">
        <v>323.5</v>
      </c>
      <c r="ZZ1546" s="1">
        <v>324</v>
      </c>
      <c r="AAY1546" s="1">
        <v>32</v>
      </c>
      <c r="ABB1546" s="1">
        <v>13.3</v>
      </c>
      <c r="ABE1546" s="1">
        <v>39</v>
      </c>
      <c r="ABU1546" s="1">
        <v>137</v>
      </c>
      <c r="ABX1546" s="1">
        <v>3.3</v>
      </c>
      <c r="ACA1546" s="1">
        <v>97</v>
      </c>
      <c r="ACD1546" s="1">
        <v>0.96</v>
      </c>
      <c r="ACG1546" s="1">
        <v>94</v>
      </c>
      <c r="ACQ1546" s="1">
        <v>36</v>
      </c>
      <c r="ACT1546" s="1">
        <v>0.9</v>
      </c>
      <c r="ACW1546" s="1">
        <v>13</v>
      </c>
      <c r="AGS1546" s="1">
        <v>1</v>
      </c>
      <c r="AGT1546" s="1">
        <v>0</v>
      </c>
      <c r="AGU1546" s="1">
        <v>1</v>
      </c>
      <c r="AGV1546" s="1">
        <v>0</v>
      </c>
      <c r="AGW1546" s="1">
        <v>0</v>
      </c>
      <c r="AGX1546" s="1">
        <v>0</v>
      </c>
      <c r="AGY1546" s="1">
        <v>0</v>
      </c>
      <c r="AGZ1546" s="1">
        <v>1</v>
      </c>
      <c r="AHA1546" s="1">
        <v>0</v>
      </c>
      <c r="AHB1546" s="1">
        <v>0</v>
      </c>
      <c r="AHC1546" s="1">
        <v>1</v>
      </c>
      <c r="AHD1546" s="1">
        <v>0</v>
      </c>
      <c r="AHE1546" s="1">
        <v>0</v>
      </c>
      <c r="AHF1546" s="1">
        <v>0</v>
      </c>
      <c r="AHH1546" s="1">
        <v>0</v>
      </c>
      <c r="AHI1546" s="1">
        <v>0</v>
      </c>
      <c r="AHK1546" s="1">
        <v>0</v>
      </c>
      <c r="AHL1546" s="1">
        <v>0</v>
      </c>
      <c r="AHM1546" s="1">
        <v>0</v>
      </c>
      <c r="AHN1546" s="1">
        <v>0</v>
      </c>
      <c r="AHO1546" s="1">
        <v>0</v>
      </c>
      <c r="AHP1546" s="1">
        <v>0</v>
      </c>
      <c r="AHQ1546" s="1">
        <v>0</v>
      </c>
      <c r="AHR1546" s="1">
        <v>0</v>
      </c>
      <c r="AIN1546" s="1">
        <v>0</v>
      </c>
      <c r="AIO1546" s="1">
        <v>0</v>
      </c>
      <c r="AIT1546" s="3">
        <v>1</v>
      </c>
      <c r="AIU1546" s="1">
        <v>1</v>
      </c>
      <c r="AIV1546" s="1">
        <v>0</v>
      </c>
      <c r="AIW1546" s="1">
        <v>0</v>
      </c>
      <c r="AIX1546" s="1">
        <v>27</v>
      </c>
      <c r="AJB1546" s="1">
        <v>50</v>
      </c>
    </row>
    <row r="1547" spans="1:939" s="1" customFormat="1">
      <c r="B1547" s="1">
        <v>10</v>
      </c>
      <c r="C1547" s="1">
        <v>1</v>
      </c>
      <c r="D1547" s="1" t="s">
        <v>9663</v>
      </c>
      <c r="E1547" s="1" t="s">
        <v>5913</v>
      </c>
      <c r="O1547" s="1">
        <v>0</v>
      </c>
      <c r="P1547" s="1">
        <v>1</v>
      </c>
      <c r="Z1547" s="1">
        <v>0</v>
      </c>
      <c r="AA1547" s="1">
        <v>2</v>
      </c>
      <c r="AC1547" s="1">
        <v>0</v>
      </c>
      <c r="AE1547" s="1">
        <v>0</v>
      </c>
      <c r="AG1547" s="1">
        <v>0</v>
      </c>
      <c r="AI1547" s="1">
        <v>122</v>
      </c>
      <c r="AJ1547" s="1">
        <v>166</v>
      </c>
      <c r="DR1547" s="1">
        <v>92</v>
      </c>
      <c r="DS1547" s="1">
        <v>78</v>
      </c>
      <c r="HA1547" s="1">
        <v>2</v>
      </c>
      <c r="HB1547" s="1">
        <v>2</v>
      </c>
      <c r="HT1547" s="1">
        <v>0</v>
      </c>
      <c r="HU1547" s="1">
        <v>0</v>
      </c>
      <c r="IP1547" s="1">
        <v>97</v>
      </c>
      <c r="IQ1547" s="1">
        <v>98</v>
      </c>
      <c r="LX1547" s="1">
        <v>100</v>
      </c>
      <c r="LY1547" s="1">
        <v>96</v>
      </c>
      <c r="PG1547" s="1">
        <v>16</v>
      </c>
      <c r="PH1547" s="1">
        <v>16</v>
      </c>
      <c r="SP1547" s="1">
        <v>97.3</v>
      </c>
      <c r="SQ1547" s="1">
        <v>98</v>
      </c>
      <c r="VX1547" s="1">
        <v>1</v>
      </c>
      <c r="VY1547" s="1">
        <v>1</v>
      </c>
      <c r="WQ1547" s="1">
        <v>0</v>
      </c>
      <c r="WR1547" s="1">
        <v>0</v>
      </c>
      <c r="ZY1547" s="1">
        <v>326</v>
      </c>
      <c r="ZZ1547" s="1">
        <v>325</v>
      </c>
      <c r="AAY1547" s="1">
        <v>29</v>
      </c>
      <c r="ABU1547" s="1">
        <v>137</v>
      </c>
      <c r="ABX1547" s="1">
        <v>3.4</v>
      </c>
      <c r="ACA1547" s="1">
        <v>92</v>
      </c>
      <c r="ACD1547" s="1">
        <v>9.6</v>
      </c>
      <c r="ACG1547" s="1">
        <v>103</v>
      </c>
      <c r="ACQ1547" s="1">
        <v>36</v>
      </c>
      <c r="ACT1547" s="1">
        <v>0.95</v>
      </c>
      <c r="ACW1547" s="1">
        <v>16</v>
      </c>
      <c r="AGS1547" s="1">
        <v>1</v>
      </c>
      <c r="AGT1547" s="1">
        <v>0</v>
      </c>
      <c r="AGU1547" s="1">
        <v>1</v>
      </c>
      <c r="AGV1547" s="1">
        <v>0</v>
      </c>
      <c r="AGW1547" s="1">
        <v>0</v>
      </c>
      <c r="AGX1547" s="1">
        <v>0</v>
      </c>
      <c r="AGY1547" s="1">
        <v>0</v>
      </c>
      <c r="AGZ1547" s="1">
        <v>1</v>
      </c>
      <c r="AHA1547" s="1">
        <v>0</v>
      </c>
      <c r="AHB1547" s="1">
        <v>0</v>
      </c>
      <c r="AHC1547" s="1">
        <v>1</v>
      </c>
      <c r="AHD1547" s="1">
        <v>0</v>
      </c>
      <c r="AHE1547" s="1">
        <v>0</v>
      </c>
      <c r="AHF1547" s="1">
        <v>0</v>
      </c>
      <c r="AHH1547" s="1">
        <v>0</v>
      </c>
      <c r="AHI1547" s="1">
        <v>0</v>
      </c>
      <c r="AHK1547" s="1">
        <v>0</v>
      </c>
      <c r="AHL1547" s="1">
        <v>0</v>
      </c>
      <c r="AHM1547" s="1">
        <v>0</v>
      </c>
      <c r="AHN1547" s="1">
        <v>0</v>
      </c>
      <c r="AHO1547" s="1">
        <v>0</v>
      </c>
      <c r="AHP1547" s="1">
        <v>0</v>
      </c>
      <c r="AHQ1547" s="1">
        <v>0</v>
      </c>
      <c r="AHR1547" s="1">
        <v>0</v>
      </c>
      <c r="AIN1547" s="1">
        <v>0</v>
      </c>
      <c r="AIO1547" s="1">
        <v>0</v>
      </c>
      <c r="AIT1547" s="3">
        <v>1</v>
      </c>
      <c r="AIU1547" s="1">
        <v>1</v>
      </c>
      <c r="AIV1547" s="1">
        <v>0</v>
      </c>
      <c r="AIW1547" s="1">
        <v>0</v>
      </c>
      <c r="AIX1547" s="1">
        <v>35</v>
      </c>
      <c r="AJB1547" s="1">
        <v>40</v>
      </c>
    </row>
    <row r="1548" spans="1:939" s="18" customFormat="1">
      <c r="B1548" s="18">
        <v>11</v>
      </c>
      <c r="C1548" s="18">
        <v>1</v>
      </c>
      <c r="D1548" s="18" t="s">
        <v>9664</v>
      </c>
      <c r="O1548" s="18">
        <v>1</v>
      </c>
      <c r="Z1548" s="18">
        <v>0</v>
      </c>
      <c r="AA1548" s="18">
        <v>2</v>
      </c>
      <c r="AB1548" s="18" t="s">
        <v>9665</v>
      </c>
      <c r="AC1548" s="18">
        <v>0</v>
      </c>
      <c r="AE1548" s="18">
        <v>0</v>
      </c>
      <c r="AG1548" s="18">
        <v>0</v>
      </c>
      <c r="AI1548" s="18">
        <v>106</v>
      </c>
      <c r="DR1548" s="18">
        <v>78</v>
      </c>
      <c r="HA1548" s="18">
        <v>0</v>
      </c>
      <c r="HT1548" s="18">
        <v>0</v>
      </c>
      <c r="IP1548" s="18">
        <v>96</v>
      </c>
      <c r="LX1548" s="18">
        <v>98</v>
      </c>
      <c r="PG1548" s="18">
        <v>16</v>
      </c>
      <c r="SP1548" s="18">
        <v>96.6</v>
      </c>
      <c r="VX1548" s="18">
        <v>1</v>
      </c>
      <c r="WQ1548" s="18">
        <v>0</v>
      </c>
      <c r="ZY1548" s="18">
        <v>322.5</v>
      </c>
      <c r="AAY1548" s="18">
        <v>31</v>
      </c>
      <c r="ABB1548" s="18">
        <v>12.6</v>
      </c>
      <c r="ABE1548" s="18">
        <v>37</v>
      </c>
      <c r="ABU1548" s="18">
        <v>139</v>
      </c>
      <c r="ABX1548" s="18">
        <v>2.9</v>
      </c>
      <c r="ACA1548" s="18">
        <v>97</v>
      </c>
      <c r="ACD1548" s="18">
        <v>1.08</v>
      </c>
      <c r="ACG1548" s="18">
        <v>97</v>
      </c>
      <c r="ACQ1548" s="18">
        <v>32</v>
      </c>
      <c r="ACT1548" s="18">
        <v>0.8</v>
      </c>
      <c r="ACW1548" s="18">
        <v>15</v>
      </c>
      <c r="AGS1548" s="18">
        <v>0</v>
      </c>
      <c r="AGT1548" s="18">
        <v>0</v>
      </c>
      <c r="AGU1548" s="18">
        <v>0</v>
      </c>
      <c r="AGV1548" s="18">
        <v>0</v>
      </c>
      <c r="AGW1548" s="18">
        <v>0</v>
      </c>
      <c r="AGX1548" s="18">
        <v>0</v>
      </c>
      <c r="AGY1548" s="18">
        <v>0</v>
      </c>
      <c r="AGZ1548" s="18">
        <v>1</v>
      </c>
      <c r="AHA1548" s="18">
        <v>0</v>
      </c>
      <c r="AHB1548" s="18">
        <v>0</v>
      </c>
      <c r="AHC1548" s="18">
        <v>1</v>
      </c>
      <c r="AHD1548" s="18">
        <v>0</v>
      </c>
      <c r="AHE1548" s="18">
        <v>0</v>
      </c>
      <c r="AHF1548" s="18">
        <v>0</v>
      </c>
      <c r="AHH1548" s="18">
        <v>0</v>
      </c>
      <c r="AHI1548" s="18">
        <v>0</v>
      </c>
      <c r="AHK1548" s="18">
        <v>0</v>
      </c>
      <c r="AHL1548" s="18">
        <v>0</v>
      </c>
      <c r="AHM1548" s="18">
        <v>0</v>
      </c>
      <c r="AHN1548" s="18">
        <v>0</v>
      </c>
      <c r="AHO1548" s="18">
        <v>0</v>
      </c>
      <c r="AHP1548" s="18">
        <v>0</v>
      </c>
      <c r="AHQ1548" s="18">
        <v>0</v>
      </c>
      <c r="AHR1548" s="18">
        <v>0</v>
      </c>
      <c r="AIN1548" s="18">
        <v>0</v>
      </c>
      <c r="AIO1548" s="18">
        <v>0</v>
      </c>
      <c r="AIT1548" s="79">
        <v>1</v>
      </c>
      <c r="AIU1548" s="18">
        <v>0</v>
      </c>
      <c r="AIV1548" s="18">
        <v>0</v>
      </c>
      <c r="AIW1548" s="18">
        <v>0</v>
      </c>
      <c r="AIX1548" s="18">
        <v>43</v>
      </c>
    </row>
    <row r="1549" spans="1:939" s="1" customFormat="1">
      <c r="A1549" s="1">
        <v>323</v>
      </c>
      <c r="B1549" s="1" t="s">
        <v>7502</v>
      </c>
      <c r="C1549" s="1">
        <v>0</v>
      </c>
      <c r="Z1549" s="1">
        <v>0</v>
      </c>
      <c r="AA1549" s="1">
        <v>2</v>
      </c>
      <c r="AB1549" s="1" t="s">
        <v>9666</v>
      </c>
      <c r="AI1549" s="1">
        <v>116</v>
      </c>
      <c r="AK1549" s="1">
        <v>111</v>
      </c>
      <c r="DR1549" s="1">
        <v>82</v>
      </c>
      <c r="DT1549" s="1">
        <v>80</v>
      </c>
      <c r="IP1549" s="1">
        <v>98</v>
      </c>
      <c r="IR1549" s="1">
        <v>95</v>
      </c>
      <c r="IS1549" s="1">
        <v>94</v>
      </c>
      <c r="LX1549" s="1">
        <v>105</v>
      </c>
      <c r="LZ1549" s="1">
        <v>87</v>
      </c>
      <c r="PG1549" s="1">
        <v>18</v>
      </c>
      <c r="PH1549" s="1">
        <v>18</v>
      </c>
      <c r="PI1549" s="1">
        <v>20</v>
      </c>
      <c r="SP1549" s="1">
        <v>97.5</v>
      </c>
      <c r="SR1549" s="1">
        <v>98.2</v>
      </c>
      <c r="WQ1549" s="1">
        <v>1</v>
      </c>
      <c r="WS1549" s="1">
        <v>1</v>
      </c>
      <c r="WT1549" s="1">
        <v>0</v>
      </c>
      <c r="ZY1549" s="1">
        <v>212</v>
      </c>
      <c r="AGS1549" s="1">
        <v>1</v>
      </c>
      <c r="AGT1549" s="1">
        <v>0</v>
      </c>
      <c r="AGU1549" s="1">
        <v>1</v>
      </c>
      <c r="AGV1549" s="1">
        <v>0</v>
      </c>
      <c r="AGW1549" s="1">
        <v>0</v>
      </c>
      <c r="AGX1549" s="1">
        <v>0</v>
      </c>
      <c r="AGY1549" s="1">
        <v>0</v>
      </c>
      <c r="AGZ1549" s="1">
        <v>0</v>
      </c>
      <c r="AHA1549" s="1">
        <v>0</v>
      </c>
      <c r="AHB1549" s="1">
        <v>0</v>
      </c>
      <c r="AHC1549" s="1">
        <v>1</v>
      </c>
      <c r="AHD1549" s="1">
        <v>0</v>
      </c>
      <c r="AHE1549" s="1">
        <v>0</v>
      </c>
      <c r="AHF1549" s="1">
        <v>0</v>
      </c>
      <c r="AHH1549" s="1">
        <v>0</v>
      </c>
      <c r="AHI1549" s="1">
        <v>0</v>
      </c>
      <c r="AHK1549" s="1">
        <v>0</v>
      </c>
      <c r="AHL1549" s="1">
        <v>0</v>
      </c>
      <c r="AHM1549" s="1">
        <v>0</v>
      </c>
      <c r="AHN1549" s="1">
        <v>0</v>
      </c>
      <c r="AHO1549" s="1">
        <v>0</v>
      </c>
      <c r="AHP1549" s="1">
        <v>0</v>
      </c>
      <c r="AHQ1549" s="1">
        <v>0</v>
      </c>
      <c r="AHR1549" s="1">
        <v>0</v>
      </c>
      <c r="AIM1549" s="1">
        <v>0</v>
      </c>
      <c r="AIN1549" s="1">
        <v>0</v>
      </c>
      <c r="AIO1549" s="1">
        <v>0</v>
      </c>
      <c r="AIT1549" s="3">
        <v>0</v>
      </c>
      <c r="AIV1549" s="1">
        <v>0</v>
      </c>
      <c r="AIW1549" s="1">
        <v>0</v>
      </c>
    </row>
    <row r="1550" spans="1:939" s="1" customFormat="1">
      <c r="B1550" s="1">
        <v>2</v>
      </c>
      <c r="C1550" s="1">
        <v>1</v>
      </c>
      <c r="D1550" s="1" t="s">
        <v>9667</v>
      </c>
      <c r="E1550" s="1" t="s">
        <v>7583</v>
      </c>
      <c r="F1550" s="1" t="s">
        <v>6270</v>
      </c>
      <c r="G1550" s="1" t="s">
        <v>9668</v>
      </c>
      <c r="H1550" s="1" t="s">
        <v>7580</v>
      </c>
      <c r="I1550" s="1" t="s">
        <v>5897</v>
      </c>
      <c r="J1550" s="1" t="s">
        <v>9669</v>
      </c>
      <c r="K1550" s="1" t="s">
        <v>6191</v>
      </c>
      <c r="L1550" s="1" t="s">
        <v>9670</v>
      </c>
      <c r="M1550" s="1" t="s">
        <v>9671</v>
      </c>
      <c r="O1550" s="1">
        <v>0</v>
      </c>
      <c r="P1550" s="1">
        <v>0</v>
      </c>
      <c r="Q1550" s="1">
        <v>1</v>
      </c>
      <c r="R1550" s="1">
        <v>1</v>
      </c>
      <c r="S1550" s="1">
        <v>0</v>
      </c>
      <c r="T1550" s="1">
        <v>1</v>
      </c>
      <c r="U1550" s="1">
        <v>1</v>
      </c>
      <c r="V1550" s="1">
        <v>1</v>
      </c>
      <c r="W1550" s="1">
        <v>1</v>
      </c>
      <c r="X1550" s="1">
        <v>1</v>
      </c>
      <c r="Z1550" s="1">
        <v>0</v>
      </c>
      <c r="AA1550" s="1">
        <v>2</v>
      </c>
      <c r="AB1550" s="1" t="s">
        <v>9672</v>
      </c>
      <c r="AC1550" s="1">
        <v>0</v>
      </c>
      <c r="AE1550" s="1">
        <v>0</v>
      </c>
      <c r="AG1550" s="1">
        <v>0</v>
      </c>
      <c r="AK1550" s="1">
        <v>99</v>
      </c>
      <c r="AL1550" s="1">
        <v>125</v>
      </c>
      <c r="AN1550" s="1">
        <v>114</v>
      </c>
      <c r="AQ1550" s="1">
        <v>105</v>
      </c>
      <c r="AR1550" s="1">
        <v>110</v>
      </c>
      <c r="DT1550" s="1">
        <v>64</v>
      </c>
      <c r="DU1550" s="1">
        <v>73</v>
      </c>
      <c r="DW1550" s="1">
        <v>78</v>
      </c>
      <c r="DZ1550" s="1">
        <v>68</v>
      </c>
      <c r="EA1550" s="1">
        <v>70</v>
      </c>
      <c r="HJ1550" s="1">
        <v>0</v>
      </c>
      <c r="IC1550" s="1">
        <v>0</v>
      </c>
      <c r="IP1550" s="1">
        <v>91</v>
      </c>
      <c r="IQ1550" s="1">
        <v>95</v>
      </c>
      <c r="IR1550" s="1">
        <v>95</v>
      </c>
      <c r="IT1550" s="1">
        <v>97</v>
      </c>
      <c r="IU1550" s="1">
        <v>93</v>
      </c>
      <c r="IV1550" s="1">
        <v>96</v>
      </c>
      <c r="IW1550" s="1">
        <v>97</v>
      </c>
      <c r="IX1550" s="1">
        <v>97</v>
      </c>
      <c r="IY1550" s="1">
        <v>97</v>
      </c>
      <c r="LZ1550" s="1">
        <v>74</v>
      </c>
      <c r="MA1550" s="1">
        <v>75</v>
      </c>
      <c r="MB1550" s="1">
        <v>100</v>
      </c>
      <c r="MC1550" s="1">
        <v>103</v>
      </c>
      <c r="MD1550" s="1">
        <v>132</v>
      </c>
      <c r="ME1550" s="1">
        <v>100</v>
      </c>
      <c r="MF1550" s="1">
        <v>97</v>
      </c>
      <c r="MG1550" s="1">
        <v>88</v>
      </c>
      <c r="PI1550" s="1">
        <v>18</v>
      </c>
      <c r="PK1550" s="1">
        <v>18</v>
      </c>
      <c r="PL1550" s="1">
        <v>18</v>
      </c>
      <c r="PM1550" s="1">
        <v>20</v>
      </c>
      <c r="PN1550" s="1">
        <v>18</v>
      </c>
      <c r="PO1550" s="1">
        <v>18</v>
      </c>
      <c r="PP1550" s="1">
        <v>16</v>
      </c>
      <c r="SR1550" s="1">
        <v>97.3</v>
      </c>
      <c r="SU1550" s="1">
        <v>98.3</v>
      </c>
      <c r="SY1550" s="1">
        <v>97.5</v>
      </c>
      <c r="SZ1550" s="1">
        <v>96</v>
      </c>
      <c r="WG1550" s="1">
        <v>1</v>
      </c>
      <c r="WQ1550" s="1">
        <v>0</v>
      </c>
      <c r="WR1550" s="1">
        <v>1</v>
      </c>
      <c r="WS1550" s="1">
        <v>0</v>
      </c>
      <c r="WU1550" s="1">
        <v>0</v>
      </c>
      <c r="WV1550" s="1">
        <v>0</v>
      </c>
      <c r="WW1550" s="1">
        <v>0</v>
      </c>
      <c r="WX1550" s="1">
        <v>0</v>
      </c>
      <c r="WY1550" s="1">
        <v>0</v>
      </c>
      <c r="WZ1550" s="1">
        <v>0</v>
      </c>
      <c r="ZY1550" s="1">
        <v>210</v>
      </c>
      <c r="ZZ1550" s="1">
        <v>213.4</v>
      </c>
      <c r="AAY1550" s="1">
        <v>29</v>
      </c>
      <c r="AAZ1550" s="1">
        <v>32</v>
      </c>
      <c r="ABB1550" s="1">
        <v>13.7</v>
      </c>
      <c r="ABE1550" s="1">
        <v>41.3</v>
      </c>
      <c r="ABH1550" s="1">
        <v>1.1000000000000001</v>
      </c>
      <c r="ABM1550" s="1">
        <v>6.36</v>
      </c>
      <c r="ABO1550" s="1">
        <v>198</v>
      </c>
      <c r="ABQ1550" s="1" t="s">
        <v>6604</v>
      </c>
      <c r="ABU1550" s="1">
        <v>142</v>
      </c>
      <c r="ABV1550" s="1">
        <v>142</v>
      </c>
      <c r="ABX1550" s="1">
        <v>3.4</v>
      </c>
      <c r="ABY1550" s="1">
        <v>3.5</v>
      </c>
      <c r="ACA1550" s="1">
        <v>98</v>
      </c>
      <c r="ACB1550" s="1">
        <v>97</v>
      </c>
      <c r="ACD1550" s="1">
        <v>9.3000000000000007</v>
      </c>
      <c r="ACE1550" s="1">
        <v>9.5</v>
      </c>
      <c r="ACG1550" s="1">
        <v>124</v>
      </c>
      <c r="ACH1550" s="1">
        <v>105</v>
      </c>
      <c r="ACQ1550" s="1">
        <v>19</v>
      </c>
      <c r="ACR1550" s="1">
        <v>21</v>
      </c>
      <c r="ACT1550" s="1">
        <v>0.79</v>
      </c>
      <c r="ACU1550" s="1">
        <v>0.97</v>
      </c>
      <c r="ACW1550" s="1">
        <v>15</v>
      </c>
      <c r="ACX1550" s="1">
        <v>13</v>
      </c>
      <c r="ACZ1550" s="1">
        <v>6.9</v>
      </c>
      <c r="ADB1550" s="1">
        <v>3.6</v>
      </c>
      <c r="ADD1550" s="1">
        <v>0.3</v>
      </c>
      <c r="ADF1550" s="1">
        <v>3.3</v>
      </c>
      <c r="ADH1550" s="1">
        <v>57</v>
      </c>
      <c r="ADJ1550" s="1">
        <v>25</v>
      </c>
      <c r="ADL1550" s="1">
        <v>17</v>
      </c>
      <c r="ADR1550" s="1">
        <v>2.6</v>
      </c>
      <c r="ADS1550" s="1">
        <v>2.2000000000000002</v>
      </c>
      <c r="ADU1550" s="1">
        <v>4.7</v>
      </c>
      <c r="AGS1550" s="1">
        <v>0</v>
      </c>
      <c r="AGT1550" s="1">
        <v>0</v>
      </c>
      <c r="AGU1550" s="1">
        <v>0</v>
      </c>
      <c r="AGV1550" s="1">
        <v>0</v>
      </c>
      <c r="AGW1550" s="1">
        <v>0</v>
      </c>
      <c r="AGX1550" s="1">
        <v>0</v>
      </c>
      <c r="AGY1550" s="1">
        <v>0</v>
      </c>
      <c r="AGZ1550" s="1">
        <v>0</v>
      </c>
      <c r="AHA1550" s="1">
        <v>0</v>
      </c>
      <c r="AHB1550" s="1">
        <v>0</v>
      </c>
      <c r="AHC1550" s="1">
        <v>1</v>
      </c>
      <c r="AHD1550" s="1">
        <v>0</v>
      </c>
      <c r="AHE1550" s="1">
        <v>0</v>
      </c>
      <c r="AHF1550" s="1">
        <v>0</v>
      </c>
      <c r="AHH1550" s="1">
        <v>0</v>
      </c>
      <c r="AHI1550" s="1">
        <v>0</v>
      </c>
      <c r="AHK1550" s="1">
        <v>0</v>
      </c>
      <c r="AHL1550" s="1">
        <v>0</v>
      </c>
      <c r="AHM1550" s="1">
        <v>0</v>
      </c>
      <c r="AHN1550" s="1">
        <v>0</v>
      </c>
      <c r="AHO1550" s="1">
        <v>0</v>
      </c>
      <c r="AHP1550" s="1">
        <v>0</v>
      </c>
      <c r="AHQ1550" s="1">
        <v>0</v>
      </c>
      <c r="AHR1550" s="1">
        <v>0</v>
      </c>
      <c r="AIM1550" s="1">
        <v>0</v>
      </c>
      <c r="AIN1550" s="1">
        <v>0</v>
      </c>
      <c r="AIO1550" s="1">
        <v>0</v>
      </c>
      <c r="AIP1550" s="1">
        <v>1</v>
      </c>
      <c r="AIQ1550" s="1">
        <v>1</v>
      </c>
      <c r="AIR1550" s="1">
        <v>1</v>
      </c>
      <c r="AIS1550" s="1">
        <v>1</v>
      </c>
      <c r="AIT1550" s="3">
        <v>1</v>
      </c>
      <c r="AIV1550" s="1">
        <v>0</v>
      </c>
      <c r="AIW1550" s="1">
        <v>0</v>
      </c>
      <c r="AIX1550" s="1">
        <v>68</v>
      </c>
    </row>
    <row r="1551" spans="1:939" s="1" customFormat="1">
      <c r="B1551" s="1">
        <v>3</v>
      </c>
      <c r="C1551" s="1">
        <v>1</v>
      </c>
      <c r="D1551" s="1" t="s">
        <v>9673</v>
      </c>
      <c r="O1551" s="1">
        <v>0</v>
      </c>
      <c r="Z1551" s="1">
        <v>0</v>
      </c>
      <c r="AA1551" s="1">
        <v>2</v>
      </c>
      <c r="AB1551" s="1" t="s">
        <v>9674</v>
      </c>
      <c r="AC1551" s="1">
        <v>0</v>
      </c>
      <c r="AE1551" s="1">
        <v>0</v>
      </c>
      <c r="AG1551" s="1">
        <v>0</v>
      </c>
      <c r="AI1551" s="1">
        <v>116</v>
      </c>
      <c r="AJ1551" s="1">
        <v>106</v>
      </c>
      <c r="AK1551" s="1">
        <v>108</v>
      </c>
      <c r="AL1551" s="1">
        <v>93</v>
      </c>
      <c r="AM1551" s="1">
        <v>92</v>
      </c>
      <c r="AN1551" s="1">
        <v>89</v>
      </c>
      <c r="AO1551" s="1">
        <v>103</v>
      </c>
      <c r="AP1551" s="1">
        <v>89</v>
      </c>
      <c r="AQ1551" s="1">
        <v>88</v>
      </c>
      <c r="AR1551" s="1">
        <v>107</v>
      </c>
      <c r="AS1551" s="1">
        <v>100</v>
      </c>
      <c r="DR1551" s="1">
        <v>76</v>
      </c>
      <c r="DS1551" s="1">
        <v>80</v>
      </c>
      <c r="DT1551" s="1">
        <v>86</v>
      </c>
      <c r="DU1551" s="1">
        <v>71</v>
      </c>
      <c r="DV1551" s="1">
        <v>69</v>
      </c>
      <c r="DW1551" s="1">
        <v>70</v>
      </c>
      <c r="DX1551" s="1">
        <v>67</v>
      </c>
      <c r="DY1551" s="1">
        <v>69</v>
      </c>
      <c r="DZ1551" s="1">
        <v>60</v>
      </c>
      <c r="EA1551" s="1">
        <v>80</v>
      </c>
      <c r="EB1551" s="1">
        <v>71</v>
      </c>
      <c r="HA1551" s="1">
        <v>0</v>
      </c>
      <c r="HB1551" s="1">
        <v>0</v>
      </c>
      <c r="HC1551" s="1">
        <v>0</v>
      </c>
      <c r="HD1551" s="1">
        <v>2</v>
      </c>
      <c r="HE1551" s="1">
        <v>0</v>
      </c>
      <c r="HF1551" s="1">
        <v>2</v>
      </c>
      <c r="HG1551" s="1">
        <v>0</v>
      </c>
      <c r="HH1551" s="1">
        <v>2</v>
      </c>
      <c r="HI1551" s="1">
        <v>0</v>
      </c>
      <c r="HJ1551" s="1">
        <v>2</v>
      </c>
      <c r="HK1551" s="1">
        <v>0</v>
      </c>
      <c r="HT1551" s="1">
        <v>0</v>
      </c>
      <c r="HU1551" s="1">
        <v>0</v>
      </c>
      <c r="HV1551" s="1">
        <v>1</v>
      </c>
      <c r="HW1551" s="1">
        <v>1</v>
      </c>
      <c r="HX1551" s="1">
        <v>1</v>
      </c>
      <c r="HY1551" s="1">
        <v>1</v>
      </c>
      <c r="HZ1551" s="1">
        <v>1</v>
      </c>
      <c r="IA1551" s="1">
        <v>1</v>
      </c>
      <c r="IB1551" s="1">
        <v>1</v>
      </c>
      <c r="IC1551" s="1">
        <v>1</v>
      </c>
      <c r="ID1551" s="1">
        <v>1</v>
      </c>
      <c r="IP1551" s="1">
        <v>98</v>
      </c>
      <c r="IQ1551" s="1">
        <v>95</v>
      </c>
      <c r="LX1551" s="1">
        <v>104</v>
      </c>
      <c r="LY1551" s="1">
        <v>96</v>
      </c>
      <c r="MA1551" s="1">
        <v>83</v>
      </c>
      <c r="MC1551" s="1">
        <v>70</v>
      </c>
      <c r="MD1551" s="1">
        <v>167</v>
      </c>
      <c r="ME1551" s="1">
        <v>84</v>
      </c>
      <c r="MF1551" s="1">
        <v>93</v>
      </c>
      <c r="MG1551" s="1">
        <v>105</v>
      </c>
      <c r="MH1551" s="1">
        <v>98</v>
      </c>
      <c r="PG1551" s="1">
        <v>18</v>
      </c>
      <c r="PH1551" s="1">
        <v>20</v>
      </c>
      <c r="SP1551" s="1">
        <v>96.2</v>
      </c>
      <c r="SQ1551" s="1">
        <v>95.7</v>
      </c>
      <c r="VX1551" s="1">
        <v>1</v>
      </c>
      <c r="VY1551" s="1">
        <v>1</v>
      </c>
      <c r="WQ1551" s="1">
        <v>0</v>
      </c>
      <c r="WR1551" s="1">
        <v>0</v>
      </c>
      <c r="ZY1551" s="1">
        <v>215.6</v>
      </c>
      <c r="ZZ1551" s="1">
        <v>210.2</v>
      </c>
      <c r="AAY1551" s="1">
        <v>27</v>
      </c>
      <c r="ABB1551" s="1">
        <v>14.6</v>
      </c>
      <c r="ABE1551" s="1">
        <v>43</v>
      </c>
      <c r="ABU1551" s="1">
        <v>139</v>
      </c>
      <c r="ABX1551" s="1">
        <v>4</v>
      </c>
      <c r="ACA1551" s="1">
        <v>101</v>
      </c>
      <c r="ACD1551" s="1">
        <v>1.06</v>
      </c>
      <c r="ACG1551" s="1">
        <v>156</v>
      </c>
      <c r="ACQ1551" s="1">
        <v>28</v>
      </c>
      <c r="ACT1551" s="1">
        <v>0.9</v>
      </c>
      <c r="ACW1551" s="1">
        <v>16</v>
      </c>
      <c r="AGS1551" s="1">
        <v>1</v>
      </c>
      <c r="AGT1551" s="1">
        <v>0</v>
      </c>
      <c r="AGU1551" s="1">
        <v>1</v>
      </c>
      <c r="AGV1551" s="1">
        <v>0</v>
      </c>
      <c r="AGW1551" s="1">
        <v>0</v>
      </c>
      <c r="AGX1551" s="1">
        <v>0</v>
      </c>
      <c r="AGY1551" s="1">
        <v>0</v>
      </c>
      <c r="AGZ1551" s="1">
        <v>1</v>
      </c>
      <c r="AHA1551" s="1">
        <v>0</v>
      </c>
      <c r="AHB1551" s="1">
        <v>0</v>
      </c>
      <c r="AHC1551" s="1">
        <v>1</v>
      </c>
      <c r="AHD1551" s="1">
        <v>0</v>
      </c>
      <c r="AHE1551" s="1">
        <v>0</v>
      </c>
      <c r="AHF1551" s="1">
        <v>0</v>
      </c>
      <c r="AHH1551" s="1">
        <v>0</v>
      </c>
      <c r="AHI1551" s="1">
        <v>0</v>
      </c>
      <c r="AHK1551" s="1">
        <v>0</v>
      </c>
      <c r="AHL1551" s="1">
        <v>0</v>
      </c>
      <c r="AHM1551" s="1">
        <v>0</v>
      </c>
      <c r="AHN1551" s="1">
        <v>0</v>
      </c>
      <c r="AHO1551" s="1">
        <v>0</v>
      </c>
      <c r="AHP1551" s="1">
        <v>0</v>
      </c>
      <c r="AHQ1551" s="1">
        <v>0</v>
      </c>
      <c r="AHR1551" s="1">
        <v>0</v>
      </c>
      <c r="AIM1551" s="1">
        <v>0</v>
      </c>
      <c r="AIN1551" s="1">
        <v>0</v>
      </c>
      <c r="AIO1551" s="1">
        <v>0</v>
      </c>
      <c r="AIT1551" s="3">
        <v>2</v>
      </c>
      <c r="AIV1551" s="1">
        <v>1</v>
      </c>
      <c r="AIW1551" s="1">
        <v>1</v>
      </c>
      <c r="AIX1551" s="1">
        <v>58</v>
      </c>
      <c r="AIY1551" s="1">
        <v>50</v>
      </c>
    </row>
    <row r="1552" spans="1:939" s="1" customFormat="1">
      <c r="B1552" s="1">
        <v>4</v>
      </c>
      <c r="C1552" s="1">
        <v>0</v>
      </c>
      <c r="Z1552" s="1">
        <v>0</v>
      </c>
      <c r="AA1552" s="1">
        <v>2</v>
      </c>
      <c r="AB1552" s="1" t="s">
        <v>9675</v>
      </c>
      <c r="AC1552" s="1">
        <v>4</v>
      </c>
      <c r="AD1552" s="1">
        <v>0</v>
      </c>
      <c r="AE1552" s="1">
        <v>1</v>
      </c>
      <c r="AF1552" s="1">
        <v>0</v>
      </c>
      <c r="AG1552" s="1">
        <v>0</v>
      </c>
      <c r="AI1552" s="1">
        <v>114</v>
      </c>
      <c r="AJ1552" s="1">
        <v>112</v>
      </c>
      <c r="AL1552" s="1">
        <v>106</v>
      </c>
      <c r="AM1552" s="1">
        <v>115</v>
      </c>
      <c r="DR1552" s="1">
        <v>76</v>
      </c>
      <c r="DS1552" s="1">
        <v>56</v>
      </c>
      <c r="DU1552" s="1">
        <v>69</v>
      </c>
      <c r="DV1552" s="1">
        <v>84</v>
      </c>
      <c r="HA1552" s="1">
        <v>0</v>
      </c>
      <c r="HB1552" s="1">
        <v>0</v>
      </c>
      <c r="HD1552" s="1">
        <v>2</v>
      </c>
      <c r="HE1552" s="1">
        <v>0</v>
      </c>
      <c r="HT1552" s="1">
        <v>0</v>
      </c>
      <c r="HU1552" s="1">
        <v>0</v>
      </c>
      <c r="HW1552" s="1">
        <v>1</v>
      </c>
      <c r="HX1552" s="1">
        <v>1</v>
      </c>
      <c r="IP1552" s="1">
        <v>95</v>
      </c>
      <c r="IQ1552" s="1">
        <v>98</v>
      </c>
      <c r="IR1552" s="1">
        <v>94.5</v>
      </c>
      <c r="LX1552" s="1">
        <v>92</v>
      </c>
      <c r="LY1552" s="1">
        <v>88</v>
      </c>
      <c r="PG1552" s="1">
        <v>20</v>
      </c>
      <c r="PH1552" s="1">
        <v>18</v>
      </c>
      <c r="SP1552" s="1">
        <v>96.9</v>
      </c>
      <c r="SQ1552" s="1">
        <v>95.7</v>
      </c>
      <c r="SS1552" s="1">
        <v>98</v>
      </c>
      <c r="VX1552" s="1">
        <v>1</v>
      </c>
      <c r="VY1552" s="1">
        <v>1</v>
      </c>
      <c r="WQ1552" s="1">
        <v>0</v>
      </c>
      <c r="WR1552" s="1">
        <v>0</v>
      </c>
      <c r="WS1552" s="1">
        <v>0</v>
      </c>
      <c r="ZY1552" s="1">
        <v>211.5</v>
      </c>
      <c r="ZZ1552" s="1">
        <v>213</v>
      </c>
      <c r="AAY1552" s="1">
        <v>26</v>
      </c>
      <c r="ABU1552" s="1">
        <v>140</v>
      </c>
      <c r="ABX1552" s="1">
        <v>4.4000000000000004</v>
      </c>
      <c r="ACA1552" s="1">
        <v>98</v>
      </c>
      <c r="ACD1552" s="1">
        <v>9.4</v>
      </c>
      <c r="ACG1552" s="1">
        <v>92</v>
      </c>
      <c r="ACQ1552" s="1">
        <v>21</v>
      </c>
      <c r="ACT1552" s="1">
        <v>0.84</v>
      </c>
      <c r="ACW1552" s="1">
        <v>16</v>
      </c>
      <c r="AGS1552" s="1">
        <v>1</v>
      </c>
      <c r="AGT1552" s="1">
        <v>0</v>
      </c>
      <c r="AGU1552" s="1">
        <v>1</v>
      </c>
      <c r="AGV1552" s="1">
        <v>0</v>
      </c>
      <c r="AGW1552" s="1">
        <v>0</v>
      </c>
      <c r="AGX1552" s="1">
        <v>0</v>
      </c>
      <c r="AGY1552" s="1">
        <v>0</v>
      </c>
      <c r="AGZ1552" s="1">
        <v>1</v>
      </c>
      <c r="AHA1552" s="1">
        <v>0</v>
      </c>
      <c r="AHB1552" s="1">
        <v>0</v>
      </c>
      <c r="AHC1552" s="1">
        <v>1</v>
      </c>
      <c r="AHD1552" s="1">
        <v>0</v>
      </c>
      <c r="AHE1552" s="1">
        <v>0</v>
      </c>
      <c r="AHF1552" s="1">
        <v>0</v>
      </c>
      <c r="AHH1552" s="1">
        <v>0</v>
      </c>
      <c r="AHI1552" s="1">
        <v>0</v>
      </c>
      <c r="AHK1552" s="1">
        <v>0</v>
      </c>
      <c r="AHL1552" s="1">
        <v>0</v>
      </c>
      <c r="AHM1552" s="1">
        <v>0</v>
      </c>
      <c r="AHN1552" s="1">
        <v>0</v>
      </c>
      <c r="AHO1552" s="1">
        <v>0</v>
      </c>
      <c r="AHP1552" s="1">
        <v>0</v>
      </c>
      <c r="AHQ1552" s="1">
        <v>0</v>
      </c>
      <c r="AHR1552" s="1">
        <v>0</v>
      </c>
      <c r="AIM1552" s="1">
        <v>0</v>
      </c>
      <c r="AIN1552" s="1">
        <v>0</v>
      </c>
      <c r="AIO1552" s="1">
        <v>0</v>
      </c>
      <c r="AIT1552" s="3">
        <v>2</v>
      </c>
      <c r="AIV1552" s="1">
        <v>0</v>
      </c>
      <c r="AIW1552" s="1">
        <v>0</v>
      </c>
      <c r="AIX1552" s="1">
        <v>60</v>
      </c>
      <c r="AIY1552" s="1">
        <v>56</v>
      </c>
    </row>
    <row r="1553" spans="1:938" s="1" customFormat="1" ht="15" customHeight="1">
      <c r="B1553" s="1">
        <v>5</v>
      </c>
      <c r="C1553" s="1">
        <v>1</v>
      </c>
      <c r="D1553" s="1" t="s">
        <v>7590</v>
      </c>
      <c r="E1553" s="1" t="s">
        <v>9676</v>
      </c>
      <c r="F1553" s="1" t="s">
        <v>9677</v>
      </c>
      <c r="G1553" s="1" t="s">
        <v>9678</v>
      </c>
      <c r="O1553" s="1">
        <v>1</v>
      </c>
      <c r="P1553" s="1">
        <v>1</v>
      </c>
      <c r="Q1553" s="1">
        <v>0</v>
      </c>
      <c r="R1553" s="1">
        <v>1</v>
      </c>
      <c r="Z1553" s="1">
        <v>0</v>
      </c>
      <c r="AA1553" s="1">
        <v>1</v>
      </c>
      <c r="AB1553" s="1" t="s">
        <v>9679</v>
      </c>
      <c r="AC1553" s="1">
        <v>17</v>
      </c>
      <c r="AD1553" s="1">
        <v>0</v>
      </c>
      <c r="AE1553" s="1">
        <v>10</v>
      </c>
      <c r="AF1553" s="1">
        <v>0</v>
      </c>
      <c r="AG1553" s="1">
        <v>0</v>
      </c>
      <c r="AI1553" s="1">
        <v>116</v>
      </c>
      <c r="AJ1553" s="1">
        <v>116</v>
      </c>
      <c r="AK1553" s="1">
        <v>112</v>
      </c>
      <c r="AL1553" s="1">
        <v>112</v>
      </c>
      <c r="DR1553" s="1">
        <v>68</v>
      </c>
      <c r="DS1553" s="1">
        <v>70</v>
      </c>
      <c r="DT1553" s="1">
        <v>70</v>
      </c>
      <c r="DU1553" s="1">
        <v>76</v>
      </c>
      <c r="HA1553" s="1">
        <v>0</v>
      </c>
      <c r="HB1553" s="1">
        <v>0</v>
      </c>
      <c r="HC1553" s="1">
        <v>0</v>
      </c>
      <c r="HD1553" s="1">
        <v>0</v>
      </c>
      <c r="HT1553" s="1">
        <v>0</v>
      </c>
      <c r="HU1553" s="1">
        <v>0</v>
      </c>
      <c r="HV1553" s="1">
        <v>0</v>
      </c>
      <c r="HW1553" s="1">
        <v>0</v>
      </c>
      <c r="IP1553" s="1">
        <v>95</v>
      </c>
      <c r="IQ1553" s="1">
        <v>93</v>
      </c>
      <c r="IR1553" s="1">
        <v>95</v>
      </c>
      <c r="IS1553" s="1">
        <v>95</v>
      </c>
      <c r="LX1553" s="1">
        <v>110</v>
      </c>
      <c r="LY1553" s="1">
        <v>110</v>
      </c>
      <c r="LZ1553" s="1">
        <v>66</v>
      </c>
      <c r="MA1553" s="1">
        <v>76</v>
      </c>
      <c r="PG1553" s="1">
        <v>22</v>
      </c>
      <c r="PH1553" s="1">
        <v>20</v>
      </c>
      <c r="PJ1553" s="1">
        <v>22</v>
      </c>
      <c r="SP1553" s="1">
        <v>96.4</v>
      </c>
      <c r="SQ1553" s="1">
        <v>96.4</v>
      </c>
      <c r="VX1553" s="1">
        <v>1</v>
      </c>
      <c r="VY1553" s="1">
        <v>1</v>
      </c>
      <c r="WQ1553" s="1">
        <v>0</v>
      </c>
      <c r="WR1553" s="1">
        <v>0</v>
      </c>
      <c r="WS1553" s="1">
        <v>0</v>
      </c>
      <c r="WT1553" s="1">
        <v>0</v>
      </c>
      <c r="ZY1553" s="1">
        <v>211</v>
      </c>
      <c r="ZZ1553" s="1">
        <v>212.5</v>
      </c>
      <c r="AAY1553" s="1">
        <v>24</v>
      </c>
      <c r="ABB1553" s="1">
        <v>15.3</v>
      </c>
      <c r="ABE1553" s="1">
        <v>45</v>
      </c>
      <c r="ABU1553" s="1">
        <v>137</v>
      </c>
      <c r="ABX1553" s="1">
        <v>3.7</v>
      </c>
      <c r="ACA1553" s="1">
        <v>101</v>
      </c>
      <c r="ACD1553" s="1">
        <v>0.89</v>
      </c>
      <c r="ACG1553" s="1">
        <v>109</v>
      </c>
      <c r="ACQ1553" s="1">
        <v>21</v>
      </c>
      <c r="ACT1553" s="1">
        <v>0.7</v>
      </c>
      <c r="ACW1553" s="1">
        <v>17</v>
      </c>
      <c r="AGS1553" s="1">
        <v>1</v>
      </c>
      <c r="AGT1553" s="1">
        <v>0</v>
      </c>
      <c r="AGU1553" s="1">
        <v>0</v>
      </c>
      <c r="AGV1553" s="1">
        <v>0</v>
      </c>
      <c r="AGW1553" s="1">
        <v>0</v>
      </c>
      <c r="AGX1553" s="1">
        <v>0</v>
      </c>
      <c r="AGY1553" s="1">
        <v>0</v>
      </c>
      <c r="AGZ1553" s="1">
        <v>1</v>
      </c>
      <c r="AHA1553" s="1">
        <v>0</v>
      </c>
      <c r="AHB1553" s="1">
        <v>0</v>
      </c>
      <c r="AHC1553" s="1">
        <v>1</v>
      </c>
      <c r="AHD1553" s="1">
        <v>0</v>
      </c>
      <c r="AHE1553" s="1">
        <v>0</v>
      </c>
      <c r="AHF1553" s="1">
        <v>0</v>
      </c>
      <c r="AHH1553" s="1">
        <v>0</v>
      </c>
      <c r="AHI1553" s="1">
        <v>0</v>
      </c>
      <c r="AHK1553" s="1">
        <v>0</v>
      </c>
      <c r="AHL1553" s="1">
        <v>0</v>
      </c>
      <c r="AHM1553" s="1">
        <v>0</v>
      </c>
      <c r="AHN1553" s="1">
        <v>0</v>
      </c>
      <c r="AHO1553" s="1">
        <v>0</v>
      </c>
      <c r="AHP1553" s="1">
        <v>0</v>
      </c>
      <c r="AHQ1553" s="1">
        <v>0</v>
      </c>
      <c r="AHR1553" s="1">
        <v>0</v>
      </c>
      <c r="AIM1553" s="1">
        <v>0</v>
      </c>
      <c r="AIN1553" s="1">
        <v>0</v>
      </c>
      <c r="AIO1553" s="1">
        <v>0</v>
      </c>
      <c r="AIT1553" s="3">
        <v>2</v>
      </c>
      <c r="AIV1553" s="1">
        <v>1</v>
      </c>
      <c r="AIW1553" s="1">
        <v>0</v>
      </c>
      <c r="AIX1553" s="1">
        <v>62</v>
      </c>
      <c r="AIY1553" s="1">
        <v>99</v>
      </c>
    </row>
    <row r="1554" spans="1:938" s="1" customFormat="1" ht="15" customHeight="1">
      <c r="B1554" s="1">
        <v>6</v>
      </c>
      <c r="C1554" s="1">
        <v>1</v>
      </c>
      <c r="D1554" s="1" t="s">
        <v>9680</v>
      </c>
      <c r="E1554" s="1" t="s">
        <v>7736</v>
      </c>
      <c r="O1554" s="1">
        <v>0</v>
      </c>
      <c r="P1554" s="1">
        <v>1</v>
      </c>
      <c r="Z1554" s="1">
        <v>0</v>
      </c>
      <c r="AA1554" s="1">
        <v>1</v>
      </c>
      <c r="AB1554" s="1" t="s">
        <v>9681</v>
      </c>
      <c r="AC1554" s="1">
        <v>1</v>
      </c>
      <c r="AD1554" s="1">
        <v>0</v>
      </c>
      <c r="AE1554" s="1">
        <v>6</v>
      </c>
      <c r="AF1554" s="1">
        <v>0</v>
      </c>
      <c r="AG1554" s="1">
        <v>0</v>
      </c>
      <c r="AI1554" s="1">
        <v>110</v>
      </c>
      <c r="AJ1554" s="1">
        <v>96</v>
      </c>
      <c r="DR1554" s="1">
        <v>80</v>
      </c>
      <c r="DS1554" s="1">
        <v>62</v>
      </c>
      <c r="HA1554" s="1">
        <v>0</v>
      </c>
      <c r="HB1554" s="1">
        <v>0</v>
      </c>
      <c r="HT1554" s="1">
        <v>0</v>
      </c>
      <c r="HU1554" s="1">
        <v>0</v>
      </c>
      <c r="IP1554" s="1">
        <v>97</v>
      </c>
      <c r="IQ1554" s="1">
        <v>95</v>
      </c>
      <c r="LX1554" s="1">
        <v>108</v>
      </c>
      <c r="LY1554" s="1">
        <v>80</v>
      </c>
      <c r="PG1554" s="1">
        <v>20</v>
      </c>
      <c r="PH1554" s="1">
        <v>20</v>
      </c>
      <c r="SP1554" s="1">
        <v>96.9</v>
      </c>
      <c r="SQ1554" s="1">
        <v>96.2</v>
      </c>
      <c r="VX1554" s="1">
        <v>1</v>
      </c>
      <c r="VY1554" s="1">
        <v>1</v>
      </c>
      <c r="WQ1554" s="1">
        <v>0</v>
      </c>
      <c r="WR1554" s="1">
        <v>0</v>
      </c>
      <c r="ZY1554" s="1">
        <v>210</v>
      </c>
      <c r="ZZ1554" s="1">
        <v>213.5</v>
      </c>
      <c r="AAY1554" s="1">
        <v>24</v>
      </c>
      <c r="ABB1554" s="1">
        <v>15.6</v>
      </c>
      <c r="ABE1554" s="1">
        <v>46</v>
      </c>
      <c r="ABU1554" s="1">
        <v>138</v>
      </c>
      <c r="ABX1554" s="1">
        <v>3.7</v>
      </c>
      <c r="ACA1554" s="1">
        <v>101</v>
      </c>
      <c r="ACD1554" s="1">
        <v>0.99</v>
      </c>
      <c r="ACG1554" s="1">
        <v>158</v>
      </c>
      <c r="ACQ1554" s="1">
        <v>17</v>
      </c>
      <c r="ACT1554" s="1">
        <v>0.9</v>
      </c>
      <c r="ACW1554" s="1">
        <v>18</v>
      </c>
      <c r="AGS1554" s="1">
        <v>0</v>
      </c>
      <c r="AGT1554" s="1">
        <v>0</v>
      </c>
      <c r="AGU1554" s="1">
        <v>0</v>
      </c>
      <c r="AGV1554" s="1">
        <v>0</v>
      </c>
      <c r="AGW1554" s="1">
        <v>0</v>
      </c>
      <c r="AGX1554" s="1">
        <v>0</v>
      </c>
      <c r="AGY1554" s="1">
        <v>0</v>
      </c>
      <c r="AGZ1554" s="1">
        <v>1</v>
      </c>
      <c r="AHA1554" s="1">
        <v>0</v>
      </c>
      <c r="AHB1554" s="1">
        <v>0</v>
      </c>
      <c r="AHC1554" s="1">
        <v>1</v>
      </c>
      <c r="AHD1554" s="1">
        <v>0</v>
      </c>
      <c r="AHE1554" s="1">
        <v>0</v>
      </c>
      <c r="AHF1554" s="1">
        <v>0</v>
      </c>
      <c r="AHH1554" s="1">
        <v>0</v>
      </c>
      <c r="AHI1554" s="1">
        <v>0</v>
      </c>
      <c r="AHK1554" s="1">
        <v>0</v>
      </c>
      <c r="AHL1554" s="1">
        <v>0</v>
      </c>
      <c r="AHM1554" s="1">
        <v>0</v>
      </c>
      <c r="AHN1554" s="1">
        <v>0</v>
      </c>
      <c r="AHO1554" s="1">
        <v>0</v>
      </c>
      <c r="AHP1554" s="1">
        <v>0</v>
      </c>
      <c r="AHQ1554" s="1">
        <v>0</v>
      </c>
      <c r="AHR1554" s="1">
        <v>0</v>
      </c>
      <c r="AIM1554" s="1">
        <v>0</v>
      </c>
      <c r="AIN1554" s="1">
        <v>0</v>
      </c>
      <c r="AIO1554" s="1">
        <v>0</v>
      </c>
      <c r="AIT1554" s="3">
        <v>2</v>
      </c>
      <c r="AIV1554" s="1">
        <v>0</v>
      </c>
      <c r="AIW1554" s="1">
        <v>0</v>
      </c>
      <c r="AIX1554" s="1">
        <v>43</v>
      </c>
      <c r="AIY1554" s="1">
        <v>40</v>
      </c>
    </row>
    <row r="1555" spans="1:938" s="18" customFormat="1" ht="15" customHeight="1">
      <c r="B1555" s="18">
        <v>7</v>
      </c>
      <c r="C1555" s="18">
        <v>0</v>
      </c>
      <c r="Z1555" s="18">
        <v>0</v>
      </c>
      <c r="AA1555" s="18">
        <v>2</v>
      </c>
      <c r="AB1555" s="18" t="s">
        <v>9682</v>
      </c>
      <c r="AC1555" s="18">
        <v>0</v>
      </c>
      <c r="AE1555" s="18">
        <v>3</v>
      </c>
      <c r="AF1555" s="18">
        <v>0</v>
      </c>
      <c r="AG1555" s="18">
        <v>0</v>
      </c>
      <c r="AI1555" s="18">
        <v>112</v>
      </c>
      <c r="DR1555" s="18">
        <v>80</v>
      </c>
      <c r="HA1555" s="18">
        <v>0</v>
      </c>
      <c r="HT1555" s="18">
        <v>0</v>
      </c>
      <c r="IP1555" s="18">
        <v>95</v>
      </c>
      <c r="LX1555" s="18">
        <v>76</v>
      </c>
      <c r="PG1555" s="18">
        <v>18</v>
      </c>
      <c r="SP1555" s="18">
        <v>96.4</v>
      </c>
      <c r="VX1555" s="18">
        <v>1</v>
      </c>
      <c r="WQ1555" s="18">
        <v>0</v>
      </c>
      <c r="ZY1555" s="18">
        <v>210</v>
      </c>
      <c r="AAY1555" s="18">
        <v>27</v>
      </c>
      <c r="ABB1555" s="18">
        <v>14.3</v>
      </c>
      <c r="ABE1555" s="18">
        <v>42</v>
      </c>
      <c r="ABU1555" s="18">
        <v>138</v>
      </c>
      <c r="ABX1555" s="18">
        <v>3.6</v>
      </c>
      <c r="ACA1555" s="18">
        <v>100</v>
      </c>
      <c r="ACD1555" s="18">
        <v>0.98</v>
      </c>
      <c r="ACG1555" s="18">
        <v>111</v>
      </c>
      <c r="ACQ1555" s="18">
        <v>16</v>
      </c>
      <c r="ACT1555" s="18">
        <v>0.9</v>
      </c>
      <c r="ACW1555" s="18">
        <v>17</v>
      </c>
      <c r="AGS1555" s="18">
        <v>0</v>
      </c>
      <c r="AGT1555" s="18">
        <v>0</v>
      </c>
      <c r="AGU1555" s="18">
        <v>0</v>
      </c>
      <c r="AGV1555" s="18">
        <v>0</v>
      </c>
      <c r="AGW1555" s="18">
        <v>0</v>
      </c>
      <c r="AGX1555" s="18">
        <v>0</v>
      </c>
      <c r="AGY1555" s="18">
        <v>0</v>
      </c>
      <c r="AGZ1555" s="18">
        <v>1</v>
      </c>
      <c r="AHA1555" s="18">
        <v>0</v>
      </c>
      <c r="AHB1555" s="18">
        <v>0</v>
      </c>
      <c r="AHC1555" s="18">
        <v>1</v>
      </c>
      <c r="AHD1555" s="18">
        <v>0</v>
      </c>
      <c r="AHE1555" s="18">
        <v>0</v>
      </c>
      <c r="AHF1555" s="18">
        <v>0</v>
      </c>
      <c r="AHH1555" s="18">
        <v>0</v>
      </c>
      <c r="AHI1555" s="18">
        <v>0</v>
      </c>
      <c r="AHK1555" s="18">
        <v>0</v>
      </c>
      <c r="AHL1555" s="18">
        <v>0</v>
      </c>
      <c r="AHM1555" s="18">
        <v>0</v>
      </c>
      <c r="AHN1555" s="18">
        <v>0</v>
      </c>
      <c r="AHO1555" s="18">
        <v>0</v>
      </c>
      <c r="AHP1555" s="18">
        <v>0</v>
      </c>
      <c r="AHQ1555" s="18">
        <v>0</v>
      </c>
      <c r="AHR1555" s="18">
        <v>0</v>
      </c>
      <c r="AIM1555" s="18">
        <v>0</v>
      </c>
      <c r="AIN1555" s="18">
        <v>0</v>
      </c>
      <c r="AIO1555" s="18">
        <v>0</v>
      </c>
      <c r="AIT1555" s="79">
        <v>1</v>
      </c>
      <c r="AIV1555" s="18">
        <v>0</v>
      </c>
      <c r="AIW1555" s="18">
        <v>0</v>
      </c>
      <c r="AIX1555" s="18">
        <v>60</v>
      </c>
    </row>
    <row r="1556" spans="1:938" s="1" customFormat="1">
      <c r="A1556" s="1">
        <v>324</v>
      </c>
      <c r="B1556" s="1">
        <v>1</v>
      </c>
      <c r="C1556" s="1">
        <v>0</v>
      </c>
      <c r="Z1556" s="1">
        <v>0</v>
      </c>
      <c r="AA1556" s="1">
        <v>1</v>
      </c>
      <c r="AB1556" s="1" t="s">
        <v>9683</v>
      </c>
      <c r="AC1556" s="1">
        <v>0</v>
      </c>
      <c r="AE1556" s="1">
        <v>2</v>
      </c>
      <c r="AF1556" s="1">
        <v>0</v>
      </c>
      <c r="AG1556" s="1">
        <v>0</v>
      </c>
      <c r="AI1556" s="1">
        <v>140</v>
      </c>
      <c r="DR1556" s="1">
        <v>80</v>
      </c>
      <c r="HA1556" s="1">
        <v>2</v>
      </c>
      <c r="HT1556" s="1">
        <v>0</v>
      </c>
      <c r="IP1556" s="1">
        <v>96</v>
      </c>
      <c r="LX1556" s="1">
        <v>72</v>
      </c>
      <c r="PG1556" s="1">
        <v>18</v>
      </c>
      <c r="SP1556" s="1">
        <v>97.2</v>
      </c>
      <c r="VX1556" s="1">
        <v>1</v>
      </c>
      <c r="WQ1556" s="1">
        <v>0</v>
      </c>
      <c r="ZY1556" s="1">
        <v>167.6</v>
      </c>
      <c r="AGS1556" s="1">
        <v>1</v>
      </c>
      <c r="AGT1556" s="1">
        <v>0</v>
      </c>
      <c r="AGU1556" s="1">
        <v>1</v>
      </c>
      <c r="AGV1556" s="1">
        <v>0</v>
      </c>
      <c r="AGW1556" s="1">
        <v>0</v>
      </c>
      <c r="AGX1556" s="1">
        <v>0</v>
      </c>
      <c r="AGY1556" s="1">
        <v>0</v>
      </c>
      <c r="AGZ1556" s="1">
        <v>0</v>
      </c>
      <c r="AHA1556" s="1">
        <v>0</v>
      </c>
      <c r="AHB1556" s="1">
        <v>0</v>
      </c>
      <c r="AHC1556" s="1">
        <v>1</v>
      </c>
      <c r="AHD1556" s="1">
        <v>0</v>
      </c>
      <c r="AHE1556" s="1">
        <v>0</v>
      </c>
      <c r="AHF1556" s="1">
        <v>0</v>
      </c>
      <c r="AHH1556" s="1">
        <v>0</v>
      </c>
      <c r="AHI1556" s="1">
        <v>0</v>
      </c>
      <c r="AHK1556" s="1">
        <v>0</v>
      </c>
      <c r="AHL1556" s="1">
        <v>0</v>
      </c>
      <c r="AHM1556" s="1">
        <v>0</v>
      </c>
      <c r="AHN1556" s="1">
        <v>0</v>
      </c>
      <c r="AHO1556" s="1">
        <v>0</v>
      </c>
      <c r="AHP1556" s="1">
        <v>0</v>
      </c>
      <c r="AHQ1556" s="1">
        <v>0</v>
      </c>
      <c r="AHR1556" s="1">
        <v>0</v>
      </c>
      <c r="AIM1556" s="1">
        <v>0</v>
      </c>
      <c r="AIN1556" s="1">
        <v>0</v>
      </c>
      <c r="AIO1556" s="1">
        <v>0</v>
      </c>
      <c r="AIP1556" s="1">
        <v>1</v>
      </c>
      <c r="AIQ1556" s="1">
        <v>1</v>
      </c>
      <c r="AIR1556" s="1">
        <v>1</v>
      </c>
      <c r="AIS1556" s="1">
        <v>1</v>
      </c>
      <c r="AIT1556" s="1">
        <v>1</v>
      </c>
      <c r="AIU1556" s="1">
        <v>0</v>
      </c>
      <c r="AIV1556" s="1">
        <v>0</v>
      </c>
      <c r="AIW1556" s="1">
        <v>0</v>
      </c>
      <c r="AIX1556" s="1">
        <v>75</v>
      </c>
    </row>
    <row r="1557" spans="1:938" s="1" customFormat="1">
      <c r="B1557" s="1">
        <v>2</v>
      </c>
      <c r="C1557" s="1">
        <v>1</v>
      </c>
      <c r="D1557" s="1" t="s">
        <v>4571</v>
      </c>
      <c r="E1557" s="1" t="s">
        <v>9684</v>
      </c>
      <c r="F1557" s="1" t="s">
        <v>5913</v>
      </c>
      <c r="O1557" s="1">
        <v>0</v>
      </c>
      <c r="P1557" s="1">
        <v>1</v>
      </c>
      <c r="Q1557" s="1">
        <v>1</v>
      </c>
      <c r="Z1557" s="1">
        <v>0</v>
      </c>
      <c r="AA1557" s="1">
        <v>2</v>
      </c>
      <c r="AB1557" s="1" t="s">
        <v>9685</v>
      </c>
      <c r="AC1557" s="1">
        <v>1</v>
      </c>
      <c r="AD1557" s="1">
        <v>0</v>
      </c>
      <c r="AE1557" s="1">
        <v>13</v>
      </c>
      <c r="AF1557" s="1">
        <v>0</v>
      </c>
      <c r="AG1557" s="1">
        <v>0</v>
      </c>
      <c r="AI1557" s="1">
        <v>128</v>
      </c>
      <c r="AJ1557" s="1">
        <v>118</v>
      </c>
      <c r="DR1557" s="1">
        <v>62</v>
      </c>
      <c r="DS1557" s="1">
        <v>80</v>
      </c>
      <c r="HA1557" s="1">
        <v>2</v>
      </c>
      <c r="HB1557" s="1">
        <v>2</v>
      </c>
      <c r="HT1557" s="1">
        <v>0</v>
      </c>
      <c r="HU1557" s="1">
        <v>0</v>
      </c>
      <c r="IP1557" s="1">
        <v>93</v>
      </c>
      <c r="IQ1557" s="1">
        <v>94</v>
      </c>
      <c r="LX1557" s="1">
        <v>92</v>
      </c>
      <c r="LY1557" s="1">
        <v>76</v>
      </c>
      <c r="PG1557" s="1">
        <v>18</v>
      </c>
      <c r="PH1557" s="1">
        <v>16</v>
      </c>
      <c r="SP1557" s="1">
        <v>96.4</v>
      </c>
      <c r="SQ1557" s="1">
        <v>96.9</v>
      </c>
      <c r="VX1557" s="1">
        <v>1</v>
      </c>
      <c r="VY1557" s="1">
        <v>1</v>
      </c>
      <c r="WQ1557" s="1">
        <v>0</v>
      </c>
      <c r="WR1557" s="1">
        <v>0</v>
      </c>
      <c r="ZY1557" s="1">
        <v>168.2</v>
      </c>
      <c r="ZZ1557" s="1">
        <v>167.8</v>
      </c>
      <c r="AAY1557" s="1">
        <v>27</v>
      </c>
      <c r="AAZ1557" s="1">
        <v>28</v>
      </c>
      <c r="ABB1557" s="1">
        <v>11.2</v>
      </c>
      <c r="ABC1557" s="1">
        <v>10.9</v>
      </c>
      <c r="ABE1557" s="1">
        <v>33</v>
      </c>
      <c r="ABF1557" s="1">
        <v>32</v>
      </c>
      <c r="ABU1557" s="1">
        <v>145</v>
      </c>
      <c r="ABV1557" s="1">
        <v>140</v>
      </c>
      <c r="ABX1557" s="1">
        <v>3.1</v>
      </c>
      <c r="ABY1557" s="1">
        <v>4.4000000000000004</v>
      </c>
      <c r="ACA1557" s="1">
        <v>105</v>
      </c>
      <c r="ACB1557" s="1">
        <v>103</v>
      </c>
      <c r="ACD1557" s="1">
        <v>1.1000000000000001</v>
      </c>
      <c r="ACE1557" s="1">
        <v>1.04</v>
      </c>
      <c r="ACG1557" s="1">
        <v>131</v>
      </c>
      <c r="ACH1557" s="1">
        <v>219</v>
      </c>
      <c r="ACQ1557" s="1">
        <v>15</v>
      </c>
      <c r="ACR1557" s="1">
        <v>20</v>
      </c>
      <c r="ACT1557" s="1">
        <v>0.8</v>
      </c>
      <c r="ACU1557" s="1">
        <v>0.9</v>
      </c>
      <c r="ACW1557" s="1">
        <v>17</v>
      </c>
      <c r="ACX1557" s="1">
        <v>14</v>
      </c>
      <c r="AGS1557" s="1">
        <v>1</v>
      </c>
      <c r="AGT1557" s="1">
        <v>0</v>
      </c>
      <c r="AGU1557" s="1">
        <v>1</v>
      </c>
      <c r="AGV1557" s="1">
        <v>0</v>
      </c>
      <c r="AGW1557" s="1">
        <v>0</v>
      </c>
      <c r="AGX1557" s="1">
        <v>0</v>
      </c>
      <c r="AGY1557" s="1">
        <v>0</v>
      </c>
      <c r="AGZ1557" s="1">
        <v>2</v>
      </c>
      <c r="AHA1557" s="1">
        <v>0</v>
      </c>
      <c r="AHB1557" s="1">
        <v>0</v>
      </c>
      <c r="AHC1557" s="1">
        <v>1</v>
      </c>
      <c r="AHD1557" s="1">
        <v>0</v>
      </c>
      <c r="AHE1557" s="1">
        <v>0</v>
      </c>
      <c r="AHF1557" s="1">
        <v>0</v>
      </c>
      <c r="AHH1557" s="1">
        <v>0</v>
      </c>
      <c r="AHI1557" s="1">
        <v>0</v>
      </c>
      <c r="AHK1557" s="1">
        <v>0</v>
      </c>
      <c r="AHL1557" s="1">
        <v>0</v>
      </c>
      <c r="AHM1557" s="1">
        <v>0</v>
      </c>
      <c r="AHN1557" s="1">
        <v>0</v>
      </c>
      <c r="AHO1557" s="1">
        <v>0</v>
      </c>
      <c r="AHP1557" s="1">
        <v>0</v>
      </c>
      <c r="AHQ1557" s="1">
        <v>0</v>
      </c>
      <c r="AHR1557" s="1">
        <v>0</v>
      </c>
      <c r="AIM1557" s="1">
        <v>0</v>
      </c>
      <c r="AIN1557" s="1">
        <v>0</v>
      </c>
      <c r="AIO1557" s="1">
        <v>0</v>
      </c>
      <c r="AIT1557" s="1">
        <v>2</v>
      </c>
      <c r="AIU1557" s="1">
        <v>0</v>
      </c>
      <c r="AIV1557" s="1">
        <v>0</v>
      </c>
      <c r="AIW1557" s="1">
        <v>0</v>
      </c>
      <c r="AIX1557" s="1">
        <v>35</v>
      </c>
      <c r="AIY1557" s="1">
        <v>55</v>
      </c>
    </row>
    <row r="1558" spans="1:938" s="1" customFormat="1">
      <c r="B1558" s="1">
        <v>3</v>
      </c>
      <c r="C1558" s="1">
        <v>1</v>
      </c>
      <c r="D1558" s="1" t="s">
        <v>6191</v>
      </c>
      <c r="O1558" s="1">
        <v>1</v>
      </c>
      <c r="Z1558" s="1">
        <v>0</v>
      </c>
      <c r="AA1558" s="1">
        <v>2</v>
      </c>
      <c r="AB1558" s="1" t="s">
        <v>9686</v>
      </c>
      <c r="AC1558" s="1">
        <v>0</v>
      </c>
      <c r="AE1558" s="1">
        <v>1</v>
      </c>
      <c r="AF1558" s="1">
        <v>0</v>
      </c>
      <c r="AG1558" s="1">
        <v>0</v>
      </c>
      <c r="AI1558" s="1">
        <v>122</v>
      </c>
      <c r="AJ1558" s="1">
        <v>112</v>
      </c>
      <c r="DR1558" s="1">
        <v>68</v>
      </c>
      <c r="DS1558" s="1">
        <v>64</v>
      </c>
      <c r="HA1558" s="1">
        <v>2</v>
      </c>
      <c r="HB1558" s="1">
        <v>2</v>
      </c>
      <c r="HT1558" s="1">
        <v>0</v>
      </c>
      <c r="HU1558" s="1">
        <v>0</v>
      </c>
      <c r="IP1558" s="1">
        <v>93</v>
      </c>
      <c r="IQ1558" s="1">
        <v>96</v>
      </c>
      <c r="LX1558" s="1">
        <v>74</v>
      </c>
      <c r="LY1558" s="1">
        <v>67</v>
      </c>
      <c r="PG1558" s="1">
        <v>24</v>
      </c>
      <c r="PH1558" s="1">
        <v>18</v>
      </c>
      <c r="SP1558" s="1">
        <v>96.8</v>
      </c>
      <c r="SQ1558" s="1">
        <v>97.5</v>
      </c>
      <c r="VX1558" s="1">
        <v>1</v>
      </c>
      <c r="VY1558" s="1">
        <v>1</v>
      </c>
      <c r="WQ1558" s="1">
        <v>0</v>
      </c>
      <c r="WR1558" s="1">
        <v>0</v>
      </c>
      <c r="ZY1558" s="1">
        <v>165.6</v>
      </c>
      <c r="ZZ1558" s="1">
        <v>164.4</v>
      </c>
      <c r="AAY1558" s="1">
        <v>27</v>
      </c>
      <c r="AAZ1558" s="1">
        <v>28</v>
      </c>
      <c r="ABB1558" s="1">
        <v>10.5</v>
      </c>
      <c r="ABC1558" s="1">
        <v>10.9</v>
      </c>
      <c r="ABE1558" s="1">
        <v>31</v>
      </c>
      <c r="ABF1558" s="1">
        <v>32</v>
      </c>
      <c r="ABU1558" s="1">
        <v>143</v>
      </c>
      <c r="ABV1558" s="1">
        <v>141</v>
      </c>
      <c r="ABX1558" s="1">
        <v>3.2</v>
      </c>
      <c r="ABY1558" s="1">
        <v>4.0999999999999996</v>
      </c>
      <c r="ACA1558" s="1">
        <v>103</v>
      </c>
      <c r="ACB1558" s="1">
        <v>101</v>
      </c>
      <c r="ACD1558" s="1">
        <v>1.1299999999999999</v>
      </c>
      <c r="ACE1558" s="1">
        <v>1.1499999999999999</v>
      </c>
      <c r="ACG1558" s="1">
        <v>141</v>
      </c>
      <c r="ACH1558" s="1">
        <v>176</v>
      </c>
      <c r="ACQ1558" s="1">
        <v>20</v>
      </c>
      <c r="ACR1558" s="1">
        <v>26</v>
      </c>
      <c r="ACT1558" s="1">
        <v>1</v>
      </c>
      <c r="ACU1558" s="1">
        <v>1</v>
      </c>
      <c r="ACW1558" s="1">
        <v>18</v>
      </c>
      <c r="ACX1558" s="1">
        <v>17</v>
      </c>
      <c r="AGS1558" s="1">
        <v>1</v>
      </c>
      <c r="AGT1558" s="1">
        <v>0</v>
      </c>
      <c r="AGU1558" s="1">
        <v>1</v>
      </c>
      <c r="AGV1558" s="1">
        <v>0</v>
      </c>
      <c r="AGW1558" s="1">
        <v>0</v>
      </c>
      <c r="AGX1558" s="1">
        <v>0</v>
      </c>
      <c r="AGY1558" s="1">
        <v>0</v>
      </c>
      <c r="AGZ1558" s="1">
        <v>2</v>
      </c>
      <c r="AHA1558" s="1">
        <v>0</v>
      </c>
      <c r="AHB1558" s="1">
        <v>0</v>
      </c>
      <c r="AHC1558" s="1">
        <v>1</v>
      </c>
      <c r="AHD1558" s="1">
        <v>0</v>
      </c>
      <c r="AHE1558" s="1">
        <v>0</v>
      </c>
      <c r="AHF1558" s="1">
        <v>0</v>
      </c>
      <c r="AHH1558" s="1">
        <v>0</v>
      </c>
      <c r="AHI1558" s="1">
        <v>0</v>
      </c>
      <c r="AHK1558" s="1">
        <v>0</v>
      </c>
      <c r="AHL1558" s="1">
        <v>0</v>
      </c>
      <c r="AHM1558" s="1">
        <v>0</v>
      </c>
      <c r="AHN1558" s="1">
        <v>0</v>
      </c>
      <c r="AHO1558" s="1">
        <v>0</v>
      </c>
      <c r="AHP1558" s="1">
        <v>0</v>
      </c>
      <c r="AHQ1558" s="1">
        <v>0</v>
      </c>
      <c r="AHR1558" s="1">
        <v>0</v>
      </c>
      <c r="AIM1558" s="1">
        <v>0</v>
      </c>
      <c r="AIN1558" s="1">
        <v>0</v>
      </c>
      <c r="AIO1558" s="1">
        <v>0</v>
      </c>
      <c r="AIT1558" s="1">
        <v>2</v>
      </c>
      <c r="AIU1558" s="1">
        <v>0</v>
      </c>
      <c r="AIV1558" s="1">
        <v>0</v>
      </c>
      <c r="AIW1558" s="1">
        <v>0</v>
      </c>
      <c r="AIX1558" s="1">
        <v>31</v>
      </c>
      <c r="AIY1558" s="1">
        <v>43</v>
      </c>
    </row>
    <row r="1559" spans="1:938" s="1" customFormat="1">
      <c r="B1559" s="1">
        <v>4</v>
      </c>
      <c r="C1559" s="1">
        <v>0</v>
      </c>
      <c r="Z1559" s="1">
        <v>0</v>
      </c>
      <c r="AA1559" s="1">
        <v>2</v>
      </c>
      <c r="AB1559" s="1" t="s">
        <v>9687</v>
      </c>
      <c r="AC1559" s="1">
        <v>0</v>
      </c>
      <c r="AE1559" s="1">
        <v>3</v>
      </c>
      <c r="AF1559" s="1">
        <v>0</v>
      </c>
      <c r="AG1559" s="1">
        <v>0</v>
      </c>
      <c r="AI1559" s="1">
        <v>130</v>
      </c>
      <c r="AJ1559" s="1">
        <v>118</v>
      </c>
      <c r="DR1559" s="1">
        <v>70</v>
      </c>
      <c r="DS1559" s="1">
        <v>66</v>
      </c>
      <c r="HA1559" s="1">
        <v>2</v>
      </c>
      <c r="HB1559" s="1">
        <v>2</v>
      </c>
      <c r="HT1559" s="1">
        <v>0</v>
      </c>
      <c r="HU1559" s="1">
        <v>0</v>
      </c>
      <c r="IP1559" s="1">
        <v>95</v>
      </c>
      <c r="IQ1559" s="1">
        <v>97</v>
      </c>
      <c r="LX1559" s="1">
        <v>72</v>
      </c>
      <c r="LY1559" s="1">
        <v>70</v>
      </c>
      <c r="PG1559" s="1">
        <v>18</v>
      </c>
      <c r="PH1559" s="1">
        <v>18</v>
      </c>
      <c r="SP1559" s="1">
        <v>96.8</v>
      </c>
      <c r="SQ1559" s="1">
        <v>97.2</v>
      </c>
      <c r="VX1559" s="1">
        <v>1</v>
      </c>
      <c r="VY1559" s="1">
        <v>1</v>
      </c>
      <c r="WQ1559" s="1">
        <v>0</v>
      </c>
      <c r="WR1559" s="1">
        <v>0</v>
      </c>
      <c r="ZY1559" s="1">
        <v>163.19999999999999</v>
      </c>
      <c r="ZZ1559" s="1">
        <v>163.4</v>
      </c>
      <c r="AAY1559" s="1">
        <v>13</v>
      </c>
      <c r="ABB1559" s="1">
        <v>10.5</v>
      </c>
      <c r="ABE1559" s="1">
        <v>31</v>
      </c>
      <c r="ABU1559" s="1">
        <v>140</v>
      </c>
      <c r="ABX1559" s="1">
        <v>3.9</v>
      </c>
      <c r="ACA1559" s="1">
        <v>102</v>
      </c>
      <c r="ACD1559" s="1">
        <v>1.1200000000000001</v>
      </c>
      <c r="ACG1559" s="1">
        <v>39</v>
      </c>
      <c r="ACQ1559" s="1">
        <v>23</v>
      </c>
      <c r="ACT1559" s="1">
        <v>0.9</v>
      </c>
      <c r="ACW1559" s="1">
        <v>13</v>
      </c>
      <c r="AGS1559" s="1">
        <v>1</v>
      </c>
      <c r="AGT1559" s="1">
        <v>0</v>
      </c>
      <c r="AGU1559" s="1">
        <v>1</v>
      </c>
      <c r="AGV1559" s="1">
        <v>0</v>
      </c>
      <c r="AGW1559" s="1">
        <v>0</v>
      </c>
      <c r="AGX1559" s="1">
        <v>0</v>
      </c>
      <c r="AGY1559" s="1">
        <v>0</v>
      </c>
      <c r="AGZ1559" s="1">
        <v>1</v>
      </c>
      <c r="AHA1559" s="1">
        <v>0</v>
      </c>
      <c r="AHB1559" s="1">
        <v>0</v>
      </c>
      <c r="AHC1559" s="1">
        <v>1</v>
      </c>
      <c r="AHD1559" s="1">
        <v>0</v>
      </c>
      <c r="AHE1559" s="1">
        <v>0</v>
      </c>
      <c r="AHF1559" s="1">
        <v>0</v>
      </c>
      <c r="AHH1559" s="1">
        <v>0</v>
      </c>
      <c r="AHI1559" s="1">
        <v>0</v>
      </c>
      <c r="AHK1559" s="1">
        <v>0</v>
      </c>
      <c r="AHL1559" s="1">
        <v>0</v>
      </c>
      <c r="AHM1559" s="1">
        <v>0</v>
      </c>
      <c r="AHN1559" s="1">
        <v>0</v>
      </c>
      <c r="AHO1559" s="1">
        <v>0</v>
      </c>
      <c r="AHP1559" s="1">
        <v>0</v>
      </c>
      <c r="AHQ1559" s="1">
        <v>0</v>
      </c>
      <c r="AHR1559" s="1">
        <v>0</v>
      </c>
      <c r="AIM1559" s="1">
        <v>0</v>
      </c>
      <c r="AIN1559" s="1">
        <v>0</v>
      </c>
      <c r="AIO1559" s="1">
        <v>0</v>
      </c>
      <c r="AIT1559" s="1">
        <v>1</v>
      </c>
      <c r="AIU1559" s="1">
        <v>1</v>
      </c>
      <c r="AIV1559" s="1">
        <v>0</v>
      </c>
      <c r="AIW1559" s="1">
        <v>0</v>
      </c>
      <c r="AIX1559" s="1">
        <v>48</v>
      </c>
      <c r="AJB1559" s="1">
        <v>48</v>
      </c>
    </row>
    <row r="1560" spans="1:938" s="1" customFormat="1">
      <c r="B1560" s="1">
        <v>5</v>
      </c>
      <c r="C1560" s="1">
        <v>0</v>
      </c>
      <c r="Z1560" s="1">
        <v>0</v>
      </c>
      <c r="AA1560" s="1">
        <v>2</v>
      </c>
      <c r="AB1560" s="1" t="s">
        <v>9688</v>
      </c>
      <c r="AC1560" s="1">
        <v>0</v>
      </c>
      <c r="AE1560" s="1">
        <v>37</v>
      </c>
      <c r="AF1560" s="1">
        <v>0</v>
      </c>
      <c r="AG1560" s="1">
        <v>0</v>
      </c>
      <c r="AI1560" s="1">
        <v>122</v>
      </c>
      <c r="AJ1560" s="1">
        <v>118</v>
      </c>
      <c r="DR1560" s="1">
        <v>88</v>
      </c>
      <c r="DS1560" s="1">
        <v>70</v>
      </c>
      <c r="HA1560" s="1">
        <v>2</v>
      </c>
      <c r="HB1560" s="1">
        <v>2</v>
      </c>
      <c r="HT1560" s="1">
        <v>0</v>
      </c>
      <c r="HU1560" s="1">
        <v>0</v>
      </c>
      <c r="IP1560" s="1">
        <v>98</v>
      </c>
      <c r="IQ1560" s="1">
        <v>96</v>
      </c>
      <c r="LX1560" s="1">
        <v>68</v>
      </c>
      <c r="LY1560" s="1">
        <v>80</v>
      </c>
      <c r="PG1560" s="1">
        <v>16</v>
      </c>
      <c r="PH1560" s="1">
        <v>16</v>
      </c>
      <c r="SP1560" s="1">
        <v>97.1</v>
      </c>
      <c r="SQ1560" s="1">
        <v>97.1</v>
      </c>
      <c r="VX1560" s="1">
        <v>1</v>
      </c>
      <c r="VY1560" s="1">
        <v>1</v>
      </c>
      <c r="WQ1560" s="1">
        <v>0</v>
      </c>
      <c r="WR1560" s="1">
        <v>0</v>
      </c>
      <c r="ZY1560" s="1">
        <v>161.4</v>
      </c>
      <c r="ZZ1560" s="1">
        <v>162.19999999999999</v>
      </c>
      <c r="AAY1560" s="1">
        <v>30</v>
      </c>
      <c r="ABB1560" s="1">
        <v>11.6</v>
      </c>
      <c r="ABE1560" s="1">
        <v>34</v>
      </c>
      <c r="ABU1560" s="1">
        <v>141</v>
      </c>
      <c r="ABX1560" s="1">
        <v>4</v>
      </c>
      <c r="ACA1560" s="1">
        <v>99</v>
      </c>
      <c r="ACD1560" s="1">
        <v>1.1599999999999999</v>
      </c>
      <c r="ACG1560" s="1">
        <v>103</v>
      </c>
      <c r="ACQ1560" s="1">
        <v>24</v>
      </c>
      <c r="ACT1560" s="1">
        <v>1</v>
      </c>
      <c r="ACW1560" s="1">
        <v>17</v>
      </c>
      <c r="AGS1560" s="1">
        <v>0</v>
      </c>
      <c r="AGT1560" s="1">
        <v>0</v>
      </c>
      <c r="AGU1560" s="1">
        <v>0</v>
      </c>
      <c r="AGV1560" s="1">
        <v>0</v>
      </c>
      <c r="AGW1560" s="1">
        <v>0</v>
      </c>
      <c r="AGX1560" s="1">
        <v>0</v>
      </c>
      <c r="AGY1560" s="1">
        <v>0</v>
      </c>
      <c r="AGZ1560" s="1">
        <v>1</v>
      </c>
      <c r="AHA1560" s="1">
        <v>0</v>
      </c>
      <c r="AHB1560" s="1">
        <v>0</v>
      </c>
      <c r="AHC1560" s="1">
        <v>1</v>
      </c>
      <c r="AHD1560" s="1">
        <v>0</v>
      </c>
      <c r="AHE1560" s="1">
        <v>0</v>
      </c>
      <c r="AHF1560" s="1">
        <v>0</v>
      </c>
      <c r="AHH1560" s="1">
        <v>0</v>
      </c>
      <c r="AHI1560" s="1">
        <v>0</v>
      </c>
      <c r="AHK1560" s="1">
        <v>0</v>
      </c>
      <c r="AHL1560" s="1">
        <v>0</v>
      </c>
      <c r="AHM1560" s="1">
        <v>0</v>
      </c>
      <c r="AHN1560" s="1">
        <v>0</v>
      </c>
      <c r="AHO1560" s="1">
        <v>0</v>
      </c>
      <c r="AHP1560" s="1">
        <v>0</v>
      </c>
      <c r="AHQ1560" s="1">
        <v>0</v>
      </c>
      <c r="AHR1560" s="1">
        <v>0</v>
      </c>
      <c r="AIM1560" s="1">
        <v>0</v>
      </c>
      <c r="AIN1560" s="1">
        <v>0</v>
      </c>
      <c r="AIO1560" s="1">
        <v>0</v>
      </c>
      <c r="AIT1560" s="1">
        <v>1</v>
      </c>
      <c r="AIU1560" s="1">
        <v>1</v>
      </c>
      <c r="AIV1560" s="1">
        <v>0</v>
      </c>
      <c r="AIW1560" s="1">
        <v>0</v>
      </c>
      <c r="AIX1560" s="1">
        <v>33</v>
      </c>
      <c r="AJB1560" s="1">
        <v>40</v>
      </c>
    </row>
    <row r="1561" spans="1:938" s="80" customFormat="1">
      <c r="B1561" s="80">
        <v>6</v>
      </c>
      <c r="C1561" s="80">
        <v>0</v>
      </c>
      <c r="Z1561" s="80">
        <v>0</v>
      </c>
      <c r="AA1561" s="80">
        <v>2</v>
      </c>
      <c r="AC1561" s="80">
        <v>1</v>
      </c>
      <c r="AD1561" s="80">
        <v>0</v>
      </c>
      <c r="AE1561" s="80">
        <v>32</v>
      </c>
      <c r="AF1561" s="80">
        <v>0</v>
      </c>
      <c r="AG1561" s="80">
        <v>0</v>
      </c>
      <c r="AI1561" s="80">
        <v>122</v>
      </c>
      <c r="DR1561" s="80">
        <v>88</v>
      </c>
      <c r="HA1561" s="80">
        <v>2</v>
      </c>
      <c r="HT1561" s="80">
        <v>0</v>
      </c>
      <c r="IP1561" s="80">
        <v>98</v>
      </c>
      <c r="LX1561" s="80">
        <v>68</v>
      </c>
      <c r="PG1561" s="80">
        <v>16</v>
      </c>
      <c r="SP1561" s="80">
        <v>97.1</v>
      </c>
      <c r="VX1561" s="80">
        <v>1</v>
      </c>
      <c r="WQ1561" s="80">
        <v>0</v>
      </c>
      <c r="ZY1561" s="80">
        <v>161.4</v>
      </c>
      <c r="AGS1561" s="80">
        <v>0</v>
      </c>
      <c r="AGT1561" s="80">
        <v>0</v>
      </c>
      <c r="AGU1561" s="80">
        <v>0</v>
      </c>
      <c r="AGV1561" s="80">
        <v>0</v>
      </c>
      <c r="AGW1561" s="80">
        <v>0</v>
      </c>
      <c r="AGX1561" s="80">
        <v>0</v>
      </c>
      <c r="AGY1561" s="80">
        <v>0</v>
      </c>
      <c r="AGZ1561" s="80">
        <v>0</v>
      </c>
      <c r="AHA1561" s="80">
        <v>0</v>
      </c>
      <c r="AHB1561" s="80">
        <v>0</v>
      </c>
      <c r="AHC1561" s="80">
        <v>1</v>
      </c>
      <c r="AHD1561" s="80">
        <v>0</v>
      </c>
      <c r="AHE1561" s="80">
        <v>0</v>
      </c>
      <c r="AHF1561" s="80">
        <v>0</v>
      </c>
      <c r="AHH1561" s="80">
        <v>0</v>
      </c>
      <c r="AHI1561" s="80">
        <v>0</v>
      </c>
      <c r="AHK1561" s="80">
        <v>0</v>
      </c>
      <c r="AHL1561" s="80">
        <v>0</v>
      </c>
      <c r="AHM1561" s="80">
        <v>0</v>
      </c>
      <c r="AHN1561" s="80">
        <v>0</v>
      </c>
      <c r="AHO1561" s="80">
        <v>0</v>
      </c>
      <c r="AHP1561" s="80">
        <v>0</v>
      </c>
      <c r="AHQ1561" s="80">
        <v>0</v>
      </c>
      <c r="AHR1561" s="80">
        <v>0</v>
      </c>
      <c r="AIM1561" s="80">
        <v>0</v>
      </c>
      <c r="AIN1561" s="80">
        <v>0</v>
      </c>
      <c r="AIO1561" s="80">
        <v>0</v>
      </c>
      <c r="AIT1561" s="80">
        <v>1</v>
      </c>
      <c r="AIU1561" s="80">
        <v>1</v>
      </c>
      <c r="AIV1561" s="80">
        <v>0</v>
      </c>
      <c r="AIW1561" s="80">
        <v>0</v>
      </c>
      <c r="AIX1561" s="80">
        <v>28</v>
      </c>
    </row>
    <row r="1562" spans="1:938" s="1" customFormat="1">
      <c r="A1562" s="1">
        <v>325</v>
      </c>
      <c r="B1562" s="1">
        <v>1</v>
      </c>
      <c r="C1562" s="1">
        <v>1</v>
      </c>
      <c r="D1562" s="1" t="s">
        <v>9689</v>
      </c>
      <c r="E1562" s="1" t="s">
        <v>7584</v>
      </c>
      <c r="F1562" s="1" t="s">
        <v>6895</v>
      </c>
      <c r="O1562" s="1">
        <v>0</v>
      </c>
      <c r="P1562" s="1">
        <v>1</v>
      </c>
      <c r="Q1562" s="1">
        <v>1</v>
      </c>
      <c r="Z1562" s="1">
        <v>0</v>
      </c>
      <c r="AA1562" s="1">
        <v>1</v>
      </c>
      <c r="AB1562" s="1" t="s">
        <v>9690</v>
      </c>
      <c r="AC1562" s="1">
        <v>0</v>
      </c>
      <c r="AE1562" s="1">
        <v>0</v>
      </c>
      <c r="AG1562" s="1">
        <v>0</v>
      </c>
      <c r="AJ1562" s="1">
        <v>150</v>
      </c>
      <c r="AK1562" s="1">
        <v>130</v>
      </c>
      <c r="DS1562" s="1">
        <v>74</v>
      </c>
      <c r="DT1562" s="1">
        <v>68</v>
      </c>
      <c r="HB1562" s="1">
        <v>2</v>
      </c>
      <c r="HC1562" s="1">
        <v>0</v>
      </c>
      <c r="HU1562" s="1">
        <v>0</v>
      </c>
      <c r="HV1562" s="1">
        <v>0</v>
      </c>
      <c r="IP1562" s="1">
        <v>92</v>
      </c>
      <c r="IQ1562" s="1">
        <v>96</v>
      </c>
      <c r="IR1562" s="1">
        <v>93</v>
      </c>
      <c r="LX1562" s="1">
        <v>115</v>
      </c>
      <c r="LY1562" s="1">
        <v>104</v>
      </c>
      <c r="LZ1562" s="1">
        <v>105</v>
      </c>
      <c r="PH1562" s="1">
        <v>28</v>
      </c>
      <c r="PI1562" s="1">
        <v>28</v>
      </c>
      <c r="SQ1562" s="1">
        <v>99.5</v>
      </c>
      <c r="SR1562" s="1">
        <v>98.5</v>
      </c>
      <c r="VY1562" s="1">
        <v>0</v>
      </c>
      <c r="VZ1562" s="1">
        <v>0</v>
      </c>
      <c r="WQ1562" s="1">
        <v>1</v>
      </c>
      <c r="WR1562" s="1">
        <v>1</v>
      </c>
      <c r="WS1562" s="1">
        <v>1</v>
      </c>
      <c r="ZY1562" s="1">
        <v>160.4</v>
      </c>
      <c r="ZZ1562" s="1">
        <v>159.19999999999999</v>
      </c>
      <c r="AGS1562" s="1">
        <v>0</v>
      </c>
      <c r="AGT1562" s="1">
        <v>0</v>
      </c>
      <c r="AGU1562" s="1">
        <v>0</v>
      </c>
      <c r="AGV1562" s="1">
        <v>0</v>
      </c>
      <c r="AGW1562" s="1">
        <v>1</v>
      </c>
      <c r="AGX1562" s="1">
        <v>0</v>
      </c>
      <c r="AGY1562" s="1">
        <v>0</v>
      </c>
      <c r="AGZ1562" s="1">
        <v>0</v>
      </c>
      <c r="AHA1562" s="1">
        <v>0</v>
      </c>
      <c r="AHB1562" s="1">
        <v>0</v>
      </c>
      <c r="AHC1562" s="1">
        <v>1</v>
      </c>
      <c r="AHD1562" s="1">
        <v>0</v>
      </c>
      <c r="AHE1562" s="1">
        <v>0</v>
      </c>
      <c r="AHF1562" s="1">
        <v>0</v>
      </c>
      <c r="AHH1562" s="1">
        <v>0</v>
      </c>
      <c r="AHI1562" s="1">
        <v>0</v>
      </c>
      <c r="AHK1562" s="1">
        <v>0</v>
      </c>
      <c r="AHL1562" s="1">
        <v>0</v>
      </c>
      <c r="AHM1562" s="1">
        <v>0</v>
      </c>
      <c r="AHN1562" s="1">
        <v>0</v>
      </c>
      <c r="AHO1562" s="1">
        <v>0</v>
      </c>
      <c r="AHP1562" s="1">
        <v>0</v>
      </c>
      <c r="AHQ1562" s="1">
        <v>0</v>
      </c>
      <c r="AHR1562" s="1">
        <v>8</v>
      </c>
      <c r="AIM1562" s="1">
        <v>0</v>
      </c>
      <c r="AIN1562" s="1">
        <v>0</v>
      </c>
      <c r="AIO1562" s="1">
        <v>0</v>
      </c>
      <c r="AIP1562" s="1">
        <v>1</v>
      </c>
      <c r="AIQ1562" s="1">
        <v>1</v>
      </c>
      <c r="AIR1562" s="1">
        <v>1</v>
      </c>
      <c r="AIS1562" s="1">
        <v>1</v>
      </c>
      <c r="AIT1562" s="3">
        <v>2</v>
      </c>
      <c r="AIV1562" s="1">
        <v>0</v>
      </c>
      <c r="AIW1562" s="1">
        <v>0</v>
      </c>
      <c r="AIX1562" s="1">
        <v>59</v>
      </c>
      <c r="AIY1562" s="1">
        <v>28</v>
      </c>
    </row>
    <row r="1563" spans="1:938" s="1" customFormat="1">
      <c r="B1563" s="1">
        <v>2</v>
      </c>
      <c r="C1563" s="1">
        <v>1</v>
      </c>
      <c r="D1563" s="1" t="s">
        <v>5913</v>
      </c>
      <c r="O1563" s="1">
        <v>0</v>
      </c>
      <c r="Z1563" s="1">
        <v>0</v>
      </c>
      <c r="AA1563" s="1">
        <v>2</v>
      </c>
      <c r="AB1563" s="1" t="s">
        <v>9691</v>
      </c>
      <c r="AC1563" s="1">
        <v>7</v>
      </c>
      <c r="AD1563" s="1">
        <v>0</v>
      </c>
      <c r="AE1563" s="1">
        <v>1</v>
      </c>
      <c r="AF1563" s="1">
        <v>0</v>
      </c>
      <c r="AG1563" s="1">
        <v>0</v>
      </c>
      <c r="AI1563" s="1">
        <v>140</v>
      </c>
      <c r="AJ1563" s="1">
        <v>140</v>
      </c>
      <c r="DR1563" s="1">
        <v>70</v>
      </c>
      <c r="DS1563" s="1">
        <v>76</v>
      </c>
      <c r="HA1563" s="1">
        <v>0</v>
      </c>
      <c r="HB1563" s="1">
        <v>0</v>
      </c>
      <c r="HT1563" s="1">
        <v>0</v>
      </c>
      <c r="HU1563" s="1">
        <v>0</v>
      </c>
      <c r="IP1563" s="1">
        <v>91.5</v>
      </c>
      <c r="IQ1563" s="1">
        <v>88</v>
      </c>
      <c r="IR1563" s="1">
        <v>91</v>
      </c>
      <c r="IS1563" s="1">
        <v>93.5</v>
      </c>
      <c r="LX1563" s="1">
        <v>96</v>
      </c>
      <c r="LY1563" s="1">
        <v>98</v>
      </c>
      <c r="PG1563" s="1">
        <v>20</v>
      </c>
      <c r="PH1563" s="1">
        <v>26</v>
      </c>
      <c r="SP1563" s="1">
        <v>98.6</v>
      </c>
      <c r="SQ1563" s="1">
        <v>99.3</v>
      </c>
      <c r="VX1563" s="1">
        <v>1</v>
      </c>
      <c r="VY1563" s="1">
        <v>0</v>
      </c>
      <c r="WQ1563" s="1">
        <v>0</v>
      </c>
      <c r="WR1563" s="1">
        <v>0</v>
      </c>
      <c r="WS1563" s="1">
        <v>0</v>
      </c>
      <c r="WT1563" s="1">
        <v>1</v>
      </c>
      <c r="ZY1563" s="1">
        <v>156.80000000000001</v>
      </c>
      <c r="ZZ1563" s="1">
        <v>158.19999999999999</v>
      </c>
      <c r="AGS1563" s="1">
        <v>1</v>
      </c>
      <c r="AGT1563" s="1">
        <v>0</v>
      </c>
      <c r="AGU1563" s="1">
        <v>0</v>
      </c>
      <c r="AGV1563" s="1">
        <v>1</v>
      </c>
      <c r="AGW1563" s="1">
        <v>1</v>
      </c>
      <c r="AGX1563" s="1">
        <v>0</v>
      </c>
      <c r="AGY1563" s="1">
        <v>0</v>
      </c>
      <c r="AGZ1563" s="1">
        <v>1</v>
      </c>
      <c r="AHA1563" s="1">
        <v>0</v>
      </c>
      <c r="AHB1563" s="1">
        <v>0</v>
      </c>
      <c r="AHC1563" s="1">
        <v>1</v>
      </c>
      <c r="AHD1563" s="1">
        <v>0</v>
      </c>
      <c r="AHE1563" s="1">
        <v>0</v>
      </c>
      <c r="AHF1563" s="1">
        <v>0</v>
      </c>
      <c r="AHH1563" s="1">
        <v>0</v>
      </c>
      <c r="AHI1563" s="1">
        <v>0</v>
      </c>
      <c r="AHK1563" s="1">
        <v>0</v>
      </c>
      <c r="AHL1563" s="1">
        <v>0</v>
      </c>
      <c r="AHM1563" s="1">
        <v>0</v>
      </c>
      <c r="AHN1563" s="1">
        <v>0</v>
      </c>
      <c r="AHO1563" s="1">
        <v>0</v>
      </c>
      <c r="AHP1563" s="1">
        <v>0</v>
      </c>
      <c r="AHQ1563" s="1">
        <v>0</v>
      </c>
      <c r="AHR1563" s="1">
        <v>7</v>
      </c>
      <c r="AIM1563" s="1">
        <v>0</v>
      </c>
      <c r="AIN1563" s="1">
        <v>0</v>
      </c>
      <c r="AIO1563" s="1">
        <v>0</v>
      </c>
      <c r="AIT1563" s="3">
        <v>2</v>
      </c>
      <c r="AIV1563" s="1">
        <v>0</v>
      </c>
      <c r="AIW1563" s="1">
        <v>0</v>
      </c>
      <c r="AIX1563" s="1">
        <v>45</v>
      </c>
      <c r="AIY1563" s="1">
        <v>42</v>
      </c>
    </row>
    <row r="1564" spans="1:938" s="1" customFormat="1">
      <c r="B1564" s="1">
        <v>3</v>
      </c>
      <c r="C1564" s="1">
        <v>1</v>
      </c>
      <c r="D1564" s="1" t="s">
        <v>9692</v>
      </c>
      <c r="O1564" s="1">
        <v>1</v>
      </c>
      <c r="Z1564" s="1">
        <v>0</v>
      </c>
      <c r="AA1564" s="1">
        <v>2</v>
      </c>
      <c r="AB1564" s="1" t="s">
        <v>9693</v>
      </c>
      <c r="AC1564" s="1">
        <v>0</v>
      </c>
      <c r="AE1564" s="1">
        <v>1</v>
      </c>
      <c r="AF1564" s="1">
        <v>0</v>
      </c>
      <c r="AG1564" s="1">
        <v>0</v>
      </c>
      <c r="AI1564" s="1">
        <v>146</v>
      </c>
      <c r="AJ1564" s="1">
        <v>138</v>
      </c>
      <c r="DR1564" s="1">
        <v>78</v>
      </c>
      <c r="DS1564" s="1">
        <v>90</v>
      </c>
      <c r="HA1564" s="1">
        <v>0</v>
      </c>
      <c r="HB1564" s="1">
        <v>0</v>
      </c>
      <c r="HT1564" s="1">
        <v>0</v>
      </c>
      <c r="HU1564" s="1">
        <v>0</v>
      </c>
      <c r="IP1564" s="1">
        <v>97</v>
      </c>
      <c r="IQ1564" s="1">
        <v>97</v>
      </c>
      <c r="LX1564" s="1">
        <v>96</v>
      </c>
      <c r="LY1564" s="1">
        <v>96</v>
      </c>
      <c r="PG1564" s="1">
        <v>24</v>
      </c>
      <c r="PH1564" s="1">
        <v>24</v>
      </c>
      <c r="SP1564" s="1">
        <v>97.8</v>
      </c>
      <c r="SQ1564" s="1">
        <v>96.9</v>
      </c>
      <c r="VX1564" s="1">
        <v>1</v>
      </c>
      <c r="VY1564" s="1">
        <v>1</v>
      </c>
      <c r="WQ1564" s="1">
        <v>0</v>
      </c>
      <c r="WR1564" s="1">
        <v>0</v>
      </c>
      <c r="ZY1564" s="1">
        <v>157.19999999999999</v>
      </c>
      <c r="ZZ1564" s="1">
        <v>157.6</v>
      </c>
      <c r="AGS1564" s="1">
        <v>0</v>
      </c>
      <c r="AGT1564" s="1">
        <v>0</v>
      </c>
      <c r="AGU1564" s="1">
        <v>0</v>
      </c>
      <c r="AGV1564" s="1">
        <v>0</v>
      </c>
      <c r="AGW1564" s="1">
        <v>0</v>
      </c>
      <c r="AGX1564" s="1">
        <v>0</v>
      </c>
      <c r="AGY1564" s="1">
        <v>0</v>
      </c>
      <c r="AGZ1564" s="1">
        <v>1</v>
      </c>
      <c r="AHA1564" s="1">
        <v>0</v>
      </c>
      <c r="AHB1564" s="1">
        <v>0</v>
      </c>
      <c r="AHC1564" s="1">
        <v>1</v>
      </c>
      <c r="AHD1564" s="1">
        <v>0</v>
      </c>
      <c r="AHE1564" s="1">
        <v>0</v>
      </c>
      <c r="AHF1564" s="1">
        <v>0</v>
      </c>
      <c r="AHH1564" s="1">
        <v>0</v>
      </c>
      <c r="AHI1564" s="1">
        <v>0</v>
      </c>
      <c r="AHK1564" s="1">
        <v>0</v>
      </c>
      <c r="AHL1564" s="1">
        <v>0</v>
      </c>
      <c r="AHM1564" s="1">
        <v>0</v>
      </c>
      <c r="AHN1564" s="1">
        <v>0</v>
      </c>
      <c r="AHO1564" s="1">
        <v>0</v>
      </c>
      <c r="AHP1564" s="1">
        <v>0</v>
      </c>
      <c r="AHQ1564" s="1">
        <v>0</v>
      </c>
      <c r="AHR1564" s="1">
        <v>4</v>
      </c>
      <c r="AIM1564" s="1">
        <v>0</v>
      </c>
      <c r="AIN1564" s="1">
        <v>0</v>
      </c>
      <c r="AIO1564" s="1">
        <v>0</v>
      </c>
      <c r="AIT1564" s="3">
        <v>2</v>
      </c>
      <c r="AIV1564" s="1">
        <v>0</v>
      </c>
      <c r="AIW1564" s="1">
        <v>0</v>
      </c>
      <c r="AIX1564" s="1">
        <v>25</v>
      </c>
      <c r="AIY1564" s="1">
        <v>42</v>
      </c>
    </row>
    <row r="1565" spans="1:938" s="18" customFormat="1">
      <c r="B1565" s="18">
        <v>4</v>
      </c>
      <c r="C1565" s="18">
        <v>1</v>
      </c>
      <c r="D1565" s="18" t="s">
        <v>9694</v>
      </c>
      <c r="E1565" s="18" t="s">
        <v>9695</v>
      </c>
      <c r="F1565" s="18" t="s">
        <v>9696</v>
      </c>
      <c r="O1565" s="18">
        <v>0</v>
      </c>
      <c r="P1565" s="18">
        <v>0</v>
      </c>
      <c r="Q1565" s="18">
        <v>0</v>
      </c>
      <c r="Z1565" s="18">
        <v>0</v>
      </c>
      <c r="AA1565" s="18">
        <v>1</v>
      </c>
      <c r="AB1565" s="18" t="s">
        <v>9697</v>
      </c>
      <c r="AC1565" s="18">
        <v>1</v>
      </c>
      <c r="AD1565" s="18">
        <v>0</v>
      </c>
      <c r="AE1565" s="18">
        <v>1</v>
      </c>
      <c r="AF1565" s="18">
        <v>0</v>
      </c>
      <c r="AG1565" s="18">
        <v>0</v>
      </c>
      <c r="AI1565" s="18">
        <v>112</v>
      </c>
      <c r="AJ1565" s="18">
        <v>138</v>
      </c>
      <c r="DR1565" s="18">
        <v>64</v>
      </c>
      <c r="DS1565" s="18">
        <v>64</v>
      </c>
      <c r="HA1565" s="18">
        <v>2</v>
      </c>
      <c r="HB1565" s="18">
        <v>2</v>
      </c>
      <c r="HT1565" s="18">
        <v>0</v>
      </c>
      <c r="HU1565" s="18">
        <v>0</v>
      </c>
      <c r="IP1565" s="18">
        <v>97</v>
      </c>
      <c r="IQ1565" s="18">
        <v>97</v>
      </c>
      <c r="LX1565" s="18">
        <v>96</v>
      </c>
      <c r="LY1565" s="18">
        <v>93</v>
      </c>
      <c r="PG1565" s="18">
        <v>20</v>
      </c>
      <c r="PH1565" s="18">
        <v>18</v>
      </c>
      <c r="SP1565" s="18">
        <v>97.8</v>
      </c>
      <c r="SQ1565" s="18">
        <v>97.6</v>
      </c>
      <c r="VX1565" s="18">
        <v>1</v>
      </c>
      <c r="VY1565" s="18">
        <v>1</v>
      </c>
      <c r="WQ1565" s="18">
        <v>0</v>
      </c>
      <c r="WR1565" s="18">
        <v>0</v>
      </c>
      <c r="ZY1565" s="18">
        <v>153.6</v>
      </c>
      <c r="ZZ1565" s="18">
        <v>155</v>
      </c>
      <c r="AGS1565" s="18">
        <v>0</v>
      </c>
      <c r="AGT1565" s="18">
        <v>0</v>
      </c>
      <c r="AGU1565" s="18">
        <v>0</v>
      </c>
      <c r="AGV1565" s="18">
        <v>0</v>
      </c>
      <c r="AGW1565" s="18">
        <v>0</v>
      </c>
      <c r="AGX1565" s="18">
        <v>0</v>
      </c>
      <c r="AGY1565" s="18">
        <v>0</v>
      </c>
      <c r="AGZ1565" s="18">
        <v>0</v>
      </c>
      <c r="AHA1565" s="18">
        <v>0</v>
      </c>
      <c r="AHB1565" s="18">
        <v>0</v>
      </c>
      <c r="AHC1565" s="18">
        <v>1</v>
      </c>
      <c r="AHD1565" s="18">
        <v>0</v>
      </c>
      <c r="AHE1565" s="18">
        <v>0</v>
      </c>
      <c r="AHF1565" s="18">
        <v>0</v>
      </c>
      <c r="AHH1565" s="18">
        <v>0</v>
      </c>
      <c r="AHI1565" s="18">
        <v>0</v>
      </c>
      <c r="AHK1565" s="18">
        <v>0</v>
      </c>
      <c r="AHL1565" s="18">
        <v>0</v>
      </c>
      <c r="AHM1565" s="18">
        <v>0</v>
      </c>
      <c r="AHN1565" s="18">
        <v>0</v>
      </c>
      <c r="AHO1565" s="18">
        <v>0</v>
      </c>
      <c r="AHP1565" s="18">
        <v>0</v>
      </c>
      <c r="AHQ1565" s="18">
        <v>0</v>
      </c>
      <c r="AHR1565" s="18">
        <v>4</v>
      </c>
      <c r="AIM1565" s="18">
        <v>0</v>
      </c>
      <c r="AIN1565" s="18">
        <v>0</v>
      </c>
      <c r="AIO1565" s="18">
        <v>0</v>
      </c>
      <c r="AIT1565" s="79">
        <v>2</v>
      </c>
      <c r="AIV1565" s="18">
        <v>0</v>
      </c>
      <c r="AIW1565" s="18">
        <v>0</v>
      </c>
      <c r="AIX1565" s="18">
        <v>22</v>
      </c>
      <c r="AIY1565" s="18">
        <v>45</v>
      </c>
    </row>
    <row r="1566" spans="1:938" s="1" customFormat="1">
      <c r="A1566" s="1">
        <v>326</v>
      </c>
      <c r="B1566" s="1">
        <v>1</v>
      </c>
      <c r="C1566" s="1">
        <v>0</v>
      </c>
      <c r="Z1566" s="1">
        <v>0</v>
      </c>
      <c r="AA1566" s="1">
        <v>0</v>
      </c>
      <c r="AB1566" s="1" t="s">
        <v>9698</v>
      </c>
      <c r="AC1566" s="1">
        <v>0</v>
      </c>
      <c r="AE1566" s="1">
        <v>0</v>
      </c>
      <c r="AG1566" s="1">
        <v>0</v>
      </c>
      <c r="AI1566" s="1">
        <v>122</v>
      </c>
      <c r="DR1566" s="1">
        <v>68</v>
      </c>
      <c r="HA1566" s="1">
        <v>2</v>
      </c>
      <c r="HT1566" s="1">
        <v>0</v>
      </c>
      <c r="IP1566" s="1">
        <v>95</v>
      </c>
      <c r="LX1566" s="1">
        <v>62</v>
      </c>
      <c r="PG1566" s="1">
        <v>16</v>
      </c>
      <c r="SP1566" s="1">
        <v>95.4</v>
      </c>
      <c r="VX1566" s="1">
        <v>0</v>
      </c>
      <c r="WQ1566" s="1">
        <v>0</v>
      </c>
      <c r="AGS1566" s="1">
        <v>1</v>
      </c>
      <c r="AGT1566" s="1">
        <v>0</v>
      </c>
      <c r="AGU1566" s="1">
        <v>0</v>
      </c>
      <c r="AGV1566" s="1">
        <v>1</v>
      </c>
      <c r="AGW1566" s="1">
        <v>0</v>
      </c>
      <c r="AGX1566" s="1">
        <v>0</v>
      </c>
      <c r="AGY1566" s="1">
        <v>0</v>
      </c>
      <c r="AGZ1566" s="1">
        <v>0</v>
      </c>
      <c r="AHA1566" s="1">
        <v>0</v>
      </c>
      <c r="AHB1566" s="1">
        <v>0</v>
      </c>
      <c r="AHC1566" s="1">
        <v>1</v>
      </c>
      <c r="AHD1566" s="1">
        <v>0</v>
      </c>
      <c r="AHE1566" s="1">
        <v>0</v>
      </c>
      <c r="AHF1566" s="1">
        <v>0</v>
      </c>
      <c r="AHH1566" s="1">
        <v>0</v>
      </c>
      <c r="AHI1566" s="1">
        <v>0</v>
      </c>
      <c r="AHK1566" s="1">
        <v>0</v>
      </c>
      <c r="AHL1566" s="1">
        <v>0</v>
      </c>
      <c r="AHM1566" s="1">
        <v>0</v>
      </c>
      <c r="AHN1566" s="1">
        <v>0</v>
      </c>
      <c r="AHO1566" s="1">
        <v>0</v>
      </c>
      <c r="AHP1566" s="1">
        <v>0</v>
      </c>
      <c r="AHQ1566" s="1">
        <v>0</v>
      </c>
      <c r="AHR1566" s="1">
        <v>1</v>
      </c>
      <c r="AIM1566" s="1">
        <v>0</v>
      </c>
      <c r="AIN1566" s="1">
        <v>0</v>
      </c>
      <c r="AIO1566" s="1">
        <v>0</v>
      </c>
      <c r="AIP1566" s="1">
        <v>1</v>
      </c>
      <c r="AIQ1566" s="1">
        <v>1</v>
      </c>
      <c r="AIR1566" s="1">
        <v>1</v>
      </c>
      <c r="AIS1566" s="1">
        <v>1</v>
      </c>
      <c r="AIT1566" s="3">
        <v>1</v>
      </c>
      <c r="AIV1566" s="1">
        <v>0</v>
      </c>
      <c r="AIW1566" s="1">
        <v>0</v>
      </c>
      <c r="AIX1566" s="1">
        <v>81</v>
      </c>
    </row>
    <row r="1567" spans="1:938" s="1" customFormat="1">
      <c r="B1567" s="1">
        <v>2</v>
      </c>
      <c r="C1567" s="1">
        <v>0</v>
      </c>
      <c r="Z1567" s="1">
        <v>0</v>
      </c>
      <c r="AA1567" s="1">
        <v>1</v>
      </c>
      <c r="AB1567" s="1" t="s">
        <v>9699</v>
      </c>
      <c r="AC1567" s="1">
        <v>0</v>
      </c>
      <c r="AE1567" s="1">
        <v>2</v>
      </c>
      <c r="AF1567" s="1">
        <v>0</v>
      </c>
      <c r="AG1567" s="1">
        <v>0</v>
      </c>
      <c r="AI1567" s="1">
        <v>118</v>
      </c>
      <c r="AJ1567" s="1">
        <v>114</v>
      </c>
      <c r="DR1567" s="1">
        <v>70</v>
      </c>
      <c r="DS1567" s="1">
        <v>52</v>
      </c>
      <c r="HA1567" s="1">
        <v>2</v>
      </c>
      <c r="HB1567" s="1">
        <v>2</v>
      </c>
      <c r="HT1567" s="1">
        <v>0</v>
      </c>
      <c r="HU1567" s="1">
        <v>0</v>
      </c>
      <c r="IP1567" s="1">
        <v>97</v>
      </c>
      <c r="IQ1567" s="1">
        <v>97</v>
      </c>
      <c r="LX1567" s="1">
        <v>67</v>
      </c>
      <c r="LY1567" s="1">
        <v>69</v>
      </c>
      <c r="PG1567" s="1">
        <v>22</v>
      </c>
      <c r="PH1567" s="1">
        <v>18</v>
      </c>
      <c r="SP1567" s="1">
        <v>95.3</v>
      </c>
      <c r="SQ1567" s="1">
        <v>96.6</v>
      </c>
      <c r="VX1567" s="1">
        <v>0</v>
      </c>
      <c r="VY1567" s="1">
        <v>0</v>
      </c>
      <c r="WQ1567" s="1">
        <v>0</v>
      </c>
      <c r="WR1567" s="1">
        <v>0</v>
      </c>
      <c r="AGS1567" s="1">
        <v>1</v>
      </c>
      <c r="AGT1567" s="1">
        <v>0</v>
      </c>
      <c r="AGU1567" s="1">
        <v>0</v>
      </c>
      <c r="AGV1567" s="1">
        <v>1</v>
      </c>
      <c r="AGW1567" s="1">
        <v>0</v>
      </c>
      <c r="AGX1567" s="1">
        <v>0</v>
      </c>
      <c r="AGY1567" s="1">
        <v>0</v>
      </c>
      <c r="AGZ1567" s="1">
        <v>0</v>
      </c>
      <c r="AHA1567" s="1">
        <v>0</v>
      </c>
      <c r="AHB1567" s="1">
        <v>0</v>
      </c>
      <c r="AHC1567" s="1">
        <v>1</v>
      </c>
      <c r="AHD1567" s="1">
        <v>0</v>
      </c>
      <c r="AHE1567" s="1">
        <v>0</v>
      </c>
      <c r="AHF1567" s="1">
        <v>0</v>
      </c>
      <c r="AHH1567" s="1">
        <v>0</v>
      </c>
      <c r="AHI1567" s="1">
        <v>0</v>
      </c>
      <c r="AHK1567" s="1">
        <v>0</v>
      </c>
      <c r="AHL1567" s="1">
        <v>0</v>
      </c>
      <c r="AHM1567" s="1">
        <v>0</v>
      </c>
      <c r="AHN1567" s="1">
        <v>0</v>
      </c>
      <c r="AHO1567" s="1">
        <v>0</v>
      </c>
      <c r="AHP1567" s="1">
        <v>0</v>
      </c>
      <c r="AHQ1567" s="1">
        <v>0</v>
      </c>
      <c r="AHR1567" s="1">
        <v>1</v>
      </c>
      <c r="AIM1567" s="1">
        <v>0</v>
      </c>
      <c r="AIN1567" s="1">
        <v>0</v>
      </c>
      <c r="AIO1567" s="1">
        <v>0</v>
      </c>
      <c r="AIT1567" s="3">
        <v>2</v>
      </c>
      <c r="AIV1567" s="1">
        <v>0</v>
      </c>
      <c r="AIW1567" s="1">
        <v>0</v>
      </c>
      <c r="AIX1567" s="1">
        <v>56</v>
      </c>
      <c r="AIY1567" s="1">
        <v>52</v>
      </c>
    </row>
    <row r="1568" spans="1:938" s="1" customFormat="1">
      <c r="B1568" s="1">
        <v>3</v>
      </c>
      <c r="C1568" s="1">
        <v>1</v>
      </c>
      <c r="D1568" s="1" t="s">
        <v>7835</v>
      </c>
      <c r="E1568" s="1" t="s">
        <v>8209</v>
      </c>
      <c r="O1568" s="1">
        <v>0</v>
      </c>
      <c r="P1568" s="1">
        <v>0</v>
      </c>
      <c r="Z1568" s="1">
        <v>0</v>
      </c>
      <c r="AA1568" s="1">
        <v>0</v>
      </c>
      <c r="AB1568" s="1" t="s">
        <v>9700</v>
      </c>
      <c r="AC1568" s="1">
        <v>0</v>
      </c>
      <c r="AE1568" s="1">
        <v>7</v>
      </c>
      <c r="AF1568" s="1">
        <v>0</v>
      </c>
      <c r="AG1568" s="1">
        <v>0</v>
      </c>
      <c r="AI1568" s="1">
        <v>132</v>
      </c>
      <c r="AJ1568" s="1">
        <v>126</v>
      </c>
      <c r="DR1568" s="1">
        <v>69</v>
      </c>
      <c r="DS1568" s="1">
        <v>70</v>
      </c>
      <c r="HA1568" s="1">
        <v>2</v>
      </c>
      <c r="HB1568" s="1">
        <v>2</v>
      </c>
      <c r="HT1568" s="1">
        <v>1</v>
      </c>
      <c r="HU1568" s="1">
        <v>0</v>
      </c>
      <c r="IP1568" s="1">
        <v>98</v>
      </c>
      <c r="IQ1568" s="1">
        <v>97</v>
      </c>
      <c r="LX1568" s="1">
        <v>69</v>
      </c>
      <c r="LY1568" s="1">
        <v>70</v>
      </c>
      <c r="PG1568" s="1">
        <v>16</v>
      </c>
      <c r="PH1568" s="1">
        <v>18</v>
      </c>
      <c r="SP1568" s="1">
        <v>97.4</v>
      </c>
      <c r="SQ1568" s="1">
        <v>95.6</v>
      </c>
      <c r="VX1568" s="1">
        <v>0</v>
      </c>
      <c r="VY1568" s="1">
        <v>1</v>
      </c>
      <c r="WQ1568" s="1">
        <v>0</v>
      </c>
      <c r="WR1568" s="1">
        <v>0</v>
      </c>
      <c r="AGS1568" s="1">
        <v>1</v>
      </c>
      <c r="AGT1568" s="1">
        <v>0</v>
      </c>
      <c r="AGU1568" s="1">
        <v>0</v>
      </c>
      <c r="AGV1568" s="1">
        <v>1</v>
      </c>
      <c r="AGW1568" s="1">
        <v>0</v>
      </c>
      <c r="AGX1568" s="1">
        <v>0</v>
      </c>
      <c r="AGY1568" s="1">
        <v>0</v>
      </c>
      <c r="AGZ1568" s="1">
        <v>0</v>
      </c>
      <c r="AHA1568" s="1">
        <v>0</v>
      </c>
      <c r="AHB1568" s="1">
        <v>0</v>
      </c>
      <c r="AHC1568" s="1">
        <v>1</v>
      </c>
      <c r="AHD1568" s="1">
        <v>0</v>
      </c>
      <c r="AHE1568" s="1">
        <v>0</v>
      </c>
      <c r="AHF1568" s="1">
        <v>0</v>
      </c>
      <c r="AHH1568" s="1">
        <v>0</v>
      </c>
      <c r="AHI1568" s="1">
        <v>0</v>
      </c>
      <c r="AHK1568" s="1">
        <v>0</v>
      </c>
      <c r="AHL1568" s="1">
        <v>0</v>
      </c>
      <c r="AHM1568" s="1">
        <v>0</v>
      </c>
      <c r="AHN1568" s="1">
        <v>0</v>
      </c>
      <c r="AHO1568" s="1">
        <v>0</v>
      </c>
      <c r="AHP1568" s="1">
        <v>0</v>
      </c>
      <c r="AHQ1568" s="1">
        <v>0</v>
      </c>
      <c r="AHR1568" s="1">
        <v>1</v>
      </c>
      <c r="AIM1568" s="1">
        <v>0</v>
      </c>
      <c r="AIN1568" s="1">
        <v>0</v>
      </c>
      <c r="AIO1568" s="1">
        <v>0</v>
      </c>
      <c r="AIT1568" s="3">
        <v>1</v>
      </c>
      <c r="AIV1568" s="1">
        <v>0</v>
      </c>
      <c r="AIW1568" s="1">
        <v>0</v>
      </c>
      <c r="AIX1568" s="1">
        <v>121</v>
      </c>
    </row>
    <row r="1569" spans="1:939" s="1" customFormat="1">
      <c r="B1569" s="1">
        <v>4</v>
      </c>
      <c r="C1569" s="1">
        <v>0</v>
      </c>
      <c r="Z1569" s="1">
        <v>0</v>
      </c>
      <c r="AA1569" s="1">
        <v>2</v>
      </c>
      <c r="AB1569" s="1" t="s">
        <v>9701</v>
      </c>
      <c r="AC1569" s="1">
        <v>0</v>
      </c>
      <c r="AE1569" s="1">
        <v>0</v>
      </c>
      <c r="AG1569" s="1">
        <v>0</v>
      </c>
      <c r="AI1569" s="1">
        <v>120</v>
      </c>
      <c r="AJ1569" s="1">
        <v>118</v>
      </c>
      <c r="DR1569" s="1">
        <v>64</v>
      </c>
      <c r="DS1569" s="1">
        <v>64</v>
      </c>
      <c r="HA1569" s="1">
        <v>2</v>
      </c>
      <c r="HB1569" s="1">
        <v>2</v>
      </c>
      <c r="HT1569" s="1">
        <v>0</v>
      </c>
      <c r="HU1569" s="1">
        <v>0</v>
      </c>
      <c r="IP1569" s="1">
        <v>97</v>
      </c>
      <c r="IQ1569" s="1">
        <v>99</v>
      </c>
      <c r="LX1569" s="1">
        <v>72</v>
      </c>
      <c r="LY1569" s="1">
        <v>72</v>
      </c>
      <c r="PG1569" s="1">
        <v>16</v>
      </c>
      <c r="PH1569" s="1">
        <v>16</v>
      </c>
      <c r="SP1569" s="1">
        <v>96.6</v>
      </c>
      <c r="SQ1569" s="1">
        <v>97.3</v>
      </c>
      <c r="VX1569" s="1">
        <v>0</v>
      </c>
      <c r="VY1569" s="1">
        <v>0</v>
      </c>
      <c r="WQ1569" s="1">
        <v>0</v>
      </c>
      <c r="WR1569" s="1">
        <v>0</v>
      </c>
      <c r="AAY1569" s="1">
        <v>25</v>
      </c>
      <c r="ABU1569" s="1">
        <v>142</v>
      </c>
      <c r="ABX1569" s="1">
        <v>3.9</v>
      </c>
      <c r="ACA1569" s="1">
        <v>103</v>
      </c>
      <c r="ACD1569" s="1">
        <v>8.9</v>
      </c>
      <c r="ACG1569" s="1">
        <v>75</v>
      </c>
      <c r="ACQ1569" s="1">
        <v>10</v>
      </c>
      <c r="ACT1569" s="1">
        <v>1</v>
      </c>
      <c r="ACW1569" s="1">
        <v>14</v>
      </c>
      <c r="AEF1569" s="1">
        <v>24.2</v>
      </c>
      <c r="AGS1569" s="1">
        <v>1</v>
      </c>
      <c r="AGT1569" s="1">
        <v>0</v>
      </c>
      <c r="AGU1569" s="1">
        <v>0</v>
      </c>
      <c r="AGV1569" s="1">
        <v>1</v>
      </c>
      <c r="AGW1569" s="1">
        <v>0</v>
      </c>
      <c r="AGX1569" s="1">
        <v>0</v>
      </c>
      <c r="AGY1569" s="1">
        <v>0</v>
      </c>
      <c r="AGZ1569" s="1">
        <v>1</v>
      </c>
      <c r="AHA1569" s="1">
        <v>0</v>
      </c>
      <c r="AHB1569" s="1">
        <v>0</v>
      </c>
      <c r="AHC1569" s="1">
        <v>1</v>
      </c>
      <c r="AHD1569" s="1">
        <v>0</v>
      </c>
      <c r="AHE1569" s="1">
        <v>0</v>
      </c>
      <c r="AHF1569" s="1">
        <v>0</v>
      </c>
      <c r="AHH1569" s="1">
        <v>0</v>
      </c>
      <c r="AHI1569" s="1">
        <v>0</v>
      </c>
      <c r="AHK1569" s="1">
        <v>0</v>
      </c>
      <c r="AHL1569" s="1">
        <v>0</v>
      </c>
      <c r="AHM1569" s="1">
        <v>0</v>
      </c>
      <c r="AHN1569" s="1">
        <v>0</v>
      </c>
      <c r="AHO1569" s="1">
        <v>0</v>
      </c>
      <c r="AHP1569" s="1">
        <v>0</v>
      </c>
      <c r="AHQ1569" s="1">
        <v>0</v>
      </c>
      <c r="AHR1569" s="1">
        <v>1</v>
      </c>
      <c r="AIM1569" s="1">
        <v>0</v>
      </c>
      <c r="AIN1569" s="1">
        <v>0</v>
      </c>
      <c r="AIO1569" s="1">
        <v>0</v>
      </c>
      <c r="AIT1569" s="3">
        <v>2</v>
      </c>
      <c r="AIV1569" s="1">
        <v>0</v>
      </c>
      <c r="AIW1569" s="1">
        <v>0</v>
      </c>
      <c r="AIX1569" s="1">
        <v>40</v>
      </c>
      <c r="AIY1569" s="1">
        <v>86</v>
      </c>
    </row>
    <row r="1570" spans="1:939" s="1" customFormat="1">
      <c r="B1570" s="1">
        <v>5</v>
      </c>
      <c r="C1570" s="1">
        <v>1</v>
      </c>
      <c r="D1570" s="1" t="s">
        <v>7646</v>
      </c>
      <c r="O1570" s="1">
        <v>0</v>
      </c>
      <c r="Z1570" s="1">
        <v>0</v>
      </c>
      <c r="AA1570" s="1">
        <v>1</v>
      </c>
      <c r="AB1570" s="1" t="s">
        <v>9702</v>
      </c>
      <c r="AC1570" s="1">
        <v>0</v>
      </c>
      <c r="AE1570" s="1">
        <v>0</v>
      </c>
      <c r="AG1570" s="1">
        <v>0</v>
      </c>
      <c r="AI1570" s="1">
        <v>118</v>
      </c>
      <c r="AJ1570" s="1">
        <v>112</v>
      </c>
      <c r="DR1570" s="1">
        <v>64</v>
      </c>
      <c r="DS1570" s="1">
        <v>62</v>
      </c>
      <c r="HA1570" s="1">
        <v>2</v>
      </c>
      <c r="HB1570" s="1">
        <v>2</v>
      </c>
      <c r="HT1570" s="1">
        <v>0</v>
      </c>
      <c r="HU1570" s="1">
        <v>0</v>
      </c>
      <c r="IP1570" s="1">
        <v>99</v>
      </c>
      <c r="IQ1570" s="1">
        <v>99</v>
      </c>
      <c r="LX1570" s="1">
        <v>54</v>
      </c>
      <c r="LY1570" s="1">
        <v>68</v>
      </c>
      <c r="PG1570" s="1">
        <v>18</v>
      </c>
      <c r="PH1570" s="1">
        <v>18</v>
      </c>
      <c r="SP1570" s="1">
        <v>95.8</v>
      </c>
      <c r="SQ1570" s="1">
        <v>95.9</v>
      </c>
      <c r="VX1570" s="1">
        <v>0</v>
      </c>
      <c r="VY1570" s="1">
        <v>0</v>
      </c>
      <c r="WQ1570" s="1">
        <v>0</v>
      </c>
      <c r="WR1570" s="1">
        <v>0</v>
      </c>
      <c r="AGS1570" s="1">
        <v>1</v>
      </c>
      <c r="AGT1570" s="1">
        <v>0</v>
      </c>
      <c r="AGU1570" s="1">
        <v>0</v>
      </c>
      <c r="AGV1570" s="1">
        <v>1</v>
      </c>
      <c r="AGW1570" s="1">
        <v>0</v>
      </c>
      <c r="AGX1570" s="1">
        <v>0</v>
      </c>
      <c r="AGY1570" s="1">
        <v>0</v>
      </c>
      <c r="AGZ1570" s="1">
        <v>0</v>
      </c>
      <c r="AHA1570" s="1">
        <v>0</v>
      </c>
      <c r="AHB1570" s="1">
        <v>0</v>
      </c>
      <c r="AHC1570" s="1">
        <v>1</v>
      </c>
      <c r="AHD1570" s="1">
        <v>0</v>
      </c>
      <c r="AHE1570" s="1">
        <v>0</v>
      </c>
      <c r="AHF1570" s="1">
        <v>0</v>
      </c>
      <c r="AHH1570" s="1">
        <v>0</v>
      </c>
      <c r="AHI1570" s="1">
        <v>0</v>
      </c>
      <c r="AHK1570" s="1">
        <v>0</v>
      </c>
      <c r="AHL1570" s="1">
        <v>0</v>
      </c>
      <c r="AHM1570" s="1">
        <v>1</v>
      </c>
      <c r="AHN1570" s="1">
        <v>0</v>
      </c>
      <c r="AHO1570" s="1">
        <v>0</v>
      </c>
      <c r="AHP1570" s="1">
        <v>0</v>
      </c>
      <c r="AHQ1570" s="1">
        <v>0</v>
      </c>
      <c r="AHR1570" s="1">
        <v>1</v>
      </c>
      <c r="AIM1570" s="1">
        <v>0</v>
      </c>
      <c r="AIN1570" s="1">
        <v>0</v>
      </c>
      <c r="AIO1570" s="1">
        <v>0</v>
      </c>
      <c r="AIT1570" s="3">
        <v>2</v>
      </c>
      <c r="AIV1570" s="1">
        <v>0</v>
      </c>
      <c r="AIW1570" s="1">
        <v>0</v>
      </c>
      <c r="AIX1570" s="1">
        <v>55</v>
      </c>
      <c r="AIY1570" s="1">
        <v>30</v>
      </c>
    </row>
    <row r="1571" spans="1:939" s="1" customFormat="1">
      <c r="B1571" s="1">
        <v>6</v>
      </c>
      <c r="C1571" s="1">
        <v>1</v>
      </c>
      <c r="D1571" s="1" t="s">
        <v>9703</v>
      </c>
      <c r="O1571" s="1">
        <v>0</v>
      </c>
      <c r="Z1571" s="1">
        <v>0</v>
      </c>
      <c r="AA1571" s="1">
        <v>1</v>
      </c>
      <c r="AB1571" s="1" t="s">
        <v>9704</v>
      </c>
      <c r="AC1571" s="1">
        <v>0</v>
      </c>
      <c r="AE1571" s="1">
        <v>0</v>
      </c>
      <c r="AG1571" s="1">
        <v>0</v>
      </c>
      <c r="AI1571" s="1">
        <v>152</v>
      </c>
      <c r="AJ1571" s="1">
        <v>126</v>
      </c>
      <c r="DR1571" s="1">
        <v>80</v>
      </c>
      <c r="DS1571" s="1">
        <v>72</v>
      </c>
      <c r="HA1571" s="1">
        <v>2</v>
      </c>
      <c r="HB1571" s="1">
        <v>2</v>
      </c>
      <c r="HT1571" s="1">
        <v>0</v>
      </c>
      <c r="HU1571" s="1">
        <v>0</v>
      </c>
      <c r="IP1571" s="1">
        <v>99</v>
      </c>
      <c r="IQ1571" s="1">
        <v>98</v>
      </c>
      <c r="LX1571" s="1">
        <v>72</v>
      </c>
      <c r="LY1571" s="1">
        <v>68</v>
      </c>
      <c r="PG1571" s="1">
        <v>18</v>
      </c>
      <c r="PH1571" s="1">
        <v>16</v>
      </c>
      <c r="SP1571" s="1">
        <v>98.2</v>
      </c>
      <c r="SQ1571" s="1">
        <v>98</v>
      </c>
      <c r="VX1571" s="1">
        <v>1</v>
      </c>
      <c r="VY1571" s="1">
        <v>1</v>
      </c>
      <c r="WQ1571" s="1">
        <v>0</v>
      </c>
      <c r="WR1571" s="1">
        <v>0</v>
      </c>
      <c r="AGS1571" s="1">
        <v>0</v>
      </c>
      <c r="AGT1571" s="1">
        <v>0</v>
      </c>
      <c r="AGU1571" s="1">
        <v>0</v>
      </c>
      <c r="AGV1571" s="1">
        <v>0</v>
      </c>
      <c r="AGW1571" s="1">
        <v>0</v>
      </c>
      <c r="AGX1571" s="1">
        <v>0</v>
      </c>
      <c r="AGY1571" s="1">
        <v>0</v>
      </c>
      <c r="AGZ1571" s="1">
        <v>0</v>
      </c>
      <c r="AHA1571" s="1">
        <v>0</v>
      </c>
      <c r="AHB1571" s="1">
        <v>0</v>
      </c>
      <c r="AHC1571" s="1">
        <v>1</v>
      </c>
      <c r="AHD1571" s="1">
        <v>0</v>
      </c>
      <c r="AHE1571" s="1">
        <v>0</v>
      </c>
      <c r="AHF1571" s="1">
        <v>0</v>
      </c>
      <c r="AHH1571" s="1">
        <v>0</v>
      </c>
      <c r="AHI1571" s="1">
        <v>0</v>
      </c>
      <c r="AHK1571" s="1">
        <v>0</v>
      </c>
      <c r="AHL1571" s="1">
        <v>0</v>
      </c>
      <c r="AHM1571" s="1">
        <v>1</v>
      </c>
      <c r="AHN1571" s="1">
        <v>0</v>
      </c>
      <c r="AHO1571" s="1">
        <v>0</v>
      </c>
      <c r="AHP1571" s="1">
        <v>0</v>
      </c>
      <c r="AHQ1571" s="1">
        <v>0</v>
      </c>
      <c r="AHR1571" s="1">
        <v>2</v>
      </c>
      <c r="AIM1571" s="1">
        <v>0</v>
      </c>
      <c r="AIN1571" s="1">
        <v>0</v>
      </c>
      <c r="AIO1571" s="1">
        <v>0</v>
      </c>
      <c r="AIT1571" s="3">
        <v>2</v>
      </c>
      <c r="AIV1571" s="1">
        <v>0</v>
      </c>
      <c r="AIW1571" s="1">
        <v>0</v>
      </c>
      <c r="AIX1571" s="1">
        <v>45</v>
      </c>
      <c r="AIY1571" s="1">
        <v>45</v>
      </c>
    </row>
    <row r="1572" spans="1:939" s="1" customFormat="1">
      <c r="B1572" s="1">
        <v>7</v>
      </c>
      <c r="C1572" s="1">
        <v>0</v>
      </c>
      <c r="Z1572" s="1">
        <v>0</v>
      </c>
      <c r="AA1572" s="1">
        <v>2</v>
      </c>
      <c r="AB1572" s="1" t="s">
        <v>9705</v>
      </c>
      <c r="AC1572" s="1">
        <v>0</v>
      </c>
      <c r="AE1572" s="1">
        <v>0</v>
      </c>
      <c r="AG1572" s="1">
        <v>0</v>
      </c>
      <c r="AGS1572" s="1">
        <v>0</v>
      </c>
      <c r="AGT1572" s="1">
        <v>0</v>
      </c>
      <c r="AGU1572" s="1">
        <v>0</v>
      </c>
      <c r="AGV1572" s="1">
        <v>0</v>
      </c>
      <c r="AGW1572" s="1">
        <v>0</v>
      </c>
      <c r="AGX1572" s="1">
        <v>0</v>
      </c>
      <c r="AGY1572" s="1">
        <v>0</v>
      </c>
      <c r="AGZ1572" s="1">
        <v>0</v>
      </c>
      <c r="AHA1572" s="1">
        <v>0</v>
      </c>
      <c r="AHB1572" s="1">
        <v>0</v>
      </c>
      <c r="AHC1572" s="1">
        <v>1</v>
      </c>
      <c r="AHD1572" s="1">
        <v>0</v>
      </c>
      <c r="AHE1572" s="1">
        <v>0</v>
      </c>
      <c r="AHF1572" s="1">
        <v>0</v>
      </c>
      <c r="AHH1572" s="1">
        <v>0</v>
      </c>
      <c r="AHI1572" s="1">
        <v>0</v>
      </c>
      <c r="AHK1572" s="1">
        <v>0</v>
      </c>
      <c r="AHL1572" s="1">
        <v>0</v>
      </c>
      <c r="AHM1572" s="1">
        <v>1</v>
      </c>
      <c r="AHN1572" s="1">
        <v>0</v>
      </c>
      <c r="AHO1572" s="1">
        <v>0</v>
      </c>
      <c r="AHP1572" s="1">
        <v>0</v>
      </c>
      <c r="AHQ1572" s="1">
        <v>0</v>
      </c>
      <c r="AHR1572" s="1">
        <v>1</v>
      </c>
      <c r="AIM1572" s="1">
        <v>0</v>
      </c>
      <c r="AIN1572" s="1">
        <v>0</v>
      </c>
      <c r="AIO1572" s="1">
        <v>0</v>
      </c>
      <c r="AIT1572" s="3">
        <v>0</v>
      </c>
      <c r="AIV1572" s="1">
        <v>0</v>
      </c>
      <c r="AIW1572" s="1">
        <v>0</v>
      </c>
    </row>
    <row r="1573" spans="1:939" s="18" customFormat="1">
      <c r="B1573" s="18">
        <v>8</v>
      </c>
      <c r="C1573" s="18">
        <v>0</v>
      </c>
      <c r="Z1573" s="18">
        <v>0</v>
      </c>
      <c r="AA1573" s="18">
        <v>2</v>
      </c>
      <c r="AB1573" s="18" t="s">
        <v>9706</v>
      </c>
      <c r="AC1573" s="18">
        <v>0</v>
      </c>
      <c r="AE1573" s="18">
        <v>0</v>
      </c>
      <c r="AG1573" s="18">
        <v>0</v>
      </c>
      <c r="AI1573" s="18">
        <v>118</v>
      </c>
      <c r="AJ1573" s="18">
        <v>107</v>
      </c>
      <c r="DR1573" s="18">
        <v>70</v>
      </c>
      <c r="DS1573" s="18">
        <v>59</v>
      </c>
      <c r="HA1573" s="18">
        <v>2</v>
      </c>
      <c r="HB1573" s="18">
        <v>2</v>
      </c>
      <c r="HT1573" s="18">
        <v>0</v>
      </c>
      <c r="HU1573" s="18">
        <v>0</v>
      </c>
      <c r="IP1573" s="18">
        <v>98</v>
      </c>
      <c r="IQ1573" s="18">
        <v>98</v>
      </c>
      <c r="LX1573" s="18">
        <v>64</v>
      </c>
      <c r="LY1573" s="18">
        <v>66</v>
      </c>
      <c r="PG1573" s="18">
        <v>16</v>
      </c>
      <c r="PH1573" s="18">
        <v>16</v>
      </c>
      <c r="SP1573" s="18">
        <v>95.2</v>
      </c>
      <c r="SQ1573" s="18">
        <v>97.6</v>
      </c>
      <c r="VX1573" s="18">
        <v>0</v>
      </c>
      <c r="VY1573" s="18">
        <v>1</v>
      </c>
      <c r="WQ1573" s="18">
        <v>0</v>
      </c>
      <c r="WR1573" s="18">
        <v>0</v>
      </c>
      <c r="AGS1573" s="18">
        <v>0</v>
      </c>
      <c r="AGT1573" s="18">
        <v>0</v>
      </c>
      <c r="AGU1573" s="18">
        <v>0</v>
      </c>
      <c r="AGV1573" s="18">
        <v>0</v>
      </c>
      <c r="AGW1573" s="18">
        <v>0</v>
      </c>
      <c r="AGX1573" s="18">
        <v>0</v>
      </c>
      <c r="AGY1573" s="18">
        <v>0</v>
      </c>
      <c r="AGZ1573" s="18">
        <v>0</v>
      </c>
      <c r="AHA1573" s="18">
        <v>0</v>
      </c>
      <c r="AHB1573" s="18">
        <v>0</v>
      </c>
      <c r="AHC1573" s="18">
        <v>1</v>
      </c>
      <c r="AHD1573" s="18">
        <v>0</v>
      </c>
      <c r="AHE1573" s="18">
        <v>0</v>
      </c>
      <c r="AHF1573" s="18">
        <v>0</v>
      </c>
      <c r="AHH1573" s="18">
        <v>0</v>
      </c>
      <c r="AHI1573" s="18">
        <v>0</v>
      </c>
      <c r="AHK1573" s="18">
        <v>0</v>
      </c>
      <c r="AHL1573" s="18">
        <v>0</v>
      </c>
      <c r="AHM1573" s="18">
        <v>1</v>
      </c>
      <c r="AHN1573" s="18">
        <v>0</v>
      </c>
      <c r="AHO1573" s="18">
        <v>0</v>
      </c>
      <c r="AHP1573" s="18">
        <v>0</v>
      </c>
      <c r="AHQ1573" s="18">
        <v>0</v>
      </c>
      <c r="AHR1573" s="18">
        <v>1</v>
      </c>
      <c r="AIM1573" s="18">
        <v>0</v>
      </c>
      <c r="AIN1573" s="18">
        <v>0</v>
      </c>
      <c r="AIO1573" s="18">
        <v>0</v>
      </c>
      <c r="AIT1573" s="79">
        <v>2</v>
      </c>
      <c r="AIV1573" s="18">
        <v>0</v>
      </c>
      <c r="AIW1573" s="18">
        <v>0</v>
      </c>
      <c r="AIX1573" s="18">
        <v>31</v>
      </c>
      <c r="AIY1573" s="18">
        <v>40</v>
      </c>
    </row>
    <row r="1574" spans="1:939" s="1" customFormat="1">
      <c r="A1574" s="1">
        <v>327</v>
      </c>
      <c r="B1574" s="1">
        <v>1</v>
      </c>
      <c r="C1574" s="1">
        <v>0</v>
      </c>
      <c r="Z1574" s="1">
        <v>0</v>
      </c>
      <c r="AA1574" s="1">
        <v>2</v>
      </c>
      <c r="AB1574" s="1" t="s">
        <v>9707</v>
      </c>
      <c r="AC1574" s="1">
        <v>0</v>
      </c>
      <c r="AE1574" s="1">
        <v>0</v>
      </c>
      <c r="AG1574" s="1">
        <v>0</v>
      </c>
      <c r="AI1574" s="1">
        <v>110</v>
      </c>
      <c r="DR1574" s="1">
        <v>60</v>
      </c>
      <c r="HA1574" s="1">
        <v>2</v>
      </c>
      <c r="HT1574" s="1">
        <v>0</v>
      </c>
      <c r="IP1574" s="1">
        <v>97</v>
      </c>
      <c r="LX1574" s="1">
        <v>64</v>
      </c>
      <c r="PG1574" s="1">
        <v>16</v>
      </c>
      <c r="SP1574" s="1">
        <v>97.5</v>
      </c>
      <c r="VX1574" s="1">
        <v>1</v>
      </c>
      <c r="WQ1574" s="1">
        <v>0</v>
      </c>
      <c r="ZY1574" s="1">
        <v>121</v>
      </c>
      <c r="AGS1574" s="1">
        <v>0</v>
      </c>
      <c r="AGT1574" s="1">
        <v>0</v>
      </c>
      <c r="AGU1574" s="1">
        <v>0</v>
      </c>
      <c r="AGV1574" s="1">
        <v>0</v>
      </c>
      <c r="AGW1574" s="1">
        <v>0</v>
      </c>
      <c r="AGX1574" s="1">
        <v>0</v>
      </c>
      <c r="AGY1574" s="1">
        <v>0</v>
      </c>
      <c r="AGZ1574" s="1">
        <v>0</v>
      </c>
      <c r="AHA1574" s="1">
        <v>0</v>
      </c>
      <c r="AHB1574" s="1">
        <v>0</v>
      </c>
      <c r="AHC1574" s="1">
        <v>1</v>
      </c>
      <c r="AHD1574" s="1">
        <v>0</v>
      </c>
      <c r="AHE1574" s="1">
        <v>0</v>
      </c>
      <c r="AHF1574" s="1">
        <v>0</v>
      </c>
      <c r="AHH1574" s="1">
        <v>0</v>
      </c>
      <c r="AHI1574" s="1">
        <v>0</v>
      </c>
      <c r="AHK1574" s="1">
        <v>0</v>
      </c>
      <c r="AHL1574" s="1">
        <v>0</v>
      </c>
      <c r="AHM1574" s="1">
        <v>0</v>
      </c>
      <c r="AHN1574" s="1">
        <v>0</v>
      </c>
      <c r="AHO1574" s="1">
        <v>0</v>
      </c>
      <c r="AHP1574" s="1">
        <v>0</v>
      </c>
      <c r="AHQ1574" s="1">
        <v>0</v>
      </c>
      <c r="AHR1574" s="1">
        <v>0</v>
      </c>
      <c r="AIM1574" s="1">
        <v>0</v>
      </c>
      <c r="AIN1574" s="1">
        <v>1</v>
      </c>
      <c r="AIO1574" s="1">
        <v>0</v>
      </c>
      <c r="AIP1574" s="1">
        <v>0</v>
      </c>
      <c r="AIQ1574" s="1">
        <v>1</v>
      </c>
      <c r="AIR1574" s="1">
        <v>0</v>
      </c>
      <c r="AIS1574" s="1">
        <v>1</v>
      </c>
      <c r="AIT1574" s="3">
        <v>0</v>
      </c>
      <c r="AIU1574" s="1">
        <v>1</v>
      </c>
      <c r="AIV1574" s="1">
        <v>0</v>
      </c>
      <c r="AIW1574" s="1">
        <v>0</v>
      </c>
      <c r="AJB1574" s="1">
        <v>60</v>
      </c>
    </row>
    <row r="1575" spans="1:939" s="1" customFormat="1">
      <c r="B1575" s="1">
        <v>2</v>
      </c>
      <c r="C1575" s="1">
        <v>1</v>
      </c>
      <c r="D1575" s="1" t="s">
        <v>3573</v>
      </c>
      <c r="E1575" s="1" t="s">
        <v>5913</v>
      </c>
      <c r="O1575" s="1">
        <v>1</v>
      </c>
      <c r="P1575" s="1">
        <v>0</v>
      </c>
      <c r="Z1575" s="1">
        <v>0</v>
      </c>
      <c r="AA1575" s="1">
        <v>2</v>
      </c>
      <c r="AB1575" s="1" t="s">
        <v>7487</v>
      </c>
      <c r="AC1575" s="1">
        <v>0</v>
      </c>
      <c r="AE1575" s="1">
        <v>0</v>
      </c>
      <c r="AG1575" s="1">
        <v>0</v>
      </c>
      <c r="AI1575" s="1">
        <v>112</v>
      </c>
      <c r="AJ1575" s="1">
        <v>108</v>
      </c>
      <c r="DR1575" s="1">
        <v>58</v>
      </c>
      <c r="DS1575" s="1">
        <v>60</v>
      </c>
      <c r="HA1575" s="1">
        <v>2</v>
      </c>
      <c r="HB1575" s="1">
        <v>2</v>
      </c>
      <c r="HT1575" s="1">
        <v>0</v>
      </c>
      <c r="HU1575" s="1">
        <v>0</v>
      </c>
      <c r="IP1575" s="1">
        <v>92</v>
      </c>
      <c r="IQ1575" s="1">
        <v>92</v>
      </c>
      <c r="LX1575" s="1">
        <v>68</v>
      </c>
      <c r="LY1575" s="1">
        <v>66</v>
      </c>
      <c r="PG1575" s="1">
        <v>16</v>
      </c>
      <c r="PH1575" s="1">
        <v>16</v>
      </c>
      <c r="SP1575" s="1">
        <v>98</v>
      </c>
      <c r="SQ1575" s="1">
        <v>97.3</v>
      </c>
      <c r="VX1575" s="1">
        <v>1</v>
      </c>
      <c r="VY1575" s="1">
        <v>1</v>
      </c>
      <c r="WQ1575" s="1">
        <v>0</v>
      </c>
      <c r="WR1575" s="1">
        <v>0</v>
      </c>
      <c r="AAY1575" s="1">
        <v>25</v>
      </c>
      <c r="AAZ1575" s="1">
        <v>31</v>
      </c>
      <c r="ABB1575" s="1">
        <v>15.6</v>
      </c>
      <c r="ABC1575" s="1">
        <v>15.3</v>
      </c>
      <c r="ABE1575" s="1">
        <v>46</v>
      </c>
      <c r="ABF1575" s="1">
        <v>45</v>
      </c>
      <c r="ABU1575" s="1">
        <v>136</v>
      </c>
      <c r="ABV1575" s="1">
        <v>143</v>
      </c>
      <c r="ABX1575" s="1">
        <v>6.2</v>
      </c>
      <c r="ABY1575" s="1">
        <v>3.6</v>
      </c>
      <c r="ACA1575" s="1">
        <v>105</v>
      </c>
      <c r="ACB1575" s="1">
        <v>97</v>
      </c>
      <c r="ACD1575" s="1">
        <v>0.76</v>
      </c>
      <c r="ACE1575" s="1">
        <v>1.1499999999999999</v>
      </c>
      <c r="ACG1575" s="1">
        <v>113</v>
      </c>
      <c r="ACH1575" s="1">
        <v>101</v>
      </c>
      <c r="ACQ1575" s="1">
        <v>76</v>
      </c>
      <c r="ACR1575" s="1">
        <v>50</v>
      </c>
      <c r="ACT1575" s="1">
        <v>1.1000000000000001</v>
      </c>
      <c r="ACU1575" s="1">
        <v>1</v>
      </c>
      <c r="ACW1575" s="1">
        <v>13</v>
      </c>
      <c r="ACX1575" s="1">
        <v>19</v>
      </c>
      <c r="AGS1575" s="1">
        <v>1</v>
      </c>
      <c r="AGT1575" s="1">
        <v>0</v>
      </c>
      <c r="AGU1575" s="1">
        <v>1</v>
      </c>
      <c r="AGV1575" s="1">
        <v>0</v>
      </c>
      <c r="AGW1575" s="1">
        <v>0</v>
      </c>
      <c r="AGX1575" s="1">
        <v>0</v>
      </c>
      <c r="AGY1575" s="1">
        <v>0</v>
      </c>
      <c r="AGZ1575" s="1">
        <v>1</v>
      </c>
      <c r="AHA1575" s="1">
        <v>0</v>
      </c>
      <c r="AHB1575" s="1">
        <v>0</v>
      </c>
      <c r="AHC1575" s="1">
        <v>1</v>
      </c>
      <c r="AHD1575" s="1">
        <v>0</v>
      </c>
      <c r="AHE1575" s="1">
        <v>0</v>
      </c>
      <c r="AHF1575" s="1">
        <v>0</v>
      </c>
      <c r="AHH1575" s="1">
        <v>0</v>
      </c>
      <c r="AHI1575" s="1">
        <v>0</v>
      </c>
      <c r="AHK1575" s="1">
        <v>0</v>
      </c>
      <c r="AHL1575" s="1">
        <v>0</v>
      </c>
      <c r="AHM1575" s="1">
        <v>0</v>
      </c>
      <c r="AHN1575" s="1">
        <v>0</v>
      </c>
      <c r="AHO1575" s="1">
        <v>0</v>
      </c>
      <c r="AHP1575" s="1">
        <v>0</v>
      </c>
      <c r="AHQ1575" s="1">
        <v>0</v>
      </c>
      <c r="AHR1575" s="1">
        <v>0</v>
      </c>
      <c r="AIM1575" s="1">
        <v>0</v>
      </c>
      <c r="AIN1575" s="1">
        <v>1</v>
      </c>
      <c r="AIO1575" s="1">
        <v>0</v>
      </c>
      <c r="AIP1575" s="1">
        <v>0</v>
      </c>
      <c r="AIR1575" s="1">
        <v>0</v>
      </c>
      <c r="AIT1575" s="3">
        <v>0</v>
      </c>
      <c r="AIU1575" s="1">
        <v>2</v>
      </c>
      <c r="AIV1575" s="1">
        <v>0</v>
      </c>
      <c r="AIW1575" s="1">
        <v>0</v>
      </c>
      <c r="AJB1575" s="1">
        <v>55</v>
      </c>
      <c r="AJC1575" s="1">
        <v>82</v>
      </c>
    </row>
    <row r="1576" spans="1:939" s="1" customFormat="1">
      <c r="B1576" s="1">
        <v>3</v>
      </c>
      <c r="C1576" s="1">
        <v>0</v>
      </c>
      <c r="Z1576" s="1">
        <v>0</v>
      </c>
      <c r="AA1576" s="1">
        <v>2</v>
      </c>
      <c r="AC1576" s="1">
        <v>0</v>
      </c>
      <c r="AE1576" s="1">
        <v>0</v>
      </c>
      <c r="AG1576" s="1">
        <v>0</v>
      </c>
      <c r="AI1576" s="1">
        <v>90</v>
      </c>
      <c r="AJ1576" s="1">
        <v>100</v>
      </c>
      <c r="AK1576" s="1">
        <v>133</v>
      </c>
      <c r="DR1576" s="1">
        <v>60</v>
      </c>
      <c r="DS1576" s="1">
        <v>70</v>
      </c>
      <c r="DT1576" s="1">
        <v>82</v>
      </c>
      <c r="HA1576" s="1">
        <v>2</v>
      </c>
      <c r="HB1576" s="1">
        <v>2</v>
      </c>
      <c r="HC1576" s="1">
        <v>2</v>
      </c>
      <c r="HT1576" s="1">
        <v>0</v>
      </c>
      <c r="HU1576" s="1">
        <v>0</v>
      </c>
      <c r="HV1576" s="1">
        <v>1</v>
      </c>
      <c r="IP1576" s="1">
        <v>97</v>
      </c>
      <c r="IQ1576" s="1">
        <v>94</v>
      </c>
      <c r="LX1576" s="1">
        <v>60</v>
      </c>
      <c r="LY1576" s="1">
        <v>60</v>
      </c>
      <c r="PG1576" s="1">
        <v>16</v>
      </c>
      <c r="PH1576" s="1">
        <v>14</v>
      </c>
      <c r="SP1576" s="1">
        <v>98</v>
      </c>
      <c r="SQ1576" s="1">
        <v>96.4</v>
      </c>
      <c r="VX1576" s="1">
        <v>1</v>
      </c>
      <c r="VY1576" s="1">
        <v>1</v>
      </c>
      <c r="WQ1576" s="1">
        <v>0</v>
      </c>
      <c r="WR1576" s="1">
        <v>0</v>
      </c>
      <c r="AAY1576" s="1">
        <v>31</v>
      </c>
      <c r="ABU1576" s="1">
        <v>145</v>
      </c>
      <c r="ABX1576" s="1">
        <v>4.7</v>
      </c>
      <c r="ACA1576" s="1">
        <v>99</v>
      </c>
      <c r="ACD1576" s="1">
        <v>9.1</v>
      </c>
      <c r="ACG1576" s="1">
        <v>127</v>
      </c>
      <c r="ACQ1576" s="1">
        <v>46</v>
      </c>
      <c r="ACT1576" s="1">
        <v>1.21</v>
      </c>
      <c r="ACW1576" s="1">
        <v>15</v>
      </c>
      <c r="AGS1576" s="1">
        <v>1</v>
      </c>
      <c r="AGT1576" s="1">
        <v>0</v>
      </c>
      <c r="AGU1576" s="1">
        <v>1</v>
      </c>
      <c r="AGV1576" s="1">
        <v>0</v>
      </c>
      <c r="AGW1576" s="1">
        <v>0</v>
      </c>
      <c r="AGX1576" s="1">
        <v>0</v>
      </c>
      <c r="AGY1576" s="1">
        <v>0</v>
      </c>
      <c r="AGZ1576" s="1">
        <v>1</v>
      </c>
      <c r="AHA1576" s="1">
        <v>0</v>
      </c>
      <c r="AHB1576" s="1">
        <v>0</v>
      </c>
      <c r="AHC1576" s="1">
        <v>1</v>
      </c>
      <c r="AHD1576" s="1">
        <v>0</v>
      </c>
      <c r="AHE1576" s="1">
        <v>1</v>
      </c>
      <c r="AHF1576" s="1">
        <v>0</v>
      </c>
      <c r="AHH1576" s="1">
        <v>0</v>
      </c>
      <c r="AHI1576" s="1">
        <v>0</v>
      </c>
      <c r="AHK1576" s="1">
        <v>0</v>
      </c>
      <c r="AHL1576" s="1">
        <v>0</v>
      </c>
      <c r="AHM1576" s="1">
        <v>0</v>
      </c>
      <c r="AHN1576" s="1">
        <v>0</v>
      </c>
      <c r="AHO1576" s="1">
        <v>0</v>
      </c>
      <c r="AHP1576" s="1">
        <v>0</v>
      </c>
      <c r="AHQ1576" s="1">
        <v>0</v>
      </c>
      <c r="AHR1576" s="1">
        <v>5</v>
      </c>
      <c r="AIM1576" s="1">
        <v>0</v>
      </c>
      <c r="AIN1576" s="1">
        <v>1</v>
      </c>
      <c r="AIO1576" s="1">
        <v>0</v>
      </c>
      <c r="AIP1576" s="1">
        <v>0</v>
      </c>
      <c r="AIR1576" s="1">
        <v>0</v>
      </c>
      <c r="AIT1576" s="3">
        <v>2</v>
      </c>
      <c r="AIU1576" s="1">
        <v>0</v>
      </c>
      <c r="AIV1576" s="1">
        <v>0</v>
      </c>
      <c r="AIW1576" s="1">
        <v>0</v>
      </c>
      <c r="AIX1576" s="1">
        <v>65</v>
      </c>
      <c r="AIY1576" s="1">
        <v>68</v>
      </c>
    </row>
    <row r="1577" spans="1:939" s="1" customFormat="1">
      <c r="B1577" s="1">
        <v>4</v>
      </c>
      <c r="C1577" s="1">
        <v>0</v>
      </c>
      <c r="Z1577" s="1">
        <v>0</v>
      </c>
      <c r="AA1577" s="1">
        <v>2</v>
      </c>
      <c r="AB1577" s="1" t="s">
        <v>9708</v>
      </c>
      <c r="AC1577" s="1">
        <v>0</v>
      </c>
      <c r="AE1577" s="1">
        <v>0</v>
      </c>
      <c r="AG1577" s="1">
        <v>0</v>
      </c>
      <c r="AI1577" s="1">
        <v>118</v>
      </c>
      <c r="AJ1577" s="1">
        <v>110</v>
      </c>
      <c r="DR1577" s="1">
        <v>70</v>
      </c>
      <c r="DS1577" s="1">
        <v>68</v>
      </c>
      <c r="HA1577" s="1">
        <v>2</v>
      </c>
      <c r="HB1577" s="1">
        <v>2</v>
      </c>
      <c r="HT1577" s="1">
        <v>0</v>
      </c>
      <c r="HU1577" s="1">
        <v>0</v>
      </c>
      <c r="IP1577" s="1">
        <v>96</v>
      </c>
      <c r="IQ1577" s="1">
        <v>97</v>
      </c>
      <c r="LX1577" s="1">
        <v>62</v>
      </c>
      <c r="LY1577" s="1">
        <v>60</v>
      </c>
      <c r="PG1577" s="1">
        <v>16</v>
      </c>
      <c r="PH1577" s="1">
        <v>16</v>
      </c>
      <c r="SP1577" s="1">
        <v>98</v>
      </c>
      <c r="SQ1577" s="1">
        <v>96.8</v>
      </c>
      <c r="VX1577" s="1">
        <v>1</v>
      </c>
      <c r="VY1577" s="1">
        <v>1</v>
      </c>
      <c r="WQ1577" s="1">
        <v>0</v>
      </c>
      <c r="WR1577" s="1">
        <v>0</v>
      </c>
      <c r="AAY1577" s="1">
        <v>32</v>
      </c>
      <c r="ABU1577" s="1">
        <v>144</v>
      </c>
      <c r="ABX1577" s="1">
        <v>4.7</v>
      </c>
      <c r="ACA1577" s="1">
        <v>96</v>
      </c>
      <c r="ACD1577" s="1">
        <v>9.4</v>
      </c>
      <c r="ACG1577" s="1">
        <v>55</v>
      </c>
      <c r="ACQ1577" s="1">
        <v>40</v>
      </c>
      <c r="ACT1577" s="1">
        <v>1.04</v>
      </c>
      <c r="ACW1577" s="1">
        <v>16</v>
      </c>
      <c r="AGS1577" s="1">
        <v>1</v>
      </c>
      <c r="AGT1577" s="1">
        <v>0</v>
      </c>
      <c r="AGU1577" s="1">
        <v>1</v>
      </c>
      <c r="AGV1577" s="1">
        <v>0</v>
      </c>
      <c r="AGW1577" s="1">
        <v>0</v>
      </c>
      <c r="AGX1577" s="1">
        <v>0</v>
      </c>
      <c r="AGY1577" s="1">
        <v>0</v>
      </c>
      <c r="AGZ1577" s="1">
        <v>1</v>
      </c>
      <c r="AHA1577" s="1">
        <v>0</v>
      </c>
      <c r="AHB1577" s="1">
        <v>0</v>
      </c>
      <c r="AHC1577" s="1">
        <v>1</v>
      </c>
      <c r="AHD1577" s="1">
        <v>0</v>
      </c>
      <c r="AHE1577" s="1">
        <v>0</v>
      </c>
      <c r="AHF1577" s="1">
        <v>0</v>
      </c>
      <c r="AHH1577" s="1">
        <v>0</v>
      </c>
      <c r="AHI1577" s="1">
        <v>0</v>
      </c>
      <c r="AHK1577" s="1">
        <v>0</v>
      </c>
      <c r="AHL1577" s="1">
        <v>0</v>
      </c>
      <c r="AHM1577" s="1">
        <v>0</v>
      </c>
      <c r="AHN1577" s="1">
        <v>0</v>
      </c>
      <c r="AHO1577" s="1">
        <v>0</v>
      </c>
      <c r="AHP1577" s="1">
        <v>0</v>
      </c>
      <c r="AHQ1577" s="1">
        <v>0</v>
      </c>
      <c r="AHR1577" s="1">
        <v>0</v>
      </c>
      <c r="AIM1577" s="1">
        <v>1</v>
      </c>
      <c r="AIN1577" s="1">
        <v>1</v>
      </c>
      <c r="AIO1577" s="1">
        <v>0</v>
      </c>
      <c r="AIP1577" s="1">
        <v>0</v>
      </c>
      <c r="AIR1577" s="1">
        <v>0</v>
      </c>
      <c r="AIT1577" s="3">
        <v>0</v>
      </c>
      <c r="AIU1577" s="1">
        <v>2</v>
      </c>
      <c r="AIV1577" s="1">
        <v>0</v>
      </c>
      <c r="AIW1577" s="1">
        <v>0</v>
      </c>
      <c r="AJB1577" s="1">
        <v>62</v>
      </c>
      <c r="AJC1577" s="1">
        <v>58</v>
      </c>
    </row>
    <row r="1578" spans="1:939" s="1" customFormat="1">
      <c r="B1578" s="1">
        <v>5</v>
      </c>
      <c r="C1578" s="1">
        <v>0</v>
      </c>
      <c r="Z1578" s="1">
        <v>0</v>
      </c>
      <c r="AA1578" s="1">
        <v>2</v>
      </c>
      <c r="AC1578" s="1">
        <v>0</v>
      </c>
      <c r="AE1578" s="1">
        <v>0</v>
      </c>
      <c r="AG1578" s="1">
        <v>0</v>
      </c>
      <c r="AI1578" s="1">
        <v>122</v>
      </c>
      <c r="AJ1578" s="1">
        <v>112</v>
      </c>
      <c r="DR1578" s="1">
        <v>76</v>
      </c>
      <c r="DS1578" s="1">
        <v>66</v>
      </c>
      <c r="HA1578" s="1">
        <v>2</v>
      </c>
      <c r="HB1578" s="1">
        <v>2</v>
      </c>
      <c r="HT1578" s="1">
        <v>0</v>
      </c>
      <c r="HU1578" s="1">
        <v>0</v>
      </c>
      <c r="IP1578" s="1">
        <v>96</v>
      </c>
      <c r="IQ1578" s="1">
        <v>96</v>
      </c>
      <c r="LX1578" s="1">
        <v>62</v>
      </c>
      <c r="LY1578" s="1">
        <v>60</v>
      </c>
      <c r="PG1578" s="1">
        <v>16</v>
      </c>
      <c r="PH1578" s="1">
        <v>14</v>
      </c>
      <c r="SP1578" s="1">
        <v>96.9</v>
      </c>
      <c r="SQ1578" s="1">
        <v>96.9</v>
      </c>
      <c r="VX1578" s="1">
        <v>1</v>
      </c>
      <c r="VY1578" s="1">
        <v>1</v>
      </c>
      <c r="WQ1578" s="1">
        <v>0</v>
      </c>
      <c r="WR1578" s="1">
        <v>0</v>
      </c>
      <c r="AAY1578" s="1">
        <v>34</v>
      </c>
      <c r="ABU1578" s="1">
        <v>142</v>
      </c>
      <c r="ABX1578" s="1">
        <v>4.4000000000000004</v>
      </c>
      <c r="ACA1578" s="1">
        <v>94</v>
      </c>
      <c r="ACD1578" s="1">
        <v>9.4</v>
      </c>
      <c r="ACG1578" s="1">
        <v>109</v>
      </c>
      <c r="ACQ1578" s="1">
        <v>41</v>
      </c>
      <c r="ACT1578" s="1">
        <v>0.99</v>
      </c>
      <c r="ACW1578" s="1">
        <v>14</v>
      </c>
      <c r="AGS1578" s="1">
        <v>1</v>
      </c>
      <c r="AGT1578" s="1">
        <v>0</v>
      </c>
      <c r="AGU1578" s="1">
        <v>1</v>
      </c>
      <c r="AGV1578" s="1">
        <v>0</v>
      </c>
      <c r="AGW1578" s="1">
        <v>0</v>
      </c>
      <c r="AGX1578" s="1">
        <v>0</v>
      </c>
      <c r="AGY1578" s="1">
        <v>0</v>
      </c>
      <c r="AGZ1578" s="1">
        <v>1</v>
      </c>
      <c r="AHA1578" s="1">
        <v>0</v>
      </c>
      <c r="AHB1578" s="1">
        <v>0</v>
      </c>
      <c r="AHC1578" s="1">
        <v>1</v>
      </c>
      <c r="AHD1578" s="1">
        <v>0</v>
      </c>
      <c r="AHE1578" s="1">
        <v>0</v>
      </c>
      <c r="AHF1578" s="1">
        <v>0</v>
      </c>
      <c r="AHH1578" s="1">
        <v>0</v>
      </c>
      <c r="AHI1578" s="1">
        <v>0</v>
      </c>
      <c r="AHK1578" s="1">
        <v>0</v>
      </c>
      <c r="AHL1578" s="1">
        <v>0</v>
      </c>
      <c r="AHM1578" s="1">
        <v>0</v>
      </c>
      <c r="AHN1578" s="1">
        <v>0</v>
      </c>
      <c r="AHO1578" s="1">
        <v>0</v>
      </c>
      <c r="AHP1578" s="1">
        <v>0</v>
      </c>
      <c r="AHQ1578" s="1">
        <v>0</v>
      </c>
      <c r="AHR1578" s="1">
        <v>0</v>
      </c>
      <c r="AIM1578" s="1">
        <v>1</v>
      </c>
      <c r="AIN1578" s="1">
        <v>1</v>
      </c>
      <c r="AIO1578" s="1">
        <v>0</v>
      </c>
      <c r="AIP1578" s="1">
        <v>0</v>
      </c>
      <c r="AIR1578" s="1">
        <v>0</v>
      </c>
      <c r="AIT1578" s="3">
        <v>0</v>
      </c>
      <c r="AIU1578" s="1">
        <v>2</v>
      </c>
      <c r="AIV1578" s="1">
        <v>0</v>
      </c>
      <c r="AIW1578" s="1">
        <v>0</v>
      </c>
      <c r="AJB1578" s="1">
        <v>51</v>
      </c>
      <c r="AJC1578" s="1">
        <v>48</v>
      </c>
    </row>
    <row r="1579" spans="1:939" s="1" customFormat="1">
      <c r="B1579" s="1">
        <v>6</v>
      </c>
      <c r="C1579" s="1">
        <v>1</v>
      </c>
      <c r="D1579" s="1" t="s">
        <v>9709</v>
      </c>
      <c r="O1579" s="1">
        <v>0</v>
      </c>
      <c r="Z1579" s="1">
        <v>0</v>
      </c>
      <c r="AA1579" s="1">
        <v>1</v>
      </c>
      <c r="AB1579" s="1" t="s">
        <v>9710</v>
      </c>
      <c r="AC1579" s="1">
        <v>0</v>
      </c>
      <c r="AE1579" s="1">
        <v>2</v>
      </c>
      <c r="AF1579" s="1">
        <v>0</v>
      </c>
      <c r="AG1579" s="1">
        <v>0</v>
      </c>
      <c r="AI1579" s="1">
        <v>90</v>
      </c>
      <c r="AJ1579" s="1">
        <v>89</v>
      </c>
      <c r="AK1579" s="1">
        <v>92</v>
      </c>
      <c r="AL1579" s="1">
        <v>90</v>
      </c>
      <c r="DS1579" s="1">
        <v>56</v>
      </c>
      <c r="DT1579" s="1">
        <v>52</v>
      </c>
      <c r="DU1579" s="1">
        <v>58</v>
      </c>
      <c r="HA1579" s="1">
        <v>2</v>
      </c>
      <c r="HB1579" s="1">
        <v>2</v>
      </c>
      <c r="HC1579" s="1">
        <v>2</v>
      </c>
      <c r="HD1579" s="1">
        <v>2</v>
      </c>
      <c r="HT1579" s="1">
        <v>0</v>
      </c>
      <c r="HU1579" s="1">
        <v>1</v>
      </c>
      <c r="HV1579" s="1">
        <v>0</v>
      </c>
      <c r="HW1579" s="1">
        <v>0</v>
      </c>
      <c r="IP1579" s="1">
        <v>89.5</v>
      </c>
      <c r="IR1579" s="1">
        <v>92</v>
      </c>
      <c r="IS1579" s="1">
        <v>92</v>
      </c>
      <c r="LX1579" s="1">
        <v>66</v>
      </c>
      <c r="LZ1579" s="1">
        <v>62</v>
      </c>
      <c r="MA1579" s="1">
        <v>60</v>
      </c>
      <c r="PG1579" s="1">
        <v>24</v>
      </c>
      <c r="PJ1579" s="1">
        <v>16</v>
      </c>
      <c r="SP1579" s="1">
        <v>97.5</v>
      </c>
      <c r="SS1579" s="1">
        <v>97.5</v>
      </c>
      <c r="VX1579" s="1">
        <v>1</v>
      </c>
      <c r="WA1579" s="1">
        <v>1</v>
      </c>
      <c r="WQ1579" s="1">
        <v>0</v>
      </c>
      <c r="WS1579" s="1">
        <v>0</v>
      </c>
      <c r="WT1579" s="1">
        <v>0</v>
      </c>
      <c r="AAY1579" s="1">
        <v>27</v>
      </c>
      <c r="ABB1579" s="1">
        <v>13</v>
      </c>
      <c r="ABE1579" s="1">
        <v>40.4</v>
      </c>
      <c r="ABM1579" s="1">
        <v>10.87</v>
      </c>
      <c r="ABO1579" s="1">
        <v>102</v>
      </c>
      <c r="ABU1579" s="1">
        <v>141</v>
      </c>
      <c r="ABX1579" s="1">
        <v>5.2</v>
      </c>
      <c r="ACA1579" s="1">
        <v>95</v>
      </c>
      <c r="ACD1579" s="1">
        <v>9.1</v>
      </c>
      <c r="ACG1579" s="1">
        <v>64</v>
      </c>
      <c r="ACQ1579" s="1">
        <v>41</v>
      </c>
      <c r="ACT1579" s="1">
        <v>1.21</v>
      </c>
      <c r="ACW1579" s="1">
        <v>19</v>
      </c>
      <c r="ADW1579" s="1">
        <v>3.4</v>
      </c>
      <c r="AGS1579" s="1">
        <v>0</v>
      </c>
      <c r="AGT1579" s="1">
        <v>0</v>
      </c>
      <c r="AGU1579" s="1">
        <v>0</v>
      </c>
      <c r="AGV1579" s="1">
        <v>0</v>
      </c>
      <c r="AGW1579" s="1">
        <v>0</v>
      </c>
      <c r="AGX1579" s="1">
        <v>0</v>
      </c>
      <c r="AGY1579" s="1">
        <v>0</v>
      </c>
      <c r="AGZ1579" s="1">
        <v>1</v>
      </c>
      <c r="AHA1579" s="1">
        <v>0</v>
      </c>
      <c r="AHB1579" s="1">
        <v>0</v>
      </c>
      <c r="AHC1579" s="1">
        <v>1</v>
      </c>
      <c r="AHD1579" s="1">
        <v>0</v>
      </c>
      <c r="AHE1579" s="1">
        <v>1</v>
      </c>
      <c r="AHF1579" s="1">
        <v>0</v>
      </c>
      <c r="AHH1579" s="1">
        <v>0</v>
      </c>
      <c r="AHI1579" s="1">
        <v>0</v>
      </c>
      <c r="AHK1579" s="1">
        <v>0</v>
      </c>
      <c r="AHL1579" s="1">
        <v>0</v>
      </c>
      <c r="AHM1579" s="1">
        <v>0</v>
      </c>
      <c r="AHN1579" s="1">
        <v>0</v>
      </c>
      <c r="AHO1579" s="1">
        <v>0</v>
      </c>
      <c r="AHP1579" s="1">
        <v>0</v>
      </c>
      <c r="AHQ1579" s="1">
        <v>0</v>
      </c>
      <c r="AHR1579" s="1">
        <v>5</v>
      </c>
      <c r="AIM1579" s="1">
        <v>0</v>
      </c>
      <c r="AIN1579" s="1">
        <v>1</v>
      </c>
      <c r="AIO1579" s="1">
        <v>0</v>
      </c>
      <c r="AIP1579" s="1">
        <v>0</v>
      </c>
      <c r="AIR1579" s="1">
        <v>0</v>
      </c>
      <c r="AIT1579" s="3">
        <v>1</v>
      </c>
      <c r="AIU1579" s="1">
        <v>1</v>
      </c>
      <c r="AIV1579" s="1">
        <v>0</v>
      </c>
      <c r="AIW1579" s="1">
        <v>0</v>
      </c>
      <c r="AIX1579" s="1">
        <v>90</v>
      </c>
      <c r="AJB1579" s="1">
        <v>50</v>
      </c>
    </row>
    <row r="1580" spans="1:939" s="80" customFormat="1">
      <c r="B1580" s="80">
        <v>7</v>
      </c>
      <c r="C1580" s="80">
        <v>0</v>
      </c>
      <c r="Z1580" s="80">
        <v>1</v>
      </c>
      <c r="AA1580" s="80">
        <v>0</v>
      </c>
      <c r="AB1580" s="80" t="s">
        <v>9711</v>
      </c>
      <c r="AC1580" s="80">
        <v>0</v>
      </c>
      <c r="AE1580" s="80">
        <v>0</v>
      </c>
      <c r="AG1580" s="80">
        <v>0</v>
      </c>
      <c r="AI1580" s="80">
        <v>67</v>
      </c>
      <c r="AJ1580" s="80">
        <v>70</v>
      </c>
      <c r="DR1580" s="80">
        <v>52</v>
      </c>
      <c r="HA1580" s="80">
        <v>2</v>
      </c>
      <c r="HB1580" s="80">
        <v>2</v>
      </c>
      <c r="HT1580" s="80">
        <v>1</v>
      </c>
      <c r="HU1580" s="80">
        <v>0</v>
      </c>
      <c r="IP1580" s="80">
        <v>92</v>
      </c>
      <c r="LX1580" s="80">
        <v>60</v>
      </c>
      <c r="PG1580" s="80">
        <v>18</v>
      </c>
      <c r="SP1580" s="80">
        <v>97.5</v>
      </c>
      <c r="VX1580" s="80">
        <v>1</v>
      </c>
      <c r="WQ1580" s="80">
        <v>0</v>
      </c>
      <c r="AGS1580" s="80">
        <v>0</v>
      </c>
      <c r="AGT1580" s="80">
        <v>0</v>
      </c>
      <c r="AGU1580" s="80">
        <v>0</v>
      </c>
      <c r="AGV1580" s="80">
        <v>0</v>
      </c>
      <c r="AGW1580" s="80">
        <v>0</v>
      </c>
      <c r="AGX1580" s="80">
        <v>0</v>
      </c>
      <c r="AGY1580" s="80">
        <v>0</v>
      </c>
      <c r="AGZ1580" s="80">
        <v>0</v>
      </c>
      <c r="AHA1580" s="80">
        <v>0</v>
      </c>
      <c r="AHB1580" s="80">
        <v>0</v>
      </c>
      <c r="AHC1580" s="80">
        <v>1</v>
      </c>
      <c r="AHD1580" s="80">
        <v>0</v>
      </c>
      <c r="AHE1580" s="80">
        <v>0</v>
      </c>
      <c r="AHF1580" s="80">
        <v>0</v>
      </c>
      <c r="AHH1580" s="80">
        <v>0</v>
      </c>
      <c r="AHI1580" s="80">
        <v>0</v>
      </c>
      <c r="AHK1580" s="80">
        <v>0</v>
      </c>
      <c r="AHL1580" s="80">
        <v>0</v>
      </c>
      <c r="AHM1580" s="80">
        <v>0</v>
      </c>
      <c r="AHN1580" s="80">
        <v>0</v>
      </c>
      <c r="AHO1580" s="80">
        <v>0</v>
      </c>
      <c r="AHP1580" s="80">
        <v>0</v>
      </c>
      <c r="AHQ1580" s="80">
        <v>0</v>
      </c>
      <c r="AHR1580" s="80">
        <v>1</v>
      </c>
      <c r="AIM1580" s="80">
        <v>0</v>
      </c>
      <c r="AIN1580" s="80">
        <v>1</v>
      </c>
      <c r="AIO1580" s="80">
        <v>0</v>
      </c>
      <c r="AIP1580" s="80">
        <v>0</v>
      </c>
      <c r="AIR1580" s="80">
        <v>0</v>
      </c>
      <c r="AIT1580" s="86">
        <v>1</v>
      </c>
      <c r="AIU1580" s="80">
        <v>0</v>
      </c>
      <c r="AIV1580" s="80">
        <v>0</v>
      </c>
      <c r="AIW1580" s="80">
        <v>0</v>
      </c>
      <c r="AIX1580" s="80">
        <v>74</v>
      </c>
    </row>
    <row r="1581" spans="1:939" s="1" customFormat="1">
      <c r="A1581" s="1">
        <v>328</v>
      </c>
      <c r="B1581" s="1">
        <v>1</v>
      </c>
      <c r="C1581" s="1">
        <v>0</v>
      </c>
      <c r="Z1581" s="1">
        <v>0</v>
      </c>
      <c r="AA1581" s="1">
        <v>2</v>
      </c>
      <c r="AB1581" s="1" t="s">
        <v>9712</v>
      </c>
      <c r="AC1581" s="1">
        <v>0</v>
      </c>
      <c r="AE1581" s="1">
        <v>0</v>
      </c>
      <c r="AG1581" s="1">
        <v>0</v>
      </c>
      <c r="AGS1581" s="1">
        <v>0</v>
      </c>
      <c r="AGT1581" s="1">
        <v>0</v>
      </c>
      <c r="AGU1581" s="1">
        <v>0</v>
      </c>
      <c r="AGV1581" s="1">
        <v>0</v>
      </c>
      <c r="AGW1581" s="1">
        <v>0</v>
      </c>
      <c r="AGX1581" s="1">
        <v>0</v>
      </c>
      <c r="AGY1581" s="1">
        <v>0</v>
      </c>
      <c r="AGZ1581" s="1">
        <v>0</v>
      </c>
      <c r="AHA1581" s="1">
        <v>0</v>
      </c>
      <c r="AHB1581" s="1">
        <v>0</v>
      </c>
      <c r="AHC1581" s="1">
        <v>1</v>
      </c>
      <c r="AHD1581" s="1">
        <v>0</v>
      </c>
      <c r="AHE1581" s="1">
        <v>0</v>
      </c>
      <c r="AHF1581" s="1">
        <v>0</v>
      </c>
      <c r="AHH1581" s="1">
        <v>0</v>
      </c>
      <c r="AHI1581" s="1">
        <v>0</v>
      </c>
      <c r="AHK1581" s="1">
        <v>0</v>
      </c>
      <c r="AHL1581" s="1">
        <v>0</v>
      </c>
      <c r="AHM1581" s="1">
        <v>0</v>
      </c>
      <c r="AHN1581" s="1">
        <v>0</v>
      </c>
      <c r="AHO1581" s="1">
        <v>0</v>
      </c>
      <c r="AHP1581" s="1">
        <v>0</v>
      </c>
      <c r="AHQ1581" s="1">
        <v>0</v>
      </c>
      <c r="AHR1581" s="1">
        <v>0</v>
      </c>
      <c r="AIM1581" s="1">
        <v>0</v>
      </c>
      <c r="AIN1581" s="1">
        <v>0</v>
      </c>
      <c r="AIO1581" s="1">
        <v>0</v>
      </c>
      <c r="AIP1581" s="1">
        <v>1</v>
      </c>
      <c r="AIQ1581" s="1">
        <v>1</v>
      </c>
      <c r="AIR1581" s="1">
        <v>1</v>
      </c>
      <c r="AIS1581" s="1">
        <v>1</v>
      </c>
      <c r="AIT1581" s="3">
        <v>0</v>
      </c>
      <c r="AIV1581" s="1">
        <v>0</v>
      </c>
      <c r="AIW1581" s="1">
        <v>0</v>
      </c>
    </row>
    <row r="1582" spans="1:939" s="1" customFormat="1">
      <c r="B1582" s="1">
        <v>2</v>
      </c>
      <c r="C1582" s="1">
        <v>1</v>
      </c>
      <c r="D1582" s="1" t="s">
        <v>7701</v>
      </c>
      <c r="E1582" s="1" t="s">
        <v>8218</v>
      </c>
      <c r="F1582" s="1" t="s">
        <v>9713</v>
      </c>
      <c r="G1582" s="1" t="s">
        <v>9714</v>
      </c>
      <c r="O1582" s="1">
        <v>1</v>
      </c>
      <c r="P1582" s="1">
        <v>0</v>
      </c>
      <c r="Q1582" s="1">
        <v>0</v>
      </c>
      <c r="R1582" s="1">
        <v>0</v>
      </c>
      <c r="Z1582" s="1">
        <v>0</v>
      </c>
      <c r="AA1582" s="1">
        <v>2</v>
      </c>
      <c r="AB1582" s="1" t="s">
        <v>9715</v>
      </c>
      <c r="AC1582" s="1">
        <v>0</v>
      </c>
      <c r="AE1582" s="1">
        <v>0</v>
      </c>
      <c r="AG1582" s="1">
        <v>0</v>
      </c>
      <c r="AI1582" s="1">
        <v>116</v>
      </c>
      <c r="AJ1582" s="1">
        <v>128</v>
      </c>
      <c r="DR1582" s="1">
        <v>70</v>
      </c>
      <c r="DS1582" s="1">
        <v>82</v>
      </c>
      <c r="HA1582" s="1">
        <v>2</v>
      </c>
      <c r="HB1582" s="1">
        <v>0</v>
      </c>
      <c r="HT1582" s="1">
        <v>0</v>
      </c>
      <c r="HU1582" s="1">
        <v>0</v>
      </c>
      <c r="IP1582" s="1">
        <v>93.5</v>
      </c>
      <c r="IQ1582" s="1">
        <v>93</v>
      </c>
      <c r="LX1582" s="1">
        <v>79</v>
      </c>
      <c r="LY1582" s="1">
        <v>84</v>
      </c>
      <c r="PG1582" s="1">
        <v>18</v>
      </c>
      <c r="PH1582" s="1">
        <v>20</v>
      </c>
      <c r="SP1582" s="1">
        <v>97.6</v>
      </c>
      <c r="SQ1582" s="1">
        <v>98.7</v>
      </c>
      <c r="VX1582" s="1">
        <v>0</v>
      </c>
      <c r="VY1582" s="1">
        <v>0</v>
      </c>
      <c r="WQ1582" s="1">
        <v>0</v>
      </c>
      <c r="WR1582" s="1">
        <v>0</v>
      </c>
      <c r="AGS1582" s="1">
        <v>1</v>
      </c>
      <c r="AGT1582" s="1">
        <v>0</v>
      </c>
      <c r="AGU1582" s="1">
        <v>0</v>
      </c>
      <c r="AGV1582" s="1">
        <v>1</v>
      </c>
      <c r="AGW1582" s="1">
        <v>0</v>
      </c>
      <c r="AGX1582" s="1">
        <v>0</v>
      </c>
      <c r="AGY1582" s="1">
        <v>0</v>
      </c>
      <c r="AGZ1582" s="1">
        <v>0</v>
      </c>
      <c r="AHA1582" s="1">
        <v>0</v>
      </c>
      <c r="AHB1582" s="1">
        <v>0</v>
      </c>
      <c r="AHC1582" s="1">
        <v>1</v>
      </c>
      <c r="AHD1582" s="1">
        <v>0</v>
      </c>
      <c r="AHE1582" s="1">
        <v>0</v>
      </c>
      <c r="AHF1582" s="1">
        <v>0</v>
      </c>
      <c r="AHH1582" s="1">
        <v>0</v>
      </c>
      <c r="AHI1582" s="1">
        <v>0</v>
      </c>
      <c r="AHK1582" s="1">
        <v>0</v>
      </c>
      <c r="AHL1582" s="1">
        <v>0</v>
      </c>
      <c r="AHM1582" s="1">
        <v>0</v>
      </c>
      <c r="AHN1582" s="1">
        <v>0</v>
      </c>
      <c r="AHO1582" s="1">
        <v>0</v>
      </c>
      <c r="AHP1582" s="1">
        <v>0</v>
      </c>
      <c r="AHQ1582" s="1">
        <v>0</v>
      </c>
      <c r="AHR1582" s="1">
        <v>0</v>
      </c>
      <c r="AIM1582" s="1">
        <v>0</v>
      </c>
      <c r="AIN1582" s="1">
        <v>0</v>
      </c>
      <c r="AIO1582" s="1">
        <v>0</v>
      </c>
      <c r="AIT1582" s="3">
        <v>2</v>
      </c>
      <c r="AIV1582" s="1">
        <v>0</v>
      </c>
      <c r="AIW1582" s="1">
        <v>0</v>
      </c>
      <c r="AIX1582" s="1">
        <v>50</v>
      </c>
      <c r="AIY1582" s="1">
        <v>37</v>
      </c>
    </row>
    <row r="1583" spans="1:939" s="14" customFormat="1">
      <c r="B1583" s="14">
        <v>3</v>
      </c>
      <c r="C1583" s="14">
        <v>0</v>
      </c>
      <c r="Z1583" s="14">
        <v>0</v>
      </c>
      <c r="AA1583" s="14">
        <v>2</v>
      </c>
      <c r="AB1583" s="14" t="s">
        <v>9716</v>
      </c>
      <c r="AC1583" s="14">
        <v>0</v>
      </c>
      <c r="AE1583" s="14">
        <v>0</v>
      </c>
      <c r="AG1583" s="14">
        <v>0</v>
      </c>
      <c r="AI1583" s="14">
        <v>128</v>
      </c>
      <c r="AJ1583" s="14">
        <v>122</v>
      </c>
      <c r="DR1583" s="14">
        <v>62</v>
      </c>
      <c r="DS1583" s="14">
        <v>62</v>
      </c>
      <c r="HA1583" s="14">
        <v>0</v>
      </c>
      <c r="HB1583" s="14">
        <v>0</v>
      </c>
      <c r="HT1583" s="14">
        <v>0</v>
      </c>
      <c r="HU1583" s="14">
        <v>0</v>
      </c>
      <c r="IP1583" s="14">
        <v>97</v>
      </c>
      <c r="IQ1583" s="14">
        <v>97</v>
      </c>
      <c r="LX1583" s="14">
        <v>82</v>
      </c>
      <c r="LY1583" s="14">
        <v>74</v>
      </c>
      <c r="PG1583" s="14">
        <v>18</v>
      </c>
      <c r="PH1583" s="14">
        <v>18</v>
      </c>
      <c r="SP1583" s="14">
        <v>97.8</v>
      </c>
      <c r="SQ1583" s="14">
        <v>98.6</v>
      </c>
      <c r="VX1583" s="14">
        <v>1</v>
      </c>
      <c r="VY1583" s="14">
        <v>1</v>
      </c>
      <c r="WQ1583" s="14">
        <v>0</v>
      </c>
      <c r="WR1583" s="14">
        <v>0</v>
      </c>
      <c r="AGS1583" s="14">
        <v>1</v>
      </c>
      <c r="AGT1583" s="14">
        <v>0</v>
      </c>
      <c r="AGU1583" s="14">
        <v>0</v>
      </c>
      <c r="AGV1583" s="14">
        <v>1</v>
      </c>
      <c r="AGW1583" s="14">
        <v>0</v>
      </c>
      <c r="AGX1583" s="14">
        <v>0</v>
      </c>
      <c r="AGY1583" s="14">
        <v>0</v>
      </c>
      <c r="AGZ1583" s="14">
        <v>0</v>
      </c>
      <c r="AHA1583" s="14">
        <v>0</v>
      </c>
      <c r="AHB1583" s="14">
        <v>0</v>
      </c>
      <c r="AHC1583" s="14">
        <v>1</v>
      </c>
      <c r="AHD1583" s="14">
        <v>0</v>
      </c>
      <c r="AHE1583" s="14">
        <v>0</v>
      </c>
      <c r="AHF1583" s="14">
        <v>0</v>
      </c>
      <c r="AHH1583" s="14">
        <v>0</v>
      </c>
      <c r="AHI1583" s="14">
        <v>0</v>
      </c>
      <c r="AHK1583" s="14">
        <v>0</v>
      </c>
      <c r="AHL1583" s="14">
        <v>0</v>
      </c>
      <c r="AHM1583" s="14">
        <v>0</v>
      </c>
      <c r="AHN1583" s="14">
        <v>0</v>
      </c>
      <c r="AHO1583" s="14">
        <v>0</v>
      </c>
      <c r="AHP1583" s="14">
        <v>0</v>
      </c>
      <c r="AHQ1583" s="14">
        <v>0</v>
      </c>
      <c r="AHR1583" s="14">
        <v>6</v>
      </c>
      <c r="AIM1583" s="14">
        <v>0</v>
      </c>
      <c r="AIN1583" s="14">
        <v>0</v>
      </c>
      <c r="AIO1583" s="14">
        <v>0</v>
      </c>
      <c r="AIT1583" s="60">
        <v>2</v>
      </c>
      <c r="AIV1583" s="14">
        <v>0</v>
      </c>
      <c r="AIW1583" s="14">
        <v>0</v>
      </c>
      <c r="AIX1583" s="14">
        <v>50</v>
      </c>
      <c r="AIY1583" s="14">
        <v>25</v>
      </c>
    </row>
    <row r="1584" spans="1:939" s="31" customFormat="1">
      <c r="B1584" s="31">
        <v>4</v>
      </c>
      <c r="C1584" s="31">
        <v>0</v>
      </c>
      <c r="Z1584" s="31">
        <v>0</v>
      </c>
      <c r="AA1584" s="31">
        <v>2</v>
      </c>
      <c r="AB1584" s="31" t="s">
        <v>9717</v>
      </c>
      <c r="AC1584" s="31">
        <v>0</v>
      </c>
      <c r="AE1584" s="31">
        <v>0</v>
      </c>
      <c r="AG1584" s="31">
        <v>0</v>
      </c>
      <c r="AGS1584" s="31">
        <v>0</v>
      </c>
      <c r="AGT1584" s="31">
        <v>0</v>
      </c>
      <c r="AGU1584" s="31">
        <v>0</v>
      </c>
      <c r="AGV1584" s="31">
        <v>0</v>
      </c>
      <c r="AGW1584" s="31">
        <v>0</v>
      </c>
      <c r="AGX1584" s="31">
        <v>0</v>
      </c>
      <c r="AGY1584" s="31">
        <v>0</v>
      </c>
      <c r="AGZ1584" s="31">
        <v>0</v>
      </c>
      <c r="AHA1584" s="31">
        <v>0</v>
      </c>
      <c r="AHB1584" s="31">
        <v>0</v>
      </c>
      <c r="AHC1584" s="31">
        <v>1</v>
      </c>
      <c r="AHD1584" s="31">
        <v>0</v>
      </c>
      <c r="AHE1584" s="31">
        <v>0</v>
      </c>
      <c r="AHF1584" s="31">
        <v>0</v>
      </c>
      <c r="AHH1584" s="31">
        <v>0</v>
      </c>
      <c r="AHI1584" s="31">
        <v>0</v>
      </c>
      <c r="AHK1584" s="31">
        <v>0</v>
      </c>
      <c r="AHL1584" s="31">
        <v>0</v>
      </c>
      <c r="AHM1584" s="31">
        <v>0</v>
      </c>
      <c r="AHN1584" s="31">
        <v>0</v>
      </c>
      <c r="AHO1584" s="31">
        <v>0</v>
      </c>
      <c r="AHP1584" s="31">
        <v>0</v>
      </c>
      <c r="AHQ1584" s="31">
        <v>0</v>
      </c>
      <c r="AHR1584" s="31">
        <v>0</v>
      </c>
      <c r="AIM1584" s="31">
        <v>0</v>
      </c>
      <c r="AIN1584" s="31">
        <v>0</v>
      </c>
      <c r="AIO1584" s="31">
        <v>0</v>
      </c>
      <c r="AIT1584" s="84">
        <v>1</v>
      </c>
      <c r="AIV1584" s="31">
        <v>0</v>
      </c>
      <c r="AIW1584" s="31">
        <v>0</v>
      </c>
      <c r="AIX1584" s="31">
        <v>60</v>
      </c>
    </row>
    <row r="1585" spans="1:939" s="1" customFormat="1">
      <c r="A1585" s="1">
        <v>329</v>
      </c>
      <c r="B1585" s="1">
        <v>1</v>
      </c>
      <c r="C1585" s="1">
        <v>1</v>
      </c>
      <c r="D1585" s="1" t="s">
        <v>9718</v>
      </c>
      <c r="O1585" s="1">
        <v>0</v>
      </c>
      <c r="Z1585" s="1">
        <v>0</v>
      </c>
      <c r="AA1585" s="1">
        <v>3</v>
      </c>
      <c r="AC1585" s="1">
        <v>0</v>
      </c>
      <c r="AE1585" s="1">
        <v>0</v>
      </c>
      <c r="AG1585" s="1">
        <v>0</v>
      </c>
      <c r="AGS1585" s="1">
        <v>0</v>
      </c>
      <c r="AGT1585" s="1">
        <v>0</v>
      </c>
      <c r="AGU1585" s="1">
        <v>0</v>
      </c>
      <c r="AGV1585" s="1">
        <v>0</v>
      </c>
      <c r="AGW1585" s="1">
        <v>0</v>
      </c>
      <c r="AGX1585" s="1">
        <v>0</v>
      </c>
      <c r="AGY1585" s="1">
        <v>0</v>
      </c>
      <c r="AGZ1585" s="1">
        <v>0</v>
      </c>
      <c r="AHA1585" s="1">
        <v>0</v>
      </c>
      <c r="AHB1585" s="1">
        <v>0</v>
      </c>
      <c r="AHC1585" s="1">
        <v>1</v>
      </c>
      <c r="AHD1585" s="1">
        <v>0</v>
      </c>
      <c r="AHE1585" s="1">
        <v>0</v>
      </c>
      <c r="AHF1585" s="1">
        <v>0</v>
      </c>
      <c r="AHH1585" s="1">
        <v>0</v>
      </c>
      <c r="AHI1585" s="1">
        <v>0</v>
      </c>
      <c r="AHK1585" s="1">
        <v>0</v>
      </c>
      <c r="AHL1585" s="1">
        <v>0</v>
      </c>
      <c r="AHM1585" s="1">
        <v>0</v>
      </c>
      <c r="AHN1585" s="1">
        <v>0</v>
      </c>
      <c r="AHO1585" s="1">
        <v>0</v>
      </c>
      <c r="AHP1585" s="1">
        <v>0</v>
      </c>
      <c r="AHQ1585" s="1">
        <v>0</v>
      </c>
      <c r="AIM1585" s="1">
        <v>0</v>
      </c>
      <c r="AIN1585" s="1">
        <v>0</v>
      </c>
      <c r="AIO1585" s="1">
        <v>0</v>
      </c>
      <c r="AIP1585" s="1">
        <v>1</v>
      </c>
      <c r="AIQ1585" s="1">
        <v>1</v>
      </c>
      <c r="AIR1585" s="1">
        <v>1</v>
      </c>
      <c r="AIS1585" s="1">
        <v>1</v>
      </c>
      <c r="AIT1585" s="1">
        <v>0</v>
      </c>
      <c r="AIU1585" s="1">
        <v>0</v>
      </c>
      <c r="AIV1585" s="1">
        <v>0</v>
      </c>
      <c r="AIW1585" s="1">
        <v>0</v>
      </c>
    </row>
    <row r="1586" spans="1:939" s="1" customFormat="1">
      <c r="B1586" s="1">
        <v>2</v>
      </c>
      <c r="C1586" s="1">
        <v>0</v>
      </c>
      <c r="Z1586" s="1">
        <v>0</v>
      </c>
      <c r="AA1586" s="1">
        <v>1</v>
      </c>
      <c r="AB1586" s="1" t="s">
        <v>9719</v>
      </c>
      <c r="AC1586" s="1">
        <v>5</v>
      </c>
      <c r="AD1586" s="1">
        <v>0</v>
      </c>
      <c r="AE1586" s="1">
        <v>0</v>
      </c>
      <c r="AG1586" s="1">
        <v>0</v>
      </c>
      <c r="AI1586" s="1">
        <v>132</v>
      </c>
      <c r="AJ1586" s="1">
        <v>118</v>
      </c>
      <c r="DR1586" s="1">
        <v>80</v>
      </c>
      <c r="DS1586" s="1">
        <v>70</v>
      </c>
      <c r="HA1586" s="1">
        <v>2</v>
      </c>
      <c r="HB1586" s="1">
        <v>2</v>
      </c>
      <c r="HT1586" s="1">
        <v>0</v>
      </c>
      <c r="HU1586" s="1">
        <v>0</v>
      </c>
      <c r="IP1586" s="1">
        <v>95</v>
      </c>
      <c r="IQ1586" s="1">
        <v>98</v>
      </c>
      <c r="LX1586" s="1">
        <v>86</v>
      </c>
      <c r="LY1586" s="1">
        <v>88</v>
      </c>
      <c r="PG1586" s="1">
        <v>20</v>
      </c>
      <c r="PH1586" s="1">
        <v>24</v>
      </c>
      <c r="SP1586" s="1">
        <v>96.8</v>
      </c>
      <c r="SQ1586" s="1">
        <v>97.5</v>
      </c>
      <c r="VX1586" s="1">
        <v>1</v>
      </c>
      <c r="VY1586" s="1">
        <v>1</v>
      </c>
      <c r="WQ1586" s="1">
        <v>0</v>
      </c>
      <c r="WR1586" s="1">
        <v>0</v>
      </c>
      <c r="ACG1586" s="1">
        <v>108</v>
      </c>
      <c r="ACH1586" s="1">
        <v>253</v>
      </c>
      <c r="ACI1586" s="1">
        <v>196</v>
      </c>
      <c r="AGS1586" s="1">
        <v>1</v>
      </c>
      <c r="AGT1586" s="1">
        <v>0</v>
      </c>
      <c r="AGU1586" s="1">
        <v>0</v>
      </c>
      <c r="AGV1586" s="1">
        <v>1</v>
      </c>
      <c r="AGW1586" s="1">
        <v>0</v>
      </c>
      <c r="AGX1586" s="1">
        <v>0</v>
      </c>
      <c r="AGY1586" s="1">
        <v>0</v>
      </c>
      <c r="AGZ1586" s="1">
        <v>0</v>
      </c>
      <c r="AHA1586" s="1">
        <v>0</v>
      </c>
      <c r="AHB1586" s="1">
        <v>0</v>
      </c>
      <c r="AHC1586" s="1">
        <v>1</v>
      </c>
      <c r="AHD1586" s="1">
        <v>0</v>
      </c>
      <c r="AHE1586" s="1">
        <v>0</v>
      </c>
      <c r="AHF1586" s="1">
        <v>0</v>
      </c>
      <c r="AHH1586" s="1">
        <v>0</v>
      </c>
      <c r="AHI1586" s="1">
        <v>0</v>
      </c>
      <c r="AHK1586" s="1">
        <v>0</v>
      </c>
      <c r="AHL1586" s="1">
        <v>0</v>
      </c>
      <c r="AHM1586" s="1">
        <v>0</v>
      </c>
      <c r="AHN1586" s="1">
        <v>0</v>
      </c>
      <c r="AHO1586" s="1">
        <v>0</v>
      </c>
      <c r="AHP1586" s="1">
        <v>0</v>
      </c>
      <c r="AHQ1586" s="1">
        <v>0</v>
      </c>
      <c r="AHR1586" s="1">
        <v>0</v>
      </c>
      <c r="AIM1586" s="1">
        <v>0</v>
      </c>
      <c r="AIN1586" s="1">
        <v>0</v>
      </c>
      <c r="AIO1586" s="1">
        <v>0</v>
      </c>
      <c r="AIT1586" s="1">
        <v>0</v>
      </c>
      <c r="AIU1586" s="1">
        <v>2</v>
      </c>
      <c r="AIV1586" s="1">
        <v>0</v>
      </c>
      <c r="AIW1586" s="1">
        <v>0</v>
      </c>
      <c r="AJB1586" s="1">
        <v>45</v>
      </c>
      <c r="AJC1586" s="1">
        <v>45</v>
      </c>
    </row>
    <row r="1587" spans="1:939" s="1" customFormat="1">
      <c r="B1587" s="1">
        <v>3</v>
      </c>
      <c r="C1587" s="1">
        <v>1</v>
      </c>
      <c r="D1587" s="1" t="s">
        <v>7703</v>
      </c>
      <c r="O1587" s="1">
        <v>0</v>
      </c>
      <c r="Z1587" s="1">
        <v>0</v>
      </c>
      <c r="AA1587" s="1">
        <v>2</v>
      </c>
      <c r="AB1587" s="1" t="s">
        <v>9720</v>
      </c>
      <c r="AC1587" s="1">
        <v>5</v>
      </c>
      <c r="AD1587" s="1">
        <v>0</v>
      </c>
      <c r="AE1587" s="1">
        <v>1</v>
      </c>
      <c r="AF1587" s="1">
        <v>0</v>
      </c>
      <c r="AG1587" s="1">
        <v>0</v>
      </c>
      <c r="AI1587" s="1">
        <v>122</v>
      </c>
      <c r="AJ1587" s="1">
        <v>122</v>
      </c>
      <c r="DR1587" s="1">
        <v>78</v>
      </c>
      <c r="DS1587" s="1">
        <v>76</v>
      </c>
      <c r="HA1587" s="1">
        <v>2</v>
      </c>
      <c r="HB1587" s="1">
        <v>2</v>
      </c>
      <c r="HT1587" s="1">
        <v>0</v>
      </c>
      <c r="HU1587" s="1">
        <v>0</v>
      </c>
      <c r="IP1587" s="1">
        <v>99</v>
      </c>
      <c r="IQ1587" s="1">
        <v>99</v>
      </c>
      <c r="LX1587" s="1">
        <v>76</v>
      </c>
      <c r="LY1587" s="1">
        <v>72</v>
      </c>
      <c r="PG1587" s="1">
        <v>16</v>
      </c>
      <c r="PH1587" s="1">
        <v>16</v>
      </c>
      <c r="SP1587" s="1">
        <v>97.5</v>
      </c>
      <c r="SQ1587" s="1">
        <v>96.8</v>
      </c>
      <c r="VX1587" s="1">
        <v>1</v>
      </c>
      <c r="VY1587" s="1">
        <v>1</v>
      </c>
      <c r="WQ1587" s="1">
        <v>0</v>
      </c>
      <c r="WR1587" s="1">
        <v>0</v>
      </c>
      <c r="ACG1587" s="1">
        <v>169</v>
      </c>
      <c r="ACH1587" s="1">
        <v>145</v>
      </c>
      <c r="AGS1587" s="1">
        <v>0</v>
      </c>
      <c r="AGT1587" s="1">
        <v>0</v>
      </c>
      <c r="AGU1587" s="1">
        <v>0</v>
      </c>
      <c r="AGV1587" s="1">
        <v>0</v>
      </c>
      <c r="AGW1587" s="1">
        <v>0</v>
      </c>
      <c r="AGX1587" s="1">
        <v>0</v>
      </c>
      <c r="AGY1587" s="1">
        <v>0</v>
      </c>
      <c r="AGZ1587" s="1">
        <v>0</v>
      </c>
      <c r="AHA1587" s="1">
        <v>0</v>
      </c>
      <c r="AHB1587" s="1">
        <v>0</v>
      </c>
      <c r="AHC1587" s="1">
        <v>1</v>
      </c>
      <c r="AHD1587" s="1">
        <v>0</v>
      </c>
      <c r="AHE1587" s="1">
        <v>0</v>
      </c>
      <c r="AHF1587" s="1">
        <v>0</v>
      </c>
      <c r="AHH1587" s="1">
        <v>0</v>
      </c>
      <c r="AHI1587" s="1">
        <v>0</v>
      </c>
      <c r="AHK1587" s="1">
        <v>0</v>
      </c>
      <c r="AHL1587" s="1">
        <v>0</v>
      </c>
      <c r="AHM1587" s="1">
        <v>0</v>
      </c>
      <c r="AHN1587" s="1">
        <v>0</v>
      </c>
      <c r="AHO1587" s="1">
        <v>0</v>
      </c>
      <c r="AHP1587" s="1">
        <v>0</v>
      </c>
      <c r="AHQ1587" s="1">
        <v>0</v>
      </c>
      <c r="AHR1587" s="1">
        <v>0</v>
      </c>
      <c r="AIM1587" s="1">
        <v>0</v>
      </c>
      <c r="AIN1587" s="1">
        <v>0</v>
      </c>
      <c r="AIO1587" s="1">
        <v>0</v>
      </c>
      <c r="AIT1587" s="1">
        <v>1</v>
      </c>
      <c r="AIU1587" s="1">
        <v>1</v>
      </c>
      <c r="AIV1587" s="1">
        <v>0</v>
      </c>
      <c r="AIW1587" s="1">
        <v>0</v>
      </c>
      <c r="AIX1587" s="1">
        <v>37</v>
      </c>
      <c r="AJB1587" s="1">
        <v>25</v>
      </c>
    </row>
    <row r="1588" spans="1:939" s="80" customFormat="1">
      <c r="B1588" s="80">
        <v>4</v>
      </c>
      <c r="C1588" s="80">
        <v>0</v>
      </c>
      <c r="Z1588" s="80">
        <v>0</v>
      </c>
      <c r="AA1588" s="80">
        <v>2</v>
      </c>
      <c r="AB1588" s="80" t="s">
        <v>9721</v>
      </c>
      <c r="AC1588" s="80">
        <v>4</v>
      </c>
      <c r="AD1588" s="80">
        <v>0</v>
      </c>
      <c r="AE1588" s="80">
        <v>1</v>
      </c>
      <c r="AF1588" s="80">
        <v>0</v>
      </c>
      <c r="AG1588" s="80">
        <v>0</v>
      </c>
      <c r="AI1588" s="80">
        <v>130</v>
      </c>
      <c r="DR1588" s="80">
        <v>88</v>
      </c>
      <c r="HA1588" s="80">
        <v>2</v>
      </c>
      <c r="HT1588" s="80">
        <v>0</v>
      </c>
      <c r="IP1588" s="80">
        <v>99</v>
      </c>
      <c r="LX1588" s="80">
        <v>74</v>
      </c>
      <c r="PG1588" s="80">
        <v>18</v>
      </c>
      <c r="SP1588" s="80">
        <v>97.1</v>
      </c>
      <c r="VX1588" s="80">
        <v>1</v>
      </c>
      <c r="WQ1588" s="80">
        <v>0</v>
      </c>
      <c r="ACG1588" s="80">
        <v>203</v>
      </c>
      <c r="AGS1588" s="80">
        <v>0</v>
      </c>
      <c r="AGT1588" s="80">
        <v>0</v>
      </c>
      <c r="AGU1588" s="80">
        <v>0</v>
      </c>
      <c r="AGV1588" s="80">
        <v>0</v>
      </c>
      <c r="AGW1588" s="80">
        <v>0</v>
      </c>
      <c r="AGX1588" s="80">
        <v>0</v>
      </c>
      <c r="AGY1588" s="80">
        <v>0</v>
      </c>
      <c r="AGZ1588" s="80">
        <v>0</v>
      </c>
      <c r="AHA1588" s="80">
        <v>0</v>
      </c>
      <c r="AHB1588" s="80">
        <v>0</v>
      </c>
      <c r="AHC1588" s="80">
        <v>1</v>
      </c>
      <c r="AHD1588" s="80">
        <v>0</v>
      </c>
      <c r="AHE1588" s="80">
        <v>0</v>
      </c>
      <c r="AHF1588" s="80">
        <v>0</v>
      </c>
      <c r="AHH1588" s="80">
        <v>0</v>
      </c>
      <c r="AHI1588" s="80">
        <v>0</v>
      </c>
      <c r="AHK1588" s="80">
        <v>0</v>
      </c>
      <c r="AHL1588" s="80">
        <v>0</v>
      </c>
      <c r="AHM1588" s="80">
        <v>0</v>
      </c>
      <c r="AHN1588" s="80">
        <v>0</v>
      </c>
      <c r="AHO1588" s="80">
        <v>0</v>
      </c>
      <c r="AHP1588" s="80">
        <v>0</v>
      </c>
      <c r="AHQ1588" s="80">
        <v>0</v>
      </c>
      <c r="AHR1588" s="80">
        <v>0</v>
      </c>
      <c r="AIM1588" s="80">
        <v>0</v>
      </c>
      <c r="AIN1588" s="80">
        <v>0</v>
      </c>
      <c r="AIO1588" s="80">
        <v>0</v>
      </c>
      <c r="AIT1588" s="80">
        <v>1</v>
      </c>
      <c r="AIU1588" s="80">
        <v>0</v>
      </c>
      <c r="AIV1588" s="80">
        <v>0</v>
      </c>
      <c r="AIW1588" s="80">
        <v>0</v>
      </c>
      <c r="AIX1588" s="80">
        <v>28</v>
      </c>
    </row>
    <row r="1589" spans="1:939" s="1" customFormat="1">
      <c r="A1589" s="1">
        <v>330</v>
      </c>
      <c r="B1589" s="1">
        <v>1</v>
      </c>
      <c r="C1589" s="1">
        <v>0</v>
      </c>
      <c r="Z1589" s="1">
        <v>0</v>
      </c>
      <c r="AA1589" s="1">
        <v>2</v>
      </c>
      <c r="AB1589" s="1" t="s">
        <v>9722</v>
      </c>
      <c r="AC1589" s="1">
        <v>0</v>
      </c>
      <c r="AE1589" s="1">
        <v>0</v>
      </c>
      <c r="AG1589" s="1">
        <v>0</v>
      </c>
      <c r="AGS1589" s="1">
        <v>0</v>
      </c>
      <c r="AGT1589" s="1">
        <v>0</v>
      </c>
      <c r="AGU1589" s="1">
        <v>0</v>
      </c>
      <c r="AGV1589" s="1">
        <v>0</v>
      </c>
      <c r="AGW1589" s="1">
        <v>0</v>
      </c>
      <c r="AGX1589" s="1">
        <v>0</v>
      </c>
      <c r="AGY1589" s="1">
        <v>0</v>
      </c>
      <c r="AGZ1589" s="1">
        <v>0</v>
      </c>
      <c r="AHA1589" s="1">
        <v>0</v>
      </c>
      <c r="AHB1589" s="1">
        <v>0</v>
      </c>
      <c r="AHC1589" s="1">
        <v>1</v>
      </c>
      <c r="AHD1589" s="1">
        <v>0</v>
      </c>
      <c r="AHE1589" s="1">
        <v>0</v>
      </c>
      <c r="AHF1589" s="1">
        <v>0</v>
      </c>
      <c r="AHH1589" s="1">
        <v>0</v>
      </c>
      <c r="AHI1589" s="1">
        <v>0</v>
      </c>
      <c r="AHK1589" s="1">
        <v>0</v>
      </c>
      <c r="AHL1589" s="1">
        <v>0</v>
      </c>
      <c r="AHM1589" s="1">
        <v>0</v>
      </c>
      <c r="AHN1589" s="1">
        <v>0</v>
      </c>
      <c r="AHO1589" s="1">
        <v>0</v>
      </c>
      <c r="AHP1589" s="1">
        <v>0</v>
      </c>
      <c r="AHQ1589" s="1">
        <v>0</v>
      </c>
      <c r="AHR1589" s="1">
        <v>0</v>
      </c>
      <c r="AIM1589" s="1">
        <v>0</v>
      </c>
      <c r="AIN1589" s="1">
        <v>0</v>
      </c>
      <c r="AIO1589" s="1">
        <v>0</v>
      </c>
      <c r="AIP1589" s="1">
        <v>1</v>
      </c>
      <c r="AIQ1589" s="1">
        <v>1</v>
      </c>
      <c r="AIR1589" s="1">
        <v>0</v>
      </c>
      <c r="AIS1589" s="1">
        <v>1</v>
      </c>
      <c r="AIT1589" s="3">
        <v>0</v>
      </c>
      <c r="AIU1589" s="1">
        <v>0</v>
      </c>
      <c r="AIV1589" s="1">
        <v>0</v>
      </c>
      <c r="AIW1589" s="1">
        <v>0</v>
      </c>
    </row>
    <row r="1590" spans="1:939" s="1" customFormat="1">
      <c r="B1590" s="1">
        <v>2</v>
      </c>
      <c r="C1590" s="1">
        <v>0</v>
      </c>
      <c r="Z1590" s="1">
        <v>0</v>
      </c>
      <c r="AA1590" s="1">
        <v>1</v>
      </c>
      <c r="AC1590" s="1">
        <v>0</v>
      </c>
      <c r="AE1590" s="1">
        <v>1</v>
      </c>
      <c r="AF1590" s="1">
        <v>0</v>
      </c>
      <c r="AG1590" s="1">
        <v>0</v>
      </c>
      <c r="AI1590" s="1">
        <v>110</v>
      </c>
      <c r="AJ1590" s="1">
        <v>108</v>
      </c>
      <c r="DR1590" s="1">
        <v>68</v>
      </c>
      <c r="DS1590" s="1">
        <v>70</v>
      </c>
      <c r="HA1590" s="1">
        <v>0</v>
      </c>
      <c r="HB1590" s="1">
        <v>2</v>
      </c>
      <c r="HT1590" s="1">
        <v>0</v>
      </c>
      <c r="HU1590" s="1">
        <v>0</v>
      </c>
      <c r="IP1590" s="1">
        <v>96</v>
      </c>
      <c r="IQ1590" s="1">
        <v>95</v>
      </c>
      <c r="LX1590" s="1">
        <v>76</v>
      </c>
      <c r="LY1590" s="1">
        <v>68</v>
      </c>
      <c r="PG1590" s="1">
        <v>16</v>
      </c>
      <c r="PH1590" s="1">
        <v>16</v>
      </c>
      <c r="SP1590" s="1">
        <v>96.9</v>
      </c>
      <c r="SQ1590" s="1">
        <v>97.3</v>
      </c>
      <c r="VX1590" s="1">
        <v>1</v>
      </c>
      <c r="VY1590" s="1">
        <v>1</v>
      </c>
      <c r="WQ1590" s="1">
        <v>0</v>
      </c>
      <c r="WR1590" s="1">
        <v>0</v>
      </c>
      <c r="AGS1590" s="1">
        <v>0</v>
      </c>
      <c r="AGT1590" s="1">
        <v>0</v>
      </c>
      <c r="AGU1590" s="1">
        <v>0</v>
      </c>
      <c r="AGV1590" s="1">
        <v>0</v>
      </c>
      <c r="AGW1590" s="1">
        <v>0</v>
      </c>
      <c r="AGX1590" s="1">
        <v>0</v>
      </c>
      <c r="AGY1590" s="1">
        <v>0</v>
      </c>
      <c r="AGZ1590" s="1">
        <v>0</v>
      </c>
      <c r="AHA1590" s="1">
        <v>0</v>
      </c>
      <c r="AHB1590" s="1">
        <v>0</v>
      </c>
      <c r="AHC1590" s="1">
        <v>1</v>
      </c>
      <c r="AHD1590" s="1">
        <v>0</v>
      </c>
      <c r="AHE1590" s="1">
        <v>0</v>
      </c>
      <c r="AHF1590" s="1">
        <v>0</v>
      </c>
      <c r="AHH1590" s="1">
        <v>0</v>
      </c>
      <c r="AHI1590" s="1">
        <v>0</v>
      </c>
      <c r="AHK1590" s="1">
        <v>0</v>
      </c>
      <c r="AHL1590" s="1">
        <v>0</v>
      </c>
      <c r="AHM1590" s="1">
        <v>0</v>
      </c>
      <c r="AHN1590" s="1">
        <v>0</v>
      </c>
      <c r="AHO1590" s="1">
        <v>0</v>
      </c>
      <c r="AHP1590" s="1">
        <v>0</v>
      </c>
      <c r="AHQ1590" s="1">
        <v>0</v>
      </c>
      <c r="AHR1590" s="1">
        <v>0</v>
      </c>
      <c r="AIM1590" s="1">
        <v>0</v>
      </c>
      <c r="AIN1590" s="1">
        <v>0</v>
      </c>
      <c r="AIO1590" s="1">
        <v>0</v>
      </c>
      <c r="AIR1590" s="1">
        <v>0</v>
      </c>
      <c r="AIT1590" s="3">
        <v>2</v>
      </c>
      <c r="AIU1590" s="1">
        <v>0</v>
      </c>
      <c r="AIV1590" s="1">
        <v>0</v>
      </c>
      <c r="AIW1590" s="1">
        <v>34</v>
      </c>
      <c r="AIX1590" s="1">
        <v>57</v>
      </c>
    </row>
    <row r="1591" spans="1:939" s="80" customFormat="1">
      <c r="B1591" s="80">
        <v>3</v>
      </c>
      <c r="C1591" s="80">
        <v>0</v>
      </c>
      <c r="Z1591" s="80">
        <v>0</v>
      </c>
      <c r="AA1591" s="80">
        <v>2</v>
      </c>
      <c r="AB1591" s="80" t="s">
        <v>9723</v>
      </c>
      <c r="AC1591" s="80">
        <v>0</v>
      </c>
      <c r="AE1591" s="80">
        <v>0</v>
      </c>
      <c r="AG1591" s="80">
        <v>0</v>
      </c>
      <c r="AI1591" s="80">
        <v>122</v>
      </c>
      <c r="DR1591" s="80">
        <v>64</v>
      </c>
      <c r="HA1591" s="80">
        <v>2</v>
      </c>
      <c r="HT1591" s="80">
        <v>0</v>
      </c>
      <c r="IP1591" s="80">
        <v>99</v>
      </c>
      <c r="LX1591" s="80">
        <v>89</v>
      </c>
      <c r="PG1591" s="80">
        <v>16</v>
      </c>
      <c r="SP1591" s="80">
        <v>97.1</v>
      </c>
      <c r="VX1591" s="80">
        <v>1</v>
      </c>
      <c r="WQ1591" s="80">
        <v>0</v>
      </c>
      <c r="AGS1591" s="80">
        <v>0</v>
      </c>
      <c r="AGT1591" s="80">
        <v>0</v>
      </c>
      <c r="AGU1591" s="80">
        <v>0</v>
      </c>
      <c r="AGV1591" s="80">
        <v>0</v>
      </c>
      <c r="AGW1591" s="80">
        <v>0</v>
      </c>
      <c r="AGX1591" s="80">
        <v>0</v>
      </c>
      <c r="AGY1591" s="80">
        <v>0</v>
      </c>
      <c r="AGZ1591" s="80">
        <v>0</v>
      </c>
      <c r="AHA1591" s="80">
        <v>0</v>
      </c>
      <c r="AHB1591" s="80">
        <v>0</v>
      </c>
      <c r="AHC1591" s="80">
        <v>1</v>
      </c>
      <c r="AHD1591" s="80">
        <v>0</v>
      </c>
      <c r="AHE1591" s="80">
        <v>0</v>
      </c>
      <c r="AHF1591" s="80">
        <v>0</v>
      </c>
      <c r="AHH1591" s="80">
        <v>0</v>
      </c>
      <c r="AHI1591" s="80">
        <v>0</v>
      </c>
      <c r="AHK1591" s="80">
        <v>0</v>
      </c>
      <c r="AHL1591" s="80">
        <v>0</v>
      </c>
      <c r="AHM1591" s="80">
        <v>0</v>
      </c>
      <c r="AHN1591" s="80">
        <v>0</v>
      </c>
      <c r="AHO1591" s="80">
        <v>0</v>
      </c>
      <c r="AHP1591" s="80">
        <v>0</v>
      </c>
      <c r="AHQ1591" s="80">
        <v>0</v>
      </c>
      <c r="AHR1591" s="80">
        <v>0</v>
      </c>
      <c r="AIM1591" s="80">
        <v>0</v>
      </c>
      <c r="AIN1591" s="80">
        <v>0</v>
      </c>
      <c r="AIO1591" s="80">
        <v>0</v>
      </c>
      <c r="AIR1591" s="80">
        <v>0</v>
      </c>
      <c r="AIT1591" s="86">
        <v>0</v>
      </c>
      <c r="AIU1591" s="80">
        <v>1</v>
      </c>
      <c r="AIV1591" s="80">
        <v>0</v>
      </c>
      <c r="AIW1591" s="80">
        <v>0</v>
      </c>
      <c r="AJB1591" s="80">
        <v>99</v>
      </c>
    </row>
    <row r="1592" spans="1:939" s="1" customFormat="1">
      <c r="A1592" s="1">
        <v>331</v>
      </c>
      <c r="B1592" s="1" t="s">
        <v>7502</v>
      </c>
      <c r="C1592" s="1">
        <v>1</v>
      </c>
      <c r="D1592" s="1" t="s">
        <v>5861</v>
      </c>
      <c r="O1592" s="1">
        <v>1</v>
      </c>
      <c r="Z1592" s="1">
        <v>0</v>
      </c>
      <c r="AA1592" s="1">
        <v>1</v>
      </c>
      <c r="AB1592" s="1" t="s">
        <v>9724</v>
      </c>
      <c r="AI1592" s="1">
        <v>115</v>
      </c>
      <c r="AJ1592" s="1">
        <v>133</v>
      </c>
      <c r="DR1592" s="1">
        <v>58</v>
      </c>
      <c r="DS1592" s="1">
        <v>76</v>
      </c>
      <c r="IP1592" s="1">
        <v>95</v>
      </c>
      <c r="IQ1592" s="1">
        <v>96</v>
      </c>
      <c r="LX1592" s="1">
        <v>68</v>
      </c>
      <c r="LY1592" s="1">
        <v>74</v>
      </c>
      <c r="PG1592" s="1">
        <v>17</v>
      </c>
      <c r="PH1592" s="1">
        <v>20</v>
      </c>
      <c r="SP1592" s="1">
        <v>98</v>
      </c>
      <c r="SQ1592" s="1">
        <v>97.8</v>
      </c>
      <c r="WQ1592" s="1">
        <v>0</v>
      </c>
      <c r="WR1592" s="1">
        <v>0</v>
      </c>
      <c r="AGS1592" s="1">
        <v>0</v>
      </c>
      <c r="AGT1592" s="1">
        <v>0</v>
      </c>
      <c r="AGU1592" s="1">
        <v>0</v>
      </c>
      <c r="AGV1592" s="1">
        <v>0</v>
      </c>
      <c r="AGW1592" s="1">
        <v>0</v>
      </c>
      <c r="AGX1592" s="1">
        <v>0</v>
      </c>
      <c r="AGY1592" s="1">
        <v>0</v>
      </c>
      <c r="AGZ1592" s="1">
        <v>0</v>
      </c>
      <c r="AHA1592" s="1">
        <v>0</v>
      </c>
      <c r="AHB1592" s="1">
        <v>0</v>
      </c>
      <c r="AHC1592" s="1">
        <v>1</v>
      </c>
      <c r="AHD1592" s="1">
        <v>0</v>
      </c>
      <c r="AHE1592" s="1">
        <v>0</v>
      </c>
      <c r="AHF1592" s="1">
        <v>0</v>
      </c>
      <c r="AHH1592" s="1">
        <v>0</v>
      </c>
      <c r="AHI1592" s="1">
        <v>0</v>
      </c>
      <c r="AHK1592" s="1">
        <v>0</v>
      </c>
      <c r="AHL1592" s="1">
        <v>0</v>
      </c>
      <c r="AHM1592" s="1">
        <v>0</v>
      </c>
      <c r="AHN1592" s="1">
        <v>0</v>
      </c>
      <c r="AHO1592" s="1">
        <v>0</v>
      </c>
      <c r="AHP1592" s="1">
        <v>0</v>
      </c>
      <c r="AHQ1592" s="1">
        <v>0</v>
      </c>
      <c r="AHR1592" s="1">
        <v>1</v>
      </c>
      <c r="AIM1592" s="1">
        <v>0</v>
      </c>
      <c r="AIN1592" s="1">
        <v>0</v>
      </c>
      <c r="AIO1592" s="1">
        <v>0</v>
      </c>
      <c r="AIT1592" s="1">
        <v>0</v>
      </c>
      <c r="AIU1592" s="1">
        <v>0</v>
      </c>
      <c r="AIV1592" s="1">
        <v>0</v>
      </c>
      <c r="AIW1592" s="1">
        <v>0</v>
      </c>
    </row>
    <row r="1593" spans="1:939" s="1" customFormat="1">
      <c r="B1593" s="1">
        <v>2</v>
      </c>
      <c r="C1593" s="1">
        <v>1</v>
      </c>
      <c r="D1593" s="1" t="s">
        <v>6367</v>
      </c>
      <c r="E1593" s="1" t="s">
        <v>5633</v>
      </c>
      <c r="F1593" s="1" t="s">
        <v>6724</v>
      </c>
      <c r="G1593" s="1" t="s">
        <v>5913</v>
      </c>
      <c r="O1593" s="1">
        <v>0</v>
      </c>
      <c r="P1593" s="1">
        <v>0</v>
      </c>
      <c r="Q1593" s="1">
        <v>0</v>
      </c>
      <c r="R1593" s="1">
        <v>0</v>
      </c>
      <c r="Z1593" s="1">
        <v>0</v>
      </c>
      <c r="AA1593" s="1">
        <v>2</v>
      </c>
      <c r="AB1593" s="1" t="s">
        <v>9725</v>
      </c>
      <c r="AC1593" s="1">
        <v>0</v>
      </c>
      <c r="AE1593" s="1">
        <v>0</v>
      </c>
      <c r="AG1593" s="1">
        <v>0</v>
      </c>
      <c r="AJ1593" s="1">
        <v>130</v>
      </c>
      <c r="AM1593" s="1">
        <v>135</v>
      </c>
      <c r="AN1593" s="1">
        <v>136</v>
      </c>
      <c r="AQ1593" s="1">
        <v>130</v>
      </c>
      <c r="AW1593" s="1">
        <v>137</v>
      </c>
      <c r="AX1593" s="1">
        <v>130</v>
      </c>
      <c r="DS1593" s="1">
        <v>80</v>
      </c>
      <c r="DV1593" s="1">
        <v>61</v>
      </c>
      <c r="DW1593" s="1">
        <v>67</v>
      </c>
      <c r="DZ1593" s="1">
        <v>59</v>
      </c>
      <c r="EF1593" s="1">
        <v>63</v>
      </c>
      <c r="EG1593" s="1">
        <v>78</v>
      </c>
      <c r="HP1593" s="1">
        <v>0</v>
      </c>
      <c r="II1593" s="1">
        <v>0</v>
      </c>
      <c r="IT1593" s="1">
        <v>95</v>
      </c>
      <c r="IX1593" s="1">
        <v>95</v>
      </c>
      <c r="JD1593" s="1">
        <v>96</v>
      </c>
      <c r="JE1593" s="1">
        <v>98</v>
      </c>
      <c r="LX1593" s="1">
        <v>61</v>
      </c>
      <c r="LY1593" s="1">
        <v>68</v>
      </c>
      <c r="LZ1593" s="1">
        <v>68</v>
      </c>
      <c r="MA1593" s="1">
        <v>61</v>
      </c>
      <c r="MB1593" s="1">
        <v>60</v>
      </c>
      <c r="MC1593" s="1">
        <v>42</v>
      </c>
      <c r="MD1593" s="1">
        <v>59</v>
      </c>
      <c r="ME1593" s="1">
        <v>69</v>
      </c>
      <c r="MF1593" s="1">
        <v>58</v>
      </c>
      <c r="MG1593" s="1">
        <v>68</v>
      </c>
      <c r="MH1593" s="1">
        <v>65</v>
      </c>
      <c r="MI1593" s="1">
        <v>72</v>
      </c>
      <c r="MJ1593" s="1">
        <v>65</v>
      </c>
      <c r="MK1593" s="1">
        <v>68</v>
      </c>
      <c r="ML1593" s="1">
        <v>72</v>
      </c>
      <c r="MM1593" s="1">
        <v>76</v>
      </c>
      <c r="PK1593" s="1">
        <v>18</v>
      </c>
      <c r="PV1593" s="1">
        <v>18</v>
      </c>
      <c r="ST1593" s="1">
        <v>97.6</v>
      </c>
      <c r="SX1593" s="1">
        <v>97.5</v>
      </c>
      <c r="TD1593" s="1">
        <v>97.6</v>
      </c>
      <c r="TE1593" s="1">
        <v>98</v>
      </c>
      <c r="WM1593" s="1">
        <v>1</v>
      </c>
      <c r="WU1593" s="1">
        <v>0</v>
      </c>
      <c r="WY1593" s="1">
        <v>0</v>
      </c>
      <c r="XE1593" s="1">
        <v>0</v>
      </c>
      <c r="XF1593" s="1">
        <v>0</v>
      </c>
      <c r="ZY1593" s="1">
        <v>154.19999999999999</v>
      </c>
      <c r="AAY1593" s="1">
        <v>21</v>
      </c>
      <c r="ABB1593" s="1">
        <v>13</v>
      </c>
      <c r="ABE1593" s="1">
        <v>41</v>
      </c>
      <c r="ABH1593" s="1">
        <v>2.5</v>
      </c>
      <c r="ABM1593" s="1">
        <v>6.07</v>
      </c>
      <c r="ABO1593" s="1">
        <v>177</v>
      </c>
      <c r="ABU1593" s="1">
        <v>143</v>
      </c>
      <c r="ABX1593" s="1">
        <v>3.8</v>
      </c>
      <c r="ACA1593" s="1">
        <v>108</v>
      </c>
      <c r="ACD1593" s="1">
        <v>9.1</v>
      </c>
      <c r="ACG1593" s="1">
        <v>164</v>
      </c>
      <c r="ACH1593" s="1">
        <v>108</v>
      </c>
      <c r="ACI1593" s="1">
        <v>123</v>
      </c>
      <c r="ACJ1593" s="1">
        <v>108</v>
      </c>
      <c r="ACQ1593" s="1">
        <v>20</v>
      </c>
      <c r="ACT1593" s="1">
        <v>0.9</v>
      </c>
      <c r="ACW1593" s="1">
        <v>14</v>
      </c>
      <c r="ACZ1593" s="1">
        <v>7</v>
      </c>
      <c r="ADB1593" s="1">
        <v>3.7</v>
      </c>
      <c r="ADD1593" s="1">
        <v>0.9</v>
      </c>
      <c r="ADF1593" s="1">
        <v>3.3</v>
      </c>
      <c r="ADH1593" s="1">
        <v>66</v>
      </c>
      <c r="ADJ1593" s="1">
        <v>36</v>
      </c>
      <c r="ADL1593" s="1">
        <v>33</v>
      </c>
      <c r="ADR1593" s="1">
        <v>2</v>
      </c>
      <c r="ADU1593" s="1">
        <v>3</v>
      </c>
      <c r="AGS1593" s="1">
        <v>0</v>
      </c>
      <c r="AGT1593" s="1">
        <v>0</v>
      </c>
      <c r="AGU1593" s="1">
        <v>0</v>
      </c>
      <c r="AGV1593" s="1">
        <v>0</v>
      </c>
      <c r="AGW1593" s="1">
        <v>0</v>
      </c>
      <c r="AGX1593" s="1">
        <v>0</v>
      </c>
      <c r="AGY1593" s="1">
        <v>0</v>
      </c>
      <c r="AGZ1593" s="1">
        <v>0</v>
      </c>
      <c r="AHA1593" s="1">
        <v>0</v>
      </c>
      <c r="AHB1593" s="1">
        <v>0</v>
      </c>
      <c r="AHC1593" s="1">
        <v>1</v>
      </c>
      <c r="AHD1593" s="1">
        <v>0</v>
      </c>
      <c r="AHE1593" s="1">
        <v>0</v>
      </c>
      <c r="AHF1593" s="1">
        <v>0</v>
      </c>
      <c r="AHH1593" s="1">
        <v>0</v>
      </c>
      <c r="AHI1593" s="1">
        <v>0</v>
      </c>
      <c r="AHK1593" s="1">
        <v>0</v>
      </c>
      <c r="AHL1593" s="1">
        <v>0</v>
      </c>
      <c r="AHM1593" s="1">
        <v>0</v>
      </c>
      <c r="AHN1593" s="1">
        <v>0</v>
      </c>
      <c r="AHO1593" s="1">
        <v>0</v>
      </c>
      <c r="AHP1593" s="1">
        <v>0</v>
      </c>
      <c r="AHQ1593" s="1">
        <v>0</v>
      </c>
      <c r="AHR1593" s="1">
        <v>1</v>
      </c>
      <c r="AIM1593" s="1">
        <v>0</v>
      </c>
      <c r="AIN1593" s="1">
        <v>0</v>
      </c>
      <c r="AIO1593" s="1">
        <v>0</v>
      </c>
      <c r="AIP1593" s="1">
        <v>1</v>
      </c>
      <c r="AIQ1593" s="1">
        <v>1</v>
      </c>
      <c r="AIR1593" s="1">
        <v>1</v>
      </c>
      <c r="AIS1593" s="1">
        <v>1</v>
      </c>
      <c r="AIT1593" s="1">
        <v>1</v>
      </c>
      <c r="AIU1593" s="1">
        <v>0</v>
      </c>
      <c r="AIV1593" s="1">
        <v>0</v>
      </c>
      <c r="AIW1593" s="1">
        <v>0</v>
      </c>
      <c r="AIX1593" s="1">
        <v>60</v>
      </c>
    </row>
    <row r="1594" spans="1:939" s="1" customFormat="1">
      <c r="B1594" s="1">
        <v>3</v>
      </c>
      <c r="C1594" s="1">
        <v>0</v>
      </c>
      <c r="Z1594" s="1">
        <v>0</v>
      </c>
      <c r="AA1594" s="1">
        <v>2</v>
      </c>
      <c r="AB1594" s="1" t="s">
        <v>9726</v>
      </c>
      <c r="AC1594" s="1">
        <v>5</v>
      </c>
      <c r="AD1594" s="1">
        <v>0</v>
      </c>
      <c r="AE1594" s="1">
        <v>0</v>
      </c>
      <c r="AG1594" s="1">
        <v>0</v>
      </c>
      <c r="AI1594" s="1">
        <v>132</v>
      </c>
      <c r="AJ1594" s="1">
        <v>138</v>
      </c>
      <c r="DR1594" s="1">
        <v>70</v>
      </c>
      <c r="DS1594" s="1">
        <v>78</v>
      </c>
      <c r="HA1594" s="1">
        <v>0</v>
      </c>
      <c r="HB1594" s="1">
        <v>0</v>
      </c>
      <c r="HT1594" s="1">
        <v>0</v>
      </c>
      <c r="HU1594" s="1">
        <v>0</v>
      </c>
      <c r="IP1594" s="1">
        <v>95</v>
      </c>
      <c r="IQ1594" s="1">
        <v>95</v>
      </c>
      <c r="LX1594" s="1">
        <v>83</v>
      </c>
      <c r="LY1594" s="1">
        <v>95</v>
      </c>
      <c r="PG1594" s="1">
        <v>18</v>
      </c>
      <c r="PH1594" s="1">
        <v>20</v>
      </c>
      <c r="SP1594" s="1">
        <v>98.8</v>
      </c>
      <c r="SQ1594" s="1">
        <v>97.3</v>
      </c>
      <c r="VX1594" s="1">
        <v>1</v>
      </c>
      <c r="VY1594" s="1">
        <v>1</v>
      </c>
      <c r="WQ1594" s="1">
        <v>0</v>
      </c>
      <c r="WR1594" s="1">
        <v>0</v>
      </c>
      <c r="ZY1594" s="1">
        <v>154</v>
      </c>
      <c r="ZZ1594" s="1">
        <v>154.4</v>
      </c>
      <c r="AAY1594" s="1">
        <v>19</v>
      </c>
      <c r="ABU1594" s="1">
        <v>141</v>
      </c>
      <c r="ACA1594" s="1">
        <v>105</v>
      </c>
      <c r="ACD1594" s="1">
        <v>9.6999999999999993</v>
      </c>
      <c r="ACG1594" s="1">
        <v>100</v>
      </c>
      <c r="ACQ1594" s="1">
        <v>24</v>
      </c>
      <c r="ACT1594" s="1">
        <v>1.03</v>
      </c>
      <c r="ACW1594" s="1">
        <v>17</v>
      </c>
      <c r="AGS1594" s="1">
        <v>1</v>
      </c>
      <c r="AGT1594" s="1">
        <v>0</v>
      </c>
      <c r="AGU1594" s="1">
        <v>1</v>
      </c>
      <c r="AGV1594" s="1">
        <v>0</v>
      </c>
      <c r="AGW1594" s="1">
        <v>0</v>
      </c>
      <c r="AGX1594" s="1">
        <v>0</v>
      </c>
      <c r="AGY1594" s="1">
        <v>0</v>
      </c>
      <c r="AGZ1594" s="1">
        <v>1</v>
      </c>
      <c r="AHA1594" s="1">
        <v>0</v>
      </c>
      <c r="AHB1594" s="1">
        <v>0</v>
      </c>
      <c r="AHC1594" s="1">
        <v>1</v>
      </c>
      <c r="AHD1594" s="1">
        <v>0</v>
      </c>
      <c r="AHE1594" s="1">
        <v>0</v>
      </c>
      <c r="AHF1594" s="1">
        <v>0</v>
      </c>
      <c r="AHH1594" s="1">
        <v>0</v>
      </c>
      <c r="AHI1594" s="1">
        <v>0</v>
      </c>
      <c r="AHK1594" s="1">
        <v>0</v>
      </c>
      <c r="AHL1594" s="1">
        <v>0</v>
      </c>
      <c r="AHM1594" s="1">
        <v>0</v>
      </c>
      <c r="AHN1594" s="1">
        <v>0</v>
      </c>
      <c r="AHO1594" s="1">
        <v>0</v>
      </c>
      <c r="AHP1594" s="1">
        <v>0</v>
      </c>
      <c r="AHQ1594" s="1">
        <v>0</v>
      </c>
      <c r="AHR1594" s="1">
        <v>1</v>
      </c>
      <c r="AIM1594" s="1">
        <v>0</v>
      </c>
      <c r="AIN1594" s="1">
        <v>0</v>
      </c>
      <c r="AIO1594" s="1">
        <v>0</v>
      </c>
      <c r="AIT1594" s="1">
        <v>2</v>
      </c>
      <c r="AIU1594" s="1">
        <v>0</v>
      </c>
      <c r="AIV1594" s="1">
        <v>0</v>
      </c>
      <c r="AIW1594" s="1">
        <v>0</v>
      </c>
      <c r="AIX1594" s="1">
        <v>55</v>
      </c>
      <c r="AIY1594" s="1">
        <v>20</v>
      </c>
    </row>
    <row r="1595" spans="1:939" s="1" customFormat="1">
      <c r="B1595" s="1">
        <v>4</v>
      </c>
      <c r="C1595" s="1">
        <v>0</v>
      </c>
      <c r="Z1595" s="1">
        <v>0</v>
      </c>
      <c r="AA1595" s="1">
        <v>2</v>
      </c>
      <c r="AB1595" s="1" t="s">
        <v>9727</v>
      </c>
      <c r="AC1595" s="1">
        <v>6</v>
      </c>
      <c r="AD1595" s="1">
        <v>0</v>
      </c>
      <c r="AE1595" s="1">
        <v>0</v>
      </c>
      <c r="AG1595" s="1">
        <v>0</v>
      </c>
      <c r="AI1595" s="1">
        <v>132</v>
      </c>
      <c r="AJ1595" s="1">
        <v>146</v>
      </c>
      <c r="DR1595" s="1">
        <v>86</v>
      </c>
      <c r="DS1595" s="1">
        <v>92</v>
      </c>
      <c r="HA1595" s="1">
        <v>0</v>
      </c>
      <c r="HB1595" s="1">
        <v>0</v>
      </c>
      <c r="HT1595" s="1">
        <v>0</v>
      </c>
      <c r="HU1595" s="1">
        <v>0</v>
      </c>
      <c r="IP1595" s="1">
        <v>98</v>
      </c>
      <c r="IQ1595" s="1">
        <v>99</v>
      </c>
      <c r="LX1595" s="1">
        <v>98</v>
      </c>
      <c r="LY1595" s="1">
        <v>112</v>
      </c>
      <c r="PG1595" s="1">
        <v>20</v>
      </c>
      <c r="PH1595" s="1">
        <v>24</v>
      </c>
      <c r="SP1595" s="1">
        <v>97.1</v>
      </c>
      <c r="SQ1595" s="1">
        <v>96</v>
      </c>
      <c r="VX1595" s="1">
        <v>1</v>
      </c>
      <c r="VY1595" s="1">
        <v>1</v>
      </c>
      <c r="WQ1595" s="1">
        <v>0</v>
      </c>
      <c r="WR1595" s="1">
        <v>0</v>
      </c>
      <c r="ZY1595" s="1">
        <v>154</v>
      </c>
      <c r="ZZ1595" s="1">
        <v>154</v>
      </c>
      <c r="AAY1595" s="1">
        <v>22</v>
      </c>
      <c r="ABB1595" s="1">
        <v>15.6</v>
      </c>
      <c r="ABE1595" s="1">
        <v>46</v>
      </c>
      <c r="ABU1595" s="1">
        <v>143</v>
      </c>
      <c r="ABX1595" s="1">
        <v>4</v>
      </c>
      <c r="ACA1595" s="1">
        <v>109</v>
      </c>
      <c r="ACD1595" s="1">
        <v>1.08</v>
      </c>
      <c r="ACG1595" s="1">
        <v>129</v>
      </c>
      <c r="ACQ1595" s="1">
        <v>26</v>
      </c>
      <c r="ACT1595" s="1">
        <v>0.9</v>
      </c>
      <c r="ACW1595" s="1">
        <v>17</v>
      </c>
      <c r="AGS1595" s="1">
        <v>0</v>
      </c>
      <c r="AGT1595" s="1">
        <v>0</v>
      </c>
      <c r="AGU1595" s="1">
        <v>0</v>
      </c>
      <c r="AGV1595" s="1">
        <v>0</v>
      </c>
      <c r="AGW1595" s="1">
        <v>0</v>
      </c>
      <c r="AGX1595" s="1">
        <v>0</v>
      </c>
      <c r="AGY1595" s="1">
        <v>0</v>
      </c>
      <c r="AGZ1595" s="1">
        <v>1</v>
      </c>
      <c r="AHA1595" s="1">
        <v>0</v>
      </c>
      <c r="AHB1595" s="1">
        <v>0</v>
      </c>
      <c r="AHC1595" s="1">
        <v>1</v>
      </c>
      <c r="AHD1595" s="1">
        <v>0</v>
      </c>
      <c r="AHE1595" s="1">
        <v>0</v>
      </c>
      <c r="AHF1595" s="1">
        <v>0</v>
      </c>
      <c r="AHH1595" s="1">
        <v>0</v>
      </c>
      <c r="AHI1595" s="1">
        <v>0</v>
      </c>
      <c r="AHK1595" s="1">
        <v>0</v>
      </c>
      <c r="AHL1595" s="1">
        <v>0</v>
      </c>
      <c r="AHM1595" s="1">
        <v>0</v>
      </c>
      <c r="AHN1595" s="1">
        <v>0</v>
      </c>
      <c r="AHO1595" s="1">
        <v>0</v>
      </c>
      <c r="AHP1595" s="1">
        <v>0</v>
      </c>
      <c r="AHQ1595" s="1">
        <v>0</v>
      </c>
      <c r="AHR1595" s="1">
        <v>0</v>
      </c>
      <c r="AIM1595" s="1">
        <v>0</v>
      </c>
      <c r="AIN1595" s="1">
        <v>0</v>
      </c>
      <c r="AIO1595" s="1">
        <v>0</v>
      </c>
      <c r="AIT1595" s="1">
        <v>2</v>
      </c>
      <c r="AIU1595" s="1">
        <v>0</v>
      </c>
      <c r="AIV1595" s="1">
        <v>0</v>
      </c>
      <c r="AIW1595" s="1">
        <v>0</v>
      </c>
      <c r="AIX1595" s="1">
        <v>54</v>
      </c>
      <c r="AIY1595" s="1">
        <v>46</v>
      </c>
    </row>
    <row r="1596" spans="1:939" s="80" customFormat="1">
      <c r="B1596" s="80">
        <v>5</v>
      </c>
      <c r="C1596" s="80">
        <v>0</v>
      </c>
      <c r="Z1596" s="80">
        <v>0</v>
      </c>
      <c r="AA1596" s="80">
        <v>2</v>
      </c>
      <c r="AB1596" s="80" t="s">
        <v>7704</v>
      </c>
      <c r="AC1596" s="80">
        <v>0</v>
      </c>
      <c r="AE1596" s="80">
        <v>0</v>
      </c>
      <c r="AG1596" s="80">
        <v>0</v>
      </c>
      <c r="AI1596" s="80">
        <v>128</v>
      </c>
      <c r="DR1596" s="80">
        <v>82</v>
      </c>
      <c r="HA1596" s="80">
        <v>2</v>
      </c>
      <c r="HT1596" s="80">
        <v>0</v>
      </c>
      <c r="IP1596" s="80">
        <v>97</v>
      </c>
      <c r="LX1596" s="80">
        <v>100</v>
      </c>
      <c r="PG1596" s="80">
        <v>18</v>
      </c>
      <c r="SP1596" s="80">
        <v>96.8</v>
      </c>
      <c r="VX1596" s="80">
        <v>1</v>
      </c>
      <c r="WQ1596" s="80">
        <v>0</v>
      </c>
      <c r="ZY1596" s="80">
        <v>153.6</v>
      </c>
      <c r="AGS1596" s="80">
        <v>0</v>
      </c>
      <c r="AGT1596" s="80">
        <v>0</v>
      </c>
      <c r="AGU1596" s="80">
        <v>0</v>
      </c>
      <c r="AGV1596" s="80">
        <v>0</v>
      </c>
      <c r="AGW1596" s="80">
        <v>0</v>
      </c>
      <c r="AGX1596" s="80">
        <v>0</v>
      </c>
      <c r="AGY1596" s="80">
        <v>0</v>
      </c>
      <c r="AGZ1596" s="80">
        <v>0</v>
      </c>
      <c r="AHA1596" s="80">
        <v>0</v>
      </c>
      <c r="AHB1596" s="80">
        <v>0</v>
      </c>
      <c r="AHC1596" s="80">
        <v>1</v>
      </c>
      <c r="AHD1596" s="80">
        <v>0</v>
      </c>
      <c r="AHE1596" s="80">
        <v>0</v>
      </c>
      <c r="AHF1596" s="80">
        <v>0</v>
      </c>
      <c r="AHH1596" s="80">
        <v>0</v>
      </c>
      <c r="AHI1596" s="80">
        <v>0</v>
      </c>
      <c r="AHK1596" s="80">
        <v>0</v>
      </c>
      <c r="AHL1596" s="80">
        <v>0</v>
      </c>
      <c r="AHM1596" s="80">
        <v>0</v>
      </c>
      <c r="AHN1596" s="80">
        <v>0</v>
      </c>
      <c r="AHO1596" s="80">
        <v>0</v>
      </c>
      <c r="AHP1596" s="80">
        <v>0</v>
      </c>
      <c r="AHQ1596" s="80">
        <v>0</v>
      </c>
      <c r="AHR1596" s="80">
        <v>7</v>
      </c>
      <c r="AIM1596" s="80">
        <v>0</v>
      </c>
      <c r="AIN1596" s="80">
        <v>0</v>
      </c>
      <c r="AIO1596" s="80">
        <v>0</v>
      </c>
      <c r="AIT1596" s="80">
        <v>1</v>
      </c>
      <c r="AIU1596" s="80">
        <v>0</v>
      </c>
      <c r="AIV1596" s="80">
        <v>0</v>
      </c>
      <c r="AIW1596" s="80">
        <v>0</v>
      </c>
      <c r="AIX1596" s="80">
        <v>22</v>
      </c>
    </row>
    <row r="1597" spans="1:939" s="1" customFormat="1">
      <c r="A1597" s="1">
        <v>332</v>
      </c>
      <c r="B1597" s="1">
        <v>1</v>
      </c>
      <c r="C1597" s="1">
        <v>1</v>
      </c>
      <c r="D1597" s="1" t="s">
        <v>7675</v>
      </c>
      <c r="O1597" s="1">
        <v>0</v>
      </c>
      <c r="Z1597" s="1">
        <v>0</v>
      </c>
      <c r="AA1597" s="1">
        <v>1</v>
      </c>
      <c r="AB1597" s="1" t="s">
        <v>9728</v>
      </c>
      <c r="AC1597" s="1">
        <v>0</v>
      </c>
      <c r="AE1597" s="1">
        <v>0</v>
      </c>
      <c r="AG1597" s="1">
        <v>0</v>
      </c>
      <c r="AI1597" s="1">
        <v>110</v>
      </c>
      <c r="DR1597" s="1">
        <v>60</v>
      </c>
      <c r="HA1597" s="1">
        <v>2</v>
      </c>
      <c r="HT1597" s="1">
        <v>0</v>
      </c>
      <c r="IP1597" s="1">
        <v>99</v>
      </c>
      <c r="LX1597" s="1">
        <v>60</v>
      </c>
      <c r="PG1597" s="1">
        <v>16</v>
      </c>
      <c r="SP1597" s="1">
        <v>96</v>
      </c>
      <c r="VX1597" s="1">
        <v>1</v>
      </c>
      <c r="WQ1597" s="1">
        <v>0</v>
      </c>
      <c r="AGS1597" s="1">
        <v>1</v>
      </c>
      <c r="AGT1597" s="1">
        <v>0</v>
      </c>
      <c r="AGU1597" s="1">
        <v>0</v>
      </c>
      <c r="AGV1597" s="1">
        <v>1</v>
      </c>
      <c r="AGW1597" s="1">
        <v>0</v>
      </c>
      <c r="AGX1597" s="1">
        <v>0</v>
      </c>
      <c r="AGY1597" s="1">
        <v>0</v>
      </c>
      <c r="AGZ1597" s="1">
        <v>0</v>
      </c>
      <c r="AHA1597" s="1">
        <v>0</v>
      </c>
      <c r="AHB1597" s="1">
        <v>0</v>
      </c>
      <c r="AHC1597" s="1">
        <v>1</v>
      </c>
      <c r="AHD1597" s="1">
        <v>0</v>
      </c>
      <c r="AHE1597" s="1">
        <v>0</v>
      </c>
      <c r="AHF1597" s="1">
        <v>0</v>
      </c>
      <c r="AHH1597" s="1">
        <v>0</v>
      </c>
      <c r="AHI1597" s="1">
        <v>0</v>
      </c>
      <c r="AHK1597" s="1">
        <v>0</v>
      </c>
      <c r="AHL1597" s="1">
        <v>0</v>
      </c>
      <c r="AHM1597" s="1">
        <v>0</v>
      </c>
      <c r="AHN1597" s="1">
        <v>0</v>
      </c>
      <c r="AHO1597" s="1">
        <v>0</v>
      </c>
      <c r="AHP1597" s="1">
        <v>0</v>
      </c>
      <c r="AHQ1597" s="1">
        <v>0</v>
      </c>
      <c r="AHR1597" s="1">
        <v>0</v>
      </c>
      <c r="AIM1597" s="1">
        <v>2</v>
      </c>
      <c r="AIN1597" s="1">
        <v>0</v>
      </c>
      <c r="AIO1597" s="1">
        <v>0</v>
      </c>
      <c r="AIT1597" s="1">
        <v>0</v>
      </c>
      <c r="AIU1597" s="1">
        <v>1</v>
      </c>
      <c r="AIV1597" s="1">
        <v>0</v>
      </c>
      <c r="AIW1597" s="1">
        <v>0</v>
      </c>
      <c r="AJB1597" s="1">
        <v>35</v>
      </c>
    </row>
    <row r="1598" spans="1:939" s="1" customFormat="1">
      <c r="B1598" s="1">
        <v>2</v>
      </c>
      <c r="C1598" s="1">
        <v>0</v>
      </c>
      <c r="Z1598" s="1">
        <v>0</v>
      </c>
      <c r="AA1598" s="1">
        <v>2</v>
      </c>
      <c r="AB1598" s="1" t="s">
        <v>9729</v>
      </c>
      <c r="AC1598" s="1">
        <v>0</v>
      </c>
      <c r="AE1598" s="1">
        <v>5</v>
      </c>
      <c r="AF1598" s="1">
        <v>0</v>
      </c>
      <c r="AG1598" s="1">
        <v>0</v>
      </c>
      <c r="AI1598" s="1">
        <v>104</v>
      </c>
      <c r="AJ1598" s="1">
        <v>100</v>
      </c>
      <c r="DR1598" s="1">
        <v>58</v>
      </c>
      <c r="DS1598" s="1">
        <v>60</v>
      </c>
      <c r="HA1598" s="1">
        <v>2</v>
      </c>
      <c r="HB1598" s="1">
        <v>2</v>
      </c>
      <c r="HT1598" s="1">
        <v>0</v>
      </c>
      <c r="HU1598" s="1">
        <v>0</v>
      </c>
      <c r="IP1598" s="1">
        <v>97</v>
      </c>
      <c r="IQ1598" s="1">
        <v>98</v>
      </c>
      <c r="LX1598" s="1">
        <v>66</v>
      </c>
      <c r="LY1598" s="1">
        <v>52</v>
      </c>
      <c r="PG1598" s="1">
        <v>10</v>
      </c>
      <c r="PH1598" s="1">
        <v>14</v>
      </c>
      <c r="SP1598" s="1">
        <v>96.6</v>
      </c>
      <c r="SQ1598" s="1">
        <v>96.2</v>
      </c>
      <c r="VX1598" s="1">
        <v>1</v>
      </c>
      <c r="VY1598" s="1">
        <v>1</v>
      </c>
      <c r="WQ1598" s="1">
        <v>0</v>
      </c>
      <c r="WR1598" s="1">
        <v>0</v>
      </c>
      <c r="AGS1598" s="1">
        <v>1</v>
      </c>
      <c r="AGT1598" s="1">
        <v>0</v>
      </c>
      <c r="AGU1598" s="1">
        <v>0</v>
      </c>
      <c r="AGV1598" s="1">
        <v>1</v>
      </c>
      <c r="AGW1598" s="1">
        <v>0</v>
      </c>
      <c r="AGX1598" s="1">
        <v>0</v>
      </c>
      <c r="AGY1598" s="1">
        <v>0</v>
      </c>
      <c r="AGZ1598" s="1">
        <v>0</v>
      </c>
      <c r="AHA1598" s="1">
        <v>0</v>
      </c>
      <c r="AHB1598" s="1">
        <v>0</v>
      </c>
      <c r="AHC1598" s="1">
        <v>1</v>
      </c>
      <c r="AHD1598" s="1">
        <v>0</v>
      </c>
      <c r="AHE1598" s="1">
        <v>0</v>
      </c>
      <c r="AHF1598" s="1">
        <v>0</v>
      </c>
      <c r="AHH1598" s="1">
        <v>0</v>
      </c>
      <c r="AHI1598" s="1">
        <v>0</v>
      </c>
      <c r="AHK1598" s="1">
        <v>0</v>
      </c>
      <c r="AHL1598" s="1">
        <v>0</v>
      </c>
      <c r="AHM1598" s="1">
        <v>0</v>
      </c>
      <c r="AHN1598" s="1">
        <v>0</v>
      </c>
      <c r="AHO1598" s="1">
        <v>0</v>
      </c>
      <c r="AHP1598" s="1">
        <v>0</v>
      </c>
      <c r="AHQ1598" s="1">
        <v>0</v>
      </c>
      <c r="AHR1598" s="1">
        <v>0</v>
      </c>
      <c r="AIN1598" s="1">
        <v>0</v>
      </c>
      <c r="AIO1598" s="1">
        <v>0</v>
      </c>
      <c r="AIP1598" s="1">
        <v>1</v>
      </c>
      <c r="AIQ1598" s="1">
        <v>1</v>
      </c>
      <c r="AIR1598" s="1">
        <v>1</v>
      </c>
      <c r="AIS1598" s="1">
        <v>1</v>
      </c>
      <c r="AIT1598" s="1">
        <v>1</v>
      </c>
      <c r="AIU1598" s="1">
        <v>1</v>
      </c>
      <c r="AIV1598" s="1">
        <v>0</v>
      </c>
      <c r="AIW1598" s="1">
        <v>0</v>
      </c>
      <c r="AIX1598" s="1">
        <v>44</v>
      </c>
      <c r="AJB1598" s="1">
        <v>17</v>
      </c>
    </row>
    <row r="1599" spans="1:939" s="1" customFormat="1">
      <c r="B1599" s="1">
        <v>3</v>
      </c>
      <c r="C1599" s="1">
        <v>1</v>
      </c>
      <c r="D1599" s="1" t="s">
        <v>7703</v>
      </c>
      <c r="O1599" s="1">
        <v>0</v>
      </c>
      <c r="Z1599" s="1">
        <v>0</v>
      </c>
      <c r="AA1599" s="1">
        <v>2</v>
      </c>
      <c r="AB1599" s="1" t="s">
        <v>9730</v>
      </c>
      <c r="AC1599" s="1">
        <v>0</v>
      </c>
      <c r="AE1599" s="1">
        <v>13</v>
      </c>
      <c r="AF1599" s="1">
        <v>0</v>
      </c>
      <c r="AG1599" s="1">
        <v>0</v>
      </c>
      <c r="AI1599" s="1">
        <v>102</v>
      </c>
      <c r="AJ1599" s="1">
        <v>108</v>
      </c>
      <c r="DR1599" s="1">
        <v>62</v>
      </c>
      <c r="DS1599" s="1">
        <v>60</v>
      </c>
      <c r="HA1599" s="1">
        <v>2</v>
      </c>
      <c r="HB1599" s="1">
        <v>2</v>
      </c>
      <c r="HT1599" s="1">
        <v>0</v>
      </c>
      <c r="HU1599" s="1">
        <v>0</v>
      </c>
      <c r="IP1599" s="1">
        <v>97</v>
      </c>
      <c r="IQ1599" s="1">
        <v>98</v>
      </c>
      <c r="LX1599" s="1">
        <v>84</v>
      </c>
      <c r="LY1599" s="1">
        <v>58</v>
      </c>
      <c r="PG1599" s="1">
        <v>14</v>
      </c>
      <c r="PH1599" s="1">
        <v>14</v>
      </c>
      <c r="SP1599" s="1">
        <v>96.8</v>
      </c>
      <c r="SQ1599" s="1">
        <v>97.1</v>
      </c>
      <c r="VX1599" s="1">
        <v>1</v>
      </c>
      <c r="VY1599" s="1">
        <v>1</v>
      </c>
      <c r="WQ1599" s="1">
        <v>0</v>
      </c>
      <c r="WR1599" s="1">
        <v>0</v>
      </c>
      <c r="AGS1599" s="1">
        <v>1</v>
      </c>
      <c r="AGT1599" s="1">
        <v>0</v>
      </c>
      <c r="AGU1599" s="1">
        <v>0</v>
      </c>
      <c r="AGV1599" s="1">
        <v>1</v>
      </c>
      <c r="AGW1599" s="1">
        <v>0</v>
      </c>
      <c r="AGX1599" s="1">
        <v>0</v>
      </c>
      <c r="AGY1599" s="1">
        <v>0</v>
      </c>
      <c r="AGZ1599" s="1">
        <v>0</v>
      </c>
      <c r="AHA1599" s="1">
        <v>0</v>
      </c>
      <c r="AHB1599" s="1">
        <v>0</v>
      </c>
      <c r="AHC1599" s="1">
        <v>1</v>
      </c>
      <c r="AHD1599" s="1">
        <v>0</v>
      </c>
      <c r="AHE1599" s="1">
        <v>0</v>
      </c>
      <c r="AHF1599" s="1">
        <v>0</v>
      </c>
      <c r="AHH1599" s="1">
        <v>0</v>
      </c>
      <c r="AHI1599" s="1">
        <v>0</v>
      </c>
      <c r="AHK1599" s="1">
        <v>0</v>
      </c>
      <c r="AHL1599" s="1">
        <v>0</v>
      </c>
      <c r="AHM1599" s="1">
        <v>0</v>
      </c>
      <c r="AHN1599" s="1">
        <v>0</v>
      </c>
      <c r="AHO1599" s="1">
        <v>0</v>
      </c>
      <c r="AHP1599" s="1">
        <v>0</v>
      </c>
      <c r="AHQ1599" s="1">
        <v>0</v>
      </c>
      <c r="AHR1599" s="1">
        <v>0</v>
      </c>
      <c r="AIN1599" s="1">
        <v>0</v>
      </c>
      <c r="AIO1599" s="1">
        <v>0</v>
      </c>
      <c r="AIT1599" s="1">
        <v>1</v>
      </c>
      <c r="AIU1599" s="1">
        <v>1</v>
      </c>
      <c r="AIV1599" s="1">
        <v>0</v>
      </c>
      <c r="AIW1599" s="1">
        <v>0</v>
      </c>
      <c r="AIX1599" s="1">
        <v>30</v>
      </c>
      <c r="AJB1599" s="1">
        <v>15</v>
      </c>
    </row>
    <row r="1600" spans="1:939" s="80" customFormat="1">
      <c r="B1600" s="80">
        <v>4</v>
      </c>
      <c r="C1600" s="80">
        <v>0</v>
      </c>
      <c r="Z1600" s="80">
        <v>0</v>
      </c>
      <c r="AA1600" s="80">
        <v>2</v>
      </c>
      <c r="AB1600" s="80" t="s">
        <v>9731</v>
      </c>
      <c r="AC1600" s="80">
        <v>0</v>
      </c>
      <c r="AE1600" s="80">
        <v>9</v>
      </c>
      <c r="AF1600" s="80">
        <v>0</v>
      </c>
      <c r="AG1600" s="80">
        <v>0</v>
      </c>
      <c r="AI1600" s="80">
        <v>100</v>
      </c>
      <c r="DR1600" s="80">
        <v>80</v>
      </c>
      <c r="HA1600" s="80">
        <v>2</v>
      </c>
      <c r="HT1600" s="80">
        <v>0</v>
      </c>
      <c r="IP1600" s="80">
        <v>98</v>
      </c>
      <c r="LX1600" s="80">
        <v>58</v>
      </c>
      <c r="PG1600" s="80">
        <v>12</v>
      </c>
      <c r="SP1600" s="80">
        <v>97.3</v>
      </c>
      <c r="VX1600" s="80">
        <v>1</v>
      </c>
      <c r="WQ1600" s="80">
        <v>0</v>
      </c>
      <c r="AGS1600" s="80">
        <v>1</v>
      </c>
      <c r="AGT1600" s="80">
        <v>0</v>
      </c>
      <c r="AGU1600" s="80">
        <v>0</v>
      </c>
      <c r="AGV1600" s="80">
        <v>1</v>
      </c>
      <c r="AGW1600" s="80">
        <v>0</v>
      </c>
      <c r="AGX1600" s="80">
        <v>0</v>
      </c>
      <c r="AGY1600" s="80">
        <v>0</v>
      </c>
      <c r="AGZ1600" s="80">
        <v>0</v>
      </c>
      <c r="AHA1600" s="80">
        <v>0</v>
      </c>
      <c r="AHB1600" s="80">
        <v>0</v>
      </c>
      <c r="AHC1600" s="80">
        <v>1</v>
      </c>
      <c r="AHD1600" s="80">
        <v>0</v>
      </c>
      <c r="AHE1600" s="80">
        <v>0</v>
      </c>
      <c r="AHF1600" s="80">
        <v>0</v>
      </c>
      <c r="AHH1600" s="80">
        <v>0</v>
      </c>
      <c r="AHI1600" s="80">
        <v>0</v>
      </c>
      <c r="AHK1600" s="80">
        <v>0</v>
      </c>
      <c r="AHL1600" s="80">
        <v>0</v>
      </c>
      <c r="AHM1600" s="80">
        <v>0</v>
      </c>
      <c r="AHN1600" s="80">
        <v>0</v>
      </c>
      <c r="AHO1600" s="80">
        <v>0</v>
      </c>
      <c r="AHP1600" s="80">
        <v>0</v>
      </c>
      <c r="AHQ1600" s="80">
        <v>0</v>
      </c>
      <c r="AHR1600" s="80">
        <v>0</v>
      </c>
      <c r="AIN1600" s="80">
        <v>0</v>
      </c>
      <c r="AIO1600" s="80">
        <v>0</v>
      </c>
      <c r="AIT1600" s="80">
        <v>1</v>
      </c>
      <c r="AIU1600" s="80">
        <v>0</v>
      </c>
      <c r="AIV1600" s="80">
        <v>0</v>
      </c>
      <c r="AIW1600" s="80">
        <v>0</v>
      </c>
      <c r="AIX1600" s="80">
        <v>38</v>
      </c>
    </row>
    <row r="1601" spans="1:951" s="14" customFormat="1">
      <c r="A1601" s="14">
        <v>333</v>
      </c>
      <c r="B1601" s="14">
        <v>1</v>
      </c>
      <c r="C1601" s="61">
        <v>1</v>
      </c>
      <c r="D1601" s="14" t="s">
        <v>9732</v>
      </c>
      <c r="F1601" s="63"/>
      <c r="O1601" s="61">
        <v>0</v>
      </c>
      <c r="P1601" s="61"/>
      <c r="Q1601" s="61"/>
      <c r="R1601" s="61"/>
      <c r="S1601" s="61"/>
      <c r="T1601" s="61"/>
      <c r="U1601" s="61"/>
      <c r="V1601" s="61"/>
      <c r="W1601" s="61"/>
      <c r="X1601" s="61"/>
      <c r="Y1601" s="61"/>
      <c r="Z1601" s="14">
        <v>0</v>
      </c>
      <c r="AA1601" s="14">
        <v>2</v>
      </c>
      <c r="AB1601" s="14" t="s">
        <v>9733</v>
      </c>
      <c r="AJ1601" s="14">
        <v>146</v>
      </c>
      <c r="DR1601" s="61"/>
      <c r="DS1601" s="61">
        <v>81</v>
      </c>
      <c r="DT1601" s="61"/>
      <c r="DU1601" s="61"/>
      <c r="DV1601" s="61"/>
      <c r="DW1601" s="61"/>
      <c r="DX1601" s="61"/>
      <c r="DY1601" s="61"/>
      <c r="DZ1601" s="61"/>
      <c r="EA1601" s="61"/>
      <c r="EB1601" s="61"/>
      <c r="EC1601" s="61"/>
      <c r="ED1601" s="61"/>
      <c r="EE1601" s="61"/>
      <c r="EF1601" s="61"/>
      <c r="EG1601" s="61"/>
      <c r="EH1601" s="61"/>
      <c r="EI1601" s="61"/>
      <c r="EJ1601" s="61"/>
      <c r="EK1601" s="61"/>
      <c r="EL1601" s="61"/>
      <c r="EM1601" s="61"/>
      <c r="EN1601" s="61"/>
      <c r="EO1601" s="61"/>
      <c r="EP1601" s="61"/>
      <c r="EQ1601" s="61"/>
      <c r="ER1601" s="61"/>
      <c r="ES1601" s="61"/>
      <c r="ET1601" s="61"/>
      <c r="EU1601" s="61"/>
      <c r="EV1601" s="61"/>
      <c r="EW1601" s="61"/>
      <c r="EX1601" s="61"/>
      <c r="EY1601" s="61"/>
      <c r="EZ1601" s="61"/>
      <c r="FA1601" s="61"/>
      <c r="FB1601" s="61"/>
      <c r="FC1601" s="61"/>
      <c r="FD1601" s="61"/>
      <c r="FE1601" s="61"/>
      <c r="FF1601" s="61"/>
      <c r="FG1601" s="61"/>
      <c r="FH1601" s="61"/>
      <c r="FI1601" s="61"/>
      <c r="FJ1601" s="61"/>
      <c r="FK1601" s="61"/>
      <c r="FL1601" s="61"/>
      <c r="FM1601" s="61"/>
      <c r="FN1601" s="61"/>
      <c r="FO1601" s="61"/>
      <c r="FP1601" s="61"/>
      <c r="FQ1601" s="61"/>
      <c r="FR1601" s="61"/>
      <c r="FS1601" s="61"/>
      <c r="FT1601" s="61"/>
      <c r="FU1601" s="61"/>
      <c r="FV1601" s="61"/>
      <c r="FW1601" s="61"/>
      <c r="FX1601" s="61"/>
      <c r="FY1601" s="61"/>
      <c r="FZ1601" s="61"/>
      <c r="GA1601" s="61"/>
      <c r="GB1601" s="61"/>
      <c r="GC1601" s="61"/>
      <c r="GD1601" s="61"/>
      <c r="GE1601" s="61"/>
      <c r="GF1601" s="61"/>
      <c r="GG1601" s="61"/>
      <c r="GH1601" s="61"/>
      <c r="GI1601" s="61"/>
      <c r="GJ1601" s="61"/>
      <c r="GK1601" s="61"/>
      <c r="GL1601" s="61"/>
      <c r="GM1601" s="61"/>
      <c r="GN1601" s="61"/>
      <c r="GO1601" s="61"/>
      <c r="GP1601" s="61"/>
      <c r="GQ1601" s="61"/>
      <c r="GR1601" s="61"/>
      <c r="GS1601" s="61"/>
      <c r="GT1601" s="61"/>
      <c r="GU1601" s="61"/>
      <c r="GV1601" s="61"/>
      <c r="GW1601" s="61"/>
      <c r="GX1601" s="61"/>
      <c r="GY1601" s="61"/>
      <c r="GZ1601" s="61"/>
      <c r="IQ1601" s="14">
        <v>93</v>
      </c>
      <c r="LX1601" s="14">
        <v>67</v>
      </c>
      <c r="LY1601" s="14">
        <v>67</v>
      </c>
      <c r="PG1601" s="61">
        <v>18</v>
      </c>
      <c r="PH1601" s="61">
        <v>20</v>
      </c>
      <c r="PI1601" s="61"/>
      <c r="PJ1601" s="61"/>
      <c r="PK1601" s="61"/>
      <c r="PL1601" s="61"/>
      <c r="PM1601" s="61"/>
      <c r="PN1601" s="61"/>
      <c r="PO1601" s="61"/>
      <c r="PP1601" s="61"/>
      <c r="PQ1601" s="61"/>
      <c r="PR1601" s="61"/>
      <c r="PS1601" s="61"/>
      <c r="PT1601" s="61"/>
      <c r="PU1601" s="61"/>
      <c r="PV1601" s="61"/>
      <c r="PW1601" s="61"/>
      <c r="PX1601" s="61"/>
      <c r="PY1601" s="61"/>
      <c r="PZ1601" s="61"/>
      <c r="QA1601" s="61"/>
      <c r="QB1601" s="61"/>
      <c r="QC1601" s="61"/>
      <c r="QD1601" s="61"/>
      <c r="QE1601" s="61"/>
      <c r="QF1601" s="61"/>
      <c r="QG1601" s="61"/>
      <c r="QH1601" s="61"/>
      <c r="QI1601" s="61"/>
      <c r="QJ1601" s="61"/>
      <c r="QK1601" s="61"/>
      <c r="QL1601" s="61"/>
      <c r="QM1601" s="61"/>
      <c r="QN1601" s="61"/>
      <c r="QO1601" s="61"/>
      <c r="QP1601" s="61"/>
      <c r="QQ1601" s="61"/>
      <c r="QR1601" s="61"/>
      <c r="QS1601" s="61"/>
      <c r="QT1601" s="61"/>
      <c r="QU1601" s="61"/>
      <c r="QV1601" s="61"/>
      <c r="QW1601" s="61"/>
      <c r="QX1601" s="61"/>
      <c r="QY1601" s="61"/>
      <c r="QZ1601" s="61"/>
      <c r="RA1601" s="61"/>
      <c r="RB1601" s="61"/>
      <c r="RC1601" s="61"/>
      <c r="RD1601" s="61"/>
      <c r="RE1601" s="61"/>
      <c r="RF1601" s="61"/>
      <c r="RG1601" s="61"/>
      <c r="RH1601" s="61"/>
      <c r="RI1601" s="61"/>
      <c r="RJ1601" s="61"/>
      <c r="RK1601" s="61"/>
      <c r="RL1601" s="61"/>
      <c r="RM1601" s="61"/>
      <c r="RN1601" s="61"/>
      <c r="RO1601" s="61"/>
      <c r="RP1601" s="61"/>
      <c r="RQ1601" s="61"/>
      <c r="RR1601" s="61"/>
      <c r="RS1601" s="61"/>
      <c r="RT1601" s="61"/>
      <c r="RU1601" s="61"/>
      <c r="RV1601" s="61"/>
      <c r="RW1601" s="61"/>
      <c r="RX1601" s="61"/>
      <c r="RY1601" s="61"/>
      <c r="RZ1601" s="61"/>
      <c r="SA1601" s="61"/>
      <c r="SB1601" s="61"/>
      <c r="SC1601" s="61"/>
      <c r="SD1601" s="61"/>
      <c r="SE1601" s="61"/>
      <c r="SF1601" s="61"/>
      <c r="SG1601" s="61"/>
      <c r="SH1601" s="61"/>
      <c r="SI1601" s="61"/>
      <c r="SJ1601" s="61"/>
      <c r="SK1601" s="61"/>
      <c r="SL1601" s="61"/>
      <c r="SM1601" s="61"/>
      <c r="SN1601" s="61"/>
      <c r="SO1601" s="61"/>
      <c r="SQ1601" s="14">
        <v>98.3</v>
      </c>
      <c r="WR1601" s="14">
        <v>0</v>
      </c>
      <c r="ZY1601" s="61"/>
      <c r="ZZ1601" s="61"/>
      <c r="AAA1601" s="61"/>
      <c r="AAI1601" s="63"/>
      <c r="AAM1601" s="61"/>
      <c r="AAO1601" s="63"/>
      <c r="AAS1601" s="61"/>
      <c r="AAU1601" s="63"/>
      <c r="ABM1601" s="61"/>
      <c r="ABN1601" s="61"/>
      <c r="ACA1601" s="61"/>
      <c r="ACB1601" s="61"/>
      <c r="ACC1601" s="61"/>
      <c r="ACG1601" s="14">
        <v>127</v>
      </c>
      <c r="ADP1601" s="14" t="s">
        <v>5851</v>
      </c>
      <c r="AEW1601" s="14">
        <v>353</v>
      </c>
      <c r="AGK1601" s="61"/>
      <c r="AGM1601" s="63"/>
      <c r="AGQ1601" s="61"/>
      <c r="AGS1601" s="14">
        <v>0</v>
      </c>
      <c r="AGT1601" s="14">
        <v>0</v>
      </c>
      <c r="AGU1601" s="14">
        <v>0</v>
      </c>
      <c r="AGV1601" s="14">
        <v>0</v>
      </c>
      <c r="AGW1601" s="14">
        <v>0</v>
      </c>
      <c r="AGX1601" s="14">
        <v>0</v>
      </c>
      <c r="AGY1601" s="14">
        <v>0</v>
      </c>
      <c r="AGZ1601" s="14">
        <v>5</v>
      </c>
      <c r="AHA1601" s="14">
        <v>0</v>
      </c>
      <c r="AHB1601" s="14">
        <v>0</v>
      </c>
      <c r="AHC1601" s="14">
        <v>1</v>
      </c>
      <c r="AHD1601" s="14">
        <v>0</v>
      </c>
      <c r="AHE1601" s="14">
        <v>0</v>
      </c>
      <c r="AHF1601" s="14">
        <v>0</v>
      </c>
      <c r="AHH1601" s="14">
        <v>0</v>
      </c>
      <c r="AHI1601" s="14">
        <v>0</v>
      </c>
      <c r="AHK1601" s="14">
        <v>0</v>
      </c>
      <c r="AHL1601" s="14">
        <v>0</v>
      </c>
      <c r="AHM1601" s="14">
        <v>0</v>
      </c>
      <c r="AHN1601" s="14">
        <v>0</v>
      </c>
      <c r="AHO1601" s="14">
        <v>0</v>
      </c>
      <c r="AHP1601" s="14">
        <v>0</v>
      </c>
      <c r="AHQ1601" s="14">
        <v>0</v>
      </c>
      <c r="AHR1601" s="14">
        <v>0</v>
      </c>
      <c r="AHT1601" s="61"/>
      <c r="AHV1601" s="63"/>
      <c r="AHZ1601" s="61"/>
      <c r="AIB1601" s="63"/>
      <c r="AIF1601" s="61"/>
      <c r="AIH1601" s="63"/>
      <c r="AIL1601" s="61"/>
      <c r="AIM1601" s="14">
        <v>2</v>
      </c>
      <c r="AIN1601" s="14">
        <v>0</v>
      </c>
      <c r="AIO1601" s="14">
        <v>0</v>
      </c>
      <c r="AIR1601" s="61"/>
      <c r="AIT1601" s="60"/>
      <c r="AIX1601" s="61"/>
      <c r="AJB1601" s="63"/>
      <c r="AJF1601" s="61"/>
      <c r="AJH1601" s="63"/>
      <c r="AJL1601" s="61"/>
      <c r="AJN1601" s="63"/>
    </row>
    <row r="1602" spans="1:951" s="14" customFormat="1">
      <c r="B1602" s="14">
        <v>2</v>
      </c>
      <c r="C1602" s="61">
        <v>1</v>
      </c>
      <c r="D1602" s="14" t="s">
        <v>9734</v>
      </c>
      <c r="E1602" s="14" t="s">
        <v>5968</v>
      </c>
      <c r="F1602" s="63" t="s">
        <v>8849</v>
      </c>
      <c r="G1602" s="14" t="s">
        <v>5916</v>
      </c>
      <c r="H1602" s="14" t="s">
        <v>5913</v>
      </c>
      <c r="I1602" s="14" t="s">
        <v>9735</v>
      </c>
      <c r="O1602" s="61">
        <v>0</v>
      </c>
      <c r="P1602" s="61">
        <v>1</v>
      </c>
      <c r="Q1602" s="61">
        <v>0</v>
      </c>
      <c r="R1602" s="61">
        <v>0</v>
      </c>
      <c r="S1602" s="61">
        <v>0</v>
      </c>
      <c r="T1602" s="61">
        <v>0</v>
      </c>
      <c r="U1602" s="61"/>
      <c r="V1602" s="61"/>
      <c r="W1602" s="61"/>
      <c r="X1602" s="61"/>
      <c r="Y1602" s="61"/>
      <c r="Z1602" s="14">
        <v>0</v>
      </c>
      <c r="AA1602" s="14">
        <v>1</v>
      </c>
      <c r="AB1602" s="14" t="s">
        <v>9736</v>
      </c>
      <c r="AI1602" s="14">
        <v>159</v>
      </c>
      <c r="AJ1602" s="14">
        <v>115</v>
      </c>
      <c r="AL1602" s="14">
        <v>130</v>
      </c>
      <c r="AM1602" s="14">
        <v>150</v>
      </c>
      <c r="AQ1602" s="14">
        <v>146</v>
      </c>
      <c r="DR1602" s="61">
        <v>84</v>
      </c>
      <c r="DS1602" s="61">
        <v>73</v>
      </c>
      <c r="DT1602" s="61"/>
      <c r="DU1602" s="61">
        <v>66</v>
      </c>
      <c r="DV1602" s="61">
        <v>84</v>
      </c>
      <c r="DW1602" s="61"/>
      <c r="DX1602" s="61"/>
      <c r="DY1602" s="61"/>
      <c r="DZ1602" s="61">
        <v>82</v>
      </c>
      <c r="EA1602" s="61"/>
      <c r="EB1602" s="61"/>
      <c r="EC1602" s="61"/>
      <c r="ED1602" s="61"/>
      <c r="EE1602" s="61"/>
      <c r="EF1602" s="61"/>
      <c r="EG1602" s="61"/>
      <c r="EH1602" s="61"/>
      <c r="EI1602" s="61"/>
      <c r="EJ1602" s="61"/>
      <c r="EK1602" s="61"/>
      <c r="EL1602" s="61"/>
      <c r="EM1602" s="61"/>
      <c r="EN1602" s="61"/>
      <c r="EO1602" s="61"/>
      <c r="EP1602" s="61"/>
      <c r="EQ1602" s="61"/>
      <c r="ER1602" s="61"/>
      <c r="ES1602" s="61"/>
      <c r="ET1602" s="61"/>
      <c r="EU1602" s="61"/>
      <c r="EV1602" s="61"/>
      <c r="EW1602" s="61"/>
      <c r="EX1602" s="61"/>
      <c r="EY1602" s="61"/>
      <c r="EZ1602" s="61"/>
      <c r="FA1602" s="61"/>
      <c r="FB1602" s="61"/>
      <c r="FC1602" s="61"/>
      <c r="FD1602" s="61"/>
      <c r="FE1602" s="61"/>
      <c r="FF1602" s="61"/>
      <c r="FG1602" s="61"/>
      <c r="FH1602" s="61"/>
      <c r="FI1602" s="61"/>
      <c r="FJ1602" s="61"/>
      <c r="FK1602" s="61"/>
      <c r="FL1602" s="61"/>
      <c r="FM1602" s="61"/>
      <c r="FN1602" s="61"/>
      <c r="FO1602" s="61"/>
      <c r="FP1602" s="61"/>
      <c r="FQ1602" s="61"/>
      <c r="FR1602" s="61"/>
      <c r="FS1602" s="61"/>
      <c r="FT1602" s="61"/>
      <c r="FU1602" s="61"/>
      <c r="FV1602" s="61"/>
      <c r="FW1602" s="61"/>
      <c r="FX1602" s="61"/>
      <c r="FY1602" s="61"/>
      <c r="FZ1602" s="61"/>
      <c r="GA1602" s="61"/>
      <c r="GB1602" s="61"/>
      <c r="GC1602" s="61"/>
      <c r="GD1602" s="61"/>
      <c r="GE1602" s="61"/>
      <c r="GF1602" s="61"/>
      <c r="GG1602" s="61"/>
      <c r="GH1602" s="61"/>
      <c r="GI1602" s="61"/>
      <c r="GJ1602" s="61"/>
      <c r="GK1602" s="61"/>
      <c r="GL1602" s="61"/>
      <c r="GM1602" s="61"/>
      <c r="GN1602" s="61"/>
      <c r="GO1602" s="61"/>
      <c r="GP1602" s="61"/>
      <c r="GQ1602" s="61"/>
      <c r="GR1602" s="61"/>
      <c r="GS1602" s="61"/>
      <c r="GT1602" s="61"/>
      <c r="GU1602" s="61"/>
      <c r="GV1602" s="61"/>
      <c r="GW1602" s="61"/>
      <c r="GX1602" s="61"/>
      <c r="GY1602" s="61"/>
      <c r="GZ1602" s="61"/>
      <c r="IP1602" s="14">
        <v>92</v>
      </c>
      <c r="IQ1602" s="14">
        <v>92</v>
      </c>
      <c r="IS1602" s="14">
        <v>93</v>
      </c>
      <c r="IT1602" s="14">
        <v>93</v>
      </c>
      <c r="IU1602" s="14">
        <v>94</v>
      </c>
      <c r="IV1602" s="14">
        <v>87</v>
      </c>
      <c r="IW1602" s="14">
        <v>95</v>
      </c>
      <c r="IX1602" s="14">
        <v>95</v>
      </c>
      <c r="LX1602" s="14">
        <v>60</v>
      </c>
      <c r="LY1602" s="14">
        <v>56</v>
      </c>
      <c r="LZ1602" s="14">
        <v>84</v>
      </c>
      <c r="MA1602" s="14">
        <v>58</v>
      </c>
      <c r="MB1602" s="14">
        <v>73</v>
      </c>
      <c r="MF1602" s="14">
        <v>70</v>
      </c>
      <c r="PG1602" s="61">
        <v>20</v>
      </c>
      <c r="PH1602" s="61"/>
      <c r="PI1602" s="61"/>
      <c r="PJ1602" s="61">
        <v>20</v>
      </c>
      <c r="PK1602" s="61">
        <v>24</v>
      </c>
      <c r="PL1602" s="61"/>
      <c r="PM1602" s="61"/>
      <c r="PN1602" s="61"/>
      <c r="PO1602" s="61">
        <v>20</v>
      </c>
      <c r="PP1602" s="61"/>
      <c r="PQ1602" s="61"/>
      <c r="PR1602" s="61"/>
      <c r="PS1602" s="61"/>
      <c r="PT1602" s="61"/>
      <c r="PU1602" s="61"/>
      <c r="PV1602" s="61"/>
      <c r="PW1602" s="61"/>
      <c r="PX1602" s="61"/>
      <c r="PY1602" s="61"/>
      <c r="PZ1602" s="61"/>
      <c r="QA1602" s="61"/>
      <c r="QB1602" s="61"/>
      <c r="QC1602" s="61"/>
      <c r="QD1602" s="61"/>
      <c r="QE1602" s="61"/>
      <c r="QF1602" s="61"/>
      <c r="QG1602" s="61"/>
      <c r="QH1602" s="61"/>
      <c r="QI1602" s="61"/>
      <c r="QJ1602" s="61"/>
      <c r="QK1602" s="61"/>
      <c r="QL1602" s="61"/>
      <c r="QM1602" s="61"/>
      <c r="QN1602" s="61"/>
      <c r="QO1602" s="61"/>
      <c r="QP1602" s="61"/>
      <c r="QQ1602" s="61"/>
      <c r="QR1602" s="61"/>
      <c r="QS1602" s="61"/>
      <c r="QT1602" s="61"/>
      <c r="QU1602" s="61"/>
      <c r="QV1602" s="61"/>
      <c r="QW1602" s="61"/>
      <c r="QX1602" s="61"/>
      <c r="QY1602" s="61"/>
      <c r="QZ1602" s="61"/>
      <c r="RA1602" s="61"/>
      <c r="RB1602" s="61"/>
      <c r="RC1602" s="61"/>
      <c r="RD1602" s="61"/>
      <c r="RE1602" s="61"/>
      <c r="RF1602" s="61"/>
      <c r="RG1602" s="61"/>
      <c r="RH1602" s="61"/>
      <c r="RI1602" s="61"/>
      <c r="RJ1602" s="61"/>
      <c r="RK1602" s="61"/>
      <c r="RL1602" s="61"/>
      <c r="RM1602" s="61"/>
      <c r="RN1602" s="61"/>
      <c r="RO1602" s="61"/>
      <c r="RP1602" s="61"/>
      <c r="RQ1602" s="61"/>
      <c r="RR1602" s="61"/>
      <c r="RS1602" s="61"/>
      <c r="RT1602" s="61"/>
      <c r="RU1602" s="61"/>
      <c r="RV1602" s="61"/>
      <c r="RW1602" s="61"/>
      <c r="RX1602" s="61"/>
      <c r="RY1602" s="61"/>
      <c r="RZ1602" s="61"/>
      <c r="SA1602" s="61"/>
      <c r="SB1602" s="61"/>
      <c r="SC1602" s="61"/>
      <c r="SD1602" s="61"/>
      <c r="SE1602" s="61"/>
      <c r="SF1602" s="61"/>
      <c r="SG1602" s="61"/>
      <c r="SH1602" s="61"/>
      <c r="SI1602" s="61"/>
      <c r="SJ1602" s="61"/>
      <c r="SK1602" s="61"/>
      <c r="SL1602" s="61"/>
      <c r="SM1602" s="61"/>
      <c r="SN1602" s="61"/>
      <c r="SO1602" s="61"/>
      <c r="SP1602" s="14">
        <v>98.2</v>
      </c>
      <c r="SS1602" s="14">
        <v>98.8</v>
      </c>
      <c r="ST1602" s="14">
        <v>98.1</v>
      </c>
      <c r="SX1602" s="14">
        <v>98.1</v>
      </c>
      <c r="WQ1602" s="14">
        <v>0</v>
      </c>
      <c r="WR1602" s="14">
        <v>0</v>
      </c>
      <c r="WT1602" s="14">
        <v>0</v>
      </c>
      <c r="WU1602" s="14">
        <v>0</v>
      </c>
      <c r="WV1602" s="14">
        <v>0</v>
      </c>
      <c r="WW1602" s="14">
        <v>0</v>
      </c>
      <c r="WX1602" s="14">
        <v>1</v>
      </c>
      <c r="WY1602" s="14">
        <v>1</v>
      </c>
      <c r="ZY1602" s="61"/>
      <c r="ZZ1602" s="61"/>
      <c r="AAA1602" s="61"/>
      <c r="AAI1602" s="63"/>
      <c r="AAM1602" s="61"/>
      <c r="AAO1602" s="63"/>
      <c r="AAS1602" s="61"/>
      <c r="AAU1602" s="63"/>
      <c r="AAY1602" s="14">
        <v>31</v>
      </c>
      <c r="AAZ1602" s="14">
        <v>32</v>
      </c>
      <c r="ABM1602" s="61"/>
      <c r="ABN1602" s="61"/>
      <c r="ABR1602" s="14" t="s">
        <v>6604</v>
      </c>
      <c r="ABU1602" s="14">
        <v>138</v>
      </c>
      <c r="ABV1602" s="14">
        <v>138</v>
      </c>
      <c r="ABX1602" s="14">
        <v>3.5</v>
      </c>
      <c r="ABY1602" s="14">
        <v>3.5</v>
      </c>
      <c r="ACA1602" s="61">
        <v>95</v>
      </c>
      <c r="ACB1602" s="61">
        <v>92</v>
      </c>
      <c r="ACC1602" s="61"/>
      <c r="ACD1602" s="14">
        <v>8.4</v>
      </c>
      <c r="ACE1602" s="14">
        <v>9.3000000000000007</v>
      </c>
      <c r="ACG1602" s="14">
        <v>98</v>
      </c>
      <c r="ACH1602" s="14">
        <v>104</v>
      </c>
      <c r="ACI1602" s="14">
        <v>160</v>
      </c>
      <c r="ACJ1602" s="14">
        <v>109</v>
      </c>
      <c r="ACK1602" s="14">
        <v>167</v>
      </c>
      <c r="ACQ1602" s="14">
        <v>9</v>
      </c>
      <c r="ACR1602" s="14">
        <v>11</v>
      </c>
      <c r="ACT1602" s="14">
        <v>0.68</v>
      </c>
      <c r="ACU1602" s="14">
        <v>0.81</v>
      </c>
      <c r="ACW1602" s="14">
        <v>12</v>
      </c>
      <c r="ACX1602" s="14">
        <v>14</v>
      </c>
      <c r="ADP1602" s="14" t="s">
        <v>5851</v>
      </c>
      <c r="ADR1602" s="14">
        <v>1.6</v>
      </c>
      <c r="AEQ1602" s="14">
        <v>147</v>
      </c>
      <c r="AGK1602" s="61"/>
      <c r="AGM1602" s="63"/>
      <c r="AGQ1602" s="61"/>
      <c r="AGS1602" s="14">
        <v>1</v>
      </c>
      <c r="AGT1602" s="14">
        <v>0</v>
      </c>
      <c r="AGU1602" s="14">
        <v>1</v>
      </c>
      <c r="AGV1602" s="14">
        <v>0</v>
      </c>
      <c r="AGW1602" s="14">
        <v>0</v>
      </c>
      <c r="AGX1602" s="14">
        <v>0</v>
      </c>
      <c r="AGY1602" s="14">
        <v>1</v>
      </c>
      <c r="AGZ1602" s="14">
        <v>10</v>
      </c>
      <c r="AHA1602" s="14">
        <v>0</v>
      </c>
      <c r="AHB1602" s="14">
        <v>0</v>
      </c>
      <c r="AHC1602" s="14">
        <v>1</v>
      </c>
      <c r="AHD1602" s="14">
        <v>0</v>
      </c>
      <c r="AHE1602" s="14">
        <v>0</v>
      </c>
      <c r="AHF1602" s="14">
        <v>0</v>
      </c>
      <c r="AHH1602" s="14">
        <v>0</v>
      </c>
      <c r="AHI1602" s="14">
        <v>0</v>
      </c>
      <c r="AHK1602" s="14">
        <v>0</v>
      </c>
      <c r="AHL1602" s="14">
        <v>0</v>
      </c>
      <c r="AHM1602" s="14">
        <v>0</v>
      </c>
      <c r="AHN1602" s="14">
        <v>0</v>
      </c>
      <c r="AHO1602" s="14">
        <v>0</v>
      </c>
      <c r="AHP1602" s="14">
        <v>0</v>
      </c>
      <c r="AHQ1602" s="14">
        <v>0</v>
      </c>
      <c r="AHR1602" s="14">
        <f>AVERAGE(0,3,0)</f>
        <v>1</v>
      </c>
      <c r="AHT1602" s="61"/>
      <c r="AHV1602" s="63"/>
      <c r="AHZ1602" s="61"/>
      <c r="AIB1602" s="63"/>
      <c r="AIF1602" s="61"/>
      <c r="AIH1602" s="63"/>
      <c r="AIL1602" s="61"/>
      <c r="AIN1602" s="14">
        <v>0</v>
      </c>
      <c r="AIO1602" s="14">
        <v>0</v>
      </c>
      <c r="AIR1602" s="61"/>
      <c r="AIT1602" s="60"/>
      <c r="AIX1602" s="61"/>
      <c r="AJB1602" s="63"/>
      <c r="AJF1602" s="61"/>
      <c r="AJH1602" s="63"/>
      <c r="AJL1602" s="61"/>
      <c r="AJN1602" s="63"/>
    </row>
    <row r="1603" spans="1:951" s="14" customFormat="1">
      <c r="B1603" s="14">
        <v>3</v>
      </c>
      <c r="C1603" s="61">
        <v>1</v>
      </c>
      <c r="D1603" s="14" t="s">
        <v>9502</v>
      </c>
      <c r="F1603" s="63"/>
      <c r="O1603" s="61">
        <v>1</v>
      </c>
      <c r="P1603" s="61"/>
      <c r="Q1603" s="61"/>
      <c r="R1603" s="61"/>
      <c r="S1603" s="61"/>
      <c r="T1603" s="61"/>
      <c r="U1603" s="61"/>
      <c r="V1603" s="61"/>
      <c r="W1603" s="61"/>
      <c r="X1603" s="61"/>
      <c r="Y1603" s="61"/>
      <c r="Z1603" s="14">
        <v>0</v>
      </c>
      <c r="AA1603" s="14">
        <v>2</v>
      </c>
      <c r="AJ1603" s="14">
        <v>165</v>
      </c>
      <c r="AL1603" s="14">
        <v>155</v>
      </c>
      <c r="AN1603" s="14">
        <v>112</v>
      </c>
      <c r="AO1603" s="14">
        <v>161</v>
      </c>
      <c r="DR1603" s="61"/>
      <c r="DS1603" s="61">
        <v>88</v>
      </c>
      <c r="DT1603" s="61"/>
      <c r="DU1603" s="61">
        <v>77</v>
      </c>
      <c r="DV1603" s="61"/>
      <c r="DW1603" s="61">
        <v>58</v>
      </c>
      <c r="DX1603" s="61">
        <v>75</v>
      </c>
      <c r="DY1603" s="61"/>
      <c r="DZ1603" s="61"/>
      <c r="EA1603" s="61"/>
      <c r="EB1603" s="61"/>
      <c r="EC1603" s="61"/>
      <c r="ED1603" s="61"/>
      <c r="EE1603" s="61"/>
      <c r="EF1603" s="61"/>
      <c r="EG1603" s="61"/>
      <c r="EH1603" s="61"/>
      <c r="EI1603" s="61"/>
      <c r="EJ1603" s="61"/>
      <c r="EK1603" s="61"/>
      <c r="EL1603" s="61"/>
      <c r="EM1603" s="61"/>
      <c r="EN1603" s="61"/>
      <c r="EO1603" s="61"/>
      <c r="EP1603" s="61"/>
      <c r="EQ1603" s="61"/>
      <c r="ER1603" s="61"/>
      <c r="ES1603" s="61"/>
      <c r="ET1603" s="61"/>
      <c r="EU1603" s="61"/>
      <c r="EV1603" s="61"/>
      <c r="EW1603" s="61"/>
      <c r="EX1603" s="61"/>
      <c r="EY1603" s="61"/>
      <c r="EZ1603" s="61"/>
      <c r="FA1603" s="61"/>
      <c r="FB1603" s="61"/>
      <c r="FC1603" s="61"/>
      <c r="FD1603" s="61"/>
      <c r="FE1603" s="61"/>
      <c r="FF1603" s="61"/>
      <c r="FG1603" s="61"/>
      <c r="FH1603" s="61"/>
      <c r="FI1603" s="61"/>
      <c r="FJ1603" s="61"/>
      <c r="FK1603" s="61"/>
      <c r="FL1603" s="61"/>
      <c r="FM1603" s="61"/>
      <c r="FN1603" s="61"/>
      <c r="FO1603" s="61"/>
      <c r="FP1603" s="61"/>
      <c r="FQ1603" s="61"/>
      <c r="FR1603" s="61"/>
      <c r="FS1603" s="61"/>
      <c r="FT1603" s="61"/>
      <c r="FU1603" s="61"/>
      <c r="FV1603" s="61"/>
      <c r="FW1603" s="61"/>
      <c r="FX1603" s="61"/>
      <c r="FY1603" s="61"/>
      <c r="FZ1603" s="61"/>
      <c r="GA1603" s="61"/>
      <c r="GB1603" s="61"/>
      <c r="GC1603" s="61"/>
      <c r="GD1603" s="61"/>
      <c r="GE1603" s="61"/>
      <c r="GF1603" s="61"/>
      <c r="GG1603" s="61"/>
      <c r="GH1603" s="61"/>
      <c r="GI1603" s="61"/>
      <c r="GJ1603" s="61"/>
      <c r="GK1603" s="61"/>
      <c r="GL1603" s="61"/>
      <c r="GM1603" s="61"/>
      <c r="GN1603" s="61"/>
      <c r="GO1603" s="61"/>
      <c r="GP1603" s="61"/>
      <c r="GQ1603" s="61"/>
      <c r="GR1603" s="61"/>
      <c r="GS1603" s="61"/>
      <c r="GT1603" s="61"/>
      <c r="GU1603" s="61"/>
      <c r="GV1603" s="61"/>
      <c r="GW1603" s="61"/>
      <c r="GX1603" s="61"/>
      <c r="GY1603" s="61"/>
      <c r="GZ1603" s="61"/>
      <c r="IQ1603" s="14">
        <v>94</v>
      </c>
      <c r="IS1603" s="14">
        <v>94</v>
      </c>
      <c r="IV1603" s="14">
        <v>94</v>
      </c>
      <c r="LX1603" s="14">
        <v>80</v>
      </c>
      <c r="LY1603" s="14">
        <v>61</v>
      </c>
      <c r="MA1603" s="14">
        <v>53</v>
      </c>
      <c r="MB1603" s="14">
        <v>104</v>
      </c>
      <c r="MC1603" s="14">
        <v>74</v>
      </c>
      <c r="MD1603" s="14">
        <v>65</v>
      </c>
      <c r="ME1603" s="14">
        <v>60</v>
      </c>
      <c r="PG1603" s="61"/>
      <c r="PH1603" s="61">
        <v>20</v>
      </c>
      <c r="PI1603" s="61">
        <v>18</v>
      </c>
      <c r="PJ1603" s="61"/>
      <c r="PK1603" s="61"/>
      <c r="PL1603" s="61">
        <v>20</v>
      </c>
      <c r="PM1603" s="61">
        <v>20</v>
      </c>
      <c r="PN1603" s="61"/>
      <c r="PO1603" s="61"/>
      <c r="PP1603" s="61"/>
      <c r="PQ1603" s="61"/>
      <c r="PR1603" s="61"/>
      <c r="PS1603" s="61"/>
      <c r="PT1603" s="61"/>
      <c r="PU1603" s="61"/>
      <c r="PV1603" s="61"/>
      <c r="PW1603" s="61"/>
      <c r="PX1603" s="61"/>
      <c r="PY1603" s="61"/>
      <c r="PZ1603" s="61"/>
      <c r="QA1603" s="61"/>
      <c r="QB1603" s="61"/>
      <c r="QC1603" s="61"/>
      <c r="QD1603" s="61"/>
      <c r="QE1603" s="61"/>
      <c r="QF1603" s="61"/>
      <c r="QG1603" s="61"/>
      <c r="QH1603" s="61"/>
      <c r="QI1603" s="61"/>
      <c r="QJ1603" s="61"/>
      <c r="QK1603" s="61"/>
      <c r="QL1603" s="61"/>
      <c r="QM1603" s="61"/>
      <c r="QN1603" s="61"/>
      <c r="QO1603" s="61"/>
      <c r="QP1603" s="61"/>
      <c r="QQ1603" s="61"/>
      <c r="QR1603" s="61"/>
      <c r="QS1603" s="61"/>
      <c r="QT1603" s="61"/>
      <c r="QU1603" s="61"/>
      <c r="QV1603" s="61"/>
      <c r="QW1603" s="61"/>
      <c r="QX1603" s="61"/>
      <c r="QY1603" s="61"/>
      <c r="QZ1603" s="61"/>
      <c r="RA1603" s="61"/>
      <c r="RB1603" s="61"/>
      <c r="RC1603" s="61"/>
      <c r="RD1603" s="61"/>
      <c r="RE1603" s="61"/>
      <c r="RF1603" s="61"/>
      <c r="RG1603" s="61"/>
      <c r="RH1603" s="61"/>
      <c r="RI1603" s="61"/>
      <c r="RJ1603" s="61"/>
      <c r="RK1603" s="61"/>
      <c r="RL1603" s="61"/>
      <c r="RM1603" s="61"/>
      <c r="RN1603" s="61"/>
      <c r="RO1603" s="61"/>
      <c r="RP1603" s="61"/>
      <c r="RQ1603" s="61"/>
      <c r="RR1603" s="61"/>
      <c r="RS1603" s="61"/>
      <c r="RT1603" s="61"/>
      <c r="RU1603" s="61"/>
      <c r="RV1603" s="61"/>
      <c r="RW1603" s="61"/>
      <c r="RX1603" s="61"/>
      <c r="RY1603" s="61"/>
      <c r="RZ1603" s="61"/>
      <c r="SA1603" s="61"/>
      <c r="SB1603" s="61"/>
      <c r="SC1603" s="61"/>
      <c r="SD1603" s="61"/>
      <c r="SE1603" s="61"/>
      <c r="SF1603" s="61"/>
      <c r="SG1603" s="61"/>
      <c r="SH1603" s="61"/>
      <c r="SI1603" s="61"/>
      <c r="SJ1603" s="61"/>
      <c r="SK1603" s="61"/>
      <c r="SL1603" s="61"/>
      <c r="SM1603" s="61"/>
      <c r="SN1603" s="61"/>
      <c r="SO1603" s="61"/>
      <c r="SQ1603" s="14">
        <v>97.8</v>
      </c>
      <c r="SU1603" s="14">
        <v>98.8</v>
      </c>
      <c r="SV1603" s="14">
        <v>98.3</v>
      </c>
      <c r="WR1603" s="14">
        <v>1</v>
      </c>
      <c r="WT1603" s="14">
        <v>1</v>
      </c>
      <c r="WV1603" s="14">
        <v>1</v>
      </c>
      <c r="WX1603" s="14">
        <v>1</v>
      </c>
      <c r="ZY1603" s="61">
        <v>345</v>
      </c>
      <c r="ZZ1603" s="61"/>
      <c r="AAA1603" s="61"/>
      <c r="AAI1603" s="63"/>
      <c r="AAM1603" s="61"/>
      <c r="AAO1603" s="63"/>
      <c r="AAS1603" s="61"/>
      <c r="AAU1603" s="63"/>
      <c r="AAZ1603" s="14">
        <v>32</v>
      </c>
      <c r="ABM1603" s="61"/>
      <c r="ABN1603" s="61"/>
      <c r="ABV1603" s="14">
        <v>138</v>
      </c>
      <c r="ABX1603" s="14">
        <v>3.6</v>
      </c>
      <c r="ABY1603" s="14">
        <v>3.8</v>
      </c>
      <c r="ACA1603" s="61"/>
      <c r="ACB1603" s="61">
        <v>93</v>
      </c>
      <c r="ACC1603" s="61"/>
      <c r="ACE1603" s="14">
        <v>8.6</v>
      </c>
      <c r="ACG1603" s="14">
        <v>202</v>
      </c>
      <c r="ACH1603" s="14">
        <v>236</v>
      </c>
      <c r="ACI1603" s="14">
        <v>354</v>
      </c>
      <c r="ACJ1603" s="14">
        <v>371</v>
      </c>
      <c r="ACK1603" s="14">
        <v>237</v>
      </c>
      <c r="ACR1603" s="14">
        <v>21</v>
      </c>
      <c r="ACT1603" s="14">
        <v>0.73</v>
      </c>
      <c r="ACU1603" s="14">
        <v>0.93</v>
      </c>
      <c r="ACX1603" s="14">
        <v>13</v>
      </c>
      <c r="ADR1603" s="14">
        <v>1.9</v>
      </c>
      <c r="ADS1603" s="14">
        <v>2</v>
      </c>
      <c r="AGK1603" s="61"/>
      <c r="AGM1603" s="63"/>
      <c r="AGQ1603" s="61"/>
      <c r="AGS1603" s="14">
        <v>1</v>
      </c>
      <c r="AGT1603" s="14">
        <v>0</v>
      </c>
      <c r="AGU1603" s="14">
        <v>1</v>
      </c>
      <c r="AGV1603" s="14">
        <v>0</v>
      </c>
      <c r="AGW1603" s="14">
        <v>0</v>
      </c>
      <c r="AGX1603" s="14">
        <v>0</v>
      </c>
      <c r="AGY1603" s="14">
        <v>0</v>
      </c>
      <c r="AGZ1603" s="14">
        <v>7</v>
      </c>
      <c r="AHA1603" s="14">
        <v>0</v>
      </c>
      <c r="AHB1603" s="14">
        <v>0</v>
      </c>
      <c r="AHC1603" s="14">
        <v>1</v>
      </c>
      <c r="AHD1603" s="14">
        <v>0</v>
      </c>
      <c r="AHE1603" s="14">
        <v>0</v>
      </c>
      <c r="AHF1603" s="14">
        <v>0</v>
      </c>
      <c r="AHH1603" s="14">
        <v>0</v>
      </c>
      <c r="AHI1603" s="14">
        <v>0</v>
      </c>
      <c r="AHK1603" s="14">
        <v>0</v>
      </c>
      <c r="AHL1603" s="14">
        <v>0</v>
      </c>
      <c r="AHM1603" s="14">
        <v>0</v>
      </c>
      <c r="AHN1603" s="14">
        <v>0</v>
      </c>
      <c r="AHO1603" s="14">
        <v>0</v>
      </c>
      <c r="AHP1603" s="14">
        <v>0</v>
      </c>
      <c r="AHQ1603" s="14">
        <v>0</v>
      </c>
      <c r="AHR1603" s="14">
        <v>0</v>
      </c>
      <c r="AHT1603" s="61"/>
      <c r="AHV1603" s="63"/>
      <c r="AHZ1603" s="61"/>
      <c r="AIB1603" s="63"/>
      <c r="AIF1603" s="61"/>
      <c r="AIH1603" s="63"/>
      <c r="AIL1603" s="61"/>
      <c r="AIN1603" s="14">
        <v>0</v>
      </c>
      <c r="AIO1603" s="14">
        <v>0</v>
      </c>
      <c r="AIR1603" s="61"/>
      <c r="AIT1603" s="60"/>
      <c r="AIX1603" s="61"/>
      <c r="AJB1603" s="63"/>
      <c r="AJF1603" s="61"/>
      <c r="AJH1603" s="63"/>
      <c r="AJL1603" s="61"/>
      <c r="AJN1603" s="63"/>
    </row>
    <row r="1604" spans="1:951" s="14" customFormat="1">
      <c r="B1604" s="14">
        <v>4</v>
      </c>
      <c r="C1604" s="61">
        <v>1</v>
      </c>
      <c r="D1604" s="14" t="s">
        <v>6191</v>
      </c>
      <c r="F1604" s="63"/>
      <c r="O1604" s="61">
        <v>1</v>
      </c>
      <c r="P1604" s="61"/>
      <c r="Q1604" s="61"/>
      <c r="R1604" s="61"/>
      <c r="S1604" s="61"/>
      <c r="T1604" s="61"/>
      <c r="U1604" s="61"/>
      <c r="V1604" s="61"/>
      <c r="W1604" s="61"/>
      <c r="X1604" s="61"/>
      <c r="Y1604" s="61"/>
      <c r="Z1604" s="14">
        <v>0</v>
      </c>
      <c r="AA1604" s="14">
        <v>2</v>
      </c>
      <c r="AB1604" s="14" t="s">
        <v>9737</v>
      </c>
      <c r="AI1604" s="14">
        <v>136</v>
      </c>
      <c r="AJ1604" s="14">
        <v>128</v>
      </c>
      <c r="AK1604" s="14">
        <v>128</v>
      </c>
      <c r="AL1604" s="14">
        <v>128</v>
      </c>
      <c r="AM1604" s="14">
        <v>128</v>
      </c>
      <c r="AN1604" s="14">
        <v>120</v>
      </c>
      <c r="AO1604" s="14">
        <v>102</v>
      </c>
      <c r="AP1604" s="14">
        <v>117</v>
      </c>
      <c r="AR1604" s="14">
        <v>110</v>
      </c>
      <c r="AT1604" s="14">
        <v>112</v>
      </c>
      <c r="DR1604" s="61">
        <v>83</v>
      </c>
      <c r="DS1604" s="61">
        <v>74</v>
      </c>
      <c r="DT1604" s="61">
        <v>74</v>
      </c>
      <c r="DU1604" s="61">
        <v>74</v>
      </c>
      <c r="DV1604" s="61">
        <v>74</v>
      </c>
      <c r="DW1604" s="61">
        <v>83</v>
      </c>
      <c r="DX1604" s="61">
        <v>70</v>
      </c>
      <c r="DY1604" s="61">
        <v>70</v>
      </c>
      <c r="DZ1604" s="61"/>
      <c r="EA1604" s="61">
        <v>73</v>
      </c>
      <c r="EB1604" s="61"/>
      <c r="EC1604" s="61">
        <v>74</v>
      </c>
      <c r="ED1604" s="61"/>
      <c r="EE1604" s="61"/>
      <c r="EF1604" s="61"/>
      <c r="EG1604" s="61"/>
      <c r="EH1604" s="61"/>
      <c r="EI1604" s="61"/>
      <c r="EJ1604" s="61"/>
      <c r="EK1604" s="61"/>
      <c r="EL1604" s="61"/>
      <c r="EM1604" s="61"/>
      <c r="EN1604" s="61"/>
      <c r="EO1604" s="61"/>
      <c r="EP1604" s="61"/>
      <c r="EQ1604" s="61"/>
      <c r="ER1604" s="61"/>
      <c r="ES1604" s="61"/>
      <c r="ET1604" s="61"/>
      <c r="EU1604" s="61"/>
      <c r="EV1604" s="61"/>
      <c r="EW1604" s="61"/>
      <c r="EX1604" s="61"/>
      <c r="EY1604" s="61"/>
      <c r="EZ1604" s="61"/>
      <c r="FA1604" s="61"/>
      <c r="FB1604" s="61"/>
      <c r="FC1604" s="61"/>
      <c r="FD1604" s="61"/>
      <c r="FE1604" s="61"/>
      <c r="FF1604" s="61"/>
      <c r="FG1604" s="61"/>
      <c r="FH1604" s="61"/>
      <c r="FI1604" s="61"/>
      <c r="FJ1604" s="61"/>
      <c r="FK1604" s="61"/>
      <c r="FL1604" s="61"/>
      <c r="FM1604" s="61"/>
      <c r="FN1604" s="61"/>
      <c r="FO1604" s="61"/>
      <c r="FP1604" s="61"/>
      <c r="FQ1604" s="61"/>
      <c r="FR1604" s="61"/>
      <c r="FS1604" s="61"/>
      <c r="FT1604" s="61"/>
      <c r="FU1604" s="61"/>
      <c r="FV1604" s="61"/>
      <c r="FW1604" s="61"/>
      <c r="FX1604" s="61"/>
      <c r="FY1604" s="61"/>
      <c r="FZ1604" s="61"/>
      <c r="GA1604" s="61"/>
      <c r="GB1604" s="61"/>
      <c r="GC1604" s="61"/>
      <c r="GD1604" s="61"/>
      <c r="GE1604" s="61"/>
      <c r="GF1604" s="61"/>
      <c r="GG1604" s="61"/>
      <c r="GH1604" s="61"/>
      <c r="GI1604" s="61"/>
      <c r="GJ1604" s="61"/>
      <c r="GK1604" s="61"/>
      <c r="GL1604" s="61"/>
      <c r="GM1604" s="61"/>
      <c r="GN1604" s="61"/>
      <c r="GO1604" s="61"/>
      <c r="GP1604" s="61"/>
      <c r="GQ1604" s="61"/>
      <c r="GR1604" s="61"/>
      <c r="GS1604" s="61"/>
      <c r="GT1604" s="61"/>
      <c r="GU1604" s="61"/>
      <c r="GV1604" s="61"/>
      <c r="GW1604" s="61"/>
      <c r="GX1604" s="61"/>
      <c r="GY1604" s="61"/>
      <c r="GZ1604" s="61"/>
      <c r="IP1604" s="14">
        <v>94</v>
      </c>
      <c r="IT1604" s="14">
        <v>92</v>
      </c>
      <c r="IY1604" s="14">
        <v>96</v>
      </c>
      <c r="JA1604" s="14">
        <v>96</v>
      </c>
      <c r="LX1604" s="14">
        <v>66</v>
      </c>
      <c r="LY1604" s="14">
        <v>52</v>
      </c>
      <c r="MB1604" s="14">
        <v>84</v>
      </c>
      <c r="MC1604" s="14">
        <v>77</v>
      </c>
      <c r="MD1604" s="14">
        <v>73</v>
      </c>
      <c r="ME1604" s="14">
        <v>87</v>
      </c>
      <c r="MF1604" s="14">
        <v>87</v>
      </c>
      <c r="MG1604" s="14">
        <v>55</v>
      </c>
      <c r="MH1604" s="14">
        <v>74</v>
      </c>
      <c r="MI1604" s="14">
        <v>82</v>
      </c>
      <c r="PG1604" s="61">
        <v>20</v>
      </c>
      <c r="PH1604" s="61"/>
      <c r="PI1604" s="61"/>
      <c r="PJ1604" s="61"/>
      <c r="PK1604" s="61">
        <v>16</v>
      </c>
      <c r="PL1604" s="61"/>
      <c r="PM1604" s="61"/>
      <c r="PN1604" s="61"/>
      <c r="PO1604" s="61">
        <v>17</v>
      </c>
      <c r="PP1604" s="61">
        <v>18</v>
      </c>
      <c r="PQ1604" s="61"/>
      <c r="PR1604" s="61">
        <v>18</v>
      </c>
      <c r="PS1604" s="61"/>
      <c r="PT1604" s="61"/>
      <c r="PU1604" s="61"/>
      <c r="PV1604" s="61"/>
      <c r="PW1604" s="61"/>
      <c r="PX1604" s="61"/>
      <c r="PY1604" s="61"/>
      <c r="PZ1604" s="61"/>
      <c r="QA1604" s="61"/>
      <c r="QB1604" s="61"/>
      <c r="QC1604" s="61"/>
      <c r="QD1604" s="61"/>
      <c r="QE1604" s="61"/>
      <c r="QF1604" s="61"/>
      <c r="QG1604" s="61"/>
      <c r="QH1604" s="61"/>
      <c r="QI1604" s="61"/>
      <c r="QJ1604" s="61"/>
      <c r="QK1604" s="61"/>
      <c r="QL1604" s="61"/>
      <c r="QM1604" s="61"/>
      <c r="QN1604" s="61"/>
      <c r="QO1604" s="61"/>
      <c r="QP1604" s="61"/>
      <c r="QQ1604" s="61"/>
      <c r="QR1604" s="61"/>
      <c r="QS1604" s="61"/>
      <c r="QT1604" s="61"/>
      <c r="QU1604" s="61"/>
      <c r="QV1604" s="61"/>
      <c r="QW1604" s="61"/>
      <c r="QX1604" s="61"/>
      <c r="QY1604" s="61"/>
      <c r="QZ1604" s="61"/>
      <c r="RA1604" s="61"/>
      <c r="RB1604" s="61"/>
      <c r="RC1604" s="61"/>
      <c r="RD1604" s="61"/>
      <c r="RE1604" s="61"/>
      <c r="RF1604" s="61"/>
      <c r="RG1604" s="61"/>
      <c r="RH1604" s="61"/>
      <c r="RI1604" s="61"/>
      <c r="RJ1604" s="61"/>
      <c r="RK1604" s="61"/>
      <c r="RL1604" s="61"/>
      <c r="RM1604" s="61"/>
      <c r="RN1604" s="61"/>
      <c r="RO1604" s="61"/>
      <c r="RP1604" s="61"/>
      <c r="RQ1604" s="61"/>
      <c r="RR1604" s="61"/>
      <c r="RS1604" s="61"/>
      <c r="RT1604" s="61"/>
      <c r="RU1604" s="61"/>
      <c r="RV1604" s="61"/>
      <c r="RW1604" s="61"/>
      <c r="RX1604" s="61"/>
      <c r="RY1604" s="61"/>
      <c r="RZ1604" s="61"/>
      <c r="SA1604" s="61"/>
      <c r="SB1604" s="61"/>
      <c r="SC1604" s="61"/>
      <c r="SD1604" s="61"/>
      <c r="SE1604" s="61"/>
      <c r="SF1604" s="61"/>
      <c r="SG1604" s="61"/>
      <c r="SH1604" s="61"/>
      <c r="SI1604" s="61"/>
      <c r="SJ1604" s="61"/>
      <c r="SK1604" s="61"/>
      <c r="SL1604" s="61"/>
      <c r="SM1604" s="61"/>
      <c r="SN1604" s="61"/>
      <c r="SO1604" s="61"/>
      <c r="SP1604" s="14">
        <v>97.5</v>
      </c>
      <c r="ST1604" s="14">
        <v>98</v>
      </c>
      <c r="SY1604" s="14">
        <v>98.7</v>
      </c>
      <c r="TA1604" s="14">
        <v>98.4</v>
      </c>
      <c r="WQ1604" s="14">
        <v>0</v>
      </c>
      <c r="WU1604" s="14">
        <v>0</v>
      </c>
      <c r="WZ1604" s="14">
        <v>0</v>
      </c>
      <c r="XB1604" s="14">
        <v>0</v>
      </c>
      <c r="ZY1604" s="61">
        <v>342</v>
      </c>
      <c r="ZZ1604" s="61"/>
      <c r="AAA1604" s="61"/>
      <c r="AAI1604" s="63"/>
      <c r="AAM1604" s="61"/>
      <c r="AAO1604" s="63"/>
      <c r="AAS1604" s="61"/>
      <c r="AAU1604" s="63"/>
      <c r="ABA1604" s="14">
        <v>32</v>
      </c>
      <c r="ABM1604" s="61"/>
      <c r="ABN1604" s="61"/>
      <c r="ABW1604" s="14">
        <v>138</v>
      </c>
      <c r="ABY1604" s="14">
        <v>4.0999999999999996</v>
      </c>
      <c r="ABZ1604" s="14">
        <v>4.0999999999999996</v>
      </c>
      <c r="ACA1604" s="61"/>
      <c r="ACB1604" s="61"/>
      <c r="ACC1604" s="61">
        <v>95</v>
      </c>
      <c r="ACF1604" s="14">
        <v>8.8000000000000007</v>
      </c>
      <c r="ACG1604" s="14">
        <v>246</v>
      </c>
      <c r="ACH1604" s="14">
        <v>259</v>
      </c>
      <c r="ACI1604" s="14">
        <v>188</v>
      </c>
      <c r="ACJ1604" s="14">
        <v>401</v>
      </c>
      <c r="ACK1604" s="14">
        <v>366</v>
      </c>
      <c r="ACS1604" s="14">
        <v>19</v>
      </c>
      <c r="ACU1604" s="14">
        <v>0.68</v>
      </c>
      <c r="ACV1604" s="14">
        <v>0.72</v>
      </c>
      <c r="ACY1604" s="14">
        <v>11</v>
      </c>
      <c r="ADS1604" s="14">
        <v>2</v>
      </c>
      <c r="ADT1604" s="14">
        <v>2</v>
      </c>
      <c r="AGK1604" s="61"/>
      <c r="AGM1604" s="63"/>
      <c r="AGQ1604" s="61"/>
      <c r="AGS1604" s="14">
        <v>1</v>
      </c>
      <c r="AGT1604" s="14">
        <v>1</v>
      </c>
      <c r="AGU1604" s="14">
        <v>1</v>
      </c>
      <c r="AGV1604" s="14">
        <v>0</v>
      </c>
      <c r="AGW1604" s="14">
        <v>0</v>
      </c>
      <c r="AGX1604" s="14">
        <v>0</v>
      </c>
      <c r="AGY1604" s="14">
        <v>0</v>
      </c>
      <c r="AGZ1604" s="14">
        <v>8</v>
      </c>
      <c r="AHA1604" s="14">
        <v>0</v>
      </c>
      <c r="AHB1604" s="14">
        <v>0</v>
      </c>
      <c r="AHC1604" s="14">
        <v>1</v>
      </c>
      <c r="AHD1604" s="14">
        <v>0</v>
      </c>
      <c r="AHE1604" s="14">
        <v>0</v>
      </c>
      <c r="AHF1604" s="14">
        <v>0</v>
      </c>
      <c r="AHH1604" s="14">
        <v>0</v>
      </c>
      <c r="AHI1604" s="14">
        <v>0</v>
      </c>
      <c r="AHK1604" s="14">
        <v>0</v>
      </c>
      <c r="AHL1604" s="14">
        <v>0</v>
      </c>
      <c r="AHM1604" s="14">
        <v>0</v>
      </c>
      <c r="AHN1604" s="14">
        <v>0</v>
      </c>
      <c r="AHO1604" s="14">
        <v>0</v>
      </c>
      <c r="AHP1604" s="14">
        <v>0</v>
      </c>
      <c r="AHQ1604" s="14">
        <v>0</v>
      </c>
      <c r="AHR1604" s="14">
        <v>0</v>
      </c>
      <c r="AHT1604" s="61"/>
      <c r="AHV1604" s="63"/>
      <c r="AHZ1604" s="61"/>
      <c r="AIB1604" s="63"/>
      <c r="AIF1604" s="61"/>
      <c r="AIH1604" s="63"/>
      <c r="AIL1604" s="61"/>
      <c r="AIN1604" s="14">
        <v>0</v>
      </c>
      <c r="AIO1604" s="14">
        <v>0</v>
      </c>
      <c r="AIR1604" s="61"/>
      <c r="AIT1604" s="60"/>
      <c r="AIX1604" s="61"/>
      <c r="AJB1604" s="63"/>
      <c r="AJF1604" s="61"/>
      <c r="AJH1604" s="63"/>
      <c r="AJL1604" s="61"/>
      <c r="AJN1604" s="63"/>
    </row>
    <row r="1605" spans="1:951" s="31" customFormat="1">
      <c r="B1605" s="31">
        <v>5</v>
      </c>
      <c r="C1605" s="31">
        <v>0</v>
      </c>
      <c r="F1605" s="82"/>
      <c r="G1605" s="83"/>
      <c r="Z1605" s="31">
        <v>0</v>
      </c>
      <c r="AA1605" s="31">
        <v>2</v>
      </c>
      <c r="AB1605" s="83"/>
      <c r="AJ1605" s="31">
        <v>146</v>
      </c>
      <c r="AK1605" s="31">
        <v>162</v>
      </c>
      <c r="DS1605" s="31">
        <v>75</v>
      </c>
      <c r="DT1605" s="31">
        <v>76</v>
      </c>
      <c r="IQ1605" s="31">
        <v>95</v>
      </c>
      <c r="IR1605" s="31">
        <v>94</v>
      </c>
      <c r="LY1605" s="31">
        <v>60</v>
      </c>
      <c r="LZ1605" s="31">
        <v>71</v>
      </c>
      <c r="MA1605" s="31">
        <v>71</v>
      </c>
      <c r="PG1605" s="31">
        <v>18</v>
      </c>
      <c r="PH1605" s="31">
        <v>18</v>
      </c>
      <c r="PJ1605" s="31">
        <v>17</v>
      </c>
      <c r="SQ1605" s="31">
        <v>98</v>
      </c>
      <c r="SR1605" s="31">
        <v>98.1</v>
      </c>
      <c r="WR1605" s="31">
        <v>0</v>
      </c>
      <c r="WS1605" s="31">
        <v>0</v>
      </c>
      <c r="ZY1605" s="31">
        <v>344</v>
      </c>
      <c r="AAI1605" s="82"/>
      <c r="AAJ1605" s="83"/>
      <c r="AAO1605" s="82"/>
      <c r="AAP1605" s="83"/>
      <c r="AAU1605" s="82"/>
      <c r="AAV1605" s="83"/>
      <c r="ABC1605" s="31">
        <v>12.9</v>
      </c>
      <c r="ABF1605" s="31">
        <v>39.4</v>
      </c>
      <c r="ABN1605" s="31">
        <v>12.83</v>
      </c>
      <c r="ABP1605" s="31">
        <v>381</v>
      </c>
      <c r="ABX1605" s="31">
        <v>4.2</v>
      </c>
      <c r="ACG1605" s="31">
        <v>237</v>
      </c>
      <c r="ACH1605" s="31">
        <v>263</v>
      </c>
      <c r="ACT1605" s="31">
        <v>0.69</v>
      </c>
      <c r="ADR1605" s="31">
        <v>2.2999999999999998</v>
      </c>
      <c r="AGM1605" s="82"/>
      <c r="AGN1605" s="83"/>
      <c r="AGS1605" s="31">
        <v>0</v>
      </c>
      <c r="AGT1605" s="31">
        <v>0</v>
      </c>
      <c r="AGU1605" s="31">
        <v>0</v>
      </c>
      <c r="AGV1605" s="31">
        <v>0</v>
      </c>
      <c r="AGW1605" s="31">
        <v>0</v>
      </c>
      <c r="AGX1605" s="31">
        <v>0</v>
      </c>
      <c r="AGY1605" s="31">
        <v>0</v>
      </c>
      <c r="AGZ1605" s="31">
        <v>6</v>
      </c>
      <c r="AHA1605" s="31">
        <v>0</v>
      </c>
      <c r="AHB1605" s="31">
        <v>0</v>
      </c>
      <c r="AHC1605" s="31">
        <v>1</v>
      </c>
      <c r="AHD1605" s="31">
        <v>0</v>
      </c>
      <c r="AHE1605" s="31">
        <v>0</v>
      </c>
      <c r="AHF1605" s="31">
        <v>0</v>
      </c>
      <c r="AHH1605" s="31">
        <v>0</v>
      </c>
      <c r="AHI1605" s="31">
        <v>0</v>
      </c>
      <c r="AHK1605" s="31">
        <v>0</v>
      </c>
      <c r="AHL1605" s="31">
        <v>0</v>
      </c>
      <c r="AHM1605" s="31">
        <v>0</v>
      </c>
      <c r="AHN1605" s="31">
        <v>0</v>
      </c>
      <c r="AHO1605" s="31">
        <v>0</v>
      </c>
      <c r="AHP1605" s="31">
        <v>0</v>
      </c>
      <c r="AHQ1605" s="31">
        <v>0</v>
      </c>
      <c r="AHR1605" s="31">
        <v>0</v>
      </c>
      <c r="AHV1605" s="82"/>
      <c r="AHW1605" s="83"/>
      <c r="AIB1605" s="82"/>
      <c r="AIC1605" s="83"/>
      <c r="AIH1605" s="82"/>
      <c r="AII1605" s="83"/>
      <c r="AIN1605" s="31">
        <v>0</v>
      </c>
      <c r="AIO1605" s="31">
        <v>0</v>
      </c>
      <c r="AIT1605" s="84"/>
      <c r="AIU1605" s="83"/>
      <c r="AJB1605" s="82"/>
      <c r="AJC1605" s="83"/>
      <c r="AJH1605" s="82"/>
      <c r="AJI1605" s="83"/>
      <c r="AJN1605" s="82"/>
      <c r="AJO1605" s="83"/>
    </row>
    <row r="1606" spans="1:951" s="1" customFormat="1">
      <c r="A1606" s="1">
        <v>334</v>
      </c>
      <c r="B1606" s="1">
        <v>1</v>
      </c>
      <c r="C1606" s="1">
        <v>1</v>
      </c>
      <c r="D1606" s="1" t="s">
        <v>9738</v>
      </c>
      <c r="O1606" s="1">
        <v>1</v>
      </c>
      <c r="Z1606" s="1">
        <v>0</v>
      </c>
      <c r="AA1606" s="1">
        <v>1</v>
      </c>
      <c r="AC1606" s="1">
        <v>0</v>
      </c>
      <c r="AE1606" s="1">
        <v>0</v>
      </c>
      <c r="AG1606" s="1">
        <v>0</v>
      </c>
      <c r="AI1606" s="1">
        <v>162</v>
      </c>
      <c r="DR1606" s="1">
        <v>80</v>
      </c>
      <c r="HA1606" s="1">
        <v>2</v>
      </c>
      <c r="HT1606" s="1">
        <v>0</v>
      </c>
      <c r="IP1606" s="1">
        <v>91</v>
      </c>
      <c r="IQ1606" s="1">
        <v>98</v>
      </c>
      <c r="LX1606" s="1">
        <v>70</v>
      </c>
      <c r="PG1606" s="1">
        <v>28</v>
      </c>
      <c r="SP1606" s="1">
        <v>97.8</v>
      </c>
      <c r="VX1606" s="1">
        <v>1</v>
      </c>
      <c r="WQ1606" s="1">
        <v>1</v>
      </c>
      <c r="WR1606" s="1">
        <v>1</v>
      </c>
      <c r="AGS1606" s="1">
        <v>0</v>
      </c>
      <c r="AGT1606" s="1">
        <v>0</v>
      </c>
      <c r="AGU1606" s="1">
        <v>0</v>
      </c>
      <c r="AGV1606" s="1">
        <v>0</v>
      </c>
      <c r="AGW1606" s="1">
        <v>1</v>
      </c>
      <c r="AGX1606" s="1">
        <v>1</v>
      </c>
      <c r="AGY1606" s="1">
        <v>0</v>
      </c>
      <c r="AGZ1606" s="1">
        <v>0</v>
      </c>
      <c r="AHA1606" s="1">
        <v>0</v>
      </c>
      <c r="AHB1606" s="1">
        <v>0</v>
      </c>
      <c r="AHC1606" s="1">
        <v>1</v>
      </c>
      <c r="AHD1606" s="1">
        <v>0</v>
      </c>
      <c r="AHE1606" s="1">
        <v>0</v>
      </c>
      <c r="AHF1606" s="1">
        <v>0</v>
      </c>
      <c r="AHH1606" s="1">
        <v>0</v>
      </c>
      <c r="AHI1606" s="1">
        <v>0</v>
      </c>
      <c r="AHK1606" s="1">
        <v>0</v>
      </c>
      <c r="AHL1606" s="1">
        <v>0</v>
      </c>
      <c r="AHM1606" s="1">
        <v>0</v>
      </c>
      <c r="AHN1606" s="1">
        <v>0</v>
      </c>
      <c r="AHO1606" s="1">
        <v>0</v>
      </c>
      <c r="AHP1606" s="1">
        <v>0</v>
      </c>
      <c r="AHQ1606" s="1">
        <v>0</v>
      </c>
      <c r="AHR1606" s="1">
        <v>0</v>
      </c>
      <c r="AIM1606" s="1">
        <v>0</v>
      </c>
      <c r="AIN1606" s="1">
        <v>0</v>
      </c>
      <c r="AIO1606" s="1">
        <v>0</v>
      </c>
      <c r="AIP1606" s="1">
        <v>1</v>
      </c>
      <c r="AIQ1606" s="1">
        <v>1</v>
      </c>
      <c r="AIR1606" s="1">
        <v>1</v>
      </c>
      <c r="AIS1606" s="1">
        <v>1</v>
      </c>
      <c r="AIT1606" s="3">
        <v>1</v>
      </c>
      <c r="AIV1606" s="1">
        <v>0</v>
      </c>
      <c r="AIW1606" s="1">
        <v>0</v>
      </c>
      <c r="AIX1606" s="1">
        <v>40</v>
      </c>
    </row>
    <row r="1607" spans="1:951" s="1" customFormat="1">
      <c r="B1607" s="1">
        <v>2</v>
      </c>
      <c r="C1607" s="1">
        <v>0</v>
      </c>
      <c r="Z1607" s="1">
        <v>0</v>
      </c>
      <c r="AA1607" s="1">
        <v>2</v>
      </c>
      <c r="AB1607" s="1" t="s">
        <v>9739</v>
      </c>
      <c r="AE1607" s="1">
        <v>0</v>
      </c>
      <c r="AG1607" s="1">
        <v>0</v>
      </c>
      <c r="AI1607" s="1">
        <v>118</v>
      </c>
      <c r="AJ1607" s="1">
        <v>146</v>
      </c>
      <c r="DR1607" s="1">
        <v>58</v>
      </c>
      <c r="DS1607" s="1">
        <v>70</v>
      </c>
      <c r="HA1607" s="1">
        <v>2</v>
      </c>
      <c r="HB1607" s="1">
        <v>2</v>
      </c>
      <c r="HT1607" s="1">
        <v>0</v>
      </c>
      <c r="HU1607" s="1">
        <v>0</v>
      </c>
      <c r="IP1607" s="1">
        <v>96</v>
      </c>
      <c r="IQ1607" s="1">
        <v>95</v>
      </c>
      <c r="LX1607" s="1">
        <v>92</v>
      </c>
      <c r="LY1607" s="1">
        <v>80</v>
      </c>
      <c r="PG1607" s="1">
        <v>22</v>
      </c>
      <c r="PH1607" s="1">
        <v>20</v>
      </c>
      <c r="SP1607" s="1">
        <v>97.9</v>
      </c>
      <c r="SQ1607" s="1">
        <v>98.2</v>
      </c>
      <c r="VX1607" s="1">
        <v>1</v>
      </c>
      <c r="VY1607" s="1">
        <v>1</v>
      </c>
      <c r="WQ1607" s="1">
        <v>1</v>
      </c>
      <c r="WR1607" s="1">
        <v>1</v>
      </c>
      <c r="AGS1607" s="1">
        <v>0</v>
      </c>
      <c r="AGT1607" s="1">
        <v>0</v>
      </c>
      <c r="AGU1607" s="1">
        <v>0</v>
      </c>
      <c r="AGV1607" s="1">
        <v>0</v>
      </c>
      <c r="AGW1607" s="1">
        <v>1</v>
      </c>
      <c r="AGX1607" s="1">
        <v>1</v>
      </c>
      <c r="AGY1607" s="1">
        <v>0</v>
      </c>
      <c r="AGZ1607" s="1">
        <v>0</v>
      </c>
      <c r="AHA1607" s="1">
        <v>0</v>
      </c>
      <c r="AHB1607" s="1">
        <v>0</v>
      </c>
      <c r="AHC1607" s="1">
        <v>1</v>
      </c>
      <c r="AHD1607" s="1">
        <v>0</v>
      </c>
      <c r="AHE1607" s="1">
        <v>0</v>
      </c>
      <c r="AHF1607" s="1">
        <v>0</v>
      </c>
      <c r="AHH1607" s="1">
        <v>0</v>
      </c>
      <c r="AHI1607" s="1">
        <v>0</v>
      </c>
      <c r="AHK1607" s="1">
        <v>0</v>
      </c>
      <c r="AHL1607" s="1">
        <v>0</v>
      </c>
      <c r="AHM1607" s="1">
        <v>0</v>
      </c>
      <c r="AHN1607" s="1">
        <v>0</v>
      </c>
      <c r="AHO1607" s="1">
        <v>0</v>
      </c>
      <c r="AHP1607" s="1">
        <v>0</v>
      </c>
      <c r="AHQ1607" s="1">
        <v>0</v>
      </c>
      <c r="AHR1607" s="1">
        <v>0</v>
      </c>
      <c r="AIM1607" s="1">
        <v>0</v>
      </c>
      <c r="AIN1607" s="1">
        <v>0</v>
      </c>
      <c r="AIO1607" s="1">
        <v>0</v>
      </c>
      <c r="AIT1607" s="3">
        <v>2</v>
      </c>
      <c r="AIV1607" s="1">
        <v>0</v>
      </c>
      <c r="AIW1607" s="1">
        <v>0</v>
      </c>
      <c r="AIX1607" s="1">
        <v>31</v>
      </c>
      <c r="AIY1607" s="1">
        <v>30</v>
      </c>
    </row>
    <row r="1608" spans="1:951" s="18" customFormat="1" ht="15" customHeight="1">
      <c r="B1608" s="18">
        <v>3</v>
      </c>
      <c r="C1608" s="18">
        <v>0</v>
      </c>
      <c r="Z1608" s="18">
        <v>0</v>
      </c>
      <c r="AA1608" s="18">
        <v>2</v>
      </c>
      <c r="AB1608" s="18" t="s">
        <v>9740</v>
      </c>
      <c r="AC1608" s="18">
        <v>0</v>
      </c>
      <c r="AE1608" s="18">
        <v>0</v>
      </c>
      <c r="AG1608" s="18">
        <v>0</v>
      </c>
      <c r="AI1608" s="18">
        <v>118</v>
      </c>
      <c r="DR1608" s="18">
        <v>70</v>
      </c>
      <c r="HA1608" s="18">
        <v>2</v>
      </c>
      <c r="HT1608" s="18">
        <v>0</v>
      </c>
      <c r="IP1608" s="18">
        <v>96</v>
      </c>
      <c r="LX1608" s="18">
        <v>82</v>
      </c>
      <c r="PG1608" s="18">
        <v>22</v>
      </c>
      <c r="SP1608" s="18">
        <v>98.8</v>
      </c>
      <c r="VX1608" s="18">
        <v>1</v>
      </c>
      <c r="WQ1608" s="18">
        <v>1</v>
      </c>
      <c r="AAY1608" s="18">
        <v>32</v>
      </c>
      <c r="ABB1608" s="18">
        <v>13.3</v>
      </c>
      <c r="ABE1608" s="18">
        <v>39</v>
      </c>
      <c r="ABU1608" s="18">
        <v>138</v>
      </c>
      <c r="ABX1608" s="18">
        <v>3.8</v>
      </c>
      <c r="ACA1608" s="18">
        <v>98</v>
      </c>
      <c r="ACD1608" s="18">
        <v>0.94</v>
      </c>
      <c r="ACG1608" s="18">
        <v>107</v>
      </c>
      <c r="ACQ1608" s="18">
        <v>16</v>
      </c>
      <c r="ACT1608" s="18">
        <v>0.7</v>
      </c>
      <c r="ACW1608" s="18">
        <v>13</v>
      </c>
      <c r="AGS1608" s="18">
        <v>0</v>
      </c>
      <c r="AGT1608" s="18">
        <v>0</v>
      </c>
      <c r="AGU1608" s="18">
        <v>0</v>
      </c>
      <c r="AGV1608" s="18">
        <v>0</v>
      </c>
      <c r="AGW1608" s="18">
        <v>1</v>
      </c>
      <c r="AGX1608" s="18">
        <v>1</v>
      </c>
      <c r="AGY1608" s="18">
        <v>0</v>
      </c>
      <c r="AGZ1608" s="18">
        <v>1</v>
      </c>
      <c r="AHA1608" s="18">
        <v>0</v>
      </c>
      <c r="AHB1608" s="18">
        <v>0</v>
      </c>
      <c r="AHC1608" s="18">
        <v>1</v>
      </c>
      <c r="AHD1608" s="18">
        <v>0</v>
      </c>
      <c r="AHE1608" s="18">
        <v>0</v>
      </c>
      <c r="AHF1608" s="18">
        <v>0</v>
      </c>
      <c r="AHH1608" s="18">
        <v>0</v>
      </c>
      <c r="AHI1608" s="18">
        <v>0</v>
      </c>
      <c r="AHK1608" s="18">
        <v>0</v>
      </c>
      <c r="AHL1608" s="18">
        <v>0</v>
      </c>
      <c r="AHM1608" s="18">
        <v>0</v>
      </c>
      <c r="AHN1608" s="18">
        <v>0</v>
      </c>
      <c r="AHO1608" s="18">
        <v>0</v>
      </c>
      <c r="AHP1608" s="18">
        <v>0</v>
      </c>
      <c r="AHQ1608" s="18">
        <v>0</v>
      </c>
      <c r="AHR1608" s="18">
        <v>0</v>
      </c>
      <c r="AIM1608" s="18">
        <v>0</v>
      </c>
      <c r="AIN1608" s="18">
        <v>0</v>
      </c>
      <c r="AIO1608" s="18">
        <v>0</v>
      </c>
      <c r="AIT1608" s="79">
        <v>1</v>
      </c>
      <c r="AIV1608" s="18">
        <v>0</v>
      </c>
      <c r="AIW1608" s="18">
        <v>0</v>
      </c>
      <c r="AIX1608" s="18">
        <v>44</v>
      </c>
    </row>
    <row r="1609" spans="1:951" s="1" customFormat="1">
      <c r="A1609" s="1">
        <v>335</v>
      </c>
      <c r="B1609" s="1">
        <v>1</v>
      </c>
      <c r="C1609" s="1">
        <v>1</v>
      </c>
      <c r="D1609" s="1" t="s">
        <v>7434</v>
      </c>
      <c r="E1609" s="1" t="s">
        <v>9741</v>
      </c>
      <c r="F1609" s="1" t="s">
        <v>3428</v>
      </c>
      <c r="G1609" s="1" t="s">
        <v>7584</v>
      </c>
      <c r="O1609" s="1">
        <v>0</v>
      </c>
      <c r="P1609" s="1">
        <v>0</v>
      </c>
      <c r="Q1609" s="1">
        <v>0</v>
      </c>
      <c r="R1609" s="1">
        <v>1</v>
      </c>
      <c r="Z1609" s="1">
        <v>0</v>
      </c>
      <c r="AA1609" s="1">
        <v>1</v>
      </c>
      <c r="AB1609" s="1" t="s">
        <v>9742</v>
      </c>
      <c r="AC1609" s="1">
        <v>9</v>
      </c>
      <c r="AD1609" s="1">
        <v>1</v>
      </c>
      <c r="AE1609" s="1">
        <v>7</v>
      </c>
      <c r="AF1609" s="1">
        <v>2</v>
      </c>
      <c r="AG1609" s="1">
        <v>0</v>
      </c>
      <c r="AI1609" s="1">
        <v>138</v>
      </c>
      <c r="AK1609" s="1">
        <v>140</v>
      </c>
      <c r="DR1609" s="1">
        <v>70</v>
      </c>
      <c r="DT1609" s="1">
        <v>72</v>
      </c>
      <c r="HA1609" s="1">
        <v>2</v>
      </c>
      <c r="HC1609" s="1">
        <v>2</v>
      </c>
      <c r="HT1609" s="1">
        <v>0</v>
      </c>
      <c r="HV1609" s="1">
        <v>0</v>
      </c>
      <c r="IP1609" s="1">
        <v>85</v>
      </c>
      <c r="IQ1609" s="1">
        <v>96.5</v>
      </c>
      <c r="IR1609" s="1">
        <v>95</v>
      </c>
      <c r="LX1609" s="1">
        <v>140</v>
      </c>
      <c r="LY1609" s="1">
        <v>134</v>
      </c>
      <c r="LZ1609" s="1">
        <v>118</v>
      </c>
      <c r="PG1609" s="1">
        <v>26</v>
      </c>
      <c r="PH1609" s="1">
        <v>24</v>
      </c>
      <c r="PI1609" s="1">
        <v>24</v>
      </c>
      <c r="SP1609" s="1">
        <v>99.2</v>
      </c>
      <c r="SQ1609" s="1">
        <v>100.5</v>
      </c>
      <c r="SR1609" s="1">
        <v>97.8</v>
      </c>
      <c r="VX1609" s="1">
        <v>1</v>
      </c>
      <c r="VY1609" s="1">
        <v>0</v>
      </c>
      <c r="VZ1609" s="1">
        <v>0</v>
      </c>
      <c r="WQ1609" s="1">
        <v>0</v>
      </c>
      <c r="WR1609" s="1">
        <v>1</v>
      </c>
      <c r="WS1609" s="1">
        <v>1</v>
      </c>
      <c r="AGS1609" s="1">
        <v>1</v>
      </c>
      <c r="AGT1609" s="1">
        <v>1</v>
      </c>
      <c r="AGU1609" s="1">
        <v>0</v>
      </c>
      <c r="AGV1609" s="1">
        <v>0</v>
      </c>
      <c r="AGW1609" s="1">
        <v>1</v>
      </c>
      <c r="AGX1609" s="1">
        <v>1</v>
      </c>
      <c r="AGY1609" s="1">
        <v>0</v>
      </c>
      <c r="AGZ1609" s="1">
        <v>1</v>
      </c>
      <c r="AHA1609" s="1">
        <v>0</v>
      </c>
      <c r="AHB1609" s="1">
        <v>0</v>
      </c>
      <c r="AHC1609" s="1">
        <v>2</v>
      </c>
      <c r="AHD1609" s="1">
        <v>0</v>
      </c>
      <c r="AHE1609" s="1">
        <v>0</v>
      </c>
      <c r="AHF1609" s="1">
        <v>0</v>
      </c>
      <c r="AHH1609" s="1">
        <v>0</v>
      </c>
      <c r="AHI1609" s="1">
        <v>0</v>
      </c>
      <c r="AHK1609" s="1">
        <v>0</v>
      </c>
      <c r="AHL1609" s="1">
        <v>0</v>
      </c>
      <c r="AHM1609" s="1">
        <v>0</v>
      </c>
      <c r="AHN1609" s="1">
        <v>0</v>
      </c>
      <c r="AHO1609" s="1">
        <v>0</v>
      </c>
      <c r="AHP1609" s="1">
        <v>0</v>
      </c>
      <c r="AHQ1609" s="1">
        <v>0</v>
      </c>
      <c r="AHR1609" s="1">
        <v>0</v>
      </c>
      <c r="AIM1609" s="1">
        <v>0</v>
      </c>
      <c r="AIN1609" s="1">
        <v>0</v>
      </c>
      <c r="AIO1609" s="1">
        <v>0</v>
      </c>
      <c r="AIP1609" s="1">
        <v>1</v>
      </c>
      <c r="AIQ1609" s="1">
        <v>1</v>
      </c>
      <c r="AIR1609" s="1">
        <v>1</v>
      </c>
      <c r="AIS1609" s="1">
        <v>1</v>
      </c>
      <c r="AIT1609" s="3">
        <v>0</v>
      </c>
      <c r="AIU1609" s="1">
        <v>2</v>
      </c>
      <c r="AIV1609" s="1">
        <v>0</v>
      </c>
      <c r="AIW1609" s="1">
        <v>0</v>
      </c>
      <c r="AJB1609" s="1">
        <v>93</v>
      </c>
      <c r="AJC1609" s="1">
        <v>28</v>
      </c>
    </row>
    <row r="1610" spans="1:951" s="1" customFormat="1">
      <c r="B1610" s="1">
        <v>2</v>
      </c>
      <c r="C1610" s="1">
        <v>0</v>
      </c>
      <c r="Z1610" s="1">
        <v>0</v>
      </c>
      <c r="AA1610" s="1">
        <v>2</v>
      </c>
      <c r="AB1610" s="1" t="s">
        <v>9743</v>
      </c>
      <c r="AC1610" s="1">
        <v>0</v>
      </c>
      <c r="AE1610" s="1">
        <v>8</v>
      </c>
      <c r="AF1610" s="1">
        <v>2</v>
      </c>
      <c r="AG1610" s="1">
        <v>0</v>
      </c>
      <c r="AI1610" s="1">
        <v>142</v>
      </c>
      <c r="AJ1610" s="1">
        <v>140</v>
      </c>
      <c r="DR1610" s="1">
        <v>80</v>
      </c>
      <c r="DS1610" s="1">
        <v>72</v>
      </c>
      <c r="HA1610" s="1">
        <v>2</v>
      </c>
      <c r="HB1610" s="1">
        <v>2</v>
      </c>
      <c r="HT1610" s="1">
        <v>0</v>
      </c>
      <c r="HU1610" s="1">
        <v>0</v>
      </c>
      <c r="IP1610" s="1">
        <v>97</v>
      </c>
      <c r="IQ1610" s="1">
        <v>97</v>
      </c>
      <c r="LX1610" s="1">
        <v>86</v>
      </c>
      <c r="LY1610" s="1">
        <v>86</v>
      </c>
      <c r="PG1610" s="1">
        <v>18</v>
      </c>
      <c r="PH1610" s="1">
        <v>18</v>
      </c>
      <c r="SP1610" s="1">
        <v>98.9</v>
      </c>
      <c r="SQ1610" s="1">
        <v>98.2</v>
      </c>
      <c r="VX1610" s="1">
        <v>0</v>
      </c>
      <c r="VY1610" s="1">
        <v>0</v>
      </c>
      <c r="WQ1610" s="1">
        <v>1</v>
      </c>
      <c r="WR1610" s="1">
        <v>1</v>
      </c>
      <c r="AAY1610" s="1">
        <v>26</v>
      </c>
      <c r="ABU1610" s="1">
        <v>133</v>
      </c>
      <c r="ABX1610" s="1">
        <v>4.4000000000000004</v>
      </c>
      <c r="ACA1610" s="1">
        <v>92</v>
      </c>
      <c r="ACD1610" s="1">
        <v>8.3000000000000007</v>
      </c>
      <c r="ACG1610" s="1">
        <v>179</v>
      </c>
      <c r="ACQ1610" s="1">
        <v>12</v>
      </c>
      <c r="ACT1610" s="1">
        <v>0.88</v>
      </c>
      <c r="ACW1610" s="1">
        <v>15</v>
      </c>
      <c r="ADR1610" s="1">
        <v>1.7</v>
      </c>
      <c r="AGS1610" s="1">
        <v>0</v>
      </c>
      <c r="AGT1610" s="1">
        <v>0</v>
      </c>
      <c r="AGU1610" s="1">
        <v>0</v>
      </c>
      <c r="AGV1610" s="1">
        <v>0</v>
      </c>
      <c r="AGW1610" s="1">
        <v>1</v>
      </c>
      <c r="AGX1610" s="1">
        <v>1</v>
      </c>
      <c r="AGY1610" s="1">
        <v>0</v>
      </c>
      <c r="AGZ1610" s="1">
        <v>0</v>
      </c>
      <c r="AHA1610" s="1">
        <v>0</v>
      </c>
      <c r="AHB1610" s="1">
        <v>0</v>
      </c>
      <c r="AHC1610" s="1">
        <v>1</v>
      </c>
      <c r="AHD1610" s="1">
        <v>0</v>
      </c>
      <c r="AHE1610" s="1">
        <v>0</v>
      </c>
      <c r="AHF1610" s="1">
        <v>0</v>
      </c>
      <c r="AHH1610" s="1">
        <v>0</v>
      </c>
      <c r="AHI1610" s="1">
        <v>0</v>
      </c>
      <c r="AHK1610" s="1">
        <v>0</v>
      </c>
      <c r="AHL1610" s="1">
        <v>0</v>
      </c>
      <c r="AHM1610" s="1">
        <v>0</v>
      </c>
      <c r="AHN1610" s="1">
        <v>0</v>
      </c>
      <c r="AHO1610" s="1">
        <v>0</v>
      </c>
      <c r="AHP1610" s="1">
        <v>0</v>
      </c>
      <c r="AHQ1610" s="1">
        <v>0</v>
      </c>
      <c r="AHR1610" s="1">
        <v>0</v>
      </c>
      <c r="AIM1610" s="1">
        <v>0</v>
      </c>
      <c r="AIN1610" s="1">
        <v>0</v>
      </c>
      <c r="AIO1610" s="1">
        <v>0</v>
      </c>
      <c r="AIT1610" s="3">
        <v>1</v>
      </c>
      <c r="AIU1610" s="1">
        <v>1</v>
      </c>
      <c r="AIV1610" s="1">
        <v>0</v>
      </c>
      <c r="AIW1610" s="1">
        <v>0</v>
      </c>
      <c r="AIX1610" s="1">
        <v>39</v>
      </c>
      <c r="AJB1610" s="1">
        <v>35</v>
      </c>
    </row>
    <row r="1611" spans="1:951" s="1" customFormat="1">
      <c r="B1611" s="1">
        <v>3</v>
      </c>
      <c r="C1611" s="1">
        <v>1</v>
      </c>
      <c r="D1611" s="1" t="s">
        <v>5146</v>
      </c>
      <c r="O1611" s="1">
        <v>0</v>
      </c>
      <c r="Z1611" s="1">
        <v>1</v>
      </c>
      <c r="AA1611" s="1">
        <v>0</v>
      </c>
      <c r="AB1611" s="1" t="s">
        <v>9744</v>
      </c>
      <c r="AC1611" s="1">
        <v>1</v>
      </c>
      <c r="AD1611" s="1">
        <v>0</v>
      </c>
      <c r="AE1611" s="1">
        <v>13</v>
      </c>
      <c r="AF1611" s="1">
        <v>2</v>
      </c>
      <c r="AG1611" s="1">
        <v>0</v>
      </c>
      <c r="AI1611" s="1">
        <v>140</v>
      </c>
      <c r="AM1611" s="1">
        <v>126</v>
      </c>
      <c r="AO1611" s="1">
        <v>152</v>
      </c>
      <c r="DR1611" s="1">
        <v>70</v>
      </c>
      <c r="DV1611" s="1">
        <v>62</v>
      </c>
      <c r="DX1611" s="1">
        <v>74</v>
      </c>
      <c r="HA1611" s="1">
        <v>2</v>
      </c>
      <c r="HE1611" s="1">
        <v>2</v>
      </c>
      <c r="HG1611" s="1">
        <v>2</v>
      </c>
      <c r="HT1611" s="1">
        <v>0</v>
      </c>
      <c r="HX1611" s="1">
        <v>0</v>
      </c>
      <c r="HZ1611" s="1">
        <v>0</v>
      </c>
      <c r="IP1611" s="1">
        <v>96</v>
      </c>
      <c r="IQ1611" s="1">
        <v>96</v>
      </c>
      <c r="IR1611" s="1">
        <v>94</v>
      </c>
      <c r="IS1611" s="1">
        <v>90</v>
      </c>
      <c r="IT1611" s="1">
        <v>88</v>
      </c>
      <c r="IU1611" s="1">
        <v>95</v>
      </c>
      <c r="IV1611" s="1">
        <v>98</v>
      </c>
      <c r="LX1611" s="1">
        <v>102</v>
      </c>
      <c r="MB1611" s="1">
        <v>96</v>
      </c>
      <c r="MD1611" s="1">
        <v>104</v>
      </c>
      <c r="PG1611" s="1">
        <v>22</v>
      </c>
      <c r="PK1611" s="1">
        <v>26</v>
      </c>
      <c r="PM1611" s="1">
        <v>18</v>
      </c>
      <c r="SP1611" s="1">
        <v>99.1</v>
      </c>
      <c r="ST1611" s="1">
        <v>99.2</v>
      </c>
      <c r="SV1611" s="1">
        <v>98.6</v>
      </c>
      <c r="VX1611" s="1">
        <v>0</v>
      </c>
      <c r="WB1611" s="1">
        <v>0</v>
      </c>
      <c r="WD1611" s="1">
        <v>0</v>
      </c>
      <c r="WQ1611" s="1">
        <v>1</v>
      </c>
      <c r="WR1611" s="1">
        <v>0</v>
      </c>
      <c r="WS1611" s="1">
        <v>0</v>
      </c>
      <c r="WT1611" s="1">
        <v>0</v>
      </c>
      <c r="WU1611" s="1">
        <v>1</v>
      </c>
      <c r="WV1611" s="1">
        <v>1</v>
      </c>
      <c r="WW1611" s="1">
        <v>1</v>
      </c>
      <c r="AGS1611" s="1">
        <v>0</v>
      </c>
      <c r="AGT1611" s="1">
        <v>0</v>
      </c>
      <c r="AGU1611" s="1">
        <v>0</v>
      </c>
      <c r="AGV1611" s="1">
        <v>0</v>
      </c>
      <c r="AGW1611" s="1">
        <v>1</v>
      </c>
      <c r="AGX1611" s="1">
        <v>1</v>
      </c>
      <c r="AGY1611" s="1">
        <v>0</v>
      </c>
      <c r="AGZ1611" s="1">
        <v>0</v>
      </c>
      <c r="AHA1611" s="1">
        <v>0</v>
      </c>
      <c r="AHB1611" s="1">
        <v>0</v>
      </c>
      <c r="AHC1611" s="1">
        <v>1</v>
      </c>
      <c r="AHD1611" s="1">
        <v>0</v>
      </c>
      <c r="AHE1611" s="1">
        <v>0</v>
      </c>
      <c r="AHF1611" s="1">
        <v>0</v>
      </c>
      <c r="AHH1611" s="1">
        <v>0</v>
      </c>
      <c r="AHI1611" s="1">
        <v>0</v>
      </c>
      <c r="AHK1611" s="1">
        <v>0</v>
      </c>
      <c r="AHL1611" s="1">
        <v>0</v>
      </c>
      <c r="AHM1611" s="1">
        <v>0</v>
      </c>
      <c r="AHN1611" s="1">
        <v>0</v>
      </c>
      <c r="AHO1611" s="1">
        <v>0</v>
      </c>
      <c r="AHP1611" s="1">
        <v>0</v>
      </c>
      <c r="AHQ1611" s="1">
        <v>0</v>
      </c>
      <c r="AHR1611" s="1">
        <v>0</v>
      </c>
      <c r="AIM1611" s="1">
        <v>0</v>
      </c>
      <c r="AIN1611" s="1">
        <v>0</v>
      </c>
      <c r="AIO1611" s="1">
        <v>0</v>
      </c>
      <c r="AIT1611" s="3">
        <v>3</v>
      </c>
      <c r="AIU1611" s="1">
        <v>0</v>
      </c>
      <c r="AIV1611" s="1">
        <v>0</v>
      </c>
      <c r="AIW1611" s="1">
        <v>0</v>
      </c>
      <c r="AIX1611" s="1">
        <v>25</v>
      </c>
      <c r="AIY1611" s="1">
        <v>42</v>
      </c>
      <c r="AIZ1611" s="1">
        <v>31</v>
      </c>
    </row>
    <row r="1612" spans="1:951" s="80" customFormat="1">
      <c r="B1612" s="80">
        <v>4</v>
      </c>
      <c r="C1612" s="80">
        <v>0</v>
      </c>
      <c r="Z1612" s="80">
        <v>1</v>
      </c>
      <c r="AA1612" s="80">
        <v>0</v>
      </c>
      <c r="AB1612" s="80" t="s">
        <v>9745</v>
      </c>
      <c r="AC1612" s="80">
        <v>0</v>
      </c>
      <c r="AE1612" s="80">
        <v>0</v>
      </c>
      <c r="AG1612" s="80">
        <v>0</v>
      </c>
      <c r="AGS1612" s="80">
        <v>0</v>
      </c>
      <c r="AGT1612" s="80">
        <v>0</v>
      </c>
      <c r="AGU1612" s="80">
        <v>0</v>
      </c>
      <c r="AGV1612" s="80">
        <v>0</v>
      </c>
      <c r="AGW1612" s="80">
        <v>0</v>
      </c>
      <c r="AGX1612" s="80">
        <v>0</v>
      </c>
      <c r="AGY1612" s="80">
        <v>0</v>
      </c>
      <c r="AGZ1612" s="80">
        <v>0</v>
      </c>
      <c r="AHA1612" s="80">
        <v>0</v>
      </c>
      <c r="AHB1612" s="80">
        <v>0</v>
      </c>
      <c r="AHC1612" s="80">
        <v>1</v>
      </c>
      <c r="AHD1612" s="80">
        <v>0</v>
      </c>
      <c r="AHE1612" s="80">
        <v>0</v>
      </c>
      <c r="AHF1612" s="80">
        <v>0</v>
      </c>
      <c r="AHH1612" s="80">
        <v>0</v>
      </c>
      <c r="AHI1612" s="80">
        <v>0</v>
      </c>
      <c r="AHK1612" s="80">
        <v>0</v>
      </c>
      <c r="AHL1612" s="80">
        <v>0</v>
      </c>
      <c r="AHM1612" s="80">
        <v>0</v>
      </c>
      <c r="AHN1612" s="80">
        <v>0</v>
      </c>
      <c r="AHO1612" s="80">
        <v>0</v>
      </c>
      <c r="AHP1612" s="80">
        <v>0</v>
      </c>
      <c r="AHQ1612" s="80">
        <v>0</v>
      </c>
      <c r="AHR1612" s="80">
        <v>0</v>
      </c>
      <c r="AIM1612" s="80">
        <v>0</v>
      </c>
      <c r="AIN1612" s="80">
        <v>0</v>
      </c>
      <c r="AIO1612" s="80">
        <v>0</v>
      </c>
      <c r="AIT1612" s="86">
        <v>0</v>
      </c>
      <c r="AIU1612" s="80">
        <v>0</v>
      </c>
      <c r="AIV1612" s="80">
        <v>1</v>
      </c>
      <c r="AIW1612" s="80">
        <v>0</v>
      </c>
    </row>
    <row r="1613" spans="1:951" s="1" customFormat="1">
      <c r="A1613" s="1">
        <v>336</v>
      </c>
      <c r="B1613" s="1">
        <v>1</v>
      </c>
      <c r="C1613" s="1">
        <v>0</v>
      </c>
      <c r="Z1613" s="1">
        <v>0</v>
      </c>
      <c r="AA1613" s="1">
        <v>2</v>
      </c>
      <c r="AB1613" s="1" t="s">
        <v>9746</v>
      </c>
      <c r="AC1613" s="1">
        <v>0</v>
      </c>
      <c r="AE1613" s="1">
        <v>0</v>
      </c>
      <c r="AG1613" s="1">
        <v>0</v>
      </c>
      <c r="AI1613" s="1">
        <v>100</v>
      </c>
      <c r="DR1613" s="1">
        <v>60</v>
      </c>
      <c r="HA1613" s="1">
        <v>0</v>
      </c>
      <c r="HT1613" s="1">
        <v>0</v>
      </c>
      <c r="IP1613" s="1">
        <v>99</v>
      </c>
      <c r="LX1613" s="1">
        <v>66</v>
      </c>
      <c r="PG1613" s="1">
        <v>24</v>
      </c>
      <c r="SP1613" s="1">
        <v>98.6</v>
      </c>
      <c r="VX1613" s="1">
        <v>1</v>
      </c>
      <c r="WQ1613" s="1">
        <v>0</v>
      </c>
      <c r="ZY1613" s="1">
        <v>191</v>
      </c>
      <c r="AGS1613" s="1">
        <v>1</v>
      </c>
      <c r="AGT1613" s="1">
        <v>0</v>
      </c>
      <c r="AGU1613" s="1">
        <v>0</v>
      </c>
      <c r="AGV1613" s="1">
        <v>1</v>
      </c>
      <c r="AGW1613" s="1">
        <v>0</v>
      </c>
      <c r="AGX1613" s="1">
        <v>1</v>
      </c>
      <c r="AGY1613" s="1">
        <v>0</v>
      </c>
      <c r="AGZ1613" s="1">
        <v>0</v>
      </c>
      <c r="AHA1613" s="1">
        <v>0</v>
      </c>
      <c r="AHB1613" s="1">
        <v>0</v>
      </c>
      <c r="AHC1613" s="1">
        <v>1</v>
      </c>
      <c r="AHD1613" s="1">
        <v>0</v>
      </c>
      <c r="AHE1613" s="1">
        <v>0</v>
      </c>
      <c r="AHF1613" s="1">
        <v>0</v>
      </c>
      <c r="AHH1613" s="1">
        <v>0</v>
      </c>
      <c r="AHI1613" s="1">
        <v>0</v>
      </c>
      <c r="AHK1613" s="1">
        <v>0</v>
      </c>
      <c r="AHL1613" s="1">
        <v>0</v>
      </c>
      <c r="AHM1613" s="1">
        <v>0</v>
      </c>
      <c r="AHN1613" s="1">
        <v>0</v>
      </c>
      <c r="AHO1613" s="1">
        <v>0</v>
      </c>
      <c r="AHP1613" s="1">
        <v>0</v>
      </c>
      <c r="AHQ1613" s="1">
        <v>0</v>
      </c>
      <c r="AHR1613" s="1">
        <v>1</v>
      </c>
      <c r="AIM1613" s="1">
        <v>0</v>
      </c>
      <c r="AIN1613" s="1">
        <v>0</v>
      </c>
      <c r="AIO1613" s="1">
        <v>0</v>
      </c>
      <c r="AIP1613" s="1">
        <v>1</v>
      </c>
      <c r="AIQ1613" s="1">
        <v>1</v>
      </c>
      <c r="AIR1613" s="1">
        <v>1</v>
      </c>
      <c r="AIS1613" s="1">
        <v>1</v>
      </c>
      <c r="AIT1613" s="3">
        <v>1</v>
      </c>
      <c r="AIU1613" s="1">
        <v>0</v>
      </c>
      <c r="AIV1613" s="1">
        <v>0</v>
      </c>
      <c r="AIW1613" s="1">
        <v>0</v>
      </c>
      <c r="AIX1613" s="1">
        <v>76</v>
      </c>
    </row>
    <row r="1614" spans="1:951" s="1" customFormat="1">
      <c r="B1614" s="1">
        <v>2</v>
      </c>
      <c r="C1614" s="1">
        <v>1</v>
      </c>
      <c r="D1614" s="1" t="s">
        <v>3972</v>
      </c>
      <c r="E1614" s="1" t="s">
        <v>7646</v>
      </c>
      <c r="F1614" s="1" t="s">
        <v>5425</v>
      </c>
      <c r="O1614" s="1">
        <v>0</v>
      </c>
      <c r="P1614" s="1">
        <v>0</v>
      </c>
      <c r="Q1614" s="1">
        <v>1</v>
      </c>
      <c r="Z1614" s="1">
        <v>0</v>
      </c>
      <c r="AA1614" s="1">
        <v>1</v>
      </c>
      <c r="AC1614" s="1">
        <v>0</v>
      </c>
      <c r="AE1614" s="1">
        <v>1</v>
      </c>
      <c r="AF1614" s="1">
        <v>0</v>
      </c>
      <c r="AG1614" s="1">
        <v>0</v>
      </c>
      <c r="AI1614" s="1">
        <v>98</v>
      </c>
      <c r="AL1614" s="1">
        <v>108</v>
      </c>
      <c r="AM1614" s="1">
        <v>110</v>
      </c>
      <c r="DR1614" s="1">
        <v>70</v>
      </c>
      <c r="DU1614" s="1">
        <v>64</v>
      </c>
      <c r="DV1614" s="1">
        <v>68</v>
      </c>
      <c r="HA1614" s="1">
        <v>0</v>
      </c>
      <c r="HD1614" s="1">
        <v>2</v>
      </c>
      <c r="HE1614" s="1">
        <v>2</v>
      </c>
      <c r="HT1614" s="1">
        <v>0</v>
      </c>
      <c r="HW1614" s="1">
        <v>0</v>
      </c>
      <c r="HX1614" s="1">
        <v>0</v>
      </c>
      <c r="IP1614" s="1">
        <v>92</v>
      </c>
      <c r="IS1614" s="1">
        <v>95</v>
      </c>
      <c r="IT1614" s="1">
        <v>96</v>
      </c>
      <c r="LX1614" s="1">
        <v>110</v>
      </c>
      <c r="MA1614" s="1">
        <v>90</v>
      </c>
      <c r="MB1614" s="1">
        <v>92</v>
      </c>
      <c r="PG1614" s="1">
        <v>26</v>
      </c>
      <c r="PJ1614" s="1">
        <v>20</v>
      </c>
      <c r="PK1614" s="1">
        <v>18</v>
      </c>
      <c r="SP1614" s="1">
        <v>101.1</v>
      </c>
      <c r="SQ1614" s="1">
        <v>97.4</v>
      </c>
      <c r="SR1614" s="1">
        <v>98.1</v>
      </c>
      <c r="SS1614" s="1">
        <v>98.9</v>
      </c>
      <c r="ST1614" s="1">
        <v>96.6</v>
      </c>
      <c r="VX1614" s="1">
        <v>1</v>
      </c>
      <c r="VY1614" s="1">
        <v>0</v>
      </c>
      <c r="VZ1614" s="1">
        <v>1</v>
      </c>
      <c r="WA1614" s="1">
        <v>1</v>
      </c>
      <c r="WB1614" s="1">
        <v>0</v>
      </c>
      <c r="WQ1614" s="1">
        <v>0</v>
      </c>
      <c r="WT1614" s="1">
        <v>0</v>
      </c>
      <c r="WU1614" s="1">
        <v>0</v>
      </c>
      <c r="ZY1614" s="1">
        <v>186</v>
      </c>
      <c r="ZZ1614" s="1">
        <v>185.8</v>
      </c>
      <c r="AAY1614" s="1">
        <v>20</v>
      </c>
      <c r="ABH1614" s="1">
        <v>2.2999999999999998</v>
      </c>
      <c r="ABQ1614" s="1">
        <v>1.04</v>
      </c>
      <c r="ABU1614" s="1">
        <v>140</v>
      </c>
      <c r="ABX1614" s="1">
        <v>4.4000000000000004</v>
      </c>
      <c r="ACA1614" s="1">
        <v>97</v>
      </c>
      <c r="ACD1614" s="1">
        <v>8.9</v>
      </c>
      <c r="ACG1614" s="1">
        <v>80</v>
      </c>
      <c r="ACQ1614" s="1">
        <v>21</v>
      </c>
      <c r="ACT1614" s="1">
        <v>1.08</v>
      </c>
      <c r="ACW1614" s="1">
        <v>23</v>
      </c>
      <c r="ADR1614" s="1">
        <v>2.2000000000000002</v>
      </c>
      <c r="AEK1614" s="1">
        <v>44.9</v>
      </c>
      <c r="AGS1614" s="1">
        <v>1</v>
      </c>
      <c r="AGT1614" s="1">
        <v>0</v>
      </c>
      <c r="AGU1614" s="1">
        <v>1</v>
      </c>
      <c r="AGV1614" s="1">
        <v>1</v>
      </c>
      <c r="AGW1614" s="1">
        <v>0</v>
      </c>
      <c r="AGX1614" s="1">
        <v>1</v>
      </c>
      <c r="AGY1614" s="1">
        <v>0</v>
      </c>
      <c r="AGZ1614" s="1">
        <v>1</v>
      </c>
      <c r="AHA1614" s="1">
        <v>0</v>
      </c>
      <c r="AHB1614" s="1">
        <v>0</v>
      </c>
      <c r="AHC1614" s="1">
        <v>1</v>
      </c>
      <c r="AHD1614" s="1">
        <v>0</v>
      </c>
      <c r="AHE1614" s="1">
        <v>0</v>
      </c>
      <c r="AHF1614" s="1">
        <v>0</v>
      </c>
      <c r="AHH1614" s="1">
        <v>0</v>
      </c>
      <c r="AHI1614" s="1">
        <v>0</v>
      </c>
      <c r="AHK1614" s="1">
        <v>0</v>
      </c>
      <c r="AHL1614" s="1">
        <v>0</v>
      </c>
      <c r="AHM1614" s="1">
        <v>0</v>
      </c>
      <c r="AHN1614" s="1">
        <v>0</v>
      </c>
      <c r="AHO1614" s="1">
        <v>0</v>
      </c>
      <c r="AHP1614" s="1">
        <v>0</v>
      </c>
      <c r="AHQ1614" s="1">
        <v>0</v>
      </c>
      <c r="AHR1614" s="1">
        <v>1</v>
      </c>
      <c r="AIM1614" s="1">
        <v>0</v>
      </c>
      <c r="AIN1614" s="1">
        <v>0</v>
      </c>
      <c r="AIO1614" s="1">
        <v>0</v>
      </c>
      <c r="AIT1614" s="3">
        <v>1</v>
      </c>
      <c r="AIU1614" s="1">
        <v>2</v>
      </c>
      <c r="AIV1614" s="1">
        <v>0</v>
      </c>
      <c r="AIW1614" s="1">
        <v>0</v>
      </c>
      <c r="AIX1614" s="1">
        <v>79</v>
      </c>
    </row>
    <row r="1615" spans="1:951" s="1" customFormat="1">
      <c r="B1615" s="1">
        <v>3</v>
      </c>
      <c r="C1615" s="1">
        <v>1</v>
      </c>
      <c r="D1615" s="1" t="s">
        <v>5913</v>
      </c>
      <c r="O1615" s="1">
        <v>0</v>
      </c>
      <c r="Z1615" s="1">
        <v>0</v>
      </c>
      <c r="AA1615" s="1">
        <v>2</v>
      </c>
      <c r="AB1615" s="1" t="s">
        <v>9747</v>
      </c>
      <c r="AC1615" s="1">
        <v>19</v>
      </c>
      <c r="AD1615" s="1">
        <v>0</v>
      </c>
      <c r="AE1615" s="1">
        <v>3</v>
      </c>
      <c r="AF1615" s="1">
        <v>0</v>
      </c>
      <c r="AG1615" s="1">
        <v>0</v>
      </c>
      <c r="AI1615" s="1">
        <v>106</v>
      </c>
      <c r="AJ1615" s="1">
        <v>100</v>
      </c>
      <c r="DR1615" s="1">
        <v>72</v>
      </c>
      <c r="DS1615" s="1">
        <v>68</v>
      </c>
      <c r="HA1615" s="1">
        <v>2</v>
      </c>
      <c r="HB1615" s="1">
        <v>2</v>
      </c>
      <c r="HT1615" s="1">
        <v>0</v>
      </c>
      <c r="HU1615" s="1">
        <v>0</v>
      </c>
      <c r="IP1615" s="1">
        <v>98</v>
      </c>
      <c r="IQ1615" s="1">
        <v>95</v>
      </c>
      <c r="LX1615" s="1">
        <v>108</v>
      </c>
      <c r="LY1615" s="1">
        <v>72</v>
      </c>
      <c r="PG1615" s="1">
        <v>18</v>
      </c>
      <c r="PH1615" s="1">
        <v>18</v>
      </c>
      <c r="SP1615" s="1">
        <v>97.3</v>
      </c>
      <c r="SQ1615" s="1">
        <v>98.7</v>
      </c>
      <c r="VX1615" s="1">
        <v>1</v>
      </c>
      <c r="VY1615" s="1">
        <v>1</v>
      </c>
      <c r="WQ1615" s="1">
        <v>0</v>
      </c>
      <c r="WR1615" s="1">
        <v>0</v>
      </c>
      <c r="ZY1615" s="1">
        <v>185.2</v>
      </c>
      <c r="ZZ1615" s="1">
        <v>184.6</v>
      </c>
      <c r="AAY1615" s="1">
        <v>24</v>
      </c>
      <c r="ABB1615" s="1">
        <v>12.6</v>
      </c>
      <c r="ABE1615" s="1">
        <v>37</v>
      </c>
      <c r="ABH1615" s="1">
        <v>3.4</v>
      </c>
      <c r="ABU1615" s="1">
        <v>140</v>
      </c>
      <c r="ABX1615" s="1">
        <v>3.4</v>
      </c>
      <c r="ACA1615" s="1">
        <v>105</v>
      </c>
      <c r="ACD1615" s="1">
        <v>1.01</v>
      </c>
      <c r="ACG1615" s="1">
        <v>122</v>
      </c>
      <c r="ACQ1615" s="1">
        <v>21</v>
      </c>
      <c r="ACT1615" s="1">
        <v>1</v>
      </c>
      <c r="ACW1615" s="1">
        <v>17</v>
      </c>
      <c r="ADR1615" s="1">
        <v>2.2999999999999998</v>
      </c>
      <c r="AGS1615" s="1">
        <v>1</v>
      </c>
      <c r="AGT1615" s="1">
        <v>0</v>
      </c>
      <c r="AGU1615" s="1">
        <v>1</v>
      </c>
      <c r="AGV1615" s="1">
        <v>1</v>
      </c>
      <c r="AGW1615" s="1">
        <v>0</v>
      </c>
      <c r="AGX1615" s="1">
        <v>0</v>
      </c>
      <c r="AGY1615" s="1">
        <v>0</v>
      </c>
      <c r="AGZ1615" s="1">
        <v>1</v>
      </c>
      <c r="AHA1615" s="1">
        <v>0</v>
      </c>
      <c r="AHB1615" s="1">
        <v>0</v>
      </c>
      <c r="AHC1615" s="1">
        <v>1</v>
      </c>
      <c r="AHD1615" s="1">
        <v>0</v>
      </c>
      <c r="AHE1615" s="1">
        <v>0</v>
      </c>
      <c r="AHF1615" s="1">
        <v>0</v>
      </c>
      <c r="AHH1615" s="1">
        <v>0</v>
      </c>
      <c r="AHI1615" s="1">
        <v>0</v>
      </c>
      <c r="AHK1615" s="1">
        <v>0</v>
      </c>
      <c r="AHL1615" s="1">
        <v>0</v>
      </c>
      <c r="AHM1615" s="1">
        <v>0</v>
      </c>
      <c r="AHN1615" s="1">
        <v>0</v>
      </c>
      <c r="AHO1615" s="1">
        <v>0</v>
      </c>
      <c r="AHP1615" s="1">
        <v>0</v>
      </c>
      <c r="AHQ1615" s="1">
        <v>0</v>
      </c>
      <c r="AHR1615" s="1">
        <v>0</v>
      </c>
      <c r="AIM1615" s="1">
        <v>0</v>
      </c>
      <c r="AIN1615" s="1">
        <v>0</v>
      </c>
      <c r="AIO1615" s="1">
        <v>0</v>
      </c>
      <c r="AIT1615" s="3">
        <v>1</v>
      </c>
      <c r="AIU1615" s="1">
        <v>1</v>
      </c>
      <c r="AIV1615" s="1">
        <v>0</v>
      </c>
      <c r="AIW1615" s="1">
        <v>0</v>
      </c>
      <c r="AIX1615" s="1">
        <v>117</v>
      </c>
      <c r="AJB1615" s="1">
        <v>40</v>
      </c>
      <c r="AJC1615" s="1">
        <v>70</v>
      </c>
    </row>
    <row r="1616" spans="1:951" s="18" customFormat="1">
      <c r="B1616" s="18">
        <v>4</v>
      </c>
      <c r="C1616" s="18">
        <v>0</v>
      </c>
      <c r="Z1616" s="18">
        <v>1</v>
      </c>
      <c r="AA1616" s="18">
        <v>0</v>
      </c>
      <c r="AB1616" s="18" t="s">
        <v>9748</v>
      </c>
      <c r="AC1616" s="18">
        <v>4</v>
      </c>
      <c r="AD1616" s="18">
        <v>0</v>
      </c>
      <c r="AE1616" s="18">
        <v>0</v>
      </c>
      <c r="AG1616" s="18">
        <v>0</v>
      </c>
      <c r="AI1616" s="18">
        <v>114</v>
      </c>
      <c r="AJ1616" s="18">
        <v>110</v>
      </c>
      <c r="DR1616" s="18">
        <v>78</v>
      </c>
      <c r="DS1616" s="18">
        <v>80</v>
      </c>
      <c r="HA1616" s="18">
        <v>2</v>
      </c>
      <c r="HB1616" s="18">
        <v>2</v>
      </c>
      <c r="HT1616" s="18">
        <v>0</v>
      </c>
      <c r="HU1616" s="18">
        <v>0</v>
      </c>
      <c r="IP1616" s="18">
        <v>92</v>
      </c>
      <c r="IQ1616" s="18">
        <v>92</v>
      </c>
      <c r="LX1616" s="18">
        <v>128</v>
      </c>
      <c r="LY1616" s="18">
        <v>84</v>
      </c>
      <c r="PG1616" s="18">
        <v>20</v>
      </c>
      <c r="PH1616" s="18">
        <v>24</v>
      </c>
      <c r="SP1616" s="18">
        <v>98.8</v>
      </c>
      <c r="SQ1616" s="18">
        <v>99.1</v>
      </c>
      <c r="VX1616" s="18">
        <v>1</v>
      </c>
      <c r="VY1616" s="18">
        <v>0</v>
      </c>
      <c r="WQ1616" s="18">
        <v>0</v>
      </c>
      <c r="WR1616" s="18">
        <v>0</v>
      </c>
      <c r="ZY1616" s="18">
        <v>184.4</v>
      </c>
      <c r="AAY1616" s="18">
        <v>23</v>
      </c>
      <c r="ABQ1616" s="18">
        <v>1.1200000000000001</v>
      </c>
      <c r="ABU1616" s="18">
        <v>140</v>
      </c>
      <c r="ABX1616" s="18">
        <v>3.9</v>
      </c>
      <c r="ACA1616" s="18">
        <v>103</v>
      </c>
      <c r="ACD1616" s="18">
        <v>8.3000000000000007</v>
      </c>
      <c r="ACG1616" s="18">
        <v>123</v>
      </c>
      <c r="ACQ1616" s="18">
        <v>24</v>
      </c>
      <c r="ACT1616" s="18">
        <v>0.96</v>
      </c>
      <c r="ACW1616" s="18">
        <v>14</v>
      </c>
      <c r="ACZ1616" s="18">
        <v>6.7</v>
      </c>
      <c r="ADB1616" s="18">
        <v>2.9</v>
      </c>
      <c r="ADD1616" s="18">
        <v>0.7</v>
      </c>
      <c r="ADF1616" s="18">
        <v>3.8</v>
      </c>
      <c r="ADH1616" s="18">
        <v>57</v>
      </c>
      <c r="ADJ1616" s="18">
        <v>34</v>
      </c>
      <c r="ADL1616" s="18">
        <v>28</v>
      </c>
      <c r="ADR1616" s="18">
        <v>2.2000000000000002</v>
      </c>
      <c r="AGS1616" s="18">
        <v>0</v>
      </c>
      <c r="AGT1616" s="18">
        <v>0</v>
      </c>
      <c r="AGU1616" s="18">
        <v>0</v>
      </c>
      <c r="AGV1616" s="18">
        <v>0</v>
      </c>
      <c r="AGW1616" s="18">
        <v>0</v>
      </c>
      <c r="AGX1616" s="18">
        <v>0</v>
      </c>
      <c r="AGY1616" s="18">
        <v>0</v>
      </c>
      <c r="AGZ1616" s="18">
        <v>1</v>
      </c>
      <c r="AHA1616" s="18">
        <v>0</v>
      </c>
      <c r="AHB1616" s="18">
        <v>0</v>
      </c>
      <c r="AHC1616" s="18">
        <v>1</v>
      </c>
      <c r="AHD1616" s="18">
        <v>0</v>
      </c>
      <c r="AHE1616" s="18">
        <v>0</v>
      </c>
      <c r="AHF1616" s="18">
        <v>0</v>
      </c>
      <c r="AHH1616" s="18">
        <v>0</v>
      </c>
      <c r="AHI1616" s="18">
        <v>0</v>
      </c>
      <c r="AHK1616" s="18">
        <v>0</v>
      </c>
      <c r="AHL1616" s="18">
        <v>0</v>
      </c>
      <c r="AHM1616" s="18">
        <v>0</v>
      </c>
      <c r="AHN1616" s="18">
        <v>0</v>
      </c>
      <c r="AHO1616" s="18">
        <v>0</v>
      </c>
      <c r="AHP1616" s="18">
        <v>0</v>
      </c>
      <c r="AHQ1616" s="18">
        <v>0</v>
      </c>
      <c r="AHR1616" s="18">
        <v>0</v>
      </c>
      <c r="AIM1616" s="18">
        <v>0</v>
      </c>
      <c r="AIN1616" s="18">
        <v>0</v>
      </c>
      <c r="AIO1616" s="18">
        <v>0</v>
      </c>
      <c r="AIT1616" s="79">
        <v>2</v>
      </c>
      <c r="AIU1616" s="18">
        <v>0</v>
      </c>
      <c r="AIV1616" s="18">
        <v>1</v>
      </c>
      <c r="AIW1616" s="18">
        <v>1</v>
      </c>
      <c r="AIX1616" s="18">
        <v>129</v>
      </c>
      <c r="AIY1616" s="18">
        <v>58</v>
      </c>
    </row>
    <row r="1617" spans="1:951" s="14" customFormat="1">
      <c r="A1617" s="14">
        <v>337</v>
      </c>
      <c r="B1617" s="14">
        <v>1</v>
      </c>
      <c r="C1617" s="14">
        <v>1</v>
      </c>
      <c r="D1617" s="14" t="s">
        <v>6438</v>
      </c>
      <c r="E1617" s="14" t="s">
        <v>9749</v>
      </c>
      <c r="F1617" s="14" t="s">
        <v>5916</v>
      </c>
      <c r="O1617" s="14">
        <v>0</v>
      </c>
      <c r="P1617" s="14">
        <v>0</v>
      </c>
      <c r="Q1617" s="14">
        <v>0</v>
      </c>
      <c r="Z1617" s="14">
        <v>0</v>
      </c>
      <c r="AA1617" s="14">
        <v>2</v>
      </c>
      <c r="AI1617" s="14">
        <v>127</v>
      </c>
      <c r="AJ1617" s="14">
        <v>138</v>
      </c>
      <c r="AK1617" s="14">
        <v>127</v>
      </c>
      <c r="DR1617" s="14">
        <v>73</v>
      </c>
      <c r="DS1617" s="14">
        <v>83</v>
      </c>
      <c r="DT1617" s="14">
        <v>80</v>
      </c>
      <c r="IP1617" s="14">
        <v>100</v>
      </c>
      <c r="IQ1617" s="14">
        <v>99</v>
      </c>
      <c r="IR1617" s="14">
        <v>99</v>
      </c>
      <c r="LX1617" s="14">
        <v>94</v>
      </c>
      <c r="LY1617" s="14">
        <v>84</v>
      </c>
      <c r="LZ1617" s="14">
        <v>70</v>
      </c>
      <c r="PG1617" s="14">
        <v>18</v>
      </c>
      <c r="PH1617" s="14">
        <v>18</v>
      </c>
      <c r="PI1617" s="14">
        <v>18</v>
      </c>
      <c r="SP1617" s="14">
        <v>98.2</v>
      </c>
      <c r="SQ1617" s="14">
        <v>98.1</v>
      </c>
      <c r="SR1617" s="14">
        <v>97.8</v>
      </c>
      <c r="WQ1617" s="14">
        <v>0</v>
      </c>
      <c r="WR1617" s="14">
        <v>0</v>
      </c>
      <c r="WS1617" s="14">
        <v>0</v>
      </c>
      <c r="ZY1617" s="14">
        <v>170</v>
      </c>
      <c r="AAI1617" s="63"/>
      <c r="AAO1617" s="63"/>
      <c r="AAU1617" s="63"/>
      <c r="AAZ1617" s="14">
        <v>29</v>
      </c>
      <c r="ABV1617" s="14">
        <v>139</v>
      </c>
      <c r="ABY1617" s="14">
        <v>4.5</v>
      </c>
      <c r="ACB1617" s="14">
        <v>102</v>
      </c>
      <c r="ACE1617" s="14">
        <v>8.1999999999999993</v>
      </c>
      <c r="ACG1617" s="14">
        <v>303</v>
      </c>
      <c r="ACH1617" s="14">
        <v>271</v>
      </c>
      <c r="ACI1617" s="14">
        <v>332</v>
      </c>
      <c r="ACJ1617" s="14">
        <v>135</v>
      </c>
      <c r="ACR1617" s="14">
        <v>20</v>
      </c>
      <c r="ACU1617" s="14">
        <v>1.0900000000000001</v>
      </c>
      <c r="ACX1617" s="14">
        <v>8</v>
      </c>
      <c r="AEX1617" s="14">
        <v>0.2</v>
      </c>
      <c r="AFA1617" s="14">
        <v>300</v>
      </c>
      <c r="AGM1617" s="63"/>
      <c r="AGS1617" s="14">
        <v>1</v>
      </c>
      <c r="AGT1617" s="14">
        <v>1</v>
      </c>
      <c r="AGU1617" s="14">
        <v>0</v>
      </c>
      <c r="AGV1617" s="14">
        <v>0</v>
      </c>
      <c r="AGW1617" s="14">
        <v>0</v>
      </c>
      <c r="AGX1617" s="14">
        <v>0</v>
      </c>
      <c r="AGY1617" s="14">
        <v>0</v>
      </c>
      <c r="AGZ1617" s="14">
        <v>7</v>
      </c>
      <c r="AHA1617" s="14">
        <v>0</v>
      </c>
      <c r="AHB1617" s="14">
        <v>0</v>
      </c>
      <c r="AHC1617" s="14">
        <v>1</v>
      </c>
      <c r="AHD1617" s="14">
        <v>0</v>
      </c>
      <c r="AHE1617" s="14">
        <v>0</v>
      </c>
      <c r="AHF1617" s="14">
        <v>0</v>
      </c>
      <c r="AHH1617" s="14">
        <v>0</v>
      </c>
      <c r="AHI1617" s="14">
        <v>0</v>
      </c>
      <c r="AHK1617" s="14">
        <v>0</v>
      </c>
      <c r="AHL1617" s="14">
        <v>0</v>
      </c>
      <c r="AHM1617" s="14">
        <v>0</v>
      </c>
      <c r="AHN1617" s="14">
        <v>0</v>
      </c>
      <c r="AHO1617" s="14">
        <v>0</v>
      </c>
      <c r="AHP1617" s="14">
        <v>0</v>
      </c>
      <c r="AHQ1617" s="14">
        <v>0</v>
      </c>
      <c r="AHR1617" s="14">
        <v>0</v>
      </c>
      <c r="AHV1617" s="63"/>
      <c r="AIB1617" s="63"/>
      <c r="AIH1617" s="63"/>
      <c r="AIM1617" s="14">
        <v>2</v>
      </c>
      <c r="AIN1617" s="14">
        <v>0</v>
      </c>
      <c r="AIO1617" s="14">
        <v>0</v>
      </c>
      <c r="AIT1617" s="60"/>
      <c r="AJB1617" s="63"/>
      <c r="AJH1617" s="63"/>
      <c r="AJN1617" s="63"/>
    </row>
    <row r="1618" spans="1:951" s="14" customFormat="1">
      <c r="B1618" s="14">
        <v>2</v>
      </c>
      <c r="C1618" s="14">
        <v>1</v>
      </c>
      <c r="D1618" s="14" t="s">
        <v>9750</v>
      </c>
      <c r="E1618" s="14" t="s">
        <v>6367</v>
      </c>
      <c r="F1618" s="63"/>
      <c r="O1618" s="14">
        <v>0</v>
      </c>
      <c r="P1618" s="14">
        <v>0</v>
      </c>
      <c r="Z1618" s="14">
        <v>0</v>
      </c>
      <c r="AA1618" s="14">
        <v>2</v>
      </c>
      <c r="AB1618" s="14" t="s">
        <v>9751</v>
      </c>
      <c r="AI1618" s="14">
        <v>121</v>
      </c>
      <c r="AJ1618" s="14">
        <v>134</v>
      </c>
      <c r="AK1618" s="14">
        <v>128</v>
      </c>
      <c r="AL1618" s="14">
        <v>121</v>
      </c>
      <c r="AM1618" s="14">
        <v>119</v>
      </c>
      <c r="DR1618" s="14">
        <v>79</v>
      </c>
      <c r="DS1618" s="14">
        <v>78</v>
      </c>
      <c r="DT1618" s="14">
        <v>70</v>
      </c>
      <c r="DU1618" s="14">
        <v>79</v>
      </c>
      <c r="DV1618" s="14">
        <v>76</v>
      </c>
      <c r="IP1618" s="14">
        <v>98</v>
      </c>
      <c r="IQ1618" s="14">
        <v>99</v>
      </c>
      <c r="IR1618" s="14">
        <v>99</v>
      </c>
      <c r="IS1618" s="14">
        <v>99</v>
      </c>
      <c r="IT1618" s="14">
        <v>99</v>
      </c>
      <c r="LX1618" s="14">
        <v>72</v>
      </c>
      <c r="LY1618" s="14">
        <v>75</v>
      </c>
      <c r="LZ1618" s="14">
        <v>78</v>
      </c>
      <c r="MA1618" s="14">
        <v>87</v>
      </c>
      <c r="MB1618" s="14">
        <v>81</v>
      </c>
      <c r="PG1618" s="14">
        <v>18</v>
      </c>
      <c r="PH1618" s="14">
        <v>18</v>
      </c>
      <c r="PI1618" s="14">
        <v>18</v>
      </c>
      <c r="PJ1618" s="14">
        <v>18</v>
      </c>
      <c r="PK1618" s="14">
        <v>18</v>
      </c>
      <c r="SP1618" s="14">
        <v>97.7</v>
      </c>
      <c r="SQ1618" s="14">
        <v>97.2</v>
      </c>
      <c r="SR1618" s="14">
        <v>98.9</v>
      </c>
      <c r="SS1618" s="14">
        <v>98.8</v>
      </c>
      <c r="ST1618" s="14">
        <v>98.4</v>
      </c>
      <c r="WQ1618" s="14">
        <v>0</v>
      </c>
      <c r="WR1618" s="14">
        <v>0</v>
      </c>
      <c r="WS1618" s="14">
        <v>0</v>
      </c>
      <c r="WT1618" s="14">
        <v>0</v>
      </c>
      <c r="WU1618" s="14">
        <v>0</v>
      </c>
      <c r="AAI1618" s="63"/>
      <c r="AAO1618" s="63"/>
      <c r="AAU1618" s="63"/>
      <c r="AAZ1618" s="14">
        <v>28</v>
      </c>
      <c r="ABC1618" s="14">
        <v>13.3</v>
      </c>
      <c r="ABF1618" s="14">
        <v>37.700000000000003</v>
      </c>
      <c r="ABI1618" s="14">
        <v>1.1000000000000001</v>
      </c>
      <c r="ABN1618" s="14">
        <v>5.0599999999999996</v>
      </c>
      <c r="ABP1618" s="14">
        <v>141</v>
      </c>
      <c r="ABV1618" s="14">
        <v>140</v>
      </c>
      <c r="ABY1618" s="14">
        <v>4.9000000000000004</v>
      </c>
      <c r="ACB1618" s="14">
        <v>103</v>
      </c>
      <c r="ACE1618" s="14">
        <v>8.6999999999999993</v>
      </c>
      <c r="ACG1618" s="14">
        <v>126</v>
      </c>
      <c r="ACH1618" s="14">
        <v>176</v>
      </c>
      <c r="ACI1618" s="14">
        <v>255</v>
      </c>
      <c r="ACJ1618" s="14">
        <v>246</v>
      </c>
      <c r="ACK1618" s="14">
        <v>329</v>
      </c>
      <c r="ACR1618" s="14">
        <v>16</v>
      </c>
      <c r="ACU1618" s="14">
        <v>1.0900000000000001</v>
      </c>
      <c r="ACX1618" s="14">
        <v>9</v>
      </c>
      <c r="ADR1618" s="14">
        <v>2</v>
      </c>
      <c r="ADU1618" s="14">
        <v>2.9</v>
      </c>
      <c r="AGM1618" s="63"/>
      <c r="AGS1618" s="14">
        <v>1</v>
      </c>
      <c r="AGT1618" s="14">
        <v>1</v>
      </c>
      <c r="AGU1618" s="14">
        <v>0</v>
      </c>
      <c r="AGV1618" s="14">
        <v>0</v>
      </c>
      <c r="AGW1618" s="14">
        <v>0</v>
      </c>
      <c r="AGX1618" s="14">
        <v>0</v>
      </c>
      <c r="AGY1618" s="14">
        <v>0</v>
      </c>
      <c r="AGZ1618" s="14">
        <v>7</v>
      </c>
      <c r="AHA1618" s="14">
        <v>0</v>
      </c>
      <c r="AHB1618" s="14">
        <v>0</v>
      </c>
      <c r="AHC1618" s="14">
        <v>1</v>
      </c>
      <c r="AHD1618" s="14">
        <v>2</v>
      </c>
      <c r="AHE1618" s="14">
        <v>0</v>
      </c>
      <c r="AHF1618" s="14">
        <v>0</v>
      </c>
      <c r="AHH1618" s="14">
        <v>0</v>
      </c>
      <c r="AHI1618" s="14">
        <v>0</v>
      </c>
      <c r="AHK1618" s="14">
        <v>0</v>
      </c>
      <c r="AHL1618" s="14">
        <v>0</v>
      </c>
      <c r="AHM1618" s="14">
        <v>0</v>
      </c>
      <c r="AHN1618" s="14">
        <v>0</v>
      </c>
      <c r="AHO1618" s="14">
        <v>0</v>
      </c>
      <c r="AHP1618" s="14">
        <v>0</v>
      </c>
      <c r="AHQ1618" s="14">
        <v>0</v>
      </c>
      <c r="AHR1618" s="14">
        <v>0</v>
      </c>
      <c r="AHV1618" s="63"/>
      <c r="AIB1618" s="63"/>
      <c r="AIH1618" s="63"/>
      <c r="AIN1618" s="14">
        <v>0</v>
      </c>
      <c r="AIO1618" s="14">
        <v>0</v>
      </c>
      <c r="AIT1618" s="60"/>
      <c r="AJB1618" s="63"/>
      <c r="AJH1618" s="63"/>
      <c r="AJN1618" s="63"/>
    </row>
    <row r="1619" spans="1:951" s="31" customFormat="1">
      <c r="B1619" s="31">
        <v>3</v>
      </c>
      <c r="C1619" s="31">
        <v>1</v>
      </c>
      <c r="D1619" s="31" t="s">
        <v>9752</v>
      </c>
      <c r="F1619" s="82"/>
      <c r="G1619" s="83"/>
      <c r="O1619" s="31">
        <v>1</v>
      </c>
      <c r="Z1619" s="31">
        <v>0</v>
      </c>
      <c r="AA1619" s="31">
        <v>2</v>
      </c>
      <c r="AB1619" s="83"/>
      <c r="AI1619" s="31">
        <v>116</v>
      </c>
      <c r="AJ1619" s="31">
        <v>117</v>
      </c>
      <c r="AK1619" s="31">
        <v>116</v>
      </c>
      <c r="DR1619" s="31">
        <v>74</v>
      </c>
      <c r="DS1619" s="31">
        <v>77</v>
      </c>
      <c r="DT1619" s="31">
        <v>53</v>
      </c>
      <c r="IP1619" s="31">
        <v>98</v>
      </c>
      <c r="IQ1619" s="31">
        <v>99</v>
      </c>
      <c r="IR1619" s="31">
        <v>98</v>
      </c>
      <c r="LX1619" s="31">
        <v>81</v>
      </c>
      <c r="LY1619" s="31">
        <v>81</v>
      </c>
      <c r="LZ1619" s="31">
        <v>83</v>
      </c>
      <c r="PG1619" s="31">
        <v>18</v>
      </c>
      <c r="PH1619" s="31">
        <v>18</v>
      </c>
      <c r="PI1619" s="31">
        <v>18</v>
      </c>
      <c r="SP1619" s="31">
        <v>98.4</v>
      </c>
      <c r="SQ1619" s="31">
        <v>98.1</v>
      </c>
      <c r="SR1619" s="31">
        <v>98.6</v>
      </c>
      <c r="WQ1619" s="31">
        <v>0</v>
      </c>
      <c r="WR1619" s="31">
        <v>0</v>
      </c>
      <c r="WS1619" s="31">
        <v>0</v>
      </c>
      <c r="ZY1619" s="31">
        <v>153</v>
      </c>
      <c r="AAI1619" s="82"/>
      <c r="AAJ1619" s="83"/>
      <c r="AAO1619" s="82"/>
      <c r="AAP1619" s="83"/>
      <c r="AAU1619" s="82"/>
      <c r="AAV1619" s="83"/>
      <c r="AAZ1619" s="31">
        <v>24</v>
      </c>
      <c r="ABC1619" s="31">
        <v>14.3</v>
      </c>
      <c r="ABF1619" s="31">
        <v>40.200000000000003</v>
      </c>
      <c r="ABN1619" s="31">
        <v>4.8499999999999996</v>
      </c>
      <c r="ABP1619" s="31">
        <v>146</v>
      </c>
      <c r="ABV1619" s="31">
        <v>136</v>
      </c>
      <c r="ABY1619" s="31">
        <v>4.7</v>
      </c>
      <c r="ACB1619" s="31">
        <v>99</v>
      </c>
      <c r="ACE1619" s="31">
        <v>9.1</v>
      </c>
      <c r="ACG1619" s="31">
        <v>211</v>
      </c>
      <c r="ACH1619" s="31">
        <v>244</v>
      </c>
      <c r="ACI1619" s="31">
        <v>247</v>
      </c>
      <c r="ACJ1619" s="31">
        <v>367</v>
      </c>
      <c r="ACR1619" s="31">
        <v>18</v>
      </c>
      <c r="ACU1619" s="31">
        <v>1.1100000000000001</v>
      </c>
      <c r="ACX1619" s="31">
        <v>13</v>
      </c>
      <c r="ADR1619" s="31">
        <v>1.8</v>
      </c>
      <c r="AGM1619" s="82"/>
      <c r="AGN1619" s="83"/>
      <c r="AGS1619" s="31">
        <v>1</v>
      </c>
      <c r="AGT1619" s="31">
        <v>1</v>
      </c>
      <c r="AGU1619" s="31">
        <v>0</v>
      </c>
      <c r="AGV1619" s="31">
        <v>0</v>
      </c>
      <c r="AGW1619" s="31">
        <v>0</v>
      </c>
      <c r="AGX1619" s="31">
        <v>0</v>
      </c>
      <c r="AGY1619" s="31">
        <v>0</v>
      </c>
      <c r="AGZ1619" s="31">
        <v>2</v>
      </c>
      <c r="AHA1619" s="31">
        <v>0</v>
      </c>
      <c r="AHB1619" s="31">
        <v>0</v>
      </c>
      <c r="AHC1619" s="31">
        <v>1</v>
      </c>
      <c r="AHD1619" s="31">
        <v>0</v>
      </c>
      <c r="AHE1619" s="31">
        <v>0</v>
      </c>
      <c r="AHF1619" s="31">
        <v>0</v>
      </c>
      <c r="AHH1619" s="31">
        <v>0</v>
      </c>
      <c r="AHI1619" s="31">
        <v>0</v>
      </c>
      <c r="AHK1619" s="31">
        <v>0</v>
      </c>
      <c r="AHL1619" s="31">
        <v>0</v>
      </c>
      <c r="AHM1619" s="31">
        <v>0</v>
      </c>
      <c r="AHN1619" s="31">
        <v>0</v>
      </c>
      <c r="AHO1619" s="31">
        <v>0</v>
      </c>
      <c r="AHP1619" s="31">
        <v>0</v>
      </c>
      <c r="AHQ1619" s="31">
        <v>0</v>
      </c>
      <c r="AHR1619" s="31">
        <v>0</v>
      </c>
      <c r="AHV1619" s="82"/>
      <c r="AHW1619" s="83"/>
      <c r="AIB1619" s="82"/>
      <c r="AIC1619" s="83"/>
      <c r="AIH1619" s="82"/>
      <c r="AII1619" s="83"/>
      <c r="AIN1619" s="31">
        <v>0</v>
      </c>
      <c r="AIO1619" s="31">
        <v>0</v>
      </c>
      <c r="AIT1619" s="84"/>
      <c r="AIU1619" s="83"/>
      <c r="AJB1619" s="82"/>
      <c r="AJC1619" s="83"/>
      <c r="AJH1619" s="82"/>
      <c r="AJI1619" s="83"/>
      <c r="AJN1619" s="82"/>
      <c r="AJO1619" s="83"/>
    </row>
    <row r="1620" spans="1:951" s="1" customFormat="1">
      <c r="A1620" s="1">
        <v>338</v>
      </c>
      <c r="B1620" s="1">
        <v>1</v>
      </c>
      <c r="C1620" s="1">
        <v>0</v>
      </c>
      <c r="Z1620" s="1">
        <v>0</v>
      </c>
      <c r="AA1620" s="1">
        <v>1</v>
      </c>
      <c r="AC1620" s="1">
        <v>0</v>
      </c>
      <c r="AE1620" s="1">
        <v>0</v>
      </c>
      <c r="AG1620" s="1">
        <v>0</v>
      </c>
      <c r="AI1620" s="1">
        <v>130</v>
      </c>
      <c r="DR1620" s="1">
        <v>80</v>
      </c>
      <c r="HA1620" s="1">
        <v>0</v>
      </c>
      <c r="HT1620" s="1">
        <v>0</v>
      </c>
      <c r="IP1620" s="1">
        <v>97</v>
      </c>
      <c r="LX1620" s="1">
        <v>84</v>
      </c>
      <c r="PG1620" s="1">
        <v>16</v>
      </c>
      <c r="SP1620" s="1">
        <v>97.9</v>
      </c>
      <c r="VX1620" s="1">
        <v>1</v>
      </c>
      <c r="WQ1620" s="1">
        <v>0</v>
      </c>
      <c r="AGS1620" s="1">
        <v>0</v>
      </c>
      <c r="AGT1620" s="1">
        <v>0</v>
      </c>
      <c r="AGU1620" s="1">
        <v>0</v>
      </c>
      <c r="AGV1620" s="1">
        <v>0</v>
      </c>
      <c r="AGW1620" s="1">
        <v>0</v>
      </c>
      <c r="AGX1620" s="1">
        <v>0</v>
      </c>
      <c r="AGY1620" s="1">
        <v>0</v>
      </c>
      <c r="AGZ1620" s="1">
        <v>0</v>
      </c>
      <c r="AHA1620" s="1">
        <v>0</v>
      </c>
      <c r="AHB1620" s="1">
        <v>0</v>
      </c>
      <c r="AHC1620" s="1">
        <v>1</v>
      </c>
      <c r="AHD1620" s="1">
        <v>0</v>
      </c>
      <c r="AHE1620" s="1">
        <v>0</v>
      </c>
      <c r="AHF1620" s="1">
        <v>0</v>
      </c>
      <c r="AHH1620" s="1">
        <v>0</v>
      </c>
      <c r="AHI1620" s="1">
        <v>0</v>
      </c>
      <c r="AHK1620" s="1">
        <v>0</v>
      </c>
      <c r="AHL1620" s="1">
        <v>0</v>
      </c>
      <c r="AHM1620" s="1">
        <v>0</v>
      </c>
      <c r="AHN1620" s="1">
        <v>0</v>
      </c>
      <c r="AHO1620" s="1">
        <v>0</v>
      </c>
      <c r="AHP1620" s="1">
        <v>0</v>
      </c>
      <c r="AHQ1620" s="1">
        <v>0</v>
      </c>
      <c r="AHR1620" s="1">
        <v>0</v>
      </c>
      <c r="AIM1620" s="1">
        <v>2</v>
      </c>
      <c r="AIN1620" s="1">
        <v>0</v>
      </c>
      <c r="AIO1620" s="1">
        <v>0</v>
      </c>
      <c r="AIP1620" s="1">
        <v>1</v>
      </c>
      <c r="AIQ1620" s="1">
        <v>1</v>
      </c>
      <c r="AIR1620" s="1">
        <v>1</v>
      </c>
      <c r="AIS1620" s="1">
        <v>1</v>
      </c>
      <c r="AIT1620" s="3">
        <v>0</v>
      </c>
      <c r="AIU1620" s="1">
        <v>1</v>
      </c>
      <c r="AIV1620" s="1">
        <v>0</v>
      </c>
      <c r="AIW1620" s="1">
        <v>0</v>
      </c>
      <c r="AJB1620" s="1">
        <v>26</v>
      </c>
    </row>
    <row r="1621" spans="1:951" s="1" customFormat="1">
      <c r="B1621" s="1">
        <v>2</v>
      </c>
      <c r="C1621" s="1">
        <v>0</v>
      </c>
      <c r="Z1621" s="1">
        <v>0</v>
      </c>
      <c r="AA1621" s="1">
        <v>2</v>
      </c>
      <c r="AB1621" s="1" t="s">
        <v>9753</v>
      </c>
      <c r="AC1621" s="1">
        <v>1</v>
      </c>
      <c r="AD1621" s="1">
        <v>0</v>
      </c>
      <c r="AE1621" s="1">
        <v>5</v>
      </c>
      <c r="AF1621" s="1">
        <v>0</v>
      </c>
      <c r="AG1621" s="1">
        <v>0</v>
      </c>
      <c r="AI1621" s="1">
        <v>120</v>
      </c>
      <c r="AJ1621" s="1">
        <v>120</v>
      </c>
      <c r="DR1621" s="1">
        <v>90</v>
      </c>
      <c r="DS1621" s="1">
        <v>76</v>
      </c>
      <c r="HA1621" s="1">
        <v>0</v>
      </c>
      <c r="HB1621" s="1">
        <v>0</v>
      </c>
      <c r="HT1621" s="1">
        <v>0</v>
      </c>
      <c r="HU1621" s="1">
        <v>0</v>
      </c>
      <c r="IP1621" s="1">
        <v>96</v>
      </c>
      <c r="IQ1621" s="1">
        <v>98</v>
      </c>
      <c r="LX1621" s="1">
        <v>87</v>
      </c>
      <c r="LY1621" s="1">
        <v>68</v>
      </c>
      <c r="PG1621" s="1">
        <v>16</v>
      </c>
      <c r="PH1621" s="1">
        <v>18</v>
      </c>
      <c r="SP1621" s="1">
        <v>97.7</v>
      </c>
      <c r="SQ1621" s="1">
        <v>97.3</v>
      </c>
      <c r="VX1621" s="1">
        <v>1</v>
      </c>
      <c r="VY1621" s="1">
        <v>1</v>
      </c>
      <c r="WQ1621" s="1">
        <v>0</v>
      </c>
      <c r="WR1621" s="1">
        <v>0</v>
      </c>
      <c r="AGS1621" s="1">
        <v>0</v>
      </c>
      <c r="AGT1621" s="1">
        <v>0</v>
      </c>
      <c r="AGU1621" s="1">
        <v>0</v>
      </c>
      <c r="AGV1621" s="1">
        <v>0</v>
      </c>
      <c r="AGW1621" s="1">
        <v>0</v>
      </c>
      <c r="AGX1621" s="1">
        <v>0</v>
      </c>
      <c r="AGY1621" s="1">
        <v>0</v>
      </c>
      <c r="AGZ1621" s="1">
        <v>0</v>
      </c>
      <c r="AHA1621" s="1">
        <v>0</v>
      </c>
      <c r="AHB1621" s="1">
        <v>0</v>
      </c>
      <c r="AHC1621" s="1">
        <v>1</v>
      </c>
      <c r="AHD1621" s="1">
        <v>0</v>
      </c>
      <c r="AHE1621" s="1">
        <v>0</v>
      </c>
      <c r="AHF1621" s="1">
        <v>0</v>
      </c>
      <c r="AHH1621" s="1">
        <v>0</v>
      </c>
      <c r="AHI1621" s="1">
        <v>0</v>
      </c>
      <c r="AHK1621" s="1">
        <v>0</v>
      </c>
      <c r="AHL1621" s="1">
        <v>0</v>
      </c>
      <c r="AHM1621" s="1">
        <v>0</v>
      </c>
      <c r="AHN1621" s="1">
        <v>0</v>
      </c>
      <c r="AHO1621" s="1">
        <v>0</v>
      </c>
      <c r="AHP1621" s="1">
        <v>0</v>
      </c>
      <c r="AHQ1621" s="1">
        <v>0</v>
      </c>
      <c r="AHR1621" s="1">
        <v>0</v>
      </c>
      <c r="AIN1621" s="1">
        <v>0</v>
      </c>
      <c r="AIO1621" s="1">
        <v>0</v>
      </c>
      <c r="AIT1621" s="3">
        <v>2</v>
      </c>
      <c r="AIU1621" s="1">
        <v>0</v>
      </c>
      <c r="AIV1621" s="1">
        <v>0</v>
      </c>
      <c r="AIW1621" s="1">
        <v>0</v>
      </c>
      <c r="AIX1621" s="1">
        <v>28</v>
      </c>
      <c r="AIY1621" s="1">
        <v>20</v>
      </c>
    </row>
    <row r="1622" spans="1:951" s="80" customFormat="1">
      <c r="B1622" s="80">
        <v>3</v>
      </c>
      <c r="C1622" s="80">
        <v>0</v>
      </c>
      <c r="Z1622" s="80">
        <v>0</v>
      </c>
      <c r="AA1622" s="80">
        <v>2</v>
      </c>
      <c r="AC1622" s="80">
        <v>0</v>
      </c>
      <c r="AE1622" s="80">
        <v>0</v>
      </c>
      <c r="AG1622" s="80">
        <v>0</v>
      </c>
      <c r="AI1622" s="80">
        <v>118</v>
      </c>
      <c r="DR1622" s="80">
        <v>80</v>
      </c>
      <c r="HA1622" s="80">
        <v>0</v>
      </c>
      <c r="HT1622" s="80">
        <v>0</v>
      </c>
      <c r="IP1622" s="80">
        <v>96</v>
      </c>
      <c r="LX1622" s="80">
        <v>73</v>
      </c>
      <c r="PG1622" s="80">
        <v>16</v>
      </c>
      <c r="SP1622" s="80">
        <v>97.3</v>
      </c>
      <c r="VX1622" s="80">
        <v>1</v>
      </c>
      <c r="WQ1622" s="80">
        <v>0</v>
      </c>
      <c r="AGS1622" s="80">
        <v>0</v>
      </c>
      <c r="AGT1622" s="80">
        <v>0</v>
      </c>
      <c r="AGU1622" s="80">
        <v>0</v>
      </c>
      <c r="AGV1622" s="80">
        <v>0</v>
      </c>
      <c r="AGW1622" s="80">
        <v>0</v>
      </c>
      <c r="AGX1622" s="80">
        <v>0</v>
      </c>
      <c r="AGY1622" s="80">
        <v>0</v>
      </c>
      <c r="AGZ1622" s="80">
        <v>0</v>
      </c>
      <c r="AHA1622" s="80">
        <v>0</v>
      </c>
      <c r="AHB1622" s="80">
        <v>0</v>
      </c>
      <c r="AHC1622" s="80">
        <v>1</v>
      </c>
      <c r="AHD1622" s="80">
        <v>0</v>
      </c>
      <c r="AHE1622" s="80">
        <v>0</v>
      </c>
      <c r="AHF1622" s="80">
        <v>0</v>
      </c>
      <c r="AHH1622" s="80">
        <v>0</v>
      </c>
      <c r="AHI1622" s="80">
        <v>0</v>
      </c>
      <c r="AHK1622" s="80">
        <v>0</v>
      </c>
      <c r="AHL1622" s="80">
        <v>0</v>
      </c>
      <c r="AHM1622" s="80">
        <v>0</v>
      </c>
      <c r="AHN1622" s="80">
        <v>0</v>
      </c>
      <c r="AHO1622" s="80">
        <v>0</v>
      </c>
      <c r="AHP1622" s="80">
        <v>0</v>
      </c>
      <c r="AHQ1622" s="80">
        <v>0</v>
      </c>
      <c r="AHR1622" s="80">
        <v>0</v>
      </c>
      <c r="AIN1622" s="80">
        <v>0</v>
      </c>
      <c r="AIO1622" s="80">
        <v>0</v>
      </c>
      <c r="AIT1622" s="86">
        <v>1</v>
      </c>
      <c r="AIU1622" s="80">
        <v>0</v>
      </c>
      <c r="AIV1622" s="80">
        <v>0</v>
      </c>
      <c r="AIW1622" s="80">
        <v>0</v>
      </c>
      <c r="AIX1622" s="80">
        <v>27</v>
      </c>
    </row>
    <row r="1623" spans="1:951" s="14" customFormat="1">
      <c r="A1623" s="14">
        <v>339</v>
      </c>
      <c r="B1623" s="14">
        <v>1</v>
      </c>
      <c r="C1623" s="14">
        <v>0</v>
      </c>
      <c r="Z1623" s="14">
        <v>0</v>
      </c>
      <c r="AA1623" s="14">
        <v>1</v>
      </c>
      <c r="AC1623" s="14">
        <v>0</v>
      </c>
      <c r="AE1623" s="14">
        <v>0</v>
      </c>
      <c r="AG1623" s="14">
        <v>0</v>
      </c>
      <c r="ADO1623" s="14">
        <v>12.9</v>
      </c>
      <c r="AGS1623" s="14">
        <v>0</v>
      </c>
      <c r="AGT1623" s="14">
        <v>0</v>
      </c>
      <c r="AGU1623" s="14">
        <v>0</v>
      </c>
      <c r="AGV1623" s="14">
        <v>0</v>
      </c>
      <c r="AGW1623" s="14">
        <v>0</v>
      </c>
      <c r="AGX1623" s="14">
        <v>0</v>
      </c>
      <c r="AGY1623" s="14">
        <v>0</v>
      </c>
      <c r="AGZ1623" s="14">
        <v>1</v>
      </c>
      <c r="AHA1623" s="14">
        <v>0</v>
      </c>
      <c r="AHB1623" s="14">
        <v>0</v>
      </c>
      <c r="AHC1623" s="14">
        <v>1</v>
      </c>
      <c r="AHD1623" s="14">
        <v>0</v>
      </c>
      <c r="AHE1623" s="14">
        <v>0</v>
      </c>
      <c r="AHF1623" s="14">
        <v>0</v>
      </c>
      <c r="AHH1623" s="14">
        <v>0</v>
      </c>
      <c r="AHI1623" s="14">
        <v>1</v>
      </c>
      <c r="AHK1623" s="14">
        <v>0</v>
      </c>
      <c r="AHL1623" s="14">
        <v>0</v>
      </c>
      <c r="AHM1623" s="14">
        <v>0</v>
      </c>
      <c r="AHN1623" s="14">
        <v>0</v>
      </c>
      <c r="AHO1623" s="14">
        <v>0</v>
      </c>
      <c r="AHP1623" s="14">
        <v>0</v>
      </c>
      <c r="AHQ1623" s="14">
        <v>0</v>
      </c>
      <c r="AHR1623" s="14">
        <v>0</v>
      </c>
      <c r="AIM1623" s="14">
        <v>0</v>
      </c>
      <c r="AIN1623" s="14">
        <v>0</v>
      </c>
      <c r="AIO1623" s="14">
        <v>0</v>
      </c>
      <c r="AIP1623" s="14">
        <v>1</v>
      </c>
      <c r="AIQ1623" s="14">
        <v>1</v>
      </c>
      <c r="AIR1623" s="14">
        <v>1</v>
      </c>
      <c r="AIS1623" s="14">
        <v>1</v>
      </c>
      <c r="AIT1623" s="14">
        <v>0</v>
      </c>
      <c r="AIU1623" s="14">
        <v>0</v>
      </c>
      <c r="AIV1623" s="14">
        <v>0</v>
      </c>
      <c r="AIW1623" s="14">
        <v>0</v>
      </c>
    </row>
    <row r="1624" spans="1:951" s="14" customFormat="1">
      <c r="B1624" s="14">
        <v>2</v>
      </c>
      <c r="C1624" s="14">
        <v>1</v>
      </c>
      <c r="D1624" s="14" t="s">
        <v>9754</v>
      </c>
      <c r="O1624" s="14">
        <v>1</v>
      </c>
      <c r="Z1624" s="14">
        <v>0</v>
      </c>
      <c r="AA1624" s="14">
        <v>2</v>
      </c>
      <c r="AB1624" s="14" t="s">
        <v>9755</v>
      </c>
      <c r="AC1624" s="14">
        <v>0</v>
      </c>
      <c r="AE1624" s="14">
        <v>0</v>
      </c>
      <c r="AG1624" s="14">
        <v>0</v>
      </c>
      <c r="AI1624" s="14">
        <v>116</v>
      </c>
      <c r="AJ1624" s="14">
        <v>146</v>
      </c>
      <c r="DR1624" s="14">
        <v>80</v>
      </c>
      <c r="DS1624" s="14">
        <v>58</v>
      </c>
      <c r="HA1624" s="14">
        <v>0</v>
      </c>
      <c r="HB1624" s="14">
        <v>2</v>
      </c>
      <c r="HT1624" s="14">
        <v>0</v>
      </c>
      <c r="HU1624" s="14">
        <v>0</v>
      </c>
      <c r="IP1624" s="14">
        <v>98</v>
      </c>
      <c r="IQ1624" s="14">
        <v>98</v>
      </c>
      <c r="LX1624" s="14">
        <v>68</v>
      </c>
      <c r="LY1624" s="14">
        <v>60</v>
      </c>
      <c r="PG1624" s="14">
        <v>16</v>
      </c>
      <c r="PH1624" s="14">
        <v>15</v>
      </c>
      <c r="SP1624" s="14">
        <v>98.6</v>
      </c>
      <c r="SQ1624" s="14">
        <v>98.9</v>
      </c>
      <c r="VX1624" s="14">
        <v>1</v>
      </c>
      <c r="VY1624" s="14">
        <v>1</v>
      </c>
      <c r="WQ1624" s="14">
        <v>0</v>
      </c>
      <c r="WR1624" s="14">
        <v>0</v>
      </c>
      <c r="AAY1624" s="14">
        <v>21</v>
      </c>
      <c r="ABB1624" s="14">
        <v>13.3</v>
      </c>
      <c r="ABE1624" s="14">
        <v>39</v>
      </c>
      <c r="ABU1624" s="14">
        <v>140</v>
      </c>
      <c r="ABX1624" s="14">
        <v>3.7</v>
      </c>
      <c r="ACA1624" s="14">
        <v>106</v>
      </c>
      <c r="ACD1624" s="14">
        <v>1.1100000000000001</v>
      </c>
      <c r="ACG1624" s="14">
        <v>165</v>
      </c>
      <c r="ACQ1624" s="14">
        <v>27</v>
      </c>
      <c r="ACT1624" s="14">
        <v>1.3</v>
      </c>
      <c r="ACW1624" s="14">
        <v>18</v>
      </c>
      <c r="AGS1624" s="14">
        <v>0</v>
      </c>
      <c r="AGT1624" s="14">
        <v>0</v>
      </c>
      <c r="AGU1624" s="14">
        <v>0</v>
      </c>
      <c r="AGV1624" s="14">
        <v>0</v>
      </c>
      <c r="AGW1624" s="14">
        <v>0</v>
      </c>
      <c r="AGX1624" s="14">
        <v>0</v>
      </c>
      <c r="AGY1624" s="14">
        <v>0</v>
      </c>
      <c r="AGZ1624" s="14">
        <v>1</v>
      </c>
      <c r="AHA1624" s="14">
        <v>0</v>
      </c>
      <c r="AHB1624" s="14">
        <v>0</v>
      </c>
      <c r="AHC1624" s="14">
        <v>1</v>
      </c>
      <c r="AHD1624" s="14">
        <v>0</v>
      </c>
      <c r="AHE1624" s="14">
        <v>0</v>
      </c>
      <c r="AHF1624" s="14">
        <v>0</v>
      </c>
      <c r="AHH1624" s="14">
        <v>0</v>
      </c>
      <c r="AHI1624" s="14">
        <v>1</v>
      </c>
      <c r="AHK1624" s="14">
        <v>0</v>
      </c>
      <c r="AHL1624" s="14">
        <v>0</v>
      </c>
      <c r="AHM1624" s="14">
        <v>0</v>
      </c>
      <c r="AHN1624" s="14">
        <v>0</v>
      </c>
      <c r="AHO1624" s="14">
        <v>0</v>
      </c>
      <c r="AHP1624" s="14">
        <v>0</v>
      </c>
      <c r="AHQ1624" s="14">
        <v>0</v>
      </c>
      <c r="AHR1624" s="14">
        <v>0</v>
      </c>
      <c r="AIM1624" s="14">
        <v>0</v>
      </c>
      <c r="AIN1624" s="14">
        <v>0</v>
      </c>
      <c r="AIO1624" s="14">
        <v>0</v>
      </c>
      <c r="AIT1624" s="14">
        <v>2</v>
      </c>
      <c r="AIU1624" s="14">
        <v>0</v>
      </c>
      <c r="AIV1624" s="14">
        <v>0</v>
      </c>
      <c r="AIW1624" s="14">
        <v>0</v>
      </c>
      <c r="AIX1624" s="14">
        <v>65</v>
      </c>
      <c r="AIY1624" s="14">
        <v>40</v>
      </c>
    </row>
    <row r="1625" spans="1:951" s="14" customFormat="1">
      <c r="B1625" s="14">
        <v>3</v>
      </c>
      <c r="C1625" s="14">
        <v>1</v>
      </c>
      <c r="D1625" s="14" t="s">
        <v>9756</v>
      </c>
      <c r="O1625" s="14">
        <v>1</v>
      </c>
      <c r="Z1625" s="14">
        <v>0</v>
      </c>
      <c r="AA1625" s="14">
        <v>2</v>
      </c>
      <c r="AC1625" s="14">
        <v>0</v>
      </c>
      <c r="AE1625" s="14">
        <v>2</v>
      </c>
      <c r="AF1625" s="14">
        <v>0</v>
      </c>
      <c r="AG1625" s="14">
        <v>0</v>
      </c>
      <c r="AI1625" s="14">
        <v>130</v>
      </c>
      <c r="AJ1625" s="14">
        <v>148</v>
      </c>
      <c r="DR1625" s="14">
        <v>62</v>
      </c>
      <c r="DS1625" s="14">
        <v>90</v>
      </c>
      <c r="HA1625" s="14">
        <v>2</v>
      </c>
      <c r="HB1625" s="14">
        <v>2</v>
      </c>
      <c r="HT1625" s="14">
        <v>0</v>
      </c>
      <c r="HU1625" s="14">
        <v>0</v>
      </c>
      <c r="IP1625" s="14">
        <v>96</v>
      </c>
      <c r="IQ1625" s="14">
        <v>97</v>
      </c>
      <c r="LX1625" s="14">
        <v>72</v>
      </c>
      <c r="LY1625" s="14">
        <v>66</v>
      </c>
      <c r="PG1625" s="14">
        <v>16</v>
      </c>
      <c r="PH1625" s="14">
        <v>16</v>
      </c>
      <c r="SP1625" s="14">
        <v>98.7</v>
      </c>
      <c r="SQ1625" s="14">
        <v>98</v>
      </c>
      <c r="VX1625" s="14">
        <v>1</v>
      </c>
      <c r="VY1625" s="14">
        <v>1</v>
      </c>
      <c r="WQ1625" s="14">
        <v>0</v>
      </c>
      <c r="WR1625" s="14">
        <v>0</v>
      </c>
      <c r="AGS1625" s="14">
        <v>0</v>
      </c>
      <c r="AGT1625" s="14">
        <v>0</v>
      </c>
      <c r="AGU1625" s="14">
        <v>0</v>
      </c>
      <c r="AGV1625" s="14">
        <v>0</v>
      </c>
      <c r="AGW1625" s="14">
        <v>0</v>
      </c>
      <c r="AGX1625" s="14">
        <v>0</v>
      </c>
      <c r="AGY1625" s="14">
        <v>0</v>
      </c>
      <c r="AGZ1625" s="14">
        <v>0</v>
      </c>
      <c r="AHA1625" s="14">
        <v>0</v>
      </c>
      <c r="AHB1625" s="14">
        <v>0</v>
      </c>
      <c r="AHC1625" s="14">
        <v>1</v>
      </c>
      <c r="AHD1625" s="14">
        <v>0</v>
      </c>
      <c r="AHE1625" s="14">
        <v>0</v>
      </c>
      <c r="AHF1625" s="14">
        <v>0</v>
      </c>
      <c r="AHH1625" s="14">
        <v>0</v>
      </c>
      <c r="AHI1625" s="14">
        <v>1</v>
      </c>
      <c r="AHK1625" s="14">
        <v>0</v>
      </c>
      <c r="AHL1625" s="14">
        <v>0</v>
      </c>
      <c r="AHM1625" s="14">
        <v>0</v>
      </c>
      <c r="AHN1625" s="14">
        <v>0</v>
      </c>
      <c r="AHO1625" s="14">
        <v>0</v>
      </c>
      <c r="AHP1625" s="14">
        <v>0</v>
      </c>
      <c r="AHQ1625" s="14">
        <v>0</v>
      </c>
      <c r="AHR1625" s="14">
        <v>0</v>
      </c>
      <c r="AIM1625" s="14">
        <v>0</v>
      </c>
      <c r="AIN1625" s="14">
        <v>0</v>
      </c>
      <c r="AIO1625" s="14">
        <v>0</v>
      </c>
      <c r="AIT1625" s="14">
        <v>2</v>
      </c>
      <c r="AIU1625" s="14">
        <v>0</v>
      </c>
      <c r="AIV1625" s="14">
        <v>0</v>
      </c>
      <c r="AIW1625" s="14">
        <v>0</v>
      </c>
      <c r="AIX1625" s="14">
        <v>40</v>
      </c>
      <c r="AIY1625" s="14">
        <v>24</v>
      </c>
    </row>
    <row r="1626" spans="1:951" s="31" customFormat="1">
      <c r="B1626" s="31">
        <v>4</v>
      </c>
      <c r="C1626" s="31">
        <v>1</v>
      </c>
      <c r="D1626" s="31" t="s">
        <v>9757</v>
      </c>
      <c r="O1626" s="31">
        <v>1</v>
      </c>
      <c r="Z1626" s="31">
        <v>0</v>
      </c>
      <c r="AA1626" s="31">
        <v>1</v>
      </c>
      <c r="AC1626" s="31">
        <v>0</v>
      </c>
      <c r="AE1626" s="31">
        <v>2</v>
      </c>
      <c r="AF1626" s="31">
        <v>0</v>
      </c>
      <c r="AG1626" s="31">
        <v>0</v>
      </c>
      <c r="AI1626" s="31">
        <v>126</v>
      </c>
      <c r="DR1626" s="31">
        <v>82</v>
      </c>
      <c r="HA1626" s="31">
        <v>0</v>
      </c>
      <c r="HT1626" s="31">
        <v>0</v>
      </c>
      <c r="IP1626" s="31">
        <v>98</v>
      </c>
      <c r="LX1626" s="31">
        <v>70</v>
      </c>
      <c r="PG1626" s="31">
        <v>16</v>
      </c>
      <c r="SP1626" s="31">
        <v>98.9</v>
      </c>
      <c r="VX1626" s="31">
        <v>1</v>
      </c>
      <c r="WQ1626" s="31">
        <v>0</v>
      </c>
      <c r="AGS1626" s="31">
        <v>0</v>
      </c>
      <c r="AGT1626" s="31">
        <v>0</v>
      </c>
      <c r="AGU1626" s="31">
        <v>0</v>
      </c>
      <c r="AGV1626" s="31">
        <v>0</v>
      </c>
      <c r="AGW1626" s="31">
        <v>0</v>
      </c>
      <c r="AGX1626" s="31">
        <v>0</v>
      </c>
      <c r="AGY1626" s="31">
        <v>0</v>
      </c>
      <c r="AGZ1626" s="31">
        <v>0</v>
      </c>
      <c r="AHA1626" s="31">
        <v>0</v>
      </c>
      <c r="AHB1626" s="31">
        <v>0</v>
      </c>
      <c r="AHC1626" s="31">
        <v>1</v>
      </c>
      <c r="AHD1626" s="31">
        <v>0</v>
      </c>
      <c r="AHE1626" s="31">
        <v>0</v>
      </c>
      <c r="AHF1626" s="31">
        <v>0</v>
      </c>
      <c r="AHH1626" s="31">
        <v>0</v>
      </c>
      <c r="AHI1626" s="31">
        <v>1</v>
      </c>
      <c r="AHK1626" s="31">
        <v>0</v>
      </c>
      <c r="AHL1626" s="31">
        <v>0</v>
      </c>
      <c r="AHM1626" s="31">
        <v>0</v>
      </c>
      <c r="AHN1626" s="31">
        <v>0</v>
      </c>
      <c r="AHO1626" s="31">
        <v>0</v>
      </c>
      <c r="AHP1626" s="31">
        <v>0</v>
      </c>
      <c r="AHQ1626" s="31">
        <v>0</v>
      </c>
      <c r="AHR1626" s="31">
        <v>0</v>
      </c>
      <c r="AIM1626" s="31">
        <v>0</v>
      </c>
      <c r="AIN1626" s="31">
        <v>0</v>
      </c>
      <c r="AIO1626" s="31">
        <v>0</v>
      </c>
      <c r="AIT1626" s="31">
        <v>1</v>
      </c>
      <c r="AIU1626" s="31">
        <v>0</v>
      </c>
      <c r="AIV1626" s="31">
        <v>0</v>
      </c>
      <c r="AIW1626" s="31">
        <v>0</v>
      </c>
      <c r="AIX1626" s="31">
        <v>32</v>
      </c>
    </row>
    <row r="1627" spans="1:951" s="1" customFormat="1">
      <c r="A1627" s="1">
        <v>340</v>
      </c>
      <c r="B1627" s="1">
        <v>1</v>
      </c>
      <c r="C1627" s="1">
        <v>1</v>
      </c>
      <c r="D1627" s="1" t="s">
        <v>9758</v>
      </c>
      <c r="O1627" s="1">
        <v>0</v>
      </c>
      <c r="Z1627" s="1">
        <v>0</v>
      </c>
      <c r="AA1627" s="1">
        <v>1</v>
      </c>
      <c r="AB1627" s="1" t="s">
        <v>9759</v>
      </c>
      <c r="AC1627" s="1">
        <v>0</v>
      </c>
      <c r="AE1627" s="1">
        <v>0</v>
      </c>
      <c r="AG1627" s="1">
        <v>0</v>
      </c>
      <c r="AI1627" s="1">
        <v>130</v>
      </c>
      <c r="DR1627" s="1">
        <v>80</v>
      </c>
      <c r="HA1627" s="1">
        <v>2</v>
      </c>
      <c r="HT1627" s="1">
        <v>0</v>
      </c>
      <c r="IP1627" s="1">
        <v>99</v>
      </c>
      <c r="LX1627" s="1">
        <v>74</v>
      </c>
      <c r="PG1627" s="1">
        <v>26</v>
      </c>
      <c r="SP1627" s="1">
        <v>97.5</v>
      </c>
      <c r="VX1627" s="1">
        <v>1</v>
      </c>
      <c r="WQ1627" s="1">
        <v>0</v>
      </c>
      <c r="ZY1627" s="1">
        <v>245.8</v>
      </c>
      <c r="AGS1627" s="1">
        <v>0</v>
      </c>
      <c r="AGT1627" s="1">
        <v>0</v>
      </c>
      <c r="AGU1627" s="1">
        <v>0</v>
      </c>
      <c r="AGV1627" s="1">
        <v>0</v>
      </c>
      <c r="AGW1627" s="1">
        <v>0</v>
      </c>
      <c r="AGX1627" s="1">
        <v>0</v>
      </c>
      <c r="AGY1627" s="1">
        <v>0</v>
      </c>
      <c r="AGZ1627" s="1">
        <v>0</v>
      </c>
      <c r="AHA1627" s="1">
        <v>0</v>
      </c>
      <c r="AHB1627" s="1">
        <v>0</v>
      </c>
      <c r="AHC1627" s="1">
        <v>1</v>
      </c>
      <c r="AHD1627" s="1">
        <v>0</v>
      </c>
      <c r="AHE1627" s="1">
        <v>0</v>
      </c>
      <c r="AHF1627" s="1">
        <v>0</v>
      </c>
      <c r="AHH1627" s="1">
        <v>0</v>
      </c>
      <c r="AHI1627" s="1">
        <v>0</v>
      </c>
      <c r="AHK1627" s="1">
        <v>0</v>
      </c>
      <c r="AHL1627" s="1">
        <v>0</v>
      </c>
      <c r="AHM1627" s="1">
        <v>0</v>
      </c>
      <c r="AHN1627" s="1">
        <v>0</v>
      </c>
      <c r="AHO1627" s="1">
        <v>0</v>
      </c>
      <c r="AHP1627" s="1">
        <v>0</v>
      </c>
      <c r="AHQ1627" s="1">
        <v>0</v>
      </c>
      <c r="AHR1627" s="1">
        <v>0</v>
      </c>
      <c r="AIM1627" s="1">
        <v>0</v>
      </c>
      <c r="AIN1627" s="1">
        <v>0</v>
      </c>
      <c r="AIO1627" s="1">
        <v>0</v>
      </c>
      <c r="AIP1627" s="1">
        <v>1</v>
      </c>
      <c r="AIQ1627" s="1">
        <v>1</v>
      </c>
      <c r="AIR1627" s="1">
        <v>1</v>
      </c>
      <c r="AIS1627" s="1">
        <v>1</v>
      </c>
      <c r="AIT1627" s="3">
        <v>1</v>
      </c>
      <c r="AIU1627" s="1">
        <v>0</v>
      </c>
      <c r="AIV1627" s="1">
        <v>0</v>
      </c>
      <c r="AIW1627" s="1">
        <v>0</v>
      </c>
      <c r="AIX1627" s="1">
        <v>56</v>
      </c>
    </row>
    <row r="1628" spans="1:951" s="1" customFormat="1">
      <c r="B1628" s="1">
        <v>2</v>
      </c>
      <c r="C1628" s="1">
        <v>0</v>
      </c>
      <c r="Z1628" s="1">
        <v>0</v>
      </c>
      <c r="AA1628" s="1">
        <v>2</v>
      </c>
      <c r="AB1628" s="1" t="s">
        <v>9037</v>
      </c>
      <c r="AC1628" s="1">
        <v>0</v>
      </c>
      <c r="AE1628" s="1">
        <v>0</v>
      </c>
      <c r="AG1628" s="1">
        <v>0</v>
      </c>
      <c r="AI1628" s="1">
        <v>138</v>
      </c>
      <c r="AJ1628" s="1">
        <v>138</v>
      </c>
      <c r="DR1628" s="1">
        <v>78</v>
      </c>
      <c r="DS1628" s="1">
        <v>80</v>
      </c>
      <c r="HA1628" s="1">
        <v>2</v>
      </c>
      <c r="HB1628" s="1">
        <v>2</v>
      </c>
      <c r="HT1628" s="1">
        <v>0</v>
      </c>
      <c r="HU1628" s="1">
        <v>0</v>
      </c>
      <c r="IP1628" s="1">
        <v>100</v>
      </c>
      <c r="IQ1628" s="1">
        <v>94</v>
      </c>
      <c r="LX1628" s="1">
        <v>79</v>
      </c>
      <c r="LY1628" s="1">
        <v>76</v>
      </c>
      <c r="PG1628" s="1">
        <v>24</v>
      </c>
      <c r="PH1628" s="1">
        <v>28</v>
      </c>
      <c r="SP1628" s="1">
        <v>98.7</v>
      </c>
      <c r="SQ1628" s="1">
        <v>97.5</v>
      </c>
      <c r="VX1628" s="1">
        <v>1</v>
      </c>
      <c r="VY1628" s="1">
        <v>1</v>
      </c>
      <c r="WQ1628" s="1">
        <v>0</v>
      </c>
      <c r="WR1628" s="1">
        <v>0</v>
      </c>
      <c r="ZY1628" s="1">
        <v>245.8</v>
      </c>
      <c r="ZZ1628" s="1">
        <v>244.4</v>
      </c>
      <c r="AAY1628" s="1">
        <v>19</v>
      </c>
      <c r="AAZ1628" s="1">
        <v>20</v>
      </c>
      <c r="ABB1628" s="1">
        <v>9.5</v>
      </c>
      <c r="ABE1628" s="1">
        <v>28</v>
      </c>
      <c r="ABU1628" s="1">
        <v>145</v>
      </c>
      <c r="ABV1628" s="1">
        <v>145</v>
      </c>
      <c r="ABX1628" s="1">
        <v>4.7</v>
      </c>
      <c r="ABY1628" s="1">
        <v>5</v>
      </c>
      <c r="ACA1628" s="1">
        <v>116</v>
      </c>
      <c r="ACB1628" s="1">
        <v>110</v>
      </c>
      <c r="ACD1628" s="1">
        <v>1.24</v>
      </c>
      <c r="ACE1628" s="1">
        <v>9.1</v>
      </c>
      <c r="ACG1628" s="1">
        <v>111</v>
      </c>
      <c r="ACH1628" s="1">
        <v>62</v>
      </c>
      <c r="ACI1628" s="1">
        <v>57</v>
      </c>
      <c r="ACQ1628" s="1">
        <v>64</v>
      </c>
      <c r="ACR1628" s="1">
        <v>69</v>
      </c>
      <c r="ACT1628" s="1">
        <v>3.1</v>
      </c>
      <c r="ACU1628" s="1">
        <v>2.78</v>
      </c>
      <c r="ACW1628" s="1">
        <v>16</v>
      </c>
      <c r="ACX1628" s="1">
        <v>15</v>
      </c>
      <c r="AGS1628" s="1">
        <v>1</v>
      </c>
      <c r="AGT1628" s="1">
        <v>0</v>
      </c>
      <c r="AGU1628" s="1">
        <v>1</v>
      </c>
      <c r="AGV1628" s="1">
        <v>0</v>
      </c>
      <c r="AGW1628" s="1">
        <v>0</v>
      </c>
      <c r="AGX1628" s="1">
        <v>0</v>
      </c>
      <c r="AGY1628" s="1">
        <v>0</v>
      </c>
      <c r="AGZ1628" s="1">
        <v>1</v>
      </c>
      <c r="AHA1628" s="1">
        <v>0</v>
      </c>
      <c r="AHB1628" s="1">
        <v>0</v>
      </c>
      <c r="AHC1628" s="1">
        <v>1</v>
      </c>
      <c r="AHD1628" s="1">
        <v>0</v>
      </c>
      <c r="AHE1628" s="1">
        <v>0</v>
      </c>
      <c r="AHF1628" s="1">
        <v>0</v>
      </c>
      <c r="AHH1628" s="1">
        <v>0</v>
      </c>
      <c r="AHI1628" s="1">
        <v>0</v>
      </c>
      <c r="AHK1628" s="1">
        <v>0</v>
      </c>
      <c r="AHL1628" s="1">
        <v>0</v>
      </c>
      <c r="AHM1628" s="1">
        <v>0</v>
      </c>
      <c r="AHN1628" s="1">
        <v>0</v>
      </c>
      <c r="AHO1628" s="1">
        <v>0</v>
      </c>
      <c r="AHP1628" s="1">
        <v>0</v>
      </c>
      <c r="AHQ1628" s="1">
        <v>0</v>
      </c>
      <c r="AHR1628" s="1">
        <v>2</v>
      </c>
      <c r="AIM1628" s="1">
        <v>0</v>
      </c>
      <c r="AIN1628" s="1">
        <v>0</v>
      </c>
      <c r="AIO1628" s="1">
        <v>0</v>
      </c>
      <c r="AIT1628" s="3">
        <v>2</v>
      </c>
      <c r="AIU1628" s="1">
        <v>0</v>
      </c>
      <c r="AIV1628" s="1">
        <v>0</v>
      </c>
      <c r="AIW1628" s="1">
        <v>0</v>
      </c>
      <c r="AIX1628" s="1">
        <v>58</v>
      </c>
      <c r="AIY1628" s="1">
        <v>53</v>
      </c>
    </row>
    <row r="1629" spans="1:951" s="1" customFormat="1">
      <c r="B1629" s="1">
        <v>3</v>
      </c>
      <c r="C1629" s="1">
        <v>0</v>
      </c>
      <c r="Z1629" s="1">
        <v>0</v>
      </c>
      <c r="AA1629" s="1">
        <v>1</v>
      </c>
      <c r="AB1629" s="1" t="s">
        <v>9760</v>
      </c>
      <c r="AC1629" s="1">
        <v>0</v>
      </c>
      <c r="AE1629" s="1">
        <v>0</v>
      </c>
      <c r="AG1629" s="1">
        <v>0</v>
      </c>
      <c r="AI1629" s="1">
        <v>130</v>
      </c>
      <c r="AJ1629" s="1">
        <v>128</v>
      </c>
      <c r="DR1629" s="1">
        <v>70</v>
      </c>
      <c r="DS1629" s="1">
        <v>74</v>
      </c>
      <c r="HA1629" s="1">
        <v>2</v>
      </c>
      <c r="HB1629" s="1">
        <v>2</v>
      </c>
      <c r="HT1629" s="1">
        <v>0</v>
      </c>
      <c r="HU1629" s="1">
        <v>0</v>
      </c>
      <c r="IP1629" s="1">
        <v>98</v>
      </c>
      <c r="IQ1629" s="1">
        <v>98</v>
      </c>
      <c r="LX1629" s="1">
        <v>76</v>
      </c>
      <c r="LY1629" s="1">
        <v>74</v>
      </c>
      <c r="PG1629" s="1">
        <v>20</v>
      </c>
      <c r="PH1629" s="1">
        <v>20</v>
      </c>
      <c r="SP1629" s="1">
        <v>98</v>
      </c>
      <c r="SQ1629" s="1">
        <v>97.5</v>
      </c>
      <c r="VX1629" s="1">
        <v>1</v>
      </c>
      <c r="VY1629" s="1">
        <v>1</v>
      </c>
      <c r="WQ1629" s="1">
        <v>0</v>
      </c>
      <c r="WR1629" s="1">
        <v>0</v>
      </c>
      <c r="ZY1629" s="1">
        <v>247.6</v>
      </c>
      <c r="ZZ1629" s="1">
        <v>242.2</v>
      </c>
      <c r="AGS1629" s="1">
        <v>1</v>
      </c>
      <c r="AGT1629" s="1">
        <v>0</v>
      </c>
      <c r="AGU1629" s="1">
        <v>1</v>
      </c>
      <c r="AGV1629" s="1">
        <v>0</v>
      </c>
      <c r="AGW1629" s="1">
        <v>0</v>
      </c>
      <c r="AGX1629" s="1">
        <v>0</v>
      </c>
      <c r="AGY1629" s="1">
        <v>0</v>
      </c>
      <c r="AGZ1629" s="1">
        <v>0</v>
      </c>
      <c r="AHA1629" s="1">
        <v>0</v>
      </c>
      <c r="AHB1629" s="1">
        <v>0</v>
      </c>
      <c r="AHC1629" s="1">
        <v>1</v>
      </c>
      <c r="AHD1629" s="1">
        <v>0</v>
      </c>
      <c r="AHE1629" s="1">
        <v>0</v>
      </c>
      <c r="AHF1629" s="1">
        <v>0</v>
      </c>
      <c r="AHH1629" s="1">
        <v>0</v>
      </c>
      <c r="AHI1629" s="1">
        <v>0</v>
      </c>
      <c r="AHK1629" s="1">
        <v>0</v>
      </c>
      <c r="AHL1629" s="1">
        <v>0</v>
      </c>
      <c r="AHM1629" s="1">
        <v>0</v>
      </c>
      <c r="AHN1629" s="1">
        <v>0</v>
      </c>
      <c r="AHO1629" s="1">
        <v>0</v>
      </c>
      <c r="AHP1629" s="1">
        <v>0</v>
      </c>
      <c r="AHQ1629" s="1">
        <v>0</v>
      </c>
      <c r="AHR1629" s="1">
        <v>5</v>
      </c>
      <c r="AIM1629" s="1">
        <v>0</v>
      </c>
      <c r="AIN1629" s="1">
        <v>0</v>
      </c>
      <c r="AIO1629" s="1">
        <v>0</v>
      </c>
      <c r="AIT1629" s="3">
        <v>0</v>
      </c>
      <c r="AIU1629" s="1">
        <v>2</v>
      </c>
      <c r="AIV1629" s="1">
        <v>0</v>
      </c>
      <c r="AIW1629" s="1">
        <v>0</v>
      </c>
      <c r="AJB1629" s="1">
        <v>60</v>
      </c>
      <c r="AJC1629" s="1">
        <v>20</v>
      </c>
    </row>
    <row r="1630" spans="1:951" s="1" customFormat="1">
      <c r="B1630" s="1">
        <v>4</v>
      </c>
      <c r="C1630" s="1">
        <v>0</v>
      </c>
      <c r="Z1630" s="1">
        <v>0</v>
      </c>
      <c r="AA1630" s="1">
        <v>2</v>
      </c>
      <c r="AB1630" s="1" t="s">
        <v>9761</v>
      </c>
      <c r="AC1630" s="1">
        <v>0</v>
      </c>
      <c r="AE1630" s="1">
        <v>0</v>
      </c>
      <c r="AG1630" s="1">
        <v>0</v>
      </c>
      <c r="AI1630" s="1">
        <v>132</v>
      </c>
      <c r="AJ1630" s="1">
        <v>130</v>
      </c>
      <c r="DR1630" s="1">
        <v>88</v>
      </c>
      <c r="DS1630" s="1">
        <v>70</v>
      </c>
      <c r="HA1630" s="1">
        <v>2</v>
      </c>
      <c r="HB1630" s="1">
        <v>2</v>
      </c>
      <c r="HT1630" s="1">
        <v>0</v>
      </c>
      <c r="HU1630" s="1">
        <v>0</v>
      </c>
      <c r="IP1630" s="1">
        <v>96</v>
      </c>
      <c r="IQ1630" s="1">
        <v>99</v>
      </c>
      <c r="LX1630" s="1">
        <v>90</v>
      </c>
      <c r="LY1630" s="1">
        <v>66</v>
      </c>
      <c r="PG1630" s="1">
        <v>24</v>
      </c>
      <c r="PH1630" s="1">
        <v>20</v>
      </c>
      <c r="SP1630" s="1">
        <v>98.2</v>
      </c>
      <c r="SQ1630" s="1">
        <v>98</v>
      </c>
      <c r="VX1630" s="1">
        <v>1</v>
      </c>
      <c r="VY1630" s="1">
        <v>1</v>
      </c>
      <c r="WQ1630" s="1">
        <v>0</v>
      </c>
      <c r="WR1630" s="1">
        <v>0</v>
      </c>
      <c r="ZY1630" s="1">
        <v>241</v>
      </c>
      <c r="ZZ1630" s="1">
        <v>240.6</v>
      </c>
      <c r="AAZ1630" s="1">
        <v>20</v>
      </c>
      <c r="ABI1630" s="1">
        <v>2.7</v>
      </c>
      <c r="ABV1630" s="1">
        <v>145</v>
      </c>
      <c r="ABY1630" s="1">
        <v>5.0999999999999996</v>
      </c>
      <c r="ACB1630" s="1">
        <v>109</v>
      </c>
      <c r="ACE1630" s="1">
        <v>8.9</v>
      </c>
      <c r="ACG1630" s="1">
        <v>225</v>
      </c>
      <c r="ACH1630" s="1">
        <v>245</v>
      </c>
      <c r="ACR1630" s="1">
        <v>64</v>
      </c>
      <c r="ACU1630" s="1">
        <v>2.8</v>
      </c>
      <c r="ACX1630" s="1">
        <v>16</v>
      </c>
      <c r="AEK1630" s="1">
        <v>38.200000000000003</v>
      </c>
      <c r="AGS1630" s="1">
        <v>1</v>
      </c>
      <c r="AGT1630" s="1">
        <v>0</v>
      </c>
      <c r="AGU1630" s="1">
        <v>1</v>
      </c>
      <c r="AGV1630" s="1">
        <v>0</v>
      </c>
      <c r="AGW1630" s="1">
        <v>0</v>
      </c>
      <c r="AGX1630" s="1">
        <v>0</v>
      </c>
      <c r="AGY1630" s="1">
        <v>0</v>
      </c>
      <c r="AGZ1630" s="1">
        <v>1</v>
      </c>
      <c r="AHA1630" s="1">
        <v>0</v>
      </c>
      <c r="AHB1630" s="1">
        <v>0</v>
      </c>
      <c r="AHC1630" s="1">
        <v>1</v>
      </c>
      <c r="AHD1630" s="1">
        <v>0</v>
      </c>
      <c r="AHE1630" s="1">
        <v>0</v>
      </c>
      <c r="AHF1630" s="1">
        <v>0</v>
      </c>
      <c r="AHH1630" s="1">
        <v>0</v>
      </c>
      <c r="AHI1630" s="1">
        <v>0</v>
      </c>
      <c r="AHK1630" s="1">
        <v>0</v>
      </c>
      <c r="AHL1630" s="1">
        <v>0</v>
      </c>
      <c r="AHM1630" s="1">
        <v>0</v>
      </c>
      <c r="AHN1630" s="1">
        <v>0</v>
      </c>
      <c r="AHO1630" s="1">
        <v>0</v>
      </c>
      <c r="AHP1630" s="1">
        <v>0</v>
      </c>
      <c r="AHQ1630" s="1">
        <v>0</v>
      </c>
      <c r="AHR1630" s="1">
        <v>0</v>
      </c>
      <c r="AIM1630" s="1">
        <v>0</v>
      </c>
      <c r="AIN1630" s="1">
        <v>0</v>
      </c>
      <c r="AIO1630" s="1">
        <v>0</v>
      </c>
      <c r="AIT1630" s="3">
        <v>1</v>
      </c>
      <c r="AIU1630" s="1">
        <v>1</v>
      </c>
      <c r="AIV1630" s="1">
        <v>0</v>
      </c>
      <c r="AIW1630" s="1">
        <v>0</v>
      </c>
      <c r="AIX1630" s="1">
        <v>50</v>
      </c>
      <c r="AJB1630" s="1">
        <v>30</v>
      </c>
    </row>
    <row r="1631" spans="1:951" s="1" customFormat="1">
      <c r="B1631" s="1">
        <v>5</v>
      </c>
      <c r="C1631" s="1">
        <v>0</v>
      </c>
      <c r="Z1631" s="1">
        <v>0</v>
      </c>
      <c r="AA1631" s="1">
        <v>2</v>
      </c>
      <c r="AB1631" s="1" t="s">
        <v>9762</v>
      </c>
      <c r="AC1631" s="1">
        <v>0</v>
      </c>
      <c r="AE1631" s="1">
        <v>0</v>
      </c>
      <c r="AG1631" s="1">
        <v>0</v>
      </c>
      <c r="AI1631" s="1">
        <v>162</v>
      </c>
      <c r="AJ1631" s="1">
        <v>128</v>
      </c>
      <c r="DR1631" s="1">
        <v>78</v>
      </c>
      <c r="DS1631" s="1">
        <v>64</v>
      </c>
      <c r="HA1631" s="1">
        <v>2</v>
      </c>
      <c r="HB1631" s="1">
        <v>2</v>
      </c>
      <c r="HT1631" s="1">
        <v>0</v>
      </c>
      <c r="HU1631" s="1">
        <v>0</v>
      </c>
      <c r="IP1631" s="1">
        <v>95</v>
      </c>
      <c r="IQ1631" s="1">
        <v>98</v>
      </c>
      <c r="LX1631" s="1">
        <v>82</v>
      </c>
      <c r="LY1631" s="1">
        <v>66</v>
      </c>
      <c r="PG1631" s="1">
        <v>20</v>
      </c>
      <c r="PH1631" s="1">
        <v>18</v>
      </c>
      <c r="SP1631" s="1">
        <v>98.8</v>
      </c>
      <c r="SQ1631" s="1">
        <v>98</v>
      </c>
      <c r="VX1631" s="1">
        <v>1</v>
      </c>
      <c r="VY1631" s="1">
        <v>1</v>
      </c>
      <c r="WQ1631" s="1">
        <v>0</v>
      </c>
      <c r="WR1631" s="1">
        <v>0</v>
      </c>
      <c r="ZY1631" s="1">
        <v>238.6</v>
      </c>
      <c r="ZZ1631" s="1">
        <v>237.4</v>
      </c>
      <c r="AGS1631" s="1">
        <v>1</v>
      </c>
      <c r="AGT1631" s="1">
        <v>0</v>
      </c>
      <c r="AGU1631" s="1">
        <v>1</v>
      </c>
      <c r="AGV1631" s="1">
        <v>0</v>
      </c>
      <c r="AGW1631" s="1">
        <v>0</v>
      </c>
      <c r="AGX1631" s="1">
        <v>0</v>
      </c>
      <c r="AGY1631" s="1">
        <v>0</v>
      </c>
      <c r="AGZ1631" s="1">
        <v>1</v>
      </c>
      <c r="AHA1631" s="1">
        <v>0</v>
      </c>
      <c r="AHB1631" s="1">
        <v>0</v>
      </c>
      <c r="AHC1631" s="1">
        <v>1</v>
      </c>
      <c r="AHD1631" s="1">
        <v>0</v>
      </c>
      <c r="AHE1631" s="1">
        <v>1</v>
      </c>
      <c r="AHF1631" s="1">
        <v>0</v>
      </c>
      <c r="AHH1631" s="1">
        <v>0</v>
      </c>
      <c r="AHI1631" s="1">
        <v>0</v>
      </c>
      <c r="AHK1631" s="1">
        <v>0</v>
      </c>
      <c r="AHL1631" s="1">
        <v>0</v>
      </c>
      <c r="AHM1631" s="1">
        <v>0</v>
      </c>
      <c r="AHN1631" s="1">
        <v>0</v>
      </c>
      <c r="AHO1631" s="1">
        <v>0</v>
      </c>
      <c r="AHP1631" s="1">
        <v>0</v>
      </c>
      <c r="AHQ1631" s="1">
        <v>0</v>
      </c>
      <c r="AHR1631" s="1">
        <v>0.5</v>
      </c>
      <c r="AIM1631" s="1">
        <v>0</v>
      </c>
      <c r="AIN1631" s="1">
        <v>0</v>
      </c>
      <c r="AIO1631" s="1">
        <v>0</v>
      </c>
      <c r="AIT1631" s="3">
        <v>1</v>
      </c>
      <c r="AIU1631" s="1">
        <v>1</v>
      </c>
      <c r="AIV1631" s="1">
        <v>0</v>
      </c>
      <c r="AIW1631" s="1">
        <v>0</v>
      </c>
      <c r="AIX1631" s="1">
        <v>30</v>
      </c>
      <c r="AJB1631" s="1">
        <v>25</v>
      </c>
    </row>
    <row r="1632" spans="1:951" s="1" customFormat="1">
      <c r="B1632" s="1">
        <v>6</v>
      </c>
      <c r="C1632" s="1">
        <v>0</v>
      </c>
      <c r="Z1632" s="1">
        <v>0</v>
      </c>
      <c r="AA1632" s="1">
        <v>2</v>
      </c>
      <c r="AB1632" s="1" t="s">
        <v>9763</v>
      </c>
      <c r="AC1632" s="1">
        <v>0</v>
      </c>
      <c r="AE1632" s="1">
        <v>0</v>
      </c>
      <c r="AG1632" s="1">
        <v>0</v>
      </c>
      <c r="AI1632" s="1">
        <v>118</v>
      </c>
      <c r="AJ1632" s="1">
        <v>136</v>
      </c>
      <c r="DR1632" s="1">
        <v>56</v>
      </c>
      <c r="DS1632" s="1">
        <v>68</v>
      </c>
      <c r="HA1632" s="1">
        <v>2</v>
      </c>
      <c r="HB1632" s="1">
        <v>2</v>
      </c>
      <c r="HT1632" s="1">
        <v>0</v>
      </c>
      <c r="HU1632" s="1">
        <v>0</v>
      </c>
      <c r="IP1632" s="1">
        <v>97</v>
      </c>
      <c r="IQ1632" s="1">
        <v>94</v>
      </c>
      <c r="LX1632" s="1">
        <v>83</v>
      </c>
      <c r="LY1632" s="1">
        <v>91</v>
      </c>
      <c r="PG1632" s="1">
        <v>24</v>
      </c>
      <c r="PH1632" s="1">
        <v>20</v>
      </c>
      <c r="SP1632" s="1">
        <v>98</v>
      </c>
      <c r="SQ1632" s="1">
        <v>98.4</v>
      </c>
      <c r="VX1632" s="1">
        <v>1</v>
      </c>
      <c r="VY1632" s="1">
        <v>1</v>
      </c>
      <c r="WQ1632" s="1">
        <v>0</v>
      </c>
      <c r="WR1632" s="1">
        <v>0</v>
      </c>
      <c r="ZY1632" s="1">
        <v>237.6</v>
      </c>
      <c r="ZZ1632" s="1">
        <v>235.8</v>
      </c>
      <c r="ACG1632" s="1">
        <v>44</v>
      </c>
      <c r="ACH1632" s="1">
        <v>128</v>
      </c>
      <c r="AGS1632" s="1">
        <v>1</v>
      </c>
      <c r="AGT1632" s="1">
        <v>0</v>
      </c>
      <c r="AGU1632" s="1">
        <v>1</v>
      </c>
      <c r="AGV1632" s="1">
        <v>0</v>
      </c>
      <c r="AGW1632" s="1">
        <v>0</v>
      </c>
      <c r="AGX1632" s="1">
        <v>0</v>
      </c>
      <c r="AGY1632" s="1">
        <v>0</v>
      </c>
      <c r="AGZ1632" s="1">
        <v>1</v>
      </c>
      <c r="AHA1632" s="1">
        <v>0</v>
      </c>
      <c r="AHB1632" s="1">
        <v>0</v>
      </c>
      <c r="AHC1632" s="1">
        <v>1</v>
      </c>
      <c r="AHD1632" s="1">
        <v>0</v>
      </c>
      <c r="AHE1632" s="1">
        <v>0</v>
      </c>
      <c r="AHF1632" s="1">
        <v>0</v>
      </c>
      <c r="AHH1632" s="1">
        <v>0</v>
      </c>
      <c r="AHI1632" s="1">
        <v>0</v>
      </c>
      <c r="AHK1632" s="1">
        <v>0</v>
      </c>
      <c r="AHL1632" s="1">
        <v>0</v>
      </c>
      <c r="AHM1632" s="1">
        <v>0</v>
      </c>
      <c r="AHN1632" s="1">
        <v>0</v>
      </c>
      <c r="AHO1632" s="1">
        <v>0</v>
      </c>
      <c r="AHP1632" s="1">
        <v>0</v>
      </c>
      <c r="AHQ1632" s="1">
        <v>0</v>
      </c>
      <c r="AHR1632" s="1">
        <v>0</v>
      </c>
      <c r="AIM1632" s="1">
        <v>0</v>
      </c>
      <c r="AIN1632" s="1">
        <v>0</v>
      </c>
      <c r="AIO1632" s="1">
        <v>0</v>
      </c>
      <c r="AIT1632" s="3">
        <v>2</v>
      </c>
      <c r="AIU1632" s="1">
        <v>0</v>
      </c>
      <c r="AIV1632" s="1">
        <v>0</v>
      </c>
      <c r="AIW1632" s="1">
        <v>0</v>
      </c>
      <c r="AIX1632" s="1">
        <v>52</v>
      </c>
      <c r="AIY1632" s="1">
        <v>20</v>
      </c>
    </row>
    <row r="1633" spans="1:938" s="18" customFormat="1">
      <c r="B1633" s="18">
        <v>7</v>
      </c>
      <c r="C1633" s="18">
        <v>1</v>
      </c>
      <c r="D1633" s="18" t="s">
        <v>7434</v>
      </c>
      <c r="E1633" s="18" t="s">
        <v>9310</v>
      </c>
      <c r="F1633" s="18" t="s">
        <v>3682</v>
      </c>
      <c r="O1633" s="18">
        <v>0</v>
      </c>
      <c r="P1633" s="18">
        <v>1</v>
      </c>
      <c r="Q1633" s="18">
        <v>0</v>
      </c>
      <c r="Z1633" s="18">
        <v>0</v>
      </c>
      <c r="AA1633" s="18">
        <v>2</v>
      </c>
      <c r="AB1633" s="18" t="s">
        <v>9764</v>
      </c>
      <c r="AC1633" s="18">
        <v>0</v>
      </c>
      <c r="AE1633" s="18">
        <v>0</v>
      </c>
      <c r="AG1633" s="18">
        <v>0</v>
      </c>
      <c r="AI1633" s="18">
        <v>118</v>
      </c>
      <c r="DR1633" s="18">
        <v>70</v>
      </c>
      <c r="HA1633" s="18">
        <v>2</v>
      </c>
      <c r="HT1633" s="18">
        <v>0</v>
      </c>
      <c r="IP1633" s="18">
        <v>97</v>
      </c>
      <c r="LX1633" s="18">
        <v>67</v>
      </c>
      <c r="PG1633" s="18">
        <v>18</v>
      </c>
      <c r="SP1633" s="18">
        <v>99.1</v>
      </c>
      <c r="VX1633" s="18">
        <v>1</v>
      </c>
      <c r="WQ1633" s="18">
        <v>0</v>
      </c>
      <c r="ZY1633" s="18">
        <v>234.2</v>
      </c>
      <c r="AAY1633" s="18">
        <v>25</v>
      </c>
      <c r="ABB1633" s="18">
        <v>10.199999999999999</v>
      </c>
      <c r="ABE1633" s="18">
        <v>30</v>
      </c>
      <c r="ABH1633" s="18">
        <v>2.7</v>
      </c>
      <c r="ABU1633" s="18">
        <v>144</v>
      </c>
      <c r="ABX1633" s="18">
        <v>4.0999999999999996</v>
      </c>
      <c r="ACA1633" s="18">
        <v>109</v>
      </c>
      <c r="ACD1633" s="18">
        <v>1.1599999999999999</v>
      </c>
      <c r="ACG1633" s="18">
        <v>91</v>
      </c>
      <c r="ACH1633" s="18">
        <v>118</v>
      </c>
      <c r="ACI1633" s="18">
        <v>135</v>
      </c>
      <c r="ACQ1633" s="18">
        <v>43</v>
      </c>
      <c r="ACT1633" s="18">
        <v>2.7</v>
      </c>
      <c r="ACW1633" s="18">
        <v>14</v>
      </c>
      <c r="AEK1633" s="18">
        <v>38.4</v>
      </c>
      <c r="AGS1633" s="18">
        <v>0</v>
      </c>
      <c r="AGT1633" s="18">
        <v>0</v>
      </c>
      <c r="AGU1633" s="18">
        <v>0</v>
      </c>
      <c r="AGV1633" s="18">
        <v>0</v>
      </c>
      <c r="AGW1633" s="18">
        <v>0</v>
      </c>
      <c r="AGX1633" s="18">
        <v>0</v>
      </c>
      <c r="AGY1633" s="18">
        <v>0</v>
      </c>
      <c r="AGZ1633" s="18">
        <v>1</v>
      </c>
      <c r="AHA1633" s="18">
        <v>0</v>
      </c>
      <c r="AHB1633" s="18">
        <v>0</v>
      </c>
      <c r="AHC1633" s="18">
        <v>1</v>
      </c>
      <c r="AHD1633" s="18">
        <v>0</v>
      </c>
      <c r="AHE1633" s="18">
        <v>1</v>
      </c>
      <c r="AHF1633" s="18">
        <v>0</v>
      </c>
      <c r="AHH1633" s="18">
        <v>0</v>
      </c>
      <c r="AHI1633" s="18">
        <v>0</v>
      </c>
      <c r="AHK1633" s="18">
        <v>0</v>
      </c>
      <c r="AHL1633" s="18">
        <v>0</v>
      </c>
      <c r="AHM1633" s="18">
        <v>0</v>
      </c>
      <c r="AHN1633" s="18">
        <v>0</v>
      </c>
      <c r="AHO1633" s="18">
        <v>0</v>
      </c>
      <c r="AHP1633" s="18">
        <v>0</v>
      </c>
      <c r="AHQ1633" s="18">
        <v>0</v>
      </c>
      <c r="AHR1633" s="18">
        <v>0</v>
      </c>
      <c r="AIM1633" s="18">
        <v>0</v>
      </c>
      <c r="AIN1633" s="18">
        <v>0</v>
      </c>
      <c r="AIO1633" s="18">
        <v>0</v>
      </c>
      <c r="AIT1633" s="79">
        <v>1</v>
      </c>
      <c r="AIU1633" s="18">
        <v>0</v>
      </c>
      <c r="AIV1633" s="18">
        <v>0</v>
      </c>
      <c r="AIW1633" s="18">
        <v>0</v>
      </c>
      <c r="AIX1633" s="18">
        <v>44</v>
      </c>
    </row>
    <row r="1634" spans="1:938" s="1" customFormat="1">
      <c r="A1634" s="1">
        <v>341</v>
      </c>
      <c r="B1634" s="1">
        <v>1</v>
      </c>
      <c r="C1634" s="1">
        <v>1</v>
      </c>
      <c r="D1634" s="1" t="s">
        <v>7525</v>
      </c>
      <c r="O1634" s="1">
        <v>1</v>
      </c>
      <c r="Z1634" s="1">
        <v>0</v>
      </c>
      <c r="AA1634" s="1">
        <v>1</v>
      </c>
      <c r="AC1634" s="1">
        <v>0</v>
      </c>
      <c r="AE1634" s="1">
        <v>0</v>
      </c>
      <c r="AG1634" s="1">
        <v>0</v>
      </c>
      <c r="IP1634" s="1">
        <v>96</v>
      </c>
      <c r="LX1634" s="1">
        <v>82</v>
      </c>
      <c r="PG1634" s="1">
        <v>18</v>
      </c>
      <c r="SP1634" s="1">
        <v>98.6</v>
      </c>
      <c r="VX1634" s="1">
        <v>0</v>
      </c>
      <c r="WQ1634" s="1">
        <v>0</v>
      </c>
      <c r="AGS1634" s="1">
        <v>0</v>
      </c>
      <c r="AGT1634" s="1">
        <v>0</v>
      </c>
      <c r="AGU1634" s="1">
        <v>0</v>
      </c>
      <c r="AGV1634" s="1">
        <v>0</v>
      </c>
      <c r="AGW1634" s="1">
        <v>0</v>
      </c>
      <c r="AGX1634" s="1">
        <v>0</v>
      </c>
      <c r="AGY1634" s="1">
        <v>0</v>
      </c>
      <c r="AGZ1634" s="1">
        <v>0</v>
      </c>
      <c r="AHA1634" s="1">
        <v>0</v>
      </c>
      <c r="AHB1634" s="1">
        <v>0</v>
      </c>
      <c r="AHC1634" s="1">
        <v>1</v>
      </c>
      <c r="AHD1634" s="1">
        <v>0</v>
      </c>
      <c r="AHE1634" s="1">
        <v>0</v>
      </c>
      <c r="AHF1634" s="1">
        <v>0</v>
      </c>
      <c r="AHH1634" s="1">
        <v>0</v>
      </c>
      <c r="AHI1634" s="1">
        <v>0</v>
      </c>
      <c r="AHK1634" s="1">
        <v>0</v>
      </c>
      <c r="AHL1634" s="1">
        <v>0</v>
      </c>
      <c r="AHM1634" s="1">
        <v>0</v>
      </c>
      <c r="AHN1634" s="1">
        <v>0</v>
      </c>
      <c r="AHO1634" s="1">
        <v>0</v>
      </c>
      <c r="AHP1634" s="1">
        <v>0</v>
      </c>
      <c r="AHQ1634" s="1">
        <v>0</v>
      </c>
      <c r="AHR1634" s="1">
        <v>1</v>
      </c>
      <c r="AIM1634" s="1">
        <v>2</v>
      </c>
      <c r="AIN1634" s="1">
        <v>0</v>
      </c>
      <c r="AIO1634" s="1">
        <v>0</v>
      </c>
      <c r="AIP1634" s="1">
        <v>1</v>
      </c>
      <c r="AIQ1634" s="1">
        <v>1</v>
      </c>
      <c r="AIR1634" s="1">
        <v>1</v>
      </c>
      <c r="AIS1634" s="1">
        <v>1</v>
      </c>
      <c r="AIT1634" s="3">
        <v>0</v>
      </c>
      <c r="AIU1634" s="1">
        <v>1</v>
      </c>
      <c r="AIV1634" s="1">
        <v>0</v>
      </c>
      <c r="AIW1634" s="1">
        <v>0</v>
      </c>
      <c r="AJB1634" s="1">
        <v>64</v>
      </c>
    </row>
    <row r="1635" spans="1:938" s="1" customFormat="1">
      <c r="B1635" s="1">
        <v>2</v>
      </c>
      <c r="C1635" s="1">
        <v>0</v>
      </c>
      <c r="Z1635" s="1">
        <v>0</v>
      </c>
      <c r="AA1635" s="1">
        <v>2</v>
      </c>
      <c r="AB1635" s="1" t="s">
        <v>9765</v>
      </c>
      <c r="AC1635" s="1">
        <v>0</v>
      </c>
      <c r="AE1635" s="1">
        <v>8</v>
      </c>
      <c r="AF1635" s="1">
        <v>0</v>
      </c>
      <c r="AG1635" s="1">
        <v>0</v>
      </c>
      <c r="AI1635" s="1">
        <v>114</v>
      </c>
      <c r="AJ1635" s="1">
        <v>114</v>
      </c>
      <c r="DR1635" s="1">
        <v>85</v>
      </c>
      <c r="DS1635" s="1">
        <v>80</v>
      </c>
      <c r="HA1635" s="1">
        <v>0</v>
      </c>
      <c r="HB1635" s="1">
        <v>0</v>
      </c>
      <c r="HT1635" s="1">
        <v>1</v>
      </c>
      <c r="HU1635" s="1">
        <v>0</v>
      </c>
      <c r="IP1635" s="1">
        <v>98</v>
      </c>
      <c r="IQ1635" s="1">
        <v>98</v>
      </c>
      <c r="LX1635" s="1">
        <v>84</v>
      </c>
      <c r="LY1635" s="1">
        <v>74</v>
      </c>
      <c r="PG1635" s="1">
        <v>16</v>
      </c>
      <c r="PH1635" s="1">
        <v>16</v>
      </c>
      <c r="SP1635" s="1">
        <v>98.2</v>
      </c>
      <c r="SQ1635" s="1">
        <v>97.5</v>
      </c>
      <c r="VX1635" s="1">
        <v>1</v>
      </c>
      <c r="VY1635" s="1">
        <v>1</v>
      </c>
      <c r="WQ1635" s="1">
        <v>0</v>
      </c>
      <c r="WR1635" s="1">
        <v>0</v>
      </c>
      <c r="AGS1635" s="1">
        <v>1</v>
      </c>
      <c r="AGT1635" s="1">
        <v>0</v>
      </c>
      <c r="AGU1635" s="1">
        <v>0</v>
      </c>
      <c r="AGV1635" s="1">
        <v>1</v>
      </c>
      <c r="AGW1635" s="1">
        <v>0</v>
      </c>
      <c r="AGX1635" s="1">
        <v>0</v>
      </c>
      <c r="AGY1635" s="1">
        <v>0</v>
      </c>
      <c r="AGZ1635" s="1">
        <v>0</v>
      </c>
      <c r="AHA1635" s="1">
        <v>0</v>
      </c>
      <c r="AHB1635" s="1">
        <v>0</v>
      </c>
      <c r="AHC1635" s="1">
        <v>1</v>
      </c>
      <c r="AHD1635" s="1">
        <v>0</v>
      </c>
      <c r="AHE1635" s="1">
        <v>0</v>
      </c>
      <c r="AHF1635" s="1">
        <v>0</v>
      </c>
      <c r="AHH1635" s="1">
        <v>0</v>
      </c>
      <c r="AHI1635" s="1">
        <v>0</v>
      </c>
      <c r="AHK1635" s="1">
        <v>0</v>
      </c>
      <c r="AHL1635" s="1">
        <v>0</v>
      </c>
      <c r="AHM1635" s="1">
        <v>0</v>
      </c>
      <c r="AHN1635" s="1">
        <v>0</v>
      </c>
      <c r="AHO1635" s="1">
        <v>0</v>
      </c>
      <c r="AHP1635" s="1">
        <v>0</v>
      </c>
      <c r="AHQ1635" s="1">
        <v>0</v>
      </c>
      <c r="AHR1635" s="1">
        <v>1</v>
      </c>
      <c r="AIN1635" s="1">
        <v>0</v>
      </c>
      <c r="AIO1635" s="1">
        <v>0</v>
      </c>
      <c r="AIT1635" s="3">
        <v>2</v>
      </c>
      <c r="AIU1635" s="1">
        <v>0</v>
      </c>
      <c r="AIV1635" s="1">
        <v>0</v>
      </c>
      <c r="AIW1635" s="1">
        <v>0</v>
      </c>
      <c r="AIX1635" s="1">
        <v>51</v>
      </c>
      <c r="AIY1635" s="1">
        <v>25</v>
      </c>
    </row>
    <row r="1636" spans="1:938" s="1" customFormat="1">
      <c r="B1636" s="1">
        <v>3</v>
      </c>
      <c r="C1636" s="1">
        <v>0</v>
      </c>
      <c r="Z1636" s="1">
        <v>0</v>
      </c>
      <c r="AA1636" s="1">
        <v>2</v>
      </c>
      <c r="AC1636" s="1">
        <v>0</v>
      </c>
      <c r="AE1636" s="1">
        <v>0</v>
      </c>
      <c r="AG1636" s="1">
        <v>2</v>
      </c>
      <c r="AH1636" s="1">
        <v>0</v>
      </c>
      <c r="AI1636" s="1">
        <v>128</v>
      </c>
      <c r="AJ1636" s="1">
        <v>120</v>
      </c>
      <c r="DR1636" s="1">
        <v>70</v>
      </c>
      <c r="DS1636" s="1">
        <v>72</v>
      </c>
      <c r="HA1636" s="1">
        <v>0</v>
      </c>
      <c r="HB1636" s="1">
        <v>0</v>
      </c>
      <c r="HT1636" s="1">
        <v>0</v>
      </c>
      <c r="HU1636" s="1">
        <v>0</v>
      </c>
      <c r="IP1636" s="1">
        <v>97</v>
      </c>
      <c r="IQ1636" s="1">
        <v>98</v>
      </c>
      <c r="LX1636" s="1">
        <v>64</v>
      </c>
      <c r="LY1636" s="1">
        <v>72</v>
      </c>
      <c r="PG1636" s="1">
        <v>14</v>
      </c>
      <c r="PH1636" s="1">
        <v>16</v>
      </c>
      <c r="SP1636" s="1">
        <v>98.2</v>
      </c>
      <c r="SQ1636" s="1">
        <v>97.8</v>
      </c>
      <c r="VX1636" s="1">
        <v>1</v>
      </c>
      <c r="VY1636" s="1">
        <v>1</v>
      </c>
      <c r="WQ1636" s="1">
        <v>0</v>
      </c>
      <c r="WR1636" s="1">
        <v>0</v>
      </c>
      <c r="AGS1636" s="1">
        <v>1</v>
      </c>
      <c r="AGT1636" s="1">
        <v>0</v>
      </c>
      <c r="AGU1636" s="1">
        <v>0</v>
      </c>
      <c r="AGV1636" s="1">
        <v>1</v>
      </c>
      <c r="AGW1636" s="1">
        <v>0</v>
      </c>
      <c r="AGX1636" s="1">
        <v>0</v>
      </c>
      <c r="AGY1636" s="1">
        <v>0</v>
      </c>
      <c r="AGZ1636" s="1">
        <v>0</v>
      </c>
      <c r="AHA1636" s="1">
        <v>0</v>
      </c>
      <c r="AHB1636" s="1">
        <v>0</v>
      </c>
      <c r="AHC1636" s="1">
        <v>1</v>
      </c>
      <c r="AHD1636" s="1">
        <v>0</v>
      </c>
      <c r="AHE1636" s="1">
        <v>0</v>
      </c>
      <c r="AHF1636" s="1">
        <v>0</v>
      </c>
      <c r="AHH1636" s="1">
        <v>0</v>
      </c>
      <c r="AHI1636" s="1">
        <v>0</v>
      </c>
      <c r="AHK1636" s="1">
        <v>0</v>
      </c>
      <c r="AHL1636" s="1">
        <v>0</v>
      </c>
      <c r="AHM1636" s="1">
        <v>0</v>
      </c>
      <c r="AHN1636" s="1">
        <v>0</v>
      </c>
      <c r="AHO1636" s="1">
        <v>0</v>
      </c>
      <c r="AHP1636" s="1">
        <v>0</v>
      </c>
      <c r="AHQ1636" s="1">
        <v>0</v>
      </c>
      <c r="AHR1636" s="1">
        <v>1</v>
      </c>
      <c r="AIN1636" s="1">
        <v>0</v>
      </c>
      <c r="AIO1636" s="1">
        <v>0</v>
      </c>
      <c r="AIT1636" s="3">
        <v>2</v>
      </c>
      <c r="AIU1636" s="1">
        <v>0</v>
      </c>
      <c r="AIV1636" s="1">
        <v>0</v>
      </c>
      <c r="AIW1636" s="1">
        <v>0</v>
      </c>
      <c r="AIX1636" s="1">
        <v>134</v>
      </c>
      <c r="AIY1636" s="1">
        <v>39</v>
      </c>
    </row>
    <row r="1637" spans="1:938" s="1" customFormat="1">
      <c r="B1637" s="1">
        <v>4</v>
      </c>
      <c r="C1637" s="1">
        <v>1</v>
      </c>
      <c r="D1637" s="1" t="s">
        <v>7707</v>
      </c>
      <c r="O1637" s="1">
        <v>0</v>
      </c>
      <c r="Z1637" s="1">
        <v>0</v>
      </c>
      <c r="AA1637" s="1">
        <v>2</v>
      </c>
      <c r="AC1637" s="1">
        <v>0</v>
      </c>
      <c r="AE1637" s="1">
        <v>4</v>
      </c>
      <c r="AF1637" s="1">
        <v>0</v>
      </c>
      <c r="AG1637" s="1">
        <v>0</v>
      </c>
      <c r="AI1637" s="1">
        <v>108</v>
      </c>
      <c r="DR1637" s="1">
        <v>90</v>
      </c>
      <c r="HA1637" s="1">
        <v>2</v>
      </c>
      <c r="HT1637" s="1">
        <v>0</v>
      </c>
      <c r="IP1637" s="1">
        <v>98</v>
      </c>
      <c r="IQ1637" s="1">
        <v>99</v>
      </c>
      <c r="LX1637" s="1">
        <v>60</v>
      </c>
      <c r="LY1637" s="1">
        <v>74</v>
      </c>
      <c r="PG1637" s="1">
        <v>14</v>
      </c>
      <c r="PH1637" s="1">
        <v>16</v>
      </c>
      <c r="SP1637" s="1">
        <v>97.5</v>
      </c>
      <c r="SQ1637" s="1">
        <v>96.9</v>
      </c>
      <c r="VX1637" s="1">
        <v>1</v>
      </c>
      <c r="VY1637" s="1">
        <v>1</v>
      </c>
      <c r="WQ1637" s="1">
        <v>0</v>
      </c>
      <c r="WR1637" s="1">
        <v>0</v>
      </c>
      <c r="AGS1637" s="1">
        <v>0</v>
      </c>
      <c r="AGT1637" s="1">
        <v>0</v>
      </c>
      <c r="AGU1637" s="1">
        <v>0</v>
      </c>
      <c r="AGV1637" s="1">
        <v>0</v>
      </c>
      <c r="AGW1637" s="1">
        <v>0</v>
      </c>
      <c r="AGX1637" s="1">
        <v>0</v>
      </c>
      <c r="AGY1637" s="1">
        <v>0</v>
      </c>
      <c r="AGZ1637" s="1">
        <v>0</v>
      </c>
      <c r="AHA1637" s="1">
        <v>0</v>
      </c>
      <c r="AHB1637" s="1">
        <v>0</v>
      </c>
      <c r="AHC1637" s="1">
        <v>1</v>
      </c>
      <c r="AHD1637" s="1">
        <v>0</v>
      </c>
      <c r="AHE1637" s="1">
        <v>0</v>
      </c>
      <c r="AHF1637" s="1">
        <v>0</v>
      </c>
      <c r="AHH1637" s="1">
        <v>0</v>
      </c>
      <c r="AHI1637" s="1">
        <v>0</v>
      </c>
      <c r="AHK1637" s="1">
        <v>0</v>
      </c>
      <c r="AHL1637" s="1">
        <v>0</v>
      </c>
      <c r="AHM1637" s="1">
        <v>0</v>
      </c>
      <c r="AHN1637" s="1">
        <v>0</v>
      </c>
      <c r="AHO1637" s="1">
        <v>0</v>
      </c>
      <c r="AHP1637" s="1">
        <v>0</v>
      </c>
      <c r="AHQ1637" s="1">
        <v>0</v>
      </c>
      <c r="AHR1637" s="1">
        <v>1</v>
      </c>
      <c r="AIN1637" s="1">
        <v>0</v>
      </c>
      <c r="AIO1637" s="1">
        <v>0</v>
      </c>
      <c r="AIT1637" s="3">
        <v>1</v>
      </c>
      <c r="AIU1637" s="1">
        <v>1</v>
      </c>
      <c r="AIV1637" s="1">
        <v>0</v>
      </c>
      <c r="AIW1637" s="1">
        <v>0</v>
      </c>
      <c r="AIX1637" s="1">
        <v>19</v>
      </c>
      <c r="AJB1637" s="1">
        <v>38</v>
      </c>
    </row>
    <row r="1638" spans="1:938" s="18" customFormat="1">
      <c r="B1638" s="18">
        <v>5</v>
      </c>
      <c r="C1638" s="18">
        <v>0</v>
      </c>
      <c r="Z1638" s="18">
        <v>0</v>
      </c>
      <c r="AA1638" s="18">
        <v>2</v>
      </c>
      <c r="AB1638" s="18" t="s">
        <v>8920</v>
      </c>
      <c r="AC1638" s="18">
        <v>0</v>
      </c>
      <c r="AE1638" s="18">
        <v>3</v>
      </c>
      <c r="AF1638" s="18">
        <v>0</v>
      </c>
      <c r="AG1638" s="18">
        <v>0</v>
      </c>
      <c r="AI1638" s="18">
        <v>118</v>
      </c>
      <c r="DR1638" s="18">
        <v>80</v>
      </c>
      <c r="HA1638" s="18">
        <v>0</v>
      </c>
      <c r="HT1638" s="18">
        <v>0</v>
      </c>
      <c r="IP1638" s="18">
        <v>96</v>
      </c>
      <c r="LX1638" s="18">
        <v>65</v>
      </c>
      <c r="PG1638" s="18">
        <v>16</v>
      </c>
      <c r="SP1638" s="18">
        <v>97.7</v>
      </c>
      <c r="VX1638" s="18">
        <v>1</v>
      </c>
      <c r="WQ1638" s="18">
        <v>0</v>
      </c>
      <c r="AGS1638" s="18">
        <v>0</v>
      </c>
      <c r="AGT1638" s="18">
        <v>0</v>
      </c>
      <c r="AGU1638" s="18">
        <v>0</v>
      </c>
      <c r="AGV1638" s="18">
        <v>0</v>
      </c>
      <c r="AGW1638" s="18">
        <v>0</v>
      </c>
      <c r="AGX1638" s="18">
        <v>0</v>
      </c>
      <c r="AGY1638" s="18">
        <v>0</v>
      </c>
      <c r="AGZ1638" s="18">
        <v>0</v>
      </c>
      <c r="AHA1638" s="18">
        <v>0</v>
      </c>
      <c r="AHB1638" s="18">
        <v>0</v>
      </c>
      <c r="AHC1638" s="18">
        <v>1</v>
      </c>
      <c r="AHD1638" s="18">
        <v>0</v>
      </c>
      <c r="AHE1638" s="18">
        <v>0</v>
      </c>
      <c r="AHF1638" s="18">
        <v>0</v>
      </c>
      <c r="AHH1638" s="18">
        <v>0</v>
      </c>
      <c r="AHI1638" s="18">
        <v>0</v>
      </c>
      <c r="AHK1638" s="18">
        <v>0</v>
      </c>
      <c r="AHL1638" s="18">
        <v>0</v>
      </c>
      <c r="AHM1638" s="18">
        <v>0</v>
      </c>
      <c r="AHN1638" s="18">
        <v>0</v>
      </c>
      <c r="AHO1638" s="18">
        <v>0</v>
      </c>
      <c r="AHP1638" s="18">
        <v>0</v>
      </c>
      <c r="AHQ1638" s="18">
        <v>0</v>
      </c>
      <c r="AHR1638" s="18">
        <v>0</v>
      </c>
      <c r="AIN1638" s="18">
        <v>0</v>
      </c>
      <c r="AIO1638" s="18">
        <v>0</v>
      </c>
      <c r="AIT1638" s="79">
        <v>1</v>
      </c>
      <c r="AIU1638" s="18">
        <v>0</v>
      </c>
      <c r="AIV1638" s="18">
        <v>0</v>
      </c>
      <c r="AIW1638" s="18">
        <v>0</v>
      </c>
      <c r="AIX1638" s="18">
        <v>18</v>
      </c>
    </row>
    <row r="1639" spans="1:938" s="1" customFormat="1" ht="14" customHeight="1">
      <c r="A1639" s="1">
        <v>342</v>
      </c>
      <c r="B1639" s="1">
        <v>1</v>
      </c>
      <c r="C1639" s="1">
        <v>1</v>
      </c>
      <c r="D1639" s="1" t="s">
        <v>9766</v>
      </c>
      <c r="O1639" s="1">
        <v>0</v>
      </c>
      <c r="Z1639" s="1">
        <v>0</v>
      </c>
      <c r="AA1639" s="1">
        <v>2</v>
      </c>
      <c r="AB1639" s="1" t="s">
        <v>7487</v>
      </c>
      <c r="AC1639" s="1">
        <v>0</v>
      </c>
      <c r="AE1639" s="1">
        <v>0</v>
      </c>
      <c r="AG1639" s="1">
        <v>0</v>
      </c>
      <c r="AI1639" s="1">
        <v>124</v>
      </c>
      <c r="DR1639" s="1">
        <v>70</v>
      </c>
      <c r="HA1639" s="1">
        <v>2</v>
      </c>
      <c r="HT1639" s="1">
        <v>0</v>
      </c>
      <c r="IP1639" s="1">
        <v>97</v>
      </c>
      <c r="LX1639" s="1">
        <v>78</v>
      </c>
      <c r="PG1639" s="1">
        <v>18</v>
      </c>
      <c r="SP1639" s="1">
        <v>97.3</v>
      </c>
      <c r="VX1639" s="1">
        <v>1</v>
      </c>
      <c r="WQ1639" s="1">
        <v>1</v>
      </c>
      <c r="AGS1639" s="1">
        <v>0</v>
      </c>
      <c r="AGT1639" s="1">
        <v>0</v>
      </c>
      <c r="AGU1639" s="1">
        <v>0</v>
      </c>
      <c r="AGV1639" s="1">
        <v>0</v>
      </c>
      <c r="AGW1639" s="1">
        <v>1</v>
      </c>
      <c r="AGX1639" s="1">
        <v>1</v>
      </c>
      <c r="AGY1639" s="1">
        <v>0</v>
      </c>
      <c r="AGZ1639" s="1">
        <v>0</v>
      </c>
      <c r="AHA1639" s="1">
        <v>0</v>
      </c>
      <c r="AHB1639" s="1">
        <v>0</v>
      </c>
      <c r="AHC1639" s="1">
        <v>1</v>
      </c>
      <c r="AHD1639" s="1">
        <v>0</v>
      </c>
      <c r="AHE1639" s="1">
        <v>0</v>
      </c>
      <c r="AHF1639" s="1">
        <v>0</v>
      </c>
      <c r="AHH1639" s="1">
        <v>0</v>
      </c>
      <c r="AHI1639" s="1">
        <v>0</v>
      </c>
      <c r="AHK1639" s="1">
        <v>0</v>
      </c>
      <c r="AHL1639" s="1">
        <v>0</v>
      </c>
      <c r="AHM1639" s="1">
        <v>0</v>
      </c>
      <c r="AHN1639" s="1">
        <v>0</v>
      </c>
      <c r="AHO1639" s="1">
        <v>0</v>
      </c>
      <c r="AHP1639" s="1">
        <v>0</v>
      </c>
      <c r="AHQ1639" s="1">
        <v>0</v>
      </c>
      <c r="AHR1639" s="1">
        <v>0</v>
      </c>
      <c r="AIM1639" s="1">
        <v>0</v>
      </c>
      <c r="AIN1639" s="1">
        <v>0</v>
      </c>
      <c r="AIO1639" s="1">
        <v>0</v>
      </c>
      <c r="AIP1639" s="1">
        <v>1</v>
      </c>
      <c r="AIQ1639" s="1">
        <v>1</v>
      </c>
      <c r="AIR1639" s="1">
        <v>1</v>
      </c>
      <c r="AIS1639" s="1">
        <v>1</v>
      </c>
      <c r="AIT1639" s="3">
        <v>0</v>
      </c>
      <c r="AIU1639" s="1">
        <v>1</v>
      </c>
      <c r="AIV1639" s="1">
        <v>0</v>
      </c>
      <c r="AIW1639" s="1">
        <v>0</v>
      </c>
      <c r="AJB1639" s="1">
        <v>42</v>
      </c>
    </row>
    <row r="1640" spans="1:938" s="1" customFormat="1">
      <c r="B1640" s="1">
        <v>2</v>
      </c>
      <c r="C1640" s="1">
        <v>1</v>
      </c>
      <c r="D1640" s="1" t="s">
        <v>8241</v>
      </c>
      <c r="O1640" s="1">
        <v>1</v>
      </c>
      <c r="Z1640" s="1">
        <v>0</v>
      </c>
      <c r="AA1640" s="1">
        <v>2</v>
      </c>
      <c r="AC1640" s="1">
        <v>0</v>
      </c>
      <c r="AE1640" s="1">
        <v>10</v>
      </c>
      <c r="AF1640" s="1">
        <v>0</v>
      </c>
      <c r="AG1640" s="1">
        <v>0</v>
      </c>
      <c r="AI1640" s="1">
        <v>138</v>
      </c>
      <c r="AL1640" s="1">
        <v>132</v>
      </c>
      <c r="DR1640" s="1">
        <v>66</v>
      </c>
      <c r="DU1640" s="1">
        <v>68</v>
      </c>
      <c r="HA1640" s="1">
        <v>2</v>
      </c>
      <c r="HD1640" s="1">
        <v>2</v>
      </c>
      <c r="HT1640" s="1">
        <v>0</v>
      </c>
      <c r="HW1640" s="1">
        <v>0</v>
      </c>
      <c r="IP1640" s="1">
        <v>99</v>
      </c>
      <c r="IQ1640" s="1">
        <v>96</v>
      </c>
      <c r="IR1640" s="1">
        <v>98</v>
      </c>
      <c r="IS1640" s="1">
        <v>96</v>
      </c>
      <c r="LX1640" s="1">
        <v>80</v>
      </c>
      <c r="MA1640" s="1">
        <v>82</v>
      </c>
      <c r="PG1640" s="1">
        <v>16</v>
      </c>
      <c r="PJ1640" s="1">
        <v>18</v>
      </c>
      <c r="SP1640" s="1">
        <v>96.9</v>
      </c>
      <c r="SS1640" s="1">
        <v>96.4</v>
      </c>
      <c r="VX1640" s="1">
        <v>1</v>
      </c>
      <c r="WA1640" s="1">
        <v>1</v>
      </c>
      <c r="WQ1640" s="1">
        <v>1</v>
      </c>
      <c r="WR1640" s="1">
        <v>1</v>
      </c>
      <c r="WS1640" s="1">
        <v>0</v>
      </c>
      <c r="WT1640" s="1">
        <v>0</v>
      </c>
      <c r="AGS1640" s="1">
        <v>0</v>
      </c>
      <c r="AGT1640" s="1">
        <v>0</v>
      </c>
      <c r="AGU1640" s="1">
        <v>0</v>
      </c>
      <c r="AGV1640" s="1">
        <v>0</v>
      </c>
      <c r="AGW1640" s="1">
        <v>1</v>
      </c>
      <c r="AGX1640" s="1">
        <v>1</v>
      </c>
      <c r="AGY1640" s="1">
        <v>0</v>
      </c>
      <c r="AGZ1640" s="1">
        <v>0</v>
      </c>
      <c r="AHA1640" s="1">
        <v>0</v>
      </c>
      <c r="AHB1640" s="1">
        <v>0</v>
      </c>
      <c r="AHC1640" s="1">
        <v>1</v>
      </c>
      <c r="AHD1640" s="1">
        <v>0</v>
      </c>
      <c r="AHE1640" s="1">
        <v>0</v>
      </c>
      <c r="AHF1640" s="1">
        <v>0</v>
      </c>
      <c r="AHH1640" s="1">
        <v>0</v>
      </c>
      <c r="AHI1640" s="1">
        <v>0</v>
      </c>
      <c r="AHK1640" s="1">
        <v>0</v>
      </c>
      <c r="AHL1640" s="1">
        <v>0</v>
      </c>
      <c r="AHM1640" s="1">
        <v>0</v>
      </c>
      <c r="AHN1640" s="1">
        <v>0</v>
      </c>
      <c r="AHO1640" s="1">
        <v>0</v>
      </c>
      <c r="AHP1640" s="1">
        <v>0</v>
      </c>
      <c r="AHQ1640" s="1">
        <v>0</v>
      </c>
      <c r="AHR1640" s="1">
        <v>0</v>
      </c>
      <c r="AIM1640" s="1">
        <v>0</v>
      </c>
      <c r="AIN1640" s="1">
        <v>0</v>
      </c>
      <c r="AIO1640" s="1">
        <v>0</v>
      </c>
      <c r="AIT1640" s="3">
        <v>2</v>
      </c>
      <c r="AIU1640" s="1">
        <v>0</v>
      </c>
      <c r="AIV1640" s="1">
        <v>0</v>
      </c>
      <c r="AIW1640" s="1">
        <v>0</v>
      </c>
      <c r="AIX1640" s="1">
        <v>52</v>
      </c>
      <c r="AIY1640" s="1">
        <v>52</v>
      </c>
    </row>
    <row r="1641" spans="1:938" s="1" customFormat="1">
      <c r="B1641" s="1">
        <v>3</v>
      </c>
      <c r="C1641" s="1">
        <v>1</v>
      </c>
      <c r="D1641" s="1" t="s">
        <v>9767</v>
      </c>
      <c r="O1641" s="1">
        <v>0</v>
      </c>
      <c r="Z1641" s="1">
        <v>0</v>
      </c>
      <c r="AA1641" s="1">
        <v>2</v>
      </c>
      <c r="AB1641" s="1" t="s">
        <v>9768</v>
      </c>
      <c r="AC1641" s="1">
        <v>0</v>
      </c>
      <c r="AE1641" s="1">
        <v>4</v>
      </c>
      <c r="AF1641" s="1">
        <v>0</v>
      </c>
      <c r="AG1641" s="1">
        <v>0</v>
      </c>
      <c r="AI1641" s="1">
        <v>140</v>
      </c>
      <c r="AJ1641" s="1">
        <v>148</v>
      </c>
      <c r="DR1641" s="1">
        <v>68</v>
      </c>
      <c r="DS1641" s="1">
        <v>68</v>
      </c>
      <c r="HA1641" s="1">
        <v>2</v>
      </c>
      <c r="HB1641" s="1">
        <v>2</v>
      </c>
      <c r="HT1641" s="1">
        <v>0</v>
      </c>
      <c r="HU1641" s="1">
        <v>0</v>
      </c>
      <c r="IP1641" s="1">
        <v>96</v>
      </c>
      <c r="IQ1641" s="1">
        <v>96</v>
      </c>
      <c r="LX1641" s="1">
        <v>86</v>
      </c>
      <c r="LY1641" s="1">
        <v>78</v>
      </c>
      <c r="PG1641" s="1">
        <v>16</v>
      </c>
      <c r="PH1641" s="1">
        <v>16</v>
      </c>
      <c r="SP1641" s="1">
        <v>97.5</v>
      </c>
      <c r="SQ1641" s="1">
        <v>98.6</v>
      </c>
      <c r="VX1641" s="1">
        <v>1</v>
      </c>
      <c r="VY1641" s="1">
        <v>1</v>
      </c>
      <c r="WQ1641" s="1">
        <v>0</v>
      </c>
      <c r="WR1641" s="1">
        <v>0</v>
      </c>
      <c r="AGS1641" s="1">
        <v>0</v>
      </c>
      <c r="AGT1641" s="1">
        <v>0</v>
      </c>
      <c r="AGU1641" s="1">
        <v>0</v>
      </c>
      <c r="AGV1641" s="1">
        <v>0</v>
      </c>
      <c r="AGW1641" s="1">
        <v>1</v>
      </c>
      <c r="AGX1641" s="1">
        <v>1</v>
      </c>
      <c r="AGY1641" s="1">
        <v>0</v>
      </c>
      <c r="AGZ1641" s="1">
        <v>0</v>
      </c>
      <c r="AHA1641" s="1">
        <v>0</v>
      </c>
      <c r="AHB1641" s="1">
        <v>0</v>
      </c>
      <c r="AHC1641" s="1">
        <v>1</v>
      </c>
      <c r="AHD1641" s="1">
        <v>0</v>
      </c>
      <c r="AHE1641" s="1">
        <v>0</v>
      </c>
      <c r="AHF1641" s="1">
        <v>0</v>
      </c>
      <c r="AHH1641" s="1">
        <v>0</v>
      </c>
      <c r="AHI1641" s="1">
        <v>0</v>
      </c>
      <c r="AHK1641" s="1">
        <v>0</v>
      </c>
      <c r="AHL1641" s="1">
        <v>0</v>
      </c>
      <c r="AHM1641" s="1">
        <v>0</v>
      </c>
      <c r="AHN1641" s="1">
        <v>0</v>
      </c>
      <c r="AHO1641" s="1">
        <v>0</v>
      </c>
      <c r="AHP1641" s="1">
        <v>0</v>
      </c>
      <c r="AHQ1641" s="1">
        <v>0</v>
      </c>
      <c r="AHR1641" s="1">
        <v>0</v>
      </c>
      <c r="AIM1641" s="1">
        <v>0</v>
      </c>
      <c r="AIN1641" s="1">
        <v>0</v>
      </c>
      <c r="AIO1641" s="1">
        <v>0</v>
      </c>
      <c r="AIT1641" s="3">
        <v>2</v>
      </c>
      <c r="AIU1641" s="1">
        <v>0</v>
      </c>
      <c r="AIV1641" s="1">
        <v>0</v>
      </c>
      <c r="AIW1641" s="1">
        <v>0</v>
      </c>
      <c r="AIX1641" s="1">
        <v>23</v>
      </c>
      <c r="AIY1641" s="1">
        <v>52</v>
      </c>
    </row>
    <row r="1642" spans="1:938" s="80" customFormat="1">
      <c r="B1642" s="80">
        <v>4</v>
      </c>
      <c r="C1642" s="80">
        <v>0</v>
      </c>
      <c r="Z1642" s="80">
        <v>0</v>
      </c>
      <c r="AA1642" s="80">
        <v>2</v>
      </c>
      <c r="AC1642" s="80">
        <v>0</v>
      </c>
      <c r="AE1642" s="80">
        <v>10</v>
      </c>
      <c r="AF1642" s="80">
        <v>0</v>
      </c>
      <c r="AG1642" s="80">
        <v>0</v>
      </c>
      <c r="AI1642" s="80">
        <v>132</v>
      </c>
      <c r="DR1642" s="80">
        <v>70</v>
      </c>
      <c r="HA1642" s="80">
        <v>2</v>
      </c>
      <c r="HT1642" s="80">
        <v>0</v>
      </c>
      <c r="IP1642" s="80">
        <v>96</v>
      </c>
      <c r="LX1642" s="80">
        <v>88</v>
      </c>
      <c r="PG1642" s="80">
        <v>16</v>
      </c>
      <c r="SP1642" s="80">
        <v>97.6</v>
      </c>
      <c r="VX1642" s="80">
        <v>1</v>
      </c>
      <c r="WQ1642" s="80">
        <v>0</v>
      </c>
      <c r="AGS1642" s="80">
        <v>0</v>
      </c>
      <c r="AGT1642" s="80">
        <v>0</v>
      </c>
      <c r="AGU1642" s="80">
        <v>0</v>
      </c>
      <c r="AGV1642" s="80">
        <v>0</v>
      </c>
      <c r="AGW1642" s="80">
        <v>1</v>
      </c>
      <c r="AGX1642" s="80">
        <v>1</v>
      </c>
      <c r="AGY1642" s="80">
        <v>0</v>
      </c>
      <c r="AGZ1642" s="80">
        <v>0</v>
      </c>
      <c r="AHA1642" s="80">
        <v>0</v>
      </c>
      <c r="AHB1642" s="80">
        <v>0</v>
      </c>
      <c r="AHC1642" s="80">
        <v>1</v>
      </c>
      <c r="AHD1642" s="80">
        <v>0</v>
      </c>
      <c r="AHE1642" s="80">
        <v>0</v>
      </c>
      <c r="AHF1642" s="80">
        <v>0</v>
      </c>
      <c r="AHH1642" s="80">
        <v>0</v>
      </c>
      <c r="AHI1642" s="80">
        <v>0</v>
      </c>
      <c r="AHK1642" s="80">
        <v>0</v>
      </c>
      <c r="AHL1642" s="80">
        <v>0</v>
      </c>
      <c r="AHM1642" s="80">
        <v>0</v>
      </c>
      <c r="AHN1642" s="80">
        <v>0</v>
      </c>
      <c r="AHO1642" s="80">
        <v>0</v>
      </c>
      <c r="AHP1642" s="80">
        <v>0</v>
      </c>
      <c r="AHQ1642" s="80">
        <v>0</v>
      </c>
      <c r="AHR1642" s="80">
        <v>0</v>
      </c>
      <c r="AIM1642" s="80">
        <v>0</v>
      </c>
      <c r="AIN1642" s="80">
        <v>0</v>
      </c>
      <c r="AIO1642" s="80">
        <v>0</v>
      </c>
      <c r="AIT1642" s="86">
        <v>0</v>
      </c>
      <c r="AIU1642" s="80">
        <v>1</v>
      </c>
      <c r="AIV1642" s="80">
        <v>0</v>
      </c>
      <c r="AIW1642" s="80">
        <v>0</v>
      </c>
      <c r="AJB1642" s="80">
        <v>29</v>
      </c>
    </row>
    <row r="1643" spans="1:938" s="1" customFormat="1">
      <c r="A1643" s="1">
        <v>343</v>
      </c>
      <c r="B1643" s="1" t="s">
        <v>7502</v>
      </c>
      <c r="C1643" s="1">
        <v>0</v>
      </c>
      <c r="Z1643" s="1">
        <v>0</v>
      </c>
      <c r="AA1643" s="1">
        <v>1</v>
      </c>
      <c r="AGS1643" s="1">
        <v>1</v>
      </c>
      <c r="AGT1643" s="1">
        <v>1</v>
      </c>
      <c r="AGU1643" s="1">
        <v>0</v>
      </c>
      <c r="AGV1643" s="1">
        <v>1</v>
      </c>
      <c r="AGW1643" s="1">
        <v>0</v>
      </c>
      <c r="AGX1643" s="1">
        <v>1</v>
      </c>
      <c r="AGY1643" s="1">
        <v>3</v>
      </c>
      <c r="AGZ1643" s="1">
        <v>13</v>
      </c>
      <c r="AHA1643" s="1">
        <v>0</v>
      </c>
      <c r="AHB1643" s="1">
        <v>0</v>
      </c>
      <c r="AHC1643" s="1">
        <v>1</v>
      </c>
      <c r="AHD1643" s="1">
        <v>0</v>
      </c>
      <c r="AHE1643" s="1">
        <v>0</v>
      </c>
      <c r="AHF1643" s="1">
        <v>0</v>
      </c>
      <c r="AHH1643" s="1">
        <v>0</v>
      </c>
      <c r="AHI1643" s="1">
        <v>0</v>
      </c>
      <c r="AHK1643" s="1">
        <v>0</v>
      </c>
      <c r="AHL1643" s="1">
        <v>0</v>
      </c>
      <c r="AHM1643" s="1">
        <v>0</v>
      </c>
      <c r="AHN1643" s="1">
        <v>0</v>
      </c>
      <c r="AHO1643" s="1">
        <v>0</v>
      </c>
      <c r="AHP1643" s="1">
        <v>0</v>
      </c>
      <c r="AHQ1643" s="1">
        <v>0</v>
      </c>
      <c r="AHR1643" s="1">
        <v>0</v>
      </c>
      <c r="AIM1643" s="1">
        <v>0</v>
      </c>
      <c r="AIN1643" s="1">
        <v>1</v>
      </c>
      <c r="AIO1643" s="1">
        <v>0</v>
      </c>
      <c r="AIP1643" s="1">
        <v>0</v>
      </c>
      <c r="AIQ1643" s="1">
        <v>1</v>
      </c>
      <c r="AIR1643" s="1">
        <v>0</v>
      </c>
      <c r="AIS1643" s="1">
        <v>1</v>
      </c>
      <c r="AIT1643" s="3">
        <v>0</v>
      </c>
      <c r="AIU1643" s="1">
        <v>0</v>
      </c>
      <c r="AIV1643" s="1">
        <v>0</v>
      </c>
      <c r="AIW1643" s="1">
        <v>0</v>
      </c>
    </row>
    <row r="1644" spans="1:938" s="1" customFormat="1">
      <c r="B1644" s="1">
        <v>2</v>
      </c>
      <c r="C1644" s="1">
        <v>0</v>
      </c>
      <c r="Z1644" s="1">
        <v>0</v>
      </c>
      <c r="AA1644" s="1">
        <v>1</v>
      </c>
      <c r="AB1644" s="1" t="s">
        <v>9769</v>
      </c>
      <c r="AC1644" s="1">
        <v>0</v>
      </c>
      <c r="AE1644" s="1">
        <v>0</v>
      </c>
      <c r="AG1644" s="1">
        <v>0</v>
      </c>
      <c r="AI1644" s="1">
        <v>126</v>
      </c>
      <c r="DR1644" s="1">
        <v>58</v>
      </c>
      <c r="HA1644" s="1">
        <v>0</v>
      </c>
      <c r="HT1644" s="1">
        <v>0</v>
      </c>
      <c r="IP1644" s="1">
        <v>99</v>
      </c>
      <c r="LX1644" s="1">
        <v>66</v>
      </c>
      <c r="PG1644" s="1">
        <v>16</v>
      </c>
      <c r="SP1644" s="1">
        <v>99</v>
      </c>
      <c r="VX1644" s="1">
        <v>1</v>
      </c>
      <c r="WQ1644" s="1">
        <v>0</v>
      </c>
      <c r="ACG1644" s="1">
        <v>121</v>
      </c>
      <c r="AGS1644" s="1">
        <v>1</v>
      </c>
      <c r="AGT1644" s="1">
        <v>0</v>
      </c>
      <c r="AGU1644" s="1">
        <v>0</v>
      </c>
      <c r="AGV1644" s="1">
        <v>1</v>
      </c>
      <c r="AGW1644" s="1">
        <v>0</v>
      </c>
      <c r="AGX1644" s="1">
        <v>0</v>
      </c>
      <c r="AGY1644" s="1">
        <v>0</v>
      </c>
      <c r="AGZ1644" s="1">
        <v>0</v>
      </c>
      <c r="AHA1644" s="1">
        <v>0</v>
      </c>
      <c r="AHB1644" s="1">
        <v>0</v>
      </c>
      <c r="AHC1644" s="1">
        <v>1</v>
      </c>
      <c r="AHD1644" s="1">
        <v>0</v>
      </c>
      <c r="AHE1644" s="1">
        <v>0</v>
      </c>
      <c r="AHF1644" s="1">
        <v>0</v>
      </c>
      <c r="AHH1644" s="1">
        <v>0</v>
      </c>
      <c r="AHI1644" s="1">
        <v>0</v>
      </c>
      <c r="AHK1644" s="1">
        <v>0</v>
      </c>
      <c r="AHL1644" s="1">
        <v>0</v>
      </c>
      <c r="AHM1644" s="1">
        <v>0</v>
      </c>
      <c r="AHN1644" s="1">
        <v>0</v>
      </c>
      <c r="AHO1644" s="1">
        <v>0</v>
      </c>
      <c r="AHP1644" s="1">
        <v>0</v>
      </c>
      <c r="AHQ1644" s="1">
        <v>0</v>
      </c>
      <c r="AHR1644" s="1">
        <v>0</v>
      </c>
      <c r="AIM1644" s="1">
        <v>0</v>
      </c>
      <c r="AIN1644" s="1">
        <v>1</v>
      </c>
      <c r="AIO1644" s="1">
        <v>0</v>
      </c>
      <c r="AIP1644" s="1">
        <v>0</v>
      </c>
      <c r="AIR1644" s="1">
        <v>0</v>
      </c>
      <c r="AIT1644" s="3">
        <v>0</v>
      </c>
      <c r="AIU1644" s="1">
        <v>1</v>
      </c>
      <c r="AIV1644" s="1">
        <v>0</v>
      </c>
      <c r="AIW1644" s="1">
        <v>0</v>
      </c>
      <c r="AJB1644" s="1">
        <v>91</v>
      </c>
    </row>
    <row r="1645" spans="1:938" s="1" customFormat="1">
      <c r="B1645" s="1">
        <v>3</v>
      </c>
      <c r="C1645" s="1">
        <v>0</v>
      </c>
      <c r="Z1645" s="1">
        <v>0</v>
      </c>
      <c r="AA1645" s="1">
        <v>2</v>
      </c>
      <c r="AB1645" s="1" t="s">
        <v>9770</v>
      </c>
      <c r="AC1645" s="1">
        <v>1</v>
      </c>
      <c r="AD1645" s="1">
        <v>0</v>
      </c>
      <c r="AE1645" s="1">
        <v>3</v>
      </c>
      <c r="AF1645" s="1">
        <v>0</v>
      </c>
      <c r="AG1645" s="1">
        <v>0</v>
      </c>
      <c r="AI1645" s="1">
        <v>122</v>
      </c>
      <c r="AJ1645" s="1">
        <v>122</v>
      </c>
      <c r="DR1645" s="1">
        <v>60</v>
      </c>
      <c r="DS1645" s="1">
        <v>68</v>
      </c>
      <c r="HA1645" s="1">
        <v>2</v>
      </c>
      <c r="HB1645" s="1">
        <v>2</v>
      </c>
      <c r="HT1645" s="1">
        <v>0</v>
      </c>
      <c r="HU1645" s="1">
        <v>0</v>
      </c>
      <c r="IP1645" s="1">
        <v>95</v>
      </c>
      <c r="IQ1645" s="1">
        <v>95</v>
      </c>
      <c r="LX1645" s="1">
        <v>70</v>
      </c>
      <c r="LY1645" s="1">
        <v>68</v>
      </c>
      <c r="PG1645" s="1">
        <v>16</v>
      </c>
      <c r="PH1645" s="1">
        <v>18</v>
      </c>
      <c r="SP1645" s="1">
        <v>99.3</v>
      </c>
      <c r="SQ1645" s="1">
        <v>99.6</v>
      </c>
      <c r="VX1645" s="1">
        <v>1</v>
      </c>
      <c r="VY1645" s="1">
        <v>1</v>
      </c>
      <c r="WQ1645" s="1">
        <v>0</v>
      </c>
      <c r="WR1645" s="1">
        <v>0</v>
      </c>
      <c r="AGS1645" s="1">
        <v>1</v>
      </c>
      <c r="AGT1645" s="1">
        <v>0</v>
      </c>
      <c r="AGU1645" s="1">
        <v>0</v>
      </c>
      <c r="AGV1645" s="1">
        <v>1</v>
      </c>
      <c r="AGW1645" s="1">
        <v>0</v>
      </c>
      <c r="AGX1645" s="1">
        <v>0</v>
      </c>
      <c r="AGY1645" s="1">
        <v>0</v>
      </c>
      <c r="AGZ1645" s="1">
        <v>0</v>
      </c>
      <c r="AHA1645" s="1">
        <v>0</v>
      </c>
      <c r="AHB1645" s="1">
        <v>0</v>
      </c>
      <c r="AHC1645" s="1">
        <v>1</v>
      </c>
      <c r="AHD1645" s="1">
        <v>0</v>
      </c>
      <c r="AHE1645" s="1">
        <v>0</v>
      </c>
      <c r="AHF1645" s="1">
        <v>0</v>
      </c>
      <c r="AHH1645" s="1">
        <v>0</v>
      </c>
      <c r="AHI1645" s="1">
        <v>0</v>
      </c>
      <c r="AHK1645" s="1">
        <v>0</v>
      </c>
      <c r="AHL1645" s="1">
        <v>0</v>
      </c>
      <c r="AHM1645" s="1">
        <v>0</v>
      </c>
      <c r="AHN1645" s="1">
        <v>0</v>
      </c>
      <c r="AHO1645" s="1">
        <v>0</v>
      </c>
      <c r="AHP1645" s="1">
        <v>0</v>
      </c>
      <c r="AHQ1645" s="1">
        <v>0</v>
      </c>
      <c r="AHR1645" s="1">
        <v>0</v>
      </c>
      <c r="AIM1645" s="1">
        <v>0</v>
      </c>
      <c r="AIN1645" s="1">
        <v>1</v>
      </c>
      <c r="AIO1645" s="1">
        <v>0</v>
      </c>
      <c r="AIP1645" s="1">
        <v>0</v>
      </c>
      <c r="AIR1645" s="1">
        <v>0</v>
      </c>
      <c r="AIT1645" s="3">
        <v>2</v>
      </c>
      <c r="AIU1645" s="1">
        <v>0</v>
      </c>
      <c r="AIV1645" s="1">
        <v>0</v>
      </c>
      <c r="AIW1645" s="1">
        <v>0</v>
      </c>
      <c r="AIX1645" s="1">
        <v>73</v>
      </c>
      <c r="AIY1645" s="1">
        <v>59</v>
      </c>
    </row>
    <row r="1646" spans="1:938" s="1" customFormat="1">
      <c r="B1646" s="1">
        <v>4</v>
      </c>
      <c r="C1646" s="1">
        <v>0</v>
      </c>
      <c r="Z1646" s="1">
        <v>0</v>
      </c>
      <c r="AA1646" s="1">
        <v>2</v>
      </c>
      <c r="AB1646" s="1" t="s">
        <v>9771</v>
      </c>
      <c r="AC1646" s="1">
        <v>1</v>
      </c>
      <c r="AD1646" s="1">
        <v>0</v>
      </c>
      <c r="AE1646" s="1">
        <v>0</v>
      </c>
      <c r="AG1646" s="1">
        <v>0</v>
      </c>
      <c r="AI1646" s="1">
        <v>110</v>
      </c>
      <c r="AJ1646" s="1">
        <v>130</v>
      </c>
      <c r="DR1646" s="1">
        <v>66</v>
      </c>
      <c r="DS1646" s="1">
        <v>70</v>
      </c>
      <c r="HA1646" s="1">
        <v>2</v>
      </c>
      <c r="HB1646" s="1">
        <v>2</v>
      </c>
      <c r="HT1646" s="1">
        <v>0</v>
      </c>
      <c r="HU1646" s="1">
        <v>0</v>
      </c>
      <c r="IP1646" s="1">
        <v>98</v>
      </c>
      <c r="IQ1646" s="1">
        <v>97</v>
      </c>
      <c r="LX1646" s="1">
        <v>62</v>
      </c>
      <c r="LY1646" s="1">
        <v>62</v>
      </c>
      <c r="PG1646" s="1">
        <v>18</v>
      </c>
      <c r="PH1646" s="1">
        <v>18</v>
      </c>
      <c r="SP1646" s="1">
        <v>99.8</v>
      </c>
      <c r="SQ1646" s="1">
        <v>99.8</v>
      </c>
      <c r="VX1646" s="1">
        <v>1</v>
      </c>
      <c r="VY1646" s="1">
        <v>1</v>
      </c>
      <c r="WQ1646" s="1">
        <v>0</v>
      </c>
      <c r="WR1646" s="1">
        <v>0</v>
      </c>
      <c r="ACG1646" s="1">
        <v>107</v>
      </c>
      <c r="ACH1646" s="1">
        <v>142</v>
      </c>
      <c r="AGS1646" s="1">
        <v>1</v>
      </c>
      <c r="AGT1646" s="1">
        <v>0</v>
      </c>
      <c r="AGU1646" s="1">
        <v>0</v>
      </c>
      <c r="AGV1646" s="1">
        <v>1</v>
      </c>
      <c r="AGW1646" s="1">
        <v>0</v>
      </c>
      <c r="AGX1646" s="1">
        <v>0</v>
      </c>
      <c r="AGY1646" s="1">
        <v>0</v>
      </c>
      <c r="AGZ1646" s="1">
        <v>0</v>
      </c>
      <c r="AHA1646" s="1">
        <v>0</v>
      </c>
      <c r="AHB1646" s="1">
        <v>0</v>
      </c>
      <c r="AHC1646" s="1">
        <v>1</v>
      </c>
      <c r="AHD1646" s="1">
        <v>0</v>
      </c>
      <c r="AHE1646" s="1">
        <v>0</v>
      </c>
      <c r="AHF1646" s="1">
        <v>0</v>
      </c>
      <c r="AHH1646" s="1">
        <v>0</v>
      </c>
      <c r="AHI1646" s="1">
        <v>0</v>
      </c>
      <c r="AHK1646" s="1">
        <v>0</v>
      </c>
      <c r="AHL1646" s="1">
        <v>0</v>
      </c>
      <c r="AHM1646" s="1">
        <v>0</v>
      </c>
      <c r="AHN1646" s="1">
        <v>0</v>
      </c>
      <c r="AHO1646" s="1">
        <v>0</v>
      </c>
      <c r="AHP1646" s="1">
        <v>0</v>
      </c>
      <c r="AHQ1646" s="1">
        <v>0</v>
      </c>
      <c r="AHR1646" s="1">
        <v>0</v>
      </c>
      <c r="AIM1646" s="1">
        <v>0</v>
      </c>
      <c r="AIN1646" s="1">
        <v>1</v>
      </c>
      <c r="AIO1646" s="1">
        <v>0</v>
      </c>
      <c r="AIP1646" s="1">
        <v>0</v>
      </c>
      <c r="AIR1646" s="1">
        <v>0</v>
      </c>
      <c r="AIT1646" s="3">
        <v>2</v>
      </c>
      <c r="AIU1646" s="1">
        <v>0</v>
      </c>
      <c r="AIV1646" s="1">
        <v>0</v>
      </c>
      <c r="AIW1646" s="1">
        <v>0</v>
      </c>
      <c r="AIX1646" s="1">
        <v>87</v>
      </c>
      <c r="AIY1646" s="1">
        <v>48</v>
      </c>
    </row>
    <row r="1647" spans="1:938" s="1" customFormat="1">
      <c r="B1647" s="1">
        <v>5</v>
      </c>
      <c r="C1647" s="1">
        <v>0</v>
      </c>
      <c r="Z1647" s="1">
        <v>1</v>
      </c>
      <c r="AA1647" s="1">
        <v>0</v>
      </c>
      <c r="AB1647" s="1" t="s">
        <v>9772</v>
      </c>
      <c r="AC1647" s="1">
        <v>0</v>
      </c>
      <c r="AE1647" s="1">
        <v>0</v>
      </c>
      <c r="AG1647" s="1">
        <v>0</v>
      </c>
      <c r="AI1647" s="1">
        <v>116</v>
      </c>
      <c r="AJ1647" s="1">
        <v>132</v>
      </c>
      <c r="DR1647" s="1">
        <v>68</v>
      </c>
      <c r="DS1647" s="1">
        <v>80</v>
      </c>
      <c r="HA1647" s="1">
        <v>2</v>
      </c>
      <c r="HB1647" s="1">
        <v>2</v>
      </c>
      <c r="HT1647" s="1">
        <v>0</v>
      </c>
      <c r="HU1647" s="1">
        <v>0</v>
      </c>
      <c r="IP1647" s="1">
        <v>98</v>
      </c>
      <c r="IQ1647" s="1">
        <v>97</v>
      </c>
      <c r="LX1647" s="1">
        <v>60</v>
      </c>
      <c r="LY1647" s="1">
        <v>64</v>
      </c>
      <c r="PG1647" s="1">
        <v>16</v>
      </c>
      <c r="PH1647" s="1">
        <v>18</v>
      </c>
      <c r="SP1647" s="1">
        <v>99.1</v>
      </c>
      <c r="SQ1647" s="1">
        <v>99.6</v>
      </c>
      <c r="VX1647" s="1">
        <v>1</v>
      </c>
      <c r="VY1647" s="1">
        <v>1</v>
      </c>
      <c r="WQ1647" s="1">
        <v>0</v>
      </c>
      <c r="WR1647" s="1">
        <v>0</v>
      </c>
      <c r="ACG1647" s="1">
        <v>128</v>
      </c>
      <c r="AGS1647" s="1">
        <v>1</v>
      </c>
      <c r="AGT1647" s="1">
        <v>0</v>
      </c>
      <c r="AGU1647" s="1">
        <v>0</v>
      </c>
      <c r="AGV1647" s="1">
        <v>1</v>
      </c>
      <c r="AGW1647" s="1">
        <v>0</v>
      </c>
      <c r="AGX1647" s="1">
        <v>0</v>
      </c>
      <c r="AGY1647" s="1">
        <v>0</v>
      </c>
      <c r="AGZ1647" s="1">
        <v>0</v>
      </c>
      <c r="AHA1647" s="1">
        <v>0</v>
      </c>
      <c r="AHB1647" s="1">
        <v>0</v>
      </c>
      <c r="AHC1647" s="1">
        <v>1</v>
      </c>
      <c r="AHD1647" s="1">
        <v>0</v>
      </c>
      <c r="AHE1647" s="1">
        <v>0</v>
      </c>
      <c r="AHF1647" s="1">
        <v>1</v>
      </c>
      <c r="AHH1647" s="1">
        <v>0</v>
      </c>
      <c r="AHI1647" s="1">
        <v>1</v>
      </c>
      <c r="AHK1647" s="1">
        <v>0</v>
      </c>
      <c r="AHL1647" s="1">
        <v>0</v>
      </c>
      <c r="AHM1647" s="1">
        <v>0</v>
      </c>
      <c r="AHN1647" s="1">
        <v>0</v>
      </c>
      <c r="AHO1647" s="1">
        <v>0</v>
      </c>
      <c r="AHP1647" s="1">
        <v>0</v>
      </c>
      <c r="AHQ1647" s="1">
        <v>0</v>
      </c>
      <c r="AHR1647" s="1">
        <v>0</v>
      </c>
      <c r="AIM1647" s="1">
        <v>0</v>
      </c>
      <c r="AIN1647" s="1">
        <v>1</v>
      </c>
      <c r="AIO1647" s="1">
        <v>0</v>
      </c>
      <c r="AIP1647" s="1">
        <v>0</v>
      </c>
      <c r="AIR1647" s="1">
        <v>0</v>
      </c>
      <c r="AIT1647" s="3">
        <v>2</v>
      </c>
      <c r="AIU1647" s="1">
        <v>0</v>
      </c>
      <c r="AIV1647" s="1">
        <v>0</v>
      </c>
      <c r="AIW1647" s="1">
        <v>0</v>
      </c>
      <c r="AIX1647" s="1">
        <v>73</v>
      </c>
      <c r="AIY1647" s="1">
        <v>55</v>
      </c>
    </row>
    <row r="1648" spans="1:938" s="80" customFormat="1">
      <c r="B1648" s="80">
        <v>6</v>
      </c>
      <c r="C1648" s="80">
        <v>1</v>
      </c>
      <c r="D1648" s="80" t="s">
        <v>7703</v>
      </c>
      <c r="O1648" s="80">
        <v>0</v>
      </c>
      <c r="Z1648" s="80">
        <v>0</v>
      </c>
      <c r="AA1648" s="80">
        <v>2</v>
      </c>
      <c r="AB1648" s="80" t="s">
        <v>9773</v>
      </c>
      <c r="AC1648" s="80">
        <v>0</v>
      </c>
      <c r="AE1648" s="80">
        <v>0</v>
      </c>
      <c r="AG1648" s="80">
        <v>0</v>
      </c>
      <c r="AI1648" s="80">
        <v>110</v>
      </c>
      <c r="DR1648" s="80">
        <v>70</v>
      </c>
      <c r="HA1648" s="80">
        <v>2</v>
      </c>
      <c r="HT1648" s="80">
        <v>0</v>
      </c>
      <c r="IP1648" s="80">
        <v>98</v>
      </c>
      <c r="LX1648" s="80">
        <v>62</v>
      </c>
      <c r="PG1648" s="80">
        <v>16</v>
      </c>
      <c r="SP1648" s="80">
        <v>99.1</v>
      </c>
      <c r="VX1648" s="80">
        <v>1</v>
      </c>
      <c r="WQ1648" s="80">
        <v>0</v>
      </c>
      <c r="AGS1648" s="80">
        <v>0</v>
      </c>
      <c r="AGT1648" s="80">
        <v>0</v>
      </c>
      <c r="AGU1648" s="80">
        <v>0</v>
      </c>
      <c r="AGV1648" s="80">
        <v>0</v>
      </c>
      <c r="AGW1648" s="80">
        <v>0</v>
      </c>
      <c r="AGX1648" s="80">
        <v>0</v>
      </c>
      <c r="AGY1648" s="80">
        <v>0</v>
      </c>
      <c r="AGZ1648" s="80">
        <v>0</v>
      </c>
      <c r="AHA1648" s="80">
        <v>0</v>
      </c>
      <c r="AHB1648" s="80">
        <v>0</v>
      </c>
      <c r="AHC1648" s="80">
        <v>1</v>
      </c>
      <c r="AHD1648" s="80">
        <v>0</v>
      </c>
      <c r="AHE1648" s="80">
        <v>0</v>
      </c>
      <c r="AHF1648" s="80">
        <v>0</v>
      </c>
      <c r="AHH1648" s="80">
        <v>0</v>
      </c>
      <c r="AHI1648" s="80">
        <v>0</v>
      </c>
      <c r="AHK1648" s="80">
        <v>0</v>
      </c>
      <c r="AHL1648" s="80">
        <v>0</v>
      </c>
      <c r="AHM1648" s="80">
        <v>0</v>
      </c>
      <c r="AHN1648" s="80">
        <v>0</v>
      </c>
      <c r="AHO1648" s="80">
        <v>0</v>
      </c>
      <c r="AHP1648" s="80">
        <v>0</v>
      </c>
      <c r="AHQ1648" s="80">
        <v>0</v>
      </c>
      <c r="AHR1648" s="80">
        <v>0</v>
      </c>
      <c r="AIM1648" s="80">
        <v>0</v>
      </c>
      <c r="AIN1648" s="80">
        <v>1</v>
      </c>
      <c r="AIO1648" s="80">
        <v>0</v>
      </c>
      <c r="AIP1648" s="80">
        <v>0</v>
      </c>
      <c r="AIR1648" s="80">
        <v>0</v>
      </c>
      <c r="AIT1648" s="86">
        <v>0</v>
      </c>
      <c r="AIU1648" s="80">
        <v>1</v>
      </c>
      <c r="AIV1648" s="80">
        <v>0</v>
      </c>
      <c r="AIW1648" s="80">
        <v>0</v>
      </c>
      <c r="AJB1648" s="80">
        <v>87</v>
      </c>
    </row>
    <row r="1649" spans="1:938" s="1" customFormat="1">
      <c r="A1649" s="1">
        <v>344</v>
      </c>
      <c r="B1649" s="1">
        <v>1</v>
      </c>
      <c r="C1649" s="1">
        <v>1</v>
      </c>
      <c r="D1649" s="1" t="s">
        <v>9774</v>
      </c>
      <c r="O1649" s="1">
        <v>0</v>
      </c>
      <c r="Z1649" s="1">
        <v>0</v>
      </c>
      <c r="AA1649" s="1">
        <v>1</v>
      </c>
      <c r="AB1649" s="1" t="s">
        <v>9775</v>
      </c>
      <c r="AC1649" s="1">
        <v>0</v>
      </c>
      <c r="AE1649" s="1">
        <v>0</v>
      </c>
      <c r="AG1649" s="1">
        <v>0</v>
      </c>
      <c r="AI1649" s="1">
        <v>142</v>
      </c>
      <c r="DR1649" s="1">
        <v>90</v>
      </c>
      <c r="HA1649" s="1">
        <v>0</v>
      </c>
      <c r="HT1649" s="1">
        <v>0</v>
      </c>
      <c r="IP1649" s="1">
        <v>94</v>
      </c>
      <c r="LX1649" s="1">
        <v>95</v>
      </c>
      <c r="PG1649" s="1">
        <v>16</v>
      </c>
      <c r="SP1649" s="1">
        <v>96.4</v>
      </c>
      <c r="VX1649" s="1">
        <v>0</v>
      </c>
      <c r="WQ1649" s="1">
        <v>0</v>
      </c>
      <c r="AGS1649" s="1">
        <v>0</v>
      </c>
      <c r="AGT1649" s="1">
        <v>0</v>
      </c>
      <c r="AGU1649" s="1">
        <v>0</v>
      </c>
      <c r="AGV1649" s="1">
        <v>0</v>
      </c>
      <c r="AGW1649" s="1">
        <v>0</v>
      </c>
      <c r="AGX1649" s="1">
        <v>0</v>
      </c>
      <c r="AGY1649" s="1">
        <v>0</v>
      </c>
      <c r="AGZ1649" s="1">
        <v>0</v>
      </c>
      <c r="AHA1649" s="1">
        <v>0</v>
      </c>
      <c r="AHB1649" s="1">
        <v>0</v>
      </c>
      <c r="AHC1649" s="1">
        <v>1</v>
      </c>
      <c r="AHD1649" s="1">
        <v>0</v>
      </c>
      <c r="AHE1649" s="1">
        <v>0</v>
      </c>
      <c r="AHF1649" s="1">
        <v>0</v>
      </c>
      <c r="AHH1649" s="1">
        <v>0</v>
      </c>
      <c r="AHI1649" s="1">
        <v>0</v>
      </c>
      <c r="AHK1649" s="1">
        <v>0</v>
      </c>
      <c r="AHL1649" s="1">
        <v>0</v>
      </c>
      <c r="AHM1649" s="1">
        <v>0</v>
      </c>
      <c r="AHN1649" s="1">
        <v>0</v>
      </c>
      <c r="AHO1649" s="1">
        <v>0</v>
      </c>
      <c r="AHP1649" s="1">
        <v>0</v>
      </c>
      <c r="AHQ1649" s="1">
        <v>0</v>
      </c>
      <c r="AHR1649" s="1">
        <v>0</v>
      </c>
      <c r="AIM1649" s="1">
        <v>2</v>
      </c>
      <c r="AIN1649" s="1">
        <v>0</v>
      </c>
      <c r="AIO1649" s="1">
        <v>0</v>
      </c>
      <c r="AIT1649" s="3">
        <v>1</v>
      </c>
      <c r="AIV1649" s="1">
        <v>0</v>
      </c>
      <c r="AIW1649" s="1">
        <v>0</v>
      </c>
      <c r="AIX1649" s="1">
        <v>59</v>
      </c>
    </row>
    <row r="1650" spans="1:938" s="18" customFormat="1">
      <c r="B1650" s="18">
        <v>2</v>
      </c>
      <c r="C1650" s="18">
        <v>0</v>
      </c>
      <c r="Z1650" s="18">
        <v>0</v>
      </c>
      <c r="AA1650" s="18">
        <v>2</v>
      </c>
      <c r="AB1650" s="18" t="s">
        <v>9776</v>
      </c>
      <c r="AC1650" s="18">
        <v>0</v>
      </c>
      <c r="AE1650" s="18">
        <v>0</v>
      </c>
      <c r="AG1650" s="18">
        <v>0</v>
      </c>
      <c r="AI1650" s="18">
        <v>140</v>
      </c>
      <c r="AJ1650" s="18">
        <v>144</v>
      </c>
      <c r="DR1650" s="18">
        <v>94</v>
      </c>
      <c r="DS1650" s="18">
        <v>90</v>
      </c>
      <c r="HA1650" s="18">
        <v>2</v>
      </c>
      <c r="HB1650" s="18">
        <v>0</v>
      </c>
      <c r="HT1650" s="18">
        <v>0</v>
      </c>
      <c r="HU1650" s="18">
        <v>0</v>
      </c>
      <c r="IP1650" s="18">
        <v>98</v>
      </c>
      <c r="IQ1650" s="18">
        <v>98</v>
      </c>
      <c r="LX1650" s="18">
        <v>78</v>
      </c>
      <c r="LY1650" s="18">
        <v>80</v>
      </c>
      <c r="PG1650" s="18">
        <v>16</v>
      </c>
      <c r="PH1650" s="18">
        <v>16</v>
      </c>
      <c r="SP1650" s="18">
        <v>96.5</v>
      </c>
      <c r="SQ1650" s="18">
        <v>97.5</v>
      </c>
      <c r="VX1650" s="18">
        <v>0</v>
      </c>
      <c r="VY1650" s="18">
        <v>0</v>
      </c>
      <c r="WQ1650" s="18">
        <v>0</v>
      </c>
      <c r="WR1650" s="18">
        <v>0</v>
      </c>
      <c r="AGS1650" s="18">
        <v>0</v>
      </c>
      <c r="AGT1650" s="18">
        <v>0</v>
      </c>
      <c r="AGU1650" s="18">
        <v>0</v>
      </c>
      <c r="AGV1650" s="18">
        <v>0</v>
      </c>
      <c r="AGW1650" s="18">
        <v>0</v>
      </c>
      <c r="AGX1650" s="18">
        <v>0</v>
      </c>
      <c r="AGY1650" s="18">
        <v>0</v>
      </c>
      <c r="AGZ1650" s="18">
        <v>0</v>
      </c>
      <c r="AHA1650" s="18">
        <v>0</v>
      </c>
      <c r="AHB1650" s="18">
        <v>0</v>
      </c>
      <c r="AHC1650" s="18">
        <v>1</v>
      </c>
      <c r="AHD1650" s="18">
        <v>0</v>
      </c>
      <c r="AHE1650" s="18">
        <v>0</v>
      </c>
      <c r="AHF1650" s="18">
        <v>0</v>
      </c>
      <c r="AHH1650" s="18">
        <v>0</v>
      </c>
      <c r="AHI1650" s="18">
        <v>0</v>
      </c>
      <c r="AHK1650" s="18">
        <v>0</v>
      </c>
      <c r="AHL1650" s="18">
        <v>0</v>
      </c>
      <c r="AHM1650" s="18">
        <v>0</v>
      </c>
      <c r="AHN1650" s="18">
        <v>0</v>
      </c>
      <c r="AHO1650" s="18">
        <v>0</v>
      </c>
      <c r="AHP1650" s="18">
        <v>0</v>
      </c>
      <c r="AHQ1650" s="18">
        <v>0</v>
      </c>
      <c r="AHR1650" s="18">
        <v>0</v>
      </c>
      <c r="AIN1650" s="18">
        <v>0</v>
      </c>
      <c r="AIO1650" s="18">
        <v>0</v>
      </c>
      <c r="AIT1650" s="79">
        <v>2</v>
      </c>
      <c r="AIV1650" s="18">
        <v>0</v>
      </c>
      <c r="AIW1650" s="18">
        <v>0</v>
      </c>
      <c r="AIX1650" s="18">
        <v>24</v>
      </c>
      <c r="AIY1650" s="18">
        <v>43</v>
      </c>
    </row>
    <row r="1651" spans="1:938" s="1" customFormat="1" ht="15.5" customHeight="1">
      <c r="A1651" s="1">
        <v>345</v>
      </c>
      <c r="B1651" s="1">
        <v>1</v>
      </c>
      <c r="C1651" s="1">
        <v>0</v>
      </c>
      <c r="Z1651" s="1">
        <v>0</v>
      </c>
      <c r="AA1651" s="1">
        <v>2</v>
      </c>
      <c r="AC1651" s="1">
        <v>0</v>
      </c>
      <c r="AE1651" s="1">
        <v>0</v>
      </c>
      <c r="AG1651" s="1">
        <v>0</v>
      </c>
      <c r="AI1651" s="1">
        <v>102</v>
      </c>
      <c r="AJ1651" s="1">
        <v>110</v>
      </c>
      <c r="DR1651" s="1">
        <v>50</v>
      </c>
      <c r="DS1651" s="1">
        <v>74</v>
      </c>
      <c r="HA1651" s="1">
        <v>0</v>
      </c>
      <c r="HB1651" s="1">
        <v>2</v>
      </c>
      <c r="HT1651" s="1">
        <v>0</v>
      </c>
      <c r="HU1651" s="1">
        <v>0</v>
      </c>
      <c r="IP1651" s="1">
        <v>97</v>
      </c>
      <c r="LX1651" s="1">
        <v>88</v>
      </c>
      <c r="PG1651" s="1">
        <v>16</v>
      </c>
      <c r="SP1651" s="1">
        <v>97.8</v>
      </c>
      <c r="VX1651" s="1">
        <v>0</v>
      </c>
      <c r="WQ1651" s="1">
        <v>0</v>
      </c>
      <c r="AGS1651" s="1">
        <v>1</v>
      </c>
      <c r="AGT1651" s="1">
        <v>1</v>
      </c>
      <c r="AGU1651" s="1">
        <v>0</v>
      </c>
      <c r="AGV1651" s="1">
        <v>0</v>
      </c>
      <c r="AGW1651" s="1">
        <v>0</v>
      </c>
      <c r="AGX1651" s="1">
        <v>1</v>
      </c>
      <c r="AGY1651" s="1">
        <v>0</v>
      </c>
      <c r="AGZ1651" s="1">
        <v>0</v>
      </c>
      <c r="AHA1651" s="1">
        <v>0</v>
      </c>
      <c r="AHB1651" s="1">
        <v>0</v>
      </c>
      <c r="AHC1651" s="1">
        <v>1</v>
      </c>
      <c r="AHD1651" s="1">
        <v>0</v>
      </c>
      <c r="AHE1651" s="1">
        <v>0</v>
      </c>
      <c r="AHF1651" s="1">
        <v>0</v>
      </c>
      <c r="AHH1651" s="1">
        <v>0</v>
      </c>
      <c r="AHI1651" s="1">
        <v>0</v>
      </c>
      <c r="AHK1651" s="1">
        <v>0</v>
      </c>
      <c r="AHL1651" s="1">
        <v>0</v>
      </c>
      <c r="AHM1651" s="1">
        <v>0</v>
      </c>
      <c r="AHN1651" s="1">
        <v>0</v>
      </c>
      <c r="AHO1651" s="1">
        <v>0</v>
      </c>
      <c r="AHP1651" s="1">
        <v>0</v>
      </c>
      <c r="AHQ1651" s="1">
        <v>0</v>
      </c>
      <c r="AHR1651" s="1">
        <v>0</v>
      </c>
      <c r="AIM1651" s="1">
        <v>0</v>
      </c>
      <c r="AIN1651" s="1">
        <v>0</v>
      </c>
      <c r="AIO1651" s="1">
        <v>0</v>
      </c>
      <c r="AIP1651" s="1">
        <v>1</v>
      </c>
      <c r="AIQ1651" s="1">
        <v>1</v>
      </c>
      <c r="AIR1651" s="1">
        <v>1</v>
      </c>
      <c r="AIS1651" s="1">
        <v>1</v>
      </c>
      <c r="AIT1651" s="3">
        <v>1</v>
      </c>
      <c r="AIV1651" s="1">
        <v>0</v>
      </c>
      <c r="AIW1651" s="1">
        <v>0</v>
      </c>
      <c r="AIX1651" s="1">
        <v>47</v>
      </c>
    </row>
    <row r="1652" spans="1:938" s="1" customFormat="1">
      <c r="B1652" s="1">
        <v>2</v>
      </c>
      <c r="C1652" s="1">
        <v>1</v>
      </c>
      <c r="D1652" s="1" t="s">
        <v>7484</v>
      </c>
      <c r="O1652" s="1">
        <v>0</v>
      </c>
      <c r="Z1652" s="1">
        <v>0</v>
      </c>
      <c r="AA1652" s="1">
        <v>2</v>
      </c>
      <c r="AB1652" s="1" t="s">
        <v>9777</v>
      </c>
      <c r="AC1652" s="1">
        <v>0</v>
      </c>
      <c r="AE1652" s="1">
        <v>0</v>
      </c>
      <c r="AG1652" s="1">
        <v>0</v>
      </c>
      <c r="AI1652" s="1">
        <v>108</v>
      </c>
      <c r="AJ1652" s="1">
        <v>110</v>
      </c>
      <c r="AM1652" s="1">
        <v>98</v>
      </c>
      <c r="AN1652" s="1">
        <v>100</v>
      </c>
      <c r="AO1652" s="1">
        <v>101</v>
      </c>
      <c r="AP1652" s="1">
        <v>90</v>
      </c>
      <c r="AQ1652" s="1">
        <v>106</v>
      </c>
      <c r="AR1652" s="1">
        <v>115</v>
      </c>
      <c r="AS1652" s="1">
        <v>129</v>
      </c>
      <c r="AT1652" s="1">
        <v>118</v>
      </c>
      <c r="AU1652" s="1">
        <v>124</v>
      </c>
      <c r="AV1652" s="1">
        <v>123</v>
      </c>
      <c r="DR1652" s="1">
        <v>66</v>
      </c>
      <c r="DS1652" s="1">
        <v>58</v>
      </c>
      <c r="DV1652" s="1">
        <v>50</v>
      </c>
      <c r="DW1652" s="1">
        <v>48</v>
      </c>
      <c r="DX1652" s="1">
        <v>75</v>
      </c>
      <c r="DY1652" s="1">
        <v>44</v>
      </c>
      <c r="DZ1652" s="1">
        <v>50</v>
      </c>
      <c r="EA1652" s="1">
        <v>64</v>
      </c>
      <c r="EB1652" s="1">
        <v>67</v>
      </c>
      <c r="EC1652" s="1">
        <v>60</v>
      </c>
      <c r="ED1652" s="1">
        <v>64</v>
      </c>
      <c r="EE1652" s="1">
        <v>60</v>
      </c>
      <c r="HA1652" s="1">
        <v>2</v>
      </c>
      <c r="HB1652" s="1">
        <v>2</v>
      </c>
      <c r="HE1652" s="1">
        <v>2</v>
      </c>
      <c r="HF1652" s="1">
        <v>0</v>
      </c>
      <c r="HH1652" s="1">
        <v>2</v>
      </c>
      <c r="HI1652" s="1">
        <v>0</v>
      </c>
      <c r="HL1652" s="1">
        <v>2</v>
      </c>
      <c r="HM1652" s="1">
        <v>0</v>
      </c>
      <c r="HT1652" s="1">
        <v>0</v>
      </c>
      <c r="HU1652" s="1">
        <v>0</v>
      </c>
      <c r="HX1652" s="1">
        <v>0</v>
      </c>
      <c r="HY1652" s="1">
        <v>0</v>
      </c>
      <c r="HZ1652" s="1">
        <v>1</v>
      </c>
      <c r="IA1652" s="1">
        <v>0</v>
      </c>
      <c r="IB1652" s="1">
        <v>0</v>
      </c>
      <c r="IC1652" s="1">
        <v>1</v>
      </c>
      <c r="ID1652" s="1">
        <v>1</v>
      </c>
      <c r="IE1652" s="1">
        <v>0</v>
      </c>
      <c r="IF1652" s="1">
        <v>0</v>
      </c>
      <c r="IG1652" s="1">
        <v>0</v>
      </c>
      <c r="IP1652" s="1">
        <v>95</v>
      </c>
      <c r="IR1652" s="1">
        <v>91</v>
      </c>
      <c r="IS1652" s="1">
        <v>96</v>
      </c>
      <c r="IT1652" s="1">
        <v>97</v>
      </c>
      <c r="IV1652" s="1">
        <v>99</v>
      </c>
      <c r="IX1652" s="1">
        <v>97</v>
      </c>
      <c r="IY1652" s="1">
        <v>96</v>
      </c>
      <c r="IZ1652" s="1">
        <v>96</v>
      </c>
      <c r="JA1652" s="1">
        <v>97</v>
      </c>
      <c r="JB1652" s="1">
        <v>96</v>
      </c>
      <c r="JC1652" s="1">
        <v>92</v>
      </c>
      <c r="LX1652" s="1">
        <v>92</v>
      </c>
      <c r="MB1652" s="1">
        <v>75</v>
      </c>
      <c r="MD1652" s="1">
        <v>61</v>
      </c>
      <c r="MF1652" s="1">
        <v>72</v>
      </c>
      <c r="MG1652" s="1">
        <v>57</v>
      </c>
      <c r="MH1652" s="1">
        <v>85</v>
      </c>
      <c r="MI1652" s="1">
        <v>64</v>
      </c>
      <c r="MJ1652" s="1">
        <v>64</v>
      </c>
      <c r="PG1652" s="1">
        <v>24</v>
      </c>
      <c r="PI1652" s="1">
        <v>24</v>
      </c>
      <c r="PJ1652" s="1">
        <v>24</v>
      </c>
      <c r="PK1652" s="1">
        <v>26</v>
      </c>
      <c r="PO1652" s="1">
        <v>16</v>
      </c>
      <c r="PR1652" s="1">
        <v>20</v>
      </c>
      <c r="PS1652" s="1">
        <v>16</v>
      </c>
      <c r="SP1652" s="1">
        <v>100.9</v>
      </c>
      <c r="ST1652" s="1">
        <v>99.9</v>
      </c>
      <c r="SV1652" s="1">
        <v>98.6</v>
      </c>
      <c r="SX1652" s="1">
        <v>98</v>
      </c>
      <c r="SY1652" s="1">
        <v>96.1</v>
      </c>
      <c r="TA1652" s="1">
        <v>97.5</v>
      </c>
      <c r="TB1652" s="1">
        <v>98.1</v>
      </c>
      <c r="VX1652" s="1">
        <v>0</v>
      </c>
      <c r="WB1652" s="1">
        <v>0</v>
      </c>
      <c r="WD1652" s="1">
        <v>0</v>
      </c>
      <c r="WF1652" s="1">
        <v>0</v>
      </c>
      <c r="WG1652" s="1">
        <v>0</v>
      </c>
      <c r="WI1652" s="1">
        <v>0</v>
      </c>
      <c r="WJ1652" s="1">
        <v>0</v>
      </c>
      <c r="WQ1652" s="1">
        <v>0</v>
      </c>
      <c r="WS1652" s="1">
        <v>0</v>
      </c>
      <c r="WT1652" s="1">
        <v>1</v>
      </c>
      <c r="WU1652" s="1">
        <v>1</v>
      </c>
      <c r="WW1652" s="1">
        <v>1</v>
      </c>
      <c r="WY1652" s="1">
        <v>1</v>
      </c>
      <c r="WZ1652" s="1">
        <v>1</v>
      </c>
      <c r="XB1652" s="1">
        <v>0</v>
      </c>
      <c r="XC1652" s="1">
        <v>0</v>
      </c>
      <c r="XD1652" s="1">
        <v>0</v>
      </c>
      <c r="AAY1652" s="1">
        <v>22</v>
      </c>
      <c r="ABB1652" s="1">
        <v>8.5</v>
      </c>
      <c r="ABE1652" s="1">
        <v>27.3</v>
      </c>
      <c r="ABJ1652" s="1">
        <v>1.1000000000000001</v>
      </c>
      <c r="ABM1652" s="1">
        <v>5.04</v>
      </c>
      <c r="ABO1652" s="1">
        <v>216</v>
      </c>
      <c r="ABQ1652" s="1">
        <v>0.12</v>
      </c>
      <c r="ABU1652" s="1">
        <v>141</v>
      </c>
      <c r="ABX1652" s="1">
        <v>4.5999999999999996</v>
      </c>
      <c r="ACA1652" s="1">
        <v>102</v>
      </c>
      <c r="ACD1652" s="1">
        <v>8.4</v>
      </c>
      <c r="ACG1652" s="1">
        <v>106</v>
      </c>
      <c r="ACQ1652" s="1">
        <v>13</v>
      </c>
      <c r="ACT1652" s="1">
        <v>0.84</v>
      </c>
      <c r="ACW1652" s="1">
        <v>17</v>
      </c>
      <c r="ADP1652" s="1" t="s">
        <v>5851</v>
      </c>
      <c r="AGS1652" s="1">
        <v>1</v>
      </c>
      <c r="AGT1652" s="1">
        <v>1</v>
      </c>
      <c r="AGU1652" s="1">
        <v>0</v>
      </c>
      <c r="AGV1652" s="1">
        <v>1</v>
      </c>
      <c r="AGW1652" s="1">
        <v>1</v>
      </c>
      <c r="AGX1652" s="1">
        <v>1</v>
      </c>
      <c r="AGY1652" s="1">
        <v>0</v>
      </c>
      <c r="AGZ1652" s="1">
        <v>4</v>
      </c>
      <c r="AHA1652" s="1">
        <v>0</v>
      </c>
      <c r="AHB1652" s="1">
        <v>0</v>
      </c>
      <c r="AHC1652" s="1">
        <v>2</v>
      </c>
      <c r="AHD1652" s="1">
        <v>0</v>
      </c>
      <c r="AHE1652" s="1">
        <v>0</v>
      </c>
      <c r="AHF1652" s="1">
        <v>0</v>
      </c>
      <c r="AHH1652" s="1">
        <v>0</v>
      </c>
      <c r="AHI1652" s="1">
        <v>0</v>
      </c>
      <c r="AHK1652" s="1">
        <v>0</v>
      </c>
      <c r="AHL1652" s="1">
        <v>0</v>
      </c>
      <c r="AHM1652" s="1">
        <v>0</v>
      </c>
      <c r="AHN1652" s="1">
        <v>0</v>
      </c>
      <c r="AHO1652" s="1">
        <v>0</v>
      </c>
      <c r="AHP1652" s="1">
        <v>0</v>
      </c>
      <c r="AHQ1652" s="1">
        <v>0</v>
      </c>
      <c r="AHR1652" s="1">
        <v>0</v>
      </c>
      <c r="AIM1652" s="1">
        <v>0</v>
      </c>
      <c r="AIN1652" s="1">
        <v>0</v>
      </c>
      <c r="AIO1652" s="1">
        <v>0</v>
      </c>
      <c r="AIT1652" s="3">
        <v>3</v>
      </c>
      <c r="AIV1652" s="1">
        <v>2</v>
      </c>
      <c r="AIW1652" s="1">
        <v>1</v>
      </c>
      <c r="AIX1652" s="1">
        <v>95</v>
      </c>
      <c r="AIY1652" s="1">
        <v>39</v>
      </c>
      <c r="AIZ1652" s="1">
        <v>135</v>
      </c>
    </row>
    <row r="1653" spans="1:938" s="1" customFormat="1">
      <c r="B1653" s="1">
        <v>3</v>
      </c>
      <c r="C1653" s="1">
        <v>0</v>
      </c>
      <c r="Z1653" s="1">
        <v>0</v>
      </c>
      <c r="AA1653" s="1">
        <v>2</v>
      </c>
      <c r="AB1653" s="1" t="s">
        <v>9778</v>
      </c>
      <c r="AC1653" s="1">
        <v>0</v>
      </c>
      <c r="AE1653" s="1">
        <v>1</v>
      </c>
      <c r="AF1653" s="1">
        <v>0</v>
      </c>
      <c r="AG1653" s="1">
        <v>0</v>
      </c>
      <c r="AI1653" s="1">
        <v>140</v>
      </c>
      <c r="AJ1653" s="1">
        <v>116</v>
      </c>
      <c r="DR1653" s="1">
        <v>80</v>
      </c>
      <c r="DS1653" s="1">
        <v>52</v>
      </c>
      <c r="HA1653" s="1">
        <v>0</v>
      </c>
      <c r="HB1653" s="1">
        <v>0</v>
      </c>
      <c r="HT1653" s="1">
        <v>0</v>
      </c>
      <c r="HU1653" s="1">
        <v>0</v>
      </c>
      <c r="IP1653" s="1">
        <v>98</v>
      </c>
      <c r="IQ1653" s="1">
        <v>98</v>
      </c>
      <c r="LX1653" s="1">
        <v>66</v>
      </c>
      <c r="LY1653" s="1">
        <v>68</v>
      </c>
      <c r="PG1653" s="1">
        <v>18</v>
      </c>
      <c r="PH1653" s="1">
        <v>18</v>
      </c>
      <c r="SP1653" s="1">
        <v>97.5</v>
      </c>
      <c r="SQ1653" s="1">
        <v>98.1</v>
      </c>
      <c r="VX1653" s="1">
        <v>0</v>
      </c>
      <c r="VY1653" s="1">
        <v>0</v>
      </c>
      <c r="WJ1653" s="1">
        <v>0</v>
      </c>
      <c r="WQ1653" s="1">
        <v>0</v>
      </c>
      <c r="AGS1653" s="1">
        <v>1</v>
      </c>
      <c r="AGT1653" s="1">
        <v>0</v>
      </c>
      <c r="AGU1653" s="1">
        <v>0</v>
      </c>
      <c r="AGV1653" s="1">
        <v>1</v>
      </c>
      <c r="AGW1653" s="1">
        <v>1</v>
      </c>
      <c r="AGX1653" s="1">
        <v>1</v>
      </c>
      <c r="AGY1653" s="1">
        <v>0</v>
      </c>
      <c r="AGZ1653" s="1">
        <v>3</v>
      </c>
      <c r="AHA1653" s="1">
        <v>0</v>
      </c>
      <c r="AHB1653" s="1">
        <v>0</v>
      </c>
      <c r="AHC1653" s="1">
        <v>1</v>
      </c>
      <c r="AHD1653" s="1">
        <v>0</v>
      </c>
      <c r="AHE1653" s="1">
        <v>0</v>
      </c>
      <c r="AHF1653" s="1">
        <v>0</v>
      </c>
      <c r="AHH1653" s="1">
        <v>0</v>
      </c>
      <c r="AHI1653" s="1">
        <v>0</v>
      </c>
      <c r="AHK1653" s="1">
        <v>0</v>
      </c>
      <c r="AHL1653" s="1">
        <v>0</v>
      </c>
      <c r="AHM1653" s="1">
        <v>0</v>
      </c>
      <c r="AHN1653" s="1">
        <v>0</v>
      </c>
      <c r="AHO1653" s="1">
        <v>0</v>
      </c>
      <c r="AHP1653" s="1">
        <v>0</v>
      </c>
      <c r="AHQ1653" s="1">
        <v>0</v>
      </c>
      <c r="AHR1653" s="1">
        <v>0</v>
      </c>
      <c r="AIM1653" s="1">
        <v>0</v>
      </c>
      <c r="AIN1653" s="1">
        <v>0</v>
      </c>
      <c r="AIO1653" s="1">
        <v>0</v>
      </c>
      <c r="AIT1653" s="3">
        <v>2</v>
      </c>
      <c r="AIV1653" s="1">
        <v>2</v>
      </c>
      <c r="AIW1653" s="1">
        <v>0</v>
      </c>
      <c r="AIX1653" s="1">
        <v>35</v>
      </c>
      <c r="AIY1653" s="1">
        <v>26</v>
      </c>
    </row>
    <row r="1654" spans="1:938" s="18" customFormat="1">
      <c r="B1654" s="18">
        <v>4</v>
      </c>
      <c r="C1654" s="18">
        <v>1</v>
      </c>
      <c r="D1654" s="18" t="s">
        <v>5146</v>
      </c>
      <c r="O1654" s="18">
        <v>0</v>
      </c>
      <c r="Z1654" s="18">
        <v>0</v>
      </c>
      <c r="AA1654" s="18">
        <v>2</v>
      </c>
      <c r="AC1654" s="18">
        <v>1</v>
      </c>
      <c r="AD1654" s="18">
        <v>0</v>
      </c>
      <c r="AE1654" s="18">
        <v>0</v>
      </c>
      <c r="AG1654" s="18">
        <v>0</v>
      </c>
      <c r="AI1654" s="18">
        <v>148</v>
      </c>
      <c r="DR1654" s="18">
        <v>66</v>
      </c>
      <c r="HA1654" s="18">
        <v>0</v>
      </c>
      <c r="HT1654" s="18">
        <v>0</v>
      </c>
      <c r="IP1654" s="18">
        <v>99</v>
      </c>
      <c r="LX1654" s="18">
        <v>62</v>
      </c>
      <c r="PG1654" s="18">
        <v>16</v>
      </c>
      <c r="SP1654" s="18">
        <v>96.8</v>
      </c>
      <c r="VX1654" s="18">
        <v>0</v>
      </c>
      <c r="WJ1654" s="18">
        <v>0</v>
      </c>
      <c r="AGS1654" s="18">
        <v>0</v>
      </c>
      <c r="AGT1654" s="18">
        <v>0</v>
      </c>
      <c r="AGU1654" s="18">
        <v>0</v>
      </c>
      <c r="AGV1654" s="18">
        <v>0</v>
      </c>
      <c r="AGW1654" s="18">
        <v>0</v>
      </c>
      <c r="AGX1654" s="18">
        <v>1</v>
      </c>
      <c r="AGY1654" s="18">
        <v>0</v>
      </c>
      <c r="AGZ1654" s="18">
        <v>0</v>
      </c>
      <c r="AHA1654" s="18">
        <v>0</v>
      </c>
      <c r="AHB1654" s="18">
        <v>0</v>
      </c>
      <c r="AHC1654" s="18">
        <v>1</v>
      </c>
      <c r="AHD1654" s="18">
        <v>0</v>
      </c>
      <c r="AHE1654" s="18">
        <v>0</v>
      </c>
      <c r="AHF1654" s="18">
        <v>0</v>
      </c>
      <c r="AHH1654" s="18">
        <v>0</v>
      </c>
      <c r="AHI1654" s="18">
        <v>0</v>
      </c>
      <c r="AHK1654" s="18">
        <v>0</v>
      </c>
      <c r="AHL1654" s="18">
        <v>0</v>
      </c>
      <c r="AHM1654" s="18">
        <v>0</v>
      </c>
      <c r="AHN1654" s="18">
        <v>0</v>
      </c>
      <c r="AHO1654" s="18">
        <v>0</v>
      </c>
      <c r="AHP1654" s="18">
        <v>0</v>
      </c>
      <c r="AHQ1654" s="18">
        <v>0</v>
      </c>
      <c r="AHR1654" s="18">
        <v>0</v>
      </c>
      <c r="AIM1654" s="18">
        <v>0</v>
      </c>
      <c r="AIN1654" s="18">
        <v>0</v>
      </c>
      <c r="AIO1654" s="18">
        <v>0</v>
      </c>
      <c r="AIT1654" s="79">
        <v>1</v>
      </c>
      <c r="AIV1654" s="18">
        <v>0</v>
      </c>
      <c r="AIW1654" s="18">
        <v>0</v>
      </c>
      <c r="AIX1654" s="18">
        <v>33</v>
      </c>
    </row>
    <row r="1655" spans="1:938" s="1" customFormat="1">
      <c r="A1655" s="1">
        <v>346</v>
      </c>
      <c r="B1655" s="1" t="s">
        <v>7502</v>
      </c>
      <c r="C1655" s="1">
        <v>1</v>
      </c>
      <c r="D1655" s="1" t="s">
        <v>9779</v>
      </c>
      <c r="E1655" s="1" t="s">
        <v>9780</v>
      </c>
      <c r="F1655" s="1" t="s">
        <v>3428</v>
      </c>
      <c r="O1655" s="1">
        <v>0</v>
      </c>
      <c r="P1655" s="1">
        <v>0</v>
      </c>
      <c r="Q1655" s="1">
        <v>0</v>
      </c>
      <c r="Z1655" s="1">
        <v>0</v>
      </c>
      <c r="AA1655" s="1">
        <v>1</v>
      </c>
      <c r="AB1655" s="1" t="s">
        <v>9781</v>
      </c>
      <c r="AGS1655" s="1">
        <v>0</v>
      </c>
      <c r="AGT1655" s="1">
        <v>0</v>
      </c>
      <c r="AGU1655" s="1">
        <v>0</v>
      </c>
      <c r="AGV1655" s="1">
        <v>0</v>
      </c>
      <c r="AGW1655" s="1">
        <v>0</v>
      </c>
      <c r="AGX1655" s="1">
        <v>0</v>
      </c>
      <c r="AGY1655" s="1">
        <v>0</v>
      </c>
      <c r="AGZ1655" s="1">
        <v>0</v>
      </c>
      <c r="AHA1655" s="1">
        <v>0</v>
      </c>
      <c r="AHB1655" s="1">
        <v>0</v>
      </c>
      <c r="AHC1655" s="1">
        <v>1</v>
      </c>
      <c r="AHD1655" s="1">
        <v>0</v>
      </c>
      <c r="AHE1655" s="1">
        <v>0</v>
      </c>
      <c r="AHF1655" s="1">
        <v>0</v>
      </c>
      <c r="AHH1655" s="1">
        <v>0</v>
      </c>
      <c r="AHI1655" s="1">
        <v>0</v>
      </c>
      <c r="AHK1655" s="1">
        <v>0</v>
      </c>
      <c r="AHL1655" s="1">
        <v>0</v>
      </c>
      <c r="AHM1655" s="1">
        <v>0</v>
      </c>
      <c r="AHN1655" s="1">
        <v>0</v>
      </c>
      <c r="AHO1655" s="1">
        <v>0</v>
      </c>
      <c r="AHP1655" s="1">
        <v>0</v>
      </c>
      <c r="AHQ1655" s="1">
        <v>0</v>
      </c>
      <c r="AHR1655" s="1">
        <v>0</v>
      </c>
      <c r="AIM1655" s="1">
        <v>0</v>
      </c>
      <c r="AIN1655" s="1">
        <v>0</v>
      </c>
      <c r="AIO1655" s="1">
        <v>0</v>
      </c>
      <c r="AIT1655" s="3">
        <v>0</v>
      </c>
      <c r="AIU1655" s="1">
        <v>0</v>
      </c>
      <c r="AIV1655" s="1">
        <v>0</v>
      </c>
      <c r="AIW1655" s="1">
        <v>0</v>
      </c>
    </row>
    <row r="1656" spans="1:938" s="1" customFormat="1">
      <c r="B1656" s="1">
        <v>2</v>
      </c>
      <c r="C1656" s="1">
        <v>0</v>
      </c>
      <c r="Z1656" s="1">
        <v>0</v>
      </c>
      <c r="AA1656" s="1">
        <v>1</v>
      </c>
      <c r="AB1656" s="1" t="s">
        <v>9782</v>
      </c>
      <c r="AC1656" s="1">
        <v>0</v>
      </c>
      <c r="AE1656" s="1">
        <v>0</v>
      </c>
      <c r="AG1656" s="1">
        <v>0</v>
      </c>
      <c r="AI1656" s="1">
        <v>143</v>
      </c>
      <c r="AJ1656" s="1">
        <v>119</v>
      </c>
      <c r="AK1656" s="1">
        <v>117</v>
      </c>
      <c r="AL1656" s="1">
        <v>112</v>
      </c>
      <c r="AM1656" s="1">
        <v>118</v>
      </c>
      <c r="DR1656" s="1">
        <v>86</v>
      </c>
      <c r="DS1656" s="1">
        <v>74</v>
      </c>
      <c r="DT1656" s="1">
        <v>70</v>
      </c>
      <c r="DU1656" s="1">
        <v>80</v>
      </c>
      <c r="DV1656" s="1">
        <v>70</v>
      </c>
      <c r="HD1656" s="1">
        <v>2</v>
      </c>
      <c r="HW1656" s="1">
        <v>0</v>
      </c>
      <c r="IP1656" s="1">
        <v>96</v>
      </c>
      <c r="IQ1656" s="1">
        <v>95</v>
      </c>
      <c r="IR1656" s="1">
        <v>95</v>
      </c>
      <c r="IS1656" s="1">
        <v>93</v>
      </c>
      <c r="IT1656" s="1">
        <v>96</v>
      </c>
      <c r="LX1656" s="1">
        <v>98</v>
      </c>
      <c r="LY1656" s="1">
        <v>82</v>
      </c>
      <c r="LZ1656" s="1">
        <v>86</v>
      </c>
      <c r="MA1656" s="1">
        <v>80</v>
      </c>
      <c r="MB1656" s="1">
        <v>70</v>
      </c>
      <c r="PG1656" s="1">
        <v>16</v>
      </c>
      <c r="PH1656" s="1">
        <v>18</v>
      </c>
      <c r="PI1656" s="1">
        <v>20</v>
      </c>
      <c r="PJ1656" s="1">
        <v>20</v>
      </c>
      <c r="PK1656" s="1">
        <v>18</v>
      </c>
      <c r="SP1656" s="1">
        <v>98</v>
      </c>
      <c r="SQ1656" s="1">
        <v>98.8</v>
      </c>
      <c r="SR1656" s="1">
        <v>98.6</v>
      </c>
      <c r="SS1656" s="1">
        <v>98</v>
      </c>
      <c r="ST1656" s="1">
        <v>99</v>
      </c>
      <c r="WA1656" s="1">
        <v>1</v>
      </c>
      <c r="WQ1656" s="1">
        <v>0</v>
      </c>
      <c r="WR1656" s="1">
        <v>0</v>
      </c>
      <c r="WT1656" s="1">
        <v>0</v>
      </c>
      <c r="WU1656" s="1">
        <v>0</v>
      </c>
      <c r="AGS1656" s="1">
        <v>0</v>
      </c>
      <c r="AGT1656" s="1">
        <v>0</v>
      </c>
      <c r="AGU1656" s="1">
        <v>0</v>
      </c>
      <c r="AGV1656" s="1">
        <v>0</v>
      </c>
      <c r="AGW1656" s="1">
        <v>0</v>
      </c>
      <c r="AGX1656" s="1">
        <v>1</v>
      </c>
      <c r="AGY1656" s="1">
        <v>0</v>
      </c>
      <c r="AGZ1656" s="1">
        <v>0</v>
      </c>
      <c r="AHA1656" s="1">
        <v>0</v>
      </c>
      <c r="AHB1656" s="1">
        <v>0</v>
      </c>
      <c r="AHC1656" s="1">
        <v>1</v>
      </c>
      <c r="AHD1656" s="1">
        <v>0</v>
      </c>
      <c r="AHE1656" s="1">
        <v>0</v>
      </c>
      <c r="AHF1656" s="1">
        <v>0</v>
      </c>
      <c r="AHH1656" s="1">
        <v>0</v>
      </c>
      <c r="AHI1656" s="1">
        <v>1</v>
      </c>
      <c r="AHK1656" s="1">
        <v>0</v>
      </c>
      <c r="AHL1656" s="1">
        <v>0</v>
      </c>
      <c r="AHM1656" s="1">
        <v>0</v>
      </c>
      <c r="AHN1656" s="1">
        <v>0</v>
      </c>
      <c r="AHO1656" s="1">
        <v>0</v>
      </c>
      <c r="AHP1656" s="1">
        <v>0</v>
      </c>
      <c r="AHQ1656" s="1">
        <v>0</v>
      </c>
      <c r="AHR1656" s="1">
        <v>0</v>
      </c>
      <c r="AIM1656" s="1">
        <v>0</v>
      </c>
      <c r="AIN1656" s="1">
        <v>0</v>
      </c>
      <c r="AIO1656" s="1">
        <v>0</v>
      </c>
      <c r="AIP1656" s="1">
        <v>0</v>
      </c>
      <c r="AIQ1656" s="1">
        <v>1</v>
      </c>
      <c r="AIR1656" s="1">
        <v>0</v>
      </c>
      <c r="AIS1656" s="1">
        <v>1</v>
      </c>
      <c r="AIT1656" s="3">
        <v>1</v>
      </c>
      <c r="AIU1656" s="1">
        <v>1</v>
      </c>
      <c r="AIV1656" s="1">
        <v>0</v>
      </c>
      <c r="AIW1656" s="1">
        <v>0</v>
      </c>
      <c r="AIX1656" s="1">
        <v>30</v>
      </c>
      <c r="AJB1656" s="1">
        <v>52</v>
      </c>
    </row>
    <row r="1657" spans="1:938" s="1" customFormat="1">
      <c r="B1657" s="1">
        <v>3</v>
      </c>
      <c r="C1657" s="1">
        <v>1</v>
      </c>
      <c r="D1657" s="1" t="s">
        <v>9783</v>
      </c>
      <c r="E1657" s="1" t="s">
        <v>9784</v>
      </c>
      <c r="O1657" s="1">
        <v>0</v>
      </c>
      <c r="P1657" s="1">
        <v>1</v>
      </c>
      <c r="Z1657" s="1">
        <v>0</v>
      </c>
      <c r="AA1657" s="1">
        <v>2</v>
      </c>
      <c r="AB1657" s="1" t="s">
        <v>9785</v>
      </c>
      <c r="AC1657" s="1">
        <v>0</v>
      </c>
      <c r="AE1657" s="1">
        <v>1</v>
      </c>
      <c r="AF1657" s="1">
        <v>0</v>
      </c>
      <c r="AG1657" s="1">
        <v>0</v>
      </c>
      <c r="AI1657" s="1">
        <v>126</v>
      </c>
      <c r="AJ1657" s="1">
        <v>124</v>
      </c>
      <c r="DR1657" s="1">
        <v>88</v>
      </c>
      <c r="DS1657" s="1">
        <v>62</v>
      </c>
      <c r="HA1657" s="1">
        <v>2</v>
      </c>
      <c r="HB1657" s="1">
        <v>0</v>
      </c>
      <c r="HT1657" s="1">
        <v>0</v>
      </c>
      <c r="HU1657" s="1">
        <v>0</v>
      </c>
      <c r="IP1657" s="1">
        <v>90</v>
      </c>
      <c r="IQ1657" s="1">
        <v>97</v>
      </c>
      <c r="LX1657" s="1">
        <v>68</v>
      </c>
      <c r="LY1657" s="1">
        <v>80</v>
      </c>
      <c r="PG1657" s="1">
        <v>18</v>
      </c>
      <c r="PH1657" s="1">
        <v>16</v>
      </c>
      <c r="SP1657" s="1">
        <v>98.6</v>
      </c>
      <c r="SQ1657" s="1">
        <v>98.4</v>
      </c>
      <c r="VX1657" s="1">
        <v>1</v>
      </c>
      <c r="VY1657" s="1">
        <v>1</v>
      </c>
      <c r="WQ1657" s="1">
        <v>0</v>
      </c>
      <c r="WR1657" s="1">
        <v>0</v>
      </c>
      <c r="AGS1657" s="1">
        <v>0</v>
      </c>
      <c r="AGT1657" s="1">
        <v>0</v>
      </c>
      <c r="AGU1657" s="1">
        <v>0</v>
      </c>
      <c r="AGV1657" s="1">
        <v>0</v>
      </c>
      <c r="AGW1657" s="1">
        <v>0</v>
      </c>
      <c r="AGX1657" s="1">
        <v>1</v>
      </c>
      <c r="AGY1657" s="1">
        <v>0</v>
      </c>
      <c r="AGZ1657" s="1">
        <v>0</v>
      </c>
      <c r="AHA1657" s="1">
        <v>0</v>
      </c>
      <c r="AHB1657" s="1">
        <v>0</v>
      </c>
      <c r="AHC1657" s="1">
        <v>1</v>
      </c>
      <c r="AHD1657" s="1">
        <v>0</v>
      </c>
      <c r="AHE1657" s="1">
        <v>0</v>
      </c>
      <c r="AHF1657" s="1">
        <v>0</v>
      </c>
      <c r="AHH1657" s="1">
        <v>0</v>
      </c>
      <c r="AHI1657" s="1">
        <v>1</v>
      </c>
      <c r="AHK1657" s="1">
        <v>0</v>
      </c>
      <c r="AHL1657" s="1">
        <v>0</v>
      </c>
      <c r="AHM1657" s="1">
        <v>0</v>
      </c>
      <c r="AHN1657" s="1">
        <v>0</v>
      </c>
      <c r="AHO1657" s="1">
        <v>0</v>
      </c>
      <c r="AHP1657" s="1">
        <v>0</v>
      </c>
      <c r="AHQ1657" s="1">
        <v>0</v>
      </c>
      <c r="AHR1657" s="1">
        <v>0</v>
      </c>
      <c r="AIM1657" s="1">
        <v>0</v>
      </c>
      <c r="AIN1657" s="1">
        <v>0</v>
      </c>
      <c r="AIO1657" s="1">
        <v>0</v>
      </c>
      <c r="AIP1657" s="1">
        <v>1</v>
      </c>
      <c r="AIR1657" s="1">
        <v>0</v>
      </c>
      <c r="AIT1657" s="3">
        <v>1</v>
      </c>
      <c r="AIU1657" s="1">
        <v>1</v>
      </c>
      <c r="AIV1657" s="1">
        <v>0</v>
      </c>
      <c r="AIW1657" s="1">
        <v>0</v>
      </c>
      <c r="AIX1657" s="1">
        <v>40</v>
      </c>
      <c r="AJB1657" s="1">
        <v>45</v>
      </c>
    </row>
    <row r="1658" spans="1:938" s="1" customFormat="1">
      <c r="B1658" s="1">
        <v>4</v>
      </c>
      <c r="C1658" s="1">
        <v>1</v>
      </c>
      <c r="D1658" s="1" t="s">
        <v>9464</v>
      </c>
      <c r="O1658" s="1">
        <v>1</v>
      </c>
      <c r="Z1658" s="1">
        <v>0</v>
      </c>
      <c r="AA1658" s="1">
        <v>2</v>
      </c>
      <c r="AB1658" s="1" t="s">
        <v>9786</v>
      </c>
      <c r="AC1658" s="1">
        <v>6</v>
      </c>
      <c r="AD1658" s="1">
        <v>0</v>
      </c>
      <c r="AE1658" s="1">
        <v>0</v>
      </c>
      <c r="AG1658" s="1">
        <v>1</v>
      </c>
      <c r="AH1658" s="1">
        <v>0</v>
      </c>
      <c r="AI1658" s="1">
        <v>118</v>
      </c>
      <c r="AJ1658" s="1">
        <v>122</v>
      </c>
      <c r="DR1658" s="1">
        <v>72</v>
      </c>
      <c r="DS1658" s="1">
        <v>82</v>
      </c>
      <c r="HA1658" s="1">
        <v>0</v>
      </c>
      <c r="HB1658" s="1">
        <v>2</v>
      </c>
      <c r="HT1658" s="1">
        <v>0</v>
      </c>
      <c r="HU1658" s="1">
        <v>0</v>
      </c>
      <c r="IP1658" s="1">
        <v>96</v>
      </c>
      <c r="IQ1658" s="1">
        <v>95</v>
      </c>
      <c r="LX1658" s="1">
        <v>100</v>
      </c>
      <c r="LY1658" s="1">
        <v>104</v>
      </c>
      <c r="PG1658" s="1">
        <v>18</v>
      </c>
      <c r="PH1658" s="1">
        <v>16</v>
      </c>
      <c r="SP1658" s="1">
        <v>97.8</v>
      </c>
      <c r="SQ1658" s="1">
        <v>96.4</v>
      </c>
      <c r="VX1658" s="1">
        <v>1</v>
      </c>
      <c r="VY1658" s="1">
        <v>1</v>
      </c>
      <c r="WQ1658" s="1">
        <v>0</v>
      </c>
      <c r="WR1658" s="1">
        <v>0</v>
      </c>
      <c r="AGS1658" s="1">
        <v>1</v>
      </c>
      <c r="AGT1658" s="1">
        <v>1</v>
      </c>
      <c r="AGU1658" s="1">
        <v>0</v>
      </c>
      <c r="AGV1658" s="1">
        <v>0</v>
      </c>
      <c r="AGW1658" s="1">
        <v>0</v>
      </c>
      <c r="AGX1658" s="1">
        <v>0</v>
      </c>
      <c r="AGY1658" s="1">
        <v>0</v>
      </c>
      <c r="AGZ1658" s="1">
        <v>0</v>
      </c>
      <c r="AHA1658" s="1">
        <v>0</v>
      </c>
      <c r="AHB1658" s="1">
        <v>0</v>
      </c>
      <c r="AHC1658" s="1">
        <v>1</v>
      </c>
      <c r="AHD1658" s="1">
        <v>0</v>
      </c>
      <c r="AHE1658" s="1">
        <v>0</v>
      </c>
      <c r="AHF1658" s="1">
        <v>0</v>
      </c>
      <c r="AHH1658" s="1">
        <v>0</v>
      </c>
      <c r="AHI1658" s="1">
        <v>1</v>
      </c>
      <c r="AHK1658" s="1">
        <v>0</v>
      </c>
      <c r="AHL1658" s="1">
        <v>0</v>
      </c>
      <c r="AHM1658" s="1">
        <v>0</v>
      </c>
      <c r="AHN1658" s="1">
        <v>0</v>
      </c>
      <c r="AHO1658" s="1">
        <v>0</v>
      </c>
      <c r="AHP1658" s="1">
        <v>0</v>
      </c>
      <c r="AHQ1658" s="1">
        <v>0</v>
      </c>
      <c r="AHR1658" s="1">
        <v>0</v>
      </c>
      <c r="AIM1658" s="1">
        <v>0</v>
      </c>
      <c r="AIN1658" s="1">
        <v>0</v>
      </c>
      <c r="AIO1658" s="1">
        <v>0</v>
      </c>
      <c r="AIR1658" s="1">
        <v>1</v>
      </c>
      <c r="AIT1658" s="3">
        <v>2</v>
      </c>
      <c r="AIU1658" s="1">
        <v>0</v>
      </c>
      <c r="AIV1658" s="1">
        <v>0</v>
      </c>
      <c r="AIW1658" s="1">
        <v>0</v>
      </c>
      <c r="AIX1658" s="1">
        <v>40</v>
      </c>
      <c r="AIY1658" s="1">
        <v>72</v>
      </c>
    </row>
    <row r="1659" spans="1:938" s="80" customFormat="1">
      <c r="B1659" s="80">
        <v>5</v>
      </c>
      <c r="C1659" s="80">
        <v>0</v>
      </c>
      <c r="Z1659" s="80">
        <v>0</v>
      </c>
      <c r="AA1659" s="80">
        <v>2</v>
      </c>
      <c r="AB1659" s="80" t="s">
        <v>9787</v>
      </c>
      <c r="AC1659" s="80">
        <v>0</v>
      </c>
      <c r="AE1659" s="80">
        <v>0</v>
      </c>
      <c r="AG1659" s="80">
        <v>0</v>
      </c>
      <c r="AI1659" s="80">
        <v>118</v>
      </c>
      <c r="DR1659" s="80">
        <v>60</v>
      </c>
      <c r="HA1659" s="80">
        <v>2</v>
      </c>
      <c r="HT1659" s="80">
        <v>0</v>
      </c>
      <c r="IP1659" s="80">
        <v>96</v>
      </c>
      <c r="LX1659" s="80">
        <v>88</v>
      </c>
      <c r="PG1659" s="80">
        <v>16</v>
      </c>
      <c r="SP1659" s="80">
        <v>97.9</v>
      </c>
      <c r="VX1659" s="80">
        <v>1</v>
      </c>
      <c r="WQ1659" s="80">
        <v>0</v>
      </c>
      <c r="AGS1659" s="80">
        <v>0</v>
      </c>
      <c r="AGT1659" s="80">
        <v>0</v>
      </c>
      <c r="AGU1659" s="80">
        <v>0</v>
      </c>
      <c r="AGV1659" s="80">
        <v>0</v>
      </c>
      <c r="AGW1659" s="80">
        <v>0</v>
      </c>
      <c r="AGX1659" s="80">
        <v>0</v>
      </c>
      <c r="AGY1659" s="80">
        <v>0</v>
      </c>
      <c r="AGZ1659" s="80">
        <v>0</v>
      </c>
      <c r="AHA1659" s="80">
        <v>0</v>
      </c>
      <c r="AHB1659" s="80">
        <v>0</v>
      </c>
      <c r="AHC1659" s="80">
        <v>1</v>
      </c>
      <c r="AHD1659" s="80">
        <v>0</v>
      </c>
      <c r="AHE1659" s="80">
        <v>0</v>
      </c>
      <c r="AHF1659" s="80">
        <v>0</v>
      </c>
      <c r="AHH1659" s="80">
        <v>0</v>
      </c>
      <c r="AHI1659" s="80">
        <v>0</v>
      </c>
      <c r="AHK1659" s="80">
        <v>0</v>
      </c>
      <c r="AHL1659" s="80">
        <v>0</v>
      </c>
      <c r="AHM1659" s="80">
        <v>0</v>
      </c>
      <c r="AHN1659" s="80">
        <v>0</v>
      </c>
      <c r="AHO1659" s="80">
        <v>0</v>
      </c>
      <c r="AHP1659" s="80">
        <v>0</v>
      </c>
      <c r="AHQ1659" s="80">
        <v>0</v>
      </c>
      <c r="AHR1659" s="80">
        <v>0</v>
      </c>
      <c r="AIM1659" s="80">
        <v>0</v>
      </c>
      <c r="AIN1659" s="80">
        <v>0</v>
      </c>
      <c r="AIO1659" s="80">
        <v>0</v>
      </c>
      <c r="AIT1659" s="86">
        <v>0</v>
      </c>
      <c r="AIU1659" s="80">
        <v>1</v>
      </c>
      <c r="AIV1659" s="80">
        <v>0</v>
      </c>
      <c r="AIW1659" s="80">
        <v>0</v>
      </c>
      <c r="AJB1659" s="80">
        <v>25</v>
      </c>
    </row>
    <row r="1660" spans="1:938" s="1" customFormat="1">
      <c r="A1660" s="1">
        <v>347</v>
      </c>
      <c r="B1660" s="1">
        <v>1</v>
      </c>
      <c r="C1660" s="1">
        <v>0</v>
      </c>
      <c r="Z1660" s="1">
        <v>0</v>
      </c>
      <c r="AA1660" s="1">
        <v>2</v>
      </c>
      <c r="AB1660" s="1" t="s">
        <v>9788</v>
      </c>
      <c r="AC1660" s="1">
        <v>0</v>
      </c>
      <c r="AE1660" s="1">
        <v>1</v>
      </c>
      <c r="AF1660" s="1">
        <v>0</v>
      </c>
      <c r="AG1660" s="1">
        <v>0</v>
      </c>
      <c r="AI1660" s="1">
        <v>140</v>
      </c>
      <c r="DR1660" s="1">
        <v>72</v>
      </c>
      <c r="HA1660" s="1">
        <v>2</v>
      </c>
      <c r="HT1660" s="1">
        <v>0</v>
      </c>
      <c r="IP1660" s="1">
        <v>96</v>
      </c>
      <c r="LX1660" s="1">
        <v>75</v>
      </c>
      <c r="PG1660" s="1">
        <v>22</v>
      </c>
      <c r="SP1660" s="1">
        <v>96.9</v>
      </c>
      <c r="WQ1660" s="1">
        <v>0</v>
      </c>
      <c r="AGS1660" s="1">
        <v>0</v>
      </c>
      <c r="AGT1660" s="1">
        <v>0</v>
      </c>
      <c r="AGU1660" s="1">
        <v>0</v>
      </c>
      <c r="AGV1660" s="1">
        <v>0</v>
      </c>
      <c r="AGW1660" s="1">
        <v>0</v>
      </c>
      <c r="AGX1660" s="1">
        <v>1</v>
      </c>
      <c r="AGY1660" s="1">
        <v>0</v>
      </c>
      <c r="AGZ1660" s="1">
        <v>0</v>
      </c>
      <c r="AHA1660" s="1">
        <v>0</v>
      </c>
      <c r="AHB1660" s="1">
        <v>0</v>
      </c>
      <c r="AHC1660" s="1">
        <v>1</v>
      </c>
      <c r="AHD1660" s="1">
        <v>0</v>
      </c>
      <c r="AHE1660" s="1">
        <v>0</v>
      </c>
      <c r="AHF1660" s="1">
        <v>0</v>
      </c>
      <c r="AHH1660" s="1">
        <v>0</v>
      </c>
      <c r="AHI1660" s="1">
        <v>0</v>
      </c>
      <c r="AHK1660" s="1">
        <v>0</v>
      </c>
      <c r="AHL1660" s="1">
        <v>0</v>
      </c>
      <c r="AHM1660" s="1">
        <v>0</v>
      </c>
      <c r="AHN1660" s="1">
        <v>0</v>
      </c>
      <c r="AHO1660" s="1">
        <v>0</v>
      </c>
      <c r="AHP1660" s="1">
        <v>0</v>
      </c>
      <c r="AHQ1660" s="1">
        <v>0</v>
      </c>
      <c r="AHR1660" s="1">
        <v>0</v>
      </c>
      <c r="AIM1660" s="1">
        <v>0</v>
      </c>
      <c r="AIN1660" s="1">
        <v>0</v>
      </c>
      <c r="AIO1660" s="1">
        <v>0</v>
      </c>
      <c r="AIP1660" s="1">
        <v>1</v>
      </c>
      <c r="AIQ1660" s="1">
        <v>1</v>
      </c>
      <c r="AIR1660" s="1">
        <v>1</v>
      </c>
      <c r="AIS1660" s="1">
        <v>1</v>
      </c>
      <c r="AIT1660" s="3">
        <v>1</v>
      </c>
      <c r="AIV1660" s="1">
        <v>0</v>
      </c>
      <c r="AIW1660" s="1">
        <v>0</v>
      </c>
      <c r="AIX1660" s="1">
        <v>46</v>
      </c>
    </row>
    <row r="1661" spans="1:938" s="1" customFormat="1">
      <c r="B1661" s="1">
        <v>2</v>
      </c>
      <c r="C1661" s="1">
        <v>1</v>
      </c>
      <c r="D1661" s="1" t="s">
        <v>2924</v>
      </c>
      <c r="E1661" s="1" t="s">
        <v>3238</v>
      </c>
      <c r="O1661" s="1">
        <v>0</v>
      </c>
      <c r="P1661" s="1">
        <v>1</v>
      </c>
      <c r="Z1661" s="1">
        <v>0</v>
      </c>
      <c r="AA1661" s="1">
        <v>2</v>
      </c>
      <c r="AB1661" s="1" t="s">
        <v>9789</v>
      </c>
      <c r="AC1661" s="1">
        <v>0</v>
      </c>
      <c r="AE1661" s="1">
        <v>0</v>
      </c>
      <c r="AG1661" s="1">
        <v>0</v>
      </c>
      <c r="AI1661" s="1">
        <v>156</v>
      </c>
      <c r="AL1661" s="1">
        <v>146</v>
      </c>
      <c r="DR1661" s="1">
        <v>70</v>
      </c>
      <c r="DU1661" s="1">
        <v>63</v>
      </c>
      <c r="HA1661" s="1">
        <v>2</v>
      </c>
      <c r="HD1661" s="1">
        <v>2</v>
      </c>
      <c r="HT1661" s="1">
        <v>0</v>
      </c>
      <c r="HW1661" s="1">
        <v>0</v>
      </c>
      <c r="IP1661" s="1">
        <v>99</v>
      </c>
      <c r="IQ1661" s="1">
        <v>95</v>
      </c>
      <c r="IR1661" s="1">
        <v>95</v>
      </c>
      <c r="IS1661" s="1">
        <v>96</v>
      </c>
      <c r="LX1661" s="1">
        <v>88</v>
      </c>
      <c r="LY1661" s="1">
        <v>95</v>
      </c>
      <c r="LZ1661" s="1">
        <v>99</v>
      </c>
      <c r="MA1661" s="1">
        <v>86</v>
      </c>
      <c r="PG1661" s="1">
        <v>22</v>
      </c>
      <c r="PJ1661" s="1">
        <v>20</v>
      </c>
      <c r="SP1661" s="1">
        <v>97.1</v>
      </c>
      <c r="SS1661" s="1">
        <v>97.5</v>
      </c>
      <c r="WQ1661" s="1">
        <v>0</v>
      </c>
      <c r="WR1661" s="1">
        <v>0</v>
      </c>
      <c r="WS1661" s="1">
        <v>0</v>
      </c>
      <c r="WT1661" s="1">
        <v>0</v>
      </c>
      <c r="AGS1661" s="1">
        <v>0</v>
      </c>
      <c r="AGT1661" s="1">
        <v>0</v>
      </c>
      <c r="AGU1661" s="1">
        <v>0</v>
      </c>
      <c r="AGV1661" s="1">
        <v>0</v>
      </c>
      <c r="AGW1661" s="1">
        <v>0</v>
      </c>
      <c r="AGX1661" s="1">
        <v>1</v>
      </c>
      <c r="AGY1661" s="1">
        <v>0</v>
      </c>
      <c r="AGZ1661" s="1">
        <v>0</v>
      </c>
      <c r="AHA1661" s="1">
        <v>0</v>
      </c>
      <c r="AHB1661" s="1">
        <v>0</v>
      </c>
      <c r="AHC1661" s="1">
        <v>1</v>
      </c>
      <c r="AHD1661" s="1">
        <v>0</v>
      </c>
      <c r="AHE1661" s="1">
        <v>0</v>
      </c>
      <c r="AHF1661" s="1">
        <v>0</v>
      </c>
      <c r="AHH1661" s="1">
        <v>0</v>
      </c>
      <c r="AHI1661" s="1">
        <v>0</v>
      </c>
      <c r="AHK1661" s="1">
        <v>0</v>
      </c>
      <c r="AHL1661" s="1">
        <v>0</v>
      </c>
      <c r="AHM1661" s="1">
        <v>0</v>
      </c>
      <c r="AHN1661" s="1">
        <v>0</v>
      </c>
      <c r="AHO1661" s="1">
        <v>0</v>
      </c>
      <c r="AHP1661" s="1">
        <v>0</v>
      </c>
      <c r="AHQ1661" s="1">
        <v>0</v>
      </c>
      <c r="AHR1661" s="1">
        <v>0</v>
      </c>
      <c r="AIM1661" s="1">
        <v>0</v>
      </c>
      <c r="AIN1661" s="1">
        <v>0</v>
      </c>
      <c r="AIO1661" s="1">
        <v>0</v>
      </c>
      <c r="AIT1661" s="3">
        <v>2</v>
      </c>
      <c r="AIV1661" s="1">
        <v>0</v>
      </c>
      <c r="AIW1661" s="1">
        <v>0</v>
      </c>
      <c r="AIX1661" s="1">
        <v>35</v>
      </c>
      <c r="AIY1661" s="1">
        <v>30</v>
      </c>
    </row>
    <row r="1662" spans="1:938" s="18" customFormat="1">
      <c r="B1662" s="18">
        <v>3</v>
      </c>
      <c r="C1662" s="18">
        <v>0</v>
      </c>
      <c r="Z1662" s="18">
        <v>0</v>
      </c>
      <c r="AA1662" s="18">
        <v>2</v>
      </c>
      <c r="AC1662" s="18">
        <v>0</v>
      </c>
      <c r="AE1662" s="18">
        <v>0</v>
      </c>
      <c r="AG1662" s="18">
        <v>0</v>
      </c>
      <c r="AGS1662" s="18">
        <v>0</v>
      </c>
      <c r="AGT1662" s="18">
        <v>0</v>
      </c>
      <c r="AGU1662" s="18">
        <v>0</v>
      </c>
      <c r="AGV1662" s="18">
        <v>0</v>
      </c>
      <c r="AGW1662" s="18">
        <v>0</v>
      </c>
      <c r="AGX1662" s="18">
        <v>1</v>
      </c>
      <c r="AGY1662" s="18">
        <v>0</v>
      </c>
      <c r="AGZ1662" s="18">
        <v>0</v>
      </c>
      <c r="AHA1662" s="18">
        <v>0</v>
      </c>
      <c r="AHB1662" s="18">
        <v>0</v>
      </c>
      <c r="AHC1662" s="18">
        <v>1</v>
      </c>
      <c r="AHD1662" s="18">
        <v>0</v>
      </c>
      <c r="AHE1662" s="18">
        <v>0</v>
      </c>
      <c r="AHF1662" s="18">
        <v>0</v>
      </c>
      <c r="AHH1662" s="18">
        <v>0</v>
      </c>
      <c r="AHI1662" s="18">
        <v>0</v>
      </c>
      <c r="AHK1662" s="18">
        <v>0</v>
      </c>
      <c r="AHL1662" s="18">
        <v>0</v>
      </c>
      <c r="AHM1662" s="18">
        <v>0</v>
      </c>
      <c r="AHN1662" s="18">
        <v>0</v>
      </c>
      <c r="AHO1662" s="18">
        <v>0</v>
      </c>
      <c r="AHP1662" s="18">
        <v>0</v>
      </c>
      <c r="AHQ1662" s="18">
        <v>0</v>
      </c>
      <c r="AHR1662" s="18">
        <v>0</v>
      </c>
      <c r="AIM1662" s="18">
        <v>0</v>
      </c>
      <c r="AIN1662" s="18">
        <v>0</v>
      </c>
      <c r="AIO1662" s="18">
        <v>0</v>
      </c>
      <c r="AIT1662" s="79">
        <v>0</v>
      </c>
      <c r="AIV1662" s="18">
        <v>0</v>
      </c>
      <c r="AIW1662" s="18">
        <v>0</v>
      </c>
    </row>
    <row r="1663" spans="1:938" s="1" customFormat="1">
      <c r="A1663" s="1">
        <v>348</v>
      </c>
      <c r="B1663" s="1">
        <v>1</v>
      </c>
      <c r="C1663" s="1">
        <v>0</v>
      </c>
      <c r="Z1663" s="1">
        <v>0</v>
      </c>
      <c r="AA1663" s="1">
        <v>1</v>
      </c>
      <c r="AB1663" s="1" t="s">
        <v>9790</v>
      </c>
      <c r="AC1663" s="1">
        <v>2</v>
      </c>
      <c r="AD1663" s="1">
        <v>0</v>
      </c>
      <c r="AE1663" s="1">
        <v>0</v>
      </c>
      <c r="AG1663" s="1">
        <v>0</v>
      </c>
      <c r="AI1663" s="1">
        <v>132</v>
      </c>
      <c r="DR1663" s="1">
        <v>70</v>
      </c>
      <c r="HA1663" s="1">
        <v>2</v>
      </c>
      <c r="HT1663" s="1">
        <v>0</v>
      </c>
      <c r="IP1663" s="1">
        <v>95</v>
      </c>
      <c r="LX1663" s="1">
        <v>88</v>
      </c>
      <c r="PG1663" s="1">
        <v>26</v>
      </c>
      <c r="SP1663" s="1">
        <v>98.4</v>
      </c>
      <c r="VX1663" s="1">
        <v>1</v>
      </c>
      <c r="WQ1663" s="1">
        <v>1</v>
      </c>
      <c r="AGS1663" s="1">
        <v>0</v>
      </c>
      <c r="AGT1663" s="1">
        <v>0</v>
      </c>
      <c r="AGU1663" s="1">
        <v>0</v>
      </c>
      <c r="AGV1663" s="1">
        <v>0</v>
      </c>
      <c r="AGW1663" s="1">
        <v>1</v>
      </c>
      <c r="AGX1663" s="1">
        <v>0</v>
      </c>
      <c r="AGY1663" s="1">
        <v>0</v>
      </c>
      <c r="AGZ1663" s="1">
        <v>0</v>
      </c>
      <c r="AHA1663" s="1">
        <v>0</v>
      </c>
      <c r="AHB1663" s="1">
        <v>0</v>
      </c>
      <c r="AHC1663" s="1">
        <v>1</v>
      </c>
      <c r="AHD1663" s="1">
        <v>0</v>
      </c>
      <c r="AHE1663" s="1">
        <v>0</v>
      </c>
      <c r="AHF1663" s="1">
        <v>0</v>
      </c>
      <c r="AHH1663" s="1">
        <v>0</v>
      </c>
      <c r="AHI1663" s="1">
        <v>0</v>
      </c>
      <c r="AHK1663" s="1">
        <v>0</v>
      </c>
      <c r="AHL1663" s="1">
        <v>0</v>
      </c>
      <c r="AHM1663" s="1">
        <v>0</v>
      </c>
      <c r="AHN1663" s="1">
        <v>0</v>
      </c>
      <c r="AHO1663" s="1">
        <v>0</v>
      </c>
      <c r="AHP1663" s="1">
        <v>0</v>
      </c>
      <c r="AHQ1663" s="1">
        <v>0</v>
      </c>
      <c r="AHR1663" s="1">
        <v>0</v>
      </c>
      <c r="AIM1663" s="1">
        <v>0</v>
      </c>
      <c r="AIN1663" s="1">
        <v>0</v>
      </c>
      <c r="AIO1663" s="1">
        <v>0</v>
      </c>
      <c r="AIP1663" s="1">
        <v>1</v>
      </c>
      <c r="AIQ1663" s="1">
        <v>1</v>
      </c>
      <c r="AIR1663" s="1">
        <v>0</v>
      </c>
      <c r="AIS1663" s="1">
        <v>1</v>
      </c>
      <c r="AIT1663" s="3">
        <v>0</v>
      </c>
      <c r="AIU1663" s="1">
        <v>1</v>
      </c>
      <c r="AIV1663" s="1">
        <v>0</v>
      </c>
      <c r="AIW1663" s="1">
        <v>0</v>
      </c>
      <c r="AJB1663" s="1">
        <v>77</v>
      </c>
    </row>
    <row r="1664" spans="1:938" s="1" customFormat="1">
      <c r="B1664" s="1">
        <v>2</v>
      </c>
      <c r="C1664" s="1">
        <v>0</v>
      </c>
      <c r="Z1664" s="1">
        <v>0</v>
      </c>
      <c r="AA1664" s="1">
        <v>1</v>
      </c>
      <c r="AB1664" s="1" t="s">
        <v>9791</v>
      </c>
      <c r="AC1664" s="1">
        <v>0</v>
      </c>
      <c r="AE1664" s="1">
        <v>0</v>
      </c>
      <c r="AG1664" s="1">
        <v>0</v>
      </c>
      <c r="AI1664" s="1">
        <v>130</v>
      </c>
      <c r="AL1664" s="1">
        <v>136</v>
      </c>
      <c r="DR1664" s="1">
        <v>74</v>
      </c>
      <c r="DU1664" s="1">
        <v>76</v>
      </c>
      <c r="HA1664" s="1">
        <v>2</v>
      </c>
      <c r="HD1664" s="1">
        <v>2</v>
      </c>
      <c r="HT1664" s="1">
        <v>0</v>
      </c>
      <c r="HW1664" s="1">
        <v>0</v>
      </c>
      <c r="IP1664" s="1">
        <v>94.5</v>
      </c>
      <c r="IQ1664" s="1">
        <v>94</v>
      </c>
      <c r="IR1664" s="1">
        <v>95</v>
      </c>
      <c r="IS1664" s="1">
        <v>92</v>
      </c>
      <c r="IT1664" s="1">
        <v>96</v>
      </c>
      <c r="LX1664" s="1">
        <v>88</v>
      </c>
      <c r="MA1664" s="1">
        <v>80</v>
      </c>
      <c r="PG1664" s="1">
        <v>28</v>
      </c>
      <c r="PI1664" s="1">
        <v>22</v>
      </c>
      <c r="PJ1664" s="1">
        <v>24</v>
      </c>
      <c r="SP1664" s="1">
        <v>97.9</v>
      </c>
      <c r="SS1664" s="1">
        <v>97.1</v>
      </c>
      <c r="VX1664" s="1">
        <v>0</v>
      </c>
      <c r="WA1664" s="1">
        <v>1</v>
      </c>
      <c r="WQ1664" s="1">
        <v>0</v>
      </c>
      <c r="WR1664" s="1">
        <v>1</v>
      </c>
      <c r="WS1664" s="1">
        <v>1</v>
      </c>
      <c r="WT1664" s="1">
        <v>0</v>
      </c>
      <c r="WU1664" s="1">
        <v>1</v>
      </c>
      <c r="AGS1664" s="1">
        <v>0</v>
      </c>
      <c r="AGT1664" s="1">
        <v>0</v>
      </c>
      <c r="AGU1664" s="1">
        <v>0</v>
      </c>
      <c r="AGV1664" s="1">
        <v>1</v>
      </c>
      <c r="AGW1664" s="1">
        <v>1</v>
      </c>
      <c r="AGX1664" s="1">
        <v>0</v>
      </c>
      <c r="AGY1664" s="1">
        <v>0</v>
      </c>
      <c r="AGZ1664" s="1">
        <v>0</v>
      </c>
      <c r="AHA1664" s="1">
        <v>0</v>
      </c>
      <c r="AHB1664" s="1">
        <v>0</v>
      </c>
      <c r="AHC1664" s="1">
        <v>1</v>
      </c>
      <c r="AHD1664" s="1">
        <v>0</v>
      </c>
      <c r="AHE1664" s="1">
        <v>0</v>
      </c>
      <c r="AHF1664" s="1">
        <v>0</v>
      </c>
      <c r="AHH1664" s="1">
        <v>0</v>
      </c>
      <c r="AHI1664" s="1">
        <v>0</v>
      </c>
      <c r="AHK1664" s="1">
        <v>0</v>
      </c>
      <c r="AHL1664" s="1">
        <v>0</v>
      </c>
      <c r="AHM1664" s="1">
        <v>0</v>
      </c>
      <c r="AHN1664" s="1">
        <v>0</v>
      </c>
      <c r="AHO1664" s="1">
        <v>0</v>
      </c>
      <c r="AHP1664" s="1">
        <v>0</v>
      </c>
      <c r="AHQ1664" s="1">
        <v>0</v>
      </c>
      <c r="AHR1664" s="1">
        <v>0</v>
      </c>
      <c r="AIM1664" s="1">
        <v>0</v>
      </c>
      <c r="AIN1664" s="1">
        <v>0</v>
      </c>
      <c r="AIO1664" s="1">
        <v>0</v>
      </c>
      <c r="AIR1664" s="1">
        <v>0</v>
      </c>
      <c r="AIT1664" s="3">
        <v>2</v>
      </c>
      <c r="AIU1664" s="1">
        <v>0</v>
      </c>
      <c r="AIV1664" s="1">
        <v>0</v>
      </c>
      <c r="AIW1664" s="1">
        <v>0</v>
      </c>
      <c r="AIX1664" s="1">
        <v>31</v>
      </c>
      <c r="AIY1664" s="1">
        <v>41</v>
      </c>
    </row>
    <row r="1665" spans="1:939" s="1" customFormat="1">
      <c r="B1665" s="1">
        <v>3</v>
      </c>
      <c r="C1665" s="1">
        <v>1</v>
      </c>
      <c r="D1665" s="1" t="s">
        <v>9792</v>
      </c>
      <c r="O1665" s="1">
        <v>0</v>
      </c>
      <c r="Z1665" s="1">
        <v>0</v>
      </c>
      <c r="AA1665" s="1">
        <v>2</v>
      </c>
      <c r="AB1665" s="1" t="s">
        <v>9793</v>
      </c>
      <c r="AC1665" s="1">
        <v>0</v>
      </c>
      <c r="AE1665" s="1">
        <v>0</v>
      </c>
      <c r="AG1665" s="1">
        <v>0</v>
      </c>
      <c r="AI1665" s="1">
        <v>142</v>
      </c>
      <c r="AK1665" s="1">
        <v>130</v>
      </c>
      <c r="DR1665" s="1">
        <v>76</v>
      </c>
      <c r="DT1665" s="1">
        <v>70</v>
      </c>
      <c r="HA1665" s="1">
        <v>2</v>
      </c>
      <c r="HC1665" s="1">
        <v>2</v>
      </c>
      <c r="HT1665" s="1">
        <v>0</v>
      </c>
      <c r="HV1665" s="1">
        <v>0</v>
      </c>
      <c r="IP1665" s="1">
        <v>88.5</v>
      </c>
      <c r="IQ1665" s="1">
        <v>95</v>
      </c>
      <c r="IR1665" s="1">
        <v>98</v>
      </c>
      <c r="IS1665" s="1">
        <v>96</v>
      </c>
      <c r="LX1665" s="1">
        <v>96</v>
      </c>
      <c r="LZ1665" s="1">
        <v>86</v>
      </c>
      <c r="PG1665" s="1">
        <v>22</v>
      </c>
      <c r="PI1665" s="1">
        <v>18</v>
      </c>
      <c r="SP1665" s="1">
        <v>97.1</v>
      </c>
      <c r="SR1665" s="1">
        <v>97.7</v>
      </c>
      <c r="VX1665" s="1">
        <v>1</v>
      </c>
      <c r="VZ1665" s="1">
        <v>1</v>
      </c>
      <c r="WQ1665" s="1">
        <v>0</v>
      </c>
      <c r="WR1665" s="1">
        <v>1</v>
      </c>
      <c r="WS1665" s="1">
        <v>1</v>
      </c>
      <c r="WT1665" s="1">
        <v>1</v>
      </c>
      <c r="AGS1665" s="1">
        <v>1</v>
      </c>
      <c r="AGT1665" s="1">
        <v>0</v>
      </c>
      <c r="AGU1665" s="1">
        <v>0</v>
      </c>
      <c r="AGV1665" s="1">
        <v>1</v>
      </c>
      <c r="AGW1665" s="1">
        <v>1</v>
      </c>
      <c r="AGX1665" s="1">
        <v>1</v>
      </c>
      <c r="AGY1665" s="1">
        <v>0</v>
      </c>
      <c r="AGZ1665" s="1">
        <v>0</v>
      </c>
      <c r="AHA1665" s="1">
        <v>0</v>
      </c>
      <c r="AHB1665" s="1">
        <v>0</v>
      </c>
      <c r="AHC1665" s="1">
        <v>1</v>
      </c>
      <c r="AHD1665" s="1">
        <v>0</v>
      </c>
      <c r="AHE1665" s="1">
        <v>0</v>
      </c>
      <c r="AHF1665" s="1">
        <v>0</v>
      </c>
      <c r="AHH1665" s="1">
        <v>0</v>
      </c>
      <c r="AHI1665" s="1">
        <v>0</v>
      </c>
      <c r="AHK1665" s="1">
        <v>0</v>
      </c>
      <c r="AHL1665" s="1">
        <v>0</v>
      </c>
      <c r="AHM1665" s="1">
        <v>0</v>
      </c>
      <c r="AHN1665" s="1">
        <v>0</v>
      </c>
      <c r="AHO1665" s="1">
        <v>0</v>
      </c>
      <c r="AHP1665" s="1">
        <v>0</v>
      </c>
      <c r="AHQ1665" s="1">
        <v>0</v>
      </c>
      <c r="AHR1665" s="1">
        <v>0</v>
      </c>
      <c r="AIM1665" s="1">
        <v>0</v>
      </c>
      <c r="AIN1665" s="1">
        <v>0</v>
      </c>
      <c r="AIO1665" s="1">
        <v>0</v>
      </c>
      <c r="AIR1665" s="1">
        <v>0</v>
      </c>
      <c r="AIT1665" s="3">
        <v>2</v>
      </c>
      <c r="AIU1665" s="1">
        <v>0</v>
      </c>
      <c r="AIV1665" s="1">
        <v>0</v>
      </c>
      <c r="AIW1665" s="1">
        <v>0</v>
      </c>
      <c r="AIX1665" s="1">
        <v>29</v>
      </c>
      <c r="AIY1665" s="1">
        <v>22</v>
      </c>
    </row>
    <row r="1666" spans="1:939" s="1" customFormat="1">
      <c r="B1666" s="1">
        <v>4</v>
      </c>
      <c r="C1666" s="1">
        <v>0</v>
      </c>
      <c r="Z1666" s="1">
        <v>0</v>
      </c>
      <c r="AA1666" s="1">
        <v>2</v>
      </c>
      <c r="AB1666" s="1" t="s">
        <v>9794</v>
      </c>
      <c r="AC1666" s="1">
        <v>0</v>
      </c>
      <c r="AE1666" s="1">
        <v>0</v>
      </c>
      <c r="AG1666" s="1">
        <v>0</v>
      </c>
      <c r="AI1666" s="1">
        <v>140</v>
      </c>
      <c r="AK1666" s="1">
        <v>144</v>
      </c>
      <c r="DR1666" s="1">
        <v>72</v>
      </c>
      <c r="DT1666" s="1">
        <v>68</v>
      </c>
      <c r="HA1666" s="1">
        <v>2</v>
      </c>
      <c r="HC1666" s="1">
        <v>0</v>
      </c>
      <c r="HT1666" s="1">
        <v>0</v>
      </c>
      <c r="HV1666" s="1">
        <v>0</v>
      </c>
      <c r="IP1666" s="1">
        <v>91.5</v>
      </c>
      <c r="IQ1666" s="1">
        <v>95.5</v>
      </c>
      <c r="IR1666" s="1">
        <v>96</v>
      </c>
      <c r="IS1666" s="1">
        <v>94</v>
      </c>
      <c r="LX1666" s="1">
        <v>88</v>
      </c>
      <c r="LZ1666" s="1">
        <v>94</v>
      </c>
      <c r="PG1666" s="1">
        <v>20</v>
      </c>
      <c r="PI1666" s="1">
        <v>26</v>
      </c>
      <c r="SP1666" s="1">
        <v>99</v>
      </c>
      <c r="SR1666" s="1">
        <v>98.9</v>
      </c>
      <c r="VX1666" s="1">
        <v>1</v>
      </c>
      <c r="VZ1666" s="1">
        <v>1</v>
      </c>
      <c r="WQ1666" s="1">
        <v>0</v>
      </c>
      <c r="WR1666" s="1">
        <v>1</v>
      </c>
      <c r="WS1666" s="1">
        <v>1</v>
      </c>
      <c r="WT1666" s="1">
        <v>1</v>
      </c>
      <c r="AGS1666" s="1">
        <v>1</v>
      </c>
      <c r="AGT1666" s="1">
        <v>0</v>
      </c>
      <c r="AGU1666" s="1">
        <v>0</v>
      </c>
      <c r="AGV1666" s="1">
        <v>1</v>
      </c>
      <c r="AGW1666" s="1">
        <v>1</v>
      </c>
      <c r="AGX1666" s="1">
        <v>1</v>
      </c>
      <c r="AGY1666" s="1">
        <v>0</v>
      </c>
      <c r="AGZ1666" s="1">
        <v>0</v>
      </c>
      <c r="AHA1666" s="1">
        <v>0</v>
      </c>
      <c r="AHB1666" s="1">
        <v>0</v>
      </c>
      <c r="AHC1666" s="1">
        <v>1</v>
      </c>
      <c r="AHD1666" s="1">
        <v>0</v>
      </c>
      <c r="AHE1666" s="1">
        <v>0</v>
      </c>
      <c r="AHF1666" s="1">
        <v>0</v>
      </c>
      <c r="AHH1666" s="1">
        <v>0</v>
      </c>
      <c r="AHI1666" s="1">
        <v>0</v>
      </c>
      <c r="AHK1666" s="1">
        <v>0</v>
      </c>
      <c r="AHL1666" s="1">
        <v>0</v>
      </c>
      <c r="AHM1666" s="1">
        <v>0</v>
      </c>
      <c r="AHN1666" s="1">
        <v>0</v>
      </c>
      <c r="AHO1666" s="1">
        <v>0</v>
      </c>
      <c r="AHP1666" s="1">
        <v>0</v>
      </c>
      <c r="AHQ1666" s="1">
        <v>0</v>
      </c>
      <c r="AHR1666" s="1">
        <v>0</v>
      </c>
      <c r="AIM1666" s="1">
        <v>0</v>
      </c>
      <c r="AIN1666" s="1">
        <v>0</v>
      </c>
      <c r="AIO1666" s="1">
        <v>0</v>
      </c>
      <c r="AIR1666" s="1">
        <v>0</v>
      </c>
      <c r="AIT1666" s="3">
        <v>0</v>
      </c>
      <c r="AIU1666" s="1">
        <v>2</v>
      </c>
      <c r="AIV1666" s="1">
        <v>0</v>
      </c>
      <c r="AIW1666" s="1">
        <v>0</v>
      </c>
      <c r="AJB1666" s="1">
        <v>46</v>
      </c>
      <c r="AJC1666" s="1">
        <v>40</v>
      </c>
    </row>
    <row r="1667" spans="1:939" s="1" customFormat="1">
      <c r="B1667" s="1">
        <v>5</v>
      </c>
      <c r="C1667" s="1">
        <v>0</v>
      </c>
      <c r="Z1667" s="1">
        <v>0</v>
      </c>
      <c r="AA1667" s="1">
        <v>2</v>
      </c>
      <c r="AB1667" s="1" t="s">
        <v>9795</v>
      </c>
      <c r="AC1667" s="1">
        <v>0</v>
      </c>
      <c r="AE1667" s="1">
        <v>0</v>
      </c>
      <c r="AG1667" s="1">
        <v>0</v>
      </c>
      <c r="AI1667" s="1">
        <v>130</v>
      </c>
      <c r="AL1667" s="1">
        <v>140</v>
      </c>
      <c r="DR1667" s="1">
        <v>82</v>
      </c>
      <c r="DU1667" s="1">
        <v>70</v>
      </c>
      <c r="HA1667" s="1">
        <v>0</v>
      </c>
      <c r="HD1667" s="1">
        <v>0</v>
      </c>
      <c r="HT1667" s="1">
        <v>0</v>
      </c>
      <c r="HW1667" s="1">
        <v>0</v>
      </c>
      <c r="IP1667" s="1">
        <v>95</v>
      </c>
      <c r="IQ1667" s="1">
        <v>93.5</v>
      </c>
      <c r="IR1667" s="1">
        <v>94.5</v>
      </c>
      <c r="IS1667" s="1">
        <v>95</v>
      </c>
      <c r="LX1667" s="1">
        <v>82</v>
      </c>
      <c r="MA1667" s="1">
        <v>92</v>
      </c>
      <c r="PG1667" s="1">
        <v>24</v>
      </c>
      <c r="PJ1667" s="1">
        <v>22</v>
      </c>
      <c r="SP1667" s="1">
        <v>98.4</v>
      </c>
      <c r="SS1667" s="1">
        <v>97.5</v>
      </c>
      <c r="VX1667" s="1">
        <v>1</v>
      </c>
      <c r="WA1667" s="1">
        <v>1</v>
      </c>
      <c r="WQ1667" s="1">
        <v>1</v>
      </c>
      <c r="WR1667" s="1">
        <v>0</v>
      </c>
      <c r="WS1667" s="1">
        <v>1</v>
      </c>
      <c r="WT1667" s="1">
        <v>1</v>
      </c>
      <c r="AGS1667" s="1">
        <v>1</v>
      </c>
      <c r="AGT1667" s="1">
        <v>0</v>
      </c>
      <c r="AGU1667" s="1">
        <v>0</v>
      </c>
      <c r="AGV1667" s="1">
        <v>1</v>
      </c>
      <c r="AGW1667" s="1">
        <v>1</v>
      </c>
      <c r="AGX1667" s="1">
        <v>1</v>
      </c>
      <c r="AGY1667" s="1">
        <v>0</v>
      </c>
      <c r="AGZ1667" s="1">
        <v>0</v>
      </c>
      <c r="AHA1667" s="1">
        <v>0</v>
      </c>
      <c r="AHB1667" s="1">
        <v>0</v>
      </c>
      <c r="AHC1667" s="1">
        <v>1</v>
      </c>
      <c r="AHD1667" s="1">
        <v>0</v>
      </c>
      <c r="AHE1667" s="1">
        <v>0</v>
      </c>
      <c r="AHF1667" s="1">
        <v>0</v>
      </c>
      <c r="AHH1667" s="1">
        <v>0</v>
      </c>
      <c r="AHI1667" s="1">
        <v>0</v>
      </c>
      <c r="AHK1667" s="1">
        <v>0</v>
      </c>
      <c r="AHL1667" s="1">
        <v>0</v>
      </c>
      <c r="AHM1667" s="1">
        <v>0</v>
      </c>
      <c r="AHN1667" s="1">
        <v>0</v>
      </c>
      <c r="AHO1667" s="1">
        <v>0</v>
      </c>
      <c r="AHP1667" s="1">
        <v>0</v>
      </c>
      <c r="AHQ1667" s="1">
        <v>0</v>
      </c>
      <c r="AHR1667" s="1">
        <v>0</v>
      </c>
      <c r="AIM1667" s="1">
        <v>0</v>
      </c>
      <c r="AIN1667" s="1">
        <v>0</v>
      </c>
      <c r="AIO1667" s="1">
        <v>0</v>
      </c>
      <c r="AIR1667" s="1">
        <v>0</v>
      </c>
      <c r="AIT1667" s="3">
        <v>0</v>
      </c>
      <c r="AIU1667" s="1">
        <v>2</v>
      </c>
      <c r="AIV1667" s="1">
        <v>0</v>
      </c>
      <c r="AIW1667" s="1">
        <v>0</v>
      </c>
      <c r="AJB1667" s="1">
        <v>49</v>
      </c>
      <c r="AJC1667" s="1">
        <v>25</v>
      </c>
    </row>
    <row r="1668" spans="1:939" s="1" customFormat="1">
      <c r="B1668" s="1">
        <v>6</v>
      </c>
      <c r="C1668" s="1">
        <v>1</v>
      </c>
      <c r="D1668" s="1" t="s">
        <v>7703</v>
      </c>
      <c r="O1668" s="1">
        <v>0</v>
      </c>
      <c r="Z1668" s="1">
        <v>0</v>
      </c>
      <c r="AA1668" s="1">
        <v>2</v>
      </c>
      <c r="AB1668" s="1" t="s">
        <v>9796</v>
      </c>
      <c r="AC1668" s="1">
        <v>0</v>
      </c>
      <c r="AE1668" s="1">
        <v>4</v>
      </c>
      <c r="AF1668" s="1">
        <v>0</v>
      </c>
      <c r="AG1668" s="1">
        <v>0</v>
      </c>
      <c r="AI1668" s="1">
        <v>118</v>
      </c>
      <c r="AL1668" s="1">
        <v>138</v>
      </c>
      <c r="DR1668" s="1">
        <v>70</v>
      </c>
      <c r="DU1668" s="1">
        <v>64</v>
      </c>
      <c r="HA1668" s="1">
        <v>2</v>
      </c>
      <c r="HD1668" s="1">
        <v>0</v>
      </c>
      <c r="HT1668" s="1">
        <v>0</v>
      </c>
      <c r="HW1668" s="1">
        <v>0</v>
      </c>
      <c r="IP1668" s="1">
        <v>89</v>
      </c>
      <c r="IQ1668" s="1">
        <v>94</v>
      </c>
      <c r="IR1668" s="1">
        <v>94</v>
      </c>
      <c r="IS1668" s="1">
        <v>94</v>
      </c>
      <c r="LX1668" s="1">
        <v>78</v>
      </c>
      <c r="MA1668" s="1">
        <v>88</v>
      </c>
      <c r="PG1668" s="1">
        <v>22</v>
      </c>
      <c r="PJ1668" s="1">
        <v>24</v>
      </c>
      <c r="SP1668" s="1">
        <v>97.7</v>
      </c>
      <c r="SS1668" s="1">
        <v>98</v>
      </c>
      <c r="VX1668" s="1">
        <v>1</v>
      </c>
      <c r="WA1668" s="1">
        <v>1</v>
      </c>
      <c r="WQ1668" s="1">
        <v>1</v>
      </c>
      <c r="WR1668" s="1">
        <v>1</v>
      </c>
      <c r="WS1668" s="1">
        <v>1</v>
      </c>
      <c r="WT1668" s="1">
        <v>1</v>
      </c>
      <c r="AGS1668" s="1">
        <v>0</v>
      </c>
      <c r="AGT1668" s="1">
        <v>0</v>
      </c>
      <c r="AGU1668" s="1">
        <v>0</v>
      </c>
      <c r="AGV1668" s="1">
        <v>0</v>
      </c>
      <c r="AGW1668" s="1">
        <v>1</v>
      </c>
      <c r="AGX1668" s="1">
        <v>1</v>
      </c>
      <c r="AGY1668" s="1">
        <v>0</v>
      </c>
      <c r="AGZ1668" s="1">
        <v>0</v>
      </c>
      <c r="AHA1668" s="1">
        <v>0</v>
      </c>
      <c r="AHB1668" s="1">
        <v>0</v>
      </c>
      <c r="AHC1668" s="1">
        <v>1</v>
      </c>
      <c r="AHD1668" s="1">
        <v>0</v>
      </c>
      <c r="AHE1668" s="1">
        <v>0</v>
      </c>
      <c r="AHF1668" s="1">
        <v>0</v>
      </c>
      <c r="AHH1668" s="1">
        <v>0</v>
      </c>
      <c r="AHI1668" s="1">
        <v>0</v>
      </c>
      <c r="AHK1668" s="1">
        <v>0</v>
      </c>
      <c r="AHL1668" s="1">
        <v>0</v>
      </c>
      <c r="AHM1668" s="1">
        <v>0</v>
      </c>
      <c r="AHN1668" s="1">
        <v>0</v>
      </c>
      <c r="AHO1668" s="1">
        <v>0</v>
      </c>
      <c r="AHP1668" s="1">
        <v>0</v>
      </c>
      <c r="AHQ1668" s="1">
        <v>0</v>
      </c>
      <c r="AHR1668" s="1">
        <v>5</v>
      </c>
      <c r="AIM1668" s="1">
        <v>0</v>
      </c>
      <c r="AIN1668" s="1">
        <v>0</v>
      </c>
      <c r="AIO1668" s="1">
        <v>0</v>
      </c>
      <c r="AIR1668" s="1">
        <v>0</v>
      </c>
      <c r="AIT1668" s="3">
        <v>1</v>
      </c>
      <c r="AIU1668" s="1">
        <v>1</v>
      </c>
      <c r="AIV1668" s="1">
        <v>0</v>
      </c>
      <c r="AIW1668" s="1">
        <v>0</v>
      </c>
      <c r="AIX1668" s="1">
        <v>25</v>
      </c>
      <c r="AJB1668" s="1">
        <v>48</v>
      </c>
    </row>
    <row r="1669" spans="1:939" s="1" customFormat="1">
      <c r="B1669" s="1">
        <v>7</v>
      </c>
      <c r="C1669" s="1">
        <v>0</v>
      </c>
      <c r="Z1669" s="1">
        <v>0</v>
      </c>
      <c r="AA1669" s="1">
        <v>2</v>
      </c>
      <c r="AB1669" s="1" t="s">
        <v>9797</v>
      </c>
      <c r="AC1669" s="1">
        <v>0</v>
      </c>
      <c r="AE1669" s="1">
        <v>16</v>
      </c>
      <c r="AF1669" s="1">
        <v>0</v>
      </c>
      <c r="AG1669" s="1">
        <v>0</v>
      </c>
      <c r="AI1669" s="1">
        <v>138</v>
      </c>
      <c r="AK1669" s="1">
        <v>122</v>
      </c>
      <c r="DR1669" s="1">
        <v>66</v>
      </c>
      <c r="DT1669" s="1">
        <v>64</v>
      </c>
      <c r="HA1669" s="1">
        <v>0</v>
      </c>
      <c r="HC1669" s="1">
        <v>0</v>
      </c>
      <c r="HT1669" s="1">
        <v>0</v>
      </c>
      <c r="HV1669" s="1">
        <v>0</v>
      </c>
      <c r="IP1669" s="1">
        <v>93.5</v>
      </c>
      <c r="IQ1669" s="1">
        <v>95</v>
      </c>
      <c r="IR1669" s="1">
        <v>94.5</v>
      </c>
      <c r="LX1669" s="1">
        <v>88</v>
      </c>
      <c r="LZ1669" s="1">
        <v>84</v>
      </c>
      <c r="PG1669" s="1">
        <v>24</v>
      </c>
      <c r="PI1669" s="1">
        <v>24</v>
      </c>
      <c r="SP1669" s="1">
        <v>98.2</v>
      </c>
      <c r="SR1669" s="1">
        <v>98</v>
      </c>
      <c r="VX1669" s="1">
        <v>1</v>
      </c>
      <c r="VZ1669" s="1">
        <v>1</v>
      </c>
      <c r="WQ1669" s="1">
        <v>0</v>
      </c>
      <c r="WR1669" s="1">
        <v>0</v>
      </c>
      <c r="WS1669" s="1">
        <v>0</v>
      </c>
      <c r="AGS1669" s="1">
        <v>0</v>
      </c>
      <c r="AGT1669" s="1">
        <v>0</v>
      </c>
      <c r="AGU1669" s="1">
        <v>0</v>
      </c>
      <c r="AGV1669" s="1">
        <v>0</v>
      </c>
      <c r="AGW1669" s="1">
        <v>1</v>
      </c>
      <c r="AGX1669" s="1">
        <v>1</v>
      </c>
      <c r="AGY1669" s="1">
        <v>0</v>
      </c>
      <c r="AGZ1669" s="1">
        <v>0</v>
      </c>
      <c r="AHA1669" s="1">
        <v>0</v>
      </c>
      <c r="AHB1669" s="1">
        <v>0</v>
      </c>
      <c r="AHC1669" s="1">
        <v>1</v>
      </c>
      <c r="AHD1669" s="1">
        <v>0</v>
      </c>
      <c r="AHE1669" s="1">
        <v>0</v>
      </c>
      <c r="AHF1669" s="1">
        <v>0</v>
      </c>
      <c r="AHH1669" s="1">
        <v>0</v>
      </c>
      <c r="AHI1669" s="1">
        <v>0</v>
      </c>
      <c r="AHK1669" s="1">
        <v>0</v>
      </c>
      <c r="AHL1669" s="1">
        <v>0</v>
      </c>
      <c r="AHM1669" s="1">
        <v>0</v>
      </c>
      <c r="AHN1669" s="1">
        <v>0</v>
      </c>
      <c r="AHO1669" s="1">
        <v>0</v>
      </c>
      <c r="AHP1669" s="1">
        <v>0</v>
      </c>
      <c r="AHQ1669" s="1">
        <v>0</v>
      </c>
      <c r="AHR1669" s="1">
        <v>0</v>
      </c>
      <c r="AIM1669" s="1">
        <v>0</v>
      </c>
      <c r="AIN1669" s="1">
        <v>0</v>
      </c>
      <c r="AIO1669" s="1">
        <v>0</v>
      </c>
      <c r="AIR1669" s="1">
        <v>0</v>
      </c>
      <c r="AIT1669" s="3">
        <v>1</v>
      </c>
      <c r="AIU1669" s="1">
        <v>1</v>
      </c>
      <c r="AIV1669" s="1">
        <v>0</v>
      </c>
      <c r="AIW1669" s="1">
        <v>0</v>
      </c>
      <c r="AIX1669" s="1">
        <v>28</v>
      </c>
      <c r="AJB1669" s="1">
        <v>45</v>
      </c>
    </row>
    <row r="1670" spans="1:939" s="80" customFormat="1">
      <c r="B1670" s="80">
        <v>8</v>
      </c>
      <c r="C1670" s="80">
        <v>0</v>
      </c>
      <c r="Z1670" s="80">
        <v>0</v>
      </c>
      <c r="AA1670" s="80">
        <v>2</v>
      </c>
      <c r="AB1670" s="80" t="s">
        <v>9798</v>
      </c>
      <c r="AC1670" s="80">
        <v>0</v>
      </c>
      <c r="AE1670" s="80">
        <v>3</v>
      </c>
      <c r="AF1670" s="80">
        <v>0</v>
      </c>
      <c r="AG1670" s="80">
        <v>0</v>
      </c>
      <c r="AI1670" s="80">
        <v>132</v>
      </c>
      <c r="DR1670" s="80">
        <v>68</v>
      </c>
      <c r="HA1670" s="80">
        <v>0</v>
      </c>
      <c r="HT1670" s="80">
        <v>0</v>
      </c>
      <c r="IP1670" s="80">
        <v>94</v>
      </c>
      <c r="LX1670" s="80">
        <v>70</v>
      </c>
      <c r="PG1670" s="80">
        <v>18</v>
      </c>
      <c r="SP1670" s="80">
        <v>98.6</v>
      </c>
      <c r="VX1670" s="80">
        <v>1</v>
      </c>
      <c r="WQ1670" s="80">
        <v>0</v>
      </c>
      <c r="AGS1670" s="80">
        <v>0</v>
      </c>
      <c r="AGT1670" s="80">
        <v>0</v>
      </c>
      <c r="AGU1670" s="80">
        <v>0</v>
      </c>
      <c r="AGV1670" s="80">
        <v>0</v>
      </c>
      <c r="AGW1670" s="80">
        <v>0</v>
      </c>
      <c r="AGX1670" s="80">
        <v>0</v>
      </c>
      <c r="AGY1670" s="80">
        <v>0</v>
      </c>
      <c r="AGZ1670" s="80">
        <v>0</v>
      </c>
      <c r="AHA1670" s="80">
        <v>0</v>
      </c>
      <c r="AHB1670" s="80">
        <v>0</v>
      </c>
      <c r="AHC1670" s="80">
        <v>1</v>
      </c>
      <c r="AHD1670" s="80">
        <v>0</v>
      </c>
      <c r="AHE1670" s="80">
        <v>0</v>
      </c>
      <c r="AHF1670" s="80">
        <v>0</v>
      </c>
      <c r="AHH1670" s="80">
        <v>0</v>
      </c>
      <c r="AHI1670" s="80">
        <v>0</v>
      </c>
      <c r="AHK1670" s="80">
        <v>0</v>
      </c>
      <c r="AHL1670" s="80">
        <v>0</v>
      </c>
      <c r="AHM1670" s="80">
        <v>0</v>
      </c>
      <c r="AHN1670" s="80">
        <v>0</v>
      </c>
      <c r="AHO1670" s="80">
        <v>0</v>
      </c>
      <c r="AHP1670" s="80">
        <v>0</v>
      </c>
      <c r="AHQ1670" s="80">
        <v>0</v>
      </c>
      <c r="AHR1670" s="80">
        <v>0</v>
      </c>
      <c r="AIM1670" s="80">
        <v>0</v>
      </c>
      <c r="AIN1670" s="80">
        <v>0</v>
      </c>
      <c r="AIO1670" s="80">
        <v>0</v>
      </c>
      <c r="AIR1670" s="80">
        <v>0</v>
      </c>
      <c r="AIT1670" s="86">
        <v>1</v>
      </c>
      <c r="AIU1670" s="80">
        <v>0</v>
      </c>
      <c r="AIV1670" s="80">
        <v>0</v>
      </c>
      <c r="AIW1670" s="80">
        <v>0</v>
      </c>
      <c r="AIX1670" s="80">
        <v>19</v>
      </c>
    </row>
    <row r="1671" spans="1:939" s="1" customFormat="1">
      <c r="A1671" s="1">
        <v>349</v>
      </c>
      <c r="B1671" s="1" t="s">
        <v>7502</v>
      </c>
      <c r="C1671" s="1">
        <v>1</v>
      </c>
      <c r="D1671" s="1" t="s">
        <v>9799</v>
      </c>
      <c r="E1671" s="1" t="s">
        <v>9800</v>
      </c>
      <c r="F1671" s="1" t="s">
        <v>9119</v>
      </c>
      <c r="G1671" s="1" t="s">
        <v>5913</v>
      </c>
      <c r="O1671" s="1">
        <v>1</v>
      </c>
      <c r="P1671" s="1">
        <v>0</v>
      </c>
      <c r="Q1671" s="1">
        <v>0</v>
      </c>
      <c r="R1671" s="1">
        <v>1</v>
      </c>
      <c r="Z1671" s="1">
        <v>0</v>
      </c>
      <c r="AA1671" s="1">
        <v>1</v>
      </c>
      <c r="AI1671" s="1">
        <v>216</v>
      </c>
      <c r="AJ1671" s="1">
        <v>190</v>
      </c>
      <c r="AO1671" s="1">
        <v>171</v>
      </c>
      <c r="DR1671" s="1">
        <v>104</v>
      </c>
      <c r="DS1671" s="1">
        <v>85</v>
      </c>
      <c r="DV1671" s="1">
        <v>81</v>
      </c>
      <c r="DX1671" s="1">
        <v>87</v>
      </c>
      <c r="IP1671" s="1">
        <v>97</v>
      </c>
      <c r="IV1671" s="1">
        <v>97</v>
      </c>
      <c r="LZ1671" s="1">
        <v>93</v>
      </c>
      <c r="MA1671" s="1">
        <v>83</v>
      </c>
      <c r="MC1671" s="1">
        <v>79</v>
      </c>
      <c r="MD1671" s="1">
        <v>69</v>
      </c>
      <c r="SP1671" s="1">
        <v>98.3</v>
      </c>
      <c r="SV1671" s="1">
        <v>98</v>
      </c>
      <c r="WQ1671" s="1">
        <v>0</v>
      </c>
      <c r="WW1671" s="1">
        <v>0</v>
      </c>
      <c r="AAY1671" s="1">
        <v>21</v>
      </c>
      <c r="ABU1671" s="1">
        <v>147</v>
      </c>
      <c r="ABX1671" s="1">
        <v>4.3</v>
      </c>
      <c r="ACA1671" s="1">
        <v>111</v>
      </c>
      <c r="ACD1671" s="1">
        <v>9.6999999999999993</v>
      </c>
      <c r="ACG1671" s="1">
        <v>95</v>
      </c>
      <c r="ACQ1671" s="1">
        <v>12</v>
      </c>
      <c r="ACT1671" s="1">
        <v>0.85</v>
      </c>
      <c r="ACW1671" s="1">
        <v>15</v>
      </c>
      <c r="ADR1671" s="1">
        <v>3.4</v>
      </c>
      <c r="AGS1671" s="1">
        <v>1</v>
      </c>
      <c r="AGT1671" s="1">
        <v>0</v>
      </c>
      <c r="AGU1671" s="1">
        <v>1</v>
      </c>
      <c r="AGV1671" s="1">
        <v>0</v>
      </c>
      <c r="AGW1671" s="1">
        <v>0</v>
      </c>
      <c r="AGX1671" s="1">
        <v>0</v>
      </c>
      <c r="AGY1671" s="1">
        <v>0</v>
      </c>
      <c r="AGZ1671" s="1">
        <v>0</v>
      </c>
      <c r="AHA1671" s="1">
        <v>0</v>
      </c>
      <c r="AHB1671" s="1">
        <v>0</v>
      </c>
      <c r="AHC1671" s="1">
        <v>0</v>
      </c>
      <c r="AHD1671" s="1">
        <v>0</v>
      </c>
      <c r="AHE1671" s="1">
        <v>0</v>
      </c>
      <c r="AHF1671" s="1">
        <v>0</v>
      </c>
      <c r="AHH1671" s="1">
        <v>0</v>
      </c>
      <c r="AHI1671" s="1">
        <v>0</v>
      </c>
      <c r="AHK1671" s="1">
        <v>0</v>
      </c>
      <c r="AHL1671" s="1">
        <v>0</v>
      </c>
      <c r="AHM1671" s="1">
        <v>0</v>
      </c>
      <c r="AHN1671" s="1">
        <v>0</v>
      </c>
      <c r="AHO1671" s="1">
        <v>0</v>
      </c>
      <c r="AHP1671" s="1">
        <v>0</v>
      </c>
      <c r="AHQ1671" s="1">
        <v>0</v>
      </c>
      <c r="AHR1671" s="1">
        <v>0</v>
      </c>
      <c r="AIM1671" s="1">
        <v>0</v>
      </c>
      <c r="AIN1671" s="1">
        <v>0</v>
      </c>
      <c r="AIO1671" s="1">
        <v>0</v>
      </c>
      <c r="AIT1671" s="1">
        <v>0</v>
      </c>
      <c r="AIU1671" s="1">
        <v>0</v>
      </c>
      <c r="AIV1671" s="1">
        <v>0</v>
      </c>
      <c r="AIW1671" s="1">
        <v>0</v>
      </c>
    </row>
    <row r="1672" spans="1:939" s="1" customFormat="1">
      <c r="B1672" s="1">
        <v>2</v>
      </c>
      <c r="C1672" s="1">
        <v>1</v>
      </c>
      <c r="D1672" s="1" t="s">
        <v>6040</v>
      </c>
      <c r="E1672" s="1" t="s">
        <v>9801</v>
      </c>
      <c r="O1672" s="1">
        <v>1</v>
      </c>
      <c r="P1672" s="1">
        <v>0</v>
      </c>
      <c r="Z1672" s="1">
        <v>0</v>
      </c>
      <c r="AA1672" s="1">
        <v>2</v>
      </c>
      <c r="AB1672" s="1" t="s">
        <v>9802</v>
      </c>
      <c r="AC1672" s="1">
        <v>0</v>
      </c>
      <c r="AE1672" s="1">
        <v>0</v>
      </c>
      <c r="AG1672" s="1">
        <v>0</v>
      </c>
      <c r="AK1672" s="1">
        <v>178</v>
      </c>
      <c r="AM1672" s="1">
        <v>155</v>
      </c>
      <c r="AN1672" s="1">
        <v>170</v>
      </c>
      <c r="AO1672" s="1">
        <v>153</v>
      </c>
      <c r="AP1672" s="1">
        <v>114</v>
      </c>
      <c r="DT1672" s="1">
        <v>90</v>
      </c>
      <c r="DV1672" s="1">
        <v>76</v>
      </c>
      <c r="DW1672" s="1">
        <v>84</v>
      </c>
      <c r="DX1672" s="1">
        <v>79</v>
      </c>
      <c r="DY1672" s="1">
        <v>76</v>
      </c>
      <c r="HH1672" s="1">
        <v>0</v>
      </c>
      <c r="IA1672" s="1">
        <v>0</v>
      </c>
      <c r="IR1672" s="1">
        <v>95</v>
      </c>
      <c r="IT1672" s="1">
        <v>94</v>
      </c>
      <c r="IU1672" s="1">
        <v>94</v>
      </c>
      <c r="IV1672" s="1">
        <v>96</v>
      </c>
      <c r="IW1672" s="1">
        <v>98</v>
      </c>
      <c r="LX1672" s="1">
        <v>68</v>
      </c>
      <c r="LY1672" s="1">
        <v>69</v>
      </c>
      <c r="LZ1672" s="1">
        <v>74</v>
      </c>
      <c r="MA1672" s="1">
        <v>63</v>
      </c>
      <c r="MB1672" s="1">
        <v>65</v>
      </c>
      <c r="MC1672" s="1">
        <v>81</v>
      </c>
      <c r="MD1672" s="1">
        <v>72</v>
      </c>
      <c r="ME1672" s="1">
        <v>72</v>
      </c>
      <c r="PI1672" s="1">
        <v>20</v>
      </c>
      <c r="PK1672" s="1">
        <v>18</v>
      </c>
      <c r="PL1672" s="1">
        <v>18</v>
      </c>
      <c r="PM1672" s="1">
        <v>18</v>
      </c>
      <c r="PN1672" s="1">
        <v>18</v>
      </c>
      <c r="SR1672" s="1">
        <v>98.2</v>
      </c>
      <c r="ST1672" s="1">
        <v>98.2</v>
      </c>
      <c r="SU1672" s="1">
        <v>98.1</v>
      </c>
      <c r="SV1672" s="1">
        <v>98.4</v>
      </c>
      <c r="SW1672" s="1">
        <v>97.5</v>
      </c>
      <c r="WE1672" s="1">
        <v>1</v>
      </c>
      <c r="WS1672" s="1">
        <v>0</v>
      </c>
      <c r="WU1672" s="1">
        <v>0</v>
      </c>
      <c r="WV1672" s="1">
        <v>0</v>
      </c>
      <c r="WW1672" s="1">
        <v>0</v>
      </c>
      <c r="WX1672" s="1">
        <v>0</v>
      </c>
      <c r="ZY1672" s="1">
        <v>148.80000000000001</v>
      </c>
      <c r="AAY1672" s="1">
        <v>24</v>
      </c>
      <c r="AAZ1672" s="1">
        <v>25</v>
      </c>
      <c r="ABB1672" s="1">
        <v>9.8000000000000007</v>
      </c>
      <c r="ABE1672" s="1">
        <v>33.1</v>
      </c>
      <c r="ABH1672" s="1">
        <v>1.6</v>
      </c>
      <c r="ABM1672" s="1">
        <v>8.83</v>
      </c>
      <c r="ABO1672" s="1">
        <v>373</v>
      </c>
      <c r="ABU1672" s="1">
        <v>146</v>
      </c>
      <c r="ABV1672" s="1">
        <v>146</v>
      </c>
      <c r="ABX1672" s="1">
        <v>3.8</v>
      </c>
      <c r="ABY1672" s="1">
        <v>4.4000000000000004</v>
      </c>
      <c r="ACA1672" s="1">
        <v>107</v>
      </c>
      <c r="ACB1672" s="1">
        <v>106</v>
      </c>
      <c r="ACD1672" s="1">
        <v>9.6</v>
      </c>
      <c r="ACE1672" s="1">
        <v>9.6999999999999993</v>
      </c>
      <c r="ACG1672" s="1">
        <v>101</v>
      </c>
      <c r="ACH1672" s="1">
        <v>105</v>
      </c>
      <c r="ACQ1672" s="1">
        <v>11</v>
      </c>
      <c r="ACR1672" s="1">
        <v>12</v>
      </c>
      <c r="ACT1672" s="1">
        <v>0.85</v>
      </c>
      <c r="ACU1672" s="1">
        <v>1.1200000000000001</v>
      </c>
      <c r="ACW1672" s="1">
        <v>15</v>
      </c>
      <c r="ACX1672" s="1">
        <v>15</v>
      </c>
      <c r="ADR1672" s="1">
        <v>2.5</v>
      </c>
      <c r="ADS1672" s="1">
        <v>2.2999999999999998</v>
      </c>
      <c r="ADU1672" s="1">
        <v>3.7</v>
      </c>
      <c r="AGS1672" s="1">
        <v>1</v>
      </c>
      <c r="AGT1672" s="1">
        <v>0</v>
      </c>
      <c r="AGU1672" s="1">
        <v>1</v>
      </c>
      <c r="AGV1672" s="1">
        <v>0</v>
      </c>
      <c r="AGW1672" s="1">
        <v>0</v>
      </c>
      <c r="AGX1672" s="1">
        <v>0</v>
      </c>
      <c r="AGY1672" s="1">
        <v>0</v>
      </c>
      <c r="AGZ1672" s="1">
        <v>0</v>
      </c>
      <c r="AHA1672" s="1">
        <v>0</v>
      </c>
      <c r="AHB1672" s="1">
        <v>0</v>
      </c>
      <c r="AHC1672" s="1">
        <v>1</v>
      </c>
      <c r="AHD1672" s="1">
        <v>0</v>
      </c>
      <c r="AHE1672" s="1">
        <v>0</v>
      </c>
      <c r="AHF1672" s="1">
        <v>0</v>
      </c>
      <c r="AHH1672" s="1">
        <v>0</v>
      </c>
      <c r="AHI1672" s="1">
        <v>0</v>
      </c>
      <c r="AHK1672" s="1">
        <v>0</v>
      </c>
      <c r="AHL1672" s="1">
        <v>0</v>
      </c>
      <c r="AHM1672" s="1">
        <v>0</v>
      </c>
      <c r="AHN1672" s="1">
        <v>0</v>
      </c>
      <c r="AHO1672" s="1">
        <v>0</v>
      </c>
      <c r="AHP1672" s="1">
        <v>0</v>
      </c>
      <c r="AHQ1672" s="1">
        <v>0</v>
      </c>
      <c r="AHR1672" s="1">
        <v>0</v>
      </c>
      <c r="AIM1672" s="1">
        <v>0</v>
      </c>
      <c r="AIN1672" s="1">
        <v>0</v>
      </c>
      <c r="AIO1672" s="1">
        <v>0</v>
      </c>
      <c r="AIP1672" s="1">
        <v>1</v>
      </c>
      <c r="AIQ1672" s="1">
        <v>1</v>
      </c>
      <c r="AIR1672" s="1">
        <v>1</v>
      </c>
      <c r="AIS1672" s="1">
        <v>1</v>
      </c>
      <c r="AIT1672" s="1">
        <v>1</v>
      </c>
      <c r="AIU1672" s="1">
        <v>0</v>
      </c>
      <c r="AIV1672" s="1">
        <v>0</v>
      </c>
      <c r="AIW1672" s="1">
        <v>0</v>
      </c>
      <c r="AIX1672" s="1">
        <v>56</v>
      </c>
    </row>
    <row r="1673" spans="1:939" s="1" customFormat="1">
      <c r="B1673" s="1">
        <v>3</v>
      </c>
      <c r="C1673" s="1">
        <v>0</v>
      </c>
      <c r="Z1673" s="1">
        <v>0</v>
      </c>
      <c r="AA1673" s="1">
        <v>2</v>
      </c>
      <c r="AB1673" s="1" t="s">
        <v>9803</v>
      </c>
      <c r="AC1673" s="1">
        <v>0</v>
      </c>
      <c r="AE1673" s="1">
        <v>0</v>
      </c>
      <c r="AG1673" s="1">
        <v>0</v>
      </c>
      <c r="AI1673" s="1">
        <v>132</v>
      </c>
      <c r="DR1673" s="1">
        <v>66</v>
      </c>
      <c r="HA1673" s="1">
        <v>0</v>
      </c>
      <c r="HT1673" s="1">
        <v>0</v>
      </c>
      <c r="IP1673" s="1">
        <v>96</v>
      </c>
      <c r="LX1673" s="1">
        <v>75</v>
      </c>
      <c r="PG1673" s="1">
        <v>16</v>
      </c>
      <c r="SP1673" s="1">
        <v>97</v>
      </c>
      <c r="VX1673" s="1">
        <v>1</v>
      </c>
      <c r="WQ1673" s="1">
        <v>0</v>
      </c>
      <c r="ZY1673" s="1">
        <v>149.19999999999999</v>
      </c>
      <c r="AAY1673" s="1">
        <v>22</v>
      </c>
      <c r="ABB1673" s="1">
        <v>11.2</v>
      </c>
      <c r="ABE1673" s="1">
        <v>33</v>
      </c>
      <c r="ABU1673" s="1">
        <v>144</v>
      </c>
      <c r="ABX1673" s="1">
        <v>3.5</v>
      </c>
      <c r="ACA1673" s="1">
        <v>107</v>
      </c>
      <c r="ACD1673" s="1">
        <v>1.07</v>
      </c>
      <c r="ACG1673" s="1">
        <v>113</v>
      </c>
      <c r="ACQ1673" s="1">
        <v>18</v>
      </c>
      <c r="ACT1673" s="1">
        <v>1.5</v>
      </c>
      <c r="AGS1673" s="1">
        <v>1</v>
      </c>
      <c r="AGT1673" s="1">
        <v>0</v>
      </c>
      <c r="AGU1673" s="1">
        <v>1</v>
      </c>
      <c r="AGV1673" s="1">
        <v>0</v>
      </c>
      <c r="AGW1673" s="1">
        <v>0</v>
      </c>
      <c r="AGX1673" s="1">
        <v>0</v>
      </c>
      <c r="AGY1673" s="1">
        <v>0</v>
      </c>
      <c r="AGZ1673" s="1">
        <v>0</v>
      </c>
      <c r="AHA1673" s="1">
        <v>0</v>
      </c>
      <c r="AHB1673" s="1">
        <v>0</v>
      </c>
      <c r="AHC1673" s="1">
        <v>1</v>
      </c>
      <c r="AHD1673" s="1">
        <v>0</v>
      </c>
      <c r="AHE1673" s="1">
        <v>0</v>
      </c>
      <c r="AHF1673" s="1">
        <v>0</v>
      </c>
      <c r="AHH1673" s="1">
        <v>0</v>
      </c>
      <c r="AHI1673" s="1">
        <v>0</v>
      </c>
      <c r="AHK1673" s="1">
        <v>0</v>
      </c>
      <c r="AHL1673" s="1">
        <v>0</v>
      </c>
      <c r="AHM1673" s="1">
        <v>0</v>
      </c>
      <c r="AHN1673" s="1">
        <v>0</v>
      </c>
      <c r="AHO1673" s="1">
        <v>0</v>
      </c>
      <c r="AHP1673" s="1">
        <v>0</v>
      </c>
      <c r="AHQ1673" s="1">
        <v>0</v>
      </c>
      <c r="AHR1673" s="1">
        <v>0</v>
      </c>
      <c r="AIM1673" s="1">
        <v>0</v>
      </c>
      <c r="AIN1673" s="1">
        <v>0</v>
      </c>
      <c r="AIO1673" s="1">
        <v>0</v>
      </c>
      <c r="AIT1673" s="1">
        <v>1</v>
      </c>
      <c r="AIU1673" s="1">
        <v>0</v>
      </c>
      <c r="AIV1673" s="1">
        <v>0</v>
      </c>
      <c r="AIW1673" s="1">
        <v>0</v>
      </c>
      <c r="AIX1673" s="1">
        <v>50</v>
      </c>
    </row>
    <row r="1674" spans="1:939" s="1" customFormat="1">
      <c r="B1674" s="1">
        <v>4</v>
      </c>
      <c r="C1674" s="1">
        <v>0</v>
      </c>
      <c r="Z1674" s="1">
        <v>0</v>
      </c>
      <c r="AA1674" s="1">
        <v>1</v>
      </c>
      <c r="AC1674" s="1">
        <v>0</v>
      </c>
      <c r="AE1674" s="1">
        <v>1</v>
      </c>
      <c r="AF1674" s="1">
        <v>0</v>
      </c>
      <c r="AG1674" s="1">
        <v>0</v>
      </c>
      <c r="AI1674" s="1">
        <v>130</v>
      </c>
      <c r="AJ1674" s="1">
        <v>108</v>
      </c>
      <c r="DR1674" s="1">
        <v>70</v>
      </c>
      <c r="DS1674" s="1">
        <v>64</v>
      </c>
      <c r="HA1674" s="1">
        <v>0</v>
      </c>
      <c r="HB1674" s="1">
        <v>0</v>
      </c>
      <c r="HT1674" s="1">
        <v>0</v>
      </c>
      <c r="HU1674" s="1">
        <v>0</v>
      </c>
      <c r="IP1674" s="1">
        <v>96</v>
      </c>
      <c r="IQ1674" s="1">
        <v>97</v>
      </c>
      <c r="LX1674" s="1">
        <v>70</v>
      </c>
      <c r="LY1674" s="1">
        <v>72</v>
      </c>
      <c r="PG1674" s="1">
        <v>16</v>
      </c>
      <c r="PH1674" s="1">
        <v>16</v>
      </c>
      <c r="SP1674" s="1">
        <v>96.2</v>
      </c>
      <c r="SQ1674" s="1">
        <v>97.7</v>
      </c>
      <c r="VX1674" s="1">
        <v>1</v>
      </c>
      <c r="VY1674" s="1">
        <v>1</v>
      </c>
      <c r="WQ1674" s="1">
        <v>0</v>
      </c>
      <c r="WR1674" s="1">
        <v>0</v>
      </c>
      <c r="ZY1674" s="1">
        <v>149.19999999999999</v>
      </c>
      <c r="ZZ1674" s="1">
        <v>149.19999999999999</v>
      </c>
      <c r="AAY1674" s="1">
        <v>23</v>
      </c>
      <c r="ABB1674" s="1">
        <v>10.5</v>
      </c>
      <c r="ABE1674" s="1">
        <v>31</v>
      </c>
      <c r="ABU1674" s="1">
        <v>146</v>
      </c>
      <c r="ABX1674" s="1">
        <v>3.6</v>
      </c>
      <c r="ACA1674" s="1">
        <v>109</v>
      </c>
      <c r="ACD1674" s="1">
        <v>1.05</v>
      </c>
      <c r="ACG1674" s="1">
        <v>97</v>
      </c>
      <c r="ACQ1674" s="1">
        <v>19</v>
      </c>
      <c r="ACT1674" s="1">
        <v>1.1000000000000001</v>
      </c>
      <c r="ACW1674" s="1">
        <v>19</v>
      </c>
      <c r="AGS1674" s="1">
        <v>1</v>
      </c>
      <c r="AGT1674" s="1">
        <v>0</v>
      </c>
      <c r="AGU1674" s="1">
        <v>1</v>
      </c>
      <c r="AGV1674" s="1">
        <v>0</v>
      </c>
      <c r="AGW1674" s="1">
        <v>0</v>
      </c>
      <c r="AGX1674" s="1">
        <v>0</v>
      </c>
      <c r="AGY1674" s="1">
        <v>0</v>
      </c>
      <c r="AGZ1674" s="1">
        <v>0</v>
      </c>
      <c r="AHA1674" s="1">
        <v>0</v>
      </c>
      <c r="AHB1674" s="1">
        <v>0</v>
      </c>
      <c r="AHC1674" s="1">
        <v>1</v>
      </c>
      <c r="AHD1674" s="1">
        <v>0</v>
      </c>
      <c r="AHE1674" s="1">
        <v>0</v>
      </c>
      <c r="AHF1674" s="1">
        <v>0</v>
      </c>
      <c r="AHH1674" s="1">
        <v>0</v>
      </c>
      <c r="AHI1674" s="1">
        <v>0</v>
      </c>
      <c r="AHK1674" s="1">
        <v>0</v>
      </c>
      <c r="AHL1674" s="1">
        <v>0</v>
      </c>
      <c r="AHM1674" s="1">
        <v>0</v>
      </c>
      <c r="AHN1674" s="1">
        <v>0</v>
      </c>
      <c r="AHO1674" s="1">
        <v>0</v>
      </c>
      <c r="AHP1674" s="1">
        <v>0</v>
      </c>
      <c r="AHQ1674" s="1">
        <v>0</v>
      </c>
      <c r="AHR1674" s="1">
        <v>0</v>
      </c>
      <c r="AIM1674" s="1">
        <v>0</v>
      </c>
      <c r="AIN1674" s="1">
        <v>0</v>
      </c>
      <c r="AIO1674" s="1">
        <v>0</v>
      </c>
      <c r="AIT1674" s="1">
        <v>0</v>
      </c>
      <c r="AIU1674" s="1">
        <v>2</v>
      </c>
      <c r="AIV1674" s="1">
        <v>0</v>
      </c>
      <c r="AIW1674" s="1">
        <v>0</v>
      </c>
      <c r="AJB1674" s="1">
        <v>44</v>
      </c>
      <c r="AJC1674" s="1">
        <v>44</v>
      </c>
    </row>
    <row r="1675" spans="1:939" s="1" customFormat="1">
      <c r="B1675" s="1">
        <v>5</v>
      </c>
      <c r="C1675" s="1">
        <v>0</v>
      </c>
      <c r="Z1675" s="1">
        <v>0</v>
      </c>
      <c r="AA1675" s="1">
        <v>2</v>
      </c>
      <c r="AB1675" s="1" t="s">
        <v>9804</v>
      </c>
      <c r="AC1675" s="1">
        <v>0</v>
      </c>
      <c r="AE1675" s="1">
        <v>0</v>
      </c>
      <c r="AG1675" s="1">
        <v>0</v>
      </c>
      <c r="AI1675" s="1">
        <v>158</v>
      </c>
      <c r="AJ1675" s="1">
        <v>146</v>
      </c>
      <c r="DR1675" s="1">
        <v>94</v>
      </c>
      <c r="DS1675" s="1">
        <v>70</v>
      </c>
      <c r="HA1675" s="1">
        <v>0</v>
      </c>
      <c r="HB1675" s="1">
        <v>0</v>
      </c>
      <c r="HT1675" s="1">
        <v>0</v>
      </c>
      <c r="HU1675" s="1">
        <v>0</v>
      </c>
      <c r="IP1675" s="1">
        <v>96</v>
      </c>
      <c r="IQ1675" s="1">
        <v>98</v>
      </c>
      <c r="LX1675" s="1">
        <v>73</v>
      </c>
      <c r="LY1675" s="1">
        <v>68</v>
      </c>
      <c r="PG1675" s="1">
        <v>18</v>
      </c>
      <c r="PH1675" s="1">
        <v>14</v>
      </c>
      <c r="SP1675" s="1">
        <v>99.1</v>
      </c>
      <c r="SQ1675" s="1">
        <v>98.4</v>
      </c>
      <c r="VX1675" s="1">
        <v>1</v>
      </c>
      <c r="VY1675" s="1">
        <v>1</v>
      </c>
      <c r="WQ1675" s="1">
        <v>0</v>
      </c>
      <c r="WR1675" s="1">
        <v>0</v>
      </c>
      <c r="ZY1675" s="1">
        <v>149.19999999999999</v>
      </c>
      <c r="ZZ1675" s="1">
        <v>149</v>
      </c>
      <c r="AAY1675" s="1">
        <v>22</v>
      </c>
      <c r="ABB1675" s="1">
        <v>10.9</v>
      </c>
      <c r="ABE1675" s="1">
        <v>32</v>
      </c>
      <c r="ABU1675" s="1">
        <v>145</v>
      </c>
      <c r="ABX1675" s="1">
        <v>3.9</v>
      </c>
      <c r="ACA1675" s="1">
        <v>111</v>
      </c>
      <c r="ACD1675" s="1">
        <v>1.0900000000000001</v>
      </c>
      <c r="ACG1675" s="1">
        <v>93</v>
      </c>
      <c r="ACQ1675" s="1">
        <v>22</v>
      </c>
      <c r="ACT1675" s="1">
        <v>0.9</v>
      </c>
      <c r="ACW1675" s="1">
        <v>17</v>
      </c>
      <c r="AGS1675" s="1">
        <v>1</v>
      </c>
      <c r="AGT1675" s="1">
        <v>0</v>
      </c>
      <c r="AGU1675" s="1">
        <v>1</v>
      </c>
      <c r="AGV1675" s="1">
        <v>0</v>
      </c>
      <c r="AGW1675" s="1">
        <v>0</v>
      </c>
      <c r="AGX1675" s="1">
        <v>0</v>
      </c>
      <c r="AGY1675" s="1">
        <v>0</v>
      </c>
      <c r="AGZ1675" s="1">
        <v>0</v>
      </c>
      <c r="AHA1675" s="1">
        <v>0</v>
      </c>
      <c r="AHB1675" s="1">
        <v>0</v>
      </c>
      <c r="AHC1675" s="1">
        <v>1</v>
      </c>
      <c r="AHD1675" s="1">
        <v>0</v>
      </c>
      <c r="AHE1675" s="1">
        <v>0</v>
      </c>
      <c r="AHF1675" s="1">
        <v>0</v>
      </c>
      <c r="AHH1675" s="1">
        <v>0</v>
      </c>
      <c r="AHI1675" s="1">
        <v>0</v>
      </c>
      <c r="AHK1675" s="1">
        <v>0</v>
      </c>
      <c r="AHL1675" s="1">
        <v>0</v>
      </c>
      <c r="AHM1675" s="1">
        <v>0</v>
      </c>
      <c r="AHN1675" s="1">
        <v>0</v>
      </c>
      <c r="AHO1675" s="1">
        <v>0</v>
      </c>
      <c r="AHP1675" s="1">
        <v>0</v>
      </c>
      <c r="AHQ1675" s="1">
        <v>0</v>
      </c>
      <c r="AHR1675" s="1">
        <v>0</v>
      </c>
      <c r="AIM1675" s="1">
        <v>0</v>
      </c>
      <c r="AIN1675" s="1">
        <v>0</v>
      </c>
      <c r="AIO1675" s="1">
        <v>0</v>
      </c>
      <c r="AIT1675" s="1">
        <v>2</v>
      </c>
      <c r="AIU1675" s="1">
        <v>0</v>
      </c>
      <c r="AIV1675" s="1">
        <v>0</v>
      </c>
      <c r="AIW1675" s="1">
        <v>0</v>
      </c>
      <c r="AIX1675" s="1">
        <v>55</v>
      </c>
      <c r="AIY1675" s="1">
        <v>34</v>
      </c>
    </row>
    <row r="1676" spans="1:939" s="1" customFormat="1">
      <c r="B1676" s="1">
        <v>6</v>
      </c>
      <c r="C1676" s="1">
        <v>1</v>
      </c>
      <c r="D1676" s="1" t="s">
        <v>8515</v>
      </c>
      <c r="E1676" s="1" t="s">
        <v>9805</v>
      </c>
      <c r="O1676" s="1">
        <v>1</v>
      </c>
      <c r="P1676" s="1">
        <v>0</v>
      </c>
      <c r="Z1676" s="1">
        <v>0</v>
      </c>
      <c r="AA1676" s="1">
        <v>2</v>
      </c>
      <c r="AC1676" s="1">
        <v>0</v>
      </c>
      <c r="AE1676" s="1">
        <v>3</v>
      </c>
      <c r="AF1676" s="1">
        <v>0</v>
      </c>
      <c r="AG1676" s="1">
        <v>0</v>
      </c>
      <c r="AI1676" s="1">
        <v>126</v>
      </c>
      <c r="AJ1676" s="1">
        <v>134</v>
      </c>
      <c r="DR1676" s="1">
        <v>82</v>
      </c>
      <c r="DS1676" s="1">
        <v>70</v>
      </c>
      <c r="HA1676" s="1">
        <v>0</v>
      </c>
      <c r="HB1676" s="1">
        <v>0</v>
      </c>
      <c r="HT1676" s="1">
        <v>0</v>
      </c>
      <c r="HU1676" s="1">
        <v>0</v>
      </c>
      <c r="IP1676" s="1">
        <v>99</v>
      </c>
      <c r="IQ1676" s="1">
        <v>96</v>
      </c>
      <c r="LX1676" s="1">
        <v>66</v>
      </c>
      <c r="LY1676" s="1">
        <v>72</v>
      </c>
      <c r="PG1676" s="1">
        <v>18</v>
      </c>
      <c r="PH1676" s="1">
        <v>18</v>
      </c>
      <c r="SP1676" s="1">
        <v>97.8</v>
      </c>
      <c r="SQ1676" s="1">
        <v>97.3</v>
      </c>
      <c r="VX1676" s="1">
        <v>1</v>
      </c>
      <c r="VY1676" s="1">
        <v>1</v>
      </c>
      <c r="WQ1676" s="1">
        <v>0</v>
      </c>
      <c r="WR1676" s="1">
        <v>0</v>
      </c>
      <c r="ZY1676" s="1">
        <v>146.80000000000001</v>
      </c>
      <c r="ZZ1676" s="1">
        <v>146.80000000000001</v>
      </c>
      <c r="AAY1676" s="1">
        <v>23</v>
      </c>
      <c r="AAZ1676" s="1">
        <v>29</v>
      </c>
      <c r="ABB1676" s="1">
        <v>12.9</v>
      </c>
      <c r="ABC1676" s="1">
        <v>12.6</v>
      </c>
      <c r="ABE1676" s="1">
        <v>38</v>
      </c>
      <c r="ABF1676" s="1">
        <v>37</v>
      </c>
      <c r="ABU1676" s="1">
        <v>144</v>
      </c>
      <c r="ABV1676" s="1">
        <v>143</v>
      </c>
      <c r="ABX1676" s="1">
        <v>3.3</v>
      </c>
      <c r="ABY1676" s="1">
        <v>3.6</v>
      </c>
      <c r="ACA1676" s="1">
        <v>107</v>
      </c>
      <c r="ACB1676" s="1">
        <v>105</v>
      </c>
      <c r="ACD1676" s="1">
        <v>0.98</v>
      </c>
      <c r="ACE1676" s="1">
        <v>1.1599999999999999</v>
      </c>
      <c r="ACG1676" s="1">
        <v>113</v>
      </c>
      <c r="ACH1676" s="1">
        <v>134</v>
      </c>
      <c r="ACQ1676" s="1">
        <v>23</v>
      </c>
      <c r="ACR1676" s="1">
        <v>27</v>
      </c>
      <c r="ACT1676" s="1">
        <v>1.1000000000000001</v>
      </c>
      <c r="ACU1676" s="1">
        <v>1.3</v>
      </c>
      <c r="ACW1676" s="1">
        <v>18</v>
      </c>
      <c r="ACX1676" s="1">
        <v>15</v>
      </c>
      <c r="AGS1676" s="1">
        <v>1</v>
      </c>
      <c r="AGT1676" s="1">
        <v>0</v>
      </c>
      <c r="AGU1676" s="1">
        <v>1</v>
      </c>
      <c r="AGV1676" s="1">
        <v>0</v>
      </c>
      <c r="AGW1676" s="1">
        <v>0</v>
      </c>
      <c r="AGX1676" s="1">
        <v>0</v>
      </c>
      <c r="AGY1676" s="1">
        <v>0</v>
      </c>
      <c r="AGZ1676" s="1">
        <v>0</v>
      </c>
      <c r="AHA1676" s="1">
        <v>0</v>
      </c>
      <c r="AHB1676" s="1">
        <v>0</v>
      </c>
      <c r="AHC1676" s="1">
        <v>1</v>
      </c>
      <c r="AHD1676" s="1">
        <v>0</v>
      </c>
      <c r="AHE1676" s="1">
        <v>0</v>
      </c>
      <c r="AHF1676" s="1">
        <v>0</v>
      </c>
      <c r="AHH1676" s="1">
        <v>0</v>
      </c>
      <c r="AHI1676" s="1">
        <v>0</v>
      </c>
      <c r="AHK1676" s="1">
        <v>0</v>
      </c>
      <c r="AHL1676" s="1">
        <v>0</v>
      </c>
      <c r="AHM1676" s="1">
        <v>0</v>
      </c>
      <c r="AHN1676" s="1">
        <v>0</v>
      </c>
      <c r="AHO1676" s="1">
        <v>0</v>
      </c>
      <c r="AHP1676" s="1">
        <v>0</v>
      </c>
      <c r="AHQ1676" s="1">
        <v>0</v>
      </c>
      <c r="AHR1676" s="1">
        <v>0</v>
      </c>
      <c r="AIM1676" s="1">
        <v>0</v>
      </c>
      <c r="AIN1676" s="1">
        <v>0</v>
      </c>
      <c r="AIO1676" s="1">
        <v>0</v>
      </c>
      <c r="AIT1676" s="1">
        <v>2</v>
      </c>
      <c r="AIU1676" s="1">
        <v>0</v>
      </c>
      <c r="AIV1676" s="1">
        <v>0</v>
      </c>
      <c r="AIW1676" s="1">
        <v>0</v>
      </c>
      <c r="AIX1676" s="1">
        <v>39</v>
      </c>
      <c r="AIY1676" s="1">
        <v>50</v>
      </c>
    </row>
    <row r="1677" spans="1:939" s="1" customFormat="1">
      <c r="B1677" s="1">
        <v>7</v>
      </c>
      <c r="C1677" s="1">
        <v>0</v>
      </c>
      <c r="Z1677" s="1">
        <v>0</v>
      </c>
      <c r="AA1677" s="1">
        <v>2</v>
      </c>
      <c r="AC1677" s="1">
        <v>0</v>
      </c>
      <c r="AE1677" s="1">
        <v>0</v>
      </c>
      <c r="AG1677" s="1">
        <v>0</v>
      </c>
      <c r="AI1677" s="1">
        <v>126</v>
      </c>
      <c r="AJ1677" s="1">
        <v>114</v>
      </c>
      <c r="DR1677" s="1">
        <v>70</v>
      </c>
      <c r="DS1677" s="1">
        <v>58</v>
      </c>
      <c r="HA1677" s="1">
        <v>0</v>
      </c>
      <c r="HB1677" s="1">
        <v>0</v>
      </c>
      <c r="HT1677" s="1">
        <v>0</v>
      </c>
      <c r="HU1677" s="1">
        <v>0</v>
      </c>
      <c r="IP1677" s="1">
        <v>98</v>
      </c>
      <c r="IQ1677" s="1">
        <v>97</v>
      </c>
      <c r="LX1677" s="1">
        <v>66</v>
      </c>
      <c r="LY1677" s="1">
        <v>70</v>
      </c>
      <c r="PG1677" s="1">
        <v>16</v>
      </c>
      <c r="PH1677" s="1">
        <v>16</v>
      </c>
      <c r="SP1677" s="1">
        <v>97.3</v>
      </c>
      <c r="SQ1677" s="1">
        <v>97.5</v>
      </c>
      <c r="VX1677" s="1">
        <v>1</v>
      </c>
      <c r="VY1677" s="1">
        <v>1</v>
      </c>
      <c r="WQ1677" s="1">
        <v>0</v>
      </c>
      <c r="WR1677" s="1">
        <v>0</v>
      </c>
      <c r="ZY1677" s="1">
        <v>145.80000000000001</v>
      </c>
      <c r="ZZ1677" s="1">
        <v>146.6</v>
      </c>
      <c r="AAY1677" s="1">
        <v>25</v>
      </c>
      <c r="AAZ1677" s="1">
        <v>20</v>
      </c>
      <c r="ABB1677" s="1">
        <v>12.9</v>
      </c>
      <c r="ABC1677" s="1">
        <v>12.9</v>
      </c>
      <c r="ABE1677" s="1">
        <v>38</v>
      </c>
      <c r="ABF1677" s="1">
        <v>38</v>
      </c>
      <c r="ABU1677" s="1">
        <v>142</v>
      </c>
      <c r="ABV1677" s="1">
        <v>143</v>
      </c>
      <c r="ABX1677" s="1">
        <v>3.8</v>
      </c>
      <c r="ABY1677" s="1">
        <v>3.8</v>
      </c>
      <c r="ACA1677" s="1">
        <v>107</v>
      </c>
      <c r="ACB1677" s="1">
        <v>107</v>
      </c>
      <c r="ACD1677" s="1">
        <v>1.1399999999999999</v>
      </c>
      <c r="ACE1677" s="1">
        <v>1.1399999999999999</v>
      </c>
      <c r="ACG1677" s="1">
        <v>99</v>
      </c>
      <c r="ACH1677" s="1">
        <v>124</v>
      </c>
      <c r="ACQ1677" s="1">
        <v>32</v>
      </c>
      <c r="ACR1677" s="1">
        <v>32</v>
      </c>
      <c r="ACT1677" s="1">
        <v>1.3</v>
      </c>
      <c r="ACU1677" s="1">
        <v>1.4</v>
      </c>
      <c r="ACW1677" s="1">
        <v>15</v>
      </c>
      <c r="ACX1677" s="1">
        <v>20</v>
      </c>
      <c r="AGS1677" s="1">
        <v>1</v>
      </c>
      <c r="AGT1677" s="1">
        <v>0</v>
      </c>
      <c r="AGU1677" s="1">
        <v>1</v>
      </c>
      <c r="AGV1677" s="1">
        <v>0</v>
      </c>
      <c r="AGW1677" s="1">
        <v>0</v>
      </c>
      <c r="AGX1677" s="1">
        <v>0</v>
      </c>
      <c r="AGY1677" s="1">
        <v>0</v>
      </c>
      <c r="AGZ1677" s="1">
        <v>0</v>
      </c>
      <c r="AHA1677" s="1">
        <v>0</v>
      </c>
      <c r="AHB1677" s="1">
        <v>0</v>
      </c>
      <c r="AHC1677" s="1">
        <v>1</v>
      </c>
      <c r="AHD1677" s="1">
        <v>0</v>
      </c>
      <c r="AHE1677" s="1">
        <v>0</v>
      </c>
      <c r="AHF1677" s="1">
        <v>0</v>
      </c>
      <c r="AHH1677" s="1">
        <v>0</v>
      </c>
      <c r="AHI1677" s="1">
        <v>0</v>
      </c>
      <c r="AHK1677" s="1">
        <v>0</v>
      </c>
      <c r="AHL1677" s="1">
        <v>0</v>
      </c>
      <c r="AHM1677" s="1">
        <v>0</v>
      </c>
      <c r="AHN1677" s="1">
        <v>0</v>
      </c>
      <c r="AHO1677" s="1">
        <v>0</v>
      </c>
      <c r="AHP1677" s="1">
        <v>0</v>
      </c>
      <c r="AHQ1677" s="1">
        <v>0</v>
      </c>
      <c r="AHR1677" s="1">
        <v>0</v>
      </c>
      <c r="AIM1677" s="1">
        <v>0</v>
      </c>
      <c r="AIN1677" s="1">
        <v>0</v>
      </c>
      <c r="AIO1677" s="1">
        <v>0</v>
      </c>
      <c r="AIT1677" s="1">
        <v>2</v>
      </c>
      <c r="AIU1677" s="1">
        <v>0</v>
      </c>
      <c r="AIV1677" s="1">
        <v>0</v>
      </c>
      <c r="AIW1677" s="1">
        <v>0</v>
      </c>
      <c r="AIX1677" s="1">
        <v>48</v>
      </c>
      <c r="AIY1677" s="1">
        <v>46</v>
      </c>
    </row>
    <row r="1678" spans="1:939" s="1" customFormat="1">
      <c r="B1678" s="1">
        <v>8</v>
      </c>
      <c r="C1678" s="1">
        <v>0</v>
      </c>
      <c r="Z1678" s="1">
        <v>0</v>
      </c>
      <c r="AA1678" s="1">
        <v>2</v>
      </c>
      <c r="AB1678" s="1" t="s">
        <v>9806</v>
      </c>
      <c r="AC1678" s="1">
        <v>0</v>
      </c>
      <c r="AE1678" s="1">
        <v>0</v>
      </c>
      <c r="AG1678" s="1">
        <v>0</v>
      </c>
      <c r="AI1678" s="1">
        <v>116</v>
      </c>
      <c r="AJ1678" s="1">
        <v>112</v>
      </c>
      <c r="DR1678" s="1">
        <v>70</v>
      </c>
      <c r="DS1678" s="1">
        <v>72</v>
      </c>
      <c r="HA1678" s="1">
        <v>0</v>
      </c>
      <c r="HB1678" s="1">
        <v>0</v>
      </c>
      <c r="HT1678" s="1">
        <v>0</v>
      </c>
      <c r="HU1678" s="1">
        <v>0</v>
      </c>
      <c r="IP1678" s="1">
        <v>96</v>
      </c>
      <c r="IQ1678" s="1">
        <v>98</v>
      </c>
      <c r="LX1678" s="1">
        <v>72</v>
      </c>
      <c r="LY1678" s="1">
        <v>72</v>
      </c>
      <c r="PG1678" s="1">
        <v>16</v>
      </c>
      <c r="PH1678" s="1">
        <v>16</v>
      </c>
      <c r="SP1678" s="1">
        <v>97.1</v>
      </c>
      <c r="SQ1678" s="1">
        <v>97.1</v>
      </c>
      <c r="VX1678" s="1">
        <v>1</v>
      </c>
      <c r="VY1678" s="1">
        <v>1</v>
      </c>
      <c r="WQ1678" s="1">
        <v>0</v>
      </c>
      <c r="WR1678" s="1">
        <v>0</v>
      </c>
      <c r="ZY1678" s="1">
        <v>145.80000000000001</v>
      </c>
      <c r="ZZ1678" s="1">
        <v>145.80000000000001</v>
      </c>
      <c r="AAY1678" s="1">
        <v>24</v>
      </c>
      <c r="AAZ1678" s="1">
        <v>23</v>
      </c>
      <c r="ABB1678" s="1">
        <v>13.3</v>
      </c>
      <c r="ABC1678" s="1">
        <v>13.3</v>
      </c>
      <c r="ABE1678" s="1">
        <v>39</v>
      </c>
      <c r="ABF1678" s="1">
        <v>39</v>
      </c>
      <c r="ABU1678" s="1">
        <v>143</v>
      </c>
      <c r="ABV1678" s="1">
        <v>143</v>
      </c>
      <c r="ABX1678" s="1">
        <v>3.8</v>
      </c>
      <c r="ABY1678" s="1">
        <v>3.8</v>
      </c>
      <c r="ACA1678" s="1">
        <v>106</v>
      </c>
      <c r="ACB1678" s="1">
        <v>104</v>
      </c>
      <c r="ACD1678" s="1">
        <v>1.18</v>
      </c>
      <c r="ACE1678" s="1">
        <v>1.1499999999999999</v>
      </c>
      <c r="ACG1678" s="1">
        <v>102</v>
      </c>
      <c r="ACH1678" s="1">
        <v>129</v>
      </c>
      <c r="ACQ1678" s="1">
        <v>36</v>
      </c>
      <c r="ACR1678" s="1">
        <v>39</v>
      </c>
      <c r="ACT1678" s="1">
        <v>1.5</v>
      </c>
      <c r="ACU1678" s="1">
        <v>1.5</v>
      </c>
      <c r="ACW1678" s="1">
        <v>18</v>
      </c>
      <c r="ACX1678" s="1">
        <v>21</v>
      </c>
      <c r="AGS1678" s="1">
        <v>1</v>
      </c>
      <c r="AGT1678" s="1">
        <v>0</v>
      </c>
      <c r="AGU1678" s="1">
        <v>1</v>
      </c>
      <c r="AGV1678" s="1">
        <v>0</v>
      </c>
      <c r="AGW1678" s="1">
        <v>0</v>
      </c>
      <c r="AGX1678" s="1">
        <v>0</v>
      </c>
      <c r="AGY1678" s="1">
        <v>0</v>
      </c>
      <c r="AGZ1678" s="1">
        <v>0</v>
      </c>
      <c r="AHA1678" s="1">
        <v>0</v>
      </c>
      <c r="AHB1678" s="1">
        <v>0</v>
      </c>
      <c r="AHC1678" s="1">
        <v>1</v>
      </c>
      <c r="AHD1678" s="1">
        <v>0</v>
      </c>
      <c r="AHE1678" s="1">
        <v>0</v>
      </c>
      <c r="AHF1678" s="1">
        <v>0</v>
      </c>
      <c r="AHH1678" s="1">
        <v>0</v>
      </c>
      <c r="AHI1678" s="1">
        <v>0</v>
      </c>
      <c r="AHK1678" s="1">
        <v>0</v>
      </c>
      <c r="AHL1678" s="1">
        <v>0</v>
      </c>
      <c r="AHM1678" s="1">
        <v>0</v>
      </c>
      <c r="AHN1678" s="1">
        <v>0</v>
      </c>
      <c r="AHO1678" s="1">
        <v>0</v>
      </c>
      <c r="AHP1678" s="1">
        <v>0</v>
      </c>
      <c r="AHQ1678" s="1">
        <v>0</v>
      </c>
      <c r="AHR1678" s="1">
        <v>0</v>
      </c>
      <c r="AIM1678" s="1">
        <v>0</v>
      </c>
      <c r="AIN1678" s="1">
        <v>0</v>
      </c>
      <c r="AIO1678" s="1">
        <v>0</v>
      </c>
      <c r="AIT1678" s="1">
        <v>2</v>
      </c>
      <c r="AIU1678" s="1">
        <v>0</v>
      </c>
      <c r="AIV1678" s="1">
        <v>0</v>
      </c>
      <c r="AIW1678" s="1">
        <v>0</v>
      </c>
      <c r="AIX1678" s="1">
        <v>31</v>
      </c>
      <c r="AIY1678" s="1">
        <v>48</v>
      </c>
    </row>
    <row r="1679" spans="1:939" s="1" customFormat="1">
      <c r="B1679" s="1">
        <v>9</v>
      </c>
      <c r="C1679" s="1">
        <v>0</v>
      </c>
      <c r="Z1679" s="1">
        <v>0</v>
      </c>
      <c r="AA1679" s="1">
        <v>2</v>
      </c>
      <c r="AB1679" s="1" t="s">
        <v>9807</v>
      </c>
      <c r="AC1679" s="1">
        <v>0</v>
      </c>
      <c r="AE1679" s="1">
        <v>0</v>
      </c>
      <c r="AG1679" s="1">
        <v>0</v>
      </c>
      <c r="AI1679" s="1">
        <v>118</v>
      </c>
      <c r="AJ1679" s="1">
        <v>112</v>
      </c>
      <c r="DR1679" s="1">
        <v>58</v>
      </c>
      <c r="DS1679" s="1">
        <v>66</v>
      </c>
      <c r="HA1679" s="1">
        <v>0</v>
      </c>
      <c r="HB1679" s="1">
        <v>0</v>
      </c>
      <c r="HT1679" s="1">
        <v>0</v>
      </c>
      <c r="HU1679" s="1">
        <v>0</v>
      </c>
      <c r="IP1679" s="1">
        <v>97</v>
      </c>
      <c r="IQ1679" s="1">
        <v>97</v>
      </c>
      <c r="LX1679" s="1">
        <v>68</v>
      </c>
      <c r="LY1679" s="1">
        <v>70</v>
      </c>
      <c r="PG1679" s="1">
        <v>16</v>
      </c>
      <c r="PH1679" s="1">
        <v>16</v>
      </c>
      <c r="SP1679" s="1">
        <v>96.9</v>
      </c>
      <c r="SQ1679" s="1">
        <v>96.9</v>
      </c>
      <c r="VX1679" s="1">
        <v>1</v>
      </c>
      <c r="VY1679" s="1">
        <v>1</v>
      </c>
      <c r="WQ1679" s="1">
        <v>0</v>
      </c>
      <c r="WR1679" s="1">
        <v>0</v>
      </c>
      <c r="ZY1679" s="1">
        <v>144.6</v>
      </c>
      <c r="ZZ1679" s="1">
        <v>144.19999999999999</v>
      </c>
      <c r="AAY1679" s="1">
        <v>21</v>
      </c>
      <c r="AAZ1679" s="1">
        <v>21</v>
      </c>
      <c r="ABB1679" s="1">
        <v>13.3</v>
      </c>
      <c r="ABC1679" s="1">
        <v>12.9</v>
      </c>
      <c r="ABE1679" s="1">
        <v>39</v>
      </c>
      <c r="ABF1679" s="1">
        <v>38</v>
      </c>
      <c r="ABU1679" s="1">
        <v>141</v>
      </c>
      <c r="ABV1679" s="1">
        <v>137</v>
      </c>
      <c r="ABX1679" s="1">
        <v>4.3</v>
      </c>
      <c r="ABY1679" s="1">
        <v>4.3</v>
      </c>
      <c r="ACA1679" s="1">
        <v>105</v>
      </c>
      <c r="ACB1679" s="1">
        <v>108</v>
      </c>
      <c r="ACD1679" s="1">
        <v>1.1399999999999999</v>
      </c>
      <c r="ACE1679" s="1">
        <v>0.97</v>
      </c>
      <c r="ACG1679" s="1">
        <v>79</v>
      </c>
      <c r="ACH1679" s="1">
        <v>118</v>
      </c>
      <c r="ACQ1679" s="1">
        <v>48</v>
      </c>
      <c r="ACR1679" s="1">
        <v>51</v>
      </c>
      <c r="ACT1679" s="1">
        <v>1.7</v>
      </c>
      <c r="ACU1679" s="1">
        <v>1.7</v>
      </c>
      <c r="ACW1679" s="1">
        <v>20</v>
      </c>
      <c r="ACX1679" s="1">
        <v>14</v>
      </c>
      <c r="AGS1679" s="1">
        <v>1</v>
      </c>
      <c r="AGT1679" s="1">
        <v>0</v>
      </c>
      <c r="AGU1679" s="1">
        <v>1</v>
      </c>
      <c r="AGV1679" s="1">
        <v>0</v>
      </c>
      <c r="AGW1679" s="1">
        <v>0</v>
      </c>
      <c r="AGX1679" s="1">
        <v>0</v>
      </c>
      <c r="AGY1679" s="1">
        <v>0</v>
      </c>
      <c r="AGZ1679" s="1">
        <v>0</v>
      </c>
      <c r="AHA1679" s="1">
        <v>0</v>
      </c>
      <c r="AHB1679" s="1">
        <v>0</v>
      </c>
      <c r="AHC1679" s="1">
        <v>1</v>
      </c>
      <c r="AHD1679" s="1">
        <v>0</v>
      </c>
      <c r="AHE1679" s="1">
        <v>0</v>
      </c>
      <c r="AHF1679" s="1">
        <v>0</v>
      </c>
      <c r="AHH1679" s="1">
        <v>0</v>
      </c>
      <c r="AHI1679" s="1">
        <v>0</v>
      </c>
      <c r="AHK1679" s="1">
        <v>0</v>
      </c>
      <c r="AHL1679" s="1">
        <v>0</v>
      </c>
      <c r="AHM1679" s="1">
        <v>0</v>
      </c>
      <c r="AHN1679" s="1">
        <v>0</v>
      </c>
      <c r="AHO1679" s="1">
        <v>0</v>
      </c>
      <c r="AHP1679" s="1">
        <v>0</v>
      </c>
      <c r="AHQ1679" s="1">
        <v>0</v>
      </c>
      <c r="AHR1679" s="1">
        <v>0</v>
      </c>
      <c r="AIM1679" s="1">
        <v>0</v>
      </c>
      <c r="AIN1679" s="1">
        <v>0</v>
      </c>
      <c r="AIO1679" s="1">
        <v>0</v>
      </c>
      <c r="AIT1679" s="1">
        <v>2</v>
      </c>
      <c r="AIU1679" s="1">
        <v>0</v>
      </c>
      <c r="AIV1679" s="1">
        <v>0</v>
      </c>
      <c r="AIW1679" s="1">
        <v>0</v>
      </c>
      <c r="AIX1679" s="1">
        <v>60</v>
      </c>
      <c r="AIY1679" s="1">
        <v>65</v>
      </c>
    </row>
    <row r="1680" spans="1:939" s="1" customFormat="1">
      <c r="B1680" s="1">
        <v>10</v>
      </c>
      <c r="C1680" s="1">
        <v>0</v>
      </c>
      <c r="Z1680" s="1">
        <v>0</v>
      </c>
      <c r="AA1680" s="1">
        <v>2</v>
      </c>
      <c r="AC1680" s="1">
        <v>0</v>
      </c>
      <c r="AE1680" s="1">
        <v>0</v>
      </c>
      <c r="AG1680" s="1">
        <v>0</v>
      </c>
      <c r="AI1680" s="1">
        <v>110</v>
      </c>
      <c r="AJ1680" s="1">
        <v>112</v>
      </c>
      <c r="DR1680" s="1">
        <v>60</v>
      </c>
      <c r="DS1680" s="1">
        <v>60</v>
      </c>
      <c r="HA1680" s="1">
        <v>0</v>
      </c>
      <c r="HB1680" s="1">
        <v>0</v>
      </c>
      <c r="HT1680" s="1">
        <v>0</v>
      </c>
      <c r="HU1680" s="1">
        <v>0</v>
      </c>
      <c r="IP1680" s="1">
        <v>96</v>
      </c>
      <c r="IQ1680" s="1">
        <v>96</v>
      </c>
      <c r="LX1680" s="1">
        <v>88</v>
      </c>
      <c r="LY1680" s="1">
        <v>70</v>
      </c>
      <c r="PG1680" s="1">
        <v>18</v>
      </c>
      <c r="PH1680" s="1">
        <v>18</v>
      </c>
      <c r="SP1680" s="1">
        <v>96.2</v>
      </c>
      <c r="SQ1680" s="1">
        <v>96.9</v>
      </c>
      <c r="VX1680" s="1">
        <v>1</v>
      </c>
      <c r="VY1680" s="1">
        <v>1</v>
      </c>
      <c r="WQ1680" s="1">
        <v>0</v>
      </c>
      <c r="WR1680" s="1">
        <v>0</v>
      </c>
      <c r="ZY1680" s="1">
        <v>143.6</v>
      </c>
      <c r="ZZ1680" s="1">
        <v>144.19999999999999</v>
      </c>
      <c r="AAY1680" s="1">
        <v>21</v>
      </c>
      <c r="ABB1680" s="1">
        <v>13.6</v>
      </c>
      <c r="ABE1680" s="1">
        <v>40</v>
      </c>
      <c r="ABU1680" s="1">
        <v>140</v>
      </c>
      <c r="ABX1680" s="1">
        <v>4.0999999999999996</v>
      </c>
      <c r="ACA1680" s="1">
        <v>107</v>
      </c>
      <c r="ACD1680" s="1">
        <v>1.05</v>
      </c>
      <c r="ACG1680" s="1">
        <v>111</v>
      </c>
      <c r="ACQ1680" s="1">
        <v>54</v>
      </c>
      <c r="ACT1680" s="1">
        <v>2.1</v>
      </c>
      <c r="ACW1680" s="1">
        <v>17</v>
      </c>
      <c r="AGS1680" s="1">
        <v>1</v>
      </c>
      <c r="AGT1680" s="1">
        <v>0</v>
      </c>
      <c r="AGU1680" s="1">
        <v>1</v>
      </c>
      <c r="AGV1680" s="1">
        <v>0</v>
      </c>
      <c r="AGW1680" s="1">
        <v>0</v>
      </c>
      <c r="AGX1680" s="1">
        <v>0</v>
      </c>
      <c r="AGY1680" s="1">
        <v>0</v>
      </c>
      <c r="AGZ1680" s="1">
        <v>0</v>
      </c>
      <c r="AHA1680" s="1">
        <v>0</v>
      </c>
      <c r="AHB1680" s="1">
        <v>0</v>
      </c>
      <c r="AHC1680" s="1">
        <v>1</v>
      </c>
      <c r="AHD1680" s="1">
        <v>0</v>
      </c>
      <c r="AHE1680" s="1">
        <v>0</v>
      </c>
      <c r="AHF1680" s="1">
        <v>0</v>
      </c>
      <c r="AHH1680" s="1">
        <v>0</v>
      </c>
      <c r="AHI1680" s="1">
        <v>0</v>
      </c>
      <c r="AHK1680" s="1">
        <v>0</v>
      </c>
      <c r="AHL1680" s="1">
        <v>0</v>
      </c>
      <c r="AHM1680" s="1">
        <v>0</v>
      </c>
      <c r="AHN1680" s="1">
        <v>0</v>
      </c>
      <c r="AHO1680" s="1">
        <v>0</v>
      </c>
      <c r="AHP1680" s="1">
        <v>0</v>
      </c>
      <c r="AHQ1680" s="1">
        <v>0</v>
      </c>
      <c r="AHR1680" s="1">
        <v>0</v>
      </c>
      <c r="AIM1680" s="1">
        <v>0</v>
      </c>
      <c r="AIN1680" s="1">
        <v>0</v>
      </c>
      <c r="AIO1680" s="1">
        <v>0</v>
      </c>
      <c r="AIT1680" s="1">
        <v>2</v>
      </c>
      <c r="AIU1680" s="1">
        <v>0</v>
      </c>
      <c r="AIV1680" s="1">
        <v>0</v>
      </c>
      <c r="AIW1680" s="1">
        <v>0</v>
      </c>
      <c r="AIX1680" s="1">
        <v>35</v>
      </c>
      <c r="AIY1680" s="1">
        <v>30</v>
      </c>
    </row>
    <row r="1681" spans="1:951" s="1" customFormat="1">
      <c r="B1681" s="1">
        <v>11</v>
      </c>
      <c r="C1681" s="1">
        <v>1</v>
      </c>
      <c r="D1681" s="1" t="s">
        <v>9808</v>
      </c>
      <c r="O1681" s="1">
        <v>1</v>
      </c>
      <c r="Z1681" s="1">
        <v>0</v>
      </c>
      <c r="AA1681" s="1">
        <v>2</v>
      </c>
      <c r="AB1681" s="1" t="s">
        <v>9809</v>
      </c>
      <c r="AC1681" s="1">
        <v>1</v>
      </c>
      <c r="AD1681" s="1">
        <v>0</v>
      </c>
      <c r="AE1681" s="1">
        <v>0</v>
      </c>
      <c r="AG1681" s="1">
        <v>0</v>
      </c>
      <c r="AI1681" s="1">
        <v>120</v>
      </c>
      <c r="AJ1681" s="1">
        <v>110</v>
      </c>
      <c r="DR1681" s="1">
        <v>66</v>
      </c>
      <c r="DS1681" s="1">
        <v>60</v>
      </c>
      <c r="HA1681" s="1">
        <v>0</v>
      </c>
      <c r="HB1681" s="1">
        <v>0</v>
      </c>
      <c r="HT1681" s="1">
        <v>0</v>
      </c>
      <c r="HU1681" s="1">
        <v>0</v>
      </c>
      <c r="IP1681" s="1">
        <v>96</v>
      </c>
      <c r="IQ1681" s="1">
        <v>99</v>
      </c>
      <c r="LX1681" s="1">
        <v>64</v>
      </c>
      <c r="LY1681" s="1">
        <v>64</v>
      </c>
      <c r="PG1681" s="1">
        <v>18</v>
      </c>
      <c r="PH1681" s="1">
        <v>20</v>
      </c>
      <c r="SP1681" s="1">
        <v>97.7</v>
      </c>
      <c r="SQ1681" s="1">
        <v>97.1</v>
      </c>
      <c r="VX1681" s="1">
        <v>1</v>
      </c>
      <c r="VY1681" s="1">
        <v>1</v>
      </c>
      <c r="WQ1681" s="1">
        <v>0</v>
      </c>
      <c r="WR1681" s="1">
        <v>0</v>
      </c>
      <c r="ZY1681" s="1">
        <v>143.80000000000001</v>
      </c>
      <c r="AAY1681" s="1">
        <v>23</v>
      </c>
      <c r="ABB1681" s="1">
        <v>12.2</v>
      </c>
      <c r="ABE1681" s="1">
        <v>36</v>
      </c>
      <c r="ABU1681" s="1">
        <v>141</v>
      </c>
      <c r="ABX1681" s="1">
        <v>3.9</v>
      </c>
      <c r="ACA1681" s="1">
        <v>106</v>
      </c>
      <c r="ACD1681" s="1">
        <v>1.1200000000000001</v>
      </c>
      <c r="ACG1681" s="1">
        <v>110</v>
      </c>
      <c r="ACQ1681" s="1">
        <v>58</v>
      </c>
      <c r="ACT1681" s="1">
        <v>1.7</v>
      </c>
      <c r="ACW1681" s="1">
        <v>17</v>
      </c>
      <c r="AGS1681" s="1">
        <v>0</v>
      </c>
      <c r="AGT1681" s="1">
        <v>0</v>
      </c>
      <c r="AGU1681" s="1">
        <v>0</v>
      </c>
      <c r="AGV1681" s="1">
        <v>0</v>
      </c>
      <c r="AGW1681" s="1">
        <v>0</v>
      </c>
      <c r="AGX1681" s="1">
        <v>0</v>
      </c>
      <c r="AGY1681" s="1">
        <v>0</v>
      </c>
      <c r="AGZ1681" s="1">
        <v>0</v>
      </c>
      <c r="AHA1681" s="1">
        <v>0</v>
      </c>
      <c r="AHB1681" s="1">
        <v>0</v>
      </c>
      <c r="AHC1681" s="1">
        <v>1</v>
      </c>
      <c r="AHD1681" s="1">
        <v>0</v>
      </c>
      <c r="AHE1681" s="1">
        <v>0</v>
      </c>
      <c r="AHF1681" s="1">
        <v>0</v>
      </c>
      <c r="AHH1681" s="1">
        <v>0</v>
      </c>
      <c r="AHI1681" s="1">
        <v>0</v>
      </c>
      <c r="AHK1681" s="1">
        <v>0</v>
      </c>
      <c r="AHL1681" s="1">
        <v>0</v>
      </c>
      <c r="AHM1681" s="1">
        <v>0</v>
      </c>
      <c r="AHN1681" s="1">
        <v>0</v>
      </c>
      <c r="AHO1681" s="1">
        <v>0</v>
      </c>
      <c r="AHP1681" s="1">
        <v>0</v>
      </c>
      <c r="AHQ1681" s="1">
        <v>0</v>
      </c>
      <c r="AHR1681" s="1">
        <v>0</v>
      </c>
      <c r="AIM1681" s="1">
        <v>0</v>
      </c>
      <c r="AIN1681" s="1">
        <v>0</v>
      </c>
      <c r="AIO1681" s="1">
        <v>0</v>
      </c>
      <c r="AIT1681" s="1">
        <v>2</v>
      </c>
      <c r="AIU1681" s="1">
        <v>0</v>
      </c>
      <c r="AIV1681" s="1">
        <v>0</v>
      </c>
      <c r="AIW1681" s="1">
        <v>0</v>
      </c>
      <c r="AIX1681" s="1">
        <v>35</v>
      </c>
      <c r="AIY1681" s="1">
        <v>30</v>
      </c>
    </row>
    <row r="1682" spans="1:951" s="80" customFormat="1">
      <c r="B1682" s="80">
        <v>12</v>
      </c>
      <c r="C1682" s="80">
        <v>0</v>
      </c>
      <c r="Z1682" s="80">
        <v>0</v>
      </c>
      <c r="AA1682" s="80">
        <v>2</v>
      </c>
      <c r="AC1682" s="80">
        <v>0</v>
      </c>
      <c r="AE1682" s="80">
        <v>0</v>
      </c>
      <c r="AG1682" s="80">
        <v>0</v>
      </c>
      <c r="AI1682" s="80">
        <v>154</v>
      </c>
      <c r="DR1682" s="80">
        <v>68</v>
      </c>
      <c r="HA1682" s="80">
        <v>0</v>
      </c>
      <c r="HT1682" s="80">
        <v>0</v>
      </c>
      <c r="IP1682" s="80">
        <v>98</v>
      </c>
      <c r="LX1682" s="80">
        <v>69</v>
      </c>
      <c r="PG1682" s="80">
        <v>20</v>
      </c>
      <c r="SP1682" s="80">
        <v>97.7</v>
      </c>
      <c r="VX1682" s="80">
        <v>1</v>
      </c>
      <c r="WQ1682" s="80">
        <v>0</v>
      </c>
      <c r="ZY1682" s="80">
        <v>144.19999999999999</v>
      </c>
      <c r="AAY1682" s="80">
        <v>23</v>
      </c>
      <c r="ABU1682" s="80">
        <v>140</v>
      </c>
      <c r="ABX1682" s="80">
        <v>3.2</v>
      </c>
      <c r="ACA1682" s="80">
        <v>100</v>
      </c>
      <c r="ACD1682" s="80">
        <v>9.4</v>
      </c>
      <c r="ACG1682" s="80">
        <v>111</v>
      </c>
      <c r="ACQ1682" s="80">
        <v>60</v>
      </c>
      <c r="ACT1682" s="80">
        <v>1.47</v>
      </c>
      <c r="ACW1682" s="80">
        <v>17</v>
      </c>
      <c r="AGS1682" s="80">
        <v>0</v>
      </c>
      <c r="AGT1682" s="80">
        <v>0</v>
      </c>
      <c r="AGU1682" s="80">
        <v>0</v>
      </c>
      <c r="AGV1682" s="80">
        <v>0</v>
      </c>
      <c r="AGW1682" s="80">
        <v>0</v>
      </c>
      <c r="AGX1682" s="80">
        <v>0</v>
      </c>
      <c r="AGY1682" s="80">
        <v>0</v>
      </c>
      <c r="AGZ1682" s="80">
        <v>0</v>
      </c>
      <c r="AHA1682" s="80">
        <v>0</v>
      </c>
      <c r="AHB1682" s="80">
        <v>0</v>
      </c>
      <c r="AHC1682" s="80">
        <v>1</v>
      </c>
      <c r="AHD1682" s="80">
        <v>0</v>
      </c>
      <c r="AHE1682" s="80">
        <v>0</v>
      </c>
      <c r="AHF1682" s="80">
        <v>0</v>
      </c>
      <c r="AHH1682" s="80">
        <v>0</v>
      </c>
      <c r="AHI1682" s="80">
        <v>0</v>
      </c>
      <c r="AHK1682" s="80">
        <v>0</v>
      </c>
      <c r="AHL1682" s="80">
        <v>0</v>
      </c>
      <c r="AHM1682" s="80">
        <v>0</v>
      </c>
      <c r="AHN1682" s="80">
        <v>0</v>
      </c>
      <c r="AHO1682" s="80">
        <v>0</v>
      </c>
      <c r="AHP1682" s="80">
        <v>0</v>
      </c>
      <c r="AHQ1682" s="80">
        <v>0</v>
      </c>
      <c r="AHR1682" s="80">
        <v>0</v>
      </c>
      <c r="AIM1682" s="80">
        <v>0</v>
      </c>
      <c r="AIN1682" s="80">
        <v>0</v>
      </c>
      <c r="AIO1682" s="80">
        <v>0</v>
      </c>
      <c r="AIT1682" s="80">
        <v>1</v>
      </c>
      <c r="AIU1682" s="80">
        <v>0</v>
      </c>
      <c r="AIV1682" s="80">
        <v>0</v>
      </c>
      <c r="AIW1682" s="80">
        <v>0</v>
      </c>
      <c r="AIX1682" s="80">
        <v>25</v>
      </c>
    </row>
    <row r="1683" spans="1:951" s="1" customFormat="1">
      <c r="A1683" s="1">
        <v>350</v>
      </c>
      <c r="B1683" s="1">
        <v>1</v>
      </c>
      <c r="C1683" s="1">
        <v>0</v>
      </c>
      <c r="Z1683" s="1">
        <v>0</v>
      </c>
      <c r="AA1683" s="1">
        <v>1</v>
      </c>
      <c r="AB1683" s="1" t="s">
        <v>9810</v>
      </c>
      <c r="AC1683" s="1">
        <v>0</v>
      </c>
      <c r="AE1683" s="1">
        <v>0</v>
      </c>
      <c r="AG1683" s="1">
        <v>0</v>
      </c>
      <c r="AGS1683" s="1">
        <v>0</v>
      </c>
      <c r="AGT1683" s="1">
        <v>0</v>
      </c>
      <c r="AGU1683" s="1">
        <v>0</v>
      </c>
      <c r="AGV1683" s="1">
        <v>0</v>
      </c>
      <c r="AGW1683" s="1">
        <v>0</v>
      </c>
      <c r="AGX1683" s="1">
        <v>1</v>
      </c>
      <c r="AGY1683" s="1">
        <v>0</v>
      </c>
      <c r="AGZ1683" s="1">
        <v>0</v>
      </c>
      <c r="AHA1683" s="1">
        <v>0</v>
      </c>
      <c r="AHB1683" s="1">
        <v>0</v>
      </c>
      <c r="AHC1683" s="1">
        <v>1</v>
      </c>
      <c r="AHD1683" s="1">
        <v>0</v>
      </c>
      <c r="AHE1683" s="1">
        <v>0</v>
      </c>
      <c r="AHF1683" s="1">
        <v>0</v>
      </c>
      <c r="AHH1683" s="1">
        <v>0</v>
      </c>
      <c r="AHI1683" s="1">
        <v>1</v>
      </c>
      <c r="AHK1683" s="1">
        <v>0</v>
      </c>
      <c r="AHL1683" s="1">
        <v>0</v>
      </c>
      <c r="AHM1683" s="1">
        <v>0</v>
      </c>
      <c r="AHN1683" s="1">
        <v>0</v>
      </c>
      <c r="AHO1683" s="1">
        <v>0</v>
      </c>
      <c r="AHP1683" s="1">
        <v>0</v>
      </c>
      <c r="AHQ1683" s="1">
        <v>0</v>
      </c>
      <c r="AIM1683" s="1">
        <v>0</v>
      </c>
      <c r="AIN1683" s="1">
        <v>0</v>
      </c>
      <c r="AIO1683" s="1">
        <v>0</v>
      </c>
      <c r="AIP1683" s="1">
        <v>0</v>
      </c>
      <c r="AIQ1683" s="1">
        <v>0</v>
      </c>
      <c r="AIR1683" s="1">
        <v>0</v>
      </c>
      <c r="AIS1683" s="1">
        <v>0</v>
      </c>
      <c r="AIT1683" s="3">
        <v>0</v>
      </c>
      <c r="AIV1683" s="1">
        <v>0</v>
      </c>
      <c r="AIW1683" s="1">
        <v>0</v>
      </c>
    </row>
    <row r="1684" spans="1:951" s="1" customFormat="1">
      <c r="B1684" s="1">
        <v>2</v>
      </c>
      <c r="C1684" s="1">
        <v>0</v>
      </c>
      <c r="AGS1684" s="1">
        <v>0</v>
      </c>
      <c r="AGT1684" s="1">
        <v>0</v>
      </c>
      <c r="AGU1684" s="1">
        <v>0</v>
      </c>
      <c r="AGV1684" s="1">
        <v>0</v>
      </c>
      <c r="AGW1684" s="1">
        <v>0</v>
      </c>
      <c r="AGX1684" s="1">
        <v>1</v>
      </c>
      <c r="AGY1684" s="1">
        <v>0</v>
      </c>
      <c r="AGZ1684" s="1">
        <v>0</v>
      </c>
      <c r="AHA1684" s="1">
        <v>0</v>
      </c>
      <c r="AHB1684" s="1">
        <v>0</v>
      </c>
      <c r="AHC1684" s="1">
        <v>1</v>
      </c>
      <c r="AHD1684" s="1">
        <v>0</v>
      </c>
      <c r="AHE1684" s="1">
        <v>0</v>
      </c>
      <c r="AHF1684" s="1">
        <v>0</v>
      </c>
      <c r="AHH1684" s="1">
        <v>0</v>
      </c>
      <c r="AHI1684" s="1">
        <v>1</v>
      </c>
      <c r="AHK1684" s="1">
        <v>0</v>
      </c>
      <c r="AHL1684" s="1">
        <v>0</v>
      </c>
      <c r="AHM1684" s="1">
        <v>0</v>
      </c>
      <c r="AHN1684" s="1">
        <v>0</v>
      </c>
      <c r="AHO1684" s="1">
        <v>0</v>
      </c>
      <c r="AHP1684" s="1">
        <v>0</v>
      </c>
      <c r="AIM1684" s="1">
        <v>0</v>
      </c>
      <c r="AIN1684" s="1">
        <v>0</v>
      </c>
      <c r="AIO1684" s="1">
        <v>0</v>
      </c>
      <c r="AIP1684" s="1">
        <v>0</v>
      </c>
      <c r="AIQ1684" s="1">
        <v>0</v>
      </c>
      <c r="AIR1684" s="1">
        <v>0</v>
      </c>
      <c r="AIS1684" s="1">
        <v>0</v>
      </c>
      <c r="AIT1684" s="3">
        <v>0</v>
      </c>
      <c r="AIV1684" s="1">
        <v>0</v>
      </c>
      <c r="AIW1684" s="1">
        <v>0</v>
      </c>
    </row>
    <row r="1685" spans="1:951" s="1" customFormat="1">
      <c r="B1685" s="1">
        <v>3</v>
      </c>
      <c r="C1685" s="1">
        <v>1</v>
      </c>
      <c r="D1685" s="1" t="s">
        <v>9811</v>
      </c>
      <c r="O1685" s="1">
        <v>0</v>
      </c>
      <c r="Z1685" s="1">
        <v>0</v>
      </c>
      <c r="AA1685" s="1">
        <v>2</v>
      </c>
      <c r="AB1685" s="1" t="s">
        <v>9812</v>
      </c>
      <c r="AC1685" s="1">
        <v>0</v>
      </c>
      <c r="AE1685" s="1">
        <v>4</v>
      </c>
      <c r="AF1685" s="1">
        <v>0</v>
      </c>
      <c r="AG1685" s="1">
        <v>0</v>
      </c>
      <c r="AI1685" s="1">
        <v>138</v>
      </c>
      <c r="AJ1685" s="1">
        <v>130</v>
      </c>
      <c r="DR1685" s="1">
        <v>82</v>
      </c>
      <c r="DS1685" s="1">
        <v>90</v>
      </c>
      <c r="HA1685" s="1">
        <v>0</v>
      </c>
      <c r="HB1685" s="1">
        <v>0</v>
      </c>
      <c r="HT1685" s="1">
        <v>0</v>
      </c>
      <c r="HU1685" s="1">
        <v>0</v>
      </c>
      <c r="IP1685" s="1">
        <v>95</v>
      </c>
      <c r="IQ1685" s="1">
        <v>95</v>
      </c>
      <c r="LX1685" s="1">
        <v>88</v>
      </c>
      <c r="LY1685" s="1">
        <v>89</v>
      </c>
      <c r="PG1685" s="1">
        <v>16</v>
      </c>
      <c r="PH1685" s="1">
        <v>18</v>
      </c>
      <c r="SP1685" s="1">
        <v>97.4</v>
      </c>
      <c r="SQ1685" s="1">
        <v>98</v>
      </c>
      <c r="VX1685" s="1">
        <v>0</v>
      </c>
      <c r="VY1685" s="1">
        <v>0</v>
      </c>
      <c r="WQ1685" s="1">
        <v>0</v>
      </c>
      <c r="WR1685" s="1">
        <v>0</v>
      </c>
      <c r="ACG1685" s="1">
        <v>320</v>
      </c>
      <c r="ACH1685" s="1">
        <v>294</v>
      </c>
      <c r="ACI1685" s="1">
        <v>427</v>
      </c>
      <c r="ACJ1685" s="1">
        <v>410</v>
      </c>
      <c r="ACK1685" s="1">
        <v>272</v>
      </c>
      <c r="AGS1685" s="1">
        <v>0</v>
      </c>
      <c r="AGT1685" s="1">
        <v>0</v>
      </c>
      <c r="AGU1685" s="1">
        <v>0</v>
      </c>
      <c r="AGV1685" s="1">
        <v>0</v>
      </c>
      <c r="AGW1685" s="1">
        <v>0</v>
      </c>
      <c r="AGX1685" s="1">
        <v>1</v>
      </c>
      <c r="AGY1685" s="1">
        <v>0</v>
      </c>
      <c r="AGZ1685" s="1">
        <v>0</v>
      </c>
      <c r="AHA1685" s="1">
        <v>0</v>
      </c>
      <c r="AHB1685" s="1">
        <v>0</v>
      </c>
      <c r="AHC1685" s="1">
        <v>1</v>
      </c>
      <c r="AHD1685" s="1">
        <v>0</v>
      </c>
      <c r="AHE1685" s="1">
        <v>0</v>
      </c>
      <c r="AHF1685" s="1">
        <v>0</v>
      </c>
      <c r="AHH1685" s="1">
        <v>0</v>
      </c>
      <c r="AHI1685" s="1">
        <v>1</v>
      </c>
      <c r="AHK1685" s="1">
        <v>0</v>
      </c>
      <c r="AHL1685" s="1">
        <v>0</v>
      </c>
      <c r="AHM1685" s="1">
        <v>0</v>
      </c>
      <c r="AHN1685" s="1">
        <v>0</v>
      </c>
      <c r="AHO1685" s="1">
        <v>0</v>
      </c>
      <c r="AHP1685" s="1">
        <v>0</v>
      </c>
      <c r="AHQ1685" s="1">
        <v>0</v>
      </c>
      <c r="AHR1685" s="1">
        <v>0</v>
      </c>
      <c r="AIM1685" s="1">
        <v>0</v>
      </c>
      <c r="AIN1685" s="1">
        <v>0</v>
      </c>
      <c r="AIO1685" s="1">
        <v>0</v>
      </c>
      <c r="AIP1685" s="1">
        <v>0</v>
      </c>
      <c r="AIQ1685" s="1">
        <v>0</v>
      </c>
      <c r="AIR1685" s="1">
        <v>0</v>
      </c>
      <c r="AIS1685" s="1">
        <v>0</v>
      </c>
      <c r="AIT1685" s="3">
        <v>2</v>
      </c>
      <c r="AIV1685" s="1">
        <v>0</v>
      </c>
      <c r="AIW1685" s="1">
        <v>0</v>
      </c>
      <c r="AIX1685" s="1">
        <v>50</v>
      </c>
      <c r="AIY1685" s="1">
        <v>65</v>
      </c>
    </row>
    <row r="1686" spans="1:951" s="1" customFormat="1">
      <c r="B1686" s="1">
        <v>4</v>
      </c>
      <c r="C1686" s="1">
        <v>1</v>
      </c>
      <c r="D1686" s="1" t="s">
        <v>6842</v>
      </c>
      <c r="O1686" s="1">
        <v>0</v>
      </c>
      <c r="Z1686" s="1">
        <v>0</v>
      </c>
      <c r="AA1686" s="1">
        <v>2</v>
      </c>
      <c r="AB1686" s="1" t="s">
        <v>9813</v>
      </c>
      <c r="AC1686" s="1">
        <v>0</v>
      </c>
      <c r="AE1686" s="1">
        <v>0</v>
      </c>
      <c r="AG1686" s="1">
        <v>0</v>
      </c>
      <c r="AI1686" s="1">
        <v>124</v>
      </c>
      <c r="AJ1686" s="1">
        <v>136</v>
      </c>
      <c r="DR1686" s="1">
        <v>78</v>
      </c>
      <c r="DS1686" s="1">
        <v>88</v>
      </c>
      <c r="HA1686" s="1">
        <v>0</v>
      </c>
      <c r="HB1686" s="1">
        <v>0</v>
      </c>
      <c r="HT1686" s="1">
        <v>0</v>
      </c>
      <c r="HU1686" s="1">
        <v>0</v>
      </c>
      <c r="IP1686" s="1">
        <v>97</v>
      </c>
      <c r="IQ1686" s="1">
        <v>98</v>
      </c>
      <c r="LX1686" s="1">
        <v>87</v>
      </c>
      <c r="LY1686" s="1">
        <v>94</v>
      </c>
      <c r="PG1686" s="1">
        <v>18</v>
      </c>
      <c r="PH1686" s="1">
        <v>18</v>
      </c>
      <c r="SP1686" s="1">
        <v>98.4</v>
      </c>
      <c r="SQ1686" s="1">
        <v>97.7</v>
      </c>
      <c r="VX1686" s="1">
        <v>0</v>
      </c>
      <c r="VY1686" s="1">
        <v>0</v>
      </c>
      <c r="WQ1686" s="1">
        <v>0</v>
      </c>
      <c r="WR1686" s="1">
        <v>0</v>
      </c>
      <c r="ACG1686" s="1">
        <v>188</v>
      </c>
      <c r="ACH1686" s="1">
        <v>240</v>
      </c>
      <c r="ACI1686" s="1">
        <v>354</v>
      </c>
      <c r="ACJ1686" s="1">
        <v>368</v>
      </c>
      <c r="ACK1686" s="1">
        <v>370</v>
      </c>
      <c r="AGS1686" s="1">
        <v>0</v>
      </c>
      <c r="AGT1686" s="1">
        <v>0</v>
      </c>
      <c r="AGU1686" s="1">
        <v>0</v>
      </c>
      <c r="AGV1686" s="1">
        <v>0</v>
      </c>
      <c r="AGW1686" s="1">
        <v>0</v>
      </c>
      <c r="AGX1686" s="1">
        <v>1</v>
      </c>
      <c r="AGY1686" s="1">
        <v>0</v>
      </c>
      <c r="AGZ1686" s="1">
        <v>0</v>
      </c>
      <c r="AHA1686" s="1">
        <v>0</v>
      </c>
      <c r="AHB1686" s="1">
        <v>0</v>
      </c>
      <c r="AHC1686" s="1">
        <v>1</v>
      </c>
      <c r="AHD1686" s="1">
        <v>0</v>
      </c>
      <c r="AHE1686" s="1">
        <v>0</v>
      </c>
      <c r="AHF1686" s="1">
        <v>0</v>
      </c>
      <c r="AHH1686" s="1">
        <v>0</v>
      </c>
      <c r="AHI1686" s="1">
        <v>1</v>
      </c>
      <c r="AHK1686" s="1">
        <v>0</v>
      </c>
      <c r="AHL1686" s="1">
        <v>0</v>
      </c>
      <c r="AHM1686" s="1">
        <v>0</v>
      </c>
      <c r="AHN1686" s="1">
        <v>0</v>
      </c>
      <c r="AHO1686" s="1">
        <v>0</v>
      </c>
      <c r="AHP1686" s="1">
        <v>0</v>
      </c>
      <c r="AHQ1686" s="1">
        <v>0</v>
      </c>
      <c r="AHR1686" s="1">
        <v>0</v>
      </c>
      <c r="AIM1686" s="1">
        <v>0</v>
      </c>
      <c r="AIN1686" s="1">
        <v>0</v>
      </c>
      <c r="AIO1686" s="1">
        <v>0</v>
      </c>
      <c r="AIP1686" s="1">
        <v>1</v>
      </c>
      <c r="AIQ1686" s="1">
        <v>1</v>
      </c>
      <c r="AIR1686" s="1">
        <v>1</v>
      </c>
      <c r="AIS1686" s="1">
        <v>1</v>
      </c>
      <c r="AIT1686" s="3">
        <v>2</v>
      </c>
      <c r="AIV1686" s="1">
        <v>0</v>
      </c>
      <c r="AIW1686" s="1">
        <v>0</v>
      </c>
      <c r="AIX1686" s="1">
        <v>60</v>
      </c>
      <c r="AIY1686" s="1">
        <v>70</v>
      </c>
    </row>
    <row r="1687" spans="1:951" s="18" customFormat="1">
      <c r="B1687" s="18">
        <v>5</v>
      </c>
      <c r="C1687" s="18">
        <v>0</v>
      </c>
      <c r="Z1687" s="18">
        <v>0</v>
      </c>
      <c r="AA1687" s="18">
        <v>1</v>
      </c>
      <c r="AC1687" s="18">
        <v>0</v>
      </c>
      <c r="AE1687" s="18">
        <v>0</v>
      </c>
      <c r="AG1687" s="18">
        <v>0</v>
      </c>
      <c r="AI1687" s="18">
        <v>142</v>
      </c>
      <c r="AJ1687" s="18">
        <v>150</v>
      </c>
      <c r="DR1687" s="18">
        <v>86</v>
      </c>
      <c r="DS1687" s="18">
        <v>92</v>
      </c>
      <c r="HA1687" s="18">
        <v>0</v>
      </c>
      <c r="HB1687" s="18">
        <v>0</v>
      </c>
      <c r="HT1687" s="18">
        <v>0</v>
      </c>
      <c r="HU1687" s="18">
        <v>0</v>
      </c>
      <c r="IP1687" s="18">
        <v>96</v>
      </c>
      <c r="IQ1687" s="18">
        <v>97</v>
      </c>
      <c r="LX1687" s="18">
        <v>92</v>
      </c>
      <c r="LY1687" s="18">
        <v>92</v>
      </c>
      <c r="PG1687" s="18">
        <v>18</v>
      </c>
      <c r="PH1687" s="18">
        <v>20</v>
      </c>
      <c r="SP1687" s="18">
        <v>96.9</v>
      </c>
      <c r="SQ1687" s="18">
        <v>97.6</v>
      </c>
      <c r="VX1687" s="18">
        <v>0</v>
      </c>
      <c r="VY1687" s="18">
        <v>0</v>
      </c>
      <c r="WQ1687" s="18">
        <v>0</v>
      </c>
      <c r="WR1687" s="18">
        <v>0</v>
      </c>
      <c r="ACG1687" s="18">
        <v>346</v>
      </c>
      <c r="ACH1687" s="18">
        <v>378</v>
      </c>
      <c r="ACI1687" s="18">
        <v>288</v>
      </c>
      <c r="ACJ1687" s="18">
        <v>320</v>
      </c>
      <c r="AGS1687" s="18">
        <v>0</v>
      </c>
      <c r="AGT1687" s="18">
        <v>0</v>
      </c>
      <c r="AGU1687" s="18">
        <v>0</v>
      </c>
      <c r="AGV1687" s="18">
        <v>0</v>
      </c>
      <c r="AGW1687" s="18">
        <v>0</v>
      </c>
      <c r="AGX1687" s="18">
        <v>0</v>
      </c>
      <c r="AGY1687" s="18">
        <v>0</v>
      </c>
      <c r="AGZ1687" s="18">
        <v>0</v>
      </c>
      <c r="AHA1687" s="18">
        <v>0</v>
      </c>
      <c r="AHB1687" s="18">
        <v>0</v>
      </c>
      <c r="AHC1687" s="18">
        <v>1</v>
      </c>
      <c r="AHD1687" s="18">
        <v>0</v>
      </c>
      <c r="AHE1687" s="18">
        <v>0</v>
      </c>
      <c r="AHF1687" s="18">
        <v>0</v>
      </c>
      <c r="AHH1687" s="18">
        <v>0</v>
      </c>
      <c r="AHI1687" s="18">
        <v>1</v>
      </c>
      <c r="AHK1687" s="18">
        <v>0</v>
      </c>
      <c r="AHL1687" s="18">
        <v>0</v>
      </c>
      <c r="AHM1687" s="18">
        <v>0</v>
      </c>
      <c r="AHN1687" s="18">
        <v>0</v>
      </c>
      <c r="AHO1687" s="18">
        <v>0</v>
      </c>
      <c r="AHP1687" s="18">
        <v>0</v>
      </c>
      <c r="AHQ1687" s="18">
        <v>0</v>
      </c>
      <c r="AHR1687" s="18">
        <v>0</v>
      </c>
      <c r="AIM1687" s="18">
        <v>0</v>
      </c>
      <c r="AIN1687" s="18">
        <v>0</v>
      </c>
      <c r="AIO1687" s="18">
        <v>0</v>
      </c>
      <c r="AIT1687" s="79">
        <v>2</v>
      </c>
      <c r="AIV1687" s="18">
        <v>0</v>
      </c>
      <c r="AIW1687" s="18">
        <v>0</v>
      </c>
      <c r="AIX1687" s="18">
        <v>54</v>
      </c>
      <c r="AIY1687" s="18">
        <v>195</v>
      </c>
    </row>
    <row r="1688" spans="1:951" s="1" customFormat="1">
      <c r="A1688" s="1">
        <v>351</v>
      </c>
      <c r="B1688" s="1">
        <v>1</v>
      </c>
      <c r="C1688" s="1">
        <v>0</v>
      </c>
      <c r="Z1688" s="1">
        <v>0</v>
      </c>
      <c r="AA1688" s="1">
        <v>1</v>
      </c>
      <c r="AB1688" s="1" t="s">
        <v>8994</v>
      </c>
      <c r="AC1688" s="1">
        <v>0</v>
      </c>
      <c r="AE1688" s="1">
        <v>0</v>
      </c>
      <c r="AG1688" s="1">
        <v>0</v>
      </c>
      <c r="AGS1688" s="1">
        <v>1</v>
      </c>
      <c r="AGT1688" s="1">
        <v>0</v>
      </c>
      <c r="AGU1688" s="1">
        <v>1</v>
      </c>
      <c r="AGV1688" s="1">
        <v>0</v>
      </c>
      <c r="AGW1688" s="1">
        <v>0</v>
      </c>
      <c r="AGX1688" s="1">
        <v>0</v>
      </c>
      <c r="AGY1688" s="1">
        <v>0</v>
      </c>
      <c r="AGZ1688" s="1">
        <v>0</v>
      </c>
      <c r="AHA1688" s="1">
        <v>0</v>
      </c>
      <c r="AHB1688" s="1">
        <v>0</v>
      </c>
      <c r="AHC1688" s="1">
        <v>1</v>
      </c>
      <c r="AHD1688" s="1">
        <v>0</v>
      </c>
      <c r="AHE1688" s="1">
        <v>0</v>
      </c>
      <c r="AHF1688" s="1">
        <v>0</v>
      </c>
      <c r="AHH1688" s="1">
        <v>0</v>
      </c>
      <c r="AHI1688" s="1">
        <v>0</v>
      </c>
      <c r="AHK1688" s="1">
        <v>0</v>
      </c>
      <c r="AHL1688" s="1">
        <v>0</v>
      </c>
      <c r="AHM1688" s="1">
        <v>0</v>
      </c>
      <c r="AHN1688" s="1">
        <v>0</v>
      </c>
      <c r="AHO1688" s="1">
        <v>0</v>
      </c>
      <c r="AHP1688" s="1">
        <v>0</v>
      </c>
      <c r="AHQ1688" s="1">
        <v>0</v>
      </c>
      <c r="AHR1688" s="1">
        <v>0</v>
      </c>
      <c r="AIM1688" s="1">
        <v>0</v>
      </c>
      <c r="AIN1688" s="1">
        <v>0</v>
      </c>
      <c r="AIO1688" s="1">
        <v>0</v>
      </c>
      <c r="AIP1688" s="1">
        <v>1</v>
      </c>
      <c r="AIQ1688" s="1">
        <v>1</v>
      </c>
      <c r="AIR1688" s="1">
        <v>0</v>
      </c>
      <c r="AIS1688" s="1">
        <v>1</v>
      </c>
      <c r="AIT1688" s="1">
        <v>0</v>
      </c>
      <c r="AIU1688" s="1">
        <v>0</v>
      </c>
      <c r="AIV1688" s="1">
        <v>0</v>
      </c>
      <c r="AIW1688" s="1">
        <v>0</v>
      </c>
    </row>
    <row r="1689" spans="1:951" s="1" customFormat="1">
      <c r="B1689" s="1">
        <v>2</v>
      </c>
      <c r="C1689" s="1">
        <v>1</v>
      </c>
      <c r="D1689" s="1" t="s">
        <v>9814</v>
      </c>
      <c r="O1689" s="1">
        <v>0</v>
      </c>
      <c r="Z1689" s="1">
        <v>0</v>
      </c>
      <c r="AA1689" s="1">
        <v>2</v>
      </c>
      <c r="AB1689" s="1" t="s">
        <v>9815</v>
      </c>
      <c r="AC1689" s="1">
        <v>0</v>
      </c>
      <c r="AE1689" s="1">
        <v>0</v>
      </c>
      <c r="AG1689" s="1">
        <v>0</v>
      </c>
      <c r="AI1689" s="1">
        <v>110</v>
      </c>
      <c r="AJ1689" s="1">
        <v>108</v>
      </c>
      <c r="DR1689" s="1">
        <v>70</v>
      </c>
      <c r="DS1689" s="1">
        <v>72</v>
      </c>
      <c r="HA1689" s="1">
        <v>2</v>
      </c>
      <c r="HB1689" s="1">
        <v>2</v>
      </c>
      <c r="HT1689" s="1">
        <v>0</v>
      </c>
      <c r="HU1689" s="1">
        <v>0</v>
      </c>
      <c r="IP1689" s="1">
        <v>97</v>
      </c>
      <c r="IQ1689" s="1">
        <v>97</v>
      </c>
      <c r="LX1689" s="1">
        <v>68</v>
      </c>
      <c r="LY1689" s="1">
        <v>78</v>
      </c>
      <c r="PG1689" s="1">
        <v>16</v>
      </c>
      <c r="PH1689" s="1">
        <v>16</v>
      </c>
      <c r="SP1689" s="1">
        <v>96.9</v>
      </c>
      <c r="SQ1689" s="1">
        <v>96.6</v>
      </c>
      <c r="VX1689" s="1">
        <v>1</v>
      </c>
      <c r="VY1689" s="1">
        <v>1</v>
      </c>
      <c r="WQ1689" s="1">
        <v>0</v>
      </c>
      <c r="WR1689" s="1">
        <v>0</v>
      </c>
      <c r="ZY1689" s="1">
        <v>186.8</v>
      </c>
      <c r="ZZ1689" s="1">
        <v>187.4</v>
      </c>
      <c r="AAY1689" s="1">
        <v>31</v>
      </c>
      <c r="AAZ1689" s="1">
        <v>32</v>
      </c>
      <c r="ABB1689" s="1">
        <v>15.3</v>
      </c>
      <c r="ABC1689" s="1">
        <v>15.3</v>
      </c>
      <c r="ABE1689" s="1">
        <v>45</v>
      </c>
      <c r="ABF1689" s="1">
        <v>45</v>
      </c>
      <c r="ABU1689" s="1">
        <v>139</v>
      </c>
      <c r="ABV1689" s="1">
        <v>139</v>
      </c>
      <c r="ABX1689" s="1">
        <v>4.0999999999999996</v>
      </c>
      <c r="ABY1689" s="1">
        <v>4</v>
      </c>
      <c r="ACA1689" s="1">
        <v>97</v>
      </c>
      <c r="ACB1689" s="1">
        <v>95</v>
      </c>
      <c r="ACD1689" s="1">
        <v>0.94</v>
      </c>
      <c r="ACE1689" s="1">
        <v>1.02</v>
      </c>
      <c r="ACG1689" s="1">
        <v>147</v>
      </c>
      <c r="ACH1689" s="1">
        <v>268</v>
      </c>
      <c r="ACQ1689" s="1">
        <v>74</v>
      </c>
      <c r="ACR1689" s="1">
        <v>62</v>
      </c>
      <c r="ACT1689" s="1">
        <v>4.3</v>
      </c>
      <c r="ACU1689" s="1">
        <v>4.0999999999999996</v>
      </c>
      <c r="ACW1689" s="1">
        <v>17</v>
      </c>
      <c r="ACX1689" s="1">
        <v>17</v>
      </c>
      <c r="AGS1689" s="1">
        <v>1</v>
      </c>
      <c r="AGT1689" s="1">
        <v>0</v>
      </c>
      <c r="AGU1689" s="1">
        <v>1</v>
      </c>
      <c r="AGV1689" s="1">
        <v>0</v>
      </c>
      <c r="AGW1689" s="1">
        <v>0</v>
      </c>
      <c r="AGX1689" s="1">
        <v>0</v>
      </c>
      <c r="AGY1689" s="1">
        <v>0</v>
      </c>
      <c r="AGZ1689" s="1">
        <v>0</v>
      </c>
      <c r="AHA1689" s="1">
        <v>0</v>
      </c>
      <c r="AHB1689" s="1">
        <v>0</v>
      </c>
      <c r="AHC1689" s="1">
        <v>1</v>
      </c>
      <c r="AHD1689" s="1">
        <v>0</v>
      </c>
      <c r="AHE1689" s="1">
        <v>0</v>
      </c>
      <c r="AHF1689" s="1">
        <v>0</v>
      </c>
      <c r="AHH1689" s="1">
        <v>0</v>
      </c>
      <c r="AHI1689" s="1">
        <v>0</v>
      </c>
      <c r="AHK1689" s="1">
        <v>0</v>
      </c>
      <c r="AHL1689" s="1">
        <v>0</v>
      </c>
      <c r="AHM1689" s="1">
        <v>0</v>
      </c>
      <c r="AHN1689" s="1">
        <v>0</v>
      </c>
      <c r="AHO1689" s="1">
        <v>0</v>
      </c>
      <c r="AHP1689" s="1">
        <v>0</v>
      </c>
      <c r="AHQ1689" s="1">
        <v>0</v>
      </c>
      <c r="AHR1689" s="1">
        <v>0</v>
      </c>
      <c r="AIM1689" s="1">
        <v>0</v>
      </c>
      <c r="AIN1689" s="1">
        <v>0</v>
      </c>
      <c r="AIO1689" s="1">
        <v>0</v>
      </c>
      <c r="AIR1689" s="1">
        <v>0</v>
      </c>
      <c r="AIT1689" s="1">
        <v>0</v>
      </c>
      <c r="AIU1689" s="1">
        <v>2</v>
      </c>
      <c r="AIV1689" s="1">
        <v>0</v>
      </c>
      <c r="AIW1689" s="1">
        <v>0</v>
      </c>
      <c r="AJB1689" s="1">
        <v>50</v>
      </c>
      <c r="AJC1689" s="1">
        <v>40</v>
      </c>
    </row>
    <row r="1690" spans="1:951" s="1" customFormat="1">
      <c r="B1690" s="1">
        <v>3</v>
      </c>
      <c r="C1690" s="1">
        <v>1</v>
      </c>
      <c r="D1690" s="1" t="s">
        <v>9197</v>
      </c>
      <c r="E1690" s="1" t="s">
        <v>8515</v>
      </c>
      <c r="F1690" s="1" t="s">
        <v>9198</v>
      </c>
      <c r="G1690" s="1" t="s">
        <v>9816</v>
      </c>
      <c r="O1690" s="1">
        <v>0</v>
      </c>
      <c r="P1690" s="1">
        <v>1</v>
      </c>
      <c r="Q1690" s="1">
        <v>0</v>
      </c>
      <c r="R1690" s="1">
        <v>1</v>
      </c>
      <c r="Z1690" s="1">
        <v>0</v>
      </c>
      <c r="AA1690" s="1">
        <v>0</v>
      </c>
      <c r="AB1690" s="1" t="s">
        <v>9817</v>
      </c>
      <c r="AC1690" s="1">
        <v>0</v>
      </c>
      <c r="AE1690" s="1">
        <v>0</v>
      </c>
      <c r="AG1690" s="1">
        <v>0</v>
      </c>
      <c r="AI1690" s="1">
        <v>124</v>
      </c>
      <c r="AJ1690" s="1">
        <v>108</v>
      </c>
      <c r="DR1690" s="1">
        <v>82</v>
      </c>
      <c r="DS1690" s="1">
        <v>70</v>
      </c>
      <c r="HA1690" s="1">
        <v>2</v>
      </c>
      <c r="HB1690" s="1">
        <v>2</v>
      </c>
      <c r="HT1690" s="1">
        <v>0</v>
      </c>
      <c r="HU1690" s="1">
        <v>0</v>
      </c>
      <c r="IP1690" s="1">
        <v>96</v>
      </c>
      <c r="IQ1690" s="1">
        <v>95</v>
      </c>
      <c r="LX1690" s="1">
        <v>88</v>
      </c>
      <c r="LY1690" s="1">
        <v>72</v>
      </c>
      <c r="PG1690" s="1">
        <v>16</v>
      </c>
      <c r="PH1690" s="1">
        <v>16</v>
      </c>
      <c r="SP1690" s="1">
        <v>97.7</v>
      </c>
      <c r="SQ1690" s="1">
        <v>97.8</v>
      </c>
      <c r="VX1690" s="1">
        <v>1</v>
      </c>
      <c r="VY1690" s="1">
        <v>1</v>
      </c>
      <c r="WQ1690" s="1">
        <v>0</v>
      </c>
      <c r="WR1690" s="1">
        <v>0</v>
      </c>
      <c r="ZY1690" s="1">
        <v>189.8</v>
      </c>
      <c r="ZZ1690" s="1">
        <v>191</v>
      </c>
      <c r="AAZ1690" s="1">
        <v>33</v>
      </c>
      <c r="ABA1690" s="1">
        <v>27</v>
      </c>
      <c r="ABC1690" s="1">
        <v>14.6</v>
      </c>
      <c r="ABD1690" s="1">
        <v>14.6</v>
      </c>
      <c r="ABF1690" s="1">
        <v>43</v>
      </c>
      <c r="ABG1690" s="1">
        <v>43</v>
      </c>
      <c r="ABH1690" s="1">
        <v>1.8</v>
      </c>
      <c r="ABV1690" s="1">
        <v>133</v>
      </c>
      <c r="ABW1690" s="1">
        <v>138</v>
      </c>
      <c r="ABY1690" s="1">
        <v>5.6</v>
      </c>
      <c r="ABZ1690" s="1">
        <v>3.8</v>
      </c>
      <c r="ACB1690" s="1">
        <v>95</v>
      </c>
      <c r="ACC1690" s="1">
        <v>96</v>
      </c>
      <c r="ACE1690" s="1">
        <v>1.02</v>
      </c>
      <c r="ACF1690" s="1">
        <v>1</v>
      </c>
      <c r="ACH1690" s="1">
        <v>220</v>
      </c>
      <c r="ACI1690" s="1">
        <v>213</v>
      </c>
      <c r="ACR1690" s="1">
        <v>81</v>
      </c>
      <c r="ACS1690" s="1">
        <v>54</v>
      </c>
      <c r="ACU1690" s="1">
        <v>4.3</v>
      </c>
      <c r="ACV1690" s="1">
        <v>4.2</v>
      </c>
      <c r="ACX1690" s="1">
        <v>12</v>
      </c>
      <c r="ACY1690" s="1">
        <v>19</v>
      </c>
      <c r="AGS1690" s="1">
        <v>1</v>
      </c>
      <c r="AGT1690" s="1">
        <v>0</v>
      </c>
      <c r="AGU1690" s="1">
        <v>1</v>
      </c>
      <c r="AGV1690" s="1">
        <v>0</v>
      </c>
      <c r="AGW1690" s="1">
        <v>0</v>
      </c>
      <c r="AGX1690" s="1">
        <v>0</v>
      </c>
      <c r="AGY1690" s="1">
        <v>0</v>
      </c>
      <c r="AGZ1690" s="1">
        <v>0</v>
      </c>
      <c r="AHA1690" s="1">
        <v>0</v>
      </c>
      <c r="AHB1690" s="1">
        <v>0</v>
      </c>
      <c r="AHC1690" s="1">
        <v>1</v>
      </c>
      <c r="AHD1690" s="1">
        <v>0</v>
      </c>
      <c r="AHE1690" s="1">
        <v>0</v>
      </c>
      <c r="AHF1690" s="1">
        <v>0</v>
      </c>
      <c r="AHH1690" s="1">
        <v>0</v>
      </c>
      <c r="AHI1690" s="1">
        <v>0</v>
      </c>
      <c r="AHK1690" s="1">
        <v>0</v>
      </c>
      <c r="AHL1690" s="1">
        <v>0</v>
      </c>
      <c r="AHM1690" s="1">
        <v>0</v>
      </c>
      <c r="AHN1690" s="1">
        <v>0</v>
      </c>
      <c r="AHO1690" s="1">
        <v>0</v>
      </c>
      <c r="AHP1690" s="1">
        <v>0</v>
      </c>
      <c r="AHQ1690" s="1">
        <v>0</v>
      </c>
      <c r="AHR1690" s="1">
        <v>0</v>
      </c>
      <c r="AIM1690" s="1">
        <v>0</v>
      </c>
      <c r="AIN1690" s="1">
        <v>0</v>
      </c>
      <c r="AIO1690" s="1">
        <v>0</v>
      </c>
      <c r="AIR1690" s="1">
        <v>0</v>
      </c>
      <c r="AIT1690" s="1">
        <v>0</v>
      </c>
      <c r="AIU1690" s="1">
        <v>2</v>
      </c>
      <c r="AIV1690" s="1">
        <v>0</v>
      </c>
      <c r="AIW1690" s="1">
        <v>0</v>
      </c>
      <c r="AJB1690" s="1">
        <v>54</v>
      </c>
      <c r="AJC1690" s="1">
        <v>69</v>
      </c>
    </row>
    <row r="1691" spans="1:951" s="80" customFormat="1">
      <c r="B1691" s="80">
        <v>4</v>
      </c>
      <c r="C1691" s="80">
        <v>0</v>
      </c>
      <c r="Z1691" s="80">
        <v>1</v>
      </c>
      <c r="AA1691" s="80">
        <v>0</v>
      </c>
      <c r="AB1691" s="80" t="s">
        <v>9818</v>
      </c>
      <c r="AC1691" s="80">
        <v>0</v>
      </c>
      <c r="AE1691" s="80">
        <v>0</v>
      </c>
      <c r="AG1691" s="80">
        <v>0</v>
      </c>
      <c r="AI1691" s="80">
        <v>128</v>
      </c>
      <c r="AJ1691" s="80">
        <v>108</v>
      </c>
      <c r="DR1691" s="80">
        <v>90</v>
      </c>
      <c r="DS1691" s="80">
        <v>64</v>
      </c>
      <c r="HA1691" s="80">
        <v>2</v>
      </c>
      <c r="HB1691" s="80">
        <v>2</v>
      </c>
      <c r="HT1691" s="80">
        <v>0</v>
      </c>
      <c r="HU1691" s="80">
        <v>0</v>
      </c>
      <c r="IP1691" s="80">
        <v>95</v>
      </c>
      <c r="IQ1691" s="80">
        <v>93</v>
      </c>
      <c r="LX1691" s="80">
        <v>86</v>
      </c>
      <c r="LY1691" s="80">
        <v>76</v>
      </c>
      <c r="PG1691" s="80">
        <v>24</v>
      </c>
      <c r="PH1691" s="80">
        <v>24</v>
      </c>
      <c r="SP1691" s="80">
        <v>96</v>
      </c>
      <c r="SQ1691" s="80">
        <v>97.1</v>
      </c>
      <c r="VX1691" s="80">
        <v>1</v>
      </c>
      <c r="VY1691" s="80">
        <v>1</v>
      </c>
      <c r="WQ1691" s="80">
        <v>0</v>
      </c>
      <c r="WR1691" s="80">
        <v>0</v>
      </c>
      <c r="ZY1691" s="80">
        <v>189.4</v>
      </c>
      <c r="AAY1691" s="80">
        <v>27</v>
      </c>
      <c r="ABB1691" s="80">
        <v>14.6</v>
      </c>
      <c r="ABE1691" s="80">
        <v>43</v>
      </c>
      <c r="ABU1691" s="80">
        <v>139</v>
      </c>
      <c r="ABX1691" s="80">
        <v>3.6</v>
      </c>
      <c r="ACA1691" s="80">
        <v>97</v>
      </c>
      <c r="ACD1691" s="80">
        <v>1.1000000000000001</v>
      </c>
      <c r="ACG1691" s="80">
        <v>220</v>
      </c>
      <c r="ACQ1691" s="80">
        <v>54</v>
      </c>
      <c r="ACT1691" s="80">
        <v>4</v>
      </c>
      <c r="ACW1691" s="80">
        <v>20</v>
      </c>
      <c r="AGS1691" s="1">
        <v>1</v>
      </c>
      <c r="AGT1691" s="1">
        <v>0</v>
      </c>
      <c r="AGU1691" s="1">
        <v>1</v>
      </c>
      <c r="AGV1691" s="1">
        <v>0</v>
      </c>
      <c r="AGW1691" s="1">
        <v>0</v>
      </c>
      <c r="AGX1691" s="1">
        <v>0</v>
      </c>
      <c r="AGY1691" s="1">
        <v>0</v>
      </c>
      <c r="AGZ1691" s="1">
        <v>0</v>
      </c>
      <c r="AHA1691" s="1">
        <v>0</v>
      </c>
      <c r="AHB1691" s="1">
        <v>0</v>
      </c>
      <c r="AHC1691" s="1">
        <v>1</v>
      </c>
      <c r="AHD1691" s="1">
        <v>0</v>
      </c>
      <c r="AHE1691" s="1">
        <v>0</v>
      </c>
      <c r="AHF1691" s="1">
        <v>0</v>
      </c>
      <c r="AHG1691" s="1"/>
      <c r="AHH1691" s="1">
        <v>0</v>
      </c>
      <c r="AHI1691" s="1">
        <v>0</v>
      </c>
      <c r="AHJ1691" s="1"/>
      <c r="AHK1691" s="1">
        <v>0</v>
      </c>
      <c r="AHL1691" s="1">
        <v>0</v>
      </c>
      <c r="AHM1691" s="1">
        <v>0</v>
      </c>
      <c r="AHN1691" s="1">
        <v>0</v>
      </c>
      <c r="AHO1691" s="1">
        <v>0</v>
      </c>
      <c r="AHP1691" s="1">
        <v>0</v>
      </c>
      <c r="AHQ1691" s="1">
        <v>0</v>
      </c>
      <c r="AHR1691" s="1">
        <v>0</v>
      </c>
      <c r="AIM1691" s="1">
        <v>0</v>
      </c>
      <c r="AIN1691" s="1">
        <v>0</v>
      </c>
      <c r="AIO1691" s="1">
        <v>0</v>
      </c>
      <c r="AIP1691" s="1"/>
      <c r="AIQ1691" s="1"/>
      <c r="AIR1691" s="1">
        <v>0</v>
      </c>
      <c r="AIS1691" s="1"/>
      <c r="AIT1691" s="1">
        <v>1</v>
      </c>
      <c r="AIU1691" s="1">
        <v>1</v>
      </c>
      <c r="AIV1691" s="1">
        <v>0</v>
      </c>
      <c r="AIW1691" s="1">
        <v>0</v>
      </c>
      <c r="AIX1691" s="1">
        <v>90</v>
      </c>
      <c r="AIY1691" s="1"/>
      <c r="AJB1691" s="1">
        <v>54</v>
      </c>
      <c r="AJC1691" s="1"/>
    </row>
    <row r="1692" spans="1:951" s="14" customFormat="1">
      <c r="A1692" s="14">
        <v>352</v>
      </c>
      <c r="B1692" s="14">
        <v>1</v>
      </c>
      <c r="C1692" s="14">
        <v>0</v>
      </c>
      <c r="F1692" s="63"/>
      <c r="Z1692" s="14">
        <v>0</v>
      </c>
      <c r="AA1692" s="14">
        <v>1</v>
      </c>
      <c r="AI1692" s="14">
        <v>121</v>
      </c>
      <c r="DR1692" s="14">
        <v>67</v>
      </c>
      <c r="IP1692" s="14">
        <v>95</v>
      </c>
      <c r="LX1692" s="14">
        <v>73</v>
      </c>
      <c r="PG1692" s="14">
        <v>16</v>
      </c>
      <c r="SP1692" s="14">
        <v>98.3</v>
      </c>
      <c r="WQ1692" s="14">
        <v>0</v>
      </c>
      <c r="AAI1692" s="63"/>
      <c r="AAO1692" s="63"/>
      <c r="AAU1692" s="63"/>
      <c r="ADP1692" s="14" t="s">
        <v>5851</v>
      </c>
      <c r="AGM1692" s="63"/>
      <c r="AGS1692" s="14">
        <v>0</v>
      </c>
      <c r="AGT1692" s="14">
        <v>0</v>
      </c>
      <c r="AGU1692" s="14">
        <v>0</v>
      </c>
      <c r="AGV1692" s="14">
        <v>0</v>
      </c>
      <c r="AGW1692" s="14">
        <v>0</v>
      </c>
      <c r="AGX1692" s="14">
        <v>0</v>
      </c>
      <c r="AGY1692" s="14">
        <v>0</v>
      </c>
      <c r="AGZ1692" s="14">
        <v>2</v>
      </c>
      <c r="AHA1692" s="14">
        <v>0</v>
      </c>
      <c r="AHB1692" s="14">
        <v>0</v>
      </c>
      <c r="AHC1692" s="14">
        <v>1</v>
      </c>
      <c r="AHD1692" s="14">
        <v>0</v>
      </c>
      <c r="AHE1692" s="14">
        <v>0</v>
      </c>
      <c r="AHF1692" s="14">
        <v>0</v>
      </c>
      <c r="AHH1692" s="14">
        <v>0</v>
      </c>
      <c r="AHI1692" s="14">
        <v>1</v>
      </c>
      <c r="AHK1692" s="14">
        <v>0</v>
      </c>
      <c r="AHL1692" s="14">
        <v>0</v>
      </c>
      <c r="AHM1692" s="14">
        <v>0</v>
      </c>
      <c r="AHN1692" s="14">
        <v>0</v>
      </c>
      <c r="AHO1692" s="14">
        <v>0</v>
      </c>
      <c r="AHP1692" s="14">
        <v>0</v>
      </c>
      <c r="AHQ1692" s="14">
        <v>0</v>
      </c>
      <c r="AHR1692" s="14">
        <v>0</v>
      </c>
      <c r="AHV1692" s="63"/>
      <c r="AIB1692" s="63"/>
      <c r="AIH1692" s="63"/>
      <c r="AIM1692" s="14">
        <v>0</v>
      </c>
      <c r="AIN1692" s="14">
        <v>0</v>
      </c>
      <c r="AIO1692" s="14">
        <v>0</v>
      </c>
      <c r="AIT1692" s="60"/>
      <c r="AJB1692" s="63"/>
      <c r="AJH1692" s="63"/>
      <c r="AJN1692" s="63"/>
    </row>
    <row r="1693" spans="1:951" s="14" customFormat="1">
      <c r="B1693" s="14">
        <v>2</v>
      </c>
      <c r="C1693" s="14">
        <v>1</v>
      </c>
      <c r="D1693" s="14" t="s">
        <v>8354</v>
      </c>
      <c r="E1693" s="14" t="s">
        <v>9819</v>
      </c>
      <c r="F1693" s="63" t="s">
        <v>8267</v>
      </c>
      <c r="O1693" s="14">
        <v>0</v>
      </c>
      <c r="P1693" s="14">
        <v>0</v>
      </c>
      <c r="Q1693" s="14">
        <v>0</v>
      </c>
      <c r="Z1693" s="14">
        <v>0</v>
      </c>
      <c r="AA1693" s="14">
        <v>1</v>
      </c>
      <c r="AI1693" s="14">
        <v>143</v>
      </c>
      <c r="AL1693" s="14">
        <v>141</v>
      </c>
      <c r="AN1693" s="14">
        <v>123</v>
      </c>
      <c r="AO1693" s="14">
        <v>106</v>
      </c>
      <c r="AR1693" s="14">
        <v>134</v>
      </c>
      <c r="AT1693" s="14">
        <v>127</v>
      </c>
      <c r="DR1693" s="14">
        <v>76</v>
      </c>
      <c r="DU1693" s="14">
        <v>66</v>
      </c>
      <c r="DW1693" s="14">
        <v>63</v>
      </c>
      <c r="DX1693" s="14">
        <v>56</v>
      </c>
      <c r="EA1693" s="14">
        <v>68</v>
      </c>
      <c r="EC1693" s="14">
        <v>68</v>
      </c>
      <c r="IP1693" s="14">
        <v>94</v>
      </c>
      <c r="IQ1693" s="14">
        <v>89</v>
      </c>
      <c r="IR1693" s="14">
        <v>96</v>
      </c>
      <c r="IS1693" s="14">
        <v>98</v>
      </c>
      <c r="IT1693" s="14">
        <v>94</v>
      </c>
      <c r="IU1693" s="14">
        <v>97</v>
      </c>
      <c r="IV1693" s="14">
        <v>94</v>
      </c>
      <c r="IW1693" s="14">
        <v>96</v>
      </c>
      <c r="IX1693" s="14">
        <v>96</v>
      </c>
      <c r="IY1693" s="14">
        <v>98</v>
      </c>
      <c r="IZ1693" s="14">
        <v>96</v>
      </c>
      <c r="JA1693" s="14">
        <v>91</v>
      </c>
      <c r="JB1693" s="14">
        <v>93</v>
      </c>
      <c r="LX1693" s="14">
        <v>85</v>
      </c>
      <c r="MA1693" s="14">
        <v>70</v>
      </c>
      <c r="MC1693" s="14">
        <v>71</v>
      </c>
      <c r="MD1693" s="14">
        <v>76</v>
      </c>
      <c r="ME1693" s="14">
        <v>70</v>
      </c>
      <c r="MF1693" s="14">
        <v>70</v>
      </c>
      <c r="MG1693" s="14">
        <v>72</v>
      </c>
      <c r="MH1693" s="14">
        <v>70</v>
      </c>
      <c r="MI1693" s="14">
        <v>78</v>
      </c>
      <c r="MJ1693" s="14">
        <v>72</v>
      </c>
      <c r="PG1693" s="14">
        <v>20</v>
      </c>
      <c r="PJ1693" s="14">
        <v>18</v>
      </c>
      <c r="PL1693" s="14">
        <v>16</v>
      </c>
      <c r="PM1693" s="14">
        <v>20</v>
      </c>
      <c r="PP1693" s="14">
        <v>18</v>
      </c>
      <c r="PR1693" s="14">
        <v>20</v>
      </c>
      <c r="SP1693" s="14">
        <v>99.3</v>
      </c>
      <c r="SS1693" s="14">
        <v>98.9</v>
      </c>
      <c r="SU1693" s="14">
        <v>98.6</v>
      </c>
      <c r="SV1693" s="14">
        <v>97.8</v>
      </c>
      <c r="SY1693" s="14">
        <v>98.3</v>
      </c>
      <c r="TA1693" s="14">
        <v>100.2</v>
      </c>
      <c r="TC1693" s="14">
        <v>98.8</v>
      </c>
      <c r="WQ1693" s="14">
        <v>0</v>
      </c>
      <c r="WR1693" s="14">
        <v>0</v>
      </c>
      <c r="WS1693" s="14">
        <v>1</v>
      </c>
      <c r="WT1693" s="14">
        <v>1</v>
      </c>
      <c r="WU1693" s="14">
        <v>0</v>
      </c>
      <c r="WV1693" s="14">
        <v>0</v>
      </c>
      <c r="WW1693" s="14">
        <v>0</v>
      </c>
      <c r="WX1693" s="14">
        <v>0</v>
      </c>
      <c r="WZ1693" s="14">
        <v>0</v>
      </c>
      <c r="XB1693" s="14">
        <v>0</v>
      </c>
      <c r="AAI1693" s="63"/>
      <c r="AAO1693" s="63"/>
      <c r="AAU1693" s="63"/>
      <c r="AGM1693" s="63"/>
      <c r="AGS1693" s="14">
        <v>0</v>
      </c>
      <c r="AGT1693" s="14">
        <v>0</v>
      </c>
      <c r="AGU1693" s="14">
        <v>0</v>
      </c>
      <c r="AGV1693" s="14">
        <v>0</v>
      </c>
      <c r="AGW1693" s="14">
        <v>0</v>
      </c>
      <c r="AGX1693" s="14">
        <v>1</v>
      </c>
      <c r="AGY1693" s="14">
        <v>0</v>
      </c>
      <c r="AGZ1693" s="14">
        <v>0</v>
      </c>
      <c r="AHA1693" s="14">
        <v>0</v>
      </c>
      <c r="AHB1693" s="14">
        <v>0</v>
      </c>
      <c r="AHC1693" s="14">
        <v>1</v>
      </c>
      <c r="AHD1693" s="14">
        <v>0</v>
      </c>
      <c r="AHE1693" s="14">
        <v>0</v>
      </c>
      <c r="AHF1693" s="14">
        <v>0</v>
      </c>
      <c r="AHH1693" s="14">
        <v>0</v>
      </c>
      <c r="AHI1693" s="14">
        <v>1</v>
      </c>
      <c r="AHK1693" s="14">
        <v>0</v>
      </c>
      <c r="AHL1693" s="14">
        <v>0</v>
      </c>
      <c r="AHM1693" s="14">
        <v>0</v>
      </c>
      <c r="AHN1693" s="14">
        <v>0</v>
      </c>
      <c r="AHO1693" s="14">
        <v>0</v>
      </c>
      <c r="AHP1693" s="14">
        <v>0</v>
      </c>
      <c r="AHQ1693" s="14">
        <v>0</v>
      </c>
      <c r="AHR1693" s="14">
        <v>0</v>
      </c>
      <c r="AHV1693" s="63"/>
      <c r="AIB1693" s="63"/>
      <c r="AIH1693" s="63"/>
      <c r="AIM1693" s="14">
        <v>0</v>
      </c>
      <c r="AIN1693" s="14">
        <v>0</v>
      </c>
      <c r="AIO1693" s="14">
        <v>0</v>
      </c>
      <c r="AIT1693" s="60"/>
      <c r="AJB1693" s="63"/>
      <c r="AJH1693" s="63"/>
      <c r="AJN1693" s="63"/>
    </row>
    <row r="1694" spans="1:951" s="14" customFormat="1">
      <c r="B1694" s="14">
        <v>3</v>
      </c>
      <c r="C1694" s="14">
        <v>0</v>
      </c>
      <c r="F1694" s="63"/>
      <c r="Z1694" s="14">
        <v>0</v>
      </c>
      <c r="AA1694" s="14">
        <v>2</v>
      </c>
      <c r="AB1694" s="14" t="s">
        <v>9820</v>
      </c>
      <c r="AK1694" s="14">
        <v>131</v>
      </c>
      <c r="AM1694" s="14">
        <v>136</v>
      </c>
      <c r="AR1694" s="14">
        <v>134</v>
      </c>
      <c r="AW1694" s="14">
        <v>135</v>
      </c>
      <c r="AZ1694" s="14">
        <v>141</v>
      </c>
      <c r="BC1694" s="14">
        <v>103</v>
      </c>
      <c r="DT1694" s="14">
        <v>69</v>
      </c>
      <c r="DV1694" s="14">
        <v>70</v>
      </c>
      <c r="EA1694" s="14">
        <v>65</v>
      </c>
      <c r="EF1694" s="14">
        <v>72</v>
      </c>
      <c r="EI1694" s="14">
        <v>69</v>
      </c>
      <c r="EL1694" s="14">
        <v>55</v>
      </c>
      <c r="IP1694" s="14">
        <v>99</v>
      </c>
      <c r="IQ1694" s="14">
        <v>97</v>
      </c>
      <c r="IR1694" s="14">
        <v>95</v>
      </c>
      <c r="IS1694" s="14">
        <v>96</v>
      </c>
      <c r="IT1694" s="14">
        <v>99</v>
      </c>
      <c r="IV1694" s="14">
        <v>97</v>
      </c>
      <c r="IW1694" s="14">
        <v>96</v>
      </c>
      <c r="IX1694" s="14">
        <v>95</v>
      </c>
      <c r="IY1694" s="14">
        <v>97</v>
      </c>
      <c r="IZ1694" s="14">
        <v>94</v>
      </c>
      <c r="JB1694" s="14">
        <v>93</v>
      </c>
      <c r="JD1694" s="14">
        <v>100</v>
      </c>
      <c r="JE1694" s="14">
        <v>96</v>
      </c>
      <c r="JF1694" s="14">
        <v>95</v>
      </c>
      <c r="JG1694" s="14">
        <v>95</v>
      </c>
      <c r="JH1694" s="14">
        <v>97</v>
      </c>
      <c r="JI1694" s="14">
        <v>93</v>
      </c>
      <c r="JJ1694" s="14">
        <v>96</v>
      </c>
      <c r="LX1694" s="14">
        <v>68</v>
      </c>
      <c r="LY1694" s="14">
        <v>68</v>
      </c>
      <c r="LZ1694" s="14">
        <v>72</v>
      </c>
      <c r="MA1694" s="14">
        <v>72</v>
      </c>
      <c r="MB1694" s="14">
        <v>72</v>
      </c>
      <c r="MC1694" s="14">
        <v>74</v>
      </c>
      <c r="ME1694" s="14">
        <v>68</v>
      </c>
      <c r="MG1694" s="14">
        <v>76</v>
      </c>
      <c r="MH1694" s="14">
        <v>70</v>
      </c>
      <c r="MI1694" s="14">
        <v>80</v>
      </c>
      <c r="MK1694" s="14">
        <v>70</v>
      </c>
      <c r="ML1694" s="14">
        <v>70</v>
      </c>
      <c r="MN1694" s="14">
        <v>72</v>
      </c>
      <c r="MO1694" s="14">
        <v>74</v>
      </c>
      <c r="MP1694" s="14">
        <v>72</v>
      </c>
      <c r="MQ1694" s="14">
        <v>68</v>
      </c>
      <c r="MR1694" s="14">
        <v>73</v>
      </c>
      <c r="PI1694" s="14">
        <v>18</v>
      </c>
      <c r="PK1694" s="14">
        <v>20</v>
      </c>
      <c r="PP1694" s="14">
        <v>18</v>
      </c>
      <c r="PU1694" s="14">
        <v>20</v>
      </c>
      <c r="PX1694" s="14">
        <v>20</v>
      </c>
      <c r="SR1694" s="14">
        <v>97.3</v>
      </c>
      <c r="ST1694" s="14">
        <v>98.1</v>
      </c>
      <c r="SY1694" s="14">
        <v>97.9</v>
      </c>
      <c r="TD1694" s="14">
        <v>97.7</v>
      </c>
      <c r="TG1694" s="14">
        <v>98.4</v>
      </c>
      <c r="TJ1694" s="14">
        <v>98.5</v>
      </c>
      <c r="WS1694" s="14">
        <v>0</v>
      </c>
      <c r="WU1694" s="14">
        <v>0</v>
      </c>
      <c r="WX1694" s="14">
        <v>0</v>
      </c>
      <c r="WY1694" s="14">
        <v>0</v>
      </c>
      <c r="WZ1694" s="14">
        <v>0</v>
      </c>
      <c r="XA1694" s="14">
        <v>0</v>
      </c>
      <c r="XC1694" s="14">
        <v>0</v>
      </c>
      <c r="XE1694" s="14">
        <v>0</v>
      </c>
      <c r="XF1694" s="14">
        <v>0</v>
      </c>
      <c r="XG1694" s="14">
        <v>0</v>
      </c>
      <c r="XH1694" s="14">
        <v>0</v>
      </c>
      <c r="XK1694" s="14">
        <v>0</v>
      </c>
      <c r="AAI1694" s="63"/>
      <c r="AAO1694" s="63"/>
      <c r="AAU1694" s="63"/>
      <c r="AAY1694" s="14">
        <v>33</v>
      </c>
      <c r="AAZ1694" s="14">
        <v>30</v>
      </c>
      <c r="ABB1694" s="14">
        <v>12.8</v>
      </c>
      <c r="ABE1694" s="14">
        <v>39</v>
      </c>
      <c r="ABH1694" s="14">
        <v>2</v>
      </c>
      <c r="ABM1694" s="14">
        <v>4.17</v>
      </c>
      <c r="ABO1694" s="14">
        <v>193</v>
      </c>
      <c r="ABU1694" s="14">
        <v>137</v>
      </c>
      <c r="ABV1694" s="14">
        <v>135</v>
      </c>
      <c r="ABX1694" s="14">
        <v>4.3</v>
      </c>
      <c r="ABY1694" s="14">
        <v>4.9000000000000004</v>
      </c>
      <c r="ACA1694" s="14">
        <v>97</v>
      </c>
      <c r="ACB1694" s="14">
        <v>96</v>
      </c>
      <c r="ACD1694" s="14">
        <v>9</v>
      </c>
      <c r="ACE1694" s="14">
        <v>9</v>
      </c>
      <c r="ACG1694" s="14">
        <v>107</v>
      </c>
      <c r="ACH1694" s="14">
        <v>155</v>
      </c>
      <c r="ACQ1694" s="14">
        <v>24</v>
      </c>
      <c r="ACR1694" s="14">
        <v>33</v>
      </c>
      <c r="ACT1694" s="14">
        <v>1.07</v>
      </c>
      <c r="ACU1694" s="14">
        <v>1.02</v>
      </c>
      <c r="ACW1694" s="14">
        <v>7</v>
      </c>
      <c r="ACX1694" s="14">
        <v>9</v>
      </c>
      <c r="ADR1694" s="14">
        <v>2.2000000000000002</v>
      </c>
      <c r="AGM1694" s="63"/>
      <c r="AGS1694" s="14">
        <v>0</v>
      </c>
      <c r="AGT1694" s="14">
        <v>0</v>
      </c>
      <c r="AGU1694" s="14">
        <v>0</v>
      </c>
      <c r="AGV1694" s="14">
        <v>0</v>
      </c>
      <c r="AGW1694" s="14">
        <v>0</v>
      </c>
      <c r="AGX1694" s="14">
        <v>1</v>
      </c>
      <c r="AGY1694" s="14">
        <v>0</v>
      </c>
      <c r="AGZ1694" s="14">
        <v>6</v>
      </c>
      <c r="AHA1694" s="14">
        <v>0</v>
      </c>
      <c r="AHB1694" s="14">
        <v>0</v>
      </c>
      <c r="AHC1694" s="14">
        <v>2</v>
      </c>
      <c r="AHD1694" s="14">
        <v>0</v>
      </c>
      <c r="AHE1694" s="14">
        <v>0</v>
      </c>
      <c r="AHF1694" s="14">
        <v>0</v>
      </c>
      <c r="AHH1694" s="14">
        <v>0</v>
      </c>
      <c r="AHI1694" s="14">
        <v>1</v>
      </c>
      <c r="AHK1694" s="14">
        <v>0</v>
      </c>
      <c r="AHL1694" s="14">
        <v>0</v>
      </c>
      <c r="AHM1694" s="14">
        <v>0</v>
      </c>
      <c r="AHN1694" s="14">
        <v>0</v>
      </c>
      <c r="AHO1694" s="14">
        <v>0</v>
      </c>
      <c r="AHP1694" s="14">
        <v>0</v>
      </c>
      <c r="AHQ1694" s="14">
        <v>0</v>
      </c>
      <c r="AHR1694" s="14">
        <v>0</v>
      </c>
      <c r="AHV1694" s="63"/>
      <c r="AIB1694" s="63"/>
      <c r="AIH1694" s="63"/>
      <c r="AIM1694" s="14">
        <v>1</v>
      </c>
      <c r="AIN1694" s="14">
        <v>0</v>
      </c>
      <c r="AIO1694" s="14">
        <v>0</v>
      </c>
      <c r="AIT1694" s="60"/>
      <c r="AJB1694" s="63"/>
      <c r="AJH1694" s="63"/>
      <c r="AJN1694" s="63"/>
    </row>
    <row r="1695" spans="1:951" s="31" customFormat="1">
      <c r="B1695" s="31">
        <v>4</v>
      </c>
      <c r="C1695" s="31">
        <v>0</v>
      </c>
      <c r="F1695" s="82"/>
      <c r="G1695" s="83"/>
      <c r="Z1695" s="31">
        <v>0</v>
      </c>
      <c r="AA1695" s="31">
        <v>2</v>
      </c>
      <c r="AB1695" s="83" t="s">
        <v>9821</v>
      </c>
      <c r="AM1695" s="31">
        <v>113</v>
      </c>
      <c r="AN1695" s="31">
        <v>108</v>
      </c>
      <c r="DV1695" s="31">
        <v>57</v>
      </c>
      <c r="DW1695" s="31">
        <v>62</v>
      </c>
      <c r="IP1695" s="31">
        <v>95</v>
      </c>
      <c r="IR1695" s="31">
        <v>94</v>
      </c>
      <c r="IS1695" s="31">
        <v>94</v>
      </c>
      <c r="IT1695" s="31">
        <v>96</v>
      </c>
      <c r="IU1695" s="31">
        <v>97</v>
      </c>
      <c r="LX1695" s="31">
        <v>72</v>
      </c>
      <c r="LY1695" s="31">
        <v>72</v>
      </c>
      <c r="LZ1695" s="31">
        <v>68</v>
      </c>
      <c r="MA1695" s="31">
        <v>72</v>
      </c>
      <c r="MB1695" s="31">
        <v>66</v>
      </c>
      <c r="MC1695" s="31">
        <v>69</v>
      </c>
      <c r="PK1695" s="31">
        <v>18</v>
      </c>
      <c r="PL1695" s="31">
        <v>18</v>
      </c>
      <c r="ST1695" s="31">
        <v>97.9</v>
      </c>
      <c r="SU1695" s="31">
        <v>97.6</v>
      </c>
      <c r="WU1695" s="31">
        <v>0</v>
      </c>
      <c r="WV1695" s="31">
        <v>0</v>
      </c>
      <c r="AAI1695" s="82"/>
      <c r="AAJ1695" s="83"/>
      <c r="AAO1695" s="82"/>
      <c r="AAP1695" s="83"/>
      <c r="AAU1695" s="82"/>
      <c r="AAV1695" s="83"/>
      <c r="AAY1695" s="31">
        <v>29</v>
      </c>
      <c r="ABB1695" s="31">
        <v>11.9</v>
      </c>
      <c r="ABE1695" s="31">
        <v>36.1</v>
      </c>
      <c r="ABH1695" s="31">
        <v>2</v>
      </c>
      <c r="ABM1695" s="31">
        <v>4.5</v>
      </c>
      <c r="ABO1695" s="31">
        <v>188</v>
      </c>
      <c r="ABU1695" s="31">
        <v>135</v>
      </c>
      <c r="ABX1695" s="31">
        <v>4.5</v>
      </c>
      <c r="ACA1695" s="31">
        <v>95</v>
      </c>
      <c r="ACD1695" s="31">
        <v>9.1999999999999993</v>
      </c>
      <c r="ACG1695" s="31">
        <v>115</v>
      </c>
      <c r="ACQ1695" s="31">
        <v>25</v>
      </c>
      <c r="ACT1695" s="31">
        <v>0.83</v>
      </c>
      <c r="ACW1695" s="31">
        <v>11</v>
      </c>
      <c r="ADR1695" s="31">
        <v>2.2000000000000002</v>
      </c>
      <c r="AGM1695" s="82"/>
      <c r="AGN1695" s="83"/>
      <c r="AGS1695" s="31">
        <v>0</v>
      </c>
      <c r="AGT1695" s="31">
        <v>0</v>
      </c>
      <c r="AGU1695" s="31">
        <v>0</v>
      </c>
      <c r="AGV1695" s="31">
        <v>0</v>
      </c>
      <c r="AGW1695" s="31">
        <v>0</v>
      </c>
      <c r="AGX1695" s="31">
        <v>1</v>
      </c>
      <c r="AGY1695" s="31">
        <v>0</v>
      </c>
      <c r="AGZ1695" s="31">
        <v>4</v>
      </c>
      <c r="AHA1695" s="31">
        <v>0</v>
      </c>
      <c r="AHB1695" s="31">
        <v>0</v>
      </c>
      <c r="AHC1695" s="31">
        <v>1</v>
      </c>
      <c r="AHD1695" s="31">
        <v>0</v>
      </c>
      <c r="AHE1695" s="31">
        <v>0</v>
      </c>
      <c r="AHF1695" s="31">
        <v>0</v>
      </c>
      <c r="AHH1695" s="31">
        <v>0</v>
      </c>
      <c r="AHI1695" s="31">
        <v>1</v>
      </c>
      <c r="AHK1695" s="31">
        <v>0</v>
      </c>
      <c r="AHL1695" s="31">
        <v>0</v>
      </c>
      <c r="AHM1695" s="31">
        <v>0</v>
      </c>
      <c r="AHN1695" s="31">
        <v>0</v>
      </c>
      <c r="AHO1695" s="31">
        <v>0</v>
      </c>
      <c r="AHP1695" s="31">
        <v>0</v>
      </c>
      <c r="AHQ1695" s="31">
        <v>0</v>
      </c>
      <c r="AHR1695" s="31">
        <v>0</v>
      </c>
      <c r="AHV1695" s="82"/>
      <c r="AHW1695" s="83"/>
      <c r="AIB1695" s="82"/>
      <c r="AIC1695" s="83"/>
      <c r="AIH1695" s="82"/>
      <c r="AII1695" s="83"/>
      <c r="AIM1695" s="31">
        <v>0</v>
      </c>
      <c r="AIN1695" s="31">
        <v>0</v>
      </c>
      <c r="AIO1695" s="31">
        <v>0</v>
      </c>
      <c r="AIT1695" s="84"/>
      <c r="AIU1695" s="83"/>
      <c r="AJB1695" s="82"/>
      <c r="AJC1695" s="83"/>
      <c r="AJH1695" s="82"/>
      <c r="AJI1695" s="83"/>
      <c r="AJN1695" s="82"/>
      <c r="AJO1695" s="83"/>
    </row>
    <row r="1696" spans="1:951" s="1" customFormat="1">
      <c r="A1696" s="1">
        <v>353</v>
      </c>
      <c r="B1696" s="1">
        <v>1</v>
      </c>
      <c r="C1696" s="1">
        <v>0</v>
      </c>
      <c r="Z1696" s="1">
        <v>0</v>
      </c>
      <c r="AA1696" s="1">
        <v>1</v>
      </c>
      <c r="AC1696" s="1">
        <v>0</v>
      </c>
      <c r="AE1696" s="1">
        <v>0</v>
      </c>
      <c r="AG1696" s="1">
        <v>0</v>
      </c>
      <c r="AI1696" s="1">
        <v>148</v>
      </c>
      <c r="AJ1696" s="1">
        <v>146</v>
      </c>
      <c r="DR1696" s="1">
        <v>65</v>
      </c>
      <c r="DS1696" s="1">
        <v>70</v>
      </c>
      <c r="HA1696" s="1">
        <v>0</v>
      </c>
      <c r="HB1696" s="1">
        <v>0</v>
      </c>
      <c r="HT1696" s="1">
        <v>1</v>
      </c>
      <c r="HU1696" s="1">
        <v>1</v>
      </c>
      <c r="IP1696" s="1">
        <v>96</v>
      </c>
      <c r="IQ1696" s="1">
        <v>96</v>
      </c>
      <c r="LX1696" s="1">
        <v>82</v>
      </c>
      <c r="LY1696" s="1">
        <v>80</v>
      </c>
      <c r="PG1696" s="1">
        <v>16</v>
      </c>
      <c r="PH1696" s="1">
        <v>16</v>
      </c>
      <c r="SP1696" s="1">
        <v>98.4</v>
      </c>
      <c r="SQ1696" s="1">
        <v>98</v>
      </c>
      <c r="VX1696" s="1">
        <v>1</v>
      </c>
      <c r="VY1696" s="1">
        <v>1</v>
      </c>
      <c r="WQ1696" s="1">
        <v>0</v>
      </c>
      <c r="WR1696" s="1">
        <v>0</v>
      </c>
      <c r="ACG1696" s="1">
        <v>84</v>
      </c>
      <c r="AGS1696" s="1">
        <v>0</v>
      </c>
      <c r="AGT1696" s="1">
        <v>0</v>
      </c>
      <c r="AGU1696" s="1">
        <v>0</v>
      </c>
      <c r="AGV1696" s="1">
        <v>0</v>
      </c>
      <c r="AGW1696" s="1">
        <v>0</v>
      </c>
      <c r="AGX1696" s="1">
        <v>0</v>
      </c>
      <c r="AGY1696" s="1">
        <v>0</v>
      </c>
      <c r="AGZ1696" s="1">
        <v>0</v>
      </c>
      <c r="AHA1696" s="1">
        <v>0</v>
      </c>
      <c r="AHB1696" s="1">
        <v>0</v>
      </c>
      <c r="AHC1696" s="1">
        <v>1</v>
      </c>
      <c r="AHD1696" s="1">
        <v>0</v>
      </c>
      <c r="AHE1696" s="1">
        <v>0</v>
      </c>
      <c r="AHF1696" s="1">
        <v>0</v>
      </c>
      <c r="AHH1696" s="1">
        <v>0</v>
      </c>
      <c r="AHI1696" s="1">
        <v>0</v>
      </c>
      <c r="AHK1696" s="1">
        <v>0</v>
      </c>
      <c r="AHL1696" s="1">
        <v>0</v>
      </c>
      <c r="AHM1696" s="1">
        <v>0</v>
      </c>
      <c r="AHN1696" s="1">
        <v>0</v>
      </c>
      <c r="AHO1696" s="1">
        <v>0</v>
      </c>
      <c r="AHP1696" s="1">
        <v>0</v>
      </c>
      <c r="AHQ1696" s="1">
        <v>0</v>
      </c>
      <c r="AHR1696" s="1">
        <v>0</v>
      </c>
      <c r="AIM1696" s="1">
        <v>0</v>
      </c>
      <c r="AIN1696" s="1">
        <v>0</v>
      </c>
      <c r="AIO1696" s="1">
        <v>0</v>
      </c>
      <c r="AIP1696" s="1">
        <v>1</v>
      </c>
      <c r="AIQ1696" s="1">
        <v>1</v>
      </c>
      <c r="AIR1696" s="1">
        <v>1</v>
      </c>
      <c r="AIS1696" s="1">
        <v>1</v>
      </c>
      <c r="AIT1696" s="3">
        <v>0</v>
      </c>
      <c r="AIU1696" s="1">
        <v>1</v>
      </c>
      <c r="AIV1696" s="1">
        <v>0</v>
      </c>
      <c r="AIW1696" s="1">
        <v>0</v>
      </c>
      <c r="AJB1696" s="1">
        <v>102</v>
      </c>
    </row>
    <row r="1697" spans="1:939" s="18" customFormat="1">
      <c r="B1697" s="18">
        <v>2</v>
      </c>
      <c r="C1697" s="18">
        <v>0</v>
      </c>
      <c r="Z1697" s="18">
        <v>0</v>
      </c>
      <c r="AA1697" s="18">
        <v>2</v>
      </c>
      <c r="AC1697" s="18">
        <v>0</v>
      </c>
      <c r="AE1697" s="18">
        <v>0</v>
      </c>
      <c r="AG1697" s="18">
        <v>0</v>
      </c>
      <c r="AI1697" s="18">
        <v>164</v>
      </c>
      <c r="DR1697" s="18">
        <v>72</v>
      </c>
      <c r="HA1697" s="18">
        <v>0</v>
      </c>
      <c r="HT1697" s="18">
        <v>1</v>
      </c>
      <c r="IP1697" s="18">
        <v>97</v>
      </c>
      <c r="LX1697" s="18">
        <v>66</v>
      </c>
      <c r="PG1697" s="18">
        <v>16</v>
      </c>
      <c r="SP1697" s="18">
        <v>98.4</v>
      </c>
      <c r="VX1697" s="18">
        <v>1</v>
      </c>
      <c r="WQ1697" s="18">
        <v>0</v>
      </c>
      <c r="ACG1697" s="18">
        <v>98</v>
      </c>
      <c r="AGS1697" s="18">
        <v>0</v>
      </c>
      <c r="AGT1697" s="18">
        <v>0</v>
      </c>
      <c r="AGU1697" s="18">
        <v>0</v>
      </c>
      <c r="AGV1697" s="18">
        <v>0</v>
      </c>
      <c r="AGW1697" s="18">
        <v>0</v>
      </c>
      <c r="AGX1697" s="18">
        <v>0</v>
      </c>
      <c r="AGY1697" s="18">
        <v>0</v>
      </c>
      <c r="AGZ1697" s="18">
        <v>0</v>
      </c>
      <c r="AHA1697" s="18">
        <v>0</v>
      </c>
      <c r="AHB1697" s="18">
        <v>0</v>
      </c>
      <c r="AHC1697" s="18">
        <v>1</v>
      </c>
      <c r="AHD1697" s="18">
        <v>0</v>
      </c>
      <c r="AHE1697" s="18">
        <v>0</v>
      </c>
      <c r="AHF1697" s="18">
        <v>0</v>
      </c>
      <c r="AHH1697" s="18">
        <v>0</v>
      </c>
      <c r="AHI1697" s="18">
        <v>0</v>
      </c>
      <c r="AHK1697" s="18">
        <v>0</v>
      </c>
      <c r="AHL1697" s="18">
        <v>0</v>
      </c>
      <c r="AHM1697" s="18">
        <v>0</v>
      </c>
      <c r="AHN1697" s="18">
        <v>0</v>
      </c>
      <c r="AHO1697" s="18">
        <v>0</v>
      </c>
      <c r="AHP1697" s="18">
        <v>0</v>
      </c>
      <c r="AHQ1697" s="18">
        <v>0</v>
      </c>
      <c r="AHR1697" s="18">
        <v>0</v>
      </c>
      <c r="AIM1697" s="18">
        <v>0</v>
      </c>
      <c r="AIN1697" s="18">
        <v>0</v>
      </c>
      <c r="AIO1697" s="18">
        <v>0</v>
      </c>
      <c r="AIT1697" s="79">
        <v>0</v>
      </c>
      <c r="AIU1697" s="18">
        <v>1</v>
      </c>
      <c r="AIV1697" s="18">
        <v>0</v>
      </c>
      <c r="AIW1697" s="18">
        <v>0</v>
      </c>
      <c r="AJB1697" s="18">
        <v>40</v>
      </c>
    </row>
    <row r="1698" spans="1:939" s="1" customFormat="1">
      <c r="A1698" s="1">
        <v>354</v>
      </c>
      <c r="B1698" s="1">
        <v>1</v>
      </c>
      <c r="C1698" s="1">
        <v>0</v>
      </c>
      <c r="Z1698" s="1">
        <v>0</v>
      </c>
      <c r="AA1698" s="1">
        <v>2</v>
      </c>
      <c r="AB1698" s="1" t="s">
        <v>9822</v>
      </c>
      <c r="AC1698" s="1">
        <v>0</v>
      </c>
      <c r="AE1698" s="1">
        <v>0</v>
      </c>
      <c r="AG1698" s="1">
        <v>0</v>
      </c>
      <c r="AI1698" s="1">
        <v>122</v>
      </c>
      <c r="DR1698" s="1">
        <v>70</v>
      </c>
      <c r="HA1698" s="1">
        <v>0</v>
      </c>
      <c r="HT1698" s="1">
        <v>1</v>
      </c>
      <c r="IP1698" s="1">
        <v>96</v>
      </c>
      <c r="LX1698" s="1">
        <v>64</v>
      </c>
      <c r="PG1698" s="1">
        <v>14</v>
      </c>
      <c r="SP1698" s="1">
        <v>97.5</v>
      </c>
      <c r="VX1698" s="1">
        <v>1</v>
      </c>
      <c r="WQ1698" s="1">
        <v>0</v>
      </c>
      <c r="ACG1698" s="1">
        <v>106</v>
      </c>
      <c r="AGS1698" s="1">
        <v>0</v>
      </c>
      <c r="AGT1698" s="1">
        <v>0</v>
      </c>
      <c r="AGU1698" s="1">
        <v>0</v>
      </c>
      <c r="AGV1698" s="1">
        <v>0</v>
      </c>
      <c r="AGW1698" s="1">
        <v>0</v>
      </c>
      <c r="AGX1698" s="1">
        <v>0</v>
      </c>
      <c r="AGY1698" s="1">
        <v>0</v>
      </c>
      <c r="AGZ1698" s="1">
        <v>0</v>
      </c>
      <c r="AHA1698" s="1">
        <v>0</v>
      </c>
      <c r="AHB1698" s="1">
        <v>0</v>
      </c>
      <c r="AHC1698" s="1">
        <v>1</v>
      </c>
      <c r="AHD1698" s="1">
        <v>0</v>
      </c>
      <c r="AHE1698" s="1">
        <v>0</v>
      </c>
      <c r="AHF1698" s="1">
        <v>0</v>
      </c>
      <c r="AHH1698" s="1">
        <v>0</v>
      </c>
      <c r="AHI1698" s="1">
        <v>0</v>
      </c>
      <c r="AHK1698" s="1">
        <v>0</v>
      </c>
      <c r="AHL1698" s="1">
        <v>0</v>
      </c>
      <c r="AHM1698" s="1">
        <v>0</v>
      </c>
      <c r="AHN1698" s="1">
        <v>0</v>
      </c>
      <c r="AHO1698" s="1">
        <v>0</v>
      </c>
      <c r="AHP1698" s="1">
        <v>0</v>
      </c>
      <c r="AHQ1698" s="1">
        <v>0</v>
      </c>
      <c r="AHR1698" s="1">
        <v>1</v>
      </c>
      <c r="AIM1698" s="1">
        <v>0</v>
      </c>
      <c r="AIN1698" s="1">
        <v>0</v>
      </c>
      <c r="AIO1698" s="1">
        <v>0</v>
      </c>
      <c r="AIP1698" s="1">
        <v>1</v>
      </c>
      <c r="AIQ1698" s="1">
        <v>1</v>
      </c>
      <c r="AIR1698" s="1">
        <v>1</v>
      </c>
      <c r="AIS1698" s="1">
        <v>1</v>
      </c>
      <c r="AIT1698" s="3">
        <v>1</v>
      </c>
      <c r="AIU1698" s="1">
        <v>0</v>
      </c>
      <c r="AIV1698" s="1">
        <v>0</v>
      </c>
      <c r="AIW1698" s="1">
        <v>0</v>
      </c>
      <c r="AIX1698" s="1">
        <v>70</v>
      </c>
    </row>
    <row r="1699" spans="1:939" s="1" customFormat="1">
      <c r="B1699" s="1">
        <v>2</v>
      </c>
      <c r="C1699" s="1">
        <v>0</v>
      </c>
      <c r="Z1699" s="1">
        <v>0</v>
      </c>
      <c r="AA1699" s="1">
        <v>2</v>
      </c>
      <c r="AB1699" s="1" t="s">
        <v>9823</v>
      </c>
      <c r="AC1699" s="1">
        <v>0</v>
      </c>
      <c r="AE1699" s="1">
        <v>4</v>
      </c>
      <c r="AF1699" s="1">
        <v>0</v>
      </c>
      <c r="AG1699" s="1">
        <v>0</v>
      </c>
      <c r="AI1699" s="1">
        <v>132</v>
      </c>
      <c r="DR1699" s="1">
        <v>76</v>
      </c>
      <c r="HA1699" s="1">
        <v>2</v>
      </c>
      <c r="HT1699" s="1">
        <v>1</v>
      </c>
      <c r="IP1699" s="1">
        <v>97</v>
      </c>
      <c r="LX1699" s="1">
        <v>66</v>
      </c>
      <c r="PG1699" s="1">
        <v>16</v>
      </c>
      <c r="SP1699" s="1">
        <v>98</v>
      </c>
      <c r="VX1699" s="1">
        <v>1</v>
      </c>
      <c r="WQ1699" s="1">
        <v>0</v>
      </c>
      <c r="AGS1699" s="1">
        <v>1</v>
      </c>
      <c r="AGT1699" s="1">
        <v>0</v>
      </c>
      <c r="AGU1699" s="1">
        <v>0</v>
      </c>
      <c r="AGV1699" s="1">
        <v>1</v>
      </c>
      <c r="AGW1699" s="1">
        <v>0</v>
      </c>
      <c r="AGX1699" s="1">
        <v>0</v>
      </c>
      <c r="AGY1699" s="1">
        <v>0</v>
      </c>
      <c r="AGZ1699" s="1">
        <v>0</v>
      </c>
      <c r="AHA1699" s="1">
        <v>0</v>
      </c>
      <c r="AHB1699" s="1">
        <v>0</v>
      </c>
      <c r="AHC1699" s="1">
        <v>1</v>
      </c>
      <c r="AHD1699" s="1">
        <v>0</v>
      </c>
      <c r="AHE1699" s="1">
        <v>0</v>
      </c>
      <c r="AHF1699" s="1">
        <v>0</v>
      </c>
      <c r="AHH1699" s="1">
        <v>0</v>
      </c>
      <c r="AHI1699" s="1">
        <v>0</v>
      </c>
      <c r="AHK1699" s="1">
        <v>0</v>
      </c>
      <c r="AHL1699" s="1">
        <v>0</v>
      </c>
      <c r="AHM1699" s="1">
        <v>0</v>
      </c>
      <c r="AHN1699" s="1">
        <v>0</v>
      </c>
      <c r="AHO1699" s="1">
        <v>0</v>
      </c>
      <c r="AHP1699" s="1">
        <v>0</v>
      </c>
      <c r="AHQ1699" s="1">
        <v>0</v>
      </c>
      <c r="AHR1699" s="1">
        <v>3</v>
      </c>
      <c r="AIM1699" s="1">
        <v>0</v>
      </c>
      <c r="AIN1699" s="1">
        <v>0</v>
      </c>
      <c r="AIO1699" s="1">
        <v>0</v>
      </c>
      <c r="AIT1699" s="3">
        <v>0</v>
      </c>
      <c r="AIU1699" s="1">
        <v>1</v>
      </c>
      <c r="AIV1699" s="1">
        <v>0</v>
      </c>
      <c r="AIW1699" s="1">
        <v>0</v>
      </c>
      <c r="AJB1699" s="1">
        <v>50</v>
      </c>
    </row>
    <row r="1700" spans="1:939" s="1" customFormat="1">
      <c r="B1700" s="1">
        <v>3</v>
      </c>
      <c r="C1700" s="1">
        <v>1</v>
      </c>
      <c r="D1700" s="1" t="s">
        <v>3377</v>
      </c>
      <c r="E1700" s="1" t="s">
        <v>9824</v>
      </c>
      <c r="O1700" s="1">
        <v>1</v>
      </c>
      <c r="P1700" s="1">
        <v>0</v>
      </c>
      <c r="Z1700" s="1">
        <v>0</v>
      </c>
      <c r="AA1700" s="1">
        <v>2</v>
      </c>
      <c r="AC1700" s="1">
        <v>0</v>
      </c>
      <c r="AE1700" s="1">
        <v>1</v>
      </c>
      <c r="AF1700" s="1">
        <v>0</v>
      </c>
      <c r="AG1700" s="1">
        <v>0</v>
      </c>
      <c r="AI1700" s="1">
        <v>140</v>
      </c>
      <c r="AJ1700" s="1">
        <v>134</v>
      </c>
      <c r="DR1700" s="1">
        <v>84</v>
      </c>
      <c r="DS1700" s="1">
        <v>64</v>
      </c>
      <c r="HA1700" s="1">
        <v>2</v>
      </c>
      <c r="HB1700" s="1">
        <v>2</v>
      </c>
      <c r="HT1700" s="1">
        <v>1</v>
      </c>
      <c r="HU1700" s="1">
        <v>1</v>
      </c>
      <c r="IP1700" s="1">
        <v>98</v>
      </c>
      <c r="IQ1700" s="1">
        <v>97</v>
      </c>
      <c r="LX1700" s="1">
        <v>66</v>
      </c>
      <c r="LY1700" s="1">
        <v>60</v>
      </c>
      <c r="PG1700" s="1">
        <v>16</v>
      </c>
      <c r="PH1700" s="1">
        <v>16</v>
      </c>
      <c r="SP1700" s="1">
        <v>98.2</v>
      </c>
      <c r="SQ1700" s="1">
        <v>97.5</v>
      </c>
      <c r="VX1700" s="1">
        <v>1</v>
      </c>
      <c r="VY1700" s="1">
        <v>1</v>
      </c>
      <c r="WQ1700" s="1">
        <v>0</v>
      </c>
      <c r="WR1700" s="1">
        <v>0</v>
      </c>
      <c r="ZY1700" s="1">
        <v>165.4</v>
      </c>
      <c r="ZZ1700" s="1">
        <v>161.6</v>
      </c>
      <c r="AGS1700" s="1">
        <v>0</v>
      </c>
      <c r="AGT1700" s="1">
        <v>0</v>
      </c>
      <c r="AGU1700" s="1">
        <v>0</v>
      </c>
      <c r="AGV1700" s="1">
        <v>0</v>
      </c>
      <c r="AGW1700" s="1">
        <v>0</v>
      </c>
      <c r="AGX1700" s="1">
        <v>0</v>
      </c>
      <c r="AGY1700" s="1">
        <v>0</v>
      </c>
      <c r="AGZ1700" s="1">
        <v>0</v>
      </c>
      <c r="AHA1700" s="1">
        <v>0</v>
      </c>
      <c r="AHB1700" s="1">
        <v>0</v>
      </c>
      <c r="AHC1700" s="1">
        <v>1</v>
      </c>
      <c r="AHD1700" s="1">
        <v>0</v>
      </c>
      <c r="AHE1700" s="1">
        <v>0</v>
      </c>
      <c r="AHF1700" s="1">
        <v>0</v>
      </c>
      <c r="AHH1700" s="1">
        <v>0</v>
      </c>
      <c r="AHI1700" s="1">
        <v>0</v>
      </c>
      <c r="AHK1700" s="1">
        <v>0</v>
      </c>
      <c r="AHL1700" s="1">
        <v>0</v>
      </c>
      <c r="AHM1700" s="1">
        <v>0</v>
      </c>
      <c r="AHN1700" s="1">
        <v>0</v>
      </c>
      <c r="AHO1700" s="1">
        <v>0</v>
      </c>
      <c r="AHP1700" s="1">
        <v>0</v>
      </c>
      <c r="AHQ1700" s="1">
        <v>0</v>
      </c>
      <c r="AHR1700" s="1">
        <v>5</v>
      </c>
      <c r="AIM1700" s="1">
        <v>0</v>
      </c>
      <c r="AIN1700" s="1">
        <v>0</v>
      </c>
      <c r="AIO1700" s="1">
        <v>0</v>
      </c>
      <c r="AIT1700" s="3">
        <v>0</v>
      </c>
      <c r="AIU1700" s="1">
        <v>2</v>
      </c>
      <c r="AIV1700" s="1">
        <v>0</v>
      </c>
      <c r="AIW1700" s="1">
        <v>0</v>
      </c>
      <c r="AJB1700" s="1">
        <v>40</v>
      </c>
      <c r="AJC1700" s="1">
        <v>30</v>
      </c>
    </row>
    <row r="1701" spans="1:939" s="18" customFormat="1">
      <c r="B1701" s="18">
        <v>4</v>
      </c>
      <c r="C1701" s="18">
        <v>0</v>
      </c>
      <c r="Z1701" s="18">
        <v>0</v>
      </c>
      <c r="AA1701" s="18">
        <v>1</v>
      </c>
      <c r="AB1701" s="18" t="s">
        <v>9825</v>
      </c>
      <c r="AC1701" s="18">
        <v>0</v>
      </c>
      <c r="AE1701" s="18">
        <v>0</v>
      </c>
      <c r="AG1701" s="18">
        <v>0</v>
      </c>
      <c r="AI1701" s="18">
        <v>168</v>
      </c>
      <c r="AJ1701" s="18">
        <v>128</v>
      </c>
      <c r="DR1701" s="18">
        <v>76</v>
      </c>
      <c r="DS1701" s="18">
        <v>72</v>
      </c>
      <c r="HA1701" s="18">
        <v>2</v>
      </c>
      <c r="HB1701" s="18">
        <v>2</v>
      </c>
      <c r="HT1701" s="18">
        <v>0</v>
      </c>
      <c r="HU1701" s="18">
        <v>0</v>
      </c>
      <c r="IP1701" s="18">
        <v>96</v>
      </c>
      <c r="IQ1701" s="18">
        <v>97</v>
      </c>
      <c r="LX1701" s="18">
        <v>66</v>
      </c>
      <c r="LY1701" s="18">
        <v>62</v>
      </c>
      <c r="PG1701" s="18">
        <v>18</v>
      </c>
      <c r="PH1701" s="18">
        <v>16</v>
      </c>
      <c r="SP1701" s="18">
        <v>98.6</v>
      </c>
      <c r="SQ1701" s="18">
        <v>98</v>
      </c>
      <c r="VX1701" s="18">
        <v>1</v>
      </c>
      <c r="VY1701" s="18">
        <v>1</v>
      </c>
      <c r="WQ1701" s="18">
        <v>0</v>
      </c>
      <c r="WR1701" s="18">
        <v>0</v>
      </c>
      <c r="ZY1701" s="18">
        <v>162.6</v>
      </c>
      <c r="ACG1701" s="18">
        <v>165</v>
      </c>
      <c r="AGS1701" s="18">
        <v>0</v>
      </c>
      <c r="AGT1701" s="18">
        <v>0</v>
      </c>
      <c r="AGU1701" s="18">
        <v>0</v>
      </c>
      <c r="AGV1701" s="18">
        <v>0</v>
      </c>
      <c r="AGW1701" s="18">
        <v>0</v>
      </c>
      <c r="AGX1701" s="18">
        <v>0</v>
      </c>
      <c r="AGY1701" s="18">
        <v>0</v>
      </c>
      <c r="AGZ1701" s="18">
        <v>1</v>
      </c>
      <c r="AHA1701" s="18">
        <v>0</v>
      </c>
      <c r="AHB1701" s="18">
        <v>0</v>
      </c>
      <c r="AHC1701" s="18">
        <v>1</v>
      </c>
      <c r="AHD1701" s="18">
        <v>0</v>
      </c>
      <c r="AHE1701" s="18">
        <v>0</v>
      </c>
      <c r="AHF1701" s="18">
        <v>0</v>
      </c>
      <c r="AHH1701" s="18">
        <v>0</v>
      </c>
      <c r="AHI1701" s="18">
        <v>0</v>
      </c>
      <c r="AHK1701" s="18">
        <v>0</v>
      </c>
      <c r="AHL1701" s="18">
        <v>0</v>
      </c>
      <c r="AHM1701" s="18">
        <v>0</v>
      </c>
      <c r="AHN1701" s="18">
        <v>0</v>
      </c>
      <c r="AHO1701" s="18">
        <v>0</v>
      </c>
      <c r="AHP1701" s="18">
        <v>0</v>
      </c>
      <c r="AHQ1701" s="18">
        <v>0</v>
      </c>
      <c r="AHR1701" s="18">
        <v>1</v>
      </c>
      <c r="AIM1701" s="18">
        <v>0</v>
      </c>
      <c r="AIN1701" s="18">
        <v>0</v>
      </c>
      <c r="AIO1701" s="18">
        <v>0</v>
      </c>
      <c r="AIT1701" s="79">
        <v>1</v>
      </c>
      <c r="AIU1701" s="18">
        <v>1</v>
      </c>
      <c r="AIV1701" s="18">
        <v>0</v>
      </c>
      <c r="AIW1701" s="18">
        <v>0</v>
      </c>
      <c r="AIX1701" s="18">
        <v>39</v>
      </c>
      <c r="AJB1701" s="18">
        <v>35</v>
      </c>
    </row>
    <row r="1702" spans="1:939" s="1" customFormat="1">
      <c r="A1702" s="1">
        <v>355</v>
      </c>
      <c r="B1702" s="1">
        <v>1</v>
      </c>
      <c r="C1702" s="1">
        <v>1</v>
      </c>
      <c r="D1702" s="1" t="s">
        <v>7434</v>
      </c>
      <c r="O1702" s="1">
        <v>0</v>
      </c>
      <c r="Z1702" s="1">
        <v>0</v>
      </c>
      <c r="AA1702" s="1">
        <v>2</v>
      </c>
      <c r="AB1702" s="1" t="s">
        <v>9826</v>
      </c>
      <c r="AC1702" s="1">
        <v>0</v>
      </c>
      <c r="AE1702" s="1">
        <v>0</v>
      </c>
      <c r="AG1702" s="1">
        <v>0</v>
      </c>
      <c r="AI1702" s="1">
        <v>110</v>
      </c>
      <c r="DR1702" s="1">
        <v>84</v>
      </c>
      <c r="HA1702" s="1">
        <v>2</v>
      </c>
      <c r="HT1702" s="1">
        <v>0</v>
      </c>
      <c r="IP1702" s="1">
        <v>97</v>
      </c>
      <c r="LX1702" s="1">
        <v>91</v>
      </c>
      <c r="PG1702" s="1">
        <v>16</v>
      </c>
      <c r="SP1702" s="1">
        <v>95.9</v>
      </c>
      <c r="VX1702" s="1">
        <v>1</v>
      </c>
      <c r="WQ1702" s="1">
        <v>0</v>
      </c>
      <c r="AGS1702" s="1">
        <v>0</v>
      </c>
      <c r="AGT1702" s="1">
        <v>0</v>
      </c>
      <c r="AGU1702" s="1">
        <v>0</v>
      </c>
      <c r="AGV1702" s="1">
        <v>0</v>
      </c>
      <c r="AGW1702" s="1">
        <v>0</v>
      </c>
      <c r="AGX1702" s="1">
        <v>1</v>
      </c>
      <c r="AGY1702" s="1">
        <v>0</v>
      </c>
      <c r="AGZ1702" s="1">
        <v>0</v>
      </c>
      <c r="AHA1702" s="1">
        <v>0</v>
      </c>
      <c r="AHB1702" s="1">
        <v>0</v>
      </c>
      <c r="AHC1702" s="1">
        <v>1</v>
      </c>
      <c r="AHD1702" s="1">
        <v>0</v>
      </c>
      <c r="AHE1702" s="1">
        <v>0</v>
      </c>
      <c r="AHF1702" s="1">
        <v>0</v>
      </c>
      <c r="AHH1702" s="1">
        <v>0</v>
      </c>
      <c r="AHI1702" s="1">
        <v>0</v>
      </c>
      <c r="AHK1702" s="1">
        <v>0</v>
      </c>
      <c r="AHL1702" s="1">
        <v>0</v>
      </c>
      <c r="AHM1702" s="1">
        <v>0</v>
      </c>
      <c r="AHN1702" s="1">
        <v>0</v>
      </c>
      <c r="AHO1702" s="1">
        <v>0</v>
      </c>
      <c r="AHP1702" s="1">
        <v>0</v>
      </c>
      <c r="AHQ1702" s="1">
        <v>0</v>
      </c>
      <c r="AHR1702" s="1">
        <v>1</v>
      </c>
      <c r="AIM1702" s="1">
        <v>2</v>
      </c>
      <c r="AIN1702" s="1">
        <v>0</v>
      </c>
      <c r="AIO1702" s="1">
        <v>0</v>
      </c>
      <c r="AIP1702" s="1">
        <v>1</v>
      </c>
      <c r="AIQ1702" s="1">
        <v>1</v>
      </c>
      <c r="AIR1702" s="1">
        <v>1</v>
      </c>
      <c r="AIS1702" s="1">
        <v>1</v>
      </c>
      <c r="AIT1702" s="3">
        <v>1</v>
      </c>
      <c r="AIU1702" s="1">
        <v>0</v>
      </c>
      <c r="AIV1702" s="1">
        <v>0</v>
      </c>
      <c r="AIW1702" s="1">
        <v>0</v>
      </c>
      <c r="AIX1702" s="1">
        <v>77</v>
      </c>
    </row>
    <row r="1703" spans="1:939" s="1" customFormat="1">
      <c r="B1703" s="1">
        <v>2</v>
      </c>
      <c r="C1703" s="1">
        <v>1</v>
      </c>
      <c r="D1703" s="1" t="s">
        <v>7701</v>
      </c>
      <c r="E1703" s="1" t="s">
        <v>9827</v>
      </c>
      <c r="F1703" s="1" t="s">
        <v>3238</v>
      </c>
      <c r="O1703" s="1">
        <v>0</v>
      </c>
      <c r="P1703" s="1">
        <v>0</v>
      </c>
      <c r="Q1703" s="1">
        <v>0</v>
      </c>
      <c r="Z1703" s="1">
        <v>0</v>
      </c>
      <c r="AA1703" s="1">
        <v>0</v>
      </c>
      <c r="AB1703" s="1" t="s">
        <v>9828</v>
      </c>
      <c r="AC1703" s="1">
        <v>0</v>
      </c>
      <c r="AE1703" s="1">
        <v>0</v>
      </c>
      <c r="AG1703" s="1">
        <v>0</v>
      </c>
      <c r="AI1703" s="1">
        <v>128</v>
      </c>
      <c r="AJ1703" s="1">
        <v>126</v>
      </c>
      <c r="DR1703" s="1">
        <v>88</v>
      </c>
      <c r="DS1703" s="1">
        <v>80</v>
      </c>
      <c r="HA1703" s="1">
        <v>2</v>
      </c>
      <c r="HB1703" s="1">
        <v>2</v>
      </c>
      <c r="HT1703" s="1">
        <v>0</v>
      </c>
      <c r="HU1703" s="1">
        <v>0</v>
      </c>
      <c r="IP1703" s="1">
        <v>98</v>
      </c>
      <c r="IQ1703" s="1">
        <v>98</v>
      </c>
      <c r="LX1703" s="1">
        <v>82</v>
      </c>
      <c r="LY1703" s="1">
        <v>86</v>
      </c>
      <c r="PG1703" s="1">
        <v>16</v>
      </c>
      <c r="PH1703" s="1">
        <v>18</v>
      </c>
      <c r="SP1703" s="1">
        <v>97.5</v>
      </c>
      <c r="SQ1703" s="1">
        <v>97.2</v>
      </c>
      <c r="VX1703" s="1">
        <v>1</v>
      </c>
      <c r="VY1703" s="1">
        <v>1</v>
      </c>
      <c r="WQ1703" s="1">
        <v>0</v>
      </c>
      <c r="WR1703" s="1">
        <v>0</v>
      </c>
      <c r="AGS1703" s="1">
        <v>1</v>
      </c>
      <c r="AGT1703" s="1">
        <v>0</v>
      </c>
      <c r="AGU1703" s="1">
        <v>0</v>
      </c>
      <c r="AGV1703" s="1">
        <v>1</v>
      </c>
      <c r="AGW1703" s="1">
        <v>0</v>
      </c>
      <c r="AGX1703" s="1">
        <v>1</v>
      </c>
      <c r="AGY1703" s="1">
        <v>0</v>
      </c>
      <c r="AGZ1703" s="1">
        <v>0</v>
      </c>
      <c r="AHA1703" s="1">
        <v>0</v>
      </c>
      <c r="AHB1703" s="1">
        <v>0</v>
      </c>
      <c r="AHC1703" s="1">
        <v>1</v>
      </c>
      <c r="AHD1703" s="1">
        <v>0</v>
      </c>
      <c r="AHE1703" s="1">
        <v>0</v>
      </c>
      <c r="AHF1703" s="1">
        <v>0</v>
      </c>
      <c r="AHH1703" s="1">
        <v>0</v>
      </c>
      <c r="AHI1703" s="1">
        <v>0</v>
      </c>
      <c r="AHK1703" s="1">
        <v>0</v>
      </c>
      <c r="AHL1703" s="1">
        <v>0</v>
      </c>
      <c r="AHM1703" s="1">
        <v>0</v>
      </c>
      <c r="AHN1703" s="1">
        <v>0</v>
      </c>
      <c r="AHO1703" s="1">
        <v>0</v>
      </c>
      <c r="AHP1703" s="1">
        <v>0</v>
      </c>
      <c r="AHQ1703" s="1">
        <v>0</v>
      </c>
      <c r="AHR1703" s="1">
        <v>1</v>
      </c>
      <c r="AIN1703" s="1">
        <v>0</v>
      </c>
      <c r="AIO1703" s="1">
        <v>0</v>
      </c>
      <c r="AIT1703" s="3">
        <v>1</v>
      </c>
      <c r="AIU1703" s="1">
        <v>1</v>
      </c>
      <c r="AIV1703" s="1">
        <v>0</v>
      </c>
      <c r="AIW1703" s="1">
        <v>0</v>
      </c>
      <c r="AIX1703" s="1">
        <v>86</v>
      </c>
      <c r="AJB1703" s="1">
        <v>43</v>
      </c>
    </row>
    <row r="1704" spans="1:939" s="1" customFormat="1">
      <c r="B1704" s="1">
        <v>3</v>
      </c>
      <c r="C1704" s="1">
        <v>1</v>
      </c>
      <c r="D1704" s="1" t="s">
        <v>9829</v>
      </c>
      <c r="E1704" s="1" t="s">
        <v>9830</v>
      </c>
      <c r="O1704" s="1">
        <v>0</v>
      </c>
      <c r="P1704" s="1">
        <v>0</v>
      </c>
      <c r="Z1704" s="1">
        <v>0</v>
      </c>
      <c r="AA1704" s="1">
        <v>2</v>
      </c>
      <c r="AB1704" s="1" t="s">
        <v>9831</v>
      </c>
      <c r="AC1704" s="1">
        <v>0</v>
      </c>
      <c r="AE1704" s="1">
        <v>0</v>
      </c>
      <c r="AG1704" s="1">
        <v>0</v>
      </c>
      <c r="AI1704" s="1">
        <v>114</v>
      </c>
      <c r="AJ1704" s="1">
        <v>118</v>
      </c>
      <c r="DR1704" s="1">
        <v>72</v>
      </c>
      <c r="DS1704" s="1">
        <v>70</v>
      </c>
      <c r="HA1704" s="1">
        <v>2</v>
      </c>
      <c r="HB1704" s="1">
        <v>2</v>
      </c>
      <c r="HT1704" s="1">
        <v>0</v>
      </c>
      <c r="HU1704" s="1">
        <v>0</v>
      </c>
      <c r="IP1704" s="1">
        <v>96</v>
      </c>
      <c r="IQ1704" s="1">
        <v>97</v>
      </c>
      <c r="LX1704" s="1">
        <v>95</v>
      </c>
      <c r="LY1704" s="1">
        <v>87</v>
      </c>
      <c r="PG1704" s="1">
        <v>16</v>
      </c>
      <c r="PH1704" s="1">
        <v>24</v>
      </c>
      <c r="SP1704" s="1">
        <v>95.5</v>
      </c>
      <c r="SQ1704" s="1">
        <v>95.3</v>
      </c>
      <c r="VX1704" s="1">
        <v>1</v>
      </c>
      <c r="VY1704" s="1">
        <v>1</v>
      </c>
      <c r="WQ1704" s="1">
        <v>0</v>
      </c>
      <c r="WR1704" s="1">
        <v>0</v>
      </c>
      <c r="AGS1704" s="1">
        <v>0</v>
      </c>
      <c r="AGT1704" s="1">
        <v>0</v>
      </c>
      <c r="AGU1704" s="1">
        <v>0</v>
      </c>
      <c r="AGV1704" s="1">
        <v>0</v>
      </c>
      <c r="AGW1704" s="1">
        <v>0</v>
      </c>
      <c r="AGX1704" s="1">
        <v>1</v>
      </c>
      <c r="AGY1704" s="1">
        <v>0</v>
      </c>
      <c r="AGZ1704" s="1">
        <v>0</v>
      </c>
      <c r="AHA1704" s="1">
        <v>0</v>
      </c>
      <c r="AHB1704" s="1">
        <v>0</v>
      </c>
      <c r="AHC1704" s="1">
        <v>1</v>
      </c>
      <c r="AHD1704" s="1">
        <v>0</v>
      </c>
      <c r="AHE1704" s="1">
        <v>0</v>
      </c>
      <c r="AHF1704" s="1">
        <v>0</v>
      </c>
      <c r="AHH1704" s="1">
        <v>0</v>
      </c>
      <c r="AHI1704" s="1">
        <v>0</v>
      </c>
      <c r="AHK1704" s="1">
        <v>0</v>
      </c>
      <c r="AHL1704" s="1">
        <v>0</v>
      </c>
      <c r="AHM1704" s="1">
        <v>0</v>
      </c>
      <c r="AHN1704" s="1">
        <v>0</v>
      </c>
      <c r="AHO1704" s="1">
        <v>0</v>
      </c>
      <c r="AHP1704" s="1">
        <v>0</v>
      </c>
      <c r="AHQ1704" s="1">
        <v>0</v>
      </c>
      <c r="AHR1704" s="1">
        <v>1</v>
      </c>
      <c r="AIN1704" s="1">
        <v>0</v>
      </c>
      <c r="AIO1704" s="1">
        <v>0</v>
      </c>
      <c r="AIT1704" s="3">
        <v>2</v>
      </c>
      <c r="AIU1704" s="1">
        <v>0</v>
      </c>
      <c r="AIV1704" s="1">
        <v>0</v>
      </c>
      <c r="AIW1704" s="1">
        <v>0</v>
      </c>
      <c r="AIX1704" s="1">
        <v>31</v>
      </c>
      <c r="AIY1704" s="1">
        <v>33</v>
      </c>
    </row>
    <row r="1705" spans="1:939" s="18" customFormat="1">
      <c r="B1705" s="18">
        <v>4</v>
      </c>
      <c r="C1705" s="18">
        <v>0</v>
      </c>
      <c r="Z1705" s="18">
        <v>0</v>
      </c>
      <c r="AA1705" s="18">
        <v>2</v>
      </c>
      <c r="AB1705" s="18" t="s">
        <v>9832</v>
      </c>
      <c r="AC1705" s="18">
        <v>0</v>
      </c>
      <c r="AE1705" s="18">
        <v>0</v>
      </c>
      <c r="AG1705" s="18">
        <v>0</v>
      </c>
      <c r="AI1705" s="18">
        <v>108</v>
      </c>
      <c r="DR1705" s="18">
        <v>70</v>
      </c>
      <c r="HA1705" s="18">
        <v>2</v>
      </c>
      <c r="HT1705" s="18">
        <v>0</v>
      </c>
      <c r="IP1705" s="18">
        <v>95</v>
      </c>
      <c r="LX1705" s="18">
        <v>92</v>
      </c>
      <c r="PG1705" s="18">
        <v>18</v>
      </c>
      <c r="SP1705" s="18">
        <v>98.4</v>
      </c>
      <c r="VX1705" s="18">
        <v>1</v>
      </c>
      <c r="WQ1705" s="18">
        <v>0</v>
      </c>
      <c r="AGS1705" s="18">
        <v>0</v>
      </c>
      <c r="AGT1705" s="18">
        <v>0</v>
      </c>
      <c r="AGU1705" s="18">
        <v>0</v>
      </c>
      <c r="AGV1705" s="18">
        <v>0</v>
      </c>
      <c r="AGW1705" s="18">
        <v>0</v>
      </c>
      <c r="AGX1705" s="18">
        <v>1</v>
      </c>
      <c r="AGY1705" s="18">
        <v>0</v>
      </c>
      <c r="AGZ1705" s="18">
        <v>0</v>
      </c>
      <c r="AHA1705" s="18">
        <v>0</v>
      </c>
      <c r="AHB1705" s="18">
        <v>0</v>
      </c>
      <c r="AHC1705" s="18">
        <v>1</v>
      </c>
      <c r="AHD1705" s="18">
        <v>0</v>
      </c>
      <c r="AHE1705" s="18">
        <v>0</v>
      </c>
      <c r="AHF1705" s="18">
        <v>0</v>
      </c>
      <c r="AHH1705" s="18">
        <v>0</v>
      </c>
      <c r="AHI1705" s="18">
        <v>0</v>
      </c>
      <c r="AHK1705" s="18">
        <v>0</v>
      </c>
      <c r="AHL1705" s="18">
        <v>0</v>
      </c>
      <c r="AHM1705" s="18">
        <v>0</v>
      </c>
      <c r="AHN1705" s="18">
        <v>0</v>
      </c>
      <c r="AHO1705" s="18">
        <v>0</v>
      </c>
      <c r="AHP1705" s="18">
        <v>0</v>
      </c>
      <c r="AHQ1705" s="18">
        <v>0</v>
      </c>
      <c r="AHR1705" s="18">
        <v>0</v>
      </c>
      <c r="AIN1705" s="18">
        <v>0</v>
      </c>
      <c r="AIO1705" s="18">
        <v>0</v>
      </c>
      <c r="AIT1705" s="79">
        <v>1</v>
      </c>
      <c r="AIU1705" s="18">
        <v>0</v>
      </c>
      <c r="AIV1705" s="18">
        <v>0</v>
      </c>
      <c r="AIW1705" s="18">
        <v>0</v>
      </c>
      <c r="AIX1705" s="18">
        <v>56</v>
      </c>
    </row>
    <row r="1706" spans="1:939" s="1" customFormat="1">
      <c r="A1706" s="1">
        <v>356</v>
      </c>
      <c r="B1706" s="1">
        <v>1</v>
      </c>
      <c r="C1706" s="1">
        <v>0</v>
      </c>
      <c r="Z1706" s="1">
        <v>0</v>
      </c>
      <c r="AA1706" s="1">
        <v>1</v>
      </c>
      <c r="AB1706" s="1" t="s">
        <v>9833</v>
      </c>
      <c r="AC1706" s="1">
        <v>0</v>
      </c>
      <c r="AE1706" s="1">
        <v>0</v>
      </c>
      <c r="AG1706" s="1">
        <v>0</v>
      </c>
      <c r="AGS1706" s="1">
        <v>0</v>
      </c>
      <c r="AGT1706" s="1">
        <v>0</v>
      </c>
      <c r="AGU1706" s="1">
        <v>0</v>
      </c>
      <c r="AGV1706" s="1">
        <v>0</v>
      </c>
      <c r="AGW1706" s="1">
        <v>0</v>
      </c>
      <c r="AGX1706" s="1">
        <v>0</v>
      </c>
      <c r="AGY1706" s="1">
        <v>0</v>
      </c>
      <c r="AGZ1706" s="1">
        <v>0</v>
      </c>
      <c r="AHA1706" s="1">
        <v>0</v>
      </c>
      <c r="AHB1706" s="1">
        <v>0</v>
      </c>
      <c r="AHC1706" s="1">
        <v>1</v>
      </c>
      <c r="AHD1706" s="1">
        <v>0</v>
      </c>
      <c r="AHE1706" s="1">
        <v>0</v>
      </c>
      <c r="AHF1706" s="1">
        <v>0</v>
      </c>
      <c r="AHH1706" s="1">
        <v>0</v>
      </c>
      <c r="AHI1706" s="1">
        <v>0</v>
      </c>
      <c r="AHK1706" s="1">
        <v>0</v>
      </c>
      <c r="AHL1706" s="1">
        <v>0</v>
      </c>
      <c r="AHM1706" s="1">
        <v>0</v>
      </c>
      <c r="AHN1706" s="1">
        <v>0</v>
      </c>
      <c r="AHO1706" s="1">
        <v>0</v>
      </c>
      <c r="AHP1706" s="1">
        <v>0</v>
      </c>
      <c r="AHQ1706" s="1">
        <v>0</v>
      </c>
      <c r="AHR1706" s="1">
        <v>2</v>
      </c>
      <c r="AIM1706" s="1">
        <v>0</v>
      </c>
      <c r="AIN1706" s="1">
        <v>0</v>
      </c>
      <c r="AIO1706" s="1">
        <v>0</v>
      </c>
      <c r="AIP1706" s="1">
        <v>1</v>
      </c>
      <c r="AIQ1706" s="1">
        <v>1</v>
      </c>
      <c r="AIR1706" s="1">
        <v>1</v>
      </c>
      <c r="AIS1706" s="1">
        <v>1</v>
      </c>
      <c r="AIT1706" s="3">
        <v>0</v>
      </c>
      <c r="AIV1706" s="1">
        <v>1</v>
      </c>
      <c r="AIW1706" s="1">
        <v>0</v>
      </c>
    </row>
    <row r="1707" spans="1:939" s="1" customFormat="1">
      <c r="B1707" s="1">
        <v>2</v>
      </c>
      <c r="C1707" s="1">
        <v>0</v>
      </c>
      <c r="Z1707" s="1">
        <v>0</v>
      </c>
      <c r="AA1707" s="1">
        <v>1</v>
      </c>
      <c r="AB1707" s="1" t="s">
        <v>9834</v>
      </c>
      <c r="AC1707" s="1">
        <v>0</v>
      </c>
      <c r="AE1707" s="1">
        <v>0</v>
      </c>
      <c r="AG1707" s="1">
        <v>0</v>
      </c>
      <c r="AI1707" s="1">
        <v>134</v>
      </c>
      <c r="AJ1707" s="1">
        <v>118</v>
      </c>
      <c r="DR1707" s="1">
        <v>90</v>
      </c>
      <c r="DS1707" s="1">
        <v>90</v>
      </c>
      <c r="HA1707" s="1">
        <v>0</v>
      </c>
      <c r="HB1707" s="1">
        <v>0</v>
      </c>
      <c r="HT1707" s="1">
        <v>0</v>
      </c>
      <c r="HU1707" s="1">
        <v>0</v>
      </c>
      <c r="IP1707" s="1">
        <v>98</v>
      </c>
      <c r="IQ1707" s="1">
        <v>99</v>
      </c>
      <c r="LX1707" s="1">
        <v>104</v>
      </c>
      <c r="LY1707" s="1">
        <v>86</v>
      </c>
      <c r="PG1707" s="1">
        <v>16</v>
      </c>
      <c r="PH1707" s="1">
        <v>16</v>
      </c>
      <c r="SP1707" s="1">
        <v>97.9</v>
      </c>
      <c r="SQ1707" s="1">
        <v>98.3</v>
      </c>
      <c r="VX1707" s="1">
        <v>0</v>
      </c>
      <c r="VY1707" s="1">
        <v>0</v>
      </c>
      <c r="WQ1707" s="1">
        <v>0</v>
      </c>
      <c r="WR1707" s="1">
        <v>0</v>
      </c>
      <c r="AGS1707" s="1">
        <v>1</v>
      </c>
      <c r="AGT1707" s="1">
        <v>0</v>
      </c>
      <c r="AGU1707" s="1">
        <v>0</v>
      </c>
      <c r="AGV1707" s="1">
        <v>1</v>
      </c>
      <c r="AGW1707" s="1">
        <v>0</v>
      </c>
      <c r="AGX1707" s="1">
        <v>0</v>
      </c>
      <c r="AGY1707" s="1">
        <v>0</v>
      </c>
      <c r="AGZ1707" s="1">
        <v>0</v>
      </c>
      <c r="AHA1707" s="1">
        <v>0</v>
      </c>
      <c r="AHB1707" s="1">
        <v>0</v>
      </c>
      <c r="AHC1707" s="1">
        <v>1</v>
      </c>
      <c r="AHD1707" s="1">
        <v>0</v>
      </c>
      <c r="AHE1707" s="1">
        <v>0</v>
      </c>
      <c r="AHF1707" s="1">
        <v>0</v>
      </c>
      <c r="AHH1707" s="1">
        <v>0</v>
      </c>
      <c r="AHI1707" s="1">
        <v>0</v>
      </c>
      <c r="AHK1707" s="1">
        <v>0</v>
      </c>
      <c r="AHL1707" s="1">
        <v>0</v>
      </c>
      <c r="AHM1707" s="1">
        <v>0</v>
      </c>
      <c r="AHN1707" s="1">
        <v>0</v>
      </c>
      <c r="AHO1707" s="1">
        <v>0</v>
      </c>
      <c r="AHP1707" s="1">
        <v>0</v>
      </c>
      <c r="AHQ1707" s="1">
        <v>0</v>
      </c>
      <c r="AHR1707" s="1">
        <v>5</v>
      </c>
      <c r="AIM1707" s="1">
        <v>0</v>
      </c>
      <c r="AIN1707" s="1">
        <v>0</v>
      </c>
      <c r="AIO1707" s="1">
        <v>0</v>
      </c>
      <c r="AIT1707" s="3">
        <v>2</v>
      </c>
      <c r="AIV1707" s="1">
        <v>0</v>
      </c>
      <c r="AIW1707" s="1">
        <v>0</v>
      </c>
      <c r="AIX1707" s="1">
        <v>21</v>
      </c>
      <c r="AIY1707" s="1">
        <v>28</v>
      </c>
    </row>
    <row r="1708" spans="1:939" s="1" customFormat="1">
      <c r="B1708" s="1">
        <v>3</v>
      </c>
      <c r="C1708" s="1">
        <v>1</v>
      </c>
      <c r="D1708" s="1" t="s">
        <v>7715</v>
      </c>
      <c r="O1708" s="1">
        <v>0</v>
      </c>
      <c r="Z1708" s="1">
        <v>0</v>
      </c>
      <c r="AA1708" s="1">
        <v>2</v>
      </c>
      <c r="AB1708" s="1" t="s">
        <v>9835</v>
      </c>
      <c r="AC1708" s="1">
        <v>2</v>
      </c>
      <c r="AD1708" s="1">
        <v>0</v>
      </c>
      <c r="AE1708" s="1">
        <v>0</v>
      </c>
      <c r="AG1708" s="1">
        <v>0</v>
      </c>
      <c r="AI1708" s="1">
        <v>142</v>
      </c>
      <c r="AJ1708" s="1">
        <v>132</v>
      </c>
      <c r="DR1708" s="1">
        <v>80</v>
      </c>
      <c r="DS1708" s="1">
        <v>88</v>
      </c>
      <c r="HA1708" s="1">
        <v>0</v>
      </c>
      <c r="HB1708" s="1">
        <v>0</v>
      </c>
      <c r="HT1708" s="1">
        <v>0</v>
      </c>
      <c r="HU1708" s="1">
        <v>0</v>
      </c>
      <c r="IP1708" s="1">
        <v>97</v>
      </c>
      <c r="IQ1708" s="1">
        <v>98</v>
      </c>
      <c r="LX1708" s="1">
        <v>98</v>
      </c>
      <c r="LY1708" s="1">
        <v>70</v>
      </c>
      <c r="PG1708" s="1">
        <v>16</v>
      </c>
      <c r="PH1708" s="1">
        <v>14</v>
      </c>
      <c r="SP1708" s="1">
        <v>96.5</v>
      </c>
      <c r="SQ1708" s="1">
        <v>97.3</v>
      </c>
      <c r="VX1708" s="1">
        <v>0</v>
      </c>
      <c r="VY1708" s="1">
        <v>0</v>
      </c>
      <c r="WQ1708" s="1">
        <v>0</v>
      </c>
      <c r="WR1708" s="1">
        <v>0</v>
      </c>
      <c r="AGS1708" s="1">
        <v>1</v>
      </c>
      <c r="AGT1708" s="1">
        <v>0</v>
      </c>
      <c r="AGU1708" s="1">
        <v>0</v>
      </c>
      <c r="AGV1708" s="1">
        <v>1</v>
      </c>
      <c r="AGW1708" s="1">
        <v>0</v>
      </c>
      <c r="AGX1708" s="1">
        <v>0</v>
      </c>
      <c r="AGY1708" s="1">
        <v>0</v>
      </c>
      <c r="AGZ1708" s="1">
        <v>0</v>
      </c>
      <c r="AHA1708" s="1">
        <v>0</v>
      </c>
      <c r="AHB1708" s="1">
        <v>0</v>
      </c>
      <c r="AHC1708" s="1">
        <v>1</v>
      </c>
      <c r="AHD1708" s="1">
        <v>0</v>
      </c>
      <c r="AHE1708" s="1">
        <v>0</v>
      </c>
      <c r="AHF1708" s="1">
        <v>0</v>
      </c>
      <c r="AHH1708" s="1">
        <v>0</v>
      </c>
      <c r="AHI1708" s="1">
        <v>0</v>
      </c>
      <c r="AHK1708" s="1">
        <v>0</v>
      </c>
      <c r="AHL1708" s="1">
        <v>0</v>
      </c>
      <c r="AHM1708" s="1">
        <v>0</v>
      </c>
      <c r="AHN1708" s="1">
        <v>0</v>
      </c>
      <c r="AHO1708" s="1">
        <v>0</v>
      </c>
      <c r="AHP1708" s="1">
        <v>0</v>
      </c>
      <c r="AHQ1708" s="1">
        <v>0</v>
      </c>
      <c r="AHR1708" s="1">
        <v>1</v>
      </c>
      <c r="AIM1708" s="1">
        <v>0</v>
      </c>
      <c r="AIN1708" s="1">
        <v>0</v>
      </c>
      <c r="AIO1708" s="1">
        <v>0</v>
      </c>
      <c r="AIT1708" s="3">
        <v>2</v>
      </c>
      <c r="AIX1708" s="1">
        <v>13</v>
      </c>
      <c r="AIY1708" s="1">
        <v>31</v>
      </c>
    </row>
    <row r="1709" spans="1:939" s="18" customFormat="1">
      <c r="B1709" s="18">
        <v>4</v>
      </c>
      <c r="C1709" s="18">
        <v>0</v>
      </c>
      <c r="Z1709" s="18">
        <v>0</v>
      </c>
      <c r="AA1709" s="18">
        <v>2</v>
      </c>
      <c r="AB1709" s="18" t="s">
        <v>9836</v>
      </c>
      <c r="AC1709" s="18">
        <v>0</v>
      </c>
      <c r="AE1709" s="18">
        <v>0</v>
      </c>
      <c r="AG1709" s="18">
        <v>0</v>
      </c>
      <c r="AI1709" s="18">
        <v>130</v>
      </c>
      <c r="DR1709" s="18">
        <v>86</v>
      </c>
      <c r="HA1709" s="18">
        <v>0</v>
      </c>
      <c r="HT1709" s="18">
        <v>0</v>
      </c>
      <c r="IP1709" s="18">
        <v>99</v>
      </c>
      <c r="LX1709" s="18">
        <v>74</v>
      </c>
      <c r="PG1709" s="18">
        <v>16</v>
      </c>
      <c r="SP1709" s="18">
        <v>95</v>
      </c>
      <c r="VX1709" s="18">
        <v>0</v>
      </c>
      <c r="WQ1709" s="18">
        <v>0</v>
      </c>
      <c r="AGS1709" s="18">
        <v>0</v>
      </c>
      <c r="AGT1709" s="18">
        <v>0</v>
      </c>
      <c r="AGU1709" s="18">
        <v>0</v>
      </c>
      <c r="AGV1709" s="18">
        <v>0</v>
      </c>
      <c r="AGW1709" s="18">
        <v>0</v>
      </c>
      <c r="AGX1709" s="18">
        <v>0</v>
      </c>
      <c r="AGY1709" s="18">
        <v>0</v>
      </c>
      <c r="AGZ1709" s="18">
        <v>0</v>
      </c>
      <c r="AHA1709" s="18">
        <v>0</v>
      </c>
      <c r="AHB1709" s="18">
        <v>0</v>
      </c>
      <c r="AHC1709" s="18">
        <v>1</v>
      </c>
      <c r="AHD1709" s="18">
        <v>0</v>
      </c>
      <c r="AHE1709" s="18">
        <v>0</v>
      </c>
      <c r="AHF1709" s="18">
        <v>0</v>
      </c>
      <c r="AHH1709" s="18">
        <v>0</v>
      </c>
      <c r="AHI1709" s="18">
        <v>0</v>
      </c>
      <c r="AHK1709" s="18">
        <v>0</v>
      </c>
      <c r="AHL1709" s="18">
        <v>0</v>
      </c>
      <c r="AHM1709" s="18">
        <v>0</v>
      </c>
      <c r="AHN1709" s="18">
        <v>0</v>
      </c>
      <c r="AHO1709" s="18">
        <v>0</v>
      </c>
      <c r="AHP1709" s="18">
        <v>0</v>
      </c>
      <c r="AHQ1709" s="18">
        <v>0</v>
      </c>
      <c r="AHR1709" s="18">
        <v>0</v>
      </c>
      <c r="AIM1709" s="18">
        <v>0</v>
      </c>
      <c r="AIN1709" s="18">
        <v>0</v>
      </c>
      <c r="AIO1709" s="18">
        <v>0</v>
      </c>
      <c r="AIT1709" s="79">
        <v>1</v>
      </c>
      <c r="AIX1709" s="18">
        <v>26</v>
      </c>
    </row>
    <row r="1710" spans="1:939" s="1" customFormat="1">
      <c r="A1710" s="1">
        <v>357</v>
      </c>
      <c r="B1710" s="1">
        <v>1</v>
      </c>
      <c r="C1710" s="1">
        <v>1</v>
      </c>
      <c r="D1710" s="1" t="s">
        <v>8312</v>
      </c>
      <c r="O1710" s="1">
        <v>0</v>
      </c>
      <c r="Z1710" s="1">
        <v>0</v>
      </c>
      <c r="AA1710" s="1">
        <v>2</v>
      </c>
      <c r="AB1710" s="1" t="s">
        <v>9837</v>
      </c>
      <c r="AC1710" s="1">
        <v>0</v>
      </c>
      <c r="AE1710" s="1">
        <v>0</v>
      </c>
      <c r="AG1710" s="1">
        <v>0</v>
      </c>
      <c r="AI1710" s="1">
        <v>191</v>
      </c>
      <c r="AJ1710" s="1">
        <v>180</v>
      </c>
      <c r="AK1710" s="1">
        <v>160</v>
      </c>
      <c r="DR1710" s="1">
        <v>89</v>
      </c>
      <c r="DS1710" s="1">
        <v>90</v>
      </c>
      <c r="DT1710" s="1">
        <v>80</v>
      </c>
      <c r="HA1710" s="1">
        <v>2</v>
      </c>
      <c r="HB1710" s="1">
        <v>2</v>
      </c>
      <c r="HC1710" s="1">
        <v>2</v>
      </c>
      <c r="HT1710" s="1">
        <v>1</v>
      </c>
      <c r="HU1710" s="1">
        <v>0</v>
      </c>
      <c r="HV1710" s="1">
        <v>0</v>
      </c>
      <c r="IP1710" s="1">
        <v>97</v>
      </c>
      <c r="LX1710" s="1">
        <v>70</v>
      </c>
      <c r="PG1710" s="1">
        <v>16</v>
      </c>
      <c r="SP1710" s="1">
        <v>98.4</v>
      </c>
      <c r="VX1710" s="1">
        <v>1</v>
      </c>
      <c r="WQ1710" s="1">
        <v>0</v>
      </c>
      <c r="AGS1710" s="1">
        <v>1</v>
      </c>
      <c r="AGT1710" s="1">
        <v>0</v>
      </c>
      <c r="AGU1710" s="1">
        <v>0</v>
      </c>
      <c r="AGV1710" s="1">
        <v>0</v>
      </c>
      <c r="AGW1710" s="1">
        <v>0</v>
      </c>
      <c r="AGX1710" s="1">
        <v>0</v>
      </c>
      <c r="AGY1710" s="1">
        <v>0</v>
      </c>
      <c r="AGZ1710" s="1">
        <v>0</v>
      </c>
      <c r="AHA1710" s="1">
        <v>0</v>
      </c>
      <c r="AHB1710" s="1">
        <v>0</v>
      </c>
      <c r="AHC1710" s="1">
        <v>1</v>
      </c>
      <c r="AHD1710" s="1">
        <v>0</v>
      </c>
      <c r="AHE1710" s="1">
        <v>0</v>
      </c>
      <c r="AHF1710" s="1">
        <v>0</v>
      </c>
      <c r="AHH1710" s="1">
        <v>0</v>
      </c>
      <c r="AHI1710" s="1">
        <v>0</v>
      </c>
      <c r="AHK1710" s="1">
        <v>0</v>
      </c>
      <c r="AHL1710" s="1">
        <v>0</v>
      </c>
      <c r="AHM1710" s="1">
        <v>0</v>
      </c>
      <c r="AHN1710" s="1">
        <v>0</v>
      </c>
      <c r="AHO1710" s="1">
        <v>0</v>
      </c>
      <c r="AHP1710" s="1">
        <v>0</v>
      </c>
      <c r="AHQ1710" s="1">
        <v>0</v>
      </c>
      <c r="AHR1710" s="1">
        <v>0</v>
      </c>
      <c r="AIM1710" s="1">
        <v>0</v>
      </c>
      <c r="AIN1710" s="1">
        <v>0</v>
      </c>
      <c r="AIO1710" s="1">
        <v>0</v>
      </c>
      <c r="AIP1710" s="1">
        <v>1</v>
      </c>
      <c r="AIQ1710" s="1">
        <v>1</v>
      </c>
      <c r="AIR1710" s="1">
        <v>1</v>
      </c>
      <c r="AIS1710" s="1">
        <v>1</v>
      </c>
      <c r="AIT1710" s="3">
        <v>0</v>
      </c>
      <c r="AIU1710" s="1">
        <v>1</v>
      </c>
      <c r="AIV1710" s="1">
        <v>0</v>
      </c>
      <c r="AIW1710" s="1">
        <v>0</v>
      </c>
      <c r="AJB1710" s="1">
        <v>107</v>
      </c>
    </row>
    <row r="1711" spans="1:939" s="1" customFormat="1">
      <c r="B1711" s="1">
        <v>2</v>
      </c>
      <c r="C1711" s="1">
        <v>1</v>
      </c>
      <c r="D1711" s="1" t="s">
        <v>9838</v>
      </c>
      <c r="O1711" s="1">
        <v>0</v>
      </c>
      <c r="Z1711" s="1">
        <v>0</v>
      </c>
      <c r="AA1711" s="1">
        <v>2</v>
      </c>
      <c r="AB1711" s="1" t="s">
        <v>9839</v>
      </c>
      <c r="AC1711" s="1">
        <v>0</v>
      </c>
      <c r="AE1711" s="1">
        <v>0</v>
      </c>
      <c r="AG1711" s="1">
        <v>0</v>
      </c>
      <c r="AI1711" s="1">
        <v>174</v>
      </c>
      <c r="AJ1711" s="1">
        <v>128</v>
      </c>
      <c r="DR1711" s="1">
        <v>70</v>
      </c>
      <c r="DS1711" s="1">
        <v>54</v>
      </c>
      <c r="HA1711" s="1">
        <v>2</v>
      </c>
      <c r="HB1711" s="1">
        <v>2</v>
      </c>
      <c r="HT1711" s="1">
        <v>0</v>
      </c>
      <c r="HU1711" s="1">
        <v>0</v>
      </c>
      <c r="IP1711" s="1">
        <v>97</v>
      </c>
      <c r="IQ1711" s="1">
        <v>97</v>
      </c>
      <c r="LX1711" s="1">
        <v>68</v>
      </c>
      <c r="LY1711" s="1">
        <v>63</v>
      </c>
      <c r="PG1711" s="1">
        <v>18</v>
      </c>
      <c r="PH1711" s="1">
        <v>16</v>
      </c>
      <c r="SP1711" s="1">
        <v>96.6</v>
      </c>
      <c r="SQ1711" s="1">
        <v>97.8</v>
      </c>
      <c r="VX1711" s="1">
        <v>1</v>
      </c>
      <c r="VY1711" s="1">
        <v>1</v>
      </c>
      <c r="WQ1711" s="1">
        <v>0</v>
      </c>
      <c r="WR1711" s="1">
        <v>0</v>
      </c>
      <c r="ZY1711" s="1">
        <v>216</v>
      </c>
      <c r="ACG1711" s="1">
        <v>209</v>
      </c>
      <c r="AGS1711" s="1">
        <v>0</v>
      </c>
      <c r="AGT1711" s="1">
        <v>0</v>
      </c>
      <c r="AGU1711" s="1">
        <v>0</v>
      </c>
      <c r="AGV1711" s="1">
        <v>0</v>
      </c>
      <c r="AGW1711" s="1">
        <v>0</v>
      </c>
      <c r="AGX1711" s="1">
        <v>0</v>
      </c>
      <c r="AGY1711" s="1">
        <v>0</v>
      </c>
      <c r="AGZ1711" s="1">
        <v>0</v>
      </c>
      <c r="AHA1711" s="1">
        <v>0</v>
      </c>
      <c r="AHB1711" s="1">
        <v>0</v>
      </c>
      <c r="AHC1711" s="1">
        <v>1</v>
      </c>
      <c r="AHD1711" s="1">
        <v>0</v>
      </c>
      <c r="AHE1711" s="1">
        <v>0</v>
      </c>
      <c r="AHF1711" s="1">
        <v>0</v>
      </c>
      <c r="AHH1711" s="1">
        <v>0</v>
      </c>
      <c r="AHI1711" s="1">
        <v>0</v>
      </c>
      <c r="AHK1711" s="1">
        <v>0</v>
      </c>
      <c r="AHL1711" s="1">
        <v>0</v>
      </c>
      <c r="AHM1711" s="1">
        <v>0</v>
      </c>
      <c r="AHN1711" s="1">
        <v>0</v>
      </c>
      <c r="AHO1711" s="1">
        <v>0</v>
      </c>
      <c r="AHP1711" s="1">
        <v>0</v>
      </c>
      <c r="AHQ1711" s="1">
        <v>0</v>
      </c>
      <c r="AHR1711" s="1">
        <v>1</v>
      </c>
      <c r="AIM1711" s="1">
        <v>0</v>
      </c>
      <c r="AIN1711" s="1">
        <v>0</v>
      </c>
      <c r="AIO1711" s="1">
        <v>0</v>
      </c>
      <c r="AIT1711" s="3">
        <v>2</v>
      </c>
      <c r="AIU1711" s="1">
        <v>0</v>
      </c>
      <c r="AIV1711" s="1">
        <v>0</v>
      </c>
      <c r="AIW1711" s="1">
        <v>0</v>
      </c>
      <c r="AIX1711" s="1">
        <v>33</v>
      </c>
      <c r="AIY1711" s="1">
        <v>28</v>
      </c>
    </row>
    <row r="1712" spans="1:939" s="18" customFormat="1">
      <c r="B1712" s="18">
        <v>3</v>
      </c>
      <c r="C1712" s="18">
        <v>1</v>
      </c>
      <c r="D1712" s="18" t="s">
        <v>9840</v>
      </c>
      <c r="O1712" s="18">
        <v>1</v>
      </c>
      <c r="Z1712" s="18">
        <v>0</v>
      </c>
      <c r="AA1712" s="18">
        <v>2</v>
      </c>
      <c r="AB1712" s="18" t="s">
        <v>8601</v>
      </c>
      <c r="AC1712" s="18">
        <v>0</v>
      </c>
      <c r="AE1712" s="18">
        <v>0</v>
      </c>
      <c r="AG1712" s="18">
        <v>0</v>
      </c>
      <c r="AI1712" s="18">
        <v>166</v>
      </c>
      <c r="AJ1712" s="18">
        <v>130</v>
      </c>
      <c r="DR1712" s="18">
        <v>74</v>
      </c>
      <c r="DS1712" s="18">
        <v>86</v>
      </c>
      <c r="HA1712" s="18">
        <v>2</v>
      </c>
      <c r="HB1712" s="18">
        <v>0</v>
      </c>
      <c r="HT1712" s="18">
        <v>0</v>
      </c>
      <c r="HU1712" s="18">
        <v>0</v>
      </c>
      <c r="IP1712" s="18">
        <v>97</v>
      </c>
      <c r="IQ1712" s="18">
        <v>97</v>
      </c>
      <c r="LX1712" s="18">
        <v>58</v>
      </c>
      <c r="LY1712" s="18">
        <v>58</v>
      </c>
      <c r="PG1712" s="18">
        <v>18</v>
      </c>
      <c r="PH1712" s="18">
        <v>16</v>
      </c>
      <c r="SP1712" s="18">
        <v>98</v>
      </c>
      <c r="SQ1712" s="18">
        <v>97.8</v>
      </c>
      <c r="VX1712" s="18">
        <v>1</v>
      </c>
      <c r="VY1712" s="18">
        <v>1</v>
      </c>
      <c r="WQ1712" s="18">
        <v>0</v>
      </c>
      <c r="WR1712" s="18">
        <v>0</v>
      </c>
      <c r="ZY1712" s="18">
        <v>214.4</v>
      </c>
      <c r="ZZ1712" s="18">
        <v>215.6</v>
      </c>
      <c r="ACG1712" s="18">
        <v>121</v>
      </c>
      <c r="AGS1712" s="18">
        <v>0</v>
      </c>
      <c r="AGT1712" s="18">
        <v>0</v>
      </c>
      <c r="AGU1712" s="18">
        <v>0</v>
      </c>
      <c r="AGV1712" s="18">
        <v>0</v>
      </c>
      <c r="AGW1712" s="18">
        <v>0</v>
      </c>
      <c r="AGX1712" s="18">
        <v>0</v>
      </c>
      <c r="AGY1712" s="18">
        <v>0</v>
      </c>
      <c r="AGZ1712" s="18">
        <v>0</v>
      </c>
      <c r="AHA1712" s="18">
        <v>0</v>
      </c>
      <c r="AHB1712" s="18">
        <v>0</v>
      </c>
      <c r="AHC1712" s="18">
        <v>1</v>
      </c>
      <c r="AHD1712" s="18">
        <v>0</v>
      </c>
      <c r="AHE1712" s="18">
        <v>0</v>
      </c>
      <c r="AHF1712" s="18">
        <v>0</v>
      </c>
      <c r="AHH1712" s="18">
        <v>0</v>
      </c>
      <c r="AHI1712" s="18">
        <v>0</v>
      </c>
      <c r="AHK1712" s="18">
        <v>0</v>
      </c>
      <c r="AHL1712" s="18">
        <v>0</v>
      </c>
      <c r="AHM1712" s="18">
        <v>0</v>
      </c>
      <c r="AHN1712" s="18">
        <v>0</v>
      </c>
      <c r="AHO1712" s="18">
        <v>0</v>
      </c>
      <c r="AHP1712" s="18">
        <v>0</v>
      </c>
      <c r="AHQ1712" s="18">
        <v>0</v>
      </c>
      <c r="AHR1712" s="18">
        <v>1</v>
      </c>
      <c r="AIM1712" s="18">
        <v>0</v>
      </c>
      <c r="AIN1712" s="18">
        <v>0</v>
      </c>
      <c r="AIO1712" s="18">
        <v>0</v>
      </c>
      <c r="AIT1712" s="79">
        <v>2</v>
      </c>
      <c r="AIU1712" s="18">
        <v>0</v>
      </c>
      <c r="AIV1712" s="18">
        <v>0</v>
      </c>
      <c r="AIW1712" s="18">
        <v>0</v>
      </c>
      <c r="AIX1712" s="18">
        <v>54</v>
      </c>
      <c r="AIY1712" s="18">
        <v>30</v>
      </c>
    </row>
    <row r="1713" spans="1:951" s="1" customFormat="1">
      <c r="A1713" s="1">
        <v>358</v>
      </c>
      <c r="B1713" s="1">
        <v>1</v>
      </c>
      <c r="C1713" s="1">
        <v>0</v>
      </c>
      <c r="Z1713" s="1">
        <v>0</v>
      </c>
      <c r="AA1713" s="1">
        <v>2</v>
      </c>
      <c r="AB1713" s="1" t="s">
        <v>9841</v>
      </c>
      <c r="AC1713" s="1">
        <v>0</v>
      </c>
      <c r="AE1713" s="1">
        <v>0</v>
      </c>
      <c r="AG1713" s="1">
        <v>0</v>
      </c>
      <c r="AI1713" s="1">
        <v>122</v>
      </c>
      <c r="DR1713" s="1">
        <v>70</v>
      </c>
      <c r="HA1713" s="1">
        <v>2</v>
      </c>
      <c r="HT1713" s="1">
        <v>0</v>
      </c>
      <c r="IP1713" s="1">
        <v>98</v>
      </c>
      <c r="LX1713" s="1">
        <v>60</v>
      </c>
      <c r="PG1713" s="1">
        <v>16</v>
      </c>
      <c r="SP1713" s="1">
        <v>98.4</v>
      </c>
      <c r="VX1713" s="1">
        <v>1</v>
      </c>
      <c r="WQ1713" s="1">
        <v>0</v>
      </c>
      <c r="AGS1713" s="1">
        <v>1</v>
      </c>
      <c r="AGT1713" s="1">
        <v>0</v>
      </c>
      <c r="AGU1713" s="1">
        <v>0</v>
      </c>
      <c r="AGV1713" s="1">
        <v>1</v>
      </c>
      <c r="AGW1713" s="1">
        <v>0</v>
      </c>
      <c r="AGX1713" s="1">
        <v>0</v>
      </c>
      <c r="AGY1713" s="1">
        <v>0</v>
      </c>
      <c r="AGZ1713" s="1">
        <v>0</v>
      </c>
      <c r="AHA1713" s="1">
        <v>0</v>
      </c>
      <c r="AHB1713" s="1">
        <v>0</v>
      </c>
      <c r="AHC1713" s="1">
        <v>1</v>
      </c>
      <c r="AHD1713" s="1">
        <v>0</v>
      </c>
      <c r="AHE1713" s="1">
        <v>0</v>
      </c>
      <c r="AHF1713" s="1">
        <v>0</v>
      </c>
      <c r="AHH1713" s="1">
        <v>0</v>
      </c>
      <c r="AHI1713" s="1">
        <v>0</v>
      </c>
      <c r="AHK1713" s="1">
        <v>0</v>
      </c>
      <c r="AHL1713" s="1">
        <v>0</v>
      </c>
      <c r="AHM1713" s="1">
        <v>0</v>
      </c>
      <c r="AHN1713" s="1">
        <v>0</v>
      </c>
      <c r="AHO1713" s="1">
        <v>0</v>
      </c>
      <c r="AHP1713" s="1">
        <v>0</v>
      </c>
      <c r="AHQ1713" s="1">
        <v>0</v>
      </c>
      <c r="AHR1713" s="1">
        <v>3</v>
      </c>
      <c r="AIM1713" s="1">
        <v>2</v>
      </c>
      <c r="AIN1713" s="1">
        <v>0</v>
      </c>
      <c r="AIO1713" s="1">
        <v>0</v>
      </c>
      <c r="AIP1713" s="1">
        <v>1</v>
      </c>
      <c r="AIQ1713" s="1">
        <v>1</v>
      </c>
      <c r="AIR1713" s="1">
        <v>1</v>
      </c>
      <c r="AIS1713" s="1">
        <v>1</v>
      </c>
      <c r="AIT1713" s="3">
        <v>0</v>
      </c>
      <c r="AIU1713" s="1">
        <v>1</v>
      </c>
      <c r="AIV1713" s="1">
        <v>0</v>
      </c>
      <c r="AIW1713" s="1">
        <v>0</v>
      </c>
      <c r="AJB1713" s="1">
        <v>57</v>
      </c>
    </row>
    <row r="1714" spans="1:951" s="80" customFormat="1">
      <c r="B1714" s="80">
        <v>2</v>
      </c>
      <c r="C1714" s="80">
        <v>1</v>
      </c>
      <c r="D1714" s="80" t="s">
        <v>7703</v>
      </c>
      <c r="O1714" s="80">
        <v>0</v>
      </c>
      <c r="Z1714" s="80">
        <v>0</v>
      </c>
      <c r="AA1714" s="80">
        <v>2</v>
      </c>
      <c r="AB1714" s="80" t="s">
        <v>9842</v>
      </c>
      <c r="AC1714" s="80">
        <v>2</v>
      </c>
      <c r="AD1714" s="80">
        <v>0</v>
      </c>
      <c r="AE1714" s="80">
        <v>0</v>
      </c>
      <c r="AG1714" s="80">
        <v>0</v>
      </c>
      <c r="AI1714" s="80">
        <v>152</v>
      </c>
      <c r="AJ1714" s="80">
        <v>108</v>
      </c>
      <c r="DR1714" s="80">
        <v>80</v>
      </c>
      <c r="DS1714" s="80">
        <v>64</v>
      </c>
      <c r="HA1714" s="80">
        <v>0</v>
      </c>
      <c r="HB1714" s="80">
        <v>2</v>
      </c>
      <c r="HT1714" s="80">
        <v>0</v>
      </c>
      <c r="HU1714" s="80">
        <v>0</v>
      </c>
      <c r="IP1714" s="80">
        <v>98</v>
      </c>
      <c r="IQ1714" s="80">
        <v>98</v>
      </c>
      <c r="LX1714" s="80">
        <v>64</v>
      </c>
      <c r="LY1714" s="80">
        <v>60</v>
      </c>
      <c r="PG1714" s="80">
        <v>16</v>
      </c>
      <c r="PH1714" s="80">
        <v>16</v>
      </c>
      <c r="SP1714" s="80">
        <v>96.8</v>
      </c>
      <c r="SQ1714" s="80">
        <v>97.1</v>
      </c>
      <c r="VX1714" s="80">
        <v>1</v>
      </c>
      <c r="VY1714" s="80">
        <v>1</v>
      </c>
      <c r="WQ1714" s="80">
        <v>0</v>
      </c>
      <c r="WR1714" s="80">
        <v>0</v>
      </c>
      <c r="AGS1714" s="80">
        <v>0</v>
      </c>
      <c r="AGT1714" s="80">
        <v>0</v>
      </c>
      <c r="AGU1714" s="80">
        <v>0</v>
      </c>
      <c r="AGV1714" s="80">
        <v>0</v>
      </c>
      <c r="AGW1714" s="80">
        <v>0</v>
      </c>
      <c r="AGX1714" s="80">
        <v>0</v>
      </c>
      <c r="AGY1714" s="80">
        <v>0</v>
      </c>
      <c r="AGZ1714" s="80">
        <v>0</v>
      </c>
      <c r="AHA1714" s="80">
        <v>0</v>
      </c>
      <c r="AHB1714" s="80">
        <v>0</v>
      </c>
      <c r="AHC1714" s="80">
        <v>1</v>
      </c>
      <c r="AHD1714" s="80">
        <v>0</v>
      </c>
      <c r="AHE1714" s="80">
        <v>0</v>
      </c>
      <c r="AHF1714" s="80">
        <v>0</v>
      </c>
      <c r="AHH1714" s="80">
        <v>0</v>
      </c>
      <c r="AHI1714" s="80">
        <v>0</v>
      </c>
      <c r="AHK1714" s="80">
        <v>0</v>
      </c>
      <c r="AHL1714" s="80">
        <v>0</v>
      </c>
      <c r="AHM1714" s="80">
        <v>0</v>
      </c>
      <c r="AHN1714" s="80">
        <v>0</v>
      </c>
      <c r="AHO1714" s="80">
        <v>0</v>
      </c>
      <c r="AHP1714" s="80">
        <v>0</v>
      </c>
      <c r="AHQ1714" s="80">
        <v>0</v>
      </c>
      <c r="AHR1714" s="80">
        <v>0</v>
      </c>
      <c r="AIN1714" s="80">
        <v>0</v>
      </c>
      <c r="AIO1714" s="80">
        <v>0</v>
      </c>
      <c r="AIT1714" s="86">
        <v>1</v>
      </c>
      <c r="AIU1714" s="80">
        <v>1</v>
      </c>
      <c r="AIV1714" s="80">
        <v>0</v>
      </c>
      <c r="AIW1714" s="80">
        <v>0</v>
      </c>
      <c r="AIX1714" s="80">
        <v>21</v>
      </c>
      <c r="AJB1714" s="80">
        <v>30</v>
      </c>
    </row>
    <row r="1715" spans="1:951" s="1" customFormat="1">
      <c r="A1715" s="1">
        <v>359</v>
      </c>
      <c r="B1715" s="1">
        <v>1</v>
      </c>
      <c r="C1715" s="1">
        <v>0</v>
      </c>
      <c r="Z1715" s="1">
        <v>0</v>
      </c>
      <c r="AA1715" s="1">
        <v>1</v>
      </c>
      <c r="AB1715" s="1" t="s">
        <v>9843</v>
      </c>
      <c r="AC1715" s="1">
        <v>0</v>
      </c>
      <c r="AE1715" s="1">
        <v>0</v>
      </c>
      <c r="AG1715" s="1">
        <v>0</v>
      </c>
      <c r="AI1715" s="1">
        <v>157</v>
      </c>
      <c r="DR1715" s="1">
        <v>82</v>
      </c>
      <c r="HA1715" s="1">
        <v>2</v>
      </c>
      <c r="HT1715" s="1">
        <v>1</v>
      </c>
      <c r="IP1715" s="1">
        <v>92</v>
      </c>
      <c r="LX1715" s="1">
        <v>96</v>
      </c>
      <c r="PG1715" s="1">
        <v>20</v>
      </c>
      <c r="SP1715" s="1">
        <v>98.1</v>
      </c>
      <c r="VX1715" s="1">
        <v>1</v>
      </c>
      <c r="WQ1715" s="1">
        <v>0</v>
      </c>
      <c r="AGS1715" s="1">
        <v>0</v>
      </c>
      <c r="AGT1715" s="1">
        <v>0</v>
      </c>
      <c r="AGU1715" s="1">
        <v>0</v>
      </c>
      <c r="AGV1715" s="1">
        <v>0</v>
      </c>
      <c r="AGW1715" s="1">
        <v>0</v>
      </c>
      <c r="AGX1715" s="1">
        <v>1</v>
      </c>
      <c r="AGY1715" s="1">
        <v>0</v>
      </c>
      <c r="AGZ1715" s="1">
        <v>0</v>
      </c>
      <c r="AHA1715" s="1">
        <v>0</v>
      </c>
      <c r="AHB1715" s="1">
        <v>0</v>
      </c>
      <c r="AHC1715" s="1">
        <v>1</v>
      </c>
      <c r="AHD1715" s="1">
        <v>0</v>
      </c>
      <c r="AHE1715" s="1">
        <v>0</v>
      </c>
      <c r="AHF1715" s="1">
        <v>0</v>
      </c>
      <c r="AHH1715" s="1">
        <v>0</v>
      </c>
      <c r="AHI1715" s="1">
        <v>0</v>
      </c>
      <c r="AHK1715" s="1">
        <v>0</v>
      </c>
      <c r="AHL1715" s="1">
        <v>0</v>
      </c>
      <c r="AHM1715" s="1">
        <v>0</v>
      </c>
      <c r="AHN1715" s="1">
        <v>0</v>
      </c>
      <c r="AHO1715" s="1">
        <v>0</v>
      </c>
      <c r="AHP1715" s="1">
        <v>0</v>
      </c>
      <c r="AHQ1715" s="1">
        <v>0</v>
      </c>
      <c r="AHR1715" s="1">
        <v>0</v>
      </c>
      <c r="AIM1715" s="1">
        <v>0</v>
      </c>
      <c r="AIN1715" s="1">
        <v>0</v>
      </c>
      <c r="AIO1715" s="1">
        <v>0</v>
      </c>
      <c r="AIP1715" s="1">
        <v>1</v>
      </c>
      <c r="AIQ1715" s="1">
        <v>1</v>
      </c>
      <c r="AIR1715" s="1">
        <v>1</v>
      </c>
      <c r="AIS1715" s="1">
        <v>1</v>
      </c>
      <c r="AIT1715" s="3">
        <v>1</v>
      </c>
      <c r="AIU1715" s="1">
        <v>0</v>
      </c>
      <c r="AIV1715" s="1">
        <v>0</v>
      </c>
      <c r="AIW1715" s="1">
        <v>0</v>
      </c>
      <c r="AIX1715" s="1">
        <v>44</v>
      </c>
    </row>
    <row r="1716" spans="1:951" s="1" customFormat="1">
      <c r="B1716" s="1">
        <v>2</v>
      </c>
      <c r="C1716" s="1">
        <v>0</v>
      </c>
      <c r="Z1716" s="1">
        <v>0</v>
      </c>
      <c r="AA1716" s="1">
        <v>2</v>
      </c>
      <c r="AB1716" s="1" t="s">
        <v>9844</v>
      </c>
      <c r="AC1716" s="1">
        <v>2</v>
      </c>
      <c r="AD1716" s="1">
        <v>0</v>
      </c>
      <c r="AE1716" s="1">
        <v>0</v>
      </c>
      <c r="AG1716" s="1">
        <v>0</v>
      </c>
      <c r="AI1716" s="1">
        <v>130</v>
      </c>
      <c r="AJ1716" s="1">
        <v>124</v>
      </c>
      <c r="DR1716" s="1">
        <v>76</v>
      </c>
      <c r="DS1716" s="1">
        <v>72</v>
      </c>
      <c r="HA1716" s="1">
        <v>2</v>
      </c>
      <c r="HB1716" s="1">
        <v>2</v>
      </c>
      <c r="HT1716" s="1">
        <v>0</v>
      </c>
      <c r="HU1716" s="1">
        <v>0</v>
      </c>
      <c r="IP1716" s="1">
        <v>97</v>
      </c>
      <c r="IQ1716" s="1">
        <v>97</v>
      </c>
      <c r="LX1716" s="1">
        <v>106</v>
      </c>
      <c r="LY1716" s="1">
        <v>102</v>
      </c>
      <c r="PG1716" s="1">
        <v>16</v>
      </c>
      <c r="PH1716" s="1">
        <v>18</v>
      </c>
      <c r="SP1716" s="1">
        <v>97.3</v>
      </c>
      <c r="SQ1716" s="1">
        <v>97.8</v>
      </c>
      <c r="VX1716" s="1">
        <v>1</v>
      </c>
      <c r="VY1716" s="1">
        <v>1</v>
      </c>
      <c r="WQ1716" s="1">
        <v>0</v>
      </c>
      <c r="WR1716" s="1">
        <v>0</v>
      </c>
      <c r="AGS1716" s="1">
        <v>0</v>
      </c>
      <c r="AGT1716" s="1">
        <v>0</v>
      </c>
      <c r="AGU1716" s="1">
        <v>0</v>
      </c>
      <c r="AGV1716" s="1">
        <v>0</v>
      </c>
      <c r="AGW1716" s="1">
        <v>0</v>
      </c>
      <c r="AGX1716" s="1">
        <v>1</v>
      </c>
      <c r="AGY1716" s="1">
        <v>0</v>
      </c>
      <c r="AGZ1716" s="1">
        <v>0</v>
      </c>
      <c r="AHA1716" s="1">
        <v>0</v>
      </c>
      <c r="AHB1716" s="1">
        <v>0</v>
      </c>
      <c r="AHC1716" s="1">
        <v>1</v>
      </c>
      <c r="AHD1716" s="1">
        <v>0</v>
      </c>
      <c r="AHE1716" s="1">
        <v>0</v>
      </c>
      <c r="AHF1716" s="1">
        <v>0</v>
      </c>
      <c r="AHH1716" s="1">
        <v>0</v>
      </c>
      <c r="AHI1716" s="1">
        <v>0</v>
      </c>
      <c r="AHK1716" s="1">
        <v>0</v>
      </c>
      <c r="AHL1716" s="1">
        <v>0</v>
      </c>
      <c r="AHM1716" s="1">
        <v>0</v>
      </c>
      <c r="AHN1716" s="1">
        <v>0</v>
      </c>
      <c r="AHO1716" s="1">
        <v>0</v>
      </c>
      <c r="AHP1716" s="1">
        <v>0</v>
      </c>
      <c r="AHQ1716" s="1">
        <v>0</v>
      </c>
      <c r="AHR1716" s="1">
        <v>0</v>
      </c>
      <c r="AIM1716" s="1">
        <v>0</v>
      </c>
      <c r="AIN1716" s="1">
        <v>0</v>
      </c>
      <c r="AIO1716" s="1">
        <v>0</v>
      </c>
      <c r="AIT1716" s="3">
        <v>1</v>
      </c>
      <c r="AIU1716" s="1">
        <v>1</v>
      </c>
      <c r="AIV1716" s="1">
        <v>0</v>
      </c>
      <c r="AIW1716" s="1">
        <v>0</v>
      </c>
      <c r="AIX1716" s="1">
        <v>27</v>
      </c>
      <c r="AJB1716" s="1">
        <v>30</v>
      </c>
    </row>
    <row r="1717" spans="1:951" s="18" customFormat="1">
      <c r="B1717" s="18">
        <v>3</v>
      </c>
      <c r="C1717" s="18">
        <v>0</v>
      </c>
      <c r="Z1717" s="18">
        <v>0</v>
      </c>
      <c r="AA1717" s="18">
        <v>2</v>
      </c>
      <c r="AB1717" s="18" t="s">
        <v>9845</v>
      </c>
      <c r="AC1717" s="18">
        <v>0</v>
      </c>
      <c r="AE1717" s="18">
        <v>0</v>
      </c>
      <c r="AG1717" s="18">
        <v>0</v>
      </c>
      <c r="AI1717" s="18">
        <v>122</v>
      </c>
      <c r="DR1717" s="18">
        <v>80</v>
      </c>
      <c r="HA1717" s="18">
        <v>2</v>
      </c>
      <c r="HT1717" s="18">
        <v>0</v>
      </c>
      <c r="IP1717" s="18">
        <v>97</v>
      </c>
      <c r="LX1717" s="18">
        <v>98</v>
      </c>
      <c r="PG1717" s="18">
        <v>16</v>
      </c>
      <c r="SP1717" s="18">
        <v>98</v>
      </c>
      <c r="VX1717" s="18">
        <v>1</v>
      </c>
      <c r="WQ1717" s="18">
        <v>0</v>
      </c>
      <c r="AGS1717" s="18">
        <v>0</v>
      </c>
      <c r="AGT1717" s="18">
        <v>0</v>
      </c>
      <c r="AGU1717" s="18">
        <v>0</v>
      </c>
      <c r="AGV1717" s="18">
        <v>0</v>
      </c>
      <c r="AGW1717" s="18">
        <v>0</v>
      </c>
      <c r="AGX1717" s="18">
        <v>0</v>
      </c>
      <c r="AGY1717" s="18">
        <v>0</v>
      </c>
      <c r="AGZ1717" s="18">
        <v>0</v>
      </c>
      <c r="AHA1717" s="18">
        <v>0</v>
      </c>
      <c r="AHB1717" s="18">
        <v>0</v>
      </c>
      <c r="AHC1717" s="18">
        <v>1</v>
      </c>
      <c r="AHD1717" s="18">
        <v>0</v>
      </c>
      <c r="AHE1717" s="18">
        <v>0</v>
      </c>
      <c r="AHF1717" s="18">
        <v>0</v>
      </c>
      <c r="AHH1717" s="18">
        <v>0</v>
      </c>
      <c r="AHI1717" s="18">
        <v>0</v>
      </c>
      <c r="AHK1717" s="18">
        <v>0</v>
      </c>
      <c r="AHL1717" s="18">
        <v>0</v>
      </c>
      <c r="AHM1717" s="18">
        <v>0</v>
      </c>
      <c r="AHN1717" s="18">
        <v>0</v>
      </c>
      <c r="AHO1717" s="18">
        <v>0</v>
      </c>
      <c r="AHP1717" s="18">
        <v>0</v>
      </c>
      <c r="AHQ1717" s="18">
        <v>0</v>
      </c>
      <c r="AHR1717" s="18">
        <v>0</v>
      </c>
      <c r="AIM1717" s="18">
        <v>0</v>
      </c>
      <c r="AIN1717" s="18">
        <v>0</v>
      </c>
      <c r="AIO1717" s="18">
        <v>0</v>
      </c>
      <c r="AIT1717" s="79">
        <v>0</v>
      </c>
      <c r="AIU1717" s="18">
        <v>1</v>
      </c>
      <c r="AIV1717" s="18">
        <v>0</v>
      </c>
      <c r="AIW1717" s="18">
        <v>0</v>
      </c>
      <c r="AJB1717" s="18">
        <v>53</v>
      </c>
    </row>
    <row r="1718" spans="1:951" s="1" customFormat="1">
      <c r="A1718" s="1">
        <v>360</v>
      </c>
      <c r="B1718" s="1">
        <v>1</v>
      </c>
      <c r="C1718" s="1">
        <v>0</v>
      </c>
      <c r="Z1718" s="1">
        <v>0</v>
      </c>
      <c r="AA1718" s="1">
        <v>1</v>
      </c>
      <c r="AC1718" s="1">
        <v>0</v>
      </c>
      <c r="AE1718" s="1">
        <v>0</v>
      </c>
      <c r="AG1718" s="1">
        <v>0</v>
      </c>
      <c r="AGS1718" s="1">
        <v>0</v>
      </c>
      <c r="AGT1718" s="1">
        <v>0</v>
      </c>
      <c r="AGU1718" s="1">
        <v>0</v>
      </c>
      <c r="AGV1718" s="1">
        <v>0</v>
      </c>
      <c r="AGW1718" s="1">
        <v>0</v>
      </c>
      <c r="AGX1718" s="1">
        <v>1</v>
      </c>
      <c r="AGY1718" s="1">
        <v>0</v>
      </c>
      <c r="AGZ1718" s="1">
        <v>0</v>
      </c>
      <c r="AHA1718" s="1">
        <v>0</v>
      </c>
      <c r="AHB1718" s="1">
        <v>0</v>
      </c>
      <c r="AHC1718" s="1">
        <v>1</v>
      </c>
      <c r="AHD1718" s="1">
        <v>0</v>
      </c>
      <c r="AHE1718" s="1">
        <v>0</v>
      </c>
      <c r="AHF1718" s="1">
        <v>0</v>
      </c>
      <c r="AHH1718" s="1">
        <v>0</v>
      </c>
      <c r="AHI1718" s="1">
        <v>0</v>
      </c>
      <c r="AHK1718" s="1">
        <v>0</v>
      </c>
      <c r="AHL1718" s="1">
        <v>0</v>
      </c>
      <c r="AHM1718" s="1">
        <v>0</v>
      </c>
      <c r="AHN1718" s="1">
        <v>0</v>
      </c>
      <c r="AHO1718" s="1">
        <v>0</v>
      </c>
      <c r="AHP1718" s="1">
        <v>0</v>
      </c>
      <c r="AHQ1718" s="1">
        <v>0</v>
      </c>
      <c r="AHR1718" s="1">
        <v>0</v>
      </c>
      <c r="AIM1718" s="1">
        <v>0</v>
      </c>
      <c r="AIN1718" s="1">
        <v>0</v>
      </c>
      <c r="AIO1718" s="1">
        <v>0</v>
      </c>
      <c r="AIP1718" s="1">
        <v>1</v>
      </c>
      <c r="AIQ1718" s="1">
        <v>1</v>
      </c>
      <c r="AIR1718" s="1">
        <v>1</v>
      </c>
      <c r="AIS1718" s="1">
        <v>1</v>
      </c>
      <c r="AIT1718" s="3">
        <v>0</v>
      </c>
      <c r="AIU1718" s="1">
        <v>0</v>
      </c>
      <c r="AIV1718" s="1">
        <v>0</v>
      </c>
      <c r="AIW1718" s="1">
        <v>0</v>
      </c>
    </row>
    <row r="1719" spans="1:951" s="1" customFormat="1">
      <c r="B1719" s="1">
        <v>2</v>
      </c>
      <c r="C1719" s="1">
        <v>1</v>
      </c>
      <c r="D1719" s="1" t="s">
        <v>2794</v>
      </c>
      <c r="E1719" s="1" t="s">
        <v>9269</v>
      </c>
      <c r="F1719" s="1" t="s">
        <v>9846</v>
      </c>
      <c r="O1719" s="1">
        <v>0</v>
      </c>
      <c r="P1719" s="1">
        <v>0</v>
      </c>
      <c r="Q1719" s="1">
        <v>0</v>
      </c>
      <c r="Z1719" s="1">
        <v>0</v>
      </c>
      <c r="AA1719" s="1">
        <v>2</v>
      </c>
      <c r="AB1719" s="1" t="s">
        <v>9847</v>
      </c>
      <c r="AC1719" s="1">
        <v>0</v>
      </c>
      <c r="AE1719" s="1">
        <v>2</v>
      </c>
      <c r="AF1719" s="1">
        <v>0</v>
      </c>
      <c r="AG1719" s="1">
        <v>0</v>
      </c>
      <c r="AI1719" s="1">
        <v>144</v>
      </c>
      <c r="AJ1719" s="1">
        <v>138</v>
      </c>
      <c r="DR1719" s="1">
        <v>56</v>
      </c>
      <c r="DS1719" s="1">
        <v>60</v>
      </c>
      <c r="HA1719" s="1">
        <v>0</v>
      </c>
      <c r="HB1719" s="1">
        <v>0</v>
      </c>
      <c r="HT1719" s="1">
        <v>0</v>
      </c>
      <c r="HU1719" s="1">
        <v>0</v>
      </c>
      <c r="IP1719" s="1">
        <v>99</v>
      </c>
      <c r="IQ1719" s="1">
        <v>96</v>
      </c>
      <c r="LX1719" s="1">
        <v>76</v>
      </c>
      <c r="LY1719" s="1">
        <v>85</v>
      </c>
      <c r="PG1719" s="1">
        <v>24</v>
      </c>
      <c r="PH1719" s="1">
        <v>16</v>
      </c>
      <c r="SP1719" s="1">
        <v>97.7</v>
      </c>
      <c r="SQ1719" s="1">
        <v>98</v>
      </c>
      <c r="VX1719" s="1">
        <v>1</v>
      </c>
      <c r="VY1719" s="1">
        <v>1</v>
      </c>
      <c r="WQ1719" s="1">
        <v>0</v>
      </c>
      <c r="WR1719" s="1">
        <v>0</v>
      </c>
      <c r="ACG1719" s="1">
        <v>515</v>
      </c>
      <c r="ACH1719" s="1">
        <v>372</v>
      </c>
      <c r="AGS1719" s="1">
        <v>0</v>
      </c>
      <c r="AGT1719" s="1">
        <v>0</v>
      </c>
      <c r="AGU1719" s="1">
        <v>0</v>
      </c>
      <c r="AGV1719" s="1">
        <v>0</v>
      </c>
      <c r="AGW1719" s="1">
        <v>0</v>
      </c>
      <c r="AGX1719" s="1">
        <v>1</v>
      </c>
      <c r="AGY1719" s="1">
        <v>0</v>
      </c>
      <c r="AGZ1719" s="1">
        <v>0</v>
      </c>
      <c r="AHA1719" s="1">
        <v>0</v>
      </c>
      <c r="AHB1719" s="1">
        <v>0</v>
      </c>
      <c r="AHC1719" s="1">
        <v>1</v>
      </c>
      <c r="AHD1719" s="1">
        <v>0</v>
      </c>
      <c r="AHE1719" s="1">
        <v>0</v>
      </c>
      <c r="AHF1719" s="1">
        <v>0</v>
      </c>
      <c r="AHH1719" s="1">
        <v>0</v>
      </c>
      <c r="AHI1719" s="1">
        <v>0</v>
      </c>
      <c r="AHK1719" s="1">
        <v>0</v>
      </c>
      <c r="AHL1719" s="1">
        <v>0</v>
      </c>
      <c r="AHM1719" s="1">
        <v>0</v>
      </c>
      <c r="AHN1719" s="1">
        <v>0</v>
      </c>
      <c r="AHO1719" s="1">
        <v>0</v>
      </c>
      <c r="AHP1719" s="1">
        <v>0</v>
      </c>
      <c r="AHQ1719" s="1">
        <v>0</v>
      </c>
      <c r="AHR1719" s="1">
        <v>0</v>
      </c>
      <c r="AIM1719" s="1">
        <v>0</v>
      </c>
      <c r="AIN1719" s="1">
        <v>0</v>
      </c>
      <c r="AIO1719" s="1">
        <v>0</v>
      </c>
      <c r="AIT1719" s="3">
        <v>2</v>
      </c>
      <c r="AIU1719" s="1">
        <v>0</v>
      </c>
      <c r="AIV1719" s="1">
        <v>0</v>
      </c>
      <c r="AIW1719" s="1">
        <v>0</v>
      </c>
      <c r="AIX1719" s="1">
        <v>28</v>
      </c>
      <c r="AIY1719" s="1">
        <v>20</v>
      </c>
    </row>
    <row r="1720" spans="1:951" s="1" customFormat="1">
      <c r="B1720" s="1">
        <v>3</v>
      </c>
      <c r="C1720" s="1">
        <v>0</v>
      </c>
      <c r="Z1720" s="1">
        <v>0</v>
      </c>
      <c r="AA1720" s="1">
        <v>1</v>
      </c>
      <c r="AB1720" s="1" t="s">
        <v>9848</v>
      </c>
      <c r="AC1720" s="1">
        <v>0</v>
      </c>
      <c r="AE1720" s="1">
        <v>2</v>
      </c>
      <c r="AF1720" s="1">
        <v>0</v>
      </c>
      <c r="AG1720" s="1">
        <v>0</v>
      </c>
      <c r="AI1720" s="1">
        <v>138</v>
      </c>
      <c r="AJ1720" s="1">
        <v>146</v>
      </c>
      <c r="DR1720" s="1">
        <v>62</v>
      </c>
      <c r="DS1720" s="1">
        <v>58</v>
      </c>
      <c r="HA1720" s="1">
        <v>0</v>
      </c>
      <c r="HB1720" s="1">
        <v>0</v>
      </c>
      <c r="HT1720" s="1">
        <v>0</v>
      </c>
      <c r="HU1720" s="1">
        <v>0</v>
      </c>
      <c r="IP1720" s="1">
        <v>98</v>
      </c>
      <c r="IQ1720" s="1">
        <v>95</v>
      </c>
      <c r="LX1720" s="1">
        <v>69</v>
      </c>
      <c r="LY1720" s="1">
        <v>94</v>
      </c>
      <c r="PG1720" s="1">
        <v>24</v>
      </c>
      <c r="PH1720" s="1">
        <v>26</v>
      </c>
      <c r="SP1720" s="1">
        <v>97.8</v>
      </c>
      <c r="SQ1720" s="1">
        <v>96.4</v>
      </c>
      <c r="VX1720" s="1">
        <v>1</v>
      </c>
      <c r="VY1720" s="1">
        <v>1</v>
      </c>
      <c r="WQ1720" s="1">
        <v>0</v>
      </c>
      <c r="WR1720" s="1">
        <v>0</v>
      </c>
      <c r="ACG1720" s="1">
        <v>201</v>
      </c>
      <c r="AGS1720" s="1">
        <v>0</v>
      </c>
      <c r="AGT1720" s="1">
        <v>0</v>
      </c>
      <c r="AGU1720" s="1">
        <v>0</v>
      </c>
      <c r="AGV1720" s="1">
        <v>0</v>
      </c>
      <c r="AGW1720" s="1">
        <v>0</v>
      </c>
      <c r="AGX1720" s="1">
        <v>1</v>
      </c>
      <c r="AGY1720" s="1">
        <v>0</v>
      </c>
      <c r="AGZ1720" s="1">
        <v>0</v>
      </c>
      <c r="AHA1720" s="1">
        <v>0</v>
      </c>
      <c r="AHB1720" s="1">
        <v>0</v>
      </c>
      <c r="AHC1720" s="1">
        <v>1</v>
      </c>
      <c r="AHD1720" s="1">
        <v>0</v>
      </c>
      <c r="AHE1720" s="1">
        <v>0</v>
      </c>
      <c r="AHF1720" s="1">
        <v>0</v>
      </c>
      <c r="AHH1720" s="1">
        <v>0</v>
      </c>
      <c r="AHI1720" s="1">
        <v>0</v>
      </c>
      <c r="AHK1720" s="1">
        <v>0</v>
      </c>
      <c r="AHL1720" s="1">
        <v>0</v>
      </c>
      <c r="AHM1720" s="1">
        <v>0</v>
      </c>
      <c r="AHN1720" s="1">
        <v>0</v>
      </c>
      <c r="AHO1720" s="1">
        <v>0</v>
      </c>
      <c r="AHP1720" s="1">
        <v>0</v>
      </c>
      <c r="AHQ1720" s="1">
        <v>0</v>
      </c>
      <c r="AHR1720" s="1">
        <v>0</v>
      </c>
      <c r="AIM1720" s="1">
        <v>0</v>
      </c>
      <c r="AIN1720" s="1">
        <v>0</v>
      </c>
      <c r="AIO1720" s="1">
        <v>0</v>
      </c>
      <c r="AIT1720" s="3">
        <v>2</v>
      </c>
      <c r="AIU1720" s="1">
        <v>0</v>
      </c>
      <c r="AIV1720" s="1">
        <v>0</v>
      </c>
      <c r="AIW1720" s="1">
        <v>0</v>
      </c>
      <c r="AIX1720" s="1">
        <v>15</v>
      </c>
      <c r="AIY1720" s="1">
        <v>30</v>
      </c>
    </row>
    <row r="1721" spans="1:951" s="1" customFormat="1">
      <c r="B1721" s="1">
        <v>4</v>
      </c>
      <c r="C1721" s="1">
        <v>1</v>
      </c>
      <c r="D1721" s="1" t="s">
        <v>2519</v>
      </c>
      <c r="E1721" s="1" t="s">
        <v>2608</v>
      </c>
      <c r="O1721" s="1">
        <v>0</v>
      </c>
      <c r="P1721" s="1">
        <v>0</v>
      </c>
      <c r="Z1721" s="1">
        <v>0</v>
      </c>
      <c r="AA1721" s="1">
        <v>1</v>
      </c>
      <c r="AB1721" s="1" t="s">
        <v>9849</v>
      </c>
      <c r="AC1721" s="1">
        <v>0</v>
      </c>
      <c r="AE1721" s="1">
        <v>1</v>
      </c>
      <c r="AF1721" s="1">
        <v>0</v>
      </c>
      <c r="AG1721" s="1">
        <v>0</v>
      </c>
      <c r="AI1721" s="1">
        <v>118</v>
      </c>
      <c r="AJ1721" s="1">
        <v>146</v>
      </c>
      <c r="DR1721" s="1">
        <v>60</v>
      </c>
      <c r="DS1721" s="1">
        <v>62</v>
      </c>
      <c r="HA1721" s="1">
        <v>0</v>
      </c>
      <c r="HB1721" s="1">
        <v>0</v>
      </c>
      <c r="HT1721" s="1">
        <v>0</v>
      </c>
      <c r="HU1721" s="1">
        <v>0</v>
      </c>
      <c r="IP1721" s="1">
        <v>98</v>
      </c>
      <c r="IQ1721" s="1">
        <v>96</v>
      </c>
      <c r="LX1721" s="1">
        <v>64</v>
      </c>
      <c r="LY1721" s="1">
        <v>70</v>
      </c>
      <c r="PG1721" s="1">
        <v>24</v>
      </c>
      <c r="PH1721" s="1">
        <v>26</v>
      </c>
      <c r="SP1721" s="1">
        <v>97.1</v>
      </c>
      <c r="SQ1721" s="1">
        <v>96.9</v>
      </c>
      <c r="VX1721" s="1">
        <v>1</v>
      </c>
      <c r="VY1721" s="1">
        <v>1</v>
      </c>
      <c r="WQ1721" s="1">
        <v>0</v>
      </c>
      <c r="WR1721" s="1">
        <v>0</v>
      </c>
      <c r="ACG1721" s="1">
        <v>187</v>
      </c>
      <c r="AGS1721" s="1">
        <v>0</v>
      </c>
      <c r="AGT1721" s="1">
        <v>0</v>
      </c>
      <c r="AGU1721" s="1">
        <v>0</v>
      </c>
      <c r="AGV1721" s="1">
        <v>0</v>
      </c>
      <c r="AGW1721" s="1">
        <v>0</v>
      </c>
      <c r="AGX1721" s="1">
        <v>1</v>
      </c>
      <c r="AGY1721" s="1">
        <v>0</v>
      </c>
      <c r="AGZ1721" s="1">
        <v>0</v>
      </c>
      <c r="AHA1721" s="1">
        <v>0</v>
      </c>
      <c r="AHB1721" s="1">
        <v>0</v>
      </c>
      <c r="AHC1721" s="1">
        <v>1</v>
      </c>
      <c r="AHD1721" s="1">
        <v>0</v>
      </c>
      <c r="AHE1721" s="1">
        <v>0</v>
      </c>
      <c r="AHF1721" s="1">
        <v>0</v>
      </c>
      <c r="AHH1721" s="1">
        <v>0</v>
      </c>
      <c r="AHI1721" s="1">
        <v>0</v>
      </c>
      <c r="AHK1721" s="1">
        <v>0</v>
      </c>
      <c r="AHL1721" s="1">
        <v>0</v>
      </c>
      <c r="AHM1721" s="1">
        <v>0</v>
      </c>
      <c r="AHN1721" s="1">
        <v>0</v>
      </c>
      <c r="AHO1721" s="1">
        <v>0</v>
      </c>
      <c r="AHP1721" s="1">
        <v>0</v>
      </c>
      <c r="AHQ1721" s="1">
        <v>0</v>
      </c>
      <c r="AHR1721" s="1">
        <v>0</v>
      </c>
      <c r="AIM1721" s="1">
        <v>0</v>
      </c>
      <c r="AIN1721" s="1">
        <v>0</v>
      </c>
      <c r="AIO1721" s="1">
        <v>0</v>
      </c>
      <c r="AIT1721" s="3">
        <v>0</v>
      </c>
      <c r="AIU1721" s="1">
        <v>2</v>
      </c>
      <c r="AIV1721" s="1">
        <v>0</v>
      </c>
      <c r="AIW1721" s="1">
        <v>0</v>
      </c>
      <c r="AJB1721" s="1">
        <v>28</v>
      </c>
      <c r="AJC1721" s="1">
        <v>10</v>
      </c>
    </row>
    <row r="1722" spans="1:951" s="1" customFormat="1">
      <c r="B1722" s="1">
        <v>5</v>
      </c>
      <c r="C1722" s="1">
        <v>1</v>
      </c>
      <c r="D1722" s="1" t="s">
        <v>7434</v>
      </c>
      <c r="O1722" s="1">
        <v>0</v>
      </c>
      <c r="Z1722" s="1">
        <v>0</v>
      </c>
      <c r="AA1722" s="1">
        <v>2</v>
      </c>
      <c r="AB1722" s="1" t="s">
        <v>9850</v>
      </c>
      <c r="AC1722" s="1">
        <v>0</v>
      </c>
      <c r="AE1722" s="1">
        <v>1</v>
      </c>
      <c r="AF1722" s="1">
        <v>0</v>
      </c>
      <c r="AG1722" s="1">
        <v>0</v>
      </c>
      <c r="AI1722" s="1">
        <v>134</v>
      </c>
      <c r="AJ1722" s="1">
        <v>110</v>
      </c>
      <c r="DR1722" s="1">
        <v>72</v>
      </c>
      <c r="DS1722" s="1">
        <v>64</v>
      </c>
      <c r="HA1722" s="1">
        <v>0</v>
      </c>
      <c r="HB1722" s="1">
        <v>0</v>
      </c>
      <c r="HT1722" s="1">
        <v>0</v>
      </c>
      <c r="HU1722" s="1">
        <v>0</v>
      </c>
      <c r="IP1722" s="1">
        <v>99</v>
      </c>
      <c r="IQ1722" s="1">
        <v>99</v>
      </c>
      <c r="LX1722" s="1">
        <v>62</v>
      </c>
      <c r="LY1722" s="1">
        <v>68</v>
      </c>
      <c r="PG1722" s="1">
        <v>18</v>
      </c>
      <c r="PH1722" s="1">
        <v>16</v>
      </c>
      <c r="SP1722" s="1">
        <v>96.4</v>
      </c>
      <c r="SQ1722" s="1">
        <v>97.8</v>
      </c>
      <c r="VX1722" s="1">
        <v>1</v>
      </c>
      <c r="VY1722" s="1">
        <v>1</v>
      </c>
      <c r="WQ1722" s="1">
        <v>0</v>
      </c>
      <c r="WR1722" s="1">
        <v>0</v>
      </c>
      <c r="AGG1722" s="1">
        <v>5</v>
      </c>
      <c r="AGH1722" s="1" t="s">
        <v>9851</v>
      </c>
      <c r="AGS1722" s="1">
        <v>0</v>
      </c>
      <c r="AGT1722" s="1">
        <v>0</v>
      </c>
      <c r="AGU1722" s="1">
        <v>0</v>
      </c>
      <c r="AGV1722" s="1">
        <v>0</v>
      </c>
      <c r="AGW1722" s="1">
        <v>0</v>
      </c>
      <c r="AGX1722" s="1">
        <v>1</v>
      </c>
      <c r="AGY1722" s="1">
        <v>0</v>
      </c>
      <c r="AGZ1722" s="1">
        <v>1</v>
      </c>
      <c r="AHA1722" s="1">
        <v>0</v>
      </c>
      <c r="AHB1722" s="1">
        <v>0</v>
      </c>
      <c r="AHC1722" s="1">
        <v>1</v>
      </c>
      <c r="AHD1722" s="1">
        <v>0</v>
      </c>
      <c r="AHE1722" s="1">
        <v>0</v>
      </c>
      <c r="AHF1722" s="1">
        <v>0</v>
      </c>
      <c r="AHH1722" s="1">
        <v>0</v>
      </c>
      <c r="AHI1722" s="1">
        <v>0</v>
      </c>
      <c r="AHK1722" s="1">
        <v>0</v>
      </c>
      <c r="AHL1722" s="1">
        <v>0</v>
      </c>
      <c r="AHM1722" s="1">
        <v>0</v>
      </c>
      <c r="AHN1722" s="1">
        <v>0</v>
      </c>
      <c r="AHO1722" s="1">
        <v>0</v>
      </c>
      <c r="AHP1722" s="1">
        <v>0</v>
      </c>
      <c r="AHQ1722" s="1">
        <v>0</v>
      </c>
      <c r="AHR1722" s="1">
        <v>0</v>
      </c>
      <c r="AIM1722" s="1">
        <v>0</v>
      </c>
      <c r="AIN1722" s="1">
        <v>0</v>
      </c>
      <c r="AIO1722" s="1">
        <v>0</v>
      </c>
      <c r="AIT1722" s="3">
        <v>1</v>
      </c>
      <c r="AIU1722" s="1">
        <v>1</v>
      </c>
      <c r="AIV1722" s="1">
        <v>0</v>
      </c>
      <c r="AIW1722" s="1">
        <v>0</v>
      </c>
      <c r="AIX1722" s="1">
        <v>21</v>
      </c>
      <c r="AJB1722" s="1">
        <v>15</v>
      </c>
    </row>
    <row r="1723" spans="1:951" s="80" customFormat="1">
      <c r="B1723" s="80">
        <v>6</v>
      </c>
      <c r="C1723" s="80">
        <v>0</v>
      </c>
      <c r="Z1723" s="80">
        <v>0</v>
      </c>
      <c r="AA1723" s="80">
        <v>2</v>
      </c>
      <c r="AB1723" s="80" t="s">
        <v>9852</v>
      </c>
      <c r="AC1723" s="80">
        <v>0</v>
      </c>
      <c r="AE1723" s="80">
        <v>0</v>
      </c>
      <c r="AG1723" s="80">
        <v>0</v>
      </c>
      <c r="AI1723" s="80">
        <v>140</v>
      </c>
      <c r="DR1723" s="80">
        <v>62</v>
      </c>
      <c r="HA1723" s="80">
        <v>0</v>
      </c>
      <c r="HT1723" s="80">
        <v>0</v>
      </c>
      <c r="IP1723" s="80">
        <v>96</v>
      </c>
      <c r="LX1723" s="80">
        <v>66</v>
      </c>
      <c r="PG1723" s="80">
        <v>18</v>
      </c>
      <c r="SP1723" s="80">
        <v>96.4</v>
      </c>
      <c r="VX1723" s="80">
        <v>1</v>
      </c>
      <c r="WQ1723" s="80">
        <v>0</v>
      </c>
      <c r="ACG1723" s="80">
        <v>295</v>
      </c>
      <c r="AGS1723" s="80">
        <v>0</v>
      </c>
      <c r="AGT1723" s="80">
        <v>0</v>
      </c>
      <c r="AGU1723" s="80">
        <v>0</v>
      </c>
      <c r="AGV1723" s="80">
        <v>0</v>
      </c>
      <c r="AGW1723" s="80">
        <v>0</v>
      </c>
      <c r="AGX1723" s="80">
        <v>1</v>
      </c>
      <c r="AGY1723" s="80">
        <v>0</v>
      </c>
      <c r="AGZ1723" s="80">
        <v>0</v>
      </c>
      <c r="AHA1723" s="80">
        <v>0</v>
      </c>
      <c r="AHB1723" s="80">
        <v>0</v>
      </c>
      <c r="AHC1723" s="80">
        <v>1</v>
      </c>
      <c r="AHD1723" s="80">
        <v>0</v>
      </c>
      <c r="AHE1723" s="80">
        <v>0</v>
      </c>
      <c r="AHF1723" s="80">
        <v>0</v>
      </c>
      <c r="AHH1723" s="80">
        <v>0</v>
      </c>
      <c r="AHI1723" s="80">
        <v>0</v>
      </c>
      <c r="AHK1723" s="80">
        <v>0</v>
      </c>
      <c r="AHL1723" s="80">
        <v>0</v>
      </c>
      <c r="AHM1723" s="80">
        <v>0</v>
      </c>
      <c r="AHN1723" s="80">
        <v>0</v>
      </c>
      <c r="AHO1723" s="80">
        <v>0</v>
      </c>
      <c r="AHP1723" s="80">
        <v>0</v>
      </c>
      <c r="AHQ1723" s="80">
        <v>0</v>
      </c>
      <c r="AHR1723" s="80">
        <v>0</v>
      </c>
      <c r="AIM1723" s="80">
        <v>0</v>
      </c>
      <c r="AIN1723" s="80">
        <v>0</v>
      </c>
      <c r="AIO1723" s="80">
        <v>0</v>
      </c>
      <c r="AIT1723" s="86">
        <v>1</v>
      </c>
      <c r="AIU1723" s="80">
        <v>0</v>
      </c>
      <c r="AIV1723" s="80">
        <v>0</v>
      </c>
      <c r="AIW1723" s="80">
        <v>0</v>
      </c>
      <c r="AIX1723" s="80">
        <v>23</v>
      </c>
    </row>
    <row r="1724" spans="1:951" s="14" customFormat="1">
      <c r="A1724" s="14">
        <v>361</v>
      </c>
      <c r="B1724" s="14">
        <v>1</v>
      </c>
      <c r="C1724" s="61">
        <v>1</v>
      </c>
      <c r="D1724" s="14" t="s">
        <v>9853</v>
      </c>
      <c r="E1724" s="14" t="s">
        <v>9854</v>
      </c>
      <c r="F1724" s="63" t="s">
        <v>9855</v>
      </c>
      <c r="G1724" s="58" t="s">
        <v>9856</v>
      </c>
      <c r="H1724" s="14" t="s">
        <v>9857</v>
      </c>
      <c r="I1724" s="14" t="s">
        <v>9858</v>
      </c>
      <c r="J1724" s="14" t="s">
        <v>9859</v>
      </c>
      <c r="O1724" s="89">
        <v>0</v>
      </c>
      <c r="P1724" s="89">
        <v>0</v>
      </c>
      <c r="Q1724" s="89">
        <v>0</v>
      </c>
      <c r="R1724" s="89">
        <v>0</v>
      </c>
      <c r="S1724" s="89">
        <v>0</v>
      </c>
      <c r="T1724" s="89">
        <v>0</v>
      </c>
      <c r="U1724" s="89">
        <v>1</v>
      </c>
      <c r="V1724" s="89"/>
      <c r="W1724" s="61"/>
      <c r="X1724" s="61"/>
      <c r="Y1724" s="61"/>
      <c r="Z1724" s="14">
        <v>0</v>
      </c>
      <c r="AA1724" s="14">
        <v>3</v>
      </c>
      <c r="AC1724" s="14">
        <v>0</v>
      </c>
      <c r="AE1724" s="14">
        <v>5</v>
      </c>
      <c r="AF1724" s="14">
        <v>1</v>
      </c>
      <c r="AG1724" s="14">
        <v>0</v>
      </c>
      <c r="AI1724" s="14">
        <v>170</v>
      </c>
      <c r="AJ1724" s="14">
        <v>168</v>
      </c>
      <c r="DR1724" s="61">
        <v>88</v>
      </c>
      <c r="DS1724" s="61">
        <v>78</v>
      </c>
      <c r="DT1724" s="61"/>
      <c r="DU1724" s="61"/>
      <c r="DV1724" s="61"/>
      <c r="DW1724" s="61"/>
      <c r="DX1724" s="61"/>
      <c r="DY1724" s="61"/>
      <c r="DZ1724" s="61"/>
      <c r="EA1724" s="61"/>
      <c r="EB1724" s="61"/>
      <c r="EC1724" s="61"/>
      <c r="ED1724" s="61"/>
      <c r="EE1724" s="61"/>
      <c r="EF1724" s="61"/>
      <c r="EG1724" s="61"/>
      <c r="EH1724" s="61"/>
      <c r="EI1724" s="61"/>
      <c r="EJ1724" s="61"/>
      <c r="EK1724" s="61"/>
      <c r="EL1724" s="61"/>
      <c r="EM1724" s="61"/>
      <c r="EN1724" s="61"/>
      <c r="EO1724" s="61"/>
      <c r="EP1724" s="61"/>
      <c r="EQ1724" s="61"/>
      <c r="ER1724" s="61"/>
      <c r="ES1724" s="61"/>
      <c r="ET1724" s="61"/>
      <c r="EU1724" s="61"/>
      <c r="EV1724" s="61"/>
      <c r="EW1724" s="61"/>
      <c r="EX1724" s="61"/>
      <c r="EY1724" s="61"/>
      <c r="EZ1724" s="61"/>
      <c r="FA1724" s="61"/>
      <c r="FB1724" s="61"/>
      <c r="FC1724" s="61"/>
      <c r="FD1724" s="61"/>
      <c r="FE1724" s="61"/>
      <c r="FF1724" s="61"/>
      <c r="FG1724" s="61"/>
      <c r="FH1724" s="61"/>
      <c r="FI1724" s="61"/>
      <c r="FJ1724" s="61"/>
      <c r="FK1724" s="61"/>
      <c r="FL1724" s="61"/>
      <c r="FM1724" s="61"/>
      <c r="FN1724" s="61"/>
      <c r="FO1724" s="61"/>
      <c r="FP1724" s="61"/>
      <c r="FQ1724" s="61"/>
      <c r="FR1724" s="61"/>
      <c r="FS1724" s="61"/>
      <c r="FT1724" s="61"/>
      <c r="FU1724" s="61"/>
      <c r="FV1724" s="61"/>
      <c r="FW1724" s="61"/>
      <c r="FX1724" s="61"/>
      <c r="FY1724" s="61"/>
      <c r="FZ1724" s="61"/>
      <c r="GA1724" s="61"/>
      <c r="GB1724" s="61"/>
      <c r="GC1724" s="61"/>
      <c r="GD1724" s="61"/>
      <c r="GE1724" s="61"/>
      <c r="GF1724" s="61"/>
      <c r="GG1724" s="61"/>
      <c r="GH1724" s="61"/>
      <c r="GI1724" s="61"/>
      <c r="GJ1724" s="61"/>
      <c r="GK1724" s="61"/>
      <c r="GL1724" s="61"/>
      <c r="GM1724" s="61"/>
      <c r="GN1724" s="61"/>
      <c r="GO1724" s="61"/>
      <c r="GP1724" s="61"/>
      <c r="GQ1724" s="61"/>
      <c r="GR1724" s="61"/>
      <c r="GS1724" s="61"/>
      <c r="GT1724" s="61"/>
      <c r="GU1724" s="61"/>
      <c r="GV1724" s="61"/>
      <c r="GW1724" s="61"/>
      <c r="GX1724" s="61"/>
      <c r="GY1724" s="61"/>
      <c r="GZ1724" s="61"/>
      <c r="HA1724" s="14">
        <v>2</v>
      </c>
      <c r="HB1724" s="14">
        <v>2</v>
      </c>
      <c r="HT1724" s="14">
        <v>0</v>
      </c>
      <c r="HU1724" s="14">
        <v>0</v>
      </c>
      <c r="HZ1724" s="63"/>
      <c r="IA1724" s="63"/>
      <c r="IB1724" s="63"/>
      <c r="IC1724" s="63"/>
      <c r="ID1724" s="63"/>
      <c r="IE1724" s="63"/>
      <c r="IF1724" s="63"/>
      <c r="IG1724" s="63"/>
      <c r="IH1724" s="63"/>
      <c r="II1724" s="63"/>
      <c r="IJ1724" s="63"/>
      <c r="IK1724" s="63"/>
      <c r="IL1724" s="63"/>
      <c r="IM1724" s="58"/>
      <c r="IN1724" s="58"/>
      <c r="IO1724" s="58"/>
      <c r="IP1724" s="14">
        <v>91</v>
      </c>
      <c r="IQ1724" s="14">
        <v>96</v>
      </c>
      <c r="LX1724" s="14">
        <v>92</v>
      </c>
      <c r="LY1724" s="14">
        <v>96</v>
      </c>
      <c r="PG1724" s="61">
        <v>18</v>
      </c>
      <c r="PH1724" s="61">
        <v>18</v>
      </c>
      <c r="PI1724" s="61"/>
      <c r="PJ1724" s="61"/>
      <c r="PK1724" s="61"/>
      <c r="PL1724" s="61"/>
      <c r="PM1724" s="61"/>
      <c r="PN1724" s="61"/>
      <c r="PO1724" s="61"/>
      <c r="PP1724" s="61"/>
      <c r="PQ1724" s="61"/>
      <c r="PR1724" s="61"/>
      <c r="PS1724" s="61"/>
      <c r="PT1724" s="61"/>
      <c r="PU1724" s="61"/>
      <c r="PV1724" s="61"/>
      <c r="PW1724" s="61"/>
      <c r="PX1724" s="61"/>
      <c r="PY1724" s="61"/>
      <c r="PZ1724" s="61"/>
      <c r="QA1724" s="61"/>
      <c r="QB1724" s="61"/>
      <c r="QC1724" s="61"/>
      <c r="QD1724" s="61"/>
      <c r="QE1724" s="61"/>
      <c r="QF1724" s="61"/>
      <c r="QG1724" s="61"/>
      <c r="QH1724" s="61"/>
      <c r="QI1724" s="61"/>
      <c r="QJ1724" s="61"/>
      <c r="QK1724" s="61"/>
      <c r="QL1724" s="61"/>
      <c r="QM1724" s="61"/>
      <c r="QN1724" s="61"/>
      <c r="QO1724" s="61"/>
      <c r="QP1724" s="61"/>
      <c r="QQ1724" s="61"/>
      <c r="QR1724" s="61"/>
      <c r="QS1724" s="61"/>
      <c r="QT1724" s="61"/>
      <c r="QU1724" s="61"/>
      <c r="QV1724" s="61"/>
      <c r="QW1724" s="61"/>
      <c r="QX1724" s="61"/>
      <c r="QY1724" s="61"/>
      <c r="QZ1724" s="61"/>
      <c r="RA1724" s="61"/>
      <c r="RB1724" s="61"/>
      <c r="RC1724" s="61"/>
      <c r="RD1724" s="61"/>
      <c r="RE1724" s="61"/>
      <c r="RF1724" s="61"/>
      <c r="RG1724" s="61"/>
      <c r="RH1724" s="61"/>
      <c r="RI1724" s="61"/>
      <c r="RJ1724" s="61"/>
      <c r="RK1724" s="61"/>
      <c r="RL1724" s="61"/>
      <c r="RM1724" s="61"/>
      <c r="RN1724" s="61"/>
      <c r="RO1724" s="61"/>
      <c r="RP1724" s="61"/>
      <c r="RQ1724" s="61"/>
      <c r="RR1724" s="61"/>
      <c r="RS1724" s="61"/>
      <c r="RT1724" s="61"/>
      <c r="RU1724" s="61"/>
      <c r="RV1724" s="61"/>
      <c r="RW1724" s="61"/>
      <c r="RX1724" s="61"/>
      <c r="RY1724" s="61"/>
      <c r="RZ1724" s="61"/>
      <c r="SA1724" s="61"/>
      <c r="SB1724" s="61"/>
      <c r="SC1724" s="61"/>
      <c r="SD1724" s="61"/>
      <c r="SE1724" s="61"/>
      <c r="SF1724" s="61"/>
      <c r="SG1724" s="61"/>
      <c r="SH1724" s="61"/>
      <c r="SI1724" s="61"/>
      <c r="SJ1724" s="61"/>
      <c r="SK1724" s="61"/>
      <c r="SL1724" s="61"/>
      <c r="SM1724" s="61"/>
      <c r="SN1724" s="61"/>
      <c r="SO1724" s="61"/>
      <c r="SP1724" s="58" t="s">
        <v>9860</v>
      </c>
      <c r="SQ1724" s="58"/>
      <c r="SR1724" s="58"/>
      <c r="SS1724" s="58"/>
      <c r="ST1724" s="58"/>
      <c r="SU1724" s="58"/>
      <c r="SV1724" s="58"/>
      <c r="SW1724" s="58"/>
      <c r="SX1724" s="58"/>
      <c r="SY1724" s="58"/>
      <c r="SZ1724" s="58"/>
      <c r="TA1724" s="58"/>
      <c r="TB1724" s="58"/>
      <c r="TC1724" s="58"/>
      <c r="TD1724" s="58"/>
      <c r="TE1724" s="58"/>
      <c r="TF1724" s="58"/>
      <c r="TG1724" s="58"/>
      <c r="TH1724" s="58"/>
      <c r="TI1724" s="58"/>
      <c r="TJ1724" s="58"/>
      <c r="TK1724" s="58"/>
      <c r="TL1724" s="58"/>
      <c r="TM1724" s="58"/>
      <c r="TN1724" s="58"/>
      <c r="TO1724" s="58"/>
      <c r="TP1724" s="58"/>
      <c r="TQ1724" s="58"/>
      <c r="TR1724" s="58"/>
      <c r="TS1724" s="58"/>
      <c r="TT1724" s="58"/>
      <c r="TU1724" s="58"/>
      <c r="TV1724" s="58"/>
      <c r="TW1724" s="58"/>
      <c r="TX1724" s="58"/>
      <c r="TY1724" s="58"/>
      <c r="TZ1724" s="58"/>
      <c r="UA1724" s="58"/>
      <c r="UB1724" s="58"/>
      <c r="UC1724" s="58"/>
      <c r="UD1724" s="58"/>
      <c r="UE1724" s="58"/>
      <c r="UF1724" s="58"/>
      <c r="UG1724" s="58"/>
      <c r="UH1724" s="58"/>
      <c r="UI1724" s="58"/>
      <c r="UJ1724" s="58"/>
      <c r="UK1724" s="58"/>
      <c r="UL1724" s="58"/>
      <c r="UM1724" s="58"/>
      <c r="UN1724" s="58"/>
      <c r="UO1724" s="58"/>
      <c r="UP1724" s="58"/>
      <c r="UQ1724" s="58"/>
      <c r="UR1724" s="58"/>
      <c r="US1724" s="58"/>
      <c r="UT1724" s="58"/>
      <c r="UU1724" s="58"/>
      <c r="UV1724" s="58"/>
      <c r="UW1724" s="58"/>
      <c r="UX1724" s="58"/>
      <c r="UY1724" s="58"/>
      <c r="UZ1724" s="58"/>
      <c r="VA1724" s="58"/>
      <c r="VB1724" s="58"/>
      <c r="VC1724" s="58"/>
      <c r="VD1724" s="58"/>
      <c r="VE1724" s="58"/>
      <c r="VF1724" s="58"/>
      <c r="VG1724" s="58"/>
      <c r="VH1724" s="58"/>
      <c r="VI1724" s="58"/>
      <c r="VJ1724" s="58"/>
      <c r="VK1724" s="58"/>
      <c r="VL1724" s="58"/>
      <c r="VM1724" s="58"/>
      <c r="VN1724" s="58"/>
      <c r="VO1724" s="58"/>
      <c r="VP1724" s="58"/>
      <c r="VQ1724" s="58"/>
      <c r="VR1724" s="58"/>
      <c r="VS1724" s="58"/>
      <c r="VT1724" s="58"/>
      <c r="VU1724" s="58"/>
      <c r="VV1724" s="58"/>
      <c r="VW1724" s="58"/>
      <c r="VX1724" s="58" t="s">
        <v>2309</v>
      </c>
      <c r="VY1724" s="58"/>
      <c r="VZ1724" s="58"/>
      <c r="WQ1724" s="14">
        <v>0</v>
      </c>
      <c r="WR1724" s="14">
        <v>0</v>
      </c>
      <c r="ZY1724" s="61"/>
      <c r="ZZ1724" s="61"/>
      <c r="AAA1724" s="61"/>
      <c r="AAE1724" s="63"/>
      <c r="AAF1724" s="63"/>
      <c r="AAG1724" s="63"/>
      <c r="AAI1724" s="63"/>
      <c r="AAJ1724" s="58"/>
      <c r="AAM1724" s="61"/>
      <c r="AAO1724" s="63"/>
      <c r="AAP1724" s="58"/>
      <c r="AAS1724" s="61"/>
      <c r="AAU1724" s="63"/>
      <c r="AAV1724" s="58"/>
      <c r="ABB1724" s="63"/>
      <c r="ABC1724" s="63"/>
      <c r="ABD1724" s="63"/>
      <c r="ABE1724" s="58"/>
      <c r="ABF1724" s="58"/>
      <c r="ABG1724" s="58"/>
      <c r="ABM1724" s="61"/>
      <c r="ABN1724" s="61"/>
      <c r="ABQ1724" s="63"/>
      <c r="ABR1724" s="63"/>
      <c r="ABS1724" s="58"/>
      <c r="ABT1724" s="58"/>
      <c r="ACA1724" s="61"/>
      <c r="ACB1724" s="61"/>
      <c r="ACC1724" s="61"/>
      <c r="ACG1724" s="63"/>
      <c r="ACH1724" s="63"/>
      <c r="ACI1724" s="63"/>
      <c r="ACJ1724" s="63"/>
      <c r="ACK1724" s="63"/>
      <c r="ACL1724" s="63"/>
      <c r="ACM1724" s="63"/>
      <c r="ACN1724" s="63"/>
      <c r="ACO1724" s="63"/>
      <c r="ACP1724" s="63"/>
      <c r="ACQ1724" s="58"/>
      <c r="ACR1724" s="58"/>
      <c r="ACS1724" s="58"/>
      <c r="ADB1724" s="63"/>
      <c r="ADC1724" s="63"/>
      <c r="ADD1724" s="58"/>
      <c r="ADE1724" s="58"/>
      <c r="AGK1724" s="61"/>
      <c r="AGM1724" s="63"/>
      <c r="AGN1724" s="58"/>
      <c r="AGQ1724" s="61"/>
      <c r="AGS1724" s="14">
        <v>0</v>
      </c>
      <c r="AGT1724" s="14">
        <v>0</v>
      </c>
      <c r="AGU1724" s="14">
        <v>0</v>
      </c>
      <c r="AGV1724" s="14">
        <v>0</v>
      </c>
      <c r="AGW1724" s="14">
        <v>0</v>
      </c>
      <c r="AGX1724" s="14">
        <v>1</v>
      </c>
      <c r="AGY1724" s="14">
        <v>0</v>
      </c>
      <c r="AGZ1724" s="14">
        <v>0</v>
      </c>
      <c r="AHA1724" s="14">
        <v>0</v>
      </c>
      <c r="AHB1724" s="14">
        <v>0</v>
      </c>
      <c r="AHC1724" s="14">
        <v>1</v>
      </c>
      <c r="AHD1724" s="14">
        <v>0</v>
      </c>
      <c r="AHE1724" s="14">
        <v>0</v>
      </c>
      <c r="AHF1724" s="14">
        <v>0</v>
      </c>
      <c r="AHH1724" s="14">
        <v>0</v>
      </c>
      <c r="AHI1724" s="14">
        <v>1</v>
      </c>
      <c r="AHK1724" s="14">
        <v>0</v>
      </c>
      <c r="AHL1724" s="14">
        <v>0</v>
      </c>
      <c r="AHM1724" s="14">
        <v>0</v>
      </c>
      <c r="AHN1724" s="14">
        <v>0</v>
      </c>
      <c r="AHO1724" s="14">
        <v>0</v>
      </c>
      <c r="AHP1724" s="14">
        <v>0</v>
      </c>
      <c r="AHQ1724" s="14">
        <v>0</v>
      </c>
      <c r="AHR1724" s="14">
        <v>6</v>
      </c>
      <c r="AHT1724" s="61"/>
      <c r="AHV1724" s="63"/>
      <c r="AHW1724" s="58"/>
      <c r="AHZ1724" s="61"/>
      <c r="AIB1724" s="63"/>
      <c r="AIC1724" s="58"/>
      <c r="AIF1724" s="61"/>
      <c r="AIH1724" s="63"/>
      <c r="AII1724" s="58"/>
      <c r="AIL1724" s="61"/>
      <c r="AIM1724" s="14">
        <v>0</v>
      </c>
      <c r="AIN1724" s="14">
        <v>0</v>
      </c>
      <c r="AIO1724" s="14">
        <v>0</v>
      </c>
      <c r="AIP1724" s="14">
        <v>1</v>
      </c>
      <c r="AIQ1724" s="14">
        <v>1</v>
      </c>
      <c r="AIR1724" s="61">
        <v>0</v>
      </c>
      <c r="AIS1724" s="14">
        <v>1</v>
      </c>
      <c r="AIT1724" s="60">
        <v>1</v>
      </c>
      <c r="AIU1724" s="58" t="s">
        <v>2308</v>
      </c>
      <c r="AIV1724" s="14">
        <v>0</v>
      </c>
      <c r="AIW1724" s="14">
        <v>0</v>
      </c>
      <c r="AIX1724" s="61">
        <v>120</v>
      </c>
      <c r="AJB1724" s="63"/>
      <c r="AJC1724" s="58"/>
      <c r="AJF1724" s="61"/>
      <c r="AJH1724" s="63"/>
      <c r="AJI1724" s="58"/>
      <c r="AJL1724" s="61"/>
      <c r="AJN1724" s="63"/>
      <c r="AJO1724" s="58"/>
    </row>
    <row r="1725" spans="1:951" s="14" customFormat="1">
      <c r="B1725" s="14">
        <v>2</v>
      </c>
      <c r="C1725" s="61">
        <v>1</v>
      </c>
      <c r="D1725" s="14" t="s">
        <v>9861</v>
      </c>
      <c r="F1725" s="63"/>
      <c r="G1725" s="58"/>
      <c r="O1725" s="61">
        <v>0</v>
      </c>
      <c r="P1725" s="61"/>
      <c r="Q1725" s="61"/>
      <c r="R1725" s="61"/>
      <c r="S1725" s="61"/>
      <c r="T1725" s="61"/>
      <c r="U1725" s="61"/>
      <c r="V1725" s="61"/>
      <c r="W1725" s="61"/>
      <c r="X1725" s="61"/>
      <c r="Y1725" s="61"/>
      <c r="Z1725" s="14">
        <v>0</v>
      </c>
      <c r="AA1725" s="14">
        <v>1</v>
      </c>
      <c r="AB1725" s="14" t="s">
        <v>9862</v>
      </c>
      <c r="AC1725" s="14">
        <v>0</v>
      </c>
      <c r="AE1725" s="14">
        <v>2</v>
      </c>
      <c r="AF1725" s="14">
        <v>2</v>
      </c>
      <c r="AG1725" s="14">
        <v>0</v>
      </c>
      <c r="AI1725" s="14">
        <v>178</v>
      </c>
      <c r="AK1725" s="14">
        <v>160</v>
      </c>
      <c r="DR1725" s="61">
        <v>82</v>
      </c>
      <c r="DS1725" s="61"/>
      <c r="DT1725" s="61">
        <v>88</v>
      </c>
      <c r="DU1725" s="61"/>
      <c r="DV1725" s="61"/>
      <c r="DW1725" s="61"/>
      <c r="DX1725" s="61"/>
      <c r="DY1725" s="61"/>
      <c r="DZ1725" s="61"/>
      <c r="EA1725" s="61"/>
      <c r="EB1725" s="61"/>
      <c r="EC1725" s="61"/>
      <c r="ED1725" s="61"/>
      <c r="EE1725" s="61"/>
      <c r="EF1725" s="61"/>
      <c r="EG1725" s="61"/>
      <c r="EH1725" s="61"/>
      <c r="EI1725" s="61"/>
      <c r="EJ1725" s="61"/>
      <c r="EK1725" s="61"/>
      <c r="EL1725" s="61"/>
      <c r="EM1725" s="61"/>
      <c r="EN1725" s="61"/>
      <c r="EO1725" s="61"/>
      <c r="EP1725" s="61"/>
      <c r="EQ1725" s="61"/>
      <c r="ER1725" s="61"/>
      <c r="ES1725" s="61"/>
      <c r="ET1725" s="61"/>
      <c r="EU1725" s="61"/>
      <c r="EV1725" s="61"/>
      <c r="EW1725" s="61"/>
      <c r="EX1725" s="61"/>
      <c r="EY1725" s="61"/>
      <c r="EZ1725" s="61"/>
      <c r="FA1725" s="61"/>
      <c r="FB1725" s="61"/>
      <c r="FC1725" s="61"/>
      <c r="FD1725" s="61"/>
      <c r="FE1725" s="61"/>
      <c r="FF1725" s="61"/>
      <c r="FG1725" s="61"/>
      <c r="FH1725" s="61"/>
      <c r="FI1725" s="61"/>
      <c r="FJ1725" s="61"/>
      <c r="FK1725" s="61"/>
      <c r="FL1725" s="61"/>
      <c r="FM1725" s="61"/>
      <c r="FN1725" s="61"/>
      <c r="FO1725" s="61"/>
      <c r="FP1725" s="61"/>
      <c r="FQ1725" s="61"/>
      <c r="FR1725" s="61"/>
      <c r="FS1725" s="61"/>
      <c r="FT1725" s="61"/>
      <c r="FU1725" s="61"/>
      <c r="FV1725" s="61"/>
      <c r="FW1725" s="61"/>
      <c r="FX1725" s="61"/>
      <c r="FY1725" s="61"/>
      <c r="FZ1725" s="61"/>
      <c r="GA1725" s="61"/>
      <c r="GB1725" s="61"/>
      <c r="GC1725" s="61"/>
      <c r="GD1725" s="61"/>
      <c r="GE1725" s="61"/>
      <c r="GF1725" s="61"/>
      <c r="GG1725" s="61"/>
      <c r="GH1725" s="61"/>
      <c r="GI1725" s="61"/>
      <c r="GJ1725" s="61"/>
      <c r="GK1725" s="61"/>
      <c r="GL1725" s="61"/>
      <c r="GM1725" s="61"/>
      <c r="GN1725" s="61"/>
      <c r="GO1725" s="61"/>
      <c r="GP1725" s="61"/>
      <c r="GQ1725" s="61"/>
      <c r="GR1725" s="61"/>
      <c r="GS1725" s="61"/>
      <c r="GT1725" s="61"/>
      <c r="GU1725" s="61"/>
      <c r="GV1725" s="61"/>
      <c r="GW1725" s="61"/>
      <c r="GX1725" s="61"/>
      <c r="GY1725" s="61"/>
      <c r="GZ1725" s="61"/>
      <c r="HA1725" s="14">
        <v>2</v>
      </c>
      <c r="HC1725" s="14">
        <v>2</v>
      </c>
      <c r="HT1725" s="14">
        <v>0</v>
      </c>
      <c r="HV1725" s="14">
        <v>0</v>
      </c>
      <c r="HZ1725" s="63"/>
      <c r="IA1725" s="63"/>
      <c r="IB1725" s="63"/>
      <c r="IC1725" s="63"/>
      <c r="ID1725" s="63"/>
      <c r="IE1725" s="63"/>
      <c r="IF1725" s="63"/>
      <c r="IG1725" s="63"/>
      <c r="IH1725" s="63"/>
      <c r="II1725" s="63"/>
      <c r="IJ1725" s="63"/>
      <c r="IK1725" s="63"/>
      <c r="IL1725" s="63"/>
      <c r="IM1725" s="58"/>
      <c r="IN1725" s="58"/>
      <c r="IO1725" s="58"/>
      <c r="IP1725" s="14">
        <v>96</v>
      </c>
      <c r="IQ1725" s="14">
        <v>95</v>
      </c>
      <c r="IR1725" s="14">
        <v>94</v>
      </c>
      <c r="LX1725" s="14">
        <v>70</v>
      </c>
      <c r="LZ1725" s="14">
        <v>68</v>
      </c>
      <c r="PG1725" s="61">
        <v>16</v>
      </c>
      <c r="PH1725" s="61"/>
      <c r="PI1725" s="61">
        <v>18</v>
      </c>
      <c r="PJ1725" s="61"/>
      <c r="PK1725" s="61"/>
      <c r="PL1725" s="61"/>
      <c r="PM1725" s="61"/>
      <c r="PN1725" s="61"/>
      <c r="PO1725" s="61"/>
      <c r="PP1725" s="61"/>
      <c r="PQ1725" s="61"/>
      <c r="PR1725" s="61"/>
      <c r="PS1725" s="61"/>
      <c r="PT1725" s="61"/>
      <c r="PU1725" s="61"/>
      <c r="PV1725" s="61"/>
      <c r="PW1725" s="61"/>
      <c r="PX1725" s="61"/>
      <c r="PY1725" s="61"/>
      <c r="PZ1725" s="61"/>
      <c r="QA1725" s="61"/>
      <c r="QB1725" s="61"/>
      <c r="QC1725" s="61"/>
      <c r="QD1725" s="61"/>
      <c r="QE1725" s="61"/>
      <c r="QF1725" s="61"/>
      <c r="QG1725" s="61"/>
      <c r="QH1725" s="61"/>
      <c r="QI1725" s="61"/>
      <c r="QJ1725" s="61"/>
      <c r="QK1725" s="61"/>
      <c r="QL1725" s="61"/>
      <c r="QM1725" s="61"/>
      <c r="QN1725" s="61"/>
      <c r="QO1725" s="61"/>
      <c r="QP1725" s="61"/>
      <c r="QQ1725" s="61"/>
      <c r="QR1725" s="61"/>
      <c r="QS1725" s="61"/>
      <c r="QT1725" s="61"/>
      <c r="QU1725" s="61"/>
      <c r="QV1725" s="61"/>
      <c r="QW1725" s="61"/>
      <c r="QX1725" s="61"/>
      <c r="QY1725" s="61"/>
      <c r="QZ1725" s="61"/>
      <c r="RA1725" s="61"/>
      <c r="RB1725" s="61"/>
      <c r="RC1725" s="61"/>
      <c r="RD1725" s="61"/>
      <c r="RE1725" s="61"/>
      <c r="RF1725" s="61"/>
      <c r="RG1725" s="61"/>
      <c r="RH1725" s="61"/>
      <c r="RI1725" s="61"/>
      <c r="RJ1725" s="61"/>
      <c r="RK1725" s="61"/>
      <c r="RL1725" s="61"/>
      <c r="RM1725" s="61"/>
      <c r="RN1725" s="61"/>
      <c r="RO1725" s="61"/>
      <c r="RP1725" s="61"/>
      <c r="RQ1725" s="61"/>
      <c r="RR1725" s="61"/>
      <c r="RS1725" s="61"/>
      <c r="RT1725" s="61"/>
      <c r="RU1725" s="61"/>
      <c r="RV1725" s="61"/>
      <c r="RW1725" s="61"/>
      <c r="RX1725" s="61"/>
      <c r="RY1725" s="61"/>
      <c r="RZ1725" s="61"/>
      <c r="SA1725" s="61"/>
      <c r="SB1725" s="61"/>
      <c r="SC1725" s="61"/>
      <c r="SD1725" s="61"/>
      <c r="SE1725" s="61"/>
      <c r="SF1725" s="61"/>
      <c r="SG1725" s="61"/>
      <c r="SH1725" s="61"/>
      <c r="SI1725" s="61"/>
      <c r="SJ1725" s="61"/>
      <c r="SK1725" s="61"/>
      <c r="SL1725" s="61"/>
      <c r="SM1725" s="61"/>
      <c r="SN1725" s="61"/>
      <c r="SO1725" s="61"/>
      <c r="SP1725" s="58" t="s">
        <v>7602</v>
      </c>
      <c r="SQ1725" s="58"/>
      <c r="SR1725" s="58" t="s">
        <v>8744</v>
      </c>
      <c r="SS1725" s="58"/>
      <c r="ST1725" s="58"/>
      <c r="SU1725" s="58"/>
      <c r="SV1725" s="58"/>
      <c r="SW1725" s="58"/>
      <c r="SX1725" s="58"/>
      <c r="SY1725" s="58"/>
      <c r="SZ1725" s="58"/>
      <c r="TA1725" s="58"/>
      <c r="TB1725" s="58"/>
      <c r="TC1725" s="58"/>
      <c r="TD1725" s="58"/>
      <c r="TE1725" s="58"/>
      <c r="TF1725" s="58"/>
      <c r="TG1725" s="58"/>
      <c r="TH1725" s="58"/>
      <c r="TI1725" s="58"/>
      <c r="TJ1725" s="58"/>
      <c r="TK1725" s="58"/>
      <c r="TL1725" s="58"/>
      <c r="TM1725" s="58"/>
      <c r="TN1725" s="58"/>
      <c r="TO1725" s="58"/>
      <c r="TP1725" s="58"/>
      <c r="TQ1725" s="58"/>
      <c r="TR1725" s="58"/>
      <c r="TS1725" s="58"/>
      <c r="TT1725" s="58"/>
      <c r="TU1725" s="58"/>
      <c r="TV1725" s="58"/>
      <c r="TW1725" s="58"/>
      <c r="TX1725" s="58"/>
      <c r="TY1725" s="58"/>
      <c r="TZ1725" s="58"/>
      <c r="UA1725" s="58"/>
      <c r="UB1725" s="58"/>
      <c r="UC1725" s="58"/>
      <c r="UD1725" s="58"/>
      <c r="UE1725" s="58"/>
      <c r="UF1725" s="58"/>
      <c r="UG1725" s="58"/>
      <c r="UH1725" s="58"/>
      <c r="UI1725" s="58"/>
      <c r="UJ1725" s="58"/>
      <c r="UK1725" s="58"/>
      <c r="UL1725" s="58"/>
      <c r="UM1725" s="58"/>
      <c r="UN1725" s="58"/>
      <c r="UO1725" s="58"/>
      <c r="UP1725" s="58"/>
      <c r="UQ1725" s="58"/>
      <c r="UR1725" s="58"/>
      <c r="US1725" s="58"/>
      <c r="UT1725" s="58"/>
      <c r="UU1725" s="58"/>
      <c r="UV1725" s="58"/>
      <c r="UW1725" s="58"/>
      <c r="UX1725" s="58"/>
      <c r="UY1725" s="58"/>
      <c r="UZ1725" s="58"/>
      <c r="VA1725" s="58"/>
      <c r="VB1725" s="58"/>
      <c r="VC1725" s="58"/>
      <c r="VD1725" s="58"/>
      <c r="VE1725" s="58"/>
      <c r="VF1725" s="58"/>
      <c r="VG1725" s="58"/>
      <c r="VH1725" s="58"/>
      <c r="VI1725" s="58"/>
      <c r="VJ1725" s="58"/>
      <c r="VK1725" s="58"/>
      <c r="VL1725" s="58"/>
      <c r="VM1725" s="58"/>
      <c r="VN1725" s="58"/>
      <c r="VO1725" s="58"/>
      <c r="VP1725" s="58"/>
      <c r="VQ1725" s="58"/>
      <c r="VR1725" s="58"/>
      <c r="VS1725" s="58"/>
      <c r="VT1725" s="58"/>
      <c r="VU1725" s="58"/>
      <c r="VV1725" s="58"/>
      <c r="VW1725" s="58"/>
      <c r="VX1725" s="58" t="s">
        <v>2308</v>
      </c>
      <c r="VY1725" s="58"/>
      <c r="VZ1725" s="58" t="s">
        <v>2308</v>
      </c>
      <c r="WQ1725" s="14">
        <v>0</v>
      </c>
      <c r="WR1725" s="14">
        <v>0</v>
      </c>
      <c r="WS1725" s="14">
        <v>0</v>
      </c>
      <c r="ZY1725" s="61"/>
      <c r="ZZ1725" s="61"/>
      <c r="AAA1725" s="61"/>
      <c r="AAE1725" s="63"/>
      <c r="AAF1725" s="63"/>
      <c r="AAG1725" s="63"/>
      <c r="AAI1725" s="63"/>
      <c r="AAJ1725" s="58"/>
      <c r="AAM1725" s="61"/>
      <c r="AAO1725" s="63"/>
      <c r="AAP1725" s="58"/>
      <c r="AAS1725" s="61"/>
      <c r="AAU1725" s="63"/>
      <c r="AAV1725" s="58"/>
      <c r="ABB1725" s="63"/>
      <c r="ABC1725" s="63"/>
      <c r="ABD1725" s="63"/>
      <c r="ABE1725" s="58"/>
      <c r="ABF1725" s="58"/>
      <c r="ABG1725" s="58"/>
      <c r="ABM1725" s="61"/>
      <c r="ABN1725" s="61"/>
      <c r="ABQ1725" s="63"/>
      <c r="ABR1725" s="63"/>
      <c r="ABS1725" s="58"/>
      <c r="ABT1725" s="58"/>
      <c r="ACA1725" s="61"/>
      <c r="ACB1725" s="61"/>
      <c r="ACC1725" s="61"/>
      <c r="ACG1725" s="63"/>
      <c r="ACH1725" s="63"/>
      <c r="ACI1725" s="63"/>
      <c r="ACJ1725" s="63"/>
      <c r="ACK1725" s="63"/>
      <c r="ACL1725" s="63"/>
      <c r="ACM1725" s="63"/>
      <c r="ACN1725" s="63"/>
      <c r="ACO1725" s="63"/>
      <c r="ACP1725" s="63"/>
      <c r="ACQ1725" s="58"/>
      <c r="ACR1725" s="58"/>
      <c r="ACS1725" s="58"/>
      <c r="ADB1725" s="63"/>
      <c r="ADC1725" s="63"/>
      <c r="ADD1725" s="58"/>
      <c r="ADE1725" s="58"/>
      <c r="AGK1725" s="61"/>
      <c r="AGM1725" s="63"/>
      <c r="AGN1725" s="58"/>
      <c r="AGQ1725" s="61"/>
      <c r="AGS1725" s="14">
        <v>0</v>
      </c>
      <c r="AGT1725" s="14">
        <v>0</v>
      </c>
      <c r="AGU1725" s="14">
        <v>0</v>
      </c>
      <c r="AGV1725" s="14">
        <v>0</v>
      </c>
      <c r="AGW1725" s="14">
        <v>0</v>
      </c>
      <c r="AGX1725" s="14">
        <v>1</v>
      </c>
      <c r="AGY1725" s="14">
        <v>0</v>
      </c>
      <c r="AGZ1725" s="14">
        <v>2</v>
      </c>
      <c r="AHA1725" s="14">
        <v>0</v>
      </c>
      <c r="AHB1725" s="14">
        <v>0</v>
      </c>
      <c r="AHC1725" s="14">
        <v>1</v>
      </c>
      <c r="AHD1725" s="14">
        <v>0</v>
      </c>
      <c r="AHE1725" s="14">
        <v>0</v>
      </c>
      <c r="AHF1725" s="14">
        <v>0</v>
      </c>
      <c r="AHH1725" s="14">
        <v>0</v>
      </c>
      <c r="AHI1725" s="14">
        <v>1</v>
      </c>
      <c r="AHK1725" s="14">
        <v>0</v>
      </c>
      <c r="AHL1725" s="14">
        <v>0</v>
      </c>
      <c r="AHM1725" s="14">
        <v>0</v>
      </c>
      <c r="AHN1725" s="14">
        <v>0</v>
      </c>
      <c r="AHO1725" s="14">
        <v>0</v>
      </c>
      <c r="AHP1725" s="14">
        <v>0</v>
      </c>
      <c r="AHQ1725" s="14">
        <v>0</v>
      </c>
      <c r="AHR1725" s="14">
        <v>7</v>
      </c>
      <c r="AHT1725" s="61"/>
      <c r="AHV1725" s="63"/>
      <c r="AHW1725" s="58"/>
      <c r="AHZ1725" s="61"/>
      <c r="AIB1725" s="63"/>
      <c r="AIC1725" s="58"/>
      <c r="AIF1725" s="61"/>
      <c r="AIH1725" s="63"/>
      <c r="AII1725" s="58"/>
      <c r="AIL1725" s="61"/>
      <c r="AIM1725" s="14">
        <v>0</v>
      </c>
      <c r="AIN1725" s="14">
        <v>0</v>
      </c>
      <c r="AIO1725" s="14">
        <v>0</v>
      </c>
      <c r="AIR1725" s="61">
        <v>1</v>
      </c>
      <c r="AIT1725" s="60">
        <v>2</v>
      </c>
      <c r="AIU1725" s="58" t="s">
        <v>2308</v>
      </c>
      <c r="AIV1725" s="14">
        <v>1</v>
      </c>
      <c r="AIW1725" s="14">
        <v>0</v>
      </c>
      <c r="AIX1725" s="61">
        <v>45</v>
      </c>
      <c r="AIY1725" s="14">
        <v>44</v>
      </c>
      <c r="AJB1725" s="63"/>
      <c r="AJC1725" s="58"/>
      <c r="AJF1725" s="61"/>
      <c r="AJH1725" s="63"/>
      <c r="AJI1725" s="58"/>
      <c r="AJL1725" s="61"/>
      <c r="AJN1725" s="63"/>
      <c r="AJO1725" s="58"/>
    </row>
    <row r="1726" spans="1:951" s="14" customFormat="1">
      <c r="B1726" s="14">
        <v>3</v>
      </c>
      <c r="C1726" s="61">
        <v>1</v>
      </c>
      <c r="D1726" s="14" t="s">
        <v>9863</v>
      </c>
      <c r="F1726" s="63"/>
      <c r="G1726" s="58"/>
      <c r="O1726" s="61">
        <v>0</v>
      </c>
      <c r="P1726" s="61"/>
      <c r="Q1726" s="61"/>
      <c r="R1726" s="61"/>
      <c r="S1726" s="61"/>
      <c r="T1726" s="61"/>
      <c r="U1726" s="61"/>
      <c r="V1726" s="61"/>
      <c r="W1726" s="61"/>
      <c r="X1726" s="61"/>
      <c r="Y1726" s="61"/>
      <c r="Z1726" s="14">
        <v>0</v>
      </c>
      <c r="AA1726" s="14">
        <v>1</v>
      </c>
      <c r="AC1726" s="14">
        <v>0</v>
      </c>
      <c r="AE1726" s="14">
        <v>0</v>
      </c>
      <c r="AG1726" s="14">
        <v>0</v>
      </c>
      <c r="AI1726" s="14">
        <v>150</v>
      </c>
      <c r="AJ1726" s="14">
        <v>142</v>
      </c>
      <c r="DR1726" s="61">
        <v>79</v>
      </c>
      <c r="DS1726" s="61">
        <v>80</v>
      </c>
      <c r="DT1726" s="61"/>
      <c r="DU1726" s="61"/>
      <c r="DV1726" s="61"/>
      <c r="DW1726" s="61"/>
      <c r="DX1726" s="61"/>
      <c r="DY1726" s="61"/>
      <c r="DZ1726" s="61"/>
      <c r="EA1726" s="61"/>
      <c r="EB1726" s="61"/>
      <c r="EC1726" s="61"/>
      <c r="ED1726" s="61"/>
      <c r="EE1726" s="61"/>
      <c r="EF1726" s="61"/>
      <c r="EG1726" s="61"/>
      <c r="EH1726" s="61"/>
      <c r="EI1726" s="61"/>
      <c r="EJ1726" s="61"/>
      <c r="EK1726" s="61"/>
      <c r="EL1726" s="61"/>
      <c r="EM1726" s="61"/>
      <c r="EN1726" s="61"/>
      <c r="EO1726" s="61"/>
      <c r="EP1726" s="61"/>
      <c r="EQ1726" s="61"/>
      <c r="ER1726" s="61"/>
      <c r="ES1726" s="61"/>
      <c r="ET1726" s="61"/>
      <c r="EU1726" s="61"/>
      <c r="EV1726" s="61"/>
      <c r="EW1726" s="61"/>
      <c r="EX1726" s="61"/>
      <c r="EY1726" s="61"/>
      <c r="EZ1726" s="61"/>
      <c r="FA1726" s="61"/>
      <c r="FB1726" s="61"/>
      <c r="FC1726" s="61"/>
      <c r="FD1726" s="61"/>
      <c r="FE1726" s="61"/>
      <c r="FF1726" s="61"/>
      <c r="FG1726" s="61"/>
      <c r="FH1726" s="61"/>
      <c r="FI1726" s="61"/>
      <c r="FJ1726" s="61"/>
      <c r="FK1726" s="61"/>
      <c r="FL1726" s="61"/>
      <c r="FM1726" s="61"/>
      <c r="FN1726" s="61"/>
      <c r="FO1726" s="61"/>
      <c r="FP1726" s="61"/>
      <c r="FQ1726" s="61"/>
      <c r="FR1726" s="61"/>
      <c r="FS1726" s="61"/>
      <c r="FT1726" s="61"/>
      <c r="FU1726" s="61"/>
      <c r="FV1726" s="61"/>
      <c r="FW1726" s="61"/>
      <c r="FX1726" s="61"/>
      <c r="FY1726" s="61"/>
      <c r="FZ1726" s="61"/>
      <c r="GA1726" s="61"/>
      <c r="GB1726" s="61"/>
      <c r="GC1726" s="61"/>
      <c r="GD1726" s="61"/>
      <c r="GE1726" s="61"/>
      <c r="GF1726" s="61"/>
      <c r="GG1726" s="61"/>
      <c r="GH1726" s="61"/>
      <c r="GI1726" s="61"/>
      <c r="GJ1726" s="61"/>
      <c r="GK1726" s="61"/>
      <c r="GL1726" s="61"/>
      <c r="GM1726" s="61"/>
      <c r="GN1726" s="61"/>
      <c r="GO1726" s="61"/>
      <c r="GP1726" s="61"/>
      <c r="GQ1726" s="61"/>
      <c r="GR1726" s="61"/>
      <c r="GS1726" s="61"/>
      <c r="GT1726" s="61"/>
      <c r="GU1726" s="61"/>
      <c r="GV1726" s="61"/>
      <c r="GW1726" s="61"/>
      <c r="GX1726" s="61"/>
      <c r="GY1726" s="61"/>
      <c r="GZ1726" s="61"/>
      <c r="HA1726" s="14">
        <v>2</v>
      </c>
      <c r="HB1726" s="14">
        <v>2</v>
      </c>
      <c r="HT1726" s="14">
        <v>0</v>
      </c>
      <c r="HU1726" s="14">
        <v>0</v>
      </c>
      <c r="HZ1726" s="63"/>
      <c r="IA1726" s="63"/>
      <c r="IB1726" s="63"/>
      <c r="IC1726" s="63"/>
      <c r="ID1726" s="63"/>
      <c r="IE1726" s="63"/>
      <c r="IF1726" s="63"/>
      <c r="IG1726" s="63"/>
      <c r="IH1726" s="63"/>
      <c r="II1726" s="63"/>
      <c r="IJ1726" s="63"/>
      <c r="IK1726" s="63"/>
      <c r="IL1726" s="63"/>
      <c r="IM1726" s="58"/>
      <c r="IN1726" s="58"/>
      <c r="IO1726" s="58"/>
      <c r="IP1726" s="14">
        <v>98</v>
      </c>
      <c r="IQ1726" s="14">
        <v>94</v>
      </c>
      <c r="IR1726" s="14">
        <v>90</v>
      </c>
      <c r="IS1726" s="14">
        <v>94</v>
      </c>
      <c r="LX1726" s="14">
        <v>68</v>
      </c>
      <c r="LY1726" s="14">
        <v>70</v>
      </c>
      <c r="PG1726" s="61">
        <v>18</v>
      </c>
      <c r="PH1726" s="61">
        <v>15</v>
      </c>
      <c r="PI1726" s="61"/>
      <c r="PJ1726" s="61"/>
      <c r="PK1726" s="61"/>
      <c r="PL1726" s="61"/>
      <c r="PM1726" s="61"/>
      <c r="PN1726" s="61"/>
      <c r="PO1726" s="61"/>
      <c r="PP1726" s="61"/>
      <c r="PQ1726" s="61"/>
      <c r="PR1726" s="61"/>
      <c r="PS1726" s="61"/>
      <c r="PT1726" s="61"/>
      <c r="PU1726" s="61"/>
      <c r="PV1726" s="61"/>
      <c r="PW1726" s="61"/>
      <c r="PX1726" s="61"/>
      <c r="PY1726" s="61"/>
      <c r="PZ1726" s="61"/>
      <c r="QA1726" s="61"/>
      <c r="QB1726" s="61"/>
      <c r="QC1726" s="61"/>
      <c r="QD1726" s="61"/>
      <c r="QE1726" s="61"/>
      <c r="QF1726" s="61"/>
      <c r="QG1726" s="61"/>
      <c r="QH1726" s="61"/>
      <c r="QI1726" s="61"/>
      <c r="QJ1726" s="61"/>
      <c r="QK1726" s="61"/>
      <c r="QL1726" s="61"/>
      <c r="QM1726" s="61"/>
      <c r="QN1726" s="61"/>
      <c r="QO1726" s="61"/>
      <c r="QP1726" s="61"/>
      <c r="QQ1726" s="61"/>
      <c r="QR1726" s="61"/>
      <c r="QS1726" s="61"/>
      <c r="QT1726" s="61"/>
      <c r="QU1726" s="61"/>
      <c r="QV1726" s="61"/>
      <c r="QW1726" s="61"/>
      <c r="QX1726" s="61"/>
      <c r="QY1726" s="61"/>
      <c r="QZ1726" s="61"/>
      <c r="RA1726" s="61"/>
      <c r="RB1726" s="61"/>
      <c r="RC1726" s="61"/>
      <c r="RD1726" s="61"/>
      <c r="RE1726" s="61"/>
      <c r="RF1726" s="61"/>
      <c r="RG1726" s="61"/>
      <c r="RH1726" s="61"/>
      <c r="RI1726" s="61"/>
      <c r="RJ1726" s="61"/>
      <c r="RK1726" s="61"/>
      <c r="RL1726" s="61"/>
      <c r="RM1726" s="61"/>
      <c r="RN1726" s="61"/>
      <c r="RO1726" s="61"/>
      <c r="RP1726" s="61"/>
      <c r="RQ1726" s="61"/>
      <c r="RR1726" s="61"/>
      <c r="RS1726" s="61"/>
      <c r="RT1726" s="61"/>
      <c r="RU1726" s="61"/>
      <c r="RV1726" s="61"/>
      <c r="RW1726" s="61"/>
      <c r="RX1726" s="61"/>
      <c r="RY1726" s="61"/>
      <c r="RZ1726" s="61"/>
      <c r="SA1726" s="61"/>
      <c r="SB1726" s="61"/>
      <c r="SC1726" s="61"/>
      <c r="SD1726" s="61"/>
      <c r="SE1726" s="61"/>
      <c r="SF1726" s="61"/>
      <c r="SG1726" s="61"/>
      <c r="SH1726" s="61"/>
      <c r="SI1726" s="61"/>
      <c r="SJ1726" s="61"/>
      <c r="SK1726" s="61"/>
      <c r="SL1726" s="61"/>
      <c r="SM1726" s="61"/>
      <c r="SN1726" s="61"/>
      <c r="SO1726" s="61"/>
      <c r="SP1726" s="58" t="s">
        <v>9038</v>
      </c>
      <c r="SQ1726" s="58" t="s">
        <v>8305</v>
      </c>
      <c r="SR1726" s="58"/>
      <c r="SS1726" s="58"/>
      <c r="ST1726" s="58"/>
      <c r="SU1726" s="58"/>
      <c r="SV1726" s="58"/>
      <c r="SW1726" s="58"/>
      <c r="SX1726" s="58"/>
      <c r="SY1726" s="58"/>
      <c r="SZ1726" s="58"/>
      <c r="TA1726" s="58"/>
      <c r="TB1726" s="58"/>
      <c r="TC1726" s="58"/>
      <c r="TD1726" s="58"/>
      <c r="TE1726" s="58"/>
      <c r="TF1726" s="58"/>
      <c r="TG1726" s="58"/>
      <c r="TH1726" s="58"/>
      <c r="TI1726" s="58"/>
      <c r="TJ1726" s="58"/>
      <c r="TK1726" s="58"/>
      <c r="TL1726" s="58"/>
      <c r="TM1726" s="58"/>
      <c r="TN1726" s="58"/>
      <c r="TO1726" s="58"/>
      <c r="TP1726" s="58"/>
      <c r="TQ1726" s="58"/>
      <c r="TR1726" s="58"/>
      <c r="TS1726" s="58"/>
      <c r="TT1726" s="58"/>
      <c r="TU1726" s="58"/>
      <c r="TV1726" s="58"/>
      <c r="TW1726" s="58"/>
      <c r="TX1726" s="58"/>
      <c r="TY1726" s="58"/>
      <c r="TZ1726" s="58"/>
      <c r="UA1726" s="58"/>
      <c r="UB1726" s="58"/>
      <c r="UC1726" s="58"/>
      <c r="UD1726" s="58"/>
      <c r="UE1726" s="58"/>
      <c r="UF1726" s="58"/>
      <c r="UG1726" s="58"/>
      <c r="UH1726" s="58"/>
      <c r="UI1726" s="58"/>
      <c r="UJ1726" s="58"/>
      <c r="UK1726" s="58"/>
      <c r="UL1726" s="58"/>
      <c r="UM1726" s="58"/>
      <c r="UN1726" s="58"/>
      <c r="UO1726" s="58"/>
      <c r="UP1726" s="58"/>
      <c r="UQ1726" s="58"/>
      <c r="UR1726" s="58"/>
      <c r="US1726" s="58"/>
      <c r="UT1726" s="58"/>
      <c r="UU1726" s="58"/>
      <c r="UV1726" s="58"/>
      <c r="UW1726" s="58"/>
      <c r="UX1726" s="58"/>
      <c r="UY1726" s="58"/>
      <c r="UZ1726" s="58"/>
      <c r="VA1726" s="58"/>
      <c r="VB1726" s="58"/>
      <c r="VC1726" s="58"/>
      <c r="VD1726" s="58"/>
      <c r="VE1726" s="58"/>
      <c r="VF1726" s="58"/>
      <c r="VG1726" s="58"/>
      <c r="VH1726" s="58"/>
      <c r="VI1726" s="58"/>
      <c r="VJ1726" s="58"/>
      <c r="VK1726" s="58"/>
      <c r="VL1726" s="58"/>
      <c r="VM1726" s="58"/>
      <c r="VN1726" s="58"/>
      <c r="VO1726" s="58"/>
      <c r="VP1726" s="58"/>
      <c r="VQ1726" s="58"/>
      <c r="VR1726" s="58"/>
      <c r="VS1726" s="58"/>
      <c r="VT1726" s="58"/>
      <c r="VU1726" s="58"/>
      <c r="VV1726" s="58"/>
      <c r="VW1726" s="58"/>
      <c r="VX1726" s="58" t="s">
        <v>2309</v>
      </c>
      <c r="VY1726" s="58" t="s">
        <v>2309</v>
      </c>
      <c r="VZ1726" s="58"/>
      <c r="WQ1726" s="14">
        <v>0</v>
      </c>
      <c r="WR1726" s="14">
        <v>0</v>
      </c>
      <c r="ZY1726" s="61"/>
      <c r="ZZ1726" s="61"/>
      <c r="AAA1726" s="61"/>
      <c r="AAE1726" s="63"/>
      <c r="AAF1726" s="63"/>
      <c r="AAG1726" s="63"/>
      <c r="AAI1726" s="63"/>
      <c r="AAJ1726" s="58"/>
      <c r="AAM1726" s="61"/>
      <c r="AAO1726" s="63"/>
      <c r="AAP1726" s="58"/>
      <c r="AAS1726" s="61"/>
      <c r="AAU1726" s="63"/>
      <c r="AAV1726" s="58"/>
      <c r="ABB1726" s="63"/>
      <c r="ABC1726" s="63"/>
      <c r="ABD1726" s="63"/>
      <c r="ABE1726" s="58"/>
      <c r="ABF1726" s="58"/>
      <c r="ABG1726" s="58"/>
      <c r="ABM1726" s="61"/>
      <c r="ABN1726" s="61"/>
      <c r="ABQ1726" s="63"/>
      <c r="ABR1726" s="63"/>
      <c r="ABS1726" s="58"/>
      <c r="ABT1726" s="58"/>
      <c r="ABU1726" s="14">
        <v>131</v>
      </c>
      <c r="ACA1726" s="61">
        <v>92</v>
      </c>
      <c r="ACB1726" s="61"/>
      <c r="ACC1726" s="61"/>
      <c r="ACG1726" s="63"/>
      <c r="ACH1726" s="63"/>
      <c r="ACI1726" s="63"/>
      <c r="ACJ1726" s="63"/>
      <c r="ACK1726" s="63"/>
      <c r="ACL1726" s="63"/>
      <c r="ACM1726" s="63"/>
      <c r="ACN1726" s="63"/>
      <c r="ACO1726" s="63"/>
      <c r="ACP1726" s="63"/>
      <c r="ACQ1726" s="58"/>
      <c r="ACR1726" s="58"/>
      <c r="ACS1726" s="58"/>
      <c r="ADB1726" s="63"/>
      <c r="ADC1726" s="63"/>
      <c r="ADD1726" s="58"/>
      <c r="ADE1726" s="58"/>
      <c r="AGK1726" s="61"/>
      <c r="AGM1726" s="63"/>
      <c r="AGN1726" s="58"/>
      <c r="AGQ1726" s="61"/>
      <c r="AGS1726" s="14">
        <v>0</v>
      </c>
      <c r="AGT1726" s="14">
        <v>0</v>
      </c>
      <c r="AGU1726" s="14">
        <v>0</v>
      </c>
      <c r="AGV1726" s="14">
        <v>0</v>
      </c>
      <c r="AGW1726" s="14">
        <v>0</v>
      </c>
      <c r="AGX1726" s="14">
        <v>1</v>
      </c>
      <c r="AGY1726" s="14">
        <v>0</v>
      </c>
      <c r="AGZ1726" s="14">
        <v>2</v>
      </c>
      <c r="AHA1726" s="14">
        <v>0</v>
      </c>
      <c r="AHB1726" s="14">
        <v>0</v>
      </c>
      <c r="AHC1726" s="14">
        <v>1</v>
      </c>
      <c r="AHD1726" s="14">
        <v>0</v>
      </c>
      <c r="AHE1726" s="14">
        <v>0</v>
      </c>
      <c r="AHF1726" s="14">
        <v>0</v>
      </c>
      <c r="AHH1726" s="14">
        <v>0</v>
      </c>
      <c r="AHI1726" s="14">
        <v>1</v>
      </c>
      <c r="AHK1726" s="14">
        <v>0</v>
      </c>
      <c r="AHL1726" s="14">
        <v>0</v>
      </c>
      <c r="AHM1726" s="14">
        <v>0</v>
      </c>
      <c r="AHN1726" s="14">
        <v>0</v>
      </c>
      <c r="AHO1726" s="14">
        <v>0</v>
      </c>
      <c r="AHP1726" s="14">
        <v>0</v>
      </c>
      <c r="AHQ1726" s="14">
        <v>0</v>
      </c>
      <c r="AHR1726" s="14">
        <v>6.5</v>
      </c>
      <c r="AHT1726" s="61"/>
      <c r="AHV1726" s="63"/>
      <c r="AHW1726" s="58"/>
      <c r="AHZ1726" s="61"/>
      <c r="AIB1726" s="63"/>
      <c r="AIC1726" s="58"/>
      <c r="AIF1726" s="61"/>
      <c r="AIH1726" s="63"/>
      <c r="AII1726" s="58"/>
      <c r="AIL1726" s="61"/>
      <c r="AIM1726" s="14">
        <v>0</v>
      </c>
      <c r="AIN1726" s="14">
        <v>0</v>
      </c>
      <c r="AIO1726" s="14">
        <v>0</v>
      </c>
      <c r="AIR1726" s="61"/>
      <c r="AIT1726" s="60">
        <v>2</v>
      </c>
      <c r="AIU1726" s="58" t="s">
        <v>2308</v>
      </c>
      <c r="AIV1726" s="14">
        <v>0</v>
      </c>
      <c r="AIW1726" s="14">
        <v>0</v>
      </c>
      <c r="AIX1726" s="61">
        <v>30</v>
      </c>
      <c r="AIY1726" s="14">
        <v>30</v>
      </c>
      <c r="AJB1726" s="63"/>
      <c r="AJC1726" s="58"/>
      <c r="AJF1726" s="61"/>
      <c r="AJH1726" s="63"/>
      <c r="AJI1726" s="58"/>
      <c r="AJL1726" s="61"/>
      <c r="AJN1726" s="63"/>
      <c r="AJO1726" s="58"/>
    </row>
    <row r="1727" spans="1:951" s="14" customFormat="1">
      <c r="B1727" s="14">
        <v>4</v>
      </c>
      <c r="C1727" s="61">
        <v>0</v>
      </c>
      <c r="F1727" s="63"/>
      <c r="G1727" s="58"/>
      <c r="O1727" s="61"/>
      <c r="P1727" s="61"/>
      <c r="Q1727" s="61"/>
      <c r="R1727" s="61"/>
      <c r="S1727" s="61"/>
      <c r="T1727" s="61"/>
      <c r="U1727" s="61"/>
      <c r="V1727" s="61"/>
      <c r="W1727" s="61"/>
      <c r="X1727" s="61"/>
      <c r="Y1727" s="61"/>
      <c r="Z1727" s="14">
        <v>0</v>
      </c>
      <c r="AA1727" s="14">
        <v>2</v>
      </c>
      <c r="AB1727" s="58" t="s">
        <v>9864</v>
      </c>
      <c r="AC1727" s="14">
        <v>0</v>
      </c>
      <c r="AE1727" s="14">
        <v>0</v>
      </c>
      <c r="AG1727" s="14">
        <v>0</v>
      </c>
      <c r="AI1727" s="14">
        <v>144</v>
      </c>
      <c r="AJ1727" s="14">
        <v>132</v>
      </c>
      <c r="DR1727" s="61">
        <v>88</v>
      </c>
      <c r="DS1727" s="61">
        <v>78</v>
      </c>
      <c r="DT1727" s="61"/>
      <c r="DU1727" s="61"/>
      <c r="DV1727" s="61"/>
      <c r="DW1727" s="61"/>
      <c r="DX1727" s="61"/>
      <c r="DY1727" s="61"/>
      <c r="DZ1727" s="61"/>
      <c r="EA1727" s="61"/>
      <c r="EB1727" s="61"/>
      <c r="EC1727" s="61"/>
      <c r="ED1727" s="61"/>
      <c r="EE1727" s="61"/>
      <c r="EF1727" s="61"/>
      <c r="EG1727" s="61"/>
      <c r="EH1727" s="61"/>
      <c r="EI1727" s="61"/>
      <c r="EJ1727" s="61"/>
      <c r="EK1727" s="61"/>
      <c r="EL1727" s="61"/>
      <c r="EM1727" s="61"/>
      <c r="EN1727" s="61"/>
      <c r="EO1727" s="61"/>
      <c r="EP1727" s="61"/>
      <c r="EQ1727" s="61"/>
      <c r="ER1727" s="61"/>
      <c r="ES1727" s="61"/>
      <c r="ET1727" s="61"/>
      <c r="EU1727" s="61"/>
      <c r="EV1727" s="61"/>
      <c r="EW1727" s="61"/>
      <c r="EX1727" s="61"/>
      <c r="EY1727" s="61"/>
      <c r="EZ1727" s="61"/>
      <c r="FA1727" s="61"/>
      <c r="FB1727" s="61"/>
      <c r="FC1727" s="61"/>
      <c r="FD1727" s="61"/>
      <c r="FE1727" s="61"/>
      <c r="FF1727" s="61"/>
      <c r="FG1727" s="61"/>
      <c r="FH1727" s="61"/>
      <c r="FI1727" s="61"/>
      <c r="FJ1727" s="61"/>
      <c r="FK1727" s="61"/>
      <c r="FL1727" s="61"/>
      <c r="FM1727" s="61"/>
      <c r="FN1727" s="61"/>
      <c r="FO1727" s="61"/>
      <c r="FP1727" s="61"/>
      <c r="FQ1727" s="61"/>
      <c r="FR1727" s="61"/>
      <c r="FS1727" s="61"/>
      <c r="FT1727" s="61"/>
      <c r="FU1727" s="61"/>
      <c r="FV1727" s="61"/>
      <c r="FW1727" s="61"/>
      <c r="FX1727" s="61"/>
      <c r="FY1727" s="61"/>
      <c r="FZ1727" s="61"/>
      <c r="GA1727" s="61"/>
      <c r="GB1727" s="61"/>
      <c r="GC1727" s="61"/>
      <c r="GD1727" s="61"/>
      <c r="GE1727" s="61"/>
      <c r="GF1727" s="61"/>
      <c r="GG1727" s="61"/>
      <c r="GH1727" s="61"/>
      <c r="GI1727" s="61"/>
      <c r="GJ1727" s="61"/>
      <c r="GK1727" s="61"/>
      <c r="GL1727" s="61"/>
      <c r="GM1727" s="61"/>
      <c r="GN1727" s="61"/>
      <c r="GO1727" s="61"/>
      <c r="GP1727" s="61"/>
      <c r="GQ1727" s="61"/>
      <c r="GR1727" s="61"/>
      <c r="GS1727" s="61"/>
      <c r="GT1727" s="61"/>
      <c r="GU1727" s="61"/>
      <c r="GV1727" s="61"/>
      <c r="GW1727" s="61"/>
      <c r="GX1727" s="61"/>
      <c r="GY1727" s="61"/>
      <c r="GZ1727" s="61"/>
      <c r="HA1727" s="14">
        <v>2</v>
      </c>
      <c r="HB1727" s="14">
        <v>2</v>
      </c>
      <c r="HT1727" s="14">
        <v>0</v>
      </c>
      <c r="HU1727" s="14">
        <v>0</v>
      </c>
      <c r="HZ1727" s="63"/>
      <c r="IA1727" s="63"/>
      <c r="IB1727" s="63"/>
      <c r="IC1727" s="63"/>
      <c r="ID1727" s="63"/>
      <c r="IE1727" s="63"/>
      <c r="IF1727" s="63"/>
      <c r="IG1727" s="63"/>
      <c r="IH1727" s="63"/>
      <c r="II1727" s="63"/>
      <c r="IJ1727" s="63"/>
      <c r="IK1727" s="63"/>
      <c r="IL1727" s="63"/>
      <c r="IM1727" s="58"/>
      <c r="IN1727" s="58"/>
      <c r="IO1727" s="58"/>
      <c r="IP1727" s="14">
        <v>93</v>
      </c>
      <c r="IQ1727" s="14">
        <v>94</v>
      </c>
      <c r="LX1727" s="14">
        <v>77</v>
      </c>
      <c r="LY1727" s="14">
        <v>72</v>
      </c>
      <c r="PG1727" s="61">
        <v>18</v>
      </c>
      <c r="PH1727" s="61">
        <v>18</v>
      </c>
      <c r="PI1727" s="61"/>
      <c r="PJ1727" s="61"/>
      <c r="PK1727" s="61"/>
      <c r="PL1727" s="61"/>
      <c r="PM1727" s="61"/>
      <c r="PN1727" s="61"/>
      <c r="PO1727" s="61"/>
      <c r="PP1727" s="61"/>
      <c r="PQ1727" s="61"/>
      <c r="PR1727" s="61"/>
      <c r="PS1727" s="61"/>
      <c r="PT1727" s="61"/>
      <c r="PU1727" s="61"/>
      <c r="PV1727" s="61"/>
      <c r="PW1727" s="61"/>
      <c r="PX1727" s="61"/>
      <c r="PY1727" s="61"/>
      <c r="PZ1727" s="61"/>
      <c r="QA1727" s="61"/>
      <c r="QB1727" s="61"/>
      <c r="QC1727" s="61"/>
      <c r="QD1727" s="61"/>
      <c r="QE1727" s="61"/>
      <c r="QF1727" s="61"/>
      <c r="QG1727" s="61"/>
      <c r="QH1727" s="61"/>
      <c r="QI1727" s="61"/>
      <c r="QJ1727" s="61"/>
      <c r="QK1727" s="61"/>
      <c r="QL1727" s="61"/>
      <c r="QM1727" s="61"/>
      <c r="QN1727" s="61"/>
      <c r="QO1727" s="61"/>
      <c r="QP1727" s="61"/>
      <c r="QQ1727" s="61"/>
      <c r="QR1727" s="61"/>
      <c r="QS1727" s="61"/>
      <c r="QT1727" s="61"/>
      <c r="QU1727" s="61"/>
      <c r="QV1727" s="61"/>
      <c r="QW1727" s="61"/>
      <c r="QX1727" s="61"/>
      <c r="QY1727" s="61"/>
      <c r="QZ1727" s="61"/>
      <c r="RA1727" s="61"/>
      <c r="RB1727" s="61"/>
      <c r="RC1727" s="61"/>
      <c r="RD1727" s="61"/>
      <c r="RE1727" s="61"/>
      <c r="RF1727" s="61"/>
      <c r="RG1727" s="61"/>
      <c r="RH1727" s="61"/>
      <c r="RI1727" s="61"/>
      <c r="RJ1727" s="61"/>
      <c r="RK1727" s="61"/>
      <c r="RL1727" s="61"/>
      <c r="RM1727" s="61"/>
      <c r="RN1727" s="61"/>
      <c r="RO1727" s="61"/>
      <c r="RP1727" s="61"/>
      <c r="RQ1727" s="61"/>
      <c r="RR1727" s="61"/>
      <c r="RS1727" s="61"/>
      <c r="RT1727" s="61"/>
      <c r="RU1727" s="61"/>
      <c r="RV1727" s="61"/>
      <c r="RW1727" s="61"/>
      <c r="RX1727" s="61"/>
      <c r="RY1727" s="61"/>
      <c r="RZ1727" s="61"/>
      <c r="SA1727" s="61"/>
      <c r="SB1727" s="61"/>
      <c r="SC1727" s="61"/>
      <c r="SD1727" s="61"/>
      <c r="SE1727" s="61"/>
      <c r="SF1727" s="61"/>
      <c r="SG1727" s="61"/>
      <c r="SH1727" s="61"/>
      <c r="SI1727" s="61"/>
      <c r="SJ1727" s="61"/>
      <c r="SK1727" s="61"/>
      <c r="SL1727" s="61"/>
      <c r="SM1727" s="61"/>
      <c r="SN1727" s="61"/>
      <c r="SO1727" s="61"/>
      <c r="SP1727" s="58" t="s">
        <v>8275</v>
      </c>
      <c r="SQ1727" s="58" t="s">
        <v>6143</v>
      </c>
      <c r="SR1727" s="58"/>
      <c r="SS1727" s="58"/>
      <c r="ST1727" s="58"/>
      <c r="SU1727" s="58"/>
      <c r="SV1727" s="58"/>
      <c r="SW1727" s="58"/>
      <c r="SX1727" s="58"/>
      <c r="SY1727" s="58"/>
      <c r="SZ1727" s="58"/>
      <c r="TA1727" s="58"/>
      <c r="TB1727" s="58"/>
      <c r="TC1727" s="58"/>
      <c r="TD1727" s="58"/>
      <c r="TE1727" s="58"/>
      <c r="TF1727" s="58"/>
      <c r="TG1727" s="58"/>
      <c r="TH1727" s="58"/>
      <c r="TI1727" s="58"/>
      <c r="TJ1727" s="58"/>
      <c r="TK1727" s="58"/>
      <c r="TL1727" s="58"/>
      <c r="TM1727" s="58"/>
      <c r="TN1727" s="58"/>
      <c r="TO1727" s="58"/>
      <c r="TP1727" s="58"/>
      <c r="TQ1727" s="58"/>
      <c r="TR1727" s="58"/>
      <c r="TS1727" s="58"/>
      <c r="TT1727" s="58"/>
      <c r="TU1727" s="58"/>
      <c r="TV1727" s="58"/>
      <c r="TW1727" s="58"/>
      <c r="TX1727" s="58"/>
      <c r="TY1727" s="58"/>
      <c r="TZ1727" s="58"/>
      <c r="UA1727" s="58"/>
      <c r="UB1727" s="58"/>
      <c r="UC1727" s="58"/>
      <c r="UD1727" s="58"/>
      <c r="UE1727" s="58"/>
      <c r="UF1727" s="58"/>
      <c r="UG1727" s="58"/>
      <c r="UH1727" s="58"/>
      <c r="UI1727" s="58"/>
      <c r="UJ1727" s="58"/>
      <c r="UK1727" s="58"/>
      <c r="UL1727" s="58"/>
      <c r="UM1727" s="58"/>
      <c r="UN1727" s="58"/>
      <c r="UO1727" s="58"/>
      <c r="UP1727" s="58"/>
      <c r="UQ1727" s="58"/>
      <c r="UR1727" s="58"/>
      <c r="US1727" s="58"/>
      <c r="UT1727" s="58"/>
      <c r="UU1727" s="58"/>
      <c r="UV1727" s="58"/>
      <c r="UW1727" s="58"/>
      <c r="UX1727" s="58"/>
      <c r="UY1727" s="58"/>
      <c r="UZ1727" s="58"/>
      <c r="VA1727" s="58"/>
      <c r="VB1727" s="58"/>
      <c r="VC1727" s="58"/>
      <c r="VD1727" s="58"/>
      <c r="VE1727" s="58"/>
      <c r="VF1727" s="58"/>
      <c r="VG1727" s="58"/>
      <c r="VH1727" s="58"/>
      <c r="VI1727" s="58"/>
      <c r="VJ1727" s="58"/>
      <c r="VK1727" s="58"/>
      <c r="VL1727" s="58"/>
      <c r="VM1727" s="58"/>
      <c r="VN1727" s="58"/>
      <c r="VO1727" s="58"/>
      <c r="VP1727" s="58"/>
      <c r="VQ1727" s="58"/>
      <c r="VR1727" s="58"/>
      <c r="VS1727" s="58"/>
      <c r="VT1727" s="58"/>
      <c r="VU1727" s="58"/>
      <c r="VV1727" s="58"/>
      <c r="VW1727" s="58"/>
      <c r="VX1727" s="58" t="s">
        <v>2309</v>
      </c>
      <c r="VY1727" s="58" t="s">
        <v>2309</v>
      </c>
      <c r="VZ1727" s="58"/>
      <c r="WQ1727" s="14">
        <v>0</v>
      </c>
      <c r="WR1727" s="14">
        <v>0</v>
      </c>
      <c r="ZY1727" s="61"/>
      <c r="ZZ1727" s="61"/>
      <c r="AAA1727" s="61"/>
      <c r="AAE1727" s="63"/>
      <c r="AAF1727" s="63"/>
      <c r="AAG1727" s="63"/>
      <c r="AAI1727" s="63"/>
      <c r="AAJ1727" s="58"/>
      <c r="AAM1727" s="61"/>
      <c r="AAO1727" s="63"/>
      <c r="AAP1727" s="58"/>
      <c r="AAS1727" s="61"/>
      <c r="AAU1727" s="63"/>
      <c r="AAV1727" s="58"/>
      <c r="ABB1727" s="63"/>
      <c r="ABC1727" s="63"/>
      <c r="ABD1727" s="63"/>
      <c r="ABE1727" s="58"/>
      <c r="ABF1727" s="58"/>
      <c r="ABG1727" s="58"/>
      <c r="ABM1727" s="61"/>
      <c r="ABN1727" s="61"/>
      <c r="ABQ1727" s="63"/>
      <c r="ABR1727" s="63"/>
      <c r="ABS1727" s="58"/>
      <c r="ABT1727" s="58"/>
      <c r="ACA1727" s="61"/>
      <c r="ACB1727" s="61"/>
      <c r="ACC1727" s="61"/>
      <c r="ACG1727" s="63"/>
      <c r="ACH1727" s="63"/>
      <c r="ACI1727" s="63"/>
      <c r="ACJ1727" s="63"/>
      <c r="ACK1727" s="63"/>
      <c r="ACL1727" s="63"/>
      <c r="ACM1727" s="63"/>
      <c r="ACN1727" s="63"/>
      <c r="ACO1727" s="63"/>
      <c r="ACP1727" s="63"/>
      <c r="ACQ1727" s="58"/>
      <c r="ACR1727" s="58"/>
      <c r="ACS1727" s="58"/>
      <c r="ADB1727" s="63"/>
      <c r="ADC1727" s="63"/>
      <c r="ADD1727" s="58"/>
      <c r="ADE1727" s="58"/>
      <c r="AGK1727" s="61"/>
      <c r="AGM1727" s="63"/>
      <c r="AGN1727" s="58"/>
      <c r="AGQ1727" s="61"/>
      <c r="AGS1727" s="14">
        <v>0</v>
      </c>
      <c r="AGT1727" s="14">
        <v>0</v>
      </c>
      <c r="AGU1727" s="14">
        <v>0</v>
      </c>
      <c r="AGV1727" s="14">
        <v>0</v>
      </c>
      <c r="AGW1727" s="14">
        <v>0</v>
      </c>
      <c r="AGX1727" s="14">
        <v>1</v>
      </c>
      <c r="AGY1727" s="14">
        <v>0</v>
      </c>
      <c r="AGZ1727" s="14">
        <v>0</v>
      </c>
      <c r="AHA1727" s="14">
        <v>0</v>
      </c>
      <c r="AHB1727" s="14">
        <v>0</v>
      </c>
      <c r="AHC1727" s="14">
        <v>1</v>
      </c>
      <c r="AHD1727" s="14">
        <v>0</v>
      </c>
      <c r="AHE1727" s="14">
        <v>0</v>
      </c>
      <c r="AHF1727" s="14">
        <v>0</v>
      </c>
      <c r="AHH1727" s="14">
        <v>0</v>
      </c>
      <c r="AHI1727" s="14">
        <v>1</v>
      </c>
      <c r="AHK1727" s="14">
        <v>0</v>
      </c>
      <c r="AHL1727" s="14">
        <v>0</v>
      </c>
      <c r="AHM1727" s="14">
        <v>0</v>
      </c>
      <c r="AHN1727" s="14">
        <v>0</v>
      </c>
      <c r="AHO1727" s="14">
        <v>0</v>
      </c>
      <c r="AHP1727" s="14">
        <v>0</v>
      </c>
      <c r="AHQ1727" s="14">
        <v>0</v>
      </c>
      <c r="AHR1727" s="14">
        <v>5.5</v>
      </c>
      <c r="AHT1727" s="61"/>
      <c r="AHV1727" s="63"/>
      <c r="AHW1727" s="58"/>
      <c r="AHZ1727" s="61"/>
      <c r="AIB1727" s="63"/>
      <c r="AIC1727" s="58"/>
      <c r="AIF1727" s="61"/>
      <c r="AIH1727" s="63"/>
      <c r="AII1727" s="58"/>
      <c r="AIL1727" s="61"/>
      <c r="AIM1727" s="14">
        <v>0</v>
      </c>
      <c r="AIN1727" s="14">
        <v>0</v>
      </c>
      <c r="AIO1727" s="14">
        <v>0</v>
      </c>
      <c r="AIR1727" s="61"/>
      <c r="AIT1727" s="60">
        <v>2</v>
      </c>
      <c r="AIU1727" s="58" t="s">
        <v>2308</v>
      </c>
      <c r="AIV1727" s="14">
        <v>0</v>
      </c>
      <c r="AIW1727" s="14">
        <v>0</v>
      </c>
      <c r="AIX1727" s="61">
        <v>30</v>
      </c>
      <c r="AIY1727" s="14">
        <v>20</v>
      </c>
      <c r="AJB1727" s="63"/>
      <c r="AJC1727" s="58"/>
      <c r="AJF1727" s="61"/>
      <c r="AJH1727" s="63"/>
      <c r="AJI1727" s="58"/>
      <c r="AJL1727" s="61"/>
      <c r="AJN1727" s="63"/>
      <c r="AJO1727" s="58"/>
    </row>
    <row r="1728" spans="1:951" s="31" customFormat="1">
      <c r="B1728" s="31">
        <v>5</v>
      </c>
      <c r="C1728" s="31">
        <v>0</v>
      </c>
      <c r="F1728" s="82"/>
      <c r="G1728" s="83"/>
      <c r="Z1728" s="31">
        <v>0</v>
      </c>
      <c r="AA1728" s="31">
        <v>1</v>
      </c>
      <c r="AB1728" s="83"/>
      <c r="AC1728" s="31">
        <v>0</v>
      </c>
      <c r="AE1728" s="31">
        <v>0</v>
      </c>
      <c r="AG1728" s="31">
        <v>0</v>
      </c>
      <c r="AI1728" s="31">
        <v>152</v>
      </c>
      <c r="DR1728" s="31">
        <v>84</v>
      </c>
      <c r="HA1728" s="31">
        <v>2</v>
      </c>
      <c r="HT1728" s="31">
        <v>0</v>
      </c>
      <c r="HZ1728" s="82"/>
      <c r="IA1728" s="82"/>
      <c r="IB1728" s="82"/>
      <c r="IC1728" s="82"/>
      <c r="ID1728" s="82"/>
      <c r="IE1728" s="82"/>
      <c r="IF1728" s="82"/>
      <c r="IG1728" s="82"/>
      <c r="IH1728" s="82"/>
      <c r="II1728" s="82"/>
      <c r="IJ1728" s="82"/>
      <c r="IK1728" s="82"/>
      <c r="IL1728" s="82"/>
      <c r="IM1728" s="83"/>
      <c r="IN1728" s="83"/>
      <c r="IO1728" s="83"/>
      <c r="IP1728" s="31">
        <v>94</v>
      </c>
      <c r="LX1728" s="31">
        <v>60.5</v>
      </c>
      <c r="PG1728" s="31">
        <v>24</v>
      </c>
      <c r="SP1728" s="83" t="s">
        <v>8447</v>
      </c>
      <c r="SQ1728" s="83"/>
      <c r="SR1728" s="83"/>
      <c r="SS1728" s="83"/>
      <c r="ST1728" s="83"/>
      <c r="SU1728" s="83"/>
      <c r="SV1728" s="83"/>
      <c r="SW1728" s="83"/>
      <c r="SX1728" s="83"/>
      <c r="SY1728" s="83"/>
      <c r="SZ1728" s="83"/>
      <c r="TA1728" s="83"/>
      <c r="TB1728" s="83"/>
      <c r="TC1728" s="83"/>
      <c r="TD1728" s="83"/>
      <c r="TE1728" s="83"/>
      <c r="TF1728" s="83"/>
      <c r="TG1728" s="83"/>
      <c r="TH1728" s="83"/>
      <c r="TI1728" s="83"/>
      <c r="TJ1728" s="83"/>
      <c r="TK1728" s="83"/>
      <c r="TL1728" s="83"/>
      <c r="TM1728" s="83"/>
      <c r="TN1728" s="83"/>
      <c r="TO1728" s="83"/>
      <c r="TP1728" s="83"/>
      <c r="TQ1728" s="83"/>
      <c r="TR1728" s="83"/>
      <c r="TS1728" s="83"/>
      <c r="TT1728" s="83"/>
      <c r="TU1728" s="83"/>
      <c r="TV1728" s="83"/>
      <c r="TW1728" s="83"/>
      <c r="TX1728" s="83"/>
      <c r="TY1728" s="83"/>
      <c r="TZ1728" s="83"/>
      <c r="UA1728" s="83"/>
      <c r="UB1728" s="83"/>
      <c r="UC1728" s="83"/>
      <c r="UD1728" s="83"/>
      <c r="UE1728" s="83"/>
      <c r="UF1728" s="83"/>
      <c r="UG1728" s="83"/>
      <c r="UH1728" s="83"/>
      <c r="UI1728" s="83"/>
      <c r="UJ1728" s="83"/>
      <c r="UK1728" s="83"/>
      <c r="UL1728" s="83"/>
      <c r="UM1728" s="83"/>
      <c r="UN1728" s="83"/>
      <c r="UO1728" s="83"/>
      <c r="UP1728" s="83"/>
      <c r="UQ1728" s="83"/>
      <c r="UR1728" s="83"/>
      <c r="US1728" s="83"/>
      <c r="UT1728" s="83"/>
      <c r="UU1728" s="83"/>
      <c r="UV1728" s="83"/>
      <c r="UW1728" s="83"/>
      <c r="UX1728" s="83"/>
      <c r="UY1728" s="83"/>
      <c r="UZ1728" s="83"/>
      <c r="VA1728" s="83"/>
      <c r="VB1728" s="83"/>
      <c r="VC1728" s="83"/>
      <c r="VD1728" s="83"/>
      <c r="VE1728" s="83"/>
      <c r="VF1728" s="83"/>
      <c r="VG1728" s="83"/>
      <c r="VH1728" s="83"/>
      <c r="VI1728" s="83"/>
      <c r="VJ1728" s="83"/>
      <c r="VK1728" s="83"/>
      <c r="VL1728" s="83"/>
      <c r="VM1728" s="83"/>
      <c r="VN1728" s="83"/>
      <c r="VO1728" s="83"/>
      <c r="VP1728" s="83"/>
      <c r="VQ1728" s="83"/>
      <c r="VR1728" s="83"/>
      <c r="VS1728" s="83"/>
      <c r="VT1728" s="83"/>
      <c r="VU1728" s="83"/>
      <c r="VV1728" s="83"/>
      <c r="VW1728" s="83"/>
      <c r="VX1728" s="83" t="s">
        <v>2309</v>
      </c>
      <c r="VY1728" s="83"/>
      <c r="VZ1728" s="83"/>
      <c r="WQ1728" s="31">
        <v>0</v>
      </c>
      <c r="AAE1728" s="82"/>
      <c r="AAF1728" s="82"/>
      <c r="AAG1728" s="82"/>
      <c r="AAI1728" s="82"/>
      <c r="AAJ1728" s="83"/>
      <c r="AAO1728" s="82"/>
      <c r="AAP1728" s="83"/>
      <c r="AAU1728" s="82"/>
      <c r="AAV1728" s="83"/>
      <c r="ABB1728" s="82"/>
      <c r="ABC1728" s="82"/>
      <c r="ABD1728" s="82"/>
      <c r="ABE1728" s="83"/>
      <c r="ABF1728" s="83"/>
      <c r="ABG1728" s="83"/>
      <c r="ABQ1728" s="82"/>
      <c r="ABR1728" s="82"/>
      <c r="ABS1728" s="83"/>
      <c r="ABT1728" s="83"/>
      <c r="ACG1728" s="82"/>
      <c r="ACH1728" s="82"/>
      <c r="ACI1728" s="82"/>
      <c r="ACJ1728" s="82"/>
      <c r="ACK1728" s="82"/>
      <c r="ACL1728" s="82"/>
      <c r="ACM1728" s="82"/>
      <c r="ACN1728" s="82"/>
      <c r="ACO1728" s="82"/>
      <c r="ACP1728" s="82"/>
      <c r="ACQ1728" s="83"/>
      <c r="ACR1728" s="83"/>
      <c r="ACS1728" s="83"/>
      <c r="ADB1728" s="82"/>
      <c r="ADC1728" s="82"/>
      <c r="ADD1728" s="83"/>
      <c r="ADE1728" s="83"/>
      <c r="AGM1728" s="82"/>
      <c r="AGN1728" s="83"/>
      <c r="AGS1728" s="31">
        <v>0</v>
      </c>
      <c r="AGT1728" s="31">
        <v>0</v>
      </c>
      <c r="AGU1728" s="31">
        <v>0</v>
      </c>
      <c r="AGV1728" s="31">
        <v>0</v>
      </c>
      <c r="AGW1728" s="31">
        <v>0</v>
      </c>
      <c r="AGX1728" s="31">
        <v>1</v>
      </c>
      <c r="AGY1728" s="31">
        <v>0</v>
      </c>
      <c r="AGZ1728" s="31">
        <v>0</v>
      </c>
      <c r="AHA1728" s="31">
        <v>0</v>
      </c>
      <c r="AHB1728" s="31">
        <v>0</v>
      </c>
      <c r="AHC1728" s="31">
        <v>1</v>
      </c>
      <c r="AHD1728" s="31">
        <v>0</v>
      </c>
      <c r="AHE1728" s="31">
        <v>0</v>
      </c>
      <c r="AHF1728" s="31">
        <v>0</v>
      </c>
      <c r="AHH1728" s="31">
        <v>0</v>
      </c>
      <c r="AHI1728" s="31">
        <v>1</v>
      </c>
      <c r="AHK1728" s="31">
        <v>0</v>
      </c>
      <c r="AHL1728" s="31">
        <v>0</v>
      </c>
      <c r="AHM1728" s="31">
        <v>0</v>
      </c>
      <c r="AHN1728" s="31">
        <v>0</v>
      </c>
      <c r="AHO1728" s="31">
        <v>0</v>
      </c>
      <c r="AHP1728" s="31">
        <v>0</v>
      </c>
      <c r="AHQ1728" s="31">
        <v>0</v>
      </c>
      <c r="AHR1728" s="31">
        <v>6</v>
      </c>
      <c r="AHV1728" s="82"/>
      <c r="AHW1728" s="83"/>
      <c r="AIB1728" s="82"/>
      <c r="AIC1728" s="83"/>
      <c r="AIH1728" s="82"/>
      <c r="AII1728" s="83"/>
      <c r="AIM1728" s="31">
        <v>0</v>
      </c>
      <c r="AIN1728" s="31">
        <v>0</v>
      </c>
      <c r="AIO1728" s="31">
        <v>0</v>
      </c>
      <c r="AIT1728" s="84">
        <v>1</v>
      </c>
      <c r="AIU1728" s="83" t="s">
        <v>2308</v>
      </c>
      <c r="AIV1728" s="31">
        <v>0</v>
      </c>
      <c r="AIW1728" s="31">
        <v>0</v>
      </c>
      <c r="AIX1728" s="31">
        <v>64</v>
      </c>
      <c r="AJB1728" s="82"/>
      <c r="AJC1728" s="83"/>
      <c r="AJH1728" s="82"/>
      <c r="AJI1728" s="83"/>
      <c r="AJN1728" s="82"/>
      <c r="AJO1728" s="83"/>
    </row>
    <row r="1729" spans="1:939" s="1" customFormat="1">
      <c r="A1729" s="1">
        <v>362</v>
      </c>
      <c r="B1729" s="1">
        <v>1</v>
      </c>
      <c r="C1729" s="1">
        <v>1</v>
      </c>
      <c r="D1729" s="1" t="s">
        <v>6091</v>
      </c>
      <c r="O1729" s="1">
        <v>0</v>
      </c>
      <c r="Z1729" s="1">
        <v>0</v>
      </c>
      <c r="AA1729" s="1">
        <v>2</v>
      </c>
      <c r="AB1729" s="1" t="s">
        <v>9865</v>
      </c>
      <c r="AC1729" s="1">
        <v>0</v>
      </c>
      <c r="AE1729" s="1">
        <v>0</v>
      </c>
      <c r="AG1729" s="1">
        <v>0</v>
      </c>
      <c r="AGS1729" s="1">
        <v>1</v>
      </c>
      <c r="AGT1729" s="1">
        <v>0</v>
      </c>
      <c r="AGU1729" s="1">
        <v>1</v>
      </c>
      <c r="AGV1729" s="1">
        <v>0</v>
      </c>
      <c r="AGW1729" s="1">
        <v>0</v>
      </c>
      <c r="AGX1729" s="1">
        <v>0</v>
      </c>
      <c r="AGY1729" s="1">
        <v>0</v>
      </c>
      <c r="AGZ1729" s="1">
        <v>0</v>
      </c>
      <c r="AHA1729" s="1">
        <v>0</v>
      </c>
      <c r="AHB1729" s="1">
        <v>0</v>
      </c>
      <c r="AHC1729" s="1">
        <v>1</v>
      </c>
      <c r="AHD1729" s="1">
        <v>0</v>
      </c>
      <c r="AHE1729" s="1">
        <v>0</v>
      </c>
      <c r="AHF1729" s="1">
        <v>0</v>
      </c>
      <c r="AHH1729" s="1">
        <v>0</v>
      </c>
      <c r="AHI1729" s="1">
        <v>0</v>
      </c>
      <c r="AHK1729" s="1">
        <v>0</v>
      </c>
      <c r="AHL1729" s="1">
        <v>0</v>
      </c>
      <c r="AHM1729" s="1">
        <v>0</v>
      </c>
      <c r="AHN1729" s="1">
        <v>0</v>
      </c>
      <c r="AHO1729" s="1">
        <v>0</v>
      </c>
      <c r="AHP1729" s="1">
        <v>0</v>
      </c>
      <c r="AHQ1729" s="1">
        <v>0</v>
      </c>
      <c r="AHR1729" s="1">
        <v>0</v>
      </c>
      <c r="AIM1729" s="1">
        <v>0</v>
      </c>
      <c r="AIN1729" s="1">
        <v>0</v>
      </c>
      <c r="AIO1729" s="1">
        <v>0</v>
      </c>
      <c r="AIP1729" s="1">
        <v>1</v>
      </c>
      <c r="AIQ1729" s="1">
        <v>1</v>
      </c>
      <c r="AIR1729" s="1">
        <v>1</v>
      </c>
      <c r="AIS1729" s="1">
        <v>1</v>
      </c>
      <c r="AIT1729" s="3">
        <v>0</v>
      </c>
      <c r="AIU1729" s="1">
        <v>0</v>
      </c>
      <c r="AIV1729" s="1">
        <v>0</v>
      </c>
      <c r="AIW1729" s="1">
        <v>0</v>
      </c>
    </row>
    <row r="1730" spans="1:939" s="1" customFormat="1">
      <c r="B1730" s="1">
        <v>2</v>
      </c>
      <c r="C1730" s="1">
        <v>1</v>
      </c>
      <c r="D1730" s="1" t="s">
        <v>9866</v>
      </c>
      <c r="E1730" s="1" t="s">
        <v>5965</v>
      </c>
      <c r="O1730" s="1">
        <v>1</v>
      </c>
      <c r="P1730" s="1">
        <v>1</v>
      </c>
      <c r="Z1730" s="1">
        <v>0</v>
      </c>
      <c r="AA1730" s="1">
        <v>1</v>
      </c>
      <c r="AB1730" s="1" t="s">
        <v>9867</v>
      </c>
      <c r="AC1730" s="1">
        <v>0</v>
      </c>
      <c r="AE1730" s="1">
        <v>0</v>
      </c>
      <c r="AG1730" s="1">
        <v>0</v>
      </c>
      <c r="AI1730" s="1">
        <v>122</v>
      </c>
      <c r="AJ1730" s="1">
        <v>136</v>
      </c>
      <c r="DR1730" s="1">
        <v>70</v>
      </c>
      <c r="DS1730" s="1">
        <v>92</v>
      </c>
      <c r="HA1730" s="1">
        <v>2</v>
      </c>
      <c r="HB1730" s="1">
        <v>2</v>
      </c>
      <c r="HT1730" s="1">
        <v>0</v>
      </c>
      <c r="HU1730" s="1">
        <v>0</v>
      </c>
      <c r="IP1730" s="1">
        <v>97</v>
      </c>
      <c r="IQ1730" s="1">
        <v>96</v>
      </c>
      <c r="LX1730" s="1">
        <v>60</v>
      </c>
      <c r="LY1730" s="1">
        <v>59</v>
      </c>
      <c r="PG1730" s="1">
        <v>30</v>
      </c>
      <c r="PH1730" s="1">
        <v>16</v>
      </c>
      <c r="SP1730" s="1">
        <v>98.4</v>
      </c>
      <c r="SQ1730" s="1">
        <v>97.5</v>
      </c>
      <c r="VX1730" s="1">
        <v>1</v>
      </c>
      <c r="VY1730" s="1">
        <v>1</v>
      </c>
      <c r="WQ1730" s="1">
        <v>0</v>
      </c>
      <c r="WR1730" s="1">
        <v>0</v>
      </c>
      <c r="ZY1730" s="1">
        <v>181.6</v>
      </c>
      <c r="ZZ1730" s="1">
        <v>180.4</v>
      </c>
      <c r="AAY1730" s="1">
        <v>27</v>
      </c>
      <c r="ABB1730" s="1">
        <v>12.6</v>
      </c>
      <c r="ABE1730" s="1">
        <v>37</v>
      </c>
      <c r="ABH1730" s="1">
        <v>4.3</v>
      </c>
      <c r="ABI1730" s="1">
        <v>3.1</v>
      </c>
      <c r="ABU1730" s="1">
        <v>138</v>
      </c>
      <c r="ABX1730" s="1">
        <v>4.5</v>
      </c>
      <c r="ACA1730" s="1">
        <v>104</v>
      </c>
      <c r="ACD1730" s="1">
        <v>1.1499999999999999</v>
      </c>
      <c r="ACG1730" s="1">
        <v>152</v>
      </c>
      <c r="ACQ1730" s="1">
        <v>28</v>
      </c>
      <c r="ACT1730" s="1">
        <v>1.1000000000000001</v>
      </c>
      <c r="ACW1730" s="1">
        <v>13</v>
      </c>
      <c r="AGS1730" s="1">
        <v>1</v>
      </c>
      <c r="AGT1730" s="1">
        <v>0</v>
      </c>
      <c r="AGU1730" s="1">
        <v>1</v>
      </c>
      <c r="AGV1730" s="1">
        <v>0</v>
      </c>
      <c r="AGW1730" s="1">
        <v>0</v>
      </c>
      <c r="AGX1730" s="1">
        <v>0</v>
      </c>
      <c r="AGY1730" s="1">
        <v>0</v>
      </c>
      <c r="AGZ1730" s="1">
        <v>2</v>
      </c>
      <c r="AHA1730" s="1">
        <v>0</v>
      </c>
      <c r="AHB1730" s="1">
        <v>0</v>
      </c>
      <c r="AHC1730" s="1">
        <v>1</v>
      </c>
      <c r="AHD1730" s="1">
        <v>0</v>
      </c>
      <c r="AHE1730" s="1">
        <v>0</v>
      </c>
      <c r="AHF1730" s="1">
        <v>0</v>
      </c>
      <c r="AHH1730" s="1">
        <v>0</v>
      </c>
      <c r="AHI1730" s="1">
        <v>0</v>
      </c>
      <c r="AHK1730" s="1">
        <v>0</v>
      </c>
      <c r="AHL1730" s="1">
        <v>0</v>
      </c>
      <c r="AHM1730" s="1">
        <v>0</v>
      </c>
      <c r="AHN1730" s="1">
        <v>0</v>
      </c>
      <c r="AHO1730" s="1">
        <v>0</v>
      </c>
      <c r="AHP1730" s="1">
        <v>0</v>
      </c>
      <c r="AHQ1730" s="1">
        <v>0</v>
      </c>
      <c r="AHR1730" s="1">
        <v>0</v>
      </c>
      <c r="AIM1730" s="1">
        <v>0</v>
      </c>
      <c r="AIN1730" s="1">
        <v>0</v>
      </c>
      <c r="AIO1730" s="1">
        <v>0</v>
      </c>
      <c r="AIT1730" s="3">
        <v>2</v>
      </c>
      <c r="AIU1730" s="1">
        <v>0</v>
      </c>
      <c r="AIV1730" s="1">
        <v>0</v>
      </c>
      <c r="AIW1730" s="1">
        <v>0</v>
      </c>
      <c r="AIX1730" s="1">
        <v>58</v>
      </c>
      <c r="AIY1730" s="1">
        <v>63</v>
      </c>
    </row>
    <row r="1731" spans="1:939" s="1" customFormat="1">
      <c r="B1731" s="1">
        <v>3</v>
      </c>
      <c r="C1731" s="1">
        <v>0</v>
      </c>
      <c r="Z1731" s="1">
        <v>0</v>
      </c>
      <c r="AA1731" s="1">
        <v>2</v>
      </c>
      <c r="AB1731" s="1" t="s">
        <v>9868</v>
      </c>
      <c r="AC1731" s="1">
        <v>0</v>
      </c>
      <c r="AE1731" s="1">
        <v>0</v>
      </c>
      <c r="AG1731" s="1">
        <v>0</v>
      </c>
      <c r="AI1731" s="1">
        <v>142</v>
      </c>
      <c r="AJ1731" s="1">
        <v>140</v>
      </c>
      <c r="DR1731" s="1">
        <v>88</v>
      </c>
      <c r="DS1731" s="1">
        <v>88</v>
      </c>
      <c r="HA1731" s="1">
        <v>2</v>
      </c>
      <c r="HB1731" s="1">
        <v>2</v>
      </c>
      <c r="HT1731" s="1">
        <v>0</v>
      </c>
      <c r="HU1731" s="1">
        <v>0</v>
      </c>
      <c r="IP1731" s="1">
        <v>98</v>
      </c>
      <c r="IQ1731" s="1">
        <v>94</v>
      </c>
      <c r="LX1731" s="1">
        <v>60</v>
      </c>
      <c r="LY1731" s="1">
        <v>60</v>
      </c>
      <c r="PG1731" s="1">
        <v>17</v>
      </c>
      <c r="PH1731" s="1">
        <v>18</v>
      </c>
      <c r="SQ1731" s="1">
        <v>98</v>
      </c>
      <c r="VY1731" s="1">
        <v>0</v>
      </c>
      <c r="WQ1731" s="1">
        <v>0</v>
      </c>
      <c r="WR1731" s="1">
        <v>0</v>
      </c>
      <c r="ZY1731" s="1">
        <v>179.2</v>
      </c>
      <c r="ZZ1731" s="1">
        <v>178.4</v>
      </c>
      <c r="AAY1731" s="1">
        <v>25</v>
      </c>
      <c r="ABB1731" s="1">
        <v>13.3</v>
      </c>
      <c r="ABE1731" s="1">
        <v>39</v>
      </c>
      <c r="ABH1731" s="1">
        <v>3.1</v>
      </c>
      <c r="ABU1731" s="1">
        <v>140</v>
      </c>
      <c r="ABX1731" s="1">
        <v>3.8</v>
      </c>
      <c r="ACA1731" s="1">
        <v>103</v>
      </c>
      <c r="ACD1731" s="1">
        <v>1.21</v>
      </c>
      <c r="ACG1731" s="1">
        <v>156</v>
      </c>
      <c r="ACQ1731" s="1">
        <v>27</v>
      </c>
      <c r="ACT1731" s="1">
        <v>1</v>
      </c>
      <c r="ACW1731" s="1">
        <v>17</v>
      </c>
      <c r="AGS1731" s="1">
        <v>1</v>
      </c>
      <c r="AGT1731" s="1">
        <v>0</v>
      </c>
      <c r="AGU1731" s="1">
        <v>1</v>
      </c>
      <c r="AGV1731" s="1">
        <v>0</v>
      </c>
      <c r="AGW1731" s="1">
        <v>0</v>
      </c>
      <c r="AGX1731" s="1">
        <v>0</v>
      </c>
      <c r="AGY1731" s="1">
        <v>0</v>
      </c>
      <c r="AGZ1731" s="1">
        <v>2</v>
      </c>
      <c r="AHA1731" s="1">
        <v>0</v>
      </c>
      <c r="AHB1731" s="1">
        <v>0</v>
      </c>
      <c r="AHC1731" s="1">
        <v>1</v>
      </c>
      <c r="AHD1731" s="1">
        <v>0</v>
      </c>
      <c r="AHE1731" s="1">
        <v>0</v>
      </c>
      <c r="AHF1731" s="1">
        <v>0</v>
      </c>
      <c r="AHH1731" s="1">
        <v>0</v>
      </c>
      <c r="AHI1731" s="1">
        <v>0</v>
      </c>
      <c r="AHK1731" s="1">
        <v>0</v>
      </c>
      <c r="AHL1731" s="1">
        <v>0</v>
      </c>
      <c r="AHM1731" s="1">
        <v>0</v>
      </c>
      <c r="AHN1731" s="1">
        <v>0</v>
      </c>
      <c r="AHO1731" s="1">
        <v>0</v>
      </c>
      <c r="AHP1731" s="1">
        <v>0</v>
      </c>
      <c r="AHQ1731" s="1">
        <v>0</v>
      </c>
      <c r="AHR1731" s="1">
        <v>0</v>
      </c>
      <c r="AIM1731" s="1">
        <v>0</v>
      </c>
      <c r="AIN1731" s="1">
        <v>0</v>
      </c>
      <c r="AIO1731" s="1">
        <v>0</v>
      </c>
      <c r="AIT1731" s="3">
        <v>2</v>
      </c>
      <c r="AIU1731" s="1">
        <v>0</v>
      </c>
      <c r="AIV1731" s="1">
        <v>0</v>
      </c>
      <c r="AIW1731" s="1">
        <v>0</v>
      </c>
      <c r="AIX1731" s="1">
        <v>41</v>
      </c>
      <c r="AIY1731" s="1">
        <v>41</v>
      </c>
    </row>
    <row r="1732" spans="1:939" s="1" customFormat="1">
      <c r="B1732" s="1">
        <v>4</v>
      </c>
      <c r="C1732" s="1">
        <v>1</v>
      </c>
      <c r="D1732" s="1" t="s">
        <v>7434</v>
      </c>
      <c r="O1732" s="1">
        <v>0</v>
      </c>
      <c r="Z1732" s="1">
        <v>0</v>
      </c>
      <c r="AA1732" s="1">
        <v>1</v>
      </c>
      <c r="AB1732" s="1" t="s">
        <v>9869</v>
      </c>
      <c r="AC1732" s="1">
        <v>0</v>
      </c>
      <c r="AE1732" s="1">
        <v>0</v>
      </c>
      <c r="AG1732" s="1">
        <v>0</v>
      </c>
      <c r="AI1732" s="1">
        <v>134</v>
      </c>
      <c r="AJ1732" s="1">
        <v>143</v>
      </c>
      <c r="DR1732" s="1">
        <v>70</v>
      </c>
      <c r="DS1732" s="1">
        <v>79</v>
      </c>
      <c r="HA1732" s="1">
        <v>2</v>
      </c>
      <c r="HB1732" s="1">
        <v>2</v>
      </c>
      <c r="HT1732" s="1">
        <v>0</v>
      </c>
      <c r="HU1732" s="1">
        <v>1</v>
      </c>
      <c r="IP1732" s="1">
        <v>97</v>
      </c>
      <c r="IQ1732" s="1">
        <v>96</v>
      </c>
      <c r="LX1732" s="1">
        <v>66</v>
      </c>
      <c r="LY1732" s="1">
        <v>72</v>
      </c>
      <c r="PG1732" s="1">
        <v>16</v>
      </c>
      <c r="PH1732" s="1">
        <v>18</v>
      </c>
      <c r="SP1732" s="1">
        <v>97.8</v>
      </c>
      <c r="SQ1732" s="1">
        <v>98.4</v>
      </c>
      <c r="VX1732" s="1">
        <v>1</v>
      </c>
      <c r="VY1732" s="1">
        <v>1</v>
      </c>
      <c r="WQ1732" s="1">
        <v>0</v>
      </c>
      <c r="WR1732" s="1">
        <v>0</v>
      </c>
      <c r="ZY1732" s="1">
        <v>175.4</v>
      </c>
      <c r="ZZ1732" s="1">
        <v>174</v>
      </c>
      <c r="AAY1732" s="1">
        <v>32</v>
      </c>
      <c r="ABB1732" s="1">
        <v>13.6</v>
      </c>
      <c r="ABE1732" s="1">
        <v>40</v>
      </c>
      <c r="ABH1732" s="1">
        <v>3.9</v>
      </c>
      <c r="ABU1732" s="1">
        <v>140</v>
      </c>
      <c r="ABX1732" s="1">
        <v>4.5</v>
      </c>
      <c r="ACA1732" s="1">
        <v>104</v>
      </c>
      <c r="ACD1732" s="1">
        <v>1.19</v>
      </c>
      <c r="ACG1732" s="1">
        <v>110</v>
      </c>
      <c r="ACQ1732" s="1">
        <v>25</v>
      </c>
      <c r="ACT1732" s="1">
        <v>0.9</v>
      </c>
      <c r="ACW1732" s="1">
        <v>10</v>
      </c>
      <c r="AGS1732" s="1">
        <v>1</v>
      </c>
      <c r="AGT1732" s="1">
        <v>0</v>
      </c>
      <c r="AGU1732" s="1">
        <v>1</v>
      </c>
      <c r="AGV1732" s="1">
        <v>0</v>
      </c>
      <c r="AGW1732" s="1">
        <v>0</v>
      </c>
      <c r="AGX1732" s="1">
        <v>0</v>
      </c>
      <c r="AGY1732" s="1">
        <v>0</v>
      </c>
      <c r="AGZ1732" s="1">
        <v>2</v>
      </c>
      <c r="AHA1732" s="1">
        <v>0</v>
      </c>
      <c r="AHB1732" s="1">
        <v>0</v>
      </c>
      <c r="AHC1732" s="1">
        <v>1</v>
      </c>
      <c r="AHD1732" s="1">
        <v>0</v>
      </c>
      <c r="AHE1732" s="1">
        <v>0</v>
      </c>
      <c r="AHF1732" s="1">
        <v>0</v>
      </c>
      <c r="AHH1732" s="1">
        <v>0</v>
      </c>
      <c r="AHI1732" s="1">
        <v>0</v>
      </c>
      <c r="AHK1732" s="1">
        <v>0</v>
      </c>
      <c r="AHL1732" s="1">
        <v>0</v>
      </c>
      <c r="AHM1732" s="1">
        <v>0</v>
      </c>
      <c r="AHN1732" s="1">
        <v>0</v>
      </c>
      <c r="AHO1732" s="1">
        <v>0</v>
      </c>
      <c r="AHP1732" s="1">
        <v>0</v>
      </c>
      <c r="AHQ1732" s="1">
        <v>0</v>
      </c>
      <c r="AHR1732" s="1">
        <v>0</v>
      </c>
      <c r="AIM1732" s="1">
        <v>0</v>
      </c>
      <c r="AIN1732" s="1">
        <v>0</v>
      </c>
      <c r="AIO1732" s="1">
        <v>0</v>
      </c>
      <c r="AIT1732" s="3">
        <v>1</v>
      </c>
      <c r="AIU1732" s="1">
        <v>1</v>
      </c>
      <c r="AIV1732" s="1">
        <v>0</v>
      </c>
      <c r="AIW1732" s="1">
        <v>0</v>
      </c>
      <c r="AIX1732" s="1">
        <v>60</v>
      </c>
      <c r="AJB1732" s="1">
        <v>35</v>
      </c>
    </row>
    <row r="1733" spans="1:939" s="1" customFormat="1">
      <c r="B1733" s="1">
        <v>5</v>
      </c>
      <c r="C1733" s="1">
        <v>1</v>
      </c>
      <c r="D1733" s="1" t="s">
        <v>3573</v>
      </c>
      <c r="O1733" s="1">
        <v>0</v>
      </c>
      <c r="Z1733" s="1">
        <v>0</v>
      </c>
      <c r="AA1733" s="1">
        <v>2</v>
      </c>
      <c r="AB1733" s="1" t="s">
        <v>9870</v>
      </c>
      <c r="AC1733" s="1">
        <v>0</v>
      </c>
      <c r="AE1733" s="1">
        <v>7</v>
      </c>
      <c r="AF1733" s="1">
        <v>0</v>
      </c>
      <c r="AG1733" s="1">
        <v>0</v>
      </c>
      <c r="AI1733" s="1">
        <v>138</v>
      </c>
      <c r="AJ1733" s="1">
        <v>142</v>
      </c>
      <c r="DR1733" s="1">
        <v>62</v>
      </c>
      <c r="DS1733" s="1">
        <v>74</v>
      </c>
      <c r="HA1733" s="1">
        <v>0</v>
      </c>
      <c r="HB1733" s="1">
        <v>2</v>
      </c>
      <c r="HT1733" s="1">
        <v>0</v>
      </c>
      <c r="HU1733" s="1">
        <v>1</v>
      </c>
      <c r="IP1733" s="1">
        <v>93</v>
      </c>
      <c r="IQ1733" s="1">
        <v>97</v>
      </c>
      <c r="LX1733" s="1">
        <v>76</v>
      </c>
      <c r="LY1733" s="1">
        <v>68</v>
      </c>
      <c r="PG1733" s="1">
        <v>16</v>
      </c>
      <c r="PH1733" s="1">
        <v>16</v>
      </c>
      <c r="SP1733" s="1">
        <v>97.7</v>
      </c>
      <c r="SQ1733" s="1">
        <v>97.8</v>
      </c>
      <c r="VX1733" s="1">
        <v>1</v>
      </c>
      <c r="VY1733" s="1">
        <v>1</v>
      </c>
      <c r="WQ1733" s="1">
        <v>0</v>
      </c>
      <c r="WR1733" s="1">
        <v>0</v>
      </c>
      <c r="ZY1733" s="1">
        <v>173</v>
      </c>
      <c r="ZZ1733" s="1">
        <v>172.8</v>
      </c>
      <c r="AAY1733" s="1">
        <v>26</v>
      </c>
      <c r="ABH1733" s="1">
        <v>2.7</v>
      </c>
      <c r="ABU1733" s="1">
        <v>140</v>
      </c>
      <c r="ABX1733" s="1">
        <v>4.4000000000000004</v>
      </c>
      <c r="ACA1733" s="1">
        <v>102</v>
      </c>
      <c r="ACD1733" s="1">
        <v>10</v>
      </c>
      <c r="ACG1733" s="1">
        <v>96</v>
      </c>
      <c r="ACQ1733" s="1">
        <v>23</v>
      </c>
      <c r="ACT1733" s="1">
        <v>1.03</v>
      </c>
      <c r="ACW1733" s="1">
        <v>12</v>
      </c>
      <c r="AGS1733" s="1">
        <v>0</v>
      </c>
      <c r="AGT1733" s="1">
        <v>0</v>
      </c>
      <c r="AGU1733" s="1">
        <v>0</v>
      </c>
      <c r="AGV1733" s="1">
        <v>0</v>
      </c>
      <c r="AGW1733" s="1">
        <v>0</v>
      </c>
      <c r="AGX1733" s="1">
        <v>0</v>
      </c>
      <c r="AGY1733" s="1">
        <v>0</v>
      </c>
      <c r="AGZ1733" s="1">
        <v>2</v>
      </c>
      <c r="AHA1733" s="1">
        <v>0</v>
      </c>
      <c r="AHB1733" s="1">
        <v>0</v>
      </c>
      <c r="AHC1733" s="1">
        <v>1</v>
      </c>
      <c r="AHD1733" s="1">
        <v>0</v>
      </c>
      <c r="AHE1733" s="1">
        <v>0</v>
      </c>
      <c r="AHF1733" s="1">
        <v>0</v>
      </c>
      <c r="AHH1733" s="1">
        <v>0</v>
      </c>
      <c r="AHI1733" s="1">
        <v>0</v>
      </c>
      <c r="AHK1733" s="1">
        <v>0</v>
      </c>
      <c r="AHL1733" s="1">
        <v>0</v>
      </c>
      <c r="AHM1733" s="1">
        <v>0</v>
      </c>
      <c r="AHN1733" s="1">
        <v>0</v>
      </c>
      <c r="AHO1733" s="1">
        <v>0</v>
      </c>
      <c r="AHP1733" s="1">
        <v>0</v>
      </c>
      <c r="AHQ1733" s="1">
        <v>0</v>
      </c>
      <c r="AHR1733" s="1">
        <v>1</v>
      </c>
      <c r="AIM1733" s="1">
        <v>0</v>
      </c>
      <c r="AIN1733" s="1">
        <v>0</v>
      </c>
      <c r="AIO1733" s="1">
        <v>0</v>
      </c>
      <c r="AIT1733" s="3">
        <v>1</v>
      </c>
      <c r="AIU1733" s="1">
        <v>1</v>
      </c>
      <c r="AIV1733" s="1">
        <v>0</v>
      </c>
      <c r="AIW1733" s="1">
        <v>0</v>
      </c>
      <c r="AIX1733" s="1">
        <v>42</v>
      </c>
      <c r="AJB1733" s="1">
        <v>30</v>
      </c>
    </row>
    <row r="1734" spans="1:939" s="18" customFormat="1">
      <c r="B1734" s="18">
        <v>6</v>
      </c>
      <c r="C1734" s="18">
        <v>0</v>
      </c>
      <c r="Z1734" s="18">
        <v>0</v>
      </c>
      <c r="AA1734" s="18">
        <v>2</v>
      </c>
      <c r="AB1734" s="18" t="s">
        <v>9871</v>
      </c>
      <c r="AC1734" s="18">
        <v>0</v>
      </c>
      <c r="AE1734" s="18">
        <v>0</v>
      </c>
      <c r="AG1734" s="18">
        <v>0</v>
      </c>
      <c r="AI1734" s="18">
        <v>128</v>
      </c>
      <c r="DR1734" s="18">
        <v>70</v>
      </c>
      <c r="HA1734" s="18">
        <v>0</v>
      </c>
      <c r="HT1734" s="18">
        <v>0</v>
      </c>
      <c r="IP1734" s="18">
        <v>95</v>
      </c>
      <c r="LX1734" s="18">
        <v>81</v>
      </c>
      <c r="PG1734" s="18">
        <v>16</v>
      </c>
      <c r="SP1734" s="18">
        <v>97.5</v>
      </c>
      <c r="VX1734" s="18">
        <v>1</v>
      </c>
      <c r="WQ1734" s="18">
        <v>0</v>
      </c>
      <c r="ZY1734" s="18">
        <v>172.2</v>
      </c>
      <c r="ABH1734" s="18">
        <v>2</v>
      </c>
      <c r="AGS1734" s="18">
        <v>0</v>
      </c>
      <c r="AGT1734" s="18">
        <v>0</v>
      </c>
      <c r="AGU1734" s="18">
        <v>0</v>
      </c>
      <c r="AGV1734" s="18">
        <v>0</v>
      </c>
      <c r="AGW1734" s="18">
        <v>0</v>
      </c>
      <c r="AGX1734" s="18">
        <v>0</v>
      </c>
      <c r="AGY1734" s="18">
        <v>0</v>
      </c>
      <c r="AGZ1734" s="18">
        <v>1</v>
      </c>
      <c r="AHA1734" s="18">
        <v>0</v>
      </c>
      <c r="AHB1734" s="18">
        <v>0</v>
      </c>
      <c r="AHC1734" s="18">
        <v>1</v>
      </c>
      <c r="AHD1734" s="18">
        <v>0</v>
      </c>
      <c r="AHE1734" s="18">
        <v>0</v>
      </c>
      <c r="AHF1734" s="18">
        <v>0</v>
      </c>
      <c r="AHH1734" s="18">
        <v>0</v>
      </c>
      <c r="AHI1734" s="18">
        <v>0</v>
      </c>
      <c r="AHK1734" s="18">
        <v>0</v>
      </c>
      <c r="AHL1734" s="18">
        <v>0</v>
      </c>
      <c r="AHM1734" s="18">
        <v>0</v>
      </c>
      <c r="AHN1734" s="18">
        <v>0</v>
      </c>
      <c r="AHO1734" s="18">
        <v>0</v>
      </c>
      <c r="AHP1734" s="18">
        <v>0</v>
      </c>
      <c r="AHQ1734" s="18">
        <v>0</v>
      </c>
      <c r="AHR1734" s="18">
        <v>0</v>
      </c>
      <c r="AIM1734" s="18">
        <v>0</v>
      </c>
      <c r="AIN1734" s="18">
        <v>0</v>
      </c>
      <c r="AIO1734" s="18">
        <v>0</v>
      </c>
      <c r="AIT1734" s="79">
        <v>1</v>
      </c>
      <c r="AIU1734" s="18">
        <v>0</v>
      </c>
      <c r="AIV1734" s="18">
        <v>0</v>
      </c>
      <c r="AIW1734" s="18">
        <v>0</v>
      </c>
      <c r="AIX1734" s="18">
        <v>35</v>
      </c>
    </row>
    <row r="1735" spans="1:939" s="1" customFormat="1" ht="13.25" customHeight="1">
      <c r="A1735" s="1">
        <v>363</v>
      </c>
      <c r="B1735" s="1">
        <v>1</v>
      </c>
      <c r="C1735" s="1">
        <v>0</v>
      </c>
      <c r="Z1735" s="1">
        <v>0</v>
      </c>
      <c r="AA1735" s="1">
        <v>2</v>
      </c>
      <c r="AB1735" s="1" t="s">
        <v>9872</v>
      </c>
      <c r="AC1735" s="1">
        <v>0</v>
      </c>
      <c r="AE1735" s="1">
        <v>0</v>
      </c>
      <c r="AG1735" s="1">
        <v>1</v>
      </c>
      <c r="AH1735" s="1">
        <v>0</v>
      </c>
      <c r="AGS1735" s="1">
        <v>1</v>
      </c>
      <c r="AGT1735" s="1">
        <v>0</v>
      </c>
      <c r="AGU1735" s="1">
        <v>0</v>
      </c>
      <c r="AGV1735" s="1">
        <v>1</v>
      </c>
      <c r="AGW1735" s="1">
        <v>0</v>
      </c>
      <c r="AGX1735" s="1">
        <v>0</v>
      </c>
      <c r="AGY1735" s="1">
        <v>0</v>
      </c>
      <c r="AGZ1735" s="1">
        <v>0</v>
      </c>
      <c r="AHA1735" s="1">
        <v>0</v>
      </c>
      <c r="AHB1735" s="1">
        <v>0</v>
      </c>
      <c r="AHC1735" s="1">
        <v>1</v>
      </c>
      <c r="AHD1735" s="1">
        <v>0</v>
      </c>
      <c r="AHE1735" s="1">
        <v>0</v>
      </c>
      <c r="AHF1735" s="1">
        <v>0</v>
      </c>
      <c r="AHH1735" s="1">
        <v>0</v>
      </c>
      <c r="AHI1735" s="1">
        <v>0</v>
      </c>
      <c r="AHK1735" s="1">
        <v>0</v>
      </c>
      <c r="AHL1735" s="1">
        <v>0</v>
      </c>
      <c r="AHM1735" s="1">
        <v>0</v>
      </c>
      <c r="AHN1735" s="1">
        <v>1</v>
      </c>
      <c r="AHO1735" s="1">
        <v>0</v>
      </c>
      <c r="AHP1735" s="1">
        <v>0</v>
      </c>
      <c r="AHQ1735" s="1">
        <v>0</v>
      </c>
      <c r="AHR1735" s="1">
        <v>0</v>
      </c>
      <c r="AIM1735" s="1">
        <v>2</v>
      </c>
      <c r="AIN1735" s="1">
        <v>1</v>
      </c>
      <c r="AIO1735" s="1">
        <v>0</v>
      </c>
      <c r="AIP1735" s="1">
        <v>0</v>
      </c>
      <c r="AIQ1735" s="1">
        <v>0</v>
      </c>
      <c r="AIR1735" s="1">
        <v>0</v>
      </c>
      <c r="AIS1735" s="1">
        <v>1</v>
      </c>
      <c r="AIT1735" s="1">
        <v>0</v>
      </c>
      <c r="AIU1735" s="1">
        <v>0</v>
      </c>
      <c r="AIV1735" s="1">
        <v>0</v>
      </c>
      <c r="AIW1735" s="1">
        <v>0</v>
      </c>
    </row>
    <row r="1736" spans="1:939" s="1" customFormat="1">
      <c r="B1736" s="1">
        <v>2</v>
      </c>
      <c r="C1736" s="1">
        <v>1</v>
      </c>
      <c r="D1736" s="1" t="s">
        <v>9873</v>
      </c>
      <c r="E1736" s="1" t="s">
        <v>9874</v>
      </c>
      <c r="F1736" s="1" t="s">
        <v>9875</v>
      </c>
      <c r="G1736" s="1" t="s">
        <v>9876</v>
      </c>
      <c r="O1736" s="1">
        <v>0</v>
      </c>
      <c r="P1736" s="1">
        <v>0</v>
      </c>
      <c r="Q1736" s="1">
        <v>0</v>
      </c>
      <c r="R1736" s="1">
        <v>0</v>
      </c>
      <c r="Z1736" s="1">
        <v>0</v>
      </c>
      <c r="AA1736" s="1">
        <v>1</v>
      </c>
      <c r="AB1736" s="1" t="s">
        <v>9877</v>
      </c>
      <c r="AC1736" s="1">
        <v>2</v>
      </c>
      <c r="AD1736" s="1">
        <v>0</v>
      </c>
      <c r="AE1736" s="1">
        <v>0</v>
      </c>
      <c r="AG1736" s="1">
        <v>0</v>
      </c>
      <c r="AI1736" s="1">
        <v>90</v>
      </c>
      <c r="AJ1736" s="1">
        <v>94</v>
      </c>
      <c r="DR1736" s="1">
        <v>52</v>
      </c>
      <c r="DS1736" s="1">
        <v>60</v>
      </c>
      <c r="HA1736" s="1">
        <v>2</v>
      </c>
      <c r="HB1736" s="1">
        <v>2</v>
      </c>
      <c r="HT1736" s="1">
        <v>0</v>
      </c>
      <c r="HU1736" s="1">
        <v>0</v>
      </c>
      <c r="IP1736" s="1">
        <v>97</v>
      </c>
      <c r="IQ1736" s="1">
        <v>97</v>
      </c>
      <c r="LX1736" s="1">
        <v>90</v>
      </c>
      <c r="LY1736" s="1">
        <v>70</v>
      </c>
      <c r="PG1736" s="1">
        <v>18</v>
      </c>
      <c r="PH1736" s="1">
        <v>18</v>
      </c>
      <c r="SP1736" s="1">
        <v>99.7</v>
      </c>
      <c r="SQ1736" s="1">
        <v>97.6</v>
      </c>
      <c r="VX1736" s="1">
        <v>0</v>
      </c>
      <c r="VY1736" s="1">
        <v>1</v>
      </c>
      <c r="WQ1736" s="1">
        <v>0</v>
      </c>
      <c r="WR1736" s="1">
        <v>0</v>
      </c>
      <c r="AAY1736" s="1">
        <v>22</v>
      </c>
      <c r="ABU1736" s="1">
        <v>138</v>
      </c>
      <c r="ABX1736" s="1">
        <v>3.3</v>
      </c>
      <c r="ACA1736" s="1">
        <v>101</v>
      </c>
      <c r="ACD1736" s="1">
        <v>8.5</v>
      </c>
      <c r="ACG1736" s="1">
        <v>137</v>
      </c>
      <c r="ACQ1736" s="1">
        <v>16</v>
      </c>
      <c r="ACT1736" s="1">
        <v>1.19</v>
      </c>
      <c r="ACW1736" s="1">
        <v>15</v>
      </c>
      <c r="ACZ1736" s="1">
        <v>6.2</v>
      </c>
      <c r="ADB1736" s="1">
        <v>3.7</v>
      </c>
      <c r="ADD1736" s="1">
        <v>0.9</v>
      </c>
      <c r="ADF1736" s="1">
        <v>2.5</v>
      </c>
      <c r="ADH1736" s="1">
        <v>121</v>
      </c>
      <c r="ADJ1736" s="1">
        <v>35</v>
      </c>
      <c r="ADL1736" s="1">
        <v>51</v>
      </c>
      <c r="AGS1736" s="1">
        <v>1</v>
      </c>
      <c r="AGT1736" s="1">
        <v>0</v>
      </c>
      <c r="AGU1736" s="1">
        <v>0</v>
      </c>
      <c r="AGV1736" s="1">
        <v>1</v>
      </c>
      <c r="AGW1736" s="1">
        <v>0</v>
      </c>
      <c r="AGX1736" s="1">
        <v>0</v>
      </c>
      <c r="AGY1736" s="1">
        <v>0</v>
      </c>
      <c r="AGZ1736" s="1">
        <v>0</v>
      </c>
      <c r="AHA1736" s="1">
        <v>0</v>
      </c>
      <c r="AHB1736" s="1">
        <v>0</v>
      </c>
      <c r="AHC1736" s="1">
        <v>1</v>
      </c>
      <c r="AHD1736" s="1">
        <v>0</v>
      </c>
      <c r="AHE1736" s="1">
        <v>0</v>
      </c>
      <c r="AHF1736" s="1">
        <v>0</v>
      </c>
      <c r="AHH1736" s="1">
        <v>0</v>
      </c>
      <c r="AHI1736" s="1">
        <v>0</v>
      </c>
      <c r="AHK1736" s="1">
        <v>0</v>
      </c>
      <c r="AHL1736" s="1">
        <v>0</v>
      </c>
      <c r="AHM1736" s="1">
        <v>0</v>
      </c>
      <c r="AHN1736" s="1">
        <v>1</v>
      </c>
      <c r="AHO1736" s="1">
        <v>0</v>
      </c>
      <c r="AHP1736" s="1">
        <v>0</v>
      </c>
      <c r="AHQ1736" s="1">
        <v>0</v>
      </c>
      <c r="AHR1736" s="1">
        <v>0</v>
      </c>
      <c r="AIN1736" s="1">
        <v>1</v>
      </c>
      <c r="AIO1736" s="1">
        <v>0</v>
      </c>
      <c r="AIP1736" s="1">
        <v>0</v>
      </c>
      <c r="AIQ1736" s="1">
        <v>0</v>
      </c>
      <c r="AIR1736" s="1">
        <v>0</v>
      </c>
      <c r="AIT1736" s="1">
        <v>2</v>
      </c>
      <c r="AIU1736" s="1">
        <v>0</v>
      </c>
      <c r="AIV1736" s="1">
        <v>0</v>
      </c>
      <c r="AIW1736" s="1">
        <v>0</v>
      </c>
      <c r="AIX1736" s="1">
        <v>38</v>
      </c>
      <c r="AIY1736" s="1">
        <v>35</v>
      </c>
    </row>
    <row r="1737" spans="1:939" s="80" customFormat="1">
      <c r="B1737" s="80">
        <v>3</v>
      </c>
      <c r="C1737" s="80">
        <v>0</v>
      </c>
      <c r="Z1737" s="80">
        <v>0</v>
      </c>
      <c r="AA1737" s="80">
        <v>2</v>
      </c>
      <c r="AB1737" s="80" t="s">
        <v>9878</v>
      </c>
      <c r="AC1737" s="80">
        <v>0</v>
      </c>
      <c r="AE1737" s="80">
        <v>0</v>
      </c>
      <c r="AG1737" s="80">
        <v>0</v>
      </c>
      <c r="AI1737" s="80">
        <v>118</v>
      </c>
      <c r="AJ1737" s="80">
        <v>122</v>
      </c>
      <c r="DR1737" s="80">
        <v>70</v>
      </c>
      <c r="DS1737" s="80">
        <v>68</v>
      </c>
      <c r="HA1737" s="80">
        <v>2</v>
      </c>
      <c r="HB1737" s="80">
        <v>2</v>
      </c>
      <c r="HT1737" s="80">
        <v>0</v>
      </c>
      <c r="HU1737" s="80">
        <v>0</v>
      </c>
      <c r="IP1737" s="80">
        <v>98</v>
      </c>
      <c r="IQ1737" s="80">
        <v>99</v>
      </c>
      <c r="LX1737" s="80">
        <v>89</v>
      </c>
      <c r="LY1737" s="80">
        <v>76</v>
      </c>
      <c r="PG1737" s="80">
        <v>20</v>
      </c>
      <c r="PH1737" s="80">
        <v>18</v>
      </c>
      <c r="SP1737" s="80">
        <v>97.9</v>
      </c>
      <c r="SQ1737" s="80">
        <v>98.8</v>
      </c>
      <c r="VX1737" s="80">
        <v>1</v>
      </c>
      <c r="VY1737" s="80">
        <v>1</v>
      </c>
      <c r="WQ1737" s="80">
        <v>0</v>
      </c>
      <c r="WR1737" s="80">
        <v>0</v>
      </c>
      <c r="AGS1737" s="80">
        <v>1</v>
      </c>
      <c r="AGT1737" s="80">
        <v>0</v>
      </c>
      <c r="AGU1737" s="80">
        <v>0</v>
      </c>
      <c r="AGV1737" s="80">
        <v>1</v>
      </c>
      <c r="AGW1737" s="80">
        <v>0</v>
      </c>
      <c r="AGX1737" s="80">
        <v>0</v>
      </c>
      <c r="AGY1737" s="80">
        <v>0</v>
      </c>
      <c r="AGZ1737" s="80">
        <v>0</v>
      </c>
      <c r="AHA1737" s="80">
        <v>0</v>
      </c>
      <c r="AHB1737" s="80">
        <v>0</v>
      </c>
      <c r="AHC1737" s="80">
        <v>1</v>
      </c>
      <c r="AHD1737" s="80">
        <v>0</v>
      </c>
      <c r="AHE1737" s="80">
        <v>0</v>
      </c>
      <c r="AHF1737" s="80">
        <v>0</v>
      </c>
      <c r="AHH1737" s="80">
        <v>0</v>
      </c>
      <c r="AHI1737" s="80">
        <v>0</v>
      </c>
      <c r="AHK1737" s="80">
        <v>0</v>
      </c>
      <c r="AHL1737" s="80">
        <v>0</v>
      </c>
      <c r="AHM1737" s="80">
        <v>0</v>
      </c>
      <c r="AHN1737" s="80">
        <v>1</v>
      </c>
      <c r="AHO1737" s="80">
        <v>0</v>
      </c>
      <c r="AHP1737" s="80">
        <v>0</v>
      </c>
      <c r="AHQ1737" s="80">
        <v>0</v>
      </c>
      <c r="AHR1737" s="80">
        <v>0</v>
      </c>
      <c r="AIN1737" s="80">
        <v>1</v>
      </c>
      <c r="AIO1737" s="80">
        <v>0</v>
      </c>
      <c r="AIP1737" s="80">
        <v>0</v>
      </c>
      <c r="AIQ1737" s="80">
        <v>0</v>
      </c>
      <c r="AIR1737" s="80">
        <v>0</v>
      </c>
      <c r="AIT1737" s="80">
        <v>2</v>
      </c>
      <c r="AIU1737" s="80">
        <v>0</v>
      </c>
      <c r="AIV1737" s="80">
        <v>0</v>
      </c>
      <c r="AIW1737" s="80">
        <v>0</v>
      </c>
      <c r="AIX1737" s="80">
        <v>25</v>
      </c>
      <c r="AIY1737" s="80">
        <v>15</v>
      </c>
    </row>
    <row r="1738" spans="1:939" s="1" customFormat="1">
      <c r="A1738" s="1">
        <v>364</v>
      </c>
      <c r="B1738" s="1">
        <v>1</v>
      </c>
      <c r="C1738" s="1">
        <v>0</v>
      </c>
      <c r="Z1738" s="1">
        <v>0</v>
      </c>
      <c r="AA1738" s="1">
        <v>1</v>
      </c>
      <c r="AB1738" s="1" t="s">
        <v>9879</v>
      </c>
      <c r="AC1738" s="1">
        <v>0</v>
      </c>
      <c r="AE1738" s="1">
        <v>5</v>
      </c>
      <c r="AF1738" s="1">
        <v>0</v>
      </c>
      <c r="AG1738" s="1">
        <v>0</v>
      </c>
      <c r="AI1738" s="1">
        <v>110</v>
      </c>
      <c r="DR1738" s="1">
        <v>50</v>
      </c>
      <c r="HA1738" s="1">
        <v>2</v>
      </c>
      <c r="HT1738" s="1">
        <v>0</v>
      </c>
      <c r="IP1738" s="1">
        <v>93</v>
      </c>
      <c r="LX1738" s="1">
        <v>84</v>
      </c>
      <c r="PG1738" s="1">
        <v>18</v>
      </c>
      <c r="SP1738" s="1">
        <v>101.1</v>
      </c>
      <c r="VX1738" s="1">
        <v>0</v>
      </c>
      <c r="WQ1738" s="1">
        <v>0</v>
      </c>
      <c r="AGS1738" s="1">
        <v>0</v>
      </c>
      <c r="AGT1738" s="1">
        <v>0</v>
      </c>
      <c r="AGU1738" s="1">
        <v>0</v>
      </c>
      <c r="AGV1738" s="1">
        <v>0</v>
      </c>
      <c r="AGW1738" s="1">
        <v>0</v>
      </c>
      <c r="AGX1738" s="1">
        <v>0</v>
      </c>
      <c r="AGY1738" s="1">
        <v>0</v>
      </c>
      <c r="AGZ1738" s="1">
        <v>0</v>
      </c>
      <c r="AHA1738" s="1">
        <v>0</v>
      </c>
      <c r="AHB1738" s="1">
        <v>0</v>
      </c>
      <c r="AHC1738" s="1">
        <v>1</v>
      </c>
      <c r="AHD1738" s="1">
        <v>0</v>
      </c>
      <c r="AHE1738" s="1">
        <v>0</v>
      </c>
      <c r="AHF1738" s="1">
        <v>0</v>
      </c>
      <c r="AHH1738" s="1">
        <v>0</v>
      </c>
      <c r="AHI1738" s="1">
        <v>0</v>
      </c>
      <c r="AHK1738" s="1">
        <v>0</v>
      </c>
      <c r="AHL1738" s="1">
        <v>0</v>
      </c>
      <c r="AHM1738" s="1">
        <v>0</v>
      </c>
      <c r="AHN1738" s="1">
        <v>0</v>
      </c>
      <c r="AHO1738" s="1">
        <v>0</v>
      </c>
      <c r="AHP1738" s="1">
        <v>0</v>
      </c>
      <c r="AHQ1738" s="1">
        <v>0</v>
      </c>
      <c r="AHR1738" s="1">
        <v>0</v>
      </c>
      <c r="AIM1738" s="1">
        <v>2</v>
      </c>
      <c r="AIN1738" s="1">
        <v>0</v>
      </c>
      <c r="AIO1738" s="1">
        <v>0</v>
      </c>
      <c r="AIP1738" s="1">
        <v>1</v>
      </c>
      <c r="AIQ1738" s="1">
        <v>1</v>
      </c>
      <c r="AIR1738" s="1">
        <v>1</v>
      </c>
      <c r="AIS1738" s="1">
        <v>1</v>
      </c>
      <c r="AIT1738" s="3">
        <v>1</v>
      </c>
      <c r="AIV1738" s="1">
        <v>0</v>
      </c>
      <c r="AIW1738" s="1">
        <v>0</v>
      </c>
      <c r="AIX1738" s="1">
        <v>34</v>
      </c>
    </row>
    <row r="1739" spans="1:939" s="1" customFormat="1">
      <c r="B1739" s="1">
        <v>2</v>
      </c>
      <c r="C1739" s="1">
        <v>0</v>
      </c>
      <c r="Z1739" s="1">
        <v>0</v>
      </c>
      <c r="AA1739" s="1">
        <v>2</v>
      </c>
      <c r="AB1739" s="1" t="s">
        <v>9880</v>
      </c>
      <c r="AC1739" s="1">
        <v>1</v>
      </c>
      <c r="AD1739" s="1">
        <v>0</v>
      </c>
      <c r="AE1739" s="1">
        <v>3</v>
      </c>
      <c r="AF1739" s="1">
        <v>0</v>
      </c>
      <c r="AG1739" s="1">
        <v>0</v>
      </c>
      <c r="AI1739" s="1">
        <v>142</v>
      </c>
      <c r="AJ1739" s="1">
        <v>136</v>
      </c>
      <c r="DR1739" s="1">
        <v>54</v>
      </c>
      <c r="DS1739" s="1">
        <v>62</v>
      </c>
      <c r="HA1739" s="1">
        <v>0</v>
      </c>
      <c r="HB1739" s="1">
        <v>0</v>
      </c>
      <c r="HT1739" s="1">
        <v>0</v>
      </c>
      <c r="HU1739" s="1">
        <v>0</v>
      </c>
      <c r="IP1739" s="1">
        <v>96</v>
      </c>
      <c r="IQ1739" s="1">
        <v>96</v>
      </c>
      <c r="LX1739" s="1">
        <v>104</v>
      </c>
      <c r="LY1739" s="1">
        <v>100</v>
      </c>
      <c r="PG1739" s="1">
        <v>18</v>
      </c>
      <c r="PH1739" s="1">
        <v>18</v>
      </c>
      <c r="SP1739" s="1">
        <v>98.4</v>
      </c>
      <c r="SQ1739" s="1">
        <v>100.7</v>
      </c>
      <c r="VX1739" s="1">
        <v>0</v>
      </c>
      <c r="VY1739" s="1">
        <v>0</v>
      </c>
      <c r="WQ1739" s="1">
        <v>0</v>
      </c>
      <c r="WR1739" s="1">
        <v>0</v>
      </c>
      <c r="AAY1739" s="1">
        <v>25</v>
      </c>
      <c r="ABB1739" s="1">
        <v>9.9</v>
      </c>
      <c r="ABE1739" s="1">
        <v>30</v>
      </c>
      <c r="ABH1739" s="1">
        <v>1.1000000000000001</v>
      </c>
      <c r="ABM1739" s="1">
        <v>7.13</v>
      </c>
      <c r="ABO1739" s="1">
        <v>190</v>
      </c>
      <c r="ABU1739" s="1">
        <v>139</v>
      </c>
      <c r="ABX1739" s="1">
        <v>3.3</v>
      </c>
      <c r="ACA1739" s="1">
        <v>97</v>
      </c>
      <c r="ACD1739" s="1">
        <v>9.6999999999999993</v>
      </c>
      <c r="ACG1739" s="1">
        <v>112</v>
      </c>
      <c r="ACQ1739" s="1">
        <v>21</v>
      </c>
      <c r="ACT1739" s="1">
        <v>1.32</v>
      </c>
      <c r="ACW1739" s="1">
        <v>17</v>
      </c>
      <c r="ACZ1739" s="1">
        <v>7.3</v>
      </c>
      <c r="ADB1739" s="1">
        <v>3.7</v>
      </c>
      <c r="ADD1739" s="1">
        <v>1.4</v>
      </c>
      <c r="ADF1739" s="1">
        <v>3.6</v>
      </c>
      <c r="ADH1739" s="1">
        <v>298</v>
      </c>
      <c r="ADJ1739" s="1">
        <v>105</v>
      </c>
      <c r="ADL1739" s="1">
        <v>89</v>
      </c>
      <c r="AGS1739" s="1">
        <v>1</v>
      </c>
      <c r="AGT1739" s="1">
        <v>0</v>
      </c>
      <c r="AGU1739" s="1">
        <v>0</v>
      </c>
      <c r="AGV1739" s="1">
        <v>1</v>
      </c>
      <c r="AGW1739" s="1">
        <v>0</v>
      </c>
      <c r="AGX1739" s="1">
        <v>0</v>
      </c>
      <c r="AGY1739" s="1">
        <v>0</v>
      </c>
      <c r="AGZ1739" s="1">
        <v>1</v>
      </c>
      <c r="AHA1739" s="1">
        <v>0</v>
      </c>
      <c r="AHB1739" s="1">
        <v>0</v>
      </c>
      <c r="AHC1739" s="1">
        <v>1</v>
      </c>
      <c r="AHD1739" s="1">
        <v>0</v>
      </c>
      <c r="AHE1739" s="1">
        <v>0</v>
      </c>
      <c r="AHF1739" s="1">
        <v>0</v>
      </c>
      <c r="AHH1739" s="1">
        <v>0</v>
      </c>
      <c r="AHI1739" s="1">
        <v>0</v>
      </c>
      <c r="AHK1739" s="1">
        <v>0</v>
      </c>
      <c r="AHL1739" s="1">
        <v>0</v>
      </c>
      <c r="AHM1739" s="1">
        <v>0</v>
      </c>
      <c r="AHN1739" s="1">
        <v>0</v>
      </c>
      <c r="AHO1739" s="1">
        <v>0</v>
      </c>
      <c r="AHP1739" s="1">
        <v>0</v>
      </c>
      <c r="AHQ1739" s="1">
        <v>0</v>
      </c>
      <c r="AHR1739" s="1">
        <v>0</v>
      </c>
      <c r="AIN1739" s="1">
        <v>0</v>
      </c>
      <c r="AIO1739" s="1">
        <v>0</v>
      </c>
      <c r="AIT1739" s="3">
        <v>2</v>
      </c>
      <c r="AIV1739" s="1">
        <v>0</v>
      </c>
      <c r="AIW1739" s="1">
        <v>0</v>
      </c>
      <c r="AIX1739" s="1">
        <v>33</v>
      </c>
      <c r="AIY1739" s="1">
        <v>30</v>
      </c>
    </row>
    <row r="1740" spans="1:939" s="1" customFormat="1">
      <c r="B1740" s="1">
        <v>3</v>
      </c>
      <c r="C1740" s="1">
        <v>1</v>
      </c>
      <c r="D1740" s="1" t="s">
        <v>4526</v>
      </c>
      <c r="E1740" s="1" t="s">
        <v>9881</v>
      </c>
      <c r="O1740" s="1">
        <v>0</v>
      </c>
      <c r="P1740" s="1">
        <v>0</v>
      </c>
      <c r="Z1740" s="1">
        <v>0</v>
      </c>
      <c r="AA1740" s="1">
        <v>2</v>
      </c>
      <c r="AB1740" s="1" t="s">
        <v>9882</v>
      </c>
      <c r="AC1740" s="1">
        <v>0</v>
      </c>
      <c r="AE1740" s="1">
        <v>0</v>
      </c>
      <c r="AG1740" s="1">
        <v>0</v>
      </c>
      <c r="AI1740" s="1">
        <v>136</v>
      </c>
      <c r="AJ1740" s="1">
        <v>122</v>
      </c>
      <c r="DR1740" s="1">
        <v>60</v>
      </c>
      <c r="DS1740" s="1">
        <v>62</v>
      </c>
      <c r="HA1740" s="1">
        <v>0</v>
      </c>
      <c r="HB1740" s="1">
        <v>0</v>
      </c>
      <c r="HT1740" s="1">
        <v>0</v>
      </c>
      <c r="HU1740" s="1">
        <v>0</v>
      </c>
      <c r="IP1740" s="1">
        <v>95</v>
      </c>
      <c r="IQ1740" s="1">
        <v>96</v>
      </c>
      <c r="LX1740" s="1">
        <v>98</v>
      </c>
      <c r="LY1740" s="1">
        <v>84</v>
      </c>
      <c r="PG1740" s="1">
        <v>16</v>
      </c>
      <c r="PH1740" s="1">
        <v>16</v>
      </c>
      <c r="SP1740" s="1">
        <v>98.9</v>
      </c>
      <c r="SQ1740" s="1">
        <v>99.4</v>
      </c>
      <c r="VX1740" s="1">
        <v>0</v>
      </c>
      <c r="VY1740" s="1">
        <v>0</v>
      </c>
      <c r="WQ1740" s="1">
        <v>0</v>
      </c>
      <c r="WR1740" s="1">
        <v>0</v>
      </c>
      <c r="AAY1740" s="1">
        <v>19</v>
      </c>
      <c r="ABB1740" s="1">
        <v>9.8000000000000007</v>
      </c>
      <c r="ABE1740" s="1">
        <v>29.7</v>
      </c>
      <c r="ABM1740" s="1">
        <v>3.99</v>
      </c>
      <c r="ABO1740" s="1">
        <v>198</v>
      </c>
      <c r="ABU1740" s="1">
        <v>139</v>
      </c>
      <c r="ABX1740" s="1">
        <v>3.8</v>
      </c>
      <c r="ACA1740" s="1">
        <v>98</v>
      </c>
      <c r="ACD1740" s="1">
        <v>9.5</v>
      </c>
      <c r="ACG1740" s="1">
        <v>105</v>
      </c>
      <c r="ACQ1740" s="1">
        <v>18</v>
      </c>
      <c r="ACT1740" s="1">
        <v>1.04</v>
      </c>
      <c r="ACW1740" s="1">
        <v>22</v>
      </c>
      <c r="ACZ1740" s="1">
        <v>7.1</v>
      </c>
      <c r="ADB1740" s="1">
        <v>3.4</v>
      </c>
      <c r="ADD1740" s="1">
        <v>0.6</v>
      </c>
      <c r="ADF1740" s="1">
        <v>3.7</v>
      </c>
      <c r="ADH1740" s="1">
        <v>348</v>
      </c>
      <c r="ADJ1740" s="1">
        <v>173</v>
      </c>
      <c r="ADL1740" s="1">
        <v>116</v>
      </c>
      <c r="ADW1740" s="1">
        <v>2.46</v>
      </c>
      <c r="AGS1740" s="1">
        <v>1</v>
      </c>
      <c r="AGT1740" s="1">
        <v>0</v>
      </c>
      <c r="AGU1740" s="1">
        <v>0</v>
      </c>
      <c r="AGV1740" s="1">
        <v>0</v>
      </c>
      <c r="AGW1740" s="1">
        <v>0</v>
      </c>
      <c r="AGX1740" s="1">
        <v>0</v>
      </c>
      <c r="AGY1740" s="1">
        <v>0</v>
      </c>
      <c r="AGZ1740" s="1">
        <v>1</v>
      </c>
      <c r="AHA1740" s="1">
        <v>0</v>
      </c>
      <c r="AHB1740" s="1">
        <v>0</v>
      </c>
      <c r="AHC1740" s="1">
        <v>1</v>
      </c>
      <c r="AHD1740" s="1">
        <v>0</v>
      </c>
      <c r="AHE1740" s="1">
        <v>0</v>
      </c>
      <c r="AHF1740" s="1">
        <v>0</v>
      </c>
      <c r="AHH1740" s="1">
        <v>0</v>
      </c>
      <c r="AHI1740" s="1">
        <v>0</v>
      </c>
      <c r="AHK1740" s="1">
        <v>0</v>
      </c>
      <c r="AHL1740" s="1">
        <v>0</v>
      </c>
      <c r="AHM1740" s="1">
        <v>0</v>
      </c>
      <c r="AHN1740" s="1">
        <v>0</v>
      </c>
      <c r="AHO1740" s="1">
        <v>0</v>
      </c>
      <c r="AHP1740" s="1">
        <v>0</v>
      </c>
      <c r="AHQ1740" s="1">
        <v>0</v>
      </c>
      <c r="AHR1740" s="1">
        <v>0</v>
      </c>
      <c r="AIN1740" s="1">
        <v>0</v>
      </c>
      <c r="AIO1740" s="1">
        <v>0</v>
      </c>
      <c r="AIT1740" s="3">
        <v>2</v>
      </c>
      <c r="AIV1740" s="1">
        <v>0</v>
      </c>
      <c r="AIW1740" s="1">
        <v>0</v>
      </c>
      <c r="AIX1740" s="1">
        <v>17</v>
      </c>
      <c r="AIY1740" s="1">
        <v>58</v>
      </c>
    </row>
    <row r="1741" spans="1:939" s="18" customFormat="1">
      <c r="B1741" s="18">
        <v>4</v>
      </c>
      <c r="C1741" s="18">
        <v>1</v>
      </c>
      <c r="D1741" s="18" t="s">
        <v>5395</v>
      </c>
      <c r="O1741" s="18">
        <v>0</v>
      </c>
      <c r="Z1741" s="18">
        <v>0</v>
      </c>
      <c r="AA1741" s="18">
        <v>2</v>
      </c>
      <c r="AB1741" s="18" t="s">
        <v>9883</v>
      </c>
      <c r="AC1741" s="18">
        <v>1</v>
      </c>
      <c r="AD1741" s="18">
        <v>0</v>
      </c>
      <c r="AE1741" s="18">
        <v>4</v>
      </c>
      <c r="AF1741" s="18">
        <v>0</v>
      </c>
      <c r="AG1741" s="18">
        <v>0</v>
      </c>
      <c r="AI1741" s="18">
        <v>150</v>
      </c>
      <c r="DR1741" s="18">
        <v>72</v>
      </c>
      <c r="HA1741" s="18">
        <v>2</v>
      </c>
      <c r="HT1741" s="18">
        <v>0</v>
      </c>
      <c r="IP1741" s="18">
        <v>98</v>
      </c>
      <c r="LX1741" s="18">
        <v>77</v>
      </c>
      <c r="PG1741" s="18">
        <v>16</v>
      </c>
      <c r="SP1741" s="18">
        <v>96.6</v>
      </c>
      <c r="VX1741" s="18">
        <v>0</v>
      </c>
      <c r="WQ1741" s="18">
        <v>0</v>
      </c>
      <c r="AGS1741" s="18">
        <v>1</v>
      </c>
      <c r="AGT1741" s="18">
        <v>0</v>
      </c>
      <c r="AGU1741" s="18">
        <v>0</v>
      </c>
      <c r="AGV1741" s="18">
        <v>0</v>
      </c>
      <c r="AGW1741" s="18">
        <v>0</v>
      </c>
      <c r="AGX1741" s="18">
        <v>0</v>
      </c>
      <c r="AGY1741" s="18">
        <v>0</v>
      </c>
      <c r="AGZ1741" s="18">
        <v>0</v>
      </c>
      <c r="AHA1741" s="18">
        <v>0</v>
      </c>
      <c r="AHB1741" s="18">
        <v>0</v>
      </c>
      <c r="AHC1741" s="18">
        <v>1</v>
      </c>
      <c r="AHD1741" s="18">
        <v>0</v>
      </c>
      <c r="AHE1741" s="18">
        <v>0</v>
      </c>
      <c r="AHF1741" s="18">
        <v>0</v>
      </c>
      <c r="AHH1741" s="18">
        <v>0</v>
      </c>
      <c r="AHI1741" s="18">
        <v>0</v>
      </c>
      <c r="AHK1741" s="18">
        <v>0</v>
      </c>
      <c r="AHL1741" s="18">
        <v>0</v>
      </c>
      <c r="AHM1741" s="18">
        <v>0</v>
      </c>
      <c r="AHN1741" s="18">
        <v>0</v>
      </c>
      <c r="AHO1741" s="18">
        <v>0</v>
      </c>
      <c r="AHP1741" s="18">
        <v>0</v>
      </c>
      <c r="AHQ1741" s="18">
        <v>0</v>
      </c>
      <c r="AHR1741" s="18">
        <v>0</v>
      </c>
      <c r="AIN1741" s="18">
        <v>0</v>
      </c>
      <c r="AIO1741" s="18">
        <v>0</v>
      </c>
      <c r="AIT1741" s="79">
        <v>1</v>
      </c>
      <c r="AIV1741" s="18">
        <v>0</v>
      </c>
      <c r="AIW1741" s="18">
        <v>0</v>
      </c>
      <c r="AIX1741" s="18">
        <v>33</v>
      </c>
    </row>
    <row r="1742" spans="1:939" s="1" customFormat="1">
      <c r="A1742" s="1">
        <v>365</v>
      </c>
      <c r="B1742" s="1" t="s">
        <v>7502</v>
      </c>
      <c r="C1742" s="1">
        <v>1</v>
      </c>
      <c r="D1742" s="1" t="s">
        <v>9884</v>
      </c>
      <c r="O1742" s="1">
        <v>0</v>
      </c>
      <c r="Z1742" s="1">
        <v>0</v>
      </c>
      <c r="AA1742" s="1">
        <v>1</v>
      </c>
      <c r="AI1742" s="1">
        <v>113</v>
      </c>
      <c r="DR1742" s="1">
        <v>59</v>
      </c>
      <c r="IP1742" s="1">
        <v>100</v>
      </c>
      <c r="LX1742" s="1">
        <v>96</v>
      </c>
      <c r="PG1742" s="1">
        <v>20</v>
      </c>
      <c r="SP1742" s="1">
        <v>101.9</v>
      </c>
      <c r="WQ1742" s="1">
        <v>0</v>
      </c>
      <c r="AGG1742" s="1">
        <v>2</v>
      </c>
      <c r="AGH1742" s="1" t="s">
        <v>6931</v>
      </c>
      <c r="AGS1742" s="1">
        <v>1</v>
      </c>
      <c r="AGT1742" s="1">
        <v>0</v>
      </c>
      <c r="AGU1742" s="1">
        <v>0</v>
      </c>
      <c r="AGV1742" s="1">
        <v>1</v>
      </c>
      <c r="AGW1742" s="1">
        <v>0</v>
      </c>
      <c r="AGX1742" s="1">
        <v>0</v>
      </c>
      <c r="AGY1742" s="1">
        <v>0</v>
      </c>
      <c r="AGZ1742" s="1">
        <v>0</v>
      </c>
      <c r="AHA1742" s="1">
        <v>0</v>
      </c>
      <c r="AHB1742" s="1">
        <v>0</v>
      </c>
      <c r="AHC1742" s="1">
        <v>1</v>
      </c>
      <c r="AHD1742" s="1">
        <v>0</v>
      </c>
      <c r="AHE1742" s="1">
        <v>0</v>
      </c>
      <c r="AHF1742" s="1">
        <v>0</v>
      </c>
      <c r="AHH1742" s="1">
        <v>0</v>
      </c>
      <c r="AHI1742" s="1">
        <v>0</v>
      </c>
      <c r="AHK1742" s="1">
        <v>0</v>
      </c>
      <c r="AHL1742" s="1">
        <v>0</v>
      </c>
      <c r="AHM1742" s="1">
        <v>0</v>
      </c>
      <c r="AHN1742" s="1">
        <v>0</v>
      </c>
      <c r="AHO1742" s="1">
        <v>0</v>
      </c>
      <c r="AHP1742" s="1">
        <v>0</v>
      </c>
      <c r="AHQ1742" s="1">
        <v>0</v>
      </c>
      <c r="AHR1742" s="1">
        <v>7.3333300000000001</v>
      </c>
      <c r="AIM1742" s="1">
        <v>2</v>
      </c>
      <c r="AIN1742" s="1">
        <v>0</v>
      </c>
      <c r="AIO1742" s="1">
        <v>0</v>
      </c>
      <c r="AIT1742" s="3">
        <v>0</v>
      </c>
      <c r="AIU1742" s="1">
        <v>0</v>
      </c>
      <c r="AIV1742" s="1">
        <v>0</v>
      </c>
      <c r="AIW1742" s="1">
        <v>0</v>
      </c>
    </row>
    <row r="1743" spans="1:939" s="1" customFormat="1">
      <c r="B1743" s="1">
        <v>2</v>
      </c>
      <c r="C1743" s="1">
        <v>1</v>
      </c>
      <c r="D1743" s="1" t="s">
        <v>9885</v>
      </c>
      <c r="E1743" s="1" t="s">
        <v>9886</v>
      </c>
      <c r="F1743" s="1" t="s">
        <v>9887</v>
      </c>
      <c r="G1743" s="1" t="s">
        <v>9888</v>
      </c>
      <c r="H1743" s="1" t="s">
        <v>9889</v>
      </c>
      <c r="I1743" s="1" t="s">
        <v>9890</v>
      </c>
      <c r="J1743" s="1" t="s">
        <v>9891</v>
      </c>
      <c r="O1743" s="1">
        <v>0</v>
      </c>
      <c r="P1743" s="1">
        <v>0</v>
      </c>
      <c r="Q1743" s="1">
        <v>0</v>
      </c>
      <c r="R1743" s="1">
        <v>0</v>
      </c>
      <c r="S1743" s="1">
        <v>1</v>
      </c>
      <c r="T1743" s="1">
        <v>0</v>
      </c>
      <c r="U1743" s="1">
        <v>0</v>
      </c>
      <c r="Z1743" s="1">
        <v>0</v>
      </c>
      <c r="AA1743" s="1">
        <v>1</v>
      </c>
      <c r="AC1743" s="1">
        <v>0</v>
      </c>
      <c r="AE1743" s="1">
        <v>0</v>
      </c>
      <c r="AG1743" s="1">
        <v>0</v>
      </c>
      <c r="AI1743" s="1">
        <v>94</v>
      </c>
      <c r="AJ1743" s="1">
        <v>107</v>
      </c>
      <c r="AK1743" s="1">
        <v>109</v>
      </c>
      <c r="AL1743" s="1">
        <v>106</v>
      </c>
      <c r="AM1743" s="1">
        <v>114</v>
      </c>
      <c r="DR1743" s="1">
        <v>58</v>
      </c>
      <c r="DS1743" s="1">
        <v>64</v>
      </c>
      <c r="DT1743" s="1">
        <v>65</v>
      </c>
      <c r="DU1743" s="1">
        <v>66</v>
      </c>
      <c r="DV1743" s="1">
        <v>68</v>
      </c>
      <c r="HE1743" s="1">
        <v>0</v>
      </c>
      <c r="HX1743" s="1">
        <v>0</v>
      </c>
      <c r="IP1743" s="1">
        <v>97</v>
      </c>
      <c r="IQ1743" s="1">
        <v>100</v>
      </c>
      <c r="IR1743" s="1">
        <v>98</v>
      </c>
      <c r="IS1743" s="1">
        <v>98</v>
      </c>
      <c r="IT1743" s="1">
        <v>96</v>
      </c>
      <c r="LX1743" s="1">
        <v>88</v>
      </c>
      <c r="LY1743" s="1">
        <v>83</v>
      </c>
      <c r="LZ1743" s="1">
        <v>101</v>
      </c>
      <c r="MA1743" s="1">
        <v>82</v>
      </c>
      <c r="MB1743" s="1">
        <v>103</v>
      </c>
      <c r="PG1743" s="1">
        <v>20</v>
      </c>
      <c r="PH1743" s="1">
        <v>20</v>
      </c>
      <c r="PI1743" s="1">
        <v>20</v>
      </c>
      <c r="PJ1743" s="1">
        <v>18</v>
      </c>
      <c r="PK1743" s="1">
        <v>16</v>
      </c>
      <c r="SP1743" s="1">
        <v>99.2</v>
      </c>
      <c r="SQ1743" s="1">
        <v>100.1</v>
      </c>
      <c r="SR1743" s="1">
        <v>101</v>
      </c>
      <c r="SS1743" s="1">
        <v>98.7</v>
      </c>
      <c r="ST1743" s="1">
        <v>99.1</v>
      </c>
      <c r="WB1743" s="1">
        <v>1</v>
      </c>
      <c r="WQ1743" s="1">
        <v>0</v>
      </c>
      <c r="WR1743" s="1">
        <v>0</v>
      </c>
      <c r="WS1743" s="1">
        <v>0</v>
      </c>
      <c r="WT1743" s="1">
        <v>0</v>
      </c>
      <c r="WU1743" s="1">
        <v>0</v>
      </c>
      <c r="AAY1743" s="1">
        <v>24</v>
      </c>
      <c r="ABB1743" s="1">
        <v>11.2</v>
      </c>
      <c r="ABE1743" s="1">
        <v>34.5</v>
      </c>
      <c r="ABM1743" s="1">
        <v>10.74</v>
      </c>
      <c r="ABO1743" s="1">
        <v>197</v>
      </c>
      <c r="ABU1743" s="1">
        <v>141</v>
      </c>
      <c r="ABX1743" s="1">
        <v>4.0999999999999996</v>
      </c>
      <c r="ACA1743" s="1">
        <v>107</v>
      </c>
      <c r="ACD1743" s="1">
        <v>8.3000000000000007</v>
      </c>
      <c r="ACG1743" s="1">
        <v>105</v>
      </c>
      <c r="ACQ1743" s="1">
        <v>8</v>
      </c>
      <c r="ACT1743" s="1">
        <v>0.63</v>
      </c>
      <c r="ACW1743" s="1">
        <v>10</v>
      </c>
      <c r="ADR1743" s="1">
        <v>2.1</v>
      </c>
      <c r="ADU1743" s="1">
        <v>2.2000000000000002</v>
      </c>
      <c r="AGS1743" s="1">
        <v>1</v>
      </c>
      <c r="AGT1743" s="1">
        <v>0</v>
      </c>
      <c r="AGU1743" s="1">
        <v>0</v>
      </c>
      <c r="AGV1743" s="1">
        <v>0</v>
      </c>
      <c r="AGW1743" s="1">
        <v>0</v>
      </c>
      <c r="AGX1743" s="1">
        <v>0</v>
      </c>
      <c r="AGY1743" s="1">
        <v>0</v>
      </c>
      <c r="AGZ1743" s="1">
        <v>0</v>
      </c>
      <c r="AHA1743" s="1">
        <v>0</v>
      </c>
      <c r="AHB1743" s="1">
        <v>0</v>
      </c>
      <c r="AHC1743" s="1">
        <v>1</v>
      </c>
      <c r="AHD1743" s="1">
        <v>0</v>
      </c>
      <c r="AHE1743" s="1">
        <v>0</v>
      </c>
      <c r="AHF1743" s="1">
        <v>0</v>
      </c>
      <c r="AHH1743" s="1">
        <v>0</v>
      </c>
      <c r="AHI1743" s="1">
        <v>0</v>
      </c>
      <c r="AHK1743" s="1">
        <v>0</v>
      </c>
      <c r="AHL1743" s="1">
        <v>0</v>
      </c>
      <c r="AHM1743" s="1">
        <v>0</v>
      </c>
      <c r="AHN1743" s="1">
        <v>0</v>
      </c>
      <c r="AHO1743" s="1">
        <v>0</v>
      </c>
      <c r="AHP1743" s="1">
        <v>0</v>
      </c>
      <c r="AHQ1743" s="1">
        <v>0</v>
      </c>
      <c r="AHR1743" s="1">
        <v>5</v>
      </c>
      <c r="AIN1743" s="1">
        <v>0</v>
      </c>
      <c r="AIO1743" s="1">
        <v>0</v>
      </c>
      <c r="AIP1743" s="1">
        <v>1</v>
      </c>
      <c r="AIQ1743" s="1">
        <v>1</v>
      </c>
      <c r="AIR1743" s="1">
        <v>1</v>
      </c>
      <c r="AIS1743" s="1">
        <v>1</v>
      </c>
      <c r="AIT1743" s="3">
        <v>0</v>
      </c>
      <c r="AIU1743" s="1">
        <v>1</v>
      </c>
      <c r="AIV1743" s="1">
        <v>0</v>
      </c>
      <c r="AIW1743" s="1">
        <v>0</v>
      </c>
      <c r="AJB1743" s="1">
        <v>43</v>
      </c>
    </row>
    <row r="1744" spans="1:939" s="1" customFormat="1">
      <c r="B1744" s="1">
        <v>3</v>
      </c>
      <c r="C1744" s="1">
        <v>0</v>
      </c>
      <c r="Z1744" s="1">
        <v>0</v>
      </c>
      <c r="AA1744" s="1">
        <v>2</v>
      </c>
      <c r="AB1744" s="1" t="s">
        <v>9892</v>
      </c>
      <c r="AC1744" s="1">
        <v>6</v>
      </c>
      <c r="AD1744" s="1">
        <v>0</v>
      </c>
      <c r="AE1744" s="1">
        <v>3</v>
      </c>
      <c r="AF1744" s="1">
        <v>0</v>
      </c>
      <c r="AG1744" s="1">
        <v>0</v>
      </c>
      <c r="AI1744" s="1">
        <v>108</v>
      </c>
      <c r="AJ1744" s="1">
        <v>110</v>
      </c>
      <c r="DR1744" s="1">
        <v>64</v>
      </c>
      <c r="DS1744" s="1">
        <v>68</v>
      </c>
      <c r="HA1744" s="1">
        <v>0</v>
      </c>
      <c r="HB1744" s="1">
        <v>0</v>
      </c>
      <c r="HT1744" s="1">
        <v>0</v>
      </c>
      <c r="HU1744" s="1">
        <v>0</v>
      </c>
      <c r="IP1744" s="1">
        <v>97</v>
      </c>
      <c r="IQ1744" s="1">
        <v>98</v>
      </c>
      <c r="LX1744" s="1">
        <v>84</v>
      </c>
      <c r="LY1744" s="1">
        <v>82</v>
      </c>
      <c r="PG1744" s="1">
        <v>16</v>
      </c>
      <c r="PH1744" s="1">
        <v>16</v>
      </c>
      <c r="SP1744" s="1">
        <v>98.9</v>
      </c>
      <c r="SQ1744" s="1">
        <v>98.7</v>
      </c>
      <c r="VX1744" s="1">
        <v>1</v>
      </c>
      <c r="VY1744" s="1">
        <v>1</v>
      </c>
      <c r="WQ1744" s="1">
        <v>0</v>
      </c>
      <c r="WR1744" s="1">
        <v>0</v>
      </c>
      <c r="AGS1744" s="1">
        <v>1</v>
      </c>
      <c r="AGT1744" s="1">
        <v>0</v>
      </c>
      <c r="AGU1744" s="1">
        <v>0</v>
      </c>
      <c r="AGV1744" s="1">
        <v>1</v>
      </c>
      <c r="AGW1744" s="1">
        <v>0</v>
      </c>
      <c r="AGX1744" s="1">
        <v>0</v>
      </c>
      <c r="AGY1744" s="1">
        <v>0</v>
      </c>
      <c r="AGZ1744" s="1">
        <v>0</v>
      </c>
      <c r="AHA1744" s="1">
        <v>0</v>
      </c>
      <c r="AHB1744" s="1">
        <v>0</v>
      </c>
      <c r="AHC1744" s="1">
        <v>1</v>
      </c>
      <c r="AHD1744" s="1">
        <v>0</v>
      </c>
      <c r="AHE1744" s="1">
        <v>0</v>
      </c>
      <c r="AHF1744" s="1">
        <v>0</v>
      </c>
      <c r="AHH1744" s="1">
        <v>0</v>
      </c>
      <c r="AHI1744" s="1">
        <v>0</v>
      </c>
      <c r="AHK1744" s="1">
        <v>0</v>
      </c>
      <c r="AHL1744" s="1">
        <v>0</v>
      </c>
      <c r="AHM1744" s="1">
        <v>0</v>
      </c>
      <c r="AHN1744" s="1">
        <v>0</v>
      </c>
      <c r="AHO1744" s="1">
        <v>0</v>
      </c>
      <c r="AHP1744" s="1">
        <v>0</v>
      </c>
      <c r="AHQ1744" s="1">
        <v>0</v>
      </c>
      <c r="AHR1744" s="1">
        <v>4.5</v>
      </c>
      <c r="AIN1744" s="1">
        <v>0</v>
      </c>
      <c r="AIO1744" s="1">
        <v>0</v>
      </c>
      <c r="AIT1744" s="3">
        <v>0</v>
      </c>
      <c r="AIU1744" s="1">
        <v>2</v>
      </c>
      <c r="AIV1744" s="1">
        <v>0</v>
      </c>
      <c r="AIW1744" s="1">
        <v>0</v>
      </c>
      <c r="AJB1744" s="1">
        <v>24</v>
      </c>
      <c r="AJC1744" s="1">
        <v>21</v>
      </c>
    </row>
    <row r="1745" spans="1:951" s="1" customFormat="1">
      <c r="B1745" s="1">
        <v>4</v>
      </c>
      <c r="C1745" s="1">
        <v>0</v>
      </c>
      <c r="Z1745" s="1">
        <v>0</v>
      </c>
      <c r="AA1745" s="1">
        <v>2</v>
      </c>
      <c r="AB1745" s="1" t="s">
        <v>9893</v>
      </c>
      <c r="AC1745" s="1">
        <v>5</v>
      </c>
      <c r="AD1745" s="1">
        <v>0</v>
      </c>
      <c r="AE1745" s="1">
        <v>12</v>
      </c>
      <c r="AF1745" s="1">
        <v>0</v>
      </c>
      <c r="AG1745" s="1">
        <v>0</v>
      </c>
      <c r="AI1745" s="1">
        <v>132</v>
      </c>
      <c r="AJ1745" s="1">
        <v>122</v>
      </c>
      <c r="DR1745" s="1">
        <v>84</v>
      </c>
      <c r="DS1745" s="1">
        <v>96</v>
      </c>
      <c r="HA1745" s="1">
        <v>0</v>
      </c>
      <c r="HB1745" s="1">
        <v>0</v>
      </c>
      <c r="HT1745" s="1">
        <v>0</v>
      </c>
      <c r="HU1745" s="1">
        <v>0</v>
      </c>
      <c r="IP1745" s="1">
        <v>98</v>
      </c>
      <c r="IQ1745" s="1">
        <v>100</v>
      </c>
      <c r="LX1745" s="1">
        <v>70</v>
      </c>
      <c r="LY1745" s="1">
        <v>77</v>
      </c>
      <c r="PG1745" s="1">
        <v>16</v>
      </c>
      <c r="PH1745" s="1">
        <v>14</v>
      </c>
      <c r="SP1745" s="1">
        <v>97.8</v>
      </c>
      <c r="SQ1745" s="1">
        <v>97.8</v>
      </c>
      <c r="VX1745" s="1">
        <v>1</v>
      </c>
      <c r="VY1745" s="1">
        <v>1</v>
      </c>
      <c r="WQ1745" s="1">
        <v>0</v>
      </c>
      <c r="WR1745" s="1">
        <v>0</v>
      </c>
      <c r="AGS1745" s="1">
        <v>1</v>
      </c>
      <c r="AGT1745" s="1">
        <v>0</v>
      </c>
      <c r="AGU1745" s="1">
        <v>0</v>
      </c>
      <c r="AGV1745" s="1">
        <v>1</v>
      </c>
      <c r="AGW1745" s="1">
        <v>0</v>
      </c>
      <c r="AGX1745" s="1">
        <v>0</v>
      </c>
      <c r="AGY1745" s="1">
        <v>0</v>
      </c>
      <c r="AGZ1745" s="1">
        <v>0</v>
      </c>
      <c r="AHA1745" s="1">
        <v>0</v>
      </c>
      <c r="AHB1745" s="1">
        <v>0</v>
      </c>
      <c r="AHC1745" s="1">
        <v>1</v>
      </c>
      <c r="AHD1745" s="1">
        <v>0</v>
      </c>
      <c r="AHE1745" s="1">
        <v>0</v>
      </c>
      <c r="AHF1745" s="1">
        <v>0</v>
      </c>
      <c r="AHH1745" s="1">
        <v>0</v>
      </c>
      <c r="AHI1745" s="1">
        <v>0</v>
      </c>
      <c r="AHK1745" s="1">
        <v>0</v>
      </c>
      <c r="AHL1745" s="1">
        <v>0</v>
      </c>
      <c r="AHM1745" s="1">
        <v>0</v>
      </c>
      <c r="AHN1745" s="1">
        <v>0</v>
      </c>
      <c r="AHO1745" s="1">
        <v>0</v>
      </c>
      <c r="AHP1745" s="1">
        <v>0</v>
      </c>
      <c r="AHQ1745" s="1">
        <v>0</v>
      </c>
      <c r="AHR1745" s="1">
        <v>1</v>
      </c>
      <c r="AIN1745" s="1">
        <v>0</v>
      </c>
      <c r="AIO1745" s="1">
        <v>0</v>
      </c>
      <c r="AIT1745" s="3">
        <v>2</v>
      </c>
      <c r="AIU1745" s="1">
        <v>0</v>
      </c>
      <c r="AIV1745" s="1">
        <v>0</v>
      </c>
      <c r="AIW1745" s="1">
        <v>0</v>
      </c>
      <c r="AIX1745" s="1">
        <v>28</v>
      </c>
      <c r="AIY1745" s="1">
        <v>35</v>
      </c>
    </row>
    <row r="1746" spans="1:951" s="80" customFormat="1">
      <c r="B1746" s="80">
        <v>5</v>
      </c>
      <c r="C1746" s="80">
        <v>1</v>
      </c>
      <c r="D1746" s="80" t="s">
        <v>4526</v>
      </c>
      <c r="O1746" s="80">
        <v>0</v>
      </c>
      <c r="Z1746" s="80">
        <v>0</v>
      </c>
      <c r="AA1746" s="80">
        <v>2</v>
      </c>
      <c r="AB1746" s="80" t="s">
        <v>9894</v>
      </c>
      <c r="AC1746" s="80">
        <v>0</v>
      </c>
      <c r="AE1746" s="80">
        <v>0</v>
      </c>
      <c r="AG1746" s="80">
        <v>0</v>
      </c>
      <c r="AI1746" s="80">
        <v>116</v>
      </c>
      <c r="DR1746" s="80">
        <v>68</v>
      </c>
      <c r="HA1746" s="80">
        <v>0</v>
      </c>
      <c r="HT1746" s="80">
        <v>0</v>
      </c>
      <c r="IP1746" s="80">
        <v>99</v>
      </c>
      <c r="LX1746" s="80">
        <v>76</v>
      </c>
      <c r="PG1746" s="80">
        <v>16</v>
      </c>
      <c r="SP1746" s="80">
        <v>97.5</v>
      </c>
      <c r="VX1746" s="80">
        <v>1</v>
      </c>
      <c r="WQ1746" s="80">
        <v>0</v>
      </c>
      <c r="AGS1746" s="80">
        <v>0</v>
      </c>
      <c r="AGT1746" s="80">
        <v>0</v>
      </c>
      <c r="AGU1746" s="80">
        <v>0</v>
      </c>
      <c r="AGV1746" s="80">
        <v>0</v>
      </c>
      <c r="AGW1746" s="80">
        <v>0</v>
      </c>
      <c r="AGX1746" s="80">
        <v>0</v>
      </c>
      <c r="AGY1746" s="80">
        <v>0</v>
      </c>
      <c r="AGZ1746" s="80">
        <v>0</v>
      </c>
      <c r="AHA1746" s="80">
        <v>0</v>
      </c>
      <c r="AHB1746" s="80">
        <v>0</v>
      </c>
      <c r="AHC1746" s="80">
        <v>1</v>
      </c>
      <c r="AHD1746" s="80">
        <v>0</v>
      </c>
      <c r="AHE1746" s="80">
        <v>0</v>
      </c>
      <c r="AHF1746" s="80">
        <v>0</v>
      </c>
      <c r="AHH1746" s="80">
        <v>0</v>
      </c>
      <c r="AHI1746" s="80">
        <v>0</v>
      </c>
      <c r="AHK1746" s="80">
        <v>0</v>
      </c>
      <c r="AHL1746" s="80">
        <v>0</v>
      </c>
      <c r="AHM1746" s="80">
        <v>0</v>
      </c>
      <c r="AHN1746" s="80">
        <v>0</v>
      </c>
      <c r="AHO1746" s="80">
        <v>0</v>
      </c>
      <c r="AHP1746" s="80">
        <v>0</v>
      </c>
      <c r="AHQ1746" s="80">
        <v>0</v>
      </c>
      <c r="AHR1746" s="80">
        <v>0</v>
      </c>
      <c r="AIN1746" s="80">
        <v>0</v>
      </c>
      <c r="AIO1746" s="80">
        <v>0</v>
      </c>
      <c r="AIT1746" s="86">
        <v>0</v>
      </c>
      <c r="AIU1746" s="80">
        <v>1</v>
      </c>
      <c r="AIV1746" s="80">
        <v>0</v>
      </c>
      <c r="AIW1746" s="80">
        <v>0</v>
      </c>
      <c r="AJB1746" s="80">
        <v>16</v>
      </c>
    </row>
    <row r="1747" spans="1:951" s="1" customFormat="1">
      <c r="A1747" s="1">
        <v>366</v>
      </c>
      <c r="B1747" s="1">
        <v>1</v>
      </c>
      <c r="C1747" s="1">
        <v>1</v>
      </c>
      <c r="D1747" s="1" t="s">
        <v>7525</v>
      </c>
      <c r="E1747" s="1" t="s">
        <v>9895</v>
      </c>
      <c r="F1747" s="1" t="s">
        <v>9896</v>
      </c>
      <c r="O1747" s="1">
        <v>1</v>
      </c>
      <c r="P1747" s="1">
        <v>1</v>
      </c>
      <c r="Q1747" s="1">
        <v>1</v>
      </c>
      <c r="Z1747" s="1">
        <v>0</v>
      </c>
      <c r="AA1747" s="1">
        <v>1</v>
      </c>
      <c r="AB1747" s="1" t="s">
        <v>9897</v>
      </c>
      <c r="AC1747" s="1">
        <v>0</v>
      </c>
      <c r="AE1747" s="1">
        <v>0</v>
      </c>
      <c r="AG1747" s="1">
        <v>0</v>
      </c>
      <c r="AI1747" s="1">
        <v>118</v>
      </c>
      <c r="DR1747" s="1">
        <v>62</v>
      </c>
      <c r="HA1747" s="1">
        <v>0</v>
      </c>
      <c r="HT1747" s="1">
        <v>0</v>
      </c>
      <c r="IP1747" s="1">
        <v>94</v>
      </c>
      <c r="LX1747" s="1">
        <v>108</v>
      </c>
      <c r="PG1747" s="1">
        <v>18</v>
      </c>
      <c r="SP1747" s="1">
        <v>97.7</v>
      </c>
      <c r="VX1747" s="1">
        <v>0</v>
      </c>
      <c r="WQ1747" s="1">
        <v>0</v>
      </c>
      <c r="AGS1747" s="101">
        <v>0</v>
      </c>
      <c r="AGT1747" s="101">
        <v>0</v>
      </c>
      <c r="AGU1747" s="101">
        <v>0</v>
      </c>
      <c r="AGV1747" s="101">
        <v>0</v>
      </c>
      <c r="AGW1747" s="101">
        <v>0</v>
      </c>
      <c r="AGX1747" s="101">
        <v>1</v>
      </c>
      <c r="AGY1747" s="101">
        <v>0</v>
      </c>
      <c r="AGZ1747" s="101">
        <v>0</v>
      </c>
      <c r="AHA1747" s="101">
        <v>0</v>
      </c>
      <c r="AHB1747" s="101">
        <v>0</v>
      </c>
      <c r="AHC1747" s="101">
        <v>1</v>
      </c>
      <c r="AHD1747" s="101">
        <v>0</v>
      </c>
      <c r="AHE1747" s="101">
        <v>0</v>
      </c>
      <c r="AHF1747" s="101">
        <v>0</v>
      </c>
      <c r="AHG1747" s="101"/>
      <c r="AHH1747" s="101">
        <v>0</v>
      </c>
      <c r="AHI1747" s="101">
        <v>0</v>
      </c>
      <c r="AHJ1747" s="101"/>
      <c r="AHK1747" s="101">
        <v>0</v>
      </c>
      <c r="AHL1747" s="101">
        <v>0</v>
      </c>
      <c r="AHM1747" s="101">
        <v>0</v>
      </c>
      <c r="AHN1747" s="101">
        <v>0</v>
      </c>
      <c r="AHO1747" s="101">
        <v>0</v>
      </c>
      <c r="AHP1747" s="101">
        <v>0</v>
      </c>
      <c r="AHQ1747" s="101">
        <v>0</v>
      </c>
      <c r="AHR1747" s="101">
        <v>0</v>
      </c>
      <c r="AIM1747" s="101">
        <v>0</v>
      </c>
      <c r="AIN1747" s="101">
        <v>0</v>
      </c>
      <c r="AIO1747" s="101">
        <v>0</v>
      </c>
      <c r="AIP1747" s="101">
        <v>1</v>
      </c>
      <c r="AIQ1747" s="101">
        <v>1</v>
      </c>
      <c r="AIR1747" s="101">
        <v>1</v>
      </c>
      <c r="AIS1747" s="101">
        <v>1</v>
      </c>
      <c r="AIT1747" s="101">
        <v>0</v>
      </c>
      <c r="AIU1747" s="101">
        <v>1</v>
      </c>
      <c r="AIV1747" s="101">
        <v>0</v>
      </c>
      <c r="AIW1747" s="101">
        <v>0</v>
      </c>
      <c r="AIX1747" s="101"/>
      <c r="AIY1747" s="101"/>
      <c r="AJB1747" s="101">
        <v>69</v>
      </c>
      <c r="AJC1747" s="101"/>
    </row>
    <row r="1748" spans="1:951" s="1" customFormat="1">
      <c r="B1748" s="1">
        <v>2</v>
      </c>
      <c r="C1748" s="1">
        <v>0</v>
      </c>
      <c r="Z1748" s="1">
        <v>0</v>
      </c>
      <c r="AA1748" s="1">
        <v>2</v>
      </c>
      <c r="AB1748" s="1" t="s">
        <v>9898</v>
      </c>
      <c r="AC1748" s="1">
        <v>2</v>
      </c>
      <c r="AD1748" s="1">
        <v>0</v>
      </c>
      <c r="AE1748" s="1">
        <v>0</v>
      </c>
      <c r="AG1748" s="1">
        <v>0</v>
      </c>
      <c r="AI1748" s="1">
        <v>122</v>
      </c>
      <c r="AJ1748" s="1">
        <v>110</v>
      </c>
      <c r="DR1748" s="1">
        <v>78</v>
      </c>
      <c r="DS1748" s="1">
        <v>62</v>
      </c>
      <c r="HA1748" s="1">
        <v>0</v>
      </c>
      <c r="HB1748" s="1">
        <v>0</v>
      </c>
      <c r="HT1748" s="1">
        <v>0</v>
      </c>
      <c r="HU1748" s="1">
        <v>0</v>
      </c>
      <c r="IP1748" s="1">
        <v>99</v>
      </c>
      <c r="IQ1748" s="1">
        <v>94</v>
      </c>
      <c r="LX1748" s="1">
        <v>108</v>
      </c>
      <c r="LY1748" s="1">
        <v>100</v>
      </c>
      <c r="PG1748" s="1">
        <v>22</v>
      </c>
      <c r="PH1748" s="1">
        <v>16</v>
      </c>
      <c r="SP1748" s="1">
        <v>97.5</v>
      </c>
      <c r="SQ1748" s="1">
        <v>97.8</v>
      </c>
      <c r="VX1748" s="1">
        <v>1</v>
      </c>
      <c r="VY1748" s="1">
        <v>1</v>
      </c>
      <c r="WQ1748" s="1">
        <v>0</v>
      </c>
      <c r="WR1748" s="1">
        <v>0</v>
      </c>
      <c r="AGS1748" s="1">
        <v>0</v>
      </c>
      <c r="AGT1748" s="1">
        <v>0</v>
      </c>
      <c r="AGU1748" s="1">
        <v>0</v>
      </c>
      <c r="AGV1748" s="1">
        <v>0</v>
      </c>
      <c r="AGW1748" s="1">
        <v>0</v>
      </c>
      <c r="AGX1748" s="1">
        <v>1</v>
      </c>
      <c r="AGY1748" s="1">
        <v>0</v>
      </c>
      <c r="AGZ1748" s="1">
        <v>0</v>
      </c>
      <c r="AHA1748" s="1">
        <v>0</v>
      </c>
      <c r="AHB1748" s="1">
        <v>0</v>
      </c>
      <c r="AHC1748" s="1">
        <v>1</v>
      </c>
      <c r="AHD1748" s="1">
        <v>0</v>
      </c>
      <c r="AHE1748" s="1">
        <v>0</v>
      </c>
      <c r="AHF1748" s="1">
        <v>0</v>
      </c>
      <c r="AHH1748" s="1">
        <v>0</v>
      </c>
      <c r="AHI1748" s="1">
        <v>0</v>
      </c>
      <c r="AHK1748" s="1">
        <v>0</v>
      </c>
      <c r="AHL1748" s="1">
        <v>0</v>
      </c>
      <c r="AHM1748" s="1">
        <v>0</v>
      </c>
      <c r="AHN1748" s="1">
        <v>0</v>
      </c>
      <c r="AHO1748" s="1">
        <v>0</v>
      </c>
      <c r="AHP1748" s="1">
        <v>0</v>
      </c>
      <c r="AHQ1748" s="1">
        <v>0</v>
      </c>
      <c r="AHR1748" s="1">
        <v>0</v>
      </c>
      <c r="AIM1748" s="1">
        <v>0</v>
      </c>
      <c r="AIN1748" s="1">
        <v>0</v>
      </c>
      <c r="AIO1748" s="1">
        <v>0</v>
      </c>
      <c r="AIT1748" s="1">
        <v>1</v>
      </c>
      <c r="AIU1748" s="1">
        <v>1</v>
      </c>
      <c r="AIV1748" s="1">
        <v>0</v>
      </c>
      <c r="AIW1748" s="1">
        <v>0</v>
      </c>
      <c r="AIX1748" s="1">
        <v>42</v>
      </c>
      <c r="AJB1748" s="1">
        <v>43</v>
      </c>
    </row>
    <row r="1749" spans="1:951" s="1" customFormat="1">
      <c r="B1749" s="1">
        <v>3</v>
      </c>
      <c r="C1749" s="1">
        <v>0</v>
      </c>
      <c r="Z1749" s="1">
        <v>0</v>
      </c>
      <c r="AA1749" s="1">
        <v>2</v>
      </c>
      <c r="AB1749" s="1" t="s">
        <v>9899</v>
      </c>
      <c r="AC1749" s="1">
        <v>0</v>
      </c>
      <c r="AE1749" s="1">
        <v>0</v>
      </c>
      <c r="AG1749" s="1">
        <v>0</v>
      </c>
      <c r="AI1749" s="1">
        <v>128</v>
      </c>
      <c r="AJ1749" s="1">
        <v>110</v>
      </c>
      <c r="DR1749" s="1">
        <v>72</v>
      </c>
      <c r="DS1749" s="1">
        <v>70</v>
      </c>
      <c r="HA1749" s="1">
        <v>0</v>
      </c>
      <c r="HB1749" s="1">
        <v>0</v>
      </c>
      <c r="HT1749" s="1">
        <v>0</v>
      </c>
      <c r="HU1749" s="1">
        <v>0</v>
      </c>
      <c r="IP1749" s="1">
        <v>95</v>
      </c>
      <c r="IQ1749" s="1">
        <v>94</v>
      </c>
      <c r="LX1749" s="1">
        <v>100</v>
      </c>
      <c r="LY1749" s="1">
        <v>88</v>
      </c>
      <c r="PG1749" s="1">
        <v>18</v>
      </c>
      <c r="PH1749" s="1">
        <v>18</v>
      </c>
      <c r="SP1749" s="1">
        <v>95.9</v>
      </c>
      <c r="SQ1749" s="1">
        <v>97.5</v>
      </c>
      <c r="VX1749" s="1">
        <v>1</v>
      </c>
      <c r="VY1749" s="1">
        <v>1</v>
      </c>
      <c r="WQ1749" s="1">
        <v>0</v>
      </c>
      <c r="WR1749" s="1">
        <v>0</v>
      </c>
      <c r="AGS1749" s="1">
        <v>0</v>
      </c>
      <c r="AGT1749" s="1">
        <v>0</v>
      </c>
      <c r="AGU1749" s="1">
        <v>0</v>
      </c>
      <c r="AGV1749" s="1">
        <v>0</v>
      </c>
      <c r="AGW1749" s="1">
        <v>0</v>
      </c>
      <c r="AGX1749" s="1">
        <v>1</v>
      </c>
      <c r="AGY1749" s="1">
        <v>0</v>
      </c>
      <c r="AGZ1749" s="1">
        <v>0</v>
      </c>
      <c r="AHA1749" s="1">
        <v>0</v>
      </c>
      <c r="AHB1749" s="1">
        <v>0</v>
      </c>
      <c r="AHC1749" s="1">
        <v>1</v>
      </c>
      <c r="AHD1749" s="1">
        <v>0</v>
      </c>
      <c r="AHE1749" s="1">
        <v>0</v>
      </c>
      <c r="AHF1749" s="1">
        <v>0</v>
      </c>
      <c r="AHH1749" s="1">
        <v>0</v>
      </c>
      <c r="AHI1749" s="1">
        <v>0</v>
      </c>
      <c r="AHK1749" s="1">
        <v>0</v>
      </c>
      <c r="AHL1749" s="1">
        <v>0</v>
      </c>
      <c r="AHM1749" s="1">
        <v>0</v>
      </c>
      <c r="AHN1749" s="1">
        <v>0</v>
      </c>
      <c r="AHO1749" s="1">
        <v>0</v>
      </c>
      <c r="AHP1749" s="1">
        <v>0</v>
      </c>
      <c r="AHQ1749" s="1">
        <v>0</v>
      </c>
      <c r="AHR1749" s="1">
        <v>0</v>
      </c>
      <c r="AIM1749" s="1">
        <v>0</v>
      </c>
      <c r="AIN1749" s="1">
        <v>0</v>
      </c>
      <c r="AIO1749" s="1">
        <v>0</v>
      </c>
      <c r="AIT1749" s="1">
        <v>1</v>
      </c>
      <c r="AIU1749" s="1">
        <v>1</v>
      </c>
      <c r="AIV1749" s="1">
        <v>0</v>
      </c>
      <c r="AIW1749" s="1">
        <v>0</v>
      </c>
      <c r="AIX1749" s="1">
        <v>51</v>
      </c>
      <c r="AJB1749" s="1">
        <v>40</v>
      </c>
    </row>
    <row r="1750" spans="1:951" s="1" customFormat="1">
      <c r="B1750" s="1">
        <v>4</v>
      </c>
      <c r="C1750" s="1">
        <v>0</v>
      </c>
      <c r="Z1750" s="1">
        <v>0</v>
      </c>
      <c r="AA1750" s="1">
        <v>2</v>
      </c>
      <c r="AC1750" s="1">
        <v>0</v>
      </c>
      <c r="AE1750" s="1">
        <v>2</v>
      </c>
      <c r="AF1750" s="1">
        <v>0</v>
      </c>
      <c r="AG1750" s="1">
        <v>0</v>
      </c>
      <c r="AI1750" s="1">
        <v>138</v>
      </c>
      <c r="AJ1750" s="1">
        <v>116</v>
      </c>
      <c r="DR1750" s="1">
        <v>70</v>
      </c>
      <c r="DS1750" s="1">
        <v>62</v>
      </c>
      <c r="HA1750" s="1">
        <v>2</v>
      </c>
      <c r="HB1750" s="1">
        <v>0</v>
      </c>
      <c r="HT1750" s="1">
        <v>0</v>
      </c>
      <c r="HU1750" s="1">
        <v>0</v>
      </c>
      <c r="IP1750" s="1">
        <v>96</v>
      </c>
      <c r="IQ1750" s="1">
        <v>96</v>
      </c>
      <c r="LX1750" s="1">
        <v>88</v>
      </c>
      <c r="LY1750" s="1">
        <v>76</v>
      </c>
      <c r="PG1750" s="1">
        <v>18</v>
      </c>
      <c r="PH1750" s="1">
        <v>18</v>
      </c>
      <c r="SP1750" s="1">
        <v>96.9</v>
      </c>
      <c r="SQ1750" s="1">
        <v>96.6</v>
      </c>
      <c r="VX1750" s="1">
        <v>1</v>
      </c>
      <c r="VY1750" s="1">
        <v>1</v>
      </c>
      <c r="WQ1750" s="1">
        <v>0</v>
      </c>
      <c r="WR1750" s="1">
        <v>0</v>
      </c>
      <c r="AGS1750" s="1">
        <v>0</v>
      </c>
      <c r="AGT1750" s="1">
        <v>0</v>
      </c>
      <c r="AGU1750" s="1">
        <v>0</v>
      </c>
      <c r="AGV1750" s="1">
        <v>0</v>
      </c>
      <c r="AGW1750" s="1">
        <v>0</v>
      </c>
      <c r="AGX1750" s="1">
        <v>1</v>
      </c>
      <c r="AGY1750" s="1">
        <v>0</v>
      </c>
      <c r="AGZ1750" s="1">
        <v>0</v>
      </c>
      <c r="AHA1750" s="1">
        <v>0</v>
      </c>
      <c r="AHB1750" s="1">
        <v>0</v>
      </c>
      <c r="AHC1750" s="1">
        <v>1</v>
      </c>
      <c r="AHD1750" s="1">
        <v>0</v>
      </c>
      <c r="AHE1750" s="1">
        <v>0</v>
      </c>
      <c r="AHF1750" s="1">
        <v>0</v>
      </c>
      <c r="AHH1750" s="1">
        <v>0</v>
      </c>
      <c r="AHI1750" s="1">
        <v>0</v>
      </c>
      <c r="AHK1750" s="1">
        <v>0</v>
      </c>
      <c r="AHL1750" s="1">
        <v>0</v>
      </c>
      <c r="AHM1750" s="1">
        <v>0</v>
      </c>
      <c r="AHN1750" s="1">
        <v>0</v>
      </c>
      <c r="AHO1750" s="1">
        <v>0</v>
      </c>
      <c r="AHP1750" s="1">
        <v>0</v>
      </c>
      <c r="AHQ1750" s="1">
        <v>0</v>
      </c>
      <c r="AHR1750" s="1">
        <v>0</v>
      </c>
      <c r="AIM1750" s="1">
        <v>0</v>
      </c>
      <c r="AIN1750" s="1">
        <v>0</v>
      </c>
      <c r="AIO1750" s="1">
        <v>0</v>
      </c>
      <c r="AIT1750" s="1">
        <v>1</v>
      </c>
      <c r="AIU1750" s="1">
        <v>1</v>
      </c>
      <c r="AIV1750" s="1">
        <v>0</v>
      </c>
      <c r="AIW1750" s="1">
        <v>0</v>
      </c>
      <c r="AIX1750" s="1">
        <v>39</v>
      </c>
      <c r="AJB1750" s="1">
        <v>40</v>
      </c>
    </row>
    <row r="1751" spans="1:951" s="1" customFormat="1">
      <c r="B1751" s="1">
        <v>5</v>
      </c>
      <c r="C1751" s="1">
        <v>1</v>
      </c>
      <c r="D1751" s="1" t="s">
        <v>5643</v>
      </c>
      <c r="O1751" s="1">
        <v>0</v>
      </c>
      <c r="Z1751" s="1">
        <v>0</v>
      </c>
      <c r="AA1751" s="1">
        <v>0</v>
      </c>
      <c r="AB1751" s="1" t="s">
        <v>9900</v>
      </c>
      <c r="AC1751" s="1">
        <v>0</v>
      </c>
      <c r="AE1751" s="1">
        <v>1</v>
      </c>
      <c r="AF1751" s="1">
        <v>0</v>
      </c>
      <c r="AG1751" s="1">
        <v>0</v>
      </c>
      <c r="AI1751" s="1">
        <v>146</v>
      </c>
      <c r="AJ1751" s="1">
        <v>118</v>
      </c>
      <c r="DR1751" s="1">
        <v>84</v>
      </c>
      <c r="DS1751" s="1">
        <v>84</v>
      </c>
      <c r="HA1751" s="1">
        <v>2</v>
      </c>
      <c r="HB1751" s="1">
        <v>0</v>
      </c>
      <c r="HT1751" s="1">
        <v>1</v>
      </c>
      <c r="HU1751" s="1">
        <v>0</v>
      </c>
      <c r="IP1751" s="1">
        <v>95</v>
      </c>
      <c r="IQ1751" s="1">
        <v>97</v>
      </c>
      <c r="LX1751" s="1">
        <v>90</v>
      </c>
      <c r="LY1751" s="1">
        <v>90</v>
      </c>
      <c r="PG1751" s="1">
        <v>18</v>
      </c>
      <c r="PH1751" s="1">
        <v>18</v>
      </c>
      <c r="SP1751" s="1">
        <v>96.2</v>
      </c>
      <c r="SQ1751" s="1">
        <v>96.2</v>
      </c>
      <c r="VX1751" s="1">
        <v>1</v>
      </c>
      <c r="VY1751" s="1">
        <v>1</v>
      </c>
      <c r="WQ1751" s="1">
        <v>0</v>
      </c>
      <c r="WR1751" s="1">
        <v>0</v>
      </c>
      <c r="ACG1751" s="1">
        <v>104</v>
      </c>
      <c r="AGS1751" s="1">
        <v>0</v>
      </c>
      <c r="AGT1751" s="1">
        <v>0</v>
      </c>
      <c r="AGU1751" s="1">
        <v>0</v>
      </c>
      <c r="AGV1751" s="1">
        <v>0</v>
      </c>
      <c r="AGW1751" s="1">
        <v>0</v>
      </c>
      <c r="AGX1751" s="1">
        <v>1</v>
      </c>
      <c r="AGY1751" s="1">
        <v>0</v>
      </c>
      <c r="AGZ1751" s="1">
        <v>1</v>
      </c>
      <c r="AHA1751" s="1">
        <v>0</v>
      </c>
      <c r="AHB1751" s="1">
        <v>0</v>
      </c>
      <c r="AHC1751" s="1">
        <v>1</v>
      </c>
      <c r="AHD1751" s="1">
        <v>0</v>
      </c>
      <c r="AHE1751" s="1">
        <v>0</v>
      </c>
      <c r="AHF1751" s="1">
        <v>0</v>
      </c>
      <c r="AHH1751" s="1">
        <v>0</v>
      </c>
      <c r="AHI1751" s="1">
        <v>0</v>
      </c>
      <c r="AHK1751" s="1">
        <v>0</v>
      </c>
      <c r="AHL1751" s="1">
        <v>0</v>
      </c>
      <c r="AHM1751" s="1">
        <v>0</v>
      </c>
      <c r="AHN1751" s="1">
        <v>0</v>
      </c>
      <c r="AHO1751" s="1">
        <v>0</v>
      </c>
      <c r="AHP1751" s="1">
        <v>0</v>
      </c>
      <c r="AHQ1751" s="1">
        <v>0</v>
      </c>
      <c r="AHR1751" s="1">
        <v>0</v>
      </c>
      <c r="AIM1751" s="1">
        <v>0</v>
      </c>
      <c r="AIN1751" s="1">
        <v>0</v>
      </c>
      <c r="AIO1751" s="1">
        <v>0</v>
      </c>
      <c r="AIT1751" s="1">
        <v>1</v>
      </c>
      <c r="AIU1751" s="1">
        <v>1</v>
      </c>
      <c r="AIV1751" s="1">
        <v>0</v>
      </c>
      <c r="AIW1751" s="1">
        <v>0</v>
      </c>
      <c r="AIX1751" s="1">
        <v>41</v>
      </c>
      <c r="AJB1751" s="1">
        <v>45</v>
      </c>
    </row>
    <row r="1752" spans="1:951" s="80" customFormat="1">
      <c r="B1752" s="80">
        <v>6</v>
      </c>
      <c r="C1752" s="80">
        <v>0</v>
      </c>
      <c r="Z1752" s="80">
        <v>0</v>
      </c>
      <c r="AA1752" s="80">
        <v>2</v>
      </c>
      <c r="AB1752" s="80" t="s">
        <v>9901</v>
      </c>
      <c r="AC1752" s="80">
        <v>0</v>
      </c>
      <c r="AE1752" s="80">
        <v>0</v>
      </c>
      <c r="AG1752" s="80">
        <v>0</v>
      </c>
      <c r="AI1752" s="80">
        <v>144</v>
      </c>
      <c r="DR1752" s="80">
        <v>80</v>
      </c>
      <c r="HA1752" s="80">
        <v>2</v>
      </c>
      <c r="HT1752" s="80">
        <v>0</v>
      </c>
      <c r="IP1752" s="80">
        <v>100</v>
      </c>
      <c r="LX1752" s="80">
        <v>84</v>
      </c>
      <c r="PG1752" s="80">
        <v>18</v>
      </c>
      <c r="SP1752" s="80">
        <v>96</v>
      </c>
      <c r="VX1752" s="80">
        <v>1</v>
      </c>
      <c r="WQ1752" s="80">
        <v>0</v>
      </c>
      <c r="AGS1752" s="18">
        <v>0</v>
      </c>
      <c r="AGT1752" s="18">
        <v>0</v>
      </c>
      <c r="AGU1752" s="18">
        <v>0</v>
      </c>
      <c r="AGV1752" s="18">
        <v>0</v>
      </c>
      <c r="AGW1752" s="18">
        <v>0</v>
      </c>
      <c r="AGX1752" s="18">
        <v>1</v>
      </c>
      <c r="AGY1752" s="18">
        <v>0</v>
      </c>
      <c r="AGZ1752" s="18">
        <v>0</v>
      </c>
      <c r="AHA1752" s="18">
        <v>0</v>
      </c>
      <c r="AHB1752" s="18">
        <v>0</v>
      </c>
      <c r="AHC1752" s="18">
        <v>1</v>
      </c>
      <c r="AHD1752" s="18">
        <v>0</v>
      </c>
      <c r="AHE1752" s="18">
        <v>0</v>
      </c>
      <c r="AHF1752" s="18">
        <v>0</v>
      </c>
      <c r="AHG1752" s="18"/>
      <c r="AHH1752" s="18">
        <v>0</v>
      </c>
      <c r="AHI1752" s="18">
        <v>0</v>
      </c>
      <c r="AHJ1752" s="18"/>
      <c r="AHK1752" s="18">
        <v>0</v>
      </c>
      <c r="AHL1752" s="18">
        <v>0</v>
      </c>
      <c r="AHM1752" s="18">
        <v>0</v>
      </c>
      <c r="AHN1752" s="18">
        <v>0</v>
      </c>
      <c r="AHO1752" s="18">
        <v>0</v>
      </c>
      <c r="AHP1752" s="18">
        <v>0</v>
      </c>
      <c r="AHQ1752" s="80">
        <v>0</v>
      </c>
      <c r="AHR1752" s="18">
        <v>0</v>
      </c>
      <c r="AIM1752" s="18">
        <v>0</v>
      </c>
      <c r="AIN1752" s="18">
        <v>0</v>
      </c>
      <c r="AIO1752" s="18">
        <v>0</v>
      </c>
      <c r="AIP1752" s="18"/>
      <c r="AIQ1752" s="18"/>
      <c r="AIR1752" s="18"/>
      <c r="AIS1752" s="18"/>
      <c r="AIT1752" s="18">
        <v>1</v>
      </c>
      <c r="AIU1752" s="18">
        <v>0</v>
      </c>
      <c r="AIV1752" s="18">
        <v>0</v>
      </c>
      <c r="AIW1752" s="18">
        <v>0</v>
      </c>
      <c r="AIX1752" s="18">
        <v>54</v>
      </c>
      <c r="AIY1752" s="18"/>
      <c r="AJB1752" s="18"/>
      <c r="AJC1752" s="18"/>
    </row>
    <row r="1753" spans="1:951" s="14" customFormat="1">
      <c r="A1753" s="14">
        <v>367</v>
      </c>
      <c r="B1753" s="14">
        <v>1</v>
      </c>
      <c r="C1753" s="61">
        <v>0</v>
      </c>
      <c r="F1753" s="63"/>
      <c r="O1753" s="61"/>
      <c r="P1753" s="61"/>
      <c r="Q1753" s="61"/>
      <c r="R1753" s="61"/>
      <c r="S1753" s="61"/>
      <c r="T1753" s="61"/>
      <c r="U1753" s="61"/>
      <c r="V1753" s="61"/>
      <c r="W1753" s="61"/>
      <c r="X1753" s="61"/>
      <c r="Y1753" s="61"/>
      <c r="Z1753" s="14">
        <v>0</v>
      </c>
      <c r="AA1753" s="14">
        <v>1</v>
      </c>
      <c r="AB1753" s="14" t="s">
        <v>9902</v>
      </c>
      <c r="DR1753" s="61"/>
      <c r="DS1753" s="61"/>
      <c r="DT1753" s="61"/>
      <c r="DU1753" s="61"/>
      <c r="DV1753" s="61"/>
      <c r="DW1753" s="61"/>
      <c r="DX1753" s="61"/>
      <c r="DY1753" s="61"/>
      <c r="DZ1753" s="61"/>
      <c r="EA1753" s="61"/>
      <c r="EB1753" s="61"/>
      <c r="EC1753" s="61"/>
      <c r="ED1753" s="61"/>
      <c r="EE1753" s="61"/>
      <c r="EF1753" s="61"/>
      <c r="EG1753" s="61"/>
      <c r="EH1753" s="61"/>
      <c r="EI1753" s="61"/>
      <c r="EJ1753" s="61"/>
      <c r="EK1753" s="61"/>
      <c r="EL1753" s="61"/>
      <c r="EM1753" s="61"/>
      <c r="EN1753" s="61"/>
      <c r="EO1753" s="61"/>
      <c r="EP1753" s="61"/>
      <c r="EQ1753" s="61"/>
      <c r="ER1753" s="61"/>
      <c r="ES1753" s="61"/>
      <c r="ET1753" s="61"/>
      <c r="EU1753" s="61"/>
      <c r="EV1753" s="61"/>
      <c r="EW1753" s="61"/>
      <c r="EX1753" s="61"/>
      <c r="EY1753" s="61"/>
      <c r="EZ1753" s="61"/>
      <c r="FA1753" s="61"/>
      <c r="FB1753" s="61"/>
      <c r="FC1753" s="61"/>
      <c r="FD1753" s="61"/>
      <c r="FE1753" s="61"/>
      <c r="FF1753" s="61"/>
      <c r="FG1753" s="61"/>
      <c r="FH1753" s="61"/>
      <c r="FI1753" s="61"/>
      <c r="FJ1753" s="61"/>
      <c r="FK1753" s="61"/>
      <c r="FL1753" s="61"/>
      <c r="FM1753" s="61"/>
      <c r="FN1753" s="61"/>
      <c r="FO1753" s="61"/>
      <c r="FP1753" s="61"/>
      <c r="FQ1753" s="61"/>
      <c r="FR1753" s="61"/>
      <c r="FS1753" s="61"/>
      <c r="FT1753" s="61"/>
      <c r="FU1753" s="61"/>
      <c r="FV1753" s="61"/>
      <c r="FW1753" s="61"/>
      <c r="FX1753" s="61"/>
      <c r="FY1753" s="61"/>
      <c r="FZ1753" s="61"/>
      <c r="GA1753" s="61"/>
      <c r="GB1753" s="61"/>
      <c r="GC1753" s="61"/>
      <c r="GD1753" s="61"/>
      <c r="GE1753" s="61"/>
      <c r="GF1753" s="61"/>
      <c r="GG1753" s="61"/>
      <c r="GH1753" s="61"/>
      <c r="GI1753" s="61"/>
      <c r="GJ1753" s="61"/>
      <c r="GK1753" s="61"/>
      <c r="GL1753" s="61"/>
      <c r="GM1753" s="61"/>
      <c r="GN1753" s="61"/>
      <c r="GO1753" s="61"/>
      <c r="GP1753" s="61"/>
      <c r="GQ1753" s="61"/>
      <c r="GR1753" s="61"/>
      <c r="GS1753" s="61"/>
      <c r="GT1753" s="61"/>
      <c r="GU1753" s="61"/>
      <c r="GV1753" s="61"/>
      <c r="GW1753" s="61"/>
      <c r="GX1753" s="61"/>
      <c r="GY1753" s="61"/>
      <c r="GZ1753" s="61"/>
      <c r="PG1753" s="61"/>
      <c r="PH1753" s="61"/>
      <c r="PI1753" s="61"/>
      <c r="PJ1753" s="61"/>
      <c r="PK1753" s="61"/>
      <c r="PL1753" s="61"/>
      <c r="PM1753" s="61"/>
      <c r="PN1753" s="61"/>
      <c r="PO1753" s="61"/>
      <c r="PP1753" s="61"/>
      <c r="PQ1753" s="61"/>
      <c r="PR1753" s="61"/>
      <c r="PS1753" s="61"/>
      <c r="PT1753" s="61"/>
      <c r="PU1753" s="61"/>
      <c r="PV1753" s="61"/>
      <c r="PW1753" s="61"/>
      <c r="PX1753" s="61"/>
      <c r="PY1753" s="61"/>
      <c r="PZ1753" s="61"/>
      <c r="QA1753" s="61"/>
      <c r="QB1753" s="61"/>
      <c r="QC1753" s="61"/>
      <c r="QD1753" s="61"/>
      <c r="QE1753" s="61"/>
      <c r="QF1753" s="61"/>
      <c r="QG1753" s="61"/>
      <c r="QH1753" s="61"/>
      <c r="QI1753" s="61"/>
      <c r="QJ1753" s="61"/>
      <c r="QK1753" s="61"/>
      <c r="QL1753" s="61"/>
      <c r="QM1753" s="61"/>
      <c r="QN1753" s="61"/>
      <c r="QO1753" s="61"/>
      <c r="QP1753" s="61"/>
      <c r="QQ1753" s="61"/>
      <c r="QR1753" s="61"/>
      <c r="QS1753" s="61"/>
      <c r="QT1753" s="61"/>
      <c r="QU1753" s="61"/>
      <c r="QV1753" s="61"/>
      <c r="QW1753" s="61"/>
      <c r="QX1753" s="61"/>
      <c r="QY1753" s="61"/>
      <c r="QZ1753" s="61"/>
      <c r="RA1753" s="61"/>
      <c r="RB1753" s="61"/>
      <c r="RC1753" s="61"/>
      <c r="RD1753" s="61"/>
      <c r="RE1753" s="61"/>
      <c r="RF1753" s="61"/>
      <c r="RG1753" s="61"/>
      <c r="RH1753" s="61"/>
      <c r="RI1753" s="61"/>
      <c r="RJ1753" s="61"/>
      <c r="RK1753" s="61"/>
      <c r="RL1753" s="61"/>
      <c r="RM1753" s="61"/>
      <c r="RN1753" s="61"/>
      <c r="RO1753" s="61"/>
      <c r="RP1753" s="61"/>
      <c r="RQ1753" s="61"/>
      <c r="RR1753" s="61"/>
      <c r="RS1753" s="61"/>
      <c r="RT1753" s="61"/>
      <c r="RU1753" s="61"/>
      <c r="RV1753" s="61"/>
      <c r="RW1753" s="61"/>
      <c r="RX1753" s="61"/>
      <c r="RY1753" s="61"/>
      <c r="RZ1753" s="61"/>
      <c r="SA1753" s="61"/>
      <c r="SB1753" s="61"/>
      <c r="SC1753" s="61"/>
      <c r="SD1753" s="61"/>
      <c r="SE1753" s="61"/>
      <c r="SF1753" s="61"/>
      <c r="SG1753" s="61"/>
      <c r="SH1753" s="61"/>
      <c r="SI1753" s="61"/>
      <c r="SJ1753" s="61"/>
      <c r="SK1753" s="61"/>
      <c r="SL1753" s="61"/>
      <c r="SM1753" s="61"/>
      <c r="SN1753" s="61"/>
      <c r="SO1753" s="61"/>
      <c r="ZY1753" s="61"/>
      <c r="ZZ1753" s="61"/>
      <c r="AAA1753" s="61"/>
      <c r="AAI1753" s="63"/>
      <c r="AAM1753" s="61"/>
      <c r="AAO1753" s="63"/>
      <c r="AAS1753" s="61"/>
      <c r="AAU1753" s="63"/>
      <c r="ABM1753" s="61"/>
      <c r="ABN1753" s="61"/>
      <c r="ACA1753" s="61"/>
      <c r="ACB1753" s="61"/>
      <c r="ACC1753" s="61"/>
      <c r="AGK1753" s="61"/>
      <c r="AGM1753" s="63"/>
      <c r="AGQ1753" s="61"/>
      <c r="AGS1753" s="14">
        <v>0</v>
      </c>
      <c r="AGT1753" s="14">
        <v>0</v>
      </c>
      <c r="AGU1753" s="14">
        <v>0</v>
      </c>
      <c r="AGV1753" s="14">
        <v>0</v>
      </c>
      <c r="AGW1753" s="14">
        <v>0</v>
      </c>
      <c r="AGX1753" s="14">
        <v>0</v>
      </c>
      <c r="AGY1753" s="14">
        <v>0</v>
      </c>
      <c r="AGZ1753" s="14">
        <v>0</v>
      </c>
      <c r="AHA1753" s="14">
        <v>0</v>
      </c>
      <c r="AHB1753" s="14">
        <v>0</v>
      </c>
      <c r="AHC1753" s="14">
        <v>1</v>
      </c>
      <c r="AHD1753" s="14">
        <v>0</v>
      </c>
      <c r="AHE1753" s="14">
        <v>0</v>
      </c>
      <c r="AHF1753" s="14">
        <v>0</v>
      </c>
      <c r="AHH1753" s="14">
        <v>0</v>
      </c>
      <c r="AHI1753" s="14">
        <v>0</v>
      </c>
      <c r="AHK1753" s="14">
        <v>0</v>
      </c>
      <c r="AHL1753" s="14">
        <v>0</v>
      </c>
      <c r="AHM1753" s="14">
        <v>0</v>
      </c>
      <c r="AHN1753" s="14">
        <v>0</v>
      </c>
      <c r="AHO1753" s="14">
        <v>0</v>
      </c>
      <c r="AHP1753" s="14">
        <v>0</v>
      </c>
      <c r="AHQ1753" s="14">
        <v>0</v>
      </c>
      <c r="AHR1753" s="14">
        <v>0</v>
      </c>
      <c r="AHT1753" s="61"/>
      <c r="AHV1753" s="63"/>
      <c r="AHZ1753" s="61"/>
      <c r="AIB1753" s="63"/>
      <c r="AIF1753" s="61"/>
      <c r="AIH1753" s="63"/>
      <c r="AIL1753" s="61"/>
      <c r="AIM1753" s="14">
        <v>0</v>
      </c>
      <c r="AIN1753" s="14">
        <v>0</v>
      </c>
      <c r="AIO1753" s="14">
        <v>0</v>
      </c>
      <c r="AIR1753" s="61"/>
      <c r="AIT1753" s="60"/>
      <c r="AIX1753" s="61"/>
      <c r="AJB1753" s="63"/>
      <c r="AJF1753" s="61"/>
      <c r="AJH1753" s="63"/>
      <c r="AJL1753" s="61"/>
      <c r="AJN1753" s="63"/>
    </row>
    <row r="1754" spans="1:951" s="14" customFormat="1">
      <c r="B1754" s="14">
        <v>2</v>
      </c>
      <c r="C1754" s="61">
        <v>1</v>
      </c>
      <c r="D1754" s="14" t="s">
        <v>6257</v>
      </c>
      <c r="F1754" s="63"/>
      <c r="O1754" s="61">
        <v>0</v>
      </c>
      <c r="P1754" s="61"/>
      <c r="Q1754" s="61"/>
      <c r="R1754" s="61"/>
      <c r="S1754" s="61"/>
      <c r="T1754" s="61"/>
      <c r="U1754" s="61"/>
      <c r="V1754" s="61"/>
      <c r="W1754" s="61"/>
      <c r="X1754" s="61"/>
      <c r="Y1754" s="61"/>
      <c r="Z1754" s="14">
        <v>0</v>
      </c>
      <c r="AA1754" s="14">
        <v>2</v>
      </c>
      <c r="AB1754" s="14" t="s">
        <v>9903</v>
      </c>
      <c r="AI1754" s="14">
        <v>102</v>
      </c>
      <c r="AJ1754" s="14">
        <v>131</v>
      </c>
      <c r="AK1754" s="14">
        <v>133</v>
      </c>
      <c r="AL1754" s="14">
        <v>113</v>
      </c>
      <c r="AM1754" s="14">
        <v>120</v>
      </c>
      <c r="AN1754" s="14">
        <v>129</v>
      </c>
      <c r="DR1754" s="61">
        <v>50</v>
      </c>
      <c r="DS1754" s="61">
        <v>63</v>
      </c>
      <c r="DT1754" s="61">
        <v>61</v>
      </c>
      <c r="DU1754" s="61">
        <v>52</v>
      </c>
      <c r="DV1754" s="61">
        <v>58</v>
      </c>
      <c r="DW1754" s="61">
        <v>58</v>
      </c>
      <c r="DX1754" s="61"/>
      <c r="DY1754" s="61"/>
      <c r="DZ1754" s="61"/>
      <c r="EA1754" s="61"/>
      <c r="EB1754" s="61"/>
      <c r="EC1754" s="61"/>
      <c r="ED1754" s="61"/>
      <c r="EE1754" s="61"/>
      <c r="EF1754" s="61"/>
      <c r="EG1754" s="61"/>
      <c r="EH1754" s="61"/>
      <c r="EI1754" s="61"/>
      <c r="EJ1754" s="61"/>
      <c r="EK1754" s="61"/>
      <c r="EL1754" s="61"/>
      <c r="EM1754" s="61"/>
      <c r="EN1754" s="61"/>
      <c r="EO1754" s="61"/>
      <c r="EP1754" s="61"/>
      <c r="EQ1754" s="61"/>
      <c r="ER1754" s="61"/>
      <c r="ES1754" s="61"/>
      <c r="ET1754" s="61"/>
      <c r="EU1754" s="61"/>
      <c r="EV1754" s="61"/>
      <c r="EW1754" s="61"/>
      <c r="EX1754" s="61"/>
      <c r="EY1754" s="61"/>
      <c r="EZ1754" s="61"/>
      <c r="FA1754" s="61"/>
      <c r="FB1754" s="61"/>
      <c r="FC1754" s="61"/>
      <c r="FD1754" s="61"/>
      <c r="FE1754" s="61"/>
      <c r="FF1754" s="61"/>
      <c r="FG1754" s="61"/>
      <c r="FH1754" s="61"/>
      <c r="FI1754" s="61"/>
      <c r="FJ1754" s="61"/>
      <c r="FK1754" s="61"/>
      <c r="FL1754" s="61"/>
      <c r="FM1754" s="61"/>
      <c r="FN1754" s="61"/>
      <c r="FO1754" s="61"/>
      <c r="FP1754" s="61"/>
      <c r="FQ1754" s="61"/>
      <c r="FR1754" s="61"/>
      <c r="FS1754" s="61"/>
      <c r="FT1754" s="61"/>
      <c r="FU1754" s="61"/>
      <c r="FV1754" s="61"/>
      <c r="FW1754" s="61"/>
      <c r="FX1754" s="61"/>
      <c r="FY1754" s="61"/>
      <c r="FZ1754" s="61"/>
      <c r="GA1754" s="61"/>
      <c r="GB1754" s="61"/>
      <c r="GC1754" s="61"/>
      <c r="GD1754" s="61"/>
      <c r="GE1754" s="61"/>
      <c r="GF1754" s="61"/>
      <c r="GG1754" s="61"/>
      <c r="GH1754" s="61"/>
      <c r="GI1754" s="61"/>
      <c r="GJ1754" s="61"/>
      <c r="GK1754" s="61"/>
      <c r="GL1754" s="61"/>
      <c r="GM1754" s="61"/>
      <c r="GN1754" s="61"/>
      <c r="GO1754" s="61"/>
      <c r="GP1754" s="61"/>
      <c r="GQ1754" s="61"/>
      <c r="GR1754" s="61"/>
      <c r="GS1754" s="61"/>
      <c r="GT1754" s="61"/>
      <c r="GU1754" s="61"/>
      <c r="GV1754" s="61"/>
      <c r="GW1754" s="61"/>
      <c r="GX1754" s="61"/>
      <c r="GY1754" s="61"/>
      <c r="GZ1754" s="61"/>
      <c r="IP1754" s="14">
        <v>97</v>
      </c>
      <c r="IQ1754" s="14">
        <v>94</v>
      </c>
      <c r="IR1754" s="14">
        <v>95</v>
      </c>
      <c r="IS1754" s="14">
        <v>95</v>
      </c>
      <c r="IT1754" s="14">
        <v>94</v>
      </c>
      <c r="IU1754" s="14">
        <v>97</v>
      </c>
      <c r="LX1754" s="14">
        <v>60</v>
      </c>
      <c r="LY1754" s="14">
        <v>54</v>
      </c>
      <c r="LZ1754" s="14">
        <v>51</v>
      </c>
      <c r="MC1754" s="14">
        <v>50</v>
      </c>
      <c r="PG1754" s="61">
        <v>18</v>
      </c>
      <c r="PH1754" s="61">
        <v>18</v>
      </c>
      <c r="PI1754" s="61">
        <v>18</v>
      </c>
      <c r="PJ1754" s="61">
        <v>16</v>
      </c>
      <c r="PK1754" s="61">
        <v>18</v>
      </c>
      <c r="PL1754" s="61">
        <v>18</v>
      </c>
      <c r="PM1754" s="61">
        <v>18</v>
      </c>
      <c r="PN1754" s="61"/>
      <c r="PO1754" s="61"/>
      <c r="PP1754" s="61"/>
      <c r="PQ1754" s="61"/>
      <c r="PR1754" s="61"/>
      <c r="PS1754" s="61"/>
      <c r="PT1754" s="61"/>
      <c r="PU1754" s="61"/>
      <c r="PV1754" s="61"/>
      <c r="PW1754" s="61"/>
      <c r="PX1754" s="61"/>
      <c r="PY1754" s="61"/>
      <c r="PZ1754" s="61"/>
      <c r="QA1754" s="61"/>
      <c r="QB1754" s="61"/>
      <c r="QC1754" s="61"/>
      <c r="QD1754" s="61"/>
      <c r="QE1754" s="61"/>
      <c r="QF1754" s="61"/>
      <c r="QG1754" s="61"/>
      <c r="QH1754" s="61"/>
      <c r="QI1754" s="61"/>
      <c r="QJ1754" s="61"/>
      <c r="QK1754" s="61"/>
      <c r="QL1754" s="61"/>
      <c r="QM1754" s="61"/>
      <c r="QN1754" s="61"/>
      <c r="QO1754" s="61"/>
      <c r="QP1754" s="61"/>
      <c r="QQ1754" s="61"/>
      <c r="QR1754" s="61"/>
      <c r="QS1754" s="61"/>
      <c r="QT1754" s="61"/>
      <c r="QU1754" s="61"/>
      <c r="QV1754" s="61"/>
      <c r="QW1754" s="61"/>
      <c r="QX1754" s="61"/>
      <c r="QY1754" s="61"/>
      <c r="QZ1754" s="61"/>
      <c r="RA1754" s="61"/>
      <c r="RB1754" s="61"/>
      <c r="RC1754" s="61"/>
      <c r="RD1754" s="61"/>
      <c r="RE1754" s="61"/>
      <c r="RF1754" s="61"/>
      <c r="RG1754" s="61"/>
      <c r="RH1754" s="61"/>
      <c r="RI1754" s="61"/>
      <c r="RJ1754" s="61"/>
      <c r="RK1754" s="61"/>
      <c r="RL1754" s="61"/>
      <c r="RM1754" s="61"/>
      <c r="RN1754" s="61"/>
      <c r="RO1754" s="61"/>
      <c r="RP1754" s="61"/>
      <c r="RQ1754" s="61"/>
      <c r="RR1754" s="61"/>
      <c r="RS1754" s="61"/>
      <c r="RT1754" s="61"/>
      <c r="RU1754" s="61"/>
      <c r="RV1754" s="61"/>
      <c r="RW1754" s="61"/>
      <c r="RX1754" s="61"/>
      <c r="RY1754" s="61"/>
      <c r="RZ1754" s="61"/>
      <c r="SA1754" s="61"/>
      <c r="SB1754" s="61"/>
      <c r="SC1754" s="61"/>
      <c r="SD1754" s="61"/>
      <c r="SE1754" s="61"/>
      <c r="SF1754" s="61"/>
      <c r="SG1754" s="61"/>
      <c r="SH1754" s="61"/>
      <c r="SI1754" s="61"/>
      <c r="SJ1754" s="61"/>
      <c r="SK1754" s="61"/>
      <c r="SL1754" s="61"/>
      <c r="SM1754" s="61"/>
      <c r="SN1754" s="61"/>
      <c r="SO1754" s="61"/>
      <c r="SP1754" s="14">
        <v>98</v>
      </c>
      <c r="SQ1754" s="14">
        <v>98</v>
      </c>
      <c r="SR1754" s="14">
        <v>97.9</v>
      </c>
      <c r="SS1754" s="14">
        <v>97.7</v>
      </c>
      <c r="ST1754" s="14">
        <v>98.1</v>
      </c>
      <c r="SU1754" s="14">
        <v>98.7</v>
      </c>
      <c r="WR1754" s="14">
        <v>0</v>
      </c>
      <c r="WS1754" s="14">
        <v>0</v>
      </c>
      <c r="WT1754" s="14">
        <v>0</v>
      </c>
      <c r="WU1754" s="14">
        <v>0</v>
      </c>
      <c r="WV1754" s="14">
        <v>0</v>
      </c>
      <c r="ZY1754" s="61"/>
      <c r="ZZ1754" s="61"/>
      <c r="AAA1754" s="61"/>
      <c r="AAI1754" s="63"/>
      <c r="AAM1754" s="61"/>
      <c r="AAO1754" s="63"/>
      <c r="AAS1754" s="61"/>
      <c r="AAU1754" s="63"/>
      <c r="AAY1754" s="14">
        <v>27</v>
      </c>
      <c r="ABB1754" s="14">
        <v>11.7</v>
      </c>
      <c r="ABE1754" s="14">
        <v>35.4</v>
      </c>
      <c r="ABH1754" s="14">
        <v>4.3</v>
      </c>
      <c r="ABM1754" s="61">
        <v>6.22</v>
      </c>
      <c r="ABN1754" s="61"/>
      <c r="ABO1754" s="14">
        <v>207</v>
      </c>
      <c r="ABU1754" s="14">
        <v>140</v>
      </c>
      <c r="ABX1754" s="14">
        <v>3.7</v>
      </c>
      <c r="ACA1754" s="61">
        <v>101</v>
      </c>
      <c r="ACB1754" s="61"/>
      <c r="ACC1754" s="61"/>
      <c r="ACD1754" s="14">
        <v>8.6</v>
      </c>
      <c r="ACG1754" s="14">
        <v>125</v>
      </c>
      <c r="ACQ1754" s="14">
        <v>28</v>
      </c>
      <c r="ACT1754" s="14">
        <v>1.1499999999999999</v>
      </c>
      <c r="ACW1754" s="14">
        <v>12</v>
      </c>
      <c r="ADR1754" s="14">
        <v>2.1</v>
      </c>
      <c r="AGK1754" s="61"/>
      <c r="AGM1754" s="63"/>
      <c r="AGQ1754" s="61"/>
      <c r="AGS1754" s="14">
        <v>0</v>
      </c>
      <c r="AGT1754" s="14">
        <v>0</v>
      </c>
      <c r="AGU1754" s="14">
        <v>0</v>
      </c>
      <c r="AGV1754" s="14">
        <v>0</v>
      </c>
      <c r="AGW1754" s="14">
        <v>0</v>
      </c>
      <c r="AGX1754" s="14">
        <v>0</v>
      </c>
      <c r="AGY1754" s="14">
        <v>0</v>
      </c>
      <c r="AGZ1754" s="14">
        <v>4</v>
      </c>
      <c r="AHA1754" s="14">
        <v>0</v>
      </c>
      <c r="AHB1754" s="14">
        <v>0</v>
      </c>
      <c r="AHC1754" s="14">
        <v>0</v>
      </c>
      <c r="AHD1754" s="14">
        <v>0</v>
      </c>
      <c r="AHE1754" s="14">
        <v>0</v>
      </c>
      <c r="AHF1754" s="14">
        <v>0</v>
      </c>
      <c r="AHH1754" s="14">
        <v>0</v>
      </c>
      <c r="AHI1754" s="14">
        <v>0</v>
      </c>
      <c r="AHK1754" s="14">
        <v>0</v>
      </c>
      <c r="AHL1754" s="14">
        <v>0</v>
      </c>
      <c r="AHM1754" s="14">
        <v>0</v>
      </c>
      <c r="AHN1754" s="14">
        <v>0</v>
      </c>
      <c r="AHO1754" s="14">
        <v>0</v>
      </c>
      <c r="AHP1754" s="14">
        <v>1</v>
      </c>
      <c r="AHQ1754" s="14">
        <v>0</v>
      </c>
      <c r="AHR1754" s="14">
        <v>0</v>
      </c>
      <c r="AHT1754" s="61"/>
      <c r="AHV1754" s="63"/>
      <c r="AHZ1754" s="61"/>
      <c r="AIB1754" s="63"/>
      <c r="AIF1754" s="61"/>
      <c r="AIH1754" s="63"/>
      <c r="AIL1754" s="61"/>
      <c r="AIM1754" s="14">
        <v>0</v>
      </c>
      <c r="AIN1754" s="14">
        <v>0</v>
      </c>
      <c r="AIO1754" s="14">
        <v>0</v>
      </c>
      <c r="AIR1754" s="61"/>
      <c r="AIT1754" s="60"/>
      <c r="AIX1754" s="61"/>
      <c r="AJB1754" s="63"/>
      <c r="AJF1754" s="61"/>
      <c r="AJH1754" s="63"/>
      <c r="AJL1754" s="61"/>
      <c r="AJN1754" s="63"/>
    </row>
    <row r="1755" spans="1:951" s="31" customFormat="1">
      <c r="B1755" s="31">
        <v>3</v>
      </c>
      <c r="C1755" s="31">
        <v>1</v>
      </c>
      <c r="D1755" s="31" t="s">
        <v>9904</v>
      </c>
      <c r="F1755" s="82"/>
      <c r="G1755" s="83"/>
      <c r="O1755" s="31">
        <v>0</v>
      </c>
      <c r="Z1755" s="31">
        <v>0</v>
      </c>
      <c r="AA1755" s="31">
        <v>2</v>
      </c>
      <c r="AB1755" s="83" t="s">
        <v>9905</v>
      </c>
      <c r="AI1755" s="31">
        <v>132</v>
      </c>
      <c r="AJ1755" s="31">
        <v>121</v>
      </c>
      <c r="AK1755" s="31">
        <v>115</v>
      </c>
      <c r="AL1755" s="31">
        <v>159</v>
      </c>
      <c r="DR1755" s="31">
        <v>60</v>
      </c>
      <c r="DS1755" s="31">
        <v>58</v>
      </c>
      <c r="DT1755" s="31">
        <v>53</v>
      </c>
      <c r="DU1755" s="31">
        <v>63</v>
      </c>
      <c r="IP1755" s="31">
        <v>96</v>
      </c>
      <c r="IQ1755" s="31">
        <v>94</v>
      </c>
      <c r="IR1755" s="31">
        <v>93</v>
      </c>
      <c r="IS1755" s="31">
        <v>95</v>
      </c>
      <c r="LX1755" s="31">
        <v>50</v>
      </c>
      <c r="LY1755" s="31">
        <v>50</v>
      </c>
      <c r="MA1755" s="31">
        <v>51</v>
      </c>
      <c r="PG1755" s="31">
        <v>18</v>
      </c>
      <c r="PH1755" s="31">
        <v>18</v>
      </c>
      <c r="PI1755" s="31">
        <v>16</v>
      </c>
      <c r="PJ1755" s="31">
        <v>18</v>
      </c>
      <c r="SP1755" s="31">
        <v>98.3</v>
      </c>
      <c r="SQ1755" s="31">
        <v>97.9</v>
      </c>
      <c r="SR1755" s="31">
        <v>97.8</v>
      </c>
      <c r="SS1755" s="31">
        <v>97.9</v>
      </c>
      <c r="WQ1755" s="31">
        <v>0</v>
      </c>
      <c r="WR1755" s="31">
        <v>0</v>
      </c>
      <c r="WS1755" s="31">
        <v>0</v>
      </c>
      <c r="WT1755" s="31">
        <v>0</v>
      </c>
      <c r="AAI1755" s="82"/>
      <c r="AAJ1755" s="83"/>
      <c r="AAO1755" s="82"/>
      <c r="AAP1755" s="83"/>
      <c r="AAU1755" s="82"/>
      <c r="AAV1755" s="83"/>
      <c r="AAY1755" s="31">
        <v>26</v>
      </c>
      <c r="ABB1755" s="31">
        <v>11.4</v>
      </c>
      <c r="ABE1755" s="31">
        <v>35.200000000000003</v>
      </c>
      <c r="ABH1755" s="31">
        <v>1.5</v>
      </c>
      <c r="ABM1755" s="31">
        <v>5.92</v>
      </c>
      <c r="ABO1755" s="31">
        <v>203</v>
      </c>
      <c r="ABU1755" s="31">
        <v>140</v>
      </c>
      <c r="ABX1755" s="31">
        <v>3.9</v>
      </c>
      <c r="ACA1755" s="31">
        <v>104</v>
      </c>
      <c r="ACD1755" s="31">
        <v>8.6999999999999993</v>
      </c>
      <c r="ACG1755" s="31">
        <v>110</v>
      </c>
      <c r="ACQ1755" s="31">
        <v>27</v>
      </c>
      <c r="ACT1755" s="31">
        <v>1.08</v>
      </c>
      <c r="ACW1755" s="31">
        <v>10</v>
      </c>
      <c r="ADR1755" s="31">
        <v>2.2000000000000002</v>
      </c>
      <c r="AGM1755" s="82"/>
      <c r="AGN1755" s="83"/>
      <c r="AGS1755" s="31">
        <v>0</v>
      </c>
      <c r="AGT1755" s="31">
        <v>0</v>
      </c>
      <c r="AGU1755" s="31">
        <v>0</v>
      </c>
      <c r="AGV1755" s="31">
        <v>0</v>
      </c>
      <c r="AGW1755" s="31">
        <v>0</v>
      </c>
      <c r="AGX1755" s="31">
        <v>0</v>
      </c>
      <c r="AGY1755" s="31">
        <v>0</v>
      </c>
      <c r="AGZ1755" s="31">
        <v>4</v>
      </c>
      <c r="AHA1755" s="31">
        <v>0</v>
      </c>
      <c r="AHB1755" s="31">
        <v>0</v>
      </c>
      <c r="AHC1755" s="31">
        <v>2</v>
      </c>
      <c r="AHD1755" s="31">
        <v>0</v>
      </c>
      <c r="AHE1755" s="31">
        <v>0</v>
      </c>
      <c r="AHF1755" s="31">
        <v>0</v>
      </c>
      <c r="AHH1755" s="31">
        <v>0</v>
      </c>
      <c r="AHI1755" s="31">
        <v>0</v>
      </c>
      <c r="AHK1755" s="31">
        <v>0</v>
      </c>
      <c r="AHL1755" s="31">
        <v>0</v>
      </c>
      <c r="AHM1755" s="31">
        <v>0</v>
      </c>
      <c r="AHN1755" s="31">
        <v>0</v>
      </c>
      <c r="AHO1755" s="31">
        <v>0</v>
      </c>
      <c r="AHP1755" s="31">
        <v>0</v>
      </c>
      <c r="AHQ1755" s="31">
        <v>0</v>
      </c>
      <c r="AHR1755" s="31">
        <v>0</v>
      </c>
      <c r="AHV1755" s="82"/>
      <c r="AHW1755" s="83"/>
      <c r="AIB1755" s="82"/>
      <c r="AIC1755" s="83"/>
      <c r="AIH1755" s="82"/>
      <c r="AII1755" s="83"/>
      <c r="AIM1755" s="31">
        <v>0</v>
      </c>
      <c r="AIN1755" s="31">
        <v>0</v>
      </c>
      <c r="AIO1755" s="31">
        <v>0</v>
      </c>
      <c r="AIT1755" s="84"/>
      <c r="AIU1755" s="83"/>
      <c r="AJB1755" s="82"/>
      <c r="AJC1755" s="83"/>
      <c r="AJH1755" s="82"/>
      <c r="AJI1755" s="83"/>
      <c r="AJN1755" s="82"/>
      <c r="AJO1755" s="83"/>
    </row>
    <row r="1756" spans="1:951" s="1" customFormat="1">
      <c r="A1756" s="1">
        <v>368</v>
      </c>
      <c r="B1756" s="1">
        <v>1</v>
      </c>
      <c r="Z1756" s="1">
        <v>0</v>
      </c>
      <c r="AA1756" s="1">
        <v>1</v>
      </c>
      <c r="AB1756" s="1" t="s">
        <v>9906</v>
      </c>
      <c r="AC1756" s="1">
        <v>0</v>
      </c>
      <c r="AE1756" s="1">
        <v>0</v>
      </c>
      <c r="AG1756" s="1">
        <v>0</v>
      </c>
      <c r="AJ1756" s="1">
        <v>138</v>
      </c>
      <c r="AK1756" s="1">
        <v>133</v>
      </c>
      <c r="AL1756" s="1">
        <v>132</v>
      </c>
      <c r="DS1756" s="1">
        <v>77</v>
      </c>
      <c r="DT1756" s="1">
        <v>71</v>
      </c>
      <c r="DU1756" s="1">
        <v>78</v>
      </c>
      <c r="IQ1756" s="1">
        <v>94</v>
      </c>
      <c r="IR1756" s="1">
        <v>94</v>
      </c>
      <c r="IS1756" s="1">
        <v>94</v>
      </c>
      <c r="LX1756" s="1">
        <v>114</v>
      </c>
      <c r="LY1756" s="1">
        <v>107</v>
      </c>
      <c r="LZ1756" s="1">
        <v>94</v>
      </c>
      <c r="MA1756" s="1">
        <v>95</v>
      </c>
      <c r="PG1756" s="1">
        <v>28</v>
      </c>
      <c r="PI1756" s="1">
        <v>18</v>
      </c>
      <c r="PJ1756" s="1">
        <v>20</v>
      </c>
      <c r="SQ1756" s="1">
        <v>98.4</v>
      </c>
      <c r="SR1756" s="1">
        <v>98.1</v>
      </c>
      <c r="SS1756" s="1">
        <v>98.8</v>
      </c>
      <c r="WR1756" s="1">
        <v>0</v>
      </c>
      <c r="WS1756" s="1">
        <v>0</v>
      </c>
      <c r="WT1756" s="1">
        <v>0</v>
      </c>
      <c r="AGS1756" s="1">
        <v>0</v>
      </c>
      <c r="AGT1756" s="1">
        <v>0</v>
      </c>
      <c r="AGU1756" s="1">
        <v>0</v>
      </c>
      <c r="AGV1756" s="1">
        <v>0</v>
      </c>
      <c r="AGW1756" s="1">
        <v>0</v>
      </c>
      <c r="AGX1756" s="1">
        <v>0</v>
      </c>
      <c r="AGY1756" s="1">
        <v>0</v>
      </c>
      <c r="AGZ1756" s="1">
        <v>0</v>
      </c>
      <c r="AHA1756" s="1">
        <v>0</v>
      </c>
      <c r="AHB1756" s="1">
        <v>0</v>
      </c>
      <c r="AHC1756" s="1">
        <v>1</v>
      </c>
      <c r="AHD1756" s="1">
        <v>0</v>
      </c>
      <c r="AHE1756" s="1">
        <v>0</v>
      </c>
      <c r="AHF1756" s="1">
        <v>0</v>
      </c>
      <c r="AHH1756" s="1">
        <v>0</v>
      </c>
      <c r="AHI1756" s="1">
        <v>0</v>
      </c>
      <c r="AHK1756" s="1">
        <v>0</v>
      </c>
      <c r="AHL1756" s="1">
        <v>0</v>
      </c>
      <c r="AHM1756" s="1">
        <v>0</v>
      </c>
      <c r="AHN1756" s="1">
        <v>0</v>
      </c>
      <c r="AHO1756" s="1">
        <v>0</v>
      </c>
      <c r="AHP1756" s="1">
        <v>0</v>
      </c>
      <c r="AHQ1756" s="1">
        <v>0</v>
      </c>
      <c r="AHR1756" s="1">
        <v>0</v>
      </c>
      <c r="AIM1756" s="1">
        <v>2</v>
      </c>
      <c r="AIN1756" s="1">
        <v>0</v>
      </c>
      <c r="AIO1756" s="1">
        <v>0</v>
      </c>
      <c r="AIP1756" s="1">
        <v>1</v>
      </c>
      <c r="AIQ1756" s="1">
        <v>1</v>
      </c>
      <c r="AIR1756" s="1">
        <v>1</v>
      </c>
      <c r="AIS1756" s="1">
        <v>1</v>
      </c>
      <c r="AIT1756" s="3">
        <v>1</v>
      </c>
      <c r="AIV1756" s="1">
        <v>0</v>
      </c>
      <c r="AIW1756" s="1">
        <v>0</v>
      </c>
      <c r="AIX1756" s="1">
        <v>65</v>
      </c>
    </row>
    <row r="1757" spans="1:951" s="18" customFormat="1">
      <c r="B1757" s="18">
        <v>2</v>
      </c>
      <c r="C1757" s="18">
        <v>1</v>
      </c>
      <c r="D1757" s="18" t="s">
        <v>9907</v>
      </c>
      <c r="E1757" s="18" t="s">
        <v>9908</v>
      </c>
      <c r="F1757" s="18" t="s">
        <v>9909</v>
      </c>
      <c r="O1757" s="18">
        <v>0</v>
      </c>
      <c r="P1757" s="18">
        <v>0</v>
      </c>
      <c r="Q1757" s="18">
        <v>0</v>
      </c>
      <c r="Z1757" s="18">
        <v>0</v>
      </c>
      <c r="AA1757" s="18">
        <v>2</v>
      </c>
      <c r="AB1757" s="18" t="s">
        <v>9910</v>
      </c>
      <c r="AC1757" s="18">
        <v>0</v>
      </c>
      <c r="AE1757" s="18">
        <v>0</v>
      </c>
      <c r="AG1757" s="18">
        <v>0</v>
      </c>
      <c r="AI1757" s="18">
        <v>144</v>
      </c>
      <c r="AJ1757" s="18">
        <v>138</v>
      </c>
      <c r="DR1757" s="18">
        <v>87</v>
      </c>
      <c r="DS1757" s="18">
        <v>82</v>
      </c>
      <c r="HA1757" s="18">
        <v>0</v>
      </c>
      <c r="HB1757" s="18">
        <v>0</v>
      </c>
      <c r="HT1757" s="18">
        <v>0</v>
      </c>
      <c r="HU1757" s="18">
        <v>0</v>
      </c>
      <c r="IP1757" s="18">
        <v>94.5</v>
      </c>
      <c r="IQ1757" s="18">
        <v>96</v>
      </c>
      <c r="LX1757" s="18">
        <v>107</v>
      </c>
      <c r="LY1757" s="18">
        <v>84</v>
      </c>
      <c r="PG1757" s="18">
        <v>20</v>
      </c>
      <c r="PH1757" s="18">
        <v>18</v>
      </c>
      <c r="SP1757" s="18">
        <v>97.6</v>
      </c>
      <c r="SQ1757" s="18">
        <v>98</v>
      </c>
      <c r="VX1757" s="18">
        <v>1</v>
      </c>
      <c r="VY1757" s="18">
        <v>1</v>
      </c>
      <c r="WQ1757" s="18">
        <v>0</v>
      </c>
      <c r="WR1757" s="18">
        <v>0</v>
      </c>
      <c r="AGS1757" s="18">
        <v>0</v>
      </c>
      <c r="AGT1757" s="18">
        <v>0</v>
      </c>
      <c r="AGU1757" s="18">
        <v>0</v>
      </c>
      <c r="AGV1757" s="18">
        <v>0</v>
      </c>
      <c r="AGW1757" s="18">
        <v>0</v>
      </c>
      <c r="AGX1757" s="18">
        <v>0</v>
      </c>
      <c r="AGY1757" s="18">
        <v>0</v>
      </c>
      <c r="AGZ1757" s="18">
        <v>0</v>
      </c>
      <c r="AHA1757" s="18">
        <v>0</v>
      </c>
      <c r="AHB1757" s="18">
        <v>0</v>
      </c>
      <c r="AHC1757" s="18">
        <v>1</v>
      </c>
      <c r="AHD1757" s="18">
        <v>0</v>
      </c>
      <c r="AHE1757" s="18">
        <v>0</v>
      </c>
      <c r="AHF1757" s="18">
        <v>0</v>
      </c>
      <c r="AHH1757" s="18">
        <v>0</v>
      </c>
      <c r="AHI1757" s="18">
        <v>0</v>
      </c>
      <c r="AHK1757" s="18">
        <v>0</v>
      </c>
      <c r="AHL1757" s="18">
        <v>0</v>
      </c>
      <c r="AHM1757" s="18">
        <v>0</v>
      </c>
      <c r="AHN1757" s="18">
        <v>0</v>
      </c>
      <c r="AHO1757" s="18">
        <v>0</v>
      </c>
      <c r="AHP1757" s="18">
        <v>0</v>
      </c>
      <c r="AHQ1757" s="18">
        <v>0</v>
      </c>
      <c r="AHR1757" s="18">
        <v>0</v>
      </c>
      <c r="AIN1757" s="18">
        <v>0</v>
      </c>
      <c r="AIO1757" s="18">
        <v>0</v>
      </c>
      <c r="AIT1757" s="79">
        <v>2</v>
      </c>
      <c r="AIV1757" s="18">
        <v>0</v>
      </c>
      <c r="AIW1757" s="18">
        <v>0</v>
      </c>
      <c r="AIX1757" s="18">
        <v>50</v>
      </c>
      <c r="AIY1757" s="18">
        <v>30</v>
      </c>
    </row>
    <row r="1758" spans="1:951" s="1" customFormat="1">
      <c r="A1758" s="1">
        <v>369</v>
      </c>
      <c r="B1758" s="1">
        <v>1</v>
      </c>
      <c r="C1758" s="1">
        <v>0</v>
      </c>
      <c r="Z1758" s="1">
        <v>0</v>
      </c>
      <c r="AA1758" s="1">
        <v>3</v>
      </c>
      <c r="AB1758" s="1" t="s">
        <v>9911</v>
      </c>
      <c r="AC1758" s="1">
        <v>0</v>
      </c>
      <c r="AE1758" s="1">
        <v>0</v>
      </c>
      <c r="AG1758" s="1">
        <v>0</v>
      </c>
      <c r="AI1758" s="1">
        <v>120</v>
      </c>
      <c r="DR1758" s="1">
        <v>90</v>
      </c>
      <c r="HA1758" s="1">
        <v>0</v>
      </c>
      <c r="HT1758" s="1">
        <v>0</v>
      </c>
      <c r="IP1758" s="1">
        <v>93</v>
      </c>
      <c r="IQ1758" s="1">
        <v>94.5</v>
      </c>
      <c r="LX1758" s="1">
        <v>62</v>
      </c>
      <c r="PG1758" s="1">
        <v>15</v>
      </c>
      <c r="SP1758" s="1">
        <v>96.6</v>
      </c>
      <c r="VX1758" s="1">
        <v>0</v>
      </c>
      <c r="WQ1758" s="1">
        <v>0</v>
      </c>
      <c r="AGS1758" s="1">
        <v>0</v>
      </c>
      <c r="AGT1758" s="1">
        <v>0</v>
      </c>
      <c r="AGU1758" s="1">
        <v>0</v>
      </c>
      <c r="AGV1758" s="1">
        <v>0</v>
      </c>
      <c r="AGW1758" s="1">
        <v>0</v>
      </c>
      <c r="AGX1758" s="1">
        <v>1</v>
      </c>
      <c r="AGY1758" s="1">
        <v>0</v>
      </c>
      <c r="AGZ1758" s="1">
        <v>0</v>
      </c>
      <c r="AHA1758" s="1">
        <v>0</v>
      </c>
      <c r="AHB1758" s="1">
        <v>0</v>
      </c>
      <c r="AHC1758" s="1">
        <v>1</v>
      </c>
      <c r="AHD1758" s="1">
        <v>0</v>
      </c>
      <c r="AHE1758" s="1">
        <v>0</v>
      </c>
      <c r="AHF1758" s="1">
        <v>0</v>
      </c>
      <c r="AHH1758" s="1">
        <v>0</v>
      </c>
      <c r="AHI1758" s="1">
        <v>0</v>
      </c>
      <c r="AHK1758" s="1">
        <v>0</v>
      </c>
      <c r="AHL1758" s="1">
        <v>0</v>
      </c>
      <c r="AHM1758" s="1">
        <v>0</v>
      </c>
      <c r="AHN1758" s="1">
        <v>0</v>
      </c>
      <c r="AHO1758" s="1">
        <v>0</v>
      </c>
      <c r="AHP1758" s="1">
        <v>0</v>
      </c>
      <c r="AHQ1758" s="1">
        <v>0</v>
      </c>
      <c r="AHR1758" s="1">
        <v>5</v>
      </c>
      <c r="AIM1758" s="1">
        <v>0</v>
      </c>
      <c r="AIN1758" s="1">
        <v>0</v>
      </c>
      <c r="AIO1758" s="1">
        <v>0</v>
      </c>
      <c r="AIT1758" s="3">
        <v>1</v>
      </c>
      <c r="AIX1758" s="1">
        <v>67</v>
      </c>
    </row>
    <row r="1759" spans="1:951" s="18" customFormat="1">
      <c r="B1759" s="18">
        <v>2</v>
      </c>
      <c r="C1759" s="18">
        <v>1</v>
      </c>
      <c r="D1759" s="18" t="s">
        <v>9912</v>
      </c>
      <c r="O1759" s="18">
        <v>0</v>
      </c>
      <c r="Z1759" s="18">
        <v>0</v>
      </c>
      <c r="AA1759" s="18">
        <v>2</v>
      </c>
      <c r="AB1759" s="18" t="s">
        <v>9913</v>
      </c>
      <c r="AC1759" s="18">
        <v>1</v>
      </c>
      <c r="AD1759" s="18">
        <v>0</v>
      </c>
      <c r="AE1759" s="18">
        <v>0</v>
      </c>
      <c r="AG1759" s="18">
        <v>0</v>
      </c>
      <c r="AI1759" s="18">
        <v>142</v>
      </c>
      <c r="DR1759" s="18">
        <v>74</v>
      </c>
      <c r="HA1759" s="18">
        <v>0</v>
      </c>
      <c r="HT1759" s="18">
        <v>0</v>
      </c>
      <c r="IP1759" s="18">
        <v>95</v>
      </c>
      <c r="LX1759" s="18">
        <v>90</v>
      </c>
      <c r="PG1759" s="18">
        <v>14</v>
      </c>
      <c r="SP1759" s="18">
        <v>97.1</v>
      </c>
      <c r="VX1759" s="18">
        <v>0</v>
      </c>
      <c r="WQ1759" s="18">
        <v>0</v>
      </c>
      <c r="AGS1759" s="18">
        <v>0</v>
      </c>
      <c r="AGT1759" s="18">
        <v>0</v>
      </c>
      <c r="AGU1759" s="18">
        <v>0</v>
      </c>
      <c r="AGV1759" s="18">
        <v>0</v>
      </c>
      <c r="AGW1759" s="18">
        <v>0</v>
      </c>
      <c r="AGX1759" s="18">
        <v>1</v>
      </c>
      <c r="AGY1759" s="18">
        <v>0</v>
      </c>
      <c r="AGZ1759" s="18">
        <v>0</v>
      </c>
      <c r="AHA1759" s="18">
        <v>0</v>
      </c>
      <c r="AHB1759" s="18">
        <v>0</v>
      </c>
      <c r="AHC1759" s="18">
        <v>1</v>
      </c>
      <c r="AHD1759" s="18">
        <v>0</v>
      </c>
      <c r="AHE1759" s="18">
        <v>0</v>
      </c>
      <c r="AHF1759" s="18">
        <v>0</v>
      </c>
      <c r="AHH1759" s="18">
        <v>0</v>
      </c>
      <c r="AHI1759" s="18">
        <v>0</v>
      </c>
      <c r="AHK1759" s="18">
        <v>0</v>
      </c>
      <c r="AHL1759" s="18">
        <v>0</v>
      </c>
      <c r="AHM1759" s="18">
        <v>0</v>
      </c>
      <c r="AHN1759" s="18">
        <v>0</v>
      </c>
      <c r="AHO1759" s="18">
        <v>0</v>
      </c>
      <c r="AHP1759" s="18">
        <v>0</v>
      </c>
      <c r="AHQ1759" s="18">
        <v>0</v>
      </c>
      <c r="AHR1759" s="18">
        <v>0</v>
      </c>
      <c r="AIM1759" s="18">
        <v>0</v>
      </c>
      <c r="AIN1759" s="18">
        <v>0</v>
      </c>
      <c r="AIO1759" s="18">
        <v>0</v>
      </c>
      <c r="AIT1759" s="79">
        <v>1</v>
      </c>
      <c r="AIX1759" s="18">
        <v>36</v>
      </c>
    </row>
    <row r="1760" spans="1:951" s="14" customFormat="1">
      <c r="A1760" s="14">
        <v>370</v>
      </c>
      <c r="B1760" s="14">
        <v>1</v>
      </c>
      <c r="C1760" s="14">
        <v>0</v>
      </c>
      <c r="F1760" s="63"/>
      <c r="G1760" s="58"/>
      <c r="Z1760" s="14">
        <v>0</v>
      </c>
      <c r="AA1760" s="14">
        <v>1</v>
      </c>
      <c r="AB1760" s="58"/>
      <c r="AC1760" s="14">
        <v>0</v>
      </c>
      <c r="AE1760" s="14">
        <v>5</v>
      </c>
      <c r="AF1760" s="14">
        <v>0</v>
      </c>
      <c r="AG1760" s="14">
        <v>0</v>
      </c>
      <c r="AI1760" s="14">
        <v>146</v>
      </c>
      <c r="DR1760" s="14">
        <v>72</v>
      </c>
      <c r="HA1760" s="14">
        <v>0</v>
      </c>
      <c r="HT1760" s="14">
        <v>0</v>
      </c>
      <c r="HW1760" s="63"/>
      <c r="HX1760" s="63"/>
      <c r="HY1760" s="63"/>
      <c r="HZ1760" s="63"/>
      <c r="IA1760" s="63"/>
      <c r="IB1760" s="63"/>
      <c r="IC1760" s="63"/>
      <c r="ID1760" s="63"/>
      <c r="IE1760" s="63"/>
      <c r="IF1760" s="63"/>
      <c r="IG1760" s="63"/>
      <c r="IH1760" s="63"/>
      <c r="II1760" s="63"/>
      <c r="IJ1760" s="63"/>
      <c r="IK1760" s="63"/>
      <c r="IL1760" s="63"/>
      <c r="IM1760" s="58"/>
      <c r="IN1760" s="58"/>
      <c r="IO1760" s="58"/>
      <c r="IP1760" s="14">
        <v>95</v>
      </c>
      <c r="LX1760" s="14">
        <v>82</v>
      </c>
      <c r="PG1760" s="14">
        <v>22</v>
      </c>
      <c r="SP1760" s="58" t="s">
        <v>8439</v>
      </c>
      <c r="SQ1760" s="58"/>
      <c r="SR1760" s="58"/>
      <c r="SS1760" s="58"/>
      <c r="ST1760" s="58"/>
      <c r="SU1760" s="58"/>
      <c r="SV1760" s="58"/>
      <c r="SW1760" s="58"/>
      <c r="SX1760" s="58"/>
      <c r="SY1760" s="58"/>
      <c r="SZ1760" s="58"/>
      <c r="TA1760" s="58"/>
      <c r="TB1760" s="58"/>
      <c r="TC1760" s="58"/>
      <c r="TD1760" s="58"/>
      <c r="TE1760" s="58"/>
      <c r="TF1760" s="58"/>
      <c r="TG1760" s="58"/>
      <c r="TH1760" s="58"/>
      <c r="TI1760" s="58"/>
      <c r="TJ1760" s="58"/>
      <c r="TK1760" s="58"/>
      <c r="TL1760" s="58"/>
      <c r="TM1760" s="58"/>
      <c r="TN1760" s="58"/>
      <c r="TO1760" s="58"/>
      <c r="TP1760" s="58"/>
      <c r="TQ1760" s="58"/>
      <c r="TR1760" s="58"/>
      <c r="TS1760" s="58"/>
      <c r="TT1760" s="58"/>
      <c r="TU1760" s="58"/>
      <c r="TV1760" s="58"/>
      <c r="TW1760" s="58"/>
      <c r="TX1760" s="58"/>
      <c r="TY1760" s="58"/>
      <c r="TZ1760" s="58"/>
      <c r="UA1760" s="58"/>
      <c r="UB1760" s="58"/>
      <c r="UC1760" s="58"/>
      <c r="UD1760" s="58"/>
      <c r="UE1760" s="58"/>
      <c r="UF1760" s="58"/>
      <c r="UG1760" s="58"/>
      <c r="UH1760" s="58"/>
      <c r="UI1760" s="58"/>
      <c r="UJ1760" s="58"/>
      <c r="UK1760" s="58"/>
      <c r="UL1760" s="58"/>
      <c r="UM1760" s="58"/>
      <c r="UN1760" s="58"/>
      <c r="UO1760" s="58"/>
      <c r="UP1760" s="58"/>
      <c r="UQ1760" s="58"/>
      <c r="UR1760" s="58"/>
      <c r="US1760" s="58"/>
      <c r="UT1760" s="58"/>
      <c r="UU1760" s="58"/>
      <c r="UV1760" s="58"/>
      <c r="UW1760" s="58"/>
      <c r="UX1760" s="58"/>
      <c r="UY1760" s="58"/>
      <c r="UZ1760" s="58"/>
      <c r="VA1760" s="58"/>
      <c r="VB1760" s="58"/>
      <c r="VC1760" s="58"/>
      <c r="VD1760" s="58"/>
      <c r="VE1760" s="58"/>
      <c r="VF1760" s="58"/>
      <c r="VG1760" s="58"/>
      <c r="VH1760" s="58"/>
      <c r="VI1760" s="58"/>
      <c r="VJ1760" s="58"/>
      <c r="VK1760" s="58"/>
      <c r="VL1760" s="58"/>
      <c r="VM1760" s="58"/>
      <c r="VN1760" s="58"/>
      <c r="VO1760" s="58"/>
      <c r="VP1760" s="58"/>
      <c r="VQ1760" s="58"/>
      <c r="VR1760" s="58"/>
      <c r="VS1760" s="58"/>
      <c r="VT1760" s="58"/>
      <c r="VU1760" s="58"/>
      <c r="VV1760" s="58"/>
      <c r="VW1760" s="58"/>
      <c r="VX1760" s="58" t="s">
        <v>2309</v>
      </c>
      <c r="VY1760" s="58"/>
      <c r="VZ1760" s="58"/>
      <c r="WQ1760" s="14">
        <v>0</v>
      </c>
      <c r="ZY1760" s="14">
        <v>191</v>
      </c>
      <c r="AAE1760" s="63"/>
      <c r="AAF1760" s="63"/>
      <c r="AAG1760" s="63"/>
      <c r="AAI1760" s="63"/>
      <c r="AAJ1760" s="58"/>
      <c r="AAO1760" s="63"/>
      <c r="AAP1760" s="58"/>
      <c r="AAU1760" s="63"/>
      <c r="AAV1760" s="58"/>
      <c r="AAY1760" s="14">
        <v>25</v>
      </c>
      <c r="ABB1760" s="14">
        <v>14.3</v>
      </c>
      <c r="ABE1760" s="14">
        <v>40.5</v>
      </c>
      <c r="ABU1760" s="14">
        <v>143</v>
      </c>
      <c r="ABX1760" s="14">
        <v>3.2</v>
      </c>
      <c r="ACA1760" s="14">
        <v>102</v>
      </c>
      <c r="ACD1760" s="14">
        <v>9.6</v>
      </c>
      <c r="ACG1760" s="14">
        <v>122</v>
      </c>
      <c r="ACQ1760" s="14">
        <v>13</v>
      </c>
      <c r="ACT1760" s="14">
        <v>1.06</v>
      </c>
      <c r="ACW1760" s="14">
        <v>16</v>
      </c>
      <c r="ADP1760" s="14" t="s">
        <v>5851</v>
      </c>
      <c r="AGM1760" s="63"/>
      <c r="AGN1760" s="58"/>
      <c r="AGS1760" s="14">
        <v>0</v>
      </c>
      <c r="AGT1760" s="14">
        <v>0</v>
      </c>
      <c r="AGU1760" s="14">
        <v>0</v>
      </c>
      <c r="AGV1760" s="14">
        <v>0</v>
      </c>
      <c r="AGW1760" s="14">
        <v>1</v>
      </c>
      <c r="AGX1760" s="14">
        <v>1</v>
      </c>
      <c r="AGY1760" s="14">
        <v>0</v>
      </c>
      <c r="AGZ1760" s="14">
        <v>0</v>
      </c>
      <c r="AHA1760" s="14">
        <v>0</v>
      </c>
      <c r="AHB1760" s="14">
        <v>0</v>
      </c>
      <c r="AHC1760" s="14">
        <v>1</v>
      </c>
      <c r="AHD1760" s="14">
        <v>0</v>
      </c>
      <c r="AHE1760" s="14">
        <v>0</v>
      </c>
      <c r="AHF1760" s="14">
        <v>0</v>
      </c>
      <c r="AHH1760" s="14">
        <v>0</v>
      </c>
      <c r="AHI1760" s="14">
        <v>0</v>
      </c>
      <c r="AHK1760" s="14">
        <v>0</v>
      </c>
      <c r="AHL1760" s="14">
        <v>0</v>
      </c>
      <c r="AHM1760" s="14">
        <v>0</v>
      </c>
      <c r="AHN1760" s="14">
        <v>0</v>
      </c>
      <c r="AHO1760" s="14">
        <v>0</v>
      </c>
      <c r="AHP1760" s="14">
        <v>0</v>
      </c>
      <c r="AHQ1760" s="14">
        <v>0</v>
      </c>
      <c r="AHR1760" s="14">
        <v>0</v>
      </c>
      <c r="AHV1760" s="63"/>
      <c r="AHW1760" s="58"/>
      <c r="AIB1760" s="63"/>
      <c r="AIC1760" s="58"/>
      <c r="AIH1760" s="63"/>
      <c r="AII1760" s="58"/>
      <c r="AIM1760" s="14">
        <v>0</v>
      </c>
      <c r="AIN1760" s="14">
        <v>0</v>
      </c>
      <c r="AIO1760" s="14">
        <v>0</v>
      </c>
      <c r="AIP1760" s="14">
        <v>1</v>
      </c>
      <c r="AIQ1760" s="14">
        <v>1</v>
      </c>
      <c r="AIR1760" s="14">
        <v>1</v>
      </c>
      <c r="AIS1760" s="14">
        <v>1</v>
      </c>
      <c r="AIT1760" s="60">
        <v>1</v>
      </c>
      <c r="AIU1760" s="58" t="s">
        <v>2308</v>
      </c>
      <c r="AIV1760" s="14">
        <v>0</v>
      </c>
      <c r="AIW1760" s="14">
        <v>0</v>
      </c>
      <c r="AIX1760" s="14">
        <v>45</v>
      </c>
      <c r="AJB1760" s="63"/>
      <c r="AJC1760" s="58"/>
      <c r="AJH1760" s="63"/>
      <c r="AJI1760" s="58"/>
      <c r="AJN1760" s="63"/>
      <c r="AJO1760" s="58"/>
    </row>
    <row r="1761" spans="1:951" s="14" customFormat="1">
      <c r="B1761" s="14">
        <v>2</v>
      </c>
      <c r="C1761" s="14">
        <v>0</v>
      </c>
      <c r="F1761" s="63"/>
      <c r="G1761" s="58"/>
      <c r="Z1761" s="14">
        <v>0</v>
      </c>
      <c r="AA1761" s="14">
        <v>2</v>
      </c>
      <c r="AB1761" s="58" t="s">
        <v>9914</v>
      </c>
      <c r="AC1761" s="14">
        <v>0</v>
      </c>
      <c r="AE1761" s="14">
        <v>1</v>
      </c>
      <c r="AF1761" s="14">
        <v>0</v>
      </c>
      <c r="AG1761" s="14">
        <v>0</v>
      </c>
      <c r="AI1761" s="14">
        <v>142</v>
      </c>
      <c r="AJ1761" s="14">
        <v>136</v>
      </c>
      <c r="DR1761" s="14">
        <v>74</v>
      </c>
      <c r="DS1761" s="14">
        <v>72</v>
      </c>
      <c r="HA1761" s="14">
        <v>0</v>
      </c>
      <c r="HB1761" s="14">
        <v>0</v>
      </c>
      <c r="HT1761" s="14">
        <v>0</v>
      </c>
      <c r="HU1761" s="14">
        <v>0</v>
      </c>
      <c r="HW1761" s="63"/>
      <c r="HX1761" s="63"/>
      <c r="HY1761" s="63"/>
      <c r="HZ1761" s="63"/>
      <c r="IA1761" s="63"/>
      <c r="IB1761" s="63"/>
      <c r="IC1761" s="63"/>
      <c r="ID1761" s="63"/>
      <c r="IE1761" s="63"/>
      <c r="IF1761" s="63"/>
      <c r="IG1761" s="63"/>
      <c r="IH1761" s="63"/>
      <c r="II1761" s="63"/>
      <c r="IJ1761" s="63"/>
      <c r="IK1761" s="63"/>
      <c r="IL1761" s="63"/>
      <c r="IM1761" s="58"/>
      <c r="IN1761" s="58"/>
      <c r="IO1761" s="58"/>
      <c r="IP1761" s="14">
        <v>95</v>
      </c>
      <c r="IQ1761" s="14">
        <v>95</v>
      </c>
      <c r="LX1761" s="14">
        <v>68</v>
      </c>
      <c r="LY1761" s="14">
        <v>69</v>
      </c>
      <c r="PG1761" s="14">
        <v>22</v>
      </c>
      <c r="PH1761" s="14">
        <v>20</v>
      </c>
      <c r="SP1761" s="58" t="s">
        <v>8443</v>
      </c>
      <c r="SQ1761" s="58" t="s">
        <v>8439</v>
      </c>
      <c r="SR1761" s="58"/>
      <c r="SS1761" s="58"/>
      <c r="ST1761" s="58"/>
      <c r="SU1761" s="58"/>
      <c r="SV1761" s="58"/>
      <c r="SW1761" s="58"/>
      <c r="SX1761" s="58"/>
      <c r="SY1761" s="58"/>
      <c r="SZ1761" s="58"/>
      <c r="TA1761" s="58"/>
      <c r="TB1761" s="58"/>
      <c r="TC1761" s="58"/>
      <c r="TD1761" s="58"/>
      <c r="TE1761" s="58"/>
      <c r="TF1761" s="58"/>
      <c r="TG1761" s="58"/>
      <c r="TH1761" s="58"/>
      <c r="TI1761" s="58"/>
      <c r="TJ1761" s="58"/>
      <c r="TK1761" s="58"/>
      <c r="TL1761" s="58"/>
      <c r="TM1761" s="58"/>
      <c r="TN1761" s="58"/>
      <c r="TO1761" s="58"/>
      <c r="TP1761" s="58"/>
      <c r="TQ1761" s="58"/>
      <c r="TR1761" s="58"/>
      <c r="TS1761" s="58"/>
      <c r="TT1761" s="58"/>
      <c r="TU1761" s="58"/>
      <c r="TV1761" s="58"/>
      <c r="TW1761" s="58"/>
      <c r="TX1761" s="58"/>
      <c r="TY1761" s="58"/>
      <c r="TZ1761" s="58"/>
      <c r="UA1761" s="58"/>
      <c r="UB1761" s="58"/>
      <c r="UC1761" s="58"/>
      <c r="UD1761" s="58"/>
      <c r="UE1761" s="58"/>
      <c r="UF1761" s="58"/>
      <c r="UG1761" s="58"/>
      <c r="UH1761" s="58"/>
      <c r="UI1761" s="58"/>
      <c r="UJ1761" s="58"/>
      <c r="UK1761" s="58"/>
      <c r="UL1761" s="58"/>
      <c r="UM1761" s="58"/>
      <c r="UN1761" s="58"/>
      <c r="UO1761" s="58"/>
      <c r="UP1761" s="58"/>
      <c r="UQ1761" s="58"/>
      <c r="UR1761" s="58"/>
      <c r="US1761" s="58"/>
      <c r="UT1761" s="58"/>
      <c r="UU1761" s="58"/>
      <c r="UV1761" s="58"/>
      <c r="UW1761" s="58"/>
      <c r="UX1761" s="58"/>
      <c r="UY1761" s="58"/>
      <c r="UZ1761" s="58"/>
      <c r="VA1761" s="58"/>
      <c r="VB1761" s="58"/>
      <c r="VC1761" s="58"/>
      <c r="VD1761" s="58"/>
      <c r="VE1761" s="58"/>
      <c r="VF1761" s="58"/>
      <c r="VG1761" s="58"/>
      <c r="VH1761" s="58"/>
      <c r="VI1761" s="58"/>
      <c r="VJ1761" s="58"/>
      <c r="VK1761" s="58"/>
      <c r="VL1761" s="58"/>
      <c r="VM1761" s="58"/>
      <c r="VN1761" s="58"/>
      <c r="VO1761" s="58"/>
      <c r="VP1761" s="58"/>
      <c r="VQ1761" s="58"/>
      <c r="VR1761" s="58"/>
      <c r="VS1761" s="58"/>
      <c r="VT1761" s="58"/>
      <c r="VU1761" s="58"/>
      <c r="VV1761" s="58"/>
      <c r="VW1761" s="58"/>
      <c r="VX1761" s="58" t="s">
        <v>2309</v>
      </c>
      <c r="VY1761" s="58" t="s">
        <v>2309</v>
      </c>
      <c r="VZ1761" s="58"/>
      <c r="WQ1761" s="14">
        <v>0</v>
      </c>
      <c r="WR1761" s="14">
        <v>0</v>
      </c>
      <c r="AAE1761" s="63"/>
      <c r="AAF1761" s="63"/>
      <c r="AAG1761" s="63"/>
      <c r="AAI1761" s="63"/>
      <c r="AAJ1761" s="58"/>
      <c r="AAO1761" s="63"/>
      <c r="AAP1761" s="58"/>
      <c r="AAU1761" s="63"/>
      <c r="AAV1761" s="58"/>
      <c r="ABB1761" s="63"/>
      <c r="ABC1761" s="63"/>
      <c r="ABD1761" s="63"/>
      <c r="ABE1761" s="58"/>
      <c r="ABF1761" s="58"/>
      <c r="ABG1761" s="58"/>
      <c r="ABQ1761" s="63"/>
      <c r="ABR1761" s="63"/>
      <c r="ABS1761" s="58"/>
      <c r="ABT1761" s="58"/>
      <c r="ACG1761" s="63"/>
      <c r="ACH1761" s="63"/>
      <c r="ACI1761" s="63"/>
      <c r="ACJ1761" s="63"/>
      <c r="ACK1761" s="63"/>
      <c r="ACL1761" s="63"/>
      <c r="ACM1761" s="63"/>
      <c r="ACN1761" s="63"/>
      <c r="ACO1761" s="63"/>
      <c r="ACP1761" s="63"/>
      <c r="ACQ1761" s="58"/>
      <c r="ACR1761" s="58"/>
      <c r="ACS1761" s="58"/>
      <c r="ADB1761" s="63"/>
      <c r="ADC1761" s="63"/>
      <c r="ADD1761" s="58"/>
      <c r="ADE1761" s="58"/>
      <c r="AGM1761" s="63"/>
      <c r="AGN1761" s="58"/>
      <c r="AGS1761" s="14">
        <v>0</v>
      </c>
      <c r="AGT1761" s="14">
        <v>0</v>
      </c>
      <c r="AGU1761" s="14">
        <v>0</v>
      </c>
      <c r="AGV1761" s="14">
        <v>0</v>
      </c>
      <c r="AGW1761" s="14">
        <v>0</v>
      </c>
      <c r="AGX1761" s="14">
        <v>1</v>
      </c>
      <c r="AGY1761" s="14">
        <v>0</v>
      </c>
      <c r="AGZ1761" s="14">
        <v>0</v>
      </c>
      <c r="AHA1761" s="14">
        <v>0</v>
      </c>
      <c r="AHB1761" s="14">
        <v>0</v>
      </c>
      <c r="AHC1761" s="14">
        <v>1</v>
      </c>
      <c r="AHD1761" s="14">
        <v>0</v>
      </c>
      <c r="AHE1761" s="14">
        <v>0</v>
      </c>
      <c r="AHF1761" s="14">
        <v>0</v>
      </c>
      <c r="AHH1761" s="14">
        <v>0</v>
      </c>
      <c r="AHI1761" s="14">
        <v>0</v>
      </c>
      <c r="AHK1761" s="14">
        <v>0</v>
      </c>
      <c r="AHL1761" s="14">
        <v>0</v>
      </c>
      <c r="AHM1761" s="14">
        <v>0</v>
      </c>
      <c r="AHN1761" s="14">
        <v>0</v>
      </c>
      <c r="AHO1761" s="14">
        <v>0</v>
      </c>
      <c r="AHP1761" s="14">
        <v>0</v>
      </c>
      <c r="AHQ1761" s="14">
        <v>0</v>
      </c>
      <c r="AHR1761" s="14">
        <v>0</v>
      </c>
      <c r="AHV1761" s="63"/>
      <c r="AHW1761" s="58"/>
      <c r="AIB1761" s="63"/>
      <c r="AIC1761" s="58"/>
      <c r="AIH1761" s="63"/>
      <c r="AII1761" s="58"/>
      <c r="AIM1761" s="14">
        <v>0</v>
      </c>
      <c r="AIN1761" s="14">
        <v>0</v>
      </c>
      <c r="AIO1761" s="14">
        <v>0</v>
      </c>
      <c r="AIT1761" s="60">
        <v>2</v>
      </c>
      <c r="AIU1761" s="58" t="s">
        <v>2308</v>
      </c>
      <c r="AIV1761" s="14">
        <v>0</v>
      </c>
      <c r="AIW1761" s="14">
        <v>0</v>
      </c>
      <c r="AIX1761" s="14">
        <v>30</v>
      </c>
      <c r="AIY1761" s="14">
        <v>30</v>
      </c>
      <c r="AJB1761" s="63"/>
      <c r="AJC1761" s="58"/>
      <c r="AJH1761" s="63"/>
      <c r="AJI1761" s="58"/>
      <c r="AJN1761" s="63"/>
      <c r="AJO1761" s="58"/>
    </row>
    <row r="1762" spans="1:951" s="14" customFormat="1">
      <c r="B1762" s="14">
        <v>3</v>
      </c>
      <c r="C1762" s="14">
        <v>1</v>
      </c>
      <c r="D1762" s="14" t="s">
        <v>8591</v>
      </c>
      <c r="E1762" s="14" t="s">
        <v>9915</v>
      </c>
      <c r="F1762" s="63"/>
      <c r="G1762" s="58"/>
      <c r="O1762" s="14">
        <v>0</v>
      </c>
      <c r="P1762" s="14">
        <v>0</v>
      </c>
      <c r="Z1762" s="14">
        <v>0</v>
      </c>
      <c r="AA1762" s="14">
        <v>1</v>
      </c>
      <c r="AB1762" s="58" t="s">
        <v>9916</v>
      </c>
      <c r="AC1762" s="14">
        <v>0</v>
      </c>
      <c r="AE1762" s="14">
        <v>4</v>
      </c>
      <c r="AF1762" s="14">
        <v>1</v>
      </c>
      <c r="AG1762" s="14">
        <v>0</v>
      </c>
      <c r="AI1762" s="14">
        <v>142</v>
      </c>
      <c r="AJ1762" s="14">
        <v>140</v>
      </c>
      <c r="AK1762" s="14">
        <v>150</v>
      </c>
      <c r="DR1762" s="14">
        <v>88</v>
      </c>
      <c r="DS1762" s="14">
        <v>100</v>
      </c>
      <c r="DT1762" s="14">
        <v>98</v>
      </c>
      <c r="HA1762" s="14">
        <v>0</v>
      </c>
      <c r="HB1762" s="14">
        <v>0</v>
      </c>
      <c r="HC1762" s="14">
        <v>2</v>
      </c>
      <c r="HT1762" s="14">
        <v>0</v>
      </c>
      <c r="HU1762" s="14">
        <v>0</v>
      </c>
      <c r="HV1762" s="14">
        <v>0</v>
      </c>
      <c r="HW1762" s="63"/>
      <c r="HX1762" s="63"/>
      <c r="HY1762" s="63"/>
      <c r="HZ1762" s="63"/>
      <c r="IA1762" s="63"/>
      <c r="IB1762" s="63"/>
      <c r="IC1762" s="63"/>
      <c r="ID1762" s="63"/>
      <c r="IE1762" s="63"/>
      <c r="IF1762" s="63"/>
      <c r="IG1762" s="63"/>
      <c r="IH1762" s="63"/>
      <c r="II1762" s="63"/>
      <c r="IJ1762" s="63"/>
      <c r="IK1762" s="63"/>
      <c r="IL1762" s="63"/>
      <c r="IM1762" s="58"/>
      <c r="IN1762" s="58"/>
      <c r="IO1762" s="58"/>
      <c r="IP1762" s="14">
        <v>94</v>
      </c>
      <c r="IQ1762" s="14">
        <v>98</v>
      </c>
      <c r="LX1762" s="14">
        <v>64</v>
      </c>
      <c r="LY1762" s="14">
        <v>68</v>
      </c>
      <c r="PG1762" s="14">
        <v>26</v>
      </c>
      <c r="PH1762" s="14">
        <v>24</v>
      </c>
      <c r="SP1762" s="58" t="s">
        <v>8305</v>
      </c>
      <c r="SQ1762" s="58" t="s">
        <v>8874</v>
      </c>
      <c r="SR1762" s="58" t="s">
        <v>8275</v>
      </c>
      <c r="SS1762" s="58"/>
      <c r="ST1762" s="58"/>
      <c r="SU1762" s="58"/>
      <c r="SV1762" s="58"/>
      <c r="SW1762" s="58"/>
      <c r="SX1762" s="58"/>
      <c r="SY1762" s="58"/>
      <c r="SZ1762" s="58"/>
      <c r="TA1762" s="58"/>
      <c r="TB1762" s="58"/>
      <c r="TC1762" s="58"/>
      <c r="TD1762" s="58"/>
      <c r="TE1762" s="58"/>
      <c r="TF1762" s="58"/>
      <c r="TG1762" s="58"/>
      <c r="TH1762" s="58"/>
      <c r="TI1762" s="58"/>
      <c r="TJ1762" s="58"/>
      <c r="TK1762" s="58"/>
      <c r="TL1762" s="58"/>
      <c r="TM1762" s="58"/>
      <c r="TN1762" s="58"/>
      <c r="TO1762" s="58"/>
      <c r="TP1762" s="58"/>
      <c r="TQ1762" s="58"/>
      <c r="TR1762" s="58"/>
      <c r="TS1762" s="58"/>
      <c r="TT1762" s="58"/>
      <c r="TU1762" s="58"/>
      <c r="TV1762" s="58"/>
      <c r="TW1762" s="58"/>
      <c r="TX1762" s="58"/>
      <c r="TY1762" s="58"/>
      <c r="TZ1762" s="58"/>
      <c r="UA1762" s="58"/>
      <c r="UB1762" s="58"/>
      <c r="UC1762" s="58"/>
      <c r="UD1762" s="58"/>
      <c r="UE1762" s="58"/>
      <c r="UF1762" s="58"/>
      <c r="UG1762" s="58"/>
      <c r="UH1762" s="58"/>
      <c r="UI1762" s="58"/>
      <c r="UJ1762" s="58"/>
      <c r="UK1762" s="58"/>
      <c r="UL1762" s="58"/>
      <c r="UM1762" s="58"/>
      <c r="UN1762" s="58"/>
      <c r="UO1762" s="58"/>
      <c r="UP1762" s="58"/>
      <c r="UQ1762" s="58"/>
      <c r="UR1762" s="58"/>
      <c r="US1762" s="58"/>
      <c r="UT1762" s="58"/>
      <c r="UU1762" s="58"/>
      <c r="UV1762" s="58"/>
      <c r="UW1762" s="58"/>
      <c r="UX1762" s="58"/>
      <c r="UY1762" s="58"/>
      <c r="UZ1762" s="58"/>
      <c r="VA1762" s="58"/>
      <c r="VB1762" s="58"/>
      <c r="VC1762" s="58"/>
      <c r="VD1762" s="58"/>
      <c r="VE1762" s="58"/>
      <c r="VF1762" s="58"/>
      <c r="VG1762" s="58"/>
      <c r="VH1762" s="58"/>
      <c r="VI1762" s="58"/>
      <c r="VJ1762" s="58"/>
      <c r="VK1762" s="58"/>
      <c r="VL1762" s="58"/>
      <c r="VM1762" s="58"/>
      <c r="VN1762" s="58"/>
      <c r="VO1762" s="58"/>
      <c r="VP1762" s="58"/>
      <c r="VQ1762" s="58"/>
      <c r="VR1762" s="58"/>
      <c r="VS1762" s="58"/>
      <c r="VT1762" s="58"/>
      <c r="VU1762" s="58"/>
      <c r="VV1762" s="58"/>
      <c r="VW1762" s="58"/>
      <c r="VX1762" s="58" t="s">
        <v>2309</v>
      </c>
      <c r="VY1762" s="58" t="s">
        <v>2309</v>
      </c>
      <c r="VZ1762" s="58" t="s">
        <v>2308</v>
      </c>
      <c r="WQ1762" s="14">
        <v>0</v>
      </c>
      <c r="WR1762" s="14">
        <v>0</v>
      </c>
      <c r="AAE1762" s="63"/>
      <c r="AAF1762" s="63"/>
      <c r="AAG1762" s="63"/>
      <c r="AAI1762" s="63"/>
      <c r="AAJ1762" s="58"/>
      <c r="AAO1762" s="63"/>
      <c r="AAP1762" s="58"/>
      <c r="AAU1762" s="63"/>
      <c r="AAV1762" s="58"/>
      <c r="ABB1762" s="63"/>
      <c r="ABC1762" s="63"/>
      <c r="ABD1762" s="63"/>
      <c r="ABE1762" s="58"/>
      <c r="ABF1762" s="58"/>
      <c r="ABG1762" s="58"/>
      <c r="ABQ1762" s="63"/>
      <c r="ABR1762" s="63"/>
      <c r="ABS1762" s="58"/>
      <c r="ABT1762" s="58"/>
      <c r="ACG1762" s="63"/>
      <c r="ACH1762" s="63"/>
      <c r="ACI1762" s="63"/>
      <c r="ACJ1762" s="63"/>
      <c r="ACK1762" s="63"/>
      <c r="ACL1762" s="63"/>
      <c r="ACM1762" s="63"/>
      <c r="ACN1762" s="63"/>
      <c r="ACO1762" s="63"/>
      <c r="ACP1762" s="63"/>
      <c r="ACQ1762" s="58"/>
      <c r="ACR1762" s="58"/>
      <c r="ACS1762" s="58"/>
      <c r="ADB1762" s="63"/>
      <c r="ADC1762" s="63"/>
      <c r="ADD1762" s="58"/>
      <c r="ADE1762" s="58"/>
      <c r="AGM1762" s="63"/>
      <c r="AGN1762" s="58"/>
      <c r="AGS1762" s="14">
        <v>0</v>
      </c>
      <c r="AGT1762" s="14">
        <v>0</v>
      </c>
      <c r="AGU1762" s="14">
        <v>0</v>
      </c>
      <c r="AGV1762" s="14">
        <v>0</v>
      </c>
      <c r="AGW1762" s="14">
        <v>0</v>
      </c>
      <c r="AGX1762" s="14">
        <v>1</v>
      </c>
      <c r="AGY1762" s="14">
        <v>0</v>
      </c>
      <c r="AGZ1762" s="14">
        <v>0</v>
      </c>
      <c r="AHA1762" s="14">
        <v>0</v>
      </c>
      <c r="AHB1762" s="14">
        <v>0</v>
      </c>
      <c r="AHC1762" s="14">
        <v>1</v>
      </c>
      <c r="AHD1762" s="14">
        <v>0</v>
      </c>
      <c r="AHE1762" s="14">
        <v>0</v>
      </c>
      <c r="AHF1762" s="14">
        <v>0</v>
      </c>
      <c r="AHH1762" s="14">
        <v>0</v>
      </c>
      <c r="AHI1762" s="14">
        <v>0</v>
      </c>
      <c r="AHK1762" s="14">
        <v>0</v>
      </c>
      <c r="AHL1762" s="14">
        <v>0</v>
      </c>
      <c r="AHM1762" s="14">
        <v>0</v>
      </c>
      <c r="AHN1762" s="14">
        <v>0</v>
      </c>
      <c r="AHO1762" s="14">
        <v>0</v>
      </c>
      <c r="AHP1762" s="14">
        <v>0</v>
      </c>
      <c r="AHQ1762" s="14">
        <v>0</v>
      </c>
      <c r="AHR1762" s="14">
        <v>0</v>
      </c>
      <c r="AHV1762" s="63"/>
      <c r="AHW1762" s="58"/>
      <c r="AIB1762" s="63"/>
      <c r="AIC1762" s="58"/>
      <c r="AIH1762" s="63"/>
      <c r="AII1762" s="58"/>
      <c r="AIM1762" s="14">
        <v>0</v>
      </c>
      <c r="AIN1762" s="14">
        <v>0</v>
      </c>
      <c r="AIO1762" s="14">
        <v>0</v>
      </c>
      <c r="AIT1762" s="60">
        <v>2</v>
      </c>
      <c r="AIU1762" s="58" t="s">
        <v>2308</v>
      </c>
      <c r="AIV1762" s="14">
        <v>0</v>
      </c>
      <c r="AIW1762" s="14">
        <v>0</v>
      </c>
      <c r="AIX1762" s="14">
        <v>45</v>
      </c>
      <c r="AIY1762" s="14">
        <v>50</v>
      </c>
      <c r="AJB1762" s="63"/>
      <c r="AJC1762" s="58"/>
      <c r="AJH1762" s="63"/>
      <c r="AJI1762" s="58"/>
      <c r="AJN1762" s="63"/>
      <c r="AJO1762" s="58"/>
    </row>
    <row r="1763" spans="1:951" s="14" customFormat="1">
      <c r="B1763" s="14">
        <v>4</v>
      </c>
      <c r="C1763" s="14">
        <v>0</v>
      </c>
      <c r="F1763" s="63"/>
      <c r="G1763" s="58"/>
      <c r="Z1763" s="14">
        <v>0</v>
      </c>
      <c r="AA1763" s="14">
        <v>2</v>
      </c>
      <c r="AB1763" s="58"/>
      <c r="AC1763" s="14">
        <v>0</v>
      </c>
      <c r="AE1763" s="14">
        <v>4</v>
      </c>
      <c r="AF1763" s="14">
        <v>0</v>
      </c>
      <c r="AG1763" s="14">
        <v>0</v>
      </c>
      <c r="AI1763" s="14">
        <v>138</v>
      </c>
      <c r="AJ1763" s="14">
        <v>122</v>
      </c>
      <c r="DR1763" s="14">
        <v>86</v>
      </c>
      <c r="DS1763" s="14">
        <v>78</v>
      </c>
      <c r="HA1763" s="14">
        <v>2</v>
      </c>
      <c r="HB1763" s="14">
        <v>0</v>
      </c>
      <c r="HT1763" s="14">
        <v>0</v>
      </c>
      <c r="HU1763" s="14">
        <v>0</v>
      </c>
      <c r="HW1763" s="63"/>
      <c r="HX1763" s="63"/>
      <c r="HY1763" s="63"/>
      <c r="HZ1763" s="63"/>
      <c r="IA1763" s="63"/>
      <c r="IB1763" s="63"/>
      <c r="IC1763" s="63"/>
      <c r="ID1763" s="63"/>
      <c r="IE1763" s="63"/>
      <c r="IF1763" s="63"/>
      <c r="IG1763" s="63"/>
      <c r="IH1763" s="63"/>
      <c r="II1763" s="63"/>
      <c r="IJ1763" s="63"/>
      <c r="IK1763" s="63"/>
      <c r="IL1763" s="63"/>
      <c r="IM1763" s="58"/>
      <c r="IN1763" s="58"/>
      <c r="IO1763" s="58"/>
      <c r="IP1763" s="14">
        <v>96</v>
      </c>
      <c r="IQ1763" s="14">
        <v>95</v>
      </c>
      <c r="LX1763" s="14">
        <v>62</v>
      </c>
      <c r="LY1763" s="14">
        <v>78</v>
      </c>
      <c r="PG1763" s="14">
        <v>18</v>
      </c>
      <c r="PH1763" s="14">
        <v>24</v>
      </c>
      <c r="SP1763" s="58" t="s">
        <v>8456</v>
      </c>
      <c r="SQ1763" s="58" t="s">
        <v>8275</v>
      </c>
      <c r="SR1763" s="58"/>
      <c r="SS1763" s="58"/>
      <c r="ST1763" s="58"/>
      <c r="SU1763" s="58"/>
      <c r="SV1763" s="58"/>
      <c r="SW1763" s="58"/>
      <c r="SX1763" s="58"/>
      <c r="SY1763" s="58"/>
      <c r="SZ1763" s="58"/>
      <c r="TA1763" s="58"/>
      <c r="TB1763" s="58"/>
      <c r="TC1763" s="58"/>
      <c r="TD1763" s="58"/>
      <c r="TE1763" s="58"/>
      <c r="TF1763" s="58"/>
      <c r="TG1763" s="58"/>
      <c r="TH1763" s="58"/>
      <c r="TI1763" s="58"/>
      <c r="TJ1763" s="58"/>
      <c r="TK1763" s="58"/>
      <c r="TL1763" s="58"/>
      <c r="TM1763" s="58"/>
      <c r="TN1763" s="58"/>
      <c r="TO1763" s="58"/>
      <c r="TP1763" s="58"/>
      <c r="TQ1763" s="58"/>
      <c r="TR1763" s="58"/>
      <c r="TS1763" s="58"/>
      <c r="TT1763" s="58"/>
      <c r="TU1763" s="58"/>
      <c r="TV1763" s="58"/>
      <c r="TW1763" s="58"/>
      <c r="TX1763" s="58"/>
      <c r="TY1763" s="58"/>
      <c r="TZ1763" s="58"/>
      <c r="UA1763" s="58"/>
      <c r="UB1763" s="58"/>
      <c r="UC1763" s="58"/>
      <c r="UD1763" s="58"/>
      <c r="UE1763" s="58"/>
      <c r="UF1763" s="58"/>
      <c r="UG1763" s="58"/>
      <c r="UH1763" s="58"/>
      <c r="UI1763" s="58"/>
      <c r="UJ1763" s="58"/>
      <c r="UK1763" s="58"/>
      <c r="UL1763" s="58"/>
      <c r="UM1763" s="58"/>
      <c r="UN1763" s="58"/>
      <c r="UO1763" s="58"/>
      <c r="UP1763" s="58"/>
      <c r="UQ1763" s="58"/>
      <c r="UR1763" s="58"/>
      <c r="US1763" s="58"/>
      <c r="UT1763" s="58"/>
      <c r="UU1763" s="58"/>
      <c r="UV1763" s="58"/>
      <c r="UW1763" s="58"/>
      <c r="UX1763" s="58"/>
      <c r="UY1763" s="58"/>
      <c r="UZ1763" s="58"/>
      <c r="VA1763" s="58"/>
      <c r="VB1763" s="58"/>
      <c r="VC1763" s="58"/>
      <c r="VD1763" s="58"/>
      <c r="VE1763" s="58"/>
      <c r="VF1763" s="58"/>
      <c r="VG1763" s="58"/>
      <c r="VH1763" s="58"/>
      <c r="VI1763" s="58"/>
      <c r="VJ1763" s="58"/>
      <c r="VK1763" s="58"/>
      <c r="VL1763" s="58"/>
      <c r="VM1763" s="58"/>
      <c r="VN1763" s="58"/>
      <c r="VO1763" s="58"/>
      <c r="VP1763" s="58"/>
      <c r="VQ1763" s="58"/>
      <c r="VR1763" s="58"/>
      <c r="VS1763" s="58"/>
      <c r="VT1763" s="58"/>
      <c r="VU1763" s="58"/>
      <c r="VV1763" s="58"/>
      <c r="VW1763" s="58"/>
      <c r="VX1763" s="58" t="s">
        <v>2308</v>
      </c>
      <c r="VY1763" s="58" t="s">
        <v>2308</v>
      </c>
      <c r="VZ1763" s="58"/>
      <c r="WQ1763" s="14">
        <v>0</v>
      </c>
      <c r="WR1763" s="14">
        <v>0</v>
      </c>
      <c r="AAE1763" s="63"/>
      <c r="AAF1763" s="63"/>
      <c r="AAG1763" s="63"/>
      <c r="AAI1763" s="63"/>
      <c r="AAJ1763" s="58"/>
      <c r="AAO1763" s="63"/>
      <c r="AAP1763" s="58"/>
      <c r="AAU1763" s="63"/>
      <c r="AAV1763" s="58"/>
      <c r="ABB1763" s="63"/>
      <c r="ABC1763" s="63"/>
      <c r="ABD1763" s="63"/>
      <c r="ABE1763" s="58"/>
      <c r="ABF1763" s="58"/>
      <c r="ABG1763" s="58"/>
      <c r="ABQ1763" s="63"/>
      <c r="ABR1763" s="63"/>
      <c r="ABS1763" s="58"/>
      <c r="ABT1763" s="58"/>
      <c r="ACG1763" s="63"/>
      <c r="ACH1763" s="63"/>
      <c r="ACI1763" s="63"/>
      <c r="ACJ1763" s="63"/>
      <c r="ACK1763" s="63"/>
      <c r="ACL1763" s="63"/>
      <c r="ACM1763" s="63"/>
      <c r="ACN1763" s="63"/>
      <c r="ACO1763" s="63"/>
      <c r="ACP1763" s="63"/>
      <c r="ACQ1763" s="58"/>
      <c r="ACR1763" s="58"/>
      <c r="ACS1763" s="58"/>
      <c r="ADB1763" s="63"/>
      <c r="ADC1763" s="63"/>
      <c r="ADD1763" s="58"/>
      <c r="ADE1763" s="58"/>
      <c r="AGM1763" s="63"/>
      <c r="AGN1763" s="58"/>
      <c r="AGS1763" s="14">
        <v>0</v>
      </c>
      <c r="AGT1763" s="14">
        <v>0</v>
      </c>
      <c r="AGU1763" s="14">
        <v>0</v>
      </c>
      <c r="AGV1763" s="14">
        <v>0</v>
      </c>
      <c r="AGW1763" s="14">
        <v>0</v>
      </c>
      <c r="AGX1763" s="14">
        <v>1</v>
      </c>
      <c r="AGY1763" s="14">
        <v>0</v>
      </c>
      <c r="AGZ1763" s="14">
        <v>0</v>
      </c>
      <c r="AHA1763" s="14">
        <v>0</v>
      </c>
      <c r="AHB1763" s="14">
        <v>0</v>
      </c>
      <c r="AHC1763" s="14">
        <v>1</v>
      </c>
      <c r="AHD1763" s="14">
        <v>0</v>
      </c>
      <c r="AHE1763" s="14">
        <v>0</v>
      </c>
      <c r="AHF1763" s="14">
        <v>0</v>
      </c>
      <c r="AHH1763" s="14">
        <v>0</v>
      </c>
      <c r="AHI1763" s="14">
        <v>0</v>
      </c>
      <c r="AHK1763" s="14">
        <v>0</v>
      </c>
      <c r="AHL1763" s="14">
        <v>0</v>
      </c>
      <c r="AHM1763" s="14">
        <v>0</v>
      </c>
      <c r="AHN1763" s="14">
        <v>0</v>
      </c>
      <c r="AHO1763" s="14">
        <v>0</v>
      </c>
      <c r="AHP1763" s="14">
        <v>0</v>
      </c>
      <c r="AHQ1763" s="14">
        <v>0</v>
      </c>
      <c r="AHR1763" s="14">
        <v>0</v>
      </c>
      <c r="AHV1763" s="63"/>
      <c r="AHW1763" s="58"/>
      <c r="AIB1763" s="63"/>
      <c r="AIC1763" s="58"/>
      <c r="AIH1763" s="63"/>
      <c r="AII1763" s="58"/>
      <c r="AIM1763" s="14">
        <v>0</v>
      </c>
      <c r="AIN1763" s="14">
        <v>0</v>
      </c>
      <c r="AIO1763" s="14">
        <v>0</v>
      </c>
      <c r="AIT1763" s="60">
        <v>2</v>
      </c>
      <c r="AIU1763" s="58" t="s">
        <v>2308</v>
      </c>
      <c r="AIV1763" s="14">
        <v>0</v>
      </c>
      <c r="AIW1763" s="14">
        <v>0</v>
      </c>
      <c r="AIX1763" s="14">
        <v>18</v>
      </c>
      <c r="AIY1763" s="14">
        <v>15</v>
      </c>
      <c r="AJB1763" s="63"/>
      <c r="AJC1763" s="58"/>
      <c r="AJH1763" s="63"/>
      <c r="AJI1763" s="58"/>
      <c r="AJN1763" s="63"/>
      <c r="AJO1763" s="58"/>
    </row>
    <row r="1764" spans="1:951" s="31" customFormat="1">
      <c r="B1764" s="31">
        <v>5</v>
      </c>
      <c r="C1764" s="31">
        <v>1</v>
      </c>
      <c r="D1764" s="31" t="s">
        <v>9917</v>
      </c>
      <c r="F1764" s="82"/>
      <c r="G1764" s="83"/>
      <c r="O1764" s="31">
        <v>0</v>
      </c>
      <c r="Z1764" s="31">
        <v>0</v>
      </c>
      <c r="AA1764" s="31">
        <v>2</v>
      </c>
      <c r="AB1764" s="83" t="s">
        <v>9918</v>
      </c>
      <c r="AC1764" s="31">
        <v>0</v>
      </c>
      <c r="AE1764" s="31">
        <v>8</v>
      </c>
      <c r="AF1764" s="31">
        <v>0</v>
      </c>
      <c r="AG1764" s="31">
        <v>0</v>
      </c>
      <c r="AI1764" s="31">
        <v>138</v>
      </c>
      <c r="AK1764" s="31">
        <v>126</v>
      </c>
      <c r="DR1764" s="31">
        <v>72</v>
      </c>
      <c r="DT1764" s="31">
        <v>80</v>
      </c>
      <c r="HA1764" s="31">
        <v>2</v>
      </c>
      <c r="HC1764" s="31">
        <v>2</v>
      </c>
      <c r="HT1764" s="31">
        <v>0</v>
      </c>
      <c r="HV1764" s="31">
        <v>0</v>
      </c>
      <c r="HW1764" s="82"/>
      <c r="HX1764" s="82"/>
      <c r="HY1764" s="82"/>
      <c r="HZ1764" s="82"/>
      <c r="IA1764" s="82"/>
      <c r="IB1764" s="82"/>
      <c r="IC1764" s="82"/>
      <c r="ID1764" s="82"/>
      <c r="IE1764" s="82"/>
      <c r="IF1764" s="82"/>
      <c r="IG1764" s="82"/>
      <c r="IH1764" s="82"/>
      <c r="II1764" s="82"/>
      <c r="IJ1764" s="82"/>
      <c r="IK1764" s="82"/>
      <c r="IL1764" s="82"/>
      <c r="IM1764" s="83"/>
      <c r="IN1764" s="83"/>
      <c r="IO1764" s="83"/>
      <c r="IP1764" s="31">
        <v>97</v>
      </c>
      <c r="IQ1764" s="31">
        <v>94</v>
      </c>
      <c r="IR1764" s="31">
        <v>98</v>
      </c>
      <c r="LX1764" s="31">
        <v>88</v>
      </c>
      <c r="LZ1764" s="31">
        <v>76</v>
      </c>
      <c r="PG1764" s="31">
        <v>24</v>
      </c>
      <c r="PI1764" s="31">
        <v>24</v>
      </c>
      <c r="SP1764" s="83" t="s">
        <v>6143</v>
      </c>
      <c r="SQ1764" s="83"/>
      <c r="SR1764" s="83" t="s">
        <v>8281</v>
      </c>
      <c r="SS1764" s="83"/>
      <c r="ST1764" s="83"/>
      <c r="SU1764" s="83"/>
      <c r="SV1764" s="83"/>
      <c r="SW1764" s="83"/>
      <c r="SX1764" s="83"/>
      <c r="SY1764" s="83"/>
      <c r="SZ1764" s="83"/>
      <c r="TA1764" s="83"/>
      <c r="TB1764" s="83"/>
      <c r="TC1764" s="83"/>
      <c r="TD1764" s="83"/>
      <c r="TE1764" s="83"/>
      <c r="TF1764" s="83"/>
      <c r="TG1764" s="83"/>
      <c r="TH1764" s="83"/>
      <c r="TI1764" s="83"/>
      <c r="TJ1764" s="83"/>
      <c r="TK1764" s="83"/>
      <c r="TL1764" s="83"/>
      <c r="TM1764" s="83"/>
      <c r="TN1764" s="83"/>
      <c r="TO1764" s="83"/>
      <c r="TP1764" s="83"/>
      <c r="TQ1764" s="83"/>
      <c r="TR1764" s="83"/>
      <c r="TS1764" s="83"/>
      <c r="TT1764" s="83"/>
      <c r="TU1764" s="83"/>
      <c r="TV1764" s="83"/>
      <c r="TW1764" s="83"/>
      <c r="TX1764" s="83"/>
      <c r="TY1764" s="83"/>
      <c r="TZ1764" s="83"/>
      <c r="UA1764" s="83"/>
      <c r="UB1764" s="83"/>
      <c r="UC1764" s="83"/>
      <c r="UD1764" s="83"/>
      <c r="UE1764" s="83"/>
      <c r="UF1764" s="83"/>
      <c r="UG1764" s="83"/>
      <c r="UH1764" s="83"/>
      <c r="UI1764" s="83"/>
      <c r="UJ1764" s="83"/>
      <c r="UK1764" s="83"/>
      <c r="UL1764" s="83"/>
      <c r="UM1764" s="83"/>
      <c r="UN1764" s="83"/>
      <c r="UO1764" s="83"/>
      <c r="UP1764" s="83"/>
      <c r="UQ1764" s="83"/>
      <c r="UR1764" s="83"/>
      <c r="US1764" s="83"/>
      <c r="UT1764" s="83"/>
      <c r="UU1764" s="83"/>
      <c r="UV1764" s="83"/>
      <c r="UW1764" s="83"/>
      <c r="UX1764" s="83"/>
      <c r="UY1764" s="83"/>
      <c r="UZ1764" s="83"/>
      <c r="VA1764" s="83"/>
      <c r="VB1764" s="83"/>
      <c r="VC1764" s="83"/>
      <c r="VD1764" s="83"/>
      <c r="VE1764" s="83"/>
      <c r="VF1764" s="83"/>
      <c r="VG1764" s="83"/>
      <c r="VH1764" s="83"/>
      <c r="VI1764" s="83"/>
      <c r="VJ1764" s="83"/>
      <c r="VK1764" s="83"/>
      <c r="VL1764" s="83"/>
      <c r="VM1764" s="83"/>
      <c r="VN1764" s="83"/>
      <c r="VO1764" s="83"/>
      <c r="VP1764" s="83"/>
      <c r="VQ1764" s="83"/>
      <c r="VR1764" s="83"/>
      <c r="VS1764" s="83"/>
      <c r="VT1764" s="83"/>
      <c r="VU1764" s="83"/>
      <c r="VV1764" s="83"/>
      <c r="VW1764" s="83"/>
      <c r="VX1764" s="83" t="s">
        <v>2308</v>
      </c>
      <c r="VY1764" s="83"/>
      <c r="VZ1764" s="83" t="s">
        <v>2308</v>
      </c>
      <c r="WQ1764" s="31">
        <v>0</v>
      </c>
      <c r="WR1764" s="31">
        <v>0</v>
      </c>
      <c r="WS1764" s="31">
        <v>0</v>
      </c>
      <c r="AAE1764" s="82"/>
      <c r="AAF1764" s="82"/>
      <c r="AAG1764" s="82"/>
      <c r="AAI1764" s="82"/>
      <c r="AAJ1764" s="83"/>
      <c r="AAO1764" s="82"/>
      <c r="AAP1764" s="83"/>
      <c r="AAU1764" s="82"/>
      <c r="AAV1764" s="83"/>
      <c r="ABB1764" s="82"/>
      <c r="ABC1764" s="82"/>
      <c r="ABD1764" s="82"/>
      <c r="ABE1764" s="83"/>
      <c r="ABF1764" s="83"/>
      <c r="ABG1764" s="83"/>
      <c r="ABQ1764" s="82"/>
      <c r="ABR1764" s="82"/>
      <c r="ABS1764" s="83"/>
      <c r="ABT1764" s="83"/>
      <c r="ACG1764" s="82"/>
      <c r="ACH1764" s="82"/>
      <c r="ACI1764" s="82"/>
      <c r="ACJ1764" s="82"/>
      <c r="ACK1764" s="82"/>
      <c r="ACL1764" s="82"/>
      <c r="ACM1764" s="82"/>
      <c r="ACN1764" s="82"/>
      <c r="ACO1764" s="82"/>
      <c r="ACP1764" s="82"/>
      <c r="ACQ1764" s="83"/>
      <c r="ACR1764" s="83"/>
      <c r="ACS1764" s="83"/>
      <c r="ADB1764" s="82"/>
      <c r="ADC1764" s="82"/>
      <c r="ADD1764" s="83"/>
      <c r="ADE1764" s="83"/>
      <c r="AGM1764" s="82"/>
      <c r="AGN1764" s="83"/>
      <c r="AGS1764" s="31">
        <v>0</v>
      </c>
      <c r="AGT1764" s="31">
        <v>0</v>
      </c>
      <c r="AGU1764" s="31">
        <v>0</v>
      </c>
      <c r="AGV1764" s="31">
        <v>0</v>
      </c>
      <c r="AGW1764" s="31">
        <v>0</v>
      </c>
      <c r="AGX1764" s="31">
        <v>1</v>
      </c>
      <c r="AGY1764" s="31">
        <v>0</v>
      </c>
      <c r="AGZ1764" s="31">
        <v>0</v>
      </c>
      <c r="AHA1764" s="31">
        <v>0</v>
      </c>
      <c r="AHB1764" s="31">
        <v>0</v>
      </c>
      <c r="AHC1764" s="31">
        <v>1</v>
      </c>
      <c r="AHD1764" s="31">
        <v>0</v>
      </c>
      <c r="AHE1764" s="31">
        <v>0</v>
      </c>
      <c r="AHF1764" s="31">
        <v>0</v>
      </c>
      <c r="AHH1764" s="31">
        <v>0</v>
      </c>
      <c r="AHI1764" s="31">
        <v>0</v>
      </c>
      <c r="AHK1764" s="31">
        <v>0</v>
      </c>
      <c r="AHL1764" s="31">
        <v>0</v>
      </c>
      <c r="AHM1764" s="31">
        <v>0</v>
      </c>
      <c r="AHN1764" s="31">
        <v>0</v>
      </c>
      <c r="AHO1764" s="31">
        <v>0</v>
      </c>
      <c r="AHP1764" s="31">
        <v>0</v>
      </c>
      <c r="AHQ1764" s="31">
        <v>0</v>
      </c>
      <c r="AHR1764" s="31">
        <v>0</v>
      </c>
      <c r="AHV1764" s="82"/>
      <c r="AHW1764" s="83"/>
      <c r="AIB1764" s="82"/>
      <c r="AIC1764" s="83"/>
      <c r="AIH1764" s="82"/>
      <c r="AII1764" s="83"/>
      <c r="AIM1764" s="31">
        <v>0</v>
      </c>
      <c r="AIN1764" s="31">
        <v>0</v>
      </c>
      <c r="AIO1764" s="31">
        <v>0</v>
      </c>
      <c r="AIT1764" s="84">
        <v>2</v>
      </c>
      <c r="AIU1764" s="83" t="s">
        <v>2308</v>
      </c>
      <c r="AIV1764" s="31">
        <v>0</v>
      </c>
      <c r="AIW1764" s="31">
        <v>0</v>
      </c>
      <c r="AIX1764" s="31">
        <v>15</v>
      </c>
      <c r="AIY1764" s="31">
        <v>44</v>
      </c>
      <c r="AJB1764" s="82"/>
      <c r="AJC1764" s="83"/>
      <c r="AJH1764" s="82"/>
      <c r="AJI1764" s="83"/>
      <c r="AJN1764" s="82"/>
      <c r="AJO1764" s="83"/>
    </row>
    <row r="1765" spans="1:951" s="1" customFormat="1">
      <c r="A1765" s="1">
        <v>371</v>
      </c>
      <c r="B1765" s="1">
        <v>1</v>
      </c>
      <c r="C1765" s="1">
        <v>0</v>
      </c>
      <c r="Z1765" s="1">
        <v>0</v>
      </c>
      <c r="AA1765" s="1">
        <v>1</v>
      </c>
      <c r="AB1765" s="1" t="s">
        <v>9919</v>
      </c>
      <c r="AC1765" s="1">
        <v>0</v>
      </c>
      <c r="AE1765" s="1">
        <v>3</v>
      </c>
      <c r="AF1765" s="1">
        <v>0</v>
      </c>
      <c r="AG1765" s="1">
        <v>0</v>
      </c>
      <c r="AGS1765" s="1">
        <v>0</v>
      </c>
      <c r="AGT1765" s="1">
        <v>0</v>
      </c>
      <c r="AGU1765" s="1">
        <v>0</v>
      </c>
      <c r="AGV1765" s="1">
        <v>0</v>
      </c>
      <c r="AGW1765" s="1">
        <v>0</v>
      </c>
      <c r="AGX1765" s="1">
        <v>0</v>
      </c>
      <c r="AGY1765" s="1">
        <v>0</v>
      </c>
      <c r="AGZ1765" s="1">
        <v>0</v>
      </c>
      <c r="AHA1765" s="1">
        <v>0</v>
      </c>
      <c r="AHB1765" s="1">
        <v>0</v>
      </c>
      <c r="AHC1765" s="1">
        <v>1</v>
      </c>
      <c r="AHD1765" s="1">
        <v>0</v>
      </c>
      <c r="AHE1765" s="1">
        <v>0</v>
      </c>
      <c r="AHF1765" s="1">
        <v>0</v>
      </c>
      <c r="AHH1765" s="1">
        <v>0</v>
      </c>
      <c r="AHI1765" s="1">
        <v>0</v>
      </c>
      <c r="AHK1765" s="1">
        <v>0</v>
      </c>
      <c r="AHL1765" s="1">
        <v>0</v>
      </c>
      <c r="AHM1765" s="1">
        <v>0</v>
      </c>
      <c r="AHN1765" s="1">
        <v>0</v>
      </c>
      <c r="AHO1765" s="1">
        <v>0</v>
      </c>
      <c r="AHP1765" s="1">
        <v>0</v>
      </c>
      <c r="AHQ1765" s="1">
        <v>0</v>
      </c>
      <c r="AHR1765" s="1">
        <v>0</v>
      </c>
      <c r="AIM1765" s="1">
        <v>0</v>
      </c>
      <c r="AIN1765" s="1">
        <v>0</v>
      </c>
      <c r="AIO1765" s="1">
        <v>0</v>
      </c>
      <c r="AIP1765" s="1">
        <v>1</v>
      </c>
      <c r="AIQ1765" s="1">
        <v>1</v>
      </c>
      <c r="AIR1765" s="1">
        <v>1</v>
      </c>
      <c r="AIS1765" s="1">
        <v>1</v>
      </c>
      <c r="AIT1765" s="3">
        <v>0</v>
      </c>
      <c r="AIU1765" s="1">
        <v>0</v>
      </c>
      <c r="AIV1765" s="1">
        <v>0</v>
      </c>
      <c r="AIW1765" s="1">
        <v>0</v>
      </c>
    </row>
    <row r="1766" spans="1:951" s="1" customFormat="1">
      <c r="B1766" s="1">
        <v>2</v>
      </c>
      <c r="C1766" s="1">
        <v>1</v>
      </c>
      <c r="D1766" s="1" t="s">
        <v>6367</v>
      </c>
      <c r="O1766" s="1">
        <v>0</v>
      </c>
      <c r="Z1766" s="1">
        <v>0</v>
      </c>
      <c r="AA1766" s="1">
        <v>2</v>
      </c>
      <c r="AB1766" s="1" t="s">
        <v>9920</v>
      </c>
      <c r="AC1766" s="1">
        <v>0</v>
      </c>
      <c r="AE1766" s="1">
        <v>0</v>
      </c>
      <c r="AG1766" s="1">
        <v>0</v>
      </c>
      <c r="AI1766" s="1">
        <v>124</v>
      </c>
      <c r="AJ1766" s="1">
        <v>110</v>
      </c>
      <c r="DR1766" s="1">
        <v>70</v>
      </c>
      <c r="DS1766" s="1">
        <v>70</v>
      </c>
      <c r="HA1766" s="1">
        <v>2</v>
      </c>
      <c r="HB1766" s="1">
        <v>2</v>
      </c>
      <c r="HT1766" s="1">
        <v>0</v>
      </c>
      <c r="HU1766" s="1">
        <v>0</v>
      </c>
      <c r="IP1766" s="1">
        <v>96</v>
      </c>
      <c r="IQ1766" s="1">
        <v>99</v>
      </c>
      <c r="LX1766" s="1">
        <v>68</v>
      </c>
      <c r="LY1766" s="1">
        <v>66</v>
      </c>
      <c r="PG1766" s="1">
        <v>18</v>
      </c>
      <c r="PH1766" s="1">
        <v>16</v>
      </c>
      <c r="SP1766" s="1">
        <v>96.7</v>
      </c>
      <c r="SQ1766" s="1">
        <v>98.6</v>
      </c>
      <c r="VX1766" s="1">
        <v>1</v>
      </c>
      <c r="VY1766" s="1">
        <v>1</v>
      </c>
      <c r="WQ1766" s="1">
        <v>0</v>
      </c>
      <c r="WR1766" s="1">
        <v>0</v>
      </c>
      <c r="ZY1766" s="1">
        <v>196.2</v>
      </c>
      <c r="ZZ1766" s="1">
        <v>194.2</v>
      </c>
      <c r="AAY1766" s="1">
        <v>25</v>
      </c>
      <c r="ABH1766" s="1">
        <v>1.9</v>
      </c>
      <c r="ABU1766" s="1">
        <v>141</v>
      </c>
      <c r="ABX1766" s="1">
        <v>4.3</v>
      </c>
      <c r="ACA1766" s="1">
        <v>102</v>
      </c>
      <c r="ACD1766" s="1">
        <v>9.3000000000000007</v>
      </c>
      <c r="ACG1766" s="1">
        <v>168</v>
      </c>
      <c r="ACQ1766" s="1">
        <v>18</v>
      </c>
      <c r="ACT1766" s="1">
        <v>0.84</v>
      </c>
      <c r="ACW1766" s="1">
        <v>14</v>
      </c>
      <c r="AGS1766" s="1">
        <v>1</v>
      </c>
      <c r="AGT1766" s="1">
        <v>0</v>
      </c>
      <c r="AGU1766" s="1">
        <v>1</v>
      </c>
      <c r="AGV1766" s="1">
        <v>0</v>
      </c>
      <c r="AGW1766" s="1">
        <v>0</v>
      </c>
      <c r="AGX1766" s="1">
        <v>0</v>
      </c>
      <c r="AGY1766" s="1">
        <v>0</v>
      </c>
      <c r="AGZ1766" s="1">
        <v>2</v>
      </c>
      <c r="AHA1766" s="1">
        <v>0</v>
      </c>
      <c r="AHB1766" s="1">
        <v>0</v>
      </c>
      <c r="AHC1766" s="1">
        <v>1</v>
      </c>
      <c r="AHD1766" s="1">
        <v>0</v>
      </c>
      <c r="AHE1766" s="1">
        <v>0</v>
      </c>
      <c r="AHF1766" s="1">
        <v>0</v>
      </c>
      <c r="AHH1766" s="1">
        <v>0</v>
      </c>
      <c r="AHI1766" s="1">
        <v>0</v>
      </c>
      <c r="AHK1766" s="1">
        <v>0</v>
      </c>
      <c r="AHL1766" s="1">
        <v>0</v>
      </c>
      <c r="AHM1766" s="1">
        <v>0</v>
      </c>
      <c r="AHN1766" s="1">
        <v>0</v>
      </c>
      <c r="AHO1766" s="1">
        <v>0</v>
      </c>
      <c r="AHP1766" s="1">
        <v>0</v>
      </c>
      <c r="AHQ1766" s="1">
        <v>0</v>
      </c>
      <c r="AHR1766" s="1">
        <v>0</v>
      </c>
      <c r="AIM1766" s="1">
        <v>0</v>
      </c>
      <c r="AIN1766" s="1">
        <v>0</v>
      </c>
      <c r="AIO1766" s="1">
        <v>0</v>
      </c>
      <c r="AIT1766" s="3">
        <v>0</v>
      </c>
      <c r="AIU1766" s="1">
        <v>2</v>
      </c>
      <c r="AIV1766" s="1">
        <v>0</v>
      </c>
      <c r="AIW1766" s="1">
        <v>0</v>
      </c>
      <c r="AJB1766" s="1">
        <v>67</v>
      </c>
      <c r="AJC1766" s="1">
        <v>30</v>
      </c>
    </row>
    <row r="1767" spans="1:951" s="1" customFormat="1">
      <c r="B1767" s="1">
        <v>3</v>
      </c>
      <c r="C1767" s="1">
        <v>0</v>
      </c>
      <c r="Z1767" s="1">
        <v>0</v>
      </c>
      <c r="AA1767" s="1">
        <v>1</v>
      </c>
      <c r="AB1767" s="1" t="s">
        <v>9921</v>
      </c>
      <c r="AC1767" s="1">
        <v>0</v>
      </c>
      <c r="AE1767" s="1">
        <v>0</v>
      </c>
      <c r="AG1767" s="1">
        <v>0</v>
      </c>
      <c r="AI1767" s="1">
        <v>128</v>
      </c>
      <c r="AJ1767" s="1">
        <v>124</v>
      </c>
      <c r="DR1767" s="1">
        <v>78</v>
      </c>
      <c r="DS1767" s="1">
        <v>66</v>
      </c>
      <c r="HA1767" s="1">
        <v>2</v>
      </c>
      <c r="HB1767" s="1">
        <v>2</v>
      </c>
      <c r="HT1767" s="1">
        <v>0</v>
      </c>
      <c r="HU1767" s="1">
        <v>0</v>
      </c>
      <c r="IP1767" s="1">
        <v>97</v>
      </c>
      <c r="IQ1767" s="1">
        <v>98</v>
      </c>
      <c r="LX1767" s="1">
        <v>76</v>
      </c>
      <c r="LY1767" s="1">
        <v>68</v>
      </c>
      <c r="PG1767" s="1">
        <v>20</v>
      </c>
      <c r="PH1767" s="1">
        <v>16</v>
      </c>
      <c r="SP1767" s="1">
        <v>99.8</v>
      </c>
      <c r="SQ1767" s="1">
        <v>98.9</v>
      </c>
      <c r="VX1767" s="1">
        <v>1</v>
      </c>
      <c r="VY1767" s="1">
        <v>1</v>
      </c>
      <c r="WQ1767" s="1">
        <v>0</v>
      </c>
      <c r="WR1767" s="1">
        <v>0</v>
      </c>
      <c r="ZY1767" s="1">
        <v>191</v>
      </c>
      <c r="ZZ1767" s="1">
        <v>191</v>
      </c>
      <c r="AAY1767" s="1">
        <v>20</v>
      </c>
      <c r="ABU1767" s="1">
        <v>138</v>
      </c>
      <c r="ABX1767" s="1">
        <v>4.4000000000000004</v>
      </c>
      <c r="ACA1767" s="1">
        <v>101</v>
      </c>
      <c r="ACD1767" s="1">
        <v>9.6</v>
      </c>
      <c r="ACG1767" s="1">
        <v>161</v>
      </c>
      <c r="ACQ1767" s="1">
        <v>20</v>
      </c>
      <c r="ACT1767" s="1">
        <v>0.88</v>
      </c>
      <c r="ACW1767" s="1">
        <v>17</v>
      </c>
      <c r="ADR1767" s="1">
        <v>1.7</v>
      </c>
      <c r="AGS1767" s="1">
        <v>1</v>
      </c>
      <c r="AGT1767" s="1">
        <v>0</v>
      </c>
      <c r="AGU1767" s="1">
        <v>1</v>
      </c>
      <c r="AGV1767" s="1">
        <v>0</v>
      </c>
      <c r="AGW1767" s="1">
        <v>0</v>
      </c>
      <c r="AGX1767" s="1">
        <v>0</v>
      </c>
      <c r="AGY1767" s="1">
        <v>0</v>
      </c>
      <c r="AGZ1767" s="1">
        <v>1</v>
      </c>
      <c r="AHA1767" s="1">
        <v>0</v>
      </c>
      <c r="AHB1767" s="1">
        <v>0</v>
      </c>
      <c r="AHC1767" s="1">
        <v>1</v>
      </c>
      <c r="AHD1767" s="1">
        <v>0</v>
      </c>
      <c r="AHE1767" s="1">
        <v>0</v>
      </c>
      <c r="AHF1767" s="1">
        <v>0</v>
      </c>
      <c r="AHH1767" s="1">
        <v>0</v>
      </c>
      <c r="AHI1767" s="1">
        <v>0</v>
      </c>
      <c r="AHK1767" s="1">
        <v>0</v>
      </c>
      <c r="AHL1767" s="1">
        <v>0</v>
      </c>
      <c r="AHM1767" s="1">
        <v>0</v>
      </c>
      <c r="AHN1767" s="1">
        <v>0</v>
      </c>
      <c r="AHO1767" s="1">
        <v>0</v>
      </c>
      <c r="AHP1767" s="1">
        <v>0</v>
      </c>
      <c r="AHQ1767" s="1">
        <v>0</v>
      </c>
      <c r="AHR1767" s="1">
        <v>0</v>
      </c>
      <c r="AIM1767" s="1">
        <v>0</v>
      </c>
      <c r="AIN1767" s="1">
        <v>0</v>
      </c>
      <c r="AIO1767" s="1">
        <v>0</v>
      </c>
      <c r="AIT1767" s="3">
        <v>1</v>
      </c>
      <c r="AIU1767" s="1">
        <v>1</v>
      </c>
      <c r="AIV1767" s="1">
        <v>0</v>
      </c>
      <c r="AIW1767" s="1">
        <v>0</v>
      </c>
      <c r="AIX1767" s="1">
        <v>53</v>
      </c>
      <c r="AJC1767" s="1">
        <v>33</v>
      </c>
    </row>
    <row r="1768" spans="1:951" s="80" customFormat="1">
      <c r="B1768" s="80">
        <v>4</v>
      </c>
      <c r="C1768" s="80">
        <v>0</v>
      </c>
      <c r="Z1768" s="80">
        <v>0</v>
      </c>
      <c r="AA1768" s="80">
        <v>2</v>
      </c>
      <c r="AB1768" s="80" t="s">
        <v>9922</v>
      </c>
      <c r="AC1768" s="80">
        <v>0</v>
      </c>
      <c r="AE1768" s="80">
        <v>0</v>
      </c>
      <c r="AG1768" s="80">
        <v>0</v>
      </c>
      <c r="AI1768" s="80">
        <v>132</v>
      </c>
      <c r="DR1768" s="80">
        <v>74</v>
      </c>
      <c r="HA1768" s="80">
        <v>2</v>
      </c>
      <c r="HT1768" s="80">
        <v>0</v>
      </c>
      <c r="IP1768" s="80">
        <v>98</v>
      </c>
      <c r="LX1768" s="80">
        <v>88</v>
      </c>
      <c r="PG1768" s="80">
        <v>16</v>
      </c>
      <c r="SP1768" s="80">
        <v>99.1</v>
      </c>
      <c r="VX1768" s="80">
        <v>1</v>
      </c>
      <c r="WQ1768" s="80">
        <v>0</v>
      </c>
      <c r="ZY1768" s="80">
        <v>190.4</v>
      </c>
      <c r="AAY1768" s="80">
        <v>23</v>
      </c>
      <c r="ABH1768" s="80">
        <v>1.9</v>
      </c>
      <c r="ABU1768" s="80">
        <v>138</v>
      </c>
      <c r="ABX1768" s="80">
        <v>4.9000000000000004</v>
      </c>
      <c r="ACA1768" s="80">
        <v>100</v>
      </c>
      <c r="ACD1768" s="80">
        <v>9.6</v>
      </c>
      <c r="ACG1768" s="80">
        <v>191</v>
      </c>
      <c r="ACQ1768" s="80">
        <v>22</v>
      </c>
      <c r="ACT1768" s="80">
        <v>0.87</v>
      </c>
      <c r="ACW1768" s="80">
        <v>15</v>
      </c>
      <c r="ADR1768" s="80">
        <v>1.7</v>
      </c>
      <c r="AEK1768" s="80">
        <v>32.700000000000003</v>
      </c>
      <c r="AGS1768" s="80">
        <v>0</v>
      </c>
      <c r="AGT1768" s="80">
        <v>0</v>
      </c>
      <c r="AGU1768" s="80">
        <v>0</v>
      </c>
      <c r="AGV1768" s="80">
        <v>0</v>
      </c>
      <c r="AGW1768" s="80">
        <v>0</v>
      </c>
      <c r="AGX1768" s="80">
        <v>0</v>
      </c>
      <c r="AGY1768" s="80">
        <v>0</v>
      </c>
      <c r="AGZ1768" s="80">
        <v>2</v>
      </c>
      <c r="AHA1768" s="80">
        <v>0</v>
      </c>
      <c r="AHB1768" s="80">
        <v>0</v>
      </c>
      <c r="AHC1768" s="80">
        <v>1</v>
      </c>
      <c r="AHD1768" s="80">
        <v>0</v>
      </c>
      <c r="AHE1768" s="80">
        <v>0</v>
      </c>
      <c r="AHF1768" s="80">
        <v>0</v>
      </c>
      <c r="AHH1768" s="80">
        <v>0</v>
      </c>
      <c r="AHI1768" s="80">
        <v>0</v>
      </c>
      <c r="AHK1768" s="80">
        <v>0</v>
      </c>
      <c r="AHL1768" s="80">
        <v>0</v>
      </c>
      <c r="AHM1768" s="80">
        <v>0</v>
      </c>
      <c r="AHN1768" s="80">
        <v>0</v>
      </c>
      <c r="AHO1768" s="80">
        <v>0</v>
      </c>
      <c r="AHP1768" s="80">
        <v>0</v>
      </c>
      <c r="AHQ1768" s="80">
        <v>0</v>
      </c>
      <c r="AHR1768" s="80">
        <v>0</v>
      </c>
      <c r="AIM1768" s="80">
        <v>0</v>
      </c>
      <c r="AIN1768" s="80">
        <v>0</v>
      </c>
      <c r="AIO1768" s="80">
        <v>0</v>
      </c>
      <c r="AIT1768" s="86">
        <v>1</v>
      </c>
      <c r="AIU1768" s="80">
        <v>0</v>
      </c>
      <c r="AIV1768" s="80">
        <v>0</v>
      </c>
      <c r="AIW1768" s="80">
        <v>0</v>
      </c>
      <c r="AIX1768" s="80">
        <v>36</v>
      </c>
    </row>
    <row r="1769" spans="1:951" s="1" customFormat="1">
      <c r="A1769" s="1">
        <v>372</v>
      </c>
      <c r="B1769" s="1" t="s">
        <v>7502</v>
      </c>
      <c r="C1769" s="1">
        <v>0</v>
      </c>
      <c r="Z1769" s="1">
        <v>0</v>
      </c>
      <c r="AA1769" s="1">
        <v>1</v>
      </c>
      <c r="AI1769" s="1">
        <v>127</v>
      </c>
      <c r="DR1769" s="1">
        <v>75</v>
      </c>
      <c r="IP1769" s="1">
        <v>100</v>
      </c>
      <c r="LX1769" s="1">
        <v>58</v>
      </c>
      <c r="PG1769" s="1">
        <v>18</v>
      </c>
      <c r="SP1769" s="1">
        <v>98.2</v>
      </c>
      <c r="WQ1769" s="1">
        <v>0</v>
      </c>
      <c r="AGS1769" s="1">
        <v>1</v>
      </c>
      <c r="AGT1769" s="1">
        <v>0</v>
      </c>
      <c r="AGU1769" s="1">
        <v>0</v>
      </c>
      <c r="AGV1769" s="1">
        <v>0</v>
      </c>
      <c r="AGW1769" s="1">
        <v>0</v>
      </c>
      <c r="AGX1769" s="1">
        <v>0</v>
      </c>
      <c r="AGY1769" s="1">
        <v>0</v>
      </c>
      <c r="AGZ1769" s="1">
        <v>0</v>
      </c>
      <c r="AHA1769" s="1">
        <v>0</v>
      </c>
      <c r="AHB1769" s="1">
        <v>0</v>
      </c>
      <c r="AHC1769" s="1">
        <v>0</v>
      </c>
      <c r="AHD1769" s="1">
        <v>0</v>
      </c>
      <c r="AHE1769" s="1">
        <v>0</v>
      </c>
      <c r="AHF1769" s="1">
        <v>0</v>
      </c>
      <c r="AHH1769" s="1">
        <v>0</v>
      </c>
      <c r="AHI1769" s="1">
        <v>1</v>
      </c>
      <c r="AHK1769" s="1">
        <v>0</v>
      </c>
      <c r="AHL1769" s="1">
        <v>0</v>
      </c>
      <c r="AHM1769" s="1">
        <v>0</v>
      </c>
      <c r="AHN1769" s="1">
        <v>0</v>
      </c>
      <c r="AHO1769" s="1">
        <v>0</v>
      </c>
      <c r="AHP1769" s="1">
        <v>0</v>
      </c>
      <c r="AHQ1769" s="1">
        <v>0</v>
      </c>
      <c r="AHR1769" s="1">
        <v>0</v>
      </c>
      <c r="AIM1769" s="1">
        <v>0</v>
      </c>
      <c r="AIN1769" s="1">
        <v>0</v>
      </c>
      <c r="AIO1769" s="1">
        <v>0</v>
      </c>
      <c r="AIP1769" s="1">
        <v>0</v>
      </c>
      <c r="AIQ1769" s="1">
        <v>0</v>
      </c>
      <c r="AIR1769" s="1">
        <v>0</v>
      </c>
      <c r="AIS1769" s="1">
        <v>0</v>
      </c>
      <c r="AIT1769" s="3">
        <v>0</v>
      </c>
      <c r="AIU1769" s="1">
        <v>0</v>
      </c>
      <c r="AIV1769" s="1">
        <v>0</v>
      </c>
      <c r="AIW1769" s="1">
        <v>0</v>
      </c>
    </row>
    <row r="1770" spans="1:951" s="1" customFormat="1">
      <c r="B1770" s="1">
        <v>2</v>
      </c>
      <c r="C1770" s="1">
        <v>1</v>
      </c>
      <c r="D1770" s="1" t="s">
        <v>9306</v>
      </c>
      <c r="E1770" s="1" t="s">
        <v>9308</v>
      </c>
      <c r="O1770" s="1">
        <v>0</v>
      </c>
      <c r="P1770" s="1">
        <v>1</v>
      </c>
      <c r="Z1770" s="1">
        <v>0</v>
      </c>
      <c r="AA1770" s="1">
        <v>1</v>
      </c>
      <c r="AB1770" s="1" t="s">
        <v>9923</v>
      </c>
      <c r="AC1770" s="1">
        <v>0</v>
      </c>
      <c r="AE1770" s="1">
        <v>1</v>
      </c>
      <c r="AF1770" s="1">
        <v>0</v>
      </c>
      <c r="AG1770" s="1">
        <v>0</v>
      </c>
      <c r="AI1770" s="1">
        <v>109</v>
      </c>
      <c r="AJ1770" s="1">
        <v>145</v>
      </c>
      <c r="AK1770" s="1">
        <v>156</v>
      </c>
      <c r="AL1770" s="1">
        <v>148</v>
      </c>
      <c r="DR1770" s="1">
        <v>68</v>
      </c>
      <c r="DS1770" s="1">
        <v>69</v>
      </c>
      <c r="DT1770" s="1">
        <v>71</v>
      </c>
      <c r="DU1770" s="1">
        <v>74</v>
      </c>
      <c r="HD1770" s="1">
        <v>0</v>
      </c>
      <c r="HW1770" s="1">
        <v>0</v>
      </c>
      <c r="IP1770" s="1">
        <v>100</v>
      </c>
      <c r="IQ1770" s="1">
        <v>100</v>
      </c>
      <c r="IR1770" s="1">
        <v>100</v>
      </c>
      <c r="IS1770" s="1">
        <v>98</v>
      </c>
      <c r="LX1770" s="1">
        <v>68</v>
      </c>
      <c r="LY1770" s="1">
        <v>69</v>
      </c>
      <c r="LZ1770" s="1">
        <v>71</v>
      </c>
      <c r="MA1770" s="1">
        <v>64</v>
      </c>
      <c r="PG1770" s="1">
        <v>18</v>
      </c>
      <c r="PH1770" s="1">
        <v>18</v>
      </c>
      <c r="PI1770" s="1">
        <v>18</v>
      </c>
      <c r="PJ1770" s="1">
        <v>16</v>
      </c>
      <c r="SP1770" s="1">
        <v>97.8</v>
      </c>
      <c r="SQ1770" s="1">
        <v>97.6</v>
      </c>
      <c r="SR1770" s="1">
        <v>98</v>
      </c>
      <c r="SS1770" s="1">
        <v>97.7</v>
      </c>
      <c r="WA1770" s="1">
        <v>1</v>
      </c>
      <c r="WQ1770" s="1">
        <v>0</v>
      </c>
      <c r="WR1770" s="1">
        <v>0</v>
      </c>
      <c r="WS1770" s="1">
        <v>0</v>
      </c>
      <c r="WT1770" s="1">
        <v>0</v>
      </c>
      <c r="AAY1770" s="1">
        <v>28</v>
      </c>
      <c r="ABB1770" s="1">
        <v>10.9</v>
      </c>
      <c r="ABE1770" s="1">
        <v>34</v>
      </c>
      <c r="ABH1770" s="1">
        <v>1.1000000000000001</v>
      </c>
      <c r="ABM1770" s="1">
        <v>7.05</v>
      </c>
      <c r="ABO1770" s="1">
        <v>189</v>
      </c>
      <c r="ABU1770" s="1">
        <v>141</v>
      </c>
      <c r="ABX1770" s="1">
        <v>4.0999999999999996</v>
      </c>
      <c r="ACA1770" s="1">
        <v>104</v>
      </c>
      <c r="ACD1770" s="1">
        <v>8.8000000000000007</v>
      </c>
      <c r="ACG1770" s="1">
        <v>62</v>
      </c>
      <c r="ACH1770" s="1">
        <v>70</v>
      </c>
      <c r="ACI1770" s="1">
        <v>95</v>
      </c>
      <c r="ACJ1770" s="1">
        <v>161</v>
      </c>
      <c r="ACK1770" s="1">
        <v>155</v>
      </c>
      <c r="ACL1770" s="1">
        <v>211</v>
      </c>
      <c r="ACQ1770" s="1">
        <v>22</v>
      </c>
      <c r="ACT1770" s="1">
        <v>1.05</v>
      </c>
      <c r="ACW1770" s="1">
        <v>9</v>
      </c>
      <c r="ADR1770" s="1">
        <v>2</v>
      </c>
      <c r="AGS1770" s="1">
        <v>1</v>
      </c>
      <c r="AGT1770" s="1">
        <v>0</v>
      </c>
      <c r="AGU1770" s="1">
        <v>0</v>
      </c>
      <c r="AGV1770" s="1">
        <v>1</v>
      </c>
      <c r="AGW1770" s="1">
        <v>0</v>
      </c>
      <c r="AGX1770" s="1">
        <v>0</v>
      </c>
      <c r="AGY1770" s="1">
        <v>0</v>
      </c>
      <c r="AGZ1770" s="1">
        <v>0</v>
      </c>
      <c r="AHA1770" s="1">
        <v>0</v>
      </c>
      <c r="AHB1770" s="1">
        <v>0</v>
      </c>
      <c r="AHC1770" s="1">
        <v>1</v>
      </c>
      <c r="AHD1770" s="1">
        <v>0</v>
      </c>
      <c r="AHE1770" s="1">
        <v>0</v>
      </c>
      <c r="AHF1770" s="1">
        <v>0</v>
      </c>
      <c r="AHH1770" s="1">
        <v>0</v>
      </c>
      <c r="AHI1770" s="1">
        <v>1</v>
      </c>
      <c r="AHK1770" s="1">
        <v>0</v>
      </c>
      <c r="AHL1770" s="1">
        <v>0</v>
      </c>
      <c r="AHM1770" s="1">
        <v>0</v>
      </c>
      <c r="AHN1770" s="1">
        <v>0</v>
      </c>
      <c r="AHO1770" s="1">
        <v>0</v>
      </c>
      <c r="AHP1770" s="1">
        <v>0</v>
      </c>
      <c r="AHQ1770" s="1">
        <v>0</v>
      </c>
      <c r="AHR1770" s="1">
        <v>0</v>
      </c>
      <c r="AIM1770" s="1">
        <v>0</v>
      </c>
      <c r="AIN1770" s="1">
        <v>0</v>
      </c>
      <c r="AIO1770" s="1">
        <v>0</v>
      </c>
      <c r="AIP1770" s="1">
        <v>1</v>
      </c>
      <c r="AIQ1770" s="1">
        <v>1</v>
      </c>
      <c r="AIR1770" s="1">
        <v>1</v>
      </c>
      <c r="AIS1770" s="1">
        <v>1</v>
      </c>
      <c r="AIT1770" s="3">
        <v>1</v>
      </c>
      <c r="AIU1770" s="1">
        <v>0</v>
      </c>
      <c r="AIV1770" s="1">
        <v>0</v>
      </c>
      <c r="AIW1770" s="1">
        <v>0</v>
      </c>
      <c r="AIX1770" s="1">
        <v>43</v>
      </c>
    </row>
    <row r="1771" spans="1:951" s="1" customFormat="1">
      <c r="B1771" s="1">
        <v>3</v>
      </c>
      <c r="C1771" s="1">
        <v>1</v>
      </c>
      <c r="D1771" s="1" t="s">
        <v>9924</v>
      </c>
      <c r="O1771" s="1">
        <v>1</v>
      </c>
      <c r="Z1771" s="1">
        <v>0</v>
      </c>
      <c r="AA1771" s="1">
        <v>2</v>
      </c>
      <c r="AB1771" s="1" t="s">
        <v>9925</v>
      </c>
      <c r="AC1771" s="1">
        <v>0</v>
      </c>
      <c r="AE1771" s="1">
        <v>9</v>
      </c>
      <c r="AF1771" s="1">
        <v>0</v>
      </c>
      <c r="AG1771" s="1">
        <v>0</v>
      </c>
      <c r="AI1771" s="1">
        <v>84</v>
      </c>
      <c r="AJ1771" s="1">
        <v>72</v>
      </c>
      <c r="AK1771" s="1">
        <v>91</v>
      </c>
      <c r="AL1771" s="1">
        <v>118</v>
      </c>
      <c r="AM1771" s="1">
        <v>148</v>
      </c>
      <c r="DR1771" s="1">
        <v>56</v>
      </c>
      <c r="DS1771" s="1">
        <v>50</v>
      </c>
      <c r="DT1771" s="1">
        <v>55</v>
      </c>
      <c r="DU1771" s="1">
        <v>78</v>
      </c>
      <c r="DV1771" s="1">
        <v>90</v>
      </c>
      <c r="HA1771" s="1">
        <v>0</v>
      </c>
      <c r="HB1771" s="1">
        <v>2</v>
      </c>
      <c r="HC1771" s="1">
        <v>2</v>
      </c>
      <c r="HD1771" s="1">
        <v>0</v>
      </c>
      <c r="HE1771" s="1">
        <v>0</v>
      </c>
      <c r="HT1771" s="1">
        <v>0</v>
      </c>
      <c r="HU1771" s="1">
        <v>0</v>
      </c>
      <c r="HV1771" s="1">
        <v>1</v>
      </c>
      <c r="HW1771" s="1">
        <v>0</v>
      </c>
      <c r="HX1771" s="1">
        <v>0</v>
      </c>
      <c r="IP1771" s="1">
        <v>100</v>
      </c>
      <c r="IS1771" s="1">
        <v>98</v>
      </c>
      <c r="LX1771" s="1">
        <v>73</v>
      </c>
      <c r="MA1771" s="1">
        <v>64</v>
      </c>
      <c r="PG1771" s="1">
        <v>14</v>
      </c>
      <c r="PJ1771" s="1">
        <v>18</v>
      </c>
      <c r="SP1771" s="1">
        <v>98</v>
      </c>
      <c r="SS1771" s="1">
        <v>97.3</v>
      </c>
      <c r="VX1771" s="1">
        <v>1</v>
      </c>
      <c r="WA1771" s="1">
        <v>1</v>
      </c>
      <c r="WQ1771" s="1">
        <v>0</v>
      </c>
      <c r="WT1771" s="1">
        <v>0</v>
      </c>
      <c r="AAZ1771" s="1">
        <v>25</v>
      </c>
      <c r="ABV1771" s="1">
        <v>142</v>
      </c>
      <c r="ABY1771" s="1">
        <v>3.9</v>
      </c>
      <c r="ACB1771" s="1">
        <v>101</v>
      </c>
      <c r="ACE1771" s="1">
        <v>9.3000000000000007</v>
      </c>
      <c r="ACG1771" s="1">
        <v>113</v>
      </c>
      <c r="ACH1771" s="1">
        <v>163</v>
      </c>
      <c r="ACI1771" s="1">
        <v>207</v>
      </c>
      <c r="ACJ1771" s="1">
        <v>190</v>
      </c>
      <c r="ACR1771" s="1">
        <v>21</v>
      </c>
      <c r="ACU1771" s="1">
        <v>1.22</v>
      </c>
      <c r="ACX1771" s="1">
        <v>16</v>
      </c>
      <c r="AGS1771" s="1">
        <v>1</v>
      </c>
      <c r="AGT1771" s="1">
        <v>1</v>
      </c>
      <c r="AGU1771" s="1">
        <v>0</v>
      </c>
      <c r="AGV1771" s="1">
        <v>1</v>
      </c>
      <c r="AGW1771" s="1">
        <v>0</v>
      </c>
      <c r="AGX1771" s="1">
        <v>0</v>
      </c>
      <c r="AGY1771" s="1">
        <v>0</v>
      </c>
      <c r="AGZ1771" s="1">
        <v>1</v>
      </c>
      <c r="AHA1771" s="1">
        <v>0</v>
      </c>
      <c r="AHB1771" s="1">
        <v>0</v>
      </c>
      <c r="AHC1771" s="1">
        <v>1</v>
      </c>
      <c r="AHD1771" s="1">
        <v>0</v>
      </c>
      <c r="AHE1771" s="1">
        <v>0</v>
      </c>
      <c r="AHF1771" s="1">
        <v>0</v>
      </c>
      <c r="AHH1771" s="1">
        <v>0</v>
      </c>
      <c r="AHI1771" s="1">
        <v>0</v>
      </c>
      <c r="AHK1771" s="1">
        <v>0</v>
      </c>
      <c r="AHL1771" s="1">
        <v>0</v>
      </c>
      <c r="AHM1771" s="1">
        <v>0</v>
      </c>
      <c r="AHN1771" s="1">
        <v>0</v>
      </c>
      <c r="AHO1771" s="1">
        <v>0</v>
      </c>
      <c r="AHP1771" s="1">
        <v>0</v>
      </c>
      <c r="AHQ1771" s="1">
        <v>0</v>
      </c>
      <c r="AHR1771" s="1">
        <v>0</v>
      </c>
      <c r="AIM1771" s="1">
        <v>0</v>
      </c>
      <c r="AIN1771" s="1">
        <v>0</v>
      </c>
      <c r="AIO1771" s="1">
        <v>0</v>
      </c>
      <c r="AIT1771" s="3">
        <v>2</v>
      </c>
      <c r="AIU1771" s="1">
        <v>0</v>
      </c>
      <c r="AIV1771" s="1">
        <v>0</v>
      </c>
      <c r="AIW1771" s="1">
        <v>0</v>
      </c>
      <c r="AIX1771" s="1">
        <v>44</v>
      </c>
      <c r="AIY1771" s="1">
        <v>39</v>
      </c>
    </row>
    <row r="1772" spans="1:951" s="18" customFormat="1">
      <c r="B1772" s="18">
        <v>4</v>
      </c>
      <c r="C1772" s="18">
        <v>1</v>
      </c>
      <c r="D1772" s="18" t="s">
        <v>9926</v>
      </c>
      <c r="O1772" s="18">
        <v>0</v>
      </c>
      <c r="Z1772" s="18">
        <v>0</v>
      </c>
      <c r="AA1772" s="18">
        <v>2</v>
      </c>
      <c r="AB1772" s="18" t="s">
        <v>9927</v>
      </c>
      <c r="AC1772" s="18">
        <v>0</v>
      </c>
      <c r="AE1772" s="18">
        <v>3</v>
      </c>
      <c r="AF1772" s="18">
        <v>0</v>
      </c>
      <c r="AG1772" s="18">
        <v>0</v>
      </c>
      <c r="AI1772" s="18">
        <v>124</v>
      </c>
      <c r="DR1772" s="18">
        <v>64</v>
      </c>
      <c r="HA1772" s="18">
        <v>0</v>
      </c>
      <c r="HT1772" s="18">
        <v>0</v>
      </c>
      <c r="IP1772" s="18">
        <v>100</v>
      </c>
      <c r="LX1772" s="18">
        <v>61</v>
      </c>
      <c r="PG1772" s="18">
        <v>16</v>
      </c>
      <c r="SP1772" s="18">
        <v>99.7</v>
      </c>
      <c r="VX1772" s="18">
        <v>1</v>
      </c>
      <c r="WQ1772" s="18">
        <v>0</v>
      </c>
      <c r="AGS1772" s="18">
        <v>0</v>
      </c>
      <c r="AGT1772" s="18">
        <v>0</v>
      </c>
      <c r="AGU1772" s="18">
        <v>0</v>
      </c>
      <c r="AGV1772" s="18">
        <v>0</v>
      </c>
      <c r="AGW1772" s="18">
        <v>0</v>
      </c>
      <c r="AGX1772" s="18">
        <v>0</v>
      </c>
      <c r="AGY1772" s="18">
        <v>0</v>
      </c>
      <c r="AGZ1772" s="18">
        <v>0</v>
      </c>
      <c r="AHA1772" s="18">
        <v>0</v>
      </c>
      <c r="AHB1772" s="18">
        <v>0</v>
      </c>
      <c r="AHC1772" s="18">
        <v>1</v>
      </c>
      <c r="AHD1772" s="18">
        <v>0</v>
      </c>
      <c r="AHE1772" s="18">
        <v>0</v>
      </c>
      <c r="AHF1772" s="18">
        <v>0</v>
      </c>
      <c r="AHH1772" s="18">
        <v>0</v>
      </c>
      <c r="AHI1772" s="18">
        <v>0</v>
      </c>
      <c r="AHK1772" s="18">
        <v>0</v>
      </c>
      <c r="AHL1772" s="18">
        <v>0</v>
      </c>
      <c r="AHM1772" s="18">
        <v>0</v>
      </c>
      <c r="AHN1772" s="18">
        <v>0</v>
      </c>
      <c r="AHO1772" s="18">
        <v>0</v>
      </c>
      <c r="AHP1772" s="18">
        <v>0</v>
      </c>
      <c r="AHQ1772" s="18">
        <v>0</v>
      </c>
      <c r="AHR1772" s="18">
        <v>0</v>
      </c>
      <c r="AIM1772" s="18">
        <v>0</v>
      </c>
      <c r="AIN1772" s="18">
        <v>0</v>
      </c>
      <c r="AIO1772" s="18">
        <v>0</v>
      </c>
      <c r="AIT1772" s="79">
        <v>1</v>
      </c>
      <c r="AIU1772" s="18">
        <v>0</v>
      </c>
      <c r="AIV1772" s="18">
        <v>0</v>
      </c>
      <c r="AIW1772" s="18">
        <v>0</v>
      </c>
      <c r="AIX1772" s="18">
        <v>27</v>
      </c>
    </row>
    <row r="1773" spans="1:951" s="14" customFormat="1">
      <c r="A1773" s="14">
        <v>373</v>
      </c>
      <c r="B1773" s="14">
        <v>1</v>
      </c>
      <c r="C1773" s="61">
        <v>0</v>
      </c>
      <c r="F1773" s="63"/>
      <c r="O1773" s="61"/>
      <c r="P1773" s="61"/>
      <c r="Q1773" s="61"/>
      <c r="R1773" s="61"/>
      <c r="S1773" s="61"/>
      <c r="T1773" s="61"/>
      <c r="U1773" s="61"/>
      <c r="V1773" s="61"/>
      <c r="W1773" s="61"/>
      <c r="X1773" s="61"/>
      <c r="Y1773" s="61"/>
      <c r="Z1773" s="14">
        <v>0</v>
      </c>
      <c r="AA1773" s="14">
        <v>2</v>
      </c>
      <c r="AB1773" s="14" t="s">
        <v>9928</v>
      </c>
      <c r="DR1773" s="61"/>
      <c r="DS1773" s="61"/>
      <c r="DT1773" s="61"/>
      <c r="DU1773" s="61"/>
      <c r="DV1773" s="61"/>
      <c r="DW1773" s="61"/>
      <c r="DX1773" s="61"/>
      <c r="DY1773" s="61"/>
      <c r="DZ1773" s="61"/>
      <c r="EA1773" s="61"/>
      <c r="EB1773" s="61"/>
      <c r="EC1773" s="61"/>
      <c r="ED1773" s="61"/>
      <c r="EE1773" s="61"/>
      <c r="EF1773" s="61"/>
      <c r="EG1773" s="61"/>
      <c r="EH1773" s="61"/>
      <c r="EI1773" s="61"/>
      <c r="EJ1773" s="61"/>
      <c r="EK1773" s="61"/>
      <c r="EL1773" s="61"/>
      <c r="EM1773" s="61"/>
      <c r="EN1773" s="61"/>
      <c r="EO1773" s="61"/>
      <c r="EP1773" s="61"/>
      <c r="EQ1773" s="61"/>
      <c r="ER1773" s="61"/>
      <c r="ES1773" s="61"/>
      <c r="ET1773" s="61"/>
      <c r="EU1773" s="61"/>
      <c r="EV1773" s="61"/>
      <c r="EW1773" s="61"/>
      <c r="EX1773" s="61"/>
      <c r="EY1773" s="61"/>
      <c r="EZ1773" s="61"/>
      <c r="FA1773" s="61"/>
      <c r="FB1773" s="61"/>
      <c r="FC1773" s="61"/>
      <c r="FD1773" s="61"/>
      <c r="FE1773" s="61"/>
      <c r="FF1773" s="61"/>
      <c r="FG1773" s="61"/>
      <c r="FH1773" s="61"/>
      <c r="FI1773" s="61"/>
      <c r="FJ1773" s="61"/>
      <c r="FK1773" s="61"/>
      <c r="FL1773" s="61"/>
      <c r="FM1773" s="61"/>
      <c r="FN1773" s="61"/>
      <c r="FO1773" s="61"/>
      <c r="FP1773" s="61"/>
      <c r="FQ1773" s="61"/>
      <c r="FR1773" s="61"/>
      <c r="FS1773" s="61"/>
      <c r="FT1773" s="61"/>
      <c r="FU1773" s="61"/>
      <c r="FV1773" s="61"/>
      <c r="FW1773" s="61"/>
      <c r="FX1773" s="61"/>
      <c r="FY1773" s="61"/>
      <c r="FZ1773" s="61"/>
      <c r="GA1773" s="61"/>
      <c r="GB1773" s="61"/>
      <c r="GC1773" s="61"/>
      <c r="GD1773" s="61"/>
      <c r="GE1773" s="61"/>
      <c r="GF1773" s="61"/>
      <c r="GG1773" s="61"/>
      <c r="GH1773" s="61"/>
      <c r="GI1773" s="61"/>
      <c r="GJ1773" s="61"/>
      <c r="GK1773" s="61"/>
      <c r="GL1773" s="61"/>
      <c r="GM1773" s="61"/>
      <c r="GN1773" s="61"/>
      <c r="GO1773" s="61"/>
      <c r="GP1773" s="61"/>
      <c r="GQ1773" s="61"/>
      <c r="GR1773" s="61"/>
      <c r="GS1773" s="61"/>
      <c r="GT1773" s="61"/>
      <c r="GU1773" s="61"/>
      <c r="GV1773" s="61"/>
      <c r="GW1773" s="61"/>
      <c r="GX1773" s="61"/>
      <c r="GY1773" s="61"/>
      <c r="GZ1773" s="61"/>
      <c r="PG1773" s="61"/>
      <c r="PH1773" s="61"/>
      <c r="PI1773" s="61"/>
      <c r="PJ1773" s="61"/>
      <c r="PK1773" s="61"/>
      <c r="PL1773" s="61"/>
      <c r="PM1773" s="61"/>
      <c r="PN1773" s="61"/>
      <c r="PO1773" s="61"/>
      <c r="PP1773" s="61"/>
      <c r="PQ1773" s="61"/>
      <c r="PR1773" s="61"/>
      <c r="PS1773" s="61"/>
      <c r="PT1773" s="61"/>
      <c r="PU1773" s="61"/>
      <c r="PV1773" s="61"/>
      <c r="PW1773" s="61"/>
      <c r="PX1773" s="61"/>
      <c r="PY1773" s="61"/>
      <c r="PZ1773" s="61"/>
      <c r="QA1773" s="61"/>
      <c r="QB1773" s="61"/>
      <c r="QC1773" s="61"/>
      <c r="QD1773" s="61"/>
      <c r="QE1773" s="61"/>
      <c r="QF1773" s="61"/>
      <c r="QG1773" s="61"/>
      <c r="QH1773" s="61"/>
      <c r="QI1773" s="61"/>
      <c r="QJ1773" s="61"/>
      <c r="QK1773" s="61"/>
      <c r="QL1773" s="61"/>
      <c r="QM1773" s="61"/>
      <c r="QN1773" s="61"/>
      <c r="QO1773" s="61"/>
      <c r="QP1773" s="61"/>
      <c r="QQ1773" s="61"/>
      <c r="QR1773" s="61"/>
      <c r="QS1773" s="61"/>
      <c r="QT1773" s="61"/>
      <c r="QU1773" s="61"/>
      <c r="QV1773" s="61"/>
      <c r="QW1773" s="61"/>
      <c r="QX1773" s="61"/>
      <c r="QY1773" s="61"/>
      <c r="QZ1773" s="61"/>
      <c r="RA1773" s="61"/>
      <c r="RB1773" s="61"/>
      <c r="RC1773" s="61"/>
      <c r="RD1773" s="61"/>
      <c r="RE1773" s="61"/>
      <c r="RF1773" s="61"/>
      <c r="RG1773" s="61"/>
      <c r="RH1773" s="61"/>
      <c r="RI1773" s="61"/>
      <c r="RJ1773" s="61"/>
      <c r="RK1773" s="61"/>
      <c r="RL1773" s="61"/>
      <c r="RM1773" s="61"/>
      <c r="RN1773" s="61"/>
      <c r="RO1773" s="61"/>
      <c r="RP1773" s="61"/>
      <c r="RQ1773" s="61"/>
      <c r="RR1773" s="61"/>
      <c r="RS1773" s="61"/>
      <c r="RT1773" s="61"/>
      <c r="RU1773" s="61"/>
      <c r="RV1773" s="61"/>
      <c r="RW1773" s="61"/>
      <c r="RX1773" s="61"/>
      <c r="RY1773" s="61"/>
      <c r="RZ1773" s="61"/>
      <c r="SA1773" s="61"/>
      <c r="SB1773" s="61"/>
      <c r="SC1773" s="61"/>
      <c r="SD1773" s="61"/>
      <c r="SE1773" s="61"/>
      <c r="SF1773" s="61"/>
      <c r="SG1773" s="61"/>
      <c r="SH1773" s="61"/>
      <c r="SI1773" s="61"/>
      <c r="SJ1773" s="61"/>
      <c r="SK1773" s="61"/>
      <c r="SL1773" s="61"/>
      <c r="SM1773" s="61"/>
      <c r="SN1773" s="61"/>
      <c r="SO1773" s="61"/>
      <c r="ZY1773" s="61"/>
      <c r="ZZ1773" s="61"/>
      <c r="AAA1773" s="61"/>
      <c r="AAI1773" s="63"/>
      <c r="AAM1773" s="61"/>
      <c r="AAO1773" s="63"/>
      <c r="AAS1773" s="61"/>
      <c r="AAU1773" s="63"/>
      <c r="ABM1773" s="61"/>
      <c r="ABN1773" s="61"/>
      <c r="ACA1773" s="61"/>
      <c r="ACB1773" s="61"/>
      <c r="ACC1773" s="61"/>
      <c r="AGK1773" s="61"/>
      <c r="AGM1773" s="63"/>
      <c r="AGQ1773" s="61"/>
      <c r="AGS1773" s="14">
        <v>1</v>
      </c>
      <c r="AGT1773" s="14">
        <v>0</v>
      </c>
      <c r="AGU1773" s="14">
        <v>0</v>
      </c>
      <c r="AGV1773" s="14">
        <v>0</v>
      </c>
      <c r="AGW1773" s="14">
        <v>1</v>
      </c>
      <c r="AGX1773" s="14">
        <v>0</v>
      </c>
      <c r="AGY1773" s="14">
        <v>0</v>
      </c>
      <c r="AGZ1773" s="14">
        <v>0</v>
      </c>
      <c r="AHA1773" s="14">
        <v>0</v>
      </c>
      <c r="AHB1773" s="14">
        <v>0</v>
      </c>
      <c r="AHC1773" s="14">
        <v>2</v>
      </c>
      <c r="AHD1773" s="14">
        <v>0</v>
      </c>
      <c r="AHE1773" s="14">
        <v>0</v>
      </c>
      <c r="AHF1773" s="14">
        <v>0</v>
      </c>
      <c r="AHH1773" s="14">
        <v>0</v>
      </c>
      <c r="AHI1773" s="14">
        <v>0</v>
      </c>
      <c r="AHK1773" s="14">
        <v>0</v>
      </c>
      <c r="AHL1773" s="14">
        <v>0</v>
      </c>
      <c r="AHM1773" s="14">
        <v>0</v>
      </c>
      <c r="AHN1773" s="14">
        <v>0</v>
      </c>
      <c r="AHO1773" s="14">
        <v>0</v>
      </c>
      <c r="AHP1773" s="14">
        <v>0</v>
      </c>
      <c r="AHQ1773" s="14">
        <v>0</v>
      </c>
      <c r="AHR1773" s="14">
        <v>0</v>
      </c>
      <c r="AHT1773" s="61"/>
      <c r="AHV1773" s="63"/>
      <c r="AHZ1773" s="61"/>
      <c r="AIB1773" s="63"/>
      <c r="AIF1773" s="61"/>
      <c r="AIH1773" s="63"/>
      <c r="AIL1773" s="61"/>
      <c r="AIM1773" s="14">
        <v>0</v>
      </c>
      <c r="AIN1773" s="14">
        <v>0</v>
      </c>
      <c r="AIO1773" s="14">
        <v>0</v>
      </c>
      <c r="AIR1773" s="61"/>
      <c r="AIT1773" s="60"/>
      <c r="AIX1773" s="61"/>
      <c r="AJB1773" s="63"/>
      <c r="AJF1773" s="61"/>
      <c r="AJH1773" s="63"/>
      <c r="AJL1773" s="61"/>
      <c r="AJN1773" s="63"/>
    </row>
    <row r="1774" spans="1:951" s="14" customFormat="1">
      <c r="B1774" s="14">
        <v>2</v>
      </c>
      <c r="C1774" s="61">
        <v>1</v>
      </c>
      <c r="D1774" s="14" t="s">
        <v>8990</v>
      </c>
      <c r="E1774" s="14" t="s">
        <v>9929</v>
      </c>
      <c r="F1774" s="63" t="s">
        <v>9930</v>
      </c>
      <c r="G1774" s="14" t="s">
        <v>6178</v>
      </c>
      <c r="H1774" s="14" t="s">
        <v>5916</v>
      </c>
      <c r="O1774" s="61">
        <v>1</v>
      </c>
      <c r="P1774" s="61">
        <v>0</v>
      </c>
      <c r="Q1774" s="61">
        <v>1</v>
      </c>
      <c r="R1774" s="61">
        <v>0</v>
      </c>
      <c r="S1774" s="61">
        <v>0</v>
      </c>
      <c r="T1774" s="61"/>
      <c r="U1774" s="61"/>
      <c r="V1774" s="61"/>
      <c r="W1774" s="61"/>
      <c r="X1774" s="61"/>
      <c r="Y1774" s="61"/>
      <c r="Z1774" s="14">
        <v>0</v>
      </c>
      <c r="AA1774" s="14">
        <v>2</v>
      </c>
      <c r="AB1774" s="14" t="s">
        <v>9931</v>
      </c>
      <c r="AL1774" s="14">
        <v>163</v>
      </c>
      <c r="AN1774" s="14">
        <v>148</v>
      </c>
      <c r="AS1774" s="14">
        <v>165</v>
      </c>
      <c r="AW1774" s="14">
        <v>128</v>
      </c>
      <c r="BA1774" s="14">
        <v>165</v>
      </c>
      <c r="BC1774" s="14">
        <v>182</v>
      </c>
      <c r="DR1774" s="61"/>
      <c r="DS1774" s="61"/>
      <c r="DT1774" s="61"/>
      <c r="DU1774" s="61"/>
      <c r="DV1774" s="61">
        <v>80</v>
      </c>
      <c r="DW1774" s="61"/>
      <c r="DX1774" s="61"/>
      <c r="DY1774" s="61">
        <v>73</v>
      </c>
      <c r="DZ1774" s="61"/>
      <c r="EA1774" s="61"/>
      <c r="EB1774" s="61"/>
      <c r="EC1774" s="61"/>
      <c r="ED1774" s="61">
        <v>73</v>
      </c>
      <c r="EE1774" s="61"/>
      <c r="EF1774" s="61"/>
      <c r="EG1774" s="61"/>
      <c r="EH1774" s="61">
        <v>62</v>
      </c>
      <c r="EI1774" s="61"/>
      <c r="EJ1774" s="61"/>
      <c r="EK1774" s="61"/>
      <c r="EL1774" s="61">
        <v>83</v>
      </c>
      <c r="EM1774" s="61">
        <v>84</v>
      </c>
      <c r="EN1774" s="61"/>
      <c r="EO1774" s="61"/>
      <c r="EP1774" s="61"/>
      <c r="EQ1774" s="61"/>
      <c r="ER1774" s="61"/>
      <c r="ES1774" s="61"/>
      <c r="ET1774" s="61"/>
      <c r="EU1774" s="61"/>
      <c r="EV1774" s="61"/>
      <c r="EW1774" s="61"/>
      <c r="EX1774" s="61"/>
      <c r="EY1774" s="61"/>
      <c r="EZ1774" s="61"/>
      <c r="FA1774" s="61"/>
      <c r="FB1774" s="61"/>
      <c r="FC1774" s="61"/>
      <c r="FD1774" s="61"/>
      <c r="FE1774" s="61"/>
      <c r="FF1774" s="61"/>
      <c r="FG1774" s="61"/>
      <c r="FH1774" s="61"/>
      <c r="FI1774" s="61"/>
      <c r="FJ1774" s="61"/>
      <c r="FK1774" s="61"/>
      <c r="FL1774" s="61"/>
      <c r="FM1774" s="61"/>
      <c r="FN1774" s="61"/>
      <c r="FO1774" s="61"/>
      <c r="FP1774" s="61"/>
      <c r="FQ1774" s="61"/>
      <c r="FR1774" s="61"/>
      <c r="FS1774" s="61"/>
      <c r="FT1774" s="61"/>
      <c r="FU1774" s="61"/>
      <c r="FV1774" s="61"/>
      <c r="FW1774" s="61"/>
      <c r="FX1774" s="61"/>
      <c r="FY1774" s="61"/>
      <c r="FZ1774" s="61"/>
      <c r="GA1774" s="61"/>
      <c r="GB1774" s="61"/>
      <c r="GC1774" s="61"/>
      <c r="GD1774" s="61"/>
      <c r="GE1774" s="61"/>
      <c r="GF1774" s="61"/>
      <c r="GG1774" s="61"/>
      <c r="GH1774" s="61"/>
      <c r="GI1774" s="61"/>
      <c r="GJ1774" s="61"/>
      <c r="GK1774" s="61"/>
      <c r="GL1774" s="61"/>
      <c r="GM1774" s="61"/>
      <c r="GN1774" s="61"/>
      <c r="GO1774" s="61"/>
      <c r="GP1774" s="61"/>
      <c r="GQ1774" s="61"/>
      <c r="GR1774" s="61"/>
      <c r="GS1774" s="61"/>
      <c r="GT1774" s="61"/>
      <c r="GU1774" s="61"/>
      <c r="GV1774" s="61"/>
      <c r="GW1774" s="61"/>
      <c r="GX1774" s="61"/>
      <c r="GY1774" s="61"/>
      <c r="GZ1774" s="61"/>
      <c r="IP1774" s="14">
        <v>98</v>
      </c>
      <c r="IQ1774" s="14">
        <v>97</v>
      </c>
      <c r="IR1774" s="14">
        <v>95</v>
      </c>
      <c r="IS1774" s="14">
        <v>94</v>
      </c>
      <c r="IT1774" s="14">
        <v>98</v>
      </c>
      <c r="IU1774" s="14">
        <v>97</v>
      </c>
      <c r="IV1774" s="14">
        <v>97</v>
      </c>
      <c r="IW1774" s="14">
        <v>98</v>
      </c>
      <c r="IX1774" s="14">
        <v>97</v>
      </c>
      <c r="IY1774" s="14">
        <v>95</v>
      </c>
      <c r="IZ1774" s="14">
        <v>95</v>
      </c>
      <c r="JA1774" s="14">
        <v>96</v>
      </c>
      <c r="JB1774" s="14">
        <v>100</v>
      </c>
      <c r="JC1774" s="14">
        <v>99</v>
      </c>
      <c r="JD1774" s="14">
        <v>100</v>
      </c>
      <c r="JE1774" s="14">
        <v>100</v>
      </c>
      <c r="JF1774" s="14">
        <v>98</v>
      </c>
      <c r="JG1774" s="14">
        <v>93</v>
      </c>
      <c r="JH1774" s="14">
        <v>96</v>
      </c>
      <c r="JI1774" s="14">
        <v>93</v>
      </c>
      <c r="JJ1774" s="14">
        <v>94</v>
      </c>
      <c r="MC1774" s="14">
        <v>58</v>
      </c>
      <c r="MD1774" s="14">
        <v>57</v>
      </c>
      <c r="ME1774" s="14">
        <v>58</v>
      </c>
      <c r="MF1774" s="14">
        <v>61</v>
      </c>
      <c r="MG1774" s="14">
        <v>64</v>
      </c>
      <c r="MH1774" s="14">
        <v>64</v>
      </c>
      <c r="MI1774" s="14">
        <v>65</v>
      </c>
      <c r="MJ1774" s="14">
        <v>63</v>
      </c>
      <c r="MK1774" s="14">
        <v>66</v>
      </c>
      <c r="ML1774" s="14">
        <v>66</v>
      </c>
      <c r="MM1774" s="14">
        <v>67</v>
      </c>
      <c r="MN1774" s="14">
        <v>66</v>
      </c>
      <c r="MO1774" s="14">
        <v>67</v>
      </c>
      <c r="MP1774" s="14">
        <v>66</v>
      </c>
      <c r="MQ1774" s="14">
        <v>70</v>
      </c>
      <c r="MR1774" s="14">
        <v>73</v>
      </c>
      <c r="MS1774" s="14">
        <v>68</v>
      </c>
      <c r="PG1774" s="61"/>
      <c r="PH1774" s="61"/>
      <c r="PI1774" s="61"/>
      <c r="PJ1774" s="61">
        <v>18</v>
      </c>
      <c r="PK1774" s="61"/>
      <c r="PL1774" s="61"/>
      <c r="PM1774" s="61">
        <v>20</v>
      </c>
      <c r="PN1774" s="61"/>
      <c r="PO1774" s="61"/>
      <c r="PP1774" s="61"/>
      <c r="PQ1774" s="61"/>
      <c r="PR1774" s="61">
        <v>20</v>
      </c>
      <c r="PS1774" s="61"/>
      <c r="PT1774" s="61"/>
      <c r="PU1774" s="61"/>
      <c r="PV1774" s="61">
        <v>20</v>
      </c>
      <c r="PW1774" s="61"/>
      <c r="PX1774" s="61"/>
      <c r="PY1774" s="61"/>
      <c r="PZ1774" s="61">
        <v>18</v>
      </c>
      <c r="QA1774" s="61">
        <v>18</v>
      </c>
      <c r="QB1774" s="61">
        <v>16</v>
      </c>
      <c r="QC1774" s="61"/>
      <c r="QD1774" s="61"/>
      <c r="QE1774" s="61"/>
      <c r="QF1774" s="61"/>
      <c r="QG1774" s="61"/>
      <c r="QH1774" s="61"/>
      <c r="QI1774" s="61"/>
      <c r="QJ1774" s="61"/>
      <c r="QK1774" s="61"/>
      <c r="QL1774" s="61"/>
      <c r="QM1774" s="61"/>
      <c r="QN1774" s="61"/>
      <c r="QO1774" s="61"/>
      <c r="QP1774" s="61"/>
      <c r="QQ1774" s="61"/>
      <c r="QR1774" s="61"/>
      <c r="QS1774" s="61"/>
      <c r="QT1774" s="61"/>
      <c r="QU1774" s="61"/>
      <c r="QV1774" s="61"/>
      <c r="QW1774" s="61"/>
      <c r="QX1774" s="61"/>
      <c r="QY1774" s="61"/>
      <c r="QZ1774" s="61"/>
      <c r="RA1774" s="61"/>
      <c r="RB1774" s="61"/>
      <c r="RC1774" s="61"/>
      <c r="RD1774" s="61"/>
      <c r="RE1774" s="61"/>
      <c r="RF1774" s="61"/>
      <c r="RG1774" s="61"/>
      <c r="RH1774" s="61"/>
      <c r="RI1774" s="61"/>
      <c r="RJ1774" s="61"/>
      <c r="RK1774" s="61"/>
      <c r="RL1774" s="61"/>
      <c r="RM1774" s="61"/>
      <c r="RN1774" s="61"/>
      <c r="RO1774" s="61"/>
      <c r="RP1774" s="61"/>
      <c r="RQ1774" s="61"/>
      <c r="RR1774" s="61"/>
      <c r="RS1774" s="61"/>
      <c r="RT1774" s="61"/>
      <c r="RU1774" s="61"/>
      <c r="RV1774" s="61"/>
      <c r="RW1774" s="61"/>
      <c r="RX1774" s="61"/>
      <c r="RY1774" s="61"/>
      <c r="RZ1774" s="61"/>
      <c r="SA1774" s="61"/>
      <c r="SB1774" s="61"/>
      <c r="SC1774" s="61"/>
      <c r="SD1774" s="61"/>
      <c r="SE1774" s="61"/>
      <c r="SF1774" s="61"/>
      <c r="SG1774" s="61"/>
      <c r="SH1774" s="61"/>
      <c r="SI1774" s="61"/>
      <c r="SJ1774" s="61"/>
      <c r="SK1774" s="61"/>
      <c r="SL1774" s="61"/>
      <c r="SM1774" s="61"/>
      <c r="SN1774" s="61"/>
      <c r="SO1774" s="61"/>
      <c r="SR1774" s="14">
        <v>97.8</v>
      </c>
      <c r="SU1774" s="14">
        <v>97.7</v>
      </c>
      <c r="SZ1774" s="14">
        <v>97.9</v>
      </c>
      <c r="TD1774" s="14">
        <v>97.8</v>
      </c>
      <c r="TH1774" s="14">
        <v>97.6</v>
      </c>
      <c r="TI1774" s="14">
        <v>97.6</v>
      </c>
      <c r="WQ1774" s="14">
        <v>1</v>
      </c>
      <c r="WR1774" s="14">
        <v>1</v>
      </c>
      <c r="WT1774" s="14">
        <v>1</v>
      </c>
      <c r="WV1774" s="14">
        <v>1</v>
      </c>
      <c r="WW1774" s="14">
        <v>1</v>
      </c>
      <c r="WX1774" s="14">
        <v>1</v>
      </c>
      <c r="WY1774" s="14">
        <v>1</v>
      </c>
      <c r="WZ1774" s="14">
        <v>1</v>
      </c>
      <c r="XA1774" s="14">
        <v>1</v>
      </c>
      <c r="XB1774" s="14">
        <v>1</v>
      </c>
      <c r="XC1774" s="14">
        <v>1</v>
      </c>
      <c r="XE1774" s="14">
        <v>1</v>
      </c>
      <c r="XF1774" s="14">
        <v>1</v>
      </c>
      <c r="XH1774" s="14">
        <v>1</v>
      </c>
      <c r="XI1774" s="14">
        <v>1</v>
      </c>
      <c r="XJ1774" s="14">
        <v>1</v>
      </c>
      <c r="XK1774" s="14">
        <v>1</v>
      </c>
      <c r="ZY1774" s="61">
        <v>152</v>
      </c>
      <c r="ZZ1774" s="61"/>
      <c r="AAA1774" s="61"/>
      <c r="AAI1774" s="63"/>
      <c r="AAM1774" s="61"/>
      <c r="AAO1774" s="63"/>
      <c r="AAS1774" s="61"/>
      <c r="AAU1774" s="63"/>
      <c r="AAY1774" s="14">
        <v>36</v>
      </c>
      <c r="ABB1774" s="14">
        <v>8.8000000000000007</v>
      </c>
      <c r="ABE1774" s="14">
        <v>28.6</v>
      </c>
      <c r="ABM1774" s="61">
        <v>5.26</v>
      </c>
      <c r="ABN1774" s="61"/>
      <c r="ABO1774" s="14">
        <v>205</v>
      </c>
      <c r="ABQ1774" s="14">
        <v>0.15</v>
      </c>
      <c r="ABU1774" s="14">
        <v>136</v>
      </c>
      <c r="ABX1774" s="14">
        <v>3.7</v>
      </c>
      <c r="ACA1774" s="61">
        <v>93</v>
      </c>
      <c r="ACB1774" s="61"/>
      <c r="ACC1774" s="61"/>
      <c r="ACD1774" s="14">
        <v>8.6999999999999993</v>
      </c>
      <c r="ACG1774" s="14">
        <v>107</v>
      </c>
      <c r="ACQ1774" s="14">
        <v>15</v>
      </c>
      <c r="ACT1774" s="14">
        <v>0.97</v>
      </c>
      <c r="ACW1774" s="14">
        <v>7</v>
      </c>
      <c r="ADR1774" s="14">
        <v>1.7</v>
      </c>
      <c r="ADS1774" s="14">
        <v>1.6</v>
      </c>
      <c r="ADU1774" s="14">
        <v>3.5</v>
      </c>
      <c r="AGK1774" s="61"/>
      <c r="AGM1774" s="63"/>
      <c r="AGQ1774" s="61"/>
      <c r="AGS1774" s="14">
        <v>1</v>
      </c>
      <c r="AGT1774" s="14">
        <v>0</v>
      </c>
      <c r="AGU1774" s="14">
        <v>1</v>
      </c>
      <c r="AGV1774" s="14">
        <v>1</v>
      </c>
      <c r="AGW1774" s="14">
        <v>1</v>
      </c>
      <c r="AGX1774" s="14">
        <v>1</v>
      </c>
      <c r="AGY1774" s="14">
        <v>0</v>
      </c>
      <c r="AGZ1774" s="14">
        <v>8</v>
      </c>
      <c r="AHA1774" s="14">
        <v>0</v>
      </c>
      <c r="AHB1774" s="14">
        <v>0</v>
      </c>
      <c r="AHC1774" s="14">
        <v>1</v>
      </c>
      <c r="AHD1774" s="14">
        <v>0</v>
      </c>
      <c r="AHE1774" s="14">
        <v>0</v>
      </c>
      <c r="AHF1774" s="14">
        <v>0</v>
      </c>
      <c r="AHH1774" s="14">
        <v>0</v>
      </c>
      <c r="AHI1774" s="14">
        <v>0</v>
      </c>
      <c r="AHK1774" s="14">
        <v>0</v>
      </c>
      <c r="AHL1774" s="14">
        <v>0</v>
      </c>
      <c r="AHM1774" s="14">
        <v>0</v>
      </c>
      <c r="AHN1774" s="14">
        <v>0</v>
      </c>
      <c r="AHO1774" s="14">
        <v>0</v>
      </c>
      <c r="AHP1774" s="14">
        <v>0</v>
      </c>
      <c r="AHQ1774" s="14">
        <v>0</v>
      </c>
      <c r="AHR1774" s="14">
        <v>0</v>
      </c>
      <c r="AHT1774" s="61"/>
      <c r="AHV1774" s="63"/>
      <c r="AHZ1774" s="61"/>
      <c r="AIB1774" s="63"/>
      <c r="AIF1774" s="61"/>
      <c r="AIH1774" s="63"/>
      <c r="AIL1774" s="61"/>
      <c r="AIM1774" s="14">
        <v>0</v>
      </c>
      <c r="AIN1774" s="14">
        <v>0</v>
      </c>
      <c r="AIO1774" s="14">
        <v>0</v>
      </c>
      <c r="AIR1774" s="61"/>
      <c r="AIT1774" s="60"/>
      <c r="AIX1774" s="61"/>
      <c r="AJB1774" s="63"/>
      <c r="AJF1774" s="61"/>
      <c r="AJH1774" s="63"/>
      <c r="AJL1774" s="61"/>
      <c r="AJN1774" s="63"/>
    </row>
    <row r="1775" spans="1:951" s="14" customFormat="1">
      <c r="B1775" s="14">
        <v>3</v>
      </c>
      <c r="C1775" s="61">
        <v>1</v>
      </c>
      <c r="D1775" s="14" t="s">
        <v>7558</v>
      </c>
      <c r="E1775" s="14" t="s">
        <v>5913</v>
      </c>
      <c r="F1775" s="63"/>
      <c r="O1775" s="61">
        <v>1</v>
      </c>
      <c r="P1775" s="61">
        <v>1</v>
      </c>
      <c r="Q1775" s="61"/>
      <c r="R1775" s="61"/>
      <c r="S1775" s="61"/>
      <c r="T1775" s="61"/>
      <c r="U1775" s="61"/>
      <c r="V1775" s="61"/>
      <c r="W1775" s="61"/>
      <c r="X1775" s="61"/>
      <c r="Y1775" s="61"/>
      <c r="Z1775" s="14">
        <v>0</v>
      </c>
      <c r="AA1775" s="14">
        <v>1</v>
      </c>
      <c r="AB1775" s="14" t="s">
        <v>9932</v>
      </c>
      <c r="AN1775" s="14">
        <v>162</v>
      </c>
      <c r="AS1775" s="14">
        <v>134</v>
      </c>
      <c r="AX1775" s="14">
        <v>159</v>
      </c>
      <c r="BA1775" s="14">
        <v>181</v>
      </c>
      <c r="BB1775" s="14">
        <v>156</v>
      </c>
      <c r="BD1775" s="14">
        <v>151</v>
      </c>
      <c r="DR1775" s="61"/>
      <c r="DS1775" s="61"/>
      <c r="DT1775" s="61"/>
      <c r="DU1775" s="61"/>
      <c r="DV1775" s="61"/>
      <c r="DW1775" s="61">
        <v>77</v>
      </c>
      <c r="DX1775" s="61"/>
      <c r="DY1775" s="61"/>
      <c r="DZ1775" s="61"/>
      <c r="EA1775" s="61"/>
      <c r="EB1775" s="61">
        <v>70</v>
      </c>
      <c r="EC1775" s="61"/>
      <c r="ED1775" s="61"/>
      <c r="EE1775" s="61"/>
      <c r="EF1775" s="61"/>
      <c r="EG1775" s="61">
        <v>78</v>
      </c>
      <c r="EH1775" s="61"/>
      <c r="EI1775" s="61"/>
      <c r="EJ1775" s="61">
        <v>87</v>
      </c>
      <c r="EK1775" s="61">
        <v>72</v>
      </c>
      <c r="EL1775" s="61"/>
      <c r="EM1775" s="61">
        <v>72</v>
      </c>
      <c r="EN1775" s="61"/>
      <c r="EO1775" s="61"/>
      <c r="EP1775" s="61"/>
      <c r="EQ1775" s="61"/>
      <c r="ER1775" s="61"/>
      <c r="ES1775" s="61"/>
      <c r="ET1775" s="61"/>
      <c r="EU1775" s="61"/>
      <c r="EV1775" s="61"/>
      <c r="EW1775" s="61"/>
      <c r="EX1775" s="61"/>
      <c r="EY1775" s="61"/>
      <c r="EZ1775" s="61"/>
      <c r="FA1775" s="61"/>
      <c r="FB1775" s="61"/>
      <c r="FC1775" s="61"/>
      <c r="FD1775" s="61"/>
      <c r="FE1775" s="61"/>
      <c r="FF1775" s="61"/>
      <c r="FG1775" s="61"/>
      <c r="FH1775" s="61"/>
      <c r="FI1775" s="61"/>
      <c r="FJ1775" s="61"/>
      <c r="FK1775" s="61"/>
      <c r="FL1775" s="61"/>
      <c r="FM1775" s="61"/>
      <c r="FN1775" s="61"/>
      <c r="FO1775" s="61"/>
      <c r="FP1775" s="61"/>
      <c r="FQ1775" s="61"/>
      <c r="FR1775" s="61"/>
      <c r="FS1775" s="61"/>
      <c r="FT1775" s="61"/>
      <c r="FU1775" s="61"/>
      <c r="FV1775" s="61"/>
      <c r="FW1775" s="61"/>
      <c r="FX1775" s="61"/>
      <c r="FY1775" s="61"/>
      <c r="FZ1775" s="61"/>
      <c r="GA1775" s="61"/>
      <c r="GB1775" s="61"/>
      <c r="GC1775" s="61"/>
      <c r="GD1775" s="61"/>
      <c r="GE1775" s="61"/>
      <c r="GF1775" s="61"/>
      <c r="GG1775" s="61"/>
      <c r="GH1775" s="61"/>
      <c r="GI1775" s="61"/>
      <c r="GJ1775" s="61"/>
      <c r="GK1775" s="61"/>
      <c r="GL1775" s="61"/>
      <c r="GM1775" s="61"/>
      <c r="GN1775" s="61"/>
      <c r="GO1775" s="61"/>
      <c r="GP1775" s="61"/>
      <c r="GQ1775" s="61"/>
      <c r="GR1775" s="61"/>
      <c r="GS1775" s="61"/>
      <c r="GT1775" s="61"/>
      <c r="GU1775" s="61"/>
      <c r="GV1775" s="61"/>
      <c r="GW1775" s="61"/>
      <c r="GX1775" s="61"/>
      <c r="GY1775" s="61"/>
      <c r="GZ1775" s="61"/>
      <c r="IS1775" s="14">
        <v>100</v>
      </c>
      <c r="IT1775" s="14">
        <v>98</v>
      </c>
      <c r="IU1775" s="14">
        <v>100</v>
      </c>
      <c r="IV1775" s="14">
        <v>98</v>
      </c>
      <c r="IW1775" s="14">
        <v>97</v>
      </c>
      <c r="IX1775" s="14">
        <v>93</v>
      </c>
      <c r="IY1775" s="14">
        <v>96</v>
      </c>
      <c r="IZ1775" s="14">
        <v>100</v>
      </c>
      <c r="JA1775" s="14">
        <v>100</v>
      </c>
      <c r="JB1775" s="14">
        <v>97</v>
      </c>
      <c r="JC1775" s="14">
        <v>99</v>
      </c>
      <c r="JD1775" s="14">
        <v>97</v>
      </c>
      <c r="JE1775" s="14">
        <v>97</v>
      </c>
      <c r="JF1775" s="14">
        <v>98</v>
      </c>
      <c r="JG1775" s="14">
        <v>99</v>
      </c>
      <c r="JH1775" s="14">
        <v>100</v>
      </c>
      <c r="JK1775" s="14">
        <v>100</v>
      </c>
      <c r="JL1775" s="14">
        <v>98</v>
      </c>
      <c r="LX1775" s="14">
        <v>69</v>
      </c>
      <c r="LY1775" s="14">
        <v>65</v>
      </c>
      <c r="LZ1775" s="14">
        <v>67</v>
      </c>
      <c r="MA1775" s="14">
        <v>68</v>
      </c>
      <c r="MC1775" s="14">
        <v>65</v>
      </c>
      <c r="MD1775" s="14">
        <v>64</v>
      </c>
      <c r="ME1775" s="14">
        <v>69</v>
      </c>
      <c r="MF1775" s="14">
        <v>41</v>
      </c>
      <c r="MG1775" s="14">
        <v>57</v>
      </c>
      <c r="MH1775" s="14">
        <v>58</v>
      </c>
      <c r="MI1775" s="14">
        <v>61</v>
      </c>
      <c r="MJ1775" s="14">
        <v>61</v>
      </c>
      <c r="MK1775" s="14">
        <v>63</v>
      </c>
      <c r="ML1775" s="14">
        <v>62</v>
      </c>
      <c r="MM1775" s="14">
        <v>64</v>
      </c>
      <c r="MN1775" s="14">
        <v>63</v>
      </c>
      <c r="MO1775" s="14">
        <v>64</v>
      </c>
      <c r="MR1775" s="14">
        <v>70</v>
      </c>
      <c r="MS1775" s="14">
        <v>72</v>
      </c>
      <c r="PG1775" s="61"/>
      <c r="PH1775" s="61"/>
      <c r="PI1775" s="61"/>
      <c r="PJ1775" s="61"/>
      <c r="PK1775" s="61"/>
      <c r="PL1775" s="61">
        <v>20</v>
      </c>
      <c r="PM1775" s="61"/>
      <c r="PN1775" s="61"/>
      <c r="PO1775" s="61"/>
      <c r="PP1775" s="61"/>
      <c r="PQ1775" s="61">
        <v>20</v>
      </c>
      <c r="PR1775" s="61"/>
      <c r="PS1775" s="61"/>
      <c r="PT1775" s="61"/>
      <c r="PU1775" s="61"/>
      <c r="PV1775" s="61">
        <v>20</v>
      </c>
      <c r="PW1775" s="61"/>
      <c r="PX1775" s="61"/>
      <c r="PY1775" s="61">
        <v>20</v>
      </c>
      <c r="PZ1775" s="61"/>
      <c r="QA1775" s="61"/>
      <c r="QB1775" s="61">
        <v>20</v>
      </c>
      <c r="QC1775" s="61"/>
      <c r="QD1775" s="61"/>
      <c r="QE1775" s="61"/>
      <c r="QF1775" s="61"/>
      <c r="QG1775" s="61"/>
      <c r="QH1775" s="61"/>
      <c r="QI1775" s="61"/>
      <c r="QJ1775" s="61"/>
      <c r="QK1775" s="61"/>
      <c r="QL1775" s="61"/>
      <c r="QM1775" s="61"/>
      <c r="QN1775" s="61"/>
      <c r="QO1775" s="61"/>
      <c r="QP1775" s="61"/>
      <c r="QQ1775" s="61"/>
      <c r="QR1775" s="61"/>
      <c r="QS1775" s="61"/>
      <c r="QT1775" s="61"/>
      <c r="QU1775" s="61"/>
      <c r="QV1775" s="61"/>
      <c r="QW1775" s="61"/>
      <c r="QX1775" s="61"/>
      <c r="QY1775" s="61"/>
      <c r="QZ1775" s="61"/>
      <c r="RA1775" s="61"/>
      <c r="RB1775" s="61"/>
      <c r="RC1775" s="61"/>
      <c r="RD1775" s="61"/>
      <c r="RE1775" s="61"/>
      <c r="RF1775" s="61"/>
      <c r="RG1775" s="61"/>
      <c r="RH1775" s="61"/>
      <c r="RI1775" s="61"/>
      <c r="RJ1775" s="61"/>
      <c r="RK1775" s="61"/>
      <c r="RL1775" s="61"/>
      <c r="RM1775" s="61"/>
      <c r="RN1775" s="61"/>
      <c r="RO1775" s="61"/>
      <c r="RP1775" s="61"/>
      <c r="RQ1775" s="61"/>
      <c r="RR1775" s="61"/>
      <c r="RS1775" s="61"/>
      <c r="RT1775" s="61"/>
      <c r="RU1775" s="61"/>
      <c r="RV1775" s="61"/>
      <c r="RW1775" s="61"/>
      <c r="RX1775" s="61"/>
      <c r="RY1775" s="61"/>
      <c r="RZ1775" s="61"/>
      <c r="SA1775" s="61"/>
      <c r="SB1775" s="61"/>
      <c r="SC1775" s="61"/>
      <c r="SD1775" s="61"/>
      <c r="SE1775" s="61"/>
      <c r="SF1775" s="61"/>
      <c r="SG1775" s="61"/>
      <c r="SH1775" s="61"/>
      <c r="SI1775" s="61"/>
      <c r="SJ1775" s="61"/>
      <c r="SK1775" s="61"/>
      <c r="SL1775" s="61"/>
      <c r="SM1775" s="61"/>
      <c r="SN1775" s="61"/>
      <c r="SO1775" s="61"/>
      <c r="SU1775" s="14">
        <v>98.1</v>
      </c>
      <c r="SZ1775" s="14">
        <v>98</v>
      </c>
      <c r="TE1775" s="14">
        <v>97.5</v>
      </c>
      <c r="TH1775" s="14">
        <v>98</v>
      </c>
      <c r="TK1775" s="14">
        <v>98.3</v>
      </c>
      <c r="WS1775" s="14">
        <v>1</v>
      </c>
      <c r="WT1775" s="14">
        <v>1</v>
      </c>
      <c r="WU1775" s="14">
        <v>1</v>
      </c>
      <c r="WV1775" s="14">
        <v>1</v>
      </c>
      <c r="XA1775" s="14">
        <v>1</v>
      </c>
      <c r="XF1775" s="14">
        <v>1</v>
      </c>
      <c r="XI1775" s="14">
        <v>1</v>
      </c>
      <c r="XL1775" s="14">
        <v>1</v>
      </c>
      <c r="ZY1775" s="61"/>
      <c r="ZZ1775" s="61"/>
      <c r="AAA1775" s="61"/>
      <c r="AAI1775" s="63"/>
      <c r="AAM1775" s="61"/>
      <c r="AAO1775" s="63"/>
      <c r="AAS1775" s="61"/>
      <c r="AAU1775" s="63"/>
      <c r="AAY1775" s="14">
        <v>37</v>
      </c>
      <c r="AAZ1775" s="14">
        <v>37</v>
      </c>
      <c r="ABB1775" s="14">
        <v>8.9</v>
      </c>
      <c r="ABE1775" s="14">
        <v>28.9</v>
      </c>
      <c r="ABM1775" s="61">
        <v>6.18</v>
      </c>
      <c r="ABN1775" s="61"/>
      <c r="ABO1775" s="14">
        <v>205</v>
      </c>
      <c r="ABU1775" s="14">
        <v>137</v>
      </c>
      <c r="ABV1775" s="14">
        <v>136</v>
      </c>
      <c r="ABX1775" s="14">
        <v>3.8</v>
      </c>
      <c r="ABY1775" s="14">
        <v>3.5</v>
      </c>
      <c r="ACA1775" s="61">
        <v>93</v>
      </c>
      <c r="ACB1775" s="61">
        <v>92</v>
      </c>
      <c r="ACC1775" s="61"/>
      <c r="ACD1775" s="14">
        <v>8.8000000000000007</v>
      </c>
      <c r="ACE1775" s="14">
        <v>8.9</v>
      </c>
      <c r="ACG1775" s="14">
        <v>92</v>
      </c>
      <c r="ACH1775" s="14">
        <v>117</v>
      </c>
      <c r="ACQ1775" s="14">
        <v>12</v>
      </c>
      <c r="ACR1775" s="14">
        <v>11</v>
      </c>
      <c r="ACT1775" s="14">
        <v>0.8</v>
      </c>
      <c r="ACU1775" s="14">
        <v>0.84</v>
      </c>
      <c r="ACW1775" s="14">
        <v>7</v>
      </c>
      <c r="ACX1775" s="14">
        <v>7</v>
      </c>
      <c r="ADR1775" s="14">
        <v>1.9</v>
      </c>
      <c r="ADS1775" s="14">
        <v>1.8</v>
      </c>
      <c r="AGK1775" s="61"/>
      <c r="AGM1775" s="63"/>
      <c r="AGQ1775" s="61"/>
      <c r="AGS1775" s="14">
        <v>1</v>
      </c>
      <c r="AGT1775" s="14">
        <v>0</v>
      </c>
      <c r="AGU1775" s="14">
        <v>1</v>
      </c>
      <c r="AGV1775" s="14">
        <v>0</v>
      </c>
      <c r="AGW1775" s="14">
        <v>1</v>
      </c>
      <c r="AGX1775" s="14">
        <v>1</v>
      </c>
      <c r="AGY1775" s="14">
        <v>0</v>
      </c>
      <c r="AGZ1775" s="14">
        <v>5</v>
      </c>
      <c r="AHA1775" s="14">
        <v>0</v>
      </c>
      <c r="AHB1775" s="14">
        <v>0</v>
      </c>
      <c r="AHC1775" s="14">
        <v>1</v>
      </c>
      <c r="AHD1775" s="14">
        <v>0</v>
      </c>
      <c r="AHE1775" s="14">
        <v>0</v>
      </c>
      <c r="AHF1775" s="14">
        <v>0</v>
      </c>
      <c r="AHH1775" s="14">
        <v>0</v>
      </c>
      <c r="AHI1775" s="14">
        <v>0</v>
      </c>
      <c r="AHK1775" s="14">
        <v>0</v>
      </c>
      <c r="AHL1775" s="14">
        <v>0</v>
      </c>
      <c r="AHM1775" s="14">
        <v>0</v>
      </c>
      <c r="AHN1775" s="14">
        <v>0</v>
      </c>
      <c r="AHO1775" s="14">
        <v>0</v>
      </c>
      <c r="AHP1775" s="14">
        <v>0</v>
      </c>
      <c r="AHQ1775" s="14">
        <v>0</v>
      </c>
      <c r="AHR1775" s="14">
        <v>0</v>
      </c>
      <c r="AHT1775" s="61"/>
      <c r="AHV1775" s="63"/>
      <c r="AHZ1775" s="61"/>
      <c r="AIB1775" s="63"/>
      <c r="AIF1775" s="61"/>
      <c r="AIH1775" s="63"/>
      <c r="AIL1775" s="61"/>
      <c r="AIM1775" s="14">
        <v>0</v>
      </c>
      <c r="AIN1775" s="14">
        <v>0</v>
      </c>
      <c r="AIO1775" s="14">
        <v>0</v>
      </c>
      <c r="AIR1775" s="61"/>
      <c r="AIT1775" s="60"/>
      <c r="AIX1775" s="61"/>
      <c r="AJB1775" s="63"/>
      <c r="AJF1775" s="61"/>
      <c r="AJH1775" s="63"/>
      <c r="AJL1775" s="61"/>
      <c r="AJN1775" s="63"/>
    </row>
    <row r="1776" spans="1:951" s="14" customFormat="1">
      <c r="B1776" s="14">
        <v>4</v>
      </c>
      <c r="C1776" s="61">
        <v>1</v>
      </c>
      <c r="D1776" s="14" t="s">
        <v>7659</v>
      </c>
      <c r="F1776" s="63"/>
      <c r="O1776" s="61">
        <v>0</v>
      </c>
      <c r="P1776" s="61"/>
      <c r="Q1776" s="61"/>
      <c r="R1776" s="61"/>
      <c r="S1776" s="61"/>
      <c r="T1776" s="61"/>
      <c r="U1776" s="61"/>
      <c r="V1776" s="61"/>
      <c r="W1776" s="61"/>
      <c r="X1776" s="61"/>
      <c r="Y1776" s="61"/>
      <c r="Z1776" s="14">
        <v>0</v>
      </c>
      <c r="AA1776" s="14">
        <v>1</v>
      </c>
      <c r="AB1776" s="14" t="s">
        <v>9933</v>
      </c>
      <c r="AL1776" s="14">
        <v>171</v>
      </c>
      <c r="AP1776" s="14">
        <v>147</v>
      </c>
      <c r="AU1776" s="14">
        <v>164</v>
      </c>
      <c r="AX1776" s="14">
        <v>177</v>
      </c>
      <c r="DR1776" s="61"/>
      <c r="DS1776" s="61"/>
      <c r="DT1776" s="61"/>
      <c r="DU1776" s="61">
        <v>83</v>
      </c>
      <c r="DV1776" s="61"/>
      <c r="DW1776" s="61"/>
      <c r="DX1776" s="61"/>
      <c r="DY1776" s="61">
        <v>80</v>
      </c>
      <c r="DZ1776" s="61"/>
      <c r="EA1776" s="61"/>
      <c r="EB1776" s="61"/>
      <c r="EC1776" s="61"/>
      <c r="ED1776" s="61">
        <v>85</v>
      </c>
      <c r="EE1776" s="61"/>
      <c r="EF1776" s="61"/>
      <c r="EG1776" s="61">
        <v>90</v>
      </c>
      <c r="EH1776" s="61"/>
      <c r="EI1776" s="61"/>
      <c r="EJ1776" s="61"/>
      <c r="EK1776" s="61"/>
      <c r="EL1776" s="61"/>
      <c r="EM1776" s="61"/>
      <c r="EN1776" s="61"/>
      <c r="EO1776" s="61"/>
      <c r="EP1776" s="61"/>
      <c r="EQ1776" s="61"/>
      <c r="ER1776" s="61"/>
      <c r="ES1776" s="61"/>
      <c r="ET1776" s="61"/>
      <c r="EU1776" s="61"/>
      <c r="EV1776" s="61"/>
      <c r="EW1776" s="61"/>
      <c r="EX1776" s="61"/>
      <c r="EY1776" s="61"/>
      <c r="EZ1776" s="61"/>
      <c r="FA1776" s="61"/>
      <c r="FB1776" s="61"/>
      <c r="FC1776" s="61"/>
      <c r="FD1776" s="61"/>
      <c r="FE1776" s="61"/>
      <c r="FF1776" s="61"/>
      <c r="FG1776" s="61"/>
      <c r="FH1776" s="61"/>
      <c r="FI1776" s="61"/>
      <c r="FJ1776" s="61"/>
      <c r="FK1776" s="61"/>
      <c r="FL1776" s="61"/>
      <c r="FM1776" s="61"/>
      <c r="FN1776" s="61"/>
      <c r="FO1776" s="61"/>
      <c r="FP1776" s="61"/>
      <c r="FQ1776" s="61"/>
      <c r="FR1776" s="61"/>
      <c r="FS1776" s="61"/>
      <c r="FT1776" s="61"/>
      <c r="FU1776" s="61"/>
      <c r="FV1776" s="61"/>
      <c r="FW1776" s="61"/>
      <c r="FX1776" s="61"/>
      <c r="FY1776" s="61"/>
      <c r="FZ1776" s="61"/>
      <c r="GA1776" s="61"/>
      <c r="GB1776" s="61"/>
      <c r="GC1776" s="61"/>
      <c r="GD1776" s="61"/>
      <c r="GE1776" s="61"/>
      <c r="GF1776" s="61"/>
      <c r="GG1776" s="61"/>
      <c r="GH1776" s="61"/>
      <c r="GI1776" s="61"/>
      <c r="GJ1776" s="61"/>
      <c r="GK1776" s="61"/>
      <c r="GL1776" s="61"/>
      <c r="GM1776" s="61"/>
      <c r="GN1776" s="61"/>
      <c r="GO1776" s="61"/>
      <c r="GP1776" s="61"/>
      <c r="GQ1776" s="61"/>
      <c r="GR1776" s="61"/>
      <c r="GS1776" s="61"/>
      <c r="GT1776" s="61"/>
      <c r="GU1776" s="61"/>
      <c r="GV1776" s="61"/>
      <c r="GW1776" s="61"/>
      <c r="GX1776" s="61"/>
      <c r="GY1776" s="61"/>
      <c r="GZ1776" s="61"/>
      <c r="IS1776" s="14">
        <v>97</v>
      </c>
      <c r="IT1776" s="14">
        <v>99</v>
      </c>
      <c r="IU1776" s="14">
        <v>95</v>
      </c>
      <c r="IV1776" s="14">
        <v>100</v>
      </c>
      <c r="IW1776" s="14">
        <v>99</v>
      </c>
      <c r="IX1776" s="14">
        <v>99</v>
      </c>
      <c r="IY1776" s="14">
        <v>100</v>
      </c>
      <c r="IZ1776" s="14">
        <v>98</v>
      </c>
      <c r="JD1776" s="14">
        <v>97</v>
      </c>
      <c r="LX1776" s="14">
        <v>71</v>
      </c>
      <c r="LZ1776" s="14">
        <v>76</v>
      </c>
      <c r="MA1776" s="14">
        <v>77</v>
      </c>
      <c r="MB1776" s="14">
        <v>71</v>
      </c>
      <c r="MC1776" s="14">
        <v>77</v>
      </c>
      <c r="ME1776" s="14">
        <v>74</v>
      </c>
      <c r="MF1776" s="14">
        <v>67</v>
      </c>
      <c r="MH1776" s="14">
        <v>70</v>
      </c>
      <c r="MI1776" s="14">
        <v>73</v>
      </c>
      <c r="MK1776" s="14">
        <v>72</v>
      </c>
      <c r="MM1776" s="14">
        <v>69</v>
      </c>
      <c r="PG1776" s="61"/>
      <c r="PH1776" s="61">
        <v>18</v>
      </c>
      <c r="PI1776" s="61"/>
      <c r="PJ1776" s="61">
        <v>20</v>
      </c>
      <c r="PK1776" s="61"/>
      <c r="PL1776" s="61"/>
      <c r="PM1776" s="61"/>
      <c r="PN1776" s="61">
        <v>20</v>
      </c>
      <c r="PO1776" s="61"/>
      <c r="PP1776" s="61"/>
      <c r="PQ1776" s="61"/>
      <c r="PR1776" s="61"/>
      <c r="PS1776" s="61">
        <v>20</v>
      </c>
      <c r="PT1776" s="61">
        <v>20</v>
      </c>
      <c r="PU1776" s="61">
        <v>20</v>
      </c>
      <c r="PV1776" s="61">
        <v>20</v>
      </c>
      <c r="PW1776" s="61">
        <v>18</v>
      </c>
      <c r="PX1776" s="61"/>
      <c r="PY1776" s="61"/>
      <c r="PZ1776" s="61"/>
      <c r="QA1776" s="61"/>
      <c r="QB1776" s="61"/>
      <c r="QC1776" s="61"/>
      <c r="QD1776" s="61"/>
      <c r="QE1776" s="61"/>
      <c r="QF1776" s="61"/>
      <c r="QG1776" s="61"/>
      <c r="QH1776" s="61"/>
      <c r="QI1776" s="61"/>
      <c r="QJ1776" s="61"/>
      <c r="QK1776" s="61"/>
      <c r="QL1776" s="61"/>
      <c r="QM1776" s="61"/>
      <c r="QN1776" s="61"/>
      <c r="QO1776" s="61"/>
      <c r="QP1776" s="61"/>
      <c r="QQ1776" s="61"/>
      <c r="QR1776" s="61"/>
      <c r="QS1776" s="61"/>
      <c r="QT1776" s="61"/>
      <c r="QU1776" s="61"/>
      <c r="QV1776" s="61"/>
      <c r="QW1776" s="61"/>
      <c r="QX1776" s="61"/>
      <c r="QY1776" s="61"/>
      <c r="QZ1776" s="61"/>
      <c r="RA1776" s="61"/>
      <c r="RB1776" s="61"/>
      <c r="RC1776" s="61"/>
      <c r="RD1776" s="61"/>
      <c r="RE1776" s="61"/>
      <c r="RF1776" s="61"/>
      <c r="RG1776" s="61"/>
      <c r="RH1776" s="61"/>
      <c r="RI1776" s="61"/>
      <c r="RJ1776" s="61"/>
      <c r="RK1776" s="61"/>
      <c r="RL1776" s="61"/>
      <c r="RM1776" s="61"/>
      <c r="RN1776" s="61"/>
      <c r="RO1776" s="61"/>
      <c r="RP1776" s="61"/>
      <c r="RQ1776" s="61"/>
      <c r="RR1776" s="61"/>
      <c r="RS1776" s="61"/>
      <c r="RT1776" s="61"/>
      <c r="RU1776" s="61"/>
      <c r="RV1776" s="61"/>
      <c r="RW1776" s="61"/>
      <c r="RX1776" s="61"/>
      <c r="RY1776" s="61"/>
      <c r="RZ1776" s="61"/>
      <c r="SA1776" s="61"/>
      <c r="SB1776" s="61"/>
      <c r="SC1776" s="61"/>
      <c r="SD1776" s="61"/>
      <c r="SE1776" s="61"/>
      <c r="SF1776" s="61"/>
      <c r="SG1776" s="61"/>
      <c r="SH1776" s="61"/>
      <c r="SI1776" s="61"/>
      <c r="SJ1776" s="61"/>
      <c r="SK1776" s="61"/>
      <c r="SL1776" s="61"/>
      <c r="SM1776" s="61"/>
      <c r="SN1776" s="61"/>
      <c r="SO1776" s="61"/>
      <c r="SS1776" s="14">
        <v>98.2</v>
      </c>
      <c r="SW1776" s="14">
        <v>98</v>
      </c>
      <c r="TB1776" s="14">
        <v>98.3</v>
      </c>
      <c r="TD1776" s="14">
        <v>98.3</v>
      </c>
      <c r="TE1776" s="14">
        <v>97.7</v>
      </c>
      <c r="WT1776" s="14">
        <v>1</v>
      </c>
      <c r="WU1776" s="14">
        <v>1</v>
      </c>
      <c r="WV1776" s="14">
        <v>1</v>
      </c>
      <c r="WW1776" s="14">
        <v>1</v>
      </c>
      <c r="WX1776" s="14">
        <v>1</v>
      </c>
      <c r="WY1776" s="14">
        <v>1</v>
      </c>
      <c r="WZ1776" s="14">
        <v>1</v>
      </c>
      <c r="XB1776" s="14">
        <v>1</v>
      </c>
      <c r="XD1776" s="14">
        <v>1</v>
      </c>
      <c r="XE1776" s="14">
        <v>1</v>
      </c>
      <c r="ZY1776" s="61"/>
      <c r="ZZ1776" s="61"/>
      <c r="AAA1776" s="61"/>
      <c r="AAI1776" s="63"/>
      <c r="AAM1776" s="61"/>
      <c r="AAO1776" s="63"/>
      <c r="AAS1776" s="61"/>
      <c r="AAU1776" s="63"/>
      <c r="AAY1776" s="14">
        <v>36</v>
      </c>
      <c r="AAZ1776" s="14">
        <v>37</v>
      </c>
      <c r="ABB1776" s="14">
        <v>9.1999999999999993</v>
      </c>
      <c r="ABE1776" s="14">
        <v>29.4</v>
      </c>
      <c r="ABM1776" s="61">
        <v>5.98</v>
      </c>
      <c r="ABN1776" s="61"/>
      <c r="ABO1776" s="14">
        <v>210</v>
      </c>
      <c r="ABU1776" s="14">
        <v>137</v>
      </c>
      <c r="ABV1776" s="14">
        <v>136</v>
      </c>
      <c r="ABX1776" s="14">
        <v>3.8</v>
      </c>
      <c r="ABY1776" s="14">
        <v>3.5</v>
      </c>
      <c r="ACA1776" s="61">
        <v>92</v>
      </c>
      <c r="ACB1776" s="61">
        <v>90</v>
      </c>
      <c r="ACC1776" s="61"/>
      <c r="ACD1776" s="14">
        <v>9</v>
      </c>
      <c r="ACE1776" s="14">
        <v>9.1999999999999993</v>
      </c>
      <c r="ACG1776" s="14">
        <v>93</v>
      </c>
      <c r="ACH1776" s="14">
        <v>102</v>
      </c>
      <c r="ACQ1776" s="14">
        <v>13</v>
      </c>
      <c r="ACR1776" s="14">
        <v>15</v>
      </c>
      <c r="ACT1776" s="14">
        <v>0.79</v>
      </c>
      <c r="ACU1776" s="14">
        <v>0.89</v>
      </c>
      <c r="ACW1776" s="14">
        <v>9</v>
      </c>
      <c r="ACX1776" s="14">
        <v>9</v>
      </c>
      <c r="ADR1776" s="14">
        <v>1.6</v>
      </c>
      <c r="ADS1776" s="14">
        <v>2.2000000000000002</v>
      </c>
      <c r="AGK1776" s="61"/>
      <c r="AGM1776" s="63"/>
      <c r="AGQ1776" s="61"/>
      <c r="AGS1776" s="14">
        <v>1</v>
      </c>
      <c r="AGT1776" s="14">
        <v>0</v>
      </c>
      <c r="AGU1776" s="14">
        <v>1</v>
      </c>
      <c r="AGV1776" s="14">
        <v>0</v>
      </c>
      <c r="AGW1776" s="14">
        <v>1</v>
      </c>
      <c r="AGX1776" s="14">
        <v>1</v>
      </c>
      <c r="AGY1776" s="14">
        <v>0</v>
      </c>
      <c r="AGZ1776" s="14">
        <v>5</v>
      </c>
      <c r="AHA1776" s="14">
        <v>0</v>
      </c>
      <c r="AHB1776" s="14">
        <v>0</v>
      </c>
      <c r="AHC1776" s="14">
        <v>1</v>
      </c>
      <c r="AHD1776" s="14">
        <v>0</v>
      </c>
      <c r="AHE1776" s="14">
        <v>0</v>
      </c>
      <c r="AHF1776" s="14">
        <v>0</v>
      </c>
      <c r="AHH1776" s="14">
        <v>0</v>
      </c>
      <c r="AHI1776" s="14">
        <v>0</v>
      </c>
      <c r="AHK1776" s="14">
        <v>0</v>
      </c>
      <c r="AHL1776" s="14">
        <v>0</v>
      </c>
      <c r="AHM1776" s="14">
        <v>0</v>
      </c>
      <c r="AHN1776" s="14">
        <v>0</v>
      </c>
      <c r="AHO1776" s="14">
        <v>0</v>
      </c>
      <c r="AHP1776" s="14">
        <v>0</v>
      </c>
      <c r="AHQ1776" s="14">
        <v>0</v>
      </c>
      <c r="AHR1776" s="14">
        <v>0</v>
      </c>
      <c r="AHT1776" s="61"/>
      <c r="AHV1776" s="63"/>
      <c r="AHZ1776" s="61"/>
      <c r="AIB1776" s="63"/>
      <c r="AIF1776" s="61"/>
      <c r="AIH1776" s="63"/>
      <c r="AIL1776" s="61"/>
      <c r="AIM1776" s="14">
        <v>0</v>
      </c>
      <c r="AIN1776" s="14">
        <v>0</v>
      </c>
      <c r="AIO1776" s="14">
        <v>0</v>
      </c>
      <c r="AIR1776" s="61"/>
      <c r="AIT1776" s="60"/>
      <c r="AIX1776" s="61"/>
      <c r="AJB1776" s="63"/>
      <c r="AJF1776" s="61"/>
      <c r="AJH1776" s="63"/>
      <c r="AJL1776" s="61"/>
      <c r="AJN1776" s="63"/>
    </row>
    <row r="1777" spans="1:951" s="14" customFormat="1">
      <c r="B1777" s="14">
        <v>5</v>
      </c>
      <c r="C1777" s="61">
        <v>1</v>
      </c>
      <c r="D1777" s="14" t="s">
        <v>6270</v>
      </c>
      <c r="E1777" s="14" t="s">
        <v>6191</v>
      </c>
      <c r="F1777" s="63"/>
      <c r="O1777" s="61">
        <v>1</v>
      </c>
      <c r="P1777" s="61">
        <v>1</v>
      </c>
      <c r="Q1777" s="61"/>
      <c r="R1777" s="61"/>
      <c r="S1777" s="61"/>
      <c r="T1777" s="61"/>
      <c r="U1777" s="61"/>
      <c r="V1777" s="61"/>
      <c r="W1777" s="61"/>
      <c r="X1777" s="61"/>
      <c r="Y1777" s="61"/>
      <c r="Z1777" s="14">
        <v>0</v>
      </c>
      <c r="AA1777" s="14">
        <v>2</v>
      </c>
      <c r="AB1777" s="14" t="s">
        <v>9934</v>
      </c>
      <c r="AL1777" s="14">
        <v>185</v>
      </c>
      <c r="AO1777" s="14">
        <v>165</v>
      </c>
      <c r="AQ1777" s="14">
        <v>173</v>
      </c>
      <c r="AT1777" s="14">
        <v>128</v>
      </c>
      <c r="AV1777" s="14">
        <v>110</v>
      </c>
      <c r="AY1777" s="14">
        <v>140</v>
      </c>
      <c r="DR1777" s="61"/>
      <c r="DS1777" s="61"/>
      <c r="DT1777" s="61"/>
      <c r="DU1777" s="61">
        <v>91</v>
      </c>
      <c r="DV1777" s="61"/>
      <c r="DW1777" s="61"/>
      <c r="DX1777" s="61">
        <v>81</v>
      </c>
      <c r="DY1777" s="61"/>
      <c r="DZ1777" s="61">
        <v>88</v>
      </c>
      <c r="EA1777" s="61"/>
      <c r="EB1777" s="61"/>
      <c r="EC1777" s="61">
        <v>75</v>
      </c>
      <c r="ED1777" s="61"/>
      <c r="EE1777" s="61">
        <v>67</v>
      </c>
      <c r="EF1777" s="61"/>
      <c r="EG1777" s="61"/>
      <c r="EH1777" s="61">
        <v>71</v>
      </c>
      <c r="EI1777" s="61"/>
      <c r="EJ1777" s="61"/>
      <c r="EK1777" s="61"/>
      <c r="EL1777" s="61"/>
      <c r="EM1777" s="61"/>
      <c r="EN1777" s="61"/>
      <c r="EO1777" s="61"/>
      <c r="EP1777" s="61"/>
      <c r="EQ1777" s="61"/>
      <c r="ER1777" s="61"/>
      <c r="ES1777" s="61"/>
      <c r="ET1777" s="61"/>
      <c r="EU1777" s="61"/>
      <c r="EV1777" s="61"/>
      <c r="EW1777" s="61"/>
      <c r="EX1777" s="61"/>
      <c r="EY1777" s="61"/>
      <c r="EZ1777" s="61"/>
      <c r="FA1777" s="61"/>
      <c r="FB1777" s="61"/>
      <c r="FC1777" s="61"/>
      <c r="FD1777" s="61"/>
      <c r="FE1777" s="61"/>
      <c r="FF1777" s="61"/>
      <c r="FG1777" s="61"/>
      <c r="FH1777" s="61"/>
      <c r="FI1777" s="61"/>
      <c r="FJ1777" s="61"/>
      <c r="FK1777" s="61"/>
      <c r="FL1777" s="61"/>
      <c r="FM1777" s="61"/>
      <c r="FN1777" s="61"/>
      <c r="FO1777" s="61"/>
      <c r="FP1777" s="61"/>
      <c r="FQ1777" s="61"/>
      <c r="FR1777" s="61"/>
      <c r="FS1777" s="61"/>
      <c r="FT1777" s="61"/>
      <c r="FU1777" s="61"/>
      <c r="FV1777" s="61"/>
      <c r="FW1777" s="61"/>
      <c r="FX1777" s="61"/>
      <c r="FY1777" s="61"/>
      <c r="FZ1777" s="61"/>
      <c r="GA1777" s="61"/>
      <c r="GB1777" s="61"/>
      <c r="GC1777" s="61"/>
      <c r="GD1777" s="61"/>
      <c r="GE1777" s="61"/>
      <c r="GF1777" s="61"/>
      <c r="GG1777" s="61"/>
      <c r="GH1777" s="61"/>
      <c r="GI1777" s="61"/>
      <c r="GJ1777" s="61"/>
      <c r="GK1777" s="61"/>
      <c r="GL1777" s="61"/>
      <c r="GM1777" s="61"/>
      <c r="GN1777" s="61"/>
      <c r="GO1777" s="61"/>
      <c r="GP1777" s="61"/>
      <c r="GQ1777" s="61"/>
      <c r="GR1777" s="61"/>
      <c r="GS1777" s="61"/>
      <c r="GT1777" s="61"/>
      <c r="GU1777" s="61"/>
      <c r="GV1777" s="61"/>
      <c r="GW1777" s="61"/>
      <c r="GX1777" s="61"/>
      <c r="GY1777" s="61"/>
      <c r="GZ1777" s="61"/>
      <c r="IP1777" s="14">
        <v>94</v>
      </c>
      <c r="IR1777" s="14">
        <v>97</v>
      </c>
      <c r="IS1777" s="14">
        <v>98</v>
      </c>
      <c r="IU1777" s="14">
        <v>99</v>
      </c>
      <c r="IW1777" s="14">
        <v>95</v>
      </c>
      <c r="IX1777" s="14">
        <v>98</v>
      </c>
      <c r="IY1777" s="14">
        <v>99</v>
      </c>
      <c r="IZ1777" s="14">
        <v>99</v>
      </c>
      <c r="JA1777" s="14">
        <v>99</v>
      </c>
      <c r="JB1777" s="14">
        <v>98</v>
      </c>
      <c r="JC1777" s="14">
        <v>98</v>
      </c>
      <c r="JD1777" s="14">
        <v>98</v>
      </c>
      <c r="JE1777" s="14">
        <v>99</v>
      </c>
      <c r="JF1777" s="14">
        <v>98</v>
      </c>
      <c r="LY1777" s="14">
        <v>71</v>
      </c>
      <c r="MA1777" s="14">
        <v>75</v>
      </c>
      <c r="MB1777" s="14">
        <v>66</v>
      </c>
      <c r="MC1777" s="14">
        <v>66</v>
      </c>
      <c r="ME1777" s="14">
        <v>69</v>
      </c>
      <c r="MF1777" s="14">
        <v>70</v>
      </c>
      <c r="MG1777" s="14">
        <v>71</v>
      </c>
      <c r="MH1777" s="14">
        <v>75</v>
      </c>
      <c r="MI1777" s="14">
        <v>74</v>
      </c>
      <c r="MJ1777" s="14">
        <v>76</v>
      </c>
      <c r="MK1777" s="14">
        <v>76</v>
      </c>
      <c r="ML1777" s="14">
        <v>76</v>
      </c>
      <c r="MM1777" s="14">
        <v>71</v>
      </c>
      <c r="MN1777" s="14">
        <v>72</v>
      </c>
      <c r="PG1777" s="61"/>
      <c r="PH1777" s="61"/>
      <c r="PI1777" s="61"/>
      <c r="PJ1777" s="61">
        <v>20</v>
      </c>
      <c r="PK1777" s="61"/>
      <c r="PL1777" s="61"/>
      <c r="PM1777" s="61">
        <v>20</v>
      </c>
      <c r="PN1777" s="61"/>
      <c r="PO1777" s="61">
        <v>20</v>
      </c>
      <c r="PP1777" s="61"/>
      <c r="PQ1777" s="61"/>
      <c r="PR1777" s="61">
        <v>20</v>
      </c>
      <c r="PS1777" s="61"/>
      <c r="PT1777" s="61">
        <v>18</v>
      </c>
      <c r="PU1777" s="61"/>
      <c r="PV1777" s="61"/>
      <c r="PW1777" s="61">
        <v>18</v>
      </c>
      <c r="PX1777" s="61"/>
      <c r="PY1777" s="61"/>
      <c r="PZ1777" s="61"/>
      <c r="QA1777" s="61"/>
      <c r="QB1777" s="61"/>
      <c r="QC1777" s="61"/>
      <c r="QD1777" s="61"/>
      <c r="QE1777" s="61"/>
      <c r="QF1777" s="61"/>
      <c r="QG1777" s="61"/>
      <c r="QH1777" s="61"/>
      <c r="QI1777" s="61"/>
      <c r="QJ1777" s="61"/>
      <c r="QK1777" s="61"/>
      <c r="QL1777" s="61"/>
      <c r="QM1777" s="61"/>
      <c r="QN1777" s="61"/>
      <c r="QO1777" s="61"/>
      <c r="QP1777" s="61"/>
      <c r="QQ1777" s="61"/>
      <c r="QR1777" s="61"/>
      <c r="QS1777" s="61"/>
      <c r="QT1777" s="61"/>
      <c r="QU1777" s="61"/>
      <c r="QV1777" s="61"/>
      <c r="QW1777" s="61"/>
      <c r="QX1777" s="61"/>
      <c r="QY1777" s="61"/>
      <c r="QZ1777" s="61"/>
      <c r="RA1777" s="61"/>
      <c r="RB1777" s="61"/>
      <c r="RC1777" s="61"/>
      <c r="RD1777" s="61"/>
      <c r="RE1777" s="61"/>
      <c r="RF1777" s="61"/>
      <c r="RG1777" s="61"/>
      <c r="RH1777" s="61"/>
      <c r="RI1777" s="61"/>
      <c r="RJ1777" s="61"/>
      <c r="RK1777" s="61"/>
      <c r="RL1777" s="61"/>
      <c r="RM1777" s="61"/>
      <c r="RN1777" s="61"/>
      <c r="RO1777" s="61"/>
      <c r="RP1777" s="61"/>
      <c r="RQ1777" s="61"/>
      <c r="RR1777" s="61"/>
      <c r="RS1777" s="61"/>
      <c r="RT1777" s="61"/>
      <c r="RU1777" s="61"/>
      <c r="RV1777" s="61"/>
      <c r="RW1777" s="61"/>
      <c r="RX1777" s="61"/>
      <c r="RY1777" s="61"/>
      <c r="RZ1777" s="61"/>
      <c r="SA1777" s="61"/>
      <c r="SB1777" s="61"/>
      <c r="SC1777" s="61"/>
      <c r="SD1777" s="61"/>
      <c r="SE1777" s="61"/>
      <c r="SF1777" s="61"/>
      <c r="SG1777" s="61"/>
      <c r="SH1777" s="61"/>
      <c r="SI1777" s="61"/>
      <c r="SJ1777" s="61"/>
      <c r="SK1777" s="61"/>
      <c r="SL1777" s="61"/>
      <c r="SM1777" s="61"/>
      <c r="SN1777" s="61"/>
      <c r="SO1777" s="61"/>
      <c r="SS1777" s="14">
        <v>98.2</v>
      </c>
      <c r="SV1777" s="14">
        <v>98.3</v>
      </c>
      <c r="SX1777" s="14">
        <v>97.8</v>
      </c>
      <c r="TA1777" s="14">
        <v>97.9</v>
      </c>
      <c r="TC1777" s="14">
        <v>98.6</v>
      </c>
      <c r="TF1777" s="14">
        <v>98.9</v>
      </c>
      <c r="WQ1777" s="14">
        <v>1</v>
      </c>
      <c r="WS1777" s="14">
        <v>1</v>
      </c>
      <c r="WT1777" s="14">
        <v>1</v>
      </c>
      <c r="WV1777" s="14">
        <v>1</v>
      </c>
      <c r="WW1777" s="14">
        <v>1</v>
      </c>
      <c r="WX1777" s="14">
        <v>1</v>
      </c>
      <c r="WY1777" s="14">
        <v>1</v>
      </c>
      <c r="WZ1777" s="14">
        <v>1</v>
      </c>
      <c r="XA1777" s="14">
        <v>1</v>
      </c>
      <c r="XB1777" s="14">
        <v>1</v>
      </c>
      <c r="XC1777" s="14">
        <v>1</v>
      </c>
      <c r="XD1777" s="14">
        <v>1</v>
      </c>
      <c r="XE1777" s="14">
        <v>1</v>
      </c>
      <c r="XF1777" s="14">
        <v>1</v>
      </c>
      <c r="ZY1777" s="61">
        <v>144</v>
      </c>
      <c r="ZZ1777" s="61"/>
      <c r="AAA1777" s="61"/>
      <c r="AAI1777" s="63"/>
      <c r="AAM1777" s="61"/>
      <c r="AAO1777" s="63"/>
      <c r="AAS1777" s="61"/>
      <c r="AAU1777" s="63"/>
      <c r="AAY1777" s="14">
        <v>39</v>
      </c>
      <c r="AAZ1777" s="14">
        <v>37</v>
      </c>
      <c r="ABB1777" s="14">
        <v>8.8000000000000007</v>
      </c>
      <c r="ABE1777" s="14">
        <v>28.2</v>
      </c>
      <c r="ABM1777" s="61">
        <v>5.92</v>
      </c>
      <c r="ABN1777" s="61"/>
      <c r="ABO1777" s="14">
        <v>206</v>
      </c>
      <c r="ABU1777" s="14">
        <v>135</v>
      </c>
      <c r="ABV1777" s="14">
        <v>134</v>
      </c>
      <c r="ABX1777" s="14">
        <v>3.7</v>
      </c>
      <c r="ABY1777" s="14">
        <v>4.9000000000000004</v>
      </c>
      <c r="ACA1777" s="61">
        <v>91</v>
      </c>
      <c r="ACB1777" s="61">
        <v>90</v>
      </c>
      <c r="ACC1777" s="61"/>
      <c r="ACD1777" s="14">
        <v>9</v>
      </c>
      <c r="ACE1777" s="14">
        <v>9.1999999999999993</v>
      </c>
      <c r="ACG1777" s="14">
        <v>91</v>
      </c>
      <c r="ACH1777" s="14">
        <v>99</v>
      </c>
      <c r="ACQ1777" s="14">
        <v>14</v>
      </c>
      <c r="ACR1777" s="14">
        <v>17</v>
      </c>
      <c r="ACT1777" s="14">
        <v>0.8</v>
      </c>
      <c r="ACU1777" s="14">
        <v>0.83</v>
      </c>
      <c r="ACW1777" s="14">
        <v>5</v>
      </c>
      <c r="ACX1777" s="14">
        <v>7</v>
      </c>
      <c r="ADR1777" s="14">
        <v>1.9</v>
      </c>
      <c r="ADS1777" s="14">
        <v>1.8</v>
      </c>
      <c r="AGK1777" s="61"/>
      <c r="AGM1777" s="63"/>
      <c r="AGQ1777" s="61"/>
      <c r="AGS1777" s="14">
        <v>0</v>
      </c>
      <c r="AGT1777" s="14">
        <v>0</v>
      </c>
      <c r="AGU1777" s="14">
        <v>0</v>
      </c>
      <c r="AGV1777" s="14">
        <v>0</v>
      </c>
      <c r="AGW1777" s="14">
        <v>1</v>
      </c>
      <c r="AGX1777" s="14">
        <v>1</v>
      </c>
      <c r="AGY1777" s="14">
        <v>0</v>
      </c>
      <c r="AGZ1777" s="14">
        <v>5</v>
      </c>
      <c r="AHA1777" s="14">
        <v>0</v>
      </c>
      <c r="AHB1777" s="14">
        <v>0</v>
      </c>
      <c r="AHC1777" s="14">
        <v>1</v>
      </c>
      <c r="AHD1777" s="14">
        <v>1</v>
      </c>
      <c r="AHE1777" s="14">
        <v>0</v>
      </c>
      <c r="AHF1777" s="14">
        <v>0</v>
      </c>
      <c r="AHH1777" s="14">
        <v>0</v>
      </c>
      <c r="AHI1777" s="14">
        <v>0</v>
      </c>
      <c r="AHK1777" s="14">
        <v>0</v>
      </c>
      <c r="AHL1777" s="14">
        <v>0</v>
      </c>
      <c r="AHM1777" s="14">
        <v>0</v>
      </c>
      <c r="AHN1777" s="14">
        <v>0</v>
      </c>
      <c r="AHO1777" s="14">
        <v>0</v>
      </c>
      <c r="AHP1777" s="14">
        <v>0</v>
      </c>
      <c r="AHQ1777" s="14">
        <v>0</v>
      </c>
      <c r="AHR1777" s="14">
        <v>0</v>
      </c>
      <c r="AHT1777" s="61"/>
      <c r="AHV1777" s="63"/>
      <c r="AHZ1777" s="61"/>
      <c r="AIB1777" s="63"/>
      <c r="AIF1777" s="61"/>
      <c r="AIH1777" s="63"/>
      <c r="AIL1777" s="61"/>
      <c r="AIM1777" s="14">
        <v>0</v>
      </c>
      <c r="AIN1777" s="14">
        <v>0</v>
      </c>
      <c r="AIO1777" s="14">
        <v>0</v>
      </c>
      <c r="AIR1777" s="61"/>
      <c r="AIT1777" s="60"/>
      <c r="AIX1777" s="61"/>
      <c r="AJB1777" s="63"/>
      <c r="AJF1777" s="61"/>
      <c r="AJH1777" s="63"/>
      <c r="AJL1777" s="61"/>
      <c r="AJN1777" s="63"/>
    </row>
    <row r="1778" spans="1:951" s="31" customFormat="1">
      <c r="B1778" s="31">
        <v>6</v>
      </c>
      <c r="C1778" s="31">
        <v>0</v>
      </c>
      <c r="F1778" s="82"/>
      <c r="G1778" s="83"/>
      <c r="Z1778" s="31">
        <v>0</v>
      </c>
      <c r="AA1778" s="31">
        <v>2</v>
      </c>
      <c r="AB1778" s="83" t="s">
        <v>9935</v>
      </c>
      <c r="AL1778" s="31">
        <v>152</v>
      </c>
      <c r="AO1778" s="31">
        <v>110</v>
      </c>
      <c r="DU1778" s="31">
        <v>82</v>
      </c>
      <c r="DX1778" s="31">
        <v>60</v>
      </c>
      <c r="IP1778" s="31">
        <v>98</v>
      </c>
      <c r="IQ1778" s="31">
        <v>100</v>
      </c>
      <c r="IR1778" s="31">
        <v>96</v>
      </c>
      <c r="IS1778" s="31">
        <v>98</v>
      </c>
      <c r="IV1778" s="31">
        <v>96</v>
      </c>
      <c r="LX1778" s="31">
        <v>75</v>
      </c>
      <c r="LY1778" s="31">
        <v>68</v>
      </c>
      <c r="LZ1778" s="31">
        <v>73</v>
      </c>
      <c r="MA1778" s="31">
        <v>62</v>
      </c>
      <c r="MB1778" s="31">
        <v>73</v>
      </c>
      <c r="MC1778" s="31">
        <v>72</v>
      </c>
      <c r="MD1778" s="31">
        <v>76</v>
      </c>
      <c r="PJ1778" s="31">
        <v>18</v>
      </c>
      <c r="SS1778" s="31">
        <v>98.1</v>
      </c>
      <c r="WQ1778" s="31">
        <v>1</v>
      </c>
      <c r="WR1778" s="31">
        <v>1</v>
      </c>
      <c r="WS1778" s="31">
        <v>1</v>
      </c>
      <c r="WT1778" s="31">
        <v>1</v>
      </c>
      <c r="WW1778" s="31">
        <v>1</v>
      </c>
      <c r="ZY1778" s="31">
        <v>144</v>
      </c>
      <c r="AAI1778" s="82"/>
      <c r="AAJ1778" s="83"/>
      <c r="AAO1778" s="82"/>
      <c r="AAP1778" s="83"/>
      <c r="AAU1778" s="82"/>
      <c r="AAV1778" s="83"/>
      <c r="AAY1778" s="31">
        <v>38</v>
      </c>
      <c r="ABB1778" s="31">
        <v>9.1999999999999993</v>
      </c>
      <c r="ABE1778" s="31">
        <v>29.8</v>
      </c>
      <c r="ABM1778" s="31">
        <v>5.45</v>
      </c>
      <c r="ABO1778" s="31">
        <v>226</v>
      </c>
      <c r="ABU1778" s="31">
        <v>136</v>
      </c>
      <c r="ABX1778" s="31">
        <v>4.0999999999999996</v>
      </c>
      <c r="ACA1778" s="31">
        <v>91</v>
      </c>
      <c r="ACD1778" s="31">
        <v>9.1</v>
      </c>
      <c r="ACG1778" s="31">
        <v>120</v>
      </c>
      <c r="ACQ1778" s="31">
        <v>19</v>
      </c>
      <c r="ACT1778" s="31">
        <v>0.87</v>
      </c>
      <c r="ACW1778" s="31">
        <v>7</v>
      </c>
      <c r="ADR1778" s="31">
        <v>1.7</v>
      </c>
      <c r="AGM1778" s="82"/>
      <c r="AGN1778" s="83"/>
      <c r="AGS1778" s="31">
        <v>0</v>
      </c>
      <c r="AGT1778" s="31">
        <v>0</v>
      </c>
      <c r="AGU1778" s="31">
        <v>0</v>
      </c>
      <c r="AGV1778" s="31">
        <v>0</v>
      </c>
      <c r="AGW1778" s="31">
        <v>1</v>
      </c>
      <c r="AGX1778" s="31">
        <v>1</v>
      </c>
      <c r="AGY1778" s="31">
        <v>0</v>
      </c>
      <c r="AGZ1778" s="31">
        <v>3</v>
      </c>
      <c r="AHA1778" s="31">
        <v>0</v>
      </c>
      <c r="AHB1778" s="31">
        <v>0</v>
      </c>
      <c r="AHC1778" s="31">
        <v>1</v>
      </c>
      <c r="AHD1778" s="31">
        <v>0</v>
      </c>
      <c r="AHE1778" s="31">
        <v>1</v>
      </c>
      <c r="AHF1778" s="31">
        <v>0</v>
      </c>
      <c r="AHH1778" s="31">
        <v>0</v>
      </c>
      <c r="AHI1778" s="31">
        <v>0</v>
      </c>
      <c r="AHK1778" s="31">
        <v>0</v>
      </c>
      <c r="AHL1778" s="31">
        <v>0</v>
      </c>
      <c r="AHM1778" s="31">
        <v>0</v>
      </c>
      <c r="AHN1778" s="31">
        <v>0</v>
      </c>
      <c r="AHO1778" s="31">
        <v>0</v>
      </c>
      <c r="AHP1778" s="31">
        <v>0</v>
      </c>
      <c r="AHQ1778" s="31">
        <v>0</v>
      </c>
      <c r="AHR1778" s="31">
        <v>0</v>
      </c>
      <c r="AHV1778" s="82"/>
      <c r="AHW1778" s="83"/>
      <c r="AIB1778" s="82"/>
      <c r="AIC1778" s="83"/>
      <c r="AIH1778" s="82"/>
      <c r="AII1778" s="83"/>
      <c r="AIM1778" s="31">
        <v>0</v>
      </c>
      <c r="AIN1778" s="31">
        <v>0</v>
      </c>
      <c r="AIO1778" s="31">
        <v>0</v>
      </c>
      <c r="AIT1778" s="84"/>
      <c r="AIU1778" s="83"/>
      <c r="AJB1778" s="82"/>
      <c r="AJC1778" s="83"/>
      <c r="AJH1778" s="82"/>
      <c r="AJI1778" s="83"/>
      <c r="AJN1778" s="82"/>
      <c r="AJO1778" s="83"/>
    </row>
    <row r="1779" spans="1:951" s="1" customFormat="1">
      <c r="A1779" s="1">
        <v>374</v>
      </c>
      <c r="B1779" s="1">
        <v>1</v>
      </c>
      <c r="C1779" s="1">
        <v>0</v>
      </c>
      <c r="Z1779" s="1">
        <v>0</v>
      </c>
      <c r="AA1779" s="1">
        <v>1</v>
      </c>
      <c r="AB1779" s="1" t="s">
        <v>9936</v>
      </c>
      <c r="AC1779" s="1">
        <v>0</v>
      </c>
      <c r="AE1779" s="1">
        <v>0</v>
      </c>
      <c r="AG1779" s="1">
        <v>0</v>
      </c>
      <c r="AGS1779" s="1">
        <v>0</v>
      </c>
      <c r="AGT1779" s="1">
        <v>0</v>
      </c>
      <c r="AGU1779" s="1">
        <v>0</v>
      </c>
      <c r="AGV1779" s="1">
        <v>0</v>
      </c>
      <c r="AGW1779" s="1">
        <v>0</v>
      </c>
      <c r="AGX1779" s="1">
        <v>0</v>
      </c>
      <c r="AGY1779" s="1">
        <v>0</v>
      </c>
      <c r="AGZ1779" s="1">
        <v>0</v>
      </c>
      <c r="AHA1779" s="1">
        <v>0</v>
      </c>
      <c r="AHB1779" s="1">
        <v>0</v>
      </c>
      <c r="AHC1779" s="1">
        <v>1</v>
      </c>
      <c r="AHD1779" s="1">
        <v>0</v>
      </c>
      <c r="AHE1779" s="1">
        <v>0</v>
      </c>
      <c r="AHF1779" s="1">
        <v>0</v>
      </c>
      <c r="AHH1779" s="1">
        <v>0</v>
      </c>
      <c r="AHI1779" s="1">
        <v>0</v>
      </c>
      <c r="AHK1779" s="1">
        <v>0</v>
      </c>
      <c r="AHL1779" s="1">
        <v>0</v>
      </c>
      <c r="AHM1779" s="1">
        <v>0</v>
      </c>
      <c r="AHN1779" s="1">
        <v>0</v>
      </c>
      <c r="AHO1779" s="1">
        <v>0</v>
      </c>
      <c r="AHP1779" s="1">
        <v>0</v>
      </c>
      <c r="AHQ1779" s="1">
        <v>0</v>
      </c>
      <c r="AHR1779" s="1">
        <v>1</v>
      </c>
      <c r="AIM1779" s="1">
        <v>2</v>
      </c>
      <c r="AIN1779" s="1">
        <v>0</v>
      </c>
      <c r="AIO1779" s="1">
        <v>0</v>
      </c>
      <c r="AIP1779" s="1">
        <v>1</v>
      </c>
      <c r="AIQ1779" s="1">
        <v>1</v>
      </c>
      <c r="AIR1779" s="1">
        <v>1</v>
      </c>
      <c r="AIS1779" s="1">
        <v>1</v>
      </c>
      <c r="AIT1779" s="3">
        <v>0</v>
      </c>
      <c r="AIV1779" s="1">
        <v>1</v>
      </c>
      <c r="AIW1779" s="1">
        <v>0</v>
      </c>
    </row>
    <row r="1780" spans="1:951" s="1" customFormat="1">
      <c r="B1780" s="1">
        <v>2</v>
      </c>
      <c r="C1780" s="1">
        <v>1</v>
      </c>
      <c r="D1780" s="1" t="s">
        <v>9937</v>
      </c>
      <c r="O1780" s="1">
        <v>1</v>
      </c>
      <c r="Z1780" s="1">
        <v>0</v>
      </c>
      <c r="AA1780" s="1">
        <v>2</v>
      </c>
      <c r="AB1780" s="1" t="s">
        <v>9938</v>
      </c>
      <c r="AC1780" s="1">
        <v>0</v>
      </c>
      <c r="AE1780" s="1">
        <v>0</v>
      </c>
      <c r="AG1780" s="1">
        <v>0</v>
      </c>
      <c r="AI1780" s="1">
        <v>118</v>
      </c>
      <c r="AJ1780" s="1">
        <v>116</v>
      </c>
      <c r="DR1780" s="1">
        <v>76</v>
      </c>
      <c r="DS1780" s="1">
        <v>68</v>
      </c>
      <c r="HA1780" s="1">
        <v>2</v>
      </c>
      <c r="HB1780" s="1">
        <v>2</v>
      </c>
      <c r="HT1780" s="1">
        <v>0</v>
      </c>
      <c r="HU1780" s="1">
        <v>0</v>
      </c>
      <c r="IP1780" s="1">
        <v>98</v>
      </c>
      <c r="IQ1780" s="1">
        <v>98</v>
      </c>
      <c r="LX1780" s="1">
        <v>92</v>
      </c>
      <c r="LY1780" s="1">
        <v>84</v>
      </c>
      <c r="PG1780" s="1">
        <v>16</v>
      </c>
      <c r="PH1780" s="1">
        <v>16</v>
      </c>
      <c r="SP1780" s="1">
        <v>98.6</v>
      </c>
      <c r="SQ1780" s="1">
        <v>97.8</v>
      </c>
      <c r="VX1780" s="1">
        <v>1</v>
      </c>
      <c r="VY1780" s="1">
        <v>1</v>
      </c>
      <c r="WQ1780" s="1">
        <v>0</v>
      </c>
      <c r="WR1780" s="1">
        <v>0</v>
      </c>
      <c r="AGS1780" s="1">
        <v>1</v>
      </c>
      <c r="AGT1780" s="1">
        <v>1</v>
      </c>
      <c r="AGU1780" s="1">
        <v>0</v>
      </c>
      <c r="AGV1780" s="1">
        <v>1</v>
      </c>
      <c r="AGW1780" s="1">
        <v>0</v>
      </c>
      <c r="AGX1780" s="1">
        <v>0</v>
      </c>
      <c r="AGY1780" s="1">
        <v>0</v>
      </c>
      <c r="AGZ1780" s="1">
        <v>0</v>
      </c>
      <c r="AHA1780" s="1">
        <v>0</v>
      </c>
      <c r="AHB1780" s="1">
        <v>0</v>
      </c>
      <c r="AHC1780" s="1">
        <v>1</v>
      </c>
      <c r="AHD1780" s="1">
        <v>0</v>
      </c>
      <c r="AHE1780" s="1">
        <v>0</v>
      </c>
      <c r="AHF1780" s="1">
        <v>0</v>
      </c>
      <c r="AHH1780" s="1">
        <v>0</v>
      </c>
      <c r="AHI1780" s="1">
        <v>0</v>
      </c>
      <c r="AHK1780" s="1">
        <v>0</v>
      </c>
      <c r="AHL1780" s="1">
        <v>0</v>
      </c>
      <c r="AHM1780" s="1">
        <v>0</v>
      </c>
      <c r="AHN1780" s="1">
        <v>0</v>
      </c>
      <c r="AHO1780" s="1">
        <v>0</v>
      </c>
      <c r="AHP1780" s="1">
        <v>0</v>
      </c>
      <c r="AHQ1780" s="1">
        <v>0</v>
      </c>
      <c r="AHR1780" s="1">
        <v>1</v>
      </c>
      <c r="AIN1780" s="1">
        <v>0</v>
      </c>
      <c r="AIO1780" s="1">
        <v>0</v>
      </c>
      <c r="AIT1780" s="3">
        <v>2</v>
      </c>
      <c r="AIV1780" s="1">
        <v>0</v>
      </c>
      <c r="AIW1780" s="1">
        <v>0</v>
      </c>
      <c r="AIX1780" s="1">
        <v>46</v>
      </c>
      <c r="AIY1780" s="1">
        <v>25</v>
      </c>
    </row>
    <row r="1781" spans="1:951" s="1" customFormat="1">
      <c r="B1781" s="1">
        <v>3</v>
      </c>
      <c r="C1781" s="1">
        <v>1</v>
      </c>
      <c r="D1781" s="1" t="s">
        <v>8833</v>
      </c>
      <c r="O1781" s="1">
        <v>0</v>
      </c>
      <c r="Z1781" s="1">
        <v>0</v>
      </c>
      <c r="AA1781" s="1">
        <v>2</v>
      </c>
      <c r="AB1781" s="1" t="s">
        <v>9939</v>
      </c>
      <c r="AC1781" s="1">
        <v>0</v>
      </c>
      <c r="AE1781" s="1">
        <v>0</v>
      </c>
      <c r="AG1781" s="1">
        <v>0</v>
      </c>
      <c r="AI1781" s="1">
        <v>108</v>
      </c>
      <c r="AJ1781" s="1">
        <v>120</v>
      </c>
      <c r="DR1781" s="1">
        <v>70</v>
      </c>
      <c r="DS1781" s="1">
        <v>85</v>
      </c>
      <c r="HA1781" s="1">
        <v>2</v>
      </c>
      <c r="HB1781" s="1">
        <v>2</v>
      </c>
      <c r="HT1781" s="1">
        <v>0</v>
      </c>
      <c r="HU1781" s="1">
        <v>1</v>
      </c>
      <c r="IP1781" s="1">
        <v>98</v>
      </c>
      <c r="IQ1781" s="1">
        <v>98</v>
      </c>
      <c r="LX1781" s="1">
        <v>78</v>
      </c>
      <c r="LY1781" s="1">
        <v>80</v>
      </c>
      <c r="PG1781" s="1">
        <v>16</v>
      </c>
      <c r="PH1781" s="1">
        <v>14</v>
      </c>
      <c r="SP1781" s="1">
        <v>97.7</v>
      </c>
      <c r="SQ1781" s="1">
        <v>96.9</v>
      </c>
      <c r="VX1781" s="1">
        <v>1</v>
      </c>
      <c r="VY1781" s="1">
        <v>1</v>
      </c>
      <c r="WQ1781" s="1">
        <v>0</v>
      </c>
      <c r="WR1781" s="1">
        <v>0</v>
      </c>
      <c r="AGS1781" s="1">
        <v>1</v>
      </c>
      <c r="AGT1781" s="1">
        <v>0</v>
      </c>
      <c r="AGU1781" s="1">
        <v>0</v>
      </c>
      <c r="AGV1781" s="1">
        <v>1</v>
      </c>
      <c r="AGW1781" s="1">
        <v>0</v>
      </c>
      <c r="AGX1781" s="1">
        <v>0</v>
      </c>
      <c r="AGY1781" s="1">
        <v>0</v>
      </c>
      <c r="AGZ1781" s="1">
        <v>0</v>
      </c>
      <c r="AHA1781" s="1">
        <v>0</v>
      </c>
      <c r="AHB1781" s="1">
        <v>0</v>
      </c>
      <c r="AHC1781" s="1">
        <v>1</v>
      </c>
      <c r="AHD1781" s="1">
        <v>0</v>
      </c>
      <c r="AHE1781" s="1">
        <v>0</v>
      </c>
      <c r="AHF1781" s="1">
        <v>0</v>
      </c>
      <c r="AHH1781" s="1">
        <v>0</v>
      </c>
      <c r="AHI1781" s="1">
        <v>0</v>
      </c>
      <c r="AHK1781" s="1">
        <v>0</v>
      </c>
      <c r="AHL1781" s="1">
        <v>0</v>
      </c>
      <c r="AHM1781" s="1">
        <v>0</v>
      </c>
      <c r="AHN1781" s="1">
        <v>0</v>
      </c>
      <c r="AHO1781" s="1">
        <v>0</v>
      </c>
      <c r="AHP1781" s="1">
        <v>0</v>
      </c>
      <c r="AHQ1781" s="1">
        <v>0</v>
      </c>
      <c r="AHR1781" s="1">
        <v>1</v>
      </c>
      <c r="AIN1781" s="1">
        <v>0</v>
      </c>
      <c r="AIO1781" s="1">
        <v>0</v>
      </c>
      <c r="AIT1781" s="3">
        <v>2</v>
      </c>
      <c r="AIV1781" s="1">
        <v>0</v>
      </c>
      <c r="AIW1781" s="1">
        <v>0</v>
      </c>
      <c r="AIX1781" s="1">
        <v>19</v>
      </c>
      <c r="AIY1781" s="1">
        <v>54</v>
      </c>
    </row>
    <row r="1782" spans="1:951" s="18" customFormat="1">
      <c r="B1782" s="18">
        <v>4</v>
      </c>
      <c r="C1782" s="18">
        <v>1</v>
      </c>
      <c r="D1782" s="18" t="s">
        <v>3905</v>
      </c>
      <c r="O1782" s="18">
        <v>0</v>
      </c>
      <c r="Z1782" s="18">
        <v>0</v>
      </c>
      <c r="AA1782" s="18">
        <v>2</v>
      </c>
      <c r="AB1782" s="18" t="s">
        <v>9940</v>
      </c>
      <c r="AC1782" s="18">
        <v>0</v>
      </c>
      <c r="AE1782" s="18">
        <v>0</v>
      </c>
      <c r="AG1782" s="18">
        <v>0</v>
      </c>
      <c r="AI1782" s="18">
        <v>122</v>
      </c>
      <c r="AJ1782" s="18">
        <v>114</v>
      </c>
      <c r="DR1782" s="18">
        <v>78</v>
      </c>
      <c r="DS1782" s="18">
        <v>74</v>
      </c>
      <c r="HA1782" s="18">
        <v>0</v>
      </c>
      <c r="HB1782" s="18">
        <v>0</v>
      </c>
      <c r="HT1782" s="18">
        <v>0</v>
      </c>
      <c r="HU1782" s="18">
        <v>0</v>
      </c>
      <c r="IP1782" s="18">
        <v>99</v>
      </c>
      <c r="IQ1782" s="18">
        <v>99</v>
      </c>
      <c r="LX1782" s="18">
        <v>58</v>
      </c>
      <c r="LY1782" s="18">
        <v>71</v>
      </c>
      <c r="PG1782" s="18">
        <v>16</v>
      </c>
      <c r="PH1782" s="18">
        <v>16</v>
      </c>
      <c r="SP1782" s="18">
        <v>97.8</v>
      </c>
      <c r="SQ1782" s="18">
        <v>98.2</v>
      </c>
      <c r="VX1782" s="18">
        <v>1</v>
      </c>
      <c r="VY1782" s="18">
        <v>1</v>
      </c>
      <c r="WQ1782" s="18">
        <v>0</v>
      </c>
      <c r="WR1782" s="18">
        <v>0</v>
      </c>
      <c r="AGS1782" s="18">
        <v>0</v>
      </c>
      <c r="AGT1782" s="18">
        <v>0</v>
      </c>
      <c r="AGU1782" s="18">
        <v>0</v>
      </c>
      <c r="AGV1782" s="18">
        <v>0</v>
      </c>
      <c r="AGW1782" s="18">
        <v>0</v>
      </c>
      <c r="AGX1782" s="18">
        <v>0</v>
      </c>
      <c r="AGY1782" s="18">
        <v>0</v>
      </c>
      <c r="AGZ1782" s="18">
        <v>0</v>
      </c>
      <c r="AHA1782" s="18">
        <v>0</v>
      </c>
      <c r="AHB1782" s="18">
        <v>0</v>
      </c>
      <c r="AHC1782" s="18">
        <v>1</v>
      </c>
      <c r="AHD1782" s="18">
        <v>0</v>
      </c>
      <c r="AHE1782" s="18">
        <v>0</v>
      </c>
      <c r="AHF1782" s="18">
        <v>0</v>
      </c>
      <c r="AHH1782" s="18">
        <v>0</v>
      </c>
      <c r="AHI1782" s="18">
        <v>0</v>
      </c>
      <c r="AHK1782" s="18">
        <v>0</v>
      </c>
      <c r="AHL1782" s="18">
        <v>0</v>
      </c>
      <c r="AHM1782" s="18">
        <v>0</v>
      </c>
      <c r="AHN1782" s="18">
        <v>0</v>
      </c>
      <c r="AHO1782" s="18">
        <v>0</v>
      </c>
      <c r="AHP1782" s="18">
        <v>0</v>
      </c>
      <c r="AHQ1782" s="18">
        <v>0</v>
      </c>
      <c r="AHR1782" s="18">
        <v>0</v>
      </c>
      <c r="AIN1782" s="18">
        <v>0</v>
      </c>
      <c r="AIO1782" s="18">
        <v>0</v>
      </c>
      <c r="AIT1782" s="79">
        <v>2</v>
      </c>
      <c r="AIV1782" s="18">
        <v>0</v>
      </c>
      <c r="AIW1782" s="18">
        <v>0</v>
      </c>
      <c r="AIX1782" s="18">
        <v>20</v>
      </c>
      <c r="AIY1782" s="18">
        <v>30</v>
      </c>
    </row>
    <row r="1783" spans="1:951" s="1" customFormat="1">
      <c r="A1783" s="1">
        <v>375</v>
      </c>
      <c r="B1783" s="1">
        <v>1</v>
      </c>
      <c r="C1783" s="1">
        <v>0</v>
      </c>
      <c r="Z1783" s="1">
        <v>0</v>
      </c>
      <c r="AA1783" s="1">
        <v>2</v>
      </c>
      <c r="AB1783" s="1" t="s">
        <v>9941</v>
      </c>
      <c r="AC1783" s="1">
        <v>0</v>
      </c>
      <c r="AE1783" s="1">
        <v>0</v>
      </c>
      <c r="AG1783" s="1">
        <v>0</v>
      </c>
      <c r="AI1783" s="1">
        <v>182</v>
      </c>
      <c r="AJ1783" s="1">
        <v>128</v>
      </c>
      <c r="AK1783" s="1">
        <v>132</v>
      </c>
      <c r="DR1783" s="1">
        <v>110</v>
      </c>
      <c r="DS1783" s="1">
        <v>98</v>
      </c>
      <c r="DT1783" s="1">
        <v>10</v>
      </c>
      <c r="HA1783" s="1">
        <v>2</v>
      </c>
      <c r="HB1783" s="1">
        <v>0</v>
      </c>
      <c r="HC1783" s="1">
        <v>2</v>
      </c>
      <c r="HT1783" s="1">
        <v>0</v>
      </c>
      <c r="HU1783" s="1">
        <v>0</v>
      </c>
      <c r="HV1783" s="1">
        <v>0</v>
      </c>
      <c r="IP1783" s="1">
        <v>99</v>
      </c>
      <c r="LX1783" s="1">
        <v>76</v>
      </c>
      <c r="PG1783" s="1">
        <v>16</v>
      </c>
      <c r="SP1783" s="1">
        <v>97.7</v>
      </c>
      <c r="VX1783" s="1">
        <v>1</v>
      </c>
      <c r="WQ1783" s="1">
        <v>0</v>
      </c>
      <c r="ZY1783" s="1">
        <v>159.4</v>
      </c>
      <c r="AGS1783" s="1">
        <v>0</v>
      </c>
      <c r="AGT1783" s="1">
        <v>0</v>
      </c>
      <c r="AGU1783" s="1">
        <v>0</v>
      </c>
      <c r="AGV1783" s="1">
        <v>0</v>
      </c>
      <c r="AGW1783" s="1">
        <v>0</v>
      </c>
      <c r="AGX1783" s="1">
        <v>0</v>
      </c>
      <c r="AGY1783" s="1">
        <v>0</v>
      </c>
      <c r="AGZ1783" s="1">
        <v>0</v>
      </c>
      <c r="AHA1783" s="1">
        <v>0</v>
      </c>
      <c r="AHB1783" s="1">
        <v>0</v>
      </c>
      <c r="AHC1783" s="1">
        <v>1</v>
      </c>
      <c r="AHD1783" s="1">
        <v>0</v>
      </c>
      <c r="AHE1783" s="1">
        <v>0</v>
      </c>
      <c r="AHF1783" s="1">
        <v>0</v>
      </c>
      <c r="AHH1783" s="1">
        <v>0</v>
      </c>
      <c r="AHI1783" s="1">
        <v>0</v>
      </c>
      <c r="AHK1783" s="1">
        <v>0</v>
      </c>
      <c r="AHL1783" s="1">
        <v>0</v>
      </c>
      <c r="AHM1783" s="1">
        <v>0</v>
      </c>
      <c r="AHN1783" s="1">
        <v>0</v>
      </c>
      <c r="AHO1783" s="1">
        <v>0</v>
      </c>
      <c r="AHP1783" s="1">
        <v>0</v>
      </c>
      <c r="AHQ1783" s="1">
        <v>0</v>
      </c>
      <c r="AHR1783" s="1">
        <v>0</v>
      </c>
      <c r="AIM1783" s="1">
        <v>0</v>
      </c>
      <c r="AIN1783" s="1">
        <v>0</v>
      </c>
      <c r="AIO1783" s="1">
        <v>0</v>
      </c>
      <c r="AIP1783" s="1">
        <v>1</v>
      </c>
      <c r="AIQ1783" s="1">
        <v>1</v>
      </c>
      <c r="AIR1783" s="1">
        <v>1</v>
      </c>
      <c r="AIS1783" s="1">
        <v>1</v>
      </c>
      <c r="AIT1783" s="3">
        <v>1</v>
      </c>
      <c r="AIU1783" s="1">
        <v>0</v>
      </c>
      <c r="AIV1783" s="1">
        <v>0</v>
      </c>
      <c r="AIW1783" s="1">
        <v>0</v>
      </c>
      <c r="AIX1783" s="1">
        <v>52</v>
      </c>
    </row>
    <row r="1784" spans="1:951" s="1" customFormat="1">
      <c r="B1784" s="1">
        <v>2</v>
      </c>
      <c r="C1784" s="1">
        <v>1</v>
      </c>
      <c r="D1784" s="1" t="s">
        <v>8184</v>
      </c>
      <c r="O1784" s="1">
        <v>1</v>
      </c>
      <c r="Z1784" s="1">
        <v>0</v>
      </c>
      <c r="AA1784" s="1">
        <v>2</v>
      </c>
      <c r="AB1784" s="1" t="s">
        <v>9942</v>
      </c>
      <c r="AC1784" s="1">
        <v>2</v>
      </c>
      <c r="AD1784" s="1">
        <v>1</v>
      </c>
      <c r="AE1784" s="1">
        <v>1</v>
      </c>
      <c r="AF1784" s="1">
        <v>0</v>
      </c>
      <c r="AG1784" s="1">
        <v>0</v>
      </c>
      <c r="AI1784" s="1">
        <v>132</v>
      </c>
      <c r="AJ1784" s="1">
        <v>124</v>
      </c>
      <c r="DR1784" s="1">
        <v>70</v>
      </c>
      <c r="DS1784" s="1">
        <v>88</v>
      </c>
      <c r="HA1784" s="1">
        <v>2</v>
      </c>
      <c r="HB1784" s="1">
        <v>2</v>
      </c>
      <c r="HT1784" s="1">
        <v>0</v>
      </c>
      <c r="HU1784" s="1">
        <v>0</v>
      </c>
      <c r="IP1784" s="1">
        <v>98</v>
      </c>
      <c r="IQ1784" s="1">
        <v>99</v>
      </c>
      <c r="LX1784" s="1">
        <v>92</v>
      </c>
      <c r="LY1784" s="1">
        <v>94</v>
      </c>
      <c r="PG1784" s="1">
        <v>16</v>
      </c>
      <c r="PH1784" s="1">
        <v>16</v>
      </c>
      <c r="SP1784" s="1">
        <v>98</v>
      </c>
      <c r="SQ1784" s="1">
        <v>98.2</v>
      </c>
      <c r="VX1784" s="1">
        <v>0</v>
      </c>
      <c r="VY1784" s="1">
        <v>0</v>
      </c>
      <c r="WQ1784" s="1">
        <v>0</v>
      </c>
      <c r="WR1784" s="1">
        <v>0</v>
      </c>
      <c r="ZY1784" s="1">
        <v>158.4</v>
      </c>
      <c r="ZZ1784" s="1">
        <v>159.80000000000001</v>
      </c>
      <c r="AGS1784" s="1">
        <v>0</v>
      </c>
      <c r="AGT1784" s="1">
        <v>0</v>
      </c>
      <c r="AGU1784" s="1">
        <v>0</v>
      </c>
      <c r="AGV1784" s="1">
        <v>0</v>
      </c>
      <c r="AGW1784" s="1">
        <v>0</v>
      </c>
      <c r="AGX1784" s="1">
        <v>0</v>
      </c>
      <c r="AGY1784" s="1">
        <v>0</v>
      </c>
      <c r="AGZ1784" s="1">
        <v>0</v>
      </c>
      <c r="AHA1784" s="1">
        <v>0</v>
      </c>
      <c r="AHB1784" s="1">
        <v>0</v>
      </c>
      <c r="AHC1784" s="1">
        <v>1</v>
      </c>
      <c r="AHD1784" s="1">
        <v>0</v>
      </c>
      <c r="AHE1784" s="1">
        <v>0</v>
      </c>
      <c r="AHF1784" s="1">
        <v>0</v>
      </c>
      <c r="AHH1784" s="1">
        <v>0</v>
      </c>
      <c r="AHI1784" s="1">
        <v>0</v>
      </c>
      <c r="AHK1784" s="1">
        <v>0</v>
      </c>
      <c r="AHL1784" s="1">
        <v>0</v>
      </c>
      <c r="AHM1784" s="1">
        <v>0</v>
      </c>
      <c r="AHN1784" s="1">
        <v>0</v>
      </c>
      <c r="AHO1784" s="1">
        <v>0</v>
      </c>
      <c r="AHP1784" s="1">
        <v>0</v>
      </c>
      <c r="AHQ1784" s="1">
        <v>0</v>
      </c>
      <c r="AHR1784" s="1">
        <v>0</v>
      </c>
      <c r="AIM1784" s="1">
        <v>0</v>
      </c>
      <c r="AIN1784" s="1">
        <v>0</v>
      </c>
      <c r="AIO1784" s="1">
        <v>0</v>
      </c>
      <c r="AIT1784" s="3">
        <v>2</v>
      </c>
      <c r="AIU1784" s="1">
        <v>0</v>
      </c>
      <c r="AIV1784" s="1">
        <v>0</v>
      </c>
      <c r="AIW1784" s="1">
        <v>0</v>
      </c>
      <c r="AIX1784" s="1">
        <v>31</v>
      </c>
      <c r="AIY1784" s="1">
        <v>30</v>
      </c>
    </row>
    <row r="1785" spans="1:951" s="1" customFormat="1">
      <c r="B1785" s="1">
        <v>3</v>
      </c>
      <c r="C1785" s="1">
        <v>0</v>
      </c>
      <c r="Z1785" s="1">
        <v>0</v>
      </c>
      <c r="AA1785" s="1">
        <v>2</v>
      </c>
      <c r="AC1785" s="1">
        <v>10</v>
      </c>
      <c r="AD1785" s="1">
        <v>0</v>
      </c>
      <c r="AE1785" s="1">
        <v>2</v>
      </c>
      <c r="AF1785" s="1">
        <v>0</v>
      </c>
      <c r="AG1785" s="1">
        <v>0</v>
      </c>
      <c r="AI1785" s="1">
        <v>136</v>
      </c>
      <c r="AJ1785" s="1">
        <v>154</v>
      </c>
      <c r="DR1785" s="1">
        <v>100</v>
      </c>
      <c r="DS1785" s="1">
        <v>98</v>
      </c>
      <c r="HA1785" s="1">
        <v>2</v>
      </c>
      <c r="HB1785" s="1">
        <v>0</v>
      </c>
      <c r="HT1785" s="1">
        <v>0</v>
      </c>
      <c r="HU1785" s="1">
        <v>0</v>
      </c>
      <c r="IP1785" s="1">
        <v>100</v>
      </c>
      <c r="IQ1785" s="1">
        <v>99</v>
      </c>
      <c r="LX1785" s="1">
        <v>121</v>
      </c>
      <c r="LY1785" s="1">
        <v>122</v>
      </c>
      <c r="PG1785" s="1">
        <v>20</v>
      </c>
      <c r="PH1785" s="1">
        <v>20</v>
      </c>
      <c r="SP1785" s="1">
        <v>98</v>
      </c>
      <c r="SQ1785" s="1">
        <v>98</v>
      </c>
      <c r="VX1785" s="1">
        <v>1</v>
      </c>
      <c r="VY1785" s="1">
        <v>1</v>
      </c>
      <c r="WQ1785" s="1">
        <v>0</v>
      </c>
      <c r="WR1785" s="1">
        <v>0</v>
      </c>
      <c r="ZY1785" s="1">
        <v>161.6</v>
      </c>
      <c r="ZZ1785" s="1">
        <v>156.4</v>
      </c>
      <c r="AGS1785" s="1">
        <v>0</v>
      </c>
      <c r="AGT1785" s="1">
        <v>0</v>
      </c>
      <c r="AGU1785" s="1">
        <v>0</v>
      </c>
      <c r="AGV1785" s="1">
        <v>0</v>
      </c>
      <c r="AGW1785" s="1">
        <v>0</v>
      </c>
      <c r="AGX1785" s="1">
        <v>0</v>
      </c>
      <c r="AGY1785" s="1">
        <v>0</v>
      </c>
      <c r="AGZ1785" s="1">
        <v>0</v>
      </c>
      <c r="AHA1785" s="1">
        <v>0</v>
      </c>
      <c r="AHB1785" s="1">
        <v>0</v>
      </c>
      <c r="AHC1785" s="1">
        <v>1</v>
      </c>
      <c r="AHD1785" s="1">
        <v>0</v>
      </c>
      <c r="AHE1785" s="1">
        <v>0</v>
      </c>
      <c r="AHF1785" s="1">
        <v>0</v>
      </c>
      <c r="AHH1785" s="1">
        <v>0</v>
      </c>
      <c r="AHI1785" s="1">
        <v>0</v>
      </c>
      <c r="AHK1785" s="1">
        <v>0</v>
      </c>
      <c r="AHL1785" s="1">
        <v>0</v>
      </c>
      <c r="AHM1785" s="1">
        <v>0</v>
      </c>
      <c r="AHN1785" s="1">
        <v>0</v>
      </c>
      <c r="AHO1785" s="1">
        <v>0</v>
      </c>
      <c r="AHP1785" s="1">
        <v>0</v>
      </c>
      <c r="AHQ1785" s="1">
        <v>0</v>
      </c>
      <c r="AHR1785" s="1">
        <v>0</v>
      </c>
      <c r="AIM1785" s="1">
        <v>0</v>
      </c>
      <c r="AIN1785" s="1">
        <v>0</v>
      </c>
      <c r="AIO1785" s="1">
        <v>0</v>
      </c>
      <c r="AIT1785" s="3">
        <v>2</v>
      </c>
      <c r="AIU1785" s="1">
        <v>0</v>
      </c>
      <c r="AIV1785" s="1">
        <v>0</v>
      </c>
      <c r="AIW1785" s="1">
        <v>0</v>
      </c>
      <c r="AIX1785" s="1">
        <v>61</v>
      </c>
      <c r="AIY1785" s="1">
        <v>61</v>
      </c>
    </row>
    <row r="1786" spans="1:951" s="18" customFormat="1">
      <c r="B1786" s="18">
        <v>4</v>
      </c>
      <c r="C1786" s="18">
        <v>1</v>
      </c>
      <c r="D1786" s="18" t="s">
        <v>9943</v>
      </c>
      <c r="E1786" s="18" t="s">
        <v>9944</v>
      </c>
      <c r="O1786" s="18">
        <v>0</v>
      </c>
      <c r="P1786" s="18">
        <v>1</v>
      </c>
      <c r="Z1786" s="18">
        <v>0</v>
      </c>
      <c r="AA1786" s="18">
        <v>2</v>
      </c>
      <c r="AC1786" s="18">
        <v>0</v>
      </c>
      <c r="AE1786" s="18">
        <v>0</v>
      </c>
      <c r="AG1786" s="18">
        <v>0</v>
      </c>
      <c r="AI1786" s="18">
        <v>128</v>
      </c>
      <c r="DR1786" s="18">
        <v>90</v>
      </c>
      <c r="HA1786" s="18">
        <v>2</v>
      </c>
      <c r="HT1786" s="18">
        <v>0</v>
      </c>
      <c r="IP1786" s="18">
        <v>98</v>
      </c>
      <c r="LX1786" s="18">
        <v>105</v>
      </c>
      <c r="PG1786" s="18">
        <v>18</v>
      </c>
      <c r="SP1786" s="18">
        <v>97.5</v>
      </c>
      <c r="VX1786" s="18">
        <v>1</v>
      </c>
      <c r="WQ1786" s="18">
        <v>0</v>
      </c>
      <c r="AGS1786" s="18">
        <v>0</v>
      </c>
      <c r="AGT1786" s="18">
        <v>0</v>
      </c>
      <c r="AGU1786" s="18">
        <v>0</v>
      </c>
      <c r="AGV1786" s="18">
        <v>0</v>
      </c>
      <c r="AGW1786" s="18">
        <v>0</v>
      </c>
      <c r="AGX1786" s="18">
        <v>0</v>
      </c>
      <c r="AGY1786" s="18">
        <v>0</v>
      </c>
      <c r="AGZ1786" s="18">
        <v>0</v>
      </c>
      <c r="AHA1786" s="18">
        <v>0</v>
      </c>
      <c r="AHB1786" s="18">
        <v>0</v>
      </c>
      <c r="AHC1786" s="18">
        <v>1</v>
      </c>
      <c r="AHD1786" s="18">
        <v>0</v>
      </c>
      <c r="AHE1786" s="18">
        <v>0</v>
      </c>
      <c r="AHF1786" s="18">
        <v>0</v>
      </c>
      <c r="AHH1786" s="18">
        <v>0</v>
      </c>
      <c r="AHI1786" s="18">
        <v>0</v>
      </c>
      <c r="AHK1786" s="18">
        <v>0</v>
      </c>
      <c r="AHL1786" s="18">
        <v>0</v>
      </c>
      <c r="AHM1786" s="18">
        <v>0</v>
      </c>
      <c r="AHN1786" s="18">
        <v>0</v>
      </c>
      <c r="AHO1786" s="18">
        <v>0</v>
      </c>
      <c r="AHP1786" s="18">
        <v>0</v>
      </c>
      <c r="AHQ1786" s="18">
        <v>0</v>
      </c>
      <c r="AHR1786" s="18">
        <v>0</v>
      </c>
      <c r="AIM1786" s="18">
        <v>0</v>
      </c>
      <c r="AIN1786" s="18">
        <v>0</v>
      </c>
      <c r="AIO1786" s="18">
        <v>0</v>
      </c>
      <c r="AIT1786" s="79">
        <v>1</v>
      </c>
      <c r="AIU1786" s="18">
        <v>0</v>
      </c>
      <c r="AIV1786" s="18">
        <v>0</v>
      </c>
      <c r="AIW1786" s="18">
        <v>0</v>
      </c>
      <c r="AIX1786" s="18">
        <v>44</v>
      </c>
    </row>
    <row r="1787" spans="1:951" s="14" customFormat="1">
      <c r="A1787" s="14">
        <v>376</v>
      </c>
      <c r="B1787" s="14">
        <v>1</v>
      </c>
      <c r="C1787" s="61">
        <v>1</v>
      </c>
      <c r="D1787" s="14" t="s">
        <v>8354</v>
      </c>
      <c r="E1787" s="14" t="s">
        <v>8911</v>
      </c>
      <c r="F1787" s="63"/>
      <c r="O1787" s="61">
        <v>0</v>
      </c>
      <c r="P1787" s="61">
        <v>0</v>
      </c>
      <c r="Q1787" s="61"/>
      <c r="R1787" s="61"/>
      <c r="S1787" s="61"/>
      <c r="T1787" s="61"/>
      <c r="U1787" s="61"/>
      <c r="V1787" s="61"/>
      <c r="W1787" s="61"/>
      <c r="X1787" s="61"/>
      <c r="Y1787" s="61"/>
      <c r="Z1787" s="14">
        <v>0</v>
      </c>
      <c r="AA1787" s="14">
        <v>1</v>
      </c>
      <c r="AI1787" s="14">
        <v>169</v>
      </c>
      <c r="AJ1787" s="14">
        <v>156</v>
      </c>
      <c r="AK1787" s="14">
        <v>164</v>
      </c>
      <c r="AL1787" s="14">
        <v>149</v>
      </c>
      <c r="DR1787" s="61">
        <v>84</v>
      </c>
      <c r="DS1787" s="61">
        <v>87</v>
      </c>
      <c r="DT1787" s="61">
        <v>84</v>
      </c>
      <c r="DU1787" s="61">
        <v>78</v>
      </c>
      <c r="DV1787" s="61"/>
      <c r="DW1787" s="61"/>
      <c r="DX1787" s="61"/>
      <c r="DY1787" s="61"/>
      <c r="DZ1787" s="61"/>
      <c r="EA1787" s="61"/>
      <c r="EB1787" s="61"/>
      <c r="EC1787" s="61"/>
      <c r="ED1787" s="61"/>
      <c r="EE1787" s="61"/>
      <c r="EF1787" s="61"/>
      <c r="EG1787" s="61"/>
      <c r="EH1787" s="61"/>
      <c r="EI1787" s="61"/>
      <c r="EJ1787" s="61"/>
      <c r="EK1787" s="61"/>
      <c r="EL1787" s="61"/>
      <c r="EM1787" s="61"/>
      <c r="EN1787" s="61"/>
      <c r="EO1787" s="61"/>
      <c r="EP1787" s="61"/>
      <c r="EQ1787" s="61"/>
      <c r="ER1787" s="61"/>
      <c r="ES1787" s="61"/>
      <c r="ET1787" s="61"/>
      <c r="EU1787" s="61"/>
      <c r="EV1787" s="61"/>
      <c r="EW1787" s="61"/>
      <c r="EX1787" s="61"/>
      <c r="EY1787" s="61"/>
      <c r="EZ1787" s="61"/>
      <c r="FA1787" s="61"/>
      <c r="FB1787" s="61"/>
      <c r="FC1787" s="61"/>
      <c r="FD1787" s="61"/>
      <c r="FE1787" s="61"/>
      <c r="FF1787" s="61"/>
      <c r="FG1787" s="61"/>
      <c r="FH1787" s="61"/>
      <c r="FI1787" s="61"/>
      <c r="FJ1787" s="61"/>
      <c r="FK1787" s="61"/>
      <c r="FL1787" s="61"/>
      <c r="FM1787" s="61"/>
      <c r="FN1787" s="61"/>
      <c r="FO1787" s="61"/>
      <c r="FP1787" s="61"/>
      <c r="FQ1787" s="61"/>
      <c r="FR1787" s="61"/>
      <c r="FS1787" s="61"/>
      <c r="FT1787" s="61"/>
      <c r="FU1787" s="61"/>
      <c r="FV1787" s="61"/>
      <c r="FW1787" s="61"/>
      <c r="FX1787" s="61"/>
      <c r="FY1787" s="61"/>
      <c r="FZ1787" s="61"/>
      <c r="GA1787" s="61"/>
      <c r="GB1787" s="61"/>
      <c r="GC1787" s="61"/>
      <c r="GD1787" s="61"/>
      <c r="GE1787" s="61"/>
      <c r="GF1787" s="61"/>
      <c r="GG1787" s="61"/>
      <c r="GH1787" s="61"/>
      <c r="GI1787" s="61"/>
      <c r="GJ1787" s="61"/>
      <c r="GK1787" s="61"/>
      <c r="GL1787" s="61"/>
      <c r="GM1787" s="61"/>
      <c r="GN1787" s="61"/>
      <c r="GO1787" s="61"/>
      <c r="GP1787" s="61"/>
      <c r="GQ1787" s="61"/>
      <c r="GR1787" s="61"/>
      <c r="GS1787" s="61"/>
      <c r="GT1787" s="61"/>
      <c r="GU1787" s="61"/>
      <c r="GV1787" s="61"/>
      <c r="GW1787" s="61"/>
      <c r="GX1787" s="61"/>
      <c r="GY1787" s="61"/>
      <c r="GZ1787" s="61"/>
      <c r="IP1787" s="14">
        <v>96</v>
      </c>
      <c r="IQ1787" s="14">
        <v>94</v>
      </c>
      <c r="IR1787" s="14">
        <v>97</v>
      </c>
      <c r="LX1787" s="14">
        <v>111</v>
      </c>
      <c r="LY1787" s="14">
        <v>98</v>
      </c>
      <c r="LZ1787" s="14">
        <v>107</v>
      </c>
      <c r="MA1787" s="14">
        <v>99</v>
      </c>
      <c r="PG1787" s="61">
        <v>23</v>
      </c>
      <c r="PH1787" s="61"/>
      <c r="PI1787" s="61">
        <v>22</v>
      </c>
      <c r="PJ1787" s="61"/>
      <c r="PK1787" s="61"/>
      <c r="PL1787" s="61"/>
      <c r="PM1787" s="61"/>
      <c r="PN1787" s="61"/>
      <c r="PO1787" s="61"/>
      <c r="PP1787" s="61"/>
      <c r="PQ1787" s="61"/>
      <c r="PR1787" s="61"/>
      <c r="PS1787" s="61"/>
      <c r="PT1787" s="61"/>
      <c r="PU1787" s="61"/>
      <c r="PV1787" s="61"/>
      <c r="PW1787" s="61"/>
      <c r="PX1787" s="61"/>
      <c r="PY1787" s="61"/>
      <c r="PZ1787" s="61"/>
      <c r="QA1787" s="61"/>
      <c r="QB1787" s="61"/>
      <c r="QC1787" s="61"/>
      <c r="QD1787" s="61"/>
      <c r="QE1787" s="61"/>
      <c r="QF1787" s="61"/>
      <c r="QG1787" s="61"/>
      <c r="QH1787" s="61"/>
      <c r="QI1787" s="61"/>
      <c r="QJ1787" s="61"/>
      <c r="QK1787" s="61"/>
      <c r="QL1787" s="61"/>
      <c r="QM1787" s="61"/>
      <c r="QN1787" s="61"/>
      <c r="QO1787" s="61"/>
      <c r="QP1787" s="61"/>
      <c r="QQ1787" s="61"/>
      <c r="QR1787" s="61"/>
      <c r="QS1787" s="61"/>
      <c r="QT1787" s="61"/>
      <c r="QU1787" s="61"/>
      <c r="QV1787" s="61"/>
      <c r="QW1787" s="61"/>
      <c r="QX1787" s="61"/>
      <c r="QY1787" s="61"/>
      <c r="QZ1787" s="61"/>
      <c r="RA1787" s="61"/>
      <c r="RB1787" s="61"/>
      <c r="RC1787" s="61"/>
      <c r="RD1787" s="61"/>
      <c r="RE1787" s="61"/>
      <c r="RF1787" s="61"/>
      <c r="RG1787" s="61"/>
      <c r="RH1787" s="61"/>
      <c r="RI1787" s="61"/>
      <c r="RJ1787" s="61"/>
      <c r="RK1787" s="61"/>
      <c r="RL1787" s="61"/>
      <c r="RM1787" s="61"/>
      <c r="RN1787" s="61"/>
      <c r="RO1787" s="61"/>
      <c r="RP1787" s="61"/>
      <c r="RQ1787" s="61"/>
      <c r="RR1787" s="61"/>
      <c r="RS1787" s="61"/>
      <c r="RT1787" s="61"/>
      <c r="RU1787" s="61"/>
      <c r="RV1787" s="61"/>
      <c r="RW1787" s="61"/>
      <c r="RX1787" s="61"/>
      <c r="RY1787" s="61"/>
      <c r="RZ1787" s="61"/>
      <c r="SA1787" s="61"/>
      <c r="SB1787" s="61"/>
      <c r="SC1787" s="61"/>
      <c r="SD1787" s="61"/>
      <c r="SE1787" s="61"/>
      <c r="SF1787" s="61"/>
      <c r="SG1787" s="61"/>
      <c r="SH1787" s="61"/>
      <c r="SI1787" s="61"/>
      <c r="SJ1787" s="61"/>
      <c r="SK1787" s="61"/>
      <c r="SL1787" s="61"/>
      <c r="SM1787" s="61"/>
      <c r="SN1787" s="61"/>
      <c r="SO1787" s="61"/>
      <c r="SP1787" s="14">
        <v>100.2</v>
      </c>
      <c r="SR1787" s="14">
        <v>99.3</v>
      </c>
      <c r="WQ1787" s="14">
        <v>0</v>
      </c>
      <c r="WR1787" s="14">
        <v>0</v>
      </c>
      <c r="WS1787" s="14">
        <v>0</v>
      </c>
      <c r="ZY1787" s="61"/>
      <c r="ZZ1787" s="61"/>
      <c r="AAA1787" s="61"/>
      <c r="AAI1787" s="63"/>
      <c r="AAM1787" s="61"/>
      <c r="AAO1787" s="63"/>
      <c r="AAS1787" s="61"/>
      <c r="AAU1787" s="63"/>
      <c r="ABM1787" s="61"/>
      <c r="ABN1787" s="61"/>
      <c r="ACA1787" s="61"/>
      <c r="ACB1787" s="61"/>
      <c r="ACC1787" s="61"/>
      <c r="ACG1787" s="14">
        <v>130</v>
      </c>
      <c r="AGK1787" s="61"/>
      <c r="AGM1787" s="63"/>
      <c r="AGQ1787" s="61"/>
      <c r="AGS1787" s="14">
        <v>1</v>
      </c>
      <c r="AGT1787" s="14">
        <v>1</v>
      </c>
      <c r="AGU1787" s="14">
        <v>0</v>
      </c>
      <c r="AGV1787" s="14">
        <v>1</v>
      </c>
      <c r="AGW1787" s="14">
        <v>0</v>
      </c>
      <c r="AGX1787" s="14">
        <v>0</v>
      </c>
      <c r="AGY1787" s="14">
        <v>0</v>
      </c>
      <c r="AGZ1787" s="14">
        <v>1</v>
      </c>
      <c r="AHA1787" s="14">
        <v>0</v>
      </c>
      <c r="AHB1787" s="14">
        <v>0</v>
      </c>
      <c r="AHC1787" s="14">
        <v>1</v>
      </c>
      <c r="AHD1787" s="14">
        <v>0</v>
      </c>
      <c r="AHE1787" s="14">
        <v>0</v>
      </c>
      <c r="AHF1787" s="14">
        <v>0</v>
      </c>
      <c r="AHH1787" s="14">
        <v>0</v>
      </c>
      <c r="AHI1787" s="14">
        <v>0</v>
      </c>
      <c r="AHK1787" s="14">
        <v>0</v>
      </c>
      <c r="AHL1787" s="14">
        <v>0</v>
      </c>
      <c r="AHM1787" s="14">
        <v>0</v>
      </c>
      <c r="AHN1787" s="14">
        <v>0</v>
      </c>
      <c r="AHO1787" s="14">
        <v>0</v>
      </c>
      <c r="AHP1787" s="14">
        <v>0</v>
      </c>
      <c r="AHQ1787" s="14">
        <v>0</v>
      </c>
      <c r="AHR1787" s="14">
        <v>0</v>
      </c>
      <c r="AHT1787" s="61"/>
      <c r="AHV1787" s="63"/>
      <c r="AHZ1787" s="61"/>
      <c r="AIB1787" s="63"/>
      <c r="AIF1787" s="61"/>
      <c r="AIH1787" s="63"/>
      <c r="AIL1787" s="61"/>
      <c r="AIM1787" s="14">
        <v>0</v>
      </c>
      <c r="AIN1787" s="14">
        <v>0</v>
      </c>
      <c r="AIO1787" s="14">
        <v>0</v>
      </c>
      <c r="AIR1787" s="61"/>
      <c r="AIT1787" s="60"/>
      <c r="AIX1787" s="61"/>
      <c r="AJB1787" s="63"/>
      <c r="AJF1787" s="61"/>
      <c r="AJH1787" s="63"/>
      <c r="AJL1787" s="61"/>
      <c r="AJN1787" s="63"/>
    </row>
    <row r="1788" spans="1:951" s="14" customFormat="1">
      <c r="B1788" s="14">
        <v>2</v>
      </c>
      <c r="C1788" s="61">
        <v>1</v>
      </c>
      <c r="D1788" s="14" t="s">
        <v>5912</v>
      </c>
      <c r="F1788" s="63"/>
      <c r="O1788" s="61">
        <v>1</v>
      </c>
      <c r="P1788" s="61"/>
      <c r="Q1788" s="61"/>
      <c r="R1788" s="61"/>
      <c r="S1788" s="61"/>
      <c r="T1788" s="61"/>
      <c r="U1788" s="61"/>
      <c r="V1788" s="61"/>
      <c r="W1788" s="61"/>
      <c r="X1788" s="61"/>
      <c r="Y1788" s="61"/>
      <c r="Z1788" s="14">
        <v>0</v>
      </c>
      <c r="AA1788" s="14">
        <v>2</v>
      </c>
      <c r="AB1788" s="14" t="s">
        <v>9945</v>
      </c>
      <c r="AI1788" s="14">
        <v>144</v>
      </c>
      <c r="AJ1788" s="14">
        <v>183</v>
      </c>
      <c r="AK1788" s="14">
        <v>137</v>
      </c>
      <c r="AM1788" s="14">
        <v>165</v>
      </c>
      <c r="AO1788" s="14">
        <v>154</v>
      </c>
      <c r="AQ1788" s="14">
        <v>141</v>
      </c>
      <c r="AS1788" s="14">
        <v>131</v>
      </c>
      <c r="DR1788" s="61">
        <v>95</v>
      </c>
      <c r="DS1788" s="61">
        <v>94</v>
      </c>
      <c r="DT1788" s="61">
        <v>76</v>
      </c>
      <c r="DU1788" s="61"/>
      <c r="DV1788" s="61">
        <v>96</v>
      </c>
      <c r="DW1788" s="61"/>
      <c r="DX1788" s="61">
        <v>82</v>
      </c>
      <c r="DY1788" s="61"/>
      <c r="DZ1788" s="61">
        <v>82</v>
      </c>
      <c r="EA1788" s="61"/>
      <c r="EB1788" s="61">
        <v>80</v>
      </c>
      <c r="EC1788" s="61"/>
      <c r="ED1788" s="61"/>
      <c r="EE1788" s="61"/>
      <c r="EF1788" s="61"/>
      <c r="EG1788" s="61"/>
      <c r="EH1788" s="61"/>
      <c r="EI1788" s="61"/>
      <c r="EJ1788" s="61"/>
      <c r="EK1788" s="61"/>
      <c r="EL1788" s="61"/>
      <c r="EM1788" s="61"/>
      <c r="EN1788" s="61"/>
      <c r="EO1788" s="61"/>
      <c r="EP1788" s="61"/>
      <c r="EQ1788" s="61"/>
      <c r="ER1788" s="61"/>
      <c r="ES1788" s="61"/>
      <c r="ET1788" s="61"/>
      <c r="EU1788" s="61"/>
      <c r="EV1788" s="61"/>
      <c r="EW1788" s="61"/>
      <c r="EX1788" s="61"/>
      <c r="EY1788" s="61"/>
      <c r="EZ1788" s="61"/>
      <c r="FA1788" s="61"/>
      <c r="FB1788" s="61"/>
      <c r="FC1788" s="61"/>
      <c r="FD1788" s="61"/>
      <c r="FE1788" s="61"/>
      <c r="FF1788" s="61"/>
      <c r="FG1788" s="61"/>
      <c r="FH1788" s="61"/>
      <c r="FI1788" s="61"/>
      <c r="FJ1788" s="61"/>
      <c r="FK1788" s="61"/>
      <c r="FL1788" s="61"/>
      <c r="FM1788" s="61"/>
      <c r="FN1788" s="61"/>
      <c r="FO1788" s="61"/>
      <c r="FP1788" s="61"/>
      <c r="FQ1788" s="61"/>
      <c r="FR1788" s="61"/>
      <c r="FS1788" s="61"/>
      <c r="FT1788" s="61"/>
      <c r="FU1788" s="61"/>
      <c r="FV1788" s="61"/>
      <c r="FW1788" s="61"/>
      <c r="FX1788" s="61"/>
      <c r="FY1788" s="61"/>
      <c r="FZ1788" s="61"/>
      <c r="GA1788" s="61"/>
      <c r="GB1788" s="61"/>
      <c r="GC1788" s="61"/>
      <c r="GD1788" s="61"/>
      <c r="GE1788" s="61"/>
      <c r="GF1788" s="61"/>
      <c r="GG1788" s="61"/>
      <c r="GH1788" s="61"/>
      <c r="GI1788" s="61"/>
      <c r="GJ1788" s="61"/>
      <c r="GK1788" s="61"/>
      <c r="GL1788" s="61"/>
      <c r="GM1788" s="61"/>
      <c r="GN1788" s="61"/>
      <c r="GO1788" s="61"/>
      <c r="GP1788" s="61"/>
      <c r="GQ1788" s="61"/>
      <c r="GR1788" s="61"/>
      <c r="GS1788" s="61"/>
      <c r="GT1788" s="61"/>
      <c r="GU1788" s="61"/>
      <c r="GV1788" s="61"/>
      <c r="GW1788" s="61"/>
      <c r="GX1788" s="61"/>
      <c r="GY1788" s="61"/>
      <c r="GZ1788" s="61"/>
      <c r="IP1788" s="14">
        <v>97</v>
      </c>
      <c r="IQ1788" s="14">
        <v>96</v>
      </c>
      <c r="IT1788" s="14">
        <v>95</v>
      </c>
      <c r="IV1788" s="14">
        <v>95</v>
      </c>
      <c r="IX1788" s="14">
        <v>96</v>
      </c>
      <c r="IZ1788" s="14">
        <v>94</v>
      </c>
      <c r="LX1788" s="14">
        <v>102</v>
      </c>
      <c r="LY1788" s="14">
        <v>110</v>
      </c>
      <c r="LZ1788" s="14">
        <v>130</v>
      </c>
      <c r="MA1788" s="14">
        <v>104</v>
      </c>
      <c r="MB1788" s="14">
        <v>105</v>
      </c>
      <c r="MC1788" s="14">
        <v>110</v>
      </c>
      <c r="MD1788" s="14">
        <v>110</v>
      </c>
      <c r="MF1788" s="14">
        <v>93</v>
      </c>
      <c r="MH1788" s="14">
        <v>89</v>
      </c>
      <c r="PG1788" s="61">
        <v>22</v>
      </c>
      <c r="PH1788" s="61">
        <v>22</v>
      </c>
      <c r="PI1788" s="61"/>
      <c r="PJ1788" s="61"/>
      <c r="PK1788" s="61">
        <v>28</v>
      </c>
      <c r="PL1788" s="61">
        <v>18</v>
      </c>
      <c r="PM1788" s="61">
        <v>28</v>
      </c>
      <c r="PN1788" s="61"/>
      <c r="PO1788" s="61">
        <v>28</v>
      </c>
      <c r="PP1788" s="61"/>
      <c r="PQ1788" s="61">
        <v>28</v>
      </c>
      <c r="PR1788" s="61"/>
      <c r="PS1788" s="61"/>
      <c r="PT1788" s="61"/>
      <c r="PU1788" s="61"/>
      <c r="PV1788" s="61"/>
      <c r="PW1788" s="61"/>
      <c r="PX1788" s="61"/>
      <c r="PY1788" s="61"/>
      <c r="PZ1788" s="61"/>
      <c r="QA1788" s="61"/>
      <c r="QB1788" s="61"/>
      <c r="QC1788" s="61"/>
      <c r="QD1788" s="61"/>
      <c r="QE1788" s="61"/>
      <c r="QF1788" s="61"/>
      <c r="QG1788" s="61"/>
      <c r="QH1788" s="61"/>
      <c r="QI1788" s="61"/>
      <c r="QJ1788" s="61"/>
      <c r="QK1788" s="61"/>
      <c r="QL1788" s="61"/>
      <c r="QM1788" s="61"/>
      <c r="QN1788" s="61"/>
      <c r="QO1788" s="61"/>
      <c r="QP1788" s="61"/>
      <c r="QQ1788" s="61"/>
      <c r="QR1788" s="61"/>
      <c r="QS1788" s="61"/>
      <c r="QT1788" s="61"/>
      <c r="QU1788" s="61"/>
      <c r="QV1788" s="61"/>
      <c r="QW1788" s="61"/>
      <c r="QX1788" s="61"/>
      <c r="QY1788" s="61"/>
      <c r="QZ1788" s="61"/>
      <c r="RA1788" s="61"/>
      <c r="RB1788" s="61"/>
      <c r="RC1788" s="61"/>
      <c r="RD1788" s="61"/>
      <c r="RE1788" s="61"/>
      <c r="RF1788" s="61"/>
      <c r="RG1788" s="61"/>
      <c r="RH1788" s="61"/>
      <c r="RI1788" s="61"/>
      <c r="RJ1788" s="61"/>
      <c r="RK1788" s="61"/>
      <c r="RL1788" s="61"/>
      <c r="RM1788" s="61"/>
      <c r="RN1788" s="61"/>
      <c r="RO1788" s="61"/>
      <c r="RP1788" s="61"/>
      <c r="RQ1788" s="61"/>
      <c r="RR1788" s="61"/>
      <c r="RS1788" s="61"/>
      <c r="RT1788" s="61"/>
      <c r="RU1788" s="61"/>
      <c r="RV1788" s="61"/>
      <c r="RW1788" s="61"/>
      <c r="RX1788" s="61"/>
      <c r="RY1788" s="61"/>
      <c r="RZ1788" s="61"/>
      <c r="SA1788" s="61"/>
      <c r="SB1788" s="61"/>
      <c r="SC1788" s="61"/>
      <c r="SD1788" s="61"/>
      <c r="SE1788" s="61"/>
      <c r="SF1788" s="61"/>
      <c r="SG1788" s="61"/>
      <c r="SH1788" s="61"/>
      <c r="SI1788" s="61"/>
      <c r="SJ1788" s="61"/>
      <c r="SK1788" s="61"/>
      <c r="SL1788" s="61"/>
      <c r="SM1788" s="61"/>
      <c r="SN1788" s="61"/>
      <c r="SO1788" s="61"/>
      <c r="SP1788" s="14">
        <v>99.5</v>
      </c>
      <c r="SQ1788" s="14">
        <v>98.3</v>
      </c>
      <c r="ST1788" s="14">
        <v>99.4</v>
      </c>
      <c r="SV1788" s="14">
        <v>100.9</v>
      </c>
      <c r="SW1788" s="14">
        <v>99.3</v>
      </c>
      <c r="SX1788" s="14">
        <v>101.1</v>
      </c>
      <c r="SY1788" s="14">
        <v>97.9</v>
      </c>
      <c r="SZ1788" s="14">
        <v>97.2</v>
      </c>
      <c r="WQ1788" s="14">
        <v>0</v>
      </c>
      <c r="WR1788" s="14">
        <v>0</v>
      </c>
      <c r="WU1788" s="14">
        <v>0</v>
      </c>
      <c r="WW1788" s="14">
        <v>0</v>
      </c>
      <c r="WY1788" s="14">
        <v>0</v>
      </c>
      <c r="XA1788" s="14">
        <v>0</v>
      </c>
      <c r="ZY1788" s="61">
        <v>214</v>
      </c>
      <c r="ZZ1788" s="61"/>
      <c r="AAA1788" s="61"/>
      <c r="AAI1788" s="63"/>
      <c r="AAM1788" s="61"/>
      <c r="AAO1788" s="63"/>
      <c r="AAS1788" s="61"/>
      <c r="AAU1788" s="63"/>
      <c r="AAZ1788" s="14">
        <v>23</v>
      </c>
      <c r="ABC1788" s="14">
        <v>13.8</v>
      </c>
      <c r="ABF1788" s="14">
        <v>39.9</v>
      </c>
      <c r="ABM1788" s="61"/>
      <c r="ABN1788" s="61">
        <v>18.059999999999999</v>
      </c>
      <c r="ABP1788" s="14">
        <v>178</v>
      </c>
      <c r="ABV1788" s="14">
        <v>136</v>
      </c>
      <c r="ABY1788" s="14">
        <v>4.2</v>
      </c>
      <c r="ACA1788" s="61"/>
      <c r="ACB1788" s="61">
        <v>98</v>
      </c>
      <c r="ACC1788" s="61"/>
      <c r="ACE1788" s="14">
        <v>8.6</v>
      </c>
      <c r="ACG1788" s="14">
        <v>143</v>
      </c>
      <c r="ACH1788" s="14">
        <v>145</v>
      </c>
      <c r="ACI1788" s="14">
        <v>152</v>
      </c>
      <c r="ACJ1788" s="14">
        <v>137</v>
      </c>
      <c r="ACR1788" s="14">
        <v>10</v>
      </c>
      <c r="ACU1788" s="14">
        <v>0.77</v>
      </c>
      <c r="ACX1788" s="14">
        <v>15</v>
      </c>
      <c r="ADS1788" s="14">
        <v>2.1</v>
      </c>
      <c r="ADU1788" s="14">
        <v>1.5</v>
      </c>
      <c r="AEV1788" s="14">
        <v>1</v>
      </c>
      <c r="AGK1788" s="61"/>
      <c r="AGM1788" s="63"/>
      <c r="AGQ1788" s="61"/>
      <c r="AGS1788" s="14">
        <v>1</v>
      </c>
      <c r="AGT1788" s="14">
        <v>1</v>
      </c>
      <c r="AGU1788" s="14">
        <v>0</v>
      </c>
      <c r="AGV1788" s="14">
        <v>1</v>
      </c>
      <c r="AGW1788" s="14">
        <v>0</v>
      </c>
      <c r="AGX1788" s="14">
        <v>1</v>
      </c>
      <c r="AGY1788" s="14">
        <v>0</v>
      </c>
      <c r="AGZ1788" s="14">
        <v>13</v>
      </c>
      <c r="AHA1788" s="14">
        <v>0</v>
      </c>
      <c r="AHB1788" s="14">
        <v>0</v>
      </c>
      <c r="AHC1788" s="14">
        <v>1</v>
      </c>
      <c r="AHD1788" s="14">
        <v>0</v>
      </c>
      <c r="AHE1788" s="14">
        <v>0</v>
      </c>
      <c r="AHF1788" s="14">
        <v>0</v>
      </c>
      <c r="AHH1788" s="14">
        <v>0</v>
      </c>
      <c r="AHI1788" s="14">
        <v>0</v>
      </c>
      <c r="AHK1788" s="14">
        <v>0</v>
      </c>
      <c r="AHL1788" s="14">
        <v>0</v>
      </c>
      <c r="AHM1788" s="14">
        <v>0</v>
      </c>
      <c r="AHN1788" s="14">
        <v>0</v>
      </c>
      <c r="AHO1788" s="14">
        <v>0</v>
      </c>
      <c r="AHP1788" s="14">
        <v>0</v>
      </c>
      <c r="AHQ1788" s="14">
        <v>0</v>
      </c>
      <c r="AHR1788" s="14">
        <v>0</v>
      </c>
      <c r="AHT1788" s="61"/>
      <c r="AHV1788" s="63"/>
      <c r="AHZ1788" s="61"/>
      <c r="AIB1788" s="63"/>
      <c r="AIF1788" s="61"/>
      <c r="AIH1788" s="63"/>
      <c r="AIL1788" s="61"/>
      <c r="AIM1788" s="14">
        <v>0</v>
      </c>
      <c r="AIN1788" s="14">
        <v>0</v>
      </c>
      <c r="AIO1788" s="14">
        <v>0</v>
      </c>
      <c r="AIR1788" s="61"/>
      <c r="AIT1788" s="60"/>
      <c r="AIX1788" s="61"/>
      <c r="AJB1788" s="63"/>
      <c r="AJF1788" s="61"/>
      <c r="AJH1788" s="63"/>
      <c r="AJL1788" s="61"/>
      <c r="AJN1788" s="63"/>
    </row>
    <row r="1789" spans="1:951" s="14" customFormat="1">
      <c r="B1789" s="14">
        <v>3</v>
      </c>
      <c r="C1789" s="61">
        <v>1</v>
      </c>
      <c r="D1789" s="14" t="s">
        <v>9946</v>
      </c>
      <c r="E1789" s="14" t="s">
        <v>9947</v>
      </c>
      <c r="F1789" s="63"/>
      <c r="O1789" s="61">
        <v>0</v>
      </c>
      <c r="P1789" s="61">
        <v>1</v>
      </c>
      <c r="Q1789" s="61"/>
      <c r="R1789" s="61"/>
      <c r="S1789" s="61"/>
      <c r="T1789" s="61"/>
      <c r="U1789" s="61"/>
      <c r="V1789" s="61"/>
      <c r="W1789" s="61"/>
      <c r="X1789" s="61"/>
      <c r="Y1789" s="61"/>
      <c r="Z1789" s="14">
        <v>0</v>
      </c>
      <c r="AA1789" s="14">
        <v>2</v>
      </c>
      <c r="AB1789" s="14" t="s">
        <v>9948</v>
      </c>
      <c r="AI1789" s="14">
        <v>153</v>
      </c>
      <c r="AJ1789" s="14">
        <v>145</v>
      </c>
      <c r="AL1789" s="14">
        <v>175</v>
      </c>
      <c r="AN1789" s="14">
        <v>109</v>
      </c>
      <c r="AO1789" s="14">
        <v>163</v>
      </c>
      <c r="AP1789" s="14">
        <v>151</v>
      </c>
      <c r="DR1789" s="61">
        <v>84</v>
      </c>
      <c r="DS1789" s="61">
        <v>76</v>
      </c>
      <c r="DT1789" s="61"/>
      <c r="DU1789" s="61">
        <v>48</v>
      </c>
      <c r="DV1789" s="61"/>
      <c r="DW1789" s="61">
        <v>69</v>
      </c>
      <c r="DX1789" s="61">
        <v>81</v>
      </c>
      <c r="DY1789" s="61">
        <v>93</v>
      </c>
      <c r="DZ1789" s="61"/>
      <c r="EA1789" s="61"/>
      <c r="EB1789" s="61"/>
      <c r="EC1789" s="61"/>
      <c r="ED1789" s="61"/>
      <c r="EE1789" s="61"/>
      <c r="EF1789" s="61"/>
      <c r="EG1789" s="61"/>
      <c r="EH1789" s="61"/>
      <c r="EI1789" s="61"/>
      <c r="EJ1789" s="61"/>
      <c r="EK1789" s="61"/>
      <c r="EL1789" s="61"/>
      <c r="EM1789" s="61"/>
      <c r="EN1789" s="61"/>
      <c r="EO1789" s="61"/>
      <c r="EP1789" s="61"/>
      <c r="EQ1789" s="61"/>
      <c r="ER1789" s="61"/>
      <c r="ES1789" s="61"/>
      <c r="ET1789" s="61"/>
      <c r="EU1789" s="61"/>
      <c r="EV1789" s="61"/>
      <c r="EW1789" s="61"/>
      <c r="EX1789" s="61"/>
      <c r="EY1789" s="61"/>
      <c r="EZ1789" s="61"/>
      <c r="FA1789" s="61"/>
      <c r="FB1789" s="61"/>
      <c r="FC1789" s="61"/>
      <c r="FD1789" s="61"/>
      <c r="FE1789" s="61"/>
      <c r="FF1789" s="61"/>
      <c r="FG1789" s="61"/>
      <c r="FH1789" s="61"/>
      <c r="FI1789" s="61"/>
      <c r="FJ1789" s="61"/>
      <c r="FK1789" s="61"/>
      <c r="FL1789" s="61"/>
      <c r="FM1789" s="61"/>
      <c r="FN1789" s="61"/>
      <c r="FO1789" s="61"/>
      <c r="FP1789" s="61"/>
      <c r="FQ1789" s="61"/>
      <c r="FR1789" s="61"/>
      <c r="FS1789" s="61"/>
      <c r="FT1789" s="61"/>
      <c r="FU1789" s="61"/>
      <c r="FV1789" s="61"/>
      <c r="FW1789" s="61"/>
      <c r="FX1789" s="61"/>
      <c r="FY1789" s="61"/>
      <c r="FZ1789" s="61"/>
      <c r="GA1789" s="61"/>
      <c r="GB1789" s="61"/>
      <c r="GC1789" s="61"/>
      <c r="GD1789" s="61"/>
      <c r="GE1789" s="61"/>
      <c r="GF1789" s="61"/>
      <c r="GG1789" s="61"/>
      <c r="GH1789" s="61"/>
      <c r="GI1789" s="61"/>
      <c r="GJ1789" s="61"/>
      <c r="GK1789" s="61"/>
      <c r="GL1789" s="61"/>
      <c r="GM1789" s="61"/>
      <c r="GN1789" s="61"/>
      <c r="GO1789" s="61"/>
      <c r="GP1789" s="61"/>
      <c r="GQ1789" s="61"/>
      <c r="GR1789" s="61"/>
      <c r="GS1789" s="61"/>
      <c r="GT1789" s="61"/>
      <c r="GU1789" s="61"/>
      <c r="GV1789" s="61"/>
      <c r="GW1789" s="61"/>
      <c r="GX1789" s="61"/>
      <c r="GY1789" s="61"/>
      <c r="GZ1789" s="61"/>
      <c r="IP1789" s="14">
        <v>92</v>
      </c>
      <c r="IQ1789" s="14">
        <v>95</v>
      </c>
      <c r="IS1789" s="14">
        <v>94</v>
      </c>
      <c r="IU1789" s="14">
        <v>96</v>
      </c>
      <c r="IV1789" s="14">
        <v>95</v>
      </c>
      <c r="IW1789" s="14">
        <v>94</v>
      </c>
      <c r="LX1789" s="14">
        <v>53</v>
      </c>
      <c r="LY1789" s="14">
        <v>98</v>
      </c>
      <c r="LZ1789" s="14">
        <v>88</v>
      </c>
      <c r="MA1789" s="14">
        <v>127</v>
      </c>
      <c r="MC1789" s="14">
        <v>108</v>
      </c>
      <c r="MD1789" s="14">
        <v>104</v>
      </c>
      <c r="ME1789" s="14">
        <v>110</v>
      </c>
      <c r="PG1789" s="61">
        <v>20</v>
      </c>
      <c r="PH1789" s="61">
        <v>20</v>
      </c>
      <c r="PI1789" s="61">
        <v>20</v>
      </c>
      <c r="PJ1789" s="61">
        <v>20</v>
      </c>
      <c r="PK1789" s="61"/>
      <c r="PL1789" s="61">
        <v>20</v>
      </c>
      <c r="PM1789" s="61">
        <v>22</v>
      </c>
      <c r="PN1789" s="61">
        <v>22</v>
      </c>
      <c r="PO1789" s="61"/>
      <c r="PP1789" s="61"/>
      <c r="PQ1789" s="61"/>
      <c r="PR1789" s="61"/>
      <c r="PS1789" s="61"/>
      <c r="PT1789" s="61"/>
      <c r="PU1789" s="61"/>
      <c r="PV1789" s="61"/>
      <c r="PW1789" s="61"/>
      <c r="PX1789" s="61"/>
      <c r="PY1789" s="61"/>
      <c r="PZ1789" s="61"/>
      <c r="QA1789" s="61"/>
      <c r="QB1789" s="61"/>
      <c r="QC1789" s="61"/>
      <c r="QD1789" s="61"/>
      <c r="QE1789" s="61"/>
      <c r="QF1789" s="61"/>
      <c r="QG1789" s="61"/>
      <c r="QH1789" s="61"/>
      <c r="QI1789" s="61"/>
      <c r="QJ1789" s="61"/>
      <c r="QK1789" s="61"/>
      <c r="QL1789" s="61"/>
      <c r="QM1789" s="61"/>
      <c r="QN1789" s="61"/>
      <c r="QO1789" s="61"/>
      <c r="QP1789" s="61"/>
      <c r="QQ1789" s="61"/>
      <c r="QR1789" s="61"/>
      <c r="QS1789" s="61"/>
      <c r="QT1789" s="61"/>
      <c r="QU1789" s="61"/>
      <c r="QV1789" s="61"/>
      <c r="QW1789" s="61"/>
      <c r="QX1789" s="61"/>
      <c r="QY1789" s="61"/>
      <c r="QZ1789" s="61"/>
      <c r="RA1789" s="61"/>
      <c r="RB1789" s="61"/>
      <c r="RC1789" s="61"/>
      <c r="RD1789" s="61"/>
      <c r="RE1789" s="61"/>
      <c r="RF1789" s="61"/>
      <c r="RG1789" s="61"/>
      <c r="RH1789" s="61"/>
      <c r="RI1789" s="61"/>
      <c r="RJ1789" s="61"/>
      <c r="RK1789" s="61"/>
      <c r="RL1789" s="61"/>
      <c r="RM1789" s="61"/>
      <c r="RN1789" s="61"/>
      <c r="RO1789" s="61"/>
      <c r="RP1789" s="61"/>
      <c r="RQ1789" s="61"/>
      <c r="RR1789" s="61"/>
      <c r="RS1789" s="61"/>
      <c r="RT1789" s="61"/>
      <c r="RU1789" s="61"/>
      <c r="RV1789" s="61"/>
      <c r="RW1789" s="61"/>
      <c r="RX1789" s="61"/>
      <c r="RY1789" s="61"/>
      <c r="RZ1789" s="61"/>
      <c r="SA1789" s="61"/>
      <c r="SB1789" s="61"/>
      <c r="SC1789" s="61"/>
      <c r="SD1789" s="61"/>
      <c r="SE1789" s="61"/>
      <c r="SF1789" s="61"/>
      <c r="SG1789" s="61"/>
      <c r="SH1789" s="61"/>
      <c r="SI1789" s="61"/>
      <c r="SJ1789" s="61"/>
      <c r="SK1789" s="61"/>
      <c r="SL1789" s="61"/>
      <c r="SM1789" s="61"/>
      <c r="SN1789" s="61"/>
      <c r="SO1789" s="61"/>
      <c r="SP1789" s="14">
        <v>98</v>
      </c>
      <c r="SQ1789" s="14">
        <v>99.2</v>
      </c>
      <c r="SS1789" s="14">
        <v>102.4</v>
      </c>
      <c r="ST1789" s="14">
        <v>98.8</v>
      </c>
      <c r="SU1789" s="14">
        <v>98.1</v>
      </c>
      <c r="SV1789" s="14">
        <v>98.6</v>
      </c>
      <c r="SW1789" s="14">
        <v>101.7</v>
      </c>
      <c r="WQ1789" s="14">
        <v>0</v>
      </c>
      <c r="WR1789" s="14">
        <v>0</v>
      </c>
      <c r="WT1789" s="14">
        <v>0</v>
      </c>
      <c r="WV1789" s="14">
        <v>0</v>
      </c>
      <c r="WW1789" s="14">
        <v>0</v>
      </c>
      <c r="WX1789" s="14">
        <v>0</v>
      </c>
      <c r="ZY1789" s="61">
        <v>215</v>
      </c>
      <c r="ZZ1789" s="61"/>
      <c r="AAA1789" s="61"/>
      <c r="AAI1789" s="63"/>
      <c r="AAM1789" s="61"/>
      <c r="AAO1789" s="63"/>
      <c r="AAS1789" s="61"/>
      <c r="AAU1789" s="63"/>
      <c r="AAZ1789" s="14">
        <v>24</v>
      </c>
      <c r="ABC1789" s="14">
        <v>14.1</v>
      </c>
      <c r="ABF1789" s="14">
        <v>40.1</v>
      </c>
      <c r="ABM1789" s="61"/>
      <c r="ABN1789" s="61">
        <v>15.55</v>
      </c>
      <c r="ABP1789" s="14">
        <v>201</v>
      </c>
      <c r="ABV1789" s="14">
        <v>136</v>
      </c>
      <c r="ABY1789" s="14">
        <v>4.5999999999999996</v>
      </c>
      <c r="ACA1789" s="61"/>
      <c r="ACB1789" s="61">
        <v>96</v>
      </c>
      <c r="ACC1789" s="61"/>
      <c r="ACE1789" s="14">
        <v>9</v>
      </c>
      <c r="ACG1789" s="14">
        <v>127</v>
      </c>
      <c r="ACH1789" s="14">
        <v>107</v>
      </c>
      <c r="ACI1789" s="14">
        <v>109</v>
      </c>
      <c r="ACJ1789" s="14">
        <v>113</v>
      </c>
      <c r="ACR1789" s="14">
        <v>11</v>
      </c>
      <c r="ACU1789" s="14">
        <v>0.75</v>
      </c>
      <c r="ACX1789" s="14">
        <v>16</v>
      </c>
      <c r="ADS1789" s="14">
        <v>2.2000000000000002</v>
      </c>
      <c r="ADU1789" s="14">
        <v>1.4</v>
      </c>
      <c r="AGK1789" s="61"/>
      <c r="AGM1789" s="63"/>
      <c r="AGQ1789" s="61"/>
      <c r="AGS1789" s="14">
        <v>1</v>
      </c>
      <c r="AGT1789" s="14">
        <v>0</v>
      </c>
      <c r="AGU1789" s="14">
        <v>0</v>
      </c>
      <c r="AGV1789" s="14">
        <v>1</v>
      </c>
      <c r="AGW1789" s="14">
        <v>0</v>
      </c>
      <c r="AGX1789" s="14">
        <v>1</v>
      </c>
      <c r="AGY1789" s="14">
        <v>0</v>
      </c>
      <c r="AGZ1789" s="14">
        <v>7</v>
      </c>
      <c r="AHA1789" s="14">
        <v>0</v>
      </c>
      <c r="AHB1789" s="14">
        <v>0</v>
      </c>
      <c r="AHC1789" s="14">
        <v>1</v>
      </c>
      <c r="AHD1789" s="14">
        <v>0</v>
      </c>
      <c r="AHE1789" s="14">
        <v>0</v>
      </c>
      <c r="AHF1789" s="14">
        <v>0</v>
      </c>
      <c r="AHH1789" s="14">
        <v>0</v>
      </c>
      <c r="AHI1789" s="14">
        <v>0</v>
      </c>
      <c r="AHK1789" s="14">
        <v>0</v>
      </c>
      <c r="AHL1789" s="14">
        <v>0</v>
      </c>
      <c r="AHM1789" s="14">
        <v>0</v>
      </c>
      <c r="AHN1789" s="14">
        <v>0</v>
      </c>
      <c r="AHO1789" s="14">
        <v>0</v>
      </c>
      <c r="AHP1789" s="14">
        <v>0</v>
      </c>
      <c r="AHQ1789" s="14">
        <v>0</v>
      </c>
      <c r="AHR1789" s="14">
        <v>0</v>
      </c>
      <c r="AHT1789" s="61"/>
      <c r="AHV1789" s="63"/>
      <c r="AHZ1789" s="61"/>
      <c r="AIB1789" s="63"/>
      <c r="AIF1789" s="61"/>
      <c r="AIH1789" s="63"/>
      <c r="AIL1789" s="61"/>
      <c r="AIM1789" s="14">
        <v>0</v>
      </c>
      <c r="AIN1789" s="14">
        <v>0</v>
      </c>
      <c r="AIO1789" s="14">
        <v>0</v>
      </c>
      <c r="AIR1789" s="61"/>
      <c r="AIT1789" s="60"/>
      <c r="AIX1789" s="61"/>
      <c r="AJB1789" s="63"/>
      <c r="AJF1789" s="61"/>
      <c r="AJH1789" s="63"/>
      <c r="AJL1789" s="61"/>
      <c r="AJN1789" s="63"/>
    </row>
    <row r="1790" spans="1:951" s="31" customFormat="1">
      <c r="B1790" s="31">
        <v>4</v>
      </c>
      <c r="C1790" s="31">
        <v>1</v>
      </c>
      <c r="D1790" s="31" t="s">
        <v>6191</v>
      </c>
      <c r="F1790" s="82"/>
      <c r="G1790" s="83"/>
      <c r="O1790" s="31">
        <v>0</v>
      </c>
      <c r="Z1790" s="31">
        <v>0</v>
      </c>
      <c r="AA1790" s="31">
        <v>2</v>
      </c>
      <c r="AB1790" s="83"/>
      <c r="AI1790" s="31">
        <v>126</v>
      </c>
      <c r="AJ1790" s="31">
        <v>125</v>
      </c>
      <c r="AL1790" s="31">
        <v>146</v>
      </c>
      <c r="AM1790" s="31">
        <v>153</v>
      </c>
      <c r="DR1790" s="31">
        <v>78</v>
      </c>
      <c r="DS1790" s="31">
        <v>73</v>
      </c>
      <c r="DU1790" s="31">
        <v>81</v>
      </c>
      <c r="DV1790" s="31">
        <v>84</v>
      </c>
      <c r="IP1790" s="31">
        <v>95</v>
      </c>
      <c r="IQ1790" s="31">
        <v>93</v>
      </c>
      <c r="IS1790" s="31">
        <v>97</v>
      </c>
      <c r="IT1790" s="31">
        <v>95</v>
      </c>
      <c r="LX1790" s="31">
        <v>108</v>
      </c>
      <c r="LY1790" s="31">
        <v>96</v>
      </c>
      <c r="LZ1790" s="31">
        <v>110</v>
      </c>
      <c r="MA1790" s="31">
        <v>117</v>
      </c>
      <c r="MB1790" s="31">
        <v>100</v>
      </c>
      <c r="PG1790" s="31">
        <v>22</v>
      </c>
      <c r="PH1790" s="31">
        <v>22</v>
      </c>
      <c r="PI1790" s="31">
        <v>22</v>
      </c>
      <c r="PJ1790" s="31">
        <v>22</v>
      </c>
      <c r="PK1790" s="31">
        <v>22</v>
      </c>
      <c r="SP1790" s="31">
        <v>99.2</v>
      </c>
      <c r="SQ1790" s="31">
        <v>98.1</v>
      </c>
      <c r="SS1790" s="31">
        <v>97.9</v>
      </c>
      <c r="ST1790" s="31">
        <v>98</v>
      </c>
      <c r="WQ1790" s="31">
        <v>0</v>
      </c>
      <c r="WR1790" s="31">
        <v>0</v>
      </c>
      <c r="WT1790" s="31">
        <v>0</v>
      </c>
      <c r="WU1790" s="31">
        <v>0</v>
      </c>
      <c r="ZY1790" s="31">
        <v>216</v>
      </c>
      <c r="AAI1790" s="82"/>
      <c r="AAJ1790" s="83"/>
      <c r="AAO1790" s="82"/>
      <c r="AAP1790" s="83"/>
      <c r="AAU1790" s="82"/>
      <c r="AAV1790" s="83"/>
      <c r="AAZ1790" s="31">
        <v>24</v>
      </c>
      <c r="ABC1790" s="31">
        <v>13.8</v>
      </c>
      <c r="ABF1790" s="31">
        <v>39.200000000000003</v>
      </c>
      <c r="ABN1790" s="31">
        <v>11.47</v>
      </c>
      <c r="ABP1790" s="31">
        <v>198</v>
      </c>
      <c r="ABV1790" s="31">
        <v>139</v>
      </c>
      <c r="ABY1790" s="31">
        <v>3.2</v>
      </c>
      <c r="ACB1790" s="31">
        <v>100</v>
      </c>
      <c r="ACE1790" s="31">
        <v>9.3000000000000007</v>
      </c>
      <c r="ACG1790" s="31">
        <v>114</v>
      </c>
      <c r="ACH1790" s="31">
        <v>160</v>
      </c>
      <c r="ACI1790" s="31">
        <v>139</v>
      </c>
      <c r="ACR1790" s="31">
        <v>13</v>
      </c>
      <c r="ACU1790" s="31">
        <v>0.79</v>
      </c>
      <c r="ACX1790" s="31">
        <v>15</v>
      </c>
      <c r="ADS1790" s="31">
        <v>2.1</v>
      </c>
      <c r="ADU1790" s="31">
        <v>2</v>
      </c>
      <c r="AGM1790" s="82"/>
      <c r="AGN1790" s="83"/>
      <c r="AGS1790" s="31">
        <v>1</v>
      </c>
      <c r="AGT1790" s="31">
        <v>0</v>
      </c>
      <c r="AGU1790" s="31">
        <v>0</v>
      </c>
      <c r="AGV1790" s="31">
        <v>1</v>
      </c>
      <c r="AGW1790" s="31">
        <v>0</v>
      </c>
      <c r="AGX1790" s="31">
        <v>1</v>
      </c>
      <c r="AGY1790" s="31">
        <v>0</v>
      </c>
      <c r="AGZ1790" s="31">
        <v>7</v>
      </c>
      <c r="AHA1790" s="31">
        <v>0</v>
      </c>
      <c r="AHB1790" s="31">
        <v>0</v>
      </c>
      <c r="AHC1790" s="31">
        <v>1</v>
      </c>
      <c r="AHD1790" s="31">
        <v>0</v>
      </c>
      <c r="AHE1790" s="31">
        <v>0</v>
      </c>
      <c r="AHF1790" s="31">
        <v>0</v>
      </c>
      <c r="AHH1790" s="31">
        <v>0</v>
      </c>
      <c r="AHI1790" s="31">
        <v>0</v>
      </c>
      <c r="AHK1790" s="31">
        <v>0</v>
      </c>
      <c r="AHL1790" s="31">
        <v>0</v>
      </c>
      <c r="AHM1790" s="31">
        <v>0</v>
      </c>
      <c r="AHN1790" s="31">
        <v>0</v>
      </c>
      <c r="AHO1790" s="31">
        <v>0</v>
      </c>
      <c r="AHP1790" s="31">
        <v>0</v>
      </c>
      <c r="AHQ1790" s="31">
        <v>0</v>
      </c>
      <c r="AHR1790" s="31">
        <v>0</v>
      </c>
      <c r="AHV1790" s="82"/>
      <c r="AHW1790" s="83"/>
      <c r="AIB1790" s="82"/>
      <c r="AIC1790" s="83"/>
      <c r="AIH1790" s="82"/>
      <c r="AII1790" s="83"/>
      <c r="AIM1790" s="31">
        <v>0</v>
      </c>
      <c r="AIN1790" s="31">
        <v>0</v>
      </c>
      <c r="AIO1790" s="31">
        <v>0</v>
      </c>
      <c r="AIT1790" s="84"/>
      <c r="AIU1790" s="83"/>
      <c r="AJB1790" s="82"/>
      <c r="AJC1790" s="83"/>
      <c r="AJH1790" s="82"/>
      <c r="AJI1790" s="83"/>
      <c r="AJN1790" s="82"/>
      <c r="AJO1790" s="83"/>
    </row>
    <row r="1791" spans="1:951" s="1" customFormat="1">
      <c r="A1791" s="1">
        <v>377</v>
      </c>
      <c r="B1791" s="1">
        <v>1</v>
      </c>
      <c r="C1791" s="1">
        <v>0</v>
      </c>
      <c r="Z1791" s="1">
        <v>0</v>
      </c>
      <c r="AA1791" s="1">
        <v>2</v>
      </c>
      <c r="AB1791" s="1" t="s">
        <v>9949</v>
      </c>
      <c r="AC1791" s="1">
        <v>0</v>
      </c>
      <c r="AE1791" s="1">
        <v>1</v>
      </c>
      <c r="AF1791" s="1">
        <v>0</v>
      </c>
      <c r="AG1791" s="1">
        <v>0</v>
      </c>
      <c r="AI1791" s="1">
        <v>118</v>
      </c>
      <c r="DR1791" s="1">
        <v>64</v>
      </c>
      <c r="HA1791" s="1">
        <v>0</v>
      </c>
      <c r="HT1791" s="1">
        <v>0</v>
      </c>
      <c r="IP1791" s="1">
        <v>98</v>
      </c>
      <c r="LX1791" s="1">
        <v>70</v>
      </c>
      <c r="PG1791" s="1">
        <v>18</v>
      </c>
      <c r="SP1791" s="1">
        <v>98</v>
      </c>
      <c r="VX1791" s="1">
        <v>1</v>
      </c>
      <c r="WQ1791" s="1">
        <v>0</v>
      </c>
      <c r="AGS1791" s="1">
        <v>0</v>
      </c>
      <c r="AGT1791" s="1">
        <v>0</v>
      </c>
      <c r="AGU1791" s="1">
        <v>0</v>
      </c>
      <c r="AGV1791" s="1">
        <v>0</v>
      </c>
      <c r="AGW1791" s="1">
        <v>0</v>
      </c>
      <c r="AGX1791" s="1">
        <v>0</v>
      </c>
      <c r="AGY1791" s="1">
        <v>0</v>
      </c>
      <c r="AGZ1791" s="1">
        <v>0</v>
      </c>
      <c r="AHA1791" s="1">
        <v>0</v>
      </c>
      <c r="AHB1791" s="1">
        <v>0</v>
      </c>
      <c r="AHC1791" s="1">
        <v>1</v>
      </c>
      <c r="AHD1791" s="1">
        <v>0</v>
      </c>
      <c r="AHE1791" s="1">
        <v>0</v>
      </c>
      <c r="AHF1791" s="1">
        <v>0</v>
      </c>
      <c r="AHH1791" s="1">
        <v>0</v>
      </c>
      <c r="AHI1791" s="1">
        <v>0</v>
      </c>
      <c r="AHK1791" s="1">
        <v>0</v>
      </c>
      <c r="AHL1791" s="1">
        <v>0</v>
      </c>
      <c r="AHM1791" s="1">
        <v>0</v>
      </c>
      <c r="AHN1791" s="1">
        <v>0</v>
      </c>
      <c r="AHO1791" s="1">
        <v>0</v>
      </c>
      <c r="AHP1791" s="1">
        <v>0</v>
      </c>
      <c r="AHQ1791" s="1">
        <v>0</v>
      </c>
      <c r="AHR1791" s="1">
        <v>0</v>
      </c>
      <c r="AIM1791" s="1">
        <v>0</v>
      </c>
      <c r="AIN1791" s="1">
        <v>0</v>
      </c>
      <c r="AIO1791" s="1">
        <v>0</v>
      </c>
      <c r="AIP1791" s="1">
        <v>1</v>
      </c>
      <c r="AIQ1791" s="1">
        <v>1</v>
      </c>
      <c r="AIR1791" s="1">
        <v>1</v>
      </c>
      <c r="AIS1791" s="1">
        <v>1</v>
      </c>
      <c r="AIT1791" s="3">
        <v>0</v>
      </c>
      <c r="AIU1791" s="1">
        <v>1</v>
      </c>
      <c r="AIV1791" s="1">
        <v>0</v>
      </c>
      <c r="AIW1791" s="1">
        <v>0</v>
      </c>
      <c r="AJB1791" s="1">
        <v>30</v>
      </c>
    </row>
    <row r="1792" spans="1:951" s="1" customFormat="1">
      <c r="B1792" s="1">
        <v>2</v>
      </c>
      <c r="C1792" s="1">
        <v>0</v>
      </c>
      <c r="Z1792" s="1">
        <v>0</v>
      </c>
      <c r="AA1792" s="1">
        <v>2</v>
      </c>
      <c r="AB1792" s="1" t="s">
        <v>9950</v>
      </c>
      <c r="AC1792" s="1">
        <v>1</v>
      </c>
      <c r="AD1792" s="1">
        <v>0</v>
      </c>
      <c r="AE1792" s="1">
        <v>5</v>
      </c>
      <c r="AF1792" s="1">
        <v>0</v>
      </c>
      <c r="AG1792" s="1">
        <v>0</v>
      </c>
      <c r="AI1792" s="1">
        <v>114</v>
      </c>
      <c r="AJ1792" s="1">
        <v>116</v>
      </c>
      <c r="DR1792" s="1">
        <v>66</v>
      </c>
      <c r="DS1792" s="1">
        <v>66</v>
      </c>
      <c r="HA1792" s="1">
        <v>0</v>
      </c>
      <c r="HB1792" s="1">
        <v>0</v>
      </c>
      <c r="HT1792" s="1">
        <v>0</v>
      </c>
      <c r="HU1792" s="1">
        <v>0</v>
      </c>
      <c r="IP1792" s="1">
        <v>97</v>
      </c>
      <c r="IQ1792" s="1">
        <v>98</v>
      </c>
      <c r="LX1792" s="1">
        <v>76</v>
      </c>
      <c r="LY1792" s="1">
        <v>72</v>
      </c>
      <c r="PG1792" s="1">
        <v>16</v>
      </c>
      <c r="PH1792" s="1">
        <v>16</v>
      </c>
      <c r="SP1792" s="1">
        <v>97.8</v>
      </c>
      <c r="SQ1792" s="1">
        <v>98</v>
      </c>
      <c r="VX1792" s="1">
        <v>1</v>
      </c>
      <c r="VY1792" s="1">
        <v>1</v>
      </c>
      <c r="WQ1792" s="1">
        <v>0</v>
      </c>
      <c r="WR1792" s="1">
        <v>0</v>
      </c>
      <c r="AGS1792" s="1">
        <v>1</v>
      </c>
      <c r="AGT1792" s="1">
        <v>0</v>
      </c>
      <c r="AGU1792" s="1">
        <v>0</v>
      </c>
      <c r="AGV1792" s="1">
        <v>1</v>
      </c>
      <c r="AGW1792" s="1">
        <v>0</v>
      </c>
      <c r="AGX1792" s="1">
        <v>0</v>
      </c>
      <c r="AGY1792" s="1">
        <v>0</v>
      </c>
      <c r="AGZ1792" s="1">
        <v>0</v>
      </c>
      <c r="AHA1792" s="1">
        <v>0</v>
      </c>
      <c r="AHB1792" s="1">
        <v>0</v>
      </c>
      <c r="AHC1792" s="1">
        <v>1</v>
      </c>
      <c r="AHD1792" s="1">
        <v>0</v>
      </c>
      <c r="AHE1792" s="1">
        <v>0</v>
      </c>
      <c r="AHF1792" s="1">
        <v>0</v>
      </c>
      <c r="AHH1792" s="1">
        <v>0</v>
      </c>
      <c r="AHI1792" s="1">
        <v>0</v>
      </c>
      <c r="AHK1792" s="1">
        <v>0</v>
      </c>
      <c r="AHL1792" s="1">
        <v>0</v>
      </c>
      <c r="AHM1792" s="1">
        <v>0</v>
      </c>
      <c r="AHN1792" s="1">
        <v>0</v>
      </c>
      <c r="AHO1792" s="1">
        <v>0</v>
      </c>
      <c r="AHP1792" s="1">
        <v>0</v>
      </c>
      <c r="AHQ1792" s="1">
        <v>0</v>
      </c>
      <c r="AHR1792" s="1">
        <v>2</v>
      </c>
      <c r="AIM1792" s="1">
        <v>0</v>
      </c>
      <c r="AIN1792" s="1">
        <v>0</v>
      </c>
      <c r="AIO1792" s="1">
        <v>0</v>
      </c>
      <c r="AIT1792" s="3">
        <v>1</v>
      </c>
      <c r="AIU1792" s="1">
        <v>1</v>
      </c>
      <c r="AIV1792" s="1">
        <v>0</v>
      </c>
      <c r="AIW1792" s="1">
        <v>0</v>
      </c>
      <c r="AIX1792" s="1">
        <v>22</v>
      </c>
      <c r="AJB1792" s="1">
        <v>40</v>
      </c>
    </row>
    <row r="1793" spans="1:951" s="18" customFormat="1">
      <c r="B1793" s="18">
        <v>3</v>
      </c>
      <c r="C1793" s="18">
        <v>1</v>
      </c>
      <c r="D1793" s="18" t="s">
        <v>4526</v>
      </c>
      <c r="O1793" s="18">
        <v>0</v>
      </c>
      <c r="Z1793" s="18">
        <v>0</v>
      </c>
      <c r="AA1793" s="18">
        <v>2</v>
      </c>
      <c r="AB1793" s="18" t="s">
        <v>9951</v>
      </c>
      <c r="AC1793" s="18">
        <v>0</v>
      </c>
      <c r="AE1793" s="18">
        <v>2</v>
      </c>
      <c r="AF1793" s="18">
        <v>0</v>
      </c>
      <c r="AG1793" s="18">
        <v>0</v>
      </c>
      <c r="AI1793" s="18">
        <v>144</v>
      </c>
      <c r="DR1793" s="18">
        <v>82</v>
      </c>
      <c r="HA1793" s="18">
        <v>0</v>
      </c>
      <c r="HT1793" s="18">
        <v>0</v>
      </c>
      <c r="IP1793" s="18">
        <v>96</v>
      </c>
      <c r="LX1793" s="18">
        <v>78</v>
      </c>
      <c r="PG1793" s="18">
        <v>14</v>
      </c>
      <c r="SP1793" s="18">
        <v>98.6</v>
      </c>
      <c r="VX1793" s="18">
        <v>1</v>
      </c>
      <c r="WQ1793" s="18">
        <v>0</v>
      </c>
      <c r="AGS1793" s="18">
        <v>0</v>
      </c>
      <c r="AGT1793" s="18">
        <v>0</v>
      </c>
      <c r="AGU1793" s="18">
        <v>0</v>
      </c>
      <c r="AGV1793" s="18">
        <v>0</v>
      </c>
      <c r="AGW1793" s="18">
        <v>0</v>
      </c>
      <c r="AGX1793" s="18">
        <v>0</v>
      </c>
      <c r="AGY1793" s="18">
        <v>0</v>
      </c>
      <c r="AGZ1793" s="18">
        <v>0</v>
      </c>
      <c r="AHA1793" s="18">
        <v>0</v>
      </c>
      <c r="AHB1793" s="18">
        <v>0</v>
      </c>
      <c r="AHC1793" s="18">
        <v>1</v>
      </c>
      <c r="AHD1793" s="18">
        <v>0</v>
      </c>
      <c r="AHE1793" s="18">
        <v>0</v>
      </c>
      <c r="AHF1793" s="18">
        <v>0</v>
      </c>
      <c r="AHH1793" s="18">
        <v>0</v>
      </c>
      <c r="AHI1793" s="18">
        <v>0</v>
      </c>
      <c r="AHK1793" s="18">
        <v>0</v>
      </c>
      <c r="AHL1793" s="18">
        <v>0</v>
      </c>
      <c r="AHM1793" s="18">
        <v>0</v>
      </c>
      <c r="AHN1793" s="18">
        <v>0</v>
      </c>
      <c r="AHO1793" s="18">
        <v>0</v>
      </c>
      <c r="AHP1793" s="18">
        <v>0</v>
      </c>
      <c r="AHQ1793" s="18">
        <v>0</v>
      </c>
      <c r="AHR1793" s="18">
        <v>1</v>
      </c>
      <c r="AIM1793" s="18">
        <v>0</v>
      </c>
      <c r="AIN1793" s="18">
        <v>0</v>
      </c>
      <c r="AIO1793" s="18">
        <v>0</v>
      </c>
      <c r="AIT1793" s="79">
        <v>1</v>
      </c>
      <c r="AIU1793" s="18">
        <v>0</v>
      </c>
      <c r="AIV1793" s="18">
        <v>0</v>
      </c>
      <c r="AIW1793" s="18">
        <v>0</v>
      </c>
      <c r="AIX1793" s="18">
        <v>28</v>
      </c>
    </row>
    <row r="1794" spans="1:951" s="14" customFormat="1">
      <c r="A1794" s="14">
        <v>378</v>
      </c>
      <c r="B1794" s="14">
        <v>1</v>
      </c>
      <c r="C1794" s="61">
        <v>0</v>
      </c>
      <c r="F1794" s="63"/>
      <c r="O1794" s="61"/>
      <c r="P1794" s="61"/>
      <c r="Q1794" s="61"/>
      <c r="R1794" s="61"/>
      <c r="S1794" s="61"/>
      <c r="T1794" s="61"/>
      <c r="U1794" s="61"/>
      <c r="V1794" s="61"/>
      <c r="W1794" s="61"/>
      <c r="X1794" s="61"/>
      <c r="Y1794" s="61"/>
      <c r="Z1794" s="14">
        <v>0</v>
      </c>
      <c r="AA1794" s="14">
        <v>1</v>
      </c>
      <c r="AI1794" s="14">
        <v>113</v>
      </c>
      <c r="AJ1794" s="14">
        <v>109</v>
      </c>
      <c r="AK1794" s="14">
        <v>102</v>
      </c>
      <c r="AL1794" s="14">
        <v>102</v>
      </c>
      <c r="DR1794" s="14">
        <v>56</v>
      </c>
      <c r="DS1794" s="14">
        <v>61</v>
      </c>
      <c r="DT1794" s="14">
        <v>59</v>
      </c>
      <c r="DU1794" s="14">
        <v>59</v>
      </c>
      <c r="GZ1794" s="61"/>
      <c r="IP1794" s="14">
        <v>100</v>
      </c>
      <c r="IQ1794" s="14">
        <v>98</v>
      </c>
      <c r="IR1794" s="14">
        <v>98</v>
      </c>
      <c r="IS1794" s="14">
        <v>100</v>
      </c>
      <c r="LX1794" s="14">
        <v>74</v>
      </c>
      <c r="LY1794" s="14">
        <v>90</v>
      </c>
      <c r="LZ1794" s="14">
        <v>74</v>
      </c>
      <c r="MA1794" s="14">
        <v>93</v>
      </c>
      <c r="PG1794" s="61">
        <v>16</v>
      </c>
      <c r="PH1794" s="61">
        <v>20</v>
      </c>
      <c r="PI1794" s="61">
        <v>19</v>
      </c>
      <c r="PJ1794" s="61">
        <v>18</v>
      </c>
      <c r="PK1794" s="61"/>
      <c r="PL1794" s="61"/>
      <c r="PM1794" s="61"/>
      <c r="PN1794" s="61"/>
      <c r="PO1794" s="61"/>
      <c r="PP1794" s="61"/>
      <c r="PQ1794" s="61"/>
      <c r="PR1794" s="61"/>
      <c r="PS1794" s="61"/>
      <c r="PT1794" s="61"/>
      <c r="PU1794" s="61"/>
      <c r="PV1794" s="61"/>
      <c r="PW1794" s="61"/>
      <c r="PX1794" s="61"/>
      <c r="PY1794" s="61"/>
      <c r="PZ1794" s="61"/>
      <c r="QA1794" s="61"/>
      <c r="QB1794" s="61"/>
      <c r="QC1794" s="61"/>
      <c r="QD1794" s="61"/>
      <c r="QE1794" s="61"/>
      <c r="QF1794" s="61"/>
      <c r="QG1794" s="61"/>
      <c r="QH1794" s="61"/>
      <c r="QI1794" s="61"/>
      <c r="QJ1794" s="61"/>
      <c r="QK1794" s="61"/>
      <c r="QL1794" s="61"/>
      <c r="QM1794" s="61"/>
      <c r="QN1794" s="61"/>
      <c r="QO1794" s="61"/>
      <c r="QP1794" s="61"/>
      <c r="QQ1794" s="61"/>
      <c r="QR1794" s="61"/>
      <c r="QS1794" s="61"/>
      <c r="QT1794" s="61"/>
      <c r="QU1794" s="61"/>
      <c r="QV1794" s="61"/>
      <c r="QW1794" s="61"/>
      <c r="QX1794" s="61"/>
      <c r="QY1794" s="61"/>
      <c r="QZ1794" s="61"/>
      <c r="RA1794" s="61"/>
      <c r="RB1794" s="61"/>
      <c r="RC1794" s="61"/>
      <c r="RD1794" s="61"/>
      <c r="RE1794" s="61"/>
      <c r="RF1794" s="61"/>
      <c r="RG1794" s="61"/>
      <c r="RH1794" s="61"/>
      <c r="RI1794" s="61"/>
      <c r="RJ1794" s="61"/>
      <c r="RK1794" s="61"/>
      <c r="RL1794" s="61"/>
      <c r="RM1794" s="61"/>
      <c r="RN1794" s="61"/>
      <c r="RO1794" s="61"/>
      <c r="RP1794" s="61"/>
      <c r="RQ1794" s="61"/>
      <c r="RR1794" s="61"/>
      <c r="RS1794" s="61"/>
      <c r="RT1794" s="61"/>
      <c r="RU1794" s="61"/>
      <c r="RV1794" s="61"/>
      <c r="RW1794" s="61"/>
      <c r="RX1794" s="61"/>
      <c r="RY1794" s="61"/>
      <c r="RZ1794" s="61"/>
      <c r="SA1794" s="61"/>
      <c r="SB1794" s="61"/>
      <c r="SC1794" s="61"/>
      <c r="SD1794" s="61"/>
      <c r="SE1794" s="61"/>
      <c r="SF1794" s="61"/>
      <c r="SG1794" s="61"/>
      <c r="SH1794" s="61"/>
      <c r="SI1794" s="61"/>
      <c r="SJ1794" s="61"/>
      <c r="SK1794" s="61"/>
      <c r="SL1794" s="61"/>
      <c r="SM1794" s="61"/>
      <c r="SN1794" s="61"/>
      <c r="SO1794" s="61"/>
      <c r="SP1794" s="14">
        <v>97.8</v>
      </c>
      <c r="SQ1794" s="14">
        <v>97.6</v>
      </c>
      <c r="SS1794" s="14">
        <v>97.7</v>
      </c>
      <c r="WQ1794" s="14">
        <v>0</v>
      </c>
      <c r="WR1794" s="14">
        <v>0</v>
      </c>
      <c r="WT1794" s="14">
        <v>0</v>
      </c>
      <c r="ZY1794" s="61">
        <v>157</v>
      </c>
      <c r="ZZ1794" s="61"/>
      <c r="AAA1794" s="61"/>
      <c r="AAI1794" s="63"/>
      <c r="AAM1794" s="61"/>
      <c r="AAO1794" s="63"/>
      <c r="AAS1794" s="61"/>
      <c r="AAU1794" s="63"/>
      <c r="ABM1794" s="61"/>
      <c r="ABN1794" s="61"/>
      <c r="ACA1794" s="61"/>
      <c r="ACB1794" s="61"/>
      <c r="ACC1794" s="61"/>
      <c r="ACZ1794" s="14">
        <v>7.4</v>
      </c>
      <c r="ADB1794" s="14">
        <v>3.6</v>
      </c>
      <c r="ADD1794" s="14">
        <v>0.7</v>
      </c>
      <c r="ADF1794" s="14">
        <v>3.8</v>
      </c>
      <c r="ADH1794" s="14">
        <v>83</v>
      </c>
      <c r="ADJ1794" s="14">
        <v>26</v>
      </c>
      <c r="ADL1794" s="14">
        <v>12</v>
      </c>
      <c r="ADP1794" s="14" t="s">
        <v>5851</v>
      </c>
      <c r="ADS1794" s="96"/>
      <c r="AEE1794" s="14">
        <v>48</v>
      </c>
      <c r="AGK1794" s="61"/>
      <c r="AGM1794" s="63"/>
      <c r="AGQ1794" s="61"/>
      <c r="AGS1794" s="14">
        <v>1</v>
      </c>
      <c r="AGT1794" s="14">
        <v>1</v>
      </c>
      <c r="AGU1794" s="14">
        <v>1</v>
      </c>
      <c r="AGV1794" s="14">
        <v>0</v>
      </c>
      <c r="AGW1794" s="14">
        <v>0</v>
      </c>
      <c r="AGX1794" s="14">
        <v>1</v>
      </c>
      <c r="AGY1794" s="14">
        <v>0</v>
      </c>
      <c r="AGZ1794" s="14">
        <v>4</v>
      </c>
      <c r="AHA1794" s="14">
        <v>0</v>
      </c>
      <c r="AHB1794" s="14">
        <v>0</v>
      </c>
      <c r="AHC1794" s="14">
        <v>1</v>
      </c>
      <c r="AHD1794" s="14">
        <v>0</v>
      </c>
      <c r="AHE1794" s="14">
        <v>0</v>
      </c>
      <c r="AHF1794" s="14">
        <v>0</v>
      </c>
      <c r="AHH1794" s="14">
        <v>0</v>
      </c>
      <c r="AHI1794" s="14">
        <v>0</v>
      </c>
      <c r="AHK1794" s="14">
        <v>0</v>
      </c>
      <c r="AHL1794" s="14">
        <v>0</v>
      </c>
      <c r="AHM1794" s="14">
        <v>0</v>
      </c>
      <c r="AHN1794" s="14">
        <v>0</v>
      </c>
      <c r="AHO1794" s="14">
        <v>0</v>
      </c>
      <c r="AHP1794" s="14">
        <v>0</v>
      </c>
      <c r="AHQ1794" s="14">
        <v>0</v>
      </c>
      <c r="AHR1794" s="14">
        <v>8</v>
      </c>
      <c r="AHT1794" s="61"/>
      <c r="AHV1794" s="63"/>
      <c r="AHZ1794" s="61"/>
      <c r="AIB1794" s="63"/>
      <c r="AIF1794" s="61"/>
      <c r="AIH1794" s="63"/>
      <c r="AIL1794" s="61"/>
      <c r="AIM1794" s="14">
        <v>0</v>
      </c>
      <c r="AIN1794" s="14">
        <v>0</v>
      </c>
      <c r="AIO1794" s="14">
        <v>0</v>
      </c>
      <c r="AIR1794" s="61"/>
      <c r="AIT1794" s="60"/>
      <c r="AIX1794" s="61"/>
      <c r="AJB1794" s="63"/>
      <c r="AJF1794" s="61"/>
      <c r="AJH1794" s="63"/>
      <c r="AJL1794" s="61"/>
      <c r="AJN1794" s="63"/>
    </row>
    <row r="1795" spans="1:951" s="14" customFormat="1">
      <c r="B1795" s="14">
        <v>2</v>
      </c>
      <c r="C1795" s="61">
        <v>1</v>
      </c>
      <c r="D1795" s="14" t="s">
        <v>8207</v>
      </c>
      <c r="F1795" s="63"/>
      <c r="O1795" s="61">
        <v>0</v>
      </c>
      <c r="P1795" s="61"/>
      <c r="Q1795" s="61"/>
      <c r="R1795" s="61"/>
      <c r="S1795" s="61"/>
      <c r="T1795" s="61"/>
      <c r="U1795" s="61"/>
      <c r="V1795" s="61"/>
      <c r="W1795" s="61"/>
      <c r="X1795" s="61"/>
      <c r="Y1795" s="61"/>
      <c r="Z1795" s="14">
        <v>0</v>
      </c>
      <c r="AA1795" s="14">
        <v>2</v>
      </c>
      <c r="AB1795" s="14" t="s">
        <v>9952</v>
      </c>
      <c r="AN1795" s="14">
        <v>95</v>
      </c>
      <c r="AR1795" s="14">
        <v>129</v>
      </c>
      <c r="AS1795" s="14">
        <v>106</v>
      </c>
      <c r="AV1795" s="14">
        <v>127</v>
      </c>
      <c r="AW1795" s="14">
        <v>111</v>
      </c>
      <c r="BC1795" s="14">
        <v>111</v>
      </c>
      <c r="BE1795" s="14">
        <v>100</v>
      </c>
      <c r="DR1795" s="61"/>
      <c r="DX1795" s="14">
        <v>53</v>
      </c>
      <c r="EB1795" s="14">
        <v>60</v>
      </c>
      <c r="EC1795" s="14">
        <v>55</v>
      </c>
      <c r="EF1795" s="14">
        <v>80</v>
      </c>
      <c r="EG1795" s="14">
        <v>53</v>
      </c>
      <c r="EM1795" s="14">
        <v>53</v>
      </c>
      <c r="EO1795" s="14">
        <v>65</v>
      </c>
      <c r="GZ1795" s="61"/>
      <c r="IP1795" s="14">
        <v>96</v>
      </c>
      <c r="IQ1795" s="14">
        <v>98</v>
      </c>
      <c r="IR1795" s="14">
        <v>98</v>
      </c>
      <c r="IS1795" s="14">
        <v>97</v>
      </c>
      <c r="IT1795" s="14">
        <v>99</v>
      </c>
      <c r="IU1795" s="14">
        <v>98</v>
      </c>
      <c r="IV1795" s="14">
        <v>99</v>
      </c>
      <c r="IW1795" s="14">
        <v>99</v>
      </c>
      <c r="IY1795" s="14">
        <v>97</v>
      </c>
      <c r="IZ1795" s="14">
        <v>99</v>
      </c>
      <c r="JA1795" s="14">
        <v>98</v>
      </c>
      <c r="JB1795" s="14">
        <v>100</v>
      </c>
      <c r="JC1795" s="14">
        <v>100</v>
      </c>
      <c r="JE1795" s="14">
        <v>98</v>
      </c>
      <c r="JJ1795" s="14">
        <v>98</v>
      </c>
      <c r="JL1795" s="14">
        <v>94</v>
      </c>
      <c r="LX1795" s="14">
        <v>83</v>
      </c>
      <c r="LY1795" s="14">
        <v>83</v>
      </c>
      <c r="LZ1795" s="14">
        <v>68</v>
      </c>
      <c r="MA1795" s="14">
        <v>85</v>
      </c>
      <c r="MB1795" s="14">
        <v>72</v>
      </c>
      <c r="MC1795" s="14">
        <v>104</v>
      </c>
      <c r="MD1795" s="14">
        <v>65</v>
      </c>
      <c r="ME1795" s="14">
        <v>63</v>
      </c>
      <c r="MF1795" s="14">
        <v>96</v>
      </c>
      <c r="MG1795" s="14">
        <v>86</v>
      </c>
      <c r="MI1795" s="14">
        <v>78</v>
      </c>
      <c r="MK1795" s="14">
        <v>83</v>
      </c>
      <c r="MN1795" s="14">
        <v>64</v>
      </c>
      <c r="MO1795" s="14">
        <v>88</v>
      </c>
      <c r="MP1795" s="14">
        <v>73</v>
      </c>
      <c r="MQ1795" s="14">
        <v>94</v>
      </c>
      <c r="MR1795" s="14">
        <v>90</v>
      </c>
      <c r="MS1795" s="14">
        <v>67</v>
      </c>
      <c r="MT1795" s="14">
        <v>75</v>
      </c>
      <c r="PG1795" s="61"/>
      <c r="PH1795" s="61"/>
      <c r="PI1795" s="61"/>
      <c r="PJ1795" s="61"/>
      <c r="PK1795" s="61"/>
      <c r="PL1795" s="61">
        <v>18</v>
      </c>
      <c r="PM1795" s="61"/>
      <c r="PN1795" s="61"/>
      <c r="PO1795" s="61"/>
      <c r="PP1795" s="61"/>
      <c r="PQ1795" s="61">
        <v>20</v>
      </c>
      <c r="PR1795" s="61"/>
      <c r="PS1795" s="61"/>
      <c r="PT1795" s="61"/>
      <c r="PU1795" s="61"/>
      <c r="PV1795" s="61">
        <v>20</v>
      </c>
      <c r="PW1795" s="61"/>
      <c r="PX1795" s="61"/>
      <c r="PY1795" s="61"/>
      <c r="PZ1795" s="61"/>
      <c r="QA1795" s="61">
        <v>18</v>
      </c>
      <c r="QB1795" s="61"/>
      <c r="QC1795" s="61">
        <v>18</v>
      </c>
      <c r="QD1795" s="61"/>
      <c r="QE1795" s="61"/>
      <c r="QF1795" s="61"/>
      <c r="QG1795" s="61"/>
      <c r="QH1795" s="61"/>
      <c r="QI1795" s="61"/>
      <c r="QJ1795" s="61"/>
      <c r="QK1795" s="61"/>
      <c r="QL1795" s="61"/>
      <c r="QM1795" s="61"/>
      <c r="QN1795" s="61"/>
      <c r="QO1795" s="61"/>
      <c r="QP1795" s="61"/>
      <c r="QQ1795" s="61"/>
      <c r="QR1795" s="61"/>
      <c r="QS1795" s="61"/>
      <c r="QT1795" s="61"/>
      <c r="QU1795" s="61"/>
      <c r="QV1795" s="61"/>
      <c r="QW1795" s="61"/>
      <c r="QX1795" s="61"/>
      <c r="QY1795" s="61"/>
      <c r="QZ1795" s="61"/>
      <c r="RA1795" s="61"/>
      <c r="RB1795" s="61"/>
      <c r="RC1795" s="61"/>
      <c r="RD1795" s="61"/>
      <c r="RE1795" s="61"/>
      <c r="RF1795" s="61"/>
      <c r="RG1795" s="61"/>
      <c r="RH1795" s="61"/>
      <c r="RI1795" s="61"/>
      <c r="RJ1795" s="61"/>
      <c r="RK1795" s="61"/>
      <c r="RL1795" s="61"/>
      <c r="RM1795" s="61"/>
      <c r="RN1795" s="61"/>
      <c r="RO1795" s="61"/>
      <c r="RP1795" s="61"/>
      <c r="RQ1795" s="61"/>
      <c r="RR1795" s="61"/>
      <c r="RS1795" s="61"/>
      <c r="RT1795" s="61"/>
      <c r="RU1795" s="61"/>
      <c r="RV1795" s="61"/>
      <c r="RW1795" s="61"/>
      <c r="RX1795" s="61"/>
      <c r="RY1795" s="61"/>
      <c r="RZ1795" s="61"/>
      <c r="SA1795" s="61"/>
      <c r="SB1795" s="61"/>
      <c r="SC1795" s="61"/>
      <c r="SD1795" s="61"/>
      <c r="SE1795" s="61"/>
      <c r="SF1795" s="61"/>
      <c r="SG1795" s="61"/>
      <c r="SH1795" s="61"/>
      <c r="SI1795" s="61"/>
      <c r="SJ1795" s="61"/>
      <c r="SK1795" s="61"/>
      <c r="SL1795" s="61"/>
      <c r="SM1795" s="61"/>
      <c r="SN1795" s="61"/>
      <c r="SO1795" s="61"/>
      <c r="SU1795" s="14">
        <v>97.3</v>
      </c>
      <c r="SY1795" s="14">
        <v>97.7</v>
      </c>
      <c r="SZ1795" s="14">
        <v>97.9</v>
      </c>
      <c r="TE1795" s="14">
        <v>98.6</v>
      </c>
      <c r="TJ1795" s="14">
        <v>98.6</v>
      </c>
      <c r="TL1795" s="14">
        <v>98.4</v>
      </c>
      <c r="WV1795" s="14">
        <v>0</v>
      </c>
      <c r="XA1795" s="14">
        <v>0</v>
      </c>
      <c r="XB1795" s="14">
        <v>0</v>
      </c>
      <c r="XC1795" s="14">
        <v>0</v>
      </c>
      <c r="XD1795" s="14">
        <v>0</v>
      </c>
      <c r="XE1795" s="14">
        <v>0</v>
      </c>
      <c r="XG1795" s="14">
        <v>0</v>
      </c>
      <c r="XL1795" s="14">
        <v>0</v>
      </c>
      <c r="XN1795" s="14">
        <v>0</v>
      </c>
      <c r="ZY1795" s="61">
        <v>157</v>
      </c>
      <c r="ZZ1795" s="61"/>
      <c r="AAA1795" s="61"/>
      <c r="AAI1795" s="63"/>
      <c r="AAM1795" s="61"/>
      <c r="AAO1795" s="63"/>
      <c r="AAS1795" s="61"/>
      <c r="AAU1795" s="63"/>
      <c r="AAY1795" s="14">
        <v>30</v>
      </c>
      <c r="ABB1795" s="14">
        <v>10.199999999999999</v>
      </c>
      <c r="ABE1795" s="14">
        <v>31.5</v>
      </c>
      <c r="ABH1795" s="14">
        <v>3.1</v>
      </c>
      <c r="ABM1795" s="61">
        <v>2.36</v>
      </c>
      <c r="ABN1795" s="61"/>
      <c r="ABO1795" s="14">
        <v>88</v>
      </c>
      <c r="ABU1795" s="14">
        <v>139</v>
      </c>
      <c r="ABX1795" s="14">
        <v>4.5</v>
      </c>
      <c r="ACA1795" s="61">
        <v>100</v>
      </c>
      <c r="ACB1795" s="61"/>
      <c r="ACC1795" s="61"/>
      <c r="ACD1795" s="14">
        <v>9.3000000000000007</v>
      </c>
      <c r="ACG1795" s="14">
        <v>101</v>
      </c>
      <c r="ACQ1795" s="14">
        <v>25</v>
      </c>
      <c r="ACT1795" s="14">
        <v>0.93</v>
      </c>
      <c r="ACW1795" s="14">
        <v>9</v>
      </c>
      <c r="ADR1795" s="14">
        <v>2.1</v>
      </c>
      <c r="ADU1795" s="14">
        <v>3.6</v>
      </c>
      <c r="AGK1795" s="61"/>
      <c r="AGM1795" s="63"/>
      <c r="AGQ1795" s="61"/>
      <c r="AGS1795" s="14">
        <v>1</v>
      </c>
      <c r="AGT1795" s="14">
        <v>0</v>
      </c>
      <c r="AGU1795" s="14">
        <v>1</v>
      </c>
      <c r="AGV1795" s="14">
        <v>0</v>
      </c>
      <c r="AGW1795" s="14">
        <v>0</v>
      </c>
      <c r="AGX1795" s="14">
        <v>0</v>
      </c>
      <c r="AGY1795" s="14">
        <v>1</v>
      </c>
      <c r="AGZ1795" s="14">
        <v>5</v>
      </c>
      <c r="AHA1795" s="14">
        <v>0</v>
      </c>
      <c r="AHB1795" s="14">
        <v>0</v>
      </c>
      <c r="AHC1795" s="14">
        <v>1</v>
      </c>
      <c r="AHD1795" s="14">
        <v>0</v>
      </c>
      <c r="AHE1795" s="14">
        <v>1</v>
      </c>
      <c r="AHF1795" s="14">
        <v>0</v>
      </c>
      <c r="AHH1795" s="14">
        <v>0</v>
      </c>
      <c r="AHI1795" s="14">
        <v>0</v>
      </c>
      <c r="AHK1795" s="14">
        <v>0</v>
      </c>
      <c r="AHL1795" s="14">
        <v>0</v>
      </c>
      <c r="AHM1795" s="14">
        <v>0</v>
      </c>
      <c r="AHN1795" s="14">
        <v>0</v>
      </c>
      <c r="AHO1795" s="14">
        <v>0</v>
      </c>
      <c r="AHP1795" s="14">
        <v>0</v>
      </c>
      <c r="AHQ1795" s="14">
        <v>0</v>
      </c>
      <c r="AHR1795" s="14">
        <f>(8+5)/2</f>
        <v>6.5</v>
      </c>
      <c r="AHT1795" s="61"/>
      <c r="AHV1795" s="63"/>
      <c r="AHZ1795" s="61"/>
      <c r="AIB1795" s="63"/>
      <c r="AIF1795" s="61"/>
      <c r="AIH1795" s="63"/>
      <c r="AIL1795" s="61"/>
      <c r="AIM1795" s="14">
        <v>0</v>
      </c>
      <c r="AIN1795" s="14">
        <v>0</v>
      </c>
      <c r="AIO1795" s="14">
        <v>0</v>
      </c>
      <c r="AIR1795" s="61"/>
      <c r="AIT1795" s="60"/>
      <c r="AIX1795" s="61"/>
      <c r="AJB1795" s="63"/>
      <c r="AJF1795" s="61"/>
      <c r="AJH1795" s="63"/>
      <c r="AJL1795" s="61"/>
      <c r="AJN1795" s="63"/>
    </row>
    <row r="1796" spans="1:951" s="14" customFormat="1">
      <c r="B1796" s="14">
        <v>3</v>
      </c>
      <c r="C1796" s="61">
        <v>1</v>
      </c>
      <c r="D1796" s="14" t="s">
        <v>7567</v>
      </c>
      <c r="E1796" s="14" t="s">
        <v>6672</v>
      </c>
      <c r="F1796" s="63"/>
      <c r="O1796" s="61">
        <v>0</v>
      </c>
      <c r="P1796" s="61">
        <v>0</v>
      </c>
      <c r="Q1796" s="61"/>
      <c r="R1796" s="61"/>
      <c r="S1796" s="61"/>
      <c r="T1796" s="61"/>
      <c r="U1796" s="61"/>
      <c r="V1796" s="61"/>
      <c r="W1796" s="61"/>
      <c r="X1796" s="61"/>
      <c r="Y1796" s="61"/>
      <c r="Z1796" s="14">
        <v>0</v>
      </c>
      <c r="AA1796" s="14">
        <v>2</v>
      </c>
      <c r="AB1796" s="14" t="s">
        <v>9953</v>
      </c>
      <c r="AO1796" s="14">
        <v>97</v>
      </c>
      <c r="AP1796" s="14">
        <v>99</v>
      </c>
      <c r="AQ1796" s="14">
        <v>99</v>
      </c>
      <c r="AT1796" s="14">
        <v>106</v>
      </c>
      <c r="AV1796" s="14">
        <v>112</v>
      </c>
      <c r="AX1796" s="14">
        <v>116</v>
      </c>
      <c r="AZ1796" s="14">
        <v>90</v>
      </c>
      <c r="BA1796" s="14">
        <v>98</v>
      </c>
      <c r="DR1796" s="61"/>
      <c r="DY1796" s="14">
        <v>54</v>
      </c>
      <c r="DZ1796" s="14">
        <v>55</v>
      </c>
      <c r="EA1796" s="14">
        <v>55</v>
      </c>
      <c r="ED1796" s="14">
        <v>54</v>
      </c>
      <c r="EF1796" s="14">
        <v>65</v>
      </c>
      <c r="EH1796" s="14">
        <v>57</v>
      </c>
      <c r="EJ1796" s="14">
        <v>49</v>
      </c>
      <c r="EK1796" s="14">
        <v>53</v>
      </c>
      <c r="GZ1796" s="61"/>
      <c r="IV1796" s="14">
        <v>97</v>
      </c>
      <c r="IW1796" s="14">
        <v>98</v>
      </c>
      <c r="IX1796" s="14">
        <v>96</v>
      </c>
      <c r="JA1796" s="14">
        <v>99</v>
      </c>
      <c r="JC1796" s="14">
        <v>100</v>
      </c>
      <c r="JE1796" s="14">
        <v>100</v>
      </c>
      <c r="JG1796" s="14">
        <v>100</v>
      </c>
      <c r="JH1796" s="14">
        <v>100</v>
      </c>
      <c r="LX1796" s="14">
        <v>91</v>
      </c>
      <c r="LY1796" s="14">
        <v>79</v>
      </c>
      <c r="LZ1796" s="14">
        <v>61</v>
      </c>
      <c r="MA1796" s="14">
        <v>69</v>
      </c>
      <c r="MB1796" s="14">
        <v>68</v>
      </c>
      <c r="MC1796" s="14">
        <v>61</v>
      </c>
      <c r="MD1796" s="14">
        <v>64</v>
      </c>
      <c r="ME1796" s="14">
        <v>71</v>
      </c>
      <c r="MF1796" s="14">
        <v>71</v>
      </c>
      <c r="MG1796" s="14">
        <v>61</v>
      </c>
      <c r="MH1796" s="14">
        <v>60</v>
      </c>
      <c r="MJ1796" s="14">
        <v>62</v>
      </c>
      <c r="MK1796" s="14">
        <v>100</v>
      </c>
      <c r="ML1796" s="14">
        <v>75</v>
      </c>
      <c r="MM1796" s="14">
        <v>100</v>
      </c>
      <c r="MN1796" s="14">
        <v>72</v>
      </c>
      <c r="MO1796" s="14">
        <v>65</v>
      </c>
      <c r="MP1796" s="14">
        <v>73</v>
      </c>
      <c r="MQ1796" s="14">
        <v>73</v>
      </c>
      <c r="PG1796" s="61"/>
      <c r="PH1796" s="61"/>
      <c r="PI1796" s="61"/>
      <c r="PJ1796" s="61"/>
      <c r="PK1796" s="61"/>
      <c r="PL1796" s="61"/>
      <c r="PM1796" s="61">
        <v>18</v>
      </c>
      <c r="PN1796" s="61">
        <v>18</v>
      </c>
      <c r="PO1796" s="61"/>
      <c r="PP1796" s="61"/>
      <c r="PQ1796" s="61">
        <v>18</v>
      </c>
      <c r="PR1796" s="61"/>
      <c r="PS1796" s="61">
        <v>16</v>
      </c>
      <c r="PT1796" s="61"/>
      <c r="PU1796" s="61">
        <v>18</v>
      </c>
      <c r="PV1796" s="61"/>
      <c r="PW1796" s="61">
        <v>18</v>
      </c>
      <c r="PX1796" s="61">
        <v>20</v>
      </c>
      <c r="PY1796" s="61">
        <v>16</v>
      </c>
      <c r="PZ1796" s="61"/>
      <c r="QA1796" s="61"/>
      <c r="QB1796" s="61"/>
      <c r="QC1796" s="61"/>
      <c r="QD1796" s="61"/>
      <c r="QE1796" s="61"/>
      <c r="QF1796" s="61"/>
      <c r="QG1796" s="61"/>
      <c r="QH1796" s="61"/>
      <c r="QI1796" s="61"/>
      <c r="QJ1796" s="61"/>
      <c r="QK1796" s="61"/>
      <c r="QL1796" s="61"/>
      <c r="QM1796" s="61"/>
      <c r="QN1796" s="61"/>
      <c r="QO1796" s="61"/>
      <c r="QP1796" s="61"/>
      <c r="QQ1796" s="61"/>
      <c r="QR1796" s="61"/>
      <c r="QS1796" s="61"/>
      <c r="QT1796" s="61"/>
      <c r="QU1796" s="61"/>
      <c r="QV1796" s="61"/>
      <c r="QW1796" s="61"/>
      <c r="QX1796" s="61"/>
      <c r="QY1796" s="61"/>
      <c r="QZ1796" s="61"/>
      <c r="RA1796" s="61"/>
      <c r="RB1796" s="61"/>
      <c r="RC1796" s="61"/>
      <c r="RD1796" s="61"/>
      <c r="RE1796" s="61"/>
      <c r="RF1796" s="61"/>
      <c r="RG1796" s="61"/>
      <c r="RH1796" s="61"/>
      <c r="RI1796" s="61"/>
      <c r="RJ1796" s="61"/>
      <c r="RK1796" s="61"/>
      <c r="RL1796" s="61"/>
      <c r="RM1796" s="61"/>
      <c r="RN1796" s="61"/>
      <c r="RO1796" s="61"/>
      <c r="RP1796" s="61"/>
      <c r="RQ1796" s="61"/>
      <c r="RR1796" s="61"/>
      <c r="RS1796" s="61"/>
      <c r="RT1796" s="61"/>
      <c r="RU1796" s="61"/>
      <c r="RV1796" s="61"/>
      <c r="RW1796" s="61"/>
      <c r="RX1796" s="61"/>
      <c r="RY1796" s="61"/>
      <c r="RZ1796" s="61"/>
      <c r="SA1796" s="61"/>
      <c r="SB1796" s="61"/>
      <c r="SC1796" s="61"/>
      <c r="SD1796" s="61"/>
      <c r="SE1796" s="61"/>
      <c r="SF1796" s="61"/>
      <c r="SG1796" s="61"/>
      <c r="SH1796" s="61"/>
      <c r="SI1796" s="61"/>
      <c r="SJ1796" s="61"/>
      <c r="SK1796" s="61"/>
      <c r="SL1796" s="61"/>
      <c r="SM1796" s="61"/>
      <c r="SN1796" s="61"/>
      <c r="SO1796" s="61"/>
      <c r="SV1796" s="14">
        <v>98.2</v>
      </c>
      <c r="TA1796" s="14">
        <v>97.3</v>
      </c>
      <c r="TC1796" s="14">
        <v>97.2</v>
      </c>
      <c r="TE1796" s="14">
        <v>97.3</v>
      </c>
      <c r="TG1796" s="14">
        <v>97.3</v>
      </c>
      <c r="TH1796" s="14">
        <v>97.8</v>
      </c>
      <c r="WW1796" s="14">
        <v>0</v>
      </c>
      <c r="WX1796" s="14">
        <v>0</v>
      </c>
      <c r="XA1796" s="14">
        <v>0</v>
      </c>
      <c r="XC1796" s="14">
        <v>0</v>
      </c>
      <c r="XE1796" s="14">
        <v>0</v>
      </c>
      <c r="XG1796" s="14">
        <v>0</v>
      </c>
      <c r="XI1796" s="14">
        <v>0</v>
      </c>
      <c r="XJ1796" s="14">
        <v>0</v>
      </c>
      <c r="ZY1796" s="61">
        <v>159</v>
      </c>
      <c r="ZZ1796" s="61">
        <v>159</v>
      </c>
      <c r="AAA1796" s="61"/>
      <c r="AAI1796" s="63"/>
      <c r="AAM1796" s="61"/>
      <c r="AAO1796" s="63"/>
      <c r="AAS1796" s="61"/>
      <c r="AAU1796" s="63"/>
      <c r="AAY1796" s="14">
        <v>29</v>
      </c>
      <c r="ABB1796" s="14">
        <v>10.8</v>
      </c>
      <c r="ABE1796" s="14">
        <v>32.799999999999997</v>
      </c>
      <c r="ABH1796" s="14">
        <v>2.6</v>
      </c>
      <c r="ABM1796" s="61">
        <v>2.81</v>
      </c>
      <c r="ABN1796" s="61"/>
      <c r="ABO1796" s="14">
        <v>102</v>
      </c>
      <c r="ABU1796" s="14">
        <v>138</v>
      </c>
      <c r="ABX1796" s="14">
        <v>4.3</v>
      </c>
      <c r="ACA1796" s="61">
        <v>97</v>
      </c>
      <c r="ACB1796" s="61"/>
      <c r="ACC1796" s="61"/>
      <c r="ACD1796" s="14">
        <v>9.1</v>
      </c>
      <c r="ACG1796" s="14">
        <v>106</v>
      </c>
      <c r="ACQ1796" s="14">
        <v>29</v>
      </c>
      <c r="ACT1796" s="14">
        <v>0.92</v>
      </c>
      <c r="ACW1796" s="14">
        <v>12</v>
      </c>
      <c r="ACZ1796" s="14">
        <v>7.3</v>
      </c>
      <c r="ADB1796" s="14">
        <v>3.6</v>
      </c>
      <c r="ADD1796" s="14">
        <v>0.6</v>
      </c>
      <c r="ADF1796" s="14">
        <v>3.7</v>
      </c>
      <c r="ADH1796" s="14">
        <v>85</v>
      </c>
      <c r="ADJ1796" s="14">
        <v>23</v>
      </c>
      <c r="ADL1796" s="14">
        <v>11</v>
      </c>
      <c r="ADR1796" s="14">
        <v>2.2000000000000002</v>
      </c>
      <c r="ADU1796" s="14">
        <v>3.8</v>
      </c>
      <c r="AGK1796" s="61"/>
      <c r="AGM1796" s="63"/>
      <c r="AGQ1796" s="61"/>
      <c r="AGS1796" s="14">
        <v>1</v>
      </c>
      <c r="AGT1796" s="14">
        <v>0</v>
      </c>
      <c r="AGU1796" s="14">
        <v>1</v>
      </c>
      <c r="AGV1796" s="14">
        <v>0</v>
      </c>
      <c r="AGW1796" s="14">
        <v>0</v>
      </c>
      <c r="AGX1796" s="14">
        <v>0</v>
      </c>
      <c r="AGY1796" s="14">
        <v>0</v>
      </c>
      <c r="AGZ1796" s="14">
        <v>5</v>
      </c>
      <c r="AHA1796" s="14">
        <v>0</v>
      </c>
      <c r="AHB1796" s="14">
        <v>0</v>
      </c>
      <c r="AHC1796" s="14">
        <v>1</v>
      </c>
      <c r="AHD1796" s="14">
        <v>0</v>
      </c>
      <c r="AHE1796" s="14">
        <v>0</v>
      </c>
      <c r="AHF1796" s="14">
        <v>0</v>
      </c>
      <c r="AHH1796" s="14">
        <v>0</v>
      </c>
      <c r="AHI1796" s="14">
        <v>0</v>
      </c>
      <c r="AHK1796" s="14">
        <v>0</v>
      </c>
      <c r="AHL1796" s="14">
        <v>0</v>
      </c>
      <c r="AHM1796" s="14">
        <v>0</v>
      </c>
      <c r="AHN1796" s="14">
        <v>0</v>
      </c>
      <c r="AHO1796" s="14">
        <v>0</v>
      </c>
      <c r="AHP1796" s="14">
        <v>0</v>
      </c>
      <c r="AHQ1796" s="14">
        <v>0</v>
      </c>
      <c r="AHR1796" s="14">
        <f>AVERAGE(5,5,3,3,2)</f>
        <v>3.6</v>
      </c>
      <c r="AHT1796" s="61"/>
      <c r="AHV1796" s="63"/>
      <c r="AHZ1796" s="61"/>
      <c r="AIB1796" s="63"/>
      <c r="AIF1796" s="61"/>
      <c r="AIH1796" s="63"/>
      <c r="AIL1796" s="61"/>
      <c r="AIM1796" s="14">
        <v>0</v>
      </c>
      <c r="AIN1796" s="14">
        <v>0</v>
      </c>
      <c r="AIO1796" s="14">
        <v>0</v>
      </c>
      <c r="AIR1796" s="61"/>
      <c r="AIT1796" s="60"/>
      <c r="AIX1796" s="61"/>
      <c r="AJB1796" s="63"/>
      <c r="AJF1796" s="61"/>
      <c r="AJH1796" s="63"/>
      <c r="AJL1796" s="61"/>
      <c r="AJN1796" s="63"/>
    </row>
    <row r="1797" spans="1:951" s="14" customFormat="1">
      <c r="B1797" s="14">
        <v>4</v>
      </c>
      <c r="C1797" s="61">
        <v>0</v>
      </c>
      <c r="F1797" s="63"/>
      <c r="O1797" s="61"/>
      <c r="P1797" s="61"/>
      <c r="Q1797" s="61"/>
      <c r="R1797" s="61"/>
      <c r="S1797" s="61"/>
      <c r="T1797" s="61"/>
      <c r="U1797" s="61"/>
      <c r="V1797" s="61"/>
      <c r="W1797" s="61"/>
      <c r="X1797" s="61"/>
      <c r="Y1797" s="61"/>
      <c r="Z1797" s="14">
        <v>0</v>
      </c>
      <c r="AA1797" s="14">
        <v>2</v>
      </c>
      <c r="AB1797" s="14" t="s">
        <v>9954</v>
      </c>
      <c r="AJ1797" s="14">
        <v>94</v>
      </c>
      <c r="AO1797" s="14">
        <v>99</v>
      </c>
      <c r="AQ1797" s="14">
        <v>103</v>
      </c>
      <c r="AU1797" s="14">
        <v>92</v>
      </c>
      <c r="AW1797" s="14">
        <v>98</v>
      </c>
      <c r="AZ1797" s="14">
        <v>101</v>
      </c>
      <c r="BC1797" s="14">
        <v>112</v>
      </c>
      <c r="BH1797" s="14">
        <v>108</v>
      </c>
      <c r="BK1797" s="14">
        <v>113</v>
      </c>
      <c r="DR1797" s="61"/>
      <c r="DT1797" s="14">
        <v>53</v>
      </c>
      <c r="DY1797" s="14">
        <v>54</v>
      </c>
      <c r="EA1797" s="14">
        <v>55</v>
      </c>
      <c r="EE1797" s="14">
        <v>54</v>
      </c>
      <c r="EG1797" s="14">
        <v>63</v>
      </c>
      <c r="EJ1797" s="14">
        <v>53</v>
      </c>
      <c r="EM1797" s="14">
        <v>54</v>
      </c>
      <c r="ER1797" s="14">
        <v>66</v>
      </c>
      <c r="EU1797" s="14">
        <v>57</v>
      </c>
      <c r="GZ1797" s="61"/>
      <c r="IQ1797" s="14">
        <v>97</v>
      </c>
      <c r="IV1797" s="14">
        <v>95</v>
      </c>
      <c r="JB1797" s="14">
        <v>97</v>
      </c>
      <c r="JG1797" s="14">
        <v>100</v>
      </c>
      <c r="JH1797" s="14">
        <v>96</v>
      </c>
      <c r="JI1797" s="14">
        <v>96</v>
      </c>
      <c r="JK1797" s="14">
        <v>100</v>
      </c>
      <c r="JM1797" s="14">
        <v>98</v>
      </c>
      <c r="JO1797" s="14">
        <v>98</v>
      </c>
      <c r="JP1797" s="14">
        <v>99</v>
      </c>
      <c r="JQ1797" s="14">
        <v>98</v>
      </c>
      <c r="JR1797" s="14">
        <v>97</v>
      </c>
      <c r="LX1797" s="14">
        <v>75</v>
      </c>
      <c r="LY1797" s="14">
        <v>89</v>
      </c>
      <c r="LZ1797" s="14">
        <v>70</v>
      </c>
      <c r="MA1797" s="14">
        <v>82</v>
      </c>
      <c r="MB1797" s="14">
        <v>64</v>
      </c>
      <c r="MC1797" s="14">
        <v>71</v>
      </c>
      <c r="MD1797" s="14">
        <v>70</v>
      </c>
      <c r="ME1797" s="14">
        <v>64</v>
      </c>
      <c r="MF1797" s="14">
        <v>94</v>
      </c>
      <c r="MG1797" s="14">
        <v>85</v>
      </c>
      <c r="MH1797" s="14">
        <v>66</v>
      </c>
      <c r="MI1797" s="14">
        <v>61</v>
      </c>
      <c r="MK1797" s="14">
        <v>63</v>
      </c>
      <c r="ML1797" s="14">
        <v>101</v>
      </c>
      <c r="MM1797" s="14">
        <v>95</v>
      </c>
      <c r="MN1797" s="14">
        <v>76</v>
      </c>
      <c r="MP1797" s="14">
        <v>70</v>
      </c>
      <c r="MQ1797" s="14">
        <v>100</v>
      </c>
      <c r="MS1797" s="14">
        <v>92</v>
      </c>
      <c r="MT1797" s="14">
        <v>104</v>
      </c>
      <c r="MU1797" s="14">
        <v>75</v>
      </c>
      <c r="MV1797" s="14">
        <v>107</v>
      </c>
      <c r="MW1797" s="14">
        <v>64</v>
      </c>
      <c r="MX1797" s="14">
        <v>86</v>
      </c>
      <c r="MY1797" s="14">
        <v>74</v>
      </c>
      <c r="MZ1797" s="14">
        <v>85</v>
      </c>
      <c r="PG1797" s="61">
        <v>16</v>
      </c>
      <c r="PH1797" s="61">
        <v>18</v>
      </c>
      <c r="PI1797" s="61">
        <v>65</v>
      </c>
      <c r="PJ1797" s="61"/>
      <c r="PK1797" s="61"/>
      <c r="PL1797" s="61"/>
      <c r="PM1797" s="61">
        <v>18</v>
      </c>
      <c r="PN1797" s="61"/>
      <c r="PO1797" s="61"/>
      <c r="PP1797" s="61"/>
      <c r="PQ1797" s="61"/>
      <c r="PR1797" s="61"/>
      <c r="PS1797" s="61">
        <v>20</v>
      </c>
      <c r="PT1797" s="61"/>
      <c r="PU1797" s="61"/>
      <c r="PV1797" s="61"/>
      <c r="PW1797" s="61"/>
      <c r="PX1797" s="61">
        <v>18</v>
      </c>
      <c r="PY1797" s="61"/>
      <c r="PZ1797" s="61"/>
      <c r="QA1797" s="61">
        <v>18</v>
      </c>
      <c r="QB1797" s="61"/>
      <c r="QC1797" s="61"/>
      <c r="QD1797" s="61"/>
      <c r="QE1797" s="61"/>
      <c r="QF1797" s="61">
        <v>20</v>
      </c>
      <c r="QG1797" s="61"/>
      <c r="QH1797" s="61"/>
      <c r="QI1797" s="61">
        <v>18</v>
      </c>
      <c r="QJ1797" s="61"/>
      <c r="QK1797" s="61"/>
      <c r="QL1797" s="61"/>
      <c r="QM1797" s="61"/>
      <c r="QN1797" s="61"/>
      <c r="QO1797" s="61"/>
      <c r="QP1797" s="61"/>
      <c r="QQ1797" s="61"/>
      <c r="QR1797" s="61"/>
      <c r="QS1797" s="61"/>
      <c r="QT1797" s="61"/>
      <c r="QU1797" s="61"/>
      <c r="QV1797" s="61"/>
      <c r="QW1797" s="61"/>
      <c r="QX1797" s="61"/>
      <c r="QY1797" s="61"/>
      <c r="QZ1797" s="61"/>
      <c r="RA1797" s="61"/>
      <c r="RB1797" s="61"/>
      <c r="RC1797" s="61"/>
      <c r="RD1797" s="61"/>
      <c r="RE1797" s="61"/>
      <c r="RF1797" s="61"/>
      <c r="RG1797" s="61"/>
      <c r="RH1797" s="61"/>
      <c r="RI1797" s="61"/>
      <c r="RJ1797" s="61"/>
      <c r="RK1797" s="61"/>
      <c r="RL1797" s="61"/>
      <c r="RM1797" s="61"/>
      <c r="RN1797" s="61"/>
      <c r="RO1797" s="61"/>
      <c r="RP1797" s="61"/>
      <c r="RQ1797" s="61"/>
      <c r="RR1797" s="61"/>
      <c r="RS1797" s="61"/>
      <c r="RT1797" s="61"/>
      <c r="RU1797" s="61"/>
      <c r="RV1797" s="61"/>
      <c r="RW1797" s="61"/>
      <c r="RX1797" s="61"/>
      <c r="RY1797" s="61"/>
      <c r="RZ1797" s="61"/>
      <c r="SA1797" s="61"/>
      <c r="SB1797" s="61"/>
      <c r="SC1797" s="61"/>
      <c r="SD1797" s="61"/>
      <c r="SE1797" s="61"/>
      <c r="SF1797" s="61"/>
      <c r="SG1797" s="61"/>
      <c r="SH1797" s="61"/>
      <c r="SI1797" s="61"/>
      <c r="SJ1797" s="61"/>
      <c r="SK1797" s="61"/>
      <c r="SL1797" s="61"/>
      <c r="SM1797" s="61"/>
      <c r="SN1797" s="61"/>
      <c r="SO1797" s="61"/>
      <c r="SQ1797" s="14">
        <v>97.9</v>
      </c>
      <c r="SV1797" s="14">
        <v>98.3</v>
      </c>
      <c r="TB1797" s="14">
        <v>97.4</v>
      </c>
      <c r="TG1797" s="14">
        <v>97.4</v>
      </c>
      <c r="TJ1797" s="14">
        <v>97.6</v>
      </c>
      <c r="TO1797" s="14">
        <v>97.2</v>
      </c>
      <c r="TR1797" s="14">
        <v>98</v>
      </c>
      <c r="WR1797" s="14">
        <v>0</v>
      </c>
      <c r="WW1797" s="14">
        <v>0</v>
      </c>
      <c r="XC1797" s="14">
        <v>0</v>
      </c>
      <c r="XH1797" s="14">
        <v>0</v>
      </c>
      <c r="XK1797" s="14">
        <v>0</v>
      </c>
      <c r="XM1797" s="14">
        <v>0</v>
      </c>
      <c r="XO1797" s="14">
        <v>0</v>
      </c>
      <c r="XR1797" s="14">
        <v>0</v>
      </c>
      <c r="ZY1797" s="61">
        <v>156</v>
      </c>
      <c r="ZZ1797" s="61"/>
      <c r="AAA1797" s="61"/>
      <c r="AAI1797" s="63"/>
      <c r="AAM1797" s="61"/>
      <c r="AAO1797" s="63"/>
      <c r="AAS1797" s="61"/>
      <c r="AAU1797" s="63"/>
      <c r="AAY1797" s="14">
        <v>28</v>
      </c>
      <c r="AAZ1797" s="14">
        <v>29</v>
      </c>
      <c r="ABB1797" s="14">
        <v>10.199999999999999</v>
      </c>
      <c r="ABE1797" s="14">
        <v>30.2</v>
      </c>
      <c r="ABH1797" s="14">
        <v>2.1</v>
      </c>
      <c r="ABM1797" s="61">
        <v>2.68</v>
      </c>
      <c r="ABN1797" s="61"/>
      <c r="ABO1797" s="14">
        <v>100</v>
      </c>
      <c r="ABU1797" s="14">
        <v>140</v>
      </c>
      <c r="ABV1797" s="14">
        <v>138</v>
      </c>
      <c r="ABX1797" s="14">
        <v>3.6</v>
      </c>
      <c r="ABY1797" s="14">
        <v>4.0999999999999996</v>
      </c>
      <c r="ACA1797" s="61">
        <v>101</v>
      </c>
      <c r="ACB1797" s="61">
        <v>99</v>
      </c>
      <c r="ACC1797" s="61"/>
      <c r="ACD1797" s="14">
        <v>8.5</v>
      </c>
      <c r="ACE1797" s="14">
        <v>8.6999999999999993</v>
      </c>
      <c r="ACG1797" s="14">
        <v>97</v>
      </c>
      <c r="ACH1797" s="14">
        <v>96</v>
      </c>
      <c r="ACQ1797" s="14">
        <v>32</v>
      </c>
      <c r="ACR1797" s="14">
        <v>30</v>
      </c>
      <c r="ACT1797" s="14">
        <v>0.92</v>
      </c>
      <c r="ACU1797" s="14">
        <v>0.82</v>
      </c>
      <c r="ACW1797" s="14">
        <v>11</v>
      </c>
      <c r="ACX1797" s="14">
        <v>10</v>
      </c>
      <c r="ACZ1797" s="14">
        <v>6.6</v>
      </c>
      <c r="ADB1797" s="14">
        <v>3.4</v>
      </c>
      <c r="ADD1797" s="14">
        <v>0.6</v>
      </c>
      <c r="ADF1797" s="14">
        <v>3.2</v>
      </c>
      <c r="ADH1797" s="14">
        <v>76</v>
      </c>
      <c r="ADJ1797" s="14">
        <v>19</v>
      </c>
      <c r="ADL1797" s="14">
        <v>10</v>
      </c>
      <c r="ADR1797" s="14">
        <v>1.9</v>
      </c>
      <c r="ADS1797" s="14">
        <v>2.2000000000000002</v>
      </c>
      <c r="ADU1797" s="14">
        <v>3.7</v>
      </c>
      <c r="AGK1797" s="61"/>
      <c r="AGM1797" s="63"/>
      <c r="AGQ1797" s="61"/>
      <c r="AGS1797" s="14">
        <v>1</v>
      </c>
      <c r="AGT1797" s="14">
        <v>0</v>
      </c>
      <c r="AGU1797" s="14">
        <v>1</v>
      </c>
      <c r="AGV1797" s="14">
        <v>0</v>
      </c>
      <c r="AGW1797" s="14">
        <v>0</v>
      </c>
      <c r="AGX1797" s="14">
        <v>0</v>
      </c>
      <c r="AGY1797" s="14">
        <v>0</v>
      </c>
      <c r="AGZ1797" s="14">
        <v>7</v>
      </c>
      <c r="AHA1797" s="14">
        <v>0</v>
      </c>
      <c r="AHB1797" s="14">
        <v>0</v>
      </c>
      <c r="AHC1797" s="14">
        <v>1</v>
      </c>
      <c r="AHD1797" s="14">
        <v>0</v>
      </c>
      <c r="AHE1797" s="14">
        <v>0</v>
      </c>
      <c r="AHF1797" s="14">
        <v>0</v>
      </c>
      <c r="AHH1797" s="14">
        <v>0</v>
      </c>
      <c r="AHI1797" s="14">
        <v>0</v>
      </c>
      <c r="AHK1797" s="14">
        <v>0</v>
      </c>
      <c r="AHL1797" s="14">
        <v>0</v>
      </c>
      <c r="AHM1797" s="14">
        <v>0</v>
      </c>
      <c r="AHN1797" s="14">
        <v>0</v>
      </c>
      <c r="AHO1797" s="14">
        <v>0</v>
      </c>
      <c r="AHP1797" s="14">
        <v>0</v>
      </c>
      <c r="AHQ1797" s="14">
        <v>0</v>
      </c>
      <c r="AHR1797" s="14">
        <v>7</v>
      </c>
      <c r="AHT1797" s="61"/>
      <c r="AHV1797" s="63"/>
      <c r="AHZ1797" s="61"/>
      <c r="AIB1797" s="63"/>
      <c r="AIF1797" s="61"/>
      <c r="AIH1797" s="63"/>
      <c r="AIL1797" s="61"/>
      <c r="AIM1797" s="14">
        <v>0</v>
      </c>
      <c r="AIN1797" s="14">
        <v>0</v>
      </c>
      <c r="AIO1797" s="14">
        <v>0</v>
      </c>
      <c r="AIR1797" s="61"/>
      <c r="AIT1797" s="60"/>
      <c r="AIX1797" s="61"/>
      <c r="AJB1797" s="63"/>
      <c r="AJF1797" s="61"/>
      <c r="AJH1797" s="63"/>
      <c r="AJL1797" s="61"/>
      <c r="AJN1797" s="63"/>
    </row>
    <row r="1798" spans="1:951" s="14" customFormat="1">
      <c r="B1798" s="14">
        <v>5</v>
      </c>
      <c r="C1798" s="61">
        <v>1</v>
      </c>
      <c r="D1798" s="14" t="s">
        <v>9955</v>
      </c>
      <c r="F1798" s="63"/>
      <c r="O1798" s="61">
        <v>1</v>
      </c>
      <c r="P1798" s="61"/>
      <c r="Q1798" s="61"/>
      <c r="R1798" s="61"/>
      <c r="S1798" s="61"/>
      <c r="T1798" s="61"/>
      <c r="U1798" s="61"/>
      <c r="V1798" s="61"/>
      <c r="W1798" s="61"/>
      <c r="X1798" s="61"/>
      <c r="Y1798" s="61"/>
      <c r="Z1798" s="14">
        <v>0</v>
      </c>
      <c r="AA1798" s="14">
        <v>2</v>
      </c>
      <c r="AL1798" s="14">
        <v>102</v>
      </c>
      <c r="AM1798" s="14">
        <v>101</v>
      </c>
      <c r="AR1798" s="14">
        <v>127</v>
      </c>
      <c r="AU1798" s="14">
        <v>108</v>
      </c>
      <c r="BA1798" s="14">
        <v>114</v>
      </c>
      <c r="DR1798" s="61"/>
      <c r="DV1798" s="14">
        <v>52</v>
      </c>
      <c r="DW1798" s="14">
        <v>58</v>
      </c>
      <c r="EB1798" s="14">
        <v>60</v>
      </c>
      <c r="EE1798" s="14">
        <v>58</v>
      </c>
      <c r="EK1798" s="14">
        <v>56</v>
      </c>
      <c r="GZ1798" s="61"/>
      <c r="IP1798" s="14">
        <v>97</v>
      </c>
      <c r="IQ1798" s="14">
        <v>98</v>
      </c>
      <c r="IR1798" s="14">
        <v>96</v>
      </c>
      <c r="IS1798" s="14">
        <v>97</v>
      </c>
      <c r="IV1798" s="14">
        <v>96</v>
      </c>
      <c r="IW1798" s="14">
        <v>96</v>
      </c>
      <c r="IX1798" s="14">
        <v>98</v>
      </c>
      <c r="IY1798" s="14">
        <v>98</v>
      </c>
      <c r="JB1798" s="14">
        <v>100</v>
      </c>
      <c r="JE1798" s="14">
        <v>99</v>
      </c>
      <c r="JF1798" s="14">
        <v>98</v>
      </c>
      <c r="JG1798" s="14">
        <v>98</v>
      </c>
      <c r="LX1798" s="14">
        <v>86</v>
      </c>
      <c r="LY1798" s="14">
        <v>62</v>
      </c>
      <c r="LZ1798" s="14">
        <v>74</v>
      </c>
      <c r="MA1798" s="14">
        <v>78</v>
      </c>
      <c r="MC1798" s="14">
        <v>83</v>
      </c>
      <c r="ME1798" s="14">
        <v>102</v>
      </c>
      <c r="MF1798" s="14">
        <v>102</v>
      </c>
      <c r="MG1798" s="14">
        <v>96</v>
      </c>
      <c r="MH1798" s="14">
        <v>77</v>
      </c>
      <c r="MI1798" s="14">
        <v>69</v>
      </c>
      <c r="MJ1798" s="14">
        <v>85</v>
      </c>
      <c r="MK1798" s="14">
        <v>77</v>
      </c>
      <c r="ML1798" s="14">
        <v>88</v>
      </c>
      <c r="MM1798" s="14">
        <v>71</v>
      </c>
      <c r="MN1798" s="14">
        <v>64</v>
      </c>
      <c r="MO1798" s="14">
        <v>71</v>
      </c>
      <c r="MP1798" s="14">
        <v>71</v>
      </c>
      <c r="PG1798" s="61"/>
      <c r="PH1798" s="61"/>
      <c r="PI1798" s="61"/>
      <c r="PJ1798" s="61"/>
      <c r="PK1798" s="61">
        <v>18</v>
      </c>
      <c r="PL1798" s="61"/>
      <c r="PM1798" s="61"/>
      <c r="PN1798" s="61"/>
      <c r="PO1798" s="61"/>
      <c r="PP1798" s="61">
        <v>20</v>
      </c>
      <c r="PQ1798" s="61"/>
      <c r="PR1798" s="61"/>
      <c r="PS1798" s="61">
        <v>18</v>
      </c>
      <c r="PT1798" s="61"/>
      <c r="PU1798" s="61"/>
      <c r="PV1798" s="61"/>
      <c r="PW1798" s="61"/>
      <c r="PX1798" s="61"/>
      <c r="PY1798" s="61">
        <v>18</v>
      </c>
      <c r="PZ1798" s="61"/>
      <c r="QA1798" s="61"/>
      <c r="QB1798" s="61"/>
      <c r="QC1798" s="61"/>
      <c r="QD1798" s="61"/>
      <c r="QE1798" s="61"/>
      <c r="QF1798" s="61"/>
      <c r="QG1798" s="61"/>
      <c r="QH1798" s="61"/>
      <c r="QI1798" s="61"/>
      <c r="QJ1798" s="61"/>
      <c r="QK1798" s="61"/>
      <c r="QL1798" s="61"/>
      <c r="QM1798" s="61"/>
      <c r="QN1798" s="61"/>
      <c r="QO1798" s="61"/>
      <c r="QP1798" s="61"/>
      <c r="QQ1798" s="61"/>
      <c r="QR1798" s="61"/>
      <c r="QS1798" s="61"/>
      <c r="QT1798" s="61"/>
      <c r="QU1798" s="61"/>
      <c r="QV1798" s="61"/>
      <c r="QW1798" s="61"/>
      <c r="QX1798" s="61"/>
      <c r="QY1798" s="61"/>
      <c r="QZ1798" s="61"/>
      <c r="RA1798" s="61"/>
      <c r="RB1798" s="61"/>
      <c r="RC1798" s="61"/>
      <c r="RD1798" s="61"/>
      <c r="RE1798" s="61"/>
      <c r="RF1798" s="61"/>
      <c r="RG1798" s="61"/>
      <c r="RH1798" s="61"/>
      <c r="RI1798" s="61"/>
      <c r="RJ1798" s="61"/>
      <c r="RK1798" s="61"/>
      <c r="RL1798" s="61"/>
      <c r="RM1798" s="61"/>
      <c r="RN1798" s="61"/>
      <c r="RO1798" s="61"/>
      <c r="RP1798" s="61"/>
      <c r="RQ1798" s="61"/>
      <c r="RR1798" s="61"/>
      <c r="RS1798" s="61"/>
      <c r="RT1798" s="61"/>
      <c r="RU1798" s="61"/>
      <c r="RV1798" s="61"/>
      <c r="RW1798" s="61"/>
      <c r="RX1798" s="61"/>
      <c r="RY1798" s="61"/>
      <c r="RZ1798" s="61"/>
      <c r="SA1798" s="61"/>
      <c r="SB1798" s="61"/>
      <c r="SC1798" s="61"/>
      <c r="SD1798" s="61"/>
      <c r="SE1798" s="61"/>
      <c r="SF1798" s="61"/>
      <c r="SG1798" s="61"/>
      <c r="SH1798" s="61"/>
      <c r="SI1798" s="61"/>
      <c r="SJ1798" s="61"/>
      <c r="SK1798" s="61"/>
      <c r="SL1798" s="61"/>
      <c r="SM1798" s="61"/>
      <c r="SN1798" s="61"/>
      <c r="SO1798" s="61"/>
      <c r="SS1798" s="14">
        <v>98</v>
      </c>
      <c r="ST1798" s="14">
        <v>97.6</v>
      </c>
      <c r="SX1798" s="14">
        <v>97.7</v>
      </c>
      <c r="TA1798" s="14">
        <v>97.6</v>
      </c>
      <c r="TG1798" s="14">
        <v>97.5</v>
      </c>
      <c r="WT1798" s="14">
        <v>0</v>
      </c>
      <c r="WU1798" s="14">
        <v>0</v>
      </c>
      <c r="WX1798" s="14">
        <v>0</v>
      </c>
      <c r="WZ1798" s="14">
        <v>0</v>
      </c>
      <c r="XC1798" s="14">
        <v>0</v>
      </c>
      <c r="XI1798" s="14">
        <v>0</v>
      </c>
      <c r="ZY1798" s="61">
        <v>156</v>
      </c>
      <c r="ZZ1798" s="61"/>
      <c r="AAA1798" s="61"/>
      <c r="AAI1798" s="63"/>
      <c r="AAM1798" s="61"/>
      <c r="AAO1798" s="63"/>
      <c r="AAS1798" s="61"/>
      <c r="AAU1798" s="63"/>
      <c r="AAY1798" s="14">
        <v>27</v>
      </c>
      <c r="ABB1798" s="14">
        <v>10.5</v>
      </c>
      <c r="ABE1798" s="14">
        <v>31.3</v>
      </c>
      <c r="ABH1798" s="14">
        <v>1.8</v>
      </c>
      <c r="ABM1798" s="61">
        <v>2.79</v>
      </c>
      <c r="ABN1798" s="61"/>
      <c r="ABO1798" s="14">
        <v>104</v>
      </c>
      <c r="ABU1798" s="14">
        <v>137</v>
      </c>
      <c r="ABX1798" s="14">
        <v>4.3</v>
      </c>
      <c r="ACA1798" s="61">
        <v>99</v>
      </c>
      <c r="ACB1798" s="61"/>
      <c r="ACC1798" s="61"/>
      <c r="ACD1798" s="14">
        <v>8.6999999999999993</v>
      </c>
      <c r="ACG1798" s="14">
        <v>100</v>
      </c>
      <c r="ACQ1798" s="14">
        <v>27</v>
      </c>
      <c r="ACT1798" s="14">
        <v>0.84</v>
      </c>
      <c r="ACW1798" s="14">
        <v>11</v>
      </c>
      <c r="ACZ1798" s="14">
        <v>7</v>
      </c>
      <c r="ADB1798" s="14">
        <v>3.2</v>
      </c>
      <c r="ADD1798" s="14">
        <v>0.6</v>
      </c>
      <c r="ADF1798" s="14">
        <v>3.8</v>
      </c>
      <c r="ADH1798" s="14">
        <v>77</v>
      </c>
      <c r="ADJ1798" s="14">
        <v>26</v>
      </c>
      <c r="ADL1798" s="14">
        <v>11</v>
      </c>
      <c r="ADR1798" s="14">
        <v>2</v>
      </c>
      <c r="ADU1798" s="14">
        <v>3.6</v>
      </c>
      <c r="AGK1798" s="61"/>
      <c r="AGM1798" s="63"/>
      <c r="AGQ1798" s="61"/>
      <c r="AGS1798" s="14">
        <v>1</v>
      </c>
      <c r="AGT1798" s="14">
        <v>0</v>
      </c>
      <c r="AGU1798" s="14">
        <v>1</v>
      </c>
      <c r="AGV1798" s="14">
        <v>0</v>
      </c>
      <c r="AGW1798" s="14">
        <v>0</v>
      </c>
      <c r="AGX1798" s="14">
        <v>0</v>
      </c>
      <c r="AGY1798" s="14">
        <v>0</v>
      </c>
      <c r="AGZ1798" s="14">
        <v>5</v>
      </c>
      <c r="AHA1798" s="14">
        <v>0</v>
      </c>
      <c r="AHB1798" s="14">
        <v>0</v>
      </c>
      <c r="AHC1798" s="14">
        <v>1</v>
      </c>
      <c r="AHD1798" s="14">
        <v>0</v>
      </c>
      <c r="AHE1798" s="14">
        <v>0</v>
      </c>
      <c r="AHF1798" s="14">
        <v>0</v>
      </c>
      <c r="AHH1798" s="14">
        <v>0</v>
      </c>
      <c r="AHI1798" s="14">
        <v>0</v>
      </c>
      <c r="AHK1798" s="14">
        <v>0</v>
      </c>
      <c r="AHL1798" s="14">
        <v>0</v>
      </c>
      <c r="AHM1798" s="14">
        <v>0</v>
      </c>
      <c r="AHN1798" s="14">
        <v>0</v>
      </c>
      <c r="AHO1798" s="14">
        <v>0</v>
      </c>
      <c r="AHP1798" s="14">
        <v>0</v>
      </c>
      <c r="AHQ1798" s="14">
        <v>0</v>
      </c>
      <c r="AHR1798" s="14">
        <f>AVERAGE(7,5,5,6,0)</f>
        <v>4.5999999999999996</v>
      </c>
      <c r="AHT1798" s="61"/>
      <c r="AHV1798" s="63"/>
      <c r="AHZ1798" s="61"/>
      <c r="AIB1798" s="63"/>
      <c r="AIF1798" s="61"/>
      <c r="AIH1798" s="63"/>
      <c r="AIL1798" s="61"/>
      <c r="AIM1798" s="14">
        <v>0</v>
      </c>
      <c r="AIN1798" s="14">
        <v>0</v>
      </c>
      <c r="AIO1798" s="14">
        <v>0</v>
      </c>
      <c r="AIR1798" s="61"/>
      <c r="AIT1798" s="60"/>
      <c r="AIX1798" s="61"/>
      <c r="AJB1798" s="63"/>
      <c r="AJF1798" s="61"/>
      <c r="AJH1798" s="63"/>
      <c r="AJL1798" s="61"/>
      <c r="AJN1798" s="63"/>
    </row>
    <row r="1799" spans="1:951" s="14" customFormat="1">
      <c r="B1799" s="14">
        <v>6</v>
      </c>
      <c r="C1799" s="61">
        <v>0</v>
      </c>
      <c r="F1799" s="63"/>
      <c r="O1799" s="61"/>
      <c r="P1799" s="61"/>
      <c r="Q1799" s="61"/>
      <c r="R1799" s="61"/>
      <c r="S1799" s="61"/>
      <c r="T1799" s="61"/>
      <c r="U1799" s="61"/>
      <c r="V1799" s="61"/>
      <c r="W1799" s="61"/>
      <c r="X1799" s="61"/>
      <c r="Y1799" s="61"/>
      <c r="Z1799" s="14">
        <v>0</v>
      </c>
      <c r="AA1799" s="14">
        <v>2</v>
      </c>
      <c r="AB1799" s="14" t="s">
        <v>9956</v>
      </c>
      <c r="AJ1799" s="14">
        <v>114</v>
      </c>
      <c r="AP1799" s="14">
        <v>100</v>
      </c>
      <c r="AT1799" s="14">
        <v>99</v>
      </c>
      <c r="AU1799" s="14">
        <v>99</v>
      </c>
      <c r="BH1799" s="14">
        <v>114</v>
      </c>
      <c r="CH1799" s="14">
        <v>111</v>
      </c>
      <c r="DI1799" s="14">
        <v>111</v>
      </c>
      <c r="DP1799" s="14">
        <v>119</v>
      </c>
      <c r="DQ1799" s="14">
        <v>110</v>
      </c>
      <c r="DR1799" s="61"/>
      <c r="DT1799" s="14">
        <v>56</v>
      </c>
      <c r="DZ1799" s="14">
        <v>51</v>
      </c>
      <c r="ED1799" s="14">
        <v>54</v>
      </c>
      <c r="EE1799" s="14">
        <v>54</v>
      </c>
      <c r="ER1799" s="14">
        <v>54</v>
      </c>
      <c r="FR1799" s="14">
        <v>58</v>
      </c>
      <c r="GQ1799" s="14">
        <v>56</v>
      </c>
      <c r="GX1799" s="14">
        <v>58</v>
      </c>
      <c r="GY1799" s="14">
        <v>55</v>
      </c>
      <c r="GZ1799" s="61"/>
      <c r="IP1799" s="14">
        <v>96</v>
      </c>
      <c r="IR1799" s="14">
        <v>96</v>
      </c>
      <c r="IS1799" s="14">
        <v>97</v>
      </c>
      <c r="IT1799" s="14">
        <v>95</v>
      </c>
      <c r="IV1799" s="14">
        <v>98</v>
      </c>
      <c r="IW1799" s="14">
        <v>99</v>
      </c>
      <c r="IX1799" s="14">
        <v>97</v>
      </c>
      <c r="IY1799" s="14">
        <v>96</v>
      </c>
      <c r="IZ1799" s="14">
        <v>96</v>
      </c>
      <c r="JA1799" s="14">
        <v>98</v>
      </c>
      <c r="JB1799" s="14">
        <v>99</v>
      </c>
      <c r="JF1799" s="14">
        <v>86</v>
      </c>
      <c r="JG1799" s="14">
        <v>99</v>
      </c>
      <c r="JH1799" s="14">
        <v>98</v>
      </c>
      <c r="JI1799" s="14">
        <v>98</v>
      </c>
      <c r="JJ1799" s="14">
        <v>98</v>
      </c>
      <c r="JK1799" s="14">
        <v>100</v>
      </c>
      <c r="JL1799" s="14">
        <v>99</v>
      </c>
      <c r="JM1799" s="14">
        <v>100</v>
      </c>
      <c r="JN1799" s="61">
        <v>99</v>
      </c>
      <c r="KU1799" s="14">
        <v>99</v>
      </c>
      <c r="KV1799" s="14">
        <v>98</v>
      </c>
      <c r="KW1799" s="14">
        <v>98</v>
      </c>
      <c r="KX1799" s="14">
        <v>99</v>
      </c>
      <c r="KY1799" s="14">
        <v>100</v>
      </c>
      <c r="KZ1799" s="14">
        <v>99</v>
      </c>
      <c r="LA1799" s="14">
        <v>100</v>
      </c>
      <c r="LB1799" s="14">
        <v>96</v>
      </c>
      <c r="LC1799" s="14">
        <v>97</v>
      </c>
      <c r="LD1799" s="14">
        <v>98</v>
      </c>
      <c r="LE1799" s="14">
        <v>99</v>
      </c>
      <c r="LI1799" s="14">
        <v>100</v>
      </c>
      <c r="LJ1799" s="14">
        <v>100</v>
      </c>
      <c r="LK1799" s="14">
        <v>100</v>
      </c>
      <c r="LL1799" s="14">
        <v>100</v>
      </c>
      <c r="LM1799" s="14">
        <v>99</v>
      </c>
      <c r="LN1799" s="14">
        <v>100</v>
      </c>
      <c r="LO1799" s="14">
        <v>100</v>
      </c>
      <c r="LP1799" s="14">
        <v>100</v>
      </c>
      <c r="LR1799" s="14">
        <v>99</v>
      </c>
      <c r="LT1799" s="14">
        <v>98</v>
      </c>
      <c r="LU1799" s="14">
        <v>98</v>
      </c>
      <c r="LW1799" s="14">
        <v>99</v>
      </c>
      <c r="LY1799" s="14">
        <v>54</v>
      </c>
      <c r="LZ1799" s="14">
        <v>68</v>
      </c>
      <c r="MA1799" s="14">
        <v>71</v>
      </c>
      <c r="MB1799" s="14">
        <v>78</v>
      </c>
      <c r="MC1799" s="14">
        <v>65</v>
      </c>
      <c r="MD1799" s="14">
        <v>73</v>
      </c>
      <c r="ME1799" s="14">
        <v>60</v>
      </c>
      <c r="MF1799" s="14">
        <v>75</v>
      </c>
      <c r="MG1799" s="14">
        <v>70</v>
      </c>
      <c r="MH1799" s="14">
        <v>75</v>
      </c>
      <c r="MI1799" s="14">
        <v>75</v>
      </c>
      <c r="MK1799" s="14">
        <v>102</v>
      </c>
      <c r="ML1799" s="14">
        <v>98</v>
      </c>
      <c r="MM1799" s="14">
        <v>101</v>
      </c>
      <c r="MN1799" s="14">
        <v>90</v>
      </c>
      <c r="MO1799" s="14">
        <v>84</v>
      </c>
      <c r="MP1799" s="14">
        <v>70</v>
      </c>
      <c r="MQ1799" s="14">
        <v>78</v>
      </c>
      <c r="MR1799" s="14">
        <v>83</v>
      </c>
      <c r="MS1799" s="14">
        <v>85</v>
      </c>
      <c r="MT1799" s="14">
        <v>77</v>
      </c>
      <c r="MU1799" s="14">
        <v>68</v>
      </c>
      <c r="MV1799" s="14">
        <v>81</v>
      </c>
      <c r="MW1799" s="14">
        <v>84</v>
      </c>
      <c r="MX1799" s="14">
        <v>91</v>
      </c>
      <c r="MY1799" s="14">
        <v>98</v>
      </c>
      <c r="MZ1799" s="14">
        <v>86</v>
      </c>
      <c r="NA1799" s="14">
        <v>72</v>
      </c>
      <c r="NB1799" s="14">
        <v>69</v>
      </c>
      <c r="NC1799" s="14">
        <v>79</v>
      </c>
      <c r="ND1799" s="14">
        <v>97</v>
      </c>
      <c r="NE1799" s="14">
        <v>99</v>
      </c>
      <c r="NF1799" s="14">
        <v>103</v>
      </c>
      <c r="NG1799" s="14">
        <v>94</v>
      </c>
      <c r="NH1799" s="14">
        <v>96</v>
      </c>
      <c r="NI1799" s="14">
        <v>92</v>
      </c>
      <c r="NJ1799" s="14">
        <v>84</v>
      </c>
      <c r="NK1799" s="14">
        <v>79</v>
      </c>
      <c r="NL1799" s="14">
        <v>80</v>
      </c>
      <c r="NM1799" s="14">
        <v>95</v>
      </c>
      <c r="NN1799" s="14">
        <v>94</v>
      </c>
      <c r="NO1799" s="14">
        <v>79</v>
      </c>
      <c r="NP1799" s="14">
        <v>70</v>
      </c>
      <c r="NQ1799" s="14">
        <v>76</v>
      </c>
      <c r="NR1799" s="14">
        <v>75</v>
      </c>
      <c r="NS1799" s="14">
        <v>81</v>
      </c>
      <c r="NT1799" s="14">
        <v>88</v>
      </c>
      <c r="NU1799" s="14">
        <v>104</v>
      </c>
      <c r="NV1799" s="14">
        <v>79</v>
      </c>
      <c r="NW1799" s="14">
        <v>80</v>
      </c>
      <c r="NX1799" s="14">
        <v>87</v>
      </c>
      <c r="NY1799" s="14">
        <v>93</v>
      </c>
      <c r="NZ1799" s="14">
        <v>89</v>
      </c>
      <c r="OA1799" s="14">
        <v>85</v>
      </c>
      <c r="OB1799" s="14">
        <v>86</v>
      </c>
      <c r="OC1799" s="14">
        <v>81</v>
      </c>
      <c r="OD1799" s="14">
        <v>97</v>
      </c>
      <c r="OE1799" s="14">
        <v>98</v>
      </c>
      <c r="OF1799" s="14">
        <v>96</v>
      </c>
      <c r="OG1799" s="14">
        <v>94</v>
      </c>
      <c r="OH1799" s="14">
        <v>90</v>
      </c>
      <c r="OI1799" s="14">
        <v>88</v>
      </c>
      <c r="OJ1799" s="14">
        <v>72</v>
      </c>
      <c r="OK1799" s="14">
        <v>79</v>
      </c>
      <c r="OL1799" s="14">
        <v>69</v>
      </c>
      <c r="OM1799" s="14">
        <v>79</v>
      </c>
      <c r="ON1799" s="14">
        <v>64</v>
      </c>
      <c r="OO1799" s="14">
        <v>69</v>
      </c>
      <c r="OP1799" s="14">
        <v>93</v>
      </c>
      <c r="OQ1799" s="14">
        <v>68</v>
      </c>
      <c r="OR1799" s="14">
        <v>69</v>
      </c>
      <c r="OS1799" s="14">
        <v>69</v>
      </c>
      <c r="OT1799" s="14">
        <v>70</v>
      </c>
      <c r="OU1799" s="14">
        <v>80</v>
      </c>
      <c r="OV1799" s="14">
        <v>81</v>
      </c>
      <c r="OW1799" s="14">
        <v>78</v>
      </c>
      <c r="OX1799" s="14">
        <v>82</v>
      </c>
      <c r="OY1799" s="14">
        <v>72</v>
      </c>
      <c r="OZ1799" s="14">
        <v>82</v>
      </c>
      <c r="PA1799" s="14">
        <v>87</v>
      </c>
      <c r="PB1799" s="14">
        <v>83</v>
      </c>
      <c r="PC1799" s="14">
        <v>83</v>
      </c>
      <c r="PE1799" s="14">
        <v>62</v>
      </c>
      <c r="PG1799" s="61"/>
      <c r="PH1799" s="61">
        <v>18</v>
      </c>
      <c r="PI1799" s="61"/>
      <c r="PJ1799" s="61"/>
      <c r="PK1799" s="61"/>
      <c r="PL1799" s="61"/>
      <c r="PM1799" s="61"/>
      <c r="PN1799" s="61"/>
      <c r="PO1799" s="61"/>
      <c r="PP1799" s="61"/>
      <c r="PQ1799" s="61"/>
      <c r="PR1799" s="61"/>
      <c r="PS1799" s="61">
        <v>18</v>
      </c>
      <c r="PT1799" s="61"/>
      <c r="PU1799" s="61"/>
      <c r="PV1799" s="61"/>
      <c r="PW1799" s="61"/>
      <c r="PX1799" s="61"/>
      <c r="PY1799" s="61"/>
      <c r="PZ1799" s="61"/>
      <c r="QA1799" s="61"/>
      <c r="QB1799" s="61"/>
      <c r="QC1799" s="61"/>
      <c r="QD1799" s="61"/>
      <c r="QE1799" s="61"/>
      <c r="QF1799" s="61"/>
      <c r="QG1799" s="61"/>
      <c r="QH1799" s="61"/>
      <c r="QI1799" s="61"/>
      <c r="QJ1799" s="61"/>
      <c r="QK1799" s="61"/>
      <c r="QL1799" s="61"/>
      <c r="QM1799" s="61"/>
      <c r="QN1799" s="61"/>
      <c r="QO1799" s="61"/>
      <c r="QP1799" s="61"/>
      <c r="QQ1799" s="61"/>
      <c r="QR1799" s="61"/>
      <c r="QS1799" s="61"/>
      <c r="QT1799" s="61"/>
      <c r="QU1799" s="61"/>
      <c r="QV1799" s="61"/>
      <c r="QW1799" s="61"/>
      <c r="QX1799" s="61"/>
      <c r="QY1799" s="61"/>
      <c r="QZ1799" s="61"/>
      <c r="RA1799" s="61"/>
      <c r="RB1799" s="61"/>
      <c r="RC1799" s="61"/>
      <c r="RD1799" s="61"/>
      <c r="RE1799" s="61"/>
      <c r="RF1799" s="61">
        <v>18</v>
      </c>
      <c r="RG1799" s="61"/>
      <c r="RH1799" s="61"/>
      <c r="RI1799" s="61"/>
      <c r="RJ1799" s="61"/>
      <c r="RK1799" s="61"/>
      <c r="RL1799" s="61"/>
      <c r="RM1799" s="61"/>
      <c r="RN1799" s="61"/>
      <c r="RO1799" s="61"/>
      <c r="RP1799" s="61"/>
      <c r="RQ1799" s="61"/>
      <c r="RR1799" s="61"/>
      <c r="RS1799" s="61"/>
      <c r="RT1799" s="61"/>
      <c r="RU1799" s="61"/>
      <c r="RV1799" s="61"/>
      <c r="RW1799" s="61"/>
      <c r="RX1799" s="61"/>
      <c r="RY1799" s="61"/>
      <c r="RZ1799" s="61"/>
      <c r="SA1799" s="61"/>
      <c r="SB1799" s="61"/>
      <c r="SC1799" s="61"/>
      <c r="SD1799" s="61"/>
      <c r="SE1799" s="61"/>
      <c r="SF1799" s="61">
        <v>20</v>
      </c>
      <c r="SG1799" s="61"/>
      <c r="SH1799" s="61"/>
      <c r="SI1799" s="61"/>
      <c r="SJ1799" s="61"/>
      <c r="SK1799" s="61"/>
      <c r="SL1799" s="61"/>
      <c r="SM1799" s="61">
        <v>20</v>
      </c>
      <c r="SN1799" s="61">
        <v>18</v>
      </c>
      <c r="SO1799" s="61"/>
      <c r="SW1799" s="14">
        <v>97.6</v>
      </c>
      <c r="TB1799" s="14">
        <v>97.9</v>
      </c>
      <c r="UO1799" s="14">
        <v>97.6</v>
      </c>
      <c r="VO1799" s="14">
        <v>97.5</v>
      </c>
      <c r="VV1799" s="14">
        <v>97.9</v>
      </c>
      <c r="VW1799" s="14">
        <v>98.1</v>
      </c>
      <c r="XC1799" s="14">
        <v>0</v>
      </c>
      <c r="YP1799" s="14">
        <v>0</v>
      </c>
      <c r="ZP1799" s="14">
        <v>0</v>
      </c>
      <c r="ZW1799" s="14">
        <v>0</v>
      </c>
      <c r="ZX1799" s="14">
        <v>0</v>
      </c>
      <c r="ZY1799" s="61">
        <v>156</v>
      </c>
      <c r="ZZ1799" s="61"/>
      <c r="AAA1799" s="61"/>
      <c r="AAI1799" s="63"/>
      <c r="AAM1799" s="61"/>
      <c r="AAO1799" s="63"/>
      <c r="AAS1799" s="61"/>
      <c r="AAU1799" s="63"/>
      <c r="AAY1799" s="14">
        <v>29</v>
      </c>
      <c r="AAZ1799" s="14">
        <v>31</v>
      </c>
      <c r="ABB1799" s="14">
        <v>10.3</v>
      </c>
      <c r="ABE1799" s="14">
        <v>30.3</v>
      </c>
      <c r="ABH1799" s="14">
        <v>1.8</v>
      </c>
      <c r="ABM1799" s="61">
        <v>2.66</v>
      </c>
      <c r="ABN1799" s="61"/>
      <c r="ABO1799" s="14">
        <v>92</v>
      </c>
      <c r="ABU1799" s="14">
        <v>138</v>
      </c>
      <c r="ABV1799" s="14">
        <v>135</v>
      </c>
      <c r="ABX1799" s="14">
        <v>3.8</v>
      </c>
      <c r="ABY1799" s="14">
        <v>3.9</v>
      </c>
      <c r="ACA1799" s="61">
        <v>98</v>
      </c>
      <c r="ACB1799" s="61">
        <v>95</v>
      </c>
      <c r="ACC1799" s="61"/>
      <c r="ACD1799" s="14">
        <v>8.9</v>
      </c>
      <c r="ACE1799" s="14">
        <v>9.1</v>
      </c>
      <c r="ACG1799" s="14">
        <v>90</v>
      </c>
      <c r="ACH1799" s="14">
        <v>155</v>
      </c>
      <c r="ACQ1799" s="14">
        <v>28</v>
      </c>
      <c r="ACR1799" s="14">
        <v>27</v>
      </c>
      <c r="ACT1799" s="14">
        <v>0.85</v>
      </c>
      <c r="ACU1799" s="14">
        <v>0.81</v>
      </c>
      <c r="ACW1799" s="14">
        <v>11</v>
      </c>
      <c r="ACX1799" s="14">
        <v>9</v>
      </c>
      <c r="ACZ1799" s="14">
        <v>6.8</v>
      </c>
      <c r="ADB1799" s="14">
        <v>3.4</v>
      </c>
      <c r="ADD1799" s="14">
        <v>0.5</v>
      </c>
      <c r="ADF1799" s="14">
        <v>3.4</v>
      </c>
      <c r="ADH1799" s="14">
        <v>76</v>
      </c>
      <c r="ADJ1799" s="14">
        <v>21</v>
      </c>
      <c r="ADL1799" s="14">
        <v>10</v>
      </c>
      <c r="ADR1799" s="14">
        <v>2.1</v>
      </c>
      <c r="ADU1799" s="14">
        <v>3.5</v>
      </c>
      <c r="AGK1799" s="61"/>
      <c r="AGM1799" s="63"/>
      <c r="AGQ1799" s="61"/>
      <c r="AGS1799" s="14">
        <v>1</v>
      </c>
      <c r="AGT1799" s="14">
        <v>0</v>
      </c>
      <c r="AGU1799" s="14">
        <v>1</v>
      </c>
      <c r="AGV1799" s="14">
        <v>0</v>
      </c>
      <c r="AGW1799" s="14">
        <v>0</v>
      </c>
      <c r="AGX1799" s="14">
        <v>0</v>
      </c>
      <c r="AGY1799" s="14">
        <v>0</v>
      </c>
      <c r="AGZ1799" s="14">
        <v>6</v>
      </c>
      <c r="AHA1799" s="14">
        <v>0</v>
      </c>
      <c r="AHB1799" s="14">
        <v>0</v>
      </c>
      <c r="AHC1799" s="14">
        <v>1</v>
      </c>
      <c r="AHD1799" s="14">
        <v>0</v>
      </c>
      <c r="AHE1799" s="14">
        <v>0</v>
      </c>
      <c r="AHF1799" s="14">
        <v>0</v>
      </c>
      <c r="AHH1799" s="14">
        <v>0</v>
      </c>
      <c r="AHI1799" s="14">
        <v>0</v>
      </c>
      <c r="AHK1799" s="14">
        <v>0</v>
      </c>
      <c r="AHL1799" s="14">
        <v>0</v>
      </c>
      <c r="AHM1799" s="14">
        <v>0</v>
      </c>
      <c r="AHN1799" s="14">
        <v>0</v>
      </c>
      <c r="AHO1799" s="14">
        <v>0</v>
      </c>
      <c r="AHP1799" s="14">
        <v>0</v>
      </c>
      <c r="AHQ1799" s="14">
        <v>0</v>
      </c>
      <c r="AHR1799" s="14">
        <f>AVERAGE(4,8,0,4,7,5,0)</f>
        <v>4</v>
      </c>
      <c r="AHT1799" s="61"/>
      <c r="AHV1799" s="63"/>
      <c r="AHZ1799" s="61"/>
      <c r="AIB1799" s="63"/>
      <c r="AIF1799" s="61"/>
      <c r="AIH1799" s="63"/>
      <c r="AIL1799" s="61"/>
      <c r="AIM1799" s="14">
        <v>0</v>
      </c>
      <c r="AIN1799" s="14">
        <v>0</v>
      </c>
      <c r="AIO1799" s="14">
        <v>0</v>
      </c>
      <c r="AIR1799" s="61"/>
      <c r="AIT1799" s="60"/>
      <c r="AIX1799" s="61"/>
      <c r="AJB1799" s="63"/>
      <c r="AJF1799" s="61"/>
      <c r="AJH1799" s="63"/>
      <c r="AJL1799" s="61"/>
      <c r="AJN1799" s="63"/>
    </row>
    <row r="1800" spans="1:951" s="14" customFormat="1">
      <c r="B1800" s="14">
        <v>7</v>
      </c>
      <c r="C1800" s="61">
        <v>0</v>
      </c>
      <c r="F1800" s="63"/>
      <c r="O1800" s="61"/>
      <c r="P1800" s="61"/>
      <c r="Q1800" s="61"/>
      <c r="R1800" s="61"/>
      <c r="S1800" s="61"/>
      <c r="T1800" s="61"/>
      <c r="U1800" s="61"/>
      <c r="V1800" s="61"/>
      <c r="W1800" s="61"/>
      <c r="X1800" s="61"/>
      <c r="Y1800" s="61"/>
      <c r="Z1800" s="14">
        <v>0</v>
      </c>
      <c r="AA1800" s="14">
        <v>2</v>
      </c>
      <c r="AB1800" s="14" t="s">
        <v>9957</v>
      </c>
      <c r="AI1800" s="14">
        <v>98</v>
      </c>
      <c r="AJ1800" s="14">
        <v>101</v>
      </c>
      <c r="AK1800" s="14">
        <v>98</v>
      </c>
      <c r="AL1800" s="14">
        <v>98</v>
      </c>
      <c r="AO1800" s="14">
        <v>101</v>
      </c>
      <c r="BU1800" s="14">
        <v>102</v>
      </c>
      <c r="BZ1800" s="14">
        <v>102</v>
      </c>
      <c r="CA1800" s="14">
        <v>102</v>
      </c>
      <c r="CX1800" s="14">
        <v>112</v>
      </c>
      <c r="DI1800" s="14">
        <v>92</v>
      </c>
      <c r="DK1800" s="14">
        <v>107</v>
      </c>
      <c r="DR1800" s="14">
        <v>49</v>
      </c>
      <c r="DS1800" s="14">
        <v>57</v>
      </c>
      <c r="DT1800" s="14">
        <v>50</v>
      </c>
      <c r="DU1800" s="14">
        <v>50</v>
      </c>
      <c r="DX1800" s="14">
        <v>58</v>
      </c>
      <c r="FD1800" s="14">
        <v>52</v>
      </c>
      <c r="FI1800" s="14">
        <v>52</v>
      </c>
      <c r="FJ1800" s="14">
        <v>52</v>
      </c>
      <c r="GG1800" s="14">
        <v>56</v>
      </c>
      <c r="GP1800" s="14">
        <v>57</v>
      </c>
      <c r="GR1800" s="14">
        <v>51</v>
      </c>
      <c r="GY1800" s="61"/>
      <c r="IP1800" s="14">
        <v>96</v>
      </c>
      <c r="IR1800" s="14">
        <v>99</v>
      </c>
      <c r="IS1800" s="14">
        <v>98</v>
      </c>
      <c r="IU1800" s="14">
        <v>100</v>
      </c>
      <c r="IV1800" s="14">
        <v>100</v>
      </c>
      <c r="IW1800" s="14">
        <v>100</v>
      </c>
      <c r="IX1800" s="14">
        <v>98</v>
      </c>
      <c r="JB1800" s="14">
        <v>98</v>
      </c>
      <c r="JC1800" s="14">
        <v>98</v>
      </c>
      <c r="JE1800" s="14">
        <v>99</v>
      </c>
      <c r="JF1800" s="14">
        <v>99</v>
      </c>
      <c r="JG1800" s="14">
        <v>98</v>
      </c>
      <c r="JH1800" s="14">
        <v>99</v>
      </c>
      <c r="JI1800" s="14">
        <v>99</v>
      </c>
      <c r="JJ1800" s="14">
        <v>100</v>
      </c>
      <c r="JK1800" s="14">
        <v>100</v>
      </c>
      <c r="JL1800" s="14">
        <v>99</v>
      </c>
      <c r="JM1800" s="14">
        <v>100</v>
      </c>
      <c r="JN1800" s="14">
        <v>100</v>
      </c>
      <c r="JO1800" s="14">
        <v>100</v>
      </c>
      <c r="JP1800" s="14">
        <v>99</v>
      </c>
      <c r="JQ1800" s="14">
        <v>99</v>
      </c>
      <c r="JR1800" s="14">
        <v>99</v>
      </c>
      <c r="JS1800" s="14">
        <v>100</v>
      </c>
      <c r="JT1800" s="14">
        <v>94</v>
      </c>
      <c r="JU1800" s="14">
        <v>85</v>
      </c>
      <c r="JV1800" s="14">
        <v>98</v>
      </c>
      <c r="JW1800" s="14">
        <v>100</v>
      </c>
      <c r="JX1800" s="14">
        <v>99</v>
      </c>
      <c r="JY1800" s="14">
        <v>93</v>
      </c>
      <c r="JZ1800" s="14">
        <v>100</v>
      </c>
      <c r="KA1800" s="14">
        <v>100</v>
      </c>
      <c r="KB1800" s="14">
        <v>100</v>
      </c>
      <c r="KH1800" s="14">
        <v>92</v>
      </c>
      <c r="KI1800" s="14">
        <v>99</v>
      </c>
      <c r="KP1800" s="14">
        <v>79</v>
      </c>
      <c r="KQ1800" s="14">
        <v>95</v>
      </c>
      <c r="KR1800" s="14">
        <v>92</v>
      </c>
      <c r="KS1800" s="14">
        <v>97</v>
      </c>
      <c r="KT1800" s="14">
        <v>96</v>
      </c>
      <c r="KU1800" s="14">
        <v>96</v>
      </c>
      <c r="KV1800" s="14">
        <v>95</v>
      </c>
      <c r="KW1800" s="14">
        <v>97</v>
      </c>
      <c r="KX1800" s="14">
        <v>100</v>
      </c>
      <c r="KY1800" s="14">
        <v>95</v>
      </c>
      <c r="LC1800" s="14">
        <v>98</v>
      </c>
      <c r="LD1800" s="14">
        <v>100</v>
      </c>
      <c r="LE1800" s="14">
        <v>100</v>
      </c>
      <c r="LF1800" s="14">
        <v>100</v>
      </c>
      <c r="LG1800" s="14">
        <v>100</v>
      </c>
      <c r="LH1800" s="14">
        <v>100</v>
      </c>
      <c r="LI1800" s="14">
        <v>99</v>
      </c>
      <c r="LJ1800" s="14">
        <v>99</v>
      </c>
      <c r="LK1800" s="14">
        <v>99</v>
      </c>
      <c r="LL1800" s="14">
        <v>100</v>
      </c>
      <c r="LM1800" s="14">
        <v>74</v>
      </c>
      <c r="LN1800" s="14">
        <v>72</v>
      </c>
      <c r="LR1800" s="14">
        <v>99</v>
      </c>
      <c r="LS1800" s="14">
        <v>100</v>
      </c>
      <c r="LT1800" s="14">
        <v>99</v>
      </c>
      <c r="LX1800" s="14">
        <v>92</v>
      </c>
      <c r="MA1800" s="14">
        <v>86</v>
      </c>
      <c r="MB1800" s="14">
        <v>98</v>
      </c>
      <c r="MD1800" s="14">
        <v>88</v>
      </c>
      <c r="ME1800" s="14">
        <v>80</v>
      </c>
      <c r="MF1800" s="14">
        <v>80</v>
      </c>
      <c r="MG1800" s="14">
        <v>87</v>
      </c>
      <c r="MH1800" s="14">
        <v>92</v>
      </c>
      <c r="MI1800" s="14">
        <v>91</v>
      </c>
      <c r="MJ1800" s="14">
        <v>90</v>
      </c>
      <c r="MK1800" s="14">
        <v>82</v>
      </c>
      <c r="ML1800" s="14">
        <v>89</v>
      </c>
      <c r="MM1800" s="14">
        <v>80</v>
      </c>
      <c r="MN1800" s="14">
        <v>98</v>
      </c>
      <c r="MO1800" s="14">
        <v>88</v>
      </c>
      <c r="MP1800" s="14">
        <v>74</v>
      </c>
      <c r="MQ1800" s="14">
        <v>65</v>
      </c>
      <c r="MR1800" s="14">
        <v>79</v>
      </c>
      <c r="MS1800" s="14">
        <v>62</v>
      </c>
      <c r="MT1800" s="14">
        <v>76</v>
      </c>
      <c r="MU1800" s="14">
        <v>63</v>
      </c>
      <c r="MV1800" s="14">
        <v>70</v>
      </c>
      <c r="MW1800" s="14">
        <v>67</v>
      </c>
      <c r="MX1800" s="14">
        <v>86</v>
      </c>
      <c r="MY1800" s="14">
        <v>70</v>
      </c>
      <c r="MZ1800" s="14">
        <v>64</v>
      </c>
      <c r="NA1800" s="14">
        <v>79</v>
      </c>
      <c r="NB1800" s="14">
        <v>120</v>
      </c>
      <c r="NC1800" s="14">
        <v>116</v>
      </c>
      <c r="ND1800" s="14">
        <v>120</v>
      </c>
      <c r="NE1800" s="14">
        <v>95</v>
      </c>
      <c r="NF1800" s="14">
        <v>96</v>
      </c>
      <c r="NG1800" s="14">
        <v>105</v>
      </c>
      <c r="NH1800" s="14">
        <v>100</v>
      </c>
      <c r="NI1800" s="14">
        <v>97</v>
      </c>
      <c r="NJ1800" s="14">
        <v>87</v>
      </c>
      <c r="NL1800" s="14">
        <v>60</v>
      </c>
      <c r="NM1800" s="14">
        <v>73</v>
      </c>
      <c r="NN1800" s="14">
        <v>64</v>
      </c>
      <c r="NO1800" s="14">
        <v>66</v>
      </c>
      <c r="NP1800" s="14">
        <v>67</v>
      </c>
      <c r="NR1800" s="14">
        <v>70</v>
      </c>
      <c r="NS1800" s="14">
        <v>72</v>
      </c>
      <c r="NT1800" s="14">
        <v>62</v>
      </c>
      <c r="NU1800" s="14">
        <v>67</v>
      </c>
      <c r="NV1800" s="14">
        <v>64</v>
      </c>
      <c r="NW1800" s="14">
        <v>80</v>
      </c>
      <c r="NX1800" s="14">
        <v>100</v>
      </c>
      <c r="NY1800" s="14">
        <v>87</v>
      </c>
      <c r="NZ1800" s="14">
        <v>86</v>
      </c>
      <c r="OA1800" s="14">
        <v>93</v>
      </c>
      <c r="OB1800" s="14">
        <v>89</v>
      </c>
      <c r="OC1800" s="14">
        <v>92</v>
      </c>
      <c r="OD1800" s="14">
        <v>85</v>
      </c>
      <c r="OE1800" s="14">
        <v>85</v>
      </c>
      <c r="OF1800" s="14">
        <v>73</v>
      </c>
      <c r="OG1800" s="14">
        <v>93</v>
      </c>
      <c r="OH1800" s="14">
        <v>82</v>
      </c>
      <c r="OI1800" s="14">
        <v>78</v>
      </c>
      <c r="OJ1800" s="14">
        <v>82</v>
      </c>
      <c r="OK1800" s="14">
        <v>80</v>
      </c>
      <c r="OL1800" s="14">
        <v>71</v>
      </c>
      <c r="OM1800" s="14">
        <v>71</v>
      </c>
      <c r="ON1800" s="14">
        <v>72</v>
      </c>
      <c r="OO1800" s="14">
        <v>84</v>
      </c>
      <c r="OP1800" s="14">
        <v>88</v>
      </c>
      <c r="OQ1800" s="14">
        <v>82</v>
      </c>
      <c r="OR1800" s="14">
        <v>77</v>
      </c>
      <c r="OS1800" s="14">
        <v>82</v>
      </c>
      <c r="OT1800" s="14">
        <v>76</v>
      </c>
      <c r="OU1800" s="14">
        <v>89</v>
      </c>
      <c r="OV1800" s="14">
        <v>97</v>
      </c>
      <c r="OW1800" s="14">
        <v>99</v>
      </c>
      <c r="OX1800" s="14">
        <v>97</v>
      </c>
      <c r="OY1800" s="14">
        <v>92</v>
      </c>
      <c r="PA1800" s="14">
        <v>74</v>
      </c>
      <c r="PB1800" s="14">
        <v>67</v>
      </c>
      <c r="PG1800" s="61">
        <v>18</v>
      </c>
      <c r="PH1800" s="61"/>
      <c r="PI1800" s="61">
        <v>18</v>
      </c>
      <c r="PJ1800" s="61"/>
      <c r="PK1800" s="61"/>
      <c r="PL1800" s="61"/>
      <c r="PM1800" s="61"/>
      <c r="PN1800" s="61"/>
      <c r="PO1800" s="61"/>
      <c r="PP1800" s="61"/>
      <c r="PQ1800" s="61"/>
      <c r="PR1800" s="61"/>
      <c r="PS1800" s="61"/>
      <c r="PT1800" s="61"/>
      <c r="PU1800" s="61"/>
      <c r="PV1800" s="61"/>
      <c r="PW1800" s="61"/>
      <c r="PX1800" s="61"/>
      <c r="PY1800" s="61"/>
      <c r="PZ1800" s="61"/>
      <c r="QA1800" s="61"/>
      <c r="QB1800" s="61"/>
      <c r="QC1800" s="61"/>
      <c r="QD1800" s="61"/>
      <c r="QE1800" s="61"/>
      <c r="QF1800" s="61"/>
      <c r="QG1800" s="61"/>
      <c r="QH1800" s="61"/>
      <c r="QI1800" s="61"/>
      <c r="QJ1800" s="61"/>
      <c r="QK1800" s="61"/>
      <c r="QL1800" s="61"/>
      <c r="QM1800" s="61"/>
      <c r="QN1800" s="61"/>
      <c r="QO1800" s="61"/>
      <c r="QP1800" s="61"/>
      <c r="QQ1800" s="61"/>
      <c r="QR1800" s="61"/>
      <c r="QS1800" s="61">
        <v>20</v>
      </c>
      <c r="QT1800" s="61"/>
      <c r="QU1800" s="61"/>
      <c r="QV1800" s="61"/>
      <c r="QW1800" s="61"/>
      <c r="QX1800" s="61"/>
      <c r="QY1800" s="61">
        <v>20</v>
      </c>
      <c r="QZ1800" s="61"/>
      <c r="RA1800" s="61"/>
      <c r="RB1800" s="61"/>
      <c r="RC1800" s="61"/>
      <c r="RD1800" s="61"/>
      <c r="RE1800" s="61"/>
      <c r="RF1800" s="61"/>
      <c r="RG1800" s="61"/>
      <c r="RH1800" s="61"/>
      <c r="RI1800" s="61"/>
      <c r="RJ1800" s="61"/>
      <c r="RK1800" s="61"/>
      <c r="RL1800" s="61"/>
      <c r="RM1800" s="61"/>
      <c r="RN1800" s="61"/>
      <c r="RO1800" s="61"/>
      <c r="RP1800" s="61"/>
      <c r="RQ1800" s="61"/>
      <c r="RR1800" s="61"/>
      <c r="RS1800" s="61"/>
      <c r="RT1800" s="61"/>
      <c r="RU1800" s="61"/>
      <c r="RV1800" s="61"/>
      <c r="RW1800" s="61"/>
      <c r="RX1800" s="61"/>
      <c r="RY1800" s="61"/>
      <c r="RZ1800" s="61"/>
      <c r="SA1800" s="61"/>
      <c r="SB1800" s="61"/>
      <c r="SC1800" s="61"/>
      <c r="SD1800" s="61"/>
      <c r="SE1800" s="61"/>
      <c r="SF1800" s="61"/>
      <c r="SG1800" s="61">
        <v>18</v>
      </c>
      <c r="SH1800" s="61"/>
      <c r="SI1800" s="61">
        <v>16</v>
      </c>
      <c r="SJ1800" s="61"/>
      <c r="SK1800" s="61"/>
      <c r="SL1800" s="61"/>
      <c r="SM1800" s="61"/>
      <c r="SN1800" s="61"/>
      <c r="SO1800" s="61"/>
      <c r="SP1800" s="14">
        <v>98.2</v>
      </c>
      <c r="SR1800" s="14">
        <v>98.4</v>
      </c>
      <c r="UB1800" s="14">
        <v>97.4</v>
      </c>
      <c r="UH1800" s="14">
        <v>98.1</v>
      </c>
      <c r="VP1800" s="14">
        <v>98.4</v>
      </c>
      <c r="VR1800" s="14">
        <v>97.4</v>
      </c>
      <c r="WQ1800" s="14">
        <v>0</v>
      </c>
      <c r="WS1800" s="14">
        <v>0</v>
      </c>
      <c r="WV1800" s="14">
        <v>0</v>
      </c>
      <c r="XT1800" s="14">
        <v>0</v>
      </c>
      <c r="YC1800" s="14">
        <v>0</v>
      </c>
      <c r="YI1800" s="14">
        <v>0</v>
      </c>
      <c r="ZQ1800" s="14">
        <v>0</v>
      </c>
      <c r="ZR1800" s="14">
        <v>0</v>
      </c>
      <c r="ZS1800" s="14">
        <v>0</v>
      </c>
      <c r="ZY1800" s="61">
        <v>156</v>
      </c>
      <c r="ZZ1800" s="61"/>
      <c r="AAA1800" s="61"/>
      <c r="AAI1800" s="63"/>
      <c r="AAM1800" s="61"/>
      <c r="AAO1800" s="63"/>
      <c r="AAS1800" s="61"/>
      <c r="AAU1800" s="63"/>
      <c r="AAY1800" s="14">
        <v>29</v>
      </c>
      <c r="AAZ1800" s="14">
        <v>26</v>
      </c>
      <c r="ABB1800" s="14">
        <v>10.3</v>
      </c>
      <c r="ABE1800" s="14">
        <v>31</v>
      </c>
      <c r="ABH1800" s="14">
        <v>2</v>
      </c>
      <c r="ABM1800" s="61">
        <v>2.65</v>
      </c>
      <c r="ABN1800" s="61"/>
      <c r="ABO1800" s="14">
        <v>91</v>
      </c>
      <c r="ABU1800" s="14">
        <v>136</v>
      </c>
      <c r="ABV1800" s="14">
        <v>135</v>
      </c>
      <c r="ABX1800" s="14">
        <v>4.5</v>
      </c>
      <c r="ABY1800" s="14">
        <v>3.7</v>
      </c>
      <c r="ACA1800" s="61">
        <v>97</v>
      </c>
      <c r="ACB1800" s="61">
        <v>97</v>
      </c>
      <c r="ACC1800" s="61"/>
      <c r="ACD1800" s="14">
        <v>9</v>
      </c>
      <c r="ACE1800" s="14">
        <v>9</v>
      </c>
      <c r="ACG1800" s="14">
        <v>92</v>
      </c>
      <c r="ACH1800" s="14">
        <v>137</v>
      </c>
      <c r="ACQ1800" s="14">
        <v>27</v>
      </c>
      <c r="ACR1800" s="14">
        <v>27</v>
      </c>
      <c r="ACT1800" s="14">
        <v>0.8</v>
      </c>
      <c r="ACU1800" s="14">
        <v>0.85</v>
      </c>
      <c r="ACW1800" s="14">
        <v>10</v>
      </c>
      <c r="ACX1800" s="14">
        <v>12</v>
      </c>
      <c r="ACZ1800" s="14">
        <v>7.1</v>
      </c>
      <c r="ADB1800" s="14">
        <v>3.2</v>
      </c>
      <c r="ADD1800" s="14">
        <v>0.7</v>
      </c>
      <c r="ADF1800" s="14">
        <v>3.9</v>
      </c>
      <c r="ADH1800" s="14">
        <v>75</v>
      </c>
      <c r="ADJ1800" s="14">
        <v>21</v>
      </c>
      <c r="ADL1800" s="14">
        <v>11</v>
      </c>
      <c r="ADR1800" s="14">
        <v>2</v>
      </c>
      <c r="ADS1800" s="14">
        <v>2.1</v>
      </c>
      <c r="ADU1800" s="14">
        <v>3.6</v>
      </c>
      <c r="AGK1800" s="61"/>
      <c r="AGM1800" s="63"/>
      <c r="AGQ1800" s="61"/>
      <c r="AGS1800" s="14">
        <v>1</v>
      </c>
      <c r="AGT1800" s="14">
        <v>0</v>
      </c>
      <c r="AGU1800" s="14">
        <v>1</v>
      </c>
      <c r="AGV1800" s="14">
        <v>0</v>
      </c>
      <c r="AGW1800" s="14">
        <v>0</v>
      </c>
      <c r="AGX1800" s="14">
        <v>0</v>
      </c>
      <c r="AGY1800" s="14">
        <v>0</v>
      </c>
      <c r="AGZ1800" s="14">
        <v>7</v>
      </c>
      <c r="AHA1800" s="14">
        <v>0</v>
      </c>
      <c r="AHB1800" s="14">
        <v>0</v>
      </c>
      <c r="AHC1800" s="14">
        <v>1</v>
      </c>
      <c r="AHD1800" s="14">
        <v>0</v>
      </c>
      <c r="AHE1800" s="14">
        <v>1</v>
      </c>
      <c r="AHF1800" s="14">
        <v>0</v>
      </c>
      <c r="AHH1800" s="14">
        <v>0</v>
      </c>
      <c r="AHI1800" s="14">
        <v>0</v>
      </c>
      <c r="AHK1800" s="14">
        <v>0</v>
      </c>
      <c r="AHL1800" s="14">
        <v>0</v>
      </c>
      <c r="AHM1800" s="14">
        <v>0</v>
      </c>
      <c r="AHN1800" s="14">
        <v>0</v>
      </c>
      <c r="AHO1800" s="14">
        <v>0</v>
      </c>
      <c r="AHP1800" s="14">
        <v>0</v>
      </c>
      <c r="AHQ1800" s="14">
        <v>0</v>
      </c>
      <c r="AHR1800" s="14">
        <f>AVERAGE(0,6,5,3,5)</f>
        <v>3.8</v>
      </c>
      <c r="AHT1800" s="61"/>
      <c r="AHV1800" s="63"/>
      <c r="AHZ1800" s="61"/>
      <c r="AIB1800" s="63"/>
      <c r="AIF1800" s="61"/>
      <c r="AIH1800" s="63"/>
      <c r="AIL1800" s="61"/>
      <c r="AIM1800" s="14">
        <v>0</v>
      </c>
      <c r="AIN1800" s="14">
        <v>0</v>
      </c>
      <c r="AIO1800" s="14">
        <v>0</v>
      </c>
      <c r="AIR1800" s="61"/>
      <c r="AIT1800" s="60"/>
      <c r="AIX1800" s="61"/>
      <c r="AJB1800" s="63"/>
      <c r="AJF1800" s="61"/>
      <c r="AJH1800" s="63"/>
      <c r="AJL1800" s="61"/>
      <c r="AJN1800" s="63"/>
    </row>
    <row r="1801" spans="1:951" s="14" customFormat="1">
      <c r="B1801" s="14">
        <v>8</v>
      </c>
      <c r="C1801" s="61">
        <v>1</v>
      </c>
      <c r="D1801" s="14" t="s">
        <v>6191</v>
      </c>
      <c r="E1801" s="14" t="s">
        <v>9958</v>
      </c>
      <c r="F1801" s="63"/>
      <c r="O1801" s="61">
        <v>1</v>
      </c>
      <c r="P1801" s="61">
        <v>1</v>
      </c>
      <c r="Q1801" s="61"/>
      <c r="R1801" s="61"/>
      <c r="S1801" s="61"/>
      <c r="T1801" s="61"/>
      <c r="U1801" s="61"/>
      <c r="V1801" s="61"/>
      <c r="W1801" s="61"/>
      <c r="X1801" s="61"/>
      <c r="Y1801" s="61"/>
      <c r="Z1801" s="14">
        <v>0</v>
      </c>
      <c r="AA1801" s="14">
        <v>2</v>
      </c>
      <c r="AB1801" s="14" t="s">
        <v>9959</v>
      </c>
      <c r="AK1801" s="14">
        <v>112</v>
      </c>
      <c r="AL1801" s="14">
        <v>115</v>
      </c>
      <c r="AS1801" s="14">
        <v>128</v>
      </c>
      <c r="AT1801" s="14">
        <v>128</v>
      </c>
      <c r="AZ1801" s="14">
        <v>121</v>
      </c>
      <c r="BA1801" s="14">
        <v>121</v>
      </c>
      <c r="BZ1801" s="14">
        <v>95</v>
      </c>
      <c r="CA1801" s="14">
        <v>95</v>
      </c>
      <c r="CQ1801" s="14">
        <v>119</v>
      </c>
      <c r="CS1801" s="14">
        <v>97</v>
      </c>
      <c r="CT1801" s="14">
        <v>81</v>
      </c>
      <c r="CU1801" s="14">
        <v>101</v>
      </c>
      <c r="DR1801" s="61"/>
      <c r="DT1801" s="14">
        <v>55</v>
      </c>
      <c r="DU1801" s="14">
        <v>67</v>
      </c>
      <c r="EB1801" s="14">
        <v>66</v>
      </c>
      <c r="EC1801" s="14">
        <v>66</v>
      </c>
      <c r="EI1801" s="14">
        <v>59</v>
      </c>
      <c r="EJ1801" s="14">
        <v>59</v>
      </c>
      <c r="FI1801" s="14">
        <v>57</v>
      </c>
      <c r="FJ1801" s="14">
        <v>51</v>
      </c>
      <c r="FZ1801" s="14">
        <v>58</v>
      </c>
      <c r="GB1801" s="14">
        <v>53</v>
      </c>
      <c r="GC1801" s="14">
        <v>48</v>
      </c>
      <c r="GD1801" s="14">
        <v>59</v>
      </c>
      <c r="GZ1801" s="61"/>
      <c r="IP1801" s="14">
        <v>95</v>
      </c>
      <c r="IQ1801" s="14">
        <v>97</v>
      </c>
      <c r="IR1801" s="14">
        <v>98</v>
      </c>
      <c r="IS1801" s="14">
        <v>97</v>
      </c>
      <c r="IT1801" s="14">
        <v>97</v>
      </c>
      <c r="IU1801" s="14">
        <v>97</v>
      </c>
      <c r="IV1801" s="14">
        <v>97</v>
      </c>
      <c r="IW1801" s="14">
        <v>98</v>
      </c>
      <c r="IX1801" s="14">
        <v>100</v>
      </c>
      <c r="IY1801" s="14">
        <v>97</v>
      </c>
      <c r="IZ1801" s="14">
        <v>99</v>
      </c>
      <c r="JA1801" s="14">
        <v>100</v>
      </c>
      <c r="JB1801" s="14">
        <v>88</v>
      </c>
      <c r="JC1801" s="14">
        <v>85</v>
      </c>
      <c r="JD1801" s="14">
        <v>93</v>
      </c>
      <c r="JE1801" s="14">
        <v>98</v>
      </c>
      <c r="JF1801" s="14">
        <v>98</v>
      </c>
      <c r="JG1801" s="14">
        <v>99</v>
      </c>
      <c r="JH1801" s="14">
        <v>99</v>
      </c>
      <c r="JI1801" s="14">
        <v>100</v>
      </c>
      <c r="JJ1801" s="14">
        <v>99</v>
      </c>
      <c r="JK1801" s="14">
        <v>99</v>
      </c>
      <c r="JL1801" s="14">
        <v>99</v>
      </c>
      <c r="JM1801" s="14">
        <v>99</v>
      </c>
      <c r="JN1801" s="14">
        <v>99</v>
      </c>
      <c r="JO1801" s="14">
        <v>99</v>
      </c>
      <c r="JP1801" s="14">
        <v>100</v>
      </c>
      <c r="JQ1801" s="14">
        <v>100</v>
      </c>
      <c r="JR1801" s="14">
        <v>100</v>
      </c>
      <c r="JS1801" s="14">
        <v>100</v>
      </c>
      <c r="JT1801" s="14">
        <v>100</v>
      </c>
      <c r="JU1801" s="14">
        <v>100</v>
      </c>
      <c r="JV1801" s="14">
        <v>100</v>
      </c>
      <c r="JW1801" s="14">
        <v>100</v>
      </c>
      <c r="JX1801" s="14">
        <v>100</v>
      </c>
      <c r="JY1801" s="14">
        <v>100</v>
      </c>
      <c r="JZ1801" s="14">
        <v>100</v>
      </c>
      <c r="KA1801" s="14">
        <v>95</v>
      </c>
      <c r="KB1801" s="14">
        <v>94</v>
      </c>
      <c r="KC1801" s="14">
        <v>91</v>
      </c>
      <c r="KD1801" s="14">
        <v>100</v>
      </c>
      <c r="KE1801" s="14">
        <v>100</v>
      </c>
      <c r="KF1801" s="14">
        <v>100</v>
      </c>
      <c r="KG1801" s="14">
        <v>100</v>
      </c>
      <c r="KH1801" s="14">
        <v>100</v>
      </c>
      <c r="KI1801" s="14">
        <v>97</v>
      </c>
      <c r="KJ1801" s="14">
        <v>100</v>
      </c>
      <c r="KK1801" s="14">
        <v>97</v>
      </c>
      <c r="KL1801" s="14">
        <v>93</v>
      </c>
      <c r="KM1801" s="14">
        <v>100</v>
      </c>
      <c r="KN1801" s="14">
        <v>88</v>
      </c>
      <c r="KO1801" s="14">
        <v>99</v>
      </c>
      <c r="KP1801" s="14">
        <v>100</v>
      </c>
      <c r="KQ1801" s="14">
        <v>99</v>
      </c>
      <c r="KR1801" s="14">
        <v>99</v>
      </c>
      <c r="KS1801" s="14">
        <v>99</v>
      </c>
      <c r="KT1801" s="14">
        <v>97</v>
      </c>
      <c r="KU1801" s="14">
        <v>93</v>
      </c>
      <c r="KV1801" s="14">
        <v>96</v>
      </c>
      <c r="KW1801" s="14">
        <v>100</v>
      </c>
      <c r="KX1801" s="14">
        <v>98</v>
      </c>
      <c r="KY1801" s="14">
        <v>100</v>
      </c>
      <c r="LX1801" s="14">
        <v>65</v>
      </c>
      <c r="LY1801" s="14">
        <v>70</v>
      </c>
      <c r="LZ1801" s="14">
        <v>79</v>
      </c>
      <c r="MA1801" s="14">
        <v>82</v>
      </c>
      <c r="MB1801" s="14">
        <v>83</v>
      </c>
      <c r="MC1801" s="14">
        <v>78</v>
      </c>
      <c r="MD1801" s="14">
        <v>89</v>
      </c>
      <c r="ME1801" s="14">
        <v>74</v>
      </c>
      <c r="MF1801" s="14">
        <v>75</v>
      </c>
      <c r="MG1801" s="14">
        <v>87</v>
      </c>
      <c r="MH1801" s="14">
        <v>88</v>
      </c>
      <c r="MI1801" s="14">
        <v>92</v>
      </c>
      <c r="MK1801" s="14">
        <v>100</v>
      </c>
      <c r="ML1801" s="14">
        <v>102</v>
      </c>
      <c r="MM1801" s="14">
        <v>104</v>
      </c>
      <c r="MN1801" s="14">
        <v>99</v>
      </c>
      <c r="MO1801" s="14">
        <v>95</v>
      </c>
      <c r="MP1801" s="14">
        <v>89</v>
      </c>
      <c r="MQ1801" s="14">
        <v>68</v>
      </c>
      <c r="MR1801" s="14">
        <v>78</v>
      </c>
      <c r="MS1801" s="14">
        <v>66</v>
      </c>
      <c r="MT1801" s="14">
        <v>93</v>
      </c>
      <c r="MU1801" s="14">
        <v>91</v>
      </c>
      <c r="MV1801" s="14">
        <v>65</v>
      </c>
      <c r="MW1801" s="14">
        <v>60</v>
      </c>
      <c r="MX1801" s="14">
        <v>60</v>
      </c>
      <c r="MY1801" s="14">
        <v>61</v>
      </c>
      <c r="MZ1801" s="14">
        <v>60</v>
      </c>
      <c r="NA1801" s="14">
        <v>61</v>
      </c>
      <c r="NB1801" s="14">
        <v>62</v>
      </c>
      <c r="NC1801" s="14">
        <v>65</v>
      </c>
      <c r="ND1801" s="14">
        <v>62</v>
      </c>
      <c r="NE1801" s="14">
        <v>60</v>
      </c>
      <c r="NF1801" s="14">
        <v>61</v>
      </c>
      <c r="NG1801" s="14">
        <v>92</v>
      </c>
      <c r="NH1801" s="14">
        <v>86</v>
      </c>
      <c r="NI1801" s="14">
        <v>74</v>
      </c>
      <c r="NJ1801" s="14">
        <v>83</v>
      </c>
      <c r="NK1801" s="14">
        <v>91</v>
      </c>
      <c r="NL1801" s="14">
        <v>86</v>
      </c>
      <c r="NM1801" s="14">
        <v>64</v>
      </c>
      <c r="NN1801" s="14">
        <v>62</v>
      </c>
      <c r="NP1801" s="14">
        <v>64</v>
      </c>
      <c r="NQ1801" s="14">
        <v>62</v>
      </c>
      <c r="NR1801" s="14">
        <v>62</v>
      </c>
      <c r="NS1801" s="14">
        <v>62</v>
      </c>
      <c r="NT1801" s="14">
        <v>60</v>
      </c>
      <c r="NU1801" s="14">
        <v>67</v>
      </c>
      <c r="NV1801" s="14">
        <v>80</v>
      </c>
      <c r="NW1801" s="14">
        <v>68</v>
      </c>
      <c r="NX1801" s="14">
        <v>64</v>
      </c>
      <c r="NY1801" s="14">
        <v>66</v>
      </c>
      <c r="NZ1801" s="14">
        <v>63</v>
      </c>
      <c r="OA1801" s="14">
        <v>69</v>
      </c>
      <c r="OB1801" s="14">
        <v>77</v>
      </c>
      <c r="OC1801" s="14">
        <v>79</v>
      </c>
      <c r="OD1801" s="14">
        <v>81</v>
      </c>
      <c r="OE1801" s="14">
        <v>76</v>
      </c>
      <c r="OF1801" s="14">
        <v>66</v>
      </c>
      <c r="OH1801" s="14">
        <v>80</v>
      </c>
      <c r="OI1801" s="14">
        <v>91</v>
      </c>
      <c r="PG1801" s="61"/>
      <c r="PH1801" s="61"/>
      <c r="PI1801" s="61"/>
      <c r="PJ1801" s="61"/>
      <c r="PK1801" s="61"/>
      <c r="PL1801" s="61"/>
      <c r="PM1801" s="61"/>
      <c r="PN1801" s="61"/>
      <c r="PO1801" s="61"/>
      <c r="PP1801" s="61"/>
      <c r="PQ1801" s="61"/>
      <c r="PR1801" s="61">
        <v>18</v>
      </c>
      <c r="PS1801" s="61"/>
      <c r="PT1801" s="61"/>
      <c r="PU1801" s="61"/>
      <c r="PV1801" s="61"/>
      <c r="PW1801" s="61"/>
      <c r="PX1801" s="61">
        <v>18</v>
      </c>
      <c r="PY1801" s="61"/>
      <c r="PZ1801" s="61"/>
      <c r="QA1801" s="61"/>
      <c r="QB1801" s="61"/>
      <c r="QC1801" s="61"/>
      <c r="QD1801" s="61"/>
      <c r="QE1801" s="61"/>
      <c r="QF1801" s="61"/>
      <c r="QG1801" s="61"/>
      <c r="QH1801" s="61"/>
      <c r="QI1801" s="61"/>
      <c r="QJ1801" s="61"/>
      <c r="QK1801" s="61"/>
      <c r="QL1801" s="61"/>
      <c r="QM1801" s="61"/>
      <c r="QN1801" s="61"/>
      <c r="QO1801" s="61"/>
      <c r="QP1801" s="61"/>
      <c r="QQ1801" s="61"/>
      <c r="QR1801" s="61"/>
      <c r="QS1801" s="61"/>
      <c r="QT1801" s="61"/>
      <c r="QU1801" s="61"/>
      <c r="QV1801" s="61"/>
      <c r="QW1801" s="61"/>
      <c r="QX1801" s="61">
        <v>18</v>
      </c>
      <c r="QY1801" s="61"/>
      <c r="QZ1801" s="61"/>
      <c r="RA1801" s="61"/>
      <c r="RB1801" s="61"/>
      <c r="RC1801" s="61"/>
      <c r="RD1801" s="61"/>
      <c r="RE1801" s="61"/>
      <c r="RF1801" s="61"/>
      <c r="RG1801" s="61"/>
      <c r="RH1801" s="61"/>
      <c r="RI1801" s="61"/>
      <c r="RJ1801" s="61"/>
      <c r="RK1801" s="61"/>
      <c r="RL1801" s="61"/>
      <c r="RM1801" s="61"/>
      <c r="RN1801" s="61"/>
      <c r="RO1801" s="61">
        <v>18</v>
      </c>
      <c r="RP1801" s="61"/>
      <c r="RQ1801" s="61">
        <v>18</v>
      </c>
      <c r="RR1801" s="61"/>
      <c r="RS1801" s="61">
        <v>16</v>
      </c>
      <c r="RT1801" s="61"/>
      <c r="RU1801" s="61"/>
      <c r="RV1801" s="61"/>
      <c r="RW1801" s="61"/>
      <c r="RX1801" s="61"/>
      <c r="RY1801" s="61"/>
      <c r="RZ1801" s="61"/>
      <c r="SA1801" s="61"/>
      <c r="SB1801" s="61"/>
      <c r="SC1801" s="61"/>
      <c r="SD1801" s="61"/>
      <c r="SE1801" s="61"/>
      <c r="SF1801" s="61"/>
      <c r="SG1801" s="61"/>
      <c r="SH1801" s="61"/>
      <c r="SI1801" s="61"/>
      <c r="SJ1801" s="61"/>
      <c r="SK1801" s="61"/>
      <c r="SL1801" s="61"/>
      <c r="SM1801" s="61"/>
      <c r="SN1801" s="61"/>
      <c r="SO1801" s="61"/>
      <c r="SR1801" s="14">
        <v>97.9</v>
      </c>
      <c r="SS1801" s="14">
        <v>97.6</v>
      </c>
      <c r="TA1801" s="14">
        <v>97.5</v>
      </c>
      <c r="TG1801" s="14">
        <v>97.6</v>
      </c>
      <c r="UG1801" s="14">
        <v>98.6</v>
      </c>
      <c r="UX1801" s="14">
        <v>98</v>
      </c>
      <c r="UZ1801" s="14">
        <v>97.8</v>
      </c>
      <c r="VC1801" s="14">
        <v>97.3</v>
      </c>
      <c r="WQ1801" s="14">
        <v>0</v>
      </c>
      <c r="WR1801" s="14">
        <v>0</v>
      </c>
      <c r="WS1801" s="14">
        <v>0</v>
      </c>
      <c r="WT1801" s="14">
        <v>0</v>
      </c>
      <c r="XB1801" s="14">
        <v>0</v>
      </c>
      <c r="XH1801" s="14">
        <v>0</v>
      </c>
      <c r="YH1801" s="14">
        <v>0</v>
      </c>
      <c r="YY1801" s="14">
        <v>0</v>
      </c>
      <c r="ZA1801" s="14">
        <v>0</v>
      </c>
      <c r="ZY1801" s="61">
        <v>156</v>
      </c>
      <c r="ZZ1801" s="61"/>
      <c r="AAA1801" s="61"/>
      <c r="AAI1801" s="63"/>
      <c r="AAM1801" s="61"/>
      <c r="AAO1801" s="63"/>
      <c r="AAS1801" s="61"/>
      <c r="AAU1801" s="63"/>
      <c r="AAY1801" s="14">
        <v>28</v>
      </c>
      <c r="AAZ1801" s="14">
        <v>28</v>
      </c>
      <c r="ABB1801" s="14">
        <v>10.199999999999999</v>
      </c>
      <c r="ABE1801" s="14">
        <v>30</v>
      </c>
      <c r="ABH1801" s="14">
        <v>2.2999999999999998</v>
      </c>
      <c r="ABM1801" s="61">
        <v>2.8</v>
      </c>
      <c r="ABN1801" s="61"/>
      <c r="ABO1801" s="14">
        <v>96</v>
      </c>
      <c r="ABU1801" s="14">
        <v>134</v>
      </c>
      <c r="ABV1801" s="14">
        <v>136</v>
      </c>
      <c r="ABX1801" s="14">
        <v>4.3</v>
      </c>
      <c r="ABY1801" s="14">
        <v>3.9</v>
      </c>
      <c r="ACA1801" s="61">
        <v>97</v>
      </c>
      <c r="ACB1801" s="61">
        <v>96</v>
      </c>
      <c r="ACC1801" s="61"/>
      <c r="ACD1801" s="14">
        <v>8.5</v>
      </c>
      <c r="ACE1801" s="14">
        <v>9.1999999999999993</v>
      </c>
      <c r="ACG1801" s="14">
        <v>94</v>
      </c>
      <c r="ACH1801" s="14">
        <v>115</v>
      </c>
      <c r="ACQ1801" s="14">
        <v>27</v>
      </c>
      <c r="ACR1801" s="14">
        <v>30</v>
      </c>
      <c r="ACT1801" s="14">
        <v>0.7</v>
      </c>
      <c r="ACU1801" s="14">
        <v>0.83</v>
      </c>
      <c r="ACW1801" s="14">
        <v>9</v>
      </c>
      <c r="ACX1801" s="14">
        <v>12</v>
      </c>
      <c r="ACZ1801" s="14">
        <v>6.9</v>
      </c>
      <c r="ADB1801" s="14">
        <v>3.3</v>
      </c>
      <c r="ADD1801" s="14">
        <v>0.6</v>
      </c>
      <c r="ADF1801" s="14">
        <v>3.6</v>
      </c>
      <c r="ADH1801" s="14">
        <v>72</v>
      </c>
      <c r="ADJ1801" s="14">
        <v>20</v>
      </c>
      <c r="ADL1801" s="14">
        <v>10</v>
      </c>
      <c r="ADR1801" s="14">
        <v>2.2000000000000002</v>
      </c>
      <c r="ADU1801" s="14">
        <v>3.2</v>
      </c>
      <c r="AGK1801" s="61"/>
      <c r="AGM1801" s="63"/>
      <c r="AGQ1801" s="61"/>
      <c r="AGS1801" s="14">
        <v>1</v>
      </c>
      <c r="AGT1801" s="14">
        <v>1</v>
      </c>
      <c r="AGU1801" s="14">
        <v>1</v>
      </c>
      <c r="AGV1801" s="14">
        <v>0</v>
      </c>
      <c r="AGW1801" s="14">
        <v>0</v>
      </c>
      <c r="AGX1801" s="14">
        <v>1</v>
      </c>
      <c r="AGY1801" s="14">
        <v>0</v>
      </c>
      <c r="AGZ1801" s="14">
        <v>6</v>
      </c>
      <c r="AHA1801" s="14">
        <v>0</v>
      </c>
      <c r="AHB1801" s="14">
        <v>0</v>
      </c>
      <c r="AHC1801" s="14">
        <v>1</v>
      </c>
      <c r="AHD1801" s="14">
        <v>0</v>
      </c>
      <c r="AHE1801" s="14">
        <v>0</v>
      </c>
      <c r="AHF1801" s="14">
        <v>0</v>
      </c>
      <c r="AHH1801" s="14">
        <v>0</v>
      </c>
      <c r="AHI1801" s="14">
        <v>0</v>
      </c>
      <c r="AHK1801" s="14">
        <v>0</v>
      </c>
      <c r="AHL1801" s="14">
        <v>0</v>
      </c>
      <c r="AHM1801" s="14">
        <v>0</v>
      </c>
      <c r="AHN1801" s="14">
        <v>0</v>
      </c>
      <c r="AHO1801" s="14">
        <v>0</v>
      </c>
      <c r="AHP1801" s="14">
        <v>0</v>
      </c>
      <c r="AHQ1801" s="14">
        <v>0</v>
      </c>
      <c r="AHR1801" s="14">
        <f>AVERAGE(2,1,6,4,0,8)</f>
        <v>3.5</v>
      </c>
      <c r="AHT1801" s="61"/>
      <c r="AHV1801" s="63"/>
      <c r="AHZ1801" s="61"/>
      <c r="AIB1801" s="63"/>
      <c r="AIF1801" s="61"/>
      <c r="AIH1801" s="63"/>
      <c r="AIL1801" s="61"/>
      <c r="AIM1801" s="14">
        <v>0</v>
      </c>
      <c r="AIN1801" s="14">
        <v>0</v>
      </c>
      <c r="AIO1801" s="14">
        <v>0</v>
      </c>
      <c r="AIR1801" s="61"/>
      <c r="AIT1801" s="60"/>
      <c r="AIX1801" s="61"/>
      <c r="AJB1801" s="63"/>
      <c r="AJF1801" s="61"/>
      <c r="AJH1801" s="63"/>
      <c r="AJL1801" s="61"/>
      <c r="AJN1801" s="63"/>
    </row>
    <row r="1802" spans="1:951" s="14" customFormat="1">
      <c r="B1802" s="14">
        <v>9</v>
      </c>
      <c r="C1802" s="61">
        <v>0</v>
      </c>
      <c r="F1802" s="63"/>
      <c r="O1802" s="61"/>
      <c r="P1802" s="61"/>
      <c r="Q1802" s="61"/>
      <c r="R1802" s="61"/>
      <c r="S1802" s="61"/>
      <c r="T1802" s="61"/>
      <c r="U1802" s="61"/>
      <c r="V1802" s="61"/>
      <c r="W1802" s="61"/>
      <c r="X1802" s="61"/>
      <c r="Y1802" s="61"/>
      <c r="Z1802" s="14">
        <v>0</v>
      </c>
      <c r="AA1802" s="14">
        <v>2</v>
      </c>
      <c r="AB1802" s="14" t="s">
        <v>9960</v>
      </c>
      <c r="AN1802" s="14">
        <v>106</v>
      </c>
      <c r="AQ1802" s="14">
        <v>94</v>
      </c>
      <c r="AR1802" s="14">
        <v>106</v>
      </c>
      <c r="AU1802" s="14">
        <v>112</v>
      </c>
      <c r="AV1802" s="14">
        <v>104</v>
      </c>
      <c r="AW1802" s="14">
        <v>118</v>
      </c>
      <c r="AX1802" s="14">
        <v>100</v>
      </c>
      <c r="AY1802" s="14">
        <v>126</v>
      </c>
      <c r="AZ1802" s="14">
        <v>95</v>
      </c>
      <c r="BA1802" s="14">
        <v>116</v>
      </c>
      <c r="DR1802" s="61"/>
      <c r="DX1802" s="14">
        <v>52</v>
      </c>
      <c r="EA1802" s="14">
        <v>52</v>
      </c>
      <c r="EB1802" s="14">
        <v>53</v>
      </c>
      <c r="EE1802" s="14">
        <v>60</v>
      </c>
      <c r="EF1802" s="14">
        <v>56</v>
      </c>
      <c r="EG1802" s="14">
        <v>55</v>
      </c>
      <c r="EH1802" s="14">
        <v>59</v>
      </c>
      <c r="EI1802" s="14">
        <v>68</v>
      </c>
      <c r="EJ1802" s="14">
        <v>54</v>
      </c>
      <c r="EK1802" s="14">
        <v>63</v>
      </c>
      <c r="GZ1802" s="61"/>
      <c r="IP1802" s="14">
        <v>99</v>
      </c>
      <c r="IQ1802" s="14">
        <v>99</v>
      </c>
      <c r="IR1802" s="14">
        <v>97</v>
      </c>
      <c r="IS1802" s="14">
        <v>99</v>
      </c>
      <c r="IT1802" s="14">
        <v>97</v>
      </c>
      <c r="IU1802" s="14">
        <v>97</v>
      </c>
      <c r="IV1802" s="14">
        <v>96</v>
      </c>
      <c r="IW1802" s="14">
        <v>96</v>
      </c>
      <c r="IY1802" s="14">
        <v>98</v>
      </c>
      <c r="IZ1802" s="14">
        <v>96</v>
      </c>
      <c r="JA1802" s="14">
        <v>98</v>
      </c>
      <c r="JB1802" s="14">
        <v>99</v>
      </c>
      <c r="JE1802" s="14">
        <v>99</v>
      </c>
      <c r="JG1802" s="14">
        <v>100</v>
      </c>
      <c r="JH1802" s="14">
        <v>98</v>
      </c>
      <c r="LX1802" s="14">
        <v>68</v>
      </c>
      <c r="LY1802" s="14">
        <v>84</v>
      </c>
      <c r="LZ1802" s="14">
        <v>64</v>
      </c>
      <c r="MA1802" s="14">
        <v>89</v>
      </c>
      <c r="MB1802" s="14">
        <v>70</v>
      </c>
      <c r="MC1802" s="14">
        <v>91</v>
      </c>
      <c r="MD1802" s="14">
        <v>65</v>
      </c>
      <c r="ME1802" s="14">
        <v>78</v>
      </c>
      <c r="MG1802" s="14">
        <v>86</v>
      </c>
      <c r="MH1802" s="14">
        <v>84</v>
      </c>
      <c r="MI1802" s="14">
        <v>75</v>
      </c>
      <c r="MJ1802" s="14">
        <v>95</v>
      </c>
      <c r="MK1802" s="14">
        <v>75</v>
      </c>
      <c r="ML1802" s="14">
        <v>100</v>
      </c>
      <c r="MM1802" s="14">
        <v>84</v>
      </c>
      <c r="MO1802" s="14">
        <v>82</v>
      </c>
      <c r="MP1802" s="14">
        <v>85</v>
      </c>
      <c r="PG1802" s="61"/>
      <c r="PH1802" s="61"/>
      <c r="PI1802" s="61"/>
      <c r="PJ1802" s="61"/>
      <c r="PK1802" s="61"/>
      <c r="PL1802" s="61">
        <v>16</v>
      </c>
      <c r="PM1802" s="61"/>
      <c r="PN1802" s="61"/>
      <c r="PO1802" s="61"/>
      <c r="PP1802" s="61">
        <v>18</v>
      </c>
      <c r="PQ1802" s="61"/>
      <c r="PR1802" s="61"/>
      <c r="PS1802" s="61">
        <v>18</v>
      </c>
      <c r="PT1802" s="61"/>
      <c r="PU1802" s="61"/>
      <c r="PV1802" s="61">
        <v>18</v>
      </c>
      <c r="PW1802" s="61"/>
      <c r="PX1802" s="61">
        <v>18</v>
      </c>
      <c r="PY1802" s="61">
        <v>20</v>
      </c>
      <c r="PZ1802" s="61"/>
      <c r="QA1802" s="61"/>
      <c r="QB1802" s="61"/>
      <c r="QC1802" s="61"/>
      <c r="QD1802" s="61"/>
      <c r="QE1802" s="61"/>
      <c r="QF1802" s="61"/>
      <c r="QG1802" s="61"/>
      <c r="QH1802" s="61"/>
      <c r="QI1802" s="61"/>
      <c r="QJ1802" s="61"/>
      <c r="QK1802" s="61"/>
      <c r="QL1802" s="61"/>
      <c r="QM1802" s="61"/>
      <c r="QN1802" s="61"/>
      <c r="QO1802" s="61"/>
      <c r="QP1802" s="61"/>
      <c r="QQ1802" s="61"/>
      <c r="QR1802" s="61"/>
      <c r="QS1802" s="61"/>
      <c r="QT1802" s="61"/>
      <c r="QU1802" s="61"/>
      <c r="QV1802" s="61"/>
      <c r="QW1802" s="61"/>
      <c r="QX1802" s="61"/>
      <c r="QY1802" s="61"/>
      <c r="QZ1802" s="61"/>
      <c r="RA1802" s="61"/>
      <c r="RB1802" s="61"/>
      <c r="RC1802" s="61"/>
      <c r="RD1802" s="61"/>
      <c r="RE1802" s="61"/>
      <c r="RF1802" s="61"/>
      <c r="RG1802" s="61"/>
      <c r="RH1802" s="61"/>
      <c r="RI1802" s="61"/>
      <c r="RJ1802" s="61"/>
      <c r="RK1802" s="61"/>
      <c r="RL1802" s="61"/>
      <c r="RM1802" s="61"/>
      <c r="RN1802" s="61"/>
      <c r="RO1802" s="61"/>
      <c r="RP1802" s="61"/>
      <c r="RQ1802" s="61"/>
      <c r="RR1802" s="61"/>
      <c r="RS1802" s="61"/>
      <c r="RT1802" s="61"/>
      <c r="RU1802" s="61"/>
      <c r="RV1802" s="61"/>
      <c r="RW1802" s="61"/>
      <c r="RX1802" s="61"/>
      <c r="RY1802" s="61"/>
      <c r="RZ1802" s="61"/>
      <c r="SA1802" s="61"/>
      <c r="SB1802" s="61"/>
      <c r="SC1802" s="61"/>
      <c r="SD1802" s="61"/>
      <c r="SE1802" s="61"/>
      <c r="SF1802" s="61"/>
      <c r="SG1802" s="61"/>
      <c r="SH1802" s="61"/>
      <c r="SI1802" s="61"/>
      <c r="SJ1802" s="61"/>
      <c r="SK1802" s="61"/>
      <c r="SL1802" s="61"/>
      <c r="SM1802" s="61"/>
      <c r="SN1802" s="61"/>
      <c r="SO1802" s="61"/>
      <c r="SU1802" s="14">
        <v>97.5</v>
      </c>
      <c r="SY1802" s="14">
        <v>97.8</v>
      </c>
      <c r="TB1802" s="14">
        <v>97.7</v>
      </c>
      <c r="TE1802" s="14">
        <v>97.8</v>
      </c>
      <c r="TG1802" s="14">
        <v>97.6</v>
      </c>
      <c r="TH1802" s="14">
        <v>97.4</v>
      </c>
      <c r="WV1802" s="14">
        <v>0</v>
      </c>
      <c r="WZ1802" s="14">
        <v>0</v>
      </c>
      <c r="XC1802" s="14">
        <v>0</v>
      </c>
      <c r="XF1802" s="14">
        <v>0</v>
      </c>
      <c r="XH1802" s="14">
        <v>0</v>
      </c>
      <c r="XI1802" s="14">
        <v>0</v>
      </c>
      <c r="ZY1802" s="61">
        <v>156</v>
      </c>
      <c r="ZZ1802" s="61"/>
      <c r="AAA1802" s="61"/>
      <c r="AAI1802" s="63"/>
      <c r="AAM1802" s="61"/>
      <c r="AAO1802" s="63"/>
      <c r="AAS1802" s="61"/>
      <c r="AAU1802" s="63"/>
      <c r="AAY1802" s="14">
        <v>28</v>
      </c>
      <c r="ABB1802" s="14">
        <v>10.199999999999999</v>
      </c>
      <c r="ABE1802" s="14">
        <v>29.7</v>
      </c>
      <c r="ABH1802" s="14">
        <v>2.2000000000000002</v>
      </c>
      <c r="ABM1802" s="61">
        <v>2.34</v>
      </c>
      <c r="ABN1802" s="61"/>
      <c r="ABO1802" s="14">
        <v>89</v>
      </c>
      <c r="ABU1802" s="14">
        <v>140</v>
      </c>
      <c r="ABX1802" s="14">
        <v>4.0999999999999996</v>
      </c>
      <c r="ACA1802" s="61">
        <v>100</v>
      </c>
      <c r="ACB1802" s="61"/>
      <c r="ACC1802" s="61"/>
      <c r="ACD1802" s="14">
        <v>9.3000000000000007</v>
      </c>
      <c r="ACG1802" s="14">
        <v>97</v>
      </c>
      <c r="ACQ1802" s="14">
        <v>28</v>
      </c>
      <c r="ACT1802" s="14">
        <v>0.75</v>
      </c>
      <c r="ACW1802" s="14">
        <v>12</v>
      </c>
      <c r="ACZ1802" s="14">
        <v>7.1</v>
      </c>
      <c r="ADB1802" s="14">
        <v>3.1</v>
      </c>
      <c r="ADD1802" s="14">
        <v>0.7</v>
      </c>
      <c r="ADF1802" s="14">
        <v>4</v>
      </c>
      <c r="ADH1802" s="14">
        <v>75</v>
      </c>
      <c r="ADJ1802" s="14">
        <v>20</v>
      </c>
      <c r="ADL1802" s="14">
        <v>10</v>
      </c>
      <c r="ADR1802" s="14">
        <v>2.2000000000000002</v>
      </c>
      <c r="ADU1802" s="14">
        <v>3.7</v>
      </c>
      <c r="AGK1802" s="61"/>
      <c r="AGM1802" s="63"/>
      <c r="AGQ1802" s="61"/>
      <c r="AGS1802" s="14">
        <v>1</v>
      </c>
      <c r="AGT1802" s="14">
        <v>1</v>
      </c>
      <c r="AGU1802" s="14">
        <v>1</v>
      </c>
      <c r="AGV1802" s="14">
        <v>0</v>
      </c>
      <c r="AGW1802" s="14">
        <v>0</v>
      </c>
      <c r="AGX1802" s="14">
        <v>1</v>
      </c>
      <c r="AGY1802" s="14">
        <v>0</v>
      </c>
      <c r="AGZ1802" s="14">
        <v>5</v>
      </c>
      <c r="AHA1802" s="14">
        <v>0</v>
      </c>
      <c r="AHB1802" s="14">
        <v>0</v>
      </c>
      <c r="AHC1802" s="14">
        <v>1</v>
      </c>
      <c r="AHD1802" s="14">
        <v>0</v>
      </c>
      <c r="AHE1802" s="14">
        <v>0</v>
      </c>
      <c r="AHF1802" s="14">
        <v>0</v>
      </c>
      <c r="AHH1802" s="14">
        <v>0</v>
      </c>
      <c r="AHI1802" s="14">
        <v>0</v>
      </c>
      <c r="AHK1802" s="14">
        <v>0</v>
      </c>
      <c r="AHL1802" s="14">
        <v>0</v>
      </c>
      <c r="AHM1802" s="14">
        <v>0</v>
      </c>
      <c r="AHN1802" s="14">
        <v>0</v>
      </c>
      <c r="AHO1802" s="14">
        <v>0</v>
      </c>
      <c r="AHP1802" s="14">
        <v>0</v>
      </c>
      <c r="AHQ1802" s="14">
        <v>0</v>
      </c>
      <c r="AHR1802" s="14">
        <f>AVERAGE(7,7,5,4,7)</f>
        <v>6</v>
      </c>
      <c r="AHT1802" s="61"/>
      <c r="AHV1802" s="63"/>
      <c r="AHZ1802" s="61"/>
      <c r="AIB1802" s="63"/>
      <c r="AIF1802" s="61"/>
      <c r="AIH1802" s="63"/>
      <c r="AIL1802" s="61"/>
      <c r="AIM1802" s="14">
        <v>0</v>
      </c>
      <c r="AIN1802" s="14">
        <v>0</v>
      </c>
      <c r="AIO1802" s="14">
        <v>0</v>
      </c>
      <c r="AIR1802" s="61"/>
      <c r="AIT1802" s="60"/>
      <c r="AIX1802" s="61"/>
      <c r="AJB1802" s="63"/>
      <c r="AJF1802" s="61"/>
      <c r="AJH1802" s="63"/>
      <c r="AJL1802" s="61"/>
      <c r="AJN1802" s="63"/>
    </row>
    <row r="1803" spans="1:951" s="31" customFormat="1">
      <c r="B1803" s="31">
        <v>10</v>
      </c>
      <c r="C1803" s="31">
        <v>1</v>
      </c>
      <c r="D1803" s="31" t="s">
        <v>9961</v>
      </c>
      <c r="E1803" s="31" t="s">
        <v>9955</v>
      </c>
      <c r="F1803" s="82"/>
      <c r="G1803" s="83"/>
      <c r="O1803" s="31">
        <v>1</v>
      </c>
      <c r="P1803" s="31">
        <v>1</v>
      </c>
      <c r="Z1803" s="31">
        <v>0</v>
      </c>
      <c r="AA1803" s="31">
        <v>2</v>
      </c>
      <c r="AB1803" s="83"/>
      <c r="AI1803" s="31">
        <v>98</v>
      </c>
      <c r="AJ1803" s="31">
        <v>97</v>
      </c>
      <c r="AK1803" s="31">
        <v>94</v>
      </c>
      <c r="AL1803" s="31">
        <v>100</v>
      </c>
      <c r="AM1803" s="31">
        <v>107</v>
      </c>
      <c r="AN1803" s="31">
        <v>103</v>
      </c>
      <c r="DS1803" s="31">
        <v>52</v>
      </c>
      <c r="DT1803" s="31">
        <v>60</v>
      </c>
      <c r="DU1803" s="31">
        <v>51</v>
      </c>
      <c r="DV1803" s="31">
        <v>56</v>
      </c>
      <c r="DW1803" s="31">
        <v>52</v>
      </c>
      <c r="DX1803" s="31">
        <v>56</v>
      </c>
      <c r="IP1803" s="31">
        <v>97</v>
      </c>
      <c r="IS1803" s="31">
        <v>95</v>
      </c>
      <c r="IU1803" s="31">
        <v>99</v>
      </c>
      <c r="LX1803" s="31">
        <v>68</v>
      </c>
      <c r="LY1803" s="31">
        <v>79</v>
      </c>
      <c r="LZ1803" s="31">
        <v>76</v>
      </c>
      <c r="MA1803" s="31">
        <v>89</v>
      </c>
      <c r="MC1803" s="31">
        <v>72</v>
      </c>
      <c r="PG1803" s="31">
        <v>18</v>
      </c>
      <c r="PI1803" s="31">
        <v>18</v>
      </c>
      <c r="PJ1803" s="31">
        <v>18</v>
      </c>
      <c r="PL1803" s="31">
        <v>18</v>
      </c>
      <c r="SP1803" s="31">
        <v>97.5</v>
      </c>
      <c r="SR1803" s="31">
        <v>98</v>
      </c>
      <c r="SS1803" s="31">
        <v>97.7</v>
      </c>
      <c r="SU1803" s="31">
        <v>97.5</v>
      </c>
      <c r="WQ1803" s="31">
        <v>0</v>
      </c>
      <c r="WS1803" s="31">
        <v>0</v>
      </c>
      <c r="WT1803" s="31">
        <v>0</v>
      </c>
      <c r="WV1803" s="31">
        <v>0</v>
      </c>
      <c r="ZY1803" s="31">
        <v>153</v>
      </c>
      <c r="AAI1803" s="82"/>
      <c r="AAJ1803" s="83"/>
      <c r="AAO1803" s="82"/>
      <c r="AAP1803" s="83"/>
      <c r="AAU1803" s="82"/>
      <c r="AAV1803" s="83"/>
      <c r="AAY1803" s="31">
        <v>29</v>
      </c>
      <c r="ABB1803" s="31">
        <v>10.1</v>
      </c>
      <c r="ABE1803" s="31">
        <v>31</v>
      </c>
      <c r="ABH1803" s="31">
        <v>2.1</v>
      </c>
      <c r="ABM1803" s="31">
        <v>2.8</v>
      </c>
      <c r="ABO1803" s="31">
        <v>99</v>
      </c>
      <c r="ABU1803" s="31">
        <v>138</v>
      </c>
      <c r="ABX1803" s="31">
        <v>4.2</v>
      </c>
      <c r="ACA1803" s="31">
        <v>99</v>
      </c>
      <c r="ACD1803" s="31">
        <v>9.4</v>
      </c>
      <c r="ACG1803" s="31">
        <v>101</v>
      </c>
      <c r="ACQ1803" s="31">
        <v>34</v>
      </c>
      <c r="ACT1803" s="31">
        <v>0.87</v>
      </c>
      <c r="ACW1803" s="31">
        <v>10</v>
      </c>
      <c r="ACZ1803" s="31">
        <v>6.9</v>
      </c>
      <c r="ADB1803" s="31">
        <v>3.1</v>
      </c>
      <c r="ADD1803" s="31">
        <v>0.5</v>
      </c>
      <c r="ADF1803" s="31">
        <v>3.8</v>
      </c>
      <c r="ADH1803" s="31">
        <v>72</v>
      </c>
      <c r="ADJ1803" s="31">
        <v>18</v>
      </c>
      <c r="ADL1803" s="31">
        <v>10</v>
      </c>
      <c r="ADR1803" s="31">
        <v>2.1</v>
      </c>
      <c r="ADU1803" s="31">
        <v>3.8</v>
      </c>
      <c r="AGM1803" s="82"/>
      <c r="AGN1803" s="83"/>
      <c r="AGS1803" s="31">
        <v>0</v>
      </c>
      <c r="AGT1803" s="31">
        <v>0</v>
      </c>
      <c r="AGU1803" s="31">
        <v>0</v>
      </c>
      <c r="AGV1803" s="31">
        <v>0</v>
      </c>
      <c r="AGW1803" s="31">
        <v>0</v>
      </c>
      <c r="AGX1803" s="31">
        <v>0</v>
      </c>
      <c r="AGY1803" s="31">
        <v>0</v>
      </c>
      <c r="AGZ1803" s="31">
        <v>5</v>
      </c>
      <c r="AHA1803" s="31">
        <v>0</v>
      </c>
      <c r="AHB1803" s="31">
        <v>0</v>
      </c>
      <c r="AHC1803" s="31">
        <v>1</v>
      </c>
      <c r="AHD1803" s="31">
        <v>0</v>
      </c>
      <c r="AHE1803" s="31">
        <v>0</v>
      </c>
      <c r="AHF1803" s="31">
        <v>0</v>
      </c>
      <c r="AHH1803" s="31">
        <v>0</v>
      </c>
      <c r="AHI1803" s="31">
        <v>0</v>
      </c>
      <c r="AHK1803" s="31">
        <v>0</v>
      </c>
      <c r="AHL1803" s="31">
        <v>0</v>
      </c>
      <c r="AHM1803" s="31">
        <v>0</v>
      </c>
      <c r="AHN1803" s="31">
        <v>0</v>
      </c>
      <c r="AHO1803" s="31">
        <v>0</v>
      </c>
      <c r="AHP1803" s="31">
        <v>0</v>
      </c>
      <c r="AHQ1803" s="31">
        <v>0</v>
      </c>
      <c r="AHR1803" s="31">
        <f>AVERAGE(8,0,0,5,2)</f>
        <v>3</v>
      </c>
      <c r="AHV1803" s="82"/>
      <c r="AHW1803" s="83"/>
      <c r="AIB1803" s="82"/>
      <c r="AIC1803" s="83"/>
      <c r="AIH1803" s="82"/>
      <c r="AII1803" s="83"/>
      <c r="AIM1803" s="31">
        <v>0</v>
      </c>
      <c r="AIN1803" s="31">
        <v>0</v>
      </c>
      <c r="AIO1803" s="31">
        <v>0</v>
      </c>
      <c r="AIT1803" s="84"/>
      <c r="AIU1803" s="83"/>
      <c r="AJB1803" s="82"/>
      <c r="AJC1803" s="83"/>
      <c r="AJH1803" s="82"/>
      <c r="AJI1803" s="83"/>
      <c r="AJN1803" s="82"/>
      <c r="AJO1803" s="83"/>
    </row>
    <row r="1804" spans="1:951" s="1" customFormat="1">
      <c r="A1804" s="1">
        <v>379</v>
      </c>
      <c r="B1804" s="1">
        <v>1</v>
      </c>
      <c r="C1804" s="1">
        <v>0</v>
      </c>
      <c r="Z1804" s="1">
        <v>0</v>
      </c>
      <c r="AA1804" s="1">
        <v>1</v>
      </c>
      <c r="AC1804" s="1">
        <v>0</v>
      </c>
      <c r="AE1804" s="1">
        <v>0</v>
      </c>
      <c r="AG1804" s="1">
        <v>0</v>
      </c>
      <c r="AI1804" s="1">
        <v>152</v>
      </c>
      <c r="DR1804" s="1">
        <v>90</v>
      </c>
      <c r="HA1804" s="1">
        <v>0</v>
      </c>
      <c r="HT1804" s="1">
        <v>0</v>
      </c>
      <c r="IP1804" s="1">
        <v>98</v>
      </c>
      <c r="LX1804" s="1">
        <v>98</v>
      </c>
      <c r="PG1804" s="1">
        <v>20</v>
      </c>
      <c r="SP1804" s="1">
        <v>98.6</v>
      </c>
      <c r="VX1804" s="1">
        <v>1</v>
      </c>
      <c r="WQ1804" s="1">
        <v>0</v>
      </c>
      <c r="AGS1804" s="1">
        <v>0</v>
      </c>
      <c r="AGT1804" s="1">
        <v>0</v>
      </c>
      <c r="AGU1804" s="1">
        <v>0</v>
      </c>
      <c r="AGV1804" s="1">
        <v>0</v>
      </c>
      <c r="AGW1804" s="1">
        <v>0</v>
      </c>
      <c r="AGX1804" s="1">
        <v>1</v>
      </c>
      <c r="AGY1804" s="1">
        <v>0</v>
      </c>
      <c r="AGZ1804" s="1">
        <v>0</v>
      </c>
      <c r="AHA1804" s="1">
        <v>0</v>
      </c>
      <c r="AHB1804" s="1">
        <v>0</v>
      </c>
      <c r="AHC1804" s="1">
        <v>1</v>
      </c>
      <c r="AHD1804" s="1">
        <v>0</v>
      </c>
      <c r="AHE1804" s="1">
        <v>0</v>
      </c>
      <c r="AHF1804" s="1">
        <v>0</v>
      </c>
      <c r="AHH1804" s="1">
        <v>0</v>
      </c>
      <c r="AHI1804" s="1">
        <v>0</v>
      </c>
      <c r="AHK1804" s="1">
        <v>0</v>
      </c>
      <c r="AHL1804" s="1">
        <v>0</v>
      </c>
      <c r="AHM1804" s="1">
        <v>0</v>
      </c>
      <c r="AHN1804" s="1">
        <v>0</v>
      </c>
      <c r="AHO1804" s="1">
        <v>0</v>
      </c>
      <c r="AHP1804" s="1">
        <v>0</v>
      </c>
      <c r="AHQ1804" s="1">
        <v>0</v>
      </c>
      <c r="AHR1804" s="1">
        <v>0</v>
      </c>
      <c r="AIM1804" s="1">
        <v>2</v>
      </c>
      <c r="AIN1804" s="1">
        <v>0</v>
      </c>
      <c r="AIO1804" s="1">
        <v>0</v>
      </c>
      <c r="AIP1804" s="1">
        <v>1</v>
      </c>
      <c r="AIQ1804" s="1">
        <v>1</v>
      </c>
      <c r="AIR1804" s="1">
        <v>1</v>
      </c>
      <c r="AIS1804" s="1">
        <v>1</v>
      </c>
      <c r="AIT1804" s="3">
        <v>0</v>
      </c>
      <c r="AIU1804" s="1">
        <v>1</v>
      </c>
      <c r="AIV1804" s="1">
        <v>1</v>
      </c>
      <c r="AIW1804" s="1">
        <v>0</v>
      </c>
      <c r="AJB1804" s="1">
        <v>70</v>
      </c>
    </row>
    <row r="1805" spans="1:951" s="1" customFormat="1">
      <c r="B1805" s="1">
        <v>2</v>
      </c>
      <c r="C1805" s="1">
        <v>1</v>
      </c>
      <c r="D1805" s="1" t="s">
        <v>9962</v>
      </c>
      <c r="E1805" s="1" t="s">
        <v>9269</v>
      </c>
      <c r="O1805" s="1">
        <v>0</v>
      </c>
      <c r="P1805" s="1">
        <v>0</v>
      </c>
      <c r="Z1805" s="1">
        <v>0</v>
      </c>
      <c r="AA1805" s="1">
        <v>2</v>
      </c>
      <c r="AB1805" s="1" t="s">
        <v>9963</v>
      </c>
      <c r="AC1805" s="1">
        <v>0</v>
      </c>
      <c r="AE1805" s="1">
        <v>0</v>
      </c>
      <c r="AG1805" s="1">
        <v>1</v>
      </c>
      <c r="AH1805" s="1">
        <v>0</v>
      </c>
      <c r="AI1805" s="1">
        <v>158</v>
      </c>
      <c r="AJ1805" s="1">
        <v>160</v>
      </c>
      <c r="DR1805" s="1">
        <v>92</v>
      </c>
      <c r="DS1805" s="1">
        <v>98</v>
      </c>
      <c r="HA1805" s="1">
        <v>0</v>
      </c>
      <c r="HB1805" s="1">
        <v>0</v>
      </c>
      <c r="HT1805" s="1">
        <v>0</v>
      </c>
      <c r="HU1805" s="1">
        <v>0</v>
      </c>
      <c r="IP1805" s="1">
        <v>98</v>
      </c>
      <c r="IQ1805" s="1">
        <v>97</v>
      </c>
      <c r="LX1805" s="1">
        <v>108</v>
      </c>
      <c r="LY1805" s="1">
        <v>100</v>
      </c>
      <c r="PG1805" s="1">
        <v>20</v>
      </c>
      <c r="PH1805" s="1">
        <v>20</v>
      </c>
      <c r="SP1805" s="1">
        <v>98.9</v>
      </c>
      <c r="SQ1805" s="1">
        <v>98.6</v>
      </c>
      <c r="VX1805" s="1">
        <v>1</v>
      </c>
      <c r="VY1805" s="1">
        <v>1</v>
      </c>
      <c r="WQ1805" s="1">
        <v>0</v>
      </c>
      <c r="WR1805" s="1">
        <v>0</v>
      </c>
      <c r="AGS1805" s="1">
        <v>0</v>
      </c>
      <c r="AGT1805" s="1">
        <v>0</v>
      </c>
      <c r="AGU1805" s="1">
        <v>0</v>
      </c>
      <c r="AGV1805" s="1">
        <v>0</v>
      </c>
      <c r="AGW1805" s="1">
        <v>0</v>
      </c>
      <c r="AGX1805" s="1">
        <v>1</v>
      </c>
      <c r="AGY1805" s="1">
        <v>0</v>
      </c>
      <c r="AGZ1805" s="1">
        <v>0</v>
      </c>
      <c r="AHA1805" s="1">
        <v>0</v>
      </c>
      <c r="AHB1805" s="1">
        <v>0</v>
      </c>
      <c r="AHC1805" s="1">
        <v>1</v>
      </c>
      <c r="AHD1805" s="1">
        <v>0</v>
      </c>
      <c r="AHE1805" s="1">
        <v>0</v>
      </c>
      <c r="AHF1805" s="1">
        <v>0</v>
      </c>
      <c r="AHH1805" s="1">
        <v>0</v>
      </c>
      <c r="AHI1805" s="1">
        <v>0</v>
      </c>
      <c r="AHK1805" s="1">
        <v>0</v>
      </c>
      <c r="AHL1805" s="1">
        <v>0</v>
      </c>
      <c r="AHM1805" s="1">
        <v>0</v>
      </c>
      <c r="AHN1805" s="1">
        <v>0</v>
      </c>
      <c r="AHO1805" s="1">
        <v>0</v>
      </c>
      <c r="AHP1805" s="1">
        <v>0</v>
      </c>
      <c r="AHQ1805" s="1">
        <v>0</v>
      </c>
      <c r="AHR1805" s="1">
        <v>0</v>
      </c>
      <c r="AIN1805" s="1">
        <v>0</v>
      </c>
      <c r="AIO1805" s="1">
        <v>0</v>
      </c>
      <c r="AIT1805" s="3">
        <v>0</v>
      </c>
      <c r="AIU1805" s="1">
        <v>2</v>
      </c>
      <c r="AIV1805" s="1">
        <v>0</v>
      </c>
      <c r="AIW1805" s="1">
        <v>0</v>
      </c>
      <c r="AJB1805" s="1">
        <v>32</v>
      </c>
      <c r="AJC1805" s="1">
        <v>25</v>
      </c>
    </row>
    <row r="1806" spans="1:951" s="80" customFormat="1">
      <c r="B1806" s="80">
        <v>3</v>
      </c>
      <c r="C1806" s="80">
        <v>0</v>
      </c>
      <c r="Z1806" s="80">
        <v>0</v>
      </c>
      <c r="AA1806" s="80">
        <v>2</v>
      </c>
      <c r="AB1806" s="80" t="s">
        <v>9964</v>
      </c>
      <c r="AC1806" s="80">
        <v>0</v>
      </c>
      <c r="AE1806" s="80">
        <v>1</v>
      </c>
      <c r="AF1806" s="80">
        <v>0</v>
      </c>
      <c r="AG1806" s="80">
        <v>0</v>
      </c>
      <c r="AI1806" s="80">
        <v>142</v>
      </c>
      <c r="DR1806" s="80">
        <v>80</v>
      </c>
      <c r="HA1806" s="80">
        <v>2</v>
      </c>
      <c r="HT1806" s="80">
        <v>0</v>
      </c>
      <c r="IP1806" s="80">
        <v>98</v>
      </c>
      <c r="LX1806" s="80">
        <v>98</v>
      </c>
      <c r="PG1806" s="80">
        <v>18</v>
      </c>
      <c r="SP1806" s="80">
        <v>97.8</v>
      </c>
      <c r="VX1806" s="80">
        <v>1</v>
      </c>
      <c r="WQ1806" s="80">
        <v>0</v>
      </c>
      <c r="AGS1806" s="80">
        <v>0</v>
      </c>
      <c r="AGT1806" s="80">
        <v>0</v>
      </c>
      <c r="AGU1806" s="80">
        <v>0</v>
      </c>
      <c r="AGV1806" s="80">
        <v>0</v>
      </c>
      <c r="AGW1806" s="80">
        <v>0</v>
      </c>
      <c r="AGX1806" s="80">
        <v>0</v>
      </c>
      <c r="AGY1806" s="80">
        <v>0</v>
      </c>
      <c r="AGZ1806" s="80">
        <v>0</v>
      </c>
      <c r="AHA1806" s="80">
        <v>0</v>
      </c>
      <c r="AHB1806" s="80">
        <v>0</v>
      </c>
      <c r="AHC1806" s="80">
        <v>1</v>
      </c>
      <c r="AHD1806" s="80">
        <v>0</v>
      </c>
      <c r="AHE1806" s="80">
        <v>0</v>
      </c>
      <c r="AHF1806" s="80">
        <v>0</v>
      </c>
      <c r="AHH1806" s="80">
        <v>0</v>
      </c>
      <c r="AHI1806" s="80">
        <v>0</v>
      </c>
      <c r="AHK1806" s="80">
        <v>0</v>
      </c>
      <c r="AHL1806" s="80">
        <v>0</v>
      </c>
      <c r="AHM1806" s="80">
        <v>0</v>
      </c>
      <c r="AHN1806" s="80">
        <v>0</v>
      </c>
      <c r="AHO1806" s="80">
        <v>0</v>
      </c>
      <c r="AHP1806" s="80">
        <v>0</v>
      </c>
      <c r="AHQ1806" s="80">
        <v>0</v>
      </c>
      <c r="AHR1806" s="80">
        <v>0</v>
      </c>
      <c r="AIN1806" s="80">
        <v>0</v>
      </c>
      <c r="AIO1806" s="80">
        <v>0</v>
      </c>
      <c r="AIT1806" s="86">
        <v>1</v>
      </c>
      <c r="AIU1806" s="80">
        <v>0</v>
      </c>
      <c r="AIV1806" s="80">
        <v>0</v>
      </c>
      <c r="AIW1806" s="80">
        <v>0</v>
      </c>
      <c r="AIX1806" s="80">
        <v>25</v>
      </c>
    </row>
    <row r="1807" spans="1:951" s="14" customFormat="1">
      <c r="A1807" s="14">
        <v>380</v>
      </c>
      <c r="B1807" s="14">
        <v>1</v>
      </c>
      <c r="C1807" s="61">
        <v>1</v>
      </c>
      <c r="D1807" s="14" t="s">
        <v>9965</v>
      </c>
      <c r="E1807" s="14" t="s">
        <v>9966</v>
      </c>
      <c r="F1807" s="63"/>
      <c r="G1807" s="58"/>
      <c r="H1807" s="61"/>
      <c r="O1807" s="61">
        <v>0</v>
      </c>
      <c r="P1807" s="61">
        <v>0</v>
      </c>
      <c r="Q1807" s="61"/>
      <c r="R1807" s="61"/>
      <c r="S1807" s="61"/>
      <c r="T1807" s="61"/>
      <c r="U1807" s="61"/>
      <c r="V1807" s="61"/>
      <c r="W1807" s="61"/>
      <c r="X1807" s="61"/>
      <c r="Y1807" s="61"/>
      <c r="Z1807" s="14">
        <v>1</v>
      </c>
      <c r="AA1807" s="60">
        <v>1</v>
      </c>
      <c r="AB1807" s="58" t="s">
        <v>9967</v>
      </c>
      <c r="AC1807" s="14">
        <v>0</v>
      </c>
      <c r="AE1807" s="14">
        <v>0</v>
      </c>
      <c r="AG1807" s="14">
        <v>0</v>
      </c>
      <c r="AI1807" s="14">
        <v>118</v>
      </c>
      <c r="AJ1807" s="14">
        <v>130</v>
      </c>
      <c r="AM1807" s="14">
        <v>126</v>
      </c>
      <c r="AN1807" s="14">
        <v>126</v>
      </c>
      <c r="DR1807" s="61">
        <v>74</v>
      </c>
      <c r="DS1807" s="61">
        <v>68</v>
      </c>
      <c r="DT1807" s="61"/>
      <c r="DU1807" s="61"/>
      <c r="DV1807" s="61">
        <v>74</v>
      </c>
      <c r="DW1807" s="61">
        <v>81</v>
      </c>
      <c r="DX1807" s="61"/>
      <c r="DY1807" s="61"/>
      <c r="DZ1807" s="61"/>
      <c r="EA1807" s="61"/>
      <c r="EB1807" s="61"/>
      <c r="EC1807" s="61"/>
      <c r="ED1807" s="61"/>
      <c r="EE1807" s="61"/>
      <c r="EF1807" s="61"/>
      <c r="EG1807" s="61"/>
      <c r="EH1807" s="61"/>
      <c r="EI1807" s="61"/>
      <c r="EJ1807" s="61"/>
      <c r="EK1807" s="61"/>
      <c r="EL1807" s="61"/>
      <c r="EM1807" s="61"/>
      <c r="EN1807" s="61"/>
      <c r="EO1807" s="61"/>
      <c r="EP1807" s="61"/>
      <c r="EQ1807" s="61"/>
      <c r="ER1807" s="61"/>
      <c r="ES1807" s="61"/>
      <c r="ET1807" s="61"/>
      <c r="EU1807" s="61"/>
      <c r="EV1807" s="61"/>
      <c r="EW1807" s="61"/>
      <c r="EX1807" s="61"/>
      <c r="EY1807" s="61"/>
      <c r="EZ1807" s="61"/>
      <c r="FA1807" s="61"/>
      <c r="FB1807" s="61"/>
      <c r="FC1807" s="61"/>
      <c r="FD1807" s="61"/>
      <c r="FE1807" s="61"/>
      <c r="FF1807" s="61"/>
      <c r="FG1807" s="61"/>
      <c r="FH1807" s="61"/>
      <c r="FI1807" s="61"/>
      <c r="FJ1807" s="61"/>
      <c r="FK1807" s="61"/>
      <c r="FL1807" s="61"/>
      <c r="FM1807" s="61"/>
      <c r="FN1807" s="61"/>
      <c r="FO1807" s="61"/>
      <c r="FP1807" s="61"/>
      <c r="FQ1807" s="61"/>
      <c r="FR1807" s="61"/>
      <c r="FS1807" s="61"/>
      <c r="FT1807" s="61"/>
      <c r="FU1807" s="61"/>
      <c r="FV1807" s="61"/>
      <c r="FW1807" s="61"/>
      <c r="FX1807" s="61"/>
      <c r="FY1807" s="61"/>
      <c r="FZ1807" s="61"/>
      <c r="GA1807" s="61"/>
      <c r="GB1807" s="61"/>
      <c r="GC1807" s="61"/>
      <c r="GD1807" s="61"/>
      <c r="GE1807" s="61"/>
      <c r="GF1807" s="61"/>
      <c r="GG1807" s="61"/>
      <c r="GH1807" s="61"/>
      <c r="GI1807" s="61"/>
      <c r="GJ1807" s="61"/>
      <c r="GK1807" s="61"/>
      <c r="GL1807" s="61"/>
      <c r="GM1807" s="61"/>
      <c r="GN1807" s="61"/>
      <c r="GO1807" s="61"/>
      <c r="GP1807" s="61"/>
      <c r="GQ1807" s="61"/>
      <c r="GR1807" s="61"/>
      <c r="GS1807" s="61"/>
      <c r="GT1807" s="61"/>
      <c r="GU1807" s="61"/>
      <c r="GV1807" s="61"/>
      <c r="GW1807" s="61"/>
      <c r="GX1807" s="61"/>
      <c r="GY1807" s="61"/>
      <c r="GZ1807" s="61"/>
      <c r="HA1807" s="14">
        <v>0</v>
      </c>
      <c r="HB1807" s="14">
        <v>0</v>
      </c>
      <c r="HE1807" s="14">
        <v>0</v>
      </c>
      <c r="HT1807" s="14">
        <v>0</v>
      </c>
      <c r="HU1807" s="14">
        <v>0</v>
      </c>
      <c r="HX1807" s="14">
        <v>0</v>
      </c>
      <c r="IM1807" s="58"/>
      <c r="IN1807" s="58"/>
      <c r="IO1807" s="58"/>
      <c r="IP1807" s="61">
        <v>91.5</v>
      </c>
      <c r="IQ1807" s="61">
        <v>93.5</v>
      </c>
      <c r="IR1807" s="61"/>
      <c r="IS1807" s="61">
        <v>95</v>
      </c>
      <c r="IT1807" s="61">
        <v>95</v>
      </c>
      <c r="IU1807" s="61"/>
      <c r="IV1807" s="61"/>
      <c r="IW1807" s="61"/>
      <c r="IX1807" s="61"/>
      <c r="IY1807" s="61"/>
      <c r="IZ1807" s="61"/>
      <c r="JA1807" s="61"/>
      <c r="JB1807" s="61"/>
      <c r="JC1807" s="61"/>
      <c r="JD1807" s="61"/>
      <c r="JE1807" s="61"/>
      <c r="JF1807" s="61"/>
      <c r="JG1807" s="61"/>
      <c r="JH1807" s="61"/>
      <c r="JI1807" s="61"/>
      <c r="JJ1807" s="61"/>
      <c r="JK1807" s="61"/>
      <c r="JL1807" s="61"/>
      <c r="JM1807" s="61"/>
      <c r="JN1807" s="61"/>
      <c r="JO1807" s="61"/>
      <c r="JP1807" s="61"/>
      <c r="JQ1807" s="61"/>
      <c r="JR1807" s="61"/>
      <c r="JS1807" s="61"/>
      <c r="JT1807" s="61"/>
      <c r="JU1807" s="61"/>
      <c r="JV1807" s="61"/>
      <c r="JW1807" s="61"/>
      <c r="JX1807" s="61"/>
      <c r="JY1807" s="61"/>
      <c r="JZ1807" s="61"/>
      <c r="KA1807" s="61"/>
      <c r="KB1807" s="61"/>
      <c r="KC1807" s="61"/>
      <c r="KD1807" s="61"/>
      <c r="KE1807" s="61"/>
      <c r="KF1807" s="61"/>
      <c r="KG1807" s="61"/>
      <c r="KH1807" s="61"/>
      <c r="KI1807" s="61"/>
      <c r="KJ1807" s="61"/>
      <c r="KK1807" s="61"/>
      <c r="KL1807" s="61"/>
      <c r="KM1807" s="61"/>
      <c r="KN1807" s="61"/>
      <c r="KO1807" s="61"/>
      <c r="KP1807" s="61"/>
      <c r="KQ1807" s="61"/>
      <c r="KR1807" s="61"/>
      <c r="KS1807" s="61"/>
      <c r="KT1807" s="61"/>
      <c r="KU1807" s="61"/>
      <c r="KV1807" s="61"/>
      <c r="KW1807" s="61"/>
      <c r="KX1807" s="61"/>
      <c r="KY1807" s="61"/>
      <c r="KZ1807" s="61"/>
      <c r="LA1807" s="61"/>
      <c r="LB1807" s="61"/>
      <c r="LC1807" s="61"/>
      <c r="LD1807" s="61"/>
      <c r="LE1807" s="61"/>
      <c r="LF1807" s="61"/>
      <c r="LG1807" s="61"/>
      <c r="LH1807" s="61"/>
      <c r="LI1807" s="61"/>
      <c r="LJ1807" s="61"/>
      <c r="LK1807" s="61"/>
      <c r="LL1807" s="61"/>
      <c r="LM1807" s="61"/>
      <c r="LN1807" s="61"/>
      <c r="LO1807" s="61"/>
      <c r="LP1807" s="61"/>
      <c r="LQ1807" s="61"/>
      <c r="LR1807" s="61"/>
      <c r="LS1807" s="61"/>
      <c r="LT1807" s="61"/>
      <c r="LU1807" s="61"/>
      <c r="LV1807" s="61"/>
      <c r="LW1807" s="61"/>
      <c r="LX1807" s="14">
        <v>64</v>
      </c>
      <c r="LY1807" s="14">
        <v>68</v>
      </c>
      <c r="MB1807" s="14">
        <v>72</v>
      </c>
      <c r="PG1807" s="61">
        <v>28</v>
      </c>
      <c r="PH1807" s="61">
        <v>22</v>
      </c>
      <c r="PI1807" s="61"/>
      <c r="PJ1807" s="61"/>
      <c r="PK1807" s="61">
        <v>18</v>
      </c>
      <c r="PL1807" s="61"/>
      <c r="PM1807" s="61"/>
      <c r="PN1807" s="61"/>
      <c r="PO1807" s="61"/>
      <c r="PP1807" s="61"/>
      <c r="PQ1807" s="61"/>
      <c r="PR1807" s="61"/>
      <c r="PS1807" s="61"/>
      <c r="PT1807" s="61"/>
      <c r="PU1807" s="61"/>
      <c r="PV1807" s="61"/>
      <c r="PW1807" s="61"/>
      <c r="PX1807" s="61"/>
      <c r="PY1807" s="61"/>
      <c r="PZ1807" s="61"/>
      <c r="QA1807" s="61"/>
      <c r="QB1807" s="61"/>
      <c r="QC1807" s="61"/>
      <c r="QD1807" s="61"/>
      <c r="QE1807" s="61"/>
      <c r="QF1807" s="61"/>
      <c r="QG1807" s="61"/>
      <c r="QH1807" s="61"/>
      <c r="QI1807" s="61"/>
      <c r="QJ1807" s="61"/>
      <c r="QK1807" s="61"/>
      <c r="QL1807" s="61"/>
      <c r="QM1807" s="61"/>
      <c r="QN1807" s="61"/>
      <c r="QO1807" s="61"/>
      <c r="QP1807" s="61"/>
      <c r="QQ1807" s="61"/>
      <c r="QR1807" s="61"/>
      <c r="QS1807" s="61"/>
      <c r="QT1807" s="61"/>
      <c r="QU1807" s="61"/>
      <c r="QV1807" s="61"/>
      <c r="QW1807" s="61"/>
      <c r="QX1807" s="61"/>
      <c r="QY1807" s="61"/>
      <c r="QZ1807" s="61"/>
      <c r="RA1807" s="61"/>
      <c r="RB1807" s="61"/>
      <c r="RC1807" s="61"/>
      <c r="RD1807" s="61"/>
      <c r="RE1807" s="61"/>
      <c r="RF1807" s="61"/>
      <c r="RG1807" s="61"/>
      <c r="RH1807" s="61"/>
      <c r="RI1807" s="61"/>
      <c r="RJ1807" s="61"/>
      <c r="RK1807" s="61"/>
      <c r="RL1807" s="61"/>
      <c r="RM1807" s="61"/>
      <c r="RN1807" s="61"/>
      <c r="RO1807" s="61"/>
      <c r="RP1807" s="61"/>
      <c r="RQ1807" s="61"/>
      <c r="RR1807" s="61"/>
      <c r="RS1807" s="61"/>
      <c r="RT1807" s="61"/>
      <c r="RU1807" s="61"/>
      <c r="RV1807" s="61"/>
      <c r="RW1807" s="61"/>
      <c r="RX1807" s="61"/>
      <c r="RY1807" s="61"/>
      <c r="RZ1807" s="61"/>
      <c r="SA1807" s="61"/>
      <c r="SB1807" s="61"/>
      <c r="SC1807" s="61"/>
      <c r="SD1807" s="61"/>
      <c r="SE1807" s="61"/>
      <c r="SF1807" s="61"/>
      <c r="SG1807" s="61"/>
      <c r="SH1807" s="61"/>
      <c r="SI1807" s="61"/>
      <c r="SJ1807" s="61"/>
      <c r="SK1807" s="61"/>
      <c r="SL1807" s="61"/>
      <c r="SM1807" s="61"/>
      <c r="SN1807" s="61"/>
      <c r="SO1807" s="61"/>
      <c r="SP1807" s="58" t="s">
        <v>8503</v>
      </c>
      <c r="SQ1807" s="58" t="s">
        <v>8449</v>
      </c>
      <c r="SR1807" s="58" t="s">
        <v>8275</v>
      </c>
      <c r="SS1807" s="58"/>
      <c r="ST1807" s="58" t="s">
        <v>8456</v>
      </c>
      <c r="SU1807" s="58" t="s">
        <v>6143</v>
      </c>
      <c r="SV1807" s="58"/>
      <c r="SW1807" s="58"/>
      <c r="SX1807" s="58"/>
      <c r="SY1807" s="58"/>
      <c r="SZ1807" s="58"/>
      <c r="TA1807" s="58"/>
      <c r="TB1807" s="58"/>
      <c r="TC1807" s="58"/>
      <c r="TD1807" s="58"/>
      <c r="TE1807" s="58"/>
      <c r="TF1807" s="58"/>
      <c r="TG1807" s="58"/>
      <c r="TH1807" s="58"/>
      <c r="TI1807" s="58"/>
      <c r="TJ1807" s="58"/>
      <c r="TK1807" s="58"/>
      <c r="TL1807" s="58"/>
      <c r="TM1807" s="58"/>
      <c r="TN1807" s="58"/>
      <c r="TO1807" s="58"/>
      <c r="TP1807" s="58"/>
      <c r="TQ1807" s="58"/>
      <c r="TR1807" s="58"/>
      <c r="TS1807" s="58"/>
      <c r="TT1807" s="58"/>
      <c r="TU1807" s="58"/>
      <c r="TV1807" s="58"/>
      <c r="TW1807" s="58"/>
      <c r="TX1807" s="58"/>
      <c r="TY1807" s="58"/>
      <c r="TZ1807" s="58"/>
      <c r="UA1807" s="58"/>
      <c r="UB1807" s="58"/>
      <c r="UC1807" s="58"/>
      <c r="UD1807" s="58"/>
      <c r="UE1807" s="58"/>
      <c r="UF1807" s="58"/>
      <c r="UG1807" s="58"/>
      <c r="UH1807" s="58"/>
      <c r="UI1807" s="58"/>
      <c r="UJ1807" s="58"/>
      <c r="UK1807" s="58"/>
      <c r="UL1807" s="58"/>
      <c r="UM1807" s="58"/>
      <c r="UN1807" s="58"/>
      <c r="UO1807" s="58"/>
      <c r="UP1807" s="58"/>
      <c r="UQ1807" s="58"/>
      <c r="UR1807" s="58"/>
      <c r="US1807" s="58"/>
      <c r="UT1807" s="58"/>
      <c r="UU1807" s="58"/>
      <c r="UV1807" s="58"/>
      <c r="UW1807" s="58"/>
      <c r="UX1807" s="58"/>
      <c r="UY1807" s="58"/>
      <c r="UZ1807" s="58"/>
      <c r="VA1807" s="58"/>
      <c r="VB1807" s="58"/>
      <c r="VC1807" s="58"/>
      <c r="VD1807" s="58"/>
      <c r="VE1807" s="58"/>
      <c r="VF1807" s="58"/>
      <c r="VG1807" s="58"/>
      <c r="VH1807" s="58"/>
      <c r="VI1807" s="58"/>
      <c r="VJ1807" s="58"/>
      <c r="VK1807" s="58"/>
      <c r="VL1807" s="58"/>
      <c r="VM1807" s="58"/>
      <c r="VN1807" s="58"/>
      <c r="VO1807" s="58"/>
      <c r="VP1807" s="58"/>
      <c r="VQ1807" s="58"/>
      <c r="VR1807" s="58"/>
      <c r="VS1807" s="58"/>
      <c r="VT1807" s="58"/>
      <c r="VU1807" s="58"/>
      <c r="VV1807" s="58"/>
      <c r="VW1807" s="58"/>
      <c r="VX1807" s="61">
        <v>1</v>
      </c>
      <c r="VY1807" s="61">
        <v>1</v>
      </c>
      <c r="VZ1807" s="61">
        <v>1</v>
      </c>
      <c r="WA1807" s="61"/>
      <c r="WB1807" s="61">
        <v>1</v>
      </c>
      <c r="WC1807" s="61"/>
      <c r="WD1807" s="61"/>
      <c r="WE1807" s="61"/>
      <c r="WF1807" s="61"/>
      <c r="WG1807" s="61"/>
      <c r="WH1807" s="61"/>
      <c r="WI1807" s="61"/>
      <c r="WJ1807" s="61"/>
      <c r="WK1807" s="61"/>
      <c r="WL1807" s="61"/>
      <c r="WM1807" s="61"/>
      <c r="WN1807" s="61"/>
      <c r="WO1807" s="61"/>
      <c r="WP1807" s="61"/>
      <c r="WQ1807" s="14">
        <v>1</v>
      </c>
      <c r="WR1807" s="14">
        <v>1</v>
      </c>
      <c r="WT1807" s="14">
        <v>1</v>
      </c>
      <c r="WU1807" s="14">
        <v>1</v>
      </c>
      <c r="ZY1807" s="61"/>
      <c r="ZZ1807" s="61"/>
      <c r="AAA1807" s="61"/>
      <c r="AAE1807" s="63"/>
      <c r="AAF1807" s="63"/>
      <c r="AAG1807" s="63"/>
      <c r="AAI1807" s="63"/>
      <c r="AAJ1807" s="58"/>
      <c r="AAK1807" s="61"/>
      <c r="AAM1807" s="61"/>
      <c r="AAO1807" s="63"/>
      <c r="AAP1807" s="58"/>
      <c r="AAQ1807" s="61"/>
      <c r="AAS1807" s="61"/>
      <c r="AAU1807" s="63"/>
      <c r="AAV1807" s="58"/>
      <c r="AAW1807" s="61"/>
      <c r="ABB1807" s="104"/>
      <c r="ABC1807" s="63"/>
      <c r="ABD1807" s="63"/>
      <c r="ABE1807" s="58"/>
      <c r="ABF1807" s="58"/>
      <c r="ABG1807" s="58"/>
      <c r="ABH1807" s="61"/>
      <c r="ABI1807" s="61"/>
      <c r="ABM1807" s="61"/>
      <c r="ABN1807" s="61"/>
      <c r="ABQ1807" s="63"/>
      <c r="ABR1807" s="63"/>
      <c r="ABS1807" s="58"/>
      <c r="ABT1807" s="58"/>
      <c r="ABU1807" s="61"/>
      <c r="ABV1807" s="61"/>
      <c r="ABW1807" s="61"/>
      <c r="ACA1807" s="61"/>
      <c r="ACB1807" s="61"/>
      <c r="ACC1807" s="61"/>
      <c r="ACG1807" s="63"/>
      <c r="ACH1807" s="63"/>
      <c r="ACI1807" s="63"/>
      <c r="ACJ1807" s="63"/>
      <c r="ACK1807" s="63"/>
      <c r="ACL1807" s="63"/>
      <c r="ACM1807" s="63"/>
      <c r="ACN1807" s="63"/>
      <c r="ACO1807" s="63"/>
      <c r="ACP1807" s="63"/>
      <c r="ACQ1807" s="58"/>
      <c r="ACR1807" s="58"/>
      <c r="ACS1807" s="58"/>
      <c r="ACT1807" s="61"/>
      <c r="ACU1807" s="61"/>
      <c r="ACV1807" s="61"/>
      <c r="ADB1807" s="63"/>
      <c r="ADC1807" s="63"/>
      <c r="ADD1807" s="58"/>
      <c r="ADE1807" s="58"/>
      <c r="ADF1807" s="61"/>
      <c r="ADG1807" s="61"/>
      <c r="ADH1807" s="61"/>
      <c r="ADI1807" s="61"/>
      <c r="ADO1807" s="61"/>
      <c r="AGK1807" s="61"/>
      <c r="AGM1807" s="63"/>
      <c r="AGN1807" s="58"/>
      <c r="AGO1807" s="61"/>
      <c r="AGQ1807" s="61"/>
      <c r="AGS1807" s="14">
        <v>0</v>
      </c>
      <c r="AGT1807" s="14">
        <v>0</v>
      </c>
      <c r="AGU1807" s="14">
        <v>0</v>
      </c>
      <c r="AGV1807" s="14">
        <v>0</v>
      </c>
      <c r="AGW1807" s="14">
        <v>1</v>
      </c>
      <c r="AGX1807" s="14">
        <v>1</v>
      </c>
      <c r="AGY1807" s="14">
        <v>0</v>
      </c>
      <c r="AGZ1807" s="14">
        <v>0</v>
      </c>
      <c r="AHA1807" s="14">
        <v>0</v>
      </c>
      <c r="AHB1807" s="14">
        <v>0</v>
      </c>
      <c r="AHC1807" s="14">
        <v>1</v>
      </c>
      <c r="AHD1807" s="14">
        <v>0</v>
      </c>
      <c r="AHE1807" s="14">
        <v>0</v>
      </c>
      <c r="AHF1807" s="14">
        <v>0</v>
      </c>
      <c r="AHH1807" s="14">
        <v>0</v>
      </c>
      <c r="AHI1807" s="14">
        <v>0</v>
      </c>
      <c r="AHK1807" s="14">
        <v>0</v>
      </c>
      <c r="AHL1807" s="14">
        <v>0</v>
      </c>
      <c r="AHM1807" s="14">
        <v>0</v>
      </c>
      <c r="AHN1807" s="14">
        <v>0</v>
      </c>
      <c r="AHO1807" s="14">
        <v>0</v>
      </c>
      <c r="AHP1807" s="14">
        <v>0</v>
      </c>
      <c r="AHQ1807" s="14">
        <v>0</v>
      </c>
      <c r="AHR1807" s="14">
        <v>0</v>
      </c>
      <c r="AHT1807" s="61"/>
      <c r="AHV1807" s="63"/>
      <c r="AHW1807" s="58"/>
      <c r="AHX1807" s="61"/>
      <c r="AHZ1807" s="61"/>
      <c r="AIB1807" s="63"/>
      <c r="AIC1807" s="58"/>
      <c r="AID1807" s="61"/>
      <c r="AIF1807" s="61"/>
      <c r="AIH1807" s="63"/>
      <c r="AII1807" s="58"/>
      <c r="AIJ1807" s="61"/>
      <c r="AIL1807" s="61"/>
      <c r="AIM1807" s="14">
        <v>0</v>
      </c>
      <c r="AIN1807" s="14">
        <v>0</v>
      </c>
      <c r="AIO1807" s="14">
        <v>0</v>
      </c>
      <c r="AIP1807" s="14">
        <v>1</v>
      </c>
      <c r="AIQ1807" s="14">
        <v>1</v>
      </c>
      <c r="AIR1807" s="61">
        <v>0</v>
      </c>
      <c r="AIS1807" s="14">
        <v>1</v>
      </c>
      <c r="AIT1807" s="60">
        <v>2</v>
      </c>
      <c r="AIU1807" s="58" t="s">
        <v>2308</v>
      </c>
      <c r="AIV1807" s="61">
        <v>2</v>
      </c>
      <c r="AIW1807" s="14">
        <v>0</v>
      </c>
      <c r="AIX1807" s="61">
        <v>145</v>
      </c>
      <c r="AIY1807" s="14">
        <v>50</v>
      </c>
      <c r="AJB1807" s="63"/>
      <c r="AJC1807" s="58"/>
      <c r="AJD1807" s="61"/>
      <c r="AJF1807" s="61"/>
      <c r="AJH1807" s="63"/>
      <c r="AJI1807" s="58"/>
      <c r="AJJ1807" s="61"/>
      <c r="AJL1807" s="61"/>
      <c r="AJN1807" s="63"/>
      <c r="AJO1807" s="58"/>
    </row>
    <row r="1808" spans="1:951" s="14" customFormat="1">
      <c r="B1808" s="14">
        <v>2</v>
      </c>
      <c r="C1808" s="61">
        <v>1</v>
      </c>
      <c r="D1808" s="14" t="s">
        <v>9968</v>
      </c>
      <c r="E1808" s="63" t="s">
        <v>9969</v>
      </c>
      <c r="F1808" s="63" t="s">
        <v>9970</v>
      </c>
      <c r="H1808" s="61"/>
      <c r="O1808" s="61">
        <v>0</v>
      </c>
      <c r="P1808" s="61">
        <v>0</v>
      </c>
      <c r="Q1808" s="61">
        <v>1</v>
      </c>
      <c r="R1808" s="61"/>
      <c r="S1808" s="61"/>
      <c r="T1808" s="61"/>
      <c r="U1808" s="61"/>
      <c r="V1808" s="61"/>
      <c r="W1808" s="61"/>
      <c r="X1808" s="61"/>
      <c r="Y1808" s="61"/>
      <c r="Z1808" s="14">
        <v>0</v>
      </c>
      <c r="AA1808" s="60">
        <v>2</v>
      </c>
      <c r="AB1808" s="58" t="s">
        <v>9971</v>
      </c>
      <c r="AC1808" s="14">
        <v>4</v>
      </c>
      <c r="AD1808" s="14">
        <v>0</v>
      </c>
      <c r="AE1808" s="14">
        <v>0</v>
      </c>
      <c r="AG1808" s="14">
        <v>0</v>
      </c>
      <c r="AI1808" s="14">
        <v>164</v>
      </c>
      <c r="AJ1808" s="14">
        <v>166</v>
      </c>
      <c r="AK1808" s="14">
        <v>158</v>
      </c>
      <c r="AL1808" s="14">
        <v>164</v>
      </c>
      <c r="AM1808" s="14">
        <v>138</v>
      </c>
      <c r="AN1808" s="14">
        <v>146</v>
      </c>
      <c r="AO1808" s="14">
        <v>148</v>
      </c>
      <c r="AP1808" s="14">
        <v>128</v>
      </c>
      <c r="AQ1808" s="61">
        <v>124</v>
      </c>
      <c r="AR1808" s="61">
        <v>118</v>
      </c>
      <c r="AS1808" s="61"/>
      <c r="AT1808" s="61"/>
      <c r="AU1808" s="61"/>
      <c r="AV1808" s="61"/>
      <c r="AW1808" s="61"/>
      <c r="AX1808" s="61"/>
      <c r="AY1808" s="61"/>
      <c r="AZ1808" s="61"/>
      <c r="BA1808" s="61"/>
      <c r="BB1808" s="61"/>
      <c r="BC1808" s="61"/>
      <c r="BD1808" s="61"/>
      <c r="BE1808" s="61"/>
      <c r="BF1808" s="61"/>
      <c r="BG1808" s="61"/>
      <c r="BH1808" s="61"/>
      <c r="BI1808" s="61"/>
      <c r="BJ1808" s="61"/>
      <c r="BK1808" s="61"/>
      <c r="BL1808" s="61"/>
      <c r="BM1808" s="61"/>
      <c r="BN1808" s="61"/>
      <c r="BO1808" s="61"/>
      <c r="BP1808" s="61"/>
      <c r="BQ1808" s="61"/>
      <c r="BR1808" s="61"/>
      <c r="BS1808" s="61"/>
      <c r="BT1808" s="61"/>
      <c r="BU1808" s="61"/>
      <c r="BV1808" s="61"/>
      <c r="BW1808" s="61"/>
      <c r="BX1808" s="61"/>
      <c r="BY1808" s="61"/>
      <c r="BZ1808" s="61"/>
      <c r="CA1808" s="61"/>
      <c r="CB1808" s="61"/>
      <c r="CC1808" s="61"/>
      <c r="CD1808" s="61"/>
      <c r="CE1808" s="61"/>
      <c r="CF1808" s="61"/>
      <c r="CG1808" s="61"/>
      <c r="CH1808" s="61"/>
      <c r="CI1808" s="61"/>
      <c r="CJ1808" s="61"/>
      <c r="CK1808" s="61"/>
      <c r="CL1808" s="61"/>
      <c r="CM1808" s="61"/>
      <c r="CN1808" s="61"/>
      <c r="CO1808" s="61"/>
      <c r="CP1808" s="61"/>
      <c r="CQ1808" s="61"/>
      <c r="CR1808" s="61"/>
      <c r="CS1808" s="61"/>
      <c r="CT1808" s="61"/>
      <c r="CU1808" s="61"/>
      <c r="CV1808" s="61"/>
      <c r="CW1808" s="61"/>
      <c r="CX1808" s="61"/>
      <c r="CY1808" s="61"/>
      <c r="CZ1808" s="61"/>
      <c r="DA1808" s="61"/>
      <c r="DB1808" s="61"/>
      <c r="DC1808" s="61"/>
      <c r="DD1808" s="61"/>
      <c r="DE1808" s="61"/>
      <c r="DF1808" s="61"/>
      <c r="DG1808" s="61"/>
      <c r="DH1808" s="61"/>
      <c r="DI1808" s="61"/>
      <c r="DJ1808" s="61"/>
      <c r="DK1808" s="61"/>
      <c r="DL1808" s="61"/>
      <c r="DM1808" s="61"/>
      <c r="DN1808" s="61"/>
      <c r="DO1808" s="61"/>
      <c r="DP1808" s="61"/>
      <c r="DQ1808" s="61"/>
      <c r="DR1808" s="14">
        <v>89</v>
      </c>
      <c r="DS1808" s="14">
        <v>89</v>
      </c>
      <c r="DT1808" s="61">
        <v>96</v>
      </c>
      <c r="DU1808" s="61">
        <v>98</v>
      </c>
      <c r="DV1808" s="61">
        <v>90</v>
      </c>
      <c r="DW1808" s="61">
        <v>90</v>
      </c>
      <c r="DX1808" s="61">
        <v>80</v>
      </c>
      <c r="DY1808" s="61">
        <v>86</v>
      </c>
      <c r="DZ1808" s="14">
        <v>88</v>
      </c>
      <c r="EA1808" s="14">
        <v>80</v>
      </c>
      <c r="HC1808" s="14">
        <v>2</v>
      </c>
      <c r="HD1808" s="14">
        <v>2</v>
      </c>
      <c r="HE1808" s="14">
        <v>2</v>
      </c>
      <c r="HF1808" s="14">
        <v>2</v>
      </c>
      <c r="HG1808" s="14">
        <v>2</v>
      </c>
      <c r="HH1808" s="14">
        <v>2</v>
      </c>
      <c r="HI1808" s="14">
        <v>2</v>
      </c>
      <c r="HV1808" s="14">
        <v>0</v>
      </c>
      <c r="HW1808" s="14">
        <v>0</v>
      </c>
      <c r="HX1808" s="14">
        <v>0</v>
      </c>
      <c r="HY1808" s="14">
        <v>0</v>
      </c>
      <c r="HZ1808" s="14">
        <v>0</v>
      </c>
      <c r="IA1808" s="14">
        <v>0</v>
      </c>
      <c r="IB1808" s="14">
        <v>0</v>
      </c>
      <c r="IC1808" s="14">
        <v>0</v>
      </c>
      <c r="IM1808" s="58"/>
      <c r="IN1808" s="58"/>
      <c r="IO1808" s="58"/>
      <c r="IP1808" s="61"/>
      <c r="IQ1808" s="61"/>
      <c r="IR1808" s="61">
        <v>92</v>
      </c>
      <c r="IS1808" s="61">
        <v>92</v>
      </c>
      <c r="IT1808" s="61">
        <v>96</v>
      </c>
      <c r="IU1808" s="61">
        <v>94</v>
      </c>
      <c r="IV1808" s="61">
        <v>97</v>
      </c>
      <c r="IW1808" s="61">
        <v>97</v>
      </c>
      <c r="IX1808" s="61">
        <v>97</v>
      </c>
      <c r="IY1808" s="61">
        <v>97</v>
      </c>
      <c r="IZ1808" s="61">
        <v>93</v>
      </c>
      <c r="JA1808" s="61">
        <v>94</v>
      </c>
      <c r="JB1808" s="61"/>
      <c r="JC1808" s="61"/>
      <c r="JD1808" s="61"/>
      <c r="JE1808" s="61"/>
      <c r="JF1808" s="61"/>
      <c r="JG1808" s="61"/>
      <c r="JH1808" s="61"/>
      <c r="JI1808" s="61"/>
      <c r="JJ1808" s="61"/>
      <c r="JK1808" s="61"/>
      <c r="JL1808" s="61"/>
      <c r="JM1808" s="61"/>
      <c r="JN1808" s="61"/>
      <c r="JO1808" s="61"/>
      <c r="JP1808" s="61"/>
      <c r="JQ1808" s="61"/>
      <c r="JR1808" s="61"/>
      <c r="JS1808" s="61"/>
      <c r="JT1808" s="61"/>
      <c r="JU1808" s="61"/>
      <c r="JV1808" s="61"/>
      <c r="JW1808" s="61"/>
      <c r="JX1808" s="61"/>
      <c r="JY1808" s="61"/>
      <c r="JZ1808" s="61"/>
      <c r="KA1808" s="61"/>
      <c r="KB1808" s="61"/>
      <c r="KC1808" s="61"/>
      <c r="KD1808" s="61"/>
      <c r="KE1808" s="61"/>
      <c r="KF1808" s="61"/>
      <c r="KG1808" s="61"/>
      <c r="KH1808" s="61"/>
      <c r="KI1808" s="61"/>
      <c r="KJ1808" s="61"/>
      <c r="KK1808" s="61"/>
      <c r="KL1808" s="61"/>
      <c r="KM1808" s="61"/>
      <c r="KN1808" s="61"/>
      <c r="KO1808" s="61"/>
      <c r="KP1808" s="61"/>
      <c r="KQ1808" s="61"/>
      <c r="KR1808" s="61"/>
      <c r="KS1808" s="61"/>
      <c r="KT1808" s="61"/>
      <c r="KU1808" s="61"/>
      <c r="KV1808" s="61"/>
      <c r="KW1808" s="61"/>
      <c r="KX1808" s="61"/>
      <c r="KY1808" s="61"/>
      <c r="KZ1808" s="61"/>
      <c r="LA1808" s="61"/>
      <c r="LB1808" s="61"/>
      <c r="LC1808" s="61"/>
      <c r="LD1808" s="61"/>
      <c r="LE1808" s="61"/>
      <c r="LF1808" s="61"/>
      <c r="LG1808" s="61"/>
      <c r="LH1808" s="61"/>
      <c r="LI1808" s="61"/>
      <c r="LJ1808" s="61"/>
      <c r="LK1808" s="61"/>
      <c r="LL1808" s="61"/>
      <c r="LM1808" s="61"/>
      <c r="LN1808" s="61"/>
      <c r="LO1808" s="61"/>
      <c r="LP1808" s="61"/>
      <c r="LQ1808" s="61"/>
      <c r="LR1808" s="61"/>
      <c r="LS1808" s="61"/>
      <c r="LT1808" s="61"/>
      <c r="LU1808" s="61"/>
      <c r="LV1808" s="61"/>
      <c r="LW1808" s="61"/>
      <c r="LX1808" s="14">
        <v>111</v>
      </c>
      <c r="LZ1808" s="14">
        <v>108</v>
      </c>
      <c r="MA1808" s="14">
        <v>135</v>
      </c>
      <c r="MB1808" s="14">
        <v>95</v>
      </c>
      <c r="MC1808" s="14">
        <v>110</v>
      </c>
      <c r="MD1808" s="14" t="s">
        <v>9972</v>
      </c>
      <c r="ME1808" s="14">
        <v>95</v>
      </c>
      <c r="MF1808" s="14">
        <v>120</v>
      </c>
      <c r="MG1808" s="14">
        <v>90</v>
      </c>
      <c r="MH1808" s="14" t="s">
        <v>9973</v>
      </c>
      <c r="MI1808" s="14">
        <v>66</v>
      </c>
      <c r="PG1808" s="61"/>
      <c r="PH1808" s="61"/>
      <c r="PI1808" s="61">
        <v>24</v>
      </c>
      <c r="PJ1808" s="61">
        <v>24</v>
      </c>
      <c r="PK1808" s="61"/>
      <c r="PL1808" s="61">
        <v>26</v>
      </c>
      <c r="PM1808" s="61">
        <v>24</v>
      </c>
      <c r="PN1808" s="61">
        <v>24</v>
      </c>
      <c r="PO1808" s="61">
        <v>25</v>
      </c>
      <c r="PP1808" s="61">
        <v>25</v>
      </c>
      <c r="PQ1808" s="61"/>
      <c r="PR1808" s="61"/>
      <c r="PS1808" s="61"/>
      <c r="PT1808" s="61"/>
      <c r="PU1808" s="61"/>
      <c r="PV1808" s="61"/>
      <c r="PW1808" s="61"/>
      <c r="PX1808" s="61"/>
      <c r="PY1808" s="61"/>
      <c r="PZ1808" s="61"/>
      <c r="QA1808" s="61"/>
      <c r="QB1808" s="61"/>
      <c r="QC1808" s="61"/>
      <c r="QD1808" s="61"/>
      <c r="QE1808" s="61"/>
      <c r="QF1808" s="61"/>
      <c r="QG1808" s="61"/>
      <c r="QH1808" s="61"/>
      <c r="QI1808" s="61"/>
      <c r="QJ1808" s="61"/>
      <c r="QK1808" s="61"/>
      <c r="QL1808" s="61"/>
      <c r="QM1808" s="61"/>
      <c r="QN1808" s="61"/>
      <c r="QO1808" s="61"/>
      <c r="QP1808" s="61"/>
      <c r="QQ1808" s="61"/>
      <c r="QR1808" s="61"/>
      <c r="QS1808" s="61"/>
      <c r="QT1808" s="61"/>
      <c r="QU1808" s="61"/>
      <c r="QV1808" s="61"/>
      <c r="QW1808" s="61"/>
      <c r="QX1808" s="61"/>
      <c r="QY1808" s="61"/>
      <c r="QZ1808" s="61"/>
      <c r="RA1808" s="61"/>
      <c r="RB1808" s="61"/>
      <c r="RC1808" s="61"/>
      <c r="RD1808" s="61"/>
      <c r="RE1808" s="61"/>
      <c r="RF1808" s="61"/>
      <c r="RG1808" s="61"/>
      <c r="RH1808" s="61"/>
      <c r="RI1808" s="61"/>
      <c r="RJ1808" s="61"/>
      <c r="RK1808" s="61"/>
      <c r="RL1808" s="61"/>
      <c r="RM1808" s="61"/>
      <c r="RN1808" s="61"/>
      <c r="RO1808" s="61"/>
      <c r="RP1808" s="61"/>
      <c r="RQ1808" s="61"/>
      <c r="RR1808" s="61"/>
      <c r="RS1808" s="61"/>
      <c r="RT1808" s="61"/>
      <c r="RU1808" s="61"/>
      <c r="RV1808" s="61"/>
      <c r="RW1808" s="61"/>
      <c r="RX1808" s="61"/>
      <c r="RY1808" s="61"/>
      <c r="RZ1808" s="61"/>
      <c r="SA1808" s="61"/>
      <c r="SB1808" s="61"/>
      <c r="SC1808" s="61"/>
      <c r="SD1808" s="61"/>
      <c r="SE1808" s="61"/>
      <c r="SF1808" s="61"/>
      <c r="SG1808" s="61"/>
      <c r="SH1808" s="61"/>
      <c r="SI1808" s="61"/>
      <c r="SJ1808" s="61"/>
      <c r="SK1808" s="61"/>
      <c r="SL1808" s="61"/>
      <c r="SM1808" s="61"/>
      <c r="SN1808" s="61"/>
      <c r="SO1808" s="61"/>
      <c r="SP1808" s="58"/>
      <c r="SQ1808" s="58"/>
      <c r="SR1808" s="58" t="s">
        <v>8283</v>
      </c>
      <c r="SS1808" s="58"/>
      <c r="ST1808" s="58"/>
      <c r="SU1808" s="58" t="s">
        <v>7594</v>
      </c>
      <c r="SV1808" s="58" t="s">
        <v>9974</v>
      </c>
      <c r="SW1808" s="58" t="s">
        <v>8439</v>
      </c>
      <c r="SX1808" s="58"/>
      <c r="SY1808" s="58"/>
      <c r="SZ1808" s="58"/>
      <c r="TA1808" s="58"/>
      <c r="TB1808" s="58"/>
      <c r="TC1808" s="58"/>
      <c r="TD1808" s="58"/>
      <c r="TE1808" s="58"/>
      <c r="TF1808" s="58"/>
      <c r="TG1808" s="58"/>
      <c r="TH1808" s="58"/>
      <c r="TI1808" s="58"/>
      <c r="TJ1808" s="58"/>
      <c r="TK1808" s="58"/>
      <c r="TL1808" s="58"/>
      <c r="TM1808" s="58"/>
      <c r="TN1808" s="58"/>
      <c r="TO1808" s="58"/>
      <c r="TP1808" s="58"/>
      <c r="TQ1808" s="58"/>
      <c r="TR1808" s="58"/>
      <c r="TS1808" s="58"/>
      <c r="TT1808" s="58"/>
      <c r="TU1808" s="58"/>
      <c r="TV1808" s="58"/>
      <c r="TW1808" s="58"/>
      <c r="TX1808" s="58"/>
      <c r="TY1808" s="58"/>
      <c r="TZ1808" s="58"/>
      <c r="UA1808" s="58"/>
      <c r="UB1808" s="58"/>
      <c r="UC1808" s="58"/>
      <c r="UD1808" s="58"/>
      <c r="UE1808" s="58"/>
      <c r="UF1808" s="58"/>
      <c r="UG1808" s="58"/>
      <c r="UH1808" s="58"/>
      <c r="UI1808" s="58"/>
      <c r="UJ1808" s="58"/>
      <c r="UK1808" s="58"/>
      <c r="UL1808" s="58"/>
      <c r="UM1808" s="58"/>
      <c r="UN1808" s="58"/>
      <c r="UO1808" s="58"/>
      <c r="UP1808" s="58"/>
      <c r="UQ1808" s="58"/>
      <c r="UR1808" s="58"/>
      <c r="US1808" s="58"/>
      <c r="UT1808" s="58"/>
      <c r="UU1808" s="58"/>
      <c r="UV1808" s="58"/>
      <c r="UW1808" s="58"/>
      <c r="UX1808" s="58"/>
      <c r="UY1808" s="58"/>
      <c r="UZ1808" s="58"/>
      <c r="VA1808" s="58"/>
      <c r="VB1808" s="58"/>
      <c r="VC1808" s="58"/>
      <c r="VD1808" s="58"/>
      <c r="VE1808" s="58"/>
      <c r="VF1808" s="58"/>
      <c r="VG1808" s="58"/>
      <c r="VH1808" s="58"/>
      <c r="VI1808" s="58"/>
      <c r="VJ1808" s="58"/>
      <c r="VK1808" s="58"/>
      <c r="VL1808" s="58"/>
      <c r="VM1808" s="58"/>
      <c r="VN1808" s="58"/>
      <c r="VO1808" s="58"/>
      <c r="VP1808" s="58"/>
      <c r="VQ1808" s="58"/>
      <c r="VR1808" s="58"/>
      <c r="VS1808" s="58"/>
      <c r="VT1808" s="58"/>
      <c r="VU1808" s="58"/>
      <c r="VV1808" s="58"/>
      <c r="VW1808" s="58"/>
      <c r="VX1808" s="61"/>
      <c r="VY1808" s="61"/>
      <c r="VZ1808" s="61">
        <v>1</v>
      </c>
      <c r="WA1808" s="61"/>
      <c r="WB1808" s="61"/>
      <c r="WC1808" s="61">
        <v>1</v>
      </c>
      <c r="WD1808" s="61">
        <v>1</v>
      </c>
      <c r="WE1808" s="61">
        <v>1</v>
      </c>
      <c r="WF1808" s="61"/>
      <c r="WG1808" s="61"/>
      <c r="WH1808" s="61"/>
      <c r="WI1808" s="61"/>
      <c r="WJ1808" s="61"/>
      <c r="WK1808" s="61"/>
      <c r="WL1808" s="61"/>
      <c r="WM1808" s="61"/>
      <c r="WN1808" s="61"/>
      <c r="WO1808" s="61"/>
      <c r="WP1808" s="61"/>
      <c r="WS1808" s="14">
        <v>1</v>
      </c>
      <c r="WT1808" s="14">
        <v>1</v>
      </c>
      <c r="WU1808" s="14">
        <v>1</v>
      </c>
      <c r="WV1808" s="14">
        <v>1</v>
      </c>
      <c r="WW1808" s="14">
        <v>1</v>
      </c>
      <c r="WX1808" s="14">
        <v>1</v>
      </c>
      <c r="WY1808" s="14">
        <v>1</v>
      </c>
      <c r="WZ1808" s="14">
        <v>1</v>
      </c>
      <c r="XA1808" s="14">
        <v>0</v>
      </c>
      <c r="XB1808" s="14">
        <v>0</v>
      </c>
      <c r="ZY1808" s="61"/>
      <c r="ZZ1808" s="61"/>
      <c r="AAA1808" s="61"/>
      <c r="AAE1808" s="63"/>
      <c r="AAF1808" s="63"/>
      <c r="AAG1808" s="63"/>
      <c r="AAI1808" s="63"/>
      <c r="AAJ1808" s="58"/>
      <c r="AAK1808" s="61"/>
      <c r="AAM1808" s="61"/>
      <c r="AAO1808" s="63"/>
      <c r="AAP1808" s="58"/>
      <c r="AAQ1808" s="61"/>
      <c r="AAS1808" s="61"/>
      <c r="AAU1808" s="63"/>
      <c r="AAV1808" s="58"/>
      <c r="AAW1808" s="61"/>
      <c r="ABB1808" s="104">
        <v>11.6</v>
      </c>
      <c r="ABC1808" s="104"/>
      <c r="ABD1808" s="104"/>
      <c r="ABE1808" s="104">
        <v>35.5</v>
      </c>
      <c r="ABF1808" s="104"/>
      <c r="ABG1808" s="104"/>
      <c r="ABH1808" s="104"/>
      <c r="ABI1808" s="104"/>
      <c r="ABJ1808" s="104"/>
      <c r="ABK1808" s="104"/>
      <c r="ABL1808" s="104"/>
      <c r="ABM1808" s="104"/>
      <c r="ABN1808" s="104"/>
      <c r="ABO1808" s="104"/>
      <c r="ABP1808" s="104"/>
      <c r="ABQ1808" s="104"/>
      <c r="ABR1808" s="104"/>
      <c r="ABS1808" s="104"/>
      <c r="ABT1808" s="104"/>
      <c r="ABU1808" s="60">
        <v>146</v>
      </c>
      <c r="ABV1808" s="60"/>
      <c r="ABW1808" s="60"/>
      <c r="ABX1808" s="104">
        <v>4.3</v>
      </c>
      <c r="ABY1808" s="60"/>
      <c r="ABZ1808" s="60"/>
      <c r="ACA1808" s="60">
        <v>108</v>
      </c>
      <c r="ACB1808" s="104"/>
      <c r="ACC1808" s="104"/>
      <c r="ACD1808" s="104"/>
      <c r="ACE1808" s="104"/>
      <c r="ACF1808" s="104"/>
      <c r="ACG1808" s="60">
        <v>131</v>
      </c>
      <c r="ACH1808" s="104"/>
      <c r="ACI1808" s="104"/>
      <c r="ACJ1808" s="104"/>
      <c r="ACK1808" s="104"/>
      <c r="ACL1808" s="104"/>
      <c r="ACM1808" s="104"/>
      <c r="ACN1808" s="104"/>
      <c r="ACO1808" s="104"/>
      <c r="ACP1808" s="104"/>
      <c r="ACQ1808" s="60">
        <v>22</v>
      </c>
      <c r="ACR1808" s="104"/>
      <c r="ACS1808" s="104"/>
      <c r="ACT1808" s="62">
        <v>1.08</v>
      </c>
      <c r="ACU1808" s="104"/>
      <c r="ACV1808" s="104"/>
      <c r="ACW1808" s="60">
        <v>16</v>
      </c>
      <c r="ACX1808" s="104"/>
      <c r="ACY1808" s="104"/>
      <c r="ADB1808" s="63"/>
      <c r="ADC1808" s="63"/>
      <c r="ADD1808" s="58"/>
      <c r="ADE1808" s="58"/>
      <c r="ADF1808" s="61"/>
      <c r="ADG1808" s="61"/>
      <c r="ADH1808" s="61"/>
      <c r="ADI1808" s="61"/>
      <c r="ADO1808" s="61"/>
      <c r="ADP1808" s="14">
        <v>0.01</v>
      </c>
      <c r="AGK1808" s="61"/>
      <c r="AGM1808" s="63"/>
      <c r="AGN1808" s="58"/>
      <c r="AGO1808" s="61"/>
      <c r="AGQ1808" s="61"/>
      <c r="AGS1808" s="14">
        <v>1</v>
      </c>
      <c r="AGT1808" s="14">
        <v>0</v>
      </c>
      <c r="AGU1808" s="14">
        <v>0</v>
      </c>
      <c r="AGV1808" s="14">
        <v>1</v>
      </c>
      <c r="AGW1808" s="14">
        <v>1</v>
      </c>
      <c r="AGX1808" s="14">
        <v>1</v>
      </c>
      <c r="AGY1808" s="14">
        <v>0</v>
      </c>
      <c r="AGZ1808" s="14">
        <v>3</v>
      </c>
      <c r="AHA1808" s="14">
        <v>0</v>
      </c>
      <c r="AHB1808" s="14">
        <v>0</v>
      </c>
      <c r="AHC1808" s="14">
        <v>1</v>
      </c>
      <c r="AHD1808" s="14">
        <v>0</v>
      </c>
      <c r="AHE1808" s="14">
        <v>0</v>
      </c>
      <c r="AHF1808" s="14">
        <v>0</v>
      </c>
      <c r="AHH1808" s="14">
        <v>0</v>
      </c>
      <c r="AHI1808" s="14">
        <v>0</v>
      </c>
      <c r="AHK1808" s="14">
        <v>0</v>
      </c>
      <c r="AHL1808" s="14">
        <v>0</v>
      </c>
      <c r="AHM1808" s="14">
        <v>0</v>
      </c>
      <c r="AHN1808" s="14">
        <v>0</v>
      </c>
      <c r="AHO1808" s="14">
        <v>0</v>
      </c>
      <c r="AHP1808" s="14">
        <v>0</v>
      </c>
      <c r="AHQ1808" s="14">
        <v>0</v>
      </c>
      <c r="AHR1808" s="14">
        <v>0</v>
      </c>
      <c r="AHT1808" s="61"/>
      <c r="AHV1808" s="63"/>
      <c r="AHW1808" s="58"/>
      <c r="AHX1808" s="61"/>
      <c r="AHZ1808" s="61"/>
      <c r="AIB1808" s="63"/>
      <c r="AIC1808" s="58"/>
      <c r="AID1808" s="61"/>
      <c r="AIF1808" s="61"/>
      <c r="AIH1808" s="63"/>
      <c r="AII1808" s="58"/>
      <c r="AIJ1808" s="61"/>
      <c r="AIL1808" s="61"/>
      <c r="AIM1808" s="14">
        <v>0</v>
      </c>
      <c r="AIN1808" s="14">
        <v>0</v>
      </c>
      <c r="AIO1808" s="14">
        <v>0</v>
      </c>
      <c r="AIR1808" s="61">
        <v>0</v>
      </c>
      <c r="AIT1808" s="60">
        <v>2</v>
      </c>
      <c r="AIU1808" s="58" t="s">
        <v>2308</v>
      </c>
      <c r="AIV1808" s="61">
        <v>2</v>
      </c>
      <c r="AIW1808" s="14">
        <v>0</v>
      </c>
      <c r="AIX1808" s="61">
        <v>275</v>
      </c>
      <c r="AIY1808" s="14">
        <v>130</v>
      </c>
      <c r="AJB1808" s="63"/>
      <c r="AJC1808" s="58"/>
      <c r="AJD1808" s="61"/>
      <c r="AJF1808" s="61"/>
      <c r="AJH1808" s="63"/>
      <c r="AJI1808" s="58"/>
      <c r="AJJ1808" s="61"/>
      <c r="AJL1808" s="61"/>
      <c r="AJN1808" s="63"/>
      <c r="AJO1808" s="58"/>
    </row>
    <row r="1809" spans="1:951" s="14" customFormat="1">
      <c r="B1809" s="14">
        <v>3</v>
      </c>
      <c r="C1809" s="61">
        <v>0</v>
      </c>
      <c r="F1809" s="63"/>
      <c r="G1809" s="58"/>
      <c r="H1809" s="61"/>
      <c r="O1809" s="61"/>
      <c r="P1809" s="61"/>
      <c r="Q1809" s="61"/>
      <c r="R1809" s="61"/>
      <c r="S1809" s="61"/>
      <c r="T1809" s="61"/>
      <c r="U1809" s="61"/>
      <c r="V1809" s="61"/>
      <c r="W1809" s="61"/>
      <c r="X1809" s="61"/>
      <c r="Y1809" s="61"/>
      <c r="Z1809" s="14">
        <v>0</v>
      </c>
      <c r="AA1809" s="60">
        <v>2</v>
      </c>
      <c r="AB1809" s="58"/>
      <c r="AC1809" s="14">
        <v>1</v>
      </c>
      <c r="AD1809" s="14">
        <v>0</v>
      </c>
      <c r="AE1809" s="14">
        <v>0</v>
      </c>
      <c r="AG1809" s="14">
        <v>1</v>
      </c>
      <c r="AH1809" s="14">
        <v>0</v>
      </c>
      <c r="AI1809" s="14">
        <v>168</v>
      </c>
      <c r="AP1809" s="14">
        <v>168</v>
      </c>
      <c r="AQ1809" s="14">
        <v>170</v>
      </c>
      <c r="AR1809" s="14">
        <v>168</v>
      </c>
      <c r="DR1809" s="61">
        <v>88</v>
      </c>
      <c r="DS1809" s="61"/>
      <c r="DT1809" s="61"/>
      <c r="DU1809" s="61"/>
      <c r="DV1809" s="61"/>
      <c r="DW1809" s="61"/>
      <c r="DX1809" s="61"/>
      <c r="DY1809" s="61">
        <v>88</v>
      </c>
      <c r="DZ1809" s="61">
        <v>100</v>
      </c>
      <c r="EA1809" s="61">
        <v>90</v>
      </c>
      <c r="EB1809" s="61"/>
      <c r="EC1809" s="61"/>
      <c r="ED1809" s="61"/>
      <c r="EE1809" s="61"/>
      <c r="EF1809" s="61"/>
      <c r="EG1809" s="61"/>
      <c r="EH1809" s="61"/>
      <c r="EI1809" s="61"/>
      <c r="EJ1809" s="61"/>
      <c r="EK1809" s="61"/>
      <c r="EL1809" s="61"/>
      <c r="EM1809" s="61"/>
      <c r="EN1809" s="61"/>
      <c r="EO1809" s="61"/>
      <c r="EP1809" s="61"/>
      <c r="EQ1809" s="61"/>
      <c r="ER1809" s="61"/>
      <c r="ES1809" s="61"/>
      <c r="ET1809" s="61"/>
      <c r="EU1809" s="61"/>
      <c r="EV1809" s="61"/>
      <c r="EW1809" s="61"/>
      <c r="EX1809" s="61"/>
      <c r="EY1809" s="61"/>
      <c r="EZ1809" s="61"/>
      <c r="FA1809" s="61"/>
      <c r="FB1809" s="61"/>
      <c r="FC1809" s="61"/>
      <c r="FD1809" s="61"/>
      <c r="FE1809" s="61"/>
      <c r="FF1809" s="61"/>
      <c r="FG1809" s="61"/>
      <c r="FH1809" s="61"/>
      <c r="FI1809" s="61"/>
      <c r="FJ1809" s="61"/>
      <c r="FK1809" s="61"/>
      <c r="FL1809" s="61"/>
      <c r="FM1809" s="61"/>
      <c r="FN1809" s="61"/>
      <c r="FO1809" s="61"/>
      <c r="FP1809" s="61"/>
      <c r="FQ1809" s="61"/>
      <c r="FR1809" s="61"/>
      <c r="FS1809" s="61"/>
      <c r="FT1809" s="61"/>
      <c r="FU1809" s="61"/>
      <c r="FV1809" s="61"/>
      <c r="FW1809" s="61"/>
      <c r="FX1809" s="61"/>
      <c r="FY1809" s="61"/>
      <c r="FZ1809" s="61"/>
      <c r="GA1809" s="61"/>
      <c r="GB1809" s="61"/>
      <c r="GC1809" s="61"/>
      <c r="GD1809" s="61"/>
      <c r="GE1809" s="61"/>
      <c r="GF1809" s="61"/>
      <c r="GG1809" s="61"/>
      <c r="GH1809" s="61"/>
      <c r="GI1809" s="61"/>
      <c r="GJ1809" s="61"/>
      <c r="GK1809" s="61"/>
      <c r="GL1809" s="61"/>
      <c r="GM1809" s="61"/>
      <c r="GN1809" s="61"/>
      <c r="GO1809" s="61"/>
      <c r="GP1809" s="61"/>
      <c r="GQ1809" s="61"/>
      <c r="GR1809" s="61"/>
      <c r="GS1809" s="61"/>
      <c r="GT1809" s="61"/>
      <c r="GU1809" s="61"/>
      <c r="GV1809" s="61"/>
      <c r="GW1809" s="61"/>
      <c r="GX1809" s="61"/>
      <c r="GY1809" s="61"/>
      <c r="GZ1809" s="61"/>
      <c r="HA1809" s="14">
        <v>2</v>
      </c>
      <c r="HH1809" s="14">
        <v>0</v>
      </c>
      <c r="HI1809" s="14">
        <v>2</v>
      </c>
      <c r="HJ1809" s="14">
        <v>0</v>
      </c>
      <c r="IA1809" s="14">
        <v>0</v>
      </c>
      <c r="IB1809" s="14">
        <v>0</v>
      </c>
      <c r="IC1809" s="14">
        <v>0</v>
      </c>
      <c r="IM1809" s="58"/>
      <c r="IN1809" s="58"/>
      <c r="IO1809" s="58"/>
      <c r="IP1809" s="61">
        <v>99</v>
      </c>
      <c r="IQ1809" s="61">
        <v>94.5</v>
      </c>
      <c r="IR1809" s="61">
        <v>88.5</v>
      </c>
      <c r="IS1809" s="61">
        <v>96</v>
      </c>
      <c r="IT1809" s="61">
        <v>93</v>
      </c>
      <c r="IU1809" s="61">
        <v>85</v>
      </c>
      <c r="IV1809" s="61">
        <v>97</v>
      </c>
      <c r="IW1809" s="61">
        <v>92.5</v>
      </c>
      <c r="IX1809" s="61">
        <v>93</v>
      </c>
      <c r="IY1809" s="61">
        <v>92</v>
      </c>
      <c r="IZ1809" s="61"/>
      <c r="JA1809" s="61"/>
      <c r="JB1809" s="61"/>
      <c r="JC1809" s="61"/>
      <c r="JD1809" s="61"/>
      <c r="JE1809" s="61"/>
      <c r="JF1809" s="61"/>
      <c r="JG1809" s="61"/>
      <c r="JH1809" s="61"/>
      <c r="JI1809" s="61"/>
      <c r="JJ1809" s="61"/>
      <c r="JK1809" s="61"/>
      <c r="JL1809" s="61"/>
      <c r="JM1809" s="61"/>
      <c r="JN1809" s="61"/>
      <c r="JO1809" s="61"/>
      <c r="JP1809" s="61"/>
      <c r="JQ1809" s="61"/>
      <c r="JR1809" s="61"/>
      <c r="JS1809" s="61"/>
      <c r="JT1809" s="61"/>
      <c r="JU1809" s="61"/>
      <c r="JV1809" s="61"/>
      <c r="JW1809" s="61"/>
      <c r="JX1809" s="61"/>
      <c r="JY1809" s="61"/>
      <c r="JZ1809" s="61"/>
      <c r="KA1809" s="61"/>
      <c r="KB1809" s="61"/>
      <c r="KC1809" s="61"/>
      <c r="KD1809" s="61"/>
      <c r="KE1809" s="61"/>
      <c r="KF1809" s="61"/>
      <c r="KG1809" s="61"/>
      <c r="KH1809" s="61"/>
      <c r="KI1809" s="61"/>
      <c r="KJ1809" s="61"/>
      <c r="KK1809" s="61"/>
      <c r="KL1809" s="61"/>
      <c r="KM1809" s="61"/>
      <c r="KN1809" s="61"/>
      <c r="KO1809" s="61"/>
      <c r="KP1809" s="61"/>
      <c r="KQ1809" s="61"/>
      <c r="KR1809" s="61"/>
      <c r="KS1809" s="61"/>
      <c r="KT1809" s="61"/>
      <c r="KU1809" s="61"/>
      <c r="KV1809" s="61"/>
      <c r="KW1809" s="61"/>
      <c r="KX1809" s="61"/>
      <c r="KY1809" s="61"/>
      <c r="KZ1809" s="61"/>
      <c r="LA1809" s="61"/>
      <c r="LB1809" s="61"/>
      <c r="LC1809" s="61"/>
      <c r="LD1809" s="61"/>
      <c r="LE1809" s="61"/>
      <c r="LF1809" s="61"/>
      <c r="LG1809" s="61"/>
      <c r="LH1809" s="61"/>
      <c r="LI1809" s="61"/>
      <c r="LJ1809" s="61"/>
      <c r="LK1809" s="61"/>
      <c r="LL1809" s="61"/>
      <c r="LM1809" s="61"/>
      <c r="LN1809" s="61"/>
      <c r="LO1809" s="61"/>
      <c r="LP1809" s="61"/>
      <c r="LQ1809" s="61"/>
      <c r="LR1809" s="61"/>
      <c r="LS1809" s="61"/>
      <c r="LT1809" s="61"/>
      <c r="LU1809" s="61"/>
      <c r="LV1809" s="61"/>
      <c r="LW1809" s="61"/>
      <c r="LX1809" s="14">
        <v>76</v>
      </c>
      <c r="ME1809" s="14">
        <v>68</v>
      </c>
      <c r="MF1809" s="14">
        <v>126</v>
      </c>
      <c r="MG1809" s="14">
        <v>98</v>
      </c>
      <c r="PG1809" s="61">
        <v>24</v>
      </c>
      <c r="PH1809" s="61"/>
      <c r="PI1809" s="61"/>
      <c r="PJ1809" s="61"/>
      <c r="PK1809" s="61"/>
      <c r="PL1809" s="61"/>
      <c r="PM1809" s="61"/>
      <c r="PN1809" s="61">
        <v>24</v>
      </c>
      <c r="PO1809" s="61">
        <v>26</v>
      </c>
      <c r="PP1809" s="61">
        <v>24</v>
      </c>
      <c r="PQ1809" s="61"/>
      <c r="PR1809" s="61"/>
      <c r="PS1809" s="61"/>
      <c r="PT1809" s="61"/>
      <c r="PU1809" s="61"/>
      <c r="PV1809" s="61"/>
      <c r="PW1809" s="61"/>
      <c r="PX1809" s="61"/>
      <c r="PY1809" s="61"/>
      <c r="PZ1809" s="61"/>
      <c r="QA1809" s="61"/>
      <c r="QB1809" s="61"/>
      <c r="QC1809" s="61"/>
      <c r="QD1809" s="61"/>
      <c r="QE1809" s="61"/>
      <c r="QF1809" s="61"/>
      <c r="QG1809" s="61"/>
      <c r="QH1809" s="61"/>
      <c r="QI1809" s="61"/>
      <c r="QJ1809" s="61"/>
      <c r="QK1809" s="61"/>
      <c r="QL1809" s="61"/>
      <c r="QM1809" s="61"/>
      <c r="QN1809" s="61"/>
      <c r="QO1809" s="61"/>
      <c r="QP1809" s="61"/>
      <c r="QQ1809" s="61"/>
      <c r="QR1809" s="61"/>
      <c r="QS1809" s="61"/>
      <c r="QT1809" s="61"/>
      <c r="QU1809" s="61"/>
      <c r="QV1809" s="61"/>
      <c r="QW1809" s="61"/>
      <c r="QX1809" s="61"/>
      <c r="QY1809" s="61"/>
      <c r="QZ1809" s="61"/>
      <c r="RA1809" s="61"/>
      <c r="RB1809" s="61"/>
      <c r="RC1809" s="61"/>
      <c r="RD1809" s="61"/>
      <c r="RE1809" s="61"/>
      <c r="RF1809" s="61"/>
      <c r="RG1809" s="61"/>
      <c r="RH1809" s="61"/>
      <c r="RI1809" s="61"/>
      <c r="RJ1809" s="61"/>
      <c r="RK1809" s="61"/>
      <c r="RL1809" s="61"/>
      <c r="RM1809" s="61"/>
      <c r="RN1809" s="61"/>
      <c r="RO1809" s="61"/>
      <c r="RP1809" s="61"/>
      <c r="RQ1809" s="61"/>
      <c r="RR1809" s="61"/>
      <c r="RS1809" s="61"/>
      <c r="RT1809" s="61"/>
      <c r="RU1809" s="61"/>
      <c r="RV1809" s="61"/>
      <c r="RW1809" s="61"/>
      <c r="RX1809" s="61"/>
      <c r="RY1809" s="61"/>
      <c r="RZ1809" s="61"/>
      <c r="SA1809" s="61"/>
      <c r="SB1809" s="61"/>
      <c r="SC1809" s="61"/>
      <c r="SD1809" s="61"/>
      <c r="SE1809" s="61"/>
      <c r="SF1809" s="61"/>
      <c r="SG1809" s="61"/>
      <c r="SH1809" s="61"/>
      <c r="SI1809" s="61"/>
      <c r="SJ1809" s="61"/>
      <c r="SK1809" s="61"/>
      <c r="SL1809" s="61"/>
      <c r="SM1809" s="61"/>
      <c r="SN1809" s="61"/>
      <c r="SO1809" s="61"/>
      <c r="SP1809" s="58" t="s">
        <v>8563</v>
      </c>
      <c r="SQ1809" s="58"/>
      <c r="SR1809" s="58"/>
      <c r="SS1809" s="58"/>
      <c r="ST1809" s="58"/>
      <c r="SU1809" s="58"/>
      <c r="SV1809" s="58"/>
      <c r="SW1809" s="58" t="s">
        <v>8282</v>
      </c>
      <c r="SX1809" s="58" t="s">
        <v>8443</v>
      </c>
      <c r="SY1809" s="58"/>
      <c r="SZ1809" s="58"/>
      <c r="TA1809" s="58"/>
      <c r="TB1809" s="58"/>
      <c r="TC1809" s="58"/>
      <c r="TD1809" s="58"/>
      <c r="TE1809" s="58"/>
      <c r="TF1809" s="58"/>
      <c r="TG1809" s="58"/>
      <c r="TH1809" s="58"/>
      <c r="TI1809" s="58"/>
      <c r="TJ1809" s="58"/>
      <c r="TK1809" s="58"/>
      <c r="TL1809" s="58"/>
      <c r="TM1809" s="58"/>
      <c r="TN1809" s="58"/>
      <c r="TO1809" s="58"/>
      <c r="TP1809" s="58"/>
      <c r="TQ1809" s="58"/>
      <c r="TR1809" s="58"/>
      <c r="TS1809" s="58"/>
      <c r="TT1809" s="58"/>
      <c r="TU1809" s="58"/>
      <c r="TV1809" s="58"/>
      <c r="TW1809" s="58"/>
      <c r="TX1809" s="58"/>
      <c r="TY1809" s="58"/>
      <c r="TZ1809" s="58"/>
      <c r="UA1809" s="58"/>
      <c r="UB1809" s="58"/>
      <c r="UC1809" s="58"/>
      <c r="UD1809" s="58"/>
      <c r="UE1809" s="58"/>
      <c r="UF1809" s="58"/>
      <c r="UG1809" s="58"/>
      <c r="UH1809" s="58"/>
      <c r="UI1809" s="58"/>
      <c r="UJ1809" s="58"/>
      <c r="UK1809" s="58"/>
      <c r="UL1809" s="58"/>
      <c r="UM1809" s="58"/>
      <c r="UN1809" s="58"/>
      <c r="UO1809" s="58"/>
      <c r="UP1809" s="58"/>
      <c r="UQ1809" s="58"/>
      <c r="UR1809" s="58"/>
      <c r="US1809" s="58"/>
      <c r="UT1809" s="58"/>
      <c r="UU1809" s="58"/>
      <c r="UV1809" s="58"/>
      <c r="UW1809" s="58"/>
      <c r="UX1809" s="58"/>
      <c r="UY1809" s="58"/>
      <c r="UZ1809" s="58"/>
      <c r="VA1809" s="58"/>
      <c r="VB1809" s="58"/>
      <c r="VC1809" s="58"/>
      <c r="VD1809" s="58"/>
      <c r="VE1809" s="58"/>
      <c r="VF1809" s="58"/>
      <c r="VG1809" s="58"/>
      <c r="VH1809" s="58"/>
      <c r="VI1809" s="58"/>
      <c r="VJ1809" s="58"/>
      <c r="VK1809" s="58"/>
      <c r="VL1809" s="58"/>
      <c r="VM1809" s="58"/>
      <c r="VN1809" s="58"/>
      <c r="VO1809" s="58"/>
      <c r="VP1809" s="58"/>
      <c r="VQ1809" s="58"/>
      <c r="VR1809" s="58"/>
      <c r="VS1809" s="58"/>
      <c r="VT1809" s="58"/>
      <c r="VU1809" s="58"/>
      <c r="VV1809" s="58"/>
      <c r="VW1809" s="58"/>
      <c r="VX1809" s="61">
        <v>1</v>
      </c>
      <c r="VY1809" s="61"/>
      <c r="VZ1809" s="61"/>
      <c r="WA1809" s="61"/>
      <c r="WB1809" s="61"/>
      <c r="WC1809" s="61"/>
      <c r="WD1809" s="61"/>
      <c r="WE1809" s="61">
        <v>1</v>
      </c>
      <c r="WF1809" s="61">
        <v>1</v>
      </c>
      <c r="WG1809" s="61"/>
      <c r="WH1809" s="61"/>
      <c r="WI1809" s="61"/>
      <c r="WJ1809" s="61"/>
      <c r="WK1809" s="61"/>
      <c r="WL1809" s="61"/>
      <c r="WM1809" s="61"/>
      <c r="WN1809" s="61"/>
      <c r="WO1809" s="61"/>
      <c r="WP1809" s="61"/>
      <c r="WQ1809" s="14">
        <v>1</v>
      </c>
      <c r="WR1809" s="14">
        <v>0</v>
      </c>
      <c r="WS1809" s="14">
        <v>0</v>
      </c>
      <c r="WT1809" s="14">
        <v>1</v>
      </c>
      <c r="WU1809" s="14">
        <v>0</v>
      </c>
      <c r="WV1809" s="14">
        <v>0</v>
      </c>
      <c r="WW1809" s="14">
        <v>1</v>
      </c>
      <c r="WX1809" s="14">
        <v>0</v>
      </c>
      <c r="WY1809" s="14">
        <v>0</v>
      </c>
      <c r="WZ1809" s="14">
        <v>0</v>
      </c>
      <c r="ZY1809" s="61"/>
      <c r="ZZ1809" s="61"/>
      <c r="AAA1809" s="61"/>
      <c r="AAE1809" s="63"/>
      <c r="AAF1809" s="63"/>
      <c r="AAG1809" s="63"/>
      <c r="AAI1809" s="63"/>
      <c r="AAJ1809" s="58"/>
      <c r="AAK1809" s="61"/>
      <c r="AAM1809" s="61"/>
      <c r="AAO1809" s="63"/>
      <c r="AAP1809" s="58"/>
      <c r="AAQ1809" s="61"/>
      <c r="AAS1809" s="61"/>
      <c r="AAU1809" s="63"/>
      <c r="AAV1809" s="58"/>
      <c r="AAW1809" s="61"/>
      <c r="AAY1809" s="14">
        <v>27</v>
      </c>
      <c r="ABB1809" s="104">
        <v>11.6</v>
      </c>
      <c r="ABC1809" s="104"/>
      <c r="ABD1809" s="104"/>
      <c r="ABE1809" s="104">
        <v>34</v>
      </c>
      <c r="ABF1809" s="104"/>
      <c r="ABG1809" s="104"/>
      <c r="ABH1809" s="104"/>
      <c r="ABI1809" s="104"/>
      <c r="ABJ1809" s="104"/>
      <c r="ABK1809" s="104"/>
      <c r="ABL1809" s="104"/>
      <c r="ABM1809" s="104"/>
      <c r="ABN1809" s="104"/>
      <c r="ABO1809" s="104"/>
      <c r="ABP1809" s="104"/>
      <c r="ABQ1809" s="104"/>
      <c r="ABR1809" s="104"/>
      <c r="ABS1809" s="104"/>
      <c r="ABT1809" s="104"/>
      <c r="ABU1809" s="60">
        <v>144</v>
      </c>
      <c r="ABV1809" s="60"/>
      <c r="ABW1809" s="60"/>
      <c r="ABX1809" s="104">
        <v>4.2</v>
      </c>
      <c r="ABY1809" s="60"/>
      <c r="ABZ1809" s="60"/>
      <c r="ACA1809" s="60">
        <v>110</v>
      </c>
      <c r="ACB1809" s="104"/>
      <c r="ACC1809" s="104"/>
      <c r="ACD1809" s="62">
        <v>1.28</v>
      </c>
      <c r="ACE1809" s="104"/>
      <c r="ACF1809" s="104"/>
      <c r="ACG1809" s="60">
        <v>128</v>
      </c>
      <c r="ACH1809" s="104"/>
      <c r="ACI1809" s="104"/>
      <c r="ACJ1809" s="104"/>
      <c r="ACK1809" s="104"/>
      <c r="ACL1809" s="104"/>
      <c r="ACM1809" s="104"/>
      <c r="ACN1809" s="104"/>
      <c r="ACO1809" s="104"/>
      <c r="ACP1809" s="104"/>
      <c r="ACQ1809" s="60">
        <v>25</v>
      </c>
      <c r="ACR1809" s="104"/>
      <c r="ACS1809" s="104"/>
      <c r="ACT1809" s="104">
        <v>1.2</v>
      </c>
      <c r="ACU1809" s="104"/>
      <c r="ACV1809" s="104"/>
      <c r="ACW1809" s="60">
        <v>11</v>
      </c>
      <c r="ACX1809" s="104"/>
      <c r="ACY1809" s="104"/>
      <c r="ADB1809" s="63"/>
      <c r="ADC1809" s="63"/>
      <c r="ADD1809" s="58"/>
      <c r="ADE1809" s="58"/>
      <c r="ADF1809" s="61"/>
      <c r="ADG1809" s="61"/>
      <c r="ADH1809" s="61"/>
      <c r="ADI1809" s="61"/>
      <c r="ADO1809" s="61"/>
      <c r="AGK1809" s="61"/>
      <c r="AGM1809" s="63"/>
      <c r="AGN1809" s="58"/>
      <c r="AGO1809" s="61"/>
      <c r="AGQ1809" s="61"/>
      <c r="AGS1809" s="14">
        <v>0</v>
      </c>
      <c r="AGT1809" s="14">
        <v>0</v>
      </c>
      <c r="AGU1809" s="14">
        <v>0</v>
      </c>
      <c r="AGV1809" s="14">
        <v>0</v>
      </c>
      <c r="AGW1809" s="14">
        <v>1</v>
      </c>
      <c r="AGX1809" s="14">
        <v>1</v>
      </c>
      <c r="AGY1809" s="14">
        <v>0</v>
      </c>
      <c r="AGZ1809" s="14">
        <v>0</v>
      </c>
      <c r="AHA1809" s="14">
        <v>0</v>
      </c>
      <c r="AHB1809" s="14">
        <v>0</v>
      </c>
      <c r="AHC1809" s="14">
        <v>1</v>
      </c>
      <c r="AHD1809" s="14">
        <v>0</v>
      </c>
      <c r="AHE1809" s="14">
        <v>0</v>
      </c>
      <c r="AHF1809" s="14">
        <v>0</v>
      </c>
      <c r="AHH1809" s="14">
        <v>0</v>
      </c>
      <c r="AHI1809" s="14">
        <v>0</v>
      </c>
      <c r="AHK1809" s="14">
        <v>0</v>
      </c>
      <c r="AHL1809" s="14">
        <v>0</v>
      </c>
      <c r="AHM1809" s="14">
        <v>0</v>
      </c>
      <c r="AHN1809" s="14">
        <v>0</v>
      </c>
      <c r="AHO1809" s="14">
        <v>0</v>
      </c>
      <c r="AHP1809" s="14">
        <v>0</v>
      </c>
      <c r="AHQ1809" s="14">
        <v>0</v>
      </c>
      <c r="AHR1809" s="14">
        <v>0</v>
      </c>
      <c r="AHT1809" s="61"/>
      <c r="AHV1809" s="63"/>
      <c r="AHW1809" s="58"/>
      <c r="AHX1809" s="61"/>
      <c r="AHZ1809" s="61"/>
      <c r="AIB1809" s="63"/>
      <c r="AIC1809" s="58"/>
      <c r="AID1809" s="61"/>
      <c r="AIF1809" s="61"/>
      <c r="AIH1809" s="63"/>
      <c r="AII1809" s="58"/>
      <c r="AIJ1809" s="61"/>
      <c r="AIL1809" s="61"/>
      <c r="AIM1809" s="14">
        <v>0</v>
      </c>
      <c r="AIN1809" s="14">
        <v>0</v>
      </c>
      <c r="AIO1809" s="14">
        <v>0</v>
      </c>
      <c r="AIR1809" s="61">
        <v>1</v>
      </c>
      <c r="AIT1809" s="60">
        <v>2</v>
      </c>
      <c r="AIU1809" s="58" t="s">
        <v>2308</v>
      </c>
      <c r="AIV1809" s="61">
        <v>3</v>
      </c>
      <c r="AIW1809" s="14">
        <v>0</v>
      </c>
      <c r="AIX1809" s="61">
        <v>145</v>
      </c>
      <c r="AIY1809" s="14">
        <v>75</v>
      </c>
      <c r="AJB1809" s="63"/>
      <c r="AJC1809" s="58"/>
      <c r="AJD1809" s="61"/>
      <c r="AJF1809" s="61"/>
      <c r="AJH1809" s="63"/>
      <c r="AJI1809" s="58"/>
      <c r="AJJ1809" s="61"/>
      <c r="AJL1809" s="61"/>
      <c r="AJN1809" s="63"/>
      <c r="AJO1809" s="58"/>
    </row>
    <row r="1810" spans="1:951" s="14" customFormat="1">
      <c r="B1810" s="14">
        <v>4</v>
      </c>
      <c r="C1810" s="14">
        <v>1</v>
      </c>
      <c r="D1810" s="14" t="s">
        <v>9975</v>
      </c>
      <c r="E1810" s="63" t="s">
        <v>9976</v>
      </c>
      <c r="F1810" s="58" t="s">
        <v>9977</v>
      </c>
      <c r="G1810" s="14" t="s">
        <v>9978</v>
      </c>
      <c r="O1810" s="14">
        <v>1</v>
      </c>
      <c r="P1810" s="14">
        <v>0</v>
      </c>
      <c r="Q1810" s="14">
        <v>0</v>
      </c>
      <c r="Z1810" s="14">
        <v>0</v>
      </c>
      <c r="AA1810" s="60">
        <v>1</v>
      </c>
      <c r="AB1810" s="58" t="s">
        <v>9979</v>
      </c>
      <c r="AC1810" s="14">
        <v>3</v>
      </c>
      <c r="AD1810" s="14">
        <v>0</v>
      </c>
      <c r="AE1810" s="14">
        <v>0</v>
      </c>
      <c r="AG1810" s="14">
        <v>0</v>
      </c>
      <c r="AI1810" s="14">
        <v>170</v>
      </c>
      <c r="AJ1810" s="14">
        <v>164</v>
      </c>
      <c r="AK1810" s="14">
        <v>148</v>
      </c>
      <c r="DR1810" s="14">
        <v>102</v>
      </c>
      <c r="DS1810" s="14">
        <v>90</v>
      </c>
      <c r="DT1810" s="14">
        <v>86</v>
      </c>
      <c r="HA1810" s="14">
        <v>2</v>
      </c>
      <c r="HB1810" s="14">
        <v>2</v>
      </c>
      <c r="HC1810" s="14">
        <v>2</v>
      </c>
      <c r="HT1810" s="14">
        <v>0</v>
      </c>
      <c r="HU1810" s="14">
        <v>0</v>
      </c>
      <c r="HV1810" s="14">
        <v>0</v>
      </c>
      <c r="IM1810" s="58"/>
      <c r="IN1810" s="58"/>
      <c r="IO1810" s="58"/>
      <c r="IP1810" s="14">
        <v>92.5</v>
      </c>
      <c r="IQ1810" s="14">
        <v>96</v>
      </c>
      <c r="IR1810" s="14">
        <v>91</v>
      </c>
      <c r="IS1810" s="14">
        <v>94</v>
      </c>
      <c r="LX1810" s="14">
        <v>108</v>
      </c>
      <c r="LZ1810" s="14">
        <v>96</v>
      </c>
      <c r="PG1810" s="14">
        <v>26</v>
      </c>
      <c r="PI1810" s="14">
        <v>24</v>
      </c>
      <c r="SP1810" s="58" t="s">
        <v>8443</v>
      </c>
      <c r="SQ1810" s="58"/>
      <c r="SR1810" s="58" t="s">
        <v>6143</v>
      </c>
      <c r="SS1810" s="58"/>
      <c r="ST1810" s="58"/>
      <c r="SU1810" s="58"/>
      <c r="SV1810" s="58"/>
      <c r="SW1810" s="58"/>
      <c r="SX1810" s="58"/>
      <c r="SY1810" s="58"/>
      <c r="SZ1810" s="58"/>
      <c r="TA1810" s="58"/>
      <c r="TB1810" s="58"/>
      <c r="TC1810" s="58"/>
      <c r="TD1810" s="58"/>
      <c r="TE1810" s="58"/>
      <c r="TF1810" s="58"/>
      <c r="TG1810" s="58"/>
      <c r="TH1810" s="58"/>
      <c r="TI1810" s="58"/>
      <c r="TJ1810" s="58"/>
      <c r="TK1810" s="58"/>
      <c r="TL1810" s="58"/>
      <c r="TM1810" s="58"/>
      <c r="TN1810" s="58"/>
      <c r="TO1810" s="58"/>
      <c r="TP1810" s="58"/>
      <c r="TQ1810" s="58"/>
      <c r="TR1810" s="58"/>
      <c r="TS1810" s="58"/>
      <c r="TT1810" s="58"/>
      <c r="TU1810" s="58"/>
      <c r="TV1810" s="58"/>
      <c r="TW1810" s="58"/>
      <c r="TX1810" s="58"/>
      <c r="TY1810" s="58"/>
      <c r="TZ1810" s="58"/>
      <c r="UA1810" s="58"/>
      <c r="UB1810" s="58"/>
      <c r="UC1810" s="58"/>
      <c r="UD1810" s="58"/>
      <c r="UE1810" s="58"/>
      <c r="UF1810" s="58"/>
      <c r="UG1810" s="58"/>
      <c r="UH1810" s="58"/>
      <c r="UI1810" s="58"/>
      <c r="UJ1810" s="58"/>
      <c r="UK1810" s="58"/>
      <c r="UL1810" s="58"/>
      <c r="UM1810" s="58"/>
      <c r="UN1810" s="58"/>
      <c r="UO1810" s="58"/>
      <c r="UP1810" s="58"/>
      <c r="UQ1810" s="58"/>
      <c r="UR1810" s="58"/>
      <c r="US1810" s="58"/>
      <c r="UT1810" s="58"/>
      <c r="UU1810" s="58"/>
      <c r="UV1810" s="58"/>
      <c r="UW1810" s="58"/>
      <c r="UX1810" s="58"/>
      <c r="UY1810" s="58"/>
      <c r="UZ1810" s="58"/>
      <c r="VA1810" s="58"/>
      <c r="VB1810" s="58"/>
      <c r="VC1810" s="58"/>
      <c r="VD1810" s="58"/>
      <c r="VE1810" s="58"/>
      <c r="VF1810" s="58"/>
      <c r="VG1810" s="58"/>
      <c r="VH1810" s="58"/>
      <c r="VI1810" s="58"/>
      <c r="VJ1810" s="58"/>
      <c r="VK1810" s="58"/>
      <c r="VL1810" s="58"/>
      <c r="VM1810" s="58"/>
      <c r="VN1810" s="58"/>
      <c r="VO1810" s="58"/>
      <c r="VP1810" s="58"/>
      <c r="VQ1810" s="58"/>
      <c r="VR1810" s="58"/>
      <c r="VS1810" s="58"/>
      <c r="VT1810" s="58"/>
      <c r="VU1810" s="58"/>
      <c r="VV1810" s="58"/>
      <c r="VW1810" s="58"/>
      <c r="WQ1810" s="14">
        <v>0</v>
      </c>
      <c r="WR1810" s="14">
        <v>1</v>
      </c>
      <c r="WS1810" s="14">
        <v>0</v>
      </c>
      <c r="WT1810" s="14">
        <v>1</v>
      </c>
      <c r="AAE1810" s="63"/>
      <c r="AAF1810" s="63"/>
      <c r="AAG1810" s="63"/>
      <c r="AAI1810" s="63"/>
      <c r="AAJ1810" s="58"/>
      <c r="AAO1810" s="63"/>
      <c r="AAP1810" s="58"/>
      <c r="AAU1810" s="63"/>
      <c r="AAV1810" s="58"/>
      <c r="AAY1810" s="14">
        <v>26</v>
      </c>
      <c r="ABB1810" s="104">
        <v>12.2</v>
      </c>
      <c r="ABC1810" s="104"/>
      <c r="ABD1810" s="104"/>
      <c r="ABE1810" s="104">
        <v>36</v>
      </c>
      <c r="ABF1810" s="104"/>
      <c r="ABG1810" s="104"/>
      <c r="ABH1810" s="104"/>
      <c r="ABI1810" s="104"/>
      <c r="ABJ1810" s="104"/>
      <c r="ABK1810" s="104"/>
      <c r="ABL1810" s="104"/>
      <c r="ABM1810" s="104"/>
      <c r="ABN1810" s="104"/>
      <c r="ABO1810" s="104"/>
      <c r="ABP1810" s="104"/>
      <c r="ABQ1810" s="104"/>
      <c r="ABR1810" s="104"/>
      <c r="ABS1810" s="104"/>
      <c r="ABT1810" s="104"/>
      <c r="ABU1810" s="60">
        <v>145</v>
      </c>
      <c r="ABV1810" s="60"/>
      <c r="ABW1810" s="60"/>
      <c r="ABX1810" s="104">
        <v>4</v>
      </c>
      <c r="ABY1810" s="60"/>
      <c r="ABZ1810" s="60"/>
      <c r="ACA1810" s="60">
        <v>110</v>
      </c>
      <c r="ACB1810" s="104"/>
      <c r="ACC1810" s="104"/>
      <c r="ACD1810" s="104">
        <v>1.3</v>
      </c>
      <c r="ACE1810" s="104"/>
      <c r="ACF1810" s="104"/>
      <c r="ACG1810" s="60">
        <v>138</v>
      </c>
      <c r="ACH1810" s="104"/>
      <c r="ACI1810" s="104"/>
      <c r="ACJ1810" s="104"/>
      <c r="ACK1810" s="104"/>
      <c r="ACL1810" s="104"/>
      <c r="ACM1810" s="104"/>
      <c r="ACN1810" s="104"/>
      <c r="ACO1810" s="104"/>
      <c r="ACP1810" s="104"/>
      <c r="ACQ1810" s="60">
        <v>17</v>
      </c>
      <c r="ACR1810" s="104"/>
      <c r="ACS1810" s="104"/>
      <c r="ACT1810" s="104">
        <v>1.2</v>
      </c>
      <c r="ACU1810" s="104"/>
      <c r="ACV1810" s="104"/>
      <c r="ACW1810" s="60">
        <v>14</v>
      </c>
      <c r="ACX1810" s="104"/>
      <c r="ACY1810" s="104"/>
      <c r="ADB1810" s="63"/>
      <c r="ADC1810" s="63"/>
      <c r="ADD1810" s="58"/>
      <c r="ADE1810" s="58"/>
      <c r="AGM1810" s="63"/>
      <c r="AGN1810" s="58"/>
      <c r="AGS1810" s="14">
        <v>1</v>
      </c>
      <c r="AGT1810" s="14">
        <v>0</v>
      </c>
      <c r="AGU1810" s="14">
        <v>1</v>
      </c>
      <c r="AGV1810" s="14">
        <v>0</v>
      </c>
      <c r="AGW1810" s="14">
        <v>1</v>
      </c>
      <c r="AGX1810" s="14">
        <v>1</v>
      </c>
      <c r="AGY1810" s="14">
        <v>0</v>
      </c>
      <c r="AGZ1810" s="14">
        <v>2</v>
      </c>
      <c r="AHA1810" s="14">
        <v>0</v>
      </c>
      <c r="AHB1810" s="14">
        <v>0</v>
      </c>
      <c r="AHC1810" s="14">
        <v>1</v>
      </c>
      <c r="AHD1810" s="14">
        <v>0</v>
      </c>
      <c r="AHE1810" s="14">
        <v>0</v>
      </c>
      <c r="AHF1810" s="14">
        <v>0</v>
      </c>
      <c r="AHH1810" s="14">
        <v>0</v>
      </c>
      <c r="AHI1810" s="14">
        <v>1</v>
      </c>
      <c r="AHK1810" s="14">
        <v>0</v>
      </c>
      <c r="AHL1810" s="14">
        <v>0</v>
      </c>
      <c r="AHM1810" s="14">
        <v>0</v>
      </c>
      <c r="AHN1810" s="14">
        <v>0</v>
      </c>
      <c r="AHO1810" s="14">
        <v>0</v>
      </c>
      <c r="AHP1810" s="14">
        <v>0</v>
      </c>
      <c r="AHQ1810" s="14">
        <v>0</v>
      </c>
      <c r="AHR1810" s="14">
        <v>0</v>
      </c>
      <c r="AHV1810" s="63"/>
      <c r="AHW1810" s="58"/>
      <c r="AIB1810" s="63"/>
      <c r="AIC1810" s="58"/>
      <c r="AIH1810" s="63"/>
      <c r="AII1810" s="58"/>
      <c r="AIM1810" s="14">
        <v>0</v>
      </c>
      <c r="AIN1810" s="14">
        <v>0</v>
      </c>
      <c r="AIO1810" s="14">
        <v>0</v>
      </c>
      <c r="AIT1810" s="60">
        <v>2</v>
      </c>
      <c r="AIU1810" s="58" t="s">
        <v>2308</v>
      </c>
      <c r="AIV1810" s="14">
        <v>2</v>
      </c>
      <c r="AIW1810" s="14">
        <v>0</v>
      </c>
      <c r="AIX1810" s="14">
        <v>120</v>
      </c>
      <c r="AIY1810" s="14">
        <v>60</v>
      </c>
      <c r="AJB1810" s="63"/>
      <c r="AJC1810" s="58"/>
      <c r="AJH1810" s="63"/>
      <c r="AJI1810" s="58"/>
      <c r="AJN1810" s="63"/>
      <c r="AJO1810" s="58"/>
    </row>
    <row r="1811" spans="1:951" s="31" customFormat="1">
      <c r="A1811" s="83"/>
      <c r="B1811" s="31">
        <v>5</v>
      </c>
      <c r="C1811" s="31">
        <v>0</v>
      </c>
      <c r="Z1811" s="31">
        <v>0</v>
      </c>
      <c r="AA1811" s="84">
        <v>1</v>
      </c>
      <c r="AC1811" s="31">
        <v>0</v>
      </c>
      <c r="AE1811" s="31">
        <v>0</v>
      </c>
      <c r="AG1811" s="31">
        <v>0</v>
      </c>
      <c r="SP1811" s="103"/>
      <c r="AAY1811" s="103"/>
      <c r="AAZ1811" s="103"/>
      <c r="ABA1811" s="103"/>
      <c r="ABB1811" s="103"/>
      <c r="ABC1811" s="103"/>
      <c r="ABD1811" s="103"/>
      <c r="ABE1811" s="103"/>
      <c r="ABF1811" s="103"/>
      <c r="ABG1811" s="103"/>
      <c r="ABH1811" s="103"/>
      <c r="ABI1811" s="103"/>
      <c r="ACG1811" s="84"/>
      <c r="ACH1811" s="84"/>
      <c r="ACI1811" s="84"/>
      <c r="ACJ1811" s="84"/>
      <c r="ACK1811" s="84"/>
      <c r="ACL1811" s="84"/>
      <c r="ACM1811" s="84"/>
      <c r="ACN1811" s="84"/>
      <c r="ACO1811" s="84"/>
      <c r="ACP1811" s="84"/>
      <c r="ACQ1811" s="84"/>
      <c r="ACR1811" s="84"/>
      <c r="ACS1811" s="84"/>
      <c r="ACT1811" s="84"/>
      <c r="ACU1811" s="84"/>
      <c r="ACV1811" s="84"/>
      <c r="ACW1811" s="84"/>
      <c r="ACX1811" s="84"/>
      <c r="ACY1811" s="84"/>
      <c r="AGS1811" s="31">
        <v>0</v>
      </c>
      <c r="AGT1811" s="31">
        <v>0</v>
      </c>
      <c r="AGU1811" s="31">
        <v>0</v>
      </c>
      <c r="AGV1811" s="31">
        <v>0</v>
      </c>
      <c r="AGW1811" s="31">
        <v>1</v>
      </c>
      <c r="AGX1811" s="31">
        <v>1</v>
      </c>
      <c r="AGY1811" s="31">
        <v>0</v>
      </c>
      <c r="AGZ1811" s="31">
        <v>0</v>
      </c>
      <c r="AHA1811" s="31">
        <v>0</v>
      </c>
      <c r="AHB1811" s="31">
        <v>0</v>
      </c>
      <c r="AHC1811" s="31">
        <v>1</v>
      </c>
      <c r="AHD1811" s="31">
        <v>0</v>
      </c>
      <c r="AHE1811" s="31">
        <v>0</v>
      </c>
      <c r="AHF1811" s="31">
        <v>0</v>
      </c>
      <c r="AHH1811" s="31">
        <v>0</v>
      </c>
      <c r="AHI1811" s="31">
        <v>1</v>
      </c>
      <c r="AHK1811" s="31">
        <v>0</v>
      </c>
      <c r="AHL1811" s="31">
        <v>0</v>
      </c>
      <c r="AHM1811" s="31">
        <v>0</v>
      </c>
      <c r="AHN1811" s="31">
        <v>0</v>
      </c>
      <c r="AHO1811" s="31">
        <v>0</v>
      </c>
      <c r="AHP1811" s="31">
        <v>0</v>
      </c>
      <c r="AHQ1811" s="31">
        <v>0</v>
      </c>
      <c r="AIM1811" s="31">
        <v>0</v>
      </c>
      <c r="AIN1811" s="31">
        <v>0</v>
      </c>
      <c r="AIO1811" s="31">
        <v>0</v>
      </c>
      <c r="AIT1811" s="84">
        <v>0</v>
      </c>
      <c r="AIU1811" s="31">
        <v>0</v>
      </c>
      <c r="AIV1811" s="31">
        <v>2</v>
      </c>
      <c r="AIW1811" s="31">
        <v>0</v>
      </c>
    </row>
    <row r="1812" spans="1:951" s="1" customFormat="1">
      <c r="A1812" s="1">
        <v>381</v>
      </c>
      <c r="B1812" s="1">
        <v>1</v>
      </c>
      <c r="C1812" s="1">
        <v>1</v>
      </c>
      <c r="D1812" s="1" t="s">
        <v>6257</v>
      </c>
      <c r="O1812" s="1">
        <v>1</v>
      </c>
      <c r="Z1812" s="1">
        <v>0</v>
      </c>
      <c r="AA1812" s="1">
        <v>1</v>
      </c>
      <c r="AC1812" s="1">
        <v>0</v>
      </c>
      <c r="AE1812" s="1">
        <v>0</v>
      </c>
      <c r="AG1812" s="1">
        <v>0</v>
      </c>
      <c r="AI1812" s="1">
        <v>116</v>
      </c>
      <c r="DR1812" s="1">
        <v>68</v>
      </c>
      <c r="HA1812" s="1">
        <v>0</v>
      </c>
      <c r="HT1812" s="1">
        <v>0</v>
      </c>
      <c r="IP1812" s="1">
        <v>97</v>
      </c>
      <c r="LX1812" s="1">
        <v>85</v>
      </c>
      <c r="PG1812" s="1">
        <v>18</v>
      </c>
      <c r="SP1812" s="1">
        <v>98.5</v>
      </c>
      <c r="VX1812" s="1">
        <v>0</v>
      </c>
      <c r="WQ1812" s="1">
        <v>0</v>
      </c>
      <c r="AGS1812" s="1">
        <v>0</v>
      </c>
      <c r="AGT1812" s="1">
        <v>0</v>
      </c>
      <c r="AGU1812" s="1">
        <v>0</v>
      </c>
      <c r="AGV1812" s="1">
        <v>0</v>
      </c>
      <c r="AGW1812" s="1">
        <v>0</v>
      </c>
      <c r="AGX1812" s="1">
        <v>0</v>
      </c>
      <c r="AGY1812" s="1">
        <v>0</v>
      </c>
      <c r="AGZ1812" s="1">
        <v>0</v>
      </c>
      <c r="AHA1812" s="1">
        <v>0</v>
      </c>
      <c r="AHB1812" s="1">
        <v>0</v>
      </c>
      <c r="AHC1812" s="1">
        <v>1</v>
      </c>
      <c r="AHD1812" s="1">
        <v>0</v>
      </c>
      <c r="AHE1812" s="1">
        <v>0</v>
      </c>
      <c r="AHF1812" s="1">
        <v>0</v>
      </c>
      <c r="AHH1812" s="1">
        <v>0</v>
      </c>
      <c r="AHI1812" s="1">
        <v>0</v>
      </c>
      <c r="AHK1812" s="1">
        <v>0</v>
      </c>
      <c r="AHL1812" s="1">
        <v>0</v>
      </c>
      <c r="AHM1812" s="1">
        <v>0</v>
      </c>
      <c r="AHN1812" s="1">
        <v>0</v>
      </c>
      <c r="AHO1812" s="1">
        <v>0</v>
      </c>
      <c r="AHP1812" s="1">
        <v>0</v>
      </c>
      <c r="AHQ1812" s="1">
        <v>0</v>
      </c>
      <c r="AHR1812" s="1">
        <v>0</v>
      </c>
      <c r="AIM1812" s="1">
        <v>0</v>
      </c>
      <c r="AIN1812" s="1">
        <v>0</v>
      </c>
      <c r="AIO1812" s="1">
        <v>0</v>
      </c>
      <c r="AIP1812" s="1">
        <v>1</v>
      </c>
      <c r="AIQ1812" s="1">
        <v>1</v>
      </c>
      <c r="AIR1812" s="1">
        <v>0</v>
      </c>
      <c r="AIS1812" s="1">
        <v>0</v>
      </c>
      <c r="AIT1812" s="1">
        <v>1</v>
      </c>
      <c r="AIU1812" s="1">
        <v>0</v>
      </c>
      <c r="AIV1812" s="1">
        <v>0</v>
      </c>
      <c r="AIW1812" s="1">
        <v>0</v>
      </c>
      <c r="AIX1812" s="1">
        <v>38</v>
      </c>
    </row>
    <row r="1813" spans="1:951" s="80" customFormat="1">
      <c r="B1813" s="80">
        <v>2</v>
      </c>
      <c r="C1813" s="80">
        <v>0</v>
      </c>
      <c r="Z1813" s="80">
        <v>0</v>
      </c>
      <c r="AA1813" s="80">
        <v>1</v>
      </c>
      <c r="AB1813" s="80" t="s">
        <v>9980</v>
      </c>
      <c r="AC1813" s="80">
        <v>0</v>
      </c>
      <c r="AE1813" s="80">
        <v>0</v>
      </c>
      <c r="AG1813" s="80">
        <v>0</v>
      </c>
      <c r="AI1813" s="80">
        <v>142</v>
      </c>
      <c r="DR1813" s="80">
        <v>66</v>
      </c>
      <c r="HA1813" s="80">
        <v>2</v>
      </c>
      <c r="HT1813" s="80">
        <v>0</v>
      </c>
      <c r="IP1813" s="80">
        <v>97</v>
      </c>
      <c r="LX1813" s="80">
        <v>81</v>
      </c>
      <c r="PG1813" s="80">
        <v>19</v>
      </c>
      <c r="SP1813" s="80">
        <v>98.5</v>
      </c>
      <c r="VX1813" s="80">
        <v>0</v>
      </c>
      <c r="WQ1813" s="80">
        <v>0</v>
      </c>
      <c r="AGS1813" s="18">
        <v>0</v>
      </c>
      <c r="AGT1813" s="18">
        <v>0</v>
      </c>
      <c r="AGU1813" s="18">
        <v>0</v>
      </c>
      <c r="AGV1813" s="18">
        <v>0</v>
      </c>
      <c r="AGW1813" s="18">
        <v>0</v>
      </c>
      <c r="AGX1813" s="18">
        <v>0</v>
      </c>
      <c r="AGY1813" s="18">
        <v>0</v>
      </c>
      <c r="AGZ1813" s="18">
        <v>0</v>
      </c>
      <c r="AHA1813" s="18">
        <v>0</v>
      </c>
      <c r="AHB1813" s="18">
        <v>0</v>
      </c>
      <c r="AHC1813" s="18">
        <v>1</v>
      </c>
      <c r="AHD1813" s="18">
        <v>0</v>
      </c>
      <c r="AHE1813" s="18">
        <v>0</v>
      </c>
      <c r="AHF1813" s="18">
        <v>0</v>
      </c>
      <c r="AHG1813" s="18"/>
      <c r="AHH1813" s="18">
        <v>0</v>
      </c>
      <c r="AHI1813" s="18">
        <v>0</v>
      </c>
      <c r="AHJ1813" s="18"/>
      <c r="AHK1813" s="18">
        <v>0</v>
      </c>
      <c r="AHL1813" s="18">
        <v>0</v>
      </c>
      <c r="AHM1813" s="18">
        <v>0</v>
      </c>
      <c r="AHN1813" s="18">
        <v>0</v>
      </c>
      <c r="AHO1813" s="18">
        <v>0</v>
      </c>
      <c r="AHP1813" s="18">
        <v>0</v>
      </c>
      <c r="AHQ1813" s="18">
        <v>0</v>
      </c>
      <c r="AHR1813" s="18">
        <v>7</v>
      </c>
      <c r="AIM1813" s="18">
        <v>0</v>
      </c>
      <c r="AIN1813" s="18">
        <v>0</v>
      </c>
      <c r="AIO1813" s="18">
        <v>0</v>
      </c>
      <c r="AIP1813" s="18"/>
      <c r="AIQ1813" s="18"/>
      <c r="AIR1813" s="18">
        <v>0</v>
      </c>
      <c r="AIS1813" s="18">
        <v>0</v>
      </c>
      <c r="AIT1813" s="18">
        <v>1</v>
      </c>
      <c r="AIU1813" s="18">
        <v>0</v>
      </c>
      <c r="AIV1813" s="18">
        <v>0</v>
      </c>
      <c r="AIW1813" s="18">
        <v>0</v>
      </c>
      <c r="AIX1813" s="18">
        <v>23</v>
      </c>
      <c r="AIY1813" s="18"/>
      <c r="AIZ1813" s="18"/>
      <c r="AJA1813" s="18"/>
      <c r="AJB1813" s="18"/>
      <c r="AJC1813" s="18"/>
    </row>
    <row r="1814" spans="1:951" s="1" customFormat="1">
      <c r="A1814" s="1">
        <v>382</v>
      </c>
      <c r="B1814" s="1">
        <v>1</v>
      </c>
      <c r="C1814" s="1">
        <v>1</v>
      </c>
      <c r="D1814" s="1" t="s">
        <v>7788</v>
      </c>
      <c r="O1814" s="1">
        <v>0</v>
      </c>
      <c r="Z1814" s="1">
        <v>0</v>
      </c>
      <c r="AA1814" s="1">
        <v>2</v>
      </c>
      <c r="AB1814" s="1" t="s">
        <v>9981</v>
      </c>
      <c r="AC1814" s="1">
        <v>0</v>
      </c>
      <c r="AE1814" s="1">
        <v>0</v>
      </c>
      <c r="AG1814" s="1">
        <v>0</v>
      </c>
      <c r="AI1814" s="1">
        <v>166</v>
      </c>
      <c r="AJ1814" s="1">
        <v>167</v>
      </c>
      <c r="AM1814" s="1">
        <v>142</v>
      </c>
      <c r="DR1814" s="1">
        <v>69</v>
      </c>
      <c r="DS1814" s="1">
        <v>68</v>
      </c>
      <c r="DV1814" s="1">
        <v>56</v>
      </c>
      <c r="HE1814" s="1">
        <v>2</v>
      </c>
      <c r="HX1814" s="1">
        <v>0</v>
      </c>
      <c r="IP1814" s="1">
        <v>93</v>
      </c>
      <c r="IQ1814" s="1">
        <v>94</v>
      </c>
      <c r="IR1814" s="1">
        <v>90</v>
      </c>
      <c r="IS1814" s="1">
        <v>97</v>
      </c>
      <c r="IT1814" s="1">
        <v>95</v>
      </c>
      <c r="LX1814" s="1">
        <v>61</v>
      </c>
      <c r="LY1814" s="1">
        <v>65</v>
      </c>
      <c r="LZ1814" s="1">
        <v>84</v>
      </c>
      <c r="MA1814" s="1">
        <v>69</v>
      </c>
      <c r="MB1814" s="1">
        <v>69</v>
      </c>
      <c r="PG1814" s="1">
        <v>18</v>
      </c>
      <c r="PH1814" s="1">
        <v>18</v>
      </c>
      <c r="PJ1814" s="1">
        <v>20</v>
      </c>
      <c r="PK1814" s="1">
        <v>20</v>
      </c>
      <c r="SP1814" s="1">
        <v>97.7</v>
      </c>
      <c r="SQ1814" s="1">
        <v>97.5</v>
      </c>
      <c r="ST1814" s="1">
        <v>97.7</v>
      </c>
      <c r="WB1814" s="1">
        <v>0</v>
      </c>
      <c r="WQ1814" s="1">
        <v>1</v>
      </c>
      <c r="WR1814" s="1">
        <v>1</v>
      </c>
      <c r="WT1814" s="1">
        <v>1</v>
      </c>
      <c r="WU1814" s="1">
        <v>1</v>
      </c>
      <c r="WV1814" s="1">
        <v>1</v>
      </c>
      <c r="ZY1814" s="1">
        <v>193.8</v>
      </c>
      <c r="AAY1814" s="1">
        <v>22</v>
      </c>
      <c r="AAZ1814" s="1">
        <v>28</v>
      </c>
      <c r="ABU1814" s="1">
        <v>141</v>
      </c>
      <c r="ABV1814" s="1">
        <v>142</v>
      </c>
      <c r="ABX1814" s="1">
        <v>4.4000000000000004</v>
      </c>
      <c r="ABY1814" s="1">
        <v>4.8</v>
      </c>
      <c r="ACA1814" s="1">
        <v>102</v>
      </c>
      <c r="ACB1814" s="1">
        <v>101</v>
      </c>
      <c r="ACD1814" s="1">
        <v>9</v>
      </c>
      <c r="ACE1814" s="1">
        <v>9.5</v>
      </c>
      <c r="ACG1814" s="1">
        <v>163</v>
      </c>
      <c r="ACH1814" s="1">
        <v>150</v>
      </c>
      <c r="ACI1814" s="1">
        <v>138</v>
      </c>
      <c r="ACQ1814" s="1">
        <v>65</v>
      </c>
      <c r="ACR1814" s="1">
        <v>66</v>
      </c>
      <c r="ACT1814" s="1">
        <v>2.84</v>
      </c>
      <c r="ACU1814" s="1">
        <v>2.8</v>
      </c>
      <c r="ACW1814" s="1">
        <v>17</v>
      </c>
      <c r="ACX1814" s="1">
        <v>13</v>
      </c>
      <c r="ADP1814" s="1">
        <v>56</v>
      </c>
      <c r="AGS1814" s="1">
        <v>0</v>
      </c>
      <c r="AGT1814" s="1">
        <v>0</v>
      </c>
      <c r="AGU1814" s="1">
        <v>0</v>
      </c>
      <c r="AGV1814" s="1">
        <v>0</v>
      </c>
      <c r="AGW1814" s="1">
        <v>1</v>
      </c>
      <c r="AGX1814" s="1">
        <v>0</v>
      </c>
      <c r="AGY1814" s="1">
        <v>0</v>
      </c>
      <c r="AGZ1814" s="1">
        <v>0</v>
      </c>
      <c r="AHA1814" s="1">
        <v>0</v>
      </c>
      <c r="AHB1814" s="1">
        <v>0</v>
      </c>
      <c r="AHC1814" s="1">
        <v>1</v>
      </c>
      <c r="AHD1814" s="1">
        <v>0</v>
      </c>
      <c r="AHE1814" s="1">
        <v>0</v>
      </c>
      <c r="AHF1814" s="1">
        <v>0</v>
      </c>
      <c r="AHH1814" s="1">
        <v>0</v>
      </c>
      <c r="AHI1814" s="1">
        <v>0</v>
      </c>
      <c r="AHK1814" s="1">
        <v>0</v>
      </c>
      <c r="AHL1814" s="1">
        <v>0</v>
      </c>
      <c r="AHM1814" s="1">
        <v>0</v>
      </c>
      <c r="AHN1814" s="1">
        <v>0</v>
      </c>
      <c r="AHO1814" s="1">
        <v>0</v>
      </c>
      <c r="AHP1814" s="1">
        <v>0</v>
      </c>
      <c r="AHQ1814" s="1">
        <v>0</v>
      </c>
      <c r="AHR1814" s="1">
        <v>0</v>
      </c>
      <c r="AIM1814" s="1">
        <v>0</v>
      </c>
      <c r="AIN1814" s="1">
        <v>0</v>
      </c>
      <c r="AIO1814" s="1">
        <v>0</v>
      </c>
      <c r="AIP1814" s="1">
        <v>1</v>
      </c>
      <c r="AIQ1814" s="1">
        <v>1</v>
      </c>
      <c r="AIR1814" s="1">
        <v>1</v>
      </c>
      <c r="AIS1814" s="1">
        <v>1</v>
      </c>
      <c r="AIT1814" s="3">
        <v>1</v>
      </c>
      <c r="AIV1814" s="1">
        <v>0</v>
      </c>
      <c r="AIW1814" s="1">
        <v>0</v>
      </c>
      <c r="AIX1814" s="1">
        <v>51</v>
      </c>
    </row>
    <row r="1815" spans="1:951" s="1" customFormat="1">
      <c r="B1815" s="1">
        <v>2</v>
      </c>
      <c r="C1815" s="1">
        <v>1</v>
      </c>
      <c r="D1815" s="1" t="s">
        <v>5968</v>
      </c>
      <c r="O1815" s="1">
        <v>1</v>
      </c>
      <c r="Z1815" s="1">
        <v>0</v>
      </c>
      <c r="AA1815" s="1">
        <v>2</v>
      </c>
      <c r="AB1815" s="1" t="s">
        <v>9982</v>
      </c>
      <c r="AC1815" s="1">
        <v>0</v>
      </c>
      <c r="AE1815" s="1">
        <v>0</v>
      </c>
      <c r="AG1815" s="1">
        <v>0</v>
      </c>
      <c r="AI1815" s="1">
        <v>122</v>
      </c>
      <c r="AN1815" s="1">
        <v>140</v>
      </c>
      <c r="DR1815" s="1">
        <v>68</v>
      </c>
      <c r="DW1815" s="1">
        <v>64</v>
      </c>
      <c r="HA1815" s="1">
        <v>0</v>
      </c>
      <c r="HF1815" s="1">
        <v>2</v>
      </c>
      <c r="HT1815" s="1">
        <v>0</v>
      </c>
      <c r="HY1815" s="1">
        <v>0</v>
      </c>
      <c r="IP1815" s="1">
        <v>94.5</v>
      </c>
      <c r="IQ1815" s="1">
        <v>99</v>
      </c>
      <c r="IR1815" s="1">
        <v>97</v>
      </c>
      <c r="IS1815" s="1">
        <v>92</v>
      </c>
      <c r="IT1815" s="1">
        <v>96</v>
      </c>
      <c r="IU1815" s="1">
        <v>95</v>
      </c>
      <c r="IV1815" s="1">
        <v>92</v>
      </c>
      <c r="IW1815" s="1">
        <v>94</v>
      </c>
      <c r="IX1815" s="1">
        <v>94</v>
      </c>
      <c r="LX1815" s="1">
        <v>75</v>
      </c>
      <c r="MC1815" s="1">
        <v>68</v>
      </c>
      <c r="PG1815" s="1">
        <v>20</v>
      </c>
      <c r="PL1815" s="1">
        <v>20</v>
      </c>
      <c r="SP1815" s="1">
        <v>97.1</v>
      </c>
      <c r="SU1815" s="1">
        <v>98</v>
      </c>
      <c r="VX1815" s="1">
        <v>1</v>
      </c>
      <c r="WC1815" s="1">
        <v>0</v>
      </c>
      <c r="WQ1815" s="1">
        <v>1</v>
      </c>
      <c r="WR1815" s="1">
        <v>1</v>
      </c>
      <c r="WS1815" s="1">
        <v>1</v>
      </c>
      <c r="WT1815" s="1">
        <v>1</v>
      </c>
      <c r="WU1815" s="1">
        <v>1</v>
      </c>
      <c r="WV1815" s="1">
        <v>1</v>
      </c>
      <c r="WW1815" s="1">
        <v>1</v>
      </c>
      <c r="WX1815" s="1">
        <v>1</v>
      </c>
      <c r="WY1815" s="1">
        <v>1</v>
      </c>
      <c r="ZY1815" s="1">
        <v>191.2</v>
      </c>
      <c r="ZZ1815" s="1">
        <v>190.2</v>
      </c>
      <c r="AGS1815" s="1">
        <v>1</v>
      </c>
      <c r="AGT1815" s="1">
        <v>0</v>
      </c>
      <c r="AGU1815" s="1">
        <v>1</v>
      </c>
      <c r="AGV1815" s="1">
        <v>0</v>
      </c>
      <c r="AGW1815" s="1">
        <v>1</v>
      </c>
      <c r="AGX1815" s="1">
        <v>0</v>
      </c>
      <c r="AGY1815" s="1">
        <v>0</v>
      </c>
      <c r="AGZ1815" s="1">
        <v>1</v>
      </c>
      <c r="AHA1815" s="1">
        <v>0</v>
      </c>
      <c r="AHB1815" s="1">
        <v>0</v>
      </c>
      <c r="AHC1815" s="1">
        <v>1</v>
      </c>
      <c r="AHD1815" s="1">
        <v>0</v>
      </c>
      <c r="AHE1815" s="1">
        <v>0</v>
      </c>
      <c r="AHF1815" s="1">
        <v>0</v>
      </c>
      <c r="AHH1815" s="1">
        <v>0</v>
      </c>
      <c r="AHI1815" s="1">
        <v>0</v>
      </c>
      <c r="AHK1815" s="1">
        <v>0</v>
      </c>
      <c r="AHL1815" s="1">
        <v>0</v>
      </c>
      <c r="AHM1815" s="1">
        <v>0</v>
      </c>
      <c r="AHN1815" s="1">
        <v>0</v>
      </c>
      <c r="AHO1815" s="1">
        <v>0</v>
      </c>
      <c r="AHP1815" s="1">
        <v>0</v>
      </c>
      <c r="AHQ1815" s="1">
        <v>0</v>
      </c>
      <c r="AHR1815" s="1">
        <v>0</v>
      </c>
      <c r="AIM1815" s="1">
        <v>0</v>
      </c>
      <c r="AIN1815" s="1">
        <v>0</v>
      </c>
      <c r="AIO1815" s="1">
        <v>0</v>
      </c>
      <c r="AIT1815" s="3">
        <v>2</v>
      </c>
      <c r="AIV1815" s="1">
        <v>0</v>
      </c>
      <c r="AIW1815" s="1">
        <v>0</v>
      </c>
      <c r="AIX1815" s="1">
        <v>59</v>
      </c>
      <c r="AIY1815" s="1">
        <v>31</v>
      </c>
    </row>
    <row r="1816" spans="1:951" s="1" customFormat="1">
      <c r="B1816" s="1">
        <v>3</v>
      </c>
      <c r="C1816" s="1">
        <v>0</v>
      </c>
      <c r="Z1816" s="1">
        <v>0</v>
      </c>
      <c r="AA1816" s="1">
        <v>2</v>
      </c>
      <c r="AB1816" s="1" t="s">
        <v>9983</v>
      </c>
      <c r="AC1816" s="1">
        <v>0</v>
      </c>
      <c r="AE1816" s="1">
        <v>2</v>
      </c>
      <c r="AF1816" s="1">
        <v>0</v>
      </c>
      <c r="AG1816" s="1">
        <v>0</v>
      </c>
      <c r="AI1816" s="1">
        <v>110</v>
      </c>
      <c r="AN1816" s="1">
        <v>144</v>
      </c>
      <c r="DR1816" s="1">
        <v>60</v>
      </c>
      <c r="DW1816" s="1">
        <v>60</v>
      </c>
      <c r="HA1816" s="1">
        <v>0</v>
      </c>
      <c r="HF1816" s="1">
        <v>2</v>
      </c>
      <c r="HT1816" s="1">
        <v>0</v>
      </c>
      <c r="HY1816" s="1">
        <v>0</v>
      </c>
      <c r="IP1816" s="1">
        <v>94.5</v>
      </c>
      <c r="IQ1816" s="1">
        <v>95.5</v>
      </c>
      <c r="IR1816" s="1">
        <v>89</v>
      </c>
      <c r="IS1816" s="1">
        <v>93</v>
      </c>
      <c r="IT1816" s="1">
        <v>95.5</v>
      </c>
      <c r="IU1816" s="1">
        <v>94</v>
      </c>
      <c r="IV1816" s="1">
        <v>96</v>
      </c>
      <c r="IW1816" s="1">
        <v>89</v>
      </c>
      <c r="IX1816" s="1">
        <v>94</v>
      </c>
      <c r="LX1816" s="1">
        <v>71</v>
      </c>
      <c r="MC1816" s="1">
        <v>64</v>
      </c>
      <c r="PG1816" s="1">
        <v>20</v>
      </c>
      <c r="PL1816" s="1">
        <v>18</v>
      </c>
      <c r="SP1816" s="1">
        <v>98</v>
      </c>
      <c r="SU1816" s="1">
        <v>96.8</v>
      </c>
      <c r="VX1816" s="1">
        <v>1</v>
      </c>
      <c r="WC1816" s="1">
        <v>1</v>
      </c>
      <c r="WQ1816" s="1">
        <v>1</v>
      </c>
      <c r="WR1816" s="1">
        <v>1</v>
      </c>
      <c r="WS1816" s="1">
        <v>1</v>
      </c>
      <c r="WT1816" s="1">
        <v>1</v>
      </c>
      <c r="WU1816" s="1">
        <v>1</v>
      </c>
      <c r="WV1816" s="1">
        <v>1</v>
      </c>
      <c r="WW1816" s="1">
        <v>1</v>
      </c>
      <c r="WX1816" s="1">
        <v>1</v>
      </c>
      <c r="WY1816" s="1">
        <v>1</v>
      </c>
      <c r="ZY1816" s="1">
        <v>191</v>
      </c>
      <c r="ZZ1816" s="1">
        <v>189</v>
      </c>
      <c r="AAY1816" s="1">
        <v>27</v>
      </c>
      <c r="ABU1816" s="1">
        <v>140</v>
      </c>
      <c r="ABX1816" s="1">
        <v>5.3</v>
      </c>
      <c r="ACA1816" s="1">
        <v>100</v>
      </c>
      <c r="ACD1816" s="1">
        <v>8.6</v>
      </c>
      <c r="ACG1816" s="1">
        <v>178</v>
      </c>
      <c r="ACQ1816" s="1">
        <v>62</v>
      </c>
      <c r="ACT1816" s="1">
        <v>3.17</v>
      </c>
      <c r="ACW1816" s="1">
        <v>13</v>
      </c>
      <c r="ADR1816" s="1">
        <v>2</v>
      </c>
      <c r="AGS1816" s="1">
        <v>1</v>
      </c>
      <c r="AGT1816" s="1">
        <v>0</v>
      </c>
      <c r="AGU1816" s="1">
        <v>1</v>
      </c>
      <c r="AGV1816" s="1">
        <v>0</v>
      </c>
      <c r="AGW1816" s="1">
        <v>1</v>
      </c>
      <c r="AGX1816" s="1">
        <v>0</v>
      </c>
      <c r="AGY1816" s="1">
        <v>0</v>
      </c>
      <c r="AGZ1816" s="1">
        <v>1</v>
      </c>
      <c r="AHA1816" s="1">
        <v>0</v>
      </c>
      <c r="AHB1816" s="1">
        <v>0</v>
      </c>
      <c r="AHC1816" s="1">
        <v>1</v>
      </c>
      <c r="AHD1816" s="1">
        <v>0</v>
      </c>
      <c r="AHE1816" s="1">
        <v>0</v>
      </c>
      <c r="AHF1816" s="1">
        <v>0</v>
      </c>
      <c r="AHH1816" s="1">
        <v>0</v>
      </c>
      <c r="AHI1816" s="1">
        <v>0</v>
      </c>
      <c r="AHK1816" s="1">
        <v>0</v>
      </c>
      <c r="AHL1816" s="1">
        <v>0</v>
      </c>
      <c r="AHM1816" s="1">
        <v>0</v>
      </c>
      <c r="AHN1816" s="1">
        <v>0</v>
      </c>
      <c r="AHO1816" s="1">
        <v>0</v>
      </c>
      <c r="AHP1816" s="1">
        <v>0</v>
      </c>
      <c r="AHQ1816" s="1">
        <v>0</v>
      </c>
      <c r="AHR1816" s="1">
        <v>0</v>
      </c>
      <c r="AIM1816" s="1">
        <v>0</v>
      </c>
      <c r="AIN1816" s="1">
        <v>0</v>
      </c>
      <c r="AIO1816" s="1">
        <v>0</v>
      </c>
      <c r="AIT1816" s="3">
        <v>2</v>
      </c>
      <c r="AIV1816" s="1">
        <v>0</v>
      </c>
      <c r="AIW1816" s="1">
        <v>0</v>
      </c>
      <c r="AIX1816" s="1">
        <v>47</v>
      </c>
      <c r="AIY1816" s="1">
        <v>51</v>
      </c>
    </row>
    <row r="1817" spans="1:951" s="1" customFormat="1">
      <c r="B1817" s="1">
        <v>4</v>
      </c>
      <c r="C1817" s="1">
        <v>0</v>
      </c>
      <c r="Z1817" s="1">
        <v>0</v>
      </c>
      <c r="AA1817" s="1">
        <v>2</v>
      </c>
      <c r="AB1817" s="1" t="s">
        <v>9984</v>
      </c>
      <c r="AC1817" s="1">
        <v>0</v>
      </c>
      <c r="AE1817" s="1">
        <v>1</v>
      </c>
      <c r="AF1817" s="1">
        <v>0</v>
      </c>
      <c r="AG1817" s="1">
        <v>0</v>
      </c>
      <c r="AI1817" s="1">
        <v>117</v>
      </c>
      <c r="AK1817" s="1">
        <v>132</v>
      </c>
      <c r="DR1817" s="1">
        <v>58</v>
      </c>
      <c r="DT1817" s="1">
        <v>60</v>
      </c>
      <c r="HA1817" s="1">
        <v>0</v>
      </c>
      <c r="HC1817" s="1">
        <v>0</v>
      </c>
      <c r="HT1817" s="1">
        <v>0</v>
      </c>
      <c r="HV1817" s="1">
        <v>0</v>
      </c>
      <c r="IP1817" s="1">
        <v>94.5</v>
      </c>
      <c r="IQ1817" s="1">
        <v>92</v>
      </c>
      <c r="IR1817" s="1">
        <v>96</v>
      </c>
      <c r="LX1817" s="1">
        <v>64</v>
      </c>
      <c r="LZ1817" s="1">
        <v>66</v>
      </c>
      <c r="PG1817" s="1">
        <v>18</v>
      </c>
      <c r="PI1817" s="1">
        <v>18</v>
      </c>
      <c r="SP1817" s="1">
        <v>98.4</v>
      </c>
      <c r="SR1817" s="1">
        <v>98.1</v>
      </c>
      <c r="VX1817" s="1">
        <v>1</v>
      </c>
      <c r="VZ1817" s="1">
        <v>1</v>
      </c>
      <c r="WQ1817" s="1">
        <v>1</v>
      </c>
      <c r="WR1817" s="1">
        <v>0</v>
      </c>
      <c r="WS1817" s="1">
        <v>1</v>
      </c>
      <c r="ZY1817" s="1">
        <v>191.6</v>
      </c>
      <c r="ZZ1817" s="1">
        <v>190.8</v>
      </c>
      <c r="AAY1817" s="1">
        <v>25</v>
      </c>
      <c r="ABU1817" s="1">
        <v>141</v>
      </c>
      <c r="ABX1817" s="1">
        <v>4.3</v>
      </c>
      <c r="ACA1817" s="1">
        <v>99</v>
      </c>
      <c r="ACD1817" s="1">
        <v>8.6999999999999993</v>
      </c>
      <c r="ACG1817" s="1">
        <v>171</v>
      </c>
      <c r="ACQ1817" s="1">
        <v>67</v>
      </c>
      <c r="ACT1817" s="1">
        <v>3.26</v>
      </c>
      <c r="ACW1817" s="1">
        <v>17</v>
      </c>
      <c r="AGS1817" s="1">
        <v>1</v>
      </c>
      <c r="AGT1817" s="1">
        <v>0</v>
      </c>
      <c r="AGU1817" s="1">
        <v>1</v>
      </c>
      <c r="AGV1817" s="1">
        <v>0</v>
      </c>
      <c r="AGW1817" s="1">
        <v>1</v>
      </c>
      <c r="AGX1817" s="1">
        <v>0</v>
      </c>
      <c r="AGY1817" s="1">
        <v>0</v>
      </c>
      <c r="AGZ1817" s="1">
        <v>1</v>
      </c>
      <c r="AHA1817" s="1">
        <v>0</v>
      </c>
      <c r="AHB1817" s="1">
        <v>0</v>
      </c>
      <c r="AHC1817" s="1">
        <v>1</v>
      </c>
      <c r="AHD1817" s="1">
        <v>0</v>
      </c>
      <c r="AHE1817" s="1">
        <v>0</v>
      </c>
      <c r="AHF1817" s="1">
        <v>0</v>
      </c>
      <c r="AHH1817" s="1">
        <v>0</v>
      </c>
      <c r="AHI1817" s="1">
        <v>0</v>
      </c>
      <c r="AHK1817" s="1">
        <v>0</v>
      </c>
      <c r="AHL1817" s="1">
        <v>0</v>
      </c>
      <c r="AHM1817" s="1">
        <v>0</v>
      </c>
      <c r="AHN1817" s="1">
        <v>0</v>
      </c>
      <c r="AHO1817" s="1">
        <v>0</v>
      </c>
      <c r="AHP1817" s="1">
        <v>0</v>
      </c>
      <c r="AHQ1817" s="1">
        <v>0</v>
      </c>
      <c r="AHR1817" s="1">
        <v>0</v>
      </c>
      <c r="AIM1817" s="1">
        <v>0</v>
      </c>
      <c r="AIN1817" s="1">
        <v>0</v>
      </c>
      <c r="AIO1817" s="1">
        <v>0</v>
      </c>
      <c r="AIT1817" s="3">
        <v>2</v>
      </c>
      <c r="AIV1817" s="1">
        <v>0</v>
      </c>
      <c r="AIW1817" s="1">
        <v>0</v>
      </c>
      <c r="AIX1817" s="1">
        <v>30</v>
      </c>
      <c r="AIY1817" s="1">
        <v>25</v>
      </c>
    </row>
    <row r="1818" spans="1:951" s="1" customFormat="1">
      <c r="B1818" s="14">
        <v>5</v>
      </c>
      <c r="C1818" s="14">
        <v>1</v>
      </c>
      <c r="D1818" s="1" t="s">
        <v>9985</v>
      </c>
      <c r="O1818" s="1">
        <v>1</v>
      </c>
      <c r="Z1818" s="1">
        <v>0</v>
      </c>
      <c r="AA1818" s="1">
        <v>2</v>
      </c>
      <c r="AB1818" s="1" t="s">
        <v>9986</v>
      </c>
      <c r="AC1818" s="1">
        <v>1</v>
      </c>
      <c r="AD1818" s="1">
        <v>0</v>
      </c>
      <c r="AE1818" s="1">
        <v>5</v>
      </c>
      <c r="AF1818" s="1">
        <v>0</v>
      </c>
      <c r="AG1818" s="1">
        <v>0</v>
      </c>
      <c r="AI1818" s="1">
        <v>120</v>
      </c>
      <c r="AN1818" s="1">
        <v>126</v>
      </c>
      <c r="DR1818" s="1">
        <v>52</v>
      </c>
      <c r="DW1818" s="1">
        <v>58</v>
      </c>
      <c r="HA1818" s="1">
        <v>2</v>
      </c>
      <c r="HF1818" s="1">
        <v>0</v>
      </c>
      <c r="HT1818" s="1">
        <v>0</v>
      </c>
      <c r="HY1818" s="1">
        <v>0</v>
      </c>
      <c r="IP1818" s="1">
        <v>95</v>
      </c>
      <c r="IQ1818" s="1">
        <v>94.5</v>
      </c>
      <c r="IR1818" s="1">
        <v>89.5</v>
      </c>
      <c r="IS1818" s="1">
        <v>93.5</v>
      </c>
      <c r="IT1818" s="1">
        <v>97</v>
      </c>
      <c r="IU1818" s="1">
        <v>97.5</v>
      </c>
      <c r="LX1818" s="1">
        <v>58</v>
      </c>
      <c r="MC1818" s="1">
        <v>60</v>
      </c>
      <c r="PG1818" s="1">
        <v>18</v>
      </c>
      <c r="PL1818" s="1">
        <v>16</v>
      </c>
      <c r="SP1818" s="1">
        <v>97.5</v>
      </c>
      <c r="SU1818" s="1">
        <v>96.4</v>
      </c>
      <c r="VX1818" s="1">
        <v>1</v>
      </c>
      <c r="WC1818" s="1">
        <v>1</v>
      </c>
      <c r="WQ1818" s="1">
        <v>1</v>
      </c>
      <c r="WR1818" s="1">
        <v>0</v>
      </c>
      <c r="WS1818" s="1">
        <v>0</v>
      </c>
      <c r="WT1818" s="1">
        <v>0</v>
      </c>
      <c r="WU1818" s="1">
        <v>0</v>
      </c>
      <c r="WV1818" s="1">
        <v>0</v>
      </c>
      <c r="ZY1818" s="1">
        <v>192.4</v>
      </c>
      <c r="ZZ1818" s="1">
        <v>192.4</v>
      </c>
      <c r="AAY1818" s="1">
        <v>26</v>
      </c>
      <c r="ABB1818" s="1">
        <v>8.8000000000000007</v>
      </c>
      <c r="ABE1818" s="1">
        <v>26</v>
      </c>
      <c r="ABU1818" s="1">
        <v>139</v>
      </c>
      <c r="ABX1818" s="1">
        <v>4</v>
      </c>
      <c r="ACA1818" s="1">
        <v>102</v>
      </c>
      <c r="ACD1818" s="1">
        <v>1.08</v>
      </c>
      <c r="ACG1818" s="1">
        <v>225</v>
      </c>
      <c r="ACQ1818" s="1">
        <v>66</v>
      </c>
      <c r="ACT1818" s="1">
        <v>3.2</v>
      </c>
      <c r="ACW1818" s="1">
        <v>15</v>
      </c>
      <c r="AGS1818" s="1">
        <v>0</v>
      </c>
      <c r="AGT1818" s="1">
        <v>0</v>
      </c>
      <c r="AGU1818" s="1">
        <v>0</v>
      </c>
      <c r="AGV1818" s="1">
        <v>0</v>
      </c>
      <c r="AGW1818" s="1">
        <v>1</v>
      </c>
      <c r="AGX1818" s="1">
        <v>0</v>
      </c>
      <c r="AGY1818" s="1">
        <v>0</v>
      </c>
      <c r="AGZ1818" s="1">
        <v>1</v>
      </c>
      <c r="AHA1818" s="1">
        <v>0</v>
      </c>
      <c r="AHB1818" s="1">
        <v>0</v>
      </c>
      <c r="AHC1818" s="1">
        <v>1</v>
      </c>
      <c r="AHD1818" s="1">
        <v>0</v>
      </c>
      <c r="AHE1818" s="1">
        <v>0</v>
      </c>
      <c r="AHF1818" s="1">
        <v>0</v>
      </c>
      <c r="AHH1818" s="1">
        <v>0</v>
      </c>
      <c r="AHI1818" s="1">
        <v>0</v>
      </c>
      <c r="AHK1818" s="1">
        <v>0</v>
      </c>
      <c r="AHL1818" s="1">
        <v>0</v>
      </c>
      <c r="AHM1818" s="1">
        <v>0</v>
      </c>
      <c r="AHN1818" s="1">
        <v>0</v>
      </c>
      <c r="AHO1818" s="1">
        <v>0</v>
      </c>
      <c r="AHP1818" s="1">
        <v>0</v>
      </c>
      <c r="AHQ1818" s="1">
        <v>0</v>
      </c>
      <c r="AHR1818" s="1">
        <v>0</v>
      </c>
      <c r="AIM1818" s="1">
        <v>0</v>
      </c>
      <c r="AIN1818" s="1">
        <v>0</v>
      </c>
      <c r="AIO1818" s="1">
        <v>0</v>
      </c>
      <c r="AIT1818" s="3">
        <v>2</v>
      </c>
      <c r="AIV1818" s="1">
        <v>0</v>
      </c>
      <c r="AIW1818" s="1">
        <v>0</v>
      </c>
      <c r="AIX1818" s="1">
        <v>50</v>
      </c>
      <c r="AIY1818" s="1">
        <v>51</v>
      </c>
    </row>
    <row r="1819" spans="1:951" s="18" customFormat="1">
      <c r="B1819" s="18">
        <v>6</v>
      </c>
      <c r="C1819" s="18">
        <v>0</v>
      </c>
      <c r="Z1819" s="18">
        <v>0</v>
      </c>
      <c r="AA1819" s="18">
        <v>2</v>
      </c>
      <c r="AB1819" s="18" t="s">
        <v>9987</v>
      </c>
      <c r="AC1819" s="18">
        <v>2</v>
      </c>
      <c r="AD1819" s="18">
        <v>0</v>
      </c>
      <c r="AE1819" s="18">
        <v>0</v>
      </c>
      <c r="AG1819" s="18">
        <v>0</v>
      </c>
      <c r="AI1819" s="18">
        <v>118</v>
      </c>
      <c r="AJ1819" s="18">
        <v>132</v>
      </c>
      <c r="DR1819" s="18">
        <v>78</v>
      </c>
      <c r="DS1819" s="18">
        <v>58</v>
      </c>
      <c r="HA1819" s="18">
        <v>2</v>
      </c>
      <c r="HB1819" s="18">
        <v>0</v>
      </c>
      <c r="HT1819" s="18">
        <v>0</v>
      </c>
      <c r="HU1819" s="18">
        <v>0</v>
      </c>
      <c r="IP1819" s="18">
        <v>94</v>
      </c>
      <c r="IQ1819" s="18">
        <v>94</v>
      </c>
      <c r="LX1819" s="18">
        <v>62</v>
      </c>
      <c r="LY1819" s="18">
        <v>62</v>
      </c>
      <c r="PG1819" s="18">
        <v>18</v>
      </c>
      <c r="PH1819" s="18">
        <v>16</v>
      </c>
      <c r="SP1819" s="18">
        <v>97.7</v>
      </c>
      <c r="SQ1819" s="18">
        <v>97.1</v>
      </c>
      <c r="VX1819" s="18">
        <v>1</v>
      </c>
      <c r="VY1819" s="18">
        <v>1</v>
      </c>
      <c r="WQ1819" s="18">
        <v>0</v>
      </c>
      <c r="WR1819" s="18">
        <v>0</v>
      </c>
      <c r="ZY1819" s="18">
        <v>192.6</v>
      </c>
      <c r="ZZ1819" s="18">
        <v>193</v>
      </c>
      <c r="AAY1819" s="18">
        <v>25</v>
      </c>
      <c r="ABB1819" s="18">
        <v>9.5</v>
      </c>
      <c r="ABE1819" s="18">
        <v>28</v>
      </c>
      <c r="ABU1819" s="18">
        <v>137</v>
      </c>
      <c r="ABX1819" s="18">
        <v>4.3</v>
      </c>
      <c r="ACA1819" s="18">
        <v>101</v>
      </c>
      <c r="ACD1819" s="18">
        <v>1.08</v>
      </c>
      <c r="ACG1819" s="18">
        <v>170</v>
      </c>
      <c r="ACQ1819" s="18">
        <v>58</v>
      </c>
      <c r="ACT1819" s="18">
        <v>3.1</v>
      </c>
      <c r="ACW1819" s="18">
        <v>16</v>
      </c>
      <c r="AGS1819" s="18">
        <v>0</v>
      </c>
      <c r="AGT1819" s="18">
        <v>0</v>
      </c>
      <c r="AGU1819" s="18">
        <v>0</v>
      </c>
      <c r="AGV1819" s="18">
        <v>0</v>
      </c>
      <c r="AGW1819" s="18">
        <v>0</v>
      </c>
      <c r="AGX1819" s="18">
        <v>0</v>
      </c>
      <c r="AGY1819" s="18">
        <v>0</v>
      </c>
      <c r="AGZ1819" s="18">
        <v>1</v>
      </c>
      <c r="AHA1819" s="18">
        <v>0</v>
      </c>
      <c r="AHB1819" s="18">
        <v>0</v>
      </c>
      <c r="AHC1819" s="18">
        <v>1</v>
      </c>
      <c r="AHD1819" s="18">
        <v>0</v>
      </c>
      <c r="AHE1819" s="18">
        <v>0</v>
      </c>
      <c r="AHF1819" s="18">
        <v>0</v>
      </c>
      <c r="AHH1819" s="18">
        <v>0</v>
      </c>
      <c r="AHI1819" s="18">
        <v>0</v>
      </c>
      <c r="AHK1819" s="18">
        <v>0</v>
      </c>
      <c r="AHL1819" s="18">
        <v>0</v>
      </c>
      <c r="AHM1819" s="18">
        <v>0</v>
      </c>
      <c r="AHN1819" s="18">
        <v>0</v>
      </c>
      <c r="AHO1819" s="18">
        <v>0</v>
      </c>
      <c r="AHP1819" s="18">
        <v>0</v>
      </c>
      <c r="AHQ1819" s="18">
        <v>0</v>
      </c>
      <c r="AHR1819" s="18">
        <v>0</v>
      </c>
      <c r="AIM1819" s="18">
        <v>0</v>
      </c>
      <c r="AIN1819" s="18">
        <v>0</v>
      </c>
      <c r="AIO1819" s="18">
        <v>0</v>
      </c>
      <c r="AIT1819" s="79">
        <v>2</v>
      </c>
      <c r="AIV1819" s="18">
        <v>0</v>
      </c>
      <c r="AIW1819" s="18">
        <v>0</v>
      </c>
      <c r="AIX1819" s="18">
        <v>31</v>
      </c>
      <c r="AIY1819" s="18">
        <v>24</v>
      </c>
    </row>
    <row r="1820" spans="1:951" s="1" customFormat="1">
      <c r="A1820" s="1">
        <v>383</v>
      </c>
      <c r="B1820" s="1">
        <v>1</v>
      </c>
      <c r="C1820" s="1">
        <v>0</v>
      </c>
      <c r="Z1820" s="1">
        <v>0</v>
      </c>
      <c r="AA1820" s="1">
        <v>1</v>
      </c>
      <c r="AB1820" s="1" t="s">
        <v>9988</v>
      </c>
      <c r="AC1820" s="1">
        <v>0</v>
      </c>
      <c r="AE1820" s="1">
        <v>0</v>
      </c>
      <c r="AG1820" s="1">
        <v>0</v>
      </c>
      <c r="AGS1820" s="1">
        <v>1</v>
      </c>
      <c r="AGT1820" s="1">
        <v>1</v>
      </c>
      <c r="AGU1820" s="1">
        <v>0</v>
      </c>
      <c r="AGV1820" s="1">
        <v>0</v>
      </c>
      <c r="AGW1820" s="1">
        <v>0</v>
      </c>
      <c r="AGX1820" s="1">
        <v>0</v>
      </c>
      <c r="AGY1820" s="1">
        <v>0</v>
      </c>
      <c r="AGZ1820" s="1">
        <v>0</v>
      </c>
      <c r="AHA1820" s="1">
        <v>0</v>
      </c>
      <c r="AHB1820" s="1">
        <v>0</v>
      </c>
      <c r="AHC1820" s="1">
        <v>1</v>
      </c>
      <c r="AHD1820" s="1">
        <v>0</v>
      </c>
      <c r="AHE1820" s="1">
        <v>0</v>
      </c>
      <c r="AHF1820" s="1">
        <v>0</v>
      </c>
      <c r="AHH1820" s="1">
        <v>0</v>
      </c>
      <c r="AHI1820" s="1">
        <v>0</v>
      </c>
      <c r="AHK1820" s="1">
        <v>0</v>
      </c>
      <c r="AHL1820" s="1">
        <v>0</v>
      </c>
      <c r="AHM1820" s="1">
        <v>0</v>
      </c>
      <c r="AHN1820" s="1">
        <v>0</v>
      </c>
      <c r="AHO1820" s="1">
        <v>0</v>
      </c>
      <c r="AHP1820" s="1">
        <v>0</v>
      </c>
      <c r="AHQ1820" s="1">
        <v>0</v>
      </c>
      <c r="AHR1820" s="1">
        <v>1</v>
      </c>
      <c r="AIM1820" s="1">
        <v>2</v>
      </c>
      <c r="AIN1820" s="1">
        <v>0</v>
      </c>
      <c r="AIO1820" s="1">
        <v>0</v>
      </c>
      <c r="AIP1820" s="1">
        <v>1</v>
      </c>
      <c r="AIQ1820" s="1">
        <v>1</v>
      </c>
      <c r="AIR1820" s="1">
        <v>1</v>
      </c>
      <c r="AIS1820" s="1">
        <v>1</v>
      </c>
      <c r="AIT1820" s="3">
        <v>0</v>
      </c>
      <c r="AIU1820" s="1">
        <v>0</v>
      </c>
      <c r="AIV1820" s="1">
        <v>0</v>
      </c>
      <c r="AIW1820" s="1">
        <v>0</v>
      </c>
    </row>
    <row r="1821" spans="1:951" s="1" customFormat="1">
      <c r="B1821" s="1">
        <v>2</v>
      </c>
      <c r="C1821" s="1">
        <v>1</v>
      </c>
      <c r="D1821" s="1" t="s">
        <v>7736</v>
      </c>
      <c r="E1821" s="1" t="s">
        <v>7584</v>
      </c>
      <c r="O1821" s="1">
        <v>0</v>
      </c>
      <c r="P1821" s="1">
        <v>1</v>
      </c>
      <c r="Z1821" s="1">
        <v>0</v>
      </c>
      <c r="AA1821" s="1">
        <v>2</v>
      </c>
      <c r="AB1821" s="1" t="s">
        <v>9989</v>
      </c>
      <c r="AC1821" s="1">
        <v>2</v>
      </c>
      <c r="AD1821" s="1">
        <v>0</v>
      </c>
      <c r="AE1821" s="1">
        <v>0</v>
      </c>
      <c r="AG1821" s="1">
        <v>0</v>
      </c>
      <c r="AI1821" s="1">
        <v>130</v>
      </c>
      <c r="AJ1821" s="1">
        <v>110</v>
      </c>
      <c r="DR1821" s="1">
        <v>72</v>
      </c>
      <c r="DS1821" s="1">
        <v>80</v>
      </c>
      <c r="HA1821" s="1">
        <v>0</v>
      </c>
      <c r="HB1821" s="1">
        <v>0</v>
      </c>
      <c r="HT1821" s="1">
        <v>0</v>
      </c>
      <c r="HU1821" s="1">
        <v>0</v>
      </c>
      <c r="IP1821" s="1">
        <v>99</v>
      </c>
      <c r="IQ1821" s="1">
        <v>99</v>
      </c>
      <c r="LX1821" s="1">
        <v>96</v>
      </c>
      <c r="LY1821" s="1">
        <v>86</v>
      </c>
      <c r="PG1821" s="1">
        <v>20</v>
      </c>
      <c r="PH1821" s="1">
        <v>20</v>
      </c>
      <c r="SP1821" s="1">
        <v>97.5</v>
      </c>
      <c r="SQ1821" s="1">
        <v>98.2</v>
      </c>
      <c r="VX1821" s="1">
        <v>1</v>
      </c>
      <c r="VY1821" s="1">
        <v>1</v>
      </c>
      <c r="WQ1821" s="1">
        <v>0</v>
      </c>
      <c r="WR1821" s="1">
        <v>0</v>
      </c>
      <c r="AGS1821" s="1">
        <v>0</v>
      </c>
      <c r="AGT1821" s="1">
        <v>0</v>
      </c>
      <c r="AGU1821" s="1">
        <v>0</v>
      </c>
      <c r="AGV1821" s="1">
        <v>0</v>
      </c>
      <c r="AGW1821" s="1">
        <v>0</v>
      </c>
      <c r="AGX1821" s="1">
        <v>0</v>
      </c>
      <c r="AGY1821" s="1">
        <v>0</v>
      </c>
      <c r="AGZ1821" s="1">
        <v>0</v>
      </c>
      <c r="AHA1821" s="1">
        <v>0</v>
      </c>
      <c r="AHB1821" s="1">
        <v>0</v>
      </c>
      <c r="AHC1821" s="1">
        <v>1</v>
      </c>
      <c r="AHD1821" s="1">
        <v>0</v>
      </c>
      <c r="AHE1821" s="1">
        <v>0</v>
      </c>
      <c r="AHF1821" s="1">
        <v>0</v>
      </c>
      <c r="AHH1821" s="1">
        <v>0</v>
      </c>
      <c r="AHI1821" s="1">
        <v>0</v>
      </c>
      <c r="AHK1821" s="1">
        <v>0</v>
      </c>
      <c r="AHL1821" s="1">
        <v>0</v>
      </c>
      <c r="AHM1821" s="1">
        <v>0</v>
      </c>
      <c r="AHN1821" s="1">
        <v>0</v>
      </c>
      <c r="AHO1821" s="1">
        <v>0</v>
      </c>
      <c r="AHP1821" s="1">
        <v>0</v>
      </c>
      <c r="AHQ1821" s="1">
        <v>0</v>
      </c>
      <c r="AHR1821" s="1">
        <v>5</v>
      </c>
      <c r="AIN1821" s="1">
        <v>0</v>
      </c>
      <c r="AIO1821" s="1">
        <v>0</v>
      </c>
      <c r="AIT1821" s="3">
        <v>0</v>
      </c>
      <c r="AIU1821" s="1">
        <v>2</v>
      </c>
      <c r="AIV1821" s="1">
        <v>0</v>
      </c>
      <c r="AIW1821" s="1">
        <v>0</v>
      </c>
      <c r="AJB1821" s="1">
        <v>37</v>
      </c>
      <c r="AJC1821" s="1">
        <v>41</v>
      </c>
    </row>
    <row r="1822" spans="1:951" s="80" customFormat="1">
      <c r="B1822" s="80">
        <v>3</v>
      </c>
      <c r="C1822" s="80">
        <v>0</v>
      </c>
      <c r="Z1822" s="80">
        <v>0</v>
      </c>
      <c r="AA1822" s="80">
        <v>2</v>
      </c>
      <c r="AB1822" s="80" t="s">
        <v>9990</v>
      </c>
      <c r="AC1822" s="80">
        <v>0</v>
      </c>
      <c r="AE1822" s="80">
        <v>0</v>
      </c>
      <c r="AG1822" s="80">
        <v>0</v>
      </c>
      <c r="AI1822" s="80">
        <v>118</v>
      </c>
      <c r="DR1822" s="80">
        <v>76</v>
      </c>
      <c r="HA1822" s="80">
        <v>0</v>
      </c>
      <c r="HT1822" s="80">
        <v>0</v>
      </c>
      <c r="IP1822" s="80">
        <v>98</v>
      </c>
      <c r="LX1822" s="80">
        <v>104</v>
      </c>
      <c r="PG1822" s="80">
        <v>20</v>
      </c>
      <c r="SP1822" s="80">
        <v>98.4</v>
      </c>
      <c r="VX1822" s="80">
        <v>1</v>
      </c>
      <c r="WQ1822" s="80">
        <v>0</v>
      </c>
      <c r="AGS1822" s="80">
        <v>0</v>
      </c>
      <c r="AGT1822" s="80">
        <v>0</v>
      </c>
      <c r="AGU1822" s="80">
        <v>0</v>
      </c>
      <c r="AGV1822" s="80">
        <v>0</v>
      </c>
      <c r="AGW1822" s="80">
        <v>0</v>
      </c>
      <c r="AGX1822" s="80">
        <v>0</v>
      </c>
      <c r="AGY1822" s="80">
        <v>0</v>
      </c>
      <c r="AGZ1822" s="80">
        <v>0</v>
      </c>
      <c r="AHA1822" s="80">
        <v>0</v>
      </c>
      <c r="AHB1822" s="80">
        <v>0</v>
      </c>
      <c r="AHC1822" s="80">
        <v>1</v>
      </c>
      <c r="AHD1822" s="80">
        <v>0</v>
      </c>
      <c r="AHE1822" s="80">
        <v>0</v>
      </c>
      <c r="AHF1822" s="80">
        <v>0</v>
      </c>
      <c r="AHH1822" s="80">
        <v>0</v>
      </c>
      <c r="AHI1822" s="80">
        <v>0</v>
      </c>
      <c r="AHK1822" s="80">
        <v>0</v>
      </c>
      <c r="AHL1822" s="80">
        <v>0</v>
      </c>
      <c r="AHM1822" s="80">
        <v>0</v>
      </c>
      <c r="AHN1822" s="80">
        <v>0</v>
      </c>
      <c r="AHO1822" s="80">
        <v>0</v>
      </c>
      <c r="AHP1822" s="80">
        <v>0</v>
      </c>
      <c r="AHQ1822" s="80">
        <v>0</v>
      </c>
      <c r="AHR1822" s="80">
        <v>5</v>
      </c>
      <c r="AIN1822" s="80">
        <v>0</v>
      </c>
      <c r="AIO1822" s="80">
        <v>0</v>
      </c>
      <c r="AIT1822" s="86">
        <v>0</v>
      </c>
      <c r="AIU1822" s="80">
        <v>1</v>
      </c>
      <c r="AIV1822" s="80">
        <v>0</v>
      </c>
      <c r="AIW1822" s="80">
        <v>0</v>
      </c>
      <c r="AJB1822" s="80">
        <v>69</v>
      </c>
    </row>
    <row r="1823" spans="1:951" s="1" customFormat="1">
      <c r="A1823" s="1">
        <v>384</v>
      </c>
      <c r="B1823" s="1">
        <v>1</v>
      </c>
      <c r="C1823" s="1">
        <v>0</v>
      </c>
      <c r="Z1823" s="1">
        <v>0</v>
      </c>
      <c r="AA1823" s="1">
        <v>2</v>
      </c>
      <c r="AC1823" s="1">
        <v>0</v>
      </c>
      <c r="AE1823" s="1">
        <v>0</v>
      </c>
      <c r="AG1823" s="1">
        <v>0</v>
      </c>
      <c r="AI1823" s="1">
        <v>130</v>
      </c>
      <c r="DR1823" s="1">
        <v>90</v>
      </c>
      <c r="HA1823" s="1">
        <v>2</v>
      </c>
      <c r="HT1823" s="1">
        <v>0</v>
      </c>
      <c r="IP1823" s="1">
        <v>95</v>
      </c>
      <c r="LX1823" s="1">
        <v>84</v>
      </c>
      <c r="PG1823" s="1">
        <v>18</v>
      </c>
      <c r="SP1823" s="1">
        <v>97.1</v>
      </c>
      <c r="VX1823" s="1">
        <v>1</v>
      </c>
      <c r="WQ1823" s="1">
        <v>0</v>
      </c>
      <c r="AGS1823" s="1">
        <v>1</v>
      </c>
      <c r="AGT1823" s="1">
        <v>0</v>
      </c>
      <c r="AGU1823" s="1">
        <v>0</v>
      </c>
      <c r="AGV1823" s="1">
        <v>1</v>
      </c>
      <c r="AGW1823" s="1">
        <v>0</v>
      </c>
      <c r="AGX1823" s="1">
        <v>0</v>
      </c>
      <c r="AGY1823" s="1">
        <v>0</v>
      </c>
      <c r="AGZ1823" s="1">
        <v>0</v>
      </c>
      <c r="AHA1823" s="1">
        <v>0</v>
      </c>
      <c r="AHB1823" s="1">
        <v>0</v>
      </c>
      <c r="AHC1823" s="1">
        <v>1</v>
      </c>
      <c r="AHD1823" s="1">
        <v>0</v>
      </c>
      <c r="AHE1823" s="1">
        <v>0</v>
      </c>
      <c r="AHF1823" s="1">
        <v>0</v>
      </c>
      <c r="AHH1823" s="1">
        <v>0</v>
      </c>
      <c r="AHI1823" s="1">
        <v>0</v>
      </c>
      <c r="AHK1823" s="1">
        <v>0</v>
      </c>
      <c r="AHL1823" s="1">
        <v>0</v>
      </c>
      <c r="AHM1823" s="1">
        <v>0</v>
      </c>
      <c r="AHN1823" s="1">
        <v>0</v>
      </c>
      <c r="AHO1823" s="1">
        <v>0</v>
      </c>
      <c r="AHP1823" s="1">
        <v>0</v>
      </c>
      <c r="AHQ1823" s="1">
        <v>0</v>
      </c>
      <c r="AHR1823" s="1">
        <v>0</v>
      </c>
      <c r="AIM1823" s="1">
        <v>2</v>
      </c>
      <c r="AIN1823" s="1">
        <v>0</v>
      </c>
      <c r="AIO1823" s="1">
        <v>0</v>
      </c>
      <c r="AIP1823" s="1">
        <v>1</v>
      </c>
      <c r="AIQ1823" s="1">
        <v>1</v>
      </c>
      <c r="AIR1823" s="1">
        <v>1</v>
      </c>
      <c r="AIS1823" s="1">
        <v>1</v>
      </c>
      <c r="AIT1823" s="1">
        <v>0</v>
      </c>
      <c r="AIU1823" s="1">
        <v>1</v>
      </c>
      <c r="AIV1823" s="1">
        <v>0</v>
      </c>
      <c r="AIW1823" s="1">
        <v>0</v>
      </c>
      <c r="AJB1823" s="1">
        <v>39</v>
      </c>
    </row>
    <row r="1824" spans="1:951" s="1" customFormat="1">
      <c r="B1824" s="1">
        <v>2</v>
      </c>
      <c r="C1824" s="1">
        <v>1</v>
      </c>
      <c r="D1824" s="1" t="s">
        <v>9991</v>
      </c>
      <c r="O1824" s="1">
        <v>1</v>
      </c>
      <c r="Z1824" s="1">
        <v>0</v>
      </c>
      <c r="AA1824" s="1">
        <v>2</v>
      </c>
      <c r="AB1824" s="1" t="s">
        <v>9992</v>
      </c>
      <c r="AC1824" s="1">
        <v>0</v>
      </c>
      <c r="AE1824" s="1">
        <v>0</v>
      </c>
      <c r="AG1824" s="1">
        <v>0</v>
      </c>
      <c r="AI1824" s="1">
        <v>150</v>
      </c>
      <c r="AJ1824" s="1">
        <v>128</v>
      </c>
      <c r="DR1824" s="1">
        <v>88</v>
      </c>
      <c r="DS1824" s="1">
        <v>80</v>
      </c>
      <c r="HA1824" s="1">
        <v>2</v>
      </c>
      <c r="HB1824" s="1">
        <v>2</v>
      </c>
      <c r="HT1824" s="1">
        <v>0</v>
      </c>
      <c r="HU1824" s="1">
        <v>0</v>
      </c>
      <c r="IP1824" s="1">
        <v>94</v>
      </c>
      <c r="IQ1824" s="1">
        <v>95</v>
      </c>
      <c r="LX1824" s="1">
        <v>76</v>
      </c>
      <c r="LY1824" s="1">
        <v>90</v>
      </c>
      <c r="PG1824" s="1">
        <v>18</v>
      </c>
      <c r="PH1824" s="1">
        <v>20</v>
      </c>
      <c r="SP1824" s="1">
        <v>97.8</v>
      </c>
      <c r="SQ1824" s="1">
        <v>96.8</v>
      </c>
      <c r="VX1824" s="1">
        <v>1</v>
      </c>
      <c r="VY1824" s="1">
        <v>1</v>
      </c>
      <c r="WQ1824" s="1">
        <v>0</v>
      </c>
      <c r="WR1824" s="1">
        <v>0</v>
      </c>
      <c r="AGS1824" s="1">
        <v>1</v>
      </c>
      <c r="AGT1824" s="1">
        <v>0</v>
      </c>
      <c r="AGU1824" s="1">
        <v>0</v>
      </c>
      <c r="AGV1824" s="1">
        <v>1</v>
      </c>
      <c r="AGW1824" s="1">
        <v>0</v>
      </c>
      <c r="AGX1824" s="1">
        <v>0</v>
      </c>
      <c r="AGY1824" s="1">
        <v>0</v>
      </c>
      <c r="AGZ1824" s="1">
        <v>0</v>
      </c>
      <c r="AHA1824" s="1">
        <v>0</v>
      </c>
      <c r="AHB1824" s="1">
        <v>0</v>
      </c>
      <c r="AHC1824" s="1">
        <v>1</v>
      </c>
      <c r="AHD1824" s="1">
        <v>0</v>
      </c>
      <c r="AHE1824" s="1">
        <v>0</v>
      </c>
      <c r="AHF1824" s="1">
        <v>0</v>
      </c>
      <c r="AHH1824" s="1">
        <v>0</v>
      </c>
      <c r="AHI1824" s="1">
        <v>0</v>
      </c>
      <c r="AHK1824" s="1">
        <v>0</v>
      </c>
      <c r="AHL1824" s="1">
        <v>0</v>
      </c>
      <c r="AHM1824" s="1">
        <v>0</v>
      </c>
      <c r="AHN1824" s="1">
        <v>0</v>
      </c>
      <c r="AHO1824" s="1">
        <v>0</v>
      </c>
      <c r="AHP1824" s="1">
        <v>0</v>
      </c>
      <c r="AHQ1824" s="1">
        <v>0</v>
      </c>
      <c r="AHR1824" s="1">
        <v>0</v>
      </c>
      <c r="AIN1824" s="1">
        <v>0</v>
      </c>
      <c r="AIO1824" s="1">
        <v>0</v>
      </c>
      <c r="AIT1824" s="1">
        <v>1</v>
      </c>
      <c r="AIU1824" s="1">
        <v>1</v>
      </c>
      <c r="AIV1824" s="1">
        <v>0</v>
      </c>
      <c r="AIW1824" s="1">
        <v>0</v>
      </c>
      <c r="AIX1824" s="1">
        <v>30</v>
      </c>
      <c r="AJB1824" s="1">
        <v>51</v>
      </c>
    </row>
    <row r="1825" spans="1:939" s="1" customFormat="1">
      <c r="B1825" s="1">
        <v>3</v>
      </c>
      <c r="C1825" s="1">
        <v>0</v>
      </c>
      <c r="Z1825" s="1">
        <v>0</v>
      </c>
      <c r="AA1825" s="1">
        <v>2</v>
      </c>
      <c r="AB1825" s="1" t="s">
        <v>9993</v>
      </c>
      <c r="AC1825" s="1">
        <v>0</v>
      </c>
      <c r="AE1825" s="1">
        <v>7</v>
      </c>
      <c r="AF1825" s="1">
        <v>0</v>
      </c>
      <c r="AG1825" s="1">
        <v>0</v>
      </c>
      <c r="AI1825" s="1">
        <v>122</v>
      </c>
      <c r="AJ1825" s="1">
        <v>122</v>
      </c>
      <c r="DR1825" s="1">
        <v>78</v>
      </c>
      <c r="DS1825" s="1">
        <v>80</v>
      </c>
      <c r="HA1825" s="1">
        <v>2</v>
      </c>
      <c r="HB1825" s="1">
        <v>0</v>
      </c>
      <c r="HT1825" s="1">
        <v>0</v>
      </c>
      <c r="HU1825" s="1">
        <v>0</v>
      </c>
      <c r="IP1825" s="1">
        <v>94</v>
      </c>
      <c r="IQ1825" s="1">
        <v>96</v>
      </c>
      <c r="LX1825" s="1">
        <v>74</v>
      </c>
      <c r="LY1825" s="1">
        <v>84</v>
      </c>
      <c r="PG1825" s="1">
        <v>18</v>
      </c>
      <c r="PH1825" s="1">
        <v>20</v>
      </c>
      <c r="SP1825" s="1">
        <v>97.8</v>
      </c>
      <c r="SQ1825" s="1">
        <v>95.7</v>
      </c>
      <c r="VX1825" s="1">
        <v>1</v>
      </c>
      <c r="VY1825" s="1">
        <v>1</v>
      </c>
      <c r="WQ1825" s="1">
        <v>0</v>
      </c>
      <c r="WR1825" s="1">
        <v>0</v>
      </c>
      <c r="AGS1825" s="1">
        <v>1</v>
      </c>
      <c r="AGT1825" s="1">
        <v>0</v>
      </c>
      <c r="AGU1825" s="1">
        <v>0</v>
      </c>
      <c r="AGV1825" s="1">
        <v>1</v>
      </c>
      <c r="AGW1825" s="1">
        <v>0</v>
      </c>
      <c r="AGX1825" s="1">
        <v>0</v>
      </c>
      <c r="AGY1825" s="1">
        <v>0</v>
      </c>
      <c r="AGZ1825" s="1">
        <v>0</v>
      </c>
      <c r="AHA1825" s="1">
        <v>0</v>
      </c>
      <c r="AHB1825" s="1">
        <v>0</v>
      </c>
      <c r="AHC1825" s="1">
        <v>1</v>
      </c>
      <c r="AHD1825" s="1">
        <v>0</v>
      </c>
      <c r="AHE1825" s="1">
        <v>0</v>
      </c>
      <c r="AHF1825" s="1">
        <v>0</v>
      </c>
      <c r="AHH1825" s="1">
        <v>0</v>
      </c>
      <c r="AHI1825" s="1">
        <v>0</v>
      </c>
      <c r="AHK1825" s="1">
        <v>0</v>
      </c>
      <c r="AHL1825" s="1">
        <v>0</v>
      </c>
      <c r="AHM1825" s="1">
        <v>0</v>
      </c>
      <c r="AHN1825" s="1">
        <v>0</v>
      </c>
      <c r="AHO1825" s="1">
        <v>0</v>
      </c>
      <c r="AHP1825" s="1">
        <v>0</v>
      </c>
      <c r="AHQ1825" s="1">
        <v>0</v>
      </c>
      <c r="AHR1825" s="1">
        <v>0</v>
      </c>
      <c r="AIN1825" s="1">
        <v>0</v>
      </c>
      <c r="AIO1825" s="1">
        <v>0</v>
      </c>
      <c r="AIT1825" s="1">
        <v>1</v>
      </c>
      <c r="AIU1825" s="1">
        <v>1</v>
      </c>
      <c r="AIV1825" s="1">
        <v>0</v>
      </c>
      <c r="AIW1825" s="1">
        <v>1</v>
      </c>
      <c r="AIX1825" s="1">
        <v>30</v>
      </c>
      <c r="AJB1825" s="1">
        <v>82</v>
      </c>
    </row>
    <row r="1826" spans="1:939" s="1" customFormat="1">
      <c r="B1826" s="1">
        <v>4</v>
      </c>
      <c r="C1826" s="1">
        <v>1</v>
      </c>
      <c r="D1826" s="1" t="s">
        <v>4526</v>
      </c>
      <c r="O1826" s="1">
        <v>0</v>
      </c>
      <c r="Z1826" s="1">
        <v>0</v>
      </c>
      <c r="AA1826" s="1">
        <v>1</v>
      </c>
      <c r="AB1826" s="1" t="s">
        <v>9994</v>
      </c>
      <c r="AC1826" s="1">
        <v>0</v>
      </c>
      <c r="AE1826" s="1">
        <v>0</v>
      </c>
      <c r="AG1826" s="1">
        <v>0</v>
      </c>
      <c r="AI1826" s="1">
        <v>120</v>
      </c>
      <c r="AJ1826" s="1">
        <v>120</v>
      </c>
      <c r="DR1826" s="1">
        <v>80</v>
      </c>
      <c r="DS1826" s="1">
        <v>72</v>
      </c>
      <c r="HA1826" s="1">
        <v>0</v>
      </c>
      <c r="HB1826" s="1">
        <v>0</v>
      </c>
      <c r="HT1826" s="1">
        <v>0</v>
      </c>
      <c r="HU1826" s="1">
        <v>0</v>
      </c>
      <c r="IP1826" s="1">
        <v>94</v>
      </c>
      <c r="IQ1826" s="1">
        <v>96</v>
      </c>
      <c r="LX1826" s="1">
        <v>74</v>
      </c>
      <c r="LY1826" s="1">
        <v>72</v>
      </c>
      <c r="PG1826" s="1">
        <v>18</v>
      </c>
      <c r="PH1826" s="1">
        <v>18</v>
      </c>
      <c r="SP1826" s="1">
        <v>97.8</v>
      </c>
      <c r="SQ1826" s="1">
        <v>96.9</v>
      </c>
      <c r="VX1826" s="1">
        <v>1</v>
      </c>
      <c r="VY1826" s="1">
        <v>1</v>
      </c>
      <c r="WQ1826" s="1">
        <v>0</v>
      </c>
      <c r="WR1826" s="1">
        <v>0</v>
      </c>
      <c r="AGS1826" s="1">
        <v>1</v>
      </c>
      <c r="AGT1826" s="1">
        <v>0</v>
      </c>
      <c r="AGU1826" s="1">
        <v>0</v>
      </c>
      <c r="AGV1826" s="1">
        <v>1</v>
      </c>
      <c r="AGW1826" s="1">
        <v>0</v>
      </c>
      <c r="AGX1826" s="1">
        <v>0</v>
      </c>
      <c r="AGY1826" s="1">
        <v>0</v>
      </c>
      <c r="AGZ1826" s="1">
        <v>0</v>
      </c>
      <c r="AHA1826" s="1">
        <v>0</v>
      </c>
      <c r="AHB1826" s="1">
        <v>0</v>
      </c>
      <c r="AHC1826" s="1">
        <v>1</v>
      </c>
      <c r="AHD1826" s="1">
        <v>0</v>
      </c>
      <c r="AHE1826" s="1">
        <v>0</v>
      </c>
      <c r="AHF1826" s="1">
        <v>0</v>
      </c>
      <c r="AHH1826" s="1">
        <v>0</v>
      </c>
      <c r="AHI1826" s="1">
        <v>0</v>
      </c>
      <c r="AHK1826" s="1">
        <v>0</v>
      </c>
      <c r="AHL1826" s="1">
        <v>0</v>
      </c>
      <c r="AHM1826" s="1">
        <v>0</v>
      </c>
      <c r="AHN1826" s="1">
        <v>0</v>
      </c>
      <c r="AHO1826" s="1">
        <v>0</v>
      </c>
      <c r="AHP1826" s="1">
        <v>0</v>
      </c>
      <c r="AHQ1826" s="1">
        <v>0</v>
      </c>
      <c r="AHR1826" s="1">
        <v>0</v>
      </c>
      <c r="AIN1826" s="1">
        <v>0</v>
      </c>
      <c r="AIO1826" s="1">
        <v>0</v>
      </c>
      <c r="AIT1826" s="1">
        <v>2</v>
      </c>
      <c r="AIU1826" s="1">
        <v>0</v>
      </c>
      <c r="AIV1826" s="1">
        <v>0</v>
      </c>
      <c r="AIW1826" s="1">
        <v>0</v>
      </c>
      <c r="AIX1826" s="1">
        <v>25</v>
      </c>
      <c r="AIY1826" s="1">
        <v>25</v>
      </c>
    </row>
    <row r="1827" spans="1:939" s="80" customFormat="1">
      <c r="B1827" s="80">
        <v>5</v>
      </c>
      <c r="C1827" s="80">
        <v>0</v>
      </c>
      <c r="Z1827" s="80">
        <v>0</v>
      </c>
      <c r="AA1827" s="80">
        <v>2</v>
      </c>
      <c r="AC1827" s="80">
        <v>1</v>
      </c>
      <c r="AD1827" s="80">
        <v>0</v>
      </c>
      <c r="AE1827" s="80">
        <v>0</v>
      </c>
      <c r="AG1827" s="80">
        <v>0</v>
      </c>
      <c r="AI1827" s="80">
        <v>130</v>
      </c>
      <c r="DR1827" s="80">
        <v>80</v>
      </c>
      <c r="HA1827" s="80">
        <v>2</v>
      </c>
      <c r="HT1827" s="80">
        <v>0</v>
      </c>
      <c r="IP1827" s="80">
        <v>97</v>
      </c>
      <c r="LX1827" s="80">
        <v>76</v>
      </c>
      <c r="PG1827" s="80">
        <v>18</v>
      </c>
      <c r="SP1827" s="80">
        <v>98.2</v>
      </c>
      <c r="VX1827" s="80">
        <v>1</v>
      </c>
      <c r="WQ1827" s="80">
        <v>0</v>
      </c>
      <c r="AGS1827" s="80">
        <v>0</v>
      </c>
      <c r="AGT1827" s="80">
        <v>0</v>
      </c>
      <c r="AGU1827" s="80">
        <v>0</v>
      </c>
      <c r="AGV1827" s="80">
        <v>0</v>
      </c>
      <c r="AGW1827" s="80">
        <v>0</v>
      </c>
      <c r="AGX1827" s="80">
        <v>0</v>
      </c>
      <c r="AGY1827" s="80">
        <v>0</v>
      </c>
      <c r="AGZ1827" s="80">
        <v>0</v>
      </c>
      <c r="AHA1827" s="80">
        <v>0</v>
      </c>
      <c r="AHB1827" s="80">
        <v>0</v>
      </c>
      <c r="AHC1827" s="80">
        <v>1</v>
      </c>
      <c r="AHD1827" s="80">
        <v>0</v>
      </c>
      <c r="AHE1827" s="80">
        <v>0</v>
      </c>
      <c r="AHF1827" s="80">
        <v>0</v>
      </c>
      <c r="AHH1827" s="80">
        <v>0</v>
      </c>
      <c r="AHI1827" s="80">
        <v>0</v>
      </c>
      <c r="AHK1827" s="80">
        <v>0</v>
      </c>
      <c r="AHL1827" s="80">
        <v>0</v>
      </c>
      <c r="AHM1827" s="80">
        <v>0</v>
      </c>
      <c r="AHN1827" s="80">
        <v>0</v>
      </c>
      <c r="AHO1827" s="80">
        <v>0</v>
      </c>
      <c r="AHP1827" s="80">
        <v>0</v>
      </c>
      <c r="AHQ1827" s="80">
        <v>0</v>
      </c>
      <c r="AHR1827" s="80">
        <v>0</v>
      </c>
      <c r="AIN1827" s="80">
        <v>0</v>
      </c>
      <c r="AIO1827" s="80">
        <v>0</v>
      </c>
      <c r="AIT1827" s="80">
        <v>0</v>
      </c>
      <c r="AIU1827" s="80">
        <v>1</v>
      </c>
      <c r="AIV1827" s="80">
        <v>0</v>
      </c>
      <c r="AIW1827" s="80">
        <v>0</v>
      </c>
      <c r="AJB1827" s="80">
        <v>18</v>
      </c>
    </row>
    <row r="1828" spans="1:939" s="1" customFormat="1">
      <c r="A1828" s="1">
        <v>385</v>
      </c>
      <c r="B1828" s="1" t="s">
        <v>7502</v>
      </c>
      <c r="C1828" s="1">
        <v>0</v>
      </c>
      <c r="Z1828" s="1">
        <v>0</v>
      </c>
      <c r="AA1828" s="1">
        <v>1</v>
      </c>
      <c r="AGS1828" s="1">
        <v>0</v>
      </c>
      <c r="AGT1828" s="1">
        <v>0</v>
      </c>
      <c r="AGU1828" s="1">
        <v>0</v>
      </c>
      <c r="AGV1828" s="1">
        <v>0</v>
      </c>
      <c r="AGW1828" s="1">
        <v>0</v>
      </c>
      <c r="AGX1828" s="1">
        <v>0</v>
      </c>
      <c r="AGY1828" s="1">
        <v>0</v>
      </c>
      <c r="AGZ1828" s="1">
        <v>0</v>
      </c>
      <c r="AHA1828" s="1">
        <v>0</v>
      </c>
      <c r="AHB1828" s="1">
        <v>0</v>
      </c>
      <c r="AHC1828" s="1">
        <v>1</v>
      </c>
      <c r="AHD1828" s="1">
        <v>0</v>
      </c>
      <c r="AHE1828" s="1">
        <v>0</v>
      </c>
      <c r="AHF1828" s="1">
        <v>0</v>
      </c>
      <c r="AHH1828" s="1">
        <v>0</v>
      </c>
      <c r="AHI1828" s="1">
        <v>0</v>
      </c>
      <c r="AHK1828" s="1">
        <v>0</v>
      </c>
      <c r="AHL1828" s="1">
        <v>0</v>
      </c>
      <c r="AHM1828" s="1">
        <v>0</v>
      </c>
      <c r="AHN1828" s="1">
        <v>0</v>
      </c>
      <c r="AHO1828" s="1">
        <v>0</v>
      </c>
      <c r="AHP1828" s="1">
        <v>0</v>
      </c>
      <c r="AHQ1828" s="1">
        <v>0</v>
      </c>
      <c r="AHR1828" s="1">
        <v>0</v>
      </c>
      <c r="AIM1828" s="1">
        <v>0</v>
      </c>
      <c r="AIN1828" s="1">
        <v>0</v>
      </c>
      <c r="AIO1828" s="1">
        <v>0</v>
      </c>
      <c r="AIT1828" s="1">
        <v>0</v>
      </c>
      <c r="AIU1828" s="1">
        <v>0</v>
      </c>
      <c r="AIV1828" s="1">
        <v>0</v>
      </c>
      <c r="AIW1828" s="1">
        <v>0</v>
      </c>
    </row>
    <row r="1829" spans="1:939" s="1" customFormat="1">
      <c r="B1829" s="1">
        <v>2</v>
      </c>
      <c r="C1829" s="1">
        <v>1</v>
      </c>
      <c r="D1829" s="1" t="s">
        <v>7835</v>
      </c>
      <c r="E1829" s="1" t="s">
        <v>9995</v>
      </c>
      <c r="F1829" s="1" t="s">
        <v>7788</v>
      </c>
      <c r="G1829" s="1" t="s">
        <v>9996</v>
      </c>
      <c r="O1829" s="1">
        <v>1</v>
      </c>
      <c r="P1829" s="1">
        <v>0</v>
      </c>
      <c r="Q1829" s="1">
        <v>0</v>
      </c>
      <c r="R1829" s="1">
        <v>0</v>
      </c>
      <c r="Z1829" s="1">
        <v>0</v>
      </c>
      <c r="AA1829" s="1">
        <v>2</v>
      </c>
      <c r="AC1829" s="1">
        <v>0</v>
      </c>
      <c r="AE1829" s="1">
        <v>0</v>
      </c>
      <c r="AG1829" s="1">
        <v>1</v>
      </c>
      <c r="AH1829" s="1">
        <v>0</v>
      </c>
      <c r="AK1829" s="1">
        <v>120</v>
      </c>
      <c r="AN1829" s="1">
        <v>118</v>
      </c>
      <c r="AO1829" s="1">
        <v>128</v>
      </c>
      <c r="AP1829" s="1">
        <v>120</v>
      </c>
      <c r="DT1829" s="1">
        <v>58</v>
      </c>
      <c r="DW1829" s="1">
        <v>56</v>
      </c>
      <c r="DX1829" s="1">
        <v>60</v>
      </c>
      <c r="DY1829" s="1">
        <v>82</v>
      </c>
      <c r="HH1829" s="1">
        <v>2</v>
      </c>
      <c r="IA1829" s="1">
        <v>0</v>
      </c>
      <c r="IQ1829" s="1">
        <v>93</v>
      </c>
      <c r="IR1829" s="1">
        <v>94</v>
      </c>
      <c r="IS1829" s="1">
        <v>93</v>
      </c>
      <c r="IT1829" s="1">
        <v>94</v>
      </c>
      <c r="IU1829" s="1">
        <v>92</v>
      </c>
      <c r="IV1829" s="1">
        <v>96</v>
      </c>
      <c r="IW1829" s="1">
        <v>94</v>
      </c>
      <c r="LX1829" s="1">
        <v>75</v>
      </c>
      <c r="LY1829" s="1">
        <v>81</v>
      </c>
      <c r="LZ1829" s="1">
        <v>72</v>
      </c>
      <c r="MA1829" s="1">
        <v>74</v>
      </c>
      <c r="MB1829" s="1">
        <v>76</v>
      </c>
      <c r="MC1829" s="1">
        <v>76</v>
      </c>
      <c r="ME1829" s="1">
        <v>74</v>
      </c>
      <c r="PI1829" s="1">
        <v>20</v>
      </c>
      <c r="PL1829" s="1">
        <v>18</v>
      </c>
      <c r="PM1829" s="1">
        <v>17</v>
      </c>
      <c r="PN1829" s="1">
        <v>26</v>
      </c>
      <c r="SR1829" s="1">
        <v>99.5</v>
      </c>
      <c r="SU1829" s="1">
        <v>99.6</v>
      </c>
      <c r="SV1829" s="1">
        <v>97.9</v>
      </c>
      <c r="SW1829" s="1">
        <v>96.9</v>
      </c>
      <c r="WE1829" s="1">
        <v>1</v>
      </c>
      <c r="WR1829" s="1">
        <v>0</v>
      </c>
      <c r="WS1829" s="1">
        <v>0</v>
      </c>
      <c r="WT1829" s="1">
        <v>0</v>
      </c>
      <c r="WU1829" s="1">
        <v>0</v>
      </c>
      <c r="WV1829" s="1">
        <v>0</v>
      </c>
      <c r="WW1829" s="1">
        <v>0</v>
      </c>
      <c r="WX1829" s="1">
        <v>0</v>
      </c>
      <c r="AAY1829" s="1">
        <v>23</v>
      </c>
      <c r="ABB1829" s="1">
        <v>13.3</v>
      </c>
      <c r="ABE1829" s="1">
        <v>39.799999999999997</v>
      </c>
      <c r="ABJ1829" s="1">
        <v>0.7</v>
      </c>
      <c r="ABM1829" s="1">
        <v>9.39</v>
      </c>
      <c r="ABO1829" s="1">
        <v>139</v>
      </c>
      <c r="ABQ1829" s="1">
        <v>13.07</v>
      </c>
      <c r="ABU1829" s="1">
        <v>138</v>
      </c>
      <c r="ABX1829" s="1">
        <v>3.9</v>
      </c>
      <c r="ACA1829" s="1">
        <v>104</v>
      </c>
      <c r="ACD1829" s="1">
        <v>8.6</v>
      </c>
      <c r="ACG1829" s="1">
        <v>112</v>
      </c>
      <c r="ACQ1829" s="1">
        <v>23</v>
      </c>
      <c r="ACT1829" s="1">
        <v>0.91</v>
      </c>
      <c r="ACW1829" s="1">
        <v>11</v>
      </c>
      <c r="ACZ1829" s="1">
        <v>6.2</v>
      </c>
      <c r="ADB1829" s="1">
        <v>3.1</v>
      </c>
      <c r="ADD1829" s="1">
        <v>0.5</v>
      </c>
      <c r="ADF1829" s="1">
        <v>3.1</v>
      </c>
      <c r="ADH1829" s="1">
        <v>54</v>
      </c>
      <c r="ADJ1829" s="1">
        <v>14</v>
      </c>
      <c r="ADL1829" s="1">
        <v>11</v>
      </c>
      <c r="ADR1829" s="1">
        <v>1.7</v>
      </c>
      <c r="AGS1829" s="1">
        <v>1</v>
      </c>
      <c r="AGT1829" s="1">
        <v>0</v>
      </c>
      <c r="AGU1829" s="1">
        <v>0</v>
      </c>
      <c r="AGV1829" s="1">
        <v>1</v>
      </c>
      <c r="AGW1829" s="1">
        <v>0</v>
      </c>
      <c r="AGX1829" s="1">
        <v>0</v>
      </c>
      <c r="AGY1829" s="1">
        <v>0</v>
      </c>
      <c r="AGZ1829" s="1">
        <v>0</v>
      </c>
      <c r="AHA1829" s="1">
        <v>0</v>
      </c>
      <c r="AHB1829" s="1">
        <v>0</v>
      </c>
      <c r="AHC1829" s="1">
        <v>1</v>
      </c>
      <c r="AHD1829" s="1">
        <v>0</v>
      </c>
      <c r="AHE1829" s="1">
        <v>0</v>
      </c>
      <c r="AHF1829" s="1">
        <v>0</v>
      </c>
      <c r="AHH1829" s="1">
        <v>0</v>
      </c>
      <c r="AHI1829" s="1">
        <v>0</v>
      </c>
      <c r="AHK1829" s="1">
        <v>0</v>
      </c>
      <c r="AHL1829" s="1">
        <v>0</v>
      </c>
      <c r="AHM1829" s="1">
        <v>0</v>
      </c>
      <c r="AHN1829" s="1">
        <v>0</v>
      </c>
      <c r="AHO1829" s="1">
        <v>0</v>
      </c>
      <c r="AHP1829" s="1">
        <v>0</v>
      </c>
      <c r="AHQ1829" s="1">
        <v>0</v>
      </c>
      <c r="AHR1829" s="1">
        <v>0</v>
      </c>
      <c r="AIM1829" s="1">
        <v>0</v>
      </c>
      <c r="AIN1829" s="1">
        <v>0</v>
      </c>
      <c r="AIO1829" s="1">
        <v>0</v>
      </c>
      <c r="AIP1829" s="1">
        <v>1</v>
      </c>
      <c r="AIQ1829" s="1">
        <v>1</v>
      </c>
      <c r="AIR1829" s="1">
        <v>1</v>
      </c>
      <c r="AIS1829" s="1">
        <v>1</v>
      </c>
      <c r="AIT1829" s="1">
        <v>1</v>
      </c>
      <c r="AIU1829" s="1">
        <v>0</v>
      </c>
      <c r="AIV1829" s="1">
        <v>0</v>
      </c>
      <c r="AIW1829" s="1">
        <v>0</v>
      </c>
      <c r="AIX1829" s="1">
        <v>48</v>
      </c>
    </row>
    <row r="1830" spans="1:939" s="1" customFormat="1">
      <c r="B1830" s="1">
        <v>3</v>
      </c>
      <c r="C1830" s="1">
        <v>1</v>
      </c>
      <c r="D1830" s="1" t="s">
        <v>9997</v>
      </c>
      <c r="E1830" s="1" t="s">
        <v>9998</v>
      </c>
      <c r="O1830" s="1">
        <v>0</v>
      </c>
      <c r="P1830" s="1">
        <v>0</v>
      </c>
      <c r="Z1830" s="1">
        <v>0</v>
      </c>
      <c r="AA1830" s="1">
        <v>2</v>
      </c>
      <c r="AB1830" s="1" t="s">
        <v>9999</v>
      </c>
      <c r="AC1830" s="1">
        <v>11</v>
      </c>
      <c r="AD1830" s="1">
        <v>0</v>
      </c>
      <c r="AE1830" s="1">
        <v>0</v>
      </c>
      <c r="AG1830" s="1">
        <v>1</v>
      </c>
      <c r="AH1830" s="1">
        <v>0</v>
      </c>
      <c r="AI1830" s="1">
        <v>148</v>
      </c>
      <c r="AJ1830" s="1">
        <v>138</v>
      </c>
      <c r="DR1830" s="1">
        <v>98</v>
      </c>
      <c r="DS1830" s="1">
        <v>90</v>
      </c>
      <c r="HA1830" s="1">
        <v>2</v>
      </c>
      <c r="HB1830" s="1">
        <v>2</v>
      </c>
      <c r="HT1830" s="1">
        <v>0</v>
      </c>
      <c r="HU1830" s="1">
        <v>0</v>
      </c>
      <c r="IP1830" s="1">
        <v>94</v>
      </c>
      <c r="IQ1830" s="1">
        <v>99</v>
      </c>
      <c r="LX1830" s="1">
        <v>54</v>
      </c>
      <c r="LY1830" s="1">
        <v>52</v>
      </c>
      <c r="PG1830" s="1">
        <v>18</v>
      </c>
      <c r="PH1830" s="1">
        <v>16</v>
      </c>
      <c r="SP1830" s="1">
        <v>97.8</v>
      </c>
      <c r="SQ1830" s="1">
        <v>96</v>
      </c>
      <c r="VX1830" s="1">
        <v>1</v>
      </c>
      <c r="VY1830" s="1">
        <v>1</v>
      </c>
      <c r="WQ1830" s="1">
        <v>0</v>
      </c>
      <c r="WR1830" s="1">
        <v>0</v>
      </c>
      <c r="AAY1830" s="1">
        <v>25</v>
      </c>
      <c r="ABB1830" s="1">
        <v>14.3</v>
      </c>
      <c r="ABE1830" s="1">
        <v>43.9</v>
      </c>
      <c r="ABM1830" s="1">
        <v>7.42</v>
      </c>
      <c r="ABO1830" s="1">
        <v>154</v>
      </c>
      <c r="ABU1830" s="1">
        <v>140</v>
      </c>
      <c r="ABX1830" s="1">
        <v>4.2</v>
      </c>
      <c r="ACA1830" s="1">
        <v>104</v>
      </c>
      <c r="ACD1830" s="1">
        <v>8.8000000000000007</v>
      </c>
      <c r="ACG1830" s="1">
        <v>66</v>
      </c>
      <c r="ACQ1830" s="1">
        <v>20</v>
      </c>
      <c r="ACT1830" s="1">
        <v>0.7</v>
      </c>
      <c r="ACW1830" s="1">
        <v>11</v>
      </c>
      <c r="ADR1830" s="1">
        <v>2.1</v>
      </c>
      <c r="AGS1830" s="1">
        <v>1</v>
      </c>
      <c r="AGT1830" s="1">
        <v>0</v>
      </c>
      <c r="AGU1830" s="1">
        <v>0</v>
      </c>
      <c r="AGV1830" s="1">
        <v>1</v>
      </c>
      <c r="AGW1830" s="1">
        <v>0</v>
      </c>
      <c r="AGX1830" s="1">
        <v>0</v>
      </c>
      <c r="AGY1830" s="1">
        <v>0</v>
      </c>
      <c r="AGZ1830" s="1">
        <v>1</v>
      </c>
      <c r="AHA1830" s="1">
        <v>1</v>
      </c>
      <c r="AHB1830" s="1">
        <v>4</v>
      </c>
      <c r="AHC1830" s="1">
        <v>1</v>
      </c>
      <c r="AHD1830" s="1">
        <v>0</v>
      </c>
      <c r="AHE1830" s="1">
        <v>0</v>
      </c>
      <c r="AHF1830" s="1">
        <v>0</v>
      </c>
      <c r="AHH1830" s="1">
        <v>0</v>
      </c>
      <c r="AHI1830" s="1">
        <v>0</v>
      </c>
      <c r="AHK1830" s="1">
        <v>0</v>
      </c>
      <c r="AHL1830" s="1">
        <v>0</v>
      </c>
      <c r="AHM1830" s="1">
        <v>0</v>
      </c>
      <c r="AHN1830" s="1">
        <v>0</v>
      </c>
      <c r="AHO1830" s="1">
        <v>0</v>
      </c>
      <c r="AHP1830" s="1">
        <v>0</v>
      </c>
      <c r="AHQ1830" s="1">
        <v>0</v>
      </c>
      <c r="AHR1830" s="1">
        <v>5</v>
      </c>
      <c r="AIM1830" s="1">
        <v>0</v>
      </c>
      <c r="AIN1830" s="1">
        <v>0</v>
      </c>
      <c r="AIO1830" s="1">
        <v>0</v>
      </c>
      <c r="AIT1830" s="1">
        <v>2</v>
      </c>
      <c r="AIU1830" s="1">
        <v>0</v>
      </c>
      <c r="AIV1830" s="1">
        <v>1</v>
      </c>
      <c r="AIW1830" s="1">
        <v>0</v>
      </c>
      <c r="AIX1830" s="1">
        <v>68</v>
      </c>
      <c r="AIY1830" s="1">
        <v>58</v>
      </c>
    </row>
    <row r="1831" spans="1:939" s="1" customFormat="1">
      <c r="B1831" s="1">
        <v>4</v>
      </c>
      <c r="C1831" s="1">
        <v>1</v>
      </c>
      <c r="D1831" s="1" t="s">
        <v>10000</v>
      </c>
      <c r="E1831" s="1" t="s">
        <v>10001</v>
      </c>
      <c r="O1831" s="1">
        <v>0</v>
      </c>
      <c r="P1831" s="1">
        <v>0</v>
      </c>
      <c r="Z1831" s="1">
        <v>0</v>
      </c>
      <c r="AA1831" s="1">
        <v>2</v>
      </c>
      <c r="AB1831" s="1" t="s">
        <v>10002</v>
      </c>
      <c r="AC1831" s="1">
        <v>0</v>
      </c>
      <c r="AE1831" s="1">
        <v>0</v>
      </c>
      <c r="AG1831" s="1">
        <v>0</v>
      </c>
      <c r="AI1831" s="1">
        <v>152</v>
      </c>
      <c r="AJ1831" s="1">
        <v>122</v>
      </c>
      <c r="DR1831" s="1">
        <v>90</v>
      </c>
      <c r="DS1831" s="1">
        <v>80</v>
      </c>
      <c r="HA1831" s="1">
        <v>2</v>
      </c>
      <c r="HB1831" s="1">
        <v>2</v>
      </c>
      <c r="HT1831" s="1">
        <v>0</v>
      </c>
      <c r="HU1831" s="1">
        <v>0</v>
      </c>
      <c r="IP1831" s="1">
        <v>98</v>
      </c>
      <c r="IQ1831" s="1">
        <v>98</v>
      </c>
      <c r="LX1831" s="1">
        <v>62</v>
      </c>
      <c r="LY1831" s="1">
        <v>60</v>
      </c>
      <c r="PG1831" s="1">
        <v>16</v>
      </c>
      <c r="PH1831" s="1">
        <v>16</v>
      </c>
      <c r="SP1831" s="1">
        <v>98.2</v>
      </c>
      <c r="SQ1831" s="1">
        <v>98.7</v>
      </c>
      <c r="VX1831" s="1">
        <v>1</v>
      </c>
      <c r="VY1831" s="1">
        <v>1</v>
      </c>
      <c r="WQ1831" s="1">
        <v>0</v>
      </c>
      <c r="WR1831" s="1">
        <v>0</v>
      </c>
      <c r="AGS1831" s="1">
        <v>1</v>
      </c>
      <c r="AGT1831" s="1">
        <v>0</v>
      </c>
      <c r="AGU1831" s="1">
        <v>0</v>
      </c>
      <c r="AGV1831" s="1">
        <v>0</v>
      </c>
      <c r="AGW1831" s="1">
        <v>0</v>
      </c>
      <c r="AGX1831" s="1">
        <v>0</v>
      </c>
      <c r="AGY1831" s="1">
        <v>0</v>
      </c>
      <c r="AGZ1831" s="1">
        <v>0</v>
      </c>
      <c r="AHA1831" s="1">
        <v>0</v>
      </c>
      <c r="AHB1831" s="1">
        <v>0</v>
      </c>
      <c r="AHC1831" s="1">
        <v>1</v>
      </c>
      <c r="AHD1831" s="1">
        <v>0</v>
      </c>
      <c r="AHE1831" s="1">
        <v>0</v>
      </c>
      <c r="AHF1831" s="1">
        <v>0</v>
      </c>
      <c r="AHH1831" s="1">
        <v>0</v>
      </c>
      <c r="AHI1831" s="1">
        <v>0</v>
      </c>
      <c r="AHK1831" s="1">
        <v>0</v>
      </c>
      <c r="AHL1831" s="1">
        <v>0</v>
      </c>
      <c r="AHM1831" s="1">
        <v>0</v>
      </c>
      <c r="AHN1831" s="1">
        <v>0</v>
      </c>
      <c r="AHO1831" s="1">
        <v>0</v>
      </c>
      <c r="AHP1831" s="1">
        <v>0</v>
      </c>
      <c r="AHQ1831" s="1">
        <v>0</v>
      </c>
      <c r="AHR1831" s="1">
        <v>0</v>
      </c>
      <c r="AIM1831" s="1">
        <v>0</v>
      </c>
      <c r="AIN1831" s="1">
        <v>0</v>
      </c>
      <c r="AIO1831" s="1">
        <v>0</v>
      </c>
      <c r="AIT1831" s="1">
        <v>0</v>
      </c>
      <c r="AIU1831" s="1">
        <v>2</v>
      </c>
      <c r="AIV1831" s="1">
        <v>0</v>
      </c>
      <c r="AIW1831" s="1">
        <v>0</v>
      </c>
      <c r="AJB1831" s="1">
        <v>57</v>
      </c>
      <c r="AJC1831" s="1">
        <v>40</v>
      </c>
    </row>
    <row r="1832" spans="1:939" s="80" customFormat="1">
      <c r="B1832" s="80">
        <v>5</v>
      </c>
      <c r="C1832" s="80">
        <v>1</v>
      </c>
      <c r="D1832" s="80" t="s">
        <v>8618</v>
      </c>
      <c r="O1832" s="80">
        <v>0</v>
      </c>
      <c r="Z1832" s="80">
        <v>0</v>
      </c>
      <c r="AA1832" s="80">
        <v>2</v>
      </c>
      <c r="AB1832" s="80" t="s">
        <v>10003</v>
      </c>
      <c r="AC1832" s="80">
        <v>0</v>
      </c>
      <c r="AE1832" s="80">
        <v>0</v>
      </c>
      <c r="AG1832" s="80">
        <v>0</v>
      </c>
      <c r="AI1832" s="80">
        <v>152</v>
      </c>
      <c r="DR1832" s="80">
        <v>100</v>
      </c>
      <c r="HA1832" s="80">
        <v>0</v>
      </c>
      <c r="HT1832" s="80">
        <v>0</v>
      </c>
      <c r="IP1832" s="80">
        <v>94</v>
      </c>
      <c r="LX1832" s="80">
        <v>63</v>
      </c>
      <c r="PG1832" s="80">
        <v>16</v>
      </c>
      <c r="SP1832" s="80">
        <v>97.3</v>
      </c>
      <c r="VX1832" s="80">
        <v>1</v>
      </c>
      <c r="WQ1832" s="80">
        <v>0</v>
      </c>
      <c r="AGS1832" s="80">
        <v>1</v>
      </c>
      <c r="AGT1832" s="80">
        <v>0</v>
      </c>
      <c r="AGU1832" s="80">
        <v>0</v>
      </c>
      <c r="AGV1832" s="80">
        <v>0</v>
      </c>
      <c r="AGW1832" s="80">
        <v>0</v>
      </c>
      <c r="AGX1832" s="80">
        <v>0</v>
      </c>
      <c r="AGY1832" s="80">
        <v>0</v>
      </c>
      <c r="AGZ1832" s="80">
        <v>0</v>
      </c>
      <c r="AHA1832" s="80">
        <v>0</v>
      </c>
      <c r="AHB1832" s="80">
        <v>0</v>
      </c>
      <c r="AHC1832" s="80">
        <v>1</v>
      </c>
      <c r="AHD1832" s="80">
        <v>0</v>
      </c>
      <c r="AHE1832" s="80">
        <v>0</v>
      </c>
      <c r="AHF1832" s="80">
        <v>0</v>
      </c>
      <c r="AHH1832" s="80">
        <v>0</v>
      </c>
      <c r="AHI1832" s="80">
        <v>0</v>
      </c>
      <c r="AHK1832" s="80">
        <v>0</v>
      </c>
      <c r="AHL1832" s="80">
        <v>0</v>
      </c>
      <c r="AHM1832" s="80">
        <v>0</v>
      </c>
      <c r="AHN1832" s="80">
        <v>0</v>
      </c>
      <c r="AHO1832" s="80">
        <v>0</v>
      </c>
      <c r="AHP1832" s="80">
        <v>0</v>
      </c>
      <c r="AHQ1832" s="80">
        <v>0</v>
      </c>
      <c r="AHR1832" s="80">
        <v>8</v>
      </c>
      <c r="AIM1832" s="80">
        <v>0</v>
      </c>
      <c r="AIN1832" s="80">
        <v>0</v>
      </c>
      <c r="AIO1832" s="80">
        <v>0</v>
      </c>
      <c r="AIT1832" s="80">
        <v>1</v>
      </c>
      <c r="AIU1832" s="80">
        <v>0</v>
      </c>
      <c r="AIV1832" s="80">
        <v>0</v>
      </c>
      <c r="AIW1832" s="80">
        <v>0</v>
      </c>
      <c r="AIX1832" s="80">
        <v>38</v>
      </c>
    </row>
    <row r="1833" spans="1:939" s="1" customFormat="1">
      <c r="A1833" s="1">
        <v>386</v>
      </c>
      <c r="B1833" s="1" t="s">
        <v>7502</v>
      </c>
      <c r="C1833" s="1">
        <v>1</v>
      </c>
      <c r="D1833" s="1" t="s">
        <v>5968</v>
      </c>
      <c r="O1833" s="1">
        <v>1</v>
      </c>
      <c r="Z1833" s="1">
        <v>0</v>
      </c>
      <c r="AA1833" s="1">
        <v>1</v>
      </c>
      <c r="AB1833" s="1" t="s">
        <v>10004</v>
      </c>
      <c r="AI1833" s="1">
        <v>113</v>
      </c>
      <c r="AJ1833" s="1">
        <v>113</v>
      </c>
      <c r="AK1833" s="1">
        <v>151</v>
      </c>
      <c r="DR1833" s="1">
        <v>55</v>
      </c>
      <c r="DS1833" s="1">
        <v>77</v>
      </c>
      <c r="DT1833" s="1">
        <v>77</v>
      </c>
      <c r="IQ1833" s="1">
        <v>100</v>
      </c>
      <c r="IR1833" s="1">
        <v>100</v>
      </c>
      <c r="LX1833" s="1">
        <v>100</v>
      </c>
      <c r="LY1833" s="1">
        <v>97</v>
      </c>
      <c r="LZ1833" s="1">
        <v>95</v>
      </c>
      <c r="PG1833" s="1">
        <v>16</v>
      </c>
      <c r="PH1833" s="1">
        <v>28</v>
      </c>
      <c r="PI1833" s="1">
        <v>30</v>
      </c>
      <c r="SP1833" s="1">
        <v>97.4</v>
      </c>
      <c r="SR1833" s="1">
        <v>97.7</v>
      </c>
      <c r="WR1833" s="1">
        <v>1</v>
      </c>
      <c r="WS1833" s="1">
        <v>1</v>
      </c>
      <c r="AAZ1833" s="1">
        <v>30</v>
      </c>
      <c r="ABV1833" s="1">
        <v>133</v>
      </c>
      <c r="ABY1833" s="1">
        <v>4.3</v>
      </c>
      <c r="ACB1833" s="1">
        <v>91</v>
      </c>
      <c r="ACE1833" s="1">
        <v>10</v>
      </c>
      <c r="ACH1833" s="1">
        <v>104</v>
      </c>
      <c r="ACR1833" s="1">
        <v>34</v>
      </c>
      <c r="ACU1833" s="1">
        <v>0.99</v>
      </c>
      <c r="ACX1833" s="1">
        <v>12</v>
      </c>
      <c r="ADP1833" s="1">
        <v>56</v>
      </c>
      <c r="AIT1833" s="1">
        <v>0</v>
      </c>
      <c r="AIU1833" s="1">
        <v>0</v>
      </c>
      <c r="AIZ1833" s="24"/>
      <c r="AJA1833" s="24"/>
    </row>
    <row r="1834" spans="1:939" s="1" customFormat="1">
      <c r="B1834" s="1">
        <v>2</v>
      </c>
      <c r="C1834" s="1">
        <v>1</v>
      </c>
      <c r="D1834" s="1" t="s">
        <v>6040</v>
      </c>
      <c r="E1834" s="1" t="s">
        <v>8400</v>
      </c>
      <c r="F1834" s="1" t="s">
        <v>4752</v>
      </c>
      <c r="O1834" s="1">
        <v>1</v>
      </c>
      <c r="P1834" s="1">
        <v>0</v>
      </c>
      <c r="Q1834" s="1">
        <v>0</v>
      </c>
      <c r="Z1834" s="1">
        <v>0</v>
      </c>
      <c r="AA1834" s="1">
        <v>1</v>
      </c>
      <c r="AB1834" s="1" t="s">
        <v>10005</v>
      </c>
      <c r="AC1834" s="1">
        <v>0</v>
      </c>
      <c r="AE1834" s="1">
        <v>1</v>
      </c>
      <c r="AF1834" s="1">
        <v>0</v>
      </c>
      <c r="AG1834" s="1">
        <v>0</v>
      </c>
      <c r="AI1834" s="1">
        <v>191</v>
      </c>
      <c r="AJ1834" s="1">
        <v>95</v>
      </c>
      <c r="AK1834" s="1">
        <v>94</v>
      </c>
      <c r="AL1834" s="1">
        <v>118</v>
      </c>
      <c r="AM1834" s="1">
        <v>129</v>
      </c>
      <c r="AN1834" s="1">
        <v>96</v>
      </c>
      <c r="AO1834" s="1">
        <v>110</v>
      </c>
      <c r="AP1834" s="1">
        <v>112</v>
      </c>
      <c r="AQ1834" s="1">
        <v>104</v>
      </c>
      <c r="AR1834" s="1">
        <v>104</v>
      </c>
      <c r="DR1834" s="1">
        <v>58</v>
      </c>
      <c r="DS1834" s="1">
        <v>54</v>
      </c>
      <c r="DT1834" s="1">
        <v>57</v>
      </c>
      <c r="DU1834" s="1">
        <v>63</v>
      </c>
      <c r="DV1834" s="1">
        <v>60</v>
      </c>
      <c r="DW1834" s="1">
        <v>61</v>
      </c>
      <c r="DX1834" s="1">
        <v>68</v>
      </c>
      <c r="DY1834" s="1">
        <v>80</v>
      </c>
      <c r="DZ1834" s="1">
        <v>60</v>
      </c>
      <c r="EA1834" s="1">
        <v>60</v>
      </c>
      <c r="HJ1834" s="1">
        <v>0</v>
      </c>
      <c r="IC1834" s="1">
        <v>0</v>
      </c>
      <c r="IP1834" s="1">
        <v>99</v>
      </c>
      <c r="IQ1834" s="1">
        <v>100</v>
      </c>
      <c r="IR1834" s="1">
        <v>100</v>
      </c>
      <c r="IS1834" s="1">
        <v>97</v>
      </c>
      <c r="IT1834" s="1">
        <v>100</v>
      </c>
      <c r="IV1834" s="1">
        <v>99</v>
      </c>
      <c r="IW1834" s="1">
        <v>99</v>
      </c>
      <c r="IX1834" s="1">
        <v>95</v>
      </c>
      <c r="IY1834" s="1">
        <v>97</v>
      </c>
      <c r="LX1834" s="1">
        <v>78</v>
      </c>
      <c r="LY1834" s="1">
        <v>77</v>
      </c>
      <c r="LZ1834" s="1">
        <v>83</v>
      </c>
      <c r="MA1834" s="1">
        <v>93</v>
      </c>
      <c r="MB1834" s="1">
        <v>88</v>
      </c>
      <c r="MC1834" s="1">
        <v>92</v>
      </c>
      <c r="MD1834" s="1">
        <v>91</v>
      </c>
      <c r="ME1834" s="1">
        <v>103</v>
      </c>
      <c r="MF1834" s="1">
        <v>97</v>
      </c>
      <c r="MG1834" s="1">
        <v>97</v>
      </c>
      <c r="PG1834" s="1">
        <v>20</v>
      </c>
      <c r="PH1834" s="1">
        <v>21</v>
      </c>
      <c r="PI1834" s="1">
        <v>16</v>
      </c>
      <c r="PJ1834" s="1">
        <v>29</v>
      </c>
      <c r="PK1834" s="1">
        <v>18</v>
      </c>
      <c r="PL1834" s="1">
        <v>22</v>
      </c>
      <c r="PN1834" s="1">
        <v>28</v>
      </c>
      <c r="PO1834" s="1">
        <v>20</v>
      </c>
      <c r="PP1834" s="1">
        <v>20</v>
      </c>
      <c r="SR1834" s="1">
        <v>97.8</v>
      </c>
      <c r="ST1834" s="1">
        <v>97.7</v>
      </c>
      <c r="SX1834" s="1">
        <v>98.2</v>
      </c>
      <c r="SY1834" s="1">
        <v>98.2</v>
      </c>
      <c r="WG1834" s="1">
        <v>1</v>
      </c>
      <c r="WQ1834" s="1">
        <v>1</v>
      </c>
      <c r="WS1834" s="1">
        <v>0</v>
      </c>
      <c r="WU1834" s="1">
        <v>1</v>
      </c>
      <c r="WX1834" s="1">
        <v>1</v>
      </c>
      <c r="WZ1834" s="1">
        <v>0</v>
      </c>
      <c r="ZY1834" s="1">
        <v>138.80000000000001</v>
      </c>
      <c r="AAY1834" s="1">
        <v>31</v>
      </c>
      <c r="ABU1834" s="1">
        <v>135</v>
      </c>
      <c r="ABX1834" s="1">
        <v>3.8</v>
      </c>
      <c r="ACA1834" s="1">
        <v>91</v>
      </c>
      <c r="ACD1834" s="1">
        <v>10.1</v>
      </c>
      <c r="ACG1834" s="1">
        <v>97</v>
      </c>
      <c r="ACQ1834" s="1">
        <v>31</v>
      </c>
      <c r="ACT1834" s="1">
        <v>0.91</v>
      </c>
      <c r="ACW1834" s="1">
        <v>13</v>
      </c>
      <c r="AGS1834" s="1">
        <v>0</v>
      </c>
      <c r="AGT1834" s="1">
        <v>0</v>
      </c>
      <c r="AGU1834" s="1">
        <v>0</v>
      </c>
      <c r="AGV1834" s="1">
        <v>0</v>
      </c>
      <c r="AGW1834" s="1">
        <v>1</v>
      </c>
      <c r="AGX1834" s="1">
        <v>0</v>
      </c>
      <c r="AGY1834" s="1">
        <v>0</v>
      </c>
      <c r="AGZ1834" s="1">
        <v>0</v>
      </c>
      <c r="AHA1834" s="1">
        <v>0</v>
      </c>
      <c r="AHB1834" s="1">
        <v>0</v>
      </c>
      <c r="AHC1834" s="1">
        <v>1</v>
      </c>
      <c r="AHD1834" s="1">
        <v>0</v>
      </c>
      <c r="AHE1834" s="1">
        <v>0</v>
      </c>
      <c r="AIP1834" s="1">
        <v>1</v>
      </c>
      <c r="AIQ1834" s="1">
        <v>1</v>
      </c>
      <c r="AIR1834" s="1">
        <v>0</v>
      </c>
      <c r="AIS1834" s="1">
        <v>1</v>
      </c>
      <c r="AIT1834" s="1">
        <v>1</v>
      </c>
      <c r="AIU1834" s="1">
        <v>0</v>
      </c>
      <c r="AIV1834" s="1">
        <v>0</v>
      </c>
      <c r="AIW1834" s="1">
        <v>0</v>
      </c>
      <c r="AIX1834" s="1">
        <v>85</v>
      </c>
      <c r="AIZ1834" s="24"/>
      <c r="AJA1834" s="24"/>
    </row>
    <row r="1835" spans="1:939" s="1" customFormat="1">
      <c r="B1835" s="1">
        <v>3</v>
      </c>
      <c r="C1835" s="1">
        <v>0</v>
      </c>
      <c r="Z1835" s="1">
        <v>0</v>
      </c>
      <c r="AA1835" s="1">
        <v>1</v>
      </c>
      <c r="AB1835" s="1" t="s">
        <v>10006</v>
      </c>
      <c r="AC1835" s="1">
        <v>0</v>
      </c>
      <c r="AE1835" s="1">
        <v>4</v>
      </c>
      <c r="AF1835" s="1">
        <v>0</v>
      </c>
      <c r="AG1835" s="1">
        <v>0</v>
      </c>
      <c r="AI1835" s="1">
        <v>118</v>
      </c>
      <c r="AJ1835" s="1">
        <v>110</v>
      </c>
      <c r="DR1835" s="1">
        <v>72</v>
      </c>
      <c r="DS1835" s="1">
        <v>64</v>
      </c>
      <c r="HA1835" s="1">
        <v>0</v>
      </c>
      <c r="HB1835" s="1">
        <v>0</v>
      </c>
      <c r="HT1835" s="1">
        <v>0</v>
      </c>
      <c r="HU1835" s="1">
        <v>0</v>
      </c>
      <c r="IP1835" s="1">
        <v>96</v>
      </c>
      <c r="IQ1835" s="1">
        <v>99</v>
      </c>
      <c r="LX1835" s="1">
        <v>90</v>
      </c>
      <c r="LY1835" s="1">
        <v>98</v>
      </c>
      <c r="PG1835" s="1">
        <v>18</v>
      </c>
      <c r="PH1835" s="1">
        <v>18</v>
      </c>
      <c r="SP1835" s="1">
        <v>98.9</v>
      </c>
      <c r="SQ1835" s="1">
        <v>98.3</v>
      </c>
      <c r="VX1835" s="1">
        <v>1</v>
      </c>
      <c r="VY1835" s="1">
        <v>1</v>
      </c>
      <c r="WQ1835" s="1">
        <v>1</v>
      </c>
      <c r="WR1835" s="1">
        <v>1</v>
      </c>
      <c r="ZY1835" s="1">
        <v>133</v>
      </c>
      <c r="ZZ1835" s="1">
        <v>133</v>
      </c>
      <c r="AGS1835" s="1">
        <v>1</v>
      </c>
      <c r="AGT1835" s="1">
        <v>0</v>
      </c>
      <c r="AGU1835" s="1">
        <v>1</v>
      </c>
      <c r="AGV1835" s="1">
        <v>0</v>
      </c>
      <c r="AGW1835" s="1">
        <v>1</v>
      </c>
      <c r="AGX1835" s="1">
        <v>0</v>
      </c>
      <c r="AGY1835" s="1">
        <v>0</v>
      </c>
      <c r="AGZ1835" s="1">
        <v>1</v>
      </c>
      <c r="AHA1835" s="1">
        <v>0</v>
      </c>
      <c r="AHB1835" s="1">
        <v>0</v>
      </c>
      <c r="AHC1835" s="1">
        <v>1</v>
      </c>
      <c r="AHD1835" s="1" t="s">
        <v>10007</v>
      </c>
      <c r="AHE1835" s="1">
        <v>0</v>
      </c>
      <c r="AHM1835" s="1" t="s">
        <v>10008</v>
      </c>
      <c r="AIP1835" s="1">
        <v>1</v>
      </c>
      <c r="AIQ1835" s="1">
        <v>1</v>
      </c>
      <c r="AIR1835" s="1">
        <v>0</v>
      </c>
      <c r="AIS1835" s="1">
        <v>1</v>
      </c>
      <c r="AIT1835" s="1">
        <v>0</v>
      </c>
      <c r="AIU1835" s="1">
        <v>2</v>
      </c>
      <c r="AIV1835" s="1">
        <v>0</v>
      </c>
      <c r="AIW1835" s="1">
        <v>0</v>
      </c>
      <c r="AIZ1835" s="24"/>
      <c r="AJA1835" s="24"/>
      <c r="AJB1835" s="1">
        <v>48</v>
      </c>
      <c r="AJC1835" s="1">
        <v>69</v>
      </c>
    </row>
    <row r="1836" spans="1:939" s="1" customFormat="1">
      <c r="B1836" s="1">
        <v>4</v>
      </c>
      <c r="C1836" s="1">
        <v>1</v>
      </c>
      <c r="D1836" s="1" t="s">
        <v>5987</v>
      </c>
      <c r="E1836" s="1" t="s">
        <v>2659</v>
      </c>
      <c r="O1836" s="1">
        <v>1</v>
      </c>
      <c r="P1836" s="1">
        <v>1</v>
      </c>
      <c r="Z1836" s="1">
        <v>0</v>
      </c>
      <c r="AA1836" s="1">
        <v>0</v>
      </c>
      <c r="AB1836" s="1" t="s">
        <v>10009</v>
      </c>
      <c r="AC1836" s="1">
        <v>0</v>
      </c>
      <c r="AE1836" s="1">
        <v>1</v>
      </c>
      <c r="AF1836" s="1">
        <v>0</v>
      </c>
      <c r="AG1836" s="1">
        <v>0</v>
      </c>
      <c r="AI1836" s="1">
        <v>92</v>
      </c>
      <c r="AJ1836" s="1">
        <v>100</v>
      </c>
      <c r="DR1836" s="1">
        <v>62</v>
      </c>
      <c r="DS1836" s="1">
        <v>60</v>
      </c>
      <c r="HA1836" s="1">
        <v>2</v>
      </c>
      <c r="HB1836" s="1">
        <v>2</v>
      </c>
      <c r="HT1836" s="1">
        <v>0</v>
      </c>
      <c r="HU1836" s="1">
        <v>0</v>
      </c>
      <c r="IP1836" s="1">
        <v>98</v>
      </c>
      <c r="IQ1836" s="1">
        <v>98</v>
      </c>
      <c r="LX1836" s="1">
        <v>80</v>
      </c>
      <c r="LY1836" s="1">
        <v>98</v>
      </c>
      <c r="PG1836" s="1">
        <v>20</v>
      </c>
      <c r="PH1836" s="1">
        <v>20</v>
      </c>
      <c r="SP1836" s="1">
        <v>98.1</v>
      </c>
      <c r="SQ1836" s="1">
        <v>97.8</v>
      </c>
      <c r="VX1836" s="1">
        <v>1</v>
      </c>
      <c r="VY1836" s="1">
        <v>1</v>
      </c>
      <c r="WQ1836" s="1">
        <v>1</v>
      </c>
      <c r="WR1836" s="1">
        <v>1</v>
      </c>
      <c r="ZY1836" s="1">
        <v>130.6</v>
      </c>
      <c r="ZZ1836" s="1">
        <v>139.4</v>
      </c>
      <c r="AAY1836" s="1">
        <v>34</v>
      </c>
      <c r="ABB1836" s="1">
        <v>11.2</v>
      </c>
      <c r="ABE1836" s="1">
        <v>33</v>
      </c>
      <c r="ABU1836" s="1">
        <v>134</v>
      </c>
      <c r="ABX1836" s="1">
        <v>3.9</v>
      </c>
      <c r="ACA1836" s="1">
        <v>90</v>
      </c>
      <c r="ACD1836" s="1">
        <v>1.29</v>
      </c>
      <c r="ACG1836" s="1">
        <v>147</v>
      </c>
      <c r="ACQ1836" s="1">
        <v>31</v>
      </c>
      <c r="ACT1836" s="1">
        <v>1.2</v>
      </c>
      <c r="ACW1836" s="1">
        <v>14</v>
      </c>
      <c r="ADR1836" s="1">
        <v>2.1</v>
      </c>
      <c r="AGS1836" s="1">
        <v>0</v>
      </c>
      <c r="AGT1836" s="1">
        <v>0</v>
      </c>
      <c r="AGU1836" s="1">
        <v>0</v>
      </c>
      <c r="AGV1836" s="1">
        <v>0</v>
      </c>
      <c r="AGW1836" s="1">
        <v>1</v>
      </c>
      <c r="AGX1836" s="1">
        <v>0</v>
      </c>
      <c r="AGY1836" s="1">
        <v>0</v>
      </c>
      <c r="AGZ1836" s="1">
        <v>2</v>
      </c>
      <c r="AHA1836" s="1">
        <v>0</v>
      </c>
      <c r="AHB1836" s="1">
        <v>0</v>
      </c>
      <c r="AHC1836" s="1">
        <v>1</v>
      </c>
      <c r="AHD1836" s="1">
        <v>0</v>
      </c>
      <c r="AHE1836" s="1">
        <v>0</v>
      </c>
      <c r="AIP1836" s="1">
        <v>1</v>
      </c>
      <c r="AIQ1836" s="1">
        <v>1</v>
      </c>
      <c r="AIR1836" s="1">
        <v>0</v>
      </c>
      <c r="AIS1836" s="1">
        <v>1</v>
      </c>
      <c r="AIT1836" s="1">
        <v>1</v>
      </c>
      <c r="AIU1836" s="1">
        <v>1</v>
      </c>
      <c r="AIV1836" s="1">
        <v>0</v>
      </c>
      <c r="AIW1836" s="1">
        <v>0</v>
      </c>
      <c r="AIX1836" s="1">
        <v>37</v>
      </c>
      <c r="AIZ1836" s="24"/>
      <c r="AJA1836" s="24"/>
      <c r="AJB1836" s="1">
        <v>32</v>
      </c>
    </row>
    <row r="1837" spans="1:939" s="80" customFormat="1">
      <c r="B1837" s="80">
        <v>5</v>
      </c>
      <c r="C1837" s="80">
        <v>0</v>
      </c>
      <c r="Z1837" s="80">
        <v>0</v>
      </c>
      <c r="AA1837" s="80">
        <v>1</v>
      </c>
      <c r="AB1837" s="80" t="s">
        <v>10010</v>
      </c>
      <c r="AC1837" s="80">
        <v>0</v>
      </c>
      <c r="AE1837" s="80">
        <v>0</v>
      </c>
      <c r="AG1837" s="80">
        <v>0</v>
      </c>
      <c r="AI1837" s="80">
        <v>90</v>
      </c>
      <c r="DR1837" s="80">
        <v>54</v>
      </c>
      <c r="HA1837" s="80">
        <v>2</v>
      </c>
      <c r="HT1837" s="80">
        <v>0</v>
      </c>
      <c r="IP1837" s="80">
        <v>98</v>
      </c>
      <c r="LX1837" s="80">
        <v>65</v>
      </c>
      <c r="PG1837" s="80">
        <v>20</v>
      </c>
      <c r="SP1837" s="80">
        <v>98.2</v>
      </c>
      <c r="VX1837" s="80">
        <v>1</v>
      </c>
      <c r="WQ1837" s="80">
        <v>1</v>
      </c>
      <c r="ZY1837" s="80">
        <v>139.6</v>
      </c>
      <c r="AGS1837" s="18">
        <v>0</v>
      </c>
      <c r="AGT1837" s="18">
        <v>0</v>
      </c>
      <c r="AGU1837" s="18">
        <v>0</v>
      </c>
      <c r="AGV1837" s="18">
        <v>0</v>
      </c>
      <c r="AGW1837" s="18">
        <v>1</v>
      </c>
      <c r="AGX1837" s="18">
        <v>0</v>
      </c>
      <c r="AGY1837" s="18">
        <v>0</v>
      </c>
      <c r="AGZ1837" s="18">
        <v>0</v>
      </c>
      <c r="AHA1837" s="18">
        <v>0</v>
      </c>
      <c r="AHB1837" s="18">
        <v>0</v>
      </c>
      <c r="AHC1837" s="18">
        <v>1</v>
      </c>
      <c r="AHD1837" s="18">
        <v>0</v>
      </c>
      <c r="AHE1837" s="18">
        <v>0</v>
      </c>
      <c r="AHF1837" s="18"/>
      <c r="AHG1837" s="18"/>
      <c r="AHH1837" s="18"/>
      <c r="AHI1837" s="18"/>
      <c r="AHJ1837" s="18"/>
      <c r="AHK1837" s="18"/>
      <c r="AHL1837" s="18"/>
      <c r="AHM1837" s="18"/>
      <c r="AHN1837" s="18"/>
      <c r="AHO1837" s="18"/>
      <c r="AHP1837" s="18"/>
      <c r="AHQ1837" s="18"/>
      <c r="AHR1837" s="18"/>
      <c r="AIM1837" s="18"/>
      <c r="AIN1837" s="18"/>
      <c r="AIO1837" s="18"/>
      <c r="AIP1837" s="18">
        <v>1</v>
      </c>
      <c r="AIQ1837" s="18">
        <v>1</v>
      </c>
      <c r="AIR1837" s="18">
        <v>0</v>
      </c>
      <c r="AIS1837" s="18">
        <v>1</v>
      </c>
      <c r="AIT1837" s="18">
        <v>1</v>
      </c>
      <c r="AIU1837" s="18">
        <v>0</v>
      </c>
      <c r="AIV1837" s="18">
        <v>0</v>
      </c>
      <c r="AIW1837" s="18">
        <v>0</v>
      </c>
      <c r="AIX1837" s="18">
        <v>30</v>
      </c>
      <c r="AIY1837" s="18"/>
      <c r="AIZ1837" s="117"/>
      <c r="AJA1837" s="117"/>
      <c r="AJB1837" s="18"/>
      <c r="AJC1837" s="18"/>
    </row>
    <row r="1838" spans="1:939" s="1" customFormat="1">
      <c r="A1838" s="1">
        <v>387</v>
      </c>
      <c r="B1838" s="1">
        <v>1</v>
      </c>
      <c r="C1838" s="1">
        <v>0</v>
      </c>
      <c r="Z1838" s="1">
        <v>0</v>
      </c>
      <c r="AA1838" s="1">
        <v>1</v>
      </c>
      <c r="AB1838" s="1" t="s">
        <v>10011</v>
      </c>
      <c r="AC1838" s="1">
        <v>0</v>
      </c>
      <c r="AE1838" s="1">
        <v>0</v>
      </c>
      <c r="AG1838" s="1">
        <v>0</v>
      </c>
      <c r="AI1838" s="1">
        <v>150</v>
      </c>
      <c r="DR1838" s="1">
        <v>76</v>
      </c>
      <c r="HA1838" s="1">
        <v>0</v>
      </c>
      <c r="HT1838" s="1">
        <v>0</v>
      </c>
      <c r="IP1838" s="1">
        <v>91</v>
      </c>
      <c r="LX1838" s="1">
        <v>75</v>
      </c>
      <c r="PG1838" s="1">
        <v>18</v>
      </c>
      <c r="SP1838" s="1">
        <v>97.5</v>
      </c>
      <c r="VX1838" s="1">
        <v>1</v>
      </c>
      <c r="WQ1838" s="1">
        <v>0</v>
      </c>
      <c r="AGS1838" s="1">
        <v>1</v>
      </c>
      <c r="AGT1838" s="1">
        <v>0</v>
      </c>
      <c r="AGU1838" s="1">
        <v>0</v>
      </c>
      <c r="AGV1838" s="1">
        <v>1</v>
      </c>
      <c r="AGW1838" s="1">
        <v>0</v>
      </c>
      <c r="AGX1838" s="1">
        <v>0</v>
      </c>
      <c r="AGY1838" s="1">
        <v>0</v>
      </c>
      <c r="AGZ1838" s="1">
        <v>0</v>
      </c>
      <c r="AHA1838" s="1">
        <v>0</v>
      </c>
      <c r="AHB1838" s="1">
        <v>0</v>
      </c>
      <c r="AHC1838" s="1">
        <v>1</v>
      </c>
      <c r="AHD1838" s="1">
        <v>0</v>
      </c>
      <c r="AHE1838" s="1">
        <v>0</v>
      </c>
      <c r="AHF1838" s="1">
        <v>0</v>
      </c>
      <c r="AHH1838" s="1">
        <v>0</v>
      </c>
      <c r="AHI1838" s="1">
        <v>0</v>
      </c>
      <c r="AHK1838" s="1">
        <v>0</v>
      </c>
      <c r="AHL1838" s="1">
        <v>0</v>
      </c>
      <c r="AHM1838" s="1">
        <v>0</v>
      </c>
      <c r="AHN1838" s="1">
        <v>0</v>
      </c>
      <c r="AHO1838" s="1">
        <v>0</v>
      </c>
      <c r="AHP1838" s="1">
        <v>0</v>
      </c>
      <c r="AHQ1838" s="1">
        <v>0</v>
      </c>
      <c r="AHR1838" s="1">
        <v>0</v>
      </c>
      <c r="AIM1838" s="1">
        <v>0</v>
      </c>
      <c r="AIN1838" s="1">
        <v>0</v>
      </c>
      <c r="AIO1838" s="1">
        <v>0</v>
      </c>
      <c r="AIP1838" s="1">
        <v>1</v>
      </c>
      <c r="AIQ1838" s="1">
        <v>1</v>
      </c>
      <c r="AIR1838" s="1">
        <v>1</v>
      </c>
      <c r="AIS1838" s="1">
        <v>1</v>
      </c>
      <c r="AIT1838" s="3">
        <v>1</v>
      </c>
      <c r="AIU1838" s="1">
        <v>0</v>
      </c>
      <c r="AIV1838" s="1">
        <v>0</v>
      </c>
      <c r="AIW1838" s="1">
        <v>0</v>
      </c>
      <c r="AIX1838" s="1">
        <v>72</v>
      </c>
    </row>
    <row r="1839" spans="1:939" s="1" customFormat="1">
      <c r="B1839" s="1">
        <v>2</v>
      </c>
      <c r="C1839" s="1">
        <v>1</v>
      </c>
      <c r="D1839" s="1" t="s">
        <v>10012</v>
      </c>
      <c r="E1839" s="1" t="s">
        <v>10013</v>
      </c>
      <c r="O1839" s="1">
        <v>0</v>
      </c>
      <c r="P1839" s="1">
        <v>0</v>
      </c>
      <c r="Z1839" s="1">
        <v>0</v>
      </c>
      <c r="AA1839" s="1">
        <v>2</v>
      </c>
      <c r="AB1839" s="1" t="s">
        <v>10014</v>
      </c>
      <c r="AC1839" s="1">
        <v>0</v>
      </c>
      <c r="AE1839" s="1">
        <v>0</v>
      </c>
      <c r="AG1839" s="1">
        <v>0</v>
      </c>
      <c r="AI1839" s="1">
        <v>118</v>
      </c>
      <c r="AJ1839" s="1">
        <v>118</v>
      </c>
      <c r="DR1839" s="1">
        <v>76</v>
      </c>
      <c r="DS1839" s="1">
        <v>64</v>
      </c>
      <c r="HA1839" s="1">
        <v>0</v>
      </c>
      <c r="HB1839" s="1">
        <v>0</v>
      </c>
      <c r="HT1839" s="1">
        <v>0</v>
      </c>
      <c r="HU1839" s="1">
        <v>0</v>
      </c>
      <c r="IP1839" s="1">
        <v>95</v>
      </c>
      <c r="IQ1839" s="1">
        <v>98</v>
      </c>
      <c r="LX1839" s="1">
        <v>63</v>
      </c>
      <c r="LY1839" s="1">
        <v>66</v>
      </c>
      <c r="PG1839" s="1">
        <v>16</v>
      </c>
      <c r="PH1839" s="1">
        <v>16</v>
      </c>
      <c r="SP1839" s="1">
        <v>96.9</v>
      </c>
      <c r="SQ1839" s="1">
        <v>98</v>
      </c>
      <c r="VX1839" s="1">
        <v>1</v>
      </c>
      <c r="VY1839" s="1">
        <v>1</v>
      </c>
      <c r="WQ1839" s="1">
        <v>0</v>
      </c>
      <c r="WR1839" s="1">
        <v>0</v>
      </c>
      <c r="AGS1839" s="1">
        <v>1</v>
      </c>
      <c r="AGT1839" s="1">
        <v>0</v>
      </c>
      <c r="AGU1839" s="1">
        <v>0</v>
      </c>
      <c r="AGV1839" s="1">
        <v>1</v>
      </c>
      <c r="AGW1839" s="1">
        <v>0</v>
      </c>
      <c r="AGX1839" s="1">
        <v>0</v>
      </c>
      <c r="AGY1839" s="1">
        <v>0</v>
      </c>
      <c r="AGZ1839" s="1">
        <v>0</v>
      </c>
      <c r="AHA1839" s="1">
        <v>0</v>
      </c>
      <c r="AHB1839" s="1">
        <v>0</v>
      </c>
      <c r="AHC1839" s="1">
        <v>1</v>
      </c>
      <c r="AHD1839" s="1">
        <v>0</v>
      </c>
      <c r="AHE1839" s="1">
        <v>0</v>
      </c>
      <c r="AHF1839" s="1">
        <v>0</v>
      </c>
      <c r="AHH1839" s="1">
        <v>0</v>
      </c>
      <c r="AHI1839" s="1">
        <v>0</v>
      </c>
      <c r="AHK1839" s="1">
        <v>0</v>
      </c>
      <c r="AHL1839" s="1">
        <v>0</v>
      </c>
      <c r="AHM1839" s="1">
        <v>0</v>
      </c>
      <c r="AHN1839" s="1">
        <v>0</v>
      </c>
      <c r="AHO1839" s="1">
        <v>0</v>
      </c>
      <c r="AHP1839" s="1">
        <v>0</v>
      </c>
      <c r="AHQ1839" s="1">
        <v>0</v>
      </c>
      <c r="AHR1839" s="1">
        <v>0</v>
      </c>
      <c r="AIM1839" s="1">
        <v>0</v>
      </c>
      <c r="AIN1839" s="1">
        <v>0</v>
      </c>
      <c r="AIO1839" s="1">
        <v>0</v>
      </c>
      <c r="AIT1839" s="3">
        <v>1</v>
      </c>
      <c r="AIU1839" s="1">
        <v>1</v>
      </c>
      <c r="AIV1839" s="1">
        <v>0</v>
      </c>
      <c r="AIW1839" s="1">
        <v>0</v>
      </c>
      <c r="AIX1839" s="1">
        <v>31</v>
      </c>
      <c r="AJB1839" s="1">
        <v>25</v>
      </c>
    </row>
    <row r="1840" spans="1:939" s="1" customFormat="1">
      <c r="B1840" s="1">
        <v>3</v>
      </c>
      <c r="C1840" s="1">
        <v>0</v>
      </c>
      <c r="Z1840" s="1">
        <v>0</v>
      </c>
      <c r="AA1840" s="1">
        <v>2</v>
      </c>
      <c r="AC1840" s="1">
        <v>0</v>
      </c>
      <c r="AE1840" s="1">
        <v>0</v>
      </c>
      <c r="AG1840" s="1">
        <v>0</v>
      </c>
      <c r="AI1840" s="1">
        <v>118</v>
      </c>
      <c r="AJ1840" s="1">
        <v>110</v>
      </c>
      <c r="DR1840" s="1">
        <v>78</v>
      </c>
      <c r="DS1840" s="1">
        <v>70</v>
      </c>
      <c r="HA1840" s="1">
        <v>0</v>
      </c>
      <c r="HB1840" s="1">
        <v>0</v>
      </c>
      <c r="HT1840" s="1">
        <v>0</v>
      </c>
      <c r="HU1840" s="1">
        <v>0</v>
      </c>
      <c r="IP1840" s="1">
        <v>96</v>
      </c>
      <c r="IQ1840" s="1">
        <v>97</v>
      </c>
      <c r="LX1840" s="1">
        <v>66</v>
      </c>
      <c r="LY1840" s="1">
        <v>68</v>
      </c>
      <c r="PG1840" s="1">
        <v>16</v>
      </c>
      <c r="PH1840" s="1">
        <v>16</v>
      </c>
      <c r="SP1840" s="1">
        <v>97.5</v>
      </c>
      <c r="SQ1840" s="1">
        <v>97.1</v>
      </c>
      <c r="VX1840" s="1">
        <v>1</v>
      </c>
      <c r="VY1840" s="1">
        <v>1</v>
      </c>
      <c r="WQ1840" s="1">
        <v>0</v>
      </c>
      <c r="WR1840" s="1">
        <v>0</v>
      </c>
      <c r="AGS1840" s="1">
        <v>1</v>
      </c>
      <c r="AGT1840" s="1">
        <v>0</v>
      </c>
      <c r="AGU1840" s="1">
        <v>0</v>
      </c>
      <c r="AGV1840" s="1">
        <v>1</v>
      </c>
      <c r="AGW1840" s="1">
        <v>0</v>
      </c>
      <c r="AGX1840" s="1">
        <v>0</v>
      </c>
      <c r="AGY1840" s="1">
        <v>0</v>
      </c>
      <c r="AGZ1840" s="1">
        <v>0</v>
      </c>
      <c r="AHA1840" s="1">
        <v>0</v>
      </c>
      <c r="AHB1840" s="1">
        <v>0</v>
      </c>
      <c r="AHC1840" s="1">
        <v>1</v>
      </c>
      <c r="AHD1840" s="1">
        <v>0</v>
      </c>
      <c r="AHE1840" s="1">
        <v>1</v>
      </c>
      <c r="AHF1840" s="1">
        <v>0</v>
      </c>
      <c r="AHH1840" s="1">
        <v>0</v>
      </c>
      <c r="AHI1840" s="1">
        <v>0</v>
      </c>
      <c r="AHK1840" s="1">
        <v>0</v>
      </c>
      <c r="AHL1840" s="1">
        <v>0</v>
      </c>
      <c r="AHM1840" s="1">
        <v>0</v>
      </c>
      <c r="AHN1840" s="1">
        <v>0</v>
      </c>
      <c r="AHO1840" s="1">
        <v>0</v>
      </c>
      <c r="AHP1840" s="1">
        <v>0</v>
      </c>
      <c r="AHQ1840" s="1">
        <v>0</v>
      </c>
      <c r="AHR1840" s="1">
        <v>0</v>
      </c>
      <c r="AIM1840" s="1">
        <v>0</v>
      </c>
      <c r="AIN1840" s="1">
        <v>0</v>
      </c>
      <c r="AIO1840" s="1">
        <v>0</v>
      </c>
      <c r="AIT1840" s="3">
        <v>1</v>
      </c>
      <c r="AIU1840" s="1">
        <v>1</v>
      </c>
      <c r="AIV1840" s="1">
        <v>0</v>
      </c>
      <c r="AIW1840" s="1">
        <v>0</v>
      </c>
      <c r="AIX1840" s="1">
        <v>24</v>
      </c>
      <c r="AJB1840" s="1">
        <v>27</v>
      </c>
    </row>
    <row r="1841" spans="1:938" s="1" customFormat="1">
      <c r="B1841" s="1">
        <v>4</v>
      </c>
      <c r="C1841" s="1">
        <v>0</v>
      </c>
      <c r="Z1841" s="1">
        <v>0</v>
      </c>
      <c r="AA1841" s="1">
        <v>2</v>
      </c>
      <c r="AB1841" s="1" t="s">
        <v>10015</v>
      </c>
      <c r="AC1841" s="1">
        <v>0</v>
      </c>
      <c r="AE1841" s="1">
        <v>0</v>
      </c>
      <c r="AG1841" s="1">
        <v>0</v>
      </c>
      <c r="AI1841" s="1">
        <v>122</v>
      </c>
      <c r="AJ1841" s="1">
        <v>116</v>
      </c>
      <c r="DR1841" s="1">
        <v>88</v>
      </c>
      <c r="DS1841" s="1">
        <v>68</v>
      </c>
      <c r="HA1841" s="1">
        <v>0</v>
      </c>
      <c r="HB1841" s="1">
        <v>0</v>
      </c>
      <c r="HT1841" s="1">
        <v>0</v>
      </c>
      <c r="HU1841" s="1">
        <v>0</v>
      </c>
      <c r="IP1841" s="1">
        <v>100</v>
      </c>
      <c r="IQ1841" s="1">
        <v>98</v>
      </c>
      <c r="LX1841" s="1">
        <v>64</v>
      </c>
      <c r="LY1841" s="1">
        <v>66</v>
      </c>
      <c r="PG1841" s="1">
        <v>16</v>
      </c>
      <c r="PH1841" s="1">
        <v>16</v>
      </c>
      <c r="SP1841" s="1">
        <v>97.3</v>
      </c>
      <c r="SQ1841" s="1">
        <v>98.6</v>
      </c>
      <c r="VX1841" s="1">
        <v>1</v>
      </c>
      <c r="VY1841" s="1">
        <v>1</v>
      </c>
      <c r="WQ1841" s="1">
        <v>0</v>
      </c>
      <c r="WR1841" s="1">
        <v>0</v>
      </c>
      <c r="AGS1841" s="1">
        <v>1</v>
      </c>
      <c r="AGT1841" s="1">
        <v>0</v>
      </c>
      <c r="AGU1841" s="1">
        <v>0</v>
      </c>
      <c r="AGV1841" s="1">
        <v>1</v>
      </c>
      <c r="AGW1841" s="1">
        <v>0</v>
      </c>
      <c r="AGX1841" s="1">
        <v>0</v>
      </c>
      <c r="AGY1841" s="1">
        <v>0</v>
      </c>
      <c r="AGZ1841" s="1">
        <v>0</v>
      </c>
      <c r="AHA1841" s="1">
        <v>0</v>
      </c>
      <c r="AHB1841" s="1">
        <v>0</v>
      </c>
      <c r="AHC1841" s="1">
        <v>1</v>
      </c>
      <c r="AHD1841" s="1">
        <v>0</v>
      </c>
      <c r="AHE1841" s="1">
        <v>0</v>
      </c>
      <c r="AHF1841" s="1">
        <v>0</v>
      </c>
      <c r="AHH1841" s="1">
        <v>0</v>
      </c>
      <c r="AHI1841" s="1">
        <v>0</v>
      </c>
      <c r="AHK1841" s="1">
        <v>0</v>
      </c>
      <c r="AHL1841" s="1">
        <v>0</v>
      </c>
      <c r="AHM1841" s="1">
        <v>0</v>
      </c>
      <c r="AHN1841" s="1">
        <v>0</v>
      </c>
      <c r="AHO1841" s="1">
        <v>0</v>
      </c>
      <c r="AHP1841" s="1">
        <v>0</v>
      </c>
      <c r="AHQ1841" s="1">
        <v>0</v>
      </c>
      <c r="AHR1841" s="1">
        <v>0</v>
      </c>
      <c r="AIM1841" s="1">
        <v>0</v>
      </c>
      <c r="AIN1841" s="1">
        <v>0</v>
      </c>
      <c r="AIO1841" s="1">
        <v>0</v>
      </c>
      <c r="AIT1841" s="3">
        <v>1</v>
      </c>
      <c r="AIU1841" s="1">
        <v>1</v>
      </c>
      <c r="AIV1841" s="1">
        <v>0</v>
      </c>
      <c r="AIW1841" s="1">
        <v>0</v>
      </c>
      <c r="AIX1841" s="1">
        <v>27</v>
      </c>
      <c r="AJB1841" s="1">
        <v>25</v>
      </c>
    </row>
    <row r="1842" spans="1:938" s="80" customFormat="1">
      <c r="B1842" s="80">
        <v>5</v>
      </c>
      <c r="C1842" s="80">
        <v>1</v>
      </c>
      <c r="D1842" s="80" t="s">
        <v>4324</v>
      </c>
      <c r="O1842" s="80">
        <v>0</v>
      </c>
      <c r="Z1842" s="80">
        <v>0</v>
      </c>
      <c r="AA1842" s="80">
        <v>2</v>
      </c>
      <c r="AB1842" s="80" t="s">
        <v>8920</v>
      </c>
      <c r="AC1842" s="80">
        <v>0</v>
      </c>
      <c r="AE1842" s="80">
        <v>0</v>
      </c>
      <c r="AG1842" s="80">
        <v>0</v>
      </c>
      <c r="AI1842" s="80">
        <v>110</v>
      </c>
      <c r="DR1842" s="80">
        <v>64</v>
      </c>
      <c r="HA1842" s="80">
        <v>0</v>
      </c>
      <c r="HT1842" s="80">
        <v>0</v>
      </c>
      <c r="IP1842" s="80">
        <v>95</v>
      </c>
      <c r="LX1842" s="80">
        <v>64</v>
      </c>
      <c r="PG1842" s="80">
        <v>16</v>
      </c>
      <c r="SP1842" s="80">
        <v>96.6</v>
      </c>
      <c r="VX1842" s="80">
        <v>1</v>
      </c>
      <c r="WQ1842" s="80">
        <v>0</v>
      </c>
      <c r="AGS1842" s="80">
        <v>0</v>
      </c>
      <c r="AGT1842" s="80">
        <v>0</v>
      </c>
      <c r="AGU1842" s="80">
        <v>0</v>
      </c>
      <c r="AGV1842" s="80">
        <v>0</v>
      </c>
      <c r="AGW1842" s="80">
        <v>0</v>
      </c>
      <c r="AGX1842" s="80">
        <v>0</v>
      </c>
      <c r="AGY1842" s="80">
        <v>0</v>
      </c>
      <c r="AGZ1842" s="80">
        <v>0</v>
      </c>
      <c r="AHA1842" s="80">
        <v>0</v>
      </c>
      <c r="AHB1842" s="80">
        <v>0</v>
      </c>
      <c r="AHC1842" s="80">
        <v>1</v>
      </c>
      <c r="AHD1842" s="80">
        <v>0</v>
      </c>
      <c r="AHE1842" s="80">
        <v>0</v>
      </c>
      <c r="AHF1842" s="80">
        <v>0</v>
      </c>
      <c r="AHH1842" s="80">
        <v>0</v>
      </c>
      <c r="AHI1842" s="80">
        <v>0</v>
      </c>
      <c r="AHK1842" s="80">
        <v>0</v>
      </c>
      <c r="AHL1842" s="80">
        <v>0</v>
      </c>
      <c r="AHM1842" s="80">
        <v>0</v>
      </c>
      <c r="AHN1842" s="80">
        <v>0</v>
      </c>
      <c r="AHO1842" s="80">
        <v>0</v>
      </c>
      <c r="AHP1842" s="80">
        <v>0</v>
      </c>
      <c r="AHQ1842" s="80">
        <v>0</v>
      </c>
      <c r="AHR1842" s="80">
        <v>0</v>
      </c>
      <c r="AIM1842" s="80">
        <v>0</v>
      </c>
      <c r="AIN1842" s="80">
        <v>0</v>
      </c>
      <c r="AIO1842" s="80">
        <v>0</v>
      </c>
      <c r="AIT1842" s="86">
        <v>1</v>
      </c>
      <c r="AIU1842" s="80">
        <v>0</v>
      </c>
      <c r="AIV1842" s="80">
        <v>0</v>
      </c>
      <c r="AIW1842" s="80">
        <v>0</v>
      </c>
      <c r="AIX1842" s="80">
        <v>16</v>
      </c>
    </row>
    <row r="1843" spans="1:938" s="1" customFormat="1">
      <c r="A1843" s="1">
        <v>388</v>
      </c>
      <c r="B1843" s="1">
        <v>1</v>
      </c>
      <c r="C1843" s="1">
        <v>0</v>
      </c>
      <c r="Z1843" s="1">
        <v>0</v>
      </c>
      <c r="AA1843" s="1">
        <v>1</v>
      </c>
      <c r="AC1843" s="1">
        <v>0</v>
      </c>
      <c r="AE1843" s="1">
        <v>0</v>
      </c>
      <c r="AG1843" s="1">
        <v>0</v>
      </c>
      <c r="AI1843" s="1">
        <v>118</v>
      </c>
      <c r="DR1843" s="1">
        <v>70</v>
      </c>
      <c r="HA1843" s="1">
        <v>2</v>
      </c>
      <c r="HT1843" s="1">
        <v>0</v>
      </c>
      <c r="IP1843" s="1">
        <v>98</v>
      </c>
      <c r="LX1843" s="1">
        <v>78</v>
      </c>
      <c r="PG1843" s="1">
        <v>16</v>
      </c>
      <c r="SP1843" s="1">
        <v>95.8</v>
      </c>
      <c r="VX1843" s="1">
        <v>0</v>
      </c>
      <c r="WQ1843" s="1">
        <v>0</v>
      </c>
      <c r="AGS1843" s="1">
        <v>1</v>
      </c>
      <c r="AGT1843" s="1">
        <v>0</v>
      </c>
      <c r="AGU1843" s="1">
        <v>0</v>
      </c>
      <c r="AGV1843" s="1">
        <v>1</v>
      </c>
      <c r="AGW1843" s="1">
        <v>0</v>
      </c>
      <c r="AGX1843" s="1">
        <v>0</v>
      </c>
      <c r="AGY1843" s="1">
        <v>0</v>
      </c>
      <c r="AGZ1843" s="1">
        <v>1</v>
      </c>
      <c r="AHA1843" s="1">
        <v>0</v>
      </c>
      <c r="AHB1843" s="1">
        <v>0</v>
      </c>
      <c r="AHC1843" s="1">
        <v>1</v>
      </c>
      <c r="AHD1843" s="1">
        <v>0</v>
      </c>
      <c r="AHE1843" s="1">
        <v>0</v>
      </c>
      <c r="AHF1843" s="1">
        <v>0</v>
      </c>
      <c r="AHH1843" s="1">
        <v>0</v>
      </c>
      <c r="AHI1843" s="1">
        <v>0</v>
      </c>
      <c r="AHK1843" s="1">
        <v>0</v>
      </c>
      <c r="AHL1843" s="1">
        <v>0</v>
      </c>
      <c r="AHM1843" s="1">
        <v>0</v>
      </c>
      <c r="AHN1843" s="1">
        <v>0</v>
      </c>
      <c r="AHO1843" s="1">
        <v>0</v>
      </c>
      <c r="AHP1843" s="1">
        <v>0</v>
      </c>
      <c r="AHQ1843" s="1">
        <v>0</v>
      </c>
      <c r="AHR1843" s="1">
        <v>1</v>
      </c>
      <c r="AIM1843" s="1">
        <v>2</v>
      </c>
      <c r="AIN1843" s="1">
        <v>0</v>
      </c>
      <c r="AIO1843" s="1">
        <v>0</v>
      </c>
      <c r="AIT1843" s="3">
        <v>1</v>
      </c>
      <c r="AIV1843" s="1">
        <v>0</v>
      </c>
      <c r="AIW1843" s="1">
        <v>0</v>
      </c>
      <c r="AIX1843" s="1">
        <v>68</v>
      </c>
    </row>
    <row r="1844" spans="1:938" s="1" customFormat="1">
      <c r="B1844" s="1">
        <v>2</v>
      </c>
      <c r="C1844" s="1">
        <v>1</v>
      </c>
      <c r="D1844" s="1" t="s">
        <v>7813</v>
      </c>
      <c r="E1844" s="1" t="s">
        <v>7707</v>
      </c>
      <c r="O1844" s="1">
        <v>0</v>
      </c>
      <c r="P1844" s="1">
        <v>0</v>
      </c>
      <c r="Z1844" s="1">
        <v>0</v>
      </c>
      <c r="AA1844" s="1">
        <v>2</v>
      </c>
      <c r="AB1844" s="1" t="s">
        <v>10016</v>
      </c>
      <c r="AC1844" s="1">
        <v>0</v>
      </c>
      <c r="AE1844" s="1">
        <v>0</v>
      </c>
      <c r="AG1844" s="1">
        <v>0</v>
      </c>
      <c r="AI1844" s="1">
        <v>116</v>
      </c>
      <c r="AJ1844" s="1">
        <v>110</v>
      </c>
      <c r="DR1844" s="1">
        <v>64</v>
      </c>
      <c r="DS1844" s="1">
        <v>83</v>
      </c>
      <c r="HA1844" s="1">
        <v>2</v>
      </c>
      <c r="HB1844" s="1">
        <v>2</v>
      </c>
      <c r="HT1844" s="1">
        <v>0</v>
      </c>
      <c r="HU1844" s="1">
        <v>1</v>
      </c>
      <c r="IP1844" s="1">
        <v>98</v>
      </c>
      <c r="IQ1844" s="1">
        <v>97</v>
      </c>
      <c r="LX1844" s="1">
        <v>93</v>
      </c>
      <c r="LY1844" s="1">
        <v>82</v>
      </c>
      <c r="PG1844" s="1">
        <v>18</v>
      </c>
      <c r="PH1844" s="1">
        <v>18</v>
      </c>
      <c r="SP1844" s="1">
        <v>97.1</v>
      </c>
      <c r="SQ1844" s="1">
        <v>97.1</v>
      </c>
      <c r="VX1844" s="1">
        <v>0</v>
      </c>
      <c r="VY1844" s="1">
        <v>0</v>
      </c>
      <c r="WQ1844" s="1">
        <v>0</v>
      </c>
      <c r="WR1844" s="1">
        <v>0</v>
      </c>
      <c r="AGS1844" s="1">
        <v>1</v>
      </c>
      <c r="AGT1844" s="1">
        <v>0</v>
      </c>
      <c r="AGU1844" s="1">
        <v>0</v>
      </c>
      <c r="AGV1844" s="1">
        <v>1</v>
      </c>
      <c r="AGW1844" s="1">
        <v>0</v>
      </c>
      <c r="AGX1844" s="1">
        <v>0</v>
      </c>
      <c r="AGY1844" s="1">
        <v>0</v>
      </c>
      <c r="AGZ1844" s="1">
        <v>0</v>
      </c>
      <c r="AHA1844" s="1">
        <v>0</v>
      </c>
      <c r="AHB1844" s="1">
        <v>0</v>
      </c>
      <c r="AHC1844" s="1">
        <v>1</v>
      </c>
      <c r="AHD1844" s="1">
        <v>0</v>
      </c>
      <c r="AHE1844" s="1">
        <v>0</v>
      </c>
      <c r="AHF1844" s="1">
        <v>0</v>
      </c>
      <c r="AHH1844" s="1">
        <v>0</v>
      </c>
      <c r="AHI1844" s="1">
        <v>0</v>
      </c>
      <c r="AHK1844" s="1">
        <v>0</v>
      </c>
      <c r="AHL1844" s="1">
        <v>0</v>
      </c>
      <c r="AHM1844" s="1">
        <v>0</v>
      </c>
      <c r="AHN1844" s="1">
        <v>0</v>
      </c>
      <c r="AHO1844" s="1">
        <v>0</v>
      </c>
      <c r="AHP1844" s="1">
        <v>0</v>
      </c>
      <c r="AHQ1844" s="1">
        <v>0</v>
      </c>
      <c r="AHR1844" s="1">
        <v>3.5</v>
      </c>
      <c r="AIN1844" s="1">
        <v>0</v>
      </c>
      <c r="AIO1844" s="1">
        <v>0</v>
      </c>
      <c r="AIT1844" s="3">
        <v>2</v>
      </c>
      <c r="AIV1844" s="1">
        <v>0</v>
      </c>
      <c r="AIW1844" s="1">
        <v>0</v>
      </c>
      <c r="AIX1844" s="1">
        <v>37</v>
      </c>
      <c r="AIY1844" s="1">
        <v>25</v>
      </c>
    </row>
    <row r="1845" spans="1:938" s="18" customFormat="1">
      <c r="B1845" s="18">
        <v>3</v>
      </c>
      <c r="C1845" s="18">
        <v>0</v>
      </c>
      <c r="Z1845" s="18">
        <v>0</v>
      </c>
      <c r="AA1845" s="18">
        <v>2</v>
      </c>
      <c r="AB1845" s="18" t="s">
        <v>10017</v>
      </c>
      <c r="AC1845" s="18">
        <v>0</v>
      </c>
      <c r="AE1845" s="18">
        <v>2</v>
      </c>
      <c r="AF1845" s="18">
        <v>0</v>
      </c>
      <c r="AG1845" s="18">
        <v>0</v>
      </c>
      <c r="AI1845" s="18">
        <v>120</v>
      </c>
      <c r="AJ1845" s="18">
        <v>120</v>
      </c>
      <c r="DR1845" s="18">
        <v>84</v>
      </c>
      <c r="DS1845" s="18">
        <v>62</v>
      </c>
      <c r="HA1845" s="18">
        <v>0</v>
      </c>
      <c r="HB1845" s="18">
        <v>0</v>
      </c>
      <c r="HT1845" s="18">
        <v>0</v>
      </c>
      <c r="HU1845" s="18">
        <v>0</v>
      </c>
      <c r="IP1845" s="18">
        <v>97</v>
      </c>
      <c r="IQ1845" s="18">
        <v>98</v>
      </c>
      <c r="LX1845" s="18">
        <v>85</v>
      </c>
      <c r="LY1845" s="18">
        <v>84</v>
      </c>
      <c r="PG1845" s="18">
        <v>18</v>
      </c>
      <c r="PH1845" s="18">
        <v>18</v>
      </c>
      <c r="SP1845" s="18">
        <v>94.6</v>
      </c>
      <c r="SQ1845" s="18">
        <v>97.1</v>
      </c>
      <c r="VX1845" s="18">
        <v>0</v>
      </c>
      <c r="VY1845" s="18">
        <v>0</v>
      </c>
      <c r="WQ1845" s="18">
        <v>0</v>
      </c>
      <c r="WR1845" s="18">
        <v>0</v>
      </c>
      <c r="AGS1845" s="18">
        <v>0</v>
      </c>
      <c r="AGT1845" s="18">
        <v>0</v>
      </c>
      <c r="AGU1845" s="18">
        <v>0</v>
      </c>
      <c r="AGV1845" s="18">
        <v>0</v>
      </c>
      <c r="AGW1845" s="18">
        <v>0</v>
      </c>
      <c r="AGX1845" s="18">
        <v>0</v>
      </c>
      <c r="AGY1845" s="18">
        <v>0</v>
      </c>
      <c r="AGZ1845" s="18">
        <v>0</v>
      </c>
      <c r="AHA1845" s="18">
        <v>0</v>
      </c>
      <c r="AHB1845" s="18">
        <v>0</v>
      </c>
      <c r="AHC1845" s="18">
        <v>1</v>
      </c>
      <c r="AHD1845" s="18">
        <v>0</v>
      </c>
      <c r="AHE1845" s="18">
        <v>0</v>
      </c>
      <c r="AHF1845" s="18">
        <v>0</v>
      </c>
      <c r="AHH1845" s="18">
        <v>0</v>
      </c>
      <c r="AHI1845" s="18">
        <v>0</v>
      </c>
      <c r="AHK1845" s="18">
        <v>0</v>
      </c>
      <c r="AHL1845" s="18">
        <v>0</v>
      </c>
      <c r="AHM1845" s="18">
        <v>0</v>
      </c>
      <c r="AHN1845" s="18">
        <v>0</v>
      </c>
      <c r="AHO1845" s="18">
        <v>0</v>
      </c>
      <c r="AHP1845" s="18">
        <v>0</v>
      </c>
      <c r="AHQ1845" s="18">
        <v>0</v>
      </c>
      <c r="AHR1845" s="18">
        <v>3</v>
      </c>
      <c r="AIN1845" s="18">
        <v>0</v>
      </c>
      <c r="AIO1845" s="18">
        <v>0</v>
      </c>
      <c r="AIT1845" s="79">
        <v>2</v>
      </c>
      <c r="AIV1845" s="18">
        <v>0</v>
      </c>
      <c r="AIW1845" s="18">
        <v>0</v>
      </c>
      <c r="AIX1845" s="18">
        <v>60</v>
      </c>
      <c r="AIY1845" s="18">
        <v>30</v>
      </c>
    </row>
    <row r="1846" spans="1:938" s="1" customFormat="1">
      <c r="A1846" s="1">
        <v>389</v>
      </c>
      <c r="B1846" s="1">
        <v>1</v>
      </c>
      <c r="C1846" s="1">
        <v>0</v>
      </c>
      <c r="Z1846" s="1">
        <v>0</v>
      </c>
      <c r="AA1846" s="1">
        <v>1</v>
      </c>
      <c r="AB1846" s="1" t="s">
        <v>10018</v>
      </c>
      <c r="AC1846" s="1">
        <v>0</v>
      </c>
      <c r="AE1846" s="1">
        <v>0</v>
      </c>
      <c r="AG1846" s="1">
        <v>0</v>
      </c>
      <c r="AI1846" s="1">
        <v>140</v>
      </c>
      <c r="DR1846" s="1">
        <v>78</v>
      </c>
      <c r="HA1846" s="1">
        <v>2</v>
      </c>
      <c r="HT1846" s="1">
        <v>0</v>
      </c>
      <c r="IP1846" s="1">
        <v>100</v>
      </c>
      <c r="LX1846" s="1">
        <v>73</v>
      </c>
      <c r="PG1846" s="1">
        <v>18</v>
      </c>
      <c r="SP1846" s="1">
        <v>97.5</v>
      </c>
      <c r="VX1846" s="1">
        <v>1</v>
      </c>
      <c r="WQ1846" s="1">
        <v>0</v>
      </c>
      <c r="AGS1846" s="1">
        <v>0</v>
      </c>
      <c r="AGT1846" s="1">
        <v>0</v>
      </c>
      <c r="AGU1846" s="1">
        <v>0</v>
      </c>
      <c r="AGV1846" s="1">
        <v>0</v>
      </c>
      <c r="AGW1846" s="1">
        <v>0</v>
      </c>
      <c r="AGX1846" s="1">
        <v>0</v>
      </c>
      <c r="AGY1846" s="1">
        <v>0</v>
      </c>
      <c r="AGZ1846" s="1">
        <v>0</v>
      </c>
      <c r="AHA1846" s="1">
        <v>0</v>
      </c>
      <c r="AHB1846" s="1">
        <v>0</v>
      </c>
      <c r="AHC1846" s="1">
        <v>1</v>
      </c>
      <c r="AHD1846" s="1">
        <v>0</v>
      </c>
      <c r="AHE1846" s="1">
        <v>0</v>
      </c>
      <c r="AHF1846" s="1">
        <v>0</v>
      </c>
      <c r="AHH1846" s="1">
        <v>0</v>
      </c>
      <c r="AHI1846" s="1">
        <v>0</v>
      </c>
      <c r="AHK1846" s="1">
        <v>0</v>
      </c>
      <c r="AHL1846" s="1">
        <v>0</v>
      </c>
      <c r="AHM1846" s="1">
        <v>0</v>
      </c>
      <c r="AHN1846" s="1">
        <v>0</v>
      </c>
      <c r="AHO1846" s="1">
        <v>0</v>
      </c>
      <c r="AHP1846" s="1">
        <v>0</v>
      </c>
      <c r="AHQ1846" s="1">
        <v>0</v>
      </c>
      <c r="AHR1846" s="1">
        <v>0</v>
      </c>
      <c r="AIM1846" s="1">
        <v>0</v>
      </c>
      <c r="AIN1846" s="1">
        <v>0</v>
      </c>
      <c r="AIO1846" s="1">
        <v>0</v>
      </c>
      <c r="AIP1846" s="1">
        <v>1</v>
      </c>
      <c r="AIQ1846" s="1">
        <v>1</v>
      </c>
      <c r="AIR1846" s="1">
        <v>1</v>
      </c>
      <c r="AIS1846" s="1">
        <v>1</v>
      </c>
      <c r="AIT1846" s="1">
        <v>1</v>
      </c>
      <c r="AIU1846" s="1">
        <v>0</v>
      </c>
      <c r="AIV1846" s="1">
        <v>0</v>
      </c>
      <c r="AIW1846" s="1">
        <v>0</v>
      </c>
      <c r="AIX1846" s="1">
        <v>35</v>
      </c>
    </row>
    <row r="1847" spans="1:938" s="1" customFormat="1">
      <c r="B1847" s="1">
        <v>2</v>
      </c>
      <c r="C1847" s="1">
        <v>1</v>
      </c>
      <c r="D1847" s="1" t="s">
        <v>10019</v>
      </c>
      <c r="O1847" s="1">
        <v>0</v>
      </c>
      <c r="Z1847" s="1">
        <v>0</v>
      </c>
      <c r="AA1847" s="1">
        <v>2</v>
      </c>
      <c r="AB1847" s="1" t="s">
        <v>10020</v>
      </c>
      <c r="AC1847" s="1">
        <v>0</v>
      </c>
      <c r="AE1847" s="1">
        <v>1</v>
      </c>
      <c r="AF1847" s="1">
        <v>0</v>
      </c>
      <c r="AG1847" s="1">
        <v>0</v>
      </c>
      <c r="AI1847" s="1">
        <v>144</v>
      </c>
      <c r="AJ1847" s="1">
        <v>122</v>
      </c>
      <c r="DR1847" s="1">
        <v>68</v>
      </c>
      <c r="DS1847" s="1">
        <v>54</v>
      </c>
      <c r="HA1847" s="1">
        <v>2</v>
      </c>
      <c r="HB1847" s="1">
        <v>0</v>
      </c>
      <c r="HT1847" s="1">
        <v>0</v>
      </c>
      <c r="HU1847" s="1">
        <v>0</v>
      </c>
      <c r="IP1847" s="1">
        <v>94</v>
      </c>
      <c r="IQ1847" s="1">
        <v>95</v>
      </c>
      <c r="LX1847" s="1">
        <v>90</v>
      </c>
      <c r="LY1847" s="1">
        <v>82</v>
      </c>
      <c r="PG1847" s="1">
        <v>16</v>
      </c>
      <c r="PH1847" s="1">
        <v>16</v>
      </c>
      <c r="SP1847" s="1">
        <v>98.9</v>
      </c>
      <c r="SQ1847" s="1">
        <v>98.6</v>
      </c>
      <c r="VX1847" s="1">
        <v>1</v>
      </c>
      <c r="VY1847" s="1">
        <v>1</v>
      </c>
      <c r="WQ1847" s="1">
        <v>0</v>
      </c>
      <c r="WR1847" s="1">
        <v>0</v>
      </c>
      <c r="AAY1847" s="1">
        <v>23</v>
      </c>
      <c r="ABU1847" s="1">
        <v>142</v>
      </c>
      <c r="ABX1847" s="1">
        <v>3.9</v>
      </c>
      <c r="ACA1847" s="1">
        <v>102</v>
      </c>
      <c r="ACD1847" s="1">
        <v>9</v>
      </c>
      <c r="ACG1847" s="1">
        <v>155</v>
      </c>
      <c r="ACH1847" s="1">
        <v>106</v>
      </c>
      <c r="ACQ1847" s="1">
        <v>38</v>
      </c>
      <c r="ACT1847" s="1">
        <v>3.29</v>
      </c>
      <c r="ACW1847" s="1">
        <v>17</v>
      </c>
      <c r="AGS1847" s="1">
        <v>1</v>
      </c>
      <c r="AGT1847" s="1">
        <v>0</v>
      </c>
      <c r="AGU1847" s="1">
        <v>0</v>
      </c>
      <c r="AGV1847" s="1">
        <v>1</v>
      </c>
      <c r="AGW1847" s="1">
        <v>0</v>
      </c>
      <c r="AGX1847" s="1">
        <v>0</v>
      </c>
      <c r="AGY1847" s="1">
        <v>0</v>
      </c>
      <c r="AGZ1847" s="1">
        <v>1</v>
      </c>
      <c r="AHA1847" s="1">
        <v>0</v>
      </c>
      <c r="AHB1847" s="1">
        <v>0</v>
      </c>
      <c r="AHC1847" s="1">
        <v>1</v>
      </c>
      <c r="AHD1847" s="1">
        <v>0</v>
      </c>
      <c r="AHE1847" s="1">
        <v>0</v>
      </c>
      <c r="AHF1847" s="1">
        <v>0</v>
      </c>
      <c r="AHH1847" s="1">
        <v>0</v>
      </c>
      <c r="AHI1847" s="1">
        <v>0</v>
      </c>
      <c r="AHK1847" s="1">
        <v>0</v>
      </c>
      <c r="AHL1847" s="1">
        <v>0</v>
      </c>
      <c r="AHM1847" s="1">
        <v>0</v>
      </c>
      <c r="AHN1847" s="1">
        <v>0</v>
      </c>
      <c r="AHO1847" s="1">
        <v>0</v>
      </c>
      <c r="AHP1847" s="1">
        <v>0</v>
      </c>
      <c r="AHQ1847" s="1">
        <v>0</v>
      </c>
      <c r="AHR1847" s="1">
        <v>0</v>
      </c>
      <c r="AIM1847" s="1">
        <v>0</v>
      </c>
      <c r="AIN1847" s="1">
        <v>0</v>
      </c>
      <c r="AIO1847" s="1">
        <v>0</v>
      </c>
      <c r="AIT1847" s="1">
        <v>2</v>
      </c>
      <c r="AIU1847" s="1">
        <v>0</v>
      </c>
      <c r="AIV1847" s="1">
        <v>0</v>
      </c>
      <c r="AIW1847" s="1">
        <v>0</v>
      </c>
      <c r="AIX1847" s="1">
        <v>41</v>
      </c>
      <c r="AIY1847" s="1">
        <v>29</v>
      </c>
    </row>
    <row r="1848" spans="1:938" s="1" customFormat="1">
      <c r="B1848" s="1">
        <v>3</v>
      </c>
      <c r="C1848" s="1">
        <v>1</v>
      </c>
      <c r="D1848" s="1" t="s">
        <v>7703</v>
      </c>
      <c r="E1848" s="1" t="s">
        <v>5979</v>
      </c>
      <c r="O1848" s="1">
        <v>0</v>
      </c>
      <c r="P1848" s="1">
        <v>0</v>
      </c>
      <c r="Z1848" s="1">
        <v>0</v>
      </c>
      <c r="AA1848" s="1">
        <v>1</v>
      </c>
      <c r="AB1848" s="1" t="s">
        <v>10021</v>
      </c>
      <c r="AC1848" s="1">
        <v>1</v>
      </c>
      <c r="AD1848" s="1">
        <v>0</v>
      </c>
      <c r="AE1848" s="1">
        <v>4</v>
      </c>
      <c r="AF1848" s="1">
        <v>0</v>
      </c>
      <c r="AG1848" s="1">
        <v>0</v>
      </c>
      <c r="AI1848" s="1">
        <v>152</v>
      </c>
      <c r="DR1848" s="1">
        <v>58</v>
      </c>
      <c r="HA1848" s="1">
        <v>0</v>
      </c>
      <c r="HT1848" s="1">
        <v>0</v>
      </c>
      <c r="IP1848" s="1">
        <v>93</v>
      </c>
      <c r="LX1848" s="1">
        <v>101</v>
      </c>
      <c r="PG1848" s="1">
        <v>20</v>
      </c>
      <c r="SP1848" s="1">
        <v>99.2</v>
      </c>
      <c r="VX1848" s="1">
        <v>0</v>
      </c>
      <c r="WQ1848" s="1">
        <v>0</v>
      </c>
      <c r="AAY1848" s="1">
        <v>21</v>
      </c>
      <c r="ABU1848" s="1">
        <v>142</v>
      </c>
      <c r="ABX1848" s="1">
        <v>3.6</v>
      </c>
      <c r="ACA1848" s="1">
        <v>101</v>
      </c>
      <c r="ACD1848" s="1">
        <v>8.5</v>
      </c>
      <c r="ACG1848" s="1">
        <v>153</v>
      </c>
      <c r="ACQ1848" s="1">
        <v>34</v>
      </c>
      <c r="ACT1848" s="1">
        <v>3.53</v>
      </c>
      <c r="ACW1848" s="1">
        <v>20</v>
      </c>
      <c r="AGS1848" s="1">
        <v>0</v>
      </c>
      <c r="AGT1848" s="1">
        <v>0</v>
      </c>
      <c r="AGU1848" s="1">
        <v>0</v>
      </c>
      <c r="AGV1848" s="1">
        <v>0</v>
      </c>
      <c r="AGW1848" s="1">
        <v>0</v>
      </c>
      <c r="AGX1848" s="1">
        <v>0</v>
      </c>
      <c r="AGY1848" s="1">
        <v>0</v>
      </c>
      <c r="AGZ1848" s="1">
        <v>0</v>
      </c>
      <c r="AHA1848" s="1">
        <v>0</v>
      </c>
      <c r="AHB1848" s="1">
        <v>0</v>
      </c>
      <c r="AHC1848" s="1">
        <v>1</v>
      </c>
      <c r="AHD1848" s="1">
        <v>0</v>
      </c>
      <c r="AHE1848" s="1">
        <v>0</v>
      </c>
      <c r="AHF1848" s="1">
        <v>0</v>
      </c>
      <c r="AHH1848" s="1">
        <v>0</v>
      </c>
      <c r="AHI1848" s="1">
        <v>0</v>
      </c>
      <c r="AHK1848" s="1">
        <v>0</v>
      </c>
      <c r="AHL1848" s="1">
        <v>0</v>
      </c>
      <c r="AHM1848" s="1">
        <v>0</v>
      </c>
      <c r="AHN1848" s="1">
        <v>0</v>
      </c>
      <c r="AHO1848" s="1">
        <v>0</v>
      </c>
      <c r="AHP1848" s="1">
        <v>0</v>
      </c>
      <c r="AHQ1848" s="1">
        <v>0</v>
      </c>
      <c r="AHR1848" s="1">
        <v>0</v>
      </c>
      <c r="AIM1848" s="1">
        <v>0</v>
      </c>
      <c r="AIN1848" s="1">
        <v>0</v>
      </c>
      <c r="AIO1848" s="1">
        <v>0</v>
      </c>
      <c r="AIT1848" s="1">
        <v>2</v>
      </c>
      <c r="AIU1848" s="1">
        <v>0</v>
      </c>
      <c r="AIV1848" s="1">
        <v>0</v>
      </c>
      <c r="AIW1848" s="1">
        <v>0</v>
      </c>
      <c r="AIX1848" s="1">
        <v>46</v>
      </c>
      <c r="AIY1848" s="1">
        <v>43</v>
      </c>
    </row>
    <row r="1849" spans="1:938" s="80" customFormat="1">
      <c r="B1849" s="80">
        <v>4</v>
      </c>
      <c r="C1849" s="80">
        <v>0</v>
      </c>
      <c r="Z1849" s="80">
        <v>0</v>
      </c>
      <c r="AA1849" s="80">
        <v>2</v>
      </c>
      <c r="AB1849" s="80" t="s">
        <v>10022</v>
      </c>
      <c r="AC1849" s="80">
        <v>0</v>
      </c>
      <c r="AE1849" s="80">
        <v>0</v>
      </c>
      <c r="AG1849" s="80">
        <v>0</v>
      </c>
      <c r="AI1849" s="80">
        <v>158</v>
      </c>
      <c r="DR1849" s="80">
        <v>66</v>
      </c>
      <c r="HA1849" s="80">
        <v>0</v>
      </c>
      <c r="HT1849" s="80">
        <v>0</v>
      </c>
      <c r="IP1849" s="80">
        <v>95</v>
      </c>
      <c r="LX1849" s="80">
        <v>90</v>
      </c>
      <c r="PG1849" s="80">
        <v>18</v>
      </c>
      <c r="SP1849" s="80">
        <v>99.1</v>
      </c>
      <c r="VX1849" s="80">
        <v>1</v>
      </c>
      <c r="WQ1849" s="80">
        <v>0</v>
      </c>
      <c r="AAY1849" s="80">
        <v>22</v>
      </c>
      <c r="ABB1849" s="80">
        <v>11.2</v>
      </c>
      <c r="ABE1849" s="80">
        <v>33</v>
      </c>
      <c r="ABU1849" s="80">
        <v>141</v>
      </c>
      <c r="ABX1849" s="80">
        <v>3.6</v>
      </c>
      <c r="ACA1849" s="80">
        <v>105</v>
      </c>
      <c r="ACD1849" s="80">
        <v>1.02</v>
      </c>
      <c r="ACG1849" s="80">
        <v>194</v>
      </c>
      <c r="ACQ1849" s="80">
        <v>31</v>
      </c>
      <c r="ACT1849" s="80">
        <v>3.5</v>
      </c>
      <c r="ACW1849" s="80">
        <v>19</v>
      </c>
      <c r="AGS1849" s="80">
        <v>0</v>
      </c>
      <c r="AGT1849" s="80">
        <v>0</v>
      </c>
      <c r="AGU1849" s="80">
        <v>0</v>
      </c>
      <c r="AGV1849" s="80">
        <v>0</v>
      </c>
      <c r="AGW1849" s="80">
        <v>0</v>
      </c>
      <c r="AGX1849" s="80">
        <v>0</v>
      </c>
      <c r="AGY1849" s="80">
        <v>0</v>
      </c>
      <c r="AGZ1849" s="80">
        <v>0</v>
      </c>
      <c r="AHA1849" s="80">
        <v>0</v>
      </c>
      <c r="AHB1849" s="80">
        <v>0</v>
      </c>
      <c r="AHC1849" s="80">
        <v>1</v>
      </c>
      <c r="AHD1849" s="80">
        <v>0</v>
      </c>
      <c r="AHE1849" s="80">
        <v>0</v>
      </c>
      <c r="AHF1849" s="80">
        <v>0</v>
      </c>
      <c r="AHH1849" s="80">
        <v>0</v>
      </c>
      <c r="AHI1849" s="80">
        <v>0</v>
      </c>
      <c r="AHK1849" s="80">
        <v>0</v>
      </c>
      <c r="AHL1849" s="80">
        <v>0</v>
      </c>
      <c r="AHM1849" s="80">
        <v>0</v>
      </c>
      <c r="AHN1849" s="80">
        <v>0</v>
      </c>
      <c r="AHO1849" s="80">
        <v>0</v>
      </c>
      <c r="AHP1849" s="80">
        <v>0</v>
      </c>
      <c r="AHQ1849" s="80">
        <v>0</v>
      </c>
      <c r="AHR1849" s="80">
        <v>0</v>
      </c>
      <c r="AIM1849" s="80">
        <v>0</v>
      </c>
      <c r="AIN1849" s="80">
        <v>0</v>
      </c>
      <c r="AIO1849" s="80">
        <v>0</v>
      </c>
      <c r="AIT1849" s="80">
        <v>0</v>
      </c>
      <c r="AIU1849" s="80">
        <v>0</v>
      </c>
      <c r="AIV1849" s="80">
        <v>0</v>
      </c>
      <c r="AIW1849" s="80">
        <v>0</v>
      </c>
      <c r="AJB1849" s="80">
        <v>55</v>
      </c>
    </row>
    <row r="1850" spans="1:938" s="1" customFormat="1">
      <c r="A1850" s="1">
        <v>390</v>
      </c>
      <c r="B1850" s="1">
        <v>1</v>
      </c>
      <c r="C1850" s="1">
        <v>1</v>
      </c>
      <c r="D1850" s="1" t="s">
        <v>2525</v>
      </c>
      <c r="O1850" s="1">
        <v>0</v>
      </c>
      <c r="Z1850" s="1">
        <v>0</v>
      </c>
      <c r="AA1850" s="1">
        <v>1</v>
      </c>
      <c r="AB1850" s="1" t="s">
        <v>10023</v>
      </c>
      <c r="AC1850" s="1">
        <v>0</v>
      </c>
      <c r="AE1850" s="1">
        <v>0</v>
      </c>
      <c r="AG1850" s="1">
        <v>0</v>
      </c>
      <c r="AJ1850" s="1">
        <v>148</v>
      </c>
      <c r="DS1850" s="1">
        <v>90</v>
      </c>
      <c r="HB1850" s="1">
        <v>0</v>
      </c>
      <c r="HU1850" s="1">
        <v>0</v>
      </c>
      <c r="IP1850" s="1">
        <v>86</v>
      </c>
      <c r="IQ1850" s="1">
        <v>98</v>
      </c>
      <c r="IR1850" s="1">
        <v>95</v>
      </c>
      <c r="LY1850" s="1">
        <v>66</v>
      </c>
      <c r="PH1850" s="1">
        <v>22</v>
      </c>
      <c r="SQ1850" s="1">
        <v>98.2</v>
      </c>
      <c r="VY1850" s="1">
        <v>0</v>
      </c>
      <c r="WQ1850" s="1">
        <v>1</v>
      </c>
      <c r="WR1850" s="1">
        <v>1</v>
      </c>
      <c r="WS1850" s="1">
        <v>1</v>
      </c>
      <c r="ZY1850" s="1">
        <v>204.4</v>
      </c>
      <c r="AGS1850" s="1">
        <v>0</v>
      </c>
      <c r="AGT1850" s="1">
        <v>0</v>
      </c>
      <c r="AGU1850" s="1">
        <v>0</v>
      </c>
      <c r="AGV1850" s="1">
        <v>0</v>
      </c>
      <c r="AGW1850" s="1">
        <v>1</v>
      </c>
      <c r="AGX1850" s="1">
        <v>0</v>
      </c>
      <c r="AGY1850" s="1">
        <v>0</v>
      </c>
      <c r="AGZ1850" s="1">
        <v>0</v>
      </c>
      <c r="AHA1850" s="1">
        <v>0</v>
      </c>
      <c r="AHB1850" s="1">
        <v>0</v>
      </c>
      <c r="AHC1850" s="1">
        <v>1</v>
      </c>
      <c r="AHD1850" s="1">
        <v>0</v>
      </c>
      <c r="AHE1850" s="1">
        <v>0</v>
      </c>
      <c r="AHF1850" s="1">
        <v>0</v>
      </c>
      <c r="AHH1850" s="1">
        <v>0</v>
      </c>
      <c r="AHI1850" s="1">
        <v>0</v>
      </c>
      <c r="AHK1850" s="1">
        <v>0</v>
      </c>
      <c r="AHL1850" s="1">
        <v>0</v>
      </c>
      <c r="AHM1850" s="1">
        <v>0</v>
      </c>
      <c r="AHN1850" s="1">
        <v>0</v>
      </c>
      <c r="AHO1850" s="1">
        <v>0</v>
      </c>
      <c r="AHP1850" s="1">
        <v>0</v>
      </c>
      <c r="AHQ1850" s="1">
        <v>0</v>
      </c>
      <c r="AHR1850" s="1">
        <v>0</v>
      </c>
      <c r="AIM1850" s="1">
        <v>0</v>
      </c>
      <c r="AIN1850" s="1">
        <v>0</v>
      </c>
      <c r="AIO1850" s="1">
        <v>0</v>
      </c>
      <c r="AIP1850" s="1">
        <v>1</v>
      </c>
      <c r="AIQ1850" s="1">
        <v>1</v>
      </c>
      <c r="AIR1850" s="1">
        <v>1</v>
      </c>
      <c r="AIS1850" s="1">
        <v>1</v>
      </c>
      <c r="AIT1850" s="3">
        <v>1</v>
      </c>
      <c r="AIV1850" s="1">
        <v>0</v>
      </c>
      <c r="AIW1850" s="1">
        <v>0</v>
      </c>
      <c r="AIX1850" s="1">
        <v>53</v>
      </c>
    </row>
    <row r="1851" spans="1:938" s="1" customFormat="1">
      <c r="B1851" s="1">
        <v>2</v>
      </c>
      <c r="C1851" s="1">
        <v>0</v>
      </c>
      <c r="Z1851" s="1">
        <v>0</v>
      </c>
      <c r="AA1851" s="1">
        <v>2</v>
      </c>
      <c r="AB1851" s="1" t="s">
        <v>10024</v>
      </c>
      <c r="AC1851" s="1">
        <v>0</v>
      </c>
      <c r="AE1851" s="1">
        <v>0</v>
      </c>
      <c r="AG1851" s="1">
        <v>0</v>
      </c>
      <c r="AJ1851" s="1">
        <v>148</v>
      </c>
      <c r="AK1851" s="1">
        <v>126</v>
      </c>
      <c r="DS1851" s="1">
        <v>90</v>
      </c>
      <c r="DT1851" s="1">
        <v>68</v>
      </c>
      <c r="HB1851" s="1">
        <v>0</v>
      </c>
      <c r="HC1851" s="1">
        <v>0</v>
      </c>
      <c r="HU1851" s="1">
        <v>0</v>
      </c>
      <c r="HV1851" s="1">
        <v>0</v>
      </c>
      <c r="IP1851" s="1">
        <v>88</v>
      </c>
      <c r="IQ1851" s="1">
        <v>96</v>
      </c>
      <c r="IR1851" s="1">
        <v>96</v>
      </c>
      <c r="IS1851" s="1">
        <v>95</v>
      </c>
      <c r="LY1851" s="1">
        <v>70</v>
      </c>
      <c r="LZ1851" s="1">
        <v>60</v>
      </c>
      <c r="PH1851" s="1">
        <v>16</v>
      </c>
      <c r="PI1851" s="1">
        <v>16</v>
      </c>
      <c r="SQ1851" s="1">
        <v>96.3</v>
      </c>
      <c r="SR1851" s="1">
        <v>96.9</v>
      </c>
      <c r="VY1851" s="1">
        <v>0</v>
      </c>
      <c r="VZ1851" s="1">
        <v>0</v>
      </c>
      <c r="WQ1851" s="1">
        <v>0</v>
      </c>
      <c r="WR1851" s="1">
        <v>1</v>
      </c>
      <c r="WS1851" s="1">
        <v>1</v>
      </c>
      <c r="WT1851" s="1">
        <v>1</v>
      </c>
      <c r="ZY1851" s="1">
        <v>202.8</v>
      </c>
      <c r="ZZ1851" s="1">
        <v>203.8</v>
      </c>
      <c r="AAY1851" s="1">
        <v>23</v>
      </c>
      <c r="ABB1851" s="1">
        <v>13.3</v>
      </c>
      <c r="ABE1851" s="1">
        <v>39</v>
      </c>
      <c r="ABU1851" s="1">
        <v>140</v>
      </c>
      <c r="ABX1851" s="1">
        <v>3.9</v>
      </c>
      <c r="ACA1851" s="1">
        <v>108</v>
      </c>
      <c r="ACD1851" s="1">
        <v>1</v>
      </c>
      <c r="ACG1851" s="1">
        <v>114</v>
      </c>
      <c r="ACQ1851" s="1">
        <v>19</v>
      </c>
      <c r="ACT1851" s="1">
        <v>0.8</v>
      </c>
      <c r="ACW1851" s="1">
        <v>15</v>
      </c>
      <c r="ADW1851" s="1">
        <v>2.1800000000000002</v>
      </c>
      <c r="AEQ1851" s="1">
        <v>233</v>
      </c>
      <c r="AGS1851" s="1">
        <v>1</v>
      </c>
      <c r="AGT1851" s="1">
        <v>0</v>
      </c>
      <c r="AGU1851" s="1">
        <v>1</v>
      </c>
      <c r="AGV1851" s="1">
        <v>0</v>
      </c>
      <c r="AGW1851" s="1">
        <v>1</v>
      </c>
      <c r="AGX1851" s="1">
        <v>0</v>
      </c>
      <c r="AGY1851" s="1">
        <v>0</v>
      </c>
      <c r="AGZ1851" s="1">
        <v>1</v>
      </c>
      <c r="AHA1851" s="1">
        <v>0</v>
      </c>
      <c r="AHB1851" s="1">
        <v>0</v>
      </c>
      <c r="AHC1851" s="1">
        <v>1</v>
      </c>
      <c r="AHD1851" s="1">
        <v>0</v>
      </c>
      <c r="AHE1851" s="1">
        <v>0</v>
      </c>
      <c r="AHF1851" s="1">
        <v>0</v>
      </c>
      <c r="AHH1851" s="1">
        <v>0</v>
      </c>
      <c r="AHI1851" s="1">
        <v>0</v>
      </c>
      <c r="AHK1851" s="1">
        <v>0</v>
      </c>
      <c r="AHL1851" s="1">
        <v>0</v>
      </c>
      <c r="AHM1851" s="1">
        <v>0</v>
      </c>
      <c r="AHN1851" s="1">
        <v>0</v>
      </c>
      <c r="AHO1851" s="1">
        <v>0</v>
      </c>
      <c r="AHP1851" s="1">
        <v>0</v>
      </c>
      <c r="AHQ1851" s="1">
        <v>0</v>
      </c>
      <c r="AHR1851" s="1">
        <v>0</v>
      </c>
      <c r="AIM1851" s="1">
        <v>0</v>
      </c>
      <c r="AIN1851" s="1">
        <v>0</v>
      </c>
      <c r="AIO1851" s="1">
        <v>0</v>
      </c>
      <c r="AIT1851" s="3">
        <v>2</v>
      </c>
      <c r="AIV1851" s="1">
        <v>0</v>
      </c>
      <c r="AIW1851" s="1">
        <v>0</v>
      </c>
      <c r="AIX1851" s="1">
        <v>49</v>
      </c>
      <c r="AIY1851" s="1">
        <v>42</v>
      </c>
    </row>
    <row r="1852" spans="1:938" s="1" customFormat="1">
      <c r="B1852" s="1">
        <v>3</v>
      </c>
      <c r="C1852" s="1">
        <v>1</v>
      </c>
      <c r="D1852" s="1" t="s">
        <v>5987</v>
      </c>
      <c r="E1852" s="1" t="s">
        <v>5965</v>
      </c>
      <c r="O1852" s="1">
        <v>1</v>
      </c>
      <c r="P1852" s="1">
        <v>1</v>
      </c>
      <c r="Z1852" s="1">
        <v>0</v>
      </c>
      <c r="AA1852" s="1">
        <v>2</v>
      </c>
      <c r="AB1852" s="1" t="s">
        <v>10025</v>
      </c>
      <c r="AC1852" s="1">
        <v>0</v>
      </c>
      <c r="AE1852" s="1">
        <v>0</v>
      </c>
      <c r="AG1852" s="1">
        <v>0</v>
      </c>
      <c r="AI1852" s="1">
        <v>138</v>
      </c>
      <c r="AL1852" s="1">
        <v>128</v>
      </c>
      <c r="DR1852" s="1">
        <v>86</v>
      </c>
      <c r="DU1852" s="1">
        <v>58</v>
      </c>
      <c r="HA1852" s="1">
        <v>0</v>
      </c>
      <c r="HD1852" s="1">
        <v>0</v>
      </c>
      <c r="HT1852" s="1">
        <v>0</v>
      </c>
      <c r="HW1852" s="1">
        <v>0</v>
      </c>
      <c r="IP1852" s="1">
        <v>94.5</v>
      </c>
      <c r="IQ1852" s="1">
        <v>94</v>
      </c>
      <c r="IR1852" s="1">
        <v>97</v>
      </c>
      <c r="IS1852" s="1">
        <v>93.5</v>
      </c>
      <c r="LX1852" s="1">
        <v>72</v>
      </c>
      <c r="MA1852" s="1">
        <v>64</v>
      </c>
      <c r="PG1852" s="1">
        <v>20</v>
      </c>
      <c r="PJ1852" s="1">
        <v>18</v>
      </c>
      <c r="SP1852" s="1">
        <v>96.9</v>
      </c>
      <c r="SS1852" s="1">
        <v>95.8</v>
      </c>
      <c r="VX1852" s="1">
        <v>0</v>
      </c>
      <c r="WA1852" s="1">
        <v>0</v>
      </c>
      <c r="WQ1852" s="1">
        <v>0</v>
      </c>
      <c r="WR1852" s="1">
        <v>0</v>
      </c>
      <c r="WS1852" s="1">
        <v>0</v>
      </c>
      <c r="WT1852" s="1">
        <v>0</v>
      </c>
      <c r="ZY1852" s="1">
        <v>204.2</v>
      </c>
      <c r="ZZ1852" s="1">
        <v>202</v>
      </c>
      <c r="AAY1852" s="1">
        <v>25</v>
      </c>
      <c r="ABB1852" s="1">
        <v>12.9</v>
      </c>
      <c r="ABE1852" s="1">
        <v>38</v>
      </c>
      <c r="ABU1852" s="1">
        <v>140</v>
      </c>
      <c r="ABX1852" s="1">
        <v>4.2</v>
      </c>
      <c r="ACA1852" s="1">
        <v>105</v>
      </c>
      <c r="ACD1852" s="1">
        <v>1.1299999999999999</v>
      </c>
      <c r="ACG1852" s="1">
        <v>109</v>
      </c>
      <c r="ACQ1852" s="1">
        <v>28</v>
      </c>
      <c r="ACT1852" s="1">
        <v>1</v>
      </c>
      <c r="ACW1852" s="1">
        <v>15</v>
      </c>
      <c r="AGS1852" s="1">
        <v>1</v>
      </c>
      <c r="AGT1852" s="1">
        <v>0</v>
      </c>
      <c r="AGU1852" s="1">
        <v>1</v>
      </c>
      <c r="AGV1852" s="1">
        <v>0</v>
      </c>
      <c r="AGW1852" s="1">
        <v>1</v>
      </c>
      <c r="AGX1852" s="1">
        <v>0</v>
      </c>
      <c r="AGY1852" s="1">
        <v>0</v>
      </c>
      <c r="AGZ1852" s="1">
        <v>1</v>
      </c>
      <c r="AHA1852" s="1">
        <v>0</v>
      </c>
      <c r="AHB1852" s="1">
        <v>0</v>
      </c>
      <c r="AHC1852" s="1">
        <v>1</v>
      </c>
      <c r="AHD1852" s="1">
        <v>0</v>
      </c>
      <c r="AHE1852" s="1">
        <v>0</v>
      </c>
      <c r="AHF1852" s="1">
        <v>0</v>
      </c>
      <c r="AHH1852" s="1">
        <v>0</v>
      </c>
      <c r="AHI1852" s="1">
        <v>0</v>
      </c>
      <c r="AHK1852" s="1">
        <v>0</v>
      </c>
      <c r="AHL1852" s="1">
        <v>0</v>
      </c>
      <c r="AHM1852" s="1">
        <v>0</v>
      </c>
      <c r="AHN1852" s="1">
        <v>0</v>
      </c>
      <c r="AHO1852" s="1">
        <v>0</v>
      </c>
      <c r="AHP1852" s="1">
        <v>0</v>
      </c>
      <c r="AHQ1852" s="1">
        <v>0</v>
      </c>
      <c r="AHR1852" s="1">
        <v>0</v>
      </c>
      <c r="AIM1852" s="1">
        <v>0</v>
      </c>
      <c r="AIN1852" s="1">
        <v>0</v>
      </c>
      <c r="AIO1852" s="1">
        <v>0</v>
      </c>
      <c r="AIT1852" s="3">
        <v>2</v>
      </c>
      <c r="AIV1852" s="1">
        <v>0</v>
      </c>
      <c r="AIW1852" s="1">
        <v>0</v>
      </c>
      <c r="AIX1852" s="1">
        <v>29</v>
      </c>
      <c r="AIY1852" s="1">
        <v>40</v>
      </c>
    </row>
    <row r="1853" spans="1:938" s="1" customFormat="1">
      <c r="B1853" s="1">
        <v>4</v>
      </c>
      <c r="C1853" s="1">
        <v>1</v>
      </c>
      <c r="D1853" s="1" t="s">
        <v>6270</v>
      </c>
      <c r="E1853" s="1" t="s">
        <v>5987</v>
      </c>
      <c r="O1853" s="1">
        <v>1</v>
      </c>
      <c r="P1853" s="1">
        <v>1</v>
      </c>
      <c r="Z1853" s="1">
        <v>0</v>
      </c>
      <c r="AA1853" s="1">
        <v>2</v>
      </c>
      <c r="AB1853" s="1" t="s">
        <v>10026</v>
      </c>
      <c r="AC1853" s="1">
        <v>0</v>
      </c>
      <c r="AE1853" s="1">
        <v>0</v>
      </c>
      <c r="AG1853" s="1">
        <v>0</v>
      </c>
      <c r="AI1853" s="1">
        <v>148</v>
      </c>
      <c r="AL1853" s="1">
        <v>130</v>
      </c>
      <c r="DR1853" s="1">
        <v>78</v>
      </c>
      <c r="DU1853" s="1">
        <v>60</v>
      </c>
      <c r="HA1853" s="1">
        <v>0</v>
      </c>
      <c r="HD1853" s="1">
        <v>0</v>
      </c>
      <c r="HT1853" s="1">
        <v>0</v>
      </c>
      <c r="HW1853" s="1">
        <v>0</v>
      </c>
      <c r="IP1853" s="1">
        <v>89.5</v>
      </c>
      <c r="IQ1853" s="1">
        <v>98</v>
      </c>
      <c r="IR1853" s="1">
        <v>95.5</v>
      </c>
      <c r="IS1853" s="1">
        <v>95</v>
      </c>
      <c r="LX1853" s="1">
        <v>70</v>
      </c>
      <c r="LZ1853" s="1">
        <v>80</v>
      </c>
      <c r="MA1853" s="1">
        <v>64</v>
      </c>
      <c r="PG1853" s="1">
        <v>20</v>
      </c>
      <c r="PJ1853" s="1">
        <v>18</v>
      </c>
      <c r="SP1853" s="1">
        <v>95.7</v>
      </c>
      <c r="SS1853" s="1">
        <v>96.3</v>
      </c>
      <c r="VX1853" s="1">
        <v>0</v>
      </c>
      <c r="WA1853" s="1">
        <v>0</v>
      </c>
      <c r="WQ1853" s="1">
        <v>0</v>
      </c>
      <c r="WR1853" s="1">
        <v>0</v>
      </c>
      <c r="WS1853" s="1">
        <v>0</v>
      </c>
      <c r="WT1853" s="1">
        <v>0</v>
      </c>
      <c r="ZY1853" s="1">
        <v>202.4</v>
      </c>
      <c r="ZZ1853" s="1">
        <v>203.4</v>
      </c>
      <c r="AAY1853" s="1">
        <v>25</v>
      </c>
      <c r="ABB1853" s="1">
        <v>12.6</v>
      </c>
      <c r="ABE1853" s="1">
        <v>37</v>
      </c>
      <c r="ABU1853" s="1">
        <v>140</v>
      </c>
      <c r="ABX1853" s="1">
        <v>4.0999999999999996</v>
      </c>
      <c r="ACA1853" s="1">
        <v>106</v>
      </c>
      <c r="ACD1853" s="1">
        <v>1.1200000000000001</v>
      </c>
      <c r="ACG1853" s="1">
        <v>109</v>
      </c>
      <c r="ACQ1853" s="1">
        <v>34</v>
      </c>
      <c r="ACT1853" s="1">
        <v>1</v>
      </c>
      <c r="ACW1853" s="1">
        <v>14</v>
      </c>
      <c r="AGS1853" s="1">
        <v>1</v>
      </c>
      <c r="AGT1853" s="1">
        <v>0</v>
      </c>
      <c r="AGU1853" s="1">
        <v>1</v>
      </c>
      <c r="AGV1853" s="1">
        <v>0</v>
      </c>
      <c r="AGW1853" s="1">
        <v>0</v>
      </c>
      <c r="AGX1853" s="1">
        <v>0</v>
      </c>
      <c r="AGY1853" s="1">
        <v>0</v>
      </c>
      <c r="AGZ1853" s="1">
        <v>1</v>
      </c>
      <c r="AHA1853" s="1">
        <v>0</v>
      </c>
      <c r="AHB1853" s="1">
        <v>0</v>
      </c>
      <c r="AHC1853" s="1">
        <v>1</v>
      </c>
      <c r="AHD1853" s="1">
        <v>0</v>
      </c>
      <c r="AHE1853" s="1">
        <v>0</v>
      </c>
      <c r="AHF1853" s="1">
        <v>0</v>
      </c>
      <c r="AHH1853" s="1">
        <v>0</v>
      </c>
      <c r="AHI1853" s="1">
        <v>0</v>
      </c>
      <c r="AHK1853" s="1">
        <v>0</v>
      </c>
      <c r="AHL1853" s="1">
        <v>0</v>
      </c>
      <c r="AHM1853" s="1">
        <v>0</v>
      </c>
      <c r="AHN1853" s="1">
        <v>0</v>
      </c>
      <c r="AHO1853" s="1">
        <v>0</v>
      </c>
      <c r="AHP1853" s="1">
        <v>0</v>
      </c>
      <c r="AHQ1853" s="1">
        <v>0</v>
      </c>
      <c r="AHR1853" s="1">
        <v>0</v>
      </c>
      <c r="AIM1853" s="1">
        <v>0</v>
      </c>
      <c r="AIN1853" s="1">
        <v>0</v>
      </c>
      <c r="AIO1853" s="1">
        <v>0</v>
      </c>
      <c r="AIT1853" s="3">
        <v>2</v>
      </c>
      <c r="AIV1853" s="1">
        <v>0</v>
      </c>
      <c r="AIW1853" s="1">
        <v>0</v>
      </c>
      <c r="AIX1853" s="1">
        <v>34</v>
      </c>
      <c r="AIY1853" s="1">
        <v>24</v>
      </c>
    </row>
    <row r="1854" spans="1:938" s="1" customFormat="1">
      <c r="B1854" s="1">
        <v>5</v>
      </c>
      <c r="C1854" s="1">
        <v>1</v>
      </c>
      <c r="D1854" s="1" t="s">
        <v>6270</v>
      </c>
      <c r="E1854" s="1" t="s">
        <v>5987</v>
      </c>
      <c r="O1854" s="1">
        <v>1</v>
      </c>
      <c r="P1854" s="1">
        <v>1</v>
      </c>
      <c r="Z1854" s="1">
        <v>0</v>
      </c>
      <c r="AA1854" s="1">
        <v>2</v>
      </c>
      <c r="AB1854" s="1" t="s">
        <v>10027</v>
      </c>
      <c r="AC1854" s="1">
        <v>0</v>
      </c>
      <c r="AE1854" s="1">
        <v>0</v>
      </c>
      <c r="AG1854" s="1">
        <v>0</v>
      </c>
      <c r="AI1854" s="1">
        <v>118</v>
      </c>
      <c r="AJ1854" s="1">
        <v>120</v>
      </c>
      <c r="DR1854" s="1">
        <v>70</v>
      </c>
      <c r="DS1854" s="1">
        <v>68</v>
      </c>
      <c r="HA1854" s="1">
        <v>0</v>
      </c>
      <c r="HB1854" s="1">
        <v>0</v>
      </c>
      <c r="HT1854" s="1">
        <v>0</v>
      </c>
      <c r="HU1854" s="1">
        <v>0</v>
      </c>
      <c r="IP1854" s="1">
        <v>93.5</v>
      </c>
      <c r="IQ1854" s="1">
        <v>95</v>
      </c>
      <c r="LX1854" s="1">
        <v>67</v>
      </c>
      <c r="LY1854" s="1">
        <v>68</v>
      </c>
      <c r="PG1854" s="1">
        <v>16</v>
      </c>
      <c r="PH1854" s="1">
        <v>22</v>
      </c>
      <c r="SP1854" s="1">
        <v>96.8</v>
      </c>
      <c r="SQ1854" s="1">
        <v>96.4</v>
      </c>
      <c r="VX1854" s="1">
        <v>0</v>
      </c>
      <c r="VY1854" s="1">
        <v>0</v>
      </c>
      <c r="WQ1854" s="1">
        <v>0</v>
      </c>
      <c r="WR1854" s="1">
        <v>0</v>
      </c>
      <c r="ZY1854" s="1">
        <v>201.2</v>
      </c>
      <c r="ZZ1854" s="1">
        <v>203</v>
      </c>
      <c r="AAY1854" s="1">
        <v>25</v>
      </c>
      <c r="ABB1854" s="1">
        <v>12.9</v>
      </c>
      <c r="ABE1854" s="1">
        <v>38</v>
      </c>
      <c r="ABU1854" s="1">
        <v>140</v>
      </c>
      <c r="ABX1854" s="1">
        <v>4.0999999999999996</v>
      </c>
      <c r="ACA1854" s="1">
        <v>106</v>
      </c>
      <c r="ACD1854" s="1">
        <v>1.1299999999999999</v>
      </c>
      <c r="ACG1854" s="1">
        <v>107</v>
      </c>
      <c r="ACQ1854" s="1">
        <v>31</v>
      </c>
      <c r="ACT1854" s="1">
        <v>1</v>
      </c>
      <c r="ACW1854" s="1">
        <v>15</v>
      </c>
      <c r="AGS1854" s="1">
        <v>0</v>
      </c>
      <c r="AGT1854" s="1">
        <v>0</v>
      </c>
      <c r="AGU1854" s="1">
        <v>0</v>
      </c>
      <c r="AGV1854" s="1">
        <v>0</v>
      </c>
      <c r="AGW1854" s="1">
        <v>1</v>
      </c>
      <c r="AGX1854" s="1">
        <v>0</v>
      </c>
      <c r="AGY1854" s="1">
        <v>0</v>
      </c>
      <c r="AGZ1854" s="1">
        <v>1</v>
      </c>
      <c r="AHA1854" s="1">
        <v>0</v>
      </c>
      <c r="AHB1854" s="1">
        <v>0</v>
      </c>
      <c r="AHC1854" s="1">
        <v>1</v>
      </c>
      <c r="AHD1854" s="1">
        <v>0</v>
      </c>
      <c r="AHE1854" s="1">
        <v>0</v>
      </c>
      <c r="AHF1854" s="1">
        <v>0</v>
      </c>
      <c r="AHH1854" s="1">
        <v>0</v>
      </c>
      <c r="AHI1854" s="1">
        <v>0</v>
      </c>
      <c r="AHK1854" s="1">
        <v>0</v>
      </c>
      <c r="AHL1854" s="1">
        <v>0</v>
      </c>
      <c r="AHM1854" s="1">
        <v>0</v>
      </c>
      <c r="AHN1854" s="1">
        <v>0</v>
      </c>
      <c r="AHO1854" s="1">
        <v>0</v>
      </c>
      <c r="AHP1854" s="1">
        <v>0</v>
      </c>
      <c r="AHQ1854" s="1">
        <v>0</v>
      </c>
      <c r="AHR1854" s="1">
        <v>0</v>
      </c>
      <c r="AIM1854" s="1">
        <v>0</v>
      </c>
      <c r="AIN1854" s="1">
        <v>0</v>
      </c>
      <c r="AIO1854" s="1">
        <v>0</v>
      </c>
      <c r="AIT1854" s="3">
        <v>2</v>
      </c>
      <c r="AIV1854" s="1">
        <v>0</v>
      </c>
      <c r="AIW1854" s="1">
        <v>0</v>
      </c>
      <c r="AIX1854" s="1">
        <v>29</v>
      </c>
      <c r="AIY1854" s="1">
        <v>38</v>
      </c>
    </row>
    <row r="1855" spans="1:938" s="18" customFormat="1">
      <c r="B1855" s="18">
        <v>6</v>
      </c>
      <c r="C1855" s="18">
        <v>1</v>
      </c>
      <c r="D1855" s="18" t="s">
        <v>6191</v>
      </c>
      <c r="O1855" s="18">
        <v>0</v>
      </c>
      <c r="Z1855" s="18">
        <v>0</v>
      </c>
      <c r="AA1855" s="18">
        <v>2</v>
      </c>
      <c r="AB1855" s="18" t="s">
        <v>10028</v>
      </c>
      <c r="AC1855" s="18">
        <v>0</v>
      </c>
      <c r="AE1855" s="18">
        <v>0</v>
      </c>
      <c r="AG1855" s="18">
        <v>0</v>
      </c>
      <c r="AI1855" s="18">
        <v>134</v>
      </c>
      <c r="DR1855" s="18">
        <v>60</v>
      </c>
      <c r="HA1855" s="18">
        <v>2</v>
      </c>
      <c r="HT1855" s="18">
        <v>0</v>
      </c>
      <c r="IP1855" s="18">
        <v>93</v>
      </c>
      <c r="LX1855" s="18">
        <v>67</v>
      </c>
      <c r="PG1855" s="18">
        <v>20</v>
      </c>
      <c r="SP1855" s="18">
        <v>97.7</v>
      </c>
      <c r="VX1855" s="18">
        <v>1</v>
      </c>
      <c r="WQ1855" s="18">
        <v>0</v>
      </c>
      <c r="ZY1855" s="18">
        <v>202.8</v>
      </c>
      <c r="AAY1855" s="18">
        <v>25</v>
      </c>
      <c r="ABB1855" s="18">
        <v>13.3</v>
      </c>
      <c r="ABE1855" s="18">
        <v>39</v>
      </c>
      <c r="ABU1855" s="18">
        <v>142</v>
      </c>
      <c r="ABX1855" s="18">
        <v>3.8</v>
      </c>
      <c r="ACA1855" s="18">
        <v>107</v>
      </c>
      <c r="ACD1855" s="18">
        <v>1.1599999999999999</v>
      </c>
      <c r="ACG1855" s="18">
        <v>122</v>
      </c>
      <c r="ACQ1855" s="18">
        <v>30</v>
      </c>
      <c r="ACT1855" s="18">
        <v>1.1000000000000001</v>
      </c>
      <c r="ACW1855" s="18">
        <v>16</v>
      </c>
      <c r="AGS1855" s="18">
        <v>0</v>
      </c>
      <c r="AGT1855" s="18">
        <v>0</v>
      </c>
      <c r="AGU1855" s="18">
        <v>0</v>
      </c>
      <c r="AGV1855" s="18">
        <v>0</v>
      </c>
      <c r="AGW1855" s="18">
        <v>0</v>
      </c>
      <c r="AGX1855" s="18">
        <v>0</v>
      </c>
      <c r="AGY1855" s="18">
        <v>0</v>
      </c>
      <c r="AGZ1855" s="18">
        <v>0</v>
      </c>
      <c r="AHA1855" s="18">
        <v>0</v>
      </c>
      <c r="AHB1855" s="18">
        <v>0</v>
      </c>
      <c r="AHC1855" s="18">
        <v>1</v>
      </c>
      <c r="AHD1855" s="18">
        <v>0</v>
      </c>
      <c r="AHE1855" s="18">
        <v>0</v>
      </c>
      <c r="AHF1855" s="18">
        <v>0</v>
      </c>
      <c r="AHH1855" s="18">
        <v>0</v>
      </c>
      <c r="AHI1855" s="18">
        <v>0</v>
      </c>
      <c r="AHK1855" s="18">
        <v>0</v>
      </c>
      <c r="AHL1855" s="18">
        <v>0</v>
      </c>
      <c r="AHM1855" s="18">
        <v>0</v>
      </c>
      <c r="AHN1855" s="18">
        <v>0</v>
      </c>
      <c r="AHO1855" s="18">
        <v>0</v>
      </c>
      <c r="AHP1855" s="18">
        <v>0</v>
      </c>
      <c r="AHQ1855" s="18">
        <v>0</v>
      </c>
      <c r="AHR1855" s="18">
        <v>3</v>
      </c>
      <c r="AIM1855" s="18">
        <v>0</v>
      </c>
      <c r="AIN1855" s="18">
        <v>0</v>
      </c>
      <c r="AIO1855" s="18">
        <v>0</v>
      </c>
      <c r="AIT1855" s="79">
        <v>1</v>
      </c>
      <c r="AIV1855" s="18">
        <v>0</v>
      </c>
      <c r="AIW1855" s="18">
        <v>0</v>
      </c>
    </row>
    <row r="1856" spans="1:938" s="1" customFormat="1">
      <c r="A1856" s="1">
        <v>391</v>
      </c>
      <c r="B1856" s="1" t="s">
        <v>7502</v>
      </c>
      <c r="C1856" s="1">
        <v>0</v>
      </c>
      <c r="Z1856" s="1">
        <v>0</v>
      </c>
      <c r="AA1856" s="1">
        <v>1</v>
      </c>
      <c r="AB1856" s="1" t="s">
        <v>10029</v>
      </c>
      <c r="AGS1856" s="1">
        <v>0</v>
      </c>
      <c r="AGT1856" s="1">
        <v>0</v>
      </c>
      <c r="AGU1856" s="1">
        <v>0</v>
      </c>
      <c r="AGV1856" s="1">
        <v>0</v>
      </c>
      <c r="AGW1856" s="1">
        <v>0</v>
      </c>
      <c r="AGX1856" s="1">
        <v>0</v>
      </c>
      <c r="AGY1856" s="1">
        <v>0</v>
      </c>
      <c r="AGZ1856" s="1">
        <v>0</v>
      </c>
      <c r="AHA1856" s="1">
        <v>0</v>
      </c>
      <c r="AHB1856" s="1">
        <v>0</v>
      </c>
      <c r="AHC1856" s="1">
        <v>1</v>
      </c>
      <c r="AHD1856" s="1">
        <v>0</v>
      </c>
      <c r="AHE1856" s="1">
        <v>0</v>
      </c>
      <c r="AHF1856" s="1">
        <v>0</v>
      </c>
      <c r="AHH1856" s="1">
        <v>0</v>
      </c>
      <c r="AHI1856" s="1">
        <v>0</v>
      </c>
      <c r="AHK1856" s="1">
        <v>0</v>
      </c>
      <c r="AHL1856" s="1">
        <v>0</v>
      </c>
      <c r="AHM1856" s="1">
        <v>0</v>
      </c>
      <c r="AHN1856" s="1">
        <v>0</v>
      </c>
      <c r="AHO1856" s="1">
        <v>0</v>
      </c>
      <c r="AHP1856" s="1">
        <v>0</v>
      </c>
      <c r="AHQ1856" s="1">
        <v>0</v>
      </c>
      <c r="AHR1856" s="1">
        <v>0</v>
      </c>
      <c r="AIM1856" s="1">
        <v>0</v>
      </c>
      <c r="AIN1856" s="1">
        <v>0</v>
      </c>
      <c r="AIO1856" s="1">
        <v>0</v>
      </c>
      <c r="AIT1856" s="3">
        <v>0</v>
      </c>
      <c r="AIU1856" s="1">
        <v>0</v>
      </c>
      <c r="AIV1856" s="1" t="s">
        <v>7001</v>
      </c>
      <c r="AIW1856" s="1" t="s">
        <v>7001</v>
      </c>
    </row>
    <row r="1857" spans="1:951" s="1" customFormat="1">
      <c r="B1857" s="1">
        <v>2</v>
      </c>
      <c r="C1857" s="1">
        <v>1</v>
      </c>
      <c r="D1857" s="1" t="s">
        <v>8632</v>
      </c>
      <c r="E1857" s="1" t="s">
        <v>6367</v>
      </c>
      <c r="F1857" s="1" t="s">
        <v>6930</v>
      </c>
      <c r="G1857" s="1" t="s">
        <v>10030</v>
      </c>
      <c r="O1857" s="1">
        <v>0</v>
      </c>
      <c r="P1857" s="1">
        <v>0</v>
      </c>
      <c r="Q1857" s="1">
        <v>0</v>
      </c>
      <c r="R1857" s="1">
        <v>0</v>
      </c>
      <c r="Z1857" s="1">
        <v>0</v>
      </c>
      <c r="AA1857" s="1">
        <v>1</v>
      </c>
      <c r="AB1857" s="1" t="s">
        <v>10031</v>
      </c>
      <c r="AC1857" s="1">
        <v>0</v>
      </c>
      <c r="AE1857" s="1">
        <v>0</v>
      </c>
      <c r="AG1857" s="1">
        <v>0</v>
      </c>
      <c r="AJ1857" s="1">
        <v>159</v>
      </c>
      <c r="AK1857" s="1">
        <v>200</v>
      </c>
      <c r="AL1857" s="1">
        <v>136</v>
      </c>
      <c r="AM1857" s="1">
        <v>136</v>
      </c>
      <c r="AN1857" s="1">
        <v>152</v>
      </c>
      <c r="DS1857" s="1">
        <v>83</v>
      </c>
      <c r="DT1857" s="1">
        <v>83</v>
      </c>
      <c r="DU1857" s="1">
        <v>67</v>
      </c>
      <c r="DV1857" s="1">
        <v>78</v>
      </c>
      <c r="DW1857" s="1">
        <v>76</v>
      </c>
      <c r="HF1857" s="1">
        <v>2</v>
      </c>
      <c r="HY1857" s="1">
        <v>0</v>
      </c>
      <c r="IQ1857" s="1">
        <v>98</v>
      </c>
      <c r="IR1857" s="1">
        <v>97</v>
      </c>
      <c r="IT1857" s="1">
        <v>97</v>
      </c>
      <c r="IU1857" s="1">
        <v>98</v>
      </c>
      <c r="LX1857" s="1">
        <v>63</v>
      </c>
      <c r="LY1857" s="1">
        <v>54</v>
      </c>
      <c r="LZ1857" s="1">
        <v>55</v>
      </c>
      <c r="MA1857" s="1">
        <v>55</v>
      </c>
      <c r="MB1857" s="1">
        <v>55</v>
      </c>
      <c r="MC1857" s="1">
        <v>55</v>
      </c>
      <c r="PH1857" s="1">
        <v>18</v>
      </c>
      <c r="PI1857" s="1">
        <v>20</v>
      </c>
      <c r="PK1857" s="1">
        <v>20</v>
      </c>
      <c r="PL1857" s="1">
        <v>24</v>
      </c>
      <c r="SQ1857" s="1">
        <v>97.9</v>
      </c>
      <c r="SR1857" s="1">
        <v>98.5</v>
      </c>
      <c r="SU1857" s="1">
        <v>96.8</v>
      </c>
      <c r="WC1857" s="1">
        <v>1</v>
      </c>
      <c r="WR1857" s="1">
        <v>0</v>
      </c>
      <c r="WS1857" s="1">
        <v>0</v>
      </c>
      <c r="WU1857" s="1">
        <v>0</v>
      </c>
      <c r="WV1857" s="1">
        <v>0</v>
      </c>
      <c r="ZY1857" s="1">
        <v>221.2</v>
      </c>
      <c r="AAY1857" s="1">
        <v>28</v>
      </c>
      <c r="ABB1857" s="1">
        <v>11.1</v>
      </c>
      <c r="ABE1857" s="1">
        <v>34.1</v>
      </c>
      <c r="ABH1857" s="1">
        <v>2.5</v>
      </c>
      <c r="ABM1857" s="1">
        <v>4.76</v>
      </c>
      <c r="ABO1857" s="1">
        <v>85</v>
      </c>
      <c r="ABU1857" s="1">
        <v>143</v>
      </c>
      <c r="ABX1857" s="1">
        <v>3.8</v>
      </c>
      <c r="ACA1857" s="1">
        <v>105</v>
      </c>
      <c r="ACD1857" s="1">
        <v>9</v>
      </c>
      <c r="ACG1857" s="1">
        <v>85</v>
      </c>
      <c r="ACQ1857" s="1">
        <v>19</v>
      </c>
      <c r="ACT1857" s="1">
        <v>1.02</v>
      </c>
      <c r="ACW1857" s="1">
        <v>10</v>
      </c>
      <c r="ADR1857" s="1">
        <v>1.9</v>
      </c>
      <c r="AGS1857" s="1">
        <v>0</v>
      </c>
      <c r="AGT1857" s="1">
        <v>0</v>
      </c>
      <c r="AGU1857" s="1">
        <v>0</v>
      </c>
      <c r="AGV1857" s="1">
        <v>0</v>
      </c>
      <c r="AGW1857" s="1">
        <v>0</v>
      </c>
      <c r="AGX1857" s="1">
        <v>0</v>
      </c>
      <c r="AGY1857" s="1">
        <v>0</v>
      </c>
      <c r="AGZ1857" s="1">
        <v>1</v>
      </c>
      <c r="AHA1857" s="1">
        <v>0</v>
      </c>
      <c r="AHB1857" s="1">
        <v>0</v>
      </c>
      <c r="AHC1857" s="1">
        <v>1</v>
      </c>
      <c r="AHD1857" s="1">
        <v>0</v>
      </c>
      <c r="AHE1857" s="1">
        <v>0</v>
      </c>
      <c r="AHF1857" s="1">
        <v>0</v>
      </c>
      <c r="AHH1857" s="1">
        <v>0</v>
      </c>
      <c r="AHI1857" s="1">
        <v>0</v>
      </c>
      <c r="AHK1857" s="1">
        <v>0</v>
      </c>
      <c r="AHL1857" s="1">
        <v>0</v>
      </c>
      <c r="AHM1857" s="1">
        <v>0</v>
      </c>
      <c r="AHN1857" s="1">
        <v>0</v>
      </c>
      <c r="AHO1857" s="1">
        <v>0</v>
      </c>
      <c r="AHP1857" s="1">
        <v>0</v>
      </c>
      <c r="AHQ1857" s="1">
        <v>0</v>
      </c>
      <c r="AHR1857" s="1">
        <v>0</v>
      </c>
      <c r="AIM1857" s="1">
        <v>0</v>
      </c>
      <c r="AIN1857" s="1">
        <v>0</v>
      </c>
      <c r="AIO1857" s="1">
        <v>0</v>
      </c>
      <c r="AIP1857" s="1">
        <v>1</v>
      </c>
      <c r="AIQ1857" s="1">
        <v>1</v>
      </c>
      <c r="AIR1857" s="1">
        <v>1</v>
      </c>
      <c r="AIS1857" s="1">
        <v>1</v>
      </c>
      <c r="AIT1857" s="3">
        <v>1</v>
      </c>
      <c r="AIU1857" s="1">
        <v>0</v>
      </c>
      <c r="AIV1857" s="1">
        <v>0</v>
      </c>
      <c r="AIW1857" s="1">
        <v>0</v>
      </c>
      <c r="AIX1857" s="1">
        <v>82</v>
      </c>
    </row>
    <row r="1858" spans="1:951" s="1" customFormat="1">
      <c r="B1858" s="1">
        <v>3</v>
      </c>
      <c r="C1858" s="1">
        <v>1</v>
      </c>
      <c r="D1858" s="1" t="s">
        <v>6191</v>
      </c>
      <c r="O1858" s="1">
        <v>1</v>
      </c>
      <c r="Z1858" s="1">
        <v>0</v>
      </c>
      <c r="AA1858" s="1">
        <v>2</v>
      </c>
      <c r="AB1858" s="1" t="s">
        <v>10032</v>
      </c>
      <c r="AC1858" s="1">
        <v>0</v>
      </c>
      <c r="AE1858" s="1">
        <v>14</v>
      </c>
      <c r="AF1858" s="1">
        <v>0</v>
      </c>
      <c r="AG1858" s="1">
        <v>0</v>
      </c>
      <c r="AI1858" s="1">
        <v>138</v>
      </c>
      <c r="AJ1858" s="1">
        <v>150</v>
      </c>
      <c r="DR1858" s="1">
        <v>90</v>
      </c>
      <c r="DS1858" s="1">
        <v>78</v>
      </c>
      <c r="HA1858" s="1">
        <v>2</v>
      </c>
      <c r="HB1858" s="1">
        <v>2</v>
      </c>
      <c r="HT1858" s="1">
        <v>0</v>
      </c>
      <c r="HU1858" s="1">
        <v>0</v>
      </c>
      <c r="IP1858" s="1">
        <v>98</v>
      </c>
      <c r="IQ1858" s="1">
        <v>98</v>
      </c>
      <c r="LX1858" s="1">
        <v>55</v>
      </c>
      <c r="LY1858" s="1">
        <v>55</v>
      </c>
      <c r="PG1858" s="1">
        <v>16</v>
      </c>
      <c r="PH1858" s="1">
        <v>18</v>
      </c>
      <c r="SP1858" s="1">
        <v>97.8</v>
      </c>
      <c r="SQ1858" s="1">
        <v>98.4</v>
      </c>
      <c r="VX1858" s="1">
        <v>1</v>
      </c>
      <c r="VY1858" s="1">
        <v>1</v>
      </c>
      <c r="WQ1858" s="1">
        <v>0</v>
      </c>
      <c r="WR1858" s="1">
        <v>0</v>
      </c>
      <c r="ZY1858" s="1">
        <v>217.4</v>
      </c>
      <c r="ZZ1858" s="1">
        <v>217.8</v>
      </c>
      <c r="AAY1858" s="1">
        <v>29</v>
      </c>
      <c r="ABB1858" s="1">
        <v>12.6</v>
      </c>
      <c r="ABE1858" s="1">
        <v>37</v>
      </c>
      <c r="ABU1858" s="1">
        <v>144</v>
      </c>
      <c r="ABX1858" s="1">
        <v>3.9</v>
      </c>
      <c r="ACA1858" s="1">
        <v>106</v>
      </c>
      <c r="ACD1858" s="1">
        <v>1.21</v>
      </c>
      <c r="ACG1858" s="1">
        <v>90</v>
      </c>
      <c r="ACQ1858" s="1">
        <v>22</v>
      </c>
      <c r="ACT1858" s="1">
        <v>1.1000000000000001</v>
      </c>
      <c r="ACW1858" s="1">
        <v>14</v>
      </c>
      <c r="AGS1858" s="1">
        <v>1</v>
      </c>
      <c r="AGT1858" s="1">
        <v>0</v>
      </c>
      <c r="AGU1858" s="1">
        <v>1</v>
      </c>
      <c r="AGV1858" s="1">
        <v>0</v>
      </c>
      <c r="AGW1858" s="1">
        <v>0</v>
      </c>
      <c r="AGX1858" s="1">
        <v>0</v>
      </c>
      <c r="AGY1858" s="1">
        <v>0</v>
      </c>
      <c r="AGZ1858" s="1">
        <v>1</v>
      </c>
      <c r="AHA1858" s="1">
        <v>0</v>
      </c>
      <c r="AHB1858" s="1">
        <v>0</v>
      </c>
      <c r="AHC1858" s="1">
        <v>1</v>
      </c>
      <c r="AHD1858" s="1">
        <v>0</v>
      </c>
      <c r="AHE1858" s="1">
        <v>0</v>
      </c>
      <c r="AHF1858" s="1">
        <v>0</v>
      </c>
      <c r="AHH1858" s="1">
        <v>0</v>
      </c>
      <c r="AHI1858" s="1">
        <v>0</v>
      </c>
      <c r="AHK1858" s="1">
        <v>0</v>
      </c>
      <c r="AHL1858" s="1">
        <v>0</v>
      </c>
      <c r="AHM1858" s="1">
        <v>0</v>
      </c>
      <c r="AHN1858" s="1">
        <v>0</v>
      </c>
      <c r="AHO1858" s="1">
        <v>0</v>
      </c>
      <c r="AHP1858" s="1">
        <v>0</v>
      </c>
      <c r="AHQ1858" s="1">
        <v>0</v>
      </c>
      <c r="AHR1858" s="1">
        <v>0</v>
      </c>
      <c r="AIM1858" s="1">
        <v>0</v>
      </c>
      <c r="AIN1858" s="1">
        <v>0</v>
      </c>
      <c r="AIO1858" s="1">
        <v>0</v>
      </c>
      <c r="AIT1858" s="3">
        <v>2</v>
      </c>
      <c r="AIU1858" s="1">
        <v>0</v>
      </c>
      <c r="AIV1858" s="1">
        <v>0</v>
      </c>
      <c r="AIW1858" s="1">
        <v>0</v>
      </c>
      <c r="AIX1858" s="1">
        <v>63</v>
      </c>
      <c r="AIY1858" s="1">
        <v>22</v>
      </c>
    </row>
    <row r="1859" spans="1:951" s="1" customFormat="1">
      <c r="B1859" s="1">
        <v>4</v>
      </c>
      <c r="C1859" s="1">
        <v>0</v>
      </c>
      <c r="Z1859" s="1">
        <v>0</v>
      </c>
      <c r="AA1859" s="1">
        <v>2</v>
      </c>
      <c r="AC1859" s="1">
        <v>0</v>
      </c>
      <c r="AE1859" s="1">
        <v>6</v>
      </c>
      <c r="AF1859" s="1">
        <v>0</v>
      </c>
      <c r="AG1859" s="1">
        <v>0</v>
      </c>
      <c r="AI1859" s="1">
        <v>164</v>
      </c>
      <c r="AJ1859" s="1">
        <v>158</v>
      </c>
      <c r="DR1859" s="1">
        <v>88</v>
      </c>
      <c r="DS1859" s="1">
        <v>72</v>
      </c>
      <c r="HA1859" s="1">
        <v>2</v>
      </c>
      <c r="HB1859" s="1">
        <v>2</v>
      </c>
      <c r="HT1859" s="1">
        <v>0</v>
      </c>
      <c r="HU1859" s="1">
        <v>0</v>
      </c>
      <c r="IP1859" s="1">
        <v>98</v>
      </c>
      <c r="IQ1859" s="1">
        <v>97</v>
      </c>
      <c r="LX1859" s="1">
        <v>55</v>
      </c>
      <c r="LY1859" s="1">
        <v>55</v>
      </c>
      <c r="PG1859" s="1">
        <v>18</v>
      </c>
      <c r="PH1859" s="1">
        <v>16</v>
      </c>
      <c r="SP1859" s="1">
        <v>97.7</v>
      </c>
      <c r="SQ1859" s="1">
        <v>97.3</v>
      </c>
      <c r="VX1859" s="1">
        <v>1</v>
      </c>
      <c r="VY1859" s="1">
        <v>1</v>
      </c>
      <c r="WQ1859" s="1">
        <v>0</v>
      </c>
      <c r="WR1859" s="1">
        <v>0</v>
      </c>
      <c r="ZY1859" s="1">
        <v>218.6</v>
      </c>
      <c r="ZZ1859" s="1">
        <v>218.2</v>
      </c>
      <c r="AAY1859" s="1">
        <v>27</v>
      </c>
      <c r="ABB1859" s="1">
        <v>13.3</v>
      </c>
      <c r="ABE1859" s="1">
        <v>39</v>
      </c>
      <c r="ABU1859" s="1">
        <v>145</v>
      </c>
      <c r="ABX1859" s="1">
        <v>3.9</v>
      </c>
      <c r="ACA1859" s="1">
        <v>105</v>
      </c>
      <c r="ACD1859" s="1">
        <v>1.24</v>
      </c>
      <c r="ACG1859" s="1">
        <v>85</v>
      </c>
      <c r="ACQ1859" s="1">
        <v>21</v>
      </c>
      <c r="ACT1859" s="1">
        <v>1</v>
      </c>
      <c r="ACW1859" s="1">
        <v>17</v>
      </c>
      <c r="AGS1859" s="1">
        <v>1</v>
      </c>
      <c r="AGT1859" s="1">
        <v>0</v>
      </c>
      <c r="AGU1859" s="1">
        <v>1</v>
      </c>
      <c r="AGV1859" s="1">
        <v>0</v>
      </c>
      <c r="AGW1859" s="1">
        <v>0</v>
      </c>
      <c r="AGX1859" s="1">
        <v>0</v>
      </c>
      <c r="AGY1859" s="1">
        <v>0</v>
      </c>
      <c r="AGZ1859" s="1">
        <v>1</v>
      </c>
      <c r="AHA1859" s="1">
        <v>0</v>
      </c>
      <c r="AHB1859" s="1">
        <v>0</v>
      </c>
      <c r="AHC1859" s="1">
        <v>1</v>
      </c>
      <c r="AHD1859" s="1">
        <v>0</v>
      </c>
      <c r="AHE1859" s="1">
        <v>0</v>
      </c>
      <c r="AHF1859" s="1">
        <v>0</v>
      </c>
      <c r="AHH1859" s="1">
        <v>0</v>
      </c>
      <c r="AHI1859" s="1">
        <v>0</v>
      </c>
      <c r="AHK1859" s="1">
        <v>0</v>
      </c>
      <c r="AHL1859" s="1">
        <v>0</v>
      </c>
      <c r="AHM1859" s="1">
        <v>0</v>
      </c>
      <c r="AHN1859" s="1">
        <v>0</v>
      </c>
      <c r="AHO1859" s="1">
        <v>0</v>
      </c>
      <c r="AHP1859" s="1">
        <v>0</v>
      </c>
      <c r="AHQ1859" s="1">
        <v>0</v>
      </c>
      <c r="AHR1859" s="1">
        <v>0</v>
      </c>
      <c r="AIM1859" s="1">
        <v>0</v>
      </c>
      <c r="AIN1859" s="1">
        <v>0</v>
      </c>
      <c r="AIO1859" s="1">
        <v>0</v>
      </c>
      <c r="AIT1859" s="3">
        <v>2</v>
      </c>
      <c r="AIU1859" s="1">
        <v>0</v>
      </c>
      <c r="AIV1859" s="1">
        <v>0</v>
      </c>
      <c r="AIW1859" s="1">
        <v>0</v>
      </c>
      <c r="AIX1859" s="1">
        <v>59</v>
      </c>
      <c r="AIY1859" s="1">
        <v>42</v>
      </c>
    </row>
    <row r="1860" spans="1:951" s="80" customFormat="1">
      <c r="B1860" s="80">
        <v>5</v>
      </c>
      <c r="C1860" s="80">
        <v>0</v>
      </c>
      <c r="Z1860" s="80">
        <v>0</v>
      </c>
      <c r="AA1860" s="80">
        <v>2</v>
      </c>
      <c r="AC1860" s="80">
        <v>0</v>
      </c>
      <c r="AE1860" s="80">
        <v>3</v>
      </c>
      <c r="AF1860" s="80">
        <v>0</v>
      </c>
      <c r="AG1860" s="80">
        <v>0</v>
      </c>
      <c r="AI1860" s="80">
        <v>158</v>
      </c>
      <c r="DR1860" s="80">
        <v>82</v>
      </c>
      <c r="HA1860" s="80">
        <v>2</v>
      </c>
      <c r="HT1860" s="80">
        <v>0</v>
      </c>
      <c r="IP1860" s="80">
        <v>96</v>
      </c>
      <c r="LX1860" s="80">
        <v>55</v>
      </c>
      <c r="PG1860" s="80">
        <v>16</v>
      </c>
      <c r="SP1860" s="80">
        <v>98</v>
      </c>
      <c r="VX1860" s="80">
        <v>1</v>
      </c>
      <c r="WQ1860" s="80">
        <v>0</v>
      </c>
      <c r="ZY1860" s="80">
        <v>217.6</v>
      </c>
      <c r="AGS1860" s="80">
        <v>0</v>
      </c>
      <c r="AGT1860" s="80">
        <v>0</v>
      </c>
      <c r="AGU1860" s="80">
        <v>0</v>
      </c>
      <c r="AGV1860" s="80">
        <v>0</v>
      </c>
      <c r="AGW1860" s="80">
        <v>0</v>
      </c>
      <c r="AGX1860" s="80">
        <v>0</v>
      </c>
      <c r="AGY1860" s="80">
        <v>0</v>
      </c>
      <c r="AGZ1860" s="80">
        <v>0</v>
      </c>
      <c r="AHA1860" s="80">
        <v>0</v>
      </c>
      <c r="AHB1860" s="80">
        <v>0</v>
      </c>
      <c r="AHC1860" s="80">
        <v>1</v>
      </c>
      <c r="AHD1860" s="80">
        <v>0</v>
      </c>
      <c r="AHE1860" s="80">
        <v>0</v>
      </c>
      <c r="AHF1860" s="80">
        <v>0</v>
      </c>
      <c r="AHH1860" s="80">
        <v>0</v>
      </c>
      <c r="AHI1860" s="80">
        <v>0</v>
      </c>
      <c r="AHK1860" s="80">
        <v>0</v>
      </c>
      <c r="AHL1860" s="80">
        <v>0</v>
      </c>
      <c r="AHM1860" s="80">
        <v>0</v>
      </c>
      <c r="AHN1860" s="80">
        <v>0</v>
      </c>
      <c r="AHO1860" s="80">
        <v>0</v>
      </c>
      <c r="AHP1860" s="80">
        <v>0</v>
      </c>
      <c r="AHQ1860" s="80">
        <v>0</v>
      </c>
      <c r="AHR1860" s="80">
        <v>0</v>
      </c>
      <c r="AIM1860" s="80">
        <v>0</v>
      </c>
      <c r="AIN1860" s="80">
        <v>0</v>
      </c>
      <c r="AIO1860" s="80">
        <v>0</v>
      </c>
      <c r="AIT1860" s="86">
        <v>1</v>
      </c>
      <c r="AIU1860" s="80">
        <v>0</v>
      </c>
      <c r="AIV1860" s="80">
        <v>0</v>
      </c>
      <c r="AIW1860" s="80">
        <v>0</v>
      </c>
      <c r="AIX1860" s="80">
        <v>58</v>
      </c>
    </row>
    <row r="1861" spans="1:951" s="14" customFormat="1">
      <c r="A1861" s="14">
        <v>392</v>
      </c>
      <c r="B1861" s="96">
        <v>1</v>
      </c>
      <c r="C1861" s="96">
        <v>1</v>
      </c>
      <c r="D1861" s="14" t="s">
        <v>10033</v>
      </c>
      <c r="E1861" s="14" t="s">
        <v>5979</v>
      </c>
      <c r="F1861" s="95" t="s">
        <v>10034</v>
      </c>
      <c r="G1861" s="96" t="s">
        <v>10035</v>
      </c>
      <c r="I1861" s="96"/>
      <c r="J1861" s="96"/>
      <c r="K1861" s="96"/>
      <c r="L1861" s="96"/>
      <c r="M1861" s="96"/>
      <c r="N1861" s="96"/>
      <c r="O1861" s="96">
        <v>0</v>
      </c>
      <c r="P1861" s="96">
        <v>0</v>
      </c>
      <c r="Q1861" s="96">
        <v>0</v>
      </c>
      <c r="R1861" s="96">
        <v>1</v>
      </c>
      <c r="S1861" s="96"/>
      <c r="T1861" s="96"/>
      <c r="U1861" s="96"/>
      <c r="V1861" s="96"/>
      <c r="W1861" s="96"/>
      <c r="X1861" s="96"/>
      <c r="Y1861" s="96"/>
      <c r="Z1861" s="14">
        <v>0</v>
      </c>
      <c r="AA1861" s="96">
        <v>2</v>
      </c>
      <c r="AB1861" s="96"/>
      <c r="AC1861" s="96"/>
      <c r="AD1861" s="96"/>
      <c r="AE1861" s="96"/>
      <c r="AF1861" s="96"/>
      <c r="AG1861" s="96"/>
      <c r="AH1861" s="96"/>
      <c r="AI1861" s="96">
        <v>108</v>
      </c>
      <c r="AJ1861" s="96">
        <v>118</v>
      </c>
      <c r="AK1861" s="96">
        <v>108</v>
      </c>
      <c r="AL1861" s="96"/>
      <c r="AM1861" s="96"/>
      <c r="AN1861" s="96"/>
      <c r="AO1861" s="96"/>
      <c r="AP1861" s="96"/>
      <c r="AQ1861" s="96"/>
      <c r="AR1861" s="96"/>
      <c r="AS1861" s="96"/>
      <c r="AT1861" s="96"/>
      <c r="AU1861" s="96"/>
      <c r="AV1861" s="96"/>
      <c r="AW1861" s="96"/>
      <c r="AX1861" s="96"/>
      <c r="AY1861" s="96"/>
      <c r="AZ1861" s="96"/>
      <c r="BA1861" s="96"/>
      <c r="BB1861" s="96"/>
      <c r="BC1861" s="96"/>
      <c r="BD1861" s="96"/>
      <c r="BE1861" s="96"/>
      <c r="BF1861" s="96"/>
      <c r="BG1861" s="96"/>
      <c r="BH1861" s="96"/>
      <c r="BI1861" s="96"/>
      <c r="BJ1861" s="96"/>
      <c r="BK1861" s="96"/>
      <c r="BL1861" s="96"/>
      <c r="BM1861" s="96"/>
      <c r="BN1861" s="96"/>
      <c r="BO1861" s="96"/>
      <c r="BP1861" s="96"/>
      <c r="BQ1861" s="96"/>
      <c r="BR1861" s="96"/>
      <c r="BS1861" s="96"/>
      <c r="BT1861" s="96"/>
      <c r="BU1861" s="96"/>
      <c r="BV1861" s="96"/>
      <c r="BW1861" s="96"/>
      <c r="BX1861" s="96"/>
      <c r="BY1861" s="96"/>
      <c r="BZ1861" s="96"/>
      <c r="CA1861" s="96"/>
      <c r="CB1861" s="96"/>
      <c r="CC1861" s="96"/>
      <c r="CD1861" s="96"/>
      <c r="CE1861" s="96"/>
      <c r="CF1861" s="96"/>
      <c r="CG1861" s="96"/>
      <c r="CH1861" s="96"/>
      <c r="CI1861" s="96"/>
      <c r="CJ1861" s="96"/>
      <c r="CK1861" s="96"/>
      <c r="CL1861" s="96"/>
      <c r="CM1861" s="96"/>
      <c r="CN1861" s="96"/>
      <c r="CO1861" s="96"/>
      <c r="CP1861" s="96"/>
      <c r="CQ1861" s="96"/>
      <c r="CR1861" s="96"/>
      <c r="CS1861" s="96"/>
      <c r="CT1861" s="96"/>
      <c r="CU1861" s="96"/>
      <c r="CV1861" s="96"/>
      <c r="CW1861" s="96"/>
      <c r="CX1861" s="96"/>
      <c r="CY1861" s="96"/>
      <c r="CZ1861" s="96"/>
      <c r="DA1861" s="96"/>
      <c r="DB1861" s="96"/>
      <c r="DC1861" s="96"/>
      <c r="DD1861" s="96"/>
      <c r="DE1861" s="96"/>
      <c r="DF1861" s="96"/>
      <c r="DG1861" s="96"/>
      <c r="DH1861" s="96"/>
      <c r="DI1861" s="96"/>
      <c r="DJ1861" s="96"/>
      <c r="DK1861" s="96"/>
      <c r="DL1861" s="96"/>
      <c r="DM1861" s="96"/>
      <c r="DN1861" s="96"/>
      <c r="DO1861" s="96"/>
      <c r="DP1861" s="96"/>
      <c r="DQ1861" s="96"/>
      <c r="DR1861" s="96">
        <v>66</v>
      </c>
      <c r="DS1861" s="96">
        <v>78</v>
      </c>
      <c r="DT1861" s="96">
        <v>72</v>
      </c>
      <c r="DU1861" s="96"/>
      <c r="DV1861" s="96"/>
      <c r="DW1861" s="96"/>
      <c r="DX1861" s="96"/>
      <c r="DY1861" s="96"/>
      <c r="DZ1861" s="96"/>
      <c r="EA1861" s="96"/>
      <c r="EB1861" s="96"/>
      <c r="EC1861" s="96"/>
      <c r="ED1861" s="96"/>
      <c r="EE1861" s="96"/>
      <c r="EF1861" s="96"/>
      <c r="EG1861" s="96"/>
      <c r="EH1861" s="96"/>
      <c r="EI1861" s="96"/>
      <c r="EJ1861" s="96"/>
      <c r="EK1861" s="96"/>
      <c r="EL1861" s="96"/>
      <c r="EM1861" s="96"/>
      <c r="EN1861" s="96"/>
      <c r="EO1861" s="96"/>
      <c r="EP1861" s="96"/>
      <c r="EQ1861" s="96"/>
      <c r="ER1861" s="96"/>
      <c r="ES1861" s="96"/>
      <c r="ET1861" s="96"/>
      <c r="EU1861" s="96"/>
      <c r="EV1861" s="96"/>
      <c r="EW1861" s="96"/>
      <c r="EX1861" s="96"/>
      <c r="EY1861" s="96"/>
      <c r="EZ1861" s="96"/>
      <c r="FA1861" s="96"/>
      <c r="FB1861" s="96"/>
      <c r="FC1861" s="96"/>
      <c r="FD1861" s="96"/>
      <c r="FE1861" s="96"/>
      <c r="FF1861" s="96"/>
      <c r="FG1861" s="96"/>
      <c r="FH1861" s="96"/>
      <c r="FI1861" s="96"/>
      <c r="FJ1861" s="96"/>
      <c r="FK1861" s="96"/>
      <c r="FL1861" s="96"/>
      <c r="FM1861" s="96"/>
      <c r="FN1861" s="96"/>
      <c r="FO1861" s="96"/>
      <c r="FP1861" s="96"/>
      <c r="FQ1861" s="96"/>
      <c r="FR1861" s="96"/>
      <c r="FS1861" s="96"/>
      <c r="FT1861" s="96"/>
      <c r="FU1861" s="96"/>
      <c r="FV1861" s="96"/>
      <c r="FW1861" s="96"/>
      <c r="FX1861" s="96"/>
      <c r="FY1861" s="96"/>
      <c r="FZ1861" s="96"/>
      <c r="GA1861" s="96"/>
      <c r="GB1861" s="96"/>
      <c r="GC1861" s="96"/>
      <c r="GD1861" s="96"/>
      <c r="GE1861" s="96"/>
      <c r="GF1861" s="96"/>
      <c r="GG1861" s="96"/>
      <c r="GH1861" s="96"/>
      <c r="GI1861" s="96"/>
      <c r="GJ1861" s="96"/>
      <c r="GK1861" s="96"/>
      <c r="GL1861" s="96"/>
      <c r="GM1861" s="96"/>
      <c r="GN1861" s="96"/>
      <c r="GO1861" s="96"/>
      <c r="GP1861" s="96"/>
      <c r="GQ1861" s="96"/>
      <c r="GR1861" s="96"/>
      <c r="GS1861" s="96"/>
      <c r="GT1861" s="96"/>
      <c r="GU1861" s="96"/>
      <c r="GV1861" s="96"/>
      <c r="GW1861" s="96"/>
      <c r="GX1861" s="96"/>
      <c r="GY1861" s="96"/>
      <c r="GZ1861" s="96"/>
      <c r="HT1861" s="96"/>
      <c r="HU1861" s="96"/>
      <c r="HV1861" s="96"/>
      <c r="HW1861" s="96"/>
      <c r="HX1861" s="96"/>
      <c r="HY1861" s="96"/>
      <c r="HZ1861" s="96"/>
      <c r="IA1861" s="96"/>
      <c r="IB1861" s="96"/>
      <c r="IC1861" s="96"/>
      <c r="ID1861" s="96"/>
      <c r="IE1861" s="96"/>
      <c r="IF1861" s="96"/>
      <c r="IG1861" s="96"/>
      <c r="IH1861" s="96"/>
      <c r="II1861" s="96"/>
      <c r="IJ1861" s="96"/>
      <c r="IK1861" s="96"/>
      <c r="IL1861" s="96"/>
      <c r="IM1861" s="96"/>
      <c r="IN1861" s="96"/>
      <c r="IO1861" s="96"/>
      <c r="IP1861" s="14">
        <v>99</v>
      </c>
      <c r="IQ1861" s="14">
        <v>98</v>
      </c>
      <c r="IR1861" s="14">
        <v>97</v>
      </c>
      <c r="LX1861" s="96">
        <v>70</v>
      </c>
      <c r="LY1861" s="96">
        <v>69</v>
      </c>
      <c r="LZ1861" s="96">
        <v>86</v>
      </c>
      <c r="MA1861" s="96"/>
      <c r="MB1861" s="96"/>
      <c r="MC1861" s="96"/>
      <c r="MD1861" s="96"/>
      <c r="ME1861" s="96"/>
      <c r="MF1861" s="96"/>
      <c r="MG1861" s="96"/>
      <c r="MH1861" s="96"/>
      <c r="MI1861" s="96"/>
      <c r="MJ1861" s="96"/>
      <c r="MK1861" s="96"/>
      <c r="ML1861" s="96"/>
      <c r="MM1861" s="96"/>
      <c r="MN1861" s="96"/>
      <c r="MO1861" s="96"/>
      <c r="MP1861" s="96"/>
      <c r="MQ1861" s="96"/>
      <c r="MR1861" s="96"/>
      <c r="MS1861" s="96"/>
      <c r="MT1861" s="96"/>
      <c r="MU1861" s="96"/>
      <c r="MV1861" s="96"/>
      <c r="MW1861" s="96"/>
      <c r="MX1861" s="96"/>
      <c r="MY1861" s="96"/>
      <c r="MZ1861" s="96"/>
      <c r="NA1861" s="96"/>
      <c r="NB1861" s="96"/>
      <c r="NC1861" s="96"/>
      <c r="ND1861" s="96"/>
      <c r="NE1861" s="96"/>
      <c r="NF1861" s="96"/>
      <c r="NG1861" s="96"/>
      <c r="NH1861" s="96"/>
      <c r="NI1861" s="96"/>
      <c r="NJ1861" s="96"/>
      <c r="NK1861" s="96"/>
      <c r="NL1861" s="96"/>
      <c r="NM1861" s="96"/>
      <c r="NN1861" s="96"/>
      <c r="NO1861" s="96"/>
      <c r="NP1861" s="96"/>
      <c r="NQ1861" s="96"/>
      <c r="NR1861" s="96"/>
      <c r="NS1861" s="96"/>
      <c r="NT1861" s="96"/>
      <c r="NU1861" s="96"/>
      <c r="NV1861" s="96"/>
      <c r="NW1861" s="96"/>
      <c r="NX1861" s="96"/>
      <c r="NY1861" s="96"/>
      <c r="NZ1861" s="96"/>
      <c r="OA1861" s="96"/>
      <c r="OB1861" s="96"/>
      <c r="OC1861" s="96"/>
      <c r="OD1861" s="96"/>
      <c r="OE1861" s="96"/>
      <c r="OF1861" s="96"/>
      <c r="OG1861" s="96"/>
      <c r="OH1861" s="96"/>
      <c r="OI1861" s="96"/>
      <c r="OJ1861" s="96"/>
      <c r="OK1861" s="96"/>
      <c r="OL1861" s="96"/>
      <c r="OM1861" s="96"/>
      <c r="ON1861" s="96"/>
      <c r="OO1861" s="96"/>
      <c r="OP1861" s="96"/>
      <c r="OQ1861" s="96"/>
      <c r="OR1861" s="96"/>
      <c r="OS1861" s="96"/>
      <c r="OT1861" s="96"/>
      <c r="OU1861" s="96"/>
      <c r="OV1861" s="96"/>
      <c r="OW1861" s="96"/>
      <c r="OX1861" s="96"/>
      <c r="OY1861" s="96"/>
      <c r="OZ1861" s="96"/>
      <c r="PA1861" s="96"/>
      <c r="PB1861" s="96"/>
      <c r="PC1861" s="96"/>
      <c r="PD1861" s="96"/>
      <c r="PE1861" s="96"/>
      <c r="PF1861" s="96"/>
      <c r="PG1861" s="96">
        <v>16</v>
      </c>
      <c r="PH1861" s="96">
        <v>16</v>
      </c>
      <c r="PI1861" s="96">
        <v>18</v>
      </c>
      <c r="PJ1861" s="96"/>
      <c r="PK1861" s="96"/>
      <c r="PL1861" s="96"/>
      <c r="PM1861" s="96"/>
      <c r="PN1861" s="96"/>
      <c r="PO1861" s="96"/>
      <c r="PP1861" s="96"/>
      <c r="PQ1861" s="96"/>
      <c r="PR1861" s="96"/>
      <c r="PS1861" s="96"/>
      <c r="PT1861" s="96"/>
      <c r="PU1861" s="96"/>
      <c r="PV1861" s="96"/>
      <c r="PW1861" s="96"/>
      <c r="PX1861" s="96"/>
      <c r="PY1861" s="96"/>
      <c r="PZ1861" s="96"/>
      <c r="QA1861" s="96"/>
      <c r="QB1861" s="96"/>
      <c r="QC1861" s="96"/>
      <c r="QD1861" s="96"/>
      <c r="QE1861" s="96"/>
      <c r="QF1861" s="96"/>
      <c r="QG1861" s="96"/>
      <c r="QH1861" s="96"/>
      <c r="QI1861" s="96"/>
      <c r="QJ1861" s="96"/>
      <c r="QK1861" s="96"/>
      <c r="QL1861" s="96"/>
      <c r="QM1861" s="96"/>
      <c r="QN1861" s="96"/>
      <c r="QO1861" s="96"/>
      <c r="QP1861" s="96"/>
      <c r="QQ1861" s="96"/>
      <c r="QR1861" s="96"/>
      <c r="QS1861" s="96"/>
      <c r="QT1861" s="96"/>
      <c r="QU1861" s="96"/>
      <c r="QV1861" s="96"/>
      <c r="QW1861" s="96"/>
      <c r="QX1861" s="96"/>
      <c r="QY1861" s="96"/>
      <c r="QZ1861" s="96"/>
      <c r="RA1861" s="96"/>
      <c r="RB1861" s="96"/>
      <c r="RC1861" s="96"/>
      <c r="RD1861" s="96"/>
      <c r="RE1861" s="96"/>
      <c r="RF1861" s="96"/>
      <c r="RG1861" s="96"/>
      <c r="RH1861" s="96"/>
      <c r="RI1861" s="96"/>
      <c r="RJ1861" s="96"/>
      <c r="RK1861" s="96"/>
      <c r="RL1861" s="96"/>
      <c r="RM1861" s="96"/>
      <c r="RN1861" s="96"/>
      <c r="RO1861" s="96"/>
      <c r="RP1861" s="96"/>
      <c r="RQ1861" s="96"/>
      <c r="RR1861" s="96"/>
      <c r="RS1861" s="96"/>
      <c r="RT1861" s="96"/>
      <c r="RU1861" s="96"/>
      <c r="RV1861" s="96"/>
      <c r="RW1861" s="96"/>
      <c r="RX1861" s="96"/>
      <c r="RY1861" s="96"/>
      <c r="RZ1861" s="96"/>
      <c r="SA1861" s="96"/>
      <c r="SB1861" s="96"/>
      <c r="SC1861" s="96"/>
      <c r="SD1861" s="96"/>
      <c r="SE1861" s="96"/>
      <c r="SF1861" s="96"/>
      <c r="SG1861" s="96"/>
      <c r="SH1861" s="96"/>
      <c r="SI1861" s="96"/>
      <c r="SJ1861" s="96"/>
      <c r="SK1861" s="96"/>
      <c r="SL1861" s="96"/>
      <c r="SM1861" s="96"/>
      <c r="SN1861" s="96"/>
      <c r="SO1861" s="96"/>
      <c r="SP1861" s="96">
        <v>98.1</v>
      </c>
      <c r="SQ1861" s="96">
        <v>97.9</v>
      </c>
      <c r="SR1861" s="96">
        <v>97.4</v>
      </c>
      <c r="SS1861" s="96"/>
      <c r="ST1861" s="96"/>
      <c r="SU1861" s="96"/>
      <c r="SV1861" s="96"/>
      <c r="SW1861" s="96"/>
      <c r="SX1861" s="96"/>
      <c r="SY1861" s="96"/>
      <c r="SZ1861" s="96"/>
      <c r="TA1861" s="96"/>
      <c r="TB1861" s="96"/>
      <c r="TC1861" s="96"/>
      <c r="TD1861" s="96"/>
      <c r="TE1861" s="96"/>
      <c r="TF1861" s="96"/>
      <c r="TG1861" s="96"/>
      <c r="TH1861" s="96"/>
      <c r="TI1861" s="96"/>
      <c r="TJ1861" s="96"/>
      <c r="TK1861" s="96"/>
      <c r="TL1861" s="96"/>
      <c r="TM1861" s="96"/>
      <c r="TN1861" s="96"/>
      <c r="TO1861" s="96"/>
      <c r="TP1861" s="96"/>
      <c r="TQ1861" s="96"/>
      <c r="TR1861" s="96"/>
      <c r="TS1861" s="96"/>
      <c r="TT1861" s="96"/>
      <c r="TU1861" s="96"/>
      <c r="TV1861" s="96"/>
      <c r="TW1861" s="96"/>
      <c r="TX1861" s="96"/>
      <c r="TY1861" s="96"/>
      <c r="TZ1861" s="96"/>
      <c r="UA1861" s="96"/>
      <c r="UB1861" s="96"/>
      <c r="UC1861" s="96"/>
      <c r="UD1861" s="96"/>
      <c r="UE1861" s="96"/>
      <c r="UF1861" s="96"/>
      <c r="UG1861" s="96"/>
      <c r="UH1861" s="96"/>
      <c r="UI1861" s="96"/>
      <c r="UJ1861" s="96"/>
      <c r="UK1861" s="96"/>
      <c r="UL1861" s="96"/>
      <c r="UM1861" s="96"/>
      <c r="UN1861" s="96"/>
      <c r="UO1861" s="96"/>
      <c r="UP1861" s="96"/>
      <c r="UQ1861" s="96"/>
      <c r="UR1861" s="96"/>
      <c r="US1861" s="96"/>
      <c r="UT1861" s="96"/>
      <c r="UU1861" s="96"/>
      <c r="UV1861" s="96"/>
      <c r="UW1861" s="96"/>
      <c r="UX1861" s="96"/>
      <c r="UY1861" s="96"/>
      <c r="UZ1861" s="96"/>
      <c r="VA1861" s="96"/>
      <c r="VB1861" s="96"/>
      <c r="VC1861" s="96"/>
      <c r="VD1861" s="96"/>
      <c r="VE1861" s="96"/>
      <c r="VF1861" s="96"/>
      <c r="VG1861" s="96"/>
      <c r="VH1861" s="96"/>
      <c r="VI1861" s="96"/>
      <c r="VJ1861" s="96"/>
      <c r="VK1861" s="96"/>
      <c r="VL1861" s="96"/>
      <c r="VM1861" s="96"/>
      <c r="VN1861" s="96"/>
      <c r="VO1861" s="96"/>
      <c r="VP1861" s="96"/>
      <c r="VQ1861" s="96"/>
      <c r="VR1861" s="96"/>
      <c r="VS1861" s="96"/>
      <c r="VT1861" s="96"/>
      <c r="VU1861" s="96"/>
      <c r="VV1861" s="96"/>
      <c r="VW1861" s="96"/>
      <c r="WQ1861" s="96"/>
      <c r="WR1861" s="96">
        <v>0</v>
      </c>
      <c r="WS1861" s="96">
        <v>0</v>
      </c>
      <c r="WT1861" s="96"/>
      <c r="WU1861" s="96"/>
      <c r="WV1861" s="96"/>
      <c r="WW1861" s="96"/>
      <c r="WX1861" s="96"/>
      <c r="WY1861" s="96"/>
      <c r="WZ1861" s="96"/>
      <c r="XA1861" s="96"/>
      <c r="XB1861" s="96"/>
      <c r="XC1861" s="96"/>
      <c r="XD1861" s="96"/>
      <c r="XE1861" s="96"/>
      <c r="XF1861" s="96"/>
      <c r="XG1861" s="96"/>
      <c r="XH1861" s="96"/>
      <c r="XI1861" s="96"/>
      <c r="XJ1861" s="96"/>
      <c r="XK1861" s="96"/>
      <c r="XL1861" s="96"/>
      <c r="XM1861" s="96"/>
      <c r="XN1861" s="96"/>
      <c r="XO1861" s="96"/>
      <c r="XP1861" s="96"/>
      <c r="XQ1861" s="96"/>
      <c r="XR1861" s="96"/>
      <c r="XS1861" s="96"/>
      <c r="XT1861" s="96"/>
      <c r="XU1861" s="96"/>
      <c r="XV1861" s="96"/>
      <c r="XW1861" s="96"/>
      <c r="XX1861" s="96"/>
      <c r="XY1861" s="96"/>
      <c r="XZ1861" s="96"/>
      <c r="YA1861" s="96"/>
      <c r="YB1861" s="96"/>
      <c r="YC1861" s="96"/>
      <c r="YD1861" s="96"/>
      <c r="YE1861" s="96"/>
      <c r="YF1861" s="96"/>
      <c r="YG1861" s="96"/>
      <c r="YH1861" s="96"/>
      <c r="YI1861" s="96"/>
      <c r="YJ1861" s="96"/>
      <c r="YK1861" s="96"/>
      <c r="YL1861" s="96"/>
      <c r="YM1861" s="96"/>
      <c r="YN1861" s="96"/>
      <c r="YO1861" s="96"/>
      <c r="YP1861" s="96"/>
      <c r="YQ1861" s="96"/>
      <c r="YR1861" s="96"/>
      <c r="YS1861" s="96"/>
      <c r="YT1861" s="96"/>
      <c r="YU1861" s="96"/>
      <c r="YV1861" s="96"/>
      <c r="YW1861" s="96"/>
      <c r="YX1861" s="96"/>
      <c r="YY1861" s="96"/>
      <c r="YZ1861" s="96"/>
      <c r="ZA1861" s="96"/>
      <c r="ZB1861" s="96"/>
      <c r="ZC1861" s="96"/>
      <c r="ZD1861" s="96"/>
      <c r="ZE1861" s="96"/>
      <c r="ZF1861" s="96"/>
      <c r="ZG1861" s="96"/>
      <c r="ZH1861" s="96"/>
      <c r="ZI1861" s="96"/>
      <c r="ZJ1861" s="96"/>
      <c r="ZK1861" s="96"/>
      <c r="ZL1861" s="96"/>
      <c r="ZM1861" s="96"/>
      <c r="ZN1861" s="96"/>
      <c r="ZO1861" s="96"/>
      <c r="ZP1861" s="96"/>
      <c r="ZQ1861" s="96"/>
      <c r="ZR1861" s="96"/>
      <c r="ZS1861" s="96"/>
      <c r="ZT1861" s="96"/>
      <c r="ZU1861" s="96"/>
      <c r="ZV1861" s="96"/>
      <c r="ZW1861" s="96"/>
      <c r="ZX1861" s="96"/>
      <c r="ZY1861" s="96">
        <v>145</v>
      </c>
      <c r="ZZ1861" s="96"/>
      <c r="AAA1861" s="96"/>
      <c r="AAE1861" s="96"/>
      <c r="AAF1861" s="96"/>
      <c r="AAG1861" s="96"/>
      <c r="AAI1861" s="95"/>
      <c r="AAJ1861" s="96"/>
      <c r="AAL1861" s="96"/>
      <c r="AAM1861" s="96"/>
      <c r="AAO1861" s="95"/>
      <c r="AAP1861" s="96"/>
      <c r="AAR1861" s="96"/>
      <c r="AAS1861" s="96"/>
      <c r="AAU1861" s="95"/>
      <c r="AAV1861" s="96"/>
      <c r="AAX1861" s="96"/>
      <c r="AAY1861" s="14">
        <v>29</v>
      </c>
      <c r="ABB1861" s="96">
        <v>12</v>
      </c>
      <c r="ABC1861" s="96"/>
      <c r="ABD1861" s="96"/>
      <c r="ABE1861" s="96">
        <v>36.4</v>
      </c>
      <c r="ABF1861" s="96"/>
      <c r="ABG1861" s="96"/>
      <c r="ABJ1861" s="96"/>
      <c r="ABK1861" s="96"/>
      <c r="ABL1861" s="96"/>
      <c r="ABM1861" s="96">
        <v>11.49</v>
      </c>
      <c r="ABN1861" s="96"/>
      <c r="ABO1861" s="14">
        <v>276</v>
      </c>
      <c r="ABQ1861" s="96"/>
      <c r="ABR1861" s="96"/>
      <c r="ABS1861" s="96"/>
      <c r="ABT1861" s="96"/>
      <c r="ABU1861" s="14">
        <v>139</v>
      </c>
      <c r="ABX1861" s="96">
        <v>4.4000000000000004</v>
      </c>
      <c r="ABY1861" s="96"/>
      <c r="ABZ1861" s="96"/>
      <c r="ACA1861" s="96">
        <v>98</v>
      </c>
      <c r="ACB1861" s="96"/>
      <c r="ACC1861" s="96"/>
      <c r="ACD1861" s="14">
        <v>9.3000000000000007</v>
      </c>
      <c r="ACG1861" s="96">
        <v>121</v>
      </c>
      <c r="ACH1861" s="96"/>
      <c r="ACI1861" s="96"/>
      <c r="ACJ1861" s="96"/>
      <c r="ACK1861" s="96"/>
      <c r="ACL1861" s="96"/>
      <c r="ACM1861" s="96"/>
      <c r="ACN1861" s="96"/>
      <c r="ACO1861" s="96"/>
      <c r="ACP1861" s="96"/>
      <c r="ACQ1861" s="96">
        <v>12</v>
      </c>
      <c r="ACR1861" s="96"/>
      <c r="ACS1861" s="96"/>
      <c r="ACT1861" s="14">
        <v>0.92</v>
      </c>
      <c r="ACW1861" s="96">
        <v>12</v>
      </c>
      <c r="ACX1861" s="96"/>
      <c r="ACY1861" s="96"/>
      <c r="ADB1861" s="96"/>
      <c r="ADC1861" s="96"/>
      <c r="ADD1861" s="96"/>
      <c r="ADE1861" s="96"/>
      <c r="ADJ1861" s="96"/>
      <c r="ADK1861" s="96"/>
      <c r="ADL1861" s="96"/>
      <c r="ADM1861" s="96"/>
      <c r="ADN1861" s="96"/>
      <c r="ADP1861" s="96"/>
      <c r="ADQ1861" s="96"/>
      <c r="ADR1861" s="96"/>
      <c r="ADS1861" s="96"/>
      <c r="ADT1861" s="96"/>
      <c r="ADU1861" s="96"/>
      <c r="ADV1861" s="96"/>
      <c r="ADW1861" s="96"/>
      <c r="ADX1861" s="96"/>
      <c r="ADY1861" s="96"/>
      <c r="ADZ1861" s="96"/>
      <c r="AEA1861" s="96"/>
      <c r="AEB1861" s="96"/>
      <c r="AEC1861" s="96"/>
      <c r="AED1861" s="96"/>
      <c r="AEE1861" s="96"/>
      <c r="AEF1861" s="96"/>
      <c r="AEG1861" s="96"/>
      <c r="AEH1861" s="96"/>
      <c r="AEI1861" s="96"/>
      <c r="AEJ1861" s="96"/>
      <c r="AEK1861" s="96"/>
      <c r="AEL1861" s="96"/>
      <c r="AEM1861" s="96"/>
      <c r="AEN1861" s="96"/>
      <c r="AEO1861" s="96"/>
      <c r="AEP1861" s="96"/>
      <c r="AEQ1861" s="96"/>
      <c r="AER1861" s="96"/>
      <c r="AES1861" s="96"/>
      <c r="AET1861" s="96"/>
      <c r="AEU1861" s="96"/>
      <c r="AEV1861" s="96"/>
      <c r="AEW1861" s="96"/>
      <c r="AEX1861" s="96"/>
      <c r="AEY1861" s="96"/>
      <c r="AEZ1861" s="96"/>
      <c r="AFA1861" s="96"/>
      <c r="AFB1861" s="96"/>
      <c r="AFC1861" s="96"/>
      <c r="AFD1861" s="96"/>
      <c r="AFE1861" s="96"/>
      <c r="AFF1861" s="96"/>
      <c r="AFG1861" s="96"/>
      <c r="AFH1861" s="96"/>
      <c r="AFI1861" s="96"/>
      <c r="AFJ1861" s="96"/>
      <c r="AFK1861" s="96"/>
      <c r="AFL1861" s="96"/>
      <c r="AFM1861" s="96"/>
      <c r="AFN1861" s="96"/>
      <c r="AFO1861" s="96"/>
      <c r="AFP1861" s="96"/>
      <c r="AFQ1861" s="96"/>
      <c r="AFR1861" s="96"/>
      <c r="AFS1861" s="96"/>
      <c r="AFT1861" s="96"/>
      <c r="AFU1861" s="96"/>
      <c r="AFV1861" s="96"/>
      <c r="AFW1861" s="96"/>
      <c r="AFX1861" s="96"/>
      <c r="AFY1861" s="96"/>
      <c r="AFZ1861" s="96"/>
      <c r="AGA1861" s="96"/>
      <c r="AGB1861" s="96"/>
      <c r="AGC1861" s="96"/>
      <c r="AGD1861" s="96"/>
      <c r="AGE1861" s="96"/>
      <c r="AGF1861" s="96"/>
      <c r="AGG1861" s="96"/>
      <c r="AGH1861" s="96"/>
      <c r="AGI1861" s="96"/>
      <c r="AGJ1861" s="96"/>
      <c r="AGK1861" s="96"/>
      <c r="AGM1861" s="95"/>
      <c r="AGN1861" s="96"/>
      <c r="AGP1861" s="96"/>
      <c r="AGQ1861" s="96"/>
      <c r="AGS1861" s="14">
        <v>1</v>
      </c>
      <c r="AGT1861" s="14">
        <v>1</v>
      </c>
      <c r="AGU1861" s="14">
        <v>0</v>
      </c>
      <c r="AGV1861" s="14">
        <v>1</v>
      </c>
      <c r="AGW1861" s="14">
        <v>0</v>
      </c>
      <c r="AGX1861" s="14">
        <v>0</v>
      </c>
      <c r="AGY1861" s="14">
        <v>0</v>
      </c>
      <c r="AGZ1861" s="14">
        <v>0</v>
      </c>
      <c r="AHA1861" s="14">
        <v>0</v>
      </c>
      <c r="AHB1861" s="14">
        <v>0</v>
      </c>
      <c r="AHC1861" s="14">
        <v>1</v>
      </c>
      <c r="AHD1861" s="14">
        <v>0</v>
      </c>
      <c r="AHE1861" s="14">
        <v>0</v>
      </c>
      <c r="AHF1861" s="14">
        <v>0</v>
      </c>
      <c r="AHH1861" s="14">
        <v>0</v>
      </c>
      <c r="AHI1861" s="14">
        <v>0</v>
      </c>
      <c r="AHK1861" s="14">
        <v>0</v>
      </c>
      <c r="AHL1861" s="14">
        <v>0</v>
      </c>
      <c r="AHM1861" s="14">
        <v>0</v>
      </c>
      <c r="AHN1861" s="14">
        <v>0</v>
      </c>
      <c r="AHO1861" s="14">
        <v>0</v>
      </c>
      <c r="AHP1861" s="14">
        <v>0</v>
      </c>
      <c r="AHQ1861" s="14">
        <v>0</v>
      </c>
      <c r="AHR1861" s="14">
        <v>0</v>
      </c>
      <c r="AHS1861" s="96"/>
      <c r="AHT1861" s="96"/>
      <c r="AHV1861" s="95"/>
      <c r="AHW1861" s="96"/>
      <c r="AHY1861" s="96"/>
      <c r="AHZ1861" s="96"/>
      <c r="AIB1861" s="95"/>
      <c r="AIC1861" s="96"/>
      <c r="AIE1861" s="96"/>
      <c r="AIF1861" s="96"/>
      <c r="AIH1861" s="95"/>
      <c r="AII1861" s="96"/>
      <c r="AIK1861" s="96"/>
      <c r="AIL1861" s="96"/>
      <c r="AIM1861" s="14">
        <v>0</v>
      </c>
      <c r="AIN1861" s="14">
        <v>0</v>
      </c>
      <c r="AIO1861" s="14">
        <v>0</v>
      </c>
      <c r="AIQ1861" s="96"/>
      <c r="AIR1861" s="96"/>
      <c r="AIT1861" s="98"/>
      <c r="AIU1861" s="96"/>
      <c r="AIW1861" s="96"/>
      <c r="AIX1861" s="96"/>
      <c r="AJB1861" s="95"/>
      <c r="AJC1861" s="96"/>
      <c r="AJE1861" s="96"/>
      <c r="AJF1861" s="96"/>
      <c r="AJH1861" s="95"/>
      <c r="AJI1861" s="96"/>
      <c r="AJK1861" s="96"/>
      <c r="AJL1861" s="96"/>
      <c r="AJN1861" s="95"/>
      <c r="AJO1861" s="96"/>
    </row>
    <row r="1862" spans="1:951" s="14" customFormat="1">
      <c r="B1862" s="96">
        <v>2</v>
      </c>
      <c r="C1862" s="96">
        <v>1</v>
      </c>
      <c r="D1862" s="14" t="s">
        <v>5861</v>
      </c>
      <c r="E1862" s="14" t="s">
        <v>6132</v>
      </c>
      <c r="F1862" s="95" t="s">
        <v>10036</v>
      </c>
      <c r="G1862" s="96" t="s">
        <v>10037</v>
      </c>
      <c r="H1862" s="14" t="s">
        <v>10038</v>
      </c>
      <c r="I1862" s="96"/>
      <c r="J1862" s="96"/>
      <c r="K1862" s="96"/>
      <c r="L1862" s="96"/>
      <c r="M1862" s="96"/>
      <c r="N1862" s="96"/>
      <c r="O1862" s="96">
        <v>0</v>
      </c>
      <c r="P1862" s="96">
        <v>0</v>
      </c>
      <c r="Q1862" s="96">
        <v>0</v>
      </c>
      <c r="R1862" s="96">
        <v>1</v>
      </c>
      <c r="S1862" s="96">
        <v>1</v>
      </c>
      <c r="T1862" s="96"/>
      <c r="U1862" s="96"/>
      <c r="V1862" s="96"/>
      <c r="W1862" s="96"/>
      <c r="X1862" s="96"/>
      <c r="Y1862" s="96"/>
      <c r="Z1862" s="14">
        <v>0</v>
      </c>
      <c r="AA1862" s="96">
        <v>2</v>
      </c>
      <c r="AB1862" s="96" t="s">
        <v>10039</v>
      </c>
      <c r="AC1862" s="96"/>
      <c r="AD1862" s="96"/>
      <c r="AE1862" s="96"/>
      <c r="AF1862" s="96"/>
      <c r="AG1862" s="96"/>
      <c r="AH1862" s="96"/>
      <c r="AI1862" s="96">
        <v>106</v>
      </c>
      <c r="AJ1862" s="96">
        <v>99</v>
      </c>
      <c r="AK1862" s="96">
        <v>104</v>
      </c>
      <c r="AL1862" s="96"/>
      <c r="AM1862" s="96">
        <v>109</v>
      </c>
      <c r="AN1862" s="96">
        <v>115</v>
      </c>
      <c r="AO1862" s="96"/>
      <c r="AP1862" s="96"/>
      <c r="AQ1862" s="96"/>
      <c r="AR1862" s="96"/>
      <c r="AS1862" s="96"/>
      <c r="AT1862" s="96"/>
      <c r="AU1862" s="96"/>
      <c r="AV1862" s="96"/>
      <c r="AW1862" s="96"/>
      <c r="AX1862" s="96"/>
      <c r="AY1862" s="96"/>
      <c r="AZ1862" s="96"/>
      <c r="BA1862" s="96"/>
      <c r="BB1862" s="96"/>
      <c r="BC1862" s="96"/>
      <c r="BD1862" s="96"/>
      <c r="BE1862" s="96"/>
      <c r="BF1862" s="96"/>
      <c r="BG1862" s="96"/>
      <c r="BH1862" s="96"/>
      <c r="BI1862" s="96"/>
      <c r="BJ1862" s="96"/>
      <c r="BK1862" s="96"/>
      <c r="BL1862" s="96"/>
      <c r="BM1862" s="96"/>
      <c r="BN1862" s="96"/>
      <c r="BO1862" s="96"/>
      <c r="BP1862" s="96"/>
      <c r="BQ1862" s="96"/>
      <c r="BR1862" s="96"/>
      <c r="BS1862" s="96"/>
      <c r="BT1862" s="96"/>
      <c r="BU1862" s="96"/>
      <c r="BV1862" s="96"/>
      <c r="BW1862" s="96"/>
      <c r="BX1862" s="96"/>
      <c r="BY1862" s="96"/>
      <c r="BZ1862" s="96"/>
      <c r="CA1862" s="96"/>
      <c r="CB1862" s="96"/>
      <c r="CC1862" s="96"/>
      <c r="CD1862" s="96"/>
      <c r="CE1862" s="96"/>
      <c r="CF1862" s="96"/>
      <c r="CG1862" s="96"/>
      <c r="CH1862" s="96"/>
      <c r="CI1862" s="96"/>
      <c r="CJ1862" s="96"/>
      <c r="CK1862" s="96"/>
      <c r="CL1862" s="96"/>
      <c r="CM1862" s="96"/>
      <c r="CN1862" s="96"/>
      <c r="CO1862" s="96"/>
      <c r="CP1862" s="96"/>
      <c r="CQ1862" s="96"/>
      <c r="CR1862" s="96"/>
      <c r="CS1862" s="96"/>
      <c r="CT1862" s="96"/>
      <c r="CU1862" s="96"/>
      <c r="CV1862" s="96"/>
      <c r="CW1862" s="96"/>
      <c r="CX1862" s="96"/>
      <c r="CY1862" s="96"/>
      <c r="CZ1862" s="96"/>
      <c r="DA1862" s="96"/>
      <c r="DB1862" s="96"/>
      <c r="DC1862" s="96"/>
      <c r="DD1862" s="96"/>
      <c r="DE1862" s="96"/>
      <c r="DF1862" s="96"/>
      <c r="DG1862" s="96"/>
      <c r="DH1862" s="96"/>
      <c r="DI1862" s="96"/>
      <c r="DJ1862" s="96"/>
      <c r="DK1862" s="96"/>
      <c r="DL1862" s="96"/>
      <c r="DM1862" s="96"/>
      <c r="DN1862" s="96"/>
      <c r="DO1862" s="96"/>
      <c r="DP1862" s="96"/>
      <c r="DQ1862" s="96"/>
      <c r="DR1862" s="96">
        <v>68</v>
      </c>
      <c r="DS1862" s="96">
        <v>61</v>
      </c>
      <c r="DT1862" s="96">
        <v>70</v>
      </c>
      <c r="DU1862" s="96"/>
      <c r="DV1862" s="96">
        <v>73</v>
      </c>
      <c r="DW1862" s="96">
        <v>71</v>
      </c>
      <c r="DX1862" s="96"/>
      <c r="DY1862" s="96"/>
      <c r="DZ1862" s="96"/>
      <c r="EA1862" s="96"/>
      <c r="EB1862" s="96"/>
      <c r="EC1862" s="96"/>
      <c r="ED1862" s="96"/>
      <c r="EE1862" s="96"/>
      <c r="EF1862" s="96"/>
      <c r="EG1862" s="96"/>
      <c r="EH1862" s="96"/>
      <c r="EI1862" s="96"/>
      <c r="EJ1862" s="96"/>
      <c r="EK1862" s="96"/>
      <c r="EL1862" s="96"/>
      <c r="EM1862" s="96"/>
      <c r="EN1862" s="96"/>
      <c r="EO1862" s="96"/>
      <c r="EP1862" s="96"/>
      <c r="EQ1862" s="96"/>
      <c r="ER1862" s="96"/>
      <c r="ES1862" s="96"/>
      <c r="ET1862" s="96"/>
      <c r="EU1862" s="96"/>
      <c r="EV1862" s="96"/>
      <c r="EW1862" s="96"/>
      <c r="EX1862" s="96"/>
      <c r="EY1862" s="96"/>
      <c r="EZ1862" s="96"/>
      <c r="FA1862" s="96"/>
      <c r="FB1862" s="96"/>
      <c r="FC1862" s="96"/>
      <c r="FD1862" s="96"/>
      <c r="FE1862" s="96"/>
      <c r="FF1862" s="96"/>
      <c r="FG1862" s="96"/>
      <c r="FH1862" s="96"/>
      <c r="FI1862" s="96"/>
      <c r="FJ1862" s="96"/>
      <c r="FK1862" s="96"/>
      <c r="FL1862" s="96"/>
      <c r="FM1862" s="96"/>
      <c r="FN1862" s="96"/>
      <c r="FO1862" s="96"/>
      <c r="FP1862" s="96"/>
      <c r="FQ1862" s="96"/>
      <c r="FR1862" s="96"/>
      <c r="FS1862" s="96"/>
      <c r="FT1862" s="96"/>
      <c r="FU1862" s="96"/>
      <c r="FV1862" s="96"/>
      <c r="FW1862" s="96"/>
      <c r="FX1862" s="96"/>
      <c r="FY1862" s="96"/>
      <c r="FZ1862" s="96"/>
      <c r="GA1862" s="96"/>
      <c r="GB1862" s="96"/>
      <c r="GC1862" s="96"/>
      <c r="GD1862" s="96"/>
      <c r="GE1862" s="96"/>
      <c r="GF1862" s="96"/>
      <c r="GG1862" s="96"/>
      <c r="GH1862" s="96"/>
      <c r="GI1862" s="96"/>
      <c r="GJ1862" s="96"/>
      <c r="GK1862" s="96"/>
      <c r="GL1862" s="96"/>
      <c r="GM1862" s="96"/>
      <c r="GN1862" s="96"/>
      <c r="GO1862" s="96"/>
      <c r="GP1862" s="96"/>
      <c r="GQ1862" s="96"/>
      <c r="GR1862" s="96"/>
      <c r="GS1862" s="96"/>
      <c r="GT1862" s="96"/>
      <c r="GU1862" s="96"/>
      <c r="GV1862" s="96"/>
      <c r="GW1862" s="96"/>
      <c r="GX1862" s="96"/>
      <c r="GY1862" s="96"/>
      <c r="GZ1862" s="96"/>
      <c r="HT1862" s="96"/>
      <c r="HU1862" s="96"/>
      <c r="HV1862" s="96"/>
      <c r="HW1862" s="96"/>
      <c r="HX1862" s="96"/>
      <c r="HY1862" s="96"/>
      <c r="HZ1862" s="96"/>
      <c r="IA1862" s="96"/>
      <c r="IB1862" s="96"/>
      <c r="IC1862" s="96"/>
      <c r="ID1862" s="96"/>
      <c r="IE1862" s="96"/>
      <c r="IF1862" s="96"/>
      <c r="IG1862" s="96"/>
      <c r="IH1862" s="96"/>
      <c r="II1862" s="96"/>
      <c r="IJ1862" s="96"/>
      <c r="IK1862" s="96"/>
      <c r="IL1862" s="96"/>
      <c r="IM1862" s="96"/>
      <c r="IN1862" s="96"/>
      <c r="IO1862" s="96"/>
      <c r="IP1862" s="14">
        <v>94</v>
      </c>
      <c r="IQ1862" s="14">
        <v>93</v>
      </c>
      <c r="IR1862" s="14">
        <v>94</v>
      </c>
      <c r="IT1862" s="14">
        <v>92</v>
      </c>
      <c r="IU1862" s="14">
        <v>95</v>
      </c>
      <c r="LX1862" s="96">
        <v>88</v>
      </c>
      <c r="LY1862" s="96">
        <v>94</v>
      </c>
      <c r="LZ1862" s="96">
        <v>67</v>
      </c>
      <c r="MA1862" s="96">
        <v>65</v>
      </c>
      <c r="MB1862" s="96">
        <v>80</v>
      </c>
      <c r="MC1862" s="96">
        <v>77</v>
      </c>
      <c r="MD1862" s="96"/>
      <c r="ME1862" s="96"/>
      <c r="MF1862" s="96"/>
      <c r="MG1862" s="96"/>
      <c r="MH1862" s="96"/>
      <c r="MI1862" s="96"/>
      <c r="MJ1862" s="96"/>
      <c r="MK1862" s="96"/>
      <c r="ML1862" s="96"/>
      <c r="MM1862" s="96"/>
      <c r="MN1862" s="96"/>
      <c r="MO1862" s="96"/>
      <c r="MP1862" s="96"/>
      <c r="MQ1862" s="96"/>
      <c r="MR1862" s="96"/>
      <c r="MS1862" s="96"/>
      <c r="MT1862" s="96"/>
      <c r="MU1862" s="96"/>
      <c r="MV1862" s="96"/>
      <c r="MW1862" s="96"/>
      <c r="MX1862" s="96"/>
      <c r="MY1862" s="96"/>
      <c r="MZ1862" s="96"/>
      <c r="NA1862" s="96"/>
      <c r="NB1862" s="96"/>
      <c r="NC1862" s="96"/>
      <c r="ND1862" s="96"/>
      <c r="NE1862" s="96"/>
      <c r="NF1862" s="96"/>
      <c r="NG1862" s="96"/>
      <c r="NH1862" s="96"/>
      <c r="NI1862" s="96"/>
      <c r="NJ1862" s="96"/>
      <c r="NK1862" s="96"/>
      <c r="NL1862" s="96"/>
      <c r="NM1862" s="96"/>
      <c r="NN1862" s="96"/>
      <c r="NO1862" s="96"/>
      <c r="NP1862" s="96"/>
      <c r="NQ1862" s="96"/>
      <c r="NR1862" s="96"/>
      <c r="NS1862" s="96"/>
      <c r="NT1862" s="96"/>
      <c r="NU1862" s="96"/>
      <c r="NV1862" s="96"/>
      <c r="NW1862" s="96"/>
      <c r="NX1862" s="96"/>
      <c r="NY1862" s="96"/>
      <c r="NZ1862" s="96"/>
      <c r="OA1862" s="96"/>
      <c r="OB1862" s="96"/>
      <c r="OC1862" s="96"/>
      <c r="OD1862" s="96"/>
      <c r="OE1862" s="96"/>
      <c r="OF1862" s="96"/>
      <c r="OG1862" s="96"/>
      <c r="OH1862" s="96"/>
      <c r="OI1862" s="96"/>
      <c r="OJ1862" s="96"/>
      <c r="OK1862" s="96"/>
      <c r="OL1862" s="96"/>
      <c r="OM1862" s="96"/>
      <c r="ON1862" s="96"/>
      <c r="OO1862" s="96"/>
      <c r="OP1862" s="96"/>
      <c r="OQ1862" s="96"/>
      <c r="OR1862" s="96"/>
      <c r="OS1862" s="96"/>
      <c r="OT1862" s="96"/>
      <c r="OU1862" s="96"/>
      <c r="OV1862" s="96"/>
      <c r="OW1862" s="96"/>
      <c r="OX1862" s="96"/>
      <c r="OY1862" s="96"/>
      <c r="OZ1862" s="96"/>
      <c r="PA1862" s="96"/>
      <c r="PB1862" s="96"/>
      <c r="PC1862" s="96"/>
      <c r="PD1862" s="96"/>
      <c r="PE1862" s="96"/>
      <c r="PF1862" s="96"/>
      <c r="PG1862" s="96">
        <v>18</v>
      </c>
      <c r="PH1862" s="96">
        <v>18</v>
      </c>
      <c r="PI1862" s="96">
        <v>18</v>
      </c>
      <c r="PJ1862" s="96">
        <v>16</v>
      </c>
      <c r="PK1862" s="96">
        <v>16</v>
      </c>
      <c r="PL1862" s="96">
        <v>16</v>
      </c>
      <c r="PM1862" s="96"/>
      <c r="PN1862" s="96"/>
      <c r="PO1862" s="96"/>
      <c r="PP1862" s="96"/>
      <c r="PQ1862" s="96"/>
      <c r="PR1862" s="96"/>
      <c r="PS1862" s="96"/>
      <c r="PT1862" s="96"/>
      <c r="PU1862" s="96"/>
      <c r="PV1862" s="96"/>
      <c r="PW1862" s="96"/>
      <c r="PX1862" s="96"/>
      <c r="PY1862" s="96"/>
      <c r="PZ1862" s="96"/>
      <c r="QA1862" s="96"/>
      <c r="QB1862" s="96"/>
      <c r="QC1862" s="96"/>
      <c r="QD1862" s="96"/>
      <c r="QE1862" s="96"/>
      <c r="QF1862" s="96"/>
      <c r="QG1862" s="96"/>
      <c r="QH1862" s="96"/>
      <c r="QI1862" s="96"/>
      <c r="QJ1862" s="96"/>
      <c r="QK1862" s="96"/>
      <c r="QL1862" s="96"/>
      <c r="QM1862" s="96"/>
      <c r="QN1862" s="96"/>
      <c r="QO1862" s="96"/>
      <c r="QP1862" s="96"/>
      <c r="QQ1862" s="96"/>
      <c r="QR1862" s="96"/>
      <c r="QS1862" s="96"/>
      <c r="QT1862" s="96"/>
      <c r="QU1862" s="96"/>
      <c r="QV1862" s="96"/>
      <c r="QW1862" s="96"/>
      <c r="QX1862" s="96"/>
      <c r="QY1862" s="96"/>
      <c r="QZ1862" s="96"/>
      <c r="RA1862" s="96"/>
      <c r="RB1862" s="96"/>
      <c r="RC1862" s="96"/>
      <c r="RD1862" s="96"/>
      <c r="RE1862" s="96"/>
      <c r="RF1862" s="96"/>
      <c r="RG1862" s="96"/>
      <c r="RH1862" s="96"/>
      <c r="RI1862" s="96"/>
      <c r="RJ1862" s="96"/>
      <c r="RK1862" s="96"/>
      <c r="RL1862" s="96"/>
      <c r="RM1862" s="96"/>
      <c r="RN1862" s="96"/>
      <c r="RO1862" s="96"/>
      <c r="RP1862" s="96"/>
      <c r="RQ1862" s="96"/>
      <c r="RR1862" s="96"/>
      <c r="RS1862" s="96"/>
      <c r="RT1862" s="96"/>
      <c r="RU1862" s="96"/>
      <c r="RV1862" s="96"/>
      <c r="RW1862" s="96"/>
      <c r="RX1862" s="96"/>
      <c r="RY1862" s="96"/>
      <c r="RZ1862" s="96"/>
      <c r="SA1862" s="96"/>
      <c r="SB1862" s="96"/>
      <c r="SC1862" s="96"/>
      <c r="SD1862" s="96"/>
      <c r="SE1862" s="96"/>
      <c r="SF1862" s="96"/>
      <c r="SG1862" s="96"/>
      <c r="SH1862" s="96"/>
      <c r="SI1862" s="96"/>
      <c r="SJ1862" s="96"/>
      <c r="SK1862" s="96"/>
      <c r="SL1862" s="96"/>
      <c r="SM1862" s="96"/>
      <c r="SN1862" s="96"/>
      <c r="SO1862" s="96"/>
      <c r="SP1862" s="96">
        <v>99.3</v>
      </c>
      <c r="SQ1862" s="96">
        <v>98.6</v>
      </c>
      <c r="SR1862" s="96">
        <v>97.5</v>
      </c>
      <c r="SS1862" s="96"/>
      <c r="ST1862" s="96">
        <v>97.3</v>
      </c>
      <c r="SU1862" s="96">
        <v>98.5</v>
      </c>
      <c r="SV1862" s="96"/>
      <c r="SW1862" s="96"/>
      <c r="SX1862" s="96"/>
      <c r="SY1862" s="96"/>
      <c r="SZ1862" s="96"/>
      <c r="TA1862" s="96"/>
      <c r="TB1862" s="96"/>
      <c r="TC1862" s="96"/>
      <c r="TD1862" s="96"/>
      <c r="TE1862" s="96"/>
      <c r="TF1862" s="96"/>
      <c r="TG1862" s="96"/>
      <c r="TH1862" s="96"/>
      <c r="TI1862" s="96"/>
      <c r="TJ1862" s="96"/>
      <c r="TK1862" s="96"/>
      <c r="TL1862" s="96"/>
      <c r="TM1862" s="96"/>
      <c r="TN1862" s="96"/>
      <c r="TO1862" s="96"/>
      <c r="TP1862" s="96"/>
      <c r="TQ1862" s="96"/>
      <c r="TR1862" s="96"/>
      <c r="TS1862" s="96"/>
      <c r="TT1862" s="96"/>
      <c r="TU1862" s="96"/>
      <c r="TV1862" s="96"/>
      <c r="TW1862" s="96"/>
      <c r="TX1862" s="96"/>
      <c r="TY1862" s="96"/>
      <c r="TZ1862" s="96"/>
      <c r="UA1862" s="96"/>
      <c r="UB1862" s="96"/>
      <c r="UC1862" s="96"/>
      <c r="UD1862" s="96"/>
      <c r="UE1862" s="96"/>
      <c r="UF1862" s="96"/>
      <c r="UG1862" s="96"/>
      <c r="UH1862" s="96"/>
      <c r="UI1862" s="96"/>
      <c r="UJ1862" s="96"/>
      <c r="UK1862" s="96"/>
      <c r="UL1862" s="96"/>
      <c r="UM1862" s="96"/>
      <c r="UN1862" s="96"/>
      <c r="UO1862" s="96"/>
      <c r="UP1862" s="96"/>
      <c r="UQ1862" s="96"/>
      <c r="UR1862" s="96"/>
      <c r="US1862" s="96"/>
      <c r="UT1862" s="96"/>
      <c r="UU1862" s="96"/>
      <c r="UV1862" s="96"/>
      <c r="UW1862" s="96"/>
      <c r="UX1862" s="96"/>
      <c r="UY1862" s="96"/>
      <c r="UZ1862" s="96"/>
      <c r="VA1862" s="96"/>
      <c r="VB1862" s="96"/>
      <c r="VC1862" s="96"/>
      <c r="VD1862" s="96"/>
      <c r="VE1862" s="96"/>
      <c r="VF1862" s="96"/>
      <c r="VG1862" s="96"/>
      <c r="VH1862" s="96"/>
      <c r="VI1862" s="96"/>
      <c r="VJ1862" s="96"/>
      <c r="VK1862" s="96"/>
      <c r="VL1862" s="96"/>
      <c r="VM1862" s="96"/>
      <c r="VN1862" s="96"/>
      <c r="VO1862" s="96"/>
      <c r="VP1862" s="96"/>
      <c r="VQ1862" s="96"/>
      <c r="VR1862" s="96"/>
      <c r="VS1862" s="96"/>
      <c r="VT1862" s="96"/>
      <c r="VU1862" s="96"/>
      <c r="VV1862" s="96"/>
      <c r="VW1862" s="96"/>
      <c r="WQ1862" s="96">
        <v>0</v>
      </c>
      <c r="WR1862" s="96">
        <v>0</v>
      </c>
      <c r="WS1862" s="96">
        <v>0</v>
      </c>
      <c r="WT1862" s="96"/>
      <c r="WU1862" s="96">
        <v>0</v>
      </c>
      <c r="WV1862" s="96">
        <v>0</v>
      </c>
      <c r="WW1862" s="96"/>
      <c r="WX1862" s="96"/>
      <c r="WY1862" s="96"/>
      <c r="WZ1862" s="96"/>
      <c r="XA1862" s="96"/>
      <c r="XB1862" s="96"/>
      <c r="XC1862" s="96"/>
      <c r="XD1862" s="96"/>
      <c r="XE1862" s="96"/>
      <c r="XF1862" s="96"/>
      <c r="XG1862" s="96"/>
      <c r="XH1862" s="96"/>
      <c r="XI1862" s="96"/>
      <c r="XJ1862" s="96"/>
      <c r="XK1862" s="96"/>
      <c r="XL1862" s="96"/>
      <c r="XM1862" s="96"/>
      <c r="XN1862" s="96"/>
      <c r="XO1862" s="96"/>
      <c r="XP1862" s="96"/>
      <c r="XQ1862" s="96"/>
      <c r="XR1862" s="96"/>
      <c r="XS1862" s="96"/>
      <c r="XT1862" s="96"/>
      <c r="XU1862" s="96"/>
      <c r="XV1862" s="96"/>
      <c r="XW1862" s="96"/>
      <c r="XX1862" s="96"/>
      <c r="XY1862" s="96"/>
      <c r="XZ1862" s="96"/>
      <c r="YA1862" s="96"/>
      <c r="YB1862" s="96"/>
      <c r="YC1862" s="96"/>
      <c r="YD1862" s="96"/>
      <c r="YE1862" s="96"/>
      <c r="YF1862" s="96"/>
      <c r="YG1862" s="96"/>
      <c r="YH1862" s="96"/>
      <c r="YI1862" s="96"/>
      <c r="YJ1862" s="96"/>
      <c r="YK1862" s="96"/>
      <c r="YL1862" s="96"/>
      <c r="YM1862" s="96"/>
      <c r="YN1862" s="96"/>
      <c r="YO1862" s="96"/>
      <c r="YP1862" s="96"/>
      <c r="YQ1862" s="96"/>
      <c r="YR1862" s="96"/>
      <c r="YS1862" s="96"/>
      <c r="YT1862" s="96"/>
      <c r="YU1862" s="96"/>
      <c r="YV1862" s="96"/>
      <c r="YW1862" s="96"/>
      <c r="YX1862" s="96"/>
      <c r="YY1862" s="96"/>
      <c r="YZ1862" s="96"/>
      <c r="ZA1862" s="96"/>
      <c r="ZB1862" s="96"/>
      <c r="ZC1862" s="96"/>
      <c r="ZD1862" s="96"/>
      <c r="ZE1862" s="96"/>
      <c r="ZF1862" s="96"/>
      <c r="ZG1862" s="96"/>
      <c r="ZH1862" s="96"/>
      <c r="ZI1862" s="96"/>
      <c r="ZJ1862" s="96"/>
      <c r="ZK1862" s="96"/>
      <c r="ZL1862" s="96"/>
      <c r="ZM1862" s="96"/>
      <c r="ZN1862" s="96"/>
      <c r="ZO1862" s="96"/>
      <c r="ZP1862" s="96"/>
      <c r="ZQ1862" s="96"/>
      <c r="ZR1862" s="96"/>
      <c r="ZS1862" s="96"/>
      <c r="ZT1862" s="96"/>
      <c r="ZU1862" s="96"/>
      <c r="ZV1862" s="96"/>
      <c r="ZW1862" s="96"/>
      <c r="ZX1862" s="96"/>
      <c r="ZY1862" s="96"/>
      <c r="ZZ1862" s="96"/>
      <c r="AAA1862" s="96"/>
      <c r="AAE1862" s="96"/>
      <c r="AAF1862" s="96"/>
      <c r="AAG1862" s="96"/>
      <c r="AAI1862" s="95"/>
      <c r="AAJ1862" s="96"/>
      <c r="AAL1862" s="96"/>
      <c r="AAM1862" s="96"/>
      <c r="AAO1862" s="95"/>
      <c r="AAP1862" s="96"/>
      <c r="AAR1862" s="96"/>
      <c r="AAS1862" s="96"/>
      <c r="AAU1862" s="95"/>
      <c r="AAV1862" s="96"/>
      <c r="AAX1862" s="96"/>
      <c r="AAY1862" s="14">
        <v>28</v>
      </c>
      <c r="ABB1862" s="96">
        <v>11.7</v>
      </c>
      <c r="ABC1862" s="96"/>
      <c r="ABD1862" s="96"/>
      <c r="ABE1862" s="96">
        <v>34.6</v>
      </c>
      <c r="ABF1862" s="96"/>
      <c r="ABG1862" s="96"/>
      <c r="ABJ1862" s="96"/>
      <c r="ABK1862" s="96"/>
      <c r="ABL1862" s="96"/>
      <c r="ABM1862" s="96">
        <v>10.68</v>
      </c>
      <c r="ABN1862" s="96"/>
      <c r="ABO1862" s="14">
        <v>299</v>
      </c>
      <c r="ABQ1862" s="96"/>
      <c r="ABR1862" s="96"/>
      <c r="ABS1862" s="96"/>
      <c r="ABT1862" s="96"/>
      <c r="ABU1862" s="14">
        <v>141</v>
      </c>
      <c r="ABX1862" s="96">
        <v>4.3</v>
      </c>
      <c r="ABY1862" s="96"/>
      <c r="ABZ1862" s="96"/>
      <c r="ACA1862" s="96">
        <v>102</v>
      </c>
      <c r="ACB1862" s="96"/>
      <c r="ACC1862" s="96"/>
      <c r="ACD1862" s="14">
        <v>9.4</v>
      </c>
      <c r="ACG1862" s="96">
        <v>94</v>
      </c>
      <c r="ACH1862" s="96"/>
      <c r="ACI1862" s="96"/>
      <c r="ACJ1862" s="96"/>
      <c r="ACK1862" s="96"/>
      <c r="ACL1862" s="96"/>
      <c r="ACM1862" s="96"/>
      <c r="ACN1862" s="96"/>
      <c r="ACO1862" s="96"/>
      <c r="ACP1862" s="96"/>
      <c r="ACQ1862" s="96">
        <v>13</v>
      </c>
      <c r="ACR1862" s="96"/>
      <c r="ACS1862" s="96"/>
      <c r="ACT1862" s="14">
        <v>0.88</v>
      </c>
      <c r="ACW1862" s="96">
        <v>11</v>
      </c>
      <c r="ACX1862" s="96"/>
      <c r="ACY1862" s="96"/>
      <c r="ADB1862" s="96"/>
      <c r="ADC1862" s="96"/>
      <c r="ADD1862" s="96"/>
      <c r="ADE1862" s="96"/>
      <c r="ADJ1862" s="96"/>
      <c r="ADK1862" s="96"/>
      <c r="ADL1862" s="96"/>
      <c r="ADM1862" s="96"/>
      <c r="ADN1862" s="96"/>
      <c r="ADP1862" s="96"/>
      <c r="ADQ1862" s="96"/>
      <c r="ADR1862" s="96">
        <v>2.5</v>
      </c>
      <c r="ADS1862" s="96"/>
      <c r="ADT1862" s="96"/>
      <c r="ADU1862" s="96">
        <v>4</v>
      </c>
      <c r="ADV1862" s="96"/>
      <c r="ADW1862" s="96"/>
      <c r="ADX1862" s="96"/>
      <c r="ADY1862" s="96"/>
      <c r="ADZ1862" s="96"/>
      <c r="AEA1862" s="96"/>
      <c r="AEB1862" s="96"/>
      <c r="AEC1862" s="96"/>
      <c r="AED1862" s="96"/>
      <c r="AEE1862" s="96"/>
      <c r="AEF1862" s="96"/>
      <c r="AEG1862" s="96"/>
      <c r="AEH1862" s="96"/>
      <c r="AEI1862" s="96"/>
      <c r="AEJ1862" s="96"/>
      <c r="AEK1862" s="96"/>
      <c r="AEL1862" s="96"/>
      <c r="AEM1862" s="96"/>
      <c r="AEN1862" s="96"/>
      <c r="AEO1862" s="96"/>
      <c r="AEP1862" s="96"/>
      <c r="AEQ1862" s="96"/>
      <c r="AER1862" s="96"/>
      <c r="AES1862" s="96"/>
      <c r="AET1862" s="96"/>
      <c r="AEU1862" s="96"/>
      <c r="AEV1862" s="96"/>
      <c r="AEW1862" s="96"/>
      <c r="AEX1862" s="96"/>
      <c r="AEY1862" s="96"/>
      <c r="AEZ1862" s="96"/>
      <c r="AFA1862" s="96"/>
      <c r="AFB1862" s="96"/>
      <c r="AFC1862" s="96"/>
      <c r="AFD1862" s="96"/>
      <c r="AFE1862" s="96"/>
      <c r="AFF1862" s="96"/>
      <c r="AFG1862" s="96"/>
      <c r="AFH1862" s="96"/>
      <c r="AFI1862" s="96"/>
      <c r="AFJ1862" s="96"/>
      <c r="AFK1862" s="96"/>
      <c r="AFL1862" s="96"/>
      <c r="AFM1862" s="96"/>
      <c r="AFN1862" s="96"/>
      <c r="AFO1862" s="96"/>
      <c r="AFP1862" s="96"/>
      <c r="AFQ1862" s="96"/>
      <c r="AFR1862" s="96"/>
      <c r="AFS1862" s="96"/>
      <c r="AFT1862" s="96"/>
      <c r="AFU1862" s="96"/>
      <c r="AFV1862" s="96"/>
      <c r="AFW1862" s="96"/>
      <c r="AFX1862" s="96"/>
      <c r="AFY1862" s="96"/>
      <c r="AFZ1862" s="96"/>
      <c r="AGA1862" s="96"/>
      <c r="AGB1862" s="96"/>
      <c r="AGC1862" s="96"/>
      <c r="AGD1862" s="96"/>
      <c r="AGE1862" s="96"/>
      <c r="AGF1862" s="96"/>
      <c r="AGG1862" s="96"/>
      <c r="AGH1862" s="96"/>
      <c r="AGI1862" s="96"/>
      <c r="AGJ1862" s="96"/>
      <c r="AGK1862" s="96"/>
      <c r="AGM1862" s="95"/>
      <c r="AGN1862" s="96"/>
      <c r="AGP1862" s="96"/>
      <c r="AGQ1862" s="96"/>
      <c r="AGS1862" s="14">
        <v>1</v>
      </c>
      <c r="AGT1862" s="14">
        <v>0</v>
      </c>
      <c r="AGU1862" s="14">
        <v>0</v>
      </c>
      <c r="AGV1862" s="14">
        <v>1</v>
      </c>
      <c r="AGW1862" s="14">
        <v>0</v>
      </c>
      <c r="AGX1862" s="14">
        <v>0</v>
      </c>
      <c r="AGY1862" s="14">
        <v>0</v>
      </c>
      <c r="AGZ1862" s="14">
        <v>6</v>
      </c>
      <c r="AHA1862" s="14">
        <v>0</v>
      </c>
      <c r="AHB1862" s="14">
        <v>0</v>
      </c>
      <c r="AHC1862" s="14">
        <v>0</v>
      </c>
      <c r="AHD1862" s="14">
        <v>1</v>
      </c>
      <c r="AHE1862" s="14">
        <v>0</v>
      </c>
      <c r="AHF1862" s="14">
        <v>0</v>
      </c>
      <c r="AHH1862" s="14">
        <v>0</v>
      </c>
      <c r="AHI1862" s="14">
        <v>0</v>
      </c>
      <c r="AHK1862" s="14">
        <v>0</v>
      </c>
      <c r="AHL1862" s="14">
        <v>0</v>
      </c>
      <c r="AHM1862" s="14">
        <v>0</v>
      </c>
      <c r="AHN1862" s="14">
        <v>0</v>
      </c>
      <c r="AHO1862" s="14">
        <v>0</v>
      </c>
      <c r="AHP1862" s="14">
        <v>0</v>
      </c>
      <c r="AHQ1862" s="14">
        <v>0</v>
      </c>
      <c r="AHR1862" s="14">
        <f>AVERAGE(0,5,2,0,0,0)</f>
        <v>1.1666666666666667</v>
      </c>
      <c r="AHS1862" s="96"/>
      <c r="AHT1862" s="96"/>
      <c r="AHV1862" s="95"/>
      <c r="AHW1862" s="96"/>
      <c r="AHY1862" s="96"/>
      <c r="AHZ1862" s="96"/>
      <c r="AIB1862" s="95"/>
      <c r="AIC1862" s="96"/>
      <c r="AIE1862" s="96"/>
      <c r="AIF1862" s="96"/>
      <c r="AIH1862" s="95"/>
      <c r="AII1862" s="96"/>
      <c r="AIK1862" s="96"/>
      <c r="AIL1862" s="96"/>
      <c r="AIM1862" s="14">
        <v>1</v>
      </c>
      <c r="AIN1862" s="14">
        <v>0</v>
      </c>
      <c r="AIO1862" s="14">
        <v>0</v>
      </c>
      <c r="AIQ1862" s="96"/>
      <c r="AIR1862" s="96"/>
      <c r="AIT1862" s="98"/>
      <c r="AIU1862" s="96"/>
      <c r="AIW1862" s="96"/>
      <c r="AIX1862" s="96"/>
      <c r="AJB1862" s="95"/>
      <c r="AJC1862" s="96"/>
      <c r="AJE1862" s="96"/>
      <c r="AJF1862" s="96"/>
      <c r="AJH1862" s="95"/>
      <c r="AJI1862" s="96"/>
      <c r="AJK1862" s="96"/>
      <c r="AJL1862" s="96"/>
      <c r="AJN1862" s="95"/>
      <c r="AJO1862" s="96"/>
    </row>
    <row r="1863" spans="1:951" s="31" customFormat="1">
      <c r="B1863" s="31">
        <v>3</v>
      </c>
      <c r="C1863" s="31">
        <v>1</v>
      </c>
      <c r="D1863" s="31" t="s">
        <v>6191</v>
      </c>
      <c r="F1863" s="82"/>
      <c r="G1863" s="83"/>
      <c r="O1863" s="31">
        <v>0</v>
      </c>
      <c r="Z1863" s="31">
        <v>0</v>
      </c>
      <c r="AA1863" s="31">
        <v>2</v>
      </c>
      <c r="AB1863" s="83"/>
      <c r="AJ1863" s="31">
        <v>102</v>
      </c>
      <c r="AL1863" s="31">
        <v>107</v>
      </c>
      <c r="AM1863" s="31">
        <v>86</v>
      </c>
      <c r="DS1863" s="31">
        <v>64</v>
      </c>
      <c r="DU1863" s="31">
        <v>68</v>
      </c>
      <c r="DV1863" s="31">
        <v>43</v>
      </c>
      <c r="DW1863" s="31">
        <v>64</v>
      </c>
      <c r="IQ1863" s="31">
        <v>97</v>
      </c>
      <c r="IS1863" s="31">
        <v>96</v>
      </c>
      <c r="IT1863" s="31">
        <v>96</v>
      </c>
      <c r="LX1863" s="31">
        <v>73</v>
      </c>
      <c r="LY1863" s="31">
        <v>70</v>
      </c>
      <c r="LZ1863" s="31">
        <v>73</v>
      </c>
      <c r="MA1863" s="31">
        <v>68</v>
      </c>
      <c r="MB1863" s="31">
        <v>63</v>
      </c>
      <c r="MC1863" s="31">
        <v>64</v>
      </c>
      <c r="PH1863" s="31">
        <v>16</v>
      </c>
      <c r="PI1863" s="31">
        <v>18</v>
      </c>
      <c r="PJ1863" s="31">
        <v>16</v>
      </c>
      <c r="PK1863" s="31">
        <v>18</v>
      </c>
      <c r="SP1863" s="31">
        <v>98.3</v>
      </c>
      <c r="SQ1863" s="31">
        <v>98.5</v>
      </c>
      <c r="SS1863" s="31">
        <v>97.9</v>
      </c>
      <c r="ST1863" s="31">
        <v>97.7</v>
      </c>
      <c r="WR1863" s="31">
        <v>0</v>
      </c>
      <c r="WT1863" s="31">
        <v>0</v>
      </c>
      <c r="WU1863" s="31">
        <v>0</v>
      </c>
      <c r="AAI1863" s="82"/>
      <c r="AAJ1863" s="83"/>
      <c r="AAO1863" s="82"/>
      <c r="AAP1863" s="83"/>
      <c r="AAU1863" s="82"/>
      <c r="AAV1863" s="83"/>
      <c r="AAY1863" s="31">
        <v>27</v>
      </c>
      <c r="ABB1863" s="31">
        <v>12.2</v>
      </c>
      <c r="ABE1863" s="31">
        <v>36.799999999999997</v>
      </c>
      <c r="ABM1863" s="31">
        <v>10.76</v>
      </c>
      <c r="ABO1863" s="31">
        <v>337</v>
      </c>
      <c r="ABQ1863" s="31">
        <v>0.05</v>
      </c>
      <c r="ABU1863" s="31">
        <v>139</v>
      </c>
      <c r="ABX1863" s="31">
        <v>3.9</v>
      </c>
      <c r="ACA1863" s="31">
        <v>97</v>
      </c>
      <c r="ACD1863" s="31">
        <v>9.5</v>
      </c>
      <c r="ACG1863" s="31">
        <v>167</v>
      </c>
      <c r="ACQ1863" s="31">
        <v>12</v>
      </c>
      <c r="ACT1863" s="31">
        <v>0.83</v>
      </c>
      <c r="ACW1863" s="31">
        <v>15</v>
      </c>
      <c r="ADR1863" s="31">
        <v>2.5</v>
      </c>
      <c r="ADU1863" s="31">
        <v>2.9</v>
      </c>
      <c r="AGM1863" s="82"/>
      <c r="AGN1863" s="83"/>
      <c r="AGS1863" s="31">
        <v>0</v>
      </c>
      <c r="AGT1863" s="31">
        <v>0</v>
      </c>
      <c r="AGU1863" s="31">
        <v>0</v>
      </c>
      <c r="AGV1863" s="31">
        <v>0</v>
      </c>
      <c r="AGW1863" s="31">
        <v>0</v>
      </c>
      <c r="AGX1863" s="31">
        <v>0</v>
      </c>
      <c r="AGY1863" s="31">
        <v>0</v>
      </c>
      <c r="AGZ1863" s="31">
        <v>8</v>
      </c>
      <c r="AHA1863" s="31">
        <v>0</v>
      </c>
      <c r="AHB1863" s="31">
        <v>0</v>
      </c>
      <c r="AHC1863" s="31">
        <v>1</v>
      </c>
      <c r="AHD1863" s="31">
        <v>0</v>
      </c>
      <c r="AHE1863" s="31">
        <v>0</v>
      </c>
      <c r="AHF1863" s="31">
        <v>0</v>
      </c>
      <c r="AHH1863" s="31">
        <v>0</v>
      </c>
      <c r="AHI1863" s="31">
        <v>0</v>
      </c>
      <c r="AHK1863" s="31">
        <v>0</v>
      </c>
      <c r="AHL1863" s="31">
        <v>0</v>
      </c>
      <c r="AHM1863" s="31">
        <v>0</v>
      </c>
      <c r="AHN1863" s="31">
        <v>0</v>
      </c>
      <c r="AHO1863" s="31">
        <v>0</v>
      </c>
      <c r="AHP1863" s="31">
        <v>0</v>
      </c>
      <c r="AHQ1863" s="31">
        <v>0</v>
      </c>
      <c r="AHR1863" s="31">
        <v>0</v>
      </c>
      <c r="AHV1863" s="82"/>
      <c r="AHW1863" s="83"/>
      <c r="AIB1863" s="82"/>
      <c r="AIC1863" s="83"/>
      <c r="AIH1863" s="82"/>
      <c r="AII1863" s="83"/>
      <c r="AIM1863" s="31">
        <v>0</v>
      </c>
      <c r="AIN1863" s="31">
        <v>0</v>
      </c>
      <c r="AIO1863" s="31">
        <v>0</v>
      </c>
      <c r="AIT1863" s="84"/>
      <c r="AIU1863" s="83"/>
      <c r="AJB1863" s="82"/>
      <c r="AJC1863" s="83"/>
      <c r="AJH1863" s="82"/>
      <c r="AJI1863" s="83"/>
      <c r="AJN1863" s="82"/>
      <c r="AJO1863" s="83"/>
    </row>
    <row r="1864" spans="1:951" s="1" customFormat="1">
      <c r="A1864" s="1">
        <v>393</v>
      </c>
      <c r="B1864" s="1">
        <v>1</v>
      </c>
      <c r="C1864" s="1">
        <v>0</v>
      </c>
      <c r="Z1864" s="1">
        <v>0</v>
      </c>
      <c r="AA1864" s="1">
        <v>1</v>
      </c>
      <c r="AC1864" s="1">
        <v>0</v>
      </c>
      <c r="AE1864" s="1">
        <v>0</v>
      </c>
      <c r="AG1864" s="1">
        <v>0</v>
      </c>
      <c r="AI1864" s="1">
        <v>160</v>
      </c>
      <c r="DR1864" s="1">
        <v>98</v>
      </c>
      <c r="HA1864" s="1">
        <v>2</v>
      </c>
      <c r="HT1864" s="1">
        <v>0</v>
      </c>
      <c r="IP1864" s="1">
        <v>98</v>
      </c>
      <c r="LX1864" s="1">
        <v>92</v>
      </c>
      <c r="PG1864" s="1">
        <v>16</v>
      </c>
      <c r="SP1864" s="1">
        <v>97.8</v>
      </c>
      <c r="VX1864" s="1">
        <v>1</v>
      </c>
      <c r="WQ1864" s="1">
        <v>0</v>
      </c>
      <c r="AGS1864" s="1">
        <v>0</v>
      </c>
      <c r="AGT1864" s="1">
        <v>0</v>
      </c>
      <c r="AGU1864" s="1">
        <v>0</v>
      </c>
      <c r="AGV1864" s="1">
        <v>0</v>
      </c>
      <c r="AGW1864" s="1">
        <v>0</v>
      </c>
      <c r="AGX1864" s="1">
        <v>0</v>
      </c>
      <c r="AGY1864" s="1">
        <v>0</v>
      </c>
      <c r="AGZ1864" s="1">
        <v>0</v>
      </c>
      <c r="AHA1864" s="1">
        <v>0</v>
      </c>
      <c r="AHB1864" s="1">
        <v>0</v>
      </c>
      <c r="AHC1864" s="1">
        <v>1</v>
      </c>
      <c r="AHD1864" s="1">
        <v>0</v>
      </c>
      <c r="AHE1864" s="1">
        <v>0</v>
      </c>
      <c r="AHF1864" s="1">
        <v>0</v>
      </c>
      <c r="AHH1864" s="1">
        <v>0</v>
      </c>
      <c r="AHI1864" s="1">
        <v>0</v>
      </c>
      <c r="AHK1864" s="1">
        <v>0</v>
      </c>
      <c r="AHL1864" s="1">
        <v>0</v>
      </c>
      <c r="AHM1864" s="1">
        <v>0</v>
      </c>
      <c r="AHN1864" s="1">
        <v>0</v>
      </c>
      <c r="AHO1864" s="1">
        <v>0</v>
      </c>
      <c r="AHP1864" s="1">
        <v>0</v>
      </c>
      <c r="AHQ1864" s="1">
        <v>0</v>
      </c>
      <c r="AHR1864" s="1">
        <v>0</v>
      </c>
      <c r="AIM1864" s="1">
        <v>0</v>
      </c>
      <c r="AIN1864" s="1">
        <v>0</v>
      </c>
      <c r="AIO1864" s="1">
        <v>0</v>
      </c>
      <c r="AIP1864" s="1">
        <v>1</v>
      </c>
      <c r="AIQ1864" s="1">
        <v>1</v>
      </c>
      <c r="AIR1864" s="1">
        <v>1</v>
      </c>
      <c r="AIS1864" s="1">
        <v>1</v>
      </c>
      <c r="AIT1864" s="3">
        <v>1</v>
      </c>
      <c r="AIU1864" s="1">
        <v>0</v>
      </c>
      <c r="AIV1864" s="1">
        <v>0</v>
      </c>
      <c r="AIW1864" s="1">
        <v>0</v>
      </c>
      <c r="AIX1864" s="1">
        <v>129</v>
      </c>
    </row>
    <row r="1865" spans="1:951" s="1" customFormat="1">
      <c r="B1865" s="1">
        <v>2</v>
      </c>
      <c r="C1865" s="1">
        <v>0</v>
      </c>
      <c r="Z1865" s="1">
        <v>0</v>
      </c>
      <c r="AA1865" s="1">
        <v>2</v>
      </c>
      <c r="AB1865" s="1" t="s">
        <v>10040</v>
      </c>
      <c r="AC1865" s="1">
        <v>0</v>
      </c>
      <c r="AE1865" s="1">
        <v>0</v>
      </c>
      <c r="AG1865" s="1">
        <v>0</v>
      </c>
      <c r="AI1865" s="1">
        <v>176</v>
      </c>
      <c r="AJ1865" s="1">
        <v>160</v>
      </c>
      <c r="DR1865" s="1">
        <v>102</v>
      </c>
      <c r="DS1865" s="1">
        <v>98</v>
      </c>
      <c r="HA1865" s="1">
        <v>2</v>
      </c>
      <c r="HB1865" s="1">
        <v>0</v>
      </c>
      <c r="HT1865" s="1">
        <v>0</v>
      </c>
      <c r="HU1865" s="1">
        <v>0</v>
      </c>
      <c r="IP1865" s="1">
        <v>98</v>
      </c>
      <c r="IQ1865" s="1">
        <v>99</v>
      </c>
      <c r="LX1865" s="1">
        <v>90</v>
      </c>
      <c r="LY1865" s="1">
        <v>64</v>
      </c>
      <c r="PG1865" s="1">
        <v>22</v>
      </c>
      <c r="PH1865" s="1">
        <v>16</v>
      </c>
      <c r="SP1865" s="1">
        <v>99.3</v>
      </c>
      <c r="SQ1865" s="1">
        <v>98.6</v>
      </c>
      <c r="VX1865" s="1">
        <v>1</v>
      </c>
      <c r="VY1865" s="1">
        <v>1</v>
      </c>
      <c r="WQ1865" s="1">
        <v>0</v>
      </c>
      <c r="WR1865" s="1">
        <v>0</v>
      </c>
      <c r="AGS1865" s="1">
        <v>0</v>
      </c>
      <c r="AGT1865" s="1">
        <v>0</v>
      </c>
      <c r="AGU1865" s="1">
        <v>0</v>
      </c>
      <c r="AGV1865" s="1">
        <v>0</v>
      </c>
      <c r="AGW1865" s="1">
        <v>0</v>
      </c>
      <c r="AGX1865" s="1">
        <v>0</v>
      </c>
      <c r="AGY1865" s="1">
        <v>0</v>
      </c>
      <c r="AGZ1865" s="1">
        <v>0</v>
      </c>
      <c r="AHA1865" s="1">
        <v>0</v>
      </c>
      <c r="AHB1865" s="1">
        <v>0</v>
      </c>
      <c r="AHC1865" s="1">
        <v>1</v>
      </c>
      <c r="AHD1865" s="1">
        <v>0</v>
      </c>
      <c r="AHE1865" s="1">
        <v>0</v>
      </c>
      <c r="AHF1865" s="1">
        <v>0</v>
      </c>
      <c r="AHH1865" s="1">
        <v>0</v>
      </c>
      <c r="AHI1865" s="1">
        <v>0</v>
      </c>
      <c r="AHK1865" s="1">
        <v>0</v>
      </c>
      <c r="AHL1865" s="1">
        <v>0</v>
      </c>
      <c r="AHM1865" s="1">
        <v>0</v>
      </c>
      <c r="AHN1865" s="1">
        <v>0</v>
      </c>
      <c r="AHO1865" s="1">
        <v>0</v>
      </c>
      <c r="AHP1865" s="1">
        <v>0</v>
      </c>
      <c r="AHQ1865" s="1">
        <v>0</v>
      </c>
      <c r="AHR1865" s="1">
        <v>0</v>
      </c>
      <c r="AIM1865" s="1">
        <v>0</v>
      </c>
      <c r="AIN1865" s="1">
        <v>0</v>
      </c>
      <c r="AIO1865" s="1">
        <v>0</v>
      </c>
      <c r="AIT1865" s="3">
        <v>1</v>
      </c>
      <c r="AIU1865" s="1">
        <v>1</v>
      </c>
      <c r="AIV1865" s="1">
        <v>0</v>
      </c>
      <c r="AIW1865" s="1">
        <v>0</v>
      </c>
      <c r="AIX1865" s="1">
        <v>47</v>
      </c>
      <c r="AJB1865" s="1">
        <v>72</v>
      </c>
    </row>
    <row r="1866" spans="1:951" s="1" customFormat="1">
      <c r="B1866" s="1">
        <v>3</v>
      </c>
      <c r="C1866" s="1">
        <v>1</v>
      </c>
      <c r="D1866" s="1" t="s">
        <v>2335</v>
      </c>
      <c r="O1866" s="1">
        <v>0</v>
      </c>
      <c r="Z1866" s="1">
        <v>0</v>
      </c>
      <c r="AA1866" s="1">
        <v>2</v>
      </c>
      <c r="AB1866" s="1" t="s">
        <v>10041</v>
      </c>
      <c r="AC1866" s="1">
        <v>0</v>
      </c>
      <c r="AE1866" s="1">
        <v>0</v>
      </c>
      <c r="AG1866" s="1">
        <v>0</v>
      </c>
      <c r="AI1866" s="1">
        <v>170</v>
      </c>
      <c r="AJ1866" s="1">
        <v>166</v>
      </c>
      <c r="DR1866" s="1">
        <v>100</v>
      </c>
      <c r="DS1866" s="1">
        <v>90</v>
      </c>
      <c r="HA1866" s="1">
        <v>2</v>
      </c>
      <c r="HB1866" s="1">
        <v>0</v>
      </c>
      <c r="HT1866" s="1">
        <v>0</v>
      </c>
      <c r="HU1866" s="1">
        <v>0</v>
      </c>
      <c r="IP1866" s="1">
        <v>100</v>
      </c>
      <c r="IQ1866" s="1">
        <v>99</v>
      </c>
      <c r="LX1866" s="1">
        <v>74</v>
      </c>
      <c r="LY1866" s="1">
        <v>60</v>
      </c>
      <c r="PG1866" s="1">
        <v>22</v>
      </c>
      <c r="PH1866" s="1">
        <v>16</v>
      </c>
      <c r="SP1866" s="1">
        <v>97.3</v>
      </c>
      <c r="SQ1866" s="1">
        <v>96.9</v>
      </c>
      <c r="VX1866" s="1">
        <v>1</v>
      </c>
      <c r="VY1866" s="1">
        <v>1</v>
      </c>
      <c r="WQ1866" s="1">
        <v>0</v>
      </c>
      <c r="WR1866" s="1">
        <v>0</v>
      </c>
      <c r="AGS1866" s="1">
        <v>0</v>
      </c>
      <c r="AGT1866" s="1">
        <v>0</v>
      </c>
      <c r="AGU1866" s="1">
        <v>0</v>
      </c>
      <c r="AGV1866" s="1">
        <v>0</v>
      </c>
      <c r="AGW1866" s="1">
        <v>0</v>
      </c>
      <c r="AGX1866" s="1">
        <v>0</v>
      </c>
      <c r="AGY1866" s="1">
        <v>0</v>
      </c>
      <c r="AGZ1866" s="1">
        <v>0</v>
      </c>
      <c r="AHA1866" s="1">
        <v>0</v>
      </c>
      <c r="AHB1866" s="1">
        <v>0</v>
      </c>
      <c r="AHC1866" s="1">
        <v>1</v>
      </c>
      <c r="AHD1866" s="1">
        <v>0</v>
      </c>
      <c r="AHE1866" s="1">
        <v>0</v>
      </c>
      <c r="AHF1866" s="1">
        <v>0</v>
      </c>
      <c r="AHH1866" s="1">
        <v>0</v>
      </c>
      <c r="AHI1866" s="1">
        <v>0</v>
      </c>
      <c r="AHK1866" s="1">
        <v>0</v>
      </c>
      <c r="AHL1866" s="1">
        <v>0</v>
      </c>
      <c r="AHM1866" s="1">
        <v>0</v>
      </c>
      <c r="AHN1866" s="1">
        <v>0</v>
      </c>
      <c r="AHO1866" s="1">
        <v>0</v>
      </c>
      <c r="AHP1866" s="1">
        <v>0</v>
      </c>
      <c r="AHQ1866" s="1">
        <v>0</v>
      </c>
      <c r="AHR1866" s="1">
        <v>0</v>
      </c>
      <c r="AIM1866" s="1">
        <v>0</v>
      </c>
      <c r="AIN1866" s="1">
        <v>0</v>
      </c>
      <c r="AIO1866" s="1">
        <v>0</v>
      </c>
      <c r="AIT1866" s="3">
        <v>1</v>
      </c>
      <c r="AIU1866" s="1">
        <v>1</v>
      </c>
      <c r="AIV1866" s="1">
        <v>0</v>
      </c>
      <c r="AIW1866" s="1">
        <v>0</v>
      </c>
      <c r="AIX1866" s="1">
        <v>60</v>
      </c>
      <c r="AJB1866" s="1">
        <v>45</v>
      </c>
    </row>
    <row r="1867" spans="1:951" s="1" customFormat="1">
      <c r="B1867" s="1">
        <v>4</v>
      </c>
      <c r="C1867" s="1">
        <v>1</v>
      </c>
      <c r="D1867" s="1" t="s">
        <v>4708</v>
      </c>
      <c r="E1867" s="1" t="s">
        <v>7620</v>
      </c>
      <c r="O1867" s="1">
        <v>0</v>
      </c>
      <c r="P1867" s="1">
        <v>0</v>
      </c>
      <c r="Z1867" s="1">
        <v>0</v>
      </c>
      <c r="AA1867" s="1">
        <v>1</v>
      </c>
      <c r="AB1867" s="1" t="s">
        <v>10042</v>
      </c>
      <c r="AC1867" s="1">
        <v>0</v>
      </c>
      <c r="AE1867" s="1">
        <v>0</v>
      </c>
      <c r="AG1867" s="1">
        <v>0</v>
      </c>
      <c r="AI1867" s="1">
        <v>174</v>
      </c>
      <c r="AJ1867" s="1">
        <v>158</v>
      </c>
      <c r="DR1867" s="1">
        <v>98</v>
      </c>
      <c r="DS1867" s="1">
        <v>90</v>
      </c>
      <c r="HA1867" s="1">
        <v>2</v>
      </c>
      <c r="HB1867" s="1">
        <v>0</v>
      </c>
      <c r="HT1867" s="1">
        <v>0</v>
      </c>
      <c r="HU1867" s="1">
        <v>0</v>
      </c>
      <c r="IP1867" s="1">
        <v>98</v>
      </c>
      <c r="IQ1867" s="1">
        <v>98</v>
      </c>
      <c r="LX1867" s="1">
        <v>78</v>
      </c>
      <c r="LY1867" s="1">
        <v>56</v>
      </c>
      <c r="PG1867" s="1">
        <v>24</v>
      </c>
      <c r="PH1867" s="1">
        <v>16</v>
      </c>
      <c r="SP1867" s="1">
        <v>97.3</v>
      </c>
      <c r="SQ1867" s="1">
        <v>96.6</v>
      </c>
      <c r="VX1867" s="1">
        <v>1</v>
      </c>
      <c r="VY1867" s="1">
        <v>1</v>
      </c>
      <c r="WQ1867" s="1">
        <v>0</v>
      </c>
      <c r="WR1867" s="1">
        <v>0</v>
      </c>
      <c r="ZY1867" s="1">
        <v>191.6</v>
      </c>
      <c r="AGS1867" s="1">
        <v>0</v>
      </c>
      <c r="AGT1867" s="1">
        <v>0</v>
      </c>
      <c r="AGU1867" s="1">
        <v>0</v>
      </c>
      <c r="AGV1867" s="1">
        <v>0</v>
      </c>
      <c r="AGW1867" s="1">
        <v>0</v>
      </c>
      <c r="AGX1867" s="1">
        <v>0</v>
      </c>
      <c r="AGY1867" s="1">
        <v>0</v>
      </c>
      <c r="AGZ1867" s="1">
        <v>0</v>
      </c>
      <c r="AHA1867" s="1">
        <v>0</v>
      </c>
      <c r="AHB1867" s="1">
        <v>0</v>
      </c>
      <c r="AHC1867" s="1">
        <v>1</v>
      </c>
      <c r="AHD1867" s="1">
        <v>0</v>
      </c>
      <c r="AHE1867" s="1">
        <v>0</v>
      </c>
      <c r="AHF1867" s="1">
        <v>0</v>
      </c>
      <c r="AHH1867" s="1">
        <v>0</v>
      </c>
      <c r="AHI1867" s="1">
        <v>0</v>
      </c>
      <c r="AHK1867" s="1">
        <v>0</v>
      </c>
      <c r="AHL1867" s="1">
        <v>0</v>
      </c>
      <c r="AHM1867" s="1">
        <v>0</v>
      </c>
      <c r="AHN1867" s="1">
        <v>0</v>
      </c>
      <c r="AHO1867" s="1">
        <v>0</v>
      </c>
      <c r="AHP1867" s="1">
        <v>0</v>
      </c>
      <c r="AHQ1867" s="1">
        <v>0</v>
      </c>
      <c r="AHR1867" s="1">
        <v>0</v>
      </c>
      <c r="AIM1867" s="1">
        <v>0</v>
      </c>
      <c r="AIN1867" s="1">
        <v>0</v>
      </c>
      <c r="AIO1867" s="1">
        <v>0</v>
      </c>
      <c r="AIT1867" s="3">
        <v>2</v>
      </c>
      <c r="AIU1867" s="1">
        <v>0</v>
      </c>
      <c r="AIV1867" s="1">
        <v>0</v>
      </c>
      <c r="AIW1867" s="1">
        <v>0</v>
      </c>
      <c r="AIX1867" s="1">
        <v>44</v>
      </c>
      <c r="AIY1867" s="1">
        <v>38</v>
      </c>
    </row>
    <row r="1868" spans="1:951" s="18" customFormat="1">
      <c r="B1868" s="18">
        <v>5</v>
      </c>
      <c r="C1868" s="18">
        <v>0</v>
      </c>
      <c r="Z1868" s="18">
        <v>0</v>
      </c>
      <c r="AA1868" s="18">
        <v>2</v>
      </c>
      <c r="AC1868" s="18">
        <v>0</v>
      </c>
      <c r="AE1868" s="18">
        <v>0</v>
      </c>
      <c r="AG1868" s="18">
        <v>0</v>
      </c>
      <c r="AI1868" s="18">
        <v>170</v>
      </c>
      <c r="DR1868" s="18">
        <v>100</v>
      </c>
      <c r="HA1868" s="18">
        <v>0</v>
      </c>
      <c r="HT1868" s="18">
        <v>0</v>
      </c>
      <c r="IP1868" s="18">
        <v>97</v>
      </c>
      <c r="LX1868" s="18">
        <v>72</v>
      </c>
      <c r="PG1868" s="18">
        <v>16</v>
      </c>
      <c r="SP1868" s="18">
        <v>97.5</v>
      </c>
      <c r="VX1868" s="18">
        <v>1</v>
      </c>
      <c r="WQ1868" s="18">
        <v>0</v>
      </c>
      <c r="AGS1868" s="18">
        <v>0</v>
      </c>
      <c r="AGT1868" s="18">
        <v>0</v>
      </c>
      <c r="AGU1868" s="18">
        <v>0</v>
      </c>
      <c r="AGV1868" s="18">
        <v>0</v>
      </c>
      <c r="AGW1868" s="18">
        <v>0</v>
      </c>
      <c r="AGX1868" s="18">
        <v>0</v>
      </c>
      <c r="AGY1868" s="18">
        <v>0</v>
      </c>
      <c r="AGZ1868" s="18">
        <v>0</v>
      </c>
      <c r="AHA1868" s="18">
        <v>0</v>
      </c>
      <c r="AHB1868" s="18">
        <v>0</v>
      </c>
      <c r="AHC1868" s="18">
        <v>1</v>
      </c>
      <c r="AHD1868" s="18">
        <v>0</v>
      </c>
      <c r="AHE1868" s="18">
        <v>0</v>
      </c>
      <c r="AHF1868" s="18">
        <v>0</v>
      </c>
      <c r="AHH1868" s="18">
        <v>0</v>
      </c>
      <c r="AHI1868" s="18">
        <v>0</v>
      </c>
      <c r="AHK1868" s="18">
        <v>0</v>
      </c>
      <c r="AHL1868" s="18">
        <v>0</v>
      </c>
      <c r="AHM1868" s="18">
        <v>0</v>
      </c>
      <c r="AHN1868" s="18">
        <v>0</v>
      </c>
      <c r="AHO1868" s="18">
        <v>0</v>
      </c>
      <c r="AHP1868" s="18">
        <v>0</v>
      </c>
      <c r="AHQ1868" s="18">
        <v>0</v>
      </c>
      <c r="AHR1868" s="18">
        <v>0</v>
      </c>
      <c r="AIM1868" s="18">
        <v>0</v>
      </c>
      <c r="AIN1868" s="18">
        <v>0</v>
      </c>
      <c r="AIO1868" s="18">
        <v>0</v>
      </c>
      <c r="AIT1868" s="79">
        <v>0</v>
      </c>
      <c r="AIU1868" s="18">
        <v>1</v>
      </c>
      <c r="AIV1868" s="18">
        <v>0</v>
      </c>
      <c r="AIW1868" s="18">
        <v>0</v>
      </c>
      <c r="AJB1868" s="18">
        <v>46</v>
      </c>
    </row>
    <row r="1869" spans="1:951" s="14" customFormat="1">
      <c r="A1869" s="14">
        <v>394</v>
      </c>
      <c r="B1869" s="85">
        <v>1</v>
      </c>
      <c r="C1869" s="85">
        <v>0</v>
      </c>
      <c r="F1869" s="110"/>
      <c r="G1869" s="111"/>
      <c r="H1869" s="85"/>
      <c r="I1869" s="85"/>
      <c r="J1869" s="85"/>
      <c r="K1869" s="85"/>
      <c r="L1869" s="85"/>
      <c r="M1869" s="85"/>
      <c r="N1869" s="85"/>
      <c r="O1869" s="85"/>
      <c r="Z1869" s="14">
        <v>0</v>
      </c>
      <c r="AA1869" s="85">
        <v>2</v>
      </c>
      <c r="AB1869" s="111"/>
      <c r="AC1869" s="85">
        <v>0</v>
      </c>
      <c r="AD1869" s="85"/>
      <c r="AE1869" s="85">
        <v>1</v>
      </c>
      <c r="AF1869" s="85">
        <v>0</v>
      </c>
      <c r="AG1869" s="85">
        <v>0</v>
      </c>
      <c r="AH1869" s="85"/>
      <c r="AI1869" s="85">
        <v>150</v>
      </c>
      <c r="AJ1869" s="85">
        <v>150</v>
      </c>
      <c r="AK1869" s="85"/>
      <c r="AL1869" s="85"/>
      <c r="AM1869" s="85"/>
      <c r="AN1869" s="85"/>
      <c r="AO1869" s="85"/>
      <c r="AP1869" s="85"/>
      <c r="AQ1869" s="85"/>
      <c r="AR1869" s="85"/>
      <c r="AS1869" s="85"/>
      <c r="AT1869" s="85"/>
      <c r="AU1869" s="85"/>
      <c r="AV1869" s="85"/>
      <c r="AW1869" s="85"/>
      <c r="AX1869" s="85"/>
      <c r="AY1869" s="85"/>
      <c r="AZ1869" s="85"/>
      <c r="BA1869" s="85"/>
      <c r="BB1869" s="85"/>
      <c r="BC1869" s="85"/>
      <c r="BD1869" s="85"/>
      <c r="BE1869" s="85"/>
      <c r="BF1869" s="85"/>
      <c r="BG1869" s="85"/>
      <c r="BH1869" s="85"/>
      <c r="BI1869" s="85"/>
      <c r="BJ1869" s="85"/>
      <c r="BK1869" s="85"/>
      <c r="BL1869" s="85"/>
      <c r="BM1869" s="85"/>
      <c r="BN1869" s="85"/>
      <c r="BO1869" s="85"/>
      <c r="BP1869" s="85"/>
      <c r="BQ1869" s="85"/>
      <c r="BR1869" s="85"/>
      <c r="BS1869" s="85"/>
      <c r="BT1869" s="85"/>
      <c r="BU1869" s="85"/>
      <c r="BV1869" s="85"/>
      <c r="BW1869" s="85"/>
      <c r="BX1869" s="85"/>
      <c r="BY1869" s="85"/>
      <c r="BZ1869" s="85"/>
      <c r="CA1869" s="85"/>
      <c r="CB1869" s="85"/>
      <c r="CC1869" s="85"/>
      <c r="CD1869" s="85"/>
      <c r="CE1869" s="85"/>
      <c r="CF1869" s="85"/>
      <c r="CG1869" s="85"/>
      <c r="CH1869" s="85"/>
      <c r="CI1869" s="85"/>
      <c r="CJ1869" s="85"/>
      <c r="CK1869" s="85"/>
      <c r="CL1869" s="85"/>
      <c r="CM1869" s="85"/>
      <c r="CN1869" s="85"/>
      <c r="CO1869" s="85"/>
      <c r="CP1869" s="85"/>
      <c r="CQ1869" s="85"/>
      <c r="CR1869" s="85"/>
      <c r="CS1869" s="85"/>
      <c r="CT1869" s="85"/>
      <c r="CU1869" s="85"/>
      <c r="CV1869" s="85"/>
      <c r="CW1869" s="85"/>
      <c r="CX1869" s="85"/>
      <c r="CY1869" s="85"/>
      <c r="CZ1869" s="85"/>
      <c r="DA1869" s="85"/>
      <c r="DB1869" s="85"/>
      <c r="DC1869" s="85"/>
      <c r="DD1869" s="85"/>
      <c r="DE1869" s="85"/>
      <c r="DF1869" s="85"/>
      <c r="DG1869" s="85"/>
      <c r="DH1869" s="85"/>
      <c r="DI1869" s="85"/>
      <c r="DJ1869" s="85"/>
      <c r="DK1869" s="85"/>
      <c r="DL1869" s="85"/>
      <c r="DM1869" s="85"/>
      <c r="DN1869" s="85"/>
      <c r="DO1869" s="85"/>
      <c r="DP1869" s="85"/>
      <c r="DQ1869" s="85"/>
      <c r="DR1869" s="85">
        <v>100</v>
      </c>
      <c r="DS1869" s="14">
        <v>98</v>
      </c>
      <c r="HA1869" s="14">
        <v>0</v>
      </c>
      <c r="HB1869" s="14">
        <v>2</v>
      </c>
      <c r="HT1869" s="85">
        <v>0</v>
      </c>
      <c r="HU1869" s="85">
        <v>0</v>
      </c>
      <c r="HV1869" s="85"/>
      <c r="HW1869" s="85"/>
      <c r="HX1869" s="85"/>
      <c r="HY1869" s="85"/>
      <c r="HZ1869" s="85"/>
      <c r="IA1869" s="85"/>
      <c r="IB1869" s="85"/>
      <c r="IC1869" s="85"/>
      <c r="ID1869" s="85"/>
      <c r="IE1869" s="85"/>
      <c r="IF1869" s="85"/>
      <c r="IG1869" s="85"/>
      <c r="IH1869" s="85"/>
      <c r="II1869" s="85"/>
      <c r="IJ1869" s="85"/>
      <c r="IK1869" s="85"/>
      <c r="IL1869" s="85"/>
      <c r="IM1869" s="85"/>
      <c r="IN1869" s="85"/>
      <c r="IO1869" s="85"/>
      <c r="IP1869" s="85">
        <v>96</v>
      </c>
      <c r="IQ1869" s="85"/>
      <c r="IR1869" s="85"/>
      <c r="IS1869" s="85"/>
      <c r="IT1869" s="85"/>
      <c r="IU1869" s="85"/>
      <c r="IV1869" s="85"/>
      <c r="IW1869" s="85"/>
      <c r="IX1869" s="85"/>
      <c r="IY1869" s="85"/>
      <c r="IZ1869" s="85"/>
      <c r="JA1869" s="85"/>
      <c r="JB1869" s="85"/>
      <c r="JC1869" s="85"/>
      <c r="JD1869" s="85"/>
      <c r="JE1869" s="85"/>
      <c r="JF1869" s="85"/>
      <c r="JG1869" s="85"/>
      <c r="JH1869" s="85"/>
      <c r="JI1869" s="85"/>
      <c r="JJ1869" s="85"/>
      <c r="JK1869" s="85"/>
      <c r="JL1869" s="85"/>
      <c r="JM1869" s="85"/>
      <c r="JN1869" s="85"/>
      <c r="JO1869" s="85"/>
      <c r="JP1869" s="85"/>
      <c r="JQ1869" s="85"/>
      <c r="JR1869" s="85"/>
      <c r="JS1869" s="85"/>
      <c r="JT1869" s="85"/>
      <c r="JU1869" s="85"/>
      <c r="JV1869" s="85"/>
      <c r="JW1869" s="85"/>
      <c r="JX1869" s="85"/>
      <c r="JY1869" s="85"/>
      <c r="JZ1869" s="85"/>
      <c r="KA1869" s="85"/>
      <c r="KB1869" s="85"/>
      <c r="KC1869" s="85"/>
      <c r="KD1869" s="85"/>
      <c r="KE1869" s="85"/>
      <c r="KF1869" s="85"/>
      <c r="KG1869" s="85"/>
      <c r="KH1869" s="85"/>
      <c r="KI1869" s="85"/>
      <c r="KJ1869" s="85"/>
      <c r="KK1869" s="85"/>
      <c r="KL1869" s="85"/>
      <c r="KM1869" s="85"/>
      <c r="KN1869" s="85"/>
      <c r="KO1869" s="85"/>
      <c r="KP1869" s="85"/>
      <c r="KQ1869" s="85"/>
      <c r="KR1869" s="85"/>
      <c r="KS1869" s="85"/>
      <c r="KT1869" s="85"/>
      <c r="KU1869" s="85"/>
      <c r="KV1869" s="85"/>
      <c r="KW1869" s="85"/>
      <c r="KX1869" s="85"/>
      <c r="KY1869" s="85"/>
      <c r="KZ1869" s="85"/>
      <c r="LA1869" s="85"/>
      <c r="LB1869" s="85"/>
      <c r="LC1869" s="85"/>
      <c r="LD1869" s="85"/>
      <c r="LE1869" s="85"/>
      <c r="LF1869" s="85"/>
      <c r="LG1869" s="85"/>
      <c r="LH1869" s="85"/>
      <c r="LI1869" s="85"/>
      <c r="LJ1869" s="85"/>
      <c r="LK1869" s="85"/>
      <c r="LL1869" s="85"/>
      <c r="LM1869" s="85"/>
      <c r="LN1869" s="85"/>
      <c r="LO1869" s="85"/>
      <c r="LP1869" s="85"/>
      <c r="LQ1869" s="85"/>
      <c r="LR1869" s="85"/>
      <c r="LS1869" s="85"/>
      <c r="LT1869" s="85"/>
      <c r="LU1869" s="85"/>
      <c r="LV1869" s="85"/>
      <c r="LW1869" s="85"/>
      <c r="LX1869" s="85">
        <v>122</v>
      </c>
      <c r="LY1869" s="85"/>
      <c r="LZ1869" s="85"/>
      <c r="MA1869" s="85"/>
      <c r="MB1869" s="85"/>
      <c r="MC1869" s="85"/>
      <c r="MD1869" s="85"/>
      <c r="ME1869" s="85"/>
      <c r="MF1869" s="85"/>
      <c r="MG1869" s="85"/>
      <c r="MH1869" s="85"/>
      <c r="MI1869" s="85"/>
      <c r="MJ1869" s="85"/>
      <c r="MK1869" s="85"/>
      <c r="ML1869" s="85"/>
      <c r="MM1869" s="85"/>
      <c r="MN1869" s="85"/>
      <c r="MO1869" s="85"/>
      <c r="MP1869" s="85"/>
      <c r="MQ1869" s="85"/>
      <c r="MR1869" s="85"/>
      <c r="MS1869" s="85"/>
      <c r="MT1869" s="85"/>
      <c r="MU1869" s="85"/>
      <c r="MV1869" s="85"/>
      <c r="MW1869" s="85"/>
      <c r="MX1869" s="85"/>
      <c r="MY1869" s="85"/>
      <c r="MZ1869" s="85"/>
      <c r="NA1869" s="85"/>
      <c r="NB1869" s="85"/>
      <c r="NC1869" s="85"/>
      <c r="ND1869" s="85"/>
      <c r="NE1869" s="85"/>
      <c r="NF1869" s="85"/>
      <c r="NG1869" s="85"/>
      <c r="NH1869" s="85"/>
      <c r="NI1869" s="85"/>
      <c r="NJ1869" s="85"/>
      <c r="NK1869" s="85"/>
      <c r="NL1869" s="85"/>
      <c r="NM1869" s="85"/>
      <c r="NN1869" s="85"/>
      <c r="NO1869" s="85"/>
      <c r="NP1869" s="85"/>
      <c r="NQ1869" s="85"/>
      <c r="NR1869" s="85"/>
      <c r="NS1869" s="85"/>
      <c r="NT1869" s="85"/>
      <c r="NU1869" s="85"/>
      <c r="NV1869" s="85"/>
      <c r="NW1869" s="85"/>
      <c r="NX1869" s="85"/>
      <c r="NY1869" s="85"/>
      <c r="NZ1869" s="85"/>
      <c r="OA1869" s="85"/>
      <c r="OB1869" s="85"/>
      <c r="OC1869" s="85"/>
      <c r="OD1869" s="85"/>
      <c r="OE1869" s="85"/>
      <c r="OF1869" s="85"/>
      <c r="OG1869" s="85"/>
      <c r="OH1869" s="85"/>
      <c r="OI1869" s="85"/>
      <c r="OJ1869" s="85"/>
      <c r="OK1869" s="85"/>
      <c r="OL1869" s="85"/>
      <c r="OM1869" s="85"/>
      <c r="ON1869" s="85"/>
      <c r="OO1869" s="85"/>
      <c r="OP1869" s="85"/>
      <c r="OQ1869" s="85"/>
      <c r="OR1869" s="85"/>
      <c r="OS1869" s="85"/>
      <c r="OT1869" s="85"/>
      <c r="OU1869" s="85"/>
      <c r="OV1869" s="85"/>
      <c r="OW1869" s="85"/>
      <c r="OX1869" s="85"/>
      <c r="OY1869" s="85"/>
      <c r="OZ1869" s="85"/>
      <c r="PA1869" s="85"/>
      <c r="PB1869" s="85"/>
      <c r="PC1869" s="85"/>
      <c r="PD1869" s="85"/>
      <c r="PE1869" s="85"/>
      <c r="PF1869" s="85"/>
      <c r="PG1869" s="85">
        <v>20</v>
      </c>
      <c r="SP1869" s="85">
        <v>97.3</v>
      </c>
      <c r="SQ1869" s="85"/>
      <c r="SR1869" s="85"/>
      <c r="SS1869" s="85"/>
      <c r="ST1869" s="85"/>
      <c r="SU1869" s="85"/>
      <c r="SV1869" s="85"/>
      <c r="SW1869" s="85"/>
      <c r="SX1869" s="85"/>
      <c r="SY1869" s="85"/>
      <c r="SZ1869" s="85"/>
      <c r="TA1869" s="85"/>
      <c r="TB1869" s="85"/>
      <c r="TC1869" s="85"/>
      <c r="TD1869" s="85"/>
      <c r="TE1869" s="85"/>
      <c r="TF1869" s="85"/>
      <c r="TG1869" s="85"/>
      <c r="TH1869" s="85"/>
      <c r="TI1869" s="85"/>
      <c r="TJ1869" s="85"/>
      <c r="TK1869" s="85"/>
      <c r="TL1869" s="85"/>
      <c r="TM1869" s="85"/>
      <c r="TN1869" s="85"/>
      <c r="TO1869" s="85"/>
      <c r="TP1869" s="85"/>
      <c r="TQ1869" s="85"/>
      <c r="TR1869" s="85"/>
      <c r="TS1869" s="85"/>
      <c r="TT1869" s="85"/>
      <c r="TU1869" s="85"/>
      <c r="TV1869" s="85"/>
      <c r="TW1869" s="85"/>
      <c r="TX1869" s="85"/>
      <c r="TY1869" s="85"/>
      <c r="TZ1869" s="85"/>
      <c r="UA1869" s="85"/>
      <c r="UB1869" s="85"/>
      <c r="UC1869" s="85"/>
      <c r="UD1869" s="85"/>
      <c r="UE1869" s="85"/>
      <c r="UF1869" s="85"/>
      <c r="UG1869" s="85"/>
      <c r="UH1869" s="85"/>
      <c r="UI1869" s="85"/>
      <c r="UJ1869" s="85"/>
      <c r="UK1869" s="85"/>
      <c r="UL1869" s="85"/>
      <c r="UM1869" s="85"/>
      <c r="UN1869" s="85"/>
      <c r="UO1869" s="85"/>
      <c r="UP1869" s="85"/>
      <c r="UQ1869" s="85"/>
      <c r="UR1869" s="85"/>
      <c r="US1869" s="85"/>
      <c r="UT1869" s="85"/>
      <c r="UU1869" s="85"/>
      <c r="UV1869" s="85"/>
      <c r="UW1869" s="85"/>
      <c r="UX1869" s="85"/>
      <c r="UY1869" s="85"/>
      <c r="UZ1869" s="85"/>
      <c r="VA1869" s="85"/>
      <c r="VB1869" s="85"/>
      <c r="VC1869" s="85"/>
      <c r="VD1869" s="85"/>
      <c r="VE1869" s="85"/>
      <c r="VF1869" s="85"/>
      <c r="VG1869" s="85"/>
      <c r="VH1869" s="85"/>
      <c r="VI1869" s="85"/>
      <c r="VJ1869" s="85"/>
      <c r="VK1869" s="85"/>
      <c r="VL1869" s="85"/>
      <c r="VM1869" s="85"/>
      <c r="VN1869" s="85"/>
      <c r="VO1869" s="85"/>
      <c r="VP1869" s="85"/>
      <c r="VQ1869" s="85"/>
      <c r="VR1869" s="85"/>
      <c r="VS1869" s="85"/>
      <c r="VT1869" s="85"/>
      <c r="VU1869" s="85"/>
      <c r="VV1869" s="85"/>
      <c r="VW1869" s="85"/>
      <c r="VX1869" s="85">
        <v>0</v>
      </c>
      <c r="VY1869" s="85"/>
      <c r="VZ1869" s="85"/>
      <c r="WA1869" s="85"/>
      <c r="WB1869" s="85"/>
      <c r="WC1869" s="85"/>
      <c r="WD1869" s="85"/>
      <c r="WE1869" s="85"/>
      <c r="WF1869" s="85"/>
      <c r="WG1869" s="85"/>
      <c r="WH1869" s="85"/>
      <c r="WI1869" s="85"/>
      <c r="WJ1869" s="85"/>
      <c r="WK1869" s="85"/>
      <c r="WL1869" s="85"/>
      <c r="WM1869" s="85"/>
      <c r="WN1869" s="85"/>
      <c r="WO1869" s="85"/>
      <c r="WP1869" s="85"/>
      <c r="WQ1869" s="85"/>
      <c r="WR1869" s="85">
        <v>0</v>
      </c>
      <c r="WS1869" s="85"/>
      <c r="WT1869" s="85"/>
      <c r="WU1869" s="85"/>
      <c r="WV1869" s="85"/>
      <c r="WW1869" s="85"/>
      <c r="WX1869" s="85"/>
      <c r="WY1869" s="85"/>
      <c r="WZ1869" s="85"/>
      <c r="XA1869" s="85"/>
      <c r="XB1869" s="85"/>
      <c r="XC1869" s="85"/>
      <c r="XD1869" s="85"/>
      <c r="XE1869" s="85"/>
      <c r="XF1869" s="85"/>
      <c r="XG1869" s="85"/>
      <c r="XH1869" s="85"/>
      <c r="XI1869" s="85"/>
      <c r="XJ1869" s="85"/>
      <c r="XK1869" s="85"/>
      <c r="XL1869" s="85"/>
      <c r="XM1869" s="85"/>
      <c r="XN1869" s="85"/>
      <c r="XO1869" s="85"/>
      <c r="XP1869" s="85"/>
      <c r="XQ1869" s="85"/>
      <c r="XR1869" s="85"/>
      <c r="XS1869" s="85"/>
      <c r="XT1869" s="85"/>
      <c r="XU1869" s="85"/>
      <c r="XV1869" s="85"/>
      <c r="XW1869" s="85"/>
      <c r="XX1869" s="85"/>
      <c r="XY1869" s="85"/>
      <c r="XZ1869" s="85"/>
      <c r="YA1869" s="85"/>
      <c r="YB1869" s="85"/>
      <c r="YC1869" s="85"/>
      <c r="YD1869" s="85"/>
      <c r="YE1869" s="85"/>
      <c r="YF1869" s="85"/>
      <c r="YG1869" s="85"/>
      <c r="YH1869" s="85"/>
      <c r="YI1869" s="85"/>
      <c r="YJ1869" s="85"/>
      <c r="YK1869" s="85"/>
      <c r="YL1869" s="85"/>
      <c r="YM1869" s="85"/>
      <c r="YN1869" s="85"/>
      <c r="YO1869" s="85"/>
      <c r="YP1869" s="85"/>
      <c r="YQ1869" s="85"/>
      <c r="YR1869" s="85"/>
      <c r="YS1869" s="85"/>
      <c r="YT1869" s="85"/>
      <c r="YU1869" s="85"/>
      <c r="YV1869" s="85"/>
      <c r="YW1869" s="85"/>
      <c r="YX1869" s="85"/>
      <c r="YY1869" s="85"/>
      <c r="YZ1869" s="85"/>
      <c r="ZA1869" s="85"/>
      <c r="ZB1869" s="85"/>
      <c r="ZC1869" s="85"/>
      <c r="ZD1869" s="85"/>
      <c r="ZE1869" s="85"/>
      <c r="ZF1869" s="85"/>
      <c r="ZG1869" s="85"/>
      <c r="ZH1869" s="85"/>
      <c r="ZI1869" s="85"/>
      <c r="ZJ1869" s="85"/>
      <c r="ZK1869" s="85"/>
      <c r="ZL1869" s="85"/>
      <c r="ZM1869" s="85"/>
      <c r="ZN1869" s="85"/>
      <c r="ZO1869" s="85"/>
      <c r="ZP1869" s="85"/>
      <c r="ZQ1869" s="85"/>
      <c r="ZR1869" s="85"/>
      <c r="ZS1869" s="85"/>
      <c r="ZT1869" s="85"/>
      <c r="ZU1869" s="85"/>
      <c r="ZV1869" s="85"/>
      <c r="ZW1869" s="85"/>
      <c r="ZX1869" s="85"/>
      <c r="ZY1869" s="85"/>
      <c r="AAE1869" s="85"/>
      <c r="AAF1869" s="85"/>
      <c r="AAG1869" s="85"/>
      <c r="AAI1869" s="110"/>
      <c r="AAJ1869" s="111"/>
      <c r="AAK1869" s="85"/>
      <c r="AAL1869" s="85"/>
      <c r="AAM1869" s="85"/>
      <c r="AAO1869" s="110"/>
      <c r="AAP1869" s="111"/>
      <c r="AAQ1869" s="85"/>
      <c r="AAR1869" s="85"/>
      <c r="AAS1869" s="85"/>
      <c r="AAU1869" s="110"/>
      <c r="AAV1869" s="111"/>
      <c r="AAW1869" s="85"/>
      <c r="AAX1869" s="85"/>
      <c r="ABB1869" s="110"/>
      <c r="ABC1869" s="110"/>
      <c r="ABD1869" s="110"/>
      <c r="ABE1869" s="111"/>
      <c r="ABF1869" s="111"/>
      <c r="ABG1869" s="111"/>
      <c r="ABH1869" s="85"/>
      <c r="ABI1869" s="85"/>
      <c r="ABJ1869" s="85"/>
      <c r="ABK1869" s="85"/>
      <c r="ABL1869" s="85"/>
      <c r="ABM1869" s="85"/>
      <c r="ABQ1869" s="110"/>
      <c r="ABR1869" s="110"/>
      <c r="ABS1869" s="111"/>
      <c r="ABT1869" s="111"/>
      <c r="ABU1869" s="85"/>
      <c r="ABV1869" s="85"/>
      <c r="ABW1869" s="85"/>
      <c r="ABX1869" s="85"/>
      <c r="ABY1869" s="85"/>
      <c r="ABZ1869" s="85"/>
      <c r="ACA1869" s="85"/>
      <c r="ACG1869" s="110"/>
      <c r="ACH1869" s="110"/>
      <c r="ACI1869" s="110"/>
      <c r="ACJ1869" s="110"/>
      <c r="ACK1869" s="110"/>
      <c r="ACL1869" s="110"/>
      <c r="ACM1869" s="110"/>
      <c r="ACN1869" s="110"/>
      <c r="ACO1869" s="110"/>
      <c r="ACP1869" s="110"/>
      <c r="ACQ1869" s="111"/>
      <c r="ACR1869" s="111"/>
      <c r="ACS1869" s="111"/>
      <c r="ACT1869" s="85"/>
      <c r="ACU1869" s="85"/>
      <c r="ACV1869" s="85"/>
      <c r="ACW1869" s="85"/>
      <c r="ACX1869" s="85"/>
      <c r="ADB1869" s="110"/>
      <c r="ADC1869" s="110"/>
      <c r="ADD1869" s="111"/>
      <c r="ADE1869" s="111"/>
      <c r="ADF1869" s="85"/>
      <c r="ADG1869" s="85"/>
      <c r="ADH1869" s="85"/>
      <c r="ADI1869" s="85"/>
      <c r="ADJ1869" s="85"/>
      <c r="ADK1869" s="85"/>
      <c r="ADL1869" s="85"/>
      <c r="ADM1869" s="85"/>
      <c r="ADN1869" s="85"/>
      <c r="ADO1869" s="85"/>
      <c r="ADP1869" s="85"/>
      <c r="ADQ1869" s="85"/>
      <c r="ADR1869" s="85"/>
      <c r="ADS1869" s="85"/>
      <c r="ADT1869" s="85"/>
      <c r="ADU1869" s="85"/>
      <c r="ADV1869" s="85"/>
      <c r="ADW1869" s="85"/>
      <c r="ADX1869" s="85"/>
      <c r="ADY1869" s="85"/>
      <c r="ADZ1869" s="85"/>
      <c r="AEA1869" s="85"/>
      <c r="AEB1869" s="85"/>
      <c r="AEC1869" s="85"/>
      <c r="AED1869" s="85"/>
      <c r="AEE1869" s="85"/>
      <c r="AEF1869" s="85"/>
      <c r="AEG1869" s="85"/>
      <c r="AEH1869" s="85"/>
      <c r="AEI1869" s="85"/>
      <c r="AEJ1869" s="85"/>
      <c r="AEK1869" s="85"/>
      <c r="AEL1869" s="85"/>
      <c r="AEM1869" s="85"/>
      <c r="AEN1869" s="85"/>
      <c r="AEO1869" s="85"/>
      <c r="AEP1869" s="85"/>
      <c r="AEQ1869" s="85"/>
      <c r="AER1869" s="85"/>
      <c r="AES1869" s="85"/>
      <c r="AET1869" s="85"/>
      <c r="AEU1869" s="85"/>
      <c r="AEV1869" s="85"/>
      <c r="AEW1869" s="85"/>
      <c r="AEX1869" s="85"/>
      <c r="AEY1869" s="85"/>
      <c r="AEZ1869" s="85"/>
      <c r="AFA1869" s="85"/>
      <c r="AFB1869" s="85"/>
      <c r="AFC1869" s="85"/>
      <c r="AFD1869" s="85"/>
      <c r="AFE1869" s="85"/>
      <c r="AFF1869" s="85"/>
      <c r="AFG1869" s="85"/>
      <c r="AFH1869" s="85"/>
      <c r="AFI1869" s="85"/>
      <c r="AFJ1869" s="85"/>
      <c r="AFK1869" s="85"/>
      <c r="AFL1869" s="85"/>
      <c r="AFM1869" s="85"/>
      <c r="AFN1869" s="85"/>
      <c r="AFO1869" s="85"/>
      <c r="AFP1869" s="85"/>
      <c r="AFQ1869" s="85"/>
      <c r="AFR1869" s="85"/>
      <c r="AFS1869" s="85"/>
      <c r="AFT1869" s="85"/>
      <c r="AFU1869" s="85"/>
      <c r="AFV1869" s="85"/>
      <c r="AFW1869" s="85"/>
      <c r="AFX1869" s="85"/>
      <c r="AFY1869" s="85"/>
      <c r="AFZ1869" s="85"/>
      <c r="AGA1869" s="85"/>
      <c r="AGB1869" s="85"/>
      <c r="AGC1869" s="85"/>
      <c r="AGD1869" s="85"/>
      <c r="AGE1869" s="85"/>
      <c r="AGF1869" s="85"/>
      <c r="AGG1869" s="85"/>
      <c r="AGH1869" s="85"/>
      <c r="AGI1869" s="85"/>
      <c r="AGJ1869" s="85"/>
      <c r="AGK1869" s="85"/>
      <c r="AGM1869" s="110"/>
      <c r="AGN1869" s="111"/>
      <c r="AGO1869" s="85"/>
      <c r="AGP1869" s="85"/>
      <c r="AGQ1869" s="85"/>
      <c r="AGS1869" s="14">
        <v>0</v>
      </c>
      <c r="AGT1869" s="14">
        <v>0</v>
      </c>
      <c r="AGU1869" s="14">
        <v>0</v>
      </c>
      <c r="AGV1869" s="14">
        <v>0</v>
      </c>
      <c r="AGW1869" s="14">
        <v>0</v>
      </c>
      <c r="AGX1869" s="14">
        <v>0</v>
      </c>
      <c r="AGY1869" s="14">
        <v>0</v>
      </c>
      <c r="AGZ1869" s="14">
        <v>1</v>
      </c>
      <c r="AHA1869" s="14">
        <v>0</v>
      </c>
      <c r="AHB1869" s="14">
        <v>0</v>
      </c>
      <c r="AHC1869" s="14">
        <v>1</v>
      </c>
      <c r="AHD1869" s="14">
        <v>0</v>
      </c>
      <c r="AHE1869" s="14">
        <v>0</v>
      </c>
      <c r="AHF1869" s="14">
        <v>0</v>
      </c>
      <c r="AHH1869" s="14">
        <v>0</v>
      </c>
      <c r="AHI1869" s="14">
        <v>0</v>
      </c>
      <c r="AHK1869" s="14">
        <v>0</v>
      </c>
      <c r="AHL1869" s="14">
        <v>0</v>
      </c>
      <c r="AHM1869" s="14">
        <v>0</v>
      </c>
      <c r="AHN1869" s="14">
        <v>0</v>
      </c>
      <c r="AHO1869" s="14">
        <v>0</v>
      </c>
      <c r="AHP1869" s="14">
        <v>0</v>
      </c>
      <c r="AHQ1869" s="14">
        <v>0</v>
      </c>
      <c r="AHR1869" s="14">
        <v>7</v>
      </c>
      <c r="AHS1869" s="85"/>
      <c r="AHT1869" s="85"/>
      <c r="AHV1869" s="110"/>
      <c r="AHW1869" s="111"/>
      <c r="AHX1869" s="85"/>
      <c r="AHY1869" s="85"/>
      <c r="AHZ1869" s="85"/>
      <c r="AIB1869" s="110"/>
      <c r="AIC1869" s="111"/>
      <c r="AID1869" s="85"/>
      <c r="AIE1869" s="85"/>
      <c r="AIF1869" s="85"/>
      <c r="AIH1869" s="110"/>
      <c r="AII1869" s="111"/>
      <c r="AIJ1869" s="85"/>
      <c r="AIK1869" s="85"/>
      <c r="AIL1869" s="85"/>
      <c r="AIM1869" s="14">
        <v>0</v>
      </c>
      <c r="AIN1869" s="14">
        <v>0</v>
      </c>
      <c r="AIO1869" s="14">
        <v>0</v>
      </c>
      <c r="AIP1869" s="14">
        <v>1</v>
      </c>
      <c r="AIQ1869" s="85">
        <v>1</v>
      </c>
      <c r="AIR1869" s="85">
        <v>1</v>
      </c>
      <c r="AIS1869" s="14">
        <v>1</v>
      </c>
      <c r="AIT1869" s="113">
        <v>1</v>
      </c>
      <c r="AIU1869" s="111" t="s">
        <v>2308</v>
      </c>
      <c r="AIV1869" s="85">
        <v>0</v>
      </c>
      <c r="AIW1869" s="85">
        <v>0</v>
      </c>
      <c r="AIX1869" s="85">
        <v>45</v>
      </c>
      <c r="AJB1869" s="110"/>
      <c r="AJC1869" s="111"/>
      <c r="AJD1869" s="85"/>
      <c r="AJE1869" s="85"/>
      <c r="AJF1869" s="85"/>
      <c r="AJH1869" s="110"/>
      <c r="AJI1869" s="111"/>
      <c r="AJJ1869" s="85"/>
      <c r="AJK1869" s="85"/>
      <c r="AJL1869" s="85"/>
      <c r="AJN1869" s="110"/>
      <c r="AJO1869" s="111"/>
    </row>
    <row r="1870" spans="1:951" s="14" customFormat="1">
      <c r="B1870" s="14">
        <v>2</v>
      </c>
      <c r="C1870" s="14">
        <v>1</v>
      </c>
      <c r="D1870" s="14" t="s">
        <v>10043</v>
      </c>
      <c r="E1870" s="14" t="s">
        <v>10044</v>
      </c>
      <c r="F1870" s="63"/>
      <c r="G1870" s="58"/>
      <c r="O1870" s="14">
        <v>0</v>
      </c>
      <c r="P1870" s="14">
        <v>0</v>
      </c>
      <c r="Z1870" s="14">
        <v>0</v>
      </c>
      <c r="AA1870" s="14">
        <v>1</v>
      </c>
      <c r="AB1870" s="58" t="s">
        <v>10045</v>
      </c>
      <c r="AC1870" s="14">
        <v>1</v>
      </c>
      <c r="AD1870" s="14">
        <v>0</v>
      </c>
      <c r="AE1870" s="14">
        <v>1</v>
      </c>
      <c r="AF1870" s="14">
        <v>0</v>
      </c>
      <c r="AG1870" s="14">
        <v>0</v>
      </c>
      <c r="AI1870" s="14">
        <v>160</v>
      </c>
      <c r="AJ1870" s="14">
        <v>136</v>
      </c>
      <c r="DR1870" s="14">
        <v>100</v>
      </c>
      <c r="DS1870" s="14">
        <v>80</v>
      </c>
      <c r="HA1870" s="14">
        <v>2</v>
      </c>
      <c r="HB1870" s="14">
        <v>2</v>
      </c>
      <c r="HT1870" s="14">
        <v>0</v>
      </c>
      <c r="HU1870" s="14">
        <v>0</v>
      </c>
      <c r="IP1870" s="14">
        <v>96</v>
      </c>
      <c r="IQ1870" s="14">
        <v>96</v>
      </c>
      <c r="LX1870" s="14">
        <v>100</v>
      </c>
      <c r="LY1870" s="14">
        <v>102</v>
      </c>
      <c r="PG1870" s="14">
        <v>22</v>
      </c>
      <c r="PH1870" s="14">
        <v>24</v>
      </c>
      <c r="SP1870" s="14">
        <v>98.4</v>
      </c>
      <c r="SQ1870" s="14">
        <v>98.3</v>
      </c>
      <c r="VX1870" s="14">
        <v>0</v>
      </c>
      <c r="VY1870" s="14">
        <v>0</v>
      </c>
      <c r="WR1870" s="14">
        <v>0</v>
      </c>
      <c r="WS1870" s="14">
        <v>0</v>
      </c>
      <c r="AAI1870" s="63"/>
      <c r="AAJ1870" s="58"/>
      <c r="AAO1870" s="63"/>
      <c r="AAP1870" s="58"/>
      <c r="AAU1870" s="63"/>
      <c r="AAV1870" s="58"/>
      <c r="ABB1870" s="63"/>
      <c r="ABC1870" s="63"/>
      <c r="ABD1870" s="63"/>
      <c r="ABE1870" s="58"/>
      <c r="ABF1870" s="58"/>
      <c r="ABG1870" s="58"/>
      <c r="ABQ1870" s="63"/>
      <c r="ABR1870" s="63"/>
      <c r="ABS1870" s="58"/>
      <c r="ABT1870" s="58"/>
      <c r="ACG1870" s="63"/>
      <c r="ACH1870" s="63"/>
      <c r="ACI1870" s="63"/>
      <c r="ACJ1870" s="63"/>
      <c r="ACK1870" s="63"/>
      <c r="ACL1870" s="63"/>
      <c r="ACM1870" s="63"/>
      <c r="ACN1870" s="63"/>
      <c r="ACO1870" s="63"/>
      <c r="ACP1870" s="63"/>
      <c r="ACQ1870" s="58"/>
      <c r="ACR1870" s="58"/>
      <c r="ACS1870" s="58"/>
      <c r="ADB1870" s="63"/>
      <c r="ADC1870" s="63"/>
      <c r="ADD1870" s="58"/>
      <c r="ADE1870" s="58"/>
      <c r="AGM1870" s="63"/>
      <c r="AGN1870" s="58"/>
      <c r="AGS1870" s="14">
        <v>0</v>
      </c>
      <c r="AGT1870" s="14">
        <v>0</v>
      </c>
      <c r="AGU1870" s="14">
        <v>0</v>
      </c>
      <c r="AGV1870" s="14">
        <v>0</v>
      </c>
      <c r="AGW1870" s="14">
        <v>0</v>
      </c>
      <c r="AGX1870" s="14">
        <v>0</v>
      </c>
      <c r="AGY1870" s="14">
        <v>0</v>
      </c>
      <c r="AGZ1870" s="14">
        <v>2</v>
      </c>
      <c r="AHA1870" s="14">
        <v>0</v>
      </c>
      <c r="AHB1870" s="14">
        <v>0</v>
      </c>
      <c r="AHC1870" s="14">
        <v>1</v>
      </c>
      <c r="AHD1870" s="14">
        <v>0</v>
      </c>
      <c r="AHE1870" s="14">
        <v>0</v>
      </c>
      <c r="AHF1870" s="14">
        <v>0</v>
      </c>
      <c r="AHH1870" s="14">
        <v>0</v>
      </c>
      <c r="AHI1870" s="14">
        <v>0</v>
      </c>
      <c r="AHK1870" s="14">
        <v>0</v>
      </c>
      <c r="AHL1870" s="14">
        <v>0</v>
      </c>
      <c r="AHM1870" s="14">
        <v>0</v>
      </c>
      <c r="AHN1870" s="14">
        <v>0</v>
      </c>
      <c r="AHO1870" s="14">
        <v>0</v>
      </c>
      <c r="AHP1870" s="14">
        <v>0</v>
      </c>
      <c r="AHQ1870" s="14">
        <v>0</v>
      </c>
      <c r="AHR1870" s="14">
        <f>AVERAGE(5,7)</f>
        <v>6</v>
      </c>
      <c r="AHV1870" s="63"/>
      <c r="AHW1870" s="58"/>
      <c r="AIB1870" s="63"/>
      <c r="AIC1870" s="58"/>
      <c r="AIH1870" s="63"/>
      <c r="AII1870" s="58"/>
      <c r="AIM1870" s="14">
        <v>0</v>
      </c>
      <c r="AIN1870" s="14">
        <v>0</v>
      </c>
      <c r="AIO1870" s="14">
        <v>0</v>
      </c>
      <c r="AIT1870" s="60">
        <v>2</v>
      </c>
      <c r="AIU1870" s="58" t="s">
        <v>2308</v>
      </c>
      <c r="AIV1870" s="14">
        <v>0</v>
      </c>
      <c r="AIW1870" s="14">
        <v>0</v>
      </c>
      <c r="AIX1870" s="14">
        <v>28</v>
      </c>
      <c r="AIY1870" s="14">
        <v>54</v>
      </c>
      <c r="AJB1870" s="63"/>
      <c r="AJC1870" s="58"/>
      <c r="AJH1870" s="63"/>
      <c r="AJI1870" s="58"/>
      <c r="AJN1870" s="63"/>
      <c r="AJO1870" s="58"/>
    </row>
    <row r="1871" spans="1:951" s="31" customFormat="1">
      <c r="B1871" s="31">
        <v>3</v>
      </c>
      <c r="C1871" s="31">
        <v>0</v>
      </c>
      <c r="F1871" s="82"/>
      <c r="G1871" s="83"/>
      <c r="Z1871" s="31">
        <v>0</v>
      </c>
      <c r="AA1871" s="31">
        <v>2</v>
      </c>
      <c r="AB1871" s="83"/>
      <c r="AC1871" s="31">
        <v>0</v>
      </c>
      <c r="AE1871" s="31">
        <v>5</v>
      </c>
      <c r="AF1871" s="31">
        <v>0</v>
      </c>
      <c r="AG1871" s="31">
        <v>0</v>
      </c>
      <c r="AI1871" s="31">
        <v>156</v>
      </c>
      <c r="AJ1871" s="31">
        <v>138</v>
      </c>
      <c r="DR1871" s="31">
        <v>90</v>
      </c>
      <c r="DS1871" s="31">
        <v>56</v>
      </c>
      <c r="HA1871" s="31">
        <v>2</v>
      </c>
      <c r="HB1871" s="31">
        <v>2</v>
      </c>
      <c r="HT1871" s="31">
        <v>0</v>
      </c>
      <c r="HU1871" s="31">
        <v>0</v>
      </c>
      <c r="IP1871" s="31">
        <v>96</v>
      </c>
      <c r="IQ1871" s="31">
        <v>98</v>
      </c>
      <c r="LX1871" s="31">
        <v>92</v>
      </c>
      <c r="LY1871" s="31">
        <v>104</v>
      </c>
      <c r="PG1871" s="31">
        <v>24</v>
      </c>
      <c r="PH1871" s="31">
        <v>18</v>
      </c>
      <c r="SP1871" s="31">
        <v>97.6</v>
      </c>
      <c r="SQ1871" s="31">
        <v>97.8</v>
      </c>
      <c r="VX1871" s="31">
        <v>0</v>
      </c>
      <c r="VY1871" s="31">
        <v>0</v>
      </c>
      <c r="WR1871" s="31">
        <v>0</v>
      </c>
      <c r="WS1871" s="31">
        <v>0</v>
      </c>
      <c r="AAI1871" s="82"/>
      <c r="AAJ1871" s="83"/>
      <c r="AAO1871" s="82"/>
      <c r="AAP1871" s="83"/>
      <c r="AAU1871" s="82"/>
      <c r="AAV1871" s="83"/>
      <c r="ABB1871" s="82"/>
      <c r="ABC1871" s="82"/>
      <c r="ABD1871" s="82"/>
      <c r="ABE1871" s="83"/>
      <c r="ABF1871" s="83"/>
      <c r="ABG1871" s="83"/>
      <c r="ABQ1871" s="82"/>
      <c r="ABR1871" s="82"/>
      <c r="ABS1871" s="83"/>
      <c r="ABT1871" s="83"/>
      <c r="ACG1871" s="82"/>
      <c r="ACH1871" s="82"/>
      <c r="ACI1871" s="82"/>
      <c r="ACJ1871" s="82"/>
      <c r="ACK1871" s="82"/>
      <c r="ACL1871" s="82"/>
      <c r="ACM1871" s="82"/>
      <c r="ACN1871" s="82"/>
      <c r="ACO1871" s="82"/>
      <c r="ACP1871" s="82"/>
      <c r="ACQ1871" s="83"/>
      <c r="ACR1871" s="83"/>
      <c r="ACS1871" s="83"/>
      <c r="ADB1871" s="82"/>
      <c r="ADC1871" s="82"/>
      <c r="ADD1871" s="83"/>
      <c r="ADE1871" s="83"/>
      <c r="AGM1871" s="82"/>
      <c r="AGN1871" s="83"/>
      <c r="AGS1871" s="31">
        <v>0</v>
      </c>
      <c r="AGT1871" s="31">
        <v>0</v>
      </c>
      <c r="AGU1871" s="31">
        <v>0</v>
      </c>
      <c r="AGV1871" s="31">
        <v>0</v>
      </c>
      <c r="AGW1871" s="31">
        <v>0</v>
      </c>
      <c r="AGX1871" s="31">
        <v>0</v>
      </c>
      <c r="AGY1871" s="31">
        <v>0</v>
      </c>
      <c r="AGZ1871" s="31">
        <v>0</v>
      </c>
      <c r="AHA1871" s="31">
        <v>0</v>
      </c>
      <c r="AHB1871" s="31">
        <v>0</v>
      </c>
      <c r="AHC1871" s="31">
        <v>1</v>
      </c>
      <c r="AHD1871" s="31">
        <v>0</v>
      </c>
      <c r="AHE1871" s="31">
        <v>0</v>
      </c>
      <c r="AHF1871" s="31">
        <v>0</v>
      </c>
      <c r="AHH1871" s="31">
        <v>0</v>
      </c>
      <c r="AHI1871" s="31">
        <v>0</v>
      </c>
      <c r="AHK1871" s="31">
        <v>0</v>
      </c>
      <c r="AHL1871" s="31">
        <v>0</v>
      </c>
      <c r="AHM1871" s="31">
        <v>0</v>
      </c>
      <c r="AHN1871" s="31">
        <v>0</v>
      </c>
      <c r="AHO1871" s="31">
        <v>0</v>
      </c>
      <c r="AHP1871" s="31">
        <v>0</v>
      </c>
      <c r="AHQ1871" s="31">
        <v>0</v>
      </c>
      <c r="AHR1871" s="31">
        <f>AVERAGE(4,0)</f>
        <v>2</v>
      </c>
      <c r="AHV1871" s="82"/>
      <c r="AHW1871" s="83"/>
      <c r="AIB1871" s="82"/>
      <c r="AIC1871" s="83"/>
      <c r="AIH1871" s="82"/>
      <c r="AII1871" s="83"/>
      <c r="AIM1871" s="31">
        <v>0</v>
      </c>
      <c r="AIN1871" s="31">
        <v>0</v>
      </c>
      <c r="AIO1871" s="31">
        <v>0</v>
      </c>
      <c r="AIT1871" s="84">
        <v>2</v>
      </c>
      <c r="AIU1871" s="83" t="s">
        <v>2308</v>
      </c>
      <c r="AIV1871" s="31">
        <v>0</v>
      </c>
      <c r="AIW1871" s="31">
        <v>0</v>
      </c>
      <c r="AIX1871" s="31">
        <v>36</v>
      </c>
      <c r="AIY1871" s="31">
        <v>50</v>
      </c>
      <c r="AJB1871" s="82"/>
      <c r="AJC1871" s="83"/>
      <c r="AJH1871" s="82"/>
      <c r="AJI1871" s="83"/>
      <c r="AJN1871" s="82"/>
      <c r="AJO1871" s="83"/>
    </row>
    <row r="1872" spans="1:951" s="1" customFormat="1">
      <c r="A1872" s="1">
        <v>395</v>
      </c>
      <c r="B1872" s="1">
        <v>1</v>
      </c>
      <c r="C1872" s="1">
        <v>1</v>
      </c>
      <c r="D1872" s="1" t="s">
        <v>3972</v>
      </c>
      <c r="O1872" s="1">
        <v>0</v>
      </c>
      <c r="Z1872" s="1">
        <v>0</v>
      </c>
      <c r="AA1872" s="1">
        <v>1</v>
      </c>
      <c r="AB1872" s="1" t="s">
        <v>10046</v>
      </c>
      <c r="AC1872" s="1">
        <v>0</v>
      </c>
      <c r="AE1872" s="1">
        <v>0</v>
      </c>
      <c r="AG1872" s="1">
        <v>0</v>
      </c>
      <c r="AI1872" s="1">
        <v>126</v>
      </c>
      <c r="DR1872" s="1">
        <v>70</v>
      </c>
      <c r="HA1872" s="1">
        <v>0</v>
      </c>
      <c r="HT1872" s="1">
        <v>0</v>
      </c>
      <c r="IP1872" s="1">
        <v>95</v>
      </c>
      <c r="LX1872" s="1">
        <v>76</v>
      </c>
      <c r="PG1872" s="1">
        <v>18</v>
      </c>
      <c r="SP1872" s="1">
        <v>98.2</v>
      </c>
      <c r="VX1872" s="1">
        <v>1</v>
      </c>
      <c r="WQ1872" s="1">
        <v>0</v>
      </c>
      <c r="AGS1872" s="1">
        <v>0</v>
      </c>
      <c r="AGT1872" s="1">
        <v>0</v>
      </c>
      <c r="AGU1872" s="1">
        <v>0</v>
      </c>
      <c r="AGV1872" s="1">
        <v>0</v>
      </c>
      <c r="AGW1872" s="1">
        <v>0</v>
      </c>
      <c r="AGX1872" s="1">
        <v>1</v>
      </c>
      <c r="AGY1872" s="1">
        <v>0</v>
      </c>
      <c r="AGZ1872" s="1">
        <v>0</v>
      </c>
      <c r="AHA1872" s="1">
        <v>0</v>
      </c>
      <c r="AHB1872" s="1">
        <v>0</v>
      </c>
      <c r="AHC1872" s="1">
        <v>1</v>
      </c>
      <c r="AHD1872" s="1">
        <v>0</v>
      </c>
      <c r="AHE1872" s="1">
        <v>0</v>
      </c>
      <c r="AHF1872" s="1">
        <v>0</v>
      </c>
      <c r="AHH1872" s="1">
        <v>0</v>
      </c>
      <c r="AHI1872" s="1">
        <v>0</v>
      </c>
      <c r="AHK1872" s="1">
        <v>0</v>
      </c>
      <c r="AHL1872" s="1">
        <v>0</v>
      </c>
      <c r="AHM1872" s="1">
        <v>0</v>
      </c>
      <c r="AHN1872" s="1">
        <v>0</v>
      </c>
      <c r="AHO1872" s="1">
        <v>0</v>
      </c>
      <c r="AHP1872" s="1">
        <v>0</v>
      </c>
      <c r="AHQ1872" s="1">
        <v>0</v>
      </c>
      <c r="AHR1872" s="1">
        <v>0</v>
      </c>
      <c r="AIM1872" s="1">
        <v>0</v>
      </c>
      <c r="AIN1872" s="1">
        <v>0</v>
      </c>
      <c r="AIO1872" s="1">
        <v>0</v>
      </c>
      <c r="AIP1872" s="1">
        <v>1</v>
      </c>
      <c r="AIQ1872" s="1">
        <v>1</v>
      </c>
      <c r="AIR1872" s="1">
        <v>1</v>
      </c>
      <c r="AIS1872" s="1">
        <v>1</v>
      </c>
      <c r="AIT1872" s="1">
        <v>0</v>
      </c>
      <c r="AIU1872" s="1">
        <v>1</v>
      </c>
      <c r="AIV1872" s="1">
        <v>0</v>
      </c>
      <c r="AIW1872" s="1">
        <v>0</v>
      </c>
      <c r="AJB1872" s="1">
        <v>60</v>
      </c>
    </row>
    <row r="1873" spans="1:939" s="1" customFormat="1">
      <c r="B1873" s="1">
        <v>2</v>
      </c>
      <c r="C1873" s="1">
        <v>1</v>
      </c>
      <c r="D1873" s="1" t="s">
        <v>7525</v>
      </c>
      <c r="E1873" s="1" t="s">
        <v>7756</v>
      </c>
      <c r="F1873" s="1" t="s">
        <v>8328</v>
      </c>
      <c r="O1873" s="1">
        <v>0</v>
      </c>
      <c r="P1873" s="1">
        <v>0</v>
      </c>
      <c r="Q1873" s="1">
        <v>0</v>
      </c>
      <c r="Z1873" s="1">
        <v>0</v>
      </c>
      <c r="AA1873" s="1">
        <v>1</v>
      </c>
      <c r="AB1873" s="1" t="s">
        <v>10047</v>
      </c>
      <c r="AC1873" s="1">
        <v>3</v>
      </c>
      <c r="AD1873" s="1">
        <v>0</v>
      </c>
      <c r="AE1873" s="1">
        <v>2</v>
      </c>
      <c r="AF1873" s="1">
        <v>0</v>
      </c>
      <c r="AG1873" s="1">
        <v>0</v>
      </c>
      <c r="AI1873" s="1">
        <v>126</v>
      </c>
      <c r="AJ1873" s="1">
        <v>118</v>
      </c>
      <c r="DR1873" s="1">
        <v>66</v>
      </c>
      <c r="DS1873" s="1">
        <v>62</v>
      </c>
      <c r="HA1873" s="1">
        <v>0</v>
      </c>
      <c r="HB1873" s="1">
        <v>0</v>
      </c>
      <c r="HT1873" s="1">
        <v>0</v>
      </c>
      <c r="HU1873" s="1">
        <v>0</v>
      </c>
      <c r="IP1873" s="1">
        <v>94</v>
      </c>
      <c r="IQ1873" s="1">
        <v>94</v>
      </c>
      <c r="LX1873" s="1">
        <v>84</v>
      </c>
      <c r="LY1873" s="1">
        <v>82</v>
      </c>
      <c r="PG1873" s="1">
        <v>18</v>
      </c>
      <c r="PH1873" s="1">
        <v>18</v>
      </c>
      <c r="SP1873" s="1">
        <v>98.6</v>
      </c>
      <c r="SQ1873" s="1">
        <v>98.6</v>
      </c>
      <c r="VX1873" s="1">
        <v>1</v>
      </c>
      <c r="VY1873" s="1">
        <v>1</v>
      </c>
      <c r="WQ1873" s="1">
        <v>0</v>
      </c>
      <c r="WR1873" s="1">
        <v>0</v>
      </c>
      <c r="AAY1873" s="1">
        <v>21</v>
      </c>
      <c r="ABU1873" s="1">
        <v>134</v>
      </c>
      <c r="ABX1873" s="1">
        <v>3.7</v>
      </c>
      <c r="ACA1873" s="1">
        <v>97</v>
      </c>
      <c r="ACD1873" s="1">
        <v>8.3000000000000007</v>
      </c>
      <c r="ACG1873" s="1">
        <v>108</v>
      </c>
      <c r="ACQ1873" s="1">
        <v>24</v>
      </c>
      <c r="ACT1873" s="1">
        <v>1.28</v>
      </c>
      <c r="ACW1873" s="1">
        <v>16</v>
      </c>
      <c r="AGS1873" s="1">
        <v>0</v>
      </c>
      <c r="AGT1873" s="1">
        <v>0</v>
      </c>
      <c r="AGU1873" s="1">
        <v>0</v>
      </c>
      <c r="AGV1873" s="1">
        <v>0</v>
      </c>
      <c r="AGW1873" s="1">
        <v>0</v>
      </c>
      <c r="AGX1873" s="1">
        <v>1</v>
      </c>
      <c r="AGY1873" s="1">
        <v>0</v>
      </c>
      <c r="AGZ1873" s="1">
        <v>1</v>
      </c>
      <c r="AHA1873" s="1">
        <v>0</v>
      </c>
      <c r="AHB1873" s="1">
        <v>0</v>
      </c>
      <c r="AHC1873" s="1">
        <v>1</v>
      </c>
      <c r="AHD1873" s="1">
        <v>0</v>
      </c>
      <c r="AHE1873" s="1">
        <v>0</v>
      </c>
      <c r="AHF1873" s="1">
        <v>0</v>
      </c>
      <c r="AHH1873" s="1">
        <v>0</v>
      </c>
      <c r="AHI1873" s="1">
        <v>0</v>
      </c>
      <c r="AHK1873" s="1">
        <v>0</v>
      </c>
      <c r="AHL1873" s="1">
        <v>0</v>
      </c>
      <c r="AHM1873" s="1">
        <v>0</v>
      </c>
      <c r="AHN1873" s="1">
        <v>0</v>
      </c>
      <c r="AHO1873" s="1">
        <v>0</v>
      </c>
      <c r="AHP1873" s="1">
        <v>0</v>
      </c>
      <c r="AHQ1873" s="1">
        <v>0</v>
      </c>
      <c r="AHR1873" s="1">
        <v>0</v>
      </c>
      <c r="AIM1873" s="1">
        <v>0</v>
      </c>
      <c r="AIN1873" s="1">
        <v>0</v>
      </c>
      <c r="AIO1873" s="1">
        <v>0</v>
      </c>
      <c r="AIT1873" s="1">
        <v>1</v>
      </c>
      <c r="AIU1873" s="1">
        <v>1</v>
      </c>
      <c r="AIV1873" s="1">
        <v>0</v>
      </c>
      <c r="AIW1873" s="1">
        <v>0</v>
      </c>
      <c r="AIX1873" s="1">
        <v>42</v>
      </c>
      <c r="AJB1873" s="1">
        <v>35</v>
      </c>
    </row>
    <row r="1874" spans="1:939" s="1" customFormat="1">
      <c r="B1874" s="1">
        <v>3</v>
      </c>
      <c r="C1874" s="1">
        <v>1</v>
      </c>
      <c r="D1874" s="1" t="s">
        <v>10048</v>
      </c>
      <c r="O1874" s="1">
        <v>0</v>
      </c>
      <c r="Z1874" s="1">
        <v>0</v>
      </c>
      <c r="AA1874" s="1">
        <v>2</v>
      </c>
      <c r="AB1874" s="1" t="s">
        <v>10049</v>
      </c>
      <c r="AC1874" s="1">
        <v>1</v>
      </c>
      <c r="AD1874" s="1">
        <v>0</v>
      </c>
      <c r="AE1874" s="1">
        <v>6</v>
      </c>
      <c r="AF1874" s="1">
        <v>0</v>
      </c>
      <c r="AG1874" s="1">
        <v>0</v>
      </c>
      <c r="AI1874" s="1">
        <v>122</v>
      </c>
      <c r="AJ1874" s="1">
        <v>110</v>
      </c>
      <c r="DR1874" s="1">
        <v>70</v>
      </c>
      <c r="DS1874" s="1">
        <v>60</v>
      </c>
      <c r="HA1874" s="1">
        <v>0</v>
      </c>
      <c r="HB1874" s="1">
        <v>0</v>
      </c>
      <c r="HT1874" s="1">
        <v>0</v>
      </c>
      <c r="HU1874" s="1">
        <v>0</v>
      </c>
      <c r="IP1874" s="1">
        <v>96</v>
      </c>
      <c r="IQ1874" s="1">
        <v>95</v>
      </c>
      <c r="LX1874" s="1">
        <v>84</v>
      </c>
      <c r="LY1874" s="1">
        <v>86</v>
      </c>
      <c r="PG1874" s="1">
        <v>20</v>
      </c>
      <c r="PH1874" s="1">
        <v>20</v>
      </c>
      <c r="SP1874" s="1">
        <v>98.4</v>
      </c>
      <c r="SQ1874" s="1">
        <v>96.9</v>
      </c>
      <c r="VX1874" s="1">
        <v>1</v>
      </c>
      <c r="VY1874" s="1">
        <v>0</v>
      </c>
      <c r="WQ1874" s="1">
        <v>0</v>
      </c>
      <c r="WR1874" s="1">
        <v>0</v>
      </c>
      <c r="AGS1874" s="1">
        <v>0</v>
      </c>
      <c r="AGT1874" s="1">
        <v>0</v>
      </c>
      <c r="AGU1874" s="1">
        <v>0</v>
      </c>
      <c r="AGV1874" s="1">
        <v>0</v>
      </c>
      <c r="AGW1874" s="1">
        <v>0</v>
      </c>
      <c r="AGX1874" s="1">
        <v>1</v>
      </c>
      <c r="AGY1874" s="1">
        <v>0</v>
      </c>
      <c r="AGZ1874" s="1">
        <v>0</v>
      </c>
      <c r="AHA1874" s="1">
        <v>0</v>
      </c>
      <c r="AHB1874" s="1">
        <v>0</v>
      </c>
      <c r="AHC1874" s="1">
        <v>1</v>
      </c>
      <c r="AHD1874" s="1">
        <v>0</v>
      </c>
      <c r="AHE1874" s="1">
        <v>0</v>
      </c>
      <c r="AHF1874" s="1">
        <v>0</v>
      </c>
      <c r="AHH1874" s="1">
        <v>0</v>
      </c>
      <c r="AHI1874" s="1">
        <v>0</v>
      </c>
      <c r="AHK1874" s="1">
        <v>0</v>
      </c>
      <c r="AHL1874" s="1">
        <v>0</v>
      </c>
      <c r="AHM1874" s="1">
        <v>0</v>
      </c>
      <c r="AHN1874" s="1">
        <v>0</v>
      </c>
      <c r="AHO1874" s="1">
        <v>0</v>
      </c>
      <c r="AHP1874" s="1">
        <v>0</v>
      </c>
      <c r="AHQ1874" s="1">
        <v>0</v>
      </c>
      <c r="AHR1874" s="1">
        <v>0</v>
      </c>
      <c r="AIM1874" s="1">
        <v>0</v>
      </c>
      <c r="AIN1874" s="1">
        <v>0</v>
      </c>
      <c r="AIO1874" s="1">
        <v>0</v>
      </c>
      <c r="AIT1874" s="1">
        <v>1</v>
      </c>
      <c r="AIU1874" s="1">
        <v>1</v>
      </c>
      <c r="AIV1874" s="1">
        <v>0</v>
      </c>
      <c r="AIW1874" s="1">
        <v>0</v>
      </c>
      <c r="AIX1874" s="1">
        <v>25</v>
      </c>
      <c r="AJB1874" s="1">
        <v>30</v>
      </c>
    </row>
    <row r="1875" spans="1:939" s="80" customFormat="1">
      <c r="B1875" s="80">
        <v>4</v>
      </c>
      <c r="C1875" s="80">
        <v>0</v>
      </c>
      <c r="Z1875" s="80">
        <v>0</v>
      </c>
      <c r="AA1875" s="80">
        <v>2</v>
      </c>
      <c r="AB1875" s="80" t="s">
        <v>10050</v>
      </c>
      <c r="AC1875" s="80">
        <v>0</v>
      </c>
      <c r="AE1875" s="80">
        <v>10</v>
      </c>
      <c r="AF1875" s="80">
        <v>0</v>
      </c>
      <c r="AG1875" s="80">
        <v>0</v>
      </c>
      <c r="AI1875" s="80">
        <v>134</v>
      </c>
      <c r="DR1875" s="80">
        <v>88</v>
      </c>
      <c r="HA1875" s="80">
        <v>0</v>
      </c>
      <c r="HT1875" s="80">
        <v>0</v>
      </c>
      <c r="IP1875" s="80">
        <v>97</v>
      </c>
      <c r="LX1875" s="80">
        <v>76</v>
      </c>
      <c r="PG1875" s="80">
        <v>20</v>
      </c>
      <c r="SP1875" s="80">
        <v>98.2</v>
      </c>
      <c r="VX1875" s="80">
        <v>1</v>
      </c>
      <c r="WQ1875" s="80">
        <v>0</v>
      </c>
      <c r="AGS1875" s="80">
        <v>0</v>
      </c>
      <c r="AGT1875" s="80">
        <v>0</v>
      </c>
      <c r="AGU1875" s="80">
        <v>0</v>
      </c>
      <c r="AGV1875" s="80">
        <v>0</v>
      </c>
      <c r="AGW1875" s="80">
        <v>0</v>
      </c>
      <c r="AGX1875" s="80">
        <v>0</v>
      </c>
      <c r="AGY1875" s="80">
        <v>0</v>
      </c>
      <c r="AGZ1875" s="80">
        <v>0</v>
      </c>
      <c r="AHA1875" s="80">
        <v>0</v>
      </c>
      <c r="AHB1875" s="80">
        <v>0</v>
      </c>
      <c r="AHC1875" s="80">
        <v>1</v>
      </c>
      <c r="AHD1875" s="80">
        <v>0</v>
      </c>
      <c r="AHE1875" s="80">
        <v>0</v>
      </c>
      <c r="AHF1875" s="80">
        <v>0</v>
      </c>
      <c r="AHH1875" s="80">
        <v>0</v>
      </c>
      <c r="AHI1875" s="80">
        <v>0</v>
      </c>
      <c r="AHK1875" s="80">
        <v>0</v>
      </c>
      <c r="AHL1875" s="80">
        <v>0</v>
      </c>
      <c r="AHM1875" s="80">
        <v>0</v>
      </c>
      <c r="AHN1875" s="80">
        <v>0</v>
      </c>
      <c r="AHO1875" s="80">
        <v>0</v>
      </c>
      <c r="AHP1875" s="80">
        <v>0</v>
      </c>
      <c r="AHQ1875" s="80">
        <v>0</v>
      </c>
      <c r="AHR1875" s="80">
        <v>0</v>
      </c>
      <c r="AIM1875" s="80">
        <v>0</v>
      </c>
      <c r="AIN1875" s="80">
        <v>0</v>
      </c>
      <c r="AIO1875" s="80">
        <v>0</v>
      </c>
      <c r="AIT1875" s="80">
        <v>1</v>
      </c>
      <c r="AIU1875" s="80">
        <v>0</v>
      </c>
      <c r="AIV1875" s="80">
        <v>0</v>
      </c>
      <c r="AIW1875" s="80">
        <v>0</v>
      </c>
      <c r="AIX1875" s="80">
        <v>33</v>
      </c>
    </row>
    <row r="1876" spans="1:939" s="1" customFormat="1">
      <c r="A1876" s="1">
        <v>396</v>
      </c>
      <c r="B1876" s="1" t="s">
        <v>7502</v>
      </c>
      <c r="C1876" s="1">
        <v>0</v>
      </c>
      <c r="Z1876" s="1">
        <v>0</v>
      </c>
      <c r="AA1876" s="1">
        <v>1</v>
      </c>
      <c r="AGS1876" s="1">
        <v>1</v>
      </c>
      <c r="AGT1876" s="1">
        <v>0</v>
      </c>
      <c r="AGU1876" s="1">
        <v>0</v>
      </c>
      <c r="AGV1876" s="1">
        <v>1</v>
      </c>
      <c r="AGW1876" s="1">
        <v>0</v>
      </c>
      <c r="AGX1876" s="1">
        <v>0</v>
      </c>
      <c r="AGY1876" s="1">
        <v>0</v>
      </c>
      <c r="AGZ1876" s="1">
        <v>0</v>
      </c>
      <c r="AHA1876" s="1">
        <v>0</v>
      </c>
      <c r="AHB1876" s="1">
        <v>0</v>
      </c>
      <c r="AHC1876" s="1">
        <v>0</v>
      </c>
      <c r="AHD1876" s="1">
        <v>0</v>
      </c>
      <c r="AHE1876" s="1">
        <v>0</v>
      </c>
      <c r="AHF1876" s="1">
        <v>0</v>
      </c>
      <c r="AHH1876" s="1">
        <v>0</v>
      </c>
      <c r="AHI1876" s="1">
        <v>0</v>
      </c>
      <c r="AHK1876" s="1">
        <v>0</v>
      </c>
      <c r="AHL1876" s="1">
        <v>0</v>
      </c>
      <c r="AHM1876" s="1">
        <v>0</v>
      </c>
      <c r="AHN1876" s="1">
        <v>0</v>
      </c>
      <c r="AHO1876" s="1">
        <v>0</v>
      </c>
      <c r="AHP1876" s="1">
        <v>0</v>
      </c>
      <c r="AHQ1876" s="1">
        <v>0</v>
      </c>
      <c r="AHR1876" s="1">
        <v>0</v>
      </c>
      <c r="AIT1876" s="1">
        <v>0</v>
      </c>
      <c r="AIU1876" s="1">
        <v>0</v>
      </c>
      <c r="AIV1876" s="1">
        <v>0</v>
      </c>
      <c r="AIW1876" s="1">
        <v>0</v>
      </c>
    </row>
    <row r="1877" spans="1:939" s="1" customFormat="1">
      <c r="B1877" s="1">
        <v>2</v>
      </c>
      <c r="C1877" s="1">
        <v>1</v>
      </c>
      <c r="D1877" s="1" t="s">
        <v>9308</v>
      </c>
      <c r="E1877" s="1" t="s">
        <v>10051</v>
      </c>
      <c r="O1877" s="1">
        <v>0</v>
      </c>
      <c r="P1877" s="1">
        <v>0</v>
      </c>
      <c r="Z1877" s="1">
        <v>0</v>
      </c>
      <c r="AA1877" s="1">
        <v>2</v>
      </c>
      <c r="AB1877" s="1" t="s">
        <v>10052</v>
      </c>
      <c r="AC1877" s="1">
        <v>0</v>
      </c>
      <c r="AE1877" s="1">
        <v>0</v>
      </c>
      <c r="AG1877" s="1">
        <v>0</v>
      </c>
      <c r="AI1877" s="1">
        <v>113</v>
      </c>
      <c r="AJ1877" s="1">
        <v>133</v>
      </c>
      <c r="AL1877" s="1">
        <v>117</v>
      </c>
      <c r="AM1877" s="1">
        <v>102</v>
      </c>
      <c r="DR1877" s="1">
        <v>72</v>
      </c>
      <c r="DS1877" s="1">
        <v>57</v>
      </c>
      <c r="DU1877" s="1">
        <v>62</v>
      </c>
      <c r="DV1877" s="1">
        <v>52</v>
      </c>
      <c r="HE1877" s="1">
        <v>0</v>
      </c>
      <c r="HX1877" s="1">
        <v>0</v>
      </c>
      <c r="IP1877" s="1">
        <v>98</v>
      </c>
      <c r="IQ1877" s="1">
        <v>99</v>
      </c>
      <c r="IS1877" s="1">
        <v>99</v>
      </c>
      <c r="IT1877" s="1">
        <v>99</v>
      </c>
      <c r="LX1877" s="1">
        <v>76</v>
      </c>
      <c r="LY1877" s="1">
        <v>78</v>
      </c>
      <c r="LZ1877" s="1">
        <v>78</v>
      </c>
      <c r="MA1877" s="1">
        <v>61</v>
      </c>
      <c r="MB1877" s="1">
        <v>74</v>
      </c>
      <c r="PG1877" s="1">
        <v>18</v>
      </c>
      <c r="PH1877" s="1">
        <v>18</v>
      </c>
      <c r="PI1877" s="1">
        <v>18</v>
      </c>
      <c r="PJ1877" s="1">
        <v>18</v>
      </c>
      <c r="PK1877" s="1">
        <v>18</v>
      </c>
      <c r="SP1877" s="1">
        <v>97.6</v>
      </c>
      <c r="SQ1877" s="1">
        <v>97.4</v>
      </c>
      <c r="SS1877" s="1">
        <v>97.2</v>
      </c>
      <c r="ST1877" s="1">
        <v>96.2</v>
      </c>
      <c r="WB1877" s="1">
        <v>0</v>
      </c>
      <c r="WQ1877" s="1">
        <v>0</v>
      </c>
      <c r="WR1877" s="1">
        <v>0</v>
      </c>
      <c r="WT1877" s="1">
        <v>0</v>
      </c>
      <c r="WU1877" s="1">
        <v>0</v>
      </c>
      <c r="AAZ1877" s="1">
        <v>25</v>
      </c>
      <c r="ABC1877" s="1">
        <v>11.8</v>
      </c>
      <c r="ABF1877" s="1">
        <v>35.1</v>
      </c>
      <c r="ABJ1877" s="1">
        <v>1.5</v>
      </c>
      <c r="ABN1877" s="1">
        <v>16.75</v>
      </c>
      <c r="ABP1877" s="1">
        <v>206</v>
      </c>
      <c r="ABV1877" s="1">
        <v>141</v>
      </c>
      <c r="ABY1877" s="1">
        <v>4</v>
      </c>
      <c r="ACB1877" s="1">
        <v>105</v>
      </c>
      <c r="ACE1877" s="1">
        <v>8.9</v>
      </c>
      <c r="ACH1877" s="1">
        <v>163</v>
      </c>
      <c r="ACI1877" s="1">
        <v>148</v>
      </c>
      <c r="ACJ1877" s="1">
        <v>156</v>
      </c>
      <c r="ACR1877" s="1">
        <v>24</v>
      </c>
      <c r="ACU1877" s="1">
        <v>0.94</v>
      </c>
      <c r="ACX1877" s="1">
        <v>11</v>
      </c>
      <c r="ADA1877" s="1">
        <v>6.3</v>
      </c>
      <c r="ADC1877" s="1">
        <v>3.1</v>
      </c>
      <c r="ADE1877" s="1">
        <v>0.4</v>
      </c>
      <c r="ADG1877" s="1">
        <v>3.2</v>
      </c>
      <c r="ADI1877" s="1">
        <v>70</v>
      </c>
      <c r="ADK1877" s="1">
        <v>18</v>
      </c>
      <c r="ADM1877" s="1">
        <v>8</v>
      </c>
      <c r="ADS1877" s="1">
        <v>2</v>
      </c>
      <c r="AGS1877" s="1">
        <v>1</v>
      </c>
      <c r="AGT1877" s="1">
        <v>0</v>
      </c>
      <c r="AGU1877" s="1">
        <v>0</v>
      </c>
      <c r="AGV1877" s="1">
        <v>1</v>
      </c>
      <c r="AGW1877" s="1">
        <v>0</v>
      </c>
      <c r="AGX1877" s="1">
        <v>0</v>
      </c>
      <c r="AGY1877" s="1">
        <v>0</v>
      </c>
      <c r="AGZ1877" s="1">
        <v>1</v>
      </c>
      <c r="AHA1877" s="1">
        <v>0</v>
      </c>
      <c r="AHB1877" s="1">
        <v>0</v>
      </c>
      <c r="AHC1877" s="1">
        <v>1</v>
      </c>
      <c r="AHD1877" s="1">
        <v>0</v>
      </c>
      <c r="AHE1877" s="1">
        <v>0</v>
      </c>
      <c r="AHF1877" s="1">
        <v>0</v>
      </c>
      <c r="AHH1877" s="1">
        <v>0</v>
      </c>
      <c r="AHI1877" s="1">
        <v>0</v>
      </c>
      <c r="AHK1877" s="1">
        <v>0</v>
      </c>
      <c r="AHL1877" s="1">
        <v>0</v>
      </c>
      <c r="AHM1877" s="1">
        <v>0</v>
      </c>
      <c r="AHN1877" s="1">
        <v>0</v>
      </c>
      <c r="AHO1877" s="1">
        <v>0</v>
      </c>
      <c r="AHP1877" s="1">
        <v>0</v>
      </c>
      <c r="AHQ1877" s="1">
        <v>0</v>
      </c>
      <c r="AHR1877" s="1">
        <v>0</v>
      </c>
      <c r="AIN1877" s="1">
        <v>1</v>
      </c>
      <c r="AIO1877" s="1">
        <v>0</v>
      </c>
      <c r="AIP1877" s="1">
        <v>1</v>
      </c>
      <c r="AIQ1877" s="1">
        <v>1</v>
      </c>
      <c r="AIR1877" s="1">
        <v>1</v>
      </c>
      <c r="AIS1877" s="1">
        <v>1</v>
      </c>
      <c r="AIT1877" s="1">
        <v>1</v>
      </c>
      <c r="AIU1877" s="1">
        <v>0</v>
      </c>
      <c r="AIV1877" s="1">
        <v>0</v>
      </c>
      <c r="AIW1877" s="1">
        <v>0</v>
      </c>
      <c r="AIX1877" s="1">
        <v>67</v>
      </c>
    </row>
    <row r="1878" spans="1:939" s="1" customFormat="1">
      <c r="B1878" s="1">
        <v>3</v>
      </c>
      <c r="C1878" s="1">
        <v>1</v>
      </c>
      <c r="D1878" s="1" t="s">
        <v>8143</v>
      </c>
      <c r="O1878" s="1">
        <v>1</v>
      </c>
      <c r="Z1878" s="1">
        <v>0</v>
      </c>
      <c r="AA1878" s="1">
        <v>1</v>
      </c>
      <c r="AB1878" s="1" t="s">
        <v>10053</v>
      </c>
      <c r="AC1878" s="1">
        <v>2</v>
      </c>
      <c r="AD1878" s="1">
        <v>0</v>
      </c>
      <c r="AE1878" s="1">
        <v>0</v>
      </c>
      <c r="AG1878" s="1">
        <v>0</v>
      </c>
      <c r="AI1878" s="1">
        <v>128</v>
      </c>
      <c r="AJ1878" s="1">
        <v>112</v>
      </c>
      <c r="DR1878" s="1">
        <v>64</v>
      </c>
      <c r="DS1878" s="1">
        <v>68</v>
      </c>
      <c r="HA1878" s="1">
        <v>0</v>
      </c>
      <c r="HB1878" s="1">
        <v>0</v>
      </c>
      <c r="HT1878" s="1">
        <v>0</v>
      </c>
      <c r="HU1878" s="1">
        <v>0</v>
      </c>
      <c r="IP1878" s="1">
        <v>99</v>
      </c>
      <c r="IQ1878" s="1">
        <v>98</v>
      </c>
      <c r="LX1878" s="1">
        <v>78</v>
      </c>
      <c r="LY1878" s="1">
        <v>88</v>
      </c>
      <c r="PG1878" s="1">
        <v>16</v>
      </c>
      <c r="PH1878" s="1">
        <v>16</v>
      </c>
      <c r="SP1878" s="1">
        <v>97.8</v>
      </c>
      <c r="SQ1878" s="1">
        <v>98.1</v>
      </c>
      <c r="VX1878" s="1">
        <v>1</v>
      </c>
      <c r="VY1878" s="1">
        <v>1</v>
      </c>
      <c r="WQ1878" s="1">
        <v>0</v>
      </c>
      <c r="WR1878" s="1">
        <v>0</v>
      </c>
      <c r="AAY1878" s="1">
        <v>19</v>
      </c>
      <c r="ABB1878" s="1">
        <v>12.2</v>
      </c>
      <c r="ABE1878" s="1">
        <v>37.9</v>
      </c>
      <c r="ABM1878" s="1">
        <v>9.31</v>
      </c>
      <c r="ABO1878" s="1">
        <v>200</v>
      </c>
      <c r="ABU1878" s="1">
        <v>138</v>
      </c>
      <c r="ABX1878" s="1">
        <v>4.2</v>
      </c>
      <c r="ACA1878" s="1">
        <v>105</v>
      </c>
      <c r="ACD1878" s="1">
        <v>8.6999999999999993</v>
      </c>
      <c r="ACG1878" s="1">
        <v>147</v>
      </c>
      <c r="ACQ1878" s="1">
        <v>29</v>
      </c>
      <c r="ACT1878" s="1">
        <v>1.01</v>
      </c>
      <c r="ACW1878" s="1">
        <v>14</v>
      </c>
      <c r="AGG1878" s="1">
        <v>1</v>
      </c>
      <c r="AGH1878" s="1" t="s">
        <v>6669</v>
      </c>
      <c r="AGS1878" s="1">
        <v>1</v>
      </c>
      <c r="AGT1878" s="1">
        <v>0</v>
      </c>
      <c r="AGU1878" s="1">
        <v>0</v>
      </c>
      <c r="AGV1878" s="1">
        <v>1</v>
      </c>
      <c r="AGW1878" s="1">
        <v>0</v>
      </c>
      <c r="AGX1878" s="1">
        <v>0</v>
      </c>
      <c r="AGY1878" s="1">
        <v>0</v>
      </c>
      <c r="AGZ1878" s="1">
        <v>1</v>
      </c>
      <c r="AHA1878" s="1">
        <v>0</v>
      </c>
      <c r="AHB1878" s="1">
        <v>0</v>
      </c>
      <c r="AHC1878" s="1">
        <v>1</v>
      </c>
      <c r="AHD1878" s="1">
        <v>0</v>
      </c>
      <c r="AHE1878" s="1">
        <v>0</v>
      </c>
      <c r="AHF1878" s="1">
        <v>0</v>
      </c>
      <c r="AHH1878" s="1">
        <v>0</v>
      </c>
      <c r="AHI1878" s="1">
        <v>0</v>
      </c>
      <c r="AHK1878" s="1">
        <v>0</v>
      </c>
      <c r="AHL1878" s="1">
        <v>0</v>
      </c>
      <c r="AHM1878" s="1">
        <v>0</v>
      </c>
      <c r="AHN1878" s="1">
        <v>0</v>
      </c>
      <c r="AHO1878" s="1">
        <v>0</v>
      </c>
      <c r="AHP1878" s="1">
        <v>0</v>
      </c>
      <c r="AHQ1878" s="1">
        <v>0</v>
      </c>
      <c r="AHR1878" s="1">
        <v>0</v>
      </c>
      <c r="AIN1878" s="1">
        <v>1</v>
      </c>
      <c r="AIO1878" s="1">
        <v>0</v>
      </c>
      <c r="AIT1878" s="1">
        <v>1</v>
      </c>
      <c r="AIU1878" s="1">
        <v>1</v>
      </c>
      <c r="AIV1878" s="1">
        <v>0</v>
      </c>
      <c r="AIW1878" s="1">
        <v>0</v>
      </c>
      <c r="AIX1878" s="1">
        <v>51</v>
      </c>
      <c r="AJB1878" s="1">
        <v>97</v>
      </c>
    </row>
    <row r="1879" spans="1:939" s="1" customFormat="1">
      <c r="B1879" s="1">
        <v>4</v>
      </c>
      <c r="C1879" s="1">
        <v>0</v>
      </c>
      <c r="Z1879" s="1">
        <v>0</v>
      </c>
      <c r="AA1879" s="1">
        <v>2</v>
      </c>
      <c r="AB1879" s="1" t="s">
        <v>10054</v>
      </c>
      <c r="AC1879" s="1">
        <v>0</v>
      </c>
      <c r="AE1879" s="1">
        <v>0</v>
      </c>
      <c r="AG1879" s="1">
        <v>0</v>
      </c>
      <c r="AI1879" s="1">
        <v>148</v>
      </c>
      <c r="AJ1879" s="1">
        <v>110</v>
      </c>
      <c r="DR1879" s="1">
        <v>70</v>
      </c>
      <c r="DS1879" s="1">
        <v>68</v>
      </c>
      <c r="HA1879" s="1">
        <v>0</v>
      </c>
      <c r="HB1879" s="1">
        <v>0</v>
      </c>
      <c r="HT1879" s="1">
        <v>0</v>
      </c>
      <c r="HU1879" s="1">
        <v>0</v>
      </c>
      <c r="IP1879" s="1">
        <v>99</v>
      </c>
      <c r="IQ1879" s="1">
        <v>99</v>
      </c>
      <c r="LX1879" s="1">
        <v>78</v>
      </c>
      <c r="LY1879" s="1">
        <v>76</v>
      </c>
      <c r="PG1879" s="1">
        <v>16</v>
      </c>
      <c r="PH1879" s="1">
        <v>16</v>
      </c>
      <c r="SP1879" s="1">
        <v>96.8</v>
      </c>
      <c r="SQ1879" s="1">
        <v>96.8</v>
      </c>
      <c r="VX1879" s="1">
        <v>1</v>
      </c>
      <c r="VY1879" s="1">
        <v>1</v>
      </c>
      <c r="WQ1879" s="1">
        <v>0</v>
      </c>
      <c r="WR1879" s="1">
        <v>0</v>
      </c>
      <c r="AAY1879" s="1">
        <v>18</v>
      </c>
      <c r="ABU1879" s="1">
        <v>136</v>
      </c>
      <c r="ABX1879" s="1">
        <v>4.7</v>
      </c>
      <c r="ACA1879" s="1">
        <v>104</v>
      </c>
      <c r="ACD1879" s="1">
        <v>8.6</v>
      </c>
      <c r="ACG1879" s="1">
        <v>207</v>
      </c>
      <c r="ACQ1879" s="1">
        <v>23</v>
      </c>
      <c r="ACT1879" s="1">
        <v>1.01</v>
      </c>
      <c r="ACW1879" s="1">
        <v>14</v>
      </c>
      <c r="AGG1879" s="1">
        <v>1</v>
      </c>
      <c r="AGH1879" s="1" t="s">
        <v>6669</v>
      </c>
      <c r="AGS1879" s="1">
        <v>1</v>
      </c>
      <c r="AGT1879" s="1">
        <v>0</v>
      </c>
      <c r="AGU1879" s="1">
        <v>0</v>
      </c>
      <c r="AGV1879" s="1">
        <v>1</v>
      </c>
      <c r="AGW1879" s="1">
        <v>0</v>
      </c>
      <c r="AGX1879" s="1">
        <v>0</v>
      </c>
      <c r="AGY1879" s="1">
        <v>0</v>
      </c>
      <c r="AGZ1879" s="1">
        <v>1</v>
      </c>
      <c r="AHA1879" s="1">
        <v>0</v>
      </c>
      <c r="AHB1879" s="1">
        <v>0</v>
      </c>
      <c r="AHC1879" s="1">
        <v>1</v>
      </c>
      <c r="AHD1879" s="1">
        <v>0</v>
      </c>
      <c r="AHE1879" s="1">
        <v>0</v>
      </c>
      <c r="AHF1879" s="1">
        <v>0</v>
      </c>
      <c r="AHH1879" s="1">
        <v>0</v>
      </c>
      <c r="AHI1879" s="1">
        <v>0</v>
      </c>
      <c r="AHK1879" s="1">
        <v>0</v>
      </c>
      <c r="AHL1879" s="1">
        <v>0</v>
      </c>
      <c r="AHM1879" s="1">
        <v>0</v>
      </c>
      <c r="AHN1879" s="1">
        <v>0</v>
      </c>
      <c r="AHO1879" s="1">
        <v>0</v>
      </c>
      <c r="AHP1879" s="1">
        <v>0</v>
      </c>
      <c r="AHQ1879" s="1">
        <v>0</v>
      </c>
      <c r="AHR1879" s="1">
        <v>0</v>
      </c>
      <c r="AIN1879" s="1">
        <v>1</v>
      </c>
      <c r="AIO1879" s="1">
        <v>0</v>
      </c>
      <c r="AIT1879" s="1">
        <v>0</v>
      </c>
      <c r="AIU1879" s="1">
        <v>2</v>
      </c>
      <c r="AIV1879" s="1">
        <v>0</v>
      </c>
      <c r="AIW1879" s="1">
        <v>0</v>
      </c>
      <c r="AJB1879" s="1">
        <v>48</v>
      </c>
      <c r="AJC1879" s="1">
        <v>52</v>
      </c>
    </row>
    <row r="1880" spans="1:939" s="1" customFormat="1">
      <c r="B1880" s="1">
        <v>5</v>
      </c>
      <c r="C1880" s="1">
        <v>1</v>
      </c>
      <c r="D1880" s="1" t="s">
        <v>4526</v>
      </c>
      <c r="O1880" s="1">
        <v>0</v>
      </c>
      <c r="Z1880" s="1">
        <v>0</v>
      </c>
      <c r="AA1880" s="1">
        <v>2</v>
      </c>
      <c r="AB1880" s="1" t="s">
        <v>10055</v>
      </c>
      <c r="AC1880" s="1">
        <v>0</v>
      </c>
      <c r="AE1880" s="1">
        <v>0</v>
      </c>
      <c r="AG1880" s="1">
        <v>0</v>
      </c>
      <c r="AI1880" s="1">
        <v>126</v>
      </c>
      <c r="AJ1880" s="1">
        <v>122</v>
      </c>
      <c r="DR1880" s="1">
        <v>70</v>
      </c>
      <c r="DS1880" s="1">
        <v>84</v>
      </c>
      <c r="HA1880" s="1">
        <v>0</v>
      </c>
      <c r="HB1880" s="1">
        <v>0</v>
      </c>
      <c r="HT1880" s="1">
        <v>0</v>
      </c>
      <c r="HU1880" s="1">
        <v>0</v>
      </c>
      <c r="IP1880" s="1">
        <v>100</v>
      </c>
      <c r="IQ1880" s="1">
        <v>98</v>
      </c>
      <c r="LX1880" s="1">
        <v>90</v>
      </c>
      <c r="LY1880" s="1">
        <v>76</v>
      </c>
      <c r="PG1880" s="1">
        <v>16</v>
      </c>
      <c r="PH1880" s="1">
        <v>16</v>
      </c>
      <c r="SP1880" s="1">
        <v>97.3</v>
      </c>
      <c r="SQ1880" s="1">
        <v>96.9</v>
      </c>
      <c r="VX1880" s="1">
        <v>1</v>
      </c>
      <c r="VY1880" s="1">
        <v>1</v>
      </c>
      <c r="WQ1880" s="1">
        <v>0</v>
      </c>
      <c r="WR1880" s="1">
        <v>0</v>
      </c>
      <c r="AGS1880" s="1">
        <v>1</v>
      </c>
      <c r="AGT1880" s="1">
        <v>0</v>
      </c>
      <c r="AGU1880" s="1">
        <v>0</v>
      </c>
      <c r="AGV1880" s="1">
        <v>1</v>
      </c>
      <c r="AGW1880" s="1">
        <v>0</v>
      </c>
      <c r="AGX1880" s="1">
        <v>0</v>
      </c>
      <c r="AGY1880" s="1">
        <v>1</v>
      </c>
      <c r="AGZ1880" s="1">
        <v>0</v>
      </c>
      <c r="AHA1880" s="1">
        <v>0</v>
      </c>
      <c r="AHB1880" s="1">
        <v>0</v>
      </c>
      <c r="AHC1880" s="1">
        <v>1</v>
      </c>
      <c r="AHD1880" s="1">
        <v>1</v>
      </c>
      <c r="AHE1880" s="1">
        <v>0</v>
      </c>
      <c r="AHF1880" s="1">
        <v>0</v>
      </c>
      <c r="AHH1880" s="1">
        <v>0</v>
      </c>
      <c r="AHI1880" s="1">
        <v>0</v>
      </c>
      <c r="AHK1880" s="1">
        <v>0</v>
      </c>
      <c r="AHL1880" s="1">
        <v>0</v>
      </c>
      <c r="AHM1880" s="1">
        <v>0</v>
      </c>
      <c r="AHN1880" s="1">
        <v>0</v>
      </c>
      <c r="AHO1880" s="1">
        <v>0</v>
      </c>
      <c r="AHP1880" s="1">
        <v>0</v>
      </c>
      <c r="AHQ1880" s="1">
        <v>0</v>
      </c>
      <c r="AHR1880" s="1">
        <v>0</v>
      </c>
      <c r="AIM1880" s="1">
        <v>0</v>
      </c>
      <c r="AIN1880" s="1">
        <v>1</v>
      </c>
      <c r="AIO1880" s="1">
        <v>0</v>
      </c>
      <c r="AIT1880" s="1">
        <v>1</v>
      </c>
      <c r="AIU1880" s="1">
        <v>1</v>
      </c>
      <c r="AIV1880" s="1">
        <v>0</v>
      </c>
      <c r="AIW1880" s="1">
        <v>0</v>
      </c>
      <c r="AIX1880" s="1">
        <v>71</v>
      </c>
      <c r="AJB1880" s="1">
        <v>20</v>
      </c>
    </row>
    <row r="1881" spans="1:939" s="1" customFormat="1">
      <c r="B1881" s="1">
        <v>6</v>
      </c>
      <c r="C1881" s="1">
        <v>1</v>
      </c>
      <c r="D1881" s="1" t="s">
        <v>10056</v>
      </c>
      <c r="O1881" s="1">
        <v>0</v>
      </c>
      <c r="Z1881" s="1">
        <v>0</v>
      </c>
      <c r="AA1881" s="1">
        <v>1</v>
      </c>
      <c r="AC1881" s="1">
        <v>0</v>
      </c>
      <c r="AE1881" s="1">
        <v>0</v>
      </c>
      <c r="AG1881" s="1">
        <v>0</v>
      </c>
      <c r="AI1881" s="1">
        <v>142</v>
      </c>
      <c r="AJ1881" s="1">
        <v>118</v>
      </c>
      <c r="DR1881" s="1">
        <v>70</v>
      </c>
      <c r="DS1881" s="1">
        <v>70</v>
      </c>
      <c r="HA1881" s="1">
        <v>0</v>
      </c>
      <c r="HB1881" s="1">
        <v>0</v>
      </c>
      <c r="HT1881" s="1">
        <v>0</v>
      </c>
      <c r="HU1881" s="1">
        <v>0</v>
      </c>
      <c r="IP1881" s="1">
        <v>97</v>
      </c>
      <c r="IQ1881" s="1">
        <v>98</v>
      </c>
      <c r="LX1881" s="1">
        <v>74</v>
      </c>
      <c r="LY1881" s="1">
        <v>70</v>
      </c>
      <c r="PG1881" s="1">
        <v>18</v>
      </c>
      <c r="PH1881" s="1">
        <v>16</v>
      </c>
      <c r="SP1881" s="1">
        <v>96.9</v>
      </c>
      <c r="SQ1881" s="1">
        <v>97.3</v>
      </c>
      <c r="VX1881" s="1">
        <v>1</v>
      </c>
      <c r="VY1881" s="1">
        <v>1</v>
      </c>
      <c r="WQ1881" s="1">
        <v>0</v>
      </c>
      <c r="WR1881" s="1">
        <v>0</v>
      </c>
      <c r="AGS1881" s="1">
        <v>1</v>
      </c>
      <c r="AGT1881" s="1">
        <v>0</v>
      </c>
      <c r="AGU1881" s="1">
        <v>0</v>
      </c>
      <c r="AGV1881" s="1">
        <v>1</v>
      </c>
      <c r="AGW1881" s="1">
        <v>0</v>
      </c>
      <c r="AGX1881" s="1">
        <v>0</v>
      </c>
      <c r="AGY1881" s="1">
        <v>1</v>
      </c>
      <c r="AGZ1881" s="1">
        <v>0</v>
      </c>
      <c r="AHA1881" s="1">
        <v>0</v>
      </c>
      <c r="AHB1881" s="1">
        <v>0</v>
      </c>
      <c r="AHC1881" s="1">
        <v>1</v>
      </c>
      <c r="AHD1881" s="1">
        <v>0</v>
      </c>
      <c r="AHE1881" s="1">
        <v>0</v>
      </c>
      <c r="AHF1881" s="1">
        <v>0</v>
      </c>
      <c r="AHH1881" s="1">
        <v>0</v>
      </c>
      <c r="AHI1881" s="1">
        <v>0</v>
      </c>
      <c r="AHK1881" s="1">
        <v>0</v>
      </c>
      <c r="AHL1881" s="1">
        <v>0</v>
      </c>
      <c r="AHM1881" s="1">
        <v>0</v>
      </c>
      <c r="AHN1881" s="1">
        <v>0</v>
      </c>
      <c r="AHO1881" s="1">
        <v>0</v>
      </c>
      <c r="AHP1881" s="1">
        <v>0</v>
      </c>
      <c r="AHQ1881" s="1">
        <v>0</v>
      </c>
      <c r="AHR1881" s="1">
        <v>0</v>
      </c>
      <c r="AIM1881" s="1">
        <v>0</v>
      </c>
      <c r="AIN1881" s="1">
        <v>1</v>
      </c>
      <c r="AIO1881" s="1">
        <v>0</v>
      </c>
      <c r="AIT1881" s="1">
        <v>1</v>
      </c>
      <c r="AIU1881" s="1">
        <v>1</v>
      </c>
      <c r="AIV1881" s="1">
        <v>0</v>
      </c>
      <c r="AIW1881" s="1">
        <v>0</v>
      </c>
      <c r="AIX1881" s="1">
        <v>65</v>
      </c>
      <c r="AJB1881" s="1">
        <v>71</v>
      </c>
    </row>
    <row r="1882" spans="1:939" s="1" customFormat="1">
      <c r="B1882" s="1">
        <v>7</v>
      </c>
      <c r="C1882" s="1">
        <v>0</v>
      </c>
      <c r="Z1882" s="1">
        <v>0</v>
      </c>
      <c r="AA1882" s="1">
        <v>2</v>
      </c>
      <c r="AB1882" s="1" t="s">
        <v>10057</v>
      </c>
      <c r="AC1882" s="1">
        <v>0</v>
      </c>
      <c r="AE1882" s="1">
        <v>0</v>
      </c>
      <c r="AG1882" s="1">
        <v>0</v>
      </c>
      <c r="AI1882" s="1">
        <v>120</v>
      </c>
      <c r="AJ1882" s="1">
        <v>118</v>
      </c>
      <c r="DR1882" s="1">
        <v>84</v>
      </c>
      <c r="DS1882" s="1">
        <v>60</v>
      </c>
      <c r="HA1882" s="1">
        <v>0</v>
      </c>
      <c r="HB1882" s="1">
        <v>0</v>
      </c>
      <c r="HT1882" s="1">
        <v>0</v>
      </c>
      <c r="HU1882" s="1">
        <v>0</v>
      </c>
      <c r="IP1882" s="1">
        <v>99</v>
      </c>
      <c r="IQ1882" s="1">
        <v>99</v>
      </c>
      <c r="LX1882" s="1">
        <v>96</v>
      </c>
      <c r="LY1882" s="1">
        <v>88</v>
      </c>
      <c r="PG1882" s="1">
        <v>16</v>
      </c>
      <c r="PH1882" s="1">
        <v>18</v>
      </c>
      <c r="SP1882" s="1">
        <v>96.4</v>
      </c>
      <c r="SQ1882" s="1">
        <v>97.3</v>
      </c>
      <c r="VX1882" s="1">
        <v>1</v>
      </c>
      <c r="VY1882" s="1">
        <v>1</v>
      </c>
      <c r="WQ1882" s="1">
        <v>0</v>
      </c>
      <c r="WR1882" s="1">
        <v>0</v>
      </c>
      <c r="AGS1882" s="1">
        <v>1</v>
      </c>
      <c r="AGT1882" s="1">
        <v>0</v>
      </c>
      <c r="AGU1882" s="1">
        <v>0</v>
      </c>
      <c r="AGV1882" s="1">
        <v>1</v>
      </c>
      <c r="AGW1882" s="1">
        <v>0</v>
      </c>
      <c r="AGX1882" s="1">
        <v>0</v>
      </c>
      <c r="AGY1882" s="1">
        <v>0</v>
      </c>
      <c r="AGZ1882" s="1">
        <v>0</v>
      </c>
      <c r="AHA1882" s="1">
        <v>0</v>
      </c>
      <c r="AHB1882" s="1">
        <v>0</v>
      </c>
      <c r="AHC1882" s="1">
        <v>1</v>
      </c>
      <c r="AHD1882" s="1">
        <v>0</v>
      </c>
      <c r="AHE1882" s="1">
        <v>0</v>
      </c>
      <c r="AHF1882" s="1">
        <v>0</v>
      </c>
      <c r="AHH1882" s="1">
        <v>0</v>
      </c>
      <c r="AHI1882" s="1">
        <v>0</v>
      </c>
      <c r="AHK1882" s="1">
        <v>0</v>
      </c>
      <c r="AHL1882" s="1">
        <v>0</v>
      </c>
      <c r="AHM1882" s="1">
        <v>0</v>
      </c>
      <c r="AHN1882" s="1">
        <v>0</v>
      </c>
      <c r="AHO1882" s="1">
        <v>0</v>
      </c>
      <c r="AHP1882" s="1">
        <v>0</v>
      </c>
      <c r="AHQ1882" s="1">
        <v>0</v>
      </c>
      <c r="AHR1882" s="1">
        <v>0</v>
      </c>
      <c r="AIM1882" s="1">
        <v>0</v>
      </c>
      <c r="AIN1882" s="1">
        <v>1</v>
      </c>
      <c r="AIO1882" s="1">
        <v>0</v>
      </c>
      <c r="AIT1882" s="1">
        <v>2</v>
      </c>
      <c r="AIU1882" s="1">
        <v>0</v>
      </c>
      <c r="AIV1882" s="1">
        <v>0</v>
      </c>
      <c r="AIW1882" s="1">
        <v>0</v>
      </c>
      <c r="AIX1882" s="1">
        <v>59</v>
      </c>
      <c r="AIY1882" s="1">
        <v>48</v>
      </c>
    </row>
    <row r="1883" spans="1:939" s="1" customFormat="1">
      <c r="B1883" s="1">
        <v>8</v>
      </c>
      <c r="C1883" s="1">
        <v>0</v>
      </c>
      <c r="Z1883" s="1">
        <v>0</v>
      </c>
      <c r="AA1883" s="1">
        <v>2</v>
      </c>
      <c r="AC1883" s="1">
        <v>1</v>
      </c>
      <c r="AD1883" s="1">
        <v>0</v>
      </c>
      <c r="AE1883" s="1">
        <v>2</v>
      </c>
      <c r="AF1883" s="1">
        <v>0</v>
      </c>
      <c r="AG1883" s="1">
        <v>0</v>
      </c>
      <c r="AI1883" s="1">
        <v>110</v>
      </c>
      <c r="AJ1883" s="1">
        <v>124</v>
      </c>
      <c r="DR1883" s="1">
        <v>70</v>
      </c>
      <c r="DS1883" s="1">
        <v>56</v>
      </c>
      <c r="HA1883" s="1">
        <v>0</v>
      </c>
      <c r="HB1883" s="1">
        <v>0</v>
      </c>
      <c r="HT1883" s="1">
        <v>0</v>
      </c>
      <c r="HU1883" s="1">
        <v>0</v>
      </c>
      <c r="IP1883" s="1">
        <v>99</v>
      </c>
      <c r="IQ1883" s="1">
        <v>100</v>
      </c>
      <c r="LX1883" s="1">
        <v>71</v>
      </c>
      <c r="LY1883" s="1">
        <v>74</v>
      </c>
      <c r="PG1883" s="1">
        <v>18</v>
      </c>
      <c r="PH1883" s="1">
        <v>16</v>
      </c>
      <c r="SP1883" s="1">
        <v>96.8</v>
      </c>
      <c r="SQ1883" s="1">
        <v>96</v>
      </c>
      <c r="VX1883" s="1">
        <v>1</v>
      </c>
      <c r="VY1883" s="1">
        <v>1</v>
      </c>
      <c r="WQ1883" s="1">
        <v>0</v>
      </c>
      <c r="WR1883" s="1">
        <v>0</v>
      </c>
      <c r="ABB1883" s="1">
        <v>11.9</v>
      </c>
      <c r="ABE1883" s="1">
        <v>36.700000000000003</v>
      </c>
      <c r="ABM1883" s="1">
        <v>7.75</v>
      </c>
      <c r="ABO1883" s="1">
        <v>195</v>
      </c>
      <c r="AGS1883" s="1">
        <v>1</v>
      </c>
      <c r="AGT1883" s="1">
        <v>0</v>
      </c>
      <c r="AGU1883" s="1">
        <v>0</v>
      </c>
      <c r="AGV1883" s="1">
        <v>1</v>
      </c>
      <c r="AGW1883" s="1">
        <v>0</v>
      </c>
      <c r="AGX1883" s="1">
        <v>0</v>
      </c>
      <c r="AGY1883" s="1">
        <v>0</v>
      </c>
      <c r="AGZ1883" s="1">
        <v>1</v>
      </c>
      <c r="AHA1883" s="1">
        <v>0</v>
      </c>
      <c r="AHB1883" s="1">
        <v>0</v>
      </c>
      <c r="AHC1883" s="1">
        <v>1</v>
      </c>
      <c r="AHD1883" s="1">
        <v>0</v>
      </c>
      <c r="AHE1883" s="1">
        <v>0</v>
      </c>
      <c r="AHF1883" s="1">
        <v>0</v>
      </c>
      <c r="AHH1883" s="1">
        <v>0</v>
      </c>
      <c r="AHI1883" s="1">
        <v>0</v>
      </c>
      <c r="AHK1883" s="1">
        <v>0</v>
      </c>
      <c r="AHL1883" s="1">
        <v>0</v>
      </c>
      <c r="AHM1883" s="1">
        <v>0</v>
      </c>
      <c r="AHN1883" s="1">
        <v>0</v>
      </c>
      <c r="AHO1883" s="1">
        <v>0</v>
      </c>
      <c r="AHP1883" s="1">
        <v>0</v>
      </c>
      <c r="AHQ1883" s="1">
        <v>0</v>
      </c>
      <c r="AHR1883" s="1">
        <v>0</v>
      </c>
      <c r="AIM1883" s="1">
        <v>0</v>
      </c>
      <c r="AIN1883" s="1">
        <v>1</v>
      </c>
      <c r="AIO1883" s="1">
        <v>0</v>
      </c>
      <c r="AIT1883" s="1">
        <v>2</v>
      </c>
      <c r="AIU1883" s="1">
        <v>0</v>
      </c>
      <c r="AIV1883" s="1">
        <v>0</v>
      </c>
      <c r="AIW1883" s="1">
        <v>0</v>
      </c>
      <c r="AIX1883" s="1">
        <v>54</v>
      </c>
      <c r="AIY1883" s="1">
        <v>40</v>
      </c>
    </row>
    <row r="1884" spans="1:939" s="80" customFormat="1">
      <c r="B1884" s="80">
        <v>9</v>
      </c>
      <c r="C1884" s="80">
        <v>0</v>
      </c>
      <c r="Z1884" s="80">
        <v>0</v>
      </c>
      <c r="AA1884" s="80">
        <v>2</v>
      </c>
      <c r="AC1884" s="80">
        <v>0</v>
      </c>
      <c r="AE1884" s="80">
        <v>0</v>
      </c>
      <c r="AG1884" s="80">
        <v>0</v>
      </c>
      <c r="AI1884" s="80">
        <v>116</v>
      </c>
      <c r="DR1884" s="80">
        <v>60</v>
      </c>
      <c r="HA1884" s="80">
        <v>0</v>
      </c>
      <c r="HT1884" s="80">
        <v>0</v>
      </c>
      <c r="IP1884" s="80">
        <v>99</v>
      </c>
      <c r="LX1884" s="80">
        <v>74</v>
      </c>
      <c r="PG1884" s="80">
        <v>18</v>
      </c>
      <c r="SP1884" s="80">
        <v>97.5</v>
      </c>
      <c r="VX1884" s="80">
        <v>1</v>
      </c>
      <c r="WQ1884" s="80">
        <v>0</v>
      </c>
      <c r="AAY1884" s="80">
        <v>24</v>
      </c>
      <c r="ABU1884" s="80">
        <v>138</v>
      </c>
      <c r="ABX1884" s="80">
        <v>4.4000000000000004</v>
      </c>
      <c r="ACA1884" s="80">
        <v>103</v>
      </c>
      <c r="ACD1884" s="80">
        <v>9.1</v>
      </c>
      <c r="ACG1884" s="80">
        <v>111</v>
      </c>
      <c r="ACQ1884" s="80">
        <v>13</v>
      </c>
      <c r="ACT1884" s="80">
        <v>0.96</v>
      </c>
      <c r="ACW1884" s="80">
        <v>11</v>
      </c>
      <c r="ACZ1884" s="80">
        <v>6.3</v>
      </c>
      <c r="ADB1884" s="80">
        <v>3.5</v>
      </c>
      <c r="ADD1884" s="80">
        <v>0.2</v>
      </c>
      <c r="ADF1884" s="80">
        <v>2.8</v>
      </c>
      <c r="ADH1884" s="80">
        <v>84</v>
      </c>
      <c r="ADJ1884" s="80">
        <v>25</v>
      </c>
      <c r="ADL1884" s="80">
        <v>5</v>
      </c>
      <c r="AGS1884" s="80">
        <v>1</v>
      </c>
      <c r="AGT1884" s="80">
        <v>0</v>
      </c>
      <c r="AGU1884" s="80">
        <v>0</v>
      </c>
      <c r="AGV1884" s="80">
        <v>1</v>
      </c>
      <c r="AGW1884" s="80">
        <v>0</v>
      </c>
      <c r="AGX1884" s="80">
        <v>0</v>
      </c>
      <c r="AGY1884" s="80">
        <v>0</v>
      </c>
      <c r="AGZ1884" s="80">
        <v>1</v>
      </c>
      <c r="AHA1884" s="80">
        <v>0</v>
      </c>
      <c r="AHB1884" s="80">
        <v>0</v>
      </c>
      <c r="AHC1884" s="80">
        <v>1</v>
      </c>
      <c r="AHD1884" s="80">
        <v>0</v>
      </c>
      <c r="AHE1884" s="80">
        <v>0</v>
      </c>
      <c r="AHF1884" s="80">
        <v>0</v>
      </c>
      <c r="AHH1884" s="80">
        <v>0</v>
      </c>
      <c r="AHI1884" s="80">
        <v>0</v>
      </c>
      <c r="AHK1884" s="80">
        <v>0</v>
      </c>
      <c r="AHL1884" s="80">
        <v>0</v>
      </c>
      <c r="AHM1884" s="80">
        <v>0</v>
      </c>
      <c r="AHN1884" s="80">
        <v>0</v>
      </c>
      <c r="AHO1884" s="80">
        <v>0</v>
      </c>
      <c r="AHP1884" s="80">
        <v>0</v>
      </c>
      <c r="AHQ1884" s="80">
        <v>0</v>
      </c>
      <c r="AHR1884" s="80">
        <v>0</v>
      </c>
      <c r="AIM1884" s="80">
        <v>0</v>
      </c>
      <c r="AIN1884" s="80">
        <v>1</v>
      </c>
      <c r="AIO1884" s="80">
        <v>0</v>
      </c>
      <c r="AIT1884" s="80">
        <v>1</v>
      </c>
      <c r="AIU1884" s="80">
        <v>0</v>
      </c>
      <c r="AIV1884" s="80">
        <v>0</v>
      </c>
      <c r="AIW1884" s="80">
        <v>0</v>
      </c>
      <c r="AIX1884" s="80">
        <v>60</v>
      </c>
    </row>
    <row r="1885" spans="1:939" s="1" customFormat="1">
      <c r="A1885" s="1">
        <v>397</v>
      </c>
      <c r="B1885" s="1">
        <v>1</v>
      </c>
      <c r="C1885" s="1">
        <v>1</v>
      </c>
      <c r="D1885" s="1" t="s">
        <v>8670</v>
      </c>
      <c r="E1885" s="1" t="s">
        <v>10058</v>
      </c>
      <c r="O1885" s="1">
        <v>1</v>
      </c>
      <c r="P1885" s="1">
        <v>0</v>
      </c>
      <c r="Z1885" s="1">
        <v>0</v>
      </c>
      <c r="AA1885" s="1">
        <v>1</v>
      </c>
      <c r="AC1885" s="1">
        <v>0</v>
      </c>
      <c r="AE1885" s="1">
        <v>0</v>
      </c>
      <c r="AG1885" s="1">
        <v>0</v>
      </c>
      <c r="AI1885" s="1">
        <v>124</v>
      </c>
      <c r="DR1885" s="1">
        <v>70</v>
      </c>
      <c r="HA1885" s="1">
        <v>0</v>
      </c>
      <c r="HT1885" s="1">
        <v>0</v>
      </c>
      <c r="IP1885" s="1">
        <v>95</v>
      </c>
      <c r="LX1885" s="1">
        <v>96</v>
      </c>
      <c r="PG1885" s="1">
        <v>22</v>
      </c>
      <c r="SP1885" s="1">
        <v>101.2</v>
      </c>
      <c r="VX1885" s="1">
        <v>0</v>
      </c>
      <c r="WQ1885" s="1">
        <v>0</v>
      </c>
      <c r="AGS1885" s="1">
        <v>1</v>
      </c>
      <c r="AGT1885" s="1">
        <v>0</v>
      </c>
      <c r="AGU1885" s="1">
        <v>0</v>
      </c>
      <c r="AGV1885" s="1">
        <v>1</v>
      </c>
      <c r="AGW1885" s="1">
        <v>0</v>
      </c>
      <c r="AGX1885" s="1">
        <v>0</v>
      </c>
      <c r="AGY1885" s="1">
        <v>0</v>
      </c>
      <c r="AGZ1885" s="1">
        <v>0</v>
      </c>
      <c r="AHA1885" s="1">
        <v>0</v>
      </c>
      <c r="AHB1885" s="1">
        <v>0</v>
      </c>
      <c r="AHC1885" s="1">
        <v>1</v>
      </c>
      <c r="AHD1885" s="1">
        <v>0</v>
      </c>
      <c r="AHE1885" s="1">
        <v>0</v>
      </c>
      <c r="AHF1885" s="1">
        <v>0</v>
      </c>
      <c r="AHH1885" s="1">
        <v>0</v>
      </c>
      <c r="AHI1885" s="1">
        <v>0</v>
      </c>
      <c r="AHK1885" s="1">
        <v>0</v>
      </c>
      <c r="AHL1885" s="1">
        <v>0</v>
      </c>
      <c r="AHM1885" s="1">
        <v>0</v>
      </c>
      <c r="AHN1885" s="1">
        <v>0</v>
      </c>
      <c r="AHO1885" s="1">
        <v>0</v>
      </c>
      <c r="AHP1885" s="1">
        <v>0</v>
      </c>
      <c r="AHQ1885" s="1">
        <v>0</v>
      </c>
      <c r="AHR1885" s="1">
        <v>2</v>
      </c>
      <c r="AIM1885" s="1">
        <v>0</v>
      </c>
      <c r="AIN1885" s="1">
        <v>0</v>
      </c>
      <c r="AIO1885" s="1">
        <v>0</v>
      </c>
      <c r="AIP1885" s="1">
        <v>0</v>
      </c>
      <c r="AIQ1885" s="1">
        <v>0</v>
      </c>
      <c r="AIR1885" s="1">
        <v>0</v>
      </c>
      <c r="AIS1885" s="1">
        <v>1</v>
      </c>
      <c r="AIT1885" s="1">
        <v>0</v>
      </c>
      <c r="AIU1885" s="1">
        <v>1</v>
      </c>
      <c r="AIV1885" s="1">
        <v>0</v>
      </c>
      <c r="AIW1885" s="1">
        <v>0</v>
      </c>
      <c r="AJB1885" s="1">
        <v>44</v>
      </c>
    </row>
    <row r="1886" spans="1:939" s="1" customFormat="1">
      <c r="B1886" s="1">
        <v>2</v>
      </c>
      <c r="C1886" s="1">
        <v>0</v>
      </c>
      <c r="Z1886" s="1">
        <v>0</v>
      </c>
      <c r="AA1886" s="1">
        <v>2</v>
      </c>
      <c r="AB1886" s="1" t="s">
        <v>10059</v>
      </c>
      <c r="AC1886" s="1">
        <v>0</v>
      </c>
      <c r="AE1886" s="1">
        <v>0</v>
      </c>
      <c r="AG1886" s="1">
        <v>0</v>
      </c>
      <c r="AI1886" s="1">
        <v>106</v>
      </c>
      <c r="AJ1886" s="1">
        <v>116</v>
      </c>
      <c r="DR1886" s="1">
        <v>66</v>
      </c>
      <c r="DS1886" s="1">
        <v>58</v>
      </c>
      <c r="HA1886" s="1">
        <v>0</v>
      </c>
      <c r="HB1886" s="1">
        <v>0</v>
      </c>
      <c r="HT1886" s="1">
        <v>0</v>
      </c>
      <c r="HU1886" s="1">
        <v>0</v>
      </c>
      <c r="IP1886" s="1">
        <v>95</v>
      </c>
      <c r="IQ1886" s="1">
        <v>96</v>
      </c>
      <c r="LX1886" s="1">
        <v>68</v>
      </c>
      <c r="LY1886" s="1">
        <v>65</v>
      </c>
      <c r="PG1886" s="1">
        <v>16</v>
      </c>
      <c r="PH1886" s="1">
        <v>18</v>
      </c>
      <c r="SP1886" s="1">
        <v>98.1</v>
      </c>
      <c r="SQ1886" s="1">
        <v>97.2</v>
      </c>
      <c r="VX1886" s="1">
        <v>0</v>
      </c>
      <c r="VY1886" s="1">
        <v>0</v>
      </c>
      <c r="WQ1886" s="1">
        <v>0</v>
      </c>
      <c r="WR1886" s="1">
        <v>0</v>
      </c>
      <c r="AAY1886" s="1">
        <v>26</v>
      </c>
      <c r="AAZ1886" s="1">
        <v>24</v>
      </c>
      <c r="ABB1886" s="1">
        <v>13.6</v>
      </c>
      <c r="ABE1886" s="1">
        <v>40</v>
      </c>
      <c r="ABU1886" s="1">
        <v>143</v>
      </c>
      <c r="ABV1886" s="1">
        <v>144</v>
      </c>
      <c r="ABX1886" s="1">
        <v>4</v>
      </c>
      <c r="ABY1886" s="1">
        <v>4.2</v>
      </c>
      <c r="ACA1886" s="1">
        <v>106</v>
      </c>
      <c r="ACB1886" s="1">
        <v>104</v>
      </c>
      <c r="ACD1886" s="1">
        <v>1.1200000000000001</v>
      </c>
      <c r="ACE1886" s="1">
        <v>9.1999999999999993</v>
      </c>
      <c r="ACG1886" s="1">
        <v>178</v>
      </c>
      <c r="ACH1886" s="1">
        <v>143</v>
      </c>
      <c r="ACQ1886" s="1">
        <v>31</v>
      </c>
      <c r="ACR1886" s="1">
        <v>28</v>
      </c>
      <c r="ACT1886" s="1">
        <v>4.4000000000000004</v>
      </c>
      <c r="ACU1886" s="1">
        <v>1.74</v>
      </c>
      <c r="ACW1886" s="1">
        <v>16</v>
      </c>
      <c r="ACX1886" s="1">
        <v>16</v>
      </c>
      <c r="AGS1886" s="1">
        <v>1</v>
      </c>
      <c r="AGT1886" s="1">
        <v>0</v>
      </c>
      <c r="AGU1886" s="1">
        <v>0</v>
      </c>
      <c r="AGV1886" s="1">
        <v>1</v>
      </c>
      <c r="AGW1886" s="1">
        <v>0</v>
      </c>
      <c r="AGX1886" s="1">
        <v>0</v>
      </c>
      <c r="AGY1886" s="1">
        <v>0</v>
      </c>
      <c r="AGZ1886" s="1">
        <v>2</v>
      </c>
      <c r="AHA1886" s="1">
        <v>0</v>
      </c>
      <c r="AHB1886" s="1">
        <v>0</v>
      </c>
      <c r="AHC1886" s="1">
        <v>1</v>
      </c>
      <c r="AHD1886" s="1">
        <v>0</v>
      </c>
      <c r="AHE1886" s="1">
        <v>0</v>
      </c>
      <c r="AHF1886" s="1">
        <v>0</v>
      </c>
      <c r="AHH1886" s="1">
        <v>0</v>
      </c>
      <c r="AHI1886" s="1">
        <v>0</v>
      </c>
      <c r="AHK1886" s="1">
        <v>0</v>
      </c>
      <c r="AHL1886" s="1">
        <v>0</v>
      </c>
      <c r="AHM1886" s="1">
        <v>0</v>
      </c>
      <c r="AHN1886" s="1">
        <v>0</v>
      </c>
      <c r="AHO1886" s="1">
        <v>0</v>
      </c>
      <c r="AHP1886" s="1">
        <v>0</v>
      </c>
      <c r="AHQ1886" s="1">
        <v>0</v>
      </c>
      <c r="AHR1886" s="1">
        <v>0</v>
      </c>
      <c r="AIM1886" s="1">
        <v>0</v>
      </c>
      <c r="AIN1886" s="1">
        <v>0</v>
      </c>
      <c r="AIO1886" s="1">
        <v>0</v>
      </c>
      <c r="AIP1886" s="1">
        <v>0</v>
      </c>
      <c r="AIQ1886" s="1">
        <v>0</v>
      </c>
      <c r="AIR1886" s="1">
        <v>0</v>
      </c>
      <c r="AIT1886" s="1">
        <v>2</v>
      </c>
      <c r="AIU1886" s="1">
        <v>0</v>
      </c>
      <c r="AIV1886" s="1">
        <v>0</v>
      </c>
      <c r="AIW1886" s="1">
        <v>0</v>
      </c>
      <c r="AIX1886" s="1">
        <v>54</v>
      </c>
      <c r="AIY1886" s="1">
        <v>47</v>
      </c>
    </row>
    <row r="1887" spans="1:939" s="1" customFormat="1">
      <c r="B1887" s="1">
        <v>3</v>
      </c>
      <c r="C1887" s="1">
        <v>0</v>
      </c>
      <c r="Z1887" s="1">
        <v>0</v>
      </c>
      <c r="AA1887" s="1">
        <v>2</v>
      </c>
      <c r="AB1887" s="1" t="s">
        <v>10060</v>
      </c>
      <c r="AC1887" s="1">
        <v>0</v>
      </c>
      <c r="AE1887" s="1">
        <v>0</v>
      </c>
      <c r="AG1887" s="1">
        <v>0</v>
      </c>
      <c r="AI1887" s="1">
        <v>114</v>
      </c>
      <c r="AJ1887" s="1">
        <v>122</v>
      </c>
      <c r="DR1887" s="1">
        <v>60</v>
      </c>
      <c r="DS1887" s="1">
        <v>70</v>
      </c>
      <c r="HA1887" s="1">
        <v>0</v>
      </c>
      <c r="HB1887" s="1">
        <v>0</v>
      </c>
      <c r="HT1887" s="1">
        <v>0</v>
      </c>
      <c r="HU1887" s="1">
        <v>0</v>
      </c>
      <c r="IP1887" s="1">
        <v>97</v>
      </c>
      <c r="IQ1887" s="1">
        <v>97</v>
      </c>
      <c r="LX1887" s="1">
        <v>64</v>
      </c>
      <c r="LY1887" s="1">
        <v>68</v>
      </c>
      <c r="PG1887" s="1">
        <v>18</v>
      </c>
      <c r="PH1887" s="1">
        <v>16</v>
      </c>
      <c r="SP1887" s="1">
        <v>97.8</v>
      </c>
      <c r="SQ1887" s="1">
        <v>97.5</v>
      </c>
      <c r="VX1887" s="1">
        <v>0</v>
      </c>
      <c r="VY1887" s="1">
        <v>1</v>
      </c>
      <c r="WQ1887" s="1">
        <v>0</v>
      </c>
      <c r="WR1887" s="1">
        <v>0</v>
      </c>
      <c r="AGS1887" s="1">
        <v>1</v>
      </c>
      <c r="AGT1887" s="1">
        <v>0</v>
      </c>
      <c r="AGU1887" s="1">
        <v>0</v>
      </c>
      <c r="AGV1887" s="1">
        <v>1</v>
      </c>
      <c r="AGW1887" s="1">
        <v>0</v>
      </c>
      <c r="AGX1887" s="1">
        <v>0</v>
      </c>
      <c r="AGY1887" s="1">
        <v>0</v>
      </c>
      <c r="AGZ1887" s="1">
        <v>0</v>
      </c>
      <c r="AHA1887" s="1">
        <v>0</v>
      </c>
      <c r="AHB1887" s="1">
        <v>0</v>
      </c>
      <c r="AHC1887" s="1">
        <v>1</v>
      </c>
      <c r="AHD1887" s="1">
        <v>0</v>
      </c>
      <c r="AHE1887" s="1">
        <v>0</v>
      </c>
      <c r="AHF1887" s="1">
        <v>0</v>
      </c>
      <c r="AHH1887" s="1">
        <v>0</v>
      </c>
      <c r="AHI1887" s="1">
        <v>0</v>
      </c>
      <c r="AHK1887" s="1">
        <v>0</v>
      </c>
      <c r="AHL1887" s="1">
        <v>0</v>
      </c>
      <c r="AHM1887" s="1">
        <v>0</v>
      </c>
      <c r="AHN1887" s="1">
        <v>0</v>
      </c>
      <c r="AHO1887" s="1">
        <v>0</v>
      </c>
      <c r="AHP1887" s="1">
        <v>0</v>
      </c>
      <c r="AHQ1887" s="1">
        <v>0</v>
      </c>
      <c r="AHR1887" s="1">
        <v>0</v>
      </c>
      <c r="AIM1887" s="1">
        <v>0</v>
      </c>
      <c r="AIN1887" s="1">
        <v>0</v>
      </c>
      <c r="AIO1887" s="1">
        <v>0</v>
      </c>
      <c r="AIP1887" s="1">
        <v>0</v>
      </c>
      <c r="AIQ1887" s="1">
        <v>0</v>
      </c>
      <c r="AIR1887" s="1">
        <v>0</v>
      </c>
      <c r="AIT1887" s="1">
        <v>1</v>
      </c>
      <c r="AIU1887" s="1">
        <v>1</v>
      </c>
      <c r="AIV1887" s="1">
        <v>0</v>
      </c>
      <c r="AIW1887" s="1">
        <v>0</v>
      </c>
      <c r="AIX1887" s="1">
        <v>26</v>
      </c>
      <c r="AJB1887" s="1">
        <v>20</v>
      </c>
    </row>
    <row r="1888" spans="1:939" s="1" customFormat="1">
      <c r="B1888" s="1">
        <v>4</v>
      </c>
      <c r="C1888" s="1">
        <v>1</v>
      </c>
      <c r="D1888" s="1" t="s">
        <v>10061</v>
      </c>
      <c r="O1888" s="1">
        <v>0</v>
      </c>
      <c r="Z1888" s="1">
        <v>0</v>
      </c>
      <c r="AA1888" s="1">
        <v>2</v>
      </c>
      <c r="AB1888" s="1" t="s">
        <v>10062</v>
      </c>
      <c r="AC1888" s="1">
        <v>0</v>
      </c>
      <c r="AE1888" s="1">
        <v>0</v>
      </c>
      <c r="AG1888" s="1">
        <v>0</v>
      </c>
      <c r="AI1888" s="1">
        <v>106</v>
      </c>
      <c r="AJ1888" s="1">
        <v>118</v>
      </c>
      <c r="DR1888" s="1">
        <v>62</v>
      </c>
      <c r="DS1888" s="1">
        <v>66</v>
      </c>
      <c r="HA1888" s="1">
        <v>0</v>
      </c>
      <c r="HB1888" s="1">
        <v>0</v>
      </c>
      <c r="HT1888" s="1">
        <v>0</v>
      </c>
      <c r="HU1888" s="1">
        <v>0</v>
      </c>
      <c r="IP1888" s="1">
        <v>95</v>
      </c>
      <c r="IQ1888" s="1">
        <v>96</v>
      </c>
      <c r="LX1888" s="1">
        <v>69</v>
      </c>
      <c r="LY1888" s="1">
        <v>74</v>
      </c>
      <c r="PG1888" s="1">
        <v>14</v>
      </c>
      <c r="PH1888" s="1">
        <v>14</v>
      </c>
      <c r="SP1888" s="1">
        <v>98.8</v>
      </c>
      <c r="SQ1888" s="1">
        <v>98.4</v>
      </c>
      <c r="VX1888" s="1">
        <v>0</v>
      </c>
      <c r="VY1888" s="1">
        <v>0</v>
      </c>
      <c r="WQ1888" s="1">
        <v>0</v>
      </c>
      <c r="WR1888" s="1">
        <v>0</v>
      </c>
      <c r="AGS1888" s="1">
        <v>0</v>
      </c>
      <c r="AGT1888" s="1">
        <v>0</v>
      </c>
      <c r="AGU1888" s="1">
        <v>0</v>
      </c>
      <c r="AGV1888" s="1">
        <v>0</v>
      </c>
      <c r="AGW1888" s="1">
        <v>0</v>
      </c>
      <c r="AGX1888" s="1">
        <v>0</v>
      </c>
      <c r="AGY1888" s="1">
        <v>0</v>
      </c>
      <c r="AGZ1888" s="1">
        <v>0</v>
      </c>
      <c r="AHA1888" s="1">
        <v>0</v>
      </c>
      <c r="AHB1888" s="1">
        <v>0</v>
      </c>
      <c r="AHC1888" s="1">
        <v>1</v>
      </c>
      <c r="AHD1888" s="1">
        <v>0</v>
      </c>
      <c r="AHE1888" s="1">
        <v>0</v>
      </c>
      <c r="AHF1888" s="1">
        <v>0</v>
      </c>
      <c r="AHH1888" s="1">
        <v>0</v>
      </c>
      <c r="AHI1888" s="1">
        <v>0</v>
      </c>
      <c r="AHK1888" s="1">
        <v>0</v>
      </c>
      <c r="AHL1888" s="1">
        <v>0</v>
      </c>
      <c r="AHM1888" s="1">
        <v>0</v>
      </c>
      <c r="AHN1888" s="1">
        <v>0</v>
      </c>
      <c r="AHO1888" s="1">
        <v>0</v>
      </c>
      <c r="AHP1888" s="1">
        <v>0</v>
      </c>
      <c r="AHQ1888" s="1">
        <v>0</v>
      </c>
      <c r="AHR1888" s="1">
        <v>0</v>
      </c>
      <c r="AIM1888" s="1">
        <v>0</v>
      </c>
      <c r="AIN1888" s="1">
        <v>0</v>
      </c>
      <c r="AIO1888" s="1">
        <v>0</v>
      </c>
      <c r="AIP1888" s="1">
        <v>0</v>
      </c>
      <c r="AIQ1888" s="1">
        <v>0</v>
      </c>
      <c r="AIR1888" s="1">
        <v>0</v>
      </c>
      <c r="AIT1888" s="1">
        <v>2</v>
      </c>
      <c r="AIU1888" s="1">
        <v>0</v>
      </c>
      <c r="AIV1888" s="1">
        <v>0</v>
      </c>
      <c r="AIW1888" s="1">
        <v>0</v>
      </c>
      <c r="AIX1888" s="1">
        <v>14</v>
      </c>
      <c r="AIY1888" s="1">
        <v>24</v>
      </c>
    </row>
    <row r="1889" spans="1:951" s="80" customFormat="1">
      <c r="B1889" s="80">
        <v>5</v>
      </c>
      <c r="C1889" s="80">
        <v>0</v>
      </c>
      <c r="Z1889" s="80">
        <v>0</v>
      </c>
      <c r="AA1889" s="80">
        <v>2</v>
      </c>
      <c r="AC1889" s="80">
        <v>0</v>
      </c>
      <c r="AE1889" s="80">
        <v>0</v>
      </c>
      <c r="AG1889" s="80">
        <v>0</v>
      </c>
      <c r="AI1889" s="80">
        <v>118</v>
      </c>
      <c r="DR1889" s="80">
        <v>62</v>
      </c>
      <c r="HA1889" s="80">
        <v>0</v>
      </c>
      <c r="HT1889" s="80">
        <v>0</v>
      </c>
      <c r="IP1889" s="80">
        <v>97</v>
      </c>
      <c r="LX1889" s="80">
        <v>65</v>
      </c>
      <c r="PG1889" s="80">
        <v>14</v>
      </c>
      <c r="SP1889" s="80">
        <v>98.2</v>
      </c>
      <c r="VX1889" s="80">
        <v>0</v>
      </c>
      <c r="WQ1889" s="80">
        <v>0</v>
      </c>
      <c r="AGS1889" s="80">
        <v>0</v>
      </c>
      <c r="AGT1889" s="80">
        <v>0</v>
      </c>
      <c r="AGU1889" s="80">
        <v>0</v>
      </c>
      <c r="AGV1889" s="80">
        <v>0</v>
      </c>
      <c r="AGW1889" s="80">
        <v>0</v>
      </c>
      <c r="AGX1889" s="80">
        <v>0</v>
      </c>
      <c r="AGY1889" s="80">
        <v>0</v>
      </c>
      <c r="AGZ1889" s="80">
        <v>0</v>
      </c>
      <c r="AHA1889" s="80">
        <v>0</v>
      </c>
      <c r="AHB1889" s="80">
        <v>0</v>
      </c>
      <c r="AHC1889" s="80">
        <v>1</v>
      </c>
      <c r="AHD1889" s="80">
        <v>0</v>
      </c>
      <c r="AHE1889" s="80">
        <v>0</v>
      </c>
      <c r="AHF1889" s="80">
        <v>0</v>
      </c>
      <c r="AHH1889" s="80">
        <v>0</v>
      </c>
      <c r="AHI1889" s="80">
        <v>0</v>
      </c>
      <c r="AHK1889" s="80">
        <v>0</v>
      </c>
      <c r="AHL1889" s="80">
        <v>0</v>
      </c>
      <c r="AHM1889" s="80">
        <v>0</v>
      </c>
      <c r="AHN1889" s="80">
        <v>0</v>
      </c>
      <c r="AHO1889" s="80">
        <v>0</v>
      </c>
      <c r="AHP1889" s="80">
        <v>0</v>
      </c>
      <c r="AHQ1889" s="80">
        <v>0</v>
      </c>
      <c r="AHR1889" s="80">
        <v>0</v>
      </c>
      <c r="AIM1889" s="80">
        <v>0</v>
      </c>
      <c r="AIN1889" s="80">
        <v>0</v>
      </c>
      <c r="AIO1889" s="80">
        <v>0</v>
      </c>
      <c r="AIP1889" s="80">
        <v>0</v>
      </c>
      <c r="AIQ1889" s="80">
        <v>0</v>
      </c>
      <c r="AIR1889" s="80">
        <v>0</v>
      </c>
      <c r="AIT1889" s="80">
        <v>1</v>
      </c>
      <c r="AIU1889" s="80">
        <v>0</v>
      </c>
      <c r="AIV1889" s="80">
        <v>0</v>
      </c>
      <c r="AIW1889" s="80">
        <v>0</v>
      </c>
      <c r="AIX1889" s="80">
        <v>24</v>
      </c>
    </row>
    <row r="1890" spans="1:951" s="1" customFormat="1">
      <c r="A1890" s="1">
        <v>398</v>
      </c>
      <c r="B1890" s="1">
        <v>1</v>
      </c>
      <c r="C1890" s="1">
        <v>1</v>
      </c>
      <c r="D1890" s="1" t="s">
        <v>7788</v>
      </c>
      <c r="E1890" s="1" t="s">
        <v>5913</v>
      </c>
      <c r="O1890" s="1">
        <v>0</v>
      </c>
      <c r="P1890" s="1">
        <v>0</v>
      </c>
      <c r="Z1890" s="1">
        <v>0</v>
      </c>
      <c r="AA1890" s="1">
        <v>2</v>
      </c>
      <c r="AB1890" s="1" t="s">
        <v>10063</v>
      </c>
      <c r="AC1890" s="1">
        <v>0</v>
      </c>
      <c r="AE1890" s="1">
        <v>0</v>
      </c>
      <c r="AG1890" s="1">
        <v>0</v>
      </c>
      <c r="AI1890" s="1">
        <v>176</v>
      </c>
      <c r="AJ1890" s="1">
        <v>167</v>
      </c>
      <c r="AK1890" s="1">
        <v>168</v>
      </c>
      <c r="AL1890" s="1">
        <v>136</v>
      </c>
      <c r="AM1890" s="1">
        <v>142</v>
      </c>
      <c r="AN1890" s="1">
        <v>132</v>
      </c>
      <c r="DR1890" s="1">
        <v>85</v>
      </c>
      <c r="DS1890" s="1">
        <v>89</v>
      </c>
      <c r="DT1890" s="1">
        <v>88</v>
      </c>
      <c r="DU1890" s="1">
        <v>78</v>
      </c>
      <c r="DV1890" s="1">
        <v>88</v>
      </c>
      <c r="DW1890" s="1">
        <v>88</v>
      </c>
      <c r="HF1890" s="1">
        <v>2</v>
      </c>
      <c r="HY1890" s="1">
        <v>0</v>
      </c>
      <c r="IP1890" s="1">
        <v>94</v>
      </c>
      <c r="IQ1890" s="1">
        <v>93</v>
      </c>
      <c r="IR1890" s="1">
        <v>91</v>
      </c>
      <c r="IS1890" s="1">
        <v>93</v>
      </c>
      <c r="IT1890" s="1">
        <v>96</v>
      </c>
      <c r="IU1890" s="1">
        <v>89.5</v>
      </c>
      <c r="LX1890" s="1">
        <v>86</v>
      </c>
      <c r="LY1890" s="1">
        <v>87</v>
      </c>
      <c r="LZ1890" s="1">
        <v>90</v>
      </c>
      <c r="MA1890" s="1">
        <v>88</v>
      </c>
      <c r="MB1890" s="1">
        <v>72</v>
      </c>
      <c r="MC1890" s="1">
        <v>80</v>
      </c>
      <c r="PG1890" s="1">
        <v>20</v>
      </c>
      <c r="PH1890" s="1">
        <v>20</v>
      </c>
      <c r="PI1890" s="1">
        <v>20</v>
      </c>
      <c r="PL1890" s="1">
        <v>28</v>
      </c>
      <c r="SP1890" s="1">
        <v>98.1</v>
      </c>
      <c r="SQ1890" s="1">
        <v>97.6</v>
      </c>
      <c r="SR1890" s="1">
        <v>97.5</v>
      </c>
      <c r="ST1890" s="1">
        <v>97.8</v>
      </c>
      <c r="SU1890" s="1">
        <v>97.7</v>
      </c>
      <c r="WC1890" s="1">
        <v>1</v>
      </c>
      <c r="WQ1890" s="1">
        <v>0</v>
      </c>
      <c r="WR1890" s="1">
        <v>0</v>
      </c>
      <c r="WS1890" s="1">
        <v>0</v>
      </c>
      <c r="WT1890" s="1">
        <v>0</v>
      </c>
      <c r="WU1890" s="1">
        <v>0</v>
      </c>
      <c r="WV1890" s="1">
        <v>0</v>
      </c>
      <c r="ZY1890" s="1">
        <v>171.2</v>
      </c>
      <c r="AAZ1890" s="1">
        <v>25</v>
      </c>
      <c r="ABC1890" s="1">
        <v>12.5</v>
      </c>
      <c r="ABF1890" s="1">
        <v>36.799999999999997</v>
      </c>
      <c r="ABI1890" s="1">
        <v>1.1000000000000001</v>
      </c>
      <c r="ABN1890" s="1">
        <v>9.89</v>
      </c>
      <c r="ABP1890" s="1">
        <v>266</v>
      </c>
      <c r="ABR1890" s="1" t="s">
        <v>6604</v>
      </c>
      <c r="ABV1890" s="1">
        <v>138</v>
      </c>
      <c r="ABY1890" s="1">
        <v>3.6</v>
      </c>
      <c r="ACB1890" s="1">
        <v>100</v>
      </c>
      <c r="ACE1890" s="1">
        <v>8.9</v>
      </c>
      <c r="ACH1890" s="1">
        <v>93</v>
      </c>
      <c r="ACR1890" s="1">
        <v>16</v>
      </c>
      <c r="ACU1890" s="1">
        <v>1.43</v>
      </c>
      <c r="ACX1890" s="1">
        <v>13</v>
      </c>
      <c r="ADA1890" s="1">
        <v>7.7</v>
      </c>
      <c r="ADC1890" s="1">
        <v>3.8</v>
      </c>
      <c r="ADE1890" s="1">
        <v>1</v>
      </c>
      <c r="ADG1890" s="1">
        <v>3.9</v>
      </c>
      <c r="ADI1890" s="1">
        <v>82</v>
      </c>
      <c r="ADK1890" s="1">
        <v>13</v>
      </c>
      <c r="ADM1890" s="1">
        <v>18</v>
      </c>
      <c r="ADO1890" s="1">
        <v>5.5</v>
      </c>
      <c r="ADQ1890" s="1">
        <v>43</v>
      </c>
      <c r="ADS1890" s="1">
        <v>1.9</v>
      </c>
      <c r="ADV1890" s="1">
        <v>2.4</v>
      </c>
      <c r="ADW1890" s="1">
        <v>5.32</v>
      </c>
      <c r="AFJ1890" s="1">
        <v>115</v>
      </c>
      <c r="AFK1890" s="1">
        <v>45</v>
      </c>
      <c r="AGS1890" s="1">
        <v>0</v>
      </c>
      <c r="AGT1890" s="1">
        <v>0</v>
      </c>
      <c r="AGU1890" s="1">
        <v>0</v>
      </c>
      <c r="AGV1890" s="1">
        <v>0</v>
      </c>
      <c r="AGW1890" s="1">
        <v>0</v>
      </c>
      <c r="AGX1890" s="1">
        <v>0</v>
      </c>
      <c r="AGY1890" s="1">
        <v>0</v>
      </c>
      <c r="AGZ1890" s="1">
        <v>0</v>
      </c>
      <c r="AHA1890" s="1">
        <v>0</v>
      </c>
      <c r="AHB1890" s="1">
        <v>0</v>
      </c>
      <c r="AHC1890" s="1">
        <v>1</v>
      </c>
      <c r="AHD1890" s="1">
        <v>0</v>
      </c>
      <c r="AHE1890" s="1">
        <v>0</v>
      </c>
      <c r="AHF1890" s="1">
        <v>0</v>
      </c>
      <c r="AHH1890" s="1">
        <v>0</v>
      </c>
      <c r="AHI1890" s="1">
        <v>0</v>
      </c>
      <c r="AHK1890" s="1">
        <v>0</v>
      </c>
      <c r="AHL1890" s="1">
        <v>0</v>
      </c>
      <c r="AHM1890" s="1">
        <v>0</v>
      </c>
      <c r="AHN1890" s="1">
        <v>0</v>
      </c>
      <c r="AHO1890" s="1">
        <v>0</v>
      </c>
      <c r="AHP1890" s="1">
        <v>0</v>
      </c>
      <c r="AHQ1890" s="1">
        <v>0</v>
      </c>
      <c r="AHR1890" s="1">
        <v>0</v>
      </c>
      <c r="AIM1890" s="1">
        <v>0</v>
      </c>
      <c r="AIN1890" s="1">
        <v>0</v>
      </c>
      <c r="AIO1890" s="1">
        <v>0</v>
      </c>
      <c r="AIP1890" s="1">
        <v>1</v>
      </c>
      <c r="AIQ1890" s="1">
        <v>1</v>
      </c>
      <c r="AIR1890" s="1">
        <v>1</v>
      </c>
      <c r="AIS1890" s="1">
        <v>1</v>
      </c>
      <c r="AIT1890" s="1">
        <v>1</v>
      </c>
      <c r="AIU1890" s="1">
        <v>0</v>
      </c>
      <c r="AIV1890" s="1">
        <v>0</v>
      </c>
      <c r="AIW1890" s="1">
        <v>0</v>
      </c>
      <c r="AIX1890" s="1">
        <v>39</v>
      </c>
    </row>
    <row r="1891" spans="1:951" s="1" customFormat="1">
      <c r="B1891" s="1">
        <v>2</v>
      </c>
      <c r="C1891" s="1">
        <v>1</v>
      </c>
      <c r="D1891" s="1" t="s">
        <v>5062</v>
      </c>
      <c r="E1891" s="1" t="s">
        <v>6191</v>
      </c>
      <c r="O1891" s="1">
        <v>0</v>
      </c>
      <c r="P1891" s="1">
        <v>1</v>
      </c>
      <c r="Z1891" s="1">
        <v>0</v>
      </c>
      <c r="AA1891" s="1">
        <v>2</v>
      </c>
      <c r="AB1891" s="1" t="s">
        <v>10064</v>
      </c>
      <c r="AC1891" s="1">
        <v>0</v>
      </c>
      <c r="AE1891" s="1">
        <v>0</v>
      </c>
      <c r="AG1891" s="1">
        <v>0</v>
      </c>
      <c r="AI1891" s="1">
        <v>138</v>
      </c>
      <c r="AJ1891" s="1">
        <v>122</v>
      </c>
      <c r="DR1891" s="1">
        <v>78</v>
      </c>
      <c r="DS1891" s="1">
        <v>70</v>
      </c>
      <c r="HA1891" s="1">
        <v>2</v>
      </c>
      <c r="HB1891" s="1">
        <v>2</v>
      </c>
      <c r="HT1891" s="1">
        <v>0</v>
      </c>
      <c r="HU1891" s="1">
        <v>0</v>
      </c>
      <c r="IP1891" s="1">
        <v>91</v>
      </c>
      <c r="IQ1891" s="1">
        <v>90</v>
      </c>
      <c r="LX1891" s="1">
        <v>71</v>
      </c>
      <c r="LY1891" s="1">
        <v>84</v>
      </c>
      <c r="PG1891" s="1">
        <v>22</v>
      </c>
      <c r="PH1891" s="1">
        <v>20</v>
      </c>
      <c r="SP1891" s="1">
        <v>97.3</v>
      </c>
      <c r="SQ1891" s="1">
        <v>96</v>
      </c>
      <c r="VX1891" s="1">
        <v>1</v>
      </c>
      <c r="VY1891" s="1">
        <v>1</v>
      </c>
      <c r="WQ1891" s="1">
        <v>0</v>
      </c>
      <c r="WR1891" s="1">
        <v>0</v>
      </c>
      <c r="ZY1891" s="1">
        <v>171</v>
      </c>
      <c r="ZZ1891" s="1">
        <v>172.4</v>
      </c>
      <c r="AAY1891" s="1">
        <v>20</v>
      </c>
      <c r="ABB1891" s="1">
        <v>12.2</v>
      </c>
      <c r="ABE1891" s="1">
        <v>36</v>
      </c>
      <c r="ABU1891" s="1">
        <v>132</v>
      </c>
      <c r="ABX1891" s="1">
        <v>3.7</v>
      </c>
      <c r="ACA1891" s="1">
        <v>107</v>
      </c>
      <c r="ACD1891" s="1">
        <v>0.69</v>
      </c>
      <c r="ACG1891" s="1">
        <v>132</v>
      </c>
      <c r="ACQ1891" s="1">
        <v>20</v>
      </c>
      <c r="ACT1891" s="1">
        <v>1.7</v>
      </c>
      <c r="ACW1891" s="1">
        <v>11</v>
      </c>
      <c r="AGS1891" s="1">
        <v>1</v>
      </c>
      <c r="AGT1891" s="1">
        <v>0</v>
      </c>
      <c r="AGU1891" s="1">
        <v>1</v>
      </c>
      <c r="AGV1891" s="1">
        <v>0</v>
      </c>
      <c r="AGW1891" s="1">
        <v>0</v>
      </c>
      <c r="AGX1891" s="1">
        <v>0</v>
      </c>
      <c r="AGY1891" s="1">
        <v>0</v>
      </c>
      <c r="AGZ1891" s="1">
        <v>1</v>
      </c>
      <c r="AHA1891" s="1">
        <v>0</v>
      </c>
      <c r="AHB1891" s="1">
        <v>0</v>
      </c>
      <c r="AHC1891" s="1">
        <v>1</v>
      </c>
      <c r="AHD1891" s="1">
        <v>0</v>
      </c>
      <c r="AHE1891" s="1">
        <v>0</v>
      </c>
      <c r="AHF1891" s="1">
        <v>0</v>
      </c>
      <c r="AHH1891" s="1">
        <v>0</v>
      </c>
      <c r="AHI1891" s="1">
        <v>0</v>
      </c>
      <c r="AHK1891" s="1">
        <v>0</v>
      </c>
      <c r="AHL1891" s="1">
        <v>0</v>
      </c>
      <c r="AHM1891" s="1">
        <v>0</v>
      </c>
      <c r="AHN1891" s="1">
        <v>0</v>
      </c>
      <c r="AHO1891" s="1">
        <v>0</v>
      </c>
      <c r="AHP1891" s="1">
        <v>0</v>
      </c>
      <c r="AHQ1891" s="1">
        <v>0</v>
      </c>
      <c r="AHR1891" s="1">
        <v>0</v>
      </c>
      <c r="AIM1891" s="1">
        <v>0</v>
      </c>
      <c r="AIN1891" s="1">
        <v>0</v>
      </c>
      <c r="AIO1891" s="1">
        <v>0</v>
      </c>
      <c r="AIT1891" s="1">
        <v>1</v>
      </c>
      <c r="AIU1891" s="1">
        <v>1</v>
      </c>
      <c r="AIV1891" s="1">
        <v>0</v>
      </c>
      <c r="AIW1891" s="1">
        <v>0</v>
      </c>
      <c r="AIX1891" s="1">
        <v>34</v>
      </c>
      <c r="AJB1891" s="1">
        <v>40</v>
      </c>
    </row>
    <row r="1892" spans="1:951" s="1" customFormat="1">
      <c r="B1892" s="1">
        <v>3</v>
      </c>
      <c r="C1892" s="1">
        <v>1</v>
      </c>
      <c r="D1892" s="1" t="s">
        <v>5913</v>
      </c>
      <c r="O1892" s="1">
        <v>1</v>
      </c>
      <c r="Z1892" s="1">
        <v>0</v>
      </c>
      <c r="AA1892" s="1">
        <v>2</v>
      </c>
      <c r="AC1892" s="1">
        <v>0</v>
      </c>
      <c r="AE1892" s="1">
        <v>0</v>
      </c>
      <c r="AG1892" s="1">
        <v>0</v>
      </c>
      <c r="AI1892" s="1">
        <v>130</v>
      </c>
      <c r="AJ1892" s="1">
        <v>128</v>
      </c>
      <c r="DR1892" s="1">
        <v>84</v>
      </c>
      <c r="DS1892" s="1">
        <v>70</v>
      </c>
      <c r="HA1892" s="1">
        <v>2</v>
      </c>
      <c r="HB1892" s="1">
        <v>2</v>
      </c>
      <c r="HT1892" s="1">
        <v>0</v>
      </c>
      <c r="HU1892" s="1">
        <v>0</v>
      </c>
      <c r="IP1892" s="1">
        <v>96</v>
      </c>
      <c r="IQ1892" s="1">
        <v>96</v>
      </c>
      <c r="LX1892" s="1">
        <v>63</v>
      </c>
      <c r="LY1892" s="1">
        <v>70</v>
      </c>
      <c r="PG1892" s="1">
        <v>18</v>
      </c>
      <c r="PH1892" s="1">
        <v>18</v>
      </c>
      <c r="SP1892" s="1">
        <v>96.4</v>
      </c>
      <c r="SQ1892" s="1">
        <v>97.1</v>
      </c>
      <c r="VX1892" s="1">
        <v>1</v>
      </c>
      <c r="VY1892" s="1">
        <v>1</v>
      </c>
      <c r="WQ1892" s="1">
        <v>0</v>
      </c>
      <c r="WR1892" s="1">
        <v>0</v>
      </c>
      <c r="ZY1892" s="1">
        <v>172.2</v>
      </c>
      <c r="ZZ1892" s="1">
        <v>171</v>
      </c>
      <c r="AAY1892" s="1">
        <v>26</v>
      </c>
      <c r="ABB1892" s="1">
        <v>12.9</v>
      </c>
      <c r="ABE1892" s="1">
        <v>38</v>
      </c>
      <c r="ABU1892" s="1">
        <v>138</v>
      </c>
      <c r="ABX1892" s="1">
        <v>3.4</v>
      </c>
      <c r="ACA1892" s="1">
        <v>100</v>
      </c>
      <c r="ACD1892" s="1">
        <v>1.02</v>
      </c>
      <c r="ACG1892" s="1">
        <v>103</v>
      </c>
      <c r="ACQ1892" s="1">
        <v>19</v>
      </c>
      <c r="ACT1892" s="1">
        <v>1.7</v>
      </c>
      <c r="ACW1892" s="1">
        <v>16</v>
      </c>
      <c r="AGS1892" s="1">
        <v>1</v>
      </c>
      <c r="AGT1892" s="1">
        <v>0</v>
      </c>
      <c r="AGU1892" s="1">
        <v>1</v>
      </c>
      <c r="AGV1892" s="1">
        <v>0</v>
      </c>
      <c r="AGW1892" s="1">
        <v>0</v>
      </c>
      <c r="AGX1892" s="1">
        <v>0</v>
      </c>
      <c r="AGY1892" s="1">
        <v>0</v>
      </c>
      <c r="AGZ1892" s="1">
        <v>1</v>
      </c>
      <c r="AHA1892" s="1">
        <v>0</v>
      </c>
      <c r="AHB1892" s="1">
        <v>0</v>
      </c>
      <c r="AHC1892" s="1">
        <v>1</v>
      </c>
      <c r="AHD1892" s="1">
        <v>0</v>
      </c>
      <c r="AHE1892" s="1">
        <v>0</v>
      </c>
      <c r="AHF1892" s="1">
        <v>0</v>
      </c>
      <c r="AHH1892" s="1">
        <v>0</v>
      </c>
      <c r="AHI1892" s="1">
        <v>0</v>
      </c>
      <c r="AHK1892" s="1">
        <v>0</v>
      </c>
      <c r="AHL1892" s="1">
        <v>0</v>
      </c>
      <c r="AHM1892" s="1">
        <v>0</v>
      </c>
      <c r="AHN1892" s="1">
        <v>0</v>
      </c>
      <c r="AHO1892" s="1">
        <v>0</v>
      </c>
      <c r="AHP1892" s="1">
        <v>0</v>
      </c>
      <c r="AHQ1892" s="1">
        <v>0</v>
      </c>
      <c r="AHR1892" s="1">
        <v>0</v>
      </c>
      <c r="AIM1892" s="1">
        <v>0</v>
      </c>
      <c r="AIN1892" s="1">
        <v>0</v>
      </c>
      <c r="AIO1892" s="1">
        <v>0</v>
      </c>
      <c r="AIT1892" s="1">
        <v>1</v>
      </c>
      <c r="AIU1892" s="1">
        <v>1</v>
      </c>
      <c r="AIV1892" s="1">
        <v>0</v>
      </c>
      <c r="AIW1892" s="1">
        <v>0</v>
      </c>
      <c r="AIX1892" s="1">
        <v>59</v>
      </c>
      <c r="AJB1892" s="1">
        <v>18</v>
      </c>
    </row>
    <row r="1893" spans="1:951" s="1" customFormat="1">
      <c r="B1893" s="1">
        <v>4</v>
      </c>
      <c r="C1893" s="1">
        <v>1</v>
      </c>
      <c r="D1893" s="1" t="s">
        <v>4631</v>
      </c>
      <c r="O1893" s="1">
        <v>1</v>
      </c>
      <c r="Z1893" s="1">
        <v>0</v>
      </c>
      <c r="AA1893" s="1">
        <v>2</v>
      </c>
      <c r="AB1893" s="1" t="s">
        <v>10065</v>
      </c>
      <c r="AC1893" s="1">
        <v>0</v>
      </c>
      <c r="AE1893" s="1">
        <v>0</v>
      </c>
      <c r="AG1893" s="1">
        <v>0</v>
      </c>
      <c r="AI1893" s="1">
        <v>128</v>
      </c>
      <c r="AJ1893" s="1">
        <v>110</v>
      </c>
      <c r="DR1893" s="1">
        <v>64</v>
      </c>
      <c r="DS1893" s="1">
        <v>64</v>
      </c>
      <c r="HA1893" s="1">
        <v>2</v>
      </c>
      <c r="HB1893" s="1">
        <v>2</v>
      </c>
      <c r="HT1893" s="1">
        <v>0</v>
      </c>
      <c r="HU1893" s="1">
        <v>0</v>
      </c>
      <c r="IP1893" s="1">
        <v>97</v>
      </c>
      <c r="IQ1893" s="1">
        <v>96</v>
      </c>
      <c r="LX1893" s="1">
        <v>62</v>
      </c>
      <c r="LY1893" s="1">
        <v>68</v>
      </c>
      <c r="PG1893" s="1">
        <v>18</v>
      </c>
      <c r="PH1893" s="1">
        <v>18</v>
      </c>
      <c r="SP1893" s="1">
        <v>98.2</v>
      </c>
      <c r="SQ1893" s="1">
        <v>98</v>
      </c>
      <c r="VX1893" s="1">
        <v>1</v>
      </c>
      <c r="VY1893" s="1">
        <v>1</v>
      </c>
      <c r="WQ1893" s="1">
        <v>0</v>
      </c>
      <c r="WR1893" s="1">
        <v>0</v>
      </c>
      <c r="ZY1893" s="1">
        <v>171.6</v>
      </c>
      <c r="ZZ1893" s="1">
        <v>172</v>
      </c>
      <c r="AAY1893" s="1">
        <v>26</v>
      </c>
      <c r="ABB1893" s="1">
        <v>11.9</v>
      </c>
      <c r="ABE1893" s="1">
        <v>35</v>
      </c>
      <c r="ABU1893" s="1">
        <v>134</v>
      </c>
      <c r="ABX1893" s="1">
        <v>4.5</v>
      </c>
      <c r="ACA1893" s="1">
        <v>104</v>
      </c>
      <c r="ACD1893" s="1">
        <v>0.78</v>
      </c>
      <c r="ACG1893" s="1">
        <v>125</v>
      </c>
      <c r="ACQ1893" s="1">
        <v>24</v>
      </c>
      <c r="ACT1893" s="1">
        <v>1.5</v>
      </c>
      <c r="ACW1893" s="1">
        <v>10</v>
      </c>
      <c r="AGS1893" s="1">
        <v>0</v>
      </c>
      <c r="AGT1893" s="1">
        <v>0</v>
      </c>
      <c r="AGU1893" s="1">
        <v>0</v>
      </c>
      <c r="AGV1893" s="1">
        <v>0</v>
      </c>
      <c r="AGW1893" s="1">
        <v>0</v>
      </c>
      <c r="AGX1893" s="1">
        <v>0</v>
      </c>
      <c r="AGY1893" s="1">
        <v>0</v>
      </c>
      <c r="AGZ1893" s="1">
        <v>0</v>
      </c>
      <c r="AHA1893" s="1">
        <v>0</v>
      </c>
      <c r="AHB1893" s="1">
        <v>0</v>
      </c>
      <c r="AHC1893" s="1">
        <v>1</v>
      </c>
      <c r="AHD1893" s="1">
        <v>0</v>
      </c>
      <c r="AHE1893" s="1">
        <v>0</v>
      </c>
      <c r="AHF1893" s="1">
        <v>0</v>
      </c>
      <c r="AHH1893" s="1">
        <v>0</v>
      </c>
      <c r="AHI1893" s="1">
        <v>0</v>
      </c>
      <c r="AHK1893" s="1">
        <v>0</v>
      </c>
      <c r="AHL1893" s="1">
        <v>0</v>
      </c>
      <c r="AHM1893" s="1">
        <v>0</v>
      </c>
      <c r="AHN1893" s="1">
        <v>0</v>
      </c>
      <c r="AHO1893" s="1">
        <v>0</v>
      </c>
      <c r="AHP1893" s="1">
        <v>0</v>
      </c>
      <c r="AHQ1893" s="1">
        <v>0</v>
      </c>
      <c r="AHR1893" s="1">
        <v>0</v>
      </c>
      <c r="AIM1893" s="1">
        <v>0</v>
      </c>
      <c r="AIN1893" s="1">
        <v>0</v>
      </c>
      <c r="AIO1893" s="1">
        <v>0</v>
      </c>
      <c r="AIT1893" s="1">
        <v>0</v>
      </c>
      <c r="AIU1893" s="1">
        <v>2</v>
      </c>
      <c r="AIV1893" s="1">
        <v>0</v>
      </c>
      <c r="AIW1893" s="1">
        <v>0</v>
      </c>
      <c r="AJB1893" s="1">
        <v>30</v>
      </c>
      <c r="AJC1893" s="1">
        <v>12</v>
      </c>
    </row>
    <row r="1894" spans="1:951" s="80" customFormat="1">
      <c r="B1894" s="80">
        <v>5</v>
      </c>
      <c r="C1894" s="80">
        <v>0</v>
      </c>
      <c r="Z1894" s="80">
        <v>0</v>
      </c>
      <c r="AA1894" s="80">
        <v>2</v>
      </c>
      <c r="AB1894" s="80" t="s">
        <v>10066</v>
      </c>
      <c r="AC1894" s="80">
        <v>0</v>
      </c>
      <c r="AE1894" s="80">
        <v>0</v>
      </c>
      <c r="AG1894" s="80">
        <v>0</v>
      </c>
      <c r="AI1894" s="80">
        <v>142</v>
      </c>
      <c r="DR1894" s="80">
        <v>60</v>
      </c>
      <c r="HA1894" s="80">
        <v>2</v>
      </c>
      <c r="HT1894" s="80">
        <v>0</v>
      </c>
      <c r="IP1894" s="80">
        <v>90.5</v>
      </c>
      <c r="LX1894" s="80">
        <v>78</v>
      </c>
      <c r="PG1894" s="80">
        <v>18</v>
      </c>
      <c r="SP1894" s="80">
        <v>97.2</v>
      </c>
      <c r="VX1894" s="80">
        <v>1</v>
      </c>
      <c r="WQ1894" s="80">
        <v>0</v>
      </c>
      <c r="ZY1894" s="80">
        <v>171.4</v>
      </c>
      <c r="AGS1894" s="80">
        <v>0</v>
      </c>
      <c r="AGT1894" s="80">
        <v>0</v>
      </c>
      <c r="AGU1894" s="80">
        <v>0</v>
      </c>
      <c r="AGV1894" s="80">
        <v>0</v>
      </c>
      <c r="AGW1894" s="80">
        <v>0</v>
      </c>
      <c r="AGX1894" s="80">
        <v>0</v>
      </c>
      <c r="AGY1894" s="80">
        <v>0</v>
      </c>
      <c r="AGZ1894" s="80">
        <v>0</v>
      </c>
      <c r="AHA1894" s="80">
        <v>0</v>
      </c>
      <c r="AHB1894" s="80">
        <v>0</v>
      </c>
      <c r="AHC1894" s="80">
        <v>1</v>
      </c>
      <c r="AHD1894" s="80">
        <v>0</v>
      </c>
      <c r="AHE1894" s="80">
        <v>0</v>
      </c>
      <c r="AHF1894" s="80">
        <v>0</v>
      </c>
      <c r="AHH1894" s="80">
        <v>0</v>
      </c>
      <c r="AHI1894" s="80">
        <v>0</v>
      </c>
      <c r="AHK1894" s="80">
        <v>0</v>
      </c>
      <c r="AHL1894" s="80">
        <v>0</v>
      </c>
      <c r="AHM1894" s="80">
        <v>0</v>
      </c>
      <c r="AHN1894" s="80">
        <v>0</v>
      </c>
      <c r="AHO1894" s="80">
        <v>0</v>
      </c>
      <c r="AHP1894" s="80">
        <v>0</v>
      </c>
      <c r="AHQ1894" s="80">
        <v>0</v>
      </c>
      <c r="AHR1894" s="80">
        <v>0</v>
      </c>
      <c r="AIM1894" s="80">
        <v>0</v>
      </c>
      <c r="AIN1894" s="80">
        <v>0</v>
      </c>
      <c r="AIO1894" s="80">
        <v>0</v>
      </c>
      <c r="AIT1894" s="80">
        <v>1</v>
      </c>
      <c r="AIU1894" s="80">
        <v>0</v>
      </c>
      <c r="AIV1894" s="80">
        <v>0</v>
      </c>
      <c r="AIW1894" s="80">
        <v>0</v>
      </c>
      <c r="AIX1894" s="80">
        <v>32</v>
      </c>
    </row>
    <row r="1895" spans="1:951" s="1" customFormat="1">
      <c r="A1895" s="1">
        <v>399</v>
      </c>
      <c r="B1895" s="1">
        <v>1</v>
      </c>
      <c r="C1895" s="1">
        <v>1</v>
      </c>
      <c r="D1895" s="1" t="s">
        <v>10067</v>
      </c>
      <c r="O1895" s="1">
        <v>0</v>
      </c>
      <c r="Z1895" s="1">
        <v>0</v>
      </c>
      <c r="AA1895" s="1">
        <v>2</v>
      </c>
      <c r="AB1895" s="1" t="s">
        <v>10068</v>
      </c>
      <c r="AC1895" s="1">
        <v>1</v>
      </c>
      <c r="AD1895" s="1">
        <v>0</v>
      </c>
      <c r="AE1895" s="1">
        <v>0</v>
      </c>
      <c r="AG1895" s="1">
        <v>0</v>
      </c>
      <c r="AI1895" s="1">
        <v>138</v>
      </c>
      <c r="DR1895" s="1">
        <v>80</v>
      </c>
      <c r="HA1895" s="1">
        <v>2</v>
      </c>
      <c r="HT1895" s="1">
        <v>0</v>
      </c>
      <c r="IP1895" s="1">
        <v>93</v>
      </c>
      <c r="LX1895" s="1">
        <v>118</v>
      </c>
      <c r="PG1895" s="1">
        <v>20</v>
      </c>
      <c r="SP1895" s="1">
        <v>97.7</v>
      </c>
      <c r="VX1895" s="1">
        <v>1</v>
      </c>
      <c r="WQ1895" s="1">
        <v>0</v>
      </c>
      <c r="AGS1895" s="1">
        <v>0</v>
      </c>
      <c r="AGT1895" s="1">
        <v>0</v>
      </c>
      <c r="AGU1895" s="1">
        <v>0</v>
      </c>
      <c r="AGV1895" s="1">
        <v>0</v>
      </c>
      <c r="AGW1895" s="1">
        <v>0</v>
      </c>
      <c r="AGX1895" s="1">
        <v>1</v>
      </c>
      <c r="AGY1895" s="1">
        <v>0</v>
      </c>
      <c r="AGZ1895" s="1">
        <v>0</v>
      </c>
      <c r="AHA1895" s="1">
        <v>0</v>
      </c>
      <c r="AHB1895" s="1">
        <v>0</v>
      </c>
      <c r="AHC1895" s="1">
        <v>1</v>
      </c>
      <c r="AHD1895" s="1">
        <v>0</v>
      </c>
      <c r="AHE1895" s="1">
        <v>0</v>
      </c>
      <c r="AHF1895" s="1">
        <v>0</v>
      </c>
      <c r="AHH1895" s="1">
        <v>0</v>
      </c>
      <c r="AHI1895" s="1">
        <v>0</v>
      </c>
      <c r="AHK1895" s="1">
        <v>0</v>
      </c>
      <c r="AHL1895" s="1">
        <v>0</v>
      </c>
      <c r="AHM1895" s="1">
        <v>0</v>
      </c>
      <c r="AHN1895" s="1">
        <v>0</v>
      </c>
      <c r="AHO1895" s="1">
        <v>0</v>
      </c>
      <c r="AHP1895" s="1">
        <v>0</v>
      </c>
      <c r="AHQ1895" s="1">
        <v>0</v>
      </c>
      <c r="AHR1895" s="1">
        <v>0</v>
      </c>
      <c r="AIM1895" s="1">
        <v>2</v>
      </c>
      <c r="AIN1895" s="1">
        <v>0</v>
      </c>
      <c r="AIO1895" s="1">
        <v>0</v>
      </c>
      <c r="AIP1895" s="1">
        <v>1</v>
      </c>
      <c r="AIQ1895" s="1">
        <v>1</v>
      </c>
      <c r="AIR1895" s="1">
        <v>1</v>
      </c>
      <c r="AIS1895" s="1">
        <v>0</v>
      </c>
      <c r="AIT1895" s="1">
        <v>0</v>
      </c>
      <c r="AIU1895" s="1">
        <v>1</v>
      </c>
      <c r="AIV1895" s="1">
        <v>0</v>
      </c>
      <c r="AIW1895" s="1">
        <v>0</v>
      </c>
      <c r="AJB1895" s="1">
        <v>38</v>
      </c>
    </row>
    <row r="1896" spans="1:951" s="1" customFormat="1">
      <c r="B1896" s="1">
        <v>2</v>
      </c>
      <c r="C1896" s="1">
        <v>1</v>
      </c>
      <c r="D1896" s="1" t="s">
        <v>6104</v>
      </c>
      <c r="E1896" s="1" t="s">
        <v>9269</v>
      </c>
      <c r="O1896" s="1">
        <v>0</v>
      </c>
      <c r="P1896" s="1">
        <v>1</v>
      </c>
      <c r="Z1896" s="1">
        <v>0</v>
      </c>
      <c r="AA1896" s="1">
        <v>2</v>
      </c>
      <c r="AB1896" s="1" t="s">
        <v>10069</v>
      </c>
      <c r="AC1896" s="1">
        <v>4</v>
      </c>
      <c r="AD1896" s="1">
        <v>0</v>
      </c>
      <c r="AE1896" s="1">
        <v>10</v>
      </c>
      <c r="AF1896" s="1">
        <v>0</v>
      </c>
      <c r="AG1896" s="1">
        <v>0</v>
      </c>
      <c r="AI1896" s="1">
        <v>128</v>
      </c>
      <c r="AJ1896" s="1">
        <v>130</v>
      </c>
      <c r="DR1896" s="1">
        <v>70</v>
      </c>
      <c r="DS1896" s="1">
        <v>70</v>
      </c>
      <c r="HA1896" s="1">
        <v>2</v>
      </c>
      <c r="HB1896" s="1">
        <v>2</v>
      </c>
      <c r="HT1896" s="1">
        <v>0</v>
      </c>
      <c r="HU1896" s="1">
        <v>0</v>
      </c>
      <c r="IP1896" s="1">
        <v>96</v>
      </c>
      <c r="IQ1896" s="1">
        <v>95</v>
      </c>
      <c r="LX1896" s="1">
        <v>100</v>
      </c>
      <c r="LY1896" s="1">
        <v>108</v>
      </c>
      <c r="PG1896" s="1">
        <v>22</v>
      </c>
      <c r="PH1896" s="1">
        <v>20</v>
      </c>
      <c r="SP1896" s="1">
        <v>98</v>
      </c>
      <c r="SQ1896" s="1">
        <v>96.6</v>
      </c>
      <c r="VX1896" s="1">
        <v>1</v>
      </c>
      <c r="VY1896" s="1">
        <v>1</v>
      </c>
      <c r="WQ1896" s="1">
        <v>0</v>
      </c>
      <c r="WR1896" s="1">
        <v>0</v>
      </c>
      <c r="AGS1896" s="1">
        <v>0</v>
      </c>
      <c r="AGT1896" s="1">
        <v>0</v>
      </c>
      <c r="AGU1896" s="1">
        <v>0</v>
      </c>
      <c r="AGV1896" s="1">
        <v>0</v>
      </c>
      <c r="AGW1896" s="1">
        <v>0</v>
      </c>
      <c r="AGX1896" s="1">
        <v>1</v>
      </c>
      <c r="AGY1896" s="1">
        <v>0</v>
      </c>
      <c r="AGZ1896" s="1">
        <v>0</v>
      </c>
      <c r="AHA1896" s="1">
        <v>0</v>
      </c>
      <c r="AHB1896" s="1">
        <v>0</v>
      </c>
      <c r="AHC1896" s="1">
        <v>1</v>
      </c>
      <c r="AHD1896" s="1">
        <v>0</v>
      </c>
      <c r="AHE1896" s="1">
        <v>0</v>
      </c>
      <c r="AHF1896" s="1">
        <v>0</v>
      </c>
      <c r="AHH1896" s="1">
        <v>0</v>
      </c>
      <c r="AHI1896" s="1">
        <v>0</v>
      </c>
      <c r="AHK1896" s="1">
        <v>0</v>
      </c>
      <c r="AHL1896" s="1">
        <v>0</v>
      </c>
      <c r="AHM1896" s="1">
        <v>0</v>
      </c>
      <c r="AHN1896" s="1">
        <v>0</v>
      </c>
      <c r="AHO1896" s="1">
        <v>0</v>
      </c>
      <c r="AHP1896" s="1">
        <v>0</v>
      </c>
      <c r="AHQ1896" s="1">
        <v>0</v>
      </c>
      <c r="AHR1896" s="1">
        <v>0</v>
      </c>
      <c r="AIN1896" s="1">
        <v>0</v>
      </c>
      <c r="AIO1896" s="1">
        <v>0</v>
      </c>
      <c r="AIS1896" s="1">
        <v>0</v>
      </c>
      <c r="AIT1896" s="1">
        <v>1</v>
      </c>
      <c r="AIU1896" s="1">
        <v>1</v>
      </c>
      <c r="AIV1896" s="1">
        <v>0</v>
      </c>
      <c r="AIW1896" s="1">
        <v>0</v>
      </c>
      <c r="AIX1896" s="1">
        <v>30</v>
      </c>
      <c r="AJB1896" s="1">
        <v>30</v>
      </c>
    </row>
    <row r="1897" spans="1:951" s="1" customFormat="1">
      <c r="B1897" s="1">
        <v>3</v>
      </c>
      <c r="C1897" s="1">
        <v>0</v>
      </c>
      <c r="Z1897" s="1">
        <v>0</v>
      </c>
      <c r="AA1897" s="1">
        <v>0</v>
      </c>
      <c r="AB1897" s="1" t="s">
        <v>10070</v>
      </c>
      <c r="AC1897" s="1">
        <v>0</v>
      </c>
      <c r="AE1897" s="1">
        <v>2</v>
      </c>
      <c r="AF1897" s="1">
        <v>0</v>
      </c>
      <c r="AG1897" s="1">
        <v>0</v>
      </c>
      <c r="AI1897" s="1">
        <v>112</v>
      </c>
      <c r="AJ1897" s="1">
        <v>112</v>
      </c>
      <c r="DR1897" s="1">
        <v>64</v>
      </c>
      <c r="DS1897" s="1">
        <v>72</v>
      </c>
      <c r="HA1897" s="1">
        <v>2</v>
      </c>
      <c r="HB1897" s="1">
        <v>2</v>
      </c>
      <c r="HT1897" s="1">
        <v>0</v>
      </c>
      <c r="HU1897" s="1">
        <v>0</v>
      </c>
      <c r="IP1897" s="1">
        <v>95</v>
      </c>
      <c r="IQ1897" s="1">
        <v>96</v>
      </c>
      <c r="LX1897" s="1">
        <v>78</v>
      </c>
      <c r="LY1897" s="1">
        <v>108</v>
      </c>
      <c r="PG1897" s="1">
        <v>22</v>
      </c>
      <c r="PH1897" s="1">
        <v>20</v>
      </c>
      <c r="SP1897" s="1">
        <v>98.4</v>
      </c>
      <c r="SQ1897" s="1">
        <v>96.9</v>
      </c>
      <c r="VX1897" s="1">
        <v>1</v>
      </c>
      <c r="VY1897" s="1">
        <v>1</v>
      </c>
      <c r="WQ1897" s="1">
        <v>0</v>
      </c>
      <c r="WR1897" s="1">
        <v>0</v>
      </c>
      <c r="AGS1897" s="1">
        <v>0</v>
      </c>
      <c r="AGT1897" s="1">
        <v>0</v>
      </c>
      <c r="AGU1897" s="1">
        <v>0</v>
      </c>
      <c r="AGV1897" s="1">
        <v>0</v>
      </c>
      <c r="AGW1897" s="1">
        <v>0</v>
      </c>
      <c r="AGX1897" s="1">
        <v>1</v>
      </c>
      <c r="AGY1897" s="1">
        <v>0</v>
      </c>
      <c r="AGZ1897" s="1">
        <v>0</v>
      </c>
      <c r="AHA1897" s="1">
        <v>0</v>
      </c>
      <c r="AHB1897" s="1">
        <v>0</v>
      </c>
      <c r="AHC1897" s="1">
        <v>1</v>
      </c>
      <c r="AHD1897" s="1">
        <v>0</v>
      </c>
      <c r="AHE1897" s="1">
        <v>0</v>
      </c>
      <c r="AHF1897" s="1">
        <v>0</v>
      </c>
      <c r="AHH1897" s="1">
        <v>0</v>
      </c>
      <c r="AHI1897" s="1">
        <v>0</v>
      </c>
      <c r="AHK1897" s="1">
        <v>0</v>
      </c>
      <c r="AHL1897" s="1">
        <v>0</v>
      </c>
      <c r="AHM1897" s="1">
        <v>0</v>
      </c>
      <c r="AHN1897" s="1">
        <v>0</v>
      </c>
      <c r="AHO1897" s="1">
        <v>0</v>
      </c>
      <c r="AHP1897" s="1">
        <v>0</v>
      </c>
      <c r="AHQ1897" s="1">
        <v>0</v>
      </c>
      <c r="AHR1897" s="1">
        <v>0</v>
      </c>
      <c r="AIN1897" s="1">
        <v>0</v>
      </c>
      <c r="AIO1897" s="1">
        <v>0</v>
      </c>
      <c r="AIS1897" s="1">
        <v>0</v>
      </c>
      <c r="AIT1897" s="1">
        <v>2</v>
      </c>
      <c r="AIU1897" s="1">
        <v>0</v>
      </c>
      <c r="AIV1897" s="1">
        <v>0</v>
      </c>
      <c r="AIW1897" s="1">
        <v>0</v>
      </c>
      <c r="AIX1897" s="1">
        <v>25</v>
      </c>
      <c r="AIY1897" s="1">
        <v>30</v>
      </c>
    </row>
    <row r="1898" spans="1:951" s="1" customFormat="1">
      <c r="B1898" s="1">
        <v>4</v>
      </c>
      <c r="C1898" s="1">
        <v>0</v>
      </c>
      <c r="Z1898" s="1">
        <v>0</v>
      </c>
      <c r="AA1898" s="1">
        <v>2</v>
      </c>
      <c r="AB1898" s="1" t="s">
        <v>10071</v>
      </c>
      <c r="AC1898" s="1">
        <v>4</v>
      </c>
      <c r="AD1898" s="1">
        <v>0</v>
      </c>
      <c r="AE1898" s="1">
        <v>0</v>
      </c>
      <c r="AG1898" s="1">
        <v>0</v>
      </c>
      <c r="AI1898" s="1">
        <v>118</v>
      </c>
      <c r="AJ1898" s="1">
        <v>118</v>
      </c>
      <c r="DR1898" s="1">
        <v>74</v>
      </c>
      <c r="DS1898" s="1">
        <v>64</v>
      </c>
      <c r="HA1898" s="1">
        <v>2</v>
      </c>
      <c r="HB1898" s="1">
        <v>2</v>
      </c>
      <c r="HT1898" s="1">
        <v>0</v>
      </c>
      <c r="HU1898" s="1">
        <v>0</v>
      </c>
      <c r="IP1898" s="1">
        <v>96</v>
      </c>
      <c r="IQ1898" s="1">
        <v>96</v>
      </c>
      <c r="LX1898" s="1">
        <v>106</v>
      </c>
      <c r="LY1898" s="1">
        <v>98</v>
      </c>
      <c r="PG1898" s="1">
        <v>18</v>
      </c>
      <c r="PH1898" s="1">
        <v>16</v>
      </c>
      <c r="SP1898" s="1">
        <v>98</v>
      </c>
      <c r="SQ1898" s="1">
        <v>97.5</v>
      </c>
      <c r="VX1898" s="1">
        <v>1</v>
      </c>
      <c r="VY1898" s="1">
        <v>1</v>
      </c>
      <c r="WQ1898" s="1">
        <v>0</v>
      </c>
      <c r="WR1898" s="1">
        <v>0</v>
      </c>
      <c r="AGS1898" s="1">
        <v>0</v>
      </c>
      <c r="AGT1898" s="1">
        <v>0</v>
      </c>
      <c r="AGU1898" s="1">
        <v>0</v>
      </c>
      <c r="AGV1898" s="1">
        <v>0</v>
      </c>
      <c r="AGW1898" s="1">
        <v>0</v>
      </c>
      <c r="AGX1898" s="1">
        <v>1</v>
      </c>
      <c r="AGY1898" s="1">
        <v>0</v>
      </c>
      <c r="AGZ1898" s="1">
        <v>0</v>
      </c>
      <c r="AHA1898" s="1">
        <v>0</v>
      </c>
      <c r="AHB1898" s="1">
        <v>0</v>
      </c>
      <c r="AHC1898" s="1">
        <v>1</v>
      </c>
      <c r="AHD1898" s="1">
        <v>0</v>
      </c>
      <c r="AHE1898" s="1">
        <v>0</v>
      </c>
      <c r="AHF1898" s="1">
        <v>0</v>
      </c>
      <c r="AHH1898" s="1">
        <v>0</v>
      </c>
      <c r="AHI1898" s="1">
        <v>0</v>
      </c>
      <c r="AHK1898" s="1">
        <v>0</v>
      </c>
      <c r="AHL1898" s="1">
        <v>0</v>
      </c>
      <c r="AHM1898" s="1">
        <v>0</v>
      </c>
      <c r="AHN1898" s="1">
        <v>0</v>
      </c>
      <c r="AHO1898" s="1">
        <v>0</v>
      </c>
      <c r="AHP1898" s="1">
        <v>0</v>
      </c>
      <c r="AHQ1898" s="1">
        <v>0</v>
      </c>
      <c r="AHR1898" s="1">
        <v>0</v>
      </c>
      <c r="AIN1898" s="1">
        <v>0</v>
      </c>
      <c r="AIO1898" s="1">
        <v>0</v>
      </c>
      <c r="AIS1898" s="1">
        <v>0</v>
      </c>
      <c r="AIT1898" s="1">
        <v>0</v>
      </c>
      <c r="AIU1898" s="1">
        <v>2</v>
      </c>
      <c r="AIV1898" s="1">
        <v>0</v>
      </c>
      <c r="AIW1898" s="1">
        <v>0</v>
      </c>
      <c r="AJB1898" s="1">
        <v>18</v>
      </c>
      <c r="AJC1898" s="1">
        <v>29</v>
      </c>
    </row>
    <row r="1899" spans="1:951" s="1" customFormat="1">
      <c r="B1899" s="1">
        <v>5</v>
      </c>
      <c r="C1899" s="1">
        <v>0</v>
      </c>
      <c r="Z1899" s="1">
        <v>0</v>
      </c>
      <c r="AA1899" s="1">
        <v>2</v>
      </c>
      <c r="AB1899" s="1" t="s">
        <v>10072</v>
      </c>
      <c r="AC1899" s="1">
        <v>0</v>
      </c>
      <c r="AE1899" s="1">
        <v>1</v>
      </c>
      <c r="AF1899" s="1">
        <v>0</v>
      </c>
      <c r="AG1899" s="1">
        <v>0</v>
      </c>
      <c r="AI1899" s="1">
        <v>122</v>
      </c>
      <c r="AJ1899" s="1">
        <v>110</v>
      </c>
      <c r="DR1899" s="1">
        <v>70</v>
      </c>
      <c r="DS1899" s="1">
        <v>70</v>
      </c>
      <c r="HA1899" s="1">
        <v>2</v>
      </c>
      <c r="HB1899" s="1">
        <v>2</v>
      </c>
      <c r="HT1899" s="1">
        <v>0</v>
      </c>
      <c r="HU1899" s="1">
        <v>0</v>
      </c>
      <c r="IP1899" s="1">
        <v>96</v>
      </c>
      <c r="IQ1899" s="1">
        <v>97</v>
      </c>
      <c r="LX1899" s="1">
        <v>106</v>
      </c>
      <c r="LY1899" s="1">
        <v>90</v>
      </c>
      <c r="PG1899" s="1">
        <v>16</v>
      </c>
      <c r="PH1899" s="1">
        <v>16</v>
      </c>
      <c r="SP1899" s="1">
        <v>98.4</v>
      </c>
      <c r="SQ1899" s="1">
        <v>97.7</v>
      </c>
      <c r="VX1899" s="1">
        <v>1</v>
      </c>
      <c r="VY1899" s="1">
        <v>1</v>
      </c>
      <c r="WQ1899" s="1">
        <v>0</v>
      </c>
      <c r="WR1899" s="1">
        <v>0</v>
      </c>
      <c r="AGS1899" s="1">
        <v>0</v>
      </c>
      <c r="AGT1899" s="1">
        <v>0</v>
      </c>
      <c r="AGU1899" s="1">
        <v>0</v>
      </c>
      <c r="AGV1899" s="1">
        <v>0</v>
      </c>
      <c r="AGW1899" s="1">
        <v>0</v>
      </c>
      <c r="AGX1899" s="1">
        <v>1</v>
      </c>
      <c r="AGY1899" s="1">
        <v>0</v>
      </c>
      <c r="AGZ1899" s="1">
        <v>0</v>
      </c>
      <c r="AHA1899" s="1">
        <v>0</v>
      </c>
      <c r="AHB1899" s="1">
        <v>0</v>
      </c>
      <c r="AHC1899" s="1">
        <v>1</v>
      </c>
      <c r="AHD1899" s="1">
        <v>0</v>
      </c>
      <c r="AHE1899" s="1">
        <v>0</v>
      </c>
      <c r="AHF1899" s="1">
        <v>0</v>
      </c>
      <c r="AHH1899" s="1">
        <v>0</v>
      </c>
      <c r="AHI1899" s="1">
        <v>0</v>
      </c>
      <c r="AHK1899" s="1">
        <v>0</v>
      </c>
      <c r="AHL1899" s="1">
        <v>0</v>
      </c>
      <c r="AHM1899" s="1">
        <v>0</v>
      </c>
      <c r="AHN1899" s="1">
        <v>0</v>
      </c>
      <c r="AHO1899" s="1">
        <v>0</v>
      </c>
      <c r="AHP1899" s="1">
        <v>0</v>
      </c>
      <c r="AHQ1899" s="1">
        <v>0</v>
      </c>
      <c r="AHR1899" s="1">
        <v>0</v>
      </c>
      <c r="AIN1899" s="1">
        <v>0</v>
      </c>
      <c r="AIO1899" s="1">
        <v>0</v>
      </c>
      <c r="AIS1899" s="1">
        <v>0</v>
      </c>
      <c r="AIT1899" s="1">
        <v>0</v>
      </c>
      <c r="AIU1899" s="1">
        <v>2</v>
      </c>
      <c r="AIV1899" s="1">
        <v>0</v>
      </c>
      <c r="AIW1899" s="1">
        <v>0</v>
      </c>
      <c r="AJB1899" s="1">
        <v>27</v>
      </c>
      <c r="AJC1899" s="1">
        <v>24</v>
      </c>
    </row>
    <row r="1900" spans="1:951" s="80" customFormat="1">
      <c r="B1900" s="80">
        <v>6</v>
      </c>
      <c r="C1900" s="80">
        <v>0</v>
      </c>
      <c r="Z1900" s="80">
        <v>0</v>
      </c>
      <c r="AA1900" s="80">
        <v>2</v>
      </c>
      <c r="AB1900" s="80" t="s">
        <v>10073</v>
      </c>
      <c r="AC1900" s="80">
        <v>0</v>
      </c>
      <c r="AE1900" s="80">
        <v>0</v>
      </c>
      <c r="AG1900" s="80">
        <v>0</v>
      </c>
      <c r="AI1900" s="80">
        <v>108</v>
      </c>
      <c r="DR1900" s="80">
        <v>70</v>
      </c>
      <c r="HA1900" s="80">
        <v>2</v>
      </c>
      <c r="HT1900" s="80">
        <v>0</v>
      </c>
      <c r="IP1900" s="80">
        <v>96</v>
      </c>
      <c r="LX1900" s="80">
        <v>90</v>
      </c>
      <c r="PG1900" s="80">
        <v>16</v>
      </c>
      <c r="SP1900" s="80">
        <v>97.5</v>
      </c>
      <c r="VX1900" s="80">
        <v>1</v>
      </c>
      <c r="WQ1900" s="80">
        <v>0</v>
      </c>
      <c r="AGS1900" s="80">
        <v>0</v>
      </c>
      <c r="AGT1900" s="80">
        <v>0</v>
      </c>
      <c r="AGU1900" s="80">
        <v>0</v>
      </c>
      <c r="AGV1900" s="80">
        <v>0</v>
      </c>
      <c r="AGW1900" s="80">
        <v>0</v>
      </c>
      <c r="AGX1900" s="80">
        <v>1</v>
      </c>
      <c r="AGY1900" s="80">
        <v>0</v>
      </c>
      <c r="AGZ1900" s="80">
        <v>0</v>
      </c>
      <c r="AHA1900" s="80">
        <v>0</v>
      </c>
      <c r="AHB1900" s="80">
        <v>0</v>
      </c>
      <c r="AHC1900" s="80">
        <v>1</v>
      </c>
      <c r="AHD1900" s="80">
        <v>0</v>
      </c>
      <c r="AHE1900" s="80">
        <v>0</v>
      </c>
      <c r="AHF1900" s="80">
        <v>0</v>
      </c>
      <c r="AHH1900" s="80">
        <v>0</v>
      </c>
      <c r="AHI1900" s="80">
        <v>0</v>
      </c>
      <c r="AHK1900" s="80">
        <v>0</v>
      </c>
      <c r="AHL1900" s="80">
        <v>0</v>
      </c>
      <c r="AHM1900" s="80">
        <v>0</v>
      </c>
      <c r="AHN1900" s="80">
        <v>0</v>
      </c>
      <c r="AHO1900" s="80">
        <v>0</v>
      </c>
      <c r="AHP1900" s="80">
        <v>0</v>
      </c>
      <c r="AHQ1900" s="80">
        <v>0</v>
      </c>
      <c r="AHR1900" s="80">
        <v>0</v>
      </c>
      <c r="AIN1900" s="80">
        <v>0</v>
      </c>
      <c r="AIO1900" s="80">
        <v>0</v>
      </c>
      <c r="AIS1900" s="80">
        <v>0</v>
      </c>
      <c r="AIT1900" s="80">
        <v>0</v>
      </c>
      <c r="AIU1900" s="80">
        <v>1</v>
      </c>
      <c r="AIV1900" s="80">
        <v>0</v>
      </c>
      <c r="AIW1900" s="80">
        <v>0</v>
      </c>
      <c r="AJB1900" s="80">
        <v>24</v>
      </c>
    </row>
    <row r="1901" spans="1:951" s="14" customFormat="1">
      <c r="A1901" s="14">
        <v>400</v>
      </c>
      <c r="B1901" s="14">
        <v>1</v>
      </c>
      <c r="C1901" s="61">
        <v>1</v>
      </c>
      <c r="D1901" s="14" t="s">
        <v>2692</v>
      </c>
      <c r="E1901" s="14" t="s">
        <v>10074</v>
      </c>
      <c r="F1901" s="63" t="s">
        <v>10075</v>
      </c>
      <c r="G1901" s="58"/>
      <c r="O1901" s="61">
        <v>0</v>
      </c>
      <c r="P1901" s="61">
        <v>0</v>
      </c>
      <c r="Q1901" s="61">
        <v>0</v>
      </c>
      <c r="R1901" s="61"/>
      <c r="S1901" s="61"/>
      <c r="T1901" s="61"/>
      <c r="U1901" s="61"/>
      <c r="V1901" s="61"/>
      <c r="W1901" s="61"/>
      <c r="X1901" s="61"/>
      <c r="Y1901" s="61"/>
      <c r="Z1901" s="14">
        <v>0</v>
      </c>
      <c r="AA1901" s="14">
        <v>1</v>
      </c>
      <c r="AC1901" s="14">
        <v>9</v>
      </c>
      <c r="AD1901" s="14">
        <v>0</v>
      </c>
      <c r="AE1901" s="14">
        <v>0</v>
      </c>
      <c r="AG1901" s="14">
        <v>0</v>
      </c>
      <c r="AI1901" s="14">
        <v>146</v>
      </c>
      <c r="AJ1901" s="14">
        <v>140</v>
      </c>
      <c r="AK1901" s="14">
        <v>130</v>
      </c>
      <c r="AL1901" s="14">
        <v>126</v>
      </c>
      <c r="DR1901" s="61">
        <v>90</v>
      </c>
      <c r="DS1901" s="61">
        <v>68</v>
      </c>
      <c r="DT1901" s="61">
        <v>82</v>
      </c>
      <c r="DU1901" s="61">
        <v>70</v>
      </c>
      <c r="DV1901" s="61"/>
      <c r="DW1901" s="61"/>
      <c r="DX1901" s="61"/>
      <c r="DY1901" s="61"/>
      <c r="DZ1901" s="61"/>
      <c r="EA1901" s="61"/>
      <c r="EB1901" s="61"/>
      <c r="EC1901" s="61"/>
      <c r="ED1901" s="61"/>
      <c r="EE1901" s="61"/>
      <c r="EF1901" s="61"/>
      <c r="EG1901" s="61"/>
      <c r="EH1901" s="61"/>
      <c r="EI1901" s="61"/>
      <c r="EJ1901" s="61"/>
      <c r="EK1901" s="61"/>
      <c r="EL1901" s="61"/>
      <c r="EM1901" s="61"/>
      <c r="EN1901" s="61"/>
      <c r="EO1901" s="61"/>
      <c r="EP1901" s="61"/>
      <c r="EQ1901" s="61"/>
      <c r="ER1901" s="61"/>
      <c r="ES1901" s="61"/>
      <c r="ET1901" s="61"/>
      <c r="EU1901" s="61"/>
      <c r="EV1901" s="61"/>
      <c r="EW1901" s="61"/>
      <c r="EX1901" s="61"/>
      <c r="EY1901" s="61"/>
      <c r="EZ1901" s="61"/>
      <c r="FA1901" s="61"/>
      <c r="FB1901" s="61"/>
      <c r="FC1901" s="61"/>
      <c r="FD1901" s="61"/>
      <c r="FE1901" s="61"/>
      <c r="FF1901" s="61"/>
      <c r="FG1901" s="61"/>
      <c r="FH1901" s="61"/>
      <c r="FI1901" s="61"/>
      <c r="FJ1901" s="61"/>
      <c r="FK1901" s="61"/>
      <c r="FL1901" s="61"/>
      <c r="FM1901" s="61"/>
      <c r="FN1901" s="61"/>
      <c r="FO1901" s="61"/>
      <c r="FP1901" s="61"/>
      <c r="FQ1901" s="61"/>
      <c r="FR1901" s="61"/>
      <c r="FS1901" s="61"/>
      <c r="FT1901" s="61"/>
      <c r="FU1901" s="61"/>
      <c r="FV1901" s="61"/>
      <c r="FW1901" s="61"/>
      <c r="FX1901" s="61"/>
      <c r="FY1901" s="61"/>
      <c r="FZ1901" s="61"/>
      <c r="GA1901" s="61"/>
      <c r="GB1901" s="61"/>
      <c r="GC1901" s="61"/>
      <c r="GD1901" s="61"/>
      <c r="GE1901" s="61"/>
      <c r="GF1901" s="61"/>
      <c r="GG1901" s="61"/>
      <c r="GH1901" s="61"/>
      <c r="GI1901" s="61"/>
      <c r="GJ1901" s="61"/>
      <c r="GK1901" s="61"/>
      <c r="GL1901" s="61"/>
      <c r="GM1901" s="61"/>
      <c r="GN1901" s="61"/>
      <c r="GO1901" s="61"/>
      <c r="GP1901" s="61"/>
      <c r="GQ1901" s="61"/>
      <c r="GR1901" s="61"/>
      <c r="GS1901" s="61"/>
      <c r="GT1901" s="61"/>
      <c r="GU1901" s="61"/>
      <c r="GV1901" s="61"/>
      <c r="GW1901" s="61"/>
      <c r="GX1901" s="61"/>
      <c r="GY1901" s="61"/>
      <c r="GZ1901" s="61"/>
      <c r="HA1901" s="14">
        <v>0</v>
      </c>
      <c r="HB1901" s="14">
        <v>0</v>
      </c>
      <c r="HC1901" s="14">
        <v>0</v>
      </c>
      <c r="HD1901" s="14">
        <v>0</v>
      </c>
      <c r="HT1901" s="14">
        <v>0</v>
      </c>
      <c r="HU1901" s="14">
        <v>0</v>
      </c>
      <c r="HV1901" s="14">
        <v>0</v>
      </c>
      <c r="HW1901" s="14">
        <v>0</v>
      </c>
      <c r="IP1901" s="14">
        <v>99</v>
      </c>
      <c r="IQ1901" s="14">
        <v>96</v>
      </c>
      <c r="LX1901" s="14">
        <v>74</v>
      </c>
      <c r="LY1901" s="14">
        <v>76</v>
      </c>
      <c r="LZ1901" s="14">
        <v>82</v>
      </c>
      <c r="MA1901" s="14">
        <v>82</v>
      </c>
      <c r="PG1901" s="61">
        <v>18</v>
      </c>
      <c r="PH1901" s="61">
        <v>24</v>
      </c>
      <c r="PI1901" s="61"/>
      <c r="PJ1901" s="61"/>
      <c r="PK1901" s="61"/>
      <c r="PL1901" s="61"/>
      <c r="PM1901" s="61"/>
      <c r="PN1901" s="61"/>
      <c r="PO1901" s="61"/>
      <c r="PP1901" s="61"/>
      <c r="PQ1901" s="61"/>
      <c r="PR1901" s="61"/>
      <c r="PS1901" s="61"/>
      <c r="PT1901" s="61"/>
      <c r="PU1901" s="61"/>
      <c r="PV1901" s="61"/>
      <c r="PW1901" s="61"/>
      <c r="PX1901" s="61"/>
      <c r="PY1901" s="61"/>
      <c r="PZ1901" s="61"/>
      <c r="QA1901" s="61"/>
      <c r="QB1901" s="61"/>
      <c r="QC1901" s="61"/>
      <c r="QD1901" s="61"/>
      <c r="QE1901" s="61"/>
      <c r="QF1901" s="61"/>
      <c r="QG1901" s="61"/>
      <c r="QH1901" s="61"/>
      <c r="QI1901" s="61"/>
      <c r="QJ1901" s="61"/>
      <c r="QK1901" s="61"/>
      <c r="QL1901" s="61"/>
      <c r="QM1901" s="61"/>
      <c r="QN1901" s="61"/>
      <c r="QO1901" s="61"/>
      <c r="QP1901" s="61"/>
      <c r="QQ1901" s="61"/>
      <c r="QR1901" s="61"/>
      <c r="QS1901" s="61"/>
      <c r="QT1901" s="61"/>
      <c r="QU1901" s="61"/>
      <c r="QV1901" s="61"/>
      <c r="QW1901" s="61"/>
      <c r="QX1901" s="61"/>
      <c r="QY1901" s="61"/>
      <c r="QZ1901" s="61"/>
      <c r="RA1901" s="61"/>
      <c r="RB1901" s="61"/>
      <c r="RC1901" s="61"/>
      <c r="RD1901" s="61"/>
      <c r="RE1901" s="61"/>
      <c r="RF1901" s="61"/>
      <c r="RG1901" s="61"/>
      <c r="RH1901" s="61"/>
      <c r="RI1901" s="61"/>
      <c r="RJ1901" s="61"/>
      <c r="RK1901" s="61"/>
      <c r="RL1901" s="61"/>
      <c r="RM1901" s="61"/>
      <c r="RN1901" s="61"/>
      <c r="RO1901" s="61"/>
      <c r="RP1901" s="61"/>
      <c r="RQ1901" s="61"/>
      <c r="RR1901" s="61"/>
      <c r="RS1901" s="61"/>
      <c r="RT1901" s="61"/>
      <c r="RU1901" s="61"/>
      <c r="RV1901" s="61"/>
      <c r="RW1901" s="61"/>
      <c r="RX1901" s="61"/>
      <c r="RY1901" s="61"/>
      <c r="RZ1901" s="61"/>
      <c r="SA1901" s="61"/>
      <c r="SB1901" s="61"/>
      <c r="SC1901" s="61"/>
      <c r="SD1901" s="61"/>
      <c r="SE1901" s="61"/>
      <c r="SF1901" s="61"/>
      <c r="SG1901" s="61"/>
      <c r="SH1901" s="61"/>
      <c r="SI1901" s="61"/>
      <c r="SJ1901" s="61"/>
      <c r="SK1901" s="61"/>
      <c r="SL1901" s="61"/>
      <c r="SM1901" s="61"/>
      <c r="SN1901" s="61"/>
      <c r="SO1901" s="61"/>
      <c r="SP1901" s="14">
        <v>96.6</v>
      </c>
      <c r="SQ1901" s="14">
        <v>98</v>
      </c>
      <c r="VX1901" s="14">
        <v>0</v>
      </c>
      <c r="VY1901" s="14">
        <v>0</v>
      </c>
      <c r="WQ1901" s="14">
        <v>0</v>
      </c>
      <c r="WR1901" s="14">
        <v>0</v>
      </c>
      <c r="WS1901" s="14">
        <v>0</v>
      </c>
      <c r="WT1901" s="14">
        <v>0</v>
      </c>
      <c r="ZY1901" s="61"/>
      <c r="ZZ1901" s="61"/>
      <c r="AAA1901" s="61"/>
      <c r="AAI1901" s="63"/>
      <c r="AAJ1901" s="58"/>
      <c r="AAM1901" s="61"/>
      <c r="AAO1901" s="63"/>
      <c r="AAP1901" s="58"/>
      <c r="AAS1901" s="61"/>
      <c r="AAU1901" s="63"/>
      <c r="AAV1901" s="58"/>
      <c r="ABB1901" s="63"/>
      <c r="ABC1901" s="63"/>
      <c r="ABD1901" s="63"/>
      <c r="ABE1901" s="58"/>
      <c r="ABF1901" s="58"/>
      <c r="ABG1901" s="58"/>
      <c r="ABM1901" s="61"/>
      <c r="ABN1901" s="61"/>
      <c r="ABQ1901" s="63"/>
      <c r="ABR1901" s="63"/>
      <c r="ABS1901" s="58"/>
      <c r="ABT1901" s="58"/>
      <c r="ACA1901" s="61"/>
      <c r="ACB1901" s="61"/>
      <c r="ACC1901" s="61"/>
      <c r="ACG1901" s="63"/>
      <c r="ACH1901" s="63"/>
      <c r="ACI1901" s="63"/>
      <c r="ACJ1901" s="63"/>
      <c r="ACK1901" s="63"/>
      <c r="ACL1901" s="63"/>
      <c r="ACM1901" s="63"/>
      <c r="ACN1901" s="63"/>
      <c r="ACO1901" s="63"/>
      <c r="ACP1901" s="63"/>
      <c r="ACQ1901" s="58"/>
      <c r="ACR1901" s="58"/>
      <c r="ACS1901" s="58"/>
      <c r="ADB1901" s="63"/>
      <c r="ADC1901" s="63"/>
      <c r="ADD1901" s="58"/>
      <c r="ADE1901" s="58"/>
      <c r="ADO1901" s="14">
        <v>6.1</v>
      </c>
      <c r="AGK1901" s="61"/>
      <c r="AGM1901" s="63"/>
      <c r="AGN1901" s="58"/>
      <c r="AGQ1901" s="61"/>
      <c r="AGS1901" s="14">
        <v>1</v>
      </c>
      <c r="AGT1901" s="14">
        <v>0</v>
      </c>
      <c r="AGU1901" s="14">
        <v>0</v>
      </c>
      <c r="AGV1901" s="14">
        <v>1</v>
      </c>
      <c r="AGW1901" s="14">
        <v>0</v>
      </c>
      <c r="AGX1901" s="14">
        <v>0</v>
      </c>
      <c r="AGY1901" s="14">
        <v>0</v>
      </c>
      <c r="AGZ1901" s="14">
        <v>2</v>
      </c>
      <c r="AHA1901" s="14">
        <v>0</v>
      </c>
      <c r="AHB1901" s="14">
        <v>0</v>
      </c>
      <c r="AHC1901" s="14">
        <v>1</v>
      </c>
      <c r="AHD1901" s="14">
        <v>0</v>
      </c>
      <c r="AHE1901" s="14">
        <v>0</v>
      </c>
      <c r="AHF1901" s="14">
        <v>0</v>
      </c>
      <c r="AHH1901" s="14">
        <v>0</v>
      </c>
      <c r="AHI1901" s="14">
        <v>0</v>
      </c>
      <c r="AHK1901" s="14">
        <v>0</v>
      </c>
      <c r="AHL1901" s="14">
        <v>0</v>
      </c>
      <c r="AHM1901" s="14">
        <v>0</v>
      </c>
      <c r="AHN1901" s="14">
        <v>0</v>
      </c>
      <c r="AHO1901" s="14">
        <v>0</v>
      </c>
      <c r="AHP1901" s="14">
        <v>0</v>
      </c>
      <c r="AHQ1901" s="14">
        <v>0</v>
      </c>
      <c r="AHR1901" s="14">
        <v>7.5</v>
      </c>
      <c r="AHT1901" s="61"/>
      <c r="AHV1901" s="63"/>
      <c r="AHW1901" s="58"/>
      <c r="AHZ1901" s="61"/>
      <c r="AIB1901" s="63"/>
      <c r="AIC1901" s="58"/>
      <c r="AIF1901" s="61"/>
      <c r="AIH1901" s="63"/>
      <c r="AII1901" s="58"/>
      <c r="AIL1901" s="61"/>
      <c r="AIM1901" s="14">
        <v>2</v>
      </c>
      <c r="AIN1901" s="14">
        <v>0</v>
      </c>
      <c r="AIO1901" s="14">
        <v>0</v>
      </c>
      <c r="AIP1901" s="14">
        <v>1</v>
      </c>
      <c r="AIQ1901" s="14">
        <v>1</v>
      </c>
      <c r="AIR1901" s="61">
        <v>1</v>
      </c>
      <c r="AIS1901" s="14">
        <v>1</v>
      </c>
      <c r="AIT1901" s="60">
        <v>2</v>
      </c>
      <c r="AIU1901" s="58" t="s">
        <v>2308</v>
      </c>
      <c r="AIV1901" s="14">
        <v>0</v>
      </c>
      <c r="AIW1901" s="14">
        <v>0</v>
      </c>
      <c r="AIX1901" s="61">
        <v>30</v>
      </c>
      <c r="AIY1901" s="14">
        <v>60</v>
      </c>
      <c r="AJB1901" s="63"/>
      <c r="AJC1901" s="58"/>
      <c r="AJF1901" s="61"/>
      <c r="AJH1901" s="63"/>
      <c r="AJI1901" s="58"/>
      <c r="AJL1901" s="61"/>
      <c r="AJN1901" s="63"/>
      <c r="AJO1901" s="58"/>
    </row>
    <row r="1902" spans="1:951" s="14" customFormat="1">
      <c r="B1902" s="14">
        <v>2</v>
      </c>
      <c r="C1902" s="14">
        <v>0</v>
      </c>
      <c r="F1902" s="63"/>
      <c r="G1902" s="58"/>
      <c r="O1902" s="61"/>
      <c r="P1902" s="61"/>
      <c r="Q1902" s="61"/>
      <c r="R1902" s="61"/>
      <c r="S1902" s="61"/>
      <c r="T1902" s="61"/>
      <c r="U1902" s="61"/>
      <c r="V1902" s="61"/>
      <c r="W1902" s="61"/>
      <c r="X1902" s="61"/>
      <c r="Y1902" s="61"/>
      <c r="Z1902" s="14">
        <v>0</v>
      </c>
      <c r="AA1902" s="14">
        <v>2</v>
      </c>
      <c r="AB1902" s="14" t="s">
        <v>10076</v>
      </c>
      <c r="AC1902" s="14">
        <v>2</v>
      </c>
      <c r="AD1902" s="14">
        <v>1</v>
      </c>
      <c r="AE1902" s="14">
        <v>0</v>
      </c>
      <c r="AG1902" s="14">
        <v>0</v>
      </c>
      <c r="AI1902" s="14">
        <v>152</v>
      </c>
      <c r="AJ1902" s="14">
        <v>142</v>
      </c>
      <c r="DR1902" s="61">
        <v>80</v>
      </c>
      <c r="DS1902" s="61">
        <v>84</v>
      </c>
      <c r="DT1902" s="61"/>
      <c r="DU1902" s="61"/>
      <c r="DV1902" s="61"/>
      <c r="DW1902" s="61"/>
      <c r="DX1902" s="61"/>
      <c r="DY1902" s="61"/>
      <c r="DZ1902" s="61"/>
      <c r="EA1902" s="61"/>
      <c r="EB1902" s="61"/>
      <c r="EC1902" s="61"/>
      <c r="ED1902" s="61"/>
      <c r="EE1902" s="61"/>
      <c r="EF1902" s="61"/>
      <c r="EG1902" s="61"/>
      <c r="EH1902" s="61"/>
      <c r="EI1902" s="61"/>
      <c r="EJ1902" s="61"/>
      <c r="EK1902" s="61"/>
      <c r="EL1902" s="61"/>
      <c r="EM1902" s="61"/>
      <c r="EN1902" s="61"/>
      <c r="EO1902" s="61"/>
      <c r="EP1902" s="61"/>
      <c r="EQ1902" s="61"/>
      <c r="ER1902" s="61"/>
      <c r="ES1902" s="61"/>
      <c r="ET1902" s="61"/>
      <c r="EU1902" s="61"/>
      <c r="EV1902" s="61"/>
      <c r="EW1902" s="61"/>
      <c r="EX1902" s="61"/>
      <c r="EY1902" s="61"/>
      <c r="EZ1902" s="61"/>
      <c r="FA1902" s="61"/>
      <c r="FB1902" s="61"/>
      <c r="FC1902" s="61"/>
      <c r="FD1902" s="61"/>
      <c r="FE1902" s="61"/>
      <c r="FF1902" s="61"/>
      <c r="FG1902" s="61"/>
      <c r="FH1902" s="61"/>
      <c r="FI1902" s="61"/>
      <c r="FJ1902" s="61"/>
      <c r="FK1902" s="61"/>
      <c r="FL1902" s="61"/>
      <c r="FM1902" s="61"/>
      <c r="FN1902" s="61"/>
      <c r="FO1902" s="61"/>
      <c r="FP1902" s="61"/>
      <c r="FQ1902" s="61"/>
      <c r="FR1902" s="61"/>
      <c r="FS1902" s="61"/>
      <c r="FT1902" s="61"/>
      <c r="FU1902" s="61"/>
      <c r="FV1902" s="61"/>
      <c r="FW1902" s="61"/>
      <c r="FX1902" s="61"/>
      <c r="FY1902" s="61"/>
      <c r="FZ1902" s="61"/>
      <c r="GA1902" s="61"/>
      <c r="GB1902" s="61"/>
      <c r="GC1902" s="61"/>
      <c r="GD1902" s="61"/>
      <c r="GE1902" s="61"/>
      <c r="GF1902" s="61"/>
      <c r="GG1902" s="61"/>
      <c r="GH1902" s="61"/>
      <c r="GI1902" s="61"/>
      <c r="GJ1902" s="61"/>
      <c r="GK1902" s="61"/>
      <c r="GL1902" s="61"/>
      <c r="GM1902" s="61"/>
      <c r="GN1902" s="61"/>
      <c r="GO1902" s="61"/>
      <c r="GP1902" s="61"/>
      <c r="GQ1902" s="61"/>
      <c r="GR1902" s="61"/>
      <c r="GS1902" s="61"/>
      <c r="GT1902" s="61"/>
      <c r="GU1902" s="61"/>
      <c r="GV1902" s="61"/>
      <c r="GW1902" s="61"/>
      <c r="GX1902" s="61"/>
      <c r="GY1902" s="61"/>
      <c r="GZ1902" s="61"/>
      <c r="HA1902" s="14">
        <v>0</v>
      </c>
      <c r="HB1902" s="14">
        <v>0</v>
      </c>
      <c r="HT1902" s="14">
        <v>0</v>
      </c>
      <c r="HU1902" s="14">
        <v>0</v>
      </c>
      <c r="IP1902" s="14">
        <v>98</v>
      </c>
      <c r="IQ1902" s="14">
        <v>97</v>
      </c>
      <c r="LX1902" s="14">
        <v>86</v>
      </c>
      <c r="LY1902" s="14">
        <v>72</v>
      </c>
      <c r="PG1902" s="61">
        <v>18</v>
      </c>
      <c r="PH1902" s="61">
        <v>18</v>
      </c>
      <c r="PI1902" s="61"/>
      <c r="PJ1902" s="61"/>
      <c r="PK1902" s="61"/>
      <c r="PL1902" s="61"/>
      <c r="PM1902" s="61"/>
      <c r="PN1902" s="61"/>
      <c r="PO1902" s="61"/>
      <c r="PP1902" s="61"/>
      <c r="PQ1902" s="61"/>
      <c r="PR1902" s="61"/>
      <c r="PS1902" s="61"/>
      <c r="PT1902" s="61"/>
      <c r="PU1902" s="61"/>
      <c r="PV1902" s="61"/>
      <c r="PW1902" s="61"/>
      <c r="PX1902" s="61"/>
      <c r="PY1902" s="61"/>
      <c r="PZ1902" s="61"/>
      <c r="QA1902" s="61"/>
      <c r="QB1902" s="61"/>
      <c r="QC1902" s="61"/>
      <c r="QD1902" s="61"/>
      <c r="QE1902" s="61"/>
      <c r="QF1902" s="61"/>
      <c r="QG1902" s="61"/>
      <c r="QH1902" s="61"/>
      <c r="QI1902" s="61"/>
      <c r="QJ1902" s="61"/>
      <c r="QK1902" s="61"/>
      <c r="QL1902" s="61"/>
      <c r="QM1902" s="61"/>
      <c r="QN1902" s="61"/>
      <c r="QO1902" s="61"/>
      <c r="QP1902" s="61"/>
      <c r="QQ1902" s="61"/>
      <c r="QR1902" s="61"/>
      <c r="QS1902" s="61"/>
      <c r="QT1902" s="61"/>
      <c r="QU1902" s="61"/>
      <c r="QV1902" s="61"/>
      <c r="QW1902" s="61"/>
      <c r="QX1902" s="61"/>
      <c r="QY1902" s="61"/>
      <c r="QZ1902" s="61"/>
      <c r="RA1902" s="61"/>
      <c r="RB1902" s="61"/>
      <c r="RC1902" s="61"/>
      <c r="RD1902" s="61"/>
      <c r="RE1902" s="61"/>
      <c r="RF1902" s="61"/>
      <c r="RG1902" s="61"/>
      <c r="RH1902" s="61"/>
      <c r="RI1902" s="61"/>
      <c r="RJ1902" s="61"/>
      <c r="RK1902" s="61"/>
      <c r="RL1902" s="61"/>
      <c r="RM1902" s="61"/>
      <c r="RN1902" s="61"/>
      <c r="RO1902" s="61"/>
      <c r="RP1902" s="61"/>
      <c r="RQ1902" s="61"/>
      <c r="RR1902" s="61"/>
      <c r="RS1902" s="61"/>
      <c r="RT1902" s="61"/>
      <c r="RU1902" s="61"/>
      <c r="RV1902" s="61"/>
      <c r="RW1902" s="61"/>
      <c r="RX1902" s="61"/>
      <c r="RY1902" s="61"/>
      <c r="RZ1902" s="61"/>
      <c r="SA1902" s="61"/>
      <c r="SB1902" s="61"/>
      <c r="SC1902" s="61"/>
      <c r="SD1902" s="61"/>
      <c r="SE1902" s="61"/>
      <c r="SF1902" s="61"/>
      <c r="SG1902" s="61"/>
      <c r="SH1902" s="61"/>
      <c r="SI1902" s="61"/>
      <c r="SJ1902" s="61"/>
      <c r="SK1902" s="61"/>
      <c r="SL1902" s="61"/>
      <c r="SM1902" s="61"/>
      <c r="SN1902" s="61"/>
      <c r="SO1902" s="61"/>
      <c r="SP1902" s="14">
        <v>97.5</v>
      </c>
      <c r="SQ1902" s="14">
        <v>98.2</v>
      </c>
      <c r="VX1902" s="14">
        <v>1</v>
      </c>
      <c r="VY1902" s="14">
        <v>1</v>
      </c>
      <c r="WQ1902" s="14">
        <v>0</v>
      </c>
      <c r="WR1902" s="14">
        <v>0</v>
      </c>
      <c r="ZY1902" s="61"/>
      <c r="ZZ1902" s="61"/>
      <c r="AAA1902" s="61"/>
      <c r="AAI1902" s="63"/>
      <c r="AAJ1902" s="58"/>
      <c r="AAM1902" s="61"/>
      <c r="AAO1902" s="63"/>
      <c r="AAP1902" s="58"/>
      <c r="AAS1902" s="61"/>
      <c r="AAU1902" s="63"/>
      <c r="AAV1902" s="58"/>
      <c r="ABB1902" s="63"/>
      <c r="ABC1902" s="63"/>
      <c r="ABD1902" s="63"/>
      <c r="ABE1902" s="58"/>
      <c r="ABF1902" s="58"/>
      <c r="ABG1902" s="58"/>
      <c r="ABM1902" s="61"/>
      <c r="ABN1902" s="61"/>
      <c r="ABQ1902" s="63"/>
      <c r="ABR1902" s="63"/>
      <c r="ABS1902" s="58"/>
      <c r="ABT1902" s="58"/>
      <c r="ACA1902" s="61"/>
      <c r="ACB1902" s="61"/>
      <c r="ACC1902" s="61"/>
      <c r="ACG1902" s="63"/>
      <c r="ACH1902" s="63"/>
      <c r="ACI1902" s="63"/>
      <c r="ACJ1902" s="63"/>
      <c r="ACK1902" s="63"/>
      <c r="ACL1902" s="63"/>
      <c r="ACM1902" s="63"/>
      <c r="ACN1902" s="63"/>
      <c r="ACO1902" s="63"/>
      <c r="ACP1902" s="63"/>
      <c r="ACQ1902" s="58"/>
      <c r="ACR1902" s="58"/>
      <c r="ACS1902" s="58"/>
      <c r="ADB1902" s="63"/>
      <c r="ADC1902" s="63"/>
      <c r="ADD1902" s="58"/>
      <c r="ADE1902" s="58"/>
      <c r="AGK1902" s="61"/>
      <c r="AGM1902" s="63"/>
      <c r="AGN1902" s="58"/>
      <c r="AGQ1902" s="61"/>
      <c r="AGS1902" s="14">
        <v>1</v>
      </c>
      <c r="AGT1902" s="14">
        <v>0</v>
      </c>
      <c r="AGU1902" s="14">
        <v>0</v>
      </c>
      <c r="AGV1902" s="14">
        <v>1</v>
      </c>
      <c r="AGW1902" s="14">
        <v>0</v>
      </c>
      <c r="AGX1902" s="14">
        <v>0</v>
      </c>
      <c r="AGY1902" s="14">
        <v>0</v>
      </c>
      <c r="AGZ1902" s="14">
        <v>0</v>
      </c>
      <c r="AHA1902" s="14">
        <v>0</v>
      </c>
      <c r="AHB1902" s="14">
        <v>0</v>
      </c>
      <c r="AHC1902" s="14">
        <v>1</v>
      </c>
      <c r="AHD1902" s="14">
        <v>0</v>
      </c>
      <c r="AHE1902" s="14">
        <v>0</v>
      </c>
      <c r="AHF1902" s="14">
        <v>0</v>
      </c>
      <c r="AHH1902" s="14">
        <v>0</v>
      </c>
      <c r="AHI1902" s="14">
        <v>0</v>
      </c>
      <c r="AHK1902" s="14">
        <v>0</v>
      </c>
      <c r="AHL1902" s="14">
        <v>0</v>
      </c>
      <c r="AHM1902" s="14">
        <v>0</v>
      </c>
      <c r="AHN1902" s="14">
        <v>0</v>
      </c>
      <c r="AHO1902" s="14">
        <v>0</v>
      </c>
      <c r="AHP1902" s="14">
        <v>0</v>
      </c>
      <c r="AHQ1902" s="14">
        <v>0</v>
      </c>
      <c r="AHR1902" s="14">
        <v>0</v>
      </c>
      <c r="AHT1902" s="61"/>
      <c r="AHV1902" s="63"/>
      <c r="AHW1902" s="58"/>
      <c r="AHZ1902" s="61"/>
      <c r="AIB1902" s="63"/>
      <c r="AIC1902" s="58"/>
      <c r="AIF1902" s="61"/>
      <c r="AIH1902" s="63"/>
      <c r="AII1902" s="58"/>
      <c r="AIL1902" s="61"/>
      <c r="AIM1902" s="14">
        <v>2</v>
      </c>
      <c r="AIN1902" s="14">
        <v>0</v>
      </c>
      <c r="AIO1902" s="14">
        <v>0</v>
      </c>
      <c r="AIR1902" s="61"/>
      <c r="AIT1902" s="60">
        <v>2</v>
      </c>
      <c r="AIU1902" s="58" t="s">
        <v>2308</v>
      </c>
      <c r="AIV1902" s="14">
        <v>0</v>
      </c>
      <c r="AIW1902" s="14">
        <v>0</v>
      </c>
      <c r="AIX1902" s="61">
        <v>75</v>
      </c>
      <c r="AIY1902" s="14">
        <v>25</v>
      </c>
      <c r="AJB1902" s="63"/>
      <c r="AJC1902" s="58"/>
      <c r="AJF1902" s="61"/>
      <c r="AJH1902" s="63"/>
      <c r="AJI1902" s="58"/>
      <c r="AJL1902" s="61"/>
      <c r="AJN1902" s="63"/>
      <c r="AJO1902" s="58"/>
    </row>
    <row r="1903" spans="1:951" s="14" customFormat="1">
      <c r="B1903" s="14">
        <v>3</v>
      </c>
      <c r="C1903" s="61">
        <v>1</v>
      </c>
      <c r="D1903" s="14" t="s">
        <v>10077</v>
      </c>
      <c r="F1903" s="63"/>
      <c r="G1903" s="58"/>
      <c r="O1903" s="61">
        <v>1</v>
      </c>
      <c r="P1903" s="61"/>
      <c r="Q1903" s="61"/>
      <c r="R1903" s="61"/>
      <c r="S1903" s="61"/>
      <c r="T1903" s="61"/>
      <c r="U1903" s="61"/>
      <c r="V1903" s="61"/>
      <c r="W1903" s="61"/>
      <c r="X1903" s="61"/>
      <c r="Y1903" s="61"/>
      <c r="Z1903" s="14">
        <v>0</v>
      </c>
      <c r="AA1903" s="14">
        <v>2</v>
      </c>
      <c r="AB1903" s="14" t="s">
        <v>10078</v>
      </c>
      <c r="AC1903" s="14">
        <v>1</v>
      </c>
      <c r="AD1903" s="14">
        <v>0</v>
      </c>
      <c r="AE1903" s="14">
        <v>2</v>
      </c>
      <c r="AF1903" s="14">
        <v>0</v>
      </c>
      <c r="AG1903" s="14">
        <v>0</v>
      </c>
      <c r="AI1903" s="14">
        <v>158</v>
      </c>
      <c r="AJ1903" s="14">
        <v>148</v>
      </c>
      <c r="AK1903" s="14">
        <v>152</v>
      </c>
      <c r="DR1903" s="61">
        <v>84</v>
      </c>
      <c r="DS1903" s="61">
        <v>90</v>
      </c>
      <c r="DT1903" s="61">
        <v>90</v>
      </c>
      <c r="DU1903" s="61"/>
      <c r="DV1903" s="61"/>
      <c r="DW1903" s="61"/>
      <c r="DX1903" s="61"/>
      <c r="DY1903" s="61"/>
      <c r="DZ1903" s="61"/>
      <c r="EA1903" s="61"/>
      <c r="EB1903" s="61"/>
      <c r="EC1903" s="61"/>
      <c r="ED1903" s="61"/>
      <c r="EE1903" s="61"/>
      <c r="EF1903" s="61"/>
      <c r="EG1903" s="61"/>
      <c r="EH1903" s="61"/>
      <c r="EI1903" s="61"/>
      <c r="EJ1903" s="61"/>
      <c r="EK1903" s="61"/>
      <c r="EL1903" s="61"/>
      <c r="EM1903" s="61"/>
      <c r="EN1903" s="61"/>
      <c r="EO1903" s="61"/>
      <c r="EP1903" s="61"/>
      <c r="EQ1903" s="61"/>
      <c r="ER1903" s="61"/>
      <c r="ES1903" s="61"/>
      <c r="ET1903" s="61"/>
      <c r="EU1903" s="61"/>
      <c r="EV1903" s="61"/>
      <c r="EW1903" s="61"/>
      <c r="EX1903" s="61"/>
      <c r="EY1903" s="61"/>
      <c r="EZ1903" s="61"/>
      <c r="FA1903" s="61"/>
      <c r="FB1903" s="61"/>
      <c r="FC1903" s="61"/>
      <c r="FD1903" s="61"/>
      <c r="FE1903" s="61"/>
      <c r="FF1903" s="61"/>
      <c r="FG1903" s="61"/>
      <c r="FH1903" s="61"/>
      <c r="FI1903" s="61"/>
      <c r="FJ1903" s="61"/>
      <c r="FK1903" s="61"/>
      <c r="FL1903" s="61"/>
      <c r="FM1903" s="61"/>
      <c r="FN1903" s="61"/>
      <c r="FO1903" s="61"/>
      <c r="FP1903" s="61"/>
      <c r="FQ1903" s="61"/>
      <c r="FR1903" s="61"/>
      <c r="FS1903" s="61"/>
      <c r="FT1903" s="61"/>
      <c r="FU1903" s="61"/>
      <c r="FV1903" s="61"/>
      <c r="FW1903" s="61"/>
      <c r="FX1903" s="61"/>
      <c r="FY1903" s="61"/>
      <c r="FZ1903" s="61"/>
      <c r="GA1903" s="61"/>
      <c r="GB1903" s="61"/>
      <c r="GC1903" s="61"/>
      <c r="GD1903" s="61"/>
      <c r="GE1903" s="61"/>
      <c r="GF1903" s="61"/>
      <c r="GG1903" s="61"/>
      <c r="GH1903" s="61"/>
      <c r="GI1903" s="61"/>
      <c r="GJ1903" s="61"/>
      <c r="GK1903" s="61"/>
      <c r="GL1903" s="61"/>
      <c r="GM1903" s="61"/>
      <c r="GN1903" s="61"/>
      <c r="GO1903" s="61"/>
      <c r="GP1903" s="61"/>
      <c r="GQ1903" s="61"/>
      <c r="GR1903" s="61"/>
      <c r="GS1903" s="61"/>
      <c r="GT1903" s="61"/>
      <c r="GU1903" s="61"/>
      <c r="GV1903" s="61"/>
      <c r="GW1903" s="61"/>
      <c r="GX1903" s="61"/>
      <c r="GY1903" s="61"/>
      <c r="GZ1903" s="61"/>
      <c r="HA1903" s="14">
        <v>2</v>
      </c>
      <c r="HB1903" s="14">
        <v>0</v>
      </c>
      <c r="HC1903" s="14">
        <v>0</v>
      </c>
      <c r="HT1903" s="14">
        <v>0</v>
      </c>
      <c r="HU1903" s="14">
        <v>0</v>
      </c>
      <c r="HV1903" s="14">
        <v>0</v>
      </c>
      <c r="IP1903" s="14">
        <v>97</v>
      </c>
      <c r="IQ1903" s="14">
        <v>97</v>
      </c>
      <c r="IR1903" s="14">
        <v>98</v>
      </c>
      <c r="LX1903" s="14">
        <v>62</v>
      </c>
      <c r="LY1903" s="14">
        <v>86</v>
      </c>
      <c r="LZ1903" s="14">
        <v>73</v>
      </c>
      <c r="PG1903" s="61">
        <v>16</v>
      </c>
      <c r="PH1903" s="61">
        <v>18</v>
      </c>
      <c r="PI1903" s="61">
        <v>18</v>
      </c>
      <c r="PJ1903" s="61"/>
      <c r="PK1903" s="61"/>
      <c r="PL1903" s="61"/>
      <c r="PM1903" s="61"/>
      <c r="PN1903" s="61"/>
      <c r="PO1903" s="61"/>
      <c r="PP1903" s="61"/>
      <c r="PQ1903" s="61"/>
      <c r="PR1903" s="61"/>
      <c r="PS1903" s="61"/>
      <c r="PT1903" s="61"/>
      <c r="PU1903" s="61"/>
      <c r="PV1903" s="61"/>
      <c r="PW1903" s="61"/>
      <c r="PX1903" s="61"/>
      <c r="PY1903" s="61"/>
      <c r="PZ1903" s="61"/>
      <c r="QA1903" s="61"/>
      <c r="QB1903" s="61"/>
      <c r="QC1903" s="61"/>
      <c r="QD1903" s="61"/>
      <c r="QE1903" s="61"/>
      <c r="QF1903" s="61"/>
      <c r="QG1903" s="61"/>
      <c r="QH1903" s="61"/>
      <c r="QI1903" s="61"/>
      <c r="QJ1903" s="61"/>
      <c r="QK1903" s="61"/>
      <c r="QL1903" s="61"/>
      <c r="QM1903" s="61"/>
      <c r="QN1903" s="61"/>
      <c r="QO1903" s="61"/>
      <c r="QP1903" s="61"/>
      <c r="QQ1903" s="61"/>
      <c r="QR1903" s="61"/>
      <c r="QS1903" s="61"/>
      <c r="QT1903" s="61"/>
      <c r="QU1903" s="61"/>
      <c r="QV1903" s="61"/>
      <c r="QW1903" s="61"/>
      <c r="QX1903" s="61"/>
      <c r="QY1903" s="61"/>
      <c r="QZ1903" s="61"/>
      <c r="RA1903" s="61"/>
      <c r="RB1903" s="61"/>
      <c r="RC1903" s="61"/>
      <c r="RD1903" s="61"/>
      <c r="RE1903" s="61"/>
      <c r="RF1903" s="61"/>
      <c r="RG1903" s="61"/>
      <c r="RH1903" s="61"/>
      <c r="RI1903" s="61"/>
      <c r="RJ1903" s="61"/>
      <c r="RK1903" s="61"/>
      <c r="RL1903" s="61"/>
      <c r="RM1903" s="61"/>
      <c r="RN1903" s="61"/>
      <c r="RO1903" s="61"/>
      <c r="RP1903" s="61"/>
      <c r="RQ1903" s="61"/>
      <c r="RR1903" s="61"/>
      <c r="RS1903" s="61"/>
      <c r="RT1903" s="61"/>
      <c r="RU1903" s="61"/>
      <c r="RV1903" s="61"/>
      <c r="RW1903" s="61"/>
      <c r="RX1903" s="61"/>
      <c r="RY1903" s="61"/>
      <c r="RZ1903" s="61"/>
      <c r="SA1903" s="61"/>
      <c r="SB1903" s="61"/>
      <c r="SC1903" s="61"/>
      <c r="SD1903" s="61"/>
      <c r="SE1903" s="61"/>
      <c r="SF1903" s="61"/>
      <c r="SG1903" s="61"/>
      <c r="SH1903" s="61"/>
      <c r="SI1903" s="61"/>
      <c r="SJ1903" s="61"/>
      <c r="SK1903" s="61"/>
      <c r="SL1903" s="61"/>
      <c r="SM1903" s="61"/>
      <c r="SN1903" s="61"/>
      <c r="SO1903" s="61"/>
      <c r="SP1903" s="14">
        <v>98.1</v>
      </c>
      <c r="SQ1903" s="14">
        <v>97.7</v>
      </c>
      <c r="SR1903" s="14">
        <v>98.7</v>
      </c>
      <c r="VX1903" s="14">
        <v>1</v>
      </c>
      <c r="VY1903" s="14">
        <v>1</v>
      </c>
      <c r="VZ1903" s="14">
        <v>1</v>
      </c>
      <c r="WQ1903" s="14">
        <v>0</v>
      </c>
      <c r="WR1903" s="14">
        <v>0</v>
      </c>
      <c r="WS1903" s="14">
        <v>0</v>
      </c>
      <c r="ZY1903" s="61"/>
      <c r="ZZ1903" s="61"/>
      <c r="AAA1903" s="61"/>
      <c r="AAI1903" s="63"/>
      <c r="AAJ1903" s="58"/>
      <c r="AAM1903" s="61"/>
      <c r="AAO1903" s="63"/>
      <c r="AAP1903" s="58"/>
      <c r="AAS1903" s="61"/>
      <c r="AAU1903" s="63"/>
      <c r="AAV1903" s="58"/>
      <c r="AAY1903" s="14">
        <v>26</v>
      </c>
      <c r="ABB1903" s="14">
        <v>13.7</v>
      </c>
      <c r="ABE1903" s="14">
        <v>39.4</v>
      </c>
      <c r="ABM1903" s="61">
        <v>7.92</v>
      </c>
      <c r="ABN1903" s="61"/>
      <c r="ABO1903" s="14">
        <v>182</v>
      </c>
      <c r="ABU1903" s="14">
        <v>138</v>
      </c>
      <c r="ABX1903" s="14">
        <v>4.4000000000000004</v>
      </c>
      <c r="ACA1903" s="61">
        <v>101</v>
      </c>
      <c r="ACB1903" s="61"/>
      <c r="ACC1903" s="61"/>
      <c r="ACD1903" s="14">
        <v>9.5</v>
      </c>
      <c r="ACG1903" s="14">
        <v>103</v>
      </c>
      <c r="ACQ1903" s="14">
        <v>18</v>
      </c>
      <c r="ACT1903" s="14">
        <v>0.85</v>
      </c>
      <c r="ACW1903" s="14">
        <v>11</v>
      </c>
      <c r="AEF1903" s="14" t="s">
        <v>10079</v>
      </c>
      <c r="AGK1903" s="61"/>
      <c r="AGQ1903" s="61"/>
      <c r="AGS1903" s="14">
        <v>1</v>
      </c>
      <c r="AGT1903" s="14">
        <v>0</v>
      </c>
      <c r="AGU1903" s="14">
        <v>0</v>
      </c>
      <c r="AGV1903" s="14">
        <v>1</v>
      </c>
      <c r="AGW1903" s="14">
        <v>0</v>
      </c>
      <c r="AGX1903" s="14">
        <v>0</v>
      </c>
      <c r="AGY1903" s="14">
        <v>0</v>
      </c>
      <c r="AGZ1903" s="14">
        <v>0</v>
      </c>
      <c r="AHA1903" s="14">
        <v>0</v>
      </c>
      <c r="AHB1903" s="14">
        <v>0</v>
      </c>
      <c r="AHC1903" s="14">
        <v>1</v>
      </c>
      <c r="AHD1903" s="14">
        <v>0</v>
      </c>
      <c r="AHE1903" s="14">
        <v>0</v>
      </c>
      <c r="AHF1903" s="14">
        <v>0</v>
      </c>
      <c r="AHH1903" s="14">
        <v>0</v>
      </c>
      <c r="AHI1903" s="14">
        <v>0</v>
      </c>
      <c r="AHK1903" s="14">
        <v>0</v>
      </c>
      <c r="AHL1903" s="14">
        <v>0</v>
      </c>
      <c r="AHM1903" s="14">
        <v>0</v>
      </c>
      <c r="AHN1903" s="14">
        <v>0</v>
      </c>
      <c r="AHO1903" s="14">
        <v>0</v>
      </c>
      <c r="AHP1903" s="14">
        <v>0</v>
      </c>
      <c r="AHQ1903" s="14">
        <v>0</v>
      </c>
      <c r="AHR1903" s="14">
        <v>0.66</v>
      </c>
      <c r="AHT1903" s="61"/>
      <c r="AHV1903" s="63"/>
      <c r="AHW1903" s="58"/>
      <c r="AHZ1903" s="61"/>
      <c r="AIB1903" s="63"/>
      <c r="AIC1903" s="58"/>
      <c r="AIF1903" s="61"/>
      <c r="AIH1903" s="63"/>
      <c r="AII1903" s="58"/>
      <c r="AIL1903" s="61"/>
      <c r="AIM1903" s="14">
        <v>2</v>
      </c>
      <c r="AIN1903" s="14">
        <v>0</v>
      </c>
      <c r="AIO1903" s="14">
        <v>0</v>
      </c>
      <c r="AIR1903" s="61"/>
      <c r="AIT1903" s="60">
        <v>3</v>
      </c>
      <c r="AIU1903" s="58" t="s">
        <v>2308</v>
      </c>
      <c r="AIV1903" s="14">
        <v>0</v>
      </c>
      <c r="AIW1903" s="14">
        <v>0</v>
      </c>
      <c r="AIX1903" s="61">
        <v>29</v>
      </c>
      <c r="AIY1903" s="14">
        <v>63</v>
      </c>
      <c r="AIZ1903" s="14">
        <v>60</v>
      </c>
      <c r="AJB1903" s="63"/>
      <c r="AJC1903" s="58"/>
      <c r="AJF1903" s="61"/>
      <c r="AJH1903" s="63"/>
      <c r="AJI1903" s="58"/>
      <c r="AJL1903" s="61"/>
      <c r="AJN1903" s="63"/>
      <c r="AJO1903" s="58"/>
    </row>
    <row r="1904" spans="1:951" s="14" customFormat="1">
      <c r="B1904" s="14">
        <v>4</v>
      </c>
      <c r="C1904" s="61">
        <v>1</v>
      </c>
      <c r="D1904" s="14" t="s">
        <v>10080</v>
      </c>
      <c r="F1904" s="63"/>
      <c r="G1904" s="58"/>
      <c r="O1904" s="61">
        <v>0</v>
      </c>
      <c r="P1904" s="61"/>
      <c r="Q1904" s="61"/>
      <c r="R1904" s="61"/>
      <c r="S1904" s="61"/>
      <c r="T1904" s="61"/>
      <c r="U1904" s="61"/>
      <c r="V1904" s="61"/>
      <c r="W1904" s="61"/>
      <c r="X1904" s="61"/>
      <c r="Y1904" s="61"/>
      <c r="Z1904" s="14">
        <v>0</v>
      </c>
      <c r="AA1904" s="14">
        <v>2</v>
      </c>
      <c r="AB1904" s="14" t="s">
        <v>10081</v>
      </c>
      <c r="AC1904" s="14">
        <v>0</v>
      </c>
      <c r="AE1904" s="14">
        <v>1</v>
      </c>
      <c r="AF1904" s="14">
        <v>0</v>
      </c>
      <c r="AG1904" s="14">
        <v>0</v>
      </c>
      <c r="AI1904" s="14">
        <v>138</v>
      </c>
      <c r="AJ1904" s="14">
        <v>146</v>
      </c>
      <c r="DR1904" s="61">
        <v>92</v>
      </c>
      <c r="DS1904" s="61">
        <v>82</v>
      </c>
      <c r="DT1904" s="61"/>
      <c r="DU1904" s="61"/>
      <c r="DV1904" s="61"/>
      <c r="DW1904" s="61"/>
      <c r="DX1904" s="61"/>
      <c r="DY1904" s="61"/>
      <c r="DZ1904" s="61"/>
      <c r="EA1904" s="61"/>
      <c r="EB1904" s="61"/>
      <c r="EC1904" s="61"/>
      <c r="ED1904" s="61"/>
      <c r="EE1904" s="61"/>
      <c r="EF1904" s="61"/>
      <c r="EG1904" s="61"/>
      <c r="EH1904" s="61"/>
      <c r="EI1904" s="61"/>
      <c r="EJ1904" s="61"/>
      <c r="EK1904" s="61"/>
      <c r="EL1904" s="61"/>
      <c r="EM1904" s="61"/>
      <c r="EN1904" s="61"/>
      <c r="EO1904" s="61"/>
      <c r="EP1904" s="61"/>
      <c r="EQ1904" s="61"/>
      <c r="ER1904" s="61"/>
      <c r="ES1904" s="61"/>
      <c r="ET1904" s="61"/>
      <c r="EU1904" s="61"/>
      <c r="EV1904" s="61"/>
      <c r="EW1904" s="61"/>
      <c r="EX1904" s="61"/>
      <c r="EY1904" s="61"/>
      <c r="EZ1904" s="61"/>
      <c r="FA1904" s="61"/>
      <c r="FB1904" s="61"/>
      <c r="FC1904" s="61"/>
      <c r="FD1904" s="61"/>
      <c r="FE1904" s="61"/>
      <c r="FF1904" s="61"/>
      <c r="FG1904" s="61"/>
      <c r="FH1904" s="61"/>
      <c r="FI1904" s="61"/>
      <c r="FJ1904" s="61"/>
      <c r="FK1904" s="61"/>
      <c r="FL1904" s="61"/>
      <c r="FM1904" s="61"/>
      <c r="FN1904" s="61"/>
      <c r="FO1904" s="61"/>
      <c r="FP1904" s="61"/>
      <c r="FQ1904" s="61"/>
      <c r="FR1904" s="61"/>
      <c r="FS1904" s="61"/>
      <c r="FT1904" s="61"/>
      <c r="FU1904" s="61"/>
      <c r="FV1904" s="61"/>
      <c r="FW1904" s="61"/>
      <c r="FX1904" s="61"/>
      <c r="FY1904" s="61"/>
      <c r="FZ1904" s="61"/>
      <c r="GA1904" s="61"/>
      <c r="GB1904" s="61"/>
      <c r="GC1904" s="61"/>
      <c r="GD1904" s="61"/>
      <c r="GE1904" s="61"/>
      <c r="GF1904" s="61"/>
      <c r="GG1904" s="61"/>
      <c r="GH1904" s="61"/>
      <c r="GI1904" s="61"/>
      <c r="GJ1904" s="61"/>
      <c r="GK1904" s="61"/>
      <c r="GL1904" s="61"/>
      <c r="GM1904" s="61"/>
      <c r="GN1904" s="61"/>
      <c r="GO1904" s="61"/>
      <c r="GP1904" s="61"/>
      <c r="GQ1904" s="61"/>
      <c r="GR1904" s="61"/>
      <c r="GS1904" s="61"/>
      <c r="GT1904" s="61"/>
      <c r="GU1904" s="61"/>
      <c r="GV1904" s="61"/>
      <c r="GW1904" s="61"/>
      <c r="GX1904" s="61"/>
      <c r="GY1904" s="61"/>
      <c r="GZ1904" s="61"/>
      <c r="HA1904" s="14">
        <v>2</v>
      </c>
      <c r="HB1904" s="14">
        <v>2</v>
      </c>
      <c r="HT1904" s="14">
        <v>0</v>
      </c>
      <c r="HU1904" s="14">
        <v>0</v>
      </c>
      <c r="IP1904" s="14">
        <v>97</v>
      </c>
      <c r="IQ1904" s="14">
        <v>98</v>
      </c>
      <c r="LX1904" s="14">
        <v>84</v>
      </c>
      <c r="LY1904" s="14">
        <v>89</v>
      </c>
      <c r="PG1904" s="61">
        <v>16</v>
      </c>
      <c r="PH1904" s="61">
        <v>16</v>
      </c>
      <c r="PI1904" s="61"/>
      <c r="PJ1904" s="61"/>
      <c r="PK1904" s="61"/>
      <c r="PL1904" s="61"/>
      <c r="PM1904" s="61"/>
      <c r="PN1904" s="61"/>
      <c r="PO1904" s="61"/>
      <c r="PP1904" s="61"/>
      <c r="PQ1904" s="61"/>
      <c r="PR1904" s="61"/>
      <c r="PS1904" s="61"/>
      <c r="PT1904" s="61"/>
      <c r="PU1904" s="61"/>
      <c r="PV1904" s="61"/>
      <c r="PW1904" s="61"/>
      <c r="PX1904" s="61"/>
      <c r="PY1904" s="61"/>
      <c r="PZ1904" s="61"/>
      <c r="QA1904" s="61"/>
      <c r="QB1904" s="61"/>
      <c r="QC1904" s="61"/>
      <c r="QD1904" s="61"/>
      <c r="QE1904" s="61"/>
      <c r="QF1904" s="61"/>
      <c r="QG1904" s="61"/>
      <c r="QH1904" s="61"/>
      <c r="QI1904" s="61"/>
      <c r="QJ1904" s="61"/>
      <c r="QK1904" s="61"/>
      <c r="QL1904" s="61"/>
      <c r="QM1904" s="61"/>
      <c r="QN1904" s="61"/>
      <c r="QO1904" s="61"/>
      <c r="QP1904" s="61"/>
      <c r="QQ1904" s="61"/>
      <c r="QR1904" s="61"/>
      <c r="QS1904" s="61"/>
      <c r="QT1904" s="61"/>
      <c r="QU1904" s="61"/>
      <c r="QV1904" s="61"/>
      <c r="QW1904" s="61"/>
      <c r="QX1904" s="61"/>
      <c r="QY1904" s="61"/>
      <c r="QZ1904" s="61"/>
      <c r="RA1904" s="61"/>
      <c r="RB1904" s="61"/>
      <c r="RC1904" s="61"/>
      <c r="RD1904" s="61"/>
      <c r="RE1904" s="61"/>
      <c r="RF1904" s="61"/>
      <c r="RG1904" s="61"/>
      <c r="RH1904" s="61"/>
      <c r="RI1904" s="61"/>
      <c r="RJ1904" s="61"/>
      <c r="RK1904" s="61"/>
      <c r="RL1904" s="61"/>
      <c r="RM1904" s="61"/>
      <c r="RN1904" s="61"/>
      <c r="RO1904" s="61"/>
      <c r="RP1904" s="61"/>
      <c r="RQ1904" s="61"/>
      <c r="RR1904" s="61"/>
      <c r="RS1904" s="61"/>
      <c r="RT1904" s="61"/>
      <c r="RU1904" s="61"/>
      <c r="RV1904" s="61"/>
      <c r="RW1904" s="61"/>
      <c r="RX1904" s="61"/>
      <c r="RY1904" s="61"/>
      <c r="RZ1904" s="61"/>
      <c r="SA1904" s="61"/>
      <c r="SB1904" s="61"/>
      <c r="SC1904" s="61"/>
      <c r="SD1904" s="61"/>
      <c r="SE1904" s="61"/>
      <c r="SF1904" s="61"/>
      <c r="SG1904" s="61"/>
      <c r="SH1904" s="61"/>
      <c r="SI1904" s="61"/>
      <c r="SJ1904" s="61"/>
      <c r="SK1904" s="61"/>
      <c r="SL1904" s="61"/>
      <c r="SM1904" s="61"/>
      <c r="SN1904" s="61"/>
      <c r="SO1904" s="61"/>
      <c r="SP1904" s="14">
        <v>97.8</v>
      </c>
      <c r="SQ1904" s="14">
        <v>98.9</v>
      </c>
      <c r="VX1904" s="14">
        <v>1</v>
      </c>
      <c r="VY1904" s="14">
        <v>1</v>
      </c>
      <c r="WQ1904" s="14">
        <v>0</v>
      </c>
      <c r="WR1904" s="14">
        <v>0</v>
      </c>
      <c r="ZY1904" s="61"/>
      <c r="ZZ1904" s="61"/>
      <c r="AAA1904" s="61"/>
      <c r="AAI1904" s="63"/>
      <c r="AAJ1904" s="58"/>
      <c r="AAM1904" s="61"/>
      <c r="AAO1904" s="63"/>
      <c r="AAP1904" s="58"/>
      <c r="AAS1904" s="61"/>
      <c r="AAU1904" s="63"/>
      <c r="AAV1904" s="58"/>
      <c r="ABB1904" s="63"/>
      <c r="ABC1904" s="63"/>
      <c r="ABD1904" s="63"/>
      <c r="ABE1904" s="58"/>
      <c r="ABF1904" s="58"/>
      <c r="ABG1904" s="58"/>
      <c r="ABM1904" s="61"/>
      <c r="ABN1904" s="61"/>
      <c r="ABQ1904" s="63"/>
      <c r="ABR1904" s="63"/>
      <c r="ABS1904" s="58"/>
      <c r="ABT1904" s="58"/>
      <c r="ACA1904" s="61"/>
      <c r="ACB1904" s="61"/>
      <c r="ACC1904" s="61"/>
      <c r="ACG1904" s="63"/>
      <c r="ACH1904" s="63"/>
      <c r="ACI1904" s="63"/>
      <c r="ACJ1904" s="63"/>
      <c r="ACK1904" s="63"/>
      <c r="ACL1904" s="63"/>
      <c r="ACM1904" s="63"/>
      <c r="ACN1904" s="63"/>
      <c r="ACO1904" s="63"/>
      <c r="ACP1904" s="63"/>
      <c r="ACQ1904" s="58"/>
      <c r="ACR1904" s="58"/>
      <c r="ACS1904" s="58"/>
      <c r="ADB1904" s="63"/>
      <c r="ADC1904" s="63"/>
      <c r="ADD1904" s="58"/>
      <c r="ADE1904" s="58"/>
      <c r="AEF1904" s="14">
        <v>9.4</v>
      </c>
      <c r="AGK1904" s="61"/>
      <c r="AGM1904" s="63"/>
      <c r="AGN1904" s="58"/>
      <c r="AGQ1904" s="61"/>
      <c r="AGS1904" s="14">
        <v>1</v>
      </c>
      <c r="AGT1904" s="14">
        <v>0</v>
      </c>
      <c r="AGU1904" s="14">
        <v>0</v>
      </c>
      <c r="AGV1904" s="14">
        <v>1</v>
      </c>
      <c r="AGW1904" s="14">
        <v>0</v>
      </c>
      <c r="AGX1904" s="14">
        <v>0</v>
      </c>
      <c r="AGY1904" s="14">
        <v>0</v>
      </c>
      <c r="AGZ1904" s="14">
        <v>4</v>
      </c>
      <c r="AHA1904" s="14">
        <v>1</v>
      </c>
      <c r="AHB1904" s="14">
        <v>0</v>
      </c>
      <c r="AHC1904" s="14">
        <v>1</v>
      </c>
      <c r="AHD1904" s="14">
        <v>0</v>
      </c>
      <c r="AHE1904" s="14">
        <v>0</v>
      </c>
      <c r="AHF1904" s="14">
        <v>0</v>
      </c>
      <c r="AHH1904" s="14">
        <v>0</v>
      </c>
      <c r="AHI1904" s="14">
        <v>0</v>
      </c>
      <c r="AHK1904" s="14">
        <v>0</v>
      </c>
      <c r="AHL1904" s="14">
        <v>0</v>
      </c>
      <c r="AHM1904" s="14">
        <v>0</v>
      </c>
      <c r="AHN1904" s="14">
        <v>0</v>
      </c>
      <c r="AHO1904" s="14">
        <v>0</v>
      </c>
      <c r="AHP1904" s="14">
        <v>0</v>
      </c>
      <c r="AHQ1904" s="14">
        <v>0</v>
      </c>
      <c r="AHR1904" s="14">
        <v>0</v>
      </c>
      <c r="AHT1904" s="61"/>
      <c r="AHV1904" s="63"/>
      <c r="AHW1904" s="58"/>
      <c r="AHZ1904" s="61"/>
      <c r="AIB1904" s="63"/>
      <c r="AIC1904" s="58"/>
      <c r="AIF1904" s="61"/>
      <c r="AIH1904" s="63"/>
      <c r="AII1904" s="58"/>
      <c r="AIL1904" s="61"/>
      <c r="AIM1904" s="14">
        <v>2</v>
      </c>
      <c r="AIN1904" s="14">
        <v>0</v>
      </c>
      <c r="AIO1904" s="14">
        <v>0</v>
      </c>
      <c r="AIR1904" s="61"/>
      <c r="AIT1904" s="60">
        <v>2</v>
      </c>
      <c r="AIU1904" s="58" t="s">
        <v>2308</v>
      </c>
      <c r="AIV1904" s="14">
        <v>0</v>
      </c>
      <c r="AIW1904" s="14">
        <v>0</v>
      </c>
      <c r="AIX1904" s="61">
        <v>40</v>
      </c>
      <c r="AIY1904" s="14">
        <v>85</v>
      </c>
      <c r="AJB1904" s="63"/>
      <c r="AJC1904" s="58"/>
      <c r="AJF1904" s="61"/>
      <c r="AJH1904" s="63"/>
      <c r="AJI1904" s="58"/>
      <c r="AJL1904" s="61"/>
      <c r="AJN1904" s="63"/>
      <c r="AJO1904" s="58"/>
    </row>
    <row r="1905" spans="1:951" s="14" customFormat="1">
      <c r="B1905" s="14">
        <v>5</v>
      </c>
      <c r="C1905" s="61">
        <v>1</v>
      </c>
      <c r="D1905" s="14" t="s">
        <v>10082</v>
      </c>
      <c r="F1905" s="63" t="s">
        <v>10083</v>
      </c>
      <c r="G1905" s="58"/>
      <c r="O1905" s="61">
        <v>1</v>
      </c>
      <c r="P1905" s="61"/>
      <c r="Q1905" s="61"/>
      <c r="R1905" s="61"/>
      <c r="S1905" s="61"/>
      <c r="T1905" s="61"/>
      <c r="U1905" s="61"/>
      <c r="V1905" s="61"/>
      <c r="W1905" s="61"/>
      <c r="X1905" s="61"/>
      <c r="Y1905" s="61"/>
      <c r="Z1905" s="14">
        <v>0</v>
      </c>
      <c r="AA1905" s="14">
        <v>1</v>
      </c>
      <c r="AB1905" s="14" t="s">
        <v>10084</v>
      </c>
      <c r="AC1905" s="14">
        <v>0</v>
      </c>
      <c r="AE1905" s="14">
        <v>0</v>
      </c>
      <c r="AG1905" s="14">
        <v>0</v>
      </c>
      <c r="AI1905" s="14">
        <v>134</v>
      </c>
      <c r="AJ1905" s="14">
        <v>142</v>
      </c>
      <c r="DR1905" s="61">
        <v>62</v>
      </c>
      <c r="DS1905" s="61">
        <v>70</v>
      </c>
      <c r="DT1905" s="61"/>
      <c r="DU1905" s="61"/>
      <c r="DV1905" s="61"/>
      <c r="DW1905" s="61"/>
      <c r="DX1905" s="61"/>
      <c r="DY1905" s="61"/>
      <c r="DZ1905" s="61"/>
      <c r="EA1905" s="61"/>
      <c r="EB1905" s="61"/>
      <c r="EC1905" s="61"/>
      <c r="ED1905" s="61"/>
      <c r="EE1905" s="61"/>
      <c r="EF1905" s="61"/>
      <c r="EG1905" s="61"/>
      <c r="EH1905" s="61"/>
      <c r="EI1905" s="61"/>
      <c r="EJ1905" s="61"/>
      <c r="EK1905" s="61"/>
      <c r="EL1905" s="61"/>
      <c r="EM1905" s="61"/>
      <c r="EN1905" s="61"/>
      <c r="EO1905" s="61"/>
      <c r="EP1905" s="61"/>
      <c r="EQ1905" s="61"/>
      <c r="ER1905" s="61"/>
      <c r="ES1905" s="61"/>
      <c r="ET1905" s="61"/>
      <c r="EU1905" s="61"/>
      <c r="EV1905" s="61"/>
      <c r="EW1905" s="61"/>
      <c r="EX1905" s="61"/>
      <c r="EY1905" s="61"/>
      <c r="EZ1905" s="61"/>
      <c r="FA1905" s="61"/>
      <c r="FB1905" s="61"/>
      <c r="FC1905" s="61"/>
      <c r="FD1905" s="61"/>
      <c r="FE1905" s="61"/>
      <c r="FF1905" s="61"/>
      <c r="FG1905" s="61"/>
      <c r="FH1905" s="61"/>
      <c r="FI1905" s="61"/>
      <c r="FJ1905" s="61"/>
      <c r="FK1905" s="61"/>
      <c r="FL1905" s="61"/>
      <c r="FM1905" s="61"/>
      <c r="FN1905" s="61"/>
      <c r="FO1905" s="61"/>
      <c r="FP1905" s="61"/>
      <c r="FQ1905" s="61"/>
      <c r="FR1905" s="61"/>
      <c r="FS1905" s="61"/>
      <c r="FT1905" s="61"/>
      <c r="FU1905" s="61"/>
      <c r="FV1905" s="61"/>
      <c r="FW1905" s="61"/>
      <c r="FX1905" s="61"/>
      <c r="FY1905" s="61"/>
      <c r="FZ1905" s="61"/>
      <c r="GA1905" s="61"/>
      <c r="GB1905" s="61"/>
      <c r="GC1905" s="61"/>
      <c r="GD1905" s="61"/>
      <c r="GE1905" s="61"/>
      <c r="GF1905" s="61"/>
      <c r="GG1905" s="61"/>
      <c r="GH1905" s="61"/>
      <c r="GI1905" s="61"/>
      <c r="GJ1905" s="61"/>
      <c r="GK1905" s="61"/>
      <c r="GL1905" s="61"/>
      <c r="GM1905" s="61"/>
      <c r="GN1905" s="61"/>
      <c r="GO1905" s="61"/>
      <c r="GP1905" s="61"/>
      <c r="GQ1905" s="61"/>
      <c r="GR1905" s="61"/>
      <c r="GS1905" s="61"/>
      <c r="GT1905" s="61"/>
      <c r="GU1905" s="61"/>
      <c r="GV1905" s="61"/>
      <c r="GW1905" s="61"/>
      <c r="GX1905" s="61"/>
      <c r="GY1905" s="61"/>
      <c r="GZ1905" s="61"/>
      <c r="HA1905" s="14">
        <v>0</v>
      </c>
      <c r="HB1905" s="14">
        <v>0</v>
      </c>
      <c r="HT1905" s="14">
        <v>0</v>
      </c>
      <c r="HU1905" s="14">
        <v>0</v>
      </c>
      <c r="IP1905" s="14">
        <v>97</v>
      </c>
      <c r="IQ1905" s="14">
        <v>96</v>
      </c>
      <c r="LX1905" s="14">
        <v>77</v>
      </c>
      <c r="LY1905" s="14">
        <v>72</v>
      </c>
      <c r="PG1905" s="61">
        <v>18</v>
      </c>
      <c r="PH1905" s="61">
        <v>18</v>
      </c>
      <c r="PI1905" s="61"/>
      <c r="PJ1905" s="61"/>
      <c r="PK1905" s="61"/>
      <c r="PL1905" s="61"/>
      <c r="PM1905" s="61"/>
      <c r="PN1905" s="61"/>
      <c r="PO1905" s="61"/>
      <c r="PP1905" s="61"/>
      <c r="PQ1905" s="61"/>
      <c r="PR1905" s="61"/>
      <c r="PS1905" s="61"/>
      <c r="PT1905" s="61"/>
      <c r="PU1905" s="61"/>
      <c r="PV1905" s="61"/>
      <c r="PW1905" s="61"/>
      <c r="PX1905" s="61"/>
      <c r="PY1905" s="61"/>
      <c r="PZ1905" s="61"/>
      <c r="QA1905" s="61"/>
      <c r="QB1905" s="61"/>
      <c r="QC1905" s="61"/>
      <c r="QD1905" s="61"/>
      <c r="QE1905" s="61"/>
      <c r="QF1905" s="61"/>
      <c r="QG1905" s="61"/>
      <c r="QH1905" s="61"/>
      <c r="QI1905" s="61"/>
      <c r="QJ1905" s="61"/>
      <c r="QK1905" s="61"/>
      <c r="QL1905" s="61"/>
      <c r="QM1905" s="61"/>
      <c r="QN1905" s="61"/>
      <c r="QO1905" s="61"/>
      <c r="QP1905" s="61"/>
      <c r="QQ1905" s="61"/>
      <c r="QR1905" s="61"/>
      <c r="QS1905" s="61"/>
      <c r="QT1905" s="61"/>
      <c r="QU1905" s="61"/>
      <c r="QV1905" s="61"/>
      <c r="QW1905" s="61"/>
      <c r="QX1905" s="61"/>
      <c r="QY1905" s="61"/>
      <c r="QZ1905" s="61"/>
      <c r="RA1905" s="61"/>
      <c r="RB1905" s="61"/>
      <c r="RC1905" s="61"/>
      <c r="RD1905" s="61"/>
      <c r="RE1905" s="61"/>
      <c r="RF1905" s="61"/>
      <c r="RG1905" s="61"/>
      <c r="RH1905" s="61"/>
      <c r="RI1905" s="61"/>
      <c r="RJ1905" s="61"/>
      <c r="RK1905" s="61"/>
      <c r="RL1905" s="61"/>
      <c r="RM1905" s="61"/>
      <c r="RN1905" s="61"/>
      <c r="RO1905" s="61"/>
      <c r="RP1905" s="61"/>
      <c r="RQ1905" s="61"/>
      <c r="RR1905" s="61"/>
      <c r="RS1905" s="61"/>
      <c r="RT1905" s="61"/>
      <c r="RU1905" s="61"/>
      <c r="RV1905" s="61"/>
      <c r="RW1905" s="61"/>
      <c r="RX1905" s="61"/>
      <c r="RY1905" s="61"/>
      <c r="RZ1905" s="61"/>
      <c r="SA1905" s="61"/>
      <c r="SB1905" s="61"/>
      <c r="SC1905" s="61"/>
      <c r="SD1905" s="61"/>
      <c r="SE1905" s="61"/>
      <c r="SF1905" s="61"/>
      <c r="SG1905" s="61"/>
      <c r="SH1905" s="61"/>
      <c r="SI1905" s="61"/>
      <c r="SJ1905" s="61"/>
      <c r="SK1905" s="61"/>
      <c r="SL1905" s="61"/>
      <c r="SM1905" s="61"/>
      <c r="SN1905" s="61"/>
      <c r="SO1905" s="61"/>
      <c r="SP1905" s="14">
        <v>98.2</v>
      </c>
      <c r="SQ1905" s="14">
        <v>98.4</v>
      </c>
      <c r="VX1905" s="14">
        <v>1</v>
      </c>
      <c r="VY1905" s="14">
        <v>1</v>
      </c>
      <c r="WQ1905" s="14">
        <v>0</v>
      </c>
      <c r="WR1905" s="14">
        <v>0</v>
      </c>
      <c r="ZY1905" s="61"/>
      <c r="ZZ1905" s="61"/>
      <c r="AAA1905" s="61"/>
      <c r="AAI1905" s="63"/>
      <c r="AAJ1905" s="58"/>
      <c r="AAM1905" s="61"/>
      <c r="AAO1905" s="63"/>
      <c r="AAP1905" s="58"/>
      <c r="AAS1905" s="61"/>
      <c r="AAU1905" s="63"/>
      <c r="AAV1905" s="58"/>
      <c r="ABB1905" s="63"/>
      <c r="ABC1905" s="63"/>
      <c r="ABD1905" s="63"/>
      <c r="ABE1905" s="58"/>
      <c r="ABF1905" s="58"/>
      <c r="ABG1905" s="58"/>
      <c r="ABM1905" s="61"/>
      <c r="ABN1905" s="61"/>
      <c r="ABQ1905" s="63"/>
      <c r="ABR1905" s="63"/>
      <c r="ABS1905" s="58"/>
      <c r="ABT1905" s="58"/>
      <c r="ACA1905" s="61"/>
      <c r="ACB1905" s="61"/>
      <c r="ACC1905" s="61"/>
      <c r="ACG1905" s="63"/>
      <c r="ACH1905" s="63"/>
      <c r="ACI1905" s="63"/>
      <c r="ACJ1905" s="63"/>
      <c r="ACK1905" s="63"/>
      <c r="ACL1905" s="63"/>
      <c r="ACM1905" s="63"/>
      <c r="ACN1905" s="63"/>
      <c r="ACO1905" s="63"/>
      <c r="ACP1905" s="63"/>
      <c r="ACQ1905" s="58"/>
      <c r="ACR1905" s="58"/>
      <c r="ACS1905" s="58"/>
      <c r="ADB1905" s="63"/>
      <c r="ADC1905" s="63"/>
      <c r="ADD1905" s="58"/>
      <c r="ADE1905" s="58"/>
      <c r="AGK1905" s="61"/>
      <c r="AGM1905" s="63"/>
      <c r="AGN1905" s="58"/>
      <c r="AGQ1905" s="61"/>
      <c r="AGS1905" s="14">
        <v>1</v>
      </c>
      <c r="AGT1905" s="14">
        <v>0</v>
      </c>
      <c r="AGU1905" s="14">
        <v>0</v>
      </c>
      <c r="AGV1905" s="14">
        <v>1</v>
      </c>
      <c r="AGW1905" s="14">
        <v>0</v>
      </c>
      <c r="AGX1905" s="14">
        <v>0</v>
      </c>
      <c r="AGY1905" s="14">
        <v>0</v>
      </c>
      <c r="AGZ1905" s="14">
        <v>0</v>
      </c>
      <c r="AHA1905" s="14">
        <v>0</v>
      </c>
      <c r="AHB1905" s="14">
        <v>0</v>
      </c>
      <c r="AHC1905" s="14">
        <v>1</v>
      </c>
      <c r="AHD1905" s="14">
        <v>0</v>
      </c>
      <c r="AHE1905" s="14">
        <v>0</v>
      </c>
      <c r="AHF1905" s="14">
        <v>0</v>
      </c>
      <c r="AHH1905" s="14">
        <v>0</v>
      </c>
      <c r="AHI1905" s="14">
        <v>0</v>
      </c>
      <c r="AHK1905" s="14">
        <v>0</v>
      </c>
      <c r="AHL1905" s="14">
        <v>0</v>
      </c>
      <c r="AHM1905" s="14">
        <v>0</v>
      </c>
      <c r="AHN1905" s="14">
        <v>0</v>
      </c>
      <c r="AHO1905" s="14">
        <v>0</v>
      </c>
      <c r="AHP1905" s="14">
        <v>0</v>
      </c>
      <c r="AHQ1905" s="14">
        <v>0</v>
      </c>
      <c r="AHR1905" s="14">
        <v>1</v>
      </c>
      <c r="AHT1905" s="61"/>
      <c r="AHV1905" s="63"/>
      <c r="AHW1905" s="58"/>
      <c r="AHZ1905" s="61"/>
      <c r="AIB1905" s="63"/>
      <c r="AIC1905" s="58"/>
      <c r="AIF1905" s="61"/>
      <c r="AIH1905" s="63"/>
      <c r="AII1905" s="58"/>
      <c r="AIL1905" s="61"/>
      <c r="AIM1905" s="14">
        <v>2</v>
      </c>
      <c r="AIN1905" s="14">
        <v>0</v>
      </c>
      <c r="AIO1905" s="14">
        <v>0</v>
      </c>
      <c r="AIR1905" s="61"/>
      <c r="AIT1905" s="60">
        <v>2</v>
      </c>
      <c r="AIU1905" s="58" t="s">
        <v>2308</v>
      </c>
      <c r="AIV1905" s="14">
        <v>0</v>
      </c>
      <c r="AIW1905" s="14">
        <v>0</v>
      </c>
      <c r="AIX1905" s="61">
        <v>60</v>
      </c>
      <c r="AIY1905" s="14">
        <v>75</v>
      </c>
      <c r="AJB1905" s="63"/>
      <c r="AJC1905" s="58"/>
      <c r="AJF1905" s="61"/>
      <c r="AJH1905" s="63"/>
      <c r="AJI1905" s="58"/>
      <c r="AJL1905" s="61"/>
      <c r="AJN1905" s="63"/>
      <c r="AJO1905" s="58"/>
    </row>
    <row r="1906" spans="1:951" s="14" customFormat="1">
      <c r="B1906" s="14">
        <v>6</v>
      </c>
      <c r="C1906" s="61">
        <v>0</v>
      </c>
      <c r="F1906" s="63"/>
      <c r="G1906" s="58"/>
      <c r="O1906" s="61"/>
      <c r="P1906" s="61"/>
      <c r="Q1906" s="61"/>
      <c r="R1906" s="61"/>
      <c r="S1906" s="61"/>
      <c r="T1906" s="61"/>
      <c r="U1906" s="61"/>
      <c r="V1906" s="61"/>
      <c r="W1906" s="61"/>
      <c r="X1906" s="61"/>
      <c r="Y1906" s="61"/>
      <c r="Z1906" s="14">
        <v>0</v>
      </c>
      <c r="AA1906" s="14">
        <v>1</v>
      </c>
      <c r="AB1906" s="14" t="s">
        <v>10085</v>
      </c>
      <c r="AC1906" s="14">
        <v>0</v>
      </c>
      <c r="AE1906" s="14">
        <v>0</v>
      </c>
      <c r="AG1906" s="14">
        <v>0</v>
      </c>
      <c r="AI1906" s="14">
        <v>138</v>
      </c>
      <c r="AJ1906" s="14">
        <v>132</v>
      </c>
      <c r="DR1906" s="61">
        <v>72</v>
      </c>
      <c r="DS1906" s="61">
        <v>78</v>
      </c>
      <c r="DT1906" s="61"/>
      <c r="DU1906" s="61"/>
      <c r="DV1906" s="61"/>
      <c r="DW1906" s="61"/>
      <c r="DX1906" s="61"/>
      <c r="DY1906" s="61"/>
      <c r="DZ1906" s="61"/>
      <c r="EA1906" s="61"/>
      <c r="EB1906" s="61"/>
      <c r="EC1906" s="61"/>
      <c r="ED1906" s="61"/>
      <c r="EE1906" s="61"/>
      <c r="EF1906" s="61"/>
      <c r="EG1906" s="61"/>
      <c r="EH1906" s="61"/>
      <c r="EI1906" s="61"/>
      <c r="EJ1906" s="61"/>
      <c r="EK1906" s="61"/>
      <c r="EL1906" s="61"/>
      <c r="EM1906" s="61"/>
      <c r="EN1906" s="61"/>
      <c r="EO1906" s="61"/>
      <c r="EP1906" s="61"/>
      <c r="EQ1906" s="61"/>
      <c r="ER1906" s="61"/>
      <c r="ES1906" s="61"/>
      <c r="ET1906" s="61"/>
      <c r="EU1906" s="61"/>
      <c r="EV1906" s="61"/>
      <c r="EW1906" s="61"/>
      <c r="EX1906" s="61"/>
      <c r="EY1906" s="61"/>
      <c r="EZ1906" s="61"/>
      <c r="FA1906" s="61"/>
      <c r="FB1906" s="61"/>
      <c r="FC1906" s="61"/>
      <c r="FD1906" s="61"/>
      <c r="FE1906" s="61"/>
      <c r="FF1906" s="61"/>
      <c r="FG1906" s="61"/>
      <c r="FH1906" s="61"/>
      <c r="FI1906" s="61"/>
      <c r="FJ1906" s="61"/>
      <c r="FK1906" s="61"/>
      <c r="FL1906" s="61"/>
      <c r="FM1906" s="61"/>
      <c r="FN1906" s="61"/>
      <c r="FO1906" s="61"/>
      <c r="FP1906" s="61"/>
      <c r="FQ1906" s="61"/>
      <c r="FR1906" s="61"/>
      <c r="FS1906" s="61"/>
      <c r="FT1906" s="61"/>
      <c r="FU1906" s="61"/>
      <c r="FV1906" s="61"/>
      <c r="FW1906" s="61"/>
      <c r="FX1906" s="61"/>
      <c r="FY1906" s="61"/>
      <c r="FZ1906" s="61"/>
      <c r="GA1906" s="61"/>
      <c r="GB1906" s="61"/>
      <c r="GC1906" s="61"/>
      <c r="GD1906" s="61"/>
      <c r="GE1906" s="61"/>
      <c r="GF1906" s="61"/>
      <c r="GG1906" s="61"/>
      <c r="GH1906" s="61"/>
      <c r="GI1906" s="61"/>
      <c r="GJ1906" s="61"/>
      <c r="GK1906" s="61"/>
      <c r="GL1906" s="61"/>
      <c r="GM1906" s="61"/>
      <c r="GN1906" s="61"/>
      <c r="GO1906" s="61"/>
      <c r="GP1906" s="61"/>
      <c r="GQ1906" s="61"/>
      <c r="GR1906" s="61"/>
      <c r="GS1906" s="61"/>
      <c r="GT1906" s="61"/>
      <c r="GU1906" s="61"/>
      <c r="GV1906" s="61"/>
      <c r="GW1906" s="61"/>
      <c r="GX1906" s="61"/>
      <c r="GY1906" s="61"/>
      <c r="GZ1906" s="61"/>
      <c r="HA1906" s="14">
        <v>0</v>
      </c>
      <c r="HB1906" s="14">
        <v>0</v>
      </c>
      <c r="HT1906" s="14">
        <v>0</v>
      </c>
      <c r="HU1906" s="14">
        <v>0</v>
      </c>
      <c r="LX1906" s="14">
        <v>76</v>
      </c>
      <c r="LY1906" s="14">
        <v>72</v>
      </c>
      <c r="PG1906" s="61">
        <v>18</v>
      </c>
      <c r="PH1906" s="61">
        <v>18</v>
      </c>
      <c r="PI1906" s="61"/>
      <c r="PJ1906" s="61"/>
      <c r="PK1906" s="61"/>
      <c r="PL1906" s="61"/>
      <c r="PM1906" s="61"/>
      <c r="PN1906" s="61"/>
      <c r="PO1906" s="61"/>
      <c r="PP1906" s="61"/>
      <c r="PQ1906" s="61"/>
      <c r="PR1906" s="61"/>
      <c r="PS1906" s="61"/>
      <c r="PT1906" s="61"/>
      <c r="PU1906" s="61"/>
      <c r="PV1906" s="61"/>
      <c r="PW1906" s="61"/>
      <c r="PX1906" s="61"/>
      <c r="PY1906" s="61"/>
      <c r="PZ1906" s="61"/>
      <c r="QA1906" s="61"/>
      <c r="QB1906" s="61"/>
      <c r="QC1906" s="61"/>
      <c r="QD1906" s="61"/>
      <c r="QE1906" s="61"/>
      <c r="QF1906" s="61"/>
      <c r="QG1906" s="61"/>
      <c r="QH1906" s="61"/>
      <c r="QI1906" s="61"/>
      <c r="QJ1906" s="61"/>
      <c r="QK1906" s="61"/>
      <c r="QL1906" s="61"/>
      <c r="QM1906" s="61"/>
      <c r="QN1906" s="61"/>
      <c r="QO1906" s="61"/>
      <c r="QP1906" s="61"/>
      <c r="QQ1906" s="61"/>
      <c r="QR1906" s="61"/>
      <c r="QS1906" s="61"/>
      <c r="QT1906" s="61"/>
      <c r="QU1906" s="61"/>
      <c r="QV1906" s="61"/>
      <c r="QW1906" s="61"/>
      <c r="QX1906" s="61"/>
      <c r="QY1906" s="61"/>
      <c r="QZ1906" s="61"/>
      <c r="RA1906" s="61"/>
      <c r="RB1906" s="61"/>
      <c r="RC1906" s="61"/>
      <c r="RD1906" s="61"/>
      <c r="RE1906" s="61"/>
      <c r="RF1906" s="61"/>
      <c r="RG1906" s="61"/>
      <c r="RH1906" s="61"/>
      <c r="RI1906" s="61"/>
      <c r="RJ1906" s="61"/>
      <c r="RK1906" s="61"/>
      <c r="RL1906" s="61"/>
      <c r="RM1906" s="61"/>
      <c r="RN1906" s="61"/>
      <c r="RO1906" s="61"/>
      <c r="RP1906" s="61"/>
      <c r="RQ1906" s="61"/>
      <c r="RR1906" s="61"/>
      <c r="RS1906" s="61"/>
      <c r="RT1906" s="61"/>
      <c r="RU1906" s="61"/>
      <c r="RV1906" s="61"/>
      <c r="RW1906" s="61"/>
      <c r="RX1906" s="61"/>
      <c r="RY1906" s="61"/>
      <c r="RZ1906" s="61"/>
      <c r="SA1906" s="61"/>
      <c r="SB1906" s="61"/>
      <c r="SC1906" s="61"/>
      <c r="SD1906" s="61"/>
      <c r="SE1906" s="61"/>
      <c r="SF1906" s="61"/>
      <c r="SG1906" s="61"/>
      <c r="SH1906" s="61"/>
      <c r="SI1906" s="61"/>
      <c r="SJ1906" s="61"/>
      <c r="SK1906" s="61"/>
      <c r="SL1906" s="61"/>
      <c r="SM1906" s="61"/>
      <c r="SN1906" s="61"/>
      <c r="SO1906" s="61"/>
      <c r="SP1906" s="14">
        <v>98</v>
      </c>
      <c r="SQ1906" s="14">
        <v>98.2</v>
      </c>
      <c r="WQ1906" s="14">
        <v>0</v>
      </c>
      <c r="WR1906" s="14">
        <v>0</v>
      </c>
      <c r="ZY1906" s="61"/>
      <c r="ZZ1906" s="61"/>
      <c r="AAA1906" s="61"/>
      <c r="AAI1906" s="63"/>
      <c r="AAJ1906" s="58"/>
      <c r="AAM1906" s="61"/>
      <c r="AAO1906" s="63"/>
      <c r="AAP1906" s="58"/>
      <c r="AAS1906" s="61"/>
      <c r="AAU1906" s="63"/>
      <c r="AAV1906" s="58"/>
      <c r="ABB1906" s="63"/>
      <c r="ABC1906" s="63"/>
      <c r="ABD1906" s="63"/>
      <c r="ABE1906" s="58"/>
      <c r="ABF1906" s="58"/>
      <c r="ABG1906" s="58"/>
      <c r="ABM1906" s="61"/>
      <c r="ABN1906" s="61"/>
      <c r="ABQ1906" s="63"/>
      <c r="ABR1906" s="63"/>
      <c r="ABS1906" s="58"/>
      <c r="ABT1906" s="58"/>
      <c r="ACA1906" s="61"/>
      <c r="ACB1906" s="61"/>
      <c r="ACC1906" s="61"/>
      <c r="ACG1906" s="63"/>
      <c r="ACH1906" s="63"/>
      <c r="ACI1906" s="63"/>
      <c r="ACJ1906" s="63"/>
      <c r="ACK1906" s="63"/>
      <c r="ACL1906" s="63"/>
      <c r="ACM1906" s="63"/>
      <c r="ACN1906" s="63"/>
      <c r="ACO1906" s="63"/>
      <c r="ACP1906" s="63"/>
      <c r="ACQ1906" s="58"/>
      <c r="ACR1906" s="58"/>
      <c r="ACS1906" s="58"/>
      <c r="ADB1906" s="63"/>
      <c r="ADC1906" s="63"/>
      <c r="ADD1906" s="58"/>
      <c r="ADE1906" s="58"/>
      <c r="AGK1906" s="61"/>
      <c r="AGM1906" s="63"/>
      <c r="AGN1906" s="58"/>
      <c r="AGQ1906" s="61"/>
      <c r="AGS1906" s="14">
        <v>0</v>
      </c>
      <c r="AGT1906" s="14">
        <v>0</v>
      </c>
      <c r="AGU1906" s="14">
        <v>0</v>
      </c>
      <c r="AGV1906" s="14">
        <v>0</v>
      </c>
      <c r="AGW1906" s="14">
        <v>0</v>
      </c>
      <c r="AGX1906" s="14">
        <v>0</v>
      </c>
      <c r="AGY1906" s="14">
        <v>0</v>
      </c>
      <c r="AGZ1906" s="14">
        <v>0</v>
      </c>
      <c r="AHA1906" s="14">
        <v>0</v>
      </c>
      <c r="AHB1906" s="14">
        <v>0</v>
      </c>
      <c r="AHC1906" s="14">
        <v>1</v>
      </c>
      <c r="AHD1906" s="14">
        <v>0</v>
      </c>
      <c r="AHE1906" s="14">
        <v>0</v>
      </c>
      <c r="AHF1906" s="14">
        <v>0</v>
      </c>
      <c r="AHH1906" s="14">
        <v>0</v>
      </c>
      <c r="AHI1906" s="14">
        <v>0</v>
      </c>
      <c r="AHK1906" s="14">
        <v>0</v>
      </c>
      <c r="AHL1906" s="14">
        <v>0</v>
      </c>
      <c r="AHM1906" s="14">
        <v>0</v>
      </c>
      <c r="AHN1906" s="14">
        <v>0</v>
      </c>
      <c r="AHO1906" s="14">
        <v>0</v>
      </c>
      <c r="AHP1906" s="14">
        <v>0</v>
      </c>
      <c r="AHQ1906" s="14">
        <v>0</v>
      </c>
      <c r="AHR1906" s="14">
        <v>0</v>
      </c>
      <c r="AHT1906" s="61"/>
      <c r="AHV1906" s="63"/>
      <c r="AHW1906" s="58"/>
      <c r="AHZ1906" s="61"/>
      <c r="AIB1906" s="63"/>
      <c r="AIC1906" s="58"/>
      <c r="AIF1906" s="61"/>
      <c r="AIH1906" s="63"/>
      <c r="AII1906" s="58"/>
      <c r="AIL1906" s="61"/>
      <c r="AIM1906" s="14">
        <v>2</v>
      </c>
      <c r="AIN1906" s="14">
        <v>0</v>
      </c>
      <c r="AIO1906" s="14">
        <v>0</v>
      </c>
      <c r="AIR1906" s="61"/>
      <c r="AIT1906" s="60">
        <v>2</v>
      </c>
      <c r="AIU1906" s="58" t="s">
        <v>2308</v>
      </c>
      <c r="AIV1906" s="14">
        <v>0</v>
      </c>
      <c r="AIW1906" s="14">
        <v>0</v>
      </c>
      <c r="AIX1906" s="61">
        <v>50</v>
      </c>
      <c r="AIY1906" s="14">
        <v>30</v>
      </c>
      <c r="AJB1906" s="63"/>
      <c r="AJC1906" s="58"/>
      <c r="AJF1906" s="61"/>
      <c r="AJH1906" s="63"/>
      <c r="AJI1906" s="58"/>
      <c r="AJL1906" s="61"/>
      <c r="AJN1906" s="63"/>
      <c r="AJO1906" s="58"/>
    </row>
    <row r="1907" spans="1:951" s="31" customFormat="1">
      <c r="B1907" s="31">
        <v>7</v>
      </c>
      <c r="C1907" s="88">
        <v>0</v>
      </c>
      <c r="F1907" s="82"/>
      <c r="G1907" s="83"/>
      <c r="O1907" s="88"/>
      <c r="P1907" s="88"/>
      <c r="Q1907" s="88"/>
      <c r="R1907" s="88"/>
      <c r="S1907" s="88"/>
      <c r="T1907" s="88"/>
      <c r="U1907" s="88"/>
      <c r="V1907" s="88"/>
      <c r="W1907" s="88"/>
      <c r="X1907" s="88"/>
      <c r="Y1907" s="88"/>
      <c r="Z1907" s="31">
        <v>0</v>
      </c>
      <c r="AA1907" s="31">
        <v>2</v>
      </c>
      <c r="AC1907" s="31">
        <v>0</v>
      </c>
      <c r="AE1907" s="31">
        <v>0</v>
      </c>
      <c r="AG1907" s="31">
        <v>0</v>
      </c>
      <c r="AI1907" s="31">
        <v>152</v>
      </c>
      <c r="DR1907" s="88">
        <v>92</v>
      </c>
      <c r="DS1907" s="88"/>
      <c r="DT1907" s="88"/>
      <c r="DU1907" s="88"/>
      <c r="DV1907" s="88"/>
      <c r="DW1907" s="88"/>
      <c r="DX1907" s="88"/>
      <c r="DY1907" s="88"/>
      <c r="DZ1907" s="88"/>
      <c r="EA1907" s="88"/>
      <c r="EB1907" s="88"/>
      <c r="EC1907" s="88"/>
      <c r="ED1907" s="88"/>
      <c r="EE1907" s="88"/>
      <c r="EF1907" s="88"/>
      <c r="EG1907" s="88"/>
      <c r="EH1907" s="88"/>
      <c r="EI1907" s="88"/>
      <c r="EJ1907" s="88"/>
      <c r="EK1907" s="88"/>
      <c r="EL1907" s="88"/>
      <c r="EM1907" s="88"/>
      <c r="EN1907" s="88"/>
      <c r="EO1907" s="88"/>
      <c r="EP1907" s="88"/>
      <c r="EQ1907" s="88"/>
      <c r="ER1907" s="88"/>
      <c r="ES1907" s="88"/>
      <c r="ET1907" s="88"/>
      <c r="EU1907" s="88"/>
      <c r="EV1907" s="88"/>
      <c r="EW1907" s="88"/>
      <c r="EX1907" s="88"/>
      <c r="EY1907" s="88"/>
      <c r="EZ1907" s="88"/>
      <c r="FA1907" s="88"/>
      <c r="FB1907" s="88"/>
      <c r="FC1907" s="88"/>
      <c r="FD1907" s="88"/>
      <c r="FE1907" s="88"/>
      <c r="FF1907" s="88"/>
      <c r="FG1907" s="88"/>
      <c r="FH1907" s="88"/>
      <c r="FI1907" s="88"/>
      <c r="FJ1907" s="88"/>
      <c r="FK1907" s="88"/>
      <c r="FL1907" s="88"/>
      <c r="FM1907" s="88"/>
      <c r="FN1907" s="88"/>
      <c r="FO1907" s="88"/>
      <c r="FP1907" s="88"/>
      <c r="FQ1907" s="88"/>
      <c r="FR1907" s="88"/>
      <c r="FS1907" s="88"/>
      <c r="FT1907" s="88"/>
      <c r="FU1907" s="88"/>
      <c r="FV1907" s="88"/>
      <c r="FW1907" s="88"/>
      <c r="FX1907" s="88"/>
      <c r="FY1907" s="88"/>
      <c r="FZ1907" s="88"/>
      <c r="GA1907" s="88"/>
      <c r="GB1907" s="88"/>
      <c r="GC1907" s="88"/>
      <c r="GD1907" s="88"/>
      <c r="GE1907" s="88"/>
      <c r="GF1907" s="88"/>
      <c r="GG1907" s="88"/>
      <c r="GH1907" s="88"/>
      <c r="GI1907" s="88"/>
      <c r="GJ1907" s="88"/>
      <c r="GK1907" s="88"/>
      <c r="GL1907" s="88"/>
      <c r="GM1907" s="88"/>
      <c r="GN1907" s="88"/>
      <c r="GO1907" s="88"/>
      <c r="GP1907" s="88"/>
      <c r="GQ1907" s="88"/>
      <c r="GR1907" s="88"/>
      <c r="GS1907" s="88"/>
      <c r="GT1907" s="88"/>
      <c r="GU1907" s="88"/>
      <c r="GV1907" s="88"/>
      <c r="GW1907" s="88"/>
      <c r="GX1907" s="88"/>
      <c r="GY1907" s="88"/>
      <c r="GZ1907" s="88"/>
      <c r="HA1907" s="31">
        <v>0</v>
      </c>
      <c r="HT1907" s="31">
        <v>0</v>
      </c>
      <c r="IP1907" s="31">
        <v>97</v>
      </c>
      <c r="LX1907" s="31">
        <v>72</v>
      </c>
      <c r="PG1907" s="88">
        <v>16</v>
      </c>
      <c r="PH1907" s="88"/>
      <c r="PI1907" s="88"/>
      <c r="PJ1907" s="88"/>
      <c r="PK1907" s="88"/>
      <c r="PL1907" s="88"/>
      <c r="PM1907" s="88"/>
      <c r="PN1907" s="88"/>
      <c r="PO1907" s="88"/>
      <c r="PP1907" s="88"/>
      <c r="PQ1907" s="88"/>
      <c r="PR1907" s="88"/>
      <c r="PS1907" s="88"/>
      <c r="PT1907" s="88"/>
      <c r="PU1907" s="88"/>
      <c r="PV1907" s="88"/>
      <c r="PW1907" s="88"/>
      <c r="PX1907" s="88"/>
      <c r="PY1907" s="88"/>
      <c r="PZ1907" s="88"/>
      <c r="QA1907" s="88"/>
      <c r="QB1907" s="88"/>
      <c r="QC1907" s="88"/>
      <c r="QD1907" s="88"/>
      <c r="QE1907" s="88"/>
      <c r="QF1907" s="88"/>
      <c r="QG1907" s="88"/>
      <c r="QH1907" s="88"/>
      <c r="QI1907" s="88"/>
      <c r="QJ1907" s="88"/>
      <c r="QK1907" s="88"/>
      <c r="QL1907" s="88"/>
      <c r="QM1907" s="88"/>
      <c r="QN1907" s="88"/>
      <c r="QO1907" s="88"/>
      <c r="QP1907" s="88"/>
      <c r="QQ1907" s="88"/>
      <c r="QR1907" s="88"/>
      <c r="QS1907" s="88"/>
      <c r="QT1907" s="88"/>
      <c r="QU1907" s="88"/>
      <c r="QV1907" s="88"/>
      <c r="QW1907" s="88"/>
      <c r="QX1907" s="88"/>
      <c r="QY1907" s="88"/>
      <c r="QZ1907" s="88"/>
      <c r="RA1907" s="88"/>
      <c r="RB1907" s="88"/>
      <c r="RC1907" s="88"/>
      <c r="RD1907" s="88"/>
      <c r="RE1907" s="88"/>
      <c r="RF1907" s="88"/>
      <c r="RG1907" s="88"/>
      <c r="RH1907" s="88"/>
      <c r="RI1907" s="88"/>
      <c r="RJ1907" s="88"/>
      <c r="RK1907" s="88"/>
      <c r="RL1907" s="88"/>
      <c r="RM1907" s="88"/>
      <c r="RN1907" s="88"/>
      <c r="RO1907" s="88"/>
      <c r="RP1907" s="88"/>
      <c r="RQ1907" s="88"/>
      <c r="RR1907" s="88"/>
      <c r="RS1907" s="88"/>
      <c r="RT1907" s="88"/>
      <c r="RU1907" s="88"/>
      <c r="RV1907" s="88"/>
      <c r="RW1907" s="88"/>
      <c r="RX1907" s="88"/>
      <c r="RY1907" s="88"/>
      <c r="RZ1907" s="88"/>
      <c r="SA1907" s="88"/>
      <c r="SB1907" s="88"/>
      <c r="SC1907" s="88"/>
      <c r="SD1907" s="88"/>
      <c r="SE1907" s="88"/>
      <c r="SF1907" s="88"/>
      <c r="SG1907" s="88"/>
      <c r="SH1907" s="88"/>
      <c r="SI1907" s="88"/>
      <c r="SJ1907" s="88"/>
      <c r="SK1907" s="88"/>
      <c r="SL1907" s="88"/>
      <c r="SM1907" s="88"/>
      <c r="SN1907" s="88"/>
      <c r="SO1907" s="88"/>
      <c r="SP1907" s="31">
        <v>98.3</v>
      </c>
      <c r="VX1907" s="31">
        <v>1</v>
      </c>
      <c r="WQ1907" s="31">
        <v>0</v>
      </c>
      <c r="ZY1907" s="88"/>
      <c r="ZZ1907" s="88"/>
      <c r="AAA1907" s="88"/>
      <c r="AAI1907" s="82"/>
      <c r="AAJ1907" s="83"/>
      <c r="AAM1907" s="88"/>
      <c r="AAO1907" s="82"/>
      <c r="AAP1907" s="83"/>
      <c r="AAS1907" s="88"/>
      <c r="AAU1907" s="82"/>
      <c r="AAV1907" s="83"/>
      <c r="ABB1907" s="82"/>
      <c r="ABC1907" s="82"/>
      <c r="ABD1907" s="82"/>
      <c r="ABE1907" s="83"/>
      <c r="ABF1907" s="83"/>
      <c r="ABG1907" s="83"/>
      <c r="ABM1907" s="88"/>
      <c r="ABN1907" s="88"/>
      <c r="ABQ1907" s="82"/>
      <c r="ABR1907" s="82"/>
      <c r="ABS1907" s="83"/>
      <c r="ABT1907" s="83"/>
      <c r="ACA1907" s="88"/>
      <c r="ACB1907" s="88"/>
      <c r="ACC1907" s="88"/>
      <c r="ACG1907" s="82"/>
      <c r="ACH1907" s="82"/>
      <c r="ACI1907" s="82"/>
      <c r="ACJ1907" s="82"/>
      <c r="ACK1907" s="82"/>
      <c r="ACL1907" s="82"/>
      <c r="ACM1907" s="82"/>
      <c r="ACN1907" s="82"/>
      <c r="ACO1907" s="82"/>
      <c r="ACP1907" s="82"/>
      <c r="ACQ1907" s="83"/>
      <c r="ACR1907" s="83"/>
      <c r="ACS1907" s="83"/>
      <c r="ADB1907" s="82"/>
      <c r="ADC1907" s="82"/>
      <c r="ADD1907" s="83"/>
      <c r="ADE1907" s="83"/>
      <c r="AGK1907" s="88"/>
      <c r="AGM1907" s="82"/>
      <c r="AGN1907" s="83"/>
      <c r="AGQ1907" s="88"/>
      <c r="AGS1907" s="31">
        <v>0</v>
      </c>
      <c r="AGT1907" s="31">
        <v>0</v>
      </c>
      <c r="AGU1907" s="31">
        <v>0</v>
      </c>
      <c r="AGV1907" s="31">
        <v>0</v>
      </c>
      <c r="AGW1907" s="31">
        <v>0</v>
      </c>
      <c r="AGX1907" s="31">
        <v>0</v>
      </c>
      <c r="AGY1907" s="31">
        <v>0</v>
      </c>
      <c r="AGZ1907" s="31">
        <v>0</v>
      </c>
      <c r="AHA1907" s="31">
        <v>0</v>
      </c>
      <c r="AHB1907" s="31">
        <v>0</v>
      </c>
      <c r="AHC1907" s="31">
        <v>1</v>
      </c>
      <c r="AHD1907" s="31">
        <v>0</v>
      </c>
      <c r="AHE1907" s="31">
        <v>0</v>
      </c>
      <c r="AHF1907" s="31">
        <v>0</v>
      </c>
      <c r="AHH1907" s="31">
        <v>0</v>
      </c>
      <c r="AHI1907" s="31">
        <v>0</v>
      </c>
      <c r="AHK1907" s="31">
        <v>0</v>
      </c>
      <c r="AHL1907" s="31">
        <v>0</v>
      </c>
      <c r="AHM1907" s="31">
        <v>0</v>
      </c>
      <c r="AHN1907" s="31">
        <v>0</v>
      </c>
      <c r="AHO1907" s="31">
        <v>0</v>
      </c>
      <c r="AHP1907" s="31">
        <v>0</v>
      </c>
      <c r="AHQ1907" s="31">
        <v>0</v>
      </c>
      <c r="AHR1907" s="31">
        <v>0</v>
      </c>
      <c r="AHT1907" s="88"/>
      <c r="AHV1907" s="82"/>
      <c r="AHW1907" s="83"/>
      <c r="AHZ1907" s="88"/>
      <c r="AIB1907" s="82"/>
      <c r="AIC1907" s="83"/>
      <c r="AIF1907" s="88"/>
      <c r="AIH1907" s="82"/>
      <c r="AII1907" s="83"/>
      <c r="AIL1907" s="88"/>
      <c r="AIM1907" s="31">
        <v>2</v>
      </c>
      <c r="AIN1907" s="31">
        <v>0</v>
      </c>
      <c r="AIO1907" s="31">
        <v>0</v>
      </c>
      <c r="AIR1907" s="88"/>
      <c r="AIT1907" s="84">
        <v>2</v>
      </c>
      <c r="AIU1907" s="83" t="s">
        <v>2308</v>
      </c>
      <c r="AIV1907" s="31">
        <v>0</v>
      </c>
      <c r="AIW1907" s="31">
        <v>0</v>
      </c>
      <c r="AIX1907" s="88">
        <v>45</v>
      </c>
      <c r="AIY1907" s="31">
        <v>22</v>
      </c>
      <c r="AJB1907" s="82"/>
      <c r="AJC1907" s="83"/>
      <c r="AJF1907" s="88"/>
      <c r="AJH1907" s="82"/>
      <c r="AJI1907" s="83"/>
      <c r="AJL1907" s="88"/>
      <c r="AJN1907" s="82"/>
      <c r="AJO1907" s="83"/>
    </row>
    <row r="1908" spans="1:951" s="1" customFormat="1">
      <c r="A1908" s="1">
        <v>401</v>
      </c>
      <c r="B1908" s="1">
        <v>1</v>
      </c>
      <c r="C1908" s="1">
        <v>0</v>
      </c>
      <c r="Z1908" s="1">
        <v>0</v>
      </c>
      <c r="AA1908" s="1">
        <v>1</v>
      </c>
      <c r="AB1908" s="1" t="s">
        <v>10086</v>
      </c>
      <c r="AC1908" s="1">
        <v>0</v>
      </c>
      <c r="AE1908" s="1">
        <v>1</v>
      </c>
      <c r="AF1908" s="1">
        <v>0</v>
      </c>
      <c r="AG1908" s="1">
        <v>0</v>
      </c>
      <c r="AI1908" s="1">
        <v>142</v>
      </c>
      <c r="DR1908" s="1">
        <v>92</v>
      </c>
      <c r="HA1908" s="1">
        <v>0</v>
      </c>
      <c r="HT1908" s="1">
        <v>0</v>
      </c>
      <c r="IP1908" s="1">
        <v>96</v>
      </c>
      <c r="LX1908" s="1">
        <v>72</v>
      </c>
      <c r="PG1908" s="1">
        <v>19</v>
      </c>
      <c r="SP1908" s="1">
        <v>95.8</v>
      </c>
      <c r="VX1908" s="1">
        <v>0</v>
      </c>
      <c r="WQ1908" s="1">
        <v>0</v>
      </c>
      <c r="ZY1908" s="1">
        <v>182</v>
      </c>
      <c r="AGS1908" s="1">
        <v>0</v>
      </c>
      <c r="AGT1908" s="1">
        <v>0</v>
      </c>
      <c r="AGU1908" s="1">
        <v>0</v>
      </c>
      <c r="AGV1908" s="1">
        <v>0</v>
      </c>
      <c r="AGW1908" s="1">
        <v>0</v>
      </c>
      <c r="AGX1908" s="1">
        <v>1</v>
      </c>
      <c r="AGY1908" s="1">
        <v>0</v>
      </c>
      <c r="AGZ1908" s="1">
        <v>0</v>
      </c>
      <c r="AHA1908" s="1">
        <v>0</v>
      </c>
      <c r="AHB1908" s="1">
        <v>0</v>
      </c>
      <c r="AHC1908" s="1">
        <v>1</v>
      </c>
      <c r="AHD1908" s="1">
        <v>0</v>
      </c>
      <c r="AHE1908" s="1">
        <v>0</v>
      </c>
      <c r="AHF1908" s="1">
        <v>0</v>
      </c>
      <c r="AHH1908" s="1">
        <v>0</v>
      </c>
      <c r="AHI1908" s="1">
        <v>0</v>
      </c>
      <c r="AHK1908" s="1">
        <v>0</v>
      </c>
      <c r="AHL1908" s="1">
        <v>0</v>
      </c>
      <c r="AHM1908" s="1">
        <v>0</v>
      </c>
      <c r="AHN1908" s="1">
        <v>0</v>
      </c>
      <c r="AHO1908" s="1">
        <v>0</v>
      </c>
      <c r="AHP1908" s="1">
        <v>0</v>
      </c>
      <c r="AHQ1908" s="1">
        <v>0</v>
      </c>
      <c r="AHR1908" s="1">
        <v>0</v>
      </c>
      <c r="AIM1908" s="1">
        <v>0</v>
      </c>
      <c r="AIN1908" s="1">
        <v>0</v>
      </c>
      <c r="AIO1908" s="1">
        <v>0</v>
      </c>
      <c r="AIP1908" s="1">
        <v>1</v>
      </c>
      <c r="AIQ1908" s="1">
        <v>1</v>
      </c>
      <c r="AIR1908" s="1">
        <v>1</v>
      </c>
      <c r="AIS1908" s="1">
        <v>1</v>
      </c>
      <c r="AIT1908" s="3">
        <v>1</v>
      </c>
      <c r="AIV1908" s="1">
        <v>0</v>
      </c>
      <c r="AIW1908" s="1">
        <v>0</v>
      </c>
      <c r="AIX1908" s="1">
        <v>50</v>
      </c>
    </row>
    <row r="1909" spans="1:951" s="1" customFormat="1">
      <c r="B1909" s="1">
        <v>2</v>
      </c>
      <c r="C1909" s="1">
        <v>1</v>
      </c>
      <c r="D1909" s="1" t="s">
        <v>6191</v>
      </c>
      <c r="O1909" s="1">
        <v>0</v>
      </c>
      <c r="Z1909" s="1">
        <v>0</v>
      </c>
      <c r="AA1909" s="1">
        <v>1</v>
      </c>
      <c r="AB1909" s="1" t="s">
        <v>10087</v>
      </c>
      <c r="AC1909" s="1">
        <v>0</v>
      </c>
      <c r="AE1909" s="1">
        <v>3</v>
      </c>
      <c r="AF1909" s="1">
        <v>1</v>
      </c>
      <c r="AG1909" s="1">
        <v>0</v>
      </c>
      <c r="AI1909" s="1">
        <v>130</v>
      </c>
      <c r="AJ1909" s="1">
        <v>134</v>
      </c>
      <c r="DR1909" s="1">
        <v>88</v>
      </c>
      <c r="DS1909" s="1">
        <v>80</v>
      </c>
      <c r="HA1909" s="1">
        <v>0</v>
      </c>
      <c r="HB1909" s="1">
        <v>0</v>
      </c>
      <c r="HT1909" s="1">
        <v>0</v>
      </c>
      <c r="HU1909" s="1">
        <v>0</v>
      </c>
      <c r="IP1909" s="1">
        <v>98</v>
      </c>
      <c r="IQ1909" s="1">
        <v>96</v>
      </c>
      <c r="LX1909" s="1">
        <v>86</v>
      </c>
      <c r="LY1909" s="1">
        <v>75</v>
      </c>
      <c r="PG1909" s="1">
        <v>24</v>
      </c>
      <c r="PH1909" s="1">
        <v>20</v>
      </c>
      <c r="SP1909" s="1">
        <v>97.8</v>
      </c>
      <c r="SQ1909" s="1">
        <v>96.4</v>
      </c>
      <c r="VX1909" s="1">
        <v>1</v>
      </c>
      <c r="VY1909" s="1">
        <v>0</v>
      </c>
      <c r="WQ1909" s="1">
        <v>0</v>
      </c>
      <c r="WR1909" s="1">
        <v>0</v>
      </c>
      <c r="ZY1909" s="1">
        <v>191.8</v>
      </c>
      <c r="AAY1909" s="1">
        <v>30</v>
      </c>
      <c r="AAZ1909" s="1">
        <v>33</v>
      </c>
      <c r="ABU1909" s="1">
        <v>135</v>
      </c>
      <c r="ABV1909" s="1">
        <v>132</v>
      </c>
      <c r="ABX1909" s="1">
        <v>3.6</v>
      </c>
      <c r="ABY1909" s="1">
        <v>3.1</v>
      </c>
      <c r="ACA1909" s="1">
        <v>89</v>
      </c>
      <c r="ACB1909" s="1">
        <v>93</v>
      </c>
      <c r="ACD1909" s="1">
        <v>9.6</v>
      </c>
      <c r="ACE1909" s="1">
        <v>0.98</v>
      </c>
      <c r="ACG1909" s="1">
        <v>158</v>
      </c>
      <c r="ACH1909" s="1">
        <v>178</v>
      </c>
      <c r="ACQ1909" s="1">
        <v>22</v>
      </c>
      <c r="ACR1909" s="1">
        <v>23</v>
      </c>
      <c r="ACT1909" s="1">
        <v>1.1100000000000001</v>
      </c>
      <c r="ACU1909" s="1">
        <v>1</v>
      </c>
      <c r="ACW1909" s="1">
        <v>16</v>
      </c>
      <c r="ACX1909" s="1">
        <v>10</v>
      </c>
      <c r="ADR1909" s="1">
        <v>2</v>
      </c>
      <c r="AGS1909" s="1">
        <v>1</v>
      </c>
      <c r="AGT1909" s="1">
        <v>0</v>
      </c>
      <c r="AGU1909" s="1">
        <v>1</v>
      </c>
      <c r="AGV1909" s="1">
        <v>0</v>
      </c>
      <c r="AGW1909" s="1">
        <v>1</v>
      </c>
      <c r="AGX1909" s="1">
        <v>1</v>
      </c>
      <c r="AGY1909" s="1">
        <v>0</v>
      </c>
      <c r="AGZ1909" s="1">
        <v>1</v>
      </c>
      <c r="AHA1909" s="1">
        <v>0</v>
      </c>
      <c r="AHB1909" s="1">
        <v>0</v>
      </c>
      <c r="AHC1909" s="1">
        <v>1</v>
      </c>
      <c r="AHD1909" s="1">
        <v>0</v>
      </c>
      <c r="AHE1909" s="1">
        <v>0</v>
      </c>
      <c r="AHF1909" s="1">
        <v>0</v>
      </c>
      <c r="AHH1909" s="1">
        <v>0</v>
      </c>
      <c r="AHI1909" s="1">
        <v>0</v>
      </c>
      <c r="AHK1909" s="1">
        <v>0</v>
      </c>
      <c r="AHL1909" s="1">
        <v>0</v>
      </c>
      <c r="AHM1909" s="1">
        <v>0</v>
      </c>
      <c r="AHN1909" s="1">
        <v>0</v>
      </c>
      <c r="AHO1909" s="1">
        <v>0</v>
      </c>
      <c r="AHP1909" s="1">
        <v>0</v>
      </c>
      <c r="AHQ1909" s="1">
        <v>0</v>
      </c>
      <c r="AHR1909" s="1">
        <v>0</v>
      </c>
      <c r="AIM1909" s="1">
        <v>0</v>
      </c>
      <c r="AIN1909" s="1">
        <v>0</v>
      </c>
      <c r="AIO1909" s="1">
        <v>0</v>
      </c>
      <c r="AIT1909" s="3">
        <v>2</v>
      </c>
      <c r="AIV1909" s="1">
        <v>0</v>
      </c>
      <c r="AIW1909" s="1">
        <v>0</v>
      </c>
      <c r="AIX1909" s="1">
        <v>75</v>
      </c>
      <c r="AIY1909" s="1">
        <v>80</v>
      </c>
    </row>
    <row r="1910" spans="1:951" s="1" customFormat="1">
      <c r="B1910" s="1">
        <v>3</v>
      </c>
      <c r="C1910" s="1">
        <v>1</v>
      </c>
      <c r="D1910" s="1" t="s">
        <v>5911</v>
      </c>
      <c r="E1910" s="1" t="s">
        <v>5913</v>
      </c>
      <c r="F1910" s="1" t="s">
        <v>3238</v>
      </c>
      <c r="O1910" s="1">
        <v>0</v>
      </c>
      <c r="P1910" s="1">
        <v>1</v>
      </c>
      <c r="Q1910" s="1">
        <v>0</v>
      </c>
      <c r="Z1910" s="1">
        <v>0</v>
      </c>
      <c r="AA1910" s="1">
        <v>1</v>
      </c>
      <c r="AB1910" s="1" t="s">
        <v>10088</v>
      </c>
      <c r="AC1910" s="1">
        <v>0</v>
      </c>
      <c r="AE1910" s="1">
        <v>0</v>
      </c>
      <c r="AG1910" s="1">
        <v>0</v>
      </c>
      <c r="AI1910" s="1">
        <v>122</v>
      </c>
      <c r="AJ1910" s="1">
        <v>142</v>
      </c>
      <c r="DR1910" s="1">
        <v>80</v>
      </c>
      <c r="DS1910" s="1">
        <v>90</v>
      </c>
      <c r="HA1910" s="1">
        <v>0</v>
      </c>
      <c r="HB1910" s="1">
        <v>0</v>
      </c>
      <c r="HT1910" s="1">
        <v>0</v>
      </c>
      <c r="HU1910" s="1">
        <v>0</v>
      </c>
      <c r="IP1910" s="1">
        <v>99</v>
      </c>
      <c r="IQ1910" s="1">
        <v>96</v>
      </c>
      <c r="LX1910" s="1">
        <v>76</v>
      </c>
      <c r="LY1910" s="1">
        <v>72</v>
      </c>
      <c r="PG1910" s="1">
        <v>28</v>
      </c>
      <c r="PH1910" s="1">
        <v>24</v>
      </c>
      <c r="SP1910" s="1">
        <v>95.4</v>
      </c>
      <c r="SQ1910" s="1">
        <v>98</v>
      </c>
      <c r="VX1910" s="1">
        <v>0</v>
      </c>
      <c r="VY1910" s="1">
        <v>1</v>
      </c>
      <c r="WQ1910" s="1">
        <v>1</v>
      </c>
      <c r="WR1910" s="1">
        <v>0</v>
      </c>
      <c r="ZY1910" s="1">
        <v>190.6</v>
      </c>
      <c r="AAY1910" s="1">
        <v>32</v>
      </c>
      <c r="AAZ1910" s="1">
        <v>29</v>
      </c>
      <c r="ABB1910" s="1">
        <v>14.4</v>
      </c>
      <c r="ABE1910" s="1">
        <v>43.7</v>
      </c>
      <c r="ABM1910" s="1">
        <v>18.73</v>
      </c>
      <c r="ABO1910" s="1">
        <v>152</v>
      </c>
      <c r="ABU1910" s="1">
        <v>135</v>
      </c>
      <c r="ABV1910" s="1">
        <v>136</v>
      </c>
      <c r="ABX1910" s="1">
        <v>3.5</v>
      </c>
      <c r="ABY1910" s="1">
        <v>4</v>
      </c>
      <c r="ACA1910" s="1">
        <v>95</v>
      </c>
      <c r="ACB1910" s="1">
        <v>91</v>
      </c>
      <c r="ACD1910" s="1">
        <v>1.04</v>
      </c>
      <c r="ACE1910" s="1">
        <v>9.1999999999999993</v>
      </c>
      <c r="ACG1910" s="1">
        <v>183</v>
      </c>
      <c r="ACH1910" s="1">
        <v>160</v>
      </c>
      <c r="ACQ1910" s="1">
        <v>27</v>
      </c>
      <c r="ACR1910" s="1">
        <v>26</v>
      </c>
      <c r="ACT1910" s="1">
        <v>1.1000000000000001</v>
      </c>
      <c r="ACU1910" s="1">
        <v>1.1100000000000001</v>
      </c>
      <c r="ACW1910" s="1">
        <v>12</v>
      </c>
      <c r="ACX1910" s="1">
        <v>16</v>
      </c>
      <c r="ADR1910" s="1">
        <v>2.1</v>
      </c>
      <c r="AGS1910" s="1">
        <v>0</v>
      </c>
      <c r="AGT1910" s="1">
        <v>0</v>
      </c>
      <c r="AGU1910" s="1">
        <v>0</v>
      </c>
      <c r="AGV1910" s="1">
        <v>0</v>
      </c>
      <c r="AGW1910" s="1">
        <v>1</v>
      </c>
      <c r="AGX1910" s="1">
        <v>1</v>
      </c>
      <c r="AGY1910" s="1">
        <v>0</v>
      </c>
      <c r="AGZ1910" s="1">
        <v>1</v>
      </c>
      <c r="AHA1910" s="1">
        <v>0</v>
      </c>
      <c r="AHB1910" s="1">
        <v>0</v>
      </c>
      <c r="AHC1910" s="1">
        <v>1</v>
      </c>
      <c r="AHD1910" s="1">
        <v>0</v>
      </c>
      <c r="AHE1910" s="1">
        <v>0</v>
      </c>
      <c r="AHF1910" s="1">
        <v>0</v>
      </c>
      <c r="AHH1910" s="1">
        <v>0</v>
      </c>
      <c r="AHI1910" s="1">
        <v>0</v>
      </c>
      <c r="AHK1910" s="1">
        <v>0</v>
      </c>
      <c r="AHL1910" s="1">
        <v>0</v>
      </c>
      <c r="AHM1910" s="1">
        <v>0</v>
      </c>
      <c r="AHN1910" s="1">
        <v>0</v>
      </c>
      <c r="AHO1910" s="1">
        <v>0</v>
      </c>
      <c r="AHP1910" s="1">
        <v>0</v>
      </c>
      <c r="AHQ1910" s="1">
        <v>0</v>
      </c>
      <c r="AHR1910" s="1">
        <v>0</v>
      </c>
      <c r="AIM1910" s="1">
        <v>0</v>
      </c>
      <c r="AIN1910" s="1">
        <v>0</v>
      </c>
      <c r="AIO1910" s="1">
        <v>0</v>
      </c>
      <c r="AIT1910" s="3">
        <v>2</v>
      </c>
      <c r="AIV1910" s="1">
        <v>0</v>
      </c>
      <c r="AIW1910" s="1">
        <v>0</v>
      </c>
      <c r="AIX1910" s="1">
        <v>38</v>
      </c>
      <c r="AIY1910" s="1">
        <v>70</v>
      </c>
    </row>
    <row r="1911" spans="1:951" s="1" customFormat="1">
      <c r="B1911" s="1">
        <v>4</v>
      </c>
      <c r="C1911" s="1">
        <v>1</v>
      </c>
      <c r="D1911" s="1" t="s">
        <v>10089</v>
      </c>
      <c r="O1911" s="1">
        <v>1</v>
      </c>
      <c r="Z1911" s="1">
        <v>0</v>
      </c>
      <c r="AA1911" s="1">
        <v>2</v>
      </c>
      <c r="AB1911" s="1" t="s">
        <v>10090</v>
      </c>
      <c r="AC1911" s="1">
        <v>0</v>
      </c>
      <c r="AE1911" s="1">
        <v>2</v>
      </c>
      <c r="AF1911" s="1">
        <v>0</v>
      </c>
      <c r="AG1911" s="1">
        <v>0</v>
      </c>
      <c r="AI1911" s="1">
        <v>132</v>
      </c>
      <c r="AJ1911" s="1">
        <v>138</v>
      </c>
      <c r="DR1911" s="1">
        <v>80</v>
      </c>
      <c r="DS1911" s="1">
        <v>80</v>
      </c>
      <c r="HA1911" s="1">
        <v>0</v>
      </c>
      <c r="HB1911" s="1">
        <v>2</v>
      </c>
      <c r="HT1911" s="1">
        <v>0</v>
      </c>
      <c r="HU1911" s="1">
        <v>0</v>
      </c>
      <c r="IP1911" s="1">
        <v>98</v>
      </c>
      <c r="IQ1911" s="1">
        <v>95</v>
      </c>
      <c r="LX1911" s="1">
        <v>98</v>
      </c>
      <c r="LY1911" s="1">
        <v>81</v>
      </c>
      <c r="PG1911" s="1">
        <v>24</v>
      </c>
      <c r="PH1911" s="1">
        <v>27</v>
      </c>
      <c r="SP1911" s="1">
        <v>95.4</v>
      </c>
      <c r="SQ1911" s="1">
        <v>96</v>
      </c>
      <c r="VX1911" s="1">
        <v>1</v>
      </c>
      <c r="VY1911" s="1">
        <v>1</v>
      </c>
      <c r="WQ1911" s="1">
        <v>0</v>
      </c>
      <c r="WR1911" s="1">
        <v>0</v>
      </c>
      <c r="ZY1911" s="1">
        <v>193</v>
      </c>
      <c r="ZZ1911" s="1">
        <v>195</v>
      </c>
      <c r="ABQ1911" s="1" t="s">
        <v>7645</v>
      </c>
      <c r="AGS1911" s="1">
        <v>0</v>
      </c>
      <c r="AGT1911" s="1">
        <v>0</v>
      </c>
      <c r="AGU1911" s="1">
        <v>0</v>
      </c>
      <c r="AGV1911" s="1">
        <v>0</v>
      </c>
      <c r="AGW1911" s="1">
        <v>0</v>
      </c>
      <c r="AGX1911" s="1">
        <v>1</v>
      </c>
      <c r="AGY1911" s="1">
        <v>0</v>
      </c>
      <c r="AGZ1911" s="1">
        <v>0</v>
      </c>
      <c r="AHA1911" s="1">
        <v>0</v>
      </c>
      <c r="AHB1911" s="1">
        <v>0</v>
      </c>
      <c r="AHC1911" s="1">
        <v>1</v>
      </c>
      <c r="AHD1911" s="1">
        <v>0</v>
      </c>
      <c r="AHE1911" s="1">
        <v>0</v>
      </c>
      <c r="AHF1911" s="1">
        <v>0</v>
      </c>
      <c r="AHH1911" s="1">
        <v>0</v>
      </c>
      <c r="AHI1911" s="1">
        <v>0</v>
      </c>
      <c r="AHK1911" s="1">
        <v>0</v>
      </c>
      <c r="AHL1911" s="1">
        <v>0</v>
      </c>
      <c r="AHM1911" s="1">
        <v>0</v>
      </c>
      <c r="AHN1911" s="1">
        <v>0</v>
      </c>
      <c r="AHO1911" s="1">
        <v>0</v>
      </c>
      <c r="AHP1911" s="1">
        <v>0</v>
      </c>
      <c r="AHQ1911" s="1">
        <v>0</v>
      </c>
      <c r="AHR1911" s="1">
        <v>0</v>
      </c>
      <c r="AIM1911" s="1">
        <v>0</v>
      </c>
      <c r="AIN1911" s="1">
        <v>0</v>
      </c>
      <c r="AIO1911" s="1">
        <v>0</v>
      </c>
      <c r="AIT1911" s="3">
        <v>2</v>
      </c>
      <c r="AIV1911" s="1">
        <v>0</v>
      </c>
      <c r="AIW1911" s="1">
        <v>0</v>
      </c>
      <c r="AIX1911" s="1">
        <v>14</v>
      </c>
      <c r="AIY1911" s="1">
        <v>35</v>
      </c>
    </row>
    <row r="1912" spans="1:951" s="1" customFormat="1">
      <c r="B1912" s="1">
        <v>5</v>
      </c>
      <c r="C1912" s="1">
        <v>1</v>
      </c>
      <c r="D1912" s="1" t="s">
        <v>6528</v>
      </c>
      <c r="O1912" s="1">
        <v>1</v>
      </c>
      <c r="Z1912" s="1">
        <v>0</v>
      </c>
      <c r="AA1912" s="1">
        <v>1</v>
      </c>
      <c r="AB1912" s="1" t="s">
        <v>10091</v>
      </c>
      <c r="AC1912" s="1">
        <v>1</v>
      </c>
      <c r="AD1912" s="1">
        <v>0</v>
      </c>
      <c r="AE1912" s="1">
        <v>2</v>
      </c>
      <c r="AF1912" s="1">
        <v>0</v>
      </c>
      <c r="AG1912" s="1">
        <v>0</v>
      </c>
      <c r="AI1912" s="1">
        <v>140</v>
      </c>
      <c r="AJ1912" s="1">
        <v>146</v>
      </c>
      <c r="DR1912" s="1">
        <v>90</v>
      </c>
      <c r="DS1912" s="1">
        <v>80</v>
      </c>
      <c r="HA1912" s="1">
        <v>0</v>
      </c>
      <c r="HB1912" s="1">
        <v>0</v>
      </c>
      <c r="HT1912" s="1">
        <v>0</v>
      </c>
      <c r="HU1912" s="1">
        <v>0</v>
      </c>
      <c r="IP1912" s="1">
        <v>99</v>
      </c>
      <c r="IQ1912" s="1">
        <v>97</v>
      </c>
      <c r="LX1912" s="1">
        <v>88</v>
      </c>
      <c r="LY1912" s="1">
        <v>84</v>
      </c>
      <c r="PG1912" s="1">
        <v>28</v>
      </c>
      <c r="PH1912" s="1">
        <v>18</v>
      </c>
      <c r="SP1912" s="1">
        <v>98.3</v>
      </c>
      <c r="SQ1912" s="1">
        <v>95.9</v>
      </c>
      <c r="VX1912" s="1">
        <v>1</v>
      </c>
      <c r="VY1912" s="1">
        <v>1</v>
      </c>
      <c r="WQ1912" s="1">
        <v>0</v>
      </c>
      <c r="WR1912" s="1">
        <v>0</v>
      </c>
      <c r="ZY1912" s="1">
        <v>195.8</v>
      </c>
      <c r="ZZ1912" s="1">
        <v>195.8</v>
      </c>
      <c r="AAY1912" s="1">
        <v>27</v>
      </c>
      <c r="ABB1912" s="1">
        <v>15.1</v>
      </c>
      <c r="ABE1912" s="1">
        <v>45.3</v>
      </c>
      <c r="ABM1912" s="1">
        <v>19.690000000000001</v>
      </c>
      <c r="ABO1912" s="1">
        <v>154</v>
      </c>
      <c r="ABU1912" s="1">
        <v>138</v>
      </c>
      <c r="ABX1912" s="1">
        <v>3.8</v>
      </c>
      <c r="ACA1912" s="1">
        <v>93</v>
      </c>
      <c r="ACD1912" s="1">
        <v>9.3000000000000007</v>
      </c>
      <c r="ACG1912" s="1">
        <v>192</v>
      </c>
      <c r="ACQ1912" s="1">
        <v>31</v>
      </c>
      <c r="ACT1912" s="1">
        <v>1.25</v>
      </c>
      <c r="ACW1912" s="1">
        <v>18</v>
      </c>
      <c r="AGS1912" s="1">
        <v>0</v>
      </c>
      <c r="AGT1912" s="1">
        <v>0</v>
      </c>
      <c r="AGU1912" s="1">
        <v>0</v>
      </c>
      <c r="AGV1912" s="1">
        <v>0</v>
      </c>
      <c r="AGW1912" s="1">
        <v>0</v>
      </c>
      <c r="AGX1912" s="1">
        <v>1</v>
      </c>
      <c r="AGY1912" s="1">
        <v>0</v>
      </c>
      <c r="AGZ1912" s="1">
        <v>1</v>
      </c>
      <c r="AHA1912" s="1">
        <v>0</v>
      </c>
      <c r="AHB1912" s="1">
        <v>0</v>
      </c>
      <c r="AHC1912" s="1">
        <v>1</v>
      </c>
      <c r="AHD1912" s="1">
        <v>0</v>
      </c>
      <c r="AHE1912" s="1">
        <v>0</v>
      </c>
      <c r="AHF1912" s="1">
        <v>0</v>
      </c>
      <c r="AHH1912" s="1">
        <v>0</v>
      </c>
      <c r="AHI1912" s="1">
        <v>0</v>
      </c>
      <c r="AHK1912" s="1">
        <v>0</v>
      </c>
      <c r="AHL1912" s="1">
        <v>0</v>
      </c>
      <c r="AHM1912" s="1">
        <v>0</v>
      </c>
      <c r="AHN1912" s="1">
        <v>0</v>
      </c>
      <c r="AHO1912" s="1">
        <v>0</v>
      </c>
      <c r="AHP1912" s="1">
        <v>0</v>
      </c>
      <c r="AHQ1912" s="1">
        <v>0</v>
      </c>
      <c r="AHR1912" s="1">
        <v>0</v>
      </c>
      <c r="AIM1912" s="1">
        <v>0</v>
      </c>
      <c r="AIN1912" s="1">
        <v>0</v>
      </c>
      <c r="AIO1912" s="1">
        <v>0</v>
      </c>
      <c r="AIT1912" s="3">
        <v>2</v>
      </c>
      <c r="AIV1912" s="1">
        <v>1</v>
      </c>
      <c r="AIW1912" s="1">
        <v>0</v>
      </c>
      <c r="AIX1912" s="1">
        <v>40</v>
      </c>
      <c r="AIY1912" s="1">
        <v>32</v>
      </c>
    </row>
    <row r="1913" spans="1:951" s="1" customFormat="1">
      <c r="B1913" s="1">
        <v>6</v>
      </c>
      <c r="C1913" s="1">
        <v>1</v>
      </c>
      <c r="D1913" s="1" t="s">
        <v>6040</v>
      </c>
      <c r="O1913" s="1">
        <v>1</v>
      </c>
      <c r="Z1913" s="1">
        <v>0</v>
      </c>
      <c r="AA1913" s="1">
        <v>2</v>
      </c>
      <c r="AB1913" s="1" t="s">
        <v>10092</v>
      </c>
      <c r="AC1913" s="1">
        <v>0</v>
      </c>
      <c r="AE1913" s="1">
        <v>0</v>
      </c>
      <c r="AG1913" s="1">
        <v>0</v>
      </c>
      <c r="AGS1913" s="1">
        <v>0</v>
      </c>
      <c r="AGT1913" s="1">
        <v>0</v>
      </c>
      <c r="AGU1913" s="1">
        <v>0</v>
      </c>
      <c r="AGV1913" s="1">
        <v>0</v>
      </c>
      <c r="AGW1913" s="1">
        <v>0</v>
      </c>
      <c r="AGX1913" s="1">
        <v>1</v>
      </c>
      <c r="AGY1913" s="1">
        <v>0</v>
      </c>
      <c r="AGZ1913" s="1">
        <v>0</v>
      </c>
      <c r="AHA1913" s="1">
        <v>0</v>
      </c>
      <c r="AHB1913" s="1">
        <v>0</v>
      </c>
      <c r="AHC1913" s="1">
        <v>1</v>
      </c>
      <c r="AHD1913" s="1">
        <v>0</v>
      </c>
      <c r="AHE1913" s="1">
        <v>0</v>
      </c>
      <c r="AHF1913" s="1">
        <v>0</v>
      </c>
      <c r="AHH1913" s="1">
        <v>0</v>
      </c>
      <c r="AHI1913" s="1">
        <v>0</v>
      </c>
      <c r="AHK1913" s="1">
        <v>0</v>
      </c>
      <c r="AHL1913" s="1">
        <v>0</v>
      </c>
      <c r="AHM1913" s="1">
        <v>0</v>
      </c>
      <c r="AHN1913" s="1">
        <v>0</v>
      </c>
      <c r="AHO1913" s="1">
        <v>0</v>
      </c>
      <c r="AHP1913" s="1">
        <v>0</v>
      </c>
      <c r="AHQ1913" s="1">
        <v>0</v>
      </c>
      <c r="AHR1913" s="1">
        <v>0</v>
      </c>
      <c r="AIM1913" s="1">
        <v>0</v>
      </c>
      <c r="AIN1913" s="1">
        <v>0</v>
      </c>
      <c r="AIO1913" s="1">
        <v>0</v>
      </c>
      <c r="AIT1913" s="3">
        <v>0</v>
      </c>
      <c r="AIV1913" s="1">
        <v>1</v>
      </c>
      <c r="AIW1913" s="1">
        <v>0</v>
      </c>
    </row>
    <row r="1914" spans="1:951" s="1" customFormat="1">
      <c r="B1914" s="1">
        <v>7</v>
      </c>
      <c r="C1914" s="1">
        <v>0</v>
      </c>
      <c r="Z1914" s="1">
        <v>0</v>
      </c>
      <c r="AA1914" s="1">
        <v>2</v>
      </c>
      <c r="AB1914" s="1" t="s">
        <v>10093</v>
      </c>
      <c r="AC1914" s="1">
        <v>0</v>
      </c>
      <c r="AE1914" s="1">
        <v>2</v>
      </c>
      <c r="AF1914" s="1">
        <v>0</v>
      </c>
      <c r="AG1914" s="1">
        <v>0</v>
      </c>
      <c r="AI1914" s="1">
        <v>144</v>
      </c>
      <c r="DR1914" s="1">
        <v>84</v>
      </c>
      <c r="HA1914" s="1">
        <v>0</v>
      </c>
      <c r="HT1914" s="1">
        <v>0</v>
      </c>
      <c r="IP1914" s="1">
        <v>97</v>
      </c>
      <c r="LX1914" s="1">
        <v>81</v>
      </c>
      <c r="PG1914" s="1">
        <v>18</v>
      </c>
      <c r="SP1914" s="1">
        <v>95.8</v>
      </c>
      <c r="VX1914" s="1">
        <v>0</v>
      </c>
      <c r="WQ1914" s="1">
        <v>0</v>
      </c>
      <c r="AAY1914" s="1">
        <v>29</v>
      </c>
      <c r="ABU1914" s="1">
        <v>138</v>
      </c>
      <c r="ABX1914" s="1">
        <v>3.4</v>
      </c>
      <c r="ACA1914" s="1">
        <v>93</v>
      </c>
      <c r="ACD1914" s="1">
        <v>8.6999999999999993</v>
      </c>
      <c r="ACG1914" s="1">
        <v>149</v>
      </c>
      <c r="ACQ1914" s="1">
        <v>26</v>
      </c>
      <c r="ACT1914" s="1">
        <v>0.98</v>
      </c>
      <c r="ACW1914" s="1">
        <v>16</v>
      </c>
      <c r="AGS1914" s="1">
        <v>0</v>
      </c>
      <c r="AGT1914" s="1">
        <v>0</v>
      </c>
      <c r="AGU1914" s="1">
        <v>0</v>
      </c>
      <c r="AGV1914" s="1">
        <v>0</v>
      </c>
      <c r="AGW1914" s="1">
        <v>0</v>
      </c>
      <c r="AGX1914" s="1">
        <v>1</v>
      </c>
      <c r="AGY1914" s="1">
        <v>0</v>
      </c>
      <c r="AGZ1914" s="1">
        <v>1</v>
      </c>
      <c r="AHA1914" s="1">
        <v>0</v>
      </c>
      <c r="AHB1914" s="1">
        <v>0</v>
      </c>
      <c r="AHC1914" s="1">
        <v>1</v>
      </c>
      <c r="AHD1914" s="1">
        <v>0</v>
      </c>
      <c r="AHE1914" s="1">
        <v>0</v>
      </c>
      <c r="AHF1914" s="1">
        <v>0</v>
      </c>
      <c r="AHH1914" s="1">
        <v>0</v>
      </c>
      <c r="AHI1914" s="1">
        <v>0</v>
      </c>
      <c r="AHK1914" s="1">
        <v>0</v>
      </c>
      <c r="AHL1914" s="1">
        <v>0</v>
      </c>
      <c r="AHM1914" s="1">
        <v>0</v>
      </c>
      <c r="AHN1914" s="1">
        <v>0</v>
      </c>
      <c r="AHO1914" s="1">
        <v>0</v>
      </c>
      <c r="AHP1914" s="1">
        <v>0</v>
      </c>
      <c r="AHQ1914" s="1">
        <v>0</v>
      </c>
      <c r="AHR1914" s="1">
        <v>0</v>
      </c>
      <c r="AIM1914" s="1">
        <v>0</v>
      </c>
      <c r="AIN1914" s="1">
        <v>0</v>
      </c>
      <c r="AIO1914" s="1">
        <v>0</v>
      </c>
      <c r="AIT1914" s="3">
        <v>1</v>
      </c>
      <c r="AIV1914" s="1">
        <v>1</v>
      </c>
      <c r="AIW1914" s="1">
        <v>0</v>
      </c>
      <c r="AIX1914" s="1">
        <v>25</v>
      </c>
    </row>
    <row r="1915" spans="1:951" s="18" customFormat="1">
      <c r="B1915" s="18">
        <v>8</v>
      </c>
      <c r="C1915" s="18">
        <v>0</v>
      </c>
      <c r="Z1915" s="18">
        <v>0</v>
      </c>
      <c r="AA1915" s="18">
        <v>2</v>
      </c>
      <c r="AB1915" s="18" t="s">
        <v>10094</v>
      </c>
      <c r="AC1915" s="18">
        <v>0</v>
      </c>
      <c r="AE1915" s="18">
        <v>0</v>
      </c>
      <c r="AG1915" s="18">
        <v>0</v>
      </c>
      <c r="AI1915" s="18">
        <v>118</v>
      </c>
      <c r="AJ1915" s="18">
        <v>110</v>
      </c>
      <c r="DR1915" s="18">
        <v>70</v>
      </c>
      <c r="DS1915" s="18">
        <v>60</v>
      </c>
      <c r="HA1915" s="18">
        <v>2</v>
      </c>
      <c r="HB1915" s="18">
        <v>2</v>
      </c>
      <c r="HT1915" s="18">
        <v>0</v>
      </c>
      <c r="HU1915" s="18">
        <v>0</v>
      </c>
      <c r="IP1915" s="18">
        <v>98</v>
      </c>
      <c r="IQ1915" s="18">
        <v>94</v>
      </c>
      <c r="LX1915" s="18">
        <v>82</v>
      </c>
      <c r="LY1915" s="18">
        <v>83</v>
      </c>
      <c r="PG1915" s="18">
        <v>18</v>
      </c>
      <c r="PH1915" s="18">
        <v>18</v>
      </c>
      <c r="SP1915" s="18">
        <v>96.2</v>
      </c>
      <c r="SQ1915" s="18">
        <v>96.8</v>
      </c>
      <c r="VX1915" s="18">
        <v>1</v>
      </c>
      <c r="VY1915" s="18">
        <v>1</v>
      </c>
      <c r="WQ1915" s="18">
        <v>0</v>
      </c>
      <c r="WR1915" s="18">
        <v>0</v>
      </c>
      <c r="ZY1915" s="18">
        <v>187.4</v>
      </c>
      <c r="ZZ1915" s="18">
        <v>188.2</v>
      </c>
      <c r="AAY1915" s="18">
        <v>30</v>
      </c>
      <c r="AAZ1915" s="18">
        <v>32</v>
      </c>
      <c r="ABA1915" s="18">
        <v>29</v>
      </c>
      <c r="ABB1915" s="18">
        <v>16</v>
      </c>
      <c r="ABE1915" s="18">
        <v>47.7</v>
      </c>
      <c r="ABM1915" s="18">
        <v>18.440000000000001</v>
      </c>
      <c r="ABO1915" s="18">
        <v>192</v>
      </c>
      <c r="ABU1915" s="18">
        <v>137</v>
      </c>
      <c r="ABV1915" s="18">
        <v>137</v>
      </c>
      <c r="ABW1915" s="18">
        <v>136</v>
      </c>
      <c r="ABX1915" s="18">
        <v>3.8</v>
      </c>
      <c r="ABY1915" s="18">
        <v>4</v>
      </c>
      <c r="ABZ1915" s="18">
        <v>4.3</v>
      </c>
      <c r="ACA1915" s="18">
        <v>92</v>
      </c>
      <c r="ACB1915" s="18">
        <v>94</v>
      </c>
      <c r="ACC1915" s="18">
        <v>93</v>
      </c>
      <c r="ACD1915" s="18">
        <v>8.9</v>
      </c>
      <c r="ACE1915" s="18">
        <v>8.9</v>
      </c>
      <c r="ACF1915" s="18">
        <v>9.3000000000000007</v>
      </c>
      <c r="ACG1915" s="18">
        <v>138</v>
      </c>
      <c r="ACH1915" s="18">
        <v>110</v>
      </c>
      <c r="ACI1915" s="18">
        <v>165</v>
      </c>
      <c r="ACQ1915" s="18">
        <v>22</v>
      </c>
      <c r="ACR1915" s="18">
        <v>26</v>
      </c>
      <c r="ACS1915" s="18">
        <v>28</v>
      </c>
      <c r="ACT1915" s="18">
        <v>1.08</v>
      </c>
      <c r="ACU1915" s="18">
        <v>1.03</v>
      </c>
      <c r="ACV1915" s="18">
        <v>1.1100000000000001</v>
      </c>
      <c r="ACW1915" s="18">
        <v>15</v>
      </c>
      <c r="ACX1915" s="18">
        <v>11</v>
      </c>
      <c r="ACY1915" s="18">
        <v>14</v>
      </c>
      <c r="AGS1915" s="18">
        <v>0</v>
      </c>
      <c r="AGT1915" s="18">
        <v>0</v>
      </c>
      <c r="AGU1915" s="18">
        <v>0</v>
      </c>
      <c r="AGV1915" s="18">
        <v>0</v>
      </c>
      <c r="AGW1915" s="18">
        <v>0</v>
      </c>
      <c r="AGX1915" s="18">
        <v>1</v>
      </c>
      <c r="AGY1915" s="18">
        <v>0</v>
      </c>
      <c r="AGZ1915" s="18">
        <v>1</v>
      </c>
      <c r="AHA1915" s="18">
        <v>0</v>
      </c>
      <c r="AHB1915" s="18">
        <v>0</v>
      </c>
      <c r="AHC1915" s="18">
        <v>1</v>
      </c>
      <c r="AHD1915" s="18">
        <v>0</v>
      </c>
      <c r="AHE1915" s="18">
        <v>0</v>
      </c>
      <c r="AHF1915" s="18">
        <v>0</v>
      </c>
      <c r="AHH1915" s="18">
        <v>0</v>
      </c>
      <c r="AHI1915" s="18">
        <v>0</v>
      </c>
      <c r="AHK1915" s="18">
        <v>0</v>
      </c>
      <c r="AHL1915" s="18">
        <v>0</v>
      </c>
      <c r="AHM1915" s="18">
        <v>0</v>
      </c>
      <c r="AHN1915" s="18">
        <v>0</v>
      </c>
      <c r="AHO1915" s="18">
        <v>0</v>
      </c>
      <c r="AHP1915" s="18">
        <v>0</v>
      </c>
      <c r="AHQ1915" s="18">
        <v>0</v>
      </c>
      <c r="AHR1915" s="18">
        <v>0</v>
      </c>
      <c r="AIM1915" s="18">
        <v>0</v>
      </c>
      <c r="AIN1915" s="18">
        <v>0</v>
      </c>
      <c r="AIO1915" s="18">
        <v>0</v>
      </c>
      <c r="AIT1915" s="79">
        <v>2</v>
      </c>
      <c r="AIV1915" s="18">
        <v>1</v>
      </c>
      <c r="AIW1915" s="18">
        <v>0</v>
      </c>
      <c r="AIX1915" s="18">
        <v>34</v>
      </c>
      <c r="AIY1915" s="18">
        <v>59</v>
      </c>
    </row>
    <row r="1916" spans="1:951" s="1" customFormat="1">
      <c r="A1916" s="1">
        <v>402</v>
      </c>
      <c r="B1916" s="1">
        <v>1</v>
      </c>
      <c r="C1916" s="1">
        <v>1</v>
      </c>
      <c r="D1916" s="1" t="s">
        <v>2519</v>
      </c>
      <c r="E1916" s="1" t="s">
        <v>9306</v>
      </c>
      <c r="F1916" s="1" t="s">
        <v>9308</v>
      </c>
      <c r="G1916" s="1" t="s">
        <v>6367</v>
      </c>
      <c r="O1916" s="1">
        <v>0</v>
      </c>
      <c r="P1916" s="1">
        <v>0</v>
      </c>
      <c r="Q1916" s="1">
        <v>0</v>
      </c>
      <c r="R1916" s="1">
        <v>0</v>
      </c>
      <c r="Z1916" s="1">
        <v>0</v>
      </c>
      <c r="AA1916" s="1">
        <v>2</v>
      </c>
      <c r="AB1916" s="1" t="s">
        <v>10095</v>
      </c>
      <c r="AC1916" s="1">
        <v>0</v>
      </c>
      <c r="AE1916" s="1">
        <v>0</v>
      </c>
      <c r="AG1916" s="1">
        <v>0</v>
      </c>
      <c r="AI1916" s="1">
        <v>145</v>
      </c>
      <c r="AJ1916" s="1">
        <v>106</v>
      </c>
      <c r="AK1916" s="1">
        <v>102</v>
      </c>
      <c r="AN1916" s="1">
        <v>116</v>
      </c>
      <c r="AO1916" s="1">
        <v>103</v>
      </c>
      <c r="AP1916" s="1">
        <v>134</v>
      </c>
      <c r="DR1916" s="1">
        <v>91</v>
      </c>
      <c r="DS1916" s="1">
        <v>65</v>
      </c>
      <c r="DT1916" s="1">
        <v>63</v>
      </c>
      <c r="DW1916" s="1">
        <v>68</v>
      </c>
      <c r="DX1916" s="1">
        <v>68</v>
      </c>
      <c r="DY1916" s="1">
        <v>78</v>
      </c>
      <c r="HH1916" s="1">
        <v>0</v>
      </c>
      <c r="IA1916" s="1">
        <v>0</v>
      </c>
      <c r="IP1916" s="1">
        <v>93</v>
      </c>
      <c r="IQ1916" s="1">
        <v>94</v>
      </c>
      <c r="IR1916" s="1">
        <v>93</v>
      </c>
      <c r="IU1916" s="1">
        <v>93</v>
      </c>
      <c r="IV1916" s="1">
        <v>92</v>
      </c>
      <c r="IW1916" s="1">
        <v>95</v>
      </c>
      <c r="IX1916" s="1">
        <v>97</v>
      </c>
      <c r="LX1916" s="1">
        <v>110</v>
      </c>
      <c r="LY1916" s="1">
        <v>93</v>
      </c>
      <c r="LZ1916" s="1">
        <v>84</v>
      </c>
      <c r="MB1916" s="1">
        <v>84</v>
      </c>
      <c r="MC1916" s="1">
        <v>89</v>
      </c>
      <c r="MD1916" s="1">
        <v>78</v>
      </c>
      <c r="ME1916" s="1">
        <v>82</v>
      </c>
      <c r="PG1916" s="1">
        <v>18</v>
      </c>
      <c r="PH1916" s="1">
        <v>18</v>
      </c>
      <c r="PI1916" s="1">
        <v>20</v>
      </c>
      <c r="PJ1916" s="1">
        <v>18</v>
      </c>
      <c r="PK1916" s="1">
        <v>18</v>
      </c>
      <c r="PM1916" s="1">
        <v>18</v>
      </c>
      <c r="PN1916" s="1">
        <v>24</v>
      </c>
      <c r="PO1916" s="1">
        <v>18</v>
      </c>
      <c r="SP1916" s="1">
        <v>98.7</v>
      </c>
      <c r="SQ1916" s="1">
        <v>98.9</v>
      </c>
      <c r="SR1916" s="1">
        <v>98.7</v>
      </c>
      <c r="SV1916" s="1">
        <v>97.8</v>
      </c>
      <c r="SW1916" s="1">
        <v>97.7</v>
      </c>
      <c r="WE1916" s="1">
        <v>1</v>
      </c>
      <c r="WQ1916" s="1">
        <v>1</v>
      </c>
      <c r="WR1916" s="1">
        <v>1</v>
      </c>
      <c r="WS1916" s="1">
        <v>1</v>
      </c>
      <c r="WV1916" s="1">
        <v>1</v>
      </c>
      <c r="WW1916" s="1">
        <v>1</v>
      </c>
      <c r="WX1916" s="1">
        <v>1</v>
      </c>
      <c r="WY1916" s="1">
        <v>1</v>
      </c>
      <c r="ABC1916" s="1">
        <v>12.7</v>
      </c>
      <c r="ABF1916" s="1">
        <v>39.200000000000003</v>
      </c>
      <c r="ABI1916" s="1">
        <v>1.1000000000000001</v>
      </c>
      <c r="ABN1916" s="1">
        <v>3.8</v>
      </c>
      <c r="ABP1916" s="1">
        <v>206</v>
      </c>
      <c r="ACG1916" s="1">
        <v>179</v>
      </c>
      <c r="ACI1916" s="1">
        <v>177</v>
      </c>
      <c r="AGB1916" s="1">
        <v>0</v>
      </c>
      <c r="AGC1916" s="1">
        <v>0</v>
      </c>
      <c r="AGD1916" s="1">
        <v>0</v>
      </c>
      <c r="AGS1916" s="1">
        <v>0</v>
      </c>
      <c r="AGT1916" s="1">
        <v>0</v>
      </c>
      <c r="AGU1916" s="1">
        <v>0</v>
      </c>
      <c r="AGV1916" s="1">
        <v>0</v>
      </c>
      <c r="AGW1916" s="1">
        <v>1</v>
      </c>
      <c r="AGX1916" s="1">
        <v>1</v>
      </c>
      <c r="AGY1916" s="1">
        <v>0</v>
      </c>
      <c r="AGZ1916" s="1">
        <v>0</v>
      </c>
      <c r="AHA1916" s="1">
        <v>0</v>
      </c>
      <c r="AHB1916" s="1">
        <v>0</v>
      </c>
      <c r="AHC1916" s="1">
        <v>1</v>
      </c>
      <c r="AHD1916" s="1">
        <v>0</v>
      </c>
      <c r="AHE1916" s="1">
        <v>0</v>
      </c>
      <c r="AHF1916" s="1">
        <v>0</v>
      </c>
      <c r="AHH1916" s="1">
        <v>0</v>
      </c>
      <c r="AHI1916" s="1">
        <v>0</v>
      </c>
      <c r="AHK1916" s="1">
        <v>0</v>
      </c>
      <c r="AHL1916" s="1">
        <v>0</v>
      </c>
      <c r="AHM1916" s="1">
        <v>0</v>
      </c>
      <c r="AHN1916" s="1">
        <v>0</v>
      </c>
      <c r="AHO1916" s="1">
        <v>0</v>
      </c>
      <c r="AHP1916" s="1">
        <v>0</v>
      </c>
      <c r="AHQ1916" s="1">
        <v>0</v>
      </c>
      <c r="AHR1916" s="1">
        <v>0</v>
      </c>
      <c r="AIM1916" s="1">
        <v>0</v>
      </c>
      <c r="AIN1916" s="1">
        <v>0</v>
      </c>
      <c r="AIO1916" s="1">
        <v>0</v>
      </c>
      <c r="AIP1916" s="1">
        <v>1</v>
      </c>
      <c r="AIQ1916" s="1">
        <v>1</v>
      </c>
      <c r="AIR1916" s="1">
        <v>1</v>
      </c>
      <c r="AIS1916" s="1">
        <v>1</v>
      </c>
      <c r="AIT1916" s="3">
        <v>1</v>
      </c>
      <c r="AIU1916" s="1">
        <v>0</v>
      </c>
      <c r="AIV1916" s="1">
        <v>0</v>
      </c>
      <c r="AIW1916" s="1">
        <v>0</v>
      </c>
      <c r="AIX1916" s="1">
        <v>85</v>
      </c>
    </row>
    <row r="1917" spans="1:951" s="1" customFormat="1">
      <c r="B1917" s="1">
        <v>2</v>
      </c>
      <c r="C1917" s="1">
        <v>1</v>
      </c>
      <c r="D1917" s="1" t="s">
        <v>9684</v>
      </c>
      <c r="O1917" s="1">
        <v>1</v>
      </c>
      <c r="Z1917" s="1">
        <v>0</v>
      </c>
      <c r="AA1917" s="1">
        <v>2</v>
      </c>
      <c r="AB1917" s="1" t="s">
        <v>10096</v>
      </c>
      <c r="AC1917" s="1">
        <v>2</v>
      </c>
      <c r="AD1917" s="1">
        <v>0</v>
      </c>
      <c r="AE1917" s="1">
        <v>1</v>
      </c>
      <c r="AF1917" s="1">
        <v>0</v>
      </c>
      <c r="AG1917" s="1">
        <v>0</v>
      </c>
      <c r="AI1917" s="1">
        <v>108</v>
      </c>
      <c r="AM1917" s="1">
        <v>118</v>
      </c>
      <c r="DR1917" s="1">
        <v>76</v>
      </c>
      <c r="DV1917" s="1">
        <v>62</v>
      </c>
      <c r="HA1917" s="1">
        <v>0</v>
      </c>
      <c r="HE1917" s="1">
        <v>0</v>
      </c>
      <c r="HT1917" s="1">
        <v>0</v>
      </c>
      <c r="HX1917" s="1">
        <v>0</v>
      </c>
      <c r="IP1917" s="1">
        <v>86</v>
      </c>
      <c r="IQ1917" s="1">
        <v>92</v>
      </c>
      <c r="IR1917" s="1">
        <v>94</v>
      </c>
      <c r="IS1917" s="1">
        <v>81</v>
      </c>
      <c r="IT1917" s="1">
        <v>94</v>
      </c>
      <c r="LX1917" s="1">
        <v>110</v>
      </c>
      <c r="LZ1917" s="1">
        <v>101</v>
      </c>
      <c r="MB1917" s="1">
        <v>98</v>
      </c>
      <c r="PG1917" s="1">
        <v>24</v>
      </c>
      <c r="PI1917" s="1">
        <v>24</v>
      </c>
      <c r="PJ1917" s="1">
        <v>28</v>
      </c>
      <c r="PK1917" s="1">
        <v>24</v>
      </c>
      <c r="SP1917" s="1">
        <v>96.4</v>
      </c>
      <c r="SR1917" s="1">
        <v>96.8</v>
      </c>
      <c r="VX1917" s="1">
        <v>1</v>
      </c>
      <c r="VZ1917" s="1">
        <v>1</v>
      </c>
      <c r="WQ1917" s="1">
        <v>0</v>
      </c>
      <c r="WR1917" s="1">
        <v>1</v>
      </c>
      <c r="WS1917" s="1">
        <v>1</v>
      </c>
      <c r="WT1917" s="1">
        <v>0</v>
      </c>
      <c r="WU1917" s="1">
        <v>1</v>
      </c>
      <c r="ZY1917" s="1">
        <v>110.2</v>
      </c>
      <c r="AGS1917" s="1">
        <v>0</v>
      </c>
      <c r="AGT1917" s="1">
        <v>0</v>
      </c>
      <c r="AGU1917" s="1">
        <v>0</v>
      </c>
      <c r="AGV1917" s="1">
        <v>0</v>
      </c>
      <c r="AGW1917" s="1">
        <v>1</v>
      </c>
      <c r="AGX1917" s="1">
        <v>1</v>
      </c>
      <c r="AGY1917" s="1">
        <v>0</v>
      </c>
      <c r="AGZ1917" s="1">
        <v>0</v>
      </c>
      <c r="AHA1917" s="1">
        <v>0</v>
      </c>
      <c r="AHB1917" s="1">
        <v>0</v>
      </c>
      <c r="AHC1917" s="1">
        <v>1</v>
      </c>
      <c r="AHD1917" s="1">
        <v>0</v>
      </c>
      <c r="AHE1917" s="1">
        <v>0</v>
      </c>
      <c r="AHF1917" s="1">
        <v>0</v>
      </c>
      <c r="AHH1917" s="1">
        <v>0</v>
      </c>
      <c r="AHI1917" s="1">
        <v>1</v>
      </c>
      <c r="AHK1917" s="1">
        <v>0</v>
      </c>
      <c r="AHL1917" s="1">
        <v>0</v>
      </c>
      <c r="AHM1917" s="1">
        <v>0</v>
      </c>
      <c r="AHN1917" s="1">
        <v>0</v>
      </c>
      <c r="AHO1917" s="1">
        <v>0</v>
      </c>
      <c r="AHP1917" s="1">
        <v>0</v>
      </c>
      <c r="AHQ1917" s="1">
        <v>0</v>
      </c>
      <c r="AHR1917" s="1">
        <v>0</v>
      </c>
      <c r="AIM1917" s="1">
        <v>0</v>
      </c>
      <c r="AIN1917" s="1">
        <v>0</v>
      </c>
      <c r="AIO1917" s="1">
        <v>0</v>
      </c>
      <c r="AIT1917" s="3">
        <v>2</v>
      </c>
      <c r="AIU1917" s="1">
        <v>0</v>
      </c>
      <c r="AIV1917" s="1">
        <v>0</v>
      </c>
      <c r="AIW1917" s="1">
        <v>0</v>
      </c>
      <c r="AIX1917" s="1">
        <v>24</v>
      </c>
      <c r="AIY1917" s="1">
        <v>93</v>
      </c>
    </row>
    <row r="1918" spans="1:951" s="18" customFormat="1">
      <c r="B1918" s="18">
        <v>3</v>
      </c>
      <c r="C1918" s="18">
        <v>0</v>
      </c>
      <c r="Z1918" s="18">
        <v>0</v>
      </c>
      <c r="AA1918" s="18">
        <v>2</v>
      </c>
      <c r="AC1918" s="18">
        <v>0</v>
      </c>
      <c r="AE1918" s="18">
        <v>2</v>
      </c>
      <c r="AF1918" s="18">
        <v>0</v>
      </c>
      <c r="AG1918" s="18">
        <v>0</v>
      </c>
      <c r="AI1918" s="18">
        <v>124</v>
      </c>
      <c r="DR1918" s="18">
        <v>56</v>
      </c>
      <c r="HA1918" s="18">
        <v>2</v>
      </c>
      <c r="HT1918" s="18">
        <v>0</v>
      </c>
      <c r="IP1918" s="18">
        <v>94</v>
      </c>
      <c r="IQ1918" s="18">
        <v>88.5</v>
      </c>
      <c r="IR1918" s="18">
        <v>82</v>
      </c>
      <c r="IS1918" s="18">
        <v>89</v>
      </c>
      <c r="LX1918" s="18">
        <v>80</v>
      </c>
      <c r="PG1918" s="18">
        <v>24</v>
      </c>
      <c r="SP1918" s="18">
        <v>98</v>
      </c>
      <c r="VX1918" s="18">
        <v>1</v>
      </c>
      <c r="WQ1918" s="18">
        <v>0</v>
      </c>
      <c r="WR1918" s="18">
        <v>0</v>
      </c>
      <c r="WS1918" s="18">
        <v>0</v>
      </c>
      <c r="WT1918" s="18">
        <v>0</v>
      </c>
      <c r="ZY1918" s="18">
        <v>109.6</v>
      </c>
      <c r="AGS1918" s="18">
        <v>0</v>
      </c>
      <c r="AGT1918" s="18">
        <v>0</v>
      </c>
      <c r="AGU1918" s="18">
        <v>0</v>
      </c>
      <c r="AGV1918" s="18">
        <v>0</v>
      </c>
      <c r="AGW1918" s="18">
        <v>1</v>
      </c>
      <c r="AGX1918" s="18">
        <v>0</v>
      </c>
      <c r="AGY1918" s="18">
        <v>0</v>
      </c>
      <c r="AGZ1918" s="18">
        <v>0</v>
      </c>
      <c r="AHA1918" s="18">
        <v>0</v>
      </c>
      <c r="AHB1918" s="18">
        <v>0</v>
      </c>
      <c r="AHC1918" s="18">
        <v>1</v>
      </c>
      <c r="AHD1918" s="18">
        <v>0</v>
      </c>
      <c r="AHE1918" s="18">
        <v>0</v>
      </c>
      <c r="AHF1918" s="18">
        <v>0</v>
      </c>
      <c r="AHH1918" s="18">
        <v>0</v>
      </c>
      <c r="AHI1918" s="18">
        <v>1</v>
      </c>
      <c r="AHK1918" s="18">
        <v>0</v>
      </c>
      <c r="AHL1918" s="18">
        <v>0</v>
      </c>
      <c r="AHM1918" s="18">
        <v>0</v>
      </c>
      <c r="AHN1918" s="18">
        <v>0</v>
      </c>
      <c r="AHO1918" s="18">
        <v>0</v>
      </c>
      <c r="AHP1918" s="18">
        <v>0</v>
      </c>
      <c r="AHQ1918" s="18">
        <v>0</v>
      </c>
      <c r="AHR1918" s="18">
        <v>0</v>
      </c>
      <c r="AIM1918" s="18">
        <v>0</v>
      </c>
      <c r="AIN1918" s="18">
        <v>0</v>
      </c>
      <c r="AIO1918" s="18">
        <v>0</v>
      </c>
      <c r="AIT1918" s="79">
        <v>1</v>
      </c>
      <c r="AIU1918" s="18">
        <v>0</v>
      </c>
      <c r="AIV1918" s="18">
        <v>0</v>
      </c>
      <c r="AIW1918" s="18">
        <v>0</v>
      </c>
      <c r="AIX1918" s="18">
        <v>77</v>
      </c>
    </row>
    <row r="1919" spans="1:951" s="1" customFormat="1">
      <c r="A1919" s="1">
        <v>403</v>
      </c>
      <c r="B1919" s="1">
        <v>1</v>
      </c>
      <c r="C1919" s="1">
        <v>1</v>
      </c>
      <c r="D1919" s="1" t="s">
        <v>5992</v>
      </c>
      <c r="O1919" s="1">
        <v>0</v>
      </c>
      <c r="Z1919" s="1">
        <v>0</v>
      </c>
      <c r="AA1919" s="1">
        <v>1</v>
      </c>
      <c r="AB1919" s="1" t="s">
        <v>10097</v>
      </c>
      <c r="AC1919" s="1">
        <v>0</v>
      </c>
      <c r="AE1919" s="1">
        <v>0</v>
      </c>
      <c r="AG1919" s="1">
        <v>0</v>
      </c>
      <c r="AGS1919" s="1">
        <v>0</v>
      </c>
      <c r="AGT1919" s="1">
        <v>0</v>
      </c>
      <c r="AGU1919" s="1">
        <v>0</v>
      </c>
      <c r="AGV1919" s="1">
        <v>0</v>
      </c>
      <c r="AGW1919" s="1">
        <v>0</v>
      </c>
      <c r="AGX1919" s="1">
        <v>0</v>
      </c>
      <c r="AGY1919" s="1">
        <v>0</v>
      </c>
      <c r="AGZ1919" s="1">
        <v>0</v>
      </c>
      <c r="AHA1919" s="1">
        <v>0</v>
      </c>
      <c r="AHB1919" s="1">
        <v>0</v>
      </c>
      <c r="AHC1919" s="1">
        <v>1</v>
      </c>
      <c r="AHD1919" s="1">
        <v>0</v>
      </c>
      <c r="AHE1919" s="1">
        <v>0</v>
      </c>
      <c r="AHF1919" s="1">
        <v>0</v>
      </c>
      <c r="AHH1919" s="1">
        <v>0</v>
      </c>
      <c r="AHI1919" s="1">
        <v>0</v>
      </c>
      <c r="AHK1919" s="1">
        <v>0</v>
      </c>
      <c r="AHL1919" s="1">
        <v>0</v>
      </c>
      <c r="AHM1919" s="1">
        <v>0</v>
      </c>
      <c r="AHN1919" s="1">
        <v>0</v>
      </c>
      <c r="AHO1919" s="1">
        <v>0</v>
      </c>
      <c r="AHP1919" s="1">
        <v>0</v>
      </c>
      <c r="AHQ1919" s="1">
        <v>0</v>
      </c>
      <c r="AIM1919" s="1">
        <v>2</v>
      </c>
      <c r="AIN1919" s="1">
        <v>0</v>
      </c>
      <c r="AIO1919" s="1">
        <v>0</v>
      </c>
      <c r="AIP1919" s="1">
        <v>1</v>
      </c>
      <c r="AIQ1919" s="1">
        <v>1</v>
      </c>
      <c r="AIR1919" s="1">
        <v>1</v>
      </c>
      <c r="AIS1919" s="1">
        <v>1</v>
      </c>
      <c r="AIT1919" s="1">
        <v>0</v>
      </c>
      <c r="AIU1919" s="1">
        <v>0</v>
      </c>
      <c r="AIV1919" s="1">
        <v>0</v>
      </c>
      <c r="AIW1919" s="1">
        <v>0</v>
      </c>
    </row>
    <row r="1920" spans="1:951" s="1" customFormat="1">
      <c r="B1920" s="1">
        <v>2</v>
      </c>
      <c r="C1920" s="1">
        <v>0</v>
      </c>
      <c r="Z1920" s="1">
        <v>0</v>
      </c>
      <c r="AA1920" s="1">
        <v>2</v>
      </c>
      <c r="AB1920" s="1" t="s">
        <v>10098</v>
      </c>
      <c r="AC1920" s="1">
        <v>0</v>
      </c>
      <c r="AE1920" s="1">
        <v>1</v>
      </c>
      <c r="AF1920" s="1">
        <v>0</v>
      </c>
      <c r="AG1920" s="1">
        <v>0</v>
      </c>
      <c r="AI1920" s="1">
        <v>108</v>
      </c>
      <c r="AJ1920" s="1">
        <v>112</v>
      </c>
      <c r="DR1920" s="1">
        <v>80</v>
      </c>
      <c r="DS1920" s="1">
        <v>70</v>
      </c>
      <c r="HA1920" s="1">
        <v>2</v>
      </c>
      <c r="HB1920" s="1">
        <v>2</v>
      </c>
      <c r="HT1920" s="1">
        <v>0</v>
      </c>
      <c r="HU1920" s="1">
        <v>0</v>
      </c>
      <c r="IP1920" s="1">
        <v>98</v>
      </c>
      <c r="IQ1920" s="1">
        <v>99</v>
      </c>
      <c r="LX1920" s="1">
        <v>68</v>
      </c>
      <c r="LY1920" s="1">
        <v>86</v>
      </c>
      <c r="PG1920" s="1">
        <v>16</v>
      </c>
      <c r="PH1920" s="1">
        <v>14</v>
      </c>
      <c r="SP1920" s="1">
        <v>97.1</v>
      </c>
      <c r="SQ1920" s="1">
        <v>96.4</v>
      </c>
      <c r="VX1920" s="1">
        <v>1</v>
      </c>
      <c r="VY1920" s="1">
        <v>1</v>
      </c>
      <c r="WQ1920" s="1">
        <v>0</v>
      </c>
      <c r="WR1920" s="1">
        <v>0</v>
      </c>
      <c r="AGS1920" s="1">
        <v>1</v>
      </c>
      <c r="AGT1920" s="1">
        <v>0</v>
      </c>
      <c r="AGU1920" s="1">
        <v>0</v>
      </c>
      <c r="AGV1920" s="1">
        <v>1</v>
      </c>
      <c r="AGW1920" s="1">
        <v>0</v>
      </c>
      <c r="AGX1920" s="1">
        <v>0</v>
      </c>
      <c r="AGY1920" s="1">
        <v>0</v>
      </c>
      <c r="AGZ1920" s="1">
        <v>0</v>
      </c>
      <c r="AHA1920" s="1">
        <v>0</v>
      </c>
      <c r="AHB1920" s="1">
        <v>0</v>
      </c>
      <c r="AHC1920" s="1">
        <v>1</v>
      </c>
      <c r="AHD1920" s="1">
        <v>0</v>
      </c>
      <c r="AHE1920" s="1">
        <v>0</v>
      </c>
      <c r="AHF1920" s="1">
        <v>0</v>
      </c>
      <c r="AHH1920" s="1">
        <v>0</v>
      </c>
      <c r="AHI1920" s="1">
        <v>0</v>
      </c>
      <c r="AHK1920" s="1">
        <v>0</v>
      </c>
      <c r="AHL1920" s="1">
        <v>0</v>
      </c>
      <c r="AHM1920" s="1">
        <v>0</v>
      </c>
      <c r="AHN1920" s="1">
        <v>0</v>
      </c>
      <c r="AHO1920" s="1">
        <v>0</v>
      </c>
      <c r="AHP1920" s="1">
        <v>0</v>
      </c>
      <c r="AHQ1920" s="1">
        <v>0</v>
      </c>
      <c r="AHR1920" s="1">
        <v>6</v>
      </c>
      <c r="AIN1920" s="1">
        <v>0</v>
      </c>
      <c r="AIO1920" s="1">
        <v>0</v>
      </c>
      <c r="AIT1920" s="1">
        <v>2</v>
      </c>
      <c r="AIU1920" s="1">
        <v>0</v>
      </c>
      <c r="AIV1920" s="1">
        <v>0</v>
      </c>
      <c r="AIW1920" s="1">
        <v>0</v>
      </c>
      <c r="AIX1920" s="1">
        <v>39</v>
      </c>
      <c r="AIY1920" s="1">
        <v>29</v>
      </c>
    </row>
    <row r="1921" spans="1:939" s="1" customFormat="1">
      <c r="B1921" s="1">
        <v>3</v>
      </c>
      <c r="C1921" s="1">
        <v>0</v>
      </c>
      <c r="Z1921" s="1">
        <v>0</v>
      </c>
      <c r="AA1921" s="1">
        <v>2</v>
      </c>
      <c r="AB1921" s="1" t="s">
        <v>10099</v>
      </c>
      <c r="AC1921" s="1">
        <v>0</v>
      </c>
      <c r="AE1921" s="1">
        <v>2</v>
      </c>
      <c r="AF1921" s="1">
        <v>0</v>
      </c>
      <c r="AG1921" s="1">
        <v>0</v>
      </c>
      <c r="AI1921" s="1">
        <v>122</v>
      </c>
      <c r="AJ1921" s="1">
        <v>116</v>
      </c>
      <c r="DR1921" s="1">
        <v>72</v>
      </c>
      <c r="DS1921" s="1">
        <v>74</v>
      </c>
      <c r="HA1921" s="1">
        <v>2</v>
      </c>
      <c r="HB1921" s="1">
        <v>2</v>
      </c>
      <c r="HT1921" s="1">
        <v>0</v>
      </c>
      <c r="HU1921" s="1">
        <v>0</v>
      </c>
      <c r="IP1921" s="1">
        <v>99</v>
      </c>
      <c r="IQ1921" s="1">
        <v>98</v>
      </c>
      <c r="LX1921" s="1">
        <v>82</v>
      </c>
      <c r="LY1921" s="1">
        <v>78</v>
      </c>
      <c r="PG1921" s="1">
        <v>18</v>
      </c>
      <c r="PH1921" s="1">
        <v>16</v>
      </c>
      <c r="SP1921" s="1">
        <v>97.7</v>
      </c>
      <c r="SQ1921" s="1">
        <v>97.8</v>
      </c>
      <c r="VX1921" s="1">
        <v>1</v>
      </c>
      <c r="VY1921" s="1">
        <v>1</v>
      </c>
      <c r="WQ1921" s="1">
        <v>0</v>
      </c>
      <c r="WR1921" s="1">
        <v>0</v>
      </c>
      <c r="AGS1921" s="1">
        <v>1</v>
      </c>
      <c r="AGT1921" s="1">
        <v>0</v>
      </c>
      <c r="AGU1921" s="1">
        <v>0</v>
      </c>
      <c r="AGV1921" s="1">
        <v>1</v>
      </c>
      <c r="AGW1921" s="1">
        <v>0</v>
      </c>
      <c r="AGX1921" s="1">
        <v>0</v>
      </c>
      <c r="AGY1921" s="1">
        <v>0</v>
      </c>
      <c r="AGZ1921" s="1">
        <v>0</v>
      </c>
      <c r="AHA1921" s="1">
        <v>0</v>
      </c>
      <c r="AHB1921" s="1">
        <v>0</v>
      </c>
      <c r="AHC1921" s="1">
        <v>1</v>
      </c>
      <c r="AHD1921" s="1">
        <v>0</v>
      </c>
      <c r="AHE1921" s="1">
        <v>0</v>
      </c>
      <c r="AHF1921" s="1">
        <v>0</v>
      </c>
      <c r="AHH1921" s="1">
        <v>0</v>
      </c>
      <c r="AHI1921" s="1">
        <v>0</v>
      </c>
      <c r="AHK1921" s="1">
        <v>0</v>
      </c>
      <c r="AHL1921" s="1">
        <v>0</v>
      </c>
      <c r="AHM1921" s="1">
        <v>0</v>
      </c>
      <c r="AHN1921" s="1">
        <v>0</v>
      </c>
      <c r="AHO1921" s="1">
        <v>0</v>
      </c>
      <c r="AHP1921" s="1">
        <v>0</v>
      </c>
      <c r="AHQ1921" s="1">
        <v>0</v>
      </c>
      <c r="AHR1921" s="1">
        <v>5</v>
      </c>
      <c r="AIN1921" s="1">
        <v>0</v>
      </c>
      <c r="AIO1921" s="1">
        <v>0</v>
      </c>
      <c r="AIT1921" s="1">
        <v>2</v>
      </c>
      <c r="AIU1921" s="1">
        <v>0</v>
      </c>
      <c r="AIV1921" s="1">
        <v>0</v>
      </c>
      <c r="AIW1921" s="1">
        <v>0</v>
      </c>
      <c r="AIX1921" s="1">
        <v>46</v>
      </c>
      <c r="AIY1921" s="1">
        <v>20</v>
      </c>
    </row>
    <row r="1922" spans="1:939" s="1" customFormat="1">
      <c r="B1922" s="1">
        <v>4</v>
      </c>
      <c r="C1922" s="1">
        <v>1</v>
      </c>
      <c r="D1922" s="1" t="s">
        <v>7707</v>
      </c>
      <c r="O1922" s="1">
        <v>0</v>
      </c>
      <c r="Z1922" s="1">
        <v>0</v>
      </c>
      <c r="AA1922" s="1">
        <v>2</v>
      </c>
      <c r="AB1922" s="1" t="s">
        <v>8920</v>
      </c>
      <c r="AC1922" s="1">
        <v>1</v>
      </c>
      <c r="AD1922" s="1">
        <v>0</v>
      </c>
      <c r="AE1922" s="1">
        <v>0</v>
      </c>
      <c r="AG1922" s="1">
        <v>0</v>
      </c>
      <c r="AI1922" s="1">
        <v>120</v>
      </c>
      <c r="DR1922" s="1">
        <v>68</v>
      </c>
      <c r="HA1922" s="1">
        <v>2</v>
      </c>
      <c r="HT1922" s="1">
        <v>0</v>
      </c>
      <c r="IP1922" s="1">
        <v>100</v>
      </c>
      <c r="LX1922" s="1">
        <v>68</v>
      </c>
      <c r="LY1922" s="1">
        <v>62</v>
      </c>
      <c r="PG1922" s="1">
        <v>16</v>
      </c>
      <c r="PH1922" s="1">
        <v>14</v>
      </c>
      <c r="SP1922" s="1">
        <v>96.8</v>
      </c>
      <c r="SQ1922" s="1">
        <v>97.5</v>
      </c>
      <c r="VX1922" s="1">
        <v>1</v>
      </c>
      <c r="WQ1922" s="1">
        <v>0</v>
      </c>
      <c r="AGS1922" s="1">
        <v>0</v>
      </c>
      <c r="AGT1922" s="1">
        <v>0</v>
      </c>
      <c r="AGU1922" s="1">
        <v>0</v>
      </c>
      <c r="AGV1922" s="1">
        <v>0</v>
      </c>
      <c r="AGW1922" s="1">
        <v>0</v>
      </c>
      <c r="AGX1922" s="1">
        <v>0</v>
      </c>
      <c r="AGY1922" s="1">
        <v>0</v>
      </c>
      <c r="AGZ1922" s="1">
        <v>0</v>
      </c>
      <c r="AHA1922" s="1">
        <v>0</v>
      </c>
      <c r="AHB1922" s="1">
        <v>0</v>
      </c>
      <c r="AHC1922" s="1">
        <v>1</v>
      </c>
      <c r="AHD1922" s="1">
        <v>0</v>
      </c>
      <c r="AHE1922" s="1">
        <v>0</v>
      </c>
      <c r="AHF1922" s="1">
        <v>0</v>
      </c>
      <c r="AHH1922" s="1">
        <v>0</v>
      </c>
      <c r="AHI1922" s="1">
        <v>0</v>
      </c>
      <c r="AHK1922" s="1">
        <v>0</v>
      </c>
      <c r="AHL1922" s="1">
        <v>0</v>
      </c>
      <c r="AHM1922" s="1">
        <v>0</v>
      </c>
      <c r="AHN1922" s="1">
        <v>0</v>
      </c>
      <c r="AHO1922" s="1">
        <v>0</v>
      </c>
      <c r="AHP1922" s="1">
        <v>0</v>
      </c>
      <c r="AHQ1922" s="1">
        <v>0</v>
      </c>
      <c r="AHR1922" s="1">
        <v>2</v>
      </c>
      <c r="AIN1922" s="1">
        <v>0</v>
      </c>
      <c r="AIO1922" s="1">
        <v>0</v>
      </c>
      <c r="AIT1922" s="1">
        <v>1</v>
      </c>
      <c r="AIU1922" s="1">
        <v>0</v>
      </c>
      <c r="AIV1922" s="1">
        <v>0</v>
      </c>
      <c r="AIW1922" s="1">
        <v>0</v>
      </c>
      <c r="AIX1922" s="1">
        <v>54</v>
      </c>
    </row>
    <row r="1923" spans="1:939" s="80" customFormat="1">
      <c r="B1923" s="80">
        <v>5</v>
      </c>
      <c r="C1923" s="80">
        <v>0</v>
      </c>
      <c r="Z1923" s="80">
        <v>0</v>
      </c>
      <c r="AA1923" s="80">
        <v>2</v>
      </c>
      <c r="AB1923" s="80" t="s">
        <v>10100</v>
      </c>
      <c r="AC1923" s="80">
        <v>1</v>
      </c>
      <c r="AD1923" s="80">
        <v>0</v>
      </c>
      <c r="AE1923" s="80">
        <v>2</v>
      </c>
      <c r="AF1923" s="80">
        <v>0</v>
      </c>
      <c r="AG1923" s="80">
        <v>0</v>
      </c>
      <c r="AI1923" s="80">
        <v>112</v>
      </c>
      <c r="DR1923" s="80">
        <v>62</v>
      </c>
      <c r="HA1923" s="80">
        <v>2</v>
      </c>
      <c r="HT1923" s="80">
        <v>0</v>
      </c>
      <c r="IP1923" s="80">
        <v>100</v>
      </c>
      <c r="LX1923" s="80">
        <v>74</v>
      </c>
      <c r="PG1923" s="80">
        <v>16</v>
      </c>
      <c r="SP1923" s="80">
        <v>96.8</v>
      </c>
      <c r="VX1923" s="80">
        <v>1</v>
      </c>
      <c r="WQ1923" s="80">
        <v>0</v>
      </c>
      <c r="AGS1923" s="80">
        <v>0</v>
      </c>
      <c r="AGT1923" s="80">
        <v>0</v>
      </c>
      <c r="AGU1923" s="80">
        <v>0</v>
      </c>
      <c r="AGV1923" s="80">
        <v>0</v>
      </c>
      <c r="AGW1923" s="80">
        <v>0</v>
      </c>
      <c r="AGX1923" s="80">
        <v>0</v>
      </c>
      <c r="AGY1923" s="80">
        <v>0</v>
      </c>
      <c r="AGZ1923" s="80">
        <v>0</v>
      </c>
      <c r="AHA1923" s="80">
        <v>0</v>
      </c>
      <c r="AHB1923" s="80">
        <v>0</v>
      </c>
      <c r="AHC1923" s="80">
        <v>1</v>
      </c>
      <c r="AHD1923" s="80">
        <v>0</v>
      </c>
      <c r="AHE1923" s="80">
        <v>0</v>
      </c>
      <c r="AHF1923" s="80">
        <v>0</v>
      </c>
      <c r="AHH1923" s="80">
        <v>0</v>
      </c>
      <c r="AHI1923" s="80">
        <v>0</v>
      </c>
      <c r="AHK1923" s="80">
        <v>0</v>
      </c>
      <c r="AHL1923" s="80">
        <v>0</v>
      </c>
      <c r="AHM1923" s="80">
        <v>0</v>
      </c>
      <c r="AHN1923" s="80">
        <v>0</v>
      </c>
      <c r="AHO1923" s="80">
        <v>0</v>
      </c>
      <c r="AHP1923" s="80">
        <v>0</v>
      </c>
      <c r="AHQ1923" s="80">
        <v>0</v>
      </c>
      <c r="AHR1923" s="80">
        <v>2</v>
      </c>
      <c r="AIN1923" s="80">
        <v>0</v>
      </c>
      <c r="AIO1923" s="80">
        <v>0</v>
      </c>
      <c r="AIT1923" s="80">
        <v>1</v>
      </c>
      <c r="AIU1923" s="80">
        <v>0</v>
      </c>
      <c r="AIV1923" s="80">
        <v>0</v>
      </c>
      <c r="AIW1923" s="80">
        <v>0</v>
      </c>
      <c r="AIX1923" s="80">
        <v>36</v>
      </c>
    </row>
    <row r="1924" spans="1:939" s="1" customFormat="1">
      <c r="A1924" s="1">
        <v>404</v>
      </c>
      <c r="B1924" s="1">
        <v>1</v>
      </c>
      <c r="C1924" s="1">
        <v>0</v>
      </c>
      <c r="Z1924" s="1">
        <v>0</v>
      </c>
      <c r="AA1924" s="1">
        <v>1</v>
      </c>
      <c r="AC1924" s="1">
        <v>0</v>
      </c>
      <c r="AE1924" s="1">
        <v>0</v>
      </c>
      <c r="AG1924" s="1">
        <v>0</v>
      </c>
      <c r="AI1924" s="1">
        <v>128</v>
      </c>
      <c r="DR1924" s="1">
        <v>98</v>
      </c>
      <c r="HA1924" s="1">
        <v>0</v>
      </c>
      <c r="HT1924" s="1">
        <v>0</v>
      </c>
      <c r="IP1924" s="1">
        <v>96</v>
      </c>
      <c r="LX1924" s="1">
        <v>90</v>
      </c>
      <c r="PG1924" s="1">
        <v>26</v>
      </c>
      <c r="SP1924" s="1">
        <v>98.7</v>
      </c>
      <c r="VX1924" s="1">
        <v>0</v>
      </c>
      <c r="WQ1924" s="1">
        <v>1</v>
      </c>
      <c r="AGS1924" s="101">
        <v>1</v>
      </c>
      <c r="AGT1924" s="101">
        <v>0</v>
      </c>
      <c r="AGU1924" s="101">
        <v>0</v>
      </c>
      <c r="AGV1924" s="101">
        <v>1</v>
      </c>
      <c r="AGW1924" s="101">
        <v>1</v>
      </c>
      <c r="AGX1924" s="101">
        <v>0</v>
      </c>
      <c r="AGY1924" s="101">
        <v>0</v>
      </c>
      <c r="AGZ1924" s="101">
        <v>0</v>
      </c>
      <c r="AHA1924" s="101">
        <v>0</v>
      </c>
      <c r="AHB1924" s="101">
        <v>0</v>
      </c>
      <c r="AHC1924" s="101">
        <v>1</v>
      </c>
      <c r="AHD1924" s="101">
        <v>0</v>
      </c>
      <c r="AHE1924" s="101">
        <v>0</v>
      </c>
      <c r="AHF1924" s="101">
        <v>0</v>
      </c>
      <c r="AHG1924" s="101"/>
      <c r="AHH1924" s="101">
        <v>0</v>
      </c>
      <c r="AHI1924" s="101">
        <v>0</v>
      </c>
      <c r="AHJ1924" s="101"/>
      <c r="AHK1924" s="101">
        <v>0</v>
      </c>
      <c r="AHL1924" s="101">
        <v>0</v>
      </c>
      <c r="AHM1924" s="101">
        <v>0</v>
      </c>
      <c r="AHN1924" s="101">
        <v>1</v>
      </c>
      <c r="AHO1924" s="101">
        <v>0</v>
      </c>
      <c r="AHP1924" s="101">
        <v>0</v>
      </c>
      <c r="AHQ1924" s="101">
        <v>0</v>
      </c>
      <c r="AHR1924" s="101">
        <v>0</v>
      </c>
      <c r="AIM1924" s="101">
        <v>2</v>
      </c>
      <c r="AIN1924" s="101">
        <v>1</v>
      </c>
      <c r="AIO1924" s="101">
        <v>0</v>
      </c>
      <c r="AIP1924" s="101">
        <v>0</v>
      </c>
      <c r="AIQ1924" s="101">
        <v>0</v>
      </c>
      <c r="AIR1924" s="101">
        <v>0</v>
      </c>
      <c r="AIS1924" s="101">
        <v>1</v>
      </c>
      <c r="AIT1924" s="101">
        <v>1</v>
      </c>
      <c r="AIU1924" s="101">
        <v>0</v>
      </c>
      <c r="AIV1924" s="101">
        <v>0</v>
      </c>
      <c r="AIW1924" s="101">
        <v>0</v>
      </c>
      <c r="AIX1924" s="101">
        <v>59</v>
      </c>
      <c r="AIY1924" s="101"/>
      <c r="AJB1924" s="101"/>
      <c r="AJC1924" s="101"/>
    </row>
    <row r="1925" spans="1:939" s="1" customFormat="1">
      <c r="B1925" s="1">
        <v>2</v>
      </c>
      <c r="C1925" s="1">
        <v>0</v>
      </c>
      <c r="Z1925" s="1">
        <v>0</v>
      </c>
      <c r="AA1925" s="1">
        <v>2</v>
      </c>
      <c r="AB1925" s="1" t="s">
        <v>10101</v>
      </c>
      <c r="AC1925" s="1">
        <v>0</v>
      </c>
      <c r="AE1925" s="1">
        <v>0</v>
      </c>
      <c r="AG1925" s="1">
        <v>0</v>
      </c>
      <c r="AI1925" s="1">
        <v>120</v>
      </c>
      <c r="AJ1925" s="1">
        <v>126</v>
      </c>
      <c r="DR1925" s="1">
        <v>92</v>
      </c>
      <c r="DS1925" s="1">
        <v>82</v>
      </c>
      <c r="HA1925" s="1">
        <v>0</v>
      </c>
      <c r="HB1925" s="1">
        <v>0</v>
      </c>
      <c r="HT1925" s="1">
        <v>0</v>
      </c>
      <c r="HU1925" s="1">
        <v>0</v>
      </c>
      <c r="IP1925" s="1">
        <v>96</v>
      </c>
      <c r="IQ1925" s="1">
        <v>95</v>
      </c>
      <c r="LX1925" s="1">
        <v>102</v>
      </c>
      <c r="LY1925" s="1">
        <v>102</v>
      </c>
      <c r="PG1925" s="1">
        <v>24</v>
      </c>
      <c r="PH1925" s="1">
        <v>24</v>
      </c>
      <c r="SP1925" s="1">
        <v>96.4</v>
      </c>
      <c r="SQ1925" s="1">
        <v>96.2</v>
      </c>
      <c r="VX1925" s="1">
        <v>1</v>
      </c>
      <c r="VY1925" s="1">
        <v>1</v>
      </c>
      <c r="WQ1925" s="1">
        <v>1</v>
      </c>
      <c r="WR1925" s="1">
        <v>1</v>
      </c>
      <c r="AGS1925" s="1">
        <v>1</v>
      </c>
      <c r="AGT1925" s="1">
        <v>0</v>
      </c>
      <c r="AGU1925" s="1">
        <v>0</v>
      </c>
      <c r="AGV1925" s="1">
        <v>1</v>
      </c>
      <c r="AGW1925" s="1">
        <v>1</v>
      </c>
      <c r="AGX1925" s="1">
        <v>0</v>
      </c>
      <c r="AGY1925" s="1">
        <v>0</v>
      </c>
      <c r="AGZ1925" s="1">
        <v>0</v>
      </c>
      <c r="AHA1925" s="1">
        <v>0</v>
      </c>
      <c r="AHB1925" s="1">
        <v>0</v>
      </c>
      <c r="AHC1925" s="1">
        <v>1</v>
      </c>
      <c r="AHD1925" s="1">
        <v>0</v>
      </c>
      <c r="AHE1925" s="1">
        <v>0</v>
      </c>
      <c r="AHF1925" s="1">
        <v>0</v>
      </c>
      <c r="AHH1925" s="1">
        <v>0</v>
      </c>
      <c r="AHI1925" s="1">
        <v>0</v>
      </c>
      <c r="AHK1925" s="1">
        <v>0</v>
      </c>
      <c r="AHL1925" s="1">
        <v>0</v>
      </c>
      <c r="AHM1925" s="1">
        <v>0</v>
      </c>
      <c r="AHN1925" s="1">
        <v>1</v>
      </c>
      <c r="AHO1925" s="1">
        <v>0</v>
      </c>
      <c r="AHP1925" s="1">
        <v>0</v>
      </c>
      <c r="AHQ1925" s="1">
        <v>0</v>
      </c>
      <c r="AHR1925" s="1">
        <v>0</v>
      </c>
      <c r="AIN1925" s="1">
        <v>1</v>
      </c>
      <c r="AIO1925" s="1">
        <v>0</v>
      </c>
      <c r="AIP1925" s="1">
        <v>0</v>
      </c>
      <c r="AIQ1925" s="1">
        <v>0</v>
      </c>
      <c r="AIR1925" s="1">
        <v>0</v>
      </c>
      <c r="AIT1925" s="1">
        <v>2</v>
      </c>
      <c r="AIU1925" s="1">
        <v>0</v>
      </c>
      <c r="AIV1925" s="1">
        <v>0</v>
      </c>
      <c r="AIW1925" s="1">
        <v>0</v>
      </c>
      <c r="AIX1925" s="1">
        <v>43</v>
      </c>
      <c r="AIY1925" s="1">
        <v>45</v>
      </c>
    </row>
    <row r="1926" spans="1:939" s="1" customFormat="1">
      <c r="B1926" s="1">
        <v>3</v>
      </c>
      <c r="C1926" s="1">
        <v>1</v>
      </c>
      <c r="D1926" s="1" t="s">
        <v>4964</v>
      </c>
      <c r="O1926" s="1">
        <v>0</v>
      </c>
      <c r="Z1926" s="1">
        <v>0</v>
      </c>
      <c r="AA1926" s="1">
        <v>1</v>
      </c>
      <c r="AC1926" s="1">
        <v>0</v>
      </c>
      <c r="AE1926" s="1">
        <v>0</v>
      </c>
      <c r="AG1926" s="1">
        <v>0</v>
      </c>
      <c r="AI1926" s="1">
        <v>130</v>
      </c>
      <c r="AJ1926" s="1">
        <v>108</v>
      </c>
      <c r="DR1926" s="1">
        <v>86</v>
      </c>
      <c r="DS1926" s="1">
        <v>88</v>
      </c>
      <c r="HA1926" s="1">
        <v>2</v>
      </c>
      <c r="HB1926" s="1">
        <v>2</v>
      </c>
      <c r="HT1926" s="1">
        <v>0</v>
      </c>
      <c r="HU1926" s="1">
        <v>0</v>
      </c>
      <c r="IP1926" s="1">
        <v>98</v>
      </c>
      <c r="IQ1926" s="1">
        <v>94</v>
      </c>
      <c r="LX1926" s="1">
        <v>98</v>
      </c>
      <c r="LY1926" s="1">
        <v>98</v>
      </c>
      <c r="PG1926" s="1">
        <v>18</v>
      </c>
      <c r="PH1926" s="1">
        <v>16</v>
      </c>
      <c r="SP1926" s="1">
        <v>96.2</v>
      </c>
      <c r="SQ1926" s="1">
        <v>96.4</v>
      </c>
      <c r="VX1926" s="1">
        <v>1</v>
      </c>
      <c r="VY1926" s="1">
        <v>1</v>
      </c>
      <c r="WQ1926" s="1">
        <v>1</v>
      </c>
      <c r="WR1926" s="1">
        <v>1</v>
      </c>
      <c r="AGS1926" s="1">
        <v>1</v>
      </c>
      <c r="AGT1926" s="1">
        <v>0</v>
      </c>
      <c r="AGU1926" s="1">
        <v>0</v>
      </c>
      <c r="AGV1926" s="1">
        <v>1</v>
      </c>
      <c r="AGW1926" s="1">
        <v>1</v>
      </c>
      <c r="AGX1926" s="1">
        <v>0</v>
      </c>
      <c r="AGY1926" s="1">
        <v>0</v>
      </c>
      <c r="AGZ1926" s="1">
        <v>0</v>
      </c>
      <c r="AHA1926" s="1">
        <v>0</v>
      </c>
      <c r="AHB1926" s="1">
        <v>0</v>
      </c>
      <c r="AHC1926" s="1">
        <v>1</v>
      </c>
      <c r="AHD1926" s="1">
        <v>0</v>
      </c>
      <c r="AHE1926" s="1">
        <v>0</v>
      </c>
      <c r="AHF1926" s="1">
        <v>0</v>
      </c>
      <c r="AHH1926" s="1">
        <v>0</v>
      </c>
      <c r="AHI1926" s="1">
        <v>0</v>
      </c>
      <c r="AHK1926" s="1">
        <v>0</v>
      </c>
      <c r="AHL1926" s="1">
        <v>0</v>
      </c>
      <c r="AHM1926" s="1">
        <v>0</v>
      </c>
      <c r="AHN1926" s="1">
        <v>1</v>
      </c>
      <c r="AHO1926" s="1">
        <v>0</v>
      </c>
      <c r="AHP1926" s="1">
        <v>0</v>
      </c>
      <c r="AHQ1926" s="1">
        <v>0</v>
      </c>
      <c r="AHR1926" s="1">
        <v>0</v>
      </c>
      <c r="AIN1926" s="1">
        <v>1</v>
      </c>
      <c r="AIO1926" s="1">
        <v>0</v>
      </c>
      <c r="AIP1926" s="1">
        <v>0</v>
      </c>
      <c r="AIQ1926" s="1">
        <v>0</v>
      </c>
      <c r="AIR1926" s="1">
        <v>0</v>
      </c>
      <c r="AIT1926" s="1">
        <v>2</v>
      </c>
      <c r="AIU1926" s="1">
        <v>0</v>
      </c>
      <c r="AIV1926" s="1">
        <v>0</v>
      </c>
      <c r="AIW1926" s="1">
        <v>0</v>
      </c>
      <c r="AIX1926" s="1">
        <v>39</v>
      </c>
      <c r="AIY1926" s="1">
        <v>34</v>
      </c>
    </row>
    <row r="1927" spans="1:939" s="1" customFormat="1">
      <c r="B1927" s="1">
        <v>4</v>
      </c>
      <c r="C1927" s="1">
        <v>0</v>
      </c>
      <c r="Z1927" s="1">
        <v>0</v>
      </c>
      <c r="AA1927" s="1">
        <v>2</v>
      </c>
      <c r="AB1927" s="1" t="s">
        <v>10102</v>
      </c>
      <c r="AC1927" s="1">
        <v>0</v>
      </c>
      <c r="AE1927" s="1">
        <v>0</v>
      </c>
      <c r="AG1927" s="1">
        <v>0</v>
      </c>
      <c r="AI1927" s="1">
        <v>138</v>
      </c>
      <c r="AJ1927" s="1">
        <v>130</v>
      </c>
      <c r="DR1927" s="1">
        <v>80</v>
      </c>
      <c r="DS1927" s="1">
        <v>80</v>
      </c>
      <c r="HA1927" s="1">
        <v>2</v>
      </c>
      <c r="HB1927" s="1">
        <v>2</v>
      </c>
      <c r="HT1927" s="1">
        <v>0</v>
      </c>
      <c r="HU1927" s="1">
        <v>0</v>
      </c>
      <c r="IP1927" s="1">
        <v>95</v>
      </c>
      <c r="IQ1927" s="1">
        <v>96</v>
      </c>
      <c r="LX1927" s="1">
        <v>90</v>
      </c>
      <c r="LY1927" s="1">
        <v>94</v>
      </c>
      <c r="PG1927" s="1">
        <v>16</v>
      </c>
      <c r="PH1927" s="1">
        <v>16</v>
      </c>
      <c r="SP1927" s="1">
        <v>98</v>
      </c>
      <c r="SQ1927" s="1">
        <v>96.9</v>
      </c>
      <c r="VX1927" s="1">
        <v>1</v>
      </c>
      <c r="VY1927" s="1">
        <v>1</v>
      </c>
      <c r="WQ1927" s="1">
        <v>1</v>
      </c>
      <c r="WR1927" s="1">
        <v>1</v>
      </c>
      <c r="AGS1927" s="1">
        <v>0</v>
      </c>
      <c r="AGT1927" s="1">
        <v>0</v>
      </c>
      <c r="AGU1927" s="1">
        <v>0</v>
      </c>
      <c r="AGV1927" s="1">
        <v>0</v>
      </c>
      <c r="AGW1927" s="1">
        <v>1</v>
      </c>
      <c r="AGX1927" s="1">
        <v>0</v>
      </c>
      <c r="AGY1927" s="1">
        <v>0</v>
      </c>
      <c r="AGZ1927" s="1">
        <v>0</v>
      </c>
      <c r="AHA1927" s="1">
        <v>0</v>
      </c>
      <c r="AHB1927" s="1">
        <v>0</v>
      </c>
      <c r="AHC1927" s="1">
        <v>1</v>
      </c>
      <c r="AHD1927" s="1">
        <v>0</v>
      </c>
      <c r="AHE1927" s="1">
        <v>0</v>
      </c>
      <c r="AHF1927" s="1">
        <v>0</v>
      </c>
      <c r="AHH1927" s="1">
        <v>0</v>
      </c>
      <c r="AHI1927" s="1">
        <v>0</v>
      </c>
      <c r="AHK1927" s="1">
        <v>0</v>
      </c>
      <c r="AHL1927" s="1">
        <v>0</v>
      </c>
      <c r="AHM1927" s="1">
        <v>0</v>
      </c>
      <c r="AHN1927" s="1">
        <v>1</v>
      </c>
      <c r="AHO1927" s="1">
        <v>0</v>
      </c>
      <c r="AHP1927" s="1">
        <v>0</v>
      </c>
      <c r="AHQ1927" s="1">
        <v>0</v>
      </c>
      <c r="AHR1927" s="1">
        <v>0</v>
      </c>
      <c r="AIN1927" s="1">
        <v>1</v>
      </c>
      <c r="AIO1927" s="1">
        <v>0</v>
      </c>
      <c r="AIP1927" s="1">
        <v>0</v>
      </c>
      <c r="AIQ1927" s="1">
        <v>0</v>
      </c>
      <c r="AIR1927" s="1">
        <v>0</v>
      </c>
      <c r="AIT1927" s="1">
        <v>2</v>
      </c>
      <c r="AIU1927" s="1">
        <v>0</v>
      </c>
      <c r="AIV1927" s="1">
        <v>0</v>
      </c>
      <c r="AIW1927" s="1">
        <v>0</v>
      </c>
      <c r="AIX1927" s="1">
        <v>40</v>
      </c>
      <c r="AIY1927" s="1">
        <v>30</v>
      </c>
    </row>
    <row r="1928" spans="1:939" s="80" customFormat="1" ht="15" customHeight="1">
      <c r="B1928" s="80">
        <v>5</v>
      </c>
      <c r="C1928" s="80">
        <v>0</v>
      </c>
      <c r="Z1928" s="80">
        <v>0</v>
      </c>
      <c r="AA1928" s="80">
        <v>2</v>
      </c>
      <c r="AB1928" s="80" t="s">
        <v>10103</v>
      </c>
      <c r="AC1928" s="80">
        <v>0</v>
      </c>
      <c r="AE1928" s="80">
        <v>0</v>
      </c>
      <c r="AG1928" s="80">
        <v>0</v>
      </c>
      <c r="AI1928" s="80">
        <v>122</v>
      </c>
      <c r="DR1928" s="80">
        <v>80</v>
      </c>
      <c r="HA1928" s="80">
        <v>2</v>
      </c>
      <c r="HT1928" s="80">
        <v>0</v>
      </c>
      <c r="IP1928" s="80">
        <v>96</v>
      </c>
      <c r="LX1928" s="80">
        <v>90</v>
      </c>
      <c r="PG1928" s="80">
        <v>16</v>
      </c>
      <c r="SP1928" s="80">
        <v>96.9</v>
      </c>
      <c r="VX1928" s="80">
        <v>1</v>
      </c>
      <c r="WQ1928" s="80">
        <v>1</v>
      </c>
      <c r="AGS1928" s="80">
        <v>0</v>
      </c>
      <c r="AGT1928" s="80">
        <v>0</v>
      </c>
      <c r="AGU1928" s="80">
        <v>0</v>
      </c>
      <c r="AGV1928" s="80">
        <v>0</v>
      </c>
      <c r="AGW1928" s="80">
        <v>1</v>
      </c>
      <c r="AGX1928" s="80">
        <v>0</v>
      </c>
      <c r="AGY1928" s="80">
        <v>0</v>
      </c>
      <c r="AGZ1928" s="80">
        <v>0</v>
      </c>
      <c r="AHA1928" s="80">
        <v>0</v>
      </c>
      <c r="AHB1928" s="80">
        <v>0</v>
      </c>
      <c r="AHC1928" s="80">
        <v>1</v>
      </c>
      <c r="AHD1928" s="80">
        <v>0</v>
      </c>
      <c r="AHE1928" s="80">
        <v>0</v>
      </c>
      <c r="AHF1928" s="80">
        <v>0</v>
      </c>
      <c r="AHH1928" s="80">
        <v>0</v>
      </c>
      <c r="AHI1928" s="80">
        <v>0</v>
      </c>
      <c r="AHK1928" s="80">
        <v>0</v>
      </c>
      <c r="AHL1928" s="80">
        <v>0</v>
      </c>
      <c r="AHM1928" s="80">
        <v>0</v>
      </c>
      <c r="AHN1928" s="80">
        <v>1</v>
      </c>
      <c r="AHO1928" s="80">
        <v>0</v>
      </c>
      <c r="AHP1928" s="80">
        <v>0</v>
      </c>
      <c r="AHQ1928" s="80">
        <v>0</v>
      </c>
      <c r="AHR1928" s="80">
        <v>0</v>
      </c>
      <c r="AIN1928" s="80">
        <v>1</v>
      </c>
      <c r="AIO1928" s="80">
        <v>0</v>
      </c>
      <c r="AIP1928" s="80">
        <v>0</v>
      </c>
      <c r="AIQ1928" s="80">
        <v>0</v>
      </c>
      <c r="AIR1928" s="80">
        <v>0</v>
      </c>
      <c r="AIT1928" s="80">
        <v>1</v>
      </c>
      <c r="AIU1928" s="80">
        <v>0</v>
      </c>
      <c r="AIV1928" s="80">
        <v>0</v>
      </c>
      <c r="AIW1928" s="80">
        <v>0</v>
      </c>
      <c r="AIX1928" s="80">
        <v>30</v>
      </c>
    </row>
    <row r="1929" spans="1:939" s="1" customFormat="1">
      <c r="A1929" s="1">
        <v>405</v>
      </c>
      <c r="B1929" s="1">
        <v>1</v>
      </c>
      <c r="C1929" s="1">
        <v>0</v>
      </c>
      <c r="Z1929" s="1">
        <v>0</v>
      </c>
      <c r="AA1929" s="1">
        <v>2</v>
      </c>
      <c r="AC1929" s="1">
        <v>0</v>
      </c>
      <c r="AE1929" s="1">
        <v>0</v>
      </c>
      <c r="AG1929" s="1">
        <v>0</v>
      </c>
      <c r="AGS1929" s="1">
        <v>0</v>
      </c>
      <c r="AGT1929" s="1">
        <v>0</v>
      </c>
      <c r="AGU1929" s="1">
        <v>0</v>
      </c>
      <c r="AGV1929" s="1">
        <v>0</v>
      </c>
      <c r="AGW1929" s="1">
        <v>0</v>
      </c>
      <c r="AGX1929" s="1">
        <v>0</v>
      </c>
      <c r="AGY1929" s="1">
        <v>0</v>
      </c>
      <c r="AGZ1929" s="1">
        <v>0</v>
      </c>
      <c r="AHA1929" s="1">
        <v>0</v>
      </c>
      <c r="AHB1929" s="1">
        <v>0</v>
      </c>
      <c r="AHC1929" s="1">
        <v>1</v>
      </c>
      <c r="AHD1929" s="1">
        <v>0</v>
      </c>
      <c r="AHE1929" s="1">
        <v>0</v>
      </c>
      <c r="AHF1929" s="1">
        <v>0</v>
      </c>
      <c r="AHH1929" s="1">
        <v>0</v>
      </c>
      <c r="AHI1929" s="1">
        <v>0</v>
      </c>
      <c r="AHK1929" s="1">
        <v>0</v>
      </c>
      <c r="AHL1929" s="1">
        <v>0</v>
      </c>
      <c r="AHM1929" s="1">
        <v>0</v>
      </c>
      <c r="AHN1929" s="1">
        <v>0</v>
      </c>
      <c r="AHO1929" s="1">
        <v>0</v>
      </c>
      <c r="AHP1929" s="1">
        <v>0</v>
      </c>
      <c r="AHQ1929" s="1">
        <v>0</v>
      </c>
      <c r="AHR1929" s="1">
        <v>0</v>
      </c>
      <c r="AIM1929" s="1">
        <v>0</v>
      </c>
      <c r="AIN1929" s="1">
        <v>0</v>
      </c>
      <c r="AIO1929" s="1">
        <v>0</v>
      </c>
      <c r="AIP1929" s="1">
        <v>1</v>
      </c>
      <c r="AIQ1929" s="1">
        <v>1</v>
      </c>
      <c r="AIR1929" s="1">
        <v>1</v>
      </c>
      <c r="AIS1929" s="1">
        <v>1</v>
      </c>
      <c r="AIT1929" s="3">
        <v>0</v>
      </c>
      <c r="AIV1929" s="1">
        <v>0</v>
      </c>
      <c r="AIW1929" s="1">
        <v>0</v>
      </c>
    </row>
    <row r="1930" spans="1:939" s="18" customFormat="1">
      <c r="B1930" s="18">
        <v>2</v>
      </c>
      <c r="C1930" s="18">
        <v>0</v>
      </c>
      <c r="Z1930" s="18">
        <v>0</v>
      </c>
      <c r="AA1930" s="18">
        <v>2</v>
      </c>
      <c r="AC1930" s="18">
        <v>0</v>
      </c>
      <c r="AE1930" s="18">
        <v>0</v>
      </c>
      <c r="AG1930" s="18">
        <v>1</v>
      </c>
      <c r="AH1930" s="18">
        <v>0</v>
      </c>
      <c r="AI1930" s="18">
        <v>122</v>
      </c>
      <c r="DR1930" s="18">
        <v>72</v>
      </c>
      <c r="HA1930" s="18">
        <v>0</v>
      </c>
      <c r="HT1930" s="18">
        <v>0</v>
      </c>
      <c r="IP1930" s="18">
        <v>98</v>
      </c>
      <c r="LX1930" s="18">
        <v>60</v>
      </c>
      <c r="PG1930" s="18">
        <v>16</v>
      </c>
      <c r="SP1930" s="18">
        <v>97</v>
      </c>
      <c r="VX1930" s="18">
        <v>1</v>
      </c>
      <c r="WQ1930" s="18">
        <v>0</v>
      </c>
      <c r="AGS1930" s="18">
        <v>0</v>
      </c>
      <c r="AGT1930" s="18">
        <v>0</v>
      </c>
      <c r="AGU1930" s="18">
        <v>0</v>
      </c>
      <c r="AGV1930" s="18">
        <v>0</v>
      </c>
      <c r="AGW1930" s="18">
        <v>0</v>
      </c>
      <c r="AGX1930" s="18">
        <v>0</v>
      </c>
      <c r="AGY1930" s="18">
        <v>0</v>
      </c>
      <c r="AGZ1930" s="18">
        <v>0</v>
      </c>
      <c r="AHA1930" s="18">
        <v>0</v>
      </c>
      <c r="AHB1930" s="18">
        <v>0</v>
      </c>
      <c r="AHC1930" s="18">
        <v>1</v>
      </c>
      <c r="AHD1930" s="18">
        <v>0</v>
      </c>
      <c r="AHE1930" s="18">
        <v>0</v>
      </c>
      <c r="AHF1930" s="18">
        <v>0</v>
      </c>
      <c r="AHH1930" s="18">
        <v>0</v>
      </c>
      <c r="AHI1930" s="18">
        <v>0</v>
      </c>
      <c r="AHK1930" s="18">
        <v>0</v>
      </c>
      <c r="AHL1930" s="18">
        <v>0</v>
      </c>
      <c r="AHM1930" s="18">
        <v>0</v>
      </c>
      <c r="AHN1930" s="18">
        <v>0</v>
      </c>
      <c r="AHO1930" s="18">
        <v>0</v>
      </c>
      <c r="AHP1930" s="18">
        <v>0</v>
      </c>
      <c r="AHQ1930" s="18">
        <v>0</v>
      </c>
      <c r="AHR1930" s="18">
        <v>0</v>
      </c>
      <c r="AIM1930" s="18">
        <v>0</v>
      </c>
      <c r="AIN1930" s="18">
        <v>0</v>
      </c>
      <c r="AIO1930" s="18">
        <v>0</v>
      </c>
      <c r="AIT1930" s="79">
        <v>1</v>
      </c>
      <c r="AIV1930" s="18">
        <v>0</v>
      </c>
      <c r="AIW1930" s="18">
        <v>0</v>
      </c>
      <c r="AIX1930" s="18">
        <v>30</v>
      </c>
    </row>
    <row r="1931" spans="1:939" s="1" customFormat="1">
      <c r="A1931" s="1">
        <v>406</v>
      </c>
      <c r="B1931" s="1">
        <v>1</v>
      </c>
      <c r="C1931" s="1">
        <v>0</v>
      </c>
      <c r="Z1931" s="1">
        <v>0</v>
      </c>
      <c r="AA1931" s="1">
        <v>1</v>
      </c>
      <c r="AC1931" s="1">
        <v>0</v>
      </c>
      <c r="AE1931" s="1">
        <v>4</v>
      </c>
      <c r="AF1931" s="1">
        <v>0</v>
      </c>
      <c r="AG1931" s="1">
        <v>0</v>
      </c>
      <c r="AI1931" s="1">
        <v>128</v>
      </c>
      <c r="DR1931" s="1">
        <v>90</v>
      </c>
      <c r="HA1931" s="1">
        <v>2</v>
      </c>
      <c r="HT1931" s="1">
        <v>1</v>
      </c>
      <c r="IP1931" s="1">
        <v>97</v>
      </c>
      <c r="LX1931" s="1">
        <v>86</v>
      </c>
      <c r="PG1931" s="1">
        <v>16</v>
      </c>
      <c r="SP1931" s="1">
        <v>98.6</v>
      </c>
      <c r="VX1931" s="1">
        <v>1</v>
      </c>
      <c r="WQ1931" s="1">
        <v>0</v>
      </c>
      <c r="AGS1931" s="1">
        <v>0</v>
      </c>
      <c r="AGT1931" s="1">
        <v>0</v>
      </c>
      <c r="AGU1931" s="1">
        <v>0</v>
      </c>
      <c r="AGV1931" s="1">
        <v>0</v>
      </c>
      <c r="AGW1931" s="1">
        <v>0</v>
      </c>
      <c r="AGX1931" s="1">
        <v>0</v>
      </c>
      <c r="AGY1931" s="1">
        <v>0</v>
      </c>
      <c r="AGZ1931" s="1">
        <v>0</v>
      </c>
      <c r="AHA1931" s="1">
        <v>0</v>
      </c>
      <c r="AHB1931" s="1">
        <v>0</v>
      </c>
      <c r="AHC1931" s="1">
        <v>1</v>
      </c>
      <c r="AHD1931" s="1">
        <v>0</v>
      </c>
      <c r="AHE1931" s="1">
        <v>0</v>
      </c>
      <c r="AHF1931" s="1">
        <v>0</v>
      </c>
      <c r="AHH1931" s="1">
        <v>0</v>
      </c>
      <c r="AHI1931" s="1">
        <v>0</v>
      </c>
      <c r="AHK1931" s="1">
        <v>0</v>
      </c>
      <c r="AHL1931" s="1">
        <v>0</v>
      </c>
      <c r="AHM1931" s="1">
        <v>0</v>
      </c>
      <c r="AHN1931" s="1">
        <v>0</v>
      </c>
      <c r="AHO1931" s="1">
        <v>0</v>
      </c>
      <c r="AHP1931" s="1">
        <v>0</v>
      </c>
      <c r="AHQ1931" s="1">
        <v>0</v>
      </c>
      <c r="AHR1931" s="1">
        <v>2</v>
      </c>
      <c r="AIM1931" s="1">
        <v>2</v>
      </c>
      <c r="AIN1931" s="1">
        <v>0</v>
      </c>
      <c r="AIO1931" s="1">
        <v>0</v>
      </c>
      <c r="AIP1931" s="1">
        <v>1</v>
      </c>
      <c r="AIQ1931" s="1">
        <v>1</v>
      </c>
      <c r="AIR1931" s="1">
        <v>1</v>
      </c>
      <c r="AIS1931" s="1">
        <v>1</v>
      </c>
      <c r="AIT1931" s="3">
        <v>0</v>
      </c>
      <c r="AIU1931" s="1">
        <v>1</v>
      </c>
      <c r="AIV1931" s="1">
        <v>0</v>
      </c>
      <c r="AIW1931" s="1">
        <v>0</v>
      </c>
      <c r="AJB1931" s="1">
        <v>40</v>
      </c>
    </row>
    <row r="1932" spans="1:939" s="1" customFormat="1">
      <c r="B1932" s="1">
        <v>2</v>
      </c>
      <c r="C1932" s="1">
        <v>1</v>
      </c>
      <c r="D1932" s="1" t="s">
        <v>7525</v>
      </c>
      <c r="E1932" s="1" t="s">
        <v>7434</v>
      </c>
      <c r="O1932" s="1">
        <v>1</v>
      </c>
      <c r="P1932" s="1">
        <v>0</v>
      </c>
      <c r="Z1932" s="1">
        <v>0</v>
      </c>
      <c r="AA1932" s="1">
        <v>2</v>
      </c>
      <c r="AB1932" s="1" t="s">
        <v>10104</v>
      </c>
      <c r="AC1932" s="1">
        <v>0</v>
      </c>
      <c r="AE1932" s="1">
        <v>10</v>
      </c>
      <c r="AF1932" s="1">
        <v>0</v>
      </c>
      <c r="AG1932" s="1">
        <v>0</v>
      </c>
      <c r="AI1932" s="1">
        <v>118</v>
      </c>
      <c r="DR1932" s="1">
        <v>80</v>
      </c>
      <c r="HA1932" s="1">
        <v>2</v>
      </c>
      <c r="HT1932" s="1">
        <v>0</v>
      </c>
      <c r="IP1932" s="1">
        <v>99</v>
      </c>
      <c r="LX1932" s="1">
        <v>80</v>
      </c>
      <c r="PG1932" s="1">
        <v>16</v>
      </c>
      <c r="SP1932" s="1">
        <v>97.7</v>
      </c>
      <c r="VX1932" s="1">
        <v>1</v>
      </c>
      <c r="WQ1932" s="1">
        <v>0</v>
      </c>
      <c r="AGS1932" s="1">
        <v>1</v>
      </c>
      <c r="AGT1932" s="1">
        <v>0</v>
      </c>
      <c r="AGU1932" s="1">
        <v>0</v>
      </c>
      <c r="AGV1932" s="1">
        <v>1</v>
      </c>
      <c r="AGW1932" s="1">
        <v>0</v>
      </c>
      <c r="AGX1932" s="1">
        <v>0</v>
      </c>
      <c r="AGY1932" s="1">
        <v>0</v>
      </c>
      <c r="AGZ1932" s="1">
        <v>0</v>
      </c>
      <c r="AHA1932" s="1">
        <v>0</v>
      </c>
      <c r="AHB1932" s="1">
        <v>0</v>
      </c>
      <c r="AHC1932" s="1">
        <v>1</v>
      </c>
      <c r="AHD1932" s="1">
        <v>0</v>
      </c>
      <c r="AHE1932" s="1">
        <v>0</v>
      </c>
      <c r="AHF1932" s="1">
        <v>0</v>
      </c>
      <c r="AHH1932" s="1">
        <v>0</v>
      </c>
      <c r="AHI1932" s="1">
        <v>0</v>
      </c>
      <c r="AHK1932" s="1">
        <v>0</v>
      </c>
      <c r="AHL1932" s="1">
        <v>0</v>
      </c>
      <c r="AHM1932" s="1">
        <v>0</v>
      </c>
      <c r="AHN1932" s="1">
        <v>0</v>
      </c>
      <c r="AHO1932" s="1">
        <v>0</v>
      </c>
      <c r="AHP1932" s="1">
        <v>0</v>
      </c>
      <c r="AHQ1932" s="1">
        <v>0</v>
      </c>
      <c r="AHR1932" s="1">
        <v>0</v>
      </c>
      <c r="AIN1932" s="1">
        <v>0</v>
      </c>
      <c r="AIO1932" s="1">
        <v>0</v>
      </c>
      <c r="AIT1932" s="3">
        <v>1</v>
      </c>
      <c r="AIU1932" s="1">
        <v>1</v>
      </c>
      <c r="AIV1932" s="1">
        <v>0</v>
      </c>
      <c r="AIW1932" s="1">
        <v>0</v>
      </c>
      <c r="AIX1932" s="1">
        <v>47</v>
      </c>
      <c r="AJB1932" s="1">
        <v>25</v>
      </c>
    </row>
    <row r="1933" spans="1:939" s="18" customFormat="1">
      <c r="B1933" s="18">
        <v>3</v>
      </c>
      <c r="C1933" s="18">
        <v>1</v>
      </c>
      <c r="D1933" s="18" t="s">
        <v>7703</v>
      </c>
      <c r="E1933" s="18" t="s">
        <v>8422</v>
      </c>
      <c r="O1933" s="18">
        <v>0</v>
      </c>
      <c r="P1933" s="18">
        <v>0</v>
      </c>
      <c r="Z1933" s="18">
        <v>0</v>
      </c>
      <c r="AA1933" s="18">
        <v>2</v>
      </c>
      <c r="AB1933" s="18" t="s">
        <v>10105</v>
      </c>
      <c r="AC1933" s="18">
        <v>0</v>
      </c>
      <c r="AE1933" s="18">
        <v>2</v>
      </c>
      <c r="AF1933" s="18">
        <v>0</v>
      </c>
      <c r="AG1933" s="18">
        <v>0</v>
      </c>
      <c r="AI1933" s="18">
        <v>158</v>
      </c>
      <c r="AJ1933" s="18">
        <v>128</v>
      </c>
      <c r="AK1933" s="18">
        <v>142</v>
      </c>
      <c r="AL1933" s="18">
        <v>166</v>
      </c>
      <c r="DR1933" s="18">
        <v>82</v>
      </c>
      <c r="DS1933" s="18">
        <v>80</v>
      </c>
      <c r="DT1933" s="18">
        <v>68</v>
      </c>
      <c r="DU1933" s="18">
        <v>82</v>
      </c>
      <c r="HA1933" s="18">
        <v>0</v>
      </c>
      <c r="HB1933" s="18">
        <v>2</v>
      </c>
      <c r="HC1933" s="18">
        <v>0</v>
      </c>
      <c r="HD1933" s="18">
        <v>2</v>
      </c>
      <c r="HT1933" s="18">
        <v>0</v>
      </c>
      <c r="HU1933" s="18">
        <v>0</v>
      </c>
      <c r="HV1933" s="18">
        <v>0</v>
      </c>
      <c r="HW1933" s="18">
        <v>0</v>
      </c>
      <c r="IP1933" s="18">
        <v>98</v>
      </c>
      <c r="IR1933" s="18">
        <v>96</v>
      </c>
      <c r="LX1933" s="18">
        <v>94</v>
      </c>
      <c r="LZ1933" s="18">
        <v>86</v>
      </c>
      <c r="PG1933" s="18">
        <v>16</v>
      </c>
      <c r="PI1933" s="18">
        <v>14</v>
      </c>
      <c r="SP1933" s="18">
        <v>97.8</v>
      </c>
      <c r="SR1933" s="18">
        <v>97.8</v>
      </c>
      <c r="VX1933" s="18">
        <v>1</v>
      </c>
      <c r="VZ1933" s="18">
        <v>1</v>
      </c>
      <c r="WQ1933" s="18">
        <v>0</v>
      </c>
      <c r="WS1933" s="18">
        <v>0</v>
      </c>
      <c r="AGS1933" s="18">
        <v>0</v>
      </c>
      <c r="AGT1933" s="18">
        <v>0</v>
      </c>
      <c r="AGU1933" s="18">
        <v>0</v>
      </c>
      <c r="AGV1933" s="18">
        <v>0</v>
      </c>
      <c r="AGW1933" s="18">
        <v>0</v>
      </c>
      <c r="AGX1933" s="18">
        <v>0</v>
      </c>
      <c r="AGY1933" s="18">
        <v>0</v>
      </c>
      <c r="AGZ1933" s="18">
        <v>0</v>
      </c>
      <c r="AHA1933" s="18">
        <v>0</v>
      </c>
      <c r="AHB1933" s="18">
        <v>0</v>
      </c>
      <c r="AHC1933" s="18">
        <v>1</v>
      </c>
      <c r="AHD1933" s="18">
        <v>0</v>
      </c>
      <c r="AHE1933" s="18">
        <v>0</v>
      </c>
      <c r="AHF1933" s="18">
        <v>0</v>
      </c>
      <c r="AHH1933" s="18">
        <v>0</v>
      </c>
      <c r="AHI1933" s="18">
        <v>0</v>
      </c>
      <c r="AHK1933" s="18">
        <v>0</v>
      </c>
      <c r="AHL1933" s="18">
        <v>0</v>
      </c>
      <c r="AHM1933" s="18">
        <v>0</v>
      </c>
      <c r="AHN1933" s="18">
        <v>0</v>
      </c>
      <c r="AHO1933" s="18">
        <v>0</v>
      </c>
      <c r="AHP1933" s="18">
        <v>0</v>
      </c>
      <c r="AHQ1933" s="18">
        <v>0</v>
      </c>
      <c r="AHR1933" s="18">
        <v>0</v>
      </c>
      <c r="AIN1933" s="18">
        <v>0</v>
      </c>
      <c r="AIO1933" s="18">
        <v>0</v>
      </c>
      <c r="AIT1933" s="79">
        <v>2</v>
      </c>
      <c r="AIU1933" s="18">
        <v>0</v>
      </c>
      <c r="AIV1933" s="18">
        <v>0</v>
      </c>
      <c r="AIW1933" s="18">
        <v>0</v>
      </c>
      <c r="AIX1933" s="18">
        <v>24</v>
      </c>
      <c r="AIY1933" s="18">
        <v>34</v>
      </c>
    </row>
    <row r="1934" spans="1:939" s="1" customFormat="1" ht="15" customHeight="1">
      <c r="A1934" s="1">
        <v>407</v>
      </c>
      <c r="B1934" s="1">
        <v>1</v>
      </c>
      <c r="C1934" s="1">
        <v>1</v>
      </c>
      <c r="D1934" s="1" t="s">
        <v>10106</v>
      </c>
      <c r="O1934" s="1">
        <v>0</v>
      </c>
      <c r="Z1934" s="1">
        <v>0</v>
      </c>
      <c r="AA1934" s="1">
        <v>1</v>
      </c>
      <c r="AB1934" s="1" t="s">
        <v>10107</v>
      </c>
      <c r="AC1934" s="1">
        <v>0</v>
      </c>
      <c r="AE1934" s="1">
        <v>1</v>
      </c>
      <c r="AF1934" s="1">
        <v>0</v>
      </c>
      <c r="AG1934" s="1">
        <v>0</v>
      </c>
      <c r="AK1934" s="1">
        <v>146</v>
      </c>
      <c r="DT1934" s="1">
        <v>74</v>
      </c>
      <c r="HC1934" s="1">
        <v>2</v>
      </c>
      <c r="HV1934" s="1">
        <v>0</v>
      </c>
      <c r="IP1934" s="1">
        <v>86.5</v>
      </c>
      <c r="IQ1934" s="1">
        <v>91.5</v>
      </c>
      <c r="IR1934" s="1">
        <v>94</v>
      </c>
      <c r="IS1934" s="1">
        <v>92</v>
      </c>
      <c r="IT1934" s="1">
        <v>97</v>
      </c>
      <c r="IU1934" s="1">
        <v>88</v>
      </c>
      <c r="IV1934" s="1">
        <v>91</v>
      </c>
      <c r="IW1934" s="1">
        <v>92</v>
      </c>
      <c r="LZ1934" s="1">
        <v>66</v>
      </c>
      <c r="PI1934" s="1">
        <v>24</v>
      </c>
      <c r="SR1934" s="1">
        <v>98.4</v>
      </c>
      <c r="VZ1934" s="1">
        <v>1</v>
      </c>
      <c r="WQ1934" s="1">
        <v>0</v>
      </c>
      <c r="WR1934" s="1">
        <v>1</v>
      </c>
      <c r="WS1934" s="1">
        <v>1</v>
      </c>
      <c r="WT1934" s="1">
        <v>1</v>
      </c>
      <c r="WU1934" s="1">
        <v>0</v>
      </c>
      <c r="WV1934" s="1">
        <v>0</v>
      </c>
      <c r="WW1934" s="1">
        <v>1</v>
      </c>
      <c r="WX1934" s="1">
        <v>1</v>
      </c>
      <c r="AGS1934" s="1">
        <v>0</v>
      </c>
      <c r="AGT1934" s="1">
        <v>0</v>
      </c>
      <c r="AGU1934" s="1">
        <v>0</v>
      </c>
      <c r="AGV1934" s="1">
        <v>0</v>
      </c>
      <c r="AGW1934" s="1">
        <v>1</v>
      </c>
      <c r="AGX1934" s="1">
        <v>1</v>
      </c>
      <c r="AGY1934" s="1">
        <v>0</v>
      </c>
      <c r="AGZ1934" s="1">
        <v>0</v>
      </c>
      <c r="AHA1934" s="1">
        <v>0</v>
      </c>
      <c r="AHB1934" s="1">
        <v>0</v>
      </c>
      <c r="AHC1934" s="1">
        <v>1</v>
      </c>
      <c r="AHD1934" s="1">
        <v>0</v>
      </c>
      <c r="AHE1934" s="1">
        <v>0</v>
      </c>
      <c r="AHF1934" s="1">
        <v>0</v>
      </c>
      <c r="AHH1934" s="1">
        <v>0</v>
      </c>
      <c r="AHI1934" s="1">
        <v>0</v>
      </c>
      <c r="AHK1934" s="1">
        <v>0</v>
      </c>
      <c r="AHL1934" s="1">
        <v>0</v>
      </c>
      <c r="AHM1934" s="1">
        <v>0</v>
      </c>
      <c r="AHN1934" s="1">
        <v>0</v>
      </c>
      <c r="AHO1934" s="1">
        <v>0</v>
      </c>
      <c r="AHP1934" s="1">
        <v>0</v>
      </c>
      <c r="AHQ1934" s="1">
        <v>0</v>
      </c>
      <c r="AHR1934" s="1">
        <v>0</v>
      </c>
      <c r="AIM1934" s="1">
        <v>0</v>
      </c>
      <c r="AIN1934" s="1">
        <v>0</v>
      </c>
      <c r="AIO1934" s="1">
        <v>0</v>
      </c>
      <c r="AIP1934" s="1">
        <v>1</v>
      </c>
      <c r="AIQ1934" s="1">
        <v>1</v>
      </c>
      <c r="AIR1934" s="1">
        <v>1</v>
      </c>
      <c r="AIS1934" s="1">
        <v>1</v>
      </c>
      <c r="AIT1934" s="3">
        <v>1</v>
      </c>
      <c r="AIU1934" s="1">
        <v>0</v>
      </c>
      <c r="AIV1934" s="1">
        <v>0</v>
      </c>
      <c r="AIW1934" s="1">
        <v>0</v>
      </c>
      <c r="AIX1934" s="1">
        <v>56</v>
      </c>
    </row>
    <row r="1935" spans="1:939" s="1" customFormat="1">
      <c r="B1935" s="1">
        <v>2</v>
      </c>
      <c r="C1935" s="1">
        <v>0</v>
      </c>
      <c r="Z1935" s="1">
        <v>0</v>
      </c>
      <c r="AA1935" s="1">
        <v>2</v>
      </c>
      <c r="AB1935" s="1" t="s">
        <v>10108</v>
      </c>
      <c r="AC1935" s="1">
        <v>0</v>
      </c>
      <c r="AE1935" s="1">
        <v>1</v>
      </c>
      <c r="AF1935" s="1">
        <v>0</v>
      </c>
      <c r="AG1935" s="1">
        <v>0</v>
      </c>
      <c r="AI1935" s="1">
        <v>148</v>
      </c>
      <c r="AK1935" s="1">
        <v>150</v>
      </c>
      <c r="DR1935" s="1">
        <v>80</v>
      </c>
      <c r="DT1935" s="1">
        <v>70</v>
      </c>
      <c r="HA1935" s="1">
        <v>2</v>
      </c>
      <c r="HC1935" s="1">
        <v>2</v>
      </c>
      <c r="HT1935" s="1">
        <v>0</v>
      </c>
      <c r="HV1935" s="1">
        <v>0</v>
      </c>
      <c r="IP1935" s="1">
        <v>94.5</v>
      </c>
      <c r="IQ1935" s="1">
        <v>95.5</v>
      </c>
      <c r="IR1935" s="1">
        <v>93.5</v>
      </c>
      <c r="LX1935" s="1">
        <v>72</v>
      </c>
      <c r="LZ1935" s="1">
        <v>68</v>
      </c>
      <c r="PG1935" s="1">
        <v>18</v>
      </c>
      <c r="PH1935" s="1">
        <v>18</v>
      </c>
      <c r="PI1935" s="1">
        <v>16</v>
      </c>
      <c r="SP1935" s="1">
        <v>97.3</v>
      </c>
      <c r="SR1935" s="1">
        <v>97.7</v>
      </c>
      <c r="VX1935" s="1">
        <v>1</v>
      </c>
      <c r="VZ1935" s="1">
        <v>1</v>
      </c>
      <c r="WQ1935" s="1">
        <v>0</v>
      </c>
      <c r="WR1935" s="1">
        <v>0</v>
      </c>
      <c r="WS1935" s="1">
        <v>0</v>
      </c>
      <c r="AGS1935" s="1">
        <v>1</v>
      </c>
      <c r="AGT1935" s="1">
        <v>0</v>
      </c>
      <c r="AGU1935" s="1">
        <v>0</v>
      </c>
      <c r="AGV1935" s="1">
        <v>1</v>
      </c>
      <c r="AGW1935" s="1">
        <v>0</v>
      </c>
      <c r="AGX1935" s="1">
        <v>1</v>
      </c>
      <c r="AGY1935" s="1">
        <v>0</v>
      </c>
      <c r="AGZ1935" s="1">
        <v>0</v>
      </c>
      <c r="AHA1935" s="1">
        <v>0</v>
      </c>
      <c r="AHB1935" s="1">
        <v>0</v>
      </c>
      <c r="AHC1935" s="1">
        <v>1</v>
      </c>
      <c r="AHD1935" s="1">
        <v>0</v>
      </c>
      <c r="AHE1935" s="1">
        <v>0</v>
      </c>
      <c r="AHF1935" s="1">
        <v>0</v>
      </c>
      <c r="AHH1935" s="1">
        <v>0</v>
      </c>
      <c r="AHI1935" s="1">
        <v>0</v>
      </c>
      <c r="AHK1935" s="1">
        <v>0</v>
      </c>
      <c r="AHL1935" s="1">
        <v>0</v>
      </c>
      <c r="AHM1935" s="1">
        <v>0</v>
      </c>
      <c r="AHN1935" s="1">
        <v>0</v>
      </c>
      <c r="AHO1935" s="1">
        <v>0</v>
      </c>
      <c r="AHP1935" s="1">
        <v>0</v>
      </c>
      <c r="AHQ1935" s="1">
        <v>0</v>
      </c>
      <c r="AHR1935" s="1">
        <v>0</v>
      </c>
      <c r="AIM1935" s="1">
        <v>0</v>
      </c>
      <c r="AIN1935" s="1">
        <v>0</v>
      </c>
      <c r="AIO1935" s="1">
        <v>0</v>
      </c>
      <c r="AIT1935" s="3">
        <v>0</v>
      </c>
      <c r="AIU1935" s="1">
        <v>2</v>
      </c>
      <c r="AIV1935" s="1">
        <v>0</v>
      </c>
      <c r="AIW1935" s="1">
        <v>0</v>
      </c>
      <c r="AJB1935" s="1">
        <v>52</v>
      </c>
      <c r="AJC1935" s="1">
        <v>23</v>
      </c>
    </row>
    <row r="1936" spans="1:939" s="1" customFormat="1">
      <c r="B1936" s="1">
        <v>3</v>
      </c>
      <c r="C1936" s="1">
        <v>1</v>
      </c>
      <c r="D1936" s="1" t="s">
        <v>10109</v>
      </c>
      <c r="O1936" s="1">
        <v>0</v>
      </c>
      <c r="Z1936" s="1">
        <v>0</v>
      </c>
      <c r="AA1936" s="1">
        <v>2</v>
      </c>
      <c r="AB1936" s="1" t="s">
        <v>10110</v>
      </c>
      <c r="AC1936" s="1">
        <v>0</v>
      </c>
      <c r="AE1936" s="1">
        <v>0</v>
      </c>
      <c r="AG1936" s="1">
        <v>0</v>
      </c>
      <c r="AI1936" s="1">
        <v>168</v>
      </c>
      <c r="AJ1936" s="1">
        <v>158</v>
      </c>
      <c r="DR1936" s="1">
        <v>70</v>
      </c>
      <c r="DS1936" s="1">
        <v>80</v>
      </c>
      <c r="HA1936" s="1">
        <v>2</v>
      </c>
      <c r="HB1936" s="1">
        <v>2</v>
      </c>
      <c r="HT1936" s="1">
        <v>0</v>
      </c>
      <c r="HU1936" s="1">
        <v>0</v>
      </c>
      <c r="IP1936" s="1">
        <v>96</v>
      </c>
      <c r="IQ1936" s="1">
        <v>96</v>
      </c>
      <c r="LX1936" s="1">
        <v>66</v>
      </c>
      <c r="LY1936" s="1">
        <v>66</v>
      </c>
      <c r="PG1936" s="1">
        <v>20</v>
      </c>
      <c r="PH1936" s="1">
        <v>16</v>
      </c>
      <c r="SP1936" s="1">
        <v>97.8</v>
      </c>
      <c r="SQ1936" s="1">
        <v>98.4</v>
      </c>
      <c r="VX1936" s="1">
        <v>1</v>
      </c>
      <c r="VY1936" s="1">
        <v>1</v>
      </c>
      <c r="WQ1936" s="1">
        <v>0</v>
      </c>
      <c r="WR1936" s="1">
        <v>0</v>
      </c>
      <c r="AGS1936" s="1">
        <v>1</v>
      </c>
      <c r="AGT1936" s="1">
        <v>0</v>
      </c>
      <c r="AGU1936" s="1">
        <v>0</v>
      </c>
      <c r="AGV1936" s="1">
        <v>1</v>
      </c>
      <c r="AGW1936" s="1">
        <v>0</v>
      </c>
      <c r="AGX1936" s="1">
        <v>0</v>
      </c>
      <c r="AGY1936" s="1">
        <v>0</v>
      </c>
      <c r="AGZ1936" s="1">
        <v>0</v>
      </c>
      <c r="AHA1936" s="1">
        <v>0</v>
      </c>
      <c r="AHB1936" s="1">
        <v>0</v>
      </c>
      <c r="AHC1936" s="1">
        <v>1</v>
      </c>
      <c r="AHD1936" s="1">
        <v>0</v>
      </c>
      <c r="AHE1936" s="1">
        <v>0</v>
      </c>
      <c r="AHF1936" s="1">
        <v>0</v>
      </c>
      <c r="AHH1936" s="1">
        <v>0</v>
      </c>
      <c r="AHI1936" s="1">
        <v>0</v>
      </c>
      <c r="AHK1936" s="1">
        <v>0</v>
      </c>
      <c r="AHL1936" s="1">
        <v>0</v>
      </c>
      <c r="AHM1936" s="1">
        <v>0</v>
      </c>
      <c r="AHN1936" s="1">
        <v>0</v>
      </c>
      <c r="AHO1936" s="1">
        <v>0</v>
      </c>
      <c r="AHP1936" s="1">
        <v>0</v>
      </c>
      <c r="AHQ1936" s="1">
        <v>0</v>
      </c>
      <c r="AHR1936" s="1">
        <v>0</v>
      </c>
      <c r="AIM1936" s="1">
        <v>0</v>
      </c>
      <c r="AIN1936" s="1">
        <v>0</v>
      </c>
      <c r="AIO1936" s="1">
        <v>0</v>
      </c>
      <c r="AIT1936" s="3">
        <v>1</v>
      </c>
      <c r="AIU1936" s="1">
        <v>1</v>
      </c>
      <c r="AIV1936" s="1">
        <v>0</v>
      </c>
      <c r="AIW1936" s="1">
        <v>0</v>
      </c>
      <c r="AIX1936" s="1">
        <v>33</v>
      </c>
      <c r="AJB1936" s="1">
        <v>30</v>
      </c>
    </row>
    <row r="1937" spans="1:951" s="1" customFormat="1">
      <c r="B1937" s="1">
        <v>4</v>
      </c>
      <c r="C1937" s="1">
        <v>1</v>
      </c>
      <c r="D1937" s="1" t="s">
        <v>7703</v>
      </c>
      <c r="O1937" s="1">
        <v>0</v>
      </c>
      <c r="Z1937" s="1">
        <v>0</v>
      </c>
      <c r="AA1937" s="1">
        <v>2</v>
      </c>
      <c r="AB1937" s="1" t="s">
        <v>10111</v>
      </c>
      <c r="AC1937" s="1">
        <v>0</v>
      </c>
      <c r="AE1937" s="1">
        <v>0</v>
      </c>
      <c r="AG1937" s="1">
        <v>0</v>
      </c>
      <c r="AI1937" s="1">
        <v>166</v>
      </c>
      <c r="AJ1937" s="1">
        <v>150</v>
      </c>
      <c r="DR1937" s="1">
        <v>110</v>
      </c>
      <c r="DS1937" s="1">
        <v>80</v>
      </c>
      <c r="HA1937" s="1">
        <v>2</v>
      </c>
      <c r="HB1937" s="1">
        <v>2</v>
      </c>
      <c r="HT1937" s="1">
        <v>0</v>
      </c>
      <c r="HU1937" s="1">
        <v>0</v>
      </c>
      <c r="IP1937" s="1">
        <v>94.5</v>
      </c>
      <c r="IQ1937" s="1">
        <v>96</v>
      </c>
      <c r="LX1937" s="1">
        <v>68</v>
      </c>
      <c r="LY1937" s="1">
        <v>64</v>
      </c>
      <c r="PG1937" s="1">
        <v>18</v>
      </c>
      <c r="PH1937" s="1">
        <v>16</v>
      </c>
      <c r="SP1937" s="1">
        <v>96.8</v>
      </c>
      <c r="SQ1937" s="1">
        <v>98.7</v>
      </c>
      <c r="VX1937" s="1">
        <v>1</v>
      </c>
      <c r="VY1937" s="1">
        <v>1</v>
      </c>
      <c r="WQ1937" s="1">
        <v>0</v>
      </c>
      <c r="WR1937" s="1">
        <v>0</v>
      </c>
      <c r="AGS1937" s="1">
        <v>0</v>
      </c>
      <c r="AGT1937" s="1">
        <v>0</v>
      </c>
      <c r="AGU1937" s="1">
        <v>0</v>
      </c>
      <c r="AGV1937" s="1">
        <v>0</v>
      </c>
      <c r="AGW1937" s="1">
        <v>0</v>
      </c>
      <c r="AGX1937" s="1">
        <v>0</v>
      </c>
      <c r="AGY1937" s="1">
        <v>0</v>
      </c>
      <c r="AGZ1937" s="1">
        <v>0</v>
      </c>
      <c r="AHA1937" s="1">
        <v>0</v>
      </c>
      <c r="AHB1937" s="1">
        <v>0</v>
      </c>
      <c r="AHC1937" s="1">
        <v>1</v>
      </c>
      <c r="AHD1937" s="1">
        <v>0</v>
      </c>
      <c r="AHE1937" s="1">
        <v>0</v>
      </c>
      <c r="AHF1937" s="1">
        <v>0</v>
      </c>
      <c r="AHH1937" s="1">
        <v>0</v>
      </c>
      <c r="AHI1937" s="1">
        <v>0</v>
      </c>
      <c r="AHK1937" s="1">
        <v>0</v>
      </c>
      <c r="AHL1937" s="1">
        <v>0</v>
      </c>
      <c r="AHM1937" s="1">
        <v>0</v>
      </c>
      <c r="AHN1937" s="1">
        <v>0</v>
      </c>
      <c r="AHO1937" s="1">
        <v>0</v>
      </c>
      <c r="AHP1937" s="1">
        <v>0</v>
      </c>
      <c r="AHQ1937" s="1">
        <v>0</v>
      </c>
      <c r="AHR1937" s="1">
        <v>0</v>
      </c>
      <c r="AIM1937" s="1">
        <v>0</v>
      </c>
      <c r="AIN1937" s="1">
        <v>0</v>
      </c>
      <c r="AIO1937" s="1">
        <v>0</v>
      </c>
      <c r="AIT1937" s="3">
        <v>1</v>
      </c>
      <c r="AIU1937" s="1">
        <v>1</v>
      </c>
      <c r="AIV1937" s="1">
        <v>0</v>
      </c>
      <c r="AIW1937" s="1">
        <v>0</v>
      </c>
      <c r="AIX1937" s="1">
        <v>34</v>
      </c>
      <c r="AJB1937" s="1">
        <v>21</v>
      </c>
    </row>
    <row r="1938" spans="1:951" s="80" customFormat="1">
      <c r="B1938" s="80">
        <v>5</v>
      </c>
      <c r="C1938" s="80">
        <v>0</v>
      </c>
      <c r="Z1938" s="80">
        <v>0</v>
      </c>
      <c r="AA1938" s="80">
        <v>2</v>
      </c>
      <c r="AB1938" s="80" t="s">
        <v>10112</v>
      </c>
      <c r="AC1938" s="80">
        <v>0</v>
      </c>
      <c r="AE1938" s="80">
        <v>0</v>
      </c>
      <c r="AG1938" s="80">
        <v>0</v>
      </c>
      <c r="AI1938" s="80">
        <v>176</v>
      </c>
      <c r="DR1938" s="80">
        <v>78</v>
      </c>
      <c r="HA1938" s="80">
        <v>2</v>
      </c>
      <c r="HT1938" s="80">
        <v>0</v>
      </c>
      <c r="IP1938" s="80">
        <v>96</v>
      </c>
      <c r="LX1938" s="80">
        <v>68</v>
      </c>
      <c r="PG1938" s="80">
        <v>18</v>
      </c>
      <c r="SP1938" s="80">
        <v>98.2</v>
      </c>
      <c r="VX1938" s="80">
        <v>1</v>
      </c>
      <c r="WQ1938" s="80">
        <v>0</v>
      </c>
      <c r="AGS1938" s="80">
        <v>0</v>
      </c>
      <c r="AGT1938" s="80">
        <v>0</v>
      </c>
      <c r="AGU1938" s="80">
        <v>0</v>
      </c>
      <c r="AGV1938" s="80">
        <v>0</v>
      </c>
      <c r="AGW1938" s="80">
        <v>0</v>
      </c>
      <c r="AGX1938" s="80">
        <v>0</v>
      </c>
      <c r="AGY1938" s="80">
        <v>0</v>
      </c>
      <c r="AGZ1938" s="80">
        <v>0</v>
      </c>
      <c r="AHA1938" s="80">
        <v>0</v>
      </c>
      <c r="AHB1938" s="80">
        <v>0</v>
      </c>
      <c r="AHC1938" s="80">
        <v>1</v>
      </c>
      <c r="AHD1938" s="80">
        <v>0</v>
      </c>
      <c r="AHE1938" s="80">
        <v>0</v>
      </c>
      <c r="AHF1938" s="80">
        <v>0</v>
      </c>
      <c r="AHH1938" s="80">
        <v>0</v>
      </c>
      <c r="AHI1938" s="80">
        <v>0</v>
      </c>
      <c r="AHK1938" s="80">
        <v>0</v>
      </c>
      <c r="AHL1938" s="80">
        <v>0</v>
      </c>
      <c r="AHM1938" s="80">
        <v>0</v>
      </c>
      <c r="AHN1938" s="80">
        <v>0</v>
      </c>
      <c r="AHO1938" s="80">
        <v>0</v>
      </c>
      <c r="AHP1938" s="80">
        <v>0</v>
      </c>
      <c r="AHQ1938" s="80">
        <v>0</v>
      </c>
      <c r="AHR1938" s="80">
        <v>0</v>
      </c>
      <c r="AIM1938" s="80">
        <v>0</v>
      </c>
      <c r="AIN1938" s="80">
        <v>0</v>
      </c>
      <c r="AIO1938" s="80">
        <v>0</v>
      </c>
      <c r="AIT1938" s="86">
        <v>1</v>
      </c>
      <c r="AIU1938" s="80">
        <v>0</v>
      </c>
      <c r="AIV1938" s="80">
        <v>0</v>
      </c>
      <c r="AIW1938" s="80">
        <v>0</v>
      </c>
      <c r="AIX1938" s="80">
        <v>31</v>
      </c>
    </row>
    <row r="1939" spans="1:951" s="1" customFormat="1">
      <c r="A1939" s="1">
        <v>408</v>
      </c>
      <c r="B1939" s="1" t="s">
        <v>7502</v>
      </c>
      <c r="C1939" s="1">
        <v>1</v>
      </c>
      <c r="D1939" s="1" t="s">
        <v>5861</v>
      </c>
      <c r="O1939" s="1">
        <v>1</v>
      </c>
      <c r="Z1939" s="1">
        <v>0</v>
      </c>
      <c r="AA1939" s="1">
        <v>2</v>
      </c>
      <c r="AB1939" s="1" t="s">
        <v>10113</v>
      </c>
      <c r="AI1939" s="1">
        <v>156</v>
      </c>
      <c r="AJ1939" s="1">
        <v>176</v>
      </c>
      <c r="DR1939" s="1">
        <v>68</v>
      </c>
      <c r="DS1939" s="1">
        <v>72</v>
      </c>
      <c r="IP1939" s="1">
        <v>98</v>
      </c>
      <c r="IQ1939" s="1">
        <v>99</v>
      </c>
      <c r="WQ1939" s="1">
        <v>0</v>
      </c>
      <c r="WR1939" s="1">
        <v>0</v>
      </c>
      <c r="AGS1939" s="1">
        <v>0</v>
      </c>
      <c r="AGT1939" s="1">
        <v>0</v>
      </c>
      <c r="AGU1939" s="1">
        <v>0</v>
      </c>
      <c r="AGV1939" s="1">
        <v>0</v>
      </c>
      <c r="AGW1939" s="1">
        <v>0</v>
      </c>
      <c r="AGX1939" s="1">
        <v>0</v>
      </c>
      <c r="AGY1939" s="1">
        <v>0</v>
      </c>
      <c r="AGZ1939" s="1">
        <v>3</v>
      </c>
      <c r="AHA1939" s="1">
        <v>0</v>
      </c>
      <c r="AHB1939" s="1">
        <v>0</v>
      </c>
      <c r="AHC1939" s="1">
        <v>1</v>
      </c>
      <c r="AHD1939" s="1">
        <v>0</v>
      </c>
      <c r="AHE1939" s="1">
        <v>0</v>
      </c>
      <c r="AHF1939" s="1">
        <v>0</v>
      </c>
      <c r="AHH1939" s="1">
        <v>0</v>
      </c>
      <c r="AHI1939" s="1">
        <v>0</v>
      </c>
      <c r="AHK1939" s="1">
        <v>0</v>
      </c>
      <c r="AHL1939" s="1">
        <v>0</v>
      </c>
      <c r="AHM1939" s="1">
        <v>0</v>
      </c>
      <c r="AHN1939" s="1">
        <v>0</v>
      </c>
      <c r="AHO1939" s="1">
        <v>0</v>
      </c>
      <c r="AHP1939" s="1">
        <v>0</v>
      </c>
      <c r="AHQ1939" s="1">
        <v>0</v>
      </c>
      <c r="AHR1939" s="1">
        <f>2/3</f>
        <v>0.66666666666666663</v>
      </c>
      <c r="AIM1939" s="1">
        <v>0</v>
      </c>
      <c r="AIN1939" s="1">
        <v>0</v>
      </c>
      <c r="AIO1939" s="1">
        <v>0</v>
      </c>
      <c r="AIT1939" s="1">
        <v>0</v>
      </c>
      <c r="AIU1939" s="1">
        <v>0</v>
      </c>
      <c r="AIV1939" s="1">
        <v>0</v>
      </c>
      <c r="AIW1939" s="1">
        <v>0</v>
      </c>
    </row>
    <row r="1940" spans="1:951" s="1" customFormat="1">
      <c r="B1940" s="1">
        <v>2</v>
      </c>
      <c r="C1940" s="1">
        <v>0</v>
      </c>
      <c r="Z1940" s="1">
        <v>0</v>
      </c>
      <c r="AA1940" s="1">
        <v>0</v>
      </c>
      <c r="AB1940" s="1" t="s">
        <v>10114</v>
      </c>
      <c r="AC1940" s="1">
        <v>0</v>
      </c>
      <c r="AE1940" s="1">
        <v>0</v>
      </c>
      <c r="AG1940" s="1">
        <v>0</v>
      </c>
      <c r="AI1940" s="1">
        <v>157</v>
      </c>
      <c r="AJ1940" s="1">
        <v>164</v>
      </c>
      <c r="AK1940" s="1">
        <v>115</v>
      </c>
      <c r="AL1940" s="1">
        <v>150</v>
      </c>
      <c r="AM1940" s="1">
        <v>118</v>
      </c>
      <c r="DR1940" s="1">
        <v>89</v>
      </c>
      <c r="DS1940" s="1">
        <v>74</v>
      </c>
      <c r="DT1940" s="1">
        <v>58</v>
      </c>
      <c r="DU1940" s="1">
        <v>67</v>
      </c>
      <c r="DV1940" s="1">
        <v>56</v>
      </c>
      <c r="HE1940" s="1">
        <v>0</v>
      </c>
      <c r="HX1940" s="1">
        <v>0</v>
      </c>
      <c r="IQ1940" s="1">
        <v>99</v>
      </c>
      <c r="IR1940" s="1">
        <v>99</v>
      </c>
      <c r="IS1940" s="1">
        <v>98</v>
      </c>
      <c r="IT1940" s="1">
        <v>99</v>
      </c>
      <c r="LX1940" s="1">
        <v>55</v>
      </c>
      <c r="LY1940" s="1">
        <v>60</v>
      </c>
      <c r="LZ1940" s="1">
        <v>59</v>
      </c>
      <c r="MA1940" s="1">
        <v>62</v>
      </c>
      <c r="MB1940" s="1">
        <v>76</v>
      </c>
      <c r="PH1940" s="1">
        <v>16</v>
      </c>
      <c r="PI1940" s="1">
        <v>22</v>
      </c>
      <c r="PJ1940" s="1">
        <v>20</v>
      </c>
      <c r="PK1940" s="1">
        <v>18</v>
      </c>
      <c r="SQ1940" s="1">
        <v>98</v>
      </c>
      <c r="SR1940" s="1">
        <v>98.2</v>
      </c>
      <c r="SS1940" s="1">
        <v>97.8</v>
      </c>
      <c r="ST1940" s="1">
        <v>97.8</v>
      </c>
      <c r="WB1940" s="1">
        <v>1</v>
      </c>
      <c r="WR1940" s="1">
        <v>0</v>
      </c>
      <c r="WS1940" s="1">
        <v>0</v>
      </c>
      <c r="WT1940" s="1">
        <v>0</v>
      </c>
      <c r="WU1940" s="1">
        <v>0</v>
      </c>
      <c r="ACG1940" s="1">
        <v>118</v>
      </c>
      <c r="AGS1940" s="1">
        <v>0</v>
      </c>
      <c r="AGT1940" s="1">
        <v>0</v>
      </c>
      <c r="AGU1940" s="1">
        <v>0</v>
      </c>
      <c r="AGV1940" s="1">
        <v>0</v>
      </c>
      <c r="AGW1940" s="1">
        <v>0</v>
      </c>
      <c r="AGX1940" s="1">
        <v>0</v>
      </c>
      <c r="AGY1940" s="1">
        <v>0</v>
      </c>
      <c r="AGZ1940" s="1">
        <v>1</v>
      </c>
      <c r="AHA1940" s="1">
        <v>0</v>
      </c>
      <c r="AHB1940" s="1">
        <v>0</v>
      </c>
      <c r="AHC1940" s="1">
        <v>1</v>
      </c>
      <c r="AHD1940" s="1">
        <v>0</v>
      </c>
      <c r="AHE1940" s="1">
        <v>0</v>
      </c>
      <c r="AHF1940" s="1">
        <v>0</v>
      </c>
      <c r="AHH1940" s="1">
        <v>0</v>
      </c>
      <c r="AHI1940" s="1">
        <v>0</v>
      </c>
      <c r="AHK1940" s="1">
        <v>0</v>
      </c>
      <c r="AHL1940" s="1">
        <v>0</v>
      </c>
      <c r="AHM1940" s="1">
        <v>0</v>
      </c>
      <c r="AHN1940" s="1">
        <v>0</v>
      </c>
      <c r="AHO1940" s="1">
        <v>0</v>
      </c>
      <c r="AHP1940" s="1">
        <v>0</v>
      </c>
      <c r="AHQ1940" s="1">
        <v>0</v>
      </c>
      <c r="AHR1940" s="1">
        <v>0</v>
      </c>
      <c r="AIM1940" s="1">
        <v>0</v>
      </c>
      <c r="AIN1940" s="1">
        <v>0</v>
      </c>
      <c r="AIO1940" s="1">
        <v>0</v>
      </c>
      <c r="AIP1940" s="1">
        <v>1</v>
      </c>
      <c r="AIQ1940" s="1">
        <v>1</v>
      </c>
      <c r="AIR1940" s="1">
        <v>1</v>
      </c>
      <c r="AIS1940" s="1">
        <v>1</v>
      </c>
      <c r="AIT1940" s="1">
        <v>1</v>
      </c>
      <c r="AIU1940" s="1">
        <v>0</v>
      </c>
      <c r="AIV1940" s="1">
        <v>0</v>
      </c>
      <c r="AIW1940" s="1">
        <v>0</v>
      </c>
      <c r="AIX1940" s="1">
        <v>55</v>
      </c>
    </row>
    <row r="1941" spans="1:951" s="1" customFormat="1">
      <c r="B1941" s="1">
        <v>3</v>
      </c>
      <c r="C1941" s="1">
        <v>1</v>
      </c>
      <c r="D1941" s="1" t="s">
        <v>7756</v>
      </c>
      <c r="O1941" s="1">
        <v>0</v>
      </c>
      <c r="Z1941" s="1">
        <v>0</v>
      </c>
      <c r="AA1941" s="1">
        <v>2</v>
      </c>
      <c r="AB1941" s="1" t="s">
        <v>10115</v>
      </c>
      <c r="AC1941" s="1">
        <v>0</v>
      </c>
      <c r="AE1941" s="1">
        <v>0</v>
      </c>
      <c r="AG1941" s="1">
        <v>0</v>
      </c>
      <c r="AI1941" s="1">
        <v>124</v>
      </c>
      <c r="AJ1941" s="1">
        <v>160</v>
      </c>
      <c r="AK1941" s="1">
        <v>140</v>
      </c>
      <c r="DR1941" s="1">
        <v>60</v>
      </c>
      <c r="DS1941" s="1">
        <v>58</v>
      </c>
      <c r="DT1941" s="1">
        <v>56</v>
      </c>
      <c r="HA1941" s="1">
        <v>0</v>
      </c>
      <c r="HB1941" s="1">
        <v>0</v>
      </c>
      <c r="HC1941" s="1">
        <v>0</v>
      </c>
      <c r="HT1941" s="1">
        <v>0</v>
      </c>
      <c r="HU1941" s="1">
        <v>0</v>
      </c>
      <c r="HV1941" s="1">
        <v>0</v>
      </c>
      <c r="IP1941" s="1">
        <v>98</v>
      </c>
      <c r="IQ1941" s="1">
        <v>98</v>
      </c>
      <c r="LX1941" s="1">
        <v>66</v>
      </c>
      <c r="LY1941" s="1">
        <v>64</v>
      </c>
      <c r="PG1941" s="1">
        <v>16</v>
      </c>
      <c r="PH1941" s="1">
        <v>16</v>
      </c>
      <c r="SP1941" s="1">
        <v>97.5</v>
      </c>
      <c r="SQ1941" s="1">
        <v>97.5</v>
      </c>
      <c r="VX1941" s="1">
        <v>1</v>
      </c>
      <c r="VY1941" s="1">
        <v>1</v>
      </c>
      <c r="WQ1941" s="1">
        <v>0</v>
      </c>
      <c r="WR1941" s="1">
        <v>0</v>
      </c>
      <c r="AGS1941" s="1">
        <v>0</v>
      </c>
      <c r="AGT1941" s="1">
        <v>0</v>
      </c>
      <c r="AGU1941" s="1">
        <v>0</v>
      </c>
      <c r="AGV1941" s="1">
        <v>0</v>
      </c>
      <c r="AGW1941" s="1">
        <v>0</v>
      </c>
      <c r="AGX1941" s="1">
        <v>0</v>
      </c>
      <c r="AGY1941" s="1">
        <v>0</v>
      </c>
      <c r="AGZ1941" s="1">
        <v>0</v>
      </c>
      <c r="AHA1941" s="1">
        <v>0</v>
      </c>
      <c r="AHB1941" s="1">
        <v>0</v>
      </c>
      <c r="AHC1941" s="1">
        <v>1</v>
      </c>
      <c r="AHD1941" s="1">
        <v>0</v>
      </c>
      <c r="AHE1941" s="1">
        <v>0</v>
      </c>
      <c r="AHF1941" s="1">
        <v>0</v>
      </c>
      <c r="AHH1941" s="1">
        <v>0</v>
      </c>
      <c r="AHI1941" s="1">
        <v>0</v>
      </c>
      <c r="AHK1941" s="1">
        <v>0</v>
      </c>
      <c r="AHL1941" s="1">
        <v>0</v>
      </c>
      <c r="AHM1941" s="1">
        <v>0</v>
      </c>
      <c r="AHN1941" s="1">
        <v>0</v>
      </c>
      <c r="AHO1941" s="1">
        <v>0</v>
      </c>
      <c r="AHP1941" s="1">
        <v>0</v>
      </c>
      <c r="AHQ1941" s="1">
        <v>0</v>
      </c>
      <c r="AHR1941" s="1">
        <v>0</v>
      </c>
      <c r="AIM1941" s="1">
        <v>0</v>
      </c>
      <c r="AIN1941" s="1">
        <v>0</v>
      </c>
      <c r="AIO1941" s="1">
        <v>0</v>
      </c>
      <c r="AIT1941" s="1">
        <v>0</v>
      </c>
      <c r="AIU1941" s="1">
        <v>2</v>
      </c>
      <c r="AIV1941" s="1">
        <v>0</v>
      </c>
      <c r="AIW1941" s="1">
        <v>0</v>
      </c>
      <c r="AJB1941" s="1">
        <v>37</v>
      </c>
      <c r="AJC1941" s="1">
        <v>35</v>
      </c>
    </row>
    <row r="1942" spans="1:951" s="80" customFormat="1">
      <c r="B1942" s="80">
        <v>4</v>
      </c>
      <c r="C1942" s="80">
        <v>0</v>
      </c>
      <c r="Z1942" s="80">
        <v>0</v>
      </c>
      <c r="AA1942" s="80">
        <v>1</v>
      </c>
      <c r="AB1942" s="80" t="s">
        <v>10116</v>
      </c>
      <c r="AC1942" s="80">
        <v>0</v>
      </c>
      <c r="AE1942" s="80">
        <v>0</v>
      </c>
      <c r="AG1942" s="80">
        <v>0</v>
      </c>
      <c r="AI1942" s="80">
        <v>124</v>
      </c>
      <c r="AJ1942" s="80">
        <v>110</v>
      </c>
      <c r="DR1942" s="80">
        <v>52</v>
      </c>
      <c r="DS1942" s="80">
        <v>50</v>
      </c>
      <c r="HA1942" s="80">
        <v>0</v>
      </c>
      <c r="HB1942" s="80">
        <v>0</v>
      </c>
      <c r="HT1942" s="80">
        <v>0</v>
      </c>
      <c r="HU1942" s="80">
        <v>0</v>
      </c>
      <c r="IP1942" s="80">
        <v>98</v>
      </c>
      <c r="IQ1942" s="80">
        <v>98</v>
      </c>
      <c r="LX1942" s="80">
        <v>58</v>
      </c>
      <c r="LY1942" s="80">
        <v>66</v>
      </c>
      <c r="PG1942" s="80">
        <v>16</v>
      </c>
      <c r="PH1942" s="80">
        <v>16</v>
      </c>
      <c r="SP1942" s="80">
        <v>97.1</v>
      </c>
      <c r="VX1942" s="80">
        <v>1</v>
      </c>
      <c r="WQ1942" s="80">
        <v>0</v>
      </c>
      <c r="WR1942" s="80">
        <v>0</v>
      </c>
      <c r="AGS1942" s="80">
        <v>0</v>
      </c>
      <c r="AGT1942" s="80">
        <v>0</v>
      </c>
      <c r="AGU1942" s="80">
        <v>0</v>
      </c>
      <c r="AGV1942" s="80">
        <v>0</v>
      </c>
      <c r="AGW1942" s="80">
        <v>0</v>
      </c>
      <c r="AGX1942" s="80">
        <v>0</v>
      </c>
      <c r="AGY1942" s="80">
        <v>0</v>
      </c>
      <c r="AGZ1942" s="80">
        <v>0</v>
      </c>
      <c r="AHA1942" s="80">
        <v>0</v>
      </c>
      <c r="AHB1942" s="80">
        <v>0</v>
      </c>
      <c r="AHC1942" s="80">
        <v>1</v>
      </c>
      <c r="AHD1942" s="80">
        <v>0</v>
      </c>
      <c r="AHE1942" s="80">
        <v>0</v>
      </c>
      <c r="AHF1942" s="80">
        <v>0</v>
      </c>
      <c r="AHH1942" s="80">
        <v>0</v>
      </c>
      <c r="AHI1942" s="80">
        <v>0</v>
      </c>
      <c r="AHK1942" s="80">
        <v>0</v>
      </c>
      <c r="AHL1942" s="80">
        <v>0</v>
      </c>
      <c r="AHM1942" s="80">
        <v>0</v>
      </c>
      <c r="AHN1942" s="80">
        <v>0</v>
      </c>
      <c r="AHO1942" s="80">
        <v>0</v>
      </c>
      <c r="AHP1942" s="80">
        <v>0</v>
      </c>
      <c r="AHQ1942" s="80">
        <v>0</v>
      </c>
      <c r="AHR1942" s="80">
        <v>0</v>
      </c>
      <c r="AIM1942" s="80">
        <v>0</v>
      </c>
      <c r="AIN1942" s="80">
        <v>0</v>
      </c>
      <c r="AIO1942" s="80">
        <v>0</v>
      </c>
      <c r="AIT1942" s="80">
        <v>0</v>
      </c>
      <c r="AIU1942" s="80">
        <v>2</v>
      </c>
      <c r="AIV1942" s="80">
        <v>0</v>
      </c>
      <c r="AIW1942" s="80">
        <v>0</v>
      </c>
      <c r="AJB1942" s="80">
        <v>53</v>
      </c>
    </row>
    <row r="1943" spans="1:951" s="1" customFormat="1">
      <c r="A1943" s="1">
        <v>409</v>
      </c>
      <c r="B1943" s="1">
        <v>1</v>
      </c>
      <c r="C1943" s="1">
        <v>0</v>
      </c>
      <c r="Z1943" s="1">
        <v>0</v>
      </c>
      <c r="AA1943" s="1">
        <v>2</v>
      </c>
      <c r="AB1943" s="1" t="s">
        <v>10117</v>
      </c>
      <c r="AC1943" s="1">
        <v>0</v>
      </c>
      <c r="AE1943" s="1">
        <v>0</v>
      </c>
      <c r="AG1943" s="1">
        <v>0</v>
      </c>
      <c r="AL1943" s="1">
        <v>152</v>
      </c>
      <c r="DU1943" s="1">
        <v>86</v>
      </c>
      <c r="HD1943" s="1">
        <v>2</v>
      </c>
      <c r="HW1943" s="1">
        <v>0</v>
      </c>
      <c r="IP1943" s="1">
        <v>88</v>
      </c>
      <c r="IQ1943" s="1">
        <v>95</v>
      </c>
      <c r="IR1943" s="1">
        <v>96</v>
      </c>
      <c r="IS1943" s="1">
        <v>96</v>
      </c>
      <c r="IT1943" s="1">
        <v>96</v>
      </c>
      <c r="LY1943" s="1">
        <v>88</v>
      </c>
      <c r="LZ1943" s="1">
        <v>88</v>
      </c>
      <c r="MA1943" s="1">
        <v>80</v>
      </c>
      <c r="PJ1943" s="1">
        <v>24</v>
      </c>
      <c r="PK1943" s="1">
        <v>22</v>
      </c>
      <c r="SS1943" s="1">
        <v>96</v>
      </c>
      <c r="WA1943" s="1">
        <v>1</v>
      </c>
      <c r="WQ1943" s="1">
        <v>0</v>
      </c>
      <c r="WR1943" s="1">
        <v>1</v>
      </c>
      <c r="WS1943" s="1">
        <v>1</v>
      </c>
      <c r="WT1943" s="1">
        <v>1</v>
      </c>
      <c r="WU1943" s="1">
        <v>1</v>
      </c>
      <c r="AGS1943" s="1">
        <v>0</v>
      </c>
      <c r="AGT1943" s="1">
        <v>0</v>
      </c>
      <c r="AGU1943" s="1">
        <v>0</v>
      </c>
      <c r="AGV1943" s="1">
        <v>0</v>
      </c>
      <c r="AGW1943" s="1">
        <v>1</v>
      </c>
      <c r="AGX1943" s="1">
        <v>0</v>
      </c>
      <c r="AGY1943" s="1">
        <v>0</v>
      </c>
      <c r="AGZ1943" s="1">
        <v>0</v>
      </c>
      <c r="AHA1943" s="1">
        <v>0</v>
      </c>
      <c r="AHB1943" s="1">
        <v>0</v>
      </c>
      <c r="AHC1943" s="1">
        <v>1</v>
      </c>
      <c r="AHD1943" s="1">
        <v>0</v>
      </c>
      <c r="AHE1943" s="1">
        <v>0</v>
      </c>
      <c r="AHF1943" s="1">
        <v>0</v>
      </c>
      <c r="AHH1943" s="1">
        <v>0</v>
      </c>
      <c r="AHI1943" s="1">
        <v>0</v>
      </c>
      <c r="AHK1943" s="1">
        <v>0</v>
      </c>
      <c r="AHL1943" s="1">
        <v>0</v>
      </c>
      <c r="AHM1943" s="1">
        <v>0</v>
      </c>
      <c r="AHN1943" s="1">
        <v>0</v>
      </c>
      <c r="AHO1943" s="1">
        <v>0</v>
      </c>
      <c r="AHP1943" s="1">
        <v>0</v>
      </c>
      <c r="AHQ1943" s="1">
        <v>0</v>
      </c>
      <c r="AHR1943" s="1">
        <v>0</v>
      </c>
      <c r="AIM1943" s="1">
        <v>0</v>
      </c>
      <c r="AIN1943" s="1">
        <v>0</v>
      </c>
      <c r="AIO1943" s="1">
        <v>0</v>
      </c>
      <c r="AIP1943" s="1">
        <v>1</v>
      </c>
      <c r="AIQ1943" s="1">
        <v>1</v>
      </c>
      <c r="AIR1943" s="1">
        <v>1</v>
      </c>
      <c r="AIS1943" s="1">
        <v>1</v>
      </c>
      <c r="AIT1943" s="3">
        <v>1</v>
      </c>
      <c r="AIV1943" s="1">
        <v>0</v>
      </c>
      <c r="AIW1943" s="1">
        <v>0</v>
      </c>
      <c r="AIX1943" s="1">
        <v>54</v>
      </c>
    </row>
    <row r="1944" spans="1:951" s="1" customFormat="1">
      <c r="B1944" s="1">
        <v>2</v>
      </c>
      <c r="C1944" s="1">
        <v>1</v>
      </c>
      <c r="D1944" s="1" t="s">
        <v>6040</v>
      </c>
      <c r="O1944" s="1">
        <v>1</v>
      </c>
      <c r="Z1944" s="1">
        <v>0</v>
      </c>
      <c r="AA1944" s="1">
        <v>2</v>
      </c>
      <c r="AB1944" s="1" t="s">
        <v>10118</v>
      </c>
      <c r="AC1944" s="1">
        <v>0</v>
      </c>
      <c r="AE1944" s="1">
        <v>0</v>
      </c>
      <c r="AG1944" s="1">
        <v>0</v>
      </c>
      <c r="AI1944" s="1">
        <v>140</v>
      </c>
      <c r="AN1944" s="1">
        <v>144</v>
      </c>
      <c r="DR1944" s="1">
        <v>80</v>
      </c>
      <c r="DW1944" s="1">
        <v>96</v>
      </c>
      <c r="HA1944" s="1">
        <v>2</v>
      </c>
      <c r="HF1944" s="1">
        <v>2</v>
      </c>
      <c r="HT1944" s="1">
        <v>0</v>
      </c>
      <c r="HY1944" s="1">
        <v>0</v>
      </c>
      <c r="IP1944" s="1">
        <v>99</v>
      </c>
      <c r="IQ1944" s="1">
        <v>97</v>
      </c>
      <c r="IR1944" s="1">
        <v>94</v>
      </c>
      <c r="IS1944" s="1">
        <v>89</v>
      </c>
      <c r="IT1944" s="1">
        <v>97</v>
      </c>
      <c r="IU1944" s="1">
        <v>97</v>
      </c>
      <c r="LX1944" s="1">
        <v>64</v>
      </c>
      <c r="MC1944" s="1">
        <v>70</v>
      </c>
      <c r="PG1944" s="1">
        <v>24</v>
      </c>
      <c r="PL1944" s="1">
        <v>24</v>
      </c>
      <c r="SP1944" s="1">
        <v>98.4</v>
      </c>
      <c r="SU1944" s="1">
        <v>96.9</v>
      </c>
      <c r="VX1944" s="1">
        <v>1</v>
      </c>
      <c r="WC1944" s="1">
        <v>1</v>
      </c>
      <c r="WQ1944" s="1">
        <v>1</v>
      </c>
      <c r="WR1944" s="1">
        <v>1</v>
      </c>
      <c r="WS1944" s="1">
        <v>1</v>
      </c>
      <c r="WT1944" s="1">
        <v>1</v>
      </c>
      <c r="WU1944" s="1">
        <v>1</v>
      </c>
      <c r="WV1944" s="1">
        <v>1</v>
      </c>
      <c r="AAY1944" s="1">
        <v>34</v>
      </c>
      <c r="ABB1944" s="1">
        <v>11.9</v>
      </c>
      <c r="ABE1944" s="1">
        <v>35</v>
      </c>
      <c r="ABU1944" s="1">
        <v>139</v>
      </c>
      <c r="ABX1944" s="1">
        <v>4.8</v>
      </c>
      <c r="ACA1944" s="1">
        <v>102</v>
      </c>
      <c r="ACD1944" s="1">
        <v>1.1599999999999999</v>
      </c>
      <c r="ACG1944" s="1">
        <v>87</v>
      </c>
      <c r="ACQ1944" s="1">
        <v>47</v>
      </c>
      <c r="ACT1944" s="1">
        <v>2.1</v>
      </c>
      <c r="ACW1944" s="1">
        <v>9</v>
      </c>
      <c r="AGS1944" s="1">
        <v>1</v>
      </c>
      <c r="AGT1944" s="1">
        <v>0</v>
      </c>
      <c r="AGU1944" s="1">
        <v>1</v>
      </c>
      <c r="AGV1944" s="1">
        <v>0</v>
      </c>
      <c r="AGW1944" s="1">
        <v>1</v>
      </c>
      <c r="AGX1944" s="1">
        <v>0</v>
      </c>
      <c r="AGY1944" s="1">
        <v>0</v>
      </c>
      <c r="AGZ1944" s="1">
        <v>1</v>
      </c>
      <c r="AHA1944" s="1">
        <v>0</v>
      </c>
      <c r="AHB1944" s="1">
        <v>0</v>
      </c>
      <c r="AHC1944" s="1">
        <v>1</v>
      </c>
      <c r="AHD1944" s="1">
        <v>0</v>
      </c>
      <c r="AHE1944" s="1">
        <v>0</v>
      </c>
      <c r="AHF1944" s="1">
        <v>0</v>
      </c>
      <c r="AHH1944" s="1">
        <v>0</v>
      </c>
      <c r="AHI1944" s="1">
        <v>0</v>
      </c>
      <c r="AHK1944" s="1">
        <v>0</v>
      </c>
      <c r="AHL1944" s="1">
        <v>0</v>
      </c>
      <c r="AHM1944" s="1">
        <v>0</v>
      </c>
      <c r="AHN1944" s="1">
        <v>0</v>
      </c>
      <c r="AHO1944" s="1">
        <v>0</v>
      </c>
      <c r="AHP1944" s="1">
        <v>0</v>
      </c>
      <c r="AHQ1944" s="1">
        <v>0</v>
      </c>
      <c r="AHR1944" s="1">
        <v>0</v>
      </c>
      <c r="AIM1944" s="1">
        <v>0</v>
      </c>
      <c r="AIN1944" s="1">
        <v>0</v>
      </c>
      <c r="AIO1944" s="1">
        <v>0</v>
      </c>
      <c r="AIT1944" s="3">
        <v>2</v>
      </c>
      <c r="AIV1944" s="1">
        <v>0</v>
      </c>
      <c r="AIW1944" s="1">
        <v>0</v>
      </c>
      <c r="AIX1944" s="1">
        <v>49</v>
      </c>
      <c r="AIY1944" s="1">
        <v>60</v>
      </c>
    </row>
    <row r="1945" spans="1:951" s="1" customFormat="1">
      <c r="B1945" s="1">
        <v>3</v>
      </c>
      <c r="C1945" s="1">
        <v>0</v>
      </c>
      <c r="Z1945" s="1">
        <v>0</v>
      </c>
      <c r="AA1945" s="1">
        <v>2</v>
      </c>
      <c r="AB1945" s="1" t="s">
        <v>10119</v>
      </c>
      <c r="AC1945" s="1">
        <v>0</v>
      </c>
      <c r="AE1945" s="1">
        <v>0</v>
      </c>
      <c r="AG1945" s="1">
        <v>0</v>
      </c>
      <c r="AI1945" s="1">
        <v>122</v>
      </c>
      <c r="AK1945" s="1">
        <v>130</v>
      </c>
      <c r="DR1945" s="1">
        <v>74</v>
      </c>
      <c r="DT1945" s="1">
        <v>78</v>
      </c>
      <c r="HA1945" s="1">
        <v>2</v>
      </c>
      <c r="HC1945" s="1">
        <v>2</v>
      </c>
      <c r="HT1945" s="1">
        <v>0</v>
      </c>
      <c r="HV1945" s="1">
        <v>0</v>
      </c>
      <c r="IP1945" s="1">
        <v>88</v>
      </c>
      <c r="IQ1945" s="1">
        <v>95</v>
      </c>
      <c r="IR1945" s="1">
        <v>96</v>
      </c>
      <c r="LX1945" s="1">
        <v>73</v>
      </c>
      <c r="LZ1945" s="1">
        <v>74</v>
      </c>
      <c r="PG1945" s="1">
        <v>22</v>
      </c>
      <c r="PI1945" s="1">
        <v>22</v>
      </c>
      <c r="SP1945" s="1">
        <v>98</v>
      </c>
      <c r="SR1945" s="1">
        <v>97.6</v>
      </c>
      <c r="VX1945" s="1">
        <v>1</v>
      </c>
      <c r="VZ1945" s="1">
        <v>1</v>
      </c>
      <c r="WQ1945" s="1">
        <v>0</v>
      </c>
      <c r="WR1945" s="1">
        <v>1</v>
      </c>
      <c r="WS1945" s="1">
        <v>1</v>
      </c>
      <c r="ZY1945" s="1">
        <v>199</v>
      </c>
      <c r="ZZ1945" s="1">
        <v>197.2</v>
      </c>
      <c r="AAY1945" s="1">
        <v>33</v>
      </c>
      <c r="ABB1945" s="1">
        <v>11.6</v>
      </c>
      <c r="ABE1945" s="1">
        <v>34</v>
      </c>
      <c r="ABU1945" s="1">
        <v>140</v>
      </c>
      <c r="ABX1945" s="1">
        <v>4.4000000000000004</v>
      </c>
      <c r="ACA1945" s="1">
        <v>100</v>
      </c>
      <c r="ACD1945" s="1">
        <v>1.2</v>
      </c>
      <c r="ACG1945" s="1">
        <v>116</v>
      </c>
      <c r="ACQ1945" s="1">
        <v>43</v>
      </c>
      <c r="ACT1945" s="1">
        <v>2.2999999999999998</v>
      </c>
      <c r="ACW1945" s="1">
        <v>12</v>
      </c>
      <c r="AGS1945" s="1">
        <v>1</v>
      </c>
      <c r="AGT1945" s="1">
        <v>0</v>
      </c>
      <c r="AGU1945" s="1">
        <v>1</v>
      </c>
      <c r="AGV1945" s="1">
        <v>0</v>
      </c>
      <c r="AGW1945" s="1">
        <v>1</v>
      </c>
      <c r="AGX1945" s="1">
        <v>0</v>
      </c>
      <c r="AGY1945" s="1">
        <v>0</v>
      </c>
      <c r="AGZ1945" s="1">
        <v>1</v>
      </c>
      <c r="AHA1945" s="1">
        <v>0</v>
      </c>
      <c r="AHB1945" s="1">
        <v>0</v>
      </c>
      <c r="AHC1945" s="1">
        <v>1</v>
      </c>
      <c r="AHD1945" s="1">
        <v>0</v>
      </c>
      <c r="AHE1945" s="1">
        <v>0</v>
      </c>
      <c r="AHF1945" s="1">
        <v>0</v>
      </c>
      <c r="AHH1945" s="1">
        <v>0</v>
      </c>
      <c r="AHI1945" s="1">
        <v>0</v>
      </c>
      <c r="AHK1945" s="1">
        <v>0</v>
      </c>
      <c r="AHL1945" s="1">
        <v>0</v>
      </c>
      <c r="AHM1945" s="1">
        <v>0</v>
      </c>
      <c r="AHN1945" s="1">
        <v>0</v>
      </c>
      <c r="AHO1945" s="1">
        <v>0</v>
      </c>
      <c r="AHP1945" s="1">
        <v>0</v>
      </c>
      <c r="AHQ1945" s="1">
        <v>0</v>
      </c>
      <c r="AHR1945" s="1">
        <v>0</v>
      </c>
      <c r="AIM1945" s="1">
        <v>0</v>
      </c>
      <c r="AIN1945" s="1">
        <v>0</v>
      </c>
      <c r="AIO1945" s="1">
        <v>0</v>
      </c>
      <c r="AIT1945" s="3">
        <v>2</v>
      </c>
      <c r="AIV1945" s="1">
        <v>0</v>
      </c>
      <c r="AIW1945" s="1">
        <v>0</v>
      </c>
      <c r="AIX1945" s="1">
        <v>45</v>
      </c>
      <c r="AIY1945" s="1">
        <v>30</v>
      </c>
    </row>
    <row r="1946" spans="1:951" s="1" customFormat="1">
      <c r="B1946" s="1">
        <v>4</v>
      </c>
      <c r="C1946" s="1">
        <v>0</v>
      </c>
      <c r="Z1946" s="1">
        <v>0</v>
      </c>
      <c r="AA1946" s="1">
        <v>2</v>
      </c>
      <c r="AB1946" s="1" t="s">
        <v>10120</v>
      </c>
      <c r="AC1946" s="1">
        <v>0</v>
      </c>
      <c r="AE1946" s="1">
        <v>2</v>
      </c>
      <c r="AF1946" s="1">
        <v>0</v>
      </c>
      <c r="AG1946" s="1">
        <v>0</v>
      </c>
      <c r="AI1946" s="1">
        <v>138</v>
      </c>
      <c r="AL1946" s="1">
        <v>138</v>
      </c>
      <c r="DR1946" s="1">
        <v>70</v>
      </c>
      <c r="DU1946" s="1">
        <v>72</v>
      </c>
      <c r="HA1946" s="1">
        <v>2</v>
      </c>
      <c r="HD1946" s="1">
        <v>2</v>
      </c>
      <c r="HT1946" s="1">
        <v>0</v>
      </c>
      <c r="HW1946" s="1">
        <v>0</v>
      </c>
      <c r="IP1946" s="1">
        <v>97</v>
      </c>
      <c r="IQ1946" s="1">
        <v>88</v>
      </c>
      <c r="IR1946" s="1">
        <v>93</v>
      </c>
      <c r="IS1946" s="1">
        <v>94</v>
      </c>
      <c r="LX1946" s="1">
        <v>69</v>
      </c>
      <c r="MA1946" s="1">
        <v>71</v>
      </c>
      <c r="PG1946" s="1">
        <v>24</v>
      </c>
      <c r="PJ1946" s="1">
        <v>24</v>
      </c>
      <c r="SP1946" s="1">
        <v>97.8</v>
      </c>
      <c r="SS1946" s="1">
        <v>97.8</v>
      </c>
      <c r="VX1946" s="1">
        <v>1</v>
      </c>
      <c r="WA1946" s="1">
        <v>1</v>
      </c>
      <c r="WQ1946" s="1">
        <v>1</v>
      </c>
      <c r="WR1946" s="1">
        <v>1</v>
      </c>
      <c r="WS1946" s="1">
        <v>1</v>
      </c>
      <c r="WT1946" s="1">
        <v>1</v>
      </c>
      <c r="ZY1946" s="1">
        <v>198.4</v>
      </c>
      <c r="ZZ1946" s="1">
        <v>198.2</v>
      </c>
      <c r="AAY1946" s="1">
        <v>31</v>
      </c>
      <c r="AAZ1946" s="1">
        <v>31</v>
      </c>
      <c r="ABC1946" s="1">
        <v>11.9</v>
      </c>
      <c r="ABF1946" s="1">
        <v>35</v>
      </c>
      <c r="ABU1946" s="1">
        <v>141</v>
      </c>
      <c r="ABV1946" s="1">
        <v>139</v>
      </c>
      <c r="ABX1946" s="1">
        <v>4.5999999999999996</v>
      </c>
      <c r="ABY1946" s="1">
        <v>4.5</v>
      </c>
      <c r="ACA1946" s="1">
        <v>97</v>
      </c>
      <c r="ACB1946" s="1">
        <v>97</v>
      </c>
      <c r="ACD1946" s="1">
        <v>9.5</v>
      </c>
      <c r="ACE1946" s="1">
        <v>1.17</v>
      </c>
      <c r="ACG1946" s="1">
        <v>122</v>
      </c>
      <c r="ACH1946" s="1">
        <v>147</v>
      </c>
      <c r="ACQ1946" s="1">
        <v>43</v>
      </c>
      <c r="ACR1946" s="1">
        <v>41</v>
      </c>
      <c r="ACT1946" s="1">
        <v>2.6</v>
      </c>
      <c r="ACU1946" s="1">
        <v>2.5</v>
      </c>
      <c r="ACW1946" s="1">
        <v>13</v>
      </c>
      <c r="ACX1946" s="1">
        <v>17</v>
      </c>
      <c r="ADR1946" s="1">
        <v>2.1</v>
      </c>
      <c r="AGS1946" s="1">
        <v>1</v>
      </c>
      <c r="AGT1946" s="1">
        <v>0</v>
      </c>
      <c r="AGU1946" s="1">
        <v>1</v>
      </c>
      <c r="AGV1946" s="1">
        <v>0</v>
      </c>
      <c r="AGW1946" s="1">
        <v>1</v>
      </c>
      <c r="AGX1946" s="1">
        <v>0</v>
      </c>
      <c r="AGY1946" s="1">
        <v>0</v>
      </c>
      <c r="AGZ1946" s="1">
        <v>2</v>
      </c>
      <c r="AHA1946" s="1">
        <v>0</v>
      </c>
      <c r="AHB1946" s="1">
        <v>0</v>
      </c>
      <c r="AHC1946" s="1">
        <v>1</v>
      </c>
      <c r="AHD1946" s="1">
        <v>0</v>
      </c>
      <c r="AHE1946" s="1">
        <v>0</v>
      </c>
      <c r="AHF1946" s="1">
        <v>0</v>
      </c>
      <c r="AHH1946" s="1">
        <v>0</v>
      </c>
      <c r="AHI1946" s="1">
        <v>0</v>
      </c>
      <c r="AHK1946" s="1">
        <v>0</v>
      </c>
      <c r="AHL1946" s="1">
        <v>0</v>
      </c>
      <c r="AHM1946" s="1">
        <v>0</v>
      </c>
      <c r="AHN1946" s="1">
        <v>0</v>
      </c>
      <c r="AHO1946" s="1">
        <v>0</v>
      </c>
      <c r="AHP1946" s="1">
        <v>0</v>
      </c>
      <c r="AHQ1946" s="1">
        <v>0</v>
      </c>
      <c r="AHR1946" s="1">
        <v>0</v>
      </c>
      <c r="AIM1946" s="1">
        <v>0</v>
      </c>
      <c r="AIN1946" s="1">
        <v>0</v>
      </c>
      <c r="AIO1946" s="1">
        <v>0</v>
      </c>
      <c r="AIT1946" s="3">
        <v>2</v>
      </c>
      <c r="AIV1946" s="1">
        <v>0</v>
      </c>
      <c r="AIW1946" s="1">
        <v>0</v>
      </c>
      <c r="AIX1946" s="1">
        <v>41</v>
      </c>
      <c r="AIY1946" s="1">
        <v>64</v>
      </c>
    </row>
    <row r="1947" spans="1:951" s="1" customFormat="1">
      <c r="B1947" s="1">
        <v>5</v>
      </c>
      <c r="C1947" s="1">
        <v>0</v>
      </c>
      <c r="Z1947" s="1">
        <v>0</v>
      </c>
      <c r="AA1947" s="1">
        <v>1</v>
      </c>
      <c r="AB1947" s="1" t="s">
        <v>10121</v>
      </c>
      <c r="AC1947" s="1">
        <v>0</v>
      </c>
      <c r="AE1947" s="1">
        <v>1</v>
      </c>
      <c r="AF1947" s="1">
        <v>0</v>
      </c>
      <c r="AG1947" s="1">
        <v>0</v>
      </c>
      <c r="AI1947" s="1">
        <v>164</v>
      </c>
      <c r="AJ1947" s="1">
        <v>132</v>
      </c>
      <c r="DR1947" s="1">
        <v>90</v>
      </c>
      <c r="DS1947" s="1">
        <v>80</v>
      </c>
      <c r="HA1947" s="1">
        <v>2</v>
      </c>
      <c r="HB1947" s="1">
        <v>2</v>
      </c>
      <c r="HT1947" s="1">
        <v>0</v>
      </c>
      <c r="HU1947" s="1">
        <v>0</v>
      </c>
      <c r="IP1947" s="1">
        <v>97</v>
      </c>
      <c r="IQ1947" s="1">
        <v>97</v>
      </c>
      <c r="LX1947" s="1">
        <v>77</v>
      </c>
      <c r="LY1947" s="1">
        <v>71</v>
      </c>
      <c r="PG1947" s="1">
        <v>20</v>
      </c>
      <c r="PH1947" s="1">
        <v>20</v>
      </c>
      <c r="SP1947" s="1">
        <v>97.7</v>
      </c>
      <c r="SQ1947" s="1">
        <v>98.4</v>
      </c>
      <c r="VX1947" s="1">
        <v>1</v>
      </c>
      <c r="VY1947" s="1">
        <v>1</v>
      </c>
      <c r="WQ1947" s="1">
        <v>1</v>
      </c>
      <c r="WR1947" s="1">
        <v>1</v>
      </c>
      <c r="AAY1947" s="1">
        <v>32</v>
      </c>
      <c r="ABU1947" s="1">
        <v>140</v>
      </c>
      <c r="ABX1947" s="1">
        <v>4.7</v>
      </c>
      <c r="ACA1947" s="1">
        <v>98</v>
      </c>
      <c r="ACD1947" s="1">
        <v>9.5</v>
      </c>
      <c r="ACG1947" s="1">
        <v>119</v>
      </c>
      <c r="ACQ1947" s="1">
        <v>39</v>
      </c>
      <c r="ACT1947" s="1">
        <v>2.2999999999999998</v>
      </c>
      <c r="ACW1947" s="1">
        <v>10</v>
      </c>
      <c r="ADR1947" s="1">
        <v>2.2000000000000002</v>
      </c>
      <c r="AGS1947" s="1">
        <v>0</v>
      </c>
      <c r="AGT1947" s="1">
        <v>0</v>
      </c>
      <c r="AGU1947" s="1">
        <v>0</v>
      </c>
      <c r="AGV1947" s="1">
        <v>0</v>
      </c>
      <c r="AGW1947" s="1">
        <v>1</v>
      </c>
      <c r="AGX1947" s="1">
        <v>0</v>
      </c>
      <c r="AGY1947" s="1">
        <v>0</v>
      </c>
      <c r="AGZ1947" s="1">
        <v>2</v>
      </c>
      <c r="AHA1947" s="1">
        <v>0</v>
      </c>
      <c r="AHB1947" s="1">
        <v>0</v>
      </c>
      <c r="AHC1947" s="1">
        <v>1</v>
      </c>
      <c r="AHD1947" s="1">
        <v>0</v>
      </c>
      <c r="AHE1947" s="1">
        <v>0</v>
      </c>
      <c r="AHF1947" s="1">
        <v>0</v>
      </c>
      <c r="AHH1947" s="1">
        <v>0</v>
      </c>
      <c r="AHI1947" s="1">
        <v>0</v>
      </c>
      <c r="AHK1947" s="1">
        <v>0</v>
      </c>
      <c r="AHL1947" s="1">
        <v>0</v>
      </c>
      <c r="AHM1947" s="1">
        <v>0</v>
      </c>
      <c r="AHN1947" s="1">
        <v>0</v>
      </c>
      <c r="AHO1947" s="1">
        <v>0</v>
      </c>
      <c r="AHP1947" s="1">
        <v>0</v>
      </c>
      <c r="AHQ1947" s="1">
        <v>0</v>
      </c>
      <c r="AHR1947" s="1">
        <v>0</v>
      </c>
      <c r="AIM1947" s="1">
        <v>0</v>
      </c>
      <c r="AIN1947" s="1">
        <v>0</v>
      </c>
      <c r="AIO1947" s="1">
        <v>0</v>
      </c>
      <c r="AIT1947" s="3">
        <v>2</v>
      </c>
      <c r="AIV1947" s="1">
        <v>0</v>
      </c>
      <c r="AIW1947" s="1">
        <v>0</v>
      </c>
      <c r="AIX1947" s="1">
        <v>54</v>
      </c>
      <c r="AIY1947" s="1">
        <v>41</v>
      </c>
    </row>
    <row r="1948" spans="1:951" s="1" customFormat="1">
      <c r="B1948" s="1">
        <v>6</v>
      </c>
      <c r="C1948" s="1">
        <v>0</v>
      </c>
      <c r="Z1948" s="1">
        <v>0</v>
      </c>
      <c r="AA1948" s="1">
        <v>1</v>
      </c>
      <c r="AB1948" s="1" t="s">
        <v>10122</v>
      </c>
      <c r="AC1948" s="1">
        <v>0</v>
      </c>
      <c r="AE1948" s="1">
        <v>0</v>
      </c>
      <c r="AG1948" s="1">
        <v>0</v>
      </c>
      <c r="AI1948" s="1">
        <v>128</v>
      </c>
      <c r="AJ1948" s="1">
        <v>138</v>
      </c>
      <c r="DR1948" s="1">
        <v>82</v>
      </c>
      <c r="DS1948" s="1">
        <v>68</v>
      </c>
      <c r="HA1948" s="1">
        <v>2</v>
      </c>
      <c r="HB1948" s="1">
        <v>2</v>
      </c>
      <c r="HT1948" s="1">
        <v>0</v>
      </c>
      <c r="HU1948" s="1">
        <v>0</v>
      </c>
      <c r="IP1948" s="1">
        <v>95</v>
      </c>
      <c r="IQ1948" s="1">
        <v>97</v>
      </c>
      <c r="LX1948" s="1">
        <v>66</v>
      </c>
      <c r="LY1948" s="1">
        <v>68</v>
      </c>
      <c r="PG1948" s="1">
        <v>24</v>
      </c>
      <c r="PH1948" s="1">
        <v>24</v>
      </c>
      <c r="SP1948" s="1">
        <v>97.9</v>
      </c>
      <c r="VX1948" s="1">
        <v>1</v>
      </c>
      <c r="WQ1948" s="1">
        <v>1</v>
      </c>
      <c r="WR1948" s="1">
        <v>1</v>
      </c>
      <c r="ZY1948" s="1">
        <v>195.4</v>
      </c>
      <c r="ZZ1948" s="1">
        <v>195.4</v>
      </c>
      <c r="AGS1948" s="1">
        <v>0</v>
      </c>
      <c r="AGT1948" s="1">
        <v>0</v>
      </c>
      <c r="AGU1948" s="1">
        <v>0</v>
      </c>
      <c r="AGV1948" s="1">
        <v>0</v>
      </c>
      <c r="AGW1948" s="1">
        <v>1</v>
      </c>
      <c r="AGX1948" s="1">
        <v>0</v>
      </c>
      <c r="AGY1948" s="1">
        <v>0</v>
      </c>
      <c r="AGZ1948" s="1">
        <v>0</v>
      </c>
      <c r="AHA1948" s="1">
        <v>0</v>
      </c>
      <c r="AHB1948" s="1">
        <v>0</v>
      </c>
      <c r="AHC1948" s="1">
        <v>1</v>
      </c>
      <c r="AHD1948" s="1">
        <v>0</v>
      </c>
      <c r="AHE1948" s="1">
        <v>0</v>
      </c>
      <c r="AHF1948" s="1">
        <v>0</v>
      </c>
      <c r="AHH1948" s="1">
        <v>0</v>
      </c>
      <c r="AHI1948" s="1">
        <v>0</v>
      </c>
      <c r="AHK1948" s="1">
        <v>0</v>
      </c>
      <c r="AHL1948" s="1">
        <v>0</v>
      </c>
      <c r="AHM1948" s="1">
        <v>0</v>
      </c>
      <c r="AHN1948" s="1">
        <v>0</v>
      </c>
      <c r="AHO1948" s="1">
        <v>0</v>
      </c>
      <c r="AHP1948" s="1">
        <v>0</v>
      </c>
      <c r="AHQ1948" s="1">
        <v>0</v>
      </c>
      <c r="AHR1948" s="1" t="s">
        <v>7001</v>
      </c>
      <c r="AIM1948" s="1">
        <v>0</v>
      </c>
      <c r="AIN1948" s="1">
        <v>0</v>
      </c>
      <c r="AIO1948" s="1">
        <v>0</v>
      </c>
      <c r="AIT1948" s="3">
        <v>0</v>
      </c>
      <c r="AIV1948" s="1">
        <v>0</v>
      </c>
      <c r="AIW1948" s="1">
        <v>0</v>
      </c>
    </row>
    <row r="1949" spans="1:951" s="18" customFormat="1">
      <c r="B1949" s="18">
        <v>7</v>
      </c>
      <c r="C1949" s="18">
        <v>0</v>
      </c>
      <c r="Z1949" s="18">
        <v>0</v>
      </c>
      <c r="AA1949" s="18">
        <v>2</v>
      </c>
      <c r="AB1949" s="18" t="s">
        <v>10123</v>
      </c>
      <c r="AC1949" s="18">
        <v>0</v>
      </c>
      <c r="AE1949" s="18">
        <v>4</v>
      </c>
      <c r="AF1949" s="18">
        <v>0</v>
      </c>
      <c r="AG1949" s="18">
        <v>0</v>
      </c>
      <c r="AI1949" s="18">
        <v>140</v>
      </c>
      <c r="AJ1949" s="18">
        <v>130</v>
      </c>
      <c r="DR1949" s="18">
        <v>82</v>
      </c>
      <c r="DS1949" s="18">
        <v>76</v>
      </c>
      <c r="HA1949" s="18">
        <v>2</v>
      </c>
      <c r="HT1949" s="18">
        <v>0</v>
      </c>
      <c r="IP1949" s="18">
        <v>97</v>
      </c>
      <c r="LX1949" s="18">
        <v>67</v>
      </c>
      <c r="PG1949" s="18">
        <v>20</v>
      </c>
      <c r="SP1949" s="18">
        <v>98</v>
      </c>
      <c r="WQ1949" s="18">
        <v>1</v>
      </c>
      <c r="ZY1949" s="18">
        <v>197</v>
      </c>
      <c r="AGS1949" s="18">
        <v>0</v>
      </c>
      <c r="AGT1949" s="18">
        <v>0</v>
      </c>
      <c r="AGU1949" s="18">
        <v>0</v>
      </c>
      <c r="AGV1949" s="18">
        <v>0</v>
      </c>
      <c r="AGW1949" s="18">
        <v>1</v>
      </c>
      <c r="AGX1949" s="18">
        <v>0</v>
      </c>
      <c r="AGY1949" s="18">
        <v>0</v>
      </c>
      <c r="AGZ1949" s="18">
        <v>0</v>
      </c>
      <c r="AHA1949" s="18">
        <v>0</v>
      </c>
      <c r="AHB1949" s="18">
        <v>0</v>
      </c>
      <c r="AHC1949" s="18">
        <v>1</v>
      </c>
      <c r="AHD1949" s="18">
        <v>0</v>
      </c>
      <c r="AHE1949" s="18">
        <v>0</v>
      </c>
      <c r="AHF1949" s="18">
        <v>0</v>
      </c>
      <c r="AHH1949" s="18">
        <v>0</v>
      </c>
      <c r="AHI1949" s="18">
        <v>0</v>
      </c>
      <c r="AHK1949" s="18">
        <v>0</v>
      </c>
      <c r="AHL1949" s="18">
        <v>0</v>
      </c>
      <c r="AHM1949" s="18">
        <v>0</v>
      </c>
      <c r="AHN1949" s="18">
        <v>0</v>
      </c>
      <c r="AHO1949" s="18">
        <v>0</v>
      </c>
      <c r="AHP1949" s="18">
        <v>0</v>
      </c>
      <c r="AHQ1949" s="18">
        <v>0</v>
      </c>
      <c r="AHR1949" s="18">
        <v>0</v>
      </c>
      <c r="AIM1949" s="18">
        <v>0</v>
      </c>
      <c r="AIN1949" s="18">
        <v>0</v>
      </c>
      <c r="AIO1949" s="18">
        <v>0</v>
      </c>
      <c r="AIT1949" s="79">
        <v>1</v>
      </c>
      <c r="AIV1949" s="18">
        <v>0</v>
      </c>
      <c r="AIW1949" s="18">
        <v>0</v>
      </c>
      <c r="AIX1949" s="18">
        <v>30</v>
      </c>
    </row>
    <row r="1950" spans="1:951" s="14" customFormat="1">
      <c r="A1950" s="14">
        <v>410</v>
      </c>
      <c r="B1950" s="14">
        <v>1</v>
      </c>
      <c r="C1950" s="14">
        <v>1</v>
      </c>
      <c r="D1950" s="14" t="s">
        <v>10124</v>
      </c>
      <c r="E1950" s="58" t="s">
        <v>10125</v>
      </c>
      <c r="O1950" s="14">
        <v>0</v>
      </c>
      <c r="P1950" s="14">
        <v>0</v>
      </c>
      <c r="Z1950" s="14">
        <v>0</v>
      </c>
      <c r="AA1950" s="60">
        <v>1</v>
      </c>
      <c r="AC1950" s="14">
        <v>0</v>
      </c>
      <c r="AE1950" s="14">
        <v>0</v>
      </c>
      <c r="AG1950" s="14">
        <v>0</v>
      </c>
      <c r="AI1950" s="14">
        <v>156</v>
      </c>
      <c r="DR1950" s="14">
        <v>72</v>
      </c>
      <c r="HA1950" s="14">
        <v>0</v>
      </c>
      <c r="HT1950" s="60">
        <v>0</v>
      </c>
      <c r="HU1950" s="60"/>
      <c r="HV1950" s="63"/>
      <c r="HW1950" s="63"/>
      <c r="HX1950" s="63"/>
      <c r="HY1950" s="63"/>
      <c r="HZ1950" s="63"/>
      <c r="IA1950" s="63"/>
      <c r="IB1950" s="63"/>
      <c r="IC1950" s="63"/>
      <c r="ID1950" s="63"/>
      <c r="IE1950" s="63"/>
      <c r="IF1950" s="63"/>
      <c r="IG1950" s="63"/>
      <c r="IH1950" s="63"/>
      <c r="II1950" s="63"/>
      <c r="IJ1950" s="63"/>
      <c r="IK1950" s="63"/>
      <c r="IL1950" s="63"/>
      <c r="IM1950" s="58"/>
      <c r="IN1950" s="58"/>
      <c r="IO1950" s="58"/>
      <c r="IP1950" s="14">
        <v>97</v>
      </c>
      <c r="LX1950" s="14">
        <v>68</v>
      </c>
      <c r="PG1950" s="14">
        <v>16</v>
      </c>
      <c r="SP1950" s="58" t="s">
        <v>9156</v>
      </c>
      <c r="SQ1950" s="58"/>
      <c r="SR1950" s="58"/>
      <c r="SS1950" s="58"/>
      <c r="ST1950" s="58"/>
      <c r="SU1950" s="58"/>
      <c r="SV1950" s="58"/>
      <c r="SW1950" s="58"/>
      <c r="SX1950" s="58"/>
      <c r="SY1950" s="58"/>
      <c r="SZ1950" s="58"/>
      <c r="TA1950" s="58"/>
      <c r="TB1950" s="58"/>
      <c r="TC1950" s="58"/>
      <c r="TD1950" s="58"/>
      <c r="TE1950" s="58"/>
      <c r="TF1950" s="58"/>
      <c r="TG1950" s="58"/>
      <c r="TH1950" s="58"/>
      <c r="TI1950" s="58"/>
      <c r="TJ1950" s="58"/>
      <c r="TK1950" s="58"/>
      <c r="TL1950" s="58"/>
      <c r="TM1950" s="58"/>
      <c r="TN1950" s="58"/>
      <c r="TO1950" s="58"/>
      <c r="TP1950" s="58"/>
      <c r="TQ1950" s="58"/>
      <c r="TR1950" s="58"/>
      <c r="TS1950" s="58"/>
      <c r="TT1950" s="58"/>
      <c r="TU1950" s="58"/>
      <c r="TV1950" s="58"/>
      <c r="TW1950" s="58"/>
      <c r="TX1950" s="58"/>
      <c r="TY1950" s="58"/>
      <c r="TZ1950" s="58"/>
      <c r="UA1950" s="58"/>
      <c r="UB1950" s="58"/>
      <c r="UC1950" s="58"/>
      <c r="UD1950" s="58"/>
      <c r="UE1950" s="58"/>
      <c r="UF1950" s="58"/>
      <c r="UG1950" s="58"/>
      <c r="UH1950" s="58"/>
      <c r="UI1950" s="58"/>
      <c r="UJ1950" s="58"/>
      <c r="UK1950" s="58"/>
      <c r="UL1950" s="58"/>
      <c r="UM1950" s="58"/>
      <c r="UN1950" s="58"/>
      <c r="UO1950" s="58"/>
      <c r="UP1950" s="58"/>
      <c r="UQ1950" s="58"/>
      <c r="UR1950" s="58"/>
      <c r="US1950" s="58"/>
      <c r="UT1950" s="58"/>
      <c r="UU1950" s="58"/>
      <c r="UV1950" s="58"/>
      <c r="UW1950" s="58"/>
      <c r="UX1950" s="58"/>
      <c r="UY1950" s="58"/>
      <c r="UZ1950" s="58"/>
      <c r="VA1950" s="58"/>
      <c r="VB1950" s="58"/>
      <c r="VC1950" s="58"/>
      <c r="VD1950" s="58"/>
      <c r="VE1950" s="58"/>
      <c r="VF1950" s="58"/>
      <c r="VG1950" s="58"/>
      <c r="VH1950" s="58"/>
      <c r="VI1950" s="58"/>
      <c r="VJ1950" s="58"/>
      <c r="VK1950" s="58"/>
      <c r="VL1950" s="58"/>
      <c r="VM1950" s="58"/>
      <c r="VN1950" s="58"/>
      <c r="VO1950" s="58"/>
      <c r="VP1950" s="58"/>
      <c r="VQ1950" s="58"/>
      <c r="VR1950" s="58"/>
      <c r="VS1950" s="58"/>
      <c r="VT1950" s="58"/>
      <c r="VU1950" s="58"/>
      <c r="VV1950" s="58"/>
      <c r="VW1950" s="58"/>
      <c r="WQ1950" s="14">
        <v>0</v>
      </c>
      <c r="AAE1950" s="63"/>
      <c r="AAF1950" s="63"/>
      <c r="AAG1950" s="63"/>
      <c r="AAI1950" s="63"/>
      <c r="AAJ1950" s="58"/>
      <c r="AAO1950" s="63"/>
      <c r="AAP1950" s="58"/>
      <c r="AAU1950" s="63"/>
      <c r="AAV1950" s="58"/>
      <c r="ABB1950" s="63"/>
      <c r="ABC1950" s="63"/>
      <c r="ABD1950" s="63"/>
      <c r="ABE1950" s="58"/>
      <c r="ABF1950" s="58"/>
      <c r="ABG1950" s="58"/>
      <c r="ABQ1950" s="63"/>
      <c r="ABR1950" s="63"/>
      <c r="ABS1950" s="58"/>
      <c r="ABT1950" s="58"/>
      <c r="ACG1950" s="63"/>
      <c r="ACH1950" s="63"/>
      <c r="ACI1950" s="63"/>
      <c r="ACJ1950" s="63"/>
      <c r="ACK1950" s="63"/>
      <c r="ACL1950" s="63"/>
      <c r="ACM1950" s="63"/>
      <c r="ACN1950" s="63"/>
      <c r="ACO1950" s="63"/>
      <c r="ACP1950" s="63"/>
      <c r="ACQ1950" s="58"/>
      <c r="ACR1950" s="58"/>
      <c r="ACS1950" s="58"/>
      <c r="ADB1950" s="63"/>
      <c r="ADC1950" s="63"/>
      <c r="ADD1950" s="58"/>
      <c r="ADE1950" s="58"/>
      <c r="AGM1950" s="63"/>
      <c r="AGN1950" s="58"/>
      <c r="AGS1950" s="14">
        <v>1</v>
      </c>
      <c r="AGT1950" s="14">
        <v>0</v>
      </c>
      <c r="AGU1950" s="14">
        <v>0</v>
      </c>
      <c r="AGV1950" s="14">
        <v>1</v>
      </c>
      <c r="AGW1950" s="14">
        <v>0</v>
      </c>
      <c r="AGX1950" s="14">
        <v>0</v>
      </c>
      <c r="AGY1950" s="14">
        <v>0</v>
      </c>
      <c r="AGZ1950" s="14">
        <v>0</v>
      </c>
      <c r="AHA1950" s="14">
        <v>0</v>
      </c>
      <c r="AHB1950" s="14">
        <v>0</v>
      </c>
      <c r="AHC1950" s="14">
        <v>1</v>
      </c>
      <c r="AHD1950" s="14">
        <v>0</v>
      </c>
      <c r="AHE1950" s="14">
        <v>0</v>
      </c>
      <c r="AHF1950" s="14">
        <v>0</v>
      </c>
      <c r="AHH1950" s="14">
        <v>0</v>
      </c>
      <c r="AHI1950" s="14">
        <v>0</v>
      </c>
      <c r="AHK1950" s="14">
        <v>0</v>
      </c>
      <c r="AHL1950" s="14">
        <v>0</v>
      </c>
      <c r="AHM1950" s="14">
        <v>0</v>
      </c>
      <c r="AHN1950" s="14">
        <v>0</v>
      </c>
      <c r="AHO1950" s="14">
        <v>0</v>
      </c>
      <c r="AHP1950" s="14">
        <v>0</v>
      </c>
      <c r="AHQ1950" s="14">
        <v>0</v>
      </c>
      <c r="AHR1950" s="14">
        <v>0</v>
      </c>
      <c r="AHV1950" s="63"/>
      <c r="AHW1950" s="58"/>
      <c r="AIB1950" s="63"/>
      <c r="AIC1950" s="58"/>
      <c r="AIH1950" s="63"/>
      <c r="AII1950" s="58"/>
      <c r="AIM1950" s="14">
        <v>0</v>
      </c>
      <c r="AIN1950" s="14">
        <v>0</v>
      </c>
      <c r="AIO1950" s="14">
        <v>0</v>
      </c>
      <c r="AIP1950" s="14">
        <v>0</v>
      </c>
      <c r="AIQ1950" s="14">
        <v>1</v>
      </c>
      <c r="AIR1950" s="14">
        <v>0</v>
      </c>
      <c r="AIS1950" s="14">
        <v>1</v>
      </c>
      <c r="AIT1950" s="60">
        <v>1</v>
      </c>
      <c r="AIU1950" s="58" t="s">
        <v>2308</v>
      </c>
      <c r="AIV1950" s="14">
        <v>1</v>
      </c>
      <c r="AIW1950" s="14">
        <v>0</v>
      </c>
      <c r="AIX1950" s="14">
        <v>52</v>
      </c>
      <c r="AJB1950" s="63"/>
      <c r="AJC1950" s="58"/>
      <c r="AJH1950" s="63"/>
      <c r="AJI1950" s="58"/>
      <c r="AJN1950" s="63"/>
      <c r="AJO1950" s="58"/>
    </row>
    <row r="1951" spans="1:951" s="14" customFormat="1">
      <c r="B1951" s="14">
        <v>2</v>
      </c>
      <c r="C1951" s="14">
        <v>1</v>
      </c>
      <c r="D1951" s="14" t="s">
        <v>10126</v>
      </c>
      <c r="F1951" s="63"/>
      <c r="G1951" s="58"/>
      <c r="O1951" s="14">
        <v>0</v>
      </c>
      <c r="Z1951" s="14">
        <v>0</v>
      </c>
      <c r="AA1951" s="60">
        <v>2</v>
      </c>
      <c r="AB1951" s="58" t="s">
        <v>10127</v>
      </c>
      <c r="AC1951" s="14">
        <v>0</v>
      </c>
      <c r="AE1951" s="14">
        <v>0</v>
      </c>
      <c r="AG1951" s="14">
        <v>0</v>
      </c>
      <c r="AI1951" s="14">
        <v>118</v>
      </c>
      <c r="AJ1951" s="14">
        <v>128</v>
      </c>
      <c r="DR1951" s="14">
        <v>64</v>
      </c>
      <c r="DS1951" s="14">
        <v>70</v>
      </c>
      <c r="HA1951" s="14">
        <v>0</v>
      </c>
      <c r="HB1951" s="14">
        <v>2</v>
      </c>
      <c r="HT1951" s="60">
        <v>0</v>
      </c>
      <c r="HU1951" s="60">
        <v>0</v>
      </c>
      <c r="HV1951" s="63"/>
      <c r="HW1951" s="63"/>
      <c r="HX1951" s="63"/>
      <c r="HY1951" s="63"/>
      <c r="HZ1951" s="63"/>
      <c r="IA1951" s="63"/>
      <c r="IB1951" s="63"/>
      <c r="IC1951" s="63"/>
      <c r="ID1951" s="63"/>
      <c r="IE1951" s="63"/>
      <c r="IF1951" s="63"/>
      <c r="IG1951" s="63"/>
      <c r="IH1951" s="63"/>
      <c r="II1951" s="63"/>
      <c r="IJ1951" s="63"/>
      <c r="IK1951" s="63"/>
      <c r="IL1951" s="63"/>
      <c r="IM1951" s="58"/>
      <c r="IN1951" s="58"/>
      <c r="IO1951" s="58"/>
      <c r="IP1951" s="14">
        <v>95</v>
      </c>
      <c r="IQ1951" s="14">
        <v>97</v>
      </c>
      <c r="LX1951" s="14">
        <v>68</v>
      </c>
      <c r="LY1951" s="14">
        <v>72</v>
      </c>
      <c r="PG1951" s="14">
        <v>16</v>
      </c>
      <c r="PH1951" s="14">
        <v>16</v>
      </c>
      <c r="SP1951" s="58" t="s">
        <v>8558</v>
      </c>
      <c r="SQ1951" s="58" t="s">
        <v>8449</v>
      </c>
      <c r="SR1951" s="58"/>
      <c r="SS1951" s="58"/>
      <c r="ST1951" s="58"/>
      <c r="SU1951" s="58"/>
      <c r="SV1951" s="58"/>
      <c r="SW1951" s="58"/>
      <c r="SX1951" s="58"/>
      <c r="SY1951" s="58"/>
      <c r="SZ1951" s="58"/>
      <c r="TA1951" s="58"/>
      <c r="TB1951" s="58"/>
      <c r="TC1951" s="58"/>
      <c r="TD1951" s="58"/>
      <c r="TE1951" s="58"/>
      <c r="TF1951" s="58"/>
      <c r="TG1951" s="58"/>
      <c r="TH1951" s="58"/>
      <c r="TI1951" s="58"/>
      <c r="TJ1951" s="58"/>
      <c r="TK1951" s="58"/>
      <c r="TL1951" s="58"/>
      <c r="TM1951" s="58"/>
      <c r="TN1951" s="58"/>
      <c r="TO1951" s="58"/>
      <c r="TP1951" s="58"/>
      <c r="TQ1951" s="58"/>
      <c r="TR1951" s="58"/>
      <c r="TS1951" s="58"/>
      <c r="TT1951" s="58"/>
      <c r="TU1951" s="58"/>
      <c r="TV1951" s="58"/>
      <c r="TW1951" s="58"/>
      <c r="TX1951" s="58"/>
      <c r="TY1951" s="58"/>
      <c r="TZ1951" s="58"/>
      <c r="UA1951" s="58"/>
      <c r="UB1951" s="58"/>
      <c r="UC1951" s="58"/>
      <c r="UD1951" s="58"/>
      <c r="UE1951" s="58"/>
      <c r="UF1951" s="58"/>
      <c r="UG1951" s="58"/>
      <c r="UH1951" s="58"/>
      <c r="UI1951" s="58"/>
      <c r="UJ1951" s="58"/>
      <c r="UK1951" s="58"/>
      <c r="UL1951" s="58"/>
      <c r="UM1951" s="58"/>
      <c r="UN1951" s="58"/>
      <c r="UO1951" s="58"/>
      <c r="UP1951" s="58"/>
      <c r="UQ1951" s="58"/>
      <c r="UR1951" s="58"/>
      <c r="US1951" s="58"/>
      <c r="UT1951" s="58"/>
      <c r="UU1951" s="58"/>
      <c r="UV1951" s="58"/>
      <c r="UW1951" s="58"/>
      <c r="UX1951" s="58"/>
      <c r="UY1951" s="58"/>
      <c r="UZ1951" s="58"/>
      <c r="VA1951" s="58"/>
      <c r="VB1951" s="58"/>
      <c r="VC1951" s="58"/>
      <c r="VD1951" s="58"/>
      <c r="VE1951" s="58"/>
      <c r="VF1951" s="58"/>
      <c r="VG1951" s="58"/>
      <c r="VH1951" s="58"/>
      <c r="VI1951" s="58"/>
      <c r="VJ1951" s="58"/>
      <c r="VK1951" s="58"/>
      <c r="VL1951" s="58"/>
      <c r="VM1951" s="58"/>
      <c r="VN1951" s="58"/>
      <c r="VO1951" s="58"/>
      <c r="VP1951" s="58"/>
      <c r="VQ1951" s="58"/>
      <c r="VR1951" s="58"/>
      <c r="VS1951" s="58"/>
      <c r="VT1951" s="58"/>
      <c r="VU1951" s="58"/>
      <c r="VV1951" s="58"/>
      <c r="VW1951" s="58"/>
      <c r="WQ1951" s="14">
        <v>0</v>
      </c>
      <c r="WR1951" s="14">
        <v>0</v>
      </c>
      <c r="AAE1951" s="63"/>
      <c r="AAF1951" s="63"/>
      <c r="AAG1951" s="63"/>
      <c r="AAI1951" s="63"/>
      <c r="AAJ1951" s="58"/>
      <c r="AAO1951" s="63"/>
      <c r="AAP1951" s="58"/>
      <c r="AAU1951" s="63"/>
      <c r="AAV1951" s="58"/>
      <c r="ABB1951" s="63"/>
      <c r="ABC1951" s="63"/>
      <c r="ABD1951" s="63"/>
      <c r="ABE1951" s="58"/>
      <c r="ABF1951" s="58"/>
      <c r="ABG1951" s="58"/>
      <c r="ABQ1951" s="63"/>
      <c r="ABR1951" s="63"/>
      <c r="ABS1951" s="58"/>
      <c r="ABT1951" s="58"/>
      <c r="ACG1951" s="63"/>
      <c r="ACH1951" s="63"/>
      <c r="ACI1951" s="63"/>
      <c r="ACJ1951" s="63"/>
      <c r="ACK1951" s="63"/>
      <c r="ACL1951" s="63"/>
      <c r="ACM1951" s="63"/>
      <c r="ACN1951" s="63"/>
      <c r="ACO1951" s="63"/>
      <c r="ACP1951" s="63"/>
      <c r="ACQ1951" s="58"/>
      <c r="ACR1951" s="58"/>
      <c r="ACS1951" s="58"/>
      <c r="ADB1951" s="63"/>
      <c r="ADC1951" s="63"/>
      <c r="ADD1951" s="58"/>
      <c r="ADE1951" s="58"/>
      <c r="AGM1951" s="63"/>
      <c r="AGN1951" s="58"/>
      <c r="AGS1951" s="14">
        <v>1</v>
      </c>
      <c r="AGT1951" s="14">
        <v>0</v>
      </c>
      <c r="AGU1951" s="14">
        <v>0</v>
      </c>
      <c r="AGV1951" s="14">
        <v>1</v>
      </c>
      <c r="AGW1951" s="14">
        <v>0</v>
      </c>
      <c r="AGX1951" s="14">
        <v>0</v>
      </c>
      <c r="AGY1951" s="14">
        <v>0</v>
      </c>
      <c r="AGZ1951" s="14">
        <v>0</v>
      </c>
      <c r="AHA1951" s="14">
        <v>0</v>
      </c>
      <c r="AHB1951" s="14">
        <v>0</v>
      </c>
      <c r="AHC1951" s="14">
        <v>1</v>
      </c>
      <c r="AHD1951" s="14">
        <v>0</v>
      </c>
      <c r="AHE1951" s="14">
        <v>0</v>
      </c>
      <c r="AHF1951" s="14">
        <v>0</v>
      </c>
      <c r="AHH1951" s="14">
        <v>0</v>
      </c>
      <c r="AHI1951" s="14">
        <v>0</v>
      </c>
      <c r="AHK1951" s="14">
        <v>0</v>
      </c>
      <c r="AHL1951" s="14">
        <v>0</v>
      </c>
      <c r="AHM1951" s="14">
        <v>0</v>
      </c>
      <c r="AHN1951" s="14">
        <v>0</v>
      </c>
      <c r="AHO1951" s="14">
        <v>0</v>
      </c>
      <c r="AHP1951" s="14">
        <v>0</v>
      </c>
      <c r="AHQ1951" s="14">
        <v>0</v>
      </c>
      <c r="AHR1951" s="14">
        <v>2</v>
      </c>
      <c r="AHV1951" s="63"/>
      <c r="AHW1951" s="58"/>
      <c r="AIB1951" s="63"/>
      <c r="AIC1951" s="58"/>
      <c r="AIH1951" s="63"/>
      <c r="AII1951" s="58"/>
      <c r="AIM1951" s="14">
        <v>0</v>
      </c>
      <c r="AIN1951" s="14">
        <v>0</v>
      </c>
      <c r="AIO1951" s="14">
        <v>0</v>
      </c>
      <c r="AIP1951" s="14">
        <v>0</v>
      </c>
      <c r="AIR1951" s="14">
        <v>0</v>
      </c>
      <c r="AIT1951" s="60">
        <v>2</v>
      </c>
      <c r="AIU1951" s="58" t="s">
        <v>2308</v>
      </c>
      <c r="AIV1951" s="14">
        <v>0</v>
      </c>
      <c r="AIW1951" s="14">
        <v>0</v>
      </c>
      <c r="AIX1951" s="14">
        <v>45</v>
      </c>
      <c r="AIY1951" s="14">
        <v>53</v>
      </c>
      <c r="AJB1951" s="63"/>
      <c r="AJC1951" s="58"/>
      <c r="AJH1951" s="63"/>
      <c r="AJI1951" s="58"/>
      <c r="AJN1951" s="63"/>
      <c r="AJO1951" s="58"/>
    </row>
    <row r="1952" spans="1:951" s="14" customFormat="1">
      <c r="B1952" s="14">
        <v>3</v>
      </c>
      <c r="C1952" s="14">
        <v>0</v>
      </c>
      <c r="F1952" s="63"/>
      <c r="G1952" s="58"/>
      <c r="Z1952" s="14">
        <v>0</v>
      </c>
      <c r="AA1952" s="60">
        <v>2</v>
      </c>
      <c r="AB1952" s="58" t="s">
        <v>10128</v>
      </c>
      <c r="AC1952" s="14">
        <v>0</v>
      </c>
      <c r="AE1952" s="14">
        <v>0</v>
      </c>
      <c r="AG1952" s="14">
        <v>0</v>
      </c>
      <c r="AI1952" s="14">
        <v>138</v>
      </c>
      <c r="AJ1952" s="14">
        <v>122</v>
      </c>
      <c r="DR1952" s="14">
        <v>82</v>
      </c>
      <c r="DS1952" s="14">
        <v>74</v>
      </c>
      <c r="HA1952" s="14">
        <v>2</v>
      </c>
      <c r="HB1952" s="14">
        <v>0</v>
      </c>
      <c r="HT1952" s="60">
        <v>0</v>
      </c>
      <c r="HU1952" s="60">
        <v>0</v>
      </c>
      <c r="HV1952" s="63"/>
      <c r="HW1952" s="63"/>
      <c r="HX1952" s="63"/>
      <c r="HY1952" s="63"/>
      <c r="HZ1952" s="63"/>
      <c r="IA1952" s="63"/>
      <c r="IB1952" s="63"/>
      <c r="IC1952" s="63"/>
      <c r="ID1952" s="63"/>
      <c r="IE1952" s="63"/>
      <c r="IF1952" s="63"/>
      <c r="IG1952" s="63"/>
      <c r="IH1952" s="63"/>
      <c r="II1952" s="63"/>
      <c r="IJ1952" s="63"/>
      <c r="IK1952" s="63"/>
      <c r="IL1952" s="63"/>
      <c r="IM1952" s="58"/>
      <c r="IN1952" s="58"/>
      <c r="IO1952" s="58"/>
      <c r="IP1952" s="14">
        <v>98</v>
      </c>
      <c r="IQ1952" s="14">
        <v>96</v>
      </c>
      <c r="LX1952" s="14">
        <v>67</v>
      </c>
      <c r="LY1952" s="14">
        <v>76</v>
      </c>
      <c r="PG1952" s="14">
        <v>16</v>
      </c>
      <c r="PH1952" s="14">
        <v>18</v>
      </c>
      <c r="SP1952" s="58" t="s">
        <v>9036</v>
      </c>
      <c r="SQ1952" s="58" t="s">
        <v>9156</v>
      </c>
      <c r="SR1952" s="58"/>
      <c r="SS1952" s="58"/>
      <c r="ST1952" s="58"/>
      <c r="SU1952" s="58"/>
      <c r="SV1952" s="58"/>
      <c r="SW1952" s="58"/>
      <c r="SX1952" s="58"/>
      <c r="SY1952" s="58"/>
      <c r="SZ1952" s="58"/>
      <c r="TA1952" s="58"/>
      <c r="TB1952" s="58"/>
      <c r="TC1952" s="58"/>
      <c r="TD1952" s="58"/>
      <c r="TE1952" s="58"/>
      <c r="TF1952" s="58"/>
      <c r="TG1952" s="58"/>
      <c r="TH1952" s="58"/>
      <c r="TI1952" s="58"/>
      <c r="TJ1952" s="58"/>
      <c r="TK1952" s="58"/>
      <c r="TL1952" s="58"/>
      <c r="TM1952" s="58"/>
      <c r="TN1952" s="58"/>
      <c r="TO1952" s="58"/>
      <c r="TP1952" s="58"/>
      <c r="TQ1952" s="58"/>
      <c r="TR1952" s="58"/>
      <c r="TS1952" s="58"/>
      <c r="TT1952" s="58"/>
      <c r="TU1952" s="58"/>
      <c r="TV1952" s="58"/>
      <c r="TW1952" s="58"/>
      <c r="TX1952" s="58"/>
      <c r="TY1952" s="58"/>
      <c r="TZ1952" s="58"/>
      <c r="UA1952" s="58"/>
      <c r="UB1952" s="58"/>
      <c r="UC1952" s="58"/>
      <c r="UD1952" s="58"/>
      <c r="UE1952" s="58"/>
      <c r="UF1952" s="58"/>
      <c r="UG1952" s="58"/>
      <c r="UH1952" s="58"/>
      <c r="UI1952" s="58"/>
      <c r="UJ1952" s="58"/>
      <c r="UK1952" s="58"/>
      <c r="UL1952" s="58"/>
      <c r="UM1952" s="58"/>
      <c r="UN1952" s="58"/>
      <c r="UO1952" s="58"/>
      <c r="UP1952" s="58"/>
      <c r="UQ1952" s="58"/>
      <c r="UR1952" s="58"/>
      <c r="US1952" s="58"/>
      <c r="UT1952" s="58"/>
      <c r="UU1952" s="58"/>
      <c r="UV1952" s="58"/>
      <c r="UW1952" s="58"/>
      <c r="UX1952" s="58"/>
      <c r="UY1952" s="58"/>
      <c r="UZ1952" s="58"/>
      <c r="VA1952" s="58"/>
      <c r="VB1952" s="58"/>
      <c r="VC1952" s="58"/>
      <c r="VD1952" s="58"/>
      <c r="VE1952" s="58"/>
      <c r="VF1952" s="58"/>
      <c r="VG1952" s="58"/>
      <c r="VH1952" s="58"/>
      <c r="VI1952" s="58"/>
      <c r="VJ1952" s="58"/>
      <c r="VK1952" s="58"/>
      <c r="VL1952" s="58"/>
      <c r="VM1952" s="58"/>
      <c r="VN1952" s="58"/>
      <c r="VO1952" s="58"/>
      <c r="VP1952" s="58"/>
      <c r="VQ1952" s="58"/>
      <c r="VR1952" s="58"/>
      <c r="VS1952" s="58"/>
      <c r="VT1952" s="58"/>
      <c r="VU1952" s="58"/>
      <c r="VV1952" s="58"/>
      <c r="VW1952" s="58"/>
      <c r="WQ1952" s="14">
        <v>0</v>
      </c>
      <c r="WR1952" s="14">
        <v>0</v>
      </c>
      <c r="AAE1952" s="63"/>
      <c r="AAF1952" s="63"/>
      <c r="AAG1952" s="63"/>
      <c r="AAI1952" s="63"/>
      <c r="AAJ1952" s="58"/>
      <c r="AAO1952" s="63"/>
      <c r="AAP1952" s="58"/>
      <c r="AAU1952" s="63"/>
      <c r="AAV1952" s="58"/>
      <c r="AAY1952" s="14">
        <v>24</v>
      </c>
      <c r="ABB1952" s="14">
        <v>12.9</v>
      </c>
      <c r="ABC1952" s="63"/>
      <c r="ABD1952" s="63"/>
      <c r="ABE1952" s="58" t="s">
        <v>10129</v>
      </c>
      <c r="ABF1952" s="58"/>
      <c r="ABG1952" s="58"/>
      <c r="ABQ1952" s="63"/>
      <c r="ABR1952" s="63"/>
      <c r="ABS1952" s="58"/>
      <c r="ABT1952" s="58"/>
      <c r="ABU1952" s="14">
        <v>136</v>
      </c>
      <c r="ABX1952" s="14">
        <v>4.2</v>
      </c>
      <c r="ACA1952" s="14">
        <v>104</v>
      </c>
      <c r="ACD1952" s="14">
        <v>1.1399999999999999</v>
      </c>
      <c r="ACG1952" s="60">
        <v>103</v>
      </c>
      <c r="ACH1952" s="63"/>
      <c r="ACI1952" s="63"/>
      <c r="ACJ1952" s="63"/>
      <c r="ACK1952" s="63"/>
      <c r="ACL1952" s="63"/>
      <c r="ACM1952" s="63"/>
      <c r="ACN1952" s="63"/>
      <c r="ACO1952" s="63"/>
      <c r="ACP1952" s="63"/>
      <c r="ACQ1952" s="58" t="s">
        <v>10130</v>
      </c>
      <c r="ACR1952" s="58"/>
      <c r="ACS1952" s="58"/>
      <c r="ACT1952" s="14">
        <v>1.2</v>
      </c>
      <c r="ACW1952" s="14">
        <v>13</v>
      </c>
      <c r="ADB1952" s="63"/>
      <c r="ADC1952" s="63"/>
      <c r="ADD1952" s="58"/>
      <c r="ADE1952" s="58"/>
      <c r="AGM1952" s="63"/>
      <c r="AGN1952" s="58"/>
      <c r="AGS1952" s="14">
        <v>1</v>
      </c>
      <c r="AGT1952" s="14">
        <v>0</v>
      </c>
      <c r="AGU1952" s="14">
        <v>0</v>
      </c>
      <c r="AGV1952" s="14">
        <v>1</v>
      </c>
      <c r="AGW1952" s="14">
        <v>0</v>
      </c>
      <c r="AGX1952" s="14">
        <v>0</v>
      </c>
      <c r="AGY1952" s="14">
        <v>0</v>
      </c>
      <c r="AGZ1952" s="14">
        <v>0</v>
      </c>
      <c r="AHA1952" s="14">
        <v>0</v>
      </c>
      <c r="AHB1952" s="14">
        <v>0</v>
      </c>
      <c r="AHC1952" s="14">
        <v>1</v>
      </c>
      <c r="AHD1952" s="14">
        <v>0</v>
      </c>
      <c r="AHE1952" s="14">
        <v>0</v>
      </c>
      <c r="AHF1952" s="14">
        <v>0</v>
      </c>
      <c r="AHH1952" s="14">
        <v>0</v>
      </c>
      <c r="AHI1952" s="14">
        <v>0</v>
      </c>
      <c r="AHK1952" s="14">
        <v>0</v>
      </c>
      <c r="AHL1952" s="14">
        <v>0</v>
      </c>
      <c r="AHM1952" s="14">
        <v>0</v>
      </c>
      <c r="AHN1952" s="14">
        <v>0</v>
      </c>
      <c r="AHO1952" s="14">
        <v>0</v>
      </c>
      <c r="AHP1952" s="14">
        <v>0</v>
      </c>
      <c r="AHQ1952" s="14">
        <v>0</v>
      </c>
      <c r="AHR1952" s="14">
        <v>0</v>
      </c>
      <c r="AHV1952" s="63"/>
      <c r="AHW1952" s="58"/>
      <c r="AIB1952" s="63"/>
      <c r="AIC1952" s="58"/>
      <c r="AIH1952" s="63"/>
      <c r="AII1952" s="58"/>
      <c r="AIM1952" s="14">
        <v>0</v>
      </c>
      <c r="AIN1952" s="14">
        <v>0</v>
      </c>
      <c r="AIO1952" s="14">
        <v>0</v>
      </c>
      <c r="AIP1952" s="14">
        <v>1</v>
      </c>
      <c r="AIR1952" s="14">
        <v>0</v>
      </c>
      <c r="AIT1952" s="60">
        <v>2</v>
      </c>
      <c r="AIU1952" s="58" t="s">
        <v>2308</v>
      </c>
      <c r="AIV1952" s="14">
        <v>0</v>
      </c>
      <c r="AIW1952" s="14">
        <v>0</v>
      </c>
      <c r="AIX1952" s="14">
        <v>50</v>
      </c>
      <c r="AIY1952" s="14">
        <v>50</v>
      </c>
      <c r="AJB1952" s="63"/>
      <c r="AJC1952" s="58"/>
      <c r="AJH1952" s="63"/>
      <c r="AJI1952" s="58"/>
      <c r="AJN1952" s="63"/>
      <c r="AJO1952" s="58"/>
    </row>
    <row r="1953" spans="1:951" s="14" customFormat="1">
      <c r="A1953" s="58"/>
      <c r="B1953" s="14">
        <v>4</v>
      </c>
      <c r="C1953" s="14">
        <v>1</v>
      </c>
      <c r="D1953" s="14" t="s">
        <v>10131</v>
      </c>
      <c r="E1953" s="63" t="s">
        <v>10132</v>
      </c>
      <c r="G1953" s="58"/>
      <c r="O1953" s="14">
        <v>0</v>
      </c>
      <c r="P1953" s="14">
        <v>0</v>
      </c>
      <c r="Z1953" s="14">
        <v>0</v>
      </c>
      <c r="AA1953" s="60">
        <v>2</v>
      </c>
      <c r="AB1953" s="58" t="s">
        <v>10133</v>
      </c>
      <c r="AC1953" s="14">
        <v>0</v>
      </c>
      <c r="AE1953" s="14">
        <v>0</v>
      </c>
      <c r="AG1953" s="14">
        <v>0</v>
      </c>
      <c r="AI1953" s="14">
        <v>130</v>
      </c>
      <c r="AJ1953" s="14">
        <v>148</v>
      </c>
      <c r="DR1953" s="14">
        <v>68</v>
      </c>
      <c r="DS1953" s="14">
        <v>66</v>
      </c>
      <c r="HA1953" s="14">
        <v>0</v>
      </c>
      <c r="HB1953" s="14">
        <v>2</v>
      </c>
      <c r="HT1953" s="14">
        <v>0</v>
      </c>
      <c r="HU1953" s="14">
        <v>0</v>
      </c>
      <c r="HV1953" s="63"/>
      <c r="HW1953" s="63"/>
      <c r="HX1953" s="63"/>
      <c r="HY1953" s="63"/>
      <c r="HZ1953" s="63"/>
      <c r="IA1953" s="63"/>
      <c r="IB1953" s="63"/>
      <c r="IC1953" s="63"/>
      <c r="ID1953" s="63"/>
      <c r="IE1953" s="63"/>
      <c r="IF1953" s="63"/>
      <c r="IG1953" s="63"/>
      <c r="IH1953" s="63"/>
      <c r="II1953" s="63"/>
      <c r="IJ1953" s="63"/>
      <c r="IK1953" s="63"/>
      <c r="IL1953" s="63"/>
      <c r="IM1953" s="58"/>
      <c r="IN1953" s="58"/>
      <c r="IO1953" s="58"/>
      <c r="IP1953" s="14">
        <v>96</v>
      </c>
      <c r="IQ1953" s="14">
        <v>97</v>
      </c>
      <c r="LX1953" s="14">
        <v>67</v>
      </c>
      <c r="LY1953" s="14">
        <v>65</v>
      </c>
      <c r="PG1953" s="14">
        <v>16</v>
      </c>
      <c r="PH1953" s="14">
        <v>16</v>
      </c>
      <c r="SP1953" s="58" t="s">
        <v>6140</v>
      </c>
      <c r="SQ1953" s="58"/>
      <c r="SR1953" s="58"/>
      <c r="SS1953" s="58"/>
      <c r="ST1953" s="58"/>
      <c r="SU1953" s="58"/>
      <c r="SV1953" s="58"/>
      <c r="SW1953" s="58"/>
      <c r="SX1953" s="58"/>
      <c r="SY1953" s="58"/>
      <c r="SZ1953" s="58"/>
      <c r="TA1953" s="58"/>
      <c r="TB1953" s="58"/>
      <c r="TC1953" s="58"/>
      <c r="TD1953" s="58"/>
      <c r="TE1953" s="58"/>
      <c r="TF1953" s="58"/>
      <c r="TG1953" s="58"/>
      <c r="TH1953" s="58"/>
      <c r="TI1953" s="58"/>
      <c r="TJ1953" s="58"/>
      <c r="TK1953" s="58"/>
      <c r="TL1953" s="58"/>
      <c r="TM1953" s="58"/>
      <c r="TN1953" s="58"/>
      <c r="TO1953" s="58"/>
      <c r="TP1953" s="58"/>
      <c r="TQ1953" s="58"/>
      <c r="TR1953" s="58"/>
      <c r="TS1953" s="58"/>
      <c r="TT1953" s="58"/>
      <c r="TU1953" s="58"/>
      <c r="TV1953" s="58"/>
      <c r="TW1953" s="58"/>
      <c r="TX1953" s="58"/>
      <c r="TY1953" s="58"/>
      <c r="TZ1953" s="58"/>
      <c r="UA1953" s="58"/>
      <c r="UB1953" s="58"/>
      <c r="UC1953" s="58"/>
      <c r="UD1953" s="58"/>
      <c r="UE1953" s="58"/>
      <c r="UF1953" s="58"/>
      <c r="UG1953" s="58"/>
      <c r="UH1953" s="58"/>
      <c r="UI1953" s="58"/>
      <c r="UJ1953" s="58"/>
      <c r="UK1953" s="58"/>
      <c r="UL1953" s="58"/>
      <c r="UM1953" s="58"/>
      <c r="UN1953" s="58"/>
      <c r="UO1953" s="58"/>
      <c r="UP1953" s="58"/>
      <c r="UQ1953" s="58"/>
      <c r="UR1953" s="58"/>
      <c r="US1953" s="58"/>
      <c r="UT1953" s="58"/>
      <c r="UU1953" s="58"/>
      <c r="UV1953" s="58"/>
      <c r="UW1953" s="58"/>
      <c r="UX1953" s="58"/>
      <c r="UY1953" s="58"/>
      <c r="UZ1953" s="58"/>
      <c r="VA1953" s="58"/>
      <c r="VB1953" s="58"/>
      <c r="VC1953" s="58"/>
      <c r="VD1953" s="58"/>
      <c r="VE1953" s="58"/>
      <c r="VF1953" s="58"/>
      <c r="VG1953" s="58"/>
      <c r="VH1953" s="58"/>
      <c r="VI1953" s="58"/>
      <c r="VJ1953" s="58"/>
      <c r="VK1953" s="58"/>
      <c r="VL1953" s="58"/>
      <c r="VM1953" s="58"/>
      <c r="VN1953" s="58"/>
      <c r="VO1953" s="58"/>
      <c r="VP1953" s="58"/>
      <c r="VQ1953" s="58"/>
      <c r="VR1953" s="58"/>
      <c r="VS1953" s="58"/>
      <c r="VT1953" s="58"/>
      <c r="VU1953" s="58"/>
      <c r="VV1953" s="58"/>
      <c r="VW1953" s="58"/>
      <c r="WQ1953" s="14">
        <v>0</v>
      </c>
      <c r="WR1953" s="14">
        <v>0</v>
      </c>
      <c r="AAE1953" s="63"/>
      <c r="AAF1953" s="63"/>
      <c r="AAG1953" s="63"/>
      <c r="AAI1953" s="63"/>
      <c r="AAJ1953" s="58"/>
      <c r="AAO1953" s="63"/>
      <c r="AAP1953" s="58"/>
      <c r="AAU1953" s="63"/>
      <c r="AAV1953" s="58"/>
      <c r="ABB1953" s="63"/>
      <c r="ABC1953" s="63"/>
      <c r="ABD1953" s="63"/>
      <c r="ABE1953" s="58"/>
      <c r="ABF1953" s="58"/>
      <c r="ABG1953" s="58"/>
      <c r="ABQ1953" s="63"/>
      <c r="ABR1953" s="63"/>
      <c r="ABS1953" s="58"/>
      <c r="ABT1953" s="58"/>
      <c r="ACG1953" s="63"/>
      <c r="ACH1953" s="63"/>
      <c r="ACI1953" s="63"/>
      <c r="ACJ1953" s="63"/>
      <c r="ACK1953" s="63"/>
      <c r="ACL1953" s="63"/>
      <c r="ACM1953" s="63"/>
      <c r="ACN1953" s="63"/>
      <c r="ACO1953" s="63"/>
      <c r="ACP1953" s="63"/>
      <c r="ACQ1953" s="58"/>
      <c r="ACR1953" s="58"/>
      <c r="ACS1953" s="58"/>
      <c r="ADB1953" s="63"/>
      <c r="ADC1953" s="63"/>
      <c r="ADD1953" s="58"/>
      <c r="ADE1953" s="58"/>
      <c r="AGM1953" s="63"/>
      <c r="AGN1953" s="58"/>
      <c r="AGS1953" s="14">
        <v>0</v>
      </c>
      <c r="AGT1953" s="14">
        <v>0</v>
      </c>
      <c r="AGU1953" s="14">
        <v>0</v>
      </c>
      <c r="AGV1953" s="14">
        <v>0</v>
      </c>
      <c r="AGW1953" s="14">
        <v>0</v>
      </c>
      <c r="AGX1953" s="14">
        <v>0</v>
      </c>
      <c r="AGY1953" s="14">
        <v>0</v>
      </c>
      <c r="AGZ1953" s="14">
        <v>0</v>
      </c>
      <c r="AHA1953" s="14">
        <v>0</v>
      </c>
      <c r="AHB1953" s="14">
        <v>0</v>
      </c>
      <c r="AHC1953" s="14">
        <v>1</v>
      </c>
      <c r="AHD1953" s="14">
        <v>0</v>
      </c>
      <c r="AHE1953" s="14">
        <v>0</v>
      </c>
      <c r="AHF1953" s="14">
        <v>0</v>
      </c>
      <c r="AHH1953" s="14">
        <v>0</v>
      </c>
      <c r="AHI1953" s="14">
        <v>0</v>
      </c>
      <c r="AHK1953" s="14">
        <v>0</v>
      </c>
      <c r="AHL1953" s="14">
        <v>0</v>
      </c>
      <c r="AHM1953" s="14">
        <v>0</v>
      </c>
      <c r="AHN1953" s="14">
        <v>0</v>
      </c>
      <c r="AHO1953" s="14">
        <v>0</v>
      </c>
      <c r="AHP1953" s="14">
        <v>0</v>
      </c>
      <c r="AHQ1953" s="14">
        <v>0</v>
      </c>
      <c r="AHR1953" s="14">
        <v>5</v>
      </c>
      <c r="AHV1953" s="63"/>
      <c r="AHW1953" s="58"/>
      <c r="AIB1953" s="63"/>
      <c r="AIC1953" s="58"/>
      <c r="AIH1953" s="63"/>
      <c r="AII1953" s="58"/>
      <c r="AIM1953" s="14">
        <v>0</v>
      </c>
      <c r="AIN1953" s="14">
        <v>0</v>
      </c>
      <c r="AIO1953" s="14">
        <v>0</v>
      </c>
      <c r="AIR1953" s="14">
        <v>0</v>
      </c>
      <c r="AIT1953" s="60">
        <v>2</v>
      </c>
      <c r="AIU1953" s="58" t="s">
        <v>2308</v>
      </c>
      <c r="AIV1953" s="14">
        <v>0</v>
      </c>
      <c r="AIW1953" s="14">
        <v>0</v>
      </c>
      <c r="AIX1953" s="14">
        <v>40</v>
      </c>
      <c r="AIY1953" s="14">
        <v>20</v>
      </c>
      <c r="AJB1953" s="63"/>
      <c r="AJC1953" s="58"/>
      <c r="AJH1953" s="63"/>
      <c r="AJI1953" s="58"/>
      <c r="AJN1953" s="63"/>
      <c r="AJO1953" s="58"/>
    </row>
    <row r="1954" spans="1:951" s="31" customFormat="1">
      <c r="A1954" s="83"/>
      <c r="B1954" s="31">
        <v>5</v>
      </c>
      <c r="C1954" s="31" t="s">
        <v>2308</v>
      </c>
      <c r="Z1954" s="31" t="s">
        <v>2308</v>
      </c>
      <c r="AA1954" s="31">
        <v>1</v>
      </c>
      <c r="AB1954" s="31" t="s">
        <v>10134</v>
      </c>
      <c r="AC1954" s="31">
        <v>0</v>
      </c>
      <c r="AE1954" s="31">
        <v>0</v>
      </c>
      <c r="AG1954" s="31">
        <v>0</v>
      </c>
      <c r="AI1954" s="31" t="s">
        <v>10135</v>
      </c>
      <c r="AJ1954" s="31" t="s">
        <v>10136</v>
      </c>
      <c r="DR1954" s="31">
        <v>80</v>
      </c>
      <c r="DS1954" s="31">
        <v>68</v>
      </c>
      <c r="HA1954" s="31">
        <v>2</v>
      </c>
      <c r="HB1954" s="31">
        <v>2</v>
      </c>
      <c r="HT1954" s="31">
        <v>0</v>
      </c>
      <c r="HU1954" s="31">
        <v>0</v>
      </c>
      <c r="IP1954" s="31" t="s">
        <v>8449</v>
      </c>
      <c r="IQ1954" s="31" t="s">
        <v>8504</v>
      </c>
      <c r="LX1954" s="31">
        <v>77</v>
      </c>
      <c r="LY1954" s="31">
        <v>66</v>
      </c>
      <c r="PG1954" s="31" t="s">
        <v>8498</v>
      </c>
      <c r="PH1954" s="31">
        <v>13</v>
      </c>
      <c r="SP1954" s="103" t="s">
        <v>10137</v>
      </c>
      <c r="SQ1954" s="31" t="s">
        <v>10138</v>
      </c>
      <c r="WQ1954" s="31">
        <v>0</v>
      </c>
      <c r="WR1954" s="31">
        <v>0</v>
      </c>
      <c r="AAY1954" s="103"/>
      <c r="AAZ1954" s="103"/>
      <c r="ABA1954" s="103"/>
      <c r="ABB1954" s="103"/>
      <c r="ABC1954" s="103"/>
      <c r="ABD1954" s="103"/>
      <c r="ABE1954" s="103"/>
      <c r="ABF1954" s="103"/>
      <c r="ABG1954" s="103"/>
      <c r="ABH1954" s="103"/>
      <c r="ABI1954" s="103"/>
      <c r="ACG1954" s="84"/>
      <c r="ACH1954" s="84"/>
      <c r="ACI1954" s="84"/>
      <c r="ACJ1954" s="84"/>
      <c r="ACK1954" s="84"/>
      <c r="ACL1954" s="84"/>
      <c r="ACM1954" s="84"/>
      <c r="ACN1954" s="84"/>
      <c r="ACO1954" s="84"/>
      <c r="ACP1954" s="84"/>
      <c r="ACQ1954" s="84"/>
      <c r="ACR1954" s="84"/>
      <c r="ACS1954" s="84"/>
      <c r="ACT1954" s="84"/>
      <c r="ACU1954" s="84"/>
      <c r="ACV1954" s="84"/>
      <c r="ACW1954" s="84"/>
      <c r="ACX1954" s="84"/>
      <c r="ACY1954" s="84"/>
      <c r="AGS1954" s="31">
        <v>0</v>
      </c>
      <c r="AGT1954" s="31">
        <v>0</v>
      </c>
      <c r="AGU1954" s="31">
        <v>0</v>
      </c>
      <c r="AGV1954" s="31">
        <v>0</v>
      </c>
      <c r="AGW1954" s="31">
        <v>0</v>
      </c>
      <c r="AGX1954" s="31">
        <v>0</v>
      </c>
      <c r="AGY1954" s="31">
        <v>0</v>
      </c>
      <c r="AGZ1954" s="31">
        <v>0</v>
      </c>
      <c r="AHA1954" s="31">
        <v>0</v>
      </c>
      <c r="AHB1954" s="31">
        <v>0</v>
      </c>
      <c r="AHC1954" s="31">
        <v>1</v>
      </c>
      <c r="AHD1954" s="31">
        <v>0</v>
      </c>
      <c r="AHE1954" s="31">
        <v>0</v>
      </c>
      <c r="AHF1954" s="31">
        <v>0</v>
      </c>
      <c r="AHH1954" s="31">
        <v>0</v>
      </c>
      <c r="AHI1954" s="31">
        <v>0</v>
      </c>
      <c r="AHK1954" s="31">
        <v>0</v>
      </c>
      <c r="AHL1954" s="31">
        <v>0</v>
      </c>
      <c r="AHM1954" s="31">
        <v>0</v>
      </c>
      <c r="AHN1954" s="31">
        <v>0</v>
      </c>
      <c r="AHO1954" s="31">
        <v>0</v>
      </c>
      <c r="AHP1954" s="31">
        <v>0</v>
      </c>
      <c r="AHQ1954" s="31">
        <v>0</v>
      </c>
      <c r="AHR1954" s="31">
        <f>AVERAGE(8,4)</f>
        <v>6</v>
      </c>
      <c r="AIM1954" s="31">
        <v>0</v>
      </c>
      <c r="AIN1954" s="31">
        <v>0</v>
      </c>
      <c r="AIO1954" s="31">
        <v>0</v>
      </c>
      <c r="AIR1954" s="31">
        <v>0</v>
      </c>
      <c r="AIT1954" s="84">
        <v>2</v>
      </c>
      <c r="AIU1954" s="31" t="s">
        <v>2308</v>
      </c>
      <c r="AIV1954" s="31">
        <v>0</v>
      </c>
      <c r="AIW1954" s="31">
        <v>0</v>
      </c>
      <c r="AIX1954" s="31">
        <v>45</v>
      </c>
      <c r="AIY1954" s="31">
        <v>45</v>
      </c>
    </row>
    <row r="1955" spans="1:951" s="14" customFormat="1">
      <c r="A1955" s="14">
        <v>411</v>
      </c>
      <c r="B1955" s="96">
        <v>1</v>
      </c>
      <c r="C1955" s="96">
        <v>1</v>
      </c>
      <c r="D1955" s="14" t="s">
        <v>10139</v>
      </c>
      <c r="E1955" s="14" t="s">
        <v>10140</v>
      </c>
      <c r="F1955" s="95" t="s">
        <v>10141</v>
      </c>
      <c r="G1955" s="14" t="s">
        <v>8911</v>
      </c>
      <c r="I1955" s="96"/>
      <c r="J1955" s="96"/>
      <c r="K1955" s="96"/>
      <c r="L1955" s="96"/>
      <c r="M1955" s="96"/>
      <c r="N1955" s="96"/>
      <c r="O1955" s="96">
        <v>1</v>
      </c>
      <c r="P1955" s="96">
        <v>0</v>
      </c>
      <c r="Q1955" s="96">
        <v>1</v>
      </c>
      <c r="R1955" s="96">
        <v>1</v>
      </c>
      <c r="S1955" s="96"/>
      <c r="T1955" s="96"/>
      <c r="U1955" s="96"/>
      <c r="V1955" s="96"/>
      <c r="W1955" s="96"/>
      <c r="X1955" s="96"/>
      <c r="Y1955" s="96"/>
      <c r="Z1955" s="14">
        <v>1</v>
      </c>
      <c r="AA1955" s="96">
        <v>1</v>
      </c>
      <c r="AB1955" s="96" t="s">
        <v>10142</v>
      </c>
      <c r="AC1955" s="96"/>
      <c r="AD1955" s="96"/>
      <c r="AE1955" s="96"/>
      <c r="AF1955" s="96"/>
      <c r="AG1955" s="96"/>
      <c r="AH1955" s="96"/>
      <c r="AI1955" s="96"/>
      <c r="AJ1955" s="96"/>
      <c r="AK1955" s="96"/>
      <c r="AL1955" s="96"/>
      <c r="AM1955" s="96"/>
      <c r="AN1955" s="96"/>
      <c r="AO1955" s="96"/>
      <c r="AP1955" s="96"/>
      <c r="AQ1955" s="96"/>
      <c r="AR1955" s="96"/>
      <c r="AS1955" s="96"/>
      <c r="AT1955" s="96"/>
      <c r="AU1955" s="96"/>
      <c r="AV1955" s="96"/>
      <c r="AW1955" s="96"/>
      <c r="AX1955" s="96"/>
      <c r="AY1955" s="96"/>
      <c r="AZ1955" s="96"/>
      <c r="BA1955" s="96"/>
      <c r="BB1955" s="96"/>
      <c r="BC1955" s="96"/>
      <c r="BD1955" s="96"/>
      <c r="BE1955" s="96"/>
      <c r="BF1955" s="96"/>
      <c r="BG1955" s="96"/>
      <c r="BH1955" s="96"/>
      <c r="BI1955" s="96"/>
      <c r="BJ1955" s="96"/>
      <c r="BK1955" s="96"/>
      <c r="BL1955" s="96"/>
      <c r="BM1955" s="96"/>
      <c r="BN1955" s="96"/>
      <c r="BO1955" s="96"/>
      <c r="BP1955" s="96"/>
      <c r="BQ1955" s="96"/>
      <c r="BR1955" s="96"/>
      <c r="BS1955" s="96"/>
      <c r="BT1955" s="96"/>
      <c r="BU1955" s="96"/>
      <c r="BV1955" s="96"/>
      <c r="BW1955" s="96"/>
      <c r="BX1955" s="96"/>
      <c r="BY1955" s="96"/>
      <c r="BZ1955" s="96"/>
      <c r="CA1955" s="96"/>
      <c r="CB1955" s="96"/>
      <c r="CC1955" s="96"/>
      <c r="CD1955" s="96"/>
      <c r="CE1955" s="96"/>
      <c r="CF1955" s="96"/>
      <c r="CG1955" s="96"/>
      <c r="CH1955" s="96"/>
      <c r="CI1955" s="96"/>
      <c r="CJ1955" s="96"/>
      <c r="CK1955" s="96"/>
      <c r="CL1955" s="96"/>
      <c r="CM1955" s="96"/>
      <c r="CN1955" s="96"/>
      <c r="CO1955" s="96"/>
      <c r="CP1955" s="96"/>
      <c r="CQ1955" s="96"/>
      <c r="CR1955" s="96"/>
      <c r="CS1955" s="96"/>
      <c r="CT1955" s="96"/>
      <c r="CU1955" s="96"/>
      <c r="CV1955" s="96"/>
      <c r="CW1955" s="96"/>
      <c r="CX1955" s="96"/>
      <c r="CY1955" s="96"/>
      <c r="CZ1955" s="96"/>
      <c r="DA1955" s="96"/>
      <c r="DB1955" s="96"/>
      <c r="DC1955" s="96"/>
      <c r="DD1955" s="96"/>
      <c r="DE1955" s="96"/>
      <c r="DF1955" s="96"/>
      <c r="DG1955" s="96"/>
      <c r="DH1955" s="96"/>
      <c r="DI1955" s="96"/>
      <c r="DJ1955" s="96"/>
      <c r="DK1955" s="96"/>
      <c r="DL1955" s="96"/>
      <c r="DM1955" s="96"/>
      <c r="DN1955" s="96"/>
      <c r="DO1955" s="96"/>
      <c r="DP1955" s="96"/>
      <c r="DQ1955" s="96"/>
      <c r="DR1955" s="96"/>
      <c r="DS1955" s="96"/>
      <c r="DT1955" s="96"/>
      <c r="DU1955" s="96"/>
      <c r="DV1955" s="96"/>
      <c r="DW1955" s="96"/>
      <c r="DX1955" s="96"/>
      <c r="DY1955" s="96"/>
      <c r="DZ1955" s="96"/>
      <c r="EA1955" s="96"/>
      <c r="EB1955" s="96"/>
      <c r="EC1955" s="96"/>
      <c r="ED1955" s="96"/>
      <c r="EE1955" s="96"/>
      <c r="EF1955" s="96"/>
      <c r="EG1955" s="96"/>
      <c r="EH1955" s="96"/>
      <c r="EI1955" s="96"/>
      <c r="EJ1955" s="96"/>
      <c r="EK1955" s="96"/>
      <c r="EL1955" s="96"/>
      <c r="EM1955" s="96"/>
      <c r="EN1955" s="96"/>
      <c r="EO1955" s="96"/>
      <c r="EP1955" s="96"/>
      <c r="EQ1955" s="96"/>
      <c r="ER1955" s="96"/>
      <c r="ES1955" s="96"/>
      <c r="ET1955" s="96"/>
      <c r="EU1955" s="96"/>
      <c r="EV1955" s="96"/>
      <c r="EW1955" s="96"/>
      <c r="EX1955" s="96"/>
      <c r="EY1955" s="96"/>
      <c r="EZ1955" s="96"/>
      <c r="FA1955" s="96"/>
      <c r="FB1955" s="96"/>
      <c r="FC1955" s="96"/>
      <c r="FD1955" s="96"/>
      <c r="FE1955" s="96"/>
      <c r="FF1955" s="96"/>
      <c r="FG1955" s="96"/>
      <c r="FH1955" s="96"/>
      <c r="FI1955" s="96"/>
      <c r="FJ1955" s="96"/>
      <c r="FK1955" s="96"/>
      <c r="FL1955" s="96"/>
      <c r="FM1955" s="96"/>
      <c r="FN1955" s="96"/>
      <c r="FO1955" s="96"/>
      <c r="FP1955" s="96"/>
      <c r="FQ1955" s="96"/>
      <c r="FR1955" s="96"/>
      <c r="FS1955" s="96"/>
      <c r="FT1955" s="96"/>
      <c r="FU1955" s="96"/>
      <c r="FV1955" s="96"/>
      <c r="FW1955" s="96"/>
      <c r="FX1955" s="96"/>
      <c r="FY1955" s="96"/>
      <c r="FZ1955" s="96"/>
      <c r="GA1955" s="96"/>
      <c r="GB1955" s="96"/>
      <c r="GC1955" s="96"/>
      <c r="GD1955" s="96"/>
      <c r="GE1955" s="96"/>
      <c r="GF1955" s="96"/>
      <c r="GG1955" s="96"/>
      <c r="GH1955" s="96"/>
      <c r="GI1955" s="96"/>
      <c r="GJ1955" s="96"/>
      <c r="GK1955" s="96"/>
      <c r="GL1955" s="96"/>
      <c r="GM1955" s="96"/>
      <c r="GN1955" s="96"/>
      <c r="GO1955" s="96"/>
      <c r="GP1955" s="96"/>
      <c r="GQ1955" s="96"/>
      <c r="GR1955" s="96"/>
      <c r="GS1955" s="96"/>
      <c r="GT1955" s="96"/>
      <c r="GU1955" s="96"/>
      <c r="GV1955" s="96"/>
      <c r="GW1955" s="96"/>
      <c r="GX1955" s="96"/>
      <c r="GY1955" s="96"/>
      <c r="GZ1955" s="96"/>
      <c r="HT1955" s="96"/>
      <c r="HU1955" s="96"/>
      <c r="HV1955" s="96"/>
      <c r="HW1955" s="96"/>
      <c r="HX1955" s="96"/>
      <c r="HY1955" s="96"/>
      <c r="HZ1955" s="96"/>
      <c r="IA1955" s="96"/>
      <c r="IB1955" s="96"/>
      <c r="IC1955" s="96"/>
      <c r="ID1955" s="96"/>
      <c r="IE1955" s="96"/>
      <c r="IF1955" s="96"/>
      <c r="IG1955" s="96"/>
      <c r="IH1955" s="96"/>
      <c r="II1955" s="96"/>
      <c r="IJ1955" s="96"/>
      <c r="IK1955" s="96"/>
      <c r="IL1955" s="96"/>
      <c r="IM1955" s="96"/>
      <c r="IN1955" s="96"/>
      <c r="IO1955" s="96"/>
      <c r="IQ1955" s="14">
        <v>100</v>
      </c>
      <c r="LX1955" s="96"/>
      <c r="LY1955" s="96">
        <v>98</v>
      </c>
      <c r="LZ1955" s="96"/>
      <c r="MA1955" s="96"/>
      <c r="MB1955" s="96"/>
      <c r="MC1955" s="96"/>
      <c r="MD1955" s="96"/>
      <c r="ME1955" s="96"/>
      <c r="MF1955" s="96"/>
      <c r="MG1955" s="96"/>
      <c r="MH1955" s="96"/>
      <c r="MI1955" s="96"/>
      <c r="MJ1955" s="96"/>
      <c r="MK1955" s="96"/>
      <c r="ML1955" s="96"/>
      <c r="MM1955" s="96"/>
      <c r="MN1955" s="96"/>
      <c r="MO1955" s="96"/>
      <c r="MP1955" s="96"/>
      <c r="MQ1955" s="96"/>
      <c r="MR1955" s="96"/>
      <c r="MS1955" s="96"/>
      <c r="MT1955" s="96"/>
      <c r="MU1955" s="96"/>
      <c r="MV1955" s="96"/>
      <c r="MW1955" s="96"/>
      <c r="MX1955" s="96"/>
      <c r="MY1955" s="96"/>
      <c r="MZ1955" s="96"/>
      <c r="NA1955" s="96"/>
      <c r="NB1955" s="96"/>
      <c r="NC1955" s="96"/>
      <c r="ND1955" s="96"/>
      <c r="NE1955" s="96"/>
      <c r="NF1955" s="96"/>
      <c r="NG1955" s="96"/>
      <c r="NH1955" s="96"/>
      <c r="NI1955" s="96"/>
      <c r="NJ1955" s="96"/>
      <c r="NK1955" s="96"/>
      <c r="NL1955" s="96"/>
      <c r="NM1955" s="96"/>
      <c r="NN1955" s="96"/>
      <c r="NO1955" s="96"/>
      <c r="NP1955" s="96"/>
      <c r="NQ1955" s="96"/>
      <c r="NR1955" s="96"/>
      <c r="NS1955" s="96"/>
      <c r="NT1955" s="96"/>
      <c r="NU1955" s="96"/>
      <c r="NV1955" s="96"/>
      <c r="NW1955" s="96"/>
      <c r="NX1955" s="96"/>
      <c r="NY1955" s="96"/>
      <c r="NZ1955" s="96"/>
      <c r="OA1955" s="96"/>
      <c r="OB1955" s="96"/>
      <c r="OC1955" s="96"/>
      <c r="OD1955" s="96"/>
      <c r="OE1955" s="96"/>
      <c r="OF1955" s="96"/>
      <c r="OG1955" s="96"/>
      <c r="OH1955" s="96"/>
      <c r="OI1955" s="96"/>
      <c r="OJ1955" s="96"/>
      <c r="OK1955" s="96"/>
      <c r="OL1955" s="96"/>
      <c r="OM1955" s="96"/>
      <c r="ON1955" s="96"/>
      <c r="OO1955" s="96"/>
      <c r="OP1955" s="96"/>
      <c r="OQ1955" s="96"/>
      <c r="OR1955" s="96"/>
      <c r="OS1955" s="96"/>
      <c r="OT1955" s="96"/>
      <c r="OU1955" s="96"/>
      <c r="OV1955" s="96"/>
      <c r="OW1955" s="96"/>
      <c r="OX1955" s="96"/>
      <c r="OY1955" s="96"/>
      <c r="OZ1955" s="96"/>
      <c r="PA1955" s="96"/>
      <c r="PB1955" s="96"/>
      <c r="PC1955" s="96"/>
      <c r="PD1955" s="96"/>
      <c r="PE1955" s="96"/>
      <c r="PF1955" s="96"/>
      <c r="PG1955" s="96"/>
      <c r="PH1955" s="96"/>
      <c r="PI1955" s="96"/>
      <c r="PJ1955" s="96"/>
      <c r="PK1955" s="96"/>
      <c r="PL1955" s="96"/>
      <c r="PM1955" s="96"/>
      <c r="PN1955" s="96"/>
      <c r="PO1955" s="96"/>
      <c r="PP1955" s="96"/>
      <c r="PQ1955" s="96"/>
      <c r="PR1955" s="96"/>
      <c r="PS1955" s="96"/>
      <c r="PT1955" s="96"/>
      <c r="PU1955" s="96"/>
      <c r="PV1955" s="96"/>
      <c r="PW1955" s="96"/>
      <c r="PX1955" s="96"/>
      <c r="PY1955" s="96"/>
      <c r="PZ1955" s="96"/>
      <c r="QA1955" s="96"/>
      <c r="QB1955" s="96"/>
      <c r="QC1955" s="96"/>
      <c r="QD1955" s="96"/>
      <c r="QE1955" s="96"/>
      <c r="QF1955" s="96"/>
      <c r="QG1955" s="96"/>
      <c r="QH1955" s="96"/>
      <c r="QI1955" s="96"/>
      <c r="QJ1955" s="96"/>
      <c r="QK1955" s="96"/>
      <c r="QL1955" s="96"/>
      <c r="QM1955" s="96"/>
      <c r="QN1955" s="96"/>
      <c r="QO1955" s="96"/>
      <c r="QP1955" s="96"/>
      <c r="QQ1955" s="96"/>
      <c r="QR1955" s="96"/>
      <c r="QS1955" s="96"/>
      <c r="QT1955" s="96"/>
      <c r="QU1955" s="96"/>
      <c r="QV1955" s="96"/>
      <c r="QW1955" s="96"/>
      <c r="QX1955" s="96"/>
      <c r="QY1955" s="96"/>
      <c r="QZ1955" s="96"/>
      <c r="RA1955" s="96"/>
      <c r="RB1955" s="96"/>
      <c r="RC1955" s="96"/>
      <c r="RD1955" s="96"/>
      <c r="RE1955" s="96"/>
      <c r="RF1955" s="96"/>
      <c r="RG1955" s="96"/>
      <c r="RH1955" s="96"/>
      <c r="RI1955" s="96"/>
      <c r="RJ1955" s="96"/>
      <c r="RK1955" s="96"/>
      <c r="RL1955" s="96"/>
      <c r="RM1955" s="96"/>
      <c r="RN1955" s="96"/>
      <c r="RO1955" s="96"/>
      <c r="RP1955" s="96"/>
      <c r="RQ1955" s="96"/>
      <c r="RR1955" s="96"/>
      <c r="RS1955" s="96"/>
      <c r="RT1955" s="96"/>
      <c r="RU1955" s="96"/>
      <c r="RV1955" s="96"/>
      <c r="RW1955" s="96"/>
      <c r="RX1955" s="96"/>
      <c r="RY1955" s="96"/>
      <c r="RZ1955" s="96"/>
      <c r="SA1955" s="96"/>
      <c r="SB1955" s="96"/>
      <c r="SC1955" s="96"/>
      <c r="SD1955" s="96"/>
      <c r="SE1955" s="96"/>
      <c r="SF1955" s="96"/>
      <c r="SG1955" s="96"/>
      <c r="SH1955" s="96"/>
      <c r="SI1955" s="96"/>
      <c r="SJ1955" s="96"/>
      <c r="SK1955" s="96"/>
      <c r="SL1955" s="96"/>
      <c r="SM1955" s="96"/>
      <c r="SN1955" s="96"/>
      <c r="SO1955" s="96"/>
      <c r="SP1955" s="96">
        <v>101.8</v>
      </c>
      <c r="SQ1955" s="96">
        <v>102.8</v>
      </c>
      <c r="SR1955" s="96">
        <v>101.8</v>
      </c>
      <c r="SS1955" s="96"/>
      <c r="ST1955" s="96"/>
      <c r="SU1955" s="96"/>
      <c r="SV1955" s="96"/>
      <c r="SW1955" s="96"/>
      <c r="SX1955" s="96"/>
      <c r="SY1955" s="96"/>
      <c r="SZ1955" s="96"/>
      <c r="TA1955" s="96"/>
      <c r="TB1955" s="96"/>
      <c r="TC1955" s="96"/>
      <c r="TD1955" s="96"/>
      <c r="TE1955" s="96"/>
      <c r="TF1955" s="96"/>
      <c r="TG1955" s="96"/>
      <c r="TH1955" s="96"/>
      <c r="TI1955" s="96"/>
      <c r="TJ1955" s="96"/>
      <c r="TK1955" s="96"/>
      <c r="TL1955" s="96"/>
      <c r="TM1955" s="96"/>
      <c r="TN1955" s="96"/>
      <c r="TO1955" s="96"/>
      <c r="TP1955" s="96"/>
      <c r="TQ1955" s="96"/>
      <c r="TR1955" s="96"/>
      <c r="TS1955" s="96"/>
      <c r="TT1955" s="96"/>
      <c r="TU1955" s="96"/>
      <c r="TV1955" s="96"/>
      <c r="TW1955" s="96"/>
      <c r="TX1955" s="96"/>
      <c r="TY1955" s="96"/>
      <c r="TZ1955" s="96"/>
      <c r="UA1955" s="96"/>
      <c r="UB1955" s="96"/>
      <c r="UC1955" s="96"/>
      <c r="UD1955" s="96"/>
      <c r="UE1955" s="96"/>
      <c r="UF1955" s="96"/>
      <c r="UG1955" s="96"/>
      <c r="UH1955" s="96"/>
      <c r="UI1955" s="96"/>
      <c r="UJ1955" s="96"/>
      <c r="UK1955" s="96"/>
      <c r="UL1955" s="96"/>
      <c r="UM1955" s="96"/>
      <c r="UN1955" s="96"/>
      <c r="UO1955" s="96"/>
      <c r="UP1955" s="96"/>
      <c r="UQ1955" s="96"/>
      <c r="UR1955" s="96"/>
      <c r="US1955" s="96"/>
      <c r="UT1955" s="96"/>
      <c r="UU1955" s="96"/>
      <c r="UV1955" s="96"/>
      <c r="UW1955" s="96"/>
      <c r="UX1955" s="96"/>
      <c r="UY1955" s="96"/>
      <c r="UZ1955" s="96"/>
      <c r="VA1955" s="96"/>
      <c r="VB1955" s="96"/>
      <c r="VC1955" s="96"/>
      <c r="VD1955" s="96"/>
      <c r="VE1955" s="96"/>
      <c r="VF1955" s="96"/>
      <c r="VG1955" s="96"/>
      <c r="VH1955" s="96"/>
      <c r="VI1955" s="96"/>
      <c r="VJ1955" s="96"/>
      <c r="VK1955" s="96"/>
      <c r="VL1955" s="96"/>
      <c r="VM1955" s="96"/>
      <c r="VN1955" s="96"/>
      <c r="VO1955" s="96"/>
      <c r="VP1955" s="96"/>
      <c r="VQ1955" s="96"/>
      <c r="VR1955" s="96"/>
      <c r="VS1955" s="96"/>
      <c r="VT1955" s="96"/>
      <c r="VU1955" s="96"/>
      <c r="VV1955" s="96"/>
      <c r="VW1955" s="96"/>
      <c r="WQ1955" s="96"/>
      <c r="WR1955" s="96"/>
      <c r="WS1955" s="96"/>
      <c r="WT1955" s="96"/>
      <c r="WU1955" s="96"/>
      <c r="WV1955" s="96"/>
      <c r="WW1955" s="96"/>
      <c r="WX1955" s="96"/>
      <c r="WY1955" s="96"/>
      <c r="WZ1955" s="96"/>
      <c r="XA1955" s="96"/>
      <c r="XB1955" s="96"/>
      <c r="XC1955" s="96"/>
      <c r="XD1955" s="96"/>
      <c r="XE1955" s="96"/>
      <c r="XF1955" s="96"/>
      <c r="XG1955" s="96"/>
      <c r="XH1955" s="96"/>
      <c r="XI1955" s="96"/>
      <c r="XJ1955" s="96"/>
      <c r="XK1955" s="96"/>
      <c r="XL1955" s="96"/>
      <c r="XM1955" s="96"/>
      <c r="XN1955" s="96"/>
      <c r="XO1955" s="96"/>
      <c r="XP1955" s="96"/>
      <c r="XQ1955" s="96"/>
      <c r="XR1955" s="96"/>
      <c r="XS1955" s="96"/>
      <c r="XT1955" s="96"/>
      <c r="XU1955" s="96"/>
      <c r="XV1955" s="96"/>
      <c r="XW1955" s="96"/>
      <c r="XX1955" s="96"/>
      <c r="XY1955" s="96"/>
      <c r="XZ1955" s="96"/>
      <c r="YA1955" s="96"/>
      <c r="YB1955" s="96"/>
      <c r="YC1955" s="96"/>
      <c r="YD1955" s="96"/>
      <c r="YE1955" s="96"/>
      <c r="YF1955" s="96"/>
      <c r="YG1955" s="96"/>
      <c r="YH1955" s="96"/>
      <c r="YI1955" s="96"/>
      <c r="YJ1955" s="96"/>
      <c r="YK1955" s="96"/>
      <c r="YL1955" s="96"/>
      <c r="YM1955" s="96"/>
      <c r="YN1955" s="96"/>
      <c r="YO1955" s="96"/>
      <c r="YP1955" s="96"/>
      <c r="YQ1955" s="96"/>
      <c r="YR1955" s="96"/>
      <c r="YS1955" s="96"/>
      <c r="YT1955" s="96"/>
      <c r="YU1955" s="96"/>
      <c r="YV1955" s="96"/>
      <c r="YW1955" s="96"/>
      <c r="YX1955" s="96"/>
      <c r="YY1955" s="96"/>
      <c r="YZ1955" s="96"/>
      <c r="ZA1955" s="96"/>
      <c r="ZB1955" s="96"/>
      <c r="ZC1955" s="96"/>
      <c r="ZD1955" s="96"/>
      <c r="ZE1955" s="96"/>
      <c r="ZF1955" s="96"/>
      <c r="ZG1955" s="96"/>
      <c r="ZH1955" s="96"/>
      <c r="ZI1955" s="96"/>
      <c r="ZJ1955" s="96"/>
      <c r="ZK1955" s="96"/>
      <c r="ZL1955" s="96"/>
      <c r="ZM1955" s="96"/>
      <c r="ZN1955" s="96"/>
      <c r="ZO1955" s="96"/>
      <c r="ZP1955" s="96"/>
      <c r="ZQ1955" s="96"/>
      <c r="ZR1955" s="96"/>
      <c r="ZS1955" s="96"/>
      <c r="ZT1955" s="96"/>
      <c r="ZU1955" s="96"/>
      <c r="ZV1955" s="96"/>
      <c r="ZW1955" s="96"/>
      <c r="ZX1955" s="96"/>
      <c r="ZY1955" s="96"/>
      <c r="ZZ1955" s="96"/>
      <c r="AAA1955" s="96"/>
      <c r="AAE1955" s="96"/>
      <c r="AAF1955" s="96"/>
      <c r="AAG1955" s="96"/>
      <c r="AAI1955" s="95"/>
      <c r="AAJ1955" s="96"/>
      <c r="AAL1955" s="96"/>
      <c r="AAM1955" s="96"/>
      <c r="AAO1955" s="95"/>
      <c r="AAP1955" s="96"/>
      <c r="AAR1955" s="96"/>
      <c r="AAS1955" s="96"/>
      <c r="AAU1955" s="95"/>
      <c r="AAV1955" s="96"/>
      <c r="AAX1955" s="96"/>
      <c r="ABB1955" s="96"/>
      <c r="ABC1955" s="96"/>
      <c r="ABD1955" s="96"/>
      <c r="ABE1955" s="96"/>
      <c r="ABF1955" s="96"/>
      <c r="ABG1955" s="96"/>
      <c r="ABJ1955" s="96"/>
      <c r="ABK1955" s="96"/>
      <c r="ABL1955" s="96"/>
      <c r="ABM1955" s="96"/>
      <c r="ABN1955" s="96"/>
      <c r="ABQ1955" s="96"/>
      <c r="ABR1955" s="96"/>
      <c r="ABS1955" s="96"/>
      <c r="ABT1955" s="96"/>
      <c r="ABX1955" s="96"/>
      <c r="ABY1955" s="96"/>
      <c r="ABZ1955" s="96"/>
      <c r="ACA1955" s="96"/>
      <c r="ACB1955" s="96"/>
      <c r="ACC1955" s="96"/>
      <c r="ACG1955" s="96">
        <v>131</v>
      </c>
      <c r="ACH1955" s="96">
        <v>131</v>
      </c>
      <c r="ACI1955" s="96"/>
      <c r="ACJ1955" s="96"/>
      <c r="ACK1955" s="96"/>
      <c r="ACL1955" s="96"/>
      <c r="ACM1955" s="96"/>
      <c r="ACN1955" s="96"/>
      <c r="ACO1955" s="96"/>
      <c r="ACP1955" s="96"/>
      <c r="ACQ1955" s="96"/>
      <c r="ACR1955" s="96"/>
      <c r="ACS1955" s="96"/>
      <c r="ACW1955" s="96"/>
      <c r="ACX1955" s="96"/>
      <c r="ACY1955" s="96"/>
      <c r="ADB1955" s="96"/>
      <c r="ADC1955" s="96"/>
      <c r="ADD1955" s="96"/>
      <c r="ADE1955" s="96"/>
      <c r="ADJ1955" s="96"/>
      <c r="ADK1955" s="96"/>
      <c r="ADL1955" s="96"/>
      <c r="ADM1955" s="96"/>
      <c r="ADN1955" s="96"/>
      <c r="ADP1955" s="96"/>
      <c r="ADQ1955" s="96"/>
      <c r="ADR1955" s="96"/>
      <c r="ADS1955" s="96"/>
      <c r="ADT1955" s="96"/>
      <c r="ADU1955" s="96"/>
      <c r="ADV1955" s="96"/>
      <c r="ADW1955" s="96"/>
      <c r="ADX1955" s="96"/>
      <c r="ADY1955" s="96"/>
      <c r="ADZ1955" s="96"/>
      <c r="AEA1955" s="96"/>
      <c r="AEB1955" s="96"/>
      <c r="AEC1955" s="96">
        <v>719</v>
      </c>
      <c r="AED1955" s="96"/>
      <c r="AEE1955" s="96"/>
      <c r="AEF1955" s="96"/>
      <c r="AEG1955" s="96"/>
      <c r="AEH1955" s="96"/>
      <c r="AEI1955" s="96"/>
      <c r="AEJ1955" s="96"/>
      <c r="AEK1955" s="96"/>
      <c r="AEL1955" s="96"/>
      <c r="AEM1955" s="96"/>
      <c r="AEN1955" s="96"/>
      <c r="AEO1955" s="96"/>
      <c r="AEP1955" s="96"/>
      <c r="AEQ1955" s="96"/>
      <c r="AER1955" s="96"/>
      <c r="AES1955" s="96"/>
      <c r="AET1955" s="96"/>
      <c r="AEU1955" s="96"/>
      <c r="AEV1955" s="96"/>
      <c r="AEW1955" s="96"/>
      <c r="AEX1955" s="96"/>
      <c r="AEY1955" s="96"/>
      <c r="AEZ1955" s="96"/>
      <c r="AFA1955" s="96"/>
      <c r="AFB1955" s="96"/>
      <c r="AFC1955" s="96"/>
      <c r="AFD1955" s="96"/>
      <c r="AFE1955" s="96"/>
      <c r="AFF1955" s="96"/>
      <c r="AFG1955" s="96"/>
      <c r="AFH1955" s="96"/>
      <c r="AFI1955" s="96"/>
      <c r="AFJ1955" s="96"/>
      <c r="AFK1955" s="96"/>
      <c r="AFL1955" s="96"/>
      <c r="AFM1955" s="96"/>
      <c r="AFN1955" s="96"/>
      <c r="AFO1955" s="96"/>
      <c r="AFP1955" s="96"/>
      <c r="AFQ1955" s="96"/>
      <c r="AFR1955" s="96"/>
      <c r="AFS1955" s="96"/>
      <c r="AFT1955" s="96"/>
      <c r="AFU1955" s="96"/>
      <c r="AFV1955" s="96"/>
      <c r="AFW1955" s="96"/>
      <c r="AFX1955" s="96"/>
      <c r="AFY1955" s="96"/>
      <c r="AFZ1955" s="96"/>
      <c r="AGA1955" s="96"/>
      <c r="AGB1955" s="96"/>
      <c r="AGC1955" s="96"/>
      <c r="AGD1955" s="96"/>
      <c r="AGE1955" s="96"/>
      <c r="AGF1955" s="96"/>
      <c r="AGG1955" s="96"/>
      <c r="AGH1955" s="96"/>
      <c r="AGI1955" s="96"/>
      <c r="AGJ1955" s="96"/>
      <c r="AGK1955" s="96"/>
      <c r="AGM1955" s="95"/>
      <c r="AGN1955" s="96"/>
      <c r="AGP1955" s="96"/>
      <c r="AGQ1955" s="96"/>
      <c r="AGS1955" s="14">
        <v>1</v>
      </c>
      <c r="AGT1955" s="14">
        <v>1</v>
      </c>
      <c r="AGU1955" s="14">
        <v>0</v>
      </c>
      <c r="AGV1955" s="14">
        <v>0</v>
      </c>
      <c r="AGW1955" s="14">
        <v>0</v>
      </c>
      <c r="AGX1955" s="14">
        <v>0</v>
      </c>
      <c r="AGY1955" s="14">
        <v>0</v>
      </c>
      <c r="AGZ1955" s="14">
        <v>0</v>
      </c>
      <c r="AHA1955" s="14">
        <v>0</v>
      </c>
      <c r="AHB1955" s="14">
        <v>0</v>
      </c>
      <c r="AHC1955" s="14">
        <v>1</v>
      </c>
      <c r="AHD1955" s="14">
        <v>0</v>
      </c>
      <c r="AHE1955" s="14">
        <v>0</v>
      </c>
      <c r="AHF1955" s="14">
        <v>0</v>
      </c>
      <c r="AHH1955" s="14">
        <v>0</v>
      </c>
      <c r="AHI1955" s="14">
        <v>0</v>
      </c>
      <c r="AHK1955" s="14">
        <v>0</v>
      </c>
      <c r="AHL1955" s="14">
        <v>0</v>
      </c>
      <c r="AHM1955" s="14">
        <v>0</v>
      </c>
      <c r="AHN1955" s="14">
        <v>0</v>
      </c>
      <c r="AHO1955" s="14">
        <v>0</v>
      </c>
      <c r="AHP1955" s="14">
        <v>0</v>
      </c>
      <c r="AHQ1955" s="14">
        <v>0</v>
      </c>
      <c r="AHR1955" s="14">
        <v>3</v>
      </c>
      <c r="AHS1955" s="96"/>
      <c r="AHT1955" s="96"/>
      <c r="AHV1955" s="95"/>
      <c r="AHW1955" s="96"/>
      <c r="AHY1955" s="96"/>
      <c r="AHZ1955" s="96"/>
      <c r="AIB1955" s="95"/>
      <c r="AIC1955" s="96"/>
      <c r="AIE1955" s="96"/>
      <c r="AIF1955" s="96"/>
      <c r="AIH1955" s="95"/>
      <c r="AII1955" s="96"/>
      <c r="AIK1955" s="96"/>
      <c r="AIL1955" s="96"/>
      <c r="AIM1955" s="14">
        <v>2</v>
      </c>
      <c r="AIN1955" s="14">
        <v>0</v>
      </c>
      <c r="AIO1955" s="14">
        <v>0</v>
      </c>
      <c r="AIQ1955" s="96"/>
      <c r="AIR1955" s="96"/>
      <c r="AIT1955" s="98"/>
      <c r="AIU1955" s="96"/>
      <c r="AIW1955" s="96"/>
      <c r="AIX1955" s="96"/>
      <c r="AJB1955" s="95"/>
      <c r="AJC1955" s="96"/>
      <c r="AJE1955" s="96"/>
      <c r="AJF1955" s="96"/>
      <c r="AJH1955" s="95"/>
      <c r="AJI1955" s="96"/>
      <c r="AJK1955" s="96"/>
      <c r="AJL1955" s="96"/>
      <c r="AJN1955" s="95"/>
      <c r="AJO1955" s="96"/>
    </row>
    <row r="1956" spans="1:951" s="14" customFormat="1">
      <c r="B1956" s="96">
        <v>2</v>
      </c>
      <c r="C1956" s="96">
        <v>1</v>
      </c>
      <c r="D1956" s="14" t="s">
        <v>8602</v>
      </c>
      <c r="E1956" s="14" t="s">
        <v>10143</v>
      </c>
      <c r="G1956" s="96"/>
      <c r="H1956" s="96"/>
      <c r="I1956" s="96"/>
      <c r="J1956" s="96"/>
      <c r="K1956" s="96"/>
      <c r="L1956" s="96"/>
      <c r="M1956" s="96"/>
      <c r="N1956" s="96"/>
      <c r="O1956" s="96">
        <v>1</v>
      </c>
      <c r="P1956" s="96">
        <v>1</v>
      </c>
      <c r="Q1956" s="96"/>
      <c r="R1956" s="96"/>
      <c r="S1956" s="96"/>
      <c r="T1956" s="96"/>
      <c r="U1956" s="96"/>
      <c r="V1956" s="96"/>
      <c r="W1956" s="96"/>
      <c r="X1956" s="96"/>
      <c r="Y1956" s="96"/>
      <c r="Z1956" s="14">
        <v>0</v>
      </c>
      <c r="AA1956" s="96">
        <v>1</v>
      </c>
      <c r="AB1956" s="96" t="s">
        <v>10144</v>
      </c>
      <c r="AC1956" s="96"/>
      <c r="AD1956" s="96"/>
      <c r="AE1956" s="96"/>
      <c r="AF1956" s="96"/>
      <c r="AG1956" s="96"/>
      <c r="AH1956" s="96"/>
      <c r="AI1956" s="96">
        <v>110</v>
      </c>
      <c r="AJ1956" s="96"/>
      <c r="AK1956" s="96"/>
      <c r="AL1956" s="96">
        <v>106</v>
      </c>
      <c r="AM1956" s="96"/>
      <c r="AN1956" s="96">
        <v>112</v>
      </c>
      <c r="AO1956" s="96"/>
      <c r="AP1956" s="96">
        <v>111</v>
      </c>
      <c r="AQ1956" s="96"/>
      <c r="AR1956" s="96"/>
      <c r="AS1956" s="96"/>
      <c r="AT1956" s="96"/>
      <c r="AU1956" s="96"/>
      <c r="AV1956" s="96"/>
      <c r="AW1956" s="96"/>
      <c r="AX1956" s="96"/>
      <c r="AY1956" s="96"/>
      <c r="AZ1956" s="96"/>
      <c r="BA1956" s="96"/>
      <c r="BB1956" s="96"/>
      <c r="BC1956" s="96"/>
      <c r="BD1956" s="96"/>
      <c r="BE1956" s="96"/>
      <c r="BF1956" s="96"/>
      <c r="BG1956" s="96"/>
      <c r="BH1956" s="96"/>
      <c r="BI1956" s="96"/>
      <c r="BJ1956" s="96"/>
      <c r="BK1956" s="96"/>
      <c r="BL1956" s="96"/>
      <c r="BM1956" s="96"/>
      <c r="BN1956" s="96"/>
      <c r="BO1956" s="96"/>
      <c r="BP1956" s="96"/>
      <c r="BQ1956" s="96"/>
      <c r="BR1956" s="96"/>
      <c r="BS1956" s="96"/>
      <c r="BT1956" s="96"/>
      <c r="BU1956" s="96"/>
      <c r="BV1956" s="96"/>
      <c r="BW1956" s="96"/>
      <c r="BX1956" s="96"/>
      <c r="BY1956" s="96"/>
      <c r="BZ1956" s="96"/>
      <c r="CA1956" s="96"/>
      <c r="CB1956" s="96"/>
      <c r="CC1956" s="96"/>
      <c r="CD1956" s="96"/>
      <c r="CE1956" s="96"/>
      <c r="CF1956" s="96"/>
      <c r="CG1956" s="96"/>
      <c r="CH1956" s="96"/>
      <c r="CI1956" s="96"/>
      <c r="CJ1956" s="96"/>
      <c r="CK1956" s="96"/>
      <c r="CL1956" s="96"/>
      <c r="CM1956" s="96"/>
      <c r="CN1956" s="96"/>
      <c r="CO1956" s="96"/>
      <c r="CP1956" s="96"/>
      <c r="CQ1956" s="96"/>
      <c r="CR1956" s="96"/>
      <c r="CS1956" s="96"/>
      <c r="CT1956" s="96"/>
      <c r="CU1956" s="96"/>
      <c r="CV1956" s="96"/>
      <c r="CW1956" s="96"/>
      <c r="CX1956" s="96"/>
      <c r="CY1956" s="96"/>
      <c r="CZ1956" s="96"/>
      <c r="DA1956" s="96"/>
      <c r="DB1956" s="96"/>
      <c r="DC1956" s="96"/>
      <c r="DD1956" s="96"/>
      <c r="DE1956" s="96"/>
      <c r="DF1956" s="96"/>
      <c r="DG1956" s="96"/>
      <c r="DH1956" s="96"/>
      <c r="DI1956" s="96"/>
      <c r="DJ1956" s="96"/>
      <c r="DK1956" s="96"/>
      <c r="DL1956" s="96"/>
      <c r="DM1956" s="96"/>
      <c r="DN1956" s="96"/>
      <c r="DO1956" s="96"/>
      <c r="DP1956" s="96"/>
      <c r="DQ1956" s="96"/>
      <c r="DR1956" s="14">
        <v>66</v>
      </c>
      <c r="DU1956" s="14">
        <v>44</v>
      </c>
      <c r="DW1956" s="14">
        <v>67</v>
      </c>
      <c r="DY1956" s="14">
        <v>73</v>
      </c>
      <c r="DZ1956" s="96"/>
      <c r="EA1956" s="96"/>
      <c r="EB1956" s="96"/>
      <c r="EC1956" s="96"/>
      <c r="ED1956" s="96"/>
      <c r="EE1956" s="96"/>
      <c r="EF1956" s="96"/>
      <c r="EG1956" s="96"/>
      <c r="EH1956" s="96"/>
      <c r="EI1956" s="96"/>
      <c r="EJ1956" s="96"/>
      <c r="EK1956" s="96"/>
      <c r="EL1956" s="96"/>
      <c r="EM1956" s="96"/>
      <c r="EN1956" s="96"/>
      <c r="EO1956" s="96"/>
      <c r="EP1956" s="96"/>
      <c r="EQ1956" s="96"/>
      <c r="ER1956" s="96"/>
      <c r="ES1956" s="96"/>
      <c r="ET1956" s="96"/>
      <c r="EU1956" s="96"/>
      <c r="EV1956" s="96"/>
      <c r="EW1956" s="96"/>
      <c r="EX1956" s="96"/>
      <c r="EY1956" s="96"/>
      <c r="EZ1956" s="96"/>
      <c r="FA1956" s="96"/>
      <c r="FB1956" s="96"/>
      <c r="FC1956" s="96"/>
      <c r="FD1956" s="96"/>
      <c r="FE1956" s="96"/>
      <c r="FF1956" s="96"/>
      <c r="FG1956" s="96"/>
      <c r="FH1956" s="96"/>
      <c r="FI1956" s="96"/>
      <c r="FJ1956" s="96"/>
      <c r="FK1956" s="96"/>
      <c r="FL1956" s="96"/>
      <c r="FM1956" s="96"/>
      <c r="FN1956" s="96"/>
      <c r="FO1956" s="96"/>
      <c r="FP1956" s="96"/>
      <c r="FQ1956" s="96"/>
      <c r="FR1956" s="96"/>
      <c r="FS1956" s="96"/>
      <c r="FT1956" s="96"/>
      <c r="FU1956" s="96"/>
      <c r="FV1956" s="96"/>
      <c r="FW1956" s="96"/>
      <c r="FX1956" s="96"/>
      <c r="FY1956" s="96"/>
      <c r="FZ1956" s="96"/>
      <c r="GA1956" s="96"/>
      <c r="GB1956" s="96"/>
      <c r="GC1956" s="96"/>
      <c r="GD1956" s="96"/>
      <c r="GE1956" s="96"/>
      <c r="GF1956" s="96"/>
      <c r="GG1956" s="96"/>
      <c r="GH1956" s="96"/>
      <c r="GI1956" s="96"/>
      <c r="GJ1956" s="96"/>
      <c r="GK1956" s="96"/>
      <c r="GL1956" s="96"/>
      <c r="GM1956" s="96"/>
      <c r="GN1956" s="96"/>
      <c r="GO1956" s="96"/>
      <c r="GP1956" s="96"/>
      <c r="GQ1956" s="96"/>
      <c r="GR1956" s="96"/>
      <c r="GS1956" s="96"/>
      <c r="GT1956" s="96"/>
      <c r="GU1956" s="96"/>
      <c r="GV1956" s="96"/>
      <c r="GW1956" s="96"/>
      <c r="GX1956" s="96"/>
      <c r="GY1956" s="96"/>
      <c r="GZ1956" s="96"/>
      <c r="HT1956" s="96"/>
      <c r="HU1956" s="96"/>
      <c r="HV1956" s="96"/>
      <c r="HW1956" s="96"/>
      <c r="HX1956" s="96"/>
      <c r="HY1956" s="96"/>
      <c r="HZ1956" s="96"/>
      <c r="IA1956" s="96"/>
      <c r="IB1956" s="96"/>
      <c r="IC1956" s="96"/>
      <c r="ID1956" s="96"/>
      <c r="IE1956" s="96"/>
      <c r="IF1956" s="96"/>
      <c r="IG1956" s="96"/>
      <c r="IH1956" s="96"/>
      <c r="II1956" s="96"/>
      <c r="IJ1956" s="96"/>
      <c r="IK1956" s="96"/>
      <c r="IL1956" s="96"/>
      <c r="IM1956" s="96"/>
      <c r="IN1956" s="96"/>
      <c r="IO1956" s="96"/>
      <c r="IP1956" s="96"/>
      <c r="IQ1956" s="96">
        <v>98</v>
      </c>
      <c r="IR1956" s="96"/>
      <c r="IS1956" s="96"/>
      <c r="IT1956" s="96"/>
      <c r="IU1956" s="96"/>
      <c r="IV1956" s="96">
        <v>98</v>
      </c>
      <c r="IW1956" s="96"/>
      <c r="IX1956" s="96">
        <v>98</v>
      </c>
      <c r="IY1956" s="96"/>
      <c r="IZ1956" s="96"/>
      <c r="JA1956" s="96"/>
      <c r="JB1956" s="96"/>
      <c r="JC1956" s="96"/>
      <c r="JD1956" s="96"/>
      <c r="JE1956" s="96"/>
      <c r="JF1956" s="96"/>
      <c r="JG1956" s="96"/>
      <c r="JH1956" s="96"/>
      <c r="JI1956" s="96"/>
      <c r="JJ1956" s="96"/>
      <c r="JK1956" s="96"/>
      <c r="JL1956" s="96"/>
      <c r="JM1956" s="96"/>
      <c r="JN1956" s="96"/>
      <c r="JO1956" s="96"/>
      <c r="JP1956" s="96"/>
      <c r="JQ1956" s="96"/>
      <c r="JR1956" s="96"/>
      <c r="JS1956" s="96"/>
      <c r="JT1956" s="96"/>
      <c r="JU1956" s="96"/>
      <c r="JV1956" s="96"/>
      <c r="JW1956" s="96"/>
      <c r="JX1956" s="96"/>
      <c r="JY1956" s="96"/>
      <c r="JZ1956" s="96"/>
      <c r="KA1956" s="96"/>
      <c r="KB1956" s="96"/>
      <c r="KC1956" s="96"/>
      <c r="KD1956" s="96"/>
      <c r="KE1956" s="96"/>
      <c r="KF1956" s="96"/>
      <c r="KG1956" s="96"/>
      <c r="KH1956" s="96"/>
      <c r="KI1956" s="96"/>
      <c r="KJ1956" s="96"/>
      <c r="KK1956" s="96"/>
      <c r="KL1956" s="96"/>
      <c r="KM1956" s="96"/>
      <c r="KN1956" s="96"/>
      <c r="KO1956" s="96"/>
      <c r="KP1956" s="96"/>
      <c r="KQ1956" s="96"/>
      <c r="KR1956" s="96"/>
      <c r="KS1956" s="96"/>
      <c r="KT1956" s="96"/>
      <c r="KU1956" s="96"/>
      <c r="KV1956" s="96"/>
      <c r="KW1956" s="96"/>
      <c r="KX1956" s="96"/>
      <c r="KY1956" s="96"/>
      <c r="KZ1956" s="96"/>
      <c r="LA1956" s="96"/>
      <c r="LB1956" s="96"/>
      <c r="LC1956" s="96"/>
      <c r="LD1956" s="96"/>
      <c r="LE1956" s="96"/>
      <c r="LF1956" s="96"/>
      <c r="LG1956" s="96"/>
      <c r="LH1956" s="96"/>
      <c r="LI1956" s="96"/>
      <c r="LJ1956" s="96"/>
      <c r="LK1956" s="96"/>
      <c r="LL1956" s="96"/>
      <c r="LM1956" s="96"/>
      <c r="LN1956" s="96"/>
      <c r="LO1956" s="96"/>
      <c r="LP1956" s="96"/>
      <c r="LQ1956" s="96"/>
      <c r="LR1956" s="96"/>
      <c r="LS1956" s="96"/>
      <c r="LT1956" s="96"/>
      <c r="LU1956" s="96"/>
      <c r="LV1956" s="96"/>
      <c r="LW1956" s="96"/>
      <c r="LX1956" s="96">
        <v>98</v>
      </c>
      <c r="LY1956" s="96"/>
      <c r="LZ1956" s="96"/>
      <c r="MA1956" s="96">
        <v>92</v>
      </c>
      <c r="MB1956" s="96"/>
      <c r="MC1956" s="96">
        <v>80</v>
      </c>
      <c r="MD1956" s="96"/>
      <c r="ME1956" s="96">
        <v>93</v>
      </c>
      <c r="MF1956" s="96"/>
      <c r="MG1956" s="96"/>
      <c r="MH1956" s="96"/>
      <c r="MI1956" s="96"/>
      <c r="MJ1956" s="96"/>
      <c r="MK1956" s="96"/>
      <c r="ML1956" s="96"/>
      <c r="MM1956" s="96"/>
      <c r="MN1956" s="96"/>
      <c r="MO1956" s="96"/>
      <c r="MP1956" s="96"/>
      <c r="MQ1956" s="96"/>
      <c r="MR1956" s="96"/>
      <c r="MS1956" s="96"/>
      <c r="MT1956" s="96"/>
      <c r="MU1956" s="96"/>
      <c r="MV1956" s="96"/>
      <c r="MW1956" s="96"/>
      <c r="MX1956" s="96"/>
      <c r="MY1956" s="96"/>
      <c r="MZ1956" s="96"/>
      <c r="NA1956" s="96"/>
      <c r="NB1956" s="96"/>
      <c r="NC1956" s="96"/>
      <c r="ND1956" s="96"/>
      <c r="NE1956" s="96"/>
      <c r="NF1956" s="96"/>
      <c r="NG1956" s="96"/>
      <c r="NH1956" s="96"/>
      <c r="NI1956" s="96"/>
      <c r="NJ1956" s="96"/>
      <c r="NK1956" s="96"/>
      <c r="NL1956" s="96"/>
      <c r="NM1956" s="96"/>
      <c r="NN1956" s="96"/>
      <c r="NO1956" s="96"/>
      <c r="NP1956" s="96"/>
      <c r="NQ1956" s="96"/>
      <c r="NR1956" s="96"/>
      <c r="NS1956" s="96"/>
      <c r="NT1956" s="96"/>
      <c r="NU1956" s="96"/>
      <c r="NV1956" s="96"/>
      <c r="NW1956" s="96"/>
      <c r="NX1956" s="96"/>
      <c r="NY1956" s="96"/>
      <c r="NZ1956" s="96"/>
      <c r="OA1956" s="96"/>
      <c r="OB1956" s="96"/>
      <c r="OC1956" s="96"/>
      <c r="OD1956" s="96"/>
      <c r="OE1956" s="96"/>
      <c r="OF1956" s="96"/>
      <c r="OG1956" s="96"/>
      <c r="OH1956" s="96"/>
      <c r="OI1956" s="96"/>
      <c r="OJ1956" s="96"/>
      <c r="OK1956" s="96"/>
      <c r="OL1956" s="96"/>
      <c r="OM1956" s="96"/>
      <c r="ON1956" s="96"/>
      <c r="OO1956" s="96"/>
      <c r="OP1956" s="96"/>
      <c r="OQ1956" s="96"/>
      <c r="OR1956" s="96"/>
      <c r="OS1956" s="96"/>
      <c r="OT1956" s="96"/>
      <c r="OU1956" s="96"/>
      <c r="OV1956" s="96"/>
      <c r="OW1956" s="96"/>
      <c r="OX1956" s="96"/>
      <c r="OY1956" s="96"/>
      <c r="OZ1956" s="96"/>
      <c r="PA1956" s="96"/>
      <c r="PB1956" s="96"/>
      <c r="PC1956" s="96"/>
      <c r="PD1956" s="96"/>
      <c r="PE1956" s="96"/>
      <c r="PF1956" s="96"/>
      <c r="PG1956" s="96">
        <v>18</v>
      </c>
      <c r="PH1956" s="96"/>
      <c r="PI1956" s="96"/>
      <c r="PJ1956" s="96">
        <v>20</v>
      </c>
      <c r="PK1956" s="96"/>
      <c r="PL1956" s="96">
        <v>18</v>
      </c>
      <c r="PM1956" s="96"/>
      <c r="PN1956" s="96">
        <v>18</v>
      </c>
      <c r="PO1956" s="96"/>
      <c r="PP1956" s="96"/>
      <c r="PQ1956" s="96"/>
      <c r="PR1956" s="96"/>
      <c r="PS1956" s="96"/>
      <c r="PT1956" s="96"/>
      <c r="PU1956" s="96"/>
      <c r="PV1956" s="96"/>
      <c r="PW1956" s="96"/>
      <c r="PX1956" s="96"/>
      <c r="PY1956" s="96"/>
      <c r="PZ1956" s="96"/>
      <c r="QA1956" s="96"/>
      <c r="QB1956" s="96"/>
      <c r="QC1956" s="96"/>
      <c r="QD1956" s="96"/>
      <c r="QE1956" s="96"/>
      <c r="QF1956" s="96"/>
      <c r="QG1956" s="96"/>
      <c r="QH1956" s="96"/>
      <c r="QI1956" s="96"/>
      <c r="QJ1956" s="96"/>
      <c r="QK1956" s="96"/>
      <c r="QL1956" s="96"/>
      <c r="QM1956" s="96"/>
      <c r="QN1956" s="96"/>
      <c r="QO1956" s="96"/>
      <c r="QP1956" s="96"/>
      <c r="QQ1956" s="96"/>
      <c r="QR1956" s="96"/>
      <c r="QS1956" s="96"/>
      <c r="QT1956" s="96"/>
      <c r="QU1956" s="96"/>
      <c r="QV1956" s="96"/>
      <c r="QW1956" s="96"/>
      <c r="QX1956" s="96"/>
      <c r="QY1956" s="96"/>
      <c r="QZ1956" s="96"/>
      <c r="RA1956" s="96"/>
      <c r="RB1956" s="96"/>
      <c r="RC1956" s="96"/>
      <c r="RD1956" s="96"/>
      <c r="RE1956" s="96"/>
      <c r="RF1956" s="96"/>
      <c r="RG1956" s="96"/>
      <c r="RH1956" s="96"/>
      <c r="RI1956" s="96"/>
      <c r="RJ1956" s="96"/>
      <c r="RK1956" s="96"/>
      <c r="RL1956" s="96"/>
      <c r="RM1956" s="96"/>
      <c r="RN1956" s="96"/>
      <c r="RO1956" s="96"/>
      <c r="RP1956" s="96"/>
      <c r="RQ1956" s="96"/>
      <c r="RR1956" s="96"/>
      <c r="RS1956" s="96"/>
      <c r="RT1956" s="96"/>
      <c r="RU1956" s="96"/>
      <c r="RV1956" s="96"/>
      <c r="RW1956" s="96"/>
      <c r="RX1956" s="96"/>
      <c r="RY1956" s="96"/>
      <c r="RZ1956" s="96"/>
      <c r="SA1956" s="96"/>
      <c r="SB1956" s="96"/>
      <c r="SC1956" s="96"/>
      <c r="SD1956" s="96"/>
      <c r="SE1956" s="96"/>
      <c r="SF1956" s="96"/>
      <c r="SG1956" s="96"/>
      <c r="SH1956" s="96"/>
      <c r="SI1956" s="96"/>
      <c r="SJ1956" s="96"/>
      <c r="SK1956" s="96"/>
      <c r="SL1956" s="96"/>
      <c r="SM1956" s="96"/>
      <c r="SN1956" s="96"/>
      <c r="SO1956" s="96"/>
      <c r="SP1956" s="96">
        <v>99.2</v>
      </c>
      <c r="SQ1956" s="96">
        <v>98.3</v>
      </c>
      <c r="SR1956" s="96">
        <v>98.8</v>
      </c>
      <c r="SS1956" s="96">
        <v>98.4</v>
      </c>
      <c r="ST1956" s="96">
        <v>101.1</v>
      </c>
      <c r="SU1956" s="96">
        <v>101.2</v>
      </c>
      <c r="SV1956" s="96">
        <v>98.4</v>
      </c>
      <c r="SW1956" s="96">
        <v>120.1</v>
      </c>
      <c r="SX1956" s="96">
        <v>100.5</v>
      </c>
      <c r="SY1956" s="96"/>
      <c r="SZ1956" s="96"/>
      <c r="TA1956" s="96"/>
      <c r="TB1956" s="96"/>
      <c r="TC1956" s="96"/>
      <c r="TD1956" s="96"/>
      <c r="TE1956" s="96"/>
      <c r="TF1956" s="96"/>
      <c r="TG1956" s="96"/>
      <c r="TH1956" s="96"/>
      <c r="TI1956" s="96"/>
      <c r="TJ1956" s="96"/>
      <c r="TK1956" s="96"/>
      <c r="TL1956" s="96"/>
      <c r="TM1956" s="96"/>
      <c r="TN1956" s="96"/>
      <c r="TO1956" s="96"/>
      <c r="TP1956" s="96"/>
      <c r="TQ1956" s="96"/>
      <c r="TR1956" s="96"/>
      <c r="TS1956" s="96"/>
      <c r="TT1956" s="96"/>
      <c r="TU1956" s="96"/>
      <c r="TV1956" s="96"/>
      <c r="TW1956" s="96"/>
      <c r="TX1956" s="96"/>
      <c r="TY1956" s="96"/>
      <c r="TZ1956" s="96"/>
      <c r="UA1956" s="96"/>
      <c r="UB1956" s="96"/>
      <c r="UC1956" s="96"/>
      <c r="UD1956" s="96"/>
      <c r="UE1956" s="96"/>
      <c r="UF1956" s="96"/>
      <c r="UG1956" s="96"/>
      <c r="UH1956" s="96"/>
      <c r="UI1956" s="96"/>
      <c r="UJ1956" s="96"/>
      <c r="UK1956" s="96"/>
      <c r="UL1956" s="96"/>
      <c r="UM1956" s="96"/>
      <c r="UN1956" s="96"/>
      <c r="UO1956" s="96"/>
      <c r="UP1956" s="96"/>
      <c r="UQ1956" s="96"/>
      <c r="UR1956" s="96"/>
      <c r="US1956" s="96"/>
      <c r="UT1956" s="96"/>
      <c r="UU1956" s="96"/>
      <c r="UV1956" s="96"/>
      <c r="UW1956" s="96"/>
      <c r="UX1956" s="96"/>
      <c r="UY1956" s="96"/>
      <c r="UZ1956" s="96"/>
      <c r="VA1956" s="96"/>
      <c r="VB1956" s="96"/>
      <c r="VC1956" s="96"/>
      <c r="VD1956" s="96"/>
      <c r="VE1956" s="96"/>
      <c r="VF1956" s="96"/>
      <c r="VG1956" s="96"/>
      <c r="VH1956" s="96"/>
      <c r="VI1956" s="96"/>
      <c r="VJ1956" s="96"/>
      <c r="VK1956" s="96"/>
      <c r="VL1956" s="96"/>
      <c r="VM1956" s="96"/>
      <c r="VN1956" s="96"/>
      <c r="VO1956" s="96"/>
      <c r="VP1956" s="96"/>
      <c r="VQ1956" s="96"/>
      <c r="VR1956" s="96"/>
      <c r="VS1956" s="96"/>
      <c r="VT1956" s="96"/>
      <c r="VU1956" s="96"/>
      <c r="VV1956" s="96"/>
      <c r="VW1956" s="96"/>
      <c r="VX1956" s="96"/>
      <c r="VY1956" s="96"/>
      <c r="VZ1956" s="96"/>
      <c r="WA1956" s="96"/>
      <c r="WB1956" s="96"/>
      <c r="WC1956" s="96"/>
      <c r="WD1956" s="96"/>
      <c r="WE1956" s="96"/>
      <c r="WF1956" s="96"/>
      <c r="WG1956" s="96"/>
      <c r="WH1956" s="96"/>
      <c r="WI1956" s="96"/>
      <c r="WJ1956" s="96"/>
      <c r="WK1956" s="96"/>
      <c r="WL1956" s="96"/>
      <c r="WM1956" s="96"/>
      <c r="WN1956" s="96"/>
      <c r="WO1956" s="96"/>
      <c r="WP1956" s="96"/>
      <c r="WQ1956" s="96"/>
      <c r="WR1956" s="96"/>
      <c r="WS1956" s="96"/>
      <c r="WT1956" s="96"/>
      <c r="WU1956" s="96"/>
      <c r="WV1956" s="96">
        <v>0</v>
      </c>
      <c r="WW1956" s="96"/>
      <c r="WX1956" s="96">
        <v>0</v>
      </c>
      <c r="WY1956" s="96"/>
      <c r="WZ1956" s="96"/>
      <c r="XA1956" s="96"/>
      <c r="XB1956" s="96"/>
      <c r="XC1956" s="96"/>
      <c r="XD1956" s="96"/>
      <c r="XE1956" s="96"/>
      <c r="XF1956" s="96"/>
      <c r="XG1956" s="96"/>
      <c r="XH1956" s="96"/>
      <c r="XI1956" s="96"/>
      <c r="XJ1956" s="96"/>
      <c r="XK1956" s="96"/>
      <c r="XL1956" s="96"/>
      <c r="XM1956" s="96"/>
      <c r="XN1956" s="96"/>
      <c r="XO1956" s="96"/>
      <c r="XP1956" s="96"/>
      <c r="XQ1956" s="96"/>
      <c r="XR1956" s="96"/>
      <c r="XS1956" s="96"/>
      <c r="XT1956" s="96"/>
      <c r="XU1956" s="96"/>
      <c r="XV1956" s="96"/>
      <c r="XW1956" s="96"/>
      <c r="XX1956" s="96"/>
      <c r="XY1956" s="96"/>
      <c r="XZ1956" s="96"/>
      <c r="YA1956" s="96"/>
      <c r="YB1956" s="96"/>
      <c r="YC1956" s="96"/>
      <c r="YD1956" s="96"/>
      <c r="YE1956" s="96"/>
      <c r="YF1956" s="96"/>
      <c r="YG1956" s="96"/>
      <c r="YH1956" s="96"/>
      <c r="YI1956" s="96"/>
      <c r="YJ1956" s="96"/>
      <c r="YK1956" s="96"/>
      <c r="YL1956" s="96"/>
      <c r="YM1956" s="96"/>
      <c r="YN1956" s="96"/>
      <c r="YO1956" s="96"/>
      <c r="YP1956" s="96"/>
      <c r="YQ1956" s="96"/>
      <c r="YR1956" s="96"/>
      <c r="YS1956" s="96"/>
      <c r="YT1956" s="96"/>
      <c r="YU1956" s="96"/>
      <c r="YV1956" s="96"/>
      <c r="YW1956" s="96"/>
      <c r="YX1956" s="96"/>
      <c r="YY1956" s="96"/>
      <c r="YZ1956" s="96"/>
      <c r="ZA1956" s="96"/>
      <c r="ZB1956" s="96"/>
      <c r="ZC1956" s="96"/>
      <c r="ZD1956" s="96"/>
      <c r="ZE1956" s="96"/>
      <c r="ZF1956" s="96"/>
      <c r="ZG1956" s="96"/>
      <c r="ZH1956" s="96"/>
      <c r="ZI1956" s="96"/>
      <c r="ZJ1956" s="96"/>
      <c r="ZK1956" s="96"/>
      <c r="ZL1956" s="96"/>
      <c r="ZM1956" s="96"/>
      <c r="ZN1956" s="96"/>
      <c r="ZO1956" s="96"/>
      <c r="ZP1956" s="96"/>
      <c r="ZQ1956" s="96"/>
      <c r="ZR1956" s="96"/>
      <c r="ZS1956" s="96"/>
      <c r="ZT1956" s="96"/>
      <c r="ZU1956" s="96"/>
      <c r="ZV1956" s="96"/>
      <c r="ZW1956" s="96"/>
      <c r="ZX1956" s="96"/>
      <c r="ZY1956" s="96"/>
      <c r="ZZ1956" s="96"/>
      <c r="AAA1956" s="96"/>
      <c r="AAE1956" s="96"/>
      <c r="AAF1956" s="96"/>
      <c r="AAG1956" s="96"/>
      <c r="AAI1956" s="95"/>
      <c r="AAJ1956" s="96"/>
      <c r="AAK1956" s="96"/>
      <c r="AAL1956" s="96"/>
      <c r="AAM1956" s="96"/>
      <c r="AAO1956" s="95"/>
      <c r="AAP1956" s="96"/>
      <c r="AAQ1956" s="96"/>
      <c r="AAR1956" s="96"/>
      <c r="AAS1956" s="96"/>
      <c r="AAU1956" s="95"/>
      <c r="AAV1956" s="96"/>
      <c r="AAW1956" s="96"/>
      <c r="AAX1956" s="96"/>
      <c r="AAY1956" s="14">
        <v>20</v>
      </c>
      <c r="ABB1956" s="96">
        <v>9.6999999999999993</v>
      </c>
      <c r="ABC1956" s="96"/>
      <c r="ABD1956" s="96"/>
      <c r="ABE1956" s="96">
        <v>28.8</v>
      </c>
      <c r="ABF1956" s="96"/>
      <c r="ABG1956" s="96"/>
      <c r="ABH1956" s="96"/>
      <c r="ABI1956" s="96"/>
      <c r="ABJ1956" s="96"/>
      <c r="ABK1956" s="96"/>
      <c r="ABL1956" s="96"/>
      <c r="ABM1956" s="96">
        <v>9.9600000000000009</v>
      </c>
      <c r="ABN1956" s="96"/>
      <c r="ABO1956" s="14">
        <v>169</v>
      </c>
      <c r="ABQ1956" s="96"/>
      <c r="ABR1956" s="96"/>
      <c r="ABS1956" s="96"/>
      <c r="ABT1956" s="96"/>
      <c r="ABU1956" s="96">
        <v>136</v>
      </c>
      <c r="ABV1956" s="96"/>
      <c r="ABW1956" s="96"/>
      <c r="ABX1956" s="96">
        <v>3.6</v>
      </c>
      <c r="ABY1956" s="96"/>
      <c r="ABZ1956" s="96"/>
      <c r="ACA1956" s="96">
        <v>103</v>
      </c>
      <c r="ACB1956" s="96"/>
      <c r="ACC1956" s="96"/>
      <c r="ACD1956" s="14">
        <v>7.7</v>
      </c>
      <c r="ACG1956" s="96">
        <v>93</v>
      </c>
      <c r="ACH1956" s="96"/>
      <c r="ACI1956" s="96"/>
      <c r="ACJ1956" s="96"/>
      <c r="ACK1956" s="96"/>
      <c r="ACL1956" s="96"/>
      <c r="ACM1956" s="96"/>
      <c r="ACN1956" s="96"/>
      <c r="ACO1956" s="96"/>
      <c r="ACP1956" s="96"/>
      <c r="ACQ1956" s="96">
        <v>5</v>
      </c>
      <c r="ACR1956" s="96"/>
      <c r="ACS1956" s="96"/>
      <c r="ACT1956" s="96">
        <v>0.49</v>
      </c>
      <c r="ACU1956" s="96"/>
      <c r="ACV1956" s="96"/>
      <c r="ACW1956" s="96">
        <v>13</v>
      </c>
      <c r="ACX1956" s="96"/>
      <c r="ACY1956" s="96"/>
      <c r="ADB1956" s="96"/>
      <c r="ADC1956" s="96"/>
      <c r="ADD1956" s="96"/>
      <c r="ADE1956" s="96"/>
      <c r="ADF1956" s="96"/>
      <c r="ADG1956" s="96"/>
      <c r="ADH1956" s="96"/>
      <c r="ADI1956" s="96"/>
      <c r="ADJ1956" s="96"/>
      <c r="ADK1956" s="96"/>
      <c r="ADL1956" s="96"/>
      <c r="ADM1956" s="96"/>
      <c r="ADN1956" s="96"/>
      <c r="ADO1956" s="96"/>
      <c r="ADP1956" s="96"/>
      <c r="ADQ1956" s="96"/>
      <c r="ADR1956" s="96"/>
      <c r="ADS1956" s="96"/>
      <c r="ADT1956" s="96"/>
      <c r="ADU1956" s="96"/>
      <c r="ADV1956" s="96"/>
      <c r="ADW1956" s="96"/>
      <c r="ADX1956" s="96"/>
      <c r="ADY1956" s="96"/>
      <c r="ADZ1956" s="96"/>
      <c r="AEA1956" s="96"/>
      <c r="AEB1956" s="96"/>
      <c r="AEC1956" s="96"/>
      <c r="AED1956" s="96"/>
      <c r="AEE1956" s="96"/>
      <c r="AEF1956" s="96"/>
      <c r="AEG1956" s="96"/>
      <c r="AEH1956" s="96"/>
      <c r="AEI1956" s="96"/>
      <c r="AEJ1956" s="96"/>
      <c r="AEK1956" s="96"/>
      <c r="AEL1956" s="96"/>
      <c r="AEM1956" s="96"/>
      <c r="AEN1956" s="96"/>
      <c r="AEO1956" s="96"/>
      <c r="AEP1956" s="96"/>
      <c r="AEQ1956" s="96"/>
      <c r="AER1956" s="96"/>
      <c r="AES1956" s="96"/>
      <c r="AET1956" s="96"/>
      <c r="AEU1956" s="96"/>
      <c r="AEV1956" s="96"/>
      <c r="AEW1956" s="96"/>
      <c r="AEX1956" s="96"/>
      <c r="AEY1956" s="96"/>
      <c r="AEZ1956" s="96"/>
      <c r="AFA1956" s="96"/>
      <c r="AFB1956" s="96"/>
      <c r="AFC1956" s="96"/>
      <c r="AFD1956" s="96"/>
      <c r="AFE1956" s="96"/>
      <c r="AFF1956" s="96"/>
      <c r="AFG1956" s="96"/>
      <c r="AFH1956" s="96"/>
      <c r="AFI1956" s="96"/>
      <c r="AFJ1956" s="96"/>
      <c r="AFK1956" s="96"/>
      <c r="AFL1956" s="96"/>
      <c r="AFM1956" s="96"/>
      <c r="AFN1956" s="96"/>
      <c r="AFO1956" s="96"/>
      <c r="AFP1956" s="96"/>
      <c r="AFQ1956" s="96"/>
      <c r="AFR1956" s="96"/>
      <c r="AFS1956" s="96"/>
      <c r="AFT1956" s="96"/>
      <c r="AFU1956" s="96"/>
      <c r="AFV1956" s="96"/>
      <c r="AFW1956" s="96"/>
      <c r="AFX1956" s="96"/>
      <c r="AFY1956" s="96"/>
      <c r="AFZ1956" s="96"/>
      <c r="AGA1956" s="96"/>
      <c r="AGB1956" s="96"/>
      <c r="AGC1956" s="96"/>
      <c r="AGD1956" s="96"/>
      <c r="AGE1956" s="96"/>
      <c r="AGF1956" s="96"/>
      <c r="AGG1956" s="96"/>
      <c r="AGH1956" s="96"/>
      <c r="AGI1956" s="96"/>
      <c r="AGJ1956" s="96"/>
      <c r="AGK1956" s="96"/>
      <c r="AGM1956" s="95"/>
      <c r="AGN1956" s="96"/>
      <c r="AGO1956" s="96"/>
      <c r="AGP1956" s="96"/>
      <c r="AGQ1956" s="96"/>
      <c r="AGS1956" s="14">
        <v>1</v>
      </c>
      <c r="AGT1956" s="14">
        <v>1</v>
      </c>
      <c r="AGU1956" s="14">
        <v>0</v>
      </c>
      <c r="AGV1956" s="14">
        <v>1</v>
      </c>
      <c r="AGW1956" s="14">
        <v>0</v>
      </c>
      <c r="AGX1956" s="14">
        <v>0</v>
      </c>
      <c r="AGY1956" s="14">
        <v>1</v>
      </c>
      <c r="AGZ1956" s="14">
        <v>2</v>
      </c>
      <c r="AHA1956" s="14">
        <v>0</v>
      </c>
      <c r="AHB1956" s="14">
        <v>0</v>
      </c>
      <c r="AHC1956" s="14">
        <v>0</v>
      </c>
      <c r="AHD1956" s="14">
        <v>0</v>
      </c>
      <c r="AHE1956" s="14">
        <v>0</v>
      </c>
      <c r="AHF1956" s="14">
        <v>0</v>
      </c>
      <c r="AHH1956" s="14">
        <v>0</v>
      </c>
      <c r="AHI1956" s="14">
        <v>0</v>
      </c>
      <c r="AHK1956" s="14">
        <v>0</v>
      </c>
      <c r="AHL1956" s="14">
        <v>0</v>
      </c>
      <c r="AHM1956" s="14">
        <v>0</v>
      </c>
      <c r="AHN1956" s="14">
        <v>0</v>
      </c>
      <c r="AHO1956" s="14">
        <v>0</v>
      </c>
      <c r="AHP1956" s="14">
        <v>0</v>
      </c>
      <c r="AHQ1956" s="14">
        <v>0</v>
      </c>
      <c r="AHR1956" s="14">
        <v>6</v>
      </c>
      <c r="AHS1956" s="96"/>
      <c r="AHT1956" s="96"/>
      <c r="AHV1956" s="95"/>
      <c r="AHW1956" s="96"/>
      <c r="AHX1956" s="96"/>
      <c r="AHY1956" s="96"/>
      <c r="AHZ1956" s="96"/>
      <c r="AIB1956" s="95"/>
      <c r="AIC1956" s="96"/>
      <c r="AID1956" s="96"/>
      <c r="AIE1956" s="96"/>
      <c r="AIF1956" s="96"/>
      <c r="AIH1956" s="95"/>
      <c r="AII1956" s="96"/>
      <c r="AIJ1956" s="96"/>
      <c r="AIK1956" s="96"/>
      <c r="AIL1956" s="96"/>
      <c r="AIN1956" s="14">
        <v>0</v>
      </c>
      <c r="AIO1956" s="14">
        <v>0</v>
      </c>
      <c r="AIQ1956" s="96"/>
      <c r="AIR1956" s="96"/>
      <c r="AIT1956" s="98"/>
      <c r="AIU1956" s="96"/>
      <c r="AIV1956" s="96"/>
      <c r="AIW1956" s="96"/>
      <c r="AIX1956" s="96"/>
      <c r="AJB1956" s="95"/>
      <c r="AJC1956" s="96"/>
      <c r="AJD1956" s="96"/>
      <c r="AJE1956" s="96"/>
      <c r="AJF1956" s="96"/>
      <c r="AJH1956" s="95"/>
      <c r="AJI1956" s="96"/>
      <c r="AJJ1956" s="96"/>
      <c r="AJK1956" s="96"/>
      <c r="AJL1956" s="96"/>
      <c r="AJN1956" s="95"/>
      <c r="AJO1956" s="96"/>
    </row>
    <row r="1957" spans="1:951" s="14" customFormat="1">
      <c r="B1957" s="96">
        <v>3</v>
      </c>
      <c r="C1957" s="96">
        <v>1</v>
      </c>
      <c r="D1957" s="14" t="s">
        <v>10145</v>
      </c>
      <c r="E1957" s="14" t="s">
        <v>10146</v>
      </c>
      <c r="F1957" s="95" t="s">
        <v>10147</v>
      </c>
      <c r="G1957" s="96"/>
      <c r="H1957" s="96"/>
      <c r="I1957" s="96"/>
      <c r="J1957" s="96"/>
      <c r="K1957" s="96"/>
      <c r="L1957" s="96"/>
      <c r="M1957" s="96"/>
      <c r="N1957" s="96"/>
      <c r="O1957" s="96">
        <v>1</v>
      </c>
      <c r="P1957" s="96">
        <v>0</v>
      </c>
      <c r="Q1957" s="96">
        <v>0</v>
      </c>
      <c r="R1957" s="96"/>
      <c r="S1957" s="96"/>
      <c r="T1957" s="96"/>
      <c r="U1957" s="96"/>
      <c r="V1957" s="96"/>
      <c r="W1957" s="96"/>
      <c r="X1957" s="96"/>
      <c r="Y1957" s="96"/>
      <c r="Z1957" s="14">
        <v>0</v>
      </c>
      <c r="AA1957" s="96">
        <v>2</v>
      </c>
      <c r="AB1957" s="96" t="s">
        <v>10148</v>
      </c>
      <c r="AC1957" s="96"/>
      <c r="AD1957" s="96"/>
      <c r="AE1957" s="96"/>
      <c r="AF1957" s="96"/>
      <c r="AG1957" s="96"/>
      <c r="AH1957" s="96"/>
      <c r="AI1957" s="96">
        <v>114</v>
      </c>
      <c r="AJ1957" s="96">
        <v>110</v>
      </c>
      <c r="AK1957" s="96">
        <v>105</v>
      </c>
      <c r="AL1957" s="96">
        <v>103</v>
      </c>
      <c r="AM1957" s="96">
        <v>115</v>
      </c>
      <c r="AN1957" s="96"/>
      <c r="AO1957" s="96"/>
      <c r="AP1957" s="96"/>
      <c r="AQ1957" s="96"/>
      <c r="AR1957" s="96"/>
      <c r="AS1957" s="96"/>
      <c r="AT1957" s="96"/>
      <c r="AU1957" s="96"/>
      <c r="AV1957" s="96"/>
      <c r="AW1957" s="96"/>
      <c r="AX1957" s="96"/>
      <c r="AY1957" s="96"/>
      <c r="AZ1957" s="96"/>
      <c r="BA1957" s="96"/>
      <c r="BB1957" s="96"/>
      <c r="BC1957" s="96"/>
      <c r="BD1957" s="96"/>
      <c r="BE1957" s="96"/>
      <c r="BF1957" s="96"/>
      <c r="BG1957" s="96"/>
      <c r="BH1957" s="96"/>
      <c r="BI1957" s="96"/>
      <c r="BJ1957" s="96"/>
      <c r="BK1957" s="96"/>
      <c r="BL1957" s="96"/>
      <c r="BM1957" s="96"/>
      <c r="BN1957" s="96"/>
      <c r="BO1957" s="96"/>
      <c r="BP1957" s="96"/>
      <c r="BQ1957" s="96"/>
      <c r="BR1957" s="96"/>
      <c r="BS1957" s="96"/>
      <c r="BT1957" s="96"/>
      <c r="BU1957" s="96"/>
      <c r="BV1957" s="96"/>
      <c r="BW1957" s="96"/>
      <c r="BX1957" s="96"/>
      <c r="BY1957" s="96"/>
      <c r="BZ1957" s="96"/>
      <c r="CA1957" s="96"/>
      <c r="CB1957" s="96"/>
      <c r="CC1957" s="96"/>
      <c r="CD1957" s="96"/>
      <c r="CE1957" s="96"/>
      <c r="CF1957" s="96"/>
      <c r="CG1957" s="96"/>
      <c r="CH1957" s="96"/>
      <c r="CI1957" s="96"/>
      <c r="CJ1957" s="96"/>
      <c r="CK1957" s="96"/>
      <c r="CL1957" s="96"/>
      <c r="CM1957" s="96"/>
      <c r="CN1957" s="96"/>
      <c r="CO1957" s="96"/>
      <c r="CP1957" s="96"/>
      <c r="CQ1957" s="96"/>
      <c r="CR1957" s="96"/>
      <c r="CS1957" s="96"/>
      <c r="CT1957" s="96"/>
      <c r="CU1957" s="96"/>
      <c r="CV1957" s="96"/>
      <c r="CW1957" s="96"/>
      <c r="CX1957" s="96"/>
      <c r="CY1957" s="96"/>
      <c r="CZ1957" s="96"/>
      <c r="DA1957" s="96"/>
      <c r="DB1957" s="96"/>
      <c r="DC1957" s="96"/>
      <c r="DD1957" s="96"/>
      <c r="DE1957" s="96"/>
      <c r="DF1957" s="96"/>
      <c r="DG1957" s="96"/>
      <c r="DH1957" s="96"/>
      <c r="DI1957" s="96"/>
      <c r="DJ1957" s="96"/>
      <c r="DK1957" s="96"/>
      <c r="DL1957" s="96"/>
      <c r="DM1957" s="96"/>
      <c r="DN1957" s="96"/>
      <c r="DO1957" s="96"/>
      <c r="DP1957" s="96"/>
      <c r="DQ1957" s="96"/>
      <c r="DR1957" s="96">
        <v>76</v>
      </c>
      <c r="DS1957" s="96">
        <v>74</v>
      </c>
      <c r="DT1957" s="96">
        <v>73</v>
      </c>
      <c r="DU1957" s="96">
        <v>64</v>
      </c>
      <c r="DV1957" s="96">
        <v>81</v>
      </c>
      <c r="DW1957" s="96"/>
      <c r="DX1957" s="96"/>
      <c r="DY1957" s="96"/>
      <c r="DZ1957" s="96"/>
      <c r="EA1957" s="96"/>
      <c r="EB1957" s="96"/>
      <c r="EC1957" s="96"/>
      <c r="ED1957" s="96"/>
      <c r="EE1957" s="96"/>
      <c r="EF1957" s="96"/>
      <c r="EG1957" s="96"/>
      <c r="EH1957" s="96"/>
      <c r="EI1957" s="96"/>
      <c r="EJ1957" s="96"/>
      <c r="EK1957" s="96"/>
      <c r="EL1957" s="96"/>
      <c r="EM1957" s="96"/>
      <c r="EN1957" s="96"/>
      <c r="EO1957" s="96"/>
      <c r="EP1957" s="96"/>
      <c r="EQ1957" s="96"/>
      <c r="ER1957" s="96"/>
      <c r="ES1957" s="96"/>
      <c r="ET1957" s="96"/>
      <c r="EU1957" s="96"/>
      <c r="EV1957" s="96"/>
      <c r="EW1957" s="96"/>
      <c r="EX1957" s="96"/>
      <c r="EY1957" s="96"/>
      <c r="EZ1957" s="96"/>
      <c r="FA1957" s="96"/>
      <c r="FB1957" s="96"/>
      <c r="FC1957" s="96"/>
      <c r="FD1957" s="96"/>
      <c r="FE1957" s="96"/>
      <c r="FF1957" s="96"/>
      <c r="FG1957" s="96"/>
      <c r="FH1957" s="96"/>
      <c r="FI1957" s="96"/>
      <c r="FJ1957" s="96"/>
      <c r="FK1957" s="96"/>
      <c r="FL1957" s="96"/>
      <c r="FM1957" s="96"/>
      <c r="FN1957" s="96"/>
      <c r="FO1957" s="96"/>
      <c r="FP1957" s="96"/>
      <c r="FQ1957" s="96"/>
      <c r="FR1957" s="96"/>
      <c r="FS1957" s="96"/>
      <c r="FT1957" s="96"/>
      <c r="FU1957" s="96"/>
      <c r="FV1957" s="96"/>
      <c r="FW1957" s="96"/>
      <c r="FX1957" s="96"/>
      <c r="FY1957" s="96"/>
      <c r="FZ1957" s="96"/>
      <c r="GA1957" s="96"/>
      <c r="GB1957" s="96"/>
      <c r="GC1957" s="96"/>
      <c r="GD1957" s="96"/>
      <c r="GE1957" s="96"/>
      <c r="GF1957" s="96"/>
      <c r="GG1957" s="96"/>
      <c r="GH1957" s="96"/>
      <c r="GI1957" s="96"/>
      <c r="GJ1957" s="96"/>
      <c r="GK1957" s="96"/>
      <c r="GL1957" s="96"/>
      <c r="GM1957" s="96"/>
      <c r="GN1957" s="96"/>
      <c r="GO1957" s="96"/>
      <c r="GP1957" s="96"/>
      <c r="GQ1957" s="96"/>
      <c r="GR1957" s="96"/>
      <c r="GS1957" s="96"/>
      <c r="GT1957" s="96"/>
      <c r="GU1957" s="96"/>
      <c r="GV1957" s="96"/>
      <c r="GW1957" s="96"/>
      <c r="GX1957" s="96"/>
      <c r="GY1957" s="96"/>
      <c r="GZ1957" s="96"/>
      <c r="HT1957" s="96"/>
      <c r="HU1957" s="96"/>
      <c r="HV1957" s="96"/>
      <c r="HW1957" s="96"/>
      <c r="HX1957" s="96"/>
      <c r="HY1957" s="96"/>
      <c r="HZ1957" s="96"/>
      <c r="IA1957" s="96"/>
      <c r="IB1957" s="96"/>
      <c r="IC1957" s="96"/>
      <c r="ID1957" s="96"/>
      <c r="IE1957" s="96"/>
      <c r="IF1957" s="96"/>
      <c r="IG1957" s="96"/>
      <c r="IH1957" s="96"/>
      <c r="II1957" s="96"/>
      <c r="IJ1957" s="96"/>
      <c r="IK1957" s="96"/>
      <c r="IL1957" s="96"/>
      <c r="IM1957" s="96"/>
      <c r="IN1957" s="96"/>
      <c r="IO1957" s="96"/>
      <c r="IP1957" s="96"/>
      <c r="IQ1957" s="96">
        <v>98</v>
      </c>
      <c r="IR1957" s="96">
        <v>99</v>
      </c>
      <c r="IS1957" s="96">
        <v>99</v>
      </c>
      <c r="IT1957" s="96">
        <v>98</v>
      </c>
      <c r="IU1957" s="96">
        <v>99</v>
      </c>
      <c r="IV1957" s="96"/>
      <c r="IW1957" s="96"/>
      <c r="IX1957" s="96"/>
      <c r="IY1957" s="96"/>
      <c r="IZ1957" s="96"/>
      <c r="JA1957" s="96"/>
      <c r="JB1957" s="96"/>
      <c r="JC1957" s="96"/>
      <c r="JD1957" s="96"/>
      <c r="JE1957" s="96"/>
      <c r="JF1957" s="96"/>
      <c r="JG1957" s="96"/>
      <c r="JH1957" s="96"/>
      <c r="JI1957" s="96"/>
      <c r="JJ1957" s="96"/>
      <c r="JK1957" s="96"/>
      <c r="JL1957" s="96"/>
      <c r="JM1957" s="96"/>
      <c r="JN1957" s="96"/>
      <c r="JO1957" s="96"/>
      <c r="JP1957" s="96"/>
      <c r="JQ1957" s="96"/>
      <c r="JR1957" s="96"/>
      <c r="JS1957" s="96"/>
      <c r="JT1957" s="96"/>
      <c r="JU1957" s="96"/>
      <c r="JV1957" s="96"/>
      <c r="JW1957" s="96"/>
      <c r="JX1957" s="96"/>
      <c r="JY1957" s="96"/>
      <c r="JZ1957" s="96"/>
      <c r="KA1957" s="96"/>
      <c r="KB1957" s="96"/>
      <c r="KC1957" s="96"/>
      <c r="KD1957" s="96"/>
      <c r="KE1957" s="96"/>
      <c r="KF1957" s="96"/>
      <c r="KG1957" s="96"/>
      <c r="KH1957" s="96"/>
      <c r="KI1957" s="96"/>
      <c r="KJ1957" s="96"/>
      <c r="KK1957" s="96"/>
      <c r="KL1957" s="96"/>
      <c r="KM1957" s="96"/>
      <c r="KN1957" s="96"/>
      <c r="KO1957" s="96"/>
      <c r="KP1957" s="96"/>
      <c r="KQ1957" s="96"/>
      <c r="KR1957" s="96"/>
      <c r="KS1957" s="96"/>
      <c r="KT1957" s="96"/>
      <c r="KU1957" s="96"/>
      <c r="KV1957" s="96"/>
      <c r="KW1957" s="96"/>
      <c r="KX1957" s="96"/>
      <c r="KY1957" s="96"/>
      <c r="KZ1957" s="96"/>
      <c r="LA1957" s="96"/>
      <c r="LB1957" s="96"/>
      <c r="LC1957" s="96"/>
      <c r="LD1957" s="96"/>
      <c r="LE1957" s="96"/>
      <c r="LF1957" s="96"/>
      <c r="LG1957" s="96"/>
      <c r="LH1957" s="96"/>
      <c r="LI1957" s="96"/>
      <c r="LJ1957" s="96"/>
      <c r="LK1957" s="96"/>
      <c r="LL1957" s="96"/>
      <c r="LM1957" s="96"/>
      <c r="LN1957" s="96"/>
      <c r="LO1957" s="96"/>
      <c r="LP1957" s="96"/>
      <c r="LQ1957" s="96"/>
      <c r="LR1957" s="96"/>
      <c r="LS1957" s="96"/>
      <c r="LT1957" s="96"/>
      <c r="LU1957" s="96"/>
      <c r="LV1957" s="96"/>
      <c r="LW1957" s="96"/>
      <c r="LX1957" s="96">
        <v>88</v>
      </c>
      <c r="LY1957" s="96">
        <v>90</v>
      </c>
      <c r="LZ1957" s="96">
        <v>67</v>
      </c>
      <c r="MA1957" s="96">
        <v>76</v>
      </c>
      <c r="MB1957" s="96">
        <v>79</v>
      </c>
      <c r="MC1957" s="96"/>
      <c r="MD1957" s="96"/>
      <c r="ME1957" s="96"/>
      <c r="MF1957" s="96"/>
      <c r="MG1957" s="96"/>
      <c r="MH1957" s="96"/>
      <c r="MI1957" s="96"/>
      <c r="MJ1957" s="96"/>
      <c r="MK1957" s="96"/>
      <c r="ML1957" s="96"/>
      <c r="MM1957" s="96"/>
      <c r="MN1957" s="96"/>
      <c r="MO1957" s="96"/>
      <c r="MP1957" s="96"/>
      <c r="MQ1957" s="96"/>
      <c r="MR1957" s="96"/>
      <c r="MS1957" s="96"/>
      <c r="MT1957" s="96"/>
      <c r="MU1957" s="96"/>
      <c r="MV1957" s="96"/>
      <c r="MW1957" s="96"/>
      <c r="MX1957" s="96"/>
      <c r="MY1957" s="96"/>
      <c r="MZ1957" s="96"/>
      <c r="NA1957" s="96"/>
      <c r="NB1957" s="96"/>
      <c r="NC1957" s="96"/>
      <c r="ND1957" s="96"/>
      <c r="NE1957" s="96"/>
      <c r="NF1957" s="96"/>
      <c r="NG1957" s="96"/>
      <c r="NH1957" s="96"/>
      <c r="NI1957" s="96"/>
      <c r="NJ1957" s="96"/>
      <c r="NK1957" s="96"/>
      <c r="NL1957" s="96"/>
      <c r="NM1957" s="96"/>
      <c r="NN1957" s="96"/>
      <c r="NO1957" s="96"/>
      <c r="NP1957" s="96"/>
      <c r="NQ1957" s="96"/>
      <c r="NR1957" s="96"/>
      <c r="NS1957" s="96"/>
      <c r="NT1957" s="96"/>
      <c r="NU1957" s="96"/>
      <c r="NV1957" s="96"/>
      <c r="NW1957" s="96"/>
      <c r="NX1957" s="96"/>
      <c r="NY1957" s="96"/>
      <c r="NZ1957" s="96"/>
      <c r="OA1957" s="96"/>
      <c r="OB1957" s="96"/>
      <c r="OC1957" s="96"/>
      <c r="OD1957" s="96"/>
      <c r="OE1957" s="96"/>
      <c r="OF1957" s="96"/>
      <c r="OG1957" s="96"/>
      <c r="OH1957" s="96"/>
      <c r="OI1957" s="96"/>
      <c r="OJ1957" s="96"/>
      <c r="OK1957" s="96"/>
      <c r="OL1957" s="96"/>
      <c r="OM1957" s="96"/>
      <c r="ON1957" s="96"/>
      <c r="OO1957" s="96"/>
      <c r="OP1957" s="96"/>
      <c r="OQ1957" s="96"/>
      <c r="OR1957" s="96"/>
      <c r="OS1957" s="96"/>
      <c r="OT1957" s="96"/>
      <c r="OU1957" s="96"/>
      <c r="OV1957" s="96"/>
      <c r="OW1957" s="96"/>
      <c r="OX1957" s="96"/>
      <c r="OY1957" s="96"/>
      <c r="OZ1957" s="96"/>
      <c r="PA1957" s="96"/>
      <c r="PB1957" s="96"/>
      <c r="PC1957" s="96"/>
      <c r="PD1957" s="96"/>
      <c r="PE1957" s="96"/>
      <c r="PF1957" s="96"/>
      <c r="PG1957" s="96">
        <v>18</v>
      </c>
      <c r="PH1957" s="96">
        <v>18</v>
      </c>
      <c r="PI1957" s="96">
        <v>18</v>
      </c>
      <c r="PJ1957" s="96">
        <v>18</v>
      </c>
      <c r="PK1957" s="96">
        <v>18</v>
      </c>
      <c r="PL1957" s="96"/>
      <c r="PM1957" s="96"/>
      <c r="PN1957" s="96"/>
      <c r="PO1957" s="96"/>
      <c r="PP1957" s="96"/>
      <c r="PQ1957" s="96"/>
      <c r="PR1957" s="96"/>
      <c r="PS1957" s="96"/>
      <c r="PT1957" s="96"/>
      <c r="PU1957" s="96"/>
      <c r="PV1957" s="96"/>
      <c r="PW1957" s="96"/>
      <c r="PX1957" s="96"/>
      <c r="PY1957" s="96"/>
      <c r="PZ1957" s="96"/>
      <c r="QA1957" s="96"/>
      <c r="QB1957" s="96"/>
      <c r="QC1957" s="96"/>
      <c r="QD1957" s="96"/>
      <c r="QE1957" s="96"/>
      <c r="QF1957" s="96"/>
      <c r="QG1957" s="96"/>
      <c r="QH1957" s="96"/>
      <c r="QI1957" s="96"/>
      <c r="QJ1957" s="96"/>
      <c r="QK1957" s="96"/>
      <c r="QL1957" s="96"/>
      <c r="QM1957" s="96"/>
      <c r="QN1957" s="96"/>
      <c r="QO1957" s="96"/>
      <c r="QP1957" s="96"/>
      <c r="QQ1957" s="96"/>
      <c r="QR1957" s="96"/>
      <c r="QS1957" s="96"/>
      <c r="QT1957" s="96"/>
      <c r="QU1957" s="96"/>
      <c r="QV1957" s="96"/>
      <c r="QW1957" s="96"/>
      <c r="QX1957" s="96"/>
      <c r="QY1957" s="96"/>
      <c r="QZ1957" s="96"/>
      <c r="RA1957" s="96"/>
      <c r="RB1957" s="96"/>
      <c r="RC1957" s="96"/>
      <c r="RD1957" s="96"/>
      <c r="RE1957" s="96"/>
      <c r="RF1957" s="96"/>
      <c r="RG1957" s="96"/>
      <c r="RH1957" s="96"/>
      <c r="RI1957" s="96"/>
      <c r="RJ1957" s="96"/>
      <c r="RK1957" s="96"/>
      <c r="RL1957" s="96"/>
      <c r="RM1957" s="96"/>
      <c r="RN1957" s="96"/>
      <c r="RO1957" s="96"/>
      <c r="RP1957" s="96"/>
      <c r="RQ1957" s="96"/>
      <c r="RR1957" s="96"/>
      <c r="RS1957" s="96"/>
      <c r="RT1957" s="96"/>
      <c r="RU1957" s="96"/>
      <c r="RV1957" s="96"/>
      <c r="RW1957" s="96"/>
      <c r="RX1957" s="96"/>
      <c r="RY1957" s="96"/>
      <c r="RZ1957" s="96"/>
      <c r="SA1957" s="96"/>
      <c r="SB1957" s="96"/>
      <c r="SC1957" s="96"/>
      <c r="SD1957" s="96"/>
      <c r="SE1957" s="96"/>
      <c r="SF1957" s="96"/>
      <c r="SG1957" s="96"/>
      <c r="SH1957" s="96"/>
      <c r="SI1957" s="96"/>
      <c r="SJ1957" s="96"/>
      <c r="SK1957" s="96"/>
      <c r="SL1957" s="96"/>
      <c r="SM1957" s="96"/>
      <c r="SN1957" s="96"/>
      <c r="SO1957" s="96"/>
      <c r="SP1957" s="96">
        <v>100.7</v>
      </c>
      <c r="SQ1957" s="96">
        <v>100.4</v>
      </c>
      <c r="SR1957" s="96">
        <v>98.4</v>
      </c>
      <c r="SS1957" s="96">
        <v>98.3</v>
      </c>
      <c r="ST1957" s="96">
        <v>98</v>
      </c>
      <c r="SU1957" s="96"/>
      <c r="SV1957" s="96"/>
      <c r="SW1957" s="96"/>
      <c r="SX1957" s="96"/>
      <c r="SY1957" s="96"/>
      <c r="SZ1957" s="96"/>
      <c r="TA1957" s="96"/>
      <c r="TB1957" s="96"/>
      <c r="TC1957" s="96"/>
      <c r="TD1957" s="96"/>
      <c r="TE1957" s="96"/>
      <c r="TF1957" s="96"/>
      <c r="TG1957" s="96"/>
      <c r="TH1957" s="96"/>
      <c r="TI1957" s="96"/>
      <c r="TJ1957" s="96"/>
      <c r="TK1957" s="96"/>
      <c r="TL1957" s="96"/>
      <c r="TM1957" s="96"/>
      <c r="TN1957" s="96"/>
      <c r="TO1957" s="96"/>
      <c r="TP1957" s="96"/>
      <c r="TQ1957" s="96"/>
      <c r="TR1957" s="96"/>
      <c r="TS1957" s="96"/>
      <c r="TT1957" s="96"/>
      <c r="TU1957" s="96"/>
      <c r="TV1957" s="96"/>
      <c r="TW1957" s="96"/>
      <c r="TX1957" s="96"/>
      <c r="TY1957" s="96"/>
      <c r="TZ1957" s="96"/>
      <c r="UA1957" s="96"/>
      <c r="UB1957" s="96"/>
      <c r="UC1957" s="96"/>
      <c r="UD1957" s="96"/>
      <c r="UE1957" s="96"/>
      <c r="UF1957" s="96"/>
      <c r="UG1957" s="96"/>
      <c r="UH1957" s="96"/>
      <c r="UI1957" s="96"/>
      <c r="UJ1957" s="96"/>
      <c r="UK1957" s="96"/>
      <c r="UL1957" s="96"/>
      <c r="UM1957" s="96"/>
      <c r="UN1957" s="96"/>
      <c r="UO1957" s="96"/>
      <c r="UP1957" s="96"/>
      <c r="UQ1957" s="96"/>
      <c r="UR1957" s="96"/>
      <c r="US1957" s="96"/>
      <c r="UT1957" s="96"/>
      <c r="UU1957" s="96"/>
      <c r="UV1957" s="96"/>
      <c r="UW1957" s="96"/>
      <c r="UX1957" s="96"/>
      <c r="UY1957" s="96"/>
      <c r="UZ1957" s="96"/>
      <c r="VA1957" s="96"/>
      <c r="VB1957" s="96"/>
      <c r="VC1957" s="96"/>
      <c r="VD1957" s="96"/>
      <c r="VE1957" s="96"/>
      <c r="VF1957" s="96"/>
      <c r="VG1957" s="96"/>
      <c r="VH1957" s="96"/>
      <c r="VI1957" s="96"/>
      <c r="VJ1957" s="96"/>
      <c r="VK1957" s="96"/>
      <c r="VL1957" s="96"/>
      <c r="VM1957" s="96"/>
      <c r="VN1957" s="96"/>
      <c r="VO1957" s="96"/>
      <c r="VP1957" s="96"/>
      <c r="VQ1957" s="96"/>
      <c r="VR1957" s="96"/>
      <c r="VS1957" s="96"/>
      <c r="VT1957" s="96"/>
      <c r="VU1957" s="96"/>
      <c r="VV1957" s="96"/>
      <c r="VW1957" s="96"/>
      <c r="VX1957" s="96"/>
      <c r="VY1957" s="96"/>
      <c r="VZ1957" s="96"/>
      <c r="WA1957" s="96"/>
      <c r="WB1957" s="96"/>
      <c r="WC1957" s="96"/>
      <c r="WD1957" s="96"/>
      <c r="WE1957" s="96"/>
      <c r="WF1957" s="96"/>
      <c r="WG1957" s="96"/>
      <c r="WH1957" s="96"/>
      <c r="WI1957" s="96"/>
      <c r="WJ1957" s="96"/>
      <c r="WK1957" s="96"/>
      <c r="WL1957" s="96"/>
      <c r="WM1957" s="96"/>
      <c r="WN1957" s="96"/>
      <c r="WO1957" s="96"/>
      <c r="WP1957" s="96"/>
      <c r="WQ1957" s="96">
        <v>0</v>
      </c>
      <c r="WR1957" s="96">
        <v>0</v>
      </c>
      <c r="WS1957" s="96">
        <v>0</v>
      </c>
      <c r="WT1957" s="96">
        <v>0</v>
      </c>
      <c r="WU1957" s="96">
        <v>0</v>
      </c>
      <c r="WV1957" s="96"/>
      <c r="WW1957" s="96"/>
      <c r="WX1957" s="96"/>
      <c r="WY1957" s="96"/>
      <c r="WZ1957" s="96"/>
      <c r="XA1957" s="96"/>
      <c r="XB1957" s="96"/>
      <c r="XC1957" s="96"/>
      <c r="XD1957" s="96"/>
      <c r="XE1957" s="96"/>
      <c r="XF1957" s="96"/>
      <c r="XG1957" s="96"/>
      <c r="XH1957" s="96"/>
      <c r="XI1957" s="96"/>
      <c r="XJ1957" s="96"/>
      <c r="XK1957" s="96"/>
      <c r="XL1957" s="96"/>
      <c r="XM1957" s="96"/>
      <c r="XN1957" s="96"/>
      <c r="XO1957" s="96"/>
      <c r="XP1957" s="96"/>
      <c r="XQ1957" s="96"/>
      <c r="XR1957" s="96"/>
      <c r="XS1957" s="96"/>
      <c r="XT1957" s="96"/>
      <c r="XU1957" s="96"/>
      <c r="XV1957" s="96"/>
      <c r="XW1957" s="96"/>
      <c r="XX1957" s="96"/>
      <c r="XY1957" s="96"/>
      <c r="XZ1957" s="96"/>
      <c r="YA1957" s="96"/>
      <c r="YB1957" s="96"/>
      <c r="YC1957" s="96"/>
      <c r="YD1957" s="96"/>
      <c r="YE1957" s="96"/>
      <c r="YF1957" s="96"/>
      <c r="YG1957" s="96"/>
      <c r="YH1957" s="96"/>
      <c r="YI1957" s="96"/>
      <c r="YJ1957" s="96"/>
      <c r="YK1957" s="96"/>
      <c r="YL1957" s="96"/>
      <c r="YM1957" s="96"/>
      <c r="YN1957" s="96"/>
      <c r="YO1957" s="96"/>
      <c r="YP1957" s="96"/>
      <c r="YQ1957" s="96"/>
      <c r="YR1957" s="96"/>
      <c r="YS1957" s="96"/>
      <c r="YT1957" s="96"/>
      <c r="YU1957" s="96"/>
      <c r="YV1957" s="96"/>
      <c r="YW1957" s="96"/>
      <c r="YX1957" s="96"/>
      <c r="YY1957" s="96"/>
      <c r="YZ1957" s="96"/>
      <c r="ZA1957" s="96"/>
      <c r="ZB1957" s="96"/>
      <c r="ZC1957" s="96"/>
      <c r="ZD1957" s="96"/>
      <c r="ZE1957" s="96"/>
      <c r="ZF1957" s="96"/>
      <c r="ZG1957" s="96"/>
      <c r="ZH1957" s="96"/>
      <c r="ZI1957" s="96"/>
      <c r="ZJ1957" s="96"/>
      <c r="ZK1957" s="96"/>
      <c r="ZL1957" s="96"/>
      <c r="ZM1957" s="96"/>
      <c r="ZN1957" s="96"/>
      <c r="ZO1957" s="96"/>
      <c r="ZP1957" s="96"/>
      <c r="ZQ1957" s="96"/>
      <c r="ZR1957" s="96"/>
      <c r="ZS1957" s="96"/>
      <c r="ZT1957" s="96"/>
      <c r="ZU1957" s="96"/>
      <c r="ZV1957" s="96"/>
      <c r="ZW1957" s="96"/>
      <c r="ZX1957" s="96"/>
      <c r="ZY1957" s="96"/>
      <c r="ZZ1957" s="96"/>
      <c r="AAA1957" s="96"/>
      <c r="AAE1957" s="96"/>
      <c r="AAF1957" s="96"/>
      <c r="AAG1957" s="96"/>
      <c r="AAI1957" s="95"/>
      <c r="AAJ1957" s="96"/>
      <c r="AAK1957" s="96"/>
      <c r="AAL1957" s="96"/>
      <c r="AAM1957" s="96"/>
      <c r="AAO1957" s="95"/>
      <c r="AAP1957" s="96"/>
      <c r="AAQ1957" s="96"/>
      <c r="AAR1957" s="96"/>
      <c r="AAS1957" s="96"/>
      <c r="AAU1957" s="95"/>
      <c r="AAV1957" s="96"/>
      <c r="AAW1957" s="96"/>
      <c r="AAX1957" s="96"/>
      <c r="ABB1957" s="96"/>
      <c r="ABC1957" s="96"/>
      <c r="ABD1957" s="96"/>
      <c r="ABE1957" s="96"/>
      <c r="ABF1957" s="96"/>
      <c r="ABG1957" s="96"/>
      <c r="ABH1957" s="96"/>
      <c r="ABI1957" s="96"/>
      <c r="ABJ1957" s="96"/>
      <c r="ABK1957" s="96"/>
      <c r="ABL1957" s="96"/>
      <c r="ABM1957" s="96"/>
      <c r="ABN1957" s="96"/>
      <c r="ABQ1957" s="96"/>
      <c r="ABR1957" s="96"/>
      <c r="ABS1957" s="96"/>
      <c r="ABT1957" s="96"/>
      <c r="ABU1957" s="96"/>
      <c r="ABV1957" s="96"/>
      <c r="ABW1957" s="96"/>
      <c r="ABX1957" s="96"/>
      <c r="ABY1957" s="96"/>
      <c r="ABZ1957" s="96"/>
      <c r="ACA1957" s="96"/>
      <c r="ACB1957" s="96"/>
      <c r="ACC1957" s="96"/>
      <c r="ACG1957" s="96"/>
      <c r="ACH1957" s="96"/>
      <c r="ACI1957" s="96"/>
      <c r="ACJ1957" s="96"/>
      <c r="ACK1957" s="96"/>
      <c r="ACL1957" s="96"/>
      <c r="ACM1957" s="96"/>
      <c r="ACN1957" s="96"/>
      <c r="ACO1957" s="96"/>
      <c r="ACP1957" s="96"/>
      <c r="ACQ1957" s="96"/>
      <c r="ACR1957" s="96"/>
      <c r="ACS1957" s="96"/>
      <c r="ACT1957" s="96"/>
      <c r="ACU1957" s="96"/>
      <c r="ACV1957" s="96"/>
      <c r="ACW1957" s="96"/>
      <c r="ACX1957" s="96"/>
      <c r="ACY1957" s="96"/>
      <c r="ADB1957" s="96"/>
      <c r="ADC1957" s="96"/>
      <c r="ADD1957" s="96"/>
      <c r="ADE1957" s="96"/>
      <c r="ADF1957" s="96"/>
      <c r="ADG1957" s="96"/>
      <c r="ADH1957" s="96"/>
      <c r="ADI1957" s="96"/>
      <c r="ADJ1957" s="96"/>
      <c r="ADK1957" s="96"/>
      <c r="ADL1957" s="96"/>
      <c r="ADM1957" s="96"/>
      <c r="ADN1957" s="96"/>
      <c r="ADO1957" s="96"/>
      <c r="ADP1957" s="96"/>
      <c r="ADQ1957" s="96"/>
      <c r="ADR1957" s="96"/>
      <c r="ADS1957" s="96"/>
      <c r="ADT1957" s="96"/>
      <c r="ADU1957" s="96"/>
      <c r="ADV1957" s="96"/>
      <c r="ADW1957" s="96"/>
      <c r="ADX1957" s="96"/>
      <c r="ADY1957" s="96"/>
      <c r="ADZ1957" s="96"/>
      <c r="AEA1957" s="96"/>
      <c r="AEB1957" s="96"/>
      <c r="AEC1957" s="96"/>
      <c r="AED1957" s="96"/>
      <c r="AEE1957" s="96"/>
      <c r="AEF1957" s="96"/>
      <c r="AEG1957" s="96"/>
      <c r="AEH1957" s="96"/>
      <c r="AEI1957" s="96"/>
      <c r="AEJ1957" s="96"/>
      <c r="AEK1957" s="96"/>
      <c r="AEL1957" s="96"/>
      <c r="AEM1957" s="96"/>
      <c r="AEN1957" s="96"/>
      <c r="AEO1957" s="96"/>
      <c r="AEP1957" s="96"/>
      <c r="AEQ1957" s="96"/>
      <c r="AER1957" s="96"/>
      <c r="AES1957" s="96"/>
      <c r="AET1957" s="96"/>
      <c r="AEU1957" s="96"/>
      <c r="AEV1957" s="96"/>
      <c r="AEW1957" s="96"/>
      <c r="AEX1957" s="96"/>
      <c r="AEY1957" s="96"/>
      <c r="AEZ1957" s="96"/>
      <c r="AFA1957" s="96"/>
      <c r="AFB1957" s="96"/>
      <c r="AFC1957" s="96"/>
      <c r="AFD1957" s="96"/>
      <c r="AFE1957" s="96"/>
      <c r="AFF1957" s="96"/>
      <c r="AFG1957" s="96"/>
      <c r="AFH1957" s="96"/>
      <c r="AFI1957" s="96"/>
      <c r="AFJ1957" s="96"/>
      <c r="AFK1957" s="96"/>
      <c r="AFL1957" s="96"/>
      <c r="AFM1957" s="96"/>
      <c r="AFN1957" s="96"/>
      <c r="AFO1957" s="96"/>
      <c r="AFP1957" s="96"/>
      <c r="AFQ1957" s="96"/>
      <c r="AFR1957" s="96"/>
      <c r="AFS1957" s="96"/>
      <c r="AFT1957" s="96"/>
      <c r="AFU1957" s="96"/>
      <c r="AFV1957" s="96"/>
      <c r="AFW1957" s="96"/>
      <c r="AFX1957" s="96"/>
      <c r="AFY1957" s="96"/>
      <c r="AFZ1957" s="96"/>
      <c r="AGA1957" s="96"/>
      <c r="AGB1957" s="96"/>
      <c r="AGC1957" s="96"/>
      <c r="AGD1957" s="96"/>
      <c r="AGE1957" s="96"/>
      <c r="AGF1957" s="96"/>
      <c r="AGG1957" s="96"/>
      <c r="AGH1957" s="96"/>
      <c r="AGI1957" s="96"/>
      <c r="AGJ1957" s="96"/>
      <c r="AGK1957" s="96"/>
      <c r="AGM1957" s="95"/>
      <c r="AGN1957" s="96"/>
      <c r="AGO1957" s="96"/>
      <c r="AGP1957" s="96"/>
      <c r="AGQ1957" s="96"/>
      <c r="AGS1957" s="14">
        <v>1</v>
      </c>
      <c r="AGT1957" s="14">
        <v>1</v>
      </c>
      <c r="AGU1957" s="14">
        <v>0</v>
      </c>
      <c r="AGV1957" s="14">
        <v>1</v>
      </c>
      <c r="AGW1957" s="14">
        <v>0</v>
      </c>
      <c r="AGX1957" s="14">
        <v>0</v>
      </c>
      <c r="AGY1957" s="14">
        <v>0</v>
      </c>
      <c r="AGZ1957" s="14">
        <v>0</v>
      </c>
      <c r="AHA1957" s="14">
        <v>0</v>
      </c>
      <c r="AHB1957" s="14">
        <v>0</v>
      </c>
      <c r="AHC1957" s="14">
        <v>0</v>
      </c>
      <c r="AHD1957" s="14">
        <v>0</v>
      </c>
      <c r="AHE1957" s="14">
        <v>0</v>
      </c>
      <c r="AHF1957" s="14">
        <v>0</v>
      </c>
      <c r="AHH1957" s="14">
        <v>0</v>
      </c>
      <c r="AHI1957" s="14">
        <v>0</v>
      </c>
      <c r="AHK1957" s="14">
        <v>0</v>
      </c>
      <c r="AHL1957" s="14">
        <v>0</v>
      </c>
      <c r="AHM1957" s="14">
        <v>0</v>
      </c>
      <c r="AHN1957" s="14">
        <v>0</v>
      </c>
      <c r="AHO1957" s="14">
        <v>0</v>
      </c>
      <c r="AHP1957" s="14">
        <v>0</v>
      </c>
      <c r="AHQ1957" s="14">
        <v>0</v>
      </c>
      <c r="AHR1957" s="14">
        <v>6</v>
      </c>
      <c r="AHS1957" s="96"/>
      <c r="AHT1957" s="96"/>
      <c r="AHV1957" s="95"/>
      <c r="AHW1957" s="96"/>
      <c r="AHX1957" s="96"/>
      <c r="AHY1957" s="96"/>
      <c r="AHZ1957" s="96"/>
      <c r="AIB1957" s="95"/>
      <c r="AIC1957" s="96"/>
      <c r="AID1957" s="96"/>
      <c r="AIE1957" s="96"/>
      <c r="AIF1957" s="96"/>
      <c r="AIH1957" s="95"/>
      <c r="AII1957" s="96"/>
      <c r="AIJ1957" s="96"/>
      <c r="AIK1957" s="96"/>
      <c r="AIL1957" s="96"/>
      <c r="AIN1957" s="14">
        <v>0</v>
      </c>
      <c r="AIO1957" s="14">
        <v>0</v>
      </c>
      <c r="AIQ1957" s="96"/>
      <c r="AIR1957" s="96"/>
      <c r="AIT1957" s="98"/>
      <c r="AIU1957" s="96"/>
      <c r="AIV1957" s="96"/>
      <c r="AIW1957" s="96"/>
      <c r="AIX1957" s="96"/>
      <c r="AJB1957" s="95"/>
      <c r="AJC1957" s="96"/>
      <c r="AJD1957" s="96"/>
      <c r="AJE1957" s="96"/>
      <c r="AJF1957" s="96"/>
      <c r="AJH1957" s="95"/>
      <c r="AJI1957" s="96"/>
      <c r="AJJ1957" s="96"/>
      <c r="AJK1957" s="96"/>
      <c r="AJL1957" s="96"/>
      <c r="AJN1957" s="95"/>
      <c r="AJO1957" s="96"/>
    </row>
    <row r="1958" spans="1:951" s="14" customFormat="1">
      <c r="B1958" s="96">
        <v>4</v>
      </c>
      <c r="C1958" s="96">
        <v>1</v>
      </c>
      <c r="D1958" s="14" t="s">
        <v>10149</v>
      </c>
      <c r="E1958" s="14" t="s">
        <v>6334</v>
      </c>
      <c r="F1958" s="95" t="s">
        <v>10150</v>
      </c>
      <c r="G1958" s="96" t="s">
        <v>7659</v>
      </c>
      <c r="H1958" s="96"/>
      <c r="I1958" s="96"/>
      <c r="J1958" s="96"/>
      <c r="K1958" s="96"/>
      <c r="L1958" s="96"/>
      <c r="M1958" s="96"/>
      <c r="N1958" s="96"/>
      <c r="O1958" s="96">
        <v>0</v>
      </c>
      <c r="P1958" s="96">
        <v>0</v>
      </c>
      <c r="Q1958" s="96">
        <v>0</v>
      </c>
      <c r="R1958" s="96">
        <v>0</v>
      </c>
      <c r="S1958" s="96"/>
      <c r="T1958" s="96"/>
      <c r="U1958" s="96"/>
      <c r="V1958" s="96"/>
      <c r="W1958" s="96"/>
      <c r="X1958" s="96"/>
      <c r="Y1958" s="96"/>
      <c r="Z1958" s="14">
        <v>0</v>
      </c>
      <c r="AA1958" s="96">
        <v>1</v>
      </c>
      <c r="AB1958" s="96" t="s">
        <v>10151</v>
      </c>
      <c r="AC1958" s="96"/>
      <c r="AD1958" s="96"/>
      <c r="AE1958" s="96"/>
      <c r="AF1958" s="96"/>
      <c r="AG1958" s="96"/>
      <c r="AH1958" s="96"/>
      <c r="AI1958" s="96">
        <v>131</v>
      </c>
      <c r="AJ1958" s="96"/>
      <c r="AK1958" s="96"/>
      <c r="AL1958" s="96">
        <v>113</v>
      </c>
      <c r="AM1958" s="96">
        <v>113</v>
      </c>
      <c r="AN1958" s="96">
        <v>120</v>
      </c>
      <c r="AO1958" s="96"/>
      <c r="AP1958" s="96">
        <v>113</v>
      </c>
      <c r="AQ1958" s="96"/>
      <c r="AR1958" s="96"/>
      <c r="AS1958" s="96"/>
      <c r="AT1958" s="96"/>
      <c r="AU1958" s="96"/>
      <c r="AV1958" s="96"/>
      <c r="AW1958" s="96"/>
      <c r="AX1958" s="96"/>
      <c r="AY1958" s="96"/>
      <c r="AZ1958" s="96"/>
      <c r="BA1958" s="96"/>
      <c r="BB1958" s="96"/>
      <c r="BC1958" s="96"/>
      <c r="BD1958" s="96"/>
      <c r="BE1958" s="96"/>
      <c r="BF1958" s="96"/>
      <c r="BG1958" s="96"/>
      <c r="BH1958" s="96"/>
      <c r="BI1958" s="96"/>
      <c r="BJ1958" s="96"/>
      <c r="BK1958" s="96"/>
      <c r="BL1958" s="96"/>
      <c r="BM1958" s="96"/>
      <c r="BN1958" s="96"/>
      <c r="BO1958" s="96"/>
      <c r="BP1958" s="96"/>
      <c r="BQ1958" s="96"/>
      <c r="BR1958" s="96"/>
      <c r="BS1958" s="96"/>
      <c r="BT1958" s="96"/>
      <c r="BU1958" s="96"/>
      <c r="BV1958" s="96"/>
      <c r="BW1958" s="96"/>
      <c r="BX1958" s="96"/>
      <c r="BY1958" s="96"/>
      <c r="BZ1958" s="96"/>
      <c r="CA1958" s="96"/>
      <c r="CB1958" s="96"/>
      <c r="CC1958" s="96"/>
      <c r="CD1958" s="96"/>
      <c r="CE1958" s="96"/>
      <c r="CF1958" s="96"/>
      <c r="CG1958" s="96"/>
      <c r="CH1958" s="96"/>
      <c r="CI1958" s="96"/>
      <c r="CJ1958" s="96"/>
      <c r="CK1958" s="96"/>
      <c r="CL1958" s="96"/>
      <c r="CM1958" s="96"/>
      <c r="CN1958" s="96"/>
      <c r="CO1958" s="96"/>
      <c r="CP1958" s="96"/>
      <c r="CQ1958" s="96"/>
      <c r="CR1958" s="96"/>
      <c r="CS1958" s="96"/>
      <c r="CT1958" s="96"/>
      <c r="CU1958" s="96"/>
      <c r="CV1958" s="96"/>
      <c r="CW1958" s="96"/>
      <c r="CX1958" s="96"/>
      <c r="CY1958" s="96"/>
      <c r="CZ1958" s="96"/>
      <c r="DA1958" s="96"/>
      <c r="DB1958" s="96"/>
      <c r="DC1958" s="96"/>
      <c r="DD1958" s="96"/>
      <c r="DE1958" s="96"/>
      <c r="DF1958" s="96"/>
      <c r="DG1958" s="96"/>
      <c r="DH1958" s="96"/>
      <c r="DI1958" s="96"/>
      <c r="DJ1958" s="96"/>
      <c r="DK1958" s="96"/>
      <c r="DL1958" s="96"/>
      <c r="DM1958" s="96"/>
      <c r="DN1958" s="96"/>
      <c r="DO1958" s="96"/>
      <c r="DP1958" s="96"/>
      <c r="DQ1958" s="96"/>
      <c r="DR1958" s="96">
        <v>71</v>
      </c>
      <c r="DS1958" s="96"/>
      <c r="DT1958" s="96"/>
      <c r="DU1958" s="96">
        <v>81</v>
      </c>
      <c r="DV1958" s="96">
        <v>63</v>
      </c>
      <c r="DW1958" s="96">
        <v>75</v>
      </c>
      <c r="DX1958" s="96"/>
      <c r="DY1958" s="96">
        <v>71</v>
      </c>
      <c r="DZ1958" s="96"/>
      <c r="EA1958" s="96"/>
      <c r="EB1958" s="96"/>
      <c r="EC1958" s="96"/>
      <c r="ED1958" s="96"/>
      <c r="EE1958" s="96"/>
      <c r="EF1958" s="96"/>
      <c r="EG1958" s="96"/>
      <c r="EH1958" s="96"/>
      <c r="EI1958" s="96"/>
      <c r="EJ1958" s="96"/>
      <c r="EK1958" s="96"/>
      <c r="EL1958" s="96"/>
      <c r="EM1958" s="96"/>
      <c r="EN1958" s="96"/>
      <c r="EO1958" s="96"/>
      <c r="EP1958" s="96"/>
      <c r="EQ1958" s="96"/>
      <c r="ER1958" s="96"/>
      <c r="ES1958" s="96"/>
      <c r="ET1958" s="96"/>
      <c r="EU1958" s="96"/>
      <c r="EV1958" s="96"/>
      <c r="EW1958" s="96"/>
      <c r="EX1958" s="96"/>
      <c r="EY1958" s="96"/>
      <c r="EZ1958" s="96"/>
      <c r="FA1958" s="96"/>
      <c r="FB1958" s="96"/>
      <c r="FC1958" s="96"/>
      <c r="FD1958" s="96"/>
      <c r="FE1958" s="96"/>
      <c r="FF1958" s="96"/>
      <c r="FG1958" s="96"/>
      <c r="FH1958" s="96"/>
      <c r="FI1958" s="96"/>
      <c r="FJ1958" s="96"/>
      <c r="FK1958" s="96"/>
      <c r="FL1958" s="96"/>
      <c r="FM1958" s="96"/>
      <c r="FN1958" s="96"/>
      <c r="FO1958" s="96"/>
      <c r="FP1958" s="96"/>
      <c r="FQ1958" s="96"/>
      <c r="FR1958" s="96"/>
      <c r="FS1958" s="96"/>
      <c r="FT1958" s="96"/>
      <c r="FU1958" s="96"/>
      <c r="FV1958" s="96"/>
      <c r="FW1958" s="96"/>
      <c r="FX1958" s="96"/>
      <c r="FY1958" s="96"/>
      <c r="FZ1958" s="96"/>
      <c r="GA1958" s="96"/>
      <c r="GB1958" s="96"/>
      <c r="GC1958" s="96"/>
      <c r="GD1958" s="96"/>
      <c r="GE1958" s="96"/>
      <c r="GF1958" s="96"/>
      <c r="GG1958" s="96"/>
      <c r="GH1958" s="96"/>
      <c r="GI1958" s="96"/>
      <c r="GJ1958" s="96"/>
      <c r="GK1958" s="96"/>
      <c r="GL1958" s="96"/>
      <c r="GM1958" s="96"/>
      <c r="GN1958" s="96"/>
      <c r="GO1958" s="96"/>
      <c r="GP1958" s="96"/>
      <c r="GQ1958" s="96"/>
      <c r="GR1958" s="96"/>
      <c r="GS1958" s="96"/>
      <c r="GT1958" s="96"/>
      <c r="GU1958" s="96"/>
      <c r="GV1958" s="96"/>
      <c r="GW1958" s="96"/>
      <c r="GX1958" s="96"/>
      <c r="GY1958" s="96"/>
      <c r="GZ1958" s="96"/>
      <c r="HT1958" s="96"/>
      <c r="HU1958" s="96"/>
      <c r="HV1958" s="96"/>
      <c r="HW1958" s="96"/>
      <c r="HX1958" s="96"/>
      <c r="HY1958" s="96"/>
      <c r="HZ1958" s="96"/>
      <c r="IA1958" s="96"/>
      <c r="IB1958" s="96"/>
      <c r="IC1958" s="96"/>
      <c r="ID1958" s="96"/>
      <c r="IE1958" s="96"/>
      <c r="IF1958" s="96"/>
      <c r="IG1958" s="96"/>
      <c r="IH1958" s="96"/>
      <c r="II1958" s="96"/>
      <c r="IJ1958" s="96"/>
      <c r="IK1958" s="96"/>
      <c r="IL1958" s="96"/>
      <c r="IM1958" s="96"/>
      <c r="IN1958" s="96"/>
      <c r="IO1958" s="96"/>
      <c r="IP1958" s="96"/>
      <c r="IQ1958" s="96">
        <v>97</v>
      </c>
      <c r="IR1958" s="96">
        <v>96</v>
      </c>
      <c r="IS1958" s="96"/>
      <c r="IT1958" s="96">
        <v>98</v>
      </c>
      <c r="IU1958" s="96">
        <v>98</v>
      </c>
      <c r="IV1958" s="96">
        <v>100</v>
      </c>
      <c r="IW1958" s="96"/>
      <c r="IX1958" s="96">
        <v>99</v>
      </c>
      <c r="IY1958" s="96"/>
      <c r="IZ1958" s="96"/>
      <c r="JA1958" s="96"/>
      <c r="JB1958" s="96"/>
      <c r="JC1958" s="96"/>
      <c r="JD1958" s="96"/>
      <c r="JE1958" s="96"/>
      <c r="JF1958" s="96"/>
      <c r="JG1958" s="96"/>
      <c r="JH1958" s="96"/>
      <c r="JI1958" s="96"/>
      <c r="JJ1958" s="96"/>
      <c r="JK1958" s="96"/>
      <c r="JL1958" s="96"/>
      <c r="JM1958" s="96"/>
      <c r="JN1958" s="96"/>
      <c r="JO1958" s="96"/>
      <c r="JP1958" s="96"/>
      <c r="JQ1958" s="96"/>
      <c r="JR1958" s="96"/>
      <c r="JS1958" s="96"/>
      <c r="JT1958" s="96"/>
      <c r="JU1958" s="96"/>
      <c r="JV1958" s="96"/>
      <c r="JW1958" s="96"/>
      <c r="JX1958" s="96"/>
      <c r="JY1958" s="96"/>
      <c r="JZ1958" s="96"/>
      <c r="KA1958" s="96"/>
      <c r="KB1958" s="96"/>
      <c r="KC1958" s="96"/>
      <c r="KD1958" s="96"/>
      <c r="KE1958" s="96"/>
      <c r="KF1958" s="96"/>
      <c r="KG1958" s="96"/>
      <c r="KH1958" s="96"/>
      <c r="KI1958" s="96"/>
      <c r="KJ1958" s="96"/>
      <c r="KK1958" s="96"/>
      <c r="KL1958" s="96"/>
      <c r="KM1958" s="96"/>
      <c r="KN1958" s="96"/>
      <c r="KO1958" s="96"/>
      <c r="KP1958" s="96"/>
      <c r="KQ1958" s="96"/>
      <c r="KR1958" s="96"/>
      <c r="KS1958" s="96"/>
      <c r="KT1958" s="96"/>
      <c r="KU1958" s="96"/>
      <c r="KV1958" s="96"/>
      <c r="KW1958" s="96"/>
      <c r="KX1958" s="96"/>
      <c r="KY1958" s="96"/>
      <c r="KZ1958" s="96"/>
      <c r="LA1958" s="96"/>
      <c r="LB1958" s="96"/>
      <c r="LC1958" s="96"/>
      <c r="LD1958" s="96"/>
      <c r="LE1958" s="96"/>
      <c r="LF1958" s="96"/>
      <c r="LG1958" s="96"/>
      <c r="LH1958" s="96"/>
      <c r="LI1958" s="96"/>
      <c r="LJ1958" s="96"/>
      <c r="LK1958" s="96"/>
      <c r="LL1958" s="96"/>
      <c r="LM1958" s="96"/>
      <c r="LN1958" s="96"/>
      <c r="LO1958" s="96"/>
      <c r="LP1958" s="96"/>
      <c r="LQ1958" s="96"/>
      <c r="LR1958" s="96"/>
      <c r="LS1958" s="96"/>
      <c r="LT1958" s="96"/>
      <c r="LU1958" s="96"/>
      <c r="LV1958" s="96"/>
      <c r="LW1958" s="96"/>
      <c r="LX1958" s="96">
        <v>87</v>
      </c>
      <c r="LY1958" s="96">
        <v>68</v>
      </c>
      <c r="LZ1958" s="96"/>
      <c r="MA1958" s="96">
        <v>74</v>
      </c>
      <c r="MB1958" s="96">
        <v>72</v>
      </c>
      <c r="MC1958" s="96">
        <v>83</v>
      </c>
      <c r="MD1958" s="96"/>
      <c r="ME1958" s="96">
        <v>71</v>
      </c>
      <c r="MF1958" s="96"/>
      <c r="MG1958" s="96"/>
      <c r="MH1958" s="96"/>
      <c r="MI1958" s="96"/>
      <c r="MJ1958" s="96"/>
      <c r="MK1958" s="96"/>
      <c r="ML1958" s="96"/>
      <c r="MM1958" s="96"/>
      <c r="MN1958" s="96"/>
      <c r="MO1958" s="96"/>
      <c r="MP1958" s="96"/>
      <c r="MQ1958" s="96"/>
      <c r="MR1958" s="96"/>
      <c r="MS1958" s="96"/>
      <c r="MT1958" s="96"/>
      <c r="MU1958" s="96"/>
      <c r="MV1958" s="96"/>
      <c r="MW1958" s="96"/>
      <c r="MX1958" s="96"/>
      <c r="MY1958" s="96"/>
      <c r="MZ1958" s="96"/>
      <c r="NA1958" s="96"/>
      <c r="NB1958" s="96"/>
      <c r="NC1958" s="96"/>
      <c r="ND1958" s="96"/>
      <c r="NE1958" s="96"/>
      <c r="NF1958" s="96"/>
      <c r="NG1958" s="96"/>
      <c r="NH1958" s="96"/>
      <c r="NI1958" s="96"/>
      <c r="NJ1958" s="96"/>
      <c r="NK1958" s="96"/>
      <c r="NL1958" s="96"/>
      <c r="NM1958" s="96"/>
      <c r="NN1958" s="96"/>
      <c r="NO1958" s="96"/>
      <c r="NP1958" s="96"/>
      <c r="NQ1958" s="96"/>
      <c r="NR1958" s="96"/>
      <c r="NS1958" s="96"/>
      <c r="NT1958" s="96"/>
      <c r="NU1958" s="96"/>
      <c r="NV1958" s="96"/>
      <c r="NW1958" s="96"/>
      <c r="NX1958" s="96"/>
      <c r="NY1958" s="96"/>
      <c r="NZ1958" s="96"/>
      <c r="OA1958" s="96"/>
      <c r="OB1958" s="96"/>
      <c r="OC1958" s="96"/>
      <c r="OD1958" s="96"/>
      <c r="OE1958" s="96"/>
      <c r="OF1958" s="96"/>
      <c r="OG1958" s="96"/>
      <c r="OH1958" s="96"/>
      <c r="OI1958" s="96"/>
      <c r="OJ1958" s="96"/>
      <c r="OK1958" s="96"/>
      <c r="OL1958" s="96"/>
      <c r="OM1958" s="96"/>
      <c r="ON1958" s="96"/>
      <c r="OO1958" s="96"/>
      <c r="OP1958" s="96"/>
      <c r="OQ1958" s="96"/>
      <c r="OR1958" s="96"/>
      <c r="OS1958" s="96"/>
      <c r="OT1958" s="96"/>
      <c r="OU1958" s="96"/>
      <c r="OV1958" s="96"/>
      <c r="OW1958" s="96"/>
      <c r="OX1958" s="96"/>
      <c r="OY1958" s="96"/>
      <c r="OZ1958" s="96"/>
      <c r="PA1958" s="96"/>
      <c r="PB1958" s="96"/>
      <c r="PC1958" s="96"/>
      <c r="PD1958" s="96"/>
      <c r="PE1958" s="96"/>
      <c r="PF1958" s="96"/>
      <c r="PG1958" s="96">
        <v>18</v>
      </c>
      <c r="PH1958" s="96">
        <v>18</v>
      </c>
      <c r="PI1958" s="96">
        <v>16</v>
      </c>
      <c r="PJ1958" s="96">
        <v>16</v>
      </c>
      <c r="PK1958" s="96">
        <v>16</v>
      </c>
      <c r="PL1958" s="96"/>
      <c r="PM1958" s="96">
        <v>16</v>
      </c>
      <c r="PN1958" s="96"/>
      <c r="PO1958" s="96"/>
      <c r="PP1958" s="96"/>
      <c r="PQ1958" s="96"/>
      <c r="PR1958" s="96"/>
      <c r="PS1958" s="96"/>
      <c r="PT1958" s="96"/>
      <c r="PU1958" s="96"/>
      <c r="PV1958" s="96"/>
      <c r="PW1958" s="96"/>
      <c r="PX1958" s="96"/>
      <c r="PY1958" s="96"/>
      <c r="PZ1958" s="96"/>
      <c r="QA1958" s="96"/>
      <c r="QB1958" s="96"/>
      <c r="QC1958" s="96"/>
      <c r="QD1958" s="96"/>
      <c r="QE1958" s="96"/>
      <c r="QF1958" s="96"/>
      <c r="QG1958" s="96"/>
      <c r="QH1958" s="96"/>
      <c r="QI1958" s="96"/>
      <c r="QJ1958" s="96"/>
      <c r="QK1958" s="96"/>
      <c r="QL1958" s="96"/>
      <c r="QM1958" s="96"/>
      <c r="QN1958" s="96"/>
      <c r="QO1958" s="96"/>
      <c r="QP1958" s="96"/>
      <c r="QQ1958" s="96"/>
      <c r="QR1958" s="96"/>
      <c r="QS1958" s="96"/>
      <c r="QT1958" s="96"/>
      <c r="QU1958" s="96"/>
      <c r="QV1958" s="96"/>
      <c r="QW1958" s="96"/>
      <c r="QX1958" s="96"/>
      <c r="QY1958" s="96"/>
      <c r="QZ1958" s="96"/>
      <c r="RA1958" s="96"/>
      <c r="RB1958" s="96"/>
      <c r="RC1958" s="96"/>
      <c r="RD1958" s="96"/>
      <c r="RE1958" s="96"/>
      <c r="RF1958" s="96"/>
      <c r="RG1958" s="96"/>
      <c r="RH1958" s="96"/>
      <c r="RI1958" s="96"/>
      <c r="RJ1958" s="96"/>
      <c r="RK1958" s="96"/>
      <c r="RL1958" s="96"/>
      <c r="RM1958" s="96"/>
      <c r="RN1958" s="96"/>
      <c r="RO1958" s="96"/>
      <c r="RP1958" s="96"/>
      <c r="RQ1958" s="96"/>
      <c r="RR1958" s="96"/>
      <c r="RS1958" s="96"/>
      <c r="RT1958" s="96"/>
      <c r="RU1958" s="96"/>
      <c r="RV1958" s="96"/>
      <c r="RW1958" s="96"/>
      <c r="RX1958" s="96"/>
      <c r="RY1958" s="96"/>
      <c r="RZ1958" s="96"/>
      <c r="SA1958" s="96"/>
      <c r="SB1958" s="96"/>
      <c r="SC1958" s="96"/>
      <c r="SD1958" s="96"/>
      <c r="SE1958" s="96"/>
      <c r="SF1958" s="96"/>
      <c r="SG1958" s="96"/>
      <c r="SH1958" s="96"/>
      <c r="SI1958" s="96"/>
      <c r="SJ1958" s="96"/>
      <c r="SK1958" s="96"/>
      <c r="SL1958" s="96"/>
      <c r="SM1958" s="96"/>
      <c r="SN1958" s="96"/>
      <c r="SO1958" s="96"/>
      <c r="SP1958" s="96">
        <v>101.4</v>
      </c>
      <c r="SQ1958" s="96">
        <v>97.5</v>
      </c>
      <c r="SR1958" s="96">
        <v>97.5</v>
      </c>
      <c r="SS1958" s="96">
        <v>98.6</v>
      </c>
      <c r="ST1958" s="96">
        <v>97.9</v>
      </c>
      <c r="SU1958" s="96">
        <v>97.5</v>
      </c>
      <c r="SV1958" s="96">
        <v>98.2</v>
      </c>
      <c r="SW1958" s="96">
        <v>98.1</v>
      </c>
      <c r="SX1958" s="96"/>
      <c r="SY1958" s="96"/>
      <c r="SZ1958" s="96"/>
      <c r="TA1958" s="96"/>
      <c r="TB1958" s="96"/>
      <c r="TC1958" s="96"/>
      <c r="TD1958" s="96"/>
      <c r="TE1958" s="96"/>
      <c r="TF1958" s="96"/>
      <c r="TG1958" s="96"/>
      <c r="TH1958" s="96"/>
      <c r="TI1958" s="96"/>
      <c r="TJ1958" s="96"/>
      <c r="TK1958" s="96"/>
      <c r="TL1958" s="96"/>
      <c r="TM1958" s="96"/>
      <c r="TN1958" s="96"/>
      <c r="TO1958" s="96"/>
      <c r="TP1958" s="96"/>
      <c r="TQ1958" s="96"/>
      <c r="TR1958" s="96"/>
      <c r="TS1958" s="96"/>
      <c r="TT1958" s="96"/>
      <c r="TU1958" s="96"/>
      <c r="TV1958" s="96"/>
      <c r="TW1958" s="96"/>
      <c r="TX1958" s="96"/>
      <c r="TY1958" s="96"/>
      <c r="TZ1958" s="96"/>
      <c r="UA1958" s="96"/>
      <c r="UB1958" s="96"/>
      <c r="UC1958" s="96"/>
      <c r="UD1958" s="96"/>
      <c r="UE1958" s="96"/>
      <c r="UF1958" s="96"/>
      <c r="UG1958" s="96"/>
      <c r="UH1958" s="96"/>
      <c r="UI1958" s="96"/>
      <c r="UJ1958" s="96"/>
      <c r="UK1958" s="96"/>
      <c r="UL1958" s="96"/>
      <c r="UM1958" s="96"/>
      <c r="UN1958" s="96"/>
      <c r="UO1958" s="96"/>
      <c r="UP1958" s="96"/>
      <c r="UQ1958" s="96"/>
      <c r="UR1958" s="96"/>
      <c r="US1958" s="96"/>
      <c r="UT1958" s="96"/>
      <c r="UU1958" s="96"/>
      <c r="UV1958" s="96"/>
      <c r="UW1958" s="96"/>
      <c r="UX1958" s="96"/>
      <c r="UY1958" s="96"/>
      <c r="UZ1958" s="96"/>
      <c r="VA1958" s="96"/>
      <c r="VB1958" s="96"/>
      <c r="VC1958" s="96"/>
      <c r="VD1958" s="96"/>
      <c r="VE1958" s="96"/>
      <c r="VF1958" s="96"/>
      <c r="VG1958" s="96"/>
      <c r="VH1958" s="96"/>
      <c r="VI1958" s="96"/>
      <c r="VJ1958" s="96"/>
      <c r="VK1958" s="96"/>
      <c r="VL1958" s="96"/>
      <c r="VM1958" s="96"/>
      <c r="VN1958" s="96"/>
      <c r="VO1958" s="96"/>
      <c r="VP1958" s="96"/>
      <c r="VQ1958" s="96"/>
      <c r="VR1958" s="96"/>
      <c r="VS1958" s="96"/>
      <c r="VT1958" s="96"/>
      <c r="VU1958" s="96"/>
      <c r="VV1958" s="96"/>
      <c r="VW1958" s="96"/>
      <c r="VX1958" s="96"/>
      <c r="VY1958" s="96"/>
      <c r="VZ1958" s="96"/>
      <c r="WA1958" s="96"/>
      <c r="WB1958" s="96"/>
      <c r="WC1958" s="96"/>
      <c r="WD1958" s="96"/>
      <c r="WE1958" s="96"/>
      <c r="WF1958" s="96"/>
      <c r="WG1958" s="96"/>
      <c r="WH1958" s="96"/>
      <c r="WI1958" s="96"/>
      <c r="WJ1958" s="96"/>
      <c r="WK1958" s="96"/>
      <c r="WL1958" s="96"/>
      <c r="WM1958" s="96"/>
      <c r="WN1958" s="96"/>
      <c r="WO1958" s="96"/>
      <c r="WP1958" s="96"/>
      <c r="WQ1958" s="96">
        <v>0</v>
      </c>
      <c r="WR1958" s="96">
        <v>0</v>
      </c>
      <c r="WS1958" s="96"/>
      <c r="WT1958" s="96">
        <v>0</v>
      </c>
      <c r="WU1958" s="96">
        <v>0</v>
      </c>
      <c r="WV1958" s="96">
        <v>0</v>
      </c>
      <c r="WW1958" s="96"/>
      <c r="WX1958" s="96"/>
      <c r="WY1958" s="96"/>
      <c r="WZ1958" s="96"/>
      <c r="XA1958" s="96"/>
      <c r="XB1958" s="96"/>
      <c r="XC1958" s="96"/>
      <c r="XD1958" s="96"/>
      <c r="XE1958" s="96"/>
      <c r="XF1958" s="96"/>
      <c r="XG1958" s="96"/>
      <c r="XH1958" s="96"/>
      <c r="XI1958" s="96"/>
      <c r="XJ1958" s="96"/>
      <c r="XK1958" s="96"/>
      <c r="XL1958" s="96"/>
      <c r="XM1958" s="96"/>
      <c r="XN1958" s="96"/>
      <c r="XO1958" s="96"/>
      <c r="XP1958" s="96"/>
      <c r="XQ1958" s="96"/>
      <c r="XR1958" s="96"/>
      <c r="XS1958" s="96"/>
      <c r="XT1958" s="96"/>
      <c r="XU1958" s="96"/>
      <c r="XV1958" s="96"/>
      <c r="XW1958" s="96"/>
      <c r="XX1958" s="96"/>
      <c r="XY1958" s="96"/>
      <c r="XZ1958" s="96"/>
      <c r="YA1958" s="96"/>
      <c r="YB1958" s="96"/>
      <c r="YC1958" s="96"/>
      <c r="YD1958" s="96"/>
      <c r="YE1958" s="96"/>
      <c r="YF1958" s="96"/>
      <c r="YG1958" s="96"/>
      <c r="YH1958" s="96"/>
      <c r="YI1958" s="96"/>
      <c r="YJ1958" s="96"/>
      <c r="YK1958" s="96"/>
      <c r="YL1958" s="96"/>
      <c r="YM1958" s="96"/>
      <c r="YN1958" s="96"/>
      <c r="YO1958" s="96"/>
      <c r="YP1958" s="96"/>
      <c r="YQ1958" s="96"/>
      <c r="YR1958" s="96"/>
      <c r="YS1958" s="96"/>
      <c r="YT1958" s="96"/>
      <c r="YU1958" s="96"/>
      <c r="YV1958" s="96"/>
      <c r="YW1958" s="96"/>
      <c r="YX1958" s="96"/>
      <c r="YY1958" s="96"/>
      <c r="YZ1958" s="96"/>
      <c r="ZA1958" s="96"/>
      <c r="ZB1958" s="96"/>
      <c r="ZC1958" s="96"/>
      <c r="ZD1958" s="96"/>
      <c r="ZE1958" s="96"/>
      <c r="ZF1958" s="96"/>
      <c r="ZG1958" s="96"/>
      <c r="ZH1958" s="96"/>
      <c r="ZI1958" s="96"/>
      <c r="ZJ1958" s="96"/>
      <c r="ZK1958" s="96"/>
      <c r="ZL1958" s="96"/>
      <c r="ZM1958" s="96"/>
      <c r="ZN1958" s="96"/>
      <c r="ZO1958" s="96"/>
      <c r="ZP1958" s="96"/>
      <c r="ZQ1958" s="96"/>
      <c r="ZR1958" s="96"/>
      <c r="ZS1958" s="96"/>
      <c r="ZT1958" s="96"/>
      <c r="ZU1958" s="96"/>
      <c r="ZV1958" s="96"/>
      <c r="ZW1958" s="96"/>
      <c r="ZX1958" s="96"/>
      <c r="ZY1958" s="96"/>
      <c r="ZZ1958" s="96"/>
      <c r="AAA1958" s="96"/>
      <c r="AAE1958" s="96"/>
      <c r="AAF1958" s="96"/>
      <c r="AAG1958" s="96"/>
      <c r="AAI1958" s="95"/>
      <c r="AAJ1958" s="96"/>
      <c r="AAK1958" s="96"/>
      <c r="AAL1958" s="96"/>
      <c r="AAM1958" s="96"/>
      <c r="AAO1958" s="95"/>
      <c r="AAP1958" s="96"/>
      <c r="AAQ1958" s="96"/>
      <c r="AAR1958" s="96"/>
      <c r="AAS1958" s="96"/>
      <c r="AAU1958" s="95"/>
      <c r="AAV1958" s="96"/>
      <c r="AAW1958" s="96"/>
      <c r="AAX1958" s="96"/>
      <c r="AAY1958" s="14">
        <v>25</v>
      </c>
      <c r="ABB1958" s="96">
        <v>9.6</v>
      </c>
      <c r="ABC1958" s="96"/>
      <c r="ABD1958" s="96"/>
      <c r="ABE1958" s="96">
        <v>27.7</v>
      </c>
      <c r="ABF1958" s="96"/>
      <c r="ABG1958" s="96"/>
      <c r="ABH1958" s="96"/>
      <c r="ABI1958" s="96"/>
      <c r="ABJ1958" s="96"/>
      <c r="ABK1958" s="96"/>
      <c r="ABL1958" s="96"/>
      <c r="ABM1958" s="96">
        <v>10.15</v>
      </c>
      <c r="ABN1958" s="96"/>
      <c r="ABO1958" s="14">
        <v>214</v>
      </c>
      <c r="ABQ1958" s="96"/>
      <c r="ABR1958" s="96"/>
      <c r="ABS1958" s="96"/>
      <c r="ABT1958" s="96"/>
      <c r="ABU1958" s="96">
        <v>141</v>
      </c>
      <c r="ABV1958" s="96"/>
      <c r="ABW1958" s="96"/>
      <c r="ABX1958" s="96">
        <v>3.7</v>
      </c>
      <c r="ABY1958" s="96"/>
      <c r="ABZ1958" s="96"/>
      <c r="ACA1958" s="96">
        <v>103</v>
      </c>
      <c r="ACB1958" s="96"/>
      <c r="ACC1958" s="96"/>
      <c r="ACD1958" s="14">
        <v>8.4</v>
      </c>
      <c r="ACG1958" s="96">
        <v>101</v>
      </c>
      <c r="ACH1958" s="96"/>
      <c r="ACI1958" s="96"/>
      <c r="ACJ1958" s="96"/>
      <c r="ACK1958" s="96"/>
      <c r="ACL1958" s="96"/>
      <c r="ACM1958" s="96"/>
      <c r="ACN1958" s="96"/>
      <c r="ACO1958" s="96"/>
      <c r="ACP1958" s="96"/>
      <c r="ACQ1958" s="96">
        <v>4</v>
      </c>
      <c r="ACR1958" s="96"/>
      <c r="ACS1958" s="96"/>
      <c r="ACT1958" s="96">
        <v>0.56999999999999995</v>
      </c>
      <c r="ACU1958" s="96"/>
      <c r="ACV1958" s="96"/>
      <c r="ACW1958" s="96">
        <v>13</v>
      </c>
      <c r="ACX1958" s="96"/>
      <c r="ACY1958" s="96"/>
      <c r="ACZ1958" s="14">
        <v>5.6</v>
      </c>
      <c r="ADB1958" s="96">
        <v>3.1</v>
      </c>
      <c r="ADC1958" s="96"/>
      <c r="ADD1958" s="96">
        <v>0.3</v>
      </c>
      <c r="ADE1958" s="96"/>
      <c r="ADF1958" s="96">
        <v>2.5</v>
      </c>
      <c r="ADG1958" s="96"/>
      <c r="ADH1958" s="96">
        <v>48</v>
      </c>
      <c r="ADI1958" s="96"/>
      <c r="ADJ1958" s="96">
        <v>10</v>
      </c>
      <c r="ADK1958" s="96"/>
      <c r="ADL1958" s="96">
        <v>22</v>
      </c>
      <c r="ADM1958" s="96"/>
      <c r="ADN1958" s="96"/>
      <c r="ADO1958" s="96"/>
      <c r="ADP1958" s="96"/>
      <c r="ADQ1958" s="96"/>
      <c r="ADR1958" s="96"/>
      <c r="ADS1958" s="96"/>
      <c r="ADT1958" s="96"/>
      <c r="ADU1958" s="96"/>
      <c r="ADV1958" s="96"/>
      <c r="ADW1958" s="96"/>
      <c r="ADX1958" s="96"/>
      <c r="ADY1958" s="96"/>
      <c r="ADZ1958" s="96"/>
      <c r="AEA1958" s="96"/>
      <c r="AEB1958" s="96"/>
      <c r="AEC1958" s="96"/>
      <c r="AED1958" s="96"/>
      <c r="AEE1958" s="96"/>
      <c r="AEF1958" s="96"/>
      <c r="AEG1958" s="96"/>
      <c r="AEH1958" s="96"/>
      <c r="AEI1958" s="96"/>
      <c r="AEJ1958" s="96"/>
      <c r="AEK1958" s="96"/>
      <c r="AEL1958" s="96"/>
      <c r="AEM1958" s="96"/>
      <c r="AEN1958" s="96"/>
      <c r="AEO1958" s="96"/>
      <c r="AEP1958" s="96"/>
      <c r="AEQ1958" s="96"/>
      <c r="AER1958" s="96"/>
      <c r="AES1958" s="96"/>
      <c r="AET1958" s="96"/>
      <c r="AEU1958" s="96"/>
      <c r="AEV1958" s="96"/>
      <c r="AEW1958" s="96"/>
      <c r="AEX1958" s="96"/>
      <c r="AEY1958" s="96"/>
      <c r="AEZ1958" s="96"/>
      <c r="AFA1958" s="96"/>
      <c r="AFB1958" s="96"/>
      <c r="AFC1958" s="96"/>
      <c r="AFD1958" s="96"/>
      <c r="AFE1958" s="96"/>
      <c r="AFF1958" s="96"/>
      <c r="AFG1958" s="96"/>
      <c r="AFH1958" s="96"/>
      <c r="AFI1958" s="96"/>
      <c r="AFJ1958" s="96"/>
      <c r="AFK1958" s="96"/>
      <c r="AFL1958" s="96"/>
      <c r="AFM1958" s="96"/>
      <c r="AFN1958" s="96"/>
      <c r="AFO1958" s="96"/>
      <c r="AFP1958" s="96"/>
      <c r="AFQ1958" s="96"/>
      <c r="AFR1958" s="96"/>
      <c r="AFS1958" s="96"/>
      <c r="AFT1958" s="96"/>
      <c r="AFU1958" s="96"/>
      <c r="AFV1958" s="96"/>
      <c r="AFW1958" s="96"/>
      <c r="AFX1958" s="96"/>
      <c r="AFY1958" s="96"/>
      <c r="AFZ1958" s="96"/>
      <c r="AGA1958" s="96"/>
      <c r="AGB1958" s="96"/>
      <c r="AGC1958" s="96"/>
      <c r="AGD1958" s="96"/>
      <c r="AGE1958" s="96"/>
      <c r="AGF1958" s="96"/>
      <c r="AGG1958" s="96"/>
      <c r="AGH1958" s="96"/>
      <c r="AGI1958" s="96"/>
      <c r="AGJ1958" s="96"/>
      <c r="AGK1958" s="96"/>
      <c r="AGM1958" s="95"/>
      <c r="AGN1958" s="96"/>
      <c r="AGO1958" s="96"/>
      <c r="AGP1958" s="96"/>
      <c r="AGQ1958" s="96"/>
      <c r="AGS1958" s="14">
        <v>1</v>
      </c>
      <c r="AGT1958" s="14">
        <v>1</v>
      </c>
      <c r="AGU1958" s="14">
        <v>0</v>
      </c>
      <c r="AGV1958" s="14">
        <v>0</v>
      </c>
      <c r="AGW1958" s="14">
        <v>0</v>
      </c>
      <c r="AGX1958" s="14">
        <v>0</v>
      </c>
      <c r="AGY1958" s="14">
        <v>1</v>
      </c>
      <c r="AGZ1958" s="14">
        <v>4</v>
      </c>
      <c r="AHA1958" s="14">
        <v>0</v>
      </c>
      <c r="AHB1958" s="14">
        <v>0</v>
      </c>
      <c r="AHC1958" s="14">
        <v>1</v>
      </c>
      <c r="AHD1958" s="14">
        <v>0</v>
      </c>
      <c r="AHE1958" s="14">
        <v>0</v>
      </c>
      <c r="AHF1958" s="14">
        <v>0</v>
      </c>
      <c r="AHH1958" s="14">
        <v>0</v>
      </c>
      <c r="AHI1958" s="14">
        <v>0</v>
      </c>
      <c r="AHK1958" s="14">
        <v>0</v>
      </c>
      <c r="AHL1958" s="14">
        <v>0</v>
      </c>
      <c r="AHM1958" s="14">
        <v>0</v>
      </c>
      <c r="AHN1958" s="14">
        <v>0</v>
      </c>
      <c r="AHO1958" s="14">
        <v>0</v>
      </c>
      <c r="AHP1958" s="14">
        <v>0</v>
      </c>
      <c r="AHQ1958" s="14">
        <v>0</v>
      </c>
      <c r="AHR1958" s="14">
        <f>AVERAGE(6,4,1,1,1,1,4,5)</f>
        <v>2.875</v>
      </c>
      <c r="AHS1958" s="96"/>
      <c r="AHT1958" s="96"/>
      <c r="AHV1958" s="95"/>
      <c r="AHW1958" s="96"/>
      <c r="AHX1958" s="96"/>
      <c r="AHY1958" s="96"/>
      <c r="AHZ1958" s="96"/>
      <c r="AIB1958" s="95"/>
      <c r="AIC1958" s="96"/>
      <c r="AID1958" s="96"/>
      <c r="AIE1958" s="96"/>
      <c r="AIF1958" s="96"/>
      <c r="AIH1958" s="95"/>
      <c r="AII1958" s="96"/>
      <c r="AIJ1958" s="96"/>
      <c r="AIK1958" s="96"/>
      <c r="AIL1958" s="96"/>
      <c r="AIN1958" s="14">
        <v>0</v>
      </c>
      <c r="AIO1958" s="14">
        <v>0</v>
      </c>
      <c r="AIQ1958" s="96"/>
      <c r="AIR1958" s="96"/>
      <c r="AIT1958" s="98"/>
      <c r="AIU1958" s="96"/>
      <c r="AIV1958" s="96"/>
      <c r="AIW1958" s="96"/>
      <c r="AIX1958" s="96"/>
      <c r="AJB1958" s="95"/>
      <c r="AJC1958" s="96"/>
      <c r="AJD1958" s="96"/>
      <c r="AJE1958" s="96"/>
      <c r="AJF1958" s="96"/>
      <c r="AJH1958" s="95"/>
      <c r="AJI1958" s="96"/>
      <c r="AJJ1958" s="96"/>
      <c r="AJK1958" s="96"/>
      <c r="AJL1958" s="96"/>
      <c r="AJN1958" s="95"/>
      <c r="AJO1958" s="96"/>
    </row>
    <row r="1959" spans="1:951" s="31" customFormat="1">
      <c r="B1959" s="31">
        <v>5</v>
      </c>
      <c r="C1959" s="31">
        <v>0</v>
      </c>
      <c r="F1959" s="82"/>
      <c r="G1959" s="83"/>
      <c r="Z1959" s="31">
        <v>0</v>
      </c>
      <c r="AA1959" s="31">
        <v>2</v>
      </c>
      <c r="AB1959" s="83" t="s">
        <v>10152</v>
      </c>
      <c r="AI1959" s="31">
        <v>110</v>
      </c>
      <c r="AJ1959" s="31">
        <v>119</v>
      </c>
      <c r="DR1959" s="96">
        <v>74</v>
      </c>
      <c r="DS1959" s="96">
        <v>75</v>
      </c>
      <c r="DT1959" s="96"/>
      <c r="DU1959" s="96"/>
      <c r="DV1959" s="96"/>
      <c r="DW1959" s="96"/>
      <c r="DX1959" s="96"/>
      <c r="DY1959" s="96"/>
      <c r="IQ1959" s="31">
        <v>97</v>
      </c>
      <c r="IR1959" s="31">
        <v>98</v>
      </c>
      <c r="LX1959" s="31">
        <v>74</v>
      </c>
      <c r="LY1959" s="31">
        <v>75</v>
      </c>
      <c r="PG1959" s="31">
        <v>16</v>
      </c>
      <c r="PH1959" s="31">
        <v>16</v>
      </c>
      <c r="SP1959" s="31">
        <v>98.5</v>
      </c>
      <c r="SQ1959" s="31">
        <v>98.6</v>
      </c>
      <c r="WQ1959" s="31">
        <v>0</v>
      </c>
      <c r="AAI1959" s="82"/>
      <c r="AAJ1959" s="83"/>
      <c r="AAO1959" s="82"/>
      <c r="AAP1959" s="83"/>
      <c r="AAU1959" s="82"/>
      <c r="AAV1959" s="83"/>
      <c r="AAY1959" s="31">
        <v>25</v>
      </c>
      <c r="ABB1959" s="31">
        <v>10.5</v>
      </c>
      <c r="ABE1959" s="31">
        <v>30.9</v>
      </c>
      <c r="ABM1959" s="31">
        <v>8.98</v>
      </c>
      <c r="ABO1959" s="31">
        <v>320</v>
      </c>
      <c r="ABU1959" s="31">
        <v>138</v>
      </c>
      <c r="ABX1959" s="31">
        <v>4</v>
      </c>
      <c r="ACA1959" s="31">
        <v>100</v>
      </c>
      <c r="ACD1959" s="31">
        <v>8.5</v>
      </c>
      <c r="ACG1959" s="31">
        <v>100</v>
      </c>
      <c r="ACQ1959" s="31">
        <v>6</v>
      </c>
      <c r="ACT1959" s="31">
        <v>0.63</v>
      </c>
      <c r="ACW1959" s="31">
        <v>13</v>
      </c>
      <c r="AGM1959" s="82"/>
      <c r="AGN1959" s="83"/>
      <c r="AGS1959" s="31">
        <v>0</v>
      </c>
      <c r="AGT1959" s="31">
        <v>0</v>
      </c>
      <c r="AGU1959" s="31">
        <v>0</v>
      </c>
      <c r="AGV1959" s="31">
        <v>0</v>
      </c>
      <c r="AGW1959" s="31">
        <v>0</v>
      </c>
      <c r="AGX1959" s="31">
        <v>0</v>
      </c>
      <c r="AGY1959" s="31">
        <v>0</v>
      </c>
      <c r="AGZ1959" s="31">
        <v>2</v>
      </c>
      <c r="AHA1959" s="31">
        <v>0</v>
      </c>
      <c r="AHB1959" s="31">
        <v>0</v>
      </c>
      <c r="AHC1959" s="31">
        <v>1</v>
      </c>
      <c r="AHD1959" s="31">
        <v>0</v>
      </c>
      <c r="AHE1959" s="31">
        <v>0</v>
      </c>
      <c r="AHF1959" s="31">
        <v>0</v>
      </c>
      <c r="AHH1959" s="31">
        <v>0</v>
      </c>
      <c r="AHI1959" s="31">
        <v>0</v>
      </c>
      <c r="AHK1959" s="31">
        <v>0</v>
      </c>
      <c r="AHL1959" s="31">
        <v>0</v>
      </c>
      <c r="AHM1959" s="31">
        <v>0</v>
      </c>
      <c r="AHN1959" s="31">
        <v>0</v>
      </c>
      <c r="AHO1959" s="31">
        <v>0</v>
      </c>
      <c r="AHP1959" s="31">
        <v>0</v>
      </c>
      <c r="AHQ1959" s="31">
        <v>0</v>
      </c>
      <c r="AHR1959" s="31">
        <v>4</v>
      </c>
      <c r="AHV1959" s="82"/>
      <c r="AHW1959" s="83"/>
      <c r="AIB1959" s="82"/>
      <c r="AIC1959" s="83"/>
      <c r="AIH1959" s="82"/>
      <c r="AII1959" s="83"/>
      <c r="AIN1959" s="31">
        <v>0</v>
      </c>
      <c r="AIO1959" s="31">
        <v>0</v>
      </c>
      <c r="AIT1959" s="84"/>
      <c r="AIU1959" s="83"/>
      <c r="AJB1959" s="82"/>
      <c r="AJC1959" s="83"/>
      <c r="AJH1959" s="82"/>
      <c r="AJI1959" s="83"/>
      <c r="AJN1959" s="82"/>
      <c r="AJO1959" s="83"/>
    </row>
    <row r="1960" spans="1:951" s="1" customFormat="1">
      <c r="A1960" s="1">
        <v>412</v>
      </c>
      <c r="B1960" s="1">
        <v>1</v>
      </c>
      <c r="C1960" s="1">
        <v>0</v>
      </c>
      <c r="Z1960" s="1">
        <v>0</v>
      </c>
      <c r="AA1960" s="1">
        <v>1</v>
      </c>
      <c r="AC1960" s="1">
        <v>0</v>
      </c>
      <c r="AE1960" s="1">
        <v>0</v>
      </c>
      <c r="AG1960" s="1">
        <v>0</v>
      </c>
      <c r="AI1960" s="1">
        <v>130</v>
      </c>
      <c r="DR1960" s="1">
        <v>88</v>
      </c>
      <c r="HA1960" s="1">
        <v>2</v>
      </c>
      <c r="HT1960" s="1">
        <v>0</v>
      </c>
      <c r="IP1960" s="1">
        <v>96</v>
      </c>
      <c r="LX1960" s="1">
        <v>56</v>
      </c>
      <c r="PG1960" s="1">
        <v>22</v>
      </c>
      <c r="SP1960" s="1">
        <v>96.9</v>
      </c>
      <c r="VX1960" s="1">
        <v>1</v>
      </c>
      <c r="WQ1960" s="1">
        <v>0</v>
      </c>
      <c r="AGS1960" s="1">
        <v>0</v>
      </c>
      <c r="AGT1960" s="1">
        <v>0</v>
      </c>
      <c r="AGU1960" s="1">
        <v>0</v>
      </c>
      <c r="AGV1960" s="1">
        <v>0</v>
      </c>
      <c r="AGW1960" s="1">
        <v>0</v>
      </c>
      <c r="AGX1960" s="1">
        <v>0</v>
      </c>
      <c r="AGY1960" s="1">
        <v>0</v>
      </c>
      <c r="AGZ1960" s="1">
        <v>0</v>
      </c>
      <c r="AHA1960" s="1">
        <v>0</v>
      </c>
      <c r="AHB1960" s="1">
        <v>0</v>
      </c>
      <c r="AHC1960" s="1">
        <v>1</v>
      </c>
      <c r="AHD1960" s="1">
        <v>0</v>
      </c>
      <c r="AHE1960" s="1">
        <v>0</v>
      </c>
      <c r="AHF1960" s="1">
        <v>0</v>
      </c>
      <c r="AHH1960" s="1">
        <v>0</v>
      </c>
      <c r="AHI1960" s="1">
        <v>1</v>
      </c>
      <c r="AHK1960" s="1">
        <v>0</v>
      </c>
      <c r="AHL1960" s="1">
        <v>0</v>
      </c>
      <c r="AHM1960" s="1">
        <v>0</v>
      </c>
      <c r="AHN1960" s="1">
        <v>1</v>
      </c>
      <c r="AHO1960" s="1">
        <v>0</v>
      </c>
      <c r="AHP1960" s="1">
        <v>0</v>
      </c>
      <c r="AHQ1960" s="1">
        <v>0</v>
      </c>
      <c r="AHR1960" s="1">
        <v>0</v>
      </c>
      <c r="AIM1960" s="1">
        <v>0</v>
      </c>
      <c r="AIN1960" s="1">
        <v>1</v>
      </c>
      <c r="AIO1960" s="1">
        <v>0</v>
      </c>
      <c r="AIP1960" s="1">
        <v>1</v>
      </c>
      <c r="AIQ1960" s="1">
        <v>1</v>
      </c>
      <c r="AIR1960" s="1">
        <v>1</v>
      </c>
      <c r="AIS1960" s="1">
        <v>1</v>
      </c>
      <c r="AIT1960" s="1">
        <v>1</v>
      </c>
      <c r="AIU1960" s="1">
        <v>0</v>
      </c>
      <c r="AIV1960" s="1">
        <v>0</v>
      </c>
      <c r="AIW1960" s="1">
        <v>0</v>
      </c>
      <c r="AIX1960" s="1">
        <v>31</v>
      </c>
    </row>
    <row r="1961" spans="1:951" s="1" customFormat="1">
      <c r="B1961" s="1">
        <v>2</v>
      </c>
      <c r="C1961" s="1">
        <v>0</v>
      </c>
      <c r="Z1961" s="1">
        <v>0</v>
      </c>
      <c r="AA1961" s="1">
        <v>2</v>
      </c>
      <c r="AB1961" s="1" t="s">
        <v>10153</v>
      </c>
      <c r="AC1961" s="1">
        <v>0</v>
      </c>
      <c r="AE1961" s="1">
        <v>1</v>
      </c>
      <c r="AF1961" s="1">
        <v>0</v>
      </c>
      <c r="AG1961" s="1">
        <v>0</v>
      </c>
      <c r="AI1961" s="1">
        <v>116</v>
      </c>
      <c r="AJ1961" s="1">
        <v>130</v>
      </c>
      <c r="DR1961" s="1">
        <v>80</v>
      </c>
      <c r="DS1961" s="1">
        <v>70</v>
      </c>
      <c r="HA1961" s="1">
        <v>0</v>
      </c>
      <c r="HB1961" s="1">
        <v>0</v>
      </c>
      <c r="HT1961" s="1">
        <v>0</v>
      </c>
      <c r="HU1961" s="1">
        <v>0</v>
      </c>
      <c r="IP1961" s="1">
        <v>97</v>
      </c>
      <c r="IQ1961" s="1">
        <v>96</v>
      </c>
      <c r="LX1961" s="1">
        <v>60</v>
      </c>
      <c r="LY1961" s="1">
        <v>52</v>
      </c>
      <c r="PG1961" s="1">
        <v>18</v>
      </c>
      <c r="PH1961" s="1">
        <v>18</v>
      </c>
      <c r="SP1961" s="1">
        <v>97.5</v>
      </c>
      <c r="SQ1961" s="1">
        <v>97.3</v>
      </c>
      <c r="VX1961" s="1">
        <v>1</v>
      </c>
      <c r="VY1961" s="1">
        <v>1</v>
      </c>
      <c r="WQ1961" s="1">
        <v>0</v>
      </c>
      <c r="WR1961" s="1">
        <v>0</v>
      </c>
      <c r="AGS1961" s="1">
        <v>1</v>
      </c>
      <c r="AGT1961" s="1">
        <v>0</v>
      </c>
      <c r="AGU1961" s="1">
        <v>0</v>
      </c>
      <c r="AGV1961" s="1">
        <v>1</v>
      </c>
      <c r="AGW1961" s="1">
        <v>0</v>
      </c>
      <c r="AGX1961" s="1">
        <v>0</v>
      </c>
      <c r="AGY1961" s="1">
        <v>0</v>
      </c>
      <c r="AGZ1961" s="1">
        <v>0</v>
      </c>
      <c r="AHA1961" s="1">
        <v>0</v>
      </c>
      <c r="AHB1961" s="1">
        <v>0</v>
      </c>
      <c r="AHC1961" s="1">
        <v>1</v>
      </c>
      <c r="AHD1961" s="1">
        <v>0</v>
      </c>
      <c r="AHE1961" s="1">
        <v>0</v>
      </c>
      <c r="AHF1961" s="1">
        <v>0</v>
      </c>
      <c r="AHH1961" s="1">
        <v>0</v>
      </c>
      <c r="AHI1961" s="1">
        <v>1</v>
      </c>
      <c r="AHK1961" s="1">
        <v>0</v>
      </c>
      <c r="AHL1961" s="1">
        <v>0</v>
      </c>
      <c r="AHM1961" s="1">
        <v>0</v>
      </c>
      <c r="AHN1961" s="1">
        <v>1</v>
      </c>
      <c r="AHO1961" s="1">
        <v>0</v>
      </c>
      <c r="AHP1961" s="1">
        <v>0</v>
      </c>
      <c r="AHQ1961" s="1">
        <v>0</v>
      </c>
      <c r="AHR1961" s="1">
        <v>0</v>
      </c>
      <c r="AIM1961" s="1">
        <v>0</v>
      </c>
      <c r="AIN1961" s="1">
        <v>1</v>
      </c>
      <c r="AIO1961" s="1">
        <v>0</v>
      </c>
      <c r="AIT1961" s="1">
        <v>2</v>
      </c>
      <c r="AIU1961" s="1">
        <v>0</v>
      </c>
      <c r="AIV1961" s="1">
        <v>0</v>
      </c>
      <c r="AIW1961" s="1">
        <v>0</v>
      </c>
      <c r="AIX1961" s="1">
        <v>55</v>
      </c>
      <c r="AIY1961" s="1">
        <v>40</v>
      </c>
    </row>
    <row r="1962" spans="1:951" s="1" customFormat="1">
      <c r="B1962" s="1">
        <v>3</v>
      </c>
      <c r="C1962" s="1">
        <v>0</v>
      </c>
      <c r="Z1962" s="1">
        <v>0</v>
      </c>
      <c r="AA1962" s="1">
        <v>2</v>
      </c>
      <c r="AC1962" s="1">
        <v>0</v>
      </c>
      <c r="AE1962" s="1">
        <v>0</v>
      </c>
      <c r="AG1962" s="1">
        <v>0</v>
      </c>
      <c r="AI1962" s="1">
        <v>124</v>
      </c>
      <c r="AJ1962" s="1">
        <v>122</v>
      </c>
      <c r="DR1962" s="1">
        <v>56</v>
      </c>
      <c r="DS1962" s="1">
        <v>86</v>
      </c>
      <c r="HA1962" s="1">
        <v>0</v>
      </c>
      <c r="HB1962" s="1">
        <v>0</v>
      </c>
      <c r="HT1962" s="1">
        <v>0</v>
      </c>
      <c r="HU1962" s="1">
        <v>0</v>
      </c>
      <c r="IP1962" s="1">
        <v>98</v>
      </c>
      <c r="IQ1962" s="1">
        <v>97</v>
      </c>
      <c r="LX1962" s="1">
        <v>62</v>
      </c>
      <c r="LY1962" s="1">
        <v>60</v>
      </c>
      <c r="PG1962" s="1">
        <v>20</v>
      </c>
      <c r="PH1962" s="1">
        <v>18</v>
      </c>
      <c r="SP1962" s="1">
        <v>97.9</v>
      </c>
      <c r="SQ1962" s="1">
        <v>97.8</v>
      </c>
      <c r="VX1962" s="1">
        <v>1</v>
      </c>
      <c r="VY1962" s="1">
        <v>1</v>
      </c>
      <c r="WQ1962" s="1">
        <v>0</v>
      </c>
      <c r="WR1962" s="1">
        <v>0</v>
      </c>
      <c r="AGS1962" s="1">
        <v>1</v>
      </c>
      <c r="AGT1962" s="1">
        <v>0</v>
      </c>
      <c r="AGU1962" s="1">
        <v>0</v>
      </c>
      <c r="AGV1962" s="1">
        <v>1</v>
      </c>
      <c r="AGW1962" s="1">
        <v>0</v>
      </c>
      <c r="AGX1962" s="1">
        <v>0</v>
      </c>
      <c r="AGY1962" s="1">
        <v>0</v>
      </c>
      <c r="AGZ1962" s="1">
        <v>0</v>
      </c>
      <c r="AHA1962" s="1">
        <v>0</v>
      </c>
      <c r="AHB1962" s="1">
        <v>0</v>
      </c>
      <c r="AHC1962" s="1">
        <v>1</v>
      </c>
      <c r="AHD1962" s="1">
        <v>0</v>
      </c>
      <c r="AHE1962" s="1">
        <v>0</v>
      </c>
      <c r="AHF1962" s="1">
        <v>0</v>
      </c>
      <c r="AHH1962" s="1">
        <v>0</v>
      </c>
      <c r="AHI1962" s="1">
        <v>1</v>
      </c>
      <c r="AHK1962" s="1">
        <v>0</v>
      </c>
      <c r="AHL1962" s="1">
        <v>0</v>
      </c>
      <c r="AHM1962" s="1">
        <v>0</v>
      </c>
      <c r="AHN1962" s="1">
        <v>0</v>
      </c>
      <c r="AHO1962" s="1">
        <v>0</v>
      </c>
      <c r="AHP1962" s="1">
        <v>0</v>
      </c>
      <c r="AHQ1962" s="1">
        <v>0</v>
      </c>
      <c r="AHR1962" s="1">
        <v>0</v>
      </c>
      <c r="AIM1962" s="1">
        <v>0</v>
      </c>
      <c r="AIN1962" s="1">
        <v>1</v>
      </c>
      <c r="AIO1962" s="1">
        <v>0</v>
      </c>
      <c r="AIT1962" s="1">
        <v>1</v>
      </c>
      <c r="AIU1962" s="1">
        <v>1</v>
      </c>
      <c r="AIV1962" s="1">
        <v>0</v>
      </c>
      <c r="AIW1962" s="1">
        <v>0</v>
      </c>
      <c r="AIX1962" s="1">
        <v>36</v>
      </c>
      <c r="AJB1962" s="1">
        <v>40</v>
      </c>
    </row>
    <row r="1963" spans="1:951" s="1" customFormat="1">
      <c r="B1963" s="1">
        <v>4</v>
      </c>
      <c r="C1963" s="1">
        <v>1</v>
      </c>
      <c r="D1963" s="1" t="s">
        <v>7703</v>
      </c>
      <c r="O1963" s="1">
        <v>0</v>
      </c>
      <c r="Z1963" s="1">
        <v>0</v>
      </c>
      <c r="AA1963" s="1">
        <v>2</v>
      </c>
      <c r="AB1963" s="1" t="s">
        <v>10154</v>
      </c>
      <c r="AC1963" s="1">
        <v>7</v>
      </c>
      <c r="AD1963" s="1">
        <v>0</v>
      </c>
      <c r="AE1963" s="1">
        <v>0</v>
      </c>
      <c r="AG1963" s="1">
        <v>0</v>
      </c>
      <c r="AI1963" s="1">
        <v>122</v>
      </c>
      <c r="AJ1963" s="1">
        <v>124</v>
      </c>
      <c r="DR1963" s="1">
        <v>80</v>
      </c>
      <c r="DS1963" s="1">
        <v>60</v>
      </c>
      <c r="HA1963" s="1">
        <v>2</v>
      </c>
      <c r="HB1963" s="1">
        <v>0</v>
      </c>
      <c r="HT1963" s="1">
        <v>0</v>
      </c>
      <c r="HU1963" s="1">
        <v>0</v>
      </c>
      <c r="IP1963" s="1">
        <v>96</v>
      </c>
      <c r="IQ1963" s="1">
        <v>98</v>
      </c>
      <c r="LX1963" s="1">
        <v>56</v>
      </c>
      <c r="LY1963" s="1">
        <v>68</v>
      </c>
      <c r="PG1963" s="1">
        <v>18</v>
      </c>
      <c r="PH1963" s="1">
        <v>18</v>
      </c>
      <c r="SP1963" s="1">
        <v>97.5</v>
      </c>
      <c r="SQ1963" s="1">
        <v>97.7</v>
      </c>
      <c r="VX1963" s="1">
        <v>1</v>
      </c>
      <c r="VY1963" s="1">
        <v>1</v>
      </c>
      <c r="WQ1963" s="1">
        <v>0</v>
      </c>
      <c r="WR1963" s="1">
        <v>0</v>
      </c>
      <c r="AGS1963" s="1">
        <v>0</v>
      </c>
      <c r="AGT1963" s="1">
        <v>0</v>
      </c>
      <c r="AGU1963" s="1">
        <v>0</v>
      </c>
      <c r="AGV1963" s="1">
        <v>0</v>
      </c>
      <c r="AGW1963" s="1">
        <v>0</v>
      </c>
      <c r="AGX1963" s="1">
        <v>0</v>
      </c>
      <c r="AGY1963" s="1">
        <v>0</v>
      </c>
      <c r="AGZ1963" s="1">
        <v>0</v>
      </c>
      <c r="AHA1963" s="1">
        <v>0</v>
      </c>
      <c r="AHB1963" s="1">
        <v>0</v>
      </c>
      <c r="AHC1963" s="1">
        <v>1</v>
      </c>
      <c r="AHD1963" s="1">
        <v>0</v>
      </c>
      <c r="AHE1963" s="1">
        <v>0</v>
      </c>
      <c r="AHF1963" s="1">
        <v>0</v>
      </c>
      <c r="AHH1963" s="1">
        <v>0</v>
      </c>
      <c r="AHI1963" s="1">
        <v>1</v>
      </c>
      <c r="AHK1963" s="1">
        <v>0</v>
      </c>
      <c r="AHL1963" s="1">
        <v>0</v>
      </c>
      <c r="AHM1963" s="1">
        <v>0</v>
      </c>
      <c r="AHN1963" s="1">
        <v>1</v>
      </c>
      <c r="AHO1963" s="1">
        <v>0</v>
      </c>
      <c r="AHP1963" s="1">
        <v>0</v>
      </c>
      <c r="AHQ1963" s="1">
        <v>0</v>
      </c>
      <c r="AHR1963" s="1">
        <v>0</v>
      </c>
      <c r="AIM1963" s="1">
        <v>0</v>
      </c>
      <c r="AIN1963" s="1">
        <v>1</v>
      </c>
      <c r="AIO1963" s="1">
        <v>0</v>
      </c>
      <c r="AIT1963" s="1">
        <v>1</v>
      </c>
      <c r="AIU1963" s="1">
        <v>1</v>
      </c>
      <c r="AIV1963" s="1">
        <v>0</v>
      </c>
      <c r="AIW1963" s="1">
        <v>0</v>
      </c>
      <c r="AIX1963" s="1">
        <v>41</v>
      </c>
      <c r="AJB1963" s="1">
        <v>49</v>
      </c>
    </row>
    <row r="1964" spans="1:951" s="80" customFormat="1">
      <c r="B1964" s="80">
        <v>5</v>
      </c>
      <c r="C1964" s="80">
        <v>0</v>
      </c>
      <c r="Z1964" s="80">
        <v>0</v>
      </c>
      <c r="AA1964" s="80">
        <v>2</v>
      </c>
      <c r="AC1964" s="80">
        <v>2</v>
      </c>
      <c r="AD1964" s="80">
        <v>0</v>
      </c>
      <c r="AE1964" s="80">
        <v>0</v>
      </c>
      <c r="AG1964" s="80">
        <v>0</v>
      </c>
      <c r="AI1964" s="80">
        <v>128</v>
      </c>
      <c r="DR1964" s="80">
        <v>84</v>
      </c>
      <c r="HA1964" s="80">
        <v>2</v>
      </c>
      <c r="HT1964" s="80">
        <v>0</v>
      </c>
      <c r="IP1964" s="80">
        <v>95</v>
      </c>
      <c r="LX1964" s="80">
        <v>59</v>
      </c>
      <c r="PG1964" s="80">
        <v>18</v>
      </c>
      <c r="SP1964" s="80">
        <v>97.5</v>
      </c>
      <c r="VX1964" s="80">
        <v>1</v>
      </c>
      <c r="WQ1964" s="80">
        <v>0</v>
      </c>
      <c r="AGS1964" s="18">
        <v>0</v>
      </c>
      <c r="AGT1964" s="18">
        <v>0</v>
      </c>
      <c r="AGU1964" s="18">
        <v>0</v>
      </c>
      <c r="AGV1964" s="18">
        <v>0</v>
      </c>
      <c r="AGW1964" s="18">
        <v>0</v>
      </c>
      <c r="AGX1964" s="18">
        <v>0</v>
      </c>
      <c r="AGY1964" s="18">
        <v>0</v>
      </c>
      <c r="AGZ1964" s="18">
        <v>0</v>
      </c>
      <c r="AHA1964" s="18">
        <v>0</v>
      </c>
      <c r="AHB1964" s="18">
        <v>0</v>
      </c>
      <c r="AHC1964" s="18">
        <v>1</v>
      </c>
      <c r="AHD1964" s="18">
        <v>0</v>
      </c>
      <c r="AHE1964" s="18">
        <v>0</v>
      </c>
      <c r="AHF1964" s="18">
        <v>0</v>
      </c>
      <c r="AHG1964" s="18"/>
      <c r="AHH1964" s="18">
        <v>0</v>
      </c>
      <c r="AHI1964" s="18">
        <v>1</v>
      </c>
      <c r="AHJ1964" s="18"/>
      <c r="AHK1964" s="18">
        <v>0</v>
      </c>
      <c r="AHL1964" s="18">
        <v>0</v>
      </c>
      <c r="AHM1964" s="18">
        <v>0</v>
      </c>
      <c r="AHN1964" s="18">
        <v>1</v>
      </c>
      <c r="AHO1964" s="18">
        <v>0</v>
      </c>
      <c r="AHP1964" s="18">
        <v>0</v>
      </c>
      <c r="AHQ1964" s="18">
        <v>0</v>
      </c>
      <c r="AHR1964" s="18">
        <v>0</v>
      </c>
      <c r="AIM1964" s="18">
        <v>0</v>
      </c>
      <c r="AIN1964" s="18">
        <v>1</v>
      </c>
      <c r="AIO1964" s="18">
        <v>0</v>
      </c>
      <c r="AIP1964" s="18"/>
      <c r="AIQ1964" s="18"/>
      <c r="AIR1964" s="18"/>
      <c r="AIS1964" s="18"/>
      <c r="AIT1964" s="18">
        <v>1</v>
      </c>
      <c r="AIU1964" s="18">
        <v>0</v>
      </c>
      <c r="AIV1964" s="18">
        <v>0</v>
      </c>
      <c r="AIW1964" s="18">
        <v>0</v>
      </c>
      <c r="AIX1964" s="18">
        <v>53</v>
      </c>
      <c r="AIY1964" s="18"/>
      <c r="AIZ1964" s="18"/>
      <c r="AJA1964" s="18"/>
      <c r="AJB1964" s="18"/>
    </row>
    <row r="1965" spans="1:951" s="14" customFormat="1">
      <c r="A1965" s="14">
        <v>413</v>
      </c>
      <c r="B1965" s="14">
        <v>1</v>
      </c>
      <c r="C1965" s="61">
        <v>1</v>
      </c>
      <c r="D1965" s="14" t="s">
        <v>10155</v>
      </c>
      <c r="E1965" s="14" t="s">
        <v>7698</v>
      </c>
      <c r="F1965" s="63" t="s">
        <v>6672</v>
      </c>
      <c r="G1965" s="14" t="s">
        <v>7553</v>
      </c>
      <c r="O1965" s="61">
        <v>0</v>
      </c>
      <c r="P1965" s="61">
        <v>0</v>
      </c>
      <c r="Q1965" s="61">
        <v>0</v>
      </c>
      <c r="R1965" s="61">
        <v>0</v>
      </c>
      <c r="S1965" s="61"/>
      <c r="T1965" s="61"/>
      <c r="U1965" s="61"/>
      <c r="V1965" s="61"/>
      <c r="W1965" s="61"/>
      <c r="X1965" s="61"/>
      <c r="Y1965" s="61"/>
      <c r="Z1965" s="14">
        <v>0</v>
      </c>
      <c r="AA1965" s="14">
        <v>1</v>
      </c>
      <c r="AB1965" s="14" t="s">
        <v>10156</v>
      </c>
      <c r="AI1965" s="14">
        <v>122</v>
      </c>
      <c r="AJ1965" s="14">
        <v>120</v>
      </c>
      <c r="AL1965" s="14">
        <v>108</v>
      </c>
      <c r="AO1965" s="14">
        <v>128</v>
      </c>
      <c r="DR1965" s="61">
        <v>70</v>
      </c>
      <c r="DS1965" s="61">
        <v>70</v>
      </c>
      <c r="DT1965" s="61"/>
      <c r="DU1965" s="61">
        <v>60</v>
      </c>
      <c r="DV1965" s="61"/>
      <c r="DW1965" s="61"/>
      <c r="DX1965" s="61">
        <v>66</v>
      </c>
      <c r="DY1965" s="61"/>
      <c r="DZ1965" s="61"/>
      <c r="EA1965" s="61"/>
      <c r="EB1965" s="61"/>
      <c r="EC1965" s="61"/>
      <c r="ED1965" s="61"/>
      <c r="EE1965" s="61"/>
      <c r="EF1965" s="61"/>
      <c r="EG1965" s="61"/>
      <c r="EH1965" s="61"/>
      <c r="EI1965" s="61"/>
      <c r="EJ1965" s="61"/>
      <c r="EK1965" s="61"/>
      <c r="EL1965" s="61"/>
      <c r="EM1965" s="61"/>
      <c r="EN1965" s="61"/>
      <c r="EO1965" s="61"/>
      <c r="EP1965" s="61"/>
      <c r="EQ1965" s="61"/>
      <c r="ER1965" s="61"/>
      <c r="ES1965" s="61"/>
      <c r="ET1965" s="61"/>
      <c r="EU1965" s="61"/>
      <c r="EV1965" s="61"/>
      <c r="EW1965" s="61"/>
      <c r="EX1965" s="61"/>
      <c r="EY1965" s="61"/>
      <c r="EZ1965" s="61"/>
      <c r="FA1965" s="61"/>
      <c r="FB1965" s="61"/>
      <c r="FC1965" s="61"/>
      <c r="FD1965" s="61"/>
      <c r="FE1965" s="61"/>
      <c r="FF1965" s="61"/>
      <c r="FG1965" s="61"/>
      <c r="FH1965" s="61"/>
      <c r="FI1965" s="61"/>
      <c r="FJ1965" s="61"/>
      <c r="FK1965" s="61"/>
      <c r="FL1965" s="61"/>
      <c r="FM1965" s="61"/>
      <c r="FN1965" s="61"/>
      <c r="FO1965" s="61"/>
      <c r="FP1965" s="61"/>
      <c r="FQ1965" s="61"/>
      <c r="FR1965" s="61"/>
      <c r="FS1965" s="61"/>
      <c r="FT1965" s="61"/>
      <c r="FU1965" s="61"/>
      <c r="FV1965" s="61"/>
      <c r="FW1965" s="61"/>
      <c r="FX1965" s="61"/>
      <c r="FY1965" s="61"/>
      <c r="FZ1965" s="61"/>
      <c r="GA1965" s="61"/>
      <c r="GB1965" s="61"/>
      <c r="GC1965" s="61"/>
      <c r="GD1965" s="61"/>
      <c r="GE1965" s="61"/>
      <c r="GF1965" s="61"/>
      <c r="GG1965" s="61"/>
      <c r="GH1965" s="61"/>
      <c r="GI1965" s="61"/>
      <c r="GJ1965" s="61"/>
      <c r="GK1965" s="61"/>
      <c r="GL1965" s="61"/>
      <c r="GM1965" s="61"/>
      <c r="GN1965" s="61"/>
      <c r="GO1965" s="61"/>
      <c r="GP1965" s="61"/>
      <c r="GQ1965" s="61"/>
      <c r="GR1965" s="61"/>
      <c r="GS1965" s="61"/>
      <c r="GT1965" s="61"/>
      <c r="GU1965" s="61"/>
      <c r="GV1965" s="61"/>
      <c r="GW1965" s="61"/>
      <c r="GX1965" s="61"/>
      <c r="GY1965" s="61"/>
      <c r="GZ1965" s="61"/>
      <c r="IP1965" s="14">
        <v>98</v>
      </c>
      <c r="IQ1965" s="14">
        <v>99</v>
      </c>
      <c r="IR1965" s="14">
        <v>98</v>
      </c>
      <c r="IU1965" s="14">
        <v>99</v>
      </c>
      <c r="LX1965" s="14">
        <v>80</v>
      </c>
      <c r="LY1965" s="14">
        <v>75</v>
      </c>
      <c r="LZ1965" s="14">
        <v>99</v>
      </c>
      <c r="MA1965" s="14">
        <v>94</v>
      </c>
      <c r="MB1965" s="14">
        <v>91</v>
      </c>
      <c r="MC1965" s="14">
        <v>98</v>
      </c>
      <c r="MD1965" s="14">
        <v>84</v>
      </c>
      <c r="PG1965" s="61">
        <v>20</v>
      </c>
      <c r="PH1965" s="61">
        <v>18</v>
      </c>
      <c r="PI1965" s="61"/>
      <c r="PJ1965" s="61">
        <v>18</v>
      </c>
      <c r="PK1965" s="61"/>
      <c r="PL1965" s="61"/>
      <c r="PM1965" s="61">
        <v>18</v>
      </c>
      <c r="PN1965" s="61"/>
      <c r="PO1965" s="61"/>
      <c r="PP1965" s="61"/>
      <c r="PQ1965" s="61"/>
      <c r="PR1965" s="61"/>
      <c r="PS1965" s="61"/>
      <c r="PT1965" s="61"/>
      <c r="PU1965" s="61"/>
      <c r="PV1965" s="61"/>
      <c r="PW1965" s="61"/>
      <c r="PX1965" s="61"/>
      <c r="PY1965" s="61"/>
      <c r="PZ1965" s="61"/>
      <c r="QA1965" s="61"/>
      <c r="QB1965" s="61"/>
      <c r="QC1965" s="61"/>
      <c r="QD1965" s="61"/>
      <c r="QE1965" s="61"/>
      <c r="QF1965" s="61"/>
      <c r="QG1965" s="61"/>
      <c r="QH1965" s="61"/>
      <c r="QI1965" s="61"/>
      <c r="QJ1965" s="61"/>
      <c r="QK1965" s="61"/>
      <c r="QL1965" s="61"/>
      <c r="QM1965" s="61"/>
      <c r="QN1965" s="61"/>
      <c r="QO1965" s="61"/>
      <c r="QP1965" s="61"/>
      <c r="QQ1965" s="61"/>
      <c r="QR1965" s="61"/>
      <c r="QS1965" s="61"/>
      <c r="QT1965" s="61"/>
      <c r="QU1965" s="61"/>
      <c r="QV1965" s="61"/>
      <c r="QW1965" s="61"/>
      <c r="QX1965" s="61"/>
      <c r="QY1965" s="61"/>
      <c r="QZ1965" s="61"/>
      <c r="RA1965" s="61"/>
      <c r="RB1965" s="61"/>
      <c r="RC1965" s="61"/>
      <c r="RD1965" s="61"/>
      <c r="RE1965" s="61"/>
      <c r="RF1965" s="61"/>
      <c r="RG1965" s="61"/>
      <c r="RH1965" s="61"/>
      <c r="RI1965" s="61"/>
      <c r="RJ1965" s="61"/>
      <c r="RK1965" s="61"/>
      <c r="RL1965" s="61"/>
      <c r="RM1965" s="61"/>
      <c r="RN1965" s="61"/>
      <c r="RO1965" s="61"/>
      <c r="RP1965" s="61"/>
      <c r="RQ1965" s="61"/>
      <c r="RR1965" s="61"/>
      <c r="RS1965" s="61"/>
      <c r="RT1965" s="61"/>
      <c r="RU1965" s="61"/>
      <c r="RV1965" s="61"/>
      <c r="RW1965" s="61"/>
      <c r="RX1965" s="61"/>
      <c r="RY1965" s="61"/>
      <c r="RZ1965" s="61"/>
      <c r="SA1965" s="61"/>
      <c r="SB1965" s="61"/>
      <c r="SC1965" s="61"/>
      <c r="SD1965" s="61"/>
      <c r="SE1965" s="61"/>
      <c r="SF1965" s="61"/>
      <c r="SG1965" s="61"/>
      <c r="SH1965" s="61"/>
      <c r="SI1965" s="61"/>
      <c r="SJ1965" s="61"/>
      <c r="SK1965" s="61"/>
      <c r="SL1965" s="61"/>
      <c r="SM1965" s="61"/>
      <c r="SN1965" s="61"/>
      <c r="SO1965" s="61"/>
      <c r="SQ1965" s="14">
        <v>98.7</v>
      </c>
      <c r="SS1965" s="14">
        <v>98.2</v>
      </c>
      <c r="SV1965" s="14">
        <v>98.9</v>
      </c>
      <c r="WR1965" s="14">
        <v>0</v>
      </c>
      <c r="WT1965" s="14">
        <v>0</v>
      </c>
      <c r="WW1965" s="14">
        <v>0</v>
      </c>
      <c r="ZY1965" s="61"/>
      <c r="ZZ1965" s="61"/>
      <c r="AAA1965" s="61"/>
      <c r="AAI1965" s="63"/>
      <c r="AAM1965" s="61"/>
      <c r="AAO1965" s="63"/>
      <c r="AAS1965" s="61"/>
      <c r="AAU1965" s="63"/>
      <c r="ABM1965" s="61"/>
      <c r="ABN1965" s="61"/>
      <c r="ACA1965" s="61"/>
      <c r="ACB1965" s="61"/>
      <c r="ACC1965" s="61"/>
      <c r="AGK1965" s="61"/>
      <c r="AGM1965" s="63"/>
      <c r="AGQ1965" s="61"/>
      <c r="AGS1965" s="14">
        <v>1</v>
      </c>
      <c r="AGT1965" s="14">
        <v>0</v>
      </c>
      <c r="AGU1965" s="14">
        <v>0</v>
      </c>
      <c r="AGV1965" s="14">
        <v>0</v>
      </c>
      <c r="AGW1965" s="14">
        <v>0</v>
      </c>
      <c r="AGX1965" s="14">
        <v>0</v>
      </c>
      <c r="AGY1965" s="14">
        <v>0</v>
      </c>
      <c r="AGZ1965" s="14">
        <v>1</v>
      </c>
      <c r="AHA1965" s="14">
        <v>0</v>
      </c>
      <c r="AHB1965" s="14">
        <v>0</v>
      </c>
      <c r="AHC1965" s="14">
        <v>1</v>
      </c>
      <c r="AHD1965" s="14">
        <v>0</v>
      </c>
      <c r="AHE1965" s="14">
        <v>0</v>
      </c>
      <c r="AHF1965" s="14">
        <v>0</v>
      </c>
      <c r="AHH1965" s="14">
        <v>0</v>
      </c>
      <c r="AHI1965" s="14">
        <v>0</v>
      </c>
      <c r="AHK1965" s="14">
        <v>0</v>
      </c>
      <c r="AHL1965" s="14">
        <v>0</v>
      </c>
      <c r="AHM1965" s="14">
        <v>0</v>
      </c>
      <c r="AHN1965" s="14">
        <v>0</v>
      </c>
      <c r="AHO1965" s="14">
        <v>0</v>
      </c>
      <c r="AHP1965" s="14">
        <v>0</v>
      </c>
      <c r="AHQ1965" s="14">
        <v>0</v>
      </c>
      <c r="AHR1965" s="14">
        <f>AVERAGE(3,4,9,2)</f>
        <v>4.5</v>
      </c>
      <c r="AHT1965" s="61"/>
      <c r="AHV1965" s="63"/>
      <c r="AHZ1965" s="61"/>
      <c r="AIB1965" s="63"/>
      <c r="AIF1965" s="61"/>
      <c r="AIH1965" s="63"/>
      <c r="AIL1965" s="61"/>
      <c r="AIM1965" s="14">
        <v>2</v>
      </c>
      <c r="AIN1965" s="14">
        <v>0</v>
      </c>
      <c r="AIO1965" s="14">
        <v>0</v>
      </c>
      <c r="AIR1965" s="61"/>
      <c r="AIT1965" s="60"/>
      <c r="AIX1965" s="61"/>
      <c r="AJB1965" s="63"/>
      <c r="AJF1965" s="61"/>
      <c r="AJH1965" s="63"/>
      <c r="AJL1965" s="61"/>
      <c r="AJN1965" s="63"/>
    </row>
    <row r="1966" spans="1:951" s="14" customFormat="1">
      <c r="B1966" s="14">
        <v>2</v>
      </c>
      <c r="C1966" s="61">
        <v>1</v>
      </c>
      <c r="D1966" s="14" t="s">
        <v>5861</v>
      </c>
      <c r="E1966" s="14" t="s">
        <v>10157</v>
      </c>
      <c r="F1966" s="63" t="s">
        <v>5913</v>
      </c>
      <c r="O1966" s="61">
        <v>1</v>
      </c>
      <c r="P1966" s="61">
        <v>0</v>
      </c>
      <c r="Q1966" s="61">
        <v>0</v>
      </c>
      <c r="R1966" s="61"/>
      <c r="S1966" s="61"/>
      <c r="T1966" s="61"/>
      <c r="U1966" s="61"/>
      <c r="V1966" s="61"/>
      <c r="W1966" s="61"/>
      <c r="X1966" s="61"/>
      <c r="Y1966" s="61"/>
      <c r="Z1966" s="14">
        <v>0</v>
      </c>
      <c r="AA1966" s="14">
        <v>2</v>
      </c>
      <c r="AB1966" s="14" t="s">
        <v>10158</v>
      </c>
      <c r="AK1966" s="14">
        <v>126</v>
      </c>
      <c r="AM1966" s="14">
        <v>112</v>
      </c>
      <c r="AS1966" s="14">
        <v>100</v>
      </c>
      <c r="AV1966" s="14">
        <v>104</v>
      </c>
      <c r="AW1966" s="14">
        <v>106</v>
      </c>
      <c r="DR1966" s="61"/>
      <c r="DS1966" s="61"/>
      <c r="DT1966" s="61">
        <v>78</v>
      </c>
      <c r="DU1966" s="61"/>
      <c r="DV1966" s="61">
        <v>64</v>
      </c>
      <c r="DW1966" s="61"/>
      <c r="DX1966" s="61"/>
      <c r="DY1966" s="61"/>
      <c r="DZ1966" s="61"/>
      <c r="EA1966" s="61"/>
      <c r="EB1966" s="61">
        <v>54</v>
      </c>
      <c r="EC1966" s="61"/>
      <c r="ED1966" s="61"/>
      <c r="EE1966" s="61">
        <v>58</v>
      </c>
      <c r="EF1966" s="61">
        <v>58</v>
      </c>
      <c r="EG1966" s="61"/>
      <c r="EH1966" s="61"/>
      <c r="EI1966" s="61"/>
      <c r="EJ1966" s="61"/>
      <c r="EK1966" s="61"/>
      <c r="EL1966" s="61"/>
      <c r="EM1966" s="61"/>
      <c r="EN1966" s="61"/>
      <c r="EO1966" s="61"/>
      <c r="EP1966" s="61"/>
      <c r="EQ1966" s="61"/>
      <c r="ER1966" s="61"/>
      <c r="ES1966" s="61"/>
      <c r="ET1966" s="61"/>
      <c r="EU1966" s="61"/>
      <c r="EV1966" s="61"/>
      <c r="EW1966" s="61"/>
      <c r="EX1966" s="61"/>
      <c r="EY1966" s="61"/>
      <c r="EZ1966" s="61"/>
      <c r="FA1966" s="61"/>
      <c r="FB1966" s="61"/>
      <c r="FC1966" s="61"/>
      <c r="FD1966" s="61"/>
      <c r="FE1966" s="61"/>
      <c r="FF1966" s="61"/>
      <c r="FG1966" s="61"/>
      <c r="FH1966" s="61"/>
      <c r="FI1966" s="61"/>
      <c r="FJ1966" s="61"/>
      <c r="FK1966" s="61"/>
      <c r="FL1966" s="61"/>
      <c r="FM1966" s="61"/>
      <c r="FN1966" s="61"/>
      <c r="FO1966" s="61"/>
      <c r="FP1966" s="61"/>
      <c r="FQ1966" s="61"/>
      <c r="FR1966" s="61"/>
      <c r="FS1966" s="61"/>
      <c r="FT1966" s="61"/>
      <c r="FU1966" s="61"/>
      <c r="FV1966" s="61"/>
      <c r="FW1966" s="61"/>
      <c r="FX1966" s="61"/>
      <c r="FY1966" s="61"/>
      <c r="FZ1966" s="61"/>
      <c r="GA1966" s="61"/>
      <c r="GB1966" s="61"/>
      <c r="GC1966" s="61"/>
      <c r="GD1966" s="61"/>
      <c r="GE1966" s="61"/>
      <c r="GF1966" s="61"/>
      <c r="GG1966" s="61"/>
      <c r="GH1966" s="61"/>
      <c r="GI1966" s="61"/>
      <c r="GJ1966" s="61"/>
      <c r="GK1966" s="61"/>
      <c r="GL1966" s="61"/>
      <c r="GM1966" s="61"/>
      <c r="GN1966" s="61"/>
      <c r="GO1966" s="61"/>
      <c r="GP1966" s="61"/>
      <c r="GQ1966" s="61"/>
      <c r="GR1966" s="61"/>
      <c r="GS1966" s="61"/>
      <c r="GT1966" s="61"/>
      <c r="GU1966" s="61"/>
      <c r="GV1966" s="61"/>
      <c r="GW1966" s="61"/>
      <c r="GX1966" s="61"/>
      <c r="GY1966" s="61"/>
      <c r="GZ1966" s="61"/>
      <c r="IR1966" s="14">
        <v>98</v>
      </c>
      <c r="IT1966" s="14">
        <v>96</v>
      </c>
      <c r="IZ1966" s="14">
        <v>96</v>
      </c>
      <c r="JC1966" s="14">
        <v>96</v>
      </c>
      <c r="JD1966" s="14">
        <v>95</v>
      </c>
      <c r="LX1966" s="14">
        <v>88</v>
      </c>
      <c r="LY1966" s="14">
        <v>88</v>
      </c>
      <c r="LZ1966" s="14">
        <v>88</v>
      </c>
      <c r="MA1966" s="14">
        <v>84</v>
      </c>
      <c r="MC1966" s="14">
        <v>81</v>
      </c>
      <c r="MD1966" s="14">
        <v>92</v>
      </c>
      <c r="ME1966" s="14">
        <v>87</v>
      </c>
      <c r="MF1966" s="14">
        <v>88</v>
      </c>
      <c r="MG1966" s="14">
        <v>83</v>
      </c>
      <c r="MI1966" s="14">
        <v>89</v>
      </c>
      <c r="MJ1966" s="14">
        <v>87</v>
      </c>
      <c r="ML1966" s="14">
        <v>95</v>
      </c>
      <c r="MM1966" s="14">
        <v>98</v>
      </c>
      <c r="MN1966" s="14">
        <v>93</v>
      </c>
      <c r="MO1966" s="14">
        <v>95</v>
      </c>
      <c r="PG1966" s="61"/>
      <c r="PH1966" s="61"/>
      <c r="PI1966" s="61">
        <v>18</v>
      </c>
      <c r="PJ1966" s="61"/>
      <c r="PK1966" s="61">
        <v>18</v>
      </c>
      <c r="PL1966" s="61"/>
      <c r="PM1966" s="61"/>
      <c r="PN1966" s="61"/>
      <c r="PO1966" s="61"/>
      <c r="PP1966" s="61"/>
      <c r="PQ1966" s="61">
        <v>18</v>
      </c>
      <c r="PR1966" s="61"/>
      <c r="PS1966" s="61"/>
      <c r="PT1966" s="61">
        <v>18</v>
      </c>
      <c r="PU1966" s="61">
        <v>18</v>
      </c>
      <c r="PV1966" s="61"/>
      <c r="PW1966" s="61"/>
      <c r="PX1966" s="61"/>
      <c r="PY1966" s="61"/>
      <c r="PZ1966" s="61"/>
      <c r="QA1966" s="61"/>
      <c r="QB1966" s="61"/>
      <c r="QC1966" s="61"/>
      <c r="QD1966" s="61"/>
      <c r="QE1966" s="61"/>
      <c r="QF1966" s="61"/>
      <c r="QG1966" s="61"/>
      <c r="QH1966" s="61"/>
      <c r="QI1966" s="61"/>
      <c r="QJ1966" s="61"/>
      <c r="QK1966" s="61"/>
      <c r="QL1966" s="61"/>
      <c r="QM1966" s="61"/>
      <c r="QN1966" s="61"/>
      <c r="QO1966" s="61"/>
      <c r="QP1966" s="61"/>
      <c r="QQ1966" s="61"/>
      <c r="QR1966" s="61"/>
      <c r="QS1966" s="61"/>
      <c r="QT1966" s="61"/>
      <c r="QU1966" s="61"/>
      <c r="QV1966" s="61"/>
      <c r="QW1966" s="61"/>
      <c r="QX1966" s="61"/>
      <c r="QY1966" s="61"/>
      <c r="QZ1966" s="61"/>
      <c r="RA1966" s="61"/>
      <c r="RB1966" s="61"/>
      <c r="RC1966" s="61"/>
      <c r="RD1966" s="61"/>
      <c r="RE1966" s="61"/>
      <c r="RF1966" s="61"/>
      <c r="RG1966" s="61"/>
      <c r="RH1966" s="61"/>
      <c r="RI1966" s="61"/>
      <c r="RJ1966" s="61"/>
      <c r="RK1966" s="61"/>
      <c r="RL1966" s="61"/>
      <c r="RM1966" s="61"/>
      <c r="RN1966" s="61"/>
      <c r="RO1966" s="61"/>
      <c r="RP1966" s="61"/>
      <c r="RQ1966" s="61"/>
      <c r="RR1966" s="61"/>
      <c r="RS1966" s="61"/>
      <c r="RT1966" s="61"/>
      <c r="RU1966" s="61"/>
      <c r="RV1966" s="61"/>
      <c r="RW1966" s="61"/>
      <c r="RX1966" s="61"/>
      <c r="RY1966" s="61"/>
      <c r="RZ1966" s="61"/>
      <c r="SA1966" s="61"/>
      <c r="SB1966" s="61"/>
      <c r="SC1966" s="61"/>
      <c r="SD1966" s="61"/>
      <c r="SE1966" s="61"/>
      <c r="SF1966" s="61"/>
      <c r="SG1966" s="61"/>
      <c r="SH1966" s="61"/>
      <c r="SI1966" s="61"/>
      <c r="SJ1966" s="61"/>
      <c r="SK1966" s="61"/>
      <c r="SL1966" s="61"/>
      <c r="SM1966" s="61"/>
      <c r="SN1966" s="61"/>
      <c r="SO1966" s="61"/>
      <c r="SR1966" s="14">
        <v>98.3</v>
      </c>
      <c r="ST1966" s="14">
        <v>98.4</v>
      </c>
      <c r="SZ1966" s="14">
        <v>97.9</v>
      </c>
      <c r="TC1966" s="14">
        <v>97.9</v>
      </c>
      <c r="TD1966" s="14">
        <v>99.3</v>
      </c>
      <c r="WS1966" s="14">
        <v>0</v>
      </c>
      <c r="WU1966" s="14">
        <v>0</v>
      </c>
      <c r="XA1966" s="14">
        <v>0</v>
      </c>
      <c r="XD1966" s="14">
        <v>0</v>
      </c>
      <c r="XE1966" s="14">
        <v>0</v>
      </c>
      <c r="ZY1966" s="61"/>
      <c r="ZZ1966" s="61"/>
      <c r="AAA1966" s="61"/>
      <c r="AAI1966" s="63"/>
      <c r="AAM1966" s="61"/>
      <c r="AAO1966" s="63"/>
      <c r="AAS1966" s="61"/>
      <c r="AAU1966" s="63"/>
      <c r="AAY1966" s="14">
        <v>29</v>
      </c>
      <c r="ABB1966" s="14">
        <v>12.2</v>
      </c>
      <c r="ABE1966" s="14">
        <v>35.4</v>
      </c>
      <c r="ABH1966" s="14">
        <v>1.4</v>
      </c>
      <c r="ABM1966" s="61">
        <v>11.21</v>
      </c>
      <c r="ABN1966" s="61"/>
      <c r="ABO1966" s="14">
        <v>349</v>
      </c>
      <c r="ABU1966" s="14">
        <v>136</v>
      </c>
      <c r="ABX1966" s="14">
        <v>3.8</v>
      </c>
      <c r="ACA1966" s="61">
        <v>96</v>
      </c>
      <c r="ACB1966" s="61"/>
      <c r="ACC1966" s="61"/>
      <c r="ACD1966" s="14">
        <v>8.9</v>
      </c>
      <c r="ACG1966" s="14">
        <v>110</v>
      </c>
      <c r="ACQ1966" s="14">
        <v>11</v>
      </c>
      <c r="ACT1966" s="14">
        <v>0.73</v>
      </c>
      <c r="ACW1966" s="14">
        <v>11</v>
      </c>
      <c r="ADR1966" s="14">
        <v>2.1</v>
      </c>
      <c r="AEK1966" s="14">
        <v>37.6</v>
      </c>
      <c r="AGK1966" s="61"/>
      <c r="AGM1966" s="63"/>
      <c r="AGQ1966" s="61"/>
      <c r="AGS1966" s="14">
        <v>1</v>
      </c>
      <c r="AGT1966" s="14">
        <v>0</v>
      </c>
      <c r="AGU1966" s="14">
        <v>0</v>
      </c>
      <c r="AGV1966" s="14">
        <v>0</v>
      </c>
      <c r="AGW1966" s="14">
        <v>0</v>
      </c>
      <c r="AGX1966" s="14">
        <v>0</v>
      </c>
      <c r="AGY1966" s="14">
        <v>1</v>
      </c>
      <c r="AGZ1966" s="14">
        <v>6</v>
      </c>
      <c r="AHA1966" s="14">
        <v>0</v>
      </c>
      <c r="AHB1966" s="14">
        <v>0</v>
      </c>
      <c r="AHC1966" s="14">
        <v>1</v>
      </c>
      <c r="AHD1966" s="14">
        <v>0</v>
      </c>
      <c r="AHE1966" s="14">
        <v>0</v>
      </c>
      <c r="AHF1966" s="14">
        <v>0</v>
      </c>
      <c r="AHH1966" s="14">
        <v>0</v>
      </c>
      <c r="AHI1966" s="14">
        <v>0</v>
      </c>
      <c r="AHK1966" s="14">
        <v>0</v>
      </c>
      <c r="AHL1966" s="14">
        <v>0</v>
      </c>
      <c r="AHM1966" s="14">
        <v>0</v>
      </c>
      <c r="AHN1966" s="14">
        <v>0</v>
      </c>
      <c r="AHO1966" s="14">
        <v>0</v>
      </c>
      <c r="AHP1966" s="14">
        <v>0</v>
      </c>
      <c r="AHQ1966" s="14">
        <v>0</v>
      </c>
      <c r="AHR1966" s="14">
        <f>AVERAGE(0,5,0,4,2,0,4,2,4,8,4)</f>
        <v>3</v>
      </c>
      <c r="AHT1966" s="61"/>
      <c r="AHV1966" s="63"/>
      <c r="AHZ1966" s="61"/>
      <c r="AIB1966" s="63"/>
      <c r="AIF1966" s="61"/>
      <c r="AIH1966" s="63"/>
      <c r="AIL1966" s="61"/>
      <c r="AIN1966" s="14">
        <v>0</v>
      </c>
      <c r="AIO1966" s="14">
        <v>0</v>
      </c>
      <c r="AIR1966" s="61"/>
      <c r="AIT1966" s="60"/>
      <c r="AIX1966" s="61"/>
      <c r="AJB1966" s="63"/>
      <c r="AJF1966" s="61"/>
      <c r="AJH1966" s="63"/>
      <c r="AJL1966" s="61"/>
      <c r="AJN1966" s="63"/>
    </row>
    <row r="1967" spans="1:951" s="31" customFormat="1">
      <c r="B1967" s="31">
        <v>3</v>
      </c>
      <c r="C1967" s="31">
        <v>1</v>
      </c>
      <c r="D1967" s="31" t="s">
        <v>6207</v>
      </c>
      <c r="F1967" s="82"/>
      <c r="G1967" s="83"/>
      <c r="O1967" s="31">
        <v>1</v>
      </c>
      <c r="Z1967" s="31">
        <v>0</v>
      </c>
      <c r="AA1967" s="31">
        <v>1</v>
      </c>
      <c r="AB1967" s="83" t="s">
        <v>10159</v>
      </c>
      <c r="AI1967" s="31">
        <v>106</v>
      </c>
      <c r="AK1967" s="31">
        <v>100</v>
      </c>
      <c r="AM1967" s="31">
        <v>122</v>
      </c>
      <c r="AP1967" s="31">
        <v>115</v>
      </c>
      <c r="DR1967" s="31">
        <v>66</v>
      </c>
      <c r="DT1967" s="31">
        <v>56</v>
      </c>
      <c r="DV1967" s="31">
        <v>58</v>
      </c>
      <c r="DY1967" s="31">
        <v>50</v>
      </c>
      <c r="IP1967" s="31">
        <v>98</v>
      </c>
      <c r="IR1967" s="31">
        <v>96</v>
      </c>
      <c r="IT1967" s="31">
        <v>96</v>
      </c>
      <c r="IW1967" s="31">
        <v>95</v>
      </c>
      <c r="LX1967" s="31">
        <v>90</v>
      </c>
      <c r="LY1967" s="31">
        <v>89</v>
      </c>
      <c r="LZ1967" s="31">
        <v>81</v>
      </c>
      <c r="MA1967" s="31">
        <v>106</v>
      </c>
      <c r="MB1967" s="31">
        <v>86</v>
      </c>
      <c r="MC1967" s="31">
        <v>97</v>
      </c>
      <c r="MD1967" s="31">
        <v>94</v>
      </c>
      <c r="ME1967" s="31">
        <v>86</v>
      </c>
      <c r="PG1967" s="31">
        <v>18</v>
      </c>
      <c r="PI1967" s="31">
        <v>18</v>
      </c>
      <c r="PK1967" s="31">
        <v>16</v>
      </c>
      <c r="PN1967" s="31">
        <v>18</v>
      </c>
      <c r="SP1967" s="31">
        <v>99.6</v>
      </c>
      <c r="SR1967" s="31">
        <v>98.7</v>
      </c>
      <c r="ST1967" s="31">
        <v>99.2</v>
      </c>
      <c r="SW1967" s="31">
        <v>98.9</v>
      </c>
      <c r="WQ1967" s="31">
        <v>0</v>
      </c>
      <c r="WS1967" s="31">
        <v>0</v>
      </c>
      <c r="WU1967" s="31">
        <v>0</v>
      </c>
      <c r="WX1967" s="31">
        <v>0</v>
      </c>
      <c r="AAI1967" s="82"/>
      <c r="AAJ1967" s="83"/>
      <c r="AAO1967" s="82"/>
      <c r="AAP1967" s="83"/>
      <c r="AAU1967" s="82"/>
      <c r="AAV1967" s="83"/>
      <c r="AAY1967" s="31">
        <v>32</v>
      </c>
      <c r="ABB1967" s="31">
        <v>13.1</v>
      </c>
      <c r="ABE1967" s="31">
        <v>39</v>
      </c>
      <c r="ABM1967" s="31">
        <v>12.57</v>
      </c>
      <c r="ABO1967" s="31">
        <v>384</v>
      </c>
      <c r="ABU1967" s="31">
        <v>136</v>
      </c>
      <c r="ABX1967" s="31">
        <v>3.5</v>
      </c>
      <c r="ACA1967" s="31">
        <v>94</v>
      </c>
      <c r="ACD1967" s="31">
        <v>9.1</v>
      </c>
      <c r="ACG1967" s="31">
        <v>105</v>
      </c>
      <c r="ACQ1967" s="31">
        <v>13</v>
      </c>
      <c r="ACT1967" s="31">
        <v>0.85</v>
      </c>
      <c r="ACW1967" s="31">
        <v>10</v>
      </c>
      <c r="ADR1967" s="31">
        <v>2.1</v>
      </c>
      <c r="AGM1967" s="82"/>
      <c r="AGN1967" s="83"/>
      <c r="AGS1967" s="31">
        <v>1</v>
      </c>
      <c r="AGT1967" s="31">
        <v>0</v>
      </c>
      <c r="AGU1967" s="31">
        <v>0</v>
      </c>
      <c r="AGV1967" s="31">
        <v>0</v>
      </c>
      <c r="AGW1967" s="31">
        <v>0</v>
      </c>
      <c r="AGX1967" s="31">
        <v>0</v>
      </c>
      <c r="AGY1967" s="31">
        <v>0</v>
      </c>
      <c r="AGZ1967" s="31">
        <v>3</v>
      </c>
      <c r="AHA1967" s="31">
        <v>0</v>
      </c>
      <c r="AHB1967" s="31">
        <v>0</v>
      </c>
      <c r="AHC1967" s="31">
        <v>3</v>
      </c>
      <c r="AHD1967" s="31">
        <v>0</v>
      </c>
      <c r="AHE1967" s="31">
        <v>0</v>
      </c>
      <c r="AHF1967" s="31">
        <v>0</v>
      </c>
      <c r="AHH1967" s="31">
        <v>0</v>
      </c>
      <c r="AHI1967" s="31">
        <v>0</v>
      </c>
      <c r="AHK1967" s="31">
        <v>0</v>
      </c>
      <c r="AHL1967" s="31">
        <v>0</v>
      </c>
      <c r="AHM1967" s="31">
        <v>0</v>
      </c>
      <c r="AHN1967" s="31">
        <v>0</v>
      </c>
      <c r="AHO1967" s="31">
        <v>0</v>
      </c>
      <c r="AHP1967" s="31">
        <v>0</v>
      </c>
      <c r="AHQ1967" s="31">
        <v>0</v>
      </c>
      <c r="AHR1967" s="31">
        <v>4.1428571400000003</v>
      </c>
      <c r="AHV1967" s="82"/>
      <c r="AHW1967" s="83"/>
      <c r="AIB1967" s="82"/>
      <c r="AIC1967" s="83"/>
      <c r="AIH1967" s="82"/>
      <c r="AII1967" s="83"/>
      <c r="AIN1967" s="31">
        <v>0</v>
      </c>
      <c r="AIO1967" s="31">
        <v>0</v>
      </c>
      <c r="AIT1967" s="84"/>
      <c r="AIU1967" s="83"/>
      <c r="AJB1967" s="82"/>
      <c r="AJC1967" s="83"/>
      <c r="AJH1967" s="82"/>
      <c r="AJI1967" s="83"/>
      <c r="AJN1967" s="82"/>
      <c r="AJO1967" s="83"/>
    </row>
    <row r="1968" spans="1:951" s="1" customFormat="1">
      <c r="A1968" s="1">
        <v>414</v>
      </c>
      <c r="B1968" s="1">
        <v>1</v>
      </c>
      <c r="C1968" s="1">
        <v>1</v>
      </c>
      <c r="D1968" s="1" t="s">
        <v>10160</v>
      </c>
      <c r="O1968" s="1">
        <v>0</v>
      </c>
      <c r="Z1968" s="1">
        <v>0</v>
      </c>
      <c r="AA1968" s="1">
        <v>1</v>
      </c>
      <c r="AB1968" s="1" t="s">
        <v>10161</v>
      </c>
      <c r="AC1968" s="1">
        <v>0</v>
      </c>
      <c r="AE1968" s="1">
        <v>1</v>
      </c>
      <c r="AF1968" s="1">
        <v>0</v>
      </c>
      <c r="AG1968" s="1">
        <v>4</v>
      </c>
      <c r="AH1968" s="1">
        <v>0</v>
      </c>
      <c r="AI1968" s="1">
        <v>138</v>
      </c>
      <c r="DR1968" s="1">
        <v>78</v>
      </c>
      <c r="HA1968" s="1">
        <v>0</v>
      </c>
      <c r="HT1968" s="1">
        <v>0</v>
      </c>
      <c r="IP1968" s="1">
        <v>96</v>
      </c>
      <c r="IQ1968" s="1">
        <v>89</v>
      </c>
      <c r="IR1968" s="1">
        <v>97</v>
      </c>
      <c r="LX1968" s="1">
        <v>116</v>
      </c>
      <c r="PG1968" s="1">
        <v>16</v>
      </c>
      <c r="SP1968" s="1">
        <v>96.9</v>
      </c>
      <c r="VX1968" s="1">
        <v>1</v>
      </c>
      <c r="WQ1968" s="1">
        <v>0</v>
      </c>
      <c r="WR1968" s="1">
        <v>0</v>
      </c>
      <c r="WS1968" s="1">
        <v>0</v>
      </c>
      <c r="AGS1968" s="1">
        <v>0</v>
      </c>
      <c r="AGT1968" s="1">
        <v>0</v>
      </c>
      <c r="AGU1968" s="1">
        <v>0</v>
      </c>
      <c r="AGV1968" s="1">
        <v>0</v>
      </c>
      <c r="AGW1968" s="1">
        <v>0</v>
      </c>
      <c r="AGX1968" s="1">
        <v>1</v>
      </c>
      <c r="AGY1968" s="1">
        <v>0</v>
      </c>
      <c r="AGZ1968" s="1">
        <v>0</v>
      </c>
      <c r="AHA1968" s="1">
        <v>0</v>
      </c>
      <c r="AHB1968" s="1">
        <v>0</v>
      </c>
      <c r="AHC1968" s="1">
        <v>1</v>
      </c>
      <c r="AHD1968" s="1">
        <v>0</v>
      </c>
      <c r="AHE1968" s="1">
        <v>0</v>
      </c>
      <c r="AHF1968" s="1">
        <v>0</v>
      </c>
      <c r="AHH1968" s="1">
        <v>0</v>
      </c>
      <c r="AHI1968" s="1">
        <v>0</v>
      </c>
      <c r="AHK1968" s="1">
        <v>0</v>
      </c>
      <c r="AHL1968" s="1">
        <v>0</v>
      </c>
      <c r="AHM1968" s="1">
        <v>0</v>
      </c>
      <c r="AHN1968" s="1">
        <v>0</v>
      </c>
      <c r="AHO1968" s="1">
        <v>0</v>
      </c>
      <c r="AHP1968" s="1">
        <v>0</v>
      </c>
      <c r="AHQ1968" s="1">
        <v>0</v>
      </c>
      <c r="AHR1968" s="1">
        <v>7</v>
      </c>
      <c r="AIM1968" s="1">
        <v>2</v>
      </c>
      <c r="AIN1968" s="1">
        <v>0</v>
      </c>
      <c r="AIO1968" s="1">
        <v>0</v>
      </c>
      <c r="AIP1968" s="1">
        <v>1</v>
      </c>
      <c r="AIQ1968" s="1">
        <v>1</v>
      </c>
      <c r="AIR1968" s="1">
        <v>1</v>
      </c>
      <c r="AIS1968" s="1">
        <v>1</v>
      </c>
      <c r="AIT1968" s="3">
        <v>1</v>
      </c>
      <c r="AIU1968" s="1">
        <v>0</v>
      </c>
      <c r="AIV1968" s="1">
        <v>0</v>
      </c>
      <c r="AIW1968" s="1">
        <v>0</v>
      </c>
      <c r="AIX1968" s="1">
        <v>48</v>
      </c>
    </row>
    <row r="1969" spans="1:939" s="1" customFormat="1">
      <c r="B1969" s="1">
        <v>2</v>
      </c>
      <c r="C1969" s="1">
        <v>1</v>
      </c>
      <c r="D1969" s="1" t="s">
        <v>7936</v>
      </c>
      <c r="E1969" s="1" t="s">
        <v>10162</v>
      </c>
      <c r="O1969" s="1">
        <v>0</v>
      </c>
      <c r="P1969" s="1">
        <v>0</v>
      </c>
      <c r="Z1969" s="1">
        <v>0</v>
      </c>
      <c r="AA1969" s="1">
        <v>2</v>
      </c>
      <c r="AB1969" s="1" t="s">
        <v>10163</v>
      </c>
      <c r="AC1969" s="1">
        <v>2</v>
      </c>
      <c r="AD1969" s="1">
        <v>0</v>
      </c>
      <c r="AE1969" s="1">
        <v>1</v>
      </c>
      <c r="AF1969" s="1">
        <v>0</v>
      </c>
      <c r="AG1969" s="1">
        <v>0</v>
      </c>
      <c r="AI1969" s="1">
        <v>134</v>
      </c>
      <c r="AJ1969" s="1">
        <v>110</v>
      </c>
      <c r="DR1969" s="1">
        <v>98</v>
      </c>
      <c r="DS1969" s="1">
        <v>80</v>
      </c>
      <c r="HA1969" s="1">
        <v>0</v>
      </c>
      <c r="HB1969" s="1">
        <v>2</v>
      </c>
      <c r="HT1969" s="1">
        <v>0</v>
      </c>
      <c r="HU1969" s="1">
        <v>0</v>
      </c>
      <c r="IP1969" s="1">
        <v>98</v>
      </c>
      <c r="IQ1969" s="1">
        <v>94</v>
      </c>
      <c r="LX1969" s="1">
        <v>82</v>
      </c>
      <c r="LY1969" s="1">
        <v>108</v>
      </c>
      <c r="PG1969" s="1">
        <v>14</v>
      </c>
      <c r="PH1969" s="1">
        <v>14</v>
      </c>
      <c r="SP1969" s="1">
        <v>97.1</v>
      </c>
      <c r="SQ1969" s="1">
        <v>98.2</v>
      </c>
      <c r="VX1969" s="1">
        <v>1</v>
      </c>
      <c r="VY1969" s="1">
        <v>1</v>
      </c>
      <c r="WQ1969" s="1">
        <v>0</v>
      </c>
      <c r="WR1969" s="1">
        <v>0</v>
      </c>
      <c r="AGS1969" s="1">
        <v>0</v>
      </c>
      <c r="AGT1969" s="1">
        <v>0</v>
      </c>
      <c r="AGU1969" s="1">
        <v>0</v>
      </c>
      <c r="AGV1969" s="1">
        <v>0</v>
      </c>
      <c r="AGW1969" s="1">
        <v>0</v>
      </c>
      <c r="AGX1969" s="1">
        <v>1</v>
      </c>
      <c r="AGY1969" s="1">
        <v>0</v>
      </c>
      <c r="AGZ1969" s="1">
        <v>0</v>
      </c>
      <c r="AHA1969" s="1">
        <v>0</v>
      </c>
      <c r="AHB1969" s="1">
        <v>0</v>
      </c>
      <c r="AHC1969" s="1">
        <v>1</v>
      </c>
      <c r="AHD1969" s="1">
        <v>0</v>
      </c>
      <c r="AHE1969" s="1">
        <v>0</v>
      </c>
      <c r="AHF1969" s="1">
        <v>0</v>
      </c>
      <c r="AHH1969" s="1">
        <v>0</v>
      </c>
      <c r="AHI1969" s="1">
        <v>0</v>
      </c>
      <c r="AHK1969" s="1">
        <v>0</v>
      </c>
      <c r="AHL1969" s="1">
        <v>0</v>
      </c>
      <c r="AHM1969" s="1">
        <v>0</v>
      </c>
      <c r="AHN1969" s="1">
        <v>0</v>
      </c>
      <c r="AHO1969" s="1">
        <v>0</v>
      </c>
      <c r="AHP1969" s="1">
        <v>0</v>
      </c>
      <c r="AHQ1969" s="1">
        <v>0</v>
      </c>
      <c r="AHR1969" s="1">
        <v>7</v>
      </c>
      <c r="AIN1969" s="1">
        <v>0</v>
      </c>
      <c r="AIO1969" s="1">
        <v>0</v>
      </c>
      <c r="AIT1969" s="3">
        <v>2</v>
      </c>
      <c r="AIU1969" s="1">
        <v>0</v>
      </c>
      <c r="AIV1969" s="1">
        <v>0</v>
      </c>
      <c r="AIW1969" s="1">
        <v>0</v>
      </c>
      <c r="AIX1969" s="1">
        <v>19</v>
      </c>
      <c r="AIY1969" s="1">
        <v>28</v>
      </c>
    </row>
    <row r="1970" spans="1:939" s="80" customFormat="1">
      <c r="B1970" s="80">
        <v>3</v>
      </c>
      <c r="C1970" s="80">
        <v>0</v>
      </c>
      <c r="Z1970" s="80">
        <v>0</v>
      </c>
      <c r="AA1970" s="80">
        <v>2</v>
      </c>
      <c r="AB1970" s="80" t="s">
        <v>10164</v>
      </c>
      <c r="AC1970" s="80">
        <v>0</v>
      </c>
      <c r="AE1970" s="80">
        <v>0</v>
      </c>
      <c r="AG1970" s="80">
        <v>0</v>
      </c>
      <c r="AI1970" s="80">
        <v>118</v>
      </c>
      <c r="DR1970" s="80">
        <v>70</v>
      </c>
      <c r="HA1970" s="80">
        <v>0</v>
      </c>
      <c r="HT1970" s="80">
        <v>0</v>
      </c>
      <c r="IP1970" s="80">
        <v>97</v>
      </c>
      <c r="LX1970" s="80">
        <v>102</v>
      </c>
      <c r="PG1970" s="80">
        <v>14</v>
      </c>
      <c r="SP1970" s="80">
        <v>97.5</v>
      </c>
      <c r="VX1970" s="80">
        <v>1</v>
      </c>
      <c r="WQ1970" s="80">
        <v>0</v>
      </c>
      <c r="AGS1970" s="80">
        <v>0</v>
      </c>
      <c r="AGT1970" s="80">
        <v>0</v>
      </c>
      <c r="AGU1970" s="80">
        <v>0</v>
      </c>
      <c r="AGV1970" s="80">
        <v>0</v>
      </c>
      <c r="AGW1970" s="80">
        <v>0</v>
      </c>
      <c r="AGX1970" s="80">
        <v>1</v>
      </c>
      <c r="AGY1970" s="80">
        <v>0</v>
      </c>
      <c r="AGZ1970" s="80">
        <v>0</v>
      </c>
      <c r="AHA1970" s="80">
        <v>0</v>
      </c>
      <c r="AHB1970" s="80">
        <v>0</v>
      </c>
      <c r="AHC1970" s="80">
        <v>1</v>
      </c>
      <c r="AHD1970" s="80">
        <v>0</v>
      </c>
      <c r="AHE1970" s="80">
        <v>0</v>
      </c>
      <c r="AHF1970" s="80">
        <v>0</v>
      </c>
      <c r="AHH1970" s="80">
        <v>0</v>
      </c>
      <c r="AHI1970" s="80">
        <v>0</v>
      </c>
      <c r="AHK1970" s="80">
        <v>0</v>
      </c>
      <c r="AHL1970" s="80">
        <v>0</v>
      </c>
      <c r="AHM1970" s="80">
        <v>0</v>
      </c>
      <c r="AHN1970" s="80">
        <v>0</v>
      </c>
      <c r="AHO1970" s="80">
        <v>0</v>
      </c>
      <c r="AHP1970" s="80">
        <v>0</v>
      </c>
      <c r="AHQ1970" s="80">
        <v>0</v>
      </c>
      <c r="AHR1970" s="80">
        <v>7</v>
      </c>
      <c r="AIN1970" s="80">
        <v>0</v>
      </c>
      <c r="AIO1970" s="80">
        <v>0</v>
      </c>
      <c r="AIT1970" s="86">
        <v>1</v>
      </c>
      <c r="AIU1970" s="80">
        <v>0</v>
      </c>
      <c r="AIV1970" s="80">
        <v>0</v>
      </c>
      <c r="AIW1970" s="80">
        <v>0</v>
      </c>
      <c r="AIX1970" s="80">
        <v>20</v>
      </c>
    </row>
    <row r="1971" spans="1:939" s="1" customFormat="1">
      <c r="A1971" s="1">
        <v>415</v>
      </c>
      <c r="B1971" s="1">
        <v>1</v>
      </c>
      <c r="C1971" s="1">
        <v>0</v>
      </c>
      <c r="Z1971" s="1">
        <v>0</v>
      </c>
      <c r="AA1971" s="1">
        <v>2</v>
      </c>
      <c r="AB1971" s="1" t="s">
        <v>10165</v>
      </c>
      <c r="AC1971" s="1">
        <v>0</v>
      </c>
      <c r="AE1971" s="1">
        <v>0</v>
      </c>
      <c r="AG1971" s="1">
        <v>0</v>
      </c>
      <c r="AI1971" s="1">
        <v>110</v>
      </c>
      <c r="DR1971" s="1">
        <v>72</v>
      </c>
      <c r="HA1971" s="1">
        <v>2</v>
      </c>
      <c r="HT1971" s="1">
        <v>0</v>
      </c>
      <c r="IP1971" s="1">
        <v>98</v>
      </c>
      <c r="LX1971" s="1">
        <v>68</v>
      </c>
      <c r="PG1971" s="1">
        <v>16</v>
      </c>
      <c r="SP1971" s="1">
        <v>98.3</v>
      </c>
      <c r="VX1971" s="1">
        <v>1</v>
      </c>
      <c r="WQ1971" s="1">
        <v>0</v>
      </c>
      <c r="AGS1971" s="1">
        <v>0</v>
      </c>
      <c r="AGT1971" s="1">
        <v>0</v>
      </c>
      <c r="AGU1971" s="1">
        <v>0</v>
      </c>
      <c r="AGV1971" s="1">
        <v>0</v>
      </c>
      <c r="AGW1971" s="1">
        <v>0</v>
      </c>
      <c r="AGX1971" s="1">
        <v>0</v>
      </c>
      <c r="AGY1971" s="1">
        <v>0</v>
      </c>
      <c r="AGZ1971" s="1">
        <v>0</v>
      </c>
      <c r="AHA1971" s="1">
        <v>0</v>
      </c>
      <c r="AHB1971" s="1">
        <v>0</v>
      </c>
      <c r="AHC1971" s="1">
        <v>1</v>
      </c>
      <c r="AHD1971" s="1">
        <v>0</v>
      </c>
      <c r="AHE1971" s="1">
        <v>0</v>
      </c>
      <c r="AHF1971" s="1">
        <v>0</v>
      </c>
      <c r="AHH1971" s="1">
        <v>0</v>
      </c>
      <c r="AHI1971" s="1">
        <v>0</v>
      </c>
      <c r="AHK1971" s="1">
        <v>0</v>
      </c>
      <c r="AHL1971" s="1">
        <v>0</v>
      </c>
      <c r="AHM1971" s="1">
        <v>0</v>
      </c>
      <c r="AHN1971" s="1">
        <v>0</v>
      </c>
      <c r="AHO1971" s="1">
        <v>0</v>
      </c>
      <c r="AHP1971" s="1">
        <v>0</v>
      </c>
      <c r="AHQ1971" s="1">
        <v>0</v>
      </c>
      <c r="AHR1971" s="1">
        <v>0</v>
      </c>
      <c r="AIM1971" s="1">
        <v>2</v>
      </c>
      <c r="AIN1971" s="1">
        <v>0</v>
      </c>
      <c r="AIO1971" s="1">
        <v>0</v>
      </c>
      <c r="AIP1971" s="1">
        <v>1</v>
      </c>
      <c r="AIQ1971" s="1">
        <v>1</v>
      </c>
      <c r="AIR1971" s="1">
        <v>1</v>
      </c>
      <c r="AIS1971" s="1">
        <v>1</v>
      </c>
      <c r="AIT1971" s="3">
        <v>0</v>
      </c>
      <c r="AIU1971" s="1">
        <v>1</v>
      </c>
      <c r="AIV1971" s="1">
        <v>0</v>
      </c>
      <c r="AIW1971" s="1">
        <v>0</v>
      </c>
      <c r="AJB1971" s="1">
        <v>35</v>
      </c>
    </row>
    <row r="1972" spans="1:939" s="1" customFormat="1">
      <c r="B1972" s="1">
        <v>2</v>
      </c>
      <c r="C1972" s="1">
        <v>1</v>
      </c>
      <c r="D1972" s="1" t="s">
        <v>3225</v>
      </c>
      <c r="O1972" s="1">
        <v>0</v>
      </c>
      <c r="Z1972" s="1">
        <v>0</v>
      </c>
      <c r="AA1972" s="1">
        <v>2</v>
      </c>
      <c r="AB1972" s="1" t="s">
        <v>10166</v>
      </c>
      <c r="AC1972" s="1">
        <v>0</v>
      </c>
      <c r="AE1972" s="1">
        <v>0</v>
      </c>
      <c r="AG1972" s="1">
        <v>0</v>
      </c>
      <c r="AI1972" s="1">
        <v>110</v>
      </c>
      <c r="AJ1972" s="1">
        <v>108</v>
      </c>
      <c r="DR1972" s="1">
        <v>68</v>
      </c>
      <c r="DS1972" s="1">
        <v>66</v>
      </c>
      <c r="HA1972" s="1">
        <v>2</v>
      </c>
      <c r="HB1972" s="1">
        <v>2</v>
      </c>
      <c r="HT1972" s="1">
        <v>0</v>
      </c>
      <c r="HU1972" s="1">
        <v>0</v>
      </c>
      <c r="IP1972" s="1">
        <v>98</v>
      </c>
      <c r="IQ1972" s="1">
        <v>97</v>
      </c>
      <c r="LX1972" s="1">
        <v>68</v>
      </c>
      <c r="LY1972" s="1">
        <v>68</v>
      </c>
      <c r="PG1972" s="1">
        <v>16</v>
      </c>
      <c r="PH1972" s="1">
        <v>16</v>
      </c>
      <c r="SP1972" s="1">
        <v>98.7</v>
      </c>
      <c r="SQ1972" s="1">
        <v>98.2</v>
      </c>
      <c r="VX1972" s="1">
        <v>1</v>
      </c>
      <c r="VY1972" s="1">
        <v>1</v>
      </c>
      <c r="WQ1972" s="1">
        <v>0</v>
      </c>
      <c r="WR1972" s="1">
        <v>0</v>
      </c>
      <c r="AGS1972" s="1">
        <v>1</v>
      </c>
      <c r="AGT1972" s="1">
        <v>0</v>
      </c>
      <c r="AGU1972" s="1">
        <v>0</v>
      </c>
      <c r="AGV1972" s="1">
        <v>1</v>
      </c>
      <c r="AGW1972" s="1">
        <v>0</v>
      </c>
      <c r="AGX1972" s="1">
        <v>0</v>
      </c>
      <c r="AGY1972" s="1">
        <v>0</v>
      </c>
      <c r="AGZ1972" s="1">
        <v>0</v>
      </c>
      <c r="AHA1972" s="1">
        <v>0</v>
      </c>
      <c r="AHB1972" s="1">
        <v>0</v>
      </c>
      <c r="AHC1972" s="1">
        <v>1</v>
      </c>
      <c r="AHD1972" s="1">
        <v>0</v>
      </c>
      <c r="AHE1972" s="1">
        <v>0</v>
      </c>
      <c r="AHF1972" s="1">
        <v>0</v>
      </c>
      <c r="AHH1972" s="1">
        <v>0</v>
      </c>
      <c r="AHI1972" s="1">
        <v>0</v>
      </c>
      <c r="AHK1972" s="1">
        <v>0</v>
      </c>
      <c r="AHL1972" s="1">
        <v>0</v>
      </c>
      <c r="AHM1972" s="1">
        <v>0</v>
      </c>
      <c r="AHN1972" s="1">
        <v>0</v>
      </c>
      <c r="AHO1972" s="1">
        <v>0</v>
      </c>
      <c r="AHP1972" s="1">
        <v>0</v>
      </c>
      <c r="AHQ1972" s="1">
        <v>0</v>
      </c>
      <c r="AHR1972" s="1">
        <v>0</v>
      </c>
      <c r="AIN1972" s="1">
        <v>0</v>
      </c>
      <c r="AIO1972" s="1">
        <v>0</v>
      </c>
      <c r="AIT1972" s="3">
        <v>0</v>
      </c>
      <c r="AIU1972" s="1">
        <v>2</v>
      </c>
      <c r="AIV1972" s="1">
        <v>0</v>
      </c>
      <c r="AIW1972" s="1">
        <v>0</v>
      </c>
      <c r="AJB1972" s="1">
        <v>21</v>
      </c>
      <c r="AJC1972" s="1">
        <v>22</v>
      </c>
    </row>
    <row r="1973" spans="1:939" s="18" customFormat="1">
      <c r="B1973" s="18">
        <v>3</v>
      </c>
      <c r="C1973" s="18">
        <v>1</v>
      </c>
      <c r="D1973" s="18" t="s">
        <v>5917</v>
      </c>
      <c r="O1973" s="18">
        <v>0</v>
      </c>
      <c r="Z1973" s="18">
        <v>0</v>
      </c>
      <c r="AA1973" s="18">
        <v>2</v>
      </c>
      <c r="AB1973" s="18" t="s">
        <v>10167</v>
      </c>
      <c r="AC1973" s="18">
        <v>0</v>
      </c>
      <c r="AE1973" s="18">
        <v>0</v>
      </c>
      <c r="AG1973" s="18">
        <v>0</v>
      </c>
      <c r="AI1973" s="18">
        <v>102</v>
      </c>
      <c r="DR1973" s="18">
        <v>52</v>
      </c>
      <c r="HA1973" s="18">
        <v>2</v>
      </c>
      <c r="HT1973" s="18">
        <v>0</v>
      </c>
      <c r="IP1973" s="18">
        <v>98</v>
      </c>
      <c r="LX1973" s="18">
        <v>60</v>
      </c>
      <c r="PG1973" s="18">
        <v>15</v>
      </c>
      <c r="SP1973" s="18">
        <v>97.1</v>
      </c>
      <c r="VX1973" s="18">
        <v>1</v>
      </c>
      <c r="WQ1973" s="18">
        <v>0</v>
      </c>
      <c r="AGS1973" s="18">
        <v>0</v>
      </c>
      <c r="AGT1973" s="18">
        <v>0</v>
      </c>
      <c r="AGU1973" s="18">
        <v>0</v>
      </c>
      <c r="AGV1973" s="18">
        <v>0</v>
      </c>
      <c r="AGW1973" s="18">
        <v>0</v>
      </c>
      <c r="AGX1973" s="18">
        <v>0</v>
      </c>
      <c r="AGY1973" s="18">
        <v>0</v>
      </c>
      <c r="AGZ1973" s="18">
        <v>0</v>
      </c>
      <c r="AHA1973" s="18">
        <v>0</v>
      </c>
      <c r="AHB1973" s="18">
        <v>0</v>
      </c>
      <c r="AHC1973" s="18">
        <v>1</v>
      </c>
      <c r="AHD1973" s="18">
        <v>0</v>
      </c>
      <c r="AHE1973" s="18">
        <v>0</v>
      </c>
      <c r="AHF1973" s="18">
        <v>0</v>
      </c>
      <c r="AHH1973" s="18">
        <v>0</v>
      </c>
      <c r="AHI1973" s="18">
        <v>0</v>
      </c>
      <c r="AHK1973" s="18">
        <v>0</v>
      </c>
      <c r="AHL1973" s="18">
        <v>0</v>
      </c>
      <c r="AHM1973" s="18">
        <v>0</v>
      </c>
      <c r="AHN1973" s="18">
        <v>0</v>
      </c>
      <c r="AHO1973" s="18">
        <v>0</v>
      </c>
      <c r="AHP1973" s="18">
        <v>0</v>
      </c>
      <c r="AHQ1973" s="18">
        <v>0</v>
      </c>
      <c r="AHR1973" s="18">
        <v>0</v>
      </c>
      <c r="AIN1973" s="18">
        <v>0</v>
      </c>
      <c r="AIO1973" s="18">
        <v>0</v>
      </c>
      <c r="AIT1973" s="79">
        <v>1</v>
      </c>
      <c r="AIU1973" s="18">
        <v>0</v>
      </c>
      <c r="AIV1973" s="18">
        <v>0</v>
      </c>
      <c r="AIW1973" s="18">
        <v>0</v>
      </c>
      <c r="AIX1973" s="18">
        <v>45</v>
      </c>
    </row>
    <row r="1974" spans="1:939" s="1" customFormat="1" ht="18" customHeight="1">
      <c r="A1974" s="1">
        <v>416</v>
      </c>
      <c r="B1974" s="1">
        <v>1</v>
      </c>
      <c r="C1974" s="1">
        <v>1</v>
      </c>
      <c r="D1974" s="1" t="s">
        <v>5861</v>
      </c>
      <c r="E1974" s="1" t="s">
        <v>9904</v>
      </c>
      <c r="F1974" s="1" t="s">
        <v>7626</v>
      </c>
      <c r="G1974" s="1" t="s">
        <v>8336</v>
      </c>
      <c r="H1974" s="1" t="s">
        <v>8316</v>
      </c>
      <c r="I1974" s="1" t="s">
        <v>5917</v>
      </c>
      <c r="J1974" s="1" t="s">
        <v>10168</v>
      </c>
      <c r="O1974" s="1">
        <v>1</v>
      </c>
      <c r="P1974" s="1">
        <v>0</v>
      </c>
      <c r="Q1974" s="1">
        <v>0</v>
      </c>
      <c r="R1974" s="1">
        <v>0</v>
      </c>
      <c r="S1974" s="1">
        <v>0</v>
      </c>
      <c r="T1974" s="1">
        <v>0</v>
      </c>
      <c r="U1974" s="1">
        <v>1</v>
      </c>
      <c r="Z1974" s="1">
        <v>0</v>
      </c>
      <c r="AA1974" s="1">
        <v>2</v>
      </c>
      <c r="AB1974" s="1" t="s">
        <v>10169</v>
      </c>
      <c r="AC1974" s="1">
        <v>0</v>
      </c>
      <c r="AE1974" s="1">
        <v>0</v>
      </c>
      <c r="AG1974" s="1">
        <v>0</v>
      </c>
      <c r="AI1974" s="1">
        <v>98</v>
      </c>
      <c r="AK1974" s="1">
        <v>96</v>
      </c>
      <c r="AN1974" s="1">
        <v>102</v>
      </c>
      <c r="AQ1974" s="1">
        <v>118</v>
      </c>
      <c r="DR1974" s="1">
        <v>51</v>
      </c>
      <c r="DT1974" s="1">
        <v>50</v>
      </c>
      <c r="DW1974" s="1">
        <v>55</v>
      </c>
      <c r="DZ1974" s="1">
        <v>57</v>
      </c>
      <c r="IP1974" s="1">
        <v>99</v>
      </c>
      <c r="IQ1974" s="1">
        <v>99</v>
      </c>
      <c r="IR1974" s="1">
        <v>100</v>
      </c>
      <c r="IS1974" s="1">
        <v>98</v>
      </c>
      <c r="IT1974" s="1">
        <v>99</v>
      </c>
      <c r="IV1974" s="1">
        <v>99</v>
      </c>
      <c r="IW1974" s="1">
        <v>100</v>
      </c>
      <c r="IX1974" s="1">
        <v>98</v>
      </c>
      <c r="LX1974" s="1">
        <v>86</v>
      </c>
      <c r="LY1974" s="1">
        <v>79</v>
      </c>
      <c r="LZ1974" s="1">
        <v>86</v>
      </c>
      <c r="MA1974" s="1">
        <v>81</v>
      </c>
      <c r="MB1974" s="1">
        <v>88</v>
      </c>
      <c r="MC1974" s="1">
        <v>88</v>
      </c>
      <c r="MD1974" s="1">
        <v>86</v>
      </c>
      <c r="ME1974" s="1">
        <v>79</v>
      </c>
      <c r="MF1974" s="1">
        <v>84</v>
      </c>
      <c r="PG1974" s="1">
        <v>18</v>
      </c>
      <c r="PI1974" s="1">
        <v>18</v>
      </c>
      <c r="PL1974" s="1">
        <v>18</v>
      </c>
      <c r="PO1974" s="1">
        <v>18</v>
      </c>
      <c r="SP1974" s="1">
        <v>97.9</v>
      </c>
      <c r="SR1974" s="1">
        <v>98.7</v>
      </c>
      <c r="SX1974" s="1">
        <v>98.3</v>
      </c>
      <c r="WQ1974" s="1">
        <v>1</v>
      </c>
      <c r="WS1974" s="1">
        <v>1</v>
      </c>
      <c r="WT1974" s="1">
        <v>1</v>
      </c>
      <c r="WV1974" s="1">
        <v>1</v>
      </c>
      <c r="WY1974" s="1">
        <v>1</v>
      </c>
      <c r="AAY1974" s="1">
        <v>26</v>
      </c>
      <c r="ABB1974" s="1">
        <v>7.8</v>
      </c>
      <c r="ABE1974" s="1">
        <v>30.1</v>
      </c>
      <c r="ABM1974" s="1">
        <v>5.45</v>
      </c>
      <c r="ABO1974" s="1">
        <v>225</v>
      </c>
      <c r="ABU1974" s="1">
        <v>135</v>
      </c>
      <c r="ABX1974" s="1">
        <v>4.5999999999999996</v>
      </c>
      <c r="ACA1974" s="1">
        <v>93</v>
      </c>
      <c r="ACD1974" s="1">
        <v>8.6</v>
      </c>
      <c r="ACG1974" s="1">
        <v>221</v>
      </c>
      <c r="ACH1974" s="1">
        <v>215</v>
      </c>
      <c r="ACI1974" s="1">
        <v>203</v>
      </c>
      <c r="ACQ1974" s="1">
        <v>17</v>
      </c>
      <c r="ACT1974" s="1">
        <v>0.59</v>
      </c>
      <c r="ACW1974" s="1">
        <v>16</v>
      </c>
      <c r="ADR1974" s="1">
        <v>1.9</v>
      </c>
      <c r="AGS1974" s="1">
        <v>0</v>
      </c>
      <c r="AGT1974" s="1">
        <v>0</v>
      </c>
      <c r="AGU1974" s="1">
        <v>0</v>
      </c>
      <c r="AGV1974" s="1">
        <v>0</v>
      </c>
      <c r="AGW1974" s="1">
        <v>1</v>
      </c>
      <c r="AGX1974" s="1">
        <v>1</v>
      </c>
      <c r="AGY1974" s="1">
        <v>0</v>
      </c>
      <c r="AGZ1974" s="1">
        <v>0</v>
      </c>
      <c r="AHA1974" s="1">
        <v>0</v>
      </c>
      <c r="AHB1974" s="1">
        <v>0</v>
      </c>
      <c r="AHC1974" s="1">
        <v>1</v>
      </c>
      <c r="AHD1974" s="1">
        <v>0</v>
      </c>
      <c r="AHE1974" s="1">
        <v>0</v>
      </c>
      <c r="AHF1974" s="1">
        <v>0</v>
      </c>
      <c r="AHH1974" s="1">
        <v>0</v>
      </c>
      <c r="AHI1974" s="1">
        <v>0</v>
      </c>
      <c r="AHK1974" s="1">
        <v>0</v>
      </c>
      <c r="AHL1974" s="1">
        <v>0</v>
      </c>
      <c r="AHM1974" s="1">
        <v>0</v>
      </c>
      <c r="AHN1974" s="1">
        <v>0</v>
      </c>
      <c r="AHO1974" s="1">
        <v>0</v>
      </c>
      <c r="AHP1974" s="1">
        <v>0</v>
      </c>
      <c r="AHQ1974" s="1">
        <v>0</v>
      </c>
      <c r="AHR1974" s="1">
        <v>8</v>
      </c>
      <c r="AIM1974" s="1">
        <v>2</v>
      </c>
      <c r="AIN1974" s="1">
        <v>0</v>
      </c>
      <c r="AIO1974" s="1">
        <v>0</v>
      </c>
      <c r="AIP1974" s="1">
        <v>1</v>
      </c>
      <c r="AIQ1974" s="1">
        <v>1</v>
      </c>
      <c r="AIR1974" s="1">
        <v>1</v>
      </c>
      <c r="AIS1974" s="1">
        <v>1</v>
      </c>
      <c r="AIT1974" s="1">
        <v>0</v>
      </c>
      <c r="AIU1974" s="1">
        <v>0</v>
      </c>
      <c r="AIV1974" s="1">
        <v>0</v>
      </c>
      <c r="AIW1974" s="1">
        <v>0</v>
      </c>
    </row>
    <row r="1975" spans="1:939" s="1" customFormat="1">
      <c r="B1975" s="1">
        <v>2</v>
      </c>
      <c r="C1975" s="1">
        <v>0</v>
      </c>
      <c r="Z1975" s="1">
        <v>0</v>
      </c>
      <c r="AA1975" s="1">
        <v>0</v>
      </c>
      <c r="AB1975" s="1" t="s">
        <v>10170</v>
      </c>
      <c r="AC1975" s="1">
        <v>4</v>
      </c>
      <c r="AD1975" s="1">
        <v>0</v>
      </c>
      <c r="AE1975" s="1">
        <v>0</v>
      </c>
      <c r="AG1975" s="1">
        <v>0</v>
      </c>
      <c r="AI1975" s="1">
        <v>116</v>
      </c>
      <c r="AJ1975" s="1">
        <v>98</v>
      </c>
      <c r="DR1975" s="1">
        <v>62</v>
      </c>
      <c r="DS1975" s="1">
        <v>60</v>
      </c>
      <c r="HA1975" s="1">
        <v>2</v>
      </c>
      <c r="HB1975" s="1">
        <v>2</v>
      </c>
      <c r="HT1975" s="1">
        <v>0</v>
      </c>
      <c r="HU1975" s="1">
        <v>0</v>
      </c>
      <c r="IP1975" s="1">
        <v>98</v>
      </c>
      <c r="IQ1975" s="1">
        <v>97</v>
      </c>
      <c r="LX1975" s="1">
        <v>106</v>
      </c>
      <c r="LY1975" s="1">
        <v>110</v>
      </c>
      <c r="PG1975" s="1">
        <v>18</v>
      </c>
      <c r="PH1975" s="1">
        <v>16</v>
      </c>
      <c r="SP1975" s="1">
        <v>98.6</v>
      </c>
      <c r="SQ1975" s="1">
        <v>97</v>
      </c>
      <c r="VX1975" s="1">
        <v>0</v>
      </c>
      <c r="VY1975" s="1">
        <v>1</v>
      </c>
      <c r="WQ1975" s="1">
        <v>1</v>
      </c>
      <c r="WR1975" s="1">
        <v>1</v>
      </c>
      <c r="ZY1975" s="1">
        <v>135.80000000000001</v>
      </c>
      <c r="ZZ1975" s="1">
        <v>135</v>
      </c>
      <c r="AGS1975" s="1">
        <v>0</v>
      </c>
      <c r="AGT1975" s="1">
        <v>0</v>
      </c>
      <c r="AGU1975" s="1">
        <v>0</v>
      </c>
      <c r="AGV1975" s="1">
        <v>0</v>
      </c>
      <c r="AGW1975" s="1">
        <v>1</v>
      </c>
      <c r="AGX1975" s="1">
        <v>1</v>
      </c>
      <c r="AGY1975" s="1">
        <v>0</v>
      </c>
      <c r="AGZ1975" s="1">
        <v>0</v>
      </c>
      <c r="AHA1975" s="1">
        <v>0</v>
      </c>
      <c r="AHB1975" s="1">
        <v>0</v>
      </c>
      <c r="AHC1975" s="1">
        <v>1</v>
      </c>
      <c r="AHD1975" s="1">
        <v>0</v>
      </c>
      <c r="AHE1975" s="1">
        <v>0</v>
      </c>
      <c r="AHF1975" s="1">
        <v>0</v>
      </c>
      <c r="AHH1975" s="1">
        <v>0</v>
      </c>
      <c r="AHI1975" s="1">
        <v>0</v>
      </c>
      <c r="AHK1975" s="1">
        <v>0</v>
      </c>
      <c r="AHL1975" s="1">
        <v>0</v>
      </c>
      <c r="AHM1975" s="1">
        <v>0</v>
      </c>
      <c r="AHN1975" s="1">
        <v>0</v>
      </c>
      <c r="AHO1975" s="1">
        <v>0</v>
      </c>
      <c r="AHP1975" s="1">
        <v>0</v>
      </c>
      <c r="AHQ1975" s="1">
        <v>0</v>
      </c>
      <c r="AHR1975" s="1">
        <v>8</v>
      </c>
      <c r="AIN1975" s="1">
        <v>0</v>
      </c>
      <c r="AIO1975" s="1">
        <v>0</v>
      </c>
      <c r="AIT1975" s="1">
        <v>1</v>
      </c>
      <c r="AIU1975" s="1">
        <v>1</v>
      </c>
      <c r="AIV1975" s="1">
        <v>0</v>
      </c>
      <c r="AIW1975" s="1">
        <v>0</v>
      </c>
      <c r="AIX1975" s="1">
        <v>71</v>
      </c>
      <c r="AJB1975" s="1">
        <v>83</v>
      </c>
    </row>
    <row r="1976" spans="1:939" s="1" customFormat="1">
      <c r="B1976" s="1">
        <v>3</v>
      </c>
      <c r="C1976" s="1">
        <v>0</v>
      </c>
      <c r="Z1976" s="1">
        <v>0</v>
      </c>
      <c r="AA1976" s="1">
        <v>2</v>
      </c>
      <c r="AB1976" s="1" t="s">
        <v>10171</v>
      </c>
      <c r="AC1976" s="1">
        <v>0</v>
      </c>
      <c r="AE1976" s="1">
        <v>0</v>
      </c>
      <c r="AG1976" s="1">
        <v>0</v>
      </c>
      <c r="AI1976" s="1">
        <v>114</v>
      </c>
      <c r="AJ1976" s="1">
        <v>110</v>
      </c>
      <c r="DR1976" s="1">
        <v>70</v>
      </c>
      <c r="DS1976" s="1">
        <v>70</v>
      </c>
      <c r="HA1976" s="1">
        <v>2</v>
      </c>
      <c r="HB1976" s="1">
        <v>2</v>
      </c>
      <c r="HT1976" s="1">
        <v>0</v>
      </c>
      <c r="HU1976" s="1">
        <v>0</v>
      </c>
      <c r="IP1976" s="1">
        <v>97</v>
      </c>
      <c r="IQ1976" s="1">
        <v>97</v>
      </c>
      <c r="LX1976" s="1">
        <v>106</v>
      </c>
      <c r="LY1976" s="1">
        <v>108</v>
      </c>
      <c r="PG1976" s="1">
        <v>19</v>
      </c>
      <c r="PH1976" s="1">
        <v>16</v>
      </c>
      <c r="SP1976" s="1">
        <v>98.4</v>
      </c>
      <c r="SQ1976" s="1">
        <v>97.8</v>
      </c>
      <c r="VX1976" s="1">
        <v>0</v>
      </c>
      <c r="VY1976" s="1">
        <v>1</v>
      </c>
      <c r="WQ1976" s="1">
        <v>1</v>
      </c>
      <c r="WR1976" s="1">
        <v>1</v>
      </c>
      <c r="ZY1976" s="1">
        <v>134.19999999999999</v>
      </c>
      <c r="ZZ1976" s="1">
        <v>132.6</v>
      </c>
      <c r="AGS1976" s="1">
        <v>0</v>
      </c>
      <c r="AGT1976" s="1">
        <v>0</v>
      </c>
      <c r="AGU1976" s="1">
        <v>0</v>
      </c>
      <c r="AGV1976" s="1">
        <v>0</v>
      </c>
      <c r="AGW1976" s="1">
        <v>1</v>
      </c>
      <c r="AGX1976" s="1">
        <v>1</v>
      </c>
      <c r="AGY1976" s="1">
        <v>0</v>
      </c>
      <c r="AGZ1976" s="1">
        <v>0</v>
      </c>
      <c r="AHA1976" s="1">
        <v>0</v>
      </c>
      <c r="AHB1976" s="1">
        <v>0</v>
      </c>
      <c r="AHC1976" s="1">
        <v>1</v>
      </c>
      <c r="AHD1976" s="1">
        <v>0</v>
      </c>
      <c r="AHE1976" s="1">
        <v>0</v>
      </c>
      <c r="AHF1976" s="1">
        <v>0</v>
      </c>
      <c r="AHH1976" s="1">
        <v>0</v>
      </c>
      <c r="AHI1976" s="1">
        <v>0</v>
      </c>
      <c r="AHK1976" s="1">
        <v>0</v>
      </c>
      <c r="AHL1976" s="1">
        <v>0</v>
      </c>
      <c r="AHM1976" s="1">
        <v>0</v>
      </c>
      <c r="AHN1976" s="1">
        <v>0</v>
      </c>
      <c r="AHO1976" s="1">
        <v>0</v>
      </c>
      <c r="AHP1976" s="1">
        <v>0</v>
      </c>
      <c r="AHQ1976" s="1">
        <v>0</v>
      </c>
      <c r="AHR1976" s="1">
        <v>8</v>
      </c>
      <c r="AIN1976" s="1">
        <v>0</v>
      </c>
      <c r="AIO1976" s="1">
        <v>0</v>
      </c>
      <c r="AIT1976" s="1">
        <v>1</v>
      </c>
      <c r="AIU1976" s="1">
        <v>1</v>
      </c>
      <c r="AIV1976" s="1">
        <v>0</v>
      </c>
      <c r="AIW1976" s="1">
        <v>0</v>
      </c>
      <c r="AIX1976" s="1">
        <v>30</v>
      </c>
      <c r="AJB1976" s="1">
        <v>30</v>
      </c>
    </row>
    <row r="1977" spans="1:939" s="1" customFormat="1">
      <c r="B1977" s="1">
        <v>4</v>
      </c>
      <c r="C1977" s="1">
        <v>0</v>
      </c>
      <c r="Z1977" s="1">
        <v>0</v>
      </c>
      <c r="AA1977" s="1">
        <v>2</v>
      </c>
      <c r="AB1977" s="1" t="s">
        <v>10172</v>
      </c>
      <c r="AC1977" s="1">
        <v>0</v>
      </c>
      <c r="AE1977" s="1">
        <v>0</v>
      </c>
      <c r="AG1977" s="1">
        <v>0</v>
      </c>
      <c r="AI1977" s="1">
        <v>144</v>
      </c>
      <c r="AJ1977" s="1">
        <v>140</v>
      </c>
      <c r="DR1977" s="1">
        <v>82</v>
      </c>
      <c r="DS1977" s="1">
        <v>90</v>
      </c>
      <c r="HA1977" s="1">
        <v>2</v>
      </c>
      <c r="HB1977" s="1">
        <v>2</v>
      </c>
      <c r="HT1977" s="1">
        <v>0</v>
      </c>
      <c r="HU1977" s="1">
        <v>0</v>
      </c>
      <c r="IP1977" s="1">
        <v>94</v>
      </c>
      <c r="IQ1977" s="1">
        <v>98</v>
      </c>
      <c r="LX1977" s="1">
        <v>105</v>
      </c>
      <c r="LY1977" s="1">
        <v>94</v>
      </c>
      <c r="PG1977" s="1">
        <v>22</v>
      </c>
      <c r="PH1977" s="1">
        <v>18</v>
      </c>
      <c r="SP1977" s="1">
        <v>97.9</v>
      </c>
      <c r="SQ1977" s="1">
        <v>96.8</v>
      </c>
      <c r="VX1977" s="1">
        <v>1</v>
      </c>
      <c r="VY1977" s="1">
        <v>1</v>
      </c>
      <c r="WQ1977" s="1">
        <v>1</v>
      </c>
      <c r="WR1977" s="1">
        <v>1</v>
      </c>
      <c r="ZY1977" s="1">
        <v>131.19999999999999</v>
      </c>
      <c r="ZZ1977" s="1">
        <v>130</v>
      </c>
      <c r="AGS1977" s="1">
        <v>0</v>
      </c>
      <c r="AGT1977" s="1">
        <v>0</v>
      </c>
      <c r="AGU1977" s="1">
        <v>0</v>
      </c>
      <c r="AGV1977" s="1">
        <v>0</v>
      </c>
      <c r="AGW1977" s="1">
        <v>1</v>
      </c>
      <c r="AGX1977" s="1">
        <v>1</v>
      </c>
      <c r="AGY1977" s="1">
        <v>0</v>
      </c>
      <c r="AGZ1977" s="1">
        <v>0</v>
      </c>
      <c r="AHA1977" s="1">
        <v>0</v>
      </c>
      <c r="AHB1977" s="1">
        <v>0</v>
      </c>
      <c r="AHC1977" s="1">
        <v>1</v>
      </c>
      <c r="AHD1977" s="1">
        <v>0</v>
      </c>
      <c r="AHE1977" s="1">
        <v>0</v>
      </c>
      <c r="AHF1977" s="1">
        <v>0</v>
      </c>
      <c r="AHH1977" s="1">
        <v>0</v>
      </c>
      <c r="AHI1977" s="1">
        <v>0</v>
      </c>
      <c r="AHK1977" s="1">
        <v>0</v>
      </c>
      <c r="AHL1977" s="1">
        <v>0</v>
      </c>
      <c r="AHM1977" s="1">
        <v>0</v>
      </c>
      <c r="AHN1977" s="1">
        <v>0</v>
      </c>
      <c r="AHO1977" s="1">
        <v>0</v>
      </c>
      <c r="AHP1977" s="1">
        <v>0</v>
      </c>
      <c r="AHQ1977" s="1">
        <v>0</v>
      </c>
      <c r="AHR1977" s="1">
        <v>8</v>
      </c>
      <c r="AIN1977" s="1">
        <v>0</v>
      </c>
      <c r="AIO1977" s="1">
        <v>0</v>
      </c>
      <c r="AIT1977" s="1">
        <v>1</v>
      </c>
      <c r="AIU1977" s="1">
        <v>1</v>
      </c>
      <c r="AIV1977" s="1">
        <v>0</v>
      </c>
      <c r="AIW1977" s="1">
        <v>0</v>
      </c>
      <c r="AIX1977" s="1">
        <v>40</v>
      </c>
      <c r="AJB1977" s="1">
        <v>40</v>
      </c>
    </row>
    <row r="1978" spans="1:939" s="1" customFormat="1">
      <c r="B1978" s="1">
        <v>5</v>
      </c>
      <c r="C1978" s="1">
        <v>1</v>
      </c>
      <c r="D1978" s="1" t="s">
        <v>10173</v>
      </c>
      <c r="O1978" s="1">
        <v>0</v>
      </c>
      <c r="Z1978" s="1">
        <v>0</v>
      </c>
      <c r="AA1978" s="1">
        <v>2</v>
      </c>
      <c r="AB1978" s="1" t="s">
        <v>10174</v>
      </c>
      <c r="AC1978" s="1">
        <v>0</v>
      </c>
      <c r="AE1978" s="1">
        <v>0</v>
      </c>
      <c r="AG1978" s="1">
        <v>0</v>
      </c>
      <c r="AI1978" s="1">
        <v>133</v>
      </c>
      <c r="AJ1978" s="1">
        <v>122</v>
      </c>
      <c r="DR1978" s="1">
        <v>80</v>
      </c>
      <c r="DS1978" s="1">
        <v>66</v>
      </c>
      <c r="HB1978" s="1">
        <v>0</v>
      </c>
      <c r="HU1978" s="1">
        <v>0</v>
      </c>
      <c r="IP1978" s="1">
        <v>95</v>
      </c>
      <c r="IQ1978" s="1">
        <v>97</v>
      </c>
      <c r="LX1978" s="1">
        <v>97</v>
      </c>
      <c r="LY1978" s="1">
        <v>87</v>
      </c>
      <c r="PG1978" s="1">
        <v>19</v>
      </c>
      <c r="PH1978" s="1">
        <v>16</v>
      </c>
      <c r="SQ1978" s="1">
        <v>98.3</v>
      </c>
      <c r="VY1978" s="1">
        <v>0</v>
      </c>
      <c r="WR1978" s="1">
        <v>1</v>
      </c>
      <c r="AGS1978" s="1">
        <v>0</v>
      </c>
      <c r="AGT1978" s="1">
        <v>0</v>
      </c>
      <c r="AGU1978" s="1">
        <v>0</v>
      </c>
      <c r="AGV1978" s="1">
        <v>0</v>
      </c>
      <c r="AGW1978" s="1">
        <v>1</v>
      </c>
      <c r="AGX1978" s="1">
        <v>1</v>
      </c>
      <c r="AGY1978" s="1">
        <v>0</v>
      </c>
      <c r="AGZ1978" s="1">
        <v>0</v>
      </c>
      <c r="AHA1978" s="1">
        <v>0</v>
      </c>
      <c r="AHB1978" s="1">
        <v>0</v>
      </c>
      <c r="AHC1978" s="1">
        <v>1</v>
      </c>
      <c r="AHD1978" s="1">
        <v>0</v>
      </c>
      <c r="AHE1978" s="1">
        <v>0</v>
      </c>
      <c r="AHF1978" s="1">
        <v>0</v>
      </c>
      <c r="AHH1978" s="1">
        <v>0</v>
      </c>
      <c r="AHI1978" s="1">
        <v>0</v>
      </c>
      <c r="AHK1978" s="1">
        <v>0</v>
      </c>
      <c r="AHL1978" s="1">
        <v>0</v>
      </c>
      <c r="AHM1978" s="1">
        <v>0</v>
      </c>
      <c r="AHN1978" s="1">
        <v>0</v>
      </c>
      <c r="AHO1978" s="1">
        <v>0</v>
      </c>
      <c r="AHP1978" s="1">
        <v>0</v>
      </c>
      <c r="AHQ1978" s="1">
        <v>0</v>
      </c>
      <c r="AHR1978" s="1">
        <v>8</v>
      </c>
      <c r="AIN1978" s="1">
        <v>0</v>
      </c>
      <c r="AIO1978" s="1">
        <v>0</v>
      </c>
      <c r="AIT1978" s="1">
        <v>1</v>
      </c>
      <c r="AIU1978" s="1">
        <v>0</v>
      </c>
      <c r="AIV1978" s="1">
        <v>0</v>
      </c>
      <c r="AIW1978" s="1">
        <v>0</v>
      </c>
      <c r="AIX1978" s="1">
        <v>71</v>
      </c>
    </row>
    <row r="1979" spans="1:939" s="80" customFormat="1">
      <c r="B1979" s="80">
        <v>6</v>
      </c>
      <c r="C1979" s="80">
        <v>0</v>
      </c>
      <c r="Z1979" s="80">
        <v>0</v>
      </c>
      <c r="AA1979" s="80">
        <v>2</v>
      </c>
      <c r="AB1979" s="80" t="s">
        <v>10175</v>
      </c>
      <c r="AC1979" s="80">
        <v>0</v>
      </c>
      <c r="AE1979" s="80">
        <v>0</v>
      </c>
      <c r="AG1979" s="80">
        <v>0</v>
      </c>
      <c r="AI1979" s="80">
        <v>138</v>
      </c>
      <c r="DR1979" s="80">
        <v>84</v>
      </c>
      <c r="HA1979" s="80">
        <v>0</v>
      </c>
      <c r="HT1979" s="80">
        <v>0</v>
      </c>
      <c r="IP1979" s="80">
        <v>100</v>
      </c>
      <c r="LX1979" s="80">
        <v>105</v>
      </c>
      <c r="PG1979" s="80">
        <v>20</v>
      </c>
      <c r="SP1979" s="80">
        <v>99</v>
      </c>
      <c r="VX1979" s="80">
        <v>0</v>
      </c>
      <c r="WQ1979" s="80">
        <v>1</v>
      </c>
      <c r="ZY1979" s="80">
        <v>128.4</v>
      </c>
      <c r="AGS1979" s="80">
        <v>0</v>
      </c>
      <c r="AGT1979" s="80">
        <v>0</v>
      </c>
      <c r="AGU1979" s="80">
        <v>0</v>
      </c>
      <c r="AGV1979" s="80">
        <v>0</v>
      </c>
      <c r="AGW1979" s="80">
        <v>1</v>
      </c>
      <c r="AGX1979" s="80">
        <v>1</v>
      </c>
      <c r="AGY1979" s="80">
        <v>0</v>
      </c>
      <c r="AGZ1979" s="80">
        <v>0</v>
      </c>
      <c r="AHA1979" s="80">
        <v>0</v>
      </c>
      <c r="AHB1979" s="80">
        <v>0</v>
      </c>
      <c r="AHC1979" s="80">
        <v>1</v>
      </c>
      <c r="AHD1979" s="80">
        <v>0</v>
      </c>
      <c r="AHE1979" s="80">
        <v>0</v>
      </c>
      <c r="AHF1979" s="80">
        <v>0</v>
      </c>
      <c r="AHH1979" s="80">
        <v>0</v>
      </c>
      <c r="AHI1979" s="80">
        <v>0</v>
      </c>
      <c r="AHK1979" s="80">
        <v>0</v>
      </c>
      <c r="AHL1979" s="80">
        <v>0</v>
      </c>
      <c r="AHM1979" s="80">
        <v>0</v>
      </c>
      <c r="AHN1979" s="80">
        <v>0</v>
      </c>
      <c r="AHO1979" s="80">
        <v>0</v>
      </c>
      <c r="AHP1979" s="80">
        <v>0</v>
      </c>
      <c r="AHQ1979" s="80">
        <v>0</v>
      </c>
      <c r="AHR1979" s="80">
        <v>8</v>
      </c>
      <c r="AIN1979" s="80">
        <v>0</v>
      </c>
      <c r="AIO1979" s="80">
        <v>0</v>
      </c>
      <c r="AIT1979" s="80">
        <v>2</v>
      </c>
      <c r="AIU1979" s="80">
        <v>0</v>
      </c>
      <c r="AIV1979" s="80">
        <v>0</v>
      </c>
      <c r="AIW1979" s="80">
        <v>0</v>
      </c>
      <c r="AIX1979" s="80">
        <v>40</v>
      </c>
      <c r="AIY1979" s="80">
        <v>15</v>
      </c>
    </row>
    <row r="1980" spans="1:939" s="1" customFormat="1">
      <c r="A1980" s="1">
        <v>417</v>
      </c>
      <c r="B1980" s="1">
        <v>1</v>
      </c>
      <c r="C1980" s="1">
        <v>1</v>
      </c>
      <c r="D1980" s="1" t="s">
        <v>8617</v>
      </c>
      <c r="E1980" s="1" t="s">
        <v>10176</v>
      </c>
      <c r="O1980" s="1">
        <v>1</v>
      </c>
      <c r="P1980" s="1">
        <v>0</v>
      </c>
      <c r="Z1980" s="1">
        <v>0</v>
      </c>
      <c r="AA1980" s="1">
        <v>1</v>
      </c>
      <c r="AC1980" s="1">
        <v>0</v>
      </c>
      <c r="AE1980" s="1">
        <v>5</v>
      </c>
      <c r="AF1980" s="1">
        <v>0</v>
      </c>
      <c r="AG1980" s="1">
        <v>0</v>
      </c>
      <c r="AI1980" s="1">
        <v>114</v>
      </c>
      <c r="DR1980" s="1">
        <v>76</v>
      </c>
      <c r="HA1980" s="1">
        <v>2</v>
      </c>
      <c r="HT1980" s="1">
        <v>0</v>
      </c>
      <c r="IP1980" s="1">
        <v>98</v>
      </c>
      <c r="LX1980" s="1">
        <v>104</v>
      </c>
      <c r="PG1980" s="1">
        <v>18</v>
      </c>
      <c r="SP1980" s="1">
        <v>98.6</v>
      </c>
      <c r="VX1980" s="1">
        <v>1</v>
      </c>
      <c r="WQ1980" s="1">
        <v>0</v>
      </c>
      <c r="AGS1980" s="1">
        <v>0</v>
      </c>
      <c r="AGT1980" s="1">
        <v>0</v>
      </c>
      <c r="AGU1980" s="1">
        <v>0</v>
      </c>
      <c r="AGV1980" s="1">
        <v>0</v>
      </c>
      <c r="AGW1980" s="1">
        <v>0</v>
      </c>
      <c r="AGX1980" s="1">
        <v>0</v>
      </c>
      <c r="AGY1980" s="1">
        <v>0</v>
      </c>
      <c r="AGZ1980" s="1">
        <v>0</v>
      </c>
      <c r="AHA1980" s="1">
        <v>0</v>
      </c>
      <c r="AHB1980" s="1">
        <v>0</v>
      </c>
      <c r="AHC1980" s="1">
        <v>1</v>
      </c>
      <c r="AHD1980" s="1">
        <v>0</v>
      </c>
      <c r="AHE1980" s="1">
        <v>0</v>
      </c>
      <c r="AHF1980" s="1">
        <v>0</v>
      </c>
      <c r="AHH1980" s="1">
        <v>0</v>
      </c>
      <c r="AHI1980" s="1">
        <v>0</v>
      </c>
      <c r="AHK1980" s="1">
        <v>0</v>
      </c>
      <c r="AHL1980" s="1">
        <v>0</v>
      </c>
      <c r="AHM1980" s="1">
        <v>0</v>
      </c>
      <c r="AHN1980" s="1">
        <v>0</v>
      </c>
      <c r="AHO1980" s="1">
        <v>0</v>
      </c>
      <c r="AHP1980" s="1">
        <v>0</v>
      </c>
      <c r="AHQ1980" s="1">
        <v>0</v>
      </c>
      <c r="AHR1980" s="1">
        <v>3</v>
      </c>
      <c r="AIM1980" s="1">
        <v>2</v>
      </c>
      <c r="AIN1980" s="1">
        <v>0</v>
      </c>
      <c r="AIO1980" s="1">
        <v>0</v>
      </c>
      <c r="AIP1980" s="1">
        <v>1</v>
      </c>
      <c r="AIQ1980" s="1">
        <v>1</v>
      </c>
      <c r="AIR1980" s="1">
        <v>1</v>
      </c>
      <c r="AIS1980" s="1">
        <v>1</v>
      </c>
      <c r="AIT1980" s="1">
        <v>1</v>
      </c>
      <c r="AIU1980" s="1">
        <v>0</v>
      </c>
      <c r="AIV1980" s="1">
        <v>0</v>
      </c>
      <c r="AIW1980" s="1">
        <v>0</v>
      </c>
      <c r="AIX1980" s="1">
        <v>35</v>
      </c>
    </row>
    <row r="1981" spans="1:939" s="1" customFormat="1">
      <c r="B1981" s="1">
        <v>2</v>
      </c>
      <c r="C1981" s="1">
        <v>1</v>
      </c>
      <c r="D1981" s="1" t="s">
        <v>10177</v>
      </c>
      <c r="O1981" s="1">
        <v>0</v>
      </c>
      <c r="Z1981" s="1">
        <v>0</v>
      </c>
      <c r="AA1981" s="1">
        <v>2</v>
      </c>
      <c r="AB1981" s="1" t="s">
        <v>10178</v>
      </c>
      <c r="AC1981" s="1">
        <v>0</v>
      </c>
      <c r="AE1981" s="1">
        <v>5</v>
      </c>
      <c r="AF1981" s="1">
        <v>0</v>
      </c>
      <c r="AG1981" s="1">
        <v>0</v>
      </c>
      <c r="AI1981" s="1">
        <v>130</v>
      </c>
      <c r="AJ1981" s="1">
        <v>100</v>
      </c>
      <c r="DR1981" s="1">
        <v>90</v>
      </c>
      <c r="DS1981" s="1">
        <v>72</v>
      </c>
      <c r="HA1981" s="1">
        <v>2</v>
      </c>
      <c r="HB1981" s="1">
        <v>2</v>
      </c>
      <c r="HT1981" s="1">
        <v>0</v>
      </c>
      <c r="HU1981" s="1">
        <v>0</v>
      </c>
      <c r="IP1981" s="1">
        <v>98</v>
      </c>
      <c r="IQ1981" s="1">
        <v>99</v>
      </c>
      <c r="LX1981" s="1">
        <v>88</v>
      </c>
      <c r="LY1981" s="1">
        <v>104</v>
      </c>
      <c r="PG1981" s="1">
        <v>16</v>
      </c>
      <c r="PH1981" s="1">
        <v>20</v>
      </c>
      <c r="SP1981" s="1">
        <v>98.7</v>
      </c>
      <c r="SQ1981" s="1">
        <v>99.1</v>
      </c>
      <c r="VX1981" s="1">
        <v>1</v>
      </c>
      <c r="VY1981" s="1">
        <v>0</v>
      </c>
      <c r="WQ1981" s="1">
        <v>0</v>
      </c>
      <c r="WR1981" s="1">
        <v>0</v>
      </c>
      <c r="AAY1981" s="1">
        <v>23</v>
      </c>
      <c r="ABB1981" s="1">
        <v>10.9</v>
      </c>
      <c r="ABE1981" s="1">
        <v>32</v>
      </c>
      <c r="ABU1981" s="1">
        <v>141</v>
      </c>
      <c r="ABX1981" s="1">
        <v>3.9</v>
      </c>
      <c r="ACA1981" s="1">
        <v>104</v>
      </c>
      <c r="ACD1981" s="1">
        <v>1.1200000000000001</v>
      </c>
      <c r="ACG1981" s="1">
        <v>105</v>
      </c>
      <c r="ACQ1981" s="1">
        <v>6</v>
      </c>
      <c r="ACT1981" s="1">
        <v>0.7</v>
      </c>
      <c r="ACW1981" s="1">
        <v>18</v>
      </c>
      <c r="AGS1981" s="1">
        <v>1</v>
      </c>
      <c r="AGT1981" s="1">
        <v>0</v>
      </c>
      <c r="AGU1981" s="1">
        <v>0</v>
      </c>
      <c r="AGV1981" s="1">
        <v>1</v>
      </c>
      <c r="AGW1981" s="1">
        <v>0</v>
      </c>
      <c r="AGX1981" s="1">
        <v>0</v>
      </c>
      <c r="AGY1981" s="1">
        <v>0</v>
      </c>
      <c r="AGZ1981" s="1">
        <v>1</v>
      </c>
      <c r="AHA1981" s="1">
        <v>0</v>
      </c>
      <c r="AHB1981" s="1">
        <v>0</v>
      </c>
      <c r="AHC1981" s="1">
        <v>1</v>
      </c>
      <c r="AHD1981" s="1">
        <v>0</v>
      </c>
      <c r="AHE1981" s="1">
        <v>0</v>
      </c>
      <c r="AHF1981" s="1">
        <v>0</v>
      </c>
      <c r="AHH1981" s="1">
        <v>0</v>
      </c>
      <c r="AHI1981" s="1">
        <v>0</v>
      </c>
      <c r="AHK1981" s="1">
        <v>0</v>
      </c>
      <c r="AHL1981" s="1">
        <v>0</v>
      </c>
      <c r="AHM1981" s="1">
        <v>0</v>
      </c>
      <c r="AHN1981" s="1">
        <v>0</v>
      </c>
      <c r="AHO1981" s="1">
        <v>0</v>
      </c>
      <c r="AHP1981" s="1">
        <v>0</v>
      </c>
      <c r="AHQ1981" s="1">
        <v>0</v>
      </c>
      <c r="AHR1981" s="1">
        <v>4</v>
      </c>
      <c r="AIN1981" s="1">
        <v>0</v>
      </c>
      <c r="AIO1981" s="1">
        <v>0</v>
      </c>
      <c r="AIT1981" s="1">
        <v>1</v>
      </c>
      <c r="AIU1981" s="1">
        <v>1</v>
      </c>
      <c r="AIV1981" s="1">
        <v>0</v>
      </c>
      <c r="AIW1981" s="1">
        <v>0</v>
      </c>
      <c r="AIX1981" s="1">
        <v>42</v>
      </c>
      <c r="AJB1981" s="1">
        <v>28</v>
      </c>
    </row>
    <row r="1982" spans="1:939" s="80" customFormat="1">
      <c r="B1982" s="80">
        <v>3</v>
      </c>
      <c r="C1982" s="80">
        <v>1</v>
      </c>
      <c r="D1982" s="80" t="s">
        <v>7703</v>
      </c>
      <c r="O1982" s="80">
        <v>0</v>
      </c>
      <c r="Z1982" s="80">
        <v>0</v>
      </c>
      <c r="AA1982" s="80">
        <v>2</v>
      </c>
      <c r="AB1982" s="80" t="s">
        <v>10179</v>
      </c>
      <c r="AC1982" s="80">
        <v>0</v>
      </c>
      <c r="AE1982" s="80">
        <v>0</v>
      </c>
      <c r="AG1982" s="80">
        <v>0</v>
      </c>
      <c r="AI1982" s="80">
        <v>126</v>
      </c>
      <c r="DR1982" s="80">
        <v>98</v>
      </c>
      <c r="HA1982" s="80">
        <v>2</v>
      </c>
      <c r="HT1982" s="80">
        <v>0</v>
      </c>
      <c r="IP1982" s="80">
        <v>98</v>
      </c>
      <c r="LX1982" s="80">
        <v>78</v>
      </c>
      <c r="PG1982" s="80">
        <v>16</v>
      </c>
      <c r="SP1982" s="80">
        <v>98.9</v>
      </c>
      <c r="VX1982" s="80">
        <v>1</v>
      </c>
      <c r="WQ1982" s="80">
        <v>0</v>
      </c>
      <c r="AGS1982" s="80">
        <v>0</v>
      </c>
      <c r="AGT1982" s="80">
        <v>0</v>
      </c>
      <c r="AGU1982" s="80">
        <v>0</v>
      </c>
      <c r="AGV1982" s="80">
        <v>0</v>
      </c>
      <c r="AGW1982" s="80">
        <v>0</v>
      </c>
      <c r="AGX1982" s="80">
        <v>0</v>
      </c>
      <c r="AGY1982" s="80">
        <v>0</v>
      </c>
      <c r="AGZ1982" s="80">
        <v>0</v>
      </c>
      <c r="AHA1982" s="80">
        <v>0</v>
      </c>
      <c r="AHB1982" s="80">
        <v>0</v>
      </c>
      <c r="AHC1982" s="80">
        <v>1</v>
      </c>
      <c r="AHD1982" s="80">
        <v>0</v>
      </c>
      <c r="AHE1982" s="80">
        <v>0</v>
      </c>
      <c r="AHF1982" s="80">
        <v>0</v>
      </c>
      <c r="AHH1982" s="80">
        <v>0</v>
      </c>
      <c r="AHI1982" s="80">
        <v>0</v>
      </c>
      <c r="AHK1982" s="80">
        <v>0</v>
      </c>
      <c r="AHL1982" s="80">
        <v>0</v>
      </c>
      <c r="AHM1982" s="80">
        <v>0</v>
      </c>
      <c r="AHN1982" s="80">
        <v>0</v>
      </c>
      <c r="AHO1982" s="80">
        <v>0</v>
      </c>
      <c r="AHP1982" s="80">
        <v>0</v>
      </c>
      <c r="AHQ1982" s="80">
        <v>0</v>
      </c>
      <c r="AHR1982" s="80">
        <v>2</v>
      </c>
      <c r="AIN1982" s="80">
        <v>0</v>
      </c>
      <c r="AIO1982" s="80">
        <v>0</v>
      </c>
      <c r="AIT1982" s="80">
        <v>1</v>
      </c>
      <c r="AIU1982" s="80">
        <v>0</v>
      </c>
      <c r="AIV1982" s="80">
        <v>0</v>
      </c>
      <c r="AIW1982" s="80">
        <v>0</v>
      </c>
      <c r="AIX1982" s="80">
        <v>28</v>
      </c>
    </row>
    <row r="1983" spans="1:939" s="1" customFormat="1">
      <c r="A1983" s="1">
        <v>418</v>
      </c>
      <c r="B1983" s="1">
        <v>1</v>
      </c>
      <c r="C1983" s="1">
        <v>1</v>
      </c>
      <c r="D1983" s="1" t="s">
        <v>8420</v>
      </c>
      <c r="E1983" s="1" t="s">
        <v>10180</v>
      </c>
      <c r="F1983" s="1" t="s">
        <v>10181</v>
      </c>
      <c r="O1983" s="1">
        <v>0</v>
      </c>
      <c r="P1983" s="1">
        <v>0</v>
      </c>
      <c r="Q1983" s="1">
        <v>0</v>
      </c>
      <c r="Z1983" s="1">
        <v>0</v>
      </c>
      <c r="AA1983" s="1">
        <v>2</v>
      </c>
      <c r="AB1983" s="1" t="s">
        <v>10182</v>
      </c>
      <c r="AC1983" s="1">
        <v>0</v>
      </c>
      <c r="AE1983" s="1">
        <v>1</v>
      </c>
      <c r="AF1983" s="1">
        <v>0</v>
      </c>
      <c r="AG1983" s="1">
        <v>0</v>
      </c>
      <c r="AI1983" s="1">
        <v>134</v>
      </c>
      <c r="DR1983" s="1">
        <v>67</v>
      </c>
      <c r="HA1983" s="1">
        <v>0</v>
      </c>
      <c r="HT1983" s="1">
        <v>1</v>
      </c>
      <c r="IP1983" s="1">
        <v>93.5</v>
      </c>
      <c r="IR1983" s="1">
        <v>96</v>
      </c>
      <c r="LX1983" s="1">
        <v>93</v>
      </c>
      <c r="PG1983" s="1">
        <v>24</v>
      </c>
      <c r="SP1983" s="1">
        <v>98.4</v>
      </c>
      <c r="SQ1983" s="1">
        <v>98.2</v>
      </c>
      <c r="VX1983" s="1">
        <v>1</v>
      </c>
      <c r="VY1983" s="1">
        <v>0</v>
      </c>
      <c r="WQ1983" s="1">
        <v>0</v>
      </c>
      <c r="AGS1983" s="1">
        <v>0</v>
      </c>
      <c r="AGT1983" s="1">
        <v>0</v>
      </c>
      <c r="AGU1983" s="1">
        <v>0</v>
      </c>
      <c r="AGV1983" s="1">
        <v>0</v>
      </c>
      <c r="AGW1983" s="1">
        <v>0</v>
      </c>
      <c r="AGX1983" s="1">
        <v>1</v>
      </c>
      <c r="AGY1983" s="1">
        <v>0</v>
      </c>
      <c r="AGZ1983" s="1">
        <v>0</v>
      </c>
      <c r="AHA1983" s="1">
        <v>0</v>
      </c>
      <c r="AHB1983" s="1">
        <v>0</v>
      </c>
      <c r="AHC1983" s="1">
        <v>1</v>
      </c>
      <c r="AHD1983" s="1">
        <v>0</v>
      </c>
      <c r="AHE1983" s="1">
        <v>0</v>
      </c>
      <c r="AHF1983" s="1">
        <v>0</v>
      </c>
      <c r="AHH1983" s="1">
        <v>0</v>
      </c>
      <c r="AHI1983" s="1">
        <v>0</v>
      </c>
      <c r="AHK1983" s="1">
        <v>0</v>
      </c>
      <c r="AHL1983" s="1">
        <v>0</v>
      </c>
      <c r="AHM1983" s="1">
        <v>0</v>
      </c>
      <c r="AHN1983" s="1">
        <v>0</v>
      </c>
      <c r="AHO1983" s="1">
        <v>0</v>
      </c>
      <c r="AHP1983" s="1">
        <v>0</v>
      </c>
      <c r="AHQ1983" s="1">
        <v>0</v>
      </c>
      <c r="AHR1983" s="1">
        <v>0</v>
      </c>
      <c r="AIM1983" s="1">
        <v>0</v>
      </c>
      <c r="AIN1983" s="1">
        <v>0</v>
      </c>
      <c r="AIO1983" s="1">
        <v>0</v>
      </c>
      <c r="AIP1983" s="1">
        <v>1</v>
      </c>
      <c r="AIQ1983" s="1">
        <v>1</v>
      </c>
      <c r="AIR1983" s="1">
        <v>1</v>
      </c>
      <c r="AIS1983" s="1">
        <v>1</v>
      </c>
      <c r="AIT1983" s="3">
        <v>1</v>
      </c>
      <c r="AIU1983" s="1">
        <v>0</v>
      </c>
      <c r="AIV1983" s="1">
        <v>0</v>
      </c>
      <c r="AIW1983" s="1">
        <v>0</v>
      </c>
      <c r="AIX1983" s="1">
        <v>54</v>
      </c>
    </row>
    <row r="1984" spans="1:939" s="1" customFormat="1">
      <c r="B1984" s="1">
        <v>2</v>
      </c>
      <c r="C1984" s="1">
        <v>1</v>
      </c>
      <c r="D1984" s="1" t="s">
        <v>7434</v>
      </c>
      <c r="E1984" s="1" t="s">
        <v>4921</v>
      </c>
      <c r="F1984" s="1" t="s">
        <v>3238</v>
      </c>
      <c r="O1984" s="1">
        <v>0</v>
      </c>
      <c r="P1984" s="1">
        <v>0</v>
      </c>
      <c r="Q1984" s="1">
        <v>0</v>
      </c>
      <c r="Z1984" s="1">
        <v>0</v>
      </c>
      <c r="AA1984" s="1">
        <v>2</v>
      </c>
      <c r="AB1984" s="1" t="s">
        <v>10183</v>
      </c>
      <c r="AC1984" s="1">
        <v>2</v>
      </c>
      <c r="AD1984" s="1">
        <v>0</v>
      </c>
      <c r="AE1984" s="1">
        <v>1</v>
      </c>
      <c r="AF1984" s="1">
        <v>0</v>
      </c>
      <c r="AG1984" s="1">
        <v>0</v>
      </c>
      <c r="AI1984" s="1">
        <v>138</v>
      </c>
      <c r="AJ1984" s="1">
        <v>132</v>
      </c>
      <c r="DR1984" s="1">
        <v>64</v>
      </c>
      <c r="DS1984" s="1">
        <v>70</v>
      </c>
      <c r="HA1984" s="1">
        <v>0</v>
      </c>
      <c r="HB1984" s="1">
        <v>0</v>
      </c>
      <c r="HT1984" s="1">
        <v>0</v>
      </c>
      <c r="HU1984" s="1">
        <v>0</v>
      </c>
      <c r="IP1984" s="1">
        <v>96</v>
      </c>
      <c r="IQ1984" s="1">
        <v>95</v>
      </c>
      <c r="LX1984" s="1">
        <v>93</v>
      </c>
      <c r="LY1984" s="1">
        <v>92</v>
      </c>
      <c r="PG1984" s="1">
        <v>18</v>
      </c>
      <c r="PH1984" s="1">
        <v>18</v>
      </c>
      <c r="SP1984" s="1">
        <v>98.4</v>
      </c>
      <c r="SQ1984" s="1">
        <v>97.3</v>
      </c>
      <c r="VX1984" s="1">
        <v>1</v>
      </c>
      <c r="VY1984" s="1">
        <v>1</v>
      </c>
      <c r="WQ1984" s="1">
        <v>0</v>
      </c>
      <c r="WR1984" s="1">
        <v>0</v>
      </c>
      <c r="AGS1984" s="1">
        <v>0</v>
      </c>
      <c r="AGT1984" s="1">
        <v>0</v>
      </c>
      <c r="AGU1984" s="1">
        <v>0</v>
      </c>
      <c r="AGV1984" s="1">
        <v>0</v>
      </c>
      <c r="AGW1984" s="1">
        <v>0</v>
      </c>
      <c r="AGX1984" s="1">
        <v>1</v>
      </c>
      <c r="AGY1984" s="1">
        <v>0</v>
      </c>
      <c r="AGZ1984" s="1">
        <v>0</v>
      </c>
      <c r="AHA1984" s="1">
        <v>0</v>
      </c>
      <c r="AHB1984" s="1">
        <v>0</v>
      </c>
      <c r="AHC1984" s="1">
        <v>1</v>
      </c>
      <c r="AHD1984" s="1">
        <v>0</v>
      </c>
      <c r="AHE1984" s="1">
        <v>0</v>
      </c>
      <c r="AHF1984" s="1">
        <v>0</v>
      </c>
      <c r="AHH1984" s="1">
        <v>0</v>
      </c>
      <c r="AHI1984" s="1">
        <v>0</v>
      </c>
      <c r="AHK1984" s="1">
        <v>0</v>
      </c>
      <c r="AHL1984" s="1">
        <v>0</v>
      </c>
      <c r="AHM1984" s="1">
        <v>0</v>
      </c>
      <c r="AHN1984" s="1">
        <v>0</v>
      </c>
      <c r="AHO1984" s="1">
        <v>0</v>
      </c>
      <c r="AHP1984" s="1">
        <v>0</v>
      </c>
      <c r="AHQ1984" s="1">
        <v>0</v>
      </c>
      <c r="AHR1984" s="1">
        <v>0</v>
      </c>
      <c r="AIM1984" s="1">
        <v>0</v>
      </c>
      <c r="AIN1984" s="1">
        <v>0</v>
      </c>
      <c r="AIO1984" s="1">
        <v>0</v>
      </c>
      <c r="AIT1984" s="3">
        <v>2</v>
      </c>
      <c r="AIU1984" s="1">
        <v>0</v>
      </c>
      <c r="AIV1984" s="1">
        <v>0</v>
      </c>
      <c r="AIW1984" s="1">
        <v>0</v>
      </c>
      <c r="AIX1984" s="1">
        <v>46</v>
      </c>
      <c r="AIY1984" s="1">
        <v>27</v>
      </c>
    </row>
    <row r="1985" spans="1:939" s="1" customFormat="1">
      <c r="B1985" s="1">
        <v>3</v>
      </c>
      <c r="C1985" s="1">
        <v>0</v>
      </c>
      <c r="Z1985" s="1">
        <v>0</v>
      </c>
      <c r="AA1985" s="1">
        <v>2</v>
      </c>
      <c r="AB1985" s="1" t="s">
        <v>10184</v>
      </c>
      <c r="AC1985" s="1">
        <v>0</v>
      </c>
      <c r="AE1985" s="1">
        <v>0</v>
      </c>
      <c r="AG1985" s="1">
        <v>0</v>
      </c>
      <c r="AI1985" s="1">
        <v>138</v>
      </c>
      <c r="AJ1985" s="1">
        <v>135</v>
      </c>
      <c r="DR1985" s="1">
        <v>62</v>
      </c>
      <c r="DS1985" s="1">
        <v>68</v>
      </c>
      <c r="HA1985" s="1">
        <v>0</v>
      </c>
      <c r="HB1985" s="1">
        <v>0</v>
      </c>
      <c r="HT1985" s="1">
        <v>1</v>
      </c>
      <c r="HU1985" s="1">
        <v>1</v>
      </c>
      <c r="IP1985" s="1">
        <v>97</v>
      </c>
      <c r="IQ1985" s="1">
        <v>96</v>
      </c>
      <c r="LX1985" s="1">
        <v>90</v>
      </c>
      <c r="LY1985" s="1">
        <v>80</v>
      </c>
      <c r="PG1985" s="1">
        <v>18</v>
      </c>
      <c r="PH1985" s="1">
        <v>18</v>
      </c>
      <c r="SP1985" s="1">
        <v>97.8</v>
      </c>
      <c r="SQ1985" s="1">
        <v>98.2</v>
      </c>
      <c r="VX1985" s="1">
        <v>1</v>
      </c>
      <c r="VY1985" s="1">
        <v>1</v>
      </c>
      <c r="WQ1985" s="1">
        <v>0</v>
      </c>
      <c r="WR1985" s="1">
        <v>0</v>
      </c>
      <c r="AEV1985" s="1">
        <v>0</v>
      </c>
      <c r="AGS1985" s="1">
        <v>0</v>
      </c>
      <c r="AGT1985" s="1">
        <v>0</v>
      </c>
      <c r="AGU1985" s="1">
        <v>0</v>
      </c>
      <c r="AGV1985" s="1">
        <v>0</v>
      </c>
      <c r="AGW1985" s="1">
        <v>0</v>
      </c>
      <c r="AGX1985" s="1">
        <v>1</v>
      </c>
      <c r="AGY1985" s="1">
        <v>0</v>
      </c>
      <c r="AGZ1985" s="1">
        <v>1</v>
      </c>
      <c r="AHA1985" s="1">
        <v>0</v>
      </c>
      <c r="AHB1985" s="1">
        <v>0</v>
      </c>
      <c r="AHC1985" s="1">
        <v>1</v>
      </c>
      <c r="AHD1985" s="1">
        <v>0</v>
      </c>
      <c r="AHE1985" s="1">
        <v>0</v>
      </c>
      <c r="AHF1985" s="1">
        <v>0</v>
      </c>
      <c r="AHH1985" s="1">
        <v>0</v>
      </c>
      <c r="AHI1985" s="1">
        <v>0</v>
      </c>
      <c r="AHK1985" s="1">
        <v>0</v>
      </c>
      <c r="AHL1985" s="1">
        <v>0</v>
      </c>
      <c r="AHM1985" s="1">
        <v>0</v>
      </c>
      <c r="AHN1985" s="1">
        <v>0</v>
      </c>
      <c r="AHO1985" s="1">
        <v>0</v>
      </c>
      <c r="AHP1985" s="1">
        <v>0</v>
      </c>
      <c r="AHQ1985" s="1">
        <v>0</v>
      </c>
      <c r="AHR1985" s="1">
        <v>0</v>
      </c>
      <c r="AIM1985" s="1">
        <v>0</v>
      </c>
      <c r="AIN1985" s="1">
        <v>0</v>
      </c>
      <c r="AIO1985" s="1">
        <v>0</v>
      </c>
      <c r="AIT1985" s="3">
        <v>0</v>
      </c>
      <c r="AIU1985" s="1">
        <v>2</v>
      </c>
      <c r="AIV1985" s="1">
        <v>0</v>
      </c>
      <c r="AIW1985" s="1">
        <v>0</v>
      </c>
      <c r="AJB1985" s="1">
        <v>44</v>
      </c>
      <c r="AJC1985" s="1">
        <v>27</v>
      </c>
    </row>
    <row r="1986" spans="1:939" s="18" customFormat="1">
      <c r="B1986" s="18">
        <v>4</v>
      </c>
      <c r="C1986" s="18">
        <v>0</v>
      </c>
      <c r="Z1986" s="18">
        <v>0</v>
      </c>
      <c r="AA1986" s="18">
        <v>2</v>
      </c>
      <c r="AC1986" s="18">
        <v>0</v>
      </c>
      <c r="AE1986" s="18">
        <v>0</v>
      </c>
      <c r="AG1986" s="18">
        <v>0</v>
      </c>
      <c r="AI1986" s="18">
        <v>138</v>
      </c>
      <c r="DR1986" s="18">
        <v>75</v>
      </c>
      <c r="HA1986" s="18">
        <v>0</v>
      </c>
      <c r="HT1986" s="18">
        <v>1</v>
      </c>
      <c r="IP1986" s="18">
        <v>97</v>
      </c>
      <c r="LX1986" s="18">
        <v>74</v>
      </c>
      <c r="PG1986" s="18">
        <v>18</v>
      </c>
      <c r="SP1986" s="18">
        <v>98</v>
      </c>
      <c r="VX1986" s="18">
        <v>1</v>
      </c>
      <c r="WQ1986" s="18">
        <v>0</v>
      </c>
      <c r="AGS1986" s="18">
        <v>0</v>
      </c>
      <c r="AGT1986" s="18">
        <v>0</v>
      </c>
      <c r="AGU1986" s="18">
        <v>0</v>
      </c>
      <c r="AGV1986" s="18">
        <v>0</v>
      </c>
      <c r="AGW1986" s="18">
        <v>0</v>
      </c>
      <c r="AGX1986" s="18">
        <v>0</v>
      </c>
      <c r="AGY1986" s="18">
        <v>0</v>
      </c>
      <c r="AGZ1986" s="18">
        <v>0</v>
      </c>
      <c r="AHA1986" s="18">
        <v>0</v>
      </c>
      <c r="AHB1986" s="18">
        <v>0</v>
      </c>
      <c r="AHC1986" s="18">
        <v>1</v>
      </c>
      <c r="AHD1986" s="18">
        <v>0</v>
      </c>
      <c r="AHE1986" s="18">
        <v>0</v>
      </c>
      <c r="AHF1986" s="18">
        <v>0</v>
      </c>
      <c r="AHH1986" s="18">
        <v>0</v>
      </c>
      <c r="AHI1986" s="18">
        <v>0</v>
      </c>
      <c r="AHK1986" s="18">
        <v>0</v>
      </c>
      <c r="AHL1986" s="18">
        <v>0</v>
      </c>
      <c r="AHM1986" s="18">
        <v>0</v>
      </c>
      <c r="AHN1986" s="18">
        <v>0</v>
      </c>
      <c r="AHO1986" s="18">
        <v>0</v>
      </c>
      <c r="AHP1986" s="18">
        <v>0</v>
      </c>
      <c r="AHQ1986" s="18">
        <v>0</v>
      </c>
      <c r="AHR1986" s="18">
        <v>0</v>
      </c>
      <c r="AIM1986" s="18">
        <v>0</v>
      </c>
      <c r="AIN1986" s="18">
        <v>0</v>
      </c>
      <c r="AIO1986" s="18">
        <v>0</v>
      </c>
      <c r="AIT1986" s="79">
        <v>0</v>
      </c>
      <c r="AIU1986" s="18">
        <v>1</v>
      </c>
      <c r="AIV1986" s="18">
        <v>0</v>
      </c>
      <c r="AIW1986" s="18">
        <v>0</v>
      </c>
      <c r="AJB1986" s="18">
        <v>21</v>
      </c>
    </row>
    <row r="1987" spans="1:939" s="1" customFormat="1" ht="14.25" customHeight="1">
      <c r="A1987" s="1">
        <v>419</v>
      </c>
      <c r="B1987" s="1" t="s">
        <v>7502</v>
      </c>
      <c r="C1987" s="1">
        <v>0</v>
      </c>
      <c r="Z1987" s="1">
        <v>0</v>
      </c>
      <c r="AA1987" s="1">
        <v>2</v>
      </c>
      <c r="AB1987" s="1" t="s">
        <v>10185</v>
      </c>
      <c r="AI1987" s="1">
        <v>142</v>
      </c>
      <c r="DR1987" s="1">
        <v>77</v>
      </c>
      <c r="IP1987" s="1">
        <v>94</v>
      </c>
      <c r="LX1987" s="1">
        <v>92</v>
      </c>
      <c r="PG1987" s="1">
        <v>18</v>
      </c>
      <c r="SP1987" s="1">
        <v>98.1</v>
      </c>
      <c r="WQ1987" s="1">
        <v>0</v>
      </c>
      <c r="AEV1987" s="1">
        <v>0</v>
      </c>
      <c r="AFY1987" s="1">
        <v>0</v>
      </c>
      <c r="AGB1987" s="1">
        <v>0</v>
      </c>
      <c r="AGC1987" s="1">
        <v>0</v>
      </c>
      <c r="AGD1987" s="1">
        <v>0</v>
      </c>
      <c r="AGS1987" s="1">
        <v>1</v>
      </c>
      <c r="AGT1987" s="1">
        <v>0</v>
      </c>
      <c r="AGU1987" s="1">
        <v>1</v>
      </c>
      <c r="AGV1987" s="1">
        <v>0</v>
      </c>
      <c r="AGW1987" s="1">
        <v>1</v>
      </c>
      <c r="AGX1987" s="1">
        <v>1</v>
      </c>
      <c r="AGY1987" s="1">
        <v>0</v>
      </c>
      <c r="AGZ1987" s="1">
        <v>0</v>
      </c>
      <c r="AHA1987" s="1">
        <v>0</v>
      </c>
      <c r="AHB1987" s="1">
        <v>0</v>
      </c>
      <c r="AHC1987" s="1">
        <v>1</v>
      </c>
      <c r="AHD1987" s="1">
        <v>0</v>
      </c>
      <c r="AHE1987" s="1">
        <v>0</v>
      </c>
      <c r="AHF1987" s="1">
        <v>0</v>
      </c>
      <c r="AHH1987" s="1">
        <v>0</v>
      </c>
      <c r="AHI1987" s="1">
        <v>0</v>
      </c>
      <c r="AHK1987" s="1">
        <v>0</v>
      </c>
      <c r="AHL1987" s="1">
        <v>0</v>
      </c>
      <c r="AHM1987" s="1">
        <v>0</v>
      </c>
      <c r="AHN1987" s="1">
        <v>0</v>
      </c>
      <c r="AHO1987" s="1">
        <v>0</v>
      </c>
      <c r="AHP1987" s="1">
        <v>0</v>
      </c>
      <c r="AHQ1987" s="1">
        <v>0</v>
      </c>
      <c r="AHR1987" s="1">
        <v>0</v>
      </c>
      <c r="AIM1987" s="1">
        <v>0</v>
      </c>
      <c r="AIN1987" s="1">
        <v>0</v>
      </c>
      <c r="AIO1987" s="1">
        <v>0</v>
      </c>
      <c r="AIT1987" s="3">
        <v>0</v>
      </c>
      <c r="AIU1987" s="1">
        <v>0</v>
      </c>
      <c r="AIV1987" s="1">
        <v>0</v>
      </c>
      <c r="AIW1987" s="1">
        <v>0</v>
      </c>
    </row>
    <row r="1988" spans="1:939" s="1" customFormat="1">
      <c r="B1988" s="1">
        <v>2</v>
      </c>
      <c r="C1988" s="1">
        <v>1</v>
      </c>
      <c r="D1988" s="1" t="s">
        <v>6040</v>
      </c>
      <c r="E1988" s="1" t="s">
        <v>10186</v>
      </c>
      <c r="F1988" s="1" t="s">
        <v>10187</v>
      </c>
      <c r="G1988" s="1" t="s">
        <v>6367</v>
      </c>
      <c r="H1988" s="1" t="s">
        <v>6104</v>
      </c>
      <c r="I1988" s="1" t="s">
        <v>9958</v>
      </c>
      <c r="O1988" s="1">
        <v>1</v>
      </c>
      <c r="P1988" s="1">
        <v>0</v>
      </c>
      <c r="Q1988" s="1">
        <v>1</v>
      </c>
      <c r="R1988" s="1">
        <v>0</v>
      </c>
      <c r="S1988" s="1">
        <v>0</v>
      </c>
      <c r="T1988" s="1">
        <v>1</v>
      </c>
      <c r="Z1988" s="1">
        <v>0</v>
      </c>
      <c r="AA1988" s="1">
        <v>2</v>
      </c>
      <c r="AB1988" s="1" t="s">
        <v>10188</v>
      </c>
      <c r="AC1988" s="1">
        <v>0</v>
      </c>
      <c r="AE1988" s="1">
        <v>0</v>
      </c>
      <c r="AG1988" s="1">
        <v>0</v>
      </c>
      <c r="AI1988" s="1">
        <v>152</v>
      </c>
      <c r="AN1988" s="1">
        <v>128</v>
      </c>
      <c r="AO1988" s="1">
        <v>116</v>
      </c>
      <c r="AT1988" s="1">
        <v>129</v>
      </c>
      <c r="AU1988" s="1">
        <v>131</v>
      </c>
      <c r="AW1988" s="1">
        <v>160</v>
      </c>
      <c r="DR1988" s="1">
        <v>87</v>
      </c>
      <c r="DW1988" s="1">
        <v>73</v>
      </c>
      <c r="DX1988" s="1">
        <v>69</v>
      </c>
      <c r="EC1988" s="1">
        <v>70</v>
      </c>
      <c r="ED1988" s="1">
        <v>88</v>
      </c>
      <c r="EF1988" s="1">
        <v>98</v>
      </c>
      <c r="HO1988" s="1">
        <v>2</v>
      </c>
      <c r="IH1988" s="1">
        <v>0</v>
      </c>
      <c r="IT1988" s="1">
        <v>93</v>
      </c>
      <c r="IU1988" s="1">
        <v>96</v>
      </c>
      <c r="IV1988" s="1">
        <v>95</v>
      </c>
      <c r="IW1988" s="1">
        <v>94</v>
      </c>
      <c r="IY1988" s="1">
        <v>94</v>
      </c>
      <c r="JB1988" s="1">
        <v>96</v>
      </c>
      <c r="JC1988" s="1">
        <v>90</v>
      </c>
      <c r="JD1988" s="1">
        <v>94</v>
      </c>
      <c r="LY1988" s="1">
        <v>111</v>
      </c>
      <c r="MA1988" s="1">
        <v>101</v>
      </c>
      <c r="MB1988" s="1">
        <v>88</v>
      </c>
      <c r="MC1988" s="1">
        <v>91</v>
      </c>
      <c r="MD1988" s="1">
        <v>89</v>
      </c>
      <c r="ME1988" s="1">
        <v>94</v>
      </c>
      <c r="MF1988" s="1">
        <v>93</v>
      </c>
      <c r="MG1988" s="1">
        <v>88</v>
      </c>
      <c r="MH1988" s="1">
        <v>81</v>
      </c>
      <c r="MK1988" s="1">
        <v>86</v>
      </c>
      <c r="ML1988" s="1">
        <v>98</v>
      </c>
      <c r="PL1988" s="1">
        <v>20</v>
      </c>
      <c r="PR1988" s="1">
        <v>16</v>
      </c>
      <c r="PU1988" s="1">
        <v>20</v>
      </c>
      <c r="SU1988" s="1">
        <v>97.9</v>
      </c>
      <c r="SV1988" s="1">
        <v>97.6</v>
      </c>
      <c r="TA1988" s="1">
        <v>97.7</v>
      </c>
      <c r="TD1988" s="1">
        <v>96.6</v>
      </c>
      <c r="WL1988" s="1">
        <v>1</v>
      </c>
      <c r="WR1988" s="1">
        <v>1</v>
      </c>
      <c r="WS1988" s="1">
        <v>1</v>
      </c>
      <c r="WT1988" s="1">
        <v>1</v>
      </c>
      <c r="WU1988" s="1">
        <v>0</v>
      </c>
      <c r="WV1988" s="1">
        <v>0</v>
      </c>
      <c r="WW1988" s="1">
        <v>0</v>
      </c>
      <c r="WX1988" s="1">
        <v>0</v>
      </c>
      <c r="WZ1988" s="1">
        <v>0</v>
      </c>
      <c r="XB1988" s="1">
        <v>0</v>
      </c>
      <c r="XC1988" s="1">
        <v>0</v>
      </c>
      <c r="XD1988" s="1">
        <v>0</v>
      </c>
      <c r="XE1988" s="1">
        <v>0</v>
      </c>
      <c r="ZY1988" s="1">
        <v>333.2</v>
      </c>
      <c r="AAY1988" s="1">
        <v>31</v>
      </c>
      <c r="AAZ1988" s="1">
        <v>29</v>
      </c>
      <c r="ABA1988" s="1">
        <v>29</v>
      </c>
      <c r="ABC1988" s="1">
        <v>14.2</v>
      </c>
      <c r="ABF1988" s="1">
        <v>42.3</v>
      </c>
      <c r="ABI1988" s="1">
        <v>1.7</v>
      </c>
      <c r="ABN1988" s="1">
        <v>12.32</v>
      </c>
      <c r="ABP1988" s="1">
        <v>205</v>
      </c>
      <c r="ABU1988" s="1">
        <v>142</v>
      </c>
      <c r="ABV1988" s="1">
        <v>140</v>
      </c>
      <c r="ABW1988" s="1">
        <v>140</v>
      </c>
      <c r="ABX1988" s="1">
        <v>4.2</v>
      </c>
      <c r="ABY1988" s="1">
        <v>4</v>
      </c>
      <c r="ABZ1988" s="1">
        <v>4.4000000000000004</v>
      </c>
      <c r="ACA1988" s="1">
        <v>98</v>
      </c>
      <c r="ACB1988" s="1">
        <v>97</v>
      </c>
      <c r="ACC1988" s="1">
        <v>95</v>
      </c>
      <c r="ACD1988" s="1">
        <v>9.1999999999999993</v>
      </c>
      <c r="ACE1988" s="1">
        <v>8.9</v>
      </c>
      <c r="ACF1988" s="1">
        <v>8.8000000000000007</v>
      </c>
      <c r="ACG1988" s="1">
        <v>271</v>
      </c>
      <c r="ACH1988" s="1">
        <v>232</v>
      </c>
      <c r="ACI1988" s="1">
        <v>190</v>
      </c>
      <c r="ACJ1988" s="1">
        <v>197</v>
      </c>
      <c r="ACK1988" s="1">
        <v>214</v>
      </c>
      <c r="ACL1988" s="1">
        <v>345</v>
      </c>
      <c r="ACQ1988" s="1">
        <v>18</v>
      </c>
      <c r="ACR1988" s="1">
        <v>18</v>
      </c>
      <c r="ACS1988" s="1">
        <v>19</v>
      </c>
      <c r="ACT1988" s="1">
        <v>1</v>
      </c>
      <c r="ACU1988" s="1">
        <v>0.82</v>
      </c>
      <c r="ACV1988" s="1">
        <v>1.1299999999999999</v>
      </c>
      <c r="ACW1988" s="1">
        <v>13</v>
      </c>
      <c r="ACX1988" s="1">
        <v>14</v>
      </c>
      <c r="ACY1988" s="1">
        <v>16</v>
      </c>
      <c r="ADO1988" s="1">
        <v>9.1</v>
      </c>
      <c r="ADS1988" s="1">
        <v>1.9</v>
      </c>
      <c r="ADT1988" s="1">
        <v>2</v>
      </c>
      <c r="AGS1988" s="1">
        <v>0</v>
      </c>
      <c r="AGT1988" s="1">
        <v>0</v>
      </c>
      <c r="AGU1988" s="1">
        <v>0</v>
      </c>
      <c r="AGV1988" s="1">
        <v>0</v>
      </c>
      <c r="AGW1988" s="1">
        <v>0</v>
      </c>
      <c r="AGX1988" s="1">
        <v>1</v>
      </c>
      <c r="AGY1988" s="1">
        <v>0</v>
      </c>
      <c r="AGZ1988" s="1">
        <v>0</v>
      </c>
      <c r="AHA1988" s="1">
        <v>0</v>
      </c>
      <c r="AHB1988" s="1">
        <v>0</v>
      </c>
      <c r="AHC1988" s="1">
        <v>1</v>
      </c>
      <c r="AHD1988" s="1">
        <v>0</v>
      </c>
      <c r="AHE1988" s="1">
        <v>0</v>
      </c>
      <c r="AHF1988" s="1">
        <v>0</v>
      </c>
      <c r="AHH1988" s="1">
        <v>0</v>
      </c>
      <c r="AHI1988" s="1">
        <v>0</v>
      </c>
      <c r="AHK1988" s="1">
        <v>0</v>
      </c>
      <c r="AHL1988" s="1">
        <v>0</v>
      </c>
      <c r="AHM1988" s="1">
        <v>0</v>
      </c>
      <c r="AHN1988" s="1">
        <v>0</v>
      </c>
      <c r="AHO1988" s="1">
        <v>0</v>
      </c>
      <c r="AHP1988" s="1">
        <v>0</v>
      </c>
      <c r="AHQ1988" s="1">
        <v>0</v>
      </c>
      <c r="AHR1988" s="1">
        <v>5</v>
      </c>
      <c r="AIM1988" s="1">
        <v>0</v>
      </c>
      <c r="AIN1988" s="1">
        <v>0</v>
      </c>
      <c r="AIO1988" s="1">
        <v>0</v>
      </c>
      <c r="AIP1988" s="1">
        <v>1</v>
      </c>
      <c r="AIQ1988" s="1">
        <v>1</v>
      </c>
      <c r="AIR1988" s="1">
        <v>1</v>
      </c>
      <c r="AIS1988" s="1">
        <v>1</v>
      </c>
      <c r="AIT1988" s="3">
        <v>0</v>
      </c>
      <c r="AIU1988" s="1">
        <v>1</v>
      </c>
      <c r="AIV1988" s="1">
        <v>0</v>
      </c>
      <c r="AIW1988" s="1">
        <v>0</v>
      </c>
      <c r="AJB1988" s="1">
        <v>97</v>
      </c>
    </row>
    <row r="1989" spans="1:939" s="1" customFormat="1">
      <c r="B1989" s="1">
        <v>3</v>
      </c>
      <c r="C1989" s="1">
        <v>1</v>
      </c>
      <c r="D1989" s="1" t="s">
        <v>7701</v>
      </c>
      <c r="E1989" s="1" t="s">
        <v>10189</v>
      </c>
      <c r="O1989" s="1">
        <v>0</v>
      </c>
      <c r="P1989" s="1">
        <v>1</v>
      </c>
      <c r="Z1989" s="1">
        <v>0</v>
      </c>
      <c r="AA1989" s="1">
        <v>1</v>
      </c>
      <c r="AC1989" s="1">
        <v>0</v>
      </c>
      <c r="AE1989" s="1">
        <v>0</v>
      </c>
      <c r="AG1989" s="1">
        <v>0</v>
      </c>
      <c r="AI1989" s="1">
        <v>142</v>
      </c>
      <c r="AK1989" s="1">
        <v>140</v>
      </c>
      <c r="DR1989" s="1">
        <v>80</v>
      </c>
      <c r="DT1989" s="1">
        <v>70</v>
      </c>
      <c r="HA1989" s="1">
        <v>2</v>
      </c>
      <c r="HC1989" s="1">
        <v>2</v>
      </c>
      <c r="HT1989" s="1">
        <v>0</v>
      </c>
      <c r="HV1989" s="1">
        <v>0</v>
      </c>
      <c r="IP1989" s="1">
        <v>90</v>
      </c>
      <c r="IQ1989" s="1">
        <v>95</v>
      </c>
      <c r="IR1989" s="1">
        <v>96</v>
      </c>
      <c r="LX1989" s="1">
        <v>67</v>
      </c>
      <c r="LZ1989" s="1">
        <v>92</v>
      </c>
      <c r="PG1989" s="1">
        <v>26</v>
      </c>
      <c r="PH1989" s="1">
        <v>18</v>
      </c>
      <c r="PI1989" s="1">
        <v>18</v>
      </c>
      <c r="SP1989" s="1">
        <v>97.7</v>
      </c>
      <c r="SR1989" s="1">
        <v>98</v>
      </c>
      <c r="VX1989" s="1">
        <v>1</v>
      </c>
      <c r="VZ1989" s="1">
        <v>1</v>
      </c>
      <c r="WQ1989" s="1">
        <v>0</v>
      </c>
      <c r="WR1989" s="1">
        <v>0</v>
      </c>
      <c r="WS1989" s="1">
        <v>0</v>
      </c>
      <c r="ZY1989" s="1">
        <v>330.6</v>
      </c>
      <c r="ZZ1989" s="1">
        <v>329.6</v>
      </c>
      <c r="AAY1989" s="1">
        <v>31</v>
      </c>
      <c r="ABH1989" s="1">
        <v>1.6</v>
      </c>
      <c r="ABU1989" s="1">
        <v>142</v>
      </c>
      <c r="ABX1989" s="1">
        <v>4.2</v>
      </c>
      <c r="ACA1989" s="1">
        <v>100</v>
      </c>
      <c r="ACD1989" s="1">
        <v>9.3000000000000007</v>
      </c>
      <c r="ACG1989" s="1">
        <v>217</v>
      </c>
      <c r="ACQ1989" s="1">
        <v>20</v>
      </c>
      <c r="ACT1989" s="1">
        <v>0.89</v>
      </c>
      <c r="ACW1989" s="1">
        <v>11</v>
      </c>
      <c r="AEK1989" s="1">
        <v>32.4</v>
      </c>
      <c r="AGS1989" s="1">
        <v>1</v>
      </c>
      <c r="AGT1989" s="1">
        <v>0</v>
      </c>
      <c r="AGU1989" s="1">
        <v>1</v>
      </c>
      <c r="AGV1989" s="1">
        <v>0</v>
      </c>
      <c r="AGW1989" s="1">
        <v>0</v>
      </c>
      <c r="AGX1989" s="1">
        <v>1</v>
      </c>
      <c r="AGY1989" s="1">
        <v>0</v>
      </c>
      <c r="AGZ1989" s="1">
        <v>1</v>
      </c>
      <c r="AHA1989" s="1">
        <v>0</v>
      </c>
      <c r="AHB1989" s="1">
        <v>0</v>
      </c>
      <c r="AHC1989" s="1">
        <v>1</v>
      </c>
      <c r="AHD1989" s="1">
        <v>0</v>
      </c>
      <c r="AHE1989" s="1">
        <v>0</v>
      </c>
      <c r="AHF1989" s="1">
        <v>0</v>
      </c>
      <c r="AHH1989" s="1">
        <v>0</v>
      </c>
      <c r="AHI1989" s="1">
        <v>0</v>
      </c>
      <c r="AHK1989" s="1">
        <v>0</v>
      </c>
      <c r="AHL1989" s="1">
        <v>0</v>
      </c>
      <c r="AHM1989" s="1">
        <v>0</v>
      </c>
      <c r="AHN1989" s="1">
        <v>0</v>
      </c>
      <c r="AHO1989" s="1">
        <v>0</v>
      </c>
      <c r="AHP1989" s="1">
        <v>0</v>
      </c>
      <c r="AHQ1989" s="1">
        <v>0</v>
      </c>
      <c r="AHR1989" s="1">
        <v>1</v>
      </c>
      <c r="AIM1989" s="1">
        <v>0</v>
      </c>
      <c r="AIN1989" s="1">
        <v>0</v>
      </c>
      <c r="AIO1989" s="1">
        <v>0</v>
      </c>
      <c r="AIT1989" s="3">
        <v>1</v>
      </c>
      <c r="AIU1989" s="1">
        <v>1</v>
      </c>
      <c r="AIV1989" s="1">
        <v>0</v>
      </c>
      <c r="AIW1989" s="1">
        <v>0</v>
      </c>
      <c r="AIX1989" s="1">
        <v>39</v>
      </c>
      <c r="AJB1989" s="1">
        <v>45</v>
      </c>
    </row>
    <row r="1990" spans="1:939" s="1" customFormat="1">
      <c r="B1990" s="1">
        <v>4</v>
      </c>
      <c r="C1990" s="1">
        <v>0</v>
      </c>
      <c r="Z1990" s="1">
        <v>0</v>
      </c>
      <c r="AA1990" s="1">
        <v>2</v>
      </c>
      <c r="AB1990" s="1" t="s">
        <v>10190</v>
      </c>
      <c r="AC1990" s="1">
        <v>6</v>
      </c>
      <c r="AD1990" s="1">
        <v>0</v>
      </c>
      <c r="AE1990" s="1">
        <v>0</v>
      </c>
      <c r="AG1990" s="1">
        <v>0</v>
      </c>
      <c r="AI1990" s="1">
        <v>98</v>
      </c>
      <c r="AJ1990" s="1">
        <v>142</v>
      </c>
      <c r="DR1990" s="1">
        <v>60</v>
      </c>
      <c r="DS1990" s="1">
        <v>94</v>
      </c>
      <c r="HA1990" s="1">
        <v>2</v>
      </c>
      <c r="HB1990" s="1">
        <v>2</v>
      </c>
      <c r="HT1990" s="1">
        <v>0</v>
      </c>
      <c r="HU1990" s="1">
        <v>0</v>
      </c>
      <c r="IP1990" s="1">
        <v>92</v>
      </c>
      <c r="IQ1990" s="1">
        <v>95</v>
      </c>
      <c r="LX1990" s="1">
        <v>90</v>
      </c>
      <c r="LY1990" s="1">
        <v>98</v>
      </c>
      <c r="PG1990" s="1">
        <v>20</v>
      </c>
      <c r="PH1990" s="1">
        <v>20</v>
      </c>
      <c r="SP1990" s="1">
        <v>97.7</v>
      </c>
      <c r="SQ1990" s="1">
        <v>97.7</v>
      </c>
      <c r="VX1990" s="1">
        <v>1</v>
      </c>
      <c r="VY1990" s="1">
        <v>1</v>
      </c>
      <c r="WQ1990" s="1">
        <v>0</v>
      </c>
      <c r="WR1990" s="1">
        <v>0</v>
      </c>
      <c r="ZY1990" s="1">
        <v>372.2</v>
      </c>
      <c r="ZZ1990" s="1">
        <v>372.8</v>
      </c>
      <c r="AAY1990" s="1">
        <v>29</v>
      </c>
      <c r="ABB1990" s="1">
        <v>16</v>
      </c>
      <c r="ABE1990" s="1">
        <v>47</v>
      </c>
      <c r="ABU1990" s="1">
        <v>140</v>
      </c>
      <c r="ABX1990" s="1">
        <v>3.9</v>
      </c>
      <c r="ACA1990" s="1">
        <v>98</v>
      </c>
      <c r="ACD1990" s="1">
        <v>1.02</v>
      </c>
      <c r="ACG1990" s="1">
        <v>175</v>
      </c>
      <c r="ACQ1990" s="1">
        <v>24</v>
      </c>
      <c r="ACT1990" s="1">
        <v>0.8</v>
      </c>
      <c r="ACW1990" s="1">
        <v>18</v>
      </c>
      <c r="AGS1990" s="1">
        <v>1</v>
      </c>
      <c r="AGT1990" s="1">
        <v>0</v>
      </c>
      <c r="AGU1990" s="1">
        <v>1</v>
      </c>
      <c r="AGV1990" s="1">
        <v>0</v>
      </c>
      <c r="AGW1990" s="1">
        <v>0</v>
      </c>
      <c r="AGX1990" s="1">
        <v>1</v>
      </c>
      <c r="AGY1990" s="1">
        <v>0</v>
      </c>
      <c r="AGZ1990" s="1">
        <v>1</v>
      </c>
      <c r="AHA1990" s="1">
        <v>0</v>
      </c>
      <c r="AHB1990" s="1">
        <v>0</v>
      </c>
      <c r="AHC1990" s="1">
        <v>1</v>
      </c>
      <c r="AHD1990" s="1">
        <v>0</v>
      </c>
      <c r="AHE1990" s="1">
        <v>0</v>
      </c>
      <c r="AHF1990" s="1">
        <v>0</v>
      </c>
      <c r="AHH1990" s="1">
        <v>0</v>
      </c>
      <c r="AHI1990" s="1">
        <v>0</v>
      </c>
      <c r="AHK1990" s="1">
        <v>0</v>
      </c>
      <c r="AHL1990" s="1">
        <v>0</v>
      </c>
      <c r="AHM1990" s="1">
        <v>0</v>
      </c>
      <c r="AHN1990" s="1">
        <v>0</v>
      </c>
      <c r="AHO1990" s="1">
        <v>0</v>
      </c>
      <c r="AHP1990" s="1">
        <v>0</v>
      </c>
      <c r="AHQ1990" s="1">
        <v>0</v>
      </c>
      <c r="AHR1990" s="1">
        <v>0</v>
      </c>
      <c r="AIM1990" s="1">
        <v>0</v>
      </c>
      <c r="AIN1990" s="1">
        <v>0</v>
      </c>
      <c r="AIO1990" s="1">
        <v>0</v>
      </c>
      <c r="AIT1990" s="3">
        <v>1</v>
      </c>
      <c r="AIU1990" s="1">
        <v>1</v>
      </c>
      <c r="AIV1990" s="1">
        <v>0</v>
      </c>
      <c r="AIW1990" s="1">
        <v>0</v>
      </c>
      <c r="AIX1990" s="1">
        <v>33</v>
      </c>
      <c r="AJB1990" s="1">
        <v>45</v>
      </c>
    </row>
    <row r="1991" spans="1:939" s="1" customFormat="1">
      <c r="B1991" s="1">
        <v>5</v>
      </c>
      <c r="C1991" s="1">
        <v>0</v>
      </c>
      <c r="Z1991" s="1">
        <v>0</v>
      </c>
      <c r="AA1991" s="1">
        <v>2</v>
      </c>
      <c r="AC1991" s="1">
        <v>5</v>
      </c>
      <c r="AD1991" s="1">
        <v>0</v>
      </c>
      <c r="AE1991" s="1">
        <v>0</v>
      </c>
      <c r="AG1991" s="1">
        <v>0</v>
      </c>
      <c r="AI1991" s="1">
        <v>100</v>
      </c>
      <c r="DR1991" s="1">
        <v>78</v>
      </c>
      <c r="HA1991" s="1">
        <v>2</v>
      </c>
      <c r="HT1991" s="1">
        <v>0</v>
      </c>
      <c r="IP1991" s="1">
        <v>96</v>
      </c>
      <c r="LX1991" s="1">
        <v>84</v>
      </c>
      <c r="PG1991" s="1">
        <v>20</v>
      </c>
      <c r="SP1991" s="1">
        <v>97.5</v>
      </c>
      <c r="VX1991" s="1">
        <v>1</v>
      </c>
      <c r="WQ1991" s="1">
        <v>0</v>
      </c>
      <c r="ZY1991" s="1">
        <v>329</v>
      </c>
      <c r="AGS1991" s="1">
        <v>1</v>
      </c>
      <c r="AGT1991" s="1">
        <v>0</v>
      </c>
      <c r="AGU1991" s="1">
        <v>1</v>
      </c>
      <c r="AGV1991" s="1">
        <v>0</v>
      </c>
      <c r="AGW1991" s="1">
        <v>0</v>
      </c>
      <c r="AGX1991" s="1">
        <v>1</v>
      </c>
      <c r="AGY1991" s="1">
        <v>0</v>
      </c>
      <c r="AGZ1991" s="1">
        <v>0</v>
      </c>
      <c r="AHA1991" s="1">
        <v>0</v>
      </c>
      <c r="AHB1991" s="1">
        <v>0</v>
      </c>
      <c r="AHC1991" s="1">
        <v>1</v>
      </c>
      <c r="AHD1991" s="1">
        <v>0</v>
      </c>
      <c r="AHE1991" s="1">
        <v>0</v>
      </c>
      <c r="AHF1991" s="1">
        <v>0</v>
      </c>
      <c r="AHH1991" s="1">
        <v>0</v>
      </c>
      <c r="AHI1991" s="1">
        <v>0</v>
      </c>
      <c r="AHK1991" s="1">
        <v>0</v>
      </c>
      <c r="AHL1991" s="1">
        <v>0</v>
      </c>
      <c r="AHM1991" s="1">
        <v>0</v>
      </c>
      <c r="AHN1991" s="1">
        <v>0</v>
      </c>
      <c r="AHO1991" s="1">
        <v>0</v>
      </c>
      <c r="AHP1991" s="1">
        <v>0</v>
      </c>
      <c r="AHQ1991" s="1">
        <v>0</v>
      </c>
      <c r="AHR1991" s="1">
        <v>0</v>
      </c>
      <c r="AIM1991" s="1">
        <v>0</v>
      </c>
      <c r="AIN1991" s="1">
        <v>0</v>
      </c>
      <c r="AIO1991" s="1">
        <v>0</v>
      </c>
      <c r="AIT1991" s="3">
        <v>1</v>
      </c>
      <c r="AIU1991" s="1">
        <v>0</v>
      </c>
      <c r="AIV1991" s="1">
        <v>0</v>
      </c>
      <c r="AIW1991" s="1">
        <v>0</v>
      </c>
      <c r="AIX1991" s="1">
        <v>82</v>
      </c>
    </row>
    <row r="1992" spans="1:939" s="18" customFormat="1">
      <c r="B1992" s="18">
        <v>6</v>
      </c>
      <c r="C1992" s="18">
        <v>0</v>
      </c>
      <c r="Z1992" s="18">
        <v>0</v>
      </c>
      <c r="AA1992" s="18">
        <v>2</v>
      </c>
      <c r="AB1992" s="18" t="s">
        <v>10191</v>
      </c>
      <c r="AC1992" s="18">
        <v>2</v>
      </c>
      <c r="AD1992" s="18">
        <v>0</v>
      </c>
      <c r="AE1992" s="18">
        <v>0</v>
      </c>
      <c r="AG1992" s="18">
        <v>0</v>
      </c>
      <c r="AI1992" s="18">
        <v>122</v>
      </c>
      <c r="AJ1992" s="18">
        <v>132</v>
      </c>
      <c r="DR1992" s="18">
        <v>82</v>
      </c>
      <c r="DS1992" s="18">
        <v>78</v>
      </c>
      <c r="HA1992" s="18">
        <v>2</v>
      </c>
      <c r="HB1992" s="18">
        <v>2</v>
      </c>
      <c r="HT1992" s="18">
        <v>0</v>
      </c>
      <c r="HU1992" s="18">
        <v>0</v>
      </c>
      <c r="IP1992" s="18">
        <v>95</v>
      </c>
      <c r="IQ1992" s="18">
        <v>94</v>
      </c>
      <c r="LX1992" s="18">
        <v>92</v>
      </c>
      <c r="LY1992" s="18">
        <v>96</v>
      </c>
      <c r="PG1992" s="18">
        <v>20</v>
      </c>
      <c r="PH1992" s="18">
        <v>20</v>
      </c>
      <c r="SP1992" s="18">
        <v>97.7</v>
      </c>
      <c r="SQ1992" s="18">
        <v>98.1</v>
      </c>
      <c r="VX1992" s="18">
        <v>1</v>
      </c>
      <c r="VY1992" s="18">
        <v>1</v>
      </c>
      <c r="WQ1992" s="18">
        <v>0</v>
      </c>
      <c r="WR1992" s="18">
        <v>0</v>
      </c>
      <c r="ZY1992" s="18">
        <v>325.8</v>
      </c>
      <c r="ZZ1992" s="18">
        <v>324.8</v>
      </c>
      <c r="AGS1992" s="18">
        <v>0</v>
      </c>
      <c r="AGT1992" s="18">
        <v>0</v>
      </c>
      <c r="AGU1992" s="18">
        <v>0</v>
      </c>
      <c r="AGV1992" s="18">
        <v>0</v>
      </c>
      <c r="AGW1992" s="18">
        <v>0</v>
      </c>
      <c r="AGX1992" s="18">
        <v>1</v>
      </c>
      <c r="AGY1992" s="18">
        <v>0</v>
      </c>
      <c r="AGZ1992" s="18">
        <v>0</v>
      </c>
      <c r="AHA1992" s="18">
        <v>0</v>
      </c>
      <c r="AHB1992" s="18">
        <v>0</v>
      </c>
      <c r="AHC1992" s="18">
        <v>1</v>
      </c>
      <c r="AHD1992" s="18">
        <v>0</v>
      </c>
      <c r="AHE1992" s="18">
        <v>0</v>
      </c>
      <c r="AHF1992" s="18">
        <v>0</v>
      </c>
      <c r="AHH1992" s="18">
        <v>0</v>
      </c>
      <c r="AHI1992" s="18">
        <v>0</v>
      </c>
      <c r="AHK1992" s="18">
        <v>0</v>
      </c>
      <c r="AHL1992" s="18">
        <v>0</v>
      </c>
      <c r="AHM1992" s="18">
        <v>0</v>
      </c>
      <c r="AHN1992" s="18">
        <v>0</v>
      </c>
      <c r="AHO1992" s="18">
        <v>0</v>
      </c>
      <c r="AHP1992" s="18">
        <v>0</v>
      </c>
      <c r="AHQ1992" s="18">
        <v>0</v>
      </c>
      <c r="AHR1992" s="18">
        <v>0</v>
      </c>
      <c r="AIM1992" s="18">
        <v>0</v>
      </c>
      <c r="AIN1992" s="18">
        <v>0</v>
      </c>
      <c r="AIO1992" s="18">
        <v>0</v>
      </c>
      <c r="AIT1992" s="79">
        <v>2</v>
      </c>
      <c r="AIU1992" s="18">
        <v>0</v>
      </c>
      <c r="AIV1992" s="18">
        <v>0</v>
      </c>
      <c r="AIW1992" s="18">
        <v>0</v>
      </c>
      <c r="AIX1992" s="18">
        <v>40</v>
      </c>
      <c r="AIY1992" s="18">
        <v>29</v>
      </c>
    </row>
    <row r="1993" spans="1:939" s="1" customFormat="1">
      <c r="A1993" s="1">
        <v>420</v>
      </c>
      <c r="B1993" s="1">
        <v>1</v>
      </c>
      <c r="C1993" s="1">
        <v>1</v>
      </c>
      <c r="D1993" s="1" t="s">
        <v>10192</v>
      </c>
      <c r="O1993" s="1">
        <v>0</v>
      </c>
      <c r="Z1993" s="1">
        <v>0</v>
      </c>
      <c r="AA1993" s="1">
        <v>1</v>
      </c>
      <c r="AB1993" s="1" t="s">
        <v>10193</v>
      </c>
      <c r="AC1993" s="1">
        <v>0</v>
      </c>
      <c r="AE1993" s="1">
        <v>0</v>
      </c>
      <c r="AG1993" s="1">
        <v>0</v>
      </c>
      <c r="AI1993" s="1">
        <v>156</v>
      </c>
      <c r="DR1993" s="1">
        <v>82</v>
      </c>
      <c r="HA1993" s="1">
        <v>2</v>
      </c>
      <c r="HT1993" s="1">
        <v>1</v>
      </c>
      <c r="IP1993" s="1">
        <v>100</v>
      </c>
      <c r="LX1993" s="1">
        <v>86</v>
      </c>
      <c r="PG1993" s="1">
        <v>18</v>
      </c>
      <c r="SP1993" s="1">
        <v>96.6</v>
      </c>
      <c r="VX1993" s="1">
        <v>1</v>
      </c>
      <c r="WQ1993" s="1">
        <v>1</v>
      </c>
      <c r="AGS1993" s="1">
        <v>1</v>
      </c>
      <c r="AGT1993" s="1">
        <v>0</v>
      </c>
      <c r="AGU1993" s="1">
        <v>0</v>
      </c>
      <c r="AGV1993" s="1">
        <v>1</v>
      </c>
      <c r="AGW1993" s="1">
        <v>1</v>
      </c>
      <c r="AGX1993" s="1">
        <v>1</v>
      </c>
      <c r="AGY1993" s="1">
        <v>0</v>
      </c>
      <c r="AGZ1993" s="1">
        <v>0</v>
      </c>
      <c r="AHA1993" s="1">
        <v>0</v>
      </c>
      <c r="AHB1993" s="1">
        <v>0</v>
      </c>
      <c r="AHC1993" s="1">
        <v>1</v>
      </c>
      <c r="AHD1993" s="1">
        <v>0</v>
      </c>
      <c r="AHE1993" s="1">
        <v>0</v>
      </c>
      <c r="AHF1993" s="1">
        <v>0</v>
      </c>
      <c r="AHH1993" s="1">
        <v>0</v>
      </c>
      <c r="AHI1993" s="1">
        <v>0</v>
      </c>
      <c r="AHK1993" s="1">
        <v>0</v>
      </c>
      <c r="AHL1993" s="1">
        <v>0</v>
      </c>
      <c r="AHM1993" s="1">
        <v>0</v>
      </c>
      <c r="AHN1993" s="1">
        <v>0</v>
      </c>
      <c r="AHO1993" s="1">
        <v>0</v>
      </c>
      <c r="AHP1993" s="1">
        <v>0</v>
      </c>
      <c r="AHQ1993" s="1">
        <v>0</v>
      </c>
      <c r="AHR1993" s="1">
        <v>1</v>
      </c>
      <c r="AIM1993" s="1">
        <v>0</v>
      </c>
      <c r="AIN1993" s="1">
        <v>0</v>
      </c>
      <c r="AIO1993" s="1">
        <v>0</v>
      </c>
      <c r="AIP1993" s="1">
        <v>1</v>
      </c>
      <c r="AIQ1993" s="1">
        <v>1</v>
      </c>
      <c r="AIR1993" s="1">
        <v>0</v>
      </c>
      <c r="AIS1993" s="1">
        <v>0</v>
      </c>
      <c r="AIT1993" s="1">
        <v>1</v>
      </c>
      <c r="AIU1993" s="1">
        <v>0</v>
      </c>
      <c r="AIV1993" s="1">
        <v>0</v>
      </c>
      <c r="AIW1993" s="1">
        <v>0</v>
      </c>
      <c r="AIX1993" s="1">
        <v>52</v>
      </c>
    </row>
    <row r="1994" spans="1:939" s="1" customFormat="1">
      <c r="B1994" s="1">
        <v>2</v>
      </c>
      <c r="C1994" s="1">
        <v>1</v>
      </c>
      <c r="D1994" s="1" t="s">
        <v>10194</v>
      </c>
      <c r="E1994" s="1" t="s">
        <v>10195</v>
      </c>
      <c r="F1994" s="1" t="s">
        <v>10196</v>
      </c>
      <c r="O1994" s="1">
        <v>0</v>
      </c>
      <c r="P1994" s="1">
        <v>0</v>
      </c>
      <c r="Q1994" s="1">
        <v>0</v>
      </c>
      <c r="Z1994" s="1">
        <v>0</v>
      </c>
      <c r="AA1994" s="1">
        <v>0</v>
      </c>
      <c r="AB1994" s="1" t="s">
        <v>10197</v>
      </c>
      <c r="AC1994" s="1">
        <v>0</v>
      </c>
      <c r="AE1994" s="1">
        <v>0</v>
      </c>
      <c r="AG1994" s="1">
        <v>0</v>
      </c>
      <c r="AI1994" s="1">
        <v>118</v>
      </c>
      <c r="AJ1994" s="1">
        <v>128</v>
      </c>
      <c r="DR1994" s="1">
        <v>80</v>
      </c>
      <c r="DS1994" s="1">
        <v>66</v>
      </c>
      <c r="HA1994" s="1">
        <v>0</v>
      </c>
      <c r="HB1994" s="1">
        <v>0</v>
      </c>
      <c r="HT1994" s="1">
        <v>0</v>
      </c>
      <c r="HU1994" s="1">
        <v>0</v>
      </c>
      <c r="IP1994" s="1">
        <v>96</v>
      </c>
      <c r="IQ1994" s="1">
        <v>95</v>
      </c>
      <c r="LX1994" s="1">
        <v>92</v>
      </c>
      <c r="LY1994" s="1">
        <v>90</v>
      </c>
      <c r="PG1994" s="1">
        <v>20</v>
      </c>
      <c r="PH1994" s="1">
        <v>18</v>
      </c>
      <c r="SP1994" s="1">
        <v>97.5</v>
      </c>
      <c r="SQ1994" s="1">
        <v>97.5</v>
      </c>
      <c r="VX1994" s="1">
        <v>1</v>
      </c>
      <c r="VY1994" s="1">
        <v>1</v>
      </c>
      <c r="WQ1994" s="1">
        <v>1</v>
      </c>
      <c r="WR1994" s="1">
        <v>1</v>
      </c>
      <c r="AGS1994" s="1">
        <v>1</v>
      </c>
      <c r="AGT1994" s="1">
        <v>0</v>
      </c>
      <c r="AGU1994" s="1">
        <v>0</v>
      </c>
      <c r="AGV1994" s="1">
        <v>1</v>
      </c>
      <c r="AGW1994" s="1">
        <v>1</v>
      </c>
      <c r="AGX1994" s="1">
        <v>1</v>
      </c>
      <c r="AGY1994" s="1">
        <v>0</v>
      </c>
      <c r="AGZ1994" s="1">
        <v>0</v>
      </c>
      <c r="AHA1994" s="1">
        <v>0</v>
      </c>
      <c r="AHB1994" s="1">
        <v>0</v>
      </c>
      <c r="AHC1994" s="1">
        <v>1</v>
      </c>
      <c r="AHD1994" s="1">
        <v>0</v>
      </c>
      <c r="AHE1994" s="1">
        <v>0</v>
      </c>
      <c r="AHF1994" s="1">
        <v>0</v>
      </c>
      <c r="AHH1994" s="1">
        <v>0</v>
      </c>
      <c r="AHI1994" s="1">
        <v>0</v>
      </c>
      <c r="AHK1994" s="1">
        <v>0</v>
      </c>
      <c r="AHL1994" s="1">
        <v>0</v>
      </c>
      <c r="AHM1994" s="1">
        <v>0</v>
      </c>
      <c r="AHN1994" s="1">
        <v>0</v>
      </c>
      <c r="AHO1994" s="1">
        <v>0</v>
      </c>
      <c r="AHP1994" s="1">
        <v>0</v>
      </c>
      <c r="AHQ1994" s="1">
        <v>0</v>
      </c>
      <c r="AHR1994" s="1">
        <v>0</v>
      </c>
      <c r="AIM1994" s="1">
        <v>0</v>
      </c>
      <c r="AIN1994" s="1">
        <v>0</v>
      </c>
      <c r="AIO1994" s="1">
        <v>0</v>
      </c>
      <c r="AIR1994" s="1">
        <v>0</v>
      </c>
      <c r="AIS1994" s="1">
        <v>0</v>
      </c>
      <c r="AIT1994" s="1">
        <v>2</v>
      </c>
      <c r="AIU1994" s="1">
        <v>0</v>
      </c>
      <c r="AIV1994" s="1">
        <v>0</v>
      </c>
      <c r="AIW1994" s="1">
        <v>0</v>
      </c>
      <c r="AIX1994" s="1">
        <v>57</v>
      </c>
      <c r="AIY1994" s="1">
        <v>25</v>
      </c>
    </row>
    <row r="1995" spans="1:939" s="1" customFormat="1">
      <c r="B1995" s="1">
        <v>3</v>
      </c>
      <c r="C1995" s="1">
        <v>0</v>
      </c>
      <c r="Z1995" s="1">
        <v>0</v>
      </c>
      <c r="AA1995" s="1">
        <v>2</v>
      </c>
      <c r="AB1995" s="1" t="s">
        <v>10198</v>
      </c>
      <c r="AC1995" s="1">
        <v>0</v>
      </c>
      <c r="AE1995" s="1">
        <v>1</v>
      </c>
      <c r="AF1995" s="1">
        <v>0</v>
      </c>
      <c r="AG1995" s="1">
        <v>0</v>
      </c>
      <c r="AI1995" s="1">
        <v>132</v>
      </c>
      <c r="AJ1995" s="1">
        <v>130</v>
      </c>
      <c r="DR1995" s="1">
        <v>84</v>
      </c>
      <c r="DS1995" s="1">
        <v>76</v>
      </c>
      <c r="HA1995" s="1">
        <v>0</v>
      </c>
      <c r="HB1995" s="1">
        <v>0</v>
      </c>
      <c r="HT1995" s="1">
        <v>0</v>
      </c>
      <c r="HU1995" s="1">
        <v>0</v>
      </c>
      <c r="IP1995" s="1">
        <v>97</v>
      </c>
      <c r="IQ1995" s="1">
        <v>98</v>
      </c>
      <c r="LX1995" s="1">
        <v>100</v>
      </c>
      <c r="LY1995" s="1">
        <v>82</v>
      </c>
      <c r="PG1995" s="1">
        <v>20</v>
      </c>
      <c r="PH1995" s="1">
        <v>18</v>
      </c>
      <c r="SP1995" s="1">
        <v>96.8</v>
      </c>
      <c r="SQ1995" s="1">
        <v>98.2</v>
      </c>
      <c r="VX1995" s="1">
        <v>1</v>
      </c>
      <c r="VY1995" s="1">
        <v>1</v>
      </c>
      <c r="WQ1995" s="1">
        <v>1</v>
      </c>
      <c r="WR1995" s="1">
        <v>1</v>
      </c>
      <c r="AGS1995" s="1">
        <v>1</v>
      </c>
      <c r="AGT1995" s="1">
        <v>0</v>
      </c>
      <c r="AGU1995" s="1">
        <v>0</v>
      </c>
      <c r="AGV1995" s="1">
        <v>1</v>
      </c>
      <c r="AGW1995" s="1">
        <v>1</v>
      </c>
      <c r="AGX1995" s="1">
        <v>1</v>
      </c>
      <c r="AGY1995" s="1">
        <v>0</v>
      </c>
      <c r="AGZ1995" s="1">
        <v>0</v>
      </c>
      <c r="AHA1995" s="1">
        <v>0</v>
      </c>
      <c r="AHB1995" s="1">
        <v>0</v>
      </c>
      <c r="AHC1995" s="1">
        <v>1</v>
      </c>
      <c r="AHD1995" s="1">
        <v>0</v>
      </c>
      <c r="AHE1995" s="1">
        <v>0</v>
      </c>
      <c r="AHF1995" s="1">
        <v>0</v>
      </c>
      <c r="AHH1995" s="1">
        <v>0</v>
      </c>
      <c r="AHI1995" s="1">
        <v>0</v>
      </c>
      <c r="AHK1995" s="1">
        <v>0</v>
      </c>
      <c r="AHL1995" s="1">
        <v>0</v>
      </c>
      <c r="AHM1995" s="1">
        <v>0</v>
      </c>
      <c r="AHN1995" s="1">
        <v>0</v>
      </c>
      <c r="AHO1995" s="1">
        <v>0</v>
      </c>
      <c r="AHP1995" s="1">
        <v>0</v>
      </c>
      <c r="AHQ1995" s="1">
        <v>0</v>
      </c>
      <c r="AHR1995" s="1">
        <v>5</v>
      </c>
      <c r="AIM1995" s="1">
        <v>0</v>
      </c>
      <c r="AIN1995" s="1">
        <v>0</v>
      </c>
      <c r="AIO1995" s="1">
        <v>0</v>
      </c>
      <c r="AIR1995" s="1">
        <v>0</v>
      </c>
      <c r="AIS1995" s="1">
        <v>0</v>
      </c>
      <c r="AIT1995" s="1">
        <v>0</v>
      </c>
      <c r="AIU1995" s="1">
        <v>2</v>
      </c>
      <c r="AIV1995" s="1">
        <v>0</v>
      </c>
      <c r="AIW1995" s="1">
        <v>0</v>
      </c>
      <c r="AJB1995" s="1">
        <v>67</v>
      </c>
      <c r="AJC1995" s="1">
        <v>20</v>
      </c>
    </row>
    <row r="1996" spans="1:939" s="1" customFormat="1">
      <c r="B1996" s="1">
        <v>4</v>
      </c>
      <c r="C1996" s="1">
        <v>0</v>
      </c>
      <c r="Z1996" s="1">
        <v>0</v>
      </c>
      <c r="AA1996" s="1">
        <v>2</v>
      </c>
      <c r="AB1996" s="1" t="s">
        <v>10199</v>
      </c>
      <c r="AC1996" s="1">
        <v>0</v>
      </c>
      <c r="AE1996" s="1">
        <v>0</v>
      </c>
      <c r="AG1996" s="1">
        <v>0</v>
      </c>
      <c r="AI1996" s="1">
        <v>138</v>
      </c>
      <c r="AJ1996" s="1">
        <v>126</v>
      </c>
      <c r="DR1996" s="1">
        <v>76</v>
      </c>
      <c r="DS1996" s="1">
        <v>80</v>
      </c>
      <c r="HA1996" s="1">
        <v>0</v>
      </c>
      <c r="HB1996" s="1">
        <v>0</v>
      </c>
      <c r="HT1996" s="1">
        <v>0</v>
      </c>
      <c r="HU1996" s="1">
        <v>0</v>
      </c>
      <c r="IP1996" s="1">
        <v>97</v>
      </c>
      <c r="IQ1996" s="1">
        <v>98</v>
      </c>
      <c r="LX1996" s="1">
        <v>74</v>
      </c>
      <c r="LY1996" s="1">
        <v>68</v>
      </c>
      <c r="PG1996" s="1">
        <v>18</v>
      </c>
      <c r="PH1996" s="1">
        <v>18</v>
      </c>
      <c r="SP1996" s="1">
        <v>96.9</v>
      </c>
      <c r="SQ1996" s="1">
        <v>96.4</v>
      </c>
      <c r="VX1996" s="1">
        <v>1</v>
      </c>
      <c r="VY1996" s="1">
        <v>1</v>
      </c>
      <c r="WQ1996" s="1">
        <v>1</v>
      </c>
      <c r="WR1996" s="1">
        <v>1</v>
      </c>
      <c r="AGS1996" s="1">
        <v>0</v>
      </c>
      <c r="AGT1996" s="1">
        <v>0</v>
      </c>
      <c r="AGU1996" s="1">
        <v>0</v>
      </c>
      <c r="AGV1996" s="1">
        <v>0</v>
      </c>
      <c r="AGW1996" s="1">
        <v>1</v>
      </c>
      <c r="AGX1996" s="1">
        <v>1</v>
      </c>
      <c r="AGY1996" s="1">
        <v>0</v>
      </c>
      <c r="AGZ1996" s="1">
        <v>0</v>
      </c>
      <c r="AHA1996" s="1">
        <v>0</v>
      </c>
      <c r="AHB1996" s="1">
        <v>0</v>
      </c>
      <c r="AHC1996" s="1">
        <v>1</v>
      </c>
      <c r="AHD1996" s="1">
        <v>1</v>
      </c>
      <c r="AHE1996" s="1">
        <v>0</v>
      </c>
      <c r="AHF1996" s="1">
        <v>0</v>
      </c>
      <c r="AHH1996" s="1">
        <v>0</v>
      </c>
      <c r="AHI1996" s="1">
        <v>0</v>
      </c>
      <c r="AHK1996" s="1">
        <v>0</v>
      </c>
      <c r="AHL1996" s="1">
        <v>0</v>
      </c>
      <c r="AHM1996" s="1">
        <v>0</v>
      </c>
      <c r="AHN1996" s="1">
        <v>0</v>
      </c>
      <c r="AHO1996" s="1">
        <v>0</v>
      </c>
      <c r="AHP1996" s="1">
        <v>0</v>
      </c>
      <c r="AHQ1996" s="1">
        <v>0</v>
      </c>
      <c r="AHR1996" s="1">
        <v>0</v>
      </c>
      <c r="AIM1996" s="1">
        <v>0</v>
      </c>
      <c r="AIN1996" s="1">
        <v>0</v>
      </c>
      <c r="AIO1996" s="1">
        <v>0</v>
      </c>
      <c r="AIR1996" s="1">
        <v>0</v>
      </c>
      <c r="AIS1996" s="1">
        <v>0</v>
      </c>
      <c r="AIT1996" s="1">
        <v>0</v>
      </c>
      <c r="AIU1996" s="1">
        <v>2</v>
      </c>
      <c r="AIV1996" s="1">
        <v>0</v>
      </c>
      <c r="AIW1996" s="1">
        <v>0</v>
      </c>
      <c r="AJB1996" s="1">
        <v>37</v>
      </c>
      <c r="AJC1996" s="1">
        <v>30</v>
      </c>
    </row>
    <row r="1997" spans="1:939" s="80" customFormat="1">
      <c r="B1997" s="80">
        <v>5</v>
      </c>
      <c r="C1997" s="80">
        <v>0</v>
      </c>
      <c r="Z1997" s="80">
        <v>0</v>
      </c>
      <c r="AA1997" s="80">
        <v>2</v>
      </c>
      <c r="AC1997" s="80">
        <v>0</v>
      </c>
      <c r="AE1997" s="80">
        <v>8</v>
      </c>
      <c r="AF1997" s="80">
        <v>0</v>
      </c>
      <c r="AG1997" s="80">
        <v>0</v>
      </c>
      <c r="AI1997" s="80">
        <v>116</v>
      </c>
      <c r="DR1997" s="80">
        <v>82</v>
      </c>
      <c r="HA1997" s="80">
        <v>0</v>
      </c>
      <c r="HT1997" s="80">
        <v>0</v>
      </c>
      <c r="IP1997" s="80">
        <v>96</v>
      </c>
      <c r="LX1997" s="80">
        <v>74</v>
      </c>
      <c r="PG1997" s="80">
        <v>16</v>
      </c>
      <c r="SP1997" s="80">
        <v>97.9</v>
      </c>
      <c r="VX1997" s="80">
        <v>1</v>
      </c>
      <c r="WQ1997" s="80">
        <v>1</v>
      </c>
      <c r="AGS1997" s="80">
        <v>0</v>
      </c>
      <c r="AGT1997" s="80">
        <v>0</v>
      </c>
      <c r="AGU1997" s="80">
        <v>0</v>
      </c>
      <c r="AGV1997" s="80">
        <v>0</v>
      </c>
      <c r="AGW1997" s="80">
        <v>1</v>
      </c>
      <c r="AGX1997" s="80">
        <v>1</v>
      </c>
      <c r="AGY1997" s="80">
        <v>0</v>
      </c>
      <c r="AGZ1997" s="80">
        <v>0</v>
      </c>
      <c r="AHA1997" s="80">
        <v>0</v>
      </c>
      <c r="AHB1997" s="80">
        <v>0</v>
      </c>
      <c r="AHC1997" s="80">
        <v>1</v>
      </c>
      <c r="AHD1997" s="80">
        <v>0</v>
      </c>
      <c r="AHE1997" s="80">
        <v>0</v>
      </c>
      <c r="AHF1997" s="80">
        <v>0</v>
      </c>
      <c r="AHH1997" s="80">
        <v>0</v>
      </c>
      <c r="AHI1997" s="80">
        <v>0</v>
      </c>
      <c r="AHK1997" s="80">
        <v>0</v>
      </c>
      <c r="AHL1997" s="80">
        <v>0</v>
      </c>
      <c r="AHM1997" s="80">
        <v>0</v>
      </c>
      <c r="AHN1997" s="80">
        <v>0</v>
      </c>
      <c r="AHO1997" s="80">
        <v>0</v>
      </c>
      <c r="AHP1997" s="80">
        <v>0</v>
      </c>
      <c r="AHQ1997" s="80">
        <v>0</v>
      </c>
      <c r="AHR1997" s="80">
        <v>0</v>
      </c>
      <c r="AIM1997" s="80">
        <v>0</v>
      </c>
      <c r="AIN1997" s="80">
        <v>0</v>
      </c>
      <c r="AIO1997" s="80">
        <v>0</v>
      </c>
      <c r="AIR1997" s="80">
        <v>0</v>
      </c>
      <c r="AIS1997" s="80">
        <v>0</v>
      </c>
      <c r="AIT1997" s="80">
        <v>1</v>
      </c>
      <c r="AIU1997" s="80">
        <v>0</v>
      </c>
      <c r="AIV1997" s="80">
        <v>0</v>
      </c>
      <c r="AIW1997" s="80">
        <v>0</v>
      </c>
      <c r="AIX1997" s="80">
        <v>20</v>
      </c>
    </row>
    <row r="1998" spans="1:939" s="1" customFormat="1">
      <c r="A1998" s="1">
        <v>421</v>
      </c>
      <c r="B1998" s="1">
        <v>1</v>
      </c>
      <c r="C1998" s="1">
        <v>0</v>
      </c>
      <c r="Z1998" s="1">
        <v>0</v>
      </c>
      <c r="AA1998" s="1">
        <v>1</v>
      </c>
      <c r="AC1998" s="1">
        <v>0</v>
      </c>
      <c r="AE1998" s="1">
        <v>2</v>
      </c>
      <c r="AF1998" s="1">
        <v>0</v>
      </c>
      <c r="AG1998" s="1">
        <v>0</v>
      </c>
      <c r="AI1998" s="1">
        <v>150</v>
      </c>
      <c r="DR1998" s="1">
        <v>70</v>
      </c>
      <c r="HA1998" s="1">
        <v>2</v>
      </c>
      <c r="HT1998" s="1">
        <v>0</v>
      </c>
      <c r="IP1998" s="1">
        <v>95</v>
      </c>
      <c r="LX1998" s="1">
        <v>90</v>
      </c>
      <c r="PG1998" s="1">
        <v>18</v>
      </c>
      <c r="SP1998" s="1">
        <v>97.5</v>
      </c>
      <c r="VX1998" s="1">
        <v>1</v>
      </c>
      <c r="WQ1998" s="1">
        <v>0</v>
      </c>
      <c r="AGS1998" s="1">
        <v>0</v>
      </c>
      <c r="AGT1998" s="1">
        <v>0</v>
      </c>
      <c r="AGU1998" s="1">
        <v>0</v>
      </c>
      <c r="AGV1998" s="1">
        <v>0</v>
      </c>
      <c r="AGW1998" s="1">
        <v>0</v>
      </c>
      <c r="AGX1998" s="1">
        <v>0</v>
      </c>
      <c r="AGY1998" s="1">
        <v>0</v>
      </c>
      <c r="AGZ1998" s="1">
        <v>0</v>
      </c>
      <c r="AHA1998" s="1">
        <v>0</v>
      </c>
      <c r="AHB1998" s="1">
        <v>0</v>
      </c>
      <c r="AHC1998" s="1">
        <v>1</v>
      </c>
      <c r="AHD1998" s="1">
        <v>0</v>
      </c>
      <c r="AHE1998" s="1">
        <v>0</v>
      </c>
      <c r="AHF1998" s="1">
        <v>0</v>
      </c>
      <c r="AHH1998" s="1">
        <v>0</v>
      </c>
      <c r="AHI1998" s="1">
        <v>0</v>
      </c>
      <c r="AHK1998" s="1">
        <v>0</v>
      </c>
      <c r="AHL1998" s="1">
        <v>0</v>
      </c>
      <c r="AHM1998" s="1">
        <v>0</v>
      </c>
      <c r="AHN1998" s="1">
        <v>0</v>
      </c>
      <c r="AHO1998" s="1">
        <v>0</v>
      </c>
      <c r="AHP1998" s="1">
        <v>0</v>
      </c>
      <c r="AHQ1998" s="1">
        <v>0</v>
      </c>
      <c r="AHR1998" s="1">
        <v>0</v>
      </c>
      <c r="AIM1998" s="1">
        <v>0</v>
      </c>
      <c r="AIN1998" s="1">
        <v>0</v>
      </c>
      <c r="AIO1998" s="1">
        <v>0</v>
      </c>
      <c r="AIP1998" s="1">
        <v>1</v>
      </c>
      <c r="AIQ1998" s="1">
        <v>1</v>
      </c>
      <c r="AIR1998" s="1">
        <v>1</v>
      </c>
      <c r="AIS1998" s="1">
        <v>1</v>
      </c>
      <c r="AIT1998" s="1">
        <v>0</v>
      </c>
      <c r="AIU1998" s="1">
        <v>1</v>
      </c>
      <c r="AIV1998" s="1">
        <v>0</v>
      </c>
      <c r="AIW1998" s="1">
        <v>0</v>
      </c>
      <c r="AJB1998" s="1">
        <v>45</v>
      </c>
    </row>
    <row r="1999" spans="1:939" s="1" customFormat="1">
      <c r="B1999" s="1">
        <v>2</v>
      </c>
      <c r="C1999" s="1">
        <v>1</v>
      </c>
      <c r="D1999" s="1" t="s">
        <v>7646</v>
      </c>
      <c r="O1999" s="1">
        <v>0</v>
      </c>
      <c r="Z1999" s="1">
        <v>0</v>
      </c>
      <c r="AA1999" s="1">
        <v>0</v>
      </c>
      <c r="AB1999" s="1" t="s">
        <v>10200</v>
      </c>
      <c r="AC1999" s="1">
        <v>0</v>
      </c>
      <c r="AE1999" s="1">
        <v>1</v>
      </c>
      <c r="AF1999" s="1">
        <v>0</v>
      </c>
      <c r="AG1999" s="1">
        <v>0</v>
      </c>
      <c r="AI1999" s="1">
        <v>134</v>
      </c>
      <c r="AJ1999" s="1">
        <v>130</v>
      </c>
      <c r="DR1999" s="1">
        <v>80</v>
      </c>
      <c r="DS1999" s="1">
        <v>68</v>
      </c>
      <c r="HA1999" s="1">
        <v>0</v>
      </c>
      <c r="HB1999" s="1">
        <v>2</v>
      </c>
      <c r="HT1999" s="1">
        <v>0</v>
      </c>
      <c r="HU1999" s="1">
        <v>0</v>
      </c>
      <c r="IP1999" s="1">
        <v>97</v>
      </c>
      <c r="IQ1999" s="1">
        <v>98</v>
      </c>
      <c r="LX1999" s="1">
        <v>88</v>
      </c>
      <c r="LY1999" s="1">
        <v>76</v>
      </c>
      <c r="PG1999" s="1">
        <v>20</v>
      </c>
      <c r="PH1999" s="1">
        <v>18</v>
      </c>
      <c r="SP1999" s="1">
        <v>97.3</v>
      </c>
      <c r="SQ1999" s="1">
        <v>97.1</v>
      </c>
      <c r="VX1999" s="1">
        <v>1</v>
      </c>
      <c r="VY1999" s="1">
        <v>1</v>
      </c>
      <c r="WQ1999" s="1">
        <v>0</v>
      </c>
      <c r="WR1999" s="1">
        <v>0</v>
      </c>
      <c r="AGS1999" s="1">
        <v>1</v>
      </c>
      <c r="AGT1999" s="1">
        <v>0</v>
      </c>
      <c r="AGU1999" s="1">
        <v>0</v>
      </c>
      <c r="AGV1999" s="1">
        <v>1</v>
      </c>
      <c r="AGW1999" s="1">
        <v>0</v>
      </c>
      <c r="AGX1999" s="1">
        <v>0</v>
      </c>
      <c r="AGY1999" s="1">
        <v>0</v>
      </c>
      <c r="AGZ1999" s="1">
        <v>0</v>
      </c>
      <c r="AHA1999" s="1">
        <v>0</v>
      </c>
      <c r="AHB1999" s="1">
        <v>0</v>
      </c>
      <c r="AHC1999" s="1">
        <v>1</v>
      </c>
      <c r="AHD1999" s="1">
        <v>0</v>
      </c>
      <c r="AHE1999" s="1">
        <v>0</v>
      </c>
      <c r="AHF1999" s="1">
        <v>0</v>
      </c>
      <c r="AHH1999" s="1">
        <v>0</v>
      </c>
      <c r="AHI1999" s="1">
        <v>0</v>
      </c>
      <c r="AHK1999" s="1">
        <v>0</v>
      </c>
      <c r="AHL1999" s="1">
        <v>0</v>
      </c>
      <c r="AHM1999" s="1">
        <v>0</v>
      </c>
      <c r="AHN1999" s="1">
        <v>0</v>
      </c>
      <c r="AHO1999" s="1">
        <v>0</v>
      </c>
      <c r="AHP1999" s="1">
        <v>0</v>
      </c>
      <c r="AHQ1999" s="1">
        <v>0</v>
      </c>
      <c r="AHR1999" s="1">
        <v>0</v>
      </c>
      <c r="AIM1999" s="1">
        <v>0</v>
      </c>
      <c r="AIN1999" s="1">
        <v>0</v>
      </c>
      <c r="AIO1999" s="1">
        <v>0</v>
      </c>
      <c r="AIT1999" s="1">
        <v>1</v>
      </c>
      <c r="AIU1999" s="1">
        <v>1</v>
      </c>
      <c r="AIV1999" s="1">
        <v>0</v>
      </c>
      <c r="AIW1999" s="1">
        <v>0</v>
      </c>
      <c r="AIX1999" s="1">
        <v>31</v>
      </c>
      <c r="AJB1999" s="1">
        <v>38</v>
      </c>
    </row>
    <row r="2000" spans="1:939" s="1" customFormat="1">
      <c r="B2000" s="1">
        <v>3</v>
      </c>
      <c r="C2000" s="1">
        <v>0</v>
      </c>
      <c r="Z2000" s="1">
        <v>0</v>
      </c>
      <c r="AA2000" s="1">
        <v>2</v>
      </c>
      <c r="AB2000" s="1" t="s">
        <v>10201</v>
      </c>
      <c r="AC2000" s="1">
        <v>0</v>
      </c>
      <c r="AE2000" s="1">
        <v>0</v>
      </c>
      <c r="AG2000" s="1">
        <v>0</v>
      </c>
      <c r="AI2000" s="1">
        <v>124</v>
      </c>
      <c r="AJ2000" s="1">
        <v>124</v>
      </c>
      <c r="DR2000" s="1">
        <v>66</v>
      </c>
      <c r="DS2000" s="1">
        <v>60</v>
      </c>
      <c r="HA2000" s="1">
        <v>0</v>
      </c>
      <c r="HB2000" s="1">
        <v>2</v>
      </c>
      <c r="HT2000" s="1">
        <v>0</v>
      </c>
      <c r="HU2000" s="1">
        <v>0</v>
      </c>
      <c r="IP2000" s="1">
        <v>96</v>
      </c>
      <c r="IQ2000" s="1">
        <v>98</v>
      </c>
      <c r="LX2000" s="1">
        <v>88</v>
      </c>
      <c r="LY2000" s="1">
        <v>70</v>
      </c>
      <c r="PG2000" s="1">
        <v>18</v>
      </c>
      <c r="PH2000" s="1">
        <v>16</v>
      </c>
      <c r="SP2000" s="1">
        <v>97.3</v>
      </c>
      <c r="SQ2000" s="1">
        <v>96.2</v>
      </c>
      <c r="VX2000" s="1">
        <v>1</v>
      </c>
      <c r="VY2000" s="1">
        <v>1</v>
      </c>
      <c r="WQ2000" s="1">
        <v>0</v>
      </c>
      <c r="WR2000" s="1">
        <v>0</v>
      </c>
      <c r="AGS2000" s="1">
        <v>1</v>
      </c>
      <c r="AGT2000" s="1">
        <v>0</v>
      </c>
      <c r="AGU2000" s="1">
        <v>0</v>
      </c>
      <c r="AGV2000" s="1">
        <v>1</v>
      </c>
      <c r="AGW2000" s="1">
        <v>0</v>
      </c>
      <c r="AGX2000" s="1">
        <v>0</v>
      </c>
      <c r="AGY2000" s="1">
        <v>0</v>
      </c>
      <c r="AGZ2000" s="1">
        <v>0</v>
      </c>
      <c r="AHA2000" s="1">
        <v>0</v>
      </c>
      <c r="AHB2000" s="1">
        <v>0</v>
      </c>
      <c r="AHC2000" s="1">
        <v>1</v>
      </c>
      <c r="AHD2000" s="1">
        <v>0</v>
      </c>
      <c r="AHE2000" s="1">
        <v>0</v>
      </c>
      <c r="AHF2000" s="1">
        <v>0</v>
      </c>
      <c r="AHH2000" s="1">
        <v>0</v>
      </c>
      <c r="AHI2000" s="1">
        <v>0</v>
      </c>
      <c r="AHK2000" s="1">
        <v>0</v>
      </c>
      <c r="AHL2000" s="1">
        <v>0</v>
      </c>
      <c r="AHM2000" s="1">
        <v>0</v>
      </c>
      <c r="AHN2000" s="1">
        <v>0</v>
      </c>
      <c r="AHO2000" s="1">
        <v>0</v>
      </c>
      <c r="AHP2000" s="1">
        <v>0</v>
      </c>
      <c r="AHQ2000" s="1">
        <v>0</v>
      </c>
      <c r="AHR2000" s="1">
        <v>0</v>
      </c>
      <c r="AIM2000" s="1">
        <v>0</v>
      </c>
      <c r="AIN2000" s="1">
        <v>0</v>
      </c>
      <c r="AIO2000" s="1">
        <v>0</v>
      </c>
      <c r="AIT2000" s="1">
        <v>1</v>
      </c>
      <c r="AIU2000" s="1">
        <v>1</v>
      </c>
      <c r="AIV2000" s="1">
        <v>0</v>
      </c>
      <c r="AIW2000" s="1">
        <v>0</v>
      </c>
      <c r="AIX2000" s="1">
        <v>51</v>
      </c>
      <c r="AJB2000" s="1">
        <v>10</v>
      </c>
    </row>
    <row r="2001" spans="1:939" s="1" customFormat="1">
      <c r="B2001" s="1">
        <v>4</v>
      </c>
      <c r="C2001" s="1">
        <v>0</v>
      </c>
      <c r="Z2001" s="1">
        <v>0</v>
      </c>
      <c r="AA2001" s="1">
        <v>2</v>
      </c>
      <c r="AB2001" s="1" t="s">
        <v>10202</v>
      </c>
      <c r="AC2001" s="1">
        <v>0</v>
      </c>
      <c r="AE2001" s="1">
        <v>1</v>
      </c>
      <c r="AF2001" s="1">
        <v>0</v>
      </c>
      <c r="AG2001" s="1">
        <v>0</v>
      </c>
      <c r="AI2001" s="1">
        <v>122</v>
      </c>
      <c r="AJ2001" s="1">
        <v>130</v>
      </c>
      <c r="DR2001" s="1">
        <v>74</v>
      </c>
      <c r="DS2001" s="1">
        <v>70</v>
      </c>
      <c r="HA2001" s="1">
        <v>2</v>
      </c>
      <c r="HB2001" s="1">
        <v>2</v>
      </c>
      <c r="HT2001" s="1">
        <v>0</v>
      </c>
      <c r="HU2001" s="1">
        <v>0</v>
      </c>
      <c r="IP2001" s="1">
        <v>99</v>
      </c>
      <c r="IQ2001" s="1">
        <v>98</v>
      </c>
      <c r="LX2001" s="1">
        <v>68</v>
      </c>
      <c r="LY2001" s="1">
        <v>60</v>
      </c>
      <c r="PG2001" s="1">
        <v>18</v>
      </c>
      <c r="PH2001" s="1">
        <v>16</v>
      </c>
      <c r="SP2001" s="1">
        <v>97.7</v>
      </c>
      <c r="SQ2001" s="1">
        <v>95.9</v>
      </c>
      <c r="VX2001" s="1">
        <v>1</v>
      </c>
      <c r="VY2001" s="1">
        <v>1</v>
      </c>
      <c r="WQ2001" s="1">
        <v>0</v>
      </c>
      <c r="WR2001" s="1">
        <v>0</v>
      </c>
      <c r="AGS2001" s="1">
        <v>1</v>
      </c>
      <c r="AGT2001" s="1">
        <v>0</v>
      </c>
      <c r="AGU2001" s="1">
        <v>0</v>
      </c>
      <c r="AGV2001" s="1">
        <v>1</v>
      </c>
      <c r="AGW2001" s="1">
        <v>0</v>
      </c>
      <c r="AGX2001" s="1">
        <v>0</v>
      </c>
      <c r="AGY2001" s="1">
        <v>0</v>
      </c>
      <c r="AGZ2001" s="1">
        <v>0</v>
      </c>
      <c r="AHA2001" s="1">
        <v>0</v>
      </c>
      <c r="AHB2001" s="1">
        <v>0</v>
      </c>
      <c r="AHC2001" s="1">
        <v>1</v>
      </c>
      <c r="AHD2001" s="1">
        <v>0</v>
      </c>
      <c r="AHE2001" s="1">
        <v>0</v>
      </c>
      <c r="AHF2001" s="1">
        <v>0</v>
      </c>
      <c r="AHH2001" s="1">
        <v>0</v>
      </c>
      <c r="AHI2001" s="1">
        <v>0</v>
      </c>
      <c r="AHK2001" s="1">
        <v>0</v>
      </c>
      <c r="AHL2001" s="1">
        <v>0</v>
      </c>
      <c r="AHM2001" s="1">
        <v>0</v>
      </c>
      <c r="AHN2001" s="1">
        <v>0</v>
      </c>
      <c r="AHO2001" s="1">
        <v>0</v>
      </c>
      <c r="AHP2001" s="1">
        <v>0</v>
      </c>
      <c r="AHQ2001" s="1">
        <v>0</v>
      </c>
      <c r="AHR2001" s="1">
        <v>0</v>
      </c>
      <c r="AIM2001" s="1">
        <v>0</v>
      </c>
      <c r="AIN2001" s="1">
        <v>0</v>
      </c>
      <c r="AIO2001" s="1">
        <v>0</v>
      </c>
      <c r="AIT2001" s="1">
        <v>1</v>
      </c>
      <c r="AIU2001" s="1">
        <v>1</v>
      </c>
      <c r="AIV2001" s="1">
        <v>0</v>
      </c>
      <c r="AIW2001" s="1">
        <v>0</v>
      </c>
      <c r="AIX2001" s="1">
        <v>25</v>
      </c>
      <c r="AJB2001" s="1">
        <v>17</v>
      </c>
    </row>
    <row r="2002" spans="1:939" s="80" customFormat="1">
      <c r="B2002" s="80">
        <v>5</v>
      </c>
      <c r="C2002" s="80">
        <v>1</v>
      </c>
      <c r="D2002" s="80" t="s">
        <v>7703</v>
      </c>
      <c r="O2002" s="80">
        <v>0</v>
      </c>
      <c r="Z2002" s="80">
        <v>0</v>
      </c>
      <c r="AA2002" s="80">
        <v>2</v>
      </c>
      <c r="AB2002" s="80" t="s">
        <v>10203</v>
      </c>
      <c r="AC2002" s="80">
        <v>0</v>
      </c>
      <c r="AE2002" s="80">
        <v>0</v>
      </c>
      <c r="AG2002" s="80">
        <v>0</v>
      </c>
      <c r="AI2002" s="80">
        <v>122</v>
      </c>
      <c r="DR2002" s="80">
        <v>60</v>
      </c>
      <c r="HA2002" s="80">
        <v>2</v>
      </c>
      <c r="HT2002" s="80">
        <v>0</v>
      </c>
      <c r="IP2002" s="80">
        <v>98</v>
      </c>
      <c r="LX2002" s="80">
        <v>60</v>
      </c>
      <c r="PG2002" s="80">
        <v>16</v>
      </c>
      <c r="SP2002" s="80">
        <v>96.8</v>
      </c>
      <c r="VX2002" s="80">
        <v>1</v>
      </c>
      <c r="WQ2002" s="80">
        <v>0</v>
      </c>
      <c r="AGS2002" s="18">
        <v>0</v>
      </c>
      <c r="AGT2002" s="18">
        <v>0</v>
      </c>
      <c r="AGU2002" s="18">
        <v>0</v>
      </c>
      <c r="AGV2002" s="18">
        <v>0</v>
      </c>
      <c r="AGW2002" s="18">
        <v>0</v>
      </c>
      <c r="AGX2002" s="18">
        <v>0</v>
      </c>
      <c r="AGY2002" s="18">
        <v>0</v>
      </c>
      <c r="AGZ2002" s="18">
        <v>0</v>
      </c>
      <c r="AHA2002" s="18">
        <v>0</v>
      </c>
      <c r="AHB2002" s="18">
        <v>0</v>
      </c>
      <c r="AHC2002" s="18">
        <v>1</v>
      </c>
      <c r="AHD2002" s="18">
        <v>0</v>
      </c>
      <c r="AHE2002" s="18">
        <v>0</v>
      </c>
      <c r="AHF2002" s="18">
        <v>0</v>
      </c>
      <c r="AHG2002" s="18"/>
      <c r="AHH2002" s="18">
        <v>0</v>
      </c>
      <c r="AHI2002" s="18">
        <v>0</v>
      </c>
      <c r="AHJ2002" s="18"/>
      <c r="AHK2002" s="18">
        <v>0</v>
      </c>
      <c r="AHL2002" s="18">
        <v>0</v>
      </c>
      <c r="AHM2002" s="18">
        <v>0</v>
      </c>
      <c r="AHN2002" s="18">
        <v>0</v>
      </c>
      <c r="AHO2002" s="18">
        <v>0</v>
      </c>
      <c r="AHP2002" s="18">
        <v>0</v>
      </c>
      <c r="AHQ2002" s="18">
        <v>0</v>
      </c>
      <c r="AHR2002" s="18">
        <v>0</v>
      </c>
      <c r="AIM2002" s="18">
        <v>0</v>
      </c>
      <c r="AIN2002" s="18">
        <v>0</v>
      </c>
      <c r="AIO2002" s="18">
        <v>0</v>
      </c>
      <c r="AIP2002" s="18"/>
      <c r="AIQ2002" s="18"/>
      <c r="AIR2002" s="18"/>
      <c r="AIS2002" s="18"/>
      <c r="AIT2002" s="18">
        <v>0</v>
      </c>
      <c r="AIU2002" s="18">
        <v>1</v>
      </c>
      <c r="AIV2002" s="18">
        <v>0</v>
      </c>
      <c r="AIW2002" s="18">
        <v>0</v>
      </c>
      <c r="AIX2002" s="18"/>
      <c r="AIY2002" s="18"/>
      <c r="AJB2002" s="18">
        <v>22</v>
      </c>
      <c r="AJC2002" s="18"/>
    </row>
    <row r="2003" spans="1:939" s="1" customFormat="1">
      <c r="A2003" s="1">
        <v>422</v>
      </c>
      <c r="B2003" s="1">
        <v>1</v>
      </c>
      <c r="C2003" s="1">
        <v>0</v>
      </c>
      <c r="Z2003" s="1">
        <v>0</v>
      </c>
      <c r="AA2003" s="1">
        <v>1</v>
      </c>
      <c r="AB2003" s="1" t="s">
        <v>10204</v>
      </c>
      <c r="AC2003" s="1">
        <v>0</v>
      </c>
      <c r="AE2003" s="1">
        <v>0</v>
      </c>
      <c r="AG2003" s="1">
        <v>0</v>
      </c>
      <c r="AI2003" s="1">
        <v>162</v>
      </c>
      <c r="DR2003" s="1">
        <v>84</v>
      </c>
      <c r="HA2003" s="1">
        <v>2</v>
      </c>
      <c r="HT2003" s="1">
        <v>0</v>
      </c>
      <c r="IP2003" s="1">
        <v>96</v>
      </c>
      <c r="LX2003" s="1">
        <v>56</v>
      </c>
      <c r="PG2003" s="1">
        <v>18</v>
      </c>
      <c r="SP2003" s="1">
        <v>95.2</v>
      </c>
      <c r="VX2003" s="1">
        <v>0</v>
      </c>
      <c r="WQ2003" s="1">
        <v>0</v>
      </c>
      <c r="ZY2003" s="1">
        <v>221.4</v>
      </c>
      <c r="AAY2003" s="1">
        <v>23</v>
      </c>
      <c r="ABU2003" s="1">
        <v>140</v>
      </c>
      <c r="ABX2003" s="1">
        <v>3.5</v>
      </c>
      <c r="ACA2003" s="1">
        <v>101</v>
      </c>
      <c r="ACD2003" s="1">
        <v>9.5</v>
      </c>
      <c r="ACG2003" s="1">
        <v>90</v>
      </c>
      <c r="ACQ2003" s="1">
        <v>13</v>
      </c>
      <c r="ACT2003" s="1">
        <v>0.87</v>
      </c>
      <c r="ACW2003" s="1">
        <v>16</v>
      </c>
      <c r="AGS2003" s="1">
        <v>0</v>
      </c>
      <c r="AGT2003" s="1">
        <v>0</v>
      </c>
      <c r="AGU2003" s="1">
        <v>0</v>
      </c>
      <c r="AGV2003" s="1">
        <v>0</v>
      </c>
      <c r="AGW2003" s="1">
        <v>0</v>
      </c>
      <c r="AGX2003" s="1">
        <v>0</v>
      </c>
      <c r="AGY2003" s="1">
        <v>0</v>
      </c>
      <c r="AGZ2003" s="1">
        <v>1</v>
      </c>
      <c r="AHA2003" s="1">
        <v>0</v>
      </c>
      <c r="AHB2003" s="1">
        <v>0</v>
      </c>
      <c r="AHC2003" s="1">
        <v>1</v>
      </c>
      <c r="AHD2003" s="1">
        <v>0</v>
      </c>
      <c r="AHE2003" s="1">
        <v>0</v>
      </c>
      <c r="AHF2003" s="1">
        <v>0</v>
      </c>
      <c r="AHH2003" s="1">
        <v>0</v>
      </c>
      <c r="AHI2003" s="1">
        <v>0</v>
      </c>
      <c r="AHK2003" s="1">
        <v>0</v>
      </c>
      <c r="AHL2003" s="1">
        <v>0</v>
      </c>
      <c r="AHM2003" s="1">
        <v>0</v>
      </c>
      <c r="AHN2003" s="1">
        <v>0</v>
      </c>
      <c r="AHO2003" s="1">
        <v>0</v>
      </c>
      <c r="AHP2003" s="1">
        <v>0</v>
      </c>
      <c r="AHQ2003" s="1">
        <v>0</v>
      </c>
      <c r="AHR2003" s="1">
        <v>0</v>
      </c>
      <c r="AIM2003" s="1">
        <v>0</v>
      </c>
      <c r="AIN2003" s="1">
        <v>0</v>
      </c>
      <c r="AIO2003" s="1">
        <v>0</v>
      </c>
      <c r="AIP2003" s="1">
        <v>1</v>
      </c>
      <c r="AIQ2003" s="1">
        <v>1</v>
      </c>
      <c r="AIR2003" s="1">
        <v>1</v>
      </c>
      <c r="AIS2003" s="1">
        <v>1</v>
      </c>
      <c r="AIT2003" s="3">
        <v>1</v>
      </c>
      <c r="AIU2003" s="1">
        <v>0</v>
      </c>
      <c r="AIV2003" s="1">
        <v>0</v>
      </c>
      <c r="AIW2003" s="1">
        <v>0</v>
      </c>
      <c r="AIX2003" s="1">
        <v>80</v>
      </c>
    </row>
    <row r="2004" spans="1:939" s="1" customFormat="1">
      <c r="B2004" s="1">
        <v>2</v>
      </c>
      <c r="C2004" s="1">
        <v>0</v>
      </c>
      <c r="Z2004" s="1">
        <v>0</v>
      </c>
      <c r="AA2004" s="1">
        <v>2</v>
      </c>
      <c r="AB2004" s="1" t="s">
        <v>10205</v>
      </c>
      <c r="AC2004" s="1">
        <v>0</v>
      </c>
      <c r="AE2004" s="1">
        <v>0</v>
      </c>
      <c r="AG2004" s="1">
        <v>0</v>
      </c>
      <c r="AI2004" s="1">
        <v>168</v>
      </c>
      <c r="AJ2004" s="1">
        <v>156</v>
      </c>
      <c r="DR2004" s="1">
        <v>90</v>
      </c>
      <c r="DS2004" s="1">
        <v>82</v>
      </c>
      <c r="HA2004" s="1">
        <v>2</v>
      </c>
      <c r="HB2004" s="1">
        <v>2</v>
      </c>
      <c r="HT2004" s="1">
        <v>0</v>
      </c>
      <c r="HU2004" s="1">
        <v>0</v>
      </c>
      <c r="IP2004" s="1">
        <v>96</v>
      </c>
      <c r="IQ2004" s="1">
        <v>97</v>
      </c>
      <c r="LX2004" s="1">
        <v>58</v>
      </c>
      <c r="LY2004" s="1">
        <v>58</v>
      </c>
      <c r="PG2004" s="1">
        <v>16</v>
      </c>
      <c r="PH2004" s="1">
        <v>16</v>
      </c>
      <c r="SP2004" s="1">
        <v>98.2</v>
      </c>
      <c r="SQ2004" s="1">
        <v>96.8</v>
      </c>
      <c r="VX2004" s="1">
        <v>1</v>
      </c>
      <c r="VY2004" s="1">
        <v>1</v>
      </c>
      <c r="WQ2004" s="1">
        <v>0</v>
      </c>
      <c r="WR2004" s="1">
        <v>0</v>
      </c>
      <c r="ZY2004" s="1">
        <v>219.4</v>
      </c>
      <c r="ZZ2004" s="1">
        <v>221.2</v>
      </c>
      <c r="AAY2004" s="1">
        <v>24</v>
      </c>
      <c r="ABU2004" s="1">
        <v>142</v>
      </c>
      <c r="ABX2004" s="1">
        <v>3.8</v>
      </c>
      <c r="ACA2004" s="1">
        <v>104</v>
      </c>
      <c r="ACD2004" s="1">
        <v>1.1299999999999999</v>
      </c>
      <c r="ACG2004" s="1">
        <v>126</v>
      </c>
      <c r="ACQ2004" s="1">
        <v>19</v>
      </c>
      <c r="ACT2004" s="1">
        <v>1</v>
      </c>
      <c r="ACW2004" s="1">
        <v>18</v>
      </c>
      <c r="AGS2004" s="1">
        <v>0</v>
      </c>
      <c r="AGT2004" s="1">
        <v>0</v>
      </c>
      <c r="AGU2004" s="1">
        <v>0</v>
      </c>
      <c r="AGV2004" s="1">
        <v>0</v>
      </c>
      <c r="AGW2004" s="1">
        <v>0</v>
      </c>
      <c r="AGX2004" s="1">
        <v>0</v>
      </c>
      <c r="AGY2004" s="1">
        <v>0</v>
      </c>
      <c r="AGZ2004" s="1">
        <v>1</v>
      </c>
      <c r="AHA2004" s="1">
        <v>0</v>
      </c>
      <c r="AHB2004" s="1">
        <v>0</v>
      </c>
      <c r="AHC2004" s="1">
        <v>1</v>
      </c>
      <c r="AHD2004" s="1">
        <v>0</v>
      </c>
      <c r="AHE2004" s="1">
        <v>0</v>
      </c>
      <c r="AHF2004" s="1">
        <v>0</v>
      </c>
      <c r="AHH2004" s="1">
        <v>0</v>
      </c>
      <c r="AHI2004" s="1">
        <v>0</v>
      </c>
      <c r="AHK2004" s="1">
        <v>0</v>
      </c>
      <c r="AHL2004" s="1">
        <v>0</v>
      </c>
      <c r="AHM2004" s="1">
        <v>0</v>
      </c>
      <c r="AHN2004" s="1">
        <v>0</v>
      </c>
      <c r="AHO2004" s="1">
        <v>0</v>
      </c>
      <c r="AHP2004" s="1">
        <v>0</v>
      </c>
      <c r="AHQ2004" s="1">
        <v>0</v>
      </c>
      <c r="AHR2004" s="1">
        <v>0</v>
      </c>
      <c r="AIM2004" s="1">
        <v>0</v>
      </c>
      <c r="AIN2004" s="1">
        <v>0</v>
      </c>
      <c r="AIO2004" s="1">
        <v>0</v>
      </c>
      <c r="AIT2004" s="3">
        <v>0</v>
      </c>
      <c r="AIU2004" s="1">
        <v>2</v>
      </c>
      <c r="AIV2004" s="1">
        <v>0</v>
      </c>
      <c r="AIW2004" s="1">
        <v>0</v>
      </c>
      <c r="AJB2004" s="1">
        <v>69</v>
      </c>
      <c r="AJC2004" s="1">
        <v>36</v>
      </c>
    </row>
    <row r="2005" spans="1:939" s="1" customFormat="1">
      <c r="B2005" s="1">
        <v>3</v>
      </c>
      <c r="C2005" s="1">
        <v>0</v>
      </c>
      <c r="Z2005" s="1">
        <v>0</v>
      </c>
      <c r="AA2005" s="1">
        <v>1</v>
      </c>
      <c r="AB2005" s="1" t="s">
        <v>10206</v>
      </c>
      <c r="AC2005" s="1">
        <v>0</v>
      </c>
      <c r="AE2005" s="1">
        <v>0</v>
      </c>
      <c r="AG2005" s="1">
        <v>0</v>
      </c>
      <c r="AI2005" s="1">
        <v>138</v>
      </c>
      <c r="AJ2005" s="1">
        <v>132</v>
      </c>
      <c r="DR2005" s="1">
        <v>72</v>
      </c>
      <c r="DS2005" s="1">
        <v>70</v>
      </c>
      <c r="HA2005" s="1">
        <v>0</v>
      </c>
      <c r="HB2005" s="1">
        <v>2</v>
      </c>
      <c r="HT2005" s="1">
        <v>0</v>
      </c>
      <c r="HU2005" s="1">
        <v>0</v>
      </c>
      <c r="IP2005" s="1">
        <v>96</v>
      </c>
      <c r="IQ2005" s="1">
        <v>97</v>
      </c>
      <c r="LX2005" s="1">
        <v>52</v>
      </c>
      <c r="LY2005" s="1">
        <v>58</v>
      </c>
      <c r="PG2005" s="1">
        <v>16</v>
      </c>
      <c r="SP2005" s="1">
        <v>96.8</v>
      </c>
      <c r="SQ2005" s="1">
        <v>96.9</v>
      </c>
      <c r="VX2005" s="1">
        <v>1</v>
      </c>
      <c r="VY2005" s="1">
        <v>1</v>
      </c>
      <c r="WQ2005" s="1">
        <v>0</v>
      </c>
      <c r="WR2005" s="1">
        <v>0</v>
      </c>
      <c r="ZY2005" s="1">
        <v>223</v>
      </c>
      <c r="ZZ2005" s="1">
        <v>222.6</v>
      </c>
      <c r="AAY2005" s="1">
        <v>25</v>
      </c>
      <c r="ABB2005" s="1">
        <v>12.2</v>
      </c>
      <c r="ABE2005" s="1">
        <v>36</v>
      </c>
      <c r="ABU2005" s="1">
        <v>141</v>
      </c>
      <c r="ABX2005" s="1">
        <v>3.8</v>
      </c>
      <c r="ACA2005" s="1">
        <v>101</v>
      </c>
      <c r="ACD2005" s="1">
        <v>1.17</v>
      </c>
      <c r="ACG2005" s="1">
        <v>134</v>
      </c>
      <c r="ACQ2005" s="1">
        <v>19</v>
      </c>
      <c r="ACT2005" s="1">
        <v>0.9</v>
      </c>
      <c r="ACW2005" s="1">
        <v>19</v>
      </c>
      <c r="AGS2005" s="1">
        <v>0</v>
      </c>
      <c r="AGT2005" s="1">
        <v>0</v>
      </c>
      <c r="AGU2005" s="1">
        <v>0</v>
      </c>
      <c r="AGV2005" s="1">
        <v>0</v>
      </c>
      <c r="AGW2005" s="1">
        <v>0</v>
      </c>
      <c r="AGX2005" s="1">
        <v>0</v>
      </c>
      <c r="AGY2005" s="1">
        <v>0</v>
      </c>
      <c r="AGZ2005" s="1">
        <v>1</v>
      </c>
      <c r="AHA2005" s="1">
        <v>0</v>
      </c>
      <c r="AHB2005" s="1">
        <v>0</v>
      </c>
      <c r="AHC2005" s="1">
        <v>1</v>
      </c>
      <c r="AHD2005" s="1">
        <v>0</v>
      </c>
      <c r="AHE2005" s="1">
        <v>0</v>
      </c>
      <c r="AHF2005" s="1">
        <v>0</v>
      </c>
      <c r="AHH2005" s="1">
        <v>0</v>
      </c>
      <c r="AHI2005" s="1">
        <v>0</v>
      </c>
      <c r="AHK2005" s="1">
        <v>0</v>
      </c>
      <c r="AHL2005" s="1">
        <v>0</v>
      </c>
      <c r="AHM2005" s="1">
        <v>0</v>
      </c>
      <c r="AHN2005" s="1">
        <v>0</v>
      </c>
      <c r="AHO2005" s="1">
        <v>0</v>
      </c>
      <c r="AHP2005" s="1">
        <v>0</v>
      </c>
      <c r="AHQ2005" s="1">
        <v>0</v>
      </c>
      <c r="AHR2005" s="1">
        <v>0</v>
      </c>
      <c r="AIM2005" s="1">
        <v>0</v>
      </c>
      <c r="AIN2005" s="1">
        <v>0</v>
      </c>
      <c r="AIO2005" s="1">
        <v>0</v>
      </c>
      <c r="AIT2005" s="3">
        <v>0</v>
      </c>
      <c r="AIU2005" s="1">
        <v>2</v>
      </c>
      <c r="AIV2005" s="1">
        <v>0</v>
      </c>
      <c r="AIW2005" s="1">
        <v>0</v>
      </c>
      <c r="AJB2005" s="1">
        <v>40</v>
      </c>
      <c r="AJC2005" s="1">
        <v>28</v>
      </c>
    </row>
    <row r="2006" spans="1:939" s="18" customFormat="1">
      <c r="B2006" s="18">
        <v>4</v>
      </c>
      <c r="C2006" s="18">
        <v>1</v>
      </c>
      <c r="D2006" s="18" t="s">
        <v>9369</v>
      </c>
      <c r="O2006" s="18">
        <v>0</v>
      </c>
      <c r="Z2006" s="18">
        <v>0</v>
      </c>
      <c r="AA2006" s="18">
        <v>2</v>
      </c>
      <c r="AB2006" s="18" t="s">
        <v>10207</v>
      </c>
      <c r="AC2006" s="18">
        <v>0</v>
      </c>
      <c r="AE2006" s="18">
        <v>0</v>
      </c>
      <c r="AG2006" s="18">
        <v>0</v>
      </c>
      <c r="AI2006" s="18">
        <v>142</v>
      </c>
      <c r="AJ2006" s="18">
        <v>172</v>
      </c>
      <c r="AK2006" s="18">
        <v>132</v>
      </c>
      <c r="AL2006" s="18">
        <v>152</v>
      </c>
      <c r="AM2006" s="18">
        <v>128</v>
      </c>
      <c r="DR2006" s="18">
        <v>92</v>
      </c>
      <c r="DS2006" s="18">
        <v>82</v>
      </c>
      <c r="DT2006" s="18">
        <v>80</v>
      </c>
      <c r="DU2006" s="18">
        <v>72</v>
      </c>
      <c r="DV2006" s="18">
        <v>80</v>
      </c>
      <c r="HA2006" s="18">
        <v>2</v>
      </c>
      <c r="HB2006" s="18">
        <v>2</v>
      </c>
      <c r="HC2006" s="18">
        <v>2</v>
      </c>
      <c r="HD2006" s="18">
        <v>2</v>
      </c>
      <c r="HE2006" s="18">
        <v>2</v>
      </c>
      <c r="HT2006" s="18">
        <v>0</v>
      </c>
      <c r="HU2006" s="18">
        <v>0</v>
      </c>
      <c r="HV2006" s="18">
        <v>0</v>
      </c>
      <c r="HW2006" s="18">
        <v>0</v>
      </c>
      <c r="HX2006" s="18">
        <v>0</v>
      </c>
      <c r="IP2006" s="18">
        <v>97</v>
      </c>
      <c r="IQ2006" s="18">
        <v>97</v>
      </c>
      <c r="IR2006" s="18">
        <v>98</v>
      </c>
      <c r="IT2006" s="18">
        <v>97</v>
      </c>
      <c r="LX2006" s="18">
        <v>60</v>
      </c>
      <c r="LY2006" s="18">
        <v>58</v>
      </c>
      <c r="LZ2006" s="18">
        <v>56</v>
      </c>
      <c r="MB2006" s="18">
        <v>56</v>
      </c>
      <c r="PG2006" s="18">
        <v>16</v>
      </c>
      <c r="PH2006" s="18">
        <v>16</v>
      </c>
      <c r="PI2006" s="18">
        <v>16</v>
      </c>
      <c r="PJ2006" s="18">
        <v>16</v>
      </c>
      <c r="PK2006" s="18">
        <v>16</v>
      </c>
      <c r="SP2006" s="18">
        <v>96.6</v>
      </c>
      <c r="ST2006" s="18">
        <v>96</v>
      </c>
      <c r="VX2006" s="18">
        <v>1</v>
      </c>
      <c r="WB2006" s="18">
        <v>1</v>
      </c>
      <c r="WQ2006" s="18">
        <v>0</v>
      </c>
      <c r="WR2006" s="18">
        <v>0</v>
      </c>
      <c r="WS2006" s="18">
        <v>0</v>
      </c>
      <c r="WT2006" s="18">
        <v>0</v>
      </c>
      <c r="WU2006" s="18">
        <v>0</v>
      </c>
      <c r="ZY2006" s="18">
        <v>222.8</v>
      </c>
      <c r="ZZ2006" s="18">
        <v>223.6</v>
      </c>
      <c r="AAY2006" s="18">
        <v>26</v>
      </c>
      <c r="AAZ2006" s="18">
        <v>27</v>
      </c>
      <c r="ABC2006" s="18">
        <v>12.6</v>
      </c>
      <c r="ABF2006" s="18">
        <v>37</v>
      </c>
      <c r="ABU2006" s="18">
        <v>142</v>
      </c>
      <c r="ABV2006" s="18">
        <v>142</v>
      </c>
      <c r="ABX2006" s="18">
        <v>3.8</v>
      </c>
      <c r="ABY2006" s="18">
        <v>3.9</v>
      </c>
      <c r="ACA2006" s="18">
        <v>101</v>
      </c>
      <c r="ACB2006" s="18">
        <v>104</v>
      </c>
      <c r="ACD2006" s="18">
        <v>9.9</v>
      </c>
      <c r="ACE2006" s="18">
        <v>1.23</v>
      </c>
      <c r="ACG2006" s="18">
        <v>94</v>
      </c>
      <c r="ACH2006" s="18">
        <v>119</v>
      </c>
      <c r="ACQ2006" s="18">
        <v>19</v>
      </c>
      <c r="ACR2006" s="18">
        <v>21</v>
      </c>
      <c r="ACT2006" s="18">
        <v>0.91</v>
      </c>
      <c r="ACU2006" s="18">
        <v>0.9</v>
      </c>
      <c r="ACW2006" s="18">
        <v>15</v>
      </c>
      <c r="ACX2006" s="18">
        <v>16</v>
      </c>
      <c r="AGS2006" s="18">
        <v>0</v>
      </c>
      <c r="AGT2006" s="18">
        <v>0</v>
      </c>
      <c r="AGU2006" s="18">
        <v>0</v>
      </c>
      <c r="AGV2006" s="18">
        <v>0</v>
      </c>
      <c r="AGW2006" s="18">
        <v>0</v>
      </c>
      <c r="AGX2006" s="18">
        <v>0</v>
      </c>
      <c r="AGY2006" s="18">
        <v>0</v>
      </c>
      <c r="AGZ2006" s="18">
        <v>1</v>
      </c>
      <c r="AHA2006" s="18">
        <v>0</v>
      </c>
      <c r="AHB2006" s="18">
        <v>0</v>
      </c>
      <c r="AHC2006" s="18">
        <v>1</v>
      </c>
      <c r="AHD2006" s="18">
        <v>0</v>
      </c>
      <c r="AHE2006" s="18">
        <v>0</v>
      </c>
      <c r="AHF2006" s="18">
        <v>0</v>
      </c>
      <c r="AHH2006" s="18">
        <v>0</v>
      </c>
      <c r="AHI2006" s="18">
        <v>0</v>
      </c>
      <c r="AHK2006" s="18">
        <v>0</v>
      </c>
      <c r="AHL2006" s="18">
        <v>0</v>
      </c>
      <c r="AHM2006" s="18">
        <v>0</v>
      </c>
      <c r="AHN2006" s="18">
        <v>0</v>
      </c>
      <c r="AHO2006" s="18">
        <v>0</v>
      </c>
      <c r="AHP2006" s="18">
        <v>0</v>
      </c>
      <c r="AHQ2006" s="18">
        <v>0</v>
      </c>
      <c r="AHR2006" s="18">
        <v>0</v>
      </c>
      <c r="AIM2006" s="18">
        <v>0</v>
      </c>
      <c r="AIN2006" s="18">
        <v>0</v>
      </c>
      <c r="AIO2006" s="18">
        <v>0</v>
      </c>
      <c r="AIT2006" s="79">
        <v>0</v>
      </c>
      <c r="AIU2006" s="18">
        <v>2</v>
      </c>
      <c r="AIV2006" s="18">
        <v>0</v>
      </c>
      <c r="AIW2006" s="18">
        <v>0</v>
      </c>
      <c r="AJB2006" s="18">
        <v>58</v>
      </c>
      <c r="AJC2006" s="18">
        <v>40</v>
      </c>
    </row>
    <row r="2007" spans="1:939" s="1" customFormat="1">
      <c r="A2007" s="1">
        <v>423</v>
      </c>
      <c r="B2007" s="1">
        <v>1</v>
      </c>
      <c r="C2007" s="1">
        <v>0</v>
      </c>
      <c r="Z2007" s="1">
        <v>0</v>
      </c>
      <c r="AA2007" s="1">
        <v>2</v>
      </c>
      <c r="AB2007" s="1" t="s">
        <v>10208</v>
      </c>
      <c r="AC2007" s="1">
        <v>0</v>
      </c>
      <c r="AE2007" s="1">
        <v>0</v>
      </c>
      <c r="AG2007" s="1">
        <v>0</v>
      </c>
      <c r="AI2007" s="1">
        <v>162</v>
      </c>
      <c r="DR2007" s="1">
        <v>84</v>
      </c>
      <c r="HA2007" s="1">
        <v>2</v>
      </c>
      <c r="HT2007" s="1">
        <v>0</v>
      </c>
      <c r="IP2007" s="1">
        <v>96</v>
      </c>
      <c r="LX2007" s="1">
        <v>59</v>
      </c>
      <c r="PG2007" s="1">
        <v>16</v>
      </c>
      <c r="SP2007" s="1">
        <v>97.8</v>
      </c>
      <c r="VX2007" s="1">
        <v>0</v>
      </c>
      <c r="WQ2007" s="1">
        <v>0</v>
      </c>
      <c r="ZY2007" s="1">
        <v>301.7</v>
      </c>
      <c r="AGS2007" s="1">
        <v>1</v>
      </c>
      <c r="AGT2007" s="1">
        <v>0</v>
      </c>
      <c r="AGU2007" s="1">
        <v>1</v>
      </c>
      <c r="AGV2007" s="1">
        <v>0</v>
      </c>
      <c r="AGW2007" s="1">
        <v>0</v>
      </c>
      <c r="AGX2007" s="1">
        <v>0</v>
      </c>
      <c r="AGY2007" s="1">
        <v>0</v>
      </c>
      <c r="AGZ2007" s="1">
        <v>0</v>
      </c>
      <c r="AHA2007" s="1">
        <v>0</v>
      </c>
      <c r="AHB2007" s="1">
        <v>0</v>
      </c>
      <c r="AHC2007" s="1">
        <v>1</v>
      </c>
      <c r="AHD2007" s="1">
        <v>0</v>
      </c>
      <c r="AHE2007" s="1">
        <v>0</v>
      </c>
      <c r="AHF2007" s="1">
        <v>0</v>
      </c>
      <c r="AHH2007" s="1">
        <v>0</v>
      </c>
      <c r="AHI2007" s="1">
        <v>0</v>
      </c>
      <c r="AHK2007" s="1">
        <v>0</v>
      </c>
      <c r="AHL2007" s="1">
        <v>0</v>
      </c>
      <c r="AHM2007" s="1">
        <v>0</v>
      </c>
      <c r="AHN2007" s="1">
        <v>0</v>
      </c>
      <c r="AHO2007" s="1">
        <v>0</v>
      </c>
      <c r="AHP2007" s="1">
        <v>0</v>
      </c>
      <c r="AHQ2007" s="1">
        <v>0</v>
      </c>
      <c r="AHR2007" s="1">
        <v>2</v>
      </c>
      <c r="AIM2007" s="1">
        <v>2</v>
      </c>
      <c r="AIN2007" s="1">
        <v>0</v>
      </c>
      <c r="AIO2007" s="1">
        <v>0</v>
      </c>
      <c r="AIP2007" s="1">
        <v>1</v>
      </c>
      <c r="AIQ2007" s="1">
        <v>1</v>
      </c>
      <c r="AIR2007" s="1">
        <v>1</v>
      </c>
      <c r="AIS2007" s="1">
        <v>1</v>
      </c>
      <c r="AIT2007" s="1">
        <v>1</v>
      </c>
      <c r="AIU2007" s="1">
        <v>0</v>
      </c>
      <c r="AIV2007" s="1">
        <v>0</v>
      </c>
      <c r="AIW2007" s="1">
        <v>0</v>
      </c>
      <c r="AIX2007" s="1">
        <v>58</v>
      </c>
    </row>
    <row r="2008" spans="1:939" s="1" customFormat="1">
      <c r="B2008" s="1">
        <v>2</v>
      </c>
      <c r="C2008" s="1">
        <v>0</v>
      </c>
      <c r="Z2008" s="1">
        <v>0</v>
      </c>
      <c r="AA2008" s="1">
        <v>1</v>
      </c>
      <c r="AC2008" s="1">
        <v>0</v>
      </c>
      <c r="AE2008" s="1">
        <v>0</v>
      </c>
      <c r="AG2008" s="1">
        <v>0</v>
      </c>
      <c r="AI2008" s="1">
        <v>142</v>
      </c>
      <c r="AJ2008" s="1">
        <v>138</v>
      </c>
      <c r="DR2008" s="1">
        <v>89</v>
      </c>
      <c r="DS2008" s="1">
        <v>68</v>
      </c>
      <c r="HA2008" s="1">
        <v>2</v>
      </c>
      <c r="HB2008" s="1">
        <v>2</v>
      </c>
      <c r="HT2008" s="1">
        <v>1</v>
      </c>
      <c r="HU2008" s="1">
        <v>0</v>
      </c>
      <c r="IP2008" s="1">
        <v>97</v>
      </c>
      <c r="IQ2008" s="1">
        <v>97</v>
      </c>
      <c r="LX2008" s="1">
        <v>58</v>
      </c>
      <c r="LY2008" s="1">
        <v>63</v>
      </c>
      <c r="PG2008" s="1">
        <v>12</v>
      </c>
      <c r="PH2008" s="1">
        <v>16</v>
      </c>
      <c r="SP2008" s="1">
        <v>96.8</v>
      </c>
      <c r="SQ2008" s="1">
        <v>97.3</v>
      </c>
      <c r="VX2008" s="1">
        <v>1</v>
      </c>
      <c r="VY2008" s="1">
        <v>0</v>
      </c>
      <c r="WQ2008" s="1">
        <v>0</v>
      </c>
      <c r="WR2008" s="1">
        <v>0</v>
      </c>
      <c r="ZY2008" s="1">
        <v>298.60000000000002</v>
      </c>
      <c r="AAY2008" s="1">
        <v>24</v>
      </c>
      <c r="ABB2008" s="1">
        <v>11.2</v>
      </c>
      <c r="ABE2008" s="1">
        <v>33</v>
      </c>
      <c r="ABU2008" s="1">
        <v>140</v>
      </c>
      <c r="ABX2008" s="1">
        <v>5.0999999999999996</v>
      </c>
      <c r="ACA2008" s="1">
        <v>107</v>
      </c>
      <c r="ACD2008" s="1">
        <v>1.1299999999999999</v>
      </c>
      <c r="ACG2008" s="1">
        <v>138</v>
      </c>
      <c r="ACH2008" s="1">
        <v>130</v>
      </c>
      <c r="ACQ2008" s="1">
        <v>48</v>
      </c>
      <c r="ACT2008" s="1">
        <v>1.9</v>
      </c>
      <c r="ACW2008" s="1">
        <v>15</v>
      </c>
      <c r="AGS2008" s="1">
        <v>1</v>
      </c>
      <c r="AGT2008" s="1">
        <v>0</v>
      </c>
      <c r="AGU2008" s="1">
        <v>1</v>
      </c>
      <c r="AGV2008" s="1">
        <v>0</v>
      </c>
      <c r="AGW2008" s="1">
        <v>0</v>
      </c>
      <c r="AGX2008" s="1">
        <v>0</v>
      </c>
      <c r="AGY2008" s="1">
        <v>0</v>
      </c>
      <c r="AGZ2008" s="1">
        <v>0</v>
      </c>
      <c r="AHA2008" s="1">
        <v>0</v>
      </c>
      <c r="AHB2008" s="1">
        <v>0</v>
      </c>
      <c r="AHC2008" s="1">
        <v>1</v>
      </c>
      <c r="AHD2008" s="1">
        <v>0</v>
      </c>
      <c r="AHE2008" s="1">
        <v>0</v>
      </c>
      <c r="AHF2008" s="1">
        <v>0</v>
      </c>
      <c r="AHH2008" s="1">
        <v>0</v>
      </c>
      <c r="AHI2008" s="1">
        <v>0</v>
      </c>
      <c r="AHK2008" s="1">
        <v>0</v>
      </c>
      <c r="AHL2008" s="1">
        <v>0</v>
      </c>
      <c r="AHM2008" s="1">
        <v>0</v>
      </c>
      <c r="AHN2008" s="1">
        <v>0</v>
      </c>
      <c r="AHO2008" s="1">
        <v>0</v>
      </c>
      <c r="AHP2008" s="1">
        <v>0</v>
      </c>
      <c r="AHQ2008" s="1">
        <v>0</v>
      </c>
      <c r="AHR2008" s="1">
        <v>2</v>
      </c>
      <c r="AIN2008" s="1">
        <v>0</v>
      </c>
      <c r="AIO2008" s="1">
        <v>0</v>
      </c>
      <c r="AIT2008" s="1">
        <v>2</v>
      </c>
      <c r="AIU2008" s="1">
        <v>0</v>
      </c>
      <c r="AIV2008" s="1">
        <v>0</v>
      </c>
      <c r="AIW2008" s="1">
        <v>0</v>
      </c>
      <c r="AIX2008" s="1">
        <v>61</v>
      </c>
      <c r="AIY2008" s="1">
        <v>30</v>
      </c>
    </row>
    <row r="2009" spans="1:939" s="1" customFormat="1">
      <c r="B2009" s="1">
        <v>3</v>
      </c>
      <c r="C2009" s="1">
        <v>0</v>
      </c>
      <c r="Z2009" s="1">
        <v>0</v>
      </c>
      <c r="AA2009" s="1">
        <v>1</v>
      </c>
      <c r="AB2009" s="1" t="s">
        <v>10209</v>
      </c>
      <c r="AC2009" s="1">
        <v>0</v>
      </c>
      <c r="AE2009" s="1">
        <v>0</v>
      </c>
      <c r="AG2009" s="1">
        <v>0</v>
      </c>
      <c r="AI2009" s="1">
        <v>193</v>
      </c>
      <c r="AJ2009" s="1">
        <v>193</v>
      </c>
      <c r="AK2009" s="1">
        <v>148</v>
      </c>
      <c r="DR2009" s="1">
        <v>102</v>
      </c>
      <c r="DS2009" s="1">
        <v>127</v>
      </c>
      <c r="DT2009" s="1">
        <v>74</v>
      </c>
      <c r="HA2009" s="1">
        <v>2</v>
      </c>
      <c r="HB2009" s="1">
        <v>2</v>
      </c>
      <c r="HC2009" s="1">
        <v>2</v>
      </c>
      <c r="HT2009" s="1">
        <v>1</v>
      </c>
      <c r="HU2009" s="1">
        <v>1</v>
      </c>
      <c r="HV2009" s="1">
        <v>0</v>
      </c>
      <c r="IP2009" s="1">
        <v>99</v>
      </c>
      <c r="IR2009" s="1">
        <v>96</v>
      </c>
      <c r="LX2009" s="1">
        <v>60</v>
      </c>
      <c r="LZ2009" s="1">
        <v>63</v>
      </c>
      <c r="PG2009" s="1">
        <v>14</v>
      </c>
      <c r="PI2009" s="1">
        <v>18</v>
      </c>
      <c r="SP2009" s="1">
        <v>96.9</v>
      </c>
      <c r="SR2009" s="1">
        <v>97.5</v>
      </c>
      <c r="VX2009" s="1">
        <v>1</v>
      </c>
      <c r="VZ2009" s="1">
        <v>0</v>
      </c>
      <c r="WQ2009" s="1">
        <v>0</v>
      </c>
      <c r="WS2009" s="1">
        <v>0</v>
      </c>
      <c r="ZY2009" s="1">
        <v>304.2</v>
      </c>
      <c r="ZZ2009" s="1">
        <v>302.2</v>
      </c>
      <c r="AAZ2009" s="1">
        <v>24</v>
      </c>
      <c r="ABA2009" s="1">
        <v>22</v>
      </c>
      <c r="ABC2009" s="1">
        <v>11.2</v>
      </c>
      <c r="ABD2009" s="1">
        <v>10.199999999999999</v>
      </c>
      <c r="ABF2009" s="1">
        <v>33</v>
      </c>
      <c r="ABG2009" s="1">
        <v>30</v>
      </c>
      <c r="ABV2009" s="1">
        <v>137</v>
      </c>
      <c r="ABW2009" s="1">
        <v>137</v>
      </c>
      <c r="ABY2009" s="1">
        <v>5.4</v>
      </c>
      <c r="ABZ2009" s="1">
        <v>5.2</v>
      </c>
      <c r="ACB2009" s="1">
        <v>105</v>
      </c>
      <c r="ACC2009" s="1">
        <v>105</v>
      </c>
      <c r="ACE2009" s="1">
        <v>1.17</v>
      </c>
      <c r="ACF2009" s="1">
        <v>1.1299999999999999</v>
      </c>
      <c r="ACG2009" s="1">
        <v>98</v>
      </c>
      <c r="ACH2009" s="1">
        <v>135</v>
      </c>
      <c r="ACI2009" s="1">
        <v>157</v>
      </c>
      <c r="ACR2009" s="1">
        <v>48</v>
      </c>
      <c r="ACS2009" s="1">
        <v>48</v>
      </c>
      <c r="ACU2009" s="1">
        <v>2</v>
      </c>
      <c r="ACV2009" s="1">
        <v>2.2999999999999998</v>
      </c>
      <c r="ACX2009" s="1">
        <v>15</v>
      </c>
      <c r="ACY2009" s="1">
        <v>17</v>
      </c>
      <c r="AGS2009" s="1">
        <v>1</v>
      </c>
      <c r="AGT2009" s="1">
        <v>0</v>
      </c>
      <c r="AGU2009" s="1">
        <v>1</v>
      </c>
      <c r="AGV2009" s="1">
        <v>0</v>
      </c>
      <c r="AGW2009" s="1">
        <v>0</v>
      </c>
      <c r="AGX2009" s="1">
        <v>0</v>
      </c>
      <c r="AGY2009" s="1">
        <v>0</v>
      </c>
      <c r="AGZ2009" s="1">
        <v>0</v>
      </c>
      <c r="AHA2009" s="1">
        <v>0</v>
      </c>
      <c r="AHB2009" s="1">
        <v>0</v>
      </c>
      <c r="AHC2009" s="1">
        <v>1</v>
      </c>
      <c r="AHD2009" s="1">
        <v>0</v>
      </c>
      <c r="AHE2009" s="1">
        <v>0</v>
      </c>
      <c r="AHF2009" s="1">
        <v>0</v>
      </c>
      <c r="AHH2009" s="1">
        <v>0</v>
      </c>
      <c r="AHI2009" s="1">
        <v>0</v>
      </c>
      <c r="AHK2009" s="1">
        <v>0</v>
      </c>
      <c r="AHL2009" s="1">
        <v>0</v>
      </c>
      <c r="AHM2009" s="1">
        <v>0</v>
      </c>
      <c r="AHN2009" s="1">
        <v>0</v>
      </c>
      <c r="AHO2009" s="1">
        <v>0</v>
      </c>
      <c r="AHP2009" s="1">
        <v>0</v>
      </c>
      <c r="AHQ2009" s="1">
        <v>0</v>
      </c>
      <c r="AHR2009" s="1">
        <v>2</v>
      </c>
      <c r="AIN2009" s="1">
        <v>0</v>
      </c>
      <c r="AIO2009" s="1">
        <v>0</v>
      </c>
      <c r="AIT2009" s="1">
        <v>2</v>
      </c>
      <c r="AIU2009" s="1">
        <v>0</v>
      </c>
      <c r="AIV2009" s="1">
        <v>0</v>
      </c>
      <c r="AIW2009" s="1">
        <v>0</v>
      </c>
      <c r="AIX2009" s="1">
        <v>78</v>
      </c>
      <c r="AIY2009" s="1">
        <v>84</v>
      </c>
    </row>
    <row r="2010" spans="1:939" s="1" customFormat="1">
      <c r="B2010" s="1">
        <v>4</v>
      </c>
      <c r="C2010" s="1">
        <v>1</v>
      </c>
      <c r="D2010" s="1" t="s">
        <v>3485</v>
      </c>
      <c r="E2010" s="1" t="s">
        <v>10210</v>
      </c>
      <c r="O2010" s="1">
        <v>0</v>
      </c>
      <c r="P2010" s="1">
        <v>0</v>
      </c>
      <c r="Z2010" s="1">
        <v>0</v>
      </c>
      <c r="AA2010" s="1">
        <v>2</v>
      </c>
      <c r="AB2010" s="1" t="s">
        <v>10211</v>
      </c>
      <c r="AC2010" s="1">
        <v>0</v>
      </c>
      <c r="AE2010" s="1">
        <v>0</v>
      </c>
      <c r="AG2010" s="1">
        <v>0</v>
      </c>
      <c r="AI2010" s="1">
        <v>122</v>
      </c>
      <c r="AJ2010" s="1">
        <v>116</v>
      </c>
      <c r="DR2010" s="1">
        <v>86</v>
      </c>
      <c r="DS2010" s="1">
        <v>68</v>
      </c>
      <c r="HA2010" s="1">
        <v>0</v>
      </c>
      <c r="HB2010" s="1">
        <v>0</v>
      </c>
      <c r="HT2010" s="1">
        <v>0</v>
      </c>
      <c r="HU2010" s="1">
        <v>0</v>
      </c>
      <c r="IP2010" s="1">
        <v>96</v>
      </c>
      <c r="IQ2010" s="1">
        <v>97</v>
      </c>
      <c r="LX2010" s="1">
        <v>61</v>
      </c>
      <c r="LY2010" s="1">
        <v>68</v>
      </c>
      <c r="PG2010" s="1">
        <v>16</v>
      </c>
      <c r="PH2010" s="1">
        <v>16</v>
      </c>
      <c r="SP2010" s="1">
        <v>96</v>
      </c>
      <c r="SQ2010" s="1">
        <v>96.8</v>
      </c>
      <c r="VX2010" s="1">
        <v>1</v>
      </c>
      <c r="VY2010" s="1">
        <v>1</v>
      </c>
      <c r="WQ2010" s="1">
        <v>0</v>
      </c>
      <c r="WR2010" s="1">
        <v>0</v>
      </c>
      <c r="ZY2010" s="1">
        <v>300.60000000000002</v>
      </c>
      <c r="ZZ2010" s="1">
        <v>300</v>
      </c>
      <c r="AAY2010" s="1">
        <v>26</v>
      </c>
      <c r="AAZ2010" s="1">
        <v>25</v>
      </c>
      <c r="ABB2010" s="1">
        <v>10.9</v>
      </c>
      <c r="ABC2010" s="1">
        <v>11.2</v>
      </c>
      <c r="ABE2010" s="1">
        <v>32</v>
      </c>
      <c r="ABF2010" s="1">
        <v>33</v>
      </c>
      <c r="ABU2010" s="1">
        <v>139</v>
      </c>
      <c r="ABV2010" s="1">
        <v>137</v>
      </c>
      <c r="ABX2010" s="1">
        <v>5.2</v>
      </c>
      <c r="ABY2010" s="1">
        <v>5.0999999999999996</v>
      </c>
      <c r="ACA2010" s="1">
        <v>108</v>
      </c>
      <c r="ACB2010" s="1">
        <v>104</v>
      </c>
      <c r="ACD2010" s="1">
        <v>1.18</v>
      </c>
      <c r="ACE2010" s="1">
        <v>1.1200000000000001</v>
      </c>
      <c r="ACG2010" s="1">
        <v>132</v>
      </c>
      <c r="ACH2010" s="1">
        <v>112</v>
      </c>
      <c r="ACQ2010" s="1">
        <v>46</v>
      </c>
      <c r="ACR2010" s="1">
        <v>47</v>
      </c>
      <c r="ACT2010" s="1">
        <v>1.9</v>
      </c>
      <c r="ACU2010" s="1">
        <v>2.1</v>
      </c>
      <c r="ACW2010" s="1">
        <v>12</v>
      </c>
      <c r="ACX2010" s="1">
        <v>14</v>
      </c>
      <c r="AGS2010" s="1">
        <v>1</v>
      </c>
      <c r="AGT2010" s="1">
        <v>0</v>
      </c>
      <c r="AGU2010" s="1">
        <v>1</v>
      </c>
      <c r="AGV2010" s="1">
        <v>0</v>
      </c>
      <c r="AGW2010" s="1">
        <v>0</v>
      </c>
      <c r="AGX2010" s="1">
        <v>0</v>
      </c>
      <c r="AGY2010" s="1">
        <v>0</v>
      </c>
      <c r="AGZ2010" s="1">
        <v>0</v>
      </c>
      <c r="AHA2010" s="1">
        <v>0</v>
      </c>
      <c r="AHB2010" s="1">
        <v>0</v>
      </c>
      <c r="AHC2010" s="1">
        <v>1</v>
      </c>
      <c r="AHD2010" s="1">
        <v>0</v>
      </c>
      <c r="AHE2010" s="1">
        <v>0</v>
      </c>
      <c r="AHF2010" s="1">
        <v>0</v>
      </c>
      <c r="AHH2010" s="1">
        <v>0</v>
      </c>
      <c r="AHI2010" s="1">
        <v>0</v>
      </c>
      <c r="AHK2010" s="1">
        <v>0</v>
      </c>
      <c r="AHL2010" s="1">
        <v>0</v>
      </c>
      <c r="AHM2010" s="1">
        <v>0</v>
      </c>
      <c r="AHN2010" s="1">
        <v>0</v>
      </c>
      <c r="AHO2010" s="1">
        <v>0</v>
      </c>
      <c r="AHP2010" s="1">
        <v>0</v>
      </c>
      <c r="AHQ2010" s="1">
        <v>0</v>
      </c>
      <c r="AHR2010" s="1">
        <v>8</v>
      </c>
      <c r="AIN2010" s="1">
        <v>0</v>
      </c>
      <c r="AIO2010" s="1">
        <v>0</v>
      </c>
      <c r="AIT2010" s="1">
        <v>2</v>
      </c>
      <c r="AIU2010" s="1">
        <v>0</v>
      </c>
      <c r="AIV2010" s="1">
        <v>0</v>
      </c>
      <c r="AIW2010" s="1">
        <v>0</v>
      </c>
      <c r="AIX2010" s="1">
        <v>49</v>
      </c>
      <c r="AIY2010" s="1">
        <v>52</v>
      </c>
    </row>
    <row r="2011" spans="1:939" s="1" customFormat="1">
      <c r="B2011" s="1">
        <v>5</v>
      </c>
      <c r="C2011" s="1">
        <v>0</v>
      </c>
      <c r="Z2011" s="1">
        <v>0</v>
      </c>
      <c r="AA2011" s="1">
        <v>2</v>
      </c>
      <c r="AB2011" s="1" t="s">
        <v>10212</v>
      </c>
      <c r="AC2011" s="1">
        <v>0</v>
      </c>
      <c r="AE2011" s="1">
        <v>0</v>
      </c>
      <c r="AG2011" s="1">
        <v>0</v>
      </c>
      <c r="AI2011" s="1">
        <v>158</v>
      </c>
      <c r="AJ2011" s="1">
        <v>128</v>
      </c>
      <c r="DR2011" s="1">
        <v>84</v>
      </c>
      <c r="DS2011" s="1">
        <v>78</v>
      </c>
      <c r="HA2011" s="1">
        <v>0</v>
      </c>
      <c r="HB2011" s="1">
        <v>0</v>
      </c>
      <c r="HT2011" s="1">
        <v>0</v>
      </c>
      <c r="HU2011" s="1">
        <v>0</v>
      </c>
      <c r="IP2011" s="1">
        <v>95</v>
      </c>
      <c r="IQ2011" s="1">
        <v>95</v>
      </c>
      <c r="LX2011" s="1">
        <v>61</v>
      </c>
      <c r="LY2011" s="1">
        <v>68</v>
      </c>
      <c r="PG2011" s="1">
        <v>18</v>
      </c>
      <c r="PH2011" s="1">
        <v>18</v>
      </c>
      <c r="SP2011" s="1">
        <v>97.7</v>
      </c>
      <c r="SQ2011" s="1">
        <v>98.1</v>
      </c>
      <c r="VX2011" s="1">
        <v>1</v>
      </c>
      <c r="VY2011" s="1">
        <v>1</v>
      </c>
      <c r="WQ2011" s="1">
        <v>0</v>
      </c>
      <c r="WR2011" s="1">
        <v>0</v>
      </c>
      <c r="ZY2011" s="1">
        <v>299</v>
      </c>
      <c r="ZZ2011" s="1">
        <v>298.39999999999998</v>
      </c>
      <c r="AAY2011" s="1">
        <v>27</v>
      </c>
      <c r="AAZ2011" s="1">
        <v>24</v>
      </c>
      <c r="ABB2011" s="1">
        <v>11.2</v>
      </c>
      <c r="ABC2011" s="1">
        <v>11.6</v>
      </c>
      <c r="ABE2011" s="1">
        <v>33</v>
      </c>
      <c r="ABF2011" s="1">
        <v>34</v>
      </c>
      <c r="ABU2011" s="1">
        <v>138</v>
      </c>
      <c r="ABV2011" s="1">
        <v>138</v>
      </c>
      <c r="ABX2011" s="1">
        <v>4.8</v>
      </c>
      <c r="ABY2011" s="1">
        <v>5.3</v>
      </c>
      <c r="ACA2011" s="1">
        <v>103</v>
      </c>
      <c r="ACB2011" s="1">
        <v>104</v>
      </c>
      <c r="ACD2011" s="1">
        <v>1.18</v>
      </c>
      <c r="ACE2011" s="1">
        <v>1.1499999999999999</v>
      </c>
      <c r="ACG2011" s="1">
        <v>117</v>
      </c>
      <c r="ACH2011" s="1">
        <v>195</v>
      </c>
      <c r="ACQ2011" s="1">
        <v>47</v>
      </c>
      <c r="ACR2011" s="1">
        <v>48</v>
      </c>
      <c r="ACT2011" s="1">
        <v>2.2999999999999998</v>
      </c>
      <c r="ACU2011" s="1">
        <v>2.5</v>
      </c>
      <c r="ACW2011" s="1">
        <v>14</v>
      </c>
      <c r="ACX2011" s="1">
        <v>15</v>
      </c>
      <c r="AGS2011" s="1">
        <v>1</v>
      </c>
      <c r="AGT2011" s="1">
        <v>0</v>
      </c>
      <c r="AGU2011" s="1">
        <v>1</v>
      </c>
      <c r="AGV2011" s="1">
        <v>0</v>
      </c>
      <c r="AGW2011" s="1">
        <v>0</v>
      </c>
      <c r="AGX2011" s="1">
        <v>0</v>
      </c>
      <c r="AGY2011" s="1">
        <v>0</v>
      </c>
      <c r="AGZ2011" s="1">
        <v>0</v>
      </c>
      <c r="AHA2011" s="1">
        <v>0</v>
      </c>
      <c r="AHB2011" s="1">
        <v>0</v>
      </c>
      <c r="AHC2011" s="1">
        <v>1</v>
      </c>
      <c r="AHD2011" s="1">
        <v>0</v>
      </c>
      <c r="AHE2011" s="1">
        <v>0</v>
      </c>
      <c r="AHF2011" s="1">
        <v>0</v>
      </c>
      <c r="AHH2011" s="1">
        <v>0</v>
      </c>
      <c r="AHI2011" s="1">
        <v>0</v>
      </c>
      <c r="AHK2011" s="1">
        <v>0</v>
      </c>
      <c r="AHL2011" s="1">
        <v>0</v>
      </c>
      <c r="AHM2011" s="1">
        <v>0</v>
      </c>
      <c r="AHN2011" s="1">
        <v>0</v>
      </c>
      <c r="AHO2011" s="1">
        <v>0</v>
      </c>
      <c r="AHP2011" s="1">
        <v>0</v>
      </c>
      <c r="AHQ2011" s="1">
        <v>0</v>
      </c>
      <c r="AHR2011" s="1">
        <v>0</v>
      </c>
      <c r="AIN2011" s="1">
        <v>0</v>
      </c>
      <c r="AIO2011" s="1">
        <v>0</v>
      </c>
      <c r="AIT2011" s="1">
        <v>2</v>
      </c>
      <c r="AIU2011" s="1">
        <v>0</v>
      </c>
      <c r="AIV2011" s="1">
        <v>0</v>
      </c>
      <c r="AIW2011" s="1">
        <v>0</v>
      </c>
      <c r="AIX2011" s="1">
        <v>42</v>
      </c>
      <c r="AIY2011" s="1">
        <v>39</v>
      </c>
    </row>
    <row r="2012" spans="1:939" s="1" customFormat="1">
      <c r="B2012" s="1">
        <v>6</v>
      </c>
      <c r="C2012" s="1">
        <v>1</v>
      </c>
      <c r="D2012" s="1" t="s">
        <v>10213</v>
      </c>
      <c r="O2012" s="1">
        <v>0</v>
      </c>
      <c r="Z2012" s="1">
        <v>0</v>
      </c>
      <c r="AA2012" s="1">
        <v>2</v>
      </c>
      <c r="AC2012" s="1">
        <v>0</v>
      </c>
      <c r="AE2012" s="1">
        <v>0</v>
      </c>
      <c r="AG2012" s="1">
        <v>0</v>
      </c>
      <c r="AI2012" s="1">
        <v>138</v>
      </c>
      <c r="AJ2012" s="1">
        <v>128</v>
      </c>
      <c r="DR2012" s="1">
        <v>86</v>
      </c>
      <c r="DS2012" s="1">
        <v>80</v>
      </c>
      <c r="HA2012" s="1">
        <v>0</v>
      </c>
      <c r="HB2012" s="1">
        <v>0</v>
      </c>
      <c r="HT2012" s="1">
        <v>0</v>
      </c>
      <c r="HU2012" s="1">
        <v>0</v>
      </c>
      <c r="IP2012" s="1">
        <v>95</v>
      </c>
      <c r="IQ2012" s="1">
        <v>95</v>
      </c>
      <c r="LX2012" s="1">
        <v>64</v>
      </c>
      <c r="LY2012" s="1">
        <v>62</v>
      </c>
      <c r="PG2012" s="1">
        <v>16</v>
      </c>
      <c r="PH2012" s="1">
        <v>16</v>
      </c>
      <c r="SP2012" s="1">
        <v>96.6</v>
      </c>
      <c r="SQ2012" s="1">
        <v>96.2</v>
      </c>
      <c r="VX2012" s="1">
        <v>1</v>
      </c>
      <c r="VY2012" s="1">
        <v>1</v>
      </c>
      <c r="WQ2012" s="1">
        <v>0</v>
      </c>
      <c r="WR2012" s="1">
        <v>0</v>
      </c>
      <c r="ZY2012" s="1">
        <v>297.2</v>
      </c>
      <c r="ZZ2012" s="1">
        <v>297</v>
      </c>
      <c r="AAY2012" s="1">
        <v>25</v>
      </c>
      <c r="AAZ2012" s="1">
        <v>21</v>
      </c>
      <c r="ABB2012" s="1">
        <v>11.2</v>
      </c>
      <c r="ABC2012" s="1">
        <v>11.6</v>
      </c>
      <c r="ABE2012" s="1">
        <v>33</v>
      </c>
      <c r="ABF2012" s="1">
        <v>34</v>
      </c>
      <c r="ABU2012" s="1">
        <v>139</v>
      </c>
      <c r="ABV2012" s="1">
        <v>136</v>
      </c>
      <c r="ABX2012" s="1">
        <v>5</v>
      </c>
      <c r="ABY2012" s="1">
        <v>5.0999999999999996</v>
      </c>
      <c r="ACA2012" s="1">
        <v>109</v>
      </c>
      <c r="ACB2012" s="1">
        <v>107</v>
      </c>
      <c r="ACD2012" s="1">
        <v>1.08</v>
      </c>
      <c r="ACE2012" s="1">
        <v>0.97</v>
      </c>
      <c r="ACG2012" s="1">
        <v>118</v>
      </c>
      <c r="ACH2012" s="1">
        <v>184</v>
      </c>
      <c r="ACQ2012" s="1">
        <v>51</v>
      </c>
      <c r="ACR2012" s="1">
        <v>48</v>
      </c>
      <c r="ACT2012" s="1">
        <v>2.2999999999999998</v>
      </c>
      <c r="ACU2012" s="1">
        <v>2.5</v>
      </c>
      <c r="ACW2012" s="1">
        <v>11</v>
      </c>
      <c r="ACX2012" s="1">
        <v>13</v>
      </c>
      <c r="AGS2012" s="1">
        <v>1</v>
      </c>
      <c r="AGT2012" s="1">
        <v>0</v>
      </c>
      <c r="AGU2012" s="1">
        <v>1</v>
      </c>
      <c r="AGV2012" s="1">
        <v>0</v>
      </c>
      <c r="AGW2012" s="1">
        <v>0</v>
      </c>
      <c r="AGX2012" s="1">
        <v>0</v>
      </c>
      <c r="AGY2012" s="1">
        <v>0</v>
      </c>
      <c r="AGZ2012" s="1">
        <v>0</v>
      </c>
      <c r="AHA2012" s="1">
        <v>0</v>
      </c>
      <c r="AHB2012" s="1">
        <v>0</v>
      </c>
      <c r="AHC2012" s="1">
        <v>1</v>
      </c>
      <c r="AHD2012" s="1">
        <v>0</v>
      </c>
      <c r="AHE2012" s="1">
        <v>0</v>
      </c>
      <c r="AHF2012" s="1">
        <v>0</v>
      </c>
      <c r="AHH2012" s="1">
        <v>0</v>
      </c>
      <c r="AHI2012" s="1">
        <v>0</v>
      </c>
      <c r="AHK2012" s="1">
        <v>0</v>
      </c>
      <c r="AHL2012" s="1">
        <v>0</v>
      </c>
      <c r="AHM2012" s="1">
        <v>0</v>
      </c>
      <c r="AHN2012" s="1">
        <v>0</v>
      </c>
      <c r="AHO2012" s="1">
        <v>0</v>
      </c>
      <c r="AHP2012" s="1">
        <v>0</v>
      </c>
      <c r="AHQ2012" s="1">
        <v>0</v>
      </c>
      <c r="AHR2012" s="1">
        <v>0</v>
      </c>
      <c r="AIN2012" s="1">
        <v>0</v>
      </c>
      <c r="AIO2012" s="1">
        <v>0</v>
      </c>
      <c r="AIT2012" s="1">
        <v>0</v>
      </c>
      <c r="AIU2012" s="1">
        <v>2</v>
      </c>
      <c r="AIV2012" s="1">
        <v>0</v>
      </c>
      <c r="AIW2012" s="1">
        <v>0</v>
      </c>
      <c r="AJB2012" s="1">
        <v>44</v>
      </c>
      <c r="AJC2012" s="1">
        <v>45</v>
      </c>
    </row>
    <row r="2013" spans="1:939" s="1" customFormat="1">
      <c r="B2013" s="1">
        <v>7</v>
      </c>
      <c r="C2013" s="1">
        <v>0</v>
      </c>
      <c r="Z2013" s="1">
        <v>0</v>
      </c>
      <c r="AA2013" s="1">
        <v>2</v>
      </c>
      <c r="AB2013" s="1" t="s">
        <v>10214</v>
      </c>
      <c r="AC2013" s="1">
        <v>0</v>
      </c>
      <c r="AE2013" s="1">
        <v>0</v>
      </c>
      <c r="AG2013" s="1">
        <v>0</v>
      </c>
      <c r="AI2013" s="1">
        <v>132</v>
      </c>
      <c r="AJ2013" s="1">
        <v>130</v>
      </c>
      <c r="DR2013" s="1">
        <v>80</v>
      </c>
      <c r="DS2013" s="1">
        <v>78</v>
      </c>
      <c r="HA2013" s="1">
        <v>0</v>
      </c>
      <c r="HB2013" s="1">
        <v>0</v>
      </c>
      <c r="HT2013" s="1">
        <v>0</v>
      </c>
      <c r="HU2013" s="1">
        <v>0</v>
      </c>
      <c r="IP2013" s="1">
        <v>96</v>
      </c>
      <c r="IQ2013" s="1">
        <v>96</v>
      </c>
      <c r="LX2013" s="1">
        <v>62</v>
      </c>
      <c r="LY2013" s="1">
        <v>68</v>
      </c>
      <c r="PG2013" s="1">
        <v>16</v>
      </c>
      <c r="PH2013" s="1">
        <v>16</v>
      </c>
      <c r="SP2013" s="1">
        <v>97.1</v>
      </c>
      <c r="SQ2013" s="1">
        <v>97.7</v>
      </c>
      <c r="VX2013" s="1">
        <v>1</v>
      </c>
      <c r="VY2013" s="1">
        <v>1</v>
      </c>
      <c r="WQ2013" s="1">
        <v>0</v>
      </c>
      <c r="WR2013" s="1">
        <v>0</v>
      </c>
      <c r="ZY2013" s="1">
        <v>297.60000000000002</v>
      </c>
      <c r="ZZ2013" s="1">
        <v>298</v>
      </c>
      <c r="AAY2013" s="1">
        <v>26</v>
      </c>
      <c r="ABB2013" s="1">
        <v>11.6</v>
      </c>
      <c r="ABE2013" s="1">
        <v>34</v>
      </c>
      <c r="ABU2013" s="1">
        <v>135</v>
      </c>
      <c r="ABX2013" s="1">
        <v>5.3</v>
      </c>
      <c r="ACA2013" s="1">
        <v>105</v>
      </c>
      <c r="ACD2013" s="1">
        <v>1.07</v>
      </c>
      <c r="ACG2013" s="1">
        <v>145</v>
      </c>
      <c r="ACQ2013" s="1">
        <v>48</v>
      </c>
      <c r="ACT2013" s="1">
        <v>2.5</v>
      </c>
      <c r="ACW2013" s="1">
        <v>11</v>
      </c>
      <c r="AGS2013" s="1">
        <v>0</v>
      </c>
      <c r="AGT2013" s="1">
        <v>0</v>
      </c>
      <c r="AGU2013" s="1">
        <v>0</v>
      </c>
      <c r="AGV2013" s="1">
        <v>0</v>
      </c>
      <c r="AGW2013" s="1">
        <v>0</v>
      </c>
      <c r="AGX2013" s="1">
        <v>0</v>
      </c>
      <c r="AGY2013" s="1">
        <v>0</v>
      </c>
      <c r="AGZ2013" s="1">
        <v>0</v>
      </c>
      <c r="AHA2013" s="1">
        <v>0</v>
      </c>
      <c r="AHB2013" s="1">
        <v>0</v>
      </c>
      <c r="AHC2013" s="1">
        <v>1</v>
      </c>
      <c r="AHD2013" s="1">
        <v>0</v>
      </c>
      <c r="AHE2013" s="1">
        <v>0</v>
      </c>
      <c r="AHF2013" s="1">
        <v>0</v>
      </c>
      <c r="AHH2013" s="1">
        <v>0</v>
      </c>
      <c r="AHI2013" s="1">
        <v>0</v>
      </c>
      <c r="AHK2013" s="1">
        <v>0</v>
      </c>
      <c r="AHL2013" s="1">
        <v>0</v>
      </c>
      <c r="AHM2013" s="1">
        <v>0</v>
      </c>
      <c r="AHN2013" s="1">
        <v>0</v>
      </c>
      <c r="AHO2013" s="1">
        <v>0</v>
      </c>
      <c r="AHP2013" s="1">
        <v>0</v>
      </c>
      <c r="AHQ2013" s="1">
        <v>0</v>
      </c>
      <c r="AHR2013" s="1">
        <v>0</v>
      </c>
      <c r="AIN2013" s="1">
        <v>0</v>
      </c>
      <c r="AIO2013" s="1">
        <v>0</v>
      </c>
      <c r="AIT2013" s="1">
        <v>0</v>
      </c>
      <c r="AIU2013" s="1">
        <v>2</v>
      </c>
      <c r="AIV2013" s="1">
        <v>0</v>
      </c>
      <c r="AIW2013" s="1">
        <v>0</v>
      </c>
      <c r="AJB2013" s="1">
        <v>51</v>
      </c>
      <c r="AJC2013" s="1">
        <v>30</v>
      </c>
    </row>
    <row r="2014" spans="1:939" s="1" customFormat="1">
      <c r="B2014" s="1">
        <v>8</v>
      </c>
      <c r="C2014" s="1">
        <v>0</v>
      </c>
      <c r="Z2014" s="1">
        <v>0</v>
      </c>
      <c r="AA2014" s="1">
        <v>2</v>
      </c>
      <c r="AC2014" s="1">
        <v>0</v>
      </c>
      <c r="AE2014" s="1">
        <v>1</v>
      </c>
      <c r="AF2014" s="1">
        <v>0</v>
      </c>
      <c r="AG2014" s="1">
        <v>0</v>
      </c>
      <c r="AI2014" s="1">
        <v>142</v>
      </c>
      <c r="AJ2014" s="1">
        <v>128</v>
      </c>
      <c r="DR2014" s="1">
        <v>80</v>
      </c>
      <c r="DS2014" s="1">
        <v>74</v>
      </c>
      <c r="HA2014" s="1">
        <v>0</v>
      </c>
      <c r="HB2014" s="1">
        <v>0</v>
      </c>
      <c r="HT2014" s="1">
        <v>0</v>
      </c>
      <c r="HU2014" s="1">
        <v>0</v>
      </c>
      <c r="IP2014" s="1">
        <v>95</v>
      </c>
      <c r="IQ2014" s="1">
        <v>96</v>
      </c>
      <c r="LX2014" s="1">
        <v>63</v>
      </c>
      <c r="LY2014" s="1">
        <v>60</v>
      </c>
      <c r="PG2014" s="1">
        <v>16</v>
      </c>
      <c r="PH2014" s="1">
        <v>14</v>
      </c>
      <c r="SP2014" s="1">
        <v>97.7</v>
      </c>
      <c r="SQ2014" s="1">
        <v>97.9</v>
      </c>
      <c r="VX2014" s="1">
        <v>1</v>
      </c>
      <c r="VY2014" s="1">
        <v>1</v>
      </c>
      <c r="WQ2014" s="1">
        <v>0</v>
      </c>
      <c r="WR2014" s="1">
        <v>0</v>
      </c>
      <c r="ZY2014" s="1">
        <v>299</v>
      </c>
      <c r="ZZ2014" s="1">
        <v>298.60000000000002</v>
      </c>
      <c r="AAY2014" s="1">
        <v>23</v>
      </c>
      <c r="AAZ2014" s="1">
        <v>21</v>
      </c>
      <c r="ABB2014" s="1">
        <v>11.6</v>
      </c>
      <c r="ABE2014" s="1">
        <v>34</v>
      </c>
      <c r="ABU2014" s="1">
        <v>139</v>
      </c>
      <c r="ABV2014" s="1">
        <v>139</v>
      </c>
      <c r="ABX2014" s="1">
        <v>5</v>
      </c>
      <c r="ABY2014" s="1">
        <v>5.0999999999999996</v>
      </c>
      <c r="ACA2014" s="1">
        <v>105</v>
      </c>
      <c r="ACB2014" s="1">
        <v>102</v>
      </c>
      <c r="ACD2014" s="1">
        <v>1.21</v>
      </c>
      <c r="ACE2014" s="1">
        <v>9.1999999999999993</v>
      </c>
      <c r="ACG2014" s="1">
        <v>48</v>
      </c>
      <c r="ACH2014" s="1">
        <v>18</v>
      </c>
      <c r="ACI2014" s="1">
        <v>101</v>
      </c>
      <c r="ACQ2014" s="1">
        <v>49</v>
      </c>
      <c r="ACR2014" s="1">
        <v>49</v>
      </c>
      <c r="ACT2014" s="1">
        <v>2.6</v>
      </c>
      <c r="ACU2014" s="1">
        <v>2.5099999999999998</v>
      </c>
      <c r="ACW2014" s="1">
        <v>16</v>
      </c>
      <c r="ACX2014" s="1">
        <v>16</v>
      </c>
      <c r="AGS2014" s="1">
        <v>0</v>
      </c>
      <c r="AGT2014" s="1">
        <v>0</v>
      </c>
      <c r="AGU2014" s="1">
        <v>0</v>
      </c>
      <c r="AGV2014" s="1">
        <v>0</v>
      </c>
      <c r="AGW2014" s="1">
        <v>0</v>
      </c>
      <c r="AGX2014" s="1">
        <v>0</v>
      </c>
      <c r="AGY2014" s="1">
        <v>0</v>
      </c>
      <c r="AGZ2014" s="1">
        <v>0</v>
      </c>
      <c r="AHA2014" s="1">
        <v>0</v>
      </c>
      <c r="AHB2014" s="1">
        <v>0</v>
      </c>
      <c r="AHC2014" s="1">
        <v>1</v>
      </c>
      <c r="AHD2014" s="1">
        <v>0</v>
      </c>
      <c r="AHE2014" s="1">
        <v>0</v>
      </c>
      <c r="AHF2014" s="1">
        <v>0</v>
      </c>
      <c r="AHH2014" s="1">
        <v>0</v>
      </c>
      <c r="AHI2014" s="1">
        <v>0</v>
      </c>
      <c r="AHK2014" s="1">
        <v>0</v>
      </c>
      <c r="AHL2014" s="1">
        <v>0</v>
      </c>
      <c r="AHM2014" s="1">
        <v>0</v>
      </c>
      <c r="AHN2014" s="1">
        <v>0</v>
      </c>
      <c r="AHO2014" s="1">
        <v>0</v>
      </c>
      <c r="AHP2014" s="1">
        <v>0</v>
      </c>
      <c r="AHQ2014" s="1">
        <v>0</v>
      </c>
      <c r="AHR2014" s="1">
        <v>2</v>
      </c>
      <c r="AIN2014" s="1">
        <v>0</v>
      </c>
      <c r="AIO2014" s="1">
        <v>0</v>
      </c>
      <c r="AIT2014" s="1">
        <v>2</v>
      </c>
      <c r="AIU2014" s="1">
        <v>0</v>
      </c>
      <c r="AIV2014" s="1">
        <v>0</v>
      </c>
      <c r="AIW2014" s="1">
        <v>0</v>
      </c>
      <c r="AIX2014" s="1">
        <v>70</v>
      </c>
      <c r="AIY2014" s="1">
        <v>32</v>
      </c>
    </row>
    <row r="2015" spans="1:939" s="1" customFormat="1">
      <c r="B2015" s="1">
        <v>9</v>
      </c>
      <c r="C2015" s="1">
        <v>0</v>
      </c>
      <c r="Z2015" s="1">
        <v>0</v>
      </c>
      <c r="AA2015" s="1">
        <v>2</v>
      </c>
      <c r="AB2015" s="1" t="s">
        <v>10215</v>
      </c>
      <c r="AC2015" s="1">
        <v>0</v>
      </c>
      <c r="AE2015" s="1">
        <v>0</v>
      </c>
      <c r="AG2015" s="1">
        <v>0</v>
      </c>
      <c r="AI2015" s="1">
        <v>128</v>
      </c>
      <c r="AJ2015" s="1">
        <v>130</v>
      </c>
      <c r="DR2015" s="1">
        <v>82</v>
      </c>
      <c r="DS2015" s="1">
        <v>80</v>
      </c>
      <c r="HA2015" s="1">
        <v>0</v>
      </c>
      <c r="HB2015" s="1">
        <v>0</v>
      </c>
      <c r="HT2015" s="1">
        <v>0</v>
      </c>
      <c r="HU2015" s="1">
        <v>0</v>
      </c>
      <c r="IP2015" s="1">
        <v>96</v>
      </c>
      <c r="IQ2015" s="1">
        <v>95</v>
      </c>
      <c r="LX2015" s="1">
        <v>70</v>
      </c>
      <c r="LY2015" s="1">
        <v>68</v>
      </c>
      <c r="PG2015" s="1">
        <v>21</v>
      </c>
      <c r="PH2015" s="1">
        <v>16</v>
      </c>
      <c r="SP2015" s="1">
        <v>97.7</v>
      </c>
      <c r="SQ2015" s="1">
        <v>96.2</v>
      </c>
      <c r="VX2015" s="1">
        <v>1</v>
      </c>
      <c r="VY2015" s="1">
        <v>1</v>
      </c>
      <c r="WQ2015" s="1">
        <v>0</v>
      </c>
      <c r="WR2015" s="1">
        <v>0</v>
      </c>
      <c r="ZY2015" s="1">
        <v>298.39999999999998</v>
      </c>
      <c r="ZZ2015" s="1">
        <v>299</v>
      </c>
      <c r="AAY2015" s="1">
        <v>24</v>
      </c>
      <c r="ABB2015" s="1">
        <v>10.199999999999999</v>
      </c>
      <c r="ABE2015" s="1">
        <v>30</v>
      </c>
      <c r="ABU2015" s="1">
        <v>138</v>
      </c>
      <c r="ABX2015" s="1">
        <v>5</v>
      </c>
      <c r="ACA2015" s="1">
        <v>105</v>
      </c>
      <c r="ACD2015" s="1">
        <v>1.1599999999999999</v>
      </c>
      <c r="ACG2015" s="1">
        <v>175</v>
      </c>
      <c r="ACQ2015" s="1">
        <v>51</v>
      </c>
      <c r="ACT2015" s="1">
        <v>2.8</v>
      </c>
      <c r="ACW2015" s="1">
        <v>15</v>
      </c>
      <c r="AGS2015" s="1">
        <v>0</v>
      </c>
      <c r="AGT2015" s="1">
        <v>0</v>
      </c>
      <c r="AGU2015" s="1">
        <v>0</v>
      </c>
      <c r="AGV2015" s="1">
        <v>0</v>
      </c>
      <c r="AGW2015" s="1">
        <v>0</v>
      </c>
      <c r="AGX2015" s="1">
        <v>0</v>
      </c>
      <c r="AGY2015" s="1">
        <v>0</v>
      </c>
      <c r="AGZ2015" s="1">
        <v>0</v>
      </c>
      <c r="AHA2015" s="1">
        <v>0</v>
      </c>
      <c r="AHB2015" s="1">
        <v>0</v>
      </c>
      <c r="AHC2015" s="1">
        <v>1</v>
      </c>
      <c r="AHD2015" s="1">
        <v>0</v>
      </c>
      <c r="AHE2015" s="1">
        <v>0</v>
      </c>
      <c r="AHF2015" s="1">
        <v>0</v>
      </c>
      <c r="AHH2015" s="1">
        <v>0</v>
      </c>
      <c r="AHI2015" s="1">
        <v>0</v>
      </c>
      <c r="AHK2015" s="1">
        <v>0</v>
      </c>
      <c r="AHL2015" s="1">
        <v>0</v>
      </c>
      <c r="AHM2015" s="1">
        <v>0</v>
      </c>
      <c r="AHN2015" s="1">
        <v>0</v>
      </c>
      <c r="AHO2015" s="1">
        <v>0</v>
      </c>
      <c r="AHP2015" s="1">
        <v>0</v>
      </c>
      <c r="AHQ2015" s="1">
        <v>0</v>
      </c>
      <c r="AHR2015" s="1">
        <v>2</v>
      </c>
      <c r="AIN2015" s="1">
        <v>0</v>
      </c>
      <c r="AIO2015" s="1">
        <v>0</v>
      </c>
      <c r="AIT2015" s="1">
        <v>1</v>
      </c>
      <c r="AIU2015" s="1">
        <v>1</v>
      </c>
      <c r="AIV2015" s="1">
        <v>0</v>
      </c>
      <c r="AIW2015" s="1">
        <v>0</v>
      </c>
      <c r="AIX2015" s="1">
        <v>42</v>
      </c>
      <c r="AJB2015" s="1">
        <v>32</v>
      </c>
    </row>
    <row r="2016" spans="1:939" s="80" customFormat="1">
      <c r="B2016" s="80">
        <v>10</v>
      </c>
      <c r="C2016" s="80">
        <v>0</v>
      </c>
      <c r="Z2016" s="80">
        <v>0</v>
      </c>
      <c r="AA2016" s="80">
        <v>2</v>
      </c>
      <c r="AC2016" s="80">
        <v>0</v>
      </c>
      <c r="AE2016" s="80">
        <v>0</v>
      </c>
      <c r="AG2016" s="80">
        <v>0</v>
      </c>
      <c r="AI2016" s="80">
        <v>188</v>
      </c>
      <c r="DR2016" s="80">
        <v>78</v>
      </c>
      <c r="HA2016" s="80">
        <v>2</v>
      </c>
      <c r="HT2016" s="80">
        <v>0</v>
      </c>
      <c r="IP2016" s="80">
        <v>94</v>
      </c>
      <c r="LX2016" s="80">
        <v>73</v>
      </c>
      <c r="PG2016" s="80">
        <v>20</v>
      </c>
      <c r="SP2016" s="80">
        <v>97.7</v>
      </c>
      <c r="VX2016" s="80">
        <v>1</v>
      </c>
      <c r="WQ2016" s="80">
        <v>0</v>
      </c>
      <c r="ZY2016" s="80">
        <v>299.3</v>
      </c>
      <c r="AAY2016" s="80">
        <v>21</v>
      </c>
      <c r="ABB2016" s="80">
        <v>10.9</v>
      </c>
      <c r="ABE2016" s="80">
        <v>32</v>
      </c>
      <c r="ABU2016" s="80">
        <v>137</v>
      </c>
      <c r="ABX2016" s="80">
        <v>5.2</v>
      </c>
      <c r="ACA2016" s="80">
        <v>109</v>
      </c>
      <c r="ACD2016" s="80">
        <v>1.05</v>
      </c>
      <c r="ACG2016" s="80">
        <v>173</v>
      </c>
      <c r="ACQ2016" s="80">
        <v>45</v>
      </c>
      <c r="ACT2016" s="80">
        <v>2.1</v>
      </c>
      <c r="ACW2016" s="80">
        <v>14</v>
      </c>
      <c r="AGS2016" s="80">
        <v>0</v>
      </c>
      <c r="AGT2016" s="80">
        <v>0</v>
      </c>
      <c r="AGU2016" s="80">
        <v>0</v>
      </c>
      <c r="AGV2016" s="80">
        <v>0</v>
      </c>
      <c r="AGW2016" s="80">
        <v>0</v>
      </c>
      <c r="AGX2016" s="80">
        <v>0</v>
      </c>
      <c r="AGY2016" s="80">
        <v>0</v>
      </c>
      <c r="AGZ2016" s="80">
        <v>0</v>
      </c>
      <c r="AHA2016" s="80">
        <v>0</v>
      </c>
      <c r="AHB2016" s="80">
        <v>0</v>
      </c>
      <c r="AHC2016" s="80">
        <v>1</v>
      </c>
      <c r="AHD2016" s="80">
        <v>0</v>
      </c>
      <c r="AHE2016" s="80">
        <v>0</v>
      </c>
      <c r="AHF2016" s="80">
        <v>0</v>
      </c>
      <c r="AHH2016" s="80">
        <v>0</v>
      </c>
      <c r="AHI2016" s="80">
        <v>0</v>
      </c>
      <c r="AHK2016" s="80">
        <v>0</v>
      </c>
      <c r="AHL2016" s="80">
        <v>0</v>
      </c>
      <c r="AHM2016" s="80">
        <v>0</v>
      </c>
      <c r="AHN2016" s="80">
        <v>0</v>
      </c>
      <c r="AHO2016" s="80">
        <v>0</v>
      </c>
      <c r="AHP2016" s="80">
        <v>0</v>
      </c>
      <c r="AHQ2016" s="80">
        <v>0</v>
      </c>
      <c r="AHR2016" s="80">
        <v>2</v>
      </c>
      <c r="AIN2016" s="80">
        <v>0</v>
      </c>
      <c r="AIO2016" s="80">
        <v>0</v>
      </c>
      <c r="AIT2016" s="80">
        <v>1</v>
      </c>
      <c r="AIU2016" s="80">
        <v>0</v>
      </c>
      <c r="AIV2016" s="80">
        <v>0</v>
      </c>
      <c r="AIW2016" s="80">
        <v>0</v>
      </c>
      <c r="AIX2016" s="80">
        <v>42</v>
      </c>
    </row>
    <row r="2017" spans="1:939" s="1" customFormat="1">
      <c r="A2017" s="1">
        <v>424</v>
      </c>
      <c r="B2017" s="1" t="s">
        <v>7502</v>
      </c>
      <c r="C2017" s="1">
        <v>0</v>
      </c>
      <c r="Z2017" s="1">
        <v>1</v>
      </c>
      <c r="AA2017" s="1">
        <v>1</v>
      </c>
      <c r="AB2017" s="1" t="s">
        <v>10216</v>
      </c>
      <c r="AI2017" s="1">
        <v>130</v>
      </c>
      <c r="DR2017" s="1">
        <v>67</v>
      </c>
      <c r="IP2017" s="1">
        <v>95</v>
      </c>
      <c r="LX2017" s="1">
        <v>60</v>
      </c>
      <c r="PG2017" s="1">
        <v>18</v>
      </c>
      <c r="SP2017" s="1">
        <v>98.3</v>
      </c>
      <c r="WQ2017" s="1">
        <v>0</v>
      </c>
      <c r="AGS2017" s="1">
        <v>1</v>
      </c>
      <c r="AGT2017" s="1">
        <v>0</v>
      </c>
      <c r="AGU2017" s="1">
        <v>0</v>
      </c>
      <c r="AGV2017" s="1">
        <v>1</v>
      </c>
      <c r="AGW2017" s="1">
        <v>0</v>
      </c>
      <c r="AGX2017" s="1">
        <v>0</v>
      </c>
      <c r="AGY2017" s="1">
        <v>0</v>
      </c>
      <c r="AGZ2017" s="1">
        <v>0</v>
      </c>
      <c r="AHA2017" s="1">
        <v>0</v>
      </c>
      <c r="AHB2017" s="1">
        <v>0</v>
      </c>
      <c r="AHC2017" s="1">
        <v>0</v>
      </c>
      <c r="AHD2017" s="1">
        <v>0</v>
      </c>
      <c r="AHE2017" s="1">
        <v>0</v>
      </c>
      <c r="AHF2017" s="1">
        <v>0</v>
      </c>
      <c r="AHH2017" s="1">
        <v>0</v>
      </c>
      <c r="AHI2017" s="1">
        <v>0</v>
      </c>
      <c r="AHK2017" s="1">
        <v>0</v>
      </c>
      <c r="AHL2017" s="1">
        <v>0</v>
      </c>
      <c r="AHM2017" s="1">
        <v>0</v>
      </c>
      <c r="AHN2017" s="1">
        <v>1</v>
      </c>
      <c r="AHO2017" s="1">
        <v>0</v>
      </c>
      <c r="AHP2017" s="1">
        <v>0</v>
      </c>
      <c r="AHQ2017" s="1">
        <v>0</v>
      </c>
      <c r="AHR2017" s="1">
        <v>0</v>
      </c>
      <c r="AIM2017" s="1">
        <v>0</v>
      </c>
      <c r="AIN2017" s="1">
        <v>0</v>
      </c>
      <c r="AIO2017" s="1">
        <v>0</v>
      </c>
      <c r="AIT2017" s="1">
        <v>0</v>
      </c>
      <c r="AIU2017" s="1">
        <v>0</v>
      </c>
      <c r="AIV2017" s="1">
        <v>0</v>
      </c>
      <c r="AIW2017" s="1">
        <v>0</v>
      </c>
    </row>
    <row r="2018" spans="1:939" s="1" customFormat="1">
      <c r="B2018" s="1">
        <v>2</v>
      </c>
      <c r="C2018" s="1">
        <v>1</v>
      </c>
      <c r="D2018" s="1" t="s">
        <v>7580</v>
      </c>
      <c r="O2018" s="1">
        <v>0</v>
      </c>
      <c r="Z2018" s="1">
        <v>0</v>
      </c>
      <c r="AA2018" s="1">
        <v>1</v>
      </c>
      <c r="AC2018" s="1">
        <v>0</v>
      </c>
      <c r="AE2018" s="1">
        <v>0</v>
      </c>
      <c r="AG2018" s="1">
        <v>0</v>
      </c>
      <c r="AL2018" s="1">
        <v>136</v>
      </c>
      <c r="AM2018" s="1">
        <v>150</v>
      </c>
      <c r="AN2018" s="1">
        <v>124</v>
      </c>
      <c r="DU2018" s="1">
        <v>69</v>
      </c>
      <c r="DV2018" s="1">
        <v>69</v>
      </c>
      <c r="DW2018" s="1">
        <v>58</v>
      </c>
      <c r="HF2018" s="1">
        <v>0</v>
      </c>
      <c r="HY2018" s="1">
        <v>0</v>
      </c>
      <c r="IP2018" s="1">
        <v>95</v>
      </c>
      <c r="IS2018" s="1">
        <v>93</v>
      </c>
      <c r="IT2018" s="1">
        <v>96</v>
      </c>
      <c r="IU2018" s="1">
        <v>96</v>
      </c>
      <c r="LX2018" s="1">
        <v>49</v>
      </c>
      <c r="LZ2018" s="1">
        <v>53</v>
      </c>
      <c r="MA2018" s="1">
        <v>58</v>
      </c>
      <c r="MB2018" s="1">
        <v>57</v>
      </c>
      <c r="MC2018" s="1">
        <v>72</v>
      </c>
      <c r="PJ2018" s="1">
        <v>20</v>
      </c>
      <c r="PK2018" s="1">
        <v>20</v>
      </c>
      <c r="PL2018" s="1">
        <v>24</v>
      </c>
      <c r="SS2018" s="1">
        <v>97.8</v>
      </c>
      <c r="ST2018" s="1">
        <v>97.8</v>
      </c>
      <c r="SU2018" s="1">
        <v>97.5</v>
      </c>
      <c r="WC2018" s="1">
        <v>1</v>
      </c>
      <c r="WR2018" s="1">
        <v>0</v>
      </c>
      <c r="WT2018" s="1">
        <v>0</v>
      </c>
      <c r="WU2018" s="1">
        <v>0</v>
      </c>
      <c r="WV2018" s="1">
        <v>0</v>
      </c>
      <c r="AAY2018" s="1">
        <v>26</v>
      </c>
      <c r="ABB2018" s="1">
        <v>12.3</v>
      </c>
      <c r="ABE2018" s="1">
        <v>38</v>
      </c>
      <c r="ABM2018" s="1">
        <v>8.64</v>
      </c>
      <c r="ABO2018" s="1">
        <v>258</v>
      </c>
      <c r="ABU2018" s="1">
        <v>139</v>
      </c>
      <c r="ABX2018" s="1">
        <v>3.7</v>
      </c>
      <c r="ACA2018" s="1">
        <v>104</v>
      </c>
      <c r="ACD2018" s="1">
        <v>8.5</v>
      </c>
      <c r="ACG2018" s="1">
        <v>98</v>
      </c>
      <c r="ACQ2018" s="1">
        <v>17</v>
      </c>
      <c r="ACT2018" s="1">
        <v>0.7</v>
      </c>
      <c r="ACW2018" s="1">
        <v>9</v>
      </c>
      <c r="ACZ2018" s="1">
        <v>6.8</v>
      </c>
      <c r="ADB2018" s="1">
        <v>3.7</v>
      </c>
      <c r="ADD2018" s="1">
        <v>0.6</v>
      </c>
      <c r="ADF2018" s="1">
        <v>3.1</v>
      </c>
      <c r="ADH2018" s="1">
        <v>108</v>
      </c>
      <c r="ADJ2018" s="1">
        <v>16</v>
      </c>
      <c r="ADL2018" s="1">
        <v>20</v>
      </c>
      <c r="ADR2018" s="1">
        <v>2.1</v>
      </c>
      <c r="ADU2018" s="1">
        <v>3.3</v>
      </c>
      <c r="AGS2018" s="1">
        <v>1</v>
      </c>
      <c r="AGT2018" s="1">
        <v>0</v>
      </c>
      <c r="AGU2018" s="1">
        <v>0</v>
      </c>
      <c r="AGV2018" s="1">
        <v>1</v>
      </c>
      <c r="AGW2018" s="1">
        <v>0</v>
      </c>
      <c r="AGX2018" s="1">
        <v>0</v>
      </c>
      <c r="AGY2018" s="1">
        <v>0</v>
      </c>
      <c r="AGZ2018" s="1">
        <v>0</v>
      </c>
      <c r="AHA2018" s="1">
        <v>0</v>
      </c>
      <c r="AHB2018" s="1">
        <v>0</v>
      </c>
      <c r="AHC2018" s="1">
        <v>1</v>
      </c>
      <c r="AHD2018" s="1">
        <v>0</v>
      </c>
      <c r="AHE2018" s="1">
        <v>0</v>
      </c>
      <c r="AHF2018" s="1">
        <v>0</v>
      </c>
      <c r="AHH2018" s="1">
        <v>0</v>
      </c>
      <c r="AHI2018" s="1">
        <v>0</v>
      </c>
      <c r="AHK2018" s="1">
        <v>0</v>
      </c>
      <c r="AHL2018" s="1">
        <v>0</v>
      </c>
      <c r="AHM2018" s="1">
        <v>0</v>
      </c>
      <c r="AHN2018" s="1">
        <v>1</v>
      </c>
      <c r="AHO2018" s="1">
        <v>0</v>
      </c>
      <c r="AHP2018" s="1">
        <v>0</v>
      </c>
      <c r="AHQ2018" s="1">
        <v>0</v>
      </c>
      <c r="AHR2018" s="1">
        <v>0</v>
      </c>
      <c r="AIM2018" s="1">
        <v>0</v>
      </c>
      <c r="AIN2018" s="1">
        <v>0</v>
      </c>
      <c r="AIO2018" s="1">
        <v>0</v>
      </c>
      <c r="AIP2018" s="1">
        <v>1</v>
      </c>
      <c r="AIQ2018" s="1">
        <v>1</v>
      </c>
      <c r="AIR2018" s="1">
        <v>1</v>
      </c>
      <c r="AIS2018" s="1">
        <v>1</v>
      </c>
      <c r="AIT2018" s="1">
        <v>1</v>
      </c>
      <c r="AIU2018" s="1">
        <v>0</v>
      </c>
      <c r="AIV2018" s="1">
        <v>0</v>
      </c>
      <c r="AIW2018" s="1">
        <v>0</v>
      </c>
      <c r="AIX2018" s="1">
        <v>46</v>
      </c>
    </row>
    <row r="2019" spans="1:939" s="1" customFormat="1">
      <c r="B2019" s="1">
        <v>3</v>
      </c>
      <c r="C2019" s="1">
        <v>0</v>
      </c>
      <c r="Z2019" s="1">
        <v>0</v>
      </c>
      <c r="AA2019" s="1">
        <v>2</v>
      </c>
      <c r="AB2019" s="1" t="s">
        <v>10217</v>
      </c>
      <c r="AC2019" s="1">
        <v>0</v>
      </c>
      <c r="AE2019" s="1">
        <v>1</v>
      </c>
      <c r="AF2019" s="1">
        <v>0</v>
      </c>
      <c r="AG2019" s="1">
        <v>0</v>
      </c>
      <c r="AI2019" s="1">
        <v>118</v>
      </c>
      <c r="AJ2019" s="1">
        <v>116</v>
      </c>
      <c r="DR2019" s="1">
        <v>58</v>
      </c>
      <c r="DS2019" s="1">
        <v>66</v>
      </c>
      <c r="HA2019" s="1">
        <v>0</v>
      </c>
      <c r="HB2019" s="1">
        <v>0</v>
      </c>
      <c r="HT2019" s="1">
        <v>0</v>
      </c>
      <c r="HU2019" s="1">
        <v>0</v>
      </c>
      <c r="IP2019" s="1">
        <v>94</v>
      </c>
      <c r="IQ2019" s="1">
        <v>94</v>
      </c>
      <c r="LX2019" s="1">
        <v>74</v>
      </c>
      <c r="LY2019" s="1">
        <v>72</v>
      </c>
      <c r="PG2019" s="1">
        <v>22</v>
      </c>
      <c r="PH2019" s="1">
        <v>18</v>
      </c>
      <c r="SP2019" s="1">
        <v>98.2</v>
      </c>
      <c r="SQ2019" s="1">
        <v>96.2</v>
      </c>
      <c r="VX2019" s="1">
        <v>1</v>
      </c>
      <c r="VY2019" s="1">
        <v>1</v>
      </c>
      <c r="WQ2019" s="1">
        <v>0</v>
      </c>
      <c r="WR2019" s="1">
        <v>0</v>
      </c>
      <c r="AGS2019" s="1">
        <v>1</v>
      </c>
      <c r="AGT2019" s="1">
        <v>0</v>
      </c>
      <c r="AGU2019" s="1">
        <v>0</v>
      </c>
      <c r="AGV2019" s="1">
        <v>1</v>
      </c>
      <c r="AGW2019" s="1">
        <v>0</v>
      </c>
      <c r="AGX2019" s="1">
        <v>0</v>
      </c>
      <c r="AGY2019" s="1">
        <v>0</v>
      </c>
      <c r="AGZ2019" s="1">
        <v>0</v>
      </c>
      <c r="AHA2019" s="1">
        <v>0</v>
      </c>
      <c r="AHB2019" s="1">
        <v>0</v>
      </c>
      <c r="AHC2019" s="1">
        <v>1</v>
      </c>
      <c r="AHD2019" s="1">
        <v>0</v>
      </c>
      <c r="AHE2019" s="1">
        <v>0</v>
      </c>
      <c r="AHF2019" s="1">
        <v>0</v>
      </c>
      <c r="AHH2019" s="1">
        <v>0</v>
      </c>
      <c r="AHI2019" s="1">
        <v>0</v>
      </c>
      <c r="AHK2019" s="1">
        <v>0</v>
      </c>
      <c r="AHL2019" s="1">
        <v>0</v>
      </c>
      <c r="AHM2019" s="1">
        <v>0</v>
      </c>
      <c r="AHN2019" s="1">
        <v>1</v>
      </c>
      <c r="AHO2019" s="1">
        <v>0</v>
      </c>
      <c r="AHP2019" s="1">
        <v>0</v>
      </c>
      <c r="AHQ2019" s="1">
        <v>0</v>
      </c>
      <c r="AHR2019" s="1">
        <v>1</v>
      </c>
      <c r="AIM2019" s="1">
        <v>0</v>
      </c>
      <c r="AIN2019" s="1">
        <v>0</v>
      </c>
      <c r="AIO2019" s="1">
        <v>0</v>
      </c>
      <c r="AIT2019" s="1">
        <v>2</v>
      </c>
      <c r="AIU2019" s="1">
        <v>0</v>
      </c>
      <c r="AIV2019" s="1">
        <v>0</v>
      </c>
      <c r="AIW2019" s="1">
        <v>0</v>
      </c>
      <c r="AIX2019" s="1">
        <v>52</v>
      </c>
      <c r="AIY2019" s="1">
        <v>38</v>
      </c>
    </row>
    <row r="2020" spans="1:939" s="1" customFormat="1">
      <c r="B2020" s="1">
        <v>4</v>
      </c>
      <c r="C2020" s="1">
        <v>1</v>
      </c>
      <c r="D2020" s="1" t="s">
        <v>4526</v>
      </c>
      <c r="O2020" s="1">
        <v>0</v>
      </c>
      <c r="Z2020" s="1">
        <v>0</v>
      </c>
      <c r="AA2020" s="1">
        <v>2</v>
      </c>
      <c r="AB2020" s="1" t="s">
        <v>10218</v>
      </c>
      <c r="AC2020" s="1">
        <v>0</v>
      </c>
      <c r="AE2020" s="1">
        <v>0</v>
      </c>
      <c r="AG2020" s="1">
        <v>0</v>
      </c>
      <c r="AI2020" s="1">
        <v>102</v>
      </c>
      <c r="AJ2020" s="1">
        <v>118</v>
      </c>
      <c r="DR2020" s="1">
        <v>62</v>
      </c>
      <c r="DS2020" s="1">
        <v>60</v>
      </c>
      <c r="HA2020" s="1">
        <v>0</v>
      </c>
      <c r="HB2020" s="1">
        <v>0</v>
      </c>
      <c r="HT2020" s="1">
        <v>0</v>
      </c>
      <c r="HU2020" s="1">
        <v>0</v>
      </c>
      <c r="IP2020" s="1">
        <v>95</v>
      </c>
      <c r="IQ2020" s="1">
        <v>95</v>
      </c>
      <c r="LX2020" s="1">
        <v>76</v>
      </c>
      <c r="LY2020" s="1">
        <v>74</v>
      </c>
      <c r="PG2020" s="1">
        <v>16</v>
      </c>
      <c r="PH2020" s="1">
        <v>16</v>
      </c>
      <c r="SP2020" s="1">
        <v>97.7</v>
      </c>
      <c r="SQ2020" s="1">
        <v>96.4</v>
      </c>
      <c r="VX2020" s="1">
        <v>1</v>
      </c>
      <c r="VY2020" s="1">
        <v>1</v>
      </c>
      <c r="WQ2020" s="1">
        <v>0</v>
      </c>
      <c r="WR2020" s="1">
        <v>0</v>
      </c>
      <c r="AGS2020" s="1">
        <v>0</v>
      </c>
      <c r="AGT2020" s="1">
        <v>0</v>
      </c>
      <c r="AGU2020" s="1">
        <v>0</v>
      </c>
      <c r="AGV2020" s="1">
        <v>0</v>
      </c>
      <c r="AGW2020" s="1">
        <v>0</v>
      </c>
      <c r="AGX2020" s="1">
        <v>0</v>
      </c>
      <c r="AGY2020" s="1">
        <v>0</v>
      </c>
      <c r="AGZ2020" s="1">
        <v>0</v>
      </c>
      <c r="AHA2020" s="1">
        <v>0</v>
      </c>
      <c r="AHB2020" s="1">
        <v>0</v>
      </c>
      <c r="AHC2020" s="1">
        <v>1</v>
      </c>
      <c r="AHD2020" s="1">
        <v>0</v>
      </c>
      <c r="AHE2020" s="1">
        <v>0</v>
      </c>
      <c r="AHF2020" s="1">
        <v>0</v>
      </c>
      <c r="AHH2020" s="1">
        <v>0</v>
      </c>
      <c r="AHI2020" s="1">
        <v>0</v>
      </c>
      <c r="AHK2020" s="1">
        <v>0</v>
      </c>
      <c r="AHL2020" s="1">
        <v>0</v>
      </c>
      <c r="AHM2020" s="1">
        <v>0</v>
      </c>
      <c r="AHN2020" s="1">
        <v>1</v>
      </c>
      <c r="AHO2020" s="1">
        <v>0</v>
      </c>
      <c r="AHP2020" s="1">
        <v>0</v>
      </c>
      <c r="AHQ2020" s="1">
        <v>0</v>
      </c>
      <c r="AHR2020" s="1">
        <v>0</v>
      </c>
      <c r="AIM2020" s="1">
        <v>0</v>
      </c>
      <c r="AIN2020" s="1">
        <v>0</v>
      </c>
      <c r="AIO2020" s="1">
        <v>0</v>
      </c>
      <c r="AIT2020" s="1">
        <v>0</v>
      </c>
      <c r="AIU2020" s="1">
        <v>2</v>
      </c>
      <c r="AIV2020" s="1">
        <v>0</v>
      </c>
      <c r="AIW2020" s="1">
        <v>0</v>
      </c>
      <c r="AJB2020" s="1">
        <v>24</v>
      </c>
      <c r="AJC2020" s="1">
        <v>16</v>
      </c>
    </row>
    <row r="2021" spans="1:939" s="80" customFormat="1">
      <c r="B2021" s="80">
        <v>5</v>
      </c>
      <c r="C2021" s="80">
        <v>0</v>
      </c>
      <c r="Z2021" s="80">
        <v>0</v>
      </c>
      <c r="AA2021" s="80">
        <v>2</v>
      </c>
      <c r="AC2021" s="80">
        <v>1</v>
      </c>
      <c r="AD2021" s="80">
        <v>0</v>
      </c>
      <c r="AE2021" s="80">
        <v>0</v>
      </c>
      <c r="AG2021" s="80">
        <v>0</v>
      </c>
      <c r="AI2021" s="80">
        <v>118</v>
      </c>
      <c r="DR2021" s="80">
        <v>60</v>
      </c>
      <c r="HA2021" s="80">
        <v>0</v>
      </c>
      <c r="HT2021" s="80">
        <v>0</v>
      </c>
      <c r="IP2021" s="80">
        <v>95</v>
      </c>
      <c r="LX2021" s="80">
        <v>62</v>
      </c>
      <c r="PG2021" s="80">
        <v>16</v>
      </c>
      <c r="SP2021" s="80">
        <v>98</v>
      </c>
      <c r="VX2021" s="80">
        <v>1</v>
      </c>
      <c r="WQ2021" s="80">
        <v>0</v>
      </c>
      <c r="AGS2021" s="18">
        <v>0</v>
      </c>
      <c r="AGT2021" s="18">
        <v>0</v>
      </c>
      <c r="AGU2021" s="18">
        <v>0</v>
      </c>
      <c r="AGV2021" s="18">
        <v>0</v>
      </c>
      <c r="AGW2021" s="18">
        <v>0</v>
      </c>
      <c r="AGX2021" s="18">
        <v>0</v>
      </c>
      <c r="AGY2021" s="18">
        <v>0</v>
      </c>
      <c r="AGZ2021" s="18">
        <v>0</v>
      </c>
      <c r="AHA2021" s="18">
        <v>0</v>
      </c>
      <c r="AHB2021" s="18">
        <v>0</v>
      </c>
      <c r="AHC2021" s="18">
        <v>1</v>
      </c>
      <c r="AHD2021" s="18">
        <v>0</v>
      </c>
      <c r="AHE2021" s="18">
        <v>0</v>
      </c>
      <c r="AHF2021" s="18">
        <v>0</v>
      </c>
      <c r="AHG2021" s="18"/>
      <c r="AHH2021" s="18">
        <v>0</v>
      </c>
      <c r="AHI2021" s="18">
        <v>0</v>
      </c>
      <c r="AHJ2021" s="18"/>
      <c r="AHK2021" s="18">
        <v>0</v>
      </c>
      <c r="AHL2021" s="18">
        <v>0</v>
      </c>
      <c r="AHM2021" s="18">
        <v>0</v>
      </c>
      <c r="AHN2021" s="18">
        <v>1</v>
      </c>
      <c r="AHO2021" s="18">
        <v>0</v>
      </c>
      <c r="AHP2021" s="18">
        <v>0</v>
      </c>
      <c r="AHQ2021" s="18">
        <v>0</v>
      </c>
      <c r="AHR2021" s="18">
        <v>0</v>
      </c>
      <c r="AIM2021" s="18">
        <v>0</v>
      </c>
      <c r="AIN2021" s="18">
        <v>0</v>
      </c>
      <c r="AIO2021" s="18">
        <v>0</v>
      </c>
      <c r="AIP2021" s="18"/>
      <c r="AIQ2021" s="18"/>
      <c r="AIR2021" s="18"/>
      <c r="AIS2021" s="18"/>
      <c r="AIT2021" s="18">
        <v>0</v>
      </c>
      <c r="AIU2021" s="18">
        <v>1</v>
      </c>
      <c r="AIV2021" s="18">
        <v>0</v>
      </c>
      <c r="AIW2021" s="18">
        <v>0</v>
      </c>
      <c r="AIX2021" s="18"/>
      <c r="AIY2021" s="18"/>
      <c r="AIZ2021" s="18"/>
      <c r="AJA2021" s="18"/>
      <c r="AJB2021" s="18">
        <v>25</v>
      </c>
      <c r="AJC2021" s="18"/>
    </row>
    <row r="2022" spans="1:939" s="1" customFormat="1">
      <c r="A2022" s="1">
        <v>425</v>
      </c>
      <c r="B2022" s="1">
        <v>1</v>
      </c>
      <c r="C2022" s="1">
        <v>0</v>
      </c>
      <c r="Z2022" s="1">
        <v>0</v>
      </c>
      <c r="AA2022" s="1">
        <v>1</v>
      </c>
      <c r="AC2022" s="1">
        <v>0</v>
      </c>
      <c r="AE2022" s="1">
        <v>0</v>
      </c>
      <c r="AG2022" s="1">
        <v>0</v>
      </c>
      <c r="AGS2022" s="1">
        <v>0</v>
      </c>
      <c r="AGT2022" s="1">
        <v>0</v>
      </c>
      <c r="AGU2022" s="1">
        <v>0</v>
      </c>
      <c r="AGV2022" s="1">
        <v>0</v>
      </c>
      <c r="AGW2022" s="1">
        <v>0</v>
      </c>
      <c r="AGX2022" s="1">
        <v>0</v>
      </c>
      <c r="AGY2022" s="1">
        <v>0</v>
      </c>
      <c r="AGZ2022" s="1">
        <v>0</v>
      </c>
      <c r="AHA2022" s="1">
        <v>0</v>
      </c>
      <c r="AHB2022" s="1">
        <v>0</v>
      </c>
      <c r="AHC2022" s="1">
        <v>1</v>
      </c>
      <c r="AHD2022" s="1">
        <v>0</v>
      </c>
      <c r="AHE2022" s="1">
        <v>0</v>
      </c>
      <c r="AHF2022" s="1">
        <v>0</v>
      </c>
      <c r="AHH2022" s="1">
        <v>0</v>
      </c>
      <c r="AHI2022" s="1">
        <v>0</v>
      </c>
      <c r="AHK2022" s="1">
        <v>0</v>
      </c>
      <c r="AHL2022" s="1">
        <v>0</v>
      </c>
      <c r="AHM2022" s="1">
        <v>0</v>
      </c>
      <c r="AHN2022" s="1">
        <v>0</v>
      </c>
      <c r="AHO2022" s="1">
        <v>0</v>
      </c>
      <c r="AHP2022" s="1">
        <v>0</v>
      </c>
      <c r="AHQ2022" s="1">
        <v>0</v>
      </c>
      <c r="AHR2022" s="1">
        <v>5</v>
      </c>
      <c r="AIM2022" s="1">
        <v>2</v>
      </c>
      <c r="AIN2022" s="1">
        <v>0</v>
      </c>
      <c r="AIO2022" s="1">
        <v>0</v>
      </c>
      <c r="AIP2022" s="1">
        <v>1</v>
      </c>
      <c r="AIQ2022" s="1">
        <v>1</v>
      </c>
      <c r="AIR2022" s="1">
        <v>1</v>
      </c>
      <c r="AIS2022" s="1">
        <v>1</v>
      </c>
      <c r="AIT2022" s="3">
        <v>0</v>
      </c>
      <c r="AIU2022" s="1">
        <v>0</v>
      </c>
      <c r="AIV2022" s="1">
        <v>0</v>
      </c>
      <c r="AIW2022" s="1">
        <v>0</v>
      </c>
    </row>
    <row r="2023" spans="1:939" s="1" customFormat="1">
      <c r="B2023" s="1">
        <v>2</v>
      </c>
      <c r="C2023" s="1">
        <v>1</v>
      </c>
      <c r="D2023" s="1" t="s">
        <v>10219</v>
      </c>
      <c r="E2023" s="1" t="s">
        <v>10220</v>
      </c>
      <c r="O2023" s="1">
        <v>0</v>
      </c>
      <c r="P2023" s="1">
        <v>0</v>
      </c>
      <c r="Z2023" s="1">
        <v>0</v>
      </c>
      <c r="AA2023" s="1">
        <v>2</v>
      </c>
      <c r="AB2023" s="1" t="s">
        <v>10221</v>
      </c>
      <c r="AC2023" s="1">
        <v>0</v>
      </c>
      <c r="AE2023" s="1">
        <v>0</v>
      </c>
      <c r="AG2023" s="1">
        <v>0</v>
      </c>
      <c r="AI2023" s="1">
        <v>98</v>
      </c>
      <c r="AJ2023" s="1">
        <v>102</v>
      </c>
      <c r="DR2023" s="1">
        <v>64</v>
      </c>
      <c r="DS2023" s="1">
        <v>70</v>
      </c>
      <c r="HA2023" s="1">
        <v>2</v>
      </c>
      <c r="HB2023" s="1">
        <v>2</v>
      </c>
      <c r="HT2023" s="1">
        <v>0</v>
      </c>
      <c r="HU2023" s="1">
        <v>0</v>
      </c>
      <c r="IP2023" s="1">
        <v>99</v>
      </c>
      <c r="IQ2023" s="1">
        <v>99</v>
      </c>
      <c r="LX2023" s="1">
        <v>114</v>
      </c>
      <c r="LY2023" s="1">
        <v>98</v>
      </c>
      <c r="PG2023" s="1">
        <v>14</v>
      </c>
      <c r="PH2023" s="1">
        <v>14</v>
      </c>
      <c r="SP2023" s="1">
        <v>98.9</v>
      </c>
      <c r="SQ2023" s="1">
        <v>98.3</v>
      </c>
      <c r="VX2023" s="1">
        <v>1</v>
      </c>
      <c r="VY2023" s="1">
        <v>0</v>
      </c>
      <c r="WQ2023" s="1">
        <v>0</v>
      </c>
      <c r="WR2023" s="1">
        <v>0</v>
      </c>
      <c r="ABB2023" s="1">
        <v>7.8</v>
      </c>
      <c r="ABE2023" s="1">
        <v>27.5</v>
      </c>
      <c r="ABM2023" s="1">
        <v>8.48</v>
      </c>
      <c r="ABO2023" s="1">
        <v>216</v>
      </c>
      <c r="AEG2023" s="1">
        <v>0.9</v>
      </c>
      <c r="AEO2023" s="1">
        <v>21</v>
      </c>
      <c r="AEQ2023" s="1">
        <v>20</v>
      </c>
      <c r="AGS2023" s="1">
        <v>1</v>
      </c>
      <c r="AGT2023" s="1">
        <v>0</v>
      </c>
      <c r="AGU2023" s="1">
        <v>0</v>
      </c>
      <c r="AGV2023" s="1">
        <v>1</v>
      </c>
      <c r="AGW2023" s="1">
        <v>0</v>
      </c>
      <c r="AGX2023" s="1">
        <v>0</v>
      </c>
      <c r="AGY2023" s="1">
        <v>0</v>
      </c>
      <c r="AGZ2023" s="1">
        <v>5</v>
      </c>
      <c r="AHA2023" s="1">
        <v>0</v>
      </c>
      <c r="AHB2023" s="1">
        <v>0</v>
      </c>
      <c r="AHC2023" s="1">
        <v>1</v>
      </c>
      <c r="AHD2023" s="1">
        <v>0</v>
      </c>
      <c r="AHE2023" s="1">
        <v>0</v>
      </c>
      <c r="AHF2023" s="1">
        <v>0</v>
      </c>
      <c r="AHH2023" s="1">
        <v>0</v>
      </c>
      <c r="AHI2023" s="1">
        <v>0</v>
      </c>
      <c r="AHK2023" s="1">
        <v>0</v>
      </c>
      <c r="AHL2023" s="1">
        <v>0</v>
      </c>
      <c r="AHM2023" s="1">
        <v>0</v>
      </c>
      <c r="AHN2023" s="1">
        <v>0</v>
      </c>
      <c r="AHO2023" s="1">
        <v>0</v>
      </c>
      <c r="AHP2023" s="1">
        <v>0</v>
      </c>
      <c r="AHQ2023" s="1">
        <v>0</v>
      </c>
      <c r="AHR2023" s="1">
        <v>3.5</v>
      </c>
      <c r="AIN2023" s="1">
        <v>0</v>
      </c>
      <c r="AIO2023" s="1">
        <v>0</v>
      </c>
      <c r="AIT2023" s="3">
        <v>0</v>
      </c>
      <c r="AIU2023" s="1">
        <v>2</v>
      </c>
      <c r="AIV2023" s="1">
        <v>0</v>
      </c>
      <c r="AIW2023" s="1">
        <v>0</v>
      </c>
      <c r="AJB2023" s="1">
        <v>45</v>
      </c>
      <c r="AJC2023" s="1">
        <v>30</v>
      </c>
    </row>
    <row r="2024" spans="1:939" s="1" customFormat="1">
      <c r="B2024" s="1">
        <v>3</v>
      </c>
      <c r="C2024" s="1">
        <v>1</v>
      </c>
      <c r="D2024" s="1" t="s">
        <v>4526</v>
      </c>
      <c r="O2024" s="1">
        <v>0</v>
      </c>
      <c r="Z2024" s="1">
        <v>0</v>
      </c>
      <c r="AA2024" s="1">
        <v>2</v>
      </c>
      <c r="AB2024" s="1" t="s">
        <v>10222</v>
      </c>
      <c r="AC2024" s="1">
        <v>0</v>
      </c>
      <c r="AE2024" s="1">
        <v>0</v>
      </c>
      <c r="AG2024" s="1">
        <v>0</v>
      </c>
      <c r="AI2024" s="1">
        <v>100</v>
      </c>
      <c r="DR2024" s="1">
        <v>62</v>
      </c>
      <c r="HA2024" s="1">
        <v>2</v>
      </c>
      <c r="HT2024" s="1">
        <v>0</v>
      </c>
      <c r="IP2024" s="1">
        <v>99</v>
      </c>
      <c r="LX2024" s="1">
        <v>104</v>
      </c>
      <c r="PG2024" s="1">
        <v>14</v>
      </c>
      <c r="SP2024" s="1">
        <v>98</v>
      </c>
      <c r="VX2024" s="1">
        <v>0</v>
      </c>
      <c r="WQ2024" s="1">
        <v>0</v>
      </c>
      <c r="AGS2024" s="1">
        <v>0</v>
      </c>
      <c r="AGT2024" s="1">
        <v>0</v>
      </c>
      <c r="AGU2024" s="1">
        <v>0</v>
      </c>
      <c r="AGV2024" s="1">
        <v>0</v>
      </c>
      <c r="AGW2024" s="1">
        <v>0</v>
      </c>
      <c r="AGX2024" s="1">
        <v>0</v>
      </c>
      <c r="AGY2024" s="1">
        <v>0</v>
      </c>
      <c r="AGZ2024" s="1">
        <v>0</v>
      </c>
      <c r="AHA2024" s="1">
        <v>0</v>
      </c>
      <c r="AHB2024" s="1">
        <v>0</v>
      </c>
      <c r="AHC2024" s="1">
        <v>1</v>
      </c>
      <c r="AHD2024" s="1">
        <v>0</v>
      </c>
      <c r="AHE2024" s="1">
        <v>0</v>
      </c>
      <c r="AHF2024" s="1">
        <v>0</v>
      </c>
      <c r="AHH2024" s="1">
        <v>0</v>
      </c>
      <c r="AHI2024" s="1">
        <v>0</v>
      </c>
      <c r="AHK2024" s="1">
        <v>0</v>
      </c>
      <c r="AHL2024" s="1">
        <v>0</v>
      </c>
      <c r="AHM2024" s="1">
        <v>0</v>
      </c>
      <c r="AHN2024" s="1">
        <v>0</v>
      </c>
      <c r="AHO2024" s="1">
        <v>0</v>
      </c>
      <c r="AHP2024" s="1">
        <v>0</v>
      </c>
      <c r="AHQ2024" s="1">
        <v>0</v>
      </c>
      <c r="AHR2024" s="1">
        <v>0</v>
      </c>
      <c r="AIN2024" s="1">
        <v>0</v>
      </c>
      <c r="AIO2024" s="1">
        <v>0</v>
      </c>
      <c r="AIT2024" s="3">
        <v>0</v>
      </c>
      <c r="AIU2024" s="1">
        <v>1</v>
      </c>
      <c r="AIV2024" s="1">
        <v>0</v>
      </c>
      <c r="AIW2024" s="1">
        <v>0</v>
      </c>
      <c r="AJB2024" s="1">
        <v>20</v>
      </c>
    </row>
    <row r="2025" spans="1:939" s="80" customFormat="1">
      <c r="B2025" s="80">
        <v>4</v>
      </c>
      <c r="C2025" s="80">
        <v>1</v>
      </c>
      <c r="D2025" s="80" t="s">
        <v>10223</v>
      </c>
      <c r="O2025" s="80">
        <v>0</v>
      </c>
      <c r="Z2025" s="80">
        <v>0</v>
      </c>
      <c r="AA2025" s="80">
        <v>2</v>
      </c>
      <c r="AC2025" s="80">
        <v>0</v>
      </c>
      <c r="AE2025" s="80">
        <v>0</v>
      </c>
      <c r="AG2025" s="80">
        <v>0</v>
      </c>
      <c r="AI2025" s="80">
        <v>110</v>
      </c>
      <c r="DR2025" s="80">
        <v>64</v>
      </c>
      <c r="HA2025" s="80">
        <v>2</v>
      </c>
      <c r="HT2025" s="80">
        <v>0</v>
      </c>
      <c r="IP2025" s="80">
        <v>99</v>
      </c>
      <c r="LX2025" s="80">
        <v>100</v>
      </c>
      <c r="PG2025" s="80">
        <v>16</v>
      </c>
      <c r="SP2025" s="80">
        <v>97.2</v>
      </c>
      <c r="VX2025" s="80">
        <v>1</v>
      </c>
      <c r="WQ2025" s="80">
        <v>0</v>
      </c>
      <c r="AGS2025" s="80">
        <v>1</v>
      </c>
      <c r="AGT2025" s="80">
        <v>0</v>
      </c>
      <c r="AGU2025" s="80">
        <v>0</v>
      </c>
      <c r="AGV2025" s="80">
        <v>0</v>
      </c>
      <c r="AGW2025" s="80">
        <v>0</v>
      </c>
      <c r="AGX2025" s="80">
        <v>0</v>
      </c>
      <c r="AGY2025" s="80">
        <v>0</v>
      </c>
      <c r="AGZ2025" s="80">
        <v>0</v>
      </c>
      <c r="AHA2025" s="80">
        <v>0</v>
      </c>
      <c r="AHB2025" s="80">
        <v>0</v>
      </c>
      <c r="AHC2025" s="80">
        <v>1</v>
      </c>
      <c r="AHD2025" s="80">
        <v>0</v>
      </c>
      <c r="AHE2025" s="80">
        <v>0</v>
      </c>
      <c r="AHF2025" s="80">
        <v>0</v>
      </c>
      <c r="AHH2025" s="80">
        <v>0</v>
      </c>
      <c r="AHI2025" s="80">
        <v>0</v>
      </c>
      <c r="AHK2025" s="80">
        <v>0</v>
      </c>
      <c r="AHL2025" s="80">
        <v>0</v>
      </c>
      <c r="AHM2025" s="80">
        <v>0</v>
      </c>
      <c r="AHN2025" s="80">
        <v>0</v>
      </c>
      <c r="AHO2025" s="80">
        <v>0</v>
      </c>
      <c r="AHP2025" s="80">
        <v>0</v>
      </c>
      <c r="AHQ2025" s="80">
        <v>0</v>
      </c>
      <c r="AHR2025" s="80">
        <v>0</v>
      </c>
      <c r="AIN2025" s="80">
        <v>0</v>
      </c>
      <c r="AIO2025" s="80">
        <v>0</v>
      </c>
      <c r="AIT2025" s="86">
        <v>1</v>
      </c>
      <c r="AIU2025" s="80">
        <v>0</v>
      </c>
      <c r="AIV2025" s="80">
        <v>0</v>
      </c>
      <c r="AIW2025" s="80">
        <v>0</v>
      </c>
      <c r="AIX2025" s="80">
        <v>29</v>
      </c>
    </row>
    <row r="2026" spans="1:939" s="1" customFormat="1">
      <c r="A2026" s="1">
        <v>426</v>
      </c>
      <c r="B2026" s="1" t="s">
        <v>7502</v>
      </c>
      <c r="C2026" s="1">
        <v>1</v>
      </c>
      <c r="D2026" s="1" t="s">
        <v>5861</v>
      </c>
      <c r="E2026" s="1" t="s">
        <v>10224</v>
      </c>
      <c r="F2026" s="1" t="s">
        <v>5933</v>
      </c>
      <c r="G2026" s="1" t="s">
        <v>5992</v>
      </c>
      <c r="H2026" s="1" t="s">
        <v>5971</v>
      </c>
      <c r="I2026" s="1" t="s">
        <v>6137</v>
      </c>
      <c r="O2026" s="1">
        <v>0</v>
      </c>
      <c r="P2026" s="1">
        <v>0</v>
      </c>
      <c r="Q2026" s="1">
        <v>1</v>
      </c>
      <c r="R2026" s="1">
        <v>0</v>
      </c>
      <c r="S2026" s="1">
        <v>0</v>
      </c>
      <c r="T2026" s="1">
        <v>0</v>
      </c>
      <c r="Z2026" s="1">
        <v>0</v>
      </c>
      <c r="AA2026" s="1">
        <v>2</v>
      </c>
      <c r="AB2026" s="1" t="s">
        <v>10225</v>
      </c>
      <c r="AI2026" s="1">
        <v>141</v>
      </c>
      <c r="AJ2026" s="1">
        <v>126</v>
      </c>
      <c r="DR2026" s="1">
        <v>82</v>
      </c>
      <c r="DS2026" s="1">
        <v>71</v>
      </c>
      <c r="IP2026" s="1">
        <v>98</v>
      </c>
      <c r="IQ2026" s="1">
        <v>96</v>
      </c>
      <c r="LX2026" s="1">
        <v>78</v>
      </c>
      <c r="LY2026" s="1">
        <v>98</v>
      </c>
      <c r="PG2026" s="1">
        <v>16</v>
      </c>
      <c r="PH2026" s="1">
        <v>18</v>
      </c>
      <c r="SP2026" s="1">
        <v>99.5</v>
      </c>
      <c r="SQ2026" s="1">
        <v>101.5</v>
      </c>
      <c r="WQ2026" s="1">
        <v>0</v>
      </c>
      <c r="WR2026" s="1">
        <v>0</v>
      </c>
      <c r="AGS2026" s="1">
        <v>1</v>
      </c>
      <c r="AGT2026" s="1">
        <v>0</v>
      </c>
      <c r="AGU2026" s="1">
        <v>0</v>
      </c>
      <c r="AGV2026" s="1">
        <v>1</v>
      </c>
      <c r="AGW2026" s="1">
        <v>0</v>
      </c>
      <c r="AGX2026" s="1">
        <v>0</v>
      </c>
      <c r="AGY2026" s="1">
        <v>0</v>
      </c>
      <c r="AGZ2026" s="1">
        <v>0</v>
      </c>
      <c r="AHA2026" s="1">
        <v>0</v>
      </c>
      <c r="AHB2026" s="1">
        <v>0</v>
      </c>
      <c r="AHC2026" s="1">
        <v>0</v>
      </c>
      <c r="AHD2026" s="1">
        <v>0</v>
      </c>
      <c r="AHE2026" s="1">
        <v>0</v>
      </c>
      <c r="AHF2026" s="1">
        <v>0</v>
      </c>
      <c r="AHH2026" s="1">
        <v>0</v>
      </c>
      <c r="AHI2026" s="1">
        <v>0</v>
      </c>
      <c r="AHK2026" s="1">
        <v>0</v>
      </c>
      <c r="AHL2026" s="1">
        <v>0</v>
      </c>
      <c r="AHM2026" s="1">
        <v>0</v>
      </c>
      <c r="AHN2026" s="1">
        <v>0</v>
      </c>
      <c r="AHO2026" s="1">
        <v>0</v>
      </c>
      <c r="AHP2026" s="1">
        <v>0</v>
      </c>
      <c r="AHQ2026" s="1">
        <v>0</v>
      </c>
      <c r="AHR2026" s="1">
        <v>2</v>
      </c>
      <c r="AIM2026" s="1">
        <v>0</v>
      </c>
      <c r="AIN2026" s="1">
        <v>0</v>
      </c>
      <c r="AIO2026" s="1">
        <v>0</v>
      </c>
      <c r="AIT2026" s="1">
        <v>0</v>
      </c>
      <c r="AIU2026" s="1">
        <v>0</v>
      </c>
      <c r="AIV2026" s="1">
        <v>0</v>
      </c>
      <c r="AIW2026" s="1">
        <v>0</v>
      </c>
    </row>
    <row r="2027" spans="1:939" s="1" customFormat="1">
      <c r="B2027" s="1">
        <v>2</v>
      </c>
      <c r="C2027" s="1">
        <v>0</v>
      </c>
      <c r="Z2027" s="1">
        <v>0</v>
      </c>
      <c r="AA2027" s="1">
        <v>2</v>
      </c>
      <c r="AB2027" s="1" t="s">
        <v>10226</v>
      </c>
      <c r="AC2027" s="1">
        <v>0</v>
      </c>
      <c r="AE2027" s="1">
        <v>0</v>
      </c>
      <c r="AG2027" s="1">
        <v>0</v>
      </c>
      <c r="AJ2027" s="1">
        <v>109</v>
      </c>
      <c r="AK2027" s="1">
        <v>120</v>
      </c>
      <c r="AL2027" s="1">
        <v>118</v>
      </c>
      <c r="AM2027" s="1">
        <v>138</v>
      </c>
      <c r="DS2027" s="1">
        <v>42</v>
      </c>
      <c r="DT2027" s="1">
        <v>69</v>
      </c>
      <c r="DU2027" s="1">
        <v>70</v>
      </c>
      <c r="DV2027" s="1">
        <v>70</v>
      </c>
      <c r="HD2027" s="1">
        <v>0</v>
      </c>
      <c r="HE2027" s="1">
        <v>0</v>
      </c>
      <c r="HW2027" s="1">
        <v>0</v>
      </c>
      <c r="HX2027" s="1">
        <v>0</v>
      </c>
      <c r="IQ2027" s="1">
        <v>96</v>
      </c>
      <c r="IR2027" s="1">
        <v>96</v>
      </c>
      <c r="IS2027" s="1">
        <v>96</v>
      </c>
      <c r="IT2027" s="1">
        <v>97</v>
      </c>
      <c r="LY2027" s="1">
        <v>56</v>
      </c>
      <c r="LZ2027" s="1">
        <v>60</v>
      </c>
      <c r="MA2027" s="1">
        <v>92</v>
      </c>
      <c r="MB2027" s="1">
        <v>72</v>
      </c>
      <c r="PH2027" s="1">
        <v>16</v>
      </c>
      <c r="PI2027" s="1">
        <v>18</v>
      </c>
      <c r="PJ2027" s="1">
        <v>16</v>
      </c>
      <c r="PK2027" s="1">
        <v>16</v>
      </c>
      <c r="SP2027" s="1">
        <v>98.9</v>
      </c>
      <c r="SQ2027" s="1">
        <v>97.5</v>
      </c>
      <c r="SR2027" s="1">
        <v>98.4</v>
      </c>
      <c r="SS2027" s="1">
        <v>97.3</v>
      </c>
      <c r="ST2027" s="1">
        <v>98.9</v>
      </c>
      <c r="WA2027" s="1">
        <v>1</v>
      </c>
      <c r="WB2027" s="1">
        <v>1</v>
      </c>
      <c r="WR2027" s="1">
        <v>0</v>
      </c>
      <c r="WS2027" s="1">
        <v>0</v>
      </c>
      <c r="WT2027" s="1">
        <v>0</v>
      </c>
      <c r="WU2027" s="1">
        <v>0</v>
      </c>
      <c r="AAY2027" s="1">
        <v>24</v>
      </c>
      <c r="ABB2027" s="1">
        <v>14.8</v>
      </c>
      <c r="ABE2027" s="1">
        <v>41.9</v>
      </c>
      <c r="ABM2027" s="1">
        <v>10.41</v>
      </c>
      <c r="ABO2027" s="1">
        <v>175</v>
      </c>
      <c r="ABU2027" s="1">
        <v>138</v>
      </c>
      <c r="ABX2027" s="1">
        <v>4.0999999999999996</v>
      </c>
      <c r="ACA2027" s="1">
        <v>106</v>
      </c>
      <c r="ACD2027" s="1">
        <v>9.1999999999999993</v>
      </c>
      <c r="ACG2027" s="1">
        <v>106</v>
      </c>
      <c r="ACQ2027" s="1">
        <v>13</v>
      </c>
      <c r="ACT2027" s="1">
        <v>0.9</v>
      </c>
      <c r="ACW2027" s="1">
        <v>8</v>
      </c>
      <c r="AES2027" s="1">
        <v>90.1</v>
      </c>
      <c r="AFB2027" s="1">
        <v>19</v>
      </c>
      <c r="AGS2027" s="1">
        <v>1</v>
      </c>
      <c r="AGT2027" s="1">
        <v>0</v>
      </c>
      <c r="AGU2027" s="1">
        <v>0</v>
      </c>
      <c r="AGV2027" s="1">
        <v>1</v>
      </c>
      <c r="AGW2027" s="1">
        <v>0</v>
      </c>
      <c r="AGX2027" s="1">
        <v>0</v>
      </c>
      <c r="AGY2027" s="1">
        <v>0</v>
      </c>
      <c r="AGZ2027" s="1">
        <v>0</v>
      </c>
      <c r="AHA2027" s="1">
        <v>0</v>
      </c>
      <c r="AHB2027" s="1">
        <v>0</v>
      </c>
      <c r="AHC2027" s="1">
        <v>1</v>
      </c>
      <c r="AHD2027" s="1">
        <v>0</v>
      </c>
      <c r="AHE2027" s="1">
        <v>0</v>
      </c>
      <c r="AHF2027" s="1">
        <v>0</v>
      </c>
      <c r="AHH2027" s="1">
        <v>0</v>
      </c>
      <c r="AHI2027" s="1">
        <v>0</v>
      </c>
      <c r="AHK2027" s="1">
        <v>0</v>
      </c>
      <c r="AHL2027" s="1">
        <v>0</v>
      </c>
      <c r="AHM2027" s="1">
        <v>0</v>
      </c>
      <c r="AHN2027" s="1">
        <v>0</v>
      </c>
      <c r="AHO2027" s="1">
        <v>0</v>
      </c>
      <c r="AHP2027" s="1">
        <v>0</v>
      </c>
      <c r="AHQ2027" s="1">
        <v>0</v>
      </c>
      <c r="AHR2027" s="1">
        <v>0</v>
      </c>
      <c r="AIM2027" s="1">
        <v>0</v>
      </c>
      <c r="AIN2027" s="1">
        <v>0</v>
      </c>
      <c r="AIO2027" s="1">
        <v>0</v>
      </c>
      <c r="AIP2027" s="1">
        <v>1</v>
      </c>
      <c r="AIQ2027" s="1">
        <v>1</v>
      </c>
      <c r="AIR2027" s="1">
        <v>1</v>
      </c>
      <c r="AIS2027" s="1">
        <v>1</v>
      </c>
      <c r="AIT2027" s="1">
        <v>1</v>
      </c>
      <c r="AIU2027" s="1">
        <v>1</v>
      </c>
      <c r="AIV2027" s="1">
        <v>0</v>
      </c>
      <c r="AIW2027" s="1">
        <v>0</v>
      </c>
      <c r="AIX2027" s="1">
        <v>55</v>
      </c>
      <c r="AJB2027" s="1">
        <v>55</v>
      </c>
    </row>
    <row r="2028" spans="1:939" s="1" customFormat="1">
      <c r="B2028" s="1">
        <v>3</v>
      </c>
      <c r="C2028" s="1">
        <v>1</v>
      </c>
      <c r="D2028" s="1" t="s">
        <v>10227</v>
      </c>
      <c r="E2028" s="1" t="s">
        <v>10228</v>
      </c>
      <c r="O2028" s="1">
        <v>0</v>
      </c>
      <c r="P2028" s="1">
        <v>0</v>
      </c>
      <c r="Z2028" s="1">
        <v>0</v>
      </c>
      <c r="AA2028" s="1">
        <v>2</v>
      </c>
      <c r="AB2028" s="1" t="s">
        <v>10229</v>
      </c>
      <c r="AC2028" s="1">
        <v>0</v>
      </c>
      <c r="AE2028" s="1">
        <v>1</v>
      </c>
      <c r="AF2028" s="1">
        <v>0</v>
      </c>
      <c r="AG2028" s="1">
        <v>0</v>
      </c>
      <c r="AI2028" s="1">
        <v>122</v>
      </c>
      <c r="AJ2028" s="1">
        <v>126</v>
      </c>
      <c r="DR2028" s="1">
        <v>78</v>
      </c>
      <c r="DS2028" s="1">
        <v>62</v>
      </c>
      <c r="HA2028" s="1">
        <v>0</v>
      </c>
      <c r="HB2028" s="1">
        <v>0</v>
      </c>
      <c r="HT2028" s="1">
        <v>0</v>
      </c>
      <c r="HU2028" s="1">
        <v>0</v>
      </c>
      <c r="IP2028" s="1">
        <v>97</v>
      </c>
      <c r="IQ2028" s="1">
        <v>98</v>
      </c>
      <c r="LX2028" s="1">
        <v>67</v>
      </c>
      <c r="LY2028" s="1">
        <v>68</v>
      </c>
      <c r="PG2028" s="1">
        <v>16</v>
      </c>
      <c r="PH2028" s="1">
        <v>16</v>
      </c>
      <c r="SP2028" s="1">
        <v>98</v>
      </c>
      <c r="SQ2028" s="1">
        <v>98.2</v>
      </c>
      <c r="VX2028" s="1">
        <v>1</v>
      </c>
      <c r="VY2028" s="1">
        <v>1</v>
      </c>
      <c r="WQ2028" s="1">
        <v>0</v>
      </c>
      <c r="WR2028" s="1">
        <v>0</v>
      </c>
      <c r="AGS2028" s="1">
        <v>1</v>
      </c>
      <c r="AGT2028" s="1">
        <v>0</v>
      </c>
      <c r="AGU2028" s="1">
        <v>0</v>
      </c>
      <c r="AGV2028" s="1">
        <v>1</v>
      </c>
      <c r="AGW2028" s="1">
        <v>0</v>
      </c>
      <c r="AGX2028" s="1">
        <v>0</v>
      </c>
      <c r="AGY2028" s="1">
        <v>0</v>
      </c>
      <c r="AGZ2028" s="1">
        <v>0</v>
      </c>
      <c r="AHA2028" s="1">
        <v>0</v>
      </c>
      <c r="AHB2028" s="1">
        <v>0</v>
      </c>
      <c r="AHC2028" s="1">
        <v>1</v>
      </c>
      <c r="AHD2028" s="1">
        <v>0</v>
      </c>
      <c r="AHE2028" s="1">
        <v>0</v>
      </c>
      <c r="AHF2028" s="1">
        <v>0</v>
      </c>
      <c r="AHH2028" s="1">
        <v>0</v>
      </c>
      <c r="AHI2028" s="1">
        <v>0</v>
      </c>
      <c r="AHK2028" s="1">
        <v>0</v>
      </c>
      <c r="AHL2028" s="1">
        <v>0</v>
      </c>
      <c r="AHM2028" s="1">
        <v>0</v>
      </c>
      <c r="AHN2028" s="1">
        <v>0</v>
      </c>
      <c r="AHO2028" s="1">
        <v>0</v>
      </c>
      <c r="AHP2028" s="1">
        <v>0</v>
      </c>
      <c r="AHQ2028" s="1">
        <v>0</v>
      </c>
      <c r="AHR2028" s="1">
        <v>0</v>
      </c>
      <c r="AIM2028" s="1">
        <v>0</v>
      </c>
      <c r="AIN2028" s="1">
        <v>0</v>
      </c>
      <c r="AIO2028" s="1">
        <v>0</v>
      </c>
      <c r="AIT2028" s="1">
        <v>1</v>
      </c>
      <c r="AIU2028" s="1">
        <v>1</v>
      </c>
      <c r="AIV2028" s="1">
        <v>0</v>
      </c>
      <c r="AIW2028" s="1">
        <v>0</v>
      </c>
      <c r="AIX2028" s="1">
        <v>45</v>
      </c>
      <c r="AJB2028" s="1">
        <v>20</v>
      </c>
    </row>
    <row r="2029" spans="1:939" s="1" customFormat="1">
      <c r="B2029" s="1">
        <v>4</v>
      </c>
      <c r="C2029" s="1">
        <v>0</v>
      </c>
      <c r="Z2029" s="1">
        <v>0</v>
      </c>
      <c r="AA2029" s="1">
        <v>2</v>
      </c>
      <c r="AB2029" s="1" t="s">
        <v>10230</v>
      </c>
      <c r="AC2029" s="1">
        <v>0</v>
      </c>
      <c r="AE2029" s="1">
        <v>1</v>
      </c>
      <c r="AF2029" s="1">
        <v>0</v>
      </c>
      <c r="AG2029" s="1">
        <v>0</v>
      </c>
      <c r="AI2029" s="1">
        <v>128</v>
      </c>
      <c r="AJ2029" s="1">
        <v>122</v>
      </c>
      <c r="DR2029" s="1">
        <v>80</v>
      </c>
      <c r="DS2029" s="1">
        <v>68</v>
      </c>
      <c r="HA2029" s="1">
        <v>2</v>
      </c>
      <c r="HB2029" s="1">
        <v>0</v>
      </c>
      <c r="HT2029" s="1">
        <v>0</v>
      </c>
      <c r="HU2029" s="1">
        <v>0</v>
      </c>
      <c r="IP2029" s="1">
        <v>98</v>
      </c>
      <c r="IQ2029" s="1">
        <v>97</v>
      </c>
      <c r="LX2029" s="1">
        <v>76</v>
      </c>
      <c r="LY2029" s="1">
        <v>66</v>
      </c>
      <c r="PG2029" s="1">
        <v>16</v>
      </c>
      <c r="PH2029" s="1">
        <v>16</v>
      </c>
      <c r="SP2029" s="1">
        <v>96.8</v>
      </c>
      <c r="SQ2029" s="1">
        <v>96.9</v>
      </c>
      <c r="VX2029" s="1">
        <v>1</v>
      </c>
      <c r="VY2029" s="1">
        <v>1</v>
      </c>
      <c r="WQ2029" s="1">
        <v>0</v>
      </c>
      <c r="WR2029" s="1">
        <v>0</v>
      </c>
      <c r="AGS2029" s="1">
        <v>0</v>
      </c>
      <c r="AGT2029" s="1">
        <v>0</v>
      </c>
      <c r="AGU2029" s="1">
        <v>0</v>
      </c>
      <c r="AGV2029" s="1">
        <v>0</v>
      </c>
      <c r="AGW2029" s="1">
        <v>0</v>
      </c>
      <c r="AGX2029" s="1">
        <v>0</v>
      </c>
      <c r="AGY2029" s="1">
        <v>0</v>
      </c>
      <c r="AGZ2029" s="1">
        <v>0</v>
      </c>
      <c r="AHA2029" s="1">
        <v>0</v>
      </c>
      <c r="AHB2029" s="1">
        <v>0</v>
      </c>
      <c r="AHC2029" s="1">
        <v>1</v>
      </c>
      <c r="AHD2029" s="1">
        <v>0</v>
      </c>
      <c r="AHE2029" s="1">
        <v>0</v>
      </c>
      <c r="AHF2029" s="1">
        <v>0</v>
      </c>
      <c r="AHH2029" s="1">
        <v>0</v>
      </c>
      <c r="AHI2029" s="1">
        <v>0</v>
      </c>
      <c r="AHK2029" s="1">
        <v>0</v>
      </c>
      <c r="AHL2029" s="1">
        <v>0</v>
      </c>
      <c r="AHM2029" s="1">
        <v>0</v>
      </c>
      <c r="AHN2029" s="1">
        <v>0</v>
      </c>
      <c r="AHO2029" s="1">
        <v>0</v>
      </c>
      <c r="AHP2029" s="1">
        <v>0</v>
      </c>
      <c r="AHQ2029" s="1">
        <v>0</v>
      </c>
      <c r="AHR2029" s="1">
        <v>0</v>
      </c>
      <c r="AIM2029" s="1">
        <v>0</v>
      </c>
      <c r="AIN2029" s="1">
        <v>0</v>
      </c>
      <c r="AIO2029" s="1">
        <v>0</v>
      </c>
      <c r="AIT2029" s="1">
        <v>1</v>
      </c>
      <c r="AIU2029" s="1">
        <v>1</v>
      </c>
      <c r="AIV2029" s="1">
        <v>0</v>
      </c>
      <c r="AIW2029" s="1">
        <v>0</v>
      </c>
      <c r="AIX2029" s="1">
        <v>19</v>
      </c>
      <c r="AJB2029" s="1">
        <v>15</v>
      </c>
    </row>
    <row r="2030" spans="1:939" s="80" customFormat="1">
      <c r="B2030" s="80">
        <v>5</v>
      </c>
      <c r="C2030" s="80">
        <v>0</v>
      </c>
      <c r="Z2030" s="80">
        <v>0</v>
      </c>
      <c r="AA2030" s="80">
        <v>2</v>
      </c>
      <c r="AC2030" s="80">
        <v>0</v>
      </c>
      <c r="AE2030" s="80">
        <v>1</v>
      </c>
      <c r="AF2030" s="80">
        <v>0</v>
      </c>
      <c r="AG2030" s="80">
        <v>0</v>
      </c>
      <c r="AI2030" s="80">
        <v>120</v>
      </c>
      <c r="DR2030" s="80">
        <v>68</v>
      </c>
      <c r="HA2030" s="80">
        <v>2</v>
      </c>
      <c r="HT2030" s="80">
        <v>0</v>
      </c>
      <c r="IP2030" s="80">
        <v>97</v>
      </c>
      <c r="LX2030" s="80">
        <v>74</v>
      </c>
      <c r="PG2030" s="80">
        <v>16</v>
      </c>
      <c r="SP2030" s="80">
        <v>96.2</v>
      </c>
      <c r="VX2030" s="80">
        <v>1</v>
      </c>
      <c r="WQ2030" s="80">
        <v>0</v>
      </c>
      <c r="AGS2030" s="18">
        <v>0</v>
      </c>
      <c r="AGT2030" s="18">
        <v>0</v>
      </c>
      <c r="AGU2030" s="18">
        <v>0</v>
      </c>
      <c r="AGV2030" s="18">
        <v>0</v>
      </c>
      <c r="AGW2030" s="18">
        <v>0</v>
      </c>
      <c r="AGX2030" s="18">
        <v>0</v>
      </c>
      <c r="AGY2030" s="18">
        <v>0</v>
      </c>
      <c r="AGZ2030" s="18">
        <v>0</v>
      </c>
      <c r="AHA2030" s="18">
        <v>0</v>
      </c>
      <c r="AHB2030" s="18">
        <v>0</v>
      </c>
      <c r="AHC2030" s="18">
        <v>1</v>
      </c>
      <c r="AHD2030" s="18">
        <v>0</v>
      </c>
      <c r="AHE2030" s="18">
        <v>0</v>
      </c>
      <c r="AHF2030" s="18">
        <v>0</v>
      </c>
      <c r="AHG2030" s="18"/>
      <c r="AHH2030" s="18">
        <v>0</v>
      </c>
      <c r="AHI2030" s="18">
        <v>0</v>
      </c>
      <c r="AHJ2030" s="18"/>
      <c r="AHK2030" s="18">
        <v>0</v>
      </c>
      <c r="AHL2030" s="18">
        <v>0</v>
      </c>
      <c r="AHM2030" s="18">
        <v>0</v>
      </c>
      <c r="AHN2030" s="18">
        <v>0</v>
      </c>
      <c r="AHO2030" s="18">
        <v>0</v>
      </c>
      <c r="AHP2030" s="18">
        <v>0</v>
      </c>
      <c r="AHQ2030" s="80">
        <v>0</v>
      </c>
      <c r="AHR2030" s="18">
        <v>0</v>
      </c>
      <c r="AIM2030" s="18">
        <v>0</v>
      </c>
      <c r="AIN2030" s="18">
        <v>0</v>
      </c>
      <c r="AIO2030" s="18">
        <v>0</v>
      </c>
      <c r="AIP2030" s="18"/>
      <c r="AIQ2030" s="18"/>
      <c r="AIR2030" s="18"/>
      <c r="AIS2030" s="18"/>
      <c r="AIT2030" s="18">
        <v>1</v>
      </c>
      <c r="AIU2030" s="18">
        <v>0</v>
      </c>
      <c r="AIV2030" s="18">
        <v>0</v>
      </c>
      <c r="AIW2030" s="18">
        <v>0</v>
      </c>
      <c r="AIX2030" s="18">
        <v>32</v>
      </c>
      <c r="AIY2030" s="18"/>
      <c r="AJB2030" s="18"/>
      <c r="AJC2030" s="18"/>
    </row>
    <row r="2031" spans="1:939" s="1" customFormat="1">
      <c r="A2031" s="1">
        <v>427</v>
      </c>
      <c r="B2031" s="1">
        <v>1</v>
      </c>
      <c r="C2031" s="1">
        <v>0</v>
      </c>
      <c r="Z2031" s="1">
        <v>0</v>
      </c>
      <c r="AA2031" s="1">
        <v>1</v>
      </c>
      <c r="AC2031" s="1">
        <v>0</v>
      </c>
      <c r="AE2031" s="1">
        <v>0</v>
      </c>
      <c r="AG2031" s="1">
        <v>0</v>
      </c>
      <c r="AGS2031" s="1">
        <v>1</v>
      </c>
      <c r="AGT2031" s="1">
        <v>0</v>
      </c>
      <c r="AGU2031" s="1">
        <v>0</v>
      </c>
      <c r="AGV2031" s="1">
        <v>1</v>
      </c>
      <c r="AGW2031" s="1">
        <v>0</v>
      </c>
      <c r="AGX2031" s="1">
        <v>0</v>
      </c>
      <c r="AGY2031" s="1">
        <v>0</v>
      </c>
      <c r="AGZ2031" s="1">
        <v>0</v>
      </c>
      <c r="AHA2031" s="1">
        <v>0</v>
      </c>
      <c r="AHB2031" s="1">
        <v>0</v>
      </c>
      <c r="AHC2031" s="1">
        <v>1</v>
      </c>
      <c r="AHD2031" s="1">
        <v>0</v>
      </c>
      <c r="AHE2031" s="1">
        <v>0</v>
      </c>
      <c r="AHF2031" s="1">
        <v>0</v>
      </c>
      <c r="AHH2031" s="1">
        <v>0</v>
      </c>
      <c r="AHI2031" s="1">
        <v>0</v>
      </c>
      <c r="AHK2031" s="1">
        <v>0</v>
      </c>
      <c r="AHL2031" s="1">
        <v>0</v>
      </c>
      <c r="AHM2031" s="1">
        <v>0</v>
      </c>
      <c r="AHN2031" s="1">
        <v>0</v>
      </c>
      <c r="AHO2031" s="1">
        <v>0</v>
      </c>
      <c r="AHP2031" s="1">
        <v>0</v>
      </c>
      <c r="AHQ2031" s="1">
        <v>0</v>
      </c>
      <c r="AHR2031" s="1">
        <v>0</v>
      </c>
      <c r="AIM2031" s="1">
        <v>0</v>
      </c>
      <c r="AIN2031" s="1">
        <v>0</v>
      </c>
      <c r="AIO2031" s="1">
        <v>0</v>
      </c>
      <c r="AIP2031" s="1">
        <v>0</v>
      </c>
      <c r="AIQ2031" s="1">
        <v>0</v>
      </c>
      <c r="AIR2031" s="1">
        <v>0</v>
      </c>
      <c r="AIS2031" s="1">
        <v>1</v>
      </c>
      <c r="AIT2031" s="1">
        <v>0</v>
      </c>
      <c r="AIU2031" s="1">
        <v>0</v>
      </c>
      <c r="AIV2031" s="1">
        <v>0</v>
      </c>
      <c r="AIW2031" s="1">
        <v>0</v>
      </c>
    </row>
    <row r="2032" spans="1:939" s="1" customFormat="1">
      <c r="B2032" s="1">
        <v>2</v>
      </c>
      <c r="C2032" s="1">
        <v>1</v>
      </c>
      <c r="D2032" s="1" t="s">
        <v>4708</v>
      </c>
      <c r="E2032" s="1" t="s">
        <v>9550</v>
      </c>
      <c r="O2032" s="1">
        <v>0</v>
      </c>
      <c r="P2032" s="1">
        <v>1</v>
      </c>
      <c r="Z2032" s="1">
        <v>0</v>
      </c>
      <c r="AA2032" s="1">
        <v>2</v>
      </c>
      <c r="AB2032" s="1" t="s">
        <v>10231</v>
      </c>
      <c r="AC2032" s="1">
        <v>0</v>
      </c>
      <c r="AE2032" s="1">
        <v>0</v>
      </c>
      <c r="AG2032" s="1">
        <v>0</v>
      </c>
      <c r="AI2032" s="1">
        <v>142</v>
      </c>
      <c r="AJ2032" s="1">
        <v>124</v>
      </c>
      <c r="DR2032" s="1">
        <v>86</v>
      </c>
      <c r="DS2032" s="1">
        <v>86</v>
      </c>
      <c r="HA2032" s="1">
        <v>2</v>
      </c>
      <c r="HB2032" s="1">
        <v>2</v>
      </c>
      <c r="HT2032" s="1">
        <v>0</v>
      </c>
      <c r="HU2032" s="1">
        <v>0</v>
      </c>
      <c r="IP2032" s="1">
        <v>100</v>
      </c>
      <c r="IQ2032" s="1">
        <v>97</v>
      </c>
      <c r="LX2032" s="1">
        <v>96</v>
      </c>
      <c r="LY2032" s="1">
        <v>86</v>
      </c>
      <c r="PG2032" s="1">
        <v>26</v>
      </c>
      <c r="PH2032" s="1">
        <v>24</v>
      </c>
      <c r="SP2032" s="1">
        <v>96.4</v>
      </c>
      <c r="SQ2032" s="1">
        <v>96.4</v>
      </c>
      <c r="VX2032" s="1">
        <v>1</v>
      </c>
      <c r="VY2032" s="1">
        <v>0</v>
      </c>
      <c r="WQ2032" s="1">
        <v>0</v>
      </c>
      <c r="WR2032" s="1">
        <v>0</v>
      </c>
      <c r="AAY2032" s="1">
        <v>25</v>
      </c>
      <c r="ABB2032" s="1">
        <v>13.3</v>
      </c>
      <c r="ABE2032" s="1">
        <v>39</v>
      </c>
      <c r="ABU2032" s="1">
        <v>132</v>
      </c>
      <c r="ABX2032" s="1">
        <v>4.2</v>
      </c>
      <c r="ACA2032" s="1">
        <v>95</v>
      </c>
      <c r="ACD2032" s="1">
        <v>1.27</v>
      </c>
      <c r="ACG2032" s="1">
        <v>135</v>
      </c>
      <c r="ACQ2032" s="1">
        <v>9</v>
      </c>
      <c r="ACT2032" s="1">
        <v>0.8</v>
      </c>
      <c r="ACW2032" s="1">
        <v>17</v>
      </c>
      <c r="AGS2032" s="1">
        <v>1</v>
      </c>
      <c r="AGT2032" s="1">
        <v>0</v>
      </c>
      <c r="AGU2032" s="1">
        <v>0</v>
      </c>
      <c r="AGV2032" s="1">
        <v>1</v>
      </c>
      <c r="AGW2032" s="1">
        <v>0</v>
      </c>
      <c r="AGX2032" s="1">
        <v>0</v>
      </c>
      <c r="AGY2032" s="1">
        <v>0</v>
      </c>
      <c r="AGZ2032" s="1">
        <v>1</v>
      </c>
      <c r="AHA2032" s="1">
        <v>0</v>
      </c>
      <c r="AHB2032" s="1">
        <v>0</v>
      </c>
      <c r="AHC2032" s="1">
        <v>1</v>
      </c>
      <c r="AHD2032" s="1">
        <v>0</v>
      </c>
      <c r="AHE2032" s="1">
        <v>0</v>
      </c>
      <c r="AHF2032" s="1">
        <v>0</v>
      </c>
      <c r="AHH2032" s="1">
        <v>0</v>
      </c>
      <c r="AHI2032" s="1">
        <v>1</v>
      </c>
      <c r="AHK2032" s="1">
        <v>0</v>
      </c>
      <c r="AHL2032" s="1">
        <v>0</v>
      </c>
      <c r="AHM2032" s="1">
        <v>0</v>
      </c>
      <c r="AHN2032" s="1">
        <v>0</v>
      </c>
      <c r="AHO2032" s="1">
        <v>0</v>
      </c>
      <c r="AHP2032" s="1">
        <v>0</v>
      </c>
      <c r="AHQ2032" s="1">
        <v>0</v>
      </c>
      <c r="AHR2032" s="1">
        <v>0</v>
      </c>
      <c r="AIM2032" s="1">
        <v>0</v>
      </c>
      <c r="AIN2032" s="1">
        <v>0</v>
      </c>
      <c r="AIO2032" s="1">
        <v>0</v>
      </c>
      <c r="AIP2032" s="1">
        <v>0</v>
      </c>
      <c r="AIQ2032" s="1">
        <v>0</v>
      </c>
      <c r="AIR2032" s="1">
        <v>0</v>
      </c>
      <c r="AIS2032" s="1">
        <v>1</v>
      </c>
      <c r="AIT2032" s="1">
        <v>2</v>
      </c>
      <c r="AIU2032" s="1">
        <v>0</v>
      </c>
      <c r="AIV2032" s="1">
        <v>0</v>
      </c>
      <c r="AIW2032" s="1">
        <v>0</v>
      </c>
      <c r="AIX2032" s="1">
        <v>66</v>
      </c>
      <c r="AIY2032" s="1">
        <v>80</v>
      </c>
    </row>
    <row r="2033" spans="1:951" s="1" customFormat="1">
      <c r="B2033" s="1">
        <v>3</v>
      </c>
      <c r="C2033" s="1">
        <v>1</v>
      </c>
      <c r="D2033" s="1" t="s">
        <v>9464</v>
      </c>
      <c r="O2033" s="1">
        <v>0</v>
      </c>
      <c r="Z2033" s="1">
        <v>0</v>
      </c>
      <c r="AA2033" s="1">
        <v>0</v>
      </c>
      <c r="AB2033" s="1" t="s">
        <v>10232</v>
      </c>
      <c r="AC2033" s="1">
        <v>0</v>
      </c>
      <c r="AE2033" s="1">
        <v>1</v>
      </c>
      <c r="AF2033" s="1">
        <v>0</v>
      </c>
      <c r="AG2033" s="1">
        <v>0</v>
      </c>
      <c r="AI2033" s="1">
        <v>110</v>
      </c>
      <c r="AJ2033" s="1">
        <v>112</v>
      </c>
      <c r="DR2033" s="1">
        <v>62</v>
      </c>
      <c r="DS2033" s="1">
        <v>64</v>
      </c>
      <c r="HA2033" s="1">
        <v>2</v>
      </c>
      <c r="HB2033" s="1">
        <v>2</v>
      </c>
      <c r="HT2033" s="1">
        <v>0</v>
      </c>
      <c r="HU2033" s="1">
        <v>0</v>
      </c>
      <c r="IP2033" s="1">
        <v>99</v>
      </c>
      <c r="IQ2033" s="1">
        <v>97</v>
      </c>
      <c r="LX2033" s="1">
        <v>70</v>
      </c>
      <c r="LY2033" s="1">
        <v>78</v>
      </c>
      <c r="PG2033" s="1">
        <v>18</v>
      </c>
      <c r="PH2033" s="1">
        <v>18</v>
      </c>
      <c r="SP2033" s="1">
        <v>96.9</v>
      </c>
      <c r="SQ2033" s="1">
        <v>98</v>
      </c>
      <c r="VX2033" s="1">
        <v>1</v>
      </c>
      <c r="VY2033" s="1">
        <v>1</v>
      </c>
      <c r="WQ2033" s="1">
        <v>0</v>
      </c>
      <c r="WR2033" s="1">
        <v>0</v>
      </c>
      <c r="AAY2033" s="1">
        <v>22</v>
      </c>
      <c r="ABB2033" s="1">
        <v>12.2</v>
      </c>
      <c r="ABE2033" s="1">
        <v>36</v>
      </c>
      <c r="ABU2033" s="1">
        <v>130</v>
      </c>
      <c r="ABX2033" s="1">
        <v>4.5999999999999996</v>
      </c>
      <c r="ACA2033" s="1">
        <v>100</v>
      </c>
      <c r="ACD2033" s="1">
        <v>1.03</v>
      </c>
      <c r="ACG2033" s="1">
        <v>89</v>
      </c>
      <c r="ACQ2033" s="1">
        <v>13</v>
      </c>
      <c r="ACT2033" s="1">
        <v>1.2</v>
      </c>
      <c r="ACW2033" s="1">
        <v>13</v>
      </c>
      <c r="AGS2033" s="1">
        <v>1</v>
      </c>
      <c r="AGT2033" s="1">
        <v>1</v>
      </c>
      <c r="AGU2033" s="1">
        <v>0</v>
      </c>
      <c r="AGV2033" s="1">
        <v>1</v>
      </c>
      <c r="AGW2033" s="1">
        <v>0</v>
      </c>
      <c r="AGX2033" s="1">
        <v>0</v>
      </c>
      <c r="AGY2033" s="1">
        <v>0</v>
      </c>
      <c r="AGZ2033" s="1">
        <v>1</v>
      </c>
      <c r="AHA2033" s="1">
        <v>0</v>
      </c>
      <c r="AHB2033" s="1">
        <v>0</v>
      </c>
      <c r="AHC2033" s="1">
        <v>1</v>
      </c>
      <c r="AHD2033" s="1">
        <v>0</v>
      </c>
      <c r="AHE2033" s="1">
        <v>0</v>
      </c>
      <c r="AHF2033" s="1">
        <v>0</v>
      </c>
      <c r="AHH2033" s="1">
        <v>0</v>
      </c>
      <c r="AHI2033" s="1">
        <v>1</v>
      </c>
      <c r="AHK2033" s="1">
        <v>0</v>
      </c>
      <c r="AHL2033" s="1">
        <v>0</v>
      </c>
      <c r="AHM2033" s="1">
        <v>0</v>
      </c>
      <c r="AHN2033" s="1">
        <v>0</v>
      </c>
      <c r="AHO2033" s="1">
        <v>0</v>
      </c>
      <c r="AHP2033" s="1">
        <v>0</v>
      </c>
      <c r="AHQ2033" s="1">
        <v>0</v>
      </c>
      <c r="AHR2033" s="1">
        <v>0</v>
      </c>
      <c r="AIM2033" s="1">
        <v>0</v>
      </c>
      <c r="AIN2033" s="1">
        <v>0</v>
      </c>
      <c r="AIO2033" s="1">
        <v>0</v>
      </c>
      <c r="AIP2033" s="1">
        <v>0</v>
      </c>
      <c r="AIQ2033" s="1">
        <v>0</v>
      </c>
      <c r="AIR2033" s="1">
        <v>0</v>
      </c>
      <c r="AIS2033" s="1">
        <v>1</v>
      </c>
      <c r="AIT2033" s="1">
        <v>0</v>
      </c>
      <c r="AIU2033" s="1">
        <v>1</v>
      </c>
      <c r="AIV2033" s="1">
        <v>0</v>
      </c>
      <c r="AIW2033" s="1">
        <v>0</v>
      </c>
      <c r="AJB2033" s="1">
        <v>162</v>
      </c>
    </row>
    <row r="2034" spans="1:951" s="1" customFormat="1">
      <c r="B2034" s="1">
        <v>4</v>
      </c>
      <c r="C2034" s="1">
        <v>1</v>
      </c>
      <c r="D2034" s="1" t="s">
        <v>9465</v>
      </c>
      <c r="O2034" s="1">
        <v>1</v>
      </c>
      <c r="Z2034" s="1">
        <v>0</v>
      </c>
      <c r="AA2034" s="1">
        <v>1</v>
      </c>
      <c r="AC2034" s="1">
        <v>0</v>
      </c>
      <c r="AE2034" s="1">
        <v>0</v>
      </c>
      <c r="AG2034" s="1">
        <v>0</v>
      </c>
      <c r="AI2034" s="1">
        <v>110</v>
      </c>
      <c r="AJ2034" s="1">
        <v>148</v>
      </c>
      <c r="DR2034" s="1">
        <v>64</v>
      </c>
      <c r="DS2034" s="1">
        <v>84</v>
      </c>
      <c r="HA2034" s="1">
        <v>0</v>
      </c>
      <c r="HB2034" s="1">
        <v>2</v>
      </c>
      <c r="HT2034" s="1">
        <v>0</v>
      </c>
      <c r="HU2034" s="1">
        <v>0</v>
      </c>
      <c r="IP2034" s="1">
        <v>96</v>
      </c>
      <c r="IQ2034" s="1">
        <v>95</v>
      </c>
      <c r="LX2034" s="1">
        <v>76</v>
      </c>
      <c r="LY2034" s="1">
        <v>80</v>
      </c>
      <c r="PG2034" s="1">
        <v>24</v>
      </c>
      <c r="PH2034" s="1">
        <v>18</v>
      </c>
      <c r="SP2034" s="1">
        <v>96</v>
      </c>
      <c r="SQ2034" s="1">
        <v>96.8</v>
      </c>
      <c r="VX2034" s="1">
        <v>1</v>
      </c>
      <c r="VY2034" s="1">
        <v>1</v>
      </c>
      <c r="WQ2034" s="1">
        <v>0</v>
      </c>
      <c r="WR2034" s="1">
        <v>0</v>
      </c>
      <c r="AAY2034" s="1">
        <v>23</v>
      </c>
      <c r="ABB2034" s="1">
        <v>11.6</v>
      </c>
      <c r="ABE2034" s="1">
        <v>34</v>
      </c>
      <c r="ABU2034" s="1">
        <v>133</v>
      </c>
      <c r="ABX2034" s="1">
        <v>4.7</v>
      </c>
      <c r="ACA2034" s="1">
        <v>99</v>
      </c>
      <c r="ACD2034" s="1">
        <v>1.28</v>
      </c>
      <c r="ACG2034" s="1">
        <v>112</v>
      </c>
      <c r="ACQ2034" s="1">
        <v>15</v>
      </c>
      <c r="ACT2034" s="1">
        <v>1.1000000000000001</v>
      </c>
      <c r="ACW2034" s="1">
        <v>16</v>
      </c>
      <c r="AGS2034" s="1">
        <v>1</v>
      </c>
      <c r="AGT2034" s="1">
        <v>1</v>
      </c>
      <c r="AGU2034" s="1">
        <v>0</v>
      </c>
      <c r="AGV2034" s="1">
        <v>1</v>
      </c>
      <c r="AGW2034" s="1">
        <v>0</v>
      </c>
      <c r="AGX2034" s="1">
        <v>0</v>
      </c>
      <c r="AGY2034" s="1">
        <v>0</v>
      </c>
      <c r="AGZ2034" s="1">
        <v>1</v>
      </c>
      <c r="AHA2034" s="1">
        <v>0</v>
      </c>
      <c r="AHB2034" s="1">
        <v>0</v>
      </c>
      <c r="AHC2034" s="1">
        <v>1</v>
      </c>
      <c r="AHD2034" s="1">
        <v>0</v>
      </c>
      <c r="AHE2034" s="1">
        <v>0</v>
      </c>
      <c r="AHF2034" s="1">
        <v>0</v>
      </c>
      <c r="AHH2034" s="1">
        <v>0</v>
      </c>
      <c r="AHI2034" s="1">
        <v>1</v>
      </c>
      <c r="AHK2034" s="1">
        <v>0</v>
      </c>
      <c r="AHL2034" s="1">
        <v>0</v>
      </c>
      <c r="AHM2034" s="1">
        <v>0</v>
      </c>
      <c r="AHN2034" s="1">
        <v>0</v>
      </c>
      <c r="AHO2034" s="1">
        <v>0</v>
      </c>
      <c r="AHP2034" s="1">
        <v>0</v>
      </c>
      <c r="AHQ2034" s="1">
        <v>0</v>
      </c>
      <c r="AHR2034" s="1">
        <v>0</v>
      </c>
      <c r="AIM2034" s="1">
        <v>0</v>
      </c>
      <c r="AIN2034" s="1">
        <v>0</v>
      </c>
      <c r="AIO2034" s="1">
        <v>0</v>
      </c>
      <c r="AIP2034" s="1">
        <v>0</v>
      </c>
      <c r="AIQ2034" s="1">
        <v>0</v>
      </c>
      <c r="AIR2034" s="1">
        <v>0</v>
      </c>
      <c r="AIS2034" s="1">
        <v>1</v>
      </c>
      <c r="AIT2034" s="1">
        <v>1</v>
      </c>
      <c r="AIU2034" s="1">
        <v>1</v>
      </c>
      <c r="AIV2034" s="1">
        <v>0</v>
      </c>
      <c r="AIW2034" s="1">
        <v>0</v>
      </c>
      <c r="AIX2034" s="1">
        <v>45</v>
      </c>
      <c r="AJB2034" s="1">
        <v>40</v>
      </c>
    </row>
    <row r="2035" spans="1:951" s="1" customFormat="1">
      <c r="B2035" s="1">
        <v>5</v>
      </c>
      <c r="C2035" s="1">
        <v>1</v>
      </c>
      <c r="D2035" s="1" t="s">
        <v>8932</v>
      </c>
      <c r="O2035" s="1">
        <v>0</v>
      </c>
      <c r="Z2035" s="1">
        <v>0</v>
      </c>
      <c r="AA2035" s="1">
        <v>2</v>
      </c>
      <c r="AB2035" s="1" t="s">
        <v>10233</v>
      </c>
      <c r="AC2035" s="1">
        <v>0</v>
      </c>
      <c r="AE2035" s="1">
        <v>0</v>
      </c>
      <c r="AG2035" s="1">
        <v>0</v>
      </c>
      <c r="AI2035" s="1">
        <v>122</v>
      </c>
      <c r="AJ2035" s="1">
        <v>132</v>
      </c>
      <c r="DR2035" s="1">
        <v>70</v>
      </c>
      <c r="DS2035" s="1">
        <v>80</v>
      </c>
      <c r="HA2035" s="1">
        <v>0</v>
      </c>
      <c r="HB2035" s="1">
        <v>0</v>
      </c>
      <c r="HT2035" s="1">
        <v>0</v>
      </c>
      <c r="HU2035" s="1">
        <v>0</v>
      </c>
      <c r="IP2035" s="1">
        <v>95</v>
      </c>
      <c r="IQ2035" s="1">
        <v>98</v>
      </c>
      <c r="LX2035" s="1">
        <v>87</v>
      </c>
      <c r="LY2035" s="1">
        <v>82</v>
      </c>
      <c r="PG2035" s="1">
        <v>24</v>
      </c>
      <c r="PH2035" s="1">
        <v>16</v>
      </c>
      <c r="SP2035" s="1">
        <v>98.3</v>
      </c>
      <c r="SQ2035" s="1">
        <v>96.9</v>
      </c>
      <c r="VX2035" s="1">
        <v>0</v>
      </c>
      <c r="VY2035" s="1">
        <v>1</v>
      </c>
      <c r="WQ2035" s="1">
        <v>0</v>
      </c>
      <c r="WR2035" s="1">
        <v>0</v>
      </c>
      <c r="AAY2035" s="1">
        <v>23</v>
      </c>
      <c r="ABB2035" s="1">
        <v>11.6</v>
      </c>
      <c r="ABE2035" s="1">
        <v>34</v>
      </c>
      <c r="ABU2035" s="1">
        <v>135</v>
      </c>
      <c r="ABX2035" s="1">
        <v>4.0999999999999996</v>
      </c>
      <c r="ACA2035" s="1">
        <v>104</v>
      </c>
      <c r="ACD2035" s="1">
        <v>1.29</v>
      </c>
      <c r="ACG2035" s="1">
        <v>121</v>
      </c>
      <c r="ACQ2035" s="1">
        <v>9</v>
      </c>
      <c r="ACT2035" s="1">
        <v>0.7</v>
      </c>
      <c r="ACW2035" s="1">
        <v>13</v>
      </c>
      <c r="AGS2035" s="1">
        <v>0</v>
      </c>
      <c r="AGT2035" s="1">
        <v>0</v>
      </c>
      <c r="AGU2035" s="1">
        <v>0</v>
      </c>
      <c r="AGV2035" s="1">
        <v>0</v>
      </c>
      <c r="AGW2035" s="1">
        <v>0</v>
      </c>
      <c r="AGX2035" s="1">
        <v>0</v>
      </c>
      <c r="AGY2035" s="1">
        <v>0</v>
      </c>
      <c r="AGZ2035" s="1">
        <v>1</v>
      </c>
      <c r="AHA2035" s="1">
        <v>0</v>
      </c>
      <c r="AHB2035" s="1">
        <v>0</v>
      </c>
      <c r="AHC2035" s="1">
        <v>1</v>
      </c>
      <c r="AHD2035" s="1">
        <v>0</v>
      </c>
      <c r="AHE2035" s="1">
        <v>0</v>
      </c>
      <c r="AHF2035" s="1">
        <v>0</v>
      </c>
      <c r="AHH2035" s="1">
        <v>0</v>
      </c>
      <c r="AHI2035" s="1">
        <v>0</v>
      </c>
      <c r="AHK2035" s="1">
        <v>0</v>
      </c>
      <c r="AHL2035" s="1">
        <v>0</v>
      </c>
      <c r="AHM2035" s="1">
        <v>0</v>
      </c>
      <c r="AHN2035" s="1">
        <v>0</v>
      </c>
      <c r="AHO2035" s="1">
        <v>0</v>
      </c>
      <c r="AHP2035" s="1">
        <v>0</v>
      </c>
      <c r="AHQ2035" s="1">
        <v>0</v>
      </c>
      <c r="AHR2035" s="1">
        <v>0</v>
      </c>
      <c r="AIM2035" s="1">
        <v>0</v>
      </c>
      <c r="AIN2035" s="1">
        <v>0</v>
      </c>
      <c r="AIO2035" s="1">
        <v>0</v>
      </c>
      <c r="AIP2035" s="1">
        <v>0</v>
      </c>
      <c r="AIQ2035" s="1">
        <v>0</v>
      </c>
      <c r="AIR2035" s="1">
        <v>0</v>
      </c>
      <c r="AIS2035" s="1">
        <v>1</v>
      </c>
      <c r="AIT2035" s="1">
        <v>1</v>
      </c>
      <c r="AIU2035" s="1">
        <v>1</v>
      </c>
      <c r="AIV2035" s="1">
        <v>0</v>
      </c>
      <c r="AIW2035" s="1">
        <v>0</v>
      </c>
      <c r="AIX2035" s="1">
        <v>26</v>
      </c>
      <c r="AJB2035" s="1">
        <v>35</v>
      </c>
    </row>
    <row r="2036" spans="1:951" s="80" customFormat="1">
      <c r="B2036" s="80">
        <v>6</v>
      </c>
      <c r="C2036" s="80">
        <v>0</v>
      </c>
      <c r="Z2036" s="80">
        <v>0</v>
      </c>
      <c r="AA2036" s="80">
        <v>2</v>
      </c>
      <c r="AC2036" s="80">
        <v>0</v>
      </c>
      <c r="AE2036" s="80">
        <v>1</v>
      </c>
      <c r="AF2036" s="80">
        <v>0</v>
      </c>
      <c r="AG2036" s="80">
        <v>0</v>
      </c>
      <c r="AI2036" s="80">
        <v>142</v>
      </c>
      <c r="DR2036" s="80">
        <v>80</v>
      </c>
      <c r="HA2036" s="80">
        <v>2</v>
      </c>
      <c r="HT2036" s="80">
        <v>0</v>
      </c>
      <c r="IP2036" s="80">
        <v>96</v>
      </c>
      <c r="LX2036" s="80">
        <v>90</v>
      </c>
      <c r="PG2036" s="80">
        <v>26</v>
      </c>
      <c r="SP2036" s="80">
        <v>97.9</v>
      </c>
      <c r="VX2036" s="80">
        <v>0</v>
      </c>
      <c r="WQ2036" s="80">
        <v>0</v>
      </c>
      <c r="AGS2036" s="80">
        <v>0</v>
      </c>
      <c r="AGT2036" s="80">
        <v>0</v>
      </c>
      <c r="AGU2036" s="80">
        <v>0</v>
      </c>
      <c r="AGV2036" s="80">
        <v>0</v>
      </c>
      <c r="AGW2036" s="80">
        <v>0</v>
      </c>
      <c r="AGX2036" s="80">
        <v>0</v>
      </c>
      <c r="AGY2036" s="80">
        <v>0</v>
      </c>
      <c r="AGZ2036" s="80">
        <v>0</v>
      </c>
      <c r="AHA2036" s="80">
        <v>0</v>
      </c>
      <c r="AHB2036" s="80">
        <v>0</v>
      </c>
      <c r="AHC2036" s="80">
        <v>1</v>
      </c>
      <c r="AHD2036" s="80">
        <v>0</v>
      </c>
      <c r="AHE2036" s="80">
        <v>0</v>
      </c>
      <c r="AHF2036" s="80">
        <v>0</v>
      </c>
      <c r="AHH2036" s="80">
        <v>0</v>
      </c>
      <c r="AHI2036" s="80">
        <v>0</v>
      </c>
      <c r="AHK2036" s="80">
        <v>0</v>
      </c>
      <c r="AHL2036" s="80">
        <v>0</v>
      </c>
      <c r="AHM2036" s="80">
        <v>0</v>
      </c>
      <c r="AHN2036" s="80">
        <v>0</v>
      </c>
      <c r="AHO2036" s="80">
        <v>0</v>
      </c>
      <c r="AHP2036" s="80">
        <v>0</v>
      </c>
      <c r="AHQ2036" s="80">
        <v>0</v>
      </c>
      <c r="AHR2036" s="80">
        <v>0</v>
      </c>
      <c r="AIM2036" s="80">
        <v>0</v>
      </c>
      <c r="AIN2036" s="80">
        <v>0</v>
      </c>
      <c r="AIO2036" s="80">
        <v>0</v>
      </c>
      <c r="AIP2036" s="80">
        <v>0</v>
      </c>
      <c r="AIQ2036" s="80">
        <v>0</v>
      </c>
      <c r="AIR2036" s="80">
        <v>0</v>
      </c>
      <c r="AIS2036" s="80">
        <v>1</v>
      </c>
      <c r="AIT2036" s="80">
        <v>1</v>
      </c>
      <c r="AIU2036" s="80">
        <v>0</v>
      </c>
      <c r="AIV2036" s="80">
        <v>0</v>
      </c>
      <c r="AIW2036" s="80">
        <v>0</v>
      </c>
      <c r="AIX2036" s="80">
        <v>56</v>
      </c>
    </row>
    <row r="2037" spans="1:951" s="1" customFormat="1">
      <c r="A2037" s="1">
        <v>428</v>
      </c>
      <c r="B2037" s="1">
        <v>1</v>
      </c>
      <c r="C2037" s="1">
        <v>1</v>
      </c>
      <c r="D2037" s="1" t="s">
        <v>5861</v>
      </c>
      <c r="E2037" s="1" t="s">
        <v>7580</v>
      </c>
      <c r="F2037" s="1" t="s">
        <v>5913</v>
      </c>
      <c r="O2037" s="1">
        <v>0</v>
      </c>
      <c r="P2037" s="1">
        <v>0</v>
      </c>
      <c r="Q2037" s="1">
        <v>0</v>
      </c>
      <c r="Z2037" s="1">
        <v>0</v>
      </c>
      <c r="AA2037" s="1">
        <v>3</v>
      </c>
      <c r="AC2037" s="1">
        <v>0</v>
      </c>
      <c r="AE2037" s="1">
        <v>3</v>
      </c>
      <c r="AF2037" s="1">
        <v>0</v>
      </c>
      <c r="AG2037" s="1">
        <v>0</v>
      </c>
      <c r="AI2037" s="1">
        <v>154</v>
      </c>
      <c r="AJ2037" s="1">
        <v>152</v>
      </c>
      <c r="AK2037" s="1">
        <v>128</v>
      </c>
      <c r="AL2037" s="1">
        <v>128</v>
      </c>
      <c r="DR2037" s="1">
        <v>82</v>
      </c>
      <c r="DS2037" s="1">
        <v>78</v>
      </c>
      <c r="DT2037" s="1">
        <v>100</v>
      </c>
      <c r="DU2037" s="1">
        <v>100</v>
      </c>
      <c r="HC2037" s="1">
        <v>0</v>
      </c>
      <c r="HD2037" s="1">
        <v>0</v>
      </c>
      <c r="HV2037" s="1">
        <v>0</v>
      </c>
      <c r="HW2037" s="1">
        <v>0</v>
      </c>
      <c r="IP2037" s="1">
        <v>97</v>
      </c>
      <c r="IQ2037" s="1">
        <v>98</v>
      </c>
      <c r="IR2037" s="1">
        <v>95</v>
      </c>
      <c r="LX2037" s="1">
        <v>90</v>
      </c>
      <c r="LY2037" s="1">
        <v>88</v>
      </c>
      <c r="LZ2037" s="1">
        <v>96</v>
      </c>
      <c r="PG2037" s="1">
        <v>20</v>
      </c>
      <c r="PH2037" s="1">
        <v>20</v>
      </c>
      <c r="PI2037" s="1">
        <v>18</v>
      </c>
      <c r="SP2037" s="1">
        <v>97.8</v>
      </c>
      <c r="SQ2037" s="1">
        <v>97.9</v>
      </c>
      <c r="SR2037" s="1">
        <v>99.1</v>
      </c>
      <c r="VZ2037" s="1">
        <v>1</v>
      </c>
      <c r="WQ2037" s="1">
        <v>0</v>
      </c>
      <c r="WR2037" s="1">
        <v>0</v>
      </c>
      <c r="WS2037" s="1">
        <v>0</v>
      </c>
      <c r="AAY2037" s="1">
        <v>25</v>
      </c>
      <c r="ABB2037" s="1">
        <v>12.7</v>
      </c>
      <c r="ABE2037" s="1">
        <v>37.799999999999997</v>
      </c>
      <c r="ABM2037" s="1">
        <v>14.25</v>
      </c>
      <c r="ABO2037" s="1">
        <v>251</v>
      </c>
      <c r="ABU2037" s="1">
        <v>136</v>
      </c>
      <c r="ABX2037" s="1">
        <v>3.5</v>
      </c>
      <c r="ACA2037" s="1">
        <v>99</v>
      </c>
      <c r="ACD2037" s="1">
        <v>8.9</v>
      </c>
      <c r="ACG2037" s="1">
        <v>115</v>
      </c>
      <c r="ACQ2037" s="1">
        <v>9</v>
      </c>
      <c r="ACT2037" s="1">
        <v>0.87</v>
      </c>
      <c r="ACW2037" s="1">
        <v>12</v>
      </c>
      <c r="ACZ2037" s="1">
        <v>7.5</v>
      </c>
      <c r="ADB2037" s="1">
        <v>3.6</v>
      </c>
      <c r="ADD2037" s="1">
        <v>0.8</v>
      </c>
      <c r="ADF2037" s="1">
        <v>3.9</v>
      </c>
      <c r="ADH2037" s="1">
        <v>163</v>
      </c>
      <c r="ADJ2037" s="1">
        <v>111</v>
      </c>
      <c r="ADL2037" s="1">
        <v>92</v>
      </c>
      <c r="ADW2037" s="1">
        <v>2.5299999999999998</v>
      </c>
      <c r="AGS2037" s="1">
        <v>1</v>
      </c>
      <c r="AGT2037" s="1">
        <v>0</v>
      </c>
      <c r="AGU2037" s="1">
        <v>0</v>
      </c>
      <c r="AGV2037" s="1">
        <v>1</v>
      </c>
      <c r="AGW2037" s="1">
        <v>0</v>
      </c>
      <c r="AGX2037" s="1">
        <v>0</v>
      </c>
      <c r="AGY2037" s="1">
        <v>0</v>
      </c>
      <c r="AGZ2037" s="1">
        <v>0</v>
      </c>
      <c r="AHA2037" s="1">
        <v>0</v>
      </c>
      <c r="AHB2037" s="1">
        <v>0</v>
      </c>
      <c r="AHC2037" s="1">
        <v>1</v>
      </c>
      <c r="AHD2037" s="1">
        <v>0</v>
      </c>
      <c r="AHE2037" s="1">
        <v>0</v>
      </c>
      <c r="AHF2037" s="1">
        <v>0</v>
      </c>
      <c r="AHH2037" s="1">
        <v>0</v>
      </c>
      <c r="AHI2037" s="1">
        <v>0</v>
      </c>
      <c r="AHK2037" s="1">
        <v>0</v>
      </c>
      <c r="AHL2037" s="1">
        <v>0</v>
      </c>
      <c r="AHM2037" s="1">
        <v>0</v>
      </c>
      <c r="AHN2037" s="1">
        <v>0</v>
      </c>
      <c r="AHO2037" s="1">
        <v>0</v>
      </c>
      <c r="AHP2037" s="1">
        <v>0</v>
      </c>
      <c r="AHQ2037" s="1">
        <v>0</v>
      </c>
      <c r="AHR2037" s="1">
        <v>0</v>
      </c>
      <c r="AIM2037" s="1">
        <v>0</v>
      </c>
      <c r="AIN2037" s="1">
        <v>0</v>
      </c>
      <c r="AIO2037" s="1">
        <v>0</v>
      </c>
      <c r="AIP2037" s="1">
        <v>1</v>
      </c>
      <c r="AIQ2037" s="1">
        <v>1</v>
      </c>
      <c r="AIR2037" s="1">
        <v>1</v>
      </c>
      <c r="AIS2037" s="1">
        <v>1</v>
      </c>
      <c r="AIT2037" s="1">
        <v>1</v>
      </c>
      <c r="AIU2037" s="1">
        <v>0</v>
      </c>
      <c r="AIV2037" s="1">
        <v>0</v>
      </c>
      <c r="AIW2037" s="1">
        <v>0</v>
      </c>
      <c r="AIX2037" s="1">
        <v>47</v>
      </c>
    </row>
    <row r="2038" spans="1:951" s="1" customFormat="1">
      <c r="B2038" s="1">
        <v>2</v>
      </c>
      <c r="C2038" s="1">
        <v>1</v>
      </c>
      <c r="D2038" s="1" t="s">
        <v>7525</v>
      </c>
      <c r="E2038" s="1" t="s">
        <v>7703</v>
      </c>
      <c r="O2038" s="1">
        <v>1</v>
      </c>
      <c r="P2038" s="1">
        <v>0</v>
      </c>
      <c r="Z2038" s="1">
        <v>0</v>
      </c>
      <c r="AA2038" s="1">
        <v>1</v>
      </c>
      <c r="AB2038" s="1" t="s">
        <v>10234</v>
      </c>
      <c r="AC2038" s="1">
        <v>0</v>
      </c>
      <c r="AE2038" s="1">
        <v>5</v>
      </c>
      <c r="AF2038" s="1">
        <v>0</v>
      </c>
      <c r="AG2038" s="1">
        <v>0</v>
      </c>
      <c r="AI2038" s="1">
        <v>158</v>
      </c>
      <c r="AJ2038" s="1">
        <v>108</v>
      </c>
      <c r="AK2038" s="1">
        <v>148</v>
      </c>
      <c r="AL2038" s="1">
        <v>130</v>
      </c>
      <c r="DR2038" s="1">
        <v>108</v>
      </c>
      <c r="DS2038" s="1">
        <v>70</v>
      </c>
      <c r="DT2038" s="1">
        <v>90</v>
      </c>
      <c r="DU2038" s="1">
        <v>92</v>
      </c>
      <c r="HA2038" s="1">
        <v>0</v>
      </c>
      <c r="HB2038" s="1">
        <v>0</v>
      </c>
      <c r="HC2038" s="1">
        <v>0</v>
      </c>
      <c r="HD2038" s="1">
        <v>0</v>
      </c>
      <c r="HT2038" s="1">
        <v>0</v>
      </c>
      <c r="HU2038" s="1">
        <v>0</v>
      </c>
      <c r="HV2038" s="1">
        <v>0</v>
      </c>
      <c r="HW2038" s="1">
        <v>0</v>
      </c>
      <c r="IP2038" s="1">
        <v>100</v>
      </c>
      <c r="IQ2038" s="1">
        <v>95</v>
      </c>
      <c r="IR2038" s="1">
        <v>95</v>
      </c>
      <c r="IS2038" s="1">
        <v>95</v>
      </c>
      <c r="LX2038" s="1">
        <v>96</v>
      </c>
      <c r="LY2038" s="1">
        <v>102</v>
      </c>
      <c r="LZ2038" s="1">
        <v>100</v>
      </c>
      <c r="MA2038" s="1">
        <v>100</v>
      </c>
      <c r="PG2038" s="1">
        <v>22</v>
      </c>
      <c r="PH2038" s="1">
        <v>20</v>
      </c>
      <c r="PI2038" s="1">
        <v>20</v>
      </c>
      <c r="PJ2038" s="1">
        <v>20</v>
      </c>
      <c r="SP2038" s="1">
        <v>98.9</v>
      </c>
      <c r="SQ2038" s="1">
        <v>100.9</v>
      </c>
      <c r="SR2038" s="1">
        <v>99.5</v>
      </c>
      <c r="SS2038" s="1">
        <v>99.8</v>
      </c>
      <c r="VX2038" s="1">
        <v>1</v>
      </c>
      <c r="VY2038" s="1">
        <v>1</v>
      </c>
      <c r="VZ2038" s="1">
        <v>1</v>
      </c>
      <c r="WA2038" s="1">
        <v>1</v>
      </c>
      <c r="WQ2038" s="1">
        <v>0</v>
      </c>
      <c r="WR2038" s="1">
        <v>0</v>
      </c>
      <c r="WS2038" s="1">
        <v>0</v>
      </c>
      <c r="WT2038" s="1">
        <v>0</v>
      </c>
      <c r="AAY2038" s="1">
        <v>21</v>
      </c>
      <c r="ABU2038" s="1">
        <v>138</v>
      </c>
      <c r="ABX2038" s="1">
        <v>3.9</v>
      </c>
      <c r="ACA2038" s="1">
        <v>97</v>
      </c>
      <c r="ACD2038" s="1">
        <v>9.4</v>
      </c>
      <c r="ACG2038" s="1">
        <v>110</v>
      </c>
      <c r="ACQ2038" s="1">
        <v>12</v>
      </c>
      <c r="ACT2038" s="1">
        <v>0.88</v>
      </c>
      <c r="ACW2038" s="1">
        <v>20</v>
      </c>
      <c r="ACZ2038" s="1">
        <v>8.4</v>
      </c>
      <c r="ADB2038" s="1">
        <v>4</v>
      </c>
      <c r="ADD2038" s="1">
        <v>0.6</v>
      </c>
      <c r="ADF2038" s="1">
        <v>4.4000000000000004</v>
      </c>
      <c r="ADH2038" s="1">
        <v>177</v>
      </c>
      <c r="ADJ2038" s="1">
        <v>70</v>
      </c>
      <c r="ADL2038" s="1">
        <v>83</v>
      </c>
      <c r="AGS2038" s="1">
        <v>0</v>
      </c>
      <c r="AGT2038" s="1">
        <v>0</v>
      </c>
      <c r="AGU2038" s="1">
        <v>0</v>
      </c>
      <c r="AGV2038" s="1">
        <v>0</v>
      </c>
      <c r="AGW2038" s="1">
        <v>0</v>
      </c>
      <c r="AGX2038" s="1">
        <v>0</v>
      </c>
      <c r="AGY2038" s="1">
        <v>0</v>
      </c>
      <c r="AGZ2038" s="1">
        <v>1</v>
      </c>
      <c r="AHA2038" s="1">
        <v>0</v>
      </c>
      <c r="AHB2038" s="1">
        <v>0</v>
      </c>
      <c r="AHC2038" s="1">
        <v>1</v>
      </c>
      <c r="AHD2038" s="1">
        <v>0</v>
      </c>
      <c r="AHE2038" s="1">
        <v>0</v>
      </c>
      <c r="AHF2038" s="1">
        <v>0</v>
      </c>
      <c r="AHH2038" s="1">
        <v>0</v>
      </c>
      <c r="AHI2038" s="1">
        <v>0</v>
      </c>
      <c r="AHK2038" s="1">
        <v>0</v>
      </c>
      <c r="AHL2038" s="1">
        <v>0</v>
      </c>
      <c r="AHM2038" s="1">
        <v>0</v>
      </c>
      <c r="AHN2038" s="1">
        <v>0</v>
      </c>
      <c r="AHO2038" s="1">
        <v>0</v>
      </c>
      <c r="AHP2038" s="1">
        <v>0</v>
      </c>
      <c r="AHQ2038" s="1">
        <v>0</v>
      </c>
      <c r="AHR2038" s="1">
        <v>1</v>
      </c>
      <c r="AIM2038" s="1">
        <v>0</v>
      </c>
      <c r="AIN2038" s="1">
        <v>0</v>
      </c>
      <c r="AIO2038" s="1">
        <v>0</v>
      </c>
      <c r="AIT2038" s="1">
        <v>1</v>
      </c>
      <c r="AIU2038" s="1">
        <v>1</v>
      </c>
      <c r="AIV2038" s="1">
        <v>0</v>
      </c>
      <c r="AIW2038" s="1">
        <v>0</v>
      </c>
      <c r="AIX2038" s="1">
        <v>35</v>
      </c>
      <c r="AJB2038" s="1">
        <v>66</v>
      </c>
    </row>
    <row r="2039" spans="1:951" s="80" customFormat="1">
      <c r="B2039" s="80">
        <v>3</v>
      </c>
      <c r="C2039" s="80">
        <v>0</v>
      </c>
      <c r="Z2039" s="80">
        <v>0</v>
      </c>
      <c r="AA2039" s="80">
        <v>1</v>
      </c>
      <c r="AB2039" s="80" t="s">
        <v>10235</v>
      </c>
      <c r="AC2039" s="80">
        <v>0</v>
      </c>
      <c r="AE2039" s="80">
        <v>0</v>
      </c>
      <c r="AG2039" s="80">
        <v>0</v>
      </c>
      <c r="AI2039" s="80">
        <v>168</v>
      </c>
      <c r="DR2039" s="80">
        <v>110</v>
      </c>
      <c r="HA2039" s="80">
        <v>0</v>
      </c>
      <c r="HT2039" s="80">
        <v>0</v>
      </c>
      <c r="IP2039" s="80">
        <v>96</v>
      </c>
      <c r="LX2039" s="80">
        <v>86</v>
      </c>
      <c r="PG2039" s="80">
        <v>18</v>
      </c>
      <c r="SP2039" s="80">
        <v>98.6</v>
      </c>
      <c r="VX2039" s="80">
        <v>0</v>
      </c>
      <c r="WQ2039" s="80">
        <v>0</v>
      </c>
      <c r="AGS2039" s="80">
        <v>0</v>
      </c>
      <c r="AGT2039" s="80">
        <v>0</v>
      </c>
      <c r="AGU2039" s="80">
        <v>0</v>
      </c>
      <c r="AGV2039" s="80">
        <v>0</v>
      </c>
      <c r="AGW2039" s="80">
        <v>0</v>
      </c>
      <c r="AGX2039" s="80">
        <v>0</v>
      </c>
      <c r="AGY2039" s="80">
        <v>0</v>
      </c>
      <c r="AGZ2039" s="80">
        <v>0</v>
      </c>
      <c r="AHA2039" s="80">
        <v>0</v>
      </c>
      <c r="AHB2039" s="80">
        <v>0</v>
      </c>
      <c r="AHC2039" s="80">
        <v>1</v>
      </c>
      <c r="AHD2039" s="80">
        <v>0</v>
      </c>
      <c r="AHE2039" s="80">
        <v>0</v>
      </c>
      <c r="AHF2039" s="80">
        <v>0</v>
      </c>
      <c r="AHH2039" s="80">
        <v>0</v>
      </c>
      <c r="AHI2039" s="80">
        <v>0</v>
      </c>
      <c r="AHK2039" s="80">
        <v>0</v>
      </c>
      <c r="AHL2039" s="80">
        <v>0</v>
      </c>
      <c r="AHM2039" s="80">
        <v>0</v>
      </c>
      <c r="AHN2039" s="80">
        <v>0</v>
      </c>
      <c r="AHO2039" s="80">
        <v>0</v>
      </c>
      <c r="AHP2039" s="80">
        <v>0</v>
      </c>
      <c r="AHQ2039" s="80">
        <v>0</v>
      </c>
      <c r="AHR2039" s="80">
        <v>1</v>
      </c>
      <c r="AIM2039" s="80">
        <v>0</v>
      </c>
      <c r="AIN2039" s="80">
        <v>0</v>
      </c>
      <c r="AIO2039" s="80">
        <v>0</v>
      </c>
      <c r="AIT2039" s="80">
        <v>1</v>
      </c>
      <c r="AIU2039" s="80">
        <v>0</v>
      </c>
      <c r="AIV2039" s="80">
        <v>0</v>
      </c>
      <c r="AIW2039" s="80">
        <v>0</v>
      </c>
      <c r="AIX2039" s="80">
        <v>24</v>
      </c>
    </row>
    <row r="2040" spans="1:951" s="14" customFormat="1">
      <c r="A2040" s="14">
        <v>429</v>
      </c>
      <c r="B2040" s="14">
        <v>1</v>
      </c>
      <c r="C2040" s="61">
        <v>0</v>
      </c>
      <c r="F2040" s="63"/>
      <c r="O2040" s="61"/>
      <c r="P2040" s="61"/>
      <c r="Q2040" s="61"/>
      <c r="R2040" s="61"/>
      <c r="S2040" s="61"/>
      <c r="T2040" s="61"/>
      <c r="U2040" s="61"/>
      <c r="V2040" s="61"/>
      <c r="W2040" s="61"/>
      <c r="X2040" s="61"/>
      <c r="Y2040" s="61"/>
      <c r="Z2040" s="14">
        <v>0</v>
      </c>
      <c r="AA2040" s="14">
        <v>1</v>
      </c>
      <c r="AB2040" s="14" t="s">
        <v>10236</v>
      </c>
      <c r="AI2040" s="14">
        <v>178</v>
      </c>
      <c r="AK2040" s="14">
        <v>136</v>
      </c>
      <c r="DR2040" s="61">
        <v>76</v>
      </c>
      <c r="DS2040" s="61"/>
      <c r="DT2040" s="61">
        <v>65</v>
      </c>
      <c r="DU2040" s="61"/>
      <c r="DV2040" s="61"/>
      <c r="DW2040" s="61"/>
      <c r="DX2040" s="61"/>
      <c r="DY2040" s="61"/>
      <c r="DZ2040" s="61"/>
      <c r="EA2040" s="61"/>
      <c r="EB2040" s="61"/>
      <c r="EC2040" s="61"/>
      <c r="ED2040" s="61"/>
      <c r="EE2040" s="61"/>
      <c r="EF2040" s="61"/>
      <c r="EG2040" s="61"/>
      <c r="EH2040" s="61"/>
      <c r="EI2040" s="61"/>
      <c r="EJ2040" s="61"/>
      <c r="EK2040" s="61"/>
      <c r="EL2040" s="61"/>
      <c r="EM2040" s="61"/>
      <c r="EN2040" s="61"/>
      <c r="EO2040" s="61"/>
      <c r="EP2040" s="61"/>
      <c r="EQ2040" s="61"/>
      <c r="ER2040" s="61"/>
      <c r="ES2040" s="61"/>
      <c r="ET2040" s="61"/>
      <c r="EU2040" s="61"/>
      <c r="EV2040" s="61"/>
      <c r="EW2040" s="61"/>
      <c r="EX2040" s="61"/>
      <c r="EY2040" s="61"/>
      <c r="EZ2040" s="61"/>
      <c r="FA2040" s="61"/>
      <c r="FB2040" s="61"/>
      <c r="FC2040" s="61"/>
      <c r="FD2040" s="61"/>
      <c r="FE2040" s="61"/>
      <c r="FF2040" s="61"/>
      <c r="FG2040" s="61"/>
      <c r="FH2040" s="61"/>
      <c r="FI2040" s="61"/>
      <c r="FJ2040" s="61"/>
      <c r="FK2040" s="61"/>
      <c r="FL2040" s="61"/>
      <c r="FM2040" s="61"/>
      <c r="FN2040" s="61"/>
      <c r="FO2040" s="61"/>
      <c r="FP2040" s="61"/>
      <c r="FQ2040" s="61"/>
      <c r="FR2040" s="61"/>
      <c r="FS2040" s="61"/>
      <c r="FT2040" s="61"/>
      <c r="FU2040" s="61"/>
      <c r="FV2040" s="61"/>
      <c r="FW2040" s="61"/>
      <c r="FX2040" s="61"/>
      <c r="FY2040" s="61"/>
      <c r="FZ2040" s="61"/>
      <c r="GA2040" s="61"/>
      <c r="GB2040" s="61"/>
      <c r="GC2040" s="61"/>
      <c r="GD2040" s="61"/>
      <c r="GE2040" s="61"/>
      <c r="GF2040" s="61"/>
      <c r="GG2040" s="61"/>
      <c r="GH2040" s="61"/>
      <c r="GI2040" s="61"/>
      <c r="GJ2040" s="61"/>
      <c r="GK2040" s="61"/>
      <c r="GL2040" s="61"/>
      <c r="GM2040" s="61"/>
      <c r="GN2040" s="61"/>
      <c r="GO2040" s="61"/>
      <c r="GP2040" s="61"/>
      <c r="GQ2040" s="61"/>
      <c r="GR2040" s="61"/>
      <c r="GS2040" s="61"/>
      <c r="GT2040" s="61"/>
      <c r="GU2040" s="61"/>
      <c r="GV2040" s="61"/>
      <c r="GW2040" s="61"/>
      <c r="GX2040" s="61"/>
      <c r="GY2040" s="61"/>
      <c r="GZ2040" s="61"/>
      <c r="IP2040" s="14">
        <v>97</v>
      </c>
      <c r="IR2040" s="14">
        <v>99</v>
      </c>
      <c r="LX2040" s="14">
        <v>88</v>
      </c>
      <c r="LY2040" s="14">
        <v>86</v>
      </c>
      <c r="LZ2040" s="14">
        <v>81</v>
      </c>
      <c r="PG2040" s="61">
        <v>18</v>
      </c>
      <c r="PH2040" s="61"/>
      <c r="PI2040" s="61">
        <v>19</v>
      </c>
      <c r="PJ2040" s="61"/>
      <c r="PK2040" s="61"/>
      <c r="PL2040" s="61"/>
      <c r="PM2040" s="61"/>
      <c r="PN2040" s="61"/>
      <c r="PO2040" s="61"/>
      <c r="PP2040" s="61"/>
      <c r="PQ2040" s="61"/>
      <c r="PR2040" s="61"/>
      <c r="PS2040" s="61"/>
      <c r="PT2040" s="61"/>
      <c r="PU2040" s="61"/>
      <c r="PV2040" s="61"/>
      <c r="PW2040" s="61"/>
      <c r="PX2040" s="61"/>
      <c r="PY2040" s="61"/>
      <c r="PZ2040" s="61"/>
      <c r="QA2040" s="61"/>
      <c r="QB2040" s="61"/>
      <c r="QC2040" s="61"/>
      <c r="QD2040" s="61"/>
      <c r="QE2040" s="61"/>
      <c r="QF2040" s="61"/>
      <c r="QG2040" s="61"/>
      <c r="QH2040" s="61"/>
      <c r="QI2040" s="61"/>
      <c r="QJ2040" s="61"/>
      <c r="QK2040" s="61"/>
      <c r="QL2040" s="61"/>
      <c r="QM2040" s="61"/>
      <c r="QN2040" s="61"/>
      <c r="QO2040" s="61"/>
      <c r="QP2040" s="61"/>
      <c r="QQ2040" s="61"/>
      <c r="QR2040" s="61"/>
      <c r="QS2040" s="61"/>
      <c r="QT2040" s="61"/>
      <c r="QU2040" s="61"/>
      <c r="QV2040" s="61"/>
      <c r="QW2040" s="61"/>
      <c r="QX2040" s="61"/>
      <c r="QY2040" s="61"/>
      <c r="QZ2040" s="61"/>
      <c r="RA2040" s="61"/>
      <c r="RB2040" s="61"/>
      <c r="RC2040" s="61"/>
      <c r="RD2040" s="61"/>
      <c r="RE2040" s="61"/>
      <c r="RF2040" s="61"/>
      <c r="RG2040" s="61"/>
      <c r="RH2040" s="61"/>
      <c r="RI2040" s="61"/>
      <c r="RJ2040" s="61"/>
      <c r="RK2040" s="61"/>
      <c r="RL2040" s="61"/>
      <c r="RM2040" s="61"/>
      <c r="RN2040" s="61"/>
      <c r="RO2040" s="61"/>
      <c r="RP2040" s="61"/>
      <c r="RQ2040" s="61"/>
      <c r="RR2040" s="61"/>
      <c r="RS2040" s="61"/>
      <c r="RT2040" s="61"/>
      <c r="RU2040" s="61"/>
      <c r="RV2040" s="61"/>
      <c r="RW2040" s="61"/>
      <c r="RX2040" s="61"/>
      <c r="RY2040" s="61"/>
      <c r="RZ2040" s="61"/>
      <c r="SA2040" s="61"/>
      <c r="SB2040" s="61"/>
      <c r="SC2040" s="61"/>
      <c r="SD2040" s="61"/>
      <c r="SE2040" s="61"/>
      <c r="SF2040" s="61"/>
      <c r="SG2040" s="61"/>
      <c r="SH2040" s="61"/>
      <c r="SI2040" s="61"/>
      <c r="SJ2040" s="61"/>
      <c r="SK2040" s="61"/>
      <c r="SL2040" s="61"/>
      <c r="SM2040" s="61"/>
      <c r="SN2040" s="61"/>
      <c r="SO2040" s="61"/>
      <c r="SP2040" s="14">
        <v>98.2</v>
      </c>
      <c r="SR2040" s="14">
        <v>98.1</v>
      </c>
      <c r="WQ2040" s="14">
        <v>0</v>
      </c>
      <c r="WS2040" s="14">
        <v>0</v>
      </c>
      <c r="ZY2040" s="61"/>
      <c r="ZZ2040" s="61"/>
      <c r="AAA2040" s="61"/>
      <c r="AAI2040" s="63"/>
      <c r="AAM2040" s="61"/>
      <c r="AAO2040" s="63"/>
      <c r="AAS2040" s="61"/>
      <c r="AAU2040" s="63"/>
      <c r="ABA2040" s="14">
        <v>24</v>
      </c>
      <c r="ABM2040" s="61"/>
      <c r="ABN2040" s="61"/>
      <c r="ABW2040" s="14">
        <v>137</v>
      </c>
      <c r="ABZ2040" s="14">
        <v>5.2</v>
      </c>
      <c r="ACA2040" s="61"/>
      <c r="ACB2040" s="61"/>
      <c r="ACC2040" s="61">
        <v>103</v>
      </c>
      <c r="ACF2040" s="14">
        <v>8.6999999999999993</v>
      </c>
      <c r="ACG2040" s="14">
        <v>338</v>
      </c>
      <c r="ACH2040" s="14">
        <v>272</v>
      </c>
      <c r="ACI2040" s="14">
        <v>331</v>
      </c>
      <c r="ACJ2040" s="14">
        <v>312</v>
      </c>
      <c r="ACS2040" s="14">
        <v>46</v>
      </c>
      <c r="ACV2040" s="14">
        <v>3</v>
      </c>
      <c r="ACY2040" s="14">
        <v>14</v>
      </c>
      <c r="ADP2040" s="14">
        <v>0.01</v>
      </c>
      <c r="ADR2040" s="14">
        <v>4.0999999999999996</v>
      </c>
      <c r="AGK2040" s="61"/>
      <c r="AGM2040" s="63"/>
      <c r="AGQ2040" s="61"/>
      <c r="AGS2040" s="14">
        <v>1</v>
      </c>
      <c r="AGT2040" s="14">
        <v>1</v>
      </c>
      <c r="AGU2040" s="14">
        <v>0</v>
      </c>
      <c r="AGV2040" s="14">
        <v>0</v>
      </c>
      <c r="AGW2040" s="14">
        <v>0</v>
      </c>
      <c r="AGX2040" s="14">
        <v>0</v>
      </c>
      <c r="AGY2040" s="14">
        <v>0</v>
      </c>
      <c r="AGZ2040" s="14">
        <v>8</v>
      </c>
      <c r="AHA2040" s="14">
        <v>0</v>
      </c>
      <c r="AHB2040" s="14">
        <v>0</v>
      </c>
      <c r="AHC2040" s="14">
        <v>1</v>
      </c>
      <c r="AHD2040" s="14">
        <v>0</v>
      </c>
      <c r="AHE2040" s="14">
        <v>0</v>
      </c>
      <c r="AHF2040" s="14">
        <v>0</v>
      </c>
      <c r="AHH2040" s="14">
        <v>0</v>
      </c>
      <c r="AHI2040" s="14">
        <v>1</v>
      </c>
      <c r="AHK2040" s="14">
        <v>0</v>
      </c>
      <c r="AHL2040" s="14">
        <v>0</v>
      </c>
      <c r="AHM2040" s="14">
        <v>0</v>
      </c>
      <c r="AHN2040" s="14">
        <v>0</v>
      </c>
      <c r="AHO2040" s="14">
        <v>0</v>
      </c>
      <c r="AHP2040" s="14">
        <v>0</v>
      </c>
      <c r="AHQ2040" s="14">
        <v>0</v>
      </c>
      <c r="AHR2040" s="14">
        <v>0</v>
      </c>
      <c r="AHT2040" s="61"/>
      <c r="AHV2040" s="63"/>
      <c r="AHZ2040" s="61"/>
      <c r="AIB2040" s="63"/>
      <c r="AIF2040" s="61"/>
      <c r="AIH2040" s="63"/>
      <c r="AIL2040" s="61"/>
      <c r="AIM2040" s="14">
        <v>0</v>
      </c>
      <c r="AIN2040" s="14">
        <v>0</v>
      </c>
      <c r="AIO2040" s="14">
        <v>0</v>
      </c>
      <c r="AIR2040" s="61"/>
      <c r="AIT2040" s="60"/>
      <c r="AIX2040" s="61"/>
      <c r="AJB2040" s="63"/>
      <c r="AJF2040" s="61"/>
      <c r="AJH2040" s="63"/>
      <c r="AJL2040" s="61"/>
      <c r="AJN2040" s="63"/>
    </row>
    <row r="2041" spans="1:951" s="14" customFormat="1">
      <c r="B2041" s="14">
        <v>2</v>
      </c>
      <c r="C2041" s="61">
        <v>1</v>
      </c>
      <c r="D2041" s="14" t="s">
        <v>5987</v>
      </c>
      <c r="E2041" s="14" t="s">
        <v>7788</v>
      </c>
      <c r="F2041" s="63" t="s">
        <v>10237</v>
      </c>
      <c r="O2041" s="61">
        <v>0</v>
      </c>
      <c r="P2041" s="61">
        <v>0</v>
      </c>
      <c r="Q2041" s="61">
        <v>1</v>
      </c>
      <c r="R2041" s="61"/>
      <c r="S2041" s="61"/>
      <c r="T2041" s="61"/>
      <c r="U2041" s="61"/>
      <c r="V2041" s="61"/>
      <c r="W2041" s="61"/>
      <c r="X2041" s="61"/>
      <c r="Y2041" s="61"/>
      <c r="Z2041" s="14">
        <v>0</v>
      </c>
      <c r="AA2041" s="14">
        <v>2</v>
      </c>
      <c r="AI2041" s="14">
        <v>113</v>
      </c>
      <c r="AJ2041" s="14">
        <v>155</v>
      </c>
      <c r="AK2041" s="14">
        <v>171</v>
      </c>
      <c r="AM2041" s="14">
        <v>178</v>
      </c>
      <c r="AN2041" s="14">
        <v>191</v>
      </c>
      <c r="DR2041" s="61">
        <v>68</v>
      </c>
      <c r="DS2041" s="61">
        <v>66</v>
      </c>
      <c r="DT2041" s="61">
        <v>71</v>
      </c>
      <c r="DU2041" s="61"/>
      <c r="DV2041" s="61">
        <v>52</v>
      </c>
      <c r="DW2041" s="61">
        <v>64</v>
      </c>
      <c r="DX2041" s="61"/>
      <c r="DY2041" s="61"/>
      <c r="DZ2041" s="61"/>
      <c r="EA2041" s="61"/>
      <c r="EB2041" s="61"/>
      <c r="EC2041" s="61"/>
      <c r="ED2041" s="61"/>
      <c r="EE2041" s="61"/>
      <c r="EF2041" s="61"/>
      <c r="EG2041" s="61"/>
      <c r="EH2041" s="61"/>
      <c r="EI2041" s="61"/>
      <c r="EJ2041" s="61"/>
      <c r="EK2041" s="61"/>
      <c r="EL2041" s="61"/>
      <c r="EM2041" s="61"/>
      <c r="EN2041" s="61"/>
      <c r="EO2041" s="61"/>
      <c r="EP2041" s="61"/>
      <c r="EQ2041" s="61"/>
      <c r="ER2041" s="61"/>
      <c r="ES2041" s="61"/>
      <c r="ET2041" s="61"/>
      <c r="EU2041" s="61"/>
      <c r="EV2041" s="61"/>
      <c r="EW2041" s="61"/>
      <c r="EX2041" s="61"/>
      <c r="EY2041" s="61"/>
      <c r="EZ2041" s="61"/>
      <c r="FA2041" s="61"/>
      <c r="FB2041" s="61"/>
      <c r="FC2041" s="61"/>
      <c r="FD2041" s="61"/>
      <c r="FE2041" s="61"/>
      <c r="FF2041" s="61"/>
      <c r="FG2041" s="61"/>
      <c r="FH2041" s="61"/>
      <c r="FI2041" s="61"/>
      <c r="FJ2041" s="61"/>
      <c r="FK2041" s="61"/>
      <c r="FL2041" s="61"/>
      <c r="FM2041" s="61"/>
      <c r="FN2041" s="61"/>
      <c r="FO2041" s="61"/>
      <c r="FP2041" s="61"/>
      <c r="FQ2041" s="61"/>
      <c r="FR2041" s="61"/>
      <c r="FS2041" s="61"/>
      <c r="FT2041" s="61"/>
      <c r="FU2041" s="61"/>
      <c r="FV2041" s="61"/>
      <c r="FW2041" s="61"/>
      <c r="FX2041" s="61"/>
      <c r="FY2041" s="61"/>
      <c r="FZ2041" s="61"/>
      <c r="GA2041" s="61"/>
      <c r="GB2041" s="61"/>
      <c r="GC2041" s="61"/>
      <c r="GD2041" s="61"/>
      <c r="GE2041" s="61"/>
      <c r="GF2041" s="61"/>
      <c r="GG2041" s="61"/>
      <c r="GH2041" s="61"/>
      <c r="GI2041" s="61"/>
      <c r="GJ2041" s="61"/>
      <c r="GK2041" s="61"/>
      <c r="GL2041" s="61"/>
      <c r="GM2041" s="61"/>
      <c r="GN2041" s="61"/>
      <c r="GO2041" s="61"/>
      <c r="GP2041" s="61"/>
      <c r="GQ2041" s="61"/>
      <c r="GR2041" s="61"/>
      <c r="GS2041" s="61"/>
      <c r="GT2041" s="61"/>
      <c r="GU2041" s="61"/>
      <c r="GV2041" s="61"/>
      <c r="GW2041" s="61"/>
      <c r="GX2041" s="61"/>
      <c r="GY2041" s="61"/>
      <c r="GZ2041" s="61"/>
      <c r="IP2041" s="14">
        <v>98</v>
      </c>
      <c r="IQ2041" s="14">
        <v>97</v>
      </c>
      <c r="IR2041" s="14">
        <v>96</v>
      </c>
      <c r="IT2041" s="14">
        <v>100</v>
      </c>
      <c r="IU2041" s="14">
        <v>100</v>
      </c>
      <c r="LX2041" s="14">
        <v>65</v>
      </c>
      <c r="LY2041" s="14">
        <v>66</v>
      </c>
      <c r="LZ2041" s="14">
        <v>77</v>
      </c>
      <c r="MA2041" s="14">
        <v>58</v>
      </c>
      <c r="MB2041" s="14">
        <v>64</v>
      </c>
      <c r="MC2041" s="14">
        <v>65</v>
      </c>
      <c r="MD2041" s="14">
        <v>68</v>
      </c>
      <c r="ME2041" s="14">
        <v>60</v>
      </c>
      <c r="PG2041" s="61">
        <v>19</v>
      </c>
      <c r="PH2041" s="61">
        <v>18</v>
      </c>
      <c r="PI2041" s="61">
        <v>18</v>
      </c>
      <c r="PJ2041" s="61"/>
      <c r="PK2041" s="61">
        <v>18</v>
      </c>
      <c r="PL2041" s="61">
        <v>18</v>
      </c>
      <c r="PM2041" s="61">
        <v>18</v>
      </c>
      <c r="PN2041" s="61"/>
      <c r="PO2041" s="61"/>
      <c r="PP2041" s="61"/>
      <c r="PQ2041" s="61"/>
      <c r="PR2041" s="61"/>
      <c r="PS2041" s="61"/>
      <c r="PT2041" s="61"/>
      <c r="PU2041" s="61"/>
      <c r="PV2041" s="61"/>
      <c r="PW2041" s="61"/>
      <c r="PX2041" s="61"/>
      <c r="PY2041" s="61"/>
      <c r="PZ2041" s="61"/>
      <c r="QA2041" s="61"/>
      <c r="QB2041" s="61"/>
      <c r="QC2041" s="61"/>
      <c r="QD2041" s="61"/>
      <c r="QE2041" s="61"/>
      <c r="QF2041" s="61"/>
      <c r="QG2041" s="61"/>
      <c r="QH2041" s="61"/>
      <c r="QI2041" s="61"/>
      <c r="QJ2041" s="61"/>
      <c r="QK2041" s="61"/>
      <c r="QL2041" s="61"/>
      <c r="QM2041" s="61"/>
      <c r="QN2041" s="61"/>
      <c r="QO2041" s="61"/>
      <c r="QP2041" s="61"/>
      <c r="QQ2041" s="61"/>
      <c r="QR2041" s="61"/>
      <c r="QS2041" s="61"/>
      <c r="QT2041" s="61"/>
      <c r="QU2041" s="61"/>
      <c r="QV2041" s="61"/>
      <c r="QW2041" s="61"/>
      <c r="QX2041" s="61"/>
      <c r="QY2041" s="61"/>
      <c r="QZ2041" s="61"/>
      <c r="RA2041" s="61"/>
      <c r="RB2041" s="61"/>
      <c r="RC2041" s="61"/>
      <c r="RD2041" s="61"/>
      <c r="RE2041" s="61"/>
      <c r="RF2041" s="61"/>
      <c r="RG2041" s="61"/>
      <c r="RH2041" s="61"/>
      <c r="RI2041" s="61"/>
      <c r="RJ2041" s="61"/>
      <c r="RK2041" s="61"/>
      <c r="RL2041" s="61"/>
      <c r="RM2041" s="61"/>
      <c r="RN2041" s="61"/>
      <c r="RO2041" s="61"/>
      <c r="RP2041" s="61"/>
      <c r="RQ2041" s="61"/>
      <c r="RR2041" s="61"/>
      <c r="RS2041" s="61"/>
      <c r="RT2041" s="61"/>
      <c r="RU2041" s="61"/>
      <c r="RV2041" s="61"/>
      <c r="RW2041" s="61"/>
      <c r="RX2041" s="61"/>
      <c r="RY2041" s="61"/>
      <c r="RZ2041" s="61"/>
      <c r="SA2041" s="61"/>
      <c r="SB2041" s="61"/>
      <c r="SC2041" s="61"/>
      <c r="SD2041" s="61"/>
      <c r="SE2041" s="61"/>
      <c r="SF2041" s="61"/>
      <c r="SG2041" s="61"/>
      <c r="SH2041" s="61"/>
      <c r="SI2041" s="61"/>
      <c r="SJ2041" s="61"/>
      <c r="SK2041" s="61"/>
      <c r="SL2041" s="61"/>
      <c r="SM2041" s="61"/>
      <c r="SN2041" s="61"/>
      <c r="SO2041" s="61"/>
      <c r="SP2041" s="14">
        <v>98</v>
      </c>
      <c r="SQ2041" s="14">
        <v>98</v>
      </c>
      <c r="SR2041" s="14">
        <v>98</v>
      </c>
      <c r="ST2041" s="14">
        <v>97.3</v>
      </c>
      <c r="SU2041" s="14">
        <v>98.1</v>
      </c>
      <c r="WQ2041" s="14">
        <v>0</v>
      </c>
      <c r="WR2041" s="14">
        <v>0</v>
      </c>
      <c r="WS2041" s="14">
        <v>0</v>
      </c>
      <c r="WU2041" s="14">
        <v>0</v>
      </c>
      <c r="WV2041" s="14">
        <v>0</v>
      </c>
      <c r="ZY2041" s="61"/>
      <c r="ZZ2041" s="61"/>
      <c r="AAA2041" s="61"/>
      <c r="AAI2041" s="63"/>
      <c r="AAM2041" s="61"/>
      <c r="AAO2041" s="63"/>
      <c r="AAS2041" s="61"/>
      <c r="AAU2041" s="63"/>
      <c r="AAY2041" s="14">
        <v>24</v>
      </c>
      <c r="AAZ2041" s="14">
        <v>25</v>
      </c>
      <c r="ABB2041" s="14">
        <v>8.9</v>
      </c>
      <c r="ABE2041" s="14">
        <v>29.4</v>
      </c>
      <c r="ABM2041" s="61">
        <v>5.23</v>
      </c>
      <c r="ABN2041" s="61"/>
      <c r="ABO2041" s="14">
        <v>145</v>
      </c>
      <c r="ABU2041" s="14">
        <v>145</v>
      </c>
      <c r="ABV2041" s="14">
        <v>143</v>
      </c>
      <c r="ABX2041" s="14">
        <v>4.9000000000000004</v>
      </c>
      <c r="ABY2041" s="14">
        <v>5</v>
      </c>
      <c r="ACA2041" s="61">
        <v>112</v>
      </c>
      <c r="ACB2041" s="61">
        <v>109</v>
      </c>
      <c r="ACC2041" s="61"/>
      <c r="ACD2041" s="14">
        <v>8.3000000000000007</v>
      </c>
      <c r="ACE2041" s="14">
        <v>8.5</v>
      </c>
      <c r="ACG2041" s="14">
        <v>144</v>
      </c>
      <c r="ACH2041" s="14">
        <v>127</v>
      </c>
      <c r="ACI2041" s="14">
        <v>189</v>
      </c>
      <c r="ACJ2041" s="14">
        <v>221</v>
      </c>
      <c r="ACK2041" s="14">
        <v>141</v>
      </c>
      <c r="ACQ2041" s="14">
        <v>45</v>
      </c>
      <c r="ACR2041" s="14">
        <v>49</v>
      </c>
      <c r="ACT2041" s="14">
        <v>2.91</v>
      </c>
      <c r="ACU2041" s="14">
        <v>2.82</v>
      </c>
      <c r="ACW2041" s="14">
        <v>9</v>
      </c>
      <c r="ACX2041" s="14">
        <v>9</v>
      </c>
      <c r="ADP2041" s="14">
        <v>0.02</v>
      </c>
      <c r="ADR2041" s="14">
        <v>4.0999999999999996</v>
      </c>
      <c r="AEZ2041" s="14">
        <v>340</v>
      </c>
      <c r="AGK2041" s="61"/>
      <c r="AGM2041" s="63"/>
      <c r="AGQ2041" s="61"/>
      <c r="AGS2041" s="14">
        <v>1</v>
      </c>
      <c r="AGT2041" s="14">
        <v>1</v>
      </c>
      <c r="AGU2041" s="14">
        <v>0</v>
      </c>
      <c r="AGV2041" s="14">
        <v>0</v>
      </c>
      <c r="AGW2041" s="14">
        <v>0</v>
      </c>
      <c r="AGX2041" s="14">
        <v>0</v>
      </c>
      <c r="AGY2041" s="14">
        <v>2</v>
      </c>
      <c r="AGZ2041" s="14">
        <v>11</v>
      </c>
      <c r="AHA2041" s="14">
        <v>0</v>
      </c>
      <c r="AHB2041" s="14">
        <v>0</v>
      </c>
      <c r="AHC2041" s="14">
        <v>1</v>
      </c>
      <c r="AHD2041" s="14">
        <v>0</v>
      </c>
      <c r="AHE2041" s="14">
        <v>0</v>
      </c>
      <c r="AHF2041" s="14">
        <v>0</v>
      </c>
      <c r="AHH2041" s="14">
        <v>0</v>
      </c>
      <c r="AHI2041" s="14">
        <v>0</v>
      </c>
      <c r="AHK2041" s="14">
        <v>0</v>
      </c>
      <c r="AHL2041" s="14">
        <v>0</v>
      </c>
      <c r="AHM2041" s="14">
        <v>0</v>
      </c>
      <c r="AHN2041" s="14">
        <v>0</v>
      </c>
      <c r="AHO2041" s="14">
        <v>0</v>
      </c>
      <c r="AHP2041" s="14">
        <v>0</v>
      </c>
      <c r="AHQ2041" s="14">
        <v>0</v>
      </c>
      <c r="AHR2041" s="14">
        <v>0</v>
      </c>
      <c r="AHT2041" s="61"/>
      <c r="AHV2041" s="63"/>
      <c r="AHZ2041" s="61"/>
      <c r="AIB2041" s="63"/>
      <c r="AIF2041" s="61"/>
      <c r="AIH2041" s="63"/>
      <c r="AIL2041" s="61"/>
      <c r="AIM2041" s="14">
        <v>0</v>
      </c>
      <c r="AIN2041" s="14">
        <v>0</v>
      </c>
      <c r="AIO2041" s="14">
        <v>0</v>
      </c>
      <c r="AIR2041" s="61"/>
      <c r="AIT2041" s="60"/>
      <c r="AIX2041" s="61"/>
      <c r="AJB2041" s="63"/>
      <c r="AJF2041" s="61"/>
      <c r="AJH2041" s="63"/>
      <c r="AJL2041" s="61"/>
      <c r="AJN2041" s="63"/>
    </row>
    <row r="2042" spans="1:951" s="14" customFormat="1">
      <c r="B2042" s="14">
        <v>3</v>
      </c>
      <c r="C2042" s="61">
        <v>1</v>
      </c>
      <c r="D2042" s="14" t="s">
        <v>10238</v>
      </c>
      <c r="E2042" s="14" t="s">
        <v>7661</v>
      </c>
      <c r="F2042" s="63"/>
      <c r="O2042" s="61">
        <v>1</v>
      </c>
      <c r="P2042" s="61">
        <v>1</v>
      </c>
      <c r="Q2042" s="61"/>
      <c r="R2042" s="61"/>
      <c r="S2042" s="61"/>
      <c r="T2042" s="61"/>
      <c r="U2042" s="61"/>
      <c r="V2042" s="61"/>
      <c r="W2042" s="61"/>
      <c r="X2042" s="61"/>
      <c r="Y2042" s="61"/>
      <c r="Z2042" s="14">
        <v>0</v>
      </c>
      <c r="AA2042" s="14">
        <v>2</v>
      </c>
      <c r="AB2042" s="14" t="s">
        <v>7833</v>
      </c>
      <c r="AI2042" s="14">
        <v>166</v>
      </c>
      <c r="AJ2042" s="14">
        <v>153</v>
      </c>
      <c r="AK2042" s="14">
        <v>177</v>
      </c>
      <c r="AL2042" s="14">
        <v>151</v>
      </c>
      <c r="AM2042" s="14">
        <v>162</v>
      </c>
      <c r="AN2042" s="14">
        <v>152</v>
      </c>
      <c r="DR2042" s="61">
        <v>74</v>
      </c>
      <c r="DS2042" s="61">
        <v>61</v>
      </c>
      <c r="DT2042" s="61">
        <v>66</v>
      </c>
      <c r="DU2042" s="61">
        <v>55</v>
      </c>
      <c r="DV2042" s="61">
        <v>70</v>
      </c>
      <c r="DW2042" s="61">
        <v>72</v>
      </c>
      <c r="DX2042" s="61"/>
      <c r="DY2042" s="61"/>
      <c r="DZ2042" s="61"/>
      <c r="EA2042" s="61"/>
      <c r="EB2042" s="61"/>
      <c r="EC2042" s="61"/>
      <c r="ED2042" s="61"/>
      <c r="EE2042" s="61"/>
      <c r="EF2042" s="61"/>
      <c r="EG2042" s="61"/>
      <c r="EH2042" s="61"/>
      <c r="EI2042" s="61"/>
      <c r="EJ2042" s="61"/>
      <c r="EK2042" s="61"/>
      <c r="EL2042" s="61"/>
      <c r="EM2042" s="61"/>
      <c r="EN2042" s="61"/>
      <c r="EO2042" s="61"/>
      <c r="EP2042" s="61"/>
      <c r="EQ2042" s="61"/>
      <c r="ER2042" s="61"/>
      <c r="ES2042" s="61"/>
      <c r="ET2042" s="61"/>
      <c r="EU2042" s="61"/>
      <c r="EV2042" s="61"/>
      <c r="EW2042" s="61"/>
      <c r="EX2042" s="61"/>
      <c r="EY2042" s="61"/>
      <c r="EZ2042" s="61"/>
      <c r="FA2042" s="61"/>
      <c r="FB2042" s="61"/>
      <c r="FC2042" s="61"/>
      <c r="FD2042" s="61"/>
      <c r="FE2042" s="61"/>
      <c r="FF2042" s="61"/>
      <c r="FG2042" s="61"/>
      <c r="FH2042" s="61"/>
      <c r="FI2042" s="61"/>
      <c r="FJ2042" s="61"/>
      <c r="FK2042" s="61"/>
      <c r="FL2042" s="61"/>
      <c r="FM2042" s="61"/>
      <c r="FN2042" s="61"/>
      <c r="FO2042" s="61"/>
      <c r="FP2042" s="61"/>
      <c r="FQ2042" s="61"/>
      <c r="FR2042" s="61"/>
      <c r="FS2042" s="61"/>
      <c r="FT2042" s="61"/>
      <c r="FU2042" s="61"/>
      <c r="FV2042" s="61"/>
      <c r="FW2042" s="61"/>
      <c r="FX2042" s="61"/>
      <c r="FY2042" s="61"/>
      <c r="FZ2042" s="61"/>
      <c r="GA2042" s="61"/>
      <c r="GB2042" s="61"/>
      <c r="GC2042" s="61"/>
      <c r="GD2042" s="61"/>
      <c r="GE2042" s="61"/>
      <c r="GF2042" s="61"/>
      <c r="GG2042" s="61"/>
      <c r="GH2042" s="61"/>
      <c r="GI2042" s="61"/>
      <c r="GJ2042" s="61"/>
      <c r="GK2042" s="61"/>
      <c r="GL2042" s="61"/>
      <c r="GM2042" s="61"/>
      <c r="GN2042" s="61"/>
      <c r="GO2042" s="61"/>
      <c r="GP2042" s="61"/>
      <c r="GQ2042" s="61"/>
      <c r="GR2042" s="61"/>
      <c r="GS2042" s="61"/>
      <c r="GT2042" s="61"/>
      <c r="GU2042" s="61"/>
      <c r="GV2042" s="61"/>
      <c r="GW2042" s="61"/>
      <c r="GX2042" s="61"/>
      <c r="GY2042" s="61"/>
      <c r="GZ2042" s="61"/>
      <c r="IP2042" s="14">
        <v>99</v>
      </c>
      <c r="IQ2042" s="14">
        <v>99</v>
      </c>
      <c r="IR2042" s="14">
        <v>99</v>
      </c>
      <c r="IS2042" s="14">
        <v>98</v>
      </c>
      <c r="IT2042" s="14">
        <v>99</v>
      </c>
      <c r="IU2042" s="14">
        <v>98</v>
      </c>
      <c r="LX2042" s="14">
        <v>61</v>
      </c>
      <c r="LY2042" s="14">
        <v>69</v>
      </c>
      <c r="LZ2042" s="14">
        <v>63</v>
      </c>
      <c r="MA2042" s="14">
        <v>63</v>
      </c>
      <c r="MB2042" s="14">
        <v>65</v>
      </c>
      <c r="MC2042" s="14">
        <v>63</v>
      </c>
      <c r="PG2042" s="61">
        <v>18</v>
      </c>
      <c r="PH2042" s="61">
        <v>20</v>
      </c>
      <c r="PI2042" s="61">
        <v>20</v>
      </c>
      <c r="PJ2042" s="61">
        <v>20</v>
      </c>
      <c r="PK2042" s="61">
        <v>20</v>
      </c>
      <c r="PL2042" s="61">
        <v>20</v>
      </c>
      <c r="PM2042" s="61"/>
      <c r="PN2042" s="61"/>
      <c r="PO2042" s="61"/>
      <c r="PP2042" s="61"/>
      <c r="PQ2042" s="61"/>
      <c r="PR2042" s="61"/>
      <c r="PS2042" s="61"/>
      <c r="PT2042" s="61"/>
      <c r="PU2042" s="61"/>
      <c r="PV2042" s="61"/>
      <c r="PW2042" s="61"/>
      <c r="PX2042" s="61"/>
      <c r="PY2042" s="61"/>
      <c r="PZ2042" s="61"/>
      <c r="QA2042" s="61"/>
      <c r="QB2042" s="61"/>
      <c r="QC2042" s="61"/>
      <c r="QD2042" s="61"/>
      <c r="QE2042" s="61"/>
      <c r="QF2042" s="61"/>
      <c r="QG2042" s="61"/>
      <c r="QH2042" s="61"/>
      <c r="QI2042" s="61"/>
      <c r="QJ2042" s="61"/>
      <c r="QK2042" s="61"/>
      <c r="QL2042" s="61"/>
      <c r="QM2042" s="61"/>
      <c r="QN2042" s="61"/>
      <c r="QO2042" s="61"/>
      <c r="QP2042" s="61"/>
      <c r="QQ2042" s="61"/>
      <c r="QR2042" s="61"/>
      <c r="QS2042" s="61"/>
      <c r="QT2042" s="61"/>
      <c r="QU2042" s="61"/>
      <c r="QV2042" s="61"/>
      <c r="QW2042" s="61"/>
      <c r="QX2042" s="61"/>
      <c r="QY2042" s="61"/>
      <c r="QZ2042" s="61"/>
      <c r="RA2042" s="61"/>
      <c r="RB2042" s="61"/>
      <c r="RC2042" s="61"/>
      <c r="RD2042" s="61"/>
      <c r="RE2042" s="61"/>
      <c r="RF2042" s="61"/>
      <c r="RG2042" s="61"/>
      <c r="RH2042" s="61"/>
      <c r="RI2042" s="61"/>
      <c r="RJ2042" s="61"/>
      <c r="RK2042" s="61"/>
      <c r="RL2042" s="61"/>
      <c r="RM2042" s="61"/>
      <c r="RN2042" s="61"/>
      <c r="RO2042" s="61"/>
      <c r="RP2042" s="61"/>
      <c r="RQ2042" s="61"/>
      <c r="RR2042" s="61"/>
      <c r="RS2042" s="61"/>
      <c r="RT2042" s="61"/>
      <c r="RU2042" s="61"/>
      <c r="RV2042" s="61"/>
      <c r="RW2042" s="61"/>
      <c r="RX2042" s="61"/>
      <c r="RY2042" s="61"/>
      <c r="RZ2042" s="61"/>
      <c r="SA2042" s="61"/>
      <c r="SB2042" s="61"/>
      <c r="SC2042" s="61"/>
      <c r="SD2042" s="61"/>
      <c r="SE2042" s="61"/>
      <c r="SF2042" s="61"/>
      <c r="SG2042" s="61"/>
      <c r="SH2042" s="61"/>
      <c r="SI2042" s="61"/>
      <c r="SJ2042" s="61"/>
      <c r="SK2042" s="61"/>
      <c r="SL2042" s="61"/>
      <c r="SM2042" s="61"/>
      <c r="SN2042" s="61"/>
      <c r="SO2042" s="61"/>
      <c r="SP2042" s="14">
        <v>97.3</v>
      </c>
      <c r="SQ2042" s="14">
        <v>98.1</v>
      </c>
      <c r="SR2042" s="14">
        <v>97.7</v>
      </c>
      <c r="SS2042" s="14">
        <v>98.7</v>
      </c>
      <c r="ST2042" s="14">
        <v>98.2</v>
      </c>
      <c r="SU2042" s="14">
        <v>98.4</v>
      </c>
      <c r="WQ2042" s="14">
        <v>0</v>
      </c>
      <c r="WR2042" s="14">
        <v>0</v>
      </c>
      <c r="WS2042" s="14">
        <v>0</v>
      </c>
      <c r="WT2042" s="14">
        <v>0</v>
      </c>
      <c r="WU2042" s="14">
        <v>0</v>
      </c>
      <c r="WV2042" s="14">
        <v>0</v>
      </c>
      <c r="ZY2042" s="61"/>
      <c r="ZZ2042" s="61"/>
      <c r="AAA2042" s="61"/>
      <c r="AAI2042" s="63"/>
      <c r="AAM2042" s="61"/>
      <c r="AAO2042" s="63"/>
      <c r="AAS2042" s="61"/>
      <c r="AAU2042" s="63"/>
      <c r="AAY2042" s="14">
        <v>23</v>
      </c>
      <c r="ABM2042" s="61"/>
      <c r="ABN2042" s="61"/>
      <c r="ABU2042" s="14">
        <v>142</v>
      </c>
      <c r="ABX2042" s="14">
        <v>4.8</v>
      </c>
      <c r="ACA2042" s="61">
        <v>109</v>
      </c>
      <c r="ACB2042" s="61"/>
      <c r="ACC2042" s="61"/>
      <c r="ACD2042" s="14">
        <v>8.6</v>
      </c>
      <c r="ACG2042" s="14">
        <v>61</v>
      </c>
      <c r="ACH2042" s="14">
        <v>92</v>
      </c>
      <c r="ACI2042" s="14">
        <v>77</v>
      </c>
      <c r="ACJ2042" s="14">
        <v>126</v>
      </c>
      <c r="ACK2042" s="14">
        <v>120</v>
      </c>
      <c r="ACQ2042" s="14">
        <v>47</v>
      </c>
      <c r="ACT2042" s="14">
        <v>2.78</v>
      </c>
      <c r="ACW2042" s="14">
        <v>10</v>
      </c>
      <c r="ADP2042" s="14">
        <v>0.02</v>
      </c>
      <c r="ADR2042" s="14">
        <v>3.9</v>
      </c>
      <c r="ADS2042" s="14">
        <v>3.7</v>
      </c>
      <c r="ADT2042" s="14">
        <v>3.6</v>
      </c>
      <c r="AGK2042" s="61"/>
      <c r="AGM2042" s="63"/>
      <c r="AGQ2042" s="61"/>
      <c r="AGS2042" s="14">
        <v>1</v>
      </c>
      <c r="AGT2042" s="14">
        <v>1</v>
      </c>
      <c r="AGU2042" s="14">
        <v>0</v>
      </c>
      <c r="AGV2042" s="14">
        <v>0</v>
      </c>
      <c r="AGW2042" s="14">
        <v>0</v>
      </c>
      <c r="AGX2042" s="14">
        <v>0</v>
      </c>
      <c r="AGY2042" s="14">
        <v>0</v>
      </c>
      <c r="AGZ2042" s="14">
        <v>10</v>
      </c>
      <c r="AHA2042" s="14">
        <v>0</v>
      </c>
      <c r="AHB2042" s="14">
        <v>0</v>
      </c>
      <c r="AHC2042" s="14">
        <v>1</v>
      </c>
      <c r="AHD2042" s="14">
        <v>0</v>
      </c>
      <c r="AHE2042" s="14">
        <v>0</v>
      </c>
      <c r="AHF2042" s="14">
        <v>0</v>
      </c>
      <c r="AHH2042" s="14">
        <v>0</v>
      </c>
      <c r="AHI2042" s="14">
        <v>0</v>
      </c>
      <c r="AHK2042" s="14">
        <v>0</v>
      </c>
      <c r="AHL2042" s="14">
        <v>0</v>
      </c>
      <c r="AHM2042" s="14">
        <v>0</v>
      </c>
      <c r="AHN2042" s="14">
        <v>0</v>
      </c>
      <c r="AHO2042" s="14">
        <v>0</v>
      </c>
      <c r="AHP2042" s="14">
        <v>0</v>
      </c>
      <c r="AHQ2042" s="14">
        <v>0</v>
      </c>
      <c r="AHR2042" s="14">
        <v>0</v>
      </c>
      <c r="AHT2042" s="61"/>
      <c r="AHV2042" s="63"/>
      <c r="AHZ2042" s="61"/>
      <c r="AIB2042" s="63"/>
      <c r="AIF2042" s="61"/>
      <c r="AIH2042" s="63"/>
      <c r="AIL2042" s="61"/>
      <c r="AIM2042" s="14">
        <v>0</v>
      </c>
      <c r="AIN2042" s="14">
        <v>0</v>
      </c>
      <c r="AIO2042" s="14">
        <v>0</v>
      </c>
      <c r="AIR2042" s="61"/>
      <c r="AIT2042" s="60"/>
      <c r="AIX2042" s="61"/>
      <c r="AJB2042" s="63"/>
      <c r="AJF2042" s="61"/>
      <c r="AJH2042" s="63"/>
      <c r="AJL2042" s="61"/>
      <c r="AJN2042" s="63"/>
    </row>
    <row r="2043" spans="1:951" s="14" customFormat="1">
      <c r="B2043" s="14">
        <v>4</v>
      </c>
      <c r="C2043" s="61">
        <v>1</v>
      </c>
      <c r="D2043" s="14" t="s">
        <v>8627</v>
      </c>
      <c r="E2043" s="14" t="s">
        <v>6672</v>
      </c>
      <c r="F2043" s="63"/>
      <c r="O2043" s="61">
        <v>0</v>
      </c>
      <c r="P2043" s="61">
        <v>0</v>
      </c>
      <c r="Q2043" s="61"/>
      <c r="R2043" s="61"/>
      <c r="S2043" s="61"/>
      <c r="T2043" s="61"/>
      <c r="U2043" s="61"/>
      <c r="V2043" s="61"/>
      <c r="W2043" s="61"/>
      <c r="X2043" s="61"/>
      <c r="Y2043" s="61"/>
      <c r="Z2043" s="14">
        <v>0</v>
      </c>
      <c r="AA2043" s="14">
        <v>2</v>
      </c>
      <c r="AB2043" s="14" t="s">
        <v>10239</v>
      </c>
      <c r="AI2043" s="14">
        <v>169</v>
      </c>
      <c r="AJ2043" s="14">
        <v>166</v>
      </c>
      <c r="AK2043" s="14">
        <v>161</v>
      </c>
      <c r="AL2043" s="14">
        <v>173</v>
      </c>
      <c r="AM2043" s="14">
        <v>196</v>
      </c>
      <c r="AN2043" s="14">
        <v>178</v>
      </c>
      <c r="AO2043" s="14">
        <v>168</v>
      </c>
      <c r="AP2043" s="14">
        <v>177</v>
      </c>
      <c r="DR2043" s="61">
        <v>70</v>
      </c>
      <c r="DS2043" s="61">
        <v>65</v>
      </c>
      <c r="DT2043" s="61">
        <v>62</v>
      </c>
      <c r="DU2043" s="61">
        <v>69</v>
      </c>
      <c r="DV2043" s="61">
        <v>64</v>
      </c>
      <c r="DW2043" s="61">
        <v>68</v>
      </c>
      <c r="DX2043" s="61">
        <v>64</v>
      </c>
      <c r="DY2043" s="61">
        <v>71</v>
      </c>
      <c r="DZ2043" s="61"/>
      <c r="EA2043" s="61"/>
      <c r="EB2043" s="61"/>
      <c r="EC2043" s="61"/>
      <c r="ED2043" s="61"/>
      <c r="EE2043" s="61"/>
      <c r="EF2043" s="61"/>
      <c r="EG2043" s="61"/>
      <c r="EH2043" s="61"/>
      <c r="EI2043" s="61"/>
      <c r="EJ2043" s="61"/>
      <c r="EK2043" s="61"/>
      <c r="EL2043" s="61"/>
      <c r="EM2043" s="61"/>
      <c r="EN2043" s="61"/>
      <c r="EO2043" s="61"/>
      <c r="EP2043" s="61"/>
      <c r="EQ2043" s="61"/>
      <c r="ER2043" s="61"/>
      <c r="ES2043" s="61"/>
      <c r="ET2043" s="61"/>
      <c r="EU2043" s="61"/>
      <c r="EV2043" s="61"/>
      <c r="EW2043" s="61"/>
      <c r="EX2043" s="61"/>
      <c r="EY2043" s="61"/>
      <c r="EZ2043" s="61"/>
      <c r="FA2043" s="61"/>
      <c r="FB2043" s="61"/>
      <c r="FC2043" s="61"/>
      <c r="FD2043" s="61"/>
      <c r="FE2043" s="61"/>
      <c r="FF2043" s="61"/>
      <c r="FG2043" s="61"/>
      <c r="FH2043" s="61"/>
      <c r="FI2043" s="61"/>
      <c r="FJ2043" s="61"/>
      <c r="FK2043" s="61"/>
      <c r="FL2043" s="61"/>
      <c r="FM2043" s="61"/>
      <c r="FN2043" s="61"/>
      <c r="FO2043" s="61"/>
      <c r="FP2043" s="61"/>
      <c r="FQ2043" s="61"/>
      <c r="FR2043" s="61"/>
      <c r="FS2043" s="61"/>
      <c r="FT2043" s="61"/>
      <c r="FU2043" s="61"/>
      <c r="FV2043" s="61"/>
      <c r="FW2043" s="61"/>
      <c r="FX2043" s="61"/>
      <c r="FY2043" s="61"/>
      <c r="FZ2043" s="61"/>
      <c r="GA2043" s="61"/>
      <c r="GB2043" s="61"/>
      <c r="GC2043" s="61"/>
      <c r="GD2043" s="61"/>
      <c r="GE2043" s="61"/>
      <c r="GF2043" s="61"/>
      <c r="GG2043" s="61"/>
      <c r="GH2043" s="61"/>
      <c r="GI2043" s="61"/>
      <c r="GJ2043" s="61"/>
      <c r="GK2043" s="61"/>
      <c r="GL2043" s="61"/>
      <c r="GM2043" s="61"/>
      <c r="GN2043" s="61"/>
      <c r="GO2043" s="61"/>
      <c r="GP2043" s="61"/>
      <c r="GQ2043" s="61"/>
      <c r="GR2043" s="61"/>
      <c r="GS2043" s="61"/>
      <c r="GT2043" s="61"/>
      <c r="GU2043" s="61"/>
      <c r="GV2043" s="61"/>
      <c r="GW2043" s="61"/>
      <c r="GX2043" s="61"/>
      <c r="GY2043" s="61"/>
      <c r="GZ2043" s="61"/>
      <c r="IP2043" s="14">
        <v>98</v>
      </c>
      <c r="IQ2043" s="14">
        <v>98</v>
      </c>
      <c r="IR2043" s="14">
        <v>100</v>
      </c>
      <c r="IS2043" s="14">
        <v>96</v>
      </c>
      <c r="IT2043" s="14">
        <v>99</v>
      </c>
      <c r="IW2043" s="14">
        <v>100</v>
      </c>
      <c r="LX2043" s="14">
        <v>72</v>
      </c>
      <c r="LY2043" s="14">
        <v>75</v>
      </c>
      <c r="LZ2043" s="14">
        <v>74</v>
      </c>
      <c r="MA2043" s="14">
        <v>62</v>
      </c>
      <c r="MB2043" s="14">
        <v>62</v>
      </c>
      <c r="ME2043" s="14">
        <v>70</v>
      </c>
      <c r="PG2043" s="61">
        <v>20</v>
      </c>
      <c r="PH2043" s="61">
        <v>18</v>
      </c>
      <c r="PI2043" s="61">
        <v>20</v>
      </c>
      <c r="PJ2043" s="61">
        <v>20</v>
      </c>
      <c r="PK2043" s="61">
        <v>20</v>
      </c>
      <c r="PL2043" s="61"/>
      <c r="PM2043" s="61"/>
      <c r="PN2043" s="61">
        <v>20</v>
      </c>
      <c r="PO2043" s="61"/>
      <c r="PP2043" s="61"/>
      <c r="PQ2043" s="61"/>
      <c r="PR2043" s="61"/>
      <c r="PS2043" s="61"/>
      <c r="PT2043" s="61"/>
      <c r="PU2043" s="61"/>
      <c r="PV2043" s="61"/>
      <c r="PW2043" s="61"/>
      <c r="PX2043" s="61"/>
      <c r="PY2043" s="61"/>
      <c r="PZ2043" s="61"/>
      <c r="QA2043" s="61"/>
      <c r="QB2043" s="61"/>
      <c r="QC2043" s="61"/>
      <c r="QD2043" s="61"/>
      <c r="QE2043" s="61"/>
      <c r="QF2043" s="61"/>
      <c r="QG2043" s="61"/>
      <c r="QH2043" s="61"/>
      <c r="QI2043" s="61"/>
      <c r="QJ2043" s="61"/>
      <c r="QK2043" s="61"/>
      <c r="QL2043" s="61"/>
      <c r="QM2043" s="61"/>
      <c r="QN2043" s="61"/>
      <c r="QO2043" s="61"/>
      <c r="QP2043" s="61"/>
      <c r="QQ2043" s="61"/>
      <c r="QR2043" s="61"/>
      <c r="QS2043" s="61"/>
      <c r="QT2043" s="61"/>
      <c r="QU2043" s="61"/>
      <c r="QV2043" s="61"/>
      <c r="QW2043" s="61"/>
      <c r="QX2043" s="61"/>
      <c r="QY2043" s="61"/>
      <c r="QZ2043" s="61"/>
      <c r="RA2043" s="61"/>
      <c r="RB2043" s="61"/>
      <c r="RC2043" s="61"/>
      <c r="RD2043" s="61"/>
      <c r="RE2043" s="61"/>
      <c r="RF2043" s="61"/>
      <c r="RG2043" s="61"/>
      <c r="RH2043" s="61"/>
      <c r="RI2043" s="61"/>
      <c r="RJ2043" s="61"/>
      <c r="RK2043" s="61"/>
      <c r="RL2043" s="61"/>
      <c r="RM2043" s="61"/>
      <c r="RN2043" s="61"/>
      <c r="RO2043" s="61"/>
      <c r="RP2043" s="61"/>
      <c r="RQ2043" s="61"/>
      <c r="RR2043" s="61"/>
      <c r="RS2043" s="61"/>
      <c r="RT2043" s="61"/>
      <c r="RU2043" s="61"/>
      <c r="RV2043" s="61"/>
      <c r="RW2043" s="61"/>
      <c r="RX2043" s="61"/>
      <c r="RY2043" s="61"/>
      <c r="RZ2043" s="61"/>
      <c r="SA2043" s="61"/>
      <c r="SB2043" s="61"/>
      <c r="SC2043" s="61"/>
      <c r="SD2043" s="61"/>
      <c r="SE2043" s="61"/>
      <c r="SF2043" s="61"/>
      <c r="SG2043" s="61"/>
      <c r="SH2043" s="61"/>
      <c r="SI2043" s="61"/>
      <c r="SJ2043" s="61"/>
      <c r="SK2043" s="61"/>
      <c r="SL2043" s="61"/>
      <c r="SM2043" s="61"/>
      <c r="SN2043" s="61"/>
      <c r="SO2043" s="61"/>
      <c r="SP2043" s="14">
        <v>98.4</v>
      </c>
      <c r="SQ2043" s="14">
        <v>97.6</v>
      </c>
      <c r="SR2043" s="14">
        <v>98.1</v>
      </c>
      <c r="SS2043" s="14">
        <v>97.9</v>
      </c>
      <c r="ST2043" s="14">
        <v>97.6</v>
      </c>
      <c r="SW2043" s="14">
        <v>98</v>
      </c>
      <c r="WQ2043" s="14">
        <v>0</v>
      </c>
      <c r="WR2043" s="14">
        <v>0</v>
      </c>
      <c r="WS2043" s="14">
        <v>0</v>
      </c>
      <c r="WT2043" s="14">
        <v>0</v>
      </c>
      <c r="WU2043" s="14">
        <v>0</v>
      </c>
      <c r="ZY2043" s="61"/>
      <c r="ZZ2043" s="61"/>
      <c r="AAA2043" s="61"/>
      <c r="AAI2043" s="63"/>
      <c r="AAM2043" s="61"/>
      <c r="AAO2043" s="63"/>
      <c r="AAS2043" s="61"/>
      <c r="AAU2043" s="63"/>
      <c r="AAZ2043" s="14">
        <v>23</v>
      </c>
      <c r="ABM2043" s="61"/>
      <c r="ABN2043" s="61"/>
      <c r="ABV2043" s="14">
        <v>144</v>
      </c>
      <c r="ABY2043" s="14">
        <v>4.7</v>
      </c>
      <c r="ACA2043" s="61"/>
      <c r="ACB2043" s="61">
        <v>109</v>
      </c>
      <c r="ACC2043" s="61"/>
      <c r="ACE2043" s="14">
        <v>8.6999999999999993</v>
      </c>
      <c r="ACG2043" s="14">
        <v>48</v>
      </c>
      <c r="ACH2043" s="14">
        <v>48</v>
      </c>
      <c r="ACI2043" s="14">
        <v>55</v>
      </c>
      <c r="ACJ2043" s="14">
        <v>67</v>
      </c>
      <c r="ACK2043" s="14">
        <v>119</v>
      </c>
      <c r="ACR2043" s="14">
        <v>56</v>
      </c>
      <c r="ACU2043" s="14">
        <v>3.25</v>
      </c>
      <c r="ACX2043" s="14">
        <v>12</v>
      </c>
      <c r="ADR2043" s="14">
        <v>3.8</v>
      </c>
      <c r="ADS2043" s="14">
        <v>3.6</v>
      </c>
      <c r="AGK2043" s="61"/>
      <c r="AGM2043" s="63"/>
      <c r="AGQ2043" s="61"/>
      <c r="AGS2043" s="14">
        <v>0</v>
      </c>
      <c r="AGT2043" s="14">
        <v>0</v>
      </c>
      <c r="AGU2043" s="14">
        <v>0</v>
      </c>
      <c r="AGV2043" s="14">
        <v>0</v>
      </c>
      <c r="AGW2043" s="14">
        <v>0</v>
      </c>
      <c r="AGX2043" s="14">
        <v>0</v>
      </c>
      <c r="AGY2043" s="14">
        <v>0</v>
      </c>
      <c r="AGZ2043" s="14">
        <v>10</v>
      </c>
      <c r="AHA2043" s="14">
        <v>0</v>
      </c>
      <c r="AHB2043" s="14">
        <v>0</v>
      </c>
      <c r="AHC2043" s="14">
        <v>1</v>
      </c>
      <c r="AHD2043" s="14">
        <v>0</v>
      </c>
      <c r="AHE2043" s="14">
        <v>0</v>
      </c>
      <c r="AHF2043" s="14">
        <v>0</v>
      </c>
      <c r="AHH2043" s="14">
        <v>0</v>
      </c>
      <c r="AHI2043" s="14">
        <v>0</v>
      </c>
      <c r="AHK2043" s="14">
        <v>0</v>
      </c>
      <c r="AHL2043" s="14">
        <v>0</v>
      </c>
      <c r="AHM2043" s="14">
        <v>0</v>
      </c>
      <c r="AHN2043" s="14">
        <v>0</v>
      </c>
      <c r="AHO2043" s="14">
        <v>0</v>
      </c>
      <c r="AHP2043" s="14">
        <v>0</v>
      </c>
      <c r="AHQ2043" s="14">
        <v>0</v>
      </c>
      <c r="AHR2043" s="14">
        <v>0</v>
      </c>
      <c r="AHT2043" s="61"/>
      <c r="AHV2043" s="63"/>
      <c r="AHZ2043" s="61"/>
      <c r="AIB2043" s="63"/>
      <c r="AIF2043" s="61"/>
      <c r="AIH2043" s="63"/>
      <c r="AIL2043" s="61"/>
      <c r="AIM2043" s="14">
        <v>0</v>
      </c>
      <c r="AIN2043" s="14">
        <v>0</v>
      </c>
      <c r="AIO2043" s="14">
        <v>0</v>
      </c>
      <c r="AIR2043" s="61"/>
      <c r="AIT2043" s="60"/>
      <c r="AIX2043" s="61"/>
      <c r="AJB2043" s="63"/>
      <c r="AJF2043" s="61"/>
      <c r="AJH2043" s="63"/>
      <c r="AJL2043" s="61"/>
      <c r="AJN2043" s="63"/>
    </row>
    <row r="2044" spans="1:951" s="31" customFormat="1">
      <c r="B2044" s="31">
        <v>5</v>
      </c>
      <c r="C2044" s="31">
        <v>0</v>
      </c>
      <c r="F2044" s="82"/>
      <c r="G2044" s="83"/>
      <c r="Z2044" s="31">
        <v>0</v>
      </c>
      <c r="AA2044" s="31">
        <v>2</v>
      </c>
      <c r="AB2044" s="83"/>
      <c r="AI2044" s="31">
        <v>169</v>
      </c>
      <c r="AJ2044" s="31">
        <v>177</v>
      </c>
      <c r="AK2044" s="31">
        <v>164</v>
      </c>
      <c r="AL2044" s="31">
        <v>181</v>
      </c>
      <c r="DR2044" s="31">
        <v>75</v>
      </c>
      <c r="DS2044" s="31">
        <v>68</v>
      </c>
      <c r="DT2044" s="31">
        <v>71</v>
      </c>
      <c r="DU2044" s="31">
        <v>62</v>
      </c>
      <c r="IP2044" s="31">
        <v>98</v>
      </c>
      <c r="IQ2044" s="31">
        <v>100</v>
      </c>
      <c r="IR2044" s="31">
        <v>99</v>
      </c>
      <c r="IS2044" s="31">
        <v>99</v>
      </c>
      <c r="LX2044" s="31">
        <v>74</v>
      </c>
      <c r="LY2044" s="31">
        <v>69</v>
      </c>
      <c r="LZ2044" s="31">
        <v>63</v>
      </c>
      <c r="MA2044" s="31">
        <v>55</v>
      </c>
      <c r="PG2044" s="31">
        <v>20</v>
      </c>
      <c r="PH2044" s="31">
        <v>20</v>
      </c>
      <c r="PI2044" s="31">
        <v>20</v>
      </c>
      <c r="PJ2044" s="31">
        <v>20</v>
      </c>
      <c r="SP2044" s="31">
        <v>98.3</v>
      </c>
      <c r="SQ2044" s="31">
        <v>98</v>
      </c>
      <c r="SR2044" s="31">
        <v>98.1</v>
      </c>
      <c r="SS2044" s="31">
        <v>98.3</v>
      </c>
      <c r="WQ2044" s="31">
        <v>0</v>
      </c>
      <c r="WR2044" s="31">
        <v>0</v>
      </c>
      <c r="WS2044" s="31">
        <v>0</v>
      </c>
      <c r="WT2044" s="31">
        <v>0</v>
      </c>
      <c r="AAI2044" s="82"/>
      <c r="AAJ2044" s="83"/>
      <c r="AAO2044" s="82"/>
      <c r="AAP2044" s="83"/>
      <c r="AAU2044" s="82"/>
      <c r="AAV2044" s="83"/>
      <c r="AAY2044" s="31">
        <v>22</v>
      </c>
      <c r="ABU2044" s="31">
        <v>142</v>
      </c>
      <c r="ABX2044" s="31">
        <v>5.0999999999999996</v>
      </c>
      <c r="ACA2044" s="31">
        <v>109</v>
      </c>
      <c r="ACD2044" s="31">
        <v>8.8000000000000007</v>
      </c>
      <c r="ACG2044" s="31">
        <v>61</v>
      </c>
      <c r="ACH2044" s="31">
        <v>62</v>
      </c>
      <c r="ACI2044" s="31">
        <v>98</v>
      </c>
      <c r="ACJ2044" s="31">
        <v>79</v>
      </c>
      <c r="ACQ2044" s="31">
        <v>54</v>
      </c>
      <c r="ACT2044" s="31">
        <v>2.81</v>
      </c>
      <c r="ACW2044" s="31">
        <v>11</v>
      </c>
      <c r="ADR2044" s="31">
        <v>3.5</v>
      </c>
      <c r="AGM2044" s="82"/>
      <c r="AGN2044" s="83"/>
      <c r="AGS2044" s="31">
        <v>1</v>
      </c>
      <c r="AGT2044" s="31">
        <v>1</v>
      </c>
      <c r="AGU2044" s="31">
        <v>0</v>
      </c>
      <c r="AGV2044" s="31">
        <v>0</v>
      </c>
      <c r="AGW2044" s="31">
        <v>0</v>
      </c>
      <c r="AGX2044" s="31">
        <v>0</v>
      </c>
      <c r="AGY2044" s="31">
        <v>0</v>
      </c>
      <c r="AGZ2044" s="31">
        <v>5</v>
      </c>
      <c r="AHA2044" s="31">
        <v>0</v>
      </c>
      <c r="AHB2044" s="31">
        <v>0</v>
      </c>
      <c r="AHC2044" s="31">
        <v>1</v>
      </c>
      <c r="AHD2044" s="31">
        <v>0</v>
      </c>
      <c r="AHE2044" s="31">
        <v>0</v>
      </c>
      <c r="AHF2044" s="31">
        <v>0</v>
      </c>
      <c r="AHH2044" s="31">
        <v>0</v>
      </c>
      <c r="AHI2044" s="31">
        <v>0</v>
      </c>
      <c r="AHK2044" s="31">
        <v>0</v>
      </c>
      <c r="AHL2044" s="31">
        <v>0</v>
      </c>
      <c r="AHM2044" s="31">
        <v>0</v>
      </c>
      <c r="AHN2044" s="31">
        <v>0</v>
      </c>
      <c r="AHO2044" s="31">
        <v>0</v>
      </c>
      <c r="AHP2044" s="31">
        <v>0</v>
      </c>
      <c r="AHQ2044" s="31">
        <v>0</v>
      </c>
      <c r="AHR2044" s="31">
        <v>0</v>
      </c>
      <c r="AHV2044" s="82"/>
      <c r="AHW2044" s="83"/>
      <c r="AIB2044" s="82"/>
      <c r="AIC2044" s="83"/>
      <c r="AIH2044" s="82"/>
      <c r="AII2044" s="83"/>
      <c r="AIM2044" s="31">
        <v>0</v>
      </c>
      <c r="AIN2044" s="31">
        <v>0</v>
      </c>
      <c r="AIO2044" s="31">
        <v>0</v>
      </c>
      <c r="AIT2044" s="84"/>
      <c r="AIU2044" s="83"/>
      <c r="AJB2044" s="82"/>
      <c r="AJC2044" s="83"/>
      <c r="AJH2044" s="82"/>
      <c r="AJI2044" s="83"/>
      <c r="AJN2044" s="82"/>
      <c r="AJO2044" s="83"/>
    </row>
    <row r="2045" spans="1:951" s="1" customFormat="1">
      <c r="A2045" s="1">
        <v>430</v>
      </c>
      <c r="B2045" s="1">
        <v>1</v>
      </c>
      <c r="C2045" s="1">
        <v>1</v>
      </c>
      <c r="D2045" s="1" t="s">
        <v>4527</v>
      </c>
      <c r="O2045" s="1">
        <v>0</v>
      </c>
      <c r="Z2045" s="1">
        <v>0</v>
      </c>
      <c r="AA2045" s="1">
        <v>2</v>
      </c>
      <c r="AB2045" s="1" t="s">
        <v>10240</v>
      </c>
      <c r="AC2045" s="1">
        <v>1</v>
      </c>
      <c r="AD2045" s="1">
        <v>0</v>
      </c>
      <c r="AE2045" s="1">
        <v>1</v>
      </c>
      <c r="AF2045" s="1">
        <v>0</v>
      </c>
      <c r="AG2045" s="1">
        <v>0</v>
      </c>
      <c r="AI2045" s="1">
        <v>122</v>
      </c>
      <c r="DR2045" s="1">
        <v>70</v>
      </c>
      <c r="HA2045" s="1">
        <v>2</v>
      </c>
      <c r="HT2045" s="1">
        <v>0</v>
      </c>
      <c r="IP2045" s="1">
        <v>100</v>
      </c>
      <c r="LX2045" s="1">
        <v>78</v>
      </c>
      <c r="PG2045" s="1">
        <v>18</v>
      </c>
      <c r="SP2045" s="1">
        <v>97.7</v>
      </c>
      <c r="VX2045" s="1">
        <v>1</v>
      </c>
      <c r="WQ2045" s="1">
        <v>0</v>
      </c>
      <c r="AGS2045" s="1">
        <v>0</v>
      </c>
      <c r="AGT2045" s="1">
        <v>0</v>
      </c>
      <c r="AGU2045" s="1">
        <v>0</v>
      </c>
      <c r="AGV2045" s="1">
        <v>0</v>
      </c>
      <c r="AGW2045" s="1">
        <v>0</v>
      </c>
      <c r="AGX2045" s="1">
        <v>1</v>
      </c>
      <c r="AGY2045" s="1">
        <v>0</v>
      </c>
      <c r="AGZ2045" s="1">
        <v>0</v>
      </c>
      <c r="AHA2045" s="1">
        <v>0</v>
      </c>
      <c r="AHB2045" s="1">
        <v>0</v>
      </c>
      <c r="AHC2045" s="1">
        <v>1</v>
      </c>
      <c r="AHD2045" s="1">
        <v>0</v>
      </c>
      <c r="AHE2045" s="1">
        <v>0</v>
      </c>
      <c r="AHF2045" s="1">
        <v>0</v>
      </c>
      <c r="AHI2045" s="1">
        <v>0</v>
      </c>
      <c r="AHK2045" s="1">
        <v>0</v>
      </c>
      <c r="AHL2045" s="1">
        <v>0</v>
      </c>
      <c r="AHM2045" s="1">
        <v>0</v>
      </c>
      <c r="AHN2045" s="1">
        <v>0</v>
      </c>
      <c r="AHO2045" s="1">
        <v>0</v>
      </c>
      <c r="AHP2045" s="1">
        <v>0</v>
      </c>
      <c r="AHQ2045" s="1">
        <v>0</v>
      </c>
      <c r="AHR2045" s="1">
        <v>0</v>
      </c>
      <c r="AIM2045" s="1">
        <v>0</v>
      </c>
      <c r="AIN2045" s="1">
        <v>0</v>
      </c>
      <c r="AIO2045" s="1">
        <v>0</v>
      </c>
      <c r="AIP2045" s="1">
        <v>1</v>
      </c>
      <c r="AIQ2045" s="1">
        <v>1</v>
      </c>
      <c r="AIR2045" s="1">
        <v>1</v>
      </c>
      <c r="AIS2045" s="1">
        <v>1</v>
      </c>
      <c r="AIT2045" s="1">
        <v>1</v>
      </c>
      <c r="AIU2045" s="1">
        <v>0</v>
      </c>
      <c r="AIV2045" s="1">
        <v>0</v>
      </c>
      <c r="AIW2045" s="1">
        <v>0</v>
      </c>
      <c r="AIX2045" s="1">
        <v>56</v>
      </c>
      <c r="AIZ2045" s="24"/>
      <c r="AJA2045" s="24"/>
    </row>
    <row r="2046" spans="1:951" s="1" customFormat="1">
      <c r="B2046" s="1">
        <v>2</v>
      </c>
      <c r="C2046" s="1">
        <v>1</v>
      </c>
      <c r="D2046" s="1" t="s">
        <v>3238</v>
      </c>
      <c r="O2046" s="1">
        <v>1</v>
      </c>
      <c r="Z2046" s="1">
        <v>0</v>
      </c>
      <c r="AA2046" s="1">
        <v>2</v>
      </c>
      <c r="AB2046" s="1" t="s">
        <v>10241</v>
      </c>
      <c r="AC2046" s="1">
        <v>5</v>
      </c>
      <c r="AD2046" s="1">
        <v>0</v>
      </c>
      <c r="AE2046" s="1">
        <v>3</v>
      </c>
      <c r="AF2046" s="1">
        <v>0</v>
      </c>
      <c r="AG2046" s="1">
        <v>0</v>
      </c>
      <c r="AI2046" s="1">
        <v>128</v>
      </c>
      <c r="AJ2046" s="1">
        <v>118</v>
      </c>
      <c r="DR2046" s="1">
        <v>70</v>
      </c>
      <c r="DS2046" s="1">
        <v>76</v>
      </c>
      <c r="HA2046" s="1">
        <v>2</v>
      </c>
      <c r="HB2046" s="1">
        <v>2</v>
      </c>
      <c r="HT2046" s="1">
        <v>0</v>
      </c>
      <c r="HU2046" s="1">
        <v>0</v>
      </c>
      <c r="IP2046" s="1">
        <v>99</v>
      </c>
      <c r="IQ2046" s="1">
        <v>98</v>
      </c>
      <c r="LX2046" s="1">
        <v>80</v>
      </c>
      <c r="LY2046" s="1">
        <v>82</v>
      </c>
      <c r="PG2046" s="1">
        <v>20</v>
      </c>
      <c r="PH2046" s="1">
        <v>18</v>
      </c>
      <c r="SP2046" s="1">
        <v>96.9</v>
      </c>
      <c r="SQ2046" s="1">
        <v>96.9</v>
      </c>
      <c r="VX2046" s="1">
        <v>1</v>
      </c>
      <c r="VY2046" s="1">
        <v>1</v>
      </c>
      <c r="WQ2046" s="1">
        <v>0</v>
      </c>
      <c r="WR2046" s="1">
        <v>0</v>
      </c>
      <c r="AGS2046" s="1">
        <v>0</v>
      </c>
      <c r="AGT2046" s="1">
        <v>0</v>
      </c>
      <c r="AGU2046" s="1">
        <v>0</v>
      </c>
      <c r="AGV2046" s="1">
        <v>0</v>
      </c>
      <c r="AGW2046" s="1">
        <v>0</v>
      </c>
      <c r="AGX2046" s="1">
        <v>1</v>
      </c>
      <c r="AGY2046" s="1">
        <v>0</v>
      </c>
      <c r="AGZ2046" s="1">
        <v>0</v>
      </c>
      <c r="AHA2046" s="1">
        <v>0</v>
      </c>
      <c r="AHB2046" s="1">
        <v>0</v>
      </c>
      <c r="AHC2046" s="1">
        <v>1</v>
      </c>
      <c r="AHD2046" s="1">
        <v>0</v>
      </c>
      <c r="AHE2046" s="1">
        <v>0</v>
      </c>
      <c r="AHF2046" s="1">
        <v>0</v>
      </c>
      <c r="AHI2046" s="1">
        <v>0</v>
      </c>
      <c r="AHK2046" s="1">
        <v>0</v>
      </c>
      <c r="AHL2046" s="1">
        <v>0</v>
      </c>
      <c r="AHM2046" s="1">
        <v>0</v>
      </c>
      <c r="AHN2046" s="1">
        <v>0</v>
      </c>
      <c r="AHO2046" s="1">
        <v>0</v>
      </c>
      <c r="AHP2046" s="1">
        <v>0</v>
      </c>
      <c r="AHQ2046" s="1">
        <v>0</v>
      </c>
      <c r="AHR2046" s="1">
        <v>0</v>
      </c>
      <c r="AIM2046" s="1">
        <v>0</v>
      </c>
      <c r="AIN2046" s="1">
        <v>0</v>
      </c>
      <c r="AIO2046" s="1">
        <v>0</v>
      </c>
      <c r="AIP2046" s="1">
        <v>1</v>
      </c>
      <c r="AIQ2046" s="1">
        <v>1</v>
      </c>
      <c r="AIR2046" s="1">
        <v>1</v>
      </c>
      <c r="AIS2046" s="1">
        <v>1</v>
      </c>
      <c r="AIT2046" s="1">
        <v>1</v>
      </c>
      <c r="AIU2046" s="1">
        <v>1</v>
      </c>
      <c r="AIV2046" s="1">
        <v>0</v>
      </c>
      <c r="AIW2046" s="1">
        <v>0</v>
      </c>
      <c r="AIX2046" s="1">
        <v>32</v>
      </c>
      <c r="AIZ2046" s="24"/>
      <c r="AJA2046" s="24"/>
      <c r="AJB2046" s="1">
        <v>35</v>
      </c>
    </row>
    <row r="2047" spans="1:951" s="80" customFormat="1">
      <c r="B2047" s="80">
        <v>3</v>
      </c>
      <c r="C2047" s="80">
        <v>0</v>
      </c>
      <c r="Z2047" s="80">
        <v>0</v>
      </c>
      <c r="AA2047" s="80">
        <v>2</v>
      </c>
      <c r="AC2047" s="80">
        <v>1</v>
      </c>
      <c r="AD2047" s="80">
        <v>0</v>
      </c>
      <c r="AE2047" s="80">
        <v>0</v>
      </c>
      <c r="AG2047" s="80">
        <v>0</v>
      </c>
      <c r="AI2047" s="80">
        <v>118</v>
      </c>
      <c r="DR2047" s="80">
        <v>50</v>
      </c>
      <c r="HA2047" s="80">
        <v>2</v>
      </c>
      <c r="HT2047" s="80">
        <v>0</v>
      </c>
      <c r="IP2047" s="80">
        <v>98</v>
      </c>
      <c r="LX2047" s="80">
        <v>66</v>
      </c>
      <c r="PG2047" s="80">
        <v>18</v>
      </c>
      <c r="SP2047" s="80">
        <v>96.6</v>
      </c>
      <c r="VX2047" s="80">
        <v>1</v>
      </c>
      <c r="WQ2047" s="80">
        <v>0</v>
      </c>
      <c r="AGS2047" s="80">
        <v>0</v>
      </c>
      <c r="AGT2047" s="80">
        <v>0</v>
      </c>
      <c r="AGU2047" s="80">
        <v>0</v>
      </c>
      <c r="AGV2047" s="80">
        <v>0</v>
      </c>
      <c r="AGW2047" s="80">
        <v>0</v>
      </c>
      <c r="AGX2047" s="80">
        <v>1</v>
      </c>
      <c r="AGY2047" s="80">
        <v>0</v>
      </c>
      <c r="AGZ2047" s="80">
        <v>0</v>
      </c>
      <c r="AHA2047" s="80">
        <v>0</v>
      </c>
      <c r="AHB2047" s="80">
        <v>0</v>
      </c>
      <c r="AHC2047" s="80">
        <v>1</v>
      </c>
      <c r="AHD2047" s="80">
        <v>0</v>
      </c>
      <c r="AHE2047" s="80">
        <v>0</v>
      </c>
      <c r="AHF2047" s="80">
        <v>0</v>
      </c>
      <c r="AHI2047" s="80">
        <v>0</v>
      </c>
      <c r="AHK2047" s="80">
        <v>0</v>
      </c>
      <c r="AHL2047" s="80">
        <v>0</v>
      </c>
      <c r="AHM2047" s="80">
        <v>0</v>
      </c>
      <c r="AHN2047" s="80">
        <v>0</v>
      </c>
      <c r="AHO2047" s="80">
        <v>0</v>
      </c>
      <c r="AHP2047" s="80">
        <v>0</v>
      </c>
      <c r="AHQ2047" s="80">
        <v>0</v>
      </c>
      <c r="AHR2047" s="80">
        <v>0</v>
      </c>
      <c r="AIM2047" s="80">
        <v>0</v>
      </c>
      <c r="AIN2047" s="80">
        <v>0</v>
      </c>
      <c r="AIO2047" s="80">
        <v>0</v>
      </c>
      <c r="AIP2047" s="80">
        <v>1</v>
      </c>
      <c r="AIQ2047" s="80">
        <v>1</v>
      </c>
      <c r="AIR2047" s="80">
        <v>1</v>
      </c>
      <c r="AIS2047" s="80">
        <v>1</v>
      </c>
      <c r="AIT2047" s="80">
        <v>1</v>
      </c>
      <c r="AIU2047" s="80">
        <v>0</v>
      </c>
      <c r="AIV2047" s="80">
        <v>0</v>
      </c>
      <c r="AIW2047" s="80">
        <v>0</v>
      </c>
      <c r="AIX2047" s="80">
        <v>60</v>
      </c>
      <c r="AIZ2047" s="90"/>
      <c r="AJA2047" s="90"/>
    </row>
    <row r="2048" spans="1:951" s="14" customFormat="1">
      <c r="A2048" s="14">
        <v>431</v>
      </c>
      <c r="B2048" s="14">
        <v>1</v>
      </c>
      <c r="C2048" s="61">
        <v>1</v>
      </c>
      <c r="D2048" s="14" t="s">
        <v>7624</v>
      </c>
      <c r="E2048" s="14" t="s">
        <v>5913</v>
      </c>
      <c r="F2048" s="63"/>
      <c r="O2048" s="61">
        <v>0</v>
      </c>
      <c r="P2048" s="61">
        <v>0</v>
      </c>
      <c r="Q2048" s="61"/>
      <c r="R2048" s="61"/>
      <c r="S2048" s="61"/>
      <c r="T2048" s="61"/>
      <c r="U2048" s="61"/>
      <c r="V2048" s="61"/>
      <c r="W2048" s="61"/>
      <c r="X2048" s="61"/>
      <c r="Y2048" s="61"/>
      <c r="Z2048" s="14">
        <v>0</v>
      </c>
      <c r="AA2048" s="14">
        <v>2</v>
      </c>
      <c r="AB2048" s="14" t="s">
        <v>10242</v>
      </c>
      <c r="AI2048" s="14">
        <v>139</v>
      </c>
      <c r="AJ2048" s="14">
        <v>112</v>
      </c>
      <c r="AK2048" s="14">
        <v>107</v>
      </c>
      <c r="DR2048" s="61">
        <v>71</v>
      </c>
      <c r="DS2048" s="61">
        <v>61</v>
      </c>
      <c r="DT2048" s="61">
        <v>56</v>
      </c>
      <c r="DU2048" s="61"/>
      <c r="DV2048" s="61"/>
      <c r="DW2048" s="61"/>
      <c r="DX2048" s="61"/>
      <c r="DY2048" s="61"/>
      <c r="DZ2048" s="61"/>
      <c r="EA2048" s="61"/>
      <c r="EB2048" s="61"/>
      <c r="EC2048" s="61"/>
      <c r="ED2048" s="61"/>
      <c r="EE2048" s="61"/>
      <c r="EF2048" s="61"/>
      <c r="EG2048" s="61"/>
      <c r="EH2048" s="61"/>
      <c r="EI2048" s="61"/>
      <c r="EJ2048" s="61"/>
      <c r="EK2048" s="61"/>
      <c r="EL2048" s="61"/>
      <c r="EM2048" s="61"/>
      <c r="EN2048" s="61"/>
      <c r="EO2048" s="61"/>
      <c r="EP2048" s="61"/>
      <c r="EQ2048" s="61"/>
      <c r="ER2048" s="61"/>
      <c r="ES2048" s="61"/>
      <c r="ET2048" s="61"/>
      <c r="EU2048" s="61"/>
      <c r="EV2048" s="61"/>
      <c r="EW2048" s="61"/>
      <c r="EX2048" s="61"/>
      <c r="EY2048" s="61"/>
      <c r="EZ2048" s="61"/>
      <c r="FA2048" s="61"/>
      <c r="FB2048" s="61"/>
      <c r="FC2048" s="61"/>
      <c r="FD2048" s="61"/>
      <c r="FE2048" s="61"/>
      <c r="FF2048" s="61"/>
      <c r="FG2048" s="61"/>
      <c r="FH2048" s="61"/>
      <c r="FI2048" s="61"/>
      <c r="FJ2048" s="61"/>
      <c r="FK2048" s="61"/>
      <c r="FL2048" s="61"/>
      <c r="FM2048" s="61"/>
      <c r="FN2048" s="61"/>
      <c r="FO2048" s="61"/>
      <c r="FP2048" s="61"/>
      <c r="FQ2048" s="61"/>
      <c r="FR2048" s="61"/>
      <c r="FS2048" s="61"/>
      <c r="FT2048" s="61"/>
      <c r="FU2048" s="61"/>
      <c r="FV2048" s="61"/>
      <c r="FW2048" s="61"/>
      <c r="FX2048" s="61"/>
      <c r="FY2048" s="61"/>
      <c r="FZ2048" s="61"/>
      <c r="GA2048" s="61"/>
      <c r="GB2048" s="61"/>
      <c r="GC2048" s="61"/>
      <c r="GD2048" s="61"/>
      <c r="GE2048" s="61"/>
      <c r="GF2048" s="61"/>
      <c r="GG2048" s="61"/>
      <c r="GH2048" s="61"/>
      <c r="GI2048" s="61"/>
      <c r="GJ2048" s="61"/>
      <c r="GK2048" s="61"/>
      <c r="GL2048" s="61"/>
      <c r="GM2048" s="61"/>
      <c r="GN2048" s="61"/>
      <c r="GO2048" s="61"/>
      <c r="GP2048" s="61"/>
      <c r="GQ2048" s="61"/>
      <c r="GR2048" s="61"/>
      <c r="GS2048" s="61"/>
      <c r="GT2048" s="61"/>
      <c r="GU2048" s="61"/>
      <c r="GV2048" s="61"/>
      <c r="GW2048" s="61"/>
      <c r="GX2048" s="61"/>
      <c r="GY2048" s="61"/>
      <c r="GZ2048" s="61"/>
      <c r="IP2048" s="14">
        <v>100</v>
      </c>
      <c r="IQ2048" s="14">
        <v>96</v>
      </c>
      <c r="IR2048" s="14">
        <v>98</v>
      </c>
      <c r="LX2048" s="14">
        <v>63</v>
      </c>
      <c r="LY2048" s="14">
        <v>59</v>
      </c>
      <c r="LZ2048" s="14">
        <v>62</v>
      </c>
      <c r="PG2048" s="61">
        <v>18</v>
      </c>
      <c r="PH2048" s="61">
        <v>20</v>
      </c>
      <c r="PI2048" s="61">
        <v>18</v>
      </c>
      <c r="PJ2048" s="61"/>
      <c r="PK2048" s="61"/>
      <c r="PL2048" s="61"/>
      <c r="PM2048" s="61"/>
      <c r="PN2048" s="61"/>
      <c r="PO2048" s="61"/>
      <c r="PP2048" s="61"/>
      <c r="PQ2048" s="61"/>
      <c r="PR2048" s="61"/>
      <c r="PS2048" s="61"/>
      <c r="PT2048" s="61"/>
      <c r="PU2048" s="61"/>
      <c r="PV2048" s="61"/>
      <c r="PW2048" s="61"/>
      <c r="PX2048" s="61"/>
      <c r="PY2048" s="61"/>
      <c r="PZ2048" s="61"/>
      <c r="QA2048" s="61"/>
      <c r="QB2048" s="61"/>
      <c r="QC2048" s="61"/>
      <c r="QD2048" s="61"/>
      <c r="QE2048" s="61"/>
      <c r="QF2048" s="61"/>
      <c r="QG2048" s="61"/>
      <c r="QH2048" s="61"/>
      <c r="QI2048" s="61"/>
      <c r="QJ2048" s="61"/>
      <c r="QK2048" s="61"/>
      <c r="QL2048" s="61"/>
      <c r="QM2048" s="61"/>
      <c r="QN2048" s="61"/>
      <c r="QO2048" s="61"/>
      <c r="QP2048" s="61"/>
      <c r="QQ2048" s="61"/>
      <c r="QR2048" s="61"/>
      <c r="QS2048" s="61"/>
      <c r="QT2048" s="61"/>
      <c r="QU2048" s="61"/>
      <c r="QV2048" s="61"/>
      <c r="QW2048" s="61"/>
      <c r="QX2048" s="61"/>
      <c r="QY2048" s="61"/>
      <c r="QZ2048" s="61"/>
      <c r="RA2048" s="61"/>
      <c r="RB2048" s="61"/>
      <c r="RC2048" s="61"/>
      <c r="RD2048" s="61"/>
      <c r="RE2048" s="61"/>
      <c r="RF2048" s="61"/>
      <c r="RG2048" s="61"/>
      <c r="RH2048" s="61"/>
      <c r="RI2048" s="61"/>
      <c r="RJ2048" s="61"/>
      <c r="RK2048" s="61"/>
      <c r="RL2048" s="61"/>
      <c r="RM2048" s="61"/>
      <c r="RN2048" s="61"/>
      <c r="RO2048" s="61"/>
      <c r="RP2048" s="61"/>
      <c r="RQ2048" s="61"/>
      <c r="RR2048" s="61"/>
      <c r="RS2048" s="61"/>
      <c r="RT2048" s="61"/>
      <c r="RU2048" s="61"/>
      <c r="RV2048" s="61"/>
      <c r="RW2048" s="61"/>
      <c r="RX2048" s="61"/>
      <c r="RY2048" s="61"/>
      <c r="RZ2048" s="61"/>
      <c r="SA2048" s="61"/>
      <c r="SB2048" s="61"/>
      <c r="SC2048" s="61"/>
      <c r="SD2048" s="61"/>
      <c r="SE2048" s="61"/>
      <c r="SF2048" s="61"/>
      <c r="SG2048" s="61"/>
      <c r="SH2048" s="61"/>
      <c r="SI2048" s="61"/>
      <c r="SJ2048" s="61"/>
      <c r="SK2048" s="61"/>
      <c r="SL2048" s="61"/>
      <c r="SM2048" s="61"/>
      <c r="SN2048" s="61"/>
      <c r="SO2048" s="61"/>
      <c r="SP2048" s="14">
        <v>98.3</v>
      </c>
      <c r="SQ2048" s="14">
        <v>98.5</v>
      </c>
      <c r="SR2048" s="14">
        <v>98.9</v>
      </c>
      <c r="WQ2048" s="14">
        <v>0</v>
      </c>
      <c r="WR2048" s="14">
        <v>0</v>
      </c>
      <c r="WS2048" s="14">
        <v>0</v>
      </c>
      <c r="ZY2048" s="61"/>
      <c r="ZZ2048" s="61"/>
      <c r="AAA2048" s="61"/>
      <c r="AAI2048" s="63"/>
      <c r="AAM2048" s="61"/>
      <c r="AAO2048" s="63"/>
      <c r="AAS2048" s="61"/>
      <c r="AAU2048" s="63"/>
      <c r="ABM2048" s="61"/>
      <c r="ABN2048" s="61"/>
      <c r="ACA2048" s="61"/>
      <c r="ACB2048" s="61"/>
      <c r="ACC2048" s="61"/>
      <c r="AGK2048" s="61"/>
      <c r="AGM2048" s="63"/>
      <c r="AGQ2048" s="61"/>
      <c r="AGS2048" s="14">
        <v>0</v>
      </c>
      <c r="AGT2048" s="14">
        <v>1</v>
      </c>
      <c r="AGU2048" s="14">
        <v>0</v>
      </c>
      <c r="AGV2048" s="14">
        <v>1</v>
      </c>
      <c r="AGW2048" s="14">
        <v>0</v>
      </c>
      <c r="AGX2048" s="14">
        <v>0</v>
      </c>
      <c r="AGY2048" s="14">
        <v>0</v>
      </c>
      <c r="AGZ2048" s="14">
        <v>0</v>
      </c>
      <c r="AHA2048" s="14">
        <v>0</v>
      </c>
      <c r="AHB2048" s="14">
        <v>0</v>
      </c>
      <c r="AHC2048" s="14">
        <v>2</v>
      </c>
      <c r="AHD2048" s="14">
        <v>0</v>
      </c>
      <c r="AHE2048" s="14">
        <v>0</v>
      </c>
      <c r="AHF2048" s="14">
        <v>0</v>
      </c>
      <c r="AHH2048" s="14">
        <v>0</v>
      </c>
      <c r="AHI2048" s="14">
        <v>0</v>
      </c>
      <c r="AHJ2048" s="14">
        <v>0</v>
      </c>
      <c r="AHK2048" s="14">
        <v>0</v>
      </c>
      <c r="AHL2048" s="14">
        <v>0</v>
      </c>
      <c r="AHM2048" s="14">
        <v>0</v>
      </c>
      <c r="AHN2048" s="14">
        <v>0</v>
      </c>
      <c r="AHO2048" s="14">
        <v>0</v>
      </c>
      <c r="AHP2048" s="14">
        <v>0</v>
      </c>
      <c r="AHQ2048" s="14">
        <v>0</v>
      </c>
      <c r="AHR2048" s="14">
        <v>5.3</v>
      </c>
      <c r="AHT2048" s="61"/>
      <c r="AHV2048" s="63"/>
      <c r="AHZ2048" s="61"/>
      <c r="AIB2048" s="63"/>
      <c r="AIF2048" s="61"/>
      <c r="AIH2048" s="63"/>
      <c r="AIL2048" s="61"/>
      <c r="AIM2048" s="14">
        <v>0</v>
      </c>
      <c r="AIN2048" s="14">
        <v>0</v>
      </c>
      <c r="AIO2048" s="14">
        <v>0</v>
      </c>
      <c r="AIR2048" s="61"/>
      <c r="AIT2048" s="60"/>
      <c r="AIX2048" s="61"/>
      <c r="AJB2048" s="63"/>
      <c r="AJF2048" s="61"/>
      <c r="AJH2048" s="63"/>
      <c r="AJL2048" s="61"/>
      <c r="AJN2048" s="63"/>
    </row>
    <row r="2049" spans="1:951" s="31" customFormat="1">
      <c r="B2049" s="31">
        <v>2</v>
      </c>
      <c r="C2049" s="31">
        <v>1</v>
      </c>
      <c r="D2049" s="31" t="s">
        <v>6367</v>
      </c>
      <c r="F2049" s="82"/>
      <c r="G2049" s="83"/>
      <c r="O2049" s="31">
        <v>1</v>
      </c>
      <c r="Z2049" s="31">
        <v>0</v>
      </c>
      <c r="AA2049" s="31">
        <v>2</v>
      </c>
      <c r="AB2049" s="83"/>
      <c r="AI2049" s="31">
        <v>110</v>
      </c>
      <c r="AJ2049" s="31">
        <v>145</v>
      </c>
      <c r="AK2049" s="31">
        <v>115</v>
      </c>
      <c r="DR2049" s="31">
        <v>56</v>
      </c>
      <c r="DS2049" s="31">
        <v>68</v>
      </c>
      <c r="DT2049" s="31">
        <v>75</v>
      </c>
      <c r="IP2049" s="31">
        <v>95</v>
      </c>
      <c r="IQ2049" s="31">
        <v>98</v>
      </c>
      <c r="IR2049" s="31">
        <v>99</v>
      </c>
      <c r="LX2049" s="31">
        <v>55</v>
      </c>
      <c r="LY2049" s="31">
        <v>57</v>
      </c>
      <c r="LZ2049" s="31">
        <v>64</v>
      </c>
      <c r="PG2049" s="31">
        <v>18</v>
      </c>
      <c r="PH2049" s="31">
        <v>18</v>
      </c>
      <c r="PI2049" s="31">
        <v>18</v>
      </c>
      <c r="SP2049" s="31">
        <v>97.9</v>
      </c>
      <c r="SQ2049" s="31">
        <v>97.4</v>
      </c>
      <c r="SR2049" s="31">
        <v>97.5</v>
      </c>
      <c r="WQ2049" s="31">
        <v>0</v>
      </c>
      <c r="WR2049" s="31">
        <v>0</v>
      </c>
      <c r="WS2049" s="31">
        <v>0</v>
      </c>
      <c r="AAI2049" s="82"/>
      <c r="AAJ2049" s="83"/>
      <c r="AAO2049" s="82"/>
      <c r="AAP2049" s="83"/>
      <c r="AAU2049" s="82"/>
      <c r="AAV2049" s="83"/>
      <c r="AAY2049" s="31">
        <v>31</v>
      </c>
      <c r="ABB2049" s="31">
        <v>11.7</v>
      </c>
      <c r="ABE2049" s="31">
        <v>34.5</v>
      </c>
      <c r="ABH2049" s="31">
        <v>1.1000000000000001</v>
      </c>
      <c r="ABM2049" s="31">
        <v>4.6399999999999997</v>
      </c>
      <c r="ABO2049" s="31">
        <v>272</v>
      </c>
      <c r="ABU2049" s="31">
        <v>146</v>
      </c>
      <c r="ABX2049" s="31">
        <v>3.6</v>
      </c>
      <c r="ACA2049" s="31">
        <v>105</v>
      </c>
      <c r="ACD2049" s="31">
        <v>7.9</v>
      </c>
      <c r="ACG2049" s="31">
        <v>104</v>
      </c>
      <c r="ACQ2049" s="31">
        <v>8</v>
      </c>
      <c r="ACT2049" s="31">
        <v>0.69</v>
      </c>
      <c r="ACW2049" s="31">
        <v>10</v>
      </c>
      <c r="ADR2049" s="31">
        <v>1.7</v>
      </c>
      <c r="AGM2049" s="82"/>
      <c r="AGN2049" s="83"/>
      <c r="AGS2049" s="31">
        <v>0</v>
      </c>
      <c r="AGT2049" s="31">
        <v>1</v>
      </c>
      <c r="AGU2049" s="31">
        <v>0</v>
      </c>
      <c r="AGV2049" s="31">
        <v>1</v>
      </c>
      <c r="AGW2049" s="31">
        <v>0</v>
      </c>
      <c r="AGX2049" s="31">
        <v>0</v>
      </c>
      <c r="AGY2049" s="31">
        <v>0</v>
      </c>
      <c r="AGZ2049" s="31">
        <v>4</v>
      </c>
      <c r="AHA2049" s="31">
        <v>0</v>
      </c>
      <c r="AHB2049" s="31">
        <v>0</v>
      </c>
      <c r="AHC2049" s="31">
        <v>1</v>
      </c>
      <c r="AHD2049" s="31">
        <v>0</v>
      </c>
      <c r="AHE2049" s="31">
        <v>1</v>
      </c>
      <c r="AHF2049" s="31">
        <v>0</v>
      </c>
      <c r="AHH2049" s="31">
        <v>0</v>
      </c>
      <c r="AHI2049" s="31">
        <v>0</v>
      </c>
      <c r="AHJ2049" s="31">
        <v>0</v>
      </c>
      <c r="AHK2049" s="31">
        <v>0</v>
      </c>
      <c r="AHL2049" s="31">
        <v>0</v>
      </c>
      <c r="AHM2049" s="31">
        <v>0</v>
      </c>
      <c r="AHN2049" s="31">
        <v>0</v>
      </c>
      <c r="AHO2049" s="31">
        <v>0</v>
      </c>
      <c r="AHP2049" s="31">
        <v>0</v>
      </c>
      <c r="AHQ2049" s="31">
        <v>0</v>
      </c>
      <c r="AHR2049" s="31">
        <v>0</v>
      </c>
      <c r="AHV2049" s="82"/>
      <c r="AHW2049" s="83"/>
      <c r="AIB2049" s="82"/>
      <c r="AIC2049" s="83"/>
      <c r="AIH2049" s="82"/>
      <c r="AII2049" s="83"/>
      <c r="AIM2049" s="31">
        <v>0</v>
      </c>
      <c r="AIN2049" s="31">
        <v>0</v>
      </c>
      <c r="AIO2049" s="31">
        <v>0</v>
      </c>
      <c r="AIT2049" s="84"/>
      <c r="AIU2049" s="83"/>
      <c r="AJB2049" s="82"/>
      <c r="AJC2049" s="83"/>
      <c r="AJH2049" s="82"/>
      <c r="AJI2049" s="83"/>
      <c r="AJN2049" s="82"/>
      <c r="AJO2049" s="83"/>
    </row>
    <row r="2050" spans="1:951" s="1" customFormat="1">
      <c r="A2050" s="1">
        <v>432</v>
      </c>
      <c r="B2050" s="1">
        <v>1</v>
      </c>
      <c r="C2050" s="1">
        <v>1</v>
      </c>
      <c r="D2050" s="1" t="s">
        <v>3427</v>
      </c>
      <c r="E2050" s="1" t="s">
        <v>8042</v>
      </c>
      <c r="F2050" s="1" t="s">
        <v>5466</v>
      </c>
      <c r="O2050" s="1">
        <v>0</v>
      </c>
      <c r="P2050" s="1">
        <v>0</v>
      </c>
      <c r="Q2050" s="1">
        <v>0</v>
      </c>
      <c r="Z2050" s="1">
        <v>0</v>
      </c>
      <c r="AA2050" s="1">
        <v>1</v>
      </c>
      <c r="AC2050" s="1">
        <v>0</v>
      </c>
      <c r="AE2050" s="1">
        <v>0</v>
      </c>
      <c r="AG2050" s="1">
        <v>0</v>
      </c>
      <c r="AI2050" s="1">
        <v>110</v>
      </c>
      <c r="DR2050" s="1">
        <v>110</v>
      </c>
      <c r="HA2050" s="1">
        <v>0</v>
      </c>
      <c r="HT2050" s="1">
        <v>0</v>
      </c>
      <c r="IP2050" s="1">
        <v>97</v>
      </c>
      <c r="LX2050" s="1">
        <v>64</v>
      </c>
      <c r="PG2050" s="1">
        <v>16</v>
      </c>
      <c r="SP2050" s="1">
        <v>97.3</v>
      </c>
      <c r="VX2050" s="1">
        <v>0</v>
      </c>
      <c r="WQ2050" s="1">
        <v>0</v>
      </c>
      <c r="ACG2050" s="1">
        <v>374</v>
      </c>
      <c r="ACH2050" s="1">
        <v>436</v>
      </c>
      <c r="ACI2050" s="1">
        <v>93</v>
      </c>
      <c r="ACJ2050" s="1">
        <v>446</v>
      </c>
      <c r="ACK2050" s="1">
        <v>452</v>
      </c>
      <c r="ACL2050" s="1">
        <v>425</v>
      </c>
      <c r="AGS2050" s="1">
        <v>0</v>
      </c>
      <c r="AGT2050" s="1">
        <v>1</v>
      </c>
      <c r="AGU2050" s="1">
        <v>0</v>
      </c>
      <c r="AGV2050" s="1">
        <v>0</v>
      </c>
      <c r="AGW2050" s="1">
        <v>0</v>
      </c>
      <c r="AGX2050" s="1">
        <v>0</v>
      </c>
      <c r="AGY2050" s="1">
        <v>0</v>
      </c>
      <c r="AGZ2050" s="1">
        <v>0</v>
      </c>
      <c r="AHA2050" s="1">
        <v>0</v>
      </c>
      <c r="AHB2050" s="1">
        <v>0</v>
      </c>
      <c r="AHC2050" s="1">
        <v>1</v>
      </c>
      <c r="AHD2050" s="1">
        <v>0</v>
      </c>
      <c r="AHE2050" s="1">
        <v>0</v>
      </c>
      <c r="AHF2050" s="1">
        <v>0</v>
      </c>
      <c r="AHH2050" s="1">
        <v>0</v>
      </c>
      <c r="AHI2050" s="1">
        <v>0</v>
      </c>
      <c r="AHK2050" s="1">
        <v>0</v>
      </c>
      <c r="AHL2050" s="1">
        <v>0</v>
      </c>
      <c r="AHM2050" s="1">
        <v>0</v>
      </c>
      <c r="AHN2050" s="1">
        <v>0</v>
      </c>
      <c r="AHO2050" s="1">
        <v>0</v>
      </c>
      <c r="AHP2050" s="1">
        <v>0</v>
      </c>
      <c r="AHQ2050" s="1">
        <v>0</v>
      </c>
      <c r="AHR2050" s="1">
        <v>0</v>
      </c>
      <c r="AIM2050" s="1">
        <v>0</v>
      </c>
      <c r="AIN2050" s="1">
        <v>0</v>
      </c>
      <c r="AIO2050" s="1">
        <v>0</v>
      </c>
      <c r="AIP2050" s="1">
        <v>1</v>
      </c>
      <c r="AIQ2050" s="1">
        <v>1</v>
      </c>
      <c r="AIR2050" s="1">
        <v>1</v>
      </c>
      <c r="AIS2050" s="1">
        <v>1</v>
      </c>
      <c r="AIT2050" s="1">
        <v>1</v>
      </c>
      <c r="AIU2050" s="1">
        <v>0</v>
      </c>
      <c r="AIV2050" s="1">
        <v>0</v>
      </c>
      <c r="AIW2050" s="1">
        <v>0</v>
      </c>
      <c r="AIX2050" s="1">
        <v>67</v>
      </c>
    </row>
    <row r="2051" spans="1:951" s="1" customFormat="1">
      <c r="B2051" s="1">
        <v>2</v>
      </c>
      <c r="C2051" s="1">
        <v>1</v>
      </c>
      <c r="D2051" s="1" t="s">
        <v>9485</v>
      </c>
      <c r="E2051" s="1" t="s">
        <v>10243</v>
      </c>
      <c r="F2051" s="1" t="s">
        <v>6030</v>
      </c>
      <c r="O2051" s="1">
        <v>1</v>
      </c>
      <c r="P2051" s="1">
        <v>1</v>
      </c>
      <c r="Q2051" s="1">
        <v>0</v>
      </c>
      <c r="Z2051" s="1">
        <v>1</v>
      </c>
      <c r="AA2051" s="1">
        <v>1</v>
      </c>
      <c r="AB2051" s="1" t="s">
        <v>10244</v>
      </c>
      <c r="AC2051" s="1">
        <v>0</v>
      </c>
      <c r="AE2051" s="1">
        <v>0</v>
      </c>
      <c r="AG2051" s="1">
        <v>0</v>
      </c>
      <c r="AI2051" s="1">
        <v>122</v>
      </c>
      <c r="AJ2051" s="1">
        <v>116</v>
      </c>
      <c r="AK2051" s="1">
        <v>114</v>
      </c>
      <c r="DR2051" s="1">
        <v>59</v>
      </c>
      <c r="DS2051" s="1">
        <v>116</v>
      </c>
      <c r="DT2051" s="1">
        <v>114</v>
      </c>
      <c r="HB2051" s="1">
        <v>0</v>
      </c>
      <c r="HC2051" s="1">
        <v>2</v>
      </c>
      <c r="HU2051" s="1">
        <v>0</v>
      </c>
      <c r="HV2051" s="1">
        <v>0</v>
      </c>
      <c r="IP2051" s="1">
        <v>98</v>
      </c>
      <c r="IQ2051" s="1">
        <v>98</v>
      </c>
      <c r="IR2051" s="1">
        <v>89</v>
      </c>
      <c r="LX2051" s="1">
        <v>71</v>
      </c>
      <c r="LY2051" s="1">
        <v>58</v>
      </c>
      <c r="LZ2051" s="1">
        <v>70</v>
      </c>
      <c r="PG2051" s="1">
        <v>18</v>
      </c>
      <c r="PH2051" s="1">
        <v>22</v>
      </c>
      <c r="PI2051" s="1">
        <v>16</v>
      </c>
      <c r="SP2051" s="1">
        <v>97.4</v>
      </c>
      <c r="SQ2051" s="1">
        <v>97.1</v>
      </c>
      <c r="SR2051" s="1">
        <v>97.5</v>
      </c>
      <c r="VY2051" s="1">
        <v>1</v>
      </c>
      <c r="VZ2051" s="1">
        <v>1</v>
      </c>
      <c r="WQ2051" s="1">
        <v>0</v>
      </c>
      <c r="WR2051" s="1">
        <v>0</v>
      </c>
      <c r="WS2051" s="1">
        <v>0</v>
      </c>
      <c r="AAY2051" s="1">
        <v>24</v>
      </c>
      <c r="ABB2051" s="1">
        <v>12.5</v>
      </c>
      <c r="ABE2051" s="1">
        <v>35.799999999999997</v>
      </c>
      <c r="ABM2051" s="1">
        <v>11.69</v>
      </c>
      <c r="ABO2051" s="1">
        <v>180</v>
      </c>
      <c r="ABU2051" s="1">
        <v>135</v>
      </c>
      <c r="ABX2051" s="1">
        <v>4.4000000000000004</v>
      </c>
      <c r="ACA2051" s="1">
        <v>101</v>
      </c>
      <c r="ACD2051" s="1">
        <v>8.9</v>
      </c>
      <c r="ACG2051" s="1">
        <v>347</v>
      </c>
      <c r="ACH2051" s="1">
        <v>344</v>
      </c>
      <c r="ACI2051" s="1">
        <v>330</v>
      </c>
      <c r="ACJ2051" s="1">
        <v>289</v>
      </c>
      <c r="ACK2051" s="1">
        <v>337</v>
      </c>
      <c r="ACL2051" s="1">
        <v>268</v>
      </c>
      <c r="ACM2051" s="1">
        <v>188</v>
      </c>
      <c r="ACQ2051" s="1">
        <v>17</v>
      </c>
      <c r="ACT2051" s="1">
        <v>0.86</v>
      </c>
      <c r="ACW2051" s="1">
        <v>10</v>
      </c>
      <c r="AGS2051" s="1">
        <v>0</v>
      </c>
      <c r="AGT2051" s="1">
        <v>0</v>
      </c>
      <c r="AGU2051" s="1">
        <v>0</v>
      </c>
      <c r="AGV2051" s="1">
        <v>0</v>
      </c>
      <c r="AGW2051" s="1">
        <v>0</v>
      </c>
      <c r="AGX2051" s="1">
        <v>0</v>
      </c>
      <c r="AGY2051" s="1">
        <v>0</v>
      </c>
      <c r="AGZ2051" s="1">
        <v>0</v>
      </c>
      <c r="AHA2051" s="1">
        <v>0</v>
      </c>
      <c r="AHB2051" s="1">
        <v>0</v>
      </c>
      <c r="AHC2051" s="1">
        <v>1</v>
      </c>
      <c r="AHD2051" s="1">
        <v>0</v>
      </c>
      <c r="AHE2051" s="1">
        <v>0</v>
      </c>
      <c r="AHF2051" s="1">
        <v>0</v>
      </c>
      <c r="AHH2051" s="1">
        <v>0</v>
      </c>
      <c r="AHI2051" s="1">
        <v>0</v>
      </c>
      <c r="AHK2051" s="1">
        <v>0</v>
      </c>
      <c r="AHL2051" s="1">
        <v>0</v>
      </c>
      <c r="AHM2051" s="1">
        <v>0</v>
      </c>
      <c r="AHN2051" s="1">
        <v>0</v>
      </c>
      <c r="AHO2051" s="1">
        <v>0</v>
      </c>
      <c r="AHP2051" s="1">
        <v>0</v>
      </c>
      <c r="AHQ2051" s="1">
        <v>0</v>
      </c>
      <c r="AHR2051" s="1">
        <v>0</v>
      </c>
      <c r="AIM2051" s="1">
        <v>0</v>
      </c>
      <c r="AIN2051" s="1">
        <v>0</v>
      </c>
      <c r="AIO2051" s="1">
        <v>0</v>
      </c>
      <c r="AIT2051" s="1">
        <v>2</v>
      </c>
      <c r="AIU2051" s="1">
        <v>0</v>
      </c>
      <c r="AIV2051" s="1">
        <v>0</v>
      </c>
      <c r="AIW2051" s="1">
        <v>0</v>
      </c>
      <c r="AIX2051" s="1">
        <v>62</v>
      </c>
      <c r="AIY2051" s="1">
        <v>64</v>
      </c>
    </row>
    <row r="2052" spans="1:951" s="80" customFormat="1">
      <c r="B2052" s="80">
        <v>3</v>
      </c>
      <c r="C2052" s="80">
        <v>0</v>
      </c>
      <c r="Z2052" s="80">
        <v>0</v>
      </c>
      <c r="AA2052" s="80">
        <v>2</v>
      </c>
      <c r="AC2052" s="80">
        <v>2</v>
      </c>
      <c r="AD2052" s="80">
        <v>0</v>
      </c>
      <c r="AE2052" s="80">
        <v>0</v>
      </c>
      <c r="AG2052" s="80">
        <v>0</v>
      </c>
      <c r="AI2052" s="80">
        <v>102</v>
      </c>
      <c r="DR2052" s="80">
        <v>102</v>
      </c>
      <c r="HA2052" s="80">
        <v>2</v>
      </c>
      <c r="HT2052" s="80">
        <v>0</v>
      </c>
      <c r="IP2052" s="80">
        <v>100</v>
      </c>
      <c r="LX2052" s="80">
        <v>58</v>
      </c>
      <c r="PG2052" s="80">
        <v>16</v>
      </c>
      <c r="SP2052" s="80">
        <v>97.3</v>
      </c>
      <c r="VX2052" s="80">
        <v>1</v>
      </c>
      <c r="WQ2052" s="80">
        <v>0</v>
      </c>
      <c r="ACG2052" s="80">
        <v>190</v>
      </c>
      <c r="AGS2052" s="1">
        <v>0</v>
      </c>
      <c r="AGT2052" s="1">
        <v>0</v>
      </c>
      <c r="AGU2052" s="1">
        <v>0</v>
      </c>
      <c r="AGV2052" s="1">
        <v>0</v>
      </c>
      <c r="AGW2052" s="1">
        <v>0</v>
      </c>
      <c r="AGX2052" s="1">
        <v>0</v>
      </c>
      <c r="AGY2052" s="1">
        <v>0</v>
      </c>
      <c r="AGZ2052" s="1">
        <v>0</v>
      </c>
      <c r="AHA2052" s="1">
        <v>0</v>
      </c>
      <c r="AHB2052" s="1">
        <v>0</v>
      </c>
      <c r="AHC2052" s="1">
        <v>1</v>
      </c>
      <c r="AHD2052" s="1">
        <v>0</v>
      </c>
      <c r="AHE2052" s="1">
        <v>0</v>
      </c>
      <c r="AHF2052" s="1">
        <v>0</v>
      </c>
      <c r="AHG2052" s="1"/>
      <c r="AHH2052" s="1">
        <v>0</v>
      </c>
      <c r="AHI2052" s="1">
        <v>0</v>
      </c>
      <c r="AHJ2052" s="1"/>
      <c r="AHK2052" s="1">
        <v>0</v>
      </c>
      <c r="AHL2052" s="1">
        <v>0</v>
      </c>
      <c r="AHM2052" s="1">
        <v>0</v>
      </c>
      <c r="AHN2052" s="1">
        <v>0</v>
      </c>
      <c r="AHO2052" s="1">
        <v>0</v>
      </c>
      <c r="AHP2052" s="1">
        <v>0</v>
      </c>
      <c r="AHQ2052" s="80">
        <v>0</v>
      </c>
      <c r="AHR2052" s="1">
        <v>0</v>
      </c>
      <c r="AIM2052" s="1">
        <v>0</v>
      </c>
      <c r="AIN2052" s="1">
        <v>0</v>
      </c>
      <c r="AIO2052" s="1">
        <v>0</v>
      </c>
      <c r="AIP2052" s="1"/>
      <c r="AIQ2052" s="1"/>
      <c r="AIR2052" s="1"/>
      <c r="AIS2052" s="1"/>
      <c r="AIT2052" s="1">
        <v>1</v>
      </c>
      <c r="AIU2052" s="1">
        <v>0</v>
      </c>
      <c r="AIV2052" s="1">
        <v>0</v>
      </c>
      <c r="AIW2052" s="1">
        <v>0</v>
      </c>
      <c r="AIX2052" s="1">
        <v>70</v>
      </c>
      <c r="AIY2052" s="1"/>
      <c r="AJB2052" s="1"/>
      <c r="AJC2052" s="1"/>
    </row>
    <row r="2053" spans="1:951" s="1" customFormat="1">
      <c r="A2053" s="1">
        <v>433</v>
      </c>
      <c r="B2053" s="1">
        <v>1</v>
      </c>
      <c r="C2053" s="1">
        <v>1</v>
      </c>
      <c r="D2053" s="1" t="s">
        <v>3214</v>
      </c>
      <c r="O2053" s="1">
        <v>0</v>
      </c>
      <c r="Z2053" s="1">
        <v>0</v>
      </c>
      <c r="AA2053" s="1">
        <v>1</v>
      </c>
      <c r="AC2053" s="1">
        <v>0</v>
      </c>
      <c r="AE2053" s="1">
        <v>0</v>
      </c>
      <c r="AG2053" s="1">
        <v>0</v>
      </c>
      <c r="AGS2053" s="1">
        <v>1</v>
      </c>
      <c r="AGT2053" s="1">
        <v>0</v>
      </c>
      <c r="AGU2053" s="1">
        <v>0</v>
      </c>
      <c r="AGV2053" s="1">
        <v>1</v>
      </c>
      <c r="AGW2053" s="1">
        <v>0</v>
      </c>
      <c r="AGX2053" s="1">
        <v>0</v>
      </c>
      <c r="AGY2053" s="1">
        <v>0</v>
      </c>
      <c r="AGZ2053" s="1">
        <v>0</v>
      </c>
      <c r="AHA2053" s="1">
        <v>0</v>
      </c>
      <c r="AHB2053" s="1">
        <v>0</v>
      </c>
      <c r="AHC2053" s="1">
        <v>1</v>
      </c>
      <c r="AHD2053" s="1">
        <v>0</v>
      </c>
      <c r="AHE2053" s="1">
        <v>0</v>
      </c>
      <c r="AHF2053" s="1">
        <v>0</v>
      </c>
      <c r="AHH2053" s="1">
        <v>0</v>
      </c>
      <c r="AHI2053" s="1">
        <v>0</v>
      </c>
      <c r="AHK2053" s="1">
        <v>0</v>
      </c>
      <c r="AHL2053" s="1">
        <v>0</v>
      </c>
      <c r="AHM2053" s="1">
        <v>0</v>
      </c>
      <c r="AHN2053" s="1">
        <v>0</v>
      </c>
      <c r="AHO2053" s="1">
        <v>0</v>
      </c>
      <c r="AHP2053" s="1">
        <v>0</v>
      </c>
      <c r="AHQ2053" s="1">
        <v>0</v>
      </c>
      <c r="AHR2053" s="1">
        <v>0</v>
      </c>
      <c r="AIM2053" s="1">
        <v>2</v>
      </c>
      <c r="AIN2053" s="1">
        <v>0</v>
      </c>
      <c r="AIO2053" s="1">
        <v>0</v>
      </c>
      <c r="AIP2053" s="1">
        <v>1</v>
      </c>
      <c r="AIQ2053" s="1">
        <v>1</v>
      </c>
      <c r="AIR2053" s="1">
        <v>1</v>
      </c>
      <c r="AIS2053" s="1">
        <v>1</v>
      </c>
      <c r="AIT2053" s="1">
        <v>0</v>
      </c>
      <c r="AIU2053" s="1">
        <v>0</v>
      </c>
      <c r="AIV2053" s="1">
        <v>0</v>
      </c>
      <c r="AIW2053" s="1">
        <v>0</v>
      </c>
    </row>
    <row r="2054" spans="1:951" s="1" customFormat="1">
      <c r="B2054" s="1">
        <v>2</v>
      </c>
      <c r="C2054" s="1">
        <v>1</v>
      </c>
      <c r="D2054" s="1" t="s">
        <v>9253</v>
      </c>
      <c r="E2054" s="1" t="s">
        <v>7701</v>
      </c>
      <c r="F2054" s="1" t="s">
        <v>7736</v>
      </c>
      <c r="G2054" s="1" t="s">
        <v>5862</v>
      </c>
      <c r="O2054" s="1">
        <v>1</v>
      </c>
      <c r="P2054" s="1">
        <v>1</v>
      </c>
      <c r="Q2054" s="1">
        <v>0</v>
      </c>
      <c r="R2054" s="1">
        <v>1</v>
      </c>
      <c r="Z2054" s="1">
        <v>0</v>
      </c>
      <c r="AA2054" s="1">
        <v>0</v>
      </c>
      <c r="AB2054" s="1" t="s">
        <v>10245</v>
      </c>
      <c r="AC2054" s="1">
        <v>0</v>
      </c>
      <c r="AE2054" s="1">
        <v>1</v>
      </c>
      <c r="AF2054" s="1">
        <v>0</v>
      </c>
      <c r="AG2054" s="1">
        <v>0</v>
      </c>
      <c r="AI2054" s="1">
        <v>118</v>
      </c>
      <c r="AJ2054" s="1">
        <v>114</v>
      </c>
      <c r="DR2054" s="1">
        <v>60</v>
      </c>
      <c r="DS2054" s="1">
        <v>56</v>
      </c>
      <c r="HA2054" s="1">
        <v>2</v>
      </c>
      <c r="HB2054" s="1">
        <v>2</v>
      </c>
      <c r="HT2054" s="1">
        <v>0</v>
      </c>
      <c r="HU2054" s="1">
        <v>0</v>
      </c>
      <c r="IP2054" s="1">
        <v>96</v>
      </c>
      <c r="IQ2054" s="1">
        <v>96</v>
      </c>
      <c r="LX2054" s="1">
        <v>78</v>
      </c>
      <c r="LY2054" s="1">
        <v>72</v>
      </c>
      <c r="PG2054" s="1">
        <v>18</v>
      </c>
      <c r="PH2054" s="1">
        <v>16</v>
      </c>
      <c r="SP2054" s="1">
        <v>96.9</v>
      </c>
      <c r="SQ2054" s="1">
        <v>96.7</v>
      </c>
      <c r="VX2054" s="1">
        <v>0</v>
      </c>
      <c r="VY2054" s="1">
        <v>0</v>
      </c>
      <c r="WQ2054" s="1">
        <v>0</v>
      </c>
      <c r="WR2054" s="1">
        <v>0</v>
      </c>
      <c r="AGS2054" s="1">
        <v>1</v>
      </c>
      <c r="AGT2054" s="1">
        <v>0</v>
      </c>
      <c r="AGU2054" s="1">
        <v>0</v>
      </c>
      <c r="AGV2054" s="1">
        <v>1</v>
      </c>
      <c r="AGW2054" s="1">
        <v>0</v>
      </c>
      <c r="AGX2054" s="1">
        <v>0</v>
      </c>
      <c r="AGY2054" s="1">
        <v>0</v>
      </c>
      <c r="AGZ2054" s="1">
        <v>0</v>
      </c>
      <c r="AHA2054" s="1">
        <v>0</v>
      </c>
      <c r="AHB2054" s="1">
        <v>0</v>
      </c>
      <c r="AHC2054" s="1">
        <v>1</v>
      </c>
      <c r="AHD2054" s="1">
        <v>0</v>
      </c>
      <c r="AHE2054" s="1">
        <v>0</v>
      </c>
      <c r="AHF2054" s="1">
        <v>0</v>
      </c>
      <c r="AHH2054" s="1">
        <v>0</v>
      </c>
      <c r="AHI2054" s="1">
        <v>0</v>
      </c>
      <c r="AHK2054" s="1">
        <v>0</v>
      </c>
      <c r="AHL2054" s="1">
        <v>0</v>
      </c>
      <c r="AHM2054" s="1">
        <v>0</v>
      </c>
      <c r="AHN2054" s="1">
        <v>0</v>
      </c>
      <c r="AHO2054" s="1">
        <v>0</v>
      </c>
      <c r="AHP2054" s="1">
        <v>0</v>
      </c>
      <c r="AHQ2054" s="1">
        <v>0</v>
      </c>
      <c r="AHR2054" s="1">
        <v>0</v>
      </c>
      <c r="AIN2054" s="1">
        <v>0</v>
      </c>
      <c r="AIO2054" s="1">
        <v>0</v>
      </c>
      <c r="AIT2054" s="1">
        <v>2</v>
      </c>
      <c r="AIU2054" s="1">
        <v>0</v>
      </c>
      <c r="AIV2054" s="1">
        <v>0</v>
      </c>
      <c r="AIW2054" s="1">
        <v>0</v>
      </c>
      <c r="AIX2054" s="1">
        <v>44</v>
      </c>
      <c r="AIY2054" s="1">
        <v>66</v>
      </c>
    </row>
    <row r="2055" spans="1:951" s="1" customFormat="1">
      <c r="B2055" s="1">
        <v>3</v>
      </c>
      <c r="C2055" s="1">
        <v>0</v>
      </c>
      <c r="Z2055" s="1">
        <v>0</v>
      </c>
      <c r="AA2055" s="1">
        <v>2</v>
      </c>
      <c r="AB2055" s="1" t="s">
        <v>10246</v>
      </c>
      <c r="AC2055" s="1">
        <v>4</v>
      </c>
      <c r="AD2055" s="1">
        <v>0</v>
      </c>
      <c r="AE2055" s="1">
        <v>5</v>
      </c>
      <c r="AF2055" s="1">
        <v>0</v>
      </c>
      <c r="AG2055" s="1">
        <v>0</v>
      </c>
      <c r="AI2055" s="1">
        <v>138</v>
      </c>
      <c r="AJ2055" s="1">
        <v>118</v>
      </c>
      <c r="DR2055" s="1">
        <v>78</v>
      </c>
      <c r="DS2055" s="1">
        <v>66</v>
      </c>
      <c r="HA2055" s="1">
        <v>0</v>
      </c>
      <c r="HB2055" s="1">
        <v>0</v>
      </c>
      <c r="HT2055" s="1">
        <v>0</v>
      </c>
      <c r="HU2055" s="1">
        <v>0</v>
      </c>
      <c r="IP2055" s="1">
        <v>95</v>
      </c>
      <c r="IQ2055" s="1">
        <v>97</v>
      </c>
      <c r="LX2055" s="1">
        <v>77</v>
      </c>
      <c r="LY2055" s="1">
        <v>80</v>
      </c>
      <c r="PG2055" s="1">
        <v>16</v>
      </c>
      <c r="PH2055" s="1">
        <v>18</v>
      </c>
      <c r="SP2055" s="1">
        <v>97.5</v>
      </c>
      <c r="SQ2055" s="1">
        <v>98.6</v>
      </c>
      <c r="VX2055" s="1">
        <v>0</v>
      </c>
      <c r="VY2055" s="1">
        <v>0</v>
      </c>
      <c r="WQ2055" s="1">
        <v>0</v>
      </c>
      <c r="WR2055" s="1">
        <v>0</v>
      </c>
      <c r="ACG2055" s="1">
        <v>234</v>
      </c>
      <c r="AGS2055" s="1">
        <v>1</v>
      </c>
      <c r="AGT2055" s="1">
        <v>0</v>
      </c>
      <c r="AGU2055" s="1">
        <v>0</v>
      </c>
      <c r="AGV2055" s="1">
        <v>1</v>
      </c>
      <c r="AGW2055" s="1">
        <v>0</v>
      </c>
      <c r="AGX2055" s="1">
        <v>0</v>
      </c>
      <c r="AGY2055" s="1">
        <v>0</v>
      </c>
      <c r="AGZ2055" s="1">
        <v>0</v>
      </c>
      <c r="AHA2055" s="1">
        <v>0</v>
      </c>
      <c r="AHB2055" s="1">
        <v>0</v>
      </c>
      <c r="AHC2055" s="1">
        <v>1</v>
      </c>
      <c r="AHD2055" s="1">
        <v>0</v>
      </c>
      <c r="AHE2055" s="1">
        <v>0</v>
      </c>
      <c r="AHF2055" s="1">
        <v>0</v>
      </c>
      <c r="AHH2055" s="1">
        <v>0</v>
      </c>
      <c r="AHI2055" s="1">
        <v>0</v>
      </c>
      <c r="AHK2055" s="1">
        <v>0</v>
      </c>
      <c r="AHL2055" s="1">
        <v>0</v>
      </c>
      <c r="AHM2055" s="1">
        <v>0</v>
      </c>
      <c r="AHN2055" s="1">
        <v>0</v>
      </c>
      <c r="AHO2055" s="1">
        <v>0</v>
      </c>
      <c r="AHP2055" s="1">
        <v>0</v>
      </c>
      <c r="AHQ2055" s="1">
        <v>0</v>
      </c>
      <c r="AHR2055" s="1">
        <v>0</v>
      </c>
      <c r="AIN2055" s="1">
        <v>0</v>
      </c>
      <c r="AIO2055" s="1">
        <v>0</v>
      </c>
      <c r="AIT2055" s="1">
        <v>2</v>
      </c>
      <c r="AIU2055" s="1">
        <v>0</v>
      </c>
      <c r="AIV2055" s="1">
        <v>0</v>
      </c>
      <c r="AIW2055" s="1">
        <v>0</v>
      </c>
      <c r="AIX2055" s="1">
        <v>32</v>
      </c>
      <c r="AIY2055" s="1">
        <v>72</v>
      </c>
    </row>
    <row r="2056" spans="1:951" s="1" customFormat="1">
      <c r="B2056" s="1">
        <v>4</v>
      </c>
      <c r="C2056" s="1">
        <v>1</v>
      </c>
      <c r="D2056" s="1" t="s">
        <v>7703</v>
      </c>
      <c r="E2056" s="1" t="s">
        <v>10247</v>
      </c>
      <c r="O2056" s="1">
        <v>0</v>
      </c>
      <c r="P2056" s="1">
        <v>0</v>
      </c>
      <c r="Z2056" s="1">
        <v>0</v>
      </c>
      <c r="AA2056" s="1">
        <v>2</v>
      </c>
      <c r="AC2056" s="1">
        <v>2</v>
      </c>
      <c r="AD2056" s="1">
        <v>0</v>
      </c>
      <c r="AE2056" s="1">
        <v>2</v>
      </c>
      <c r="AF2056" s="1">
        <v>0</v>
      </c>
      <c r="AG2056" s="1">
        <v>0</v>
      </c>
      <c r="AI2056" s="1">
        <v>138</v>
      </c>
      <c r="AJ2056" s="1">
        <v>126</v>
      </c>
      <c r="DR2056" s="1">
        <v>74</v>
      </c>
      <c r="DS2056" s="1">
        <v>77</v>
      </c>
      <c r="HA2056" s="1">
        <v>2</v>
      </c>
      <c r="HB2056" s="1">
        <v>2</v>
      </c>
      <c r="HT2056" s="1">
        <v>0</v>
      </c>
      <c r="HU2056" s="1">
        <v>1</v>
      </c>
      <c r="IP2056" s="1">
        <v>96</v>
      </c>
      <c r="IQ2056" s="1">
        <v>96</v>
      </c>
      <c r="LX2056" s="1">
        <v>71</v>
      </c>
      <c r="LY2056" s="1">
        <v>70</v>
      </c>
      <c r="PG2056" s="1">
        <v>18</v>
      </c>
      <c r="PH2056" s="1">
        <v>18</v>
      </c>
      <c r="SP2056" s="1">
        <v>97.1</v>
      </c>
      <c r="SQ2056" s="1">
        <v>96</v>
      </c>
      <c r="VX2056" s="1">
        <v>1</v>
      </c>
      <c r="VY2056" s="1">
        <v>1</v>
      </c>
      <c r="WQ2056" s="1">
        <v>0</v>
      </c>
      <c r="WR2056" s="1">
        <v>0</v>
      </c>
      <c r="AGS2056" s="1">
        <v>0</v>
      </c>
      <c r="AGT2056" s="1">
        <v>0</v>
      </c>
      <c r="AGU2056" s="1">
        <v>0</v>
      </c>
      <c r="AGV2056" s="1">
        <v>0</v>
      </c>
      <c r="AGW2056" s="1">
        <v>0</v>
      </c>
      <c r="AGX2056" s="1">
        <v>0</v>
      </c>
      <c r="AGY2056" s="1">
        <v>0</v>
      </c>
      <c r="AGZ2056" s="1">
        <v>0</v>
      </c>
      <c r="AHA2056" s="1">
        <v>0</v>
      </c>
      <c r="AHB2056" s="1">
        <v>0</v>
      </c>
      <c r="AHC2056" s="1">
        <v>1</v>
      </c>
      <c r="AHD2056" s="1">
        <v>0</v>
      </c>
      <c r="AHE2056" s="1">
        <v>0</v>
      </c>
      <c r="AHF2056" s="1">
        <v>0</v>
      </c>
      <c r="AHH2056" s="1">
        <v>0</v>
      </c>
      <c r="AHI2056" s="1">
        <v>0</v>
      </c>
      <c r="AHK2056" s="1">
        <v>0</v>
      </c>
      <c r="AHL2056" s="1">
        <v>0</v>
      </c>
      <c r="AHM2056" s="1">
        <v>0</v>
      </c>
      <c r="AHN2056" s="1">
        <v>0</v>
      </c>
      <c r="AHO2056" s="1">
        <v>0</v>
      </c>
      <c r="AHP2056" s="1">
        <v>0</v>
      </c>
      <c r="AHQ2056" s="1">
        <v>0</v>
      </c>
      <c r="AHR2056" s="1">
        <v>0</v>
      </c>
      <c r="AIN2056" s="1">
        <v>0</v>
      </c>
      <c r="AIO2056" s="1">
        <v>0</v>
      </c>
      <c r="AIT2056" s="1">
        <v>2</v>
      </c>
      <c r="AIU2056" s="1">
        <v>0</v>
      </c>
      <c r="AIV2056" s="1">
        <v>0</v>
      </c>
      <c r="AIW2056" s="1">
        <v>0</v>
      </c>
      <c r="AIX2056" s="1">
        <v>34</v>
      </c>
      <c r="AIY2056" s="1">
        <v>40</v>
      </c>
    </row>
    <row r="2057" spans="1:951" s="80" customFormat="1">
      <c r="B2057" s="80">
        <v>5</v>
      </c>
      <c r="C2057" s="80">
        <v>0</v>
      </c>
      <c r="Z2057" s="80">
        <v>0</v>
      </c>
      <c r="AA2057" s="80">
        <v>2</v>
      </c>
      <c r="AB2057" s="80" t="s">
        <v>10248</v>
      </c>
      <c r="AC2057" s="80">
        <v>0</v>
      </c>
      <c r="AE2057" s="80">
        <v>0</v>
      </c>
      <c r="AG2057" s="80">
        <v>0</v>
      </c>
      <c r="AI2057" s="80">
        <v>137</v>
      </c>
      <c r="DR2057" s="80">
        <v>79</v>
      </c>
      <c r="HA2057" s="80">
        <v>2</v>
      </c>
      <c r="HT2057" s="80">
        <v>1</v>
      </c>
      <c r="IP2057" s="80">
        <v>96</v>
      </c>
      <c r="LX2057" s="80">
        <v>72</v>
      </c>
      <c r="PG2057" s="80">
        <v>16</v>
      </c>
      <c r="SP2057" s="80">
        <v>96.9</v>
      </c>
      <c r="VX2057" s="80">
        <v>1</v>
      </c>
      <c r="WQ2057" s="80">
        <v>0</v>
      </c>
      <c r="AGS2057" s="80">
        <v>0</v>
      </c>
      <c r="AGT2057" s="80">
        <v>0</v>
      </c>
      <c r="AGU2057" s="80">
        <v>0</v>
      </c>
      <c r="AGV2057" s="80">
        <v>0</v>
      </c>
      <c r="AGW2057" s="80">
        <v>0</v>
      </c>
      <c r="AGX2057" s="80">
        <v>0</v>
      </c>
      <c r="AGY2057" s="80">
        <v>0</v>
      </c>
      <c r="AGZ2057" s="80">
        <v>0</v>
      </c>
      <c r="AHA2057" s="80">
        <v>0</v>
      </c>
      <c r="AHB2057" s="80">
        <v>0</v>
      </c>
      <c r="AHC2057" s="80">
        <v>1</v>
      </c>
      <c r="AHD2057" s="80">
        <v>0</v>
      </c>
      <c r="AHE2057" s="80">
        <v>0</v>
      </c>
      <c r="AHF2057" s="80">
        <v>0</v>
      </c>
      <c r="AHH2057" s="80">
        <v>0</v>
      </c>
      <c r="AHI2057" s="80">
        <v>0</v>
      </c>
      <c r="AHK2057" s="80">
        <v>0</v>
      </c>
      <c r="AHL2057" s="80">
        <v>0</v>
      </c>
      <c r="AHM2057" s="80">
        <v>0</v>
      </c>
      <c r="AHN2057" s="80">
        <v>0</v>
      </c>
      <c r="AHO2057" s="80">
        <v>0</v>
      </c>
      <c r="AHP2057" s="80">
        <v>0</v>
      </c>
      <c r="AHQ2057" s="80">
        <v>0</v>
      </c>
      <c r="AHR2057" s="80">
        <v>0</v>
      </c>
      <c r="AIN2057" s="80">
        <v>0</v>
      </c>
      <c r="AIO2057" s="80">
        <v>0</v>
      </c>
      <c r="AIT2057" s="80">
        <v>1</v>
      </c>
      <c r="AIU2057" s="80">
        <v>0</v>
      </c>
      <c r="AIV2057" s="80">
        <v>0</v>
      </c>
      <c r="AIW2057" s="80">
        <v>0</v>
      </c>
      <c r="AIX2057" s="80">
        <v>49</v>
      </c>
    </row>
    <row r="2058" spans="1:951" s="14" customFormat="1">
      <c r="A2058" s="14">
        <v>434</v>
      </c>
      <c r="B2058" s="14">
        <v>1</v>
      </c>
      <c r="C2058" s="14">
        <v>0</v>
      </c>
      <c r="F2058" s="63"/>
      <c r="Z2058" s="14">
        <v>0</v>
      </c>
      <c r="AA2058" s="14">
        <v>1</v>
      </c>
      <c r="AB2058" s="14" t="s">
        <v>10249</v>
      </c>
      <c r="AI2058" s="14">
        <v>129</v>
      </c>
      <c r="AJ2058" s="14">
        <v>125</v>
      </c>
      <c r="DR2058" s="14">
        <v>67</v>
      </c>
      <c r="DS2058" s="14">
        <v>62</v>
      </c>
      <c r="IP2058" s="14">
        <v>94</v>
      </c>
      <c r="IQ2058" s="14">
        <v>88</v>
      </c>
      <c r="IR2058" s="14">
        <v>92</v>
      </c>
      <c r="LX2058" s="14">
        <v>88</v>
      </c>
      <c r="LY2058" s="14">
        <v>95</v>
      </c>
      <c r="PG2058" s="14">
        <v>18</v>
      </c>
      <c r="PH2058" s="14">
        <v>22</v>
      </c>
      <c r="SP2058" s="14">
        <v>98</v>
      </c>
      <c r="SQ2058" s="14">
        <v>98.7</v>
      </c>
      <c r="WQ2058" s="14">
        <v>1</v>
      </c>
      <c r="WR2058" s="14">
        <v>0</v>
      </c>
      <c r="WS2058" s="14">
        <v>1</v>
      </c>
      <c r="AAI2058" s="63"/>
      <c r="AAO2058" s="63"/>
      <c r="AAU2058" s="63"/>
      <c r="ADP2058" s="14" t="s">
        <v>5851</v>
      </c>
      <c r="ADX2058" s="14">
        <v>7.39</v>
      </c>
      <c r="ADY2058" s="14">
        <v>44</v>
      </c>
      <c r="AGM2058" s="63"/>
      <c r="AGS2058" s="14">
        <v>0</v>
      </c>
      <c r="AGT2058" s="14">
        <v>0</v>
      </c>
      <c r="AGU2058" s="14">
        <v>0</v>
      </c>
      <c r="AGV2058" s="14">
        <v>0</v>
      </c>
      <c r="AGW2058" s="14">
        <v>1</v>
      </c>
      <c r="AGX2058" s="14">
        <v>1</v>
      </c>
      <c r="AGY2058" s="14">
        <v>0</v>
      </c>
      <c r="AGZ2058" s="14">
        <v>4</v>
      </c>
      <c r="AHA2058" s="14">
        <v>0</v>
      </c>
      <c r="AHB2058" s="14">
        <v>0</v>
      </c>
      <c r="AHC2058" s="14">
        <v>1</v>
      </c>
      <c r="AHD2058" s="14">
        <v>0</v>
      </c>
      <c r="AHE2058" s="14">
        <v>0</v>
      </c>
      <c r="AHF2058" s="14">
        <v>0</v>
      </c>
      <c r="AHH2058" s="14">
        <v>0</v>
      </c>
      <c r="AHI2058" s="14">
        <v>0</v>
      </c>
      <c r="AHK2058" s="14">
        <v>0</v>
      </c>
      <c r="AHL2058" s="14">
        <v>0</v>
      </c>
      <c r="AHM2058" s="14">
        <v>0</v>
      </c>
      <c r="AHN2058" s="14">
        <v>0</v>
      </c>
      <c r="AHO2058" s="14">
        <v>0</v>
      </c>
      <c r="AHP2058" s="14">
        <v>0</v>
      </c>
      <c r="AHQ2058" s="14">
        <v>0</v>
      </c>
      <c r="AHR2058" s="14">
        <v>0</v>
      </c>
      <c r="AHV2058" s="63"/>
      <c r="AIB2058" s="63"/>
      <c r="AIH2058" s="63"/>
      <c r="AIM2058" s="14">
        <v>0</v>
      </c>
      <c r="AIN2058" s="14">
        <v>0</v>
      </c>
      <c r="AIO2058" s="14">
        <v>0</v>
      </c>
      <c r="AIT2058" s="60"/>
      <c r="AJB2058" s="63"/>
      <c r="AJH2058" s="63"/>
      <c r="AJN2058" s="63"/>
    </row>
    <row r="2059" spans="1:951" s="14" customFormat="1">
      <c r="B2059" s="14">
        <v>2</v>
      </c>
      <c r="C2059" s="14">
        <v>1</v>
      </c>
      <c r="D2059" s="14" t="s">
        <v>5861</v>
      </c>
      <c r="F2059" s="63"/>
      <c r="O2059" s="14">
        <v>0</v>
      </c>
      <c r="Z2059" s="14">
        <v>1</v>
      </c>
      <c r="AA2059" s="14">
        <v>1</v>
      </c>
      <c r="AB2059" s="14" t="s">
        <v>10250</v>
      </c>
      <c r="AM2059" s="14">
        <v>111</v>
      </c>
      <c r="AO2059" s="14">
        <v>108</v>
      </c>
      <c r="AQ2059" s="14">
        <v>105</v>
      </c>
      <c r="AU2059" s="14">
        <v>113</v>
      </c>
      <c r="AY2059" s="14">
        <v>120</v>
      </c>
      <c r="BD2059" s="14">
        <v>117</v>
      </c>
      <c r="BI2059" s="14">
        <v>107</v>
      </c>
      <c r="DV2059" s="14">
        <v>55</v>
      </c>
      <c r="DX2059" s="14">
        <v>54</v>
      </c>
      <c r="DZ2059" s="14">
        <v>55</v>
      </c>
      <c r="EC2059" s="14">
        <v>58</v>
      </c>
      <c r="EG2059" s="14">
        <v>58</v>
      </c>
      <c r="EL2059" s="14">
        <v>59</v>
      </c>
      <c r="EQ2059" s="14">
        <v>51</v>
      </c>
      <c r="IP2059" s="14">
        <v>94</v>
      </c>
      <c r="IR2059" s="14">
        <v>91</v>
      </c>
      <c r="IS2059" s="14">
        <v>91</v>
      </c>
      <c r="IT2059" s="14">
        <v>91</v>
      </c>
      <c r="IU2059" s="14">
        <v>93</v>
      </c>
      <c r="IV2059" s="14">
        <v>92</v>
      </c>
      <c r="IX2059" s="14">
        <v>90</v>
      </c>
      <c r="IZ2059" s="14">
        <v>89</v>
      </c>
      <c r="JB2059" s="14">
        <v>91</v>
      </c>
      <c r="JD2059" s="14">
        <v>90</v>
      </c>
      <c r="JE2059" s="14">
        <v>88</v>
      </c>
      <c r="JF2059" s="14">
        <v>91</v>
      </c>
      <c r="JH2059" s="14">
        <v>87</v>
      </c>
      <c r="JJ2059" s="14">
        <v>91</v>
      </c>
      <c r="JO2059" s="14">
        <v>90</v>
      </c>
      <c r="LX2059" s="14">
        <v>85</v>
      </c>
      <c r="LY2059" s="14">
        <v>86</v>
      </c>
      <c r="LZ2059" s="14">
        <v>87</v>
      </c>
      <c r="MA2059" s="14">
        <v>85</v>
      </c>
      <c r="MB2059" s="14">
        <v>91</v>
      </c>
      <c r="MC2059" s="14">
        <v>82</v>
      </c>
      <c r="MD2059" s="14">
        <v>85</v>
      </c>
      <c r="ME2059" s="14">
        <v>80</v>
      </c>
      <c r="MF2059" s="14">
        <v>86</v>
      </c>
      <c r="MG2059" s="14">
        <v>96</v>
      </c>
      <c r="MH2059" s="14">
        <v>81</v>
      </c>
      <c r="MJ2059" s="14">
        <v>89</v>
      </c>
      <c r="MK2059" s="14">
        <v>84</v>
      </c>
      <c r="ML2059" s="14">
        <v>85</v>
      </c>
      <c r="MM2059" s="14">
        <v>102</v>
      </c>
      <c r="MN2059" s="14">
        <v>77</v>
      </c>
      <c r="MO2059" s="14">
        <v>75</v>
      </c>
      <c r="MQ2059" s="14">
        <v>74</v>
      </c>
      <c r="MR2059" s="14">
        <v>84</v>
      </c>
      <c r="MS2059" s="14">
        <v>90</v>
      </c>
      <c r="MT2059" s="14">
        <v>70</v>
      </c>
      <c r="MU2059" s="14">
        <v>70</v>
      </c>
      <c r="MV2059" s="14">
        <v>73</v>
      </c>
      <c r="MW2059" s="14">
        <v>72</v>
      </c>
      <c r="MX2059" s="14">
        <v>76</v>
      </c>
      <c r="PK2059" s="14">
        <v>18</v>
      </c>
      <c r="PM2059" s="14">
        <v>16</v>
      </c>
      <c r="PO2059" s="14">
        <v>19</v>
      </c>
      <c r="PR2059" s="14">
        <v>20</v>
      </c>
      <c r="PV2059" s="14">
        <v>20</v>
      </c>
      <c r="QF2059" s="14">
        <v>20</v>
      </c>
      <c r="ST2059" s="14">
        <v>98</v>
      </c>
      <c r="SV2059" s="14">
        <v>97</v>
      </c>
      <c r="SX2059" s="14">
        <v>98.8</v>
      </c>
      <c r="TA2059" s="14">
        <v>96.3</v>
      </c>
      <c r="TE2059" s="14">
        <v>97.5</v>
      </c>
      <c r="TJ2059" s="14">
        <v>98</v>
      </c>
      <c r="TO2059" s="14">
        <v>97.6</v>
      </c>
      <c r="WS2059" s="14">
        <v>1</v>
      </c>
      <c r="WU2059" s="14">
        <v>1</v>
      </c>
      <c r="WW2059" s="14">
        <v>1</v>
      </c>
      <c r="WZ2059" s="14">
        <v>1</v>
      </c>
      <c r="XA2059" s="14">
        <v>1</v>
      </c>
      <c r="XE2059" s="14">
        <v>0</v>
      </c>
      <c r="XF2059" s="14">
        <v>1</v>
      </c>
      <c r="XH2059" s="14">
        <v>1</v>
      </c>
      <c r="XK2059" s="14">
        <v>1</v>
      </c>
      <c r="XP2059" s="14">
        <v>1</v>
      </c>
      <c r="AAI2059" s="63"/>
      <c r="AAO2059" s="63"/>
      <c r="AAU2059" s="63"/>
      <c r="AGM2059" s="63"/>
      <c r="AGS2059" s="14">
        <v>0</v>
      </c>
      <c r="AGT2059" s="14">
        <v>0</v>
      </c>
      <c r="AGU2059" s="14">
        <v>0</v>
      </c>
      <c r="AGV2059" s="14">
        <v>0</v>
      </c>
      <c r="AGW2059" s="14">
        <v>1</v>
      </c>
      <c r="AGX2059" s="14">
        <v>1</v>
      </c>
      <c r="AGY2059" s="14">
        <v>0</v>
      </c>
      <c r="AGZ2059" s="14">
        <v>4</v>
      </c>
      <c r="AHA2059" s="14">
        <v>0</v>
      </c>
      <c r="AHB2059" s="14">
        <v>0</v>
      </c>
      <c r="AHC2059" s="14">
        <v>1</v>
      </c>
      <c r="AHD2059" s="14">
        <v>0</v>
      </c>
      <c r="AHE2059" s="14">
        <v>0</v>
      </c>
      <c r="AHF2059" s="14">
        <v>0</v>
      </c>
      <c r="AHH2059" s="14">
        <v>0</v>
      </c>
      <c r="AHI2059" s="14">
        <v>0</v>
      </c>
      <c r="AHK2059" s="14">
        <v>0</v>
      </c>
      <c r="AHL2059" s="14">
        <v>0</v>
      </c>
      <c r="AHM2059" s="14">
        <v>0</v>
      </c>
      <c r="AHN2059" s="14">
        <v>0</v>
      </c>
      <c r="AHO2059" s="14">
        <v>0</v>
      </c>
      <c r="AHP2059" s="14">
        <v>0</v>
      </c>
      <c r="AHQ2059" s="14">
        <v>0</v>
      </c>
      <c r="AHR2059" s="14">
        <f>AVERAGE(0,0,0,0,0,0,5)</f>
        <v>0.7142857142857143</v>
      </c>
      <c r="AHV2059" s="63"/>
      <c r="AIB2059" s="63"/>
      <c r="AIH2059" s="63"/>
      <c r="AIM2059" s="14">
        <v>0</v>
      </c>
      <c r="AIN2059" s="14">
        <v>0</v>
      </c>
      <c r="AIO2059" s="14">
        <v>0</v>
      </c>
      <c r="AIT2059" s="60"/>
      <c r="AJB2059" s="63"/>
      <c r="AJH2059" s="63"/>
      <c r="AJN2059" s="63"/>
    </row>
    <row r="2060" spans="1:951" s="14" customFormat="1">
      <c r="B2060" s="14">
        <v>3</v>
      </c>
      <c r="C2060" s="14">
        <v>0</v>
      </c>
      <c r="F2060" s="63"/>
      <c r="Z2060" s="14">
        <v>0</v>
      </c>
      <c r="AA2060" s="14">
        <v>2</v>
      </c>
      <c r="AB2060" s="14" t="s">
        <v>9949</v>
      </c>
      <c r="AO2060" s="14">
        <v>124</v>
      </c>
      <c r="AT2060" s="14">
        <v>112</v>
      </c>
      <c r="AX2060" s="14">
        <v>142</v>
      </c>
      <c r="BA2060" s="14">
        <v>139</v>
      </c>
      <c r="DX2060" s="14">
        <v>57</v>
      </c>
      <c r="EC2060" s="14">
        <v>57</v>
      </c>
      <c r="EG2060" s="14">
        <v>67</v>
      </c>
      <c r="EJ2060" s="14">
        <v>64</v>
      </c>
      <c r="IQ2060" s="14">
        <v>90</v>
      </c>
      <c r="IS2060" s="14">
        <v>91</v>
      </c>
      <c r="IU2060" s="14">
        <v>91</v>
      </c>
      <c r="IV2060" s="14">
        <v>89</v>
      </c>
      <c r="IX2060" s="14">
        <v>90</v>
      </c>
      <c r="IY2060" s="14">
        <v>92</v>
      </c>
      <c r="IZ2060" s="14">
        <v>97</v>
      </c>
      <c r="JA2060" s="14">
        <v>90</v>
      </c>
      <c r="JB2060" s="14">
        <v>85</v>
      </c>
      <c r="JC2060" s="14">
        <v>89</v>
      </c>
      <c r="JD2060" s="14">
        <v>90</v>
      </c>
      <c r="JE2060" s="14">
        <v>95</v>
      </c>
      <c r="JF2060" s="14">
        <v>90</v>
      </c>
      <c r="JG2060" s="14">
        <v>90</v>
      </c>
      <c r="JH2060" s="14">
        <v>94</v>
      </c>
      <c r="JI2060" s="14">
        <v>92</v>
      </c>
      <c r="JJ2060" s="14">
        <v>92</v>
      </c>
      <c r="LX2060" s="14">
        <v>70</v>
      </c>
      <c r="LY2060" s="14">
        <v>66</v>
      </c>
      <c r="LZ2060" s="14">
        <v>64</v>
      </c>
      <c r="MA2060" s="14">
        <v>63</v>
      </c>
      <c r="MB2060" s="14">
        <v>67</v>
      </c>
      <c r="MC2060" s="14">
        <v>63</v>
      </c>
      <c r="MD2060" s="14">
        <v>69</v>
      </c>
      <c r="ME2060" s="14">
        <v>69</v>
      </c>
      <c r="MH2060" s="14">
        <v>66</v>
      </c>
      <c r="MJ2060" s="14">
        <v>61</v>
      </c>
      <c r="MN2060" s="14">
        <v>71</v>
      </c>
      <c r="MQ2060" s="14">
        <v>67</v>
      </c>
      <c r="PM2060" s="14">
        <v>20</v>
      </c>
      <c r="PR2060" s="14">
        <v>20</v>
      </c>
      <c r="PV2060" s="14">
        <v>20</v>
      </c>
      <c r="PY2060" s="14">
        <v>18</v>
      </c>
      <c r="SV2060" s="14">
        <v>97.8</v>
      </c>
      <c r="TA2060" s="14">
        <v>97.5</v>
      </c>
      <c r="TE2060" s="14">
        <v>98</v>
      </c>
      <c r="TH2060" s="14">
        <v>98.2</v>
      </c>
      <c r="WW2060" s="14">
        <v>1</v>
      </c>
      <c r="WY2060" s="14">
        <v>1</v>
      </c>
      <c r="WZ2060" s="14">
        <v>1</v>
      </c>
      <c r="XB2060" s="14">
        <v>1</v>
      </c>
      <c r="XC2060" s="14">
        <v>0</v>
      </c>
      <c r="XD2060" s="14">
        <v>0</v>
      </c>
      <c r="XF2060" s="14">
        <v>1</v>
      </c>
      <c r="XI2060" s="14">
        <v>1</v>
      </c>
      <c r="XJ2060" s="14">
        <v>1</v>
      </c>
      <c r="AAI2060" s="63"/>
      <c r="AAO2060" s="63"/>
      <c r="AAU2060" s="63"/>
      <c r="AAY2060" s="14">
        <v>27</v>
      </c>
      <c r="ABB2060" s="14">
        <v>12.2</v>
      </c>
      <c r="ABE2060" s="14">
        <v>37.6</v>
      </c>
      <c r="ABM2060" s="14">
        <v>25.17</v>
      </c>
      <c r="ABO2060" s="14">
        <v>189</v>
      </c>
      <c r="ABQ2060" s="14">
        <v>0.06</v>
      </c>
      <c r="ABU2060" s="14">
        <v>138</v>
      </c>
      <c r="ABX2060" s="14">
        <v>4.5</v>
      </c>
      <c r="ACA2060" s="14">
        <v>100</v>
      </c>
      <c r="ACD2060" s="14">
        <v>9.5</v>
      </c>
      <c r="ACG2060" s="14">
        <v>136</v>
      </c>
      <c r="ACQ2060" s="14">
        <v>29</v>
      </c>
      <c r="ACT2060" s="14">
        <v>1.43</v>
      </c>
      <c r="ACW2060" s="14">
        <v>11</v>
      </c>
      <c r="ADR2060" s="14">
        <v>2</v>
      </c>
      <c r="ADW2060" s="14">
        <v>0.63</v>
      </c>
      <c r="AGM2060" s="63"/>
      <c r="AGS2060" s="14">
        <v>0</v>
      </c>
      <c r="AGT2060" s="14">
        <v>0</v>
      </c>
      <c r="AGU2060" s="14">
        <v>0</v>
      </c>
      <c r="AGV2060" s="14">
        <v>0</v>
      </c>
      <c r="AGW2060" s="14">
        <v>1</v>
      </c>
      <c r="AGX2060" s="14">
        <v>1</v>
      </c>
      <c r="AGY2060" s="14">
        <v>2</v>
      </c>
      <c r="AGZ2060" s="14">
        <v>6</v>
      </c>
      <c r="AHA2060" s="14">
        <v>0</v>
      </c>
      <c r="AHB2060" s="14">
        <v>0</v>
      </c>
      <c r="AHC2060" s="14">
        <v>0</v>
      </c>
      <c r="AHD2060" s="14">
        <v>0</v>
      </c>
      <c r="AHE2060" s="14">
        <v>0</v>
      </c>
      <c r="AHF2060" s="14">
        <v>0</v>
      </c>
      <c r="AHH2060" s="14">
        <v>0</v>
      </c>
      <c r="AHI2060" s="14">
        <v>0</v>
      </c>
      <c r="AHK2060" s="14">
        <v>0</v>
      </c>
      <c r="AHL2060" s="14">
        <v>0</v>
      </c>
      <c r="AHM2060" s="14">
        <v>0</v>
      </c>
      <c r="AHN2060" s="14">
        <v>0</v>
      </c>
      <c r="AHO2060" s="14">
        <v>0</v>
      </c>
      <c r="AHP2060" s="14">
        <v>0</v>
      </c>
      <c r="AHQ2060" s="14">
        <v>0</v>
      </c>
      <c r="AHR2060" s="14">
        <v>0</v>
      </c>
      <c r="AHV2060" s="63"/>
      <c r="AIB2060" s="63"/>
      <c r="AIH2060" s="63"/>
      <c r="AIM2060" s="14">
        <v>0</v>
      </c>
      <c r="AIN2060" s="14">
        <v>0</v>
      </c>
      <c r="AIO2060" s="14">
        <v>0</v>
      </c>
      <c r="AIT2060" s="60"/>
      <c r="AJB2060" s="63"/>
      <c r="AJH2060" s="63"/>
      <c r="AJN2060" s="63"/>
    </row>
    <row r="2061" spans="1:951" s="14" customFormat="1">
      <c r="B2061" s="14">
        <v>4</v>
      </c>
      <c r="C2061" s="14">
        <v>1</v>
      </c>
      <c r="D2061" s="14" t="s">
        <v>2803</v>
      </c>
      <c r="E2061" s="14" t="s">
        <v>10251</v>
      </c>
      <c r="F2061" s="63"/>
      <c r="O2061" s="14">
        <v>1</v>
      </c>
      <c r="P2061" s="14">
        <v>0</v>
      </c>
      <c r="Z2061" s="14">
        <v>0</v>
      </c>
      <c r="AA2061" s="14">
        <v>2</v>
      </c>
      <c r="AB2061" s="14" t="s">
        <v>10252</v>
      </c>
      <c r="AJ2061" s="14">
        <v>132</v>
      </c>
      <c r="AP2061" s="14">
        <v>131</v>
      </c>
      <c r="AS2061" s="14">
        <v>139</v>
      </c>
      <c r="AU2061" s="14">
        <v>146</v>
      </c>
      <c r="AW2061" s="14">
        <v>140</v>
      </c>
      <c r="AY2061" s="14">
        <v>140</v>
      </c>
      <c r="BC2061" s="14">
        <v>139</v>
      </c>
      <c r="DS2061" s="14">
        <v>72</v>
      </c>
      <c r="DY2061" s="14">
        <v>77</v>
      </c>
      <c r="EB2061" s="14">
        <v>77</v>
      </c>
      <c r="ED2061" s="14">
        <v>74</v>
      </c>
      <c r="EF2061" s="14">
        <v>70</v>
      </c>
      <c r="EH2061" s="14">
        <v>80</v>
      </c>
      <c r="EL2061" s="14">
        <v>66</v>
      </c>
      <c r="IP2061" s="14">
        <v>90</v>
      </c>
      <c r="IQ2061" s="14">
        <v>89</v>
      </c>
      <c r="IR2061" s="14">
        <v>90</v>
      </c>
      <c r="IS2061" s="14">
        <v>92</v>
      </c>
      <c r="IT2061" s="14">
        <v>92</v>
      </c>
      <c r="IU2061" s="14">
        <v>89</v>
      </c>
      <c r="IV2061" s="14">
        <v>93</v>
      </c>
      <c r="IW2061" s="14">
        <v>90</v>
      </c>
      <c r="IX2061" s="14">
        <v>90</v>
      </c>
      <c r="IY2061" s="14">
        <v>91</v>
      </c>
      <c r="IZ2061" s="14">
        <v>90</v>
      </c>
      <c r="JA2061" s="14">
        <v>95</v>
      </c>
      <c r="JC2061" s="14">
        <v>85</v>
      </c>
      <c r="JD2061" s="14">
        <v>90</v>
      </c>
      <c r="JE2061" s="14">
        <v>92</v>
      </c>
      <c r="JF2061" s="14">
        <v>90</v>
      </c>
      <c r="JG2061" s="14">
        <v>92</v>
      </c>
      <c r="JH2061" s="14">
        <v>91</v>
      </c>
      <c r="JI2061" s="14">
        <v>92</v>
      </c>
      <c r="JJ2061" s="14">
        <v>95</v>
      </c>
      <c r="LY2061" s="14">
        <v>72</v>
      </c>
      <c r="ME2061" s="14">
        <v>70</v>
      </c>
      <c r="MH2061" s="14">
        <v>66</v>
      </c>
      <c r="MJ2061" s="14">
        <v>64</v>
      </c>
      <c r="ML2061" s="14">
        <v>70</v>
      </c>
      <c r="MN2061" s="14">
        <v>63</v>
      </c>
      <c r="MR2061" s="14">
        <v>68</v>
      </c>
      <c r="PH2061" s="14">
        <v>20</v>
      </c>
      <c r="PN2061" s="14">
        <v>20</v>
      </c>
      <c r="PQ2061" s="14">
        <v>22</v>
      </c>
      <c r="PS2061" s="14">
        <v>22</v>
      </c>
      <c r="PU2061" s="14">
        <v>22</v>
      </c>
      <c r="PW2061" s="14">
        <v>16</v>
      </c>
      <c r="QA2061" s="14">
        <v>18</v>
      </c>
      <c r="SQ2061" s="14">
        <v>98.3</v>
      </c>
      <c r="SW2061" s="14">
        <v>98.1</v>
      </c>
      <c r="SZ2061" s="14">
        <v>98.1</v>
      </c>
      <c r="TB2061" s="14">
        <v>97.3</v>
      </c>
      <c r="TD2061" s="14">
        <v>98.1</v>
      </c>
      <c r="TF2061" s="14">
        <v>98.1</v>
      </c>
      <c r="TJ2061" s="14">
        <v>98.3</v>
      </c>
      <c r="WR2061" s="14">
        <v>1</v>
      </c>
      <c r="WX2061" s="14">
        <v>1</v>
      </c>
      <c r="XA2061" s="14">
        <v>1</v>
      </c>
      <c r="XC2061" s="14">
        <v>1</v>
      </c>
      <c r="XD2061" s="14">
        <v>1</v>
      </c>
      <c r="XE2061" s="14">
        <v>1</v>
      </c>
      <c r="XG2061" s="14">
        <v>1</v>
      </c>
      <c r="XH2061" s="14">
        <v>1</v>
      </c>
      <c r="XK2061" s="14">
        <v>1</v>
      </c>
      <c r="AAI2061" s="63"/>
      <c r="AAO2061" s="63"/>
      <c r="AAU2061" s="63"/>
      <c r="AAY2061" s="14">
        <v>28</v>
      </c>
      <c r="ABB2061" s="14">
        <v>13.4</v>
      </c>
      <c r="ABE2061" s="14">
        <v>41</v>
      </c>
      <c r="ABM2061" s="14">
        <v>14.85</v>
      </c>
      <c r="ABO2061" s="14">
        <v>189</v>
      </c>
      <c r="ABU2061" s="14">
        <v>138</v>
      </c>
      <c r="ABX2061" s="14">
        <v>4.3</v>
      </c>
      <c r="ACA2061" s="14">
        <v>100</v>
      </c>
      <c r="ACD2061" s="14">
        <v>9.6999999999999993</v>
      </c>
      <c r="ACG2061" s="14">
        <v>109</v>
      </c>
      <c r="ACQ2061" s="14">
        <v>31</v>
      </c>
      <c r="ACT2061" s="14">
        <v>1.37</v>
      </c>
      <c r="ACW2061" s="14">
        <v>10</v>
      </c>
      <c r="ADR2061" s="14">
        <v>1.9</v>
      </c>
      <c r="AGM2061" s="63"/>
      <c r="AGS2061" s="14">
        <v>0</v>
      </c>
      <c r="AGT2061" s="14">
        <v>0</v>
      </c>
      <c r="AGU2061" s="14">
        <v>0</v>
      </c>
      <c r="AGV2061" s="14">
        <v>0</v>
      </c>
      <c r="AGW2061" s="14">
        <v>1</v>
      </c>
      <c r="AGX2061" s="14">
        <v>1</v>
      </c>
      <c r="AGY2061" s="14">
        <v>0</v>
      </c>
      <c r="AGZ2061" s="14">
        <v>3</v>
      </c>
      <c r="AHA2061" s="14">
        <v>0</v>
      </c>
      <c r="AHB2061" s="14">
        <v>0</v>
      </c>
      <c r="AHC2061" s="14">
        <v>1</v>
      </c>
      <c r="AHD2061" s="14">
        <v>0</v>
      </c>
      <c r="AHE2061" s="14">
        <v>0</v>
      </c>
      <c r="AHF2061" s="14">
        <v>0</v>
      </c>
      <c r="AHH2061" s="14">
        <v>0</v>
      </c>
      <c r="AHI2061" s="14">
        <v>0</v>
      </c>
      <c r="AHK2061" s="14">
        <v>0</v>
      </c>
      <c r="AHL2061" s="14">
        <v>0</v>
      </c>
      <c r="AHM2061" s="14">
        <v>0</v>
      </c>
      <c r="AHN2061" s="14">
        <v>0</v>
      </c>
      <c r="AHO2061" s="14">
        <v>0</v>
      </c>
      <c r="AHP2061" s="14">
        <v>0</v>
      </c>
      <c r="AHQ2061" s="14">
        <v>0</v>
      </c>
      <c r="AHR2061" s="14">
        <f>AVERAGE(0,2,5,4,0,0)</f>
        <v>1.8333333333333333</v>
      </c>
      <c r="AHV2061" s="63"/>
      <c r="AIB2061" s="63"/>
      <c r="AIH2061" s="63"/>
      <c r="AIM2061" s="14">
        <v>0</v>
      </c>
      <c r="AIN2061" s="14">
        <v>0</v>
      </c>
      <c r="AIO2061" s="14">
        <v>0</v>
      </c>
      <c r="AIT2061" s="60"/>
      <c r="AJB2061" s="63"/>
      <c r="AJH2061" s="63"/>
      <c r="AJN2061" s="63"/>
    </row>
    <row r="2062" spans="1:951" s="14" customFormat="1">
      <c r="B2062" s="14">
        <v>5</v>
      </c>
      <c r="C2062" s="14">
        <v>1</v>
      </c>
      <c r="D2062" s="14" t="s">
        <v>9121</v>
      </c>
      <c r="F2062" s="63"/>
      <c r="O2062" s="14">
        <v>0</v>
      </c>
      <c r="Z2062" s="14">
        <v>0</v>
      </c>
      <c r="AA2062" s="14">
        <v>2</v>
      </c>
      <c r="AO2062" s="14">
        <v>119</v>
      </c>
      <c r="AP2062" s="14">
        <v>129</v>
      </c>
      <c r="AT2062" s="14">
        <v>110</v>
      </c>
      <c r="AW2062" s="14">
        <v>107</v>
      </c>
      <c r="AZ2062" s="14">
        <v>113</v>
      </c>
      <c r="DX2062" s="14">
        <v>59</v>
      </c>
      <c r="DY2062" s="14">
        <v>67</v>
      </c>
      <c r="EC2062" s="14">
        <v>64</v>
      </c>
      <c r="EF2062" s="14">
        <v>66</v>
      </c>
      <c r="EI2062" s="14">
        <v>66</v>
      </c>
      <c r="IP2062" s="14">
        <v>93</v>
      </c>
      <c r="IQ2062" s="14">
        <v>90</v>
      </c>
      <c r="IR2062" s="14">
        <v>90</v>
      </c>
      <c r="IS2062" s="14">
        <v>91</v>
      </c>
      <c r="IT2062" s="14">
        <v>93</v>
      </c>
      <c r="IU2062" s="14">
        <v>91</v>
      </c>
      <c r="IV2062" s="14">
        <v>90</v>
      </c>
      <c r="IW2062" s="14">
        <v>92</v>
      </c>
      <c r="IX2062" s="14">
        <v>90</v>
      </c>
      <c r="IY2062" s="14">
        <v>94</v>
      </c>
      <c r="IZ2062" s="14">
        <v>92</v>
      </c>
      <c r="JA2062" s="14">
        <v>94</v>
      </c>
      <c r="JB2062" s="14">
        <v>96</v>
      </c>
      <c r="JC2062" s="14">
        <v>91</v>
      </c>
      <c r="JD2062" s="14">
        <v>91</v>
      </c>
      <c r="JE2062" s="14">
        <v>91</v>
      </c>
      <c r="JF2062" s="14">
        <v>89</v>
      </c>
      <c r="JG2062" s="14">
        <v>90</v>
      </c>
      <c r="MD2062" s="14">
        <v>68</v>
      </c>
      <c r="ME2062" s="14">
        <v>67</v>
      </c>
      <c r="MI2062" s="14">
        <v>70</v>
      </c>
      <c r="ML2062" s="14">
        <v>74</v>
      </c>
      <c r="MO2062" s="14">
        <v>69</v>
      </c>
      <c r="PM2062" s="14">
        <v>20</v>
      </c>
      <c r="PN2062" s="14">
        <v>20</v>
      </c>
      <c r="PR2062" s="14">
        <v>20</v>
      </c>
      <c r="PU2062" s="14">
        <v>18</v>
      </c>
      <c r="PX2062" s="14">
        <v>18</v>
      </c>
      <c r="SV2062" s="14">
        <v>98.3</v>
      </c>
      <c r="SW2062" s="14">
        <v>97.9</v>
      </c>
      <c r="TA2062" s="14">
        <v>97.5</v>
      </c>
      <c r="TD2062" s="14">
        <v>97.5</v>
      </c>
      <c r="WW2062" s="14">
        <v>1</v>
      </c>
      <c r="WX2062" s="14">
        <v>0</v>
      </c>
      <c r="WY2062" s="14">
        <v>0</v>
      </c>
      <c r="XA2062" s="14">
        <v>0</v>
      </c>
      <c r="XB2062" s="14">
        <v>0</v>
      </c>
      <c r="XE2062" s="14">
        <v>0</v>
      </c>
      <c r="XG2062" s="14">
        <v>0</v>
      </c>
      <c r="XH2062" s="14">
        <v>0</v>
      </c>
      <c r="AAI2062" s="63"/>
      <c r="AAO2062" s="63"/>
      <c r="AAU2062" s="63"/>
      <c r="AAY2062" s="14">
        <v>30</v>
      </c>
      <c r="AAZ2062" s="14">
        <v>31</v>
      </c>
      <c r="ABB2062" s="14">
        <v>13.9</v>
      </c>
      <c r="ABE2062" s="14">
        <v>42.8</v>
      </c>
      <c r="ABM2062" s="14">
        <v>12.06</v>
      </c>
      <c r="ABO2062" s="14">
        <v>190</v>
      </c>
      <c r="ABU2062" s="14">
        <v>139</v>
      </c>
      <c r="ABV2062" s="14">
        <v>140</v>
      </c>
      <c r="ABX2062" s="14">
        <v>4</v>
      </c>
      <c r="ABY2062" s="14">
        <v>4.2</v>
      </c>
      <c r="ACA2062" s="14">
        <v>98</v>
      </c>
      <c r="ACB2062" s="14">
        <v>99</v>
      </c>
      <c r="ACD2062" s="14">
        <v>9.9</v>
      </c>
      <c r="ACE2062" s="14">
        <v>9.4</v>
      </c>
      <c r="ACG2062" s="14">
        <v>108</v>
      </c>
      <c r="ACH2062" s="14">
        <v>101</v>
      </c>
      <c r="ACQ2062" s="14">
        <v>27</v>
      </c>
      <c r="ACR2062" s="14">
        <v>27</v>
      </c>
      <c r="ACT2062" s="14">
        <v>1.61</v>
      </c>
      <c r="ACU2062" s="14">
        <v>1.35</v>
      </c>
      <c r="ACW2062" s="14">
        <v>11</v>
      </c>
      <c r="ACX2062" s="14">
        <v>10</v>
      </c>
      <c r="ADR2062" s="14">
        <v>1.8</v>
      </c>
      <c r="AGM2062" s="63"/>
      <c r="AGS2062" s="14">
        <v>0</v>
      </c>
      <c r="AGT2062" s="14">
        <v>0</v>
      </c>
      <c r="AGU2062" s="14">
        <v>0</v>
      </c>
      <c r="AGV2062" s="14">
        <v>0</v>
      </c>
      <c r="AGW2062" s="14">
        <v>1</v>
      </c>
      <c r="AGX2062" s="14">
        <v>1</v>
      </c>
      <c r="AGY2062" s="14">
        <v>0</v>
      </c>
      <c r="AGZ2062" s="14">
        <v>4</v>
      </c>
      <c r="AHA2062" s="14">
        <v>0</v>
      </c>
      <c r="AHB2062" s="14">
        <v>0</v>
      </c>
      <c r="AHC2062" s="14">
        <v>1</v>
      </c>
      <c r="AHD2062" s="14">
        <v>0</v>
      </c>
      <c r="AHE2062" s="14">
        <v>0</v>
      </c>
      <c r="AHF2062" s="14">
        <v>0</v>
      </c>
      <c r="AHH2062" s="14">
        <v>0</v>
      </c>
      <c r="AHI2062" s="14">
        <v>0</v>
      </c>
      <c r="AHK2062" s="14">
        <v>0</v>
      </c>
      <c r="AHL2062" s="14">
        <v>0</v>
      </c>
      <c r="AHM2062" s="14">
        <v>0</v>
      </c>
      <c r="AHN2062" s="14">
        <v>0</v>
      </c>
      <c r="AHO2062" s="14">
        <v>0</v>
      </c>
      <c r="AHP2062" s="14">
        <v>0</v>
      </c>
      <c r="AHQ2062" s="14">
        <v>0</v>
      </c>
      <c r="AHR2062" s="14">
        <v>0</v>
      </c>
      <c r="AHV2062" s="63"/>
      <c r="AIB2062" s="63"/>
      <c r="AIH2062" s="63"/>
      <c r="AIM2062" s="14">
        <v>0</v>
      </c>
      <c r="AIN2062" s="14">
        <v>0</v>
      </c>
      <c r="AIO2062" s="14">
        <v>0</v>
      </c>
      <c r="AIT2062" s="60"/>
      <c r="AJB2062" s="63"/>
      <c r="AJH2062" s="63"/>
      <c r="AJN2062" s="63"/>
    </row>
    <row r="2063" spans="1:951" s="31" customFormat="1">
      <c r="B2063" s="31">
        <v>6</v>
      </c>
      <c r="C2063" s="31">
        <v>0</v>
      </c>
      <c r="F2063" s="82"/>
      <c r="G2063" s="83"/>
      <c r="Z2063" s="31">
        <v>0</v>
      </c>
      <c r="AA2063" s="31">
        <v>2</v>
      </c>
      <c r="AB2063" s="83" t="s">
        <v>10253</v>
      </c>
      <c r="AK2063" s="31">
        <v>108</v>
      </c>
      <c r="AM2063" s="31">
        <v>103</v>
      </c>
      <c r="AP2063" s="31">
        <v>119</v>
      </c>
      <c r="DT2063" s="31">
        <v>61</v>
      </c>
      <c r="DV2063" s="31">
        <v>59</v>
      </c>
      <c r="DY2063" s="31">
        <v>59</v>
      </c>
      <c r="IP2063" s="31">
        <v>90</v>
      </c>
      <c r="IQ2063" s="31">
        <v>87</v>
      </c>
      <c r="IR2063" s="31">
        <v>90</v>
      </c>
      <c r="IS2063" s="31">
        <v>88</v>
      </c>
      <c r="IT2063" s="31">
        <v>90</v>
      </c>
      <c r="IU2063" s="31">
        <v>90</v>
      </c>
      <c r="IV2063" s="31">
        <v>93</v>
      </c>
      <c r="IW2063" s="31">
        <v>91</v>
      </c>
      <c r="LZ2063" s="31">
        <v>79</v>
      </c>
      <c r="MB2063" s="31">
        <v>71</v>
      </c>
      <c r="ME2063" s="31">
        <v>68</v>
      </c>
      <c r="PI2063" s="31">
        <v>18</v>
      </c>
      <c r="PK2063" s="31">
        <v>18</v>
      </c>
      <c r="PN2063" s="31">
        <v>18</v>
      </c>
      <c r="SR2063" s="31">
        <v>98.5</v>
      </c>
      <c r="ST2063" s="31">
        <v>98.3</v>
      </c>
      <c r="SW2063" s="31">
        <v>97.6</v>
      </c>
      <c r="WQ2063" s="31">
        <v>0</v>
      </c>
      <c r="WR2063" s="31">
        <v>0</v>
      </c>
      <c r="WS2063" s="31">
        <v>0</v>
      </c>
      <c r="WU2063" s="31">
        <v>0</v>
      </c>
      <c r="WV2063" s="31">
        <v>0</v>
      </c>
      <c r="WW2063" s="31">
        <v>0</v>
      </c>
      <c r="WX2063" s="31">
        <v>0</v>
      </c>
      <c r="AAI2063" s="82"/>
      <c r="AAJ2063" s="83"/>
      <c r="AAO2063" s="82"/>
      <c r="AAP2063" s="83"/>
      <c r="AAU2063" s="82"/>
      <c r="AAV2063" s="83"/>
      <c r="AAY2063" s="31">
        <v>31</v>
      </c>
      <c r="ABB2063" s="31">
        <v>14.1</v>
      </c>
      <c r="ABE2063" s="31">
        <v>43.8</v>
      </c>
      <c r="ABM2063" s="31">
        <v>12.21</v>
      </c>
      <c r="ABO2063" s="31">
        <v>191</v>
      </c>
      <c r="ABU2063" s="31">
        <v>138</v>
      </c>
      <c r="ABX2063" s="31">
        <v>4.0999999999999996</v>
      </c>
      <c r="ACA2063" s="31">
        <v>98</v>
      </c>
      <c r="ACD2063" s="31">
        <v>9.6</v>
      </c>
      <c r="ACG2063" s="31">
        <v>110</v>
      </c>
      <c r="ACQ2063" s="31">
        <v>26</v>
      </c>
      <c r="ACT2063" s="31">
        <v>1.32</v>
      </c>
      <c r="ACW2063" s="31">
        <v>9</v>
      </c>
      <c r="ADR2063" s="31">
        <v>1.8</v>
      </c>
      <c r="AGM2063" s="82"/>
      <c r="AGN2063" s="83"/>
      <c r="AGS2063" s="31">
        <v>0</v>
      </c>
      <c r="AGT2063" s="31">
        <v>0</v>
      </c>
      <c r="AGU2063" s="31">
        <v>0</v>
      </c>
      <c r="AGV2063" s="31">
        <v>0</v>
      </c>
      <c r="AGW2063" s="31">
        <v>0</v>
      </c>
      <c r="AGX2063" s="31">
        <v>1</v>
      </c>
      <c r="AGY2063" s="31">
        <v>0</v>
      </c>
      <c r="AGZ2063" s="31">
        <v>4</v>
      </c>
      <c r="AHA2063" s="31">
        <v>0</v>
      </c>
      <c r="AHB2063" s="31">
        <v>0</v>
      </c>
      <c r="AHC2063" s="31">
        <v>2</v>
      </c>
      <c r="AHD2063" s="31">
        <v>0</v>
      </c>
      <c r="AHE2063" s="31">
        <v>0</v>
      </c>
      <c r="AHF2063" s="31">
        <v>0</v>
      </c>
      <c r="AHH2063" s="31">
        <v>0</v>
      </c>
      <c r="AHI2063" s="31">
        <v>0</v>
      </c>
      <c r="AHK2063" s="31">
        <v>0</v>
      </c>
      <c r="AHL2063" s="31">
        <v>0</v>
      </c>
      <c r="AHM2063" s="31">
        <v>0</v>
      </c>
      <c r="AHN2063" s="31">
        <v>0</v>
      </c>
      <c r="AHO2063" s="31">
        <v>0</v>
      </c>
      <c r="AHP2063" s="31">
        <v>0</v>
      </c>
      <c r="AHQ2063" s="31">
        <v>0</v>
      </c>
      <c r="AHR2063" s="31">
        <v>0</v>
      </c>
      <c r="AHV2063" s="82"/>
      <c r="AHW2063" s="83"/>
      <c r="AIB2063" s="82"/>
      <c r="AIC2063" s="83"/>
      <c r="AIH2063" s="82"/>
      <c r="AII2063" s="83"/>
      <c r="AIM2063" s="31">
        <v>0</v>
      </c>
      <c r="AIN2063" s="31">
        <v>0</v>
      </c>
      <c r="AIO2063" s="31">
        <v>0</v>
      </c>
      <c r="AIT2063" s="84"/>
      <c r="AIU2063" s="83"/>
      <c r="AJB2063" s="82"/>
      <c r="AJC2063" s="83"/>
      <c r="AJH2063" s="82"/>
      <c r="AJI2063" s="83"/>
      <c r="AJN2063" s="82"/>
      <c r="AJO2063" s="83"/>
    </row>
    <row r="2064" spans="1:951" s="1" customFormat="1">
      <c r="A2064" s="1">
        <v>345</v>
      </c>
      <c r="B2064" s="1" t="s">
        <v>7502</v>
      </c>
      <c r="C2064" s="1">
        <v>0</v>
      </c>
      <c r="Z2064" s="1">
        <v>0</v>
      </c>
      <c r="AA2064" s="1">
        <v>2</v>
      </c>
      <c r="AB2064" s="1" t="s">
        <v>10254</v>
      </c>
      <c r="AI2064" s="1">
        <v>138</v>
      </c>
      <c r="AJ2064" s="1">
        <v>164</v>
      </c>
      <c r="DR2064" s="1">
        <v>64</v>
      </c>
      <c r="DS2064" s="1">
        <v>67</v>
      </c>
      <c r="IP2064" s="1">
        <v>95</v>
      </c>
      <c r="IQ2064" s="1">
        <v>95</v>
      </c>
      <c r="LX2064" s="1">
        <v>75</v>
      </c>
      <c r="LY2064" s="1">
        <v>83</v>
      </c>
      <c r="PG2064" s="1">
        <v>20</v>
      </c>
      <c r="PH2064" s="1">
        <v>16</v>
      </c>
      <c r="SP2064" s="1">
        <v>98.1</v>
      </c>
      <c r="SQ2064" s="1">
        <v>97.9</v>
      </c>
      <c r="WQ2064" s="1">
        <v>0</v>
      </c>
      <c r="WR2064" s="1">
        <v>0</v>
      </c>
      <c r="AGS2064" s="1">
        <v>0</v>
      </c>
      <c r="AGT2064" s="1">
        <v>0</v>
      </c>
      <c r="AGU2064" s="1">
        <v>0</v>
      </c>
      <c r="AGV2064" s="1">
        <v>0</v>
      </c>
      <c r="AGW2064" s="1">
        <v>0</v>
      </c>
      <c r="AGX2064" s="1">
        <v>0</v>
      </c>
      <c r="AGY2064" s="1">
        <v>0</v>
      </c>
      <c r="AGZ2064" s="1">
        <v>0</v>
      </c>
      <c r="AHA2064" s="1">
        <v>0</v>
      </c>
      <c r="AHB2064" s="1">
        <v>0</v>
      </c>
      <c r="AHC2064" s="1">
        <v>1</v>
      </c>
      <c r="AHD2064" s="1">
        <v>0</v>
      </c>
      <c r="AHE2064" s="1">
        <v>0</v>
      </c>
      <c r="AHF2064" s="1">
        <v>0</v>
      </c>
      <c r="AHH2064" s="1">
        <v>0</v>
      </c>
      <c r="AHI2064" s="1">
        <v>0</v>
      </c>
      <c r="AHK2064" s="1">
        <v>0</v>
      </c>
      <c r="AHL2064" s="1">
        <v>0</v>
      </c>
      <c r="AHM2064" s="1">
        <v>0</v>
      </c>
      <c r="AHN2064" s="1">
        <v>0</v>
      </c>
      <c r="AHO2064" s="1">
        <v>0</v>
      </c>
      <c r="AHP2064" s="1">
        <v>0</v>
      </c>
      <c r="AHQ2064" s="1">
        <v>0</v>
      </c>
      <c r="AHR2064" s="1">
        <v>5</v>
      </c>
      <c r="AIM2064" s="1">
        <v>0</v>
      </c>
      <c r="AIN2064" s="1">
        <v>0</v>
      </c>
      <c r="AIO2064" s="1">
        <v>0</v>
      </c>
      <c r="AIP2064" s="1" t="s">
        <v>7001</v>
      </c>
      <c r="AIQ2064" s="1" t="s">
        <v>7001</v>
      </c>
      <c r="AIR2064" s="1" t="s">
        <v>7001</v>
      </c>
      <c r="AIS2064" s="1" t="s">
        <v>7001</v>
      </c>
      <c r="AIT2064" s="1">
        <v>0</v>
      </c>
      <c r="AIU2064" s="1">
        <v>0</v>
      </c>
      <c r="AIV2064" s="1">
        <v>0</v>
      </c>
      <c r="AIW2064" s="1">
        <v>0</v>
      </c>
    </row>
    <row r="2065" spans="1:939" s="1" customFormat="1">
      <c r="B2065" s="1">
        <v>2</v>
      </c>
      <c r="C2065" s="1">
        <v>1</v>
      </c>
      <c r="D2065" s="1" t="s">
        <v>9801</v>
      </c>
      <c r="E2065" s="1" t="s">
        <v>6367</v>
      </c>
      <c r="O2065" s="1">
        <v>0</v>
      </c>
      <c r="P2065" s="1">
        <v>0</v>
      </c>
      <c r="Z2065" s="1">
        <v>0</v>
      </c>
      <c r="AA2065" s="1">
        <v>2</v>
      </c>
      <c r="AB2065" s="1" t="s">
        <v>10255</v>
      </c>
      <c r="AC2065" s="1">
        <v>7</v>
      </c>
      <c r="AD2065" s="1">
        <v>0</v>
      </c>
      <c r="AE2065" s="1">
        <v>2</v>
      </c>
      <c r="AF2065" s="1">
        <v>0</v>
      </c>
      <c r="AG2065" s="1">
        <v>0</v>
      </c>
      <c r="AI2065" s="1">
        <v>151</v>
      </c>
      <c r="AJ2065" s="1">
        <v>159</v>
      </c>
      <c r="AK2065" s="1">
        <v>135</v>
      </c>
      <c r="AL2065" s="1">
        <v>142</v>
      </c>
      <c r="DR2065" s="1">
        <v>71</v>
      </c>
      <c r="DS2065" s="1">
        <v>66</v>
      </c>
      <c r="DT2065" s="1">
        <v>62</v>
      </c>
      <c r="DU2065" s="1">
        <v>76</v>
      </c>
      <c r="HD2065" s="1">
        <v>0</v>
      </c>
      <c r="HV2065" s="1">
        <v>0</v>
      </c>
      <c r="IP2065" s="1">
        <v>96</v>
      </c>
      <c r="IQ2065" s="1">
        <v>93</v>
      </c>
      <c r="IR2065" s="1">
        <v>95</v>
      </c>
      <c r="IS2065" s="1">
        <v>96</v>
      </c>
      <c r="LX2065" s="1">
        <v>75</v>
      </c>
      <c r="LY2065" s="1">
        <v>81</v>
      </c>
      <c r="LZ2065" s="1">
        <v>65</v>
      </c>
      <c r="MA2065" s="1">
        <v>98</v>
      </c>
      <c r="PG2065" s="1">
        <v>16</v>
      </c>
      <c r="PH2065" s="1">
        <v>18</v>
      </c>
      <c r="PI2065" s="1">
        <v>18</v>
      </c>
      <c r="PJ2065" s="1">
        <v>20</v>
      </c>
      <c r="SP2065" s="1">
        <v>98.1</v>
      </c>
      <c r="SQ2065" s="1">
        <v>98.6</v>
      </c>
      <c r="SR2065" s="1">
        <v>98.7</v>
      </c>
      <c r="SS2065" s="1">
        <v>99.3</v>
      </c>
      <c r="WA2065" s="1">
        <v>1</v>
      </c>
      <c r="WQ2065" s="1">
        <v>0</v>
      </c>
      <c r="WR2065" s="1">
        <v>0</v>
      </c>
      <c r="WS2065" s="1">
        <v>0</v>
      </c>
      <c r="WT2065" s="1">
        <v>0</v>
      </c>
      <c r="ZY2065" s="1">
        <v>133</v>
      </c>
      <c r="AAY2065" s="1">
        <v>25</v>
      </c>
      <c r="ABB2065" s="1">
        <v>8.4</v>
      </c>
      <c r="ABE2065" s="1">
        <v>26.1</v>
      </c>
      <c r="ABH2065" s="1">
        <v>1.3</v>
      </c>
      <c r="ABM2065" s="1">
        <v>10.16</v>
      </c>
      <c r="ABO2065" s="1">
        <v>251</v>
      </c>
      <c r="ABU2065" s="1">
        <v>145</v>
      </c>
      <c r="ABX2065" s="1">
        <v>4.3</v>
      </c>
      <c r="ACA2065" s="1">
        <v>108</v>
      </c>
      <c r="ACD2065" s="1">
        <v>8.9</v>
      </c>
      <c r="ACG2065" s="1">
        <v>84</v>
      </c>
      <c r="ACQ2065" s="1">
        <v>18</v>
      </c>
      <c r="ACT2065" s="1">
        <v>1.25</v>
      </c>
      <c r="ACW2065" s="1">
        <v>12</v>
      </c>
      <c r="ACZ2065" s="1">
        <v>6.2</v>
      </c>
      <c r="ADB2065" s="1">
        <v>3</v>
      </c>
      <c r="ADR2065" s="1">
        <v>1.8</v>
      </c>
      <c r="ADW2065" s="1">
        <v>1.65</v>
      </c>
      <c r="AEH2065" s="1">
        <v>290</v>
      </c>
      <c r="AEQ2065" s="1">
        <v>428</v>
      </c>
      <c r="AFH2065" s="118">
        <v>6.9444444444444434E-2</v>
      </c>
      <c r="AFI2065" s="118"/>
      <c r="AFJ2065" s="118"/>
      <c r="AFK2065" s="118"/>
      <c r="AFL2065" s="118"/>
      <c r="AFM2065" s="118"/>
      <c r="AFN2065" s="118"/>
      <c r="AFO2065" s="118"/>
      <c r="AFP2065" s="118"/>
      <c r="AFQ2065" s="118"/>
      <c r="AFR2065" s="118"/>
      <c r="AFS2065" s="1" t="s">
        <v>5923</v>
      </c>
      <c r="AGS2065" s="1">
        <v>0</v>
      </c>
      <c r="AGT2065" s="1">
        <v>0</v>
      </c>
      <c r="AGU2065" s="1">
        <v>0</v>
      </c>
      <c r="AGV2065" s="1">
        <v>0</v>
      </c>
      <c r="AGW2065" s="1">
        <v>0</v>
      </c>
      <c r="AGX2065" s="1">
        <v>0</v>
      </c>
      <c r="AGY2065" s="1">
        <v>0</v>
      </c>
      <c r="AGZ2065" s="1">
        <v>0</v>
      </c>
      <c r="AHA2065" s="1">
        <v>0</v>
      </c>
      <c r="AHB2065" s="1">
        <v>0</v>
      </c>
      <c r="AHC2065" s="1">
        <v>1</v>
      </c>
      <c r="AHD2065" s="1">
        <v>0</v>
      </c>
      <c r="AHE2065" s="1">
        <v>0</v>
      </c>
      <c r="AHF2065" s="1">
        <v>0</v>
      </c>
      <c r="AHH2065" s="1">
        <v>0</v>
      </c>
      <c r="AHI2065" s="1">
        <v>0</v>
      </c>
      <c r="AHK2065" s="1">
        <v>0</v>
      </c>
      <c r="AHL2065" s="1">
        <v>0</v>
      </c>
      <c r="AHM2065" s="1">
        <v>0</v>
      </c>
      <c r="AHN2065" s="1">
        <v>0</v>
      </c>
      <c r="AHO2065" s="1">
        <v>0</v>
      </c>
      <c r="AHP2065" s="1">
        <v>0</v>
      </c>
      <c r="AHQ2065" s="1">
        <v>0</v>
      </c>
      <c r="AHR2065" s="1">
        <v>0</v>
      </c>
      <c r="AIM2065" s="1">
        <v>0</v>
      </c>
      <c r="AIN2065" s="1">
        <v>0</v>
      </c>
      <c r="AIO2065" s="1">
        <v>0</v>
      </c>
      <c r="AIP2065" s="1">
        <v>1</v>
      </c>
      <c r="AIQ2065" s="1">
        <v>1</v>
      </c>
      <c r="AIR2065" s="1">
        <v>1</v>
      </c>
      <c r="AIS2065" s="1">
        <v>1</v>
      </c>
      <c r="AIT2065" s="1">
        <v>1</v>
      </c>
      <c r="AIU2065" s="1">
        <v>0</v>
      </c>
      <c r="AIV2065" s="1">
        <v>0</v>
      </c>
      <c r="AIW2065" s="1">
        <v>0</v>
      </c>
      <c r="AIX2065" s="1">
        <v>44</v>
      </c>
    </row>
    <row r="2066" spans="1:939" s="1" customFormat="1">
      <c r="B2066" s="1">
        <v>3</v>
      </c>
      <c r="C2066" s="1">
        <v>0</v>
      </c>
      <c r="Z2066" s="1">
        <v>0</v>
      </c>
      <c r="AA2066" s="1">
        <v>1</v>
      </c>
      <c r="AB2066" s="1" t="s">
        <v>10256</v>
      </c>
      <c r="AC2066" s="1">
        <v>1</v>
      </c>
      <c r="AD2066" s="1">
        <v>0</v>
      </c>
      <c r="AE2066" s="1">
        <v>2</v>
      </c>
      <c r="AF2066" s="1">
        <v>0</v>
      </c>
      <c r="AG2066" s="1">
        <v>0</v>
      </c>
      <c r="AI2066" s="1">
        <v>146</v>
      </c>
      <c r="AJ2066" s="1">
        <v>130</v>
      </c>
      <c r="DR2066" s="1">
        <v>60</v>
      </c>
      <c r="DS2066" s="1">
        <v>56</v>
      </c>
      <c r="HA2066" s="1">
        <v>0</v>
      </c>
      <c r="HB2066" s="1">
        <v>0</v>
      </c>
      <c r="HT2066" s="1">
        <v>0</v>
      </c>
      <c r="HU2066" s="1">
        <v>0</v>
      </c>
      <c r="IP2066" s="1">
        <v>95</v>
      </c>
      <c r="IQ2066" s="1">
        <v>98</v>
      </c>
      <c r="LX2066" s="1">
        <v>82</v>
      </c>
      <c r="LY2066" s="1">
        <v>72</v>
      </c>
      <c r="PG2066" s="1">
        <v>24</v>
      </c>
      <c r="PH2066" s="1">
        <v>22</v>
      </c>
      <c r="SP2066" s="1">
        <v>97.8</v>
      </c>
      <c r="SQ2066" s="1">
        <v>98.2</v>
      </c>
      <c r="VX2066" s="1">
        <v>1</v>
      </c>
      <c r="VY2066" s="1">
        <v>1</v>
      </c>
      <c r="WQ2066" s="1">
        <v>0</v>
      </c>
      <c r="WR2066" s="1">
        <v>0</v>
      </c>
      <c r="ZY2066" s="1">
        <v>128</v>
      </c>
      <c r="ZZ2066" s="1">
        <v>128.19999999999999</v>
      </c>
      <c r="AAY2066" s="1">
        <v>20</v>
      </c>
      <c r="ABU2066" s="1">
        <v>143</v>
      </c>
      <c r="ABX2066" s="1">
        <v>4.7</v>
      </c>
      <c r="ACA2066" s="1">
        <v>103</v>
      </c>
      <c r="ACD2066" s="1">
        <v>8.8000000000000007</v>
      </c>
      <c r="ACG2066" s="1">
        <v>55</v>
      </c>
      <c r="ACQ2066" s="1">
        <v>17</v>
      </c>
      <c r="ACT2066" s="1">
        <v>1.17</v>
      </c>
      <c r="ACW2066" s="1">
        <v>20</v>
      </c>
      <c r="AGS2066" s="1">
        <v>1</v>
      </c>
      <c r="AGT2066" s="1">
        <v>0</v>
      </c>
      <c r="AGU2066" s="1">
        <v>1</v>
      </c>
      <c r="AGV2066" s="1">
        <v>0</v>
      </c>
      <c r="AGW2066" s="1">
        <v>0</v>
      </c>
      <c r="AGX2066" s="1">
        <v>0</v>
      </c>
      <c r="AGY2066" s="1">
        <v>0</v>
      </c>
      <c r="AGZ2066" s="1">
        <v>1</v>
      </c>
      <c r="AHA2066" s="1">
        <v>0</v>
      </c>
      <c r="AHB2066" s="1">
        <v>0</v>
      </c>
      <c r="AHC2066" s="1">
        <v>1</v>
      </c>
      <c r="AHD2066" s="1">
        <v>0</v>
      </c>
      <c r="AHE2066" s="1">
        <v>0</v>
      </c>
      <c r="AHF2066" s="1">
        <v>0</v>
      </c>
      <c r="AHH2066" s="1">
        <v>0</v>
      </c>
      <c r="AHI2066" s="1">
        <v>0</v>
      </c>
      <c r="AHK2066" s="1">
        <v>0</v>
      </c>
      <c r="AHL2066" s="1">
        <v>0</v>
      </c>
      <c r="AHM2066" s="1">
        <v>0</v>
      </c>
      <c r="AHN2066" s="1">
        <v>0</v>
      </c>
      <c r="AHO2066" s="1">
        <v>0</v>
      </c>
      <c r="AHP2066" s="1">
        <v>0</v>
      </c>
      <c r="AHQ2066" s="1">
        <v>0</v>
      </c>
      <c r="AHR2066" s="1">
        <v>8</v>
      </c>
      <c r="AIM2066" s="1">
        <v>0</v>
      </c>
      <c r="AIN2066" s="1">
        <v>0</v>
      </c>
      <c r="AIO2066" s="1">
        <v>0</v>
      </c>
      <c r="AIT2066" s="1">
        <v>2</v>
      </c>
      <c r="AIU2066" s="1">
        <v>0</v>
      </c>
      <c r="AIV2066" s="1">
        <v>0</v>
      </c>
      <c r="AIW2066" s="1">
        <v>0</v>
      </c>
      <c r="AIX2066" s="1">
        <v>38</v>
      </c>
      <c r="AIY2066" s="1">
        <v>31</v>
      </c>
    </row>
    <row r="2067" spans="1:939" s="1" customFormat="1">
      <c r="B2067" s="1">
        <v>4</v>
      </c>
      <c r="C2067" s="1">
        <v>0</v>
      </c>
      <c r="Z2067" s="1">
        <v>0</v>
      </c>
      <c r="AA2067" s="1">
        <v>2</v>
      </c>
      <c r="AB2067" s="1" t="s">
        <v>10257</v>
      </c>
      <c r="AC2067" s="1">
        <v>0</v>
      </c>
      <c r="AE2067" s="1">
        <v>2</v>
      </c>
      <c r="AF2067" s="1">
        <v>0</v>
      </c>
      <c r="AG2067" s="1">
        <v>0</v>
      </c>
      <c r="AI2067" s="1">
        <v>120</v>
      </c>
      <c r="AJ2067" s="1">
        <v>116</v>
      </c>
      <c r="DR2067" s="1">
        <v>58</v>
      </c>
      <c r="DS2067" s="1">
        <v>16</v>
      </c>
      <c r="HA2067" s="1">
        <v>2</v>
      </c>
      <c r="HB2067" s="1">
        <v>2</v>
      </c>
      <c r="HT2067" s="1">
        <v>0</v>
      </c>
      <c r="HU2067" s="1">
        <v>0</v>
      </c>
      <c r="IP2067" s="1">
        <v>98</v>
      </c>
      <c r="IQ2067" s="1">
        <v>97</v>
      </c>
      <c r="LX2067" s="1">
        <v>66</v>
      </c>
      <c r="LY2067" s="1">
        <v>88</v>
      </c>
      <c r="PG2067" s="1">
        <v>18</v>
      </c>
      <c r="PH2067" s="1">
        <v>20</v>
      </c>
      <c r="SP2067" s="1">
        <v>96.8</v>
      </c>
      <c r="SQ2067" s="1">
        <v>99</v>
      </c>
      <c r="VX2067" s="1">
        <v>1</v>
      </c>
      <c r="VY2067" s="1">
        <v>1</v>
      </c>
      <c r="WQ2067" s="1">
        <v>0</v>
      </c>
      <c r="WR2067" s="1">
        <v>0</v>
      </c>
      <c r="ZY2067" s="1">
        <v>128.6</v>
      </c>
      <c r="ZZ2067" s="1">
        <v>127.2</v>
      </c>
      <c r="AGS2067" s="1">
        <v>1</v>
      </c>
      <c r="AGT2067" s="1">
        <v>0</v>
      </c>
      <c r="AGU2067" s="1">
        <v>1</v>
      </c>
      <c r="AGV2067" s="1">
        <v>0</v>
      </c>
      <c r="AGW2067" s="1">
        <v>0</v>
      </c>
      <c r="AGX2067" s="1">
        <v>0</v>
      </c>
      <c r="AGY2067" s="1">
        <v>0</v>
      </c>
      <c r="AGZ2067" s="1">
        <v>1</v>
      </c>
      <c r="AHA2067" s="1">
        <v>0</v>
      </c>
      <c r="AHB2067" s="1">
        <v>0</v>
      </c>
      <c r="AHC2067" s="1">
        <v>1</v>
      </c>
      <c r="AHD2067" s="1">
        <v>0</v>
      </c>
      <c r="AHE2067" s="1">
        <v>0</v>
      </c>
      <c r="AHF2067" s="1">
        <v>0</v>
      </c>
      <c r="AHH2067" s="1">
        <v>0</v>
      </c>
      <c r="AHI2067" s="1">
        <v>0</v>
      </c>
      <c r="AHK2067" s="1">
        <v>0</v>
      </c>
      <c r="AHL2067" s="1">
        <v>0</v>
      </c>
      <c r="AHM2067" s="1">
        <v>0</v>
      </c>
      <c r="AHN2067" s="1">
        <v>0</v>
      </c>
      <c r="AHO2067" s="1">
        <v>0</v>
      </c>
      <c r="AHP2067" s="1">
        <v>0</v>
      </c>
      <c r="AHQ2067" s="1">
        <v>0</v>
      </c>
      <c r="AHR2067" s="1">
        <v>1.5</v>
      </c>
      <c r="AIM2067" s="1">
        <v>0</v>
      </c>
      <c r="AIN2067" s="1">
        <v>0</v>
      </c>
      <c r="AIO2067" s="1">
        <v>0</v>
      </c>
      <c r="AIT2067" s="1">
        <v>0</v>
      </c>
      <c r="AIU2067" s="1">
        <v>2</v>
      </c>
      <c r="AIV2067" s="1">
        <v>0</v>
      </c>
      <c r="AIW2067" s="1">
        <v>0</v>
      </c>
      <c r="AJB2067" s="1">
        <v>34</v>
      </c>
      <c r="AJC2067" s="1">
        <v>19</v>
      </c>
    </row>
    <row r="2068" spans="1:939" s="1" customFormat="1">
      <c r="B2068" s="1">
        <v>5</v>
      </c>
      <c r="C2068" s="1">
        <v>0</v>
      </c>
      <c r="Z2068" s="1">
        <v>0</v>
      </c>
      <c r="AA2068" s="1">
        <v>1</v>
      </c>
      <c r="AB2068" s="1" t="s">
        <v>10258</v>
      </c>
      <c r="AC2068" s="1">
        <v>5</v>
      </c>
      <c r="AD2068" s="1">
        <v>0</v>
      </c>
      <c r="AE2068" s="1">
        <v>3</v>
      </c>
      <c r="AF2068" s="1">
        <v>0</v>
      </c>
      <c r="AG2068" s="1">
        <v>0</v>
      </c>
      <c r="AI2068" s="1">
        <v>132</v>
      </c>
      <c r="AJ2068" s="1">
        <v>118</v>
      </c>
      <c r="DR2068" s="1">
        <v>68</v>
      </c>
      <c r="DS2068" s="1">
        <v>60</v>
      </c>
      <c r="HA2068" s="1">
        <v>2</v>
      </c>
      <c r="HB2068" s="1">
        <v>2</v>
      </c>
      <c r="HT2068" s="1">
        <v>0</v>
      </c>
      <c r="HU2068" s="1">
        <v>0</v>
      </c>
      <c r="IP2068" s="1">
        <v>96</v>
      </c>
      <c r="IQ2068" s="1">
        <v>95</v>
      </c>
      <c r="LX2068" s="1">
        <v>82</v>
      </c>
      <c r="LY2068" s="1">
        <v>80</v>
      </c>
      <c r="PG2068" s="1">
        <v>18</v>
      </c>
      <c r="PH2068" s="1">
        <v>16</v>
      </c>
      <c r="SP2068" s="1">
        <v>98.9</v>
      </c>
      <c r="SQ2068" s="1">
        <v>98.7</v>
      </c>
      <c r="VX2068" s="1">
        <v>1</v>
      </c>
      <c r="VY2068" s="1">
        <v>1</v>
      </c>
      <c r="WQ2068" s="1">
        <v>0</v>
      </c>
      <c r="WR2068" s="1">
        <v>0</v>
      </c>
      <c r="ZY2068" s="1">
        <v>126.4</v>
      </c>
      <c r="ZZ2068" s="1">
        <v>129.19999999999999</v>
      </c>
      <c r="AAY2068" s="1">
        <v>26</v>
      </c>
      <c r="ABB2068" s="1">
        <v>7.5</v>
      </c>
      <c r="ABE2068" s="1">
        <v>22</v>
      </c>
      <c r="ABU2068" s="1">
        <v>140</v>
      </c>
      <c r="ABX2068" s="1">
        <v>4.5</v>
      </c>
      <c r="ACA2068" s="1">
        <v>105</v>
      </c>
      <c r="ACD2068" s="1">
        <v>0.98</v>
      </c>
      <c r="ACG2068" s="1">
        <v>109</v>
      </c>
      <c r="ACQ2068" s="1">
        <v>21</v>
      </c>
      <c r="ACT2068" s="1">
        <v>1.1000000000000001</v>
      </c>
      <c r="ACW2068" s="1">
        <v>14</v>
      </c>
      <c r="AGS2068" s="1">
        <v>1</v>
      </c>
      <c r="AGT2068" s="1">
        <v>0</v>
      </c>
      <c r="AGU2068" s="1">
        <v>1</v>
      </c>
      <c r="AGV2068" s="1">
        <v>0</v>
      </c>
      <c r="AGW2068" s="1">
        <v>0</v>
      </c>
      <c r="AGX2068" s="1">
        <v>0</v>
      </c>
      <c r="AGY2068" s="1">
        <v>0</v>
      </c>
      <c r="AGZ2068" s="1">
        <v>1</v>
      </c>
      <c r="AHA2068" s="1">
        <v>0</v>
      </c>
      <c r="AHB2068" s="1">
        <v>0</v>
      </c>
      <c r="AHC2068" s="1">
        <v>1</v>
      </c>
      <c r="AHD2068" s="1">
        <v>0</v>
      </c>
      <c r="AHE2068" s="1">
        <v>0</v>
      </c>
      <c r="AHF2068" s="1">
        <v>0</v>
      </c>
      <c r="AHH2068" s="1">
        <v>0</v>
      </c>
      <c r="AHI2068" s="1">
        <v>0</v>
      </c>
      <c r="AHK2068" s="1">
        <v>0</v>
      </c>
      <c r="AHL2068" s="1">
        <v>0</v>
      </c>
      <c r="AHM2068" s="1">
        <v>0</v>
      </c>
      <c r="AHN2068" s="1">
        <v>0</v>
      </c>
      <c r="AHO2068" s="1">
        <v>0</v>
      </c>
      <c r="AHP2068" s="1">
        <v>0</v>
      </c>
      <c r="AHQ2068" s="1">
        <v>0</v>
      </c>
      <c r="AHR2068" s="1">
        <v>4</v>
      </c>
      <c r="AIM2068" s="1">
        <v>0</v>
      </c>
      <c r="AIN2068" s="1">
        <v>0</v>
      </c>
      <c r="AIO2068" s="1">
        <v>0</v>
      </c>
      <c r="AIT2068" s="1">
        <v>1</v>
      </c>
      <c r="AIU2068" s="1">
        <v>1</v>
      </c>
      <c r="AIV2068" s="1">
        <v>0</v>
      </c>
      <c r="AIW2068" s="1">
        <v>0</v>
      </c>
      <c r="AIX2068" s="1">
        <v>57</v>
      </c>
      <c r="AJB2068" s="1">
        <v>34</v>
      </c>
    </row>
    <row r="2069" spans="1:939" s="1" customFormat="1">
      <c r="B2069" s="1">
        <v>6</v>
      </c>
      <c r="C2069" s="1">
        <v>1</v>
      </c>
      <c r="D2069" s="1" t="s">
        <v>3238</v>
      </c>
      <c r="O2069" s="1">
        <v>0</v>
      </c>
      <c r="Z2069" s="1">
        <v>0</v>
      </c>
      <c r="AA2069" s="1">
        <v>0</v>
      </c>
      <c r="AB2069" s="1" t="s">
        <v>10259</v>
      </c>
      <c r="AC2069" s="1">
        <v>1</v>
      </c>
      <c r="AD2069" s="1">
        <v>0</v>
      </c>
      <c r="AE2069" s="1">
        <v>4</v>
      </c>
      <c r="AF2069" s="1">
        <v>0</v>
      </c>
      <c r="AG2069" s="1">
        <v>0</v>
      </c>
      <c r="AI2069" s="1">
        <v>130</v>
      </c>
      <c r="AJ2069" s="1">
        <v>124</v>
      </c>
      <c r="DR2069" s="1">
        <v>68</v>
      </c>
      <c r="DS2069" s="1">
        <v>56</v>
      </c>
      <c r="HA2069" s="1">
        <v>2</v>
      </c>
      <c r="HB2069" s="1">
        <v>2</v>
      </c>
      <c r="HT2069" s="1">
        <v>0</v>
      </c>
      <c r="HU2069" s="1">
        <v>0</v>
      </c>
      <c r="IP2069" s="1">
        <v>97</v>
      </c>
      <c r="IQ2069" s="1">
        <v>97</v>
      </c>
      <c r="LX2069" s="1">
        <v>65</v>
      </c>
      <c r="LY2069" s="1">
        <v>76</v>
      </c>
      <c r="PG2069" s="1">
        <v>22</v>
      </c>
      <c r="PH2069" s="1">
        <v>16</v>
      </c>
      <c r="SP2069" s="1">
        <v>96.8</v>
      </c>
      <c r="SQ2069" s="1">
        <v>98.7</v>
      </c>
      <c r="VX2069" s="1">
        <v>1</v>
      </c>
      <c r="VY2069" s="1">
        <v>1</v>
      </c>
      <c r="WQ2069" s="1">
        <v>0</v>
      </c>
      <c r="WR2069" s="1">
        <v>0</v>
      </c>
      <c r="ZY2069" s="1">
        <v>124.4</v>
      </c>
      <c r="ZZ2069" s="1">
        <v>124.4</v>
      </c>
      <c r="AAY2069" s="1">
        <v>24</v>
      </c>
      <c r="ABB2069" s="1">
        <v>8.8000000000000007</v>
      </c>
      <c r="ABE2069" s="1">
        <v>26</v>
      </c>
      <c r="ABU2069" s="1">
        <v>140</v>
      </c>
      <c r="ABX2069" s="1">
        <v>4.3</v>
      </c>
      <c r="ACA2069" s="1">
        <v>104</v>
      </c>
      <c r="ACD2069" s="1">
        <v>1.01</v>
      </c>
      <c r="ACG2069" s="1">
        <v>82</v>
      </c>
      <c r="ACQ2069" s="1">
        <v>22</v>
      </c>
      <c r="ACT2069" s="1">
        <v>1.2</v>
      </c>
      <c r="ACW2069" s="1">
        <v>17</v>
      </c>
      <c r="AGS2069" s="1">
        <v>1</v>
      </c>
      <c r="AGT2069" s="1">
        <v>0</v>
      </c>
      <c r="AGU2069" s="1">
        <v>1</v>
      </c>
      <c r="AGV2069" s="1">
        <v>0</v>
      </c>
      <c r="AGW2069" s="1">
        <v>0</v>
      </c>
      <c r="AGX2069" s="1">
        <v>0</v>
      </c>
      <c r="AGY2069" s="1">
        <v>0</v>
      </c>
      <c r="AGZ2069" s="1">
        <v>1</v>
      </c>
      <c r="AHA2069" s="1">
        <v>0</v>
      </c>
      <c r="AHB2069" s="1">
        <v>0</v>
      </c>
      <c r="AHC2069" s="1">
        <v>1</v>
      </c>
      <c r="AHD2069" s="1">
        <v>0</v>
      </c>
      <c r="AHE2069" s="1">
        <v>0</v>
      </c>
      <c r="AHF2069" s="1">
        <v>0</v>
      </c>
      <c r="AHH2069" s="1">
        <v>0</v>
      </c>
      <c r="AHI2069" s="1">
        <v>0</v>
      </c>
      <c r="AHK2069" s="1">
        <v>0</v>
      </c>
      <c r="AHL2069" s="1">
        <v>0</v>
      </c>
      <c r="AHM2069" s="1">
        <v>0</v>
      </c>
      <c r="AHN2069" s="1">
        <v>0</v>
      </c>
      <c r="AHO2069" s="1">
        <v>0</v>
      </c>
      <c r="AHP2069" s="1">
        <v>0</v>
      </c>
      <c r="AHQ2069" s="1">
        <v>0</v>
      </c>
      <c r="AHR2069" s="1">
        <v>10</v>
      </c>
      <c r="AIM2069" s="1">
        <v>0</v>
      </c>
      <c r="AIN2069" s="1">
        <v>0</v>
      </c>
      <c r="AIO2069" s="1">
        <v>0</v>
      </c>
      <c r="AIT2069" s="1">
        <v>1</v>
      </c>
      <c r="AIU2069" s="1">
        <v>1</v>
      </c>
      <c r="AIV2069" s="1">
        <v>0</v>
      </c>
      <c r="AIW2069" s="1">
        <v>0</v>
      </c>
      <c r="AIX2069" s="1">
        <v>66</v>
      </c>
      <c r="AJB2069" s="1">
        <v>54</v>
      </c>
    </row>
    <row r="2070" spans="1:939" s="1" customFormat="1">
      <c r="B2070" s="1">
        <v>7</v>
      </c>
      <c r="C2070" s="1">
        <v>0</v>
      </c>
      <c r="Z2070" s="1">
        <v>0</v>
      </c>
      <c r="AA2070" s="1">
        <v>2</v>
      </c>
      <c r="AB2070" s="1" t="s">
        <v>10260</v>
      </c>
      <c r="AC2070" s="1">
        <v>1</v>
      </c>
      <c r="AD2070" s="1">
        <v>0</v>
      </c>
      <c r="AE2070" s="1">
        <v>8</v>
      </c>
      <c r="AF2070" s="1">
        <v>0</v>
      </c>
      <c r="AG2070" s="1">
        <v>0</v>
      </c>
      <c r="AI2070" s="1">
        <v>140</v>
      </c>
      <c r="AJ2070" s="1">
        <v>118</v>
      </c>
      <c r="DR2070" s="1">
        <v>60</v>
      </c>
      <c r="DS2070" s="1">
        <v>64</v>
      </c>
      <c r="HA2070" s="1">
        <v>2</v>
      </c>
      <c r="HB2070" s="1">
        <v>2</v>
      </c>
      <c r="HT2070" s="1">
        <v>0</v>
      </c>
      <c r="HU2070" s="1">
        <v>0</v>
      </c>
      <c r="IP2070" s="1">
        <v>98</v>
      </c>
      <c r="IQ2070" s="1">
        <v>98</v>
      </c>
      <c r="LX2070" s="1">
        <v>81</v>
      </c>
      <c r="LY2070" s="1">
        <v>68</v>
      </c>
      <c r="PG2070" s="1">
        <v>16</v>
      </c>
      <c r="PH2070" s="1">
        <v>16</v>
      </c>
      <c r="SP2070" s="1">
        <v>97.3</v>
      </c>
      <c r="SQ2070" s="1">
        <v>97.7</v>
      </c>
      <c r="VX2070" s="1">
        <v>1</v>
      </c>
      <c r="VY2070" s="1">
        <v>1</v>
      </c>
      <c r="WQ2070" s="1">
        <v>0</v>
      </c>
      <c r="WR2070" s="1">
        <v>0</v>
      </c>
      <c r="ZY2070" s="1">
        <v>123.4</v>
      </c>
      <c r="ZZ2070" s="1">
        <v>123.8</v>
      </c>
      <c r="AAY2070" s="1">
        <v>25</v>
      </c>
      <c r="ABB2070" s="1">
        <v>8.8000000000000007</v>
      </c>
      <c r="ABE2070" s="1">
        <v>26</v>
      </c>
      <c r="ABU2070" s="1">
        <v>136</v>
      </c>
      <c r="ABX2070" s="1">
        <v>4.2</v>
      </c>
      <c r="ACD2070" s="1">
        <v>1.1000000000000001</v>
      </c>
      <c r="ACG2070" s="1">
        <v>94</v>
      </c>
      <c r="ACQ2070" s="1">
        <v>27</v>
      </c>
      <c r="ACT2070" s="1">
        <v>1.2</v>
      </c>
      <c r="AGS2070" s="1">
        <v>0</v>
      </c>
      <c r="AGT2070" s="1">
        <v>0</v>
      </c>
      <c r="AGU2070" s="1">
        <v>0</v>
      </c>
      <c r="AGV2070" s="1">
        <v>0</v>
      </c>
      <c r="AGW2070" s="1">
        <v>0</v>
      </c>
      <c r="AGX2070" s="1">
        <v>0</v>
      </c>
      <c r="AGY2070" s="1">
        <v>0</v>
      </c>
      <c r="AGZ2070" s="1">
        <v>1</v>
      </c>
      <c r="AHA2070" s="1">
        <v>0</v>
      </c>
      <c r="AHB2070" s="1">
        <v>0</v>
      </c>
      <c r="AHC2070" s="1">
        <v>1</v>
      </c>
      <c r="AHD2070" s="1">
        <v>0</v>
      </c>
      <c r="AHE2070" s="1">
        <v>0</v>
      </c>
      <c r="AHF2070" s="1">
        <v>0</v>
      </c>
      <c r="AHH2070" s="1">
        <v>0</v>
      </c>
      <c r="AHI2070" s="1">
        <v>0</v>
      </c>
      <c r="AHK2070" s="1">
        <v>0</v>
      </c>
      <c r="AHL2070" s="1">
        <v>0</v>
      </c>
      <c r="AHM2070" s="1">
        <v>0</v>
      </c>
      <c r="AHN2070" s="1">
        <v>0</v>
      </c>
      <c r="AHO2070" s="1">
        <v>0</v>
      </c>
      <c r="AHP2070" s="1">
        <v>0</v>
      </c>
      <c r="AHQ2070" s="1">
        <v>0</v>
      </c>
      <c r="AHR2070" s="1">
        <v>0</v>
      </c>
      <c r="AIM2070" s="1">
        <v>0</v>
      </c>
      <c r="AIN2070" s="1">
        <v>0</v>
      </c>
      <c r="AIO2070" s="1">
        <v>0</v>
      </c>
      <c r="AIT2070" s="1">
        <v>1</v>
      </c>
      <c r="AIU2070" s="1">
        <v>1</v>
      </c>
      <c r="AIV2070" s="1">
        <v>0</v>
      </c>
      <c r="AIW2070" s="1">
        <v>0</v>
      </c>
      <c r="AIX2070" s="1">
        <v>30</v>
      </c>
      <c r="AJB2070" s="1">
        <v>24</v>
      </c>
    </row>
    <row r="2071" spans="1:939" s="80" customFormat="1">
      <c r="B2071" s="80">
        <v>8</v>
      </c>
      <c r="C2071" s="80">
        <v>0</v>
      </c>
      <c r="Z2071" s="80">
        <v>0</v>
      </c>
      <c r="AA2071" s="80">
        <v>2</v>
      </c>
      <c r="AB2071" s="80" t="s">
        <v>10261</v>
      </c>
      <c r="AC2071" s="80">
        <v>0</v>
      </c>
      <c r="AE2071" s="80">
        <v>0</v>
      </c>
      <c r="AG2071" s="80">
        <v>0</v>
      </c>
      <c r="AI2071" s="80">
        <v>140</v>
      </c>
      <c r="DR2071" s="80">
        <v>68</v>
      </c>
      <c r="HA2071" s="80">
        <v>2</v>
      </c>
      <c r="HT2071" s="80">
        <v>0</v>
      </c>
      <c r="IP2071" s="80">
        <v>99</v>
      </c>
      <c r="LX2071" s="80">
        <v>75</v>
      </c>
      <c r="PG2071" s="80">
        <v>16</v>
      </c>
      <c r="SP2071" s="80">
        <v>97.1</v>
      </c>
      <c r="VX2071" s="80">
        <v>1</v>
      </c>
      <c r="WQ2071" s="80">
        <v>0</v>
      </c>
      <c r="ZY2071" s="80">
        <v>123.6</v>
      </c>
      <c r="AGS2071" s="18">
        <v>0</v>
      </c>
      <c r="AGT2071" s="18">
        <v>0</v>
      </c>
      <c r="AGU2071" s="18">
        <v>0</v>
      </c>
      <c r="AGV2071" s="18">
        <v>0</v>
      </c>
      <c r="AGW2071" s="18">
        <v>0</v>
      </c>
      <c r="AGX2071" s="18">
        <v>0</v>
      </c>
      <c r="AGY2071" s="18">
        <v>0</v>
      </c>
      <c r="AGZ2071" s="18">
        <v>0</v>
      </c>
      <c r="AHA2071" s="18">
        <v>0</v>
      </c>
      <c r="AHB2071" s="18">
        <v>0</v>
      </c>
      <c r="AHC2071" s="18">
        <v>1</v>
      </c>
      <c r="AHD2071" s="18">
        <v>0</v>
      </c>
      <c r="AHE2071" s="18">
        <v>0</v>
      </c>
      <c r="AHF2071" s="18">
        <v>0</v>
      </c>
      <c r="AHG2071" s="18"/>
      <c r="AHH2071" s="18">
        <v>0</v>
      </c>
      <c r="AHI2071" s="18">
        <v>0</v>
      </c>
      <c r="AHJ2071" s="18"/>
      <c r="AHK2071" s="18">
        <v>0</v>
      </c>
      <c r="AHL2071" s="18">
        <v>0</v>
      </c>
      <c r="AHM2071" s="18">
        <v>0</v>
      </c>
      <c r="AHN2071" s="18">
        <v>0</v>
      </c>
      <c r="AHO2071" s="18">
        <v>0</v>
      </c>
      <c r="AHP2071" s="18">
        <v>0</v>
      </c>
      <c r="AHQ2071" s="18">
        <v>0</v>
      </c>
      <c r="AHR2071" s="18">
        <v>0</v>
      </c>
      <c r="AIM2071" s="18">
        <v>0</v>
      </c>
      <c r="AIN2071" s="18">
        <v>0</v>
      </c>
      <c r="AIO2071" s="18">
        <v>0</v>
      </c>
      <c r="AIP2071" s="18"/>
      <c r="AIQ2071" s="18"/>
      <c r="AIR2071" s="18"/>
      <c r="AIS2071" s="18"/>
      <c r="AIT2071" s="18">
        <v>1</v>
      </c>
      <c r="AIU2071" s="18">
        <v>0</v>
      </c>
      <c r="AIV2071" s="18">
        <v>0</v>
      </c>
      <c r="AIW2071" s="18">
        <v>0</v>
      </c>
      <c r="AIX2071" s="18">
        <v>22</v>
      </c>
      <c r="AIY2071" s="18"/>
      <c r="AIZ2071" s="18"/>
      <c r="AJA2071" s="18"/>
      <c r="AJB2071" s="18"/>
    </row>
    <row r="2072" spans="1:939" s="1" customFormat="1">
      <c r="A2072" s="1">
        <v>346</v>
      </c>
      <c r="B2072" s="1" t="s">
        <v>7502</v>
      </c>
      <c r="C2072" s="1">
        <v>1</v>
      </c>
      <c r="D2072" s="1" t="s">
        <v>10262</v>
      </c>
      <c r="E2072" s="1" t="s">
        <v>10263</v>
      </c>
      <c r="F2072" s="1" t="s">
        <v>9308</v>
      </c>
      <c r="G2072" s="1" t="s">
        <v>6367</v>
      </c>
      <c r="H2072" s="1" t="s">
        <v>7659</v>
      </c>
      <c r="O2072" s="1">
        <v>0</v>
      </c>
      <c r="P2072" s="1">
        <v>0</v>
      </c>
      <c r="Q2072" s="1">
        <v>0</v>
      </c>
      <c r="R2072" s="1">
        <v>0</v>
      </c>
      <c r="S2072" s="1">
        <v>0</v>
      </c>
      <c r="Z2072" s="1">
        <v>0</v>
      </c>
      <c r="AA2072" s="1">
        <v>1</v>
      </c>
      <c r="AI2072" s="1">
        <v>158</v>
      </c>
      <c r="AJ2072" s="1">
        <v>149</v>
      </c>
      <c r="AK2072" s="1">
        <v>169</v>
      </c>
      <c r="DR2072" s="1">
        <v>77</v>
      </c>
      <c r="DS2072" s="1">
        <v>81</v>
      </c>
      <c r="DT2072" s="1">
        <v>83</v>
      </c>
      <c r="IP2072" s="1">
        <v>98</v>
      </c>
      <c r="IQ2072" s="1">
        <v>95</v>
      </c>
      <c r="IR2072" s="1">
        <v>92</v>
      </c>
      <c r="LX2072" s="1">
        <v>82</v>
      </c>
      <c r="LY2072" s="1">
        <v>79</v>
      </c>
      <c r="LZ2072" s="1">
        <v>71</v>
      </c>
      <c r="PG2072" s="1">
        <v>16</v>
      </c>
      <c r="PH2072" s="1">
        <v>16</v>
      </c>
      <c r="PI2072" s="1">
        <v>16</v>
      </c>
      <c r="SP2072" s="1">
        <v>97.9</v>
      </c>
      <c r="SQ2072" s="1">
        <v>98.6</v>
      </c>
      <c r="SR2072" s="1">
        <v>98.9</v>
      </c>
      <c r="WQ2072" s="1">
        <v>0</v>
      </c>
      <c r="WR2072" s="1">
        <v>0</v>
      </c>
      <c r="WS2072" s="1">
        <v>0</v>
      </c>
      <c r="ABJ2072" s="1">
        <v>2.2999999999999998</v>
      </c>
      <c r="AGS2072" s="1">
        <v>0</v>
      </c>
      <c r="AGT2072" s="1">
        <v>0</v>
      </c>
      <c r="AGU2072" s="1">
        <v>0</v>
      </c>
      <c r="AGV2072" s="1">
        <v>0</v>
      </c>
      <c r="AGW2072" s="1">
        <v>0</v>
      </c>
      <c r="AGX2072" s="1">
        <v>0</v>
      </c>
      <c r="AGY2072" s="1">
        <v>0</v>
      </c>
      <c r="AGZ2072" s="1">
        <v>0</v>
      </c>
      <c r="AHA2072" s="1">
        <v>0</v>
      </c>
      <c r="AHB2072" s="1">
        <v>0</v>
      </c>
      <c r="AHC2072" s="1">
        <v>0</v>
      </c>
      <c r="AHD2072" s="1">
        <v>0</v>
      </c>
      <c r="AHE2072" s="1">
        <v>0</v>
      </c>
      <c r="AHF2072" s="1">
        <v>0</v>
      </c>
      <c r="AHH2072" s="1">
        <v>0</v>
      </c>
      <c r="AHI2072" s="1">
        <v>0</v>
      </c>
      <c r="AHK2072" s="1">
        <v>0</v>
      </c>
      <c r="AHL2072" s="1">
        <v>0</v>
      </c>
      <c r="AHM2072" s="1">
        <v>0</v>
      </c>
      <c r="AHN2072" s="1">
        <v>0</v>
      </c>
      <c r="AHO2072" s="1">
        <v>0</v>
      </c>
      <c r="AHP2072" s="1">
        <v>0</v>
      </c>
      <c r="AHQ2072" s="1">
        <v>0</v>
      </c>
      <c r="AHR2072" s="1">
        <v>0</v>
      </c>
      <c r="AIM2072" s="1">
        <v>0</v>
      </c>
      <c r="AIN2072" s="1">
        <v>0</v>
      </c>
      <c r="AIO2072" s="1">
        <v>0</v>
      </c>
      <c r="AIP2072" s="1">
        <v>0</v>
      </c>
      <c r="AIQ2072" s="1">
        <v>1</v>
      </c>
      <c r="AIR2072" s="1">
        <v>0</v>
      </c>
      <c r="AIS2072" s="1">
        <v>1</v>
      </c>
      <c r="AIT2072" s="3">
        <v>0</v>
      </c>
      <c r="AIU2072" s="1">
        <v>0</v>
      </c>
      <c r="AIV2072" s="1">
        <v>0</v>
      </c>
      <c r="AIW2072" s="1">
        <v>0</v>
      </c>
    </row>
    <row r="2073" spans="1:939" s="1" customFormat="1">
      <c r="B2073" s="1">
        <v>2</v>
      </c>
      <c r="C2073" s="1">
        <v>0</v>
      </c>
      <c r="Z2073" s="1">
        <v>0</v>
      </c>
      <c r="AA2073" s="1">
        <v>1</v>
      </c>
      <c r="AC2073" s="1">
        <v>0</v>
      </c>
      <c r="AE2073" s="1">
        <v>0</v>
      </c>
      <c r="AG2073" s="1">
        <v>0</v>
      </c>
      <c r="AI2073" s="1">
        <v>175</v>
      </c>
      <c r="AJ2073" s="1">
        <v>160</v>
      </c>
      <c r="AK2073" s="1">
        <v>171</v>
      </c>
      <c r="DR2073" s="1">
        <v>96</v>
      </c>
      <c r="DS2073" s="1">
        <v>70</v>
      </c>
      <c r="DT2073" s="1">
        <v>75</v>
      </c>
      <c r="IP2073" s="1">
        <v>94</v>
      </c>
      <c r="IQ2073" s="1">
        <v>94</v>
      </c>
      <c r="IR2073" s="1">
        <v>95</v>
      </c>
      <c r="LX2073" s="1">
        <v>96</v>
      </c>
      <c r="LY2073" s="1">
        <v>82</v>
      </c>
      <c r="LZ2073" s="1">
        <v>83</v>
      </c>
      <c r="PG2073" s="1">
        <v>16</v>
      </c>
      <c r="PH2073" s="1">
        <v>16</v>
      </c>
      <c r="PI2073" s="1">
        <v>18</v>
      </c>
      <c r="SP2073" s="1">
        <v>99.2</v>
      </c>
      <c r="SQ2073" s="1">
        <v>98.8</v>
      </c>
      <c r="SR2073" s="1">
        <v>98.2</v>
      </c>
      <c r="WQ2073" s="1">
        <v>0</v>
      </c>
      <c r="WR2073" s="1">
        <v>0</v>
      </c>
      <c r="WS2073" s="1">
        <v>0</v>
      </c>
      <c r="AAZ2073" s="1">
        <v>29</v>
      </c>
      <c r="ABC2073" s="1">
        <v>14.3</v>
      </c>
      <c r="ABF2073" s="1">
        <v>42</v>
      </c>
      <c r="ABK2073" s="1">
        <v>1.2</v>
      </c>
      <c r="ABN2073" s="1">
        <v>7.53</v>
      </c>
      <c r="ABP2073" s="1">
        <v>212</v>
      </c>
      <c r="ABV2073" s="1">
        <v>143</v>
      </c>
      <c r="ABY2073" s="1">
        <v>4.7</v>
      </c>
      <c r="ACB2073" s="1">
        <v>102</v>
      </c>
      <c r="ACE2073" s="1">
        <v>10.1</v>
      </c>
      <c r="ACG2073" s="1">
        <v>127</v>
      </c>
      <c r="ACH2073" s="1">
        <v>195</v>
      </c>
      <c r="ACI2073" s="1">
        <v>165</v>
      </c>
      <c r="ACR2073" s="1">
        <v>14</v>
      </c>
      <c r="ACU2073" s="1">
        <v>0.77</v>
      </c>
      <c r="ACX2073" s="1">
        <v>12</v>
      </c>
      <c r="ADT2073" s="1">
        <v>1.8</v>
      </c>
      <c r="AGS2073" s="1">
        <v>0</v>
      </c>
      <c r="AGT2073" s="1">
        <v>0</v>
      </c>
      <c r="AGU2073" s="1">
        <v>0</v>
      </c>
      <c r="AGV2073" s="1">
        <v>0</v>
      </c>
      <c r="AGW2073" s="1">
        <v>0</v>
      </c>
      <c r="AGX2073" s="1">
        <v>0</v>
      </c>
      <c r="AGY2073" s="1">
        <v>0</v>
      </c>
      <c r="AGZ2073" s="1">
        <v>0</v>
      </c>
      <c r="AHA2073" s="1">
        <v>0</v>
      </c>
      <c r="AHB2073" s="1">
        <v>0</v>
      </c>
      <c r="AHC2073" s="1">
        <v>1</v>
      </c>
      <c r="AHD2073" s="1">
        <v>0</v>
      </c>
      <c r="AHE2073" s="1">
        <v>0</v>
      </c>
      <c r="AHF2073" s="1">
        <v>0</v>
      </c>
      <c r="AHH2073" s="1">
        <v>0</v>
      </c>
      <c r="AHI2073" s="1">
        <v>0</v>
      </c>
      <c r="AHK2073" s="1">
        <v>0</v>
      </c>
      <c r="AHL2073" s="1">
        <v>0</v>
      </c>
      <c r="AHM2073" s="1">
        <v>0</v>
      </c>
      <c r="AHN2073" s="1">
        <v>0</v>
      </c>
      <c r="AHO2073" s="1">
        <v>0</v>
      </c>
      <c r="AHP2073" s="1">
        <v>0</v>
      </c>
      <c r="AHQ2073" s="1">
        <v>0</v>
      </c>
      <c r="AHR2073" s="1">
        <v>0</v>
      </c>
      <c r="AIM2073" s="1">
        <v>0</v>
      </c>
      <c r="AIN2073" s="1">
        <v>0</v>
      </c>
      <c r="AIO2073" s="1">
        <v>0</v>
      </c>
      <c r="AIP2073" s="1">
        <v>0</v>
      </c>
      <c r="AIR2073" s="1">
        <v>0</v>
      </c>
      <c r="AIT2073" s="3">
        <v>0</v>
      </c>
      <c r="AIU2073" s="1">
        <v>0</v>
      </c>
      <c r="AIV2073" s="1">
        <v>0</v>
      </c>
      <c r="AIW2073" s="1">
        <v>0</v>
      </c>
    </row>
    <row r="2074" spans="1:939" s="1" customFormat="1">
      <c r="B2074" s="1">
        <v>3</v>
      </c>
      <c r="C2074" s="1">
        <v>0</v>
      </c>
      <c r="Z2074" s="1">
        <v>0</v>
      </c>
      <c r="AA2074" s="1">
        <v>2</v>
      </c>
      <c r="AB2074" s="1" t="s">
        <v>10264</v>
      </c>
      <c r="AC2074" s="1">
        <v>0</v>
      </c>
      <c r="AE2074" s="1">
        <v>0</v>
      </c>
      <c r="AG2074" s="1">
        <v>0</v>
      </c>
      <c r="AI2074" s="1">
        <v>132</v>
      </c>
      <c r="AJ2074" s="1">
        <v>120</v>
      </c>
      <c r="DR2074" s="1">
        <v>78</v>
      </c>
      <c r="DS2074" s="1">
        <v>78</v>
      </c>
      <c r="HA2074" s="1">
        <v>2</v>
      </c>
      <c r="HB2074" s="1">
        <v>2</v>
      </c>
      <c r="HT2074" s="1">
        <v>0</v>
      </c>
      <c r="HU2074" s="1">
        <v>0</v>
      </c>
      <c r="IP2074" s="1">
        <v>96</v>
      </c>
      <c r="IQ2074" s="1">
        <v>95</v>
      </c>
      <c r="LX2074" s="1">
        <v>86</v>
      </c>
      <c r="LY2074" s="1">
        <v>88</v>
      </c>
      <c r="PG2074" s="1">
        <v>22</v>
      </c>
      <c r="PH2074" s="1">
        <v>18</v>
      </c>
      <c r="SP2074" s="1">
        <v>97.7</v>
      </c>
      <c r="SQ2074" s="1">
        <v>97.7</v>
      </c>
      <c r="VX2074" s="1">
        <v>1</v>
      </c>
      <c r="VY2074" s="1">
        <v>1</v>
      </c>
      <c r="WQ2074" s="1">
        <v>0</v>
      </c>
      <c r="WR2074" s="1">
        <v>0</v>
      </c>
      <c r="ACG2074" s="1">
        <v>140</v>
      </c>
      <c r="AGS2074" s="1">
        <v>1</v>
      </c>
      <c r="AGT2074" s="1">
        <v>0</v>
      </c>
      <c r="AGU2074" s="1">
        <v>0</v>
      </c>
      <c r="AGV2074" s="1">
        <v>1</v>
      </c>
      <c r="AGW2074" s="1">
        <v>0</v>
      </c>
      <c r="AGX2074" s="1">
        <v>0</v>
      </c>
      <c r="AGY2074" s="1">
        <v>0</v>
      </c>
      <c r="AGZ2074" s="1">
        <v>0</v>
      </c>
      <c r="AHA2074" s="1">
        <v>0</v>
      </c>
      <c r="AHB2074" s="1">
        <v>0</v>
      </c>
      <c r="AHC2074" s="1">
        <v>1</v>
      </c>
      <c r="AHD2074" s="1">
        <v>0</v>
      </c>
      <c r="AHE2074" s="1">
        <v>0</v>
      </c>
      <c r="AHF2074" s="1">
        <v>0</v>
      </c>
      <c r="AHH2074" s="1">
        <v>0</v>
      </c>
      <c r="AHI2074" s="1">
        <v>0</v>
      </c>
      <c r="AHK2074" s="1">
        <v>0</v>
      </c>
      <c r="AHL2074" s="1">
        <v>0</v>
      </c>
      <c r="AHM2074" s="1">
        <v>0</v>
      </c>
      <c r="AHN2074" s="1">
        <v>0</v>
      </c>
      <c r="AHO2074" s="1">
        <v>0</v>
      </c>
      <c r="AHP2074" s="1">
        <v>0</v>
      </c>
      <c r="AHQ2074" s="1">
        <v>0</v>
      </c>
      <c r="AHR2074" s="1">
        <v>0</v>
      </c>
      <c r="AIM2074" s="1">
        <v>0</v>
      </c>
      <c r="AIN2074" s="1">
        <v>0</v>
      </c>
      <c r="AIO2074" s="1">
        <v>0</v>
      </c>
      <c r="AIP2074" s="1">
        <v>0</v>
      </c>
      <c r="AIR2074" s="1">
        <v>0</v>
      </c>
      <c r="AIT2074" s="3">
        <v>2</v>
      </c>
      <c r="AIU2074" s="1">
        <v>0</v>
      </c>
      <c r="AIV2074" s="1">
        <v>1</v>
      </c>
      <c r="AIW2074" s="1">
        <v>0</v>
      </c>
      <c r="AIX2074" s="1">
        <v>57</v>
      </c>
      <c r="AIY2074" s="1">
        <v>55</v>
      </c>
    </row>
    <row r="2075" spans="1:939" s="1" customFormat="1">
      <c r="B2075" s="1">
        <v>4</v>
      </c>
      <c r="C2075" s="1">
        <v>0</v>
      </c>
      <c r="Z2075" s="1">
        <v>0</v>
      </c>
      <c r="AA2075" s="1">
        <v>2</v>
      </c>
      <c r="AB2075" s="1" t="s">
        <v>10265</v>
      </c>
      <c r="AC2075" s="1">
        <v>0</v>
      </c>
      <c r="AE2075" s="1">
        <v>1</v>
      </c>
      <c r="AF2075" s="1">
        <v>0</v>
      </c>
      <c r="AG2075" s="1">
        <v>0</v>
      </c>
      <c r="AI2075" s="1">
        <v>126</v>
      </c>
      <c r="AJ2075" s="1">
        <v>116</v>
      </c>
      <c r="DR2075" s="1">
        <v>68</v>
      </c>
      <c r="DS2075" s="1">
        <v>72</v>
      </c>
      <c r="HA2075" s="1">
        <v>2</v>
      </c>
      <c r="HB2075" s="1">
        <v>2</v>
      </c>
      <c r="HT2075" s="1">
        <v>0</v>
      </c>
      <c r="HU2075" s="1">
        <v>0</v>
      </c>
      <c r="IP2075" s="1">
        <v>95</v>
      </c>
      <c r="IQ2075" s="1">
        <v>96</v>
      </c>
      <c r="LX2075" s="1">
        <v>86</v>
      </c>
      <c r="LY2075" s="1">
        <v>86</v>
      </c>
      <c r="PG2075" s="1">
        <v>24</v>
      </c>
      <c r="PH2075" s="1">
        <v>22</v>
      </c>
      <c r="SP2075" s="1">
        <v>97.8</v>
      </c>
      <c r="SQ2075" s="1">
        <v>97.3</v>
      </c>
      <c r="VX2075" s="1">
        <v>1</v>
      </c>
      <c r="VY2075" s="1">
        <v>1</v>
      </c>
      <c r="WQ2075" s="1">
        <v>0</v>
      </c>
      <c r="WR2075" s="1">
        <v>0</v>
      </c>
      <c r="AGS2075" s="1">
        <v>1</v>
      </c>
      <c r="AGT2075" s="1">
        <v>0</v>
      </c>
      <c r="AGU2075" s="1">
        <v>0</v>
      </c>
      <c r="AGV2075" s="1">
        <v>1</v>
      </c>
      <c r="AGW2075" s="1">
        <v>0</v>
      </c>
      <c r="AGX2075" s="1">
        <v>0</v>
      </c>
      <c r="AGY2075" s="1">
        <v>0</v>
      </c>
      <c r="AGZ2075" s="1">
        <v>0</v>
      </c>
      <c r="AHA2075" s="1">
        <v>0</v>
      </c>
      <c r="AHB2075" s="1">
        <v>0</v>
      </c>
      <c r="AHC2075" s="1">
        <v>1</v>
      </c>
      <c r="AHD2075" s="1">
        <v>0</v>
      </c>
      <c r="AHE2075" s="1">
        <v>0</v>
      </c>
      <c r="AHF2075" s="1">
        <v>0</v>
      </c>
      <c r="AHH2075" s="1">
        <v>0</v>
      </c>
      <c r="AHI2075" s="1">
        <v>0</v>
      </c>
      <c r="AHK2075" s="1">
        <v>0</v>
      </c>
      <c r="AHL2075" s="1">
        <v>0</v>
      </c>
      <c r="AHM2075" s="1">
        <v>0</v>
      </c>
      <c r="AHN2075" s="1">
        <v>0</v>
      </c>
      <c r="AHO2075" s="1">
        <v>0</v>
      </c>
      <c r="AHP2075" s="1">
        <v>0</v>
      </c>
      <c r="AHQ2075" s="1">
        <v>0</v>
      </c>
      <c r="AHR2075" s="1">
        <v>0</v>
      </c>
      <c r="AIM2075" s="1">
        <v>0</v>
      </c>
      <c r="AIN2075" s="1">
        <v>0</v>
      </c>
      <c r="AIO2075" s="1">
        <v>0</v>
      </c>
      <c r="AIP2075" s="1">
        <v>0</v>
      </c>
      <c r="AIR2075" s="1">
        <v>0</v>
      </c>
      <c r="AIT2075" s="3">
        <v>2</v>
      </c>
      <c r="AIU2075" s="1">
        <v>0</v>
      </c>
      <c r="AIV2075" s="1">
        <v>0</v>
      </c>
      <c r="AIW2075" s="1">
        <v>0</v>
      </c>
      <c r="AIX2075" s="1">
        <v>72</v>
      </c>
      <c r="AIY2075" s="1">
        <v>83</v>
      </c>
    </row>
    <row r="2076" spans="1:939" s="1" customFormat="1">
      <c r="B2076" s="1">
        <v>5</v>
      </c>
      <c r="C2076" s="1">
        <v>0</v>
      </c>
      <c r="Z2076" s="1">
        <v>0</v>
      </c>
      <c r="AA2076" s="1">
        <v>0</v>
      </c>
      <c r="AB2076" s="1" t="s">
        <v>10266</v>
      </c>
      <c r="AC2076" s="1">
        <v>1</v>
      </c>
      <c r="AD2076" s="1">
        <v>0</v>
      </c>
      <c r="AE2076" s="1">
        <v>1</v>
      </c>
      <c r="AF2076" s="1">
        <v>0</v>
      </c>
      <c r="AG2076" s="1">
        <v>0</v>
      </c>
      <c r="AI2076" s="1">
        <v>168</v>
      </c>
      <c r="AJ2076" s="1">
        <v>124</v>
      </c>
      <c r="DR2076" s="1">
        <v>84</v>
      </c>
      <c r="DS2076" s="1">
        <v>70</v>
      </c>
      <c r="HA2076" s="1">
        <v>0</v>
      </c>
      <c r="HB2076" s="1">
        <v>2</v>
      </c>
      <c r="HT2076" s="1">
        <v>0</v>
      </c>
      <c r="HU2076" s="1">
        <v>0</v>
      </c>
      <c r="IP2076" s="1">
        <v>98</v>
      </c>
      <c r="IQ2076" s="1">
        <v>98</v>
      </c>
      <c r="LX2076" s="1">
        <v>85</v>
      </c>
      <c r="LY2076" s="1">
        <v>86</v>
      </c>
      <c r="PG2076" s="1">
        <v>18</v>
      </c>
      <c r="PH2076" s="1">
        <v>18</v>
      </c>
      <c r="SP2076" s="1">
        <v>98.1</v>
      </c>
      <c r="SQ2076" s="1">
        <v>97.8</v>
      </c>
      <c r="VX2076" s="1">
        <v>1</v>
      </c>
      <c r="VY2076" s="1">
        <v>1</v>
      </c>
      <c r="WQ2076" s="1">
        <v>0</v>
      </c>
      <c r="WR2076" s="1">
        <v>0</v>
      </c>
      <c r="AGS2076" s="1">
        <v>1</v>
      </c>
      <c r="AGT2076" s="1">
        <v>0</v>
      </c>
      <c r="AGU2076" s="1">
        <v>0</v>
      </c>
      <c r="AGV2076" s="1">
        <v>1</v>
      </c>
      <c r="AGW2076" s="1">
        <v>0</v>
      </c>
      <c r="AGX2076" s="1">
        <v>0</v>
      </c>
      <c r="AGY2076" s="1">
        <v>0</v>
      </c>
      <c r="AGZ2076" s="1">
        <v>1</v>
      </c>
      <c r="AHA2076" s="1">
        <v>0</v>
      </c>
      <c r="AHB2076" s="1">
        <v>0</v>
      </c>
      <c r="AHC2076" s="1">
        <v>1</v>
      </c>
      <c r="AHD2076" s="1">
        <v>0</v>
      </c>
      <c r="AHE2076" s="1">
        <v>0</v>
      </c>
      <c r="AHF2076" s="1">
        <v>0</v>
      </c>
      <c r="AHH2076" s="1">
        <v>0</v>
      </c>
      <c r="AHI2076" s="1">
        <v>0</v>
      </c>
      <c r="AHK2076" s="1">
        <v>0</v>
      </c>
      <c r="AHL2076" s="1">
        <v>0</v>
      </c>
      <c r="AHM2076" s="1">
        <v>0</v>
      </c>
      <c r="AHN2076" s="1">
        <v>0</v>
      </c>
      <c r="AHO2076" s="1">
        <v>0</v>
      </c>
      <c r="AHP2076" s="1">
        <v>0</v>
      </c>
      <c r="AHQ2076" s="1">
        <v>0</v>
      </c>
      <c r="AHR2076" s="1">
        <v>0</v>
      </c>
      <c r="AIM2076" s="1">
        <v>0</v>
      </c>
      <c r="AIN2076" s="1">
        <v>0</v>
      </c>
      <c r="AIO2076" s="1">
        <v>0</v>
      </c>
      <c r="AIP2076" s="1">
        <v>0</v>
      </c>
      <c r="AIR2076" s="1">
        <v>0</v>
      </c>
      <c r="AIT2076" s="3">
        <v>1</v>
      </c>
      <c r="AIU2076" s="1">
        <v>1</v>
      </c>
      <c r="AIV2076" s="1">
        <v>0</v>
      </c>
      <c r="AIW2076" s="1">
        <v>0</v>
      </c>
      <c r="AIX2076" s="1">
        <v>75</v>
      </c>
      <c r="AJB2076" s="1">
        <v>75</v>
      </c>
    </row>
    <row r="2077" spans="1:939" s="80" customFormat="1" ht="16.25" customHeight="1">
      <c r="B2077" s="80">
        <v>6</v>
      </c>
      <c r="C2077" s="80">
        <v>0</v>
      </c>
      <c r="Z2077" s="80">
        <v>0</v>
      </c>
      <c r="AA2077" s="80">
        <v>2</v>
      </c>
      <c r="AC2077" s="80">
        <v>2</v>
      </c>
      <c r="AD2077" s="80">
        <v>0</v>
      </c>
      <c r="AE2077" s="80">
        <v>2</v>
      </c>
      <c r="AF2077" s="80">
        <v>0</v>
      </c>
      <c r="AG2077" s="80">
        <v>0</v>
      </c>
      <c r="AI2077" s="80">
        <v>140</v>
      </c>
      <c r="AJ2077" s="80">
        <v>128</v>
      </c>
      <c r="DR2077" s="80">
        <v>70</v>
      </c>
      <c r="DS2077" s="80">
        <v>72</v>
      </c>
      <c r="HA2077" s="80">
        <v>0</v>
      </c>
      <c r="HB2077" s="80">
        <v>0</v>
      </c>
      <c r="HT2077" s="80">
        <v>0</v>
      </c>
      <c r="HU2077" s="80">
        <v>0</v>
      </c>
      <c r="IP2077" s="80">
        <v>96</v>
      </c>
      <c r="IQ2077" s="80">
        <v>96</v>
      </c>
      <c r="LX2077" s="80">
        <v>82</v>
      </c>
      <c r="LY2077" s="80">
        <v>78</v>
      </c>
      <c r="PG2077" s="80">
        <v>24</v>
      </c>
      <c r="PH2077" s="80">
        <v>18</v>
      </c>
      <c r="SP2077" s="80">
        <v>97.7</v>
      </c>
      <c r="SQ2077" s="80">
        <v>98.2</v>
      </c>
      <c r="VX2077" s="80">
        <v>1</v>
      </c>
      <c r="VY2077" s="80">
        <v>1</v>
      </c>
      <c r="WQ2077" s="80">
        <v>0</v>
      </c>
      <c r="WR2077" s="80">
        <v>0</v>
      </c>
      <c r="ACG2077" s="80">
        <v>134</v>
      </c>
      <c r="AGS2077" s="80">
        <v>1</v>
      </c>
      <c r="AGT2077" s="80">
        <v>0</v>
      </c>
      <c r="AGU2077" s="80">
        <v>0</v>
      </c>
      <c r="AGV2077" s="80">
        <v>1</v>
      </c>
      <c r="AGW2077" s="80">
        <v>0</v>
      </c>
      <c r="AGX2077" s="80">
        <v>0</v>
      </c>
      <c r="AGY2077" s="80">
        <v>0</v>
      </c>
      <c r="AGZ2077" s="80">
        <v>0</v>
      </c>
      <c r="AHA2077" s="80">
        <v>0</v>
      </c>
      <c r="AHB2077" s="80">
        <v>0</v>
      </c>
      <c r="AHC2077" s="80">
        <v>1</v>
      </c>
      <c r="AHD2077" s="80">
        <v>0</v>
      </c>
      <c r="AHE2077" s="80">
        <v>0</v>
      </c>
      <c r="AHF2077" s="80">
        <v>0</v>
      </c>
      <c r="AHH2077" s="80">
        <v>0</v>
      </c>
      <c r="AHI2077" s="80">
        <v>0</v>
      </c>
      <c r="AHK2077" s="80">
        <v>0</v>
      </c>
      <c r="AHL2077" s="80">
        <v>0</v>
      </c>
      <c r="AHM2077" s="80">
        <v>0</v>
      </c>
      <c r="AHN2077" s="80">
        <v>0</v>
      </c>
      <c r="AHO2077" s="80">
        <v>0</v>
      </c>
      <c r="AHP2077" s="80">
        <v>0</v>
      </c>
      <c r="AHQ2077" s="80">
        <v>0</v>
      </c>
      <c r="AHR2077" s="80">
        <v>0</v>
      </c>
      <c r="AIM2077" s="80">
        <v>0</v>
      </c>
      <c r="AIN2077" s="80">
        <v>0</v>
      </c>
      <c r="AIO2077" s="80">
        <v>0</v>
      </c>
      <c r="AIP2077" s="80">
        <v>0</v>
      </c>
      <c r="AIR2077" s="80">
        <v>0</v>
      </c>
      <c r="AIT2077" s="86">
        <v>1</v>
      </c>
      <c r="AIU2077" s="80">
        <v>1</v>
      </c>
      <c r="AIV2077" s="80">
        <v>0</v>
      </c>
      <c r="AIW2077" s="80">
        <v>0</v>
      </c>
      <c r="AIX2077" s="80">
        <v>54</v>
      </c>
      <c r="AJB2077" s="80">
        <v>25</v>
      </c>
    </row>
    <row r="2078" spans="1:939" s="1" customFormat="1">
      <c r="A2078" s="1">
        <v>347</v>
      </c>
      <c r="B2078" s="1">
        <v>1</v>
      </c>
      <c r="C2078" s="1">
        <v>1</v>
      </c>
      <c r="D2078" s="1" t="s">
        <v>10267</v>
      </c>
      <c r="O2078" s="1">
        <v>0</v>
      </c>
      <c r="Z2078" s="1">
        <v>0</v>
      </c>
      <c r="AA2078" s="1">
        <v>1</v>
      </c>
      <c r="AB2078" s="1" t="s">
        <v>10268</v>
      </c>
      <c r="AC2078" s="1">
        <v>0</v>
      </c>
      <c r="AE2078" s="1">
        <v>0</v>
      </c>
      <c r="AG2078" s="1">
        <v>0</v>
      </c>
      <c r="AI2078" s="1">
        <v>114</v>
      </c>
      <c r="AJ2078" s="1">
        <v>110</v>
      </c>
      <c r="DR2078" s="1">
        <v>60</v>
      </c>
      <c r="DS2078" s="1">
        <v>64</v>
      </c>
      <c r="HA2078" s="1">
        <v>2</v>
      </c>
      <c r="HB2078" s="1">
        <v>2</v>
      </c>
      <c r="HT2078" s="1">
        <v>0</v>
      </c>
      <c r="HU2078" s="1">
        <v>0</v>
      </c>
      <c r="IP2078" s="1">
        <v>93</v>
      </c>
      <c r="IQ2078" s="1">
        <v>93</v>
      </c>
      <c r="LX2078" s="1">
        <v>68</v>
      </c>
      <c r="LY2078" s="1">
        <v>108</v>
      </c>
      <c r="PG2078" s="1">
        <v>26</v>
      </c>
      <c r="PH2078" s="1">
        <v>28</v>
      </c>
      <c r="SP2078" s="1">
        <v>97.8</v>
      </c>
      <c r="SQ2078" s="1">
        <v>99.5</v>
      </c>
      <c r="VX2078" s="1">
        <v>1</v>
      </c>
      <c r="VY2078" s="1">
        <v>1</v>
      </c>
      <c r="WQ2078" s="1">
        <v>0</v>
      </c>
      <c r="WR2078" s="1">
        <v>0</v>
      </c>
      <c r="AGS2078" s="1">
        <v>0</v>
      </c>
      <c r="AGT2078" s="1">
        <v>0</v>
      </c>
      <c r="AGU2078" s="1">
        <v>0</v>
      </c>
      <c r="AGV2078" s="1">
        <v>0</v>
      </c>
      <c r="AGW2078" s="1">
        <v>0</v>
      </c>
      <c r="AGX2078" s="1">
        <v>0</v>
      </c>
      <c r="AGY2078" s="1">
        <v>0</v>
      </c>
      <c r="AGZ2078" s="1">
        <v>0</v>
      </c>
      <c r="AHA2078" s="1">
        <v>0</v>
      </c>
      <c r="AHB2078" s="1">
        <v>0</v>
      </c>
      <c r="AHC2078" s="1">
        <v>1</v>
      </c>
      <c r="AHD2078" s="1">
        <v>0</v>
      </c>
      <c r="AHE2078" s="1">
        <v>0</v>
      </c>
      <c r="AHF2078" s="1">
        <v>0</v>
      </c>
      <c r="AHH2078" s="1">
        <v>0</v>
      </c>
      <c r="AHI2078" s="1">
        <v>0</v>
      </c>
      <c r="AHK2078" s="1">
        <v>0</v>
      </c>
      <c r="AHL2078" s="1">
        <v>0</v>
      </c>
      <c r="AHM2078" s="1">
        <v>0</v>
      </c>
      <c r="AHN2078" s="1">
        <v>0</v>
      </c>
      <c r="AHO2078" s="1">
        <v>0</v>
      </c>
      <c r="AHP2078" s="1">
        <v>0</v>
      </c>
      <c r="AHQ2078" s="1">
        <v>0</v>
      </c>
      <c r="AHR2078" s="1">
        <v>0</v>
      </c>
      <c r="AIM2078" s="1">
        <v>0</v>
      </c>
      <c r="AIN2078" s="1">
        <v>0</v>
      </c>
      <c r="AIO2078" s="1">
        <v>0</v>
      </c>
      <c r="AIP2078" s="1">
        <v>1</v>
      </c>
      <c r="AIQ2078" s="1">
        <v>1</v>
      </c>
      <c r="AIR2078" s="1">
        <v>1</v>
      </c>
      <c r="AIS2078" s="1">
        <v>1</v>
      </c>
      <c r="AIT2078" s="3">
        <v>1</v>
      </c>
      <c r="AIU2078" s="1">
        <v>1</v>
      </c>
      <c r="AIV2078" s="1">
        <v>0</v>
      </c>
      <c r="AIW2078" s="1">
        <v>0</v>
      </c>
      <c r="AIX2078" s="1">
        <v>151</v>
      </c>
      <c r="AJB2078" s="1">
        <v>46</v>
      </c>
    </row>
    <row r="2079" spans="1:939" s="1" customFormat="1">
      <c r="B2079" s="1">
        <v>2</v>
      </c>
      <c r="C2079" s="1">
        <v>1</v>
      </c>
      <c r="D2079" s="1" t="s">
        <v>8819</v>
      </c>
      <c r="E2079" s="1" t="s">
        <v>3238</v>
      </c>
      <c r="O2079" s="1">
        <v>0</v>
      </c>
      <c r="P2079" s="1">
        <v>1</v>
      </c>
      <c r="Z2079" s="1">
        <v>0</v>
      </c>
      <c r="AA2079" s="1">
        <v>0</v>
      </c>
      <c r="AB2079" s="1" t="s">
        <v>10269</v>
      </c>
      <c r="AC2079" s="1">
        <v>2</v>
      </c>
      <c r="AD2079" s="1">
        <v>0</v>
      </c>
      <c r="AE2079" s="1">
        <v>2</v>
      </c>
      <c r="AF2079" s="1">
        <v>0</v>
      </c>
      <c r="AG2079" s="1">
        <v>0</v>
      </c>
      <c r="AI2079" s="1">
        <v>140</v>
      </c>
      <c r="AJ2079" s="1">
        <v>18</v>
      </c>
      <c r="DR2079" s="1">
        <v>70</v>
      </c>
      <c r="DS2079" s="1">
        <v>60</v>
      </c>
      <c r="HA2079" s="1">
        <v>0</v>
      </c>
      <c r="HB2079" s="1">
        <v>0</v>
      </c>
      <c r="HT2079" s="1">
        <v>0</v>
      </c>
      <c r="HU2079" s="1">
        <v>0</v>
      </c>
      <c r="IP2079" s="1">
        <v>88.5</v>
      </c>
      <c r="IQ2079" s="1">
        <v>92</v>
      </c>
      <c r="LX2079" s="1">
        <v>104</v>
      </c>
      <c r="LY2079" s="1">
        <v>92</v>
      </c>
      <c r="PG2079" s="1">
        <v>32</v>
      </c>
      <c r="PH2079" s="1">
        <v>26</v>
      </c>
      <c r="SP2079" s="1">
        <v>97.7</v>
      </c>
      <c r="SQ2079" s="1">
        <v>98.9</v>
      </c>
      <c r="VX2079" s="1">
        <v>1</v>
      </c>
      <c r="VY2079" s="1">
        <v>1</v>
      </c>
      <c r="WQ2079" s="1">
        <v>0</v>
      </c>
      <c r="WR2079" s="1">
        <v>0</v>
      </c>
      <c r="AGS2079" s="1">
        <v>0</v>
      </c>
      <c r="AGT2079" s="1">
        <v>0</v>
      </c>
      <c r="AGU2079" s="1">
        <v>0</v>
      </c>
      <c r="AGV2079" s="1">
        <v>0</v>
      </c>
      <c r="AGW2079" s="1">
        <v>0</v>
      </c>
      <c r="AGX2079" s="1">
        <v>1</v>
      </c>
      <c r="AGY2079" s="1">
        <v>0</v>
      </c>
      <c r="AGZ2079" s="1">
        <v>0</v>
      </c>
      <c r="AHA2079" s="1">
        <v>0</v>
      </c>
      <c r="AHB2079" s="1">
        <v>0</v>
      </c>
      <c r="AHC2079" s="1">
        <v>1</v>
      </c>
      <c r="AHD2079" s="1">
        <v>0</v>
      </c>
      <c r="AHE2079" s="1">
        <v>0</v>
      </c>
      <c r="AHF2079" s="1">
        <v>0</v>
      </c>
      <c r="AHH2079" s="1">
        <v>0</v>
      </c>
      <c r="AHI2079" s="1">
        <v>1</v>
      </c>
      <c r="AHK2079" s="1">
        <v>0</v>
      </c>
      <c r="AHL2079" s="1">
        <v>0</v>
      </c>
      <c r="AHM2079" s="1">
        <v>0</v>
      </c>
      <c r="AHN2079" s="1">
        <v>0</v>
      </c>
      <c r="AHO2079" s="1">
        <v>0</v>
      </c>
      <c r="AHP2079" s="1">
        <v>0</v>
      </c>
      <c r="AHQ2079" s="1">
        <v>0</v>
      </c>
      <c r="AHR2079" s="1">
        <v>2</v>
      </c>
      <c r="AIM2079" s="1">
        <v>0</v>
      </c>
      <c r="AIN2079" s="1">
        <v>0</v>
      </c>
      <c r="AIO2079" s="1">
        <v>0</v>
      </c>
      <c r="AIT2079" s="3">
        <v>1</v>
      </c>
      <c r="AIU2079" s="1">
        <v>1</v>
      </c>
      <c r="AIV2079" s="1">
        <v>0</v>
      </c>
      <c r="AIW2079" s="1">
        <v>0</v>
      </c>
      <c r="AIX2079" s="1">
        <v>42</v>
      </c>
      <c r="AJB2079" s="1">
        <v>55</v>
      </c>
    </row>
    <row r="2080" spans="1:939" s="1" customFormat="1">
      <c r="B2080" s="1">
        <v>3</v>
      </c>
      <c r="C2080" s="1">
        <v>0</v>
      </c>
      <c r="Z2080" s="1">
        <v>0</v>
      </c>
      <c r="AA2080" s="1">
        <v>1</v>
      </c>
      <c r="AB2080" s="1" t="s">
        <v>10270</v>
      </c>
      <c r="AC2080" s="1">
        <v>0</v>
      </c>
      <c r="AE2080" s="1">
        <v>0</v>
      </c>
      <c r="AG2080" s="1">
        <v>0</v>
      </c>
      <c r="AI2080" s="1">
        <v>146</v>
      </c>
      <c r="AJ2080" s="1">
        <v>128</v>
      </c>
      <c r="DR2080" s="1">
        <v>76</v>
      </c>
      <c r="DS2080" s="1">
        <v>86</v>
      </c>
      <c r="HA2080" s="1">
        <v>0</v>
      </c>
      <c r="HB2080" s="1">
        <v>0</v>
      </c>
      <c r="HT2080" s="1">
        <v>0</v>
      </c>
      <c r="HU2080" s="1">
        <v>0</v>
      </c>
      <c r="IP2080" s="1">
        <v>94</v>
      </c>
      <c r="IQ2080" s="1">
        <v>96</v>
      </c>
      <c r="LX2080" s="1">
        <v>90</v>
      </c>
      <c r="LY2080" s="1">
        <v>90</v>
      </c>
      <c r="PG2080" s="1">
        <v>20</v>
      </c>
      <c r="PH2080" s="1">
        <v>18</v>
      </c>
      <c r="SP2080" s="1">
        <v>98.4</v>
      </c>
      <c r="SQ2080" s="1">
        <v>96.8</v>
      </c>
      <c r="VX2080" s="1">
        <v>1</v>
      </c>
      <c r="VY2080" s="1">
        <v>1</v>
      </c>
      <c r="WQ2080" s="1">
        <v>0</v>
      </c>
      <c r="WR2080" s="1">
        <v>0</v>
      </c>
      <c r="AGS2080" s="1">
        <v>0</v>
      </c>
      <c r="AGT2080" s="1">
        <v>0</v>
      </c>
      <c r="AGU2080" s="1">
        <v>0</v>
      </c>
      <c r="AGV2080" s="1">
        <v>0</v>
      </c>
      <c r="AGW2080" s="1">
        <v>0</v>
      </c>
      <c r="AGX2080" s="1">
        <v>1</v>
      </c>
      <c r="AGY2080" s="1">
        <v>0</v>
      </c>
      <c r="AGZ2080" s="1">
        <v>0</v>
      </c>
      <c r="AHA2080" s="1">
        <v>0</v>
      </c>
      <c r="AHB2080" s="1">
        <v>0</v>
      </c>
      <c r="AHC2080" s="1">
        <v>1</v>
      </c>
      <c r="AHD2080" s="1">
        <v>0</v>
      </c>
      <c r="AHE2080" s="1">
        <v>0</v>
      </c>
      <c r="AHF2080" s="1">
        <v>0</v>
      </c>
      <c r="AHH2080" s="1">
        <v>0</v>
      </c>
      <c r="AHI2080" s="1">
        <v>1</v>
      </c>
      <c r="AHK2080" s="1">
        <v>0</v>
      </c>
      <c r="AHL2080" s="1">
        <v>0</v>
      </c>
      <c r="AHM2080" s="1">
        <v>0</v>
      </c>
      <c r="AHN2080" s="1">
        <v>0</v>
      </c>
      <c r="AHO2080" s="1">
        <v>0</v>
      </c>
      <c r="AHP2080" s="1">
        <v>0</v>
      </c>
      <c r="AHQ2080" s="1">
        <v>0</v>
      </c>
      <c r="AHR2080" s="1">
        <v>0</v>
      </c>
      <c r="AIM2080" s="1">
        <v>0</v>
      </c>
      <c r="AIN2080" s="1">
        <v>0</v>
      </c>
      <c r="AIO2080" s="1">
        <v>0</v>
      </c>
      <c r="AIT2080" s="3">
        <v>2</v>
      </c>
      <c r="AIU2080" s="1">
        <v>0</v>
      </c>
      <c r="AIV2080" s="1">
        <v>0</v>
      </c>
      <c r="AIW2080" s="1">
        <v>0</v>
      </c>
      <c r="AIX2080" s="1">
        <v>32</v>
      </c>
      <c r="AIY2080" s="1">
        <v>50</v>
      </c>
    </row>
    <row r="2081" spans="1:938" s="80" customFormat="1">
      <c r="B2081" s="80">
        <v>4</v>
      </c>
      <c r="C2081" s="80">
        <v>1</v>
      </c>
      <c r="D2081" s="80" t="s">
        <v>10271</v>
      </c>
      <c r="O2081" s="80">
        <v>0</v>
      </c>
      <c r="Z2081" s="80">
        <v>0</v>
      </c>
      <c r="AA2081" s="80">
        <v>2</v>
      </c>
      <c r="AB2081" s="80" t="s">
        <v>10272</v>
      </c>
      <c r="AC2081" s="80">
        <v>1</v>
      </c>
      <c r="AD2081" s="80">
        <v>0</v>
      </c>
      <c r="AE2081" s="80">
        <v>0</v>
      </c>
      <c r="AG2081" s="80">
        <v>0</v>
      </c>
      <c r="AI2081" s="80">
        <v>158</v>
      </c>
      <c r="DR2081" s="80">
        <v>80</v>
      </c>
      <c r="HA2081" s="80">
        <v>2</v>
      </c>
      <c r="HT2081" s="80">
        <v>0</v>
      </c>
      <c r="IP2081" s="80">
        <v>93</v>
      </c>
      <c r="LX2081" s="80">
        <v>97</v>
      </c>
      <c r="PG2081" s="80">
        <v>24</v>
      </c>
      <c r="SP2081" s="80">
        <v>98.7</v>
      </c>
      <c r="VX2081" s="80">
        <v>1</v>
      </c>
      <c r="WQ2081" s="80">
        <v>0</v>
      </c>
      <c r="AGS2081" s="80">
        <v>0</v>
      </c>
      <c r="AGT2081" s="80">
        <v>0</v>
      </c>
      <c r="AGU2081" s="80">
        <v>0</v>
      </c>
      <c r="AGV2081" s="80">
        <v>0</v>
      </c>
      <c r="AGW2081" s="80">
        <v>0</v>
      </c>
      <c r="AGX2081" s="80">
        <v>0</v>
      </c>
      <c r="AGY2081" s="80">
        <v>0</v>
      </c>
      <c r="AGZ2081" s="80">
        <v>0</v>
      </c>
      <c r="AHA2081" s="80">
        <v>0</v>
      </c>
      <c r="AHB2081" s="80">
        <v>0</v>
      </c>
      <c r="AHC2081" s="80">
        <v>1</v>
      </c>
      <c r="AHD2081" s="80">
        <v>0</v>
      </c>
      <c r="AHE2081" s="80">
        <v>0</v>
      </c>
      <c r="AHF2081" s="80">
        <v>0</v>
      </c>
      <c r="AHH2081" s="80">
        <v>0</v>
      </c>
      <c r="AHI2081" s="80">
        <v>1</v>
      </c>
      <c r="AHK2081" s="80">
        <v>0</v>
      </c>
      <c r="AHL2081" s="80">
        <v>0</v>
      </c>
      <c r="AHM2081" s="80">
        <v>0</v>
      </c>
      <c r="AHN2081" s="80">
        <v>0</v>
      </c>
      <c r="AHO2081" s="80">
        <v>0</v>
      </c>
      <c r="AHP2081" s="80">
        <v>0</v>
      </c>
      <c r="AHQ2081" s="80">
        <v>0</v>
      </c>
      <c r="AHR2081" s="80">
        <v>0</v>
      </c>
      <c r="AIM2081" s="80">
        <v>0</v>
      </c>
      <c r="AIN2081" s="80">
        <v>0</v>
      </c>
      <c r="AIO2081" s="80">
        <v>0</v>
      </c>
      <c r="AIT2081" s="86">
        <v>1</v>
      </c>
      <c r="AIU2081" s="80">
        <v>0</v>
      </c>
      <c r="AIV2081" s="80">
        <v>0</v>
      </c>
      <c r="AIW2081" s="80">
        <v>0</v>
      </c>
      <c r="AIX2081" s="80">
        <v>34</v>
      </c>
    </row>
    <row r="2082" spans="1:938" s="1" customFormat="1">
      <c r="A2082" s="1">
        <v>348</v>
      </c>
      <c r="B2082" s="1">
        <v>1</v>
      </c>
      <c r="C2082" s="1">
        <v>0</v>
      </c>
      <c r="Z2082" s="1">
        <v>0</v>
      </c>
      <c r="AA2082" s="1">
        <v>2</v>
      </c>
      <c r="AB2082" s="1" t="s">
        <v>10273</v>
      </c>
      <c r="AC2082" s="1">
        <v>0</v>
      </c>
      <c r="AE2082" s="1">
        <v>0</v>
      </c>
      <c r="AG2082" s="1">
        <v>0</v>
      </c>
      <c r="AGS2082" s="1">
        <v>1</v>
      </c>
      <c r="AGT2082" s="1">
        <v>0</v>
      </c>
      <c r="AGU2082" s="1">
        <v>0</v>
      </c>
      <c r="AGV2082" s="1">
        <v>1</v>
      </c>
      <c r="AGW2082" s="1">
        <v>0</v>
      </c>
      <c r="AGX2082" s="1">
        <v>0</v>
      </c>
      <c r="AGY2082" s="1">
        <v>0</v>
      </c>
      <c r="AGZ2082" s="1">
        <v>0</v>
      </c>
      <c r="AHA2082" s="1">
        <v>0</v>
      </c>
      <c r="AHB2082" s="1">
        <v>0</v>
      </c>
      <c r="AHC2082" s="1">
        <v>1</v>
      </c>
      <c r="AHD2082" s="1">
        <v>0</v>
      </c>
      <c r="AHE2082" s="1">
        <v>0</v>
      </c>
      <c r="AHF2082" s="1">
        <v>0</v>
      </c>
      <c r="AHH2082" s="1">
        <v>0</v>
      </c>
      <c r="AHI2082" s="1">
        <v>0</v>
      </c>
      <c r="AHK2082" s="1">
        <v>0</v>
      </c>
      <c r="AHL2082" s="1">
        <v>0</v>
      </c>
      <c r="AHM2082" s="1">
        <v>0</v>
      </c>
      <c r="AHN2082" s="1">
        <v>0</v>
      </c>
      <c r="AHO2082" s="1">
        <v>0</v>
      </c>
      <c r="AHP2082" s="1">
        <v>0</v>
      </c>
      <c r="AHQ2082" s="1">
        <v>0</v>
      </c>
      <c r="AHR2082" s="1">
        <v>1</v>
      </c>
      <c r="AIM2082" s="1">
        <v>2</v>
      </c>
      <c r="AIN2082" s="1">
        <v>0</v>
      </c>
      <c r="AIO2082" s="1">
        <v>0</v>
      </c>
      <c r="AIP2082" s="1">
        <v>1</v>
      </c>
      <c r="AIQ2082" s="1">
        <v>1</v>
      </c>
      <c r="AIR2082" s="1">
        <v>1</v>
      </c>
      <c r="AIS2082" s="1">
        <v>1</v>
      </c>
      <c r="AIT2082" s="3">
        <v>0</v>
      </c>
      <c r="AIV2082" s="1">
        <v>0</v>
      </c>
      <c r="AIW2082" s="1">
        <v>0</v>
      </c>
    </row>
    <row r="2083" spans="1:938" s="18" customFormat="1">
      <c r="B2083" s="18">
        <v>2</v>
      </c>
      <c r="C2083" s="18">
        <v>1</v>
      </c>
      <c r="D2083" s="18" t="s">
        <v>4526</v>
      </c>
      <c r="E2083" s="18" t="s">
        <v>3534</v>
      </c>
      <c r="O2083" s="18">
        <v>1</v>
      </c>
      <c r="P2083" s="18">
        <v>0</v>
      </c>
      <c r="Z2083" s="18">
        <v>0</v>
      </c>
      <c r="AA2083" s="18">
        <v>2</v>
      </c>
      <c r="AB2083" s="18" t="s">
        <v>10274</v>
      </c>
      <c r="AC2083" s="18">
        <v>0</v>
      </c>
      <c r="AE2083" s="18">
        <v>1</v>
      </c>
      <c r="AF2083" s="18">
        <v>0</v>
      </c>
      <c r="AG2083" s="18">
        <v>0</v>
      </c>
      <c r="AI2083" s="18">
        <v>136</v>
      </c>
      <c r="AJ2083" s="18">
        <v>116</v>
      </c>
      <c r="DR2083" s="18">
        <v>80</v>
      </c>
      <c r="DS2083" s="18">
        <v>76</v>
      </c>
      <c r="HA2083" s="18">
        <v>0</v>
      </c>
      <c r="HB2083" s="18">
        <v>0</v>
      </c>
      <c r="HT2083" s="18">
        <v>0</v>
      </c>
      <c r="HU2083" s="18">
        <v>0</v>
      </c>
      <c r="IP2083" s="18">
        <v>98</v>
      </c>
      <c r="IQ2083" s="18">
        <v>98</v>
      </c>
      <c r="LX2083" s="18">
        <v>90</v>
      </c>
      <c r="LY2083" s="18">
        <v>92</v>
      </c>
      <c r="PG2083" s="18">
        <v>16</v>
      </c>
      <c r="PH2083" s="18">
        <v>16</v>
      </c>
      <c r="SP2083" s="18">
        <v>96.8</v>
      </c>
      <c r="SQ2083" s="18">
        <v>97.1</v>
      </c>
      <c r="VX2083" s="18">
        <v>1</v>
      </c>
      <c r="VY2083" s="18">
        <v>1</v>
      </c>
      <c r="WQ2083" s="18">
        <v>0</v>
      </c>
      <c r="WR2083" s="18">
        <v>0</v>
      </c>
      <c r="ABB2083" s="18">
        <v>11.2</v>
      </c>
      <c r="ABE2083" s="18">
        <v>34.200000000000003</v>
      </c>
      <c r="ABM2083" s="18">
        <v>12.01</v>
      </c>
      <c r="ABO2083" s="18">
        <v>210</v>
      </c>
      <c r="AGS2083" s="18">
        <v>0</v>
      </c>
      <c r="AGT2083" s="18">
        <v>0</v>
      </c>
      <c r="AGU2083" s="18">
        <v>0</v>
      </c>
      <c r="AGV2083" s="18">
        <v>0</v>
      </c>
      <c r="AGW2083" s="18">
        <v>0</v>
      </c>
      <c r="AGX2083" s="18">
        <v>0</v>
      </c>
      <c r="AGY2083" s="18">
        <v>0</v>
      </c>
      <c r="AGZ2083" s="18">
        <v>1</v>
      </c>
      <c r="AHA2083" s="18">
        <v>0</v>
      </c>
      <c r="AHB2083" s="18">
        <v>0</v>
      </c>
      <c r="AHC2083" s="18">
        <v>1</v>
      </c>
      <c r="AHD2083" s="18">
        <v>0</v>
      </c>
      <c r="AHE2083" s="18">
        <v>0</v>
      </c>
      <c r="AHF2083" s="18">
        <v>0</v>
      </c>
      <c r="AHH2083" s="18">
        <v>0</v>
      </c>
      <c r="AHI2083" s="18">
        <v>0</v>
      </c>
      <c r="AHK2083" s="18">
        <v>0</v>
      </c>
      <c r="AHL2083" s="18">
        <v>0</v>
      </c>
      <c r="AHM2083" s="18">
        <v>0</v>
      </c>
      <c r="AHN2083" s="18">
        <v>0</v>
      </c>
      <c r="AHO2083" s="18">
        <v>0</v>
      </c>
      <c r="AHP2083" s="18">
        <v>0</v>
      </c>
      <c r="AHQ2083" s="18">
        <v>0</v>
      </c>
      <c r="AHR2083" s="18">
        <v>1</v>
      </c>
      <c r="AIN2083" s="18">
        <v>0</v>
      </c>
      <c r="AIO2083" s="18">
        <v>0</v>
      </c>
      <c r="AIT2083" s="79">
        <v>2</v>
      </c>
      <c r="AIV2083" s="18">
        <v>0</v>
      </c>
      <c r="AIW2083" s="18">
        <v>0</v>
      </c>
      <c r="AIX2083" s="18">
        <v>29</v>
      </c>
      <c r="AIY2083" s="18">
        <v>39</v>
      </c>
    </row>
    <row r="2084" spans="1:938" s="1" customFormat="1">
      <c r="A2084" s="1">
        <v>349</v>
      </c>
      <c r="B2084" s="1">
        <v>1</v>
      </c>
      <c r="C2084" s="1">
        <v>1</v>
      </c>
      <c r="D2084" s="1" t="s">
        <v>6091</v>
      </c>
      <c r="O2084" s="1">
        <v>0</v>
      </c>
      <c r="Z2084" s="1">
        <v>0</v>
      </c>
      <c r="AA2084" s="1">
        <v>1</v>
      </c>
      <c r="AC2084" s="1">
        <v>0</v>
      </c>
      <c r="AE2084" s="1">
        <v>0</v>
      </c>
      <c r="AG2084" s="1">
        <v>0</v>
      </c>
      <c r="AI2084" s="1">
        <v>148</v>
      </c>
      <c r="DR2084" s="1">
        <v>70</v>
      </c>
      <c r="HA2084" s="1">
        <v>2</v>
      </c>
      <c r="HT2084" s="1">
        <v>0</v>
      </c>
      <c r="IP2084" s="1">
        <v>94.5</v>
      </c>
      <c r="IQ2084" s="1">
        <v>89.5</v>
      </c>
      <c r="IR2084" s="1">
        <v>94</v>
      </c>
      <c r="IS2084" s="1">
        <v>93</v>
      </c>
      <c r="IT2084" s="1">
        <v>92</v>
      </c>
      <c r="LX2084" s="1">
        <v>86</v>
      </c>
      <c r="PG2084" s="1">
        <v>18</v>
      </c>
      <c r="SP2084" s="1">
        <v>97.6</v>
      </c>
      <c r="VX2084" s="1">
        <v>0</v>
      </c>
      <c r="WQ2084" s="1">
        <v>0</v>
      </c>
      <c r="WR2084" s="1">
        <v>0</v>
      </c>
      <c r="WS2084" s="1">
        <v>1</v>
      </c>
      <c r="WT2084" s="1">
        <v>1</v>
      </c>
      <c r="WU2084" s="1">
        <v>0</v>
      </c>
      <c r="AGS2084" s="1">
        <v>1</v>
      </c>
      <c r="AGT2084" s="1">
        <v>0</v>
      </c>
      <c r="AGU2084" s="1">
        <v>1</v>
      </c>
      <c r="AGV2084" s="1">
        <v>0</v>
      </c>
      <c r="AGW2084" s="1">
        <v>1</v>
      </c>
      <c r="AGX2084" s="1">
        <v>1</v>
      </c>
      <c r="AGY2084" s="1">
        <v>0</v>
      </c>
      <c r="AGZ2084" s="1">
        <v>0</v>
      </c>
      <c r="AHA2084" s="1">
        <v>0</v>
      </c>
      <c r="AHB2084" s="1">
        <v>0</v>
      </c>
      <c r="AHC2084" s="1">
        <v>1</v>
      </c>
      <c r="AHD2084" s="1">
        <v>0</v>
      </c>
      <c r="AHE2084" s="1">
        <v>0</v>
      </c>
      <c r="AHF2084" s="1">
        <v>0</v>
      </c>
      <c r="AHH2084" s="1">
        <v>0</v>
      </c>
      <c r="AHI2084" s="1">
        <v>0</v>
      </c>
      <c r="AHK2084" s="1">
        <v>0</v>
      </c>
      <c r="AHL2084" s="1">
        <v>0</v>
      </c>
      <c r="AHM2084" s="1">
        <v>0</v>
      </c>
      <c r="AHN2084" s="1">
        <v>0</v>
      </c>
      <c r="AHO2084" s="1">
        <v>0</v>
      </c>
      <c r="AHP2084" s="1">
        <v>0</v>
      </c>
      <c r="AHQ2084" s="1">
        <v>0</v>
      </c>
      <c r="AHR2084" s="1">
        <v>0</v>
      </c>
      <c r="AIM2084" s="1">
        <v>0</v>
      </c>
      <c r="AIN2084" s="1">
        <v>0</v>
      </c>
      <c r="AIO2084" s="1">
        <v>0</v>
      </c>
      <c r="AIP2084" s="1">
        <v>1</v>
      </c>
      <c r="AIQ2084" s="1">
        <v>1</v>
      </c>
      <c r="AIR2084" s="1">
        <v>1</v>
      </c>
      <c r="AIS2084" s="1">
        <v>1</v>
      </c>
      <c r="AIT2084" s="3">
        <v>1</v>
      </c>
      <c r="AIV2084" s="1">
        <v>0</v>
      </c>
      <c r="AIW2084" s="1">
        <v>0</v>
      </c>
      <c r="AIX2084" s="1">
        <v>60</v>
      </c>
    </row>
    <row r="2085" spans="1:938" s="1" customFormat="1">
      <c r="B2085" s="1">
        <v>2</v>
      </c>
      <c r="C2085" s="1">
        <v>1</v>
      </c>
      <c r="D2085" s="1" t="s">
        <v>2519</v>
      </c>
      <c r="E2085" s="1" t="s">
        <v>7434</v>
      </c>
      <c r="F2085" s="1" t="s">
        <v>10275</v>
      </c>
      <c r="G2085" s="1" t="s">
        <v>3238</v>
      </c>
      <c r="H2085" s="1" t="s">
        <v>10276</v>
      </c>
      <c r="O2085" s="1">
        <v>0</v>
      </c>
      <c r="P2085" s="1">
        <v>0</v>
      </c>
      <c r="Q2085" s="1">
        <v>0</v>
      </c>
      <c r="R2085" s="1">
        <v>0</v>
      </c>
      <c r="S2085" s="1">
        <v>1</v>
      </c>
      <c r="Z2085" s="1">
        <v>0</v>
      </c>
      <c r="AA2085" s="1">
        <v>2</v>
      </c>
      <c r="AB2085" s="1" t="s">
        <v>10277</v>
      </c>
      <c r="AC2085" s="1">
        <v>0</v>
      </c>
      <c r="AE2085" s="1">
        <v>9</v>
      </c>
      <c r="AF2085" s="1">
        <v>0</v>
      </c>
      <c r="AG2085" s="1">
        <v>0</v>
      </c>
      <c r="AI2085" s="1">
        <v>148</v>
      </c>
      <c r="AJ2085" s="1">
        <v>142</v>
      </c>
      <c r="DR2085" s="1">
        <v>60</v>
      </c>
      <c r="DS2085" s="1">
        <v>64</v>
      </c>
      <c r="HA2085" s="1">
        <v>0</v>
      </c>
      <c r="HB2085" s="1">
        <v>2</v>
      </c>
      <c r="HT2085" s="1">
        <v>0</v>
      </c>
      <c r="HU2085" s="1">
        <v>0</v>
      </c>
      <c r="IP2085" s="1">
        <v>96</v>
      </c>
      <c r="IQ2085" s="1">
        <v>95</v>
      </c>
      <c r="LX2085" s="1">
        <v>96</v>
      </c>
      <c r="LY2085" s="1">
        <v>84</v>
      </c>
      <c r="PG2085" s="1">
        <v>24</v>
      </c>
      <c r="PH2085" s="1">
        <v>20</v>
      </c>
      <c r="SQ2085" s="1">
        <v>96.4</v>
      </c>
      <c r="VY2085" s="1">
        <v>0</v>
      </c>
      <c r="WQ2085" s="1">
        <v>0</v>
      </c>
      <c r="WR2085" s="1">
        <v>0</v>
      </c>
      <c r="AGS2085" s="1">
        <v>0</v>
      </c>
      <c r="AGT2085" s="1">
        <v>0</v>
      </c>
      <c r="AGU2085" s="1">
        <v>0</v>
      </c>
      <c r="AGV2085" s="1">
        <v>0</v>
      </c>
      <c r="AGW2085" s="1">
        <v>1</v>
      </c>
      <c r="AGX2085" s="1">
        <v>1</v>
      </c>
      <c r="AGY2085" s="1">
        <v>0</v>
      </c>
      <c r="AGZ2085" s="1">
        <v>1</v>
      </c>
      <c r="AHA2085" s="1">
        <v>0</v>
      </c>
      <c r="AHB2085" s="1">
        <v>0</v>
      </c>
      <c r="AHC2085" s="1">
        <v>1</v>
      </c>
      <c r="AHD2085" s="1">
        <v>0</v>
      </c>
      <c r="AHE2085" s="1">
        <v>0</v>
      </c>
      <c r="AHF2085" s="1">
        <v>0</v>
      </c>
      <c r="AHH2085" s="1">
        <v>0</v>
      </c>
      <c r="AHI2085" s="1">
        <v>0</v>
      </c>
      <c r="AHK2085" s="1">
        <v>0</v>
      </c>
      <c r="AHL2085" s="1">
        <v>0</v>
      </c>
      <c r="AHM2085" s="1">
        <v>0</v>
      </c>
      <c r="AHN2085" s="1">
        <v>0</v>
      </c>
      <c r="AHO2085" s="1">
        <v>0</v>
      </c>
      <c r="AHP2085" s="1">
        <v>0</v>
      </c>
      <c r="AHQ2085" s="1">
        <v>0</v>
      </c>
      <c r="AHR2085" s="1">
        <v>0</v>
      </c>
      <c r="AIM2085" s="1">
        <v>0</v>
      </c>
      <c r="AIN2085" s="1">
        <v>0</v>
      </c>
      <c r="AIO2085" s="1">
        <v>0</v>
      </c>
      <c r="AIT2085" s="3">
        <v>2</v>
      </c>
      <c r="AIV2085" s="1">
        <v>0</v>
      </c>
      <c r="AIW2085" s="1">
        <v>0</v>
      </c>
      <c r="AIX2085" s="1">
        <v>51</v>
      </c>
      <c r="AIY2085" s="1">
        <v>41</v>
      </c>
    </row>
    <row r="2086" spans="1:938" s="1" customFormat="1">
      <c r="B2086" s="1">
        <v>3</v>
      </c>
      <c r="C2086" s="1">
        <v>1</v>
      </c>
      <c r="D2086" s="1" t="s">
        <v>10278</v>
      </c>
      <c r="E2086" s="1" t="s">
        <v>7701</v>
      </c>
      <c r="O2086" s="1">
        <v>0</v>
      </c>
      <c r="P2086" s="1">
        <v>1</v>
      </c>
      <c r="Z2086" s="1">
        <v>0</v>
      </c>
      <c r="AA2086" s="1">
        <v>1</v>
      </c>
      <c r="AB2086" s="1" t="s">
        <v>10279</v>
      </c>
      <c r="AC2086" s="1">
        <v>0</v>
      </c>
      <c r="AE2086" s="1">
        <v>14</v>
      </c>
      <c r="AF2086" s="1">
        <v>0</v>
      </c>
      <c r="AG2086" s="1">
        <v>0</v>
      </c>
      <c r="AI2086" s="1">
        <v>130</v>
      </c>
      <c r="AJ2086" s="1">
        <v>120</v>
      </c>
      <c r="DR2086" s="1">
        <v>72</v>
      </c>
      <c r="DS2086" s="1">
        <v>62</v>
      </c>
      <c r="HA2086" s="1">
        <v>2</v>
      </c>
      <c r="HB2086" s="1">
        <v>2</v>
      </c>
      <c r="HT2086" s="1">
        <v>0</v>
      </c>
      <c r="HU2086" s="1">
        <v>0</v>
      </c>
      <c r="IP2086" s="1">
        <v>95</v>
      </c>
      <c r="IQ2086" s="1">
        <v>95</v>
      </c>
      <c r="LX2086" s="1">
        <v>93</v>
      </c>
      <c r="LY2086" s="1">
        <v>88</v>
      </c>
      <c r="PG2086" s="1">
        <v>24</v>
      </c>
      <c r="PH2086" s="1">
        <v>20</v>
      </c>
      <c r="SP2086" s="1">
        <v>96.4</v>
      </c>
      <c r="SQ2086" s="1">
        <v>97.4</v>
      </c>
      <c r="VX2086" s="1">
        <v>0</v>
      </c>
      <c r="VY2086" s="1">
        <v>0</v>
      </c>
      <c r="WQ2086" s="1">
        <v>0</v>
      </c>
      <c r="WR2086" s="1">
        <v>0</v>
      </c>
      <c r="AGS2086" s="1">
        <v>0</v>
      </c>
      <c r="AGT2086" s="1">
        <v>0</v>
      </c>
      <c r="AGU2086" s="1">
        <v>0</v>
      </c>
      <c r="AGV2086" s="1">
        <v>0</v>
      </c>
      <c r="AGW2086" s="1">
        <v>1</v>
      </c>
      <c r="AGX2086" s="1">
        <v>1</v>
      </c>
      <c r="AGY2086" s="1">
        <v>0</v>
      </c>
      <c r="AGZ2086" s="1">
        <v>0</v>
      </c>
      <c r="AHA2086" s="1">
        <v>0</v>
      </c>
      <c r="AHB2086" s="1">
        <v>0</v>
      </c>
      <c r="AHC2086" s="1">
        <v>1</v>
      </c>
      <c r="AHD2086" s="1">
        <v>0</v>
      </c>
      <c r="AHE2086" s="1">
        <v>0</v>
      </c>
      <c r="AHF2086" s="1">
        <v>0</v>
      </c>
      <c r="AHH2086" s="1">
        <v>0</v>
      </c>
      <c r="AHI2086" s="1">
        <v>0</v>
      </c>
      <c r="AHK2086" s="1">
        <v>0</v>
      </c>
      <c r="AHL2086" s="1">
        <v>0</v>
      </c>
      <c r="AHM2086" s="1">
        <v>0</v>
      </c>
      <c r="AHN2086" s="1">
        <v>0</v>
      </c>
      <c r="AHO2086" s="1">
        <v>0</v>
      </c>
      <c r="AHP2086" s="1">
        <v>0</v>
      </c>
      <c r="AHQ2086" s="1">
        <v>0</v>
      </c>
      <c r="AHR2086" s="1">
        <v>0</v>
      </c>
      <c r="AIM2086" s="1">
        <v>0</v>
      </c>
      <c r="AIN2086" s="1">
        <v>0</v>
      </c>
      <c r="AIO2086" s="1">
        <v>0</v>
      </c>
      <c r="AIT2086" s="3">
        <v>2</v>
      </c>
      <c r="AIV2086" s="1">
        <v>0</v>
      </c>
      <c r="AIW2086" s="1">
        <v>0</v>
      </c>
      <c r="AIX2086" s="1">
        <v>50</v>
      </c>
      <c r="AIY2086" s="1">
        <v>35</v>
      </c>
    </row>
    <row r="2087" spans="1:938" s="18" customFormat="1">
      <c r="B2087" s="18">
        <v>4</v>
      </c>
      <c r="C2087" s="18">
        <v>0</v>
      </c>
      <c r="Z2087" s="18">
        <v>0</v>
      </c>
      <c r="AA2087" s="18">
        <v>1</v>
      </c>
      <c r="AC2087" s="18">
        <v>0</v>
      </c>
      <c r="AE2087" s="18">
        <v>1</v>
      </c>
      <c r="AF2087" s="18">
        <v>0</v>
      </c>
      <c r="AG2087" s="18">
        <v>0</v>
      </c>
      <c r="AGS2087" s="18">
        <v>0</v>
      </c>
      <c r="AGT2087" s="18">
        <v>0</v>
      </c>
      <c r="AGU2087" s="18">
        <v>0</v>
      </c>
      <c r="AGV2087" s="18">
        <v>0</v>
      </c>
      <c r="AGW2087" s="18">
        <v>1</v>
      </c>
      <c r="AGX2087" s="18">
        <v>1</v>
      </c>
      <c r="AGY2087" s="18">
        <v>0</v>
      </c>
      <c r="AGZ2087" s="18">
        <v>0</v>
      </c>
      <c r="AHA2087" s="18">
        <v>0</v>
      </c>
      <c r="AHB2087" s="18">
        <v>0</v>
      </c>
      <c r="AHC2087" s="18">
        <v>1</v>
      </c>
      <c r="AHD2087" s="18">
        <v>0</v>
      </c>
      <c r="AHE2087" s="18">
        <v>0</v>
      </c>
      <c r="AHF2087" s="18">
        <v>0</v>
      </c>
      <c r="AHH2087" s="18">
        <v>0</v>
      </c>
      <c r="AHI2087" s="18">
        <v>0</v>
      </c>
      <c r="AHK2087" s="18">
        <v>0</v>
      </c>
      <c r="AHL2087" s="18">
        <v>0</v>
      </c>
      <c r="AHM2087" s="18">
        <v>0</v>
      </c>
      <c r="AHN2087" s="18">
        <v>0</v>
      </c>
      <c r="AHO2087" s="18">
        <v>0</v>
      </c>
      <c r="AHP2087" s="18">
        <v>0</v>
      </c>
      <c r="AHQ2087" s="18">
        <v>0</v>
      </c>
      <c r="AHR2087" s="18">
        <v>0</v>
      </c>
      <c r="AIM2087" s="18">
        <v>0</v>
      </c>
      <c r="AIN2087" s="18">
        <v>0</v>
      </c>
      <c r="AIO2087" s="18">
        <v>0</v>
      </c>
      <c r="AIT2087" s="79"/>
      <c r="AIV2087" s="18">
        <v>0</v>
      </c>
      <c r="AIW2087" s="18">
        <v>0</v>
      </c>
    </row>
    <row r="2088" spans="1:938" s="1" customFormat="1">
      <c r="A2088" s="1">
        <v>350</v>
      </c>
      <c r="B2088" s="1">
        <v>1</v>
      </c>
      <c r="C2088" s="1">
        <v>1</v>
      </c>
      <c r="D2088" s="1" t="s">
        <v>9159</v>
      </c>
      <c r="O2088" s="1">
        <v>0</v>
      </c>
      <c r="Z2088" s="1">
        <v>0</v>
      </c>
      <c r="AA2088" s="1">
        <v>2</v>
      </c>
      <c r="AB2088" s="1" t="s">
        <v>10280</v>
      </c>
      <c r="AC2088" s="1">
        <v>0</v>
      </c>
      <c r="AE2088" s="1">
        <v>0</v>
      </c>
      <c r="AG2088" s="1">
        <v>0</v>
      </c>
      <c r="AI2088" s="1">
        <v>142</v>
      </c>
      <c r="DR2088" s="1">
        <v>80</v>
      </c>
      <c r="HA2088" s="1">
        <v>0</v>
      </c>
      <c r="HT2088" s="1">
        <v>0</v>
      </c>
      <c r="IP2088" s="1">
        <v>99</v>
      </c>
      <c r="LX2088" s="1">
        <v>92</v>
      </c>
      <c r="PG2088" s="1">
        <v>18</v>
      </c>
      <c r="SP2088" s="1">
        <v>96.8</v>
      </c>
      <c r="VX2088" s="1">
        <v>1</v>
      </c>
      <c r="WQ2088" s="1">
        <v>0</v>
      </c>
      <c r="ZY2088" s="1">
        <v>219</v>
      </c>
      <c r="AAY2088" s="1">
        <v>22</v>
      </c>
      <c r="ABB2088" s="1">
        <v>11.9</v>
      </c>
      <c r="ABE2088" s="1">
        <v>35</v>
      </c>
      <c r="ABU2088" s="1">
        <v>140</v>
      </c>
      <c r="ABX2088" s="1">
        <v>3.7</v>
      </c>
      <c r="ACA2088" s="1">
        <v>106</v>
      </c>
      <c r="ACD2088" s="1">
        <v>1</v>
      </c>
      <c r="ACG2088" s="1">
        <v>133</v>
      </c>
      <c r="ACQ2088" s="1">
        <v>20</v>
      </c>
      <c r="ACT2088" s="1">
        <v>1</v>
      </c>
      <c r="ACW2088" s="1">
        <v>17</v>
      </c>
      <c r="AGS2088" s="1">
        <v>1</v>
      </c>
      <c r="AGT2088" s="1">
        <v>0</v>
      </c>
      <c r="AGU2088" s="1">
        <v>1</v>
      </c>
      <c r="AGV2088" s="1">
        <v>0</v>
      </c>
      <c r="AGW2088" s="1">
        <v>0</v>
      </c>
      <c r="AGX2088" s="1">
        <v>0</v>
      </c>
      <c r="AGY2088" s="1">
        <v>0</v>
      </c>
      <c r="AGZ2088" s="1">
        <v>1</v>
      </c>
      <c r="AHA2088" s="1">
        <v>0</v>
      </c>
      <c r="AHB2088" s="1">
        <v>0</v>
      </c>
      <c r="AHC2088" s="1">
        <v>1</v>
      </c>
      <c r="AHD2088" s="1">
        <v>0</v>
      </c>
      <c r="AHE2088" s="1">
        <v>0</v>
      </c>
      <c r="AHF2088" s="1">
        <v>0</v>
      </c>
      <c r="AHH2088" s="1">
        <v>0</v>
      </c>
      <c r="AHI2088" s="1">
        <v>0</v>
      </c>
      <c r="AHK2088" s="1">
        <v>0</v>
      </c>
      <c r="AHL2088" s="1">
        <v>0</v>
      </c>
      <c r="AHM2088" s="1">
        <v>0</v>
      </c>
      <c r="AHN2088" s="1">
        <v>0</v>
      </c>
      <c r="AHO2088" s="1">
        <v>0</v>
      </c>
      <c r="AHP2088" s="1">
        <v>0</v>
      </c>
      <c r="AHQ2088" s="1">
        <v>0</v>
      </c>
      <c r="AHR2088" s="1">
        <v>0</v>
      </c>
      <c r="AIM2088" s="1">
        <v>2</v>
      </c>
      <c r="AIN2088" s="1">
        <v>0</v>
      </c>
      <c r="AIO2088" s="1">
        <v>0</v>
      </c>
      <c r="AIP2088" s="1">
        <v>1</v>
      </c>
      <c r="AIQ2088" s="1">
        <v>1</v>
      </c>
      <c r="AIR2088" s="1">
        <v>1</v>
      </c>
      <c r="AIS2088" s="1">
        <v>1</v>
      </c>
      <c r="AIT2088" s="1">
        <v>1</v>
      </c>
      <c r="AIU2088" s="1">
        <v>0</v>
      </c>
      <c r="AIV2088" s="1">
        <v>0</v>
      </c>
      <c r="AIW2088" s="1">
        <v>0</v>
      </c>
      <c r="AIX2088" s="1">
        <v>45</v>
      </c>
    </row>
    <row r="2089" spans="1:938" s="1" customFormat="1">
      <c r="B2089" s="1">
        <v>2</v>
      </c>
      <c r="C2089" s="1">
        <v>0</v>
      </c>
      <c r="Z2089" s="1">
        <v>0</v>
      </c>
      <c r="AA2089" s="1">
        <v>2</v>
      </c>
      <c r="AB2089" s="1" t="s">
        <v>10281</v>
      </c>
      <c r="AC2089" s="1">
        <v>0</v>
      </c>
      <c r="AE2089" s="1">
        <v>0</v>
      </c>
      <c r="AG2089" s="1">
        <v>0</v>
      </c>
      <c r="AI2089" s="1">
        <v>154</v>
      </c>
      <c r="AJ2089" s="1">
        <v>146</v>
      </c>
      <c r="DR2089" s="1">
        <v>80</v>
      </c>
      <c r="DS2089" s="1">
        <v>76</v>
      </c>
      <c r="HA2089" s="1">
        <v>0</v>
      </c>
      <c r="HB2089" s="1">
        <v>0</v>
      </c>
      <c r="HT2089" s="1">
        <v>0</v>
      </c>
      <c r="HU2089" s="1">
        <v>0</v>
      </c>
      <c r="IP2089" s="1">
        <v>97</v>
      </c>
      <c r="IQ2089" s="1">
        <v>99</v>
      </c>
      <c r="LX2089" s="1">
        <v>81</v>
      </c>
      <c r="LY2089" s="1">
        <v>88</v>
      </c>
      <c r="PG2089" s="1">
        <v>20</v>
      </c>
      <c r="PH2089" s="1">
        <v>18</v>
      </c>
      <c r="SP2089" s="1">
        <v>98.1</v>
      </c>
      <c r="SQ2089" s="1">
        <v>97.9</v>
      </c>
      <c r="VX2089" s="1">
        <v>1</v>
      </c>
      <c r="VY2089" s="1">
        <v>1</v>
      </c>
      <c r="WQ2089" s="1">
        <v>0</v>
      </c>
      <c r="WR2089" s="1">
        <v>0</v>
      </c>
      <c r="ZY2089" s="1">
        <v>217</v>
      </c>
      <c r="ZZ2089" s="1">
        <v>214.4</v>
      </c>
      <c r="AAY2089" s="1">
        <v>23</v>
      </c>
      <c r="ABU2089" s="1">
        <v>142</v>
      </c>
      <c r="ABX2089" s="1">
        <v>3.6</v>
      </c>
      <c r="ACA2089" s="1">
        <v>101</v>
      </c>
      <c r="ACD2089" s="1">
        <v>9.1999999999999993</v>
      </c>
      <c r="ACG2089" s="1">
        <v>154</v>
      </c>
      <c r="ACQ2089" s="1">
        <v>21</v>
      </c>
      <c r="ACT2089" s="1">
        <v>0.96</v>
      </c>
      <c r="ACW2089" s="1">
        <v>18</v>
      </c>
      <c r="ADR2089" s="1">
        <v>2</v>
      </c>
      <c r="AGS2089" s="1">
        <v>1</v>
      </c>
      <c r="AGT2089" s="1">
        <v>0</v>
      </c>
      <c r="AGU2089" s="1">
        <v>1</v>
      </c>
      <c r="AGV2089" s="1">
        <v>0</v>
      </c>
      <c r="AGW2089" s="1">
        <v>0</v>
      </c>
      <c r="AGX2089" s="1">
        <v>0</v>
      </c>
      <c r="AGY2089" s="1">
        <v>0</v>
      </c>
      <c r="AGZ2089" s="1">
        <v>2</v>
      </c>
      <c r="AHA2089" s="1">
        <v>0</v>
      </c>
      <c r="AHB2089" s="1">
        <v>0</v>
      </c>
      <c r="AHC2089" s="1">
        <v>1</v>
      </c>
      <c r="AHD2089" s="1">
        <v>0</v>
      </c>
      <c r="AHE2089" s="1">
        <v>0</v>
      </c>
      <c r="AHF2089" s="1">
        <v>0</v>
      </c>
      <c r="AHH2089" s="1">
        <v>0</v>
      </c>
      <c r="AHI2089" s="1">
        <v>0</v>
      </c>
      <c r="AHK2089" s="1">
        <v>0</v>
      </c>
      <c r="AHL2089" s="1">
        <v>0</v>
      </c>
      <c r="AHM2089" s="1">
        <v>0</v>
      </c>
      <c r="AHN2089" s="1">
        <v>0</v>
      </c>
      <c r="AHO2089" s="1">
        <v>0</v>
      </c>
      <c r="AHP2089" s="1">
        <v>0</v>
      </c>
      <c r="AHQ2089" s="1">
        <v>0</v>
      </c>
      <c r="AHR2089" s="1">
        <v>0</v>
      </c>
      <c r="AIN2089" s="1">
        <v>0</v>
      </c>
      <c r="AIO2089" s="1">
        <v>0</v>
      </c>
      <c r="AIT2089" s="1">
        <v>2</v>
      </c>
      <c r="AIU2089" s="1">
        <v>0</v>
      </c>
      <c r="AIV2089" s="1">
        <v>0</v>
      </c>
      <c r="AIW2089" s="1">
        <v>0</v>
      </c>
      <c r="AIX2089" s="1">
        <v>31</v>
      </c>
      <c r="AIY2089" s="1">
        <v>22</v>
      </c>
    </row>
    <row r="2090" spans="1:938" s="1" customFormat="1">
      <c r="B2090" s="1">
        <v>3</v>
      </c>
      <c r="C2090" s="1">
        <v>0</v>
      </c>
      <c r="Z2090" s="1">
        <v>0</v>
      </c>
      <c r="AA2090" s="1">
        <v>1</v>
      </c>
      <c r="AB2090" s="1" t="s">
        <v>10282</v>
      </c>
      <c r="AC2090" s="1">
        <v>0</v>
      </c>
      <c r="AE2090" s="1">
        <v>0</v>
      </c>
      <c r="AG2090" s="1">
        <v>0</v>
      </c>
      <c r="AI2090" s="1">
        <v>146</v>
      </c>
      <c r="AJ2090" s="1">
        <v>128</v>
      </c>
      <c r="AK2090" s="1">
        <v>124</v>
      </c>
      <c r="DR2090" s="1">
        <v>100</v>
      </c>
      <c r="DS2090" s="1">
        <v>100</v>
      </c>
      <c r="DT2090" s="1">
        <v>98</v>
      </c>
      <c r="HA2090" s="1">
        <v>2</v>
      </c>
      <c r="HB2090" s="1">
        <v>2</v>
      </c>
      <c r="HC2090" s="1">
        <v>2</v>
      </c>
      <c r="HT2090" s="1">
        <v>0</v>
      </c>
      <c r="HU2090" s="1">
        <v>0</v>
      </c>
      <c r="HV2090" s="1">
        <v>0</v>
      </c>
      <c r="IP2090" s="1">
        <v>100</v>
      </c>
      <c r="IR2090" s="1">
        <v>100</v>
      </c>
      <c r="LX2090" s="1">
        <v>87</v>
      </c>
      <c r="LY2090" s="1">
        <v>72</v>
      </c>
      <c r="LZ2090" s="1">
        <v>76</v>
      </c>
      <c r="PG2090" s="1">
        <v>16</v>
      </c>
      <c r="PI2090" s="1">
        <v>16</v>
      </c>
      <c r="SP2090" s="1">
        <v>95.5</v>
      </c>
      <c r="SR2090" s="1">
        <v>95.3</v>
      </c>
      <c r="VX2090" s="1">
        <v>1</v>
      </c>
      <c r="VZ2090" s="1">
        <v>1</v>
      </c>
      <c r="WQ2090" s="1">
        <v>0</v>
      </c>
      <c r="WS2090" s="1">
        <v>0</v>
      </c>
      <c r="ZY2090" s="1">
        <v>212.6</v>
      </c>
      <c r="ZZ2090" s="1">
        <v>210.5</v>
      </c>
      <c r="AAY2090" s="1">
        <v>24</v>
      </c>
      <c r="AAZ2090" s="1">
        <v>24</v>
      </c>
      <c r="ABB2090" s="1">
        <v>11.6</v>
      </c>
      <c r="ABC2090" s="1">
        <v>11.9</v>
      </c>
      <c r="ABE2090" s="1">
        <v>34</v>
      </c>
      <c r="ABF2090" s="1">
        <v>35</v>
      </c>
      <c r="ABU2090" s="1">
        <v>140</v>
      </c>
      <c r="ABV2090" s="1">
        <v>140</v>
      </c>
      <c r="ABX2090" s="1">
        <v>3.9</v>
      </c>
      <c r="ABY2090" s="1">
        <v>3.8</v>
      </c>
      <c r="ACA2090" s="1">
        <v>104</v>
      </c>
      <c r="ACB2090" s="1">
        <v>105</v>
      </c>
      <c r="ACD2090" s="1">
        <v>1.19</v>
      </c>
      <c r="ACE2090" s="1">
        <v>1.1000000000000001</v>
      </c>
      <c r="ACG2090" s="1">
        <v>130</v>
      </c>
      <c r="ACH2090" s="1">
        <v>119</v>
      </c>
      <c r="ACQ2090" s="1">
        <v>20</v>
      </c>
      <c r="ACR2090" s="1">
        <v>20</v>
      </c>
      <c r="ACT2090" s="1">
        <v>0.9</v>
      </c>
      <c r="ACU2090" s="1">
        <v>1.1000000000000001</v>
      </c>
      <c r="ACW2090" s="1">
        <v>16</v>
      </c>
      <c r="ACX2090" s="1">
        <v>16</v>
      </c>
      <c r="AED2090" s="1">
        <v>6722</v>
      </c>
      <c r="AGS2090" s="1">
        <v>1</v>
      </c>
      <c r="AGT2090" s="1">
        <v>0</v>
      </c>
      <c r="AGU2090" s="1">
        <v>1</v>
      </c>
      <c r="AGV2090" s="1">
        <v>0</v>
      </c>
      <c r="AGW2090" s="1">
        <v>0</v>
      </c>
      <c r="AGX2090" s="1">
        <v>0</v>
      </c>
      <c r="AGY2090" s="1">
        <v>0</v>
      </c>
      <c r="AGZ2090" s="1">
        <v>2</v>
      </c>
      <c r="AHA2090" s="1">
        <v>0</v>
      </c>
      <c r="AHB2090" s="1">
        <v>0</v>
      </c>
      <c r="AHC2090" s="1">
        <v>1</v>
      </c>
      <c r="AHD2090" s="1">
        <v>0</v>
      </c>
      <c r="AHE2090" s="1">
        <v>0</v>
      </c>
      <c r="AHF2090" s="1">
        <v>0</v>
      </c>
      <c r="AHH2090" s="1">
        <v>0</v>
      </c>
      <c r="AHI2090" s="1">
        <v>0</v>
      </c>
      <c r="AHK2090" s="1">
        <v>0</v>
      </c>
      <c r="AHL2090" s="1">
        <v>0</v>
      </c>
      <c r="AHM2090" s="1">
        <v>0</v>
      </c>
      <c r="AHN2090" s="1">
        <v>0</v>
      </c>
      <c r="AHO2090" s="1">
        <v>0</v>
      </c>
      <c r="AHP2090" s="1">
        <v>0</v>
      </c>
      <c r="AHQ2090" s="1">
        <v>0</v>
      </c>
      <c r="AHR2090" s="1">
        <v>0</v>
      </c>
      <c r="AIN2090" s="1">
        <v>0</v>
      </c>
      <c r="AIO2090" s="1">
        <v>0</v>
      </c>
      <c r="AIT2090" s="1">
        <v>2</v>
      </c>
      <c r="AIU2090" s="1">
        <v>0</v>
      </c>
      <c r="AIV2090" s="1">
        <v>0</v>
      </c>
      <c r="AIW2090" s="1">
        <v>0</v>
      </c>
      <c r="AIX2090" s="1">
        <v>31</v>
      </c>
      <c r="AIY2090" s="1">
        <v>28</v>
      </c>
    </row>
    <row r="2091" spans="1:938" s="1" customFormat="1">
      <c r="B2091" s="1">
        <v>4</v>
      </c>
      <c r="C2091" s="1">
        <v>0</v>
      </c>
      <c r="Z2091" s="1">
        <v>0</v>
      </c>
      <c r="AA2091" s="1">
        <v>2</v>
      </c>
      <c r="AB2091" s="1" t="s">
        <v>10283</v>
      </c>
      <c r="AC2091" s="1">
        <v>0</v>
      </c>
      <c r="AE2091" s="1">
        <v>0</v>
      </c>
      <c r="AG2091" s="1">
        <v>0</v>
      </c>
      <c r="AI2091" s="1">
        <v>120</v>
      </c>
      <c r="AJ2091" s="1">
        <v>108</v>
      </c>
      <c r="DR2091" s="1">
        <v>100</v>
      </c>
      <c r="DS2091" s="1">
        <v>80</v>
      </c>
      <c r="HA2091" s="1">
        <v>2</v>
      </c>
      <c r="HB2091" s="1">
        <v>2</v>
      </c>
      <c r="HT2091" s="1">
        <v>0</v>
      </c>
      <c r="HU2091" s="1">
        <v>0</v>
      </c>
      <c r="IP2091" s="1">
        <v>98</v>
      </c>
      <c r="IQ2091" s="1">
        <v>100</v>
      </c>
      <c r="LX2091" s="1">
        <v>78</v>
      </c>
      <c r="LY2091" s="1">
        <v>70</v>
      </c>
      <c r="PG2091" s="1">
        <v>18</v>
      </c>
      <c r="PH2091" s="1">
        <v>16</v>
      </c>
      <c r="SP2091" s="1">
        <v>95.1</v>
      </c>
      <c r="SQ2091" s="1">
        <v>97.3</v>
      </c>
      <c r="VX2091" s="1">
        <v>1</v>
      </c>
      <c r="VY2091" s="1">
        <v>1</v>
      </c>
      <c r="WQ2091" s="1">
        <v>0</v>
      </c>
      <c r="WR2091" s="1">
        <v>0</v>
      </c>
      <c r="ZY2091" s="1">
        <v>208.4</v>
      </c>
      <c r="ZZ2091" s="1">
        <v>208.4</v>
      </c>
      <c r="AAY2091" s="1">
        <v>23</v>
      </c>
      <c r="AAZ2091" s="1">
        <v>24</v>
      </c>
      <c r="ABB2091" s="1">
        <v>12.9</v>
      </c>
      <c r="ABC2091" s="1">
        <v>12.6</v>
      </c>
      <c r="ABE2091" s="1">
        <v>38</v>
      </c>
      <c r="ABF2091" s="1">
        <v>37</v>
      </c>
      <c r="ABU2091" s="1">
        <v>140</v>
      </c>
      <c r="ABV2091" s="1">
        <v>139</v>
      </c>
      <c r="ABX2091" s="1">
        <v>4.0999999999999996</v>
      </c>
      <c r="ABY2091" s="1">
        <v>3.8</v>
      </c>
      <c r="ACA2091" s="1">
        <v>105</v>
      </c>
      <c r="ACB2091" s="1">
        <v>103</v>
      </c>
      <c r="ACD2091" s="1">
        <v>1.0900000000000001</v>
      </c>
      <c r="ACE2091" s="1">
        <v>1.06</v>
      </c>
      <c r="ACG2091" s="1">
        <v>107</v>
      </c>
      <c r="ACH2091" s="1">
        <v>119</v>
      </c>
      <c r="ACQ2091" s="1">
        <v>19</v>
      </c>
      <c r="ACR2091" s="1">
        <v>18</v>
      </c>
      <c r="ACT2091" s="1">
        <v>1</v>
      </c>
      <c r="ACU2091" s="1">
        <v>1.1000000000000001</v>
      </c>
      <c r="ACW2091" s="1">
        <v>18</v>
      </c>
      <c r="ACX2091" s="1">
        <v>17</v>
      </c>
      <c r="AGS2091" s="1">
        <v>1</v>
      </c>
      <c r="AGT2091" s="1">
        <v>0</v>
      </c>
      <c r="AGU2091" s="1">
        <v>1</v>
      </c>
      <c r="AGV2091" s="1">
        <v>0</v>
      </c>
      <c r="AGW2091" s="1">
        <v>0</v>
      </c>
      <c r="AGX2091" s="1">
        <v>0</v>
      </c>
      <c r="AGY2091" s="1">
        <v>0</v>
      </c>
      <c r="AGZ2091" s="1">
        <v>2</v>
      </c>
      <c r="AHA2091" s="1">
        <v>0</v>
      </c>
      <c r="AHB2091" s="1">
        <v>0</v>
      </c>
      <c r="AHC2091" s="1">
        <v>1</v>
      </c>
      <c r="AHD2091" s="1">
        <v>0</v>
      </c>
      <c r="AHE2091" s="1">
        <v>0</v>
      </c>
      <c r="AHF2091" s="1">
        <v>0</v>
      </c>
      <c r="AHH2091" s="1">
        <v>0</v>
      </c>
      <c r="AHI2091" s="1">
        <v>0</v>
      </c>
      <c r="AHK2091" s="1">
        <v>0</v>
      </c>
      <c r="AHL2091" s="1">
        <v>0</v>
      </c>
      <c r="AHM2091" s="1">
        <v>0</v>
      </c>
      <c r="AHN2091" s="1">
        <v>0</v>
      </c>
      <c r="AHO2091" s="1">
        <v>0</v>
      </c>
      <c r="AHP2091" s="1">
        <v>0</v>
      </c>
      <c r="AHQ2091" s="1">
        <v>0</v>
      </c>
      <c r="AHR2091" s="1">
        <v>0</v>
      </c>
      <c r="AIN2091" s="1">
        <v>0</v>
      </c>
      <c r="AIO2091" s="1">
        <v>0</v>
      </c>
      <c r="AIT2091" s="1">
        <v>2</v>
      </c>
      <c r="AIU2091" s="1">
        <v>0</v>
      </c>
      <c r="AIV2091" s="1">
        <v>0</v>
      </c>
      <c r="AIW2091" s="1">
        <v>0</v>
      </c>
      <c r="AIX2091" s="1">
        <v>30</v>
      </c>
      <c r="AIY2091" s="1">
        <v>40</v>
      </c>
    </row>
    <row r="2092" spans="1:938" s="1" customFormat="1">
      <c r="B2092" s="1">
        <v>5</v>
      </c>
      <c r="C2092" s="1">
        <v>0</v>
      </c>
      <c r="Z2092" s="1">
        <v>0</v>
      </c>
      <c r="AA2092" s="1">
        <v>2</v>
      </c>
      <c r="AC2092" s="1">
        <v>0</v>
      </c>
      <c r="AE2092" s="1">
        <v>0</v>
      </c>
      <c r="AG2092" s="1">
        <v>0</v>
      </c>
      <c r="AI2092" s="1">
        <v>108</v>
      </c>
      <c r="AJ2092" s="1">
        <v>106</v>
      </c>
      <c r="DR2092" s="1">
        <v>82</v>
      </c>
      <c r="DS2092" s="1">
        <v>82</v>
      </c>
      <c r="HA2092" s="1">
        <v>0</v>
      </c>
      <c r="HB2092" s="1">
        <v>0</v>
      </c>
      <c r="HT2092" s="1">
        <v>0</v>
      </c>
      <c r="HU2092" s="1">
        <v>0</v>
      </c>
      <c r="IP2092" s="1">
        <v>98</v>
      </c>
      <c r="IQ2092" s="1">
        <v>98</v>
      </c>
      <c r="LX2092" s="1">
        <v>72</v>
      </c>
      <c r="LY2092" s="1">
        <v>72</v>
      </c>
      <c r="PG2092" s="1">
        <v>18</v>
      </c>
      <c r="PH2092" s="1">
        <v>16</v>
      </c>
      <c r="SP2092" s="1">
        <v>96.8</v>
      </c>
      <c r="SQ2092" s="1">
        <v>97.5</v>
      </c>
      <c r="VX2092" s="1">
        <v>1</v>
      </c>
      <c r="VY2092" s="1">
        <v>1</v>
      </c>
      <c r="WQ2092" s="1">
        <v>0</v>
      </c>
      <c r="WR2092" s="1">
        <v>0</v>
      </c>
      <c r="ZY2092" s="1">
        <v>207.4</v>
      </c>
      <c r="ZZ2092" s="1">
        <v>207.2</v>
      </c>
      <c r="AAY2092" s="1">
        <v>25</v>
      </c>
      <c r="AAZ2092" s="1">
        <v>25</v>
      </c>
      <c r="ABB2092" s="1">
        <v>12.2</v>
      </c>
      <c r="ABC2092" s="1">
        <v>12.6</v>
      </c>
      <c r="ABE2092" s="1">
        <v>36</v>
      </c>
      <c r="ABF2092" s="1">
        <v>37</v>
      </c>
      <c r="ABU2092" s="1">
        <v>139</v>
      </c>
      <c r="ABV2092" s="1">
        <v>139</v>
      </c>
      <c r="ABX2092" s="1">
        <v>4.5</v>
      </c>
      <c r="ABY2092" s="1">
        <v>3.8</v>
      </c>
      <c r="ACA2092" s="1">
        <v>105</v>
      </c>
      <c r="ACB2092" s="1">
        <v>102</v>
      </c>
      <c r="ACD2092" s="1">
        <v>1.1299999999999999</v>
      </c>
      <c r="ACE2092" s="1">
        <v>1.08</v>
      </c>
      <c r="ACG2092" s="1">
        <v>117</v>
      </c>
      <c r="ACH2092" s="1">
        <v>101</v>
      </c>
      <c r="ACQ2092" s="1">
        <v>21</v>
      </c>
      <c r="ACR2092" s="1">
        <v>19</v>
      </c>
      <c r="ACT2092" s="1">
        <v>1</v>
      </c>
      <c r="ACU2092" s="1">
        <v>1</v>
      </c>
      <c r="ACW2092" s="1">
        <v>15</v>
      </c>
      <c r="ACX2092" s="1">
        <v>16</v>
      </c>
      <c r="AGS2092" s="1">
        <v>1</v>
      </c>
      <c r="AGT2092" s="1">
        <v>0</v>
      </c>
      <c r="AGU2092" s="1">
        <v>1</v>
      </c>
      <c r="AGV2092" s="1">
        <v>0</v>
      </c>
      <c r="AGW2092" s="1">
        <v>0</v>
      </c>
      <c r="AGX2092" s="1">
        <v>0</v>
      </c>
      <c r="AGY2092" s="1">
        <v>0</v>
      </c>
      <c r="AGZ2092" s="1">
        <v>2</v>
      </c>
      <c r="AHA2092" s="1">
        <v>0</v>
      </c>
      <c r="AHB2092" s="1">
        <v>0</v>
      </c>
      <c r="AHC2092" s="1">
        <v>1</v>
      </c>
      <c r="AHD2092" s="1">
        <v>0</v>
      </c>
      <c r="AHE2092" s="1">
        <v>0</v>
      </c>
      <c r="AHF2092" s="1">
        <v>0</v>
      </c>
      <c r="AHH2092" s="1">
        <v>0</v>
      </c>
      <c r="AHI2092" s="1">
        <v>0</v>
      </c>
      <c r="AHK2092" s="1">
        <v>0</v>
      </c>
      <c r="AHL2092" s="1">
        <v>0</v>
      </c>
      <c r="AHM2092" s="1">
        <v>0</v>
      </c>
      <c r="AHN2092" s="1">
        <v>0</v>
      </c>
      <c r="AHO2092" s="1">
        <v>0</v>
      </c>
      <c r="AHP2092" s="1">
        <v>0</v>
      </c>
      <c r="AHQ2092" s="1">
        <v>0</v>
      </c>
      <c r="AHR2092" s="1">
        <v>0</v>
      </c>
      <c r="AIN2092" s="1">
        <v>0</v>
      </c>
      <c r="AIO2092" s="1">
        <v>0</v>
      </c>
      <c r="AIT2092" s="1">
        <v>2</v>
      </c>
      <c r="AIU2092" s="1">
        <v>0</v>
      </c>
      <c r="AIV2092" s="1">
        <v>0</v>
      </c>
      <c r="AIW2092" s="1">
        <v>0</v>
      </c>
      <c r="AIX2092" s="1">
        <v>22</v>
      </c>
      <c r="AIY2092" s="1">
        <v>33</v>
      </c>
    </row>
    <row r="2093" spans="1:938" s="1" customFormat="1">
      <c r="B2093" s="1">
        <v>6</v>
      </c>
      <c r="C2093" s="1">
        <v>1</v>
      </c>
      <c r="D2093" s="1" t="s">
        <v>3573</v>
      </c>
      <c r="O2093" s="1">
        <v>1</v>
      </c>
      <c r="Z2093" s="1">
        <v>0</v>
      </c>
      <c r="AA2093" s="1">
        <v>2</v>
      </c>
      <c r="AB2093" s="1" t="s">
        <v>10284</v>
      </c>
      <c r="AC2093" s="1">
        <v>0</v>
      </c>
      <c r="AE2093" s="1">
        <v>2</v>
      </c>
      <c r="AF2093" s="1">
        <v>0</v>
      </c>
      <c r="AG2093" s="1">
        <v>1</v>
      </c>
      <c r="AH2093" s="1">
        <v>0</v>
      </c>
      <c r="AI2093" s="1">
        <v>102</v>
      </c>
      <c r="AK2093" s="1">
        <v>90</v>
      </c>
      <c r="AL2093" s="1">
        <v>96</v>
      </c>
      <c r="DR2093" s="1">
        <v>78</v>
      </c>
      <c r="DT2093" s="1">
        <v>74</v>
      </c>
      <c r="DU2093" s="1">
        <v>78</v>
      </c>
      <c r="HA2093" s="1">
        <v>0</v>
      </c>
      <c r="HC2093" s="1">
        <v>2</v>
      </c>
      <c r="HD2093" s="1">
        <v>0</v>
      </c>
      <c r="HT2093" s="1">
        <v>0</v>
      </c>
      <c r="HV2093" s="1">
        <v>0</v>
      </c>
      <c r="HW2093" s="1">
        <v>1</v>
      </c>
      <c r="IP2093" s="1">
        <v>99</v>
      </c>
      <c r="IQ2093" s="1">
        <v>99</v>
      </c>
      <c r="IR2093" s="1">
        <v>97</v>
      </c>
      <c r="LX2093" s="1">
        <v>75</v>
      </c>
      <c r="LY2093" s="1">
        <v>85</v>
      </c>
      <c r="LZ2093" s="1">
        <v>72</v>
      </c>
      <c r="PG2093" s="1">
        <v>16</v>
      </c>
      <c r="PI2093" s="1">
        <v>16</v>
      </c>
      <c r="SP2093" s="1">
        <v>97.8</v>
      </c>
      <c r="SR2093" s="1">
        <v>97.5</v>
      </c>
      <c r="VX2093" s="1">
        <v>1</v>
      </c>
      <c r="VZ2093" s="1">
        <v>1</v>
      </c>
      <c r="WQ2093" s="1">
        <v>0</v>
      </c>
      <c r="WR2093" s="1">
        <v>0</v>
      </c>
      <c r="WS2093" s="1">
        <v>0</v>
      </c>
      <c r="ZY2093" s="1">
        <v>206.4</v>
      </c>
      <c r="ZZ2093" s="1">
        <v>206.4</v>
      </c>
      <c r="AAY2093" s="1">
        <v>23</v>
      </c>
      <c r="AAZ2093" s="1">
        <v>23</v>
      </c>
      <c r="ABA2093" s="1">
        <v>24</v>
      </c>
      <c r="ABB2093" s="1">
        <v>13.9</v>
      </c>
      <c r="ABD2093" s="1">
        <v>13.6</v>
      </c>
      <c r="ABE2093" s="1">
        <v>41</v>
      </c>
      <c r="ABG2093" s="1">
        <v>40</v>
      </c>
      <c r="ABU2093" s="1">
        <v>137</v>
      </c>
      <c r="ABV2093" s="1">
        <v>138</v>
      </c>
      <c r="ABW2093" s="1">
        <v>138</v>
      </c>
      <c r="ABX2093" s="1">
        <v>4.9000000000000004</v>
      </c>
      <c r="ABY2093" s="1">
        <v>4.7</v>
      </c>
      <c r="ABZ2093" s="1">
        <v>4.3</v>
      </c>
      <c r="ACA2093" s="1">
        <v>104</v>
      </c>
      <c r="ACB2093" s="1">
        <v>100</v>
      </c>
      <c r="ACC2093" s="1">
        <v>102</v>
      </c>
      <c r="ACD2093" s="1">
        <v>1.17</v>
      </c>
      <c r="ACE2093" s="1">
        <v>9.6999999999999993</v>
      </c>
      <c r="ACF2093" s="1">
        <v>1.1599999999999999</v>
      </c>
      <c r="ACG2093" s="1">
        <v>108</v>
      </c>
      <c r="ACH2093" s="1">
        <v>84</v>
      </c>
      <c r="ACI2093" s="1">
        <v>93</v>
      </c>
      <c r="ACQ2093" s="1">
        <v>16</v>
      </c>
      <c r="ACR2093" s="1">
        <v>16</v>
      </c>
      <c r="ACS2093" s="1">
        <v>22</v>
      </c>
      <c r="ACT2093" s="1">
        <v>1</v>
      </c>
      <c r="ACU2093" s="1">
        <v>0.95</v>
      </c>
      <c r="ACV2093" s="1">
        <v>1.1000000000000001</v>
      </c>
      <c r="ACW2093" s="1">
        <v>16</v>
      </c>
      <c r="ACX2093" s="1">
        <v>15</v>
      </c>
      <c r="ACY2093" s="1">
        <v>17</v>
      </c>
      <c r="ADR2093" s="1">
        <v>2.2999999999999998</v>
      </c>
      <c r="AED2093" s="1">
        <v>885</v>
      </c>
      <c r="AGS2093" s="1">
        <v>0</v>
      </c>
      <c r="AGT2093" s="1">
        <v>0</v>
      </c>
      <c r="AGU2093" s="1">
        <v>0</v>
      </c>
      <c r="AGV2093" s="1">
        <v>0</v>
      </c>
      <c r="AGW2093" s="1">
        <v>0</v>
      </c>
      <c r="AGX2093" s="1">
        <v>0</v>
      </c>
      <c r="AGY2093" s="1">
        <v>0</v>
      </c>
      <c r="AGZ2093" s="1">
        <v>2</v>
      </c>
      <c r="AHA2093" s="1">
        <v>0</v>
      </c>
      <c r="AHB2093" s="1">
        <v>0</v>
      </c>
      <c r="AHC2093" s="1">
        <v>1</v>
      </c>
      <c r="AHD2093" s="1">
        <v>0</v>
      </c>
      <c r="AHE2093" s="1">
        <v>0</v>
      </c>
      <c r="AHF2093" s="1">
        <v>0</v>
      </c>
      <c r="AHH2093" s="1">
        <v>0</v>
      </c>
      <c r="AHI2093" s="1">
        <v>0</v>
      </c>
      <c r="AHK2093" s="1">
        <v>0</v>
      </c>
      <c r="AHL2093" s="1">
        <v>0</v>
      </c>
      <c r="AHM2093" s="1">
        <v>0</v>
      </c>
      <c r="AHN2093" s="1">
        <v>0</v>
      </c>
      <c r="AHO2093" s="1">
        <v>0</v>
      </c>
      <c r="AHP2093" s="1">
        <v>0</v>
      </c>
      <c r="AHQ2093" s="1">
        <v>0</v>
      </c>
      <c r="AHR2093" s="1">
        <v>0</v>
      </c>
      <c r="AIN2093" s="1">
        <v>0</v>
      </c>
      <c r="AIO2093" s="1">
        <v>0</v>
      </c>
      <c r="AIT2093" s="1">
        <v>2</v>
      </c>
      <c r="AIU2093" s="1">
        <v>0</v>
      </c>
      <c r="AIV2093" s="1">
        <v>0</v>
      </c>
      <c r="AIW2093" s="1">
        <v>0</v>
      </c>
      <c r="AIX2093" s="1">
        <v>26</v>
      </c>
      <c r="AIY2093" s="1">
        <v>26</v>
      </c>
    </row>
    <row r="2094" spans="1:938" s="80" customFormat="1">
      <c r="B2094" s="80">
        <v>7</v>
      </c>
      <c r="C2094" s="80">
        <v>1</v>
      </c>
      <c r="D2094" s="80" t="s">
        <v>4707</v>
      </c>
      <c r="O2094" s="80">
        <v>1</v>
      </c>
      <c r="Z2094" s="80">
        <v>0</v>
      </c>
      <c r="AA2094" s="80">
        <v>2</v>
      </c>
      <c r="AB2094" s="80" t="s">
        <v>10285</v>
      </c>
      <c r="AC2094" s="80">
        <v>1</v>
      </c>
      <c r="AD2094" s="80">
        <v>0</v>
      </c>
      <c r="AE2094" s="80">
        <v>6</v>
      </c>
      <c r="AF2094" s="80">
        <v>0</v>
      </c>
      <c r="AG2094" s="80">
        <v>0</v>
      </c>
      <c r="AI2094" s="80">
        <v>88</v>
      </c>
      <c r="AJ2094" s="80">
        <v>96</v>
      </c>
      <c r="DR2094" s="80">
        <v>72</v>
      </c>
      <c r="DS2094" s="80">
        <v>76</v>
      </c>
      <c r="HA2094" s="80">
        <v>2</v>
      </c>
      <c r="HB2094" s="80">
        <v>0</v>
      </c>
      <c r="HT2094" s="80">
        <v>0</v>
      </c>
      <c r="HU2094" s="80">
        <v>1</v>
      </c>
      <c r="IP2094" s="80">
        <v>97</v>
      </c>
      <c r="LX2094" s="80">
        <v>68</v>
      </c>
      <c r="PG2094" s="80">
        <v>16</v>
      </c>
      <c r="SP2094" s="80">
        <v>96.6</v>
      </c>
      <c r="VX2094" s="80">
        <v>1</v>
      </c>
      <c r="WQ2094" s="80">
        <v>0</v>
      </c>
      <c r="ZY2094" s="80">
        <v>205.6</v>
      </c>
      <c r="AGS2094" s="80">
        <v>0</v>
      </c>
      <c r="AGT2094" s="80">
        <v>0</v>
      </c>
      <c r="AGU2094" s="80">
        <v>0</v>
      </c>
      <c r="AGV2094" s="80">
        <v>0</v>
      </c>
      <c r="AGW2094" s="80">
        <v>0</v>
      </c>
      <c r="AGX2094" s="80">
        <v>0</v>
      </c>
      <c r="AGY2094" s="80">
        <v>0</v>
      </c>
      <c r="AGZ2094" s="80">
        <v>0</v>
      </c>
      <c r="AHA2094" s="80">
        <v>0</v>
      </c>
      <c r="AHB2094" s="80">
        <v>0</v>
      </c>
      <c r="AHC2094" s="80">
        <v>1</v>
      </c>
      <c r="AHD2094" s="80">
        <v>0</v>
      </c>
      <c r="AHE2094" s="80">
        <v>0</v>
      </c>
      <c r="AHF2094" s="80">
        <v>0</v>
      </c>
      <c r="AHH2094" s="80">
        <v>0</v>
      </c>
      <c r="AHI2094" s="80">
        <v>0</v>
      </c>
      <c r="AHK2094" s="80">
        <v>0</v>
      </c>
      <c r="AHL2094" s="80">
        <v>0</v>
      </c>
      <c r="AHM2094" s="80">
        <v>0</v>
      </c>
      <c r="AHN2094" s="80">
        <v>0</v>
      </c>
      <c r="AHO2094" s="80">
        <v>0</v>
      </c>
      <c r="AHP2094" s="80">
        <v>0</v>
      </c>
      <c r="AHQ2094" s="80">
        <v>0</v>
      </c>
      <c r="AHR2094" s="80">
        <v>0</v>
      </c>
      <c r="AIN2094" s="80">
        <v>0</v>
      </c>
      <c r="AIO2094" s="80">
        <v>0</v>
      </c>
      <c r="AIT2094" s="80">
        <v>1</v>
      </c>
      <c r="AIU2094" s="80">
        <v>0</v>
      </c>
      <c r="AIV2094" s="80">
        <v>0</v>
      </c>
      <c r="AIW2094" s="80">
        <v>0</v>
      </c>
      <c r="AIX2094" s="80">
        <v>21</v>
      </c>
    </row>
    <row r="2095" spans="1:938" s="1" customFormat="1">
      <c r="A2095" s="1">
        <v>441</v>
      </c>
      <c r="B2095" s="1">
        <v>1</v>
      </c>
      <c r="C2095" s="1">
        <v>0</v>
      </c>
      <c r="Z2095" s="1">
        <v>0</v>
      </c>
      <c r="AA2095" s="1">
        <v>1</v>
      </c>
      <c r="AC2095" s="1">
        <v>0</v>
      </c>
      <c r="AE2095" s="1">
        <v>0</v>
      </c>
      <c r="AG2095" s="1">
        <v>0</v>
      </c>
      <c r="AGS2095" s="1">
        <v>0</v>
      </c>
      <c r="AGT2095" s="1">
        <v>0</v>
      </c>
      <c r="AGU2095" s="1">
        <v>0</v>
      </c>
      <c r="AGV2095" s="1">
        <v>0</v>
      </c>
      <c r="AGW2095" s="1">
        <v>0</v>
      </c>
      <c r="AGX2095" s="1">
        <v>0</v>
      </c>
      <c r="AGY2095" s="1">
        <v>0</v>
      </c>
      <c r="AGZ2095" s="1">
        <v>0</v>
      </c>
      <c r="AHA2095" s="1">
        <v>0</v>
      </c>
      <c r="AHB2095" s="1">
        <v>0</v>
      </c>
      <c r="AHC2095" s="1">
        <v>1</v>
      </c>
      <c r="AHD2095" s="1">
        <v>0</v>
      </c>
      <c r="AHE2095" s="1">
        <v>0</v>
      </c>
      <c r="AHF2095" s="1">
        <v>0</v>
      </c>
      <c r="AHH2095" s="1">
        <v>0</v>
      </c>
      <c r="AHI2095" s="1">
        <v>0</v>
      </c>
      <c r="AHK2095" s="1">
        <v>0</v>
      </c>
      <c r="AHL2095" s="1">
        <v>0</v>
      </c>
      <c r="AHM2095" s="1">
        <v>0</v>
      </c>
      <c r="AHN2095" s="1">
        <v>0</v>
      </c>
      <c r="AHO2095" s="1">
        <v>0</v>
      </c>
      <c r="AHP2095" s="1">
        <v>0</v>
      </c>
      <c r="AHQ2095" s="1">
        <v>0</v>
      </c>
      <c r="AHR2095" s="1">
        <v>0</v>
      </c>
      <c r="AIM2095" s="1">
        <v>0</v>
      </c>
      <c r="AIN2095" s="1">
        <v>0</v>
      </c>
      <c r="AIO2095" s="1">
        <v>0</v>
      </c>
      <c r="AIP2095" s="1">
        <v>1</v>
      </c>
      <c r="AIQ2095" s="1">
        <v>1</v>
      </c>
      <c r="AIR2095" s="1">
        <v>1</v>
      </c>
      <c r="AIS2095" s="1">
        <v>1</v>
      </c>
      <c r="AIT2095" s="3">
        <v>0</v>
      </c>
      <c r="AIU2095" s="1">
        <v>0</v>
      </c>
      <c r="AIV2095" s="1">
        <v>0</v>
      </c>
      <c r="AIW2095" s="1">
        <v>0</v>
      </c>
    </row>
    <row r="2096" spans="1:938" s="1" customFormat="1">
      <c r="B2096" s="1">
        <v>2</v>
      </c>
      <c r="C2096" s="1">
        <v>0</v>
      </c>
      <c r="Z2096" s="1">
        <v>0</v>
      </c>
      <c r="AA2096" s="1">
        <v>1</v>
      </c>
      <c r="AB2096" s="1" t="s">
        <v>10286</v>
      </c>
      <c r="AC2096" s="1">
        <v>0</v>
      </c>
      <c r="AE2096" s="1">
        <v>0</v>
      </c>
      <c r="AG2096" s="1">
        <v>0</v>
      </c>
      <c r="AI2096" s="1">
        <v>154</v>
      </c>
      <c r="AJ2096" s="1">
        <v>148</v>
      </c>
      <c r="AK2096" s="1">
        <v>142</v>
      </c>
      <c r="DR2096" s="1">
        <v>88</v>
      </c>
      <c r="DS2096" s="1">
        <v>92</v>
      </c>
      <c r="DT2096" s="1">
        <v>84</v>
      </c>
      <c r="HA2096" s="1">
        <v>0</v>
      </c>
      <c r="HB2096" s="1">
        <v>0</v>
      </c>
      <c r="HC2096" s="1">
        <v>0</v>
      </c>
      <c r="HT2096" s="1">
        <v>0</v>
      </c>
      <c r="HU2096" s="1">
        <v>0</v>
      </c>
      <c r="HV2096" s="1">
        <v>0</v>
      </c>
      <c r="IP2096" s="1">
        <v>95</v>
      </c>
      <c r="IQ2096" s="1">
        <v>95</v>
      </c>
      <c r="IR2096" s="1">
        <v>96</v>
      </c>
      <c r="LX2096" s="1">
        <v>80</v>
      </c>
      <c r="LY2096" s="1">
        <v>80</v>
      </c>
      <c r="LZ2096" s="1">
        <v>78</v>
      </c>
      <c r="PG2096" s="1">
        <v>18</v>
      </c>
      <c r="PH2096" s="1">
        <v>18</v>
      </c>
      <c r="PI2096" s="1">
        <v>18</v>
      </c>
      <c r="SP2096" s="1">
        <v>99.4</v>
      </c>
      <c r="SQ2096" s="1">
        <v>100</v>
      </c>
      <c r="SR2096" s="1">
        <v>100.4</v>
      </c>
      <c r="VX2096" s="1">
        <v>0</v>
      </c>
      <c r="VY2096" s="1">
        <v>0</v>
      </c>
      <c r="VZ2096" s="1">
        <v>0</v>
      </c>
      <c r="WQ2096" s="1">
        <v>0</v>
      </c>
      <c r="WR2096" s="1">
        <v>0</v>
      </c>
      <c r="WS2096" s="1">
        <v>0</v>
      </c>
      <c r="AAY2096" s="1">
        <v>22</v>
      </c>
      <c r="ABB2096" s="1">
        <v>13.4</v>
      </c>
      <c r="ABE2096" s="1">
        <v>37.9</v>
      </c>
      <c r="ABM2096" s="1">
        <v>8.81</v>
      </c>
      <c r="ABO2096" s="1">
        <v>156</v>
      </c>
      <c r="ABU2096" s="1">
        <v>137</v>
      </c>
      <c r="ABX2096" s="1">
        <v>3.8</v>
      </c>
      <c r="ACA2096" s="1">
        <v>98</v>
      </c>
      <c r="ACD2096" s="1">
        <v>9.5</v>
      </c>
      <c r="ACG2096" s="1">
        <v>109</v>
      </c>
      <c r="ACQ2096" s="1">
        <v>16</v>
      </c>
      <c r="ACT2096" s="1">
        <v>1.05</v>
      </c>
      <c r="ACW2096" s="1">
        <v>17</v>
      </c>
      <c r="AGB2096" s="1">
        <v>0</v>
      </c>
      <c r="AGG2096" s="1">
        <v>1</v>
      </c>
      <c r="AGH2096" s="1" t="s">
        <v>6669</v>
      </c>
      <c r="AGI2096" s="1">
        <v>2</v>
      </c>
      <c r="AGJ2096" s="1" t="s">
        <v>6669</v>
      </c>
      <c r="AGS2096" s="1">
        <v>0</v>
      </c>
      <c r="AGT2096" s="1">
        <v>0</v>
      </c>
      <c r="AGU2096" s="1">
        <v>0</v>
      </c>
      <c r="AGV2096" s="1">
        <v>0</v>
      </c>
      <c r="AGW2096" s="1">
        <v>0</v>
      </c>
      <c r="AGX2096" s="1">
        <v>0</v>
      </c>
      <c r="AGY2096" s="1">
        <v>0</v>
      </c>
      <c r="AGZ2096" s="1">
        <v>2</v>
      </c>
      <c r="AHA2096" s="1">
        <v>0</v>
      </c>
      <c r="AHB2096" s="1">
        <v>0</v>
      </c>
      <c r="AHC2096" s="1">
        <v>1</v>
      </c>
      <c r="AHD2096" s="1">
        <v>0</v>
      </c>
      <c r="AHE2096" s="1">
        <v>0</v>
      </c>
      <c r="AHF2096" s="1">
        <v>0</v>
      </c>
      <c r="AHH2096" s="1">
        <v>0</v>
      </c>
      <c r="AHI2096" s="1">
        <v>0</v>
      </c>
      <c r="AHK2096" s="1">
        <v>0</v>
      </c>
      <c r="AHL2096" s="1">
        <v>0</v>
      </c>
      <c r="AHM2096" s="1">
        <v>0</v>
      </c>
      <c r="AHN2096" s="1">
        <v>0</v>
      </c>
      <c r="AHO2096" s="1">
        <v>0</v>
      </c>
      <c r="AHP2096" s="1">
        <v>0</v>
      </c>
      <c r="AHQ2096" s="1">
        <v>0</v>
      </c>
      <c r="AHR2096" s="1">
        <v>0</v>
      </c>
      <c r="AIM2096" s="1">
        <v>0</v>
      </c>
      <c r="AIN2096" s="1">
        <v>0</v>
      </c>
      <c r="AIO2096" s="1">
        <v>0</v>
      </c>
      <c r="AIT2096" s="3">
        <v>1</v>
      </c>
      <c r="AIU2096" s="1">
        <v>1</v>
      </c>
      <c r="AIV2096" s="1">
        <v>0</v>
      </c>
      <c r="AIW2096" s="1">
        <v>0</v>
      </c>
      <c r="AIX2096" s="1">
        <v>62</v>
      </c>
      <c r="AJB2096" s="1">
        <v>120</v>
      </c>
    </row>
    <row r="2097" spans="1:939" s="1" customFormat="1">
      <c r="B2097" s="1">
        <v>3</v>
      </c>
      <c r="C2097" s="1">
        <v>0</v>
      </c>
      <c r="Z2097" s="1">
        <v>0</v>
      </c>
      <c r="AA2097" s="1">
        <v>2</v>
      </c>
      <c r="AB2097" s="1" t="s">
        <v>10287</v>
      </c>
      <c r="AC2097" s="1">
        <v>0</v>
      </c>
      <c r="AE2097" s="1">
        <v>0</v>
      </c>
      <c r="AG2097" s="1">
        <v>0</v>
      </c>
      <c r="AI2097" s="1">
        <v>160</v>
      </c>
      <c r="AJ2097" s="1">
        <v>130</v>
      </c>
      <c r="DR2097" s="1">
        <v>108</v>
      </c>
      <c r="DS2097" s="1">
        <v>70</v>
      </c>
      <c r="HA2097" s="1">
        <v>0</v>
      </c>
      <c r="HB2097" s="1">
        <v>0</v>
      </c>
      <c r="HT2097" s="1">
        <v>0</v>
      </c>
      <c r="HU2097" s="1">
        <v>0</v>
      </c>
      <c r="IP2097" s="1">
        <v>96</v>
      </c>
      <c r="IQ2097" s="1">
        <v>97</v>
      </c>
      <c r="LX2097" s="1">
        <v>68</v>
      </c>
      <c r="LY2097" s="1">
        <v>90</v>
      </c>
      <c r="PG2097" s="1">
        <v>14</v>
      </c>
      <c r="PH2097" s="1">
        <v>16</v>
      </c>
      <c r="SP2097" s="1">
        <v>97.2</v>
      </c>
      <c r="SQ2097" s="1">
        <v>99.1</v>
      </c>
      <c r="VX2097" s="1">
        <v>0</v>
      </c>
      <c r="VY2097" s="1">
        <v>0</v>
      </c>
      <c r="WQ2097" s="1">
        <v>0</v>
      </c>
      <c r="WR2097" s="1">
        <v>0</v>
      </c>
      <c r="AGS2097" s="1">
        <v>0</v>
      </c>
      <c r="AGT2097" s="1">
        <v>0</v>
      </c>
      <c r="AGU2097" s="1">
        <v>0</v>
      </c>
      <c r="AGV2097" s="1">
        <v>0</v>
      </c>
      <c r="AGW2097" s="1">
        <v>0</v>
      </c>
      <c r="AGX2097" s="1">
        <v>0</v>
      </c>
      <c r="AGY2097" s="1">
        <v>0</v>
      </c>
      <c r="AGZ2097" s="1">
        <v>0</v>
      </c>
      <c r="AHA2097" s="1">
        <v>0</v>
      </c>
      <c r="AHB2097" s="1">
        <v>0</v>
      </c>
      <c r="AHC2097" s="1">
        <v>1</v>
      </c>
      <c r="AHD2097" s="1">
        <v>0</v>
      </c>
      <c r="AHE2097" s="1">
        <v>0</v>
      </c>
      <c r="AHF2097" s="1">
        <v>0</v>
      </c>
      <c r="AHH2097" s="1">
        <v>0</v>
      </c>
      <c r="AHI2097" s="1">
        <v>0</v>
      </c>
      <c r="AHK2097" s="1">
        <v>0</v>
      </c>
      <c r="AHL2097" s="1">
        <v>0</v>
      </c>
      <c r="AHM2097" s="1">
        <v>0</v>
      </c>
      <c r="AHN2097" s="1">
        <v>0</v>
      </c>
      <c r="AHO2097" s="1">
        <v>0</v>
      </c>
      <c r="AHP2097" s="1">
        <v>0</v>
      </c>
      <c r="AHQ2097" s="1">
        <v>0</v>
      </c>
      <c r="AHR2097" s="1">
        <v>0</v>
      </c>
      <c r="AIM2097" s="1">
        <v>0</v>
      </c>
      <c r="AIN2097" s="1">
        <v>0</v>
      </c>
      <c r="AIO2097" s="1">
        <v>0</v>
      </c>
      <c r="AIT2097" s="3">
        <v>1</v>
      </c>
      <c r="AIU2097" s="1">
        <v>1</v>
      </c>
      <c r="AIV2097" s="1">
        <v>0</v>
      </c>
      <c r="AIW2097" s="1">
        <v>0</v>
      </c>
      <c r="AIX2097" s="1">
        <v>20</v>
      </c>
      <c r="AJB2097" s="1">
        <v>30</v>
      </c>
    </row>
    <row r="2098" spans="1:939" s="80" customFormat="1">
      <c r="B2098" s="80">
        <v>4</v>
      </c>
      <c r="C2098" s="80">
        <v>0</v>
      </c>
      <c r="Z2098" s="80">
        <v>0</v>
      </c>
      <c r="AA2098" s="80">
        <v>2</v>
      </c>
      <c r="AB2098" s="80" t="s">
        <v>10288</v>
      </c>
      <c r="AC2098" s="80">
        <v>0</v>
      </c>
      <c r="AE2098" s="80">
        <v>0</v>
      </c>
      <c r="AG2098" s="80">
        <v>0</v>
      </c>
      <c r="AI2098" s="80">
        <v>152</v>
      </c>
      <c r="DR2098" s="80">
        <v>88</v>
      </c>
      <c r="HA2098" s="80">
        <v>0</v>
      </c>
      <c r="HT2098" s="80">
        <v>0</v>
      </c>
      <c r="IP2098" s="80">
        <v>97</v>
      </c>
      <c r="LX2098" s="80">
        <v>82</v>
      </c>
      <c r="PG2098" s="80">
        <v>16</v>
      </c>
      <c r="SP2098" s="80">
        <v>98.7</v>
      </c>
      <c r="VX2098" s="80">
        <v>1</v>
      </c>
      <c r="WQ2098" s="80">
        <v>0</v>
      </c>
      <c r="AGS2098" s="80">
        <v>0</v>
      </c>
      <c r="AGT2098" s="80">
        <v>0</v>
      </c>
      <c r="AGU2098" s="80">
        <v>0</v>
      </c>
      <c r="AGV2098" s="80">
        <v>0</v>
      </c>
      <c r="AGW2098" s="80">
        <v>0</v>
      </c>
      <c r="AGX2098" s="80">
        <v>0</v>
      </c>
      <c r="AGY2098" s="80">
        <v>0</v>
      </c>
      <c r="AGZ2098" s="80">
        <v>0</v>
      </c>
      <c r="AHA2098" s="80">
        <v>0</v>
      </c>
      <c r="AHB2098" s="80">
        <v>0</v>
      </c>
      <c r="AHC2098" s="80">
        <v>1</v>
      </c>
      <c r="AHD2098" s="80">
        <v>0</v>
      </c>
      <c r="AHE2098" s="80">
        <v>0</v>
      </c>
      <c r="AHF2098" s="80">
        <v>0</v>
      </c>
      <c r="AHH2098" s="80">
        <v>0</v>
      </c>
      <c r="AHI2098" s="80">
        <v>0</v>
      </c>
      <c r="AHK2098" s="80">
        <v>0</v>
      </c>
      <c r="AHL2098" s="80">
        <v>0</v>
      </c>
      <c r="AHM2098" s="80">
        <v>0</v>
      </c>
      <c r="AHN2098" s="80">
        <v>0</v>
      </c>
      <c r="AHO2098" s="80">
        <v>0</v>
      </c>
      <c r="AHP2098" s="80">
        <v>0</v>
      </c>
      <c r="AHQ2098" s="80">
        <v>0</v>
      </c>
      <c r="AHR2098" s="80">
        <v>0</v>
      </c>
      <c r="AIM2098" s="80">
        <v>0</v>
      </c>
      <c r="AIN2098" s="80">
        <v>0</v>
      </c>
      <c r="AIO2098" s="80">
        <v>0</v>
      </c>
      <c r="AIT2098" s="86">
        <v>1</v>
      </c>
      <c r="AIU2098" s="80">
        <v>0</v>
      </c>
      <c r="AIV2098" s="80">
        <v>0</v>
      </c>
      <c r="AIW2098" s="80">
        <v>0</v>
      </c>
      <c r="AIX2098" s="80">
        <v>18</v>
      </c>
    </row>
    <row r="2099" spans="1:939" s="14" customFormat="1">
      <c r="A2099" s="14">
        <v>442</v>
      </c>
      <c r="B2099" s="14">
        <v>1</v>
      </c>
      <c r="C2099" s="14">
        <v>1</v>
      </c>
      <c r="D2099" s="14" t="s">
        <v>10289</v>
      </c>
      <c r="O2099" s="14">
        <v>0</v>
      </c>
      <c r="W2099" s="91"/>
      <c r="Z2099" s="14">
        <v>0</v>
      </c>
      <c r="AA2099" s="14">
        <v>1</v>
      </c>
      <c r="AB2099" s="14" t="s">
        <v>10290</v>
      </c>
      <c r="AC2099" s="14">
        <v>0</v>
      </c>
      <c r="AE2099" s="14">
        <v>0</v>
      </c>
      <c r="AG2099" s="14">
        <v>0</v>
      </c>
      <c r="AI2099" s="14">
        <v>142</v>
      </c>
      <c r="AK2099" s="14">
        <v>112</v>
      </c>
      <c r="DR2099" s="14">
        <v>68</v>
      </c>
      <c r="DT2099" s="14">
        <v>58</v>
      </c>
      <c r="HA2099" s="14">
        <v>0</v>
      </c>
      <c r="HC2099" s="14">
        <v>0</v>
      </c>
      <c r="HT2099" s="14">
        <v>0</v>
      </c>
      <c r="HV2099" s="14">
        <v>0</v>
      </c>
      <c r="IP2099" s="14">
        <v>91</v>
      </c>
      <c r="IR2099" s="14">
        <v>97</v>
      </c>
      <c r="LX2099" s="14">
        <v>68</v>
      </c>
      <c r="LZ2099" s="14">
        <v>78</v>
      </c>
      <c r="PG2099" s="14">
        <v>30</v>
      </c>
      <c r="PH2099" s="14">
        <v>20</v>
      </c>
      <c r="PI2099" s="14">
        <v>18</v>
      </c>
      <c r="SP2099" s="14">
        <v>97.1</v>
      </c>
      <c r="SR2099" s="14">
        <v>96.4</v>
      </c>
      <c r="VX2099" s="14">
        <v>1</v>
      </c>
      <c r="VZ2099" s="14">
        <v>1</v>
      </c>
      <c r="WQ2099" s="14">
        <v>1</v>
      </c>
      <c r="WS2099" s="14">
        <v>1</v>
      </c>
      <c r="ZY2099" s="14">
        <v>330.2</v>
      </c>
      <c r="AGS2099" s="1">
        <v>1</v>
      </c>
      <c r="AGT2099" s="1">
        <v>0</v>
      </c>
      <c r="AGU2099" s="1">
        <v>1</v>
      </c>
      <c r="AGV2099" s="1">
        <v>0</v>
      </c>
      <c r="AGW2099" s="1">
        <v>1</v>
      </c>
      <c r="AGX2099" s="1">
        <v>1</v>
      </c>
      <c r="AGY2099" s="1">
        <v>0</v>
      </c>
      <c r="AGZ2099" s="1">
        <v>0</v>
      </c>
      <c r="AHA2099" s="1">
        <v>0</v>
      </c>
      <c r="AHB2099" s="1">
        <v>0</v>
      </c>
      <c r="AHC2099" s="1">
        <v>1</v>
      </c>
      <c r="AHD2099" s="1">
        <v>0</v>
      </c>
      <c r="AHE2099" s="1">
        <v>0</v>
      </c>
      <c r="AHF2099" s="1">
        <v>0</v>
      </c>
      <c r="AHG2099" s="1"/>
      <c r="AHH2099" s="1">
        <v>0</v>
      </c>
      <c r="AHI2099" s="1">
        <v>0</v>
      </c>
      <c r="AHJ2099" s="1"/>
      <c r="AHK2099" s="1">
        <v>0</v>
      </c>
      <c r="AHL2099" s="1">
        <v>0</v>
      </c>
      <c r="AHM2099" s="1">
        <v>0</v>
      </c>
      <c r="AHN2099" s="1">
        <v>0</v>
      </c>
      <c r="AHO2099" s="1">
        <v>0</v>
      </c>
      <c r="AHP2099" s="1">
        <v>0</v>
      </c>
      <c r="AHQ2099" s="1">
        <v>0</v>
      </c>
      <c r="AHR2099" s="14">
        <v>0</v>
      </c>
      <c r="AIM2099" s="14">
        <v>0</v>
      </c>
      <c r="AIN2099" s="14">
        <v>0</v>
      </c>
      <c r="AIO2099" s="14">
        <v>0</v>
      </c>
      <c r="AIP2099" s="14">
        <v>1</v>
      </c>
      <c r="AIQ2099" s="14">
        <v>1</v>
      </c>
      <c r="AIR2099" s="14">
        <v>1</v>
      </c>
      <c r="AIS2099" s="14">
        <v>1</v>
      </c>
      <c r="AIT2099" s="1">
        <v>1</v>
      </c>
      <c r="AIU2099" s="1">
        <v>1</v>
      </c>
      <c r="AIV2099" s="1">
        <v>0</v>
      </c>
      <c r="AIW2099" s="1">
        <v>0</v>
      </c>
      <c r="AIX2099" s="1">
        <v>63</v>
      </c>
      <c r="AIY2099" s="1"/>
      <c r="AIZ2099" s="1"/>
      <c r="AJA2099" s="1"/>
      <c r="AJB2099" s="1">
        <v>30</v>
      </c>
      <c r="AJC2099" s="1"/>
    </row>
    <row r="2100" spans="1:939" s="14" customFormat="1">
      <c r="B2100" s="14">
        <v>2</v>
      </c>
      <c r="C2100" s="14">
        <v>1</v>
      </c>
      <c r="D2100" s="14" t="s">
        <v>7736</v>
      </c>
      <c r="E2100" s="14" t="s">
        <v>8289</v>
      </c>
      <c r="O2100" s="14">
        <v>0</v>
      </c>
      <c r="P2100" s="14">
        <v>0</v>
      </c>
      <c r="Z2100" s="14">
        <v>0</v>
      </c>
      <c r="AA2100" s="14">
        <v>1</v>
      </c>
      <c r="AB2100" s="14" t="s">
        <v>10291</v>
      </c>
      <c r="AC2100" s="14">
        <v>1</v>
      </c>
      <c r="AD2100" s="14">
        <v>0</v>
      </c>
      <c r="AE2100" s="14">
        <v>2</v>
      </c>
      <c r="AF2100" s="14">
        <v>0</v>
      </c>
      <c r="AG2100" s="14">
        <v>0</v>
      </c>
      <c r="AI2100" s="14">
        <v>134</v>
      </c>
      <c r="AM2100" s="14">
        <v>118</v>
      </c>
      <c r="DR2100" s="14">
        <v>70</v>
      </c>
      <c r="DV2100" s="14">
        <v>60</v>
      </c>
      <c r="HA2100" s="14">
        <v>0</v>
      </c>
      <c r="HE2100" s="14">
        <v>0</v>
      </c>
      <c r="HT2100" s="14">
        <v>0</v>
      </c>
      <c r="HX2100" s="14">
        <v>0</v>
      </c>
      <c r="IP2100" s="14">
        <v>85</v>
      </c>
      <c r="IQ2100" s="14">
        <v>87</v>
      </c>
      <c r="IR2100" s="14">
        <v>97</v>
      </c>
      <c r="IS2100" s="14">
        <v>97</v>
      </c>
      <c r="IT2100" s="14">
        <v>94</v>
      </c>
      <c r="LX2100" s="14">
        <v>78</v>
      </c>
      <c r="MB2100" s="14">
        <v>78</v>
      </c>
      <c r="PG2100" s="14">
        <v>28</v>
      </c>
      <c r="PI2100" s="14">
        <v>22</v>
      </c>
      <c r="PK2100" s="14">
        <v>20</v>
      </c>
      <c r="SP2100" s="14">
        <v>98.6</v>
      </c>
      <c r="ST2100" s="14">
        <v>97.7</v>
      </c>
      <c r="VX2100" s="14">
        <v>1</v>
      </c>
      <c r="WB2100" s="14">
        <v>1</v>
      </c>
      <c r="WQ2100" s="14">
        <v>1</v>
      </c>
      <c r="WR2100" s="14">
        <v>1</v>
      </c>
      <c r="WS2100" s="14">
        <v>1</v>
      </c>
      <c r="WT2100" s="14">
        <v>1</v>
      </c>
      <c r="WU2100" s="14">
        <v>1</v>
      </c>
      <c r="WV2100" s="14">
        <v>1</v>
      </c>
      <c r="ZY2100" s="14">
        <v>329.6</v>
      </c>
      <c r="ZZ2100" s="14">
        <v>329.2</v>
      </c>
      <c r="AAY2100" s="14">
        <v>28</v>
      </c>
      <c r="AAZ2100" s="14">
        <v>22</v>
      </c>
      <c r="ABB2100" s="14">
        <v>11.2</v>
      </c>
      <c r="ABC2100" s="14">
        <v>12.2</v>
      </c>
      <c r="ABE2100" s="14">
        <v>33</v>
      </c>
      <c r="ABF2100" s="14">
        <v>36</v>
      </c>
      <c r="ABU2100" s="14">
        <v>141</v>
      </c>
      <c r="ABV2100" s="14">
        <v>140</v>
      </c>
      <c r="ABX2100" s="14">
        <v>4</v>
      </c>
      <c r="ABY2100" s="14">
        <v>3.9</v>
      </c>
      <c r="ACA2100" s="14">
        <v>103</v>
      </c>
      <c r="ACB2100" s="14">
        <v>105</v>
      </c>
      <c r="ACD2100" s="14">
        <v>1.1100000000000001</v>
      </c>
      <c r="ACE2100" s="14">
        <v>0.97</v>
      </c>
      <c r="ACG2100" s="14">
        <v>112</v>
      </c>
      <c r="ACH2100" s="14">
        <v>156</v>
      </c>
      <c r="ACQ2100" s="14">
        <v>25</v>
      </c>
      <c r="ACR2100" s="14">
        <v>28</v>
      </c>
      <c r="ACT2100" s="14">
        <v>1.8</v>
      </c>
      <c r="ACU2100" s="14">
        <v>1.8</v>
      </c>
      <c r="ACW2100" s="14">
        <v>16</v>
      </c>
      <c r="ACX2100" s="14">
        <v>18</v>
      </c>
      <c r="AGS2100" s="1">
        <v>1</v>
      </c>
      <c r="AGT2100" s="1">
        <v>0</v>
      </c>
      <c r="AGU2100" s="1">
        <v>1</v>
      </c>
      <c r="AGV2100" s="1">
        <v>0</v>
      </c>
      <c r="AGW2100" s="1">
        <v>1</v>
      </c>
      <c r="AGX2100" s="1">
        <v>1</v>
      </c>
      <c r="AGY2100" s="1">
        <v>0</v>
      </c>
      <c r="AGZ2100" s="1">
        <v>2</v>
      </c>
      <c r="AHA2100" s="1">
        <v>0</v>
      </c>
      <c r="AHB2100" s="1">
        <v>0</v>
      </c>
      <c r="AHC2100" s="1">
        <v>1</v>
      </c>
      <c r="AHD2100" s="1">
        <v>0</v>
      </c>
      <c r="AHE2100" s="1">
        <v>0</v>
      </c>
      <c r="AHF2100" s="1">
        <v>0</v>
      </c>
      <c r="AHG2100" s="1"/>
      <c r="AHH2100" s="1">
        <v>0</v>
      </c>
      <c r="AHI2100" s="1">
        <v>0</v>
      </c>
      <c r="AHJ2100" s="1"/>
      <c r="AHK2100" s="1">
        <v>0</v>
      </c>
      <c r="AHL2100" s="1">
        <v>0</v>
      </c>
      <c r="AHM2100" s="1">
        <v>0</v>
      </c>
      <c r="AHN2100" s="1">
        <v>0</v>
      </c>
      <c r="AHO2100" s="1">
        <v>0</v>
      </c>
      <c r="AHP2100" s="1">
        <v>0</v>
      </c>
      <c r="AHQ2100" s="1">
        <v>0</v>
      </c>
      <c r="AHR2100" s="14">
        <v>0</v>
      </c>
      <c r="AIM2100" s="14">
        <v>0</v>
      </c>
      <c r="AIN2100" s="14">
        <v>0</v>
      </c>
      <c r="AIO2100" s="14">
        <v>0</v>
      </c>
      <c r="AIT2100" s="1">
        <v>1</v>
      </c>
      <c r="AIU2100" s="1">
        <v>1</v>
      </c>
      <c r="AIV2100" s="1">
        <v>0</v>
      </c>
      <c r="AIW2100" s="1">
        <v>0</v>
      </c>
      <c r="AIX2100" s="1">
        <v>58</v>
      </c>
      <c r="AIY2100" s="1"/>
      <c r="AIZ2100" s="1"/>
      <c r="AJA2100" s="1"/>
      <c r="AJB2100" s="1">
        <v>51</v>
      </c>
      <c r="AJC2100" s="1"/>
    </row>
    <row r="2101" spans="1:939" s="14" customFormat="1">
      <c r="B2101" s="14">
        <v>3</v>
      </c>
      <c r="C2101" s="14">
        <v>0</v>
      </c>
      <c r="Z2101" s="14">
        <v>0</v>
      </c>
      <c r="AA2101" s="14">
        <v>2</v>
      </c>
      <c r="AB2101" s="14" t="s">
        <v>10292</v>
      </c>
      <c r="AC2101" s="14">
        <v>0</v>
      </c>
      <c r="AE2101" s="14">
        <v>0</v>
      </c>
      <c r="AG2101" s="14">
        <v>0</v>
      </c>
      <c r="AI2101" s="14">
        <v>128</v>
      </c>
      <c r="AJ2101" s="14">
        <v>118</v>
      </c>
      <c r="DR2101" s="14">
        <v>62</v>
      </c>
      <c r="DS2101" s="14">
        <v>58</v>
      </c>
      <c r="HA2101" s="14">
        <v>0</v>
      </c>
      <c r="HB2101" s="14">
        <v>0</v>
      </c>
      <c r="HT2101" s="14">
        <v>0</v>
      </c>
      <c r="HU2101" s="14">
        <v>0</v>
      </c>
      <c r="IP2101" s="14">
        <v>93</v>
      </c>
      <c r="IQ2101" s="14">
        <v>95</v>
      </c>
      <c r="LX2101" s="14">
        <v>66</v>
      </c>
      <c r="LY2101" s="14">
        <v>68</v>
      </c>
      <c r="PG2101" s="14">
        <v>20</v>
      </c>
      <c r="PH2101" s="14">
        <v>18</v>
      </c>
      <c r="SP2101" s="14">
        <v>98.9</v>
      </c>
      <c r="SQ2101" s="14">
        <v>96.8</v>
      </c>
      <c r="VX2101" s="14">
        <v>1</v>
      </c>
      <c r="VY2101" s="14">
        <v>1</v>
      </c>
      <c r="WQ2101" s="14">
        <v>1</v>
      </c>
      <c r="WR2101" s="14">
        <v>1</v>
      </c>
      <c r="ZY2101" s="14">
        <v>326.60000000000002</v>
      </c>
      <c r="ZZ2101" s="14">
        <v>326.60000000000002</v>
      </c>
      <c r="AAY2101" s="14">
        <v>27</v>
      </c>
      <c r="AAZ2101" s="14">
        <v>22</v>
      </c>
      <c r="ABB2101" s="14">
        <v>11.2</v>
      </c>
      <c r="ABC2101" s="14">
        <v>12.9</v>
      </c>
      <c r="ABE2101" s="14">
        <v>33</v>
      </c>
      <c r="ABF2101" s="14">
        <v>38</v>
      </c>
      <c r="ABU2101" s="14">
        <v>141</v>
      </c>
      <c r="ABV2101" s="14">
        <v>137</v>
      </c>
      <c r="ABX2101" s="14">
        <v>3.4</v>
      </c>
      <c r="ABY2101" s="14">
        <v>3.8</v>
      </c>
      <c r="ACA2101" s="14">
        <v>99</v>
      </c>
      <c r="ACB2101" s="14">
        <v>101</v>
      </c>
      <c r="ACD2101" s="14">
        <v>1.1100000000000001</v>
      </c>
      <c r="ACE2101" s="14">
        <v>0.92</v>
      </c>
      <c r="ACG2101" s="14">
        <v>110</v>
      </c>
      <c r="ACH2101" s="14">
        <v>134</v>
      </c>
      <c r="ACQ2101" s="14">
        <v>33</v>
      </c>
      <c r="ACR2101" s="14">
        <v>34</v>
      </c>
      <c r="ACT2101" s="14">
        <v>1.9</v>
      </c>
      <c r="ACU2101" s="14">
        <v>1.8</v>
      </c>
      <c r="ACW2101" s="14">
        <v>18</v>
      </c>
      <c r="ACX2101" s="14">
        <v>18</v>
      </c>
      <c r="AGS2101" s="1">
        <v>1</v>
      </c>
      <c r="AGT2101" s="1">
        <v>0</v>
      </c>
      <c r="AGU2101" s="1">
        <v>1</v>
      </c>
      <c r="AGV2101" s="1">
        <v>0</v>
      </c>
      <c r="AGW2101" s="1">
        <v>1</v>
      </c>
      <c r="AGX2101" s="1">
        <v>1</v>
      </c>
      <c r="AGY2101" s="1">
        <v>0</v>
      </c>
      <c r="AGZ2101" s="1">
        <v>2</v>
      </c>
      <c r="AHA2101" s="1">
        <v>0</v>
      </c>
      <c r="AHB2101" s="1">
        <v>0</v>
      </c>
      <c r="AHC2101" s="1">
        <v>1</v>
      </c>
      <c r="AHD2101" s="1">
        <v>0</v>
      </c>
      <c r="AHE2101" s="1">
        <v>0</v>
      </c>
      <c r="AHF2101" s="1">
        <v>0</v>
      </c>
      <c r="AHG2101" s="1"/>
      <c r="AHH2101" s="1">
        <v>0</v>
      </c>
      <c r="AHI2101" s="1">
        <v>0</v>
      </c>
      <c r="AHJ2101" s="1"/>
      <c r="AHK2101" s="1">
        <v>0</v>
      </c>
      <c r="AHL2101" s="1">
        <v>0</v>
      </c>
      <c r="AHM2101" s="1">
        <v>0</v>
      </c>
      <c r="AHN2101" s="1">
        <v>0</v>
      </c>
      <c r="AHO2101" s="1">
        <v>0</v>
      </c>
      <c r="AHP2101" s="1">
        <v>0</v>
      </c>
      <c r="AHQ2101" s="1">
        <v>0</v>
      </c>
      <c r="AHR2101" s="14">
        <v>0</v>
      </c>
      <c r="AIM2101" s="14">
        <v>0</v>
      </c>
      <c r="AIN2101" s="14">
        <v>0</v>
      </c>
      <c r="AIO2101" s="14">
        <v>0</v>
      </c>
      <c r="AIT2101" s="1">
        <v>1</v>
      </c>
      <c r="AIU2101" s="1">
        <v>1</v>
      </c>
      <c r="AIV2101" s="1">
        <v>1</v>
      </c>
      <c r="AIW2101" s="1">
        <v>0</v>
      </c>
      <c r="AIX2101" s="1"/>
      <c r="AIY2101" s="1">
        <v>50</v>
      </c>
      <c r="AIZ2101" s="1"/>
      <c r="AJA2101" s="1"/>
      <c r="AJB2101" s="1">
        <v>42</v>
      </c>
      <c r="AJC2101" s="1"/>
    </row>
    <row r="2102" spans="1:939" s="14" customFormat="1">
      <c r="B2102" s="14">
        <v>4</v>
      </c>
      <c r="C2102" s="14">
        <v>1</v>
      </c>
      <c r="D2102" s="14" t="s">
        <v>5134</v>
      </c>
      <c r="O2102" s="14">
        <v>1</v>
      </c>
      <c r="Z2102" s="14">
        <v>0</v>
      </c>
      <c r="AA2102" s="14">
        <v>2</v>
      </c>
      <c r="AB2102" s="14" t="s">
        <v>8302</v>
      </c>
      <c r="AC2102" s="14">
        <v>4</v>
      </c>
      <c r="AD2102" s="14">
        <v>0</v>
      </c>
      <c r="AE2102" s="14">
        <v>0</v>
      </c>
      <c r="AG2102" s="14">
        <v>0</v>
      </c>
      <c r="AI2102" s="14">
        <v>108</v>
      </c>
      <c r="AJ2102" s="14">
        <v>108</v>
      </c>
      <c r="DR2102" s="14">
        <v>62</v>
      </c>
      <c r="DS2102" s="14">
        <v>60</v>
      </c>
      <c r="HA2102" s="14">
        <v>0</v>
      </c>
      <c r="HB2102" s="14">
        <v>0</v>
      </c>
      <c r="HT2102" s="14">
        <v>0</v>
      </c>
      <c r="HU2102" s="14">
        <v>0</v>
      </c>
      <c r="IP2102" s="14">
        <v>92</v>
      </c>
      <c r="IQ2102" s="14">
        <v>92</v>
      </c>
      <c r="LX2102" s="14">
        <v>68</v>
      </c>
      <c r="LY2102" s="14">
        <v>74</v>
      </c>
      <c r="PG2102" s="14">
        <v>22</v>
      </c>
      <c r="PH2102" s="14">
        <v>20</v>
      </c>
      <c r="SP2102" s="14">
        <v>98.4</v>
      </c>
      <c r="SQ2102" s="14">
        <v>96</v>
      </c>
      <c r="VX2102" s="14">
        <v>1</v>
      </c>
      <c r="VY2102" s="14">
        <v>1</v>
      </c>
      <c r="WQ2102" s="14">
        <v>1</v>
      </c>
      <c r="WR2102" s="14">
        <v>0</v>
      </c>
      <c r="ZY2102" s="14">
        <v>324</v>
      </c>
      <c r="ZZ2102" s="14">
        <v>321</v>
      </c>
      <c r="AAY2102" s="14">
        <v>29</v>
      </c>
      <c r="AAZ2102" s="14">
        <v>24</v>
      </c>
      <c r="ABB2102" s="14">
        <v>11.9</v>
      </c>
      <c r="ABC2102" s="14">
        <v>12.9</v>
      </c>
      <c r="ABE2102" s="14">
        <v>35</v>
      </c>
      <c r="ABF2102" s="14">
        <v>38</v>
      </c>
      <c r="ABU2102" s="14">
        <v>139</v>
      </c>
      <c r="ABV2102" s="14">
        <v>140</v>
      </c>
      <c r="ABX2102" s="14">
        <v>3.2</v>
      </c>
      <c r="ABY2102" s="14">
        <v>3.4</v>
      </c>
      <c r="ACA2102" s="14">
        <v>98</v>
      </c>
      <c r="ACB2102" s="14">
        <v>98</v>
      </c>
      <c r="ACD2102" s="14">
        <v>1.07</v>
      </c>
      <c r="ACE2102" s="14">
        <v>1.03</v>
      </c>
      <c r="ACG2102" s="14">
        <v>125</v>
      </c>
      <c r="ACH2102" s="14">
        <v>188</v>
      </c>
      <c r="ACQ2102" s="14">
        <v>38</v>
      </c>
      <c r="ACR2102" s="14">
        <v>37</v>
      </c>
      <c r="ACT2102" s="14">
        <v>1.9</v>
      </c>
      <c r="ACU2102" s="14">
        <v>1.9</v>
      </c>
      <c r="ACW2102" s="14">
        <v>16</v>
      </c>
      <c r="ACX2102" s="14">
        <v>23</v>
      </c>
      <c r="AGS2102" s="1">
        <v>1</v>
      </c>
      <c r="AGT2102" s="1">
        <v>0</v>
      </c>
      <c r="AGU2102" s="1">
        <v>1</v>
      </c>
      <c r="AGV2102" s="1">
        <v>0</v>
      </c>
      <c r="AGW2102" s="1">
        <v>1</v>
      </c>
      <c r="AGX2102" s="1">
        <v>1</v>
      </c>
      <c r="AGY2102" s="1">
        <v>0</v>
      </c>
      <c r="AGZ2102" s="1">
        <v>2</v>
      </c>
      <c r="AHA2102" s="1">
        <v>0</v>
      </c>
      <c r="AHB2102" s="1">
        <v>0</v>
      </c>
      <c r="AHC2102" s="1">
        <v>1</v>
      </c>
      <c r="AHD2102" s="1">
        <v>0</v>
      </c>
      <c r="AHE2102" s="1">
        <v>0</v>
      </c>
      <c r="AHF2102" s="1">
        <v>0</v>
      </c>
      <c r="AHG2102" s="1"/>
      <c r="AHH2102" s="1">
        <v>0</v>
      </c>
      <c r="AHI2102" s="1">
        <v>0</v>
      </c>
      <c r="AHJ2102" s="1"/>
      <c r="AHK2102" s="1">
        <v>0</v>
      </c>
      <c r="AHL2102" s="1">
        <v>0</v>
      </c>
      <c r="AHM2102" s="1">
        <v>0</v>
      </c>
      <c r="AHN2102" s="1">
        <v>0</v>
      </c>
      <c r="AHO2102" s="1">
        <v>0</v>
      </c>
      <c r="AHP2102" s="1">
        <v>0</v>
      </c>
      <c r="AHQ2102" s="1">
        <v>0</v>
      </c>
      <c r="AHR2102" s="14">
        <v>0</v>
      </c>
      <c r="AIM2102" s="14">
        <v>0</v>
      </c>
      <c r="AIN2102" s="14">
        <v>0</v>
      </c>
      <c r="AIO2102" s="14">
        <v>0</v>
      </c>
      <c r="AIT2102" s="1">
        <v>2</v>
      </c>
      <c r="AIU2102" s="1">
        <v>0</v>
      </c>
      <c r="AIV2102" s="1">
        <v>0</v>
      </c>
      <c r="AIW2102" s="1">
        <v>0</v>
      </c>
      <c r="AIX2102" s="1">
        <v>45</v>
      </c>
      <c r="AIY2102" s="1">
        <v>50</v>
      </c>
      <c r="AIZ2102" s="1"/>
      <c r="AJA2102" s="1"/>
      <c r="AJB2102" s="1"/>
      <c r="AJC2102" s="1"/>
    </row>
    <row r="2103" spans="1:939" s="14" customFormat="1">
      <c r="B2103" s="14">
        <v>5</v>
      </c>
      <c r="C2103" s="14">
        <v>0</v>
      </c>
      <c r="Z2103" s="14">
        <v>0</v>
      </c>
      <c r="AA2103" s="14">
        <v>2</v>
      </c>
      <c r="AB2103" s="14" t="s">
        <v>10293</v>
      </c>
      <c r="AC2103" s="14">
        <v>2</v>
      </c>
      <c r="AD2103" s="14">
        <v>0</v>
      </c>
      <c r="AE2103" s="14">
        <v>0</v>
      </c>
      <c r="AG2103" s="14">
        <v>0</v>
      </c>
      <c r="AI2103" s="14">
        <v>130</v>
      </c>
      <c r="AJ2103" s="14">
        <v>118</v>
      </c>
      <c r="DR2103" s="14">
        <v>70</v>
      </c>
      <c r="DS2103" s="14">
        <v>62</v>
      </c>
      <c r="HA2103" s="14">
        <v>0</v>
      </c>
      <c r="HB2103" s="14">
        <v>0</v>
      </c>
      <c r="HT2103" s="14">
        <v>0</v>
      </c>
      <c r="HU2103" s="14">
        <v>0</v>
      </c>
      <c r="IP2103" s="14">
        <v>92</v>
      </c>
      <c r="IQ2103" s="14">
        <v>94</v>
      </c>
      <c r="LX2103" s="14">
        <v>68</v>
      </c>
      <c r="LY2103" s="14">
        <v>70</v>
      </c>
      <c r="PG2103" s="14">
        <v>18</v>
      </c>
      <c r="PH2103" s="14">
        <v>18</v>
      </c>
      <c r="SP2103" s="14">
        <v>96.8</v>
      </c>
      <c r="SQ2103" s="14">
        <v>96</v>
      </c>
      <c r="VX2103" s="14">
        <v>1</v>
      </c>
      <c r="VY2103" s="14">
        <v>1</v>
      </c>
      <c r="WQ2103" s="14">
        <v>1</v>
      </c>
      <c r="WR2103" s="14">
        <v>1</v>
      </c>
      <c r="ZY2103" s="14">
        <v>318.8</v>
      </c>
      <c r="ZZ2103" s="14">
        <v>319.8</v>
      </c>
      <c r="AAY2103" s="14">
        <v>27</v>
      </c>
      <c r="AAZ2103" s="14">
        <v>23</v>
      </c>
      <c r="ABB2103" s="14">
        <v>12.9</v>
      </c>
      <c r="ABC2103" s="14">
        <v>13.3</v>
      </c>
      <c r="ABE2103" s="14">
        <v>38</v>
      </c>
      <c r="ABF2103" s="14">
        <v>39</v>
      </c>
      <c r="ABU2103" s="14">
        <v>141</v>
      </c>
      <c r="ABV2103" s="14">
        <v>139</v>
      </c>
      <c r="ABX2103" s="14">
        <v>3.3</v>
      </c>
      <c r="ABY2103" s="14">
        <v>3</v>
      </c>
      <c r="ACA2103" s="14">
        <v>99</v>
      </c>
      <c r="ACB2103" s="14">
        <v>97</v>
      </c>
      <c r="ACD2103" s="14">
        <v>0.97</v>
      </c>
      <c r="ACE2103" s="14">
        <v>0.85</v>
      </c>
      <c r="ACG2103" s="14">
        <v>120</v>
      </c>
      <c r="ACH2103" s="14">
        <v>201</v>
      </c>
      <c r="ACQ2103" s="14">
        <v>42</v>
      </c>
      <c r="ACR2103" s="14">
        <v>43</v>
      </c>
      <c r="ACT2103" s="14">
        <v>1.8</v>
      </c>
      <c r="ACU2103" s="14">
        <v>1.9</v>
      </c>
      <c r="ACW2103" s="14">
        <v>19</v>
      </c>
      <c r="ACX2103" s="14">
        <v>23</v>
      </c>
      <c r="AGS2103" s="1">
        <v>1</v>
      </c>
      <c r="AGT2103" s="1">
        <v>0</v>
      </c>
      <c r="AGU2103" s="1">
        <v>1</v>
      </c>
      <c r="AGV2103" s="1">
        <v>0</v>
      </c>
      <c r="AGW2103" s="1">
        <v>1</v>
      </c>
      <c r="AGX2103" s="1">
        <v>1</v>
      </c>
      <c r="AGY2103" s="1">
        <v>0</v>
      </c>
      <c r="AGZ2103" s="1">
        <v>2</v>
      </c>
      <c r="AHA2103" s="1">
        <v>0</v>
      </c>
      <c r="AHB2103" s="1">
        <v>0</v>
      </c>
      <c r="AHC2103" s="1">
        <v>1</v>
      </c>
      <c r="AHD2103" s="1">
        <v>0</v>
      </c>
      <c r="AHE2103" s="1">
        <v>0</v>
      </c>
      <c r="AHF2103" s="1">
        <v>0</v>
      </c>
      <c r="AHG2103" s="1"/>
      <c r="AHH2103" s="1">
        <v>0</v>
      </c>
      <c r="AHI2103" s="1">
        <v>0</v>
      </c>
      <c r="AHJ2103" s="1"/>
      <c r="AHK2103" s="1">
        <v>0</v>
      </c>
      <c r="AHL2103" s="1">
        <v>0</v>
      </c>
      <c r="AHM2103" s="1">
        <v>0</v>
      </c>
      <c r="AHN2103" s="1">
        <v>0</v>
      </c>
      <c r="AHO2103" s="1">
        <v>0</v>
      </c>
      <c r="AHP2103" s="1">
        <v>0</v>
      </c>
      <c r="AHQ2103" s="1">
        <v>0</v>
      </c>
      <c r="AHR2103" s="14">
        <v>0</v>
      </c>
      <c r="AIM2103" s="14">
        <v>0</v>
      </c>
      <c r="AIN2103" s="14">
        <v>0</v>
      </c>
      <c r="AIO2103" s="14">
        <v>0</v>
      </c>
      <c r="AIT2103" s="1">
        <v>0</v>
      </c>
      <c r="AIU2103" s="1">
        <v>2</v>
      </c>
      <c r="AIV2103" s="1">
        <v>0</v>
      </c>
      <c r="AIW2103" s="1">
        <v>0</v>
      </c>
      <c r="AIX2103" s="1"/>
      <c r="AIY2103" s="1"/>
      <c r="AIZ2103" s="1"/>
      <c r="AJA2103" s="1"/>
      <c r="AJB2103" s="1">
        <v>36</v>
      </c>
      <c r="AJC2103" s="1">
        <v>45</v>
      </c>
    </row>
    <row r="2104" spans="1:939" s="14" customFormat="1">
      <c r="B2104" s="14">
        <v>6</v>
      </c>
      <c r="C2104" s="14">
        <v>0</v>
      </c>
      <c r="Z2104" s="14">
        <v>0</v>
      </c>
      <c r="AA2104" s="14">
        <v>2</v>
      </c>
      <c r="AB2104" s="14" t="s">
        <v>10294</v>
      </c>
      <c r="AC2104" s="14">
        <v>2</v>
      </c>
      <c r="AD2104" s="14">
        <v>0</v>
      </c>
      <c r="AE2104" s="14">
        <v>3</v>
      </c>
      <c r="AF2104" s="14">
        <v>0</v>
      </c>
      <c r="AG2104" s="14">
        <v>0</v>
      </c>
      <c r="AI2104" s="14">
        <v>118</v>
      </c>
      <c r="AJ2104" s="14">
        <v>122</v>
      </c>
      <c r="DR2104" s="14">
        <v>58</v>
      </c>
      <c r="DS2104" s="14">
        <v>64</v>
      </c>
      <c r="HA2104" s="14">
        <v>0</v>
      </c>
      <c r="HB2104" s="14">
        <v>0</v>
      </c>
      <c r="HT2104" s="14">
        <v>0</v>
      </c>
      <c r="HU2104" s="14">
        <v>0</v>
      </c>
      <c r="IP2104" s="14">
        <v>92</v>
      </c>
      <c r="IQ2104" s="14">
        <v>93</v>
      </c>
      <c r="LX2104" s="14">
        <v>68</v>
      </c>
      <c r="LY2104" s="14">
        <v>70</v>
      </c>
      <c r="PG2104" s="14">
        <v>18</v>
      </c>
      <c r="PH2104" s="14">
        <v>18</v>
      </c>
      <c r="SP2104" s="14">
        <v>98.2</v>
      </c>
      <c r="SQ2104" s="14">
        <v>98</v>
      </c>
      <c r="VX2104" s="14">
        <v>1</v>
      </c>
      <c r="VY2104" s="14">
        <v>1</v>
      </c>
      <c r="WQ2104" s="14">
        <v>1</v>
      </c>
      <c r="WR2104" s="14">
        <v>1</v>
      </c>
      <c r="ZY2104" s="14">
        <v>315.60000000000002</v>
      </c>
      <c r="ZZ2104" s="14">
        <v>316.60000000000002</v>
      </c>
      <c r="AAY2104" s="14">
        <v>28</v>
      </c>
      <c r="AAZ2104" s="14">
        <v>26</v>
      </c>
      <c r="ABB2104" s="14">
        <v>13.3</v>
      </c>
      <c r="ABC2104" s="14">
        <v>13.6</v>
      </c>
      <c r="ABE2104" s="14">
        <v>39</v>
      </c>
      <c r="ABF2104" s="14">
        <v>40</v>
      </c>
      <c r="ABU2104" s="14">
        <v>140</v>
      </c>
      <c r="ABV2104" s="14">
        <v>138</v>
      </c>
      <c r="ABX2104" s="14">
        <v>3.2</v>
      </c>
      <c r="ABY2104" s="14">
        <v>2.9</v>
      </c>
      <c r="ACA2104" s="14">
        <v>96</v>
      </c>
      <c r="ACB2104" s="14">
        <v>94</v>
      </c>
      <c r="ACD2104" s="14">
        <v>0.99</v>
      </c>
      <c r="ACE2104" s="14">
        <v>0.96</v>
      </c>
      <c r="ACG2104" s="14">
        <v>114</v>
      </c>
      <c r="ACH2104" s="14">
        <v>155</v>
      </c>
      <c r="ACQ2104" s="14">
        <v>48</v>
      </c>
      <c r="ACR2104" s="14">
        <v>51</v>
      </c>
      <c r="ACT2104" s="14">
        <v>1.9</v>
      </c>
      <c r="ACU2104" s="14">
        <v>1.9</v>
      </c>
      <c r="ACW2104" s="14">
        <v>19</v>
      </c>
      <c r="ACX2104" s="14">
        <v>22</v>
      </c>
      <c r="AGS2104" s="1">
        <v>1</v>
      </c>
      <c r="AGT2104" s="1">
        <v>0</v>
      </c>
      <c r="AGU2104" s="1">
        <v>1</v>
      </c>
      <c r="AGV2104" s="1">
        <v>0</v>
      </c>
      <c r="AGW2104" s="1">
        <v>1</v>
      </c>
      <c r="AGX2104" s="1">
        <v>1</v>
      </c>
      <c r="AGY2104" s="1">
        <v>0</v>
      </c>
      <c r="AGZ2104" s="1">
        <v>2</v>
      </c>
      <c r="AHA2104" s="1">
        <v>0</v>
      </c>
      <c r="AHB2104" s="1">
        <v>0</v>
      </c>
      <c r="AHC2104" s="1">
        <v>1</v>
      </c>
      <c r="AHD2104" s="1">
        <v>0</v>
      </c>
      <c r="AHE2104" s="1">
        <v>0</v>
      </c>
      <c r="AHF2104" s="1">
        <v>0</v>
      </c>
      <c r="AHG2104" s="1"/>
      <c r="AHH2104" s="1">
        <v>0</v>
      </c>
      <c r="AHI2104" s="1">
        <v>0</v>
      </c>
      <c r="AHJ2104" s="1"/>
      <c r="AHK2104" s="1">
        <v>0</v>
      </c>
      <c r="AHL2104" s="1">
        <v>0</v>
      </c>
      <c r="AHM2104" s="1">
        <v>0</v>
      </c>
      <c r="AHN2104" s="1">
        <v>0</v>
      </c>
      <c r="AHO2104" s="1">
        <v>0</v>
      </c>
      <c r="AHP2104" s="1">
        <v>0</v>
      </c>
      <c r="AHQ2104" s="1">
        <v>0</v>
      </c>
      <c r="AHR2104" s="14">
        <v>0</v>
      </c>
      <c r="AIM2104" s="14">
        <v>0</v>
      </c>
      <c r="AIN2104" s="14">
        <v>0</v>
      </c>
      <c r="AIO2104" s="14">
        <v>0</v>
      </c>
      <c r="AIT2104" s="1">
        <v>0</v>
      </c>
      <c r="AIU2104" s="1">
        <v>2</v>
      </c>
      <c r="AIV2104" s="1">
        <v>0</v>
      </c>
      <c r="AIW2104" s="1">
        <v>0</v>
      </c>
      <c r="AIX2104" s="1"/>
      <c r="AIY2104" s="1"/>
      <c r="AIZ2104" s="1"/>
      <c r="AJA2104" s="1"/>
      <c r="AJB2104" s="1">
        <v>42</v>
      </c>
      <c r="AJC2104" s="1">
        <v>37</v>
      </c>
    </row>
    <row r="2105" spans="1:939" s="14" customFormat="1">
      <c r="B2105" s="14">
        <v>7</v>
      </c>
      <c r="C2105" s="14">
        <v>1</v>
      </c>
      <c r="D2105" s="14" t="s">
        <v>6462</v>
      </c>
      <c r="O2105" s="14">
        <v>1</v>
      </c>
      <c r="Z2105" s="14">
        <v>0</v>
      </c>
      <c r="AA2105" s="14">
        <v>2</v>
      </c>
      <c r="AB2105" s="14" t="s">
        <v>10295</v>
      </c>
      <c r="AC2105" s="14">
        <v>2</v>
      </c>
      <c r="AD2105" s="14">
        <v>0</v>
      </c>
      <c r="AE2105" s="14">
        <v>2</v>
      </c>
      <c r="AF2105" s="14">
        <v>0</v>
      </c>
      <c r="AG2105" s="14">
        <v>0</v>
      </c>
      <c r="AI2105" s="14">
        <v>118</v>
      </c>
      <c r="AJ2105" s="14">
        <v>112</v>
      </c>
      <c r="DR2105" s="14">
        <v>60</v>
      </c>
      <c r="DS2105" s="14">
        <v>64</v>
      </c>
      <c r="HA2105" s="14">
        <v>0</v>
      </c>
      <c r="HB2105" s="14">
        <v>0</v>
      </c>
      <c r="HT2105" s="14">
        <v>0</v>
      </c>
      <c r="HU2105" s="14">
        <v>0</v>
      </c>
      <c r="IP2105" s="14">
        <v>94</v>
      </c>
      <c r="IQ2105" s="14">
        <v>93</v>
      </c>
      <c r="LX2105" s="14">
        <v>80</v>
      </c>
      <c r="LY2105" s="14">
        <v>64</v>
      </c>
      <c r="PG2105" s="14">
        <v>18</v>
      </c>
      <c r="PH2105" s="14">
        <v>20</v>
      </c>
      <c r="SP2105" s="14">
        <v>97.1</v>
      </c>
      <c r="SQ2105" s="14">
        <v>96.8</v>
      </c>
      <c r="VX2105" s="14">
        <v>1</v>
      </c>
      <c r="VY2105" s="14">
        <v>1</v>
      </c>
      <c r="WQ2105" s="14">
        <v>1</v>
      </c>
      <c r="WR2105" s="14">
        <v>1</v>
      </c>
      <c r="ZY2105" s="14">
        <v>318</v>
      </c>
      <c r="ZZ2105" s="14">
        <v>316.8</v>
      </c>
      <c r="AAY2105" s="14">
        <v>30</v>
      </c>
      <c r="AAZ2105" s="14">
        <v>24</v>
      </c>
      <c r="ABB2105" s="14">
        <v>12.6</v>
      </c>
      <c r="ABC2105" s="14">
        <v>13.3</v>
      </c>
      <c r="ABE2105" s="14">
        <v>37</v>
      </c>
      <c r="ABF2105" s="14">
        <v>39</v>
      </c>
      <c r="ABU2105" s="14">
        <v>138</v>
      </c>
      <c r="ABV2105" s="14">
        <v>137</v>
      </c>
      <c r="ABX2105" s="14">
        <v>3.1</v>
      </c>
      <c r="ABY2105" s="14">
        <v>2.8</v>
      </c>
      <c r="ACA2105" s="14">
        <v>97</v>
      </c>
      <c r="ACB2105" s="14">
        <v>98</v>
      </c>
      <c r="ACD2105" s="14">
        <v>1.1000000000000001</v>
      </c>
      <c r="ACE2105" s="14">
        <v>0.97</v>
      </c>
      <c r="ACG2105" s="14">
        <v>105</v>
      </c>
      <c r="ACH2105" s="14">
        <v>151</v>
      </c>
      <c r="ACQ2105" s="14">
        <v>59</v>
      </c>
      <c r="ACR2105" s="14">
        <v>60</v>
      </c>
      <c r="ACT2105" s="14">
        <v>1.9</v>
      </c>
      <c r="ACU2105" s="14">
        <v>2</v>
      </c>
      <c r="ACW2105" s="14">
        <v>15</v>
      </c>
      <c r="ACX2105" s="14">
        <v>19</v>
      </c>
      <c r="AGS2105" s="1">
        <v>1</v>
      </c>
      <c r="AGT2105" s="1">
        <v>0</v>
      </c>
      <c r="AGU2105" s="1">
        <v>1</v>
      </c>
      <c r="AGV2105" s="1">
        <v>0</v>
      </c>
      <c r="AGW2105" s="1">
        <v>1</v>
      </c>
      <c r="AGX2105" s="1">
        <v>1</v>
      </c>
      <c r="AGY2105" s="1">
        <v>0</v>
      </c>
      <c r="AGZ2105" s="1">
        <v>2</v>
      </c>
      <c r="AHA2105" s="1">
        <v>0</v>
      </c>
      <c r="AHB2105" s="1">
        <v>0</v>
      </c>
      <c r="AHC2105" s="1">
        <v>1</v>
      </c>
      <c r="AHD2105" s="1">
        <v>0</v>
      </c>
      <c r="AHE2105" s="1">
        <v>0</v>
      </c>
      <c r="AHF2105" s="1">
        <v>0</v>
      </c>
      <c r="AHG2105" s="1"/>
      <c r="AHH2105" s="1">
        <v>0</v>
      </c>
      <c r="AHI2105" s="1">
        <v>0</v>
      </c>
      <c r="AHJ2105" s="1"/>
      <c r="AHK2105" s="1">
        <v>0</v>
      </c>
      <c r="AHL2105" s="1">
        <v>0</v>
      </c>
      <c r="AHM2105" s="1">
        <v>0</v>
      </c>
      <c r="AHN2105" s="1">
        <v>0</v>
      </c>
      <c r="AHO2105" s="1">
        <v>0</v>
      </c>
      <c r="AHP2105" s="1">
        <v>0</v>
      </c>
      <c r="AHQ2105" s="1">
        <v>0</v>
      </c>
      <c r="AHR2105" s="14">
        <v>0</v>
      </c>
      <c r="AIM2105" s="14">
        <v>0</v>
      </c>
      <c r="AIN2105" s="14">
        <v>0</v>
      </c>
      <c r="AIO2105" s="14">
        <v>0</v>
      </c>
      <c r="AIT2105" s="1">
        <v>1</v>
      </c>
      <c r="AIU2105" s="1">
        <v>1</v>
      </c>
      <c r="AIV2105" s="1">
        <v>0</v>
      </c>
      <c r="AIW2105" s="1">
        <v>0</v>
      </c>
      <c r="AIX2105" s="1">
        <v>59</v>
      </c>
      <c r="AIY2105" s="1"/>
      <c r="AIZ2105" s="1"/>
      <c r="AJA2105" s="1"/>
      <c r="AJB2105" s="1">
        <v>28</v>
      </c>
      <c r="AJC2105" s="1"/>
    </row>
    <row r="2106" spans="1:939" s="14" customFormat="1">
      <c r="B2106" s="14">
        <v>8</v>
      </c>
      <c r="C2106" s="14">
        <v>1</v>
      </c>
      <c r="D2106" s="14" t="s">
        <v>5913</v>
      </c>
      <c r="O2106" s="14">
        <v>1</v>
      </c>
      <c r="Z2106" s="14">
        <v>0</v>
      </c>
      <c r="AA2106" s="14">
        <v>2</v>
      </c>
      <c r="AB2106" s="14" t="s">
        <v>10296</v>
      </c>
      <c r="AC2106" s="14">
        <v>3</v>
      </c>
      <c r="AD2106" s="14">
        <v>0</v>
      </c>
      <c r="AE2106" s="14">
        <v>0</v>
      </c>
      <c r="AG2106" s="14">
        <v>0</v>
      </c>
      <c r="AI2106" s="14">
        <v>122</v>
      </c>
      <c r="AJ2106" s="14">
        <v>120</v>
      </c>
      <c r="DR2106" s="14">
        <v>70</v>
      </c>
      <c r="DS2106" s="14">
        <v>64</v>
      </c>
      <c r="HA2106" s="14">
        <v>0</v>
      </c>
      <c r="HB2106" s="14">
        <v>0</v>
      </c>
      <c r="HT2106" s="14">
        <v>0</v>
      </c>
      <c r="HU2106" s="14">
        <v>0</v>
      </c>
      <c r="IP2106" s="14">
        <v>99</v>
      </c>
      <c r="IQ2106" s="14">
        <v>93</v>
      </c>
      <c r="LX2106" s="14">
        <v>72</v>
      </c>
      <c r="LY2106" s="14">
        <v>68</v>
      </c>
      <c r="PG2106" s="14">
        <v>18</v>
      </c>
      <c r="PH2106" s="14">
        <v>18</v>
      </c>
      <c r="SP2106" s="14">
        <v>97.7</v>
      </c>
      <c r="SQ2106" s="14">
        <v>96.8</v>
      </c>
      <c r="VX2106" s="14">
        <v>1</v>
      </c>
      <c r="VY2106" s="14">
        <v>1</v>
      </c>
      <c r="WQ2106" s="14">
        <v>1</v>
      </c>
      <c r="WR2106" s="14">
        <v>1</v>
      </c>
      <c r="ZY2106" s="14">
        <v>316.39999999999998</v>
      </c>
      <c r="ZZ2106" s="14">
        <v>317</v>
      </c>
      <c r="AAY2106" s="14">
        <v>28</v>
      </c>
      <c r="AAZ2106" s="14">
        <v>30</v>
      </c>
      <c r="ABB2106" s="14">
        <v>13.9</v>
      </c>
      <c r="ABC2106" s="14">
        <v>13.3</v>
      </c>
      <c r="ABE2106" s="14">
        <v>41</v>
      </c>
      <c r="ABF2106" s="14">
        <v>39</v>
      </c>
      <c r="ABU2106" s="14">
        <v>138</v>
      </c>
      <c r="ABV2106" s="14">
        <v>137</v>
      </c>
      <c r="ABX2106" s="14">
        <v>3.7</v>
      </c>
      <c r="ABY2106" s="14">
        <v>3.5</v>
      </c>
      <c r="ACA2106" s="14">
        <v>99</v>
      </c>
      <c r="ACB2106" s="14">
        <v>100</v>
      </c>
      <c r="ACD2106" s="14">
        <v>1.1200000000000001</v>
      </c>
      <c r="ACE2106" s="14">
        <v>0.93</v>
      </c>
      <c r="ACG2106" s="14">
        <v>105</v>
      </c>
      <c r="ACH2106" s="14">
        <v>104</v>
      </c>
      <c r="ACQ2106" s="14">
        <v>55</v>
      </c>
      <c r="ACR2106" s="14">
        <v>65</v>
      </c>
      <c r="ACT2106" s="14">
        <v>1.8</v>
      </c>
      <c r="ACU2106" s="14">
        <v>1.8</v>
      </c>
      <c r="ACW2106" s="14">
        <v>16</v>
      </c>
      <c r="ACX2106" s="14">
        <v>12</v>
      </c>
      <c r="AGS2106" s="1">
        <v>1</v>
      </c>
      <c r="AGT2106" s="1">
        <v>0</v>
      </c>
      <c r="AGU2106" s="1">
        <v>1</v>
      </c>
      <c r="AGV2106" s="1">
        <v>0</v>
      </c>
      <c r="AGW2106" s="1">
        <v>1</v>
      </c>
      <c r="AGX2106" s="1">
        <v>1</v>
      </c>
      <c r="AGY2106" s="1">
        <v>0</v>
      </c>
      <c r="AGZ2106" s="1">
        <v>2</v>
      </c>
      <c r="AHA2106" s="1">
        <v>0</v>
      </c>
      <c r="AHB2106" s="1">
        <v>0</v>
      </c>
      <c r="AHC2106" s="1">
        <v>1</v>
      </c>
      <c r="AHD2106" s="1">
        <v>0</v>
      </c>
      <c r="AHE2106" s="1">
        <v>0</v>
      </c>
      <c r="AHF2106" s="1">
        <v>0</v>
      </c>
      <c r="AHG2106" s="1"/>
      <c r="AHH2106" s="1">
        <v>0</v>
      </c>
      <c r="AHI2106" s="1">
        <v>0</v>
      </c>
      <c r="AHJ2106" s="1"/>
      <c r="AHK2106" s="1">
        <v>0</v>
      </c>
      <c r="AHL2106" s="1">
        <v>0</v>
      </c>
      <c r="AHM2106" s="1">
        <v>0</v>
      </c>
      <c r="AHN2106" s="1">
        <v>0</v>
      </c>
      <c r="AHO2106" s="1">
        <v>0</v>
      </c>
      <c r="AHP2106" s="1">
        <v>0</v>
      </c>
      <c r="AHQ2106" s="1">
        <v>0</v>
      </c>
      <c r="AHR2106" s="14">
        <v>0</v>
      </c>
      <c r="AIM2106" s="14">
        <v>0</v>
      </c>
      <c r="AIN2106" s="14">
        <v>0</v>
      </c>
      <c r="AIO2106" s="14">
        <v>0</v>
      </c>
      <c r="AIT2106" s="1">
        <v>1</v>
      </c>
      <c r="AIU2106" s="1">
        <v>1</v>
      </c>
      <c r="AIV2106" s="1">
        <v>0</v>
      </c>
      <c r="AIW2106" s="1">
        <v>0</v>
      </c>
      <c r="AIX2106" s="1">
        <v>40</v>
      </c>
      <c r="AIY2106" s="1"/>
      <c r="AIZ2106" s="1"/>
      <c r="AJA2106" s="1"/>
      <c r="AJB2106" s="1">
        <v>40</v>
      </c>
      <c r="AJC2106" s="1"/>
    </row>
    <row r="2107" spans="1:939" s="14" customFormat="1">
      <c r="B2107" s="14">
        <v>9</v>
      </c>
      <c r="C2107" s="14">
        <v>0</v>
      </c>
      <c r="Z2107" s="14">
        <v>0</v>
      </c>
      <c r="AA2107" s="14">
        <v>2</v>
      </c>
      <c r="AB2107" s="14" t="s">
        <v>10297</v>
      </c>
      <c r="AC2107" s="14">
        <v>0</v>
      </c>
      <c r="AE2107" s="14">
        <v>2</v>
      </c>
      <c r="AF2107" s="14">
        <v>0</v>
      </c>
      <c r="AG2107" s="14">
        <v>0</v>
      </c>
      <c r="AI2107" s="14">
        <v>122</v>
      </c>
      <c r="AJ2107" s="14">
        <v>138</v>
      </c>
      <c r="DR2107" s="14">
        <v>74</v>
      </c>
      <c r="DS2107" s="14">
        <v>72</v>
      </c>
      <c r="HA2107" s="14">
        <v>0</v>
      </c>
      <c r="HB2107" s="14">
        <v>0</v>
      </c>
      <c r="HT2107" s="14">
        <v>0</v>
      </c>
      <c r="HU2107" s="14">
        <v>0</v>
      </c>
      <c r="IP2107" s="14">
        <v>94</v>
      </c>
      <c r="IQ2107" s="14">
        <v>94</v>
      </c>
      <c r="LX2107" s="14">
        <v>66</v>
      </c>
      <c r="LY2107" s="14">
        <v>68</v>
      </c>
      <c r="PG2107" s="14">
        <v>18</v>
      </c>
      <c r="PH2107" s="14">
        <v>20</v>
      </c>
      <c r="SP2107" s="14">
        <v>97.5</v>
      </c>
      <c r="SQ2107" s="14">
        <v>95</v>
      </c>
      <c r="VX2107" s="14">
        <v>1</v>
      </c>
      <c r="VY2107" s="14">
        <v>1</v>
      </c>
      <c r="WQ2107" s="14">
        <v>1</v>
      </c>
      <c r="WR2107" s="14">
        <v>1</v>
      </c>
      <c r="ZY2107" s="14">
        <v>317.60000000000002</v>
      </c>
      <c r="ZZ2107" s="14">
        <v>317.60000000000002</v>
      </c>
      <c r="AAY2107" s="14">
        <v>31</v>
      </c>
      <c r="AAZ2107" s="14">
        <v>27</v>
      </c>
      <c r="ABB2107" s="14">
        <v>11.6</v>
      </c>
      <c r="ABC2107" s="14">
        <v>12.9</v>
      </c>
      <c r="ABE2107" s="14">
        <v>34</v>
      </c>
      <c r="ABF2107" s="14">
        <v>38</v>
      </c>
      <c r="ABH2107" s="14">
        <v>2.8</v>
      </c>
      <c r="ABU2107" s="14">
        <v>139</v>
      </c>
      <c r="ABV2107" s="14">
        <v>139</v>
      </c>
      <c r="ABX2107" s="14">
        <v>3.9</v>
      </c>
      <c r="ABY2107" s="14">
        <v>3.4</v>
      </c>
      <c r="ACA2107" s="14">
        <v>99</v>
      </c>
      <c r="ACB2107" s="14">
        <v>101</v>
      </c>
      <c r="ACD2107" s="14">
        <v>1.07</v>
      </c>
      <c r="ACE2107" s="14">
        <v>0.99</v>
      </c>
      <c r="ACG2107" s="14">
        <v>116</v>
      </c>
      <c r="ACH2107" s="14">
        <v>148</v>
      </c>
      <c r="ACQ2107" s="14">
        <v>53</v>
      </c>
      <c r="ACR2107" s="14">
        <v>62</v>
      </c>
      <c r="ACT2107" s="14">
        <v>1.7</v>
      </c>
      <c r="ACU2107" s="14">
        <v>1.6</v>
      </c>
      <c r="ACW2107" s="14">
        <v>14</v>
      </c>
      <c r="ACX2107" s="14">
        <v>16</v>
      </c>
      <c r="AEK2107" s="14">
        <v>38.4</v>
      </c>
      <c r="AGS2107" s="1">
        <v>1</v>
      </c>
      <c r="AGT2107" s="1">
        <v>0</v>
      </c>
      <c r="AGU2107" s="1">
        <v>1</v>
      </c>
      <c r="AGV2107" s="1">
        <v>0</v>
      </c>
      <c r="AGW2107" s="1">
        <v>1</v>
      </c>
      <c r="AGX2107" s="1">
        <v>1</v>
      </c>
      <c r="AGY2107" s="1">
        <v>0</v>
      </c>
      <c r="AGZ2107" s="1">
        <v>2</v>
      </c>
      <c r="AHA2107" s="1">
        <v>0</v>
      </c>
      <c r="AHB2107" s="1">
        <v>0</v>
      </c>
      <c r="AHC2107" s="1">
        <v>1</v>
      </c>
      <c r="AHD2107" s="1">
        <v>0</v>
      </c>
      <c r="AHE2107" s="1">
        <v>0</v>
      </c>
      <c r="AHF2107" s="1">
        <v>0</v>
      </c>
      <c r="AHG2107" s="1"/>
      <c r="AHH2107" s="1">
        <v>0</v>
      </c>
      <c r="AHI2107" s="1">
        <v>0</v>
      </c>
      <c r="AHJ2107" s="1"/>
      <c r="AHK2107" s="1">
        <v>0</v>
      </c>
      <c r="AHL2107" s="1">
        <v>0</v>
      </c>
      <c r="AHM2107" s="1">
        <v>0</v>
      </c>
      <c r="AHN2107" s="1">
        <v>0</v>
      </c>
      <c r="AHO2107" s="1">
        <v>0</v>
      </c>
      <c r="AHP2107" s="1">
        <v>0</v>
      </c>
      <c r="AHQ2107" s="1">
        <v>0</v>
      </c>
      <c r="AHR2107" s="14">
        <v>0</v>
      </c>
      <c r="AIM2107" s="14">
        <v>0</v>
      </c>
      <c r="AIN2107" s="14">
        <v>0</v>
      </c>
      <c r="AIO2107" s="14">
        <v>0</v>
      </c>
      <c r="AIT2107" s="1">
        <v>1</v>
      </c>
      <c r="AIU2107" s="1">
        <v>1</v>
      </c>
      <c r="AIV2107" s="1">
        <v>0</v>
      </c>
      <c r="AIW2107" s="1">
        <v>0</v>
      </c>
      <c r="AIX2107" s="1">
        <v>42</v>
      </c>
      <c r="AIY2107" s="1"/>
      <c r="AIZ2107" s="1"/>
      <c r="AJA2107" s="1"/>
      <c r="AJB2107" s="1">
        <v>73</v>
      </c>
      <c r="AJC2107" s="1"/>
    </row>
    <row r="2108" spans="1:939" s="14" customFormat="1">
      <c r="B2108" s="14">
        <v>10</v>
      </c>
      <c r="C2108" s="14">
        <v>0</v>
      </c>
      <c r="Z2108" s="14">
        <v>0</v>
      </c>
      <c r="AA2108" s="14">
        <v>2</v>
      </c>
      <c r="AB2108" s="14" t="s">
        <v>10298</v>
      </c>
      <c r="AC2108" s="14">
        <v>0</v>
      </c>
      <c r="AE2108" s="14">
        <v>0</v>
      </c>
      <c r="AG2108" s="14">
        <v>0</v>
      </c>
      <c r="AI2108" s="14">
        <v>118</v>
      </c>
      <c r="AJ2108" s="14">
        <v>132</v>
      </c>
      <c r="DR2108" s="14">
        <v>82</v>
      </c>
      <c r="DS2108" s="14">
        <v>70</v>
      </c>
      <c r="HA2108" s="14">
        <v>0</v>
      </c>
      <c r="HB2108" s="14">
        <v>0</v>
      </c>
      <c r="HT2108" s="14">
        <v>0</v>
      </c>
      <c r="HU2108" s="14">
        <v>0</v>
      </c>
      <c r="IP2108" s="14">
        <v>100</v>
      </c>
      <c r="IQ2108" s="14">
        <v>95</v>
      </c>
      <c r="LX2108" s="14">
        <v>72</v>
      </c>
      <c r="LY2108" s="14">
        <v>64</v>
      </c>
      <c r="PG2108" s="14">
        <v>20</v>
      </c>
      <c r="PH2108" s="14">
        <v>18</v>
      </c>
      <c r="SP2108" s="14">
        <v>95.9</v>
      </c>
      <c r="SQ2108" s="14">
        <v>97.3</v>
      </c>
      <c r="VX2108" s="14">
        <v>1</v>
      </c>
      <c r="VY2108" s="14">
        <v>1</v>
      </c>
      <c r="WQ2108" s="14">
        <v>1</v>
      </c>
      <c r="WR2108" s="14">
        <v>1</v>
      </c>
      <c r="ZY2108" s="14">
        <v>313.60000000000002</v>
      </c>
      <c r="ZZ2108" s="14">
        <v>313.8</v>
      </c>
      <c r="AAY2108" s="14">
        <v>32</v>
      </c>
      <c r="AAZ2108" s="14">
        <v>28</v>
      </c>
      <c r="ABA2108" s="14">
        <v>29</v>
      </c>
      <c r="ABB2108" s="14">
        <v>12.6</v>
      </c>
      <c r="ABD2108" s="14">
        <v>12.6</v>
      </c>
      <c r="ABE2108" s="14">
        <v>37</v>
      </c>
      <c r="ABG2108" s="14">
        <v>37</v>
      </c>
      <c r="ABU2108" s="14">
        <v>140</v>
      </c>
      <c r="ABV2108" s="14">
        <v>145</v>
      </c>
      <c r="ABW2108" s="14">
        <v>137</v>
      </c>
      <c r="ABX2108" s="14">
        <v>3.5</v>
      </c>
      <c r="ABY2108" s="14">
        <v>4.2</v>
      </c>
      <c r="ABZ2108" s="14">
        <v>2.9</v>
      </c>
      <c r="ACA2108" s="14">
        <v>97</v>
      </c>
      <c r="ACB2108" s="14">
        <v>95</v>
      </c>
      <c r="ACC2108" s="14">
        <v>97</v>
      </c>
      <c r="ACD2108" s="14">
        <v>1.08</v>
      </c>
      <c r="ACE2108" s="14">
        <v>10.1</v>
      </c>
      <c r="ACF2108" s="14">
        <v>0.89</v>
      </c>
      <c r="ACG2108" s="14">
        <v>94</v>
      </c>
      <c r="ACH2108" s="14">
        <v>13</v>
      </c>
      <c r="ACI2108" s="14">
        <v>137</v>
      </c>
      <c r="ACQ2108" s="14">
        <v>52</v>
      </c>
      <c r="ACR2108" s="14">
        <v>61</v>
      </c>
      <c r="ACS2108" s="14">
        <v>49</v>
      </c>
      <c r="ACT2108" s="14">
        <v>1.7</v>
      </c>
      <c r="ACU2108" s="14">
        <v>1.69</v>
      </c>
      <c r="ACV2108" s="14">
        <v>1.8</v>
      </c>
      <c r="ACW2108" s="14">
        <v>15</v>
      </c>
      <c r="ACX2108" s="14">
        <v>22</v>
      </c>
      <c r="ACY2108" s="14">
        <v>15</v>
      </c>
      <c r="ADR2108" s="14">
        <v>2.5</v>
      </c>
      <c r="AGS2108" s="1">
        <v>1</v>
      </c>
      <c r="AGT2108" s="1">
        <v>0</v>
      </c>
      <c r="AGU2108" s="1">
        <v>1</v>
      </c>
      <c r="AGV2108" s="1">
        <v>0</v>
      </c>
      <c r="AGW2108" s="1">
        <v>1</v>
      </c>
      <c r="AGX2108" s="1">
        <v>1</v>
      </c>
      <c r="AGY2108" s="1">
        <v>0</v>
      </c>
      <c r="AGZ2108" s="1">
        <v>2</v>
      </c>
      <c r="AHA2108" s="1">
        <v>0</v>
      </c>
      <c r="AHB2108" s="1">
        <v>0</v>
      </c>
      <c r="AHC2108" s="1">
        <v>1</v>
      </c>
      <c r="AHD2108" s="1">
        <v>0</v>
      </c>
      <c r="AHE2108" s="1">
        <v>0</v>
      </c>
      <c r="AHF2108" s="1">
        <v>0</v>
      </c>
      <c r="AHG2108" s="1"/>
      <c r="AHH2108" s="1">
        <v>0</v>
      </c>
      <c r="AHI2108" s="1">
        <v>0</v>
      </c>
      <c r="AHJ2108" s="1"/>
      <c r="AHK2108" s="1">
        <v>0</v>
      </c>
      <c r="AHL2108" s="1">
        <v>0</v>
      </c>
      <c r="AHM2108" s="1">
        <v>0</v>
      </c>
      <c r="AHN2108" s="1">
        <v>0</v>
      </c>
      <c r="AHO2108" s="1">
        <v>0</v>
      </c>
      <c r="AHP2108" s="1">
        <v>0</v>
      </c>
      <c r="AHQ2108" s="1">
        <v>0</v>
      </c>
      <c r="AHR2108" s="14">
        <v>0</v>
      </c>
      <c r="AIM2108" s="14">
        <v>0</v>
      </c>
      <c r="AIN2108" s="14">
        <v>0</v>
      </c>
      <c r="AIO2108" s="14">
        <v>0</v>
      </c>
      <c r="AIT2108" s="1">
        <v>1</v>
      </c>
      <c r="AIU2108" s="1">
        <v>1</v>
      </c>
      <c r="AIV2108" s="1">
        <v>0</v>
      </c>
      <c r="AIW2108" s="1">
        <v>0</v>
      </c>
      <c r="AIX2108" s="1">
        <v>59</v>
      </c>
      <c r="AIY2108" s="1"/>
      <c r="AIZ2108" s="1"/>
      <c r="AJA2108" s="1"/>
      <c r="AJB2108" s="1">
        <v>30</v>
      </c>
      <c r="AJC2108" s="1"/>
    </row>
    <row r="2109" spans="1:939" s="14" customFormat="1">
      <c r="B2109" s="14">
        <v>11</v>
      </c>
      <c r="C2109" s="14">
        <v>0</v>
      </c>
      <c r="Z2109" s="14">
        <v>0</v>
      </c>
      <c r="AA2109" s="14">
        <v>2</v>
      </c>
      <c r="AB2109" s="14" t="s">
        <v>10299</v>
      </c>
      <c r="AC2109" s="14">
        <v>2</v>
      </c>
      <c r="AD2109" s="14">
        <v>0</v>
      </c>
      <c r="AE2109" s="14">
        <v>0</v>
      </c>
      <c r="AG2109" s="14">
        <v>0</v>
      </c>
      <c r="AI2109" s="14">
        <v>108</v>
      </c>
      <c r="AJ2109" s="14">
        <v>120</v>
      </c>
      <c r="DR2109" s="14">
        <v>60</v>
      </c>
      <c r="DS2109" s="14">
        <v>58</v>
      </c>
      <c r="HA2109" s="14">
        <v>0</v>
      </c>
      <c r="HB2109" s="14">
        <v>0</v>
      </c>
      <c r="HT2109" s="14">
        <v>0</v>
      </c>
      <c r="HU2109" s="14">
        <v>0</v>
      </c>
      <c r="IP2109" s="14">
        <v>97</v>
      </c>
      <c r="IQ2109" s="14">
        <v>92</v>
      </c>
      <c r="LX2109" s="14">
        <v>80</v>
      </c>
      <c r="LY2109" s="14">
        <v>68</v>
      </c>
      <c r="PG2109" s="14">
        <v>22</v>
      </c>
      <c r="PH2109" s="14">
        <v>20</v>
      </c>
      <c r="SP2109" s="14">
        <v>97.3</v>
      </c>
      <c r="SQ2109" s="14">
        <v>95.7</v>
      </c>
      <c r="VX2109" s="14">
        <v>1</v>
      </c>
      <c r="VY2109" s="14">
        <v>1</v>
      </c>
      <c r="WQ2109" s="14">
        <v>1</v>
      </c>
      <c r="WR2109" s="14">
        <v>0</v>
      </c>
      <c r="ZY2109" s="14">
        <v>315.2</v>
      </c>
      <c r="ZZ2109" s="14">
        <v>314.39999999999998</v>
      </c>
      <c r="AAZ2109" s="14">
        <v>28</v>
      </c>
      <c r="ABC2109" s="14">
        <v>13.9</v>
      </c>
      <c r="ABF2109" s="14">
        <v>42</v>
      </c>
      <c r="ABV2109" s="14">
        <v>139</v>
      </c>
      <c r="ABX2109" s="14">
        <v>3.2</v>
      </c>
      <c r="ABY2109" s="14">
        <v>3.1</v>
      </c>
      <c r="ACB2109" s="14">
        <v>95</v>
      </c>
      <c r="ACE2109" s="14">
        <v>1.05</v>
      </c>
      <c r="ACH2109" s="14">
        <v>95</v>
      </c>
      <c r="ACQ2109" s="14">
        <v>49</v>
      </c>
      <c r="ACR2109" s="14">
        <v>60</v>
      </c>
      <c r="ACT2109" s="14">
        <v>1.9</v>
      </c>
      <c r="ACU2109" s="14">
        <v>2.1</v>
      </c>
      <c r="ACX2109" s="14">
        <v>20</v>
      </c>
      <c r="AGS2109" s="1">
        <v>1</v>
      </c>
      <c r="AGT2109" s="1">
        <v>0</v>
      </c>
      <c r="AGU2109" s="1">
        <v>0</v>
      </c>
      <c r="AGV2109" s="1">
        <v>0</v>
      </c>
      <c r="AGW2109" s="1">
        <v>1</v>
      </c>
      <c r="AGX2109" s="1">
        <v>1</v>
      </c>
      <c r="AGY2109" s="1">
        <v>0</v>
      </c>
      <c r="AGZ2109" s="1">
        <v>2</v>
      </c>
      <c r="AHA2109" s="1">
        <v>0</v>
      </c>
      <c r="AHB2109" s="1">
        <v>0</v>
      </c>
      <c r="AHC2109" s="1">
        <v>1</v>
      </c>
      <c r="AHD2109" s="1">
        <v>0</v>
      </c>
      <c r="AHE2109" s="1">
        <v>0</v>
      </c>
      <c r="AHF2109" s="1">
        <v>0</v>
      </c>
      <c r="AHG2109" s="1"/>
      <c r="AHH2109" s="1">
        <v>0</v>
      </c>
      <c r="AHI2109" s="1">
        <v>0</v>
      </c>
      <c r="AHJ2109" s="1"/>
      <c r="AHK2109" s="1">
        <v>0</v>
      </c>
      <c r="AHL2109" s="1">
        <v>0</v>
      </c>
      <c r="AHM2109" s="1">
        <v>0</v>
      </c>
      <c r="AHN2109" s="1">
        <v>0</v>
      </c>
      <c r="AHO2109" s="1">
        <v>0</v>
      </c>
      <c r="AHP2109" s="1">
        <v>0</v>
      </c>
      <c r="AHQ2109" s="1">
        <v>0</v>
      </c>
      <c r="AHR2109" s="14">
        <v>0</v>
      </c>
      <c r="AIM2109" s="14">
        <v>0</v>
      </c>
      <c r="AIN2109" s="14">
        <v>0</v>
      </c>
      <c r="AIO2109" s="14">
        <v>0</v>
      </c>
      <c r="AIT2109" s="1">
        <v>2</v>
      </c>
      <c r="AIU2109" s="1">
        <v>0</v>
      </c>
      <c r="AIV2109" s="1">
        <v>0</v>
      </c>
      <c r="AIW2109" s="1">
        <v>0</v>
      </c>
      <c r="AIX2109" s="1">
        <v>47</v>
      </c>
      <c r="AIY2109" s="1">
        <v>53</v>
      </c>
      <c r="AIZ2109" s="1"/>
      <c r="AJA2109" s="1"/>
      <c r="AJB2109" s="1"/>
      <c r="AJC2109" s="1"/>
    </row>
    <row r="2110" spans="1:939" s="14" customFormat="1">
      <c r="B2110" s="14">
        <v>12</v>
      </c>
      <c r="C2110" s="14">
        <v>0</v>
      </c>
      <c r="Z2110" s="14">
        <v>0</v>
      </c>
      <c r="AA2110" s="14">
        <v>2</v>
      </c>
      <c r="AB2110" s="14" t="s">
        <v>10300</v>
      </c>
      <c r="AC2110" s="14">
        <v>2</v>
      </c>
      <c r="AD2110" s="14">
        <v>0</v>
      </c>
      <c r="AE2110" s="14">
        <v>0</v>
      </c>
      <c r="AG2110" s="14">
        <v>0</v>
      </c>
      <c r="AI2110" s="14">
        <v>140</v>
      </c>
      <c r="AJ2110" s="14">
        <v>136</v>
      </c>
      <c r="DR2110" s="14">
        <v>60</v>
      </c>
      <c r="DS2110" s="14">
        <v>60</v>
      </c>
      <c r="HA2110" s="14">
        <v>0</v>
      </c>
      <c r="HB2110" s="14">
        <v>0</v>
      </c>
      <c r="HT2110" s="14">
        <v>0</v>
      </c>
      <c r="HU2110" s="14">
        <v>0</v>
      </c>
      <c r="IP2110" s="14">
        <v>91</v>
      </c>
      <c r="IQ2110" s="14">
        <v>95</v>
      </c>
      <c r="LX2110" s="14">
        <v>76</v>
      </c>
      <c r="LY2110" s="14">
        <v>72</v>
      </c>
      <c r="PG2110" s="14">
        <v>20</v>
      </c>
      <c r="PH2110" s="14">
        <v>18</v>
      </c>
      <c r="SP2110" s="14">
        <v>98</v>
      </c>
      <c r="SQ2110" s="14">
        <v>98.2</v>
      </c>
      <c r="VX2110" s="14">
        <v>1</v>
      </c>
      <c r="VY2110" s="14">
        <v>1</v>
      </c>
      <c r="WQ2110" s="14">
        <v>0</v>
      </c>
      <c r="WR2110" s="14">
        <v>0</v>
      </c>
      <c r="ZY2110" s="14">
        <v>314.39999999999998</v>
      </c>
      <c r="ZZ2110" s="14">
        <v>313</v>
      </c>
      <c r="AAY2110" s="14">
        <v>30</v>
      </c>
      <c r="AAZ2110" s="14">
        <v>30</v>
      </c>
      <c r="ABB2110" s="14">
        <v>12.9</v>
      </c>
      <c r="ABC2110" s="14">
        <v>12.6</v>
      </c>
      <c r="ABE2110" s="14">
        <v>38</v>
      </c>
      <c r="ABF2110" s="14">
        <v>37</v>
      </c>
      <c r="ABU2110" s="14">
        <v>138</v>
      </c>
      <c r="ABV2110" s="14">
        <v>137</v>
      </c>
      <c r="ABX2110" s="14">
        <v>3.4</v>
      </c>
      <c r="ABY2110" s="14">
        <v>3.3</v>
      </c>
      <c r="ACA2110" s="14">
        <v>96</v>
      </c>
      <c r="ACB2110" s="14">
        <v>97</v>
      </c>
      <c r="ACD2110" s="14">
        <v>1.04</v>
      </c>
      <c r="ACE2110" s="14">
        <v>0.99</v>
      </c>
      <c r="ACG2110" s="14">
        <v>151</v>
      </c>
      <c r="ACH2110" s="14">
        <v>220</v>
      </c>
      <c r="ACQ2110" s="14">
        <v>47</v>
      </c>
      <c r="ACR2110" s="14">
        <v>47</v>
      </c>
      <c r="ACT2110" s="14">
        <v>1.7</v>
      </c>
      <c r="ACU2110" s="14">
        <v>1.8</v>
      </c>
      <c r="ACW2110" s="14">
        <v>17</v>
      </c>
      <c r="ACX2110" s="14">
        <v>14</v>
      </c>
      <c r="AGS2110" s="1">
        <v>1</v>
      </c>
      <c r="AGT2110" s="1">
        <v>0</v>
      </c>
      <c r="AGU2110" s="1">
        <v>1</v>
      </c>
      <c r="AGV2110" s="1">
        <v>0</v>
      </c>
      <c r="AGW2110" s="1">
        <v>0</v>
      </c>
      <c r="AGX2110" s="1">
        <v>1</v>
      </c>
      <c r="AGY2110" s="1">
        <v>0</v>
      </c>
      <c r="AGZ2110" s="1">
        <v>0</v>
      </c>
      <c r="AHA2110" s="1">
        <v>0</v>
      </c>
      <c r="AHB2110" s="1">
        <v>0</v>
      </c>
      <c r="AHC2110" s="1">
        <v>1</v>
      </c>
      <c r="AHD2110" s="1">
        <v>0</v>
      </c>
      <c r="AHE2110" s="1">
        <v>0</v>
      </c>
      <c r="AHF2110" s="1">
        <v>0</v>
      </c>
      <c r="AHG2110" s="1"/>
      <c r="AHH2110" s="1">
        <v>0</v>
      </c>
      <c r="AHI2110" s="1">
        <v>0</v>
      </c>
      <c r="AHJ2110" s="1"/>
      <c r="AHK2110" s="1">
        <v>0</v>
      </c>
      <c r="AHL2110" s="1">
        <v>0</v>
      </c>
      <c r="AHM2110" s="1">
        <v>0</v>
      </c>
      <c r="AHN2110" s="1">
        <v>0</v>
      </c>
      <c r="AHO2110" s="1">
        <v>0</v>
      </c>
      <c r="AHP2110" s="1">
        <v>0</v>
      </c>
      <c r="AHQ2110" s="1">
        <v>0</v>
      </c>
      <c r="AHR2110" s="14">
        <v>0</v>
      </c>
      <c r="AIM2110" s="14">
        <v>0</v>
      </c>
      <c r="AIN2110" s="14">
        <v>0</v>
      </c>
      <c r="AIO2110" s="14">
        <v>0</v>
      </c>
      <c r="AIT2110" s="1">
        <v>2</v>
      </c>
      <c r="AIU2110" s="1">
        <v>0</v>
      </c>
      <c r="AIV2110" s="1">
        <v>0</v>
      </c>
      <c r="AIW2110" s="1">
        <v>0</v>
      </c>
      <c r="AIX2110" s="1">
        <v>40</v>
      </c>
      <c r="AIY2110" s="1">
        <v>40</v>
      </c>
      <c r="AIZ2110" s="1"/>
      <c r="AJA2110" s="1"/>
      <c r="AJB2110" s="1"/>
      <c r="AJC2110" s="1"/>
    </row>
    <row r="2111" spans="1:939" s="14" customFormat="1">
      <c r="B2111" s="14">
        <v>13</v>
      </c>
      <c r="C2111" s="14">
        <v>0</v>
      </c>
      <c r="Z2111" s="14">
        <v>0</v>
      </c>
      <c r="AA2111" s="14">
        <v>1</v>
      </c>
      <c r="AB2111" s="14" t="s">
        <v>10301</v>
      </c>
      <c r="AC2111" s="14">
        <v>1</v>
      </c>
      <c r="AD2111" s="14">
        <v>0</v>
      </c>
      <c r="AE2111" s="14">
        <v>0</v>
      </c>
      <c r="AG2111" s="14">
        <v>0</v>
      </c>
      <c r="AI2111" s="14">
        <v>116</v>
      </c>
      <c r="AJ2111" s="14">
        <v>118</v>
      </c>
      <c r="DR2111" s="14">
        <v>74</v>
      </c>
      <c r="DS2111" s="14">
        <v>60</v>
      </c>
      <c r="HA2111" s="14">
        <v>0</v>
      </c>
      <c r="HB2111" s="14">
        <v>0</v>
      </c>
      <c r="HT2111" s="14">
        <v>0</v>
      </c>
      <c r="HU2111" s="14">
        <v>0</v>
      </c>
      <c r="IP2111" s="14">
        <v>95</v>
      </c>
      <c r="IQ2111" s="14">
        <v>99</v>
      </c>
      <c r="LX2111" s="14">
        <v>70</v>
      </c>
      <c r="LY2111" s="14">
        <v>60</v>
      </c>
      <c r="PG2111" s="14">
        <v>18</v>
      </c>
      <c r="PH2111" s="14">
        <v>18</v>
      </c>
      <c r="SP2111" s="14">
        <v>96.6</v>
      </c>
      <c r="SQ2111" s="14">
        <v>97.1</v>
      </c>
      <c r="VX2111" s="14">
        <v>1</v>
      </c>
      <c r="VY2111" s="14">
        <v>1</v>
      </c>
      <c r="WQ2111" s="14">
        <v>0</v>
      </c>
      <c r="WR2111" s="14">
        <v>0</v>
      </c>
      <c r="ZY2111" s="14">
        <v>315.60000000000002</v>
      </c>
      <c r="ZZ2111" s="14">
        <v>315.8</v>
      </c>
      <c r="AAY2111" s="14">
        <v>27</v>
      </c>
      <c r="AAZ2111" s="14">
        <v>23</v>
      </c>
      <c r="ABB2111" s="14">
        <v>12</v>
      </c>
      <c r="ABC2111" s="14">
        <v>13.6</v>
      </c>
      <c r="ABE2111" s="14">
        <v>40</v>
      </c>
      <c r="ABF2111" s="14">
        <v>40</v>
      </c>
      <c r="ABU2111" s="14">
        <v>137</v>
      </c>
      <c r="ABV2111" s="14">
        <v>136</v>
      </c>
      <c r="ABX2111" s="14">
        <v>3.5</v>
      </c>
      <c r="ABY2111" s="14">
        <v>3.3</v>
      </c>
      <c r="ACA2111" s="14">
        <v>99</v>
      </c>
      <c r="ACB2111" s="14">
        <v>100</v>
      </c>
      <c r="ACD2111" s="14">
        <v>0.88</v>
      </c>
      <c r="ACE2111" s="14">
        <v>0.93</v>
      </c>
      <c r="ACG2111" s="14">
        <v>150</v>
      </c>
      <c r="ACH2111" s="14">
        <v>125</v>
      </c>
      <c r="ACQ2111" s="14">
        <v>47</v>
      </c>
      <c r="ACR2111" s="14">
        <v>45</v>
      </c>
      <c r="ACT2111" s="14">
        <v>1.9</v>
      </c>
      <c r="ACU2111" s="14">
        <v>2.2999999999999998</v>
      </c>
      <c r="ACW2111" s="14">
        <v>15</v>
      </c>
      <c r="ACX2111" s="14">
        <v>18</v>
      </c>
      <c r="AGS2111" s="1">
        <v>1</v>
      </c>
      <c r="AGT2111" s="1">
        <v>0</v>
      </c>
      <c r="AGU2111" s="1">
        <v>1</v>
      </c>
      <c r="AGV2111" s="1">
        <v>0</v>
      </c>
      <c r="AGW2111" s="1">
        <v>0</v>
      </c>
      <c r="AGX2111" s="1">
        <v>1</v>
      </c>
      <c r="AGY2111" s="1">
        <v>0</v>
      </c>
      <c r="AGZ2111" s="1">
        <v>0</v>
      </c>
      <c r="AHA2111" s="1">
        <v>0</v>
      </c>
      <c r="AHB2111" s="1">
        <v>0</v>
      </c>
      <c r="AHC2111" s="1">
        <v>1</v>
      </c>
      <c r="AHD2111" s="1">
        <v>0</v>
      </c>
      <c r="AHE2111" s="1">
        <v>0</v>
      </c>
      <c r="AHF2111" s="1">
        <v>0</v>
      </c>
      <c r="AHG2111" s="1"/>
      <c r="AHH2111" s="1">
        <v>0</v>
      </c>
      <c r="AHI2111" s="1">
        <v>0</v>
      </c>
      <c r="AHJ2111" s="1"/>
      <c r="AHK2111" s="1">
        <v>0</v>
      </c>
      <c r="AHL2111" s="1">
        <v>0</v>
      </c>
      <c r="AHM2111" s="1">
        <v>0</v>
      </c>
      <c r="AHN2111" s="1">
        <v>0</v>
      </c>
      <c r="AHO2111" s="1">
        <v>0</v>
      </c>
      <c r="AHP2111" s="1">
        <v>0</v>
      </c>
      <c r="AHQ2111" s="1">
        <v>0</v>
      </c>
      <c r="AHR2111" s="14">
        <v>0</v>
      </c>
      <c r="AIM2111" s="14">
        <v>0</v>
      </c>
      <c r="AIN2111" s="14">
        <v>0</v>
      </c>
      <c r="AIO2111" s="14">
        <v>0</v>
      </c>
      <c r="AIT2111" s="1">
        <v>0</v>
      </c>
      <c r="AIU2111" s="1">
        <v>2</v>
      </c>
      <c r="AIV2111" s="1">
        <v>0</v>
      </c>
      <c r="AIW2111" s="1">
        <v>0</v>
      </c>
      <c r="AIX2111" s="1"/>
      <c r="AIY2111" s="1"/>
      <c r="AIZ2111" s="1"/>
      <c r="AJA2111" s="1"/>
      <c r="AJB2111" s="1">
        <v>39</v>
      </c>
      <c r="AJC2111" s="1">
        <v>38</v>
      </c>
    </row>
    <row r="2112" spans="1:939" s="14" customFormat="1">
      <c r="B2112" s="14">
        <v>14</v>
      </c>
      <c r="C2112" s="14">
        <v>0</v>
      </c>
      <c r="Z2112" s="14">
        <v>0</v>
      </c>
      <c r="AA2112" s="14">
        <v>1</v>
      </c>
      <c r="AB2112" s="14" t="s">
        <v>10302</v>
      </c>
      <c r="AC2112" s="14">
        <v>1</v>
      </c>
      <c r="AD2112" s="14">
        <v>0</v>
      </c>
      <c r="AE2112" s="14">
        <v>0</v>
      </c>
      <c r="AG2112" s="14">
        <v>0</v>
      </c>
      <c r="AI2112" s="14">
        <v>122</v>
      </c>
      <c r="AJ2112" s="14">
        <v>118</v>
      </c>
      <c r="DR2112" s="14">
        <v>68</v>
      </c>
      <c r="DS2112" s="14">
        <v>58</v>
      </c>
      <c r="HA2112" s="14">
        <v>0</v>
      </c>
      <c r="HB2112" s="14">
        <v>0</v>
      </c>
      <c r="HT2112" s="14">
        <v>0</v>
      </c>
      <c r="HU2112" s="14">
        <v>0</v>
      </c>
      <c r="IP2112" s="14">
        <v>92</v>
      </c>
      <c r="IQ2112" s="14">
        <v>97</v>
      </c>
      <c r="LX2112" s="14">
        <v>60</v>
      </c>
      <c r="LY2112" s="14">
        <v>64</v>
      </c>
      <c r="PG2112" s="14">
        <v>20</v>
      </c>
      <c r="PH2112" s="14">
        <v>16</v>
      </c>
      <c r="SP2112" s="14">
        <v>98</v>
      </c>
      <c r="SQ2112" s="14">
        <v>96.2</v>
      </c>
      <c r="VX2112" s="14">
        <v>1</v>
      </c>
      <c r="VY2112" s="14">
        <v>1</v>
      </c>
      <c r="WQ2112" s="14">
        <v>1</v>
      </c>
      <c r="WR2112" s="14">
        <v>1</v>
      </c>
      <c r="ZY2112" s="14">
        <v>317.39999999999998</v>
      </c>
      <c r="ZZ2112" s="14">
        <v>315.60000000000002</v>
      </c>
      <c r="ADR2112" s="14">
        <v>2.9</v>
      </c>
      <c r="AGS2112" s="1">
        <v>1</v>
      </c>
      <c r="AGT2112" s="1">
        <v>0</v>
      </c>
      <c r="AGU2112" s="1">
        <v>1</v>
      </c>
      <c r="AGV2112" s="1">
        <v>0</v>
      </c>
      <c r="AGW2112" s="1">
        <v>1</v>
      </c>
      <c r="AGX2112" s="1">
        <v>1</v>
      </c>
      <c r="AGY2112" s="1">
        <v>0</v>
      </c>
      <c r="AGZ2112" s="1">
        <v>1</v>
      </c>
      <c r="AHA2112" s="1">
        <v>0</v>
      </c>
      <c r="AHB2112" s="1">
        <v>0</v>
      </c>
      <c r="AHC2112" s="1">
        <v>1</v>
      </c>
      <c r="AHD2112" s="1">
        <v>0</v>
      </c>
      <c r="AHE2112" s="1">
        <v>0</v>
      </c>
      <c r="AHF2112" s="1">
        <v>0</v>
      </c>
      <c r="AHG2112" s="1"/>
      <c r="AHH2112" s="1">
        <v>0</v>
      </c>
      <c r="AHI2112" s="1">
        <v>0</v>
      </c>
      <c r="AHJ2112" s="1"/>
      <c r="AHK2112" s="1">
        <v>0</v>
      </c>
      <c r="AHL2112" s="1">
        <v>0</v>
      </c>
      <c r="AHM2112" s="1">
        <v>0</v>
      </c>
      <c r="AHN2112" s="1">
        <v>0</v>
      </c>
      <c r="AHO2112" s="1">
        <v>0</v>
      </c>
      <c r="AHP2112" s="1">
        <v>0</v>
      </c>
      <c r="AHQ2112" s="1">
        <v>0</v>
      </c>
      <c r="AHR2112" s="14">
        <v>0</v>
      </c>
      <c r="AIM2112" s="14">
        <v>0</v>
      </c>
      <c r="AIN2112" s="14">
        <v>0</v>
      </c>
      <c r="AIO2112" s="14">
        <v>0</v>
      </c>
      <c r="AIT2112" s="1">
        <v>0</v>
      </c>
      <c r="AIU2112" s="1">
        <v>2</v>
      </c>
      <c r="AIV2112" s="1">
        <v>0</v>
      </c>
      <c r="AIW2112" s="1">
        <v>0</v>
      </c>
      <c r="AIX2112" s="1"/>
      <c r="AIY2112" s="1"/>
      <c r="AIZ2112" s="1"/>
      <c r="AJA2112" s="1"/>
      <c r="AJB2112" s="1">
        <v>40</v>
      </c>
      <c r="AJC2112" s="1">
        <v>40</v>
      </c>
    </row>
    <row r="2113" spans="1:939" s="14" customFormat="1">
      <c r="B2113" s="14">
        <v>15</v>
      </c>
      <c r="C2113" s="14">
        <v>1</v>
      </c>
      <c r="D2113" s="14" t="s">
        <v>7584</v>
      </c>
      <c r="E2113" s="14" t="s">
        <v>7910</v>
      </c>
      <c r="O2113" s="14">
        <v>0</v>
      </c>
      <c r="P2113" s="14">
        <v>1</v>
      </c>
      <c r="Z2113" s="14">
        <v>0</v>
      </c>
      <c r="AA2113" s="14">
        <v>2</v>
      </c>
      <c r="AB2113" s="14" t="s">
        <v>10303</v>
      </c>
      <c r="AC2113" s="14">
        <v>1</v>
      </c>
      <c r="AE2113" s="14">
        <v>0</v>
      </c>
      <c r="AG2113" s="14">
        <v>0</v>
      </c>
      <c r="AI2113" s="14">
        <v>120</v>
      </c>
      <c r="AJ2113" s="14">
        <v>138</v>
      </c>
      <c r="DR2113" s="14">
        <v>58</v>
      </c>
      <c r="DS2113" s="14">
        <v>62</v>
      </c>
      <c r="HA2113" s="14">
        <v>0</v>
      </c>
      <c r="HB2113" s="14">
        <v>0</v>
      </c>
      <c r="HT2113" s="14">
        <v>0</v>
      </c>
      <c r="HU2113" s="14">
        <v>0</v>
      </c>
      <c r="IP2113" s="14">
        <v>93</v>
      </c>
      <c r="IQ2113" s="14">
        <v>98</v>
      </c>
      <c r="LX2113" s="14">
        <v>76</v>
      </c>
      <c r="LY2113" s="14">
        <v>60</v>
      </c>
      <c r="PG2113" s="14">
        <v>20</v>
      </c>
      <c r="PH2113" s="14">
        <v>20</v>
      </c>
      <c r="SP2113" s="14">
        <v>96.9</v>
      </c>
      <c r="SQ2113" s="14">
        <v>96.8</v>
      </c>
      <c r="VX2113" s="14">
        <v>1</v>
      </c>
      <c r="VY2113" s="14">
        <v>1</v>
      </c>
      <c r="WQ2113" s="14">
        <v>0</v>
      </c>
      <c r="WR2113" s="14">
        <v>1</v>
      </c>
      <c r="ZY2113" s="14">
        <v>315.60000000000002</v>
      </c>
      <c r="ZZ2113" s="14">
        <v>313.8</v>
      </c>
      <c r="AAY2113" s="14">
        <v>33</v>
      </c>
      <c r="AAZ2113" s="14">
        <v>24</v>
      </c>
      <c r="ABB2113" s="14">
        <v>12.6</v>
      </c>
      <c r="ABC2113" s="14">
        <v>13.9</v>
      </c>
      <c r="ABE2113" s="14">
        <v>37</v>
      </c>
      <c r="ABF2113" s="14">
        <v>41</v>
      </c>
      <c r="ABU2113" s="14">
        <v>137</v>
      </c>
      <c r="ABV2113" s="14">
        <v>136</v>
      </c>
      <c r="ABX2113" s="14">
        <v>3.6</v>
      </c>
      <c r="ABY2113" s="14">
        <v>3</v>
      </c>
      <c r="ACA2113" s="14">
        <v>95</v>
      </c>
      <c r="ACB2113" s="14">
        <v>96</v>
      </c>
      <c r="ACD2113" s="14">
        <v>1.02</v>
      </c>
      <c r="ACE2113" s="14">
        <v>0.98</v>
      </c>
      <c r="ACG2113" s="14">
        <v>112</v>
      </c>
      <c r="ACH2113" s="14">
        <v>135</v>
      </c>
      <c r="ACQ2113" s="14">
        <v>44</v>
      </c>
      <c r="ACR2113" s="14">
        <v>42</v>
      </c>
      <c r="ACT2113" s="14">
        <v>1.9</v>
      </c>
      <c r="ACU2113" s="14">
        <v>1.9</v>
      </c>
      <c r="ACW2113" s="14">
        <v>14</v>
      </c>
      <c r="ACX2113" s="14">
        <v>20</v>
      </c>
      <c r="AGS2113" s="1">
        <v>1</v>
      </c>
      <c r="AGT2113" s="1">
        <v>0</v>
      </c>
      <c r="AGU2113" s="1">
        <v>1</v>
      </c>
      <c r="AGV2113" s="1">
        <v>0</v>
      </c>
      <c r="AGW2113" s="1">
        <v>1</v>
      </c>
      <c r="AGX2113" s="1">
        <v>1</v>
      </c>
      <c r="AGY2113" s="1">
        <v>0</v>
      </c>
      <c r="AGZ2113" s="1">
        <v>0</v>
      </c>
      <c r="AHA2113" s="1">
        <v>0</v>
      </c>
      <c r="AHB2113" s="1">
        <v>0</v>
      </c>
      <c r="AHC2113" s="1">
        <v>1</v>
      </c>
      <c r="AHD2113" s="1">
        <v>0</v>
      </c>
      <c r="AHE2113" s="1">
        <v>0</v>
      </c>
      <c r="AHF2113" s="1">
        <v>0</v>
      </c>
      <c r="AHG2113" s="1"/>
      <c r="AHH2113" s="1">
        <v>0</v>
      </c>
      <c r="AHI2113" s="1">
        <v>0</v>
      </c>
      <c r="AHJ2113" s="1"/>
      <c r="AHK2113" s="1">
        <v>0</v>
      </c>
      <c r="AHL2113" s="1">
        <v>0</v>
      </c>
      <c r="AHM2113" s="1">
        <v>0</v>
      </c>
      <c r="AHN2113" s="1">
        <v>0</v>
      </c>
      <c r="AHO2113" s="1">
        <v>0</v>
      </c>
      <c r="AHP2113" s="1">
        <v>0</v>
      </c>
      <c r="AHQ2113" s="1">
        <v>0</v>
      </c>
      <c r="AHR2113" s="14">
        <v>0</v>
      </c>
      <c r="AIM2113" s="14">
        <v>0</v>
      </c>
      <c r="AIN2113" s="14">
        <v>0</v>
      </c>
      <c r="AIO2113" s="14">
        <v>0</v>
      </c>
      <c r="AIT2113" s="1">
        <v>1</v>
      </c>
      <c r="AIU2113" s="1">
        <v>1</v>
      </c>
      <c r="AIV2113" s="1">
        <v>0</v>
      </c>
      <c r="AIW2113" s="1">
        <v>0</v>
      </c>
      <c r="AIX2113" s="1">
        <v>55</v>
      </c>
      <c r="AIY2113" s="1"/>
      <c r="AIZ2113" s="1"/>
      <c r="AJA2113" s="1"/>
      <c r="AJB2113" s="1">
        <v>32</v>
      </c>
      <c r="AJC2113" s="1"/>
    </row>
    <row r="2114" spans="1:939" s="14" customFormat="1">
      <c r="B2114" s="14">
        <v>16</v>
      </c>
      <c r="C2114" s="14">
        <v>1</v>
      </c>
      <c r="D2114" s="14" t="s">
        <v>10304</v>
      </c>
      <c r="O2114" s="14">
        <v>0</v>
      </c>
      <c r="Z2114" s="14">
        <v>0</v>
      </c>
      <c r="AA2114" s="14">
        <v>1</v>
      </c>
      <c r="AB2114" s="14" t="s">
        <v>10305</v>
      </c>
      <c r="AC2114" s="14">
        <v>1</v>
      </c>
      <c r="AD2114" s="14">
        <v>0</v>
      </c>
      <c r="AE2114" s="14">
        <v>1</v>
      </c>
      <c r="AF2114" s="14">
        <v>0</v>
      </c>
      <c r="AG2114" s="14">
        <v>0</v>
      </c>
      <c r="AI2114" s="14">
        <v>116</v>
      </c>
      <c r="AJ2114" s="14">
        <v>128</v>
      </c>
      <c r="DR2114" s="14">
        <v>60</v>
      </c>
      <c r="DS2114" s="14">
        <v>70</v>
      </c>
      <c r="HA2114" s="14">
        <v>0</v>
      </c>
      <c r="HB2114" s="14">
        <v>0</v>
      </c>
      <c r="HT2114" s="14">
        <v>0</v>
      </c>
      <c r="HU2114" s="14">
        <v>0</v>
      </c>
      <c r="IP2114" s="14">
        <v>95</v>
      </c>
      <c r="IQ2114" s="14">
        <v>95</v>
      </c>
      <c r="LX2114" s="14">
        <v>78</v>
      </c>
      <c r="LY2114" s="14">
        <v>62</v>
      </c>
      <c r="PG2114" s="14">
        <v>24</v>
      </c>
      <c r="PH2114" s="14">
        <v>20</v>
      </c>
      <c r="SP2114" s="14">
        <v>97.5</v>
      </c>
      <c r="SQ2114" s="14">
        <v>95.8</v>
      </c>
      <c r="VX2114" s="14">
        <v>1</v>
      </c>
      <c r="VY2114" s="14">
        <v>1</v>
      </c>
      <c r="WQ2114" s="14">
        <v>1</v>
      </c>
      <c r="WR2114" s="14">
        <v>1</v>
      </c>
      <c r="ZY2114" s="14">
        <v>314.2</v>
      </c>
      <c r="ZZ2114" s="14">
        <v>313</v>
      </c>
      <c r="AAZ2114" s="14">
        <v>31</v>
      </c>
      <c r="ABA2114" s="14">
        <v>28</v>
      </c>
      <c r="ABC2114" s="14">
        <v>12.6</v>
      </c>
      <c r="ABD2114" s="14">
        <v>13.3</v>
      </c>
      <c r="ABF2114" s="14">
        <v>37</v>
      </c>
      <c r="ABG2114" s="14">
        <v>39</v>
      </c>
      <c r="ABH2114" s="14">
        <v>2</v>
      </c>
      <c r="ABV2114" s="14">
        <v>137</v>
      </c>
      <c r="ABW2114" s="14">
        <v>138</v>
      </c>
      <c r="ABY2114" s="14">
        <v>3.5</v>
      </c>
      <c r="ABZ2114" s="14">
        <v>3.3</v>
      </c>
      <c r="ACB2114" s="14">
        <v>94</v>
      </c>
      <c r="ACC2114" s="14">
        <v>97</v>
      </c>
      <c r="ACE2114" s="14">
        <v>1.06</v>
      </c>
      <c r="ACF2114" s="14">
        <v>0.92</v>
      </c>
      <c r="ACH2114" s="14">
        <v>144</v>
      </c>
      <c r="ACI2114" s="14">
        <v>134</v>
      </c>
      <c r="ACR2114" s="14">
        <v>31</v>
      </c>
      <c r="ACS2114" s="14">
        <v>28</v>
      </c>
      <c r="ACU2114" s="14">
        <v>1.7</v>
      </c>
      <c r="ACV2114" s="14">
        <v>1.8</v>
      </c>
      <c r="ACX2114" s="14">
        <v>16</v>
      </c>
      <c r="ACY2114" s="14">
        <v>17</v>
      </c>
      <c r="ADR2114" s="14">
        <v>2.6</v>
      </c>
      <c r="AEK2114" s="14">
        <v>40</v>
      </c>
      <c r="AGS2114" s="1">
        <v>1</v>
      </c>
      <c r="AGT2114" s="1">
        <v>0</v>
      </c>
      <c r="AGU2114" s="1">
        <v>1</v>
      </c>
      <c r="AGV2114" s="1">
        <v>0</v>
      </c>
      <c r="AGW2114" s="1">
        <v>1</v>
      </c>
      <c r="AGX2114" s="1">
        <v>1</v>
      </c>
      <c r="AGY2114" s="1">
        <v>0</v>
      </c>
      <c r="AGZ2114" s="1">
        <v>3</v>
      </c>
      <c r="AHA2114" s="1">
        <v>0</v>
      </c>
      <c r="AHB2114" s="1">
        <v>0</v>
      </c>
      <c r="AHC2114" s="1">
        <v>1</v>
      </c>
      <c r="AHD2114" s="1">
        <v>0</v>
      </c>
      <c r="AHE2114" s="1">
        <v>0</v>
      </c>
      <c r="AHF2114" s="1">
        <v>0</v>
      </c>
      <c r="AHG2114" s="1"/>
      <c r="AHH2114" s="1">
        <v>0</v>
      </c>
      <c r="AHI2114" s="1">
        <v>0</v>
      </c>
      <c r="AHJ2114" s="1"/>
      <c r="AHK2114" s="1">
        <v>0</v>
      </c>
      <c r="AHL2114" s="1">
        <v>0</v>
      </c>
      <c r="AHM2114" s="1">
        <v>0</v>
      </c>
      <c r="AHN2114" s="1">
        <v>0</v>
      </c>
      <c r="AHO2114" s="1">
        <v>0</v>
      </c>
      <c r="AHP2114" s="1">
        <v>0</v>
      </c>
      <c r="AHQ2114" s="1">
        <v>0</v>
      </c>
      <c r="AHR2114" s="14">
        <v>0</v>
      </c>
      <c r="AIM2114" s="14">
        <v>0</v>
      </c>
      <c r="AIN2114" s="14">
        <v>0</v>
      </c>
      <c r="AIO2114" s="14">
        <v>0</v>
      </c>
      <c r="AIT2114" s="1">
        <v>1</v>
      </c>
      <c r="AIU2114" s="1">
        <v>1</v>
      </c>
      <c r="AIV2114" s="1">
        <v>0</v>
      </c>
      <c r="AIW2114" s="1">
        <v>0</v>
      </c>
      <c r="AIX2114" s="1">
        <v>39</v>
      </c>
      <c r="AIY2114" s="1"/>
      <c r="AIZ2114" s="1"/>
      <c r="AJA2114" s="1"/>
      <c r="AJB2114" s="1">
        <v>63</v>
      </c>
      <c r="AJC2114" s="1"/>
    </row>
    <row r="2115" spans="1:939" s="14" customFormat="1">
      <c r="B2115" s="14">
        <v>17</v>
      </c>
      <c r="C2115" s="14">
        <v>0</v>
      </c>
      <c r="Z2115" s="14">
        <v>0</v>
      </c>
      <c r="AA2115" s="14">
        <v>2</v>
      </c>
      <c r="AB2115" s="14" t="s">
        <v>10306</v>
      </c>
      <c r="AC2115" s="14">
        <v>0</v>
      </c>
      <c r="AE2115" s="14">
        <v>0</v>
      </c>
      <c r="AG2115" s="14">
        <v>0</v>
      </c>
      <c r="AI2115" s="14">
        <v>110</v>
      </c>
      <c r="AJ2115" s="14">
        <v>110</v>
      </c>
      <c r="DR2115" s="14">
        <v>58</v>
      </c>
      <c r="DS2115" s="14">
        <v>54</v>
      </c>
      <c r="HA2115" s="14">
        <v>0</v>
      </c>
      <c r="HB2115" s="14">
        <v>0</v>
      </c>
      <c r="HT2115" s="14">
        <v>0</v>
      </c>
      <c r="HU2115" s="14">
        <v>0</v>
      </c>
      <c r="IP2115" s="14">
        <v>94</v>
      </c>
      <c r="IQ2115" s="14">
        <v>91</v>
      </c>
      <c r="LX2115" s="14">
        <v>68</v>
      </c>
      <c r="LY2115" s="14">
        <v>70</v>
      </c>
      <c r="PG2115" s="14">
        <v>22</v>
      </c>
      <c r="PH2115" s="14">
        <v>22</v>
      </c>
      <c r="SP2115" s="14">
        <v>97.8</v>
      </c>
      <c r="SQ2115" s="14">
        <v>97.8</v>
      </c>
      <c r="VX2115" s="14">
        <v>1</v>
      </c>
      <c r="VY2115" s="14">
        <v>1</v>
      </c>
      <c r="WQ2115" s="14">
        <v>0</v>
      </c>
      <c r="WR2115" s="14">
        <v>0</v>
      </c>
      <c r="ZY2115" s="14">
        <v>313.2</v>
      </c>
      <c r="ZZ2115" s="14">
        <v>311.8</v>
      </c>
      <c r="AAY2115" s="14">
        <v>30</v>
      </c>
      <c r="AAZ2115" s="14">
        <v>30</v>
      </c>
      <c r="ABB2115" s="14">
        <v>12.6</v>
      </c>
      <c r="ABC2115" s="14">
        <v>12.6</v>
      </c>
      <c r="ABE2115" s="14">
        <v>37</v>
      </c>
      <c r="ABF2115" s="14">
        <v>37</v>
      </c>
      <c r="ABU2115" s="14">
        <v>136</v>
      </c>
      <c r="ABV2115" s="14">
        <v>136</v>
      </c>
      <c r="ABX2115" s="14">
        <v>3.6</v>
      </c>
      <c r="ABY2115" s="14">
        <v>2.9</v>
      </c>
      <c r="ACA2115" s="14">
        <v>96</v>
      </c>
      <c r="ACB2115" s="14">
        <v>95</v>
      </c>
      <c r="ACD2115" s="14">
        <v>1.08</v>
      </c>
      <c r="ACE2115" s="14">
        <v>1.06</v>
      </c>
      <c r="ACG2115" s="14">
        <v>139</v>
      </c>
      <c r="ACH2115" s="14">
        <v>142</v>
      </c>
      <c r="ACQ2115" s="14">
        <v>50</v>
      </c>
      <c r="ACR2115" s="14">
        <v>52</v>
      </c>
      <c r="ACT2115" s="14">
        <v>2</v>
      </c>
      <c r="ACU2115" s="14">
        <v>1.8</v>
      </c>
      <c r="ACW2115" s="14">
        <v>15</v>
      </c>
      <c r="ACX2115" s="14">
        <v>15</v>
      </c>
      <c r="AGS2115" s="1">
        <v>1</v>
      </c>
      <c r="AGT2115" s="1">
        <v>0</v>
      </c>
      <c r="AGU2115" s="1">
        <v>1</v>
      </c>
      <c r="AGV2115" s="1">
        <v>0</v>
      </c>
      <c r="AGW2115" s="1">
        <v>0</v>
      </c>
      <c r="AGX2115" s="1">
        <v>1</v>
      </c>
      <c r="AGY2115" s="1">
        <v>0</v>
      </c>
      <c r="AGZ2115" s="1">
        <v>0</v>
      </c>
      <c r="AHA2115" s="1">
        <v>0</v>
      </c>
      <c r="AHB2115" s="1">
        <v>0</v>
      </c>
      <c r="AHC2115" s="1">
        <v>1</v>
      </c>
      <c r="AHD2115" s="1">
        <v>0</v>
      </c>
      <c r="AHE2115" s="1">
        <v>0</v>
      </c>
      <c r="AHF2115" s="1">
        <v>0</v>
      </c>
      <c r="AHG2115" s="1"/>
      <c r="AHH2115" s="1">
        <v>0</v>
      </c>
      <c r="AHI2115" s="1">
        <v>0</v>
      </c>
      <c r="AHJ2115" s="1"/>
      <c r="AHK2115" s="1">
        <v>0</v>
      </c>
      <c r="AHL2115" s="1">
        <v>0</v>
      </c>
      <c r="AHM2115" s="1">
        <v>0</v>
      </c>
      <c r="AHN2115" s="1">
        <v>0</v>
      </c>
      <c r="AHO2115" s="1">
        <v>0</v>
      </c>
      <c r="AHP2115" s="1">
        <v>0</v>
      </c>
      <c r="AHQ2115" s="1">
        <v>0</v>
      </c>
      <c r="AHR2115" s="14">
        <v>0</v>
      </c>
      <c r="AIM2115" s="14">
        <v>0</v>
      </c>
      <c r="AIN2115" s="14">
        <v>0</v>
      </c>
      <c r="AIO2115" s="14">
        <v>0</v>
      </c>
      <c r="AIT2115" s="1">
        <v>2</v>
      </c>
      <c r="AIU2115" s="1">
        <v>0</v>
      </c>
      <c r="AIV2115" s="1">
        <v>0</v>
      </c>
      <c r="AIW2115" s="1">
        <v>0</v>
      </c>
      <c r="AIX2115" s="1">
        <v>39</v>
      </c>
      <c r="AIY2115" s="1">
        <v>35</v>
      </c>
      <c r="AIZ2115" s="1"/>
      <c r="AJA2115" s="1"/>
      <c r="AJB2115" s="1"/>
      <c r="AJC2115" s="1"/>
    </row>
    <row r="2116" spans="1:939" s="14" customFormat="1" ht="13.25" customHeight="1">
      <c r="B2116" s="14">
        <v>18</v>
      </c>
      <c r="C2116" s="14">
        <v>1</v>
      </c>
      <c r="D2116" s="14" t="s">
        <v>8289</v>
      </c>
      <c r="O2116" s="14">
        <v>1</v>
      </c>
      <c r="Z2116" s="14">
        <v>0</v>
      </c>
      <c r="AA2116" s="14">
        <v>2</v>
      </c>
      <c r="AC2116" s="14">
        <v>2</v>
      </c>
      <c r="AD2116" s="14">
        <v>0</v>
      </c>
      <c r="AE2116" s="14">
        <v>8</v>
      </c>
      <c r="AF2116" s="14">
        <v>0</v>
      </c>
      <c r="AG2116" s="14">
        <v>0</v>
      </c>
      <c r="AI2116" s="14">
        <v>110</v>
      </c>
      <c r="AJ2116" s="14">
        <v>112</v>
      </c>
      <c r="DR2116" s="14">
        <v>58</v>
      </c>
      <c r="DS2116" s="14">
        <v>80</v>
      </c>
      <c r="HA2116" s="14">
        <v>0</v>
      </c>
      <c r="HB2116" s="14">
        <v>0</v>
      </c>
      <c r="HT2116" s="14">
        <v>0</v>
      </c>
      <c r="HU2116" s="14">
        <v>0</v>
      </c>
      <c r="IP2116" s="14">
        <v>94</v>
      </c>
      <c r="IQ2116" s="14">
        <v>96</v>
      </c>
      <c r="LX2116" s="14">
        <v>72</v>
      </c>
      <c r="LY2116" s="14">
        <v>88</v>
      </c>
      <c r="PG2116" s="14">
        <v>24</v>
      </c>
      <c r="PH2116" s="14">
        <v>24</v>
      </c>
      <c r="SP2116" s="14">
        <v>97.5</v>
      </c>
      <c r="SQ2116" s="14">
        <v>95.7</v>
      </c>
      <c r="VX2116" s="14">
        <v>1</v>
      </c>
      <c r="VY2116" s="14">
        <v>1</v>
      </c>
      <c r="WQ2116" s="14">
        <v>0</v>
      </c>
      <c r="WR2116" s="14">
        <v>1</v>
      </c>
      <c r="ZY2116" s="14">
        <v>314.60000000000002</v>
      </c>
      <c r="ZZ2116" s="14">
        <v>314.8</v>
      </c>
      <c r="AAY2116" s="14">
        <v>29</v>
      </c>
      <c r="AAZ2116" s="14">
        <v>24</v>
      </c>
      <c r="ABB2116" s="14">
        <v>12.9</v>
      </c>
      <c r="ABC2116" s="14">
        <v>13.9</v>
      </c>
      <c r="ABE2116" s="14">
        <v>38</v>
      </c>
      <c r="ABF2116" s="14">
        <v>41</v>
      </c>
      <c r="ABU2116" s="14">
        <v>135</v>
      </c>
      <c r="ABV2116" s="14">
        <v>135</v>
      </c>
      <c r="ABX2116" s="14">
        <v>4.3</v>
      </c>
      <c r="ABY2116" s="14">
        <v>3.4</v>
      </c>
      <c r="ACA2116" s="14">
        <v>97</v>
      </c>
      <c r="ACB2116" s="14">
        <v>97</v>
      </c>
      <c r="ACD2116" s="14">
        <v>1.07</v>
      </c>
      <c r="ACE2116" s="14">
        <v>1.08</v>
      </c>
      <c r="ACG2116" s="14">
        <v>142</v>
      </c>
      <c r="ACH2116" s="14">
        <v>134</v>
      </c>
      <c r="ACQ2116" s="14">
        <v>52</v>
      </c>
      <c r="ACR2116" s="14">
        <v>53</v>
      </c>
      <c r="ACT2116" s="14">
        <v>2.4</v>
      </c>
      <c r="ACU2116" s="14">
        <v>2.6</v>
      </c>
      <c r="ACW2116" s="14">
        <v>15</v>
      </c>
      <c r="ACX2116" s="14">
        <v>18</v>
      </c>
      <c r="AGS2116" s="1">
        <v>1</v>
      </c>
      <c r="AGT2116" s="1">
        <v>0</v>
      </c>
      <c r="AGU2116" s="1">
        <v>1</v>
      </c>
      <c r="AGV2116" s="1">
        <v>0</v>
      </c>
      <c r="AGW2116" s="1">
        <v>1</v>
      </c>
      <c r="AGX2116" s="1">
        <v>1</v>
      </c>
      <c r="AGY2116" s="1">
        <v>0</v>
      </c>
      <c r="AGZ2116" s="1">
        <v>0</v>
      </c>
      <c r="AHA2116" s="1">
        <v>0</v>
      </c>
      <c r="AHB2116" s="1">
        <v>0</v>
      </c>
      <c r="AHC2116" s="1">
        <v>1</v>
      </c>
      <c r="AHD2116" s="1">
        <v>0</v>
      </c>
      <c r="AHE2116" s="1">
        <v>0</v>
      </c>
      <c r="AHF2116" s="1">
        <v>0</v>
      </c>
      <c r="AHG2116" s="1"/>
      <c r="AHH2116" s="1">
        <v>0</v>
      </c>
      <c r="AHI2116" s="1">
        <v>0</v>
      </c>
      <c r="AHJ2116" s="1"/>
      <c r="AHK2116" s="1">
        <v>0</v>
      </c>
      <c r="AHL2116" s="1">
        <v>0</v>
      </c>
      <c r="AHM2116" s="1">
        <v>0</v>
      </c>
      <c r="AHN2116" s="1">
        <v>0</v>
      </c>
      <c r="AHO2116" s="1">
        <v>0</v>
      </c>
      <c r="AHP2116" s="1">
        <v>0</v>
      </c>
      <c r="AHQ2116" s="1">
        <v>0</v>
      </c>
      <c r="AHR2116" s="14">
        <v>0</v>
      </c>
      <c r="AIM2116" s="14">
        <v>0</v>
      </c>
      <c r="AIN2116" s="14">
        <v>0</v>
      </c>
      <c r="AIO2116" s="14">
        <v>0</v>
      </c>
      <c r="AIT2116" s="1">
        <v>2</v>
      </c>
      <c r="AIU2116" s="1">
        <v>0</v>
      </c>
      <c r="AIV2116" s="1">
        <v>0</v>
      </c>
      <c r="AIW2116" s="1">
        <v>0</v>
      </c>
      <c r="AIX2116" s="1">
        <v>47</v>
      </c>
      <c r="AIY2116" s="1">
        <v>38</v>
      </c>
      <c r="AIZ2116" s="1"/>
      <c r="AJA2116" s="1"/>
      <c r="AJB2116" s="1"/>
      <c r="AJC2116" s="1"/>
    </row>
    <row r="2117" spans="1:939" s="14" customFormat="1">
      <c r="B2117" s="14">
        <v>19</v>
      </c>
      <c r="C2117" s="14">
        <v>1</v>
      </c>
      <c r="D2117" s="14" t="s">
        <v>10307</v>
      </c>
      <c r="O2117" s="14">
        <v>0</v>
      </c>
      <c r="Z2117" s="14">
        <v>0</v>
      </c>
      <c r="AA2117" s="14">
        <v>2</v>
      </c>
      <c r="AC2117" s="14">
        <v>2</v>
      </c>
      <c r="AD2117" s="14">
        <v>0</v>
      </c>
      <c r="AE2117" s="14">
        <v>7</v>
      </c>
      <c r="AF2117" s="14">
        <v>0</v>
      </c>
      <c r="AG2117" s="14">
        <v>0</v>
      </c>
      <c r="AI2117" s="14">
        <v>110</v>
      </c>
      <c r="AJ2117" s="14">
        <v>114</v>
      </c>
      <c r="DR2117" s="14">
        <v>58</v>
      </c>
      <c r="DS2117" s="14">
        <v>52</v>
      </c>
      <c r="HA2117" s="14">
        <v>0</v>
      </c>
      <c r="HB2117" s="14">
        <v>0</v>
      </c>
      <c r="HT2117" s="14">
        <v>0</v>
      </c>
      <c r="HU2117" s="14">
        <v>0</v>
      </c>
      <c r="IP2117" s="14">
        <v>96</v>
      </c>
      <c r="IQ2117" s="14">
        <v>97</v>
      </c>
      <c r="LX2117" s="14">
        <v>70</v>
      </c>
      <c r="LY2117" s="14">
        <v>74</v>
      </c>
      <c r="PG2117" s="14">
        <v>20</v>
      </c>
      <c r="PH2117" s="14">
        <v>22</v>
      </c>
      <c r="SP2117" s="14">
        <v>97.1</v>
      </c>
      <c r="SQ2117" s="14">
        <v>97.3</v>
      </c>
      <c r="VX2117" s="14">
        <v>1</v>
      </c>
      <c r="VY2117" s="14">
        <v>1</v>
      </c>
      <c r="WQ2117" s="14">
        <v>1</v>
      </c>
      <c r="WR2117" s="14">
        <v>1</v>
      </c>
      <c r="ZY2117" s="14">
        <v>313.39999999999998</v>
      </c>
      <c r="ZZ2117" s="14">
        <v>311.60000000000002</v>
      </c>
      <c r="AAY2117" s="14">
        <v>30</v>
      </c>
      <c r="AAZ2117" s="14">
        <v>28</v>
      </c>
      <c r="ABB2117" s="14">
        <v>12.9</v>
      </c>
      <c r="ABC2117" s="14">
        <v>14.3</v>
      </c>
      <c r="ABE2117" s="14">
        <v>38</v>
      </c>
      <c r="ABF2117" s="14">
        <v>42</v>
      </c>
      <c r="ABU2117" s="14">
        <v>137</v>
      </c>
      <c r="ABV2117" s="14">
        <v>137</v>
      </c>
      <c r="ABX2117" s="14">
        <v>4.3</v>
      </c>
      <c r="ABY2117" s="14">
        <v>3.3</v>
      </c>
      <c r="ACA2117" s="14">
        <v>97</v>
      </c>
      <c r="ACB2117" s="14">
        <v>98</v>
      </c>
      <c r="ACD2117" s="14">
        <v>1.1200000000000001</v>
      </c>
      <c r="ACE2117" s="14">
        <v>1.07</v>
      </c>
      <c r="ACG2117" s="14">
        <v>116</v>
      </c>
      <c r="ACH2117" s="14">
        <v>136</v>
      </c>
      <c r="ACQ2117" s="14">
        <v>56</v>
      </c>
      <c r="ACR2117" s="14">
        <v>53</v>
      </c>
      <c r="ACT2117" s="14">
        <v>2.2000000000000002</v>
      </c>
      <c r="ACU2117" s="14">
        <v>2.4</v>
      </c>
      <c r="ACW2117" s="14">
        <v>15</v>
      </c>
      <c r="ACX2117" s="14">
        <v>16</v>
      </c>
      <c r="AGS2117" s="1">
        <v>0</v>
      </c>
      <c r="AGT2117" s="1">
        <v>0</v>
      </c>
      <c r="AGU2117" s="1">
        <v>0</v>
      </c>
      <c r="AGV2117" s="1">
        <v>0</v>
      </c>
      <c r="AGW2117" s="1">
        <v>1</v>
      </c>
      <c r="AGX2117" s="1">
        <v>1</v>
      </c>
      <c r="AGY2117" s="1">
        <v>0</v>
      </c>
      <c r="AGZ2117" s="1">
        <v>0</v>
      </c>
      <c r="AHA2117" s="1">
        <v>0</v>
      </c>
      <c r="AHB2117" s="1">
        <v>0</v>
      </c>
      <c r="AHC2117" s="1">
        <v>1</v>
      </c>
      <c r="AHD2117" s="1">
        <v>0</v>
      </c>
      <c r="AHE2117" s="1">
        <v>0</v>
      </c>
      <c r="AHF2117" s="1">
        <v>0</v>
      </c>
      <c r="AHG2117" s="1"/>
      <c r="AHH2117" s="1">
        <v>0</v>
      </c>
      <c r="AHI2117" s="1">
        <v>0</v>
      </c>
      <c r="AHJ2117" s="1"/>
      <c r="AHK2117" s="1">
        <v>0</v>
      </c>
      <c r="AHL2117" s="1">
        <v>0</v>
      </c>
      <c r="AHM2117" s="1">
        <v>0</v>
      </c>
      <c r="AHN2117" s="1">
        <v>0</v>
      </c>
      <c r="AHO2117" s="1">
        <v>0</v>
      </c>
      <c r="AHP2117" s="1">
        <v>0</v>
      </c>
      <c r="AHQ2117" s="1">
        <v>0</v>
      </c>
      <c r="AHR2117" s="14">
        <v>0</v>
      </c>
      <c r="AIM2117" s="14">
        <v>0</v>
      </c>
      <c r="AIN2117" s="14">
        <v>0</v>
      </c>
      <c r="AIO2117" s="14">
        <v>0</v>
      </c>
      <c r="AIT2117" s="1">
        <v>2</v>
      </c>
      <c r="AIU2117" s="1">
        <v>0</v>
      </c>
      <c r="AIV2117" s="1">
        <v>0</v>
      </c>
      <c r="AIW2117" s="1">
        <v>0</v>
      </c>
      <c r="AIX2117" s="1">
        <v>24</v>
      </c>
      <c r="AIY2117" s="1">
        <v>45</v>
      </c>
      <c r="AIZ2117" s="1"/>
      <c r="AJA2117" s="1"/>
      <c r="AJB2117" s="1"/>
      <c r="AJC2117" s="1"/>
    </row>
    <row r="2118" spans="1:939" s="14" customFormat="1">
      <c r="B2118" s="14">
        <v>20</v>
      </c>
      <c r="C2118" s="14">
        <v>0</v>
      </c>
      <c r="Z2118" s="14">
        <v>0</v>
      </c>
      <c r="AA2118" s="14">
        <v>2</v>
      </c>
      <c r="AB2118" s="14" t="s">
        <v>10308</v>
      </c>
      <c r="AC2118" s="14">
        <v>2</v>
      </c>
      <c r="AD2118" s="14">
        <v>0</v>
      </c>
      <c r="AE2118" s="14">
        <v>0</v>
      </c>
      <c r="AG2118" s="14">
        <v>0</v>
      </c>
      <c r="AI2118" s="14">
        <v>108</v>
      </c>
      <c r="AJ2118" s="14">
        <v>104</v>
      </c>
      <c r="DR2118" s="14">
        <v>50</v>
      </c>
      <c r="DS2118" s="14">
        <v>48</v>
      </c>
      <c r="HA2118" s="14">
        <v>0</v>
      </c>
      <c r="HB2118" s="14">
        <v>0</v>
      </c>
      <c r="HT2118" s="14">
        <v>0</v>
      </c>
      <c r="HU2118" s="14">
        <v>0</v>
      </c>
      <c r="IP2118" s="14">
        <v>94</v>
      </c>
      <c r="IQ2118" s="14">
        <v>94</v>
      </c>
      <c r="LX2118" s="14">
        <v>61</v>
      </c>
      <c r="LY2118" s="14">
        <v>81</v>
      </c>
      <c r="PG2118" s="14">
        <v>18</v>
      </c>
      <c r="PH2118" s="14">
        <v>16</v>
      </c>
      <c r="SP2118" s="14">
        <v>97.5</v>
      </c>
      <c r="SQ2118" s="14">
        <v>97.9</v>
      </c>
      <c r="VX2118" s="14">
        <v>1</v>
      </c>
      <c r="VY2118" s="14">
        <v>1</v>
      </c>
      <c r="WQ2118" s="14">
        <v>0</v>
      </c>
      <c r="WR2118" s="14">
        <v>1</v>
      </c>
      <c r="ZY2118" s="14">
        <v>313</v>
      </c>
      <c r="ZZ2118" s="14">
        <v>313.60000000000002</v>
      </c>
      <c r="AAY2118" s="14">
        <v>31</v>
      </c>
      <c r="AAZ2118" s="14">
        <v>23</v>
      </c>
      <c r="ABB2118" s="14">
        <v>12.6</v>
      </c>
      <c r="ABC2118" s="14">
        <v>13.3</v>
      </c>
      <c r="ABE2118" s="14">
        <v>37</v>
      </c>
      <c r="ABF2118" s="14">
        <v>39</v>
      </c>
      <c r="ABU2118" s="14">
        <v>137</v>
      </c>
      <c r="ABV2118" s="14">
        <v>136</v>
      </c>
      <c r="ABX2118" s="14">
        <v>4</v>
      </c>
      <c r="ABY2118" s="14">
        <v>3.2</v>
      </c>
      <c r="ACA2118" s="14">
        <v>96</v>
      </c>
      <c r="ACB2118" s="14">
        <v>96</v>
      </c>
      <c r="ACD2118" s="14">
        <v>1.1000000000000001</v>
      </c>
      <c r="ACE2118" s="14">
        <v>1.07</v>
      </c>
      <c r="ACG2118" s="14">
        <v>147</v>
      </c>
      <c r="ACH2118" s="14">
        <v>123</v>
      </c>
      <c r="ACQ2118" s="14">
        <v>59</v>
      </c>
      <c r="ACR2118" s="14">
        <v>56</v>
      </c>
      <c r="ACT2118" s="14">
        <v>2.5</v>
      </c>
      <c r="ACU2118" s="14">
        <v>2.4</v>
      </c>
      <c r="ACW2118" s="14">
        <v>15</v>
      </c>
      <c r="ACX2118" s="14">
        <v>21</v>
      </c>
      <c r="AGS2118" s="1">
        <v>0</v>
      </c>
      <c r="AGT2118" s="1">
        <v>0</v>
      </c>
      <c r="AGU2118" s="1">
        <v>0</v>
      </c>
      <c r="AGV2118" s="1">
        <v>0</v>
      </c>
      <c r="AGW2118" s="1">
        <v>1</v>
      </c>
      <c r="AGX2118" s="1">
        <v>1</v>
      </c>
      <c r="AGY2118" s="1">
        <v>0</v>
      </c>
      <c r="AGZ2118" s="1">
        <v>0</v>
      </c>
      <c r="AHA2118" s="1">
        <v>0</v>
      </c>
      <c r="AHB2118" s="1">
        <v>0</v>
      </c>
      <c r="AHC2118" s="1">
        <v>1</v>
      </c>
      <c r="AHD2118" s="1">
        <v>0</v>
      </c>
      <c r="AHE2118" s="1">
        <v>0</v>
      </c>
      <c r="AHF2118" s="1">
        <v>0</v>
      </c>
      <c r="AHG2118" s="1"/>
      <c r="AHH2118" s="1">
        <v>0</v>
      </c>
      <c r="AHI2118" s="1">
        <v>0</v>
      </c>
      <c r="AHJ2118" s="1"/>
      <c r="AHK2118" s="1">
        <v>0</v>
      </c>
      <c r="AHL2118" s="1">
        <v>0</v>
      </c>
      <c r="AHM2118" s="1">
        <v>0</v>
      </c>
      <c r="AHN2118" s="1">
        <v>0</v>
      </c>
      <c r="AHO2118" s="1">
        <v>0</v>
      </c>
      <c r="AHP2118" s="1">
        <v>0</v>
      </c>
      <c r="AHQ2118" s="1">
        <v>0</v>
      </c>
      <c r="AHR2118" s="14">
        <v>0</v>
      </c>
      <c r="AIM2118" s="14">
        <v>0</v>
      </c>
      <c r="AIN2118" s="14">
        <v>0</v>
      </c>
      <c r="AIO2118" s="14">
        <v>0</v>
      </c>
      <c r="AIT2118" s="1">
        <v>2</v>
      </c>
      <c r="AIU2118" s="1">
        <v>0</v>
      </c>
      <c r="AIV2118" s="1">
        <v>0</v>
      </c>
      <c r="AIW2118" s="1">
        <v>0</v>
      </c>
      <c r="AIX2118" s="1">
        <v>22</v>
      </c>
      <c r="AIY2118" s="1">
        <v>33</v>
      </c>
      <c r="AIZ2118" s="1"/>
      <c r="AJA2118" s="1"/>
      <c r="AJB2118" s="1"/>
      <c r="AJC2118" s="1"/>
    </row>
    <row r="2119" spans="1:939" s="14" customFormat="1">
      <c r="B2119" s="14">
        <v>21</v>
      </c>
      <c r="C2119" s="14">
        <v>0</v>
      </c>
      <c r="Z2119" s="14">
        <v>0</v>
      </c>
      <c r="AA2119" s="14">
        <v>2</v>
      </c>
      <c r="AB2119" s="14" t="s">
        <v>10309</v>
      </c>
      <c r="AC2119" s="14">
        <v>2</v>
      </c>
      <c r="AD2119" s="14">
        <v>0</v>
      </c>
      <c r="AE2119" s="14">
        <v>2</v>
      </c>
      <c r="AF2119" s="14">
        <v>0</v>
      </c>
      <c r="AG2119" s="14">
        <v>0</v>
      </c>
      <c r="AI2119" s="14">
        <v>110</v>
      </c>
      <c r="AJ2119" s="14">
        <v>110</v>
      </c>
      <c r="DR2119" s="14">
        <v>60</v>
      </c>
      <c r="DS2119" s="14">
        <v>58</v>
      </c>
      <c r="HA2119" s="14">
        <v>0</v>
      </c>
      <c r="HB2119" s="14">
        <v>0</v>
      </c>
      <c r="HT2119" s="14">
        <v>0</v>
      </c>
      <c r="HU2119" s="14">
        <v>0</v>
      </c>
      <c r="IP2119" s="14">
        <v>94</v>
      </c>
      <c r="IQ2119" s="14">
        <v>92</v>
      </c>
      <c r="LX2119" s="14">
        <v>70</v>
      </c>
      <c r="LY2119" s="14">
        <v>90</v>
      </c>
      <c r="PG2119" s="14">
        <v>18</v>
      </c>
      <c r="PH2119" s="14">
        <v>22</v>
      </c>
      <c r="SP2119" s="14">
        <v>95.5</v>
      </c>
      <c r="SQ2119" s="14">
        <v>95.3</v>
      </c>
      <c r="VX2119" s="14">
        <v>1</v>
      </c>
      <c r="VY2119" s="14">
        <v>1</v>
      </c>
      <c r="WQ2119" s="14">
        <v>1</v>
      </c>
      <c r="WR2119" s="14">
        <v>0</v>
      </c>
      <c r="ZY2119" s="14">
        <v>313.60000000000002</v>
      </c>
      <c r="ZZ2119" s="14">
        <v>312.39999999999998</v>
      </c>
      <c r="AAY2119" s="14">
        <v>29</v>
      </c>
      <c r="AAZ2119" s="14">
        <v>26</v>
      </c>
      <c r="ABB2119" s="14">
        <v>12.6</v>
      </c>
      <c r="ABC2119" s="14">
        <v>13.9</v>
      </c>
      <c r="ABE2119" s="14">
        <v>37</v>
      </c>
      <c r="ABF2119" s="14">
        <v>41</v>
      </c>
      <c r="ABU2119" s="14">
        <v>136</v>
      </c>
      <c r="ABV2119" s="14">
        <v>138</v>
      </c>
      <c r="ABX2119" s="14">
        <v>4.0999999999999996</v>
      </c>
      <c r="ABY2119" s="14">
        <v>3.6</v>
      </c>
      <c r="ACA2119" s="14">
        <v>96</v>
      </c>
      <c r="ACB2119" s="14">
        <v>95</v>
      </c>
      <c r="ACD2119" s="14">
        <v>1.06</v>
      </c>
      <c r="ACE2119" s="14">
        <v>1.07</v>
      </c>
      <c r="ACG2119" s="14">
        <v>117</v>
      </c>
      <c r="ACH2119" s="14">
        <v>125</v>
      </c>
      <c r="ACQ2119" s="14">
        <v>62</v>
      </c>
      <c r="ACR2119" s="14">
        <v>65</v>
      </c>
      <c r="ACT2119" s="14">
        <v>2.5</v>
      </c>
      <c r="ACU2119" s="14">
        <v>2.8</v>
      </c>
      <c r="ACW2119" s="14">
        <v>16</v>
      </c>
      <c r="ACX2119" s="14">
        <v>22</v>
      </c>
      <c r="AGS2119" s="1">
        <v>0</v>
      </c>
      <c r="AGT2119" s="1">
        <v>0</v>
      </c>
      <c r="AGU2119" s="1">
        <v>0</v>
      </c>
      <c r="AGV2119" s="1">
        <v>0</v>
      </c>
      <c r="AGW2119" s="1">
        <v>1</v>
      </c>
      <c r="AGX2119" s="1">
        <v>1</v>
      </c>
      <c r="AGY2119" s="1">
        <v>0</v>
      </c>
      <c r="AGZ2119" s="1">
        <v>0</v>
      </c>
      <c r="AHA2119" s="1">
        <v>0</v>
      </c>
      <c r="AHB2119" s="1">
        <v>0</v>
      </c>
      <c r="AHC2119" s="1">
        <v>1</v>
      </c>
      <c r="AHD2119" s="1">
        <v>0</v>
      </c>
      <c r="AHE2119" s="1">
        <v>0</v>
      </c>
      <c r="AHF2119" s="1">
        <v>0</v>
      </c>
      <c r="AHG2119" s="1"/>
      <c r="AHH2119" s="1">
        <v>0</v>
      </c>
      <c r="AHI2119" s="1">
        <v>0</v>
      </c>
      <c r="AHJ2119" s="1"/>
      <c r="AHK2119" s="1">
        <v>0</v>
      </c>
      <c r="AHL2119" s="1">
        <v>0</v>
      </c>
      <c r="AHM2119" s="1">
        <v>0</v>
      </c>
      <c r="AHN2119" s="1">
        <v>0</v>
      </c>
      <c r="AHO2119" s="1">
        <v>0</v>
      </c>
      <c r="AHP2119" s="1">
        <v>0</v>
      </c>
      <c r="AHQ2119" s="1">
        <v>0</v>
      </c>
      <c r="AHR2119" s="14">
        <v>0</v>
      </c>
      <c r="AIM2119" s="14">
        <v>0</v>
      </c>
      <c r="AIN2119" s="14">
        <v>0</v>
      </c>
      <c r="AIO2119" s="14">
        <v>0</v>
      </c>
      <c r="AIT2119" s="1">
        <v>2</v>
      </c>
      <c r="AIU2119" s="1">
        <v>0</v>
      </c>
      <c r="AIV2119" s="1">
        <v>0</v>
      </c>
      <c r="AIW2119" s="1">
        <v>0</v>
      </c>
      <c r="AIX2119" s="1">
        <v>29</v>
      </c>
      <c r="AIY2119" s="1">
        <v>28</v>
      </c>
      <c r="AIZ2119" s="1"/>
      <c r="AJA2119" s="1"/>
      <c r="AJB2119" s="1"/>
      <c r="AJC2119" s="1"/>
    </row>
    <row r="2120" spans="1:939" s="80" customFormat="1">
      <c r="B2120" s="80">
        <v>22</v>
      </c>
      <c r="C2120" s="80">
        <v>0</v>
      </c>
      <c r="Z2120" s="80">
        <v>0</v>
      </c>
      <c r="AA2120" s="80">
        <v>2</v>
      </c>
      <c r="AC2120" s="80">
        <v>0</v>
      </c>
      <c r="AE2120" s="80">
        <v>2</v>
      </c>
      <c r="AF2120" s="80">
        <v>0</v>
      </c>
      <c r="AG2120" s="80">
        <v>0</v>
      </c>
      <c r="AI2120" s="80">
        <v>118</v>
      </c>
      <c r="DR2120" s="80">
        <v>60</v>
      </c>
      <c r="HA2120" s="80">
        <v>0</v>
      </c>
      <c r="HT2120" s="80">
        <v>0</v>
      </c>
      <c r="IP2120" s="80">
        <v>92</v>
      </c>
      <c r="LX2120" s="80">
        <v>81</v>
      </c>
      <c r="PG2120" s="80">
        <v>18</v>
      </c>
      <c r="SP2120" s="80">
        <v>96</v>
      </c>
      <c r="VX2120" s="80">
        <v>1</v>
      </c>
      <c r="WQ2120" s="80">
        <v>0</v>
      </c>
      <c r="ZY2120" s="80">
        <v>311.8</v>
      </c>
      <c r="AAY2120" s="80">
        <v>31</v>
      </c>
      <c r="ABB2120" s="80">
        <v>12.2</v>
      </c>
      <c r="ABE2120" s="80">
        <v>36</v>
      </c>
      <c r="ABU2120" s="80">
        <v>136</v>
      </c>
      <c r="ABX2120" s="80">
        <v>3.6</v>
      </c>
      <c r="ACA2120" s="80">
        <v>95</v>
      </c>
      <c r="ACD2120" s="80">
        <v>1.1000000000000001</v>
      </c>
      <c r="ACG2120" s="80">
        <v>148</v>
      </c>
      <c r="ACQ2120" s="80">
        <v>54</v>
      </c>
      <c r="ACT2120" s="80">
        <v>2.1</v>
      </c>
      <c r="ACW2120" s="80">
        <v>15</v>
      </c>
      <c r="AGS2120" s="80">
        <v>0</v>
      </c>
      <c r="AGT2120" s="80">
        <v>0</v>
      </c>
      <c r="AGU2120" s="80">
        <v>0</v>
      </c>
      <c r="AGV2120" s="80">
        <v>0</v>
      </c>
      <c r="AGW2120" s="80">
        <v>1</v>
      </c>
      <c r="AGX2120" s="80">
        <v>1</v>
      </c>
      <c r="AGY2120" s="80">
        <v>0</v>
      </c>
      <c r="AGZ2120" s="80">
        <v>0</v>
      </c>
      <c r="AHA2120" s="80">
        <v>0</v>
      </c>
      <c r="AHB2120" s="80">
        <v>0</v>
      </c>
      <c r="AHC2120" s="80">
        <v>1</v>
      </c>
      <c r="AHD2120" s="80">
        <v>0</v>
      </c>
      <c r="AHE2120" s="80">
        <v>0</v>
      </c>
      <c r="AHF2120" s="80">
        <v>0</v>
      </c>
      <c r="AHH2120" s="80">
        <v>0</v>
      </c>
      <c r="AHI2120" s="80">
        <v>0</v>
      </c>
      <c r="AHK2120" s="80">
        <v>0</v>
      </c>
      <c r="AHL2120" s="80">
        <v>0</v>
      </c>
      <c r="AHM2120" s="80">
        <v>0</v>
      </c>
      <c r="AHN2120" s="80">
        <v>0</v>
      </c>
      <c r="AHO2120" s="80">
        <v>0</v>
      </c>
      <c r="AHP2120" s="80">
        <v>0</v>
      </c>
      <c r="AHQ2120" s="80">
        <v>0</v>
      </c>
      <c r="AHR2120" s="80">
        <v>0</v>
      </c>
      <c r="AIM2120" s="80">
        <v>0</v>
      </c>
      <c r="AIN2120" s="80">
        <v>0</v>
      </c>
      <c r="AIO2120" s="80">
        <v>0</v>
      </c>
      <c r="AIT2120" s="80">
        <v>1</v>
      </c>
      <c r="AIU2120" s="80">
        <v>0</v>
      </c>
      <c r="AIV2120" s="80">
        <v>0</v>
      </c>
      <c r="AIW2120" s="80">
        <v>0</v>
      </c>
      <c r="AIX2120" s="80">
        <v>33</v>
      </c>
    </row>
    <row r="2121" spans="1:939" s="1" customFormat="1">
      <c r="A2121" s="1">
        <v>443</v>
      </c>
      <c r="B2121" s="1">
        <v>1</v>
      </c>
      <c r="C2121" s="1">
        <v>1</v>
      </c>
      <c r="D2121" s="1" t="s">
        <v>6091</v>
      </c>
      <c r="O2121" s="1">
        <v>0</v>
      </c>
      <c r="Z2121" s="1">
        <v>0</v>
      </c>
      <c r="AA2121" s="1">
        <v>2</v>
      </c>
      <c r="AB2121" s="1" t="s">
        <v>10310</v>
      </c>
      <c r="AC2121" s="1">
        <v>0</v>
      </c>
      <c r="AE2121" s="1">
        <v>0</v>
      </c>
      <c r="AG2121" s="1">
        <v>0</v>
      </c>
      <c r="AJ2121" s="1">
        <v>108</v>
      </c>
      <c r="DS2121" s="1">
        <v>62</v>
      </c>
      <c r="IP2121" s="1">
        <v>95</v>
      </c>
      <c r="IQ2121" s="1">
        <v>96</v>
      </c>
      <c r="LY2121" s="1">
        <v>60</v>
      </c>
      <c r="PG2121" s="1">
        <v>18</v>
      </c>
      <c r="PH2121" s="1">
        <v>16</v>
      </c>
      <c r="SP2121" s="1">
        <v>97.9</v>
      </c>
      <c r="WQ2121" s="1">
        <v>0</v>
      </c>
      <c r="WR2121" s="1">
        <v>0</v>
      </c>
      <c r="ZY2121" s="1">
        <v>157.4</v>
      </c>
      <c r="AGS2121" s="1">
        <v>1</v>
      </c>
      <c r="AGT2121" s="1">
        <v>0</v>
      </c>
      <c r="AGU2121" s="1">
        <v>1</v>
      </c>
      <c r="AGV2121" s="1">
        <v>0</v>
      </c>
      <c r="AGW2121" s="1">
        <v>0</v>
      </c>
      <c r="AGX2121" s="1">
        <v>0</v>
      </c>
      <c r="AGY2121" s="1">
        <v>0</v>
      </c>
      <c r="AGZ2121" s="1">
        <v>0</v>
      </c>
      <c r="AHA2121" s="1">
        <v>0</v>
      </c>
      <c r="AHB2121" s="1">
        <v>0</v>
      </c>
      <c r="AHC2121" s="1">
        <v>0</v>
      </c>
      <c r="AHD2121" s="1">
        <v>0</v>
      </c>
      <c r="AHE2121" s="1">
        <v>0</v>
      </c>
      <c r="AHF2121" s="1">
        <v>0</v>
      </c>
      <c r="AHH2121" s="1">
        <v>0</v>
      </c>
      <c r="AHI2121" s="1">
        <v>0</v>
      </c>
      <c r="AHK2121" s="1">
        <v>0</v>
      </c>
      <c r="AHL2121" s="1">
        <v>0</v>
      </c>
      <c r="AHM2121" s="1">
        <v>0</v>
      </c>
      <c r="AHN2121" s="1">
        <v>0</v>
      </c>
      <c r="AHO2121" s="1">
        <v>0</v>
      </c>
      <c r="AHP2121" s="1">
        <v>0</v>
      </c>
      <c r="AHQ2121" s="1">
        <v>0</v>
      </c>
      <c r="AHR2121" s="1">
        <v>0</v>
      </c>
      <c r="AIM2121" s="1">
        <v>0</v>
      </c>
      <c r="AIN2121" s="1">
        <v>0</v>
      </c>
      <c r="AIO2121" s="1">
        <v>0</v>
      </c>
      <c r="AIT2121" s="1">
        <v>0</v>
      </c>
      <c r="AIU2121" s="1">
        <v>0</v>
      </c>
      <c r="AIV2121" s="1">
        <v>0</v>
      </c>
      <c r="AIW2121" s="1">
        <v>0</v>
      </c>
    </row>
    <row r="2122" spans="1:939" s="80" customFormat="1">
      <c r="B2122" s="80">
        <v>2</v>
      </c>
      <c r="C2122" s="80">
        <v>0</v>
      </c>
      <c r="Z2122" s="80">
        <v>1</v>
      </c>
      <c r="AA2122" s="80">
        <v>0</v>
      </c>
      <c r="AB2122" s="80" t="s">
        <v>10311</v>
      </c>
      <c r="AC2122" s="80">
        <v>0</v>
      </c>
      <c r="AE2122" s="80">
        <v>0</v>
      </c>
      <c r="AG2122" s="80">
        <v>0</v>
      </c>
      <c r="AI2122" s="80">
        <v>95</v>
      </c>
      <c r="AJ2122" s="80">
        <v>114</v>
      </c>
      <c r="AK2122" s="80">
        <v>102</v>
      </c>
      <c r="DR2122" s="80">
        <v>58</v>
      </c>
      <c r="DS2122" s="80">
        <v>68</v>
      </c>
      <c r="DT2122" s="80">
        <v>60</v>
      </c>
      <c r="HB2122" s="80">
        <v>0</v>
      </c>
      <c r="HC2122" s="80">
        <v>0</v>
      </c>
      <c r="HU2122" s="80">
        <v>0</v>
      </c>
      <c r="HV2122" s="80">
        <v>0</v>
      </c>
      <c r="IP2122" s="80">
        <v>96</v>
      </c>
      <c r="IQ2122" s="80">
        <v>96</v>
      </c>
      <c r="IR2122" s="80">
        <v>95</v>
      </c>
      <c r="LX2122" s="80">
        <v>60</v>
      </c>
      <c r="LY2122" s="80">
        <v>82</v>
      </c>
      <c r="LZ2122" s="80">
        <v>60</v>
      </c>
      <c r="PG2122" s="80">
        <v>20</v>
      </c>
      <c r="PH2122" s="80">
        <v>18</v>
      </c>
      <c r="PI2122" s="80">
        <v>18</v>
      </c>
      <c r="SP2122" s="80">
        <v>98.2</v>
      </c>
      <c r="SQ2122" s="80">
        <v>97.9</v>
      </c>
      <c r="SR2122" s="80">
        <v>97.8</v>
      </c>
      <c r="VY2122" s="80">
        <v>1</v>
      </c>
      <c r="VZ2122" s="80">
        <v>1</v>
      </c>
      <c r="WQ2122" s="80">
        <v>0</v>
      </c>
      <c r="WR2122" s="80">
        <v>0</v>
      </c>
      <c r="WS2122" s="80">
        <v>0</v>
      </c>
      <c r="AAY2122" s="80">
        <v>28</v>
      </c>
      <c r="ABU2122" s="80">
        <v>140</v>
      </c>
      <c r="ABX2122" s="80">
        <v>4.4000000000000004</v>
      </c>
      <c r="ACA2122" s="80">
        <v>100</v>
      </c>
      <c r="ACD2122" s="80">
        <v>8.8000000000000007</v>
      </c>
      <c r="ACG2122" s="80">
        <v>105</v>
      </c>
      <c r="ACQ2122" s="80">
        <v>33</v>
      </c>
      <c r="ACT2122" s="80">
        <v>1.36</v>
      </c>
      <c r="ACW2122" s="80">
        <v>12</v>
      </c>
      <c r="AGS2122" s="18">
        <v>1</v>
      </c>
      <c r="AGT2122" s="18">
        <v>0</v>
      </c>
      <c r="AGU2122" s="18">
        <v>1</v>
      </c>
      <c r="AGV2122" s="18">
        <v>0</v>
      </c>
      <c r="AGW2122" s="18">
        <v>0</v>
      </c>
      <c r="AGX2122" s="18">
        <v>0</v>
      </c>
      <c r="AGY2122" s="18">
        <v>0</v>
      </c>
      <c r="AGZ2122" s="18">
        <v>0</v>
      </c>
      <c r="AHA2122" s="18">
        <v>0</v>
      </c>
      <c r="AHB2122" s="18">
        <v>0</v>
      </c>
      <c r="AHC2122" s="18">
        <v>1</v>
      </c>
      <c r="AHD2122" s="18">
        <v>0</v>
      </c>
      <c r="AHE2122" s="18">
        <v>0</v>
      </c>
      <c r="AHF2122" s="18">
        <v>0</v>
      </c>
      <c r="AHG2122" s="18"/>
      <c r="AHH2122" s="18">
        <v>0</v>
      </c>
      <c r="AHI2122" s="18">
        <v>0</v>
      </c>
      <c r="AHJ2122" s="18"/>
      <c r="AHK2122" s="18">
        <v>0</v>
      </c>
      <c r="AHL2122" s="18">
        <v>0</v>
      </c>
      <c r="AHM2122" s="18">
        <v>0</v>
      </c>
      <c r="AHN2122" s="18">
        <v>0</v>
      </c>
      <c r="AHO2122" s="18">
        <v>0</v>
      </c>
      <c r="AHP2122" s="18">
        <v>0</v>
      </c>
      <c r="AHQ2122" s="18">
        <v>0</v>
      </c>
      <c r="AHR2122" s="18">
        <v>0</v>
      </c>
      <c r="AIM2122" s="18">
        <v>0</v>
      </c>
      <c r="AIN2122" s="18">
        <v>0</v>
      </c>
      <c r="AIO2122" s="18">
        <v>0</v>
      </c>
      <c r="AIP2122" s="18">
        <v>1</v>
      </c>
      <c r="AIQ2122" s="18">
        <v>1</v>
      </c>
      <c r="AIR2122" s="18">
        <v>0</v>
      </c>
      <c r="AIS2122" s="18">
        <v>1</v>
      </c>
      <c r="AIT2122" s="18">
        <v>1</v>
      </c>
      <c r="AIU2122" s="18">
        <v>0</v>
      </c>
      <c r="AIV2122" s="18">
        <v>0</v>
      </c>
      <c r="AIW2122" s="18">
        <v>0</v>
      </c>
      <c r="AIX2122" s="18">
        <v>39</v>
      </c>
      <c r="AIY2122" s="18"/>
      <c r="AJB2122" s="18"/>
      <c r="AJC2122" s="18"/>
    </row>
    <row r="2123" spans="1:939" s="1" customFormat="1">
      <c r="A2123" s="1">
        <v>444</v>
      </c>
      <c r="B2123" s="1">
        <v>1</v>
      </c>
      <c r="C2123" s="1">
        <v>0</v>
      </c>
      <c r="Z2123" s="1">
        <v>0</v>
      </c>
      <c r="AA2123" s="1">
        <v>3</v>
      </c>
      <c r="AC2123" s="1">
        <v>0</v>
      </c>
      <c r="AE2123" s="1">
        <v>0</v>
      </c>
      <c r="AG2123" s="1">
        <v>0</v>
      </c>
      <c r="AI2123" s="1">
        <v>126</v>
      </c>
      <c r="DR2123" s="1">
        <v>80</v>
      </c>
      <c r="HA2123" s="1">
        <v>2</v>
      </c>
      <c r="HT2123" s="1">
        <v>0</v>
      </c>
      <c r="IP2123" s="1">
        <v>97</v>
      </c>
      <c r="LX2123" s="1">
        <v>76</v>
      </c>
      <c r="PG2123" s="1">
        <v>16</v>
      </c>
      <c r="SP2123" s="1">
        <v>98.2</v>
      </c>
      <c r="VX2123" s="1">
        <v>1</v>
      </c>
      <c r="WQ2123" s="1">
        <v>0</v>
      </c>
      <c r="AAY2123" s="1">
        <v>26</v>
      </c>
      <c r="ABU2123" s="1">
        <v>139</v>
      </c>
      <c r="ABX2123" s="1">
        <v>4.0999999999999996</v>
      </c>
      <c r="ACA2123" s="1">
        <v>105</v>
      </c>
      <c r="ACD2123" s="1">
        <v>8.3000000000000007</v>
      </c>
      <c r="ACG2123" s="1">
        <v>347</v>
      </c>
      <c r="ACH2123" s="1">
        <v>272</v>
      </c>
      <c r="ACI2123" s="1">
        <v>272</v>
      </c>
      <c r="ACJ2123" s="1">
        <v>254</v>
      </c>
      <c r="ACK2123" s="1">
        <v>254</v>
      </c>
      <c r="ACQ2123" s="1">
        <v>8</v>
      </c>
      <c r="ACT2123" s="1">
        <v>0.88</v>
      </c>
      <c r="ACW2123" s="1">
        <v>8</v>
      </c>
      <c r="AGS2123" s="1">
        <v>0</v>
      </c>
      <c r="AGT2123" s="1">
        <v>0</v>
      </c>
      <c r="AGU2123" s="1">
        <v>0</v>
      </c>
      <c r="AGV2123" s="1">
        <v>0</v>
      </c>
      <c r="AGW2123" s="1">
        <v>0</v>
      </c>
      <c r="AGX2123" s="1">
        <v>0</v>
      </c>
      <c r="AGY2123" s="1">
        <v>0</v>
      </c>
      <c r="AGZ2123" s="1">
        <v>0</v>
      </c>
      <c r="AHA2123" s="1">
        <v>0</v>
      </c>
      <c r="AHB2123" s="1">
        <v>0</v>
      </c>
      <c r="AHC2123" s="1">
        <v>1</v>
      </c>
      <c r="AHD2123" s="1">
        <v>0</v>
      </c>
      <c r="AHE2123" s="1">
        <v>0</v>
      </c>
      <c r="AHF2123" s="1">
        <v>0</v>
      </c>
      <c r="AHH2123" s="1">
        <v>0</v>
      </c>
      <c r="AHI2123" s="1">
        <v>0</v>
      </c>
      <c r="AHK2123" s="1">
        <v>0</v>
      </c>
      <c r="AHL2123" s="1">
        <v>0</v>
      </c>
      <c r="AHM2123" s="1">
        <v>0</v>
      </c>
      <c r="AHN2123" s="1">
        <v>0</v>
      </c>
      <c r="AHO2123" s="1">
        <v>0</v>
      </c>
      <c r="AHP2123" s="1">
        <v>0</v>
      </c>
      <c r="AHQ2123" s="1">
        <v>0</v>
      </c>
      <c r="AHR2123" s="1">
        <v>1</v>
      </c>
      <c r="AIM2123" s="1">
        <v>0</v>
      </c>
      <c r="AIN2123" s="1">
        <v>0</v>
      </c>
      <c r="AIO2123" s="1">
        <v>0</v>
      </c>
      <c r="AIP2123" s="1">
        <v>1</v>
      </c>
      <c r="AIQ2123" s="1">
        <v>1</v>
      </c>
      <c r="AIR2123" s="1">
        <v>1</v>
      </c>
      <c r="AIS2123" s="1">
        <v>1</v>
      </c>
      <c r="AIT2123" s="3">
        <v>1</v>
      </c>
      <c r="AIV2123" s="1">
        <v>0</v>
      </c>
      <c r="AIW2123" s="1">
        <v>0</v>
      </c>
      <c r="AIX2123" s="1">
        <v>70</v>
      </c>
    </row>
    <row r="2124" spans="1:939" s="1" customFormat="1">
      <c r="B2124" s="1">
        <v>2</v>
      </c>
      <c r="C2124" s="1">
        <v>1</v>
      </c>
      <c r="D2124" s="1" t="s">
        <v>10312</v>
      </c>
      <c r="E2124" s="1" t="s">
        <v>10313</v>
      </c>
      <c r="F2124" s="1" t="s">
        <v>5378</v>
      </c>
      <c r="O2124" s="1">
        <v>0</v>
      </c>
      <c r="P2124" s="1">
        <v>0</v>
      </c>
      <c r="Q2124" s="1">
        <v>0</v>
      </c>
      <c r="Z2124" s="1">
        <v>0</v>
      </c>
      <c r="AA2124" s="1">
        <v>2</v>
      </c>
      <c r="AB2124" s="1" t="s">
        <v>10314</v>
      </c>
      <c r="AC2124" s="1">
        <v>0</v>
      </c>
      <c r="AE2124" s="1">
        <v>0</v>
      </c>
      <c r="AG2124" s="1">
        <v>0</v>
      </c>
      <c r="AI2124" s="1">
        <v>128</v>
      </c>
      <c r="AJ2124" s="1">
        <v>120</v>
      </c>
      <c r="DR2124" s="1">
        <v>68</v>
      </c>
      <c r="DS2124" s="1">
        <v>88</v>
      </c>
      <c r="HA2124" s="1">
        <v>2</v>
      </c>
      <c r="HB2124" s="1">
        <v>2</v>
      </c>
      <c r="HT2124" s="1">
        <v>0</v>
      </c>
      <c r="HU2124" s="1">
        <v>0</v>
      </c>
      <c r="IP2124" s="1">
        <v>97</v>
      </c>
      <c r="IQ2124" s="1">
        <v>97</v>
      </c>
      <c r="LX2124" s="1">
        <v>63</v>
      </c>
      <c r="LY2124" s="1">
        <v>61</v>
      </c>
      <c r="PG2124" s="1">
        <v>16</v>
      </c>
      <c r="PH2124" s="1">
        <v>16</v>
      </c>
      <c r="SP2124" s="1">
        <v>96.2</v>
      </c>
      <c r="SQ2124" s="1">
        <v>96.5</v>
      </c>
      <c r="VX2124" s="1">
        <v>0</v>
      </c>
      <c r="VY2124" s="1">
        <v>0</v>
      </c>
      <c r="WQ2124" s="1">
        <v>0</v>
      </c>
      <c r="WR2124" s="1">
        <v>0</v>
      </c>
      <c r="ZY2124" s="1">
        <v>218.6</v>
      </c>
      <c r="ACG2124" s="1">
        <v>366</v>
      </c>
      <c r="ACH2124" s="1">
        <v>407</v>
      </c>
      <c r="ACI2124" s="1">
        <v>229</v>
      </c>
      <c r="ACJ2124" s="1">
        <v>104</v>
      </c>
      <c r="ACK2124" s="1">
        <v>298</v>
      </c>
      <c r="AGS2124" s="1">
        <v>0</v>
      </c>
      <c r="AGT2124" s="1">
        <v>0</v>
      </c>
      <c r="AGU2124" s="1">
        <v>0</v>
      </c>
      <c r="AGV2124" s="1">
        <v>0</v>
      </c>
      <c r="AGW2124" s="1">
        <v>0</v>
      </c>
      <c r="AGX2124" s="1">
        <v>0</v>
      </c>
      <c r="AGY2124" s="1">
        <v>0</v>
      </c>
      <c r="AGZ2124" s="1">
        <v>0</v>
      </c>
      <c r="AHA2124" s="1">
        <v>0</v>
      </c>
      <c r="AHB2124" s="1">
        <v>0</v>
      </c>
      <c r="AHC2124" s="1">
        <v>1</v>
      </c>
      <c r="AHD2124" s="1">
        <v>0</v>
      </c>
      <c r="AHE2124" s="1">
        <v>0</v>
      </c>
      <c r="AHF2124" s="1">
        <v>0</v>
      </c>
      <c r="AHH2124" s="1">
        <v>0</v>
      </c>
      <c r="AHI2124" s="1">
        <v>0</v>
      </c>
      <c r="AHK2124" s="1">
        <v>0</v>
      </c>
      <c r="AHL2124" s="1">
        <v>0</v>
      </c>
      <c r="AHM2124" s="1">
        <v>0</v>
      </c>
      <c r="AHN2124" s="1">
        <v>0</v>
      </c>
      <c r="AHO2124" s="1">
        <v>0</v>
      </c>
      <c r="AHP2124" s="1">
        <v>0</v>
      </c>
      <c r="AHQ2124" s="1">
        <v>0</v>
      </c>
      <c r="AHR2124" s="1">
        <v>0</v>
      </c>
      <c r="AIM2124" s="1">
        <v>0</v>
      </c>
      <c r="AIN2124" s="1">
        <v>0</v>
      </c>
      <c r="AIO2124" s="1">
        <v>0</v>
      </c>
      <c r="AIT2124" s="3">
        <v>2</v>
      </c>
      <c r="AIV2124" s="1">
        <v>0</v>
      </c>
      <c r="AIW2124" s="1">
        <v>0</v>
      </c>
      <c r="AIX2124" s="1">
        <v>71</v>
      </c>
      <c r="AIY2124" s="1">
        <v>31</v>
      </c>
    </row>
    <row r="2125" spans="1:939" s="1" customFormat="1">
      <c r="B2125" s="1">
        <v>3</v>
      </c>
      <c r="C2125" s="1">
        <v>1</v>
      </c>
      <c r="D2125" s="1" t="s">
        <v>10315</v>
      </c>
      <c r="E2125" s="1" t="s">
        <v>10316</v>
      </c>
      <c r="O2125" s="1">
        <v>0</v>
      </c>
      <c r="P2125" s="1">
        <v>0</v>
      </c>
      <c r="Z2125" s="1">
        <v>0</v>
      </c>
      <c r="AA2125" s="1">
        <v>2</v>
      </c>
      <c r="AB2125" s="1" t="s">
        <v>10317</v>
      </c>
      <c r="AC2125" s="1">
        <v>1</v>
      </c>
      <c r="AD2125" s="1">
        <v>0</v>
      </c>
      <c r="AE2125" s="1">
        <v>3</v>
      </c>
      <c r="AF2125" s="1">
        <v>0</v>
      </c>
      <c r="AG2125" s="1">
        <v>0</v>
      </c>
      <c r="AI2125" s="1">
        <v>118</v>
      </c>
      <c r="AJ2125" s="1">
        <v>106</v>
      </c>
      <c r="DR2125" s="1">
        <v>72</v>
      </c>
      <c r="DS2125" s="1">
        <v>70</v>
      </c>
      <c r="HA2125" s="1">
        <v>0</v>
      </c>
      <c r="HB2125" s="1">
        <v>2</v>
      </c>
      <c r="HT2125" s="1">
        <v>0</v>
      </c>
      <c r="HU2125" s="1">
        <v>0</v>
      </c>
      <c r="IP2125" s="1">
        <v>99</v>
      </c>
      <c r="IQ2125" s="1">
        <v>98</v>
      </c>
      <c r="LX2125" s="1">
        <v>60</v>
      </c>
      <c r="LY2125" s="1">
        <v>74</v>
      </c>
      <c r="PG2125" s="1">
        <v>18</v>
      </c>
      <c r="PH2125" s="1">
        <v>16</v>
      </c>
      <c r="SP2125" s="1">
        <v>95.5</v>
      </c>
      <c r="SQ2125" s="1">
        <v>96</v>
      </c>
      <c r="VX2125" s="1">
        <v>0</v>
      </c>
      <c r="VY2125" s="1">
        <v>0</v>
      </c>
      <c r="WQ2125" s="1">
        <v>0</v>
      </c>
      <c r="WR2125" s="1">
        <v>0</v>
      </c>
      <c r="ZY2125" s="1">
        <v>217.4</v>
      </c>
      <c r="ACG2125" s="1">
        <v>307</v>
      </c>
      <c r="ACH2125" s="1">
        <v>436</v>
      </c>
      <c r="ACI2125" s="1">
        <v>134</v>
      </c>
      <c r="ACJ2125" s="1">
        <v>181</v>
      </c>
      <c r="AGA2125" s="1">
        <v>1</v>
      </c>
      <c r="AGS2125" s="1">
        <v>0</v>
      </c>
      <c r="AGT2125" s="1">
        <v>0</v>
      </c>
      <c r="AGU2125" s="1">
        <v>0</v>
      </c>
      <c r="AGV2125" s="1">
        <v>0</v>
      </c>
      <c r="AGW2125" s="1">
        <v>0</v>
      </c>
      <c r="AGX2125" s="1">
        <v>0</v>
      </c>
      <c r="AGY2125" s="1">
        <v>0</v>
      </c>
      <c r="AGZ2125" s="1">
        <v>1</v>
      </c>
      <c r="AHA2125" s="1">
        <v>0</v>
      </c>
      <c r="AHB2125" s="1">
        <v>0</v>
      </c>
      <c r="AHC2125" s="1">
        <v>1</v>
      </c>
      <c r="AHD2125" s="1">
        <v>0</v>
      </c>
      <c r="AHE2125" s="1">
        <v>0</v>
      </c>
      <c r="AHF2125" s="1">
        <v>0</v>
      </c>
      <c r="AHH2125" s="1">
        <v>0</v>
      </c>
      <c r="AHI2125" s="1">
        <v>0</v>
      </c>
      <c r="AHK2125" s="1">
        <v>0</v>
      </c>
      <c r="AHL2125" s="1">
        <v>0</v>
      </c>
      <c r="AHM2125" s="1">
        <v>0</v>
      </c>
      <c r="AHN2125" s="1">
        <v>0</v>
      </c>
      <c r="AHO2125" s="1">
        <v>0</v>
      </c>
      <c r="AHP2125" s="1">
        <v>0</v>
      </c>
      <c r="AHQ2125" s="1">
        <v>0</v>
      </c>
      <c r="AHR2125" s="1">
        <v>1</v>
      </c>
      <c r="AIM2125" s="1">
        <v>0</v>
      </c>
      <c r="AIN2125" s="1">
        <v>0</v>
      </c>
      <c r="AIO2125" s="1">
        <v>0</v>
      </c>
      <c r="AIT2125" s="3">
        <v>2</v>
      </c>
      <c r="AIV2125" s="1">
        <v>0</v>
      </c>
      <c r="AIW2125" s="1">
        <v>0</v>
      </c>
      <c r="AIX2125" s="1">
        <v>35</v>
      </c>
      <c r="AIY2125" s="1">
        <v>68</v>
      </c>
    </row>
    <row r="2126" spans="1:939" s="18" customFormat="1">
      <c r="B2126" s="18">
        <v>4</v>
      </c>
      <c r="C2126" s="18">
        <v>0</v>
      </c>
      <c r="Z2126" s="18">
        <v>0</v>
      </c>
      <c r="AA2126" s="18">
        <v>2</v>
      </c>
      <c r="AB2126" s="18" t="s">
        <v>10318</v>
      </c>
      <c r="AC2126" s="18">
        <v>0</v>
      </c>
      <c r="AE2126" s="18">
        <v>0</v>
      </c>
      <c r="AG2126" s="18">
        <v>0</v>
      </c>
      <c r="AI2126" s="18">
        <v>108</v>
      </c>
      <c r="DR2126" s="18">
        <v>60</v>
      </c>
      <c r="HA2126" s="18">
        <v>0</v>
      </c>
      <c r="HT2126" s="18">
        <v>0</v>
      </c>
      <c r="IP2126" s="18">
        <v>98</v>
      </c>
      <c r="LX2126" s="18">
        <v>58</v>
      </c>
      <c r="PG2126" s="18">
        <v>16</v>
      </c>
      <c r="SP2126" s="18">
        <v>95.2</v>
      </c>
      <c r="VX2126" s="18">
        <v>0</v>
      </c>
      <c r="WQ2126" s="18">
        <v>0</v>
      </c>
      <c r="ACG2126" s="18">
        <v>101</v>
      </c>
      <c r="ACH2126" s="18">
        <v>331</v>
      </c>
      <c r="AGS2126" s="18">
        <v>0</v>
      </c>
      <c r="AGT2126" s="18">
        <v>0</v>
      </c>
      <c r="AGU2126" s="18">
        <v>0</v>
      </c>
      <c r="AGV2126" s="18">
        <v>0</v>
      </c>
      <c r="AGW2126" s="18">
        <v>0</v>
      </c>
      <c r="AGX2126" s="18">
        <v>0</v>
      </c>
      <c r="AGY2126" s="18">
        <v>0</v>
      </c>
      <c r="AGZ2126" s="18">
        <v>0</v>
      </c>
      <c r="AHA2126" s="18">
        <v>0</v>
      </c>
      <c r="AHB2126" s="18">
        <v>0</v>
      </c>
      <c r="AHC2126" s="18">
        <v>1</v>
      </c>
      <c r="AHD2126" s="18">
        <v>0</v>
      </c>
      <c r="AHE2126" s="18">
        <v>0</v>
      </c>
      <c r="AHF2126" s="18">
        <v>0</v>
      </c>
      <c r="AHH2126" s="18">
        <v>0</v>
      </c>
      <c r="AHI2126" s="18">
        <v>0</v>
      </c>
      <c r="AHK2126" s="18">
        <v>0</v>
      </c>
      <c r="AHL2126" s="18">
        <v>0</v>
      </c>
      <c r="AHM2126" s="18">
        <v>0</v>
      </c>
      <c r="AHN2126" s="18">
        <v>0</v>
      </c>
      <c r="AHO2126" s="18">
        <v>0</v>
      </c>
      <c r="AHP2126" s="18">
        <v>0</v>
      </c>
      <c r="AHQ2126" s="18">
        <v>0</v>
      </c>
      <c r="AHR2126" s="18">
        <v>0</v>
      </c>
      <c r="AIM2126" s="18">
        <v>0</v>
      </c>
      <c r="AIN2126" s="18">
        <v>0</v>
      </c>
      <c r="AIO2126" s="18">
        <v>0</v>
      </c>
      <c r="AIT2126" s="79">
        <v>1</v>
      </c>
      <c r="AIV2126" s="18">
        <v>0</v>
      </c>
      <c r="AIW2126" s="18">
        <v>0</v>
      </c>
      <c r="AIX2126" s="18">
        <v>40</v>
      </c>
    </row>
    <row r="2127" spans="1:939" s="1" customFormat="1">
      <c r="A2127" s="1">
        <v>445</v>
      </c>
      <c r="B2127" s="1">
        <v>1</v>
      </c>
      <c r="C2127" s="1">
        <v>0</v>
      </c>
      <c r="Z2127" s="1">
        <v>0</v>
      </c>
      <c r="AA2127" s="1">
        <v>1</v>
      </c>
      <c r="AC2127" s="1">
        <v>0</v>
      </c>
      <c r="AE2127" s="1">
        <v>0</v>
      </c>
      <c r="AG2127" s="1">
        <v>0</v>
      </c>
      <c r="AGS2127" s="1">
        <v>0</v>
      </c>
      <c r="AGT2127" s="1">
        <v>0</v>
      </c>
      <c r="AGU2127" s="1">
        <v>0</v>
      </c>
      <c r="AGV2127" s="1">
        <v>0</v>
      </c>
      <c r="AGW2127" s="1">
        <v>0</v>
      </c>
      <c r="AGX2127" s="1">
        <v>0</v>
      </c>
      <c r="AGY2127" s="1">
        <v>0</v>
      </c>
      <c r="AGZ2127" s="1">
        <v>0</v>
      </c>
      <c r="AHA2127" s="1">
        <v>0</v>
      </c>
      <c r="AHB2127" s="1">
        <v>0</v>
      </c>
      <c r="AHC2127" s="1">
        <v>1</v>
      </c>
      <c r="AHD2127" s="1">
        <v>0</v>
      </c>
      <c r="AHE2127" s="1">
        <v>0</v>
      </c>
      <c r="AHF2127" s="1">
        <v>0</v>
      </c>
      <c r="AHH2127" s="1">
        <v>0</v>
      </c>
      <c r="AHI2127" s="1">
        <v>0</v>
      </c>
      <c r="AHK2127" s="1">
        <v>0</v>
      </c>
      <c r="AHL2127" s="1">
        <v>0</v>
      </c>
      <c r="AHM2127" s="1">
        <v>0</v>
      </c>
      <c r="AHN2127" s="1">
        <v>0</v>
      </c>
      <c r="AHO2127" s="1">
        <v>0</v>
      </c>
      <c r="AHP2127" s="1">
        <v>0</v>
      </c>
      <c r="AHQ2127" s="1">
        <v>0</v>
      </c>
      <c r="AHR2127" s="1">
        <v>0</v>
      </c>
      <c r="AIM2127" s="1">
        <v>0</v>
      </c>
      <c r="AIN2127" s="1">
        <v>0</v>
      </c>
      <c r="AIO2127" s="1">
        <v>0</v>
      </c>
      <c r="AIP2127" s="1">
        <v>0</v>
      </c>
      <c r="AIQ2127" s="1">
        <v>1</v>
      </c>
      <c r="AIR2127" s="1">
        <v>0</v>
      </c>
      <c r="AIS2127" s="1">
        <v>1</v>
      </c>
      <c r="AIT2127" s="3">
        <v>0</v>
      </c>
      <c r="AIU2127" s="1">
        <v>0</v>
      </c>
      <c r="AIV2127" s="1">
        <v>0</v>
      </c>
      <c r="AIW2127" s="1">
        <v>0</v>
      </c>
    </row>
    <row r="2128" spans="1:939" s="1" customFormat="1">
      <c r="B2128" s="1">
        <v>2</v>
      </c>
      <c r="C2128" s="1">
        <v>1</v>
      </c>
      <c r="D2128" s="1" t="s">
        <v>10319</v>
      </c>
      <c r="E2128" s="1" t="s">
        <v>10320</v>
      </c>
      <c r="F2128" s="1" t="s">
        <v>10321</v>
      </c>
      <c r="O2128" s="1">
        <v>0</v>
      </c>
      <c r="P2128" s="1">
        <v>0</v>
      </c>
      <c r="Q2128" s="1">
        <v>0</v>
      </c>
      <c r="Z2128" s="1">
        <v>0</v>
      </c>
      <c r="AA2128" s="1">
        <v>2</v>
      </c>
      <c r="AB2128" s="1" t="s">
        <v>10322</v>
      </c>
      <c r="AC2128" s="1">
        <v>0</v>
      </c>
      <c r="AE2128" s="1">
        <v>0</v>
      </c>
      <c r="AG2128" s="1">
        <v>0</v>
      </c>
      <c r="AI2128" s="1">
        <v>114</v>
      </c>
      <c r="DR2128" s="1">
        <v>70</v>
      </c>
      <c r="HA2128" s="1">
        <v>2</v>
      </c>
      <c r="HT2128" s="1">
        <v>0</v>
      </c>
      <c r="IP2128" s="1">
        <v>95</v>
      </c>
      <c r="LX2128" s="1">
        <v>75</v>
      </c>
      <c r="PG2128" s="1">
        <v>16</v>
      </c>
      <c r="SP2128" s="1">
        <v>98</v>
      </c>
      <c r="VX2128" s="1">
        <v>1</v>
      </c>
      <c r="WQ2128" s="1">
        <v>0</v>
      </c>
      <c r="ZY2128" s="1">
        <v>132</v>
      </c>
      <c r="AAY2128" s="1">
        <v>30</v>
      </c>
      <c r="ABU2128" s="1">
        <v>139</v>
      </c>
      <c r="ABX2128" s="1">
        <v>3.7</v>
      </c>
      <c r="ACA2128" s="1">
        <v>102</v>
      </c>
      <c r="ACD2128" s="1">
        <v>8</v>
      </c>
      <c r="ACG2128" s="1">
        <v>95</v>
      </c>
      <c r="ACQ2128" s="1">
        <v>9</v>
      </c>
      <c r="ACT2128" s="1">
        <v>0.78</v>
      </c>
      <c r="ACW2128" s="1">
        <v>7</v>
      </c>
      <c r="ADW2128" s="1">
        <v>4.57</v>
      </c>
      <c r="AGS2128" s="1">
        <v>1</v>
      </c>
      <c r="AGT2128" s="1">
        <v>0</v>
      </c>
      <c r="AGU2128" s="1">
        <v>1</v>
      </c>
      <c r="AGV2128" s="1">
        <v>0</v>
      </c>
      <c r="AGW2128" s="1">
        <v>0</v>
      </c>
      <c r="AGX2128" s="1">
        <v>1</v>
      </c>
      <c r="AGY2128" s="1">
        <v>0</v>
      </c>
      <c r="AGZ2128" s="1">
        <v>2</v>
      </c>
      <c r="AHA2128" s="1">
        <v>0</v>
      </c>
      <c r="AHB2128" s="1">
        <v>0</v>
      </c>
      <c r="AHC2128" s="1">
        <v>1</v>
      </c>
      <c r="AHD2128" s="1">
        <v>0</v>
      </c>
      <c r="AHE2128" s="1">
        <v>0</v>
      </c>
      <c r="AHF2128" s="1">
        <v>0</v>
      </c>
      <c r="AHH2128" s="1">
        <v>0</v>
      </c>
      <c r="AHI2128" s="1">
        <v>0</v>
      </c>
      <c r="AHK2128" s="1">
        <v>0</v>
      </c>
      <c r="AHL2128" s="1">
        <v>0</v>
      </c>
      <c r="AHM2128" s="1">
        <v>0</v>
      </c>
      <c r="AHN2128" s="1">
        <v>0</v>
      </c>
      <c r="AHO2128" s="1">
        <v>0</v>
      </c>
      <c r="AHP2128" s="1">
        <v>0</v>
      </c>
      <c r="AHQ2128" s="1">
        <v>0</v>
      </c>
      <c r="AHR2128" s="1">
        <v>0</v>
      </c>
      <c r="AIM2128" s="1">
        <v>0</v>
      </c>
      <c r="AIN2128" s="1">
        <v>0</v>
      </c>
      <c r="AIO2128" s="1">
        <v>0</v>
      </c>
      <c r="AIP2128" s="1">
        <v>0</v>
      </c>
      <c r="AIR2128" s="1">
        <v>0</v>
      </c>
      <c r="AIT2128" s="3">
        <v>1</v>
      </c>
      <c r="AIU2128" s="1">
        <v>0</v>
      </c>
      <c r="AIV2128" s="1">
        <v>0</v>
      </c>
      <c r="AIW2128" s="1">
        <v>0</v>
      </c>
      <c r="AIX2128" s="1">
        <v>47</v>
      </c>
    </row>
    <row r="2129" spans="1:938" s="1" customFormat="1">
      <c r="B2129" s="1">
        <v>3</v>
      </c>
      <c r="C2129" s="1">
        <v>1</v>
      </c>
      <c r="D2129" s="1" t="s">
        <v>5987</v>
      </c>
      <c r="O2129" s="1">
        <v>1</v>
      </c>
      <c r="Z2129" s="1">
        <v>0</v>
      </c>
      <c r="AA2129" s="1">
        <v>2</v>
      </c>
      <c r="AB2129" s="1" t="s">
        <v>10323</v>
      </c>
      <c r="AC2129" s="1">
        <v>0</v>
      </c>
      <c r="AE2129" s="1">
        <v>0</v>
      </c>
      <c r="AG2129" s="1">
        <v>0</v>
      </c>
      <c r="AI2129" s="1">
        <v>136</v>
      </c>
      <c r="AJ2129" s="1">
        <v>108</v>
      </c>
      <c r="DR2129" s="1">
        <v>70</v>
      </c>
      <c r="DS2129" s="1">
        <v>62</v>
      </c>
      <c r="HA2129" s="1">
        <v>2</v>
      </c>
      <c r="HB2129" s="1">
        <v>2</v>
      </c>
      <c r="HT2129" s="1">
        <v>0</v>
      </c>
      <c r="HU2129" s="1">
        <v>0</v>
      </c>
      <c r="IP2129" s="1">
        <v>91.5</v>
      </c>
      <c r="IQ2129" s="1">
        <v>94</v>
      </c>
      <c r="LX2129" s="1">
        <v>91</v>
      </c>
      <c r="LY2129" s="1">
        <v>83</v>
      </c>
      <c r="PG2129" s="1">
        <v>18</v>
      </c>
      <c r="PH2129" s="1">
        <v>16</v>
      </c>
      <c r="SP2129" s="1">
        <v>98.2</v>
      </c>
      <c r="SQ2129" s="1">
        <v>98.1</v>
      </c>
      <c r="VX2129" s="1">
        <v>1</v>
      </c>
      <c r="VY2129" s="1">
        <v>1</v>
      </c>
      <c r="WQ2129" s="1">
        <v>0</v>
      </c>
      <c r="WR2129" s="1">
        <v>0</v>
      </c>
      <c r="AGS2129" s="1">
        <v>0</v>
      </c>
      <c r="AGT2129" s="1">
        <v>0</v>
      </c>
      <c r="AGU2129" s="1">
        <v>0</v>
      </c>
      <c r="AGV2129" s="1">
        <v>0</v>
      </c>
      <c r="AGW2129" s="1">
        <v>0</v>
      </c>
      <c r="AGX2129" s="1">
        <v>1</v>
      </c>
      <c r="AGY2129" s="1">
        <v>0</v>
      </c>
      <c r="AGZ2129" s="1">
        <v>1</v>
      </c>
      <c r="AHA2129" s="1">
        <v>0</v>
      </c>
      <c r="AHB2129" s="1">
        <v>0</v>
      </c>
      <c r="AHC2129" s="1">
        <v>1</v>
      </c>
      <c r="AHD2129" s="1">
        <v>0</v>
      </c>
      <c r="AHE2129" s="1">
        <v>0</v>
      </c>
      <c r="AHF2129" s="1">
        <v>0</v>
      </c>
      <c r="AHH2129" s="1">
        <v>0</v>
      </c>
      <c r="AHI2129" s="1">
        <v>0</v>
      </c>
      <c r="AHK2129" s="1">
        <v>0</v>
      </c>
      <c r="AHL2129" s="1">
        <v>0</v>
      </c>
      <c r="AHM2129" s="1">
        <v>0</v>
      </c>
      <c r="AHN2129" s="1">
        <v>0</v>
      </c>
      <c r="AHO2129" s="1">
        <v>0</v>
      </c>
      <c r="AHP2129" s="1">
        <v>0</v>
      </c>
      <c r="AHQ2129" s="1">
        <v>0</v>
      </c>
      <c r="AHR2129" s="1">
        <v>0</v>
      </c>
      <c r="AIM2129" s="1">
        <v>0</v>
      </c>
      <c r="AIN2129" s="1">
        <v>0</v>
      </c>
      <c r="AIO2129" s="1">
        <v>0</v>
      </c>
      <c r="AIP2129" s="1">
        <v>0</v>
      </c>
      <c r="AIR2129" s="1">
        <v>0</v>
      </c>
      <c r="AIT2129" s="3">
        <v>2</v>
      </c>
      <c r="AIU2129" s="1">
        <v>0</v>
      </c>
      <c r="AIV2129" s="1">
        <v>0</v>
      </c>
      <c r="AIW2129" s="1">
        <v>0</v>
      </c>
      <c r="AIX2129" s="1">
        <v>55</v>
      </c>
      <c r="AIY2129" s="1">
        <v>18</v>
      </c>
    </row>
    <row r="2130" spans="1:938" s="18" customFormat="1">
      <c r="B2130" s="18">
        <v>4</v>
      </c>
      <c r="C2130" s="18">
        <v>0</v>
      </c>
      <c r="Z2130" s="18">
        <v>0</v>
      </c>
      <c r="AA2130" s="18">
        <v>2</v>
      </c>
      <c r="AC2130" s="18">
        <v>0</v>
      </c>
      <c r="AE2130" s="18">
        <v>2</v>
      </c>
      <c r="AF2130" s="18">
        <v>0</v>
      </c>
      <c r="AG2130" s="18">
        <v>0</v>
      </c>
      <c r="AI2130" s="18">
        <v>138</v>
      </c>
      <c r="DR2130" s="18">
        <v>62</v>
      </c>
      <c r="HA2130" s="18">
        <v>2</v>
      </c>
      <c r="HT2130" s="18">
        <v>0</v>
      </c>
      <c r="IP2130" s="18">
        <v>93</v>
      </c>
      <c r="LX2130" s="18">
        <v>88</v>
      </c>
      <c r="PG2130" s="18">
        <v>16</v>
      </c>
      <c r="SP2130" s="18">
        <v>98.4</v>
      </c>
      <c r="VX2130" s="18">
        <v>1</v>
      </c>
      <c r="WQ2130" s="18">
        <v>0</v>
      </c>
      <c r="AGS2130" s="18">
        <v>0</v>
      </c>
      <c r="AGT2130" s="18">
        <v>0</v>
      </c>
      <c r="AGU2130" s="18">
        <v>0</v>
      </c>
      <c r="AGV2130" s="18">
        <v>0</v>
      </c>
      <c r="AGW2130" s="18">
        <v>0</v>
      </c>
      <c r="AGX2130" s="18">
        <v>0</v>
      </c>
      <c r="AGY2130" s="18">
        <v>0</v>
      </c>
      <c r="AGZ2130" s="18">
        <v>0</v>
      </c>
      <c r="AHA2130" s="18">
        <v>0</v>
      </c>
      <c r="AHB2130" s="18">
        <v>0</v>
      </c>
      <c r="AHC2130" s="18">
        <v>1</v>
      </c>
      <c r="AHD2130" s="18">
        <v>0</v>
      </c>
      <c r="AHE2130" s="18">
        <v>0</v>
      </c>
      <c r="AHF2130" s="18">
        <v>0</v>
      </c>
      <c r="AHH2130" s="18">
        <v>0</v>
      </c>
      <c r="AHI2130" s="18">
        <v>0</v>
      </c>
      <c r="AHK2130" s="18">
        <v>0</v>
      </c>
      <c r="AHL2130" s="18">
        <v>0</v>
      </c>
      <c r="AHM2130" s="18">
        <v>0</v>
      </c>
      <c r="AHN2130" s="18">
        <v>0</v>
      </c>
      <c r="AHO2130" s="18">
        <v>0</v>
      </c>
      <c r="AHP2130" s="18">
        <v>0</v>
      </c>
      <c r="AHQ2130" s="18">
        <v>0</v>
      </c>
      <c r="AHR2130" s="18">
        <v>0</v>
      </c>
      <c r="AIM2130" s="18">
        <v>0</v>
      </c>
      <c r="AIN2130" s="18">
        <v>0</v>
      </c>
      <c r="AIO2130" s="18">
        <v>0</v>
      </c>
      <c r="AIP2130" s="18">
        <v>0</v>
      </c>
      <c r="AIR2130" s="18">
        <v>0</v>
      </c>
      <c r="AIT2130" s="79">
        <v>0</v>
      </c>
      <c r="AIU2130" s="18">
        <v>1</v>
      </c>
      <c r="AIV2130" s="18">
        <v>0</v>
      </c>
      <c r="AIW2130" s="18">
        <v>0</v>
      </c>
      <c r="AJB2130" s="18">
        <v>52</v>
      </c>
    </row>
    <row r="2131" spans="1:938" s="1" customFormat="1">
      <c r="A2131" s="1">
        <v>446</v>
      </c>
      <c r="B2131" s="1">
        <v>1</v>
      </c>
      <c r="C2131" s="1">
        <v>1</v>
      </c>
      <c r="D2131" s="1" t="s">
        <v>10324</v>
      </c>
      <c r="E2131" s="1" t="s">
        <v>9876</v>
      </c>
      <c r="O2131" s="1">
        <v>0</v>
      </c>
      <c r="P2131" s="1">
        <v>0</v>
      </c>
      <c r="Z2131" s="1">
        <v>0</v>
      </c>
      <c r="AA2131" s="1">
        <v>2</v>
      </c>
      <c r="AB2131" s="1" t="s">
        <v>10325</v>
      </c>
      <c r="AC2131" s="1">
        <v>0</v>
      </c>
      <c r="AE2131" s="1">
        <v>0</v>
      </c>
      <c r="AG2131" s="1">
        <v>0</v>
      </c>
      <c r="AI2131" s="1">
        <v>160</v>
      </c>
      <c r="DR2131" s="1">
        <v>82</v>
      </c>
      <c r="HA2131" s="1">
        <v>0</v>
      </c>
      <c r="HT2131" s="1">
        <v>0</v>
      </c>
      <c r="IP2131" s="1">
        <v>96</v>
      </c>
      <c r="LX2131" s="1">
        <v>76</v>
      </c>
      <c r="PG2131" s="1">
        <v>18</v>
      </c>
      <c r="SP2131" s="1">
        <v>97.8</v>
      </c>
      <c r="VX2131" s="1">
        <v>1</v>
      </c>
      <c r="WQ2131" s="1">
        <v>0</v>
      </c>
      <c r="AGS2131" s="1">
        <v>1</v>
      </c>
      <c r="AGT2131" s="1">
        <v>1</v>
      </c>
      <c r="AGU2131" s="1">
        <v>0</v>
      </c>
      <c r="AGV2131" s="1">
        <v>0</v>
      </c>
      <c r="AGW2131" s="1">
        <v>0</v>
      </c>
      <c r="AGX2131" s="1">
        <v>0</v>
      </c>
      <c r="AGY2131" s="1">
        <v>0</v>
      </c>
      <c r="AGZ2131" s="1">
        <v>0</v>
      </c>
      <c r="AHA2131" s="1">
        <v>0</v>
      </c>
      <c r="AHB2131" s="1">
        <v>0</v>
      </c>
      <c r="AHC2131" s="1">
        <v>1</v>
      </c>
      <c r="AHD2131" s="1">
        <v>0</v>
      </c>
      <c r="AHE2131" s="1">
        <v>0</v>
      </c>
      <c r="AHF2131" s="1">
        <v>0</v>
      </c>
      <c r="AHH2131" s="1">
        <v>0</v>
      </c>
      <c r="AHI2131" s="1">
        <v>0</v>
      </c>
      <c r="AHK2131" s="1">
        <v>0</v>
      </c>
      <c r="AHL2131" s="1">
        <v>0</v>
      </c>
      <c r="AHM2131" s="1">
        <v>0</v>
      </c>
      <c r="AHN2131" s="1">
        <v>0</v>
      </c>
      <c r="AHO2131" s="1">
        <v>0</v>
      </c>
      <c r="AHP2131" s="1">
        <v>0</v>
      </c>
      <c r="AHQ2131" s="1">
        <v>0</v>
      </c>
      <c r="AHR2131" s="1">
        <v>0</v>
      </c>
      <c r="AIM2131" s="1">
        <v>0</v>
      </c>
      <c r="AIN2131" s="1">
        <v>0</v>
      </c>
      <c r="AIO2131" s="1">
        <v>0</v>
      </c>
      <c r="AIP2131" s="1">
        <v>1</v>
      </c>
      <c r="AIQ2131" s="1">
        <v>1</v>
      </c>
      <c r="AIR2131" s="1">
        <v>1</v>
      </c>
      <c r="AIS2131" s="1">
        <v>1</v>
      </c>
      <c r="AIT2131" s="1">
        <v>1</v>
      </c>
      <c r="AIU2131" s="1">
        <v>0</v>
      </c>
      <c r="AIV2131" s="1">
        <v>0</v>
      </c>
      <c r="AIW2131" s="1">
        <v>0</v>
      </c>
      <c r="AIX2131" s="1">
        <v>40</v>
      </c>
    </row>
    <row r="2132" spans="1:938" s="1" customFormat="1">
      <c r="B2132" s="1">
        <v>2</v>
      </c>
      <c r="C2132" s="1">
        <v>0</v>
      </c>
      <c r="Z2132" s="1">
        <v>0</v>
      </c>
      <c r="AA2132" s="1">
        <v>2</v>
      </c>
      <c r="AB2132" s="1" t="s">
        <v>10326</v>
      </c>
      <c r="AC2132" s="1">
        <v>0</v>
      </c>
      <c r="AE2132" s="1">
        <v>0</v>
      </c>
      <c r="AG2132" s="1">
        <v>0</v>
      </c>
      <c r="AI2132" s="1">
        <v>172</v>
      </c>
      <c r="AJ2132" s="1">
        <v>148</v>
      </c>
      <c r="DR2132" s="1">
        <v>84</v>
      </c>
      <c r="DS2132" s="1">
        <v>78</v>
      </c>
      <c r="HA2132" s="1">
        <v>0</v>
      </c>
      <c r="HB2132" s="1">
        <v>0</v>
      </c>
      <c r="HT2132" s="1">
        <v>0</v>
      </c>
      <c r="HU2132" s="1">
        <v>0</v>
      </c>
      <c r="IP2132" s="1">
        <v>97</v>
      </c>
      <c r="IQ2132" s="1">
        <v>96</v>
      </c>
      <c r="LX2132" s="1">
        <v>78</v>
      </c>
      <c r="LY2132" s="1">
        <v>70</v>
      </c>
      <c r="PG2132" s="1">
        <v>16</v>
      </c>
      <c r="PH2132" s="1">
        <v>18</v>
      </c>
      <c r="SP2132" s="1">
        <v>98.4</v>
      </c>
      <c r="SQ2132" s="1">
        <v>99.1</v>
      </c>
      <c r="VX2132" s="1">
        <v>1</v>
      </c>
      <c r="VY2132" s="1">
        <v>1</v>
      </c>
      <c r="WQ2132" s="1">
        <v>0</v>
      </c>
      <c r="WR2132" s="1">
        <v>0</v>
      </c>
      <c r="AGS2132" s="1">
        <v>1</v>
      </c>
      <c r="AGT2132" s="1">
        <v>1</v>
      </c>
      <c r="AGU2132" s="1">
        <v>0</v>
      </c>
      <c r="AGV2132" s="1">
        <v>0</v>
      </c>
      <c r="AGW2132" s="1">
        <v>0</v>
      </c>
      <c r="AGX2132" s="1">
        <v>0</v>
      </c>
      <c r="AGY2132" s="1">
        <v>0</v>
      </c>
      <c r="AGZ2132" s="1">
        <v>0</v>
      </c>
      <c r="AHA2132" s="1">
        <v>0</v>
      </c>
      <c r="AHB2132" s="1">
        <v>0</v>
      </c>
      <c r="AHC2132" s="1">
        <v>1</v>
      </c>
      <c r="AHD2132" s="1">
        <v>0</v>
      </c>
      <c r="AHE2132" s="1">
        <v>0</v>
      </c>
      <c r="AHF2132" s="1">
        <v>0</v>
      </c>
      <c r="AHH2132" s="1">
        <v>0</v>
      </c>
      <c r="AHI2132" s="1">
        <v>0</v>
      </c>
      <c r="AHK2132" s="1">
        <v>0</v>
      </c>
      <c r="AHL2132" s="1">
        <v>0</v>
      </c>
      <c r="AHM2132" s="1">
        <v>0</v>
      </c>
      <c r="AHN2132" s="1">
        <v>0</v>
      </c>
      <c r="AHO2132" s="1">
        <v>0</v>
      </c>
      <c r="AHP2132" s="1">
        <v>0</v>
      </c>
      <c r="AHQ2132" s="1">
        <v>0</v>
      </c>
      <c r="AHR2132" s="1">
        <v>0</v>
      </c>
      <c r="AIM2132" s="1">
        <v>0</v>
      </c>
      <c r="AIN2132" s="1">
        <v>0</v>
      </c>
      <c r="AIO2132" s="1">
        <v>0</v>
      </c>
      <c r="AIT2132" s="1">
        <v>2</v>
      </c>
      <c r="AIU2132" s="1">
        <v>0</v>
      </c>
      <c r="AIV2132" s="1">
        <v>0</v>
      </c>
      <c r="AIW2132" s="1">
        <v>0</v>
      </c>
      <c r="AIX2132" s="1">
        <v>19</v>
      </c>
      <c r="AIY2132" s="1">
        <v>34</v>
      </c>
    </row>
    <row r="2133" spans="1:938" s="80" customFormat="1">
      <c r="B2133" s="80">
        <v>3</v>
      </c>
      <c r="C2133" s="80">
        <v>0</v>
      </c>
      <c r="Z2133" s="80">
        <v>0</v>
      </c>
      <c r="AA2133" s="80">
        <v>2</v>
      </c>
      <c r="AB2133" s="80" t="s">
        <v>10327</v>
      </c>
      <c r="AC2133" s="80">
        <v>0</v>
      </c>
      <c r="AE2133" s="80">
        <v>0</v>
      </c>
      <c r="AG2133" s="80">
        <v>0</v>
      </c>
      <c r="AI2133" s="80">
        <v>156</v>
      </c>
      <c r="DR2133" s="80">
        <v>78</v>
      </c>
      <c r="HA2133" s="80">
        <v>2</v>
      </c>
      <c r="HT2133" s="80">
        <v>0</v>
      </c>
      <c r="IP2133" s="80">
        <v>98</v>
      </c>
      <c r="LX2133" s="80">
        <v>80</v>
      </c>
      <c r="PG2133" s="80">
        <v>16</v>
      </c>
      <c r="SP2133" s="80">
        <v>97.8</v>
      </c>
      <c r="VX2133" s="80">
        <v>1</v>
      </c>
      <c r="WQ2133" s="80">
        <v>0</v>
      </c>
      <c r="AGS2133" s="80">
        <v>0</v>
      </c>
      <c r="AGT2133" s="80">
        <v>0</v>
      </c>
      <c r="AGU2133" s="80">
        <v>0</v>
      </c>
      <c r="AGV2133" s="80">
        <v>0</v>
      </c>
      <c r="AGW2133" s="80">
        <v>0</v>
      </c>
      <c r="AGX2133" s="80">
        <v>0</v>
      </c>
      <c r="AGY2133" s="80">
        <v>0</v>
      </c>
      <c r="AGZ2133" s="80">
        <v>0</v>
      </c>
      <c r="AHA2133" s="80">
        <v>0</v>
      </c>
      <c r="AHB2133" s="80">
        <v>0</v>
      </c>
      <c r="AHC2133" s="80">
        <v>1</v>
      </c>
      <c r="AHD2133" s="80">
        <v>0</v>
      </c>
      <c r="AHE2133" s="80">
        <v>0</v>
      </c>
      <c r="AHF2133" s="80">
        <v>0</v>
      </c>
      <c r="AHH2133" s="80">
        <v>0</v>
      </c>
      <c r="AHI2133" s="80">
        <v>0</v>
      </c>
      <c r="AHK2133" s="80">
        <v>0</v>
      </c>
      <c r="AHL2133" s="80">
        <v>0</v>
      </c>
      <c r="AHM2133" s="80">
        <v>0</v>
      </c>
      <c r="AHN2133" s="80">
        <v>0</v>
      </c>
      <c r="AHO2133" s="80">
        <v>0</v>
      </c>
      <c r="AHP2133" s="80">
        <v>0</v>
      </c>
      <c r="AHQ2133" s="80">
        <v>0</v>
      </c>
      <c r="AHR2133" s="80">
        <v>0</v>
      </c>
      <c r="AIM2133" s="80">
        <v>0</v>
      </c>
      <c r="AIN2133" s="80">
        <v>0</v>
      </c>
      <c r="AIO2133" s="80">
        <v>0</v>
      </c>
      <c r="AIT2133" s="80">
        <v>1</v>
      </c>
      <c r="AIU2133" s="80">
        <v>0</v>
      </c>
      <c r="AIV2133" s="80">
        <v>0</v>
      </c>
      <c r="AIW2133" s="80">
        <v>0</v>
      </c>
      <c r="AIX2133" s="80">
        <v>29</v>
      </c>
    </row>
    <row r="2134" spans="1:938" s="1" customFormat="1">
      <c r="A2134" s="1">
        <v>447</v>
      </c>
      <c r="B2134" s="1">
        <v>1</v>
      </c>
      <c r="C2134" s="1">
        <v>0</v>
      </c>
      <c r="Z2134" s="1">
        <v>0</v>
      </c>
      <c r="AA2134" s="1">
        <v>2</v>
      </c>
      <c r="AB2134" s="1" t="s">
        <v>10328</v>
      </c>
      <c r="AC2134" s="1">
        <v>0</v>
      </c>
      <c r="AE2134" s="1">
        <v>0</v>
      </c>
      <c r="AG2134" s="1">
        <v>0</v>
      </c>
      <c r="AK2134" s="1">
        <v>110</v>
      </c>
      <c r="AM2134" s="1">
        <v>118</v>
      </c>
      <c r="DT2134" s="1">
        <v>72</v>
      </c>
      <c r="DV2134" s="1">
        <v>56</v>
      </c>
      <c r="HC2134" s="1">
        <v>0</v>
      </c>
      <c r="HE2134" s="1">
        <v>0</v>
      </c>
      <c r="HV2134" s="1">
        <v>0</v>
      </c>
      <c r="HX2134" s="1">
        <v>0</v>
      </c>
      <c r="IP2134" s="1">
        <v>88</v>
      </c>
      <c r="IQ2134" s="1">
        <v>95</v>
      </c>
      <c r="IR2134" s="1">
        <v>92</v>
      </c>
      <c r="IS2134" s="1">
        <v>95</v>
      </c>
      <c r="IT2134" s="1">
        <v>88</v>
      </c>
      <c r="IU2134" s="1">
        <v>92.5</v>
      </c>
      <c r="LZ2134" s="1">
        <v>75</v>
      </c>
      <c r="MB2134" s="1">
        <v>80</v>
      </c>
      <c r="PG2134" s="1">
        <v>26</v>
      </c>
      <c r="PI2134" s="1">
        <v>22</v>
      </c>
      <c r="PK2134" s="1">
        <v>22</v>
      </c>
      <c r="SS2134" s="1">
        <v>97.1</v>
      </c>
      <c r="ST2134" s="1">
        <v>95.7</v>
      </c>
      <c r="WA2134" s="1">
        <v>0</v>
      </c>
      <c r="WB2134" s="1">
        <v>0</v>
      </c>
      <c r="WQ2134" s="1">
        <v>0</v>
      </c>
      <c r="WR2134" s="1">
        <v>1</v>
      </c>
      <c r="WS2134" s="1">
        <v>1</v>
      </c>
      <c r="WT2134" s="1">
        <v>1</v>
      </c>
      <c r="WU2134" s="1">
        <v>1</v>
      </c>
      <c r="WV2134" s="1">
        <v>1</v>
      </c>
      <c r="ZY2134" s="1">
        <v>244.6</v>
      </c>
      <c r="AGS2134" s="1">
        <v>0</v>
      </c>
      <c r="AGT2134" s="1">
        <v>0</v>
      </c>
      <c r="AGU2134" s="1">
        <v>0</v>
      </c>
      <c r="AGV2134" s="1">
        <v>0</v>
      </c>
      <c r="AGW2134" s="1">
        <v>1</v>
      </c>
      <c r="AGX2134" s="1">
        <v>1</v>
      </c>
      <c r="AGY2134" s="1">
        <v>0</v>
      </c>
      <c r="AGZ2134" s="1">
        <v>0</v>
      </c>
      <c r="AHA2134" s="1">
        <v>0</v>
      </c>
      <c r="AHB2134" s="1">
        <v>0</v>
      </c>
      <c r="AHC2134" s="1">
        <v>1</v>
      </c>
      <c r="AHD2134" s="1">
        <v>0</v>
      </c>
      <c r="AHE2134" s="1">
        <v>0</v>
      </c>
      <c r="AHF2134" s="1">
        <v>0</v>
      </c>
      <c r="AHH2134" s="1">
        <v>0</v>
      </c>
      <c r="AHI2134" s="1">
        <v>0</v>
      </c>
      <c r="AHK2134" s="1">
        <v>0</v>
      </c>
      <c r="AHL2134" s="1">
        <v>0</v>
      </c>
      <c r="AHM2134" s="1">
        <v>0</v>
      </c>
      <c r="AHN2134" s="1">
        <v>0</v>
      </c>
      <c r="AHO2134" s="1">
        <v>0</v>
      </c>
      <c r="AHP2134" s="1">
        <v>0</v>
      </c>
      <c r="AHQ2134" s="1">
        <v>0</v>
      </c>
      <c r="AHR2134" s="1">
        <v>0</v>
      </c>
      <c r="AIM2134" s="1">
        <v>0</v>
      </c>
      <c r="AIN2134" s="1">
        <v>0</v>
      </c>
      <c r="AIO2134" s="1">
        <v>0</v>
      </c>
      <c r="AIP2134" s="1">
        <v>1</v>
      </c>
      <c r="AIQ2134" s="1">
        <v>1</v>
      </c>
      <c r="AIR2134" s="1">
        <v>1</v>
      </c>
      <c r="AIS2134" s="1">
        <v>1</v>
      </c>
      <c r="AIT2134" s="3">
        <v>2</v>
      </c>
      <c r="AIV2134" s="1">
        <v>1</v>
      </c>
      <c r="AIW2134" s="1">
        <v>0</v>
      </c>
      <c r="AIX2134" s="1">
        <v>70</v>
      </c>
      <c r="AIY2134" s="1">
        <v>53</v>
      </c>
    </row>
    <row r="2135" spans="1:938" s="1" customFormat="1">
      <c r="B2135" s="1">
        <v>2</v>
      </c>
      <c r="C2135" s="1">
        <v>1</v>
      </c>
      <c r="D2135" s="1" t="s">
        <v>9684</v>
      </c>
      <c r="O2135" s="1">
        <v>0</v>
      </c>
      <c r="Z2135" s="1">
        <v>0</v>
      </c>
      <c r="AA2135" s="1">
        <v>2</v>
      </c>
      <c r="AB2135" s="1" t="s">
        <v>10329</v>
      </c>
      <c r="AC2135" s="1">
        <v>0</v>
      </c>
      <c r="AE2135" s="1">
        <v>0</v>
      </c>
      <c r="AG2135" s="1">
        <v>0</v>
      </c>
      <c r="AI2135" s="1">
        <v>108</v>
      </c>
      <c r="AJ2135" s="1">
        <v>104</v>
      </c>
      <c r="DR2135" s="1">
        <v>62</v>
      </c>
      <c r="DS2135" s="1">
        <v>60</v>
      </c>
      <c r="HA2135" s="1">
        <v>0</v>
      </c>
      <c r="HB2135" s="1">
        <v>0</v>
      </c>
      <c r="HT2135" s="1">
        <v>0</v>
      </c>
      <c r="HU2135" s="1">
        <v>0</v>
      </c>
      <c r="IP2135" s="1">
        <v>91</v>
      </c>
      <c r="IQ2135" s="1">
        <v>99</v>
      </c>
      <c r="IR2135" s="1">
        <v>94</v>
      </c>
      <c r="LX2135" s="1">
        <v>74</v>
      </c>
      <c r="LY2135" s="1">
        <v>70</v>
      </c>
      <c r="PG2135" s="1">
        <v>14</v>
      </c>
      <c r="PH2135" s="1">
        <v>20</v>
      </c>
      <c r="SP2135" s="1">
        <v>95.9</v>
      </c>
      <c r="SQ2135" s="1">
        <v>96.3</v>
      </c>
      <c r="VX2135" s="1">
        <v>0</v>
      </c>
      <c r="VY2135" s="1">
        <v>0</v>
      </c>
      <c r="WQ2135" s="1">
        <v>1</v>
      </c>
      <c r="WR2135" s="1">
        <v>1</v>
      </c>
      <c r="WS2135" s="1">
        <v>0</v>
      </c>
      <c r="ZY2135" s="1">
        <v>244.6</v>
      </c>
      <c r="AGS2135" s="1">
        <v>0</v>
      </c>
      <c r="AGT2135" s="1">
        <v>0</v>
      </c>
      <c r="AGU2135" s="1">
        <v>0</v>
      </c>
      <c r="AGV2135" s="1">
        <v>0</v>
      </c>
      <c r="AGW2135" s="1">
        <v>1</v>
      </c>
      <c r="AGX2135" s="1">
        <v>1</v>
      </c>
      <c r="AGY2135" s="1">
        <v>0</v>
      </c>
      <c r="AGZ2135" s="1">
        <v>0</v>
      </c>
      <c r="AHA2135" s="1">
        <v>0</v>
      </c>
      <c r="AHB2135" s="1">
        <v>0</v>
      </c>
      <c r="AHC2135" s="1">
        <v>1</v>
      </c>
      <c r="AHD2135" s="1">
        <v>0</v>
      </c>
      <c r="AHE2135" s="1">
        <v>0</v>
      </c>
      <c r="AHF2135" s="1">
        <v>0</v>
      </c>
      <c r="AHH2135" s="1">
        <v>0</v>
      </c>
      <c r="AHI2135" s="1">
        <v>0</v>
      </c>
      <c r="AHK2135" s="1">
        <v>0</v>
      </c>
      <c r="AHL2135" s="1">
        <v>0</v>
      </c>
      <c r="AHM2135" s="1">
        <v>0</v>
      </c>
      <c r="AHN2135" s="1">
        <v>0</v>
      </c>
      <c r="AHO2135" s="1">
        <v>0</v>
      </c>
      <c r="AHP2135" s="1">
        <v>0</v>
      </c>
      <c r="AHQ2135" s="1">
        <v>0</v>
      </c>
      <c r="AHR2135" s="1">
        <v>0</v>
      </c>
      <c r="AIM2135" s="1">
        <v>0</v>
      </c>
      <c r="AIN2135" s="1">
        <v>0</v>
      </c>
      <c r="AIO2135" s="1">
        <v>0</v>
      </c>
      <c r="AIT2135" s="3">
        <v>2</v>
      </c>
      <c r="AIV2135" s="1">
        <v>0</v>
      </c>
      <c r="AIW2135" s="1">
        <v>0</v>
      </c>
      <c r="AIX2135" s="1">
        <v>53</v>
      </c>
      <c r="AIY2135" s="1">
        <v>20</v>
      </c>
    </row>
    <row r="2136" spans="1:938" s="18" customFormat="1">
      <c r="B2136" s="18">
        <v>3</v>
      </c>
      <c r="C2136" s="18">
        <v>0</v>
      </c>
      <c r="Z2136" s="18">
        <v>0</v>
      </c>
      <c r="AA2136" s="18">
        <v>2</v>
      </c>
      <c r="AB2136" s="18" t="s">
        <v>10330</v>
      </c>
      <c r="AC2136" s="18">
        <v>0</v>
      </c>
      <c r="AE2136" s="18">
        <v>4</v>
      </c>
      <c r="AF2136" s="18">
        <v>0</v>
      </c>
      <c r="AG2136" s="18">
        <v>0</v>
      </c>
      <c r="AI2136" s="18">
        <v>106</v>
      </c>
      <c r="DR2136" s="18">
        <v>60</v>
      </c>
      <c r="HA2136" s="18">
        <v>0</v>
      </c>
      <c r="HT2136" s="18">
        <v>0</v>
      </c>
      <c r="IP2136" s="18">
        <v>96</v>
      </c>
      <c r="LX2136" s="18">
        <v>70</v>
      </c>
      <c r="PG2136" s="18">
        <v>20</v>
      </c>
      <c r="SP2136" s="18">
        <v>96.9</v>
      </c>
      <c r="VX2136" s="18">
        <v>0</v>
      </c>
      <c r="WQ2136" s="18">
        <v>0</v>
      </c>
      <c r="AGS2136" s="18">
        <v>0</v>
      </c>
      <c r="AGT2136" s="18">
        <v>0</v>
      </c>
      <c r="AGU2136" s="18">
        <v>0</v>
      </c>
      <c r="AGV2136" s="18">
        <v>0</v>
      </c>
      <c r="AGW2136" s="18">
        <v>1</v>
      </c>
      <c r="AGX2136" s="18">
        <v>1</v>
      </c>
      <c r="AGY2136" s="18">
        <v>0</v>
      </c>
      <c r="AGZ2136" s="18">
        <v>0</v>
      </c>
      <c r="AHA2136" s="18">
        <v>0</v>
      </c>
      <c r="AHB2136" s="18">
        <v>0</v>
      </c>
      <c r="AHC2136" s="18">
        <v>1</v>
      </c>
      <c r="AHD2136" s="18">
        <v>0</v>
      </c>
      <c r="AHE2136" s="18">
        <v>0</v>
      </c>
      <c r="AHF2136" s="18">
        <v>0</v>
      </c>
      <c r="AHH2136" s="18">
        <v>0</v>
      </c>
      <c r="AHI2136" s="18">
        <v>0</v>
      </c>
      <c r="AHK2136" s="18">
        <v>0</v>
      </c>
      <c r="AHL2136" s="18">
        <v>0</v>
      </c>
      <c r="AHM2136" s="18">
        <v>0</v>
      </c>
      <c r="AHN2136" s="18">
        <v>0</v>
      </c>
      <c r="AHO2136" s="18">
        <v>0</v>
      </c>
      <c r="AHP2136" s="18">
        <v>0</v>
      </c>
      <c r="AHQ2136" s="18">
        <v>0</v>
      </c>
      <c r="AHR2136" s="18">
        <v>0</v>
      </c>
      <c r="AIM2136" s="18">
        <v>0</v>
      </c>
      <c r="AIN2136" s="18">
        <v>0</v>
      </c>
      <c r="AIO2136" s="18">
        <v>0</v>
      </c>
      <c r="AIT2136" s="79">
        <v>1</v>
      </c>
      <c r="AIV2136" s="18">
        <v>0</v>
      </c>
      <c r="AIW2136" s="18">
        <v>0</v>
      </c>
      <c r="AIX2136" s="18">
        <v>23</v>
      </c>
    </row>
    <row r="2137" spans="1:938" s="1" customFormat="1">
      <c r="A2137" s="1">
        <v>448</v>
      </c>
      <c r="B2137" s="1">
        <v>1</v>
      </c>
      <c r="C2137" s="1">
        <v>0</v>
      </c>
      <c r="Z2137" s="1">
        <v>0</v>
      </c>
      <c r="AA2137" s="1">
        <v>1</v>
      </c>
      <c r="AC2137" s="1">
        <v>0</v>
      </c>
      <c r="AE2137" s="1">
        <v>0</v>
      </c>
      <c r="AG2137" s="1">
        <v>0</v>
      </c>
      <c r="AGS2137" s="1">
        <v>0</v>
      </c>
      <c r="AGT2137" s="1">
        <v>0</v>
      </c>
      <c r="AGU2137" s="1">
        <v>0</v>
      </c>
      <c r="AGV2137" s="1">
        <v>0</v>
      </c>
      <c r="AGW2137" s="1">
        <v>1</v>
      </c>
      <c r="AGX2137" s="1">
        <v>0</v>
      </c>
      <c r="AGY2137" s="1">
        <v>0</v>
      </c>
      <c r="AGZ2137" s="1">
        <v>0</v>
      </c>
      <c r="AHA2137" s="1">
        <v>0</v>
      </c>
      <c r="AHB2137" s="1">
        <v>0</v>
      </c>
      <c r="AHC2137" s="1">
        <v>1</v>
      </c>
      <c r="AHD2137" s="1">
        <v>0</v>
      </c>
      <c r="AHE2137" s="1">
        <v>0</v>
      </c>
      <c r="AHF2137" s="1">
        <v>0</v>
      </c>
      <c r="AHH2137" s="1">
        <v>0</v>
      </c>
      <c r="AHI2137" s="1">
        <v>0</v>
      </c>
      <c r="AHK2137" s="1">
        <v>0</v>
      </c>
      <c r="AHL2137" s="1">
        <v>0</v>
      </c>
      <c r="AHM2137" s="1">
        <v>0</v>
      </c>
      <c r="AHN2137" s="1">
        <v>0</v>
      </c>
      <c r="AHO2137" s="1">
        <v>0</v>
      </c>
      <c r="AHP2137" s="1">
        <v>0</v>
      </c>
      <c r="AHQ2137" s="1">
        <v>0</v>
      </c>
      <c r="AHR2137" s="1">
        <v>0</v>
      </c>
      <c r="AIM2137" s="1">
        <v>1</v>
      </c>
      <c r="AIN2137" s="1">
        <v>0</v>
      </c>
      <c r="AIO2137" s="1">
        <v>0</v>
      </c>
      <c r="AIP2137" s="1">
        <v>1</v>
      </c>
      <c r="AIQ2137" s="1">
        <v>1</v>
      </c>
      <c r="AIR2137" s="1">
        <v>1</v>
      </c>
      <c r="AIS2137" s="1">
        <v>1</v>
      </c>
      <c r="AIT2137" s="3">
        <v>0</v>
      </c>
      <c r="AIV2137" s="1">
        <v>0</v>
      </c>
      <c r="AIW2137" s="1">
        <v>0</v>
      </c>
    </row>
    <row r="2138" spans="1:938" s="1" customFormat="1">
      <c r="B2138" s="1">
        <v>2</v>
      </c>
      <c r="C2138" s="1">
        <v>1</v>
      </c>
      <c r="D2138" s="1" t="s">
        <v>10331</v>
      </c>
      <c r="E2138" s="1" t="s">
        <v>10332</v>
      </c>
      <c r="O2138" s="1">
        <v>0</v>
      </c>
      <c r="P2138" s="1">
        <v>0</v>
      </c>
      <c r="Z2138" s="1">
        <v>0</v>
      </c>
      <c r="AA2138" s="1">
        <v>2</v>
      </c>
      <c r="AB2138" s="1" t="s">
        <v>10333</v>
      </c>
      <c r="AC2138" s="1">
        <v>0</v>
      </c>
      <c r="AE2138" s="1">
        <v>0</v>
      </c>
      <c r="AG2138" s="1">
        <v>0</v>
      </c>
      <c r="AI2138" s="1">
        <v>132</v>
      </c>
      <c r="AJ2138" s="1">
        <v>128</v>
      </c>
      <c r="DR2138" s="1">
        <v>78</v>
      </c>
      <c r="DS2138" s="1">
        <v>76</v>
      </c>
      <c r="HA2138" s="1">
        <v>0</v>
      </c>
      <c r="HB2138" s="1">
        <v>0</v>
      </c>
      <c r="HT2138" s="1">
        <v>0</v>
      </c>
      <c r="HU2138" s="1">
        <v>0</v>
      </c>
      <c r="IP2138" s="1">
        <v>97</v>
      </c>
      <c r="IQ2138" s="1">
        <v>92</v>
      </c>
      <c r="LX2138" s="1">
        <v>74</v>
      </c>
      <c r="LY2138" s="1">
        <v>82</v>
      </c>
      <c r="PG2138" s="1">
        <v>20</v>
      </c>
      <c r="PH2138" s="1">
        <v>22</v>
      </c>
      <c r="SP2138" s="1">
        <v>97.1</v>
      </c>
      <c r="SQ2138" s="1">
        <v>97.1</v>
      </c>
      <c r="VX2138" s="1">
        <v>0</v>
      </c>
      <c r="VY2138" s="1">
        <v>0</v>
      </c>
      <c r="WQ2138" s="1">
        <v>1</v>
      </c>
      <c r="WR2138" s="1">
        <v>0</v>
      </c>
      <c r="ZY2138" s="1">
        <v>235</v>
      </c>
      <c r="AAY2138" s="1">
        <v>28</v>
      </c>
      <c r="ABU2138" s="1">
        <v>140</v>
      </c>
      <c r="ABX2138" s="1">
        <v>4.3</v>
      </c>
      <c r="ACA2138" s="1">
        <v>99</v>
      </c>
      <c r="ACD2138" s="1">
        <v>9.9</v>
      </c>
      <c r="ACG2138" s="1">
        <v>107</v>
      </c>
      <c r="ACQ2138" s="1">
        <v>24</v>
      </c>
      <c r="ACT2138" s="1">
        <v>0.8</v>
      </c>
      <c r="ACW2138" s="1">
        <v>13</v>
      </c>
      <c r="ADR2138" s="1">
        <v>2.2000000000000002</v>
      </c>
      <c r="AGS2138" s="1">
        <v>1</v>
      </c>
      <c r="AGT2138" s="1">
        <v>0</v>
      </c>
      <c r="AGU2138" s="1">
        <v>1</v>
      </c>
      <c r="AGV2138" s="1">
        <v>0</v>
      </c>
      <c r="AGW2138" s="1">
        <v>1</v>
      </c>
      <c r="AGX2138" s="1">
        <v>0</v>
      </c>
      <c r="AGY2138" s="1">
        <v>0</v>
      </c>
      <c r="AGZ2138" s="1">
        <v>2</v>
      </c>
      <c r="AHA2138" s="1">
        <v>0</v>
      </c>
      <c r="AHB2138" s="1">
        <v>0</v>
      </c>
      <c r="AHC2138" s="1">
        <v>1</v>
      </c>
      <c r="AHD2138" s="1">
        <v>0</v>
      </c>
      <c r="AHE2138" s="1">
        <v>0</v>
      </c>
      <c r="AHF2138" s="1">
        <v>0</v>
      </c>
      <c r="AHH2138" s="1">
        <v>0</v>
      </c>
      <c r="AHI2138" s="1">
        <v>0</v>
      </c>
      <c r="AHK2138" s="1">
        <v>0</v>
      </c>
      <c r="AHL2138" s="1">
        <v>0</v>
      </c>
      <c r="AHM2138" s="1">
        <v>0</v>
      </c>
      <c r="AHN2138" s="1">
        <v>0</v>
      </c>
      <c r="AHO2138" s="1">
        <v>0</v>
      </c>
      <c r="AHP2138" s="1">
        <v>0</v>
      </c>
      <c r="AHQ2138" s="1">
        <v>0</v>
      </c>
      <c r="AHR2138" s="1">
        <v>0</v>
      </c>
      <c r="AIM2138" s="1">
        <v>1</v>
      </c>
      <c r="AIN2138" s="1">
        <v>0</v>
      </c>
      <c r="AIO2138" s="1">
        <v>0</v>
      </c>
      <c r="AIT2138" s="3">
        <v>2</v>
      </c>
      <c r="AIV2138" s="1">
        <v>0</v>
      </c>
      <c r="AIW2138" s="1">
        <v>0</v>
      </c>
      <c r="AIX2138" s="1">
        <v>45</v>
      </c>
      <c r="AIY2138" s="1">
        <v>35</v>
      </c>
    </row>
    <row r="2139" spans="1:938" s="1" customFormat="1">
      <c r="B2139" s="1">
        <v>3</v>
      </c>
      <c r="C2139" s="1">
        <v>1</v>
      </c>
      <c r="D2139" s="1" t="s">
        <v>10334</v>
      </c>
      <c r="O2139" s="1">
        <v>1</v>
      </c>
      <c r="Z2139" s="1">
        <v>0</v>
      </c>
      <c r="AA2139" s="1">
        <v>2</v>
      </c>
      <c r="AB2139" s="1" t="s">
        <v>10335</v>
      </c>
      <c r="AC2139" s="1">
        <v>2</v>
      </c>
      <c r="AD2139" s="1">
        <v>0</v>
      </c>
      <c r="AE2139" s="1">
        <v>0</v>
      </c>
      <c r="AG2139" s="1">
        <v>0</v>
      </c>
      <c r="AI2139" s="1">
        <v>146</v>
      </c>
      <c r="AJ2139" s="1">
        <v>143</v>
      </c>
      <c r="DR2139" s="1">
        <v>94</v>
      </c>
      <c r="DS2139" s="1">
        <v>90</v>
      </c>
      <c r="HA2139" s="1">
        <v>0</v>
      </c>
      <c r="HB2139" s="1">
        <v>0</v>
      </c>
      <c r="HT2139" s="1">
        <v>0</v>
      </c>
      <c r="HU2139" s="1">
        <v>0</v>
      </c>
      <c r="IP2139" s="1">
        <v>92</v>
      </c>
      <c r="IQ2139" s="1">
        <v>95</v>
      </c>
      <c r="LX2139" s="1">
        <v>78</v>
      </c>
      <c r="LY2139" s="1">
        <v>84</v>
      </c>
      <c r="PG2139" s="1">
        <v>20</v>
      </c>
      <c r="PH2139" s="1">
        <v>18</v>
      </c>
      <c r="SQ2139" s="1">
        <v>97.8</v>
      </c>
      <c r="VY2139" s="1">
        <v>0</v>
      </c>
      <c r="WQ2139" s="1">
        <v>0</v>
      </c>
      <c r="WR2139" s="1">
        <v>0</v>
      </c>
      <c r="ZY2139" s="1">
        <v>233.5</v>
      </c>
      <c r="ZZ2139" s="1">
        <v>233</v>
      </c>
      <c r="AAY2139" s="1">
        <v>29</v>
      </c>
      <c r="ABH2139" s="1">
        <v>1.6</v>
      </c>
      <c r="ABU2139" s="1">
        <v>141</v>
      </c>
      <c r="ABX2139" s="1">
        <v>4.4000000000000004</v>
      </c>
      <c r="ACA2139" s="1">
        <v>100</v>
      </c>
      <c r="ACD2139" s="1">
        <v>10.199999999999999</v>
      </c>
      <c r="ACG2139" s="1">
        <v>124</v>
      </c>
      <c r="ACQ2139" s="1">
        <v>28</v>
      </c>
      <c r="ACT2139" s="1">
        <v>0.94</v>
      </c>
      <c r="ACW2139" s="1">
        <v>12</v>
      </c>
      <c r="ADR2139" s="1">
        <v>2</v>
      </c>
      <c r="AGS2139" s="1">
        <v>1</v>
      </c>
      <c r="AGT2139" s="1">
        <v>0</v>
      </c>
      <c r="AGU2139" s="1">
        <v>1</v>
      </c>
      <c r="AGV2139" s="1">
        <v>0</v>
      </c>
      <c r="AGW2139" s="1">
        <v>1</v>
      </c>
      <c r="AGX2139" s="1">
        <v>0</v>
      </c>
      <c r="AGY2139" s="1">
        <v>0</v>
      </c>
      <c r="AGZ2139" s="1">
        <v>3</v>
      </c>
      <c r="AHA2139" s="1">
        <v>0</v>
      </c>
      <c r="AHB2139" s="1">
        <v>0</v>
      </c>
      <c r="AHC2139" s="1">
        <v>1</v>
      </c>
      <c r="AHD2139" s="1">
        <v>0</v>
      </c>
      <c r="AHE2139" s="1">
        <v>0</v>
      </c>
      <c r="AHF2139" s="1">
        <v>0</v>
      </c>
      <c r="AHH2139" s="1">
        <v>0</v>
      </c>
      <c r="AHI2139" s="1">
        <v>0</v>
      </c>
      <c r="AHK2139" s="1">
        <v>0</v>
      </c>
      <c r="AHL2139" s="1">
        <v>0</v>
      </c>
      <c r="AHM2139" s="1">
        <v>0</v>
      </c>
      <c r="AHN2139" s="1">
        <v>0</v>
      </c>
      <c r="AHO2139" s="1">
        <v>0</v>
      </c>
      <c r="AHP2139" s="1">
        <v>0</v>
      </c>
      <c r="AHQ2139" s="1">
        <v>0</v>
      </c>
      <c r="AHR2139" s="1">
        <v>0</v>
      </c>
      <c r="AIM2139" s="1">
        <v>1</v>
      </c>
      <c r="AIN2139" s="1">
        <v>0</v>
      </c>
      <c r="AIO2139" s="1">
        <v>0</v>
      </c>
      <c r="AIT2139" s="3">
        <v>2</v>
      </c>
      <c r="AIV2139" s="1">
        <v>0</v>
      </c>
      <c r="AIW2139" s="1">
        <v>0</v>
      </c>
      <c r="AIX2139" s="1">
        <v>45</v>
      </c>
      <c r="AIY2139" s="1">
        <v>90</v>
      </c>
    </row>
    <row r="2140" spans="1:938" s="1" customFormat="1">
      <c r="B2140" s="1">
        <v>4</v>
      </c>
      <c r="C2140" s="1">
        <v>0</v>
      </c>
      <c r="Z2140" s="1">
        <v>0</v>
      </c>
      <c r="AA2140" s="1">
        <v>2</v>
      </c>
      <c r="AB2140" s="1" t="s">
        <v>10336</v>
      </c>
      <c r="AC2140" s="1">
        <v>2</v>
      </c>
      <c r="AD2140" s="1">
        <v>0</v>
      </c>
      <c r="AE2140" s="1">
        <v>0</v>
      </c>
      <c r="AG2140" s="1">
        <v>0</v>
      </c>
      <c r="AI2140" s="1">
        <v>134</v>
      </c>
      <c r="AJ2140" s="1">
        <v>128</v>
      </c>
      <c r="DR2140" s="1">
        <v>78</v>
      </c>
      <c r="DS2140" s="1">
        <v>82</v>
      </c>
      <c r="HA2140" s="1">
        <v>0</v>
      </c>
      <c r="HB2140" s="1">
        <v>0</v>
      </c>
      <c r="HT2140" s="1">
        <v>0</v>
      </c>
      <c r="HU2140" s="1">
        <v>0</v>
      </c>
      <c r="IP2140" s="1">
        <v>98</v>
      </c>
      <c r="IQ2140" s="1">
        <v>96</v>
      </c>
      <c r="LX2140" s="1">
        <v>79</v>
      </c>
      <c r="LY2140" s="1">
        <v>78</v>
      </c>
      <c r="PG2140" s="1">
        <v>18</v>
      </c>
      <c r="PH2140" s="1">
        <v>20</v>
      </c>
      <c r="SP2140" s="1">
        <v>97.2</v>
      </c>
      <c r="SQ2140" s="1">
        <v>97</v>
      </c>
      <c r="VX2140" s="1">
        <v>0</v>
      </c>
      <c r="VY2140" s="1">
        <v>0</v>
      </c>
      <c r="WQ2140" s="1">
        <v>1</v>
      </c>
      <c r="WR2140" s="1">
        <v>0</v>
      </c>
      <c r="ZY2140" s="1">
        <v>233.4</v>
      </c>
      <c r="ZZ2140" s="1">
        <v>233</v>
      </c>
      <c r="AAY2140" s="1">
        <v>27</v>
      </c>
      <c r="ABH2140" s="1">
        <v>1.6</v>
      </c>
      <c r="ABU2140" s="1">
        <v>138</v>
      </c>
      <c r="ABX2140" s="1">
        <v>4.3</v>
      </c>
      <c r="ACA2140" s="1">
        <v>98</v>
      </c>
      <c r="ACD2140" s="1">
        <v>10.3</v>
      </c>
      <c r="ACG2140" s="1">
        <v>142</v>
      </c>
      <c r="ACQ2140" s="1">
        <v>32</v>
      </c>
      <c r="ACT2140" s="1">
        <v>0.89</v>
      </c>
      <c r="ACW2140" s="1">
        <v>13</v>
      </c>
      <c r="AGS2140" s="1">
        <v>1</v>
      </c>
      <c r="AGT2140" s="1">
        <v>0</v>
      </c>
      <c r="AGU2140" s="1">
        <v>1</v>
      </c>
      <c r="AGV2140" s="1">
        <v>0</v>
      </c>
      <c r="AGW2140" s="1">
        <v>1</v>
      </c>
      <c r="AGX2140" s="1">
        <v>0</v>
      </c>
      <c r="AGY2140" s="1">
        <v>0</v>
      </c>
      <c r="AGZ2140" s="1">
        <v>2</v>
      </c>
      <c r="AHA2140" s="1">
        <v>0</v>
      </c>
      <c r="AHB2140" s="1">
        <v>0</v>
      </c>
      <c r="AHC2140" s="1">
        <v>1</v>
      </c>
      <c r="AHD2140" s="1">
        <v>0</v>
      </c>
      <c r="AHE2140" s="1">
        <v>0</v>
      </c>
      <c r="AHF2140" s="1">
        <v>0</v>
      </c>
      <c r="AHH2140" s="1">
        <v>0</v>
      </c>
      <c r="AHI2140" s="1">
        <v>0</v>
      </c>
      <c r="AHK2140" s="1">
        <v>0</v>
      </c>
      <c r="AHL2140" s="1">
        <v>0</v>
      </c>
      <c r="AHM2140" s="1">
        <v>0</v>
      </c>
      <c r="AHN2140" s="1">
        <v>0</v>
      </c>
      <c r="AHO2140" s="1">
        <v>0</v>
      </c>
      <c r="AHP2140" s="1">
        <v>0</v>
      </c>
      <c r="AHQ2140" s="1">
        <v>0</v>
      </c>
      <c r="AHR2140" s="1">
        <v>0</v>
      </c>
      <c r="AIM2140" s="1">
        <v>1</v>
      </c>
      <c r="AIN2140" s="1">
        <v>0</v>
      </c>
      <c r="AIO2140" s="1">
        <v>0</v>
      </c>
      <c r="AIT2140" s="3">
        <v>2</v>
      </c>
      <c r="AIV2140" s="1">
        <v>0</v>
      </c>
      <c r="AIW2140" s="1">
        <v>0</v>
      </c>
      <c r="AIX2140" s="1">
        <v>45</v>
      </c>
      <c r="AIY2140" s="1">
        <v>45</v>
      </c>
    </row>
    <row r="2141" spans="1:938" s="1" customFormat="1">
      <c r="B2141" s="1">
        <v>5</v>
      </c>
      <c r="C2141" s="1">
        <v>0</v>
      </c>
      <c r="Z2141" s="1">
        <v>0</v>
      </c>
      <c r="AA2141" s="1">
        <v>2</v>
      </c>
      <c r="AB2141" s="1" t="s">
        <v>10337</v>
      </c>
      <c r="AC2141" s="1">
        <v>3</v>
      </c>
      <c r="AD2141" s="1">
        <v>0</v>
      </c>
      <c r="AE2141" s="1">
        <v>0</v>
      </c>
      <c r="AG2141" s="1">
        <v>1</v>
      </c>
      <c r="AH2141" s="1">
        <v>0</v>
      </c>
      <c r="AI2141" s="1">
        <v>134</v>
      </c>
      <c r="AL2141" s="1">
        <v>142</v>
      </c>
      <c r="DR2141" s="1">
        <v>80</v>
      </c>
      <c r="DU2141" s="1">
        <v>80</v>
      </c>
      <c r="HA2141" s="1">
        <v>0</v>
      </c>
      <c r="HD2141" s="1">
        <v>0</v>
      </c>
      <c r="HT2141" s="1">
        <v>0</v>
      </c>
      <c r="HW2141" s="1">
        <v>0</v>
      </c>
      <c r="IP2141" s="1">
        <v>993.5</v>
      </c>
      <c r="IQ2141" s="1">
        <v>90</v>
      </c>
      <c r="IR2141" s="1">
        <v>93</v>
      </c>
      <c r="IS2141" s="1">
        <v>93.2</v>
      </c>
      <c r="LX2141" s="1">
        <v>78</v>
      </c>
      <c r="MA2141" s="1">
        <v>80</v>
      </c>
      <c r="PG2141" s="1">
        <v>24</v>
      </c>
      <c r="PJ2141" s="1">
        <v>24</v>
      </c>
      <c r="SP2141" s="1">
        <v>99.1</v>
      </c>
      <c r="SS2141" s="1">
        <v>97.1</v>
      </c>
      <c r="VX2141" s="1">
        <v>0</v>
      </c>
      <c r="WA2141" s="1">
        <v>0</v>
      </c>
      <c r="WQ2141" s="1">
        <v>0</v>
      </c>
      <c r="WR2141" s="1">
        <v>0</v>
      </c>
      <c r="WS2141" s="1">
        <v>0</v>
      </c>
      <c r="WT2141" s="1">
        <v>0</v>
      </c>
      <c r="ZY2141" s="1">
        <v>231.2</v>
      </c>
      <c r="ZZ2141" s="1">
        <v>230.6</v>
      </c>
      <c r="AAY2141" s="1">
        <v>27</v>
      </c>
      <c r="ABB2141" s="1">
        <v>14.6</v>
      </c>
      <c r="ABE2141" s="1">
        <v>43</v>
      </c>
      <c r="ABH2141" s="1">
        <v>2.1</v>
      </c>
      <c r="ABU2141" s="1">
        <v>136</v>
      </c>
      <c r="ABX2141" s="1">
        <v>4.5</v>
      </c>
      <c r="ACA2141" s="1">
        <v>102</v>
      </c>
      <c r="ACD2141" s="1">
        <v>1.04</v>
      </c>
      <c r="ACG2141" s="1">
        <v>154</v>
      </c>
      <c r="ACQ2141" s="1">
        <v>39</v>
      </c>
      <c r="ACT2141" s="1">
        <v>0.9</v>
      </c>
      <c r="ACW2141" s="1">
        <v>13</v>
      </c>
      <c r="AGS2141" s="1">
        <v>1</v>
      </c>
      <c r="AGT2141" s="1">
        <v>0</v>
      </c>
      <c r="AGU2141" s="1">
        <v>1</v>
      </c>
      <c r="AGV2141" s="1">
        <v>0</v>
      </c>
      <c r="AGW2141" s="1">
        <v>0</v>
      </c>
      <c r="AGX2141" s="1">
        <v>0</v>
      </c>
      <c r="AGY2141" s="1">
        <v>0</v>
      </c>
      <c r="AGZ2141" s="1">
        <v>2</v>
      </c>
      <c r="AHA2141" s="1">
        <v>0</v>
      </c>
      <c r="AHB2141" s="1">
        <v>0</v>
      </c>
      <c r="AHC2141" s="1">
        <v>1</v>
      </c>
      <c r="AHD2141" s="1">
        <v>0</v>
      </c>
      <c r="AHE2141" s="1">
        <v>0</v>
      </c>
      <c r="AHF2141" s="1">
        <v>0</v>
      </c>
      <c r="AHH2141" s="1">
        <v>0</v>
      </c>
      <c r="AHI2141" s="1">
        <v>0</v>
      </c>
      <c r="AHK2141" s="1">
        <v>0</v>
      </c>
      <c r="AHL2141" s="1">
        <v>0</v>
      </c>
      <c r="AHM2141" s="1">
        <v>0</v>
      </c>
      <c r="AHN2141" s="1">
        <v>0</v>
      </c>
      <c r="AHO2141" s="1">
        <v>0</v>
      </c>
      <c r="AHP2141" s="1">
        <v>0</v>
      </c>
      <c r="AHQ2141" s="1">
        <v>0</v>
      </c>
      <c r="AHR2141" s="1">
        <v>0</v>
      </c>
      <c r="AIM2141" s="1">
        <v>1</v>
      </c>
      <c r="AIN2141" s="1">
        <v>0</v>
      </c>
      <c r="AIO2141" s="1">
        <v>0</v>
      </c>
      <c r="AIT2141" s="3">
        <v>2</v>
      </c>
      <c r="AIV2141" s="1">
        <v>0</v>
      </c>
      <c r="AIW2141" s="1">
        <v>0</v>
      </c>
      <c r="AIX2141" s="1">
        <v>80</v>
      </c>
      <c r="AIY2141" s="1">
        <v>30</v>
      </c>
    </row>
    <row r="2142" spans="1:938" s="1" customFormat="1">
      <c r="B2142" s="1">
        <v>6</v>
      </c>
      <c r="C2142" s="1">
        <v>1</v>
      </c>
      <c r="D2142" s="1" t="s">
        <v>10338</v>
      </c>
      <c r="E2142" s="1" t="s">
        <v>10339</v>
      </c>
      <c r="O2142" s="1">
        <v>1</v>
      </c>
      <c r="P2142" s="1">
        <v>0</v>
      </c>
      <c r="Z2142" s="1">
        <v>0</v>
      </c>
      <c r="AA2142" s="1">
        <v>2</v>
      </c>
      <c r="AB2142" s="1" t="s">
        <v>10340</v>
      </c>
      <c r="AC2142" s="1">
        <v>0</v>
      </c>
      <c r="AE2142" s="1">
        <v>0</v>
      </c>
      <c r="AG2142" s="1">
        <v>0</v>
      </c>
      <c r="AI2142" s="1">
        <v>118</v>
      </c>
      <c r="AJ2142" s="1">
        <v>114</v>
      </c>
      <c r="DR2142" s="1">
        <v>70</v>
      </c>
      <c r="DS2142" s="1">
        <v>88</v>
      </c>
      <c r="HA2142" s="1">
        <v>0</v>
      </c>
      <c r="HB2142" s="1">
        <v>0</v>
      </c>
      <c r="HT2142" s="1">
        <v>0</v>
      </c>
      <c r="HU2142" s="1">
        <v>0</v>
      </c>
      <c r="IP2142" s="1">
        <v>92.5</v>
      </c>
      <c r="IQ2142" s="1">
        <v>96</v>
      </c>
      <c r="LX2142" s="1">
        <v>74</v>
      </c>
      <c r="LY2142" s="1">
        <v>76</v>
      </c>
      <c r="PG2142" s="1">
        <v>24</v>
      </c>
      <c r="PH2142" s="1">
        <v>24</v>
      </c>
      <c r="SP2142" s="1">
        <v>96.6</v>
      </c>
      <c r="SQ2142" s="1">
        <v>96.3</v>
      </c>
      <c r="VX2142" s="1">
        <v>0</v>
      </c>
      <c r="VY2142" s="1">
        <v>0</v>
      </c>
      <c r="WQ2142" s="1">
        <v>0</v>
      </c>
      <c r="WR2142" s="1">
        <v>0</v>
      </c>
      <c r="ZY2142" s="1">
        <v>230.6</v>
      </c>
      <c r="ZZ2142" s="1">
        <v>230.8</v>
      </c>
      <c r="AAY2142" s="1">
        <v>27</v>
      </c>
      <c r="ABH2142" s="1">
        <v>2.7</v>
      </c>
      <c r="ABI2142" s="1">
        <v>2.7</v>
      </c>
      <c r="ABU2142" s="1">
        <v>139</v>
      </c>
      <c r="ABX2142" s="1">
        <v>4.5999999999999996</v>
      </c>
      <c r="ACA2142" s="1">
        <v>95</v>
      </c>
      <c r="ACD2142" s="1">
        <v>10.5</v>
      </c>
      <c r="ACG2142" s="1">
        <v>130</v>
      </c>
      <c r="ACQ2142" s="1">
        <v>42</v>
      </c>
      <c r="ACT2142" s="1">
        <v>1.02</v>
      </c>
      <c r="ACW2142" s="1">
        <v>17</v>
      </c>
      <c r="AGS2142" s="1">
        <v>0</v>
      </c>
      <c r="AGT2142" s="1">
        <v>0</v>
      </c>
      <c r="AGU2142" s="1">
        <v>0</v>
      </c>
      <c r="AGV2142" s="1">
        <v>0</v>
      </c>
      <c r="AGW2142" s="1">
        <v>0</v>
      </c>
      <c r="AGX2142" s="1">
        <v>0</v>
      </c>
      <c r="AGY2142" s="1">
        <v>0</v>
      </c>
      <c r="AGZ2142" s="1">
        <v>1</v>
      </c>
      <c r="AHA2142" s="1">
        <v>0</v>
      </c>
      <c r="AHB2142" s="1">
        <v>0</v>
      </c>
      <c r="AHC2142" s="1">
        <v>1</v>
      </c>
      <c r="AHD2142" s="1">
        <v>0</v>
      </c>
      <c r="AHE2142" s="1">
        <v>0</v>
      </c>
      <c r="AHF2142" s="1">
        <v>0</v>
      </c>
      <c r="AHH2142" s="1">
        <v>0</v>
      </c>
      <c r="AHI2142" s="1">
        <v>0</v>
      </c>
      <c r="AHK2142" s="1">
        <v>0</v>
      </c>
      <c r="AHL2142" s="1">
        <v>0</v>
      </c>
      <c r="AHM2142" s="1">
        <v>0</v>
      </c>
      <c r="AHN2142" s="1">
        <v>0</v>
      </c>
      <c r="AHO2142" s="1">
        <v>0</v>
      </c>
      <c r="AHP2142" s="1">
        <v>0</v>
      </c>
      <c r="AHQ2142" s="1">
        <v>0</v>
      </c>
      <c r="AHR2142" s="1">
        <v>0</v>
      </c>
      <c r="AIM2142" s="1">
        <v>1</v>
      </c>
      <c r="AIN2142" s="1">
        <v>0</v>
      </c>
      <c r="AIO2142" s="1">
        <v>0</v>
      </c>
      <c r="AIT2142" s="3">
        <v>2</v>
      </c>
      <c r="AIV2142" s="1">
        <v>0</v>
      </c>
      <c r="AIW2142" s="1">
        <v>0</v>
      </c>
      <c r="AIX2142" s="1">
        <v>48</v>
      </c>
      <c r="AIY2142" s="1">
        <v>36</v>
      </c>
    </row>
    <row r="2143" spans="1:938" s="18" customFormat="1">
      <c r="B2143" s="18">
        <v>7</v>
      </c>
      <c r="C2143" s="18">
        <v>0</v>
      </c>
      <c r="Z2143" s="18">
        <v>0</v>
      </c>
      <c r="AA2143" s="18">
        <v>1</v>
      </c>
      <c r="AB2143" s="18" t="s">
        <v>10341</v>
      </c>
      <c r="AC2143" s="18">
        <v>0</v>
      </c>
      <c r="AE2143" s="18">
        <v>0</v>
      </c>
      <c r="AG2143" s="18">
        <v>0</v>
      </c>
      <c r="AI2143" s="18">
        <v>103</v>
      </c>
      <c r="AJ2143" s="18">
        <v>116</v>
      </c>
      <c r="DR2143" s="18">
        <v>68</v>
      </c>
      <c r="DS2143" s="18">
        <v>78</v>
      </c>
      <c r="HA2143" s="18">
        <v>0</v>
      </c>
      <c r="HB2143" s="18">
        <v>0</v>
      </c>
      <c r="HT2143" s="18">
        <v>0</v>
      </c>
      <c r="HU2143" s="18">
        <v>0</v>
      </c>
      <c r="IP2143" s="18">
        <v>91</v>
      </c>
      <c r="IQ2143" s="18">
        <v>93</v>
      </c>
      <c r="LX2143" s="18">
        <v>87</v>
      </c>
      <c r="LY2143" s="18">
        <v>70</v>
      </c>
      <c r="PG2143" s="18">
        <v>24</v>
      </c>
      <c r="PH2143" s="18">
        <v>24</v>
      </c>
      <c r="SP2143" s="18">
        <v>96.8</v>
      </c>
      <c r="SQ2143" s="18">
        <v>98.6</v>
      </c>
      <c r="VX2143" s="18">
        <v>0</v>
      </c>
      <c r="VY2143" s="18">
        <v>0</v>
      </c>
      <c r="WQ2143" s="18">
        <v>0</v>
      </c>
      <c r="WR2143" s="18">
        <v>0</v>
      </c>
      <c r="ZY2143" s="18">
        <v>230.8</v>
      </c>
      <c r="ZZ2143" s="18">
        <v>231.4</v>
      </c>
      <c r="ABH2143" s="18">
        <v>2.2999999999999998</v>
      </c>
      <c r="AGS2143" s="18">
        <v>0</v>
      </c>
      <c r="AGT2143" s="18">
        <v>0</v>
      </c>
      <c r="AGU2143" s="18">
        <v>0</v>
      </c>
      <c r="AGV2143" s="18">
        <v>0</v>
      </c>
      <c r="AGW2143" s="18">
        <v>0</v>
      </c>
      <c r="AGX2143" s="18">
        <v>0</v>
      </c>
      <c r="AGY2143" s="18">
        <v>0</v>
      </c>
      <c r="AGZ2143" s="18">
        <v>1</v>
      </c>
      <c r="AHA2143" s="18">
        <v>0</v>
      </c>
      <c r="AHB2143" s="18">
        <v>0</v>
      </c>
      <c r="AHC2143" s="18">
        <v>1</v>
      </c>
      <c r="AHD2143" s="18">
        <v>0</v>
      </c>
      <c r="AHE2143" s="18">
        <v>0</v>
      </c>
      <c r="AHF2143" s="18">
        <v>0</v>
      </c>
      <c r="AHH2143" s="18">
        <v>0</v>
      </c>
      <c r="AHI2143" s="18">
        <v>0</v>
      </c>
      <c r="AHK2143" s="18">
        <v>0</v>
      </c>
      <c r="AHL2143" s="18">
        <v>0</v>
      </c>
      <c r="AHM2143" s="18">
        <v>0</v>
      </c>
      <c r="AHN2143" s="18">
        <v>0</v>
      </c>
      <c r="AHO2143" s="18">
        <v>0</v>
      </c>
      <c r="AHP2143" s="18">
        <v>0</v>
      </c>
      <c r="AHQ2143" s="18">
        <v>0</v>
      </c>
      <c r="AHR2143" s="18">
        <v>0</v>
      </c>
      <c r="AIM2143" s="18">
        <v>1</v>
      </c>
      <c r="AIN2143" s="18">
        <v>0</v>
      </c>
      <c r="AIO2143" s="18">
        <v>0</v>
      </c>
      <c r="AIT2143" s="79">
        <v>2</v>
      </c>
      <c r="AIV2143" s="18">
        <v>0</v>
      </c>
      <c r="AIW2143" s="18">
        <v>0</v>
      </c>
      <c r="AIX2143" s="18">
        <v>45</v>
      </c>
      <c r="AIY2143" s="18">
        <v>41</v>
      </c>
    </row>
    <row r="2144" spans="1:938" s="1" customFormat="1">
      <c r="A2144" s="1">
        <v>449</v>
      </c>
      <c r="B2144" s="1">
        <v>1</v>
      </c>
      <c r="C2144" s="1">
        <v>1</v>
      </c>
      <c r="D2144" s="1" t="s">
        <v>2784</v>
      </c>
      <c r="O2144" s="1">
        <v>0</v>
      </c>
      <c r="Z2144" s="1">
        <v>0</v>
      </c>
      <c r="AA2144" s="1">
        <v>2</v>
      </c>
      <c r="AC2144" s="1">
        <v>0</v>
      </c>
      <c r="AE2144" s="1">
        <v>0</v>
      </c>
      <c r="AG2144" s="1">
        <v>0</v>
      </c>
      <c r="AI2144" s="1">
        <v>148</v>
      </c>
      <c r="DR2144" s="1">
        <v>70</v>
      </c>
      <c r="HA2144" s="1">
        <v>0</v>
      </c>
      <c r="HT2144" s="1">
        <v>0</v>
      </c>
      <c r="IP2144" s="1">
        <v>98</v>
      </c>
      <c r="LX2144" s="1">
        <v>76</v>
      </c>
      <c r="PG2144" s="1">
        <v>20</v>
      </c>
      <c r="SP2144" s="1">
        <v>97.1</v>
      </c>
      <c r="VX2144" s="1">
        <v>1</v>
      </c>
      <c r="WQ2144" s="1">
        <v>0</v>
      </c>
      <c r="ZY2144" s="1">
        <v>146.6</v>
      </c>
      <c r="AGS2144" s="1">
        <v>0</v>
      </c>
      <c r="AGT2144" s="1">
        <v>0</v>
      </c>
      <c r="AGU2144" s="1">
        <v>0</v>
      </c>
      <c r="AGV2144" s="1">
        <v>0</v>
      </c>
      <c r="AGW2144" s="1">
        <v>0</v>
      </c>
      <c r="AGX2144" s="1">
        <v>0</v>
      </c>
      <c r="AGY2144" s="1">
        <v>0</v>
      </c>
      <c r="AGZ2144" s="1">
        <v>0</v>
      </c>
      <c r="AHA2144" s="1">
        <v>0</v>
      </c>
      <c r="AHB2144" s="1">
        <v>0</v>
      </c>
      <c r="AHC2144" s="1">
        <v>1</v>
      </c>
      <c r="AHD2144" s="1">
        <v>0</v>
      </c>
      <c r="AHE2144" s="1">
        <v>0</v>
      </c>
      <c r="AHF2144" s="1">
        <v>0</v>
      </c>
      <c r="AHH2144" s="1">
        <v>0</v>
      </c>
      <c r="AHI2144" s="1">
        <v>0</v>
      </c>
      <c r="AHK2144" s="1">
        <v>0</v>
      </c>
      <c r="AHL2144" s="1">
        <v>0</v>
      </c>
      <c r="AHM2144" s="1">
        <v>0</v>
      </c>
      <c r="AHN2144" s="1">
        <v>0</v>
      </c>
      <c r="AHO2144" s="1">
        <v>0</v>
      </c>
      <c r="AHP2144" s="1">
        <v>0</v>
      </c>
      <c r="AHQ2144" s="1">
        <v>0</v>
      </c>
      <c r="AHR2144" s="1">
        <v>0</v>
      </c>
      <c r="AIM2144" s="1">
        <v>0</v>
      </c>
      <c r="AIN2144" s="1">
        <v>0</v>
      </c>
      <c r="AIO2144" s="1">
        <v>0</v>
      </c>
      <c r="AIP2144" s="1">
        <v>1</v>
      </c>
      <c r="AIQ2144" s="1">
        <v>1</v>
      </c>
      <c r="AIR2144" s="1">
        <v>1</v>
      </c>
      <c r="AIS2144" s="1">
        <v>1</v>
      </c>
      <c r="AIT2144" s="1">
        <v>0</v>
      </c>
      <c r="AIU2144" s="1">
        <v>1</v>
      </c>
      <c r="AIV2144" s="1">
        <v>0</v>
      </c>
      <c r="AIW2144" s="1">
        <v>0</v>
      </c>
      <c r="AJB2144" s="1">
        <v>40</v>
      </c>
    </row>
    <row r="2145" spans="1:938" s="1" customFormat="1">
      <c r="B2145" s="1">
        <v>2</v>
      </c>
      <c r="C2145" s="1">
        <v>1</v>
      </c>
      <c r="D2145" s="1" t="s">
        <v>10342</v>
      </c>
      <c r="O2145" s="1">
        <v>1</v>
      </c>
      <c r="Z2145" s="1">
        <v>0</v>
      </c>
      <c r="AA2145" s="1">
        <v>1</v>
      </c>
      <c r="AB2145" s="1" t="s">
        <v>10343</v>
      </c>
      <c r="AC2145" s="1">
        <v>2</v>
      </c>
      <c r="AD2145" s="1">
        <v>0</v>
      </c>
      <c r="AE2145" s="1">
        <v>0</v>
      </c>
      <c r="AG2145" s="1">
        <v>0</v>
      </c>
      <c r="AI2145" s="1">
        <v>122</v>
      </c>
      <c r="DR2145" s="1">
        <v>58</v>
      </c>
      <c r="HA2145" s="1">
        <v>0</v>
      </c>
      <c r="HT2145" s="1">
        <v>0</v>
      </c>
      <c r="IP2145" s="1">
        <v>98</v>
      </c>
      <c r="LX2145" s="1">
        <v>74</v>
      </c>
      <c r="PG2145" s="1">
        <v>20</v>
      </c>
      <c r="SP2145" s="1">
        <v>97.7</v>
      </c>
      <c r="VX2145" s="1">
        <v>1</v>
      </c>
      <c r="WQ2145" s="1">
        <v>0</v>
      </c>
      <c r="AGS2145" s="1">
        <v>1</v>
      </c>
      <c r="AGT2145" s="1">
        <v>0</v>
      </c>
      <c r="AGU2145" s="1">
        <v>0</v>
      </c>
      <c r="AGV2145" s="1">
        <v>1</v>
      </c>
      <c r="AGW2145" s="1">
        <v>0</v>
      </c>
      <c r="AGX2145" s="1">
        <v>0</v>
      </c>
      <c r="AGY2145" s="1">
        <v>0</v>
      </c>
      <c r="AGZ2145" s="1">
        <v>0</v>
      </c>
      <c r="AHA2145" s="1">
        <v>0</v>
      </c>
      <c r="AHB2145" s="1">
        <v>0</v>
      </c>
      <c r="AHC2145" s="1">
        <v>1</v>
      </c>
      <c r="AHD2145" s="1">
        <v>0</v>
      </c>
      <c r="AHE2145" s="1">
        <v>0</v>
      </c>
      <c r="AHF2145" s="1">
        <v>0</v>
      </c>
      <c r="AHH2145" s="1">
        <v>0</v>
      </c>
      <c r="AHI2145" s="1">
        <v>0</v>
      </c>
      <c r="AHK2145" s="1">
        <v>0</v>
      </c>
      <c r="AHL2145" s="1">
        <v>0</v>
      </c>
      <c r="AHM2145" s="1">
        <v>0</v>
      </c>
      <c r="AHN2145" s="1">
        <v>0</v>
      </c>
      <c r="AHO2145" s="1">
        <v>0</v>
      </c>
      <c r="AHP2145" s="1">
        <v>0</v>
      </c>
      <c r="AHQ2145" s="1">
        <v>0</v>
      </c>
      <c r="AHR2145" s="1">
        <v>0</v>
      </c>
      <c r="AIM2145" s="1">
        <v>0</v>
      </c>
      <c r="AIN2145" s="1">
        <v>0</v>
      </c>
      <c r="AIO2145" s="1">
        <v>0</v>
      </c>
      <c r="AIT2145" s="1">
        <v>1</v>
      </c>
      <c r="AIU2145" s="1">
        <v>0</v>
      </c>
      <c r="AIV2145" s="1">
        <v>1</v>
      </c>
      <c r="AIW2145" s="1">
        <v>1</v>
      </c>
      <c r="AIX2145" s="1">
        <v>42</v>
      </c>
    </row>
    <row r="2146" spans="1:938" s="1" customFormat="1">
      <c r="B2146" s="1">
        <v>3</v>
      </c>
      <c r="C2146" s="1">
        <v>1</v>
      </c>
      <c r="D2146" s="1" t="s">
        <v>9464</v>
      </c>
      <c r="O2146" s="1">
        <v>0</v>
      </c>
      <c r="Z2146" s="1">
        <v>0</v>
      </c>
      <c r="AA2146" s="1">
        <v>1</v>
      </c>
      <c r="AB2146" s="1" t="s">
        <v>10344</v>
      </c>
      <c r="AC2146" s="1">
        <v>2</v>
      </c>
      <c r="AD2146" s="1">
        <v>0</v>
      </c>
      <c r="AE2146" s="1">
        <v>0</v>
      </c>
      <c r="AG2146" s="1">
        <v>0</v>
      </c>
      <c r="AI2146" s="1">
        <v>118</v>
      </c>
      <c r="AJ2146" s="1">
        <v>108</v>
      </c>
      <c r="DR2146" s="1">
        <v>52</v>
      </c>
      <c r="DS2146" s="1">
        <v>48</v>
      </c>
      <c r="HA2146" s="1">
        <v>0</v>
      </c>
      <c r="HB2146" s="1">
        <v>0</v>
      </c>
      <c r="HT2146" s="1">
        <v>0</v>
      </c>
      <c r="HU2146" s="1">
        <v>0</v>
      </c>
      <c r="IP2146" s="1">
        <v>98</v>
      </c>
      <c r="IQ2146" s="1">
        <v>98</v>
      </c>
      <c r="LX2146" s="1">
        <v>68</v>
      </c>
      <c r="LY2146" s="1">
        <v>58</v>
      </c>
      <c r="PG2146" s="1">
        <v>18</v>
      </c>
      <c r="PH2146" s="1">
        <v>16</v>
      </c>
      <c r="SP2146" s="1">
        <v>97.5</v>
      </c>
      <c r="SQ2146" s="1">
        <v>96.2</v>
      </c>
      <c r="VX2146" s="1">
        <v>1</v>
      </c>
      <c r="VY2146" s="1">
        <v>1</v>
      </c>
      <c r="WQ2146" s="1">
        <v>0</v>
      </c>
      <c r="WR2146" s="1">
        <v>0</v>
      </c>
      <c r="ACG2146" s="1">
        <v>168</v>
      </c>
      <c r="ACH2146" s="1">
        <v>141</v>
      </c>
      <c r="AGS2146" s="1">
        <v>1</v>
      </c>
      <c r="AGT2146" s="1">
        <v>1</v>
      </c>
      <c r="AGU2146" s="1">
        <v>0</v>
      </c>
      <c r="AGV2146" s="1">
        <v>1</v>
      </c>
      <c r="AGW2146" s="1">
        <v>0</v>
      </c>
      <c r="AGX2146" s="1">
        <v>0</v>
      </c>
      <c r="AGY2146" s="1">
        <v>0</v>
      </c>
      <c r="AGZ2146" s="1">
        <v>0</v>
      </c>
      <c r="AHA2146" s="1">
        <v>0</v>
      </c>
      <c r="AHB2146" s="1">
        <v>0</v>
      </c>
      <c r="AHC2146" s="1">
        <v>1</v>
      </c>
      <c r="AHD2146" s="1">
        <v>0</v>
      </c>
      <c r="AHE2146" s="1">
        <v>0</v>
      </c>
      <c r="AHF2146" s="1">
        <v>0</v>
      </c>
      <c r="AHH2146" s="1">
        <v>0</v>
      </c>
      <c r="AHI2146" s="1">
        <v>0</v>
      </c>
      <c r="AHK2146" s="1">
        <v>0</v>
      </c>
      <c r="AHL2146" s="1">
        <v>0</v>
      </c>
      <c r="AHM2146" s="1">
        <v>0</v>
      </c>
      <c r="AHN2146" s="1">
        <v>0</v>
      </c>
      <c r="AHO2146" s="1">
        <v>0</v>
      </c>
      <c r="AHP2146" s="1">
        <v>0</v>
      </c>
      <c r="AHQ2146" s="1">
        <v>0</v>
      </c>
      <c r="AHR2146" s="1">
        <v>2</v>
      </c>
      <c r="AIM2146" s="1">
        <v>0</v>
      </c>
      <c r="AIN2146" s="1">
        <v>0</v>
      </c>
      <c r="AIO2146" s="1">
        <v>0</v>
      </c>
      <c r="AIT2146" s="1">
        <v>2</v>
      </c>
      <c r="AIU2146" s="1">
        <v>0</v>
      </c>
      <c r="AIV2146" s="1">
        <v>0</v>
      </c>
      <c r="AIW2146" s="1">
        <v>0</v>
      </c>
      <c r="AIX2146" s="1">
        <v>82</v>
      </c>
      <c r="AIY2146" s="1">
        <v>32</v>
      </c>
    </row>
    <row r="2147" spans="1:938" s="1" customFormat="1">
      <c r="B2147" s="1">
        <v>4</v>
      </c>
      <c r="C2147" s="1">
        <v>0</v>
      </c>
      <c r="Z2147" s="1">
        <v>0</v>
      </c>
      <c r="AA2147" s="1">
        <v>2</v>
      </c>
      <c r="AB2147" s="1" t="s">
        <v>10345</v>
      </c>
      <c r="AC2147" s="1">
        <v>0</v>
      </c>
      <c r="AE2147" s="1">
        <v>0</v>
      </c>
      <c r="AG2147" s="1">
        <v>0</v>
      </c>
      <c r="AI2147" s="1">
        <v>128</v>
      </c>
      <c r="AJ2147" s="1">
        <v>118</v>
      </c>
      <c r="DR2147" s="1">
        <v>64</v>
      </c>
      <c r="DS2147" s="1">
        <v>48</v>
      </c>
      <c r="HB2147" s="1">
        <v>0</v>
      </c>
      <c r="HT2147" s="1">
        <v>0</v>
      </c>
      <c r="HU2147" s="1">
        <v>0</v>
      </c>
      <c r="IP2147" s="1">
        <v>96</v>
      </c>
      <c r="IQ2147" s="1">
        <v>96</v>
      </c>
      <c r="LX2147" s="1">
        <v>69</v>
      </c>
      <c r="LY2147" s="1">
        <v>56</v>
      </c>
      <c r="PG2147" s="1">
        <v>16</v>
      </c>
      <c r="PH2147" s="1">
        <v>18</v>
      </c>
      <c r="SP2147" s="1">
        <v>97.3</v>
      </c>
      <c r="SQ2147" s="1">
        <v>96.4</v>
      </c>
      <c r="VY2147" s="1">
        <v>1</v>
      </c>
      <c r="WQ2147" s="1">
        <v>0</v>
      </c>
      <c r="WR2147" s="1">
        <v>0</v>
      </c>
      <c r="AAZ2147" s="1">
        <v>17</v>
      </c>
      <c r="ABI2147" s="1">
        <v>4</v>
      </c>
      <c r="ABV2147" s="1">
        <v>137</v>
      </c>
      <c r="ABY2147" s="1">
        <v>4</v>
      </c>
      <c r="ACB2147" s="1">
        <v>104</v>
      </c>
      <c r="ACE2147" s="1">
        <v>9.3000000000000007</v>
      </c>
      <c r="ACG2147" s="1">
        <v>113</v>
      </c>
      <c r="ACH2147" s="1">
        <v>70</v>
      </c>
      <c r="ACI2147" s="1">
        <v>84</v>
      </c>
      <c r="ACR2147" s="1">
        <v>27</v>
      </c>
      <c r="ACU2147" s="1">
        <v>1.98</v>
      </c>
      <c r="ACX2147" s="1">
        <v>16</v>
      </c>
      <c r="AEK2147" s="1">
        <v>43.4</v>
      </c>
      <c r="AGS2147" s="1">
        <v>1</v>
      </c>
      <c r="AGT2147" s="1">
        <v>1</v>
      </c>
      <c r="AGU2147" s="1">
        <v>0</v>
      </c>
      <c r="AGV2147" s="1">
        <v>1</v>
      </c>
      <c r="AGW2147" s="1">
        <v>0</v>
      </c>
      <c r="AGX2147" s="1">
        <v>0</v>
      </c>
      <c r="AGY2147" s="1">
        <v>0</v>
      </c>
      <c r="AGZ2147" s="1">
        <v>2</v>
      </c>
      <c r="AHA2147" s="1">
        <v>0</v>
      </c>
      <c r="AHB2147" s="1">
        <v>0</v>
      </c>
      <c r="AHC2147" s="1">
        <v>1</v>
      </c>
      <c r="AHD2147" s="1">
        <v>0</v>
      </c>
      <c r="AHE2147" s="1">
        <v>0</v>
      </c>
      <c r="AHF2147" s="1">
        <v>0</v>
      </c>
      <c r="AHH2147" s="1">
        <v>0</v>
      </c>
      <c r="AHI2147" s="1">
        <v>0</v>
      </c>
      <c r="AHK2147" s="1">
        <v>0</v>
      </c>
      <c r="AHL2147" s="1">
        <v>0</v>
      </c>
      <c r="AHM2147" s="1">
        <v>0</v>
      </c>
      <c r="AHN2147" s="1">
        <v>0</v>
      </c>
      <c r="AHO2147" s="1">
        <v>0</v>
      </c>
      <c r="AHP2147" s="1">
        <v>0</v>
      </c>
      <c r="AHQ2147" s="1">
        <v>0</v>
      </c>
      <c r="AHR2147" s="1">
        <v>0</v>
      </c>
      <c r="AIM2147" s="1">
        <v>0</v>
      </c>
      <c r="AIN2147" s="1">
        <v>0</v>
      </c>
      <c r="AIO2147" s="1">
        <v>0</v>
      </c>
      <c r="AIT2147" s="1">
        <v>1</v>
      </c>
      <c r="AIU2147" s="1">
        <v>0</v>
      </c>
      <c r="AIV2147" s="1">
        <v>1</v>
      </c>
      <c r="AIW2147" s="1">
        <v>1</v>
      </c>
      <c r="AIX2147" s="1">
        <v>84</v>
      </c>
    </row>
    <row r="2148" spans="1:938" s="1" customFormat="1">
      <c r="B2148" s="1">
        <v>5</v>
      </c>
      <c r="C2148" s="1">
        <v>1</v>
      </c>
      <c r="D2148" s="1" t="s">
        <v>9465</v>
      </c>
      <c r="O2148" s="1">
        <v>1</v>
      </c>
      <c r="Z2148" s="1">
        <v>0</v>
      </c>
      <c r="AA2148" s="1">
        <v>2</v>
      </c>
      <c r="AB2148" s="1" t="s">
        <v>10346</v>
      </c>
      <c r="AC2148" s="1">
        <v>0</v>
      </c>
      <c r="AE2148" s="1">
        <v>0</v>
      </c>
      <c r="AG2148" s="1">
        <v>0</v>
      </c>
      <c r="AI2148" s="1">
        <v>158</v>
      </c>
      <c r="AJ2148" s="1">
        <v>144</v>
      </c>
      <c r="DR2148" s="1">
        <v>60</v>
      </c>
      <c r="DS2148" s="1">
        <v>54</v>
      </c>
      <c r="HA2148" s="1">
        <v>0</v>
      </c>
      <c r="HB2148" s="1">
        <v>0</v>
      </c>
      <c r="HT2148" s="1">
        <v>0</v>
      </c>
      <c r="HU2148" s="1">
        <v>0</v>
      </c>
      <c r="IP2148" s="1">
        <v>99</v>
      </c>
      <c r="IQ2148" s="1">
        <v>98</v>
      </c>
      <c r="LX2148" s="1">
        <v>69</v>
      </c>
      <c r="LY2148" s="1">
        <v>60</v>
      </c>
      <c r="PG2148" s="1">
        <v>18</v>
      </c>
      <c r="PH2148" s="1">
        <v>18</v>
      </c>
      <c r="SP2148" s="1">
        <v>96.8</v>
      </c>
      <c r="SQ2148" s="1">
        <v>97.8</v>
      </c>
      <c r="VX2148" s="1">
        <v>1</v>
      </c>
      <c r="VY2148" s="1">
        <v>1</v>
      </c>
      <c r="WQ2148" s="1">
        <v>0</v>
      </c>
      <c r="WR2148" s="1">
        <v>0</v>
      </c>
      <c r="ZY2148" s="1">
        <v>151.19999999999999</v>
      </c>
      <c r="ABH2148" s="1">
        <v>4.2</v>
      </c>
      <c r="ACG2148" s="1">
        <v>82</v>
      </c>
      <c r="AEK2148" s="1">
        <v>46.1</v>
      </c>
      <c r="AGS2148" s="1">
        <v>1</v>
      </c>
      <c r="AGT2148" s="1">
        <v>1</v>
      </c>
      <c r="AGU2148" s="1">
        <v>0</v>
      </c>
      <c r="AGV2148" s="1">
        <v>1</v>
      </c>
      <c r="AGW2148" s="1">
        <v>0</v>
      </c>
      <c r="AGX2148" s="1">
        <v>0</v>
      </c>
      <c r="AGY2148" s="1">
        <v>0</v>
      </c>
      <c r="AGZ2148" s="1">
        <v>1</v>
      </c>
      <c r="AHA2148" s="1">
        <v>0</v>
      </c>
      <c r="AHB2148" s="1">
        <v>0</v>
      </c>
      <c r="AHC2148" s="1">
        <v>1</v>
      </c>
      <c r="AHD2148" s="1">
        <v>0</v>
      </c>
      <c r="AHE2148" s="1">
        <v>0</v>
      </c>
      <c r="AHF2148" s="1">
        <v>0</v>
      </c>
      <c r="AHH2148" s="1">
        <v>0</v>
      </c>
      <c r="AHI2148" s="1">
        <v>0</v>
      </c>
      <c r="AHK2148" s="1">
        <v>0</v>
      </c>
      <c r="AHL2148" s="1">
        <v>0</v>
      </c>
      <c r="AHM2148" s="1">
        <v>0</v>
      </c>
      <c r="AHN2148" s="1">
        <v>0</v>
      </c>
      <c r="AHO2148" s="1">
        <v>0</v>
      </c>
      <c r="AHP2148" s="1">
        <v>0</v>
      </c>
      <c r="AHQ2148" s="1">
        <v>0</v>
      </c>
      <c r="AHR2148" s="1">
        <v>0</v>
      </c>
      <c r="AIM2148" s="1">
        <v>0</v>
      </c>
      <c r="AIN2148" s="1">
        <v>0</v>
      </c>
      <c r="AIO2148" s="1">
        <v>0</v>
      </c>
      <c r="AIT2148" s="1">
        <v>2</v>
      </c>
      <c r="AIU2148" s="1">
        <v>0</v>
      </c>
      <c r="AIV2148" s="1">
        <v>0</v>
      </c>
      <c r="AIW2148" s="1">
        <v>0</v>
      </c>
      <c r="AIX2148" s="1">
        <v>54</v>
      </c>
      <c r="AIY2148" s="1">
        <v>31</v>
      </c>
    </row>
    <row r="2149" spans="1:938" s="1" customFormat="1">
      <c r="B2149" s="1">
        <v>6</v>
      </c>
      <c r="C2149" s="1">
        <v>1</v>
      </c>
      <c r="D2149" s="1" t="s">
        <v>4526</v>
      </c>
      <c r="O2149" s="1">
        <v>0</v>
      </c>
      <c r="Z2149" s="1">
        <v>0</v>
      </c>
      <c r="AA2149" s="1">
        <v>2</v>
      </c>
      <c r="AB2149" s="1" t="s">
        <v>10347</v>
      </c>
      <c r="AC2149" s="1">
        <v>0</v>
      </c>
      <c r="AE2149" s="1">
        <v>0</v>
      </c>
      <c r="AG2149" s="1">
        <v>0</v>
      </c>
      <c r="AI2149" s="1">
        <v>130</v>
      </c>
      <c r="AJ2149" s="1">
        <v>130</v>
      </c>
      <c r="DR2149" s="1">
        <v>60</v>
      </c>
      <c r="DS2149" s="1">
        <v>58</v>
      </c>
      <c r="HA2149" s="1">
        <v>0</v>
      </c>
      <c r="HB2149" s="1">
        <v>0</v>
      </c>
      <c r="HT2149" s="1">
        <v>0</v>
      </c>
      <c r="HU2149" s="1">
        <v>0</v>
      </c>
      <c r="IP2149" s="1">
        <v>98</v>
      </c>
      <c r="IQ2149" s="1">
        <v>98</v>
      </c>
      <c r="LX2149" s="1">
        <v>64</v>
      </c>
      <c r="LY2149" s="1">
        <v>70</v>
      </c>
      <c r="PG2149" s="1">
        <v>16</v>
      </c>
      <c r="PH2149" s="1">
        <v>18</v>
      </c>
      <c r="SP2149" s="1">
        <v>98.2</v>
      </c>
      <c r="SQ2149" s="1">
        <v>97.4</v>
      </c>
      <c r="VX2149" s="1">
        <v>1</v>
      </c>
      <c r="VY2149" s="1">
        <v>1</v>
      </c>
      <c r="WQ2149" s="1">
        <v>0</v>
      </c>
      <c r="WR2149" s="1">
        <v>0</v>
      </c>
      <c r="ZY2149" s="1">
        <v>151</v>
      </c>
      <c r="ABH2149" s="1">
        <v>3.8</v>
      </c>
      <c r="ABI2149" s="1">
        <v>3.8</v>
      </c>
      <c r="ACG2149" s="1">
        <v>128</v>
      </c>
      <c r="AGS2149" s="1">
        <v>0</v>
      </c>
      <c r="AGT2149" s="1">
        <v>0</v>
      </c>
      <c r="AGU2149" s="1">
        <v>0</v>
      </c>
      <c r="AGV2149" s="1">
        <v>0</v>
      </c>
      <c r="AGW2149" s="1">
        <v>0</v>
      </c>
      <c r="AGX2149" s="1">
        <v>0</v>
      </c>
      <c r="AGY2149" s="1">
        <v>0</v>
      </c>
      <c r="AGZ2149" s="1">
        <v>1</v>
      </c>
      <c r="AHA2149" s="1">
        <v>0</v>
      </c>
      <c r="AHB2149" s="1">
        <v>0</v>
      </c>
      <c r="AHC2149" s="1">
        <v>1</v>
      </c>
      <c r="AHD2149" s="1">
        <v>0</v>
      </c>
      <c r="AHE2149" s="1">
        <v>0</v>
      </c>
      <c r="AHF2149" s="1">
        <v>0</v>
      </c>
      <c r="AHH2149" s="1">
        <v>0</v>
      </c>
      <c r="AHI2149" s="1">
        <v>0</v>
      </c>
      <c r="AHK2149" s="1">
        <v>0</v>
      </c>
      <c r="AHL2149" s="1">
        <v>0</v>
      </c>
      <c r="AHM2149" s="1">
        <v>0</v>
      </c>
      <c r="AHN2149" s="1">
        <v>0</v>
      </c>
      <c r="AHO2149" s="1">
        <v>0</v>
      </c>
      <c r="AHP2149" s="1">
        <v>0</v>
      </c>
      <c r="AHQ2149" s="1">
        <v>0</v>
      </c>
      <c r="AHR2149" s="1">
        <v>0</v>
      </c>
      <c r="AIM2149" s="1">
        <v>0</v>
      </c>
      <c r="AIN2149" s="1">
        <v>0</v>
      </c>
      <c r="AIO2149" s="1">
        <v>0</v>
      </c>
      <c r="AIT2149" s="1">
        <v>2</v>
      </c>
      <c r="AIU2149" s="1">
        <v>0</v>
      </c>
      <c r="AIV2149" s="1">
        <v>0</v>
      </c>
      <c r="AIW2149" s="1">
        <v>0</v>
      </c>
      <c r="AIX2149" s="1">
        <v>49</v>
      </c>
      <c r="AIY2149" s="1">
        <v>31</v>
      </c>
    </row>
    <row r="2150" spans="1:938" s="1" customFormat="1">
      <c r="B2150" s="1">
        <v>7</v>
      </c>
      <c r="C2150" s="1">
        <v>0</v>
      </c>
      <c r="Z2150" s="1">
        <v>0</v>
      </c>
      <c r="AA2150" s="1">
        <v>2</v>
      </c>
      <c r="AB2150" s="1" t="s">
        <v>10348</v>
      </c>
      <c r="AC2150" s="1">
        <v>0</v>
      </c>
      <c r="AE2150" s="1">
        <v>1</v>
      </c>
      <c r="AF2150" s="1">
        <v>0</v>
      </c>
      <c r="AG2150" s="1">
        <v>0</v>
      </c>
      <c r="AI2150" s="1">
        <v>118</v>
      </c>
      <c r="AJ2150" s="1">
        <v>120</v>
      </c>
      <c r="DR2150" s="1">
        <v>54</v>
      </c>
      <c r="DS2150" s="1">
        <v>72</v>
      </c>
      <c r="HA2150" s="1">
        <v>0</v>
      </c>
      <c r="HB2150" s="1">
        <v>0</v>
      </c>
      <c r="HT2150" s="1">
        <v>0</v>
      </c>
      <c r="HU2150" s="1">
        <v>0</v>
      </c>
      <c r="IP2150" s="1">
        <v>98</v>
      </c>
      <c r="IQ2150" s="1">
        <v>99</v>
      </c>
      <c r="LX2150" s="1">
        <v>56</v>
      </c>
      <c r="LY2150" s="1">
        <v>63</v>
      </c>
      <c r="PG2150" s="1">
        <v>18</v>
      </c>
      <c r="PH2150" s="1">
        <v>20</v>
      </c>
      <c r="SP2150" s="1">
        <v>97.5</v>
      </c>
      <c r="SQ2150" s="1">
        <v>98.1</v>
      </c>
      <c r="VX2150" s="1">
        <v>1</v>
      </c>
      <c r="VY2150" s="1">
        <v>1</v>
      </c>
      <c r="WQ2150" s="1">
        <v>0</v>
      </c>
      <c r="WR2150" s="1">
        <v>0</v>
      </c>
      <c r="ZY2150" s="1">
        <v>151</v>
      </c>
      <c r="ZZ2150" s="1">
        <v>151</v>
      </c>
      <c r="AGS2150" s="1">
        <v>0</v>
      </c>
      <c r="AGT2150" s="1">
        <v>0</v>
      </c>
      <c r="AGU2150" s="1">
        <v>0</v>
      </c>
      <c r="AGV2150" s="1">
        <v>0</v>
      </c>
      <c r="AGW2150" s="1">
        <v>0</v>
      </c>
      <c r="AGX2150" s="1">
        <v>0</v>
      </c>
      <c r="AGY2150" s="1">
        <v>0</v>
      </c>
      <c r="AGZ2150" s="1">
        <v>0</v>
      </c>
      <c r="AHA2150" s="1">
        <v>0</v>
      </c>
      <c r="AHB2150" s="1">
        <v>0</v>
      </c>
      <c r="AHC2150" s="1">
        <v>1</v>
      </c>
      <c r="AHD2150" s="1">
        <v>0</v>
      </c>
      <c r="AHE2150" s="1">
        <v>0</v>
      </c>
      <c r="AHF2150" s="1">
        <v>0</v>
      </c>
      <c r="AHH2150" s="1">
        <v>0</v>
      </c>
      <c r="AHI2150" s="1">
        <v>0</v>
      </c>
      <c r="AHK2150" s="1">
        <v>0</v>
      </c>
      <c r="AHL2150" s="1">
        <v>0</v>
      </c>
      <c r="AHM2150" s="1">
        <v>0</v>
      </c>
      <c r="AHN2150" s="1">
        <v>0</v>
      </c>
      <c r="AHO2150" s="1">
        <v>0</v>
      </c>
      <c r="AHP2150" s="1">
        <v>0</v>
      </c>
      <c r="AHQ2150" s="1">
        <v>0</v>
      </c>
      <c r="AHR2150" s="1">
        <v>0</v>
      </c>
      <c r="AIM2150" s="1">
        <v>0</v>
      </c>
      <c r="AIN2150" s="1">
        <v>0</v>
      </c>
      <c r="AIO2150" s="1">
        <v>0</v>
      </c>
      <c r="AIT2150" s="1">
        <v>2</v>
      </c>
      <c r="AIU2150" s="1">
        <v>0</v>
      </c>
      <c r="AIV2150" s="1">
        <v>0</v>
      </c>
      <c r="AIW2150" s="1">
        <v>0</v>
      </c>
      <c r="AIX2150" s="1">
        <v>32</v>
      </c>
      <c r="AIY2150" s="1">
        <v>20</v>
      </c>
    </row>
    <row r="2151" spans="1:938" s="80" customFormat="1">
      <c r="B2151" s="80">
        <v>8</v>
      </c>
      <c r="C2151" s="80">
        <v>0</v>
      </c>
      <c r="Z2151" s="80">
        <v>0</v>
      </c>
      <c r="AA2151" s="80">
        <v>2</v>
      </c>
      <c r="AB2151" s="80" t="s">
        <v>10349</v>
      </c>
      <c r="AC2151" s="80">
        <v>0</v>
      </c>
      <c r="AE2151" s="80">
        <v>1</v>
      </c>
      <c r="AF2151" s="80">
        <v>0</v>
      </c>
      <c r="AG2151" s="80">
        <v>0</v>
      </c>
      <c r="AI2151" s="80">
        <v>148</v>
      </c>
      <c r="DR2151" s="80">
        <v>48</v>
      </c>
      <c r="HA2151" s="80">
        <v>2</v>
      </c>
      <c r="HT2151" s="80">
        <v>0</v>
      </c>
      <c r="IP2151" s="80">
        <v>99</v>
      </c>
      <c r="LX2151" s="80">
        <v>63</v>
      </c>
      <c r="PG2151" s="80">
        <v>16</v>
      </c>
      <c r="SP2151" s="80">
        <v>97.5</v>
      </c>
      <c r="VX2151" s="80">
        <v>1</v>
      </c>
      <c r="WQ2151" s="80">
        <v>0</v>
      </c>
      <c r="ZY2151" s="80">
        <v>151.6</v>
      </c>
      <c r="ABH2151" s="80">
        <v>2.8</v>
      </c>
      <c r="AEK2151" s="80">
        <v>39.700000000000003</v>
      </c>
      <c r="AGS2151" s="80">
        <v>0</v>
      </c>
      <c r="AGT2151" s="80">
        <v>0</v>
      </c>
      <c r="AGU2151" s="80">
        <v>0</v>
      </c>
      <c r="AGV2151" s="80">
        <v>0</v>
      </c>
      <c r="AGW2151" s="80">
        <v>0</v>
      </c>
      <c r="AGX2151" s="80">
        <v>0</v>
      </c>
      <c r="AGY2151" s="80">
        <v>0</v>
      </c>
      <c r="AGZ2151" s="80">
        <v>2</v>
      </c>
      <c r="AHA2151" s="80">
        <v>0</v>
      </c>
      <c r="AHB2151" s="80">
        <v>0</v>
      </c>
      <c r="AHC2151" s="80">
        <v>1</v>
      </c>
      <c r="AHD2151" s="80">
        <v>0</v>
      </c>
      <c r="AHE2151" s="80">
        <v>0</v>
      </c>
      <c r="AHF2151" s="80">
        <v>0</v>
      </c>
      <c r="AHH2151" s="80">
        <v>0</v>
      </c>
      <c r="AHI2151" s="80">
        <v>0</v>
      </c>
      <c r="AHK2151" s="80">
        <v>0</v>
      </c>
      <c r="AHL2151" s="80">
        <v>0</v>
      </c>
      <c r="AHM2151" s="80">
        <v>0</v>
      </c>
      <c r="AHN2151" s="80">
        <v>0</v>
      </c>
      <c r="AHO2151" s="80">
        <v>0</v>
      </c>
      <c r="AHP2151" s="80">
        <v>0</v>
      </c>
      <c r="AHQ2151" s="80">
        <v>0</v>
      </c>
      <c r="AHR2151" s="80">
        <v>0</v>
      </c>
      <c r="AIM2151" s="80">
        <v>0</v>
      </c>
      <c r="AIN2151" s="80">
        <v>0</v>
      </c>
      <c r="AIO2151" s="80">
        <v>0</v>
      </c>
      <c r="AIT2151" s="80">
        <v>1</v>
      </c>
      <c r="AIU2151" s="80">
        <v>0</v>
      </c>
      <c r="AIV2151" s="80">
        <v>0</v>
      </c>
      <c r="AIW2151" s="80">
        <v>0</v>
      </c>
      <c r="AIX2151" s="80">
        <v>38</v>
      </c>
    </row>
    <row r="2152" spans="1:938" s="1" customFormat="1">
      <c r="A2152" s="1">
        <v>450</v>
      </c>
      <c r="B2152" s="1">
        <v>1</v>
      </c>
      <c r="C2152" s="1">
        <v>0</v>
      </c>
      <c r="Z2152" s="1">
        <v>0</v>
      </c>
      <c r="AA2152" s="1">
        <v>1</v>
      </c>
      <c r="AC2152" s="1">
        <v>0</v>
      </c>
      <c r="AE2152" s="1">
        <v>0</v>
      </c>
      <c r="AG2152" s="1">
        <v>0</v>
      </c>
      <c r="AI2152" s="1">
        <v>107</v>
      </c>
      <c r="AJ2152" s="1">
        <v>100</v>
      </c>
      <c r="AK2152" s="1">
        <v>129</v>
      </c>
      <c r="AL2152" s="1">
        <v>122</v>
      </c>
      <c r="DR2152" s="1">
        <v>46</v>
      </c>
      <c r="DS2152" s="1">
        <v>54</v>
      </c>
      <c r="DT2152" s="1">
        <v>56</v>
      </c>
      <c r="DU2152" s="1">
        <v>57</v>
      </c>
      <c r="IP2152" s="1">
        <v>98</v>
      </c>
      <c r="IQ2152" s="1">
        <v>95</v>
      </c>
      <c r="IR2152" s="1">
        <v>99</v>
      </c>
      <c r="IS2152" s="1">
        <v>100</v>
      </c>
      <c r="LX2152" s="1">
        <v>63</v>
      </c>
      <c r="LY2152" s="1">
        <v>61</v>
      </c>
      <c r="LZ2152" s="1">
        <v>77</v>
      </c>
      <c r="MA2152" s="1">
        <v>67</v>
      </c>
      <c r="PG2152" s="1">
        <v>16</v>
      </c>
      <c r="PH2152" s="1">
        <v>16</v>
      </c>
      <c r="PI2152" s="1">
        <v>16</v>
      </c>
      <c r="PJ2152" s="1">
        <v>16</v>
      </c>
      <c r="SP2152" s="1">
        <v>97.7</v>
      </c>
      <c r="SQ2152" s="1">
        <v>98.5</v>
      </c>
      <c r="SR2152" s="1">
        <v>98.4</v>
      </c>
      <c r="SS2152" s="1">
        <v>98.4</v>
      </c>
      <c r="WQ2152" s="1">
        <v>1</v>
      </c>
      <c r="WR2152" s="1">
        <v>1</v>
      </c>
      <c r="WS2152" s="1">
        <v>0</v>
      </c>
      <c r="WT2152" s="1">
        <v>0</v>
      </c>
      <c r="AAY2152" s="1">
        <v>27</v>
      </c>
      <c r="ABB2152" s="1">
        <v>9.8000000000000007</v>
      </c>
      <c r="ABE2152" s="1">
        <v>30.9</v>
      </c>
      <c r="ABM2152" s="1">
        <v>12.23</v>
      </c>
      <c r="ABO2152" s="1">
        <v>563</v>
      </c>
      <c r="ABU2152" s="1">
        <v>141</v>
      </c>
      <c r="ABX2152" s="1">
        <v>5.6</v>
      </c>
      <c r="ACA2152" s="1">
        <v>100</v>
      </c>
      <c r="ACD2152" s="1">
        <v>9.6</v>
      </c>
      <c r="ACG2152" s="1">
        <v>121</v>
      </c>
      <c r="ACQ2152" s="1">
        <v>47</v>
      </c>
      <c r="ACT2152" s="1">
        <v>1.96</v>
      </c>
      <c r="ACW2152" s="1">
        <v>14</v>
      </c>
      <c r="ADP2152" s="1">
        <v>76</v>
      </c>
      <c r="AGS2152" s="1">
        <v>0</v>
      </c>
      <c r="AGT2152" s="1">
        <v>0</v>
      </c>
      <c r="AGU2152" s="1">
        <v>0</v>
      </c>
      <c r="AGV2152" s="1">
        <v>0</v>
      </c>
      <c r="AGW2152" s="1">
        <v>0</v>
      </c>
      <c r="AGX2152" s="1">
        <v>0</v>
      </c>
      <c r="AGY2152" s="1">
        <v>0</v>
      </c>
      <c r="AGZ2152" s="1">
        <v>0</v>
      </c>
      <c r="AHA2152" s="1">
        <v>0</v>
      </c>
      <c r="AHB2152" s="1">
        <v>0</v>
      </c>
      <c r="AHC2152" s="1">
        <v>1</v>
      </c>
      <c r="AHD2152" s="1">
        <v>0</v>
      </c>
      <c r="AHE2152" s="1">
        <v>0</v>
      </c>
      <c r="AHF2152" s="1">
        <v>0</v>
      </c>
      <c r="AHH2152" s="1">
        <v>0</v>
      </c>
      <c r="AHI2152" s="1">
        <v>0</v>
      </c>
      <c r="AHK2152" s="1">
        <v>0</v>
      </c>
      <c r="AHL2152" s="1">
        <v>0</v>
      </c>
      <c r="AHM2152" s="1">
        <v>0</v>
      </c>
      <c r="AHN2152" s="1">
        <v>0</v>
      </c>
      <c r="AHO2152" s="1">
        <v>0</v>
      </c>
      <c r="AHP2152" s="1">
        <v>0</v>
      </c>
      <c r="AHQ2152" s="1">
        <v>0</v>
      </c>
      <c r="AHR2152" s="1">
        <v>0</v>
      </c>
      <c r="AIM2152" s="1">
        <v>0</v>
      </c>
      <c r="AIN2152" s="1">
        <v>0</v>
      </c>
      <c r="AIO2152" s="1">
        <v>0</v>
      </c>
      <c r="AIP2152" s="1">
        <v>0</v>
      </c>
      <c r="AIQ2152" s="1">
        <v>1</v>
      </c>
      <c r="AIR2152" s="1">
        <v>0</v>
      </c>
      <c r="AIS2152" s="1">
        <v>1</v>
      </c>
      <c r="AIT2152" s="3">
        <v>0</v>
      </c>
      <c r="AIU2152" s="1">
        <v>0</v>
      </c>
      <c r="AIV2152" s="1">
        <v>0</v>
      </c>
      <c r="AIW2152" s="1">
        <v>0</v>
      </c>
    </row>
    <row r="2153" spans="1:938" s="18" customFormat="1">
      <c r="B2153" s="18">
        <v>2</v>
      </c>
      <c r="C2153" s="18">
        <v>0</v>
      </c>
      <c r="Z2153" s="18">
        <v>1</v>
      </c>
      <c r="AA2153" s="18">
        <v>0</v>
      </c>
      <c r="AB2153" s="18" t="s">
        <v>10350</v>
      </c>
      <c r="AC2153" s="18">
        <v>0</v>
      </c>
      <c r="AE2153" s="18">
        <v>0</v>
      </c>
      <c r="AG2153" s="18">
        <v>2</v>
      </c>
      <c r="AI2153" s="18">
        <v>126</v>
      </c>
      <c r="DR2153" s="18">
        <v>56</v>
      </c>
      <c r="HA2153" s="18">
        <v>0</v>
      </c>
      <c r="HT2153" s="18">
        <v>1</v>
      </c>
      <c r="IP2153" s="18">
        <v>96</v>
      </c>
      <c r="LX2153" s="18">
        <v>68</v>
      </c>
      <c r="PG2153" s="18">
        <v>16</v>
      </c>
      <c r="SP2153" s="18">
        <v>97.2</v>
      </c>
      <c r="VX2153" s="18">
        <v>1</v>
      </c>
      <c r="WQ2153" s="18">
        <v>0</v>
      </c>
      <c r="AGS2153" s="18">
        <v>0</v>
      </c>
      <c r="AGT2153" s="18">
        <v>0</v>
      </c>
      <c r="AGU2153" s="18">
        <v>0</v>
      </c>
      <c r="AGV2153" s="18">
        <v>0</v>
      </c>
      <c r="AGW2153" s="18">
        <v>0</v>
      </c>
      <c r="AGX2153" s="18">
        <v>0</v>
      </c>
      <c r="AGY2153" s="18">
        <v>0</v>
      </c>
      <c r="AGZ2153" s="18">
        <v>0</v>
      </c>
      <c r="AHA2153" s="18">
        <v>0</v>
      </c>
      <c r="AHB2153" s="18">
        <v>0</v>
      </c>
      <c r="AHC2153" s="18">
        <v>2</v>
      </c>
      <c r="AHD2153" s="18">
        <v>0</v>
      </c>
      <c r="AHE2153" s="18">
        <v>0</v>
      </c>
      <c r="AHF2153" s="18">
        <v>0</v>
      </c>
      <c r="AHH2153" s="18">
        <v>1</v>
      </c>
      <c r="AHI2153" s="18">
        <v>0</v>
      </c>
      <c r="AHK2153" s="18">
        <v>0</v>
      </c>
      <c r="AHL2153" s="18">
        <v>0</v>
      </c>
      <c r="AHM2153" s="18">
        <v>0</v>
      </c>
      <c r="AHN2153" s="18">
        <v>0</v>
      </c>
      <c r="AHO2153" s="18">
        <v>0</v>
      </c>
      <c r="AHP2153" s="18">
        <v>0</v>
      </c>
      <c r="AHQ2153" s="18">
        <v>0</v>
      </c>
      <c r="AHR2153" s="18">
        <v>0</v>
      </c>
      <c r="AIM2153" s="18">
        <v>0</v>
      </c>
      <c r="AIN2153" s="18">
        <v>0</v>
      </c>
      <c r="AIO2153" s="18">
        <v>0</v>
      </c>
      <c r="AIP2153" s="18">
        <v>0</v>
      </c>
      <c r="AIR2153" s="18">
        <v>0</v>
      </c>
      <c r="AIT2153" s="79">
        <v>0</v>
      </c>
      <c r="AIU2153" s="18">
        <v>1</v>
      </c>
      <c r="AIV2153" s="18">
        <v>0</v>
      </c>
      <c r="AIW2153" s="18">
        <v>0</v>
      </c>
      <c r="AJB2153" s="18">
        <v>103</v>
      </c>
    </row>
    <row r="2154" spans="1:938" s="1" customFormat="1">
      <c r="A2154" s="1">
        <v>451</v>
      </c>
      <c r="B2154" s="1">
        <v>1</v>
      </c>
      <c r="C2154" s="1">
        <v>0</v>
      </c>
      <c r="Z2154" s="1">
        <v>0</v>
      </c>
      <c r="AA2154" s="1">
        <v>1</v>
      </c>
      <c r="AB2154" s="1" t="s">
        <v>10351</v>
      </c>
      <c r="AC2154" s="1">
        <v>0</v>
      </c>
      <c r="AE2154" s="1">
        <v>0</v>
      </c>
      <c r="AG2154" s="1">
        <v>0</v>
      </c>
      <c r="AGS2154" s="1">
        <v>1</v>
      </c>
      <c r="AGT2154" s="1">
        <v>0</v>
      </c>
      <c r="AGU2154" s="1">
        <v>1</v>
      </c>
      <c r="AGV2154" s="1">
        <v>0</v>
      </c>
      <c r="AGW2154" s="1">
        <v>1</v>
      </c>
      <c r="AGX2154" s="1">
        <v>0</v>
      </c>
      <c r="AGY2154" s="1">
        <v>0</v>
      </c>
      <c r="AGZ2154" s="1">
        <v>0</v>
      </c>
      <c r="AHA2154" s="1">
        <v>0</v>
      </c>
      <c r="AHB2154" s="1">
        <v>0</v>
      </c>
      <c r="AHC2154" s="1">
        <v>1</v>
      </c>
      <c r="AHD2154" s="1">
        <v>0</v>
      </c>
      <c r="AHE2154" s="1">
        <v>0</v>
      </c>
      <c r="AHF2154" s="1">
        <v>0</v>
      </c>
      <c r="AHH2154" s="1">
        <v>0</v>
      </c>
      <c r="AHI2154" s="1">
        <v>0</v>
      </c>
      <c r="AHK2154" s="1">
        <v>0</v>
      </c>
      <c r="AHL2154" s="1">
        <v>0</v>
      </c>
      <c r="AHM2154" s="1">
        <v>0</v>
      </c>
      <c r="AHN2154" s="1">
        <v>0</v>
      </c>
      <c r="AHO2154" s="1">
        <v>0</v>
      </c>
      <c r="AHP2154" s="1">
        <v>0</v>
      </c>
      <c r="AHQ2154" s="1">
        <v>0</v>
      </c>
      <c r="AHR2154" s="1" t="s">
        <v>7001</v>
      </c>
      <c r="AIM2154" s="1">
        <v>0</v>
      </c>
      <c r="AIN2154" s="1">
        <v>0</v>
      </c>
      <c r="AIO2154" s="1">
        <v>0</v>
      </c>
      <c r="AIT2154" s="3">
        <v>0</v>
      </c>
    </row>
    <row r="2155" spans="1:938" s="1" customFormat="1">
      <c r="B2155" s="1">
        <v>2</v>
      </c>
      <c r="C2155" s="1">
        <v>1</v>
      </c>
      <c r="D2155" s="1" t="s">
        <v>6462</v>
      </c>
      <c r="E2155" s="1" t="s">
        <v>6040</v>
      </c>
      <c r="F2155" s="1" t="s">
        <v>6191</v>
      </c>
      <c r="O2155" s="1">
        <v>0</v>
      </c>
      <c r="P2155" s="1">
        <v>1</v>
      </c>
      <c r="Q2155" s="1">
        <v>1</v>
      </c>
      <c r="Z2155" s="1">
        <v>0</v>
      </c>
      <c r="AA2155" s="1">
        <v>1</v>
      </c>
      <c r="AB2155" s="1" t="s">
        <v>10352</v>
      </c>
      <c r="AC2155" s="1">
        <v>1</v>
      </c>
      <c r="AD2155" s="1">
        <v>0</v>
      </c>
      <c r="AE2155" s="1">
        <v>4</v>
      </c>
      <c r="AF2155" s="1">
        <v>0</v>
      </c>
      <c r="AG2155" s="1">
        <v>0</v>
      </c>
      <c r="AI2155" s="1">
        <v>158</v>
      </c>
      <c r="AJ2155" s="1">
        <v>166</v>
      </c>
      <c r="DR2155" s="1">
        <v>62</v>
      </c>
      <c r="DS2155" s="1">
        <v>74</v>
      </c>
      <c r="HA2155" s="1">
        <v>0</v>
      </c>
      <c r="HB2155" s="1">
        <v>0</v>
      </c>
      <c r="HT2155" s="1">
        <v>0</v>
      </c>
      <c r="HU2155" s="1">
        <v>0</v>
      </c>
      <c r="IP2155" s="1">
        <v>92</v>
      </c>
      <c r="IQ2155" s="1">
        <v>95</v>
      </c>
      <c r="IR2155" s="1">
        <v>85</v>
      </c>
      <c r="IS2155" s="1">
        <v>91</v>
      </c>
      <c r="IT2155" s="1">
        <v>93.5</v>
      </c>
      <c r="IU2155" s="1">
        <v>95</v>
      </c>
      <c r="LX2155" s="1">
        <v>72</v>
      </c>
      <c r="LY2155" s="1">
        <v>90</v>
      </c>
      <c r="PG2155" s="1">
        <v>24</v>
      </c>
      <c r="PH2155" s="1">
        <v>32</v>
      </c>
      <c r="PI2155" s="1">
        <v>32</v>
      </c>
      <c r="PJ2155" s="1">
        <v>28</v>
      </c>
      <c r="PK2155" s="1">
        <v>28</v>
      </c>
      <c r="SP2155" s="1">
        <v>98.5</v>
      </c>
      <c r="SQ2155" s="1">
        <v>99</v>
      </c>
      <c r="VX2155" s="1">
        <v>1</v>
      </c>
      <c r="VY2155" s="1">
        <v>1</v>
      </c>
      <c r="WQ2155" s="1">
        <v>1</v>
      </c>
      <c r="WR2155" s="1">
        <v>1</v>
      </c>
      <c r="WS2155" s="1">
        <v>0</v>
      </c>
      <c r="WT2155" s="1">
        <v>1</v>
      </c>
      <c r="WU2155" s="1">
        <v>1</v>
      </c>
      <c r="WV2155" s="1">
        <v>1</v>
      </c>
      <c r="ZY2155" s="1">
        <v>188</v>
      </c>
      <c r="ZZ2155" s="1">
        <v>188.5</v>
      </c>
      <c r="AAY2155" s="1">
        <v>32</v>
      </c>
      <c r="AAZ2155" s="1">
        <v>35</v>
      </c>
      <c r="ABA2155" s="1">
        <v>35</v>
      </c>
      <c r="ABB2155" s="1">
        <v>15.6</v>
      </c>
      <c r="ABD2155" s="1">
        <v>15</v>
      </c>
      <c r="ABE2155" s="1">
        <v>46</v>
      </c>
      <c r="ABG2155" s="1">
        <v>44</v>
      </c>
      <c r="ABU2155" s="1">
        <v>139</v>
      </c>
      <c r="ABV2155" s="1">
        <v>141</v>
      </c>
      <c r="ABW2155" s="1">
        <v>136</v>
      </c>
      <c r="ABX2155" s="1">
        <v>3.3</v>
      </c>
      <c r="ABY2155" s="1">
        <v>3.3</v>
      </c>
      <c r="ABZ2155" s="1">
        <v>3.8</v>
      </c>
      <c r="ACA2155" s="1">
        <v>90</v>
      </c>
      <c r="ACB2155" s="1">
        <v>91</v>
      </c>
      <c r="ACC2155" s="1">
        <v>93</v>
      </c>
      <c r="ACD2155" s="1">
        <v>1.07</v>
      </c>
      <c r="ACE2155" s="1">
        <v>9.8000000000000007</v>
      </c>
      <c r="ACF2155" s="1">
        <v>1.04</v>
      </c>
      <c r="ACG2155" s="1">
        <v>283</v>
      </c>
      <c r="ACH2155" s="1">
        <v>249</v>
      </c>
      <c r="ACI2155" s="1">
        <v>406</v>
      </c>
      <c r="ACQ2155" s="1">
        <v>37</v>
      </c>
      <c r="ACR2155" s="1">
        <v>34</v>
      </c>
      <c r="ACS2155" s="1">
        <v>37</v>
      </c>
      <c r="ACT2155" s="1">
        <v>1.7</v>
      </c>
      <c r="ACU2155" s="1">
        <v>1.62</v>
      </c>
      <c r="ACV2155" s="1">
        <v>1.8</v>
      </c>
      <c r="ACW2155" s="1">
        <v>21</v>
      </c>
      <c r="ACX2155" s="1">
        <v>31</v>
      </c>
      <c r="ACY2155" s="1">
        <v>13</v>
      </c>
      <c r="ADS2155" s="1">
        <v>2.4</v>
      </c>
      <c r="AGS2155" s="1">
        <v>1</v>
      </c>
      <c r="AGT2155" s="1">
        <v>0</v>
      </c>
      <c r="AGU2155" s="1">
        <v>1</v>
      </c>
      <c r="AGV2155" s="1">
        <v>0</v>
      </c>
      <c r="AGW2155" s="1">
        <v>1</v>
      </c>
      <c r="AGX2155" s="1">
        <v>0</v>
      </c>
      <c r="AGY2155" s="1">
        <v>0</v>
      </c>
      <c r="AGZ2155" s="1">
        <v>2</v>
      </c>
      <c r="AHA2155" s="1">
        <v>0</v>
      </c>
      <c r="AHB2155" s="1">
        <v>0</v>
      </c>
      <c r="AHC2155" s="1">
        <v>1</v>
      </c>
      <c r="AHD2155" s="1">
        <v>0</v>
      </c>
      <c r="AHE2155" s="1">
        <v>0</v>
      </c>
      <c r="AHF2155" s="1">
        <v>0</v>
      </c>
      <c r="AHH2155" s="1">
        <v>0</v>
      </c>
      <c r="AHI2155" s="1">
        <v>0</v>
      </c>
      <c r="AHK2155" s="1">
        <v>0</v>
      </c>
      <c r="AHL2155" s="1">
        <v>0</v>
      </c>
      <c r="AHM2155" s="1">
        <v>0</v>
      </c>
      <c r="AHN2155" s="1">
        <v>0</v>
      </c>
      <c r="AHO2155" s="1">
        <v>0</v>
      </c>
      <c r="AHP2155" s="1">
        <v>0</v>
      </c>
      <c r="AHQ2155" s="1">
        <v>0</v>
      </c>
      <c r="AHR2155" s="1">
        <v>0</v>
      </c>
      <c r="AIM2155" s="1">
        <v>0</v>
      </c>
      <c r="AIN2155" s="1">
        <v>0</v>
      </c>
      <c r="AIO2155" s="1">
        <v>0</v>
      </c>
      <c r="AIT2155" s="3">
        <v>2</v>
      </c>
      <c r="AIX2155" s="1">
        <v>76</v>
      </c>
      <c r="AIY2155" s="1">
        <v>44</v>
      </c>
    </row>
    <row r="2156" spans="1:938" s="1" customFormat="1">
      <c r="B2156" s="1">
        <v>3</v>
      </c>
      <c r="C2156" s="1">
        <v>1</v>
      </c>
      <c r="D2156" s="1" t="s">
        <v>6528</v>
      </c>
      <c r="O2156" s="1">
        <v>1</v>
      </c>
      <c r="Z2156" s="1">
        <v>0</v>
      </c>
      <c r="AA2156" s="1">
        <v>1</v>
      </c>
      <c r="AB2156" s="1" t="s">
        <v>10353</v>
      </c>
      <c r="AC2156" s="1">
        <v>0</v>
      </c>
      <c r="AE2156" s="1">
        <v>1</v>
      </c>
      <c r="AF2156" s="1">
        <v>0</v>
      </c>
      <c r="AG2156" s="1">
        <v>0</v>
      </c>
      <c r="AI2156" s="1">
        <v>138</v>
      </c>
      <c r="AL2156" s="1">
        <v>120</v>
      </c>
      <c r="DR2156" s="1">
        <v>54</v>
      </c>
      <c r="DU2156" s="1">
        <v>58</v>
      </c>
      <c r="HA2156" s="1">
        <v>2</v>
      </c>
      <c r="HD2156" s="1">
        <v>2</v>
      </c>
      <c r="HT2156" s="1">
        <v>0</v>
      </c>
      <c r="HW2156" s="1">
        <v>0</v>
      </c>
      <c r="IP2156" s="1">
        <v>93</v>
      </c>
      <c r="IQ2156" s="1">
        <v>89</v>
      </c>
      <c r="IR2156" s="1">
        <v>90</v>
      </c>
      <c r="IS2156" s="1">
        <v>86</v>
      </c>
      <c r="IT2156" s="1">
        <v>90.5</v>
      </c>
      <c r="LX2156" s="1">
        <v>71</v>
      </c>
      <c r="MA2156" s="1">
        <v>70</v>
      </c>
      <c r="PG2156" s="1">
        <v>24</v>
      </c>
      <c r="PJ2156" s="1">
        <v>24</v>
      </c>
      <c r="SP2156" s="1">
        <v>98</v>
      </c>
      <c r="SS2156" s="1">
        <v>98</v>
      </c>
      <c r="VX2156" s="1">
        <v>1</v>
      </c>
      <c r="WA2156" s="1">
        <v>1</v>
      </c>
      <c r="WQ2156" s="1">
        <v>0</v>
      </c>
      <c r="WR2156" s="1">
        <v>0</v>
      </c>
      <c r="WS2156" s="1">
        <v>1</v>
      </c>
      <c r="WT2156" s="1">
        <v>0</v>
      </c>
      <c r="ZY2156" s="1">
        <v>188</v>
      </c>
      <c r="ZZ2156" s="1">
        <v>186.5</v>
      </c>
      <c r="AAY2156" s="1">
        <v>34</v>
      </c>
      <c r="AAZ2156" s="1">
        <v>36</v>
      </c>
      <c r="ABB2156" s="1">
        <v>14.3</v>
      </c>
      <c r="ABC2156" s="1">
        <v>12.6</v>
      </c>
      <c r="ABE2156" s="1">
        <v>42</v>
      </c>
      <c r="ABF2156" s="1">
        <v>37</v>
      </c>
      <c r="ABU2156" s="1">
        <v>138</v>
      </c>
      <c r="ABV2156" s="1">
        <v>135</v>
      </c>
      <c r="ABX2156" s="1">
        <v>4.0999999999999996</v>
      </c>
      <c r="ABY2156" s="1">
        <v>3.7</v>
      </c>
      <c r="ACA2156" s="1">
        <v>96</v>
      </c>
      <c r="ACB2156" s="1">
        <v>97</v>
      </c>
      <c r="ACD2156" s="1">
        <v>1.05</v>
      </c>
      <c r="ACE2156" s="1">
        <v>1</v>
      </c>
      <c r="ACG2156" s="1">
        <v>233</v>
      </c>
      <c r="ACH2156" s="1">
        <v>301</v>
      </c>
      <c r="ACQ2156" s="1">
        <v>36</v>
      </c>
      <c r="ACR2156" s="1">
        <v>35</v>
      </c>
      <c r="ACT2156" s="1">
        <v>1.7</v>
      </c>
      <c r="ACU2156" s="1">
        <v>1.9</v>
      </c>
      <c r="ACW2156" s="1">
        <v>14</v>
      </c>
      <c r="ACX2156" s="1">
        <v>7</v>
      </c>
      <c r="AGS2156" s="1">
        <v>1</v>
      </c>
      <c r="AGT2156" s="1">
        <v>0</v>
      </c>
      <c r="AGU2156" s="1">
        <v>1</v>
      </c>
      <c r="AGV2156" s="1">
        <v>0</v>
      </c>
      <c r="AGW2156" s="1">
        <v>1</v>
      </c>
      <c r="AGX2156" s="1">
        <v>0</v>
      </c>
      <c r="AGY2156" s="1">
        <v>0</v>
      </c>
      <c r="AGZ2156" s="1">
        <v>0</v>
      </c>
      <c r="AHA2156" s="1">
        <v>0</v>
      </c>
      <c r="AHB2156" s="1">
        <v>0</v>
      </c>
      <c r="AHC2156" s="1">
        <v>1</v>
      </c>
      <c r="AHD2156" s="1">
        <v>0</v>
      </c>
      <c r="AHE2156" s="1">
        <v>0</v>
      </c>
      <c r="AHF2156" s="1">
        <v>0</v>
      </c>
      <c r="AHH2156" s="1">
        <v>0</v>
      </c>
      <c r="AHI2156" s="1">
        <v>0</v>
      </c>
      <c r="AHK2156" s="1">
        <v>0</v>
      </c>
      <c r="AHL2156" s="1">
        <v>0</v>
      </c>
      <c r="AHM2156" s="1">
        <v>0</v>
      </c>
      <c r="AHN2156" s="1">
        <v>0</v>
      </c>
      <c r="AHO2156" s="1">
        <v>0</v>
      </c>
      <c r="AHP2156" s="1">
        <v>0</v>
      </c>
      <c r="AHQ2156" s="1">
        <v>0</v>
      </c>
      <c r="AHR2156" s="1">
        <v>0</v>
      </c>
      <c r="AIM2156" s="1">
        <v>0</v>
      </c>
      <c r="AIN2156" s="1">
        <v>0</v>
      </c>
      <c r="AIO2156" s="1">
        <v>0</v>
      </c>
      <c r="AIT2156" s="3">
        <v>2</v>
      </c>
      <c r="AIX2156" s="1">
        <v>63</v>
      </c>
      <c r="AIY2156" s="1">
        <v>59</v>
      </c>
    </row>
    <row r="2157" spans="1:938" s="1" customFormat="1">
      <c r="B2157" s="1">
        <v>4</v>
      </c>
      <c r="C2157" s="1">
        <v>1</v>
      </c>
      <c r="D2157" s="1" t="s">
        <v>5913</v>
      </c>
      <c r="O2157" s="1">
        <v>1</v>
      </c>
      <c r="Z2157" s="1">
        <v>0</v>
      </c>
      <c r="AA2157" s="1">
        <v>2</v>
      </c>
      <c r="AB2157" s="1" t="s">
        <v>10354</v>
      </c>
      <c r="AC2157" s="1">
        <v>0</v>
      </c>
      <c r="AE2157" s="1">
        <v>0</v>
      </c>
      <c r="AG2157" s="1">
        <v>0</v>
      </c>
      <c r="AI2157" s="1">
        <v>138</v>
      </c>
      <c r="AK2157" s="1">
        <v>122</v>
      </c>
      <c r="DR2157" s="1">
        <v>66</v>
      </c>
      <c r="DT2157" s="1">
        <v>58</v>
      </c>
      <c r="HA2157" s="1">
        <v>2</v>
      </c>
      <c r="HC2157" s="1">
        <v>2</v>
      </c>
      <c r="HT2157" s="1">
        <v>0</v>
      </c>
      <c r="HV2157" s="1">
        <v>0</v>
      </c>
      <c r="IP2157" s="1">
        <v>94</v>
      </c>
      <c r="IQ2157" s="1">
        <v>92</v>
      </c>
      <c r="IR2157" s="1">
        <v>89.5</v>
      </c>
      <c r="LX2157" s="1">
        <v>78</v>
      </c>
      <c r="LZ2157" s="1">
        <v>88</v>
      </c>
      <c r="PG2157" s="1">
        <v>20</v>
      </c>
      <c r="PI2157" s="1">
        <v>24</v>
      </c>
      <c r="SP2157" s="1">
        <v>96.1</v>
      </c>
      <c r="SR2157" s="1">
        <v>98.1</v>
      </c>
      <c r="VX2157" s="1">
        <v>1</v>
      </c>
      <c r="VZ2157" s="1">
        <v>1</v>
      </c>
      <c r="WQ2157" s="1">
        <v>0</v>
      </c>
      <c r="WR2157" s="1">
        <v>0</v>
      </c>
      <c r="WS2157" s="1">
        <v>0</v>
      </c>
      <c r="ZY2157" s="1">
        <v>187</v>
      </c>
      <c r="ZZ2157" s="1">
        <v>187</v>
      </c>
      <c r="AAY2157" s="1">
        <v>34</v>
      </c>
      <c r="AAZ2157" s="1">
        <v>35</v>
      </c>
      <c r="ABC2157" s="1">
        <v>14.3</v>
      </c>
      <c r="ABF2157" s="1">
        <v>42</v>
      </c>
      <c r="ABU2157" s="1">
        <v>142</v>
      </c>
      <c r="ABV2157" s="1">
        <v>139</v>
      </c>
      <c r="ABX2157" s="1">
        <v>4.4000000000000004</v>
      </c>
      <c r="ABY2157" s="1">
        <v>3.6</v>
      </c>
      <c r="ACA2157" s="1">
        <v>93</v>
      </c>
      <c r="ACB2157" s="1">
        <v>97</v>
      </c>
      <c r="ACD2157" s="1">
        <v>10.4</v>
      </c>
      <c r="ACE2157" s="1">
        <v>1.06</v>
      </c>
      <c r="ACG2157" s="1">
        <v>175</v>
      </c>
      <c r="ACH2157" s="1">
        <v>240</v>
      </c>
      <c r="ACQ2157" s="1">
        <v>31</v>
      </c>
      <c r="ACR2157" s="1">
        <v>37</v>
      </c>
      <c r="ACT2157" s="1">
        <v>1.74</v>
      </c>
      <c r="ACU2157" s="1">
        <v>1.6</v>
      </c>
      <c r="ACW2157" s="1">
        <v>15</v>
      </c>
      <c r="ACX2157" s="1">
        <v>12</v>
      </c>
      <c r="ADR2157" s="1">
        <v>2.6</v>
      </c>
      <c r="AGS2157" s="1">
        <v>1</v>
      </c>
      <c r="AGT2157" s="1">
        <v>0</v>
      </c>
      <c r="AGU2157" s="1">
        <v>1</v>
      </c>
      <c r="AGV2157" s="1">
        <v>0</v>
      </c>
      <c r="AGW2157" s="1">
        <v>0</v>
      </c>
      <c r="AGX2157" s="1">
        <v>0</v>
      </c>
      <c r="AGY2157" s="1">
        <v>0</v>
      </c>
      <c r="AGZ2157" s="1">
        <v>3</v>
      </c>
      <c r="AHA2157" s="1">
        <v>0</v>
      </c>
      <c r="AHB2157" s="1">
        <v>0</v>
      </c>
      <c r="AHC2157" s="1">
        <v>1</v>
      </c>
      <c r="AHD2157" s="1">
        <v>0</v>
      </c>
      <c r="AHE2157" s="1">
        <v>0</v>
      </c>
      <c r="AHF2157" s="1">
        <v>0</v>
      </c>
      <c r="AHH2157" s="1">
        <v>0</v>
      </c>
      <c r="AHI2157" s="1">
        <v>0</v>
      </c>
      <c r="AHK2157" s="1">
        <v>0</v>
      </c>
      <c r="AHL2157" s="1">
        <v>0</v>
      </c>
      <c r="AHM2157" s="1">
        <v>0</v>
      </c>
      <c r="AHN2157" s="1">
        <v>0</v>
      </c>
      <c r="AHO2157" s="1">
        <v>0</v>
      </c>
      <c r="AHP2157" s="1">
        <v>0</v>
      </c>
      <c r="AHQ2157" s="1">
        <v>0</v>
      </c>
      <c r="AHR2157" s="1">
        <v>0</v>
      </c>
      <c r="AIM2157" s="1">
        <v>0</v>
      </c>
      <c r="AIN2157" s="1">
        <v>0</v>
      </c>
      <c r="AIO2157" s="1">
        <v>0</v>
      </c>
      <c r="AIT2157" s="3">
        <v>2</v>
      </c>
      <c r="AIX2157" s="1">
        <v>45</v>
      </c>
      <c r="AIY2157" s="1">
        <v>68</v>
      </c>
    </row>
    <row r="2158" spans="1:938" s="1" customFormat="1">
      <c r="B2158" s="1">
        <v>5</v>
      </c>
      <c r="C2158" s="1">
        <v>0</v>
      </c>
      <c r="Z2158" s="1">
        <v>0</v>
      </c>
      <c r="AA2158" s="1">
        <v>2</v>
      </c>
      <c r="AB2158" s="1" t="s">
        <v>10355</v>
      </c>
      <c r="AC2158" s="1">
        <v>0</v>
      </c>
      <c r="AE2158" s="1">
        <v>0</v>
      </c>
      <c r="AG2158" s="1">
        <v>0</v>
      </c>
      <c r="AI2158" s="1">
        <v>118</v>
      </c>
      <c r="AJ2158" s="1">
        <v>116</v>
      </c>
      <c r="DR2158" s="1">
        <v>62</v>
      </c>
      <c r="DS2158" s="1">
        <v>54</v>
      </c>
      <c r="HA2158" s="1">
        <v>2</v>
      </c>
      <c r="HB2158" s="1">
        <v>2</v>
      </c>
      <c r="HT2158" s="1">
        <v>0</v>
      </c>
      <c r="HU2158" s="1">
        <v>0</v>
      </c>
      <c r="IP2158" s="1">
        <v>98</v>
      </c>
      <c r="IQ2158" s="1">
        <v>95</v>
      </c>
      <c r="LX2158" s="1">
        <v>72</v>
      </c>
      <c r="LY2158" s="1">
        <v>71</v>
      </c>
      <c r="PG2158" s="1">
        <v>20</v>
      </c>
      <c r="PH2158" s="1">
        <v>20</v>
      </c>
      <c r="SP2158" s="1">
        <v>97.6</v>
      </c>
      <c r="SQ2158" s="1">
        <v>97.1</v>
      </c>
      <c r="VX2158" s="1">
        <v>1</v>
      </c>
      <c r="VY2158" s="1">
        <v>1</v>
      </c>
      <c r="WQ2158" s="1">
        <v>0</v>
      </c>
      <c r="WR2158" s="1">
        <v>0</v>
      </c>
      <c r="ZY2158" s="1">
        <v>187.5</v>
      </c>
      <c r="ZZ2158" s="1">
        <v>186.5</v>
      </c>
      <c r="AAY2158" s="1">
        <v>35</v>
      </c>
      <c r="AAZ2158" s="1">
        <v>38</v>
      </c>
      <c r="ABB2158" s="1">
        <v>14.3</v>
      </c>
      <c r="ABC2158" s="1">
        <v>15</v>
      </c>
      <c r="ABE2158" s="1">
        <v>42</v>
      </c>
      <c r="ABF2158" s="1">
        <v>44</v>
      </c>
      <c r="ABU2158" s="1">
        <v>140</v>
      </c>
      <c r="ABV2158" s="1">
        <v>141</v>
      </c>
      <c r="ABX2158" s="1">
        <v>4.0999999999999996</v>
      </c>
      <c r="ABY2158" s="1">
        <v>3.6</v>
      </c>
      <c r="ACA2158" s="1">
        <v>95</v>
      </c>
      <c r="ACB2158" s="1">
        <v>94</v>
      </c>
      <c r="ACD2158" s="1">
        <v>1.18</v>
      </c>
      <c r="ACE2158" s="1">
        <v>1.1599999999999999</v>
      </c>
      <c r="ACG2158" s="1">
        <v>258</v>
      </c>
      <c r="ACH2158" s="1">
        <v>189</v>
      </c>
      <c r="ACQ2158" s="1">
        <v>38</v>
      </c>
      <c r="ACR2158" s="1">
        <v>37</v>
      </c>
      <c r="ACT2158" s="1">
        <v>1.7</v>
      </c>
      <c r="ACU2158" s="1">
        <v>1.6</v>
      </c>
      <c r="ACW2158" s="1">
        <v>15</v>
      </c>
      <c r="ACX2158" s="1">
        <v>13</v>
      </c>
      <c r="AGS2158" s="1">
        <v>1</v>
      </c>
      <c r="AGT2158" s="1">
        <v>0</v>
      </c>
      <c r="AGU2158" s="1">
        <v>1</v>
      </c>
      <c r="AGV2158" s="1">
        <v>0</v>
      </c>
      <c r="AGW2158" s="1">
        <v>0</v>
      </c>
      <c r="AGX2158" s="1">
        <v>0</v>
      </c>
      <c r="AGY2158" s="1">
        <v>0</v>
      </c>
      <c r="AGZ2158" s="1">
        <v>0</v>
      </c>
      <c r="AHA2158" s="1">
        <v>0</v>
      </c>
      <c r="AHB2158" s="1">
        <v>0</v>
      </c>
      <c r="AHC2158" s="1">
        <v>1</v>
      </c>
      <c r="AHD2158" s="1">
        <v>0</v>
      </c>
      <c r="AHE2158" s="1">
        <v>0</v>
      </c>
      <c r="AHF2158" s="1">
        <v>0</v>
      </c>
      <c r="AHH2158" s="1">
        <v>0</v>
      </c>
      <c r="AHI2158" s="1">
        <v>0</v>
      </c>
      <c r="AHK2158" s="1">
        <v>0</v>
      </c>
      <c r="AHL2158" s="1">
        <v>0</v>
      </c>
      <c r="AHM2158" s="1">
        <v>0</v>
      </c>
      <c r="AHN2158" s="1">
        <v>0</v>
      </c>
      <c r="AHO2158" s="1">
        <v>0</v>
      </c>
      <c r="AHP2158" s="1">
        <v>0</v>
      </c>
      <c r="AHQ2158" s="1">
        <v>0</v>
      </c>
      <c r="AHR2158" s="1">
        <v>0</v>
      </c>
      <c r="AIM2158" s="1">
        <v>0</v>
      </c>
      <c r="AIN2158" s="1">
        <v>0</v>
      </c>
      <c r="AIO2158" s="1">
        <v>0</v>
      </c>
      <c r="AIT2158" s="3">
        <v>2</v>
      </c>
      <c r="AIX2158" s="1" t="s">
        <v>10356</v>
      </c>
      <c r="AIY2158" s="1">
        <v>103</v>
      </c>
    </row>
    <row r="2159" spans="1:938" s="1" customFormat="1">
      <c r="B2159" s="1">
        <v>6</v>
      </c>
      <c r="C2159" s="1">
        <v>1</v>
      </c>
      <c r="D2159" s="1" t="s">
        <v>6191</v>
      </c>
      <c r="O2159" s="1">
        <v>1</v>
      </c>
      <c r="Z2159" s="1">
        <v>0</v>
      </c>
      <c r="AA2159" s="1">
        <v>2</v>
      </c>
      <c r="AB2159" s="1" t="s">
        <v>10357</v>
      </c>
      <c r="AC2159" s="1">
        <v>0</v>
      </c>
      <c r="AE2159" s="1">
        <v>0</v>
      </c>
      <c r="AG2159" s="1">
        <v>0</v>
      </c>
      <c r="AI2159" s="1">
        <v>142</v>
      </c>
      <c r="AJ2159" s="1">
        <v>142</v>
      </c>
      <c r="DR2159" s="1">
        <v>60</v>
      </c>
      <c r="DS2159" s="1">
        <v>50</v>
      </c>
      <c r="HA2159" s="1">
        <v>2</v>
      </c>
      <c r="HB2159" s="1">
        <v>2</v>
      </c>
      <c r="HT2159" s="1">
        <v>0</v>
      </c>
      <c r="HU2159" s="1">
        <v>0</v>
      </c>
      <c r="IP2159" s="1">
        <v>95</v>
      </c>
      <c r="IQ2159" s="1">
        <v>92.5</v>
      </c>
      <c r="IR2159" s="1">
        <v>92</v>
      </c>
      <c r="LX2159" s="1">
        <v>115</v>
      </c>
      <c r="LY2159" s="1">
        <v>86</v>
      </c>
      <c r="LZ2159" s="1">
        <v>65</v>
      </c>
      <c r="PG2159" s="1">
        <v>20</v>
      </c>
      <c r="PH2159" s="1">
        <v>22</v>
      </c>
      <c r="SP2159" s="1">
        <v>97.2</v>
      </c>
      <c r="SQ2159" s="1">
        <v>97.7</v>
      </c>
      <c r="VX2159" s="1">
        <v>1</v>
      </c>
      <c r="VY2159" s="1">
        <v>1</v>
      </c>
      <c r="WQ2159" s="1">
        <v>0</v>
      </c>
      <c r="WR2159" s="1">
        <v>0</v>
      </c>
      <c r="WS2159" s="1">
        <v>0</v>
      </c>
      <c r="ZY2159" s="1">
        <v>187.5</v>
      </c>
      <c r="ZZ2159" s="1">
        <v>188</v>
      </c>
      <c r="AAY2159" s="1">
        <v>35</v>
      </c>
      <c r="ABU2159" s="1">
        <v>142</v>
      </c>
      <c r="ABX2159" s="1">
        <v>4.2</v>
      </c>
      <c r="ACA2159" s="1">
        <v>92</v>
      </c>
      <c r="ACD2159" s="1">
        <v>10</v>
      </c>
      <c r="ACG2159" s="1">
        <v>271</v>
      </c>
      <c r="ACQ2159" s="1">
        <v>37</v>
      </c>
      <c r="ACT2159" s="1">
        <v>1.52</v>
      </c>
      <c r="ACW2159" s="1">
        <v>15</v>
      </c>
      <c r="AGS2159" s="1">
        <v>1</v>
      </c>
      <c r="AGT2159" s="1">
        <v>0</v>
      </c>
      <c r="AGU2159" s="1">
        <v>1</v>
      </c>
      <c r="AGV2159" s="1">
        <v>0</v>
      </c>
      <c r="AGW2159" s="1">
        <v>0</v>
      </c>
      <c r="AGX2159" s="1">
        <v>0</v>
      </c>
      <c r="AGY2159" s="1">
        <v>0</v>
      </c>
      <c r="AGZ2159" s="1">
        <v>1</v>
      </c>
      <c r="AHA2159" s="1">
        <v>0</v>
      </c>
      <c r="AHB2159" s="1">
        <v>0</v>
      </c>
      <c r="AHC2159" s="1">
        <v>1</v>
      </c>
      <c r="AHD2159" s="1">
        <v>0</v>
      </c>
      <c r="AHE2159" s="1">
        <v>0</v>
      </c>
      <c r="AHF2159" s="1">
        <v>0</v>
      </c>
      <c r="AHH2159" s="1">
        <v>0</v>
      </c>
      <c r="AHI2159" s="1">
        <v>0</v>
      </c>
      <c r="AHK2159" s="1">
        <v>0</v>
      </c>
      <c r="AHL2159" s="1">
        <v>0</v>
      </c>
      <c r="AHM2159" s="1">
        <v>0</v>
      </c>
      <c r="AHN2159" s="1">
        <v>0</v>
      </c>
      <c r="AHO2159" s="1">
        <v>0</v>
      </c>
      <c r="AHP2159" s="1">
        <v>0</v>
      </c>
      <c r="AHQ2159" s="1">
        <v>0</v>
      </c>
      <c r="AHR2159" s="1">
        <v>0</v>
      </c>
      <c r="AIM2159" s="1">
        <v>0</v>
      </c>
      <c r="AIN2159" s="1">
        <v>0</v>
      </c>
      <c r="AIO2159" s="1">
        <v>0</v>
      </c>
      <c r="AIT2159" s="3">
        <v>2</v>
      </c>
      <c r="AIX2159" s="1">
        <v>41</v>
      </c>
      <c r="AIY2159" s="1">
        <v>43</v>
      </c>
    </row>
    <row r="2160" spans="1:938" s="18" customFormat="1">
      <c r="B2160" s="18">
        <v>7</v>
      </c>
      <c r="C2160" s="18">
        <v>1</v>
      </c>
      <c r="D2160" s="18" t="s">
        <v>10358</v>
      </c>
      <c r="O2160" s="18">
        <v>0</v>
      </c>
      <c r="Z2160" s="18">
        <v>0</v>
      </c>
      <c r="AA2160" s="18">
        <v>2</v>
      </c>
      <c r="AB2160" s="18" t="s">
        <v>10317</v>
      </c>
      <c r="AC2160" s="18">
        <v>0</v>
      </c>
      <c r="AE2160" s="18">
        <v>0</v>
      </c>
      <c r="AG2160" s="18">
        <v>0</v>
      </c>
      <c r="AI2160" s="18">
        <v>138</v>
      </c>
      <c r="AJ2160" s="18">
        <v>140</v>
      </c>
      <c r="DR2160" s="18">
        <v>58</v>
      </c>
      <c r="DS2160" s="18">
        <v>62</v>
      </c>
      <c r="HA2160" s="18">
        <v>2</v>
      </c>
      <c r="HB2160" s="18">
        <v>2</v>
      </c>
      <c r="HT2160" s="18">
        <v>0</v>
      </c>
      <c r="HU2160" s="18">
        <v>0</v>
      </c>
      <c r="IP2160" s="18">
        <v>92</v>
      </c>
      <c r="IQ2160" s="18">
        <v>92</v>
      </c>
      <c r="LX2160" s="18">
        <v>79</v>
      </c>
      <c r="LY2160" s="18">
        <v>66</v>
      </c>
      <c r="PG2160" s="18">
        <v>20</v>
      </c>
      <c r="PH2160" s="18">
        <v>20</v>
      </c>
      <c r="SP2160" s="18">
        <v>96.9</v>
      </c>
      <c r="SQ2160" s="18">
        <v>96.8</v>
      </c>
      <c r="VX2160" s="18">
        <v>0</v>
      </c>
      <c r="VY2160" s="18">
        <v>0</v>
      </c>
      <c r="WQ2160" s="18">
        <v>0</v>
      </c>
      <c r="WR2160" s="18">
        <v>0</v>
      </c>
      <c r="ZY2160" s="18">
        <v>187</v>
      </c>
      <c r="ZZ2160" s="18">
        <v>188</v>
      </c>
      <c r="AGS2160" s="18">
        <v>0</v>
      </c>
      <c r="AGT2160" s="18">
        <v>0</v>
      </c>
      <c r="AGU2160" s="18">
        <v>0</v>
      </c>
      <c r="AGV2160" s="18">
        <v>0</v>
      </c>
      <c r="AGW2160" s="18">
        <v>0</v>
      </c>
      <c r="AGX2160" s="18">
        <v>0</v>
      </c>
      <c r="AGY2160" s="18">
        <v>1</v>
      </c>
      <c r="AGZ2160" s="18">
        <v>0</v>
      </c>
      <c r="AHA2160" s="18">
        <v>0</v>
      </c>
      <c r="AHB2160" s="18">
        <v>0</v>
      </c>
      <c r="AHC2160" s="18">
        <v>1</v>
      </c>
      <c r="AHD2160" s="18">
        <v>0</v>
      </c>
      <c r="AHE2160" s="18">
        <v>0</v>
      </c>
      <c r="AHF2160" s="18">
        <v>0</v>
      </c>
      <c r="AHH2160" s="18">
        <v>0</v>
      </c>
      <c r="AHI2160" s="18">
        <v>0</v>
      </c>
      <c r="AHK2160" s="18">
        <v>0</v>
      </c>
      <c r="AHL2160" s="18">
        <v>0</v>
      </c>
      <c r="AHM2160" s="18">
        <v>0</v>
      </c>
      <c r="AHN2160" s="18">
        <v>0</v>
      </c>
      <c r="AHO2160" s="18">
        <v>0</v>
      </c>
      <c r="AHP2160" s="18">
        <v>0</v>
      </c>
      <c r="AHQ2160" s="18">
        <v>0</v>
      </c>
      <c r="AHR2160" s="18">
        <v>0</v>
      </c>
      <c r="AIM2160" s="18">
        <v>0</v>
      </c>
      <c r="AIN2160" s="18">
        <v>0</v>
      </c>
      <c r="AIO2160" s="18">
        <v>0</v>
      </c>
      <c r="AIT2160" s="79">
        <v>2</v>
      </c>
      <c r="AIX2160" s="18">
        <v>40</v>
      </c>
      <c r="AIY2160" s="18">
        <v>26</v>
      </c>
    </row>
    <row r="2161" spans="1:939" s="1" customFormat="1">
      <c r="A2161" s="1">
        <v>452</v>
      </c>
      <c r="B2161" s="1">
        <v>1</v>
      </c>
      <c r="C2161" s="1">
        <v>1</v>
      </c>
      <c r="D2161" s="1" t="s">
        <v>9912</v>
      </c>
      <c r="E2161" s="1" t="s">
        <v>10359</v>
      </c>
      <c r="F2161" s="1" t="s">
        <v>10360</v>
      </c>
      <c r="O2161" s="1">
        <v>0</v>
      </c>
      <c r="P2161" s="1">
        <v>0</v>
      </c>
      <c r="Q2161" s="1">
        <v>0</v>
      </c>
      <c r="Z2161" s="1">
        <v>0</v>
      </c>
      <c r="AA2161" s="1">
        <v>1</v>
      </c>
      <c r="AB2161" s="1" t="s">
        <v>10361</v>
      </c>
      <c r="AC2161" s="1">
        <v>0</v>
      </c>
      <c r="AE2161" s="1">
        <v>0</v>
      </c>
      <c r="AG2161" s="1">
        <v>0</v>
      </c>
      <c r="AI2161" s="1">
        <v>160</v>
      </c>
      <c r="DR2161" s="1">
        <v>90</v>
      </c>
      <c r="HA2161" s="1">
        <v>0</v>
      </c>
      <c r="HT2161" s="1">
        <v>0</v>
      </c>
      <c r="IP2161" s="1">
        <v>95.5</v>
      </c>
      <c r="LX2161" s="1">
        <v>93</v>
      </c>
      <c r="PG2161" s="1">
        <v>20</v>
      </c>
      <c r="SP2161" s="1">
        <v>97.1</v>
      </c>
      <c r="VX2161" s="1">
        <v>0</v>
      </c>
      <c r="WQ2161" s="1">
        <v>1</v>
      </c>
      <c r="ZY2161" s="1">
        <v>155.80000000000001</v>
      </c>
      <c r="AGS2161" s="1">
        <v>0</v>
      </c>
      <c r="AGT2161" s="1">
        <v>0</v>
      </c>
      <c r="AGU2161" s="1">
        <v>0</v>
      </c>
      <c r="AGV2161" s="1">
        <v>0</v>
      </c>
      <c r="AGW2161" s="1">
        <v>1</v>
      </c>
      <c r="AGX2161" s="1">
        <v>1</v>
      </c>
      <c r="AGY2161" s="1">
        <v>0</v>
      </c>
      <c r="AGZ2161" s="1">
        <v>0</v>
      </c>
      <c r="AHA2161" s="1">
        <v>0</v>
      </c>
      <c r="AHB2161" s="1">
        <v>0</v>
      </c>
      <c r="AHC2161" s="1">
        <v>1</v>
      </c>
      <c r="AHD2161" s="1">
        <v>0</v>
      </c>
      <c r="AHE2161" s="1">
        <v>0</v>
      </c>
      <c r="AHF2161" s="1">
        <v>0</v>
      </c>
      <c r="AHH2161" s="1">
        <v>0</v>
      </c>
      <c r="AHI2161" s="1">
        <v>0</v>
      </c>
      <c r="AHK2161" s="1">
        <v>0</v>
      </c>
      <c r="AHL2161" s="1">
        <v>0</v>
      </c>
      <c r="AHM2161" s="1">
        <v>0</v>
      </c>
      <c r="AHN2161" s="1">
        <v>0</v>
      </c>
      <c r="AHO2161" s="1">
        <v>0</v>
      </c>
      <c r="AHP2161" s="1">
        <v>0</v>
      </c>
      <c r="AHQ2161" s="1">
        <v>0</v>
      </c>
      <c r="AHR2161" s="1">
        <v>0</v>
      </c>
      <c r="AIM2161" s="1">
        <v>0</v>
      </c>
      <c r="AIN2161" s="1">
        <v>0</v>
      </c>
      <c r="AIO2161" s="1">
        <v>0</v>
      </c>
      <c r="AIP2161" s="1">
        <v>1</v>
      </c>
      <c r="AIQ2161" s="1">
        <v>1</v>
      </c>
      <c r="AIR2161" s="1">
        <v>1</v>
      </c>
      <c r="AIS2161" s="1">
        <v>1</v>
      </c>
      <c r="AIT2161" s="3">
        <v>1</v>
      </c>
      <c r="AIV2161" s="1">
        <v>0</v>
      </c>
      <c r="AIW2161" s="1">
        <v>0</v>
      </c>
      <c r="AIX2161" s="1">
        <v>54</v>
      </c>
    </row>
    <row r="2162" spans="1:939" s="1" customFormat="1">
      <c r="B2162" s="1">
        <v>2</v>
      </c>
      <c r="C2162" s="1">
        <v>1</v>
      </c>
      <c r="D2162" s="1" t="s">
        <v>8241</v>
      </c>
      <c r="O2162" s="1">
        <v>1</v>
      </c>
      <c r="Z2162" s="1">
        <v>0</v>
      </c>
      <c r="AA2162" s="1">
        <v>2</v>
      </c>
      <c r="AB2162" s="1" t="s">
        <v>10362</v>
      </c>
      <c r="AC2162" s="1">
        <v>0</v>
      </c>
      <c r="AE2162" s="1">
        <v>0</v>
      </c>
      <c r="AG2162" s="1">
        <v>0</v>
      </c>
      <c r="AI2162" s="1">
        <v>162</v>
      </c>
      <c r="AJ2162" s="1">
        <v>156</v>
      </c>
      <c r="DR2162" s="1">
        <v>58</v>
      </c>
      <c r="DS2162" s="1">
        <v>64</v>
      </c>
      <c r="HA2162" s="1">
        <v>0</v>
      </c>
      <c r="HB2162" s="1">
        <v>0</v>
      </c>
      <c r="HT2162" s="1">
        <v>0</v>
      </c>
      <c r="HU2162" s="1">
        <v>0</v>
      </c>
      <c r="IP2162" s="1">
        <v>95.5</v>
      </c>
      <c r="IQ2162" s="1">
        <v>93</v>
      </c>
      <c r="LX2162" s="1">
        <v>110</v>
      </c>
      <c r="LY2162" s="1">
        <v>98</v>
      </c>
      <c r="PG2162" s="1">
        <v>20</v>
      </c>
      <c r="PH2162" s="1">
        <v>22</v>
      </c>
      <c r="SP2162" s="1">
        <v>95.5</v>
      </c>
      <c r="SQ2162" s="1">
        <v>95.5</v>
      </c>
      <c r="VX2162" s="1">
        <v>0</v>
      </c>
      <c r="VY2162" s="1">
        <v>0</v>
      </c>
      <c r="WQ2162" s="1">
        <v>1</v>
      </c>
      <c r="WR2162" s="1">
        <v>1</v>
      </c>
      <c r="ZY2162" s="1">
        <v>154.80000000000001</v>
      </c>
      <c r="AGS2162" s="1">
        <v>0</v>
      </c>
      <c r="AGT2162" s="1">
        <v>0</v>
      </c>
      <c r="AGU2162" s="1">
        <v>0</v>
      </c>
      <c r="AGV2162" s="1">
        <v>0</v>
      </c>
      <c r="AGW2162" s="1">
        <v>1</v>
      </c>
      <c r="AGX2162" s="1">
        <v>1</v>
      </c>
      <c r="AGY2162" s="1">
        <v>0</v>
      </c>
      <c r="AGZ2162" s="1">
        <v>0</v>
      </c>
      <c r="AHA2162" s="1">
        <v>0</v>
      </c>
      <c r="AHB2162" s="1">
        <v>0</v>
      </c>
      <c r="AHC2162" s="1">
        <v>1</v>
      </c>
      <c r="AHD2162" s="1">
        <v>0</v>
      </c>
      <c r="AHE2162" s="1">
        <v>0</v>
      </c>
      <c r="AHF2162" s="1">
        <v>0</v>
      </c>
      <c r="AHH2162" s="1">
        <v>0</v>
      </c>
      <c r="AHI2162" s="1">
        <v>0</v>
      </c>
      <c r="AHK2162" s="1">
        <v>0</v>
      </c>
      <c r="AHL2162" s="1">
        <v>0</v>
      </c>
      <c r="AHM2162" s="1">
        <v>0</v>
      </c>
      <c r="AHN2162" s="1">
        <v>0</v>
      </c>
      <c r="AHO2162" s="1">
        <v>0</v>
      </c>
      <c r="AHP2162" s="1">
        <v>0</v>
      </c>
      <c r="AHQ2162" s="1">
        <v>0</v>
      </c>
      <c r="AHR2162" s="1">
        <v>0</v>
      </c>
      <c r="AIM2162" s="1">
        <v>0</v>
      </c>
      <c r="AIN2162" s="1">
        <v>0</v>
      </c>
      <c r="AIO2162" s="1">
        <v>0</v>
      </c>
      <c r="AIT2162" s="3">
        <v>2</v>
      </c>
      <c r="AIV2162" s="1">
        <v>0</v>
      </c>
      <c r="AIW2162" s="1">
        <v>0</v>
      </c>
      <c r="AIX2162" s="1">
        <v>51</v>
      </c>
      <c r="AIY2162" s="1">
        <v>19</v>
      </c>
    </row>
    <row r="2163" spans="1:939" s="1" customFormat="1">
      <c r="B2163" s="1">
        <v>3</v>
      </c>
      <c r="C2163" s="1">
        <v>1</v>
      </c>
      <c r="D2163" s="1" t="s">
        <v>7610</v>
      </c>
      <c r="O2163" s="1">
        <v>0</v>
      </c>
      <c r="Z2163" s="1">
        <v>0</v>
      </c>
      <c r="AA2163" s="1">
        <v>2</v>
      </c>
      <c r="AB2163" s="1" t="s">
        <v>10363</v>
      </c>
      <c r="AC2163" s="1">
        <v>1</v>
      </c>
      <c r="AD2163" s="1">
        <v>0</v>
      </c>
      <c r="AE2163" s="1">
        <v>2</v>
      </c>
      <c r="AF2163" s="1">
        <v>0</v>
      </c>
      <c r="AG2163" s="1">
        <v>0</v>
      </c>
      <c r="AI2163" s="1">
        <v>138</v>
      </c>
      <c r="AJ2163" s="1">
        <v>129</v>
      </c>
      <c r="AK2163" s="1">
        <v>148</v>
      </c>
      <c r="DR2163" s="1">
        <v>62</v>
      </c>
      <c r="DS2163" s="1">
        <v>78</v>
      </c>
      <c r="DT2163" s="1">
        <v>70</v>
      </c>
      <c r="HA2163" s="1">
        <v>0</v>
      </c>
      <c r="HB2163" s="1">
        <v>2</v>
      </c>
      <c r="HC2163" s="1">
        <v>0</v>
      </c>
      <c r="HT2163" s="1">
        <v>0</v>
      </c>
      <c r="HU2163" s="1">
        <v>1</v>
      </c>
      <c r="HV2163" s="1">
        <v>0</v>
      </c>
      <c r="IP2163" s="1">
        <v>97</v>
      </c>
      <c r="IR2163" s="1">
        <v>97</v>
      </c>
      <c r="LX2163" s="1">
        <v>101</v>
      </c>
      <c r="LZ2163" s="1">
        <v>104</v>
      </c>
      <c r="PG2163" s="1">
        <v>20</v>
      </c>
      <c r="PI2163" s="1">
        <v>20</v>
      </c>
      <c r="SP2163" s="1">
        <v>96.6</v>
      </c>
      <c r="SR2163" s="1">
        <v>96.6</v>
      </c>
      <c r="VX2163" s="1">
        <v>0</v>
      </c>
      <c r="VZ2163" s="1">
        <v>0</v>
      </c>
      <c r="WQ2163" s="1">
        <v>1</v>
      </c>
      <c r="WS2163" s="1">
        <v>1</v>
      </c>
      <c r="ZY2163" s="1">
        <v>156.19999999999999</v>
      </c>
      <c r="AGS2163" s="1">
        <v>0</v>
      </c>
      <c r="AGT2163" s="1">
        <v>0</v>
      </c>
      <c r="AGU2163" s="1">
        <v>0</v>
      </c>
      <c r="AGV2163" s="1">
        <v>0</v>
      </c>
      <c r="AGW2163" s="1">
        <v>1</v>
      </c>
      <c r="AGX2163" s="1">
        <v>1</v>
      </c>
      <c r="AGY2163" s="1">
        <v>0</v>
      </c>
      <c r="AGZ2163" s="1">
        <v>0</v>
      </c>
      <c r="AHA2163" s="1">
        <v>0</v>
      </c>
      <c r="AHB2163" s="1">
        <v>0</v>
      </c>
      <c r="AHC2163" s="1">
        <v>1</v>
      </c>
      <c r="AHD2163" s="1">
        <v>0</v>
      </c>
      <c r="AHE2163" s="1">
        <v>0</v>
      </c>
      <c r="AHF2163" s="1">
        <v>0</v>
      </c>
      <c r="AHH2163" s="1">
        <v>0</v>
      </c>
      <c r="AHI2163" s="1">
        <v>0</v>
      </c>
      <c r="AHK2163" s="1">
        <v>0</v>
      </c>
      <c r="AHL2163" s="1">
        <v>0</v>
      </c>
      <c r="AHM2163" s="1">
        <v>0</v>
      </c>
      <c r="AHN2163" s="1">
        <v>0</v>
      </c>
      <c r="AHO2163" s="1">
        <v>0</v>
      </c>
      <c r="AHP2163" s="1">
        <v>0</v>
      </c>
      <c r="AHQ2163" s="1">
        <v>0</v>
      </c>
      <c r="AHR2163" s="1">
        <v>0</v>
      </c>
      <c r="AIM2163" s="1">
        <v>0</v>
      </c>
      <c r="AIN2163" s="1">
        <v>0</v>
      </c>
      <c r="AIO2163" s="1">
        <v>0</v>
      </c>
      <c r="AIT2163" s="3">
        <v>2</v>
      </c>
      <c r="AIV2163" s="1">
        <v>0</v>
      </c>
      <c r="AIW2163" s="1">
        <v>0</v>
      </c>
      <c r="AIX2163" s="1">
        <v>19</v>
      </c>
      <c r="AIY2163" s="1">
        <v>61</v>
      </c>
    </row>
    <row r="2164" spans="1:939" s="1" customFormat="1">
      <c r="B2164" s="1">
        <v>4</v>
      </c>
      <c r="C2164" s="1">
        <v>0</v>
      </c>
      <c r="Z2164" s="1">
        <v>0</v>
      </c>
      <c r="AA2164" s="1">
        <v>2</v>
      </c>
      <c r="AB2164" s="1" t="s">
        <v>10364</v>
      </c>
      <c r="AC2164" s="1">
        <v>1</v>
      </c>
      <c r="AD2164" s="1">
        <v>0</v>
      </c>
      <c r="AE2164" s="1">
        <v>0</v>
      </c>
      <c r="AG2164" s="1">
        <v>0</v>
      </c>
      <c r="AI2164" s="1">
        <v>158</v>
      </c>
      <c r="AJ2164" s="1">
        <v>142</v>
      </c>
      <c r="DR2164" s="1">
        <v>70</v>
      </c>
      <c r="DS2164" s="1">
        <v>80</v>
      </c>
      <c r="HA2164" s="1">
        <v>0</v>
      </c>
      <c r="HB2164" s="1">
        <v>0</v>
      </c>
      <c r="HT2164" s="1">
        <v>0</v>
      </c>
      <c r="HU2164" s="1">
        <v>0</v>
      </c>
      <c r="IP2164" s="1">
        <v>95</v>
      </c>
      <c r="IQ2164" s="1">
        <v>96</v>
      </c>
      <c r="IR2164" s="1">
        <v>89</v>
      </c>
      <c r="LX2164" s="1">
        <v>84</v>
      </c>
      <c r="LY2164" s="1">
        <v>90</v>
      </c>
      <c r="PG2164" s="1">
        <v>18</v>
      </c>
      <c r="PH2164" s="1">
        <v>20</v>
      </c>
      <c r="SP2164" s="1">
        <v>96.4</v>
      </c>
      <c r="SQ2164" s="1">
        <v>99.8</v>
      </c>
      <c r="VX2164" s="1">
        <v>0</v>
      </c>
      <c r="VY2164" s="1">
        <v>1</v>
      </c>
      <c r="WQ2164" s="1">
        <v>1</v>
      </c>
      <c r="WR2164" s="1">
        <v>1</v>
      </c>
      <c r="WS2164" s="1">
        <v>1</v>
      </c>
      <c r="ZY2164" s="1">
        <v>155.80000000000001</v>
      </c>
      <c r="AGS2164" s="1">
        <v>0</v>
      </c>
      <c r="AGT2164" s="1">
        <v>0</v>
      </c>
      <c r="AGU2164" s="1">
        <v>0</v>
      </c>
      <c r="AGV2164" s="1">
        <v>0</v>
      </c>
      <c r="AGW2164" s="1">
        <v>1</v>
      </c>
      <c r="AGX2164" s="1">
        <v>1</v>
      </c>
      <c r="AGY2164" s="1">
        <v>0</v>
      </c>
      <c r="AGZ2164" s="1">
        <v>0</v>
      </c>
      <c r="AHA2164" s="1">
        <v>0</v>
      </c>
      <c r="AHB2164" s="1">
        <v>0</v>
      </c>
      <c r="AHC2164" s="1">
        <v>1</v>
      </c>
      <c r="AHD2164" s="1">
        <v>0</v>
      </c>
      <c r="AHE2164" s="1">
        <v>0</v>
      </c>
      <c r="AHF2164" s="1">
        <v>0</v>
      </c>
      <c r="AHH2164" s="1">
        <v>0</v>
      </c>
      <c r="AHI2164" s="1">
        <v>0</v>
      </c>
      <c r="AHK2164" s="1">
        <v>0</v>
      </c>
      <c r="AHL2164" s="1">
        <v>0</v>
      </c>
      <c r="AHM2164" s="1">
        <v>0</v>
      </c>
      <c r="AHN2164" s="1">
        <v>0</v>
      </c>
      <c r="AHO2164" s="1">
        <v>0</v>
      </c>
      <c r="AHP2164" s="1">
        <v>0</v>
      </c>
      <c r="AHQ2164" s="1">
        <v>0</v>
      </c>
      <c r="AHR2164" s="1">
        <v>0</v>
      </c>
      <c r="AIM2164" s="1">
        <v>0</v>
      </c>
      <c r="AIN2164" s="1">
        <v>0</v>
      </c>
      <c r="AIO2164" s="1">
        <v>0</v>
      </c>
      <c r="AIT2164" s="3">
        <v>2</v>
      </c>
      <c r="AIV2164" s="1">
        <v>0</v>
      </c>
      <c r="AIW2164" s="1">
        <v>0</v>
      </c>
      <c r="AIX2164" s="1">
        <v>43</v>
      </c>
      <c r="AIY2164" s="1">
        <v>21</v>
      </c>
    </row>
    <row r="2165" spans="1:939" s="1" customFormat="1">
      <c r="B2165" s="1">
        <v>5</v>
      </c>
      <c r="C2165" s="1">
        <v>1</v>
      </c>
      <c r="D2165" s="1" t="s">
        <v>10365</v>
      </c>
      <c r="O2165" s="1">
        <v>0</v>
      </c>
      <c r="Z2165" s="1">
        <v>0</v>
      </c>
      <c r="AA2165" s="1">
        <v>1</v>
      </c>
      <c r="AB2165" s="1" t="s">
        <v>10366</v>
      </c>
      <c r="AC2165" s="1">
        <v>0</v>
      </c>
      <c r="AE2165" s="1">
        <v>2</v>
      </c>
      <c r="AF2165" s="1">
        <v>0</v>
      </c>
      <c r="AG2165" s="1">
        <v>0</v>
      </c>
      <c r="AI2165" s="1">
        <v>150</v>
      </c>
      <c r="AJ2165" s="1">
        <v>162</v>
      </c>
      <c r="DR2165" s="1">
        <v>74</v>
      </c>
      <c r="DS2165" s="1">
        <v>68</v>
      </c>
      <c r="HA2165" s="1">
        <v>2</v>
      </c>
      <c r="HB2165" s="1">
        <v>2</v>
      </c>
      <c r="HT2165" s="1">
        <v>0</v>
      </c>
      <c r="HU2165" s="1">
        <v>0</v>
      </c>
      <c r="IP2165" s="1">
        <v>95</v>
      </c>
      <c r="IQ2165" s="1">
        <v>96</v>
      </c>
      <c r="LX2165" s="1">
        <v>82</v>
      </c>
      <c r="LY2165" s="1">
        <v>96</v>
      </c>
      <c r="PG2165" s="1">
        <v>20</v>
      </c>
      <c r="PH2165" s="1">
        <v>20</v>
      </c>
      <c r="SP2165" s="1">
        <v>95.6</v>
      </c>
      <c r="SQ2165" s="1">
        <v>98.4</v>
      </c>
      <c r="VX2165" s="1">
        <v>0</v>
      </c>
      <c r="VY2165" s="1">
        <v>0</v>
      </c>
      <c r="WQ2165" s="1">
        <v>1</v>
      </c>
      <c r="WR2165" s="1">
        <v>1</v>
      </c>
      <c r="ZY2165" s="1">
        <v>155.4</v>
      </c>
      <c r="AGS2165" s="1">
        <v>0</v>
      </c>
      <c r="AGT2165" s="1">
        <v>0</v>
      </c>
      <c r="AGU2165" s="1">
        <v>0</v>
      </c>
      <c r="AGV2165" s="1">
        <v>0</v>
      </c>
      <c r="AGW2165" s="1">
        <v>1</v>
      </c>
      <c r="AGX2165" s="1">
        <v>1</v>
      </c>
      <c r="AGY2165" s="1">
        <v>0</v>
      </c>
      <c r="AGZ2165" s="1">
        <v>0</v>
      </c>
      <c r="AHA2165" s="1">
        <v>0</v>
      </c>
      <c r="AHB2165" s="1">
        <v>0</v>
      </c>
      <c r="AHC2165" s="1">
        <v>1</v>
      </c>
      <c r="AHD2165" s="1">
        <v>0</v>
      </c>
      <c r="AHE2165" s="1">
        <v>0</v>
      </c>
      <c r="AHF2165" s="1">
        <v>0</v>
      </c>
      <c r="AHH2165" s="1">
        <v>0</v>
      </c>
      <c r="AHI2165" s="1">
        <v>0</v>
      </c>
      <c r="AHK2165" s="1">
        <v>0</v>
      </c>
      <c r="AHL2165" s="1">
        <v>0</v>
      </c>
      <c r="AHM2165" s="1">
        <v>0</v>
      </c>
      <c r="AHN2165" s="1">
        <v>0</v>
      </c>
      <c r="AHO2165" s="1">
        <v>0</v>
      </c>
      <c r="AHP2165" s="1">
        <v>0</v>
      </c>
      <c r="AHQ2165" s="1">
        <v>0</v>
      </c>
      <c r="AHR2165" s="1">
        <v>0</v>
      </c>
      <c r="AIM2165" s="1">
        <v>0</v>
      </c>
      <c r="AIN2165" s="1">
        <v>0</v>
      </c>
      <c r="AIO2165" s="1">
        <v>0</v>
      </c>
      <c r="AIT2165" s="3">
        <v>2</v>
      </c>
      <c r="AIV2165" s="1">
        <v>0</v>
      </c>
      <c r="AIW2165" s="1">
        <v>0</v>
      </c>
      <c r="AIX2165" s="1">
        <v>30</v>
      </c>
      <c r="AIY2165" s="1">
        <v>31</v>
      </c>
    </row>
    <row r="2166" spans="1:939" s="18" customFormat="1">
      <c r="B2166" s="18">
        <v>6</v>
      </c>
      <c r="C2166" s="18">
        <v>0</v>
      </c>
      <c r="Z2166" s="18">
        <v>0</v>
      </c>
      <c r="AA2166" s="18">
        <v>3</v>
      </c>
      <c r="AC2166" s="18">
        <v>0</v>
      </c>
      <c r="AE2166" s="18">
        <v>0</v>
      </c>
      <c r="AG2166" s="18">
        <v>0</v>
      </c>
      <c r="AGS2166" s="18">
        <v>0</v>
      </c>
      <c r="AGT2166" s="18">
        <v>0</v>
      </c>
      <c r="AGU2166" s="18">
        <v>0</v>
      </c>
      <c r="AGV2166" s="18">
        <v>0</v>
      </c>
      <c r="AGW2166" s="18">
        <v>1</v>
      </c>
      <c r="AGX2166" s="18">
        <v>1</v>
      </c>
      <c r="AGY2166" s="18">
        <v>0</v>
      </c>
      <c r="AGZ2166" s="18">
        <v>0</v>
      </c>
      <c r="AHA2166" s="18">
        <v>0</v>
      </c>
      <c r="AHB2166" s="18">
        <v>0</v>
      </c>
      <c r="AHC2166" s="18">
        <v>1</v>
      </c>
      <c r="AHD2166" s="18">
        <v>0</v>
      </c>
      <c r="AHE2166" s="18">
        <v>0</v>
      </c>
      <c r="AHF2166" s="18">
        <v>0</v>
      </c>
      <c r="AHH2166" s="18">
        <v>0</v>
      </c>
      <c r="AHI2166" s="18">
        <v>0</v>
      </c>
      <c r="AHK2166" s="18">
        <v>0</v>
      </c>
      <c r="AHL2166" s="18">
        <v>0</v>
      </c>
      <c r="AHM2166" s="18">
        <v>0</v>
      </c>
      <c r="AHN2166" s="18">
        <v>0</v>
      </c>
      <c r="AHO2166" s="18">
        <v>0</v>
      </c>
      <c r="AHP2166" s="18">
        <v>0</v>
      </c>
      <c r="AHQ2166" s="18">
        <v>0</v>
      </c>
      <c r="AHR2166" s="18">
        <v>0</v>
      </c>
      <c r="AIM2166" s="18">
        <v>0</v>
      </c>
      <c r="AIN2166" s="18">
        <v>0</v>
      </c>
      <c r="AIO2166" s="18">
        <v>0</v>
      </c>
      <c r="AIT2166" s="79">
        <v>0</v>
      </c>
      <c r="AIV2166" s="18">
        <v>0</v>
      </c>
      <c r="AIW2166" s="18">
        <v>0</v>
      </c>
    </row>
    <row r="2167" spans="1:939" s="1" customFormat="1">
      <c r="A2167" s="1">
        <v>453</v>
      </c>
      <c r="B2167" s="1">
        <v>1</v>
      </c>
      <c r="C2167" s="1">
        <v>1</v>
      </c>
      <c r="D2167" s="1" t="s">
        <v>10367</v>
      </c>
      <c r="E2167" s="1" t="s">
        <v>10368</v>
      </c>
      <c r="O2167" s="1">
        <v>1</v>
      </c>
      <c r="P2167" s="1">
        <v>0</v>
      </c>
      <c r="Z2167" s="1">
        <v>0</v>
      </c>
      <c r="AA2167" s="1">
        <v>1</v>
      </c>
      <c r="AB2167" s="1" t="s">
        <v>10369</v>
      </c>
      <c r="AC2167" s="1">
        <v>3</v>
      </c>
      <c r="AD2167" s="1">
        <v>0</v>
      </c>
      <c r="AE2167" s="1">
        <v>0</v>
      </c>
      <c r="AG2167" s="1">
        <v>1</v>
      </c>
      <c r="AH2167" s="1">
        <v>0</v>
      </c>
      <c r="AI2167" s="1">
        <v>148</v>
      </c>
      <c r="DR2167" s="1">
        <v>60</v>
      </c>
      <c r="HA2167" s="1">
        <v>0</v>
      </c>
      <c r="HT2167" s="1">
        <v>0</v>
      </c>
      <c r="IP2167" s="1">
        <v>96</v>
      </c>
      <c r="LX2167" s="1">
        <v>100</v>
      </c>
      <c r="PG2167" s="1">
        <v>24</v>
      </c>
      <c r="SP2167" s="1">
        <v>98.4</v>
      </c>
      <c r="VX2167" s="1">
        <v>1</v>
      </c>
      <c r="WQ2167" s="1">
        <v>0</v>
      </c>
      <c r="ZY2167" s="1">
        <v>120.4</v>
      </c>
      <c r="AGS2167" s="1">
        <v>0</v>
      </c>
      <c r="AGT2167" s="1">
        <v>0</v>
      </c>
      <c r="AGU2167" s="1">
        <v>0</v>
      </c>
      <c r="AGV2167" s="1">
        <v>0</v>
      </c>
      <c r="AGW2167" s="1">
        <v>0</v>
      </c>
      <c r="AGX2167" s="1">
        <v>0</v>
      </c>
      <c r="AGY2167" s="1">
        <v>0</v>
      </c>
      <c r="AGZ2167" s="1">
        <v>0</v>
      </c>
      <c r="AHA2167" s="1">
        <v>0</v>
      </c>
      <c r="AHB2167" s="1">
        <v>0</v>
      </c>
      <c r="AHC2167" s="1">
        <v>1</v>
      </c>
      <c r="AHD2167" s="1">
        <v>0</v>
      </c>
      <c r="AHE2167" s="1">
        <v>0</v>
      </c>
      <c r="AHF2167" s="1">
        <v>0</v>
      </c>
      <c r="AHH2167" s="1">
        <v>0</v>
      </c>
      <c r="AHI2167" s="1">
        <v>0</v>
      </c>
      <c r="AHK2167" s="1">
        <v>0</v>
      </c>
      <c r="AHL2167" s="1">
        <v>0</v>
      </c>
      <c r="AHM2167" s="1">
        <v>0</v>
      </c>
      <c r="AHN2167" s="1">
        <v>0</v>
      </c>
      <c r="AHO2167" s="1">
        <v>0</v>
      </c>
      <c r="AHP2167" s="1">
        <v>0</v>
      </c>
      <c r="AHQ2167" s="1">
        <v>0</v>
      </c>
      <c r="AHR2167" s="1">
        <v>10</v>
      </c>
      <c r="AIM2167" s="1">
        <v>0</v>
      </c>
      <c r="AIN2167" s="1">
        <v>0</v>
      </c>
      <c r="AIO2167" s="1">
        <v>0</v>
      </c>
      <c r="AIP2167" s="1">
        <v>1</v>
      </c>
      <c r="AIQ2167" s="1">
        <v>1</v>
      </c>
      <c r="AIR2167" s="1">
        <v>1</v>
      </c>
      <c r="AIS2167" s="1">
        <v>1</v>
      </c>
      <c r="AIT2167" s="1">
        <v>0</v>
      </c>
      <c r="AIU2167" s="1">
        <v>1</v>
      </c>
      <c r="AIV2167" s="1">
        <v>0</v>
      </c>
      <c r="AIW2167" s="1">
        <v>0</v>
      </c>
      <c r="AJB2167" s="1">
        <v>46</v>
      </c>
    </row>
    <row r="2168" spans="1:939" s="1" customFormat="1">
      <c r="B2168" s="1">
        <v>2</v>
      </c>
      <c r="C2168" s="1">
        <v>1</v>
      </c>
      <c r="D2168" s="1" t="s">
        <v>7703</v>
      </c>
      <c r="O2168" s="1">
        <v>0</v>
      </c>
      <c r="Z2168" s="1">
        <v>0</v>
      </c>
      <c r="AA2168" s="1">
        <v>2</v>
      </c>
      <c r="AB2168" s="1" t="s">
        <v>10370</v>
      </c>
      <c r="AC2168" s="1">
        <v>0</v>
      </c>
      <c r="AE2168" s="1">
        <v>0</v>
      </c>
      <c r="AG2168" s="1">
        <v>0</v>
      </c>
      <c r="AI2168" s="1">
        <v>142</v>
      </c>
      <c r="AJ2168" s="1">
        <v>118</v>
      </c>
      <c r="DR2168" s="1">
        <v>74</v>
      </c>
      <c r="DS2168" s="1">
        <v>60</v>
      </c>
      <c r="HA2168" s="1">
        <v>2</v>
      </c>
      <c r="HB2168" s="1">
        <v>0</v>
      </c>
      <c r="HT2168" s="1">
        <v>0</v>
      </c>
      <c r="HU2168" s="1">
        <v>0</v>
      </c>
      <c r="IP2168" s="1">
        <v>100</v>
      </c>
      <c r="IQ2168" s="1">
        <v>97</v>
      </c>
      <c r="LX2168" s="1">
        <v>98</v>
      </c>
      <c r="LY2168" s="1">
        <v>92</v>
      </c>
      <c r="PG2168" s="1">
        <v>16</v>
      </c>
      <c r="PH2168" s="1">
        <v>22</v>
      </c>
      <c r="SP2168" s="1">
        <v>97.8</v>
      </c>
      <c r="SQ2168" s="1">
        <v>98.6</v>
      </c>
      <c r="VX2168" s="1">
        <v>1</v>
      </c>
      <c r="VY2168" s="1">
        <v>1</v>
      </c>
      <c r="WQ2168" s="1">
        <v>0</v>
      </c>
      <c r="WR2168" s="1">
        <v>0</v>
      </c>
      <c r="ZY2168" s="1">
        <v>120</v>
      </c>
      <c r="ZZ2168" s="1">
        <v>120.2</v>
      </c>
      <c r="AGS2168" s="1">
        <v>0</v>
      </c>
      <c r="AGT2168" s="1">
        <v>0</v>
      </c>
      <c r="AGU2168" s="1">
        <v>0</v>
      </c>
      <c r="AGV2168" s="1">
        <v>0</v>
      </c>
      <c r="AGW2168" s="1">
        <v>0</v>
      </c>
      <c r="AGX2168" s="1">
        <v>0</v>
      </c>
      <c r="AGY2168" s="1">
        <v>0</v>
      </c>
      <c r="AGZ2168" s="1">
        <v>0</v>
      </c>
      <c r="AHA2168" s="1">
        <v>0</v>
      </c>
      <c r="AHB2168" s="1">
        <v>0</v>
      </c>
      <c r="AHC2168" s="1">
        <v>1</v>
      </c>
      <c r="AHD2168" s="1">
        <v>0</v>
      </c>
      <c r="AHE2168" s="1">
        <v>0</v>
      </c>
      <c r="AHF2168" s="1">
        <v>0</v>
      </c>
      <c r="AHH2168" s="1">
        <v>0</v>
      </c>
      <c r="AHI2168" s="1">
        <v>0</v>
      </c>
      <c r="AHK2168" s="1">
        <v>0</v>
      </c>
      <c r="AHL2168" s="1">
        <v>0</v>
      </c>
      <c r="AHM2168" s="1">
        <v>0</v>
      </c>
      <c r="AHN2168" s="1">
        <v>0</v>
      </c>
      <c r="AHO2168" s="1">
        <v>0</v>
      </c>
      <c r="AHP2168" s="1">
        <v>0</v>
      </c>
      <c r="AHQ2168" s="1">
        <v>0</v>
      </c>
      <c r="AHR2168" s="1">
        <v>4</v>
      </c>
      <c r="AIM2168" s="1">
        <v>0</v>
      </c>
      <c r="AIN2168" s="1">
        <v>0</v>
      </c>
      <c r="AIO2168" s="1">
        <v>0</v>
      </c>
      <c r="AIT2168" s="1">
        <v>1</v>
      </c>
      <c r="AIU2168" s="1">
        <v>1</v>
      </c>
      <c r="AIV2168" s="1">
        <v>0</v>
      </c>
      <c r="AIW2168" s="1">
        <v>0</v>
      </c>
      <c r="AIX2168" s="1">
        <v>58</v>
      </c>
      <c r="AJB2168" s="1">
        <v>40</v>
      </c>
    </row>
    <row r="2169" spans="1:939" s="80" customFormat="1">
      <c r="B2169" s="80">
        <v>3</v>
      </c>
      <c r="C2169" s="80">
        <v>1</v>
      </c>
      <c r="D2169" s="80" t="s">
        <v>10371</v>
      </c>
      <c r="O2169" s="80">
        <v>0</v>
      </c>
      <c r="Z2169" s="80">
        <v>1</v>
      </c>
      <c r="AA2169" s="80">
        <v>0</v>
      </c>
      <c r="AB2169" s="80" t="s">
        <v>10372</v>
      </c>
      <c r="AC2169" s="80">
        <v>3</v>
      </c>
      <c r="AD2169" s="80">
        <v>0</v>
      </c>
      <c r="AE2169" s="80">
        <v>0</v>
      </c>
      <c r="AG2169" s="80">
        <v>0</v>
      </c>
      <c r="AI2169" s="80">
        <v>144</v>
      </c>
      <c r="DR2169" s="80">
        <v>80</v>
      </c>
      <c r="HA2169" s="80">
        <v>2</v>
      </c>
      <c r="HT2169" s="80">
        <v>0</v>
      </c>
      <c r="IP2169" s="80">
        <v>99</v>
      </c>
      <c r="LX2169" s="80">
        <v>98</v>
      </c>
      <c r="PG2169" s="80">
        <v>18</v>
      </c>
      <c r="SP2169" s="80">
        <v>97.8</v>
      </c>
      <c r="VX2169" s="80">
        <v>1</v>
      </c>
      <c r="WQ2169" s="80">
        <v>0</v>
      </c>
      <c r="AGS2169" s="18">
        <v>0</v>
      </c>
      <c r="AGT2169" s="18">
        <v>0</v>
      </c>
      <c r="AGU2169" s="18">
        <v>0</v>
      </c>
      <c r="AGV2169" s="18">
        <v>0</v>
      </c>
      <c r="AGW2169" s="18">
        <v>0</v>
      </c>
      <c r="AGX2169" s="18">
        <v>0</v>
      </c>
      <c r="AGY2169" s="18">
        <v>0</v>
      </c>
      <c r="AGZ2169" s="18">
        <v>0</v>
      </c>
      <c r="AHA2169" s="18">
        <v>0</v>
      </c>
      <c r="AHB2169" s="18">
        <v>0</v>
      </c>
      <c r="AHC2169" s="18">
        <v>1</v>
      </c>
      <c r="AHD2169" s="18">
        <v>0</v>
      </c>
      <c r="AHE2169" s="18">
        <v>0</v>
      </c>
      <c r="AHF2169" s="18">
        <v>0</v>
      </c>
      <c r="AHG2169" s="18"/>
      <c r="AHH2169" s="18">
        <v>0</v>
      </c>
      <c r="AHI2169" s="18">
        <v>0</v>
      </c>
      <c r="AHJ2169" s="18"/>
      <c r="AHK2169" s="18">
        <v>0</v>
      </c>
      <c r="AHL2169" s="18">
        <v>0</v>
      </c>
      <c r="AHM2169" s="18">
        <v>0</v>
      </c>
      <c r="AHN2169" s="18">
        <v>0</v>
      </c>
      <c r="AHO2169" s="18">
        <v>0</v>
      </c>
      <c r="AHP2169" s="18">
        <v>0</v>
      </c>
      <c r="AHQ2169" s="18">
        <v>0</v>
      </c>
      <c r="AHR2169" s="18">
        <v>10</v>
      </c>
      <c r="AIM2169" s="18">
        <v>0</v>
      </c>
      <c r="AIN2169" s="18">
        <v>0</v>
      </c>
      <c r="AIO2169" s="18">
        <v>0</v>
      </c>
      <c r="AIP2169" s="18"/>
      <c r="AIQ2169" s="18"/>
      <c r="AIR2169" s="18"/>
      <c r="AIS2169" s="18"/>
      <c r="AIT2169" s="18">
        <v>1</v>
      </c>
      <c r="AIU2169" s="18">
        <v>0</v>
      </c>
      <c r="AIV2169" s="18">
        <v>0</v>
      </c>
      <c r="AIW2169" s="18">
        <v>0</v>
      </c>
      <c r="AIX2169" s="18">
        <v>114</v>
      </c>
      <c r="AIY2169" s="18"/>
      <c r="AIZ2169" s="18"/>
      <c r="AJA2169" s="18"/>
      <c r="AJB2169" s="18"/>
      <c r="AJC2169" s="18"/>
    </row>
    <row r="2170" spans="1:939" s="1" customFormat="1">
      <c r="A2170" s="1">
        <v>454</v>
      </c>
      <c r="B2170" s="1">
        <v>1</v>
      </c>
      <c r="C2170" s="1">
        <v>0</v>
      </c>
      <c r="Z2170" s="1">
        <v>0</v>
      </c>
      <c r="AA2170" s="1">
        <v>1</v>
      </c>
      <c r="AB2170" s="1" t="s">
        <v>10373</v>
      </c>
      <c r="AC2170" s="1">
        <v>0</v>
      </c>
      <c r="AE2170" s="1">
        <v>0</v>
      </c>
      <c r="AG2170" s="1">
        <v>0</v>
      </c>
      <c r="AI2170" s="1">
        <v>90</v>
      </c>
      <c r="AJ2170" s="1">
        <v>66</v>
      </c>
      <c r="DR2170" s="1">
        <v>90</v>
      </c>
      <c r="DS2170" s="1">
        <v>66</v>
      </c>
      <c r="HA2170" s="1">
        <v>0</v>
      </c>
      <c r="HB2170" s="1">
        <v>0</v>
      </c>
      <c r="HT2170" s="1">
        <v>0</v>
      </c>
      <c r="HU2170" s="1">
        <v>0</v>
      </c>
      <c r="IP2170" s="1">
        <v>100</v>
      </c>
      <c r="IQ2170" s="1">
        <v>99</v>
      </c>
      <c r="LX2170" s="1">
        <v>82</v>
      </c>
      <c r="LY2170" s="1">
        <v>76</v>
      </c>
      <c r="PG2170" s="1">
        <v>16</v>
      </c>
      <c r="PH2170" s="1">
        <v>16</v>
      </c>
      <c r="SP2170" s="1">
        <v>98</v>
      </c>
      <c r="VX2170" s="1">
        <v>1</v>
      </c>
      <c r="VY2170" s="1">
        <v>1</v>
      </c>
      <c r="WQ2170" s="1">
        <v>0</v>
      </c>
      <c r="WR2170" s="1">
        <v>0</v>
      </c>
      <c r="AGS2170" s="1">
        <v>1</v>
      </c>
      <c r="AGT2170" s="1">
        <v>0</v>
      </c>
      <c r="AGU2170" s="1">
        <v>0</v>
      </c>
      <c r="AGV2170" s="1">
        <v>1</v>
      </c>
      <c r="AGW2170" s="1">
        <v>0</v>
      </c>
      <c r="AGX2170" s="1">
        <v>0</v>
      </c>
      <c r="AGY2170" s="1">
        <v>0</v>
      </c>
      <c r="AGZ2170" s="1">
        <v>0</v>
      </c>
      <c r="AHA2170" s="1">
        <v>0</v>
      </c>
      <c r="AHB2170" s="1">
        <v>0</v>
      </c>
      <c r="AHC2170" s="1">
        <v>1</v>
      </c>
      <c r="AHD2170" s="1">
        <v>0</v>
      </c>
      <c r="AHE2170" s="1">
        <v>0</v>
      </c>
      <c r="AHF2170" s="1">
        <v>0</v>
      </c>
      <c r="AHH2170" s="1">
        <v>0</v>
      </c>
      <c r="AHI2170" s="1">
        <v>0</v>
      </c>
      <c r="AHK2170" s="1">
        <v>0</v>
      </c>
      <c r="AHL2170" s="1">
        <v>0</v>
      </c>
      <c r="AHM2170" s="1">
        <v>0</v>
      </c>
      <c r="AHN2170" s="1">
        <v>0</v>
      </c>
      <c r="AHO2170" s="1">
        <v>0</v>
      </c>
      <c r="AHP2170" s="1">
        <v>0</v>
      </c>
      <c r="AHQ2170" s="1">
        <v>0</v>
      </c>
      <c r="AHR2170" s="1">
        <v>0</v>
      </c>
      <c r="AIM2170" s="1">
        <v>0</v>
      </c>
      <c r="AIN2170" s="1">
        <v>0</v>
      </c>
      <c r="AIO2170" s="1">
        <v>0</v>
      </c>
      <c r="AIP2170" s="1">
        <v>1</v>
      </c>
      <c r="AIQ2170" s="1">
        <v>1</v>
      </c>
      <c r="AIR2170" s="1">
        <v>1</v>
      </c>
      <c r="AIS2170" s="1">
        <v>1</v>
      </c>
      <c r="AIT2170" s="3">
        <v>1</v>
      </c>
      <c r="AIU2170" s="1">
        <v>1</v>
      </c>
      <c r="AIV2170" s="1">
        <v>0</v>
      </c>
      <c r="AIW2170" s="1">
        <v>0</v>
      </c>
      <c r="AIX2170" s="1">
        <v>40</v>
      </c>
      <c r="AJB2170" s="1">
        <v>60</v>
      </c>
    </row>
    <row r="2171" spans="1:939" s="1" customFormat="1">
      <c r="B2171" s="1">
        <v>2</v>
      </c>
      <c r="C2171" s="1">
        <v>0</v>
      </c>
      <c r="Z2171" s="1">
        <v>0</v>
      </c>
      <c r="AA2171" s="1">
        <v>2</v>
      </c>
      <c r="AB2171" s="1" t="s">
        <v>10374</v>
      </c>
      <c r="AC2171" s="1">
        <v>0</v>
      </c>
      <c r="AE2171" s="1">
        <v>0</v>
      </c>
      <c r="AG2171" s="1">
        <v>0</v>
      </c>
      <c r="AI2171" s="1">
        <v>90</v>
      </c>
      <c r="AJ2171" s="1">
        <v>80</v>
      </c>
      <c r="DR2171" s="1">
        <v>90</v>
      </c>
      <c r="DS2171" s="1">
        <v>80</v>
      </c>
      <c r="HA2171" s="1">
        <v>0</v>
      </c>
      <c r="HB2171" s="1">
        <v>0</v>
      </c>
      <c r="HT2171" s="1">
        <v>0</v>
      </c>
      <c r="HU2171" s="1">
        <v>0</v>
      </c>
      <c r="IP2171" s="1">
        <v>99</v>
      </c>
      <c r="IQ2171" s="1">
        <v>99</v>
      </c>
      <c r="LX2171" s="1">
        <v>70</v>
      </c>
      <c r="LY2171" s="1">
        <v>72</v>
      </c>
      <c r="PG2171" s="1">
        <v>16</v>
      </c>
      <c r="PH2171" s="1">
        <v>16</v>
      </c>
      <c r="SP2171" s="1">
        <v>97.1</v>
      </c>
      <c r="SQ2171" s="1">
        <v>97.6</v>
      </c>
      <c r="VX2171" s="1">
        <v>1</v>
      </c>
      <c r="VY2171" s="1">
        <v>1</v>
      </c>
      <c r="WQ2171" s="1">
        <v>0</v>
      </c>
      <c r="WR2171" s="1">
        <v>0</v>
      </c>
      <c r="AGS2171" s="1">
        <v>1</v>
      </c>
      <c r="AGT2171" s="1">
        <v>0</v>
      </c>
      <c r="AGU2171" s="1">
        <v>0</v>
      </c>
      <c r="AGV2171" s="1">
        <v>1</v>
      </c>
      <c r="AGW2171" s="1">
        <v>0</v>
      </c>
      <c r="AGX2171" s="1">
        <v>0</v>
      </c>
      <c r="AGY2171" s="1">
        <v>0</v>
      </c>
      <c r="AGZ2171" s="1">
        <v>0</v>
      </c>
      <c r="AHA2171" s="1">
        <v>0</v>
      </c>
      <c r="AHB2171" s="1">
        <v>0</v>
      </c>
      <c r="AHC2171" s="1">
        <v>1</v>
      </c>
      <c r="AHD2171" s="1">
        <v>0</v>
      </c>
      <c r="AHE2171" s="1">
        <v>0</v>
      </c>
      <c r="AHF2171" s="1">
        <v>0</v>
      </c>
      <c r="AHH2171" s="1">
        <v>0</v>
      </c>
      <c r="AHI2171" s="1">
        <v>0</v>
      </c>
      <c r="AHK2171" s="1">
        <v>0</v>
      </c>
      <c r="AHL2171" s="1">
        <v>0</v>
      </c>
      <c r="AHM2171" s="1">
        <v>0</v>
      </c>
      <c r="AHN2171" s="1">
        <v>0</v>
      </c>
      <c r="AHO2171" s="1">
        <v>0</v>
      </c>
      <c r="AHP2171" s="1">
        <v>0</v>
      </c>
      <c r="AHQ2171" s="1">
        <v>0</v>
      </c>
      <c r="AHR2171" s="1">
        <v>0</v>
      </c>
      <c r="AIM2171" s="1">
        <v>0</v>
      </c>
      <c r="AIN2171" s="1">
        <v>0</v>
      </c>
      <c r="AIO2171" s="1">
        <v>0</v>
      </c>
      <c r="AIT2171" s="3">
        <v>1</v>
      </c>
      <c r="AIU2171" s="1">
        <v>1</v>
      </c>
      <c r="AIV2171" s="1">
        <v>0</v>
      </c>
      <c r="AIW2171" s="1">
        <v>0</v>
      </c>
      <c r="AIX2171" s="1">
        <v>40</v>
      </c>
      <c r="AJB2171" s="1">
        <v>120</v>
      </c>
    </row>
    <row r="2172" spans="1:939" s="1" customFormat="1">
      <c r="B2172" s="1">
        <v>3</v>
      </c>
      <c r="C2172" s="1">
        <v>0</v>
      </c>
      <c r="Z2172" s="1">
        <v>0</v>
      </c>
      <c r="AA2172" s="1">
        <v>2</v>
      </c>
      <c r="AC2172" s="1">
        <v>3</v>
      </c>
      <c r="AD2172" s="1">
        <v>0</v>
      </c>
      <c r="AE2172" s="1">
        <v>3</v>
      </c>
      <c r="AF2172" s="1">
        <v>0</v>
      </c>
      <c r="AG2172" s="1">
        <v>0</v>
      </c>
      <c r="AI2172" s="1">
        <v>76</v>
      </c>
      <c r="AJ2172" s="1">
        <v>76</v>
      </c>
      <c r="DR2172" s="1">
        <v>76</v>
      </c>
      <c r="DS2172" s="1">
        <v>76</v>
      </c>
      <c r="HA2172" s="1">
        <v>0</v>
      </c>
      <c r="HB2172" s="1">
        <v>2</v>
      </c>
      <c r="HT2172" s="1">
        <v>0</v>
      </c>
      <c r="HU2172" s="1">
        <v>0</v>
      </c>
      <c r="IP2172" s="1">
        <v>100</v>
      </c>
      <c r="IQ2172" s="1">
        <v>99</v>
      </c>
      <c r="LX2172" s="1">
        <v>64</v>
      </c>
      <c r="LY2172" s="1">
        <v>72</v>
      </c>
      <c r="PG2172" s="1">
        <v>16</v>
      </c>
      <c r="PH2172" s="1">
        <v>16</v>
      </c>
      <c r="SP2172" s="1">
        <v>97.7</v>
      </c>
      <c r="SQ2172" s="1">
        <v>98.2</v>
      </c>
      <c r="VX2172" s="1">
        <v>1</v>
      </c>
      <c r="VY2172" s="1">
        <v>1</v>
      </c>
      <c r="WQ2172" s="1">
        <v>0</v>
      </c>
      <c r="WR2172" s="1">
        <v>0</v>
      </c>
      <c r="ACG2172" s="1">
        <v>126</v>
      </c>
      <c r="AGS2172" s="1">
        <v>1</v>
      </c>
      <c r="AGT2172" s="1">
        <v>0</v>
      </c>
      <c r="AGU2172" s="1">
        <v>0</v>
      </c>
      <c r="AGV2172" s="1">
        <v>1</v>
      </c>
      <c r="AGW2172" s="1">
        <v>0</v>
      </c>
      <c r="AGX2172" s="1">
        <v>0</v>
      </c>
      <c r="AGY2172" s="1">
        <v>0</v>
      </c>
      <c r="AGZ2172" s="1">
        <v>0</v>
      </c>
      <c r="AHA2172" s="1">
        <v>0</v>
      </c>
      <c r="AHB2172" s="1">
        <v>0</v>
      </c>
      <c r="AHC2172" s="1">
        <v>1</v>
      </c>
      <c r="AHD2172" s="1">
        <v>0</v>
      </c>
      <c r="AHE2172" s="1">
        <v>0</v>
      </c>
      <c r="AHF2172" s="1">
        <v>0</v>
      </c>
      <c r="AHH2172" s="1">
        <v>0</v>
      </c>
      <c r="AHI2172" s="1">
        <v>0</v>
      </c>
      <c r="AHK2172" s="1">
        <v>0</v>
      </c>
      <c r="AHL2172" s="1">
        <v>0</v>
      </c>
      <c r="AHM2172" s="1">
        <v>0</v>
      </c>
      <c r="AHN2172" s="1">
        <v>0</v>
      </c>
      <c r="AHO2172" s="1">
        <v>0</v>
      </c>
      <c r="AHP2172" s="1">
        <v>0</v>
      </c>
      <c r="AHQ2172" s="1">
        <v>0</v>
      </c>
      <c r="AHR2172" s="1">
        <v>0</v>
      </c>
      <c r="AIM2172" s="1">
        <v>0</v>
      </c>
      <c r="AIN2172" s="1">
        <v>0</v>
      </c>
      <c r="AIO2172" s="1">
        <v>0</v>
      </c>
      <c r="AIT2172" s="3">
        <v>1</v>
      </c>
      <c r="AIU2172" s="1">
        <v>1</v>
      </c>
      <c r="AIV2172" s="1">
        <v>0</v>
      </c>
      <c r="AIW2172" s="1">
        <v>0</v>
      </c>
      <c r="AIX2172" s="1">
        <v>42</v>
      </c>
      <c r="AJB2172" s="1">
        <v>31</v>
      </c>
      <c r="AJC2172" s="1">
        <v>20</v>
      </c>
    </row>
    <row r="2173" spans="1:939" s="1" customFormat="1">
      <c r="B2173" s="1">
        <v>4</v>
      </c>
      <c r="C2173" s="1">
        <v>1</v>
      </c>
      <c r="D2173" s="1" t="s">
        <v>9033</v>
      </c>
      <c r="O2173" s="1">
        <v>0</v>
      </c>
      <c r="Z2173" s="1">
        <v>0</v>
      </c>
      <c r="AA2173" s="1">
        <v>2</v>
      </c>
      <c r="AC2173" s="1">
        <v>0</v>
      </c>
      <c r="AE2173" s="1">
        <v>0</v>
      </c>
      <c r="AG2173" s="1">
        <v>0</v>
      </c>
      <c r="AI2173" s="1">
        <v>62</v>
      </c>
      <c r="AJ2173" s="1">
        <v>82</v>
      </c>
      <c r="DR2173" s="1">
        <v>62</v>
      </c>
      <c r="DS2173" s="1">
        <v>82</v>
      </c>
      <c r="HA2173" s="1">
        <v>2</v>
      </c>
      <c r="HB2173" s="1">
        <v>2</v>
      </c>
      <c r="HT2173" s="1">
        <v>0</v>
      </c>
      <c r="HU2173" s="1">
        <v>0</v>
      </c>
      <c r="IP2173" s="1">
        <v>100</v>
      </c>
      <c r="IQ2173" s="1">
        <v>100</v>
      </c>
      <c r="LX2173" s="1">
        <v>67</v>
      </c>
      <c r="LY2173" s="1">
        <v>60</v>
      </c>
      <c r="PG2173" s="1">
        <v>16</v>
      </c>
      <c r="PH2173" s="1">
        <v>16</v>
      </c>
      <c r="SP2173" s="1">
        <v>98</v>
      </c>
      <c r="SQ2173" s="1">
        <v>98</v>
      </c>
      <c r="VX2173" s="1">
        <v>1</v>
      </c>
      <c r="VY2173" s="1">
        <v>1</v>
      </c>
      <c r="WQ2173" s="1">
        <v>0</v>
      </c>
      <c r="WR2173" s="1">
        <v>0</v>
      </c>
      <c r="ACG2173" s="1">
        <v>129</v>
      </c>
      <c r="AGS2173" s="1">
        <v>1</v>
      </c>
      <c r="AGT2173" s="1">
        <v>0</v>
      </c>
      <c r="AGU2173" s="1">
        <v>0</v>
      </c>
      <c r="AGV2173" s="1">
        <v>1</v>
      </c>
      <c r="AGW2173" s="1">
        <v>0</v>
      </c>
      <c r="AGX2173" s="1">
        <v>0</v>
      </c>
      <c r="AGY2173" s="1">
        <v>0</v>
      </c>
      <c r="AGZ2173" s="1">
        <v>0</v>
      </c>
      <c r="AHA2173" s="1">
        <v>0</v>
      </c>
      <c r="AHB2173" s="1">
        <v>0</v>
      </c>
      <c r="AHC2173" s="1">
        <v>1</v>
      </c>
      <c r="AHD2173" s="1">
        <v>0</v>
      </c>
      <c r="AHE2173" s="1">
        <v>0</v>
      </c>
      <c r="AHF2173" s="1">
        <v>0</v>
      </c>
      <c r="AHH2173" s="1">
        <v>0</v>
      </c>
      <c r="AHI2173" s="1">
        <v>0</v>
      </c>
      <c r="AHK2173" s="1">
        <v>0</v>
      </c>
      <c r="AHL2173" s="1">
        <v>0</v>
      </c>
      <c r="AHM2173" s="1">
        <v>0</v>
      </c>
      <c r="AHN2173" s="1">
        <v>0</v>
      </c>
      <c r="AHO2173" s="1">
        <v>0</v>
      </c>
      <c r="AHP2173" s="1">
        <v>0</v>
      </c>
      <c r="AHQ2173" s="1">
        <v>0</v>
      </c>
      <c r="AHR2173" s="1">
        <v>0</v>
      </c>
      <c r="AIM2173" s="1">
        <v>0</v>
      </c>
      <c r="AIN2173" s="1">
        <v>0</v>
      </c>
      <c r="AIO2173" s="1">
        <v>0</v>
      </c>
      <c r="AIT2173" s="3">
        <v>1</v>
      </c>
      <c r="AIU2173" s="1">
        <v>1</v>
      </c>
      <c r="AIV2173" s="1">
        <v>0</v>
      </c>
      <c r="AIW2173" s="1">
        <v>0</v>
      </c>
      <c r="AIX2173" s="1">
        <v>62</v>
      </c>
      <c r="AJB2173" s="1">
        <v>50</v>
      </c>
    </row>
    <row r="2174" spans="1:939" s="18" customFormat="1">
      <c r="B2174" s="18">
        <v>5</v>
      </c>
      <c r="C2174" s="18">
        <v>1</v>
      </c>
      <c r="D2174" s="18" t="s">
        <v>10375</v>
      </c>
      <c r="O2174" s="18">
        <v>0</v>
      </c>
      <c r="Z2174" s="18">
        <v>0</v>
      </c>
      <c r="AA2174" s="18">
        <v>2</v>
      </c>
      <c r="AC2174" s="18">
        <v>0</v>
      </c>
      <c r="AE2174" s="18">
        <v>0</v>
      </c>
      <c r="AG2174" s="18">
        <v>0</v>
      </c>
      <c r="AI2174" s="18">
        <v>66</v>
      </c>
      <c r="DR2174" s="18">
        <v>66</v>
      </c>
      <c r="HA2174" s="18">
        <v>2</v>
      </c>
      <c r="HT2174" s="18">
        <v>0</v>
      </c>
      <c r="IP2174" s="18">
        <v>98</v>
      </c>
      <c r="LX2174" s="18">
        <v>68</v>
      </c>
      <c r="PG2174" s="18">
        <v>16</v>
      </c>
      <c r="SP2174" s="18">
        <v>98.2</v>
      </c>
      <c r="VX2174" s="18">
        <v>1</v>
      </c>
      <c r="WQ2174" s="18">
        <v>0</v>
      </c>
      <c r="ACG2174" s="18">
        <v>137</v>
      </c>
      <c r="AGS2174" s="18">
        <v>0</v>
      </c>
      <c r="AGT2174" s="18">
        <v>0</v>
      </c>
      <c r="AGU2174" s="18">
        <v>0</v>
      </c>
      <c r="AGV2174" s="18">
        <v>0</v>
      </c>
      <c r="AGW2174" s="18">
        <v>0</v>
      </c>
      <c r="AGX2174" s="18">
        <v>0</v>
      </c>
      <c r="AGY2174" s="18">
        <v>0</v>
      </c>
      <c r="AGZ2174" s="18">
        <v>0</v>
      </c>
      <c r="AHA2174" s="18">
        <v>0</v>
      </c>
      <c r="AHB2174" s="18">
        <v>0</v>
      </c>
      <c r="AHC2174" s="18">
        <v>1</v>
      </c>
      <c r="AHD2174" s="18">
        <v>0</v>
      </c>
      <c r="AHE2174" s="18">
        <v>0</v>
      </c>
      <c r="AHF2174" s="18">
        <v>0</v>
      </c>
      <c r="AHH2174" s="18">
        <v>0</v>
      </c>
      <c r="AHI2174" s="18">
        <v>0</v>
      </c>
      <c r="AHK2174" s="18">
        <v>0</v>
      </c>
      <c r="AHL2174" s="18">
        <v>0</v>
      </c>
      <c r="AHM2174" s="18">
        <v>0</v>
      </c>
      <c r="AHN2174" s="18">
        <v>0</v>
      </c>
      <c r="AHO2174" s="18">
        <v>0</v>
      </c>
      <c r="AHP2174" s="18">
        <v>0</v>
      </c>
      <c r="AHQ2174" s="18">
        <v>0</v>
      </c>
      <c r="AHR2174" s="18">
        <v>0</v>
      </c>
      <c r="AIM2174" s="18">
        <v>0</v>
      </c>
      <c r="AIN2174" s="18">
        <v>1</v>
      </c>
      <c r="AIO2174" s="18">
        <v>1</v>
      </c>
      <c r="AIT2174" s="79">
        <v>1</v>
      </c>
      <c r="AIU2174" s="18">
        <v>0</v>
      </c>
      <c r="AIV2174" s="18">
        <v>0</v>
      </c>
      <c r="AIW2174" s="18">
        <v>0</v>
      </c>
      <c r="AIX2174" s="18">
        <v>37</v>
      </c>
    </row>
    <row r="2175" spans="1:939" s="93" customFormat="1">
      <c r="A2175" s="93">
        <v>455</v>
      </c>
      <c r="B2175" s="93">
        <v>1</v>
      </c>
      <c r="C2175" s="93">
        <v>0</v>
      </c>
      <c r="Z2175" s="93">
        <v>0</v>
      </c>
      <c r="AA2175" s="93">
        <v>1</v>
      </c>
      <c r="AC2175" s="93">
        <v>0</v>
      </c>
      <c r="AE2175" s="93">
        <v>0</v>
      </c>
      <c r="AG2175" s="93">
        <v>0</v>
      </c>
      <c r="AGS2175" s="93">
        <v>0</v>
      </c>
      <c r="AGT2175" s="93">
        <v>0</v>
      </c>
      <c r="AGU2175" s="93">
        <v>0</v>
      </c>
      <c r="AGV2175" s="93">
        <v>0</v>
      </c>
      <c r="AGW2175" s="93">
        <v>0</v>
      </c>
      <c r="AGX2175" s="93">
        <v>0</v>
      </c>
      <c r="AGY2175" s="93">
        <v>0</v>
      </c>
      <c r="AGZ2175" s="93">
        <v>0</v>
      </c>
      <c r="AHA2175" s="93">
        <v>0</v>
      </c>
      <c r="AHB2175" s="93">
        <v>0</v>
      </c>
      <c r="AHC2175" s="93">
        <v>1</v>
      </c>
      <c r="AHD2175" s="93">
        <v>0</v>
      </c>
      <c r="AHE2175" s="93">
        <v>0</v>
      </c>
      <c r="AHF2175" s="93">
        <v>0</v>
      </c>
      <c r="AHH2175" s="93">
        <v>0</v>
      </c>
      <c r="AHI2175" s="93">
        <v>0</v>
      </c>
      <c r="AHK2175" s="93">
        <v>0</v>
      </c>
      <c r="AHL2175" s="93">
        <v>0</v>
      </c>
      <c r="AHM2175" s="93">
        <v>0</v>
      </c>
      <c r="AHN2175" s="93">
        <v>0</v>
      </c>
      <c r="AHO2175" s="93">
        <v>0</v>
      </c>
      <c r="AHP2175" s="93">
        <v>0</v>
      </c>
      <c r="AHQ2175" s="93">
        <v>0</v>
      </c>
      <c r="AHR2175" s="93">
        <v>1</v>
      </c>
      <c r="AIM2175" s="93">
        <v>2</v>
      </c>
      <c r="AIN2175" s="93">
        <v>0</v>
      </c>
      <c r="AIO2175" s="93">
        <v>0</v>
      </c>
      <c r="AIP2175" s="93">
        <v>1</v>
      </c>
      <c r="AIQ2175" s="93">
        <v>1</v>
      </c>
      <c r="AIR2175" s="93">
        <v>1</v>
      </c>
      <c r="AIS2175" s="93">
        <v>1</v>
      </c>
      <c r="AIT2175" s="94">
        <v>0</v>
      </c>
      <c r="AIU2175" s="93">
        <v>0</v>
      </c>
      <c r="AIV2175" s="93">
        <v>0</v>
      </c>
      <c r="AIW2175" s="93">
        <v>0</v>
      </c>
    </row>
    <row r="2176" spans="1:939" s="1" customFormat="1" ht="14.25" customHeight="1">
      <c r="B2176" s="1">
        <v>2</v>
      </c>
      <c r="C2176" s="1">
        <v>1</v>
      </c>
      <c r="D2176" s="1" t="s">
        <v>10376</v>
      </c>
      <c r="O2176" s="1">
        <v>0</v>
      </c>
      <c r="Z2176" s="1">
        <v>0</v>
      </c>
      <c r="AA2176" s="1">
        <v>1</v>
      </c>
      <c r="AB2176" s="1" t="s">
        <v>10377</v>
      </c>
      <c r="AC2176" s="1">
        <v>0</v>
      </c>
      <c r="AE2176" s="1">
        <v>0</v>
      </c>
      <c r="AG2176" s="1">
        <v>0</v>
      </c>
      <c r="AI2176" s="1">
        <v>126</v>
      </c>
      <c r="AJ2176" s="1">
        <v>112</v>
      </c>
      <c r="DR2176" s="1">
        <v>88</v>
      </c>
      <c r="DS2176" s="1">
        <v>80</v>
      </c>
      <c r="HA2176" s="1">
        <v>2</v>
      </c>
      <c r="HB2176" s="1">
        <v>2</v>
      </c>
      <c r="HT2176" s="1">
        <v>0</v>
      </c>
      <c r="HU2176" s="1">
        <v>0</v>
      </c>
      <c r="IP2176" s="1">
        <v>98</v>
      </c>
      <c r="IQ2176" s="1">
        <v>97</v>
      </c>
      <c r="LX2176" s="1">
        <v>66</v>
      </c>
      <c r="LY2176" s="1">
        <v>76</v>
      </c>
      <c r="PG2176" s="1">
        <v>16</v>
      </c>
      <c r="PH2176" s="1">
        <v>16</v>
      </c>
      <c r="SP2176" s="1">
        <v>97.8</v>
      </c>
      <c r="SQ2176" s="1">
        <v>96.4</v>
      </c>
      <c r="VX2176" s="1">
        <v>1</v>
      </c>
      <c r="VY2176" s="1">
        <v>1</v>
      </c>
      <c r="WQ2176" s="1">
        <v>0</v>
      </c>
      <c r="WR2176" s="1">
        <v>0</v>
      </c>
      <c r="AGS2176" s="1">
        <v>1</v>
      </c>
      <c r="AGT2176" s="1">
        <v>0</v>
      </c>
      <c r="AGU2176" s="1">
        <v>0</v>
      </c>
      <c r="AGV2176" s="1">
        <v>1</v>
      </c>
      <c r="AGW2176" s="1">
        <v>0</v>
      </c>
      <c r="AGX2176" s="1">
        <v>0</v>
      </c>
      <c r="AGY2176" s="1">
        <v>0</v>
      </c>
      <c r="AGZ2176" s="1">
        <v>0</v>
      </c>
      <c r="AHA2176" s="1">
        <v>0</v>
      </c>
      <c r="AHB2176" s="1">
        <v>0</v>
      </c>
      <c r="AHC2176" s="1">
        <v>1</v>
      </c>
      <c r="AHD2176" s="1">
        <v>0</v>
      </c>
      <c r="AHE2176" s="1">
        <v>0</v>
      </c>
      <c r="AHF2176" s="1">
        <v>0</v>
      </c>
      <c r="AHH2176" s="1">
        <v>0</v>
      </c>
      <c r="AHI2176" s="1">
        <v>0</v>
      </c>
      <c r="AHK2176" s="1">
        <v>0</v>
      </c>
      <c r="AHL2176" s="1">
        <v>0</v>
      </c>
      <c r="AHM2176" s="1">
        <v>0</v>
      </c>
      <c r="AHN2176" s="1">
        <v>0</v>
      </c>
      <c r="AHO2176" s="1">
        <v>0</v>
      </c>
      <c r="AHP2176" s="1">
        <v>0</v>
      </c>
      <c r="AHQ2176" s="1">
        <v>0</v>
      </c>
      <c r="AHR2176" s="1">
        <v>1</v>
      </c>
      <c r="AIN2176" s="1">
        <v>0</v>
      </c>
      <c r="AIO2176" s="1">
        <v>0</v>
      </c>
      <c r="AIT2176" s="3">
        <v>2</v>
      </c>
      <c r="AIU2176" s="1">
        <v>0</v>
      </c>
      <c r="AIV2176" s="1">
        <v>0</v>
      </c>
      <c r="AIW2176" s="1">
        <v>0</v>
      </c>
      <c r="AIX2176" s="1">
        <v>26</v>
      </c>
      <c r="AIY2176" s="1">
        <v>17</v>
      </c>
    </row>
    <row r="2177" spans="1:939" s="18" customFormat="1">
      <c r="B2177" s="18">
        <v>3</v>
      </c>
      <c r="C2177" s="18">
        <v>1</v>
      </c>
      <c r="D2177" s="18" t="s">
        <v>4526</v>
      </c>
      <c r="O2177" s="18">
        <v>0</v>
      </c>
      <c r="Z2177" s="18">
        <v>0</v>
      </c>
      <c r="AA2177" s="18">
        <v>2</v>
      </c>
      <c r="AB2177" s="18" t="s">
        <v>10378</v>
      </c>
      <c r="AC2177" s="18">
        <v>0</v>
      </c>
      <c r="AE2177" s="18">
        <v>1</v>
      </c>
      <c r="AF2177" s="18">
        <v>0</v>
      </c>
      <c r="AG2177" s="18">
        <v>0</v>
      </c>
      <c r="AI2177" s="18">
        <v>120</v>
      </c>
      <c r="DR2177" s="18">
        <v>78</v>
      </c>
      <c r="HA2177" s="18">
        <v>2</v>
      </c>
      <c r="HT2177" s="18">
        <v>0</v>
      </c>
      <c r="IP2177" s="18">
        <v>98</v>
      </c>
      <c r="LX2177" s="18">
        <v>72</v>
      </c>
      <c r="PG2177" s="18">
        <v>16</v>
      </c>
      <c r="SP2177" s="18">
        <v>98.2</v>
      </c>
      <c r="VX2177" s="18">
        <v>1</v>
      </c>
      <c r="WQ2177" s="18">
        <v>0</v>
      </c>
      <c r="AGS2177" s="18">
        <v>1</v>
      </c>
      <c r="AGT2177" s="18">
        <v>0</v>
      </c>
      <c r="AGU2177" s="18">
        <v>0</v>
      </c>
      <c r="AGV2177" s="18">
        <v>1</v>
      </c>
      <c r="AGW2177" s="18">
        <v>0</v>
      </c>
      <c r="AGX2177" s="18">
        <v>0</v>
      </c>
      <c r="AGY2177" s="18">
        <v>0</v>
      </c>
      <c r="AGZ2177" s="18">
        <v>0</v>
      </c>
      <c r="AHA2177" s="18">
        <v>0</v>
      </c>
      <c r="AHB2177" s="18">
        <v>0</v>
      </c>
      <c r="AHC2177" s="18">
        <v>1</v>
      </c>
      <c r="AHD2177" s="18">
        <v>0</v>
      </c>
      <c r="AHE2177" s="18">
        <v>0</v>
      </c>
      <c r="AHF2177" s="18">
        <v>0</v>
      </c>
      <c r="AHH2177" s="18">
        <v>0</v>
      </c>
      <c r="AHI2177" s="18">
        <v>0</v>
      </c>
      <c r="AHK2177" s="18">
        <v>0</v>
      </c>
      <c r="AHL2177" s="18">
        <v>0</v>
      </c>
      <c r="AHM2177" s="18">
        <v>0</v>
      </c>
      <c r="AHN2177" s="18">
        <v>0</v>
      </c>
      <c r="AHO2177" s="18">
        <v>0</v>
      </c>
      <c r="AHP2177" s="18">
        <v>0</v>
      </c>
      <c r="AHQ2177" s="18">
        <v>0</v>
      </c>
      <c r="AHR2177" s="18">
        <v>1</v>
      </c>
      <c r="AIN2177" s="18">
        <v>0</v>
      </c>
      <c r="AIO2177" s="18">
        <v>0</v>
      </c>
      <c r="AIT2177" s="79">
        <v>1</v>
      </c>
      <c r="AIU2177" s="18">
        <v>0</v>
      </c>
      <c r="AIV2177" s="18">
        <v>0</v>
      </c>
      <c r="AIW2177" s="18">
        <v>0</v>
      </c>
      <c r="AIX2177" s="18">
        <v>21</v>
      </c>
    </row>
    <row r="2178" spans="1:939" s="1" customFormat="1">
      <c r="A2178" s="1">
        <v>456</v>
      </c>
      <c r="B2178" s="1">
        <v>1</v>
      </c>
      <c r="C2178" s="1">
        <v>1</v>
      </c>
      <c r="D2178" s="1" t="s">
        <v>7525</v>
      </c>
      <c r="E2178" s="1" t="s">
        <v>10379</v>
      </c>
      <c r="O2178" s="1">
        <v>1</v>
      </c>
      <c r="P2178" s="1">
        <v>0</v>
      </c>
      <c r="Z2178" s="1">
        <v>0</v>
      </c>
      <c r="AA2178" s="1">
        <v>2</v>
      </c>
      <c r="AB2178" s="1" t="s">
        <v>10380</v>
      </c>
      <c r="AC2178" s="14">
        <v>1</v>
      </c>
      <c r="AD2178" s="14">
        <v>0</v>
      </c>
      <c r="AE2178" s="14">
        <v>3</v>
      </c>
      <c r="AF2178" s="14">
        <v>0</v>
      </c>
      <c r="AG2178" s="14">
        <v>0</v>
      </c>
      <c r="AH2178" s="14"/>
      <c r="AI2178" s="1">
        <v>136</v>
      </c>
      <c r="DR2178" s="1">
        <v>86</v>
      </c>
      <c r="HA2178" s="1">
        <v>2</v>
      </c>
      <c r="HT2178" s="1">
        <v>0</v>
      </c>
      <c r="IP2178" s="1">
        <v>96</v>
      </c>
      <c r="LX2178" s="1">
        <v>102</v>
      </c>
      <c r="PG2178" s="1">
        <v>18</v>
      </c>
      <c r="SP2178" s="1">
        <v>99.3</v>
      </c>
      <c r="VX2178" s="1">
        <v>0</v>
      </c>
      <c r="WQ2178" s="1">
        <v>0</v>
      </c>
      <c r="AGS2178" s="1">
        <v>1</v>
      </c>
      <c r="AGT2178" s="1">
        <v>0</v>
      </c>
      <c r="AGU2178" s="1">
        <v>0</v>
      </c>
      <c r="AGV2178" s="1">
        <v>1</v>
      </c>
      <c r="AGW2178" s="1">
        <v>0</v>
      </c>
      <c r="AGX2178" s="1">
        <v>1</v>
      </c>
      <c r="AGY2178" s="1">
        <v>0</v>
      </c>
      <c r="AGZ2178" s="1">
        <v>0</v>
      </c>
      <c r="AHA2178" s="1">
        <v>0</v>
      </c>
      <c r="AHB2178" s="1">
        <v>0</v>
      </c>
      <c r="AHC2178" s="1">
        <v>1</v>
      </c>
      <c r="AHD2178" s="1">
        <v>0</v>
      </c>
      <c r="AHE2178" s="1">
        <v>0</v>
      </c>
      <c r="AHF2178" s="1">
        <v>0</v>
      </c>
      <c r="AHH2178" s="1">
        <v>0</v>
      </c>
      <c r="AHI2178" s="1">
        <v>0</v>
      </c>
      <c r="AHK2178" s="1">
        <v>0</v>
      </c>
      <c r="AHL2178" s="1">
        <v>0</v>
      </c>
      <c r="AHM2178" s="1">
        <v>0</v>
      </c>
      <c r="AHN2178" s="1">
        <v>0</v>
      </c>
      <c r="AHO2178" s="1">
        <v>0</v>
      </c>
      <c r="AHP2178" s="1">
        <v>0</v>
      </c>
      <c r="AHQ2178" s="1">
        <v>0</v>
      </c>
      <c r="AHR2178" s="1">
        <v>2</v>
      </c>
      <c r="AIM2178" s="1">
        <v>2</v>
      </c>
      <c r="AIN2178" s="1">
        <v>0</v>
      </c>
      <c r="AIO2178" s="1">
        <v>0</v>
      </c>
      <c r="AIP2178" s="1">
        <v>1</v>
      </c>
      <c r="AIQ2178" s="1">
        <v>1</v>
      </c>
      <c r="AIR2178" s="1">
        <v>1</v>
      </c>
      <c r="AIS2178" s="1">
        <v>1</v>
      </c>
      <c r="AIT2178" s="1">
        <v>1</v>
      </c>
      <c r="AIU2178" s="1">
        <v>0</v>
      </c>
      <c r="AIV2178" s="1">
        <v>0</v>
      </c>
      <c r="AIW2178" s="1">
        <v>0</v>
      </c>
      <c r="AIX2178" s="1">
        <v>49</v>
      </c>
    </row>
    <row r="2179" spans="1:939" s="1" customFormat="1">
      <c r="B2179" s="1">
        <v>2</v>
      </c>
      <c r="C2179" s="1">
        <v>1</v>
      </c>
      <c r="D2179" s="1" t="s">
        <v>7701</v>
      </c>
      <c r="E2179" s="1" t="s">
        <v>10381</v>
      </c>
      <c r="O2179" s="1">
        <v>1</v>
      </c>
      <c r="P2179" s="1">
        <v>0</v>
      </c>
      <c r="Z2179" s="1">
        <v>0</v>
      </c>
      <c r="AA2179" s="1">
        <v>2</v>
      </c>
      <c r="AB2179" s="1" t="s">
        <v>10382</v>
      </c>
      <c r="AC2179" s="14">
        <v>0</v>
      </c>
      <c r="AD2179" s="14"/>
      <c r="AE2179" s="14">
        <v>3</v>
      </c>
      <c r="AF2179" s="14">
        <v>0</v>
      </c>
      <c r="AG2179" s="14">
        <v>0</v>
      </c>
      <c r="AH2179" s="14"/>
      <c r="AI2179" s="1">
        <v>142</v>
      </c>
      <c r="AJ2179" s="1">
        <v>122</v>
      </c>
      <c r="DR2179" s="1">
        <v>78</v>
      </c>
      <c r="DS2179" s="1">
        <v>64</v>
      </c>
      <c r="HA2179" s="1">
        <v>2</v>
      </c>
      <c r="HB2179" s="1">
        <v>2</v>
      </c>
      <c r="HT2179" s="1">
        <v>0</v>
      </c>
      <c r="HU2179" s="1">
        <v>0</v>
      </c>
      <c r="IP2179" s="1">
        <v>97</v>
      </c>
      <c r="IQ2179" s="1">
        <v>99</v>
      </c>
      <c r="LX2179" s="1">
        <v>75</v>
      </c>
      <c r="LY2179" s="1">
        <v>80</v>
      </c>
      <c r="PG2179" s="1">
        <v>16</v>
      </c>
      <c r="PH2179" s="1">
        <v>16</v>
      </c>
      <c r="SP2179" s="1">
        <v>97.6</v>
      </c>
      <c r="SQ2179" s="1">
        <v>96.6</v>
      </c>
      <c r="VX2179" s="1">
        <v>0</v>
      </c>
      <c r="VY2179" s="1">
        <v>1</v>
      </c>
      <c r="WQ2179" s="1">
        <v>0</v>
      </c>
      <c r="WR2179" s="1">
        <v>0</v>
      </c>
      <c r="AGS2179" s="1">
        <v>1</v>
      </c>
      <c r="AGT2179" s="1">
        <v>0</v>
      </c>
      <c r="AGU2179" s="1">
        <v>0</v>
      </c>
      <c r="AGV2179" s="1">
        <v>1</v>
      </c>
      <c r="AGW2179" s="1">
        <v>0</v>
      </c>
      <c r="AGX2179" s="1">
        <v>1</v>
      </c>
      <c r="AGY2179" s="1">
        <v>0</v>
      </c>
      <c r="AGZ2179" s="1">
        <v>0</v>
      </c>
      <c r="AHA2179" s="1">
        <v>0</v>
      </c>
      <c r="AHB2179" s="1">
        <v>0</v>
      </c>
      <c r="AHC2179" s="1">
        <v>1</v>
      </c>
      <c r="AHD2179" s="1">
        <v>0</v>
      </c>
      <c r="AHE2179" s="1">
        <v>0</v>
      </c>
      <c r="AHF2179" s="1">
        <v>0</v>
      </c>
      <c r="AHH2179" s="1">
        <v>0</v>
      </c>
      <c r="AHI2179" s="1">
        <v>0</v>
      </c>
      <c r="AHK2179" s="1">
        <v>0</v>
      </c>
      <c r="AHL2179" s="1">
        <v>0</v>
      </c>
      <c r="AHM2179" s="1">
        <v>0</v>
      </c>
      <c r="AHN2179" s="1">
        <v>0</v>
      </c>
      <c r="AHO2179" s="1">
        <v>0</v>
      </c>
      <c r="AHP2179" s="1">
        <v>0</v>
      </c>
      <c r="AHQ2179" s="1">
        <v>0</v>
      </c>
      <c r="AHR2179" s="1">
        <v>0</v>
      </c>
      <c r="AIN2179" s="1">
        <v>0</v>
      </c>
      <c r="AIO2179" s="1">
        <v>0</v>
      </c>
      <c r="AIT2179" s="1">
        <v>2</v>
      </c>
      <c r="AIU2179" s="1">
        <v>0</v>
      </c>
      <c r="AIV2179" s="1">
        <v>0</v>
      </c>
      <c r="AIW2179" s="1">
        <v>0</v>
      </c>
      <c r="AIX2179" s="1">
        <v>32</v>
      </c>
      <c r="AIY2179" s="1">
        <v>47</v>
      </c>
    </row>
    <row r="2180" spans="1:939" s="1" customFormat="1">
      <c r="B2180" s="1">
        <v>3</v>
      </c>
      <c r="C2180" s="1">
        <v>1</v>
      </c>
      <c r="D2180" s="1" t="s">
        <v>7703</v>
      </c>
      <c r="O2180" s="1">
        <v>0</v>
      </c>
      <c r="Z2180" s="1">
        <v>0</v>
      </c>
      <c r="AA2180" s="1">
        <v>2</v>
      </c>
      <c r="AB2180" s="1" t="s">
        <v>10383</v>
      </c>
      <c r="AC2180" s="14">
        <v>0</v>
      </c>
      <c r="AD2180" s="14"/>
      <c r="AE2180" s="14">
        <v>2</v>
      </c>
      <c r="AF2180" s="14">
        <v>0</v>
      </c>
      <c r="AG2180" s="14">
        <v>0</v>
      </c>
      <c r="AH2180" s="14"/>
      <c r="AI2180" s="1">
        <v>152</v>
      </c>
      <c r="AJ2180" s="1">
        <v>138</v>
      </c>
      <c r="DR2180" s="1">
        <v>98</v>
      </c>
      <c r="DS2180" s="1">
        <v>92</v>
      </c>
      <c r="HA2180" s="1">
        <v>2</v>
      </c>
      <c r="HB2180" s="1">
        <v>2</v>
      </c>
      <c r="HT2180" s="1">
        <v>0</v>
      </c>
      <c r="HU2180" s="1">
        <v>0</v>
      </c>
      <c r="IP2180" s="1">
        <v>99</v>
      </c>
      <c r="IQ2180" s="1">
        <v>98</v>
      </c>
      <c r="LX2180" s="1">
        <v>86</v>
      </c>
      <c r="LY2180" s="1">
        <v>82</v>
      </c>
      <c r="PG2180" s="1">
        <v>18</v>
      </c>
      <c r="PH2180" s="1">
        <v>16</v>
      </c>
      <c r="SP2180" s="1">
        <v>98.5</v>
      </c>
      <c r="SQ2180" s="1">
        <v>98.4</v>
      </c>
      <c r="VX2180" s="1">
        <v>0</v>
      </c>
      <c r="VY2180" s="1">
        <v>0</v>
      </c>
      <c r="WQ2180" s="1">
        <v>0</v>
      </c>
      <c r="WR2180" s="1">
        <v>0</v>
      </c>
      <c r="AGS2180" s="1">
        <v>0</v>
      </c>
      <c r="AGT2180" s="1">
        <v>0</v>
      </c>
      <c r="AGU2180" s="1">
        <v>0</v>
      </c>
      <c r="AGV2180" s="1">
        <v>0</v>
      </c>
      <c r="AGW2180" s="1">
        <v>0</v>
      </c>
      <c r="AGX2180" s="1">
        <v>1</v>
      </c>
      <c r="AGY2180" s="1">
        <v>0</v>
      </c>
      <c r="AGZ2180" s="1">
        <v>0</v>
      </c>
      <c r="AHA2180" s="1">
        <v>0</v>
      </c>
      <c r="AHB2180" s="1">
        <v>0</v>
      </c>
      <c r="AHC2180" s="1">
        <v>1</v>
      </c>
      <c r="AHD2180" s="1">
        <v>0</v>
      </c>
      <c r="AHE2180" s="1">
        <v>0</v>
      </c>
      <c r="AHF2180" s="1">
        <v>0</v>
      </c>
      <c r="AHH2180" s="1">
        <v>0</v>
      </c>
      <c r="AHI2180" s="1">
        <v>0</v>
      </c>
      <c r="AHK2180" s="1">
        <v>0</v>
      </c>
      <c r="AHL2180" s="1">
        <v>0</v>
      </c>
      <c r="AHM2180" s="1">
        <v>0</v>
      </c>
      <c r="AHN2180" s="1">
        <v>0</v>
      </c>
      <c r="AHO2180" s="1">
        <v>0</v>
      </c>
      <c r="AHP2180" s="1">
        <v>0</v>
      </c>
      <c r="AHQ2180" s="1">
        <v>0</v>
      </c>
      <c r="AHR2180" s="1">
        <v>0</v>
      </c>
      <c r="AIN2180" s="1">
        <v>0</v>
      </c>
      <c r="AIO2180" s="1">
        <v>0</v>
      </c>
      <c r="AIT2180" s="1">
        <v>2</v>
      </c>
      <c r="AIU2180" s="1">
        <v>0</v>
      </c>
      <c r="AIV2180" s="1">
        <v>0</v>
      </c>
      <c r="AIW2180" s="1">
        <v>0</v>
      </c>
      <c r="AIX2180" s="1">
        <v>46</v>
      </c>
      <c r="AIY2180" s="1">
        <v>21</v>
      </c>
    </row>
    <row r="2181" spans="1:939" s="80" customFormat="1">
      <c r="B2181" s="80">
        <v>4</v>
      </c>
      <c r="C2181" s="80">
        <v>0</v>
      </c>
      <c r="Z2181" s="80">
        <v>0</v>
      </c>
      <c r="AA2181" s="80">
        <v>2</v>
      </c>
      <c r="AB2181" s="80" t="s">
        <v>10384</v>
      </c>
      <c r="AC2181" s="76">
        <v>0</v>
      </c>
      <c r="AD2181" s="76"/>
      <c r="AE2181" s="76">
        <v>0</v>
      </c>
      <c r="AF2181" s="76"/>
      <c r="AG2181" s="76">
        <v>0</v>
      </c>
      <c r="AH2181" s="76"/>
      <c r="AI2181" s="80">
        <v>118</v>
      </c>
      <c r="DR2181" s="80">
        <v>84</v>
      </c>
      <c r="HA2181" s="80">
        <v>2</v>
      </c>
      <c r="HT2181" s="80">
        <v>0</v>
      </c>
      <c r="IP2181" s="80">
        <v>98</v>
      </c>
      <c r="LX2181" s="80">
        <v>84</v>
      </c>
      <c r="PG2181" s="80">
        <v>18</v>
      </c>
      <c r="SP2181" s="80">
        <v>97.7</v>
      </c>
      <c r="VX2181" s="80">
        <v>1</v>
      </c>
      <c r="WQ2181" s="80">
        <v>0</v>
      </c>
      <c r="AGS2181" s="80">
        <v>0</v>
      </c>
      <c r="AGT2181" s="80">
        <v>0</v>
      </c>
      <c r="AGU2181" s="80">
        <v>0</v>
      </c>
      <c r="AGV2181" s="80">
        <v>0</v>
      </c>
      <c r="AGW2181" s="80">
        <v>0</v>
      </c>
      <c r="AGX2181" s="80">
        <v>1</v>
      </c>
      <c r="AGY2181" s="80">
        <v>0</v>
      </c>
      <c r="AGZ2181" s="80">
        <v>0</v>
      </c>
      <c r="AHA2181" s="80">
        <v>0</v>
      </c>
      <c r="AHB2181" s="80">
        <v>0</v>
      </c>
      <c r="AHC2181" s="80">
        <v>1</v>
      </c>
      <c r="AHD2181" s="80">
        <v>0</v>
      </c>
      <c r="AHE2181" s="80">
        <v>0</v>
      </c>
      <c r="AHF2181" s="80">
        <v>0</v>
      </c>
      <c r="AHH2181" s="80">
        <v>0</v>
      </c>
      <c r="AHI2181" s="80">
        <v>0</v>
      </c>
      <c r="AHK2181" s="80">
        <v>0</v>
      </c>
      <c r="AHL2181" s="80">
        <v>0</v>
      </c>
      <c r="AHM2181" s="80">
        <v>0</v>
      </c>
      <c r="AHN2181" s="80">
        <v>0</v>
      </c>
      <c r="AHO2181" s="80">
        <v>0</v>
      </c>
      <c r="AHP2181" s="80">
        <v>0</v>
      </c>
      <c r="AHQ2181" s="80">
        <v>0</v>
      </c>
      <c r="AHR2181" s="80">
        <v>0</v>
      </c>
      <c r="AIN2181" s="80">
        <v>0</v>
      </c>
      <c r="AIO2181" s="80">
        <v>0</v>
      </c>
      <c r="AIT2181" s="80">
        <v>1</v>
      </c>
      <c r="AIU2181" s="80">
        <v>0</v>
      </c>
      <c r="AIV2181" s="80">
        <v>0</v>
      </c>
      <c r="AIW2181" s="80">
        <v>0</v>
      </c>
      <c r="AIX2181" s="80">
        <v>25</v>
      </c>
    </row>
    <row r="2182" spans="1:939" s="1" customFormat="1">
      <c r="A2182" s="1">
        <v>457</v>
      </c>
      <c r="B2182" s="1">
        <v>1</v>
      </c>
      <c r="C2182" s="1">
        <v>1</v>
      </c>
      <c r="D2182" s="1" t="s">
        <v>10385</v>
      </c>
      <c r="E2182" s="1" t="s">
        <v>9204</v>
      </c>
      <c r="F2182" s="1" t="s">
        <v>6270</v>
      </c>
      <c r="O2182" s="1">
        <v>0</v>
      </c>
      <c r="P2182" s="1">
        <v>0</v>
      </c>
      <c r="Q2182" s="1">
        <v>0</v>
      </c>
      <c r="Z2182" s="1">
        <v>0</v>
      </c>
      <c r="AA2182" s="1">
        <v>2</v>
      </c>
      <c r="AB2182" s="1" t="s">
        <v>10386</v>
      </c>
      <c r="AC2182" s="1">
        <v>0</v>
      </c>
      <c r="AE2182" s="1">
        <v>0</v>
      </c>
      <c r="AG2182" s="1">
        <v>0</v>
      </c>
      <c r="AI2182" s="1">
        <v>200</v>
      </c>
      <c r="DR2182" s="1">
        <v>94</v>
      </c>
      <c r="HA2182" s="1">
        <v>2</v>
      </c>
      <c r="HT2182" s="1">
        <v>0</v>
      </c>
      <c r="IP2182" s="1">
        <v>94</v>
      </c>
      <c r="LX2182" s="1">
        <v>79</v>
      </c>
      <c r="PG2182" s="1">
        <v>18</v>
      </c>
      <c r="SP2182" s="1">
        <v>97.1</v>
      </c>
      <c r="VX2182" s="1">
        <v>1</v>
      </c>
      <c r="WQ2182" s="1">
        <v>0</v>
      </c>
      <c r="ZY2182" s="1">
        <v>219.4</v>
      </c>
      <c r="AGS2182" s="1">
        <v>1</v>
      </c>
      <c r="AGT2182" s="1">
        <v>0</v>
      </c>
      <c r="AGU2182" s="1">
        <v>1</v>
      </c>
      <c r="AGV2182" s="1">
        <v>0</v>
      </c>
      <c r="AGW2182" s="1">
        <v>0</v>
      </c>
      <c r="AGX2182" s="1">
        <v>1</v>
      </c>
      <c r="AGY2182" s="1">
        <v>0</v>
      </c>
      <c r="AGZ2182" s="1">
        <v>0</v>
      </c>
      <c r="AHA2182" s="1">
        <v>0</v>
      </c>
      <c r="AHB2182" s="1">
        <v>0</v>
      </c>
      <c r="AHC2182" s="1">
        <v>1</v>
      </c>
      <c r="AHD2182" s="1">
        <v>0</v>
      </c>
      <c r="AHE2182" s="1">
        <v>0</v>
      </c>
      <c r="AHF2182" s="1">
        <v>0</v>
      </c>
      <c r="AHH2182" s="1">
        <v>0</v>
      </c>
      <c r="AHI2182" s="1">
        <v>0</v>
      </c>
      <c r="AHK2182" s="1">
        <v>0</v>
      </c>
      <c r="AHL2182" s="1">
        <v>0</v>
      </c>
      <c r="AHM2182" s="1">
        <v>0</v>
      </c>
      <c r="AHN2182" s="1">
        <v>0</v>
      </c>
      <c r="AHO2182" s="1">
        <v>0</v>
      </c>
      <c r="AHP2182" s="1">
        <v>0</v>
      </c>
      <c r="AHQ2182" s="1">
        <v>0</v>
      </c>
      <c r="AHR2182" s="1">
        <v>0</v>
      </c>
      <c r="AIM2182" s="1">
        <v>0</v>
      </c>
      <c r="AIN2182" s="1">
        <v>0</v>
      </c>
      <c r="AIO2182" s="1">
        <v>0</v>
      </c>
      <c r="AIP2182" s="1">
        <v>1</v>
      </c>
      <c r="AIQ2182" s="1">
        <v>1</v>
      </c>
      <c r="AIR2182" s="1">
        <v>0</v>
      </c>
      <c r="AIS2182" s="1">
        <v>0</v>
      </c>
      <c r="AIT2182" s="3">
        <v>1</v>
      </c>
      <c r="AIU2182" s="1">
        <v>0</v>
      </c>
      <c r="AIV2182" s="1">
        <v>0</v>
      </c>
      <c r="AIW2182" s="1">
        <v>0</v>
      </c>
      <c r="AIX2182" s="1">
        <v>85</v>
      </c>
    </row>
    <row r="2183" spans="1:939" s="1" customFormat="1">
      <c r="B2183" s="1">
        <v>2</v>
      </c>
      <c r="C2183" s="1">
        <v>1</v>
      </c>
      <c r="D2183" s="1" t="s">
        <v>10387</v>
      </c>
      <c r="E2183" s="1" t="s">
        <v>10388</v>
      </c>
      <c r="F2183" s="1" t="s">
        <v>6367</v>
      </c>
      <c r="O2183" s="1">
        <v>0</v>
      </c>
      <c r="P2183" s="1">
        <v>0</v>
      </c>
      <c r="Q2183" s="1">
        <v>0</v>
      </c>
      <c r="Z2183" s="1">
        <v>0</v>
      </c>
      <c r="AA2183" s="1">
        <v>2</v>
      </c>
      <c r="AB2183" s="1" t="s">
        <v>10389</v>
      </c>
      <c r="AC2183" s="1">
        <v>0</v>
      </c>
      <c r="AE2183" s="1">
        <v>1</v>
      </c>
      <c r="AF2183" s="1">
        <v>0</v>
      </c>
      <c r="AG2183" s="1">
        <v>0</v>
      </c>
      <c r="AI2183" s="1">
        <v>184</v>
      </c>
      <c r="AJ2183" s="1">
        <v>180</v>
      </c>
      <c r="DR2183" s="1">
        <v>92</v>
      </c>
      <c r="DS2183" s="1">
        <v>86</v>
      </c>
      <c r="HA2183" s="1">
        <v>2</v>
      </c>
      <c r="HB2183" s="1">
        <v>2</v>
      </c>
      <c r="HT2183" s="1">
        <v>0</v>
      </c>
      <c r="HU2183" s="1">
        <v>0</v>
      </c>
      <c r="IP2183" s="1">
        <v>91</v>
      </c>
      <c r="IQ2183" s="1">
        <v>96</v>
      </c>
      <c r="LX2183" s="1">
        <v>70</v>
      </c>
      <c r="LY2183" s="1">
        <v>68</v>
      </c>
      <c r="PG2183" s="1">
        <v>20</v>
      </c>
      <c r="PH2183" s="1">
        <v>18</v>
      </c>
      <c r="SP2183" s="1">
        <v>97.8</v>
      </c>
      <c r="SQ2183" s="1">
        <v>97.5</v>
      </c>
      <c r="VX2183" s="1">
        <v>1</v>
      </c>
      <c r="VY2183" s="1">
        <v>1</v>
      </c>
      <c r="WQ2183" s="1">
        <v>0</v>
      </c>
      <c r="WR2183" s="1">
        <v>0</v>
      </c>
      <c r="ZY2183" s="1">
        <v>217.2</v>
      </c>
      <c r="ZZ2183" s="1">
        <v>212.8</v>
      </c>
      <c r="AAY2183" s="1">
        <v>24</v>
      </c>
      <c r="AAZ2183" s="1">
        <v>22</v>
      </c>
      <c r="ABB2183" s="1">
        <v>11.6</v>
      </c>
      <c r="ABE2183" s="1">
        <v>34</v>
      </c>
      <c r="ABH2183" s="1">
        <v>2</v>
      </c>
      <c r="ABU2183" s="1">
        <v>143</v>
      </c>
      <c r="ABV2183" s="1">
        <v>141</v>
      </c>
      <c r="ABX2183" s="1">
        <v>4.2</v>
      </c>
      <c r="ABY2183" s="1">
        <v>4.2</v>
      </c>
      <c r="ACA2183" s="1">
        <v>108</v>
      </c>
      <c r="ACB2183" s="1">
        <v>106</v>
      </c>
      <c r="ACD2183" s="1">
        <v>1.1200000000000001</v>
      </c>
      <c r="ACE2183" s="1">
        <v>8.4</v>
      </c>
      <c r="ACG2183" s="1">
        <v>79</v>
      </c>
      <c r="ACH2183" s="1">
        <v>67</v>
      </c>
      <c r="ACQ2183" s="1">
        <v>11</v>
      </c>
      <c r="ACR2183" s="1">
        <v>10</v>
      </c>
      <c r="ACT2183" s="1">
        <v>0.6</v>
      </c>
      <c r="ACU2183" s="1">
        <v>0.61</v>
      </c>
      <c r="ACW2183" s="1">
        <v>16</v>
      </c>
      <c r="ACX2183" s="1">
        <v>13</v>
      </c>
      <c r="ADR2183" s="1">
        <v>1.7</v>
      </c>
      <c r="AEN2183" s="1">
        <v>8.1</v>
      </c>
      <c r="AGS2183" s="1">
        <v>1</v>
      </c>
      <c r="AGT2183" s="1">
        <v>0</v>
      </c>
      <c r="AGU2183" s="1">
        <v>1</v>
      </c>
      <c r="AGV2183" s="1">
        <v>0</v>
      </c>
      <c r="AGW2183" s="1">
        <v>0</v>
      </c>
      <c r="AGX2183" s="1">
        <v>0</v>
      </c>
      <c r="AGY2183" s="1">
        <v>0</v>
      </c>
      <c r="AGZ2183" s="1">
        <v>4</v>
      </c>
      <c r="AHA2183" s="1">
        <v>0</v>
      </c>
      <c r="AHB2183" s="1">
        <v>0</v>
      </c>
      <c r="AHC2183" s="1">
        <v>1</v>
      </c>
      <c r="AHD2183" s="1">
        <v>0</v>
      </c>
      <c r="AHE2183" s="1">
        <v>0</v>
      </c>
      <c r="AHF2183" s="1">
        <v>0</v>
      </c>
      <c r="AHH2183" s="1">
        <v>0</v>
      </c>
      <c r="AHI2183" s="1">
        <v>0</v>
      </c>
      <c r="AHK2183" s="1">
        <v>0</v>
      </c>
      <c r="AHL2183" s="1">
        <v>0</v>
      </c>
      <c r="AHM2183" s="1">
        <v>0</v>
      </c>
      <c r="AHN2183" s="1">
        <v>0</v>
      </c>
      <c r="AHO2183" s="1">
        <v>0</v>
      </c>
      <c r="AHP2183" s="1">
        <v>0</v>
      </c>
      <c r="AHQ2183" s="1">
        <v>0</v>
      </c>
      <c r="AHR2183" s="1">
        <v>0</v>
      </c>
      <c r="AIM2183" s="1">
        <v>0</v>
      </c>
      <c r="AIN2183" s="1">
        <v>0</v>
      </c>
      <c r="AIO2183" s="1">
        <v>0</v>
      </c>
      <c r="AIR2183" s="1">
        <v>1</v>
      </c>
      <c r="AIS2183" s="1">
        <v>1</v>
      </c>
      <c r="AIT2183" s="3">
        <v>2</v>
      </c>
      <c r="AIU2183" s="1">
        <v>0</v>
      </c>
      <c r="AIV2183" s="1">
        <v>0</v>
      </c>
      <c r="AIW2183" s="1">
        <v>0</v>
      </c>
      <c r="AIX2183" s="1">
        <v>90</v>
      </c>
      <c r="AIY2183" s="1">
        <v>35</v>
      </c>
    </row>
    <row r="2184" spans="1:939" s="1" customFormat="1">
      <c r="B2184" s="1">
        <v>3</v>
      </c>
      <c r="C2184" s="1">
        <v>1</v>
      </c>
      <c r="D2184" s="1" t="s">
        <v>9159</v>
      </c>
      <c r="O2184" s="1">
        <v>1</v>
      </c>
      <c r="Z2184" s="1">
        <v>0</v>
      </c>
      <c r="AA2184" s="1">
        <v>2</v>
      </c>
      <c r="AB2184" s="1" t="s">
        <v>10390</v>
      </c>
      <c r="AC2184" s="1">
        <v>0</v>
      </c>
      <c r="AE2184" s="1">
        <v>0</v>
      </c>
      <c r="AG2184" s="1">
        <v>0</v>
      </c>
      <c r="AI2184" s="1">
        <v>167</v>
      </c>
      <c r="AJ2184" s="1">
        <v>152</v>
      </c>
      <c r="DR2184" s="1">
        <v>74</v>
      </c>
      <c r="DS2184" s="1">
        <v>88</v>
      </c>
      <c r="HA2184" s="1">
        <v>2</v>
      </c>
      <c r="HB2184" s="1">
        <v>2</v>
      </c>
      <c r="HT2184" s="1">
        <v>0</v>
      </c>
      <c r="HU2184" s="1">
        <v>0</v>
      </c>
      <c r="IP2184" s="1">
        <v>96</v>
      </c>
      <c r="IQ2184" s="1">
        <v>97</v>
      </c>
      <c r="LX2184" s="1">
        <v>69</v>
      </c>
      <c r="LY2184" s="1">
        <v>62</v>
      </c>
      <c r="PG2184" s="1">
        <v>18</v>
      </c>
      <c r="PH2184" s="1">
        <v>18</v>
      </c>
      <c r="SP2184" s="1">
        <v>98.2</v>
      </c>
      <c r="SQ2184" s="1">
        <v>96.9</v>
      </c>
      <c r="VX2184" s="1">
        <v>0</v>
      </c>
      <c r="VY2184" s="1">
        <v>0</v>
      </c>
      <c r="WQ2184" s="1">
        <v>0</v>
      </c>
      <c r="WR2184" s="1">
        <v>0</v>
      </c>
      <c r="ZY2184" s="1">
        <v>215.2</v>
      </c>
      <c r="ZZ2184" s="1">
        <v>216.4</v>
      </c>
      <c r="AAY2184" s="1">
        <v>23</v>
      </c>
      <c r="ABU2184" s="1">
        <v>141</v>
      </c>
      <c r="ABX2184" s="1">
        <v>4.0999999999999996</v>
      </c>
      <c r="ACA2184" s="1">
        <v>106</v>
      </c>
      <c r="ACD2184" s="1">
        <v>8.6999999999999993</v>
      </c>
      <c r="ACG2184" s="1">
        <v>87</v>
      </c>
      <c r="ACQ2184" s="1">
        <v>11</v>
      </c>
      <c r="ACT2184" s="1">
        <v>0.65</v>
      </c>
      <c r="ACW2184" s="1">
        <v>12</v>
      </c>
      <c r="ADR2184" s="1">
        <v>1.9</v>
      </c>
      <c r="AGS2184" s="1">
        <v>1</v>
      </c>
      <c r="AGT2184" s="1">
        <v>0</v>
      </c>
      <c r="AGU2184" s="1">
        <v>1</v>
      </c>
      <c r="AGV2184" s="1">
        <v>0</v>
      </c>
      <c r="AGW2184" s="1">
        <v>0</v>
      </c>
      <c r="AGX2184" s="1">
        <v>0</v>
      </c>
      <c r="AGY2184" s="1">
        <v>0</v>
      </c>
      <c r="AGZ2184" s="1">
        <v>2</v>
      </c>
      <c r="AHA2184" s="1">
        <v>0</v>
      </c>
      <c r="AHB2184" s="1">
        <v>0</v>
      </c>
      <c r="AHC2184" s="1">
        <v>1</v>
      </c>
      <c r="AHD2184" s="1">
        <v>0</v>
      </c>
      <c r="AHE2184" s="1">
        <v>0</v>
      </c>
      <c r="AHF2184" s="1">
        <v>0</v>
      </c>
      <c r="AHH2184" s="1">
        <v>0</v>
      </c>
      <c r="AHI2184" s="1">
        <v>0</v>
      </c>
      <c r="AHK2184" s="1">
        <v>0</v>
      </c>
      <c r="AHL2184" s="1">
        <v>0</v>
      </c>
      <c r="AHM2184" s="1">
        <v>0</v>
      </c>
      <c r="AHN2184" s="1">
        <v>0</v>
      </c>
      <c r="AHO2184" s="1">
        <v>0</v>
      </c>
      <c r="AHP2184" s="1">
        <v>0</v>
      </c>
      <c r="AHQ2184" s="1">
        <v>0</v>
      </c>
      <c r="AHR2184" s="1">
        <v>0</v>
      </c>
      <c r="AIM2184" s="1">
        <v>0</v>
      </c>
      <c r="AIN2184" s="1">
        <v>0</v>
      </c>
      <c r="AIO2184" s="1">
        <v>0</v>
      </c>
      <c r="AIT2184" s="3">
        <v>2</v>
      </c>
      <c r="AIU2184" s="1">
        <v>0</v>
      </c>
      <c r="AIV2184" s="1">
        <v>0</v>
      </c>
      <c r="AIW2184" s="1">
        <v>0</v>
      </c>
      <c r="AIX2184" s="1">
        <v>65</v>
      </c>
      <c r="AIY2184" s="1">
        <v>34</v>
      </c>
    </row>
    <row r="2185" spans="1:939" s="1" customFormat="1">
      <c r="B2185" s="1">
        <v>4</v>
      </c>
      <c r="C2185" s="1">
        <v>0</v>
      </c>
      <c r="Z2185" s="1">
        <v>0</v>
      </c>
      <c r="AA2185" s="1">
        <v>2</v>
      </c>
      <c r="AB2185" s="1" t="s">
        <v>10391</v>
      </c>
      <c r="AC2185" s="1">
        <v>0</v>
      </c>
      <c r="AE2185" s="1">
        <v>0</v>
      </c>
      <c r="AG2185" s="1">
        <v>0</v>
      </c>
      <c r="AI2185" s="1">
        <v>132</v>
      </c>
      <c r="AJ2185" s="1">
        <v>130</v>
      </c>
      <c r="DR2185" s="1">
        <v>80</v>
      </c>
      <c r="DS2185" s="1">
        <v>82</v>
      </c>
      <c r="HA2185" s="1">
        <v>2</v>
      </c>
      <c r="HB2185" s="1">
        <v>2</v>
      </c>
      <c r="HT2185" s="1">
        <v>0</v>
      </c>
      <c r="HU2185" s="1">
        <v>0</v>
      </c>
      <c r="IP2185" s="1">
        <v>97</v>
      </c>
      <c r="IQ2185" s="1">
        <v>98</v>
      </c>
      <c r="LX2185" s="1">
        <v>64</v>
      </c>
      <c r="LY2185" s="1">
        <v>64</v>
      </c>
      <c r="PG2185" s="1">
        <v>16</v>
      </c>
      <c r="PH2185" s="1">
        <v>16</v>
      </c>
      <c r="SP2185" s="1">
        <v>97.5</v>
      </c>
      <c r="SQ2185" s="1">
        <v>94.6</v>
      </c>
      <c r="VX2185" s="1">
        <v>1</v>
      </c>
      <c r="VY2185" s="1">
        <v>1</v>
      </c>
      <c r="WQ2185" s="1">
        <v>0</v>
      </c>
      <c r="WR2185" s="1">
        <v>0</v>
      </c>
      <c r="ZY2185" s="1">
        <v>213.2</v>
      </c>
      <c r="ZZ2185" s="1">
        <v>210.6</v>
      </c>
      <c r="AGS2185" s="1">
        <v>0</v>
      </c>
      <c r="AGT2185" s="1">
        <v>0</v>
      </c>
      <c r="AGU2185" s="1">
        <v>0</v>
      </c>
      <c r="AGV2185" s="1">
        <v>0</v>
      </c>
      <c r="AGW2185" s="1">
        <v>0</v>
      </c>
      <c r="AGX2185" s="1">
        <v>0</v>
      </c>
      <c r="AGY2185" s="1">
        <v>0</v>
      </c>
      <c r="AGZ2185" s="1">
        <v>1</v>
      </c>
      <c r="AHA2185" s="1">
        <v>0</v>
      </c>
      <c r="AHB2185" s="1">
        <v>0</v>
      </c>
      <c r="AHC2185" s="1">
        <v>1</v>
      </c>
      <c r="AHD2185" s="1">
        <v>0</v>
      </c>
      <c r="AHE2185" s="1">
        <v>0</v>
      </c>
      <c r="AHF2185" s="1">
        <v>0</v>
      </c>
      <c r="AHH2185" s="1">
        <v>0</v>
      </c>
      <c r="AHI2185" s="1">
        <v>0</v>
      </c>
      <c r="AHK2185" s="1">
        <v>0</v>
      </c>
      <c r="AHL2185" s="1">
        <v>0</v>
      </c>
      <c r="AHM2185" s="1">
        <v>0</v>
      </c>
      <c r="AHN2185" s="1">
        <v>0</v>
      </c>
      <c r="AHO2185" s="1">
        <v>0</v>
      </c>
      <c r="AHP2185" s="1">
        <v>0</v>
      </c>
      <c r="AHQ2185" s="1">
        <v>0</v>
      </c>
      <c r="AHR2185" s="1">
        <v>0</v>
      </c>
      <c r="AIM2185" s="1">
        <v>0</v>
      </c>
      <c r="AIN2185" s="1">
        <v>0</v>
      </c>
      <c r="AIO2185" s="1">
        <v>0</v>
      </c>
      <c r="AIT2185" s="3">
        <v>0</v>
      </c>
      <c r="AIU2185" s="1">
        <v>2</v>
      </c>
      <c r="AIV2185" s="1">
        <v>0</v>
      </c>
      <c r="AIW2185" s="1">
        <v>0</v>
      </c>
      <c r="AJB2185" s="1">
        <v>51</v>
      </c>
      <c r="AJC2185" s="1">
        <v>25</v>
      </c>
    </row>
    <row r="2186" spans="1:939" s="18" customFormat="1">
      <c r="B2186" s="18">
        <v>5</v>
      </c>
      <c r="C2186" s="18">
        <v>0</v>
      </c>
      <c r="Z2186" s="18">
        <v>0</v>
      </c>
      <c r="AA2186" s="18">
        <v>2</v>
      </c>
      <c r="AB2186" s="18" t="s">
        <v>10392</v>
      </c>
      <c r="AC2186" s="18">
        <v>0</v>
      </c>
      <c r="AE2186" s="18">
        <v>0</v>
      </c>
      <c r="AG2186" s="18">
        <v>0</v>
      </c>
      <c r="AI2186" s="18">
        <v>169</v>
      </c>
      <c r="AJ2186" s="18">
        <v>185</v>
      </c>
      <c r="DR2186" s="18">
        <v>77</v>
      </c>
      <c r="DS2186" s="18">
        <v>85</v>
      </c>
      <c r="HA2186" s="18">
        <v>2</v>
      </c>
      <c r="HB2186" s="18">
        <v>2</v>
      </c>
      <c r="HT2186" s="18">
        <v>1</v>
      </c>
      <c r="HU2186" s="18">
        <v>1</v>
      </c>
      <c r="IP2186" s="18">
        <v>96</v>
      </c>
      <c r="IQ2186" s="18">
        <v>95</v>
      </c>
      <c r="LX2186" s="18">
        <v>68</v>
      </c>
      <c r="LY2186" s="18">
        <v>67</v>
      </c>
      <c r="PG2186" s="18">
        <v>16</v>
      </c>
      <c r="PH2186" s="18">
        <v>18</v>
      </c>
      <c r="SP2186" s="18">
        <v>96.4</v>
      </c>
      <c r="SQ2186" s="18">
        <v>97.6</v>
      </c>
      <c r="VX2186" s="18">
        <v>1</v>
      </c>
      <c r="VY2186" s="18">
        <v>0</v>
      </c>
      <c r="WQ2186" s="18">
        <v>0</v>
      </c>
      <c r="WR2186" s="18">
        <v>0</v>
      </c>
      <c r="ZY2186" s="18">
        <v>208</v>
      </c>
      <c r="ZZ2186" s="18">
        <v>206.6</v>
      </c>
      <c r="ABH2186" s="18">
        <v>2.1</v>
      </c>
      <c r="AED2186" s="18">
        <v>616</v>
      </c>
      <c r="AGS2186" s="18">
        <v>0</v>
      </c>
      <c r="AGT2186" s="18">
        <v>0</v>
      </c>
      <c r="AGU2186" s="18">
        <v>0</v>
      </c>
      <c r="AGV2186" s="18">
        <v>0</v>
      </c>
      <c r="AGW2186" s="18">
        <v>0</v>
      </c>
      <c r="AGX2186" s="18">
        <v>0</v>
      </c>
      <c r="AGY2186" s="18">
        <v>0</v>
      </c>
      <c r="AGZ2186" s="18">
        <v>2</v>
      </c>
      <c r="AHA2186" s="18">
        <v>0</v>
      </c>
      <c r="AHB2186" s="18">
        <v>0</v>
      </c>
      <c r="AHC2186" s="18">
        <v>1</v>
      </c>
      <c r="AHD2186" s="18">
        <v>0</v>
      </c>
      <c r="AHE2186" s="18">
        <v>0</v>
      </c>
      <c r="AHF2186" s="18">
        <v>0</v>
      </c>
      <c r="AHH2186" s="18">
        <v>0</v>
      </c>
      <c r="AHI2186" s="18">
        <v>0</v>
      </c>
      <c r="AHK2186" s="18">
        <v>0</v>
      </c>
      <c r="AHL2186" s="18">
        <v>0</v>
      </c>
      <c r="AHM2186" s="18">
        <v>0</v>
      </c>
      <c r="AHN2186" s="18">
        <v>0</v>
      </c>
      <c r="AHO2186" s="18">
        <v>0</v>
      </c>
      <c r="AHP2186" s="18">
        <v>0</v>
      </c>
      <c r="AHQ2186" s="18">
        <v>0</v>
      </c>
      <c r="AHR2186" s="18">
        <v>0</v>
      </c>
      <c r="AIM2186" s="18">
        <v>0</v>
      </c>
      <c r="AIN2186" s="18">
        <v>0</v>
      </c>
      <c r="AIO2186" s="18">
        <v>0</v>
      </c>
      <c r="AIT2186" s="79">
        <v>2</v>
      </c>
      <c r="AIU2186" s="18">
        <v>0</v>
      </c>
      <c r="AIV2186" s="18">
        <v>0</v>
      </c>
      <c r="AIW2186" s="18">
        <v>0</v>
      </c>
      <c r="AIX2186" s="18">
        <v>62</v>
      </c>
      <c r="AIY2186" s="18">
        <v>39</v>
      </c>
    </row>
    <row r="2187" spans="1:939" s="1" customFormat="1">
      <c r="A2187" s="1">
        <v>458</v>
      </c>
      <c r="B2187" s="1">
        <v>1</v>
      </c>
      <c r="C2187" s="1">
        <v>0</v>
      </c>
      <c r="Z2187" s="1">
        <v>0</v>
      </c>
      <c r="AA2187" s="1">
        <v>1</v>
      </c>
      <c r="AC2187" s="1">
        <v>0</v>
      </c>
      <c r="AE2187" s="1">
        <v>4</v>
      </c>
      <c r="AF2187" s="1">
        <v>0</v>
      </c>
      <c r="AG2187" s="1">
        <v>0</v>
      </c>
      <c r="AI2187" s="1">
        <v>122</v>
      </c>
      <c r="DR2187" s="1">
        <v>56</v>
      </c>
      <c r="HA2187" s="1">
        <v>2</v>
      </c>
      <c r="HT2187" s="1">
        <v>0</v>
      </c>
      <c r="IP2187" s="1">
        <v>92</v>
      </c>
      <c r="LX2187" s="1">
        <v>90</v>
      </c>
      <c r="PG2187" s="1">
        <v>24</v>
      </c>
      <c r="SP2187" s="1">
        <v>98.2</v>
      </c>
      <c r="VX2187" s="1">
        <v>0</v>
      </c>
      <c r="WQ2187" s="1">
        <v>0</v>
      </c>
      <c r="AGS2187" s="1">
        <v>1</v>
      </c>
      <c r="AGT2187" s="1">
        <v>0</v>
      </c>
      <c r="AGU2187" s="1">
        <v>0</v>
      </c>
      <c r="AGV2187" s="1">
        <v>1</v>
      </c>
      <c r="AGW2187" s="1">
        <v>0</v>
      </c>
      <c r="AGX2187" s="1">
        <v>0</v>
      </c>
      <c r="AGY2187" s="1">
        <v>0</v>
      </c>
      <c r="AGZ2187" s="1">
        <v>0</v>
      </c>
      <c r="AHA2187" s="1">
        <v>0</v>
      </c>
      <c r="AHB2187" s="1">
        <v>0</v>
      </c>
      <c r="AHC2187" s="1">
        <v>1</v>
      </c>
      <c r="AHD2187" s="1">
        <v>0</v>
      </c>
      <c r="AHE2187" s="1">
        <v>0</v>
      </c>
      <c r="AHF2187" s="1">
        <v>0</v>
      </c>
      <c r="AHH2187" s="1">
        <v>0</v>
      </c>
      <c r="AHI2187" s="1">
        <v>0</v>
      </c>
      <c r="AHK2187" s="1">
        <v>0</v>
      </c>
      <c r="AHL2187" s="1">
        <v>0</v>
      </c>
      <c r="AHM2187" s="1">
        <v>0</v>
      </c>
      <c r="AHN2187" s="1">
        <v>0</v>
      </c>
      <c r="AHO2187" s="1">
        <v>0</v>
      </c>
      <c r="AHP2187" s="1">
        <v>0</v>
      </c>
      <c r="AHQ2187" s="1">
        <v>0</v>
      </c>
      <c r="AHR2187" s="1">
        <v>0</v>
      </c>
      <c r="AIM2187" s="1">
        <v>2</v>
      </c>
      <c r="AIN2187" s="1">
        <v>0</v>
      </c>
      <c r="AIO2187" s="1">
        <v>0</v>
      </c>
      <c r="AIP2187" s="1">
        <v>1</v>
      </c>
      <c r="AIQ2187" s="1">
        <v>1</v>
      </c>
      <c r="AIR2187" s="1">
        <v>1</v>
      </c>
      <c r="AIS2187" s="1">
        <v>1</v>
      </c>
      <c r="AIT2187" s="3">
        <v>1</v>
      </c>
      <c r="AIV2187" s="1">
        <v>0</v>
      </c>
      <c r="AIW2187" s="1">
        <v>0</v>
      </c>
      <c r="AIX2187" s="1">
        <v>84</v>
      </c>
    </row>
    <row r="2188" spans="1:939" s="1" customFormat="1">
      <c r="B2188" s="1">
        <v>2</v>
      </c>
      <c r="C2188" s="1">
        <v>1</v>
      </c>
      <c r="D2188" s="1" t="s">
        <v>10393</v>
      </c>
      <c r="O2188" s="1">
        <v>0</v>
      </c>
      <c r="Z2188" s="1">
        <v>0</v>
      </c>
      <c r="AA2188" s="1">
        <v>1</v>
      </c>
      <c r="AC2188" s="1">
        <v>0</v>
      </c>
      <c r="AE2188" s="1">
        <v>1</v>
      </c>
      <c r="AF2188" s="1">
        <v>0</v>
      </c>
      <c r="AG2188" s="1">
        <v>0</v>
      </c>
      <c r="AI2188" s="1">
        <v>122</v>
      </c>
      <c r="AJ2188" s="1">
        <v>110</v>
      </c>
      <c r="DR2188" s="1">
        <v>66</v>
      </c>
      <c r="DS2188" s="1">
        <v>60</v>
      </c>
      <c r="HA2188" s="1">
        <v>2</v>
      </c>
      <c r="HB2188" s="1">
        <v>2</v>
      </c>
      <c r="HT2188" s="1">
        <v>0</v>
      </c>
      <c r="HU2188" s="1">
        <v>0</v>
      </c>
      <c r="IP2188" s="1">
        <v>93</v>
      </c>
      <c r="IQ2188" s="1">
        <v>96</v>
      </c>
      <c r="LX2188" s="1">
        <v>92</v>
      </c>
      <c r="LY2188" s="1">
        <v>87</v>
      </c>
      <c r="PG2188" s="1">
        <v>20</v>
      </c>
      <c r="PH2188" s="1">
        <v>22</v>
      </c>
      <c r="SP2188" s="1">
        <v>98.5</v>
      </c>
      <c r="SQ2188" s="1">
        <v>97.9</v>
      </c>
      <c r="VX2188" s="1">
        <v>0</v>
      </c>
      <c r="VY2188" s="1">
        <v>0</v>
      </c>
      <c r="WQ2188" s="1">
        <v>0</v>
      </c>
      <c r="WR2188" s="1">
        <v>0</v>
      </c>
      <c r="AGS2188" s="1">
        <v>1</v>
      </c>
      <c r="AGT2188" s="1">
        <v>0</v>
      </c>
      <c r="AGU2188" s="1">
        <v>0</v>
      </c>
      <c r="AGV2188" s="1">
        <v>1</v>
      </c>
      <c r="AGW2188" s="1">
        <v>0</v>
      </c>
      <c r="AGX2188" s="1">
        <v>0</v>
      </c>
      <c r="AGY2188" s="1">
        <v>0</v>
      </c>
      <c r="AGZ2188" s="1">
        <v>4</v>
      </c>
      <c r="AHA2188" s="1">
        <v>0</v>
      </c>
      <c r="AHB2188" s="1">
        <v>0</v>
      </c>
      <c r="AHC2188" s="1">
        <v>1</v>
      </c>
      <c r="AHD2188" s="1">
        <v>0</v>
      </c>
      <c r="AHE2188" s="1">
        <v>0</v>
      </c>
      <c r="AHF2188" s="1">
        <v>0</v>
      </c>
      <c r="AHH2188" s="1">
        <v>0</v>
      </c>
      <c r="AHI2188" s="1">
        <v>0</v>
      </c>
      <c r="AHK2188" s="1">
        <v>0</v>
      </c>
      <c r="AHL2188" s="1">
        <v>0</v>
      </c>
      <c r="AHM2188" s="1">
        <v>0</v>
      </c>
      <c r="AHN2188" s="1">
        <v>0</v>
      </c>
      <c r="AHO2188" s="1">
        <v>0</v>
      </c>
      <c r="AHP2188" s="1">
        <v>0</v>
      </c>
      <c r="AHQ2188" s="1">
        <v>0</v>
      </c>
      <c r="AHR2188" s="1">
        <v>0</v>
      </c>
      <c r="AIN2188" s="1">
        <v>0</v>
      </c>
      <c r="AIO2188" s="1">
        <v>0</v>
      </c>
      <c r="AIT2188" s="3">
        <v>2</v>
      </c>
      <c r="AIV2188" s="1">
        <v>0</v>
      </c>
      <c r="AIW2188" s="1">
        <v>0</v>
      </c>
      <c r="AIX2188" s="1">
        <v>58</v>
      </c>
      <c r="AIY2188" s="1">
        <v>41</v>
      </c>
    </row>
    <row r="2189" spans="1:939" s="1" customFormat="1">
      <c r="B2189" s="1">
        <v>3</v>
      </c>
      <c r="C2189" s="1">
        <v>1</v>
      </c>
      <c r="D2189" s="1" t="s">
        <v>10394</v>
      </c>
      <c r="O2189" s="1">
        <v>0</v>
      </c>
      <c r="Z2189" s="1">
        <v>0</v>
      </c>
      <c r="AA2189" s="1">
        <v>2</v>
      </c>
      <c r="AB2189" s="1" t="s">
        <v>10395</v>
      </c>
      <c r="AC2189" s="1">
        <v>0</v>
      </c>
      <c r="AE2189" s="1">
        <v>8</v>
      </c>
      <c r="AF2189" s="1">
        <v>0</v>
      </c>
      <c r="AG2189" s="1">
        <v>0</v>
      </c>
      <c r="AI2189" s="1">
        <v>118</v>
      </c>
      <c r="AJ2189" s="1">
        <v>118</v>
      </c>
      <c r="DR2189" s="1">
        <v>72</v>
      </c>
      <c r="DS2189" s="1">
        <v>66</v>
      </c>
      <c r="HA2189" s="1">
        <v>2</v>
      </c>
      <c r="HB2189" s="1">
        <v>2</v>
      </c>
      <c r="HT2189" s="1">
        <v>0</v>
      </c>
      <c r="HU2189" s="1">
        <v>0</v>
      </c>
      <c r="IP2189" s="1">
        <v>96</v>
      </c>
      <c r="IQ2189" s="1">
        <v>97</v>
      </c>
      <c r="LX2189" s="1">
        <v>98</v>
      </c>
      <c r="LY2189" s="1">
        <v>88</v>
      </c>
      <c r="PG2189" s="1">
        <v>22</v>
      </c>
      <c r="PH2189" s="1">
        <v>22</v>
      </c>
      <c r="SQ2189" s="1">
        <v>98.4</v>
      </c>
      <c r="VY2189" s="1">
        <v>0</v>
      </c>
      <c r="WQ2189" s="1">
        <v>0</v>
      </c>
      <c r="WR2189" s="1">
        <v>0</v>
      </c>
      <c r="ZZ2189" s="1">
        <v>301</v>
      </c>
      <c r="AAY2189" s="1">
        <v>26</v>
      </c>
      <c r="ABB2189" s="1">
        <v>12.9</v>
      </c>
      <c r="ABE2189" s="1">
        <v>38</v>
      </c>
      <c r="ABU2189" s="1">
        <v>129</v>
      </c>
      <c r="ABX2189" s="1">
        <v>4.9000000000000004</v>
      </c>
      <c r="ACA2189" s="1">
        <v>97</v>
      </c>
      <c r="ACD2189" s="1">
        <v>1.06</v>
      </c>
      <c r="ACG2189" s="1">
        <v>104</v>
      </c>
      <c r="ACQ2189" s="1">
        <v>23</v>
      </c>
      <c r="ACT2189" s="1">
        <v>1.6</v>
      </c>
      <c r="ACW2189" s="1">
        <v>12</v>
      </c>
      <c r="AGS2189" s="1">
        <v>1</v>
      </c>
      <c r="AGT2189" s="1">
        <v>0</v>
      </c>
      <c r="AGU2189" s="1">
        <v>0</v>
      </c>
      <c r="AGV2189" s="1">
        <v>1</v>
      </c>
      <c r="AGW2189" s="1">
        <v>0</v>
      </c>
      <c r="AGX2189" s="1">
        <v>0</v>
      </c>
      <c r="AGY2189" s="1">
        <v>0</v>
      </c>
      <c r="AGZ2189" s="1">
        <v>6</v>
      </c>
      <c r="AHA2189" s="1">
        <v>0</v>
      </c>
      <c r="AHB2189" s="1">
        <v>0</v>
      </c>
      <c r="AHC2189" s="1">
        <v>1</v>
      </c>
      <c r="AHD2189" s="1">
        <v>0</v>
      </c>
      <c r="AHE2189" s="1">
        <v>0</v>
      </c>
      <c r="AHF2189" s="1">
        <v>0</v>
      </c>
      <c r="AHH2189" s="1">
        <v>0</v>
      </c>
      <c r="AHI2189" s="1">
        <v>0</v>
      </c>
      <c r="AHK2189" s="1">
        <v>0</v>
      </c>
      <c r="AHL2189" s="1">
        <v>0</v>
      </c>
      <c r="AHM2189" s="1">
        <v>0</v>
      </c>
      <c r="AHN2189" s="1">
        <v>0</v>
      </c>
      <c r="AHO2189" s="1">
        <v>0</v>
      </c>
      <c r="AHP2189" s="1">
        <v>0</v>
      </c>
      <c r="AHQ2189" s="1">
        <v>0</v>
      </c>
      <c r="AHR2189" s="1">
        <v>0</v>
      </c>
      <c r="AIN2189" s="1">
        <v>0</v>
      </c>
      <c r="AIO2189" s="1">
        <v>0</v>
      </c>
      <c r="AIT2189" s="3">
        <v>2</v>
      </c>
      <c r="AIV2189" s="1">
        <v>0</v>
      </c>
      <c r="AIW2189" s="1">
        <v>0</v>
      </c>
      <c r="AIX2189" s="1">
        <v>43</v>
      </c>
      <c r="AIY2189" s="1">
        <v>81</v>
      </c>
    </row>
    <row r="2190" spans="1:939" s="1" customFormat="1">
      <c r="B2190" s="1">
        <v>4</v>
      </c>
      <c r="C2190" s="1">
        <v>0</v>
      </c>
      <c r="AC2190" s="1">
        <v>0</v>
      </c>
      <c r="AE2190" s="1">
        <v>12</v>
      </c>
      <c r="AF2190" s="1">
        <v>0</v>
      </c>
      <c r="AG2190" s="1">
        <v>0</v>
      </c>
      <c r="AI2190" s="1">
        <v>157</v>
      </c>
      <c r="DR2190" s="1">
        <v>96</v>
      </c>
      <c r="HA2190" s="1">
        <v>2</v>
      </c>
      <c r="HT2190" s="1">
        <v>1</v>
      </c>
      <c r="IP2190" s="1">
        <v>97</v>
      </c>
      <c r="LX2190" s="1">
        <v>94</v>
      </c>
      <c r="PG2190" s="1">
        <v>17</v>
      </c>
      <c r="SP2190" s="1">
        <v>97.3</v>
      </c>
      <c r="VX2190" s="1">
        <v>0</v>
      </c>
      <c r="WQ2190" s="1">
        <v>0</v>
      </c>
      <c r="AGS2190" s="1">
        <v>1</v>
      </c>
      <c r="AGT2190" s="1">
        <v>0</v>
      </c>
      <c r="AGU2190" s="1">
        <v>0</v>
      </c>
      <c r="AGV2190" s="1">
        <v>1</v>
      </c>
      <c r="AGW2190" s="1">
        <v>0</v>
      </c>
      <c r="AGX2190" s="1">
        <v>0</v>
      </c>
      <c r="AGY2190" s="1">
        <v>0</v>
      </c>
      <c r="AGZ2190" s="1">
        <v>2</v>
      </c>
      <c r="AHA2190" s="1">
        <v>0</v>
      </c>
      <c r="AHB2190" s="1">
        <v>0</v>
      </c>
      <c r="AHC2190" s="1">
        <v>1</v>
      </c>
      <c r="AHD2190" s="1">
        <v>0</v>
      </c>
      <c r="AHE2190" s="1">
        <v>0</v>
      </c>
      <c r="AHF2190" s="1">
        <v>0</v>
      </c>
      <c r="AHH2190" s="1">
        <v>0</v>
      </c>
      <c r="AHI2190" s="1">
        <v>0</v>
      </c>
      <c r="AHK2190" s="1">
        <v>0</v>
      </c>
      <c r="AHL2190" s="1">
        <v>0</v>
      </c>
      <c r="AHM2190" s="1">
        <v>0</v>
      </c>
      <c r="AHN2190" s="1">
        <v>0</v>
      </c>
      <c r="AHO2190" s="1">
        <v>0</v>
      </c>
      <c r="AHP2190" s="1">
        <v>0</v>
      </c>
      <c r="AHQ2190" s="1">
        <v>0</v>
      </c>
      <c r="AHR2190" s="1">
        <v>0</v>
      </c>
      <c r="AIN2190" s="1">
        <v>0</v>
      </c>
      <c r="AIO2190" s="1">
        <v>0</v>
      </c>
      <c r="AIT2190" s="3">
        <v>0</v>
      </c>
      <c r="AIV2190" s="1">
        <v>1</v>
      </c>
      <c r="AIW2190" s="1">
        <v>0</v>
      </c>
    </row>
    <row r="2191" spans="1:939" s="1" customFormat="1">
      <c r="B2191" s="1">
        <v>5</v>
      </c>
      <c r="C2191" s="1">
        <v>1</v>
      </c>
      <c r="D2191" s="1" t="s">
        <v>10396</v>
      </c>
      <c r="E2191" s="1" t="s">
        <v>10397</v>
      </c>
      <c r="O2191" s="1">
        <v>0</v>
      </c>
      <c r="P2191" s="1">
        <v>0</v>
      </c>
      <c r="Z2191" s="1">
        <v>0</v>
      </c>
      <c r="AA2191" s="1">
        <v>1</v>
      </c>
      <c r="AB2191" s="1" t="s">
        <v>10398</v>
      </c>
      <c r="AC2191" s="1">
        <v>5</v>
      </c>
      <c r="AD2191" s="1">
        <v>0</v>
      </c>
      <c r="AE2191" s="1">
        <v>5</v>
      </c>
      <c r="AF2191" s="1">
        <v>0</v>
      </c>
      <c r="AG2191" s="1">
        <v>0</v>
      </c>
      <c r="AI2191" s="1">
        <v>142</v>
      </c>
      <c r="AJ2191" s="1">
        <v>118</v>
      </c>
      <c r="AK2191" s="1">
        <v>126</v>
      </c>
      <c r="DR2191" s="1">
        <v>82</v>
      </c>
      <c r="DS2191" s="1">
        <v>70</v>
      </c>
      <c r="DT2191" s="1">
        <v>68</v>
      </c>
      <c r="HA2191" s="1">
        <v>2</v>
      </c>
      <c r="HB2191" s="1">
        <v>2</v>
      </c>
      <c r="HC2191" s="1">
        <v>2</v>
      </c>
      <c r="HT2191" s="1">
        <v>0</v>
      </c>
      <c r="HU2191" s="1">
        <v>0</v>
      </c>
      <c r="HV2191" s="1">
        <v>0</v>
      </c>
      <c r="IP2191" s="1">
        <v>97</v>
      </c>
      <c r="IQ2191" s="1">
        <v>96</v>
      </c>
      <c r="IR2191" s="1">
        <v>96</v>
      </c>
      <c r="LX2191" s="1">
        <v>120</v>
      </c>
      <c r="LY2191" s="1">
        <v>100</v>
      </c>
      <c r="LZ2191" s="1">
        <v>96</v>
      </c>
      <c r="PG2191" s="1">
        <v>18</v>
      </c>
      <c r="PH2191" s="1">
        <v>18</v>
      </c>
      <c r="PI2191" s="1">
        <v>16</v>
      </c>
      <c r="SP2191" s="1">
        <v>97.7</v>
      </c>
      <c r="SQ2191" s="1">
        <v>98.4</v>
      </c>
      <c r="SR2191" s="1">
        <v>99.1</v>
      </c>
      <c r="VX2191" s="1">
        <v>0</v>
      </c>
      <c r="VY2191" s="1">
        <v>0</v>
      </c>
      <c r="VZ2191" s="1">
        <v>0</v>
      </c>
      <c r="WQ2191" s="1">
        <v>0</v>
      </c>
      <c r="WR2191" s="1">
        <v>0</v>
      </c>
      <c r="WS2191" s="1">
        <v>0</v>
      </c>
      <c r="ZY2191" s="1">
        <v>299.60000000000002</v>
      </c>
      <c r="AGS2191" s="1">
        <v>1</v>
      </c>
      <c r="AGT2191" s="1">
        <v>0</v>
      </c>
      <c r="AGU2191" s="1">
        <v>0</v>
      </c>
      <c r="AGV2191" s="1">
        <v>1</v>
      </c>
      <c r="AGW2191" s="1">
        <v>0</v>
      </c>
      <c r="AGX2191" s="1">
        <v>0</v>
      </c>
      <c r="AGY2191" s="1">
        <v>0</v>
      </c>
      <c r="AGZ2191" s="1">
        <v>3</v>
      </c>
      <c r="AHA2191" s="1">
        <v>0</v>
      </c>
      <c r="AHB2191" s="1">
        <v>0</v>
      </c>
      <c r="AHC2191" s="1">
        <v>1</v>
      </c>
      <c r="AHD2191" s="1">
        <v>0</v>
      </c>
      <c r="AHE2191" s="1">
        <v>0</v>
      </c>
      <c r="AHF2191" s="1">
        <v>0</v>
      </c>
      <c r="AHH2191" s="1">
        <v>0</v>
      </c>
      <c r="AHI2191" s="1">
        <v>0</v>
      </c>
      <c r="AHK2191" s="1">
        <v>0</v>
      </c>
      <c r="AHL2191" s="1">
        <v>0</v>
      </c>
      <c r="AHM2191" s="1">
        <v>0</v>
      </c>
      <c r="AHN2191" s="1">
        <v>0</v>
      </c>
      <c r="AHO2191" s="1">
        <v>0</v>
      </c>
      <c r="AHP2191" s="1">
        <v>0</v>
      </c>
      <c r="AHQ2191" s="1">
        <v>0</v>
      </c>
      <c r="AHR2191" s="1">
        <v>0</v>
      </c>
      <c r="AIN2191" s="1">
        <v>0</v>
      </c>
      <c r="AIO2191" s="1">
        <v>0</v>
      </c>
      <c r="AIT2191" s="3">
        <v>3</v>
      </c>
      <c r="AIV2191" s="1">
        <v>1</v>
      </c>
      <c r="AIW2191" s="1">
        <v>0</v>
      </c>
      <c r="AIX2191" s="1">
        <v>101</v>
      </c>
      <c r="AIY2191" s="1">
        <v>27</v>
      </c>
      <c r="AIZ2191" s="1">
        <v>60</v>
      </c>
    </row>
    <row r="2192" spans="1:939" s="1" customFormat="1">
      <c r="B2192" s="1">
        <v>6</v>
      </c>
      <c r="C2192" s="1">
        <v>1</v>
      </c>
      <c r="D2192" s="1" t="s">
        <v>7646</v>
      </c>
      <c r="E2192" s="1" t="s">
        <v>10399</v>
      </c>
      <c r="O2192" s="1">
        <v>0</v>
      </c>
      <c r="P2192" s="1">
        <v>0</v>
      </c>
      <c r="Z2192" s="1">
        <v>0</v>
      </c>
      <c r="AA2192" s="1">
        <v>0</v>
      </c>
      <c r="AB2192" s="1" t="s">
        <v>10400</v>
      </c>
      <c r="AC2192" s="1">
        <v>1</v>
      </c>
      <c r="AD2192" s="1">
        <v>0</v>
      </c>
      <c r="AE2192" s="1">
        <v>0</v>
      </c>
      <c r="AG2192" s="1">
        <v>0</v>
      </c>
      <c r="AI2192" s="1">
        <v>128</v>
      </c>
      <c r="AJ2192" s="1">
        <v>120</v>
      </c>
      <c r="DR2192" s="1">
        <v>62</v>
      </c>
      <c r="DS2192" s="1">
        <v>62</v>
      </c>
      <c r="HA2192" s="1">
        <v>2</v>
      </c>
      <c r="HB2192" s="1">
        <v>2</v>
      </c>
      <c r="HT2192" s="1">
        <v>0</v>
      </c>
      <c r="HU2192" s="1">
        <v>0</v>
      </c>
      <c r="IP2192" s="1">
        <v>95</v>
      </c>
      <c r="IQ2192" s="1">
        <v>93</v>
      </c>
      <c r="LX2192" s="1">
        <v>91</v>
      </c>
      <c r="LY2192" s="1">
        <v>93</v>
      </c>
      <c r="PG2192" s="1">
        <v>18</v>
      </c>
      <c r="PH2192" s="1">
        <v>20</v>
      </c>
      <c r="SP2192" s="1">
        <v>99</v>
      </c>
      <c r="SQ2192" s="1">
        <v>98.4</v>
      </c>
      <c r="VX2192" s="1">
        <v>0</v>
      </c>
      <c r="VY2192" s="1">
        <v>0</v>
      </c>
      <c r="WQ2192" s="1">
        <v>0</v>
      </c>
      <c r="WR2192" s="1">
        <v>0</v>
      </c>
      <c r="AGS2192" s="1">
        <v>1</v>
      </c>
      <c r="AGT2192" s="1">
        <v>0</v>
      </c>
      <c r="AGU2192" s="1">
        <v>0</v>
      </c>
      <c r="AGV2192" s="1">
        <v>1</v>
      </c>
      <c r="AGW2192" s="1">
        <v>0</v>
      </c>
      <c r="AGX2192" s="1">
        <v>0</v>
      </c>
      <c r="AGY2192" s="1">
        <v>0</v>
      </c>
      <c r="AGZ2192" s="1">
        <v>4</v>
      </c>
      <c r="AHA2192" s="1">
        <v>0</v>
      </c>
      <c r="AHB2192" s="1">
        <v>0</v>
      </c>
      <c r="AHC2192" s="1">
        <v>1</v>
      </c>
      <c r="AHD2192" s="1">
        <v>0</v>
      </c>
      <c r="AHE2192" s="1">
        <v>0</v>
      </c>
      <c r="AHF2192" s="1">
        <v>0</v>
      </c>
      <c r="AHH2192" s="1">
        <v>0</v>
      </c>
      <c r="AHI2192" s="1">
        <v>0</v>
      </c>
      <c r="AHK2192" s="1">
        <v>0</v>
      </c>
      <c r="AHL2192" s="1">
        <v>0</v>
      </c>
      <c r="AHM2192" s="1">
        <v>0</v>
      </c>
      <c r="AHN2192" s="1">
        <v>0</v>
      </c>
      <c r="AHO2192" s="1">
        <v>0</v>
      </c>
      <c r="AHP2192" s="1">
        <v>0</v>
      </c>
      <c r="AHQ2192" s="1">
        <v>0</v>
      </c>
      <c r="AHR2192" s="1">
        <v>0</v>
      </c>
      <c r="AIN2192" s="1">
        <v>0</v>
      </c>
      <c r="AIO2192" s="1">
        <v>0</v>
      </c>
      <c r="AIT2192" s="3">
        <v>2</v>
      </c>
      <c r="AIV2192" s="1">
        <v>0</v>
      </c>
      <c r="AIW2192" s="1">
        <v>0</v>
      </c>
      <c r="AIX2192" s="1">
        <v>79</v>
      </c>
      <c r="AIY2192" s="1">
        <v>65</v>
      </c>
    </row>
    <row r="2193" spans="1:939" s="1" customFormat="1">
      <c r="B2193" s="1">
        <v>7</v>
      </c>
      <c r="C2193" s="1">
        <v>1</v>
      </c>
      <c r="D2193" s="1" t="s">
        <v>10401</v>
      </c>
      <c r="O2193" s="1">
        <v>0</v>
      </c>
      <c r="Z2193" s="1">
        <v>0</v>
      </c>
      <c r="AA2193" s="1">
        <v>1</v>
      </c>
      <c r="AB2193" s="1" t="s">
        <v>10402</v>
      </c>
      <c r="AC2193" s="1">
        <v>1</v>
      </c>
      <c r="AD2193" s="1">
        <v>0</v>
      </c>
      <c r="AE2193" s="1">
        <v>0</v>
      </c>
      <c r="AG2193" s="1">
        <v>0</v>
      </c>
      <c r="AI2193" s="1">
        <v>122</v>
      </c>
      <c r="AJ2193" s="1">
        <v>118</v>
      </c>
      <c r="DR2193" s="1">
        <v>70</v>
      </c>
      <c r="DS2193" s="1">
        <v>70</v>
      </c>
      <c r="HA2193" s="1">
        <v>2</v>
      </c>
      <c r="HB2193" s="1">
        <v>2</v>
      </c>
      <c r="HT2193" s="1">
        <v>0</v>
      </c>
      <c r="HU2193" s="1">
        <v>0</v>
      </c>
      <c r="IP2193" s="1">
        <v>95</v>
      </c>
      <c r="IQ2193" s="1">
        <v>96</v>
      </c>
      <c r="LX2193" s="1">
        <v>88</v>
      </c>
      <c r="LY2193" s="1">
        <v>92</v>
      </c>
      <c r="PG2193" s="1">
        <v>16</v>
      </c>
      <c r="PH2193" s="1">
        <v>18</v>
      </c>
      <c r="SP2193" s="1">
        <v>98.2</v>
      </c>
      <c r="SQ2193" s="1">
        <v>98.3</v>
      </c>
      <c r="VX2193" s="1">
        <v>0</v>
      </c>
      <c r="VY2193" s="1">
        <v>0</v>
      </c>
      <c r="WQ2193" s="1">
        <v>0</v>
      </c>
      <c r="WR2193" s="1">
        <v>0</v>
      </c>
      <c r="ZY2193" s="1">
        <v>298</v>
      </c>
      <c r="AGS2193" s="1">
        <v>1</v>
      </c>
      <c r="AGT2193" s="1">
        <v>0</v>
      </c>
      <c r="AGU2193" s="1">
        <v>0</v>
      </c>
      <c r="AGV2193" s="1">
        <v>1</v>
      </c>
      <c r="AGW2193" s="1">
        <v>0</v>
      </c>
      <c r="AGX2193" s="1">
        <v>0</v>
      </c>
      <c r="AGY2193" s="1">
        <v>0</v>
      </c>
      <c r="AGZ2193" s="1">
        <v>0</v>
      </c>
      <c r="AHA2193" s="1">
        <v>0</v>
      </c>
      <c r="AHB2193" s="1">
        <v>0</v>
      </c>
      <c r="AHC2193" s="1">
        <v>1</v>
      </c>
      <c r="AHD2193" s="1">
        <v>0</v>
      </c>
      <c r="AHE2193" s="1">
        <v>0</v>
      </c>
      <c r="AHF2193" s="1">
        <v>0</v>
      </c>
      <c r="AHH2193" s="1">
        <v>0</v>
      </c>
      <c r="AHI2193" s="1">
        <v>0</v>
      </c>
      <c r="AHK2193" s="1">
        <v>0</v>
      </c>
      <c r="AHL2193" s="1">
        <v>0</v>
      </c>
      <c r="AHM2193" s="1">
        <v>0</v>
      </c>
      <c r="AHN2193" s="1">
        <v>0</v>
      </c>
      <c r="AHO2193" s="1">
        <v>0</v>
      </c>
      <c r="AHP2193" s="1">
        <v>0</v>
      </c>
      <c r="AHQ2193" s="1">
        <v>0</v>
      </c>
      <c r="AHR2193" s="1">
        <v>0</v>
      </c>
      <c r="AIN2193" s="1">
        <v>0</v>
      </c>
      <c r="AIO2193" s="1">
        <v>0</v>
      </c>
      <c r="AIT2193" s="3">
        <v>2</v>
      </c>
      <c r="AIV2193" s="1">
        <v>0</v>
      </c>
      <c r="AIW2193" s="1">
        <v>0</v>
      </c>
      <c r="AIX2193" s="1">
        <v>122</v>
      </c>
      <c r="AIY2193" s="1">
        <v>41</v>
      </c>
    </row>
    <row r="2194" spans="1:939" s="1" customFormat="1">
      <c r="B2194" s="1">
        <v>8</v>
      </c>
      <c r="C2194" s="1">
        <v>0</v>
      </c>
      <c r="Z2194" s="1">
        <v>0</v>
      </c>
      <c r="AA2194" s="1">
        <v>1</v>
      </c>
      <c r="AC2194" s="1">
        <v>0</v>
      </c>
      <c r="AE2194" s="1">
        <v>0</v>
      </c>
      <c r="AG2194" s="1">
        <v>0</v>
      </c>
      <c r="AI2194" s="1">
        <v>138</v>
      </c>
      <c r="AJ2194" s="1">
        <v>116</v>
      </c>
      <c r="DR2194" s="1">
        <v>72</v>
      </c>
      <c r="DS2194" s="1">
        <v>64</v>
      </c>
      <c r="HA2194" s="1">
        <v>2</v>
      </c>
      <c r="HB2194" s="1">
        <v>2</v>
      </c>
      <c r="HT2194" s="1">
        <v>0</v>
      </c>
      <c r="HU2194" s="1">
        <v>0</v>
      </c>
      <c r="IP2194" s="1">
        <v>96</v>
      </c>
      <c r="IQ2194" s="1">
        <v>97</v>
      </c>
      <c r="LX2194" s="1">
        <v>92</v>
      </c>
      <c r="LY2194" s="1">
        <v>82</v>
      </c>
      <c r="PG2194" s="1">
        <v>16</v>
      </c>
      <c r="PH2194" s="1">
        <v>16</v>
      </c>
      <c r="SP2194" s="1">
        <v>96.9</v>
      </c>
      <c r="SQ2194" s="1">
        <v>96.9</v>
      </c>
      <c r="VX2194" s="1">
        <v>0</v>
      </c>
      <c r="VY2194" s="1">
        <v>0</v>
      </c>
      <c r="WQ2194" s="1">
        <v>0</v>
      </c>
      <c r="WR2194" s="1">
        <v>0</v>
      </c>
      <c r="AGS2194" s="1">
        <v>1</v>
      </c>
      <c r="AGT2194" s="1">
        <v>0</v>
      </c>
      <c r="AGU2194" s="1">
        <v>0</v>
      </c>
      <c r="AGV2194" s="1">
        <v>1</v>
      </c>
      <c r="AGW2194" s="1">
        <v>0</v>
      </c>
      <c r="AGX2194" s="1">
        <v>0</v>
      </c>
      <c r="AGY2194" s="1">
        <v>0</v>
      </c>
      <c r="AGZ2194" s="1">
        <v>6</v>
      </c>
      <c r="AHA2194" s="1">
        <v>0</v>
      </c>
      <c r="AHB2194" s="1">
        <v>0</v>
      </c>
      <c r="AHC2194" s="1">
        <v>1</v>
      </c>
      <c r="AHD2194" s="1">
        <v>0</v>
      </c>
      <c r="AHE2194" s="1">
        <v>0</v>
      </c>
      <c r="AHF2194" s="1">
        <v>0</v>
      </c>
      <c r="AHH2194" s="1">
        <v>0</v>
      </c>
      <c r="AHI2194" s="1">
        <v>0</v>
      </c>
      <c r="AHK2194" s="1">
        <v>0</v>
      </c>
      <c r="AHL2194" s="1">
        <v>0</v>
      </c>
      <c r="AHM2194" s="1">
        <v>0</v>
      </c>
      <c r="AHN2194" s="1">
        <v>0</v>
      </c>
      <c r="AHO2194" s="1">
        <v>0</v>
      </c>
      <c r="AHP2194" s="1">
        <v>0</v>
      </c>
      <c r="AHQ2194" s="1">
        <v>0</v>
      </c>
      <c r="AHR2194" s="1">
        <v>0</v>
      </c>
      <c r="AIN2194" s="1">
        <v>0</v>
      </c>
      <c r="AIO2194" s="1">
        <v>0</v>
      </c>
      <c r="AIT2194" s="3">
        <v>2</v>
      </c>
      <c r="AIV2194" s="1">
        <v>1</v>
      </c>
      <c r="AIW2194" s="1">
        <v>0</v>
      </c>
      <c r="AIX2194" s="1">
        <v>28</v>
      </c>
      <c r="AIY2194" s="1">
        <v>35</v>
      </c>
    </row>
    <row r="2195" spans="1:939" s="18" customFormat="1">
      <c r="B2195" s="18">
        <v>9</v>
      </c>
      <c r="C2195" s="18">
        <v>0</v>
      </c>
      <c r="Z2195" s="18">
        <v>0</v>
      </c>
      <c r="AA2195" s="18">
        <v>2</v>
      </c>
      <c r="AC2195" s="18">
        <v>0</v>
      </c>
      <c r="AE2195" s="18">
        <v>0</v>
      </c>
      <c r="AG2195" s="18">
        <v>0</v>
      </c>
      <c r="AI2195" s="18">
        <v>130</v>
      </c>
      <c r="DR2195" s="18">
        <v>72</v>
      </c>
      <c r="HA2195" s="18">
        <v>0</v>
      </c>
      <c r="HT2195" s="18">
        <v>0</v>
      </c>
      <c r="IP2195" s="18">
        <v>98</v>
      </c>
      <c r="LX2195" s="18">
        <v>92</v>
      </c>
      <c r="PG2195" s="18">
        <v>18</v>
      </c>
      <c r="SP2195" s="18">
        <v>97.4</v>
      </c>
      <c r="VX2195" s="18">
        <v>0</v>
      </c>
      <c r="WQ2195" s="18">
        <v>0</v>
      </c>
      <c r="ZY2195" s="18">
        <v>298</v>
      </c>
      <c r="AGS2195" s="18">
        <v>1</v>
      </c>
      <c r="AGT2195" s="18">
        <v>0</v>
      </c>
      <c r="AGU2195" s="18">
        <v>0</v>
      </c>
      <c r="AGV2195" s="18">
        <v>1</v>
      </c>
      <c r="AGW2195" s="18">
        <v>0</v>
      </c>
      <c r="AGX2195" s="18">
        <v>0</v>
      </c>
      <c r="AGY2195" s="18">
        <v>0</v>
      </c>
      <c r="AGZ2195" s="18">
        <v>0</v>
      </c>
      <c r="AHA2195" s="18">
        <v>0</v>
      </c>
      <c r="AHB2195" s="18">
        <v>0</v>
      </c>
      <c r="AHC2195" s="18">
        <v>1</v>
      </c>
      <c r="AHD2195" s="18">
        <v>0</v>
      </c>
      <c r="AHE2195" s="18">
        <v>0</v>
      </c>
      <c r="AHF2195" s="18">
        <v>0</v>
      </c>
      <c r="AHH2195" s="18">
        <v>0</v>
      </c>
      <c r="AHI2195" s="18">
        <v>0</v>
      </c>
      <c r="AHK2195" s="18">
        <v>0</v>
      </c>
      <c r="AHL2195" s="18">
        <v>0</v>
      </c>
      <c r="AHM2195" s="18">
        <v>0</v>
      </c>
      <c r="AHN2195" s="18">
        <v>0</v>
      </c>
      <c r="AHO2195" s="18">
        <v>0</v>
      </c>
      <c r="AHP2195" s="18">
        <v>0</v>
      </c>
      <c r="AHQ2195" s="18">
        <v>0</v>
      </c>
      <c r="AHR2195" s="18">
        <v>0</v>
      </c>
      <c r="AIN2195" s="18">
        <v>0</v>
      </c>
      <c r="AIO2195" s="18">
        <v>0</v>
      </c>
      <c r="AIT2195" s="79">
        <v>1</v>
      </c>
      <c r="AIV2195" s="18">
        <v>1</v>
      </c>
      <c r="AIW2195" s="18">
        <v>0</v>
      </c>
      <c r="AIX2195" s="18">
        <v>59</v>
      </c>
    </row>
    <row r="2196" spans="1:939" s="1" customFormat="1">
      <c r="A2196" s="1">
        <v>459</v>
      </c>
      <c r="B2196" s="1">
        <v>1</v>
      </c>
      <c r="C2196" s="1">
        <v>0</v>
      </c>
      <c r="Z2196" s="1">
        <v>0</v>
      </c>
      <c r="AA2196" s="1">
        <v>2</v>
      </c>
      <c r="AB2196" s="1" t="s">
        <v>10403</v>
      </c>
      <c r="AC2196" s="1">
        <v>0</v>
      </c>
      <c r="AE2196" s="1">
        <v>0</v>
      </c>
      <c r="AG2196" s="1">
        <v>0</v>
      </c>
      <c r="AGS2196" s="1">
        <v>0</v>
      </c>
      <c r="AGT2196" s="1">
        <v>0</v>
      </c>
      <c r="AGU2196" s="1">
        <v>0</v>
      </c>
      <c r="AGV2196" s="1">
        <v>0</v>
      </c>
      <c r="AGW2196" s="1">
        <v>1</v>
      </c>
      <c r="AGX2196" s="1">
        <v>0</v>
      </c>
      <c r="AGY2196" s="1">
        <v>0</v>
      </c>
      <c r="AGZ2196" s="1">
        <v>0</v>
      </c>
      <c r="AHA2196" s="1">
        <v>0</v>
      </c>
      <c r="AHB2196" s="1">
        <v>0</v>
      </c>
      <c r="AHC2196" s="1">
        <v>1</v>
      </c>
      <c r="AHD2196" s="1">
        <v>0</v>
      </c>
      <c r="AHE2196" s="1">
        <v>0</v>
      </c>
      <c r="AHF2196" s="1">
        <v>0</v>
      </c>
      <c r="AHH2196" s="1">
        <v>0</v>
      </c>
      <c r="AHI2196" s="1">
        <v>0</v>
      </c>
      <c r="AHK2196" s="1">
        <v>0</v>
      </c>
      <c r="AHL2196" s="1">
        <v>0</v>
      </c>
      <c r="AHM2196" s="1">
        <v>0</v>
      </c>
      <c r="AHN2196" s="1">
        <v>0</v>
      </c>
      <c r="AHO2196" s="1">
        <v>0</v>
      </c>
      <c r="AHP2196" s="1">
        <v>0</v>
      </c>
      <c r="AHQ2196" s="1">
        <v>0</v>
      </c>
      <c r="AHR2196" s="1">
        <v>10</v>
      </c>
      <c r="AIM2196" s="1">
        <v>0</v>
      </c>
      <c r="AIN2196" s="1">
        <v>0</v>
      </c>
      <c r="AIO2196" s="1">
        <v>0</v>
      </c>
      <c r="AIP2196" s="1">
        <v>0</v>
      </c>
      <c r="AIQ2196" s="1">
        <v>1</v>
      </c>
      <c r="AIR2196" s="1">
        <v>0</v>
      </c>
      <c r="AIS2196" s="1">
        <v>0</v>
      </c>
      <c r="AIT2196" s="1">
        <v>0</v>
      </c>
      <c r="AIU2196" s="1">
        <v>0</v>
      </c>
      <c r="AIV2196" s="1">
        <v>0</v>
      </c>
      <c r="AIW2196" s="1">
        <v>0</v>
      </c>
    </row>
    <row r="2197" spans="1:939" s="1" customFormat="1">
      <c r="B2197" s="1">
        <v>2</v>
      </c>
      <c r="C2197" s="1">
        <v>1</v>
      </c>
      <c r="D2197" s="1" t="s">
        <v>10404</v>
      </c>
      <c r="E2197" s="1" t="s">
        <v>5333</v>
      </c>
      <c r="F2197" s="1" t="s">
        <v>4708</v>
      </c>
      <c r="G2197" s="1" t="s">
        <v>3424</v>
      </c>
      <c r="O2197" s="1">
        <v>0</v>
      </c>
      <c r="P2197" s="1">
        <v>0</v>
      </c>
      <c r="Q2197" s="1">
        <v>0</v>
      </c>
      <c r="R2197" s="1">
        <v>0</v>
      </c>
      <c r="Z2197" s="1">
        <v>0</v>
      </c>
      <c r="AA2197" s="1">
        <v>0</v>
      </c>
      <c r="AB2197" s="1" t="s">
        <v>10405</v>
      </c>
      <c r="AC2197" s="1">
        <v>0</v>
      </c>
      <c r="AE2197" s="1">
        <v>0</v>
      </c>
      <c r="AG2197" s="1">
        <v>0</v>
      </c>
      <c r="AI2197" s="1">
        <v>134</v>
      </c>
      <c r="AJ2197" s="1">
        <v>140</v>
      </c>
      <c r="DR2197" s="1">
        <v>60</v>
      </c>
      <c r="DS2197" s="1">
        <v>78</v>
      </c>
      <c r="HA2197" s="1">
        <v>2</v>
      </c>
      <c r="HB2197" s="1">
        <v>2</v>
      </c>
      <c r="HT2197" s="1">
        <v>0</v>
      </c>
      <c r="HU2197" s="1">
        <v>0</v>
      </c>
      <c r="IP2197" s="1">
        <v>91</v>
      </c>
      <c r="IQ2197" s="1">
        <v>90</v>
      </c>
      <c r="LX2197" s="1">
        <v>65</v>
      </c>
      <c r="LY2197" s="1">
        <v>78</v>
      </c>
      <c r="PG2197" s="1">
        <v>20</v>
      </c>
      <c r="PH2197" s="1">
        <v>18</v>
      </c>
      <c r="SP2197" s="1">
        <v>96.9</v>
      </c>
      <c r="SQ2197" s="1">
        <v>97.7</v>
      </c>
      <c r="VX2197" s="1">
        <v>1</v>
      </c>
      <c r="VY2197" s="1">
        <v>1</v>
      </c>
      <c r="WQ2197" s="1">
        <v>1</v>
      </c>
      <c r="WR2197" s="1">
        <v>1</v>
      </c>
      <c r="AGS2197" s="1">
        <v>0</v>
      </c>
      <c r="AGT2197" s="1">
        <v>0</v>
      </c>
      <c r="AGU2197" s="1">
        <v>0</v>
      </c>
      <c r="AGV2197" s="1">
        <v>0</v>
      </c>
      <c r="AGW2197" s="1">
        <v>1</v>
      </c>
      <c r="AGX2197" s="1">
        <v>0</v>
      </c>
      <c r="AGY2197" s="1">
        <v>0</v>
      </c>
      <c r="AGZ2197" s="1">
        <v>0</v>
      </c>
      <c r="AHA2197" s="1">
        <v>0</v>
      </c>
      <c r="AHB2197" s="1">
        <v>0</v>
      </c>
      <c r="AHC2197" s="1">
        <v>1</v>
      </c>
      <c r="AHD2197" s="1">
        <v>0</v>
      </c>
      <c r="AHE2197" s="1">
        <v>0</v>
      </c>
      <c r="AHF2197" s="1">
        <v>0</v>
      </c>
      <c r="AHH2197" s="1">
        <v>0</v>
      </c>
      <c r="AHI2197" s="1">
        <v>0</v>
      </c>
      <c r="AHK2197" s="1">
        <v>0</v>
      </c>
      <c r="AHL2197" s="1">
        <v>0</v>
      </c>
      <c r="AHM2197" s="1">
        <v>0</v>
      </c>
      <c r="AHN2197" s="1">
        <v>0</v>
      </c>
      <c r="AHO2197" s="1">
        <v>0</v>
      </c>
      <c r="AHP2197" s="1">
        <v>0</v>
      </c>
      <c r="AHQ2197" s="1">
        <v>0</v>
      </c>
      <c r="AHR2197" s="1">
        <v>10</v>
      </c>
      <c r="AIM2197" s="1">
        <v>0</v>
      </c>
      <c r="AIN2197" s="1">
        <v>0</v>
      </c>
      <c r="AIO2197" s="1">
        <v>0</v>
      </c>
      <c r="AIP2197" s="1">
        <v>0</v>
      </c>
      <c r="AIR2197" s="1">
        <v>0</v>
      </c>
      <c r="AIS2197" s="1">
        <v>1</v>
      </c>
      <c r="AIT2197" s="1">
        <v>1</v>
      </c>
      <c r="AIU2197" s="1">
        <v>1</v>
      </c>
      <c r="AIV2197" s="1">
        <v>0</v>
      </c>
      <c r="AIW2197" s="1">
        <v>0</v>
      </c>
      <c r="AIX2197" s="1">
        <v>42</v>
      </c>
      <c r="AJB2197" s="1">
        <v>16</v>
      </c>
    </row>
    <row r="2198" spans="1:939" s="1" customFormat="1">
      <c r="B2198" s="1">
        <v>3</v>
      </c>
      <c r="C2198" s="1">
        <v>0</v>
      </c>
      <c r="Z2198" s="1">
        <v>0</v>
      </c>
      <c r="AA2198" s="1">
        <v>2</v>
      </c>
      <c r="AB2198" s="1" t="s">
        <v>10406</v>
      </c>
      <c r="AC2198" s="1">
        <v>0</v>
      </c>
      <c r="AE2198" s="1">
        <v>0</v>
      </c>
      <c r="AG2198" s="1">
        <v>0</v>
      </c>
      <c r="AI2198" s="1">
        <v>142</v>
      </c>
      <c r="AJ2198" s="1">
        <v>150</v>
      </c>
      <c r="DR2198" s="1">
        <v>70</v>
      </c>
      <c r="DS2198" s="1">
        <v>82</v>
      </c>
      <c r="HA2198" s="1">
        <v>2</v>
      </c>
      <c r="HB2198" s="1">
        <v>2</v>
      </c>
      <c r="HT2198" s="1">
        <v>0</v>
      </c>
      <c r="HU2198" s="1">
        <v>0</v>
      </c>
      <c r="IP2198" s="1">
        <v>94</v>
      </c>
      <c r="IQ2198" s="1">
        <v>93</v>
      </c>
      <c r="LX2198" s="1">
        <v>62</v>
      </c>
      <c r="LY2198" s="1">
        <v>62</v>
      </c>
      <c r="PG2198" s="1">
        <v>18</v>
      </c>
      <c r="PH2198" s="1">
        <v>18</v>
      </c>
      <c r="SP2198" s="1">
        <v>98.4</v>
      </c>
      <c r="SQ2198" s="1">
        <v>98.4</v>
      </c>
      <c r="VX2198" s="1">
        <v>1</v>
      </c>
      <c r="VY2198" s="1">
        <v>1</v>
      </c>
      <c r="WQ2198" s="1">
        <v>1</v>
      </c>
      <c r="WR2198" s="1">
        <v>1</v>
      </c>
      <c r="AGS2198" s="1">
        <v>0</v>
      </c>
      <c r="AGT2198" s="1">
        <v>0</v>
      </c>
      <c r="AGU2198" s="1">
        <v>0</v>
      </c>
      <c r="AGV2198" s="1">
        <v>0</v>
      </c>
      <c r="AGW2198" s="1">
        <v>1</v>
      </c>
      <c r="AGX2198" s="1">
        <v>0</v>
      </c>
      <c r="AGY2198" s="1">
        <v>0</v>
      </c>
      <c r="AGZ2198" s="1">
        <v>0</v>
      </c>
      <c r="AHA2198" s="1">
        <v>0</v>
      </c>
      <c r="AHB2198" s="1">
        <v>0</v>
      </c>
      <c r="AHC2198" s="1">
        <v>1</v>
      </c>
      <c r="AHD2198" s="1">
        <v>0</v>
      </c>
      <c r="AHE2198" s="1">
        <v>0</v>
      </c>
      <c r="AHF2198" s="1">
        <v>0</v>
      </c>
      <c r="AHH2198" s="1">
        <v>0</v>
      </c>
      <c r="AHI2198" s="1">
        <v>0</v>
      </c>
      <c r="AHK2198" s="1">
        <v>0</v>
      </c>
      <c r="AHL2198" s="1">
        <v>0</v>
      </c>
      <c r="AHM2198" s="1">
        <v>0</v>
      </c>
      <c r="AHN2198" s="1">
        <v>0</v>
      </c>
      <c r="AHO2198" s="1">
        <v>0</v>
      </c>
      <c r="AHP2198" s="1">
        <v>0</v>
      </c>
      <c r="AHQ2198" s="1">
        <v>0</v>
      </c>
      <c r="AHR2198" s="1">
        <v>2</v>
      </c>
      <c r="AIM2198" s="1">
        <v>0</v>
      </c>
      <c r="AIN2198" s="1">
        <v>0</v>
      </c>
      <c r="AIO2198" s="1">
        <v>0</v>
      </c>
      <c r="AIP2198" s="1">
        <v>0</v>
      </c>
      <c r="AIR2198" s="1">
        <v>0</v>
      </c>
      <c r="AIT2198" s="1">
        <v>0</v>
      </c>
      <c r="AIU2198" s="1">
        <v>2</v>
      </c>
      <c r="AIV2198" s="1">
        <v>0</v>
      </c>
      <c r="AIW2198" s="1">
        <v>0</v>
      </c>
      <c r="AJB2198" s="1">
        <v>20</v>
      </c>
      <c r="AJC2198" s="1">
        <v>23</v>
      </c>
    </row>
    <row r="2199" spans="1:939" s="1" customFormat="1">
      <c r="B2199" s="1">
        <v>4</v>
      </c>
      <c r="C2199" s="1">
        <v>0</v>
      </c>
      <c r="Z2199" s="1">
        <v>0</v>
      </c>
      <c r="AA2199" s="1">
        <v>2</v>
      </c>
      <c r="AB2199" s="1" t="s">
        <v>10407</v>
      </c>
      <c r="AC2199" s="1">
        <v>0</v>
      </c>
      <c r="AE2199" s="1">
        <v>0</v>
      </c>
      <c r="AG2199" s="1">
        <v>0</v>
      </c>
      <c r="AI2199" s="1">
        <v>136</v>
      </c>
      <c r="AJ2199" s="1">
        <v>138</v>
      </c>
      <c r="DR2199" s="1">
        <v>74</v>
      </c>
      <c r="DS2199" s="1">
        <v>80</v>
      </c>
      <c r="HA2199" s="1">
        <v>2</v>
      </c>
      <c r="HB2199" s="1">
        <v>2</v>
      </c>
      <c r="HT2199" s="1">
        <v>0</v>
      </c>
      <c r="HU2199" s="1">
        <v>0</v>
      </c>
      <c r="IP2199" s="1">
        <v>92</v>
      </c>
      <c r="IQ2199" s="1">
        <v>94</v>
      </c>
      <c r="LX2199" s="1">
        <v>63</v>
      </c>
      <c r="LY2199" s="1">
        <v>62</v>
      </c>
      <c r="PG2199" s="1">
        <v>18</v>
      </c>
      <c r="PH2199" s="1">
        <v>16</v>
      </c>
      <c r="SP2199" s="1">
        <v>96.2</v>
      </c>
      <c r="SQ2199" s="1">
        <v>98.6</v>
      </c>
      <c r="VX2199" s="1">
        <v>1</v>
      </c>
      <c r="VY2199" s="1">
        <v>1</v>
      </c>
      <c r="WQ2199" s="1">
        <v>1</v>
      </c>
      <c r="WR2199" s="1">
        <v>1</v>
      </c>
      <c r="AGS2199" s="1">
        <v>0</v>
      </c>
      <c r="AGT2199" s="1">
        <v>0</v>
      </c>
      <c r="AGU2199" s="1">
        <v>0</v>
      </c>
      <c r="AGV2199" s="1">
        <v>0</v>
      </c>
      <c r="AGW2199" s="1">
        <v>1</v>
      </c>
      <c r="AGX2199" s="1">
        <v>0</v>
      </c>
      <c r="AGY2199" s="1">
        <v>0</v>
      </c>
      <c r="AGZ2199" s="1">
        <v>0</v>
      </c>
      <c r="AHA2199" s="1">
        <v>0</v>
      </c>
      <c r="AHB2199" s="1">
        <v>0</v>
      </c>
      <c r="AHC2199" s="1">
        <v>1</v>
      </c>
      <c r="AHD2199" s="1">
        <v>0</v>
      </c>
      <c r="AHE2199" s="1">
        <v>0</v>
      </c>
      <c r="AHF2199" s="1">
        <v>0</v>
      </c>
      <c r="AHH2199" s="1">
        <v>0</v>
      </c>
      <c r="AHI2199" s="1">
        <v>0</v>
      </c>
      <c r="AHK2199" s="1">
        <v>0</v>
      </c>
      <c r="AHL2199" s="1">
        <v>0</v>
      </c>
      <c r="AHM2199" s="1">
        <v>0</v>
      </c>
      <c r="AHN2199" s="1">
        <v>0</v>
      </c>
      <c r="AHO2199" s="1">
        <v>0</v>
      </c>
      <c r="AHP2199" s="1">
        <v>0</v>
      </c>
      <c r="AHQ2199" s="1">
        <v>0</v>
      </c>
      <c r="AHR2199" s="1">
        <v>8</v>
      </c>
      <c r="AIM2199" s="1">
        <v>0</v>
      </c>
      <c r="AIN2199" s="1">
        <v>0</v>
      </c>
      <c r="AIO2199" s="1">
        <v>0</v>
      </c>
      <c r="AIP2199" s="1">
        <v>0</v>
      </c>
      <c r="AIR2199" s="1">
        <v>0</v>
      </c>
      <c r="AIT2199" s="1">
        <v>1</v>
      </c>
      <c r="AIU2199" s="1">
        <v>1</v>
      </c>
      <c r="AIV2199" s="1">
        <v>0</v>
      </c>
      <c r="AIW2199" s="1">
        <v>0</v>
      </c>
      <c r="AIX2199" s="1">
        <v>37</v>
      </c>
      <c r="AJB2199" s="1">
        <v>25</v>
      </c>
    </row>
    <row r="2200" spans="1:939" s="80" customFormat="1">
      <c r="B2200" s="80">
        <v>5</v>
      </c>
      <c r="C2200" s="80">
        <v>0</v>
      </c>
      <c r="Z2200" s="80">
        <v>0</v>
      </c>
      <c r="AA2200" s="80">
        <v>2</v>
      </c>
      <c r="AB2200" s="80" t="s">
        <v>10408</v>
      </c>
      <c r="AC2200" s="80">
        <v>0</v>
      </c>
      <c r="AE2200" s="80">
        <v>0</v>
      </c>
      <c r="AG2200" s="80">
        <v>0</v>
      </c>
      <c r="AI2200" s="80">
        <v>128</v>
      </c>
      <c r="AJ2200" s="80">
        <v>118</v>
      </c>
      <c r="DR2200" s="80">
        <v>70</v>
      </c>
      <c r="DS2200" s="80">
        <v>64</v>
      </c>
      <c r="HA2200" s="80">
        <v>0</v>
      </c>
      <c r="HB2200" s="80">
        <v>0</v>
      </c>
      <c r="HT2200" s="80">
        <v>0</v>
      </c>
      <c r="HU2200" s="80">
        <v>0</v>
      </c>
      <c r="IP2200" s="80">
        <v>95</v>
      </c>
      <c r="IQ2200" s="80">
        <v>90.5</v>
      </c>
      <c r="LX2200" s="80">
        <v>60</v>
      </c>
      <c r="LY2200" s="80">
        <v>60</v>
      </c>
      <c r="PG2200" s="80">
        <v>20</v>
      </c>
      <c r="PH2200" s="80">
        <v>18</v>
      </c>
      <c r="SP2200" s="80">
        <v>98.5</v>
      </c>
      <c r="SQ2200" s="80">
        <v>97.7</v>
      </c>
      <c r="VX2200" s="80">
        <v>1</v>
      </c>
      <c r="VY2200" s="80">
        <v>1</v>
      </c>
      <c r="WQ2200" s="80">
        <v>1</v>
      </c>
      <c r="WR2200" s="80">
        <v>1</v>
      </c>
      <c r="AGS2200" s="18">
        <v>0</v>
      </c>
      <c r="AGT2200" s="18">
        <v>0</v>
      </c>
      <c r="AGU2200" s="18">
        <v>0</v>
      </c>
      <c r="AGV2200" s="18">
        <v>0</v>
      </c>
      <c r="AGW2200" s="18">
        <v>0</v>
      </c>
      <c r="AGX2200" s="18">
        <v>0</v>
      </c>
      <c r="AGY2200" s="18">
        <v>0</v>
      </c>
      <c r="AGZ2200" s="18">
        <v>0</v>
      </c>
      <c r="AHA2200" s="18">
        <v>0</v>
      </c>
      <c r="AHB2200" s="18">
        <v>0</v>
      </c>
      <c r="AHC2200" s="18">
        <v>1</v>
      </c>
      <c r="AHD2200" s="18">
        <v>0</v>
      </c>
      <c r="AHE2200" s="18">
        <v>0</v>
      </c>
      <c r="AHF2200" s="18">
        <v>0</v>
      </c>
      <c r="AHG2200" s="18"/>
      <c r="AHH2200" s="18">
        <v>0</v>
      </c>
      <c r="AHI2200" s="18">
        <v>0</v>
      </c>
      <c r="AHJ2200" s="18"/>
      <c r="AHK2200" s="18">
        <v>0</v>
      </c>
      <c r="AHL2200" s="18">
        <v>0</v>
      </c>
      <c r="AHM2200" s="18">
        <v>0</v>
      </c>
      <c r="AHN2200" s="18">
        <v>0</v>
      </c>
      <c r="AHO2200" s="18">
        <v>0</v>
      </c>
      <c r="AHP2200" s="18">
        <v>0</v>
      </c>
      <c r="AHQ2200" s="80">
        <v>0</v>
      </c>
      <c r="AHR2200" s="18">
        <v>0</v>
      </c>
      <c r="AIM2200" s="18">
        <v>0</v>
      </c>
      <c r="AIN2200" s="18">
        <v>0</v>
      </c>
      <c r="AIO2200" s="18">
        <v>0</v>
      </c>
      <c r="AIP2200" s="18">
        <v>0</v>
      </c>
      <c r="AIQ2200" s="18"/>
      <c r="AIR2200" s="18">
        <v>0</v>
      </c>
      <c r="AIS2200" s="18"/>
      <c r="AIT2200" s="18">
        <v>2</v>
      </c>
      <c r="AIU2200" s="18">
        <v>0</v>
      </c>
      <c r="AIV2200" s="18">
        <v>0</v>
      </c>
      <c r="AIW2200" s="18">
        <v>0</v>
      </c>
      <c r="AIX2200" s="18">
        <v>39</v>
      </c>
      <c r="AIY2200" s="18">
        <v>35</v>
      </c>
      <c r="AJB2200" s="18"/>
      <c r="AJC2200" s="18"/>
    </row>
    <row r="2201" spans="1:939" s="1" customFormat="1">
      <c r="A2201" s="1">
        <v>460</v>
      </c>
      <c r="B2201" s="1" t="s">
        <v>7502</v>
      </c>
      <c r="C2201" s="1">
        <v>0</v>
      </c>
      <c r="Z2201" s="1">
        <v>0</v>
      </c>
      <c r="AA2201" s="1">
        <v>1</v>
      </c>
      <c r="AB2201" s="1" t="s">
        <v>10409</v>
      </c>
      <c r="AI2201" s="1">
        <v>129</v>
      </c>
      <c r="DR2201" s="1">
        <v>89</v>
      </c>
      <c r="IP2201" s="1">
        <v>99</v>
      </c>
      <c r="LX2201" s="1">
        <v>108</v>
      </c>
      <c r="PG2201" s="1">
        <v>16</v>
      </c>
      <c r="SP2201" s="1">
        <v>98.6</v>
      </c>
      <c r="WQ2201" s="1">
        <v>0</v>
      </c>
      <c r="AGS2201" s="1">
        <v>1</v>
      </c>
      <c r="AGT2201" s="1">
        <v>1</v>
      </c>
      <c r="AGU2201" s="1">
        <v>0</v>
      </c>
      <c r="AGV2201" s="1">
        <v>0</v>
      </c>
      <c r="AGW2201" s="1">
        <v>0</v>
      </c>
      <c r="AGX2201" s="1">
        <v>1</v>
      </c>
      <c r="AGY2201" s="1">
        <v>0</v>
      </c>
      <c r="AGZ2201" s="1">
        <v>0</v>
      </c>
      <c r="AHA2201" s="1">
        <v>0</v>
      </c>
      <c r="AHB2201" s="1">
        <v>0</v>
      </c>
      <c r="AHC2201" s="1">
        <v>1</v>
      </c>
      <c r="AHD2201" s="1">
        <v>0</v>
      </c>
      <c r="AHE2201" s="1">
        <v>0</v>
      </c>
      <c r="AHF2201" s="1">
        <v>0</v>
      </c>
      <c r="AHH2201" s="1">
        <v>0</v>
      </c>
      <c r="AHI2201" s="1">
        <v>0</v>
      </c>
      <c r="AHK2201" s="1">
        <v>0</v>
      </c>
      <c r="AHL2201" s="1">
        <v>0</v>
      </c>
      <c r="AHM2201" s="1">
        <v>0</v>
      </c>
      <c r="AHN2201" s="1">
        <v>0</v>
      </c>
      <c r="AHO2201" s="1">
        <v>0</v>
      </c>
      <c r="AHP2201" s="1">
        <v>0</v>
      </c>
      <c r="AHQ2201" s="1">
        <v>0</v>
      </c>
      <c r="AHR2201" s="1">
        <v>0</v>
      </c>
      <c r="AIM2201" s="1">
        <v>2</v>
      </c>
      <c r="AIN2201" s="1">
        <v>0</v>
      </c>
      <c r="AIO2201" s="1">
        <v>0</v>
      </c>
      <c r="AIT2201" s="3">
        <v>0</v>
      </c>
      <c r="AIU2201" s="1">
        <v>0</v>
      </c>
      <c r="AIV2201" s="1">
        <v>0</v>
      </c>
      <c r="AIW2201" s="1">
        <v>0</v>
      </c>
    </row>
    <row r="2202" spans="1:939" s="1" customFormat="1">
      <c r="B2202" s="1">
        <v>2</v>
      </c>
      <c r="C2202" s="1">
        <v>1</v>
      </c>
      <c r="D2202" s="1" t="s">
        <v>2519</v>
      </c>
      <c r="E2202" s="1" t="s">
        <v>10410</v>
      </c>
      <c r="F2202" s="1" t="s">
        <v>7558</v>
      </c>
      <c r="G2202" s="1" t="s">
        <v>6865</v>
      </c>
      <c r="O2202" s="1">
        <v>0</v>
      </c>
      <c r="P2202" s="1">
        <v>0</v>
      </c>
      <c r="Q2202" s="1">
        <v>1</v>
      </c>
      <c r="R2202" s="1">
        <v>1</v>
      </c>
      <c r="Z2202" s="1">
        <v>0</v>
      </c>
      <c r="AA2202" s="1">
        <v>0</v>
      </c>
      <c r="AB2202" s="1" t="s">
        <v>10411</v>
      </c>
      <c r="AC2202" s="1">
        <v>0</v>
      </c>
      <c r="AE2202" s="1">
        <v>2</v>
      </c>
      <c r="AF2202" s="1">
        <v>0</v>
      </c>
      <c r="AG2202" s="1">
        <v>0</v>
      </c>
      <c r="AJ2202" s="1">
        <v>135</v>
      </c>
      <c r="AK2202" s="1">
        <v>136</v>
      </c>
      <c r="AL2202" s="1">
        <v>128</v>
      </c>
      <c r="AM2202" s="1">
        <v>152</v>
      </c>
      <c r="AN2202" s="1">
        <v>138</v>
      </c>
      <c r="DS2202" s="1">
        <v>83</v>
      </c>
      <c r="DT2202" s="1">
        <v>88</v>
      </c>
      <c r="DU2202" s="1">
        <v>85</v>
      </c>
      <c r="DV2202" s="1">
        <v>82</v>
      </c>
      <c r="DW2202" s="1">
        <v>72</v>
      </c>
      <c r="HE2202" s="1">
        <v>0</v>
      </c>
      <c r="HF2202" s="1">
        <v>0</v>
      </c>
      <c r="HX2202" s="1">
        <v>0</v>
      </c>
      <c r="HY2202" s="1">
        <v>0</v>
      </c>
      <c r="IQ2202" s="1">
        <v>97</v>
      </c>
      <c r="IR2202" s="1">
        <v>98</v>
      </c>
      <c r="IS2202" s="1">
        <v>97</v>
      </c>
      <c r="IT2202" s="1">
        <v>96</v>
      </c>
      <c r="IU2202" s="1">
        <v>95.5</v>
      </c>
      <c r="LX2202" s="1">
        <v>106</v>
      </c>
      <c r="LY2202" s="1">
        <v>96</v>
      </c>
      <c r="LZ2202" s="1">
        <v>98</v>
      </c>
      <c r="MA2202" s="1">
        <v>82</v>
      </c>
      <c r="MB2202" s="1">
        <v>88</v>
      </c>
      <c r="MC2202" s="1">
        <v>102</v>
      </c>
      <c r="PG2202" s="1">
        <v>16</v>
      </c>
      <c r="PH2202" s="1">
        <v>18</v>
      </c>
      <c r="PI2202" s="1">
        <v>18</v>
      </c>
      <c r="PJ2202" s="1">
        <v>20</v>
      </c>
      <c r="PK2202" s="1">
        <v>16</v>
      </c>
      <c r="PL2202" s="1">
        <v>20</v>
      </c>
      <c r="SQ2202" s="1">
        <v>97.9</v>
      </c>
      <c r="SR2202" s="1">
        <v>98.1</v>
      </c>
      <c r="SS2202" s="1">
        <v>98.3</v>
      </c>
      <c r="ST2202" s="1">
        <v>97.8</v>
      </c>
      <c r="SU2202" s="1">
        <v>98</v>
      </c>
      <c r="WB2202" s="1">
        <v>1</v>
      </c>
      <c r="WC2202" s="1">
        <v>1</v>
      </c>
      <c r="WR2202" s="1">
        <v>0</v>
      </c>
      <c r="WS2202" s="1">
        <v>0</v>
      </c>
      <c r="WT2202" s="1">
        <v>0</v>
      </c>
      <c r="WU2202" s="1">
        <v>0</v>
      </c>
      <c r="WV2202" s="1">
        <v>0</v>
      </c>
      <c r="AAY2202" s="1">
        <v>22</v>
      </c>
      <c r="ABB2202" s="1">
        <v>12.8</v>
      </c>
      <c r="ABE2202" s="1">
        <v>40</v>
      </c>
      <c r="ABM2202" s="1">
        <v>12.15</v>
      </c>
      <c r="ABO2202" s="1">
        <v>220</v>
      </c>
      <c r="ABQ2202" s="1">
        <v>0.06</v>
      </c>
      <c r="ABU2202" s="1">
        <v>141</v>
      </c>
      <c r="ABX2202" s="1">
        <v>4.2</v>
      </c>
      <c r="ACA2202" s="1">
        <v>108</v>
      </c>
      <c r="ACD2202" s="1">
        <v>9</v>
      </c>
      <c r="ACG2202" s="1">
        <v>107</v>
      </c>
      <c r="ACQ2202" s="1">
        <v>11</v>
      </c>
      <c r="ACT2202" s="1">
        <v>0.65</v>
      </c>
      <c r="ACW2202" s="1">
        <v>11</v>
      </c>
      <c r="ADR2202" s="1">
        <v>2.2000000000000002</v>
      </c>
      <c r="AGS2202" s="1">
        <v>0</v>
      </c>
      <c r="AGT2202" s="1">
        <v>0</v>
      </c>
      <c r="AGU2202" s="1">
        <v>0</v>
      </c>
      <c r="AGV2202" s="1">
        <v>0</v>
      </c>
      <c r="AGW2202" s="1">
        <v>0</v>
      </c>
      <c r="AGX2202" s="1">
        <v>1</v>
      </c>
      <c r="AGY2202" s="1">
        <v>0</v>
      </c>
      <c r="AGZ2202" s="1">
        <v>1</v>
      </c>
      <c r="AHA2202" s="1">
        <v>0</v>
      </c>
      <c r="AHB2202" s="1">
        <v>0</v>
      </c>
      <c r="AHC2202" s="1">
        <v>1</v>
      </c>
      <c r="AHD2202" s="1">
        <v>0</v>
      </c>
      <c r="AHE2202" s="1">
        <v>0</v>
      </c>
      <c r="AHF2202" s="1">
        <v>0</v>
      </c>
      <c r="AHH2202" s="1">
        <v>0</v>
      </c>
      <c r="AHI2202" s="1">
        <v>0</v>
      </c>
      <c r="AHK2202" s="1">
        <v>0</v>
      </c>
      <c r="AHL2202" s="1">
        <v>0</v>
      </c>
      <c r="AHM2202" s="1">
        <v>0</v>
      </c>
      <c r="AHN2202" s="1">
        <v>0</v>
      </c>
      <c r="AHO2202" s="1">
        <v>0</v>
      </c>
      <c r="AHP2202" s="1">
        <v>0</v>
      </c>
      <c r="AHQ2202" s="1">
        <v>0</v>
      </c>
      <c r="AHR2202" s="1">
        <v>5</v>
      </c>
      <c r="AIN2202" s="1">
        <v>0</v>
      </c>
      <c r="AIO2202" s="1">
        <v>0</v>
      </c>
      <c r="AIP2202" s="1">
        <v>1</v>
      </c>
      <c r="AIQ2202" s="1">
        <v>1</v>
      </c>
      <c r="AIR2202" s="1">
        <v>1</v>
      </c>
      <c r="AIS2202" s="1">
        <v>1</v>
      </c>
      <c r="AIT2202" s="3">
        <v>1</v>
      </c>
      <c r="AIU2202" s="1">
        <v>1</v>
      </c>
      <c r="AIV2202" s="1">
        <v>1</v>
      </c>
      <c r="AIW2202" s="1">
        <v>1</v>
      </c>
      <c r="AIX2202" s="1">
        <v>43</v>
      </c>
      <c r="AJB2202" s="1">
        <v>51</v>
      </c>
    </row>
    <row r="2203" spans="1:939" s="1" customFormat="1">
      <c r="B2203" s="1">
        <v>3</v>
      </c>
      <c r="C2203" s="1">
        <v>1</v>
      </c>
      <c r="D2203" s="1" t="s">
        <v>9269</v>
      </c>
      <c r="O2203" s="1">
        <v>1</v>
      </c>
      <c r="Z2203" s="1">
        <v>0</v>
      </c>
      <c r="AA2203" s="1">
        <v>2</v>
      </c>
      <c r="AB2203" s="1" t="s">
        <v>10412</v>
      </c>
      <c r="AC2203" s="1">
        <v>0</v>
      </c>
      <c r="AE2203" s="1">
        <v>3</v>
      </c>
      <c r="AF2203" s="1">
        <v>0</v>
      </c>
      <c r="AG2203" s="1">
        <v>0</v>
      </c>
      <c r="AI2203" s="1">
        <v>128</v>
      </c>
      <c r="AJ2203" s="1">
        <v>130</v>
      </c>
      <c r="DR2203" s="1">
        <v>96</v>
      </c>
      <c r="DS2203" s="1">
        <v>70</v>
      </c>
      <c r="HA2203" s="1">
        <v>2</v>
      </c>
      <c r="HB2203" s="1">
        <v>0</v>
      </c>
      <c r="HT2203" s="1">
        <v>0</v>
      </c>
      <c r="HU2203" s="1">
        <v>0</v>
      </c>
      <c r="IP2203" s="1">
        <v>95</v>
      </c>
      <c r="IQ2203" s="1">
        <v>97</v>
      </c>
      <c r="LX2203" s="1">
        <v>108</v>
      </c>
      <c r="LY2203" s="1">
        <v>114</v>
      </c>
      <c r="PG2203" s="1">
        <v>16</v>
      </c>
      <c r="PH2203" s="1">
        <v>16</v>
      </c>
      <c r="SP2203" s="1">
        <v>98.3</v>
      </c>
      <c r="SQ2203" s="1">
        <v>98.3</v>
      </c>
      <c r="VX2203" s="1">
        <v>1</v>
      </c>
      <c r="VY2203" s="1">
        <v>1</v>
      </c>
      <c r="WQ2203" s="1">
        <v>0</v>
      </c>
      <c r="WR2203" s="1">
        <v>0</v>
      </c>
      <c r="AGS2203" s="1">
        <v>0</v>
      </c>
      <c r="AGT2203" s="1">
        <v>0</v>
      </c>
      <c r="AGU2203" s="1">
        <v>0</v>
      </c>
      <c r="AGV2203" s="1">
        <v>0</v>
      </c>
      <c r="AGW2203" s="1">
        <v>0</v>
      </c>
      <c r="AGX2203" s="1">
        <v>1</v>
      </c>
      <c r="AGY2203" s="1">
        <v>0</v>
      </c>
      <c r="AGZ2203" s="1">
        <v>0</v>
      </c>
      <c r="AHA2203" s="1">
        <v>0</v>
      </c>
      <c r="AHB2203" s="1">
        <v>0</v>
      </c>
      <c r="AHC2203" s="1">
        <v>1</v>
      </c>
      <c r="AHD2203" s="1">
        <v>0</v>
      </c>
      <c r="AHE2203" s="1">
        <v>0</v>
      </c>
      <c r="AHF2203" s="1">
        <v>0</v>
      </c>
      <c r="AHH2203" s="1">
        <v>0</v>
      </c>
      <c r="AHI2203" s="1">
        <v>0</v>
      </c>
      <c r="AHK2203" s="1">
        <v>0</v>
      </c>
      <c r="AHL2203" s="1">
        <v>0</v>
      </c>
      <c r="AHM2203" s="1">
        <v>0</v>
      </c>
      <c r="AHN2203" s="1">
        <v>0</v>
      </c>
      <c r="AHO2203" s="1">
        <v>0</v>
      </c>
      <c r="AHP2203" s="1">
        <v>0</v>
      </c>
      <c r="AHQ2203" s="1">
        <v>0</v>
      </c>
      <c r="AHR2203" s="1">
        <v>0</v>
      </c>
      <c r="AIN2203" s="1">
        <v>0</v>
      </c>
      <c r="AIO2203" s="1">
        <v>0</v>
      </c>
      <c r="AIT2203" s="3">
        <v>1</v>
      </c>
      <c r="AIU2203" s="1">
        <v>1</v>
      </c>
      <c r="AIV2203" s="1">
        <v>0</v>
      </c>
      <c r="AIW2203" s="1">
        <v>0</v>
      </c>
      <c r="AIX2203" s="1">
        <v>42</v>
      </c>
      <c r="AJB2203" s="1">
        <v>19</v>
      </c>
    </row>
    <row r="2204" spans="1:939" s="1" customFormat="1">
      <c r="B2204" s="1">
        <v>4</v>
      </c>
      <c r="C2204" s="1">
        <v>0</v>
      </c>
      <c r="Z2204" s="1">
        <v>0</v>
      </c>
      <c r="AA2204" s="1">
        <v>2</v>
      </c>
      <c r="AB2204" s="1" t="s">
        <v>10413</v>
      </c>
      <c r="AC2204" s="1">
        <v>0</v>
      </c>
      <c r="AE2204" s="1">
        <v>1</v>
      </c>
      <c r="AF2204" s="1">
        <v>0</v>
      </c>
      <c r="AG2204" s="1">
        <v>0</v>
      </c>
      <c r="AI2204" s="1">
        <v>130</v>
      </c>
      <c r="AJ2204" s="1">
        <v>110</v>
      </c>
      <c r="DR2204" s="1">
        <v>88</v>
      </c>
      <c r="DS2204" s="1">
        <v>80</v>
      </c>
      <c r="HA2204" s="1">
        <v>2</v>
      </c>
      <c r="HB2204" s="1">
        <v>0</v>
      </c>
      <c r="HT2204" s="1">
        <v>0</v>
      </c>
      <c r="HU2204" s="1">
        <v>0</v>
      </c>
      <c r="IP2204" s="1">
        <v>98</v>
      </c>
      <c r="IQ2204" s="1">
        <v>97</v>
      </c>
      <c r="LX2204" s="1">
        <v>98</v>
      </c>
      <c r="LY2204" s="1">
        <v>104</v>
      </c>
      <c r="PG2204" s="1">
        <v>14</v>
      </c>
      <c r="PH2204" s="1">
        <v>16</v>
      </c>
      <c r="SP2204" s="1">
        <v>99.8</v>
      </c>
      <c r="SQ2204" s="1">
        <v>97.5</v>
      </c>
      <c r="VX2204" s="1">
        <v>1</v>
      </c>
      <c r="VY2204" s="1">
        <v>1</v>
      </c>
      <c r="WQ2204" s="1">
        <v>0</v>
      </c>
      <c r="WR2204" s="1">
        <v>0</v>
      </c>
      <c r="AGS2204" s="1">
        <v>0</v>
      </c>
      <c r="AGT2204" s="1">
        <v>0</v>
      </c>
      <c r="AGU2204" s="1">
        <v>0</v>
      </c>
      <c r="AGV2204" s="1">
        <v>0</v>
      </c>
      <c r="AGW2204" s="1">
        <v>0</v>
      </c>
      <c r="AGX2204" s="1">
        <v>1</v>
      </c>
      <c r="AGY2204" s="1">
        <v>0</v>
      </c>
      <c r="AGZ2204" s="1">
        <v>0</v>
      </c>
      <c r="AHA2204" s="1">
        <v>0</v>
      </c>
      <c r="AHB2204" s="1">
        <v>0</v>
      </c>
      <c r="AHC2204" s="1">
        <v>1</v>
      </c>
      <c r="AHD2204" s="1">
        <v>0</v>
      </c>
      <c r="AHE2204" s="1">
        <v>0</v>
      </c>
      <c r="AHF2204" s="1">
        <v>0</v>
      </c>
      <c r="AHH2204" s="1">
        <v>0</v>
      </c>
      <c r="AHI2204" s="1">
        <v>0</v>
      </c>
      <c r="AHK2204" s="1">
        <v>0</v>
      </c>
      <c r="AHL2204" s="1">
        <v>0</v>
      </c>
      <c r="AHM2204" s="1">
        <v>0</v>
      </c>
      <c r="AHN2204" s="1">
        <v>0</v>
      </c>
      <c r="AHO2204" s="1">
        <v>0</v>
      </c>
      <c r="AHP2204" s="1">
        <v>0</v>
      </c>
      <c r="AHQ2204" s="1">
        <v>0</v>
      </c>
      <c r="AHR2204" s="1">
        <v>0</v>
      </c>
      <c r="AIN2204" s="1">
        <v>0</v>
      </c>
      <c r="AIO2204" s="1">
        <v>0</v>
      </c>
      <c r="AIT2204" s="3">
        <v>1</v>
      </c>
      <c r="AIU2204" s="1">
        <v>1</v>
      </c>
      <c r="AIV2204" s="1">
        <v>0</v>
      </c>
      <c r="AIW2204" s="1">
        <v>0</v>
      </c>
      <c r="AIX2204" s="1">
        <v>22</v>
      </c>
      <c r="AJB2204" s="1">
        <v>22</v>
      </c>
    </row>
    <row r="2205" spans="1:939" s="80" customFormat="1">
      <c r="B2205" s="80">
        <v>5</v>
      </c>
      <c r="C2205" s="80">
        <v>0</v>
      </c>
      <c r="Z2205" s="80">
        <v>0</v>
      </c>
      <c r="AA2205" s="80">
        <v>2</v>
      </c>
      <c r="AB2205" s="80" t="s">
        <v>10414</v>
      </c>
      <c r="AC2205" s="80">
        <v>0</v>
      </c>
      <c r="AE2205" s="80">
        <v>2</v>
      </c>
      <c r="AF2205" s="80">
        <v>0</v>
      </c>
      <c r="AG2205" s="80">
        <v>0</v>
      </c>
      <c r="AI2205" s="80">
        <v>124</v>
      </c>
      <c r="DR2205" s="80">
        <v>86</v>
      </c>
      <c r="HA2205" s="80">
        <v>2</v>
      </c>
      <c r="HT2205" s="80">
        <v>0</v>
      </c>
      <c r="IP2205" s="80">
        <v>97</v>
      </c>
      <c r="LX2205" s="80">
        <v>100</v>
      </c>
      <c r="PG2205" s="80">
        <v>14</v>
      </c>
      <c r="SP2205" s="80">
        <v>99.3</v>
      </c>
      <c r="VX2205" s="80">
        <v>1</v>
      </c>
      <c r="WQ2205" s="80">
        <v>0</v>
      </c>
      <c r="AGS2205" s="80">
        <v>0</v>
      </c>
      <c r="AGT2205" s="80">
        <v>0</v>
      </c>
      <c r="AGU2205" s="80">
        <v>0</v>
      </c>
      <c r="AGV2205" s="80">
        <v>0</v>
      </c>
      <c r="AGW2205" s="80">
        <v>0</v>
      </c>
      <c r="AGX2205" s="80">
        <v>1</v>
      </c>
      <c r="AGY2205" s="80">
        <v>0</v>
      </c>
      <c r="AGZ2205" s="80">
        <v>0</v>
      </c>
      <c r="AHA2205" s="80">
        <v>0</v>
      </c>
      <c r="AHB2205" s="80">
        <v>0</v>
      </c>
      <c r="AHC2205" s="80">
        <v>1</v>
      </c>
      <c r="AHD2205" s="80">
        <v>0</v>
      </c>
      <c r="AHE2205" s="80">
        <v>0</v>
      </c>
      <c r="AHF2205" s="80">
        <v>0</v>
      </c>
      <c r="AHH2205" s="80">
        <v>0</v>
      </c>
      <c r="AHI2205" s="80">
        <v>0</v>
      </c>
      <c r="AHK2205" s="80">
        <v>0</v>
      </c>
      <c r="AHL2205" s="80">
        <v>0</v>
      </c>
      <c r="AHM2205" s="80">
        <v>0</v>
      </c>
      <c r="AHN2205" s="80">
        <v>0</v>
      </c>
      <c r="AHO2205" s="80">
        <v>0</v>
      </c>
      <c r="AHP2205" s="80">
        <v>0</v>
      </c>
      <c r="AHQ2205" s="80">
        <v>0</v>
      </c>
      <c r="AHR2205" s="80">
        <v>0</v>
      </c>
      <c r="AIN2205" s="80">
        <v>0</v>
      </c>
      <c r="AIO2205" s="80">
        <v>0</v>
      </c>
      <c r="AIT2205" s="86">
        <v>1</v>
      </c>
      <c r="AIU2205" s="80">
        <v>0</v>
      </c>
      <c r="AIV2205" s="80">
        <v>0</v>
      </c>
      <c r="AIW2205" s="80">
        <v>0</v>
      </c>
      <c r="AIX2205" s="80">
        <v>17</v>
      </c>
    </row>
    <row r="2206" spans="1:939" s="1" customFormat="1">
      <c r="A2206" s="1">
        <v>461</v>
      </c>
      <c r="B2206" s="1">
        <v>1</v>
      </c>
      <c r="C2206" s="1">
        <v>1</v>
      </c>
      <c r="D2206" s="1" t="s">
        <v>7580</v>
      </c>
      <c r="O2206" s="1">
        <v>0</v>
      </c>
      <c r="Z2206" s="1">
        <v>0</v>
      </c>
      <c r="AA2206" s="1">
        <v>2</v>
      </c>
      <c r="AB2206" s="1" t="s">
        <v>10415</v>
      </c>
      <c r="AC2206" s="1">
        <v>0</v>
      </c>
      <c r="AE2206" s="1">
        <v>0</v>
      </c>
      <c r="AG2206" s="1">
        <v>0</v>
      </c>
      <c r="AJ2206" s="1">
        <v>119</v>
      </c>
      <c r="AM2206" s="1">
        <v>105</v>
      </c>
      <c r="DT2206" s="1">
        <v>69</v>
      </c>
      <c r="DW2206" s="1">
        <v>66</v>
      </c>
      <c r="IR2206" s="1">
        <v>96</v>
      </c>
      <c r="IU2206" s="1">
        <v>97</v>
      </c>
      <c r="LY2206" s="1">
        <v>87</v>
      </c>
      <c r="LZ2206" s="1">
        <v>88</v>
      </c>
      <c r="MA2206" s="1">
        <v>88</v>
      </c>
      <c r="MC2206" s="1">
        <v>94</v>
      </c>
      <c r="PG2206" s="1">
        <v>20</v>
      </c>
      <c r="PH2206" s="1">
        <v>20</v>
      </c>
      <c r="PI2206" s="1">
        <v>20</v>
      </c>
      <c r="PJ2206" s="1">
        <v>20</v>
      </c>
      <c r="PK2206" s="1">
        <v>20</v>
      </c>
      <c r="PL2206" s="1">
        <v>20</v>
      </c>
      <c r="SR2206" s="1">
        <v>97</v>
      </c>
      <c r="SU2206" s="1">
        <v>97.3</v>
      </c>
      <c r="WS2206" s="1">
        <v>1</v>
      </c>
      <c r="WV2206" s="1">
        <v>1</v>
      </c>
      <c r="AAY2206" s="1">
        <v>30</v>
      </c>
      <c r="ABB2206" s="1">
        <v>11</v>
      </c>
      <c r="ABE2206" s="1">
        <v>36.5</v>
      </c>
      <c r="ABM2206" s="1">
        <v>3.39</v>
      </c>
      <c r="ABO2206" s="1">
        <v>136</v>
      </c>
      <c r="ABQ2206" s="1" t="s">
        <v>6604</v>
      </c>
      <c r="ABU2206" s="1">
        <v>141</v>
      </c>
      <c r="ABX2206" s="1">
        <v>4.3</v>
      </c>
      <c r="ACA2206" s="1">
        <v>103</v>
      </c>
      <c r="ACD2206" s="1">
        <v>9.1</v>
      </c>
      <c r="ACG2206" s="1">
        <v>184</v>
      </c>
      <c r="ACQ2206" s="1">
        <v>13</v>
      </c>
      <c r="ACT2206" s="1">
        <v>0.57999999999999996</v>
      </c>
      <c r="ACW2206" s="1">
        <v>8</v>
      </c>
      <c r="ADR2206" s="1">
        <v>2.2999999999999998</v>
      </c>
      <c r="ADU2206" s="1">
        <v>3.9</v>
      </c>
      <c r="ADX2206" s="1">
        <v>7.3</v>
      </c>
      <c r="ADY2206" s="1">
        <v>57</v>
      </c>
      <c r="AGS2206" s="1">
        <v>1</v>
      </c>
      <c r="AGT2206" s="1">
        <v>0</v>
      </c>
      <c r="AGU2206" s="1">
        <v>0</v>
      </c>
      <c r="AGV2206" s="1">
        <v>0</v>
      </c>
      <c r="AGW2206" s="1">
        <v>1</v>
      </c>
      <c r="AGX2206" s="1">
        <v>1</v>
      </c>
      <c r="AGY2206" s="1">
        <v>0</v>
      </c>
      <c r="AGZ2206" s="1">
        <v>0</v>
      </c>
      <c r="AHA2206" s="1">
        <v>0</v>
      </c>
      <c r="AHB2206" s="1">
        <v>0</v>
      </c>
      <c r="AHC2206" s="1">
        <v>1</v>
      </c>
      <c r="AHD2206" s="1">
        <v>0</v>
      </c>
      <c r="AHE2206" s="1">
        <v>0</v>
      </c>
      <c r="AHF2206" s="1">
        <v>0</v>
      </c>
      <c r="AHH2206" s="1">
        <v>0</v>
      </c>
      <c r="AHI2206" s="1">
        <v>0</v>
      </c>
      <c r="AHK2206" s="1">
        <v>0</v>
      </c>
      <c r="AHL2206" s="1">
        <v>0</v>
      </c>
      <c r="AHM2206" s="1">
        <v>0</v>
      </c>
      <c r="AHN2206" s="1">
        <v>0</v>
      </c>
      <c r="AHO2206" s="1">
        <v>0</v>
      </c>
      <c r="AHP2206" s="1">
        <v>0</v>
      </c>
      <c r="AHQ2206" s="1">
        <v>0</v>
      </c>
      <c r="AHR2206" s="1">
        <v>0</v>
      </c>
      <c r="AIM2206" s="1">
        <v>0</v>
      </c>
      <c r="AIN2206" s="1">
        <v>0</v>
      </c>
      <c r="AIO2206" s="1">
        <v>0</v>
      </c>
      <c r="AIP2206" s="1">
        <v>1</v>
      </c>
      <c r="AIQ2206" s="1">
        <v>1</v>
      </c>
      <c r="AIR2206" s="1">
        <v>0</v>
      </c>
      <c r="AIS2206" s="1">
        <v>1</v>
      </c>
      <c r="AIT2206" s="3">
        <v>0</v>
      </c>
      <c r="AIV2206" s="1">
        <v>0</v>
      </c>
      <c r="AIW2206" s="1">
        <v>0</v>
      </c>
    </row>
    <row r="2207" spans="1:939" s="1" customFormat="1">
      <c r="B2207" s="1">
        <v>2</v>
      </c>
      <c r="C2207" s="1">
        <v>1</v>
      </c>
      <c r="D2207" s="1" t="s">
        <v>10416</v>
      </c>
      <c r="E2207" s="1" t="s">
        <v>6091</v>
      </c>
      <c r="F2207" s="1" t="s">
        <v>3428</v>
      </c>
      <c r="O2207" s="1">
        <v>0</v>
      </c>
      <c r="P2207" s="1">
        <v>0</v>
      </c>
      <c r="Q2207" s="1">
        <v>0</v>
      </c>
      <c r="Z2207" s="1">
        <v>0</v>
      </c>
      <c r="AA2207" s="1">
        <v>1</v>
      </c>
      <c r="AB2207" s="1" t="s">
        <v>10417</v>
      </c>
      <c r="AC2207" s="1">
        <v>1</v>
      </c>
      <c r="AD2207" s="1">
        <v>0</v>
      </c>
      <c r="AE2207" s="1">
        <v>8</v>
      </c>
      <c r="AF2207" s="1">
        <v>0</v>
      </c>
      <c r="AG2207" s="1">
        <v>0</v>
      </c>
      <c r="AI2207" s="1">
        <v>118</v>
      </c>
      <c r="DR2207" s="1">
        <v>70</v>
      </c>
      <c r="HA2207" s="1">
        <v>0</v>
      </c>
      <c r="HT2207" s="1">
        <v>0</v>
      </c>
      <c r="IP2207" s="1">
        <v>96</v>
      </c>
      <c r="LX2207" s="1">
        <v>98</v>
      </c>
      <c r="PG2207" s="1">
        <v>26</v>
      </c>
      <c r="SP2207" s="1">
        <v>97.9</v>
      </c>
      <c r="VX2207" s="1">
        <v>1</v>
      </c>
      <c r="WQ2207" s="1">
        <v>1</v>
      </c>
      <c r="ZY2207" s="1">
        <v>138</v>
      </c>
      <c r="AAY2207" s="1">
        <v>33</v>
      </c>
      <c r="ABB2207" s="1">
        <v>11.8</v>
      </c>
      <c r="ABE2207" s="1">
        <v>38.4</v>
      </c>
      <c r="ABM2207" s="1">
        <v>5.72</v>
      </c>
      <c r="ABO2207" s="1">
        <v>142</v>
      </c>
      <c r="ABU2207" s="1">
        <v>146</v>
      </c>
      <c r="ABX2207" s="1">
        <v>3.5</v>
      </c>
      <c r="ACA2207" s="1">
        <v>102</v>
      </c>
      <c r="ACD2207" s="1">
        <v>9.6999999999999993</v>
      </c>
      <c r="ACG2207" s="1">
        <v>90</v>
      </c>
      <c r="ACQ2207" s="1">
        <v>17</v>
      </c>
      <c r="ACT2207" s="1">
        <v>0.62</v>
      </c>
      <c r="ACW2207" s="1">
        <v>11</v>
      </c>
      <c r="ADR2207" s="1">
        <v>2.1</v>
      </c>
      <c r="AGS2207" s="1">
        <v>1</v>
      </c>
      <c r="AGT2207" s="1">
        <v>0</v>
      </c>
      <c r="AGU2207" s="1">
        <v>1</v>
      </c>
      <c r="AGV2207" s="1">
        <v>0</v>
      </c>
      <c r="AGW2207" s="1">
        <v>1</v>
      </c>
      <c r="AGX2207" s="1">
        <v>1</v>
      </c>
      <c r="AGY2207" s="1">
        <v>0</v>
      </c>
      <c r="AGZ2207" s="1">
        <v>1</v>
      </c>
      <c r="AHA2207" s="1">
        <v>0</v>
      </c>
      <c r="AHB2207" s="1">
        <v>0</v>
      </c>
      <c r="AHC2207" s="1">
        <v>2</v>
      </c>
      <c r="AHD2207" s="1">
        <v>0</v>
      </c>
      <c r="AHE2207" s="1">
        <v>0</v>
      </c>
      <c r="AHF2207" s="1">
        <v>0</v>
      </c>
      <c r="AHH2207" s="1">
        <v>0</v>
      </c>
      <c r="AHI2207" s="1">
        <v>0</v>
      </c>
      <c r="AHK2207" s="1">
        <v>0</v>
      </c>
      <c r="AHL2207" s="1">
        <v>0</v>
      </c>
      <c r="AHM2207" s="1">
        <v>0</v>
      </c>
      <c r="AHN2207" s="1">
        <v>0</v>
      </c>
      <c r="AHO2207" s="1">
        <v>0</v>
      </c>
      <c r="AHP2207" s="1">
        <v>0</v>
      </c>
      <c r="AHQ2207" s="1">
        <v>0</v>
      </c>
      <c r="AHR2207" s="1">
        <v>3</v>
      </c>
      <c r="AIM2207" s="1">
        <v>0</v>
      </c>
      <c r="AIN2207" s="1">
        <v>0</v>
      </c>
      <c r="AIO2207" s="1">
        <v>0</v>
      </c>
      <c r="AIR2207" s="1">
        <v>0</v>
      </c>
      <c r="AIT2207" s="3">
        <v>1</v>
      </c>
      <c r="AIV2207" s="1">
        <v>0</v>
      </c>
      <c r="AIW2207" s="1">
        <v>0</v>
      </c>
      <c r="AIX2207" s="1">
        <v>120</v>
      </c>
    </row>
    <row r="2208" spans="1:939" s="1" customFormat="1">
      <c r="B2208" s="1">
        <v>3</v>
      </c>
      <c r="C2208" s="1">
        <v>0</v>
      </c>
      <c r="Z2208" s="1">
        <v>0</v>
      </c>
      <c r="AA2208" s="1">
        <v>2</v>
      </c>
      <c r="AB2208" s="1" t="s">
        <v>10418</v>
      </c>
      <c r="AC2208" s="1">
        <v>6</v>
      </c>
      <c r="AD2208" s="1">
        <v>0</v>
      </c>
      <c r="AE2208" s="1">
        <v>0</v>
      </c>
      <c r="AG2208" s="1">
        <v>0</v>
      </c>
      <c r="AGS2208" s="1">
        <v>1</v>
      </c>
      <c r="AGT2208" s="1">
        <v>0</v>
      </c>
      <c r="AGU2208" s="1">
        <v>0</v>
      </c>
      <c r="AGV2208" s="1">
        <v>0</v>
      </c>
      <c r="AGW2208" s="1">
        <v>1</v>
      </c>
      <c r="AGX2208" s="1">
        <v>1</v>
      </c>
      <c r="AGY2208" s="1">
        <v>0</v>
      </c>
      <c r="AGZ2208" s="1">
        <v>0</v>
      </c>
      <c r="AHA2208" s="1">
        <v>0</v>
      </c>
      <c r="AHB2208" s="1">
        <v>0</v>
      </c>
      <c r="AHC2208" s="1">
        <v>1</v>
      </c>
      <c r="AHD2208" s="1">
        <v>0</v>
      </c>
      <c r="AHE2208" s="1">
        <v>0</v>
      </c>
      <c r="AHF2208" s="1">
        <v>0</v>
      </c>
      <c r="AHH2208" s="1">
        <v>0</v>
      </c>
      <c r="AHI2208" s="1">
        <v>0</v>
      </c>
      <c r="AHK2208" s="1">
        <v>0</v>
      </c>
      <c r="AHL2208" s="1">
        <v>0</v>
      </c>
      <c r="AHM2208" s="1">
        <v>0</v>
      </c>
      <c r="AHN2208" s="1">
        <v>0</v>
      </c>
      <c r="AHO2208" s="1">
        <v>0</v>
      </c>
      <c r="AHP2208" s="1">
        <v>0</v>
      </c>
      <c r="AHQ2208" s="1">
        <v>0</v>
      </c>
      <c r="AHR2208" s="1">
        <v>0</v>
      </c>
      <c r="AIM2208" s="1">
        <v>0</v>
      </c>
      <c r="AIN2208" s="1">
        <v>0</v>
      </c>
      <c r="AIO2208" s="1">
        <v>0</v>
      </c>
      <c r="AIR2208" s="1">
        <v>0</v>
      </c>
      <c r="AIT2208" s="3">
        <v>1</v>
      </c>
      <c r="AIV2208" s="1">
        <v>0</v>
      </c>
      <c r="AIW2208" s="1">
        <v>0</v>
      </c>
      <c r="AIX2208" s="1" t="s">
        <v>8273</v>
      </c>
    </row>
    <row r="2209" spans="1:939" s="18" customFormat="1">
      <c r="B2209" s="18">
        <v>4</v>
      </c>
      <c r="C2209" s="18">
        <v>1</v>
      </c>
      <c r="D2209" s="18" t="s">
        <v>7436</v>
      </c>
      <c r="O2209" s="18">
        <v>0</v>
      </c>
      <c r="Z2209" s="18">
        <v>0</v>
      </c>
      <c r="AA2209" s="18">
        <v>2</v>
      </c>
      <c r="AB2209" s="18" t="s">
        <v>10419</v>
      </c>
      <c r="AC2209" s="18">
        <v>0</v>
      </c>
      <c r="AE2209" s="18">
        <v>0</v>
      </c>
      <c r="AG2209" s="18">
        <v>0</v>
      </c>
      <c r="AI2209" s="18">
        <v>132</v>
      </c>
      <c r="AJ2209" s="18">
        <v>120</v>
      </c>
      <c r="DR2209" s="18">
        <v>68</v>
      </c>
      <c r="DS2209" s="18">
        <v>82</v>
      </c>
      <c r="HA2209" s="18">
        <v>2</v>
      </c>
      <c r="HB2209" s="18">
        <v>0</v>
      </c>
      <c r="HT2209" s="18">
        <v>0</v>
      </c>
      <c r="HU2209" s="18">
        <v>0</v>
      </c>
      <c r="IP2209" s="18">
        <v>96</v>
      </c>
      <c r="IQ2209" s="18">
        <v>96</v>
      </c>
      <c r="LX2209" s="18">
        <v>97</v>
      </c>
      <c r="LY2209" s="18">
        <v>99</v>
      </c>
      <c r="PG2209" s="18">
        <v>22</v>
      </c>
      <c r="PH2209" s="18">
        <v>22</v>
      </c>
      <c r="SP2209" s="18">
        <v>99</v>
      </c>
      <c r="SQ2209" s="18">
        <v>98.6</v>
      </c>
      <c r="VX2209" s="18">
        <v>1</v>
      </c>
      <c r="VY2209" s="18">
        <v>1</v>
      </c>
      <c r="WQ2209" s="18">
        <v>1</v>
      </c>
      <c r="WR2209" s="18">
        <v>1</v>
      </c>
      <c r="AGS2209" s="18">
        <v>0</v>
      </c>
      <c r="AGT2209" s="18">
        <v>0</v>
      </c>
      <c r="AGU2209" s="18">
        <v>0</v>
      </c>
      <c r="AGV2209" s="18">
        <v>0</v>
      </c>
      <c r="AGW2209" s="18">
        <v>1</v>
      </c>
      <c r="AGX2209" s="18">
        <v>1</v>
      </c>
      <c r="AGY2209" s="18">
        <v>0</v>
      </c>
      <c r="AGZ2209" s="18">
        <v>0</v>
      </c>
      <c r="AHA2209" s="18">
        <v>0</v>
      </c>
      <c r="AHB2209" s="18">
        <v>0</v>
      </c>
      <c r="AHC2209" s="18">
        <v>1</v>
      </c>
      <c r="AHD2209" s="18">
        <v>0</v>
      </c>
      <c r="AHE2209" s="18">
        <v>0</v>
      </c>
      <c r="AHF2209" s="18">
        <v>0</v>
      </c>
      <c r="AHH2209" s="18">
        <v>0</v>
      </c>
      <c r="AHI2209" s="18">
        <v>0</v>
      </c>
      <c r="AHK2209" s="18">
        <v>0</v>
      </c>
      <c r="AHL2209" s="18">
        <v>0</v>
      </c>
      <c r="AHM2209" s="18">
        <v>0</v>
      </c>
      <c r="AHN2209" s="18">
        <v>0</v>
      </c>
      <c r="AHO2209" s="18">
        <v>0</v>
      </c>
      <c r="AHP2209" s="18">
        <v>0</v>
      </c>
      <c r="AHQ2209" s="18">
        <v>0</v>
      </c>
      <c r="AHR2209" s="18">
        <v>0</v>
      </c>
      <c r="AIM2209" s="18">
        <v>0</v>
      </c>
      <c r="AIN2209" s="18">
        <v>0</v>
      </c>
      <c r="AIO2209" s="18">
        <v>0</v>
      </c>
      <c r="AIR2209" s="18">
        <v>0</v>
      </c>
      <c r="AIT2209" s="79">
        <v>2</v>
      </c>
      <c r="AIV2209" s="18">
        <v>0</v>
      </c>
      <c r="AIW2209" s="18">
        <v>0</v>
      </c>
      <c r="AIX2209" s="18">
        <v>45</v>
      </c>
      <c r="AIY2209" s="18">
        <v>45</v>
      </c>
    </row>
    <row r="2210" spans="1:939" s="1" customFormat="1">
      <c r="A2210" s="1">
        <v>462</v>
      </c>
      <c r="B2210" s="1">
        <v>1</v>
      </c>
      <c r="C2210" s="1">
        <v>1</v>
      </c>
      <c r="D2210" s="1" t="s">
        <v>10420</v>
      </c>
      <c r="E2210" s="1" t="s">
        <v>10421</v>
      </c>
      <c r="O2210" s="1">
        <v>1</v>
      </c>
      <c r="P2210" s="1">
        <v>0</v>
      </c>
      <c r="Z2210" s="1">
        <v>0</v>
      </c>
      <c r="AA2210" s="1">
        <v>2</v>
      </c>
      <c r="AB2210" s="1" t="s">
        <v>10422</v>
      </c>
      <c r="AC2210" s="1">
        <v>1</v>
      </c>
      <c r="AD2210" s="1">
        <v>0</v>
      </c>
      <c r="AE2210" s="1">
        <v>0</v>
      </c>
      <c r="AG2210" s="1">
        <v>0</v>
      </c>
      <c r="AI2210" s="1">
        <v>124</v>
      </c>
      <c r="AJ2210" s="1">
        <v>140</v>
      </c>
      <c r="AK2210" s="1">
        <v>142</v>
      </c>
      <c r="AL2210" s="1">
        <v>138</v>
      </c>
      <c r="AM2210" s="1">
        <v>130</v>
      </c>
      <c r="AN2210" s="1">
        <v>128</v>
      </c>
      <c r="DR2210" s="1">
        <v>74</v>
      </c>
      <c r="DS2210" s="1">
        <v>66</v>
      </c>
      <c r="DT2210" s="1">
        <v>71</v>
      </c>
      <c r="DU2210" s="1">
        <v>70</v>
      </c>
      <c r="DV2210" s="1">
        <v>67</v>
      </c>
      <c r="DW2210" s="1">
        <v>72</v>
      </c>
      <c r="IP2210" s="1">
        <v>100</v>
      </c>
      <c r="IQ2210" s="1">
        <v>100</v>
      </c>
      <c r="IR2210" s="1">
        <v>100</v>
      </c>
      <c r="IS2210" s="1">
        <v>98</v>
      </c>
      <c r="IT2210" s="1">
        <v>100</v>
      </c>
      <c r="IU2210" s="1">
        <v>99</v>
      </c>
      <c r="LX2210" s="1">
        <v>60</v>
      </c>
      <c r="LY2210" s="1">
        <v>66</v>
      </c>
      <c r="MA2210" s="1">
        <v>68</v>
      </c>
      <c r="MB2210" s="1">
        <v>66</v>
      </c>
      <c r="MC2210" s="1">
        <v>68</v>
      </c>
      <c r="PG2210" s="1">
        <v>20</v>
      </c>
      <c r="PH2210" s="1">
        <v>20</v>
      </c>
      <c r="PI2210" s="1">
        <v>18</v>
      </c>
      <c r="PJ2210" s="1">
        <v>20</v>
      </c>
      <c r="PK2210" s="1">
        <v>18</v>
      </c>
      <c r="PL2210" s="1">
        <v>20</v>
      </c>
      <c r="SP2210" s="1">
        <v>98.7</v>
      </c>
      <c r="SQ2210" s="1">
        <v>98.2</v>
      </c>
      <c r="SR2210" s="1">
        <v>98</v>
      </c>
      <c r="SS2210" s="1">
        <v>97</v>
      </c>
      <c r="ST2210" s="1">
        <v>98</v>
      </c>
      <c r="SU2210" s="1">
        <v>97</v>
      </c>
      <c r="WQ2210" s="1">
        <v>0</v>
      </c>
      <c r="WR2210" s="1">
        <v>0</v>
      </c>
      <c r="WS2210" s="1">
        <v>0</v>
      </c>
      <c r="WT2210" s="1">
        <v>0</v>
      </c>
      <c r="WU2210" s="1">
        <v>0</v>
      </c>
      <c r="ACG2210" s="1">
        <v>126</v>
      </c>
      <c r="AES2210" s="1">
        <v>98.3</v>
      </c>
      <c r="AFB2210" s="1">
        <v>19</v>
      </c>
      <c r="AFD2210" s="1">
        <v>4.0999999999999996</v>
      </c>
      <c r="AGS2210" s="1">
        <v>0</v>
      </c>
      <c r="AGT2210" s="1">
        <v>0</v>
      </c>
      <c r="AGU2210" s="1">
        <v>0</v>
      </c>
      <c r="AGV2210" s="1">
        <v>0</v>
      </c>
      <c r="AGW2210" s="1">
        <v>0</v>
      </c>
      <c r="AGX2210" s="1">
        <v>0</v>
      </c>
      <c r="AGY2210" s="1">
        <v>0</v>
      </c>
      <c r="AGZ2210" s="1">
        <v>0</v>
      </c>
      <c r="AHA2210" s="1">
        <v>0</v>
      </c>
      <c r="AHB2210" s="1">
        <v>0</v>
      </c>
      <c r="AHC2210" s="1">
        <v>1</v>
      </c>
      <c r="AHD2210" s="1">
        <v>0</v>
      </c>
      <c r="AHE2210" s="1">
        <v>0</v>
      </c>
      <c r="AHF2210" s="1">
        <v>0</v>
      </c>
      <c r="AHH2210" s="1">
        <v>0</v>
      </c>
      <c r="AHI2210" s="1">
        <v>0</v>
      </c>
      <c r="AHK2210" s="1">
        <v>0</v>
      </c>
      <c r="AHL2210" s="1">
        <v>0</v>
      </c>
      <c r="AHM2210" s="1">
        <v>0</v>
      </c>
      <c r="AHN2210" s="1">
        <v>0</v>
      </c>
      <c r="AHO2210" s="1">
        <v>0</v>
      </c>
      <c r="AHP2210" s="1">
        <v>0</v>
      </c>
      <c r="AHQ2210" s="1">
        <v>0</v>
      </c>
      <c r="AHR2210" s="1">
        <v>5</v>
      </c>
      <c r="AIM2210" s="1">
        <v>0</v>
      </c>
      <c r="AIN2210" s="1">
        <v>0</v>
      </c>
      <c r="AIO2210" s="1">
        <v>0</v>
      </c>
      <c r="AIP2210" s="1">
        <v>1</v>
      </c>
      <c r="AIQ2210" s="1">
        <v>1</v>
      </c>
      <c r="AIR2210" s="1">
        <v>1</v>
      </c>
      <c r="AIS2210" s="1">
        <v>1</v>
      </c>
      <c r="AIT2210" s="3">
        <v>1</v>
      </c>
      <c r="AIV2210" s="1">
        <v>0</v>
      </c>
      <c r="AIW2210" s="1">
        <v>0</v>
      </c>
      <c r="AIX2210" s="1">
        <v>45</v>
      </c>
    </row>
    <row r="2211" spans="1:939" s="18" customFormat="1">
      <c r="B2211" s="18">
        <v>2</v>
      </c>
      <c r="C2211" s="18">
        <v>1</v>
      </c>
      <c r="D2211" s="18" t="s">
        <v>10423</v>
      </c>
      <c r="O2211" s="18">
        <v>1</v>
      </c>
      <c r="Z2211" s="18">
        <v>0</v>
      </c>
      <c r="AA2211" s="18">
        <v>2</v>
      </c>
      <c r="AB2211" s="18" t="s">
        <v>10424</v>
      </c>
      <c r="AC2211" s="18">
        <v>2</v>
      </c>
      <c r="AD2211" s="18">
        <v>0</v>
      </c>
      <c r="AE2211" s="18">
        <v>0</v>
      </c>
      <c r="AG2211" s="18">
        <v>0</v>
      </c>
      <c r="AI2211" s="18">
        <v>142</v>
      </c>
      <c r="AJ2211" s="18">
        <v>130</v>
      </c>
      <c r="DR2211" s="18">
        <v>60</v>
      </c>
      <c r="DS2211" s="18">
        <v>68</v>
      </c>
      <c r="HA2211" s="18">
        <v>0</v>
      </c>
      <c r="HB2211" s="18">
        <v>0</v>
      </c>
      <c r="HT2211" s="18">
        <v>0</v>
      </c>
      <c r="HU2211" s="18">
        <v>0</v>
      </c>
      <c r="IP2211" s="18">
        <v>99</v>
      </c>
      <c r="IQ2211" s="18">
        <v>100</v>
      </c>
      <c r="LX2211" s="18">
        <v>60</v>
      </c>
      <c r="LY2211" s="18">
        <v>58</v>
      </c>
      <c r="PG2211" s="18">
        <v>18</v>
      </c>
      <c r="PH2211" s="18">
        <v>16</v>
      </c>
      <c r="SP2211" s="18">
        <v>97.8</v>
      </c>
      <c r="SQ2211" s="18">
        <v>98.2</v>
      </c>
      <c r="VX2211" s="18">
        <v>1</v>
      </c>
      <c r="VY2211" s="18">
        <v>1</v>
      </c>
      <c r="WQ2211" s="18">
        <v>0</v>
      </c>
      <c r="WR2211" s="18">
        <v>0</v>
      </c>
      <c r="ZY2211" s="18">
        <v>237.6</v>
      </c>
      <c r="AAY2211" s="18">
        <v>14</v>
      </c>
      <c r="ABU2211" s="18">
        <v>134</v>
      </c>
      <c r="ABX2211" s="18">
        <v>5</v>
      </c>
      <c r="ACA2211" s="18">
        <v>96</v>
      </c>
      <c r="ACD2211" s="18">
        <v>9</v>
      </c>
      <c r="ACG2211" s="18">
        <v>140</v>
      </c>
      <c r="ACQ2211" s="18">
        <v>34</v>
      </c>
      <c r="ACT2211" s="18">
        <v>1.73</v>
      </c>
      <c r="ACW2211" s="18">
        <v>24</v>
      </c>
      <c r="AGS2211" s="18">
        <v>1</v>
      </c>
      <c r="AGT2211" s="18">
        <v>0</v>
      </c>
      <c r="AGU2211" s="18">
        <v>1</v>
      </c>
      <c r="AGV2211" s="18">
        <v>0</v>
      </c>
      <c r="AGW2211" s="18">
        <v>0</v>
      </c>
      <c r="AGX2211" s="18">
        <v>0</v>
      </c>
      <c r="AGY2211" s="18">
        <v>0</v>
      </c>
      <c r="AGZ2211" s="18">
        <v>1</v>
      </c>
      <c r="AHA2211" s="18">
        <v>0</v>
      </c>
      <c r="AHB2211" s="18">
        <v>0</v>
      </c>
      <c r="AHC2211" s="18">
        <v>1</v>
      </c>
      <c r="AHD2211" s="18">
        <v>0</v>
      </c>
      <c r="AHE2211" s="18">
        <v>0</v>
      </c>
      <c r="AHF2211" s="18">
        <v>0</v>
      </c>
      <c r="AHH2211" s="18">
        <v>0</v>
      </c>
      <c r="AHI2211" s="18">
        <v>0</v>
      </c>
      <c r="AHK2211" s="18">
        <v>0</v>
      </c>
      <c r="AHL2211" s="18">
        <v>0</v>
      </c>
      <c r="AHM2211" s="18">
        <v>0</v>
      </c>
      <c r="AHN2211" s="18">
        <v>0</v>
      </c>
      <c r="AHO2211" s="18">
        <v>0</v>
      </c>
      <c r="AHP2211" s="18">
        <v>0</v>
      </c>
      <c r="AHQ2211" s="18">
        <v>0</v>
      </c>
      <c r="AHR2211" s="18">
        <v>1</v>
      </c>
      <c r="AIM2211" s="18">
        <v>0</v>
      </c>
      <c r="AIN2211" s="18">
        <v>0</v>
      </c>
      <c r="AIO2211" s="18">
        <v>0</v>
      </c>
      <c r="AIT2211" s="79">
        <v>2</v>
      </c>
      <c r="AIV2211" s="18">
        <v>0</v>
      </c>
      <c r="AIW2211" s="18">
        <v>0</v>
      </c>
      <c r="AIX2211" s="18">
        <v>46</v>
      </c>
      <c r="AIY2211" s="18">
        <v>39</v>
      </c>
    </row>
    <row r="2212" spans="1:939" s="1" customFormat="1">
      <c r="A2212" s="1">
        <v>463</v>
      </c>
      <c r="B2212" s="1">
        <v>1</v>
      </c>
      <c r="C2212" s="1">
        <v>0</v>
      </c>
      <c r="Z2212" s="1">
        <v>0</v>
      </c>
      <c r="AA2212" s="1">
        <v>2</v>
      </c>
      <c r="AB2212" s="1" t="s">
        <v>10425</v>
      </c>
      <c r="AC2212" s="1">
        <v>0</v>
      </c>
      <c r="AE2212" s="1">
        <v>0</v>
      </c>
      <c r="AG2212" s="1">
        <v>0</v>
      </c>
      <c r="AI2212" s="1">
        <v>166</v>
      </c>
      <c r="DR2212" s="1">
        <v>80</v>
      </c>
      <c r="HA2212" s="1">
        <v>2</v>
      </c>
      <c r="HT2212" s="1">
        <v>0</v>
      </c>
      <c r="IP2212" s="1">
        <v>95</v>
      </c>
      <c r="LX2212" s="1">
        <v>78</v>
      </c>
      <c r="PG2212" s="1">
        <v>20</v>
      </c>
      <c r="SP2212" s="1">
        <v>96.9</v>
      </c>
      <c r="VX2212" s="1">
        <v>1</v>
      </c>
      <c r="WQ2212" s="1">
        <v>0</v>
      </c>
      <c r="ZY2212" s="1">
        <v>190.2</v>
      </c>
      <c r="AGS2212" s="1">
        <v>0</v>
      </c>
      <c r="AGT2212" s="1">
        <v>0</v>
      </c>
      <c r="AGU2212" s="1">
        <v>0</v>
      </c>
      <c r="AGV2212" s="1">
        <v>0</v>
      </c>
      <c r="AGW2212" s="1">
        <v>0</v>
      </c>
      <c r="AGX2212" s="1">
        <v>0</v>
      </c>
      <c r="AGY2212" s="1">
        <v>0</v>
      </c>
      <c r="AGZ2212" s="1">
        <v>0</v>
      </c>
      <c r="AHA2212" s="1">
        <v>0</v>
      </c>
      <c r="AHB2212" s="1">
        <v>0</v>
      </c>
      <c r="AHC2212" s="1">
        <v>1</v>
      </c>
      <c r="AHD2212" s="1">
        <v>0</v>
      </c>
      <c r="AHE2212" s="1">
        <v>0</v>
      </c>
      <c r="AHF2212" s="1">
        <v>0</v>
      </c>
      <c r="AHH2212" s="1">
        <v>0</v>
      </c>
      <c r="AHI2212" s="1">
        <v>0</v>
      </c>
      <c r="AHK2212" s="1">
        <v>0</v>
      </c>
      <c r="AHL2212" s="1">
        <v>0</v>
      </c>
      <c r="AHM2212" s="1">
        <v>0</v>
      </c>
      <c r="AHN2212" s="1">
        <v>0</v>
      </c>
      <c r="AHO2212" s="1">
        <v>0</v>
      </c>
      <c r="AHP2212" s="1">
        <v>0</v>
      </c>
      <c r="AHQ2212" s="1">
        <v>0</v>
      </c>
      <c r="AHR2212" s="1">
        <v>0</v>
      </c>
      <c r="AIM2212" s="1">
        <v>0</v>
      </c>
      <c r="AIN2212" s="1">
        <v>0</v>
      </c>
      <c r="AIO2212" s="1">
        <v>0</v>
      </c>
      <c r="AIP2212" s="1">
        <v>0</v>
      </c>
      <c r="AIQ2212" s="1">
        <v>0</v>
      </c>
      <c r="AIR2212" s="1">
        <v>0</v>
      </c>
      <c r="AIS2212" s="1">
        <v>0</v>
      </c>
      <c r="AIT2212" s="3">
        <v>0</v>
      </c>
      <c r="AIU2212" s="1">
        <v>1</v>
      </c>
      <c r="AIV2212" s="1">
        <v>0</v>
      </c>
      <c r="AIW2212" s="1">
        <v>0</v>
      </c>
      <c r="AJB2212" s="1">
        <v>44</v>
      </c>
    </row>
    <row r="2213" spans="1:939" s="1" customFormat="1">
      <c r="B2213" s="1">
        <v>2</v>
      </c>
      <c r="C2213" s="1">
        <v>0</v>
      </c>
      <c r="Z2213" s="1">
        <v>0</v>
      </c>
      <c r="AA2213" s="1">
        <v>2</v>
      </c>
      <c r="AC2213" s="1">
        <v>0</v>
      </c>
      <c r="AE2213" s="1">
        <v>0</v>
      </c>
      <c r="AG2213" s="1">
        <v>0</v>
      </c>
      <c r="AI2213" s="1">
        <v>148</v>
      </c>
      <c r="AJ2213" s="1">
        <v>134</v>
      </c>
      <c r="DR2213" s="1">
        <v>90</v>
      </c>
      <c r="DS2213" s="1">
        <v>70</v>
      </c>
      <c r="HA2213" s="1">
        <v>2</v>
      </c>
      <c r="HB2213" s="1">
        <v>2</v>
      </c>
      <c r="HT2213" s="1">
        <v>0</v>
      </c>
      <c r="HU2213" s="1">
        <v>0</v>
      </c>
      <c r="IP2213" s="1">
        <v>95</v>
      </c>
      <c r="IQ2213" s="1">
        <v>95</v>
      </c>
      <c r="LX2213" s="1">
        <v>90</v>
      </c>
      <c r="LY2213" s="1">
        <v>94</v>
      </c>
      <c r="PG2213" s="1">
        <v>18</v>
      </c>
      <c r="PH2213" s="1">
        <v>18</v>
      </c>
      <c r="SP2213" s="1">
        <v>96.8</v>
      </c>
      <c r="SQ2213" s="1">
        <v>97.8</v>
      </c>
      <c r="VX2213" s="1">
        <v>1</v>
      </c>
      <c r="VY2213" s="1">
        <v>1</v>
      </c>
      <c r="WQ2213" s="1">
        <v>0</v>
      </c>
      <c r="WR2213" s="1">
        <v>0</v>
      </c>
      <c r="ZY2213" s="1">
        <v>190.2</v>
      </c>
      <c r="ZZ2213" s="1">
        <v>189.2</v>
      </c>
      <c r="AAY2213" s="1">
        <v>25</v>
      </c>
      <c r="ABU2213" s="1">
        <v>139</v>
      </c>
      <c r="ABX2213" s="1">
        <v>4.3</v>
      </c>
      <c r="ACA2213" s="1">
        <v>95</v>
      </c>
      <c r="ACD2213" s="1">
        <v>9.1</v>
      </c>
      <c r="ACG2213" s="1">
        <v>157</v>
      </c>
      <c r="ACH2213" s="1">
        <v>276</v>
      </c>
      <c r="ACQ2213" s="1">
        <v>16</v>
      </c>
      <c r="ACT2213" s="1">
        <v>1.04</v>
      </c>
      <c r="ACW2213" s="1">
        <v>19</v>
      </c>
      <c r="AGS2213" s="1">
        <v>1</v>
      </c>
      <c r="AGT2213" s="1">
        <v>0</v>
      </c>
      <c r="AGU2213" s="1">
        <v>1</v>
      </c>
      <c r="AGV2213" s="1">
        <v>0</v>
      </c>
      <c r="AGW2213" s="1">
        <v>0</v>
      </c>
      <c r="AGX2213" s="1">
        <v>0</v>
      </c>
      <c r="AGY2213" s="1">
        <v>0</v>
      </c>
      <c r="AGZ2213" s="1">
        <v>1</v>
      </c>
      <c r="AHA2213" s="1">
        <v>0</v>
      </c>
      <c r="AHB2213" s="1">
        <v>0</v>
      </c>
      <c r="AHC2213" s="1">
        <v>1</v>
      </c>
      <c r="AHD2213" s="1">
        <v>0</v>
      </c>
      <c r="AHE2213" s="1">
        <v>0</v>
      </c>
      <c r="AHF2213" s="1">
        <v>0</v>
      </c>
      <c r="AHH2213" s="1">
        <v>0</v>
      </c>
      <c r="AHI2213" s="1">
        <v>0</v>
      </c>
      <c r="AHK2213" s="1">
        <v>0</v>
      </c>
      <c r="AHL2213" s="1">
        <v>0</v>
      </c>
      <c r="AHM2213" s="1">
        <v>0</v>
      </c>
      <c r="AHN2213" s="1">
        <v>0</v>
      </c>
      <c r="AHO2213" s="1">
        <v>0</v>
      </c>
      <c r="AHP2213" s="1">
        <v>0</v>
      </c>
      <c r="AHQ2213" s="1">
        <v>0</v>
      </c>
      <c r="AHR2213" s="1">
        <v>2.5</v>
      </c>
      <c r="AIM2213" s="1">
        <v>0</v>
      </c>
      <c r="AIN2213" s="1">
        <v>0</v>
      </c>
      <c r="AIO2213" s="1">
        <v>0</v>
      </c>
      <c r="AIP2213" s="1">
        <v>1</v>
      </c>
      <c r="AIQ2213" s="1">
        <v>1</v>
      </c>
      <c r="AIR2213" s="1">
        <v>1</v>
      </c>
      <c r="AIS2213" s="1">
        <v>1</v>
      </c>
      <c r="AIT2213" s="3">
        <v>0</v>
      </c>
      <c r="AIU2213" s="1">
        <v>2</v>
      </c>
      <c r="AIV2213" s="1">
        <v>0</v>
      </c>
      <c r="AIW2213" s="1">
        <v>0</v>
      </c>
      <c r="AJB2213" s="1">
        <v>65</v>
      </c>
      <c r="AJC2213" s="1">
        <v>45</v>
      </c>
    </row>
    <row r="2214" spans="1:939" s="1" customFormat="1">
      <c r="B2214" s="1">
        <v>3</v>
      </c>
      <c r="C2214" s="1">
        <v>1</v>
      </c>
      <c r="D2214" s="1" t="s">
        <v>5594</v>
      </c>
      <c r="O2214" s="1">
        <v>0</v>
      </c>
      <c r="Z2214" s="1">
        <v>0</v>
      </c>
      <c r="AA2214" s="1">
        <v>2</v>
      </c>
      <c r="AC2214" s="1">
        <v>0</v>
      </c>
      <c r="AE2214" s="1">
        <v>1</v>
      </c>
      <c r="AF2214" s="1">
        <v>0</v>
      </c>
      <c r="AG2214" s="1">
        <v>0</v>
      </c>
      <c r="AI2214" s="1">
        <v>136</v>
      </c>
      <c r="AJ2214" s="1">
        <v>158</v>
      </c>
      <c r="DR2214" s="1">
        <v>82</v>
      </c>
      <c r="DS2214" s="1">
        <v>90</v>
      </c>
      <c r="HA2214" s="1">
        <v>2</v>
      </c>
      <c r="HB2214" s="1">
        <v>2</v>
      </c>
      <c r="HT2214" s="1">
        <v>0</v>
      </c>
      <c r="HU2214" s="1">
        <v>0</v>
      </c>
      <c r="IP2214" s="1">
        <v>97</v>
      </c>
      <c r="IQ2214" s="1">
        <v>98</v>
      </c>
      <c r="LX2214" s="1">
        <v>82</v>
      </c>
      <c r="LY2214" s="1">
        <v>70</v>
      </c>
      <c r="PG2214" s="1">
        <v>18</v>
      </c>
      <c r="PH2214" s="1">
        <v>18</v>
      </c>
      <c r="SP2214" s="1">
        <v>97.3</v>
      </c>
      <c r="SQ2214" s="1">
        <v>97.8</v>
      </c>
      <c r="VX2214" s="1">
        <v>1</v>
      </c>
      <c r="VY2214" s="1">
        <v>1</v>
      </c>
      <c r="WQ2214" s="1">
        <v>0</v>
      </c>
      <c r="WR2214" s="1">
        <v>0</v>
      </c>
      <c r="ZY2214" s="1">
        <v>188.6</v>
      </c>
      <c r="ZZ2214" s="1">
        <v>187.8</v>
      </c>
      <c r="AAY2214" s="1">
        <v>28</v>
      </c>
      <c r="ABB2214" s="1">
        <v>12.9</v>
      </c>
      <c r="ABE2214" s="1">
        <v>38</v>
      </c>
      <c r="ABU2214" s="1">
        <v>134</v>
      </c>
      <c r="ABX2214" s="1">
        <v>4.0999999999999996</v>
      </c>
      <c r="ACA2214" s="1">
        <v>102</v>
      </c>
      <c r="ACD2214" s="1">
        <v>0.83</v>
      </c>
      <c r="ACG2214" s="1">
        <v>192</v>
      </c>
      <c r="ACH2214" s="1">
        <v>258</v>
      </c>
      <c r="ACQ2214" s="1">
        <v>24</v>
      </c>
      <c r="ACT2214" s="1">
        <v>0.9</v>
      </c>
      <c r="ACW2214" s="1">
        <v>8</v>
      </c>
      <c r="AGS2214" s="1">
        <v>1</v>
      </c>
      <c r="AGT2214" s="1">
        <v>0</v>
      </c>
      <c r="AGU2214" s="1">
        <v>1</v>
      </c>
      <c r="AGV2214" s="1">
        <v>0</v>
      </c>
      <c r="AGW2214" s="1">
        <v>0</v>
      </c>
      <c r="AGX2214" s="1">
        <v>0</v>
      </c>
      <c r="AGY2214" s="1">
        <v>0</v>
      </c>
      <c r="AGZ2214" s="1">
        <v>1</v>
      </c>
      <c r="AHA2214" s="1">
        <v>0</v>
      </c>
      <c r="AHB2214" s="1">
        <v>0</v>
      </c>
      <c r="AHC2214" s="1">
        <v>1</v>
      </c>
      <c r="AHD2214" s="1">
        <v>0</v>
      </c>
      <c r="AHE2214" s="1">
        <v>0</v>
      </c>
      <c r="AHF2214" s="1">
        <v>0</v>
      </c>
      <c r="AHH2214" s="1">
        <v>0</v>
      </c>
      <c r="AHI2214" s="1">
        <v>0</v>
      </c>
      <c r="AHK2214" s="1">
        <v>0</v>
      </c>
      <c r="AHL2214" s="1">
        <v>0</v>
      </c>
      <c r="AHM2214" s="1">
        <v>0</v>
      </c>
      <c r="AHN2214" s="1">
        <v>0</v>
      </c>
      <c r="AHO2214" s="1">
        <v>0</v>
      </c>
      <c r="AHP2214" s="1">
        <v>0</v>
      </c>
      <c r="AHQ2214" s="1">
        <v>0</v>
      </c>
      <c r="AHR2214" s="1">
        <v>1</v>
      </c>
      <c r="AIM2214" s="1">
        <v>0</v>
      </c>
      <c r="AIN2214" s="1">
        <v>0</v>
      </c>
      <c r="AIO2214" s="1">
        <v>0</v>
      </c>
      <c r="AIT2214" s="3">
        <v>1</v>
      </c>
      <c r="AIU2214" s="1">
        <v>1</v>
      </c>
      <c r="AIV2214" s="1">
        <v>0</v>
      </c>
      <c r="AIW2214" s="1">
        <v>0</v>
      </c>
      <c r="AIX2214" s="1">
        <v>49</v>
      </c>
      <c r="AJB2214" s="1">
        <v>54</v>
      </c>
    </row>
    <row r="2215" spans="1:939" s="1" customFormat="1">
      <c r="B2215" s="1">
        <v>4</v>
      </c>
      <c r="C2215" s="1">
        <v>1</v>
      </c>
      <c r="D2215" s="1" t="s">
        <v>5913</v>
      </c>
      <c r="O2215" s="1">
        <v>0</v>
      </c>
      <c r="Z2215" s="1">
        <v>0</v>
      </c>
      <c r="AA2215" s="1">
        <v>2</v>
      </c>
      <c r="AC2215" s="1">
        <v>0</v>
      </c>
      <c r="AE2215" s="1">
        <v>0</v>
      </c>
      <c r="AG2215" s="1">
        <v>0</v>
      </c>
      <c r="AI2215" s="1">
        <v>130</v>
      </c>
      <c r="AJ2215" s="1">
        <v>136</v>
      </c>
      <c r="DR2215" s="1">
        <v>70</v>
      </c>
      <c r="DS2215" s="1">
        <v>80</v>
      </c>
      <c r="HA2215" s="1">
        <v>2</v>
      </c>
      <c r="HB2215" s="1">
        <v>2</v>
      </c>
      <c r="HT2215" s="1">
        <v>0</v>
      </c>
      <c r="HU2215" s="1">
        <v>0</v>
      </c>
      <c r="IP2215" s="1">
        <v>94</v>
      </c>
      <c r="IQ2215" s="1">
        <v>95</v>
      </c>
      <c r="LX2215" s="1">
        <v>88</v>
      </c>
      <c r="LY2215" s="1">
        <v>88</v>
      </c>
      <c r="PG2215" s="1">
        <v>18</v>
      </c>
      <c r="PH2215" s="1">
        <v>16</v>
      </c>
      <c r="SP2215" s="1">
        <v>97.7</v>
      </c>
      <c r="SQ2215" s="1">
        <v>97.8</v>
      </c>
      <c r="VX2215" s="1">
        <v>1</v>
      </c>
      <c r="VY2215" s="1">
        <v>1</v>
      </c>
      <c r="WQ2215" s="1">
        <v>0</v>
      </c>
      <c r="WR2215" s="1">
        <v>0</v>
      </c>
      <c r="ZY2215" s="1">
        <v>185.2</v>
      </c>
      <c r="ZZ2215" s="1">
        <v>186.4</v>
      </c>
      <c r="AAY2215" s="1">
        <v>28</v>
      </c>
      <c r="ABB2215" s="1">
        <v>13.6</v>
      </c>
      <c r="ABE2215" s="1">
        <v>40</v>
      </c>
      <c r="ABU2215" s="1">
        <v>136</v>
      </c>
      <c r="ABX2215" s="1">
        <v>3.6</v>
      </c>
      <c r="ACA2215" s="1">
        <v>98</v>
      </c>
      <c r="ACD2215" s="1">
        <v>0.99</v>
      </c>
      <c r="ACG2215" s="1">
        <v>192</v>
      </c>
      <c r="ACH2215" s="1">
        <v>313</v>
      </c>
      <c r="ACI2215" s="1">
        <v>323</v>
      </c>
      <c r="ACQ2215" s="1">
        <v>24</v>
      </c>
      <c r="ACT2215" s="1">
        <v>0.9</v>
      </c>
      <c r="ACW2215" s="1">
        <v>15</v>
      </c>
      <c r="AGS2215" s="1">
        <v>1</v>
      </c>
      <c r="AGT2215" s="1">
        <v>0</v>
      </c>
      <c r="AGU2215" s="1">
        <v>1</v>
      </c>
      <c r="AGV2215" s="1">
        <v>0</v>
      </c>
      <c r="AGW2215" s="1">
        <v>0</v>
      </c>
      <c r="AGX2215" s="1">
        <v>0</v>
      </c>
      <c r="AGY2215" s="1">
        <v>0</v>
      </c>
      <c r="AGZ2215" s="1">
        <v>1</v>
      </c>
      <c r="AHA2215" s="1">
        <v>0</v>
      </c>
      <c r="AHB2215" s="1">
        <v>0</v>
      </c>
      <c r="AHC2215" s="1">
        <v>1</v>
      </c>
      <c r="AHD2215" s="1">
        <v>0</v>
      </c>
      <c r="AHE2215" s="1">
        <v>0</v>
      </c>
      <c r="AHF2215" s="1">
        <v>0</v>
      </c>
      <c r="AHH2215" s="1">
        <v>0</v>
      </c>
      <c r="AHI2215" s="1">
        <v>0</v>
      </c>
      <c r="AHK2215" s="1">
        <v>0</v>
      </c>
      <c r="AHL2215" s="1">
        <v>0</v>
      </c>
      <c r="AHM2215" s="1">
        <v>0</v>
      </c>
      <c r="AHN2215" s="1">
        <v>0</v>
      </c>
      <c r="AHO2215" s="1">
        <v>0</v>
      </c>
      <c r="AHP2215" s="1">
        <v>0</v>
      </c>
      <c r="AHQ2215" s="1">
        <v>0</v>
      </c>
      <c r="AHR2215" s="1">
        <v>0</v>
      </c>
      <c r="AIM2215" s="1">
        <v>0</v>
      </c>
      <c r="AIN2215" s="1">
        <v>0</v>
      </c>
      <c r="AIO2215" s="1">
        <v>0</v>
      </c>
      <c r="AIT2215" s="3">
        <v>1</v>
      </c>
      <c r="AIU2215" s="1">
        <v>1</v>
      </c>
      <c r="AIV2215" s="1">
        <v>0</v>
      </c>
      <c r="AIW2215" s="1">
        <v>0</v>
      </c>
      <c r="AIX2215" s="1">
        <v>59</v>
      </c>
      <c r="AJB2215" s="1">
        <v>50</v>
      </c>
    </row>
    <row r="2216" spans="1:939" s="1" customFormat="1">
      <c r="B2216" s="1">
        <v>5</v>
      </c>
      <c r="C2216" s="1">
        <v>1</v>
      </c>
      <c r="D2216" s="1" t="s">
        <v>10426</v>
      </c>
      <c r="E2216" s="1" t="s">
        <v>6191</v>
      </c>
      <c r="O2216" s="1">
        <v>0</v>
      </c>
      <c r="P2216" s="1">
        <v>1</v>
      </c>
      <c r="Z2216" s="1">
        <v>0</v>
      </c>
      <c r="AA2216" s="1">
        <v>2</v>
      </c>
      <c r="AB2216" s="1" t="s">
        <v>10427</v>
      </c>
      <c r="AC2216" s="1">
        <v>0</v>
      </c>
      <c r="AE2216" s="1">
        <v>0</v>
      </c>
      <c r="AG2216" s="1">
        <v>0</v>
      </c>
      <c r="AI2216" s="1">
        <v>124</v>
      </c>
      <c r="AJ2216" s="1">
        <v>128</v>
      </c>
      <c r="DR2216" s="1">
        <v>72</v>
      </c>
      <c r="DS2216" s="1">
        <v>70</v>
      </c>
      <c r="HA2216" s="1">
        <v>2</v>
      </c>
      <c r="HB2216" s="1">
        <v>2</v>
      </c>
      <c r="HT2216" s="1">
        <v>0</v>
      </c>
      <c r="HU2216" s="1">
        <v>0</v>
      </c>
      <c r="IP2216" s="1">
        <v>93</v>
      </c>
      <c r="IQ2216" s="1">
        <v>97</v>
      </c>
      <c r="LX2216" s="1">
        <v>82</v>
      </c>
      <c r="LY2216" s="1">
        <v>80</v>
      </c>
      <c r="PG2216" s="1">
        <v>16</v>
      </c>
      <c r="PH2216" s="1">
        <v>16</v>
      </c>
      <c r="SP2216" s="1">
        <v>98</v>
      </c>
      <c r="SQ2216" s="1">
        <v>97.5</v>
      </c>
      <c r="VX2216" s="1">
        <v>1</v>
      </c>
      <c r="VY2216" s="1">
        <v>1</v>
      </c>
      <c r="WQ2216" s="1">
        <v>0</v>
      </c>
      <c r="WR2216" s="1">
        <v>0</v>
      </c>
      <c r="ZY2216" s="1">
        <v>184</v>
      </c>
      <c r="ZZ2216" s="1">
        <v>184</v>
      </c>
      <c r="AAY2216" s="1">
        <v>26</v>
      </c>
      <c r="ABB2216" s="1">
        <v>12.9</v>
      </c>
      <c r="ABE2216" s="1">
        <v>38</v>
      </c>
      <c r="ABU2216" s="1">
        <v>136</v>
      </c>
      <c r="ABX2216" s="1">
        <v>4.0999999999999996</v>
      </c>
      <c r="ACA2216" s="1">
        <v>103</v>
      </c>
      <c r="ACD2216" s="1">
        <v>1.05</v>
      </c>
      <c r="ACG2216" s="1">
        <v>182</v>
      </c>
      <c r="ACH2216" s="1">
        <v>301</v>
      </c>
      <c r="ACI2216" s="1">
        <v>202</v>
      </c>
      <c r="ACQ2216" s="1">
        <v>32</v>
      </c>
      <c r="ACT2216" s="1">
        <v>1.1000000000000001</v>
      </c>
      <c r="ACW2216" s="1">
        <v>12</v>
      </c>
      <c r="AGS2216" s="1">
        <v>1</v>
      </c>
      <c r="AGT2216" s="1">
        <v>0</v>
      </c>
      <c r="AGU2216" s="1">
        <v>1</v>
      </c>
      <c r="AGV2216" s="1">
        <v>0</v>
      </c>
      <c r="AGW2216" s="1">
        <v>0</v>
      </c>
      <c r="AGX2216" s="1">
        <v>0</v>
      </c>
      <c r="AGY2216" s="1">
        <v>0</v>
      </c>
      <c r="AGZ2216" s="1">
        <v>1</v>
      </c>
      <c r="AHA2216" s="1">
        <v>0</v>
      </c>
      <c r="AHB2216" s="1">
        <v>0</v>
      </c>
      <c r="AHC2216" s="1">
        <v>1</v>
      </c>
      <c r="AHD2216" s="1">
        <v>0</v>
      </c>
      <c r="AHE2216" s="1">
        <v>0</v>
      </c>
      <c r="AHF2216" s="1">
        <v>0</v>
      </c>
      <c r="AHH2216" s="1">
        <v>0</v>
      </c>
      <c r="AHI2216" s="1">
        <v>0</v>
      </c>
      <c r="AHK2216" s="1">
        <v>0</v>
      </c>
      <c r="AHL2216" s="1">
        <v>0</v>
      </c>
      <c r="AHM2216" s="1">
        <v>0</v>
      </c>
      <c r="AHN2216" s="1">
        <v>0</v>
      </c>
      <c r="AHO2216" s="1">
        <v>0</v>
      </c>
      <c r="AHP2216" s="1">
        <v>0</v>
      </c>
      <c r="AHQ2216" s="1">
        <v>0</v>
      </c>
      <c r="AHR2216" s="1">
        <v>1</v>
      </c>
      <c r="AIM2216" s="1">
        <v>0</v>
      </c>
      <c r="AIN2216" s="1">
        <v>0</v>
      </c>
      <c r="AIO2216" s="1">
        <v>0</v>
      </c>
      <c r="AIT2216" s="3">
        <v>1</v>
      </c>
      <c r="AIU2216" s="1">
        <v>1</v>
      </c>
      <c r="AIV2216" s="1">
        <v>0</v>
      </c>
      <c r="AIW2216" s="1">
        <v>0</v>
      </c>
      <c r="AIX2216" s="1">
        <v>107</v>
      </c>
      <c r="AJB2216" s="1">
        <v>40</v>
      </c>
    </row>
    <row r="2217" spans="1:939" s="1" customFormat="1">
      <c r="B2217" s="1">
        <v>6</v>
      </c>
      <c r="C2217" s="1">
        <v>0</v>
      </c>
      <c r="Z2217" s="1">
        <v>0</v>
      </c>
      <c r="AA2217" s="1">
        <v>2</v>
      </c>
      <c r="AB2217" s="1" t="s">
        <v>10428</v>
      </c>
      <c r="AC2217" s="1">
        <v>0</v>
      </c>
      <c r="AE2217" s="1">
        <v>0</v>
      </c>
      <c r="AG2217" s="1">
        <v>0</v>
      </c>
      <c r="AI2217" s="1">
        <v>118</v>
      </c>
      <c r="AJ2217" s="1">
        <v>124</v>
      </c>
      <c r="DR2217" s="1">
        <v>74</v>
      </c>
      <c r="DS2217" s="1">
        <v>78</v>
      </c>
      <c r="HA2217" s="1">
        <v>2</v>
      </c>
      <c r="HB2217" s="1">
        <v>2</v>
      </c>
      <c r="HT2217" s="1">
        <v>0</v>
      </c>
      <c r="HU2217" s="1">
        <v>0</v>
      </c>
      <c r="IP2217" s="1">
        <v>99</v>
      </c>
      <c r="IQ2217" s="1">
        <v>98</v>
      </c>
      <c r="LX2217" s="1">
        <v>76</v>
      </c>
      <c r="LY2217" s="1">
        <v>83</v>
      </c>
      <c r="PG2217" s="1">
        <v>18</v>
      </c>
      <c r="PH2217" s="1">
        <v>18</v>
      </c>
      <c r="SP2217" s="1">
        <v>97.7</v>
      </c>
      <c r="SQ2217" s="1">
        <v>97.6</v>
      </c>
      <c r="VX2217" s="1">
        <v>1</v>
      </c>
      <c r="VY2217" s="1">
        <v>1</v>
      </c>
      <c r="WQ2217" s="1">
        <v>0</v>
      </c>
      <c r="WR2217" s="1">
        <v>0</v>
      </c>
      <c r="ZY2217" s="1">
        <v>183.8</v>
      </c>
      <c r="ZZ2217" s="1">
        <v>183.4</v>
      </c>
      <c r="AAY2217" s="1">
        <v>28</v>
      </c>
      <c r="ABB2217" s="1">
        <v>13.3</v>
      </c>
      <c r="ABE2217" s="1">
        <v>39</v>
      </c>
      <c r="ABU2217" s="1">
        <v>134</v>
      </c>
      <c r="ABX2217" s="1">
        <v>3.8</v>
      </c>
      <c r="ACA2217" s="1">
        <v>100</v>
      </c>
      <c r="ACD2217" s="1">
        <v>0.94</v>
      </c>
      <c r="ACG2217" s="1">
        <v>177</v>
      </c>
      <c r="ACH2217" s="1">
        <v>401</v>
      </c>
      <c r="ACI2217" s="1">
        <v>333</v>
      </c>
      <c r="ACJ2217" s="1">
        <v>345</v>
      </c>
      <c r="ACQ2217" s="1">
        <v>31</v>
      </c>
      <c r="ACT2217" s="1">
        <v>1.1000000000000001</v>
      </c>
      <c r="ACW2217" s="1">
        <v>11</v>
      </c>
      <c r="AGS2217" s="1">
        <v>1</v>
      </c>
      <c r="AGT2217" s="1">
        <v>0</v>
      </c>
      <c r="AGU2217" s="1">
        <v>1</v>
      </c>
      <c r="AGV2217" s="1">
        <v>0</v>
      </c>
      <c r="AGW2217" s="1">
        <v>0</v>
      </c>
      <c r="AGX2217" s="1">
        <v>0</v>
      </c>
      <c r="AGY2217" s="1">
        <v>0</v>
      </c>
      <c r="AGZ2217" s="1">
        <v>1</v>
      </c>
      <c r="AHA2217" s="1">
        <v>0</v>
      </c>
      <c r="AHB2217" s="1">
        <v>0</v>
      </c>
      <c r="AHC2217" s="1">
        <v>1</v>
      </c>
      <c r="AHD2217" s="1">
        <v>0</v>
      </c>
      <c r="AHE2217" s="1">
        <v>0</v>
      </c>
      <c r="AHF2217" s="1">
        <v>0</v>
      </c>
      <c r="AHH2217" s="1">
        <v>0</v>
      </c>
      <c r="AHI2217" s="1">
        <v>0</v>
      </c>
      <c r="AHK2217" s="1">
        <v>0</v>
      </c>
      <c r="AHL2217" s="1">
        <v>0</v>
      </c>
      <c r="AHM2217" s="1">
        <v>0</v>
      </c>
      <c r="AHN2217" s="1">
        <v>0</v>
      </c>
      <c r="AHO2217" s="1">
        <v>0</v>
      </c>
      <c r="AHP2217" s="1">
        <v>0</v>
      </c>
      <c r="AHQ2217" s="1">
        <v>0</v>
      </c>
      <c r="AHR2217" s="1">
        <v>0</v>
      </c>
      <c r="AIM2217" s="1">
        <v>0</v>
      </c>
      <c r="AIN2217" s="1">
        <v>0</v>
      </c>
      <c r="AIO2217" s="1">
        <v>0</v>
      </c>
      <c r="AIT2217" s="3">
        <v>2</v>
      </c>
      <c r="AIU2217" s="1">
        <v>0</v>
      </c>
      <c r="AIV2217" s="1">
        <v>0</v>
      </c>
      <c r="AIW2217" s="1">
        <v>0</v>
      </c>
      <c r="AIX2217" s="1">
        <v>85</v>
      </c>
      <c r="AIY2217" s="1">
        <v>39</v>
      </c>
    </row>
    <row r="2218" spans="1:939" s="1" customFormat="1">
      <c r="B2218" s="1">
        <v>7</v>
      </c>
      <c r="C2218" s="1">
        <v>1</v>
      </c>
      <c r="D2218" s="1" t="s">
        <v>10429</v>
      </c>
      <c r="O2218" s="1">
        <v>1</v>
      </c>
      <c r="Z2218" s="1">
        <v>0</v>
      </c>
      <c r="AA2218" s="1">
        <v>2</v>
      </c>
      <c r="AB2218" s="1" t="s">
        <v>10430</v>
      </c>
      <c r="AC2218" s="1">
        <v>0</v>
      </c>
      <c r="AE2218" s="1">
        <v>0</v>
      </c>
      <c r="AG2218" s="1">
        <v>0</v>
      </c>
      <c r="AI2218" s="1">
        <v>110</v>
      </c>
      <c r="AJ2218" s="1">
        <v>122</v>
      </c>
      <c r="DR2218" s="1">
        <v>80</v>
      </c>
      <c r="DS2218" s="1">
        <v>78</v>
      </c>
      <c r="HA2218" s="1">
        <v>2</v>
      </c>
      <c r="HB2218" s="1">
        <v>2</v>
      </c>
      <c r="HT2218" s="1">
        <v>0</v>
      </c>
      <c r="HU2218" s="1">
        <v>0</v>
      </c>
      <c r="IP2218" s="1">
        <v>97</v>
      </c>
      <c r="IQ2218" s="1">
        <v>95</v>
      </c>
      <c r="LX2218" s="1">
        <v>82</v>
      </c>
      <c r="LY2218" s="1">
        <v>87</v>
      </c>
      <c r="PG2218" s="1">
        <v>18</v>
      </c>
      <c r="PH2218" s="1">
        <v>18</v>
      </c>
      <c r="SP2218" s="1">
        <v>97.3</v>
      </c>
      <c r="SQ2218" s="1">
        <v>96.6</v>
      </c>
      <c r="VX2218" s="1">
        <v>1</v>
      </c>
      <c r="VY2218" s="1">
        <v>1</v>
      </c>
      <c r="WQ2218" s="1">
        <v>0</v>
      </c>
      <c r="WR2218" s="1">
        <v>0</v>
      </c>
      <c r="ZY2218" s="1">
        <v>182.6</v>
      </c>
      <c r="ZZ2218" s="1">
        <v>183.8</v>
      </c>
      <c r="AAY2218" s="1">
        <v>27</v>
      </c>
      <c r="ABB2218" s="1">
        <v>13.6</v>
      </c>
      <c r="ABE2218" s="1">
        <v>40</v>
      </c>
      <c r="ABU2218" s="1">
        <v>133</v>
      </c>
      <c r="ABX2218" s="1">
        <v>4.9000000000000004</v>
      </c>
      <c r="ACA2218" s="1">
        <v>99</v>
      </c>
      <c r="ACD2218" s="1">
        <v>0.89</v>
      </c>
      <c r="ACG2218" s="1">
        <v>384</v>
      </c>
      <c r="ACH2218" s="1">
        <v>162</v>
      </c>
      <c r="ACI2218" s="1">
        <v>274</v>
      </c>
      <c r="ACJ2218" s="1">
        <v>316</v>
      </c>
      <c r="ACK2218" s="1">
        <v>330</v>
      </c>
      <c r="ACL2218" s="1">
        <v>269</v>
      </c>
      <c r="ACQ2218" s="1">
        <v>38</v>
      </c>
      <c r="ACT2218" s="1">
        <v>1.1000000000000001</v>
      </c>
      <c r="ACW2218" s="1">
        <v>13</v>
      </c>
      <c r="AGS2218" s="1">
        <v>1</v>
      </c>
      <c r="AGT2218" s="1">
        <v>0</v>
      </c>
      <c r="AGU2218" s="1">
        <v>1</v>
      </c>
      <c r="AGV2218" s="1">
        <v>0</v>
      </c>
      <c r="AGW2218" s="1">
        <v>0</v>
      </c>
      <c r="AGX2218" s="1">
        <v>0</v>
      </c>
      <c r="AGY2218" s="1">
        <v>0</v>
      </c>
      <c r="AGZ2218" s="1">
        <v>1</v>
      </c>
      <c r="AHA2218" s="1">
        <v>0</v>
      </c>
      <c r="AHB2218" s="1">
        <v>0</v>
      </c>
      <c r="AHC2218" s="1">
        <v>1</v>
      </c>
      <c r="AHD2218" s="1">
        <v>0</v>
      </c>
      <c r="AHE2218" s="1">
        <v>0</v>
      </c>
      <c r="AHF2218" s="1">
        <v>0</v>
      </c>
      <c r="AHH2218" s="1">
        <v>0</v>
      </c>
      <c r="AHI2218" s="1">
        <v>0</v>
      </c>
      <c r="AHK2218" s="1">
        <v>0</v>
      </c>
      <c r="AHL2218" s="1">
        <v>0</v>
      </c>
      <c r="AHM2218" s="1">
        <v>0</v>
      </c>
      <c r="AHN2218" s="1">
        <v>0</v>
      </c>
      <c r="AHO2218" s="1">
        <v>0</v>
      </c>
      <c r="AHP2218" s="1">
        <v>0</v>
      </c>
      <c r="AHQ2218" s="1">
        <v>0</v>
      </c>
      <c r="AHR2218" s="1">
        <v>1</v>
      </c>
      <c r="AIM2218" s="1">
        <v>0</v>
      </c>
      <c r="AIN2218" s="1">
        <v>0</v>
      </c>
      <c r="AIO2218" s="1">
        <v>0</v>
      </c>
      <c r="AIT2218" s="3">
        <v>2</v>
      </c>
      <c r="AIU2218" s="1">
        <v>0</v>
      </c>
      <c r="AIV2218" s="1">
        <v>0</v>
      </c>
      <c r="AIW2218" s="1">
        <v>0</v>
      </c>
      <c r="AIX2218" s="1">
        <v>76</v>
      </c>
      <c r="AIY2218" s="1">
        <v>83</v>
      </c>
    </row>
    <row r="2219" spans="1:939" s="1" customFormat="1">
      <c r="B2219" s="1">
        <v>8</v>
      </c>
      <c r="C2219" s="1">
        <v>1</v>
      </c>
      <c r="D2219" s="1" t="s">
        <v>10431</v>
      </c>
      <c r="E2219" s="1" t="s">
        <v>3261</v>
      </c>
      <c r="F2219" s="1" t="s">
        <v>10432</v>
      </c>
      <c r="O2219" s="1">
        <v>1</v>
      </c>
      <c r="P2219" s="1">
        <v>0</v>
      </c>
      <c r="Q2219" s="1">
        <v>0</v>
      </c>
      <c r="Z2219" s="1">
        <v>0</v>
      </c>
      <c r="AA2219" s="1">
        <v>2</v>
      </c>
      <c r="AC2219" s="1">
        <v>0</v>
      </c>
      <c r="AE2219" s="1">
        <v>0</v>
      </c>
      <c r="AG2219" s="1">
        <v>0</v>
      </c>
      <c r="AI2219" s="1">
        <v>116</v>
      </c>
      <c r="AJ2219" s="1">
        <v>112</v>
      </c>
      <c r="DR2219" s="1">
        <v>70</v>
      </c>
      <c r="DS2219" s="1">
        <v>80</v>
      </c>
      <c r="HA2219" s="1">
        <v>2</v>
      </c>
      <c r="HB2219" s="1">
        <v>2</v>
      </c>
      <c r="HT2219" s="1">
        <v>0</v>
      </c>
      <c r="HU2219" s="1">
        <v>0</v>
      </c>
      <c r="IP2219" s="1">
        <v>96</v>
      </c>
      <c r="IQ2219" s="1">
        <v>96</v>
      </c>
      <c r="LX2219" s="1">
        <v>93</v>
      </c>
      <c r="LY2219" s="1">
        <v>78</v>
      </c>
      <c r="PG2219" s="1">
        <v>16</v>
      </c>
      <c r="PH2219" s="1">
        <v>18</v>
      </c>
      <c r="SP2219" s="1">
        <v>98.2</v>
      </c>
      <c r="SQ2219" s="1">
        <v>98</v>
      </c>
      <c r="VX2219" s="1">
        <v>1</v>
      </c>
      <c r="VY2219" s="1">
        <v>1</v>
      </c>
      <c r="WQ2219" s="1">
        <v>0</v>
      </c>
      <c r="WR2219" s="1">
        <v>0</v>
      </c>
      <c r="ZY2219" s="1">
        <v>183.8</v>
      </c>
      <c r="ZZ2219" s="1">
        <v>184.6</v>
      </c>
      <c r="AAY2219" s="1">
        <v>26</v>
      </c>
      <c r="ABB2219" s="1">
        <v>14.3</v>
      </c>
      <c r="ABE2219" s="1">
        <v>42</v>
      </c>
      <c r="ABU2219" s="1">
        <v>131</v>
      </c>
      <c r="ABX2219" s="1">
        <v>4.3</v>
      </c>
      <c r="ACA2219" s="1">
        <v>103</v>
      </c>
      <c r="ACD2219" s="1">
        <v>0.76</v>
      </c>
      <c r="ACG2219" s="1">
        <v>331</v>
      </c>
      <c r="ACH2219" s="1">
        <v>233</v>
      </c>
      <c r="ACI2219" s="1">
        <v>401</v>
      </c>
      <c r="ACJ2219" s="1">
        <v>354</v>
      </c>
      <c r="ACK2219" s="1">
        <v>365</v>
      </c>
      <c r="ACL2219" s="1">
        <v>304</v>
      </c>
      <c r="ACM2219" s="1">
        <v>282</v>
      </c>
      <c r="ACQ2219" s="1">
        <v>38</v>
      </c>
      <c r="ACT2219" s="1">
        <v>1</v>
      </c>
      <c r="ACW2219" s="1">
        <v>7</v>
      </c>
      <c r="AGS2219" s="1">
        <v>0</v>
      </c>
      <c r="AGT2219" s="1">
        <v>0</v>
      </c>
      <c r="AGU2219" s="1">
        <v>0</v>
      </c>
      <c r="AGV2219" s="1">
        <v>0</v>
      </c>
      <c r="AGW2219" s="1">
        <v>0</v>
      </c>
      <c r="AGX2219" s="1">
        <v>0</v>
      </c>
      <c r="AGY2219" s="1">
        <v>0</v>
      </c>
      <c r="AGZ2219" s="1">
        <v>1</v>
      </c>
      <c r="AHA2219" s="1">
        <v>0</v>
      </c>
      <c r="AHB2219" s="1">
        <v>0</v>
      </c>
      <c r="AHC2219" s="1">
        <v>1</v>
      </c>
      <c r="AHD2219" s="1">
        <v>0</v>
      </c>
      <c r="AHE2219" s="1">
        <v>0</v>
      </c>
      <c r="AHF2219" s="1">
        <v>0</v>
      </c>
      <c r="AHH2219" s="1">
        <v>0</v>
      </c>
      <c r="AHI2219" s="1">
        <v>0</v>
      </c>
      <c r="AHK2219" s="1">
        <v>0</v>
      </c>
      <c r="AHL2219" s="1">
        <v>0</v>
      </c>
      <c r="AHM2219" s="1">
        <v>0</v>
      </c>
      <c r="AHN2219" s="1">
        <v>0</v>
      </c>
      <c r="AHO2219" s="1">
        <v>0</v>
      </c>
      <c r="AHP2219" s="1">
        <v>0</v>
      </c>
      <c r="AHQ2219" s="1">
        <v>0</v>
      </c>
      <c r="AHR2219" s="1">
        <v>0</v>
      </c>
      <c r="AIM2219" s="1">
        <v>0</v>
      </c>
      <c r="AIN2219" s="1">
        <v>0</v>
      </c>
      <c r="AIO2219" s="1">
        <v>0</v>
      </c>
      <c r="AIT2219" s="3">
        <v>2</v>
      </c>
      <c r="AIU2219" s="1">
        <v>0</v>
      </c>
      <c r="AIV2219" s="1">
        <v>0</v>
      </c>
      <c r="AIW2219" s="1">
        <v>0</v>
      </c>
      <c r="AIX2219" s="1">
        <v>57</v>
      </c>
      <c r="AIY2219" s="1">
        <v>54</v>
      </c>
    </row>
    <row r="2220" spans="1:939" s="1" customFormat="1">
      <c r="B2220" s="1">
        <v>9</v>
      </c>
      <c r="C2220" s="1">
        <v>0</v>
      </c>
      <c r="Z2220" s="1">
        <v>0</v>
      </c>
      <c r="AA2220" s="1">
        <v>2</v>
      </c>
      <c r="AC2220" s="1">
        <v>0</v>
      </c>
      <c r="AE2220" s="1">
        <v>0</v>
      </c>
      <c r="AG2220" s="1">
        <v>0</v>
      </c>
      <c r="AI2220" s="1">
        <v>122</v>
      </c>
      <c r="AJ2220" s="1">
        <v>112</v>
      </c>
      <c r="DR2220" s="1">
        <v>78</v>
      </c>
      <c r="DS2220" s="1">
        <v>68</v>
      </c>
      <c r="HA2220" s="1">
        <v>2</v>
      </c>
      <c r="HB2220" s="1">
        <v>2</v>
      </c>
      <c r="HT2220" s="1">
        <v>0</v>
      </c>
      <c r="HU2220" s="1">
        <v>0</v>
      </c>
      <c r="IP2220" s="1">
        <v>96</v>
      </c>
      <c r="IQ2220" s="1">
        <v>96</v>
      </c>
      <c r="LX2220" s="1">
        <v>84</v>
      </c>
      <c r="LY2220" s="1">
        <v>82</v>
      </c>
      <c r="PG2220" s="1">
        <v>16</v>
      </c>
      <c r="PH2220" s="1">
        <v>16</v>
      </c>
      <c r="SP2220" s="1">
        <v>97.5</v>
      </c>
      <c r="SQ2220" s="1">
        <v>97.5</v>
      </c>
      <c r="VX2220" s="1">
        <v>1</v>
      </c>
      <c r="VY2220" s="1">
        <v>1</v>
      </c>
      <c r="WQ2220" s="1">
        <v>0</v>
      </c>
      <c r="WR2220" s="1">
        <v>0</v>
      </c>
      <c r="ZY2220" s="1">
        <v>183.4</v>
      </c>
      <c r="ZZ2220" s="1">
        <v>184.2</v>
      </c>
      <c r="AAY2220" s="1">
        <v>29</v>
      </c>
      <c r="ABU2220" s="1">
        <v>135</v>
      </c>
      <c r="ABX2220" s="1">
        <v>3.7</v>
      </c>
      <c r="ACA2220" s="1">
        <v>91</v>
      </c>
      <c r="ACD2220" s="1">
        <v>8.9</v>
      </c>
      <c r="ACG2220" s="1">
        <v>288</v>
      </c>
      <c r="ACQ2220" s="1">
        <v>34</v>
      </c>
      <c r="ACT2220" s="1">
        <v>1.19</v>
      </c>
      <c r="ACW2220" s="1">
        <v>15</v>
      </c>
      <c r="ADO2220" s="1">
        <v>9.1999999999999993</v>
      </c>
      <c r="AGS2220" s="1">
        <v>0</v>
      </c>
      <c r="AGT2220" s="1">
        <v>0</v>
      </c>
      <c r="AGU2220" s="1">
        <v>0</v>
      </c>
      <c r="AGV2220" s="1">
        <v>0</v>
      </c>
      <c r="AGW2220" s="1">
        <v>0</v>
      </c>
      <c r="AGX2220" s="1">
        <v>0</v>
      </c>
      <c r="AGY2220" s="1">
        <v>0</v>
      </c>
      <c r="AGZ2220" s="1">
        <v>2</v>
      </c>
      <c r="AHA2220" s="1">
        <v>0</v>
      </c>
      <c r="AHB2220" s="1">
        <v>0</v>
      </c>
      <c r="AHC2220" s="1">
        <v>1</v>
      </c>
      <c r="AHD2220" s="1">
        <v>0</v>
      </c>
      <c r="AHE2220" s="1">
        <v>0</v>
      </c>
      <c r="AHF2220" s="1">
        <v>0</v>
      </c>
      <c r="AHH2220" s="1">
        <v>0</v>
      </c>
      <c r="AHI2220" s="1">
        <v>0</v>
      </c>
      <c r="AHK2220" s="1">
        <v>0</v>
      </c>
      <c r="AHL2220" s="1">
        <v>0</v>
      </c>
      <c r="AHM2220" s="1">
        <v>0</v>
      </c>
      <c r="AHN2220" s="1">
        <v>0</v>
      </c>
      <c r="AHO2220" s="1">
        <v>0</v>
      </c>
      <c r="AHP2220" s="1">
        <v>0</v>
      </c>
      <c r="AHQ2220" s="1">
        <v>0</v>
      </c>
      <c r="AHR2220" s="1">
        <v>0</v>
      </c>
      <c r="AIM2220" s="1">
        <v>0</v>
      </c>
      <c r="AIN2220" s="1">
        <v>0</v>
      </c>
      <c r="AIO2220" s="1">
        <v>0</v>
      </c>
      <c r="AIT2220" s="3">
        <v>0</v>
      </c>
      <c r="AIU2220" s="1">
        <v>2</v>
      </c>
      <c r="AIV2220" s="1">
        <v>0</v>
      </c>
      <c r="AIW2220" s="1">
        <v>0</v>
      </c>
      <c r="AJB2220" s="1">
        <v>68</v>
      </c>
      <c r="AJC2220" s="1">
        <v>30</v>
      </c>
    </row>
    <row r="2221" spans="1:939" s="80" customFormat="1">
      <c r="B2221" s="80">
        <v>10</v>
      </c>
      <c r="C2221" s="80">
        <v>0</v>
      </c>
      <c r="Z2221" s="80">
        <v>0</v>
      </c>
      <c r="AA2221" s="80">
        <v>2</v>
      </c>
      <c r="AC2221" s="80">
        <v>0</v>
      </c>
      <c r="AE2221" s="80">
        <v>0</v>
      </c>
      <c r="AG2221" s="80">
        <v>0</v>
      </c>
      <c r="AI2221" s="80">
        <v>124</v>
      </c>
      <c r="DR2221" s="80">
        <v>74</v>
      </c>
      <c r="HA2221" s="80">
        <v>2</v>
      </c>
      <c r="HT2221" s="80">
        <v>0</v>
      </c>
      <c r="IP2221" s="80">
        <v>99</v>
      </c>
      <c r="LX2221" s="80">
        <v>90</v>
      </c>
      <c r="PG2221" s="80">
        <v>16</v>
      </c>
      <c r="SP2221" s="80">
        <v>98.2</v>
      </c>
      <c r="VX2221" s="80">
        <v>1</v>
      </c>
      <c r="WQ2221" s="80">
        <v>0</v>
      </c>
      <c r="ZY2221" s="80">
        <v>184</v>
      </c>
      <c r="AGS2221" s="80">
        <v>0</v>
      </c>
      <c r="AGT2221" s="80">
        <v>0</v>
      </c>
      <c r="AGU2221" s="80">
        <v>0</v>
      </c>
      <c r="AGV2221" s="80">
        <v>0</v>
      </c>
      <c r="AGW2221" s="80">
        <v>0</v>
      </c>
      <c r="AGX2221" s="80">
        <v>0</v>
      </c>
      <c r="AGY2221" s="80">
        <v>0</v>
      </c>
      <c r="AGZ2221" s="80">
        <v>0</v>
      </c>
      <c r="AHA2221" s="80">
        <v>0</v>
      </c>
      <c r="AHB2221" s="80">
        <v>0</v>
      </c>
      <c r="AHC2221" s="80">
        <v>1</v>
      </c>
      <c r="AHD2221" s="80">
        <v>0</v>
      </c>
      <c r="AHE2221" s="80">
        <v>0</v>
      </c>
      <c r="AHF2221" s="80">
        <v>0</v>
      </c>
      <c r="AHH2221" s="80">
        <v>0</v>
      </c>
      <c r="AHI2221" s="80">
        <v>0</v>
      </c>
      <c r="AHK2221" s="80">
        <v>0</v>
      </c>
      <c r="AHL2221" s="80">
        <v>0</v>
      </c>
      <c r="AHM2221" s="80">
        <v>0</v>
      </c>
      <c r="AHN2221" s="80">
        <v>0</v>
      </c>
      <c r="AHO2221" s="80">
        <v>0</v>
      </c>
      <c r="AHP2221" s="80">
        <v>0</v>
      </c>
      <c r="AHQ2221" s="80">
        <v>0</v>
      </c>
      <c r="AHR2221" s="80">
        <v>0</v>
      </c>
      <c r="AIM2221" s="80">
        <v>0</v>
      </c>
      <c r="AIN2221" s="80">
        <v>0</v>
      </c>
      <c r="AIO2221" s="80">
        <v>0</v>
      </c>
      <c r="AIT2221" s="86">
        <v>0</v>
      </c>
      <c r="AIU2221" s="80">
        <v>1</v>
      </c>
      <c r="AIV2221" s="80">
        <v>0</v>
      </c>
      <c r="AIW2221" s="80">
        <v>0</v>
      </c>
      <c r="AJB2221" s="80">
        <v>60</v>
      </c>
    </row>
    <row r="2222" spans="1:939" s="1" customFormat="1">
      <c r="A2222" s="1">
        <v>464</v>
      </c>
      <c r="B2222" s="1">
        <v>1</v>
      </c>
      <c r="C2222" s="1">
        <v>1</v>
      </c>
      <c r="D2222" s="1" t="s">
        <v>3429</v>
      </c>
      <c r="O2222" s="1">
        <v>0</v>
      </c>
      <c r="Z2222" s="1">
        <v>0</v>
      </c>
      <c r="AA2222" s="1">
        <v>2</v>
      </c>
      <c r="AB2222" s="1" t="s">
        <v>10433</v>
      </c>
      <c r="AC2222" s="1">
        <v>0</v>
      </c>
      <c r="AE2222" s="1">
        <v>0</v>
      </c>
      <c r="AG2222" s="1">
        <v>0</v>
      </c>
      <c r="AI2222" s="1">
        <v>138</v>
      </c>
      <c r="DR2222" s="1">
        <v>72</v>
      </c>
      <c r="HA2222" s="1">
        <v>2</v>
      </c>
      <c r="HT2222" s="1">
        <v>0</v>
      </c>
      <c r="IP2222" s="1">
        <v>93</v>
      </c>
      <c r="LX2222" s="1">
        <v>118</v>
      </c>
      <c r="PG2222" s="1">
        <v>18</v>
      </c>
      <c r="SP2222" s="1">
        <v>97.3</v>
      </c>
      <c r="VX2222" s="1">
        <v>1</v>
      </c>
      <c r="WQ2222" s="1">
        <v>0</v>
      </c>
      <c r="ACG2222" s="1">
        <v>483</v>
      </c>
      <c r="AGS2222" s="1">
        <v>0</v>
      </c>
      <c r="AGT2222" s="1">
        <v>0</v>
      </c>
      <c r="AGU2222" s="1">
        <v>0</v>
      </c>
      <c r="AGV2222" s="1">
        <v>0</v>
      </c>
      <c r="AGW2222" s="1">
        <v>0</v>
      </c>
      <c r="AGX2222" s="1">
        <v>1</v>
      </c>
      <c r="AGY2222" s="1">
        <v>0</v>
      </c>
      <c r="AGZ2222" s="1">
        <v>0</v>
      </c>
      <c r="AHA2222" s="1">
        <v>0</v>
      </c>
      <c r="AHB2222" s="1">
        <v>0</v>
      </c>
      <c r="AHC2222" s="1">
        <v>1</v>
      </c>
      <c r="AHD2222" s="1">
        <v>0</v>
      </c>
      <c r="AHE2222" s="1">
        <v>0</v>
      </c>
      <c r="AHF2222" s="1">
        <v>0</v>
      </c>
      <c r="AHH2222" s="1">
        <v>0</v>
      </c>
      <c r="AHI2222" s="1">
        <v>0</v>
      </c>
      <c r="AHK2222" s="1">
        <v>0</v>
      </c>
      <c r="AHL2222" s="1">
        <v>0</v>
      </c>
      <c r="AHM2222" s="1">
        <v>0</v>
      </c>
      <c r="AHN2222" s="1">
        <v>0</v>
      </c>
      <c r="AHO2222" s="1">
        <v>0</v>
      </c>
      <c r="AHP2222" s="1">
        <v>0</v>
      </c>
      <c r="AHQ2222" s="1">
        <v>0</v>
      </c>
      <c r="AHR2222" s="1">
        <v>5</v>
      </c>
      <c r="AIM2222" s="1">
        <v>0</v>
      </c>
      <c r="AIN2222" s="1">
        <v>0</v>
      </c>
      <c r="AIO2222" s="1">
        <v>0</v>
      </c>
      <c r="AIP2222" s="1">
        <v>1</v>
      </c>
      <c r="AIQ2222" s="1">
        <v>1</v>
      </c>
      <c r="AIR2222" s="1">
        <v>1</v>
      </c>
      <c r="AIS2222" s="1">
        <v>1</v>
      </c>
      <c r="AIT2222" s="1">
        <v>0</v>
      </c>
      <c r="AIU2222" s="1">
        <v>1</v>
      </c>
      <c r="AIV2222" s="1">
        <v>0</v>
      </c>
      <c r="AIW2222" s="1">
        <v>0</v>
      </c>
      <c r="AJB2222" s="1">
        <v>49</v>
      </c>
    </row>
    <row r="2223" spans="1:939" s="1" customFormat="1">
      <c r="B2223" s="1">
        <v>2</v>
      </c>
      <c r="C2223" s="1">
        <v>1</v>
      </c>
      <c r="D2223" s="1" t="s">
        <v>10434</v>
      </c>
      <c r="E2223" s="1" t="s">
        <v>10435</v>
      </c>
      <c r="O2223" s="1">
        <v>0</v>
      </c>
      <c r="P2223" s="1">
        <v>0</v>
      </c>
      <c r="Z2223" s="1">
        <v>0</v>
      </c>
      <c r="AA2223" s="1">
        <v>2</v>
      </c>
      <c r="AB2223" s="1" t="s">
        <v>10436</v>
      </c>
      <c r="AC2223" s="1">
        <v>0</v>
      </c>
      <c r="AE2223" s="1">
        <v>0</v>
      </c>
      <c r="AG2223" s="1">
        <v>0</v>
      </c>
      <c r="AI2223" s="1">
        <v>140</v>
      </c>
      <c r="AJ2223" s="1">
        <v>110</v>
      </c>
      <c r="DR2223" s="1">
        <v>78</v>
      </c>
      <c r="DS2223" s="1">
        <v>60</v>
      </c>
      <c r="HA2223" s="1">
        <v>2</v>
      </c>
      <c r="HB2223" s="1">
        <v>2</v>
      </c>
      <c r="HT2223" s="1">
        <v>0</v>
      </c>
      <c r="HU2223" s="1">
        <v>0</v>
      </c>
      <c r="IP2223" s="1">
        <v>96</v>
      </c>
      <c r="IQ2223" s="1">
        <v>94</v>
      </c>
      <c r="LX2223" s="1">
        <v>96</v>
      </c>
      <c r="LY2223" s="1">
        <v>102</v>
      </c>
      <c r="PG2223" s="1">
        <v>24</v>
      </c>
      <c r="PH2223" s="1">
        <v>16</v>
      </c>
      <c r="SP2223" s="1">
        <v>97.6</v>
      </c>
      <c r="SQ2223" s="1">
        <v>98.2</v>
      </c>
      <c r="VX2223" s="1">
        <v>1</v>
      </c>
      <c r="VY2223" s="1">
        <v>1</v>
      </c>
      <c r="WQ2223" s="1">
        <v>0</v>
      </c>
      <c r="WR2223" s="1">
        <v>0</v>
      </c>
      <c r="ZY2223" s="1">
        <v>113.6</v>
      </c>
      <c r="ZZ2223" s="1">
        <v>114.2</v>
      </c>
      <c r="AAZ2223" s="1">
        <v>27</v>
      </c>
      <c r="ABV2223" s="1">
        <v>146</v>
      </c>
      <c r="ABY2223" s="1">
        <v>4.9000000000000004</v>
      </c>
      <c r="ACB2223" s="1">
        <v>106</v>
      </c>
      <c r="ACE2223" s="1">
        <v>9.8000000000000007</v>
      </c>
      <c r="ACG2223" s="1">
        <v>72</v>
      </c>
      <c r="ACH2223" s="1">
        <v>17</v>
      </c>
      <c r="ACI2223" s="1">
        <v>119</v>
      </c>
      <c r="ACJ2223" s="1">
        <v>586</v>
      </c>
      <c r="ACR2223" s="1">
        <v>25</v>
      </c>
      <c r="ACU2223" s="1">
        <v>1.07</v>
      </c>
      <c r="ACX2223" s="1">
        <v>13</v>
      </c>
      <c r="AGS2223" s="1">
        <v>1</v>
      </c>
      <c r="AGT2223" s="1">
        <v>0</v>
      </c>
      <c r="AGU2223" s="1">
        <v>1</v>
      </c>
      <c r="AGV2223" s="1">
        <v>0</v>
      </c>
      <c r="AGW2223" s="1">
        <v>0</v>
      </c>
      <c r="AGX2223" s="1">
        <v>1</v>
      </c>
      <c r="AGY2223" s="1">
        <v>0</v>
      </c>
      <c r="AGZ2223" s="1">
        <v>1</v>
      </c>
      <c r="AHA2223" s="1">
        <v>0</v>
      </c>
      <c r="AHB2223" s="1">
        <v>0</v>
      </c>
      <c r="AHC2223" s="1">
        <v>1</v>
      </c>
      <c r="AHD2223" s="1">
        <v>0</v>
      </c>
      <c r="AHE2223" s="1">
        <v>0</v>
      </c>
      <c r="AHF2223" s="1">
        <v>0</v>
      </c>
      <c r="AHH2223" s="1">
        <v>0</v>
      </c>
      <c r="AHI2223" s="1">
        <v>0</v>
      </c>
      <c r="AHK2223" s="1">
        <v>0</v>
      </c>
      <c r="AHL2223" s="1">
        <v>0</v>
      </c>
      <c r="AHM2223" s="1">
        <v>0</v>
      </c>
      <c r="AHN2223" s="1">
        <v>0</v>
      </c>
      <c r="AHO2223" s="1">
        <v>0</v>
      </c>
      <c r="AHP2223" s="1">
        <v>0</v>
      </c>
      <c r="AHQ2223" s="1">
        <v>0</v>
      </c>
      <c r="AHR2223" s="1">
        <v>5</v>
      </c>
      <c r="AIM2223" s="1">
        <v>0</v>
      </c>
      <c r="AIN2223" s="1">
        <v>0</v>
      </c>
      <c r="AIO2223" s="1">
        <v>0</v>
      </c>
      <c r="AIT2223" s="1">
        <v>1</v>
      </c>
      <c r="AIU2223" s="1">
        <v>1</v>
      </c>
      <c r="AIV2223" s="1">
        <v>0</v>
      </c>
      <c r="AIW2223" s="1">
        <v>0</v>
      </c>
      <c r="AIX2223" s="1">
        <v>37</v>
      </c>
      <c r="AJB2223" s="1">
        <v>20</v>
      </c>
    </row>
    <row r="2224" spans="1:939" s="1" customFormat="1">
      <c r="B2224" s="1">
        <v>3</v>
      </c>
      <c r="C2224" s="1">
        <v>0</v>
      </c>
      <c r="Z2224" s="1">
        <v>0</v>
      </c>
      <c r="AA2224" s="1">
        <v>2</v>
      </c>
      <c r="AC2224" s="1">
        <v>0</v>
      </c>
      <c r="AE2224" s="1">
        <v>0</v>
      </c>
      <c r="AG2224" s="1">
        <v>0</v>
      </c>
      <c r="AI2224" s="1">
        <v>130</v>
      </c>
      <c r="AJ2224" s="1">
        <v>116</v>
      </c>
      <c r="DR2224" s="1">
        <v>80</v>
      </c>
      <c r="DS2224" s="1">
        <v>70</v>
      </c>
      <c r="HA2224" s="1">
        <v>2</v>
      </c>
      <c r="HB2224" s="1">
        <v>2</v>
      </c>
      <c r="HT2224" s="1">
        <v>0</v>
      </c>
      <c r="HU2224" s="1">
        <v>0</v>
      </c>
      <c r="IP2224" s="1">
        <v>96</v>
      </c>
      <c r="IQ2224" s="1">
        <v>96</v>
      </c>
      <c r="LX2224" s="1">
        <v>94</v>
      </c>
      <c r="LY2224" s="1">
        <v>100</v>
      </c>
      <c r="PG2224" s="1">
        <v>24</v>
      </c>
      <c r="PH2224" s="1">
        <v>20</v>
      </c>
      <c r="SP2224" s="1">
        <v>98.7</v>
      </c>
      <c r="SQ2224" s="1">
        <v>98.7</v>
      </c>
      <c r="VX2224" s="1">
        <v>1</v>
      </c>
      <c r="VY2224" s="1">
        <v>1</v>
      </c>
      <c r="WQ2224" s="1">
        <v>0</v>
      </c>
      <c r="WR2224" s="1">
        <v>0</v>
      </c>
      <c r="ZY2224" s="1">
        <v>113.6</v>
      </c>
      <c r="ZZ2224" s="1">
        <v>112.8</v>
      </c>
      <c r="AAZ2224" s="1">
        <v>28</v>
      </c>
      <c r="ABC2224" s="1">
        <v>12.6</v>
      </c>
      <c r="ABF2224" s="1">
        <v>37</v>
      </c>
      <c r="ABV2224" s="1">
        <v>139</v>
      </c>
      <c r="ABY2224" s="1">
        <v>4.2</v>
      </c>
      <c r="ACB2224" s="1">
        <v>103</v>
      </c>
      <c r="ACE2224" s="1">
        <v>1.19</v>
      </c>
      <c r="ACG2224" s="1">
        <v>169</v>
      </c>
      <c r="ACH2224" s="1">
        <v>141</v>
      </c>
      <c r="ACI2224" s="1">
        <v>423</v>
      </c>
      <c r="ACR2224" s="1">
        <v>31</v>
      </c>
      <c r="ACU2224" s="1">
        <v>1</v>
      </c>
      <c r="ACX2224" s="1">
        <v>13</v>
      </c>
      <c r="AGS2224" s="1">
        <v>1</v>
      </c>
      <c r="AGT2224" s="1">
        <v>0</v>
      </c>
      <c r="AGU2224" s="1">
        <v>1</v>
      </c>
      <c r="AGV2224" s="1">
        <v>0</v>
      </c>
      <c r="AGW2224" s="1">
        <v>0</v>
      </c>
      <c r="AGX2224" s="1">
        <v>1</v>
      </c>
      <c r="AGY2224" s="1">
        <v>0</v>
      </c>
      <c r="AGZ2224" s="1">
        <v>1</v>
      </c>
      <c r="AHA2224" s="1">
        <v>0</v>
      </c>
      <c r="AHB2224" s="1">
        <v>0</v>
      </c>
      <c r="AHC2224" s="1">
        <v>1</v>
      </c>
      <c r="AHD2224" s="1">
        <v>0</v>
      </c>
      <c r="AHE2224" s="1">
        <v>0</v>
      </c>
      <c r="AHF2224" s="1">
        <v>0</v>
      </c>
      <c r="AHH2224" s="1">
        <v>0</v>
      </c>
      <c r="AHI2224" s="1">
        <v>0</v>
      </c>
      <c r="AHK2224" s="1">
        <v>0</v>
      </c>
      <c r="AHL2224" s="1">
        <v>0</v>
      </c>
      <c r="AHM2224" s="1">
        <v>0</v>
      </c>
      <c r="AHN2224" s="1">
        <v>0</v>
      </c>
      <c r="AHO2224" s="1">
        <v>0</v>
      </c>
      <c r="AHP2224" s="1">
        <v>0</v>
      </c>
      <c r="AHQ2224" s="1">
        <v>0</v>
      </c>
      <c r="AHR2224" s="1">
        <v>5</v>
      </c>
      <c r="AIM2224" s="1">
        <v>0</v>
      </c>
      <c r="AIN2224" s="1">
        <v>0</v>
      </c>
      <c r="AIO2224" s="1">
        <v>0</v>
      </c>
      <c r="AIT2224" s="1">
        <v>1</v>
      </c>
      <c r="AIU2224" s="1">
        <v>1</v>
      </c>
      <c r="AIV2224" s="1">
        <v>0</v>
      </c>
      <c r="AIW2224" s="1">
        <v>0</v>
      </c>
      <c r="AIX2224" s="1">
        <v>33</v>
      </c>
      <c r="AJB2224" s="1">
        <v>15</v>
      </c>
    </row>
    <row r="2225" spans="1:939" s="80" customFormat="1">
      <c r="B2225" s="80">
        <v>4</v>
      </c>
      <c r="C2225" s="80">
        <v>1</v>
      </c>
      <c r="D2225" s="80" t="s">
        <v>5801</v>
      </c>
      <c r="O2225" s="80">
        <v>0</v>
      </c>
      <c r="Z2225" s="80">
        <v>0</v>
      </c>
      <c r="AA2225" s="80">
        <v>2</v>
      </c>
      <c r="AC2225" s="80">
        <v>0</v>
      </c>
      <c r="AE2225" s="80">
        <v>0</v>
      </c>
      <c r="AG2225" s="80">
        <v>0</v>
      </c>
      <c r="AI2225" s="80">
        <v>124</v>
      </c>
      <c r="DR2225" s="80">
        <v>80</v>
      </c>
      <c r="HA2225" s="80">
        <v>2</v>
      </c>
      <c r="HT2225" s="80">
        <v>0</v>
      </c>
      <c r="IP2225" s="80">
        <v>95</v>
      </c>
      <c r="LX2225" s="80">
        <v>96</v>
      </c>
      <c r="PG2225" s="80">
        <v>20</v>
      </c>
      <c r="SP2225" s="80">
        <v>97.1</v>
      </c>
      <c r="VX2225" s="80">
        <v>1</v>
      </c>
      <c r="WQ2225" s="80">
        <v>0</v>
      </c>
      <c r="ZY2225" s="80">
        <v>113</v>
      </c>
      <c r="ACG2225" s="80">
        <v>288</v>
      </c>
      <c r="AGS2225" s="80">
        <v>0</v>
      </c>
      <c r="AGT2225" s="80">
        <v>0</v>
      </c>
      <c r="AGU2225" s="80">
        <v>0</v>
      </c>
      <c r="AGV2225" s="80">
        <v>0</v>
      </c>
      <c r="AGW2225" s="80">
        <v>0</v>
      </c>
      <c r="AGX2225" s="80">
        <v>1</v>
      </c>
      <c r="AGY2225" s="80">
        <v>0</v>
      </c>
      <c r="AGZ2225" s="80">
        <v>0</v>
      </c>
      <c r="AHA2225" s="80">
        <v>0</v>
      </c>
      <c r="AHB2225" s="80">
        <v>0</v>
      </c>
      <c r="AHC2225" s="80">
        <v>1</v>
      </c>
      <c r="AHD2225" s="80">
        <v>0</v>
      </c>
      <c r="AHE2225" s="80">
        <v>0</v>
      </c>
      <c r="AHF2225" s="80">
        <v>0</v>
      </c>
      <c r="AHH2225" s="80">
        <v>0</v>
      </c>
      <c r="AHI2225" s="80">
        <v>0</v>
      </c>
      <c r="AHK2225" s="80">
        <v>0</v>
      </c>
      <c r="AHL2225" s="80">
        <v>0</v>
      </c>
      <c r="AHM2225" s="80">
        <v>0</v>
      </c>
      <c r="AHN2225" s="80">
        <v>0</v>
      </c>
      <c r="AHO2225" s="80">
        <v>0</v>
      </c>
      <c r="AHP2225" s="80">
        <v>0</v>
      </c>
      <c r="AHQ2225" s="80">
        <v>0</v>
      </c>
      <c r="AHR2225" s="80">
        <v>5</v>
      </c>
      <c r="AIM2225" s="80">
        <v>0</v>
      </c>
      <c r="AIN2225" s="80">
        <v>0</v>
      </c>
      <c r="AIO2225" s="80">
        <v>0</v>
      </c>
      <c r="AIT2225" s="80">
        <v>1</v>
      </c>
      <c r="AIU2225" s="80">
        <v>0</v>
      </c>
      <c r="AIV2225" s="80">
        <v>0</v>
      </c>
      <c r="AIW2225" s="80">
        <v>0</v>
      </c>
      <c r="AIX2225" s="80">
        <v>22</v>
      </c>
    </row>
    <row r="2226" spans="1:939" s="1" customFormat="1">
      <c r="A2226" s="1">
        <v>465</v>
      </c>
      <c r="B2226" s="1">
        <v>1</v>
      </c>
      <c r="C2226" s="1">
        <v>0</v>
      </c>
      <c r="Z2226" s="1">
        <v>0</v>
      </c>
      <c r="AA2226" s="1">
        <v>1</v>
      </c>
      <c r="AB2226" s="1" t="s">
        <v>10437</v>
      </c>
      <c r="AC2226" s="1">
        <v>0</v>
      </c>
      <c r="AE2226" s="1">
        <v>0</v>
      </c>
      <c r="AG2226" s="1">
        <v>0</v>
      </c>
      <c r="AI2226" s="1">
        <v>142</v>
      </c>
      <c r="DR2226" s="1">
        <v>76</v>
      </c>
      <c r="HA2226" s="1">
        <v>2</v>
      </c>
      <c r="HT2226" s="1">
        <v>0</v>
      </c>
      <c r="IP2226" s="1">
        <v>84</v>
      </c>
      <c r="IQ2226" s="1">
        <v>93</v>
      </c>
      <c r="IR2226" s="1">
        <v>94</v>
      </c>
      <c r="LX2226" s="1">
        <v>70</v>
      </c>
      <c r="PG2226" s="1">
        <v>24</v>
      </c>
      <c r="SP2226" s="1">
        <v>97.1</v>
      </c>
      <c r="VX2226" s="1">
        <v>0</v>
      </c>
      <c r="WQ2226" s="1">
        <v>0</v>
      </c>
      <c r="WR2226" s="1">
        <v>0</v>
      </c>
      <c r="WS2226" s="1">
        <v>0</v>
      </c>
      <c r="AGS2226" s="1">
        <v>0</v>
      </c>
      <c r="AGT2226" s="1">
        <v>0</v>
      </c>
      <c r="AGU2226" s="1">
        <v>0</v>
      </c>
      <c r="AGV2226" s="1">
        <v>0</v>
      </c>
      <c r="AGW2226" s="1">
        <v>0</v>
      </c>
      <c r="AGX2226" s="1">
        <v>0</v>
      </c>
      <c r="AGY2226" s="1">
        <v>0</v>
      </c>
      <c r="AGZ2226" s="1">
        <v>0</v>
      </c>
      <c r="AHA2226" s="1">
        <v>0</v>
      </c>
      <c r="AHB2226" s="1">
        <v>0</v>
      </c>
      <c r="AHC2226" s="1">
        <v>1</v>
      </c>
      <c r="AHD2226" s="1">
        <v>0</v>
      </c>
      <c r="AHE2226" s="1">
        <v>0</v>
      </c>
      <c r="AHF2226" s="1">
        <v>0</v>
      </c>
      <c r="AHH2226" s="1">
        <v>0</v>
      </c>
      <c r="AHI2226" s="1">
        <v>0</v>
      </c>
      <c r="AHK2226" s="1">
        <v>0</v>
      </c>
      <c r="AHL2226" s="1">
        <v>0</v>
      </c>
      <c r="AHM2226" s="1">
        <v>0</v>
      </c>
      <c r="AHN2226" s="1">
        <v>0</v>
      </c>
      <c r="AHO2226" s="1">
        <v>0</v>
      </c>
      <c r="AHP2226" s="1">
        <v>0</v>
      </c>
      <c r="AHQ2226" s="1">
        <v>0</v>
      </c>
      <c r="AHR2226" s="1">
        <v>0</v>
      </c>
      <c r="AIM2226" s="1">
        <v>0</v>
      </c>
      <c r="AIN2226" s="1">
        <v>0</v>
      </c>
      <c r="AIO2226" s="1">
        <v>0</v>
      </c>
      <c r="AIP2226" s="1">
        <v>1</v>
      </c>
      <c r="AIQ2226" s="1">
        <v>1</v>
      </c>
      <c r="AIR2226" s="1">
        <v>1</v>
      </c>
      <c r="AIS2226" s="1">
        <v>1</v>
      </c>
      <c r="AIT2226" s="3">
        <v>1</v>
      </c>
      <c r="AIV2226" s="1">
        <v>0</v>
      </c>
      <c r="AIW2226" s="1">
        <v>0</v>
      </c>
      <c r="AIX2226" s="1">
        <v>36</v>
      </c>
    </row>
    <row r="2227" spans="1:939" s="1" customFormat="1">
      <c r="B2227" s="1">
        <v>2</v>
      </c>
      <c r="C2227" s="1">
        <v>1</v>
      </c>
      <c r="D2227" s="1" t="s">
        <v>10438</v>
      </c>
      <c r="O2227" s="1">
        <v>0</v>
      </c>
      <c r="Z2227" s="1">
        <v>0</v>
      </c>
      <c r="AA2227" s="1">
        <v>2</v>
      </c>
      <c r="AB2227" s="1" t="s">
        <v>10439</v>
      </c>
      <c r="AC2227" s="1">
        <v>0</v>
      </c>
      <c r="AE2227" s="1">
        <v>7</v>
      </c>
      <c r="AF2227" s="1">
        <v>0</v>
      </c>
      <c r="AG2227" s="1">
        <v>0</v>
      </c>
      <c r="AI2227" s="1">
        <v>150</v>
      </c>
      <c r="AJ2227" s="1">
        <v>118</v>
      </c>
      <c r="DR2227" s="1">
        <v>66</v>
      </c>
      <c r="DS2227" s="1">
        <v>60</v>
      </c>
      <c r="HA2227" s="1">
        <v>2</v>
      </c>
      <c r="HB2227" s="1">
        <v>0</v>
      </c>
      <c r="HT2227" s="1">
        <v>0</v>
      </c>
      <c r="HU2227" s="1">
        <v>0</v>
      </c>
      <c r="IP2227" s="1">
        <v>93</v>
      </c>
      <c r="IQ2227" s="1">
        <v>95</v>
      </c>
      <c r="LX2227" s="1">
        <v>53</v>
      </c>
      <c r="LY2227" s="1">
        <v>50</v>
      </c>
      <c r="PG2227" s="1">
        <v>20</v>
      </c>
      <c r="PH2227" s="1">
        <v>20</v>
      </c>
      <c r="SP2227" s="1">
        <v>98.5</v>
      </c>
      <c r="SQ2227" s="1">
        <v>96.4</v>
      </c>
      <c r="VX2227" s="1">
        <v>0</v>
      </c>
      <c r="VY2227" s="1">
        <v>1</v>
      </c>
      <c r="WQ2227" s="1">
        <v>0</v>
      </c>
      <c r="WR2227" s="1">
        <v>0</v>
      </c>
      <c r="AGS2227" s="1">
        <v>0</v>
      </c>
      <c r="AGT2227" s="1">
        <v>0</v>
      </c>
      <c r="AGU2227" s="1">
        <v>0</v>
      </c>
      <c r="AGV2227" s="1">
        <v>0</v>
      </c>
      <c r="AGW2227" s="1">
        <v>0</v>
      </c>
      <c r="AGX2227" s="1">
        <v>0</v>
      </c>
      <c r="AGY2227" s="1">
        <v>0</v>
      </c>
      <c r="AGZ2227" s="1">
        <v>0</v>
      </c>
      <c r="AHA2227" s="1">
        <v>0</v>
      </c>
      <c r="AHB2227" s="1">
        <v>0</v>
      </c>
      <c r="AHC2227" s="1">
        <v>1</v>
      </c>
      <c r="AHD2227" s="1">
        <v>0</v>
      </c>
      <c r="AHE2227" s="1">
        <v>0</v>
      </c>
      <c r="AHF2227" s="1">
        <v>0</v>
      </c>
      <c r="AHH2227" s="1">
        <v>0</v>
      </c>
      <c r="AHI2227" s="1">
        <v>0</v>
      </c>
      <c r="AHK2227" s="1">
        <v>0</v>
      </c>
      <c r="AHL2227" s="1">
        <v>0</v>
      </c>
      <c r="AHM2227" s="1">
        <v>0</v>
      </c>
      <c r="AHN2227" s="1">
        <v>0</v>
      </c>
      <c r="AHO2227" s="1">
        <v>0</v>
      </c>
      <c r="AHP2227" s="1">
        <v>0</v>
      </c>
      <c r="AHQ2227" s="1">
        <v>0</v>
      </c>
      <c r="AHR2227" s="1">
        <v>0</v>
      </c>
      <c r="AIM2227" s="1">
        <v>0</v>
      </c>
      <c r="AIN2227" s="1">
        <v>0</v>
      </c>
      <c r="AIO2227" s="1">
        <v>0</v>
      </c>
      <c r="AIT2227" s="3">
        <v>2</v>
      </c>
      <c r="AIV2227" s="1">
        <v>0</v>
      </c>
      <c r="AIW2227" s="1">
        <v>0</v>
      </c>
      <c r="AIX2227" s="1">
        <v>18</v>
      </c>
      <c r="AIY2227" s="1">
        <v>24</v>
      </c>
    </row>
    <row r="2228" spans="1:939" s="18" customFormat="1">
      <c r="B2228" s="18">
        <v>3</v>
      </c>
      <c r="C2228" s="18">
        <v>0</v>
      </c>
      <c r="Z2228" s="18">
        <v>0</v>
      </c>
      <c r="AA2228" s="18">
        <v>2</v>
      </c>
      <c r="AB2228" s="18" t="s">
        <v>10440</v>
      </c>
      <c r="AC2228" s="18">
        <v>0</v>
      </c>
      <c r="AE2228" s="18">
        <v>0</v>
      </c>
      <c r="AG2228" s="18">
        <v>1</v>
      </c>
      <c r="AH2228" s="18">
        <v>0</v>
      </c>
      <c r="AI2228" s="18">
        <v>148</v>
      </c>
      <c r="DR2228" s="18">
        <v>68</v>
      </c>
      <c r="HA2228" s="18">
        <v>0</v>
      </c>
      <c r="HT2228" s="18">
        <v>0</v>
      </c>
      <c r="IP2228" s="18">
        <v>94.5</v>
      </c>
      <c r="LX2228" s="18">
        <v>54</v>
      </c>
      <c r="PG2228" s="18">
        <v>16</v>
      </c>
      <c r="SP2228" s="18">
        <v>96.5</v>
      </c>
      <c r="VX2228" s="18">
        <v>0</v>
      </c>
      <c r="WQ2228" s="18">
        <v>0</v>
      </c>
      <c r="AGS2228" s="18">
        <v>0</v>
      </c>
      <c r="AGT2228" s="18">
        <v>0</v>
      </c>
      <c r="AGU2228" s="18">
        <v>0</v>
      </c>
      <c r="AGV2228" s="18">
        <v>0</v>
      </c>
      <c r="AGW2228" s="18">
        <v>0</v>
      </c>
      <c r="AGX2228" s="18">
        <v>0</v>
      </c>
      <c r="AGY2228" s="18">
        <v>0</v>
      </c>
      <c r="AGZ2228" s="18">
        <v>0</v>
      </c>
      <c r="AHA2228" s="18">
        <v>0</v>
      </c>
      <c r="AHB2228" s="18">
        <v>0</v>
      </c>
      <c r="AHC2228" s="18">
        <v>1</v>
      </c>
      <c r="AHD2228" s="18">
        <v>0</v>
      </c>
      <c r="AHE2228" s="18">
        <v>0</v>
      </c>
      <c r="AHF2228" s="18">
        <v>0</v>
      </c>
      <c r="AHH2228" s="18">
        <v>0</v>
      </c>
      <c r="AHI2228" s="18">
        <v>0</v>
      </c>
      <c r="AHK2228" s="18">
        <v>0</v>
      </c>
      <c r="AHL2228" s="18">
        <v>0</v>
      </c>
      <c r="AHM2228" s="18">
        <v>0</v>
      </c>
      <c r="AHN2228" s="18">
        <v>0</v>
      </c>
      <c r="AHO2228" s="18">
        <v>0</v>
      </c>
      <c r="AHP2228" s="18">
        <v>0</v>
      </c>
      <c r="AHQ2228" s="18">
        <v>0</v>
      </c>
      <c r="AHR2228" s="18">
        <v>0</v>
      </c>
      <c r="AIM2228" s="18">
        <v>0</v>
      </c>
      <c r="AIN2228" s="18">
        <v>0</v>
      </c>
      <c r="AIO2228" s="18">
        <v>0</v>
      </c>
      <c r="AIT2228" s="79">
        <v>1</v>
      </c>
      <c r="AIV2228" s="18">
        <v>0</v>
      </c>
      <c r="AIW2228" s="18">
        <v>0</v>
      </c>
      <c r="AIX2228" s="18">
        <v>25</v>
      </c>
    </row>
    <row r="2229" spans="1:939" s="1" customFormat="1">
      <c r="A2229" s="1">
        <v>466</v>
      </c>
      <c r="B2229" s="1" t="s">
        <v>7502</v>
      </c>
      <c r="C2229" s="1">
        <v>0</v>
      </c>
      <c r="Z2229" s="1">
        <v>0</v>
      </c>
      <c r="AA2229" s="1">
        <v>1</v>
      </c>
      <c r="AB2229" s="1" t="s">
        <v>10441</v>
      </c>
      <c r="AC2229" s="1">
        <v>0</v>
      </c>
      <c r="AE2229" s="1">
        <v>0</v>
      </c>
      <c r="AG2229" s="1">
        <v>0</v>
      </c>
      <c r="AGS2229" s="1">
        <v>0</v>
      </c>
      <c r="AGT2229" s="1">
        <v>0</v>
      </c>
      <c r="AGU2229" s="1">
        <v>0</v>
      </c>
      <c r="AGV2229" s="1">
        <v>0</v>
      </c>
      <c r="AGW2229" s="1">
        <v>0</v>
      </c>
      <c r="AGX2229" s="1">
        <v>0</v>
      </c>
      <c r="AGY2229" s="1">
        <v>0</v>
      </c>
      <c r="AGZ2229" s="1">
        <v>0</v>
      </c>
      <c r="AHA2229" s="1">
        <v>0</v>
      </c>
      <c r="AHB2229" s="1">
        <v>0</v>
      </c>
      <c r="AHC2229" s="1">
        <v>0</v>
      </c>
      <c r="AHD2229" s="1">
        <v>0</v>
      </c>
      <c r="AHE2229" s="1">
        <v>0</v>
      </c>
      <c r="AHF2229" s="1">
        <v>0</v>
      </c>
      <c r="AHH2229" s="1">
        <v>0</v>
      </c>
      <c r="AHI2229" s="1">
        <v>0</v>
      </c>
      <c r="AHK2229" s="1">
        <v>0</v>
      </c>
      <c r="AHL2229" s="1">
        <v>0</v>
      </c>
      <c r="AHM2229" s="1">
        <v>0</v>
      </c>
      <c r="AHN2229" s="1">
        <v>0</v>
      </c>
      <c r="AHO2229" s="1">
        <v>0</v>
      </c>
      <c r="AHP2229" s="1">
        <v>0</v>
      </c>
      <c r="AHQ2229" s="1">
        <v>0</v>
      </c>
      <c r="AHR2229" s="1">
        <v>0</v>
      </c>
      <c r="AIM2229" s="1">
        <v>0</v>
      </c>
      <c r="AIN2229" s="1">
        <v>0</v>
      </c>
      <c r="AIO2229" s="1">
        <v>0</v>
      </c>
      <c r="AIT2229" s="3">
        <v>0</v>
      </c>
      <c r="AIU2229" s="1">
        <v>0</v>
      </c>
      <c r="AIV2229" s="1">
        <v>0</v>
      </c>
      <c r="AIW2229" s="1">
        <v>0</v>
      </c>
    </row>
    <row r="2230" spans="1:939" s="1" customFormat="1">
      <c r="B2230" s="1">
        <v>2</v>
      </c>
      <c r="C2230" s="1">
        <v>1</v>
      </c>
      <c r="D2230" s="1" t="s">
        <v>4009</v>
      </c>
      <c r="E2230" s="1" t="s">
        <v>10442</v>
      </c>
      <c r="F2230" s="1" t="s">
        <v>10443</v>
      </c>
      <c r="G2230" s="1" t="s">
        <v>10444</v>
      </c>
      <c r="H2230" s="1" t="s">
        <v>4527</v>
      </c>
      <c r="O2230" s="1">
        <v>0</v>
      </c>
      <c r="P2230" s="1">
        <v>0</v>
      </c>
      <c r="Q2230" s="1">
        <v>0</v>
      </c>
      <c r="R2230" s="1">
        <v>0</v>
      </c>
      <c r="S2230" s="1">
        <v>0</v>
      </c>
      <c r="Z2230" s="1">
        <v>0</v>
      </c>
      <c r="AA2230" s="1">
        <v>1</v>
      </c>
      <c r="AB2230" s="1" t="s">
        <v>10445</v>
      </c>
      <c r="AC2230" s="1">
        <v>0</v>
      </c>
      <c r="AE2230" s="1">
        <v>0</v>
      </c>
      <c r="AG2230" s="1">
        <v>0</v>
      </c>
      <c r="AI2230" s="1">
        <v>142</v>
      </c>
      <c r="AL2230" s="1">
        <v>102</v>
      </c>
      <c r="AN2230" s="1">
        <v>108</v>
      </c>
      <c r="AQ2230" s="1">
        <v>95</v>
      </c>
      <c r="AR2230" s="1">
        <v>104</v>
      </c>
      <c r="AS2230" s="1">
        <v>101</v>
      </c>
      <c r="AT2230" s="1">
        <v>103</v>
      </c>
      <c r="AU2230" s="1">
        <v>118</v>
      </c>
      <c r="DR2230" s="1">
        <v>74</v>
      </c>
      <c r="DU2230" s="1">
        <v>58</v>
      </c>
      <c r="DW2230" s="1">
        <v>59</v>
      </c>
      <c r="DZ2230" s="1">
        <v>59</v>
      </c>
      <c r="EA2230" s="1">
        <v>60</v>
      </c>
      <c r="EB2230" s="1">
        <v>59</v>
      </c>
      <c r="EC2230" s="1">
        <v>52</v>
      </c>
      <c r="ED2230" s="1">
        <v>64</v>
      </c>
      <c r="HM2230" s="1">
        <v>2</v>
      </c>
      <c r="IF2230" s="1">
        <v>0</v>
      </c>
      <c r="IP2230" s="1">
        <v>97</v>
      </c>
      <c r="IQ2230" s="1">
        <v>88</v>
      </c>
      <c r="IR2230" s="1">
        <v>95</v>
      </c>
      <c r="IS2230" s="1">
        <v>95</v>
      </c>
      <c r="IT2230" s="1">
        <v>97</v>
      </c>
      <c r="IU2230" s="1">
        <v>90</v>
      </c>
      <c r="IW2230" s="1">
        <v>94</v>
      </c>
      <c r="IX2230" s="1">
        <v>96</v>
      </c>
      <c r="IY2230" s="1">
        <v>97</v>
      </c>
      <c r="IZ2230" s="1">
        <v>96</v>
      </c>
      <c r="JA2230" s="1">
        <v>98</v>
      </c>
      <c r="JB2230" s="1">
        <v>94</v>
      </c>
      <c r="LX2230" s="1">
        <v>94</v>
      </c>
      <c r="LZ2230" s="1">
        <v>91</v>
      </c>
      <c r="MA2230" s="1">
        <v>79</v>
      </c>
      <c r="MC2230" s="1">
        <v>83</v>
      </c>
      <c r="MD2230" s="1">
        <v>72</v>
      </c>
      <c r="MF2230" s="1">
        <v>96</v>
      </c>
      <c r="MG2230" s="1">
        <v>88</v>
      </c>
      <c r="MH2230" s="1">
        <v>102</v>
      </c>
      <c r="MI2230" s="1">
        <v>89</v>
      </c>
      <c r="MJ2230" s="1">
        <v>86</v>
      </c>
      <c r="PG2230" s="1">
        <v>18</v>
      </c>
      <c r="PJ2230" s="1">
        <v>20</v>
      </c>
      <c r="PL2230" s="1">
        <v>20</v>
      </c>
      <c r="PM2230" s="1">
        <v>20</v>
      </c>
      <c r="PO2230" s="1">
        <v>20</v>
      </c>
      <c r="PR2230" s="1">
        <v>18</v>
      </c>
      <c r="PS2230" s="1">
        <v>18</v>
      </c>
      <c r="SP2230" s="1">
        <v>98</v>
      </c>
      <c r="SS2230" s="1">
        <v>97.9</v>
      </c>
      <c r="SU2230" s="1">
        <v>97.7</v>
      </c>
      <c r="SX2230" s="1">
        <v>97.8</v>
      </c>
      <c r="TA2230" s="1">
        <v>97.7</v>
      </c>
      <c r="TB2230" s="1">
        <v>96.4</v>
      </c>
      <c r="WJ2230" s="1">
        <v>1</v>
      </c>
      <c r="WQ2230" s="1">
        <v>0</v>
      </c>
      <c r="WR2230" s="1">
        <v>0</v>
      </c>
      <c r="WS2230" s="1">
        <v>1</v>
      </c>
      <c r="WT2230" s="1">
        <v>1</v>
      </c>
      <c r="WU2230" s="1">
        <v>1</v>
      </c>
      <c r="WV2230" s="1">
        <v>1</v>
      </c>
      <c r="WX2230" s="1">
        <v>0</v>
      </c>
      <c r="WY2230" s="1">
        <v>0</v>
      </c>
      <c r="WZ2230" s="1">
        <v>0</v>
      </c>
      <c r="XA2230" s="1">
        <v>0</v>
      </c>
      <c r="XB2230" s="1">
        <v>0</v>
      </c>
      <c r="XC2230" s="1">
        <v>0</v>
      </c>
      <c r="AAY2230" s="1">
        <v>22</v>
      </c>
      <c r="ABB2230" s="1">
        <v>9.1</v>
      </c>
      <c r="ABC2230" s="1">
        <v>9.1999999999999993</v>
      </c>
      <c r="ABE2230" s="1">
        <v>26.9</v>
      </c>
      <c r="ABF2230" s="1">
        <v>27.2</v>
      </c>
      <c r="ABH2230" s="1">
        <v>2.8</v>
      </c>
      <c r="ABM2230" s="1">
        <v>2.72</v>
      </c>
      <c r="ABN2230" s="1">
        <v>3.96</v>
      </c>
      <c r="ABO2230" s="1">
        <v>206</v>
      </c>
      <c r="ABP2230" s="1">
        <v>199</v>
      </c>
      <c r="ABQ2230" s="1" t="s">
        <v>6604</v>
      </c>
      <c r="ABU2230" s="1">
        <v>138</v>
      </c>
      <c r="ABX2230" s="1">
        <v>4.9000000000000004</v>
      </c>
      <c r="ACA2230" s="1">
        <v>107</v>
      </c>
      <c r="ACD2230" s="1">
        <v>8.6</v>
      </c>
      <c r="ACG2230" s="1">
        <v>235</v>
      </c>
      <c r="ACH2230" s="1">
        <v>238</v>
      </c>
      <c r="ACI2230" s="1">
        <v>166</v>
      </c>
      <c r="ACJ2230" s="1">
        <v>143</v>
      </c>
      <c r="ACQ2230" s="1">
        <v>21</v>
      </c>
      <c r="ACT2230" s="1">
        <v>1.07</v>
      </c>
      <c r="ACW2230" s="1">
        <v>9</v>
      </c>
      <c r="ADR2230" s="1">
        <v>2.5</v>
      </c>
      <c r="ADU2230" s="1">
        <v>2.7</v>
      </c>
      <c r="AGS2230" s="1">
        <v>0</v>
      </c>
      <c r="AGT2230" s="1">
        <v>0</v>
      </c>
      <c r="AGU2230" s="1">
        <v>0</v>
      </c>
      <c r="AGV2230" s="1">
        <v>0</v>
      </c>
      <c r="AGW2230" s="1">
        <v>0</v>
      </c>
      <c r="AGX2230" s="1">
        <v>1</v>
      </c>
      <c r="AGY2230" s="1">
        <v>0</v>
      </c>
      <c r="AGZ2230" s="1">
        <v>0</v>
      </c>
      <c r="AHA2230" s="1">
        <v>0</v>
      </c>
      <c r="AHB2230" s="1">
        <v>0</v>
      </c>
      <c r="AHC2230" s="1">
        <v>1</v>
      </c>
      <c r="AHD2230" s="1">
        <v>0</v>
      </c>
      <c r="AHE2230" s="1">
        <v>0</v>
      </c>
      <c r="AHF2230" s="1">
        <v>0</v>
      </c>
      <c r="AHH2230" s="1">
        <v>0</v>
      </c>
      <c r="AHI2230" s="1">
        <v>0</v>
      </c>
      <c r="AHK2230" s="1">
        <v>0</v>
      </c>
      <c r="AHL2230" s="1">
        <v>0</v>
      </c>
      <c r="AHM2230" s="1">
        <v>0</v>
      </c>
      <c r="AHN2230" s="1">
        <v>0</v>
      </c>
      <c r="AHO2230" s="1">
        <v>0</v>
      </c>
      <c r="AHP2230" s="1">
        <v>0</v>
      </c>
      <c r="AHQ2230" s="1">
        <v>0</v>
      </c>
      <c r="AHR2230" s="1">
        <v>0</v>
      </c>
      <c r="AIM2230" s="1">
        <v>0</v>
      </c>
      <c r="AIN2230" s="1">
        <v>0</v>
      </c>
      <c r="AIO2230" s="1">
        <v>0</v>
      </c>
      <c r="AIP2230" s="1">
        <v>1</v>
      </c>
      <c r="AIQ2230" s="1">
        <v>1</v>
      </c>
      <c r="AIR2230" s="1">
        <v>1</v>
      </c>
      <c r="AIS2230" s="1">
        <v>1</v>
      </c>
      <c r="AIT2230" s="3">
        <v>0</v>
      </c>
      <c r="AIU2230" s="1">
        <v>1</v>
      </c>
      <c r="AIV2230" s="1">
        <v>0</v>
      </c>
      <c r="AIW2230" s="1">
        <v>0</v>
      </c>
      <c r="AJB2230" s="1">
        <v>68</v>
      </c>
    </row>
    <row r="2231" spans="1:939" s="1" customFormat="1">
      <c r="B2231" s="1">
        <v>3</v>
      </c>
      <c r="C2231" s="1">
        <v>1</v>
      </c>
      <c r="D2231" s="1" t="s">
        <v>7434</v>
      </c>
      <c r="E2231" s="1" t="s">
        <v>10446</v>
      </c>
      <c r="F2231" s="1" t="s">
        <v>3238</v>
      </c>
      <c r="O2231" s="1">
        <v>0</v>
      </c>
      <c r="P2231" s="1">
        <v>0</v>
      </c>
      <c r="Q2231" s="1">
        <v>0</v>
      </c>
      <c r="Z2231" s="1">
        <v>0</v>
      </c>
      <c r="AA2231" s="1">
        <v>2</v>
      </c>
      <c r="AB2231" s="1" t="s">
        <v>10447</v>
      </c>
      <c r="AC2231" s="1">
        <v>5</v>
      </c>
      <c r="AD2231" s="1">
        <v>0</v>
      </c>
      <c r="AE2231" s="1">
        <v>1</v>
      </c>
      <c r="AF2231" s="1">
        <v>0</v>
      </c>
      <c r="AG2231" s="1">
        <v>0</v>
      </c>
      <c r="AI2231" s="1">
        <v>130</v>
      </c>
      <c r="AJ2231" s="1">
        <v>138</v>
      </c>
      <c r="DR2231" s="1">
        <v>98</v>
      </c>
      <c r="DS2231" s="1">
        <v>70</v>
      </c>
      <c r="HA2231" s="1">
        <v>0</v>
      </c>
      <c r="HB2231" s="1">
        <v>2</v>
      </c>
      <c r="HT2231" s="1">
        <v>0</v>
      </c>
      <c r="HU2231" s="1">
        <v>0</v>
      </c>
      <c r="IP2231" s="1">
        <v>93</v>
      </c>
      <c r="IQ2231" s="1">
        <v>95</v>
      </c>
      <c r="LX2231" s="1">
        <v>78</v>
      </c>
      <c r="LY2231" s="1">
        <v>82</v>
      </c>
      <c r="PG2231" s="1">
        <v>18</v>
      </c>
      <c r="PH2231" s="1">
        <v>18</v>
      </c>
      <c r="SP2231" s="1">
        <v>97.3</v>
      </c>
      <c r="SQ2231" s="1">
        <v>98.9</v>
      </c>
      <c r="VX2231" s="1">
        <v>1</v>
      </c>
      <c r="VY2231" s="1">
        <v>1</v>
      </c>
      <c r="WQ2231" s="1">
        <v>0</v>
      </c>
      <c r="WR2231" s="1">
        <v>0</v>
      </c>
      <c r="AGS2231" s="1">
        <v>0</v>
      </c>
      <c r="AGT2231" s="1">
        <v>0</v>
      </c>
      <c r="AGU2231" s="1">
        <v>0</v>
      </c>
      <c r="AGV2231" s="1">
        <v>0</v>
      </c>
      <c r="AGW2231" s="1">
        <v>0</v>
      </c>
      <c r="AGX2231" s="1">
        <v>1</v>
      </c>
      <c r="AGY2231" s="1">
        <v>0</v>
      </c>
      <c r="AGZ2231" s="1">
        <v>0</v>
      </c>
      <c r="AHA2231" s="1">
        <v>0</v>
      </c>
      <c r="AHB2231" s="1">
        <v>0</v>
      </c>
      <c r="AHC2231" s="1">
        <v>1</v>
      </c>
      <c r="AHD2231" s="1">
        <v>0</v>
      </c>
      <c r="AHE2231" s="1">
        <v>0</v>
      </c>
      <c r="AHF2231" s="1">
        <v>0</v>
      </c>
      <c r="AHH2231" s="1">
        <v>0</v>
      </c>
      <c r="AHI2231" s="1">
        <v>0</v>
      </c>
      <c r="AHK2231" s="1">
        <v>0</v>
      </c>
      <c r="AHL2231" s="1">
        <v>0</v>
      </c>
      <c r="AHM2231" s="1">
        <v>0</v>
      </c>
      <c r="AHN2231" s="1">
        <v>0</v>
      </c>
      <c r="AHO2231" s="1">
        <v>0</v>
      </c>
      <c r="AHP2231" s="1">
        <v>0</v>
      </c>
      <c r="AHQ2231" s="1">
        <v>0</v>
      </c>
      <c r="AHR2231" s="1">
        <v>0</v>
      </c>
      <c r="AIM2231" s="1">
        <v>0</v>
      </c>
      <c r="AIN2231" s="1">
        <v>0</v>
      </c>
      <c r="AIO2231" s="1">
        <v>0</v>
      </c>
      <c r="AIT2231" s="3">
        <v>1</v>
      </c>
      <c r="AIU2231" s="1">
        <v>1</v>
      </c>
      <c r="AIV2231" s="1">
        <v>0</v>
      </c>
      <c r="AIW2231" s="1">
        <v>0</v>
      </c>
      <c r="AIX2231" s="1">
        <v>33</v>
      </c>
      <c r="AJB2231" s="1">
        <v>30</v>
      </c>
    </row>
    <row r="2232" spans="1:939" s="80" customFormat="1">
      <c r="B2232" s="80">
        <v>4</v>
      </c>
      <c r="C2232" s="80">
        <v>0</v>
      </c>
      <c r="Z2232" s="80">
        <v>0</v>
      </c>
      <c r="AA2232" s="80">
        <v>2</v>
      </c>
      <c r="AB2232" s="80" t="s">
        <v>10448</v>
      </c>
      <c r="AC2232" s="80">
        <v>0</v>
      </c>
      <c r="AE2232" s="80">
        <v>0</v>
      </c>
      <c r="AG2232" s="80">
        <v>0</v>
      </c>
      <c r="AI2232" s="80">
        <v>136</v>
      </c>
      <c r="DR2232" s="80">
        <v>88</v>
      </c>
      <c r="HA2232" s="80">
        <v>0</v>
      </c>
      <c r="HT2232" s="80">
        <v>0</v>
      </c>
      <c r="IP2232" s="80">
        <v>96</v>
      </c>
      <c r="LX2232" s="80">
        <v>82</v>
      </c>
      <c r="PG2232" s="80">
        <v>18</v>
      </c>
      <c r="SP2232" s="80">
        <v>98</v>
      </c>
      <c r="VX2232" s="80">
        <v>1</v>
      </c>
      <c r="WQ2232" s="80">
        <v>0</v>
      </c>
      <c r="AGS2232" s="80">
        <v>0</v>
      </c>
      <c r="AGT2232" s="80">
        <v>0</v>
      </c>
      <c r="AGU2232" s="80">
        <v>0</v>
      </c>
      <c r="AGV2232" s="80">
        <v>0</v>
      </c>
      <c r="AGW2232" s="80">
        <v>0</v>
      </c>
      <c r="AGX2232" s="80">
        <v>1</v>
      </c>
      <c r="AGY2232" s="80">
        <v>0</v>
      </c>
      <c r="AGZ2232" s="80">
        <v>0</v>
      </c>
      <c r="AHA2232" s="80">
        <v>0</v>
      </c>
      <c r="AHB2232" s="80">
        <v>0</v>
      </c>
      <c r="AHC2232" s="80">
        <v>1</v>
      </c>
      <c r="AHD2232" s="80">
        <v>0</v>
      </c>
      <c r="AHE2232" s="80">
        <v>0</v>
      </c>
      <c r="AHF2232" s="80">
        <v>0</v>
      </c>
      <c r="AHH2232" s="80">
        <v>0</v>
      </c>
      <c r="AHI2232" s="80">
        <v>0</v>
      </c>
      <c r="AHK2232" s="80">
        <v>0</v>
      </c>
      <c r="AHL2232" s="80">
        <v>0</v>
      </c>
      <c r="AHM2232" s="80">
        <v>0</v>
      </c>
      <c r="AHN2232" s="80">
        <v>0</v>
      </c>
      <c r="AHO2232" s="80">
        <v>0</v>
      </c>
      <c r="AHP2232" s="80">
        <v>0</v>
      </c>
      <c r="AHQ2232" s="80">
        <v>0</v>
      </c>
      <c r="AHR2232" s="80">
        <v>0</v>
      </c>
      <c r="AIM2232" s="80">
        <v>0</v>
      </c>
      <c r="AIN2232" s="80">
        <v>0</v>
      </c>
      <c r="AIO2232" s="80">
        <v>0</v>
      </c>
      <c r="AIT2232" s="86">
        <v>1</v>
      </c>
      <c r="AIU2232" s="80">
        <v>0</v>
      </c>
      <c r="AIV2232" s="80">
        <v>0</v>
      </c>
      <c r="AIW2232" s="80">
        <v>0</v>
      </c>
      <c r="AIX2232" s="80">
        <v>47</v>
      </c>
    </row>
    <row r="2233" spans="1:939" s="1" customFormat="1">
      <c r="A2233" s="1">
        <v>467</v>
      </c>
      <c r="B2233" s="1">
        <v>1</v>
      </c>
      <c r="C2233" s="1">
        <v>0</v>
      </c>
      <c r="Z2233" s="1">
        <v>0</v>
      </c>
      <c r="AA2233" s="1">
        <v>1</v>
      </c>
      <c r="AB2233" s="1" t="s">
        <v>10449</v>
      </c>
      <c r="AC2233" s="1">
        <v>0</v>
      </c>
      <c r="AE2233" s="1">
        <v>0</v>
      </c>
      <c r="AG2233" s="1">
        <v>0</v>
      </c>
      <c r="AI2233" s="1">
        <v>128</v>
      </c>
      <c r="DR2233" s="1">
        <v>66</v>
      </c>
      <c r="HA2233" s="1">
        <v>0</v>
      </c>
      <c r="HT2233" s="1">
        <v>0</v>
      </c>
      <c r="IP2233" s="1">
        <v>97</v>
      </c>
      <c r="LX2233" s="1">
        <v>100</v>
      </c>
      <c r="PG2233" s="1">
        <v>16</v>
      </c>
      <c r="SP2233" s="1">
        <v>99.3</v>
      </c>
      <c r="VX2233" s="1">
        <v>0</v>
      </c>
      <c r="WQ2233" s="1">
        <v>0</v>
      </c>
      <c r="AGS2233" s="1">
        <v>1</v>
      </c>
      <c r="AGT2233" s="1">
        <v>0</v>
      </c>
      <c r="AGU2233" s="1">
        <v>0</v>
      </c>
      <c r="AGV2233" s="1">
        <v>1</v>
      </c>
      <c r="AGW2233" s="1">
        <v>0</v>
      </c>
      <c r="AGX2233" s="1">
        <v>0</v>
      </c>
      <c r="AGY2233" s="1">
        <v>0</v>
      </c>
      <c r="AGZ2233" s="1">
        <v>0</v>
      </c>
      <c r="AHA2233" s="1">
        <v>0</v>
      </c>
      <c r="AHB2233" s="1">
        <v>0</v>
      </c>
      <c r="AHC2233" s="1">
        <v>1</v>
      </c>
      <c r="AHD2233" s="1">
        <v>0</v>
      </c>
      <c r="AHE2233" s="1">
        <v>0</v>
      </c>
      <c r="AHF2233" s="1">
        <v>0</v>
      </c>
      <c r="AHH2233" s="1">
        <v>0</v>
      </c>
      <c r="AHI2233" s="1">
        <v>0</v>
      </c>
      <c r="AHK2233" s="1">
        <v>0</v>
      </c>
      <c r="AHL2233" s="1">
        <v>0</v>
      </c>
      <c r="AHM2233" s="1">
        <v>0</v>
      </c>
      <c r="AHN2233" s="1">
        <v>0</v>
      </c>
      <c r="AHO2233" s="1">
        <v>0</v>
      </c>
      <c r="AHP2233" s="1">
        <v>0</v>
      </c>
      <c r="AHQ2233" s="1">
        <v>0</v>
      </c>
      <c r="AHR2233" s="1">
        <v>0</v>
      </c>
      <c r="AIM2233" s="1">
        <v>2</v>
      </c>
      <c r="AIN2233" s="1">
        <v>0</v>
      </c>
      <c r="AIO2233" s="1">
        <v>0</v>
      </c>
      <c r="AIP2233" s="1">
        <v>0</v>
      </c>
      <c r="AIQ2233" s="1">
        <v>0</v>
      </c>
      <c r="AIR2233" s="1">
        <v>0</v>
      </c>
      <c r="AIS2233" s="1">
        <v>0</v>
      </c>
      <c r="AIT2233" s="3">
        <v>1</v>
      </c>
      <c r="AIU2233" s="1">
        <v>0</v>
      </c>
      <c r="AIV2233" s="1">
        <v>0</v>
      </c>
      <c r="AIW2233" s="1">
        <v>0</v>
      </c>
      <c r="AIX2233" s="1">
        <v>93</v>
      </c>
    </row>
    <row r="2234" spans="1:939" s="1" customFormat="1">
      <c r="B2234" s="1">
        <v>2</v>
      </c>
      <c r="C2234" s="1">
        <v>1</v>
      </c>
      <c r="D2234" s="1" t="s">
        <v>10450</v>
      </c>
      <c r="E2234" s="1" t="s">
        <v>2788</v>
      </c>
      <c r="O2234" s="1">
        <v>0</v>
      </c>
      <c r="P2234" s="1">
        <v>1</v>
      </c>
      <c r="Z2234" s="1">
        <v>0</v>
      </c>
      <c r="AA2234" s="1">
        <v>2</v>
      </c>
      <c r="AB2234" s="1" t="s">
        <v>10451</v>
      </c>
      <c r="AC2234" s="1">
        <v>0</v>
      </c>
      <c r="AE2234" s="1">
        <v>0</v>
      </c>
      <c r="AG2234" s="1">
        <v>0</v>
      </c>
      <c r="AI2234" s="1">
        <v>122</v>
      </c>
      <c r="AJ2234" s="1">
        <v>110</v>
      </c>
      <c r="DR2234" s="1">
        <v>68</v>
      </c>
      <c r="DS2234" s="1">
        <v>64</v>
      </c>
      <c r="HA2234" s="1">
        <v>0</v>
      </c>
      <c r="HB2234" s="1">
        <v>0</v>
      </c>
      <c r="HT2234" s="1">
        <v>0</v>
      </c>
      <c r="HU2234" s="1">
        <v>0</v>
      </c>
      <c r="IP2234" s="1">
        <v>97</v>
      </c>
      <c r="IQ2234" s="1">
        <v>96</v>
      </c>
      <c r="LX2234" s="1">
        <v>84</v>
      </c>
      <c r="LY2234" s="1">
        <v>90</v>
      </c>
      <c r="PG2234" s="1">
        <v>16</v>
      </c>
      <c r="PH2234" s="1">
        <v>16</v>
      </c>
      <c r="SP2234" s="1">
        <v>98.9</v>
      </c>
      <c r="SQ2234" s="1">
        <v>98.7</v>
      </c>
      <c r="VX2234" s="1">
        <v>1</v>
      </c>
      <c r="VY2234" s="1">
        <v>1</v>
      </c>
      <c r="WQ2234" s="1">
        <v>0</v>
      </c>
      <c r="WR2234" s="1">
        <v>0</v>
      </c>
      <c r="AGS2234" s="1">
        <v>1</v>
      </c>
      <c r="AGT2234" s="1">
        <v>1</v>
      </c>
      <c r="AGU2234" s="1">
        <v>0</v>
      </c>
      <c r="AGV2234" s="1">
        <v>1</v>
      </c>
      <c r="AGW2234" s="1">
        <v>0</v>
      </c>
      <c r="AGX2234" s="1">
        <v>1</v>
      </c>
      <c r="AGY2234" s="1">
        <v>1</v>
      </c>
      <c r="AGZ2234" s="1">
        <v>0</v>
      </c>
      <c r="AHA2234" s="1">
        <v>0</v>
      </c>
      <c r="AHB2234" s="1">
        <v>0</v>
      </c>
      <c r="AHC2234" s="1">
        <v>1</v>
      </c>
      <c r="AHD2234" s="1">
        <v>0</v>
      </c>
      <c r="AHE2234" s="1">
        <v>0</v>
      </c>
      <c r="AHF2234" s="1">
        <v>0</v>
      </c>
      <c r="AHH2234" s="1">
        <v>0</v>
      </c>
      <c r="AHI2234" s="1">
        <v>0</v>
      </c>
      <c r="AHK2234" s="1">
        <v>0</v>
      </c>
      <c r="AHL2234" s="1">
        <v>0</v>
      </c>
      <c r="AHM2234" s="1">
        <v>0</v>
      </c>
      <c r="AHN2234" s="1">
        <v>0</v>
      </c>
      <c r="AHO2234" s="1">
        <v>0</v>
      </c>
      <c r="AHP2234" s="1">
        <v>0</v>
      </c>
      <c r="AHQ2234" s="1">
        <v>0</v>
      </c>
      <c r="AHR2234" s="1">
        <v>0</v>
      </c>
      <c r="AIN2234" s="1">
        <v>0</v>
      </c>
      <c r="AIO2234" s="1">
        <v>0</v>
      </c>
      <c r="AIP2234" s="1">
        <v>0</v>
      </c>
      <c r="AIQ2234" s="1">
        <v>0</v>
      </c>
      <c r="AIR2234" s="1">
        <v>0</v>
      </c>
      <c r="AIS2234" s="1">
        <v>0</v>
      </c>
      <c r="AIT2234" s="3">
        <v>0</v>
      </c>
      <c r="AIU2234" s="1">
        <v>2</v>
      </c>
      <c r="AIV2234" s="1">
        <v>0</v>
      </c>
      <c r="AIW2234" s="1">
        <v>0</v>
      </c>
      <c r="AJB2234" s="1">
        <v>65</v>
      </c>
      <c r="AJC2234" s="1">
        <v>25</v>
      </c>
    </row>
    <row r="2235" spans="1:939" s="1" customFormat="1">
      <c r="B2235" s="1">
        <v>3</v>
      </c>
      <c r="C2235" s="1">
        <v>1</v>
      </c>
      <c r="D2235" s="1" t="s">
        <v>7703</v>
      </c>
      <c r="E2235" s="1" t="s">
        <v>7434</v>
      </c>
      <c r="O2235" s="1">
        <v>0</v>
      </c>
      <c r="P2235" s="1">
        <v>0</v>
      </c>
      <c r="Z2235" s="1">
        <v>0</v>
      </c>
      <c r="AA2235" s="1">
        <v>1</v>
      </c>
      <c r="AB2235" s="1" t="s">
        <v>10452</v>
      </c>
      <c r="AC2235" s="1">
        <v>0</v>
      </c>
      <c r="AE2235" s="1">
        <v>0</v>
      </c>
      <c r="AG2235" s="1">
        <v>0</v>
      </c>
      <c r="AI2235" s="1">
        <v>142</v>
      </c>
      <c r="AJ2235" s="1">
        <v>150</v>
      </c>
      <c r="DR2235" s="1">
        <v>88</v>
      </c>
      <c r="DS2235" s="1">
        <v>78</v>
      </c>
      <c r="HA2235" s="1">
        <v>0</v>
      </c>
      <c r="HB2235" s="1">
        <v>2</v>
      </c>
      <c r="HT2235" s="1">
        <v>0</v>
      </c>
      <c r="HU2235" s="1">
        <v>0</v>
      </c>
      <c r="IP2235" s="1">
        <v>98</v>
      </c>
      <c r="IQ2235" s="1">
        <v>98</v>
      </c>
      <c r="LX2235" s="1">
        <v>88</v>
      </c>
      <c r="LY2235" s="1">
        <v>86</v>
      </c>
      <c r="PG2235" s="1">
        <v>24</v>
      </c>
      <c r="PH2235" s="1">
        <v>18</v>
      </c>
      <c r="SP2235" s="1">
        <v>98.7</v>
      </c>
      <c r="SQ2235" s="1">
        <v>98.5</v>
      </c>
      <c r="VX2235" s="1">
        <v>0</v>
      </c>
      <c r="VY2235" s="1">
        <v>0</v>
      </c>
      <c r="WQ2235" s="1">
        <v>0</v>
      </c>
      <c r="WR2235" s="1">
        <v>0</v>
      </c>
      <c r="AGS2235" s="1">
        <v>0</v>
      </c>
      <c r="AGT2235" s="1">
        <v>0</v>
      </c>
      <c r="AGU2235" s="1">
        <v>0</v>
      </c>
      <c r="AGV2235" s="1">
        <v>0</v>
      </c>
      <c r="AGW2235" s="1">
        <v>0</v>
      </c>
      <c r="AGX2235" s="1">
        <v>1</v>
      </c>
      <c r="AGY2235" s="1">
        <v>1</v>
      </c>
      <c r="AGZ2235" s="1">
        <v>2</v>
      </c>
      <c r="AHA2235" s="1">
        <v>0</v>
      </c>
      <c r="AHB2235" s="1">
        <v>0</v>
      </c>
      <c r="AHC2235" s="1">
        <v>1</v>
      </c>
      <c r="AHD2235" s="1">
        <v>0</v>
      </c>
      <c r="AHE2235" s="1">
        <v>0</v>
      </c>
      <c r="AHF2235" s="1">
        <v>0</v>
      </c>
      <c r="AHH2235" s="1">
        <v>0</v>
      </c>
      <c r="AHI2235" s="1">
        <v>0</v>
      </c>
      <c r="AHK2235" s="1">
        <v>0</v>
      </c>
      <c r="AHL2235" s="1">
        <v>0</v>
      </c>
      <c r="AHM2235" s="1">
        <v>0</v>
      </c>
      <c r="AHN2235" s="1">
        <v>0</v>
      </c>
      <c r="AHO2235" s="1">
        <v>0</v>
      </c>
      <c r="AHP2235" s="1">
        <v>0</v>
      </c>
      <c r="AHQ2235" s="1">
        <v>0</v>
      </c>
      <c r="AHR2235" s="1">
        <v>6</v>
      </c>
      <c r="AIN2235" s="1">
        <v>0</v>
      </c>
      <c r="AIO2235" s="1">
        <v>0</v>
      </c>
      <c r="AIP2235" s="1">
        <v>0</v>
      </c>
      <c r="AIQ2235" s="1">
        <v>0</v>
      </c>
      <c r="AIR2235" s="1">
        <v>0</v>
      </c>
      <c r="AIS2235" s="1">
        <v>0</v>
      </c>
      <c r="AIT2235" s="3">
        <v>1</v>
      </c>
      <c r="AIU2235" s="1">
        <v>1</v>
      </c>
      <c r="AIV2235" s="1">
        <v>0</v>
      </c>
      <c r="AIW2235" s="1">
        <v>0</v>
      </c>
      <c r="AIX2235" s="1">
        <v>28</v>
      </c>
      <c r="AJB2235" s="1">
        <v>64</v>
      </c>
    </row>
    <row r="2236" spans="1:939" s="80" customFormat="1">
      <c r="B2236" s="80">
        <v>4</v>
      </c>
      <c r="C2236" s="80">
        <v>0</v>
      </c>
      <c r="Z2236" s="80">
        <v>0</v>
      </c>
      <c r="AA2236" s="80">
        <v>2</v>
      </c>
      <c r="AB2236" s="80" t="s">
        <v>10453</v>
      </c>
      <c r="AC2236" s="80">
        <v>0</v>
      </c>
      <c r="AE2236" s="80">
        <v>1</v>
      </c>
      <c r="AF2236" s="80">
        <v>0</v>
      </c>
      <c r="AG2236" s="80">
        <v>0</v>
      </c>
      <c r="AI2236" s="80">
        <v>148</v>
      </c>
      <c r="AJ2236" s="80">
        <v>140</v>
      </c>
      <c r="DR2236" s="80">
        <v>90</v>
      </c>
      <c r="DS2236" s="80">
        <v>78</v>
      </c>
      <c r="HA2236" s="80">
        <v>0</v>
      </c>
      <c r="HB2236" s="80">
        <v>2</v>
      </c>
      <c r="HT2236" s="80">
        <v>0</v>
      </c>
      <c r="HU2236" s="80">
        <v>0</v>
      </c>
      <c r="IP2236" s="80">
        <v>97</v>
      </c>
      <c r="IQ2236" s="80">
        <v>98</v>
      </c>
      <c r="LX2236" s="80">
        <v>75</v>
      </c>
      <c r="LY2236" s="80">
        <v>88</v>
      </c>
      <c r="PG2236" s="80">
        <v>18</v>
      </c>
      <c r="PH2236" s="80">
        <v>18</v>
      </c>
      <c r="SP2236" s="80">
        <v>99.6</v>
      </c>
      <c r="SQ2236" s="80">
        <v>98</v>
      </c>
      <c r="VX2236" s="80">
        <v>0</v>
      </c>
      <c r="VY2236" s="80">
        <v>1</v>
      </c>
      <c r="WQ2236" s="80">
        <v>0</v>
      </c>
      <c r="WR2236" s="80">
        <v>0</v>
      </c>
      <c r="AGS2236" s="80">
        <v>0</v>
      </c>
      <c r="AGT2236" s="80">
        <v>0</v>
      </c>
      <c r="AGU2236" s="80">
        <v>0</v>
      </c>
      <c r="AGV2236" s="80">
        <v>0</v>
      </c>
      <c r="AGW2236" s="80">
        <v>0</v>
      </c>
      <c r="AGX2236" s="80">
        <v>0</v>
      </c>
      <c r="AGY2236" s="80">
        <v>0</v>
      </c>
      <c r="AGZ2236" s="80">
        <v>0</v>
      </c>
      <c r="AHA2236" s="80">
        <v>0</v>
      </c>
      <c r="AHB2236" s="80">
        <v>0</v>
      </c>
      <c r="AHC2236" s="80">
        <v>1</v>
      </c>
      <c r="AHD2236" s="80">
        <v>0</v>
      </c>
      <c r="AHE2236" s="80">
        <v>0</v>
      </c>
      <c r="AHF2236" s="80">
        <v>0</v>
      </c>
      <c r="AHH2236" s="80">
        <v>0</v>
      </c>
      <c r="AHI2236" s="80">
        <v>0</v>
      </c>
      <c r="AHK2236" s="80">
        <v>0</v>
      </c>
      <c r="AHL2236" s="80">
        <v>0</v>
      </c>
      <c r="AHM2236" s="80">
        <v>0</v>
      </c>
      <c r="AHN2236" s="80">
        <v>0</v>
      </c>
      <c r="AHO2236" s="80">
        <v>0</v>
      </c>
      <c r="AHP2236" s="80">
        <v>0</v>
      </c>
      <c r="AHQ2236" s="80">
        <v>0</v>
      </c>
      <c r="AHR2236" s="80">
        <v>7</v>
      </c>
      <c r="AIN2236" s="80">
        <v>0</v>
      </c>
      <c r="AIO2236" s="80">
        <v>0</v>
      </c>
      <c r="AIP2236" s="80">
        <v>1</v>
      </c>
      <c r="AIQ2236" s="80">
        <v>1</v>
      </c>
      <c r="AIR2236" s="80">
        <v>1</v>
      </c>
      <c r="AIS2236" s="80">
        <v>1</v>
      </c>
      <c r="AIT2236" s="86">
        <v>1</v>
      </c>
      <c r="AIU2236" s="80">
        <v>1</v>
      </c>
      <c r="AIV2236" s="80">
        <v>0</v>
      </c>
      <c r="AIW2236" s="80">
        <v>0</v>
      </c>
      <c r="AIX2236" s="80">
        <v>35</v>
      </c>
      <c r="AJB2236" s="80">
        <v>50</v>
      </c>
    </row>
    <row r="2237" spans="1:939" s="93" customFormat="1">
      <c r="A2237" s="93">
        <v>468</v>
      </c>
      <c r="B2237" s="93" t="s">
        <v>7502</v>
      </c>
      <c r="C2237" s="93">
        <v>1</v>
      </c>
      <c r="D2237" s="93" t="s">
        <v>5897</v>
      </c>
      <c r="E2237" s="93" t="s">
        <v>10454</v>
      </c>
      <c r="O2237" s="93">
        <v>0</v>
      </c>
      <c r="P2237" s="93">
        <v>0</v>
      </c>
      <c r="Z2237" s="93">
        <v>0</v>
      </c>
      <c r="AA2237" s="93">
        <v>1</v>
      </c>
      <c r="AI2237" s="93">
        <v>128</v>
      </c>
      <c r="AJ2237" s="93">
        <v>122</v>
      </c>
      <c r="AK2237" s="93">
        <v>122</v>
      </c>
      <c r="AL2237" s="93">
        <v>111</v>
      </c>
      <c r="AM2237" s="93">
        <v>114</v>
      </c>
      <c r="AN2237" s="93">
        <v>118</v>
      </c>
      <c r="AO2237" s="93">
        <v>108</v>
      </c>
      <c r="AP2237" s="93">
        <v>118</v>
      </c>
      <c r="DR2237" s="93">
        <v>80</v>
      </c>
      <c r="DS2237" s="93">
        <v>60</v>
      </c>
      <c r="DT2237" s="93">
        <v>73</v>
      </c>
      <c r="DU2237" s="93">
        <v>62</v>
      </c>
      <c r="DV2237" s="93">
        <v>58</v>
      </c>
      <c r="DW2237" s="93">
        <v>76</v>
      </c>
      <c r="DX2237" s="93">
        <v>66</v>
      </c>
      <c r="DY2237" s="93">
        <v>69</v>
      </c>
      <c r="IP2237" s="93">
        <v>100</v>
      </c>
      <c r="IQ2237" s="93">
        <v>99</v>
      </c>
      <c r="IR2237" s="93">
        <v>98</v>
      </c>
      <c r="IS2237" s="93">
        <v>98</v>
      </c>
      <c r="IT2237" s="93">
        <v>98</v>
      </c>
      <c r="IU2237" s="93">
        <v>100</v>
      </c>
      <c r="IV2237" s="93">
        <v>100</v>
      </c>
      <c r="IW2237" s="93">
        <v>100</v>
      </c>
      <c r="LX2237" s="93">
        <v>89</v>
      </c>
      <c r="LY2237" s="93">
        <v>72</v>
      </c>
      <c r="LZ2237" s="93">
        <v>124</v>
      </c>
      <c r="MA2237" s="93">
        <v>116</v>
      </c>
      <c r="MD2237" s="93">
        <v>95</v>
      </c>
      <c r="PG2237" s="93">
        <v>16</v>
      </c>
      <c r="PH2237" s="93">
        <v>20</v>
      </c>
      <c r="PI2237" s="93">
        <v>20</v>
      </c>
      <c r="PJ2237" s="93">
        <v>20</v>
      </c>
      <c r="PL2237" s="93">
        <v>20</v>
      </c>
      <c r="SP2237" s="93">
        <v>98.8</v>
      </c>
      <c r="SQ2237" s="93">
        <v>98.8</v>
      </c>
      <c r="SR2237" s="93">
        <v>100.7</v>
      </c>
      <c r="SS2237" s="93">
        <v>99.8</v>
      </c>
      <c r="SV2237" s="93">
        <v>98.7</v>
      </c>
      <c r="SW2237" s="93">
        <v>100.2</v>
      </c>
      <c r="WQ2237" s="93">
        <v>0</v>
      </c>
      <c r="WS2237" s="93">
        <v>0</v>
      </c>
      <c r="WT2237" s="93">
        <v>0</v>
      </c>
      <c r="WW2237" s="93">
        <v>0</v>
      </c>
      <c r="AGS2237" s="93">
        <v>1</v>
      </c>
      <c r="AGT2237" s="93">
        <v>0</v>
      </c>
      <c r="AGU2237" s="93">
        <v>0</v>
      </c>
      <c r="AGV2237" s="93">
        <v>1</v>
      </c>
      <c r="AGW2237" s="93">
        <v>0</v>
      </c>
      <c r="AGX2237" s="93">
        <v>0</v>
      </c>
      <c r="AGY2237" s="93">
        <v>0</v>
      </c>
      <c r="AGZ2237" s="93">
        <v>0</v>
      </c>
      <c r="AHA2237" s="93">
        <v>0</v>
      </c>
      <c r="AHB2237" s="93">
        <v>0</v>
      </c>
      <c r="AHC2237" s="93">
        <v>1</v>
      </c>
      <c r="AHD2237" s="93">
        <v>0</v>
      </c>
      <c r="AHE2237" s="93">
        <v>0</v>
      </c>
      <c r="AHF2237" s="93">
        <v>0</v>
      </c>
      <c r="AHH2237" s="93">
        <v>0</v>
      </c>
      <c r="AHI2237" s="93">
        <v>0</v>
      </c>
      <c r="AHK2237" s="93">
        <v>0</v>
      </c>
      <c r="AHL2237" s="93">
        <v>0</v>
      </c>
      <c r="AHM2237" s="93">
        <v>0</v>
      </c>
      <c r="AHN2237" s="93">
        <v>0</v>
      </c>
      <c r="AHO2237" s="93">
        <v>0</v>
      </c>
      <c r="AHP2237" s="93">
        <v>0</v>
      </c>
      <c r="AHQ2237" s="93">
        <v>0</v>
      </c>
      <c r="AHR2237" s="93">
        <v>3</v>
      </c>
      <c r="AIM2237" s="93">
        <v>2</v>
      </c>
      <c r="AIN2237" s="93">
        <v>0</v>
      </c>
      <c r="AIO2237" s="93">
        <v>0</v>
      </c>
      <c r="AIP2237" s="93">
        <v>1</v>
      </c>
      <c r="AIQ2237" s="93">
        <v>1</v>
      </c>
      <c r="AIR2237" s="93">
        <v>1</v>
      </c>
      <c r="AIS2237" s="93">
        <v>1</v>
      </c>
      <c r="AIT2237" s="94">
        <v>0</v>
      </c>
      <c r="AIV2237" s="93">
        <v>0</v>
      </c>
      <c r="AIW2237" s="93">
        <v>0</v>
      </c>
    </row>
    <row r="2238" spans="1:939" s="1" customFormat="1">
      <c r="B2238" s="1">
        <v>1</v>
      </c>
      <c r="C2238" s="1">
        <v>0</v>
      </c>
      <c r="Z2238" s="1">
        <v>0</v>
      </c>
      <c r="AA2238" s="1">
        <v>1</v>
      </c>
      <c r="AC2238" s="1">
        <v>0</v>
      </c>
      <c r="AE2238" s="1">
        <v>0</v>
      </c>
      <c r="AG2238" s="1">
        <v>0</v>
      </c>
      <c r="AI2238" s="1">
        <v>116</v>
      </c>
      <c r="DR2238" s="1">
        <v>78</v>
      </c>
      <c r="HA2238" s="1">
        <v>2</v>
      </c>
      <c r="HT2238" s="1">
        <v>0</v>
      </c>
      <c r="IP2238" s="1">
        <v>98</v>
      </c>
      <c r="LX2238" s="1">
        <v>88</v>
      </c>
      <c r="PG2238" s="1">
        <v>16</v>
      </c>
      <c r="SP2238" s="1" t="s">
        <v>10455</v>
      </c>
      <c r="VX2238" s="1">
        <v>0</v>
      </c>
      <c r="WQ2238" s="1">
        <v>0</v>
      </c>
      <c r="AGS2238" s="1">
        <v>1</v>
      </c>
      <c r="AGT2238" s="1">
        <v>0</v>
      </c>
      <c r="AGU2238" s="1">
        <v>0</v>
      </c>
      <c r="AGV2238" s="1">
        <v>1</v>
      </c>
      <c r="AGW2238" s="1">
        <v>0</v>
      </c>
      <c r="AGX2238" s="1">
        <v>0</v>
      </c>
      <c r="AGY2238" s="1">
        <v>0</v>
      </c>
      <c r="AGZ2238" s="1">
        <v>1</v>
      </c>
      <c r="AHA2238" s="1">
        <v>0</v>
      </c>
      <c r="AHB2238" s="1">
        <v>0</v>
      </c>
      <c r="AHC2238" s="1">
        <v>1</v>
      </c>
      <c r="AHD2238" s="1">
        <v>0</v>
      </c>
      <c r="AHE2238" s="1">
        <v>0</v>
      </c>
      <c r="AHF2238" s="1">
        <v>0</v>
      </c>
      <c r="AHH2238" s="1">
        <v>0</v>
      </c>
      <c r="AHI2238" s="1">
        <v>0</v>
      </c>
      <c r="AHK2238" s="1">
        <v>0</v>
      </c>
      <c r="AHL2238" s="1">
        <v>0</v>
      </c>
      <c r="AHM2238" s="1">
        <v>0</v>
      </c>
      <c r="AHN2238" s="1">
        <v>0</v>
      </c>
      <c r="AHO2238" s="1">
        <v>0</v>
      </c>
      <c r="AHP2238" s="1">
        <v>0</v>
      </c>
      <c r="AHQ2238" s="1">
        <v>0</v>
      </c>
      <c r="AHR2238" s="1">
        <v>2</v>
      </c>
      <c r="AIN2238" s="1">
        <v>0</v>
      </c>
      <c r="AIO2238" s="1">
        <v>0</v>
      </c>
      <c r="AIT2238" s="3">
        <v>1</v>
      </c>
      <c r="AIV2238" s="1">
        <v>1</v>
      </c>
      <c r="AIW2238" s="1">
        <v>0</v>
      </c>
      <c r="AIX2238" s="1">
        <v>61</v>
      </c>
    </row>
    <row r="2239" spans="1:939" s="1" customFormat="1">
      <c r="B2239" s="1">
        <v>2</v>
      </c>
      <c r="C2239" s="1">
        <v>1</v>
      </c>
      <c r="D2239" s="1" t="s">
        <v>7703</v>
      </c>
      <c r="E2239" s="1" t="s">
        <v>8585</v>
      </c>
      <c r="F2239" s="1" t="s">
        <v>4921</v>
      </c>
      <c r="O2239" s="1">
        <v>0</v>
      </c>
      <c r="P2239" s="1">
        <v>0</v>
      </c>
      <c r="Q2239" s="1">
        <v>0</v>
      </c>
      <c r="Z2239" s="1">
        <v>0</v>
      </c>
      <c r="AA2239" s="1">
        <v>2</v>
      </c>
      <c r="AB2239" s="1" t="s">
        <v>10456</v>
      </c>
      <c r="AC2239" s="1">
        <v>0</v>
      </c>
      <c r="AE2239" s="1">
        <v>0</v>
      </c>
      <c r="AG2239" s="1">
        <v>0</v>
      </c>
      <c r="AI2239" s="1">
        <v>92</v>
      </c>
      <c r="AJ2239" s="1">
        <v>96</v>
      </c>
      <c r="AK2239" s="1">
        <v>110</v>
      </c>
      <c r="DR2239" s="1">
        <v>60</v>
      </c>
      <c r="DS2239" s="1">
        <v>54</v>
      </c>
      <c r="DT2239" s="1">
        <v>72</v>
      </c>
      <c r="HA2239" s="1">
        <v>0</v>
      </c>
      <c r="HB2239" s="1">
        <v>2</v>
      </c>
      <c r="HC2239" s="1">
        <v>0</v>
      </c>
      <c r="HT2239" s="1">
        <v>0</v>
      </c>
      <c r="HU2239" s="1">
        <v>0</v>
      </c>
      <c r="HV2239" s="1">
        <v>0</v>
      </c>
      <c r="IP2239" s="1">
        <v>99</v>
      </c>
      <c r="IR2239" s="1">
        <v>99</v>
      </c>
      <c r="LX2239" s="1">
        <v>80</v>
      </c>
      <c r="LZ2239" s="1">
        <v>66</v>
      </c>
      <c r="PG2239" s="1">
        <v>16</v>
      </c>
      <c r="PI2239" s="1">
        <v>14</v>
      </c>
      <c r="SP2239" s="1">
        <v>97.4</v>
      </c>
      <c r="SR2239" s="1">
        <v>96.9</v>
      </c>
      <c r="VX2239" s="1">
        <v>0</v>
      </c>
      <c r="VZ2239" s="1">
        <v>0</v>
      </c>
      <c r="WQ2239" s="1">
        <v>0</v>
      </c>
      <c r="WS2239" s="1">
        <v>0</v>
      </c>
      <c r="AGS2239" s="1">
        <v>0</v>
      </c>
      <c r="AGT2239" s="1">
        <v>0</v>
      </c>
      <c r="AGU2239" s="1">
        <v>0</v>
      </c>
      <c r="AGV2239" s="1">
        <v>0</v>
      </c>
      <c r="AGW2239" s="1">
        <v>0</v>
      </c>
      <c r="AGX2239" s="1">
        <v>0</v>
      </c>
      <c r="AGY2239" s="1">
        <v>0</v>
      </c>
      <c r="AGZ2239" s="1">
        <v>0</v>
      </c>
      <c r="AHA2239" s="1">
        <v>0</v>
      </c>
      <c r="AHB2239" s="1">
        <v>0</v>
      </c>
      <c r="AHC2239" s="1">
        <v>1</v>
      </c>
      <c r="AHD2239" s="1">
        <v>0</v>
      </c>
      <c r="AHE2239" s="1">
        <v>0</v>
      </c>
      <c r="AHF2239" s="1">
        <v>0</v>
      </c>
      <c r="AHH2239" s="1">
        <v>0</v>
      </c>
      <c r="AHI2239" s="1">
        <v>0</v>
      </c>
      <c r="AHK2239" s="1">
        <v>0</v>
      </c>
      <c r="AHL2239" s="1">
        <v>0</v>
      </c>
      <c r="AHM2239" s="1">
        <v>0</v>
      </c>
      <c r="AHN2239" s="1">
        <v>0</v>
      </c>
      <c r="AHO2239" s="1">
        <v>0</v>
      </c>
      <c r="AHP2239" s="1">
        <v>0</v>
      </c>
      <c r="AHQ2239" s="1">
        <v>0</v>
      </c>
      <c r="AHR2239" s="1">
        <v>1</v>
      </c>
      <c r="AIN2239" s="1">
        <v>0</v>
      </c>
      <c r="AIO2239" s="1">
        <v>0</v>
      </c>
      <c r="AIT2239" s="3">
        <v>2</v>
      </c>
      <c r="AIV2239" s="1">
        <v>0</v>
      </c>
      <c r="AIW2239" s="1">
        <v>0</v>
      </c>
      <c r="AIX2239" s="1">
        <v>55</v>
      </c>
      <c r="AIY2239" s="1">
        <v>32</v>
      </c>
    </row>
    <row r="2240" spans="1:939" s="80" customFormat="1">
      <c r="B2240" s="80">
        <v>3</v>
      </c>
      <c r="C2240" s="80">
        <v>0</v>
      </c>
      <c r="Z2240" s="80">
        <v>0</v>
      </c>
      <c r="AA2240" s="80">
        <v>2</v>
      </c>
      <c r="AC2240" s="80">
        <v>0</v>
      </c>
      <c r="AE2240" s="80">
        <v>0</v>
      </c>
      <c r="AG2240" s="80">
        <v>0</v>
      </c>
      <c r="AI2240" s="80">
        <v>116</v>
      </c>
      <c r="DR2240" s="80">
        <v>76</v>
      </c>
      <c r="HA2240" s="80">
        <v>0</v>
      </c>
      <c r="HT2240" s="80">
        <v>0</v>
      </c>
      <c r="IP2240" s="80">
        <v>98</v>
      </c>
      <c r="LX2240" s="80">
        <v>76</v>
      </c>
      <c r="PG2240" s="80">
        <v>14</v>
      </c>
      <c r="SP2240" s="80">
        <v>97.6</v>
      </c>
      <c r="VX2240" s="80">
        <v>0</v>
      </c>
      <c r="WQ2240" s="80">
        <v>0</v>
      </c>
      <c r="AGS2240" s="80">
        <v>0</v>
      </c>
      <c r="AGT2240" s="80">
        <v>0</v>
      </c>
      <c r="AGU2240" s="80">
        <v>0</v>
      </c>
      <c r="AGV2240" s="80">
        <v>0</v>
      </c>
      <c r="AGW2240" s="80">
        <v>0</v>
      </c>
      <c r="AGX2240" s="80">
        <v>0</v>
      </c>
      <c r="AGY2240" s="80">
        <v>0</v>
      </c>
      <c r="AGZ2240" s="80">
        <v>1</v>
      </c>
      <c r="AHA2240" s="80">
        <v>0</v>
      </c>
      <c r="AHB2240" s="80">
        <v>0</v>
      </c>
      <c r="AHC2240" s="80">
        <v>1</v>
      </c>
      <c r="AHD2240" s="80">
        <v>0</v>
      </c>
      <c r="AHE2240" s="80">
        <v>0</v>
      </c>
      <c r="AHF2240" s="80">
        <v>0</v>
      </c>
      <c r="AHH2240" s="80">
        <v>0</v>
      </c>
      <c r="AHI2240" s="80">
        <v>0</v>
      </c>
      <c r="AHK2240" s="80">
        <v>0</v>
      </c>
      <c r="AHL2240" s="80">
        <v>0</v>
      </c>
      <c r="AHM2240" s="80">
        <v>0</v>
      </c>
      <c r="AHN2240" s="80">
        <v>0</v>
      </c>
      <c r="AHO2240" s="80">
        <v>0</v>
      </c>
      <c r="AHP2240" s="80">
        <v>0</v>
      </c>
      <c r="AHQ2240" s="80">
        <v>0</v>
      </c>
      <c r="AHR2240" s="80">
        <v>0</v>
      </c>
      <c r="AIN2240" s="80">
        <v>0</v>
      </c>
      <c r="AIO2240" s="80">
        <v>0</v>
      </c>
      <c r="AIT2240" s="86">
        <v>1</v>
      </c>
      <c r="AIV2240" s="80">
        <v>0</v>
      </c>
      <c r="AIW2240" s="80">
        <v>0</v>
      </c>
      <c r="AIX2240" s="80">
        <v>26</v>
      </c>
    </row>
    <row r="2241" spans="1:950" s="93" customFormat="1">
      <c r="A2241" s="93">
        <v>469</v>
      </c>
      <c r="B2241" s="93">
        <v>1</v>
      </c>
      <c r="C2241" s="93">
        <v>1</v>
      </c>
      <c r="D2241" s="93" t="s">
        <v>3238</v>
      </c>
      <c r="O2241" s="93">
        <v>1</v>
      </c>
      <c r="Z2241" s="93">
        <v>0</v>
      </c>
      <c r="AA2241" s="93">
        <v>2</v>
      </c>
      <c r="AB2241" s="93" t="s">
        <v>10457</v>
      </c>
      <c r="AC2241" s="93">
        <v>0</v>
      </c>
      <c r="AE2241" s="93">
        <v>6</v>
      </c>
      <c r="AF2241" s="93">
        <v>0</v>
      </c>
      <c r="AG2241" s="93">
        <v>0</v>
      </c>
      <c r="AI2241" s="93">
        <v>138</v>
      </c>
      <c r="DR2241" s="93">
        <v>90</v>
      </c>
      <c r="HA2241" s="93">
        <v>0</v>
      </c>
      <c r="HT2241" s="93">
        <v>0</v>
      </c>
      <c r="IP2241" s="93">
        <v>97</v>
      </c>
      <c r="LX2241" s="93">
        <v>75</v>
      </c>
      <c r="PG2241" s="93">
        <v>18</v>
      </c>
      <c r="SP2241" s="93">
        <v>97.3</v>
      </c>
      <c r="VX2241" s="93">
        <v>1</v>
      </c>
      <c r="WQ2241" s="93">
        <v>0</v>
      </c>
      <c r="AGS2241" s="93">
        <v>0</v>
      </c>
      <c r="AGT2241" s="93">
        <v>0</v>
      </c>
      <c r="AGU2241" s="93">
        <v>0</v>
      </c>
      <c r="AGV2241" s="93">
        <v>0</v>
      </c>
      <c r="AGW2241" s="93">
        <v>0</v>
      </c>
      <c r="AGX2241" s="93">
        <v>1</v>
      </c>
      <c r="AGY2241" s="93">
        <v>0</v>
      </c>
      <c r="AGZ2241" s="93">
        <v>0</v>
      </c>
      <c r="AHA2241" s="93">
        <v>0</v>
      </c>
      <c r="AHB2241" s="93">
        <v>0</v>
      </c>
      <c r="AHC2241" s="93">
        <v>1</v>
      </c>
      <c r="AHD2241" s="93">
        <v>0</v>
      </c>
      <c r="AHE2241" s="93">
        <v>0</v>
      </c>
      <c r="AHF2241" s="93">
        <v>0</v>
      </c>
      <c r="AHH2241" s="93">
        <v>0</v>
      </c>
      <c r="AHI2241" s="93">
        <v>0</v>
      </c>
      <c r="AHK2241" s="93">
        <v>0</v>
      </c>
      <c r="AHL2241" s="93">
        <v>0</v>
      </c>
      <c r="AHM2241" s="93">
        <v>0</v>
      </c>
      <c r="AHN2241" s="93">
        <v>0</v>
      </c>
      <c r="AHO2241" s="93">
        <v>0</v>
      </c>
      <c r="AHP2241" s="93">
        <v>0</v>
      </c>
      <c r="AHQ2241" s="93">
        <v>0</v>
      </c>
      <c r="AHR2241" s="93">
        <v>0</v>
      </c>
      <c r="AIM2241" s="93">
        <v>2</v>
      </c>
      <c r="AIN2241" s="93">
        <v>0</v>
      </c>
      <c r="AIO2241" s="93">
        <v>0</v>
      </c>
      <c r="AIP2241" s="93">
        <v>1</v>
      </c>
      <c r="AIQ2241" s="93">
        <v>1</v>
      </c>
      <c r="AIR2241" s="93">
        <v>1</v>
      </c>
      <c r="AIS2241" s="93">
        <v>1</v>
      </c>
      <c r="AIT2241" s="94">
        <v>1</v>
      </c>
      <c r="AIU2241" s="93">
        <v>0</v>
      </c>
      <c r="AIV2241" s="93">
        <v>0</v>
      </c>
      <c r="AIW2241" s="93">
        <v>0</v>
      </c>
      <c r="AIX2241" s="93">
        <v>62</v>
      </c>
    </row>
    <row r="2242" spans="1:950" s="18" customFormat="1">
      <c r="B2242" s="18">
        <v>2</v>
      </c>
      <c r="C2242" s="18">
        <v>0</v>
      </c>
      <c r="Z2242" s="18">
        <v>0</v>
      </c>
      <c r="AA2242" s="18">
        <v>2</v>
      </c>
      <c r="AC2242" s="18">
        <v>0</v>
      </c>
      <c r="AE2242" s="18">
        <v>1</v>
      </c>
      <c r="AF2242" s="18">
        <v>0</v>
      </c>
      <c r="AG2242" s="18">
        <v>0</v>
      </c>
      <c r="AI2242" s="18">
        <v>132</v>
      </c>
      <c r="DR2242" s="18">
        <v>80</v>
      </c>
      <c r="HA2242" s="18">
        <v>0</v>
      </c>
      <c r="HT2242" s="18">
        <v>1</v>
      </c>
      <c r="IP2242" s="18">
        <v>99</v>
      </c>
      <c r="LX2242" s="18">
        <v>80</v>
      </c>
      <c r="PG2242" s="18">
        <v>16</v>
      </c>
      <c r="SP2242" s="18">
        <v>98</v>
      </c>
      <c r="VX2242" s="18">
        <v>1</v>
      </c>
      <c r="WQ2242" s="18">
        <v>0</v>
      </c>
      <c r="AGS2242" s="18">
        <v>0</v>
      </c>
      <c r="AGT2242" s="18">
        <v>0</v>
      </c>
      <c r="AGU2242" s="18">
        <v>0</v>
      </c>
      <c r="AGV2242" s="18">
        <v>0</v>
      </c>
      <c r="AGW2242" s="18">
        <v>0</v>
      </c>
      <c r="AGX2242" s="18">
        <v>0</v>
      </c>
      <c r="AGY2242" s="18">
        <v>0</v>
      </c>
      <c r="AGZ2242" s="18">
        <v>0</v>
      </c>
      <c r="AHA2242" s="18">
        <v>0</v>
      </c>
      <c r="AHB2242" s="18">
        <v>0</v>
      </c>
      <c r="AHC2242" s="18">
        <v>1</v>
      </c>
      <c r="AHD2242" s="18">
        <v>0</v>
      </c>
      <c r="AHE2242" s="18">
        <v>0</v>
      </c>
      <c r="AHF2242" s="18">
        <v>0</v>
      </c>
      <c r="AHH2242" s="18">
        <v>0</v>
      </c>
      <c r="AHI2242" s="18">
        <v>0</v>
      </c>
      <c r="AHK2242" s="18">
        <v>0</v>
      </c>
      <c r="AHL2242" s="18">
        <v>0</v>
      </c>
      <c r="AHM2242" s="18">
        <v>0</v>
      </c>
      <c r="AHN2242" s="18">
        <v>0</v>
      </c>
      <c r="AHO2242" s="18">
        <v>0</v>
      </c>
      <c r="AHP2242" s="18">
        <v>0</v>
      </c>
      <c r="AHQ2242" s="18">
        <v>0</v>
      </c>
      <c r="AHR2242" s="18">
        <v>0</v>
      </c>
      <c r="AIN2242" s="18">
        <v>0</v>
      </c>
      <c r="AIO2242" s="18">
        <v>0</v>
      </c>
      <c r="AIT2242" s="79">
        <v>0</v>
      </c>
      <c r="AIU2242" s="18">
        <v>1</v>
      </c>
      <c r="AIV2242" s="18">
        <v>0</v>
      </c>
      <c r="AIW2242" s="18">
        <v>0</v>
      </c>
      <c r="AJB2242" s="18">
        <v>68</v>
      </c>
    </row>
    <row r="2243" spans="1:950" s="1" customFormat="1">
      <c r="A2243" s="1">
        <v>470</v>
      </c>
      <c r="B2243" s="1">
        <v>1</v>
      </c>
      <c r="C2243" s="1">
        <v>0</v>
      </c>
      <c r="Z2243" s="1">
        <v>0</v>
      </c>
      <c r="AA2243" s="1">
        <v>1</v>
      </c>
      <c r="AC2243" s="1">
        <v>0</v>
      </c>
      <c r="AE2243" s="1">
        <v>0</v>
      </c>
      <c r="AG2243" s="1">
        <v>0</v>
      </c>
      <c r="AGS2243" s="1">
        <v>0</v>
      </c>
      <c r="AGT2243" s="1">
        <v>0</v>
      </c>
      <c r="AGU2243" s="1">
        <v>0</v>
      </c>
      <c r="AGV2243" s="1">
        <v>0</v>
      </c>
      <c r="AGW2243" s="1">
        <v>0</v>
      </c>
      <c r="AGX2243" s="1">
        <v>0</v>
      </c>
      <c r="AGY2243" s="1">
        <v>0</v>
      </c>
      <c r="AGZ2243" s="1">
        <v>0</v>
      </c>
      <c r="AHA2243" s="1">
        <v>0</v>
      </c>
      <c r="AHB2243" s="1">
        <v>0</v>
      </c>
      <c r="AHC2243" s="1">
        <v>1</v>
      </c>
      <c r="AHD2243" s="1">
        <v>0</v>
      </c>
      <c r="AHE2243" s="1">
        <v>0</v>
      </c>
      <c r="AHF2243" s="1">
        <v>0</v>
      </c>
      <c r="AHH2243" s="1">
        <v>0</v>
      </c>
      <c r="AHI2243" s="1">
        <v>0</v>
      </c>
      <c r="AHK2243" s="1">
        <v>0</v>
      </c>
      <c r="AHL2243" s="1">
        <v>0</v>
      </c>
      <c r="AHM2243" s="1">
        <v>0</v>
      </c>
      <c r="AHN2243" s="1">
        <v>0</v>
      </c>
      <c r="AHO2243" s="1">
        <v>0</v>
      </c>
      <c r="AHP2243" s="1">
        <v>0</v>
      </c>
      <c r="AHQ2243" s="1">
        <v>0</v>
      </c>
      <c r="AHR2243" s="1">
        <v>8</v>
      </c>
      <c r="AIM2243" s="1">
        <v>0</v>
      </c>
      <c r="AIN2243" s="1">
        <v>0</v>
      </c>
      <c r="AIO2243" s="1">
        <v>0</v>
      </c>
      <c r="AIP2243" s="1">
        <v>1</v>
      </c>
      <c r="AIQ2243" s="1">
        <v>1</v>
      </c>
      <c r="AIR2243" s="1">
        <v>1</v>
      </c>
      <c r="AIS2243" s="1">
        <v>1</v>
      </c>
      <c r="AIT2243" s="1">
        <v>0</v>
      </c>
      <c r="AIU2243" s="1">
        <v>0</v>
      </c>
      <c r="AIV2243" s="1">
        <v>0</v>
      </c>
      <c r="AIW2243" s="1">
        <v>0</v>
      </c>
    </row>
    <row r="2244" spans="1:950" s="1" customFormat="1">
      <c r="B2244" s="1">
        <v>2</v>
      </c>
      <c r="C2244" s="1">
        <v>0</v>
      </c>
      <c r="Z2244" s="1">
        <v>0</v>
      </c>
      <c r="AA2244" s="1">
        <v>2</v>
      </c>
      <c r="AB2244" s="1" t="s">
        <v>10458</v>
      </c>
      <c r="AC2244" s="1">
        <v>0</v>
      </c>
      <c r="AE2244" s="1">
        <v>0</v>
      </c>
      <c r="AG2244" s="1">
        <v>0</v>
      </c>
      <c r="AI2244" s="1">
        <v>112</v>
      </c>
      <c r="AJ2244" s="1">
        <v>136</v>
      </c>
      <c r="DR2244" s="1">
        <v>62</v>
      </c>
      <c r="DS2244" s="1">
        <v>68</v>
      </c>
      <c r="HA2244" s="1">
        <v>2</v>
      </c>
      <c r="HB2244" s="1">
        <v>2</v>
      </c>
      <c r="HT2244" s="1">
        <v>0</v>
      </c>
      <c r="HU2244" s="1">
        <v>0</v>
      </c>
      <c r="IP2244" s="1">
        <v>99</v>
      </c>
      <c r="IQ2244" s="1">
        <v>96</v>
      </c>
      <c r="LX2244" s="1">
        <v>76</v>
      </c>
      <c r="LY2244" s="1">
        <v>78</v>
      </c>
      <c r="PG2244" s="1">
        <v>18</v>
      </c>
      <c r="PH2244" s="1">
        <v>18</v>
      </c>
      <c r="SP2244" s="1">
        <v>98.4</v>
      </c>
      <c r="SQ2244" s="1">
        <v>97.9</v>
      </c>
      <c r="VX2244" s="1">
        <v>1</v>
      </c>
      <c r="VY2244" s="1">
        <v>1</v>
      </c>
      <c r="WQ2244" s="1">
        <v>0</v>
      </c>
      <c r="AGS2244" s="1">
        <v>1</v>
      </c>
      <c r="AGT2244" s="1">
        <v>1</v>
      </c>
      <c r="AGU2244" s="1">
        <v>0</v>
      </c>
      <c r="AGV2244" s="1">
        <v>1</v>
      </c>
      <c r="AGW2244" s="1">
        <v>0</v>
      </c>
      <c r="AGX2244" s="1">
        <v>0</v>
      </c>
      <c r="AGY2244" s="1">
        <v>0</v>
      </c>
      <c r="AGZ2244" s="1">
        <v>0</v>
      </c>
      <c r="AHA2244" s="1">
        <v>0</v>
      </c>
      <c r="AHB2244" s="1">
        <v>0</v>
      </c>
      <c r="AHC2244" s="1">
        <v>1</v>
      </c>
      <c r="AHD2244" s="1">
        <v>0</v>
      </c>
      <c r="AHE2244" s="1">
        <v>0</v>
      </c>
      <c r="AHF2244" s="1">
        <v>0</v>
      </c>
      <c r="AHH2244" s="1">
        <v>0</v>
      </c>
      <c r="AHI2244" s="1">
        <v>0</v>
      </c>
      <c r="AHK2244" s="1">
        <v>0</v>
      </c>
      <c r="AHL2244" s="1">
        <v>0</v>
      </c>
      <c r="AHM2244" s="1">
        <v>0</v>
      </c>
      <c r="AHN2244" s="1">
        <v>0</v>
      </c>
      <c r="AHO2244" s="1">
        <v>0</v>
      </c>
      <c r="AHP2244" s="1">
        <v>0</v>
      </c>
      <c r="AHQ2244" s="1">
        <v>0</v>
      </c>
      <c r="AHR2244" s="1">
        <v>6</v>
      </c>
      <c r="AIM2244" s="1">
        <v>0</v>
      </c>
      <c r="AIN2244" s="1">
        <v>0</v>
      </c>
      <c r="AIO2244" s="1">
        <v>0</v>
      </c>
      <c r="AIT2244" s="1">
        <v>2</v>
      </c>
      <c r="AIU2244" s="1">
        <v>0</v>
      </c>
      <c r="AIV2244" s="1">
        <v>0</v>
      </c>
      <c r="AIW2244" s="1">
        <v>0</v>
      </c>
      <c r="AIX2244" s="1">
        <v>35</v>
      </c>
      <c r="AIY2244" s="1">
        <v>40</v>
      </c>
    </row>
    <row r="2245" spans="1:950" s="1" customFormat="1">
      <c r="B2245" s="1">
        <v>3</v>
      </c>
      <c r="C2245" s="1">
        <v>1</v>
      </c>
      <c r="D2245" s="1" t="s">
        <v>7703</v>
      </c>
      <c r="E2245" s="1" t="s">
        <v>7813</v>
      </c>
      <c r="O2245" s="1">
        <v>0</v>
      </c>
      <c r="P2245" s="1">
        <v>1</v>
      </c>
      <c r="Z2245" s="1">
        <v>0</v>
      </c>
      <c r="AA2245" s="1">
        <v>1</v>
      </c>
      <c r="AB2245" s="1" t="s">
        <v>10459</v>
      </c>
      <c r="AC2245" s="1">
        <v>0</v>
      </c>
      <c r="AE2245" s="1">
        <v>5</v>
      </c>
      <c r="AF2245" s="1">
        <v>0</v>
      </c>
      <c r="AG2245" s="1">
        <v>0</v>
      </c>
      <c r="AI2245" s="1">
        <v>118</v>
      </c>
      <c r="AJ2245" s="1">
        <v>122</v>
      </c>
      <c r="DR2245" s="1">
        <v>68</v>
      </c>
      <c r="DS2245" s="1">
        <v>70</v>
      </c>
      <c r="HA2245" s="1">
        <v>2</v>
      </c>
      <c r="HB2245" s="1">
        <v>2</v>
      </c>
      <c r="HT2245" s="1">
        <v>0</v>
      </c>
      <c r="HU2245" s="1">
        <v>0</v>
      </c>
      <c r="IP2245" s="1">
        <v>98</v>
      </c>
      <c r="IQ2245" s="1">
        <v>99</v>
      </c>
      <c r="LX2245" s="1">
        <v>66</v>
      </c>
      <c r="LY2245" s="1">
        <v>68</v>
      </c>
      <c r="PG2245" s="1">
        <v>16</v>
      </c>
      <c r="PH2245" s="1">
        <v>16</v>
      </c>
      <c r="SP2245" s="1">
        <v>97.3</v>
      </c>
      <c r="SQ2245" s="1">
        <v>97.7</v>
      </c>
      <c r="VX2245" s="1">
        <v>1</v>
      </c>
      <c r="VY2245" s="1">
        <v>1</v>
      </c>
      <c r="WQ2245" s="1">
        <v>0</v>
      </c>
      <c r="WR2245" s="1">
        <v>0</v>
      </c>
      <c r="AGS2245" s="1">
        <v>0</v>
      </c>
      <c r="AGT2245" s="1">
        <v>0</v>
      </c>
      <c r="AGU2245" s="1">
        <v>0</v>
      </c>
      <c r="AGV2245" s="1">
        <v>0</v>
      </c>
      <c r="AGW2245" s="1">
        <v>0</v>
      </c>
      <c r="AGX2245" s="1">
        <v>0</v>
      </c>
      <c r="AGY2245" s="1">
        <v>0</v>
      </c>
      <c r="AGZ2245" s="1">
        <v>0</v>
      </c>
      <c r="AHA2245" s="1">
        <v>0</v>
      </c>
      <c r="AHB2245" s="1">
        <v>0</v>
      </c>
      <c r="AHC2245" s="1">
        <v>1</v>
      </c>
      <c r="AHD2245" s="1">
        <v>0</v>
      </c>
      <c r="AHE2245" s="1">
        <v>0</v>
      </c>
      <c r="AHF2245" s="1">
        <v>0</v>
      </c>
      <c r="AHH2245" s="1">
        <v>0</v>
      </c>
      <c r="AHI2245" s="1">
        <v>0</v>
      </c>
      <c r="AHK2245" s="1">
        <v>0</v>
      </c>
      <c r="AHL2245" s="1">
        <v>0</v>
      </c>
      <c r="AHM2245" s="1">
        <v>0</v>
      </c>
      <c r="AHN2245" s="1">
        <v>0</v>
      </c>
      <c r="AHO2245" s="1">
        <v>0</v>
      </c>
      <c r="AHP2245" s="1">
        <v>0</v>
      </c>
      <c r="AHQ2245" s="1">
        <v>0</v>
      </c>
      <c r="AHR2245" s="1">
        <v>6.5</v>
      </c>
      <c r="AIM2245" s="1">
        <v>0</v>
      </c>
      <c r="AIN2245" s="1">
        <v>0</v>
      </c>
      <c r="AIO2245" s="1">
        <v>0</v>
      </c>
      <c r="AIT2245" s="1">
        <v>0</v>
      </c>
      <c r="AIU2245" s="1">
        <v>2</v>
      </c>
      <c r="AIV2245" s="1">
        <v>0</v>
      </c>
      <c r="AIW2245" s="1">
        <v>0</v>
      </c>
      <c r="AJB2245" s="1">
        <v>30</v>
      </c>
      <c r="AJC2245" s="1">
        <v>28</v>
      </c>
    </row>
    <row r="2246" spans="1:950" s="80" customFormat="1">
      <c r="B2246" s="80">
        <v>4</v>
      </c>
      <c r="C2246" s="80">
        <v>0</v>
      </c>
      <c r="Z2246" s="80">
        <v>0</v>
      </c>
      <c r="AA2246" s="80">
        <v>2</v>
      </c>
      <c r="AB2246" s="80" t="s">
        <v>10460</v>
      </c>
      <c r="AC2246" s="80">
        <v>0</v>
      </c>
      <c r="AE2246" s="80">
        <v>0</v>
      </c>
      <c r="AG2246" s="80">
        <v>0</v>
      </c>
      <c r="AI2246" s="80">
        <v>120</v>
      </c>
      <c r="DR2246" s="80">
        <v>68</v>
      </c>
      <c r="HA2246" s="80">
        <v>2</v>
      </c>
      <c r="HT2246" s="80">
        <v>0</v>
      </c>
      <c r="IP2246" s="80">
        <v>97</v>
      </c>
      <c r="LX2246" s="80">
        <v>75</v>
      </c>
      <c r="PG2246" s="80">
        <v>20</v>
      </c>
      <c r="SP2246" s="80">
        <v>98.4</v>
      </c>
      <c r="VX2246" s="80">
        <v>1</v>
      </c>
      <c r="WQ2246" s="80">
        <v>0</v>
      </c>
      <c r="AGS2246" s="80">
        <v>0</v>
      </c>
      <c r="AGT2246" s="80">
        <v>0</v>
      </c>
      <c r="AGU2246" s="80">
        <v>0</v>
      </c>
      <c r="AGV2246" s="80">
        <v>0</v>
      </c>
      <c r="AGW2246" s="80">
        <v>0</v>
      </c>
      <c r="AGX2246" s="80">
        <v>0</v>
      </c>
      <c r="AGY2246" s="80">
        <v>0</v>
      </c>
      <c r="AGZ2246" s="80">
        <v>0</v>
      </c>
      <c r="AHA2246" s="80">
        <v>0</v>
      </c>
      <c r="AHB2246" s="80">
        <v>0</v>
      </c>
      <c r="AHC2246" s="80">
        <v>1</v>
      </c>
      <c r="AHD2246" s="80">
        <v>0</v>
      </c>
      <c r="AHE2246" s="80">
        <v>0</v>
      </c>
      <c r="AHF2246" s="80">
        <v>0</v>
      </c>
      <c r="AHH2246" s="80">
        <v>0</v>
      </c>
      <c r="AHI2246" s="80">
        <v>0</v>
      </c>
      <c r="AHK2246" s="80">
        <v>0</v>
      </c>
      <c r="AHL2246" s="80">
        <v>0</v>
      </c>
      <c r="AHM2246" s="80">
        <v>0</v>
      </c>
      <c r="AHN2246" s="80">
        <v>0</v>
      </c>
      <c r="AHO2246" s="80">
        <v>0</v>
      </c>
      <c r="AHP2246" s="80">
        <v>0</v>
      </c>
      <c r="AHQ2246" s="80">
        <v>0</v>
      </c>
      <c r="AHR2246" s="80">
        <v>5</v>
      </c>
      <c r="AIM2246" s="80">
        <v>0</v>
      </c>
      <c r="AIN2246" s="80">
        <v>0</v>
      </c>
      <c r="AIO2246" s="80">
        <v>0</v>
      </c>
      <c r="AIT2246" s="80">
        <v>1</v>
      </c>
      <c r="AIU2246" s="80">
        <v>0</v>
      </c>
      <c r="AIV2246" s="80">
        <v>0</v>
      </c>
      <c r="AIW2246" s="80">
        <v>0</v>
      </c>
      <c r="AIX2246" s="80">
        <v>39</v>
      </c>
    </row>
    <row r="2247" spans="1:950" s="1" customFormat="1">
      <c r="A2247" s="1">
        <v>471</v>
      </c>
      <c r="B2247" s="1" t="s">
        <v>7502</v>
      </c>
      <c r="C2247" s="1">
        <v>1</v>
      </c>
      <c r="D2247" s="1" t="s">
        <v>10461</v>
      </c>
      <c r="O2247" s="1">
        <v>1</v>
      </c>
      <c r="AC2247" s="1">
        <v>0</v>
      </c>
      <c r="AE2247" s="1">
        <v>0</v>
      </c>
      <c r="AG2247" s="1">
        <v>0</v>
      </c>
      <c r="AGS2247" s="1">
        <v>1</v>
      </c>
      <c r="AGT2247" s="1">
        <v>0</v>
      </c>
      <c r="AGU2247" s="1">
        <v>0</v>
      </c>
      <c r="AGV2247" s="1">
        <v>0</v>
      </c>
      <c r="AGW2247" s="1">
        <v>0</v>
      </c>
      <c r="AGX2247" s="1">
        <v>0</v>
      </c>
      <c r="AGY2247" s="1">
        <v>0</v>
      </c>
      <c r="AGZ2247" s="1">
        <v>0</v>
      </c>
      <c r="AHA2247" s="1">
        <v>0</v>
      </c>
      <c r="AHB2247" s="1">
        <v>0</v>
      </c>
      <c r="AHC2247" s="1">
        <v>1</v>
      </c>
      <c r="AHD2247" s="1">
        <v>0</v>
      </c>
      <c r="AHE2247" s="1">
        <v>0</v>
      </c>
      <c r="AHF2247" s="1">
        <v>0</v>
      </c>
      <c r="AHH2247" s="1">
        <v>0</v>
      </c>
      <c r="AHI2247" s="1">
        <v>0</v>
      </c>
      <c r="AHK2247" s="1">
        <v>0</v>
      </c>
      <c r="AHL2247" s="1">
        <v>0</v>
      </c>
      <c r="AHM2247" s="1">
        <v>0</v>
      </c>
      <c r="AHN2247" s="1">
        <v>0</v>
      </c>
      <c r="AHO2247" s="1">
        <v>0</v>
      </c>
      <c r="AHP2247" s="1">
        <v>0</v>
      </c>
      <c r="AHQ2247" s="1">
        <v>0</v>
      </c>
      <c r="AHR2247" s="1">
        <v>10</v>
      </c>
      <c r="AIM2247" s="1">
        <v>2</v>
      </c>
      <c r="AIN2247" s="1">
        <v>0</v>
      </c>
      <c r="AIO2247" s="1">
        <v>0</v>
      </c>
      <c r="AIP2247" s="1">
        <v>1</v>
      </c>
      <c r="AIQ2247" s="1">
        <v>1</v>
      </c>
      <c r="AIR2247" s="1">
        <v>1</v>
      </c>
      <c r="AIS2247" s="1">
        <v>1</v>
      </c>
      <c r="AIT2247" s="3">
        <v>0</v>
      </c>
      <c r="AIV2247" s="1">
        <v>1</v>
      </c>
      <c r="AIW2247" s="1">
        <v>0</v>
      </c>
    </row>
    <row r="2248" spans="1:950" s="1" customFormat="1">
      <c r="B2248" s="1">
        <v>2</v>
      </c>
      <c r="C2248" s="1">
        <v>1</v>
      </c>
      <c r="D2248" s="1" t="s">
        <v>7463</v>
      </c>
      <c r="E2248" s="1" t="s">
        <v>5146</v>
      </c>
      <c r="F2248" s="1" t="s">
        <v>10462</v>
      </c>
      <c r="G2248" s="1" t="s">
        <v>3274</v>
      </c>
      <c r="H2248" s="1" t="s">
        <v>10463</v>
      </c>
      <c r="I2248" s="1" t="s">
        <v>10464</v>
      </c>
      <c r="O2248" s="1">
        <v>1</v>
      </c>
      <c r="P2248" s="1">
        <v>0</v>
      </c>
      <c r="Q2248" s="1">
        <v>0</v>
      </c>
      <c r="R2248" s="1">
        <v>0</v>
      </c>
      <c r="S2248" s="1">
        <v>0</v>
      </c>
      <c r="T2248" s="1">
        <v>0</v>
      </c>
      <c r="Z2248" s="1">
        <v>0</v>
      </c>
      <c r="AA2248" s="1">
        <v>1</v>
      </c>
      <c r="AB2248" s="1" t="s">
        <v>10465</v>
      </c>
      <c r="AC2248" s="1">
        <v>0</v>
      </c>
      <c r="AE2248" s="1">
        <v>0</v>
      </c>
      <c r="AG2248" s="1">
        <v>0</v>
      </c>
      <c r="AI2248" s="1">
        <v>98</v>
      </c>
      <c r="AJ2248" s="1">
        <v>104</v>
      </c>
      <c r="DR2248" s="1">
        <v>60</v>
      </c>
      <c r="DS2248" s="1">
        <v>60</v>
      </c>
      <c r="HA2248" s="1">
        <v>2</v>
      </c>
      <c r="HB2248" s="1">
        <v>2</v>
      </c>
      <c r="HT2248" s="1">
        <v>0</v>
      </c>
      <c r="HU2248" s="1">
        <v>0</v>
      </c>
      <c r="IP2248" s="1">
        <v>97</v>
      </c>
      <c r="IQ2248" s="1">
        <v>99</v>
      </c>
      <c r="LX2248" s="1">
        <v>80</v>
      </c>
      <c r="LY2248" s="1">
        <v>76</v>
      </c>
      <c r="PG2248" s="1">
        <v>14</v>
      </c>
      <c r="PH2248" s="1">
        <v>18</v>
      </c>
      <c r="SP2248" s="1">
        <v>96.3</v>
      </c>
      <c r="SQ2248" s="1">
        <v>99.1</v>
      </c>
      <c r="VX2248" s="1">
        <v>0</v>
      </c>
      <c r="VY2248" s="1">
        <v>0</v>
      </c>
      <c r="WQ2248" s="1">
        <v>0</v>
      </c>
      <c r="WR2248" s="1">
        <v>0</v>
      </c>
      <c r="AGS2248" s="1">
        <v>0</v>
      </c>
      <c r="AGT2248" s="1">
        <v>0</v>
      </c>
      <c r="AGU2248" s="1">
        <v>0</v>
      </c>
      <c r="AGV2248" s="1">
        <v>0</v>
      </c>
      <c r="AGW2248" s="1">
        <v>0</v>
      </c>
      <c r="AGX2248" s="1">
        <v>0</v>
      </c>
      <c r="AGY2248" s="1">
        <v>0</v>
      </c>
      <c r="AGZ2248" s="1">
        <v>0</v>
      </c>
      <c r="AHA2248" s="1">
        <v>0</v>
      </c>
      <c r="AHB2248" s="1">
        <v>0</v>
      </c>
      <c r="AHC2248" s="1">
        <v>1</v>
      </c>
      <c r="AHD2248" s="1">
        <v>0</v>
      </c>
      <c r="AHE2248" s="1">
        <v>0</v>
      </c>
      <c r="AHF2248" s="1">
        <v>0</v>
      </c>
      <c r="AHH2248" s="1">
        <v>0</v>
      </c>
      <c r="AHI2248" s="1">
        <v>0</v>
      </c>
      <c r="AHK2248" s="1">
        <v>0</v>
      </c>
      <c r="AHL2248" s="1">
        <v>0</v>
      </c>
      <c r="AHM2248" s="1">
        <v>0</v>
      </c>
      <c r="AHN2248" s="1">
        <v>0</v>
      </c>
      <c r="AHO2248" s="1">
        <v>0</v>
      </c>
      <c r="AHP2248" s="1">
        <v>0</v>
      </c>
      <c r="AHQ2248" s="1">
        <v>0</v>
      </c>
      <c r="AHR2248" s="1">
        <v>7</v>
      </c>
      <c r="AIN2248" s="1">
        <v>0</v>
      </c>
      <c r="AIO2248" s="1">
        <v>0</v>
      </c>
      <c r="AIT2248" s="3">
        <v>2</v>
      </c>
      <c r="AIV2248" s="1">
        <v>0</v>
      </c>
      <c r="AIW2248" s="1">
        <v>0</v>
      </c>
      <c r="AIX2248" s="1">
        <v>46</v>
      </c>
      <c r="AIY2248" s="1">
        <v>18</v>
      </c>
    </row>
    <row r="2249" spans="1:950" s="18" customFormat="1">
      <c r="B2249" s="18">
        <v>3</v>
      </c>
      <c r="C2249" s="18">
        <v>0</v>
      </c>
      <c r="Z2249" s="18">
        <v>0</v>
      </c>
      <c r="AA2249" s="18">
        <v>2</v>
      </c>
      <c r="AB2249" s="18" t="s">
        <v>10466</v>
      </c>
      <c r="AC2249" s="18">
        <v>0</v>
      </c>
      <c r="AE2249" s="18">
        <v>1</v>
      </c>
      <c r="AF2249" s="18">
        <v>0</v>
      </c>
      <c r="AG2249" s="18">
        <v>0</v>
      </c>
      <c r="AI2249" s="18">
        <v>100</v>
      </c>
      <c r="DR2249" s="18">
        <v>66</v>
      </c>
      <c r="HA2249" s="18">
        <v>2</v>
      </c>
      <c r="HT2249" s="18">
        <v>0</v>
      </c>
      <c r="IP2249" s="18">
        <v>99</v>
      </c>
      <c r="LX2249" s="18">
        <v>66</v>
      </c>
      <c r="PG2249" s="18">
        <v>16</v>
      </c>
      <c r="SP2249" s="18">
        <v>97.3</v>
      </c>
      <c r="VX2249" s="18">
        <v>0</v>
      </c>
      <c r="WQ2249" s="18">
        <v>0</v>
      </c>
      <c r="AGS2249" s="18">
        <v>0</v>
      </c>
      <c r="AGT2249" s="18">
        <v>0</v>
      </c>
      <c r="AGU2249" s="18">
        <v>0</v>
      </c>
      <c r="AGV2249" s="18">
        <v>0</v>
      </c>
      <c r="AGW2249" s="18">
        <v>0</v>
      </c>
      <c r="AGX2249" s="18">
        <v>0</v>
      </c>
      <c r="AGY2249" s="18">
        <v>0</v>
      </c>
      <c r="AGZ2249" s="18">
        <v>0</v>
      </c>
      <c r="AHA2249" s="18">
        <v>0</v>
      </c>
      <c r="AHB2249" s="18">
        <v>0</v>
      </c>
      <c r="AHC2249" s="18">
        <v>1</v>
      </c>
      <c r="AHD2249" s="18">
        <v>0</v>
      </c>
      <c r="AHE2249" s="18">
        <v>0</v>
      </c>
      <c r="AHF2249" s="18">
        <v>0</v>
      </c>
      <c r="AHH2249" s="18">
        <v>0</v>
      </c>
      <c r="AHI2249" s="18">
        <v>0</v>
      </c>
      <c r="AHK2249" s="18">
        <v>0</v>
      </c>
      <c r="AHL2249" s="18">
        <v>0</v>
      </c>
      <c r="AHM2249" s="18">
        <v>0</v>
      </c>
      <c r="AHN2249" s="18">
        <v>0</v>
      </c>
      <c r="AHO2249" s="18">
        <v>0</v>
      </c>
      <c r="AHP2249" s="18">
        <v>0</v>
      </c>
      <c r="AHQ2249" s="18">
        <v>0</v>
      </c>
      <c r="AHR2249" s="18">
        <v>4</v>
      </c>
      <c r="AIN2249" s="18">
        <v>0</v>
      </c>
      <c r="AIO2249" s="18">
        <v>0</v>
      </c>
      <c r="AIT2249" s="79">
        <v>1</v>
      </c>
      <c r="AIV2249" s="18">
        <v>0</v>
      </c>
      <c r="AIW2249" s="18">
        <v>0</v>
      </c>
      <c r="AIX2249" s="18">
        <v>29</v>
      </c>
    </row>
    <row r="2250" spans="1:950" s="1" customFormat="1">
      <c r="A2250" s="1">
        <v>472</v>
      </c>
      <c r="B2250" s="1" t="s">
        <v>7502</v>
      </c>
      <c r="C2250" s="1">
        <v>0</v>
      </c>
      <c r="AC2250" s="1">
        <v>0</v>
      </c>
      <c r="AE2250" s="1">
        <v>0</v>
      </c>
      <c r="AG2250" s="1">
        <v>0</v>
      </c>
      <c r="AGS2250" s="1">
        <v>0</v>
      </c>
      <c r="AGT2250" s="1">
        <v>0</v>
      </c>
      <c r="AGU2250" s="1">
        <v>0</v>
      </c>
      <c r="AGV2250" s="1">
        <v>0</v>
      </c>
      <c r="AGW2250" s="1">
        <v>0</v>
      </c>
      <c r="AGX2250" s="1">
        <v>1</v>
      </c>
      <c r="AGY2250" s="1">
        <v>0</v>
      </c>
      <c r="AGZ2250" s="1">
        <v>0</v>
      </c>
      <c r="AHA2250" s="1">
        <v>0</v>
      </c>
      <c r="AHB2250" s="1">
        <v>0</v>
      </c>
      <c r="AHC2250" s="1">
        <v>1</v>
      </c>
      <c r="AHD2250" s="1">
        <v>0</v>
      </c>
      <c r="AHE2250" s="1">
        <v>0</v>
      </c>
      <c r="AHF2250" s="1">
        <v>0</v>
      </c>
      <c r="AHH2250" s="1">
        <v>0</v>
      </c>
      <c r="AHI2250" s="1">
        <v>0</v>
      </c>
      <c r="AHK2250" s="1">
        <v>0</v>
      </c>
      <c r="AHL2250" s="1">
        <v>0</v>
      </c>
      <c r="AHM2250" s="1">
        <v>0</v>
      </c>
      <c r="AHN2250" s="1">
        <v>0</v>
      </c>
      <c r="AHO2250" s="1">
        <v>0</v>
      </c>
      <c r="AHP2250" s="1">
        <v>0</v>
      </c>
      <c r="AHQ2250" s="1">
        <v>0</v>
      </c>
      <c r="AHR2250" s="1">
        <v>0</v>
      </c>
      <c r="AIM2250" s="1">
        <v>0</v>
      </c>
      <c r="AIN2250" s="1">
        <v>0</v>
      </c>
      <c r="AIO2250" s="1">
        <v>0</v>
      </c>
      <c r="AIP2250" s="1">
        <v>1</v>
      </c>
      <c r="AIQ2250" s="1">
        <v>1</v>
      </c>
      <c r="AIR2250" s="1">
        <v>1</v>
      </c>
      <c r="AIS2250" s="1">
        <v>1</v>
      </c>
      <c r="AIT2250" s="3">
        <v>0</v>
      </c>
      <c r="AIV2250" s="1">
        <v>0</v>
      </c>
      <c r="AIW2250" s="1">
        <v>0</v>
      </c>
    </row>
    <row r="2251" spans="1:950" s="1" customFormat="1">
      <c r="B2251" s="1">
        <v>2</v>
      </c>
      <c r="C2251" s="1">
        <v>1</v>
      </c>
      <c r="D2251" s="1" t="s">
        <v>10467</v>
      </c>
      <c r="O2251" s="1">
        <v>0</v>
      </c>
      <c r="Z2251" s="1">
        <v>0</v>
      </c>
      <c r="AA2251" s="1">
        <v>2</v>
      </c>
      <c r="AB2251" s="1" t="s">
        <v>10468</v>
      </c>
      <c r="AC2251" s="1">
        <v>0</v>
      </c>
      <c r="AE2251" s="1">
        <v>3</v>
      </c>
      <c r="AF2251" s="1">
        <v>0</v>
      </c>
      <c r="AG2251" s="1">
        <v>0</v>
      </c>
      <c r="AI2251" s="1">
        <v>166</v>
      </c>
      <c r="AJ2251" s="1">
        <v>142</v>
      </c>
      <c r="DR2251" s="1">
        <v>66</v>
      </c>
      <c r="DS2251" s="1">
        <v>66</v>
      </c>
      <c r="HA2251" s="1">
        <v>0</v>
      </c>
      <c r="HB2251" s="1">
        <v>0</v>
      </c>
      <c r="HT2251" s="1">
        <v>0</v>
      </c>
      <c r="HU2251" s="1">
        <v>0</v>
      </c>
      <c r="IP2251" s="1">
        <v>98</v>
      </c>
      <c r="IQ2251" s="1">
        <v>98.5</v>
      </c>
      <c r="LX2251" s="1">
        <v>78</v>
      </c>
      <c r="LY2251" s="1">
        <v>80</v>
      </c>
      <c r="PG2251" s="1">
        <v>26</v>
      </c>
      <c r="PH2251" s="1">
        <v>18</v>
      </c>
      <c r="SP2251" s="1">
        <v>97.8</v>
      </c>
      <c r="SQ2251" s="1">
        <v>97.4</v>
      </c>
      <c r="VX2251" s="1">
        <v>0</v>
      </c>
      <c r="VY2251" s="1">
        <v>0</v>
      </c>
      <c r="WQ2251" s="1">
        <v>0</v>
      </c>
      <c r="WR2251" s="1">
        <v>0</v>
      </c>
      <c r="AGS2251" s="1">
        <v>0</v>
      </c>
      <c r="AGT2251" s="1">
        <v>0</v>
      </c>
      <c r="AGU2251" s="1">
        <v>0</v>
      </c>
      <c r="AGV2251" s="1">
        <v>0</v>
      </c>
      <c r="AGW2251" s="1">
        <v>0</v>
      </c>
      <c r="AGX2251" s="1">
        <v>1</v>
      </c>
      <c r="AGY2251" s="1">
        <v>0</v>
      </c>
      <c r="AGZ2251" s="1">
        <v>0</v>
      </c>
      <c r="AHA2251" s="1">
        <v>0</v>
      </c>
      <c r="AHB2251" s="1">
        <v>0</v>
      </c>
      <c r="AHC2251" s="1">
        <v>1</v>
      </c>
      <c r="AHD2251" s="1">
        <v>0</v>
      </c>
      <c r="AHE2251" s="1">
        <v>0</v>
      </c>
      <c r="AHF2251" s="1">
        <v>0</v>
      </c>
      <c r="AHH2251" s="1">
        <v>0</v>
      </c>
      <c r="AHI2251" s="1">
        <v>0</v>
      </c>
      <c r="AHK2251" s="1">
        <v>0</v>
      </c>
      <c r="AHL2251" s="1">
        <v>0</v>
      </c>
      <c r="AHM2251" s="1">
        <v>0</v>
      </c>
      <c r="AHN2251" s="1">
        <v>0</v>
      </c>
      <c r="AHO2251" s="1">
        <v>0</v>
      </c>
      <c r="AHP2251" s="1">
        <v>0</v>
      </c>
      <c r="AHQ2251" s="1">
        <v>0</v>
      </c>
      <c r="AHR2251" s="1">
        <v>0</v>
      </c>
      <c r="AIM2251" s="1">
        <v>0</v>
      </c>
      <c r="AIN2251" s="1">
        <v>0</v>
      </c>
      <c r="AIO2251" s="1">
        <v>0</v>
      </c>
      <c r="AIT2251" s="3">
        <v>2</v>
      </c>
      <c r="AIV2251" s="1">
        <v>0</v>
      </c>
      <c r="AIW2251" s="1">
        <v>0</v>
      </c>
      <c r="AIX2251" s="1">
        <v>31</v>
      </c>
      <c r="AIY2251" s="1">
        <v>35</v>
      </c>
    </row>
    <row r="2252" spans="1:950" s="18" customFormat="1">
      <c r="B2252" s="18">
        <v>3</v>
      </c>
      <c r="C2252" s="18">
        <v>0</v>
      </c>
      <c r="Z2252" s="18">
        <v>0</v>
      </c>
      <c r="AA2252" s="18">
        <v>2</v>
      </c>
      <c r="AB2252" s="18" t="s">
        <v>10469</v>
      </c>
      <c r="AC2252" s="18">
        <v>1</v>
      </c>
      <c r="AD2252" s="18">
        <v>0</v>
      </c>
      <c r="AE2252" s="18">
        <v>10</v>
      </c>
      <c r="AF2252" s="18">
        <v>0</v>
      </c>
      <c r="AG2252" s="18">
        <v>0</v>
      </c>
      <c r="AI2252" s="18">
        <v>122</v>
      </c>
      <c r="DR2252" s="18">
        <v>50</v>
      </c>
      <c r="HA2252" s="18">
        <v>0</v>
      </c>
      <c r="HT2252" s="18">
        <v>0</v>
      </c>
      <c r="IP2252" s="18">
        <v>97</v>
      </c>
      <c r="LX2252" s="18">
        <v>60</v>
      </c>
      <c r="PG2252" s="18">
        <v>18</v>
      </c>
      <c r="SP2252" s="18">
        <v>96.6</v>
      </c>
      <c r="VX2252" s="18">
        <v>0</v>
      </c>
      <c r="WQ2252" s="18">
        <v>0</v>
      </c>
      <c r="AGS2252" s="18">
        <v>0</v>
      </c>
      <c r="AGT2252" s="18">
        <v>0</v>
      </c>
      <c r="AGU2252" s="18">
        <v>0</v>
      </c>
      <c r="AGV2252" s="18">
        <v>0</v>
      </c>
      <c r="AGW2252" s="18">
        <v>0</v>
      </c>
      <c r="AGX2252" s="18">
        <v>1</v>
      </c>
      <c r="AGY2252" s="18">
        <v>0</v>
      </c>
      <c r="AGZ2252" s="18">
        <v>0</v>
      </c>
      <c r="AHA2252" s="18">
        <v>0</v>
      </c>
      <c r="AHB2252" s="18">
        <v>0</v>
      </c>
      <c r="AHC2252" s="18">
        <v>1</v>
      </c>
      <c r="AHD2252" s="18">
        <v>0</v>
      </c>
      <c r="AHE2252" s="18">
        <v>0</v>
      </c>
      <c r="AHF2252" s="18">
        <v>0</v>
      </c>
      <c r="AHH2252" s="18">
        <v>0</v>
      </c>
      <c r="AHI2252" s="18">
        <v>0</v>
      </c>
      <c r="AHK2252" s="18">
        <v>0</v>
      </c>
      <c r="AHL2252" s="18">
        <v>0</v>
      </c>
      <c r="AHM2252" s="18">
        <v>0</v>
      </c>
      <c r="AHN2252" s="18">
        <v>0</v>
      </c>
      <c r="AHO2252" s="18">
        <v>0</v>
      </c>
      <c r="AHP2252" s="18">
        <v>0</v>
      </c>
      <c r="AHQ2252" s="18">
        <v>0</v>
      </c>
      <c r="AHR2252" s="18">
        <v>0</v>
      </c>
      <c r="AIM2252" s="18">
        <v>0</v>
      </c>
      <c r="AIN2252" s="18">
        <v>0</v>
      </c>
      <c r="AIO2252" s="18">
        <v>0</v>
      </c>
      <c r="AIT2252" s="79">
        <v>1</v>
      </c>
      <c r="AIV2252" s="18">
        <v>0</v>
      </c>
      <c r="AIW2252" s="18">
        <v>0</v>
      </c>
      <c r="AIX2252" s="18">
        <v>29</v>
      </c>
    </row>
    <row r="2253" spans="1:950" s="1" customFormat="1">
      <c r="A2253" s="1">
        <v>473</v>
      </c>
      <c r="B2253" s="1">
        <v>1</v>
      </c>
      <c r="C2253" s="1">
        <v>1</v>
      </c>
      <c r="D2253" s="1" t="s">
        <v>6218</v>
      </c>
      <c r="E2253" s="1" t="s">
        <v>6597</v>
      </c>
      <c r="F2253" s="1" t="s">
        <v>10470</v>
      </c>
      <c r="G2253" s="1" t="s">
        <v>6122</v>
      </c>
      <c r="O2253" s="1">
        <v>1</v>
      </c>
      <c r="P2253" s="1">
        <v>0</v>
      </c>
      <c r="Q2253" s="1">
        <v>0</v>
      </c>
      <c r="R2253" s="1">
        <v>0</v>
      </c>
      <c r="Z2253" s="1">
        <v>0</v>
      </c>
      <c r="AA2253" s="1">
        <v>2</v>
      </c>
      <c r="AB2253" s="1" t="s">
        <v>10471</v>
      </c>
      <c r="AC2253" s="1">
        <v>0</v>
      </c>
      <c r="AE2253" s="1">
        <v>3</v>
      </c>
      <c r="AF2253" s="1">
        <v>0</v>
      </c>
      <c r="AG2253" s="1">
        <v>0</v>
      </c>
      <c r="AJ2253" s="1">
        <v>113</v>
      </c>
      <c r="AK2253" s="1">
        <v>118</v>
      </c>
      <c r="AL2253" s="1">
        <v>113</v>
      </c>
      <c r="AM2253" s="1">
        <v>134</v>
      </c>
      <c r="DS2253" s="1">
        <v>66</v>
      </c>
      <c r="DT2253" s="1">
        <v>73</v>
      </c>
      <c r="DU2253" s="1">
        <v>70</v>
      </c>
      <c r="DV2253" s="1">
        <v>81</v>
      </c>
      <c r="IQ2253" s="1">
        <v>93</v>
      </c>
      <c r="IR2253" s="1">
        <v>90</v>
      </c>
      <c r="IS2253" s="1">
        <v>94</v>
      </c>
      <c r="IT2253" s="1">
        <v>95</v>
      </c>
      <c r="LX2253" s="1">
        <v>87</v>
      </c>
      <c r="LY2253" s="1">
        <v>88</v>
      </c>
      <c r="LZ2253" s="1">
        <v>87</v>
      </c>
      <c r="MA2253" s="1">
        <v>78</v>
      </c>
      <c r="MB2253" s="1">
        <v>80</v>
      </c>
      <c r="PH2253" s="1">
        <v>16</v>
      </c>
      <c r="PI2253" s="1">
        <v>22</v>
      </c>
      <c r="PJ2253" s="1">
        <v>16</v>
      </c>
      <c r="PK2253" s="1">
        <v>20</v>
      </c>
      <c r="SQ2253" s="1">
        <v>99</v>
      </c>
      <c r="SR2253" s="1">
        <v>99.1</v>
      </c>
      <c r="SS2253" s="1">
        <v>98.5</v>
      </c>
      <c r="ST2253" s="1">
        <v>98</v>
      </c>
      <c r="WR2253" s="1">
        <v>0</v>
      </c>
      <c r="WT2253" s="1">
        <v>0</v>
      </c>
      <c r="AAY2253" s="1">
        <v>21</v>
      </c>
      <c r="ABB2253" s="1">
        <v>9.1</v>
      </c>
      <c r="ABE2253" s="1">
        <v>26.9</v>
      </c>
      <c r="ABJ2253" s="1">
        <v>0.9</v>
      </c>
      <c r="ABM2253" s="1">
        <v>15.27</v>
      </c>
      <c r="ABO2253" s="1">
        <v>240</v>
      </c>
      <c r="ABU2253" s="1">
        <v>138</v>
      </c>
      <c r="ABX2253" s="1">
        <v>4</v>
      </c>
      <c r="ACA2253" s="1">
        <v>102</v>
      </c>
      <c r="ACD2253" s="1">
        <v>8</v>
      </c>
      <c r="ACG2253" s="1">
        <v>103</v>
      </c>
      <c r="ACQ2253" s="1">
        <v>8</v>
      </c>
      <c r="ACT2253" s="1">
        <v>1.35</v>
      </c>
      <c r="ACW2253" s="1">
        <v>15</v>
      </c>
      <c r="ACZ2253" s="1">
        <v>6.5</v>
      </c>
      <c r="ADB2253" s="1">
        <v>3</v>
      </c>
      <c r="ADD2253" s="1">
        <v>0.4</v>
      </c>
      <c r="ADF2253" s="1">
        <v>3.5</v>
      </c>
      <c r="ADH2253" s="1">
        <v>153</v>
      </c>
      <c r="AEE2253" s="1">
        <v>13</v>
      </c>
      <c r="AGS2253" s="1">
        <v>0</v>
      </c>
      <c r="AGT2253" s="1">
        <v>0</v>
      </c>
      <c r="AGU2253" s="1">
        <v>0</v>
      </c>
      <c r="AGV2253" s="1">
        <v>0</v>
      </c>
      <c r="AGW2253" s="1">
        <v>0</v>
      </c>
      <c r="AGX2253" s="1">
        <v>0</v>
      </c>
      <c r="AGY2253" s="1">
        <v>0</v>
      </c>
      <c r="AGZ2253" s="1">
        <v>0</v>
      </c>
      <c r="AHA2253" s="1">
        <v>0</v>
      </c>
      <c r="AHB2253" s="1">
        <v>0</v>
      </c>
      <c r="AHC2253" s="1">
        <v>1</v>
      </c>
      <c r="AHD2253" s="1">
        <v>0</v>
      </c>
      <c r="AHE2253" s="1">
        <v>0</v>
      </c>
      <c r="AHF2253" s="1">
        <v>0</v>
      </c>
      <c r="AHH2253" s="1">
        <v>0</v>
      </c>
      <c r="AHI2253" s="1">
        <v>0</v>
      </c>
      <c r="AHK2253" s="1">
        <v>0</v>
      </c>
      <c r="AHL2253" s="1">
        <v>0</v>
      </c>
      <c r="AHM2253" s="1">
        <v>0</v>
      </c>
      <c r="AHN2253" s="1">
        <v>0</v>
      </c>
      <c r="AHO2253" s="1">
        <v>0</v>
      </c>
      <c r="AHP2253" s="1">
        <v>0</v>
      </c>
      <c r="AHQ2253" s="1">
        <v>0</v>
      </c>
      <c r="AHR2253" s="1" t="s">
        <v>7001</v>
      </c>
      <c r="AIM2253" s="1">
        <v>2</v>
      </c>
      <c r="AIN2253" s="1">
        <v>0</v>
      </c>
      <c r="AIO2253" s="1">
        <v>0</v>
      </c>
      <c r="AIP2253" s="1">
        <v>1</v>
      </c>
      <c r="AIQ2253" s="1">
        <v>1</v>
      </c>
      <c r="AIR2253" s="1">
        <v>1</v>
      </c>
      <c r="AIS2253" s="1">
        <v>1</v>
      </c>
      <c r="AIT2253" s="3">
        <v>0</v>
      </c>
      <c r="AIV2253" s="1">
        <v>0</v>
      </c>
      <c r="AIW2253" s="1">
        <v>0</v>
      </c>
    </row>
    <row r="2254" spans="1:950" s="1" customFormat="1">
      <c r="B2254" s="1">
        <v>2</v>
      </c>
      <c r="C2254" s="1">
        <v>1</v>
      </c>
      <c r="D2254" s="1" t="s">
        <v>8617</v>
      </c>
      <c r="E2254" s="1" t="s">
        <v>4708</v>
      </c>
      <c r="F2254" s="1" t="s">
        <v>10463</v>
      </c>
      <c r="O2254" s="1">
        <v>1</v>
      </c>
      <c r="P2254" s="1">
        <v>0</v>
      </c>
      <c r="Q2254" s="1">
        <v>0</v>
      </c>
      <c r="Z2254" s="1">
        <v>0</v>
      </c>
      <c r="AA2254" s="1">
        <v>2</v>
      </c>
      <c r="AB2254" s="1" t="s">
        <v>10472</v>
      </c>
      <c r="AC2254" s="1">
        <v>1</v>
      </c>
      <c r="AD2254" s="1">
        <v>0</v>
      </c>
      <c r="AE2254" s="1">
        <v>0</v>
      </c>
      <c r="AG2254" s="1">
        <v>0</v>
      </c>
      <c r="AI2254" s="1">
        <v>130</v>
      </c>
      <c r="AJ2254" s="1">
        <v>128</v>
      </c>
      <c r="DR2254" s="1">
        <v>78</v>
      </c>
      <c r="DS2254" s="1">
        <v>70</v>
      </c>
      <c r="HA2254" s="1">
        <v>2</v>
      </c>
      <c r="HB2254" s="1">
        <v>2</v>
      </c>
      <c r="HT2254" s="1">
        <v>0</v>
      </c>
      <c r="HU2254" s="1">
        <v>0</v>
      </c>
      <c r="IP2254" s="1">
        <v>95</v>
      </c>
      <c r="IQ2254" s="1">
        <v>95</v>
      </c>
      <c r="LX2254" s="1">
        <v>66</v>
      </c>
      <c r="LY2254" s="1">
        <v>64</v>
      </c>
      <c r="PG2254" s="1">
        <v>24</v>
      </c>
      <c r="PH2254" s="1">
        <v>20</v>
      </c>
      <c r="SP2254" s="1">
        <v>99.9</v>
      </c>
      <c r="SQ2254" s="1">
        <v>96.1</v>
      </c>
      <c r="VX2254" s="1">
        <v>0</v>
      </c>
      <c r="VY2254" s="1">
        <v>0</v>
      </c>
      <c r="WQ2254" s="1">
        <v>0</v>
      </c>
      <c r="WR2254" s="1">
        <v>0</v>
      </c>
      <c r="AGS2254" s="1">
        <v>1</v>
      </c>
      <c r="AGT2254" s="1">
        <v>0</v>
      </c>
      <c r="AGU2254" s="1">
        <v>0</v>
      </c>
      <c r="AGV2254" s="1">
        <v>1</v>
      </c>
      <c r="AGW2254" s="1">
        <v>0</v>
      </c>
      <c r="AGX2254" s="1">
        <v>0</v>
      </c>
      <c r="AGY2254" s="1">
        <v>0</v>
      </c>
      <c r="AGZ2254" s="1">
        <v>1</v>
      </c>
      <c r="AHA2254" s="1">
        <v>0</v>
      </c>
      <c r="AHB2254" s="1">
        <v>0</v>
      </c>
      <c r="AHC2254" s="1">
        <v>1</v>
      </c>
      <c r="AHD2254" s="1">
        <v>0</v>
      </c>
      <c r="AHE2254" s="1">
        <v>0</v>
      </c>
      <c r="AHF2254" s="1">
        <v>0</v>
      </c>
      <c r="AHH2254" s="1">
        <v>0</v>
      </c>
      <c r="AHI2254" s="1">
        <v>0</v>
      </c>
      <c r="AHK2254" s="1">
        <v>0</v>
      </c>
      <c r="AHL2254" s="1">
        <v>0</v>
      </c>
      <c r="AHM2254" s="1">
        <v>0</v>
      </c>
      <c r="AHN2254" s="1">
        <v>0</v>
      </c>
      <c r="AHO2254" s="1">
        <v>0</v>
      </c>
      <c r="AHP2254" s="1">
        <v>0</v>
      </c>
      <c r="AHQ2254" s="1">
        <v>0</v>
      </c>
      <c r="AHR2254" s="1">
        <v>9</v>
      </c>
      <c r="AIN2254" s="1">
        <v>0</v>
      </c>
      <c r="AIO2254" s="1">
        <v>0</v>
      </c>
      <c r="AIT2254" s="3">
        <v>2</v>
      </c>
      <c r="AIX2254" s="1">
        <v>60</v>
      </c>
      <c r="AIY2254" s="1">
        <v>33</v>
      </c>
    </row>
    <row r="2255" spans="1:950" s="18" customFormat="1">
      <c r="B2255" s="18">
        <v>3</v>
      </c>
      <c r="C2255" s="18">
        <v>1</v>
      </c>
      <c r="D2255" s="18" t="s">
        <v>4526</v>
      </c>
      <c r="O2255" s="18">
        <v>0</v>
      </c>
      <c r="Z2255" s="18">
        <v>0</v>
      </c>
      <c r="AA2255" s="18">
        <v>2</v>
      </c>
      <c r="AB2255" s="18" t="s">
        <v>10473</v>
      </c>
      <c r="AC2255" s="18">
        <v>0</v>
      </c>
      <c r="AE2255" s="18">
        <v>0</v>
      </c>
      <c r="AG2255" s="18">
        <v>0</v>
      </c>
      <c r="AI2255" s="18">
        <v>122</v>
      </c>
      <c r="AJ2255" s="18">
        <v>118</v>
      </c>
      <c r="DR2255" s="18">
        <v>82</v>
      </c>
      <c r="DS2255" s="18">
        <v>76</v>
      </c>
      <c r="HA2255" s="18">
        <v>2</v>
      </c>
      <c r="HB2255" s="18">
        <v>2</v>
      </c>
      <c r="HT2255" s="18">
        <v>0</v>
      </c>
      <c r="HU2255" s="18">
        <v>0</v>
      </c>
      <c r="IP2255" s="18">
        <v>95</v>
      </c>
      <c r="IQ2255" s="18">
        <v>95</v>
      </c>
      <c r="LX2255" s="18">
        <v>74</v>
      </c>
      <c r="LY2255" s="18">
        <v>64</v>
      </c>
      <c r="PG2255" s="18">
        <v>19</v>
      </c>
      <c r="PH2255" s="18">
        <v>20</v>
      </c>
      <c r="SP2255" s="18">
        <v>99</v>
      </c>
      <c r="SQ2255" s="18">
        <v>98.2</v>
      </c>
      <c r="VX2255" s="18">
        <v>2</v>
      </c>
      <c r="VY2255" s="18">
        <v>2</v>
      </c>
      <c r="WQ2255" s="18">
        <v>0</v>
      </c>
      <c r="WR2255" s="18">
        <v>0</v>
      </c>
      <c r="AAY2255" s="18">
        <v>27</v>
      </c>
      <c r="ABB2255" s="18">
        <v>9.4</v>
      </c>
      <c r="ABE2255" s="18">
        <v>26.4</v>
      </c>
      <c r="ABM2255" s="18">
        <v>14.33</v>
      </c>
      <c r="ABO2255" s="18">
        <v>315</v>
      </c>
      <c r="ABU2255" s="18">
        <v>139</v>
      </c>
      <c r="ABX2255" s="18">
        <v>3.2</v>
      </c>
      <c r="ACA2255" s="18">
        <v>96</v>
      </c>
      <c r="ACD2255" s="18">
        <v>9.4</v>
      </c>
      <c r="ACG2255" s="18">
        <v>79</v>
      </c>
      <c r="ACQ2255" s="18">
        <v>7</v>
      </c>
      <c r="ACT2255" s="18">
        <v>1.01</v>
      </c>
      <c r="ACW2255" s="18">
        <v>16</v>
      </c>
      <c r="AGS2255" s="18">
        <v>0</v>
      </c>
      <c r="AGT2255" s="18">
        <v>0</v>
      </c>
      <c r="AGU2255" s="18">
        <v>0</v>
      </c>
      <c r="AGV2255" s="18">
        <v>0</v>
      </c>
      <c r="AGW2255" s="18">
        <v>0</v>
      </c>
      <c r="AGX2255" s="18">
        <v>0</v>
      </c>
      <c r="AGY2255" s="18">
        <v>0</v>
      </c>
      <c r="AGZ2255" s="18">
        <v>2</v>
      </c>
      <c r="AHA2255" s="18">
        <v>0</v>
      </c>
      <c r="AHB2255" s="18">
        <v>0</v>
      </c>
      <c r="AHC2255" s="18">
        <v>1</v>
      </c>
      <c r="AHD2255" s="18">
        <v>0</v>
      </c>
      <c r="AHE2255" s="18">
        <v>0</v>
      </c>
      <c r="AHF2255" s="18">
        <v>0</v>
      </c>
      <c r="AHH2255" s="18">
        <v>0</v>
      </c>
      <c r="AHI2255" s="18">
        <v>0</v>
      </c>
      <c r="AHK2255" s="18">
        <v>0</v>
      </c>
      <c r="AHL2255" s="18">
        <v>0</v>
      </c>
      <c r="AHM2255" s="18">
        <v>0</v>
      </c>
      <c r="AHN2255" s="18">
        <v>0</v>
      </c>
      <c r="AHO2255" s="18">
        <v>0</v>
      </c>
      <c r="AHP2255" s="18">
        <v>0</v>
      </c>
      <c r="AHQ2255" s="18">
        <v>0</v>
      </c>
      <c r="AHR2255" s="18">
        <v>4.5</v>
      </c>
      <c r="AIN2255" s="18">
        <v>0</v>
      </c>
      <c r="AIO2255" s="18">
        <v>0</v>
      </c>
      <c r="AIT2255" s="79">
        <v>2</v>
      </c>
      <c r="AIX2255" s="18">
        <v>24</v>
      </c>
      <c r="AIY2255" s="18">
        <v>40</v>
      </c>
    </row>
    <row r="2256" spans="1:950" s="14" customFormat="1">
      <c r="A2256" s="14">
        <v>474</v>
      </c>
      <c r="B2256" s="14">
        <v>1</v>
      </c>
      <c r="C2256" s="61">
        <v>1</v>
      </c>
      <c r="D2256" s="14" t="s">
        <v>6270</v>
      </c>
      <c r="E2256" s="14" t="s">
        <v>10474</v>
      </c>
      <c r="F2256" s="63"/>
      <c r="O2256" s="61">
        <v>0</v>
      </c>
      <c r="P2256" s="61">
        <v>0</v>
      </c>
      <c r="Q2256" s="61"/>
      <c r="R2256" s="61"/>
      <c r="S2256" s="61"/>
      <c r="T2256" s="61"/>
      <c r="U2256" s="61"/>
      <c r="V2256" s="61"/>
      <c r="W2256" s="61"/>
      <c r="X2256" s="61"/>
      <c r="Y2256" s="61"/>
      <c r="Z2256" s="14">
        <v>0</v>
      </c>
      <c r="AA2256" s="14">
        <v>1</v>
      </c>
      <c r="AB2256" s="14" t="s">
        <v>10475</v>
      </c>
      <c r="AI2256" s="14">
        <v>128</v>
      </c>
      <c r="AJ2256" s="14">
        <v>124</v>
      </c>
      <c r="AK2256" s="14">
        <v>124</v>
      </c>
      <c r="DR2256" s="61">
        <v>68</v>
      </c>
      <c r="DS2256" s="61">
        <v>65</v>
      </c>
      <c r="DT2256" s="61">
        <v>65</v>
      </c>
      <c r="DU2256" s="61"/>
      <c r="DV2256" s="61"/>
      <c r="DW2256" s="61"/>
      <c r="DX2256" s="61"/>
      <c r="DY2256" s="61"/>
      <c r="DZ2256" s="61"/>
      <c r="EA2256" s="61"/>
      <c r="EB2256" s="61"/>
      <c r="EC2256" s="61"/>
      <c r="ED2256" s="61"/>
      <c r="EE2256" s="61"/>
      <c r="EF2256" s="61"/>
      <c r="EG2256" s="61"/>
      <c r="EH2256" s="61"/>
      <c r="EI2256" s="61"/>
      <c r="EJ2256" s="61"/>
      <c r="EK2256" s="61"/>
      <c r="EL2256" s="61"/>
      <c r="EM2256" s="61"/>
      <c r="EN2256" s="61"/>
      <c r="EO2256" s="61"/>
      <c r="EP2256" s="61"/>
      <c r="EQ2256" s="61"/>
      <c r="ER2256" s="61"/>
      <c r="ES2256" s="61"/>
      <c r="ET2256" s="61"/>
      <c r="EU2256" s="61"/>
      <c r="EV2256" s="61"/>
      <c r="EW2256" s="61"/>
      <c r="EX2256" s="61"/>
      <c r="EY2256" s="61"/>
      <c r="EZ2256" s="61"/>
      <c r="FA2256" s="61"/>
      <c r="FB2256" s="61"/>
      <c r="FC2256" s="61"/>
      <c r="FD2256" s="61"/>
      <c r="FE2256" s="61"/>
      <c r="FF2256" s="61"/>
      <c r="FG2256" s="61"/>
      <c r="FH2256" s="61"/>
      <c r="FI2256" s="61"/>
      <c r="FJ2256" s="61"/>
      <c r="FK2256" s="61"/>
      <c r="FL2256" s="61"/>
      <c r="FM2256" s="61"/>
      <c r="FN2256" s="61"/>
      <c r="FO2256" s="61"/>
      <c r="FP2256" s="61"/>
      <c r="FQ2256" s="61"/>
      <c r="FR2256" s="61"/>
      <c r="FS2256" s="61"/>
      <c r="FT2256" s="61"/>
      <c r="FU2256" s="61"/>
      <c r="FV2256" s="61"/>
      <c r="FW2256" s="61"/>
      <c r="FX2256" s="61"/>
      <c r="FY2256" s="61"/>
      <c r="FZ2256" s="61"/>
      <c r="GA2256" s="61"/>
      <c r="GB2256" s="61"/>
      <c r="GC2256" s="61"/>
      <c r="GD2256" s="61"/>
      <c r="GE2256" s="61"/>
      <c r="GF2256" s="61"/>
      <c r="GG2256" s="61"/>
      <c r="GH2256" s="61"/>
      <c r="GI2256" s="61"/>
      <c r="GJ2256" s="61"/>
      <c r="GK2256" s="61"/>
      <c r="GL2256" s="61"/>
      <c r="GM2256" s="61"/>
      <c r="GN2256" s="61"/>
      <c r="GO2256" s="61"/>
      <c r="GP2256" s="61"/>
      <c r="GQ2256" s="61"/>
      <c r="GR2256" s="61"/>
      <c r="GS2256" s="61"/>
      <c r="GT2256" s="61"/>
      <c r="GU2256" s="61"/>
      <c r="GV2256" s="61"/>
      <c r="GW2256" s="61"/>
      <c r="GX2256" s="61"/>
      <c r="GY2256" s="61"/>
      <c r="GZ2256" s="61"/>
      <c r="IP2256" s="14">
        <v>95</v>
      </c>
      <c r="IQ2256" s="14">
        <v>99</v>
      </c>
      <c r="LX2256" s="14">
        <v>97</v>
      </c>
      <c r="LY2256" s="14">
        <v>96</v>
      </c>
      <c r="LZ2256" s="14">
        <v>95</v>
      </c>
      <c r="PG2256" s="61"/>
      <c r="PH2256" s="61">
        <v>22</v>
      </c>
      <c r="PI2256" s="61"/>
      <c r="PJ2256" s="61"/>
      <c r="PK2256" s="61"/>
      <c r="PL2256" s="61"/>
      <c r="PM2256" s="61"/>
      <c r="PN2256" s="61"/>
      <c r="PO2256" s="61"/>
      <c r="PP2256" s="61"/>
      <c r="PQ2256" s="61"/>
      <c r="PR2256" s="61"/>
      <c r="PS2256" s="61"/>
      <c r="PT2256" s="61"/>
      <c r="PU2256" s="61"/>
      <c r="PV2256" s="61"/>
      <c r="PW2256" s="61"/>
      <c r="PX2256" s="61"/>
      <c r="PY2256" s="61"/>
      <c r="PZ2256" s="61"/>
      <c r="QA2256" s="61"/>
      <c r="QB2256" s="61"/>
      <c r="QC2256" s="61"/>
      <c r="QD2256" s="61"/>
      <c r="QE2256" s="61"/>
      <c r="QF2256" s="61"/>
      <c r="QG2256" s="61"/>
      <c r="QH2256" s="61"/>
      <c r="QI2256" s="61"/>
      <c r="QJ2256" s="61"/>
      <c r="QK2256" s="61"/>
      <c r="QL2256" s="61"/>
      <c r="QM2256" s="61"/>
      <c r="QN2256" s="61"/>
      <c r="QO2256" s="61"/>
      <c r="QP2256" s="61"/>
      <c r="QQ2256" s="61"/>
      <c r="QR2256" s="61"/>
      <c r="QS2256" s="61"/>
      <c r="QT2256" s="61"/>
      <c r="QU2256" s="61"/>
      <c r="QV2256" s="61"/>
      <c r="QW2256" s="61"/>
      <c r="QX2256" s="61"/>
      <c r="QY2256" s="61"/>
      <c r="QZ2256" s="61"/>
      <c r="RA2256" s="61"/>
      <c r="RB2256" s="61"/>
      <c r="RC2256" s="61"/>
      <c r="RD2256" s="61"/>
      <c r="RE2256" s="61"/>
      <c r="RF2256" s="61"/>
      <c r="RG2256" s="61"/>
      <c r="RH2256" s="61"/>
      <c r="RI2256" s="61"/>
      <c r="RJ2256" s="61"/>
      <c r="RK2256" s="61"/>
      <c r="RL2256" s="61"/>
      <c r="RM2256" s="61"/>
      <c r="RN2256" s="61"/>
      <c r="RO2256" s="61"/>
      <c r="RP2256" s="61"/>
      <c r="RQ2256" s="61"/>
      <c r="RR2256" s="61"/>
      <c r="RS2256" s="61"/>
      <c r="RT2256" s="61"/>
      <c r="RU2256" s="61"/>
      <c r="RV2256" s="61"/>
      <c r="RW2256" s="61"/>
      <c r="RX2256" s="61"/>
      <c r="RY2256" s="61"/>
      <c r="RZ2256" s="61"/>
      <c r="SA2256" s="61"/>
      <c r="SB2256" s="61"/>
      <c r="SC2256" s="61"/>
      <c r="SD2256" s="61"/>
      <c r="SE2256" s="61"/>
      <c r="SF2256" s="61"/>
      <c r="SG2256" s="61"/>
      <c r="SH2256" s="61"/>
      <c r="SI2256" s="61"/>
      <c r="SJ2256" s="61"/>
      <c r="SK2256" s="61"/>
      <c r="SL2256" s="61"/>
      <c r="SM2256" s="61"/>
      <c r="SN2256" s="61"/>
      <c r="SO2256" s="61"/>
      <c r="SQ2256" s="14">
        <v>98.4</v>
      </c>
      <c r="WR2256" s="14">
        <v>1</v>
      </c>
      <c r="ZY2256" s="61"/>
      <c r="ZZ2256" s="61"/>
      <c r="AAA2256" s="61"/>
      <c r="AAI2256" s="63"/>
      <c r="AAM2256" s="61"/>
      <c r="AAO2256" s="63"/>
      <c r="AAS2256" s="61"/>
      <c r="AAU2256" s="63"/>
      <c r="ABM2256" s="61"/>
      <c r="ABN2256" s="61"/>
      <c r="ACA2256" s="61"/>
      <c r="ACB2256" s="61"/>
      <c r="ACC2256" s="61"/>
      <c r="ACG2256" s="14">
        <v>281</v>
      </c>
      <c r="ACH2256" s="14">
        <v>281</v>
      </c>
      <c r="ACI2256" s="14">
        <v>200</v>
      </c>
      <c r="AGK2256" s="61"/>
      <c r="AGM2256" s="63"/>
      <c r="AGQ2256" s="61"/>
      <c r="AGS2256" s="14">
        <v>1</v>
      </c>
      <c r="AGT2256" s="14">
        <v>1</v>
      </c>
      <c r="AGU2256" s="14">
        <v>0</v>
      </c>
      <c r="AGV2256" s="14">
        <v>0</v>
      </c>
      <c r="AGW2256" s="14">
        <v>0</v>
      </c>
      <c r="AGX2256" s="14">
        <v>0</v>
      </c>
      <c r="AGY2256" s="14">
        <v>0</v>
      </c>
      <c r="AGZ2256" s="14">
        <v>7</v>
      </c>
      <c r="AHA2256" s="14">
        <v>0</v>
      </c>
      <c r="AHB2256" s="14">
        <v>0</v>
      </c>
      <c r="AHC2256" s="14">
        <v>3</v>
      </c>
      <c r="AHD2256" s="14">
        <v>0</v>
      </c>
      <c r="AHE2256" s="14">
        <v>0</v>
      </c>
      <c r="AHF2256" s="14">
        <v>0</v>
      </c>
      <c r="AHH2256" s="14">
        <v>0</v>
      </c>
      <c r="AHI2256" s="14">
        <v>0</v>
      </c>
      <c r="AHJ2256" s="14">
        <v>0</v>
      </c>
      <c r="AHK2256" s="14">
        <v>0</v>
      </c>
      <c r="AHL2256" s="14">
        <v>0</v>
      </c>
      <c r="AHM2256" s="14">
        <v>0</v>
      </c>
      <c r="AHN2256" s="14">
        <v>0</v>
      </c>
      <c r="AHO2256" s="14">
        <v>0</v>
      </c>
      <c r="AHP2256" s="14">
        <v>0</v>
      </c>
      <c r="AHQ2256" s="14">
        <v>0</v>
      </c>
      <c r="AHR2256" s="14">
        <v>0</v>
      </c>
      <c r="AHT2256" s="61"/>
      <c r="AHV2256" s="63"/>
      <c r="AHZ2256" s="61"/>
      <c r="AIB2256" s="63"/>
      <c r="AIF2256" s="61"/>
      <c r="AIH2256" s="63"/>
      <c r="AIL2256" s="61"/>
      <c r="AIM2256" s="14">
        <v>0</v>
      </c>
      <c r="AIN2256" s="14">
        <v>0</v>
      </c>
      <c r="AIO2256" s="14">
        <v>0</v>
      </c>
      <c r="AIR2256" s="61"/>
      <c r="AIT2256" s="60"/>
      <c r="AIX2256" s="61"/>
      <c r="AJB2256" s="63"/>
      <c r="AJF2256" s="61"/>
      <c r="AJH2256" s="63"/>
      <c r="AJL2256" s="61"/>
      <c r="AJN2256" s="63"/>
    </row>
    <row r="2257" spans="1:951" s="14" customFormat="1">
      <c r="B2257" s="14">
        <v>2</v>
      </c>
      <c r="C2257" s="61">
        <v>1</v>
      </c>
      <c r="D2257" s="14" t="s">
        <v>9563</v>
      </c>
      <c r="E2257" s="14" t="s">
        <v>10476</v>
      </c>
      <c r="F2257" s="14" t="s">
        <v>6528</v>
      </c>
      <c r="G2257" s="14" t="s">
        <v>9218</v>
      </c>
      <c r="H2257" s="14" t="s">
        <v>7563</v>
      </c>
      <c r="I2257" s="14" t="s">
        <v>8354</v>
      </c>
      <c r="J2257" s="14" t="s">
        <v>10477</v>
      </c>
      <c r="K2257" s="14" t="s">
        <v>7682</v>
      </c>
      <c r="L2257" s="14" t="s">
        <v>6191</v>
      </c>
      <c r="O2257" s="61">
        <v>0</v>
      </c>
      <c r="P2257" s="61">
        <v>0</v>
      </c>
      <c r="Q2257" s="61">
        <v>1</v>
      </c>
      <c r="R2257" s="61">
        <v>0</v>
      </c>
      <c r="S2257" s="61">
        <v>0</v>
      </c>
      <c r="T2257" s="61">
        <v>0</v>
      </c>
      <c r="U2257" s="61">
        <v>0</v>
      </c>
      <c r="V2257" s="61">
        <v>0</v>
      </c>
      <c r="W2257" s="61">
        <v>0</v>
      </c>
      <c r="X2257" s="61"/>
      <c r="Y2257" s="61"/>
      <c r="Z2257" s="14">
        <v>0</v>
      </c>
      <c r="AA2257" s="14">
        <v>3</v>
      </c>
      <c r="AO2257" s="14">
        <v>121</v>
      </c>
      <c r="AP2257" s="14">
        <v>107</v>
      </c>
      <c r="AQ2257" s="14">
        <v>108</v>
      </c>
      <c r="AS2257" s="14">
        <v>111</v>
      </c>
      <c r="AX2257" s="14">
        <v>103</v>
      </c>
      <c r="BA2257" s="14">
        <v>115</v>
      </c>
      <c r="DR2257" s="61"/>
      <c r="DS2257" s="61"/>
      <c r="DT2257" s="61"/>
      <c r="DU2257" s="61"/>
      <c r="DV2257" s="61"/>
      <c r="DW2257" s="61"/>
      <c r="DX2257" s="61">
        <v>59</v>
      </c>
      <c r="DY2257" s="61">
        <v>58</v>
      </c>
      <c r="DZ2257" s="61">
        <v>59</v>
      </c>
      <c r="EA2257" s="61"/>
      <c r="EB2257" s="61">
        <v>61</v>
      </c>
      <c r="EC2257" s="61"/>
      <c r="ED2257" s="61"/>
      <c r="EE2257" s="61"/>
      <c r="EF2257" s="61"/>
      <c r="EG2257" s="61">
        <v>59</v>
      </c>
      <c r="EH2257" s="61"/>
      <c r="EI2257" s="61"/>
      <c r="EJ2257" s="61">
        <v>64</v>
      </c>
      <c r="EK2257" s="61"/>
      <c r="EL2257" s="61"/>
      <c r="EM2257" s="61"/>
      <c r="EN2257" s="61"/>
      <c r="EO2257" s="61"/>
      <c r="EP2257" s="61"/>
      <c r="EQ2257" s="61"/>
      <c r="ER2257" s="61"/>
      <c r="ES2257" s="61"/>
      <c r="ET2257" s="61"/>
      <c r="EU2257" s="61"/>
      <c r="EV2257" s="61"/>
      <c r="EW2257" s="61"/>
      <c r="EX2257" s="61"/>
      <c r="EY2257" s="61"/>
      <c r="EZ2257" s="61"/>
      <c r="FA2257" s="61"/>
      <c r="FB2257" s="61"/>
      <c r="FC2257" s="61"/>
      <c r="FD2257" s="61"/>
      <c r="FE2257" s="61"/>
      <c r="FF2257" s="61"/>
      <c r="FG2257" s="61"/>
      <c r="FH2257" s="61"/>
      <c r="FI2257" s="61"/>
      <c r="FJ2257" s="61"/>
      <c r="FK2257" s="61"/>
      <c r="FL2257" s="61"/>
      <c r="FM2257" s="61"/>
      <c r="FN2257" s="61"/>
      <c r="FO2257" s="61"/>
      <c r="FP2257" s="61"/>
      <c r="FQ2257" s="61"/>
      <c r="FR2257" s="61"/>
      <c r="FS2257" s="61"/>
      <c r="FT2257" s="61"/>
      <c r="FU2257" s="61"/>
      <c r="FV2257" s="61"/>
      <c r="FW2257" s="61"/>
      <c r="FX2257" s="61"/>
      <c r="FY2257" s="61"/>
      <c r="FZ2257" s="61"/>
      <c r="GA2257" s="61"/>
      <c r="GB2257" s="61"/>
      <c r="GC2257" s="61"/>
      <c r="GD2257" s="61"/>
      <c r="GE2257" s="61"/>
      <c r="GF2257" s="61"/>
      <c r="GG2257" s="61"/>
      <c r="GH2257" s="61"/>
      <c r="GI2257" s="61"/>
      <c r="GJ2257" s="61"/>
      <c r="GK2257" s="61"/>
      <c r="GL2257" s="61"/>
      <c r="GM2257" s="61"/>
      <c r="GN2257" s="61"/>
      <c r="GO2257" s="61"/>
      <c r="GP2257" s="61"/>
      <c r="GQ2257" s="61"/>
      <c r="GR2257" s="61"/>
      <c r="GS2257" s="61"/>
      <c r="GT2257" s="61"/>
      <c r="GU2257" s="61"/>
      <c r="GV2257" s="61"/>
      <c r="GW2257" s="61"/>
      <c r="GX2257" s="61"/>
      <c r="GY2257" s="61"/>
      <c r="GZ2257" s="61"/>
      <c r="IQ2257" s="14">
        <v>96</v>
      </c>
      <c r="IR2257" s="14">
        <v>98</v>
      </c>
      <c r="IS2257" s="14">
        <v>99</v>
      </c>
      <c r="IT2257" s="14">
        <v>99</v>
      </c>
      <c r="IU2257" s="14">
        <v>98</v>
      </c>
      <c r="IV2257" s="14">
        <v>97</v>
      </c>
      <c r="IW2257" s="14">
        <v>98</v>
      </c>
      <c r="IX2257" s="14">
        <v>99</v>
      </c>
      <c r="IY2257" s="14">
        <v>96</v>
      </c>
      <c r="IZ2257" s="14">
        <v>95</v>
      </c>
      <c r="JA2257" s="14">
        <v>97</v>
      </c>
      <c r="JB2257" s="14">
        <v>94</v>
      </c>
      <c r="JC2257" s="14">
        <v>88</v>
      </c>
      <c r="JE2257" s="14">
        <v>96</v>
      </c>
      <c r="JF2257" s="14">
        <v>97</v>
      </c>
      <c r="JG2257" s="14">
        <v>99</v>
      </c>
      <c r="JH2257" s="14">
        <v>96</v>
      </c>
      <c r="LX2257" s="14">
        <v>57</v>
      </c>
      <c r="LY2257" s="14">
        <v>98</v>
      </c>
      <c r="MA2257" s="14">
        <v>86</v>
      </c>
      <c r="MB2257" s="14">
        <v>92</v>
      </c>
      <c r="MC2257" s="14">
        <v>84</v>
      </c>
      <c r="MD2257" s="14">
        <v>101</v>
      </c>
      <c r="ME2257" s="14">
        <v>83</v>
      </c>
      <c r="MF2257" s="14">
        <v>79</v>
      </c>
      <c r="MH2257" s="14">
        <v>92</v>
      </c>
      <c r="MN2257" s="14">
        <v>85</v>
      </c>
      <c r="MO2257" s="14">
        <v>84</v>
      </c>
      <c r="MP2257" s="14">
        <v>83</v>
      </c>
      <c r="PG2257" s="61"/>
      <c r="PH2257" s="61"/>
      <c r="PI2257" s="61"/>
      <c r="PJ2257" s="61"/>
      <c r="PK2257" s="61"/>
      <c r="PL2257" s="61"/>
      <c r="PM2257" s="61">
        <v>18</v>
      </c>
      <c r="PN2257" s="61">
        <v>18</v>
      </c>
      <c r="PO2257" s="61">
        <v>17</v>
      </c>
      <c r="PP2257" s="61"/>
      <c r="PQ2257" s="61">
        <v>18</v>
      </c>
      <c r="PR2257" s="61"/>
      <c r="PS2257" s="61"/>
      <c r="PT2257" s="61"/>
      <c r="PU2257" s="61"/>
      <c r="PV2257" s="61">
        <v>20</v>
      </c>
      <c r="PW2257" s="61">
        <v>19</v>
      </c>
      <c r="PX2257" s="61">
        <v>31</v>
      </c>
      <c r="PY2257" s="61">
        <v>29</v>
      </c>
      <c r="PZ2257" s="61"/>
      <c r="QA2257" s="61"/>
      <c r="QB2257" s="61"/>
      <c r="QC2257" s="61"/>
      <c r="QD2257" s="61"/>
      <c r="QE2257" s="61"/>
      <c r="QF2257" s="61"/>
      <c r="QG2257" s="61"/>
      <c r="QH2257" s="61"/>
      <c r="QI2257" s="61"/>
      <c r="QJ2257" s="61"/>
      <c r="QK2257" s="61"/>
      <c r="QL2257" s="61"/>
      <c r="QM2257" s="61"/>
      <c r="QN2257" s="61"/>
      <c r="QO2257" s="61"/>
      <c r="QP2257" s="61"/>
      <c r="QQ2257" s="61"/>
      <c r="QR2257" s="61"/>
      <c r="QS2257" s="61"/>
      <c r="QT2257" s="61"/>
      <c r="QU2257" s="61"/>
      <c r="QV2257" s="61"/>
      <c r="QW2257" s="61"/>
      <c r="QX2257" s="61"/>
      <c r="QY2257" s="61"/>
      <c r="QZ2257" s="61"/>
      <c r="RA2257" s="61"/>
      <c r="RB2257" s="61"/>
      <c r="RC2257" s="61"/>
      <c r="RD2257" s="61"/>
      <c r="RE2257" s="61"/>
      <c r="RF2257" s="61"/>
      <c r="RG2257" s="61"/>
      <c r="RH2257" s="61"/>
      <c r="RI2257" s="61"/>
      <c r="RJ2257" s="61"/>
      <c r="RK2257" s="61"/>
      <c r="RL2257" s="61"/>
      <c r="RM2257" s="61"/>
      <c r="RN2257" s="61"/>
      <c r="RO2257" s="61"/>
      <c r="RP2257" s="61"/>
      <c r="RQ2257" s="61"/>
      <c r="RR2257" s="61"/>
      <c r="RS2257" s="61"/>
      <c r="RT2257" s="61"/>
      <c r="RU2257" s="61"/>
      <c r="RV2257" s="61"/>
      <c r="RW2257" s="61"/>
      <c r="RX2257" s="61"/>
      <c r="RY2257" s="61"/>
      <c r="RZ2257" s="61"/>
      <c r="SA2257" s="61"/>
      <c r="SB2257" s="61"/>
      <c r="SC2257" s="61"/>
      <c r="SD2257" s="61"/>
      <c r="SE2257" s="61"/>
      <c r="SF2257" s="61"/>
      <c r="SG2257" s="61"/>
      <c r="SH2257" s="61"/>
      <c r="SI2257" s="61"/>
      <c r="SJ2257" s="61"/>
      <c r="SK2257" s="61"/>
      <c r="SL2257" s="61"/>
      <c r="SM2257" s="61"/>
      <c r="SN2257" s="61"/>
      <c r="SO2257" s="61"/>
      <c r="SV2257" s="14">
        <v>98.2</v>
      </c>
      <c r="SW2257" s="14">
        <v>97.8</v>
      </c>
      <c r="SX2257" s="14">
        <v>98.2</v>
      </c>
      <c r="SZ2257" s="14">
        <v>98.1</v>
      </c>
      <c r="TE2257" s="14">
        <v>97.3</v>
      </c>
      <c r="TH2257" s="14">
        <v>97.4</v>
      </c>
      <c r="WR2257" s="14">
        <v>1</v>
      </c>
      <c r="WS2257" s="14">
        <v>1</v>
      </c>
      <c r="WW2257" s="14">
        <v>1</v>
      </c>
      <c r="WX2257" s="14">
        <v>1</v>
      </c>
      <c r="WY2257" s="14">
        <v>1</v>
      </c>
      <c r="WZ2257" s="14">
        <v>1</v>
      </c>
      <c r="XA2257" s="14">
        <v>1</v>
      </c>
      <c r="XB2257" s="14">
        <v>1</v>
      </c>
      <c r="XC2257" s="14">
        <v>0</v>
      </c>
      <c r="XD2257" s="14">
        <v>0</v>
      </c>
      <c r="XE2257" s="14">
        <v>1</v>
      </c>
      <c r="XF2257" s="14">
        <v>1</v>
      </c>
      <c r="XG2257" s="14">
        <v>1</v>
      </c>
      <c r="XH2257" s="14">
        <v>1</v>
      </c>
      <c r="XI2257" s="14">
        <v>1</v>
      </c>
      <c r="ZY2257" s="61"/>
      <c r="ZZ2257" s="61"/>
      <c r="AAA2257" s="61"/>
      <c r="AAI2257" s="63"/>
      <c r="AAM2257" s="61"/>
      <c r="AAO2257" s="63"/>
      <c r="AAS2257" s="61"/>
      <c r="AAU2257" s="63"/>
      <c r="AAZ2257" s="14">
        <v>22</v>
      </c>
      <c r="ABC2257" s="14">
        <v>8.4</v>
      </c>
      <c r="ABF2257" s="14">
        <v>26.4</v>
      </c>
      <c r="ABI2257" s="14">
        <v>1.3</v>
      </c>
      <c r="ABJ2257" s="14">
        <v>1.7</v>
      </c>
      <c r="ABM2257" s="61"/>
      <c r="ABN2257" s="61">
        <v>5.9</v>
      </c>
      <c r="ABP2257" s="14">
        <v>227</v>
      </c>
      <c r="ABR2257" s="14">
        <v>0.09</v>
      </c>
      <c r="ABV2257" s="14">
        <v>134</v>
      </c>
      <c r="ABY2257" s="14">
        <v>3.2</v>
      </c>
      <c r="ACA2257" s="61"/>
      <c r="ACB2257" s="61">
        <v>100</v>
      </c>
      <c r="ACC2257" s="61"/>
      <c r="ACE2257" s="14">
        <v>8.3000000000000007</v>
      </c>
      <c r="ACG2257" s="14">
        <v>169</v>
      </c>
      <c r="ACH2257" s="14">
        <v>172</v>
      </c>
      <c r="ACI2257" s="14">
        <v>228</v>
      </c>
      <c r="ACJ2257" s="14">
        <v>126</v>
      </c>
      <c r="ACK2257" s="14">
        <v>253</v>
      </c>
      <c r="ACR2257" s="14">
        <v>9</v>
      </c>
      <c r="ACU2257" s="14">
        <v>0.55000000000000004</v>
      </c>
      <c r="ACX2257" s="14">
        <v>12</v>
      </c>
      <c r="ADA2257" s="14">
        <v>7.2</v>
      </c>
      <c r="ADC2257" s="14">
        <v>2.8</v>
      </c>
      <c r="ADE2257" s="14">
        <v>0.7</v>
      </c>
      <c r="ADG2257" s="14">
        <v>4.4000000000000004</v>
      </c>
      <c r="ADI2257" s="14">
        <v>65</v>
      </c>
      <c r="ADJ2257" s="14">
        <v>14</v>
      </c>
      <c r="ADL2257" s="14">
        <v>8</v>
      </c>
      <c r="ADP2257" s="61" t="s">
        <v>5851</v>
      </c>
      <c r="ADS2257" s="14">
        <v>2.2000000000000002</v>
      </c>
      <c r="ADU2257" s="14">
        <v>2.6</v>
      </c>
      <c r="AEN2257" s="14">
        <v>14.2</v>
      </c>
      <c r="AEQ2257" s="14">
        <v>166</v>
      </c>
      <c r="AGK2257" s="61"/>
      <c r="AGM2257" s="63"/>
      <c r="AGQ2257" s="61"/>
      <c r="AGS2257" s="14">
        <v>0</v>
      </c>
      <c r="AGT2257" s="14">
        <v>0</v>
      </c>
      <c r="AGU2257" s="14">
        <v>1</v>
      </c>
      <c r="AGV2257" s="14">
        <v>0</v>
      </c>
      <c r="AGW2257" s="14">
        <v>0</v>
      </c>
      <c r="AGX2257" s="14">
        <v>0</v>
      </c>
      <c r="AGY2257" s="14">
        <v>0</v>
      </c>
      <c r="AGZ2257" s="14">
        <v>23</v>
      </c>
      <c r="AHA2257" s="14">
        <v>0</v>
      </c>
      <c r="AHB2257" s="14">
        <v>0</v>
      </c>
      <c r="AHC2257" s="14">
        <v>0</v>
      </c>
      <c r="AHD2257" s="14">
        <v>0</v>
      </c>
      <c r="AHE2257" s="14">
        <v>0</v>
      </c>
      <c r="AHF2257" s="14">
        <v>0</v>
      </c>
      <c r="AHH2257" s="14">
        <v>0</v>
      </c>
      <c r="AHI2257" s="14">
        <v>0</v>
      </c>
      <c r="AHJ2257" s="14">
        <v>0</v>
      </c>
      <c r="AHK2257" s="14">
        <v>0</v>
      </c>
      <c r="AHL2257" s="14">
        <v>0</v>
      </c>
      <c r="AHM2257" s="14">
        <v>0</v>
      </c>
      <c r="AHN2257" s="14">
        <v>0</v>
      </c>
      <c r="AHO2257" s="14">
        <v>0</v>
      </c>
      <c r="AHP2257" s="14">
        <v>0</v>
      </c>
      <c r="AHQ2257" s="14">
        <v>0</v>
      </c>
      <c r="AHR2257" s="14">
        <f>AVERAGE(0,0,4,6,0,0)</f>
        <v>1.6666666666666667</v>
      </c>
      <c r="AHT2257" s="61"/>
      <c r="AHV2257" s="63"/>
      <c r="AHZ2257" s="61"/>
      <c r="AIB2257" s="63"/>
      <c r="AIF2257" s="61"/>
      <c r="AIH2257" s="63"/>
      <c r="AIL2257" s="61"/>
      <c r="AIM2257" s="14">
        <v>0</v>
      </c>
      <c r="AIN2257" s="14">
        <v>0</v>
      </c>
      <c r="AIO2257" s="14">
        <v>0</v>
      </c>
      <c r="AIR2257" s="61"/>
      <c r="AIT2257" s="60"/>
      <c r="AIX2257" s="61"/>
      <c r="AJB2257" s="63"/>
      <c r="AJF2257" s="61"/>
      <c r="AJH2257" s="63"/>
      <c r="AJL2257" s="61"/>
      <c r="AJN2257" s="63"/>
    </row>
    <row r="2258" spans="1:951" s="31" customFormat="1">
      <c r="B2258" s="31">
        <v>3</v>
      </c>
      <c r="C2258" s="31">
        <v>1</v>
      </c>
      <c r="D2258" s="31" t="s">
        <v>9306</v>
      </c>
      <c r="E2258" s="31" t="s">
        <v>8755</v>
      </c>
      <c r="F2258" s="82" t="s">
        <v>8630</v>
      </c>
      <c r="G2258" s="83"/>
      <c r="O2258" s="31">
        <v>0</v>
      </c>
      <c r="P2258" s="31">
        <v>1</v>
      </c>
      <c r="Q2258" s="31">
        <v>0</v>
      </c>
      <c r="Z2258" s="31">
        <v>0</v>
      </c>
      <c r="AA2258" s="31">
        <v>1</v>
      </c>
      <c r="AB2258" s="83" t="s">
        <v>10478</v>
      </c>
      <c r="AN2258" s="31">
        <v>120</v>
      </c>
      <c r="AS2258" s="31">
        <v>112</v>
      </c>
      <c r="AX2258" s="31">
        <v>123</v>
      </c>
      <c r="DW2258" s="31">
        <v>63</v>
      </c>
      <c r="EB2258" s="31">
        <v>63</v>
      </c>
      <c r="EG2258" s="31">
        <v>64</v>
      </c>
      <c r="IP2258" s="31">
        <v>100</v>
      </c>
      <c r="IR2258" s="31">
        <v>100</v>
      </c>
      <c r="IU2258" s="31">
        <v>91</v>
      </c>
      <c r="IV2258" s="31">
        <v>94</v>
      </c>
      <c r="IW2258" s="31">
        <v>100</v>
      </c>
      <c r="IX2258" s="31">
        <v>100</v>
      </c>
      <c r="IY2258" s="31">
        <v>99</v>
      </c>
      <c r="IZ2258" s="31">
        <v>99</v>
      </c>
      <c r="JB2258" s="31">
        <v>99</v>
      </c>
      <c r="JC2258" s="31">
        <v>98</v>
      </c>
      <c r="JD2258" s="31">
        <v>94</v>
      </c>
      <c r="JE2258" s="31">
        <v>94</v>
      </c>
      <c r="JF2258" s="31">
        <v>98</v>
      </c>
      <c r="LX2258" s="31">
        <v>79</v>
      </c>
      <c r="LY2258" s="31">
        <v>80</v>
      </c>
      <c r="LZ2258" s="31">
        <v>71</v>
      </c>
      <c r="MC2258" s="31">
        <v>80</v>
      </c>
      <c r="MD2258" s="31">
        <v>76</v>
      </c>
      <c r="ME2258" s="31">
        <v>85</v>
      </c>
      <c r="MF2258" s="31">
        <v>79</v>
      </c>
      <c r="MG2258" s="31">
        <v>88</v>
      </c>
      <c r="MH2258" s="31">
        <v>86</v>
      </c>
      <c r="MJ2258" s="31">
        <v>90</v>
      </c>
      <c r="MK2258" s="31">
        <v>90</v>
      </c>
      <c r="ML2258" s="31">
        <v>88</v>
      </c>
      <c r="MM2258" s="31">
        <v>84</v>
      </c>
      <c r="MN2258" s="31">
        <v>80</v>
      </c>
      <c r="PM2258" s="31">
        <v>19</v>
      </c>
      <c r="PN2258" s="31">
        <v>22</v>
      </c>
      <c r="PO2258" s="31">
        <v>18</v>
      </c>
      <c r="PR2258" s="31">
        <v>50</v>
      </c>
      <c r="PS2258" s="31">
        <v>27</v>
      </c>
      <c r="PT2258" s="31">
        <v>29</v>
      </c>
      <c r="PU2258" s="31">
        <v>24</v>
      </c>
      <c r="PV2258" s="31">
        <v>37</v>
      </c>
      <c r="PW2258" s="31">
        <v>0</v>
      </c>
      <c r="PX2258" s="31">
        <v>22</v>
      </c>
      <c r="PY2258" s="31">
        <v>31</v>
      </c>
      <c r="PZ2258" s="31">
        <v>33</v>
      </c>
      <c r="QA2258" s="31">
        <v>33</v>
      </c>
      <c r="QB2258" s="31">
        <v>22</v>
      </c>
      <c r="QC2258" s="31">
        <v>22</v>
      </c>
      <c r="SU2258" s="31">
        <v>97.6</v>
      </c>
      <c r="SZ2258" s="31">
        <v>97.4</v>
      </c>
      <c r="TE2258" s="31">
        <v>97.8</v>
      </c>
      <c r="WQ2258" s="31">
        <v>1</v>
      </c>
      <c r="WR2258" s="31">
        <v>1</v>
      </c>
      <c r="WS2258" s="31">
        <v>1</v>
      </c>
      <c r="WT2258" s="31">
        <v>1</v>
      </c>
      <c r="WU2258" s="31">
        <v>0</v>
      </c>
      <c r="WW2258" s="31">
        <v>1</v>
      </c>
      <c r="WY2258" s="31">
        <v>1</v>
      </c>
      <c r="XA2258" s="31">
        <v>1</v>
      </c>
      <c r="XB2258" s="31">
        <v>1</v>
      </c>
      <c r="XC2258" s="31">
        <v>1</v>
      </c>
      <c r="XD2258" s="31">
        <v>0</v>
      </c>
      <c r="XE2258" s="31">
        <v>1</v>
      </c>
      <c r="XF2258" s="31">
        <v>0</v>
      </c>
      <c r="XG2258" s="31">
        <v>0</v>
      </c>
      <c r="AAI2258" s="82"/>
      <c r="AAJ2258" s="83"/>
      <c r="AAO2258" s="82"/>
      <c r="AAP2258" s="83"/>
      <c r="AAU2258" s="82"/>
      <c r="AAV2258" s="83"/>
      <c r="AAY2258" s="31">
        <v>27</v>
      </c>
      <c r="ABB2258" s="31">
        <v>9.6999999999999993</v>
      </c>
      <c r="ABE2258" s="31">
        <v>30.5</v>
      </c>
      <c r="ABM2258" s="31">
        <v>4.4400000000000004</v>
      </c>
      <c r="ABO2258" s="31">
        <v>261</v>
      </c>
      <c r="ABU2258" s="31">
        <v>139</v>
      </c>
      <c r="ABX2258" s="31">
        <v>3.8</v>
      </c>
      <c r="ACA2258" s="31">
        <v>101</v>
      </c>
      <c r="ACD2258" s="31">
        <v>8.9</v>
      </c>
      <c r="ACG2258" s="31">
        <v>113</v>
      </c>
      <c r="ACH2258" s="31">
        <v>99</v>
      </c>
      <c r="ACI2258" s="31">
        <v>167</v>
      </c>
      <c r="ACJ2258" s="31">
        <v>125</v>
      </c>
      <c r="ACQ2258" s="31">
        <v>16</v>
      </c>
      <c r="ACT2258" s="31">
        <v>0.76</v>
      </c>
      <c r="ACW2258" s="31">
        <v>11</v>
      </c>
      <c r="ADR2258" s="31">
        <v>2.2000000000000002</v>
      </c>
      <c r="AGM2258" s="82"/>
      <c r="AGN2258" s="83"/>
      <c r="AGS2258" s="31">
        <v>0</v>
      </c>
      <c r="AGT2258" s="31">
        <v>0</v>
      </c>
      <c r="AGU2258" s="31">
        <v>0</v>
      </c>
      <c r="AGV2258" s="31">
        <v>0</v>
      </c>
      <c r="AGW2258" s="31">
        <v>0</v>
      </c>
      <c r="AGX2258" s="31">
        <v>1</v>
      </c>
      <c r="AGY2258" s="31">
        <v>0</v>
      </c>
      <c r="AGZ2258" s="31">
        <v>6</v>
      </c>
      <c r="AHA2258" s="31">
        <v>0</v>
      </c>
      <c r="AHB2258" s="31">
        <v>0</v>
      </c>
      <c r="AHC2258" s="31">
        <v>2</v>
      </c>
      <c r="AHD2258" s="31">
        <v>0</v>
      </c>
      <c r="AHE2258" s="31">
        <v>0</v>
      </c>
      <c r="AHF2258" s="31">
        <v>0</v>
      </c>
      <c r="AHH2258" s="31">
        <v>0</v>
      </c>
      <c r="AHI2258" s="31">
        <v>0</v>
      </c>
      <c r="AHJ2258" s="31">
        <v>0</v>
      </c>
      <c r="AHK2258" s="31">
        <v>0</v>
      </c>
      <c r="AHL2258" s="31">
        <v>0</v>
      </c>
      <c r="AHM2258" s="31">
        <v>0</v>
      </c>
      <c r="AHN2258" s="31">
        <v>0</v>
      </c>
      <c r="AHO2258" s="31">
        <v>0</v>
      </c>
      <c r="AHP2258" s="31">
        <v>0</v>
      </c>
      <c r="AHQ2258" s="31">
        <v>0</v>
      </c>
      <c r="AHR2258" s="31">
        <v>0</v>
      </c>
      <c r="AHV2258" s="82"/>
      <c r="AHW2258" s="83"/>
      <c r="AIB2258" s="82"/>
      <c r="AIC2258" s="83"/>
      <c r="AIH2258" s="82"/>
      <c r="AII2258" s="83"/>
      <c r="AIM2258" s="31">
        <v>0</v>
      </c>
      <c r="AIN2258" s="31">
        <v>0</v>
      </c>
      <c r="AIO2258" s="31">
        <v>0</v>
      </c>
      <c r="AIT2258" s="84"/>
      <c r="AIU2258" s="83"/>
      <c r="AJB2258" s="82"/>
      <c r="AJC2258" s="83"/>
      <c r="AJH2258" s="82"/>
      <c r="AJI2258" s="83"/>
      <c r="AJN2258" s="82"/>
      <c r="AJO2258" s="83"/>
    </row>
    <row r="2259" spans="1:951" s="1" customFormat="1">
      <c r="A2259" s="1">
        <v>475</v>
      </c>
      <c r="B2259" s="1">
        <v>1</v>
      </c>
      <c r="C2259" s="1">
        <v>0</v>
      </c>
      <c r="Z2259" s="1">
        <v>0</v>
      </c>
      <c r="AA2259" s="1">
        <v>2</v>
      </c>
      <c r="AB2259" s="1" t="s">
        <v>10479</v>
      </c>
      <c r="AC2259" s="1">
        <v>6</v>
      </c>
      <c r="AD2259" s="1">
        <v>0</v>
      </c>
      <c r="AE2259" s="1">
        <v>0</v>
      </c>
      <c r="AG2259" s="1">
        <v>0</v>
      </c>
      <c r="AJ2259" s="1">
        <v>138</v>
      </c>
      <c r="AK2259" s="1">
        <v>116</v>
      </c>
      <c r="DS2259" s="1">
        <v>80</v>
      </c>
      <c r="DT2259" s="1">
        <v>60</v>
      </c>
      <c r="HB2259" s="1">
        <v>2</v>
      </c>
      <c r="HC2259" s="1">
        <v>2</v>
      </c>
      <c r="HU2259" s="1">
        <v>0</v>
      </c>
      <c r="HV2259" s="1">
        <v>0</v>
      </c>
      <c r="IP2259" s="1">
        <v>97</v>
      </c>
      <c r="IQ2259" s="1">
        <v>92</v>
      </c>
      <c r="IR2259" s="1">
        <v>92.5</v>
      </c>
      <c r="LY2259" s="1">
        <v>100</v>
      </c>
      <c r="LZ2259" s="1">
        <v>104</v>
      </c>
      <c r="PH2259" s="1">
        <v>24</v>
      </c>
      <c r="PI2259" s="1">
        <v>22</v>
      </c>
      <c r="SQ2259" s="1">
        <v>98.1</v>
      </c>
      <c r="SR2259" s="1">
        <v>97.4</v>
      </c>
      <c r="VY2259" s="1">
        <v>0</v>
      </c>
      <c r="VZ2259" s="1">
        <v>0</v>
      </c>
      <c r="WQ2259" s="1">
        <v>1</v>
      </c>
      <c r="WR2259" s="1">
        <v>0</v>
      </c>
      <c r="WS2259" s="1">
        <v>0</v>
      </c>
      <c r="AGS2259" s="1">
        <v>0</v>
      </c>
      <c r="AGT2259" s="1">
        <v>0</v>
      </c>
      <c r="AGU2259" s="1">
        <v>0</v>
      </c>
      <c r="AGV2259" s="1">
        <v>0</v>
      </c>
      <c r="AGW2259" s="1">
        <v>1</v>
      </c>
      <c r="AGX2259" s="1">
        <v>1</v>
      </c>
      <c r="AGY2259" s="1">
        <v>0</v>
      </c>
      <c r="AGZ2259" s="1">
        <v>0</v>
      </c>
      <c r="AHA2259" s="1">
        <v>0</v>
      </c>
      <c r="AHB2259" s="1">
        <v>0</v>
      </c>
      <c r="AHC2259" s="1">
        <v>1</v>
      </c>
      <c r="AHD2259" s="1">
        <v>0</v>
      </c>
      <c r="AHE2259" s="1">
        <v>0</v>
      </c>
      <c r="AHF2259" s="1">
        <v>0</v>
      </c>
      <c r="AHH2259" s="1">
        <v>0</v>
      </c>
      <c r="AHI2259" s="1">
        <v>0</v>
      </c>
      <c r="AHK2259" s="1">
        <v>0</v>
      </c>
      <c r="AHL2259" s="1">
        <v>0</v>
      </c>
      <c r="AHM2259" s="1">
        <v>0</v>
      </c>
      <c r="AHN2259" s="1">
        <v>0</v>
      </c>
      <c r="AHO2259" s="1">
        <v>0</v>
      </c>
      <c r="AHP2259" s="1">
        <v>0</v>
      </c>
      <c r="AHQ2259" s="1">
        <v>0</v>
      </c>
      <c r="AHR2259" s="1">
        <v>0</v>
      </c>
      <c r="AIM2259" s="1">
        <v>2</v>
      </c>
      <c r="AIN2259" s="1">
        <v>0</v>
      </c>
      <c r="AIO2259" s="1">
        <v>0</v>
      </c>
      <c r="AIP2259" s="1">
        <v>1</v>
      </c>
      <c r="AIQ2259" s="1">
        <v>1</v>
      </c>
      <c r="AIR2259" s="1">
        <v>1</v>
      </c>
      <c r="AIS2259" s="1">
        <v>1</v>
      </c>
      <c r="AIT2259" s="3">
        <v>2</v>
      </c>
      <c r="AIV2259" s="1">
        <v>0</v>
      </c>
      <c r="AIW2259" s="1">
        <v>0</v>
      </c>
      <c r="AIX2259" s="1">
        <v>36</v>
      </c>
      <c r="AIY2259" s="1">
        <v>36</v>
      </c>
    </row>
    <row r="2260" spans="1:951" s="1" customFormat="1">
      <c r="B2260" s="1">
        <v>2</v>
      </c>
      <c r="C2260" s="1">
        <v>1</v>
      </c>
      <c r="D2260" s="1" t="s">
        <v>5997</v>
      </c>
      <c r="O2260" s="1">
        <v>1</v>
      </c>
      <c r="Z2260" s="1">
        <v>0</v>
      </c>
      <c r="AA2260" s="1">
        <v>2</v>
      </c>
      <c r="AB2260" s="1" t="s">
        <v>10480</v>
      </c>
      <c r="AC2260" s="1">
        <v>5</v>
      </c>
      <c r="AD2260" s="1">
        <v>0</v>
      </c>
      <c r="AE2260" s="1">
        <v>0</v>
      </c>
      <c r="AG2260" s="1">
        <v>0</v>
      </c>
      <c r="AI2260" s="1">
        <v>130</v>
      </c>
      <c r="AJ2260" s="1">
        <v>138</v>
      </c>
      <c r="DR2260" s="1">
        <v>86</v>
      </c>
      <c r="DS2260" s="1">
        <v>86</v>
      </c>
      <c r="HA2260" s="1">
        <v>2</v>
      </c>
      <c r="HB2260" s="1">
        <v>2</v>
      </c>
      <c r="HT2260" s="1">
        <v>0</v>
      </c>
      <c r="HU2260" s="1">
        <v>0</v>
      </c>
      <c r="IP2260" s="1">
        <v>92</v>
      </c>
      <c r="IQ2260" s="1">
        <v>95</v>
      </c>
      <c r="LX2260" s="1">
        <v>80</v>
      </c>
      <c r="LY2260" s="1">
        <v>99</v>
      </c>
      <c r="PG2260" s="1">
        <v>22</v>
      </c>
      <c r="PH2260" s="1">
        <v>21</v>
      </c>
      <c r="SP2260" s="1">
        <v>96.4</v>
      </c>
      <c r="SQ2260" s="1">
        <v>97.1</v>
      </c>
      <c r="VX2260" s="1">
        <v>0</v>
      </c>
      <c r="VY2260" s="1">
        <v>0</v>
      </c>
      <c r="WQ2260" s="1">
        <v>0</v>
      </c>
      <c r="WR2260" s="1">
        <v>0</v>
      </c>
      <c r="AGS2260" s="1">
        <v>0</v>
      </c>
      <c r="AGT2260" s="1">
        <v>0</v>
      </c>
      <c r="AGU2260" s="1">
        <v>0</v>
      </c>
      <c r="AGV2260" s="1">
        <v>0</v>
      </c>
      <c r="AGW2260" s="1">
        <v>0</v>
      </c>
      <c r="AGX2260" s="1">
        <v>1</v>
      </c>
      <c r="AGY2260" s="1">
        <v>0</v>
      </c>
      <c r="AGZ2260" s="1">
        <v>0</v>
      </c>
      <c r="AHA2260" s="1">
        <v>0</v>
      </c>
      <c r="AHB2260" s="1">
        <v>0</v>
      </c>
      <c r="AHC2260" s="1">
        <v>1</v>
      </c>
      <c r="AHD2260" s="1">
        <v>0</v>
      </c>
      <c r="AHE2260" s="1">
        <v>0</v>
      </c>
      <c r="AHF2260" s="1">
        <v>0</v>
      </c>
      <c r="AHH2260" s="1">
        <v>0</v>
      </c>
      <c r="AHI2260" s="1">
        <v>0</v>
      </c>
      <c r="AHK2260" s="1">
        <v>0</v>
      </c>
      <c r="AHL2260" s="1">
        <v>0</v>
      </c>
      <c r="AHM2260" s="1">
        <v>0</v>
      </c>
      <c r="AHN2260" s="1">
        <v>0</v>
      </c>
      <c r="AHO2260" s="1">
        <v>0</v>
      </c>
      <c r="AHP2260" s="1">
        <v>0</v>
      </c>
      <c r="AHQ2260" s="1">
        <v>0</v>
      </c>
      <c r="AHR2260" s="1" t="s">
        <v>7001</v>
      </c>
      <c r="AIN2260" s="1">
        <v>0</v>
      </c>
      <c r="AIO2260" s="1">
        <v>0</v>
      </c>
      <c r="AIT2260" s="3">
        <v>0</v>
      </c>
      <c r="AIV2260" s="1">
        <v>0</v>
      </c>
      <c r="AIW2260" s="1">
        <v>0</v>
      </c>
    </row>
    <row r="2261" spans="1:951" s="18" customFormat="1">
      <c r="B2261" s="18">
        <v>3</v>
      </c>
      <c r="C2261" s="18">
        <v>1</v>
      </c>
      <c r="D2261" s="18" t="s">
        <v>10481</v>
      </c>
      <c r="O2261" s="18">
        <v>1</v>
      </c>
      <c r="Z2261" s="18">
        <v>0</v>
      </c>
      <c r="AA2261" s="18">
        <v>2</v>
      </c>
      <c r="AB2261" s="18" t="s">
        <v>10482</v>
      </c>
      <c r="AC2261" s="18">
        <v>0</v>
      </c>
      <c r="AE2261" s="18">
        <v>1</v>
      </c>
      <c r="AF2261" s="18">
        <v>0</v>
      </c>
      <c r="AG2261" s="18">
        <v>0</v>
      </c>
      <c r="AI2261" s="18">
        <v>108</v>
      </c>
      <c r="DR2261" s="18">
        <v>70</v>
      </c>
      <c r="HA2261" s="18">
        <v>2</v>
      </c>
      <c r="HT2261" s="18">
        <v>0</v>
      </c>
      <c r="IP2261" s="18">
        <v>97</v>
      </c>
      <c r="LX2261" s="18">
        <v>68</v>
      </c>
      <c r="PG2261" s="18">
        <v>20</v>
      </c>
      <c r="SP2261" s="18">
        <v>96.1</v>
      </c>
      <c r="VX2261" s="18">
        <v>0</v>
      </c>
      <c r="WQ2261" s="18">
        <v>0</v>
      </c>
      <c r="ZY2261" s="18">
        <v>256.8</v>
      </c>
      <c r="AGS2261" s="18">
        <v>0</v>
      </c>
      <c r="AGT2261" s="18">
        <v>0</v>
      </c>
      <c r="AGU2261" s="18">
        <v>0</v>
      </c>
      <c r="AGV2261" s="18">
        <v>0</v>
      </c>
      <c r="AGW2261" s="18">
        <v>0</v>
      </c>
      <c r="AGX2261" s="18">
        <v>0</v>
      </c>
      <c r="AGY2261" s="18">
        <v>0</v>
      </c>
      <c r="AGZ2261" s="18">
        <v>0</v>
      </c>
      <c r="AHA2261" s="18">
        <v>0</v>
      </c>
      <c r="AHB2261" s="18">
        <v>0</v>
      </c>
      <c r="AHC2261" s="18">
        <v>1</v>
      </c>
      <c r="AHD2261" s="18">
        <v>0</v>
      </c>
      <c r="AHE2261" s="18">
        <v>0</v>
      </c>
      <c r="AHF2261" s="18">
        <v>0</v>
      </c>
      <c r="AHH2261" s="18">
        <v>0</v>
      </c>
      <c r="AHI2261" s="18">
        <v>0</v>
      </c>
      <c r="AHK2261" s="18">
        <v>0</v>
      </c>
      <c r="AHL2261" s="18">
        <v>0</v>
      </c>
      <c r="AHM2261" s="18">
        <v>0</v>
      </c>
      <c r="AHN2261" s="18">
        <v>0</v>
      </c>
      <c r="AHO2261" s="18">
        <v>0</v>
      </c>
      <c r="AHP2261" s="18">
        <v>0</v>
      </c>
      <c r="AHQ2261" s="18">
        <v>0</v>
      </c>
      <c r="AHR2261" s="18">
        <v>0</v>
      </c>
      <c r="AIN2261" s="18">
        <v>0</v>
      </c>
      <c r="AIO2261" s="18">
        <v>0</v>
      </c>
      <c r="AIT2261" s="79">
        <v>1</v>
      </c>
      <c r="AIV2261" s="18">
        <v>0</v>
      </c>
      <c r="AIW2261" s="18">
        <v>0</v>
      </c>
      <c r="AIX2261" s="18">
        <v>22</v>
      </c>
    </row>
    <row r="2262" spans="1:951" s="1" customFormat="1">
      <c r="A2262" s="1">
        <v>476</v>
      </c>
      <c r="B2262" s="1">
        <v>1</v>
      </c>
      <c r="C2262" s="1">
        <v>1</v>
      </c>
      <c r="D2262" s="1" t="s">
        <v>3371</v>
      </c>
      <c r="O2262" s="1">
        <v>1</v>
      </c>
      <c r="Z2262" s="1">
        <v>0</v>
      </c>
      <c r="AA2262" s="1">
        <v>1</v>
      </c>
      <c r="AC2262" s="1">
        <v>0</v>
      </c>
      <c r="AE2262" s="1">
        <v>0</v>
      </c>
      <c r="AG2262" s="1">
        <v>0</v>
      </c>
      <c r="AI2262" s="1">
        <v>138</v>
      </c>
      <c r="DR2262" s="1">
        <v>78</v>
      </c>
      <c r="HA2262" s="1">
        <v>0</v>
      </c>
      <c r="HT2262" s="1">
        <v>0</v>
      </c>
      <c r="IP2262" s="1">
        <v>97</v>
      </c>
      <c r="LX2262" s="1">
        <v>67</v>
      </c>
      <c r="PG2262" s="1">
        <v>18</v>
      </c>
      <c r="SP2262" s="1">
        <v>96.4</v>
      </c>
      <c r="VX2262" s="1">
        <v>0</v>
      </c>
      <c r="WQ2262" s="1">
        <v>0</v>
      </c>
      <c r="ZY2262" s="1">
        <v>201</v>
      </c>
      <c r="AGS2262" s="1">
        <v>1</v>
      </c>
      <c r="AGT2262" s="1">
        <v>0</v>
      </c>
      <c r="AGU2262" s="1">
        <v>0</v>
      </c>
      <c r="AGV2262" s="1">
        <v>1</v>
      </c>
      <c r="AGW2262" s="1">
        <v>0</v>
      </c>
      <c r="AGX2262" s="1">
        <v>0</v>
      </c>
      <c r="AGY2262" s="1">
        <v>0</v>
      </c>
      <c r="AGZ2262" s="1">
        <v>0</v>
      </c>
      <c r="AHA2262" s="1">
        <v>0</v>
      </c>
      <c r="AHB2262" s="1">
        <v>0</v>
      </c>
      <c r="AHC2262" s="1">
        <v>1</v>
      </c>
      <c r="AHD2262" s="1">
        <v>0</v>
      </c>
      <c r="AHE2262" s="1">
        <v>0</v>
      </c>
      <c r="AHF2262" s="1">
        <v>0</v>
      </c>
      <c r="AHH2262" s="1">
        <v>0</v>
      </c>
      <c r="AHI2262" s="1">
        <v>0</v>
      </c>
      <c r="AHK2262" s="1">
        <v>0</v>
      </c>
      <c r="AHL2262" s="1">
        <v>0</v>
      </c>
      <c r="AHM2262" s="1">
        <v>0</v>
      </c>
      <c r="AHN2262" s="1">
        <v>0</v>
      </c>
      <c r="AHO2262" s="1">
        <v>0</v>
      </c>
      <c r="AHP2262" s="1">
        <v>0</v>
      </c>
      <c r="AHQ2262" s="1">
        <v>0</v>
      </c>
      <c r="AHR2262" s="1">
        <v>8</v>
      </c>
      <c r="AIM2262" s="1">
        <v>0</v>
      </c>
      <c r="AIN2262" s="1">
        <v>0</v>
      </c>
      <c r="AIO2262" s="1">
        <v>0</v>
      </c>
      <c r="AIP2262" s="1">
        <v>1</v>
      </c>
      <c r="AIQ2262" s="1">
        <v>1</v>
      </c>
      <c r="AIR2262" s="1">
        <v>1</v>
      </c>
      <c r="AIS2262" s="1">
        <v>1</v>
      </c>
      <c r="AIT2262" s="1">
        <v>1</v>
      </c>
      <c r="AIU2262" s="1">
        <v>0</v>
      </c>
      <c r="AIV2262" s="1">
        <v>0</v>
      </c>
      <c r="AIW2262" s="1">
        <v>0</v>
      </c>
      <c r="AIX2262" s="1">
        <v>47</v>
      </c>
    </row>
    <row r="2263" spans="1:951" s="1" customFormat="1">
      <c r="B2263" s="1">
        <v>2</v>
      </c>
      <c r="C2263" s="1">
        <v>1</v>
      </c>
      <c r="D2263" s="1" t="s">
        <v>3377</v>
      </c>
      <c r="E2263" s="1" t="s">
        <v>8585</v>
      </c>
      <c r="F2263" s="1" t="s">
        <v>5992</v>
      </c>
      <c r="O2263" s="1">
        <v>1</v>
      </c>
      <c r="P2263" s="1">
        <v>1</v>
      </c>
      <c r="Q2263" s="1">
        <v>1</v>
      </c>
      <c r="Z2263" s="1">
        <v>0</v>
      </c>
      <c r="AA2263" s="1">
        <v>2</v>
      </c>
      <c r="AB2263" s="1" t="s">
        <v>10483</v>
      </c>
      <c r="AC2263" s="1">
        <v>0</v>
      </c>
      <c r="AE2263" s="1">
        <v>0</v>
      </c>
      <c r="AG2263" s="1">
        <v>0</v>
      </c>
      <c r="AI2263" s="1">
        <v>140</v>
      </c>
      <c r="AJ2263" s="1">
        <v>128</v>
      </c>
      <c r="DR2263" s="1">
        <v>72</v>
      </c>
      <c r="DS2263" s="1">
        <v>62</v>
      </c>
      <c r="HA2263" s="1">
        <v>0</v>
      </c>
      <c r="HB2263" s="1">
        <v>0</v>
      </c>
      <c r="HT2263" s="1">
        <v>0</v>
      </c>
      <c r="HU2263" s="1">
        <v>0</v>
      </c>
      <c r="IP2263" s="1">
        <v>96</v>
      </c>
      <c r="IQ2263" s="1">
        <v>96</v>
      </c>
      <c r="LX2263" s="1">
        <v>64</v>
      </c>
      <c r="LY2263" s="1">
        <v>62</v>
      </c>
      <c r="PG2263" s="1">
        <v>18</v>
      </c>
      <c r="PH2263" s="1">
        <v>17</v>
      </c>
      <c r="SP2263" s="1">
        <v>97.9</v>
      </c>
      <c r="SQ2263" s="1">
        <v>98.2</v>
      </c>
      <c r="VX2263" s="1">
        <v>1</v>
      </c>
      <c r="VY2263" s="1">
        <v>1</v>
      </c>
      <c r="WQ2263" s="1">
        <v>0</v>
      </c>
      <c r="WR2263" s="1">
        <v>0</v>
      </c>
      <c r="AGS2263" s="1">
        <v>1</v>
      </c>
      <c r="AGT2263" s="1">
        <v>0</v>
      </c>
      <c r="AGU2263" s="1">
        <v>0</v>
      </c>
      <c r="AGV2263" s="1">
        <v>1</v>
      </c>
      <c r="AGW2263" s="1">
        <v>0</v>
      </c>
      <c r="AGX2263" s="1">
        <v>0</v>
      </c>
      <c r="AGY2263" s="1">
        <v>0</v>
      </c>
      <c r="AGZ2263" s="1">
        <v>0</v>
      </c>
      <c r="AHA2263" s="1">
        <v>0</v>
      </c>
      <c r="AHB2263" s="1">
        <v>0</v>
      </c>
      <c r="AHC2263" s="1">
        <v>1</v>
      </c>
      <c r="AHD2263" s="1">
        <v>0</v>
      </c>
      <c r="AHE2263" s="1">
        <v>0</v>
      </c>
      <c r="AHF2263" s="1">
        <v>0</v>
      </c>
      <c r="AHH2263" s="1">
        <v>0</v>
      </c>
      <c r="AHI2263" s="1">
        <v>0</v>
      </c>
      <c r="AHK2263" s="1">
        <v>0</v>
      </c>
      <c r="AHL2263" s="1">
        <v>0</v>
      </c>
      <c r="AHM2263" s="1">
        <v>0</v>
      </c>
      <c r="AHN2263" s="1">
        <v>0</v>
      </c>
      <c r="AHO2263" s="1">
        <v>0</v>
      </c>
      <c r="AHP2263" s="1">
        <v>0</v>
      </c>
      <c r="AHQ2263" s="1">
        <v>0</v>
      </c>
      <c r="AHR2263" s="1">
        <v>5</v>
      </c>
      <c r="AIM2263" s="1">
        <v>0</v>
      </c>
      <c r="AIN2263" s="1">
        <v>0</v>
      </c>
      <c r="AIO2263" s="1">
        <v>0</v>
      </c>
      <c r="AIT2263" s="1">
        <v>2</v>
      </c>
      <c r="AIU2263" s="1">
        <v>0</v>
      </c>
      <c r="AIV2263" s="1">
        <v>0</v>
      </c>
      <c r="AIW2263" s="1">
        <v>0</v>
      </c>
      <c r="AIX2263" s="1">
        <v>20</v>
      </c>
      <c r="AIY2263" s="1">
        <v>20</v>
      </c>
    </row>
    <row r="2264" spans="1:951" s="1" customFormat="1">
      <c r="B2264" s="1">
        <v>3</v>
      </c>
      <c r="C2264" s="1">
        <v>0</v>
      </c>
      <c r="Z2264" s="1">
        <v>0</v>
      </c>
      <c r="AA2264" s="1">
        <v>2</v>
      </c>
      <c r="AB2264" s="1" t="s">
        <v>10484</v>
      </c>
      <c r="AC2264" s="1">
        <v>0</v>
      </c>
      <c r="AE2264" s="1">
        <v>0</v>
      </c>
      <c r="AG2264" s="1">
        <v>0</v>
      </c>
      <c r="AI2264" s="1">
        <v>124</v>
      </c>
      <c r="AJ2264" s="1">
        <v>122</v>
      </c>
      <c r="DR2264" s="1">
        <v>68</v>
      </c>
      <c r="DS2264" s="1">
        <v>68</v>
      </c>
      <c r="HA2264" s="1">
        <v>0</v>
      </c>
      <c r="HB2264" s="1">
        <v>0</v>
      </c>
      <c r="HT2264" s="1">
        <v>0</v>
      </c>
      <c r="HU2264" s="1">
        <v>0</v>
      </c>
      <c r="IP2264" s="1">
        <v>97</v>
      </c>
      <c r="IQ2264" s="1">
        <v>95</v>
      </c>
      <c r="LX2264" s="1">
        <v>60</v>
      </c>
      <c r="LY2264" s="1">
        <v>65</v>
      </c>
      <c r="PG2264" s="1">
        <v>16</v>
      </c>
      <c r="PH2264" s="1">
        <v>12</v>
      </c>
      <c r="SP2264" s="1">
        <v>97.3</v>
      </c>
      <c r="SQ2264" s="1">
        <v>98.1</v>
      </c>
      <c r="VX2264" s="1">
        <v>1</v>
      </c>
      <c r="VY2264" s="1">
        <v>1</v>
      </c>
      <c r="WQ2264" s="1">
        <v>0</v>
      </c>
      <c r="WR2264" s="1">
        <v>0</v>
      </c>
      <c r="AGS2264" s="1">
        <v>1</v>
      </c>
      <c r="AGT2264" s="1">
        <v>0</v>
      </c>
      <c r="AGU2264" s="1">
        <v>0</v>
      </c>
      <c r="AGV2264" s="1">
        <v>1</v>
      </c>
      <c r="AGW2264" s="1">
        <v>0</v>
      </c>
      <c r="AGX2264" s="1">
        <v>0</v>
      </c>
      <c r="AGY2264" s="1">
        <v>0</v>
      </c>
      <c r="AGZ2264" s="1">
        <v>0</v>
      </c>
      <c r="AHA2264" s="1">
        <v>0</v>
      </c>
      <c r="AHB2264" s="1">
        <v>0</v>
      </c>
      <c r="AHC2264" s="1">
        <v>1</v>
      </c>
      <c r="AHD2264" s="1">
        <v>0</v>
      </c>
      <c r="AHE2264" s="1">
        <v>0</v>
      </c>
      <c r="AHF2264" s="1">
        <v>0</v>
      </c>
      <c r="AHH2264" s="1">
        <v>0</v>
      </c>
      <c r="AHI2264" s="1">
        <v>0</v>
      </c>
      <c r="AHK2264" s="1">
        <v>0</v>
      </c>
      <c r="AHL2264" s="1">
        <v>0</v>
      </c>
      <c r="AHM2264" s="1">
        <v>0</v>
      </c>
      <c r="AHN2264" s="1">
        <v>0</v>
      </c>
      <c r="AHO2264" s="1">
        <v>0</v>
      </c>
      <c r="AHP2264" s="1">
        <v>0</v>
      </c>
      <c r="AHQ2264" s="1">
        <v>0</v>
      </c>
      <c r="AHR2264" s="1">
        <v>5</v>
      </c>
      <c r="AIM2264" s="1">
        <v>0</v>
      </c>
      <c r="AIN2264" s="1">
        <v>0</v>
      </c>
      <c r="AIO2264" s="1">
        <v>0</v>
      </c>
      <c r="AIT2264" s="1">
        <v>2</v>
      </c>
      <c r="AIU2264" s="1">
        <v>0</v>
      </c>
      <c r="AIV2264" s="1">
        <v>0</v>
      </c>
      <c r="AIW2264" s="1">
        <v>0</v>
      </c>
      <c r="AIX2264" s="1">
        <v>37</v>
      </c>
      <c r="AIY2264" s="1">
        <v>18</v>
      </c>
    </row>
    <row r="2265" spans="1:951" s="80" customFormat="1">
      <c r="B2265" s="80">
        <v>4</v>
      </c>
      <c r="C2265" s="80">
        <v>1</v>
      </c>
      <c r="D2265" s="80" t="s">
        <v>10485</v>
      </c>
      <c r="O2265" s="80">
        <v>0</v>
      </c>
      <c r="Z2265" s="80">
        <v>0</v>
      </c>
      <c r="AA2265" s="80">
        <v>2</v>
      </c>
      <c r="AC2265" s="80">
        <v>0</v>
      </c>
      <c r="AE2265" s="80">
        <v>0</v>
      </c>
      <c r="AG2265" s="80">
        <v>0</v>
      </c>
      <c r="AI2265" s="80">
        <v>108</v>
      </c>
      <c r="DR2265" s="80">
        <v>64</v>
      </c>
      <c r="HA2265" s="80">
        <v>0</v>
      </c>
      <c r="HT2265" s="80">
        <v>0</v>
      </c>
      <c r="IP2265" s="80">
        <v>97</v>
      </c>
      <c r="LX2265" s="80">
        <v>78</v>
      </c>
      <c r="PG2265" s="80">
        <v>14</v>
      </c>
      <c r="SP2265" s="80">
        <v>97.1</v>
      </c>
      <c r="VX2265" s="80">
        <v>1</v>
      </c>
      <c r="WQ2265" s="80">
        <v>0</v>
      </c>
      <c r="AGS2265" s="80">
        <v>0</v>
      </c>
      <c r="AGT2265" s="80">
        <v>0</v>
      </c>
      <c r="AGU2265" s="80">
        <v>0</v>
      </c>
      <c r="AGV2265" s="80">
        <v>0</v>
      </c>
      <c r="AGW2265" s="80">
        <v>0</v>
      </c>
      <c r="AGX2265" s="80">
        <v>0</v>
      </c>
      <c r="AGY2265" s="80">
        <v>0</v>
      </c>
      <c r="AGZ2265" s="80">
        <v>0</v>
      </c>
      <c r="AHA2265" s="80">
        <v>0</v>
      </c>
      <c r="AHB2265" s="80">
        <v>0</v>
      </c>
      <c r="AHC2265" s="80">
        <v>1</v>
      </c>
      <c r="AHD2265" s="80">
        <v>0</v>
      </c>
      <c r="AHE2265" s="80">
        <v>0</v>
      </c>
      <c r="AHF2265" s="80">
        <v>0</v>
      </c>
      <c r="AHH2265" s="80">
        <v>0</v>
      </c>
      <c r="AHI2265" s="80">
        <v>0</v>
      </c>
      <c r="AHK2265" s="80">
        <v>0</v>
      </c>
      <c r="AHL2265" s="80">
        <v>0</v>
      </c>
      <c r="AHM2265" s="80">
        <v>0</v>
      </c>
      <c r="AHN2265" s="80">
        <v>0</v>
      </c>
      <c r="AHO2265" s="80">
        <v>0</v>
      </c>
      <c r="AHP2265" s="80">
        <v>0</v>
      </c>
      <c r="AHQ2265" s="80">
        <v>0</v>
      </c>
      <c r="AHR2265" s="80">
        <v>0</v>
      </c>
      <c r="AIM2265" s="80">
        <v>0</v>
      </c>
      <c r="AIN2265" s="80">
        <v>0</v>
      </c>
      <c r="AIO2265" s="80">
        <v>0</v>
      </c>
      <c r="AIT2265" s="80">
        <v>1</v>
      </c>
      <c r="AIU2265" s="80">
        <v>0</v>
      </c>
      <c r="AIV2265" s="80">
        <v>0</v>
      </c>
      <c r="AIW2265" s="80">
        <v>0</v>
      </c>
      <c r="AIX2265" s="80">
        <v>24</v>
      </c>
    </row>
    <row r="2266" spans="1:951" s="14" customFormat="1">
      <c r="A2266" s="14">
        <v>477</v>
      </c>
      <c r="B2266" s="14">
        <v>1</v>
      </c>
      <c r="C2266" s="14">
        <v>0</v>
      </c>
      <c r="Z2266" s="14">
        <v>0</v>
      </c>
      <c r="AA2266" s="14">
        <v>2</v>
      </c>
      <c r="AB2266" s="14" t="s">
        <v>10486</v>
      </c>
      <c r="AC2266" s="14">
        <v>0</v>
      </c>
      <c r="AE2266" s="14">
        <v>0</v>
      </c>
      <c r="AG2266" s="14">
        <v>0</v>
      </c>
      <c r="AAI2266" s="63"/>
      <c r="AAJ2266" s="58"/>
      <c r="AAO2266" s="63"/>
      <c r="AAP2266" s="58"/>
      <c r="AAU2266" s="63"/>
      <c r="AAV2266" s="58"/>
      <c r="ADW2266" s="14">
        <v>2.4900000000000002</v>
      </c>
      <c r="AGM2266" s="63"/>
      <c r="AGN2266" s="58"/>
      <c r="AGS2266" s="14">
        <v>0</v>
      </c>
      <c r="AGT2266" s="14">
        <v>0</v>
      </c>
      <c r="AGU2266" s="14">
        <v>0</v>
      </c>
      <c r="AGV2266" s="14">
        <v>0</v>
      </c>
      <c r="AGW2266" s="14">
        <v>0</v>
      </c>
      <c r="AGX2266" s="14">
        <v>1</v>
      </c>
      <c r="AGY2266" s="14">
        <v>0</v>
      </c>
      <c r="AGZ2266" s="14">
        <v>0</v>
      </c>
      <c r="AHA2266" s="14">
        <v>0</v>
      </c>
      <c r="AHB2266" s="14">
        <v>0</v>
      </c>
      <c r="AHC2266" s="14">
        <v>1</v>
      </c>
      <c r="AHD2266" s="14">
        <v>0</v>
      </c>
      <c r="AHE2266" s="14">
        <v>0</v>
      </c>
      <c r="AHF2266" s="14">
        <v>0</v>
      </c>
      <c r="AHH2266" s="14">
        <v>0</v>
      </c>
      <c r="AHI2266" s="14">
        <v>0</v>
      </c>
      <c r="AHK2266" s="14">
        <v>0</v>
      </c>
      <c r="AHL2266" s="14">
        <v>0</v>
      </c>
      <c r="AHM2266" s="14">
        <v>0</v>
      </c>
      <c r="AHN2266" s="14">
        <v>0</v>
      </c>
      <c r="AHO2266" s="14">
        <v>0</v>
      </c>
      <c r="AHP2266" s="14">
        <v>0</v>
      </c>
      <c r="AHQ2266" s="14">
        <v>0</v>
      </c>
      <c r="AHR2266" s="14">
        <v>0</v>
      </c>
      <c r="AHV2266" s="63"/>
      <c r="AHW2266" s="58"/>
      <c r="AIB2266" s="63"/>
      <c r="AIC2266" s="58"/>
      <c r="AIH2266" s="63"/>
      <c r="AII2266" s="58"/>
      <c r="AIM2266" s="14">
        <v>0</v>
      </c>
      <c r="AIN2266" s="14">
        <v>0</v>
      </c>
      <c r="AIO2266" s="14">
        <v>0</v>
      </c>
      <c r="AIP2266" s="14">
        <v>1</v>
      </c>
      <c r="AIQ2266" s="14">
        <v>1</v>
      </c>
      <c r="AIR2266" s="14">
        <v>0</v>
      </c>
      <c r="AIS2266" s="14">
        <v>1</v>
      </c>
      <c r="AIT2266" s="60">
        <v>0</v>
      </c>
      <c r="AIU2266" s="58" t="s">
        <v>2308</v>
      </c>
      <c r="AIV2266" s="14">
        <v>0</v>
      </c>
      <c r="AIW2266" s="14">
        <v>0</v>
      </c>
      <c r="AJB2266" s="63"/>
      <c r="AJC2266" s="58"/>
      <c r="AJH2266" s="63"/>
      <c r="AJI2266" s="58"/>
      <c r="AJN2266" s="63"/>
      <c r="AJO2266" s="58"/>
    </row>
    <row r="2267" spans="1:951" s="14" customFormat="1">
      <c r="B2267" s="14">
        <v>2</v>
      </c>
      <c r="C2267" s="14">
        <v>1</v>
      </c>
      <c r="D2267" s="14" t="s">
        <v>10487</v>
      </c>
      <c r="O2267" s="14">
        <v>0</v>
      </c>
      <c r="Z2267" s="14">
        <v>0</v>
      </c>
      <c r="AA2267" s="14">
        <v>2</v>
      </c>
      <c r="AB2267" s="14" t="s">
        <v>10488</v>
      </c>
      <c r="AC2267" s="14">
        <v>0</v>
      </c>
      <c r="AE2267" s="14">
        <v>0</v>
      </c>
      <c r="AG2267" s="14">
        <v>0</v>
      </c>
      <c r="AI2267" s="14">
        <v>118</v>
      </c>
      <c r="AJ2267" s="14">
        <v>148</v>
      </c>
      <c r="DR2267" s="14">
        <v>48</v>
      </c>
      <c r="DS2267" s="14">
        <v>70</v>
      </c>
      <c r="HA2267" s="14">
        <v>0</v>
      </c>
      <c r="HB2267" s="14">
        <v>0</v>
      </c>
      <c r="HT2267" s="14">
        <v>0</v>
      </c>
      <c r="HU2267" s="14">
        <v>0</v>
      </c>
      <c r="IP2267" s="14">
        <v>97</v>
      </c>
      <c r="IQ2267" s="14">
        <v>95</v>
      </c>
      <c r="LX2267" s="14">
        <v>80</v>
      </c>
      <c r="LY2267" s="14">
        <v>84</v>
      </c>
      <c r="PG2267" s="14">
        <v>28</v>
      </c>
      <c r="PH2267" s="14">
        <v>28</v>
      </c>
      <c r="SP2267" s="14">
        <v>97</v>
      </c>
      <c r="SQ2267" s="14">
        <v>97.8</v>
      </c>
      <c r="VX2267" s="14">
        <v>1</v>
      </c>
      <c r="VY2267" s="14">
        <v>1</v>
      </c>
      <c r="WQ2267" s="14">
        <v>0</v>
      </c>
      <c r="WR2267" s="14">
        <v>0</v>
      </c>
      <c r="AAI2267" s="63"/>
      <c r="AAJ2267" s="58"/>
      <c r="AAO2267" s="63"/>
      <c r="AAP2267" s="58"/>
      <c r="AAU2267" s="63"/>
      <c r="AAV2267" s="58"/>
      <c r="AGM2267" s="63"/>
      <c r="AGN2267" s="58"/>
      <c r="AGS2267" s="14">
        <v>0</v>
      </c>
      <c r="AGT2267" s="14">
        <v>0</v>
      </c>
      <c r="AGU2267" s="14">
        <v>0</v>
      </c>
      <c r="AGV2267" s="14">
        <v>0</v>
      </c>
      <c r="AGW2267" s="14">
        <v>0</v>
      </c>
      <c r="AGX2267" s="14">
        <v>1</v>
      </c>
      <c r="AGY2267" s="14">
        <v>0</v>
      </c>
      <c r="AGZ2267" s="14">
        <v>0</v>
      </c>
      <c r="AHA2267" s="14">
        <v>0</v>
      </c>
      <c r="AHB2267" s="14">
        <v>0</v>
      </c>
      <c r="AHC2267" s="14">
        <v>1</v>
      </c>
      <c r="AHD2267" s="14">
        <v>0</v>
      </c>
      <c r="AHE2267" s="14">
        <v>0</v>
      </c>
      <c r="AHF2267" s="14">
        <v>0</v>
      </c>
      <c r="AHH2267" s="14">
        <v>0</v>
      </c>
      <c r="AHI2267" s="14">
        <v>0</v>
      </c>
      <c r="AHK2267" s="14">
        <v>0</v>
      </c>
      <c r="AHL2267" s="14">
        <v>0</v>
      </c>
      <c r="AHM2267" s="14">
        <v>0</v>
      </c>
      <c r="AHN2267" s="14">
        <v>0</v>
      </c>
      <c r="AHO2267" s="14">
        <v>0</v>
      </c>
      <c r="AHP2267" s="14">
        <v>0</v>
      </c>
      <c r="AHQ2267" s="14">
        <v>0</v>
      </c>
      <c r="AHR2267" s="14">
        <v>0</v>
      </c>
      <c r="AHV2267" s="63"/>
      <c r="AHW2267" s="58"/>
      <c r="AIB2267" s="63"/>
      <c r="AIC2267" s="58"/>
      <c r="AIH2267" s="63"/>
      <c r="AII2267" s="58"/>
      <c r="AIM2267" s="14">
        <v>0</v>
      </c>
      <c r="AIN2267" s="14">
        <v>0</v>
      </c>
      <c r="AIO2267" s="14">
        <v>0</v>
      </c>
      <c r="AIR2267" s="14">
        <v>0</v>
      </c>
      <c r="AIT2267" s="60">
        <v>2</v>
      </c>
      <c r="AIU2267" s="58" t="s">
        <v>2308</v>
      </c>
      <c r="AIV2267" s="14">
        <v>0</v>
      </c>
      <c r="AIW2267" s="14">
        <v>0</v>
      </c>
      <c r="AIX2267" s="14">
        <v>25</v>
      </c>
      <c r="AIY2267" s="14">
        <v>20</v>
      </c>
      <c r="AJB2267" s="63"/>
      <c r="AJC2267" s="58"/>
      <c r="AJH2267" s="63"/>
      <c r="AJI2267" s="58"/>
      <c r="AJN2267" s="63"/>
      <c r="AJO2267" s="58"/>
    </row>
    <row r="2268" spans="1:951" s="31" customFormat="1">
      <c r="B2268" s="31">
        <v>3</v>
      </c>
      <c r="C2268" s="31">
        <v>0</v>
      </c>
      <c r="Z2268" s="31">
        <v>0</v>
      </c>
      <c r="AA2268" s="31">
        <v>2</v>
      </c>
      <c r="AC2268" s="31">
        <v>1</v>
      </c>
      <c r="AD2268" s="31">
        <v>0</v>
      </c>
      <c r="AE2268" s="31">
        <v>0</v>
      </c>
      <c r="AG2268" s="31">
        <v>0</v>
      </c>
      <c r="AI2268" s="31">
        <v>112</v>
      </c>
      <c r="DR2268" s="31">
        <v>70</v>
      </c>
      <c r="HA2268" s="31">
        <v>0</v>
      </c>
      <c r="HT2268" s="31">
        <v>0</v>
      </c>
      <c r="IP2268" s="31">
        <v>98</v>
      </c>
      <c r="LX2268" s="31">
        <v>76</v>
      </c>
      <c r="PG2268" s="31">
        <v>28</v>
      </c>
      <c r="SP2268" s="31">
        <v>96.9</v>
      </c>
      <c r="VX2268" s="31">
        <v>1</v>
      </c>
      <c r="WQ2268" s="31">
        <v>0</v>
      </c>
      <c r="AAI2268" s="82"/>
      <c r="AAJ2268" s="83"/>
      <c r="AAO2268" s="82"/>
      <c r="AAP2268" s="83"/>
      <c r="AAU2268" s="82"/>
      <c r="AAV2268" s="83"/>
      <c r="AGM2268" s="82"/>
      <c r="AGN2268" s="83"/>
      <c r="AGS2268" s="31">
        <v>0</v>
      </c>
      <c r="AGT2268" s="31">
        <v>0</v>
      </c>
      <c r="AGU2268" s="31">
        <v>0</v>
      </c>
      <c r="AGV2268" s="31">
        <v>0</v>
      </c>
      <c r="AGW2268" s="31">
        <v>0</v>
      </c>
      <c r="AGX2268" s="31">
        <v>0</v>
      </c>
      <c r="AGY2268" s="31">
        <v>0</v>
      </c>
      <c r="AGZ2268" s="31">
        <v>0</v>
      </c>
      <c r="AHA2268" s="31">
        <v>0</v>
      </c>
      <c r="AHB2268" s="31">
        <v>0</v>
      </c>
      <c r="AHC2268" s="31">
        <v>1</v>
      </c>
      <c r="AHD2268" s="31">
        <v>0</v>
      </c>
      <c r="AHE2268" s="31">
        <v>0</v>
      </c>
      <c r="AHF2268" s="31">
        <v>0</v>
      </c>
      <c r="AHH2268" s="31">
        <v>0</v>
      </c>
      <c r="AHI2268" s="31">
        <v>0</v>
      </c>
      <c r="AHK2268" s="31">
        <v>0</v>
      </c>
      <c r="AHL2268" s="31">
        <v>0</v>
      </c>
      <c r="AHM2268" s="31">
        <v>0</v>
      </c>
      <c r="AHN2268" s="31">
        <v>0</v>
      </c>
      <c r="AHO2268" s="31">
        <v>0</v>
      </c>
      <c r="AHP2268" s="31">
        <v>0</v>
      </c>
      <c r="AHQ2268" s="31">
        <v>0</v>
      </c>
      <c r="AHR2268" s="31">
        <v>0</v>
      </c>
      <c r="AHV2268" s="82"/>
      <c r="AHW2268" s="83"/>
      <c r="AIB2268" s="82"/>
      <c r="AIC2268" s="83"/>
      <c r="AIH2268" s="82"/>
      <c r="AII2268" s="83"/>
      <c r="AIM2268" s="31">
        <v>0</v>
      </c>
      <c r="AIN2268" s="31">
        <v>0</v>
      </c>
      <c r="AIO2268" s="31">
        <v>0</v>
      </c>
      <c r="AIR2268" s="31">
        <v>0</v>
      </c>
      <c r="AIT2268" s="84">
        <v>1</v>
      </c>
      <c r="AIU2268" s="83" t="s">
        <v>2308</v>
      </c>
      <c r="AIV2268" s="31">
        <v>0</v>
      </c>
      <c r="AIW2268" s="31">
        <v>0</v>
      </c>
      <c r="AIX2268" s="31">
        <v>20</v>
      </c>
      <c r="AJB2268" s="82"/>
      <c r="AJC2268" s="83"/>
      <c r="AJH2268" s="82"/>
      <c r="AJI2268" s="83"/>
      <c r="AJN2268" s="82"/>
      <c r="AJO2268" s="83"/>
    </row>
    <row r="2269" spans="1:951" s="1" customFormat="1">
      <c r="A2269" s="1">
        <v>478</v>
      </c>
      <c r="B2269" s="1">
        <v>1</v>
      </c>
      <c r="C2269" s="1">
        <v>1</v>
      </c>
      <c r="D2269" s="1" t="s">
        <v>3719</v>
      </c>
      <c r="O2269" s="1">
        <v>0</v>
      </c>
      <c r="Z2269" s="1">
        <v>0</v>
      </c>
      <c r="AA2269" s="1">
        <v>1</v>
      </c>
      <c r="AC2269" s="1">
        <v>0</v>
      </c>
      <c r="AE2269" s="1">
        <v>0</v>
      </c>
      <c r="AG2269" s="1">
        <v>0</v>
      </c>
      <c r="AI2269" s="1">
        <v>136</v>
      </c>
      <c r="DR2269" s="1">
        <v>60</v>
      </c>
      <c r="HA2269" s="1">
        <v>2</v>
      </c>
      <c r="HT2269" s="1">
        <v>0</v>
      </c>
      <c r="IP2269" s="1">
        <v>93</v>
      </c>
      <c r="LX2269" s="1">
        <v>62</v>
      </c>
      <c r="PG2269" s="1">
        <v>16</v>
      </c>
      <c r="SP2269" s="1">
        <v>97.7</v>
      </c>
      <c r="VX2269" s="1">
        <v>1</v>
      </c>
      <c r="WQ2269" s="1">
        <v>0</v>
      </c>
      <c r="ZY2269" s="1">
        <v>224</v>
      </c>
      <c r="ACG2269" s="1">
        <v>175</v>
      </c>
      <c r="AGS2269" s="1">
        <v>0</v>
      </c>
      <c r="AGT2269" s="1">
        <v>0</v>
      </c>
      <c r="AGU2269" s="1">
        <v>0</v>
      </c>
      <c r="AGV2269" s="1">
        <v>0</v>
      </c>
      <c r="AGW2269" s="1">
        <v>0</v>
      </c>
      <c r="AGX2269" s="1">
        <v>0</v>
      </c>
      <c r="AGY2269" s="1">
        <v>0</v>
      </c>
      <c r="AGZ2269" s="1">
        <v>0</v>
      </c>
      <c r="AHA2269" s="1">
        <v>0</v>
      </c>
      <c r="AHB2269" s="1">
        <v>0</v>
      </c>
      <c r="AHC2269" s="1">
        <v>1</v>
      </c>
      <c r="AHD2269" s="1">
        <v>0</v>
      </c>
      <c r="AHE2269" s="1">
        <v>0</v>
      </c>
      <c r="AHF2269" s="1">
        <v>0</v>
      </c>
      <c r="AHH2269" s="1">
        <v>0</v>
      </c>
      <c r="AHI2269" s="1">
        <v>0</v>
      </c>
      <c r="AHK2269" s="1">
        <v>0</v>
      </c>
      <c r="AHL2269" s="1">
        <v>0</v>
      </c>
      <c r="AHM2269" s="1">
        <v>0</v>
      </c>
      <c r="AHN2269" s="1">
        <v>0</v>
      </c>
      <c r="AHO2269" s="1">
        <v>0</v>
      </c>
      <c r="AHP2269" s="1">
        <v>0</v>
      </c>
      <c r="AHQ2269" s="1">
        <v>0</v>
      </c>
      <c r="AHR2269" s="1">
        <v>0</v>
      </c>
      <c r="AIM2269" s="1">
        <v>0</v>
      </c>
      <c r="AIN2269" s="1">
        <v>0</v>
      </c>
      <c r="AIO2269" s="1">
        <v>0</v>
      </c>
      <c r="AIP2269" s="1">
        <v>0</v>
      </c>
      <c r="AIQ2269" s="1">
        <v>1</v>
      </c>
      <c r="AIR2269" s="1">
        <v>0</v>
      </c>
      <c r="AIS2269" s="1">
        <v>0</v>
      </c>
      <c r="AIT2269" s="3">
        <v>0</v>
      </c>
      <c r="AIU2269" s="1">
        <v>1</v>
      </c>
      <c r="AIV2269" s="1">
        <v>0</v>
      </c>
      <c r="AIW2269" s="1">
        <v>0</v>
      </c>
      <c r="AJB2269" s="1">
        <v>130</v>
      </c>
    </row>
    <row r="2270" spans="1:951" s="1" customFormat="1">
      <c r="B2270" s="1">
        <v>2</v>
      </c>
      <c r="C2270" s="1">
        <v>0</v>
      </c>
      <c r="Z2270" s="1">
        <v>0</v>
      </c>
      <c r="AA2270" s="1">
        <v>2</v>
      </c>
      <c r="AB2270" s="1" t="s">
        <v>10489</v>
      </c>
      <c r="AC2270" s="1">
        <v>0</v>
      </c>
      <c r="AE2270" s="1">
        <v>0</v>
      </c>
      <c r="AG2270" s="1">
        <v>0</v>
      </c>
      <c r="AI2270" s="1">
        <v>136</v>
      </c>
      <c r="AJ2270" s="1">
        <v>140</v>
      </c>
      <c r="DR2270" s="1">
        <v>78</v>
      </c>
      <c r="DS2270" s="1">
        <v>70</v>
      </c>
      <c r="HA2270" s="1">
        <v>2</v>
      </c>
      <c r="HB2270" s="1">
        <v>2</v>
      </c>
      <c r="HT2270" s="1">
        <v>0</v>
      </c>
      <c r="HU2270" s="1">
        <v>0</v>
      </c>
      <c r="IP2270" s="1">
        <v>92</v>
      </c>
      <c r="IQ2270" s="1">
        <v>93</v>
      </c>
      <c r="LX2270" s="1">
        <v>64</v>
      </c>
      <c r="LY2270" s="1">
        <v>66</v>
      </c>
      <c r="PG2270" s="1">
        <v>18</v>
      </c>
      <c r="PH2270" s="1">
        <v>18</v>
      </c>
      <c r="SP2270" s="1">
        <v>97.1</v>
      </c>
      <c r="SQ2270" s="1">
        <v>98.4</v>
      </c>
      <c r="VX2270" s="1">
        <v>1</v>
      </c>
      <c r="VY2270" s="1">
        <v>1</v>
      </c>
      <c r="WQ2270" s="1">
        <v>0</v>
      </c>
      <c r="WR2270" s="1">
        <v>0</v>
      </c>
      <c r="ZY2270" s="1">
        <v>229.8</v>
      </c>
      <c r="ZZ2270" s="1">
        <v>229.2</v>
      </c>
      <c r="AAY2270" s="1">
        <v>31</v>
      </c>
      <c r="ABB2270" s="1">
        <v>10.5</v>
      </c>
      <c r="ABE2270" s="1">
        <v>31</v>
      </c>
      <c r="ABU2270" s="1">
        <v>140</v>
      </c>
      <c r="ABX2270" s="1">
        <v>4.5</v>
      </c>
      <c r="ACA2270" s="1">
        <v>99</v>
      </c>
      <c r="ACD2270" s="1">
        <v>1.06</v>
      </c>
      <c r="ACG2270" s="1">
        <v>131</v>
      </c>
      <c r="ACQ2270" s="1">
        <v>34</v>
      </c>
      <c r="ACT2270" s="1">
        <v>1.6</v>
      </c>
      <c r="ACW2270" s="1">
        <v>16</v>
      </c>
      <c r="AGS2270" s="1">
        <v>1</v>
      </c>
      <c r="AGT2270" s="1">
        <v>0</v>
      </c>
      <c r="AGU2270" s="1">
        <v>1</v>
      </c>
      <c r="AGV2270" s="1">
        <v>0</v>
      </c>
      <c r="AGW2270" s="1">
        <v>0</v>
      </c>
      <c r="AGX2270" s="1">
        <v>0</v>
      </c>
      <c r="AGY2270" s="1">
        <v>0</v>
      </c>
      <c r="AGZ2270" s="1">
        <v>1</v>
      </c>
      <c r="AHA2270" s="1">
        <v>0</v>
      </c>
      <c r="AHB2270" s="1">
        <v>0</v>
      </c>
      <c r="AHC2270" s="1">
        <v>1</v>
      </c>
      <c r="AHD2270" s="1">
        <v>0</v>
      </c>
      <c r="AHE2270" s="1">
        <v>0</v>
      </c>
      <c r="AHF2270" s="1">
        <v>0</v>
      </c>
      <c r="AHH2270" s="1">
        <v>0</v>
      </c>
      <c r="AHI2270" s="1">
        <v>0</v>
      </c>
      <c r="AHK2270" s="1">
        <v>0</v>
      </c>
      <c r="AHL2270" s="1">
        <v>0</v>
      </c>
      <c r="AHM2270" s="1">
        <v>0</v>
      </c>
      <c r="AHN2270" s="1">
        <v>0</v>
      </c>
      <c r="AHO2270" s="1">
        <v>0</v>
      </c>
      <c r="AHP2270" s="1">
        <v>0</v>
      </c>
      <c r="AHQ2270" s="1">
        <v>0</v>
      </c>
      <c r="AHR2270" s="1">
        <v>0</v>
      </c>
      <c r="AIM2270" s="1">
        <v>0</v>
      </c>
      <c r="AIN2270" s="1">
        <v>0</v>
      </c>
      <c r="AIO2270" s="1">
        <v>0</v>
      </c>
      <c r="AIP2270" s="1">
        <v>0</v>
      </c>
      <c r="AIR2270" s="1">
        <v>0</v>
      </c>
      <c r="AIS2270" s="1">
        <v>0</v>
      </c>
      <c r="AIT2270" s="3">
        <v>0</v>
      </c>
      <c r="AIU2270" s="1">
        <v>2</v>
      </c>
      <c r="AIV2270" s="1">
        <v>0</v>
      </c>
      <c r="AIW2270" s="1">
        <v>0</v>
      </c>
      <c r="AJB2270" s="1">
        <v>50</v>
      </c>
      <c r="AJC2270" s="1">
        <v>75</v>
      </c>
    </row>
    <row r="2271" spans="1:951" s="1" customFormat="1">
      <c r="B2271" s="1">
        <v>3</v>
      </c>
      <c r="C2271" s="1">
        <v>1</v>
      </c>
      <c r="D2271" s="1" t="s">
        <v>10490</v>
      </c>
      <c r="O2271" s="1">
        <v>1</v>
      </c>
      <c r="Z2271" s="1">
        <v>0</v>
      </c>
      <c r="AA2271" s="1">
        <v>2</v>
      </c>
      <c r="AC2271" s="1">
        <v>0</v>
      </c>
      <c r="AE2271" s="1">
        <v>0</v>
      </c>
      <c r="AG2271" s="1">
        <v>0</v>
      </c>
      <c r="AI2271" s="1">
        <v>136</v>
      </c>
      <c r="AJ2271" s="1">
        <v>142</v>
      </c>
      <c r="DR2271" s="1">
        <v>78</v>
      </c>
      <c r="DS2271" s="1">
        <v>66</v>
      </c>
      <c r="HA2271" s="1">
        <v>2</v>
      </c>
      <c r="HB2271" s="1">
        <v>2</v>
      </c>
      <c r="HT2271" s="1">
        <v>0</v>
      </c>
      <c r="HU2271" s="1">
        <v>0</v>
      </c>
      <c r="IP2271" s="1">
        <v>92</v>
      </c>
      <c r="IQ2271" s="1">
        <v>92</v>
      </c>
      <c r="LX2271" s="1">
        <v>64</v>
      </c>
      <c r="LY2271" s="1">
        <v>66</v>
      </c>
      <c r="PG2271" s="1">
        <v>20</v>
      </c>
      <c r="PH2271" s="1">
        <v>16</v>
      </c>
      <c r="SP2271" s="1">
        <v>97.1</v>
      </c>
      <c r="SQ2271" s="1">
        <v>97.6</v>
      </c>
      <c r="VX2271" s="1">
        <v>1</v>
      </c>
      <c r="VY2271" s="1">
        <v>1</v>
      </c>
      <c r="WQ2271" s="1">
        <v>0</v>
      </c>
      <c r="WR2271" s="1">
        <v>0</v>
      </c>
      <c r="ZY2271" s="1">
        <v>216.8</v>
      </c>
      <c r="ZZ2271" s="1">
        <v>216.6</v>
      </c>
      <c r="AAY2271" s="1">
        <v>29</v>
      </c>
      <c r="ABB2271" s="1">
        <v>10.050000000000001</v>
      </c>
      <c r="ABE2271" s="1">
        <v>31</v>
      </c>
      <c r="ABU2271" s="1">
        <v>139</v>
      </c>
      <c r="ABX2271" s="1">
        <v>3.7</v>
      </c>
      <c r="ACA2271" s="1">
        <v>99</v>
      </c>
      <c r="ACD2271" s="1">
        <v>1.02</v>
      </c>
      <c r="ACG2271" s="1">
        <v>131</v>
      </c>
      <c r="ACQ2271" s="1">
        <v>34</v>
      </c>
      <c r="ACT2271" s="1">
        <v>1.6</v>
      </c>
      <c r="ACW2271" s="1">
        <v>16</v>
      </c>
      <c r="AGS2271" s="1">
        <v>1</v>
      </c>
      <c r="AGT2271" s="1">
        <v>0</v>
      </c>
      <c r="AGU2271" s="1">
        <v>1</v>
      </c>
      <c r="AGV2271" s="1">
        <v>0</v>
      </c>
      <c r="AGW2271" s="1">
        <v>0</v>
      </c>
      <c r="AGX2271" s="1">
        <v>0</v>
      </c>
      <c r="AGY2271" s="1">
        <v>0</v>
      </c>
      <c r="AGZ2271" s="1">
        <v>1</v>
      </c>
      <c r="AHA2271" s="1">
        <v>0</v>
      </c>
      <c r="AHB2271" s="1">
        <v>0</v>
      </c>
      <c r="AHC2271" s="1">
        <v>1</v>
      </c>
      <c r="AHD2271" s="1">
        <v>0</v>
      </c>
      <c r="AHE2271" s="1">
        <v>0</v>
      </c>
      <c r="AHF2271" s="1">
        <v>0</v>
      </c>
      <c r="AHH2271" s="1">
        <v>0</v>
      </c>
      <c r="AHI2271" s="1">
        <v>0</v>
      </c>
      <c r="AHK2271" s="1">
        <v>0</v>
      </c>
      <c r="AHL2271" s="1">
        <v>0</v>
      </c>
      <c r="AHM2271" s="1">
        <v>0</v>
      </c>
      <c r="AHN2271" s="1">
        <v>0</v>
      </c>
      <c r="AHO2271" s="1">
        <v>0</v>
      </c>
      <c r="AHP2271" s="1">
        <v>0</v>
      </c>
      <c r="AHQ2271" s="1">
        <v>0</v>
      </c>
      <c r="AHR2271" s="1">
        <v>0</v>
      </c>
      <c r="AIM2271" s="1">
        <v>0</v>
      </c>
      <c r="AIN2271" s="1">
        <v>0</v>
      </c>
      <c r="AIO2271" s="1">
        <v>0</v>
      </c>
      <c r="AIP2271" s="1">
        <v>0</v>
      </c>
      <c r="AIR2271" s="1">
        <v>0</v>
      </c>
      <c r="AIS2271" s="1">
        <v>0</v>
      </c>
      <c r="AIT2271" s="3">
        <v>0</v>
      </c>
      <c r="AIU2271" s="1">
        <v>2</v>
      </c>
      <c r="AIV2271" s="1">
        <v>0</v>
      </c>
      <c r="AIW2271" s="1">
        <v>0</v>
      </c>
      <c r="AJB2271" s="1">
        <v>70</v>
      </c>
      <c r="AJC2271" s="1">
        <v>30</v>
      </c>
    </row>
    <row r="2272" spans="1:951" s="1" customFormat="1">
      <c r="B2272" s="1">
        <v>4</v>
      </c>
      <c r="C2272" s="1">
        <v>0</v>
      </c>
      <c r="Z2272" s="1">
        <v>0</v>
      </c>
      <c r="AA2272" s="1">
        <v>2</v>
      </c>
      <c r="AC2272" s="1">
        <v>0</v>
      </c>
      <c r="AE2272" s="1">
        <v>0</v>
      </c>
      <c r="AG2272" s="1">
        <v>0</v>
      </c>
      <c r="AI2272" s="1">
        <v>132</v>
      </c>
      <c r="AJ2272" s="1">
        <v>132</v>
      </c>
      <c r="DR2272" s="1">
        <v>78</v>
      </c>
      <c r="DS2272" s="1">
        <v>66</v>
      </c>
      <c r="HA2272" s="1">
        <v>2</v>
      </c>
      <c r="HB2272" s="1">
        <v>2</v>
      </c>
      <c r="HT2272" s="1">
        <v>0</v>
      </c>
      <c r="HU2272" s="1">
        <v>0</v>
      </c>
      <c r="IP2272" s="1">
        <v>92</v>
      </c>
      <c r="IQ2272" s="1">
        <v>94</v>
      </c>
      <c r="LX2272" s="1">
        <v>64</v>
      </c>
      <c r="LY2272" s="1">
        <v>64</v>
      </c>
      <c r="PG2272" s="1">
        <v>16</v>
      </c>
      <c r="PH2272" s="1">
        <v>16</v>
      </c>
      <c r="SP2272" s="1">
        <v>98.5</v>
      </c>
      <c r="SQ2272" s="1">
        <v>98.1</v>
      </c>
      <c r="VX2272" s="1">
        <v>1</v>
      </c>
      <c r="VY2272" s="1">
        <v>1</v>
      </c>
      <c r="WQ2272" s="1">
        <v>0</v>
      </c>
      <c r="WR2272" s="1">
        <v>0</v>
      </c>
      <c r="ZY2272" s="1">
        <v>214</v>
      </c>
      <c r="ZZ2272" s="1">
        <v>213</v>
      </c>
      <c r="AAY2272" s="1">
        <v>29</v>
      </c>
      <c r="ABB2272" s="1">
        <v>11.2</v>
      </c>
      <c r="ABE2272" s="1">
        <v>33</v>
      </c>
      <c r="ABU2272" s="1">
        <v>140</v>
      </c>
      <c r="ABX2272" s="1">
        <v>4</v>
      </c>
      <c r="ACA2272" s="1">
        <v>98</v>
      </c>
      <c r="ACD2272" s="1">
        <v>1.04</v>
      </c>
      <c r="ACG2272" s="1">
        <v>118</v>
      </c>
      <c r="ACQ2272" s="1">
        <v>33</v>
      </c>
      <c r="ACT2272" s="1">
        <v>1.6</v>
      </c>
      <c r="ACW2272" s="1">
        <v>18</v>
      </c>
      <c r="AGS2272" s="1">
        <v>1</v>
      </c>
      <c r="AGT2272" s="1">
        <v>0</v>
      </c>
      <c r="AGU2272" s="1">
        <v>1</v>
      </c>
      <c r="AGV2272" s="1">
        <v>0</v>
      </c>
      <c r="AGW2272" s="1">
        <v>0</v>
      </c>
      <c r="AGX2272" s="1">
        <v>0</v>
      </c>
      <c r="AGY2272" s="1">
        <v>0</v>
      </c>
      <c r="AGZ2272" s="1">
        <v>1</v>
      </c>
      <c r="AHA2272" s="1">
        <v>0</v>
      </c>
      <c r="AHB2272" s="1">
        <v>0</v>
      </c>
      <c r="AHC2272" s="1">
        <v>1</v>
      </c>
      <c r="AHD2272" s="1">
        <v>0</v>
      </c>
      <c r="AHE2272" s="1">
        <v>0</v>
      </c>
      <c r="AHF2272" s="1">
        <v>0</v>
      </c>
      <c r="AHH2272" s="1">
        <v>0</v>
      </c>
      <c r="AHI2272" s="1">
        <v>0</v>
      </c>
      <c r="AHK2272" s="1">
        <v>0</v>
      </c>
      <c r="AHL2272" s="1">
        <v>0</v>
      </c>
      <c r="AHM2272" s="1">
        <v>0</v>
      </c>
      <c r="AHN2272" s="1">
        <v>0</v>
      </c>
      <c r="AHO2272" s="1">
        <v>0</v>
      </c>
      <c r="AHP2272" s="1">
        <v>0</v>
      </c>
      <c r="AHQ2272" s="1">
        <v>0</v>
      </c>
      <c r="AHR2272" s="1">
        <v>0</v>
      </c>
      <c r="AIM2272" s="1">
        <v>0</v>
      </c>
      <c r="AIN2272" s="1">
        <v>0</v>
      </c>
      <c r="AIO2272" s="1">
        <v>0</v>
      </c>
      <c r="AIP2272" s="1">
        <v>0</v>
      </c>
      <c r="AIR2272" s="1">
        <v>0</v>
      </c>
      <c r="AIS2272" s="1">
        <v>0</v>
      </c>
      <c r="AIT2272" s="3">
        <v>0</v>
      </c>
      <c r="AIU2272" s="1">
        <v>2</v>
      </c>
      <c r="AIV2272" s="1">
        <v>0</v>
      </c>
      <c r="AIW2272" s="1">
        <v>0</v>
      </c>
      <c r="AJB2272" s="1">
        <v>47</v>
      </c>
      <c r="AJC2272" s="1">
        <v>45</v>
      </c>
    </row>
    <row r="2273" spans="1:951" s="1" customFormat="1">
      <c r="B2273" s="1">
        <v>5</v>
      </c>
      <c r="C2273" s="1">
        <v>1</v>
      </c>
      <c r="D2273" s="1" t="s">
        <v>5913</v>
      </c>
      <c r="O2273" s="1">
        <v>1</v>
      </c>
      <c r="Z2273" s="1">
        <v>0</v>
      </c>
      <c r="AA2273" s="1">
        <v>2</v>
      </c>
      <c r="AC2273" s="1">
        <v>0</v>
      </c>
      <c r="AE2273" s="1">
        <v>0</v>
      </c>
      <c r="AG2273" s="1">
        <v>0</v>
      </c>
      <c r="AI2273" s="1">
        <v>175</v>
      </c>
      <c r="AJ2273" s="1">
        <v>130</v>
      </c>
      <c r="AK2273" s="1">
        <v>122</v>
      </c>
      <c r="DR2273" s="1">
        <v>86</v>
      </c>
      <c r="HA2273" s="1">
        <v>2</v>
      </c>
      <c r="HB2273" s="1">
        <v>2</v>
      </c>
      <c r="HC2273" s="1">
        <v>2</v>
      </c>
      <c r="HT2273" s="1">
        <v>1</v>
      </c>
      <c r="HV2273" s="1">
        <v>0</v>
      </c>
      <c r="IP2273" s="1">
        <v>94</v>
      </c>
      <c r="IR2273" s="1">
        <v>90.5</v>
      </c>
      <c r="LX2273" s="1">
        <v>70</v>
      </c>
      <c r="LZ2273" s="1">
        <v>65</v>
      </c>
      <c r="PG2273" s="1">
        <v>18</v>
      </c>
      <c r="PI2273" s="1">
        <v>18</v>
      </c>
      <c r="SP2273" s="1">
        <v>99.5</v>
      </c>
      <c r="SR2273" s="1">
        <v>97.8</v>
      </c>
      <c r="VX2273" s="1">
        <v>1</v>
      </c>
      <c r="VZ2273" s="1">
        <v>0</v>
      </c>
      <c r="WQ2273" s="1">
        <v>0</v>
      </c>
      <c r="WS2273" s="1">
        <v>0</v>
      </c>
      <c r="ZY2273" s="1">
        <v>211</v>
      </c>
      <c r="AAA2273" s="1">
        <v>210.5</v>
      </c>
      <c r="AAY2273" s="1">
        <v>30</v>
      </c>
      <c r="ABB2273" s="1">
        <v>9.9</v>
      </c>
      <c r="ABE2273" s="1">
        <v>29</v>
      </c>
      <c r="ABU2273" s="1">
        <v>139</v>
      </c>
      <c r="ABX2273" s="1">
        <v>3.5</v>
      </c>
      <c r="ACA2273" s="1">
        <v>97</v>
      </c>
      <c r="ACD2273" s="1">
        <v>1.07</v>
      </c>
      <c r="ACG2273" s="1">
        <v>106</v>
      </c>
      <c r="ACQ2273" s="1">
        <v>32</v>
      </c>
      <c r="ACT2273" s="1">
        <v>1.7</v>
      </c>
      <c r="ACW2273" s="1">
        <v>16</v>
      </c>
      <c r="AGS2273" s="1">
        <v>1</v>
      </c>
      <c r="AGT2273" s="1">
        <v>0</v>
      </c>
      <c r="AGU2273" s="1">
        <v>1</v>
      </c>
      <c r="AGV2273" s="1">
        <v>0</v>
      </c>
      <c r="AGW2273" s="1">
        <v>0</v>
      </c>
      <c r="AGX2273" s="1">
        <v>0</v>
      </c>
      <c r="AGY2273" s="1">
        <v>0</v>
      </c>
      <c r="AGZ2273" s="1">
        <v>1</v>
      </c>
      <c r="AHA2273" s="1">
        <v>0</v>
      </c>
      <c r="AHB2273" s="1">
        <v>0</v>
      </c>
      <c r="AHC2273" s="1">
        <v>1</v>
      </c>
      <c r="AHD2273" s="1">
        <v>0</v>
      </c>
      <c r="AHE2273" s="1">
        <v>0</v>
      </c>
      <c r="AHF2273" s="1">
        <v>0</v>
      </c>
      <c r="AHH2273" s="1">
        <v>0</v>
      </c>
      <c r="AHI2273" s="1">
        <v>0</v>
      </c>
      <c r="AHK2273" s="1">
        <v>0</v>
      </c>
      <c r="AHL2273" s="1">
        <v>0</v>
      </c>
      <c r="AHM2273" s="1">
        <v>0</v>
      </c>
      <c r="AHN2273" s="1">
        <v>0</v>
      </c>
      <c r="AHO2273" s="1">
        <v>0</v>
      </c>
      <c r="AHP2273" s="1">
        <v>0</v>
      </c>
      <c r="AHQ2273" s="1">
        <v>0</v>
      </c>
      <c r="AHR2273" s="1">
        <v>0</v>
      </c>
      <c r="AIM2273" s="1">
        <v>0</v>
      </c>
      <c r="AIN2273" s="1">
        <v>0</v>
      </c>
      <c r="AIO2273" s="1">
        <v>0</v>
      </c>
      <c r="AIP2273" s="1">
        <v>0</v>
      </c>
      <c r="AIR2273" s="1">
        <v>0</v>
      </c>
      <c r="AIS2273" s="1">
        <v>1</v>
      </c>
      <c r="AIT2273" s="3">
        <v>2</v>
      </c>
      <c r="AIU2273" s="1">
        <v>0</v>
      </c>
      <c r="AIV2273" s="1">
        <v>0</v>
      </c>
      <c r="AIW2273" s="1">
        <v>0</v>
      </c>
      <c r="AIX2273" s="1">
        <v>50</v>
      </c>
      <c r="AIY2273" s="1">
        <v>39</v>
      </c>
    </row>
    <row r="2274" spans="1:951" s="1" customFormat="1">
      <c r="B2274" s="1">
        <v>6</v>
      </c>
      <c r="C2274" s="1">
        <v>0</v>
      </c>
      <c r="Z2274" s="1">
        <v>0</v>
      </c>
      <c r="AA2274" s="1">
        <v>2</v>
      </c>
      <c r="AC2274" s="1">
        <v>0</v>
      </c>
      <c r="AE2274" s="1">
        <v>0</v>
      </c>
      <c r="AG2274" s="1">
        <v>0</v>
      </c>
      <c r="AI2274" s="1">
        <v>135</v>
      </c>
      <c r="AJ2274" s="1">
        <v>158</v>
      </c>
      <c r="DS2274" s="1">
        <v>90</v>
      </c>
      <c r="HA2274" s="1">
        <v>2</v>
      </c>
      <c r="HB2274" s="1">
        <v>2</v>
      </c>
      <c r="HT2274" s="1">
        <v>0</v>
      </c>
      <c r="HU2274" s="1">
        <v>0</v>
      </c>
      <c r="IP2274" s="1">
        <v>92</v>
      </c>
      <c r="IQ2274" s="1">
        <v>95</v>
      </c>
      <c r="LX2274" s="1">
        <v>72</v>
      </c>
      <c r="LY2274" s="1">
        <v>66</v>
      </c>
      <c r="PG2274" s="1">
        <v>22</v>
      </c>
      <c r="PH2274" s="1">
        <v>16</v>
      </c>
      <c r="SP2274" s="1">
        <v>98.2</v>
      </c>
      <c r="SQ2274" s="1">
        <v>98.7</v>
      </c>
      <c r="VX2274" s="1">
        <v>1</v>
      </c>
      <c r="VY2274" s="1">
        <v>1</v>
      </c>
      <c r="WQ2274" s="1">
        <v>0</v>
      </c>
      <c r="WR2274" s="1">
        <v>0</v>
      </c>
      <c r="ZY2274" s="1">
        <v>209.4</v>
      </c>
      <c r="ZZ2274" s="1">
        <v>210</v>
      </c>
      <c r="AAY2274" s="1">
        <v>30</v>
      </c>
      <c r="ABB2274" s="1">
        <v>10.9</v>
      </c>
      <c r="ABE2274" s="1">
        <v>32</v>
      </c>
      <c r="ABU2274" s="1">
        <v>140</v>
      </c>
      <c r="ABX2274" s="1">
        <v>3.7</v>
      </c>
      <c r="ACA2274" s="1">
        <v>98</v>
      </c>
      <c r="ACD2274" s="1">
        <v>1.07</v>
      </c>
      <c r="ACG2274" s="1">
        <v>112</v>
      </c>
      <c r="ACQ2274" s="1">
        <v>35</v>
      </c>
      <c r="ACT2274" s="1">
        <v>1.6</v>
      </c>
      <c r="ACW2274" s="1">
        <v>17</v>
      </c>
      <c r="AGS2274" s="1">
        <v>1</v>
      </c>
      <c r="AGT2274" s="1">
        <v>0</v>
      </c>
      <c r="AGU2274" s="1">
        <v>1</v>
      </c>
      <c r="AGV2274" s="1">
        <v>0</v>
      </c>
      <c r="AGW2274" s="1">
        <v>0</v>
      </c>
      <c r="AGX2274" s="1">
        <v>0</v>
      </c>
      <c r="AGY2274" s="1">
        <v>0</v>
      </c>
      <c r="AGZ2274" s="1">
        <v>1</v>
      </c>
      <c r="AHA2274" s="1">
        <v>0</v>
      </c>
      <c r="AHB2274" s="1">
        <v>0</v>
      </c>
      <c r="AHC2274" s="1">
        <v>1</v>
      </c>
      <c r="AHD2274" s="1">
        <v>0</v>
      </c>
      <c r="AHE2274" s="1">
        <v>0</v>
      </c>
      <c r="AHF2274" s="1">
        <v>0</v>
      </c>
      <c r="AHH2274" s="1">
        <v>0</v>
      </c>
      <c r="AHI2274" s="1">
        <v>0</v>
      </c>
      <c r="AHK2274" s="1">
        <v>0</v>
      </c>
      <c r="AHL2274" s="1">
        <v>0</v>
      </c>
      <c r="AHM2274" s="1">
        <v>0</v>
      </c>
      <c r="AHN2274" s="1">
        <v>0</v>
      </c>
      <c r="AHO2274" s="1">
        <v>0</v>
      </c>
      <c r="AHP2274" s="1">
        <v>0</v>
      </c>
      <c r="AHQ2274" s="1">
        <v>0</v>
      </c>
      <c r="AHR2274" s="1">
        <v>0</v>
      </c>
      <c r="AIM2274" s="1">
        <v>0</v>
      </c>
      <c r="AIN2274" s="1">
        <v>0</v>
      </c>
      <c r="AIO2274" s="1">
        <v>0</v>
      </c>
      <c r="AIP2274" s="1">
        <v>0</v>
      </c>
      <c r="AIR2274" s="1">
        <v>0</v>
      </c>
      <c r="AIT2274" s="3">
        <v>1</v>
      </c>
      <c r="AIU2274" s="1">
        <v>1</v>
      </c>
      <c r="AIV2274" s="1">
        <v>0</v>
      </c>
      <c r="AIW2274" s="1">
        <v>0</v>
      </c>
      <c r="AIX2274" s="1">
        <v>58</v>
      </c>
      <c r="AJB2274" s="1">
        <v>60</v>
      </c>
    </row>
    <row r="2275" spans="1:951" s="1" customFormat="1">
      <c r="B2275" s="1">
        <v>7</v>
      </c>
      <c r="C2275" s="1">
        <v>0</v>
      </c>
      <c r="Z2275" s="1">
        <v>0</v>
      </c>
      <c r="AA2275" s="1">
        <v>2</v>
      </c>
      <c r="AC2275" s="1">
        <v>0</v>
      </c>
      <c r="AE2275" s="1">
        <v>0</v>
      </c>
      <c r="AG2275" s="1">
        <v>0</v>
      </c>
      <c r="AI2275" s="1">
        <v>114</v>
      </c>
      <c r="AJ2275" s="1">
        <v>138</v>
      </c>
      <c r="DR2275" s="1">
        <v>74</v>
      </c>
      <c r="DS2275" s="1">
        <v>70</v>
      </c>
      <c r="HA2275" s="1">
        <v>2</v>
      </c>
      <c r="HB2275" s="1">
        <v>2</v>
      </c>
      <c r="HT2275" s="1">
        <v>1</v>
      </c>
      <c r="HU2275" s="1">
        <v>0</v>
      </c>
      <c r="IP2275" s="1">
        <v>92</v>
      </c>
      <c r="IQ2275" s="1">
        <v>95</v>
      </c>
      <c r="LX2275" s="1">
        <v>67</v>
      </c>
      <c r="LY2275" s="1">
        <v>64</v>
      </c>
      <c r="PG2275" s="1">
        <v>24</v>
      </c>
      <c r="PH2275" s="1">
        <v>18</v>
      </c>
      <c r="SP2275" s="1">
        <v>98.9</v>
      </c>
      <c r="SQ2275" s="1">
        <v>98.5</v>
      </c>
      <c r="VX2275" s="1">
        <v>1</v>
      </c>
      <c r="VY2275" s="1">
        <v>1</v>
      </c>
      <c r="WQ2275" s="1">
        <v>0</v>
      </c>
      <c r="WR2275" s="1">
        <v>0</v>
      </c>
      <c r="ZY2275" s="1">
        <v>208</v>
      </c>
      <c r="ZZ2275" s="1">
        <v>207.4</v>
      </c>
      <c r="AGS2275" s="1">
        <v>1</v>
      </c>
      <c r="AGT2275" s="1">
        <v>0</v>
      </c>
      <c r="AGU2275" s="1">
        <v>1</v>
      </c>
      <c r="AGV2275" s="1">
        <v>0</v>
      </c>
      <c r="AGW2275" s="1">
        <v>0</v>
      </c>
      <c r="AGX2275" s="1">
        <v>0</v>
      </c>
      <c r="AGY2275" s="1">
        <v>0</v>
      </c>
      <c r="AGZ2275" s="1">
        <v>0</v>
      </c>
      <c r="AHA2275" s="1">
        <v>0</v>
      </c>
      <c r="AHB2275" s="1">
        <v>0</v>
      </c>
      <c r="AHC2275" s="1">
        <v>1</v>
      </c>
      <c r="AHD2275" s="1">
        <v>0</v>
      </c>
      <c r="AHE2275" s="1">
        <v>0</v>
      </c>
      <c r="AHF2275" s="1">
        <v>0</v>
      </c>
      <c r="AHH2275" s="1">
        <v>0</v>
      </c>
      <c r="AHI2275" s="1">
        <v>0</v>
      </c>
      <c r="AHK2275" s="1">
        <v>0</v>
      </c>
      <c r="AHL2275" s="1">
        <v>0</v>
      </c>
      <c r="AHM2275" s="1">
        <v>0</v>
      </c>
      <c r="AHN2275" s="1">
        <v>0</v>
      </c>
      <c r="AHO2275" s="1">
        <v>0</v>
      </c>
      <c r="AHP2275" s="1">
        <v>0</v>
      </c>
      <c r="AHQ2275" s="1">
        <v>0</v>
      </c>
      <c r="AHR2275" s="1">
        <v>1</v>
      </c>
      <c r="AIM2275" s="1">
        <v>0</v>
      </c>
      <c r="AIN2275" s="1">
        <v>0</v>
      </c>
      <c r="AIO2275" s="1">
        <v>0</v>
      </c>
      <c r="AIP2275" s="1">
        <v>0</v>
      </c>
      <c r="AIR2275" s="1">
        <v>0</v>
      </c>
      <c r="AIT2275" s="3">
        <v>1</v>
      </c>
      <c r="AIU2275" s="1">
        <v>1</v>
      </c>
      <c r="AIV2275" s="1">
        <v>0</v>
      </c>
      <c r="AIW2275" s="1">
        <v>0</v>
      </c>
      <c r="AIX2275" s="1">
        <v>40</v>
      </c>
      <c r="AJB2275" s="1">
        <v>45</v>
      </c>
    </row>
    <row r="2276" spans="1:951" s="18" customFormat="1" ht="15" customHeight="1">
      <c r="B2276" s="18">
        <v>8</v>
      </c>
      <c r="C2276" s="18">
        <v>0</v>
      </c>
      <c r="Z2276" s="18">
        <v>0</v>
      </c>
      <c r="AA2276" s="18">
        <v>2</v>
      </c>
      <c r="AB2276" s="18" t="s">
        <v>10491</v>
      </c>
      <c r="AC2276" s="18">
        <v>0</v>
      </c>
      <c r="AE2276" s="18">
        <v>0</v>
      </c>
      <c r="AG2276" s="18">
        <v>0</v>
      </c>
      <c r="AI2276" s="18">
        <v>129</v>
      </c>
      <c r="DR2276" s="18">
        <v>80</v>
      </c>
      <c r="HA2276" s="18">
        <v>0</v>
      </c>
      <c r="HT2276" s="18">
        <v>1</v>
      </c>
      <c r="IP2276" s="18">
        <v>93</v>
      </c>
      <c r="LX2276" s="18">
        <v>64</v>
      </c>
      <c r="PG2276" s="18">
        <v>18</v>
      </c>
      <c r="SP2276" s="18">
        <v>98.7</v>
      </c>
      <c r="VX2276" s="18">
        <v>1</v>
      </c>
      <c r="WQ2276" s="18">
        <v>0</v>
      </c>
      <c r="ZY2276" s="18">
        <v>206.2</v>
      </c>
      <c r="ACG2276" s="18">
        <v>128</v>
      </c>
      <c r="AGS2276" s="18">
        <v>0</v>
      </c>
      <c r="AGT2276" s="18">
        <v>0</v>
      </c>
      <c r="AGU2276" s="18">
        <v>0</v>
      </c>
      <c r="AGV2276" s="18">
        <v>0</v>
      </c>
      <c r="AGW2276" s="18">
        <v>0</v>
      </c>
      <c r="AGX2276" s="18">
        <v>0</v>
      </c>
      <c r="AGY2276" s="18">
        <v>0</v>
      </c>
      <c r="AGZ2276" s="18">
        <v>0</v>
      </c>
      <c r="AHA2276" s="18">
        <v>0</v>
      </c>
      <c r="AHB2276" s="18">
        <v>0</v>
      </c>
      <c r="AHC2276" s="18">
        <v>1</v>
      </c>
      <c r="AHD2276" s="18">
        <v>0</v>
      </c>
      <c r="AHE2276" s="18">
        <v>0</v>
      </c>
      <c r="AHF2276" s="18">
        <v>0</v>
      </c>
      <c r="AHH2276" s="18">
        <v>0</v>
      </c>
      <c r="AHI2276" s="18">
        <v>0</v>
      </c>
      <c r="AHK2276" s="18">
        <v>0</v>
      </c>
      <c r="AHL2276" s="18">
        <v>0</v>
      </c>
      <c r="AHM2276" s="18">
        <v>0</v>
      </c>
      <c r="AHN2276" s="18">
        <v>0</v>
      </c>
      <c r="AHO2276" s="18">
        <v>0</v>
      </c>
      <c r="AHP2276" s="18">
        <v>0</v>
      </c>
      <c r="AHQ2276" s="18">
        <v>0</v>
      </c>
      <c r="AHR2276" s="18">
        <v>0</v>
      </c>
      <c r="AIM2276" s="18">
        <v>0</v>
      </c>
      <c r="AIN2276" s="18">
        <v>0</v>
      </c>
      <c r="AIO2276" s="18">
        <v>0</v>
      </c>
      <c r="AIP2276" s="18">
        <v>0</v>
      </c>
      <c r="AIR2276" s="18">
        <v>0</v>
      </c>
      <c r="AIT2276" s="79">
        <v>1</v>
      </c>
      <c r="AIU2276" s="18">
        <v>0</v>
      </c>
      <c r="AIV2276" s="18">
        <v>0</v>
      </c>
      <c r="AIW2276" s="18">
        <v>0</v>
      </c>
      <c r="AIX2276" s="18">
        <v>59</v>
      </c>
    </row>
    <row r="2277" spans="1:951" s="1" customFormat="1">
      <c r="A2277" s="1">
        <v>479</v>
      </c>
      <c r="B2277" s="1">
        <v>1</v>
      </c>
      <c r="C2277" s="1">
        <v>0</v>
      </c>
      <c r="Z2277" s="1">
        <v>0</v>
      </c>
      <c r="AA2277" s="1">
        <v>1</v>
      </c>
      <c r="AB2277" s="1" t="s">
        <v>10492</v>
      </c>
      <c r="AC2277" s="1">
        <v>0</v>
      </c>
      <c r="AE2277" s="1">
        <v>0</v>
      </c>
      <c r="AG2277" s="1">
        <v>0</v>
      </c>
      <c r="AI2277" s="1">
        <v>132</v>
      </c>
      <c r="DR2277" s="1">
        <v>84</v>
      </c>
      <c r="HA2277" s="1">
        <v>2</v>
      </c>
      <c r="HT2277" s="1">
        <v>0</v>
      </c>
      <c r="IP2277" s="1">
        <v>92</v>
      </c>
      <c r="LX2277" s="1">
        <v>132</v>
      </c>
      <c r="PG2277" s="1">
        <v>22</v>
      </c>
      <c r="SP2277" s="1">
        <v>97.9</v>
      </c>
      <c r="VX2277" s="1">
        <v>1</v>
      </c>
      <c r="WQ2277" s="1">
        <v>0</v>
      </c>
      <c r="AGS2277" s="1">
        <v>0</v>
      </c>
      <c r="AGT2277" s="1">
        <v>0</v>
      </c>
      <c r="AGU2277" s="1">
        <v>0</v>
      </c>
      <c r="AGV2277" s="1">
        <v>0</v>
      </c>
      <c r="AGW2277" s="1">
        <v>0</v>
      </c>
      <c r="AGX2277" s="1">
        <v>1</v>
      </c>
      <c r="AGY2277" s="1">
        <v>0</v>
      </c>
      <c r="AGZ2277" s="1">
        <v>0</v>
      </c>
      <c r="AHA2277" s="1">
        <v>0</v>
      </c>
      <c r="AHB2277" s="1">
        <v>0</v>
      </c>
      <c r="AHC2277" s="1">
        <v>1</v>
      </c>
      <c r="AHD2277" s="1">
        <v>0</v>
      </c>
      <c r="AHE2277" s="1">
        <v>0</v>
      </c>
      <c r="AHF2277" s="1">
        <v>0</v>
      </c>
      <c r="AHH2277" s="1">
        <v>0</v>
      </c>
      <c r="AHI2277" s="1">
        <v>0</v>
      </c>
      <c r="AHK2277" s="1">
        <v>0</v>
      </c>
      <c r="AHL2277" s="1">
        <v>0</v>
      </c>
      <c r="AHM2277" s="1">
        <v>0</v>
      </c>
      <c r="AHN2277" s="1">
        <v>0</v>
      </c>
      <c r="AHO2277" s="1">
        <v>0</v>
      </c>
      <c r="AHP2277" s="1">
        <v>0</v>
      </c>
      <c r="AHQ2277" s="1">
        <v>0</v>
      </c>
      <c r="AHR2277" s="1">
        <v>0</v>
      </c>
      <c r="AIM2277" s="1">
        <v>2</v>
      </c>
      <c r="AIN2277" s="1">
        <v>0</v>
      </c>
      <c r="AIO2277" s="1">
        <v>0</v>
      </c>
      <c r="AIP2277" s="1">
        <v>1</v>
      </c>
      <c r="AIQ2277" s="1">
        <v>1</v>
      </c>
      <c r="AIR2277" s="1">
        <v>1</v>
      </c>
      <c r="AIS2277" s="1">
        <v>1</v>
      </c>
      <c r="AIT2277" s="1">
        <v>1</v>
      </c>
      <c r="AIU2277" s="1">
        <v>0</v>
      </c>
      <c r="AIV2277" s="1">
        <v>0</v>
      </c>
      <c r="AIW2277" s="1">
        <v>0</v>
      </c>
      <c r="AIX2277" s="1">
        <v>51</v>
      </c>
    </row>
    <row r="2278" spans="1:951" s="1" customFormat="1">
      <c r="B2278" s="1">
        <v>2</v>
      </c>
      <c r="C2278" s="1">
        <v>1</v>
      </c>
      <c r="D2278" s="1" t="s">
        <v>10493</v>
      </c>
      <c r="E2278" s="1" t="s">
        <v>8241</v>
      </c>
      <c r="O2278" s="1">
        <v>0</v>
      </c>
      <c r="P2278" s="1">
        <v>0</v>
      </c>
      <c r="Z2278" s="1">
        <v>0</v>
      </c>
      <c r="AA2278" s="1">
        <v>2</v>
      </c>
      <c r="AB2278" s="1" t="s">
        <v>10494</v>
      </c>
      <c r="AC2278" s="1">
        <v>5</v>
      </c>
      <c r="AD2278" s="1">
        <v>0</v>
      </c>
      <c r="AE2278" s="1">
        <v>0</v>
      </c>
      <c r="AG2278" s="1">
        <v>0</v>
      </c>
      <c r="AI2278" s="1">
        <v>110</v>
      </c>
      <c r="AJ2278" s="1">
        <v>152</v>
      </c>
      <c r="DR2278" s="1">
        <v>76</v>
      </c>
      <c r="DS2278" s="1">
        <v>92</v>
      </c>
      <c r="HA2278" s="1">
        <v>2</v>
      </c>
      <c r="HB2278" s="1">
        <v>2</v>
      </c>
      <c r="HT2278" s="1">
        <v>0</v>
      </c>
      <c r="HU2278" s="1">
        <v>0</v>
      </c>
      <c r="IP2278" s="1">
        <v>95</v>
      </c>
      <c r="IQ2278" s="1">
        <v>96</v>
      </c>
      <c r="LX2278" s="1">
        <v>118</v>
      </c>
      <c r="LY2278" s="1">
        <v>124</v>
      </c>
      <c r="PG2278" s="1">
        <v>24</v>
      </c>
      <c r="PH2278" s="1">
        <v>18</v>
      </c>
      <c r="SP2278" s="1">
        <v>96.8</v>
      </c>
      <c r="SQ2278" s="1">
        <v>99.3</v>
      </c>
      <c r="VX2278" s="1">
        <v>1</v>
      </c>
      <c r="VY2278" s="1">
        <v>1</v>
      </c>
      <c r="WQ2278" s="1">
        <v>0</v>
      </c>
      <c r="WR2278" s="1">
        <v>0</v>
      </c>
      <c r="AGS2278" s="1">
        <v>0</v>
      </c>
      <c r="AGT2278" s="1">
        <v>0</v>
      </c>
      <c r="AGU2278" s="1">
        <v>0</v>
      </c>
      <c r="AGV2278" s="1">
        <v>0</v>
      </c>
      <c r="AGW2278" s="1">
        <v>0</v>
      </c>
      <c r="AGX2278" s="1">
        <v>1</v>
      </c>
      <c r="AGY2278" s="1">
        <v>0</v>
      </c>
      <c r="AGZ2278" s="1">
        <v>0</v>
      </c>
      <c r="AHA2278" s="1">
        <v>0</v>
      </c>
      <c r="AHB2278" s="1">
        <v>0</v>
      </c>
      <c r="AHC2278" s="1">
        <v>1</v>
      </c>
      <c r="AHD2278" s="1">
        <v>0</v>
      </c>
      <c r="AHE2278" s="1">
        <v>0</v>
      </c>
      <c r="AHF2278" s="1">
        <v>0</v>
      </c>
      <c r="AHH2278" s="1">
        <v>0</v>
      </c>
      <c r="AHI2278" s="1">
        <v>0</v>
      </c>
      <c r="AHK2278" s="1">
        <v>0</v>
      </c>
      <c r="AHL2278" s="1">
        <v>0</v>
      </c>
      <c r="AHM2278" s="1">
        <v>0</v>
      </c>
      <c r="AHN2278" s="1">
        <v>0</v>
      </c>
      <c r="AHO2278" s="1">
        <v>0</v>
      </c>
      <c r="AHP2278" s="1">
        <v>0</v>
      </c>
      <c r="AHQ2278" s="1">
        <v>0</v>
      </c>
      <c r="AHR2278" s="1">
        <v>0</v>
      </c>
      <c r="AIN2278" s="1">
        <v>0</v>
      </c>
      <c r="AIO2278" s="1">
        <v>0</v>
      </c>
      <c r="AIT2278" s="1">
        <v>1</v>
      </c>
      <c r="AIU2278" s="1">
        <v>1</v>
      </c>
      <c r="AIV2278" s="1">
        <v>0</v>
      </c>
      <c r="AIW2278" s="1">
        <v>0</v>
      </c>
      <c r="AIX2278" s="1">
        <v>19</v>
      </c>
      <c r="AJB2278" s="1">
        <v>55</v>
      </c>
    </row>
    <row r="2279" spans="1:951" s="1" customFormat="1">
      <c r="B2279" s="1">
        <v>3</v>
      </c>
      <c r="C2279" s="1">
        <v>0</v>
      </c>
      <c r="Z2279" s="1">
        <v>0</v>
      </c>
      <c r="AA2279" s="1">
        <v>2</v>
      </c>
      <c r="AB2279" s="1" t="s">
        <v>10495</v>
      </c>
      <c r="AC2279" s="1">
        <v>3</v>
      </c>
      <c r="AD2279" s="1">
        <v>0</v>
      </c>
      <c r="AE2279" s="1">
        <v>0</v>
      </c>
      <c r="AG2279" s="1">
        <v>0</v>
      </c>
      <c r="AI2279" s="1">
        <v>118</v>
      </c>
      <c r="AJ2279" s="1">
        <v>118</v>
      </c>
      <c r="AK2279" s="1">
        <v>110</v>
      </c>
      <c r="DR2279" s="1">
        <v>64</v>
      </c>
      <c r="DS2279" s="1">
        <v>64</v>
      </c>
      <c r="DT2279" s="1">
        <v>74</v>
      </c>
      <c r="HA2279" s="1">
        <v>2</v>
      </c>
      <c r="HB2279" s="1">
        <v>2</v>
      </c>
      <c r="HC2279" s="1">
        <v>2</v>
      </c>
      <c r="HT2279" s="1">
        <v>0</v>
      </c>
      <c r="HU2279" s="1">
        <v>0</v>
      </c>
      <c r="HV2279" s="1">
        <v>0</v>
      </c>
      <c r="IP2279" s="1">
        <v>98</v>
      </c>
      <c r="IQ2279" s="1">
        <v>95</v>
      </c>
      <c r="IR2279" s="1">
        <v>96</v>
      </c>
      <c r="LX2279" s="1">
        <v>110</v>
      </c>
      <c r="LY2279" s="1">
        <v>130</v>
      </c>
      <c r="LZ2279" s="1">
        <v>110</v>
      </c>
      <c r="PG2279" s="1">
        <v>24</v>
      </c>
      <c r="PH2279" s="1">
        <v>28</v>
      </c>
      <c r="PI2279" s="1">
        <v>22</v>
      </c>
      <c r="SP2279" s="1">
        <v>98.2</v>
      </c>
      <c r="SQ2279" s="1">
        <v>98.2</v>
      </c>
      <c r="SR2279" s="1">
        <v>96.8</v>
      </c>
      <c r="VX2279" s="1">
        <v>1</v>
      </c>
      <c r="VY2279" s="1">
        <v>1</v>
      </c>
      <c r="VZ2279" s="1">
        <v>1</v>
      </c>
      <c r="WQ2279" s="1">
        <v>0</v>
      </c>
      <c r="WR2279" s="1">
        <v>0</v>
      </c>
      <c r="WS2279" s="1">
        <v>0</v>
      </c>
      <c r="AGS2279" s="1">
        <v>0</v>
      </c>
      <c r="AGT2279" s="1">
        <v>0</v>
      </c>
      <c r="AGU2279" s="1">
        <v>0</v>
      </c>
      <c r="AGV2279" s="1">
        <v>0</v>
      </c>
      <c r="AGW2279" s="1">
        <v>0</v>
      </c>
      <c r="AGX2279" s="1">
        <v>1</v>
      </c>
      <c r="AGY2279" s="1">
        <v>0</v>
      </c>
      <c r="AGZ2279" s="1">
        <v>0</v>
      </c>
      <c r="AHA2279" s="1">
        <v>0</v>
      </c>
      <c r="AHB2279" s="1">
        <v>0</v>
      </c>
      <c r="AHC2279" s="1">
        <v>1</v>
      </c>
      <c r="AHD2279" s="1">
        <v>0</v>
      </c>
      <c r="AHE2279" s="1">
        <v>0</v>
      </c>
      <c r="AHF2279" s="1">
        <v>0</v>
      </c>
      <c r="AHH2279" s="1">
        <v>0</v>
      </c>
      <c r="AHI2279" s="1">
        <v>0</v>
      </c>
      <c r="AHK2279" s="1">
        <v>0</v>
      </c>
      <c r="AHL2279" s="1">
        <v>0</v>
      </c>
      <c r="AHM2279" s="1">
        <v>0</v>
      </c>
      <c r="AHN2279" s="1">
        <v>0</v>
      </c>
      <c r="AHO2279" s="1">
        <v>0</v>
      </c>
      <c r="AHP2279" s="1">
        <v>0</v>
      </c>
      <c r="AHQ2279" s="1">
        <v>0</v>
      </c>
      <c r="AHR2279" s="1">
        <v>0</v>
      </c>
      <c r="AIN2279" s="1">
        <v>0</v>
      </c>
      <c r="AIO2279" s="1">
        <v>0</v>
      </c>
      <c r="AIT2279" s="1">
        <v>0</v>
      </c>
      <c r="AIU2279" s="1">
        <v>2</v>
      </c>
      <c r="AIV2279" s="1">
        <v>0</v>
      </c>
      <c r="AIW2279" s="1">
        <v>0</v>
      </c>
      <c r="AJB2279" s="1">
        <v>35</v>
      </c>
      <c r="AJC2279" s="1">
        <v>15</v>
      </c>
    </row>
    <row r="2280" spans="1:951" s="80" customFormat="1">
      <c r="B2280" s="80">
        <v>4</v>
      </c>
      <c r="C2280" s="80">
        <v>0</v>
      </c>
      <c r="Z2280" s="80">
        <v>0</v>
      </c>
      <c r="AA2280" s="80">
        <v>2</v>
      </c>
      <c r="AB2280" s="80" t="s">
        <v>10496</v>
      </c>
      <c r="AC2280" s="80">
        <v>0</v>
      </c>
      <c r="AE2280" s="80">
        <v>0</v>
      </c>
      <c r="AG2280" s="80">
        <v>0</v>
      </c>
      <c r="AI2280" s="80">
        <v>140</v>
      </c>
      <c r="DR2280" s="80">
        <v>100</v>
      </c>
      <c r="HA2280" s="80">
        <v>0</v>
      </c>
      <c r="HT2280" s="80">
        <v>0</v>
      </c>
      <c r="IP2280" s="80">
        <v>98</v>
      </c>
      <c r="LX2280" s="80">
        <v>105</v>
      </c>
      <c r="PG2280" s="80">
        <v>18</v>
      </c>
      <c r="SP2280" s="80">
        <v>97.7</v>
      </c>
      <c r="VX2280" s="80">
        <v>1</v>
      </c>
      <c r="WQ2280" s="80">
        <v>0</v>
      </c>
      <c r="AGS2280" s="80">
        <v>0</v>
      </c>
      <c r="AGT2280" s="80">
        <v>0</v>
      </c>
      <c r="AGU2280" s="80">
        <v>0</v>
      </c>
      <c r="AGV2280" s="80">
        <v>0</v>
      </c>
      <c r="AGW2280" s="80">
        <v>0</v>
      </c>
      <c r="AGX2280" s="80">
        <v>1</v>
      </c>
      <c r="AGY2280" s="80">
        <v>0</v>
      </c>
      <c r="AGZ2280" s="80">
        <v>0</v>
      </c>
      <c r="AHA2280" s="80">
        <v>0</v>
      </c>
      <c r="AHB2280" s="80">
        <v>0</v>
      </c>
      <c r="AHC2280" s="80">
        <v>1</v>
      </c>
      <c r="AHD2280" s="80">
        <v>0</v>
      </c>
      <c r="AHE2280" s="80">
        <v>0</v>
      </c>
      <c r="AHF2280" s="80">
        <v>0</v>
      </c>
      <c r="AHH2280" s="80">
        <v>0</v>
      </c>
      <c r="AHI2280" s="80">
        <v>0</v>
      </c>
      <c r="AHK2280" s="80">
        <v>0</v>
      </c>
      <c r="AHL2280" s="80">
        <v>0</v>
      </c>
      <c r="AHM2280" s="80">
        <v>0</v>
      </c>
      <c r="AHN2280" s="80">
        <v>0</v>
      </c>
      <c r="AHO2280" s="80">
        <v>0</v>
      </c>
      <c r="AHP2280" s="80">
        <v>0</v>
      </c>
      <c r="AHQ2280" s="80">
        <v>0</v>
      </c>
      <c r="AHR2280" s="80">
        <v>0</v>
      </c>
      <c r="AIN2280" s="80">
        <v>0</v>
      </c>
      <c r="AIO2280" s="80">
        <v>0</v>
      </c>
      <c r="AIT2280" s="80">
        <v>1</v>
      </c>
      <c r="AIU2280" s="80">
        <v>0</v>
      </c>
      <c r="AIV2280" s="80">
        <v>0</v>
      </c>
      <c r="AIW2280" s="80">
        <v>0</v>
      </c>
      <c r="AIX2280" s="80">
        <v>22</v>
      </c>
    </row>
    <row r="2281" spans="1:951" s="14" customFormat="1">
      <c r="A2281" s="14">
        <v>480</v>
      </c>
      <c r="B2281" s="14">
        <v>1</v>
      </c>
      <c r="C2281" s="61">
        <v>0</v>
      </c>
      <c r="F2281" s="63"/>
      <c r="G2281" s="58"/>
      <c r="O2281" s="61"/>
      <c r="P2281" s="61"/>
      <c r="Q2281" s="61"/>
      <c r="R2281" s="61"/>
      <c r="S2281" s="61"/>
      <c r="T2281" s="61"/>
      <c r="U2281" s="61"/>
      <c r="V2281" s="61"/>
      <c r="W2281" s="61"/>
      <c r="X2281" s="61"/>
      <c r="Y2281" s="61"/>
      <c r="Z2281" s="14">
        <v>1</v>
      </c>
      <c r="AA2281" s="14">
        <v>1</v>
      </c>
      <c r="AB2281" s="58" t="s">
        <v>10497</v>
      </c>
      <c r="AC2281" s="14">
        <v>0</v>
      </c>
      <c r="AE2281" s="14">
        <v>0</v>
      </c>
      <c r="AG2281" s="14">
        <v>0</v>
      </c>
      <c r="AI2281" s="14">
        <v>122</v>
      </c>
      <c r="AK2281" s="14">
        <v>155</v>
      </c>
      <c r="DR2281" s="61">
        <v>64</v>
      </c>
      <c r="DS2281" s="61"/>
      <c r="DT2281" s="61">
        <v>90</v>
      </c>
      <c r="DU2281" s="61"/>
      <c r="DV2281" s="61"/>
      <c r="DW2281" s="61"/>
      <c r="DX2281" s="61"/>
      <c r="DY2281" s="61"/>
      <c r="DZ2281" s="61"/>
      <c r="EA2281" s="61"/>
      <c r="EB2281" s="61"/>
      <c r="EC2281" s="61"/>
      <c r="ED2281" s="61"/>
      <c r="EE2281" s="61"/>
      <c r="EF2281" s="61"/>
      <c r="EG2281" s="61"/>
      <c r="EH2281" s="61"/>
      <c r="EI2281" s="61"/>
      <c r="EJ2281" s="61"/>
      <c r="EK2281" s="61"/>
      <c r="EL2281" s="61"/>
      <c r="EM2281" s="61"/>
      <c r="EN2281" s="61"/>
      <c r="EO2281" s="61"/>
      <c r="EP2281" s="61"/>
      <c r="EQ2281" s="61"/>
      <c r="ER2281" s="61"/>
      <c r="ES2281" s="61"/>
      <c r="ET2281" s="61"/>
      <c r="EU2281" s="61"/>
      <c r="EV2281" s="61"/>
      <c r="EW2281" s="61"/>
      <c r="EX2281" s="61"/>
      <c r="EY2281" s="61"/>
      <c r="EZ2281" s="61"/>
      <c r="FA2281" s="61"/>
      <c r="FB2281" s="61"/>
      <c r="FC2281" s="61"/>
      <c r="FD2281" s="61"/>
      <c r="FE2281" s="61"/>
      <c r="FF2281" s="61"/>
      <c r="FG2281" s="61"/>
      <c r="FH2281" s="61"/>
      <c r="FI2281" s="61"/>
      <c r="FJ2281" s="61"/>
      <c r="FK2281" s="61"/>
      <c r="FL2281" s="61"/>
      <c r="FM2281" s="61"/>
      <c r="FN2281" s="61"/>
      <c r="FO2281" s="61"/>
      <c r="FP2281" s="61"/>
      <c r="FQ2281" s="61"/>
      <c r="FR2281" s="61"/>
      <c r="FS2281" s="61"/>
      <c r="FT2281" s="61"/>
      <c r="FU2281" s="61"/>
      <c r="FV2281" s="61"/>
      <c r="FW2281" s="61"/>
      <c r="FX2281" s="61"/>
      <c r="FY2281" s="61"/>
      <c r="FZ2281" s="61"/>
      <c r="GA2281" s="61"/>
      <c r="GB2281" s="61"/>
      <c r="GC2281" s="61"/>
      <c r="GD2281" s="61"/>
      <c r="GE2281" s="61"/>
      <c r="GF2281" s="61"/>
      <c r="GG2281" s="61"/>
      <c r="GH2281" s="61"/>
      <c r="GI2281" s="61"/>
      <c r="GJ2281" s="61"/>
      <c r="GK2281" s="61"/>
      <c r="GL2281" s="61"/>
      <c r="GM2281" s="61"/>
      <c r="GN2281" s="61"/>
      <c r="GO2281" s="61"/>
      <c r="GP2281" s="61"/>
      <c r="GQ2281" s="61"/>
      <c r="GR2281" s="61"/>
      <c r="GS2281" s="61"/>
      <c r="GT2281" s="61"/>
      <c r="GU2281" s="61"/>
      <c r="GV2281" s="61"/>
      <c r="GW2281" s="61"/>
      <c r="GX2281" s="61"/>
      <c r="GY2281" s="61"/>
      <c r="GZ2281" s="61"/>
      <c r="HA2281" s="14">
        <v>2</v>
      </c>
      <c r="HT2281" s="14">
        <v>0</v>
      </c>
      <c r="IO2281" s="58"/>
      <c r="IP2281" s="14">
        <v>96</v>
      </c>
      <c r="IQ2281" s="14">
        <v>82</v>
      </c>
      <c r="IR2281" s="14">
        <v>95</v>
      </c>
      <c r="LX2281" s="14">
        <v>90</v>
      </c>
      <c r="LY2281" s="14">
        <v>118</v>
      </c>
      <c r="LZ2281" s="14">
        <v>118</v>
      </c>
      <c r="PG2281" s="61">
        <v>18</v>
      </c>
      <c r="PH2281" s="61"/>
      <c r="PI2281" s="61">
        <v>33</v>
      </c>
      <c r="PJ2281" s="61"/>
      <c r="PK2281" s="61"/>
      <c r="PL2281" s="61"/>
      <c r="PM2281" s="61"/>
      <c r="PN2281" s="61"/>
      <c r="PO2281" s="61"/>
      <c r="PP2281" s="61"/>
      <c r="PQ2281" s="61"/>
      <c r="PR2281" s="61"/>
      <c r="PS2281" s="61"/>
      <c r="PT2281" s="61"/>
      <c r="PU2281" s="61"/>
      <c r="PV2281" s="61"/>
      <c r="PW2281" s="61"/>
      <c r="PX2281" s="61"/>
      <c r="PY2281" s="61"/>
      <c r="PZ2281" s="61"/>
      <c r="QA2281" s="61"/>
      <c r="QB2281" s="61"/>
      <c r="QC2281" s="61"/>
      <c r="QD2281" s="61"/>
      <c r="QE2281" s="61"/>
      <c r="QF2281" s="61"/>
      <c r="QG2281" s="61"/>
      <c r="QH2281" s="61"/>
      <c r="QI2281" s="61"/>
      <c r="QJ2281" s="61"/>
      <c r="QK2281" s="61"/>
      <c r="QL2281" s="61"/>
      <c r="QM2281" s="61"/>
      <c r="QN2281" s="61"/>
      <c r="QO2281" s="61"/>
      <c r="QP2281" s="61"/>
      <c r="QQ2281" s="61"/>
      <c r="QR2281" s="61"/>
      <c r="QS2281" s="61"/>
      <c r="QT2281" s="61"/>
      <c r="QU2281" s="61"/>
      <c r="QV2281" s="61"/>
      <c r="QW2281" s="61"/>
      <c r="QX2281" s="61"/>
      <c r="QY2281" s="61"/>
      <c r="QZ2281" s="61"/>
      <c r="RA2281" s="61"/>
      <c r="RB2281" s="61"/>
      <c r="RC2281" s="61"/>
      <c r="RD2281" s="61"/>
      <c r="RE2281" s="61"/>
      <c r="RF2281" s="61"/>
      <c r="RG2281" s="61"/>
      <c r="RH2281" s="61"/>
      <c r="RI2281" s="61"/>
      <c r="RJ2281" s="61"/>
      <c r="RK2281" s="61"/>
      <c r="RL2281" s="61"/>
      <c r="RM2281" s="61"/>
      <c r="RN2281" s="61"/>
      <c r="RO2281" s="61"/>
      <c r="RP2281" s="61"/>
      <c r="RQ2281" s="61"/>
      <c r="RR2281" s="61"/>
      <c r="RS2281" s="61"/>
      <c r="RT2281" s="61"/>
      <c r="RU2281" s="61"/>
      <c r="RV2281" s="61"/>
      <c r="RW2281" s="61"/>
      <c r="RX2281" s="61"/>
      <c r="RY2281" s="61"/>
      <c r="RZ2281" s="61"/>
      <c r="SA2281" s="61"/>
      <c r="SB2281" s="61"/>
      <c r="SC2281" s="61"/>
      <c r="SD2281" s="61"/>
      <c r="SE2281" s="61"/>
      <c r="SF2281" s="61"/>
      <c r="SG2281" s="61"/>
      <c r="SH2281" s="61"/>
      <c r="SI2281" s="61"/>
      <c r="SJ2281" s="61"/>
      <c r="SK2281" s="61"/>
      <c r="SL2281" s="61"/>
      <c r="SM2281" s="61"/>
      <c r="SN2281" s="61"/>
      <c r="SO2281" s="61"/>
      <c r="SP2281" s="58" t="s">
        <v>8442</v>
      </c>
      <c r="SQ2281" s="58"/>
      <c r="SR2281" s="58" t="s">
        <v>10498</v>
      </c>
      <c r="SS2281" s="58"/>
      <c r="ST2281" s="58"/>
      <c r="SU2281" s="58"/>
      <c r="SV2281" s="58"/>
      <c r="SW2281" s="58"/>
      <c r="SX2281" s="58"/>
      <c r="SY2281" s="58"/>
      <c r="SZ2281" s="58"/>
      <c r="TA2281" s="58"/>
      <c r="TB2281" s="58"/>
      <c r="TC2281" s="58"/>
      <c r="TD2281" s="58"/>
      <c r="TE2281" s="58"/>
      <c r="TF2281" s="58"/>
      <c r="TG2281" s="58"/>
      <c r="TH2281" s="58"/>
      <c r="TI2281" s="58"/>
      <c r="TJ2281" s="58"/>
      <c r="TK2281" s="58"/>
      <c r="TL2281" s="58"/>
      <c r="TM2281" s="58"/>
      <c r="TN2281" s="58"/>
      <c r="TO2281" s="58"/>
      <c r="TP2281" s="58"/>
      <c r="TQ2281" s="58"/>
      <c r="TR2281" s="58"/>
      <c r="TS2281" s="58"/>
      <c r="TT2281" s="58"/>
      <c r="TU2281" s="58"/>
      <c r="TV2281" s="58"/>
      <c r="TW2281" s="58"/>
      <c r="TX2281" s="58"/>
      <c r="TY2281" s="58"/>
      <c r="TZ2281" s="58"/>
      <c r="UA2281" s="58"/>
      <c r="UB2281" s="58"/>
      <c r="UC2281" s="58"/>
      <c r="UD2281" s="58"/>
      <c r="UE2281" s="58"/>
      <c r="UF2281" s="58"/>
      <c r="UG2281" s="58"/>
      <c r="UH2281" s="58"/>
      <c r="UI2281" s="58"/>
      <c r="UJ2281" s="58"/>
      <c r="UK2281" s="58"/>
      <c r="UL2281" s="58"/>
      <c r="UM2281" s="58"/>
      <c r="UN2281" s="58"/>
      <c r="UO2281" s="58"/>
      <c r="UP2281" s="58"/>
      <c r="UQ2281" s="58"/>
      <c r="UR2281" s="58"/>
      <c r="US2281" s="58"/>
      <c r="UT2281" s="58"/>
      <c r="UU2281" s="58"/>
      <c r="UV2281" s="58"/>
      <c r="UW2281" s="58"/>
      <c r="UX2281" s="58"/>
      <c r="UY2281" s="58"/>
      <c r="UZ2281" s="58"/>
      <c r="VA2281" s="58"/>
      <c r="VB2281" s="58"/>
      <c r="VC2281" s="58"/>
      <c r="VD2281" s="58"/>
      <c r="VE2281" s="58"/>
      <c r="VF2281" s="58"/>
      <c r="VG2281" s="58"/>
      <c r="VH2281" s="58"/>
      <c r="VI2281" s="58"/>
      <c r="VJ2281" s="58"/>
      <c r="VK2281" s="58"/>
      <c r="VL2281" s="58"/>
      <c r="VM2281" s="58"/>
      <c r="VN2281" s="58"/>
      <c r="VO2281" s="58"/>
      <c r="VP2281" s="58"/>
      <c r="VQ2281" s="58"/>
      <c r="VR2281" s="58"/>
      <c r="VS2281" s="58"/>
      <c r="VT2281" s="58"/>
      <c r="VU2281" s="58"/>
      <c r="VV2281" s="58"/>
      <c r="VW2281" s="58"/>
      <c r="VX2281" s="14">
        <v>0</v>
      </c>
      <c r="WQ2281" s="14">
        <v>0</v>
      </c>
      <c r="WS2281" s="14">
        <v>1</v>
      </c>
      <c r="ZY2281" s="61"/>
      <c r="ZZ2281" s="61"/>
      <c r="AAA2281" s="61"/>
      <c r="AAE2281" s="63"/>
      <c r="AAF2281" s="63"/>
      <c r="AAG2281" s="63"/>
      <c r="AAI2281" s="63"/>
      <c r="AAJ2281" s="58"/>
      <c r="AAM2281" s="61"/>
      <c r="AAO2281" s="63"/>
      <c r="AAP2281" s="58"/>
      <c r="AAS2281" s="61"/>
      <c r="AAU2281" s="63"/>
      <c r="AAV2281" s="58"/>
      <c r="ABB2281" s="63"/>
      <c r="ABC2281" s="63"/>
      <c r="ABD2281" s="63"/>
      <c r="ABE2281" s="58"/>
      <c r="ABF2281" s="58"/>
      <c r="ABG2281" s="58"/>
      <c r="ABM2281" s="61"/>
      <c r="ABN2281" s="61"/>
      <c r="ABQ2281" s="63"/>
      <c r="ABR2281" s="63"/>
      <c r="ABS2281" s="58"/>
      <c r="ABT2281" s="58"/>
      <c r="ACA2281" s="61"/>
      <c r="ACB2281" s="61"/>
      <c r="ACC2281" s="61"/>
      <c r="ACG2281" s="63"/>
      <c r="ACH2281" s="63"/>
      <c r="ACI2281" s="63"/>
      <c r="ACJ2281" s="63"/>
      <c r="ACK2281" s="63"/>
      <c r="ACL2281" s="63"/>
      <c r="ACM2281" s="63"/>
      <c r="ACN2281" s="63"/>
      <c r="ACO2281" s="63"/>
      <c r="ACP2281" s="63"/>
      <c r="ACQ2281" s="58"/>
      <c r="ACR2281" s="58"/>
      <c r="ACS2281" s="58"/>
      <c r="ADB2281" s="63"/>
      <c r="ADC2281" s="63"/>
      <c r="ADD2281" s="58"/>
      <c r="ADE2281" s="58"/>
      <c r="AGK2281" s="61"/>
      <c r="AGM2281" s="63"/>
      <c r="AGN2281" s="58"/>
      <c r="AGQ2281" s="61"/>
      <c r="AGS2281" s="14">
        <v>1</v>
      </c>
      <c r="AGT2281" s="14">
        <v>1</v>
      </c>
      <c r="AGU2281" s="14">
        <v>0</v>
      </c>
      <c r="AGV2281" s="14">
        <v>0</v>
      </c>
      <c r="AGW2281" s="14">
        <v>1</v>
      </c>
      <c r="AGX2281" s="14">
        <v>1</v>
      </c>
      <c r="AGY2281" s="14">
        <v>0</v>
      </c>
      <c r="AGZ2281" s="14">
        <v>0</v>
      </c>
      <c r="AHA2281" s="14">
        <v>0</v>
      </c>
      <c r="AHB2281" s="14">
        <v>0</v>
      </c>
      <c r="AHC2281" s="14">
        <v>1</v>
      </c>
      <c r="AHD2281" s="14">
        <v>0</v>
      </c>
      <c r="AHE2281" s="14">
        <v>0</v>
      </c>
      <c r="AHF2281" s="14">
        <v>0</v>
      </c>
      <c r="AHH2281" s="14">
        <v>0</v>
      </c>
      <c r="AHI2281" s="14">
        <v>0</v>
      </c>
      <c r="AHK2281" s="14">
        <v>0</v>
      </c>
      <c r="AHL2281" s="14">
        <v>0</v>
      </c>
      <c r="AHM2281" s="14">
        <v>0</v>
      </c>
      <c r="AHN2281" s="14">
        <v>0</v>
      </c>
      <c r="AHO2281" s="14">
        <v>0</v>
      </c>
      <c r="AHP2281" s="14">
        <v>0</v>
      </c>
      <c r="AHQ2281" s="14">
        <v>0</v>
      </c>
      <c r="AHR2281" s="14">
        <v>0</v>
      </c>
      <c r="AHT2281" s="61"/>
      <c r="AHV2281" s="63"/>
      <c r="AHW2281" s="58"/>
      <c r="AHZ2281" s="61"/>
      <c r="AIB2281" s="63"/>
      <c r="AIC2281" s="58"/>
      <c r="AIF2281" s="61"/>
      <c r="AIH2281" s="63"/>
      <c r="AII2281" s="58"/>
      <c r="AIL2281" s="61"/>
      <c r="AIM2281" s="14">
        <v>0</v>
      </c>
      <c r="AIN2281" s="14">
        <v>0</v>
      </c>
      <c r="AIO2281" s="14">
        <v>0</v>
      </c>
      <c r="AIP2281" s="14">
        <v>0</v>
      </c>
      <c r="AIQ2281" s="14">
        <v>0</v>
      </c>
      <c r="AIR2281" s="61">
        <v>0</v>
      </c>
      <c r="AIS2281" s="14">
        <v>1</v>
      </c>
      <c r="AIT2281" s="60">
        <v>1</v>
      </c>
      <c r="AIU2281" s="58" t="s">
        <v>2308</v>
      </c>
      <c r="AIV2281" s="14">
        <v>1</v>
      </c>
      <c r="AIW2281" s="14">
        <v>1</v>
      </c>
      <c r="AIX2281" s="61">
        <v>80</v>
      </c>
      <c r="AJB2281" s="63"/>
      <c r="AJC2281" s="58"/>
      <c r="AJF2281" s="61"/>
      <c r="AJH2281" s="63"/>
      <c r="AJI2281" s="58"/>
      <c r="AJL2281" s="61"/>
      <c r="AJN2281" s="63"/>
      <c r="AJO2281" s="58"/>
    </row>
    <row r="2282" spans="1:951" s="14" customFormat="1">
      <c r="B2282" s="14">
        <v>2</v>
      </c>
      <c r="C2282" s="61">
        <v>1</v>
      </c>
      <c r="D2282" s="14" t="s">
        <v>10499</v>
      </c>
      <c r="F2282" s="63"/>
      <c r="G2282" s="58"/>
      <c r="O2282" s="61">
        <v>1</v>
      </c>
      <c r="P2282" s="61"/>
      <c r="Q2282" s="61"/>
      <c r="R2282" s="61"/>
      <c r="S2282" s="61"/>
      <c r="T2282" s="61"/>
      <c r="U2282" s="61"/>
      <c r="V2282" s="61"/>
      <c r="W2282" s="61"/>
      <c r="X2282" s="61"/>
      <c r="Y2282" s="61"/>
      <c r="Z2282" s="14">
        <v>0</v>
      </c>
      <c r="AA2282" s="14">
        <v>1</v>
      </c>
      <c r="AB2282" s="58" t="s">
        <v>10500</v>
      </c>
      <c r="AC2282" s="14">
        <v>0</v>
      </c>
      <c r="AE2282" s="14">
        <v>0</v>
      </c>
      <c r="AG2282" s="14">
        <v>0</v>
      </c>
      <c r="AI2282" s="14">
        <v>145</v>
      </c>
      <c r="AJ2282" s="14">
        <v>116</v>
      </c>
      <c r="AK2282" s="14">
        <v>128</v>
      </c>
      <c r="AL2282" s="14">
        <v>144</v>
      </c>
      <c r="DR2282" s="61">
        <v>81</v>
      </c>
      <c r="DS2282" s="61">
        <v>73</v>
      </c>
      <c r="DT2282" s="61">
        <v>80</v>
      </c>
      <c r="DU2282" s="61">
        <v>70</v>
      </c>
      <c r="DV2282" s="61"/>
      <c r="DW2282" s="61"/>
      <c r="DX2282" s="61"/>
      <c r="DY2282" s="61"/>
      <c r="DZ2282" s="61"/>
      <c r="EA2282" s="61"/>
      <c r="EB2282" s="61"/>
      <c r="EC2282" s="61"/>
      <c r="ED2282" s="61"/>
      <c r="EE2282" s="61"/>
      <c r="EF2282" s="61"/>
      <c r="EG2282" s="61"/>
      <c r="EH2282" s="61"/>
      <c r="EI2282" s="61"/>
      <c r="EJ2282" s="61"/>
      <c r="EK2282" s="61"/>
      <c r="EL2282" s="61"/>
      <c r="EM2282" s="61"/>
      <c r="EN2282" s="61"/>
      <c r="EO2282" s="61"/>
      <c r="EP2282" s="61"/>
      <c r="EQ2282" s="61"/>
      <c r="ER2282" s="61"/>
      <c r="ES2282" s="61"/>
      <c r="ET2282" s="61"/>
      <c r="EU2282" s="61"/>
      <c r="EV2282" s="61"/>
      <c r="EW2282" s="61"/>
      <c r="EX2282" s="61"/>
      <c r="EY2282" s="61"/>
      <c r="EZ2282" s="61"/>
      <c r="FA2282" s="61"/>
      <c r="FB2282" s="61"/>
      <c r="FC2282" s="61"/>
      <c r="FD2282" s="61"/>
      <c r="FE2282" s="61"/>
      <c r="FF2282" s="61"/>
      <c r="FG2282" s="61"/>
      <c r="FH2282" s="61"/>
      <c r="FI2282" s="61"/>
      <c r="FJ2282" s="61"/>
      <c r="FK2282" s="61"/>
      <c r="FL2282" s="61"/>
      <c r="FM2282" s="61"/>
      <c r="FN2282" s="61"/>
      <c r="FO2282" s="61"/>
      <c r="FP2282" s="61"/>
      <c r="FQ2282" s="61"/>
      <c r="FR2282" s="61"/>
      <c r="FS2282" s="61"/>
      <c r="FT2282" s="61"/>
      <c r="FU2282" s="61"/>
      <c r="FV2282" s="61"/>
      <c r="FW2282" s="61"/>
      <c r="FX2282" s="61"/>
      <c r="FY2282" s="61"/>
      <c r="FZ2282" s="61"/>
      <c r="GA2282" s="61"/>
      <c r="GB2282" s="61"/>
      <c r="GC2282" s="61"/>
      <c r="GD2282" s="61"/>
      <c r="GE2282" s="61"/>
      <c r="GF2282" s="61"/>
      <c r="GG2282" s="61"/>
      <c r="GH2282" s="61"/>
      <c r="GI2282" s="61"/>
      <c r="GJ2282" s="61"/>
      <c r="GK2282" s="61"/>
      <c r="GL2282" s="61"/>
      <c r="GM2282" s="61"/>
      <c r="GN2282" s="61"/>
      <c r="GO2282" s="61"/>
      <c r="GP2282" s="61"/>
      <c r="GQ2282" s="61"/>
      <c r="GR2282" s="61"/>
      <c r="GS2282" s="61"/>
      <c r="GT2282" s="61"/>
      <c r="GU2282" s="61"/>
      <c r="GV2282" s="61"/>
      <c r="GW2282" s="61"/>
      <c r="GX2282" s="61"/>
      <c r="GY2282" s="61"/>
      <c r="GZ2282" s="61"/>
      <c r="HC2282" s="14">
        <v>0</v>
      </c>
      <c r="HD2282" s="14">
        <v>0</v>
      </c>
      <c r="HV2282" s="14">
        <v>0</v>
      </c>
      <c r="HW2282" s="14">
        <v>0</v>
      </c>
      <c r="IO2282" s="58"/>
      <c r="IP2282" s="14">
        <v>95</v>
      </c>
      <c r="IQ2282" s="14">
        <v>91</v>
      </c>
      <c r="IR2282" s="14">
        <v>93</v>
      </c>
      <c r="IS2282" s="14">
        <v>95</v>
      </c>
      <c r="LX2282" s="14">
        <v>107</v>
      </c>
      <c r="LZ2282" s="14">
        <v>88</v>
      </c>
      <c r="MA2282" s="14">
        <v>92</v>
      </c>
      <c r="PG2282" s="61">
        <v>30</v>
      </c>
      <c r="PH2282" s="61"/>
      <c r="PI2282" s="61">
        <v>24</v>
      </c>
      <c r="PJ2282" s="61">
        <v>22</v>
      </c>
      <c r="PK2282" s="61">
        <v>22</v>
      </c>
      <c r="PL2282" s="61">
        <v>23</v>
      </c>
      <c r="PM2282" s="61"/>
      <c r="PN2282" s="61"/>
      <c r="PO2282" s="61"/>
      <c r="PP2282" s="61"/>
      <c r="PQ2282" s="61"/>
      <c r="PR2282" s="61"/>
      <c r="PS2282" s="61"/>
      <c r="PT2282" s="61"/>
      <c r="PU2282" s="61"/>
      <c r="PV2282" s="61"/>
      <c r="PW2282" s="61"/>
      <c r="PX2282" s="61"/>
      <c r="PY2282" s="61"/>
      <c r="PZ2282" s="61"/>
      <c r="QA2282" s="61"/>
      <c r="QB2282" s="61"/>
      <c r="QC2282" s="61"/>
      <c r="QD2282" s="61"/>
      <c r="QE2282" s="61"/>
      <c r="QF2282" s="61"/>
      <c r="QG2282" s="61"/>
      <c r="QH2282" s="61"/>
      <c r="QI2282" s="61"/>
      <c r="QJ2282" s="61"/>
      <c r="QK2282" s="61"/>
      <c r="QL2282" s="61"/>
      <c r="QM2282" s="61"/>
      <c r="QN2282" s="61"/>
      <c r="QO2282" s="61"/>
      <c r="QP2282" s="61"/>
      <c r="QQ2282" s="61"/>
      <c r="QR2282" s="61"/>
      <c r="QS2282" s="61"/>
      <c r="QT2282" s="61"/>
      <c r="QU2282" s="61"/>
      <c r="QV2282" s="61"/>
      <c r="QW2282" s="61"/>
      <c r="QX2282" s="61"/>
      <c r="QY2282" s="61"/>
      <c r="QZ2282" s="61"/>
      <c r="RA2282" s="61"/>
      <c r="RB2282" s="61"/>
      <c r="RC2282" s="61"/>
      <c r="RD2282" s="61"/>
      <c r="RE2282" s="61"/>
      <c r="RF2282" s="61"/>
      <c r="RG2282" s="61"/>
      <c r="RH2282" s="61"/>
      <c r="RI2282" s="61"/>
      <c r="RJ2282" s="61"/>
      <c r="RK2282" s="61"/>
      <c r="RL2282" s="61"/>
      <c r="RM2282" s="61"/>
      <c r="RN2282" s="61"/>
      <c r="RO2282" s="61"/>
      <c r="RP2282" s="61"/>
      <c r="RQ2282" s="61"/>
      <c r="RR2282" s="61"/>
      <c r="RS2282" s="61"/>
      <c r="RT2282" s="61"/>
      <c r="RU2282" s="61"/>
      <c r="RV2282" s="61"/>
      <c r="RW2282" s="61"/>
      <c r="RX2282" s="61"/>
      <c r="RY2282" s="61"/>
      <c r="RZ2282" s="61"/>
      <c r="SA2282" s="61"/>
      <c r="SB2282" s="61"/>
      <c r="SC2282" s="61"/>
      <c r="SD2282" s="61"/>
      <c r="SE2282" s="61"/>
      <c r="SF2282" s="61"/>
      <c r="SG2282" s="61"/>
      <c r="SH2282" s="61"/>
      <c r="SI2282" s="61"/>
      <c r="SJ2282" s="61"/>
      <c r="SK2282" s="61"/>
      <c r="SL2282" s="61"/>
      <c r="SM2282" s="61"/>
      <c r="SN2282" s="61"/>
      <c r="SO2282" s="61"/>
      <c r="SP2282" s="58"/>
      <c r="SQ2282" s="58"/>
      <c r="SR2282" s="58" t="s">
        <v>8439</v>
      </c>
      <c r="SS2282" s="58" t="s">
        <v>8874</v>
      </c>
      <c r="ST2282" s="58"/>
      <c r="SU2282" s="58"/>
      <c r="SV2282" s="58"/>
      <c r="SW2282" s="58"/>
      <c r="SX2282" s="58"/>
      <c r="SY2282" s="58"/>
      <c r="SZ2282" s="58"/>
      <c r="TA2282" s="58"/>
      <c r="TB2282" s="58"/>
      <c r="TC2282" s="58"/>
      <c r="TD2282" s="58"/>
      <c r="TE2282" s="58"/>
      <c r="TF2282" s="58"/>
      <c r="TG2282" s="58"/>
      <c r="TH2282" s="58"/>
      <c r="TI2282" s="58"/>
      <c r="TJ2282" s="58"/>
      <c r="TK2282" s="58"/>
      <c r="TL2282" s="58"/>
      <c r="TM2282" s="58"/>
      <c r="TN2282" s="58"/>
      <c r="TO2282" s="58"/>
      <c r="TP2282" s="58"/>
      <c r="TQ2282" s="58"/>
      <c r="TR2282" s="58"/>
      <c r="TS2282" s="58"/>
      <c r="TT2282" s="58"/>
      <c r="TU2282" s="58"/>
      <c r="TV2282" s="58"/>
      <c r="TW2282" s="58"/>
      <c r="TX2282" s="58"/>
      <c r="TY2282" s="58"/>
      <c r="TZ2282" s="58"/>
      <c r="UA2282" s="58"/>
      <c r="UB2282" s="58"/>
      <c r="UC2282" s="58"/>
      <c r="UD2282" s="58"/>
      <c r="UE2282" s="58"/>
      <c r="UF2282" s="58"/>
      <c r="UG2282" s="58"/>
      <c r="UH2282" s="58"/>
      <c r="UI2282" s="58"/>
      <c r="UJ2282" s="58"/>
      <c r="UK2282" s="58"/>
      <c r="UL2282" s="58"/>
      <c r="UM2282" s="58"/>
      <c r="UN2282" s="58"/>
      <c r="UO2282" s="58"/>
      <c r="UP2282" s="58"/>
      <c r="UQ2282" s="58"/>
      <c r="UR2282" s="58"/>
      <c r="US2282" s="58"/>
      <c r="UT2282" s="58"/>
      <c r="UU2282" s="58"/>
      <c r="UV2282" s="58"/>
      <c r="UW2282" s="58"/>
      <c r="UX2282" s="58"/>
      <c r="UY2282" s="58"/>
      <c r="UZ2282" s="58"/>
      <c r="VA2282" s="58"/>
      <c r="VB2282" s="58"/>
      <c r="VC2282" s="58"/>
      <c r="VD2282" s="58"/>
      <c r="VE2282" s="58"/>
      <c r="VF2282" s="58"/>
      <c r="VG2282" s="58"/>
      <c r="VH2282" s="58"/>
      <c r="VI2282" s="58"/>
      <c r="VJ2282" s="58"/>
      <c r="VK2282" s="58"/>
      <c r="VL2282" s="58"/>
      <c r="VM2282" s="58"/>
      <c r="VN2282" s="58"/>
      <c r="VO2282" s="58"/>
      <c r="VP2282" s="58"/>
      <c r="VQ2282" s="58"/>
      <c r="VR2282" s="58"/>
      <c r="VS2282" s="58"/>
      <c r="VT2282" s="58"/>
      <c r="VU2282" s="58"/>
      <c r="VV2282" s="58"/>
      <c r="VW2282" s="58"/>
      <c r="VZ2282" s="14">
        <v>0</v>
      </c>
      <c r="WA2282" s="14">
        <v>0</v>
      </c>
      <c r="WQ2282" s="14">
        <v>1</v>
      </c>
      <c r="WR2282" s="14">
        <v>1</v>
      </c>
      <c r="WS2282" s="14">
        <v>0</v>
      </c>
      <c r="WT2282" s="14">
        <v>0</v>
      </c>
      <c r="ZY2282" s="61"/>
      <c r="ZZ2282" s="61"/>
      <c r="AAA2282" s="61"/>
      <c r="AAE2282" s="63"/>
      <c r="AAF2282" s="63"/>
      <c r="AAG2282" s="63"/>
      <c r="AAI2282" s="63"/>
      <c r="AAJ2282" s="58"/>
      <c r="AAM2282" s="61"/>
      <c r="AAO2282" s="63"/>
      <c r="AAP2282" s="58"/>
      <c r="AAS2282" s="61"/>
      <c r="AAU2282" s="63"/>
      <c r="AAV2282" s="58"/>
      <c r="ABB2282" s="63"/>
      <c r="ABC2282" s="63"/>
      <c r="ABD2282" s="63"/>
      <c r="ABE2282" s="58"/>
      <c r="ABF2282" s="58"/>
      <c r="ABG2282" s="58"/>
      <c r="ABM2282" s="61"/>
      <c r="ABN2282" s="61"/>
      <c r="ABQ2282" s="63"/>
      <c r="ABR2282" s="63"/>
      <c r="ABS2282" s="58"/>
      <c r="ABT2282" s="58"/>
      <c r="ACA2282" s="61"/>
      <c r="ACB2282" s="61"/>
      <c r="ACC2282" s="61"/>
      <c r="ACG2282" s="63"/>
      <c r="ACH2282" s="63"/>
      <c r="ACI2282" s="63"/>
      <c r="ACJ2282" s="63"/>
      <c r="ACK2282" s="63"/>
      <c r="ACL2282" s="63"/>
      <c r="ACM2282" s="63"/>
      <c r="ACN2282" s="63"/>
      <c r="ACO2282" s="63"/>
      <c r="ACP2282" s="63"/>
      <c r="ACQ2282" s="58"/>
      <c r="ACR2282" s="58"/>
      <c r="ACS2282" s="58"/>
      <c r="ADB2282" s="63"/>
      <c r="ADC2282" s="63"/>
      <c r="ADD2282" s="58"/>
      <c r="ADE2282" s="58"/>
      <c r="AGK2282" s="61"/>
      <c r="AGM2282" s="63"/>
      <c r="AGN2282" s="58"/>
      <c r="AGQ2282" s="61"/>
      <c r="AGS2282" s="14">
        <v>1</v>
      </c>
      <c r="AGT2282" s="14">
        <v>0</v>
      </c>
      <c r="AGU2282" s="14">
        <v>0</v>
      </c>
      <c r="AGV2282" s="14">
        <v>1</v>
      </c>
      <c r="AGW2282" s="14">
        <v>0</v>
      </c>
      <c r="AGX2282" s="14">
        <v>0</v>
      </c>
      <c r="AGY2282" s="14">
        <v>0</v>
      </c>
      <c r="AGZ2282" s="14">
        <v>0</v>
      </c>
      <c r="AHA2282" s="14">
        <v>1</v>
      </c>
      <c r="AHB2282" s="14">
        <v>7</v>
      </c>
      <c r="AHC2282" s="14">
        <v>1</v>
      </c>
      <c r="AHD2282" s="14">
        <v>0</v>
      </c>
      <c r="AHE2282" s="14">
        <v>0</v>
      </c>
      <c r="AHF2282" s="14">
        <v>0</v>
      </c>
      <c r="AHH2282" s="14">
        <v>0</v>
      </c>
      <c r="AHI2282" s="14">
        <v>0</v>
      </c>
      <c r="AHK2282" s="14">
        <v>0</v>
      </c>
      <c r="AHL2282" s="14">
        <v>0</v>
      </c>
      <c r="AHM2282" s="14">
        <v>0</v>
      </c>
      <c r="AHN2282" s="14">
        <v>0</v>
      </c>
      <c r="AHO2282" s="14">
        <v>0</v>
      </c>
      <c r="AHP2282" s="14">
        <v>0</v>
      </c>
      <c r="AHQ2282" s="14">
        <v>0</v>
      </c>
      <c r="AHR2282" s="14">
        <v>0</v>
      </c>
      <c r="AHT2282" s="61"/>
      <c r="AHV2282" s="63"/>
      <c r="AHW2282" s="58"/>
      <c r="AHZ2282" s="61"/>
      <c r="AIB2282" s="63"/>
      <c r="AIC2282" s="58"/>
      <c r="AIF2282" s="61"/>
      <c r="AIH2282" s="63"/>
      <c r="AII2282" s="58"/>
      <c r="AIL2282" s="61"/>
      <c r="AIM2282" s="14">
        <v>0</v>
      </c>
      <c r="AIN2282" s="14">
        <v>0</v>
      </c>
      <c r="AIO2282" s="14">
        <v>0</v>
      </c>
      <c r="AIP2282" s="14">
        <v>0</v>
      </c>
      <c r="AIQ2282" s="14">
        <v>0</v>
      </c>
      <c r="AIR2282" s="61">
        <v>0</v>
      </c>
      <c r="AIT2282" s="60">
        <v>2</v>
      </c>
      <c r="AIU2282" s="58" t="s">
        <v>2308</v>
      </c>
      <c r="AIV2282" s="14">
        <v>0</v>
      </c>
      <c r="AIW2282" s="14">
        <v>0</v>
      </c>
      <c r="AIX2282" s="61">
        <v>46</v>
      </c>
      <c r="AIY2282" s="14">
        <v>42</v>
      </c>
      <c r="AJB2282" s="63"/>
      <c r="AJC2282" s="58"/>
      <c r="AJF2282" s="61"/>
      <c r="AJH2282" s="63"/>
      <c r="AJI2282" s="58"/>
      <c r="AJL2282" s="61"/>
      <c r="AJN2282" s="63"/>
      <c r="AJO2282" s="58"/>
    </row>
    <row r="2283" spans="1:951" s="14" customFormat="1">
      <c r="B2283" s="14">
        <v>3</v>
      </c>
      <c r="C2283" s="61">
        <v>0</v>
      </c>
      <c r="F2283" s="63"/>
      <c r="G2283" s="58"/>
      <c r="O2283" s="61"/>
      <c r="P2283" s="61"/>
      <c r="Q2283" s="61"/>
      <c r="R2283" s="61"/>
      <c r="S2283" s="61"/>
      <c r="T2283" s="61"/>
      <c r="U2283" s="61"/>
      <c r="V2283" s="61"/>
      <c r="W2283" s="61"/>
      <c r="X2283" s="61"/>
      <c r="Y2283" s="61"/>
      <c r="Z2283" s="14">
        <v>0</v>
      </c>
      <c r="AA2283" s="14">
        <v>2</v>
      </c>
      <c r="AB2283" s="58"/>
      <c r="AC2283" s="14">
        <v>0</v>
      </c>
      <c r="AE2283" s="14">
        <v>0</v>
      </c>
      <c r="AG2283" s="14">
        <v>0</v>
      </c>
      <c r="AI2283" s="14">
        <v>132</v>
      </c>
      <c r="AJ2283" s="14">
        <v>152</v>
      </c>
      <c r="DR2283" s="61">
        <v>74</v>
      </c>
      <c r="DS2283" s="61">
        <v>90</v>
      </c>
      <c r="DT2283" s="61"/>
      <c r="DU2283" s="61"/>
      <c r="DV2283" s="61"/>
      <c r="DW2283" s="61"/>
      <c r="DX2283" s="61"/>
      <c r="DY2283" s="61"/>
      <c r="DZ2283" s="61"/>
      <c r="EA2283" s="61"/>
      <c r="EB2283" s="61"/>
      <c r="EC2283" s="61"/>
      <c r="ED2283" s="61"/>
      <c r="EE2283" s="61"/>
      <c r="EF2283" s="61"/>
      <c r="EG2283" s="61"/>
      <c r="EH2283" s="61"/>
      <c r="EI2283" s="61"/>
      <c r="EJ2283" s="61"/>
      <c r="EK2283" s="61"/>
      <c r="EL2283" s="61"/>
      <c r="EM2283" s="61"/>
      <c r="EN2283" s="61"/>
      <c r="EO2283" s="61"/>
      <c r="EP2283" s="61"/>
      <c r="EQ2283" s="61"/>
      <c r="ER2283" s="61"/>
      <c r="ES2283" s="61"/>
      <c r="ET2283" s="61"/>
      <c r="EU2283" s="61"/>
      <c r="EV2283" s="61"/>
      <c r="EW2283" s="61"/>
      <c r="EX2283" s="61"/>
      <c r="EY2283" s="61"/>
      <c r="EZ2283" s="61"/>
      <c r="FA2283" s="61"/>
      <c r="FB2283" s="61"/>
      <c r="FC2283" s="61"/>
      <c r="FD2283" s="61"/>
      <c r="FE2283" s="61"/>
      <c r="FF2283" s="61"/>
      <c r="FG2283" s="61"/>
      <c r="FH2283" s="61"/>
      <c r="FI2283" s="61"/>
      <c r="FJ2283" s="61"/>
      <c r="FK2283" s="61"/>
      <c r="FL2283" s="61"/>
      <c r="FM2283" s="61"/>
      <c r="FN2283" s="61"/>
      <c r="FO2283" s="61"/>
      <c r="FP2283" s="61"/>
      <c r="FQ2283" s="61"/>
      <c r="FR2283" s="61"/>
      <c r="FS2283" s="61"/>
      <c r="FT2283" s="61"/>
      <c r="FU2283" s="61"/>
      <c r="FV2283" s="61"/>
      <c r="FW2283" s="61"/>
      <c r="FX2283" s="61"/>
      <c r="FY2283" s="61"/>
      <c r="FZ2283" s="61"/>
      <c r="GA2283" s="61"/>
      <c r="GB2283" s="61"/>
      <c r="GC2283" s="61"/>
      <c r="GD2283" s="61"/>
      <c r="GE2283" s="61"/>
      <c r="GF2283" s="61"/>
      <c r="GG2283" s="61"/>
      <c r="GH2283" s="61"/>
      <c r="GI2283" s="61"/>
      <c r="GJ2283" s="61"/>
      <c r="GK2283" s="61"/>
      <c r="GL2283" s="61"/>
      <c r="GM2283" s="61"/>
      <c r="GN2283" s="61"/>
      <c r="GO2283" s="61"/>
      <c r="GP2283" s="61"/>
      <c r="GQ2283" s="61"/>
      <c r="GR2283" s="61"/>
      <c r="GS2283" s="61"/>
      <c r="GT2283" s="61"/>
      <c r="GU2283" s="61"/>
      <c r="GV2283" s="61"/>
      <c r="GW2283" s="61"/>
      <c r="GX2283" s="61"/>
      <c r="GY2283" s="61"/>
      <c r="GZ2283" s="61"/>
      <c r="HA2283" s="14">
        <v>2</v>
      </c>
      <c r="HB2283" s="14">
        <v>2</v>
      </c>
      <c r="HT2283" s="14">
        <v>0</v>
      </c>
      <c r="HU2283" s="14">
        <v>0</v>
      </c>
      <c r="IO2283" s="58"/>
      <c r="IP2283" s="14">
        <v>95.5</v>
      </c>
      <c r="IQ2283" s="14">
        <v>96</v>
      </c>
      <c r="LX2283" s="14">
        <v>104</v>
      </c>
      <c r="LY2283" s="14">
        <v>92</v>
      </c>
      <c r="PG2283" s="61">
        <v>22</v>
      </c>
      <c r="PH2283" s="61">
        <v>23</v>
      </c>
      <c r="PI2283" s="61"/>
      <c r="PJ2283" s="61"/>
      <c r="PK2283" s="61"/>
      <c r="PL2283" s="61"/>
      <c r="PM2283" s="61"/>
      <c r="PN2283" s="61"/>
      <c r="PO2283" s="61"/>
      <c r="PP2283" s="61"/>
      <c r="PQ2283" s="61"/>
      <c r="PR2283" s="61"/>
      <c r="PS2283" s="61"/>
      <c r="PT2283" s="61"/>
      <c r="PU2283" s="61"/>
      <c r="PV2283" s="61"/>
      <c r="PW2283" s="61"/>
      <c r="PX2283" s="61"/>
      <c r="PY2283" s="61"/>
      <c r="PZ2283" s="61"/>
      <c r="QA2283" s="61"/>
      <c r="QB2283" s="61"/>
      <c r="QC2283" s="61"/>
      <c r="QD2283" s="61"/>
      <c r="QE2283" s="61"/>
      <c r="QF2283" s="61"/>
      <c r="QG2283" s="61"/>
      <c r="QH2283" s="61"/>
      <c r="QI2283" s="61"/>
      <c r="QJ2283" s="61"/>
      <c r="QK2283" s="61"/>
      <c r="QL2283" s="61"/>
      <c r="QM2283" s="61"/>
      <c r="QN2283" s="61"/>
      <c r="QO2283" s="61"/>
      <c r="QP2283" s="61"/>
      <c r="QQ2283" s="61"/>
      <c r="QR2283" s="61"/>
      <c r="QS2283" s="61"/>
      <c r="QT2283" s="61"/>
      <c r="QU2283" s="61"/>
      <c r="QV2283" s="61"/>
      <c r="QW2283" s="61"/>
      <c r="QX2283" s="61"/>
      <c r="QY2283" s="61"/>
      <c r="QZ2283" s="61"/>
      <c r="RA2283" s="61"/>
      <c r="RB2283" s="61"/>
      <c r="RC2283" s="61"/>
      <c r="RD2283" s="61"/>
      <c r="RE2283" s="61"/>
      <c r="RF2283" s="61"/>
      <c r="RG2283" s="61"/>
      <c r="RH2283" s="61"/>
      <c r="RI2283" s="61"/>
      <c r="RJ2283" s="61"/>
      <c r="RK2283" s="61"/>
      <c r="RL2283" s="61"/>
      <c r="RM2283" s="61"/>
      <c r="RN2283" s="61"/>
      <c r="RO2283" s="61"/>
      <c r="RP2283" s="61"/>
      <c r="RQ2283" s="61"/>
      <c r="RR2283" s="61"/>
      <c r="RS2283" s="61"/>
      <c r="RT2283" s="61"/>
      <c r="RU2283" s="61"/>
      <c r="RV2283" s="61"/>
      <c r="RW2283" s="61"/>
      <c r="RX2283" s="61"/>
      <c r="RY2283" s="61"/>
      <c r="RZ2283" s="61"/>
      <c r="SA2283" s="61"/>
      <c r="SB2283" s="61"/>
      <c r="SC2283" s="61"/>
      <c r="SD2283" s="61"/>
      <c r="SE2283" s="61"/>
      <c r="SF2283" s="61"/>
      <c r="SG2283" s="61"/>
      <c r="SH2283" s="61"/>
      <c r="SI2283" s="61"/>
      <c r="SJ2283" s="61"/>
      <c r="SK2283" s="61"/>
      <c r="SL2283" s="61"/>
      <c r="SM2283" s="61"/>
      <c r="SN2283" s="61"/>
      <c r="SO2283" s="61"/>
      <c r="SP2283" s="58" t="s">
        <v>8283</v>
      </c>
      <c r="SQ2283" s="58" t="s">
        <v>8456</v>
      </c>
      <c r="SR2283" s="58"/>
      <c r="SS2283" s="58"/>
      <c r="ST2283" s="58"/>
      <c r="SU2283" s="58"/>
      <c r="SV2283" s="58"/>
      <c r="SW2283" s="58"/>
      <c r="SX2283" s="58"/>
      <c r="SY2283" s="58"/>
      <c r="SZ2283" s="58"/>
      <c r="TA2283" s="58"/>
      <c r="TB2283" s="58"/>
      <c r="TC2283" s="58"/>
      <c r="TD2283" s="58"/>
      <c r="TE2283" s="58"/>
      <c r="TF2283" s="58"/>
      <c r="TG2283" s="58"/>
      <c r="TH2283" s="58"/>
      <c r="TI2283" s="58"/>
      <c r="TJ2283" s="58"/>
      <c r="TK2283" s="58"/>
      <c r="TL2283" s="58"/>
      <c r="TM2283" s="58"/>
      <c r="TN2283" s="58"/>
      <c r="TO2283" s="58"/>
      <c r="TP2283" s="58"/>
      <c r="TQ2283" s="58"/>
      <c r="TR2283" s="58"/>
      <c r="TS2283" s="58"/>
      <c r="TT2283" s="58"/>
      <c r="TU2283" s="58"/>
      <c r="TV2283" s="58"/>
      <c r="TW2283" s="58"/>
      <c r="TX2283" s="58"/>
      <c r="TY2283" s="58"/>
      <c r="TZ2283" s="58"/>
      <c r="UA2283" s="58"/>
      <c r="UB2283" s="58"/>
      <c r="UC2283" s="58"/>
      <c r="UD2283" s="58"/>
      <c r="UE2283" s="58"/>
      <c r="UF2283" s="58"/>
      <c r="UG2283" s="58"/>
      <c r="UH2283" s="58"/>
      <c r="UI2283" s="58"/>
      <c r="UJ2283" s="58"/>
      <c r="UK2283" s="58"/>
      <c r="UL2283" s="58"/>
      <c r="UM2283" s="58"/>
      <c r="UN2283" s="58"/>
      <c r="UO2283" s="58"/>
      <c r="UP2283" s="58"/>
      <c r="UQ2283" s="58"/>
      <c r="UR2283" s="58"/>
      <c r="US2283" s="58"/>
      <c r="UT2283" s="58"/>
      <c r="UU2283" s="58"/>
      <c r="UV2283" s="58"/>
      <c r="UW2283" s="58"/>
      <c r="UX2283" s="58"/>
      <c r="UY2283" s="58"/>
      <c r="UZ2283" s="58"/>
      <c r="VA2283" s="58"/>
      <c r="VB2283" s="58"/>
      <c r="VC2283" s="58"/>
      <c r="VD2283" s="58"/>
      <c r="VE2283" s="58"/>
      <c r="VF2283" s="58"/>
      <c r="VG2283" s="58"/>
      <c r="VH2283" s="58"/>
      <c r="VI2283" s="58"/>
      <c r="VJ2283" s="58"/>
      <c r="VK2283" s="58"/>
      <c r="VL2283" s="58"/>
      <c r="VM2283" s="58"/>
      <c r="VN2283" s="58"/>
      <c r="VO2283" s="58"/>
      <c r="VP2283" s="58"/>
      <c r="VQ2283" s="58"/>
      <c r="VR2283" s="58"/>
      <c r="VS2283" s="58"/>
      <c r="VT2283" s="58"/>
      <c r="VU2283" s="58"/>
      <c r="VV2283" s="58"/>
      <c r="VW2283" s="58"/>
      <c r="VX2283" s="14">
        <v>0</v>
      </c>
      <c r="VY2283" s="14">
        <v>0</v>
      </c>
      <c r="WQ2283" s="14">
        <v>0</v>
      </c>
      <c r="WR2283" s="14">
        <v>0</v>
      </c>
      <c r="ZY2283" s="61"/>
      <c r="ZZ2283" s="61"/>
      <c r="AAA2283" s="61"/>
      <c r="AAE2283" s="63"/>
      <c r="AAF2283" s="63"/>
      <c r="AAG2283" s="63"/>
      <c r="AAI2283" s="63"/>
      <c r="AAJ2283" s="58"/>
      <c r="AAM2283" s="61"/>
      <c r="AAO2283" s="63"/>
      <c r="AAP2283" s="58"/>
      <c r="AAS2283" s="61"/>
      <c r="AAU2283" s="63"/>
      <c r="AAV2283" s="58"/>
      <c r="ABB2283" s="63"/>
      <c r="ABC2283" s="63"/>
      <c r="ABD2283" s="63"/>
      <c r="ABE2283" s="58"/>
      <c r="ABF2283" s="58"/>
      <c r="ABG2283" s="58"/>
      <c r="ABM2283" s="61"/>
      <c r="ABN2283" s="61"/>
      <c r="ABQ2283" s="63"/>
      <c r="ABR2283" s="63"/>
      <c r="ABS2283" s="58"/>
      <c r="ABT2283" s="58"/>
      <c r="ACA2283" s="61"/>
      <c r="ACB2283" s="61"/>
      <c r="ACC2283" s="61"/>
      <c r="ACG2283" s="63"/>
      <c r="ACH2283" s="63"/>
      <c r="ACI2283" s="63"/>
      <c r="ACJ2283" s="63"/>
      <c r="ACK2283" s="63"/>
      <c r="ACL2283" s="63"/>
      <c r="ACM2283" s="63"/>
      <c r="ACN2283" s="63"/>
      <c r="ACO2283" s="63"/>
      <c r="ACP2283" s="63"/>
      <c r="ACQ2283" s="58"/>
      <c r="ACR2283" s="58"/>
      <c r="ACS2283" s="58"/>
      <c r="ADB2283" s="63"/>
      <c r="ADC2283" s="63"/>
      <c r="ADD2283" s="58"/>
      <c r="ADE2283" s="58"/>
      <c r="AGK2283" s="61"/>
      <c r="AGM2283" s="63"/>
      <c r="AGN2283" s="58"/>
      <c r="AGQ2283" s="61"/>
      <c r="AGS2283" s="14">
        <v>1</v>
      </c>
      <c r="AGT2283" s="14">
        <v>0</v>
      </c>
      <c r="AGU2283" s="14">
        <v>0</v>
      </c>
      <c r="AGV2283" s="14">
        <v>1</v>
      </c>
      <c r="AGW2283" s="14">
        <v>0</v>
      </c>
      <c r="AGX2283" s="14">
        <v>0</v>
      </c>
      <c r="AGY2283" s="14">
        <v>1</v>
      </c>
      <c r="AGZ2283" s="14">
        <v>0</v>
      </c>
      <c r="AHA2283" s="14">
        <v>0</v>
      </c>
      <c r="AHB2283" s="14">
        <v>0</v>
      </c>
      <c r="AHC2283" s="14">
        <v>1</v>
      </c>
      <c r="AHD2283" s="14">
        <v>0</v>
      </c>
      <c r="AHE2283" s="14">
        <v>0</v>
      </c>
      <c r="AHF2283" s="14">
        <v>0</v>
      </c>
      <c r="AHH2283" s="14">
        <v>0</v>
      </c>
      <c r="AHI2283" s="14">
        <v>0</v>
      </c>
      <c r="AHK2283" s="14">
        <v>0</v>
      </c>
      <c r="AHL2283" s="14">
        <v>0</v>
      </c>
      <c r="AHM2283" s="14">
        <v>0</v>
      </c>
      <c r="AHN2283" s="14">
        <v>0</v>
      </c>
      <c r="AHO2283" s="14">
        <v>0</v>
      </c>
      <c r="AHP2283" s="14">
        <v>0</v>
      </c>
      <c r="AHQ2283" s="14">
        <v>0</v>
      </c>
      <c r="AHR2283" s="14">
        <v>0</v>
      </c>
      <c r="AHT2283" s="61"/>
      <c r="AHV2283" s="63"/>
      <c r="AHW2283" s="58"/>
      <c r="AHZ2283" s="61"/>
      <c r="AIB2283" s="63"/>
      <c r="AIC2283" s="58"/>
      <c r="AIF2283" s="61"/>
      <c r="AIH2283" s="63"/>
      <c r="AII2283" s="58"/>
      <c r="AIL2283" s="61"/>
      <c r="AIM2283" s="14">
        <v>0</v>
      </c>
      <c r="AIN2283" s="14">
        <v>0</v>
      </c>
      <c r="AIO2283" s="14">
        <v>0</v>
      </c>
      <c r="AIP2283" s="14">
        <v>0</v>
      </c>
      <c r="AIQ2283" s="14">
        <v>0</v>
      </c>
      <c r="AIR2283" s="61">
        <v>0</v>
      </c>
      <c r="AIT2283" s="60">
        <v>2</v>
      </c>
      <c r="AIU2283" s="58" t="s">
        <v>2308</v>
      </c>
      <c r="AIV2283" s="14">
        <v>0</v>
      </c>
      <c r="AIW2283" s="14">
        <v>0</v>
      </c>
      <c r="AIX2283" s="61">
        <v>33</v>
      </c>
      <c r="AIY2283" s="14">
        <v>36</v>
      </c>
      <c r="AJB2283" s="63"/>
      <c r="AJC2283" s="58"/>
      <c r="AJF2283" s="61"/>
      <c r="AJH2283" s="63"/>
      <c r="AJI2283" s="58"/>
      <c r="AJL2283" s="61"/>
      <c r="AJN2283" s="63"/>
      <c r="AJO2283" s="58"/>
    </row>
    <row r="2284" spans="1:951" s="14" customFormat="1">
      <c r="B2284" s="14">
        <v>4</v>
      </c>
      <c r="C2284" s="61">
        <v>0</v>
      </c>
      <c r="F2284" s="63"/>
      <c r="G2284" s="58"/>
      <c r="O2284" s="61"/>
      <c r="P2284" s="61"/>
      <c r="Q2284" s="61"/>
      <c r="R2284" s="61"/>
      <c r="S2284" s="61"/>
      <c r="T2284" s="61"/>
      <c r="U2284" s="61"/>
      <c r="V2284" s="61"/>
      <c r="W2284" s="61"/>
      <c r="X2284" s="61"/>
      <c r="Y2284" s="61"/>
      <c r="Z2284" s="14">
        <v>0</v>
      </c>
      <c r="AA2284" s="14">
        <v>2</v>
      </c>
      <c r="AB2284" s="58" t="s">
        <v>10501</v>
      </c>
      <c r="AC2284" s="14">
        <v>0</v>
      </c>
      <c r="AE2284" s="14">
        <v>0</v>
      </c>
      <c r="AG2284" s="14">
        <v>0</v>
      </c>
      <c r="AI2284" s="14">
        <v>138</v>
      </c>
      <c r="AJ2284" s="14">
        <v>118</v>
      </c>
      <c r="DR2284" s="61">
        <v>82</v>
      </c>
      <c r="DS2284" s="61">
        <v>70</v>
      </c>
      <c r="DT2284" s="61"/>
      <c r="DU2284" s="61"/>
      <c r="DV2284" s="61"/>
      <c r="DW2284" s="61"/>
      <c r="DX2284" s="61"/>
      <c r="DY2284" s="61"/>
      <c r="DZ2284" s="61"/>
      <c r="EA2284" s="61"/>
      <c r="EB2284" s="61"/>
      <c r="EC2284" s="61"/>
      <c r="ED2284" s="61"/>
      <c r="EE2284" s="61"/>
      <c r="EF2284" s="61"/>
      <c r="EG2284" s="61"/>
      <c r="EH2284" s="61"/>
      <c r="EI2284" s="61"/>
      <c r="EJ2284" s="61"/>
      <c r="EK2284" s="61"/>
      <c r="EL2284" s="61"/>
      <c r="EM2284" s="61"/>
      <c r="EN2284" s="61"/>
      <c r="EO2284" s="61"/>
      <c r="EP2284" s="61"/>
      <c r="EQ2284" s="61"/>
      <c r="ER2284" s="61"/>
      <c r="ES2284" s="61"/>
      <c r="ET2284" s="61"/>
      <c r="EU2284" s="61"/>
      <c r="EV2284" s="61"/>
      <c r="EW2284" s="61"/>
      <c r="EX2284" s="61"/>
      <c r="EY2284" s="61"/>
      <c r="EZ2284" s="61"/>
      <c r="FA2284" s="61"/>
      <c r="FB2284" s="61"/>
      <c r="FC2284" s="61"/>
      <c r="FD2284" s="61"/>
      <c r="FE2284" s="61"/>
      <c r="FF2284" s="61"/>
      <c r="FG2284" s="61"/>
      <c r="FH2284" s="61"/>
      <c r="FI2284" s="61"/>
      <c r="FJ2284" s="61"/>
      <c r="FK2284" s="61"/>
      <c r="FL2284" s="61"/>
      <c r="FM2284" s="61"/>
      <c r="FN2284" s="61"/>
      <c r="FO2284" s="61"/>
      <c r="FP2284" s="61"/>
      <c r="FQ2284" s="61"/>
      <c r="FR2284" s="61"/>
      <c r="FS2284" s="61"/>
      <c r="FT2284" s="61"/>
      <c r="FU2284" s="61"/>
      <c r="FV2284" s="61"/>
      <c r="FW2284" s="61"/>
      <c r="FX2284" s="61"/>
      <c r="FY2284" s="61"/>
      <c r="FZ2284" s="61"/>
      <c r="GA2284" s="61"/>
      <c r="GB2284" s="61"/>
      <c r="GC2284" s="61"/>
      <c r="GD2284" s="61"/>
      <c r="GE2284" s="61"/>
      <c r="GF2284" s="61"/>
      <c r="GG2284" s="61"/>
      <c r="GH2284" s="61"/>
      <c r="GI2284" s="61"/>
      <c r="GJ2284" s="61"/>
      <c r="GK2284" s="61"/>
      <c r="GL2284" s="61"/>
      <c r="GM2284" s="61"/>
      <c r="GN2284" s="61"/>
      <c r="GO2284" s="61"/>
      <c r="GP2284" s="61"/>
      <c r="GQ2284" s="61"/>
      <c r="GR2284" s="61"/>
      <c r="GS2284" s="61"/>
      <c r="GT2284" s="61"/>
      <c r="GU2284" s="61"/>
      <c r="GV2284" s="61"/>
      <c r="GW2284" s="61"/>
      <c r="GX2284" s="61"/>
      <c r="GY2284" s="61"/>
      <c r="GZ2284" s="61"/>
      <c r="HA2284" s="14">
        <v>2</v>
      </c>
      <c r="HB2284" s="14">
        <v>2</v>
      </c>
      <c r="HT2284" s="14">
        <v>0</v>
      </c>
      <c r="HU2284" s="14">
        <v>0</v>
      </c>
      <c r="IO2284" s="58"/>
      <c r="IP2284" s="14">
        <v>94</v>
      </c>
      <c r="IQ2284" s="14">
        <v>93</v>
      </c>
      <c r="LX2284" s="14">
        <v>92</v>
      </c>
      <c r="LY2284" s="14">
        <v>92</v>
      </c>
      <c r="PG2284" s="61">
        <v>22</v>
      </c>
      <c r="PH2284" s="61">
        <v>20</v>
      </c>
      <c r="PI2284" s="61"/>
      <c r="PJ2284" s="61"/>
      <c r="PK2284" s="61"/>
      <c r="PL2284" s="61"/>
      <c r="PM2284" s="61"/>
      <c r="PN2284" s="61"/>
      <c r="PO2284" s="61"/>
      <c r="PP2284" s="61"/>
      <c r="PQ2284" s="61"/>
      <c r="PR2284" s="61"/>
      <c r="PS2284" s="61"/>
      <c r="PT2284" s="61"/>
      <c r="PU2284" s="61"/>
      <c r="PV2284" s="61"/>
      <c r="PW2284" s="61"/>
      <c r="PX2284" s="61"/>
      <c r="PY2284" s="61"/>
      <c r="PZ2284" s="61"/>
      <c r="QA2284" s="61"/>
      <c r="QB2284" s="61"/>
      <c r="QC2284" s="61"/>
      <c r="QD2284" s="61"/>
      <c r="QE2284" s="61"/>
      <c r="QF2284" s="61"/>
      <c r="QG2284" s="61"/>
      <c r="QH2284" s="61"/>
      <c r="QI2284" s="61"/>
      <c r="QJ2284" s="61"/>
      <c r="QK2284" s="61"/>
      <c r="QL2284" s="61"/>
      <c r="QM2284" s="61"/>
      <c r="QN2284" s="61"/>
      <c r="QO2284" s="61"/>
      <c r="QP2284" s="61"/>
      <c r="QQ2284" s="61"/>
      <c r="QR2284" s="61"/>
      <c r="QS2284" s="61"/>
      <c r="QT2284" s="61"/>
      <c r="QU2284" s="61"/>
      <c r="QV2284" s="61"/>
      <c r="QW2284" s="61"/>
      <c r="QX2284" s="61"/>
      <c r="QY2284" s="61"/>
      <c r="QZ2284" s="61"/>
      <c r="RA2284" s="61"/>
      <c r="RB2284" s="61"/>
      <c r="RC2284" s="61"/>
      <c r="RD2284" s="61"/>
      <c r="RE2284" s="61"/>
      <c r="RF2284" s="61"/>
      <c r="RG2284" s="61"/>
      <c r="RH2284" s="61"/>
      <c r="RI2284" s="61"/>
      <c r="RJ2284" s="61"/>
      <c r="RK2284" s="61"/>
      <c r="RL2284" s="61"/>
      <c r="RM2284" s="61"/>
      <c r="RN2284" s="61"/>
      <c r="RO2284" s="61"/>
      <c r="RP2284" s="61"/>
      <c r="RQ2284" s="61"/>
      <c r="RR2284" s="61"/>
      <c r="RS2284" s="61"/>
      <c r="RT2284" s="61"/>
      <c r="RU2284" s="61"/>
      <c r="RV2284" s="61"/>
      <c r="RW2284" s="61"/>
      <c r="RX2284" s="61"/>
      <c r="RY2284" s="61"/>
      <c r="RZ2284" s="61"/>
      <c r="SA2284" s="61"/>
      <c r="SB2284" s="61"/>
      <c r="SC2284" s="61"/>
      <c r="SD2284" s="61"/>
      <c r="SE2284" s="61"/>
      <c r="SF2284" s="61"/>
      <c r="SG2284" s="61"/>
      <c r="SH2284" s="61"/>
      <c r="SI2284" s="61"/>
      <c r="SJ2284" s="61"/>
      <c r="SK2284" s="61"/>
      <c r="SL2284" s="61"/>
      <c r="SM2284" s="61"/>
      <c r="SN2284" s="61"/>
      <c r="SO2284" s="61"/>
      <c r="SP2284" s="58" t="s">
        <v>8874</v>
      </c>
      <c r="SQ2284" s="58" t="s">
        <v>9036</v>
      </c>
      <c r="SR2284" s="58"/>
      <c r="SS2284" s="58"/>
      <c r="ST2284" s="58"/>
      <c r="SU2284" s="58"/>
      <c r="SV2284" s="58"/>
      <c r="SW2284" s="58"/>
      <c r="SX2284" s="58"/>
      <c r="SY2284" s="58"/>
      <c r="SZ2284" s="58"/>
      <c r="TA2284" s="58"/>
      <c r="TB2284" s="58"/>
      <c r="TC2284" s="58"/>
      <c r="TD2284" s="58"/>
      <c r="TE2284" s="58"/>
      <c r="TF2284" s="58"/>
      <c r="TG2284" s="58"/>
      <c r="TH2284" s="58"/>
      <c r="TI2284" s="58"/>
      <c r="TJ2284" s="58"/>
      <c r="TK2284" s="58"/>
      <c r="TL2284" s="58"/>
      <c r="TM2284" s="58"/>
      <c r="TN2284" s="58"/>
      <c r="TO2284" s="58"/>
      <c r="TP2284" s="58"/>
      <c r="TQ2284" s="58"/>
      <c r="TR2284" s="58"/>
      <c r="TS2284" s="58"/>
      <c r="TT2284" s="58"/>
      <c r="TU2284" s="58"/>
      <c r="TV2284" s="58"/>
      <c r="TW2284" s="58"/>
      <c r="TX2284" s="58"/>
      <c r="TY2284" s="58"/>
      <c r="TZ2284" s="58"/>
      <c r="UA2284" s="58"/>
      <c r="UB2284" s="58"/>
      <c r="UC2284" s="58"/>
      <c r="UD2284" s="58"/>
      <c r="UE2284" s="58"/>
      <c r="UF2284" s="58"/>
      <c r="UG2284" s="58"/>
      <c r="UH2284" s="58"/>
      <c r="UI2284" s="58"/>
      <c r="UJ2284" s="58"/>
      <c r="UK2284" s="58"/>
      <c r="UL2284" s="58"/>
      <c r="UM2284" s="58"/>
      <c r="UN2284" s="58"/>
      <c r="UO2284" s="58"/>
      <c r="UP2284" s="58"/>
      <c r="UQ2284" s="58"/>
      <c r="UR2284" s="58"/>
      <c r="US2284" s="58"/>
      <c r="UT2284" s="58"/>
      <c r="UU2284" s="58"/>
      <c r="UV2284" s="58"/>
      <c r="UW2284" s="58"/>
      <c r="UX2284" s="58"/>
      <c r="UY2284" s="58"/>
      <c r="UZ2284" s="58"/>
      <c r="VA2284" s="58"/>
      <c r="VB2284" s="58"/>
      <c r="VC2284" s="58"/>
      <c r="VD2284" s="58"/>
      <c r="VE2284" s="58"/>
      <c r="VF2284" s="58"/>
      <c r="VG2284" s="58"/>
      <c r="VH2284" s="58"/>
      <c r="VI2284" s="58"/>
      <c r="VJ2284" s="58"/>
      <c r="VK2284" s="58"/>
      <c r="VL2284" s="58"/>
      <c r="VM2284" s="58"/>
      <c r="VN2284" s="58"/>
      <c r="VO2284" s="58"/>
      <c r="VP2284" s="58"/>
      <c r="VQ2284" s="58"/>
      <c r="VR2284" s="58"/>
      <c r="VS2284" s="58"/>
      <c r="VT2284" s="58"/>
      <c r="VU2284" s="58"/>
      <c r="VV2284" s="58"/>
      <c r="VW2284" s="58"/>
      <c r="VX2284" s="14">
        <v>1</v>
      </c>
      <c r="VY2284" s="14">
        <v>1</v>
      </c>
      <c r="WQ2284" s="14">
        <v>0</v>
      </c>
      <c r="WR2284" s="14">
        <v>0</v>
      </c>
      <c r="ZY2284" s="61"/>
      <c r="ZZ2284" s="61"/>
      <c r="AAA2284" s="61"/>
      <c r="AAE2284" s="63"/>
      <c r="AAF2284" s="63"/>
      <c r="AAG2284" s="63"/>
      <c r="AAI2284" s="63"/>
      <c r="AAJ2284" s="58"/>
      <c r="AAM2284" s="61"/>
      <c r="AAO2284" s="63"/>
      <c r="AAP2284" s="58"/>
      <c r="AAS2284" s="61"/>
      <c r="AAU2284" s="63"/>
      <c r="AAV2284" s="58"/>
      <c r="AAY2284" s="14">
        <v>22</v>
      </c>
      <c r="ABB2284" s="14">
        <v>14</v>
      </c>
      <c r="ABE2284" s="14">
        <v>41.6</v>
      </c>
      <c r="ABM2284" s="61">
        <v>7.66</v>
      </c>
      <c r="ABN2284" s="61"/>
      <c r="ABO2284" s="14">
        <v>169</v>
      </c>
      <c r="ABU2284" s="14">
        <v>134</v>
      </c>
      <c r="ABX2284" s="14">
        <v>4.4000000000000004</v>
      </c>
      <c r="ACA2284" s="61">
        <v>98</v>
      </c>
      <c r="ACB2284" s="61"/>
      <c r="ACC2284" s="61"/>
      <c r="ACD2284" s="14">
        <v>8.6999999999999993</v>
      </c>
      <c r="ACG2284" s="14">
        <v>142</v>
      </c>
      <c r="ACQ2284" s="14">
        <v>15</v>
      </c>
      <c r="ACT2284" s="14">
        <v>0.85</v>
      </c>
      <c r="ACW2284" s="14">
        <v>14</v>
      </c>
      <c r="ADR2284" s="14">
        <v>1.8</v>
      </c>
      <c r="AGK2284" s="61"/>
      <c r="AGM2284" s="63"/>
      <c r="AGN2284" s="58"/>
      <c r="AGQ2284" s="61"/>
      <c r="AGS2284" s="14">
        <v>1</v>
      </c>
      <c r="AGT2284" s="14">
        <v>0</v>
      </c>
      <c r="AGU2284" s="14">
        <v>0</v>
      </c>
      <c r="AGV2284" s="14">
        <v>1</v>
      </c>
      <c r="AGW2284" s="14">
        <v>0</v>
      </c>
      <c r="AGX2284" s="14">
        <v>0</v>
      </c>
      <c r="AGY2284" s="14">
        <v>0</v>
      </c>
      <c r="AGZ2284" s="14">
        <v>2</v>
      </c>
      <c r="AHA2284" s="14">
        <v>0</v>
      </c>
      <c r="AHB2284" s="14">
        <v>0</v>
      </c>
      <c r="AHC2284" s="14">
        <v>1</v>
      </c>
      <c r="AHD2284" s="14">
        <v>0</v>
      </c>
      <c r="AHE2284" s="14">
        <v>0</v>
      </c>
      <c r="AHF2284" s="14">
        <v>0</v>
      </c>
      <c r="AHH2284" s="14">
        <v>0</v>
      </c>
      <c r="AHI2284" s="14">
        <v>1</v>
      </c>
      <c r="AHK2284" s="14">
        <v>0</v>
      </c>
      <c r="AHL2284" s="14">
        <v>0</v>
      </c>
      <c r="AHM2284" s="14">
        <v>0</v>
      </c>
      <c r="AHN2284" s="14">
        <v>0</v>
      </c>
      <c r="AHO2284" s="14">
        <v>0</v>
      </c>
      <c r="AHP2284" s="14">
        <v>0</v>
      </c>
      <c r="AHQ2284" s="14">
        <v>0</v>
      </c>
      <c r="AHR2284" s="14">
        <v>0</v>
      </c>
      <c r="AHT2284" s="61"/>
      <c r="AHV2284" s="63"/>
      <c r="AHW2284" s="58"/>
      <c r="AHZ2284" s="61"/>
      <c r="AIB2284" s="63"/>
      <c r="AIC2284" s="58"/>
      <c r="AIF2284" s="61"/>
      <c r="AIH2284" s="63"/>
      <c r="AII2284" s="58"/>
      <c r="AIL2284" s="61"/>
      <c r="AIM2284" s="14">
        <v>0</v>
      </c>
      <c r="AIN2284" s="14">
        <v>0</v>
      </c>
      <c r="AIO2284" s="14">
        <v>0</v>
      </c>
      <c r="AIP2284" s="14">
        <v>0</v>
      </c>
      <c r="AIQ2284" s="14">
        <v>0</v>
      </c>
      <c r="AIR2284" s="61">
        <v>0</v>
      </c>
      <c r="AIT2284" s="60">
        <v>2</v>
      </c>
      <c r="AIU2284" s="58" t="s">
        <v>2308</v>
      </c>
      <c r="AIV2284" s="14">
        <v>0</v>
      </c>
      <c r="AIW2284" s="14">
        <v>0</v>
      </c>
      <c r="AIX2284" s="61">
        <v>47</v>
      </c>
      <c r="AIY2284" s="14">
        <v>30</v>
      </c>
      <c r="AJB2284" s="63"/>
      <c r="AJC2284" s="58"/>
      <c r="AJF2284" s="61"/>
      <c r="AJH2284" s="63"/>
      <c r="AJI2284" s="58"/>
      <c r="AJL2284" s="61"/>
      <c r="AJN2284" s="63"/>
      <c r="AJO2284" s="58"/>
    </row>
    <row r="2285" spans="1:951" s="31" customFormat="1">
      <c r="B2285" s="31">
        <v>5</v>
      </c>
      <c r="C2285" s="31">
        <v>0</v>
      </c>
      <c r="F2285" s="82"/>
      <c r="G2285" s="83"/>
      <c r="Z2285" s="31">
        <v>0</v>
      </c>
      <c r="AA2285" s="31">
        <v>2</v>
      </c>
      <c r="AB2285" s="83" t="s">
        <v>10502</v>
      </c>
      <c r="AC2285" s="31">
        <v>0</v>
      </c>
      <c r="AE2285" s="31">
        <v>0</v>
      </c>
      <c r="AG2285" s="31">
        <v>0</v>
      </c>
      <c r="AI2285" s="31">
        <v>118</v>
      </c>
      <c r="DR2285" s="31">
        <v>68</v>
      </c>
      <c r="HA2285" s="31">
        <v>2</v>
      </c>
      <c r="HT2285" s="31">
        <v>0</v>
      </c>
      <c r="IO2285" s="83"/>
      <c r="IP2285" s="31">
        <v>97</v>
      </c>
      <c r="LX2285" s="31">
        <v>94</v>
      </c>
      <c r="PG2285" s="31">
        <v>20</v>
      </c>
      <c r="SP2285" s="83" t="s">
        <v>8275</v>
      </c>
      <c r="SQ2285" s="83"/>
      <c r="SR2285" s="83"/>
      <c r="SS2285" s="83"/>
      <c r="ST2285" s="83"/>
      <c r="SU2285" s="83"/>
      <c r="SV2285" s="83"/>
      <c r="SW2285" s="83"/>
      <c r="SX2285" s="83"/>
      <c r="SY2285" s="83"/>
      <c r="SZ2285" s="83"/>
      <c r="TA2285" s="83"/>
      <c r="TB2285" s="83"/>
      <c r="TC2285" s="83"/>
      <c r="TD2285" s="83"/>
      <c r="TE2285" s="83"/>
      <c r="TF2285" s="83"/>
      <c r="TG2285" s="83"/>
      <c r="TH2285" s="83"/>
      <c r="TI2285" s="83"/>
      <c r="TJ2285" s="83"/>
      <c r="TK2285" s="83"/>
      <c r="TL2285" s="83"/>
      <c r="TM2285" s="83"/>
      <c r="TN2285" s="83"/>
      <c r="TO2285" s="83"/>
      <c r="TP2285" s="83"/>
      <c r="TQ2285" s="83"/>
      <c r="TR2285" s="83"/>
      <c r="TS2285" s="83"/>
      <c r="TT2285" s="83"/>
      <c r="TU2285" s="83"/>
      <c r="TV2285" s="83"/>
      <c r="TW2285" s="83"/>
      <c r="TX2285" s="83"/>
      <c r="TY2285" s="83"/>
      <c r="TZ2285" s="83"/>
      <c r="UA2285" s="83"/>
      <c r="UB2285" s="83"/>
      <c r="UC2285" s="83"/>
      <c r="UD2285" s="83"/>
      <c r="UE2285" s="83"/>
      <c r="UF2285" s="83"/>
      <c r="UG2285" s="83"/>
      <c r="UH2285" s="83"/>
      <c r="UI2285" s="83"/>
      <c r="UJ2285" s="83"/>
      <c r="UK2285" s="83"/>
      <c r="UL2285" s="83"/>
      <c r="UM2285" s="83"/>
      <c r="UN2285" s="83"/>
      <c r="UO2285" s="83"/>
      <c r="UP2285" s="83"/>
      <c r="UQ2285" s="83"/>
      <c r="UR2285" s="83"/>
      <c r="US2285" s="83"/>
      <c r="UT2285" s="83"/>
      <c r="UU2285" s="83"/>
      <c r="UV2285" s="83"/>
      <c r="UW2285" s="83"/>
      <c r="UX2285" s="83"/>
      <c r="UY2285" s="83"/>
      <c r="UZ2285" s="83"/>
      <c r="VA2285" s="83"/>
      <c r="VB2285" s="83"/>
      <c r="VC2285" s="83"/>
      <c r="VD2285" s="83"/>
      <c r="VE2285" s="83"/>
      <c r="VF2285" s="83"/>
      <c r="VG2285" s="83"/>
      <c r="VH2285" s="83"/>
      <c r="VI2285" s="83"/>
      <c r="VJ2285" s="83"/>
      <c r="VK2285" s="83"/>
      <c r="VL2285" s="83"/>
      <c r="VM2285" s="83"/>
      <c r="VN2285" s="83"/>
      <c r="VO2285" s="83"/>
      <c r="VP2285" s="83"/>
      <c r="VQ2285" s="83"/>
      <c r="VR2285" s="83"/>
      <c r="VS2285" s="83"/>
      <c r="VT2285" s="83"/>
      <c r="VU2285" s="83"/>
      <c r="VV2285" s="83"/>
      <c r="VW2285" s="83"/>
      <c r="VX2285" s="31">
        <v>1</v>
      </c>
      <c r="WQ2285" s="31">
        <v>0</v>
      </c>
      <c r="AAE2285" s="82"/>
      <c r="AAF2285" s="82"/>
      <c r="AAG2285" s="82"/>
      <c r="AAI2285" s="82"/>
      <c r="AAJ2285" s="83"/>
      <c r="AAO2285" s="82"/>
      <c r="AAP2285" s="83"/>
      <c r="AAU2285" s="82"/>
      <c r="AAV2285" s="83"/>
      <c r="ABB2285" s="82"/>
      <c r="ABC2285" s="82"/>
      <c r="ABD2285" s="82"/>
      <c r="ABE2285" s="83"/>
      <c r="ABF2285" s="83"/>
      <c r="ABG2285" s="83"/>
      <c r="ABQ2285" s="82"/>
      <c r="ABR2285" s="82"/>
      <c r="ABS2285" s="83"/>
      <c r="ABT2285" s="83"/>
      <c r="ACG2285" s="82"/>
      <c r="ACH2285" s="82"/>
      <c r="ACI2285" s="82"/>
      <c r="ACJ2285" s="82"/>
      <c r="ACK2285" s="82"/>
      <c r="ACL2285" s="82"/>
      <c r="ACM2285" s="82"/>
      <c r="ACN2285" s="82"/>
      <c r="ACO2285" s="82"/>
      <c r="ACP2285" s="82"/>
      <c r="ACQ2285" s="83"/>
      <c r="ACR2285" s="83"/>
      <c r="ACS2285" s="83"/>
      <c r="ADB2285" s="82"/>
      <c r="ADC2285" s="82"/>
      <c r="ADD2285" s="83"/>
      <c r="ADE2285" s="83"/>
      <c r="AGM2285" s="82"/>
      <c r="AGN2285" s="83"/>
      <c r="AGS2285" s="31">
        <v>1</v>
      </c>
      <c r="AGT2285" s="31">
        <v>0</v>
      </c>
      <c r="AGU2285" s="31">
        <v>0</v>
      </c>
      <c r="AGV2285" s="31">
        <v>1</v>
      </c>
      <c r="AGW2285" s="31">
        <v>0</v>
      </c>
      <c r="AGX2285" s="31">
        <v>0</v>
      </c>
      <c r="AGY2285" s="31">
        <v>0</v>
      </c>
      <c r="AGZ2285" s="31">
        <v>0</v>
      </c>
      <c r="AHA2285" s="31">
        <v>0</v>
      </c>
      <c r="AHB2285" s="31">
        <v>0</v>
      </c>
      <c r="AHC2285" s="31">
        <v>1</v>
      </c>
      <c r="AHD2285" s="31">
        <v>0</v>
      </c>
      <c r="AHE2285" s="31">
        <v>0</v>
      </c>
      <c r="AHF2285" s="31">
        <v>0</v>
      </c>
      <c r="AHH2285" s="31">
        <v>0</v>
      </c>
      <c r="AHI2285" s="31">
        <v>1</v>
      </c>
      <c r="AHK2285" s="31">
        <v>0</v>
      </c>
      <c r="AHL2285" s="31">
        <v>0</v>
      </c>
      <c r="AHM2285" s="31">
        <v>0</v>
      </c>
      <c r="AHN2285" s="31">
        <v>0</v>
      </c>
      <c r="AHO2285" s="31">
        <v>0</v>
      </c>
      <c r="AHP2285" s="31">
        <v>0</v>
      </c>
      <c r="AHQ2285" s="31">
        <v>0</v>
      </c>
      <c r="AHR2285" s="31">
        <v>0</v>
      </c>
      <c r="AHV2285" s="82"/>
      <c r="AHW2285" s="83"/>
      <c r="AIB2285" s="82"/>
      <c r="AIC2285" s="83"/>
      <c r="AIH2285" s="82"/>
      <c r="AII2285" s="83"/>
      <c r="AIM2285" s="31">
        <v>0</v>
      </c>
      <c r="AIN2285" s="31">
        <v>0</v>
      </c>
      <c r="AIO2285" s="31">
        <v>0</v>
      </c>
      <c r="AIP2285" s="31">
        <v>0</v>
      </c>
      <c r="AIQ2285" s="31">
        <v>0</v>
      </c>
      <c r="AIR2285" s="31">
        <v>0</v>
      </c>
      <c r="AIT2285" s="84">
        <v>1</v>
      </c>
      <c r="AIU2285" s="83" t="s">
        <v>2308</v>
      </c>
      <c r="AIV2285" s="31">
        <v>0</v>
      </c>
      <c r="AIW2285" s="31">
        <v>0</v>
      </c>
      <c r="AIX2285" s="31">
        <v>45</v>
      </c>
      <c r="AJB2285" s="82"/>
      <c r="AJC2285" s="83"/>
      <c r="AJH2285" s="82"/>
      <c r="AJI2285" s="83"/>
      <c r="AJN2285" s="82"/>
      <c r="AJO2285" s="83"/>
    </row>
    <row r="2286" spans="1:951" s="93" customFormat="1">
      <c r="A2286" s="93">
        <v>481</v>
      </c>
      <c r="B2286" s="93">
        <v>1</v>
      </c>
      <c r="AC2286" s="93">
        <v>0</v>
      </c>
      <c r="AE2286" s="93">
        <v>2</v>
      </c>
      <c r="AF2286" s="93">
        <v>0</v>
      </c>
      <c r="AG2286" s="93">
        <v>0</v>
      </c>
      <c r="AGS2286" s="93">
        <v>0</v>
      </c>
      <c r="AGT2286" s="93">
        <v>0</v>
      </c>
      <c r="AGU2286" s="93">
        <v>0</v>
      </c>
      <c r="AGV2286" s="93">
        <v>0</v>
      </c>
      <c r="AGW2286" s="93">
        <v>0</v>
      </c>
      <c r="AGX2286" s="93">
        <v>1</v>
      </c>
      <c r="AGY2286" s="93">
        <v>0</v>
      </c>
      <c r="AGZ2286" s="93">
        <v>0</v>
      </c>
      <c r="AHA2286" s="93">
        <v>0</v>
      </c>
      <c r="AHB2286" s="93">
        <v>0</v>
      </c>
      <c r="AHC2286" s="93">
        <v>1</v>
      </c>
      <c r="AHD2286" s="93">
        <v>0</v>
      </c>
      <c r="AHE2286" s="93">
        <v>0</v>
      </c>
      <c r="AHF2286" s="93">
        <v>0</v>
      </c>
      <c r="AHH2286" s="93">
        <v>0</v>
      </c>
      <c r="AHI2286" s="93">
        <v>0</v>
      </c>
      <c r="AHK2286" s="93">
        <v>0</v>
      </c>
      <c r="AHL2286" s="93">
        <v>0</v>
      </c>
      <c r="AHM2286" s="93">
        <v>0</v>
      </c>
      <c r="AHN2286" s="93">
        <v>0</v>
      </c>
      <c r="AHO2286" s="93">
        <v>0</v>
      </c>
      <c r="AHP2286" s="93">
        <v>0</v>
      </c>
      <c r="AHQ2286" s="93">
        <v>0</v>
      </c>
      <c r="AHR2286" s="93">
        <v>0</v>
      </c>
      <c r="AIM2286" s="93">
        <v>0</v>
      </c>
      <c r="AIN2286" s="93">
        <v>0</v>
      </c>
      <c r="AIO2286" s="93">
        <v>0</v>
      </c>
      <c r="AIP2286" s="93">
        <v>1</v>
      </c>
      <c r="AIQ2286" s="93">
        <v>1</v>
      </c>
      <c r="AIR2286" s="93">
        <v>1</v>
      </c>
      <c r="AIS2286" s="93">
        <v>1</v>
      </c>
      <c r="AIT2286" s="94">
        <v>0</v>
      </c>
      <c r="AIV2286" s="93">
        <v>0</v>
      </c>
      <c r="AIW2286" s="93">
        <v>0</v>
      </c>
    </row>
    <row r="2287" spans="1:951" s="1" customFormat="1">
      <c r="B2287" s="1">
        <v>2</v>
      </c>
      <c r="C2287" s="1">
        <v>1</v>
      </c>
      <c r="D2287" s="1" t="s">
        <v>10503</v>
      </c>
      <c r="O2287" s="1">
        <v>1</v>
      </c>
      <c r="AC2287" s="1">
        <v>0</v>
      </c>
      <c r="AE2287" s="1">
        <v>4</v>
      </c>
      <c r="AF2287" s="1">
        <v>0</v>
      </c>
      <c r="AG2287" s="1">
        <v>0</v>
      </c>
      <c r="AI2287" s="1">
        <v>200</v>
      </c>
      <c r="AJ2287" s="1">
        <v>168</v>
      </c>
      <c r="AK2287" s="1">
        <v>164</v>
      </c>
      <c r="AL2287" s="1">
        <v>198</v>
      </c>
      <c r="DR2287" s="1">
        <v>110</v>
      </c>
      <c r="DS2287" s="1">
        <v>98</v>
      </c>
      <c r="DT2287" s="1">
        <v>73</v>
      </c>
      <c r="DU2287" s="1">
        <v>108</v>
      </c>
      <c r="HA2287" s="1">
        <v>0</v>
      </c>
      <c r="HB2287" s="1">
        <v>0</v>
      </c>
      <c r="HC2287" s="1">
        <v>0</v>
      </c>
      <c r="HD2287" s="1">
        <v>0</v>
      </c>
      <c r="HT2287" s="1">
        <v>0</v>
      </c>
      <c r="HV2287" s="1">
        <v>1</v>
      </c>
      <c r="HW2287" s="1">
        <v>1</v>
      </c>
      <c r="IP2287" s="1">
        <v>95</v>
      </c>
      <c r="IS2287" s="1">
        <v>94</v>
      </c>
      <c r="LX2287" s="1">
        <v>98</v>
      </c>
      <c r="MA2287" s="1">
        <v>96</v>
      </c>
      <c r="PG2287" s="1">
        <v>22</v>
      </c>
      <c r="PJ2287" s="1">
        <v>24</v>
      </c>
      <c r="SP2287" s="1">
        <v>98</v>
      </c>
      <c r="SS2287" s="1">
        <v>97.8</v>
      </c>
      <c r="VX2287" s="1">
        <v>0</v>
      </c>
      <c r="WA2287" s="1">
        <v>0</v>
      </c>
      <c r="WQ2287" s="1">
        <v>0</v>
      </c>
      <c r="WT2287" s="1">
        <v>0</v>
      </c>
      <c r="AGS2287" s="1">
        <v>0</v>
      </c>
      <c r="AGT2287" s="1">
        <v>0</v>
      </c>
      <c r="AGU2287" s="1">
        <v>0</v>
      </c>
      <c r="AGV2287" s="1">
        <v>0</v>
      </c>
      <c r="AGW2287" s="1">
        <v>0</v>
      </c>
      <c r="AGX2287" s="1">
        <v>1</v>
      </c>
      <c r="AGY2287" s="1">
        <v>0</v>
      </c>
      <c r="AGZ2287" s="1">
        <v>0</v>
      </c>
      <c r="AHA2287" s="1">
        <v>0</v>
      </c>
      <c r="AHB2287" s="1">
        <v>0</v>
      </c>
      <c r="AHC2287" s="1">
        <v>1</v>
      </c>
      <c r="AHD2287" s="1">
        <v>0</v>
      </c>
      <c r="AHE2287" s="1">
        <v>0</v>
      </c>
      <c r="AHF2287" s="1">
        <v>0</v>
      </c>
      <c r="AHH2287" s="1">
        <v>0</v>
      </c>
      <c r="AHI2287" s="1">
        <v>0</v>
      </c>
      <c r="AHK2287" s="1">
        <v>0</v>
      </c>
      <c r="AHL2287" s="1">
        <v>0</v>
      </c>
      <c r="AHM2287" s="1">
        <v>0</v>
      </c>
      <c r="AHN2287" s="1">
        <v>0</v>
      </c>
      <c r="AHO2287" s="1">
        <v>0</v>
      </c>
      <c r="AHP2287" s="1">
        <v>0</v>
      </c>
      <c r="AHQ2287" s="1">
        <v>0</v>
      </c>
      <c r="AHR2287" s="1">
        <v>0</v>
      </c>
      <c r="AIM2287" s="1">
        <v>1</v>
      </c>
      <c r="AIN2287" s="1">
        <v>0</v>
      </c>
      <c r="AIO2287" s="1">
        <v>0</v>
      </c>
      <c r="AIT2287" s="3">
        <v>0</v>
      </c>
      <c r="AIV2287" s="1">
        <v>0</v>
      </c>
      <c r="AIW2287" s="1">
        <v>0</v>
      </c>
    </row>
    <row r="2288" spans="1:951" s="1" customFormat="1">
      <c r="B2288" s="1">
        <v>3</v>
      </c>
      <c r="C2288" s="1">
        <v>0</v>
      </c>
      <c r="Z2288" s="1">
        <v>0</v>
      </c>
      <c r="AA2288" s="1">
        <v>1</v>
      </c>
      <c r="AC2288" s="1">
        <v>0</v>
      </c>
      <c r="AE2288" s="1">
        <v>0</v>
      </c>
      <c r="AG2288" s="1">
        <v>0</v>
      </c>
      <c r="AI2288" s="1">
        <v>198</v>
      </c>
      <c r="AJ2288" s="1">
        <v>172</v>
      </c>
      <c r="AK2288" s="1">
        <v>172</v>
      </c>
      <c r="DR2288" s="1">
        <v>104</v>
      </c>
      <c r="DS2288" s="1">
        <v>110</v>
      </c>
      <c r="DT2288" s="1">
        <v>100</v>
      </c>
      <c r="HA2288" s="1">
        <v>0</v>
      </c>
      <c r="HB2288" s="1">
        <v>2</v>
      </c>
      <c r="HC2288" s="1">
        <v>2</v>
      </c>
      <c r="HT2288" s="1">
        <v>0</v>
      </c>
      <c r="HU2288" s="1">
        <v>0</v>
      </c>
      <c r="HV2288" s="1">
        <v>0</v>
      </c>
      <c r="IP2288" s="1">
        <v>96</v>
      </c>
      <c r="IR2288" s="1">
        <v>96</v>
      </c>
      <c r="LX2288" s="1">
        <v>96</v>
      </c>
      <c r="LZ2288" s="1">
        <v>90</v>
      </c>
      <c r="PG2288" s="1">
        <v>30</v>
      </c>
      <c r="PI2288" s="1">
        <v>24</v>
      </c>
      <c r="SP2288" s="1">
        <v>95.5</v>
      </c>
      <c r="SR2288" s="1">
        <v>99.2</v>
      </c>
      <c r="VX2288" s="1">
        <v>0</v>
      </c>
      <c r="VZ2288" s="1">
        <v>0</v>
      </c>
      <c r="WQ2288" s="1">
        <v>0</v>
      </c>
      <c r="WS2288" s="1">
        <v>0</v>
      </c>
      <c r="AGS2288" s="1">
        <v>0</v>
      </c>
      <c r="AGT2288" s="1">
        <v>0</v>
      </c>
      <c r="AGU2288" s="1">
        <v>0</v>
      </c>
      <c r="AGV2288" s="1">
        <v>0</v>
      </c>
      <c r="AGW2288" s="1">
        <v>0</v>
      </c>
      <c r="AGX2288" s="1">
        <v>1</v>
      </c>
      <c r="AGY2288" s="1">
        <v>0</v>
      </c>
      <c r="AGZ2288" s="1">
        <v>0</v>
      </c>
      <c r="AHA2288" s="1">
        <v>0</v>
      </c>
      <c r="AHB2288" s="1">
        <v>0</v>
      </c>
      <c r="AHC2288" s="1">
        <v>1</v>
      </c>
      <c r="AHD2288" s="1">
        <v>0</v>
      </c>
      <c r="AHE2288" s="1">
        <v>0</v>
      </c>
      <c r="AHF2288" s="1">
        <v>0</v>
      </c>
      <c r="AHH2288" s="1">
        <v>0</v>
      </c>
      <c r="AHI2288" s="1">
        <v>0</v>
      </c>
      <c r="AHK2288" s="1">
        <v>0</v>
      </c>
      <c r="AHL2288" s="1">
        <v>0</v>
      </c>
      <c r="AHM2288" s="1">
        <v>0</v>
      </c>
      <c r="AHN2288" s="1">
        <v>0</v>
      </c>
      <c r="AHO2288" s="1">
        <v>0</v>
      </c>
      <c r="AHP2288" s="1">
        <v>0</v>
      </c>
      <c r="AHQ2288" s="1">
        <v>0</v>
      </c>
      <c r="AHR2288" s="1">
        <v>0</v>
      </c>
      <c r="AIM2288" s="1">
        <v>1</v>
      </c>
      <c r="AIN2288" s="1">
        <v>0</v>
      </c>
      <c r="AIO2288" s="1">
        <v>0</v>
      </c>
      <c r="AIT2288" s="3">
        <v>2</v>
      </c>
      <c r="AIV2288" s="1">
        <v>0</v>
      </c>
      <c r="AIW2288" s="1">
        <v>0</v>
      </c>
      <c r="AIX2288" s="1">
        <v>57</v>
      </c>
      <c r="AIY2288" s="1">
        <v>83</v>
      </c>
    </row>
    <row r="2289" spans="1:951" s="80" customFormat="1">
      <c r="B2289" s="80">
        <v>4</v>
      </c>
      <c r="C2289" s="80">
        <v>0</v>
      </c>
      <c r="Z2289" s="80">
        <v>0</v>
      </c>
      <c r="AA2289" s="80">
        <v>1</v>
      </c>
      <c r="AC2289" s="80">
        <v>0</v>
      </c>
      <c r="AE2289" s="80">
        <v>0</v>
      </c>
      <c r="AG2289" s="80">
        <v>0</v>
      </c>
      <c r="AI2289" s="80">
        <v>138</v>
      </c>
      <c r="AJ2289" s="80">
        <v>142</v>
      </c>
      <c r="AK2289" s="80">
        <v>138</v>
      </c>
      <c r="DR2289" s="80">
        <v>90</v>
      </c>
      <c r="DS2289" s="80">
        <v>88</v>
      </c>
      <c r="DT2289" s="80">
        <v>93</v>
      </c>
      <c r="HA2289" s="80">
        <v>2</v>
      </c>
      <c r="HB2289" s="80">
        <v>0</v>
      </c>
      <c r="HC2289" s="80">
        <v>2</v>
      </c>
      <c r="HT2289" s="80">
        <v>0</v>
      </c>
      <c r="HU2289" s="80">
        <v>0</v>
      </c>
      <c r="HV2289" s="80">
        <v>1</v>
      </c>
      <c r="IP2289" s="80">
        <v>96</v>
      </c>
      <c r="LX2289" s="80">
        <v>75</v>
      </c>
      <c r="PG2289" s="80">
        <v>22</v>
      </c>
      <c r="SP2289" s="80">
        <v>98.7</v>
      </c>
      <c r="VX2289" s="80">
        <v>0</v>
      </c>
      <c r="WQ2289" s="80">
        <v>0</v>
      </c>
      <c r="AGS2289" s="80">
        <v>0</v>
      </c>
      <c r="AGT2289" s="80">
        <v>0</v>
      </c>
      <c r="AGU2289" s="80">
        <v>0</v>
      </c>
      <c r="AGV2289" s="80">
        <v>0</v>
      </c>
      <c r="AGW2289" s="80">
        <v>0</v>
      </c>
      <c r="AGX2289" s="80">
        <v>1</v>
      </c>
      <c r="AGY2289" s="80">
        <v>0</v>
      </c>
      <c r="AGZ2289" s="80">
        <v>0</v>
      </c>
      <c r="AHA2289" s="80">
        <v>0</v>
      </c>
      <c r="AHB2289" s="80">
        <v>0</v>
      </c>
      <c r="AHC2289" s="80">
        <v>1</v>
      </c>
      <c r="AHD2289" s="80">
        <v>0</v>
      </c>
      <c r="AHE2289" s="80">
        <v>0</v>
      </c>
      <c r="AHF2289" s="80">
        <v>0</v>
      </c>
      <c r="AHH2289" s="80">
        <v>0</v>
      </c>
      <c r="AHI2289" s="80">
        <v>0</v>
      </c>
      <c r="AHK2289" s="80">
        <v>0</v>
      </c>
      <c r="AHL2289" s="80">
        <v>0</v>
      </c>
      <c r="AHM2289" s="80">
        <v>0</v>
      </c>
      <c r="AHN2289" s="80">
        <v>0</v>
      </c>
      <c r="AHO2289" s="80">
        <v>0</v>
      </c>
      <c r="AHP2289" s="80">
        <v>0</v>
      </c>
      <c r="AHQ2289" s="80">
        <v>0</v>
      </c>
      <c r="AHR2289" s="80">
        <v>0</v>
      </c>
      <c r="AIM2289" s="80">
        <v>1</v>
      </c>
      <c r="AIN2289" s="80">
        <v>0</v>
      </c>
      <c r="AIO2289" s="80">
        <v>0</v>
      </c>
      <c r="AIT2289" s="80">
        <v>1</v>
      </c>
      <c r="AIV2289" s="80">
        <v>0</v>
      </c>
      <c r="AIW2289" s="80">
        <v>0</v>
      </c>
      <c r="AIX2289" s="80">
        <v>48</v>
      </c>
    </row>
    <row r="2290" spans="1:951" s="1" customFormat="1">
      <c r="A2290" s="1">
        <v>482</v>
      </c>
      <c r="B2290" s="1">
        <v>1</v>
      </c>
      <c r="C2290" s="1">
        <v>1</v>
      </c>
      <c r="D2290" s="1" t="s">
        <v>10504</v>
      </c>
      <c r="E2290" s="1" t="s">
        <v>10505</v>
      </c>
      <c r="F2290" s="1" t="s">
        <v>10506</v>
      </c>
      <c r="G2290" s="1" t="s">
        <v>10507</v>
      </c>
      <c r="O2290" s="1">
        <v>0</v>
      </c>
      <c r="P2290" s="1">
        <v>0</v>
      </c>
      <c r="Q2290" s="1">
        <v>1</v>
      </c>
      <c r="R2290" s="1">
        <v>1</v>
      </c>
      <c r="Z2290" s="1">
        <v>0</v>
      </c>
      <c r="AA2290" s="1">
        <v>1</v>
      </c>
      <c r="AB2290" s="1" t="s">
        <v>10508</v>
      </c>
      <c r="AC2290" s="1">
        <v>0</v>
      </c>
      <c r="AE2290" s="1">
        <v>0</v>
      </c>
      <c r="AG2290" s="1">
        <v>0</v>
      </c>
      <c r="AI2290" s="1">
        <v>116</v>
      </c>
      <c r="AJ2290" s="1">
        <v>130</v>
      </c>
      <c r="AM2290" s="1">
        <v>109</v>
      </c>
      <c r="AP2290" s="1">
        <v>122</v>
      </c>
      <c r="AQ2290" s="1">
        <v>134</v>
      </c>
      <c r="DR2290" s="1">
        <v>58</v>
      </c>
      <c r="DS2290" s="1">
        <v>72</v>
      </c>
      <c r="DV2290" s="1">
        <v>63</v>
      </c>
      <c r="DY2290" s="1">
        <v>74</v>
      </c>
      <c r="DZ2290" s="1">
        <v>92</v>
      </c>
      <c r="HI2290" s="1">
        <v>2</v>
      </c>
      <c r="IB2290" s="1">
        <v>0</v>
      </c>
      <c r="IP2290" s="1">
        <v>96</v>
      </c>
      <c r="IQ2290" s="1">
        <v>94</v>
      </c>
      <c r="IT2290" s="1">
        <v>96</v>
      </c>
      <c r="IW2290" s="1">
        <v>97</v>
      </c>
      <c r="IX2290" s="1">
        <v>98</v>
      </c>
      <c r="LX2290" s="1">
        <v>108</v>
      </c>
      <c r="LZ2290" s="1">
        <v>105</v>
      </c>
      <c r="MA2290" s="1">
        <v>107</v>
      </c>
      <c r="MB2290" s="1">
        <v>81</v>
      </c>
      <c r="MC2290" s="1">
        <v>79</v>
      </c>
      <c r="MD2290" s="1">
        <v>84</v>
      </c>
      <c r="ME2290" s="1">
        <v>90</v>
      </c>
      <c r="MF2290" s="1">
        <v>104</v>
      </c>
      <c r="PG2290" s="1">
        <v>18</v>
      </c>
      <c r="PK2290" s="1">
        <v>18</v>
      </c>
      <c r="PM2290" s="1">
        <v>16</v>
      </c>
      <c r="PN2290" s="1">
        <v>18</v>
      </c>
      <c r="PO2290" s="1">
        <v>18</v>
      </c>
      <c r="SP2290" s="1">
        <v>101.8</v>
      </c>
      <c r="SQ2290" s="1">
        <v>103</v>
      </c>
      <c r="ST2290" s="1">
        <v>98.9</v>
      </c>
      <c r="SV2290" s="1">
        <v>98.5</v>
      </c>
      <c r="SW2290" s="1">
        <v>98.7</v>
      </c>
      <c r="SX2290" s="1">
        <v>101.1</v>
      </c>
      <c r="WF2290" s="1">
        <v>0</v>
      </c>
      <c r="WQ2290" s="1">
        <v>0</v>
      </c>
      <c r="WR2290" s="1">
        <v>0</v>
      </c>
      <c r="WU2290" s="1">
        <v>0</v>
      </c>
      <c r="WX2290" s="1">
        <v>0</v>
      </c>
      <c r="WY2290" s="1">
        <v>0</v>
      </c>
      <c r="AAY2290" s="1">
        <v>23</v>
      </c>
      <c r="ABB2290" s="1">
        <v>11.1</v>
      </c>
      <c r="ABE2290" s="1">
        <v>32.9</v>
      </c>
      <c r="ABH2290" s="1">
        <v>1.3</v>
      </c>
      <c r="ABJ2290" s="1">
        <v>0.9</v>
      </c>
      <c r="ABM2290" s="1">
        <v>10.41</v>
      </c>
      <c r="ABO2290" s="1">
        <v>175</v>
      </c>
      <c r="ABU2290" s="1">
        <v>138</v>
      </c>
      <c r="ABX2290" s="1">
        <v>4.3</v>
      </c>
      <c r="ACA2290" s="1">
        <v>101</v>
      </c>
      <c r="ACD2290" s="1">
        <v>8.4</v>
      </c>
      <c r="ACG2290" s="1">
        <v>218</v>
      </c>
      <c r="ACH2290" s="1">
        <v>231</v>
      </c>
      <c r="ACI2290" s="1">
        <v>198</v>
      </c>
      <c r="ACQ2290" s="1">
        <v>21</v>
      </c>
      <c r="ACT2290" s="1">
        <v>1.38</v>
      </c>
      <c r="ACW2290" s="1">
        <v>14</v>
      </c>
      <c r="AGS2290" s="1">
        <v>1</v>
      </c>
      <c r="AGT2290" s="1">
        <v>0</v>
      </c>
      <c r="AGU2290" s="1">
        <v>0</v>
      </c>
      <c r="AGV2290" s="1">
        <v>1</v>
      </c>
      <c r="AGW2290" s="1">
        <v>0</v>
      </c>
      <c r="AGX2290" s="1">
        <v>0</v>
      </c>
      <c r="AGY2290" s="1">
        <v>0</v>
      </c>
      <c r="AGZ2290" s="1">
        <v>0</v>
      </c>
      <c r="AHA2290" s="1">
        <v>0</v>
      </c>
      <c r="AHB2290" s="1">
        <v>0</v>
      </c>
      <c r="AHC2290" s="1">
        <v>1</v>
      </c>
      <c r="AHD2290" s="1">
        <v>0</v>
      </c>
      <c r="AHE2290" s="1">
        <v>0</v>
      </c>
      <c r="AHF2290" s="1">
        <v>0</v>
      </c>
      <c r="AHH2290" s="1">
        <v>0</v>
      </c>
      <c r="AHI2290" s="1">
        <v>0</v>
      </c>
      <c r="AHK2290" s="1">
        <v>0</v>
      </c>
      <c r="AHL2290" s="1">
        <v>0</v>
      </c>
      <c r="AHM2290" s="1">
        <v>0</v>
      </c>
      <c r="AHN2290" s="1">
        <v>0</v>
      </c>
      <c r="AHO2290" s="1">
        <v>0</v>
      </c>
      <c r="AHP2290" s="1">
        <v>0</v>
      </c>
      <c r="AHQ2290" s="1">
        <v>0</v>
      </c>
      <c r="AHR2290" s="1">
        <v>2</v>
      </c>
      <c r="AIM2290" s="1">
        <v>2</v>
      </c>
      <c r="AIN2290" s="1">
        <v>0</v>
      </c>
      <c r="AIO2290" s="1">
        <v>0</v>
      </c>
      <c r="AIP2290" s="1">
        <v>1</v>
      </c>
      <c r="AIQ2290" s="1">
        <v>1</v>
      </c>
      <c r="AIR2290" s="1">
        <v>1</v>
      </c>
      <c r="AIS2290" s="1">
        <v>1</v>
      </c>
      <c r="AIT2290" s="3">
        <v>1</v>
      </c>
      <c r="AIU2290" s="1">
        <v>0</v>
      </c>
      <c r="AIV2290" s="1">
        <v>1</v>
      </c>
      <c r="AIW2290" s="1">
        <v>0</v>
      </c>
      <c r="AIX2290" s="1">
        <v>98</v>
      </c>
    </row>
    <row r="2291" spans="1:951" s="1" customFormat="1">
      <c r="B2291" s="1">
        <v>2</v>
      </c>
      <c r="C2291" s="1">
        <v>1</v>
      </c>
      <c r="D2291" s="1" t="s">
        <v>5146</v>
      </c>
      <c r="O2291" s="1">
        <v>0</v>
      </c>
      <c r="Z2291" s="1">
        <v>0</v>
      </c>
      <c r="AA2291" s="1">
        <v>2</v>
      </c>
      <c r="AB2291" s="1" t="s">
        <v>10509</v>
      </c>
      <c r="AC2291" s="1">
        <v>0</v>
      </c>
      <c r="AE2291" s="1">
        <v>0</v>
      </c>
      <c r="AG2291" s="1">
        <v>0</v>
      </c>
      <c r="AI2291" s="1">
        <v>134</v>
      </c>
      <c r="AJ2291" s="1">
        <v>128</v>
      </c>
      <c r="DR2291" s="1">
        <v>90</v>
      </c>
      <c r="DS2291" s="1">
        <v>92</v>
      </c>
      <c r="HA2291" s="1">
        <v>2</v>
      </c>
      <c r="HB2291" s="1">
        <v>0</v>
      </c>
      <c r="HT2291" s="1">
        <v>0</v>
      </c>
      <c r="HU2291" s="1">
        <v>0</v>
      </c>
      <c r="IP2291" s="1">
        <v>97</v>
      </c>
      <c r="IQ2291" s="1">
        <v>99</v>
      </c>
      <c r="LX2291" s="1">
        <v>106</v>
      </c>
      <c r="LY2291" s="1">
        <v>86</v>
      </c>
      <c r="PG2291" s="1">
        <v>18</v>
      </c>
      <c r="PH2291" s="1">
        <v>16</v>
      </c>
      <c r="SP2291" s="1">
        <v>99.8</v>
      </c>
      <c r="SQ2291" s="1">
        <v>96.6</v>
      </c>
      <c r="VX2291" s="1">
        <v>0</v>
      </c>
      <c r="VY2291" s="1">
        <v>1</v>
      </c>
      <c r="WQ2291" s="1">
        <v>0</v>
      </c>
      <c r="WR2291" s="1">
        <v>0</v>
      </c>
      <c r="AAY2291" s="1">
        <v>21</v>
      </c>
      <c r="ABB2291" s="1">
        <v>11.7</v>
      </c>
      <c r="ABE2291" s="1">
        <v>35.299999999999997</v>
      </c>
      <c r="ABM2291" s="1">
        <v>8.6300000000000008</v>
      </c>
      <c r="ABO2291" s="1">
        <v>204</v>
      </c>
      <c r="ABU2291" s="1">
        <v>138</v>
      </c>
      <c r="ABX2291" s="1">
        <v>4.4000000000000004</v>
      </c>
      <c r="ACA2291" s="1">
        <v>101</v>
      </c>
      <c r="ACD2291" s="1">
        <v>8.8000000000000007</v>
      </c>
      <c r="ACG2291" s="1">
        <v>186</v>
      </c>
      <c r="ACH2291" s="1">
        <v>180</v>
      </c>
      <c r="ACI2291" s="1">
        <v>173</v>
      </c>
      <c r="ACQ2291" s="1">
        <v>16</v>
      </c>
      <c r="ACT2291" s="1">
        <v>1.37</v>
      </c>
      <c r="ACW2291" s="1">
        <v>16</v>
      </c>
      <c r="AGG2291" s="1">
        <v>1</v>
      </c>
      <c r="AGH2291" s="1" t="s">
        <v>6359</v>
      </c>
      <c r="AGS2291" s="1">
        <v>1</v>
      </c>
      <c r="AGT2291" s="1">
        <v>0</v>
      </c>
      <c r="AGU2291" s="1">
        <v>0</v>
      </c>
      <c r="AGV2291" s="1">
        <v>1</v>
      </c>
      <c r="AGW2291" s="1">
        <v>0</v>
      </c>
      <c r="AGX2291" s="1">
        <v>0</v>
      </c>
      <c r="AGY2291" s="1">
        <v>0</v>
      </c>
      <c r="AGZ2291" s="1">
        <v>1</v>
      </c>
      <c r="AHA2291" s="1">
        <v>1</v>
      </c>
      <c r="AHB2291" s="1">
        <v>1</v>
      </c>
      <c r="AHC2291" s="1">
        <v>1</v>
      </c>
      <c r="AHD2291" s="1">
        <v>0</v>
      </c>
      <c r="AHE2291" s="1">
        <v>0</v>
      </c>
      <c r="AHF2291" s="1">
        <v>0</v>
      </c>
      <c r="AHH2291" s="1">
        <v>0</v>
      </c>
      <c r="AHI2291" s="1">
        <v>0</v>
      </c>
      <c r="AHK2291" s="1">
        <v>0</v>
      </c>
      <c r="AHL2291" s="1">
        <v>0</v>
      </c>
      <c r="AHM2291" s="1">
        <v>0</v>
      </c>
      <c r="AHN2291" s="1">
        <v>0</v>
      </c>
      <c r="AHO2291" s="1">
        <v>0</v>
      </c>
      <c r="AHP2291" s="1">
        <v>0</v>
      </c>
      <c r="AHQ2291" s="1">
        <v>0</v>
      </c>
      <c r="AHR2291" s="1">
        <v>1</v>
      </c>
      <c r="AIN2291" s="1">
        <v>0</v>
      </c>
      <c r="AIO2291" s="1">
        <v>0</v>
      </c>
      <c r="AIT2291" s="3">
        <v>1</v>
      </c>
      <c r="AIU2291" s="1">
        <v>0</v>
      </c>
      <c r="AIV2291" s="1">
        <v>0</v>
      </c>
      <c r="AIW2291" s="1">
        <v>0</v>
      </c>
      <c r="AIX2291" s="1">
        <v>40</v>
      </c>
      <c r="AIY2291" s="1">
        <v>100</v>
      </c>
    </row>
    <row r="2292" spans="1:951" s="1" customFormat="1">
      <c r="B2292" s="1">
        <v>3</v>
      </c>
      <c r="C2292" s="1">
        <v>0</v>
      </c>
      <c r="Z2292" s="1">
        <v>0</v>
      </c>
      <c r="AA2292" s="1">
        <v>2</v>
      </c>
      <c r="AB2292" s="1" t="s">
        <v>10510</v>
      </c>
      <c r="AC2292" s="1">
        <v>0</v>
      </c>
      <c r="AE2292" s="1">
        <v>2</v>
      </c>
      <c r="AF2292" s="1">
        <v>0</v>
      </c>
      <c r="AG2292" s="1">
        <v>0</v>
      </c>
      <c r="AI2292" s="1">
        <v>124</v>
      </c>
      <c r="AJ2292" s="1">
        <v>122</v>
      </c>
      <c r="DR2292" s="1">
        <v>96</v>
      </c>
      <c r="DS2292" s="1">
        <v>92</v>
      </c>
      <c r="HA2292" s="1">
        <v>0</v>
      </c>
      <c r="HB2292" s="1">
        <v>0</v>
      </c>
      <c r="HT2292" s="1">
        <v>0</v>
      </c>
      <c r="HU2292" s="1">
        <v>0</v>
      </c>
      <c r="IP2292" s="1">
        <v>97</v>
      </c>
      <c r="IQ2292" s="1">
        <v>95</v>
      </c>
      <c r="LX2292" s="1">
        <v>96</v>
      </c>
      <c r="LY2292" s="1">
        <v>92</v>
      </c>
      <c r="PG2292" s="1">
        <v>16</v>
      </c>
      <c r="PH2292" s="1">
        <v>16</v>
      </c>
      <c r="SP2292" s="1">
        <v>98.3</v>
      </c>
      <c r="SQ2292" s="1">
        <v>97.3</v>
      </c>
      <c r="VX2292" s="1">
        <v>0</v>
      </c>
      <c r="VY2292" s="1">
        <v>1</v>
      </c>
      <c r="WQ2292" s="1">
        <v>0</v>
      </c>
      <c r="WR2292" s="1">
        <v>0</v>
      </c>
      <c r="ACG2292" s="1">
        <v>111</v>
      </c>
      <c r="AGG2292" s="1">
        <v>1</v>
      </c>
      <c r="AGH2292" s="1" t="s">
        <v>6359</v>
      </c>
      <c r="AGS2292" s="1">
        <v>0</v>
      </c>
      <c r="AGT2292" s="1">
        <v>0</v>
      </c>
      <c r="AGU2292" s="1">
        <v>0</v>
      </c>
      <c r="AGV2292" s="1">
        <v>0</v>
      </c>
      <c r="AGW2292" s="1">
        <v>0</v>
      </c>
      <c r="AGX2292" s="1">
        <v>0</v>
      </c>
      <c r="AGY2292" s="1">
        <v>0</v>
      </c>
      <c r="AGZ2292" s="1">
        <v>2</v>
      </c>
      <c r="AHA2292" s="1">
        <v>1</v>
      </c>
      <c r="AHB2292" s="1">
        <v>1</v>
      </c>
      <c r="AHC2292" s="1">
        <v>1</v>
      </c>
      <c r="AHD2292" s="1">
        <v>0</v>
      </c>
      <c r="AHE2292" s="1">
        <v>0</v>
      </c>
      <c r="AHF2292" s="1">
        <v>0</v>
      </c>
      <c r="AHH2292" s="1">
        <v>0</v>
      </c>
      <c r="AHI2292" s="1">
        <v>0</v>
      </c>
      <c r="AHK2292" s="1">
        <v>0</v>
      </c>
      <c r="AHL2292" s="1">
        <v>0</v>
      </c>
      <c r="AHM2292" s="1">
        <v>0</v>
      </c>
      <c r="AHN2292" s="1">
        <v>0</v>
      </c>
      <c r="AHO2292" s="1">
        <v>0</v>
      </c>
      <c r="AHP2292" s="1">
        <v>0</v>
      </c>
      <c r="AHQ2292" s="1">
        <v>0</v>
      </c>
      <c r="AHR2292" s="1">
        <v>0</v>
      </c>
      <c r="AIN2292" s="1">
        <v>0</v>
      </c>
      <c r="AIO2292" s="1">
        <v>0</v>
      </c>
      <c r="AIT2292" s="3">
        <v>2</v>
      </c>
      <c r="AIU2292" s="1">
        <v>0</v>
      </c>
      <c r="AIV2292" s="1">
        <v>0</v>
      </c>
      <c r="AIW2292" s="1">
        <v>0</v>
      </c>
      <c r="AIX2292" s="1">
        <v>87</v>
      </c>
      <c r="AIY2292" s="1">
        <v>15</v>
      </c>
    </row>
    <row r="2293" spans="1:951" s="80" customFormat="1">
      <c r="B2293" s="80">
        <v>4</v>
      </c>
      <c r="C2293" s="80">
        <v>0</v>
      </c>
      <c r="Z2293" s="80">
        <v>0</v>
      </c>
      <c r="AA2293" s="80">
        <v>2</v>
      </c>
      <c r="AC2293" s="80">
        <v>0</v>
      </c>
      <c r="AE2293" s="80">
        <v>0</v>
      </c>
      <c r="AG2293" s="80">
        <v>0</v>
      </c>
      <c r="AI2293" s="80">
        <v>116</v>
      </c>
      <c r="DR2293" s="80">
        <v>82</v>
      </c>
      <c r="HA2293" s="80">
        <v>0</v>
      </c>
      <c r="HT2293" s="80">
        <v>0</v>
      </c>
      <c r="IP2293" s="80">
        <v>96</v>
      </c>
      <c r="LX2293" s="80">
        <v>102</v>
      </c>
      <c r="PG2293" s="80">
        <v>16</v>
      </c>
      <c r="SP2293" s="80">
        <v>98.4</v>
      </c>
      <c r="VX2293" s="80">
        <v>1</v>
      </c>
      <c r="WQ2293" s="80">
        <v>0</v>
      </c>
      <c r="AGS2293" s="80">
        <v>0</v>
      </c>
      <c r="AGT2293" s="80">
        <v>0</v>
      </c>
      <c r="AGU2293" s="80">
        <v>0</v>
      </c>
      <c r="AGV2293" s="80">
        <v>0</v>
      </c>
      <c r="AGW2293" s="80">
        <v>0</v>
      </c>
      <c r="AGX2293" s="80">
        <v>0</v>
      </c>
      <c r="AGY2293" s="80">
        <v>0</v>
      </c>
      <c r="AGZ2293" s="80">
        <v>0</v>
      </c>
      <c r="AHA2293" s="80">
        <v>0</v>
      </c>
      <c r="AHB2293" s="80">
        <v>0</v>
      </c>
      <c r="AHC2293" s="80">
        <v>1</v>
      </c>
      <c r="AHD2293" s="80">
        <v>0</v>
      </c>
      <c r="AHE2293" s="80">
        <v>0</v>
      </c>
      <c r="AHF2293" s="80">
        <v>0</v>
      </c>
      <c r="AHH2293" s="80">
        <v>0</v>
      </c>
      <c r="AHI2293" s="80">
        <v>0</v>
      </c>
      <c r="AHK2293" s="80">
        <v>0</v>
      </c>
      <c r="AHL2293" s="80">
        <v>0</v>
      </c>
      <c r="AHM2293" s="80">
        <v>0</v>
      </c>
      <c r="AHN2293" s="80">
        <v>0</v>
      </c>
      <c r="AHO2293" s="80">
        <v>0</v>
      </c>
      <c r="AHP2293" s="80">
        <v>0</v>
      </c>
      <c r="AHQ2293" s="80">
        <v>0</v>
      </c>
      <c r="AHR2293" s="80">
        <v>0</v>
      </c>
      <c r="AIN2293" s="80">
        <v>0</v>
      </c>
      <c r="AIO2293" s="80">
        <v>0</v>
      </c>
      <c r="AIT2293" s="86">
        <v>0</v>
      </c>
      <c r="AIU2293" s="80">
        <v>1</v>
      </c>
      <c r="AIV2293" s="80">
        <v>0</v>
      </c>
      <c r="AIW2293" s="80">
        <v>0</v>
      </c>
      <c r="AJB2293" s="80">
        <v>32</v>
      </c>
    </row>
    <row r="2294" spans="1:951" s="1" customFormat="1">
      <c r="A2294" s="1">
        <v>483</v>
      </c>
      <c r="B2294" s="1">
        <v>1</v>
      </c>
      <c r="C2294" s="1">
        <v>0</v>
      </c>
      <c r="Z2294" s="1">
        <v>0</v>
      </c>
      <c r="AA2294" s="1">
        <v>2</v>
      </c>
      <c r="AB2294" s="1" t="s">
        <v>10511</v>
      </c>
      <c r="AC2294" s="1">
        <v>0</v>
      </c>
      <c r="AE2294" s="1">
        <v>0</v>
      </c>
      <c r="AG2294" s="1">
        <v>0</v>
      </c>
      <c r="AGS2294" s="1">
        <v>0</v>
      </c>
      <c r="AGT2294" s="1">
        <v>0</v>
      </c>
      <c r="AGU2294" s="1">
        <v>0</v>
      </c>
      <c r="AGV2294" s="1">
        <v>0</v>
      </c>
      <c r="AGW2294" s="1">
        <v>0</v>
      </c>
      <c r="AGX2294" s="1">
        <v>1</v>
      </c>
      <c r="AGY2294" s="1">
        <v>0</v>
      </c>
      <c r="AGZ2294" s="1">
        <v>0</v>
      </c>
      <c r="AHA2294" s="1">
        <v>0</v>
      </c>
      <c r="AHB2294" s="1">
        <v>0</v>
      </c>
      <c r="AHC2294" s="1">
        <v>1</v>
      </c>
      <c r="AHD2294" s="1">
        <v>0</v>
      </c>
      <c r="AHE2294" s="1">
        <v>0</v>
      </c>
      <c r="AHF2294" s="1">
        <v>0</v>
      </c>
      <c r="AHH2294" s="1">
        <v>0</v>
      </c>
      <c r="AHI2294" s="1">
        <v>0</v>
      </c>
      <c r="AHK2294" s="1">
        <v>0</v>
      </c>
      <c r="AHL2294" s="1">
        <v>0</v>
      </c>
      <c r="AHM2294" s="1">
        <v>0</v>
      </c>
      <c r="AHN2294" s="1">
        <v>0</v>
      </c>
      <c r="AHO2294" s="1">
        <v>0</v>
      </c>
      <c r="AHP2294" s="1">
        <v>0</v>
      </c>
      <c r="AHQ2294" s="1">
        <v>0</v>
      </c>
      <c r="AHR2294" s="1">
        <v>0</v>
      </c>
      <c r="AIM2294" s="1">
        <v>0</v>
      </c>
      <c r="AIN2294" s="1">
        <v>0</v>
      </c>
      <c r="AIO2294" s="1">
        <v>0</v>
      </c>
      <c r="AIP2294" s="1">
        <v>0</v>
      </c>
      <c r="AIQ2294" s="1">
        <v>0</v>
      </c>
      <c r="AIR2294" s="1">
        <v>0</v>
      </c>
      <c r="AIS2294" s="1">
        <v>0</v>
      </c>
      <c r="AIT2294" s="3">
        <v>0</v>
      </c>
      <c r="AIU2294" s="1">
        <v>0</v>
      </c>
      <c r="AIV2294" s="1">
        <v>0</v>
      </c>
      <c r="AIW2294" s="1">
        <v>0</v>
      </c>
    </row>
    <row r="2295" spans="1:951" s="1" customFormat="1">
      <c r="B2295" s="1">
        <v>2</v>
      </c>
      <c r="C2295" s="1">
        <v>1</v>
      </c>
      <c r="D2295" s="1" t="s">
        <v>7701</v>
      </c>
      <c r="O2295" s="1">
        <v>1</v>
      </c>
      <c r="Z2295" s="1">
        <v>0</v>
      </c>
      <c r="AA2295" s="1">
        <v>2</v>
      </c>
      <c r="AB2295" s="1" t="s">
        <v>10512</v>
      </c>
      <c r="AC2295" s="1">
        <v>0</v>
      </c>
      <c r="AE2295" s="1">
        <v>0</v>
      </c>
      <c r="AG2295" s="1">
        <v>0</v>
      </c>
      <c r="AI2295" s="1">
        <v>118</v>
      </c>
      <c r="AJ2295" s="1">
        <v>128</v>
      </c>
      <c r="DR2295" s="1">
        <v>58</v>
      </c>
      <c r="DS2295" s="1">
        <v>64</v>
      </c>
      <c r="HA2295" s="1">
        <v>0</v>
      </c>
      <c r="HB2295" s="1">
        <v>0</v>
      </c>
      <c r="HT2295" s="1">
        <v>0</v>
      </c>
      <c r="HU2295" s="1">
        <v>0</v>
      </c>
      <c r="IP2295" s="1">
        <v>95</v>
      </c>
      <c r="IQ2295" s="1">
        <v>95</v>
      </c>
      <c r="LX2295" s="1">
        <v>104</v>
      </c>
      <c r="LY2295" s="1">
        <v>98</v>
      </c>
      <c r="PG2295" s="1">
        <v>38</v>
      </c>
      <c r="PH2295" s="1">
        <v>28</v>
      </c>
      <c r="SP2295" s="1">
        <v>98</v>
      </c>
      <c r="SQ2295" s="1">
        <v>98.9</v>
      </c>
      <c r="VX2295" s="1">
        <v>1</v>
      </c>
      <c r="VY2295" s="1">
        <v>1</v>
      </c>
      <c r="WQ2295" s="1">
        <v>0</v>
      </c>
      <c r="WR2295" s="1">
        <v>0</v>
      </c>
      <c r="AGS2295" s="1">
        <v>0</v>
      </c>
      <c r="AGT2295" s="1">
        <v>0</v>
      </c>
      <c r="AGU2295" s="1">
        <v>0</v>
      </c>
      <c r="AGV2295" s="1">
        <v>0</v>
      </c>
      <c r="AGW2295" s="1">
        <v>0</v>
      </c>
      <c r="AGX2295" s="1">
        <v>1</v>
      </c>
      <c r="AGY2295" s="1">
        <v>0</v>
      </c>
      <c r="AGZ2295" s="1">
        <v>0</v>
      </c>
      <c r="AHA2295" s="1">
        <v>0</v>
      </c>
      <c r="AHB2295" s="1">
        <v>0</v>
      </c>
      <c r="AHC2295" s="1">
        <v>1</v>
      </c>
      <c r="AHD2295" s="1">
        <v>0</v>
      </c>
      <c r="AHE2295" s="1">
        <v>0</v>
      </c>
      <c r="AHF2295" s="1">
        <v>0</v>
      </c>
      <c r="AHH2295" s="1">
        <v>0</v>
      </c>
      <c r="AHI2295" s="1">
        <v>0</v>
      </c>
      <c r="AHK2295" s="1">
        <v>0</v>
      </c>
      <c r="AHL2295" s="1">
        <v>0</v>
      </c>
      <c r="AHM2295" s="1">
        <v>0</v>
      </c>
      <c r="AHN2295" s="1">
        <v>0</v>
      </c>
      <c r="AHO2295" s="1">
        <v>0</v>
      </c>
      <c r="AHP2295" s="1">
        <v>0</v>
      </c>
      <c r="AHQ2295" s="1">
        <v>0</v>
      </c>
      <c r="AHR2295" s="1">
        <v>0</v>
      </c>
      <c r="AIM2295" s="1">
        <v>0</v>
      </c>
      <c r="AIN2295" s="1">
        <v>0</v>
      </c>
      <c r="AIO2295" s="1">
        <v>0</v>
      </c>
      <c r="AIP2295" s="1">
        <v>1</v>
      </c>
      <c r="AIQ2295" s="1">
        <v>1</v>
      </c>
      <c r="AIR2295" s="1">
        <v>1</v>
      </c>
      <c r="AIS2295" s="1">
        <v>1</v>
      </c>
      <c r="AIT2295" s="3">
        <v>1</v>
      </c>
      <c r="AIU2295" s="1">
        <v>1</v>
      </c>
      <c r="AIV2295" s="1">
        <v>0</v>
      </c>
      <c r="AIW2295" s="1">
        <v>0</v>
      </c>
      <c r="AIX2295" s="1">
        <v>27</v>
      </c>
      <c r="AJB2295" s="1">
        <v>33</v>
      </c>
    </row>
    <row r="2296" spans="1:951" s="1" customFormat="1">
      <c r="B2296" s="1">
        <v>3</v>
      </c>
      <c r="C2296" s="1">
        <v>1</v>
      </c>
      <c r="D2296" s="1" t="s">
        <v>7736</v>
      </c>
      <c r="O2296" s="1">
        <v>0</v>
      </c>
      <c r="Z2296" s="1">
        <v>0</v>
      </c>
      <c r="AA2296" s="1">
        <v>2</v>
      </c>
      <c r="AB2296" s="1" t="s">
        <v>10513</v>
      </c>
      <c r="AC2296" s="1">
        <v>0</v>
      </c>
      <c r="AE2296" s="1">
        <v>7</v>
      </c>
      <c r="AF2296" s="1">
        <v>0</v>
      </c>
      <c r="AG2296" s="1">
        <v>0</v>
      </c>
      <c r="AI2296" s="1">
        <v>124</v>
      </c>
      <c r="AJ2296" s="1">
        <v>118</v>
      </c>
      <c r="DR2296" s="1">
        <v>62</v>
      </c>
      <c r="DS2296" s="1">
        <v>62</v>
      </c>
      <c r="HA2296" s="1">
        <v>0</v>
      </c>
      <c r="HB2296" s="1">
        <v>0</v>
      </c>
      <c r="HT2296" s="1">
        <v>0</v>
      </c>
      <c r="HU2296" s="1">
        <v>0</v>
      </c>
      <c r="IP2296" s="1">
        <v>94</v>
      </c>
      <c r="IQ2296" s="1">
        <v>95</v>
      </c>
      <c r="LX2296" s="1">
        <v>88</v>
      </c>
      <c r="LY2296" s="1">
        <v>96</v>
      </c>
      <c r="PG2296" s="1">
        <v>26</v>
      </c>
      <c r="PH2296" s="1">
        <v>24</v>
      </c>
      <c r="SP2296" s="1">
        <v>98.2</v>
      </c>
      <c r="SQ2296" s="1">
        <v>97.7</v>
      </c>
      <c r="VX2296" s="1">
        <v>1</v>
      </c>
      <c r="VY2296" s="1">
        <v>1</v>
      </c>
      <c r="WQ2296" s="1">
        <v>0</v>
      </c>
      <c r="WR2296" s="1">
        <v>0</v>
      </c>
      <c r="AGS2296" s="1">
        <v>0</v>
      </c>
      <c r="AGT2296" s="1">
        <v>0</v>
      </c>
      <c r="AGU2296" s="1">
        <v>0</v>
      </c>
      <c r="AGV2296" s="1">
        <v>0</v>
      </c>
      <c r="AGW2296" s="1">
        <v>0</v>
      </c>
      <c r="AGX2296" s="1">
        <v>1</v>
      </c>
      <c r="AGY2296" s="1">
        <v>0</v>
      </c>
      <c r="AGZ2296" s="1">
        <v>0</v>
      </c>
      <c r="AHA2296" s="1">
        <v>0</v>
      </c>
      <c r="AHB2296" s="1">
        <v>0</v>
      </c>
      <c r="AHC2296" s="1">
        <v>1</v>
      </c>
      <c r="AHD2296" s="1">
        <v>0</v>
      </c>
      <c r="AHE2296" s="1">
        <v>0</v>
      </c>
      <c r="AHF2296" s="1">
        <v>0</v>
      </c>
      <c r="AHH2296" s="1">
        <v>0</v>
      </c>
      <c r="AHI2296" s="1">
        <v>0</v>
      </c>
      <c r="AHK2296" s="1">
        <v>0</v>
      </c>
      <c r="AHL2296" s="1">
        <v>0</v>
      </c>
      <c r="AHM2296" s="1">
        <v>0</v>
      </c>
      <c r="AHN2296" s="1">
        <v>0</v>
      </c>
      <c r="AHO2296" s="1">
        <v>0</v>
      </c>
      <c r="AHP2296" s="1">
        <v>0</v>
      </c>
      <c r="AHQ2296" s="1">
        <v>0</v>
      </c>
      <c r="AHR2296" s="1">
        <v>0</v>
      </c>
      <c r="AIM2296" s="1">
        <v>0</v>
      </c>
      <c r="AIN2296" s="1">
        <v>0</v>
      </c>
      <c r="AIO2296" s="1">
        <v>0</v>
      </c>
      <c r="AIT2296" s="3">
        <v>1</v>
      </c>
      <c r="AIU2296" s="1">
        <v>1</v>
      </c>
      <c r="AIV2296" s="1">
        <v>0</v>
      </c>
      <c r="AIW2296" s="1">
        <v>0</v>
      </c>
      <c r="AIX2296" s="1">
        <v>19</v>
      </c>
      <c r="AJB2296" s="1">
        <v>33</v>
      </c>
    </row>
    <row r="2297" spans="1:951" s="80" customFormat="1">
      <c r="B2297" s="80">
        <v>4</v>
      </c>
      <c r="C2297" s="80">
        <v>0</v>
      </c>
      <c r="Z2297" s="80">
        <v>0</v>
      </c>
      <c r="AA2297" s="80">
        <v>2</v>
      </c>
      <c r="AB2297" s="80" t="s">
        <v>8626</v>
      </c>
      <c r="AC2297" s="80">
        <v>0</v>
      </c>
      <c r="AE2297" s="80">
        <v>6</v>
      </c>
      <c r="AF2297" s="80">
        <v>0</v>
      </c>
      <c r="AG2297" s="80">
        <v>0</v>
      </c>
      <c r="AI2297" s="80">
        <v>150</v>
      </c>
      <c r="DR2297" s="80">
        <v>90</v>
      </c>
      <c r="HA2297" s="80">
        <v>2</v>
      </c>
      <c r="HT2297" s="80">
        <v>0</v>
      </c>
      <c r="IP2297" s="80">
        <v>98</v>
      </c>
      <c r="LX2297" s="80">
        <v>80</v>
      </c>
      <c r="PG2297" s="80">
        <v>26</v>
      </c>
      <c r="SP2297" s="80">
        <v>97.7</v>
      </c>
      <c r="VX2297" s="80">
        <v>1</v>
      </c>
      <c r="WQ2297" s="80">
        <v>0</v>
      </c>
      <c r="AGS2297" s="80">
        <v>0</v>
      </c>
      <c r="AGT2297" s="80">
        <v>0</v>
      </c>
      <c r="AGU2297" s="80">
        <v>0</v>
      </c>
      <c r="AGV2297" s="80">
        <v>0</v>
      </c>
      <c r="AGW2297" s="80">
        <v>0</v>
      </c>
      <c r="AGX2297" s="80">
        <v>1</v>
      </c>
      <c r="AGY2297" s="80">
        <v>0</v>
      </c>
      <c r="AGZ2297" s="80">
        <v>0</v>
      </c>
      <c r="AHA2297" s="80">
        <v>0</v>
      </c>
      <c r="AHB2297" s="80">
        <v>0</v>
      </c>
      <c r="AHC2297" s="80">
        <v>1</v>
      </c>
      <c r="AHD2297" s="80">
        <v>0</v>
      </c>
      <c r="AHE2297" s="80">
        <v>0</v>
      </c>
      <c r="AHF2297" s="80">
        <v>0</v>
      </c>
      <c r="AHH2297" s="80">
        <v>0</v>
      </c>
      <c r="AHI2297" s="80">
        <v>0</v>
      </c>
      <c r="AHK2297" s="80">
        <v>0</v>
      </c>
      <c r="AHL2297" s="80">
        <v>0</v>
      </c>
      <c r="AHM2297" s="80">
        <v>0</v>
      </c>
      <c r="AHN2297" s="80">
        <v>0</v>
      </c>
      <c r="AHO2297" s="80">
        <v>0</v>
      </c>
      <c r="AHP2297" s="80">
        <v>0</v>
      </c>
      <c r="AHQ2297" s="80">
        <v>0</v>
      </c>
      <c r="AHR2297" s="80">
        <v>0</v>
      </c>
      <c r="AIM2297" s="80">
        <v>0</v>
      </c>
      <c r="AIN2297" s="80">
        <v>0</v>
      </c>
      <c r="AIO2297" s="80">
        <v>0</v>
      </c>
      <c r="AIT2297" s="86">
        <v>1</v>
      </c>
      <c r="AIU2297" s="80">
        <v>0</v>
      </c>
      <c r="AIV2297" s="80">
        <v>0</v>
      </c>
      <c r="AIW2297" s="80">
        <v>0</v>
      </c>
      <c r="AIX2297" s="80">
        <v>28</v>
      </c>
    </row>
    <row r="2298" spans="1:951" s="14" customFormat="1">
      <c r="A2298" s="14">
        <v>484</v>
      </c>
      <c r="B2298" s="14">
        <v>1</v>
      </c>
      <c r="C2298" s="58" t="s">
        <v>2309</v>
      </c>
      <c r="D2298" s="14" t="s">
        <v>10514</v>
      </c>
      <c r="E2298" s="14" t="s">
        <v>10515</v>
      </c>
      <c r="F2298" s="63" t="s">
        <v>10516</v>
      </c>
      <c r="G2298" s="59" t="s">
        <v>10517</v>
      </c>
      <c r="H2298" s="58" t="s">
        <v>2425</v>
      </c>
      <c r="I2298" s="14" t="s">
        <v>10518</v>
      </c>
      <c r="J2298" s="14" t="s">
        <v>10519</v>
      </c>
      <c r="K2298" s="14" t="s">
        <v>10520</v>
      </c>
      <c r="L2298" s="14" t="s">
        <v>10521</v>
      </c>
      <c r="M2298" s="14" t="s">
        <v>10522</v>
      </c>
      <c r="N2298" s="14" t="s">
        <v>10523</v>
      </c>
      <c r="O2298" s="58" t="s">
        <v>2308</v>
      </c>
      <c r="P2298" s="58" t="s">
        <v>2308</v>
      </c>
      <c r="Q2298" s="58" t="s">
        <v>2308</v>
      </c>
      <c r="R2298" s="58" t="s">
        <v>2308</v>
      </c>
      <c r="S2298" s="58" t="s">
        <v>2308</v>
      </c>
      <c r="T2298" s="58" t="s">
        <v>2308</v>
      </c>
      <c r="U2298" s="58" t="s">
        <v>2308</v>
      </c>
      <c r="V2298" s="58" t="s">
        <v>2308</v>
      </c>
      <c r="W2298" s="58" t="s">
        <v>2308</v>
      </c>
      <c r="X2298" s="14">
        <v>1</v>
      </c>
      <c r="AI2298" s="14">
        <v>145</v>
      </c>
      <c r="AJ2298" s="14">
        <v>131</v>
      </c>
      <c r="DR2298" s="58" t="s">
        <v>10524</v>
      </c>
      <c r="DS2298" s="58" t="s">
        <v>8500</v>
      </c>
      <c r="DT2298" s="58"/>
      <c r="DU2298" s="58"/>
      <c r="DV2298" s="58"/>
      <c r="DW2298" s="58"/>
      <c r="DX2298" s="58"/>
      <c r="DY2298" s="58"/>
      <c r="DZ2298" s="58"/>
      <c r="EA2298" s="58"/>
      <c r="EB2298" s="58"/>
      <c r="EC2298" s="58"/>
      <c r="ED2298" s="58"/>
      <c r="EE2298" s="58"/>
      <c r="EF2298" s="58"/>
      <c r="EG2298" s="58"/>
      <c r="EH2298" s="58"/>
      <c r="EI2298" s="58"/>
      <c r="EJ2298" s="58"/>
      <c r="EK2298" s="58"/>
      <c r="EL2298" s="58"/>
      <c r="EM2298" s="58"/>
      <c r="EN2298" s="58"/>
      <c r="EO2298" s="58"/>
      <c r="EP2298" s="58"/>
      <c r="EQ2298" s="58"/>
      <c r="ER2298" s="58"/>
      <c r="ES2298" s="58"/>
      <c r="ET2298" s="58"/>
      <c r="EU2298" s="58"/>
      <c r="EV2298" s="58"/>
      <c r="EW2298" s="58"/>
      <c r="EX2298" s="58"/>
      <c r="EY2298" s="58"/>
      <c r="EZ2298" s="58"/>
      <c r="FA2298" s="58"/>
      <c r="FB2298" s="58"/>
      <c r="FC2298" s="58"/>
      <c r="FD2298" s="58"/>
      <c r="FE2298" s="58"/>
      <c r="FF2298" s="58"/>
      <c r="FG2298" s="58"/>
      <c r="FH2298" s="58"/>
      <c r="FI2298" s="58"/>
      <c r="FJ2298" s="58"/>
      <c r="FK2298" s="58"/>
      <c r="FL2298" s="58"/>
      <c r="FM2298" s="58"/>
      <c r="FN2298" s="58"/>
      <c r="FO2298" s="58"/>
      <c r="FP2298" s="58"/>
      <c r="FQ2298" s="58"/>
      <c r="FR2298" s="58"/>
      <c r="FS2298" s="58"/>
      <c r="FT2298" s="58"/>
      <c r="FU2298" s="58"/>
      <c r="FV2298" s="58"/>
      <c r="FW2298" s="58"/>
      <c r="FX2298" s="58"/>
      <c r="FY2298" s="58"/>
      <c r="FZ2298" s="58"/>
      <c r="GA2298" s="58"/>
      <c r="GB2298" s="58"/>
      <c r="GC2298" s="58"/>
      <c r="GD2298" s="58"/>
      <c r="GE2298" s="58"/>
      <c r="GF2298" s="58"/>
      <c r="GG2298" s="58"/>
      <c r="GH2298" s="58"/>
      <c r="GI2298" s="58"/>
      <c r="GJ2298" s="58"/>
      <c r="GK2298" s="58"/>
      <c r="GL2298" s="58"/>
      <c r="GM2298" s="58"/>
      <c r="GN2298" s="58"/>
      <c r="GO2298" s="58"/>
      <c r="GP2298" s="58"/>
      <c r="GQ2298" s="58"/>
      <c r="GR2298" s="58"/>
      <c r="GS2298" s="58"/>
      <c r="GT2298" s="58"/>
      <c r="GU2298" s="58"/>
      <c r="GV2298" s="58"/>
      <c r="GW2298" s="58"/>
      <c r="GX2298" s="58"/>
      <c r="GY2298" s="58"/>
      <c r="GZ2298" s="58"/>
      <c r="HA2298" s="14">
        <v>0</v>
      </c>
      <c r="HB2298" s="14">
        <v>0</v>
      </c>
      <c r="HT2298" s="14">
        <v>1</v>
      </c>
      <c r="HU2298" s="14">
        <v>1</v>
      </c>
      <c r="IP2298" s="14" t="s">
        <v>6143</v>
      </c>
      <c r="IQ2298" s="14" t="s">
        <v>8504</v>
      </c>
      <c r="LX2298" s="14">
        <v>89</v>
      </c>
      <c r="LY2298" s="14">
        <v>79</v>
      </c>
      <c r="PG2298" s="14" t="s">
        <v>9524</v>
      </c>
      <c r="PH2298" s="14" t="s">
        <v>8505</v>
      </c>
      <c r="SP2298" s="14">
        <v>98.7</v>
      </c>
      <c r="SQ2298" s="14">
        <v>98.6</v>
      </c>
      <c r="VX2298" s="14">
        <v>0</v>
      </c>
      <c r="VY2298" s="14">
        <v>0</v>
      </c>
      <c r="WQ2298" s="14">
        <v>0</v>
      </c>
      <c r="WR2298" s="14">
        <v>0</v>
      </c>
      <c r="ZY2298" s="14" t="s">
        <v>10525</v>
      </c>
      <c r="AAI2298" s="63"/>
      <c r="AAJ2298" s="59"/>
      <c r="AAK2298" s="58"/>
      <c r="AAM2298" s="58"/>
      <c r="AAO2298" s="63"/>
      <c r="AAP2298" s="59"/>
      <c r="AAQ2298" s="58"/>
      <c r="AAS2298" s="58"/>
      <c r="AAU2298" s="63"/>
      <c r="AAV2298" s="59"/>
      <c r="AAW2298" s="58"/>
      <c r="AGK2298" s="58"/>
      <c r="AGM2298" s="63"/>
      <c r="AGN2298" s="59"/>
      <c r="AGO2298" s="58"/>
      <c r="AGQ2298" s="58"/>
      <c r="AGS2298" s="14">
        <v>0</v>
      </c>
      <c r="AGT2298" s="14">
        <v>0</v>
      </c>
      <c r="AGU2298" s="14">
        <v>0</v>
      </c>
      <c r="AGV2298" s="14">
        <v>0</v>
      </c>
      <c r="AGW2298" s="14">
        <v>0</v>
      </c>
      <c r="AGX2298" s="14">
        <v>0</v>
      </c>
      <c r="AGY2298" s="14">
        <v>0</v>
      </c>
      <c r="AGZ2298" s="14">
        <v>0</v>
      </c>
      <c r="AHC2298" s="14">
        <v>1</v>
      </c>
      <c r="AHD2298" s="14">
        <v>0</v>
      </c>
      <c r="AHE2298" s="14">
        <v>0</v>
      </c>
      <c r="AHF2298" s="14">
        <v>0</v>
      </c>
      <c r="AHI2298" s="14">
        <v>0</v>
      </c>
      <c r="AHK2298" s="14">
        <v>0</v>
      </c>
      <c r="AHL2298" s="14">
        <v>0</v>
      </c>
      <c r="AHM2298" s="14">
        <v>0</v>
      </c>
      <c r="AHN2298" s="14">
        <v>0</v>
      </c>
      <c r="AHO2298" s="14">
        <v>0</v>
      </c>
      <c r="AHP2298" s="14">
        <v>0</v>
      </c>
      <c r="AHQ2298" s="14">
        <v>0</v>
      </c>
      <c r="AHR2298" s="14">
        <f>AVERAGE(0,0,0,3)</f>
        <v>0.75</v>
      </c>
      <c r="AHT2298" s="58"/>
      <c r="AHV2298" s="63"/>
      <c r="AHW2298" s="59"/>
      <c r="AHX2298" s="58"/>
      <c r="AHZ2298" s="58"/>
      <c r="AIB2298" s="63"/>
      <c r="AIC2298" s="59"/>
      <c r="AID2298" s="58"/>
      <c r="AIF2298" s="58"/>
      <c r="AIH2298" s="63"/>
      <c r="AII2298" s="59"/>
      <c r="AIJ2298" s="58"/>
      <c r="AIL2298" s="58"/>
      <c r="AIN2298" s="14">
        <v>0</v>
      </c>
      <c r="AIO2298" s="14">
        <v>0</v>
      </c>
      <c r="AIR2298" s="58"/>
      <c r="AIT2298" s="60"/>
      <c r="AIU2298" s="59"/>
      <c r="AIV2298" s="58"/>
      <c r="AIX2298" s="58"/>
      <c r="AJB2298" s="63"/>
      <c r="AJC2298" s="59"/>
      <c r="AJD2298" s="58"/>
      <c r="AJF2298" s="58"/>
      <c r="AJH2298" s="63"/>
      <c r="AJI2298" s="59"/>
      <c r="AJJ2298" s="58"/>
      <c r="AJL2298" s="58"/>
      <c r="AJN2298" s="63"/>
      <c r="AJO2298" s="59"/>
    </row>
    <row r="2299" spans="1:951" s="31" customFormat="1">
      <c r="B2299" s="31">
        <v>2</v>
      </c>
      <c r="C2299" s="31">
        <v>0</v>
      </c>
      <c r="F2299" s="82"/>
      <c r="G2299" s="83"/>
      <c r="AI2299" s="31">
        <v>127</v>
      </c>
      <c r="DR2299" s="31">
        <v>84</v>
      </c>
      <c r="HA2299" s="31">
        <v>0</v>
      </c>
      <c r="HT2299" s="31">
        <v>1</v>
      </c>
      <c r="IP2299" s="31">
        <v>96</v>
      </c>
      <c r="LX2299" s="31">
        <v>78</v>
      </c>
      <c r="LY2299" s="31">
        <v>76</v>
      </c>
      <c r="PG2299" s="31">
        <v>19</v>
      </c>
      <c r="SP2299" s="31">
        <v>97.8</v>
      </c>
      <c r="VX2299" s="31">
        <v>0</v>
      </c>
      <c r="WQ2299" s="31">
        <v>0</v>
      </c>
      <c r="AAI2299" s="82"/>
      <c r="AAJ2299" s="83"/>
      <c r="AAO2299" s="82"/>
      <c r="AAP2299" s="83"/>
      <c r="AAU2299" s="82"/>
      <c r="AAV2299" s="83"/>
      <c r="AAY2299" s="31">
        <v>26</v>
      </c>
      <c r="ABB2299" s="31">
        <v>12.9</v>
      </c>
      <c r="ABE2299" s="31">
        <v>37.799999999999997</v>
      </c>
      <c r="ABH2299" s="31">
        <v>1.1000000000000001</v>
      </c>
      <c r="ABM2299" s="31">
        <v>4.2300000000000004</v>
      </c>
      <c r="ABO2299" s="31">
        <v>369</v>
      </c>
      <c r="ABU2299" s="31">
        <v>169</v>
      </c>
      <c r="ABX2299" s="31">
        <v>4.2</v>
      </c>
      <c r="ACA2299" s="31">
        <v>100</v>
      </c>
      <c r="ACD2299" s="31">
        <v>8.9</v>
      </c>
      <c r="ACG2299" s="31">
        <v>97</v>
      </c>
      <c r="ACQ2299" s="31">
        <v>7</v>
      </c>
      <c r="ACT2299" s="31">
        <v>0.85</v>
      </c>
      <c r="ACW2299" s="31">
        <v>13</v>
      </c>
      <c r="ADR2299" s="31">
        <v>2</v>
      </c>
      <c r="AGM2299" s="82"/>
      <c r="AGN2299" s="83"/>
      <c r="AGS2299" s="31">
        <v>0</v>
      </c>
      <c r="AGT2299" s="31">
        <v>0</v>
      </c>
      <c r="AGU2299" s="31">
        <v>0</v>
      </c>
      <c r="AGV2299" s="31">
        <v>0</v>
      </c>
      <c r="AGW2299" s="31">
        <v>0</v>
      </c>
      <c r="AGX2299" s="31">
        <v>0</v>
      </c>
      <c r="AGY2299" s="31">
        <v>1</v>
      </c>
      <c r="AGZ2299" s="31">
        <v>4</v>
      </c>
      <c r="AHC2299" s="31">
        <v>1</v>
      </c>
      <c r="AHD2299" s="31">
        <v>0</v>
      </c>
      <c r="AHE2299" s="31">
        <v>0</v>
      </c>
      <c r="AHF2299" s="31">
        <v>0</v>
      </c>
      <c r="AHI2299" s="31">
        <v>0</v>
      </c>
      <c r="AHK2299" s="31">
        <v>0</v>
      </c>
      <c r="AHL2299" s="31">
        <v>0</v>
      </c>
      <c r="AHM2299" s="31">
        <v>0</v>
      </c>
      <c r="AHN2299" s="31">
        <v>0</v>
      </c>
      <c r="AHO2299" s="31">
        <v>0</v>
      </c>
      <c r="AHP2299" s="31">
        <v>0</v>
      </c>
      <c r="AHQ2299" s="31">
        <v>0</v>
      </c>
      <c r="AHR2299" s="31">
        <v>0</v>
      </c>
      <c r="AHV2299" s="82"/>
      <c r="AHW2299" s="83"/>
      <c r="AIB2299" s="82"/>
      <c r="AIC2299" s="83"/>
      <c r="AIH2299" s="82"/>
      <c r="AII2299" s="83"/>
      <c r="AIN2299" s="31">
        <v>0</v>
      </c>
      <c r="AIO2299" s="31">
        <v>0</v>
      </c>
      <c r="AIT2299" s="84"/>
      <c r="AIU2299" s="83"/>
      <c r="AJB2299" s="82"/>
      <c r="AJC2299" s="83"/>
      <c r="AJH2299" s="82"/>
      <c r="AJI2299" s="83"/>
      <c r="AJN2299" s="82"/>
      <c r="AJO2299" s="83"/>
    </row>
    <row r="2300" spans="1:951" s="1" customFormat="1">
      <c r="A2300" s="1">
        <v>485</v>
      </c>
      <c r="B2300" s="1">
        <v>1</v>
      </c>
      <c r="C2300" s="1">
        <v>1</v>
      </c>
      <c r="D2300" s="1" t="s">
        <v>10526</v>
      </c>
      <c r="E2300" s="1" t="s">
        <v>10527</v>
      </c>
      <c r="O2300" s="1">
        <v>0</v>
      </c>
      <c r="P2300" s="1">
        <v>1</v>
      </c>
      <c r="Z2300" s="1">
        <v>0</v>
      </c>
      <c r="AA2300" s="1">
        <v>2</v>
      </c>
      <c r="AB2300" s="1" t="s">
        <v>10528</v>
      </c>
      <c r="AC2300" s="1">
        <v>0</v>
      </c>
      <c r="AE2300" s="1">
        <v>0</v>
      </c>
      <c r="AG2300" s="1">
        <v>0</v>
      </c>
      <c r="AI2300" s="1">
        <v>179</v>
      </c>
      <c r="DR2300" s="1">
        <v>89</v>
      </c>
      <c r="HA2300" s="1">
        <v>0</v>
      </c>
      <c r="HT2300" s="1">
        <v>1</v>
      </c>
      <c r="IP2300" s="1">
        <v>95</v>
      </c>
      <c r="LX2300" s="1">
        <v>66</v>
      </c>
      <c r="PG2300" s="1">
        <v>16</v>
      </c>
      <c r="SP2300" s="1">
        <v>98</v>
      </c>
      <c r="VX2300" s="1">
        <v>1</v>
      </c>
      <c r="WQ2300" s="1">
        <v>0</v>
      </c>
      <c r="AGS2300" s="1">
        <v>0</v>
      </c>
      <c r="AGT2300" s="1">
        <v>0</v>
      </c>
      <c r="AGU2300" s="1">
        <v>0</v>
      </c>
      <c r="AGV2300" s="1">
        <v>0</v>
      </c>
      <c r="AGW2300" s="1">
        <v>0</v>
      </c>
      <c r="AGX2300" s="1">
        <v>0</v>
      </c>
      <c r="AGY2300" s="1">
        <v>0</v>
      </c>
      <c r="AGZ2300" s="1">
        <v>0</v>
      </c>
      <c r="AHA2300" s="1">
        <v>0</v>
      </c>
      <c r="AHB2300" s="1">
        <v>0</v>
      </c>
      <c r="AHC2300" s="1">
        <v>1</v>
      </c>
      <c r="AHD2300" s="1">
        <v>0</v>
      </c>
      <c r="AHE2300" s="1">
        <v>0</v>
      </c>
      <c r="AHF2300" s="1">
        <v>0</v>
      </c>
      <c r="AHH2300" s="1">
        <v>0</v>
      </c>
      <c r="AHI2300" s="1">
        <v>0</v>
      </c>
      <c r="AHK2300" s="1">
        <v>0</v>
      </c>
      <c r="AHL2300" s="1">
        <v>0</v>
      </c>
      <c r="AHM2300" s="1">
        <v>0</v>
      </c>
      <c r="AHN2300" s="1">
        <v>0</v>
      </c>
      <c r="AHO2300" s="1">
        <v>0</v>
      </c>
      <c r="AHP2300" s="1">
        <v>0</v>
      </c>
      <c r="AHQ2300" s="1">
        <v>0</v>
      </c>
      <c r="AHR2300" s="1">
        <v>0</v>
      </c>
      <c r="AIM2300" s="1">
        <v>0</v>
      </c>
      <c r="AIN2300" s="1">
        <v>0</v>
      </c>
      <c r="AIO2300" s="1">
        <v>0</v>
      </c>
      <c r="AIP2300" s="1">
        <v>1</v>
      </c>
      <c r="AIQ2300" s="1">
        <v>1</v>
      </c>
      <c r="AIR2300" s="1">
        <v>1</v>
      </c>
      <c r="AIS2300" s="1">
        <v>1</v>
      </c>
      <c r="AIT2300" s="3">
        <v>0</v>
      </c>
      <c r="AIU2300" s="1">
        <v>1</v>
      </c>
      <c r="AIV2300" s="1">
        <v>0</v>
      </c>
      <c r="AIW2300" s="1">
        <v>0</v>
      </c>
      <c r="AJB2300" s="1">
        <v>105</v>
      </c>
    </row>
    <row r="2301" spans="1:951" s="1" customFormat="1">
      <c r="B2301" s="1">
        <v>2</v>
      </c>
      <c r="C2301" s="1">
        <v>0</v>
      </c>
      <c r="Z2301" s="1">
        <v>0</v>
      </c>
      <c r="AA2301" s="1">
        <v>2</v>
      </c>
      <c r="AB2301" s="1" t="s">
        <v>10529</v>
      </c>
      <c r="AC2301" s="1">
        <v>0</v>
      </c>
      <c r="AE2301" s="1">
        <v>0</v>
      </c>
      <c r="AG2301" s="1">
        <v>0</v>
      </c>
      <c r="AI2301" s="1">
        <v>114</v>
      </c>
      <c r="AJ2301" s="1">
        <v>98</v>
      </c>
      <c r="AK2301" s="1">
        <v>105</v>
      </c>
      <c r="DR2301" s="1">
        <v>64</v>
      </c>
      <c r="DS2301" s="1">
        <v>56</v>
      </c>
      <c r="DT2301" s="1">
        <v>67</v>
      </c>
      <c r="HA2301" s="1">
        <v>2</v>
      </c>
      <c r="HB2301" s="1">
        <v>0</v>
      </c>
      <c r="HC2301" s="1">
        <v>2</v>
      </c>
      <c r="HT2301" s="1">
        <v>1</v>
      </c>
      <c r="HU2301" s="1">
        <v>1</v>
      </c>
      <c r="HV2301" s="1">
        <v>1</v>
      </c>
      <c r="IP2301" s="1">
        <v>92</v>
      </c>
      <c r="IQ2301" s="1">
        <v>94</v>
      </c>
      <c r="LX2301" s="1">
        <v>70</v>
      </c>
      <c r="LY2301" s="1">
        <v>64</v>
      </c>
      <c r="PG2301" s="1">
        <v>16</v>
      </c>
      <c r="PH2301" s="1">
        <v>18</v>
      </c>
      <c r="SP2301" s="1">
        <v>97.3</v>
      </c>
      <c r="SQ2301" s="1">
        <v>97.3</v>
      </c>
      <c r="VX2301" s="1">
        <v>1</v>
      </c>
      <c r="VY2301" s="1">
        <v>1</v>
      </c>
      <c r="WQ2301" s="1">
        <v>0</v>
      </c>
      <c r="WR2301" s="1">
        <v>0</v>
      </c>
      <c r="AGS2301" s="1">
        <v>0</v>
      </c>
      <c r="AGT2301" s="1">
        <v>0</v>
      </c>
      <c r="AGU2301" s="1">
        <v>0</v>
      </c>
      <c r="AGV2301" s="1">
        <v>0</v>
      </c>
      <c r="AGW2301" s="1">
        <v>0</v>
      </c>
      <c r="AGX2301" s="1">
        <v>0</v>
      </c>
      <c r="AGY2301" s="1">
        <v>0</v>
      </c>
      <c r="AGZ2301" s="1">
        <v>1</v>
      </c>
      <c r="AHA2301" s="1">
        <v>0</v>
      </c>
      <c r="AHB2301" s="1">
        <v>0</v>
      </c>
      <c r="AHC2301" s="1">
        <v>1</v>
      </c>
      <c r="AHD2301" s="1">
        <v>0</v>
      </c>
      <c r="AHE2301" s="1">
        <v>0</v>
      </c>
      <c r="AHF2301" s="1">
        <v>0</v>
      </c>
      <c r="AHH2301" s="1">
        <v>0</v>
      </c>
      <c r="AHI2301" s="1">
        <v>0</v>
      </c>
      <c r="AHK2301" s="1">
        <v>0</v>
      </c>
      <c r="AHL2301" s="1">
        <v>0</v>
      </c>
      <c r="AHM2301" s="1">
        <v>0</v>
      </c>
      <c r="AHN2301" s="1">
        <v>0</v>
      </c>
      <c r="AHO2301" s="1">
        <v>0</v>
      </c>
      <c r="AHP2301" s="1">
        <v>0</v>
      </c>
      <c r="AHQ2301" s="1">
        <v>0</v>
      </c>
      <c r="AHR2301" s="1">
        <v>0</v>
      </c>
      <c r="AIM2301" s="1">
        <v>0</v>
      </c>
      <c r="AIN2301" s="1">
        <v>0</v>
      </c>
      <c r="AIO2301" s="1">
        <v>0</v>
      </c>
      <c r="AIT2301" s="3">
        <v>2</v>
      </c>
      <c r="AIU2301" s="1">
        <v>0</v>
      </c>
      <c r="AIV2301" s="1">
        <v>0</v>
      </c>
      <c r="AIW2301" s="1">
        <v>0</v>
      </c>
      <c r="AIX2301" s="1">
        <v>88</v>
      </c>
      <c r="AIY2301" s="1">
        <v>41</v>
      </c>
    </row>
    <row r="2302" spans="1:951" s="18" customFormat="1">
      <c r="B2302" s="18">
        <v>3</v>
      </c>
      <c r="C2302" s="18">
        <v>0</v>
      </c>
      <c r="Z2302" s="18">
        <v>0</v>
      </c>
      <c r="AA2302" s="18">
        <v>2</v>
      </c>
      <c r="AC2302" s="18">
        <v>0</v>
      </c>
      <c r="AE2302" s="18">
        <v>0</v>
      </c>
      <c r="AG2302" s="18">
        <v>0</v>
      </c>
      <c r="AI2302" s="18">
        <v>163</v>
      </c>
      <c r="AJ2302" s="18">
        <v>134</v>
      </c>
      <c r="DR2302" s="18">
        <v>60</v>
      </c>
      <c r="DS2302" s="18">
        <v>93</v>
      </c>
      <c r="HA2302" s="18">
        <v>0</v>
      </c>
      <c r="HB2302" s="18">
        <v>2</v>
      </c>
      <c r="HT2302" s="18">
        <v>1</v>
      </c>
      <c r="HU2302" s="18">
        <v>1</v>
      </c>
      <c r="IP2302" s="18">
        <v>93</v>
      </c>
      <c r="LX2302" s="18">
        <v>63</v>
      </c>
      <c r="PG2302" s="18">
        <v>18</v>
      </c>
      <c r="SP2302" s="18">
        <v>96.9</v>
      </c>
      <c r="VX2302" s="18">
        <v>1</v>
      </c>
      <c r="WQ2302" s="18">
        <v>0</v>
      </c>
      <c r="AGS2302" s="18">
        <v>0</v>
      </c>
      <c r="AGT2302" s="18">
        <v>0</v>
      </c>
      <c r="AGU2302" s="18">
        <v>0</v>
      </c>
      <c r="AGV2302" s="18">
        <v>0</v>
      </c>
      <c r="AGW2302" s="18">
        <v>0</v>
      </c>
      <c r="AGX2302" s="18">
        <v>0</v>
      </c>
      <c r="AGY2302" s="18">
        <v>0</v>
      </c>
      <c r="AGZ2302" s="18">
        <v>0</v>
      </c>
      <c r="AHA2302" s="18">
        <v>0</v>
      </c>
      <c r="AHB2302" s="18">
        <v>0</v>
      </c>
      <c r="AHC2302" s="18">
        <v>1</v>
      </c>
      <c r="AHD2302" s="18">
        <v>0</v>
      </c>
      <c r="AHE2302" s="18">
        <v>0</v>
      </c>
      <c r="AHF2302" s="18">
        <v>0</v>
      </c>
      <c r="AHH2302" s="18">
        <v>0</v>
      </c>
      <c r="AHI2302" s="18">
        <v>0</v>
      </c>
      <c r="AHK2302" s="18">
        <v>0</v>
      </c>
      <c r="AHL2302" s="18">
        <v>0</v>
      </c>
      <c r="AHM2302" s="18">
        <v>0</v>
      </c>
      <c r="AHN2302" s="18">
        <v>0</v>
      </c>
      <c r="AHO2302" s="18">
        <v>0</v>
      </c>
      <c r="AHP2302" s="18">
        <v>0</v>
      </c>
      <c r="AHQ2302" s="18">
        <v>0</v>
      </c>
      <c r="AHR2302" s="18">
        <v>0</v>
      </c>
      <c r="AIM2302" s="18">
        <v>0</v>
      </c>
      <c r="AIN2302" s="18">
        <v>0</v>
      </c>
      <c r="AIO2302" s="18">
        <v>0</v>
      </c>
      <c r="AIT2302" s="79">
        <v>1</v>
      </c>
      <c r="AIU2302" s="18">
        <v>0</v>
      </c>
      <c r="AIV2302" s="18">
        <v>0</v>
      </c>
      <c r="AIW2302" s="18">
        <v>0</v>
      </c>
      <c r="AIX2302" s="18">
        <v>80</v>
      </c>
    </row>
    <row r="2303" spans="1:951" s="14" customFormat="1">
      <c r="A2303" s="14">
        <v>486</v>
      </c>
      <c r="B2303" s="14">
        <v>1</v>
      </c>
      <c r="C2303" s="61">
        <v>1</v>
      </c>
      <c r="D2303" s="14" t="s">
        <v>10530</v>
      </c>
      <c r="E2303" s="14" t="s">
        <v>8743</v>
      </c>
      <c r="F2303" s="63"/>
      <c r="G2303" s="58"/>
      <c r="O2303" s="61">
        <v>0</v>
      </c>
      <c r="P2303" s="61">
        <v>1</v>
      </c>
      <c r="Q2303" s="61"/>
      <c r="R2303" s="61"/>
      <c r="S2303" s="61"/>
      <c r="T2303" s="61"/>
      <c r="U2303" s="61"/>
      <c r="V2303" s="61"/>
      <c r="W2303" s="61"/>
      <c r="X2303" s="61"/>
      <c r="Y2303" s="61"/>
      <c r="Z2303" s="14">
        <v>0</v>
      </c>
      <c r="AA2303" s="14">
        <v>3</v>
      </c>
      <c r="AB2303" s="58"/>
      <c r="AC2303" s="14">
        <v>0</v>
      </c>
      <c r="AE2303" s="14">
        <v>0</v>
      </c>
      <c r="AG2303" s="14">
        <v>0</v>
      </c>
      <c r="AI2303" s="14">
        <v>116</v>
      </c>
      <c r="DR2303" s="61">
        <v>70</v>
      </c>
      <c r="DS2303" s="61"/>
      <c r="DT2303" s="61"/>
      <c r="DU2303" s="61"/>
      <c r="DV2303" s="61"/>
      <c r="DW2303" s="61"/>
      <c r="DX2303" s="61"/>
      <c r="DY2303" s="61"/>
      <c r="DZ2303" s="61"/>
      <c r="EA2303" s="61"/>
      <c r="EB2303" s="61"/>
      <c r="EC2303" s="61"/>
      <c r="ED2303" s="61"/>
      <c r="EE2303" s="61"/>
      <c r="EF2303" s="61"/>
      <c r="EG2303" s="61"/>
      <c r="EH2303" s="61"/>
      <c r="EI2303" s="61"/>
      <c r="EJ2303" s="61"/>
      <c r="EK2303" s="61"/>
      <c r="EL2303" s="61"/>
      <c r="EM2303" s="61"/>
      <c r="EN2303" s="61"/>
      <c r="EO2303" s="61"/>
      <c r="EP2303" s="61"/>
      <c r="EQ2303" s="61"/>
      <c r="ER2303" s="61"/>
      <c r="ES2303" s="61"/>
      <c r="ET2303" s="61"/>
      <c r="EU2303" s="61"/>
      <c r="EV2303" s="61"/>
      <c r="EW2303" s="61"/>
      <c r="EX2303" s="61"/>
      <c r="EY2303" s="61"/>
      <c r="EZ2303" s="61"/>
      <c r="FA2303" s="61"/>
      <c r="FB2303" s="61"/>
      <c r="FC2303" s="61"/>
      <c r="FD2303" s="61"/>
      <c r="FE2303" s="61"/>
      <c r="FF2303" s="61"/>
      <c r="FG2303" s="61"/>
      <c r="FH2303" s="61"/>
      <c r="FI2303" s="61"/>
      <c r="FJ2303" s="61"/>
      <c r="FK2303" s="61"/>
      <c r="FL2303" s="61"/>
      <c r="FM2303" s="61"/>
      <c r="FN2303" s="61"/>
      <c r="FO2303" s="61"/>
      <c r="FP2303" s="61"/>
      <c r="FQ2303" s="61"/>
      <c r="FR2303" s="61"/>
      <c r="FS2303" s="61"/>
      <c r="FT2303" s="61"/>
      <c r="FU2303" s="61"/>
      <c r="FV2303" s="61"/>
      <c r="FW2303" s="61"/>
      <c r="FX2303" s="61"/>
      <c r="FY2303" s="61"/>
      <c r="FZ2303" s="61"/>
      <c r="GA2303" s="61"/>
      <c r="GB2303" s="61"/>
      <c r="GC2303" s="61"/>
      <c r="GD2303" s="61"/>
      <c r="GE2303" s="61"/>
      <c r="GF2303" s="61"/>
      <c r="GG2303" s="61"/>
      <c r="GH2303" s="61"/>
      <c r="GI2303" s="61"/>
      <c r="GJ2303" s="61"/>
      <c r="GK2303" s="61"/>
      <c r="GL2303" s="61"/>
      <c r="GM2303" s="61"/>
      <c r="GN2303" s="61"/>
      <c r="GO2303" s="61"/>
      <c r="GP2303" s="61"/>
      <c r="GQ2303" s="61"/>
      <c r="GR2303" s="61"/>
      <c r="GS2303" s="61"/>
      <c r="GT2303" s="61"/>
      <c r="GU2303" s="61"/>
      <c r="GV2303" s="61"/>
      <c r="GW2303" s="61"/>
      <c r="GX2303" s="61"/>
      <c r="GY2303" s="61"/>
      <c r="GZ2303" s="61"/>
      <c r="HA2303" s="14">
        <v>2</v>
      </c>
      <c r="HN2303" s="63"/>
      <c r="HO2303" s="63"/>
      <c r="HP2303" s="63"/>
      <c r="HQ2303" s="63"/>
      <c r="HR2303" s="63"/>
      <c r="HS2303" s="63"/>
      <c r="HT2303" s="14">
        <v>0</v>
      </c>
      <c r="IP2303" s="14">
        <v>99</v>
      </c>
      <c r="LX2303" s="14">
        <v>72</v>
      </c>
      <c r="PG2303" s="61">
        <v>21</v>
      </c>
      <c r="PH2303" s="61"/>
      <c r="PI2303" s="61"/>
      <c r="PJ2303" s="61"/>
      <c r="PK2303" s="61"/>
      <c r="PL2303" s="61"/>
      <c r="PM2303" s="61"/>
      <c r="PN2303" s="61"/>
      <c r="PO2303" s="61"/>
      <c r="PP2303" s="61"/>
      <c r="PQ2303" s="61"/>
      <c r="PR2303" s="61"/>
      <c r="PS2303" s="61"/>
      <c r="PT2303" s="61"/>
      <c r="PU2303" s="61"/>
      <c r="PV2303" s="61"/>
      <c r="PW2303" s="61"/>
      <c r="PX2303" s="61"/>
      <c r="PY2303" s="61"/>
      <c r="PZ2303" s="61"/>
      <c r="QA2303" s="61"/>
      <c r="QB2303" s="61"/>
      <c r="QC2303" s="61"/>
      <c r="QD2303" s="61"/>
      <c r="QE2303" s="61"/>
      <c r="QF2303" s="61"/>
      <c r="QG2303" s="61"/>
      <c r="QH2303" s="61"/>
      <c r="QI2303" s="61"/>
      <c r="QJ2303" s="61"/>
      <c r="QK2303" s="61"/>
      <c r="QL2303" s="61"/>
      <c r="QM2303" s="61"/>
      <c r="QN2303" s="61"/>
      <c r="QO2303" s="61"/>
      <c r="QP2303" s="61"/>
      <c r="QQ2303" s="61"/>
      <c r="QR2303" s="61"/>
      <c r="QS2303" s="61"/>
      <c r="QT2303" s="61"/>
      <c r="QU2303" s="61"/>
      <c r="QV2303" s="61"/>
      <c r="QW2303" s="61"/>
      <c r="QX2303" s="61"/>
      <c r="QY2303" s="61"/>
      <c r="QZ2303" s="61"/>
      <c r="RA2303" s="61"/>
      <c r="RB2303" s="61"/>
      <c r="RC2303" s="61"/>
      <c r="RD2303" s="61"/>
      <c r="RE2303" s="61"/>
      <c r="RF2303" s="61"/>
      <c r="RG2303" s="61"/>
      <c r="RH2303" s="61"/>
      <c r="RI2303" s="61"/>
      <c r="RJ2303" s="61"/>
      <c r="RK2303" s="61"/>
      <c r="RL2303" s="61"/>
      <c r="RM2303" s="61"/>
      <c r="RN2303" s="61"/>
      <c r="RO2303" s="61"/>
      <c r="RP2303" s="61"/>
      <c r="RQ2303" s="61"/>
      <c r="RR2303" s="61"/>
      <c r="RS2303" s="61"/>
      <c r="RT2303" s="61"/>
      <c r="RU2303" s="61"/>
      <c r="RV2303" s="61"/>
      <c r="RW2303" s="61"/>
      <c r="RX2303" s="61"/>
      <c r="RY2303" s="61"/>
      <c r="RZ2303" s="61"/>
      <c r="SA2303" s="61"/>
      <c r="SB2303" s="61"/>
      <c r="SC2303" s="61"/>
      <c r="SD2303" s="61"/>
      <c r="SE2303" s="61"/>
      <c r="SF2303" s="61"/>
      <c r="SG2303" s="61"/>
      <c r="SH2303" s="61"/>
      <c r="SI2303" s="61"/>
      <c r="SJ2303" s="61"/>
      <c r="SK2303" s="61"/>
      <c r="SL2303" s="61"/>
      <c r="SM2303" s="61"/>
      <c r="SN2303" s="61"/>
      <c r="SO2303" s="61"/>
      <c r="SP2303" s="14">
        <v>94.1</v>
      </c>
      <c r="VX2303" s="14">
        <v>0</v>
      </c>
      <c r="WR2303" s="14">
        <v>0</v>
      </c>
      <c r="ZY2303" s="61"/>
      <c r="ZZ2303" s="61"/>
      <c r="AAA2303" s="61"/>
      <c r="AAI2303" s="63"/>
      <c r="AAJ2303" s="58"/>
      <c r="AAM2303" s="61"/>
      <c r="AAO2303" s="63"/>
      <c r="AAP2303" s="58"/>
      <c r="AAS2303" s="61"/>
      <c r="AAU2303" s="63"/>
      <c r="AAV2303" s="58"/>
      <c r="ABB2303" s="63"/>
      <c r="ABC2303" s="63"/>
      <c r="ABD2303" s="63"/>
      <c r="ABE2303" s="58"/>
      <c r="ABF2303" s="58"/>
      <c r="ABG2303" s="58"/>
      <c r="ABM2303" s="61"/>
      <c r="ABN2303" s="61"/>
      <c r="ABQ2303" s="63"/>
      <c r="ABR2303" s="63"/>
      <c r="ABS2303" s="58"/>
      <c r="ABT2303" s="58"/>
      <c r="ACA2303" s="61"/>
      <c r="ACB2303" s="61"/>
      <c r="ACC2303" s="61"/>
      <c r="ACG2303" s="63"/>
      <c r="ACH2303" s="63"/>
      <c r="ACI2303" s="63"/>
      <c r="ACJ2303" s="63"/>
      <c r="ACK2303" s="63"/>
      <c r="ACL2303" s="63"/>
      <c r="ACM2303" s="63"/>
      <c r="ACN2303" s="63"/>
      <c r="ACO2303" s="63"/>
      <c r="ACP2303" s="63"/>
      <c r="ACQ2303" s="58"/>
      <c r="ACR2303" s="58"/>
      <c r="ACS2303" s="58"/>
      <c r="ADB2303" s="63"/>
      <c r="ADC2303" s="63"/>
      <c r="ADD2303" s="58"/>
      <c r="ADE2303" s="58"/>
      <c r="AGK2303" s="61"/>
      <c r="AGM2303" s="63"/>
      <c r="AGN2303" s="58"/>
      <c r="AGQ2303" s="61"/>
      <c r="AGS2303" s="14">
        <v>0</v>
      </c>
      <c r="AGT2303" s="14">
        <v>0</v>
      </c>
      <c r="AGU2303" s="14">
        <v>1</v>
      </c>
      <c r="AGV2303" s="14">
        <v>0</v>
      </c>
      <c r="AGW2303" s="14">
        <v>0</v>
      </c>
      <c r="AGX2303" s="14">
        <v>1</v>
      </c>
      <c r="AGY2303" s="14">
        <v>2</v>
      </c>
      <c r="AGZ2303" s="14">
        <v>11</v>
      </c>
      <c r="AHA2303" s="14">
        <v>0</v>
      </c>
      <c r="AHB2303" s="14">
        <v>0</v>
      </c>
      <c r="AHC2303" s="14">
        <v>1</v>
      </c>
      <c r="AHD2303" s="14">
        <v>0</v>
      </c>
      <c r="AHE2303" s="14">
        <v>0</v>
      </c>
      <c r="AHF2303" s="14">
        <v>0</v>
      </c>
      <c r="AHH2303" s="14">
        <v>0</v>
      </c>
      <c r="AHI2303" s="14">
        <v>0</v>
      </c>
      <c r="AHK2303" s="14">
        <v>0</v>
      </c>
      <c r="AHL2303" s="14">
        <v>0</v>
      </c>
      <c r="AHM2303" s="14">
        <v>0</v>
      </c>
      <c r="AHN2303" s="14">
        <v>0</v>
      </c>
      <c r="AHO2303" s="14">
        <v>0</v>
      </c>
      <c r="AHP2303" s="14">
        <v>0</v>
      </c>
      <c r="AHQ2303" s="14">
        <v>0</v>
      </c>
      <c r="AHR2303" s="14">
        <v>0</v>
      </c>
      <c r="AHT2303" s="61"/>
      <c r="AHV2303" s="63"/>
      <c r="AHW2303" s="58"/>
      <c r="AHZ2303" s="61"/>
      <c r="AIB2303" s="63"/>
      <c r="AIC2303" s="58"/>
      <c r="AIF2303" s="61"/>
      <c r="AIH2303" s="63"/>
      <c r="AII2303" s="58"/>
      <c r="AIL2303" s="61"/>
      <c r="AIM2303" s="14">
        <v>0</v>
      </c>
      <c r="AIN2303" s="14">
        <v>0</v>
      </c>
      <c r="AIO2303" s="14">
        <v>0</v>
      </c>
      <c r="AIR2303" s="61"/>
      <c r="AIT2303" s="60">
        <v>1</v>
      </c>
      <c r="AIU2303" s="58" t="s">
        <v>2308</v>
      </c>
      <c r="AIV2303" s="14">
        <v>0</v>
      </c>
      <c r="AIW2303" s="14">
        <v>0</v>
      </c>
      <c r="AIX2303" s="61">
        <v>71</v>
      </c>
      <c r="AJB2303" s="63"/>
      <c r="AJC2303" s="58"/>
      <c r="AJF2303" s="61"/>
      <c r="AJH2303" s="63"/>
      <c r="AJI2303" s="58"/>
      <c r="AJL2303" s="61"/>
      <c r="AJN2303" s="63"/>
      <c r="AJO2303" s="58"/>
    </row>
    <row r="2304" spans="1:951" s="31" customFormat="1">
      <c r="B2304" s="31">
        <v>2</v>
      </c>
      <c r="C2304" s="31">
        <v>1</v>
      </c>
      <c r="D2304" s="31" t="s">
        <v>10531</v>
      </c>
      <c r="E2304" s="31" t="s">
        <v>6104</v>
      </c>
      <c r="F2304" s="82"/>
      <c r="G2304" s="83"/>
      <c r="O2304" s="31">
        <v>0</v>
      </c>
      <c r="P2304" s="31">
        <v>1</v>
      </c>
      <c r="Z2304" s="31">
        <v>0</v>
      </c>
      <c r="AA2304" s="31">
        <v>1</v>
      </c>
      <c r="AB2304" s="83" t="s">
        <v>10532</v>
      </c>
      <c r="AC2304" s="31">
        <v>0</v>
      </c>
      <c r="AE2304" s="31">
        <v>0</v>
      </c>
      <c r="AG2304" s="31">
        <v>0</v>
      </c>
      <c r="AI2304" s="31">
        <v>116</v>
      </c>
      <c r="AJ2304" s="31">
        <v>116</v>
      </c>
      <c r="DR2304" s="31">
        <v>62</v>
      </c>
      <c r="DS2304" s="31">
        <v>64</v>
      </c>
      <c r="HA2304" s="31">
        <v>2</v>
      </c>
      <c r="HB2304" s="31">
        <v>2</v>
      </c>
      <c r="HT2304" s="31">
        <v>0</v>
      </c>
      <c r="HU2304" s="31">
        <v>0</v>
      </c>
      <c r="IP2304" s="31">
        <v>96</v>
      </c>
      <c r="IQ2304" s="31">
        <v>97</v>
      </c>
      <c r="LX2304" s="31">
        <v>63</v>
      </c>
      <c r="LY2304" s="31">
        <v>73</v>
      </c>
      <c r="PG2304" s="31">
        <v>20</v>
      </c>
      <c r="PH2304" s="31">
        <v>18</v>
      </c>
      <c r="SP2304" s="31">
        <v>97.3</v>
      </c>
      <c r="SQ2304" s="31">
        <v>97.1</v>
      </c>
      <c r="VX2304" s="31">
        <v>0</v>
      </c>
      <c r="VY2304" s="31">
        <v>0</v>
      </c>
      <c r="WR2304" s="31">
        <v>0</v>
      </c>
      <c r="WS2304" s="31">
        <v>0</v>
      </c>
      <c r="AAI2304" s="82"/>
      <c r="AAJ2304" s="83"/>
      <c r="AAO2304" s="82"/>
      <c r="AAP2304" s="83"/>
      <c r="AAU2304" s="82"/>
      <c r="AAV2304" s="83"/>
      <c r="ABB2304" s="82"/>
      <c r="ABC2304" s="82"/>
      <c r="ABD2304" s="82"/>
      <c r="ABE2304" s="83"/>
      <c r="ABF2304" s="83"/>
      <c r="ABG2304" s="83"/>
      <c r="ABQ2304" s="82"/>
      <c r="ABR2304" s="82"/>
      <c r="ABS2304" s="83"/>
      <c r="ABT2304" s="83"/>
      <c r="ACG2304" s="82"/>
      <c r="ACH2304" s="82"/>
      <c r="ACI2304" s="82"/>
      <c r="ACJ2304" s="82"/>
      <c r="ACK2304" s="82"/>
      <c r="ACL2304" s="82"/>
      <c r="ACM2304" s="82"/>
      <c r="ACN2304" s="82"/>
      <c r="ACO2304" s="82"/>
      <c r="ACP2304" s="82"/>
      <c r="ACQ2304" s="83"/>
      <c r="ACR2304" s="83"/>
      <c r="ACS2304" s="83"/>
      <c r="ADB2304" s="82"/>
      <c r="ADC2304" s="82"/>
      <c r="ADD2304" s="83"/>
      <c r="ADE2304" s="83"/>
      <c r="AGM2304" s="82"/>
      <c r="AGN2304" s="83"/>
      <c r="AGS2304" s="31">
        <v>0</v>
      </c>
      <c r="AGT2304" s="31">
        <v>0</v>
      </c>
      <c r="AGU2304" s="31">
        <v>0</v>
      </c>
      <c r="AGV2304" s="31">
        <v>0</v>
      </c>
      <c r="AGW2304" s="31">
        <v>0</v>
      </c>
      <c r="AGX2304" s="31">
        <v>1</v>
      </c>
      <c r="AGY2304" s="31">
        <v>0</v>
      </c>
      <c r="AGZ2304" s="31">
        <v>0</v>
      </c>
      <c r="AHA2304" s="31">
        <v>0</v>
      </c>
      <c r="AHB2304" s="31">
        <v>0</v>
      </c>
      <c r="AHC2304" s="31">
        <v>0</v>
      </c>
      <c r="AHD2304" s="31">
        <v>0</v>
      </c>
      <c r="AHE2304" s="31">
        <v>0</v>
      </c>
      <c r="AHF2304" s="31">
        <v>0</v>
      </c>
      <c r="AHH2304" s="31">
        <v>0</v>
      </c>
      <c r="AHI2304" s="31">
        <v>0</v>
      </c>
      <c r="AHK2304" s="31">
        <v>0</v>
      </c>
      <c r="AHL2304" s="31">
        <v>0</v>
      </c>
      <c r="AHM2304" s="31">
        <v>0</v>
      </c>
      <c r="AHN2304" s="31">
        <v>0</v>
      </c>
      <c r="AHO2304" s="31">
        <v>0</v>
      </c>
      <c r="AHP2304" s="31">
        <v>0</v>
      </c>
      <c r="AHQ2304" s="31">
        <v>0</v>
      </c>
      <c r="AHR2304" s="31">
        <v>0</v>
      </c>
      <c r="AHV2304" s="82"/>
      <c r="AHW2304" s="83"/>
      <c r="AIB2304" s="82"/>
      <c r="AIC2304" s="83"/>
      <c r="AIH2304" s="82"/>
      <c r="AII2304" s="83"/>
      <c r="AIM2304" s="31">
        <v>0</v>
      </c>
      <c r="AIN2304" s="31">
        <v>0</v>
      </c>
      <c r="AIO2304" s="31">
        <v>0</v>
      </c>
      <c r="AIT2304" s="84">
        <v>2</v>
      </c>
      <c r="AIU2304" s="83" t="s">
        <v>2308</v>
      </c>
      <c r="AIV2304" s="31">
        <v>0</v>
      </c>
      <c r="AIW2304" s="31">
        <v>0</v>
      </c>
      <c r="AIX2304" s="31">
        <v>60</v>
      </c>
      <c r="AIY2304" s="31">
        <v>45</v>
      </c>
      <c r="AJB2304" s="82"/>
      <c r="AJC2304" s="83"/>
      <c r="AJH2304" s="82"/>
      <c r="AJI2304" s="83"/>
      <c r="AJN2304" s="82"/>
      <c r="AJO2304" s="83"/>
    </row>
    <row r="2305" spans="1:951" s="1" customFormat="1">
      <c r="A2305" s="1">
        <v>487</v>
      </c>
      <c r="B2305" s="1">
        <v>1</v>
      </c>
      <c r="C2305" s="1">
        <v>0</v>
      </c>
      <c r="Z2305" s="1">
        <v>0</v>
      </c>
      <c r="AA2305" s="1">
        <v>1</v>
      </c>
      <c r="AB2305" s="1" t="s">
        <v>10533</v>
      </c>
      <c r="AC2305" s="1">
        <v>1</v>
      </c>
      <c r="AD2305" s="1">
        <v>0</v>
      </c>
      <c r="AE2305" s="1">
        <v>5</v>
      </c>
      <c r="AF2305" s="1">
        <v>0</v>
      </c>
      <c r="AG2305" s="1">
        <v>0</v>
      </c>
      <c r="AI2305" s="1">
        <v>160</v>
      </c>
      <c r="DR2305" s="1">
        <v>110</v>
      </c>
      <c r="HA2305" s="1">
        <v>2</v>
      </c>
      <c r="HT2305" s="1">
        <v>0</v>
      </c>
      <c r="IP2305" s="1">
        <v>98</v>
      </c>
      <c r="LX2305" s="1">
        <v>58</v>
      </c>
      <c r="PG2305" s="1">
        <v>18</v>
      </c>
      <c r="SP2305" s="1">
        <v>97</v>
      </c>
      <c r="VX2305" s="1">
        <v>0</v>
      </c>
      <c r="WQ2305" s="1">
        <v>0</v>
      </c>
      <c r="AGS2305" s="1">
        <v>0</v>
      </c>
      <c r="AGT2305" s="1">
        <v>0</v>
      </c>
      <c r="AGU2305" s="1">
        <v>0</v>
      </c>
      <c r="AGV2305" s="1">
        <v>0</v>
      </c>
      <c r="AGW2305" s="1">
        <v>0</v>
      </c>
      <c r="AGX2305" s="1">
        <v>0</v>
      </c>
      <c r="AGY2305" s="1">
        <v>0</v>
      </c>
      <c r="AGZ2305" s="1">
        <v>0</v>
      </c>
      <c r="AHA2305" s="1">
        <v>0</v>
      </c>
      <c r="AHB2305" s="1">
        <v>0</v>
      </c>
      <c r="AHC2305" s="1">
        <v>1</v>
      </c>
      <c r="AHD2305" s="1">
        <v>0</v>
      </c>
      <c r="AHE2305" s="1">
        <v>0</v>
      </c>
      <c r="AHF2305" s="1">
        <v>0</v>
      </c>
      <c r="AHH2305" s="1">
        <v>0</v>
      </c>
      <c r="AHI2305" s="1">
        <v>0</v>
      </c>
      <c r="AHK2305" s="1">
        <v>0</v>
      </c>
      <c r="AHL2305" s="1">
        <v>0</v>
      </c>
      <c r="AHM2305" s="1">
        <v>0</v>
      </c>
      <c r="AHN2305" s="1">
        <v>0</v>
      </c>
      <c r="AHO2305" s="1">
        <v>0</v>
      </c>
      <c r="AHP2305" s="1">
        <v>0</v>
      </c>
      <c r="AHQ2305" s="1">
        <v>0</v>
      </c>
      <c r="AHR2305" s="1">
        <v>1</v>
      </c>
      <c r="AIM2305" s="1">
        <v>2</v>
      </c>
      <c r="AIN2305" s="1">
        <v>0</v>
      </c>
      <c r="AIO2305" s="1">
        <v>0</v>
      </c>
      <c r="AIP2305" s="1">
        <v>1</v>
      </c>
      <c r="AIQ2305" s="1">
        <v>1</v>
      </c>
      <c r="AIR2305" s="1">
        <v>1</v>
      </c>
      <c r="AIS2305" s="1">
        <v>1</v>
      </c>
      <c r="AIT2305" s="3">
        <v>1</v>
      </c>
      <c r="AIV2305" s="1">
        <v>0</v>
      </c>
      <c r="AIW2305" s="1">
        <v>0</v>
      </c>
      <c r="AIX2305" s="1">
        <v>22</v>
      </c>
    </row>
    <row r="2306" spans="1:951" s="1" customFormat="1">
      <c r="B2306" s="1">
        <v>2</v>
      </c>
      <c r="C2306" s="1">
        <v>1</v>
      </c>
      <c r="D2306" s="1" t="s">
        <v>7525</v>
      </c>
      <c r="E2306" s="1" t="s">
        <v>5664</v>
      </c>
      <c r="F2306" s="1" t="s">
        <v>10534</v>
      </c>
      <c r="G2306" s="1" t="s">
        <v>8832</v>
      </c>
      <c r="H2306" s="1" t="s">
        <v>9082</v>
      </c>
      <c r="I2306" s="1" t="s">
        <v>10535</v>
      </c>
      <c r="J2306" s="1" t="s">
        <v>10536</v>
      </c>
      <c r="O2306" s="1">
        <v>0</v>
      </c>
      <c r="P2306" s="1">
        <v>0</v>
      </c>
      <c r="Q2306" s="1">
        <v>1</v>
      </c>
      <c r="R2306" s="1">
        <v>0</v>
      </c>
      <c r="S2306" s="1">
        <v>0</v>
      </c>
      <c r="T2306" s="1">
        <v>0</v>
      </c>
      <c r="U2306" s="1">
        <v>1</v>
      </c>
      <c r="Z2306" s="1">
        <v>0</v>
      </c>
      <c r="AA2306" s="1">
        <v>2</v>
      </c>
      <c r="AB2306" s="1" t="s">
        <v>10537</v>
      </c>
      <c r="AC2306" s="1">
        <v>6</v>
      </c>
      <c r="AD2306" s="1">
        <v>0</v>
      </c>
      <c r="AE2306" s="1">
        <v>6</v>
      </c>
      <c r="AF2306" s="1">
        <v>0</v>
      </c>
      <c r="AG2306" s="1">
        <v>0</v>
      </c>
      <c r="AI2306" s="1">
        <v>158</v>
      </c>
      <c r="AJ2306" s="1">
        <v>148</v>
      </c>
      <c r="DR2306" s="1">
        <v>102</v>
      </c>
      <c r="DS2306" s="1">
        <v>108</v>
      </c>
      <c r="HA2306" s="1">
        <v>2</v>
      </c>
      <c r="HB2306" s="1">
        <v>2</v>
      </c>
      <c r="HT2306" s="1">
        <v>0</v>
      </c>
      <c r="HU2306" s="1">
        <v>0</v>
      </c>
      <c r="IP2306" s="1">
        <v>97</v>
      </c>
      <c r="IQ2306" s="1">
        <v>98</v>
      </c>
      <c r="LX2306" s="1">
        <v>66</v>
      </c>
      <c r="LY2306" s="1">
        <v>64</v>
      </c>
      <c r="PG2306" s="1">
        <v>16</v>
      </c>
      <c r="PH2306" s="1">
        <v>18</v>
      </c>
      <c r="SP2306" s="1">
        <v>96.7</v>
      </c>
      <c r="SQ2306" s="1">
        <v>95.2</v>
      </c>
      <c r="VX2306" s="1">
        <v>0</v>
      </c>
      <c r="VY2306" s="1">
        <v>0</v>
      </c>
      <c r="WQ2306" s="1">
        <v>0</v>
      </c>
      <c r="WR2306" s="1">
        <v>0</v>
      </c>
      <c r="ACG2306" s="1">
        <v>329</v>
      </c>
      <c r="ACH2306" s="1">
        <v>87</v>
      </c>
      <c r="AGS2306" s="1">
        <v>1</v>
      </c>
      <c r="AGT2306" s="1">
        <v>0</v>
      </c>
      <c r="AGU2306" s="1">
        <v>0</v>
      </c>
      <c r="AGV2306" s="1">
        <v>1</v>
      </c>
      <c r="AGW2306" s="1">
        <v>0</v>
      </c>
      <c r="AGX2306" s="1">
        <v>0</v>
      </c>
      <c r="AGY2306" s="1">
        <v>0</v>
      </c>
      <c r="AGZ2306" s="1">
        <v>0</v>
      </c>
      <c r="AHA2306" s="1">
        <v>0</v>
      </c>
      <c r="AHB2306" s="1">
        <v>0</v>
      </c>
      <c r="AHC2306" s="1">
        <v>1</v>
      </c>
      <c r="AHD2306" s="1">
        <v>0</v>
      </c>
      <c r="AHE2306" s="1">
        <v>0</v>
      </c>
      <c r="AHF2306" s="1">
        <v>0</v>
      </c>
      <c r="AHH2306" s="1">
        <v>0</v>
      </c>
      <c r="AHI2306" s="1">
        <v>0</v>
      </c>
      <c r="AHK2306" s="1">
        <v>0</v>
      </c>
      <c r="AHL2306" s="1">
        <v>0</v>
      </c>
      <c r="AHM2306" s="1">
        <v>0</v>
      </c>
      <c r="AHN2306" s="1">
        <v>0</v>
      </c>
      <c r="AHO2306" s="1">
        <v>0</v>
      </c>
      <c r="AHP2306" s="1">
        <v>0</v>
      </c>
      <c r="AHQ2306" s="1">
        <v>0</v>
      </c>
      <c r="AHR2306" s="1">
        <v>1</v>
      </c>
      <c r="AIN2306" s="1">
        <v>0</v>
      </c>
      <c r="AIO2306" s="1">
        <v>0</v>
      </c>
      <c r="AIT2306" s="3">
        <v>2</v>
      </c>
      <c r="AIV2306" s="1">
        <v>1</v>
      </c>
      <c r="AIW2306" s="1">
        <v>0</v>
      </c>
      <c r="AIX2306" s="1">
        <v>33</v>
      </c>
      <c r="AIY2306" s="1">
        <v>51</v>
      </c>
    </row>
    <row r="2307" spans="1:951" s="18" customFormat="1">
      <c r="B2307" s="18">
        <v>3</v>
      </c>
      <c r="C2307" s="18">
        <v>1</v>
      </c>
      <c r="D2307" s="18" t="s">
        <v>7649</v>
      </c>
      <c r="O2307" s="18">
        <v>0</v>
      </c>
      <c r="Z2307" s="18">
        <v>0</v>
      </c>
      <c r="AA2307" s="18">
        <v>2</v>
      </c>
      <c r="AB2307" s="18" t="s">
        <v>10538</v>
      </c>
      <c r="AC2307" s="18">
        <v>0</v>
      </c>
      <c r="AE2307" s="18">
        <v>2</v>
      </c>
      <c r="AF2307" s="18">
        <v>0</v>
      </c>
      <c r="AG2307" s="18">
        <v>1</v>
      </c>
      <c r="AH2307" s="18">
        <v>0</v>
      </c>
      <c r="AI2307" s="18">
        <v>148</v>
      </c>
      <c r="AJ2307" s="18">
        <v>138</v>
      </c>
      <c r="DR2307" s="18">
        <v>110</v>
      </c>
      <c r="DS2307" s="18">
        <v>102</v>
      </c>
      <c r="HA2307" s="18">
        <v>2</v>
      </c>
      <c r="HB2307" s="18">
        <v>2</v>
      </c>
      <c r="HT2307" s="18">
        <v>0</v>
      </c>
      <c r="HU2307" s="18">
        <v>0</v>
      </c>
      <c r="IP2307" s="18">
        <v>99</v>
      </c>
      <c r="IQ2307" s="18">
        <v>99</v>
      </c>
      <c r="LX2307" s="18">
        <v>52</v>
      </c>
      <c r="LY2307" s="18">
        <v>56</v>
      </c>
      <c r="PG2307" s="18">
        <v>14</v>
      </c>
      <c r="PH2307" s="18">
        <v>18</v>
      </c>
      <c r="SP2307" s="18">
        <v>97</v>
      </c>
      <c r="SQ2307" s="18">
        <v>97.4</v>
      </c>
      <c r="VX2307" s="18">
        <v>0</v>
      </c>
      <c r="VY2307" s="18">
        <v>0</v>
      </c>
      <c r="WQ2307" s="18">
        <v>0</v>
      </c>
      <c r="WR2307" s="18">
        <v>0</v>
      </c>
      <c r="ACG2307" s="18">
        <v>119</v>
      </c>
      <c r="ACH2307" s="18">
        <v>159</v>
      </c>
      <c r="AGS2307" s="18">
        <v>0</v>
      </c>
      <c r="AGT2307" s="18">
        <v>0</v>
      </c>
      <c r="AGU2307" s="18">
        <v>0</v>
      </c>
      <c r="AGV2307" s="18">
        <v>0</v>
      </c>
      <c r="AGW2307" s="18">
        <v>0</v>
      </c>
      <c r="AGX2307" s="18">
        <v>0</v>
      </c>
      <c r="AGY2307" s="18">
        <v>0</v>
      </c>
      <c r="AGZ2307" s="18">
        <v>0</v>
      </c>
      <c r="AHA2307" s="18">
        <v>0</v>
      </c>
      <c r="AHB2307" s="18">
        <v>0</v>
      </c>
      <c r="AHC2307" s="18">
        <v>1</v>
      </c>
      <c r="AHD2307" s="18">
        <v>0</v>
      </c>
      <c r="AHE2307" s="18">
        <v>0</v>
      </c>
      <c r="AHF2307" s="18">
        <v>0</v>
      </c>
      <c r="AHH2307" s="18">
        <v>0</v>
      </c>
      <c r="AHI2307" s="18">
        <v>0</v>
      </c>
      <c r="AHK2307" s="18">
        <v>0</v>
      </c>
      <c r="AHL2307" s="18">
        <v>0</v>
      </c>
      <c r="AHM2307" s="18">
        <v>0</v>
      </c>
      <c r="AHN2307" s="18">
        <v>0</v>
      </c>
      <c r="AHO2307" s="18">
        <v>0</v>
      </c>
      <c r="AHP2307" s="18">
        <v>0</v>
      </c>
      <c r="AHQ2307" s="18">
        <v>0</v>
      </c>
      <c r="AHR2307" s="18">
        <v>1</v>
      </c>
      <c r="AIN2307" s="18">
        <v>0</v>
      </c>
      <c r="AIO2307" s="18">
        <v>0</v>
      </c>
      <c r="AIT2307" s="79">
        <v>2</v>
      </c>
      <c r="AIV2307" s="18">
        <v>0</v>
      </c>
      <c r="AIW2307" s="18">
        <v>0</v>
      </c>
      <c r="AIX2307" s="18">
        <v>20</v>
      </c>
      <c r="AIY2307" s="18">
        <v>30</v>
      </c>
    </row>
    <row r="2308" spans="1:951" s="80" customFormat="1">
      <c r="A2308" s="80">
        <v>488</v>
      </c>
      <c r="B2308" s="80">
        <v>1</v>
      </c>
      <c r="C2308" s="80">
        <v>0</v>
      </c>
      <c r="Z2308" s="80">
        <v>1</v>
      </c>
      <c r="AA2308" s="80">
        <v>1</v>
      </c>
      <c r="AB2308" s="80" t="s">
        <v>10539</v>
      </c>
      <c r="IP2308" s="80">
        <v>89</v>
      </c>
      <c r="LX2308" s="80">
        <v>96</v>
      </c>
      <c r="PG2308" s="80">
        <v>12</v>
      </c>
      <c r="SP2308" s="80">
        <v>97.8</v>
      </c>
      <c r="VX2308" s="80">
        <v>1</v>
      </c>
      <c r="WQ2308" s="80">
        <v>1</v>
      </c>
      <c r="AGS2308" s="80">
        <v>0</v>
      </c>
      <c r="AGT2308" s="80">
        <v>0</v>
      </c>
      <c r="AGU2308" s="80">
        <v>0</v>
      </c>
      <c r="AGV2308" s="80">
        <v>0</v>
      </c>
      <c r="AGW2308" s="80">
        <v>1</v>
      </c>
      <c r="AGX2308" s="80">
        <v>0</v>
      </c>
      <c r="AGY2308" s="80">
        <v>0</v>
      </c>
      <c r="AGZ2308" s="80">
        <v>0</v>
      </c>
      <c r="AHA2308" s="80">
        <v>0</v>
      </c>
      <c r="AHB2308" s="80">
        <v>0</v>
      </c>
      <c r="AHC2308" s="80">
        <v>1</v>
      </c>
      <c r="AHD2308" s="80">
        <v>0</v>
      </c>
      <c r="AHE2308" s="80">
        <v>0</v>
      </c>
      <c r="AHF2308" s="80">
        <v>0</v>
      </c>
      <c r="AHH2308" s="80">
        <v>0</v>
      </c>
      <c r="AHI2308" s="80">
        <v>0</v>
      </c>
      <c r="AHK2308" s="80">
        <v>0</v>
      </c>
      <c r="AHL2308" s="80">
        <v>0</v>
      </c>
      <c r="AHM2308" s="80">
        <v>0</v>
      </c>
      <c r="AHN2308" s="80">
        <v>0</v>
      </c>
      <c r="AHO2308" s="80">
        <v>0</v>
      </c>
      <c r="AHP2308" s="80">
        <v>0</v>
      </c>
      <c r="AHQ2308" s="80">
        <v>0</v>
      </c>
      <c r="AHR2308" s="80">
        <v>0</v>
      </c>
      <c r="AIM2308" s="80">
        <v>0</v>
      </c>
      <c r="AIN2308" s="80">
        <v>0</v>
      </c>
      <c r="AIO2308" s="80">
        <v>0</v>
      </c>
      <c r="AIP2308" s="80">
        <v>0</v>
      </c>
      <c r="AIQ2308" s="80">
        <v>0</v>
      </c>
      <c r="AIR2308" s="80">
        <v>0</v>
      </c>
      <c r="AIS2308" s="80">
        <v>1</v>
      </c>
      <c r="AIT2308" s="86">
        <v>1</v>
      </c>
      <c r="AIU2308" s="80">
        <v>0</v>
      </c>
      <c r="AIV2308" s="80">
        <v>0</v>
      </c>
      <c r="AIW2308" s="80">
        <v>0</v>
      </c>
      <c r="AIX2308" s="80">
        <v>62</v>
      </c>
    </row>
    <row r="2309" spans="1:951" s="1" customFormat="1">
      <c r="A2309" s="1">
        <v>489</v>
      </c>
      <c r="B2309" s="1">
        <v>1</v>
      </c>
      <c r="C2309" s="1">
        <v>1</v>
      </c>
      <c r="D2309" s="1" t="s">
        <v>10540</v>
      </c>
      <c r="O2309" s="1">
        <v>0</v>
      </c>
      <c r="Z2309" s="1">
        <v>0</v>
      </c>
      <c r="AA2309" s="1">
        <v>2</v>
      </c>
      <c r="AB2309" s="1" t="s">
        <v>10541</v>
      </c>
      <c r="AC2309" s="1">
        <v>0</v>
      </c>
      <c r="AE2309" s="1">
        <v>0</v>
      </c>
      <c r="AG2309" s="1">
        <v>0</v>
      </c>
      <c r="AI2309" s="1">
        <v>114</v>
      </c>
      <c r="DR2309" s="1">
        <v>58</v>
      </c>
      <c r="HA2309" s="1">
        <v>2</v>
      </c>
      <c r="HT2309" s="1">
        <v>0</v>
      </c>
      <c r="IP2309" s="1">
        <v>93</v>
      </c>
      <c r="LX2309" s="1">
        <v>84</v>
      </c>
      <c r="PG2309" s="1">
        <v>20</v>
      </c>
      <c r="SP2309" s="1">
        <v>98.1</v>
      </c>
      <c r="VX2309" s="1">
        <v>0</v>
      </c>
      <c r="WQ2309" s="1">
        <v>0</v>
      </c>
      <c r="AGS2309" s="1">
        <v>0</v>
      </c>
      <c r="AGT2309" s="1">
        <v>0</v>
      </c>
      <c r="AGU2309" s="1">
        <v>0</v>
      </c>
      <c r="AGV2309" s="1">
        <v>0</v>
      </c>
      <c r="AGW2309" s="1">
        <v>0</v>
      </c>
      <c r="AGX2309" s="1">
        <v>0</v>
      </c>
      <c r="AGY2309" s="1">
        <v>0</v>
      </c>
      <c r="AGZ2309" s="1">
        <v>1</v>
      </c>
      <c r="AHA2309" s="1">
        <v>0</v>
      </c>
      <c r="AHB2309" s="1">
        <v>0</v>
      </c>
      <c r="AHC2309" s="1">
        <v>1</v>
      </c>
      <c r="AHD2309" s="1">
        <v>0</v>
      </c>
      <c r="AHE2309" s="1">
        <v>0</v>
      </c>
      <c r="AHF2309" s="1">
        <v>0</v>
      </c>
      <c r="AHH2309" s="1">
        <v>0</v>
      </c>
      <c r="AHI2309" s="1">
        <v>0</v>
      </c>
      <c r="AHK2309" s="1">
        <v>0</v>
      </c>
      <c r="AHL2309" s="1">
        <v>0</v>
      </c>
      <c r="AHM2309" s="1">
        <v>0</v>
      </c>
      <c r="AHN2309" s="1">
        <v>0</v>
      </c>
      <c r="AHO2309" s="1">
        <v>0</v>
      </c>
      <c r="AHP2309" s="1">
        <v>0</v>
      </c>
      <c r="AHQ2309" s="1">
        <v>0</v>
      </c>
      <c r="AHR2309" s="1">
        <v>0</v>
      </c>
      <c r="AIM2309" s="1">
        <v>0</v>
      </c>
      <c r="AIN2309" s="1">
        <v>0</v>
      </c>
      <c r="AIO2309" s="1">
        <v>0</v>
      </c>
      <c r="AIP2309" s="1">
        <v>1</v>
      </c>
      <c r="AIQ2309" s="1">
        <v>1</v>
      </c>
      <c r="AIR2309" s="1">
        <v>1</v>
      </c>
      <c r="AIS2309" s="1">
        <v>1</v>
      </c>
      <c r="AIT2309" s="1">
        <v>1</v>
      </c>
      <c r="AIU2309" s="1">
        <v>0</v>
      </c>
      <c r="AIV2309" s="1">
        <v>0</v>
      </c>
      <c r="AIW2309" s="1">
        <v>0</v>
      </c>
      <c r="AIX2309" s="1">
        <v>43</v>
      </c>
    </row>
    <row r="2310" spans="1:951" s="1" customFormat="1">
      <c r="B2310" s="1">
        <v>2</v>
      </c>
      <c r="C2310" s="1">
        <v>1</v>
      </c>
      <c r="D2310" s="1" t="s">
        <v>7525</v>
      </c>
      <c r="O2310" s="1">
        <v>1</v>
      </c>
      <c r="Z2310" s="1">
        <v>0</v>
      </c>
      <c r="AA2310" s="1">
        <v>2</v>
      </c>
      <c r="AC2310" s="1">
        <v>0</v>
      </c>
      <c r="AE2310" s="1">
        <v>0</v>
      </c>
      <c r="AG2310" s="1">
        <v>0</v>
      </c>
      <c r="AI2310" s="1">
        <v>142</v>
      </c>
      <c r="AJ2310" s="1">
        <v>128</v>
      </c>
      <c r="AK2310" s="1">
        <v>108</v>
      </c>
      <c r="DR2310" s="1">
        <v>90</v>
      </c>
      <c r="DS2310" s="1">
        <v>78</v>
      </c>
      <c r="DT2310" s="1">
        <v>60</v>
      </c>
      <c r="HA2310" s="1">
        <v>2</v>
      </c>
      <c r="HB2310" s="1">
        <v>2</v>
      </c>
      <c r="HC2310" s="1">
        <v>2</v>
      </c>
      <c r="HT2310" s="1">
        <v>0</v>
      </c>
      <c r="HU2310" s="1">
        <v>0</v>
      </c>
      <c r="HV2310" s="1">
        <v>0</v>
      </c>
      <c r="IP2310" s="1">
        <v>95</v>
      </c>
      <c r="IR2310" s="1">
        <v>98</v>
      </c>
      <c r="LX2310" s="1">
        <v>91</v>
      </c>
      <c r="LZ2310" s="1">
        <v>76</v>
      </c>
      <c r="PG2310" s="1">
        <v>20</v>
      </c>
      <c r="PI2310" s="1">
        <v>18</v>
      </c>
      <c r="SP2310" s="1">
        <v>98.6</v>
      </c>
      <c r="SR2310" s="1">
        <v>98.6</v>
      </c>
      <c r="VX2310" s="1">
        <v>1</v>
      </c>
      <c r="VZ2310" s="1">
        <v>1</v>
      </c>
      <c r="WQ2310" s="1">
        <v>0</v>
      </c>
      <c r="WS2310" s="1">
        <v>0</v>
      </c>
      <c r="AGG2310" s="1">
        <v>2</v>
      </c>
      <c r="AGH2310" s="1" t="s">
        <v>6333</v>
      </c>
      <c r="AGS2310" s="1">
        <v>1</v>
      </c>
      <c r="AGT2310" s="1">
        <v>0</v>
      </c>
      <c r="AGU2310" s="1">
        <v>0</v>
      </c>
      <c r="AGV2310" s="1">
        <v>1</v>
      </c>
      <c r="AGW2310" s="1">
        <v>0</v>
      </c>
      <c r="AGX2310" s="1">
        <v>0</v>
      </c>
      <c r="AGY2310" s="1">
        <v>0</v>
      </c>
      <c r="AGZ2310" s="1">
        <v>0</v>
      </c>
      <c r="AHA2310" s="1">
        <v>0</v>
      </c>
      <c r="AHB2310" s="1">
        <v>0</v>
      </c>
      <c r="AHC2310" s="1">
        <v>1</v>
      </c>
      <c r="AHD2310" s="1">
        <v>0</v>
      </c>
      <c r="AHE2310" s="1">
        <v>0</v>
      </c>
      <c r="AHF2310" s="1">
        <v>0</v>
      </c>
      <c r="AHH2310" s="1">
        <v>0</v>
      </c>
      <c r="AHI2310" s="1">
        <v>0</v>
      </c>
      <c r="AHK2310" s="1">
        <v>0</v>
      </c>
      <c r="AHL2310" s="1">
        <v>0</v>
      </c>
      <c r="AHM2310" s="1">
        <v>0</v>
      </c>
      <c r="AHN2310" s="1">
        <v>0</v>
      </c>
      <c r="AHO2310" s="1">
        <v>0</v>
      </c>
      <c r="AHP2310" s="1">
        <v>0</v>
      </c>
      <c r="AHQ2310" s="1">
        <v>0</v>
      </c>
      <c r="AHR2310" s="1">
        <v>0</v>
      </c>
      <c r="AIM2310" s="1">
        <v>0</v>
      </c>
      <c r="AIN2310" s="1">
        <v>0</v>
      </c>
      <c r="AIO2310" s="1">
        <v>0</v>
      </c>
      <c r="AIT2310" s="1">
        <v>1</v>
      </c>
      <c r="AIU2310" s="1">
        <v>1</v>
      </c>
      <c r="AIV2310" s="1">
        <v>1</v>
      </c>
      <c r="AIW2310" s="1">
        <v>0</v>
      </c>
      <c r="AIX2310" s="1">
        <v>41</v>
      </c>
      <c r="AJB2310" s="1">
        <v>25</v>
      </c>
    </row>
    <row r="2311" spans="1:951" s="1" customFormat="1">
      <c r="B2311" s="1">
        <v>3</v>
      </c>
      <c r="C2311" s="1">
        <v>1</v>
      </c>
      <c r="D2311" s="1" t="s">
        <v>7703</v>
      </c>
      <c r="O2311" s="1">
        <v>0</v>
      </c>
      <c r="Z2311" s="1">
        <v>0</v>
      </c>
      <c r="AA2311" s="1">
        <v>2</v>
      </c>
      <c r="AC2311" s="1">
        <v>0</v>
      </c>
      <c r="AE2311" s="1">
        <v>0</v>
      </c>
      <c r="AG2311" s="1">
        <v>0</v>
      </c>
      <c r="AI2311" s="1">
        <v>136</v>
      </c>
      <c r="AJ2311" s="1">
        <v>110</v>
      </c>
      <c r="DR2311" s="1">
        <v>82</v>
      </c>
      <c r="DS2311" s="1">
        <v>64</v>
      </c>
      <c r="HA2311" s="1">
        <v>2</v>
      </c>
      <c r="HB2311" s="1">
        <v>2</v>
      </c>
      <c r="HT2311" s="1">
        <v>0</v>
      </c>
      <c r="HU2311" s="1">
        <v>0</v>
      </c>
      <c r="IP2311" s="1">
        <v>98</v>
      </c>
      <c r="IQ2311" s="1">
        <v>98</v>
      </c>
      <c r="LX2311" s="1">
        <v>89</v>
      </c>
      <c r="LY2311" s="1">
        <v>68</v>
      </c>
      <c r="PG2311" s="1">
        <v>18</v>
      </c>
      <c r="PH2311" s="1">
        <v>16</v>
      </c>
      <c r="SP2311" s="1">
        <v>97.1</v>
      </c>
      <c r="SQ2311" s="1">
        <v>98.1</v>
      </c>
      <c r="VX2311" s="1">
        <v>1</v>
      </c>
      <c r="VY2311" s="1">
        <v>1</v>
      </c>
      <c r="WQ2311" s="1">
        <v>0</v>
      </c>
      <c r="WR2311" s="1">
        <v>0</v>
      </c>
      <c r="AGS2311" s="1">
        <v>0</v>
      </c>
      <c r="AGT2311" s="1">
        <v>0</v>
      </c>
      <c r="AGU2311" s="1">
        <v>0</v>
      </c>
      <c r="AGV2311" s="1">
        <v>0</v>
      </c>
      <c r="AGW2311" s="1">
        <v>0</v>
      </c>
      <c r="AGX2311" s="1">
        <v>0</v>
      </c>
      <c r="AGY2311" s="1">
        <v>0</v>
      </c>
      <c r="AGZ2311" s="1">
        <v>0</v>
      </c>
      <c r="AHA2311" s="1">
        <v>0</v>
      </c>
      <c r="AHB2311" s="1">
        <v>0</v>
      </c>
      <c r="AHC2311" s="1">
        <v>1</v>
      </c>
      <c r="AHD2311" s="1">
        <v>0</v>
      </c>
      <c r="AHE2311" s="1">
        <v>0</v>
      </c>
      <c r="AHF2311" s="1">
        <v>0</v>
      </c>
      <c r="AHH2311" s="1">
        <v>0</v>
      </c>
      <c r="AHI2311" s="1">
        <v>0</v>
      </c>
      <c r="AHK2311" s="1">
        <v>0</v>
      </c>
      <c r="AHL2311" s="1">
        <v>0</v>
      </c>
      <c r="AHM2311" s="1">
        <v>0</v>
      </c>
      <c r="AHN2311" s="1">
        <v>0</v>
      </c>
      <c r="AHO2311" s="1">
        <v>0</v>
      </c>
      <c r="AHP2311" s="1">
        <v>0</v>
      </c>
      <c r="AHQ2311" s="1">
        <v>0</v>
      </c>
      <c r="AHR2311" s="1">
        <v>0</v>
      </c>
      <c r="AIM2311" s="1">
        <v>0</v>
      </c>
      <c r="AIN2311" s="1">
        <v>0</v>
      </c>
      <c r="AIO2311" s="1">
        <v>0</v>
      </c>
      <c r="AIT2311" s="1">
        <v>1</v>
      </c>
      <c r="AIU2311" s="1">
        <v>1</v>
      </c>
      <c r="AIV2311" s="1">
        <v>1</v>
      </c>
      <c r="AIW2311" s="1">
        <v>0</v>
      </c>
      <c r="AIX2311" s="1">
        <v>27</v>
      </c>
      <c r="AJB2311" s="1">
        <v>25</v>
      </c>
    </row>
    <row r="2312" spans="1:951" s="80" customFormat="1">
      <c r="B2312" s="80">
        <v>4</v>
      </c>
      <c r="C2312" s="80">
        <v>0</v>
      </c>
      <c r="Z2312" s="80">
        <v>0</v>
      </c>
      <c r="AA2312" s="80">
        <v>2</v>
      </c>
      <c r="AC2312" s="80">
        <v>0</v>
      </c>
      <c r="AE2312" s="80">
        <v>6</v>
      </c>
      <c r="AF2312" s="80">
        <v>0</v>
      </c>
      <c r="AG2312" s="80">
        <v>0</v>
      </c>
      <c r="AI2312" s="80">
        <v>132</v>
      </c>
      <c r="DR2312" s="80">
        <v>80</v>
      </c>
      <c r="HA2312" s="80">
        <v>2</v>
      </c>
      <c r="HT2312" s="80">
        <v>0</v>
      </c>
      <c r="IP2312" s="80">
        <v>96</v>
      </c>
      <c r="LX2312" s="80">
        <v>70</v>
      </c>
      <c r="PG2312" s="80">
        <v>18</v>
      </c>
      <c r="SP2312" s="80">
        <v>97.8</v>
      </c>
      <c r="VX2312" s="80">
        <v>1</v>
      </c>
      <c r="WQ2312" s="80">
        <v>0</v>
      </c>
      <c r="AGS2312" s="80">
        <v>0</v>
      </c>
      <c r="AGT2312" s="80">
        <v>0</v>
      </c>
      <c r="AGU2312" s="80">
        <v>0</v>
      </c>
      <c r="AGV2312" s="80">
        <v>0</v>
      </c>
      <c r="AGW2312" s="80">
        <v>0</v>
      </c>
      <c r="AGX2312" s="80">
        <v>0</v>
      </c>
      <c r="AGY2312" s="80">
        <v>0</v>
      </c>
      <c r="AGZ2312" s="80">
        <v>0</v>
      </c>
      <c r="AHA2312" s="80">
        <v>0</v>
      </c>
      <c r="AHB2312" s="80">
        <v>0</v>
      </c>
      <c r="AHC2312" s="80">
        <v>1</v>
      </c>
      <c r="AHD2312" s="80">
        <v>0</v>
      </c>
      <c r="AHE2312" s="80">
        <v>0</v>
      </c>
      <c r="AHF2312" s="80">
        <v>0</v>
      </c>
      <c r="AHH2312" s="80">
        <v>0</v>
      </c>
      <c r="AHI2312" s="80">
        <v>0</v>
      </c>
      <c r="AHK2312" s="80">
        <v>0</v>
      </c>
      <c r="AHL2312" s="80">
        <v>0</v>
      </c>
      <c r="AHM2312" s="80">
        <v>0</v>
      </c>
      <c r="AHN2312" s="80">
        <v>0</v>
      </c>
      <c r="AHO2312" s="80">
        <v>0</v>
      </c>
      <c r="AHP2312" s="80">
        <v>0</v>
      </c>
      <c r="AHQ2312" s="80">
        <v>0</v>
      </c>
      <c r="AHR2312" s="80">
        <v>0</v>
      </c>
      <c r="AIM2312" s="80">
        <v>0</v>
      </c>
      <c r="AIN2312" s="80">
        <v>0</v>
      </c>
      <c r="AIO2312" s="80">
        <v>0</v>
      </c>
      <c r="AIT2312" s="80">
        <v>1</v>
      </c>
      <c r="AIU2312" s="80">
        <v>0</v>
      </c>
      <c r="AIV2312" s="80">
        <v>0</v>
      </c>
      <c r="AIW2312" s="80">
        <v>0</v>
      </c>
      <c r="AIX2312" s="80">
        <v>37</v>
      </c>
    </row>
    <row r="2313" spans="1:951" s="14" customFormat="1">
      <c r="A2313" s="14">
        <v>490</v>
      </c>
      <c r="B2313" s="14">
        <v>1</v>
      </c>
      <c r="C2313" s="61">
        <v>1</v>
      </c>
      <c r="D2313" s="14" t="s">
        <v>7788</v>
      </c>
      <c r="E2313" s="14" t="s">
        <v>7825</v>
      </c>
      <c r="F2313" s="63" t="s">
        <v>10542</v>
      </c>
      <c r="G2313" s="14" t="s">
        <v>5916</v>
      </c>
      <c r="H2313" s="14" t="s">
        <v>7659</v>
      </c>
      <c r="I2313" s="14" t="s">
        <v>7904</v>
      </c>
      <c r="J2313" s="14" t="s">
        <v>5913</v>
      </c>
      <c r="O2313" s="61">
        <v>0</v>
      </c>
      <c r="P2313" s="61">
        <v>0</v>
      </c>
      <c r="Q2313" s="61">
        <v>0</v>
      </c>
      <c r="R2313" s="61">
        <v>0</v>
      </c>
      <c r="S2313" s="61">
        <v>0</v>
      </c>
      <c r="T2313" s="61">
        <v>0</v>
      </c>
      <c r="U2313" s="61">
        <v>0</v>
      </c>
      <c r="V2313" s="61"/>
      <c r="W2313" s="61"/>
      <c r="X2313" s="61"/>
      <c r="Y2313" s="61"/>
      <c r="Z2313" s="14">
        <v>0</v>
      </c>
      <c r="AA2313" s="14">
        <v>2</v>
      </c>
      <c r="AB2313" s="14" t="s">
        <v>10543</v>
      </c>
      <c r="AJ2313" s="14">
        <v>103</v>
      </c>
      <c r="AN2313" s="14">
        <v>101</v>
      </c>
      <c r="AP2313" s="14">
        <v>105</v>
      </c>
      <c r="AS2313" s="14">
        <v>99</v>
      </c>
      <c r="DR2313" s="61"/>
      <c r="DS2313" s="61">
        <v>62</v>
      </c>
      <c r="DT2313" s="61"/>
      <c r="DU2313" s="61"/>
      <c r="DV2313" s="61"/>
      <c r="DW2313" s="61">
        <v>72</v>
      </c>
      <c r="DX2313" s="61"/>
      <c r="DY2313" s="61">
        <v>67</v>
      </c>
      <c r="DZ2313" s="61"/>
      <c r="EA2313" s="61"/>
      <c r="EB2313" s="61">
        <v>61</v>
      </c>
      <c r="EC2313" s="61"/>
      <c r="ED2313" s="61"/>
      <c r="EE2313" s="61"/>
      <c r="EF2313" s="61"/>
      <c r="EG2313" s="61"/>
      <c r="EH2313" s="61"/>
      <c r="EI2313" s="61"/>
      <c r="EJ2313" s="61"/>
      <c r="EK2313" s="61"/>
      <c r="EL2313" s="61"/>
      <c r="EM2313" s="61"/>
      <c r="EN2313" s="61"/>
      <c r="EO2313" s="61"/>
      <c r="EP2313" s="61"/>
      <c r="EQ2313" s="61"/>
      <c r="ER2313" s="61"/>
      <c r="ES2313" s="61"/>
      <c r="ET2313" s="61"/>
      <c r="EU2313" s="61"/>
      <c r="EV2313" s="61"/>
      <c r="EW2313" s="61"/>
      <c r="EX2313" s="61"/>
      <c r="EY2313" s="61"/>
      <c r="EZ2313" s="61"/>
      <c r="FA2313" s="61"/>
      <c r="FB2313" s="61"/>
      <c r="FC2313" s="61"/>
      <c r="FD2313" s="61"/>
      <c r="FE2313" s="61"/>
      <c r="FF2313" s="61"/>
      <c r="FG2313" s="61"/>
      <c r="FH2313" s="61"/>
      <c r="FI2313" s="61"/>
      <c r="FJ2313" s="61"/>
      <c r="FK2313" s="61"/>
      <c r="FL2313" s="61"/>
      <c r="FM2313" s="61"/>
      <c r="FN2313" s="61"/>
      <c r="FO2313" s="61"/>
      <c r="FP2313" s="61"/>
      <c r="FQ2313" s="61"/>
      <c r="FR2313" s="61"/>
      <c r="FS2313" s="61"/>
      <c r="FT2313" s="61"/>
      <c r="FU2313" s="61"/>
      <c r="FV2313" s="61"/>
      <c r="FW2313" s="61"/>
      <c r="FX2313" s="61"/>
      <c r="FY2313" s="61"/>
      <c r="FZ2313" s="61"/>
      <c r="GA2313" s="61"/>
      <c r="GB2313" s="61"/>
      <c r="GC2313" s="61"/>
      <c r="GD2313" s="61"/>
      <c r="GE2313" s="61"/>
      <c r="GF2313" s="61"/>
      <c r="GG2313" s="61"/>
      <c r="GH2313" s="61"/>
      <c r="GI2313" s="61"/>
      <c r="GJ2313" s="61"/>
      <c r="GK2313" s="61"/>
      <c r="GL2313" s="61"/>
      <c r="GM2313" s="61"/>
      <c r="GN2313" s="61"/>
      <c r="GO2313" s="61"/>
      <c r="GP2313" s="61"/>
      <c r="GQ2313" s="61"/>
      <c r="GR2313" s="61"/>
      <c r="GS2313" s="61"/>
      <c r="GT2313" s="61"/>
      <c r="GU2313" s="61"/>
      <c r="GV2313" s="61"/>
      <c r="GW2313" s="61"/>
      <c r="GX2313" s="61"/>
      <c r="GY2313" s="61"/>
      <c r="GZ2313" s="61"/>
      <c r="IW2313" s="14">
        <v>97</v>
      </c>
      <c r="IZ2313" s="14">
        <v>100</v>
      </c>
      <c r="LX2313" s="14">
        <v>69</v>
      </c>
      <c r="LZ2313" s="14">
        <v>69</v>
      </c>
      <c r="MA2313" s="14">
        <v>69</v>
      </c>
      <c r="MB2313" s="14">
        <v>69</v>
      </c>
      <c r="MC2313" s="14">
        <v>69</v>
      </c>
      <c r="MD2313" s="14">
        <v>69</v>
      </c>
      <c r="ME2313" s="14">
        <v>69</v>
      </c>
      <c r="MF2313" s="14">
        <v>69</v>
      </c>
      <c r="MH2313" s="14">
        <v>69</v>
      </c>
      <c r="MI2313" s="14">
        <v>69</v>
      </c>
      <c r="MJ2313" s="14">
        <v>69</v>
      </c>
      <c r="PG2313" s="61"/>
      <c r="PH2313" s="61"/>
      <c r="PI2313" s="61">
        <v>18</v>
      </c>
      <c r="PJ2313" s="61">
        <v>18</v>
      </c>
      <c r="PK2313" s="61">
        <v>19</v>
      </c>
      <c r="PL2313" s="61"/>
      <c r="PM2313" s="61"/>
      <c r="PN2313" s="61">
        <v>18</v>
      </c>
      <c r="PO2313" s="61"/>
      <c r="PP2313" s="61"/>
      <c r="PQ2313" s="61">
        <v>18</v>
      </c>
      <c r="PR2313" s="61"/>
      <c r="PS2313" s="61"/>
      <c r="PT2313" s="61"/>
      <c r="PU2313" s="61"/>
      <c r="PV2313" s="61"/>
      <c r="PW2313" s="61"/>
      <c r="PX2313" s="61"/>
      <c r="PY2313" s="61"/>
      <c r="PZ2313" s="61"/>
      <c r="QA2313" s="61"/>
      <c r="QB2313" s="61"/>
      <c r="QC2313" s="61"/>
      <c r="QD2313" s="61"/>
      <c r="QE2313" s="61"/>
      <c r="QF2313" s="61"/>
      <c r="QG2313" s="61"/>
      <c r="QH2313" s="61"/>
      <c r="QI2313" s="61"/>
      <c r="QJ2313" s="61"/>
      <c r="QK2313" s="61"/>
      <c r="QL2313" s="61"/>
      <c r="QM2313" s="61"/>
      <c r="QN2313" s="61"/>
      <c r="QO2313" s="61"/>
      <c r="QP2313" s="61"/>
      <c r="QQ2313" s="61"/>
      <c r="QR2313" s="61"/>
      <c r="QS2313" s="61"/>
      <c r="QT2313" s="61"/>
      <c r="QU2313" s="61"/>
      <c r="QV2313" s="61"/>
      <c r="QW2313" s="61"/>
      <c r="QX2313" s="61"/>
      <c r="QY2313" s="61"/>
      <c r="QZ2313" s="61"/>
      <c r="RA2313" s="61"/>
      <c r="RB2313" s="61"/>
      <c r="RC2313" s="61"/>
      <c r="RD2313" s="61"/>
      <c r="RE2313" s="61"/>
      <c r="RF2313" s="61"/>
      <c r="RG2313" s="61"/>
      <c r="RH2313" s="61"/>
      <c r="RI2313" s="61"/>
      <c r="RJ2313" s="61"/>
      <c r="RK2313" s="61"/>
      <c r="RL2313" s="61"/>
      <c r="RM2313" s="61"/>
      <c r="RN2313" s="61"/>
      <c r="RO2313" s="61"/>
      <c r="RP2313" s="61"/>
      <c r="RQ2313" s="61"/>
      <c r="RR2313" s="61"/>
      <c r="RS2313" s="61"/>
      <c r="RT2313" s="61"/>
      <c r="RU2313" s="61"/>
      <c r="RV2313" s="61"/>
      <c r="RW2313" s="61"/>
      <c r="RX2313" s="61"/>
      <c r="RY2313" s="61"/>
      <c r="RZ2313" s="61"/>
      <c r="SA2313" s="61"/>
      <c r="SB2313" s="61"/>
      <c r="SC2313" s="61"/>
      <c r="SD2313" s="61"/>
      <c r="SE2313" s="61"/>
      <c r="SF2313" s="61"/>
      <c r="SG2313" s="61"/>
      <c r="SH2313" s="61"/>
      <c r="SI2313" s="61"/>
      <c r="SJ2313" s="61"/>
      <c r="SK2313" s="61"/>
      <c r="SL2313" s="61"/>
      <c r="SM2313" s="61"/>
      <c r="SN2313" s="61"/>
      <c r="SO2313" s="61"/>
      <c r="SQ2313" s="14">
        <v>98.6</v>
      </c>
      <c r="SW2313" s="14">
        <v>98.4</v>
      </c>
      <c r="SZ2313" s="14">
        <v>99</v>
      </c>
      <c r="WR2313" s="14">
        <v>0</v>
      </c>
      <c r="WX2313" s="14">
        <v>0</v>
      </c>
      <c r="XA2313" s="14">
        <v>0</v>
      </c>
      <c r="ZY2313" s="61"/>
      <c r="ZZ2313" s="61"/>
      <c r="AAA2313" s="61"/>
      <c r="AAI2313" s="63"/>
      <c r="AAM2313" s="61"/>
      <c r="AAO2313" s="63"/>
      <c r="AAS2313" s="61"/>
      <c r="AAU2313" s="63"/>
      <c r="ABA2313" s="14">
        <v>27</v>
      </c>
      <c r="ABI2313" s="14">
        <v>1.3</v>
      </c>
      <c r="ABJ2313" s="14">
        <v>1.3</v>
      </c>
      <c r="ABM2313" s="61"/>
      <c r="ABN2313" s="61"/>
      <c r="ABW2313" s="14">
        <v>145</v>
      </c>
      <c r="ABZ2313" s="14">
        <v>3.2</v>
      </c>
      <c r="ACA2313" s="61"/>
      <c r="ACB2313" s="61"/>
      <c r="ACC2313" s="61">
        <v>102</v>
      </c>
      <c r="ACF2313" s="14">
        <v>8.5</v>
      </c>
      <c r="ACI2313" s="14">
        <v>138</v>
      </c>
      <c r="ACJ2313" s="14">
        <v>87</v>
      </c>
      <c r="ACS2313" s="14">
        <v>12</v>
      </c>
      <c r="ACV2313" s="14">
        <v>1.04</v>
      </c>
      <c r="ACY2313" s="14">
        <v>16</v>
      </c>
      <c r="ADA2313" s="14">
        <v>6.6</v>
      </c>
      <c r="ADC2313" s="14">
        <v>3.8</v>
      </c>
      <c r="ADE2313" s="14">
        <v>0.5</v>
      </c>
      <c r="ADG2313" s="14">
        <v>2.8</v>
      </c>
      <c r="ADI2313" s="14">
        <v>87</v>
      </c>
      <c r="ADJ2313" s="14">
        <v>25</v>
      </c>
      <c r="ADL2313" s="14">
        <v>13</v>
      </c>
      <c r="ADP2313" s="14" t="s">
        <v>5851</v>
      </c>
      <c r="ADT2313" s="14">
        <v>1.4</v>
      </c>
      <c r="AEC2313" s="14">
        <v>952</v>
      </c>
      <c r="AEE2313" s="14">
        <v>51</v>
      </c>
      <c r="AEM2313" s="14">
        <v>45</v>
      </c>
      <c r="AGK2313" s="61"/>
      <c r="AGM2313" s="63"/>
      <c r="AGQ2313" s="61"/>
      <c r="AGS2313" s="14">
        <v>1</v>
      </c>
      <c r="AGT2313" s="14">
        <v>0</v>
      </c>
      <c r="AGU2313" s="14">
        <v>1</v>
      </c>
      <c r="AGV2313" s="14">
        <v>0</v>
      </c>
      <c r="AGW2313" s="14">
        <v>0</v>
      </c>
      <c r="AGX2313" s="14">
        <v>1</v>
      </c>
      <c r="AGY2313" s="14">
        <v>0</v>
      </c>
      <c r="AGZ2313" s="14">
        <v>6</v>
      </c>
      <c r="AHA2313" s="14">
        <v>0</v>
      </c>
      <c r="AHB2313" s="14">
        <v>0</v>
      </c>
      <c r="AHC2313" s="14">
        <v>1</v>
      </c>
      <c r="AHD2313" s="14">
        <v>0</v>
      </c>
      <c r="AHE2313" s="14">
        <v>0</v>
      </c>
      <c r="AHF2313" s="14">
        <v>0</v>
      </c>
      <c r="AHH2313" s="14">
        <v>0</v>
      </c>
      <c r="AHI2313" s="14">
        <v>0</v>
      </c>
      <c r="AHJ2313" s="14">
        <v>0</v>
      </c>
      <c r="AHK2313" s="14">
        <v>0</v>
      </c>
      <c r="AHL2313" s="14">
        <v>0</v>
      </c>
      <c r="AHM2313" s="14">
        <v>0</v>
      </c>
      <c r="AHN2313" s="14">
        <v>0</v>
      </c>
      <c r="AHO2313" s="14">
        <v>0</v>
      </c>
      <c r="AHP2313" s="14">
        <v>0</v>
      </c>
      <c r="AHQ2313" s="14">
        <v>0</v>
      </c>
      <c r="AHR2313" s="14">
        <v>7</v>
      </c>
      <c r="AHT2313" s="61"/>
      <c r="AHV2313" s="63"/>
      <c r="AHZ2313" s="61"/>
      <c r="AIB2313" s="63"/>
      <c r="AIF2313" s="61"/>
      <c r="AIH2313" s="63"/>
      <c r="AIL2313" s="61"/>
      <c r="AIM2313" s="14">
        <v>2</v>
      </c>
      <c r="AIN2313" s="14">
        <v>0</v>
      </c>
      <c r="AIO2313" s="14">
        <v>0</v>
      </c>
      <c r="AIR2313" s="61"/>
      <c r="AIT2313" s="60"/>
      <c r="AIX2313" s="61"/>
      <c r="AJB2313" s="63"/>
      <c r="AJF2313" s="61"/>
      <c r="AJH2313" s="63"/>
      <c r="AJL2313" s="61"/>
      <c r="AJN2313" s="63"/>
    </row>
    <row r="2314" spans="1:951" s="14" customFormat="1">
      <c r="B2314" s="14">
        <v>2</v>
      </c>
      <c r="C2314" s="61">
        <v>1</v>
      </c>
      <c r="D2314" s="14" t="s">
        <v>6367</v>
      </c>
      <c r="E2314" s="14" t="s">
        <v>6672</v>
      </c>
      <c r="F2314" s="63"/>
      <c r="O2314" s="61">
        <v>0</v>
      </c>
      <c r="P2314" s="61">
        <v>0</v>
      </c>
      <c r="Q2314" s="61"/>
      <c r="R2314" s="61"/>
      <c r="S2314" s="61"/>
      <c r="T2314" s="61"/>
      <c r="U2314" s="61"/>
      <c r="V2314" s="61"/>
      <c r="W2314" s="61"/>
      <c r="X2314" s="61"/>
      <c r="Y2314" s="61"/>
      <c r="Z2314" s="14">
        <v>0</v>
      </c>
      <c r="AA2314" s="14">
        <v>2</v>
      </c>
      <c r="AB2314" s="14" t="s">
        <v>10544</v>
      </c>
      <c r="AK2314" s="14">
        <v>99</v>
      </c>
      <c r="AN2314" s="14">
        <v>97</v>
      </c>
      <c r="AQ2314" s="14">
        <v>105</v>
      </c>
      <c r="AT2314" s="14">
        <v>107</v>
      </c>
      <c r="AW2314" s="14">
        <v>104</v>
      </c>
      <c r="BA2314" s="14">
        <v>110</v>
      </c>
      <c r="DR2314" s="61"/>
      <c r="DS2314" s="61"/>
      <c r="DT2314" s="61">
        <v>59</v>
      </c>
      <c r="DU2314" s="61"/>
      <c r="DV2314" s="61"/>
      <c r="DW2314" s="61">
        <v>63</v>
      </c>
      <c r="DX2314" s="61"/>
      <c r="DY2314" s="61"/>
      <c r="DZ2314" s="61">
        <v>69</v>
      </c>
      <c r="EA2314" s="61"/>
      <c r="EB2314" s="61"/>
      <c r="EC2314" s="61">
        <v>63</v>
      </c>
      <c r="ED2314" s="61"/>
      <c r="EE2314" s="61"/>
      <c r="EF2314" s="61">
        <v>63</v>
      </c>
      <c r="EG2314" s="61"/>
      <c r="EH2314" s="61"/>
      <c r="EI2314" s="61"/>
      <c r="EJ2314" s="61">
        <v>65</v>
      </c>
      <c r="EK2314" s="61"/>
      <c r="EL2314" s="61"/>
      <c r="EM2314" s="61"/>
      <c r="EN2314" s="61"/>
      <c r="EO2314" s="61"/>
      <c r="EP2314" s="61"/>
      <c r="EQ2314" s="61"/>
      <c r="ER2314" s="61"/>
      <c r="ES2314" s="61"/>
      <c r="ET2314" s="61"/>
      <c r="EU2314" s="61"/>
      <c r="EV2314" s="61"/>
      <c r="EW2314" s="61"/>
      <c r="EX2314" s="61"/>
      <c r="EY2314" s="61"/>
      <c r="EZ2314" s="61"/>
      <c r="FA2314" s="61"/>
      <c r="FB2314" s="61"/>
      <c r="FC2314" s="61"/>
      <c r="FD2314" s="61"/>
      <c r="FE2314" s="61"/>
      <c r="FF2314" s="61"/>
      <c r="FG2314" s="61"/>
      <c r="FH2314" s="61"/>
      <c r="FI2314" s="61"/>
      <c r="FJ2314" s="61"/>
      <c r="FK2314" s="61"/>
      <c r="FL2314" s="61"/>
      <c r="FM2314" s="61"/>
      <c r="FN2314" s="61"/>
      <c r="FO2314" s="61"/>
      <c r="FP2314" s="61"/>
      <c r="FQ2314" s="61"/>
      <c r="FR2314" s="61"/>
      <c r="FS2314" s="61"/>
      <c r="FT2314" s="61"/>
      <c r="FU2314" s="61"/>
      <c r="FV2314" s="61"/>
      <c r="FW2314" s="61"/>
      <c r="FX2314" s="61"/>
      <c r="FY2314" s="61"/>
      <c r="FZ2314" s="61"/>
      <c r="GA2314" s="61"/>
      <c r="GB2314" s="61"/>
      <c r="GC2314" s="61"/>
      <c r="GD2314" s="61"/>
      <c r="GE2314" s="61"/>
      <c r="GF2314" s="61"/>
      <c r="GG2314" s="61"/>
      <c r="GH2314" s="61"/>
      <c r="GI2314" s="61"/>
      <c r="GJ2314" s="61"/>
      <c r="GK2314" s="61"/>
      <c r="GL2314" s="61"/>
      <c r="GM2314" s="61"/>
      <c r="GN2314" s="61"/>
      <c r="GO2314" s="61"/>
      <c r="GP2314" s="61"/>
      <c r="GQ2314" s="61"/>
      <c r="GR2314" s="61"/>
      <c r="GS2314" s="61"/>
      <c r="GT2314" s="61"/>
      <c r="GU2314" s="61"/>
      <c r="GV2314" s="61"/>
      <c r="GW2314" s="61"/>
      <c r="GX2314" s="61"/>
      <c r="GY2314" s="61"/>
      <c r="GZ2314" s="61"/>
      <c r="IR2314" s="14">
        <v>95</v>
      </c>
      <c r="IU2314" s="14">
        <v>95</v>
      </c>
      <c r="IW2314" s="14">
        <v>100</v>
      </c>
      <c r="IX2314" s="14">
        <v>98</v>
      </c>
      <c r="JA2314" s="14">
        <v>100</v>
      </c>
      <c r="JD2314" s="14">
        <v>98</v>
      </c>
      <c r="JH2314" s="14">
        <v>100</v>
      </c>
      <c r="LX2314" s="14">
        <v>69</v>
      </c>
      <c r="LY2314" s="14">
        <v>69</v>
      </c>
      <c r="LZ2314" s="14">
        <v>69</v>
      </c>
      <c r="MA2314" s="14">
        <v>69</v>
      </c>
      <c r="MB2314" s="14">
        <v>69</v>
      </c>
      <c r="MC2314" s="14">
        <v>69</v>
      </c>
      <c r="MD2314" s="14">
        <v>69</v>
      </c>
      <c r="ME2314" s="14">
        <v>69</v>
      </c>
      <c r="MF2314" s="14">
        <v>69</v>
      </c>
      <c r="MG2314" s="14">
        <v>69</v>
      </c>
      <c r="MH2314" s="14">
        <v>69</v>
      </c>
      <c r="MJ2314" s="14">
        <v>69</v>
      </c>
      <c r="MK2314" s="14">
        <v>69</v>
      </c>
      <c r="MM2314" s="14">
        <v>69</v>
      </c>
      <c r="MN2314" s="14">
        <v>69</v>
      </c>
      <c r="MO2314" s="14">
        <v>69</v>
      </c>
      <c r="MP2314" s="14">
        <v>69</v>
      </c>
      <c r="PG2314" s="61"/>
      <c r="PH2314" s="61"/>
      <c r="PI2314" s="61">
        <v>18</v>
      </c>
      <c r="PJ2314" s="61"/>
      <c r="PK2314" s="61"/>
      <c r="PL2314" s="61">
        <v>18</v>
      </c>
      <c r="PM2314" s="61"/>
      <c r="PN2314" s="61"/>
      <c r="PO2314" s="61">
        <v>18</v>
      </c>
      <c r="PP2314" s="61"/>
      <c r="PQ2314" s="61"/>
      <c r="PR2314" s="61">
        <v>18</v>
      </c>
      <c r="PS2314" s="61"/>
      <c r="PT2314" s="61"/>
      <c r="PU2314" s="61">
        <v>18</v>
      </c>
      <c r="PV2314" s="61"/>
      <c r="PW2314" s="61"/>
      <c r="PX2314" s="61"/>
      <c r="PY2314" s="61">
        <v>18</v>
      </c>
      <c r="PZ2314" s="61"/>
      <c r="QA2314" s="61"/>
      <c r="QB2314" s="61"/>
      <c r="QC2314" s="61"/>
      <c r="QD2314" s="61"/>
      <c r="QE2314" s="61"/>
      <c r="QF2314" s="61"/>
      <c r="QG2314" s="61"/>
      <c r="QH2314" s="61"/>
      <c r="QI2314" s="61"/>
      <c r="QJ2314" s="61"/>
      <c r="QK2314" s="61"/>
      <c r="QL2314" s="61"/>
      <c r="QM2314" s="61"/>
      <c r="QN2314" s="61"/>
      <c r="QO2314" s="61"/>
      <c r="QP2314" s="61"/>
      <c r="QQ2314" s="61"/>
      <c r="QR2314" s="61"/>
      <c r="QS2314" s="61"/>
      <c r="QT2314" s="61"/>
      <c r="QU2314" s="61"/>
      <c r="QV2314" s="61"/>
      <c r="QW2314" s="61"/>
      <c r="QX2314" s="61"/>
      <c r="QY2314" s="61"/>
      <c r="QZ2314" s="61"/>
      <c r="RA2314" s="61"/>
      <c r="RB2314" s="61"/>
      <c r="RC2314" s="61"/>
      <c r="RD2314" s="61"/>
      <c r="RE2314" s="61"/>
      <c r="RF2314" s="61"/>
      <c r="RG2314" s="61"/>
      <c r="RH2314" s="61"/>
      <c r="RI2314" s="61"/>
      <c r="RJ2314" s="61"/>
      <c r="RK2314" s="61"/>
      <c r="RL2314" s="61"/>
      <c r="RM2314" s="61"/>
      <c r="RN2314" s="61"/>
      <c r="RO2314" s="61"/>
      <c r="RP2314" s="61"/>
      <c r="RQ2314" s="61"/>
      <c r="RR2314" s="61"/>
      <c r="RS2314" s="61"/>
      <c r="RT2314" s="61"/>
      <c r="RU2314" s="61"/>
      <c r="RV2314" s="61"/>
      <c r="RW2314" s="61"/>
      <c r="RX2314" s="61"/>
      <c r="RY2314" s="61"/>
      <c r="RZ2314" s="61"/>
      <c r="SA2314" s="61"/>
      <c r="SB2314" s="61"/>
      <c r="SC2314" s="61"/>
      <c r="SD2314" s="61"/>
      <c r="SE2314" s="61"/>
      <c r="SF2314" s="61"/>
      <c r="SG2314" s="61"/>
      <c r="SH2314" s="61"/>
      <c r="SI2314" s="61"/>
      <c r="SJ2314" s="61"/>
      <c r="SK2314" s="61"/>
      <c r="SL2314" s="61"/>
      <c r="SM2314" s="61"/>
      <c r="SN2314" s="61"/>
      <c r="SO2314" s="61"/>
      <c r="SR2314" s="14">
        <v>99.9</v>
      </c>
      <c r="SU2314" s="14">
        <v>98.7</v>
      </c>
      <c r="SX2314" s="14">
        <v>98.9</v>
      </c>
      <c r="TA2314" s="14">
        <v>99</v>
      </c>
      <c r="TD2314" s="14">
        <v>98.5</v>
      </c>
      <c r="TH2314" s="14">
        <v>99</v>
      </c>
      <c r="WS2314" s="14">
        <v>0</v>
      </c>
      <c r="WV2314" s="14">
        <v>0</v>
      </c>
      <c r="WY2314" s="14">
        <v>0</v>
      </c>
      <c r="XB2314" s="14">
        <v>0</v>
      </c>
      <c r="XE2314" s="14">
        <v>1</v>
      </c>
      <c r="XJ2314" s="14">
        <v>1</v>
      </c>
      <c r="ZY2314" s="61"/>
      <c r="ZZ2314" s="61"/>
      <c r="AAA2314" s="61"/>
      <c r="AAI2314" s="63"/>
      <c r="AAM2314" s="61"/>
      <c r="AAO2314" s="63"/>
      <c r="AAS2314" s="61"/>
      <c r="AAU2314" s="63"/>
      <c r="AAY2314" s="14">
        <v>30</v>
      </c>
      <c r="AAZ2314" s="14">
        <v>34</v>
      </c>
      <c r="ABA2314" s="14">
        <v>33</v>
      </c>
      <c r="ABB2314" s="14">
        <v>10.4</v>
      </c>
      <c r="ABE2314" s="14">
        <v>34.9</v>
      </c>
      <c r="ABM2314" s="61">
        <v>3.74</v>
      </c>
      <c r="ABN2314" s="61"/>
      <c r="ABO2314" s="14">
        <v>149</v>
      </c>
      <c r="ABU2314" s="14">
        <v>143</v>
      </c>
      <c r="ABV2314" s="14">
        <v>143</v>
      </c>
      <c r="ABW2314" s="14">
        <v>146</v>
      </c>
      <c r="ABX2314" s="14">
        <v>3.4</v>
      </c>
      <c r="ABY2314" s="14">
        <v>3.3</v>
      </c>
      <c r="ABZ2314" s="14">
        <v>3.7</v>
      </c>
      <c r="ACA2314" s="61">
        <v>101</v>
      </c>
      <c r="ACB2314" s="61">
        <v>97</v>
      </c>
      <c r="ACC2314" s="61">
        <v>98</v>
      </c>
      <c r="ACD2314" s="14">
        <v>8.4</v>
      </c>
      <c r="ACE2314" s="14">
        <v>8.5</v>
      </c>
      <c r="ACF2314" s="14">
        <v>8.6999999999999993</v>
      </c>
      <c r="ACG2314" s="14">
        <v>95</v>
      </c>
      <c r="ACH2314" s="14">
        <v>99</v>
      </c>
      <c r="ACI2314" s="14">
        <v>95</v>
      </c>
      <c r="ACJ2314" s="14">
        <v>96</v>
      </c>
      <c r="ACK2314" s="14">
        <v>112</v>
      </c>
      <c r="ACQ2314" s="14">
        <v>13</v>
      </c>
      <c r="ACR2314" s="14">
        <v>11</v>
      </c>
      <c r="ACS2314" s="14">
        <v>11</v>
      </c>
      <c r="ACT2314" s="14">
        <v>0.92</v>
      </c>
      <c r="ACU2314" s="14">
        <v>0.94</v>
      </c>
      <c r="ACV2314" s="14">
        <v>1.06</v>
      </c>
      <c r="ACW2314" s="14">
        <v>12</v>
      </c>
      <c r="ACX2314" s="14">
        <v>12</v>
      </c>
      <c r="ACY2314" s="14">
        <v>15</v>
      </c>
      <c r="ADR2314" s="14">
        <v>2.2999999999999998</v>
      </c>
      <c r="ADS2314" s="14">
        <v>1.8</v>
      </c>
      <c r="ADT2314" s="14">
        <v>1.8</v>
      </c>
      <c r="AEE2314" s="14">
        <v>59</v>
      </c>
      <c r="AEL2314" s="14" t="s">
        <v>10545</v>
      </c>
      <c r="AGK2314" s="61"/>
      <c r="AGM2314" s="63"/>
      <c r="AGQ2314" s="61"/>
      <c r="AGS2314" s="14">
        <v>1</v>
      </c>
      <c r="AGT2314" s="14">
        <v>0</v>
      </c>
      <c r="AGU2314" s="14">
        <v>1</v>
      </c>
      <c r="AGV2314" s="14">
        <v>0</v>
      </c>
      <c r="AGW2314" s="14">
        <v>1</v>
      </c>
      <c r="AGX2314" s="14">
        <v>1</v>
      </c>
      <c r="AGY2314" s="14">
        <v>0</v>
      </c>
      <c r="AGZ2314" s="14">
        <v>13</v>
      </c>
      <c r="AHA2314" s="14">
        <v>0</v>
      </c>
      <c r="AHB2314" s="14">
        <v>0</v>
      </c>
      <c r="AHC2314" s="14">
        <v>1</v>
      </c>
      <c r="AHD2314" s="14">
        <v>0</v>
      </c>
      <c r="AHE2314" s="14">
        <v>0</v>
      </c>
      <c r="AHF2314" s="14">
        <v>0</v>
      </c>
      <c r="AHH2314" s="14">
        <v>0</v>
      </c>
      <c r="AHI2314" s="14">
        <v>0</v>
      </c>
      <c r="AHJ2314" s="14">
        <v>0</v>
      </c>
      <c r="AHK2314" s="14">
        <v>0</v>
      </c>
      <c r="AHL2314" s="14">
        <v>0</v>
      </c>
      <c r="AHM2314" s="14">
        <v>0</v>
      </c>
      <c r="AHN2314" s="14">
        <v>0</v>
      </c>
      <c r="AHO2314" s="14">
        <v>0</v>
      </c>
      <c r="AHP2314" s="14">
        <v>0</v>
      </c>
      <c r="AHQ2314" s="14">
        <v>0</v>
      </c>
      <c r="AHR2314" s="14">
        <f>AVERAGE(0,4,7,5,5,5,7,7)</f>
        <v>5</v>
      </c>
      <c r="AHT2314" s="61"/>
      <c r="AHV2314" s="63"/>
      <c r="AHZ2314" s="61"/>
      <c r="AIB2314" s="63"/>
      <c r="AIF2314" s="61"/>
      <c r="AIH2314" s="63"/>
      <c r="AIL2314" s="61"/>
      <c r="AIN2314" s="14">
        <v>0</v>
      </c>
      <c r="AIO2314" s="14">
        <v>0</v>
      </c>
      <c r="AIR2314" s="61"/>
      <c r="AIT2314" s="60"/>
      <c r="AIX2314" s="61"/>
      <c r="AJB2314" s="63"/>
      <c r="AJF2314" s="61"/>
      <c r="AJH2314" s="63"/>
      <c r="AJL2314" s="61"/>
      <c r="AJN2314" s="63"/>
    </row>
    <row r="2315" spans="1:951" s="14" customFormat="1">
      <c r="B2315" s="14">
        <v>3</v>
      </c>
      <c r="C2315" s="61">
        <v>1</v>
      </c>
      <c r="D2315" s="14" t="s">
        <v>7624</v>
      </c>
      <c r="E2315" s="14" t="s">
        <v>6191</v>
      </c>
      <c r="F2315" s="63"/>
      <c r="O2315" s="61">
        <v>1</v>
      </c>
      <c r="P2315" s="61">
        <v>1</v>
      </c>
      <c r="Q2315" s="61"/>
      <c r="R2315" s="61"/>
      <c r="S2315" s="61"/>
      <c r="T2315" s="61"/>
      <c r="U2315" s="61"/>
      <c r="V2315" s="61"/>
      <c r="W2315" s="61"/>
      <c r="X2315" s="61"/>
      <c r="Y2315" s="61"/>
      <c r="Z2315" s="14">
        <v>0</v>
      </c>
      <c r="AA2315" s="14">
        <v>2</v>
      </c>
      <c r="AO2315" s="14">
        <v>112</v>
      </c>
      <c r="AS2315" s="14">
        <v>108</v>
      </c>
      <c r="AV2315" s="14">
        <v>100</v>
      </c>
      <c r="AY2315" s="14">
        <v>94</v>
      </c>
      <c r="BB2315" s="14">
        <v>111</v>
      </c>
      <c r="BF2315" s="14">
        <v>107</v>
      </c>
      <c r="DR2315" s="61"/>
      <c r="DS2315" s="61"/>
      <c r="DT2315" s="61"/>
      <c r="DU2315" s="61"/>
      <c r="DV2315" s="61"/>
      <c r="DW2315" s="61">
        <v>66</v>
      </c>
      <c r="DX2315" s="61"/>
      <c r="DY2315" s="61"/>
      <c r="DZ2315" s="61"/>
      <c r="EA2315" s="61">
        <v>63</v>
      </c>
      <c r="EB2315" s="61"/>
      <c r="EC2315" s="61"/>
      <c r="ED2315" s="61">
        <v>58</v>
      </c>
      <c r="EE2315" s="61"/>
      <c r="EF2315" s="61"/>
      <c r="EG2315" s="61">
        <v>63</v>
      </c>
      <c r="EH2315" s="61"/>
      <c r="EI2315" s="61"/>
      <c r="EJ2315" s="61">
        <v>62</v>
      </c>
      <c r="EK2315" s="61"/>
      <c r="EL2315" s="61"/>
      <c r="EM2315" s="61"/>
      <c r="EN2315" s="61">
        <v>70</v>
      </c>
      <c r="EO2315" s="61"/>
      <c r="EP2315" s="61"/>
      <c r="EQ2315" s="61"/>
      <c r="ER2315" s="61"/>
      <c r="ES2315" s="61"/>
      <c r="ET2315" s="61"/>
      <c r="EU2315" s="61"/>
      <c r="EV2315" s="61"/>
      <c r="EW2315" s="61"/>
      <c r="EX2315" s="61"/>
      <c r="EY2315" s="61"/>
      <c r="EZ2315" s="61"/>
      <c r="FA2315" s="61"/>
      <c r="FB2315" s="61"/>
      <c r="FC2315" s="61"/>
      <c r="FD2315" s="61"/>
      <c r="FE2315" s="61"/>
      <c r="FF2315" s="61"/>
      <c r="FG2315" s="61"/>
      <c r="FH2315" s="61"/>
      <c r="FI2315" s="61"/>
      <c r="FJ2315" s="61"/>
      <c r="FK2315" s="61"/>
      <c r="FL2315" s="61"/>
      <c r="FM2315" s="61"/>
      <c r="FN2315" s="61"/>
      <c r="FO2315" s="61"/>
      <c r="FP2315" s="61"/>
      <c r="FQ2315" s="61"/>
      <c r="FR2315" s="61"/>
      <c r="FS2315" s="61"/>
      <c r="FT2315" s="61"/>
      <c r="FU2315" s="61"/>
      <c r="FV2315" s="61"/>
      <c r="FW2315" s="61"/>
      <c r="FX2315" s="61"/>
      <c r="FY2315" s="61"/>
      <c r="FZ2315" s="61"/>
      <c r="GA2315" s="61"/>
      <c r="GB2315" s="61"/>
      <c r="GC2315" s="61"/>
      <c r="GD2315" s="61"/>
      <c r="GE2315" s="61"/>
      <c r="GF2315" s="61"/>
      <c r="GG2315" s="61"/>
      <c r="GH2315" s="61"/>
      <c r="GI2315" s="61"/>
      <c r="GJ2315" s="61"/>
      <c r="GK2315" s="61"/>
      <c r="GL2315" s="61"/>
      <c r="GM2315" s="61"/>
      <c r="GN2315" s="61"/>
      <c r="GO2315" s="61"/>
      <c r="GP2315" s="61"/>
      <c r="GQ2315" s="61"/>
      <c r="GR2315" s="61"/>
      <c r="GS2315" s="61"/>
      <c r="GT2315" s="61"/>
      <c r="GU2315" s="61"/>
      <c r="GV2315" s="61"/>
      <c r="GW2315" s="61"/>
      <c r="GX2315" s="61"/>
      <c r="GY2315" s="61"/>
      <c r="GZ2315" s="61"/>
      <c r="IU2315" s="14">
        <v>99</v>
      </c>
      <c r="IY2315" s="14">
        <v>100</v>
      </c>
      <c r="JB2315" s="14">
        <v>100</v>
      </c>
      <c r="JD2315" s="14">
        <v>98</v>
      </c>
      <c r="JE2315" s="14">
        <v>99</v>
      </c>
      <c r="JH2315" s="14">
        <v>97</v>
      </c>
      <c r="JL2315" s="14">
        <v>98</v>
      </c>
      <c r="LX2315" s="14">
        <v>69</v>
      </c>
      <c r="LY2315" s="14">
        <v>69</v>
      </c>
      <c r="LZ2315" s="14">
        <v>69</v>
      </c>
      <c r="MA2315" s="14">
        <v>69</v>
      </c>
      <c r="MB2315" s="14">
        <v>69</v>
      </c>
      <c r="MC2315" s="14">
        <v>69</v>
      </c>
      <c r="MD2315" s="14">
        <v>69</v>
      </c>
      <c r="ME2315" s="14">
        <v>69</v>
      </c>
      <c r="MF2315" s="14">
        <v>69</v>
      </c>
      <c r="MG2315" s="14">
        <v>69</v>
      </c>
      <c r="MH2315" s="14">
        <v>70</v>
      </c>
      <c r="MI2315" s="14">
        <v>69</v>
      </c>
      <c r="MJ2315" s="14">
        <v>69</v>
      </c>
      <c r="MK2315" s="14">
        <v>69</v>
      </c>
      <c r="ML2315" s="14">
        <v>69</v>
      </c>
      <c r="MM2315" s="14">
        <v>69</v>
      </c>
      <c r="MN2315" s="14">
        <v>69</v>
      </c>
      <c r="MO2315" s="14">
        <v>69</v>
      </c>
      <c r="MP2315" s="14">
        <v>69</v>
      </c>
      <c r="MQ2315" s="14">
        <v>69</v>
      </c>
      <c r="MR2315" s="14">
        <v>72</v>
      </c>
      <c r="MS2315" s="14">
        <v>70</v>
      </c>
      <c r="MT2315" s="14">
        <v>69</v>
      </c>
      <c r="PG2315" s="61"/>
      <c r="PH2315" s="61"/>
      <c r="PI2315" s="61"/>
      <c r="PJ2315" s="61"/>
      <c r="PK2315" s="61"/>
      <c r="PL2315" s="61">
        <v>18</v>
      </c>
      <c r="PM2315" s="61"/>
      <c r="PN2315" s="61"/>
      <c r="PO2315" s="61"/>
      <c r="PP2315" s="61">
        <v>18</v>
      </c>
      <c r="PQ2315" s="61"/>
      <c r="PR2315" s="61"/>
      <c r="PS2315" s="61">
        <v>18</v>
      </c>
      <c r="PT2315" s="61"/>
      <c r="PU2315" s="61"/>
      <c r="PV2315" s="61">
        <v>18</v>
      </c>
      <c r="PW2315" s="61"/>
      <c r="PX2315" s="61"/>
      <c r="PY2315" s="61">
        <v>18</v>
      </c>
      <c r="PZ2315" s="61"/>
      <c r="QA2315" s="61"/>
      <c r="QB2315" s="61"/>
      <c r="QC2315" s="61">
        <v>20</v>
      </c>
      <c r="QD2315" s="61"/>
      <c r="QE2315" s="61"/>
      <c r="QF2315" s="61"/>
      <c r="QG2315" s="61"/>
      <c r="QH2315" s="61"/>
      <c r="QI2315" s="61"/>
      <c r="QJ2315" s="61"/>
      <c r="QK2315" s="61"/>
      <c r="QL2315" s="61"/>
      <c r="QM2315" s="61"/>
      <c r="QN2315" s="61"/>
      <c r="QO2315" s="61"/>
      <c r="QP2315" s="61"/>
      <c r="QQ2315" s="61"/>
      <c r="QR2315" s="61"/>
      <c r="QS2315" s="61"/>
      <c r="QT2315" s="61"/>
      <c r="QU2315" s="61"/>
      <c r="QV2315" s="61"/>
      <c r="QW2315" s="61"/>
      <c r="QX2315" s="61"/>
      <c r="QY2315" s="61"/>
      <c r="QZ2315" s="61"/>
      <c r="RA2315" s="61"/>
      <c r="RB2315" s="61"/>
      <c r="RC2315" s="61"/>
      <c r="RD2315" s="61"/>
      <c r="RE2315" s="61"/>
      <c r="RF2315" s="61"/>
      <c r="RG2315" s="61"/>
      <c r="RH2315" s="61"/>
      <c r="RI2315" s="61"/>
      <c r="RJ2315" s="61"/>
      <c r="RK2315" s="61"/>
      <c r="RL2315" s="61"/>
      <c r="RM2315" s="61"/>
      <c r="RN2315" s="61"/>
      <c r="RO2315" s="61"/>
      <c r="RP2315" s="61"/>
      <c r="RQ2315" s="61"/>
      <c r="RR2315" s="61"/>
      <c r="RS2315" s="61"/>
      <c r="RT2315" s="61"/>
      <c r="RU2315" s="61"/>
      <c r="RV2315" s="61"/>
      <c r="RW2315" s="61"/>
      <c r="RX2315" s="61"/>
      <c r="RY2315" s="61"/>
      <c r="RZ2315" s="61"/>
      <c r="SA2315" s="61"/>
      <c r="SB2315" s="61"/>
      <c r="SC2315" s="61"/>
      <c r="SD2315" s="61"/>
      <c r="SE2315" s="61"/>
      <c r="SF2315" s="61"/>
      <c r="SG2315" s="61"/>
      <c r="SH2315" s="61"/>
      <c r="SI2315" s="61"/>
      <c r="SJ2315" s="61"/>
      <c r="SK2315" s="61"/>
      <c r="SL2315" s="61"/>
      <c r="SM2315" s="61"/>
      <c r="SN2315" s="61"/>
      <c r="SO2315" s="61"/>
      <c r="SU2315" s="14">
        <v>98.6</v>
      </c>
      <c r="SY2315" s="14">
        <v>98.3</v>
      </c>
      <c r="TB2315" s="14">
        <v>98.6</v>
      </c>
      <c r="TE2315" s="14">
        <v>98.1</v>
      </c>
      <c r="TH2315" s="14">
        <v>98.9</v>
      </c>
      <c r="TL2315" s="14">
        <v>98.9</v>
      </c>
      <c r="WV2315" s="14">
        <v>1</v>
      </c>
      <c r="XC2315" s="14">
        <v>0</v>
      </c>
      <c r="XF2315" s="14">
        <v>1</v>
      </c>
      <c r="XI2315" s="14">
        <v>1</v>
      </c>
      <c r="XM2315" s="14">
        <v>1</v>
      </c>
      <c r="ZY2315" s="61">
        <v>193</v>
      </c>
      <c r="ZZ2315" s="61"/>
      <c r="AAA2315" s="61"/>
      <c r="AAI2315" s="63"/>
      <c r="AAM2315" s="61"/>
      <c r="AAO2315" s="63"/>
      <c r="AAS2315" s="61"/>
      <c r="AAU2315" s="63"/>
      <c r="AAY2315" s="14">
        <v>33</v>
      </c>
      <c r="AAZ2315" s="14">
        <v>36</v>
      </c>
      <c r="ABB2315" s="14">
        <v>11.7</v>
      </c>
      <c r="ABE2315" s="14">
        <v>39.1</v>
      </c>
      <c r="ABM2315" s="61">
        <v>4.26</v>
      </c>
      <c r="ABN2315" s="61"/>
      <c r="ABO2315" s="14">
        <v>177</v>
      </c>
      <c r="ABU2315" s="14">
        <v>143</v>
      </c>
      <c r="ABV2315" s="14">
        <v>145</v>
      </c>
      <c r="ABX2315" s="14">
        <v>3.2</v>
      </c>
      <c r="ABY2315" s="14">
        <v>3.8</v>
      </c>
      <c r="ACA2315" s="61">
        <v>96</v>
      </c>
      <c r="ACB2315" s="61">
        <v>97</v>
      </c>
      <c r="ACC2315" s="61"/>
      <c r="ACD2315" s="14">
        <v>8.9</v>
      </c>
      <c r="ACE2315" s="14">
        <v>9</v>
      </c>
      <c r="ACG2315" s="14">
        <v>90</v>
      </c>
      <c r="ACH2315" s="14">
        <v>95</v>
      </c>
      <c r="ACI2315" s="14">
        <v>100</v>
      </c>
      <c r="ACJ2315" s="14">
        <v>83</v>
      </c>
      <c r="ACK2315" s="14">
        <v>88</v>
      </c>
      <c r="ACQ2315" s="14">
        <v>12</v>
      </c>
      <c r="ACR2315" s="14">
        <v>13</v>
      </c>
      <c r="ACT2315" s="14">
        <v>0.91</v>
      </c>
      <c r="ACU2315" s="14">
        <v>0.87</v>
      </c>
      <c r="ACW2315" s="14">
        <v>14</v>
      </c>
      <c r="ACX2315" s="14">
        <v>12</v>
      </c>
      <c r="ADR2315" s="14">
        <v>1.6</v>
      </c>
      <c r="ADS2315" s="14">
        <v>1.6</v>
      </c>
      <c r="AGK2315" s="61"/>
      <c r="AGM2315" s="63"/>
      <c r="AGQ2315" s="61"/>
      <c r="AGS2315" s="14">
        <v>1</v>
      </c>
      <c r="AGT2315" s="14">
        <v>0</v>
      </c>
      <c r="AGU2315" s="14">
        <v>1</v>
      </c>
      <c r="AGV2315" s="14">
        <v>0</v>
      </c>
      <c r="AGW2315" s="14">
        <v>1</v>
      </c>
      <c r="AGX2315" s="14">
        <v>1</v>
      </c>
      <c r="AGY2315" s="14">
        <v>0</v>
      </c>
      <c r="AGZ2315" s="14">
        <v>8</v>
      </c>
      <c r="AHA2315" s="14">
        <v>0</v>
      </c>
      <c r="AHB2315" s="14">
        <v>0</v>
      </c>
      <c r="AHC2315" s="14">
        <v>1</v>
      </c>
      <c r="AHD2315" s="14">
        <v>0</v>
      </c>
      <c r="AHE2315" s="14">
        <v>0</v>
      </c>
      <c r="AHF2315" s="14">
        <v>0</v>
      </c>
      <c r="AHH2315" s="14">
        <v>0</v>
      </c>
      <c r="AHI2315" s="14">
        <v>0</v>
      </c>
      <c r="AHJ2315" s="14">
        <v>0</v>
      </c>
      <c r="AHK2315" s="14">
        <v>0</v>
      </c>
      <c r="AHL2315" s="14">
        <v>0</v>
      </c>
      <c r="AHM2315" s="14">
        <v>0</v>
      </c>
      <c r="AHN2315" s="14">
        <v>0</v>
      </c>
      <c r="AHO2315" s="14">
        <v>0</v>
      </c>
      <c r="AHP2315" s="14">
        <v>0</v>
      </c>
      <c r="AHQ2315" s="14">
        <v>0</v>
      </c>
      <c r="AHR2315" s="14">
        <f>AVERAGE(8,5,8,8)</f>
        <v>7.25</v>
      </c>
      <c r="AHT2315" s="61"/>
      <c r="AHV2315" s="63"/>
      <c r="AHZ2315" s="61"/>
      <c r="AIB2315" s="63"/>
      <c r="AIF2315" s="61"/>
      <c r="AIH2315" s="63"/>
      <c r="AIL2315" s="61"/>
      <c r="AIN2315" s="14">
        <v>0</v>
      </c>
      <c r="AIO2315" s="14">
        <v>0</v>
      </c>
      <c r="AIR2315" s="61"/>
      <c r="AIT2315" s="60"/>
      <c r="AIX2315" s="61"/>
      <c r="AJB2315" s="63"/>
      <c r="AJF2315" s="61"/>
      <c r="AJH2315" s="63"/>
      <c r="AJL2315" s="61"/>
      <c r="AJN2315" s="63"/>
    </row>
    <row r="2316" spans="1:951" s="14" customFormat="1">
      <c r="B2316" s="14">
        <v>4</v>
      </c>
      <c r="C2316" s="61">
        <v>1</v>
      </c>
      <c r="D2316" s="14" t="s">
        <v>5913</v>
      </c>
      <c r="F2316" s="63"/>
      <c r="O2316" s="61">
        <v>1</v>
      </c>
      <c r="P2316" s="61"/>
      <c r="Q2316" s="61"/>
      <c r="R2316" s="61"/>
      <c r="S2316" s="61"/>
      <c r="T2316" s="61"/>
      <c r="U2316" s="61"/>
      <c r="V2316" s="61"/>
      <c r="W2316" s="61"/>
      <c r="X2316" s="61"/>
      <c r="Y2316" s="61"/>
      <c r="Z2316" s="14">
        <v>0</v>
      </c>
      <c r="AA2316" s="14">
        <v>2</v>
      </c>
      <c r="AB2316" s="14" t="s">
        <v>10546</v>
      </c>
      <c r="AO2316" s="14">
        <v>99</v>
      </c>
      <c r="AQ2316" s="14">
        <v>92</v>
      </c>
      <c r="AR2316" s="14">
        <v>116</v>
      </c>
      <c r="AS2316" s="14">
        <v>99</v>
      </c>
      <c r="AW2316" s="14">
        <v>102</v>
      </c>
      <c r="BB2316" s="14">
        <v>98</v>
      </c>
      <c r="DR2316" s="61"/>
      <c r="DS2316" s="61"/>
      <c r="DT2316" s="61"/>
      <c r="DU2316" s="61"/>
      <c r="DV2316" s="61"/>
      <c r="DW2316" s="61"/>
      <c r="DX2316" s="61">
        <v>61</v>
      </c>
      <c r="DY2316" s="61"/>
      <c r="DZ2316" s="61">
        <v>62</v>
      </c>
      <c r="EA2316" s="61">
        <v>66</v>
      </c>
      <c r="EB2316" s="61">
        <v>65</v>
      </c>
      <c r="EC2316" s="61"/>
      <c r="ED2316" s="61"/>
      <c r="EE2316" s="61"/>
      <c r="EF2316" s="61">
        <v>58</v>
      </c>
      <c r="EG2316" s="61"/>
      <c r="EH2316" s="61"/>
      <c r="EI2316" s="61"/>
      <c r="EJ2316" s="61"/>
      <c r="EK2316" s="61">
        <v>54</v>
      </c>
      <c r="EL2316" s="61"/>
      <c r="EM2316" s="61"/>
      <c r="EN2316" s="61"/>
      <c r="EO2316" s="61"/>
      <c r="EP2316" s="61"/>
      <c r="EQ2316" s="61"/>
      <c r="ER2316" s="61"/>
      <c r="ES2316" s="61"/>
      <c r="ET2316" s="61"/>
      <c r="EU2316" s="61"/>
      <c r="EV2316" s="61"/>
      <c r="EW2316" s="61"/>
      <c r="EX2316" s="61"/>
      <c r="EY2316" s="61"/>
      <c r="EZ2316" s="61"/>
      <c r="FA2316" s="61"/>
      <c r="FB2316" s="61"/>
      <c r="FC2316" s="61"/>
      <c r="FD2316" s="61"/>
      <c r="FE2316" s="61"/>
      <c r="FF2316" s="61"/>
      <c r="FG2316" s="61"/>
      <c r="FH2316" s="61"/>
      <c r="FI2316" s="61"/>
      <c r="FJ2316" s="61"/>
      <c r="FK2316" s="61"/>
      <c r="FL2316" s="61"/>
      <c r="FM2316" s="61"/>
      <c r="FN2316" s="61"/>
      <c r="FO2316" s="61"/>
      <c r="FP2316" s="61"/>
      <c r="FQ2316" s="61"/>
      <c r="FR2316" s="61"/>
      <c r="FS2316" s="61"/>
      <c r="FT2316" s="61"/>
      <c r="FU2316" s="61"/>
      <c r="FV2316" s="61"/>
      <c r="FW2316" s="61"/>
      <c r="FX2316" s="61"/>
      <c r="FY2316" s="61"/>
      <c r="FZ2316" s="61"/>
      <c r="GA2316" s="61"/>
      <c r="GB2316" s="61"/>
      <c r="GC2316" s="61"/>
      <c r="GD2316" s="61"/>
      <c r="GE2316" s="61"/>
      <c r="GF2316" s="61"/>
      <c r="GG2316" s="61"/>
      <c r="GH2316" s="61"/>
      <c r="GI2316" s="61"/>
      <c r="GJ2316" s="61"/>
      <c r="GK2316" s="61"/>
      <c r="GL2316" s="61"/>
      <c r="GM2316" s="61"/>
      <c r="GN2316" s="61"/>
      <c r="GO2316" s="61"/>
      <c r="GP2316" s="61"/>
      <c r="GQ2316" s="61"/>
      <c r="GR2316" s="61"/>
      <c r="GS2316" s="61"/>
      <c r="GT2316" s="61"/>
      <c r="GU2316" s="61"/>
      <c r="GV2316" s="61"/>
      <c r="GW2316" s="61"/>
      <c r="GX2316" s="61"/>
      <c r="GY2316" s="61"/>
      <c r="GZ2316" s="61"/>
      <c r="IV2316" s="14">
        <v>95</v>
      </c>
      <c r="IX2316" s="14">
        <v>94</v>
      </c>
      <c r="IZ2316" s="14">
        <v>98</v>
      </c>
      <c r="JD2316" s="14">
        <v>98</v>
      </c>
      <c r="JI2316" s="14">
        <v>96</v>
      </c>
      <c r="LX2316" s="14">
        <v>69</v>
      </c>
      <c r="LY2316" s="14">
        <v>69</v>
      </c>
      <c r="LZ2316" s="14">
        <v>69</v>
      </c>
      <c r="MA2316" s="14">
        <v>69</v>
      </c>
      <c r="MB2316" s="14">
        <v>69</v>
      </c>
      <c r="MC2316" s="14">
        <v>69</v>
      </c>
      <c r="MD2316" s="14">
        <v>69</v>
      </c>
      <c r="ME2316" s="14">
        <v>69</v>
      </c>
      <c r="MF2316" s="14">
        <v>69</v>
      </c>
      <c r="MG2316" s="14">
        <v>69</v>
      </c>
      <c r="MH2316" s="14">
        <v>70</v>
      </c>
      <c r="MI2316" s="14">
        <v>69</v>
      </c>
      <c r="MJ2316" s="14">
        <v>69</v>
      </c>
      <c r="MK2316" s="14">
        <v>69</v>
      </c>
      <c r="MM2316" s="14">
        <v>69</v>
      </c>
      <c r="MN2316" s="14">
        <v>69</v>
      </c>
      <c r="MO2316" s="14">
        <v>69</v>
      </c>
      <c r="MP2316" s="14">
        <v>69</v>
      </c>
      <c r="MQ2316" s="14">
        <v>69</v>
      </c>
      <c r="PG2316" s="61"/>
      <c r="PH2316" s="61"/>
      <c r="PI2316" s="61"/>
      <c r="PJ2316" s="61"/>
      <c r="PK2316" s="61"/>
      <c r="PL2316" s="61"/>
      <c r="PM2316" s="61">
        <v>18</v>
      </c>
      <c r="PN2316" s="61"/>
      <c r="PO2316" s="61">
        <v>18</v>
      </c>
      <c r="PP2316" s="61">
        <v>20</v>
      </c>
      <c r="PQ2316" s="61">
        <v>20</v>
      </c>
      <c r="PR2316" s="61"/>
      <c r="PS2316" s="61"/>
      <c r="PT2316" s="61"/>
      <c r="PU2316" s="61">
        <v>20</v>
      </c>
      <c r="PV2316" s="61"/>
      <c r="PW2316" s="61"/>
      <c r="PX2316" s="61"/>
      <c r="PY2316" s="61"/>
      <c r="PZ2316" s="61">
        <v>20</v>
      </c>
      <c r="QA2316" s="61"/>
      <c r="QB2316" s="61"/>
      <c r="QC2316" s="61"/>
      <c r="QD2316" s="61"/>
      <c r="QE2316" s="61"/>
      <c r="QF2316" s="61"/>
      <c r="QG2316" s="61"/>
      <c r="QH2316" s="61"/>
      <c r="QI2316" s="61"/>
      <c r="QJ2316" s="61"/>
      <c r="QK2316" s="61"/>
      <c r="QL2316" s="61"/>
      <c r="QM2316" s="61"/>
      <c r="QN2316" s="61"/>
      <c r="QO2316" s="61"/>
      <c r="QP2316" s="61"/>
      <c r="QQ2316" s="61"/>
      <c r="QR2316" s="61"/>
      <c r="QS2316" s="61"/>
      <c r="QT2316" s="61"/>
      <c r="QU2316" s="61"/>
      <c r="QV2316" s="61"/>
      <c r="QW2316" s="61"/>
      <c r="QX2316" s="61"/>
      <c r="QY2316" s="61"/>
      <c r="QZ2316" s="61"/>
      <c r="RA2316" s="61"/>
      <c r="RB2316" s="61"/>
      <c r="RC2316" s="61"/>
      <c r="RD2316" s="61"/>
      <c r="RE2316" s="61"/>
      <c r="RF2316" s="61"/>
      <c r="RG2316" s="61"/>
      <c r="RH2316" s="61"/>
      <c r="RI2316" s="61"/>
      <c r="RJ2316" s="61"/>
      <c r="RK2316" s="61"/>
      <c r="RL2316" s="61"/>
      <c r="RM2316" s="61"/>
      <c r="RN2316" s="61"/>
      <c r="RO2316" s="61"/>
      <c r="RP2316" s="61"/>
      <c r="RQ2316" s="61"/>
      <c r="RR2316" s="61"/>
      <c r="RS2316" s="61"/>
      <c r="RT2316" s="61"/>
      <c r="RU2316" s="61"/>
      <c r="RV2316" s="61"/>
      <c r="RW2316" s="61"/>
      <c r="RX2316" s="61"/>
      <c r="RY2316" s="61"/>
      <c r="RZ2316" s="61"/>
      <c r="SA2316" s="61"/>
      <c r="SB2316" s="61"/>
      <c r="SC2316" s="61"/>
      <c r="SD2316" s="61"/>
      <c r="SE2316" s="61"/>
      <c r="SF2316" s="61"/>
      <c r="SG2316" s="61"/>
      <c r="SH2316" s="61"/>
      <c r="SI2316" s="61"/>
      <c r="SJ2316" s="61"/>
      <c r="SK2316" s="61"/>
      <c r="SL2316" s="61"/>
      <c r="SM2316" s="61"/>
      <c r="SN2316" s="61"/>
      <c r="SO2316" s="61"/>
      <c r="SV2316" s="14">
        <v>98.6</v>
      </c>
      <c r="SX2316" s="14">
        <v>98.6</v>
      </c>
      <c r="SY2316" s="14">
        <v>98.6</v>
      </c>
      <c r="SZ2316" s="14">
        <v>98.9</v>
      </c>
      <c r="TD2316" s="14">
        <v>98.7</v>
      </c>
      <c r="TI2316" s="14">
        <v>98.8</v>
      </c>
      <c r="WW2316" s="14">
        <v>0</v>
      </c>
      <c r="WY2316" s="14">
        <v>0</v>
      </c>
      <c r="WZ2316" s="14">
        <v>0</v>
      </c>
      <c r="XA2316" s="14">
        <v>0</v>
      </c>
      <c r="XE2316" s="14">
        <v>0</v>
      </c>
      <c r="XJ2316" s="14">
        <v>0</v>
      </c>
      <c r="ZY2316" s="61">
        <v>191</v>
      </c>
      <c r="ZZ2316" s="61"/>
      <c r="AAA2316" s="61"/>
      <c r="AAI2316" s="63"/>
      <c r="AAM2316" s="61"/>
      <c r="AAO2316" s="63"/>
      <c r="AAS2316" s="61"/>
      <c r="AAU2316" s="63"/>
      <c r="AAY2316" s="14">
        <v>34</v>
      </c>
      <c r="AAZ2316" s="14">
        <v>29</v>
      </c>
      <c r="ABB2316" s="14">
        <v>11.5</v>
      </c>
      <c r="ABE2316" s="14">
        <v>38.299999999999997</v>
      </c>
      <c r="ABM2316" s="61">
        <v>3.31</v>
      </c>
      <c r="ABN2316" s="61"/>
      <c r="ABO2316" s="14">
        <v>146</v>
      </c>
      <c r="ABU2316" s="14">
        <v>144</v>
      </c>
      <c r="ABV2316" s="14">
        <v>144</v>
      </c>
      <c r="ABX2316" s="14">
        <v>3.1</v>
      </c>
      <c r="ABY2316" s="14">
        <v>3.7</v>
      </c>
      <c r="ACA2316" s="61">
        <v>95</v>
      </c>
      <c r="ACB2316" s="61">
        <v>96</v>
      </c>
      <c r="ACC2316" s="61"/>
      <c r="ACD2316" s="14">
        <v>8.6</v>
      </c>
      <c r="ACE2316" s="14">
        <v>9</v>
      </c>
      <c r="ACG2316" s="14">
        <v>76</v>
      </c>
      <c r="ACH2316" s="14">
        <v>81</v>
      </c>
      <c r="ACI2316" s="14">
        <v>83</v>
      </c>
      <c r="ACJ2316" s="14">
        <v>111</v>
      </c>
      <c r="ACK2316" s="14">
        <v>102</v>
      </c>
      <c r="ACQ2316" s="14">
        <v>13</v>
      </c>
      <c r="ACR2316" s="14">
        <v>14</v>
      </c>
      <c r="ACT2316" s="14">
        <v>0.88</v>
      </c>
      <c r="ACU2316" s="14">
        <v>0.93</v>
      </c>
      <c r="ACW2316" s="14">
        <v>15</v>
      </c>
      <c r="ACX2316" s="14">
        <v>19</v>
      </c>
      <c r="ADR2316" s="14">
        <v>1.5</v>
      </c>
      <c r="ADS2316" s="14">
        <v>2</v>
      </c>
      <c r="AGK2316" s="61"/>
      <c r="AGM2316" s="63"/>
      <c r="AGQ2316" s="61"/>
      <c r="AGS2316" s="14">
        <v>1</v>
      </c>
      <c r="AGT2316" s="14">
        <v>0</v>
      </c>
      <c r="AGU2316" s="14">
        <v>1</v>
      </c>
      <c r="AGV2316" s="14">
        <v>0</v>
      </c>
      <c r="AGW2316" s="14">
        <v>0</v>
      </c>
      <c r="AGX2316" s="14">
        <v>1</v>
      </c>
      <c r="AGY2316" s="14">
        <v>0</v>
      </c>
      <c r="AGZ2316" s="14">
        <v>9</v>
      </c>
      <c r="AHA2316" s="14">
        <v>0</v>
      </c>
      <c r="AHB2316" s="14">
        <v>0</v>
      </c>
      <c r="AHC2316" s="14">
        <v>1</v>
      </c>
      <c r="AHD2316" s="14">
        <v>0</v>
      </c>
      <c r="AHE2316" s="14">
        <v>0</v>
      </c>
      <c r="AHF2316" s="14">
        <v>0</v>
      </c>
      <c r="AHH2316" s="14">
        <v>0</v>
      </c>
      <c r="AHI2316" s="14">
        <v>0</v>
      </c>
      <c r="AHJ2316" s="14">
        <v>0</v>
      </c>
      <c r="AHK2316" s="14">
        <v>0</v>
      </c>
      <c r="AHL2316" s="14">
        <v>0</v>
      </c>
      <c r="AHM2316" s="14">
        <v>0</v>
      </c>
      <c r="AHN2316" s="14">
        <v>0</v>
      </c>
      <c r="AHO2316" s="14">
        <v>0</v>
      </c>
      <c r="AHP2316" s="14">
        <v>0</v>
      </c>
      <c r="AHQ2316" s="14">
        <v>0</v>
      </c>
      <c r="AHR2316" s="14">
        <f>AVERAGE(5,8,0,5)</f>
        <v>4.5</v>
      </c>
      <c r="AHT2316" s="61"/>
      <c r="AHV2316" s="63"/>
      <c r="AHZ2316" s="61"/>
      <c r="AIB2316" s="63"/>
      <c r="AIF2316" s="61"/>
      <c r="AIH2316" s="63"/>
      <c r="AIL2316" s="61"/>
      <c r="AIN2316" s="14">
        <v>0</v>
      </c>
      <c r="AIO2316" s="14">
        <v>0</v>
      </c>
      <c r="AIR2316" s="61"/>
      <c r="AIT2316" s="60"/>
      <c r="AIX2316" s="61"/>
      <c r="AJB2316" s="63"/>
      <c r="AJF2316" s="61"/>
      <c r="AJH2316" s="63"/>
      <c r="AJL2316" s="61"/>
      <c r="AJN2316" s="63"/>
    </row>
    <row r="2317" spans="1:951" s="14" customFormat="1">
      <c r="B2317" s="14">
        <v>5</v>
      </c>
      <c r="C2317" s="61">
        <v>1</v>
      </c>
      <c r="D2317" s="14" t="s">
        <v>7699</v>
      </c>
      <c r="E2317" s="14" t="s">
        <v>10547</v>
      </c>
      <c r="F2317" s="63"/>
      <c r="O2317" s="61">
        <v>0</v>
      </c>
      <c r="P2317" s="61">
        <v>0</v>
      </c>
      <c r="Q2317" s="61"/>
      <c r="R2317" s="61"/>
      <c r="S2317" s="61"/>
      <c r="T2317" s="61"/>
      <c r="U2317" s="61"/>
      <c r="V2317" s="61"/>
      <c r="W2317" s="61"/>
      <c r="X2317" s="61"/>
      <c r="Y2317" s="61"/>
      <c r="Z2317" s="14">
        <v>0</v>
      </c>
      <c r="AA2317" s="14">
        <v>2</v>
      </c>
      <c r="AB2317" s="14" t="s">
        <v>10188</v>
      </c>
      <c r="AI2317" s="14">
        <v>104</v>
      </c>
      <c r="AJ2317" s="14">
        <v>100</v>
      </c>
      <c r="AK2317" s="14">
        <v>103</v>
      </c>
      <c r="AN2317" s="14">
        <v>114</v>
      </c>
      <c r="AR2317" s="14">
        <v>119</v>
      </c>
      <c r="AU2317" s="14">
        <v>85</v>
      </c>
      <c r="AV2317" s="14">
        <v>80</v>
      </c>
      <c r="DR2317" s="61">
        <v>64</v>
      </c>
      <c r="DS2317" s="61">
        <v>72</v>
      </c>
      <c r="DT2317" s="61">
        <v>68</v>
      </c>
      <c r="DU2317" s="61"/>
      <c r="DV2317" s="61"/>
      <c r="DW2317" s="61">
        <v>78</v>
      </c>
      <c r="DX2317" s="61"/>
      <c r="DY2317" s="61"/>
      <c r="DZ2317" s="61"/>
      <c r="EA2317" s="61">
        <v>72</v>
      </c>
      <c r="EB2317" s="61"/>
      <c r="EC2317" s="61"/>
      <c r="ED2317" s="61">
        <v>58</v>
      </c>
      <c r="EE2317" s="61">
        <v>62</v>
      </c>
      <c r="EF2317" s="61"/>
      <c r="EG2317" s="61"/>
      <c r="EH2317" s="61"/>
      <c r="EI2317" s="61"/>
      <c r="EJ2317" s="61"/>
      <c r="EK2317" s="61"/>
      <c r="EL2317" s="61"/>
      <c r="EM2317" s="61"/>
      <c r="EN2317" s="61"/>
      <c r="EO2317" s="61"/>
      <c r="EP2317" s="61"/>
      <c r="EQ2317" s="61"/>
      <c r="ER2317" s="61"/>
      <c r="ES2317" s="61"/>
      <c r="ET2317" s="61"/>
      <c r="EU2317" s="61"/>
      <c r="EV2317" s="61"/>
      <c r="EW2317" s="61"/>
      <c r="EX2317" s="61"/>
      <c r="EY2317" s="61"/>
      <c r="EZ2317" s="61"/>
      <c r="FA2317" s="61"/>
      <c r="FB2317" s="61"/>
      <c r="FC2317" s="61"/>
      <c r="FD2317" s="61"/>
      <c r="FE2317" s="61"/>
      <c r="FF2317" s="61"/>
      <c r="FG2317" s="61"/>
      <c r="FH2317" s="61"/>
      <c r="FI2317" s="61"/>
      <c r="FJ2317" s="61"/>
      <c r="FK2317" s="61"/>
      <c r="FL2317" s="61"/>
      <c r="FM2317" s="61"/>
      <c r="FN2317" s="61"/>
      <c r="FO2317" s="61"/>
      <c r="FP2317" s="61"/>
      <c r="FQ2317" s="61"/>
      <c r="FR2317" s="61"/>
      <c r="FS2317" s="61"/>
      <c r="FT2317" s="61"/>
      <c r="FU2317" s="61"/>
      <c r="FV2317" s="61"/>
      <c r="FW2317" s="61"/>
      <c r="FX2317" s="61"/>
      <c r="FY2317" s="61"/>
      <c r="FZ2317" s="61"/>
      <c r="GA2317" s="61"/>
      <c r="GB2317" s="61"/>
      <c r="GC2317" s="61"/>
      <c r="GD2317" s="61"/>
      <c r="GE2317" s="61"/>
      <c r="GF2317" s="61"/>
      <c r="GG2317" s="61"/>
      <c r="GH2317" s="61"/>
      <c r="GI2317" s="61"/>
      <c r="GJ2317" s="61"/>
      <c r="GK2317" s="61"/>
      <c r="GL2317" s="61"/>
      <c r="GM2317" s="61"/>
      <c r="GN2317" s="61"/>
      <c r="GO2317" s="61"/>
      <c r="GP2317" s="61"/>
      <c r="GQ2317" s="61"/>
      <c r="GR2317" s="61"/>
      <c r="GS2317" s="61"/>
      <c r="GT2317" s="61"/>
      <c r="GU2317" s="61"/>
      <c r="GV2317" s="61"/>
      <c r="GW2317" s="61"/>
      <c r="GX2317" s="61"/>
      <c r="GY2317" s="61"/>
      <c r="GZ2317" s="61"/>
      <c r="IP2317" s="14">
        <v>94</v>
      </c>
      <c r="IQ2317" s="14">
        <v>94</v>
      </c>
      <c r="IR2317" s="14">
        <v>98</v>
      </c>
      <c r="IU2317" s="14">
        <v>94</v>
      </c>
      <c r="IY2317" s="14">
        <v>97</v>
      </c>
      <c r="JB2317" s="14">
        <v>98</v>
      </c>
      <c r="JC2317" s="14">
        <v>98</v>
      </c>
      <c r="LX2317" s="14">
        <v>69</v>
      </c>
      <c r="LY2317" s="14">
        <v>71</v>
      </c>
      <c r="LZ2317" s="14">
        <v>70</v>
      </c>
      <c r="MA2317" s="14">
        <v>69</v>
      </c>
      <c r="MB2317" s="14">
        <v>69</v>
      </c>
      <c r="MC2317" s="14">
        <v>70</v>
      </c>
      <c r="MD2317" s="14">
        <v>69</v>
      </c>
      <c r="ME2317" s="14">
        <v>69</v>
      </c>
      <c r="MF2317" s="14">
        <v>69</v>
      </c>
      <c r="MG2317" s="14">
        <v>70</v>
      </c>
      <c r="MH2317" s="14">
        <v>69</v>
      </c>
      <c r="MI2317" s="14">
        <v>69</v>
      </c>
      <c r="MJ2317" s="14">
        <v>69</v>
      </c>
      <c r="PG2317" s="61">
        <v>20</v>
      </c>
      <c r="PH2317" s="61">
        <v>20</v>
      </c>
      <c r="PI2317" s="61">
        <v>18</v>
      </c>
      <c r="PJ2317" s="61"/>
      <c r="PK2317" s="61"/>
      <c r="PL2317" s="61">
        <v>20</v>
      </c>
      <c r="PM2317" s="61"/>
      <c r="PN2317" s="61"/>
      <c r="PO2317" s="61"/>
      <c r="PP2317" s="61">
        <v>20</v>
      </c>
      <c r="PQ2317" s="61"/>
      <c r="PR2317" s="61"/>
      <c r="PS2317" s="61">
        <v>20</v>
      </c>
      <c r="PT2317" s="61"/>
      <c r="PU2317" s="61"/>
      <c r="PV2317" s="61"/>
      <c r="PW2317" s="61"/>
      <c r="PX2317" s="61"/>
      <c r="PY2317" s="61"/>
      <c r="PZ2317" s="61"/>
      <c r="QA2317" s="61"/>
      <c r="QB2317" s="61"/>
      <c r="QC2317" s="61"/>
      <c r="QD2317" s="61"/>
      <c r="QE2317" s="61"/>
      <c r="QF2317" s="61"/>
      <c r="QG2317" s="61"/>
      <c r="QH2317" s="61"/>
      <c r="QI2317" s="61"/>
      <c r="QJ2317" s="61"/>
      <c r="QK2317" s="61"/>
      <c r="QL2317" s="61"/>
      <c r="QM2317" s="61"/>
      <c r="QN2317" s="61"/>
      <c r="QO2317" s="61"/>
      <c r="QP2317" s="61"/>
      <c r="QQ2317" s="61"/>
      <c r="QR2317" s="61"/>
      <c r="QS2317" s="61"/>
      <c r="QT2317" s="61"/>
      <c r="QU2317" s="61"/>
      <c r="QV2317" s="61"/>
      <c r="QW2317" s="61"/>
      <c r="QX2317" s="61"/>
      <c r="QY2317" s="61"/>
      <c r="QZ2317" s="61"/>
      <c r="RA2317" s="61"/>
      <c r="RB2317" s="61"/>
      <c r="RC2317" s="61"/>
      <c r="RD2317" s="61"/>
      <c r="RE2317" s="61"/>
      <c r="RF2317" s="61"/>
      <c r="RG2317" s="61"/>
      <c r="RH2317" s="61"/>
      <c r="RI2317" s="61"/>
      <c r="RJ2317" s="61"/>
      <c r="RK2317" s="61"/>
      <c r="RL2317" s="61"/>
      <c r="RM2317" s="61"/>
      <c r="RN2317" s="61"/>
      <c r="RO2317" s="61"/>
      <c r="RP2317" s="61"/>
      <c r="RQ2317" s="61"/>
      <c r="RR2317" s="61"/>
      <c r="RS2317" s="61"/>
      <c r="RT2317" s="61"/>
      <c r="RU2317" s="61"/>
      <c r="RV2317" s="61"/>
      <c r="RW2317" s="61"/>
      <c r="RX2317" s="61"/>
      <c r="RY2317" s="61"/>
      <c r="RZ2317" s="61"/>
      <c r="SA2317" s="61"/>
      <c r="SB2317" s="61"/>
      <c r="SC2317" s="61"/>
      <c r="SD2317" s="61"/>
      <c r="SE2317" s="61"/>
      <c r="SF2317" s="61"/>
      <c r="SG2317" s="61"/>
      <c r="SH2317" s="61"/>
      <c r="SI2317" s="61"/>
      <c r="SJ2317" s="61"/>
      <c r="SK2317" s="61"/>
      <c r="SL2317" s="61"/>
      <c r="SM2317" s="61"/>
      <c r="SN2317" s="61"/>
      <c r="SO2317" s="61"/>
      <c r="SP2317" s="14">
        <v>98</v>
      </c>
      <c r="SQ2317" s="14">
        <v>97.4</v>
      </c>
      <c r="SR2317" s="14">
        <v>98.4</v>
      </c>
      <c r="SU2317" s="14">
        <v>98.5</v>
      </c>
      <c r="SY2317" s="14">
        <v>98.7</v>
      </c>
      <c r="TB2317" s="14">
        <v>98.1</v>
      </c>
      <c r="WQ2317" s="14">
        <v>0</v>
      </c>
      <c r="WR2317" s="14">
        <v>0</v>
      </c>
      <c r="WS2317" s="14">
        <v>0</v>
      </c>
      <c r="WV2317" s="14">
        <v>0</v>
      </c>
      <c r="WZ2317" s="14">
        <v>0</v>
      </c>
      <c r="XC2317" s="14">
        <v>0</v>
      </c>
      <c r="XD2317" s="14">
        <v>0</v>
      </c>
      <c r="ZY2317" s="61">
        <v>190</v>
      </c>
      <c r="ZZ2317" s="61"/>
      <c r="AAA2317" s="61"/>
      <c r="AAI2317" s="63"/>
      <c r="AAM2317" s="61"/>
      <c r="AAO2317" s="63"/>
      <c r="AAS2317" s="61"/>
      <c r="AAU2317" s="63"/>
      <c r="AAY2317" s="14">
        <v>33</v>
      </c>
      <c r="AAZ2317" s="14">
        <v>34</v>
      </c>
      <c r="ABA2317" s="14">
        <v>34</v>
      </c>
      <c r="ABB2317" s="14">
        <v>12</v>
      </c>
      <c r="ABE2317" s="14">
        <v>40</v>
      </c>
      <c r="ABM2317" s="61">
        <v>3.49</v>
      </c>
      <c r="ABN2317" s="61"/>
      <c r="ABO2317" s="14">
        <v>153</v>
      </c>
      <c r="ABU2317" s="14">
        <v>143</v>
      </c>
      <c r="ABV2317" s="14">
        <v>143</v>
      </c>
      <c r="ABW2317" s="14">
        <v>144</v>
      </c>
      <c r="ABX2317" s="14">
        <v>3.3</v>
      </c>
      <c r="ABY2317" s="14">
        <v>3.2</v>
      </c>
      <c r="ABZ2317" s="14">
        <v>3.3</v>
      </c>
      <c r="ACA2317" s="61">
        <v>96</v>
      </c>
      <c r="ACB2317" s="61">
        <v>95</v>
      </c>
      <c r="ACC2317" s="61">
        <v>95</v>
      </c>
      <c r="ACD2317" s="14">
        <v>9.4</v>
      </c>
      <c r="ACE2317" s="14">
        <v>9.1999999999999993</v>
      </c>
      <c r="ACF2317" s="14">
        <v>9.1999999999999993</v>
      </c>
      <c r="ACG2317" s="14">
        <v>92</v>
      </c>
      <c r="ACH2317" s="14">
        <v>80</v>
      </c>
      <c r="ACI2317" s="14">
        <v>100</v>
      </c>
      <c r="ACJ2317" s="14">
        <v>87</v>
      </c>
      <c r="ACK2317" s="14">
        <v>133</v>
      </c>
      <c r="ACQ2317" s="14">
        <v>15</v>
      </c>
      <c r="ACR2317" s="14">
        <v>17</v>
      </c>
      <c r="ACS2317" s="14">
        <v>16</v>
      </c>
      <c r="ACT2317" s="14">
        <v>0.87</v>
      </c>
      <c r="ACU2317" s="14">
        <v>0.99</v>
      </c>
      <c r="ACV2317" s="14">
        <v>1.1000000000000001</v>
      </c>
      <c r="ACW2317" s="14">
        <v>14</v>
      </c>
      <c r="ACX2317" s="14">
        <v>14</v>
      </c>
      <c r="ACY2317" s="14">
        <v>15</v>
      </c>
      <c r="ADR2317" s="14">
        <v>1.7</v>
      </c>
      <c r="ADS2317" s="14">
        <v>1.7</v>
      </c>
      <c r="AGK2317" s="61"/>
      <c r="AGM2317" s="63"/>
      <c r="AGQ2317" s="61"/>
      <c r="AGS2317" s="14">
        <v>0</v>
      </c>
      <c r="AGT2317" s="14">
        <v>0</v>
      </c>
      <c r="AGU2317" s="14">
        <v>0</v>
      </c>
      <c r="AGV2317" s="14">
        <v>0</v>
      </c>
      <c r="AGW2317" s="14">
        <v>0</v>
      </c>
      <c r="AGX2317" s="14">
        <v>0</v>
      </c>
      <c r="AGY2317" s="14">
        <v>0</v>
      </c>
      <c r="AGZ2317" s="14">
        <v>5</v>
      </c>
      <c r="AHA2317" s="14">
        <v>0</v>
      </c>
      <c r="AHB2317" s="14">
        <v>0</v>
      </c>
      <c r="AHC2317" s="14">
        <v>1</v>
      </c>
      <c r="AHD2317" s="14">
        <v>0</v>
      </c>
      <c r="AHE2317" s="14">
        <v>0</v>
      </c>
      <c r="AHF2317" s="14">
        <v>0</v>
      </c>
      <c r="AHH2317" s="14">
        <v>0</v>
      </c>
      <c r="AHI2317" s="14">
        <v>0</v>
      </c>
      <c r="AHJ2317" s="14">
        <v>0</v>
      </c>
      <c r="AHK2317" s="14">
        <v>0</v>
      </c>
      <c r="AHL2317" s="14">
        <v>0</v>
      </c>
      <c r="AHM2317" s="14">
        <v>0</v>
      </c>
      <c r="AHN2317" s="14">
        <v>0</v>
      </c>
      <c r="AHO2317" s="14">
        <v>0</v>
      </c>
      <c r="AHP2317" s="14">
        <v>0</v>
      </c>
      <c r="AHQ2317" s="14">
        <v>0</v>
      </c>
      <c r="AHR2317" s="14">
        <v>7.5</v>
      </c>
      <c r="AHT2317" s="61"/>
      <c r="AHV2317" s="63"/>
      <c r="AHZ2317" s="61"/>
      <c r="AIB2317" s="63"/>
      <c r="AIF2317" s="61"/>
      <c r="AIH2317" s="63"/>
      <c r="AIL2317" s="61"/>
      <c r="AIN2317" s="14">
        <v>0</v>
      </c>
      <c r="AIO2317" s="14">
        <v>0</v>
      </c>
      <c r="AIR2317" s="61"/>
      <c r="AIT2317" s="60"/>
      <c r="AIX2317" s="61"/>
      <c r="AJB2317" s="63"/>
      <c r="AJF2317" s="61"/>
      <c r="AJH2317" s="63"/>
      <c r="AJL2317" s="61"/>
      <c r="AJN2317" s="63"/>
    </row>
    <row r="2318" spans="1:951" s="31" customFormat="1">
      <c r="B2318" s="31">
        <v>6</v>
      </c>
      <c r="C2318" s="31">
        <v>0</v>
      </c>
      <c r="F2318" s="82"/>
      <c r="G2318" s="83"/>
      <c r="Z2318" s="31">
        <v>0</v>
      </c>
      <c r="AA2318" s="31">
        <v>2</v>
      </c>
      <c r="AB2318" s="83"/>
      <c r="AI2318" s="31">
        <v>88</v>
      </c>
      <c r="AJ2318" s="31">
        <v>90</v>
      </c>
      <c r="AK2318" s="31">
        <v>80</v>
      </c>
      <c r="AL2318" s="31">
        <v>92</v>
      </c>
      <c r="AM2318" s="31">
        <v>84</v>
      </c>
      <c r="AN2318" s="31">
        <v>105</v>
      </c>
      <c r="DR2318" s="31">
        <v>66</v>
      </c>
      <c r="DS2318" s="31">
        <v>62</v>
      </c>
      <c r="DT2318" s="31">
        <v>60</v>
      </c>
      <c r="DU2318" s="31">
        <v>60</v>
      </c>
      <c r="DV2318" s="31">
        <v>52</v>
      </c>
      <c r="DW2318" s="31">
        <v>61</v>
      </c>
      <c r="IT2318" s="31">
        <v>96</v>
      </c>
      <c r="IU2318" s="31">
        <v>96</v>
      </c>
      <c r="LX2318" s="31">
        <v>69</v>
      </c>
      <c r="LY2318" s="31">
        <v>69</v>
      </c>
      <c r="LZ2318" s="31">
        <v>69</v>
      </c>
      <c r="MA2318" s="31">
        <v>69</v>
      </c>
      <c r="MB2318" s="31">
        <v>69</v>
      </c>
      <c r="MC2318" s="31">
        <v>69</v>
      </c>
      <c r="PK2318" s="31">
        <v>20</v>
      </c>
      <c r="PL2318" s="31">
        <v>20</v>
      </c>
      <c r="ST2318" s="31">
        <v>97.7</v>
      </c>
      <c r="SU2318" s="31">
        <v>97.4</v>
      </c>
      <c r="WU2318" s="31">
        <v>0</v>
      </c>
      <c r="WV2318" s="31">
        <v>0</v>
      </c>
      <c r="ZY2318" s="31">
        <v>190</v>
      </c>
      <c r="AAI2318" s="82"/>
      <c r="AAJ2318" s="83"/>
      <c r="AAO2318" s="82"/>
      <c r="AAP2318" s="83"/>
      <c r="AAU2318" s="82"/>
      <c r="AAV2318" s="83"/>
      <c r="AAY2318" s="31">
        <v>34</v>
      </c>
      <c r="ABB2318" s="31">
        <v>12</v>
      </c>
      <c r="ABE2318" s="31">
        <v>39.5</v>
      </c>
      <c r="ABM2318" s="31">
        <v>4.53</v>
      </c>
      <c r="ABO2318" s="31">
        <v>172</v>
      </c>
      <c r="ABU2318" s="31">
        <v>143</v>
      </c>
      <c r="ABX2318" s="31">
        <v>3.2</v>
      </c>
      <c r="ACA2318" s="31">
        <v>95</v>
      </c>
      <c r="ACD2318" s="31">
        <v>9.3000000000000007</v>
      </c>
      <c r="ACG2318" s="31">
        <v>84</v>
      </c>
      <c r="ACH2318" s="31">
        <v>84</v>
      </c>
      <c r="ACQ2318" s="31">
        <v>14</v>
      </c>
      <c r="ACT2318" s="31">
        <v>0.81</v>
      </c>
      <c r="ACW2318" s="31">
        <v>14</v>
      </c>
      <c r="ADR2318" s="31">
        <v>1.7</v>
      </c>
      <c r="AED2318" s="31">
        <v>1495</v>
      </c>
      <c r="AGM2318" s="82"/>
      <c r="AGN2318" s="83"/>
      <c r="AGS2318" s="31">
        <v>0</v>
      </c>
      <c r="AGT2318" s="31">
        <v>0</v>
      </c>
      <c r="AGU2318" s="31">
        <v>0</v>
      </c>
      <c r="AGV2318" s="31">
        <v>0</v>
      </c>
      <c r="AGW2318" s="31">
        <v>0</v>
      </c>
      <c r="AGX2318" s="31">
        <v>1</v>
      </c>
      <c r="AGY2318" s="31">
        <v>0</v>
      </c>
      <c r="AGZ2318" s="31">
        <v>1</v>
      </c>
      <c r="AHA2318" s="31">
        <v>0</v>
      </c>
      <c r="AHB2318" s="31">
        <v>0</v>
      </c>
      <c r="AHC2318" s="31">
        <v>1</v>
      </c>
      <c r="AHD2318" s="31">
        <v>0</v>
      </c>
      <c r="AHE2318" s="31">
        <v>0</v>
      </c>
      <c r="AHF2318" s="31">
        <v>0</v>
      </c>
      <c r="AHH2318" s="31">
        <v>0</v>
      </c>
      <c r="AHI2318" s="31">
        <v>0</v>
      </c>
      <c r="AHJ2318" s="31">
        <v>0</v>
      </c>
      <c r="AHK2318" s="31">
        <v>0</v>
      </c>
      <c r="AHL2318" s="31">
        <v>0</v>
      </c>
      <c r="AHM2318" s="31">
        <v>0</v>
      </c>
      <c r="AHN2318" s="31">
        <v>0</v>
      </c>
      <c r="AHO2318" s="31">
        <v>0</v>
      </c>
      <c r="AHP2318" s="31">
        <v>0</v>
      </c>
      <c r="AHQ2318" s="31">
        <v>0</v>
      </c>
      <c r="AHR2318" s="31">
        <v>7</v>
      </c>
      <c r="AHV2318" s="82"/>
      <c r="AHW2318" s="83"/>
      <c r="AIB2318" s="82"/>
      <c r="AIC2318" s="83"/>
      <c r="AIH2318" s="82"/>
      <c r="AII2318" s="83"/>
      <c r="AIN2318" s="31">
        <v>0</v>
      </c>
      <c r="AIO2318" s="31">
        <v>0</v>
      </c>
      <c r="AIT2318" s="84"/>
      <c r="AIU2318" s="83"/>
      <c r="AJB2318" s="82"/>
      <c r="AJC2318" s="83"/>
      <c r="AJH2318" s="82"/>
      <c r="AJI2318" s="83"/>
      <c r="AJN2318" s="82"/>
      <c r="AJO2318" s="83"/>
    </row>
    <row r="2319" spans="1:951" s="1" customFormat="1">
      <c r="A2319" s="1">
        <v>491</v>
      </c>
      <c r="B2319" s="1">
        <v>1</v>
      </c>
      <c r="C2319" s="1">
        <v>0</v>
      </c>
      <c r="Z2319" s="1">
        <v>0</v>
      </c>
      <c r="AA2319" s="1">
        <v>3</v>
      </c>
      <c r="AB2319" s="1" t="s">
        <v>10548</v>
      </c>
      <c r="AC2319" s="1">
        <v>0</v>
      </c>
      <c r="AE2319" s="1">
        <v>0</v>
      </c>
      <c r="AG2319" s="1">
        <v>0</v>
      </c>
      <c r="AI2319" s="1">
        <v>130</v>
      </c>
      <c r="DR2319" s="1">
        <v>70</v>
      </c>
      <c r="HA2319" s="1">
        <v>2</v>
      </c>
      <c r="HT2319" s="1">
        <v>0</v>
      </c>
      <c r="IP2319" s="1">
        <v>95</v>
      </c>
      <c r="LX2319" s="1">
        <v>77</v>
      </c>
      <c r="PG2319" s="1">
        <v>18</v>
      </c>
      <c r="SP2319" s="1">
        <v>97.3</v>
      </c>
      <c r="VX2319" s="1">
        <v>1</v>
      </c>
      <c r="WQ2319" s="1">
        <v>0</v>
      </c>
      <c r="AGS2319" s="1">
        <v>0</v>
      </c>
      <c r="AGT2319" s="1">
        <v>0</v>
      </c>
      <c r="AGU2319" s="1">
        <v>0</v>
      </c>
      <c r="AGV2319" s="1">
        <v>0</v>
      </c>
      <c r="AGW2319" s="1">
        <v>0</v>
      </c>
      <c r="AGX2319" s="1">
        <v>1</v>
      </c>
      <c r="AGY2319" s="1">
        <v>0</v>
      </c>
      <c r="AGZ2319" s="1">
        <v>0</v>
      </c>
      <c r="AHA2319" s="1">
        <v>0</v>
      </c>
      <c r="AHB2319" s="1">
        <v>1</v>
      </c>
      <c r="AHC2319" s="1">
        <v>0</v>
      </c>
      <c r="AHD2319" s="1">
        <v>0</v>
      </c>
      <c r="AHE2319" s="1">
        <v>0</v>
      </c>
      <c r="AHF2319" s="1">
        <v>0</v>
      </c>
      <c r="AHH2319" s="1">
        <v>0</v>
      </c>
      <c r="AHI2319" s="1">
        <v>0</v>
      </c>
      <c r="AHK2319" s="1">
        <v>0</v>
      </c>
      <c r="AHL2319" s="1">
        <v>0</v>
      </c>
      <c r="AHM2319" s="1">
        <v>0</v>
      </c>
      <c r="AHN2319" s="1">
        <v>0</v>
      </c>
      <c r="AHO2319" s="1">
        <v>0</v>
      </c>
      <c r="AHP2319" s="1">
        <v>0</v>
      </c>
      <c r="AHQ2319" s="1">
        <v>0</v>
      </c>
      <c r="AHR2319" s="1">
        <v>0</v>
      </c>
      <c r="AIM2319" s="1">
        <v>0</v>
      </c>
      <c r="AIN2319" s="1">
        <v>0</v>
      </c>
      <c r="AIO2319" s="1">
        <v>0</v>
      </c>
      <c r="AIP2319" s="1">
        <v>1</v>
      </c>
      <c r="AIQ2319" s="1">
        <v>1</v>
      </c>
      <c r="AIR2319" s="1">
        <v>0</v>
      </c>
      <c r="AIS2319" s="1">
        <v>1</v>
      </c>
      <c r="AIT2319" s="1">
        <v>1</v>
      </c>
      <c r="AIU2319" s="1">
        <v>0</v>
      </c>
      <c r="AIV2319" s="1">
        <v>0</v>
      </c>
      <c r="AIW2319" s="1">
        <v>0</v>
      </c>
      <c r="AIX2319" s="1">
        <v>39</v>
      </c>
    </row>
    <row r="2320" spans="1:951" s="1" customFormat="1">
      <c r="B2320" s="1">
        <v>2</v>
      </c>
      <c r="C2320" s="1">
        <v>0</v>
      </c>
      <c r="Z2320" s="1">
        <v>0</v>
      </c>
      <c r="AA2320" s="1">
        <v>2</v>
      </c>
      <c r="AB2320" s="1" t="s">
        <v>10549</v>
      </c>
      <c r="AC2320" s="1">
        <v>1</v>
      </c>
      <c r="AD2320" s="1">
        <v>1</v>
      </c>
      <c r="AE2320" s="1">
        <v>0</v>
      </c>
      <c r="AG2320" s="1">
        <v>0</v>
      </c>
      <c r="AI2320" s="1">
        <v>14</v>
      </c>
      <c r="DR2320" s="1">
        <v>78</v>
      </c>
      <c r="HA2320" s="1">
        <v>2</v>
      </c>
      <c r="HT2320" s="1">
        <v>0</v>
      </c>
      <c r="IP2320" s="1">
        <v>94</v>
      </c>
      <c r="LX2320" s="1">
        <v>78</v>
      </c>
      <c r="PG2320" s="1">
        <v>16</v>
      </c>
      <c r="SP2320" s="1">
        <v>97.8</v>
      </c>
      <c r="VX2320" s="1">
        <v>1</v>
      </c>
      <c r="WQ2320" s="1">
        <v>0</v>
      </c>
      <c r="AGS2320" s="1">
        <v>1</v>
      </c>
      <c r="AGT2320" s="1">
        <v>0</v>
      </c>
      <c r="AGU2320" s="1">
        <v>0</v>
      </c>
      <c r="AGV2320" s="1">
        <v>1</v>
      </c>
      <c r="AGW2320" s="1">
        <v>0</v>
      </c>
      <c r="AGX2320" s="1">
        <v>1</v>
      </c>
      <c r="AGY2320" s="1">
        <v>0</v>
      </c>
      <c r="AGZ2320" s="1">
        <v>0</v>
      </c>
      <c r="AHA2320" s="1">
        <v>0</v>
      </c>
      <c r="AHB2320" s="1">
        <v>0</v>
      </c>
      <c r="AHC2320" s="1">
        <v>1</v>
      </c>
      <c r="AHD2320" s="1">
        <v>0</v>
      </c>
      <c r="AHE2320" s="1">
        <v>0</v>
      </c>
      <c r="AHF2320" s="1">
        <v>0</v>
      </c>
      <c r="AHH2320" s="1">
        <v>0</v>
      </c>
      <c r="AHI2320" s="1">
        <v>0</v>
      </c>
      <c r="AHK2320" s="1">
        <v>0</v>
      </c>
      <c r="AHL2320" s="1">
        <v>0</v>
      </c>
      <c r="AHM2320" s="1">
        <v>0</v>
      </c>
      <c r="AHN2320" s="1">
        <v>0</v>
      </c>
      <c r="AHO2320" s="1">
        <v>0</v>
      </c>
      <c r="AHP2320" s="1">
        <v>0</v>
      </c>
      <c r="AHQ2320" s="1">
        <v>0</v>
      </c>
      <c r="AHR2320" s="1">
        <v>0</v>
      </c>
      <c r="AIM2320" s="1">
        <v>0</v>
      </c>
      <c r="AIN2320" s="1">
        <v>0</v>
      </c>
      <c r="AIO2320" s="1">
        <v>0</v>
      </c>
      <c r="AIR2320" s="1">
        <v>0</v>
      </c>
      <c r="AIT2320" s="1">
        <v>2</v>
      </c>
      <c r="AIU2320" s="1">
        <v>0</v>
      </c>
      <c r="AIV2320" s="1">
        <v>0</v>
      </c>
      <c r="AIW2320" s="1">
        <v>0</v>
      </c>
      <c r="AIX2320" s="1">
        <v>29</v>
      </c>
      <c r="AIY2320" s="1">
        <v>22</v>
      </c>
    </row>
    <row r="2321" spans="1:951" s="1" customFormat="1">
      <c r="B2321" s="1">
        <v>3</v>
      </c>
      <c r="C2321" s="1">
        <v>1</v>
      </c>
      <c r="D2321" s="1" t="s">
        <v>10550</v>
      </c>
      <c r="E2321" s="1" t="s">
        <v>7703</v>
      </c>
      <c r="O2321" s="1">
        <v>0</v>
      </c>
      <c r="P2321" s="1">
        <v>0</v>
      </c>
      <c r="Z2321" s="1">
        <v>0</v>
      </c>
      <c r="AA2321" s="1">
        <v>2</v>
      </c>
      <c r="AB2321" s="1" t="s">
        <v>10551</v>
      </c>
      <c r="AC2321" s="1">
        <v>0</v>
      </c>
      <c r="AE2321" s="1">
        <v>4</v>
      </c>
      <c r="AF2321" s="1">
        <v>0</v>
      </c>
      <c r="AG2321" s="1">
        <v>0</v>
      </c>
      <c r="AI2321" s="1">
        <v>130</v>
      </c>
      <c r="AJ2321" s="1">
        <v>130</v>
      </c>
      <c r="DR2321" s="1">
        <v>76</v>
      </c>
      <c r="DS2321" s="1">
        <v>70</v>
      </c>
      <c r="HA2321" s="1">
        <v>2</v>
      </c>
      <c r="HB2321" s="1">
        <v>2</v>
      </c>
      <c r="HT2321" s="1">
        <v>0</v>
      </c>
      <c r="HU2321" s="1">
        <v>0</v>
      </c>
      <c r="IP2321" s="1">
        <v>97</v>
      </c>
      <c r="IQ2321" s="1">
        <v>96</v>
      </c>
      <c r="LX2321" s="1">
        <v>80</v>
      </c>
      <c r="LY2321" s="1">
        <v>84</v>
      </c>
      <c r="PG2321" s="1">
        <v>16</v>
      </c>
      <c r="PH2321" s="1">
        <v>16</v>
      </c>
      <c r="SP2321" s="1">
        <v>96.6</v>
      </c>
      <c r="SQ2321" s="1">
        <v>96.6</v>
      </c>
      <c r="VX2321" s="1">
        <v>1</v>
      </c>
      <c r="VY2321" s="1">
        <v>1</v>
      </c>
      <c r="WQ2321" s="1">
        <v>0</v>
      </c>
      <c r="WR2321" s="1">
        <v>0</v>
      </c>
      <c r="AGS2321" s="1">
        <v>0</v>
      </c>
      <c r="AGT2321" s="1">
        <v>0</v>
      </c>
      <c r="AGU2321" s="1">
        <v>0</v>
      </c>
      <c r="AGV2321" s="1">
        <v>0</v>
      </c>
      <c r="AGW2321" s="1">
        <v>0</v>
      </c>
      <c r="AGX2321" s="1">
        <v>1</v>
      </c>
      <c r="AGY2321" s="1">
        <v>0</v>
      </c>
      <c r="AGZ2321" s="1">
        <v>0</v>
      </c>
      <c r="AHA2321" s="1">
        <v>0</v>
      </c>
      <c r="AHB2321" s="1">
        <v>0</v>
      </c>
      <c r="AHC2321" s="1">
        <v>1</v>
      </c>
      <c r="AHD2321" s="1">
        <v>0</v>
      </c>
      <c r="AHE2321" s="1">
        <v>0</v>
      </c>
      <c r="AHF2321" s="1">
        <v>0</v>
      </c>
      <c r="AHH2321" s="1">
        <v>0</v>
      </c>
      <c r="AHI2321" s="1">
        <v>0</v>
      </c>
      <c r="AHK2321" s="1">
        <v>0</v>
      </c>
      <c r="AHL2321" s="1">
        <v>0</v>
      </c>
      <c r="AHM2321" s="1">
        <v>0</v>
      </c>
      <c r="AHN2321" s="1">
        <v>0</v>
      </c>
      <c r="AHO2321" s="1">
        <v>0</v>
      </c>
      <c r="AHP2321" s="1">
        <v>0</v>
      </c>
      <c r="AHQ2321" s="1">
        <v>0</v>
      </c>
      <c r="AHR2321" s="1">
        <v>0</v>
      </c>
      <c r="AIM2321" s="1">
        <v>0</v>
      </c>
      <c r="AIN2321" s="1">
        <v>0</v>
      </c>
      <c r="AIO2321" s="1">
        <v>0</v>
      </c>
      <c r="AIR2321" s="1">
        <v>0</v>
      </c>
      <c r="AIT2321" s="1">
        <v>2</v>
      </c>
      <c r="AIU2321" s="1">
        <v>0</v>
      </c>
      <c r="AIV2321" s="1">
        <v>0</v>
      </c>
      <c r="AIW2321" s="1">
        <v>0</v>
      </c>
      <c r="AIX2321" s="1">
        <v>18</v>
      </c>
      <c r="AIY2321" s="1">
        <v>46</v>
      </c>
    </row>
    <row r="2322" spans="1:951" s="80" customFormat="1">
      <c r="B2322" s="80">
        <v>4</v>
      </c>
      <c r="C2322" s="80">
        <v>0</v>
      </c>
      <c r="Z2322" s="80">
        <v>0</v>
      </c>
      <c r="AA2322" s="80">
        <v>1</v>
      </c>
      <c r="AB2322" s="80" t="s">
        <v>10552</v>
      </c>
      <c r="AC2322" s="80">
        <v>0</v>
      </c>
      <c r="AE2322" s="80">
        <v>4</v>
      </c>
      <c r="AF2322" s="80">
        <v>0</v>
      </c>
      <c r="AG2322" s="80">
        <v>0</v>
      </c>
      <c r="AI2322" s="80">
        <v>118</v>
      </c>
      <c r="DR2322" s="80">
        <v>62</v>
      </c>
      <c r="HA2322" s="80">
        <v>2</v>
      </c>
      <c r="HT2322" s="80">
        <v>0</v>
      </c>
      <c r="IP2322" s="80">
        <v>93</v>
      </c>
      <c r="LX2322" s="80">
        <v>73</v>
      </c>
      <c r="PG2322" s="80">
        <v>18</v>
      </c>
      <c r="SP2322" s="80">
        <v>97.9</v>
      </c>
      <c r="VX2322" s="80">
        <v>1</v>
      </c>
      <c r="WQ2322" s="80">
        <v>0</v>
      </c>
      <c r="AGS2322" s="80">
        <v>0</v>
      </c>
      <c r="AGT2322" s="80">
        <v>0</v>
      </c>
      <c r="AGU2322" s="80">
        <v>0</v>
      </c>
      <c r="AGV2322" s="80">
        <v>0</v>
      </c>
      <c r="AGW2322" s="80">
        <v>0</v>
      </c>
      <c r="AGX2322" s="80">
        <v>0</v>
      </c>
      <c r="AGY2322" s="80">
        <v>0</v>
      </c>
      <c r="AGZ2322" s="80">
        <v>0</v>
      </c>
      <c r="AHA2322" s="80">
        <v>0</v>
      </c>
      <c r="AHB2322" s="80">
        <v>0</v>
      </c>
      <c r="AHC2322" s="80">
        <v>1</v>
      </c>
      <c r="AHD2322" s="80">
        <v>0</v>
      </c>
      <c r="AHE2322" s="80">
        <v>0</v>
      </c>
      <c r="AHF2322" s="80">
        <v>0</v>
      </c>
      <c r="AHH2322" s="80">
        <v>0</v>
      </c>
      <c r="AHI2322" s="80">
        <v>0</v>
      </c>
      <c r="AHK2322" s="80">
        <v>0</v>
      </c>
      <c r="AHL2322" s="80">
        <v>0</v>
      </c>
      <c r="AHM2322" s="80">
        <v>0</v>
      </c>
      <c r="AHN2322" s="80">
        <v>0</v>
      </c>
      <c r="AHO2322" s="80">
        <v>0</v>
      </c>
      <c r="AHP2322" s="80">
        <v>0</v>
      </c>
      <c r="AHQ2322" s="80">
        <v>0</v>
      </c>
      <c r="AHR2322" s="80">
        <v>0</v>
      </c>
      <c r="AIM2322" s="80">
        <v>0</v>
      </c>
      <c r="AIN2322" s="80">
        <v>0</v>
      </c>
      <c r="AIO2322" s="80">
        <v>0</v>
      </c>
      <c r="AIR2322" s="80">
        <v>0</v>
      </c>
      <c r="AIT2322" s="80">
        <v>1</v>
      </c>
      <c r="AIU2322" s="80">
        <v>0</v>
      </c>
      <c r="AIV2322" s="80">
        <v>0</v>
      </c>
      <c r="AIW2322" s="80">
        <v>0</v>
      </c>
      <c r="AIX2322" s="80">
        <v>24</v>
      </c>
    </row>
    <row r="2323" spans="1:951" s="1" customFormat="1">
      <c r="A2323" s="1">
        <v>492</v>
      </c>
      <c r="B2323" s="1">
        <v>1</v>
      </c>
      <c r="C2323" s="1">
        <v>0</v>
      </c>
      <c r="Z2323" s="1">
        <v>0</v>
      </c>
      <c r="AA2323" s="1">
        <v>1</v>
      </c>
      <c r="AB2323" s="1" t="s">
        <v>10553</v>
      </c>
      <c r="AC2323" s="1">
        <v>0</v>
      </c>
      <c r="AE2323" s="1">
        <v>0</v>
      </c>
      <c r="AG2323" s="1">
        <v>0</v>
      </c>
      <c r="AGS2323" s="1">
        <v>0</v>
      </c>
      <c r="AGT2323" s="1">
        <v>0</v>
      </c>
      <c r="AGU2323" s="1">
        <v>0</v>
      </c>
      <c r="AGV2323" s="1">
        <v>0</v>
      </c>
      <c r="AGW2323" s="1">
        <v>0</v>
      </c>
      <c r="AGX2323" s="1">
        <v>1</v>
      </c>
      <c r="AGY2323" s="1">
        <v>0</v>
      </c>
      <c r="AGZ2323" s="1">
        <v>0</v>
      </c>
      <c r="AHA2323" s="1">
        <v>0</v>
      </c>
      <c r="AHB2323" s="1">
        <v>0</v>
      </c>
      <c r="AHC2323" s="1">
        <v>1</v>
      </c>
      <c r="AHD2323" s="1">
        <v>0</v>
      </c>
      <c r="AHE2323" s="1">
        <v>0</v>
      </c>
      <c r="AHF2323" s="1">
        <v>0</v>
      </c>
      <c r="AHH2323" s="1">
        <v>0</v>
      </c>
      <c r="AHI2323" s="1">
        <v>0</v>
      </c>
      <c r="AHK2323" s="1">
        <v>0</v>
      </c>
      <c r="AHL2323" s="1">
        <v>0</v>
      </c>
      <c r="AHM2323" s="1">
        <v>0</v>
      </c>
      <c r="AHN2323" s="1">
        <v>0</v>
      </c>
      <c r="AHO2323" s="1">
        <v>0</v>
      </c>
      <c r="AHP2323" s="1">
        <v>0</v>
      </c>
      <c r="AHQ2323" s="1">
        <v>0</v>
      </c>
      <c r="AHR2323" s="1">
        <v>0</v>
      </c>
      <c r="AIM2323" s="1">
        <v>0</v>
      </c>
      <c r="AIN2323" s="1">
        <v>0</v>
      </c>
      <c r="AIO2323" s="1">
        <v>0</v>
      </c>
      <c r="AIP2323" s="1">
        <v>1</v>
      </c>
      <c r="AIQ2323" s="1">
        <v>1</v>
      </c>
      <c r="AIR2323" s="1">
        <v>1</v>
      </c>
      <c r="AIS2323" s="1">
        <v>1</v>
      </c>
      <c r="AIT2323" s="3">
        <v>0</v>
      </c>
      <c r="AIV2323" s="1">
        <v>0</v>
      </c>
      <c r="AIW2323" s="1">
        <v>0</v>
      </c>
    </row>
    <row r="2324" spans="1:951" s="1" customFormat="1">
      <c r="B2324" s="1">
        <v>2</v>
      </c>
      <c r="C2324" s="1">
        <v>1</v>
      </c>
      <c r="D2324" s="1" t="s">
        <v>10554</v>
      </c>
      <c r="E2324" s="1" t="s">
        <v>10401</v>
      </c>
      <c r="F2324" s="1" t="s">
        <v>10555</v>
      </c>
      <c r="O2324" s="1">
        <v>0</v>
      </c>
      <c r="P2324" s="1">
        <v>0</v>
      </c>
      <c r="Q2324" s="1">
        <v>0</v>
      </c>
      <c r="Z2324" s="1">
        <v>0</v>
      </c>
      <c r="AA2324" s="1">
        <v>2</v>
      </c>
      <c r="AB2324" s="1" t="s">
        <v>10556</v>
      </c>
      <c r="AC2324" s="1">
        <v>0</v>
      </c>
      <c r="AE2324" s="1">
        <v>8</v>
      </c>
      <c r="AF2324" s="1">
        <v>0</v>
      </c>
      <c r="AG2324" s="1">
        <v>0</v>
      </c>
      <c r="AI2324" s="1">
        <v>127</v>
      </c>
      <c r="AJ2324" s="1">
        <v>130</v>
      </c>
      <c r="DR2324" s="1">
        <v>81</v>
      </c>
      <c r="DS2324" s="1">
        <v>72</v>
      </c>
      <c r="HA2324" s="1">
        <v>2</v>
      </c>
      <c r="HB2324" s="1">
        <v>2</v>
      </c>
      <c r="HT2324" s="1">
        <v>1</v>
      </c>
      <c r="HU2324" s="1">
        <v>0</v>
      </c>
      <c r="IP2324" s="1">
        <v>95</v>
      </c>
      <c r="IQ2324" s="1">
        <v>98</v>
      </c>
      <c r="IR2324" s="1">
        <v>96.5</v>
      </c>
      <c r="LX2324" s="1">
        <v>78</v>
      </c>
      <c r="LY2324" s="1">
        <v>98</v>
      </c>
      <c r="PG2324" s="1">
        <v>21</v>
      </c>
      <c r="PH2324" s="1">
        <v>18</v>
      </c>
      <c r="SP2324" s="1">
        <v>97.5</v>
      </c>
      <c r="SQ2324" s="1">
        <v>97.9</v>
      </c>
      <c r="VX2324" s="1">
        <v>0</v>
      </c>
      <c r="VY2324" s="1">
        <v>0</v>
      </c>
      <c r="WQ2324" s="1">
        <v>0</v>
      </c>
      <c r="WR2324" s="1">
        <v>0</v>
      </c>
      <c r="WS2324" s="1">
        <v>0</v>
      </c>
      <c r="AGS2324" s="1">
        <v>0</v>
      </c>
      <c r="AGT2324" s="1">
        <v>0</v>
      </c>
      <c r="AGU2324" s="1">
        <v>0</v>
      </c>
      <c r="AGV2324" s="1">
        <v>0</v>
      </c>
      <c r="AGW2324" s="1">
        <v>0</v>
      </c>
      <c r="AGX2324" s="1">
        <v>1</v>
      </c>
      <c r="AGY2324" s="1">
        <v>0</v>
      </c>
      <c r="AGZ2324" s="1">
        <v>0</v>
      </c>
      <c r="AHA2324" s="1">
        <v>0</v>
      </c>
      <c r="AHB2324" s="1">
        <v>0</v>
      </c>
      <c r="AHC2324" s="1">
        <v>1</v>
      </c>
      <c r="AHD2324" s="1">
        <v>0</v>
      </c>
      <c r="AHE2324" s="1">
        <v>0</v>
      </c>
      <c r="AHF2324" s="1">
        <v>0</v>
      </c>
      <c r="AHH2324" s="1">
        <v>0</v>
      </c>
      <c r="AHI2324" s="1">
        <v>0</v>
      </c>
      <c r="AHK2324" s="1">
        <v>0</v>
      </c>
      <c r="AHL2324" s="1">
        <v>0</v>
      </c>
      <c r="AHM2324" s="1">
        <v>0</v>
      </c>
      <c r="AHN2324" s="1">
        <v>0</v>
      </c>
      <c r="AHO2324" s="1">
        <v>0</v>
      </c>
      <c r="AHP2324" s="1">
        <v>0</v>
      </c>
      <c r="AHQ2324" s="1">
        <v>0</v>
      </c>
      <c r="AHR2324" s="1">
        <v>0</v>
      </c>
      <c r="AIM2324" s="1">
        <v>0</v>
      </c>
      <c r="AIN2324" s="1">
        <v>0</v>
      </c>
      <c r="AIO2324" s="1">
        <v>0</v>
      </c>
      <c r="AIT2324" s="3">
        <v>1</v>
      </c>
      <c r="AIV2324" s="1">
        <v>0</v>
      </c>
      <c r="AIW2324" s="1">
        <v>0</v>
      </c>
      <c r="AIX2324" s="1">
        <v>50</v>
      </c>
    </row>
    <row r="2325" spans="1:951" s="18" customFormat="1">
      <c r="B2325" s="18">
        <v>3</v>
      </c>
      <c r="C2325" s="18">
        <v>0</v>
      </c>
      <c r="Z2325" s="18">
        <v>0</v>
      </c>
      <c r="AA2325" s="18">
        <v>2</v>
      </c>
      <c r="AB2325" s="18" t="s">
        <v>10557</v>
      </c>
      <c r="AC2325" s="18">
        <v>0</v>
      </c>
      <c r="AE2325" s="18">
        <v>0</v>
      </c>
      <c r="AG2325" s="18">
        <v>0</v>
      </c>
      <c r="AI2325" s="18">
        <v>136</v>
      </c>
      <c r="DR2325" s="18">
        <v>82</v>
      </c>
      <c r="HA2325" s="18">
        <v>2</v>
      </c>
      <c r="HT2325" s="18">
        <v>0</v>
      </c>
      <c r="IP2325" s="18">
        <v>98</v>
      </c>
      <c r="LX2325" s="18">
        <v>80</v>
      </c>
      <c r="PG2325" s="18">
        <v>18</v>
      </c>
      <c r="SP2325" s="18">
        <v>98.1</v>
      </c>
      <c r="VX2325" s="18">
        <v>0</v>
      </c>
      <c r="WQ2325" s="18">
        <v>0</v>
      </c>
      <c r="AGS2325" s="18">
        <v>0</v>
      </c>
      <c r="AGT2325" s="18">
        <v>0</v>
      </c>
      <c r="AGU2325" s="18">
        <v>0</v>
      </c>
      <c r="AGV2325" s="18">
        <v>0</v>
      </c>
      <c r="AGW2325" s="18">
        <v>0</v>
      </c>
      <c r="AGX2325" s="18">
        <v>1</v>
      </c>
      <c r="AGY2325" s="18">
        <v>0</v>
      </c>
      <c r="AGZ2325" s="18">
        <v>0</v>
      </c>
      <c r="AHA2325" s="18">
        <v>0</v>
      </c>
      <c r="AHB2325" s="18">
        <v>0</v>
      </c>
      <c r="AHC2325" s="18">
        <v>1</v>
      </c>
      <c r="AHD2325" s="18">
        <v>0</v>
      </c>
      <c r="AHE2325" s="18">
        <v>0</v>
      </c>
      <c r="AHF2325" s="18">
        <v>0</v>
      </c>
      <c r="AHH2325" s="18">
        <v>0</v>
      </c>
      <c r="AHI2325" s="18">
        <v>0</v>
      </c>
      <c r="AHK2325" s="18">
        <v>0</v>
      </c>
      <c r="AHL2325" s="18">
        <v>0</v>
      </c>
      <c r="AHM2325" s="18">
        <v>0</v>
      </c>
      <c r="AHN2325" s="18">
        <v>0</v>
      </c>
      <c r="AHO2325" s="18">
        <v>0</v>
      </c>
      <c r="AHP2325" s="18">
        <v>0</v>
      </c>
      <c r="AHQ2325" s="18">
        <v>0</v>
      </c>
      <c r="AHR2325" s="18">
        <v>0</v>
      </c>
      <c r="AIM2325" s="18">
        <v>0</v>
      </c>
      <c r="AIN2325" s="18">
        <v>0</v>
      </c>
      <c r="AIO2325" s="18">
        <v>0</v>
      </c>
      <c r="AIT2325" s="79">
        <v>1</v>
      </c>
      <c r="AIV2325" s="18">
        <v>0</v>
      </c>
      <c r="AIW2325" s="18">
        <v>0</v>
      </c>
      <c r="AIX2325" s="18">
        <v>22</v>
      </c>
    </row>
    <row r="2326" spans="1:951" s="1" customFormat="1">
      <c r="A2326" s="1">
        <v>493</v>
      </c>
      <c r="B2326" s="1">
        <v>1</v>
      </c>
      <c r="C2326" s="1">
        <v>1</v>
      </c>
      <c r="D2326" s="1" t="s">
        <v>10558</v>
      </c>
      <c r="E2326" s="1" t="s">
        <v>10559</v>
      </c>
      <c r="O2326" s="1">
        <v>0</v>
      </c>
      <c r="P2326" s="1">
        <v>0</v>
      </c>
      <c r="Z2326" s="1">
        <v>0</v>
      </c>
      <c r="AA2326" s="1">
        <v>2</v>
      </c>
      <c r="AB2326" s="1" t="s">
        <v>10560</v>
      </c>
      <c r="AC2326" s="1">
        <v>0</v>
      </c>
      <c r="AE2326" s="1">
        <v>4</v>
      </c>
      <c r="AF2326" s="1">
        <v>0</v>
      </c>
      <c r="AG2326" s="1">
        <v>0</v>
      </c>
      <c r="AI2326" s="1">
        <v>172</v>
      </c>
      <c r="DR2326" s="1">
        <v>80</v>
      </c>
      <c r="HA2326" s="1">
        <v>0</v>
      </c>
      <c r="HT2326" s="1">
        <v>0</v>
      </c>
      <c r="IP2326" s="1">
        <v>95</v>
      </c>
      <c r="LX2326" s="1">
        <v>86</v>
      </c>
      <c r="PG2326" s="1">
        <v>18</v>
      </c>
      <c r="SP2326" s="1">
        <v>98.6</v>
      </c>
      <c r="VX2326" s="1">
        <v>1</v>
      </c>
      <c r="WQ2326" s="1">
        <v>0</v>
      </c>
      <c r="AGS2326" s="1">
        <v>0</v>
      </c>
      <c r="AGT2326" s="1">
        <v>0</v>
      </c>
      <c r="AGU2326" s="1">
        <v>0</v>
      </c>
      <c r="AGV2326" s="1">
        <v>0</v>
      </c>
      <c r="AGW2326" s="1">
        <v>0</v>
      </c>
      <c r="AGX2326" s="1">
        <v>1</v>
      </c>
      <c r="AGY2326" s="1">
        <v>0</v>
      </c>
      <c r="AGZ2326" s="1">
        <v>0</v>
      </c>
      <c r="AHA2326" s="1">
        <v>0</v>
      </c>
      <c r="AHB2326" s="1">
        <v>0</v>
      </c>
      <c r="AHC2326" s="1">
        <v>1</v>
      </c>
      <c r="AHD2326" s="1">
        <v>0</v>
      </c>
      <c r="AHE2326" s="1">
        <v>0</v>
      </c>
      <c r="AHF2326" s="1">
        <v>0</v>
      </c>
      <c r="AHH2326" s="1">
        <v>0</v>
      </c>
      <c r="AHI2326" s="1">
        <v>0</v>
      </c>
      <c r="AHK2326" s="1">
        <v>0</v>
      </c>
      <c r="AHL2326" s="1">
        <v>0</v>
      </c>
      <c r="AHM2326" s="1">
        <v>0</v>
      </c>
      <c r="AHN2326" s="1">
        <v>0</v>
      </c>
      <c r="AHO2326" s="1">
        <v>0</v>
      </c>
      <c r="AHP2326" s="1">
        <v>0</v>
      </c>
      <c r="AHQ2326" s="1">
        <v>0</v>
      </c>
      <c r="AHR2326" s="1">
        <v>0</v>
      </c>
      <c r="AIM2326" s="1">
        <v>0</v>
      </c>
      <c r="AIN2326" s="1">
        <v>0</v>
      </c>
      <c r="AIO2326" s="1">
        <v>0</v>
      </c>
      <c r="AIP2326" s="1">
        <v>1</v>
      </c>
      <c r="AIQ2326" s="1">
        <v>1</v>
      </c>
      <c r="AIR2326" s="1">
        <v>1</v>
      </c>
      <c r="AIS2326" s="1">
        <v>1</v>
      </c>
      <c r="AIT2326" s="3">
        <v>1</v>
      </c>
      <c r="AIU2326" s="1">
        <v>0</v>
      </c>
      <c r="AIV2326" s="1">
        <v>0</v>
      </c>
      <c r="AIW2326" s="1">
        <v>0</v>
      </c>
      <c r="AIX2326" s="1">
        <v>48</v>
      </c>
    </row>
    <row r="2327" spans="1:951" s="1" customFormat="1">
      <c r="B2327" s="1">
        <v>2</v>
      </c>
      <c r="C2327" s="1">
        <v>1</v>
      </c>
      <c r="D2327" s="1" t="s">
        <v>7701</v>
      </c>
      <c r="O2327" s="1">
        <v>1</v>
      </c>
      <c r="Z2327" s="1">
        <v>0</v>
      </c>
      <c r="AA2327" s="1">
        <v>2</v>
      </c>
      <c r="AB2327" s="1" t="s">
        <v>10561</v>
      </c>
      <c r="AC2327" s="1">
        <v>0</v>
      </c>
      <c r="AE2327" s="1">
        <v>39</v>
      </c>
      <c r="AF2327" s="1">
        <v>0</v>
      </c>
      <c r="AG2327" s="1">
        <v>0</v>
      </c>
      <c r="AI2327" s="1">
        <v>144</v>
      </c>
      <c r="AJ2327" s="1">
        <v>132</v>
      </c>
      <c r="DR2327" s="1">
        <v>98</v>
      </c>
      <c r="DS2327" s="1">
        <v>90</v>
      </c>
      <c r="HA2327" s="1">
        <v>0</v>
      </c>
      <c r="HB2327" s="1">
        <v>0</v>
      </c>
      <c r="HT2327" s="1">
        <v>0</v>
      </c>
      <c r="HU2327" s="1">
        <v>0</v>
      </c>
      <c r="IP2327" s="1">
        <v>94</v>
      </c>
      <c r="IQ2327" s="1">
        <v>96</v>
      </c>
      <c r="LX2327" s="1">
        <v>70</v>
      </c>
      <c r="LY2327" s="1">
        <v>84</v>
      </c>
      <c r="PG2327" s="1">
        <v>18</v>
      </c>
      <c r="PH2327" s="1">
        <v>16</v>
      </c>
      <c r="SP2327" s="1">
        <v>98</v>
      </c>
      <c r="SQ2327" s="1">
        <v>97.5</v>
      </c>
      <c r="VX2327" s="1">
        <v>1</v>
      </c>
      <c r="VY2327" s="1">
        <v>1</v>
      </c>
      <c r="WQ2327" s="1">
        <v>0</v>
      </c>
      <c r="WR2327" s="1">
        <v>0</v>
      </c>
      <c r="ACG2327" s="1">
        <v>234</v>
      </c>
      <c r="ACH2327" s="1">
        <v>243</v>
      </c>
      <c r="AGS2327" s="1">
        <v>0</v>
      </c>
      <c r="AGT2327" s="1">
        <v>0</v>
      </c>
      <c r="AGU2327" s="1">
        <v>0</v>
      </c>
      <c r="AGV2327" s="1">
        <v>0</v>
      </c>
      <c r="AGW2327" s="1">
        <v>0</v>
      </c>
      <c r="AGX2327" s="1">
        <v>1</v>
      </c>
      <c r="AGY2327" s="1">
        <v>0</v>
      </c>
      <c r="AGZ2327" s="1">
        <v>0</v>
      </c>
      <c r="AHA2327" s="1">
        <v>0</v>
      </c>
      <c r="AHB2327" s="1">
        <v>0</v>
      </c>
      <c r="AHC2327" s="1">
        <v>1</v>
      </c>
      <c r="AHD2327" s="1">
        <v>0</v>
      </c>
      <c r="AHE2327" s="1">
        <v>0</v>
      </c>
      <c r="AHF2327" s="1">
        <v>0</v>
      </c>
      <c r="AHH2327" s="1">
        <v>0</v>
      </c>
      <c r="AHI2327" s="1">
        <v>0</v>
      </c>
      <c r="AHK2327" s="1">
        <v>0</v>
      </c>
      <c r="AHL2327" s="1">
        <v>0</v>
      </c>
      <c r="AHM2327" s="1">
        <v>0</v>
      </c>
      <c r="AHN2327" s="1">
        <v>0</v>
      </c>
      <c r="AHO2327" s="1">
        <v>0</v>
      </c>
      <c r="AHP2327" s="1">
        <v>0</v>
      </c>
      <c r="AHQ2327" s="1">
        <v>0</v>
      </c>
      <c r="AHR2327" s="1">
        <v>0</v>
      </c>
      <c r="AIM2327" s="1">
        <v>0</v>
      </c>
      <c r="AIN2327" s="1">
        <v>0</v>
      </c>
      <c r="AIO2327" s="1">
        <v>0</v>
      </c>
      <c r="AIT2327" s="3">
        <v>2</v>
      </c>
      <c r="AIU2327" s="1">
        <v>0</v>
      </c>
      <c r="AIV2327" s="1">
        <v>0</v>
      </c>
      <c r="AIW2327" s="1">
        <v>0</v>
      </c>
      <c r="AIX2327" s="1">
        <v>24</v>
      </c>
      <c r="AIY2327" s="1">
        <v>16</v>
      </c>
    </row>
    <row r="2328" spans="1:951" s="18" customFormat="1">
      <c r="B2328" s="18">
        <v>3</v>
      </c>
      <c r="C2328" s="18">
        <v>0</v>
      </c>
      <c r="Z2328" s="18">
        <v>0</v>
      </c>
      <c r="AA2328" s="18">
        <v>2</v>
      </c>
      <c r="AB2328" s="18" t="s">
        <v>10562</v>
      </c>
      <c r="AC2328" s="18">
        <v>0</v>
      </c>
      <c r="AE2328" s="18">
        <v>9</v>
      </c>
      <c r="AF2328" s="18">
        <v>0</v>
      </c>
      <c r="AG2328" s="18">
        <v>0</v>
      </c>
      <c r="AI2328" s="18">
        <v>130</v>
      </c>
      <c r="DR2328" s="18">
        <v>82</v>
      </c>
      <c r="HA2328" s="18">
        <v>0</v>
      </c>
      <c r="HT2328" s="18">
        <v>0</v>
      </c>
      <c r="IP2328" s="18">
        <v>97</v>
      </c>
      <c r="LX2328" s="18">
        <v>62</v>
      </c>
      <c r="PG2328" s="18">
        <v>16</v>
      </c>
      <c r="SP2328" s="18">
        <v>97.3</v>
      </c>
      <c r="VX2328" s="18">
        <v>1</v>
      </c>
      <c r="WQ2328" s="18">
        <v>0</v>
      </c>
      <c r="AAZ2328" s="18">
        <v>28</v>
      </c>
      <c r="ABV2328" s="18">
        <v>138</v>
      </c>
      <c r="ABY2328" s="18">
        <v>4.0999999999999996</v>
      </c>
      <c r="ACB2328" s="18">
        <v>96</v>
      </c>
      <c r="ACE2328" s="18">
        <v>9.5</v>
      </c>
      <c r="ACG2328" s="18">
        <v>180</v>
      </c>
      <c r="ACH2328" s="18">
        <v>230</v>
      </c>
      <c r="ACR2328" s="18">
        <v>33</v>
      </c>
      <c r="ACU2328" s="18">
        <v>1.4</v>
      </c>
      <c r="ACX2328" s="18">
        <v>14</v>
      </c>
      <c r="ADA2328" s="18">
        <v>7.3</v>
      </c>
      <c r="ADC2328" s="18">
        <v>4.0999999999999996</v>
      </c>
      <c r="ADE2328" s="18" t="s">
        <v>6057</v>
      </c>
      <c r="ADG2328" s="18">
        <v>3.2</v>
      </c>
      <c r="ADI2328" s="18">
        <v>63</v>
      </c>
      <c r="ADK2328" s="18">
        <v>99</v>
      </c>
      <c r="ADM2328" s="18">
        <v>36</v>
      </c>
      <c r="AGS2328" s="18">
        <v>0</v>
      </c>
      <c r="AGT2328" s="18">
        <v>0</v>
      </c>
      <c r="AGU2328" s="18">
        <v>0</v>
      </c>
      <c r="AGV2328" s="18">
        <v>0</v>
      </c>
      <c r="AGW2328" s="18">
        <v>0</v>
      </c>
      <c r="AGX2328" s="18">
        <v>1</v>
      </c>
      <c r="AGY2328" s="18">
        <v>0</v>
      </c>
      <c r="AGZ2328" s="18">
        <v>1</v>
      </c>
      <c r="AHA2328" s="18">
        <v>0</v>
      </c>
      <c r="AHB2328" s="18">
        <v>0</v>
      </c>
      <c r="AHC2328" s="18">
        <v>1</v>
      </c>
      <c r="AHD2328" s="18">
        <v>0</v>
      </c>
      <c r="AHE2328" s="18">
        <v>0</v>
      </c>
      <c r="AHF2328" s="18">
        <v>0</v>
      </c>
      <c r="AHH2328" s="18">
        <v>0</v>
      </c>
      <c r="AHI2328" s="18">
        <v>0</v>
      </c>
      <c r="AHK2328" s="18">
        <v>0</v>
      </c>
      <c r="AHL2328" s="18">
        <v>0</v>
      </c>
      <c r="AHM2328" s="18">
        <v>0</v>
      </c>
      <c r="AHN2328" s="18">
        <v>0</v>
      </c>
      <c r="AHO2328" s="18">
        <v>0</v>
      </c>
      <c r="AHP2328" s="18">
        <v>0</v>
      </c>
      <c r="AHQ2328" s="18">
        <v>0</v>
      </c>
      <c r="AHR2328" s="18">
        <v>0</v>
      </c>
      <c r="AIM2328" s="18">
        <v>0</v>
      </c>
      <c r="AIN2328" s="18">
        <v>0</v>
      </c>
      <c r="AIO2328" s="18">
        <v>0</v>
      </c>
      <c r="AIT2328" s="79">
        <v>1</v>
      </c>
      <c r="AIU2328" s="18">
        <v>0</v>
      </c>
      <c r="AIV2328" s="18">
        <v>0</v>
      </c>
      <c r="AIW2328" s="18">
        <v>0</v>
      </c>
      <c r="AIX2328" s="18">
        <v>29</v>
      </c>
    </row>
    <row r="2329" spans="1:951" s="14" customFormat="1">
      <c r="A2329" s="14">
        <v>494</v>
      </c>
      <c r="B2329" s="14">
        <v>1</v>
      </c>
      <c r="C2329" s="58" t="s">
        <v>2308</v>
      </c>
      <c r="F2329" s="63"/>
      <c r="G2329" s="58"/>
      <c r="O2329" s="58"/>
      <c r="P2329" s="58"/>
      <c r="Q2329" s="58"/>
      <c r="R2329" s="58"/>
      <c r="S2329" s="58"/>
      <c r="T2329" s="58"/>
      <c r="U2329" s="58"/>
      <c r="V2329" s="58"/>
      <c r="W2329" s="58"/>
      <c r="X2329" s="58"/>
      <c r="Y2329" s="58"/>
      <c r="Z2329" s="14">
        <v>0</v>
      </c>
      <c r="AA2329" s="14">
        <v>1</v>
      </c>
      <c r="AB2329" s="58"/>
      <c r="AC2329" s="14">
        <v>0</v>
      </c>
      <c r="AE2329" s="14">
        <v>0</v>
      </c>
      <c r="AG2329" s="14">
        <v>0</v>
      </c>
      <c r="AI2329" s="14">
        <v>148</v>
      </c>
      <c r="DR2329" s="14">
        <v>95</v>
      </c>
      <c r="IP2329" s="14">
        <v>98</v>
      </c>
      <c r="LX2329" s="14">
        <v>63</v>
      </c>
      <c r="PG2329" s="14">
        <v>20</v>
      </c>
      <c r="SP2329" s="14">
        <v>97.7</v>
      </c>
      <c r="WQ2329" s="14">
        <v>0</v>
      </c>
      <c r="ZY2329" s="14">
        <v>175</v>
      </c>
      <c r="AAI2329" s="63"/>
      <c r="AAJ2329" s="58"/>
      <c r="AAM2329" s="58"/>
      <c r="AAO2329" s="63"/>
      <c r="AAP2329" s="58"/>
      <c r="AAS2329" s="58"/>
      <c r="AAU2329" s="63"/>
      <c r="AAV2329" s="58"/>
      <c r="AAY2329" s="14">
        <v>31</v>
      </c>
      <c r="ABB2329" s="14">
        <v>9.6</v>
      </c>
      <c r="ABE2329" s="58" t="s">
        <v>10563</v>
      </c>
      <c r="ABF2329" s="58"/>
      <c r="ABG2329" s="58"/>
      <c r="ABH2329" s="14">
        <v>1.2</v>
      </c>
      <c r="ABM2329" s="58" t="s">
        <v>10564</v>
      </c>
      <c r="ABN2329" s="58"/>
      <c r="ABO2329" s="14">
        <v>173</v>
      </c>
      <c r="ABQ2329" s="63"/>
      <c r="ABR2329" s="63"/>
      <c r="ABS2329" s="58"/>
      <c r="ABT2329" s="58"/>
      <c r="ABU2329" s="14">
        <v>140</v>
      </c>
      <c r="ABX2329" s="14">
        <v>3.8</v>
      </c>
      <c r="ACA2329" s="58" t="s">
        <v>8504</v>
      </c>
      <c r="ACB2329" s="58"/>
      <c r="ACC2329" s="58"/>
      <c r="ACD2329" s="14">
        <v>8.4</v>
      </c>
      <c r="ACG2329" s="14">
        <v>249</v>
      </c>
      <c r="ACQ2329" s="14">
        <v>11</v>
      </c>
      <c r="ACT2329" s="14">
        <v>0.79</v>
      </c>
      <c r="ACW2329" s="14">
        <v>10</v>
      </c>
      <c r="ADP2329" s="14" t="s">
        <v>5851</v>
      </c>
      <c r="ADR2329" s="14">
        <v>2</v>
      </c>
      <c r="AGS2329" s="14">
        <v>1</v>
      </c>
      <c r="AGT2329" s="14">
        <v>0</v>
      </c>
      <c r="AGU2329" s="14">
        <v>1</v>
      </c>
      <c r="AGV2329" s="14">
        <v>0</v>
      </c>
      <c r="AGW2329" s="14">
        <v>0</v>
      </c>
      <c r="AGX2329" s="14">
        <v>0</v>
      </c>
      <c r="AGY2329" s="14">
        <v>0</v>
      </c>
      <c r="AGZ2329" s="14">
        <v>0</v>
      </c>
      <c r="AHA2329" s="14">
        <v>0</v>
      </c>
      <c r="AHB2329" s="14">
        <v>0</v>
      </c>
      <c r="AHC2329" s="14">
        <v>1</v>
      </c>
      <c r="AHD2329" s="14">
        <v>0</v>
      </c>
      <c r="AHE2329" s="14">
        <v>0</v>
      </c>
      <c r="AHF2329" s="14">
        <v>0</v>
      </c>
      <c r="AHH2329" s="14">
        <v>0</v>
      </c>
      <c r="AHI2329" s="14">
        <v>0</v>
      </c>
      <c r="AHK2329" s="14">
        <v>0</v>
      </c>
      <c r="AHL2329" s="14">
        <v>0</v>
      </c>
      <c r="AHM2329" s="14">
        <v>0</v>
      </c>
      <c r="AHN2329" s="14">
        <v>0</v>
      </c>
      <c r="AHO2329" s="14">
        <v>0</v>
      </c>
      <c r="AHP2329" s="14">
        <v>0</v>
      </c>
      <c r="AHQ2329" s="14">
        <v>0</v>
      </c>
      <c r="AHR2329" s="14">
        <v>0</v>
      </c>
      <c r="AHT2329" s="58"/>
      <c r="AHV2329" s="63"/>
      <c r="AHW2329" s="58"/>
      <c r="AHZ2329" s="58"/>
      <c r="AIB2329" s="63"/>
      <c r="AIC2329" s="58"/>
      <c r="AIF2329" s="58"/>
      <c r="AIH2329" s="63"/>
      <c r="AII2329" s="58"/>
      <c r="AIL2329" s="58"/>
      <c r="AIM2329" s="14">
        <v>0</v>
      </c>
      <c r="AIN2329" s="14">
        <v>0</v>
      </c>
      <c r="AIO2329" s="14">
        <v>0</v>
      </c>
      <c r="AIP2329" s="14">
        <v>1</v>
      </c>
      <c r="AIQ2329" s="14">
        <v>1</v>
      </c>
      <c r="AIR2329" s="58">
        <v>0</v>
      </c>
      <c r="AIS2329" s="14">
        <v>1</v>
      </c>
      <c r="AIT2329" s="60">
        <v>1</v>
      </c>
      <c r="AIU2329" s="58" t="s">
        <v>2308</v>
      </c>
      <c r="AIV2329" s="14">
        <v>0</v>
      </c>
      <c r="AIW2329" s="14">
        <v>0</v>
      </c>
      <c r="AIX2329" s="58">
        <v>60</v>
      </c>
      <c r="AJB2329" s="63"/>
      <c r="AJC2329" s="58"/>
      <c r="AJF2329" s="58"/>
      <c r="AJH2329" s="63"/>
      <c r="AJI2329" s="58"/>
      <c r="AJL2329" s="58"/>
      <c r="AJN2329" s="63"/>
      <c r="AJO2329" s="58"/>
    </row>
    <row r="2330" spans="1:951" s="14" customFormat="1">
      <c r="B2330" s="14">
        <v>2</v>
      </c>
      <c r="C2330" s="58" t="s">
        <v>2308</v>
      </c>
      <c r="F2330" s="63"/>
      <c r="G2330" s="58"/>
      <c r="O2330" s="58"/>
      <c r="P2330" s="58"/>
      <c r="Q2330" s="58"/>
      <c r="R2330" s="58"/>
      <c r="S2330" s="58"/>
      <c r="T2330" s="58"/>
      <c r="U2330" s="58"/>
      <c r="V2330" s="58"/>
      <c r="W2330" s="58"/>
      <c r="X2330" s="58"/>
      <c r="Y2330" s="58"/>
      <c r="Z2330" s="14">
        <v>0</v>
      </c>
      <c r="AA2330" s="14">
        <v>2</v>
      </c>
      <c r="AB2330" s="58"/>
      <c r="AC2330" s="14">
        <v>0</v>
      </c>
      <c r="AE2330" s="14">
        <v>0</v>
      </c>
      <c r="AG2330" s="14">
        <v>0</v>
      </c>
      <c r="AI2330" s="14">
        <v>138</v>
      </c>
      <c r="AJ2330" s="14">
        <v>140</v>
      </c>
      <c r="DR2330" s="14">
        <v>82</v>
      </c>
      <c r="DS2330" s="14">
        <v>78</v>
      </c>
      <c r="IP2330" s="14">
        <v>98</v>
      </c>
      <c r="IQ2330" s="14">
        <v>98</v>
      </c>
      <c r="LX2330" s="14">
        <v>75</v>
      </c>
      <c r="LY2330" s="14">
        <v>72</v>
      </c>
      <c r="PG2330" s="14">
        <v>18</v>
      </c>
      <c r="PH2330" s="14">
        <v>20</v>
      </c>
      <c r="SP2330" s="14">
        <v>97.8</v>
      </c>
      <c r="SQ2330" s="14">
        <v>98</v>
      </c>
      <c r="WQ2330" s="14">
        <v>0</v>
      </c>
      <c r="WR2330" s="14">
        <v>0</v>
      </c>
      <c r="ZY2330" s="14">
        <v>172</v>
      </c>
      <c r="ZZ2330" s="14">
        <v>173</v>
      </c>
      <c r="AAI2330" s="63"/>
      <c r="AAJ2330" s="58"/>
      <c r="AAM2330" s="58"/>
      <c r="AAO2330" s="63"/>
      <c r="AAP2330" s="58"/>
      <c r="AAS2330" s="58"/>
      <c r="AAU2330" s="63"/>
      <c r="AAV2330" s="58"/>
      <c r="AAY2330" s="14">
        <v>29</v>
      </c>
      <c r="ABB2330" s="14">
        <v>10.5</v>
      </c>
      <c r="ABC2330" s="14">
        <v>9.9</v>
      </c>
      <c r="ABE2330" s="58" t="s">
        <v>10565</v>
      </c>
      <c r="ABF2330" s="58" t="s">
        <v>10566</v>
      </c>
      <c r="ABG2330" s="58"/>
      <c r="ABM2330" s="58" t="s">
        <v>10567</v>
      </c>
      <c r="ABN2330" s="58" t="s">
        <v>10568</v>
      </c>
      <c r="ABO2330" s="14">
        <v>94</v>
      </c>
      <c r="ABP2330" s="14">
        <v>172</v>
      </c>
      <c r="ABQ2330" s="63"/>
      <c r="ABR2330" s="63"/>
      <c r="ABS2330" s="58"/>
      <c r="ABT2330" s="58"/>
      <c r="ABU2330" s="14">
        <v>141</v>
      </c>
      <c r="ABX2330" s="14">
        <v>4.9000000000000004</v>
      </c>
      <c r="ACA2330" s="58" t="s">
        <v>8679</v>
      </c>
      <c r="ACB2330" s="58"/>
      <c r="ACC2330" s="58"/>
      <c r="ACD2330" s="14">
        <v>8.6999999999999993</v>
      </c>
      <c r="ACG2330" s="14">
        <v>226</v>
      </c>
      <c r="ACQ2330" s="14">
        <v>10</v>
      </c>
      <c r="ACT2330" s="14">
        <v>0.92</v>
      </c>
      <c r="ACW2330" s="14">
        <v>11</v>
      </c>
      <c r="ADR2330" s="14">
        <v>2</v>
      </c>
      <c r="AGS2330" s="14">
        <v>1</v>
      </c>
      <c r="AGT2330" s="14">
        <v>0</v>
      </c>
      <c r="AGU2330" s="14">
        <v>1</v>
      </c>
      <c r="AGV2330" s="14">
        <v>0</v>
      </c>
      <c r="AGW2330" s="14">
        <v>0</v>
      </c>
      <c r="AGX2330" s="14">
        <v>0</v>
      </c>
      <c r="AGY2330" s="14">
        <v>0</v>
      </c>
      <c r="AGZ2330" s="14">
        <v>0</v>
      </c>
      <c r="AHA2330" s="14">
        <v>0</v>
      </c>
      <c r="AHB2330" s="14">
        <v>0</v>
      </c>
      <c r="AHC2330" s="14">
        <v>1</v>
      </c>
      <c r="AHD2330" s="14">
        <v>0</v>
      </c>
      <c r="AHE2330" s="14">
        <v>0</v>
      </c>
      <c r="AHF2330" s="14">
        <v>0</v>
      </c>
      <c r="AHH2330" s="14">
        <v>0</v>
      </c>
      <c r="AHI2330" s="14">
        <v>0</v>
      </c>
      <c r="AHK2330" s="14">
        <v>0</v>
      </c>
      <c r="AHL2330" s="14">
        <v>0</v>
      </c>
      <c r="AHM2330" s="14">
        <v>0</v>
      </c>
      <c r="AHN2330" s="14">
        <v>0</v>
      </c>
      <c r="AHO2330" s="14">
        <v>0</v>
      </c>
      <c r="AHP2330" s="14">
        <v>0</v>
      </c>
      <c r="AHQ2330" s="14">
        <v>0</v>
      </c>
      <c r="AHR2330" s="14">
        <v>0</v>
      </c>
      <c r="AHT2330" s="58"/>
      <c r="AHV2330" s="63"/>
      <c r="AHW2330" s="58"/>
      <c r="AHZ2330" s="58"/>
      <c r="AIB2330" s="63"/>
      <c r="AIC2330" s="58"/>
      <c r="AIF2330" s="58"/>
      <c r="AIH2330" s="63"/>
      <c r="AII2330" s="58"/>
      <c r="AIL2330" s="58"/>
      <c r="AIM2330" s="14">
        <v>0</v>
      </c>
      <c r="AIN2330" s="14">
        <v>0</v>
      </c>
      <c r="AIO2330" s="14">
        <v>0</v>
      </c>
      <c r="AIR2330" s="58">
        <v>1</v>
      </c>
      <c r="AIT2330" s="60">
        <v>2</v>
      </c>
      <c r="AIU2330" s="58" t="s">
        <v>2308</v>
      </c>
      <c r="AIV2330" s="14">
        <v>0</v>
      </c>
      <c r="AIW2330" s="14">
        <v>0</v>
      </c>
      <c r="AIX2330" s="58">
        <v>50</v>
      </c>
      <c r="AIY2330" s="14">
        <v>30</v>
      </c>
      <c r="AJB2330" s="63"/>
      <c r="AJC2330" s="58"/>
      <c r="AJF2330" s="58"/>
      <c r="AJH2330" s="63"/>
      <c r="AJI2330" s="58"/>
      <c r="AJL2330" s="58"/>
      <c r="AJN2330" s="63"/>
      <c r="AJO2330" s="58"/>
    </row>
    <row r="2331" spans="1:951" s="31" customFormat="1">
      <c r="B2331" s="31">
        <v>3</v>
      </c>
      <c r="C2331" s="83" t="s">
        <v>2309</v>
      </c>
      <c r="D2331" s="31" t="s">
        <v>10569</v>
      </c>
      <c r="F2331" s="82"/>
      <c r="G2331" s="83"/>
      <c r="O2331" s="83" t="s">
        <v>2308</v>
      </c>
      <c r="P2331" s="83"/>
      <c r="Q2331" s="83"/>
      <c r="R2331" s="83"/>
      <c r="S2331" s="83"/>
      <c r="T2331" s="83"/>
      <c r="U2331" s="83"/>
      <c r="V2331" s="83"/>
      <c r="W2331" s="83"/>
      <c r="X2331" s="83"/>
      <c r="Y2331" s="83"/>
      <c r="Z2331" s="31">
        <v>0</v>
      </c>
      <c r="AA2331" s="31">
        <v>1</v>
      </c>
      <c r="AB2331" s="83"/>
      <c r="AC2331" s="31">
        <v>0</v>
      </c>
      <c r="AE2331" s="31">
        <v>7</v>
      </c>
      <c r="AF2331" s="31">
        <v>0</v>
      </c>
      <c r="AG2331" s="31">
        <v>0</v>
      </c>
      <c r="AI2331" s="31">
        <v>142</v>
      </c>
      <c r="DR2331" s="31">
        <v>90</v>
      </c>
      <c r="HA2331" s="31">
        <v>0</v>
      </c>
      <c r="HT2331" s="31">
        <v>0</v>
      </c>
      <c r="IP2331" s="31">
        <v>97</v>
      </c>
      <c r="LX2331" s="31">
        <v>69</v>
      </c>
      <c r="PG2331" s="31">
        <v>18</v>
      </c>
      <c r="SP2331" s="31">
        <v>98.9</v>
      </c>
      <c r="VX2331" s="31">
        <v>1</v>
      </c>
      <c r="WQ2331" s="31">
        <v>0</v>
      </c>
      <c r="ZY2331" s="31">
        <v>172.8</v>
      </c>
      <c r="AAI2331" s="82"/>
      <c r="AAJ2331" s="83"/>
      <c r="AAM2331" s="83"/>
      <c r="AAO2331" s="82"/>
      <c r="AAP2331" s="83"/>
      <c r="AAS2331" s="83"/>
      <c r="AAU2331" s="82"/>
      <c r="AAV2331" s="83"/>
      <c r="ABE2331" s="83"/>
      <c r="ABF2331" s="83"/>
      <c r="ABG2331" s="83"/>
      <c r="ABM2331" s="83"/>
      <c r="ABN2331" s="83"/>
      <c r="ABQ2331" s="82"/>
      <c r="ABR2331" s="82"/>
      <c r="ABS2331" s="83"/>
      <c r="ABT2331" s="83"/>
      <c r="ACA2331" s="83"/>
      <c r="ACB2331" s="83"/>
      <c r="ACC2331" s="83"/>
      <c r="AGS2331" s="31">
        <v>0</v>
      </c>
      <c r="AGT2331" s="31">
        <v>0</v>
      </c>
      <c r="AGU2331" s="31">
        <v>0</v>
      </c>
      <c r="AGV2331" s="31">
        <v>0</v>
      </c>
      <c r="AGW2331" s="31">
        <v>0</v>
      </c>
      <c r="AGX2331" s="31">
        <v>0</v>
      </c>
      <c r="AGY2331" s="31">
        <v>0</v>
      </c>
      <c r="AGZ2331" s="31">
        <v>0</v>
      </c>
      <c r="AHA2331" s="31">
        <v>0</v>
      </c>
      <c r="AHB2331" s="31">
        <v>0</v>
      </c>
      <c r="AHC2331" s="31">
        <v>1</v>
      </c>
      <c r="AHD2331" s="31">
        <v>0</v>
      </c>
      <c r="AHE2331" s="31">
        <v>0</v>
      </c>
      <c r="AHF2331" s="31">
        <v>0</v>
      </c>
      <c r="AHH2331" s="31">
        <v>0</v>
      </c>
      <c r="AHI2331" s="31">
        <v>0</v>
      </c>
      <c r="AHK2331" s="31">
        <v>0</v>
      </c>
      <c r="AHL2331" s="31">
        <v>0</v>
      </c>
      <c r="AHM2331" s="31">
        <v>0</v>
      </c>
      <c r="AHN2331" s="31">
        <v>0</v>
      </c>
      <c r="AHO2331" s="31">
        <v>0</v>
      </c>
      <c r="AHP2331" s="31">
        <v>0</v>
      </c>
      <c r="AHQ2331" s="31">
        <v>0</v>
      </c>
      <c r="AHR2331" s="31">
        <v>0</v>
      </c>
      <c r="AHT2331" s="83"/>
      <c r="AHV2331" s="82"/>
      <c r="AHW2331" s="83"/>
      <c r="AHZ2331" s="83"/>
      <c r="AIB2331" s="82"/>
      <c r="AIC2331" s="83"/>
      <c r="AIF2331" s="83"/>
      <c r="AIH2331" s="82"/>
      <c r="AII2331" s="83"/>
      <c r="AIL2331" s="83"/>
      <c r="AIM2331" s="31">
        <v>0</v>
      </c>
      <c r="AIN2331" s="31">
        <v>0</v>
      </c>
      <c r="AIO2331" s="31">
        <v>0</v>
      </c>
      <c r="AIR2331" s="83"/>
      <c r="AIT2331" s="84">
        <v>1</v>
      </c>
      <c r="AIU2331" s="83" t="s">
        <v>2308</v>
      </c>
      <c r="AIV2331" s="31">
        <v>0</v>
      </c>
      <c r="AIW2331" s="31">
        <v>0</v>
      </c>
      <c r="AIX2331" s="83">
        <v>75</v>
      </c>
      <c r="AJB2331" s="82"/>
      <c r="AJC2331" s="83"/>
      <c r="AJF2331" s="83"/>
      <c r="AJH2331" s="82"/>
      <c r="AJI2331" s="83"/>
      <c r="AJL2331" s="83"/>
      <c r="AJN2331" s="82"/>
      <c r="AJO2331" s="83"/>
    </row>
    <row r="2332" spans="1:951" s="1" customFormat="1">
      <c r="A2332" s="1">
        <v>495</v>
      </c>
      <c r="B2332" s="1">
        <v>1</v>
      </c>
      <c r="C2332" s="1">
        <v>1</v>
      </c>
      <c r="D2332" s="1" t="s">
        <v>10570</v>
      </c>
      <c r="E2332" s="1" t="s">
        <v>10571</v>
      </c>
      <c r="F2332" s="1" t="s">
        <v>3238</v>
      </c>
      <c r="G2332" s="1" t="s">
        <v>7580</v>
      </c>
      <c r="H2332" s="1" t="s">
        <v>6724</v>
      </c>
      <c r="I2332" s="1" t="s">
        <v>7626</v>
      </c>
      <c r="J2332" s="1" t="s">
        <v>6460</v>
      </c>
      <c r="K2332" s="1" t="s">
        <v>7454</v>
      </c>
      <c r="O2332" s="1">
        <v>0</v>
      </c>
      <c r="P2332" s="1">
        <v>1</v>
      </c>
      <c r="Q2332" s="1">
        <v>1</v>
      </c>
      <c r="R2332" s="1">
        <v>0</v>
      </c>
      <c r="S2332" s="1">
        <v>0</v>
      </c>
      <c r="T2332" s="1">
        <v>0</v>
      </c>
      <c r="U2332" s="1">
        <v>1</v>
      </c>
      <c r="V2332" s="1">
        <v>0</v>
      </c>
      <c r="Z2332" s="1">
        <v>0</v>
      </c>
      <c r="AA2332" s="1">
        <v>1</v>
      </c>
      <c r="AB2332" s="1" t="s">
        <v>10572</v>
      </c>
      <c r="AC2332" s="1">
        <v>0</v>
      </c>
      <c r="AE2332" s="1">
        <v>1</v>
      </c>
      <c r="AF2332" s="1">
        <v>0</v>
      </c>
      <c r="AG2332" s="1">
        <v>0</v>
      </c>
      <c r="AJ2332" s="1">
        <v>129</v>
      </c>
      <c r="AL2332" s="1">
        <v>157</v>
      </c>
      <c r="AN2332" s="1">
        <v>148</v>
      </c>
      <c r="DS2332" s="1">
        <v>69</v>
      </c>
      <c r="DU2332" s="1">
        <v>78</v>
      </c>
      <c r="DW2332" s="1">
        <v>92</v>
      </c>
      <c r="HF2332" s="1">
        <v>2</v>
      </c>
      <c r="HY2332" s="1">
        <v>0</v>
      </c>
      <c r="IP2332" s="1">
        <v>93</v>
      </c>
      <c r="IQ2332" s="1">
        <v>95</v>
      </c>
      <c r="IS2332" s="1">
        <v>95</v>
      </c>
      <c r="IT2332" s="1">
        <v>95</v>
      </c>
      <c r="IU2332" s="1">
        <v>92.5</v>
      </c>
      <c r="LX2332" s="1">
        <v>76</v>
      </c>
      <c r="LY2332" s="1">
        <v>77</v>
      </c>
      <c r="MA2332" s="1">
        <v>92</v>
      </c>
      <c r="MC2332" s="1">
        <v>88</v>
      </c>
      <c r="PG2332" s="1">
        <v>24</v>
      </c>
      <c r="PH2332" s="1">
        <v>22</v>
      </c>
      <c r="PI2332" s="1">
        <v>28</v>
      </c>
      <c r="PJ2332" s="1">
        <v>18</v>
      </c>
      <c r="PL2332" s="1">
        <v>22</v>
      </c>
      <c r="SP2332" s="1">
        <v>97.2</v>
      </c>
      <c r="SQ2332" s="1">
        <v>97.4</v>
      </c>
      <c r="SS2332" s="1">
        <v>97.7</v>
      </c>
      <c r="SU2332" s="1">
        <v>95.1</v>
      </c>
      <c r="WC2332" s="1">
        <v>0</v>
      </c>
      <c r="WQ2332" s="1">
        <v>1</v>
      </c>
      <c r="WR2332" s="1">
        <v>1</v>
      </c>
      <c r="WT2332" s="1">
        <v>0</v>
      </c>
      <c r="WU2332" s="1">
        <v>0</v>
      </c>
      <c r="WV2332" s="1">
        <v>0</v>
      </c>
      <c r="AAY2332" s="1">
        <v>25</v>
      </c>
      <c r="ABB2332" s="1">
        <v>13</v>
      </c>
      <c r="ABE2332" s="1">
        <v>39.200000000000003</v>
      </c>
      <c r="ABM2332" s="1">
        <v>21.12</v>
      </c>
      <c r="ABO2332" s="1">
        <v>288</v>
      </c>
      <c r="ABQ2332" s="1">
        <v>1.05</v>
      </c>
      <c r="ABU2332" s="1">
        <v>137</v>
      </c>
      <c r="ABX2332" s="1">
        <v>4.5999999999999996</v>
      </c>
      <c r="ACA2332" s="1">
        <v>98</v>
      </c>
      <c r="ACD2332" s="1">
        <v>9.3000000000000007</v>
      </c>
      <c r="ACG2332" s="1">
        <v>198</v>
      </c>
      <c r="ACH2332" s="1">
        <v>226</v>
      </c>
      <c r="ACI2332" s="1">
        <v>226</v>
      </c>
      <c r="ACJ2332" s="1">
        <v>297</v>
      </c>
      <c r="ACQ2332" s="1">
        <v>20</v>
      </c>
      <c r="ACT2332" s="1">
        <v>1</v>
      </c>
      <c r="ACW2332" s="1">
        <v>14</v>
      </c>
      <c r="AGS2332" s="1">
        <v>0</v>
      </c>
      <c r="AGT2332" s="1">
        <v>0</v>
      </c>
      <c r="AGU2332" s="1">
        <v>0</v>
      </c>
      <c r="AGV2332" s="1">
        <v>0</v>
      </c>
      <c r="AGW2332" s="1">
        <v>0</v>
      </c>
      <c r="AGX2332" s="1">
        <v>1</v>
      </c>
      <c r="AGY2332" s="1">
        <v>0</v>
      </c>
      <c r="AGZ2332" s="1">
        <v>0</v>
      </c>
      <c r="AHA2332" s="1">
        <v>0</v>
      </c>
      <c r="AHB2332" s="1">
        <v>0</v>
      </c>
      <c r="AHC2332" s="1">
        <v>1</v>
      </c>
      <c r="AHD2332" s="1">
        <v>0</v>
      </c>
      <c r="AHE2332" s="1">
        <v>0</v>
      </c>
      <c r="AHF2332" s="1">
        <v>0</v>
      </c>
      <c r="AHH2332" s="1">
        <v>0</v>
      </c>
      <c r="AHI2332" s="1">
        <v>0</v>
      </c>
      <c r="AHK2332" s="1">
        <v>0</v>
      </c>
      <c r="AHL2332" s="1">
        <v>0</v>
      </c>
      <c r="AHM2332" s="1">
        <v>0</v>
      </c>
      <c r="AHN2332" s="1">
        <v>0</v>
      </c>
      <c r="AHO2332" s="1">
        <v>0</v>
      </c>
      <c r="AHP2332" s="1">
        <v>0</v>
      </c>
      <c r="AHQ2332" s="1">
        <v>0</v>
      </c>
      <c r="AHR2332" s="1">
        <v>0</v>
      </c>
      <c r="AIM2332" s="1">
        <v>0</v>
      </c>
      <c r="AIN2332" s="1">
        <v>0</v>
      </c>
      <c r="AIO2332" s="1">
        <v>0</v>
      </c>
      <c r="AIP2332" s="1">
        <v>1</v>
      </c>
      <c r="AIQ2332" s="1">
        <v>1</v>
      </c>
      <c r="AIR2332" s="1">
        <v>1</v>
      </c>
      <c r="AIS2332" s="1">
        <v>1</v>
      </c>
      <c r="AIT2332" s="3">
        <v>1</v>
      </c>
      <c r="AIV2332" s="1">
        <v>0</v>
      </c>
      <c r="AIW2332" s="1">
        <v>0</v>
      </c>
      <c r="AIX2332" s="1">
        <v>56</v>
      </c>
    </row>
    <row r="2333" spans="1:951" s="1" customFormat="1">
      <c r="B2333" s="1">
        <v>2</v>
      </c>
      <c r="C2333" s="1">
        <v>0</v>
      </c>
      <c r="Z2333" s="1">
        <v>0</v>
      </c>
      <c r="AA2333" s="1">
        <v>1</v>
      </c>
      <c r="AB2333" s="1" t="s">
        <v>10573</v>
      </c>
      <c r="AC2333" s="1">
        <v>0</v>
      </c>
      <c r="AE2333" s="1">
        <v>7</v>
      </c>
      <c r="AF2333" s="1">
        <v>0</v>
      </c>
      <c r="AG2333" s="1">
        <v>0</v>
      </c>
      <c r="AI2333" s="1">
        <v>126</v>
      </c>
      <c r="AJ2333" s="1">
        <v>146</v>
      </c>
      <c r="DR2333" s="1">
        <v>88</v>
      </c>
      <c r="DS2333" s="1">
        <v>62</v>
      </c>
      <c r="HA2333" s="1">
        <v>2</v>
      </c>
      <c r="HB2333" s="1">
        <v>2</v>
      </c>
      <c r="HT2333" s="1">
        <v>0</v>
      </c>
      <c r="HU2333" s="1">
        <v>0</v>
      </c>
      <c r="IP2333" s="1">
        <v>96</v>
      </c>
      <c r="IQ2333" s="1">
        <v>94</v>
      </c>
      <c r="LX2333" s="1">
        <v>84</v>
      </c>
      <c r="LY2333" s="1">
        <v>90</v>
      </c>
      <c r="PG2333" s="1">
        <v>28</v>
      </c>
      <c r="PH2333" s="1">
        <v>22</v>
      </c>
      <c r="SP2333" s="1">
        <v>97.1</v>
      </c>
      <c r="SQ2333" s="1">
        <v>98.4</v>
      </c>
      <c r="VX2333" s="1">
        <v>0</v>
      </c>
      <c r="VY2333" s="1">
        <v>1</v>
      </c>
      <c r="WQ2333" s="1">
        <v>0</v>
      </c>
      <c r="WR2333" s="1">
        <v>0</v>
      </c>
      <c r="AAY2333" s="1">
        <v>20</v>
      </c>
      <c r="ABB2333" s="1">
        <v>13.4</v>
      </c>
      <c r="ABE2333" s="1">
        <v>41.2</v>
      </c>
      <c r="ABM2333" s="1">
        <v>24.87</v>
      </c>
      <c r="ABO2333" s="1">
        <v>361</v>
      </c>
      <c r="ABU2333" s="1">
        <v>143</v>
      </c>
      <c r="ABX2333" s="1">
        <v>4.2</v>
      </c>
      <c r="ACA2333" s="1">
        <v>100</v>
      </c>
      <c r="ACD2333" s="1">
        <v>9.5</v>
      </c>
      <c r="ACG2333" s="1">
        <v>133</v>
      </c>
      <c r="ACQ2333" s="1">
        <v>28</v>
      </c>
      <c r="ACT2333" s="1">
        <v>0.98</v>
      </c>
      <c r="ACW2333" s="1">
        <v>23</v>
      </c>
      <c r="AGS2333" s="1">
        <v>0</v>
      </c>
      <c r="AGT2333" s="1">
        <v>0</v>
      </c>
      <c r="AGU2333" s="1">
        <v>0</v>
      </c>
      <c r="AGV2333" s="1">
        <v>0</v>
      </c>
      <c r="AGW2333" s="1">
        <v>0</v>
      </c>
      <c r="AGX2333" s="1">
        <v>1</v>
      </c>
      <c r="AGY2333" s="1">
        <v>0</v>
      </c>
      <c r="AGZ2333" s="1">
        <v>1</v>
      </c>
      <c r="AHA2333" s="1">
        <v>0</v>
      </c>
      <c r="AHB2333" s="1">
        <v>0</v>
      </c>
      <c r="AHC2333" s="1">
        <v>1</v>
      </c>
      <c r="AHD2333" s="1">
        <v>0</v>
      </c>
      <c r="AHE2333" s="1">
        <v>0</v>
      </c>
      <c r="AHF2333" s="1">
        <v>0</v>
      </c>
      <c r="AHH2333" s="1">
        <v>0</v>
      </c>
      <c r="AHI2333" s="1">
        <v>0</v>
      </c>
      <c r="AHK2333" s="1">
        <v>0</v>
      </c>
      <c r="AHL2333" s="1">
        <v>0</v>
      </c>
      <c r="AHM2333" s="1">
        <v>0</v>
      </c>
      <c r="AHN2333" s="1">
        <v>0</v>
      </c>
      <c r="AHO2333" s="1">
        <v>0</v>
      </c>
      <c r="AHP2333" s="1">
        <v>0</v>
      </c>
      <c r="AHQ2333" s="1">
        <v>0</v>
      </c>
      <c r="AHR2333" s="1">
        <v>0</v>
      </c>
      <c r="AIM2333" s="1">
        <v>0</v>
      </c>
      <c r="AIN2333" s="1">
        <v>0</v>
      </c>
      <c r="AIO2333" s="1">
        <v>0</v>
      </c>
      <c r="AIT2333" s="3">
        <v>2</v>
      </c>
      <c r="AIV2333" s="1">
        <v>0</v>
      </c>
      <c r="AIW2333" s="1">
        <v>0</v>
      </c>
      <c r="AIX2333" s="1">
        <v>34</v>
      </c>
      <c r="AIY2333" s="1">
        <v>47</v>
      </c>
    </row>
    <row r="2334" spans="1:951" s="1" customFormat="1">
      <c r="B2334" s="1">
        <v>3</v>
      </c>
      <c r="C2334" s="1">
        <v>1</v>
      </c>
      <c r="D2334" s="1" t="s">
        <v>7610</v>
      </c>
      <c r="O2334" s="1">
        <v>0</v>
      </c>
      <c r="Z2334" s="1">
        <v>0</v>
      </c>
      <c r="AA2334" s="1">
        <v>2</v>
      </c>
      <c r="AB2334" s="1" t="s">
        <v>10574</v>
      </c>
      <c r="AC2334" s="1">
        <v>5</v>
      </c>
      <c r="AD2334" s="1">
        <v>0</v>
      </c>
      <c r="AE2334" s="1">
        <v>13</v>
      </c>
      <c r="AF2334" s="1">
        <v>0</v>
      </c>
      <c r="AG2334" s="1">
        <v>0</v>
      </c>
      <c r="AI2334" s="1">
        <v>148</v>
      </c>
      <c r="AJ2334" s="1">
        <v>152</v>
      </c>
      <c r="DR2334" s="1">
        <v>90</v>
      </c>
      <c r="DS2334" s="1">
        <v>96</v>
      </c>
      <c r="HA2334" s="1">
        <v>2</v>
      </c>
      <c r="HB2334" s="1">
        <v>0</v>
      </c>
      <c r="HT2334" s="1">
        <v>0</v>
      </c>
      <c r="HU2334" s="1">
        <v>1</v>
      </c>
      <c r="IP2334" s="1">
        <v>94</v>
      </c>
      <c r="IQ2334" s="1">
        <v>95.5</v>
      </c>
      <c r="LX2334" s="1">
        <v>87</v>
      </c>
      <c r="LY2334" s="1">
        <v>80</v>
      </c>
      <c r="PG2334" s="1">
        <v>28</v>
      </c>
      <c r="PH2334" s="1">
        <v>20</v>
      </c>
      <c r="SP2334" s="1">
        <v>98.2</v>
      </c>
      <c r="SQ2334" s="1">
        <v>98</v>
      </c>
      <c r="VX2334" s="1">
        <v>0</v>
      </c>
      <c r="VY2334" s="1">
        <v>1</v>
      </c>
      <c r="WQ2334" s="1">
        <v>0</v>
      </c>
      <c r="WR2334" s="1">
        <v>0</v>
      </c>
      <c r="AAY2334" s="1">
        <v>22</v>
      </c>
      <c r="ABB2334" s="1">
        <v>13.8</v>
      </c>
      <c r="ABE2334" s="1">
        <v>42.5</v>
      </c>
      <c r="ABM2334" s="1">
        <v>22.59</v>
      </c>
      <c r="ABO2334" s="1">
        <v>373</v>
      </c>
      <c r="ABQ2334" s="1">
        <v>0.42</v>
      </c>
      <c r="ABU2334" s="1">
        <v>141</v>
      </c>
      <c r="ABX2334" s="1">
        <v>3.9</v>
      </c>
      <c r="ACA2334" s="1">
        <v>100</v>
      </c>
      <c r="ACD2334" s="1">
        <v>9.5</v>
      </c>
      <c r="ACG2334" s="1">
        <v>76</v>
      </c>
      <c r="ACQ2334" s="1">
        <v>25</v>
      </c>
      <c r="ACT2334" s="1">
        <v>0.96</v>
      </c>
      <c r="ACW2334" s="1">
        <v>19</v>
      </c>
      <c r="AGS2334" s="1">
        <v>0</v>
      </c>
      <c r="AGT2334" s="1">
        <v>0</v>
      </c>
      <c r="AGU2334" s="1">
        <v>0</v>
      </c>
      <c r="AGV2334" s="1">
        <v>0</v>
      </c>
      <c r="AGW2334" s="1">
        <v>0</v>
      </c>
      <c r="AGX2334" s="1">
        <v>1</v>
      </c>
      <c r="AGY2334" s="1">
        <v>0</v>
      </c>
      <c r="AGZ2334" s="1">
        <v>1</v>
      </c>
      <c r="AHA2334" s="1">
        <v>0</v>
      </c>
      <c r="AHB2334" s="1">
        <v>0</v>
      </c>
      <c r="AHC2334" s="1">
        <v>1</v>
      </c>
      <c r="AHD2334" s="1">
        <v>0</v>
      </c>
      <c r="AHE2334" s="1">
        <v>0</v>
      </c>
      <c r="AHF2334" s="1">
        <v>0</v>
      </c>
      <c r="AHH2334" s="1">
        <v>0</v>
      </c>
      <c r="AHI2334" s="1">
        <v>0</v>
      </c>
      <c r="AHK2334" s="1">
        <v>0</v>
      </c>
      <c r="AHL2334" s="1">
        <v>0</v>
      </c>
      <c r="AHM2334" s="1">
        <v>0</v>
      </c>
      <c r="AHN2334" s="1">
        <v>0</v>
      </c>
      <c r="AHO2334" s="1">
        <v>0</v>
      </c>
      <c r="AHP2334" s="1">
        <v>0</v>
      </c>
      <c r="AHQ2334" s="1">
        <v>0</v>
      </c>
      <c r="AHR2334" s="1">
        <v>0</v>
      </c>
      <c r="AIM2334" s="1">
        <v>0</v>
      </c>
      <c r="AIN2334" s="1">
        <v>0</v>
      </c>
      <c r="AIO2334" s="1">
        <v>0</v>
      </c>
      <c r="AIT2334" s="3">
        <v>2</v>
      </c>
      <c r="AIV2334" s="1">
        <v>0</v>
      </c>
      <c r="AIW2334" s="1">
        <v>0</v>
      </c>
      <c r="AIX2334" s="1">
        <v>42</v>
      </c>
      <c r="AIY2334" s="1">
        <v>32</v>
      </c>
    </row>
    <row r="2335" spans="1:951" s="18" customFormat="1">
      <c r="B2335" s="18">
        <v>4</v>
      </c>
      <c r="C2335" s="18">
        <v>0</v>
      </c>
      <c r="Z2335" s="18">
        <v>0</v>
      </c>
      <c r="AA2335" s="18">
        <v>2</v>
      </c>
      <c r="AB2335" s="18" t="s">
        <v>10575</v>
      </c>
      <c r="AC2335" s="18">
        <v>4</v>
      </c>
      <c r="AD2335" s="18">
        <v>0</v>
      </c>
      <c r="AE2335" s="18">
        <v>2</v>
      </c>
      <c r="AF2335" s="18">
        <v>0</v>
      </c>
      <c r="AG2335" s="18">
        <v>0</v>
      </c>
      <c r="AI2335" s="18">
        <v>134</v>
      </c>
      <c r="DR2335" s="18">
        <v>82</v>
      </c>
      <c r="HA2335" s="18">
        <v>2</v>
      </c>
      <c r="HT2335" s="18">
        <v>0</v>
      </c>
      <c r="IP2335" s="18">
        <v>96</v>
      </c>
      <c r="LX2335" s="18">
        <v>104</v>
      </c>
      <c r="PG2335" s="18">
        <v>20</v>
      </c>
      <c r="SP2335" s="18">
        <v>98.9</v>
      </c>
      <c r="VX2335" s="18">
        <v>1</v>
      </c>
      <c r="WQ2335" s="18">
        <v>0</v>
      </c>
      <c r="AGS2335" s="18">
        <v>0</v>
      </c>
      <c r="AGT2335" s="18">
        <v>0</v>
      </c>
      <c r="AGU2335" s="18">
        <v>0</v>
      </c>
      <c r="AGV2335" s="18">
        <v>0</v>
      </c>
      <c r="AGW2335" s="18">
        <v>0</v>
      </c>
      <c r="AGX2335" s="18">
        <v>1</v>
      </c>
      <c r="AGY2335" s="18">
        <v>0</v>
      </c>
      <c r="AGZ2335" s="18">
        <v>0</v>
      </c>
      <c r="AHA2335" s="18">
        <v>0</v>
      </c>
      <c r="AHB2335" s="18">
        <v>0</v>
      </c>
      <c r="AHC2335" s="18">
        <v>1</v>
      </c>
      <c r="AHD2335" s="18">
        <v>0</v>
      </c>
      <c r="AHE2335" s="18">
        <v>0</v>
      </c>
      <c r="AHF2335" s="18">
        <v>0</v>
      </c>
      <c r="AHH2335" s="18">
        <v>0</v>
      </c>
      <c r="AHI2335" s="18">
        <v>0</v>
      </c>
      <c r="AHK2335" s="18">
        <v>0</v>
      </c>
      <c r="AHL2335" s="18">
        <v>0</v>
      </c>
      <c r="AHM2335" s="18">
        <v>0</v>
      </c>
      <c r="AHN2335" s="18">
        <v>0</v>
      </c>
      <c r="AHO2335" s="18">
        <v>0</v>
      </c>
      <c r="AHP2335" s="18">
        <v>0</v>
      </c>
      <c r="AHQ2335" s="18">
        <v>0</v>
      </c>
      <c r="AHR2335" s="18">
        <v>0</v>
      </c>
      <c r="AIM2335" s="18">
        <v>0</v>
      </c>
      <c r="AIN2335" s="18">
        <v>0</v>
      </c>
      <c r="AIO2335" s="18">
        <v>0</v>
      </c>
      <c r="AIT2335" s="79">
        <v>1</v>
      </c>
      <c r="AIV2335" s="18">
        <v>0</v>
      </c>
      <c r="AIW2335" s="18">
        <v>0</v>
      </c>
      <c r="AIX2335" s="18">
        <v>30</v>
      </c>
    </row>
    <row r="2336" spans="1:951" s="14" customFormat="1">
      <c r="A2336" s="14">
        <v>496</v>
      </c>
      <c r="B2336" s="14">
        <v>1</v>
      </c>
      <c r="C2336" s="61">
        <v>1</v>
      </c>
      <c r="D2336" s="14" t="s">
        <v>5861</v>
      </c>
      <c r="E2336" s="14" t="s">
        <v>5979</v>
      </c>
      <c r="F2336" s="63" t="s">
        <v>10576</v>
      </c>
      <c r="G2336" s="14" t="s">
        <v>5913</v>
      </c>
      <c r="H2336" s="14" t="s">
        <v>6191</v>
      </c>
      <c r="O2336" s="61">
        <v>0</v>
      </c>
      <c r="P2336" s="61">
        <v>0</v>
      </c>
      <c r="Q2336" s="61">
        <v>0</v>
      </c>
      <c r="R2336" s="61">
        <v>0</v>
      </c>
      <c r="S2336" s="61">
        <v>1</v>
      </c>
      <c r="T2336" s="61"/>
      <c r="U2336" s="61"/>
      <c r="V2336" s="61"/>
      <c r="W2336" s="61"/>
      <c r="X2336" s="61"/>
      <c r="Y2336" s="61"/>
      <c r="Z2336" s="14">
        <v>0</v>
      </c>
      <c r="AA2336" s="14">
        <v>2</v>
      </c>
      <c r="AI2336" s="14">
        <v>132</v>
      </c>
      <c r="AJ2336" s="14">
        <v>134</v>
      </c>
      <c r="AL2336" s="14">
        <v>116</v>
      </c>
      <c r="DR2336" s="61">
        <v>81</v>
      </c>
      <c r="DS2336" s="61">
        <v>70</v>
      </c>
      <c r="DT2336" s="61"/>
      <c r="DU2336" s="61">
        <v>72</v>
      </c>
      <c r="DV2336" s="61"/>
      <c r="DW2336" s="61"/>
      <c r="DX2336" s="61"/>
      <c r="DY2336" s="61"/>
      <c r="DZ2336" s="61"/>
      <c r="EA2336" s="61"/>
      <c r="EB2336" s="61"/>
      <c r="EC2336" s="61"/>
      <c r="ED2336" s="61"/>
      <c r="EE2336" s="61"/>
      <c r="EF2336" s="61"/>
      <c r="EG2336" s="61"/>
      <c r="EH2336" s="61"/>
      <c r="EI2336" s="61"/>
      <c r="EJ2336" s="61"/>
      <c r="EK2336" s="61"/>
      <c r="EL2336" s="61"/>
      <c r="EM2336" s="61"/>
      <c r="EN2336" s="61"/>
      <c r="EO2336" s="61"/>
      <c r="EP2336" s="61"/>
      <c r="EQ2336" s="61"/>
      <c r="ER2336" s="61"/>
      <c r="ES2336" s="61"/>
      <c r="ET2336" s="61"/>
      <c r="EU2336" s="61"/>
      <c r="EV2336" s="61"/>
      <c r="EW2336" s="61"/>
      <c r="EX2336" s="61"/>
      <c r="EY2336" s="61"/>
      <c r="EZ2336" s="61"/>
      <c r="FA2336" s="61"/>
      <c r="FB2336" s="61"/>
      <c r="FC2336" s="61"/>
      <c r="FD2336" s="61"/>
      <c r="FE2336" s="61"/>
      <c r="FF2336" s="61"/>
      <c r="FG2336" s="61"/>
      <c r="FH2336" s="61"/>
      <c r="FI2336" s="61"/>
      <c r="FJ2336" s="61"/>
      <c r="FK2336" s="61"/>
      <c r="FL2336" s="61"/>
      <c r="FM2336" s="61"/>
      <c r="FN2336" s="61"/>
      <c r="FO2336" s="61"/>
      <c r="FP2336" s="61"/>
      <c r="FQ2336" s="61"/>
      <c r="FR2336" s="61"/>
      <c r="FS2336" s="61"/>
      <c r="FT2336" s="61"/>
      <c r="FU2336" s="61"/>
      <c r="FV2336" s="61"/>
      <c r="FW2336" s="61"/>
      <c r="FX2336" s="61"/>
      <c r="FY2336" s="61"/>
      <c r="FZ2336" s="61"/>
      <c r="GA2336" s="61"/>
      <c r="GB2336" s="61"/>
      <c r="GC2336" s="61"/>
      <c r="GD2336" s="61"/>
      <c r="GE2336" s="61"/>
      <c r="GF2336" s="61"/>
      <c r="GG2336" s="61"/>
      <c r="GH2336" s="61"/>
      <c r="GI2336" s="61"/>
      <c r="GJ2336" s="61"/>
      <c r="GK2336" s="61"/>
      <c r="GL2336" s="61"/>
      <c r="GM2336" s="61"/>
      <c r="GN2336" s="61"/>
      <c r="GO2336" s="61"/>
      <c r="GP2336" s="61"/>
      <c r="GQ2336" s="61"/>
      <c r="GR2336" s="61"/>
      <c r="GS2336" s="61"/>
      <c r="GT2336" s="61"/>
      <c r="GU2336" s="61"/>
      <c r="GV2336" s="61"/>
      <c r="GW2336" s="61"/>
      <c r="GX2336" s="61"/>
      <c r="GY2336" s="61"/>
      <c r="GZ2336" s="61"/>
      <c r="IP2336" s="14">
        <v>92</v>
      </c>
      <c r="IQ2336" s="14">
        <v>94</v>
      </c>
      <c r="IT2336" s="14">
        <v>94</v>
      </c>
      <c r="LX2336" s="14">
        <v>89</v>
      </c>
      <c r="LY2336" s="14">
        <v>84</v>
      </c>
      <c r="MA2336" s="14">
        <v>89</v>
      </c>
      <c r="MB2336" s="14">
        <v>79</v>
      </c>
      <c r="PG2336" s="61">
        <v>18</v>
      </c>
      <c r="PH2336" s="61">
        <v>18</v>
      </c>
      <c r="PI2336" s="61"/>
      <c r="PJ2336" s="61"/>
      <c r="PK2336" s="61">
        <v>19</v>
      </c>
      <c r="PL2336" s="61"/>
      <c r="PM2336" s="61"/>
      <c r="PN2336" s="61"/>
      <c r="PO2336" s="61"/>
      <c r="PP2336" s="61"/>
      <c r="PQ2336" s="61"/>
      <c r="PR2336" s="61"/>
      <c r="PS2336" s="61"/>
      <c r="PT2336" s="61"/>
      <c r="PU2336" s="61"/>
      <c r="PV2336" s="61"/>
      <c r="PW2336" s="61"/>
      <c r="PX2336" s="61"/>
      <c r="PY2336" s="61"/>
      <c r="PZ2336" s="61"/>
      <c r="QA2336" s="61"/>
      <c r="QB2336" s="61"/>
      <c r="QC2336" s="61"/>
      <c r="QD2336" s="61"/>
      <c r="QE2336" s="61"/>
      <c r="QF2336" s="61"/>
      <c r="QG2336" s="61"/>
      <c r="QH2336" s="61"/>
      <c r="QI2336" s="61"/>
      <c r="QJ2336" s="61"/>
      <c r="QK2336" s="61"/>
      <c r="QL2336" s="61"/>
      <c r="QM2336" s="61"/>
      <c r="QN2336" s="61"/>
      <c r="QO2336" s="61"/>
      <c r="QP2336" s="61"/>
      <c r="QQ2336" s="61"/>
      <c r="QR2336" s="61"/>
      <c r="QS2336" s="61"/>
      <c r="QT2336" s="61"/>
      <c r="QU2336" s="61"/>
      <c r="QV2336" s="61"/>
      <c r="QW2336" s="61"/>
      <c r="QX2336" s="61"/>
      <c r="QY2336" s="61"/>
      <c r="QZ2336" s="61"/>
      <c r="RA2336" s="61"/>
      <c r="RB2336" s="61"/>
      <c r="RC2336" s="61"/>
      <c r="RD2336" s="61"/>
      <c r="RE2336" s="61"/>
      <c r="RF2336" s="61"/>
      <c r="RG2336" s="61"/>
      <c r="RH2336" s="61"/>
      <c r="RI2336" s="61"/>
      <c r="RJ2336" s="61"/>
      <c r="RK2336" s="61"/>
      <c r="RL2336" s="61"/>
      <c r="RM2336" s="61"/>
      <c r="RN2336" s="61"/>
      <c r="RO2336" s="61"/>
      <c r="RP2336" s="61"/>
      <c r="RQ2336" s="61"/>
      <c r="RR2336" s="61"/>
      <c r="RS2336" s="61"/>
      <c r="RT2336" s="61"/>
      <c r="RU2336" s="61"/>
      <c r="RV2336" s="61"/>
      <c r="RW2336" s="61"/>
      <c r="RX2336" s="61"/>
      <c r="RY2336" s="61"/>
      <c r="RZ2336" s="61"/>
      <c r="SA2336" s="61"/>
      <c r="SB2336" s="61"/>
      <c r="SC2336" s="61"/>
      <c r="SD2336" s="61"/>
      <c r="SE2336" s="61"/>
      <c r="SF2336" s="61"/>
      <c r="SG2336" s="61"/>
      <c r="SH2336" s="61"/>
      <c r="SI2336" s="61"/>
      <c r="SJ2336" s="61"/>
      <c r="SK2336" s="61"/>
      <c r="SL2336" s="61"/>
      <c r="SM2336" s="61"/>
      <c r="SN2336" s="61"/>
      <c r="SO2336" s="61"/>
      <c r="SP2336" s="14">
        <v>98.9</v>
      </c>
      <c r="SQ2336" s="14">
        <v>99.6</v>
      </c>
      <c r="ST2336" s="14">
        <v>98.3</v>
      </c>
      <c r="WQ2336" s="14">
        <v>0</v>
      </c>
      <c r="WR2336" s="14">
        <v>0</v>
      </c>
      <c r="WS2336" s="14">
        <v>1</v>
      </c>
      <c r="WU2336" s="14">
        <v>1</v>
      </c>
      <c r="ZY2336" s="61"/>
      <c r="ZZ2336" s="61"/>
      <c r="AAA2336" s="61"/>
      <c r="AAI2336" s="63"/>
      <c r="AAM2336" s="61"/>
      <c r="AAO2336" s="63"/>
      <c r="AAS2336" s="61"/>
      <c r="AAU2336" s="63"/>
      <c r="ABM2336" s="61"/>
      <c r="ABN2336" s="61"/>
      <c r="ACA2336" s="61"/>
      <c r="ACB2336" s="61"/>
      <c r="ACC2336" s="61"/>
      <c r="AGK2336" s="61"/>
      <c r="AGM2336" s="63"/>
      <c r="AGQ2336" s="61"/>
      <c r="AGS2336" s="14">
        <v>1</v>
      </c>
      <c r="AGT2336" s="14">
        <v>1</v>
      </c>
      <c r="AGU2336" s="14">
        <v>0</v>
      </c>
      <c r="AGV2336" s="14">
        <v>1</v>
      </c>
      <c r="AGW2336" s="14">
        <v>1</v>
      </c>
      <c r="AGX2336" s="14">
        <v>1</v>
      </c>
      <c r="AGY2336" s="14">
        <v>0</v>
      </c>
      <c r="AGZ2336" s="14">
        <v>5</v>
      </c>
      <c r="AHA2336" s="14">
        <v>0</v>
      </c>
      <c r="AHB2336" s="14">
        <v>0</v>
      </c>
      <c r="AHC2336" s="14">
        <v>1</v>
      </c>
      <c r="AHD2336" s="14">
        <v>1</v>
      </c>
      <c r="AHE2336" s="14">
        <v>0</v>
      </c>
      <c r="AHF2336" s="14">
        <v>0</v>
      </c>
      <c r="AHH2336" s="14">
        <v>0</v>
      </c>
      <c r="AHI2336" s="14">
        <v>0</v>
      </c>
      <c r="AHK2336" s="14">
        <v>0</v>
      </c>
      <c r="AHL2336" s="14">
        <v>0</v>
      </c>
      <c r="AHM2336" s="14">
        <v>0</v>
      </c>
      <c r="AHN2336" s="14">
        <v>0</v>
      </c>
      <c r="AHO2336" s="14">
        <v>0</v>
      </c>
      <c r="AHP2336" s="14">
        <v>0</v>
      </c>
      <c r="AHQ2336" s="14">
        <v>0</v>
      </c>
      <c r="AHR2336" s="14">
        <f>AVERAGE(1,4,1,0)</f>
        <v>1.5</v>
      </c>
      <c r="AHT2336" s="61"/>
      <c r="AHV2336" s="63"/>
      <c r="AHZ2336" s="61"/>
      <c r="AIB2336" s="63"/>
      <c r="AIF2336" s="61"/>
      <c r="AIH2336" s="63"/>
      <c r="AIL2336" s="61"/>
      <c r="AIM2336" s="14">
        <v>2</v>
      </c>
      <c r="AIN2336" s="14">
        <v>0</v>
      </c>
      <c r="AIO2336" s="14">
        <v>0</v>
      </c>
      <c r="AIR2336" s="61"/>
      <c r="AIT2336" s="60"/>
      <c r="AIX2336" s="61"/>
      <c r="AJB2336" s="63"/>
      <c r="AJF2336" s="61"/>
      <c r="AJH2336" s="63"/>
      <c r="AJL2336" s="61"/>
      <c r="AJN2336" s="63"/>
    </row>
    <row r="2337" spans="1:951" s="14" customFormat="1">
      <c r="B2337" s="14">
        <v>2</v>
      </c>
      <c r="C2337" s="61">
        <v>1</v>
      </c>
      <c r="D2337" s="14" t="s">
        <v>5948</v>
      </c>
      <c r="F2337" s="63"/>
      <c r="O2337" s="61">
        <v>1</v>
      </c>
      <c r="P2337" s="61"/>
      <c r="Q2337" s="61"/>
      <c r="R2337" s="61"/>
      <c r="S2337" s="61"/>
      <c r="T2337" s="61"/>
      <c r="U2337" s="61"/>
      <c r="V2337" s="61"/>
      <c r="W2337" s="61"/>
      <c r="X2337" s="61"/>
      <c r="Y2337" s="61"/>
      <c r="Z2337" s="14">
        <v>0</v>
      </c>
      <c r="AA2337" s="14">
        <v>2</v>
      </c>
      <c r="AB2337" s="14" t="s">
        <v>10577</v>
      </c>
      <c r="AJ2337" s="14">
        <v>106</v>
      </c>
      <c r="AK2337" s="14">
        <v>117</v>
      </c>
      <c r="AN2337" s="14">
        <v>135</v>
      </c>
      <c r="AP2337" s="14">
        <v>143</v>
      </c>
      <c r="AQ2337" s="14">
        <v>131</v>
      </c>
      <c r="DR2337" s="61"/>
      <c r="DS2337" s="61">
        <v>62</v>
      </c>
      <c r="DT2337" s="61">
        <v>72</v>
      </c>
      <c r="DU2337" s="61"/>
      <c r="DV2337" s="61"/>
      <c r="DW2337" s="61">
        <v>78</v>
      </c>
      <c r="DX2337" s="61"/>
      <c r="DY2337" s="61">
        <v>86</v>
      </c>
      <c r="DZ2337" s="61">
        <v>73</v>
      </c>
      <c r="EA2337" s="61"/>
      <c r="EB2337" s="61"/>
      <c r="EC2337" s="61"/>
      <c r="ED2337" s="61"/>
      <c r="EE2337" s="61"/>
      <c r="EF2337" s="61"/>
      <c r="EG2337" s="61"/>
      <c r="EH2337" s="61"/>
      <c r="EI2337" s="61"/>
      <c r="EJ2337" s="61"/>
      <c r="EK2337" s="61"/>
      <c r="EL2337" s="61"/>
      <c r="EM2337" s="61"/>
      <c r="EN2337" s="61"/>
      <c r="EO2337" s="61"/>
      <c r="EP2337" s="61"/>
      <c r="EQ2337" s="61"/>
      <c r="ER2337" s="61"/>
      <c r="ES2337" s="61"/>
      <c r="ET2337" s="61"/>
      <c r="EU2337" s="61"/>
      <c r="EV2337" s="61"/>
      <c r="EW2337" s="61"/>
      <c r="EX2337" s="61"/>
      <c r="EY2337" s="61"/>
      <c r="EZ2337" s="61"/>
      <c r="FA2337" s="61"/>
      <c r="FB2337" s="61"/>
      <c r="FC2337" s="61"/>
      <c r="FD2337" s="61"/>
      <c r="FE2337" s="61"/>
      <c r="FF2337" s="61"/>
      <c r="FG2337" s="61"/>
      <c r="FH2337" s="61"/>
      <c r="FI2337" s="61"/>
      <c r="FJ2337" s="61"/>
      <c r="FK2337" s="61"/>
      <c r="FL2337" s="61"/>
      <c r="FM2337" s="61"/>
      <c r="FN2337" s="61"/>
      <c r="FO2337" s="61"/>
      <c r="FP2337" s="61"/>
      <c r="FQ2337" s="61"/>
      <c r="FR2337" s="61"/>
      <c r="FS2337" s="61"/>
      <c r="FT2337" s="61"/>
      <c r="FU2337" s="61"/>
      <c r="FV2337" s="61"/>
      <c r="FW2337" s="61"/>
      <c r="FX2337" s="61"/>
      <c r="FY2337" s="61"/>
      <c r="FZ2337" s="61"/>
      <c r="GA2337" s="61"/>
      <c r="GB2337" s="61"/>
      <c r="GC2337" s="61"/>
      <c r="GD2337" s="61"/>
      <c r="GE2337" s="61"/>
      <c r="GF2337" s="61"/>
      <c r="GG2337" s="61"/>
      <c r="GH2337" s="61"/>
      <c r="GI2337" s="61"/>
      <c r="GJ2337" s="61"/>
      <c r="GK2337" s="61"/>
      <c r="GL2337" s="61"/>
      <c r="GM2337" s="61"/>
      <c r="GN2337" s="61"/>
      <c r="GO2337" s="61"/>
      <c r="GP2337" s="61"/>
      <c r="GQ2337" s="61"/>
      <c r="GR2337" s="61"/>
      <c r="GS2337" s="61"/>
      <c r="GT2337" s="61"/>
      <c r="GU2337" s="61"/>
      <c r="GV2337" s="61"/>
      <c r="GW2337" s="61"/>
      <c r="GX2337" s="61"/>
      <c r="GY2337" s="61"/>
      <c r="GZ2337" s="61"/>
      <c r="IQ2337" s="14">
        <v>96</v>
      </c>
      <c r="IR2337" s="14">
        <v>95</v>
      </c>
      <c r="IT2337" s="14">
        <v>92</v>
      </c>
      <c r="IU2337" s="14">
        <v>94</v>
      </c>
      <c r="IW2337" s="14">
        <v>96</v>
      </c>
      <c r="IX2337" s="14">
        <v>94</v>
      </c>
      <c r="LX2337" s="14">
        <v>80</v>
      </c>
      <c r="LY2337" s="14">
        <v>72</v>
      </c>
      <c r="LZ2337" s="14">
        <v>84</v>
      </c>
      <c r="MB2337" s="14">
        <v>110</v>
      </c>
      <c r="MC2337" s="14">
        <v>107</v>
      </c>
      <c r="MD2337" s="14">
        <v>97</v>
      </c>
      <c r="ME2337" s="14">
        <v>80</v>
      </c>
      <c r="MF2337" s="14">
        <v>82</v>
      </c>
      <c r="MG2337" s="14">
        <v>80</v>
      </c>
      <c r="PG2337" s="61">
        <v>18</v>
      </c>
      <c r="PH2337" s="61">
        <v>18</v>
      </c>
      <c r="PI2337" s="61">
        <v>18</v>
      </c>
      <c r="PJ2337" s="61">
        <v>20</v>
      </c>
      <c r="PK2337" s="61"/>
      <c r="PL2337" s="61">
        <v>18</v>
      </c>
      <c r="PM2337" s="61"/>
      <c r="PN2337" s="61">
        <v>18</v>
      </c>
      <c r="PO2337" s="61">
        <v>18</v>
      </c>
      <c r="PP2337" s="61">
        <v>18</v>
      </c>
      <c r="PQ2337" s="61"/>
      <c r="PR2337" s="61"/>
      <c r="PS2337" s="61"/>
      <c r="PT2337" s="61"/>
      <c r="PU2337" s="61"/>
      <c r="PV2337" s="61"/>
      <c r="PW2337" s="61"/>
      <c r="PX2337" s="61"/>
      <c r="PY2337" s="61"/>
      <c r="PZ2337" s="61"/>
      <c r="QA2337" s="61"/>
      <c r="QB2337" s="61"/>
      <c r="QC2337" s="61"/>
      <c r="QD2337" s="61"/>
      <c r="QE2337" s="61"/>
      <c r="QF2337" s="61"/>
      <c r="QG2337" s="61"/>
      <c r="QH2337" s="61"/>
      <c r="QI2337" s="61"/>
      <c r="QJ2337" s="61"/>
      <c r="QK2337" s="61"/>
      <c r="QL2337" s="61"/>
      <c r="QM2337" s="61"/>
      <c r="QN2337" s="61"/>
      <c r="QO2337" s="61"/>
      <c r="QP2337" s="61"/>
      <c r="QQ2337" s="61"/>
      <c r="QR2337" s="61"/>
      <c r="QS2337" s="61"/>
      <c r="QT2337" s="61"/>
      <c r="QU2337" s="61"/>
      <c r="QV2337" s="61"/>
      <c r="QW2337" s="61"/>
      <c r="QX2337" s="61"/>
      <c r="QY2337" s="61"/>
      <c r="QZ2337" s="61"/>
      <c r="RA2337" s="61"/>
      <c r="RB2337" s="61"/>
      <c r="RC2337" s="61"/>
      <c r="RD2337" s="61"/>
      <c r="RE2337" s="61"/>
      <c r="RF2337" s="61"/>
      <c r="RG2337" s="61"/>
      <c r="RH2337" s="61"/>
      <c r="RI2337" s="61"/>
      <c r="RJ2337" s="61"/>
      <c r="RK2337" s="61"/>
      <c r="RL2337" s="61"/>
      <c r="RM2337" s="61"/>
      <c r="RN2337" s="61"/>
      <c r="RO2337" s="61"/>
      <c r="RP2337" s="61"/>
      <c r="RQ2337" s="61"/>
      <c r="RR2337" s="61"/>
      <c r="RS2337" s="61"/>
      <c r="RT2337" s="61"/>
      <c r="RU2337" s="61"/>
      <c r="RV2337" s="61"/>
      <c r="RW2337" s="61"/>
      <c r="RX2337" s="61"/>
      <c r="RY2337" s="61"/>
      <c r="RZ2337" s="61"/>
      <c r="SA2337" s="61"/>
      <c r="SB2337" s="61"/>
      <c r="SC2337" s="61"/>
      <c r="SD2337" s="61"/>
      <c r="SE2337" s="61"/>
      <c r="SF2337" s="61"/>
      <c r="SG2337" s="61"/>
      <c r="SH2337" s="61"/>
      <c r="SI2337" s="61"/>
      <c r="SJ2337" s="61"/>
      <c r="SK2337" s="61"/>
      <c r="SL2337" s="61"/>
      <c r="SM2337" s="61"/>
      <c r="SN2337" s="61"/>
      <c r="SO2337" s="61"/>
      <c r="SQ2337" s="14">
        <v>97.5</v>
      </c>
      <c r="SR2337" s="14">
        <v>98.2</v>
      </c>
      <c r="SU2337" s="14">
        <v>98.2</v>
      </c>
      <c r="SW2337" s="14">
        <v>98.4</v>
      </c>
      <c r="SX2337" s="14">
        <v>98.1</v>
      </c>
      <c r="WR2337" s="14">
        <v>1</v>
      </c>
      <c r="WS2337" s="14">
        <v>1</v>
      </c>
      <c r="WU2337" s="14">
        <v>1</v>
      </c>
      <c r="WV2337" s="14">
        <v>1</v>
      </c>
      <c r="WX2337" s="14">
        <v>1</v>
      </c>
      <c r="WY2337" s="14">
        <v>1</v>
      </c>
      <c r="ZY2337" s="61"/>
      <c r="ZZ2337" s="61"/>
      <c r="AAA2337" s="61"/>
      <c r="AAI2337" s="63"/>
      <c r="AAM2337" s="61"/>
      <c r="AAO2337" s="63"/>
      <c r="AAS2337" s="61"/>
      <c r="AAU2337" s="63"/>
      <c r="AAY2337" s="14">
        <v>30</v>
      </c>
      <c r="ABB2337" s="14">
        <v>12.7</v>
      </c>
      <c r="ABE2337" s="14">
        <v>37.700000000000003</v>
      </c>
      <c r="ABH2337" s="14">
        <v>1</v>
      </c>
      <c r="ABM2337" s="61">
        <v>14.79</v>
      </c>
      <c r="ABN2337" s="61"/>
      <c r="ABO2337" s="14">
        <v>242</v>
      </c>
      <c r="ABU2337" s="14">
        <v>140</v>
      </c>
      <c r="ABX2337" s="14">
        <v>3.4</v>
      </c>
      <c r="ACA2337" s="61">
        <v>96</v>
      </c>
      <c r="ACB2337" s="61"/>
      <c r="ACC2337" s="61"/>
      <c r="ACD2337" s="14">
        <v>9.1999999999999993</v>
      </c>
      <c r="ACG2337" s="14">
        <v>155</v>
      </c>
      <c r="ACQ2337" s="14">
        <v>13</v>
      </c>
      <c r="ACT2337" s="14">
        <v>0.5</v>
      </c>
      <c r="ACW2337" s="14">
        <v>14</v>
      </c>
      <c r="ADR2337" s="14">
        <v>2.2000000000000002</v>
      </c>
      <c r="AGK2337" s="61"/>
      <c r="AGM2337" s="63"/>
      <c r="AGQ2337" s="61"/>
      <c r="AGS2337" s="14">
        <v>0</v>
      </c>
      <c r="AGT2337" s="14">
        <v>0</v>
      </c>
      <c r="AGU2337" s="14">
        <v>0</v>
      </c>
      <c r="AGV2337" s="14">
        <v>0</v>
      </c>
      <c r="AGW2337" s="14">
        <v>1</v>
      </c>
      <c r="AGX2337" s="14">
        <v>1</v>
      </c>
      <c r="AGY2337" s="14">
        <v>0</v>
      </c>
      <c r="AGZ2337" s="14">
        <v>4</v>
      </c>
      <c r="AHA2337" s="14">
        <v>0</v>
      </c>
      <c r="AHB2337" s="14">
        <v>0</v>
      </c>
      <c r="AHC2337" s="14">
        <v>2</v>
      </c>
      <c r="AHD2337" s="14">
        <v>0</v>
      </c>
      <c r="AHE2337" s="14">
        <v>0</v>
      </c>
      <c r="AHF2337" s="14">
        <v>0</v>
      </c>
      <c r="AHH2337" s="14">
        <v>0</v>
      </c>
      <c r="AHI2337" s="14">
        <v>0</v>
      </c>
      <c r="AHK2337" s="14">
        <v>0</v>
      </c>
      <c r="AHL2337" s="14">
        <v>0</v>
      </c>
      <c r="AHM2337" s="14">
        <v>0</v>
      </c>
      <c r="AHN2337" s="14">
        <v>0</v>
      </c>
      <c r="AHO2337" s="14">
        <v>0</v>
      </c>
      <c r="AHP2337" s="14">
        <v>0</v>
      </c>
      <c r="AHQ2337" s="14">
        <v>0</v>
      </c>
      <c r="AHR2337" s="14">
        <v>2.66</v>
      </c>
      <c r="AHT2337" s="61"/>
      <c r="AHV2337" s="63"/>
      <c r="AHZ2337" s="61"/>
      <c r="AIB2337" s="63"/>
      <c r="AIF2337" s="61"/>
      <c r="AIH2337" s="63"/>
      <c r="AIL2337" s="61"/>
      <c r="AIN2337" s="14">
        <v>0</v>
      </c>
      <c r="AIO2337" s="14">
        <v>0</v>
      </c>
      <c r="AIR2337" s="61"/>
      <c r="AIT2337" s="60"/>
      <c r="AIX2337" s="61"/>
      <c r="AJB2337" s="63"/>
      <c r="AJF2337" s="61"/>
      <c r="AJH2337" s="63"/>
      <c r="AJL2337" s="61"/>
      <c r="AJN2337" s="63"/>
    </row>
    <row r="2338" spans="1:951" s="31" customFormat="1">
      <c r="B2338" s="31">
        <v>3</v>
      </c>
      <c r="C2338" s="31">
        <v>0</v>
      </c>
      <c r="F2338" s="82"/>
      <c r="G2338" s="83"/>
      <c r="Z2338" s="31">
        <v>0</v>
      </c>
      <c r="AA2338" s="31">
        <v>2</v>
      </c>
      <c r="AB2338" s="83"/>
      <c r="AI2338" s="31">
        <v>106</v>
      </c>
      <c r="AJ2338" s="31">
        <v>136</v>
      </c>
      <c r="AK2338" s="31">
        <v>104</v>
      </c>
      <c r="DR2338" s="31">
        <v>52</v>
      </c>
      <c r="DS2338" s="31">
        <v>75</v>
      </c>
      <c r="DT2338" s="31">
        <v>74</v>
      </c>
      <c r="IP2338" s="31">
        <v>95</v>
      </c>
      <c r="IQ2338" s="31">
        <v>94</v>
      </c>
      <c r="IR2338" s="31">
        <v>97</v>
      </c>
      <c r="LX2338" s="31">
        <v>101</v>
      </c>
      <c r="LY2338" s="31">
        <v>68</v>
      </c>
      <c r="LZ2338" s="31">
        <v>100</v>
      </c>
      <c r="PG2338" s="31">
        <v>18</v>
      </c>
      <c r="PH2338" s="31">
        <v>18</v>
      </c>
      <c r="PI2338" s="31">
        <v>20</v>
      </c>
      <c r="SP2338" s="31">
        <v>98</v>
      </c>
      <c r="SQ2338" s="31">
        <v>97.9</v>
      </c>
      <c r="SR2338" s="31">
        <v>98.8</v>
      </c>
      <c r="WQ2338" s="31">
        <v>0</v>
      </c>
      <c r="WR2338" s="31">
        <v>0</v>
      </c>
      <c r="WS2338" s="31">
        <v>1</v>
      </c>
      <c r="AAI2338" s="82"/>
      <c r="AAJ2338" s="83"/>
      <c r="AAO2338" s="82"/>
      <c r="AAP2338" s="83"/>
      <c r="AAU2338" s="82"/>
      <c r="AAV2338" s="83"/>
      <c r="ABB2338" s="31">
        <v>13.2</v>
      </c>
      <c r="ABE2338" s="31">
        <v>40.5</v>
      </c>
      <c r="ABM2338" s="31">
        <v>9.89</v>
      </c>
      <c r="ABO2338" s="31">
        <v>271</v>
      </c>
      <c r="AGM2338" s="82"/>
      <c r="AGN2338" s="83"/>
      <c r="AGS2338" s="31">
        <v>0</v>
      </c>
      <c r="AGT2338" s="31">
        <v>0</v>
      </c>
      <c r="AGU2338" s="31">
        <v>0</v>
      </c>
      <c r="AGV2338" s="31">
        <v>0</v>
      </c>
      <c r="AGW2338" s="31">
        <v>1</v>
      </c>
      <c r="AGX2338" s="31">
        <v>0</v>
      </c>
      <c r="AGY2338" s="31">
        <v>0</v>
      </c>
      <c r="AGZ2338" s="31">
        <v>1</v>
      </c>
      <c r="AHA2338" s="31">
        <v>0</v>
      </c>
      <c r="AHB2338" s="31">
        <v>0</v>
      </c>
      <c r="AHC2338" s="31">
        <v>1</v>
      </c>
      <c r="AHD2338" s="31">
        <v>0</v>
      </c>
      <c r="AHE2338" s="31">
        <v>0</v>
      </c>
      <c r="AHF2338" s="31">
        <v>0</v>
      </c>
      <c r="AHH2338" s="31">
        <v>0</v>
      </c>
      <c r="AHI2338" s="31">
        <v>0</v>
      </c>
      <c r="AHK2338" s="31">
        <v>0</v>
      </c>
      <c r="AHL2338" s="31">
        <v>0</v>
      </c>
      <c r="AHM2338" s="31">
        <v>0</v>
      </c>
      <c r="AHN2338" s="31">
        <v>0</v>
      </c>
      <c r="AHO2338" s="31">
        <v>0</v>
      </c>
      <c r="AHP2338" s="31">
        <v>0</v>
      </c>
      <c r="AHQ2338" s="31">
        <v>0</v>
      </c>
      <c r="AHR2338" s="31">
        <v>0</v>
      </c>
      <c r="AHV2338" s="82"/>
      <c r="AHW2338" s="83"/>
      <c r="AIB2338" s="82"/>
      <c r="AIC2338" s="83"/>
      <c r="AIH2338" s="82"/>
      <c r="AII2338" s="83"/>
      <c r="AIN2338" s="31">
        <v>0</v>
      </c>
      <c r="AIO2338" s="31">
        <v>0</v>
      </c>
      <c r="AIT2338" s="84"/>
      <c r="AIU2338" s="83"/>
      <c r="AJB2338" s="82"/>
      <c r="AJC2338" s="83"/>
      <c r="AJH2338" s="82"/>
      <c r="AJI2338" s="83"/>
      <c r="AJN2338" s="82"/>
      <c r="AJO2338" s="83"/>
    </row>
    <row r="2339" spans="1:951" s="1" customFormat="1">
      <c r="A2339" s="1">
        <v>497</v>
      </c>
      <c r="B2339" s="1">
        <v>1</v>
      </c>
      <c r="C2339" s="1">
        <v>1</v>
      </c>
      <c r="D2339" s="1" t="s">
        <v>10578</v>
      </c>
      <c r="O2339" s="1">
        <v>0</v>
      </c>
      <c r="Z2339" s="1">
        <v>0</v>
      </c>
      <c r="AA2339" s="1">
        <v>2</v>
      </c>
      <c r="AB2339" s="1" t="s">
        <v>10579</v>
      </c>
      <c r="AC2339" s="1">
        <v>0</v>
      </c>
      <c r="AE2339" s="1">
        <v>0</v>
      </c>
      <c r="AG2339" s="1">
        <v>0</v>
      </c>
      <c r="AI2339" s="1">
        <v>136</v>
      </c>
      <c r="DR2339" s="1">
        <v>70</v>
      </c>
      <c r="HA2339" s="1">
        <v>2</v>
      </c>
      <c r="HT2339" s="1">
        <v>0</v>
      </c>
      <c r="IP2339" s="1">
        <v>92</v>
      </c>
      <c r="LX2339" s="1">
        <v>122</v>
      </c>
      <c r="PG2339" s="1">
        <v>26</v>
      </c>
      <c r="SP2339" s="1">
        <v>97.4</v>
      </c>
      <c r="VX2339" s="1">
        <v>1</v>
      </c>
      <c r="WQ2339" s="1">
        <v>1</v>
      </c>
      <c r="ZY2339" s="1">
        <v>133.80000000000001</v>
      </c>
      <c r="AGS2339" s="1">
        <v>0</v>
      </c>
      <c r="AGT2339" s="1">
        <v>0</v>
      </c>
      <c r="AGU2339" s="1">
        <v>0</v>
      </c>
      <c r="AGV2339" s="1">
        <v>0</v>
      </c>
      <c r="AGW2339" s="1">
        <v>1</v>
      </c>
      <c r="AGX2339" s="1">
        <v>1</v>
      </c>
      <c r="AGY2339" s="1">
        <v>0</v>
      </c>
      <c r="AGZ2339" s="1">
        <v>0</v>
      </c>
      <c r="AHA2339" s="1">
        <v>0</v>
      </c>
      <c r="AHB2339" s="1">
        <v>0</v>
      </c>
      <c r="AHC2339" s="1">
        <v>1</v>
      </c>
      <c r="AHD2339" s="1">
        <v>0</v>
      </c>
      <c r="AHE2339" s="1">
        <v>0</v>
      </c>
      <c r="AHF2339" s="1">
        <v>0</v>
      </c>
      <c r="AHH2339" s="1">
        <v>0</v>
      </c>
      <c r="AHI2339" s="1">
        <v>0</v>
      </c>
      <c r="AHK2339" s="1">
        <v>0</v>
      </c>
      <c r="AHL2339" s="1">
        <v>0</v>
      </c>
      <c r="AHM2339" s="1">
        <v>0</v>
      </c>
      <c r="AHN2339" s="1">
        <v>0</v>
      </c>
      <c r="AHO2339" s="1">
        <v>0</v>
      </c>
      <c r="AHP2339" s="1">
        <v>0</v>
      </c>
      <c r="AHQ2339" s="1">
        <v>0</v>
      </c>
      <c r="AHR2339" s="1">
        <v>0</v>
      </c>
      <c r="AIM2339" s="1">
        <v>0</v>
      </c>
      <c r="AIN2339" s="1">
        <v>0</v>
      </c>
      <c r="AIO2339" s="1">
        <v>0</v>
      </c>
      <c r="AIP2339" s="1">
        <v>1</v>
      </c>
      <c r="AIQ2339" s="1">
        <v>1</v>
      </c>
      <c r="AIR2339" s="1">
        <v>1</v>
      </c>
      <c r="AIS2339" s="1">
        <v>1</v>
      </c>
      <c r="AIT2339" s="3">
        <v>1</v>
      </c>
      <c r="AIU2339" s="1">
        <v>0</v>
      </c>
      <c r="AIV2339" s="1">
        <v>0</v>
      </c>
      <c r="AIW2339" s="1">
        <v>0</v>
      </c>
      <c r="AIX2339" s="1">
        <v>52</v>
      </c>
    </row>
    <row r="2340" spans="1:951" s="1" customFormat="1">
      <c r="B2340" s="1">
        <v>2</v>
      </c>
      <c r="C2340" s="1">
        <v>1</v>
      </c>
      <c r="D2340" s="1" t="s">
        <v>8241</v>
      </c>
      <c r="O2340" s="1">
        <v>0</v>
      </c>
      <c r="Z2340" s="1">
        <v>0</v>
      </c>
      <c r="AA2340" s="1">
        <v>2</v>
      </c>
      <c r="AC2340" s="1">
        <v>0</v>
      </c>
      <c r="AE2340" s="1">
        <v>5</v>
      </c>
      <c r="AF2340" s="1">
        <v>0</v>
      </c>
      <c r="AG2340" s="1">
        <v>0</v>
      </c>
      <c r="AI2340" s="1">
        <v>170</v>
      </c>
      <c r="AJ2340" s="1">
        <v>148</v>
      </c>
      <c r="AK2340" s="1">
        <v>142</v>
      </c>
      <c r="DR2340" s="1">
        <v>94</v>
      </c>
      <c r="DS2340" s="1">
        <v>80</v>
      </c>
      <c r="DT2340" s="1">
        <v>78</v>
      </c>
      <c r="HA2340" s="1">
        <v>2</v>
      </c>
      <c r="HB2340" s="1">
        <v>2</v>
      </c>
      <c r="HC2340" s="1">
        <v>2</v>
      </c>
      <c r="HT2340" s="1">
        <v>0</v>
      </c>
      <c r="HU2340" s="1">
        <v>0</v>
      </c>
      <c r="HV2340" s="1">
        <v>0</v>
      </c>
      <c r="IQ2340" s="1">
        <v>94</v>
      </c>
      <c r="IR2340" s="1">
        <v>92</v>
      </c>
      <c r="LX2340" s="1">
        <v>94</v>
      </c>
      <c r="LY2340" s="1">
        <v>92</v>
      </c>
      <c r="LZ2340" s="1">
        <v>90</v>
      </c>
      <c r="PH2340" s="1">
        <v>24</v>
      </c>
      <c r="PI2340" s="1">
        <v>20</v>
      </c>
      <c r="SQ2340" s="1">
        <v>98.4</v>
      </c>
      <c r="SR2340" s="1">
        <v>97.5</v>
      </c>
      <c r="VY2340" s="1">
        <v>1</v>
      </c>
      <c r="VZ2340" s="1">
        <v>1</v>
      </c>
      <c r="WR2340" s="1">
        <v>1</v>
      </c>
      <c r="WS2340" s="1">
        <v>1</v>
      </c>
      <c r="AGS2340" s="1">
        <v>0</v>
      </c>
      <c r="AGT2340" s="1">
        <v>0</v>
      </c>
      <c r="AGU2340" s="1">
        <v>0</v>
      </c>
      <c r="AGV2340" s="1">
        <v>0</v>
      </c>
      <c r="AGW2340" s="1">
        <v>1</v>
      </c>
      <c r="AGX2340" s="1">
        <v>1</v>
      </c>
      <c r="AGY2340" s="1">
        <v>0</v>
      </c>
      <c r="AGZ2340" s="1">
        <v>0</v>
      </c>
      <c r="AHA2340" s="1">
        <v>0</v>
      </c>
      <c r="AHB2340" s="1">
        <v>0</v>
      </c>
      <c r="AHC2340" s="1">
        <v>1</v>
      </c>
      <c r="AHD2340" s="1">
        <v>0</v>
      </c>
      <c r="AHE2340" s="1">
        <v>0</v>
      </c>
      <c r="AHF2340" s="1">
        <v>0</v>
      </c>
      <c r="AHH2340" s="1">
        <v>0</v>
      </c>
      <c r="AHI2340" s="1">
        <v>0</v>
      </c>
      <c r="AHK2340" s="1">
        <v>0</v>
      </c>
      <c r="AHL2340" s="1">
        <v>0</v>
      </c>
      <c r="AHM2340" s="1">
        <v>0</v>
      </c>
      <c r="AHN2340" s="1">
        <v>0</v>
      </c>
      <c r="AHO2340" s="1">
        <v>0</v>
      </c>
      <c r="AHP2340" s="1">
        <v>0</v>
      </c>
      <c r="AHQ2340" s="1">
        <v>0</v>
      </c>
      <c r="AHR2340" s="1">
        <v>0</v>
      </c>
      <c r="AIM2340" s="1">
        <v>0</v>
      </c>
      <c r="AIN2340" s="1">
        <v>0</v>
      </c>
      <c r="AIO2340" s="1">
        <v>0</v>
      </c>
      <c r="AIT2340" s="3">
        <v>0</v>
      </c>
      <c r="AIU2340" s="1">
        <v>2</v>
      </c>
      <c r="AIV2340" s="1">
        <v>0</v>
      </c>
      <c r="AIW2340" s="1">
        <v>0</v>
      </c>
      <c r="AJB2340" s="1">
        <v>65</v>
      </c>
      <c r="AJC2340" s="1">
        <v>35</v>
      </c>
    </row>
    <row r="2341" spans="1:951" s="1" customFormat="1">
      <c r="B2341" s="1">
        <v>3</v>
      </c>
      <c r="C2341" s="1">
        <v>0</v>
      </c>
      <c r="Z2341" s="1">
        <v>0</v>
      </c>
      <c r="AA2341" s="1">
        <v>2</v>
      </c>
      <c r="AB2341" s="1" t="s">
        <v>10580</v>
      </c>
      <c r="AC2341" s="1">
        <v>0</v>
      </c>
      <c r="AE2341" s="1">
        <v>11</v>
      </c>
      <c r="AF2341" s="1">
        <v>0</v>
      </c>
      <c r="AG2341" s="1">
        <v>0</v>
      </c>
      <c r="AI2341" s="1">
        <v>152</v>
      </c>
      <c r="AL2341" s="1">
        <v>138</v>
      </c>
      <c r="DR2341" s="1">
        <v>70</v>
      </c>
      <c r="DU2341" s="1">
        <v>70</v>
      </c>
      <c r="HA2341" s="1">
        <v>2</v>
      </c>
      <c r="HD2341" s="1">
        <v>2</v>
      </c>
      <c r="HT2341" s="1">
        <v>0</v>
      </c>
      <c r="HW2341" s="1">
        <v>0</v>
      </c>
      <c r="IP2341" s="1">
        <v>93</v>
      </c>
      <c r="IQ2341" s="1">
        <v>92</v>
      </c>
      <c r="IR2341" s="1">
        <v>92</v>
      </c>
      <c r="IS2341" s="1">
        <v>92</v>
      </c>
      <c r="LX2341" s="1">
        <v>80</v>
      </c>
      <c r="MA2341" s="1">
        <v>90</v>
      </c>
      <c r="PG2341" s="1">
        <v>20</v>
      </c>
      <c r="PJ2341" s="1">
        <v>20</v>
      </c>
      <c r="SP2341" s="1">
        <v>96</v>
      </c>
      <c r="SS2341" s="1">
        <v>97.8</v>
      </c>
      <c r="VX2341" s="1">
        <v>1</v>
      </c>
      <c r="WA2341" s="1">
        <v>1</v>
      </c>
      <c r="WQ2341" s="1">
        <v>1</v>
      </c>
      <c r="WR2341" s="1">
        <v>0</v>
      </c>
      <c r="WS2341" s="1">
        <v>0</v>
      </c>
      <c r="WT2341" s="1">
        <v>0</v>
      </c>
      <c r="AGS2341" s="1">
        <v>0</v>
      </c>
      <c r="AGT2341" s="1">
        <v>0</v>
      </c>
      <c r="AGU2341" s="1">
        <v>0</v>
      </c>
      <c r="AGV2341" s="1">
        <v>0</v>
      </c>
      <c r="AGW2341" s="1">
        <v>1</v>
      </c>
      <c r="AGX2341" s="1">
        <v>1</v>
      </c>
      <c r="AGY2341" s="1">
        <v>0</v>
      </c>
      <c r="AGZ2341" s="1">
        <v>0</v>
      </c>
      <c r="AHA2341" s="1">
        <v>0</v>
      </c>
      <c r="AHB2341" s="1">
        <v>0</v>
      </c>
      <c r="AHC2341" s="1">
        <v>1</v>
      </c>
      <c r="AHD2341" s="1">
        <v>0</v>
      </c>
      <c r="AHE2341" s="1">
        <v>0</v>
      </c>
      <c r="AHF2341" s="1">
        <v>0</v>
      </c>
      <c r="AHH2341" s="1">
        <v>0</v>
      </c>
      <c r="AHI2341" s="1">
        <v>0</v>
      </c>
      <c r="AHK2341" s="1">
        <v>0</v>
      </c>
      <c r="AHL2341" s="1">
        <v>0</v>
      </c>
      <c r="AHM2341" s="1">
        <v>0</v>
      </c>
      <c r="AHN2341" s="1">
        <v>0</v>
      </c>
      <c r="AHO2341" s="1">
        <v>0</v>
      </c>
      <c r="AHP2341" s="1">
        <v>0</v>
      </c>
      <c r="AHQ2341" s="1">
        <v>0</v>
      </c>
      <c r="AHR2341" s="1">
        <v>0</v>
      </c>
      <c r="AIM2341" s="1">
        <v>0</v>
      </c>
      <c r="AIN2341" s="1">
        <v>0</v>
      </c>
      <c r="AIO2341" s="1">
        <v>0</v>
      </c>
      <c r="AIT2341" s="3">
        <v>1</v>
      </c>
      <c r="AIU2341" s="1">
        <v>1</v>
      </c>
      <c r="AIV2341" s="1">
        <v>0</v>
      </c>
      <c r="AIW2341" s="1">
        <v>0</v>
      </c>
      <c r="AIX2341" s="1">
        <v>44</v>
      </c>
      <c r="AJB2341" s="1">
        <v>45</v>
      </c>
    </row>
    <row r="2342" spans="1:951" s="18" customFormat="1">
      <c r="B2342" s="18">
        <v>4</v>
      </c>
      <c r="C2342" s="18">
        <v>0</v>
      </c>
      <c r="Z2342" s="18">
        <v>0</v>
      </c>
      <c r="AA2342" s="18">
        <v>2</v>
      </c>
      <c r="AC2342" s="18">
        <v>0</v>
      </c>
      <c r="AE2342" s="18">
        <v>4</v>
      </c>
      <c r="AF2342" s="18">
        <v>0</v>
      </c>
      <c r="AG2342" s="18">
        <v>0</v>
      </c>
      <c r="AI2342" s="18">
        <v>144</v>
      </c>
      <c r="DR2342" s="18">
        <v>70</v>
      </c>
      <c r="HA2342" s="18">
        <v>2</v>
      </c>
      <c r="HT2342" s="18">
        <v>0</v>
      </c>
      <c r="IP2342" s="18">
        <v>94</v>
      </c>
      <c r="LX2342" s="18">
        <v>94</v>
      </c>
      <c r="PG2342" s="18">
        <v>20</v>
      </c>
      <c r="SP2342" s="18">
        <v>97.8</v>
      </c>
      <c r="VX2342" s="18">
        <v>1</v>
      </c>
      <c r="WQ2342" s="18">
        <v>0</v>
      </c>
      <c r="AGS2342" s="18">
        <v>0</v>
      </c>
      <c r="AGT2342" s="18">
        <v>0</v>
      </c>
      <c r="AGU2342" s="18">
        <v>0</v>
      </c>
      <c r="AGV2342" s="18">
        <v>0</v>
      </c>
      <c r="AGW2342" s="18">
        <v>0</v>
      </c>
      <c r="AGX2342" s="18">
        <v>0</v>
      </c>
      <c r="AGY2342" s="18">
        <v>0</v>
      </c>
      <c r="AGZ2342" s="18">
        <v>0</v>
      </c>
      <c r="AHA2342" s="18">
        <v>0</v>
      </c>
      <c r="AHB2342" s="18">
        <v>0</v>
      </c>
      <c r="AHC2342" s="18">
        <v>1</v>
      </c>
      <c r="AHD2342" s="18">
        <v>0</v>
      </c>
      <c r="AHE2342" s="18">
        <v>0</v>
      </c>
      <c r="AHF2342" s="18">
        <v>0</v>
      </c>
      <c r="AHH2342" s="18">
        <v>0</v>
      </c>
      <c r="AHI2342" s="18">
        <v>0</v>
      </c>
      <c r="AHK2342" s="18">
        <v>0</v>
      </c>
      <c r="AHL2342" s="18">
        <v>0</v>
      </c>
      <c r="AHM2342" s="18">
        <v>0</v>
      </c>
      <c r="AHN2342" s="18">
        <v>0</v>
      </c>
      <c r="AHO2342" s="18">
        <v>0</v>
      </c>
      <c r="AHP2342" s="18">
        <v>0</v>
      </c>
      <c r="AHQ2342" s="18">
        <v>0</v>
      </c>
      <c r="AHR2342" s="18">
        <v>0</v>
      </c>
      <c r="AIM2342" s="18">
        <v>0</v>
      </c>
      <c r="AIN2342" s="18">
        <v>0</v>
      </c>
      <c r="AIO2342" s="18">
        <v>0</v>
      </c>
      <c r="AIT2342" s="79">
        <v>1</v>
      </c>
      <c r="AIU2342" s="18">
        <v>0</v>
      </c>
      <c r="AIV2342" s="18">
        <v>0</v>
      </c>
      <c r="AIW2342" s="18">
        <v>0</v>
      </c>
      <c r="AIX2342" s="18">
        <v>47</v>
      </c>
    </row>
    <row r="2343" spans="1:951" s="1" customFormat="1">
      <c r="A2343" s="1">
        <v>498</v>
      </c>
      <c r="B2343" s="1" t="s">
        <v>7502</v>
      </c>
      <c r="C2343" s="1">
        <v>0</v>
      </c>
      <c r="Z2343" s="1">
        <v>0</v>
      </c>
      <c r="AA2343" s="1">
        <v>1</v>
      </c>
      <c r="AB2343" s="1" t="s">
        <v>10581</v>
      </c>
      <c r="AGS2343" s="1">
        <v>0</v>
      </c>
      <c r="AGT2343" s="1">
        <v>0</v>
      </c>
      <c r="AGU2343" s="1">
        <v>0</v>
      </c>
      <c r="AGV2343" s="1">
        <v>0</v>
      </c>
      <c r="AGW2343" s="1">
        <v>0</v>
      </c>
      <c r="AGX2343" s="1">
        <v>0</v>
      </c>
      <c r="AGY2343" s="1">
        <v>1</v>
      </c>
      <c r="AGZ2343" s="1">
        <v>8</v>
      </c>
      <c r="AHA2343" s="1">
        <v>0</v>
      </c>
      <c r="AHB2343" s="1">
        <v>0</v>
      </c>
      <c r="AHC2343" s="1">
        <v>1</v>
      </c>
      <c r="AHD2343" s="1">
        <v>0</v>
      </c>
      <c r="AHE2343" s="1">
        <v>0</v>
      </c>
      <c r="AHF2343" s="1">
        <v>0</v>
      </c>
      <c r="AHH2343" s="1">
        <v>0</v>
      </c>
      <c r="AHI2343" s="1">
        <v>0</v>
      </c>
      <c r="AHK2343" s="1">
        <v>0</v>
      </c>
      <c r="AHL2343" s="1">
        <v>0</v>
      </c>
      <c r="AHM2343" s="1">
        <v>0</v>
      </c>
      <c r="AHN2343" s="1">
        <v>0</v>
      </c>
      <c r="AHO2343" s="1">
        <v>0</v>
      </c>
      <c r="AHP2343" s="1">
        <v>0</v>
      </c>
      <c r="AHQ2343" s="1">
        <v>0</v>
      </c>
      <c r="AHR2343" s="1">
        <v>5</v>
      </c>
      <c r="AIM2343" s="1">
        <v>2</v>
      </c>
      <c r="AIN2343" s="1">
        <v>0</v>
      </c>
      <c r="AIO2343" s="1">
        <v>0</v>
      </c>
      <c r="AIT2343" s="3" t="s">
        <v>7001</v>
      </c>
      <c r="AIV2343" s="1" t="s">
        <v>7001</v>
      </c>
      <c r="AIW2343" s="1" t="s">
        <v>7001</v>
      </c>
    </row>
    <row r="2344" spans="1:951" s="1" customFormat="1">
      <c r="B2344" s="1">
        <v>2</v>
      </c>
      <c r="C2344" s="1">
        <v>1</v>
      </c>
      <c r="D2344" s="1" t="s">
        <v>7580</v>
      </c>
      <c r="E2344" s="1" t="s">
        <v>10582</v>
      </c>
      <c r="F2344" s="1" t="s">
        <v>10583</v>
      </c>
      <c r="O2344" s="1">
        <v>0</v>
      </c>
      <c r="P2344" s="1">
        <v>0</v>
      </c>
      <c r="Q2344" s="1">
        <v>0</v>
      </c>
      <c r="Z2344" s="1">
        <v>0</v>
      </c>
      <c r="AA2344" s="1">
        <v>2</v>
      </c>
      <c r="AB2344" s="1" t="s">
        <v>10584</v>
      </c>
      <c r="AC2344" s="1">
        <v>5</v>
      </c>
      <c r="AD2344" s="1">
        <v>0</v>
      </c>
      <c r="AE2344" s="1">
        <v>0</v>
      </c>
      <c r="AG2344" s="1">
        <v>0</v>
      </c>
      <c r="AJ2344" s="1">
        <v>96</v>
      </c>
      <c r="AK2344" s="1">
        <v>104</v>
      </c>
      <c r="AL2344" s="1">
        <v>89</v>
      </c>
      <c r="AM2344" s="1">
        <v>102</v>
      </c>
      <c r="AN2344" s="1">
        <v>116</v>
      </c>
      <c r="DS2344" s="1">
        <v>49</v>
      </c>
      <c r="DT2344" s="1">
        <v>64</v>
      </c>
      <c r="DU2344" s="1">
        <v>55</v>
      </c>
      <c r="DV2344" s="1">
        <v>65</v>
      </c>
      <c r="DW2344" s="1">
        <v>62</v>
      </c>
      <c r="HC2344" s="1">
        <v>0</v>
      </c>
      <c r="HV2344" s="1">
        <v>0</v>
      </c>
      <c r="IQ2344" s="1">
        <v>94</v>
      </c>
      <c r="IR2344" s="1">
        <v>93</v>
      </c>
      <c r="IS2344" s="1">
        <v>97</v>
      </c>
      <c r="IU2344" s="1">
        <v>99</v>
      </c>
      <c r="LX2344" s="1">
        <v>99</v>
      </c>
      <c r="LY2344" s="1">
        <v>120</v>
      </c>
      <c r="LZ2344" s="1">
        <v>118</v>
      </c>
      <c r="MA2344" s="1">
        <v>96</v>
      </c>
      <c r="MC2344" s="1">
        <v>105</v>
      </c>
      <c r="PH2344" s="1">
        <v>20</v>
      </c>
      <c r="PI2344" s="1">
        <v>18</v>
      </c>
      <c r="PJ2344" s="1">
        <v>18</v>
      </c>
      <c r="PL2344" s="1">
        <v>18</v>
      </c>
      <c r="SQ2344" s="1">
        <v>98.5</v>
      </c>
      <c r="SR2344" s="1">
        <v>99.6</v>
      </c>
      <c r="SS2344" s="1">
        <v>97.9</v>
      </c>
      <c r="SU2344" s="1">
        <v>98.3</v>
      </c>
      <c r="WC2344" s="1">
        <v>0</v>
      </c>
      <c r="WR2344" s="1">
        <v>0</v>
      </c>
      <c r="WS2344" s="1">
        <v>0</v>
      </c>
      <c r="WT2344" s="1">
        <v>0</v>
      </c>
      <c r="WV2344" s="1">
        <v>0</v>
      </c>
      <c r="AAY2344" s="1">
        <v>24</v>
      </c>
      <c r="ABB2344" s="1">
        <v>12.8</v>
      </c>
      <c r="ABE2344" s="1">
        <v>39.1</v>
      </c>
      <c r="ABM2344" s="1">
        <v>11.62</v>
      </c>
      <c r="ABO2344" s="1">
        <v>198</v>
      </c>
      <c r="ABU2344" s="1">
        <v>136</v>
      </c>
      <c r="ABX2344" s="1">
        <v>3.6</v>
      </c>
      <c r="ACA2344" s="1">
        <v>102</v>
      </c>
      <c r="ACD2344" s="1">
        <v>8.3000000000000007</v>
      </c>
      <c r="ACG2344" s="1">
        <v>101</v>
      </c>
      <c r="ACQ2344" s="1">
        <v>5</v>
      </c>
      <c r="ACT2344" s="1">
        <v>0.5</v>
      </c>
      <c r="ACW2344" s="1">
        <v>10</v>
      </c>
      <c r="ACZ2344" s="1">
        <v>7</v>
      </c>
      <c r="ADB2344" s="1">
        <v>3.5</v>
      </c>
      <c r="ADD2344" s="1">
        <v>1.2</v>
      </c>
      <c r="ADF2344" s="1">
        <v>3.5</v>
      </c>
      <c r="ADH2344" s="1">
        <v>90</v>
      </c>
      <c r="ADJ2344" s="1">
        <v>18</v>
      </c>
      <c r="ADL2344" s="1">
        <v>14</v>
      </c>
      <c r="ADR2344" s="1">
        <v>1.8</v>
      </c>
      <c r="ADU2344" s="1">
        <v>1.5</v>
      </c>
      <c r="AGS2344" s="1">
        <v>0</v>
      </c>
      <c r="AGT2344" s="1">
        <v>0</v>
      </c>
      <c r="AGU2344" s="1">
        <v>0</v>
      </c>
      <c r="AGV2344" s="1">
        <v>0</v>
      </c>
      <c r="AGW2344" s="1">
        <v>0</v>
      </c>
      <c r="AGX2344" s="1">
        <v>0</v>
      </c>
      <c r="AGY2344" s="1">
        <v>0</v>
      </c>
      <c r="AGZ2344" s="1">
        <v>0</v>
      </c>
      <c r="AHA2344" s="1">
        <v>0</v>
      </c>
      <c r="AHB2344" s="1">
        <v>0</v>
      </c>
      <c r="AHC2344" s="1">
        <v>1</v>
      </c>
      <c r="AHD2344" s="1">
        <v>0</v>
      </c>
      <c r="AHE2344" s="1">
        <v>0</v>
      </c>
      <c r="AHF2344" s="1">
        <v>0</v>
      </c>
      <c r="AHH2344" s="1">
        <v>0</v>
      </c>
      <c r="AHI2344" s="1">
        <v>0</v>
      </c>
      <c r="AHK2344" s="1">
        <v>0</v>
      </c>
      <c r="AHL2344" s="1">
        <v>0</v>
      </c>
      <c r="AHM2344" s="1">
        <v>0</v>
      </c>
      <c r="AHN2344" s="1">
        <v>0</v>
      </c>
      <c r="AHO2344" s="1">
        <v>0</v>
      </c>
      <c r="AHP2344" s="1">
        <v>0</v>
      </c>
      <c r="AHQ2344" s="1">
        <v>0</v>
      </c>
      <c r="AHR2344" s="1">
        <v>1</v>
      </c>
      <c r="AIN2344" s="1">
        <v>0</v>
      </c>
      <c r="AIO2344" s="1">
        <v>0</v>
      </c>
      <c r="AIP2344" s="1">
        <v>1</v>
      </c>
      <c r="AIQ2344" s="1">
        <v>1</v>
      </c>
      <c r="AIR2344" s="1">
        <v>1</v>
      </c>
      <c r="AIS2344" s="1">
        <v>1</v>
      </c>
      <c r="AIT2344" s="3">
        <v>1</v>
      </c>
      <c r="AIV2344" s="1">
        <v>0</v>
      </c>
      <c r="AIW2344" s="1">
        <v>0</v>
      </c>
      <c r="AIX2344" s="1">
        <v>24</v>
      </c>
    </row>
    <row r="2345" spans="1:951" s="1" customFormat="1">
      <c r="B2345" s="1">
        <v>3</v>
      </c>
      <c r="C2345" s="1">
        <v>0</v>
      </c>
      <c r="Z2345" s="1">
        <v>0</v>
      </c>
      <c r="AA2345" s="1">
        <v>2</v>
      </c>
      <c r="AB2345" s="1" t="s">
        <v>10585</v>
      </c>
      <c r="AC2345" s="1">
        <v>11</v>
      </c>
      <c r="AD2345" s="1">
        <v>0</v>
      </c>
      <c r="AE2345" s="1">
        <v>5</v>
      </c>
      <c r="AF2345" s="1">
        <v>0</v>
      </c>
      <c r="AG2345" s="1">
        <v>0</v>
      </c>
      <c r="AI2345" s="1">
        <v>118</v>
      </c>
      <c r="AJ2345" s="1">
        <v>112</v>
      </c>
      <c r="DR2345" s="1">
        <v>78</v>
      </c>
      <c r="DS2345" s="1">
        <v>68</v>
      </c>
      <c r="HA2345" s="1">
        <v>0</v>
      </c>
      <c r="HB2345" s="1">
        <v>0</v>
      </c>
      <c r="HT2345" s="1">
        <v>0</v>
      </c>
      <c r="HU2345" s="1">
        <v>0</v>
      </c>
      <c r="IP2345" s="1">
        <v>97</v>
      </c>
      <c r="IQ2345" s="1">
        <v>99</v>
      </c>
      <c r="LX2345" s="1">
        <v>115</v>
      </c>
      <c r="LY2345" s="1">
        <v>96</v>
      </c>
      <c r="PG2345" s="1">
        <v>22</v>
      </c>
      <c r="PH2345" s="1">
        <v>18</v>
      </c>
      <c r="SP2345" s="1">
        <v>100.2</v>
      </c>
      <c r="SQ2345" s="1">
        <v>96.3</v>
      </c>
      <c r="VX2345" s="1">
        <v>0</v>
      </c>
      <c r="VY2345" s="1">
        <v>0</v>
      </c>
      <c r="WQ2345" s="1">
        <v>0</v>
      </c>
      <c r="WR2345" s="1">
        <v>0</v>
      </c>
      <c r="AGS2345" s="1">
        <v>1</v>
      </c>
      <c r="AGT2345" s="1">
        <v>0</v>
      </c>
      <c r="AGU2345" s="1">
        <v>0</v>
      </c>
      <c r="AGV2345" s="1">
        <v>1</v>
      </c>
      <c r="AGW2345" s="1">
        <v>0</v>
      </c>
      <c r="AGX2345" s="1">
        <v>0</v>
      </c>
      <c r="AGY2345" s="1">
        <v>0</v>
      </c>
      <c r="AGZ2345" s="1">
        <v>0</v>
      </c>
      <c r="AHA2345" s="1">
        <v>0</v>
      </c>
      <c r="AHB2345" s="1">
        <v>0</v>
      </c>
      <c r="AHC2345" s="1">
        <v>1</v>
      </c>
      <c r="AHD2345" s="1">
        <v>0</v>
      </c>
      <c r="AHE2345" s="1">
        <v>0</v>
      </c>
      <c r="AHF2345" s="1">
        <v>0</v>
      </c>
      <c r="AHH2345" s="1">
        <v>0</v>
      </c>
      <c r="AHI2345" s="1">
        <v>0</v>
      </c>
      <c r="AHK2345" s="1">
        <v>0</v>
      </c>
      <c r="AHL2345" s="1">
        <v>0</v>
      </c>
      <c r="AHM2345" s="1">
        <v>0</v>
      </c>
      <c r="AHN2345" s="1">
        <v>0</v>
      </c>
      <c r="AHO2345" s="1">
        <v>0</v>
      </c>
      <c r="AHP2345" s="1">
        <v>0</v>
      </c>
      <c r="AHQ2345" s="1">
        <v>0</v>
      </c>
      <c r="AHR2345" s="1">
        <v>1</v>
      </c>
      <c r="AIN2345" s="1">
        <v>0</v>
      </c>
      <c r="AIO2345" s="1">
        <v>0</v>
      </c>
      <c r="AIT2345" s="3">
        <v>2</v>
      </c>
      <c r="AIV2345" s="1">
        <v>0</v>
      </c>
      <c r="AIW2345" s="1">
        <v>0</v>
      </c>
      <c r="AIX2345" s="1">
        <v>29</v>
      </c>
      <c r="AIY2345" s="1">
        <v>32</v>
      </c>
    </row>
    <row r="2346" spans="1:951" s="1" customFormat="1">
      <c r="B2346" s="1">
        <v>4</v>
      </c>
      <c r="C2346" s="1">
        <v>0</v>
      </c>
      <c r="Z2346" s="1">
        <v>0</v>
      </c>
      <c r="AA2346" s="1">
        <v>2</v>
      </c>
      <c r="AB2346" s="1" t="s">
        <v>10586</v>
      </c>
      <c r="AC2346" s="1">
        <v>9</v>
      </c>
      <c r="AD2346" s="1">
        <v>0</v>
      </c>
      <c r="AE2346" s="1">
        <v>3</v>
      </c>
      <c r="AF2346" s="1">
        <v>0</v>
      </c>
      <c r="AG2346" s="1">
        <v>0</v>
      </c>
      <c r="AI2346" s="1">
        <v>104</v>
      </c>
      <c r="DR2346" s="1">
        <v>78</v>
      </c>
      <c r="HA2346" s="1">
        <v>0</v>
      </c>
      <c r="HT2346" s="1">
        <v>0</v>
      </c>
      <c r="IP2346" s="1">
        <v>97</v>
      </c>
      <c r="LX2346" s="1">
        <v>84</v>
      </c>
      <c r="PG2346" s="1">
        <v>18</v>
      </c>
      <c r="SP2346" s="1">
        <v>97.3</v>
      </c>
      <c r="VX2346" s="1">
        <v>1</v>
      </c>
      <c r="WQ2346" s="1">
        <v>0</v>
      </c>
      <c r="AGS2346" s="1">
        <v>1</v>
      </c>
      <c r="AGT2346" s="1">
        <v>0</v>
      </c>
      <c r="AGU2346" s="1">
        <v>0</v>
      </c>
      <c r="AGV2346" s="1">
        <v>1</v>
      </c>
      <c r="AGW2346" s="1">
        <v>0</v>
      </c>
      <c r="AGX2346" s="1">
        <v>0</v>
      </c>
      <c r="AGY2346" s="1">
        <v>0</v>
      </c>
      <c r="AGZ2346" s="1">
        <v>0</v>
      </c>
      <c r="AHA2346" s="1">
        <v>0</v>
      </c>
      <c r="AHB2346" s="1">
        <v>0</v>
      </c>
      <c r="AHC2346" s="1">
        <v>1</v>
      </c>
      <c r="AHD2346" s="1">
        <v>0</v>
      </c>
      <c r="AHE2346" s="1">
        <v>0</v>
      </c>
      <c r="AHF2346" s="1">
        <v>0</v>
      </c>
      <c r="AHH2346" s="1">
        <v>0</v>
      </c>
      <c r="AHI2346" s="1">
        <v>0</v>
      </c>
      <c r="AHK2346" s="1">
        <v>0</v>
      </c>
      <c r="AHL2346" s="1">
        <v>0</v>
      </c>
      <c r="AHM2346" s="1">
        <v>0</v>
      </c>
      <c r="AHN2346" s="1">
        <v>0</v>
      </c>
      <c r="AHO2346" s="1">
        <v>0</v>
      </c>
      <c r="AHP2346" s="1">
        <v>0</v>
      </c>
      <c r="AHQ2346" s="1">
        <v>0</v>
      </c>
      <c r="AHR2346" s="1">
        <v>0</v>
      </c>
      <c r="AIN2346" s="1">
        <v>0</v>
      </c>
      <c r="AIO2346" s="1">
        <v>0</v>
      </c>
      <c r="AIT2346" s="3">
        <v>1</v>
      </c>
      <c r="AIV2346" s="1">
        <v>0</v>
      </c>
      <c r="AIW2346" s="1">
        <v>0</v>
      </c>
      <c r="AIX2346" s="1">
        <v>45</v>
      </c>
    </row>
    <row r="2347" spans="1:951" s="18" customFormat="1">
      <c r="B2347" s="18">
        <v>5</v>
      </c>
      <c r="C2347" s="18">
        <v>1</v>
      </c>
      <c r="D2347" s="18" t="s">
        <v>4526</v>
      </c>
      <c r="O2347" s="18">
        <v>0</v>
      </c>
      <c r="Z2347" s="18">
        <v>0</v>
      </c>
      <c r="AA2347" s="18">
        <v>2</v>
      </c>
      <c r="AB2347" s="18" t="s">
        <v>10587</v>
      </c>
      <c r="AC2347" s="18">
        <v>1</v>
      </c>
      <c r="AD2347" s="18">
        <v>0</v>
      </c>
      <c r="AE2347" s="18">
        <v>0</v>
      </c>
      <c r="AG2347" s="18">
        <v>0</v>
      </c>
      <c r="AI2347" s="18">
        <v>106</v>
      </c>
      <c r="DR2347" s="18">
        <v>68</v>
      </c>
      <c r="HA2347" s="18">
        <v>0</v>
      </c>
      <c r="HT2347" s="18">
        <v>0</v>
      </c>
      <c r="IP2347" s="18">
        <v>97</v>
      </c>
      <c r="LX2347" s="18">
        <v>84</v>
      </c>
      <c r="PG2347" s="18">
        <v>18</v>
      </c>
      <c r="SP2347" s="18">
        <v>97.5</v>
      </c>
      <c r="VX2347" s="18">
        <v>1</v>
      </c>
      <c r="WQ2347" s="18">
        <v>0</v>
      </c>
      <c r="AGS2347" s="18">
        <v>0</v>
      </c>
      <c r="AGT2347" s="18">
        <v>0</v>
      </c>
      <c r="AGU2347" s="18">
        <v>0</v>
      </c>
      <c r="AGV2347" s="18">
        <v>0</v>
      </c>
      <c r="AGW2347" s="18">
        <v>0</v>
      </c>
      <c r="AGX2347" s="18">
        <v>0</v>
      </c>
      <c r="AGY2347" s="18">
        <v>0</v>
      </c>
      <c r="AGZ2347" s="18">
        <v>0</v>
      </c>
      <c r="AHA2347" s="18">
        <v>0</v>
      </c>
      <c r="AHB2347" s="18">
        <v>0</v>
      </c>
      <c r="AHC2347" s="18">
        <v>1</v>
      </c>
      <c r="AHD2347" s="18">
        <v>0</v>
      </c>
      <c r="AHE2347" s="18">
        <v>0</v>
      </c>
      <c r="AHF2347" s="18">
        <v>0</v>
      </c>
      <c r="AHH2347" s="18">
        <v>0</v>
      </c>
      <c r="AHI2347" s="18">
        <v>0</v>
      </c>
      <c r="AHK2347" s="18">
        <v>0</v>
      </c>
      <c r="AHL2347" s="18">
        <v>0</v>
      </c>
      <c r="AHM2347" s="18">
        <v>0</v>
      </c>
      <c r="AHN2347" s="18">
        <v>0</v>
      </c>
      <c r="AHO2347" s="18">
        <v>0</v>
      </c>
      <c r="AHP2347" s="18">
        <v>0</v>
      </c>
      <c r="AHQ2347" s="18">
        <v>0</v>
      </c>
      <c r="AHR2347" s="18">
        <v>0</v>
      </c>
      <c r="AIN2347" s="18">
        <v>0</v>
      </c>
      <c r="AIO2347" s="18">
        <v>0</v>
      </c>
      <c r="AIT2347" s="79">
        <v>1</v>
      </c>
      <c r="AIV2347" s="18">
        <v>0</v>
      </c>
      <c r="AIW2347" s="18">
        <v>0</v>
      </c>
      <c r="AIX2347" s="18">
        <v>30</v>
      </c>
    </row>
    <row r="2348" spans="1:951" s="14" customFormat="1">
      <c r="A2348" s="14">
        <v>499</v>
      </c>
      <c r="B2348" s="120">
        <v>1</v>
      </c>
      <c r="C2348" s="121" t="s">
        <v>2309</v>
      </c>
      <c r="D2348" s="14" t="s">
        <v>5861</v>
      </c>
      <c r="E2348" s="14" t="s">
        <v>10588</v>
      </c>
      <c r="F2348" s="119"/>
      <c r="G2348" s="120"/>
      <c r="H2348" s="85"/>
      <c r="I2348" s="120"/>
      <c r="J2348" s="120"/>
      <c r="K2348" s="120"/>
      <c r="L2348" s="120"/>
      <c r="M2348" s="120"/>
      <c r="N2348" s="120"/>
      <c r="O2348" s="121" t="s">
        <v>2308</v>
      </c>
      <c r="P2348" s="99" t="s">
        <v>2308</v>
      </c>
      <c r="Q2348" s="99"/>
      <c r="R2348" s="99"/>
      <c r="S2348" s="99"/>
      <c r="T2348" s="99"/>
      <c r="U2348" s="99"/>
      <c r="V2348" s="99"/>
      <c r="W2348" s="99"/>
      <c r="X2348" s="99"/>
      <c r="Y2348" s="99"/>
      <c r="Z2348" s="14">
        <v>0</v>
      </c>
      <c r="AA2348" s="120">
        <v>1</v>
      </c>
      <c r="AB2348" s="120"/>
      <c r="AC2348" s="120"/>
      <c r="AD2348" s="120"/>
      <c r="AE2348" s="120"/>
      <c r="AF2348" s="120"/>
      <c r="AG2348" s="120"/>
      <c r="AH2348" s="120"/>
      <c r="AI2348" s="120">
        <v>147</v>
      </c>
      <c r="AJ2348" s="120">
        <v>151</v>
      </c>
      <c r="AK2348" s="120"/>
      <c r="AL2348" s="120"/>
      <c r="AM2348" s="120"/>
      <c r="AN2348" s="120"/>
      <c r="AO2348" s="120"/>
      <c r="AP2348" s="120"/>
      <c r="AQ2348" s="120"/>
      <c r="AR2348" s="120"/>
      <c r="AS2348" s="120"/>
      <c r="AT2348" s="120"/>
      <c r="AU2348" s="120"/>
      <c r="AV2348" s="120"/>
      <c r="AW2348" s="120"/>
      <c r="AX2348" s="120"/>
      <c r="AY2348" s="120"/>
      <c r="AZ2348" s="120"/>
      <c r="BA2348" s="120"/>
      <c r="BB2348" s="120"/>
      <c r="BC2348" s="120"/>
      <c r="BD2348" s="120"/>
      <c r="BE2348" s="120"/>
      <c r="BF2348" s="120"/>
      <c r="BG2348" s="120"/>
      <c r="BH2348" s="120"/>
      <c r="BI2348" s="120"/>
      <c r="BJ2348" s="120"/>
      <c r="BK2348" s="120"/>
      <c r="BL2348" s="120"/>
      <c r="BM2348" s="120"/>
      <c r="BN2348" s="120"/>
      <c r="BO2348" s="120"/>
      <c r="BP2348" s="120"/>
      <c r="BQ2348" s="120"/>
      <c r="BR2348" s="120"/>
      <c r="BS2348" s="120"/>
      <c r="BT2348" s="120"/>
      <c r="BU2348" s="120"/>
      <c r="BV2348" s="120"/>
      <c r="BW2348" s="120"/>
      <c r="BX2348" s="120"/>
      <c r="BY2348" s="120"/>
      <c r="BZ2348" s="120"/>
      <c r="CA2348" s="120"/>
      <c r="CB2348" s="120"/>
      <c r="CC2348" s="120"/>
      <c r="CD2348" s="120"/>
      <c r="CE2348" s="120"/>
      <c r="CF2348" s="120"/>
      <c r="CG2348" s="120"/>
      <c r="CH2348" s="120"/>
      <c r="CI2348" s="120"/>
      <c r="CJ2348" s="120"/>
      <c r="CK2348" s="120"/>
      <c r="CL2348" s="120"/>
      <c r="CM2348" s="120"/>
      <c r="CN2348" s="120"/>
      <c r="CO2348" s="120"/>
      <c r="CP2348" s="120"/>
      <c r="CQ2348" s="120"/>
      <c r="CR2348" s="120"/>
      <c r="CS2348" s="120"/>
      <c r="CT2348" s="120"/>
      <c r="CU2348" s="120"/>
      <c r="CV2348" s="120"/>
      <c r="CW2348" s="120"/>
      <c r="CX2348" s="120"/>
      <c r="CY2348" s="120"/>
      <c r="CZ2348" s="120"/>
      <c r="DA2348" s="120"/>
      <c r="DB2348" s="120"/>
      <c r="DC2348" s="120"/>
      <c r="DD2348" s="120"/>
      <c r="DE2348" s="120"/>
      <c r="DF2348" s="120"/>
      <c r="DG2348" s="120"/>
      <c r="DH2348" s="120"/>
      <c r="DI2348" s="120"/>
      <c r="DJ2348" s="120"/>
      <c r="DK2348" s="120"/>
      <c r="DL2348" s="120"/>
      <c r="DM2348" s="120"/>
      <c r="DN2348" s="120"/>
      <c r="DO2348" s="120"/>
      <c r="DP2348" s="120"/>
      <c r="DQ2348" s="120"/>
      <c r="DR2348" s="121" t="s">
        <v>8500</v>
      </c>
      <c r="DS2348" s="99" t="s">
        <v>8566</v>
      </c>
      <c r="DT2348" s="99"/>
      <c r="DU2348" s="99"/>
      <c r="DV2348" s="99"/>
      <c r="DW2348" s="99"/>
      <c r="DX2348" s="99"/>
      <c r="DY2348" s="99"/>
      <c r="DZ2348" s="99"/>
      <c r="EA2348" s="99"/>
      <c r="EB2348" s="99"/>
      <c r="EC2348" s="99"/>
      <c r="ED2348" s="99"/>
      <c r="EE2348" s="99"/>
      <c r="EF2348" s="99"/>
      <c r="EG2348" s="99"/>
      <c r="EH2348" s="99"/>
      <c r="EI2348" s="99"/>
      <c r="EJ2348" s="99"/>
      <c r="EK2348" s="99"/>
      <c r="EL2348" s="99"/>
      <c r="EM2348" s="99"/>
      <c r="EN2348" s="99"/>
      <c r="EO2348" s="99"/>
      <c r="EP2348" s="99"/>
      <c r="EQ2348" s="99"/>
      <c r="ER2348" s="99"/>
      <c r="ES2348" s="99"/>
      <c r="ET2348" s="99"/>
      <c r="EU2348" s="99"/>
      <c r="EV2348" s="99"/>
      <c r="EW2348" s="99"/>
      <c r="EX2348" s="99"/>
      <c r="EY2348" s="99"/>
      <c r="EZ2348" s="99"/>
      <c r="FA2348" s="99"/>
      <c r="FB2348" s="99"/>
      <c r="FC2348" s="99"/>
      <c r="FD2348" s="99"/>
      <c r="FE2348" s="99"/>
      <c r="FF2348" s="99"/>
      <c r="FG2348" s="99"/>
      <c r="FH2348" s="99"/>
      <c r="FI2348" s="99"/>
      <c r="FJ2348" s="99"/>
      <c r="FK2348" s="99"/>
      <c r="FL2348" s="99"/>
      <c r="FM2348" s="99"/>
      <c r="FN2348" s="99"/>
      <c r="FO2348" s="99"/>
      <c r="FP2348" s="99"/>
      <c r="FQ2348" s="99"/>
      <c r="FR2348" s="99"/>
      <c r="FS2348" s="99"/>
      <c r="FT2348" s="99"/>
      <c r="FU2348" s="99"/>
      <c r="FV2348" s="99"/>
      <c r="FW2348" s="99"/>
      <c r="FX2348" s="99"/>
      <c r="FY2348" s="99"/>
      <c r="FZ2348" s="99"/>
      <c r="GA2348" s="99"/>
      <c r="GB2348" s="99"/>
      <c r="GC2348" s="99"/>
      <c r="GD2348" s="99"/>
      <c r="GE2348" s="99"/>
      <c r="GF2348" s="99"/>
      <c r="GG2348" s="99"/>
      <c r="GH2348" s="99"/>
      <c r="GI2348" s="99"/>
      <c r="GJ2348" s="99"/>
      <c r="GK2348" s="99"/>
      <c r="GL2348" s="99"/>
      <c r="GM2348" s="99"/>
      <c r="GN2348" s="99"/>
      <c r="GO2348" s="99"/>
      <c r="GP2348" s="99"/>
      <c r="GQ2348" s="99"/>
      <c r="GR2348" s="99"/>
      <c r="GS2348" s="99"/>
      <c r="GT2348" s="99"/>
      <c r="GU2348" s="99"/>
      <c r="GV2348" s="99"/>
      <c r="GW2348" s="99"/>
      <c r="GX2348" s="99"/>
      <c r="GY2348" s="99"/>
      <c r="GZ2348" s="99"/>
      <c r="HT2348" s="120"/>
      <c r="HU2348" s="120"/>
      <c r="HV2348" s="120"/>
      <c r="HW2348" s="120"/>
      <c r="HX2348" s="120"/>
      <c r="HY2348" s="120"/>
      <c r="HZ2348" s="120"/>
      <c r="IA2348" s="120"/>
      <c r="IB2348" s="120"/>
      <c r="IC2348" s="120"/>
      <c r="ID2348" s="120"/>
      <c r="IE2348" s="120"/>
      <c r="IF2348" s="120"/>
      <c r="IG2348" s="120"/>
      <c r="IH2348" s="120"/>
      <c r="II2348" s="120"/>
      <c r="IJ2348" s="120"/>
      <c r="IK2348" s="120"/>
      <c r="IL2348" s="120"/>
      <c r="IM2348" s="120"/>
      <c r="IN2348" s="120"/>
      <c r="IO2348" s="120"/>
      <c r="IP2348" s="85">
        <v>99</v>
      </c>
      <c r="IQ2348" s="85"/>
      <c r="IR2348" s="85"/>
      <c r="IS2348" s="85"/>
      <c r="IT2348" s="85"/>
      <c r="IU2348" s="85"/>
      <c r="IV2348" s="85"/>
      <c r="IW2348" s="85"/>
      <c r="IX2348" s="85"/>
      <c r="IY2348" s="85"/>
      <c r="IZ2348" s="85"/>
      <c r="JA2348" s="85"/>
      <c r="JB2348" s="85"/>
      <c r="JC2348" s="85"/>
      <c r="JD2348" s="85"/>
      <c r="JE2348" s="85"/>
      <c r="JF2348" s="85"/>
      <c r="JG2348" s="85"/>
      <c r="JH2348" s="85"/>
      <c r="JI2348" s="85"/>
      <c r="JJ2348" s="85"/>
      <c r="JK2348" s="85"/>
      <c r="JL2348" s="85"/>
      <c r="JM2348" s="85"/>
      <c r="JN2348" s="85"/>
      <c r="JO2348" s="85"/>
      <c r="JP2348" s="85"/>
      <c r="JQ2348" s="85"/>
      <c r="JR2348" s="85"/>
      <c r="JS2348" s="85"/>
      <c r="JT2348" s="85"/>
      <c r="JU2348" s="85"/>
      <c r="JV2348" s="85"/>
      <c r="JW2348" s="85"/>
      <c r="JX2348" s="85"/>
      <c r="JY2348" s="85"/>
      <c r="JZ2348" s="85"/>
      <c r="KA2348" s="85"/>
      <c r="KB2348" s="85"/>
      <c r="KC2348" s="85"/>
      <c r="KD2348" s="85"/>
      <c r="KE2348" s="85"/>
      <c r="KF2348" s="85"/>
      <c r="KG2348" s="85"/>
      <c r="KH2348" s="85"/>
      <c r="KI2348" s="85"/>
      <c r="KJ2348" s="85"/>
      <c r="KK2348" s="85"/>
      <c r="KL2348" s="85"/>
      <c r="KM2348" s="85"/>
      <c r="KN2348" s="85"/>
      <c r="KO2348" s="85"/>
      <c r="KP2348" s="85"/>
      <c r="KQ2348" s="85"/>
      <c r="KR2348" s="85"/>
      <c r="KS2348" s="85"/>
      <c r="KT2348" s="85"/>
      <c r="KU2348" s="85"/>
      <c r="KV2348" s="85"/>
      <c r="KW2348" s="85"/>
      <c r="KX2348" s="85"/>
      <c r="KY2348" s="85"/>
      <c r="KZ2348" s="85"/>
      <c r="LA2348" s="85"/>
      <c r="LB2348" s="85"/>
      <c r="LC2348" s="85"/>
      <c r="LD2348" s="85"/>
      <c r="LE2348" s="85"/>
      <c r="LF2348" s="85"/>
      <c r="LG2348" s="85"/>
      <c r="LH2348" s="85"/>
      <c r="LI2348" s="85"/>
      <c r="LJ2348" s="85"/>
      <c r="LK2348" s="85"/>
      <c r="LL2348" s="85"/>
      <c r="LM2348" s="85"/>
      <c r="LN2348" s="85"/>
      <c r="LO2348" s="85"/>
      <c r="LP2348" s="85"/>
      <c r="LQ2348" s="85"/>
      <c r="LR2348" s="85"/>
      <c r="LS2348" s="85"/>
      <c r="LT2348" s="85"/>
      <c r="LU2348" s="85"/>
      <c r="LV2348" s="85"/>
      <c r="LW2348" s="85"/>
      <c r="LX2348" s="120">
        <v>82</v>
      </c>
      <c r="LY2348" s="120">
        <v>87</v>
      </c>
      <c r="LZ2348" s="120"/>
      <c r="MA2348" s="120"/>
      <c r="MB2348" s="120"/>
      <c r="MC2348" s="120"/>
      <c r="MD2348" s="120"/>
      <c r="ME2348" s="120"/>
      <c r="MF2348" s="120"/>
      <c r="MG2348" s="120"/>
      <c r="MH2348" s="120"/>
      <c r="MI2348" s="120"/>
      <c r="MJ2348" s="120"/>
      <c r="MK2348" s="120"/>
      <c r="ML2348" s="120"/>
      <c r="MM2348" s="120"/>
      <c r="MN2348" s="120"/>
      <c r="MO2348" s="120"/>
      <c r="MP2348" s="120"/>
      <c r="MQ2348" s="120"/>
      <c r="MR2348" s="120"/>
      <c r="MS2348" s="120"/>
      <c r="MT2348" s="120"/>
      <c r="MU2348" s="120"/>
      <c r="MV2348" s="120"/>
      <c r="MW2348" s="120"/>
      <c r="MX2348" s="120"/>
      <c r="MY2348" s="120"/>
      <c r="MZ2348" s="120"/>
      <c r="NA2348" s="120"/>
      <c r="NB2348" s="120"/>
      <c r="NC2348" s="120"/>
      <c r="ND2348" s="120"/>
      <c r="NE2348" s="120"/>
      <c r="NF2348" s="120"/>
      <c r="NG2348" s="120"/>
      <c r="NH2348" s="120"/>
      <c r="NI2348" s="120"/>
      <c r="NJ2348" s="120"/>
      <c r="NK2348" s="120"/>
      <c r="NL2348" s="120"/>
      <c r="NM2348" s="120"/>
      <c r="NN2348" s="120"/>
      <c r="NO2348" s="120"/>
      <c r="NP2348" s="120"/>
      <c r="NQ2348" s="120"/>
      <c r="NR2348" s="120"/>
      <c r="NS2348" s="120"/>
      <c r="NT2348" s="120"/>
      <c r="NU2348" s="120"/>
      <c r="NV2348" s="120"/>
      <c r="NW2348" s="120"/>
      <c r="NX2348" s="120"/>
      <c r="NY2348" s="120"/>
      <c r="NZ2348" s="120"/>
      <c r="OA2348" s="120"/>
      <c r="OB2348" s="120"/>
      <c r="OC2348" s="120"/>
      <c r="OD2348" s="120"/>
      <c r="OE2348" s="120"/>
      <c r="OF2348" s="120"/>
      <c r="OG2348" s="120"/>
      <c r="OH2348" s="120"/>
      <c r="OI2348" s="120"/>
      <c r="OJ2348" s="120"/>
      <c r="OK2348" s="120"/>
      <c r="OL2348" s="120"/>
      <c r="OM2348" s="120"/>
      <c r="ON2348" s="120"/>
      <c r="OO2348" s="120"/>
      <c r="OP2348" s="120"/>
      <c r="OQ2348" s="120"/>
      <c r="OR2348" s="120"/>
      <c r="OS2348" s="120"/>
      <c r="OT2348" s="120"/>
      <c r="OU2348" s="120"/>
      <c r="OV2348" s="120"/>
      <c r="OW2348" s="120"/>
      <c r="OX2348" s="120"/>
      <c r="OY2348" s="120"/>
      <c r="OZ2348" s="120"/>
      <c r="PA2348" s="120"/>
      <c r="PB2348" s="120"/>
      <c r="PC2348" s="120"/>
      <c r="PD2348" s="120"/>
      <c r="PE2348" s="120"/>
      <c r="PF2348" s="120"/>
      <c r="PG2348" s="120">
        <v>18</v>
      </c>
      <c r="PH2348" s="96">
        <v>18</v>
      </c>
      <c r="PI2348" s="96"/>
      <c r="PJ2348" s="96"/>
      <c r="PK2348" s="96"/>
      <c r="PL2348" s="96"/>
      <c r="PM2348" s="96"/>
      <c r="PN2348" s="96"/>
      <c r="PO2348" s="96"/>
      <c r="PP2348" s="96"/>
      <c r="PQ2348" s="96"/>
      <c r="PR2348" s="96"/>
      <c r="PS2348" s="96"/>
      <c r="PT2348" s="96"/>
      <c r="PU2348" s="96"/>
      <c r="PV2348" s="96"/>
      <c r="PW2348" s="96"/>
      <c r="PX2348" s="96"/>
      <c r="PY2348" s="96"/>
      <c r="PZ2348" s="96"/>
      <c r="QA2348" s="96"/>
      <c r="QB2348" s="96"/>
      <c r="QC2348" s="96"/>
      <c r="QD2348" s="96"/>
      <c r="QE2348" s="96"/>
      <c r="QF2348" s="96"/>
      <c r="QG2348" s="96"/>
      <c r="QH2348" s="96"/>
      <c r="QI2348" s="96"/>
      <c r="QJ2348" s="96"/>
      <c r="QK2348" s="96"/>
      <c r="QL2348" s="96"/>
      <c r="QM2348" s="96"/>
      <c r="QN2348" s="96"/>
      <c r="QO2348" s="96"/>
      <c r="QP2348" s="96"/>
      <c r="QQ2348" s="96"/>
      <c r="QR2348" s="96"/>
      <c r="QS2348" s="96"/>
      <c r="QT2348" s="96"/>
      <c r="QU2348" s="96"/>
      <c r="QV2348" s="96"/>
      <c r="QW2348" s="96"/>
      <c r="QX2348" s="96"/>
      <c r="QY2348" s="96"/>
      <c r="QZ2348" s="96"/>
      <c r="RA2348" s="96"/>
      <c r="RB2348" s="96"/>
      <c r="RC2348" s="96"/>
      <c r="RD2348" s="96"/>
      <c r="RE2348" s="96"/>
      <c r="RF2348" s="96"/>
      <c r="RG2348" s="96"/>
      <c r="RH2348" s="96"/>
      <c r="RI2348" s="96"/>
      <c r="RJ2348" s="96"/>
      <c r="RK2348" s="96"/>
      <c r="RL2348" s="96"/>
      <c r="RM2348" s="96"/>
      <c r="RN2348" s="96"/>
      <c r="RO2348" s="96"/>
      <c r="RP2348" s="96"/>
      <c r="RQ2348" s="96"/>
      <c r="RR2348" s="96"/>
      <c r="RS2348" s="96"/>
      <c r="RT2348" s="96"/>
      <c r="RU2348" s="96"/>
      <c r="RV2348" s="96"/>
      <c r="RW2348" s="96"/>
      <c r="RX2348" s="96"/>
      <c r="RY2348" s="96"/>
      <c r="RZ2348" s="96"/>
      <c r="SA2348" s="96"/>
      <c r="SB2348" s="96"/>
      <c r="SC2348" s="96"/>
      <c r="SD2348" s="96"/>
      <c r="SE2348" s="96"/>
      <c r="SF2348" s="96"/>
      <c r="SG2348" s="96"/>
      <c r="SH2348" s="96"/>
      <c r="SI2348" s="96"/>
      <c r="SJ2348" s="96"/>
      <c r="SK2348" s="96"/>
      <c r="SL2348" s="96"/>
      <c r="SM2348" s="96"/>
      <c r="SN2348" s="96"/>
      <c r="SO2348" s="96"/>
      <c r="SP2348" s="120">
        <v>98</v>
      </c>
      <c r="SQ2348" s="120">
        <v>98.2</v>
      </c>
      <c r="SR2348" s="120"/>
      <c r="SS2348" s="120"/>
      <c r="ST2348" s="120"/>
      <c r="SU2348" s="120"/>
      <c r="SV2348" s="120"/>
      <c r="SW2348" s="120"/>
      <c r="SX2348" s="120"/>
      <c r="SY2348" s="120"/>
      <c r="SZ2348" s="120"/>
      <c r="TA2348" s="120"/>
      <c r="TB2348" s="120"/>
      <c r="TC2348" s="120"/>
      <c r="TD2348" s="120"/>
      <c r="TE2348" s="120"/>
      <c r="TF2348" s="120"/>
      <c r="TG2348" s="120"/>
      <c r="TH2348" s="120"/>
      <c r="TI2348" s="120"/>
      <c r="TJ2348" s="120"/>
      <c r="TK2348" s="120"/>
      <c r="TL2348" s="120"/>
      <c r="TM2348" s="120"/>
      <c r="TN2348" s="120"/>
      <c r="TO2348" s="120"/>
      <c r="TP2348" s="120"/>
      <c r="TQ2348" s="120"/>
      <c r="TR2348" s="120"/>
      <c r="TS2348" s="120"/>
      <c r="TT2348" s="120"/>
      <c r="TU2348" s="120"/>
      <c r="TV2348" s="120"/>
      <c r="TW2348" s="120"/>
      <c r="TX2348" s="120"/>
      <c r="TY2348" s="120"/>
      <c r="TZ2348" s="120"/>
      <c r="UA2348" s="120"/>
      <c r="UB2348" s="120"/>
      <c r="UC2348" s="120"/>
      <c r="UD2348" s="120"/>
      <c r="UE2348" s="120"/>
      <c r="UF2348" s="120"/>
      <c r="UG2348" s="120"/>
      <c r="UH2348" s="120"/>
      <c r="UI2348" s="120"/>
      <c r="UJ2348" s="120"/>
      <c r="UK2348" s="120"/>
      <c r="UL2348" s="120"/>
      <c r="UM2348" s="120"/>
      <c r="UN2348" s="120"/>
      <c r="UO2348" s="120"/>
      <c r="UP2348" s="120"/>
      <c r="UQ2348" s="120"/>
      <c r="UR2348" s="120"/>
      <c r="US2348" s="120"/>
      <c r="UT2348" s="120"/>
      <c r="UU2348" s="120"/>
      <c r="UV2348" s="120"/>
      <c r="UW2348" s="120"/>
      <c r="UX2348" s="120"/>
      <c r="UY2348" s="120"/>
      <c r="UZ2348" s="120"/>
      <c r="VA2348" s="120"/>
      <c r="VB2348" s="120"/>
      <c r="VC2348" s="120"/>
      <c r="VD2348" s="120"/>
      <c r="VE2348" s="120"/>
      <c r="VF2348" s="120"/>
      <c r="VG2348" s="120"/>
      <c r="VH2348" s="120"/>
      <c r="VI2348" s="120"/>
      <c r="VJ2348" s="120"/>
      <c r="VK2348" s="120"/>
      <c r="VL2348" s="120"/>
      <c r="VM2348" s="120"/>
      <c r="VN2348" s="120"/>
      <c r="VO2348" s="120"/>
      <c r="VP2348" s="120"/>
      <c r="VQ2348" s="120"/>
      <c r="VR2348" s="120"/>
      <c r="VS2348" s="120"/>
      <c r="VT2348" s="120"/>
      <c r="VU2348" s="120"/>
      <c r="VV2348" s="120"/>
      <c r="VW2348" s="120"/>
      <c r="VX2348" s="85"/>
      <c r="VY2348" s="85"/>
      <c r="VZ2348" s="85"/>
      <c r="WA2348" s="85"/>
      <c r="WB2348" s="85"/>
      <c r="WC2348" s="85"/>
      <c r="WD2348" s="85"/>
      <c r="WE2348" s="85"/>
      <c r="WF2348" s="85"/>
      <c r="WG2348" s="85"/>
      <c r="WH2348" s="85"/>
      <c r="WI2348" s="85"/>
      <c r="WJ2348" s="85"/>
      <c r="WK2348" s="85"/>
      <c r="WL2348" s="85"/>
      <c r="WM2348" s="85"/>
      <c r="WN2348" s="85"/>
      <c r="WO2348" s="85"/>
      <c r="WP2348" s="85"/>
      <c r="WQ2348" s="120">
        <v>0</v>
      </c>
      <c r="WR2348" s="120">
        <v>0</v>
      </c>
      <c r="WS2348" s="120"/>
      <c r="WT2348" s="120"/>
      <c r="WU2348" s="120"/>
      <c r="WV2348" s="120"/>
      <c r="WW2348" s="120"/>
      <c r="WX2348" s="120"/>
      <c r="WY2348" s="120"/>
      <c r="WZ2348" s="120"/>
      <c r="XA2348" s="120"/>
      <c r="XB2348" s="120"/>
      <c r="XC2348" s="120"/>
      <c r="XD2348" s="120"/>
      <c r="XE2348" s="120"/>
      <c r="XF2348" s="120"/>
      <c r="XG2348" s="120"/>
      <c r="XH2348" s="120"/>
      <c r="XI2348" s="120"/>
      <c r="XJ2348" s="120"/>
      <c r="XK2348" s="120"/>
      <c r="XL2348" s="120"/>
      <c r="XM2348" s="120"/>
      <c r="XN2348" s="120"/>
      <c r="XO2348" s="120"/>
      <c r="XP2348" s="120"/>
      <c r="XQ2348" s="120"/>
      <c r="XR2348" s="120"/>
      <c r="XS2348" s="120"/>
      <c r="XT2348" s="120"/>
      <c r="XU2348" s="120"/>
      <c r="XV2348" s="120"/>
      <c r="XW2348" s="120"/>
      <c r="XX2348" s="120"/>
      <c r="XY2348" s="120"/>
      <c r="XZ2348" s="120"/>
      <c r="YA2348" s="120"/>
      <c r="YB2348" s="120"/>
      <c r="YC2348" s="120"/>
      <c r="YD2348" s="120"/>
      <c r="YE2348" s="120"/>
      <c r="YF2348" s="120"/>
      <c r="YG2348" s="120"/>
      <c r="YH2348" s="120"/>
      <c r="YI2348" s="120"/>
      <c r="YJ2348" s="120"/>
      <c r="YK2348" s="120"/>
      <c r="YL2348" s="120"/>
      <c r="YM2348" s="120"/>
      <c r="YN2348" s="120"/>
      <c r="YO2348" s="120"/>
      <c r="YP2348" s="120"/>
      <c r="YQ2348" s="120"/>
      <c r="YR2348" s="120"/>
      <c r="YS2348" s="120"/>
      <c r="YT2348" s="120"/>
      <c r="YU2348" s="120"/>
      <c r="YV2348" s="120"/>
      <c r="YW2348" s="120"/>
      <c r="YX2348" s="120"/>
      <c r="YY2348" s="120"/>
      <c r="YZ2348" s="120"/>
      <c r="ZA2348" s="120"/>
      <c r="ZB2348" s="120"/>
      <c r="ZC2348" s="120"/>
      <c r="ZD2348" s="120"/>
      <c r="ZE2348" s="120"/>
      <c r="ZF2348" s="120"/>
      <c r="ZG2348" s="120"/>
      <c r="ZH2348" s="120"/>
      <c r="ZI2348" s="120"/>
      <c r="ZJ2348" s="120"/>
      <c r="ZK2348" s="120"/>
      <c r="ZL2348" s="120"/>
      <c r="ZM2348" s="120"/>
      <c r="ZN2348" s="120"/>
      <c r="ZO2348" s="120"/>
      <c r="ZP2348" s="120"/>
      <c r="ZQ2348" s="120"/>
      <c r="ZR2348" s="120"/>
      <c r="ZS2348" s="120"/>
      <c r="ZT2348" s="120"/>
      <c r="ZU2348" s="120"/>
      <c r="ZV2348" s="120"/>
      <c r="ZW2348" s="120"/>
      <c r="ZX2348" s="120"/>
      <c r="ZY2348" s="120"/>
      <c r="ZZ2348" s="96"/>
      <c r="AAA2348" s="96"/>
      <c r="AAE2348" s="120"/>
      <c r="AAF2348" s="120"/>
      <c r="AAG2348" s="120"/>
      <c r="AAI2348" s="119"/>
      <c r="AAJ2348" s="120"/>
      <c r="AAK2348" s="85"/>
      <c r="AAL2348" s="120"/>
      <c r="AAM2348" s="121"/>
      <c r="AAO2348" s="119"/>
      <c r="AAP2348" s="120"/>
      <c r="AAQ2348" s="85"/>
      <c r="AAR2348" s="120"/>
      <c r="AAS2348" s="121"/>
      <c r="AAU2348" s="119"/>
      <c r="AAV2348" s="120"/>
      <c r="AAW2348" s="85"/>
      <c r="AAX2348" s="120"/>
      <c r="ABB2348" s="120"/>
      <c r="ABC2348" s="120"/>
      <c r="ABD2348" s="120"/>
      <c r="ABE2348" s="120"/>
      <c r="ABF2348" s="120"/>
      <c r="ABG2348" s="120"/>
      <c r="ABH2348" s="85"/>
      <c r="ABI2348" s="85"/>
      <c r="ABJ2348" s="120"/>
      <c r="ABK2348" s="120"/>
      <c r="ABL2348" s="120"/>
      <c r="ABM2348" s="120"/>
      <c r="ABN2348" s="96"/>
      <c r="ABQ2348" s="120"/>
      <c r="ABR2348" s="120"/>
      <c r="ABS2348" s="120"/>
      <c r="ABT2348" s="120"/>
      <c r="ABU2348" s="85"/>
      <c r="ABV2348" s="85"/>
      <c r="ABW2348" s="85"/>
      <c r="ABX2348" s="120"/>
      <c r="ABY2348" s="120"/>
      <c r="ABZ2348" s="120"/>
      <c r="ACA2348" s="120"/>
      <c r="ACB2348" s="96"/>
      <c r="ACC2348" s="96"/>
      <c r="ACG2348" s="120">
        <v>272</v>
      </c>
      <c r="ACH2348" s="120">
        <v>278</v>
      </c>
      <c r="ACI2348" s="120">
        <v>321</v>
      </c>
      <c r="ACJ2348" s="120"/>
      <c r="ACK2348" s="120"/>
      <c r="ACL2348" s="120"/>
      <c r="ACM2348" s="120"/>
      <c r="ACN2348" s="120"/>
      <c r="ACO2348" s="120"/>
      <c r="ACP2348" s="120"/>
      <c r="ACQ2348" s="120"/>
      <c r="ACR2348" s="120"/>
      <c r="ACS2348" s="120"/>
      <c r="ACT2348" s="85"/>
      <c r="ACU2348" s="85"/>
      <c r="ACV2348" s="85"/>
      <c r="ACW2348" s="120"/>
      <c r="ACX2348" s="120"/>
      <c r="ACY2348" s="96"/>
      <c r="ADB2348" s="120"/>
      <c r="ADC2348" s="120"/>
      <c r="ADD2348" s="120"/>
      <c r="ADE2348" s="120"/>
      <c r="ADF2348" s="85"/>
      <c r="ADG2348" s="85"/>
      <c r="ADH2348" s="85"/>
      <c r="ADI2348" s="85"/>
      <c r="ADJ2348" s="120"/>
      <c r="ADK2348" s="120"/>
      <c r="ADL2348" s="120"/>
      <c r="ADM2348" s="120"/>
      <c r="ADN2348" s="120"/>
      <c r="ADO2348" s="85"/>
      <c r="ADP2348" s="120"/>
      <c r="ADQ2348" s="120"/>
      <c r="ADR2348" s="120"/>
      <c r="ADS2348" s="120"/>
      <c r="ADT2348" s="120"/>
      <c r="ADU2348" s="120"/>
      <c r="ADV2348" s="120"/>
      <c r="ADW2348" s="120"/>
      <c r="ADX2348" s="120"/>
      <c r="ADY2348" s="120"/>
      <c r="ADZ2348" s="120"/>
      <c r="AEA2348" s="120"/>
      <c r="AEB2348" s="120"/>
      <c r="AEC2348" s="120"/>
      <c r="AED2348" s="120"/>
      <c r="AEE2348" s="120"/>
      <c r="AEF2348" s="120"/>
      <c r="AEG2348" s="120"/>
      <c r="AEH2348" s="120"/>
      <c r="AEI2348" s="120"/>
      <c r="AEJ2348" s="120"/>
      <c r="AEK2348" s="120"/>
      <c r="AEL2348" s="120"/>
      <c r="AEM2348" s="120"/>
      <c r="AEN2348" s="120"/>
      <c r="AEO2348" s="120"/>
      <c r="AEP2348" s="120"/>
      <c r="AEQ2348" s="120"/>
      <c r="AER2348" s="120"/>
      <c r="AES2348" s="120"/>
      <c r="AET2348" s="120"/>
      <c r="AEU2348" s="120"/>
      <c r="AEV2348" s="120"/>
      <c r="AEW2348" s="120"/>
      <c r="AEX2348" s="120"/>
      <c r="AEY2348" s="120"/>
      <c r="AEZ2348" s="120"/>
      <c r="AFA2348" s="120"/>
      <c r="AFB2348" s="120"/>
      <c r="AFC2348" s="120"/>
      <c r="AFD2348" s="120"/>
      <c r="AFE2348" s="120"/>
      <c r="AFF2348" s="120"/>
      <c r="AFG2348" s="120"/>
      <c r="AFH2348" s="120"/>
      <c r="AFI2348" s="120"/>
      <c r="AFJ2348" s="120"/>
      <c r="AFK2348" s="120"/>
      <c r="AFL2348" s="120"/>
      <c r="AFM2348" s="120"/>
      <c r="AFN2348" s="120"/>
      <c r="AFO2348" s="120"/>
      <c r="AFP2348" s="120"/>
      <c r="AFQ2348" s="120"/>
      <c r="AFR2348" s="120"/>
      <c r="AFS2348" s="120"/>
      <c r="AFT2348" s="120"/>
      <c r="AFU2348" s="120"/>
      <c r="AFV2348" s="120"/>
      <c r="AFW2348" s="120"/>
      <c r="AFX2348" s="120"/>
      <c r="AFY2348" s="120"/>
      <c r="AFZ2348" s="120"/>
      <c r="AGA2348" s="120"/>
      <c r="AGB2348" s="120"/>
      <c r="AGC2348" s="120"/>
      <c r="AGD2348" s="120"/>
      <c r="AGE2348" s="120"/>
      <c r="AGF2348" s="120"/>
      <c r="AGG2348" s="120"/>
      <c r="AGH2348" s="120"/>
      <c r="AGI2348" s="120"/>
      <c r="AGJ2348" s="120"/>
      <c r="AGK2348" s="121"/>
      <c r="AGM2348" s="119"/>
      <c r="AGN2348" s="120"/>
      <c r="AGO2348" s="85"/>
      <c r="AGP2348" s="120"/>
      <c r="AGQ2348" s="121"/>
      <c r="AGS2348" s="14">
        <v>1</v>
      </c>
      <c r="AGT2348" s="14">
        <v>1</v>
      </c>
      <c r="AGU2348" s="14">
        <v>0</v>
      </c>
      <c r="AGV2348" s="14">
        <v>1</v>
      </c>
      <c r="AGW2348" s="14">
        <v>0</v>
      </c>
      <c r="AGX2348" s="14">
        <v>0</v>
      </c>
      <c r="AGY2348" s="14">
        <v>0</v>
      </c>
      <c r="AGZ2348" s="14">
        <v>3</v>
      </c>
      <c r="AHA2348" s="14">
        <v>0</v>
      </c>
      <c r="AHB2348" s="14">
        <v>0</v>
      </c>
      <c r="AHC2348" s="14">
        <v>1</v>
      </c>
      <c r="AHD2348" s="14">
        <v>0</v>
      </c>
      <c r="AHE2348" s="14">
        <v>0</v>
      </c>
      <c r="AHF2348" s="14">
        <v>0</v>
      </c>
      <c r="AHH2348" s="14">
        <v>0</v>
      </c>
      <c r="AHI2348" s="14">
        <v>0</v>
      </c>
      <c r="AHK2348" s="14">
        <v>0</v>
      </c>
      <c r="AHL2348" s="14">
        <v>0</v>
      </c>
      <c r="AHM2348" s="14">
        <v>0</v>
      </c>
      <c r="AHN2348" s="14">
        <v>0</v>
      </c>
      <c r="AHO2348" s="14">
        <v>0</v>
      </c>
      <c r="AHP2348" s="14">
        <v>0</v>
      </c>
      <c r="AHQ2348" s="14">
        <v>0</v>
      </c>
      <c r="AHR2348" s="14">
        <f>AVERAGE(1,2,1,9,9,9,5,7,0,6,3)</f>
        <v>4.7272727272727275</v>
      </c>
      <c r="AHS2348" s="120"/>
      <c r="AHT2348" s="121"/>
      <c r="AHV2348" s="119"/>
      <c r="AHW2348" s="120"/>
      <c r="AHX2348" s="85"/>
      <c r="AHY2348" s="120"/>
      <c r="AHZ2348" s="121"/>
      <c r="AIB2348" s="119"/>
      <c r="AIC2348" s="120"/>
      <c r="AID2348" s="85"/>
      <c r="AIE2348" s="120"/>
      <c r="AIF2348" s="121"/>
      <c r="AIH2348" s="119"/>
      <c r="AII2348" s="120"/>
      <c r="AIJ2348" s="85"/>
      <c r="AIK2348" s="120"/>
      <c r="AIL2348" s="121"/>
      <c r="AIM2348" s="14">
        <v>2</v>
      </c>
      <c r="AIN2348" s="14">
        <v>0</v>
      </c>
      <c r="AIO2348" s="14">
        <v>0</v>
      </c>
      <c r="AIQ2348" s="120"/>
      <c r="AIR2348" s="121"/>
      <c r="AIT2348" s="122"/>
      <c r="AIU2348" s="120"/>
      <c r="AIV2348" s="85"/>
      <c r="AIW2348" s="120"/>
      <c r="AIX2348" s="121"/>
      <c r="AJB2348" s="119"/>
      <c r="AJC2348" s="120"/>
      <c r="AJD2348" s="85"/>
      <c r="AJE2348" s="120"/>
      <c r="AJF2348" s="121"/>
      <c r="AJH2348" s="119"/>
      <c r="AJI2348" s="120"/>
      <c r="AJJ2348" s="85"/>
      <c r="AJK2348" s="120"/>
      <c r="AJL2348" s="121"/>
      <c r="AJN2348" s="119"/>
      <c r="AJO2348" s="120"/>
    </row>
    <row r="2349" spans="1:951" s="14" customFormat="1">
      <c r="B2349" s="96">
        <v>2</v>
      </c>
      <c r="C2349" s="99" t="s">
        <v>2309</v>
      </c>
      <c r="D2349" s="14" t="s">
        <v>10589</v>
      </c>
      <c r="E2349" s="14" t="s">
        <v>10590</v>
      </c>
      <c r="F2349" s="95" t="s">
        <v>10591</v>
      </c>
      <c r="G2349" s="96"/>
      <c r="I2349" s="96"/>
      <c r="J2349" s="96"/>
      <c r="K2349" s="96"/>
      <c r="L2349" s="96"/>
      <c r="M2349" s="96"/>
      <c r="N2349" s="96"/>
      <c r="O2349" s="99" t="s">
        <v>2308</v>
      </c>
      <c r="P2349" s="99" t="s">
        <v>2308</v>
      </c>
      <c r="Q2349" s="99" t="s">
        <v>2309</v>
      </c>
      <c r="R2349" s="99"/>
      <c r="S2349" s="99"/>
      <c r="T2349" s="99"/>
      <c r="U2349" s="99"/>
      <c r="V2349" s="99"/>
      <c r="W2349" s="99"/>
      <c r="X2349" s="99"/>
      <c r="Y2349" s="99"/>
      <c r="Z2349" s="14">
        <v>0</v>
      </c>
      <c r="AA2349" s="96">
        <v>1</v>
      </c>
      <c r="AB2349" s="96" t="s">
        <v>10592</v>
      </c>
      <c r="AC2349" s="96"/>
      <c r="AD2349" s="96"/>
      <c r="AE2349" s="96"/>
      <c r="AF2349" s="96"/>
      <c r="AG2349" s="96"/>
      <c r="AH2349" s="96"/>
      <c r="AI2349" s="96">
        <v>134</v>
      </c>
      <c r="AJ2349" s="96">
        <v>182</v>
      </c>
      <c r="AK2349" s="96">
        <v>143</v>
      </c>
      <c r="AL2349" s="96">
        <v>181</v>
      </c>
      <c r="AM2349" s="96">
        <v>168</v>
      </c>
      <c r="AN2349" s="96">
        <v>169</v>
      </c>
      <c r="AO2349" s="96">
        <v>175</v>
      </c>
      <c r="AP2349" s="96">
        <v>157</v>
      </c>
      <c r="AQ2349" s="96"/>
      <c r="AR2349" s="96"/>
      <c r="AS2349" s="96"/>
      <c r="AT2349" s="96"/>
      <c r="AU2349" s="96"/>
      <c r="AV2349" s="96"/>
      <c r="AW2349" s="96"/>
      <c r="AX2349" s="96"/>
      <c r="AY2349" s="96"/>
      <c r="AZ2349" s="96"/>
      <c r="BA2349" s="96"/>
      <c r="BB2349" s="96"/>
      <c r="BC2349" s="96"/>
      <c r="BD2349" s="96"/>
      <c r="BE2349" s="96"/>
      <c r="BF2349" s="96"/>
      <c r="BG2349" s="96"/>
      <c r="BH2349" s="96"/>
      <c r="BI2349" s="96"/>
      <c r="BJ2349" s="96"/>
      <c r="BK2349" s="96"/>
      <c r="BL2349" s="96"/>
      <c r="BM2349" s="96"/>
      <c r="BN2349" s="96"/>
      <c r="BO2349" s="96"/>
      <c r="BP2349" s="96"/>
      <c r="BQ2349" s="96"/>
      <c r="BR2349" s="96"/>
      <c r="BS2349" s="96"/>
      <c r="BT2349" s="96"/>
      <c r="BU2349" s="96"/>
      <c r="BV2349" s="96"/>
      <c r="BW2349" s="96"/>
      <c r="BX2349" s="96"/>
      <c r="BY2349" s="96"/>
      <c r="BZ2349" s="96"/>
      <c r="CA2349" s="96"/>
      <c r="CB2349" s="96"/>
      <c r="CC2349" s="96"/>
      <c r="CD2349" s="96"/>
      <c r="CE2349" s="96"/>
      <c r="CF2349" s="96"/>
      <c r="CG2349" s="96"/>
      <c r="CH2349" s="96"/>
      <c r="CI2349" s="96"/>
      <c r="CJ2349" s="96"/>
      <c r="CK2349" s="96"/>
      <c r="CL2349" s="96"/>
      <c r="CM2349" s="96"/>
      <c r="CN2349" s="96"/>
      <c r="CO2349" s="96"/>
      <c r="CP2349" s="96"/>
      <c r="CQ2349" s="96"/>
      <c r="CR2349" s="96"/>
      <c r="CS2349" s="96"/>
      <c r="CT2349" s="96"/>
      <c r="CU2349" s="96"/>
      <c r="CV2349" s="96"/>
      <c r="CW2349" s="96"/>
      <c r="CX2349" s="96"/>
      <c r="CY2349" s="96"/>
      <c r="CZ2349" s="96"/>
      <c r="DA2349" s="96"/>
      <c r="DB2349" s="96"/>
      <c r="DC2349" s="96"/>
      <c r="DD2349" s="96"/>
      <c r="DE2349" s="96"/>
      <c r="DF2349" s="96"/>
      <c r="DG2349" s="96"/>
      <c r="DH2349" s="96"/>
      <c r="DI2349" s="96"/>
      <c r="DJ2349" s="96"/>
      <c r="DK2349" s="96"/>
      <c r="DL2349" s="96"/>
      <c r="DM2349" s="96"/>
      <c r="DN2349" s="96"/>
      <c r="DO2349" s="96"/>
      <c r="DP2349" s="96"/>
      <c r="DQ2349" s="96"/>
      <c r="DR2349" s="99" t="s">
        <v>10593</v>
      </c>
      <c r="DS2349" s="99" t="s">
        <v>8558</v>
      </c>
      <c r="DT2349" s="99" t="s">
        <v>10594</v>
      </c>
      <c r="DU2349" s="99" t="s">
        <v>8678</v>
      </c>
      <c r="DV2349" s="99" t="s">
        <v>10594</v>
      </c>
      <c r="DW2349" s="99" t="s">
        <v>10595</v>
      </c>
      <c r="DX2349" s="99" t="s">
        <v>10596</v>
      </c>
      <c r="DY2349" s="99" t="s">
        <v>8449</v>
      </c>
      <c r="DZ2349" s="99"/>
      <c r="EA2349" s="99"/>
      <c r="EB2349" s="99"/>
      <c r="EC2349" s="99"/>
      <c r="ED2349" s="99"/>
      <c r="EE2349" s="99"/>
      <c r="EF2349" s="99"/>
      <c r="EG2349" s="99"/>
      <c r="EH2349" s="99"/>
      <c r="EI2349" s="99"/>
      <c r="EJ2349" s="99"/>
      <c r="EK2349" s="99"/>
      <c r="EL2349" s="99"/>
      <c r="EM2349" s="99"/>
      <c r="EN2349" s="99"/>
      <c r="EO2349" s="99"/>
      <c r="EP2349" s="99"/>
      <c r="EQ2349" s="99"/>
      <c r="ER2349" s="99"/>
      <c r="ES2349" s="99"/>
      <c r="ET2349" s="99"/>
      <c r="EU2349" s="99"/>
      <c r="EV2349" s="99"/>
      <c r="EW2349" s="99"/>
      <c r="EX2349" s="99"/>
      <c r="EY2349" s="99"/>
      <c r="EZ2349" s="99"/>
      <c r="FA2349" s="99"/>
      <c r="FB2349" s="99"/>
      <c r="FC2349" s="99"/>
      <c r="FD2349" s="99"/>
      <c r="FE2349" s="99"/>
      <c r="FF2349" s="99"/>
      <c r="FG2349" s="99"/>
      <c r="FH2349" s="99"/>
      <c r="FI2349" s="99"/>
      <c r="FJ2349" s="99"/>
      <c r="FK2349" s="99"/>
      <c r="FL2349" s="99"/>
      <c r="FM2349" s="99"/>
      <c r="FN2349" s="99"/>
      <c r="FO2349" s="99"/>
      <c r="FP2349" s="99"/>
      <c r="FQ2349" s="99"/>
      <c r="FR2349" s="99"/>
      <c r="FS2349" s="99"/>
      <c r="FT2349" s="99"/>
      <c r="FU2349" s="99"/>
      <c r="FV2349" s="99"/>
      <c r="FW2349" s="99"/>
      <c r="FX2349" s="99"/>
      <c r="FY2349" s="99"/>
      <c r="FZ2349" s="99"/>
      <c r="GA2349" s="99"/>
      <c r="GB2349" s="99"/>
      <c r="GC2349" s="99"/>
      <c r="GD2349" s="99"/>
      <c r="GE2349" s="99"/>
      <c r="GF2349" s="99"/>
      <c r="GG2349" s="99"/>
      <c r="GH2349" s="99"/>
      <c r="GI2349" s="99"/>
      <c r="GJ2349" s="99"/>
      <c r="GK2349" s="99"/>
      <c r="GL2349" s="99"/>
      <c r="GM2349" s="99"/>
      <c r="GN2349" s="99"/>
      <c r="GO2349" s="99"/>
      <c r="GP2349" s="99"/>
      <c r="GQ2349" s="99"/>
      <c r="GR2349" s="99"/>
      <c r="GS2349" s="99"/>
      <c r="GT2349" s="99"/>
      <c r="GU2349" s="99"/>
      <c r="GV2349" s="99"/>
      <c r="GW2349" s="99"/>
      <c r="GX2349" s="99"/>
      <c r="GY2349" s="99"/>
      <c r="GZ2349" s="99"/>
      <c r="HT2349" s="96"/>
      <c r="HU2349" s="96"/>
      <c r="HV2349" s="96"/>
      <c r="HW2349" s="96"/>
      <c r="HX2349" s="96"/>
      <c r="HY2349" s="96"/>
      <c r="HZ2349" s="96"/>
      <c r="IA2349" s="96"/>
      <c r="IB2349" s="96"/>
      <c r="IC2349" s="96"/>
      <c r="ID2349" s="96"/>
      <c r="IE2349" s="96"/>
      <c r="IF2349" s="96"/>
      <c r="IG2349" s="96"/>
      <c r="IH2349" s="96"/>
      <c r="II2349" s="96"/>
      <c r="IJ2349" s="96"/>
      <c r="IK2349" s="96"/>
      <c r="IL2349" s="96"/>
      <c r="IM2349" s="96"/>
      <c r="IN2349" s="96"/>
      <c r="IO2349" s="96"/>
      <c r="IP2349" s="14">
        <v>97</v>
      </c>
      <c r="IQ2349" s="14">
        <v>99</v>
      </c>
      <c r="IS2349" s="14">
        <v>100</v>
      </c>
      <c r="IT2349" s="14">
        <v>98</v>
      </c>
      <c r="IU2349" s="14">
        <v>99</v>
      </c>
      <c r="IV2349" s="14">
        <v>96</v>
      </c>
      <c r="IW2349" s="14">
        <v>98</v>
      </c>
      <c r="LX2349" s="96">
        <v>70</v>
      </c>
      <c r="LY2349" s="96">
        <v>78</v>
      </c>
      <c r="LZ2349" s="96"/>
      <c r="MA2349" s="96">
        <v>79</v>
      </c>
      <c r="MB2349" s="96">
        <v>78</v>
      </c>
      <c r="MC2349" s="96">
        <v>64</v>
      </c>
      <c r="MD2349" s="96">
        <v>73</v>
      </c>
      <c r="ME2349" s="96">
        <v>81</v>
      </c>
      <c r="MF2349" s="96"/>
      <c r="MG2349" s="96"/>
      <c r="MH2349" s="96"/>
      <c r="MI2349" s="96"/>
      <c r="MJ2349" s="96"/>
      <c r="MK2349" s="96"/>
      <c r="ML2349" s="96"/>
      <c r="MM2349" s="96"/>
      <c r="MN2349" s="96"/>
      <c r="MO2349" s="96"/>
      <c r="MP2349" s="96"/>
      <c r="MQ2349" s="96"/>
      <c r="MR2349" s="96"/>
      <c r="MS2349" s="96"/>
      <c r="MT2349" s="96"/>
      <c r="MU2349" s="96"/>
      <c r="MV2349" s="96"/>
      <c r="MW2349" s="96"/>
      <c r="MX2349" s="96"/>
      <c r="MY2349" s="96"/>
      <c r="MZ2349" s="96"/>
      <c r="NA2349" s="96"/>
      <c r="NB2349" s="96"/>
      <c r="NC2349" s="96"/>
      <c r="ND2349" s="96"/>
      <c r="NE2349" s="96"/>
      <c r="NF2349" s="96"/>
      <c r="NG2349" s="96"/>
      <c r="NH2349" s="96"/>
      <c r="NI2349" s="96"/>
      <c r="NJ2349" s="96"/>
      <c r="NK2349" s="96"/>
      <c r="NL2349" s="96"/>
      <c r="NM2349" s="96"/>
      <c r="NN2349" s="96"/>
      <c r="NO2349" s="96"/>
      <c r="NP2349" s="96"/>
      <c r="NQ2349" s="96"/>
      <c r="NR2349" s="96"/>
      <c r="NS2349" s="96"/>
      <c r="NT2349" s="96"/>
      <c r="NU2349" s="96"/>
      <c r="NV2349" s="96"/>
      <c r="NW2349" s="96"/>
      <c r="NX2349" s="96"/>
      <c r="NY2349" s="96"/>
      <c r="NZ2349" s="96"/>
      <c r="OA2349" s="96"/>
      <c r="OB2349" s="96"/>
      <c r="OC2349" s="96"/>
      <c r="OD2349" s="96"/>
      <c r="OE2349" s="96"/>
      <c r="OF2349" s="96"/>
      <c r="OG2349" s="96"/>
      <c r="OH2349" s="96"/>
      <c r="OI2349" s="96"/>
      <c r="OJ2349" s="96"/>
      <c r="OK2349" s="96"/>
      <c r="OL2349" s="96"/>
      <c r="OM2349" s="96"/>
      <c r="ON2349" s="96"/>
      <c r="OO2349" s="96"/>
      <c r="OP2349" s="96"/>
      <c r="OQ2349" s="96"/>
      <c r="OR2349" s="96"/>
      <c r="OS2349" s="96"/>
      <c r="OT2349" s="96"/>
      <c r="OU2349" s="96"/>
      <c r="OV2349" s="96"/>
      <c r="OW2349" s="96"/>
      <c r="OX2349" s="96"/>
      <c r="OY2349" s="96"/>
      <c r="OZ2349" s="96"/>
      <c r="PA2349" s="96"/>
      <c r="PB2349" s="96"/>
      <c r="PC2349" s="96"/>
      <c r="PD2349" s="96"/>
      <c r="PE2349" s="96"/>
      <c r="PF2349" s="96"/>
      <c r="PG2349" s="96">
        <v>19</v>
      </c>
      <c r="PH2349" s="96">
        <v>20</v>
      </c>
      <c r="PI2349" s="96"/>
      <c r="PJ2349" s="96">
        <v>20</v>
      </c>
      <c r="PK2349" s="96">
        <v>20</v>
      </c>
      <c r="PL2349" s="96">
        <v>20</v>
      </c>
      <c r="PM2349" s="96">
        <v>20</v>
      </c>
      <c r="PN2349" s="96">
        <v>20</v>
      </c>
      <c r="PO2349" s="96"/>
      <c r="PP2349" s="96"/>
      <c r="PQ2349" s="96"/>
      <c r="PR2349" s="96"/>
      <c r="PS2349" s="96"/>
      <c r="PT2349" s="96"/>
      <c r="PU2349" s="96"/>
      <c r="PV2349" s="96"/>
      <c r="PW2349" s="96"/>
      <c r="PX2349" s="96"/>
      <c r="PY2349" s="96"/>
      <c r="PZ2349" s="96"/>
      <c r="QA2349" s="96"/>
      <c r="QB2349" s="96"/>
      <c r="QC2349" s="96"/>
      <c r="QD2349" s="96"/>
      <c r="QE2349" s="96"/>
      <c r="QF2349" s="96"/>
      <c r="QG2349" s="96"/>
      <c r="QH2349" s="96"/>
      <c r="QI2349" s="96"/>
      <c r="QJ2349" s="96"/>
      <c r="QK2349" s="96"/>
      <c r="QL2349" s="96"/>
      <c r="QM2349" s="96"/>
      <c r="QN2349" s="96"/>
      <c r="QO2349" s="96"/>
      <c r="QP2349" s="96"/>
      <c r="QQ2349" s="96"/>
      <c r="QR2349" s="96"/>
      <c r="QS2349" s="96"/>
      <c r="QT2349" s="96"/>
      <c r="QU2349" s="96"/>
      <c r="QV2349" s="96"/>
      <c r="QW2349" s="96"/>
      <c r="QX2349" s="96"/>
      <c r="QY2349" s="96"/>
      <c r="QZ2349" s="96"/>
      <c r="RA2349" s="96"/>
      <c r="RB2349" s="96"/>
      <c r="RC2349" s="96"/>
      <c r="RD2349" s="96"/>
      <c r="RE2349" s="96"/>
      <c r="RF2349" s="96"/>
      <c r="RG2349" s="96"/>
      <c r="RH2349" s="96"/>
      <c r="RI2349" s="96"/>
      <c r="RJ2349" s="96"/>
      <c r="RK2349" s="96"/>
      <c r="RL2349" s="96"/>
      <c r="RM2349" s="96"/>
      <c r="RN2349" s="96"/>
      <c r="RO2349" s="96"/>
      <c r="RP2349" s="96"/>
      <c r="RQ2349" s="96"/>
      <c r="RR2349" s="96"/>
      <c r="RS2349" s="96"/>
      <c r="RT2349" s="96"/>
      <c r="RU2349" s="96"/>
      <c r="RV2349" s="96"/>
      <c r="RW2349" s="96"/>
      <c r="RX2349" s="96"/>
      <c r="RY2349" s="96"/>
      <c r="RZ2349" s="96"/>
      <c r="SA2349" s="96"/>
      <c r="SB2349" s="96"/>
      <c r="SC2349" s="96"/>
      <c r="SD2349" s="96"/>
      <c r="SE2349" s="96"/>
      <c r="SF2349" s="96"/>
      <c r="SG2349" s="96"/>
      <c r="SH2349" s="96"/>
      <c r="SI2349" s="96"/>
      <c r="SJ2349" s="96"/>
      <c r="SK2349" s="96"/>
      <c r="SL2349" s="96"/>
      <c r="SM2349" s="96"/>
      <c r="SN2349" s="96"/>
      <c r="SO2349" s="96"/>
      <c r="SP2349" s="96">
        <v>97.8</v>
      </c>
      <c r="SQ2349" s="96">
        <v>97.6</v>
      </c>
      <c r="SR2349" s="96"/>
      <c r="SS2349" s="96">
        <v>98.1</v>
      </c>
      <c r="ST2349" s="96">
        <v>98</v>
      </c>
      <c r="SU2349" s="96">
        <v>97.9</v>
      </c>
      <c r="SV2349" s="96">
        <v>98.4</v>
      </c>
      <c r="SW2349" s="96">
        <v>97.8</v>
      </c>
      <c r="SX2349" s="96"/>
      <c r="SY2349" s="96"/>
      <c r="SZ2349" s="96"/>
      <c r="TA2349" s="96"/>
      <c r="TB2349" s="96"/>
      <c r="TC2349" s="96"/>
      <c r="TD2349" s="96"/>
      <c r="TE2349" s="96"/>
      <c r="TF2349" s="96"/>
      <c r="TG2349" s="96"/>
      <c r="TH2349" s="96"/>
      <c r="TI2349" s="96"/>
      <c r="TJ2349" s="96"/>
      <c r="TK2349" s="96"/>
      <c r="TL2349" s="96"/>
      <c r="TM2349" s="96"/>
      <c r="TN2349" s="96"/>
      <c r="TO2349" s="96"/>
      <c r="TP2349" s="96"/>
      <c r="TQ2349" s="96"/>
      <c r="TR2349" s="96"/>
      <c r="TS2349" s="96"/>
      <c r="TT2349" s="96"/>
      <c r="TU2349" s="96"/>
      <c r="TV2349" s="96"/>
      <c r="TW2349" s="96"/>
      <c r="TX2349" s="96"/>
      <c r="TY2349" s="96"/>
      <c r="TZ2349" s="96"/>
      <c r="UA2349" s="96"/>
      <c r="UB2349" s="96"/>
      <c r="UC2349" s="96"/>
      <c r="UD2349" s="96"/>
      <c r="UE2349" s="96"/>
      <c r="UF2349" s="96"/>
      <c r="UG2349" s="96"/>
      <c r="UH2349" s="96"/>
      <c r="UI2349" s="96"/>
      <c r="UJ2349" s="96"/>
      <c r="UK2349" s="96"/>
      <c r="UL2349" s="96"/>
      <c r="UM2349" s="96"/>
      <c r="UN2349" s="96"/>
      <c r="UO2349" s="96"/>
      <c r="UP2349" s="96"/>
      <c r="UQ2349" s="96"/>
      <c r="UR2349" s="96"/>
      <c r="US2349" s="96"/>
      <c r="UT2349" s="96"/>
      <c r="UU2349" s="96"/>
      <c r="UV2349" s="96"/>
      <c r="UW2349" s="96"/>
      <c r="UX2349" s="96"/>
      <c r="UY2349" s="96"/>
      <c r="UZ2349" s="96"/>
      <c r="VA2349" s="96"/>
      <c r="VB2349" s="96"/>
      <c r="VC2349" s="96"/>
      <c r="VD2349" s="96"/>
      <c r="VE2349" s="96"/>
      <c r="VF2349" s="96"/>
      <c r="VG2349" s="96"/>
      <c r="VH2349" s="96"/>
      <c r="VI2349" s="96"/>
      <c r="VJ2349" s="96"/>
      <c r="VK2349" s="96"/>
      <c r="VL2349" s="96"/>
      <c r="VM2349" s="96"/>
      <c r="VN2349" s="96"/>
      <c r="VO2349" s="96"/>
      <c r="VP2349" s="96"/>
      <c r="VQ2349" s="96"/>
      <c r="VR2349" s="96"/>
      <c r="VS2349" s="96"/>
      <c r="VT2349" s="96"/>
      <c r="VU2349" s="96"/>
      <c r="VV2349" s="96"/>
      <c r="VW2349" s="96"/>
      <c r="WQ2349" s="96">
        <v>0</v>
      </c>
      <c r="WR2349" s="96">
        <v>0</v>
      </c>
      <c r="WS2349" s="96"/>
      <c r="WT2349" s="96">
        <v>0</v>
      </c>
      <c r="WU2349" s="96">
        <v>0</v>
      </c>
      <c r="WV2349" s="96">
        <v>0</v>
      </c>
      <c r="WW2349" s="96">
        <v>0</v>
      </c>
      <c r="WX2349" s="96">
        <v>0</v>
      </c>
      <c r="WY2349" s="96"/>
      <c r="WZ2349" s="96"/>
      <c r="XA2349" s="96"/>
      <c r="XB2349" s="96"/>
      <c r="XC2349" s="96"/>
      <c r="XD2349" s="96"/>
      <c r="XE2349" s="96"/>
      <c r="XF2349" s="96"/>
      <c r="XG2349" s="96"/>
      <c r="XH2349" s="96"/>
      <c r="XI2349" s="96"/>
      <c r="XJ2349" s="96"/>
      <c r="XK2349" s="96"/>
      <c r="XL2349" s="96"/>
      <c r="XM2349" s="96"/>
      <c r="XN2349" s="96"/>
      <c r="XO2349" s="96"/>
      <c r="XP2349" s="96"/>
      <c r="XQ2349" s="96"/>
      <c r="XR2349" s="96"/>
      <c r="XS2349" s="96"/>
      <c r="XT2349" s="96"/>
      <c r="XU2349" s="96"/>
      <c r="XV2349" s="96"/>
      <c r="XW2349" s="96"/>
      <c r="XX2349" s="96"/>
      <c r="XY2349" s="96"/>
      <c r="XZ2349" s="96"/>
      <c r="YA2349" s="96"/>
      <c r="YB2349" s="96"/>
      <c r="YC2349" s="96"/>
      <c r="YD2349" s="96"/>
      <c r="YE2349" s="96"/>
      <c r="YF2349" s="96"/>
      <c r="YG2349" s="96"/>
      <c r="YH2349" s="96"/>
      <c r="YI2349" s="96"/>
      <c r="YJ2349" s="96"/>
      <c r="YK2349" s="96"/>
      <c r="YL2349" s="96"/>
      <c r="YM2349" s="96"/>
      <c r="YN2349" s="96"/>
      <c r="YO2349" s="96"/>
      <c r="YP2349" s="96"/>
      <c r="YQ2349" s="96"/>
      <c r="YR2349" s="96"/>
      <c r="YS2349" s="96"/>
      <c r="YT2349" s="96"/>
      <c r="YU2349" s="96"/>
      <c r="YV2349" s="96"/>
      <c r="YW2349" s="96"/>
      <c r="YX2349" s="96"/>
      <c r="YY2349" s="96"/>
      <c r="YZ2349" s="96"/>
      <c r="ZA2349" s="96"/>
      <c r="ZB2349" s="96"/>
      <c r="ZC2349" s="96"/>
      <c r="ZD2349" s="96"/>
      <c r="ZE2349" s="96"/>
      <c r="ZF2349" s="96"/>
      <c r="ZG2349" s="96"/>
      <c r="ZH2349" s="96"/>
      <c r="ZI2349" s="96"/>
      <c r="ZJ2349" s="96"/>
      <c r="ZK2349" s="96"/>
      <c r="ZL2349" s="96"/>
      <c r="ZM2349" s="96"/>
      <c r="ZN2349" s="96"/>
      <c r="ZO2349" s="96"/>
      <c r="ZP2349" s="96"/>
      <c r="ZQ2349" s="96"/>
      <c r="ZR2349" s="96"/>
      <c r="ZS2349" s="96"/>
      <c r="ZT2349" s="96"/>
      <c r="ZU2349" s="96"/>
      <c r="ZV2349" s="96"/>
      <c r="ZW2349" s="96"/>
      <c r="ZX2349" s="96"/>
      <c r="ZY2349" s="96"/>
      <c r="ZZ2349" s="96"/>
      <c r="AAA2349" s="96"/>
      <c r="AAE2349" s="96"/>
      <c r="AAF2349" s="96"/>
      <c r="AAG2349" s="96"/>
      <c r="AAI2349" s="95"/>
      <c r="AAJ2349" s="96"/>
      <c r="AAL2349" s="96"/>
      <c r="AAM2349" s="99"/>
      <c r="AAO2349" s="95"/>
      <c r="AAP2349" s="96"/>
      <c r="AAR2349" s="96"/>
      <c r="AAS2349" s="99"/>
      <c r="AAU2349" s="95"/>
      <c r="AAV2349" s="96"/>
      <c r="AAX2349" s="96"/>
      <c r="AAZ2349" s="14">
        <v>28</v>
      </c>
      <c r="ABC2349" s="96">
        <v>11</v>
      </c>
      <c r="ABD2349" s="96"/>
      <c r="ABE2349" s="96"/>
      <c r="ABF2349" s="96">
        <v>34.9</v>
      </c>
      <c r="ABG2349" s="96"/>
      <c r="ABJ2349" s="96"/>
      <c r="ABK2349" s="96"/>
      <c r="ABL2349" s="96"/>
      <c r="ABN2349" s="96">
        <v>6.88</v>
      </c>
      <c r="ABO2349" s="96"/>
      <c r="ABP2349" s="14">
        <v>354</v>
      </c>
      <c r="ABQ2349" s="96"/>
      <c r="ABR2349" s="96"/>
      <c r="ABS2349" s="96"/>
      <c r="ABT2349" s="96"/>
      <c r="ABV2349" s="14">
        <v>138</v>
      </c>
      <c r="ABX2349" s="96"/>
      <c r="ABY2349" s="96">
        <v>3.9</v>
      </c>
      <c r="ABZ2349" s="96"/>
      <c r="ACA2349" s="96"/>
      <c r="ACB2349" s="96">
        <v>100</v>
      </c>
      <c r="ACC2349" s="96"/>
      <c r="ACE2349" s="14">
        <v>8.9</v>
      </c>
      <c r="ACG2349" s="96">
        <v>291</v>
      </c>
      <c r="ACH2349" s="96">
        <v>282</v>
      </c>
      <c r="ACI2349" s="96">
        <v>178</v>
      </c>
      <c r="ACJ2349" s="96">
        <v>134</v>
      </c>
      <c r="ACK2349" s="96">
        <v>214</v>
      </c>
      <c r="ACL2349" s="96"/>
      <c r="ACM2349" s="96"/>
      <c r="ACN2349" s="96"/>
      <c r="ACO2349" s="96"/>
      <c r="ACP2349" s="96"/>
      <c r="ACQ2349" s="96"/>
      <c r="ACR2349" s="96">
        <v>12</v>
      </c>
      <c r="ACS2349" s="96"/>
      <c r="ACU2349" s="14">
        <v>0.85</v>
      </c>
      <c r="ACW2349" s="96"/>
      <c r="ACX2349" s="96">
        <v>10</v>
      </c>
      <c r="ACY2349" s="96"/>
      <c r="ADB2349" s="96"/>
      <c r="ADC2349" s="96"/>
      <c r="ADD2349" s="96"/>
      <c r="ADE2349" s="96"/>
      <c r="ADJ2349" s="96"/>
      <c r="ADK2349" s="96"/>
      <c r="ADL2349" s="96"/>
      <c r="ADM2349" s="96"/>
      <c r="ADN2349" s="96"/>
      <c r="ADP2349" s="96"/>
      <c r="ADQ2349" s="96"/>
      <c r="ADR2349" s="96"/>
      <c r="ADS2349" s="96"/>
      <c r="ADT2349" s="96"/>
      <c r="ADU2349" s="96"/>
      <c r="ADV2349" s="96"/>
      <c r="ADW2349" s="96"/>
      <c r="ADX2349" s="96"/>
      <c r="ADY2349" s="96"/>
      <c r="ADZ2349" s="96"/>
      <c r="AEA2349" s="96"/>
      <c r="AEB2349" s="96"/>
      <c r="AEC2349" s="96"/>
      <c r="AED2349" s="96"/>
      <c r="AEE2349" s="96"/>
      <c r="AEF2349" s="96"/>
      <c r="AEG2349" s="96"/>
      <c r="AEH2349" s="96"/>
      <c r="AEI2349" s="96"/>
      <c r="AEJ2349" s="96"/>
      <c r="AEK2349" s="96"/>
      <c r="AEL2349" s="96"/>
      <c r="AEM2349" s="96"/>
      <c r="AEN2349" s="96"/>
      <c r="AEO2349" s="96"/>
      <c r="AEP2349" s="96"/>
      <c r="AEQ2349" s="96"/>
      <c r="AER2349" s="96"/>
      <c r="AES2349" s="96"/>
      <c r="AET2349" s="96"/>
      <c r="AEU2349" s="96"/>
      <c r="AEV2349" s="96"/>
      <c r="AEW2349" s="96"/>
      <c r="AEX2349" s="96"/>
      <c r="AEY2349" s="96"/>
      <c r="AEZ2349" s="96"/>
      <c r="AFA2349" s="96"/>
      <c r="AFB2349" s="96"/>
      <c r="AFC2349" s="96"/>
      <c r="AFD2349" s="96"/>
      <c r="AFE2349" s="96"/>
      <c r="AFF2349" s="96"/>
      <c r="AFG2349" s="96"/>
      <c r="AFH2349" s="96"/>
      <c r="AFI2349" s="96"/>
      <c r="AFJ2349" s="96"/>
      <c r="AFK2349" s="96"/>
      <c r="AFL2349" s="96"/>
      <c r="AFM2349" s="96"/>
      <c r="AFN2349" s="96"/>
      <c r="AFO2349" s="96"/>
      <c r="AFP2349" s="96"/>
      <c r="AFQ2349" s="96"/>
      <c r="AFR2349" s="96"/>
      <c r="AFS2349" s="96"/>
      <c r="AFT2349" s="96"/>
      <c r="AFU2349" s="96"/>
      <c r="AFV2349" s="96"/>
      <c r="AFW2349" s="96"/>
      <c r="AFX2349" s="96"/>
      <c r="AFY2349" s="96"/>
      <c r="AFZ2349" s="96"/>
      <c r="AGA2349" s="96"/>
      <c r="AGB2349" s="96"/>
      <c r="AGC2349" s="96"/>
      <c r="AGD2349" s="96"/>
      <c r="AGE2349" s="96"/>
      <c r="AGF2349" s="96"/>
      <c r="AGG2349" s="96"/>
      <c r="AGH2349" s="96"/>
      <c r="AGI2349" s="96"/>
      <c r="AGJ2349" s="96"/>
      <c r="AGK2349" s="99"/>
      <c r="AGM2349" s="95"/>
      <c r="AGN2349" s="96"/>
      <c r="AGP2349" s="96"/>
      <c r="AGQ2349" s="99"/>
      <c r="AGS2349" s="14">
        <v>1</v>
      </c>
      <c r="AGT2349" s="14">
        <v>1</v>
      </c>
      <c r="AGU2349" s="14">
        <v>0</v>
      </c>
      <c r="AGV2349" s="14">
        <v>1</v>
      </c>
      <c r="AGW2349" s="14">
        <v>0</v>
      </c>
      <c r="AGX2349" s="14">
        <v>0</v>
      </c>
      <c r="AGY2349" s="14">
        <v>0</v>
      </c>
      <c r="AGZ2349" s="14">
        <v>4</v>
      </c>
      <c r="AHA2349" s="14">
        <v>0</v>
      </c>
      <c r="AHB2349" s="14">
        <v>0</v>
      </c>
      <c r="AHC2349" s="14">
        <v>1</v>
      </c>
      <c r="AHD2349" s="14">
        <v>0</v>
      </c>
      <c r="AHE2349" s="14">
        <v>0</v>
      </c>
      <c r="AHF2349" s="14">
        <v>0</v>
      </c>
      <c r="AHH2349" s="14">
        <v>0</v>
      </c>
      <c r="AHI2349" s="14">
        <v>0</v>
      </c>
      <c r="AHK2349" s="14">
        <v>0</v>
      </c>
      <c r="AHL2349" s="14">
        <v>0</v>
      </c>
      <c r="AHM2349" s="14">
        <v>0</v>
      </c>
      <c r="AHN2349" s="14">
        <v>0</v>
      </c>
      <c r="AHO2349" s="14">
        <v>0</v>
      </c>
      <c r="AHP2349" s="14">
        <v>0</v>
      </c>
      <c r="AHQ2349" s="14">
        <v>0</v>
      </c>
      <c r="AHR2349" s="14">
        <f>AVERAGE(3,2,5,3,7,2)</f>
        <v>3.6666666666666665</v>
      </c>
      <c r="AHS2349" s="96"/>
      <c r="AHT2349" s="99"/>
      <c r="AHV2349" s="95"/>
      <c r="AHW2349" s="96"/>
      <c r="AHY2349" s="96"/>
      <c r="AHZ2349" s="99"/>
      <c r="AIB2349" s="95"/>
      <c r="AIC2349" s="96"/>
      <c r="AIE2349" s="96"/>
      <c r="AIF2349" s="99"/>
      <c r="AIH2349" s="95"/>
      <c r="AII2349" s="96"/>
      <c r="AIK2349" s="96"/>
      <c r="AIL2349" s="99"/>
      <c r="AIN2349" s="14">
        <v>0</v>
      </c>
      <c r="AIO2349" s="14">
        <v>0</v>
      </c>
      <c r="AIQ2349" s="96"/>
      <c r="AIR2349" s="99"/>
      <c r="AIT2349" s="98"/>
      <c r="AIU2349" s="96"/>
      <c r="AIW2349" s="96"/>
      <c r="AIX2349" s="99"/>
      <c r="AJB2349" s="95"/>
      <c r="AJC2349" s="96"/>
      <c r="AJE2349" s="96"/>
      <c r="AJF2349" s="99"/>
      <c r="AJH2349" s="95"/>
      <c r="AJI2349" s="96"/>
      <c r="AJK2349" s="96"/>
      <c r="AJL2349" s="99"/>
      <c r="AJN2349" s="95"/>
      <c r="AJO2349" s="96"/>
    </row>
    <row r="2350" spans="1:951" s="14" customFormat="1">
      <c r="B2350" s="96">
        <v>3</v>
      </c>
      <c r="C2350" s="99" t="s">
        <v>2309</v>
      </c>
      <c r="D2350" s="14" t="s">
        <v>10597</v>
      </c>
      <c r="F2350" s="95"/>
      <c r="G2350" s="96"/>
      <c r="I2350" s="96"/>
      <c r="J2350" s="96"/>
      <c r="K2350" s="96"/>
      <c r="L2350" s="96"/>
      <c r="M2350" s="96"/>
      <c r="N2350" s="96"/>
      <c r="O2350" s="99" t="s">
        <v>2309</v>
      </c>
      <c r="P2350" s="99"/>
      <c r="Q2350" s="99"/>
      <c r="R2350" s="99"/>
      <c r="S2350" s="99"/>
      <c r="T2350" s="99"/>
      <c r="U2350" s="99"/>
      <c r="V2350" s="99"/>
      <c r="W2350" s="99"/>
      <c r="X2350" s="99"/>
      <c r="Y2350" s="99"/>
      <c r="Z2350" s="14">
        <v>0</v>
      </c>
      <c r="AA2350" s="96">
        <v>2</v>
      </c>
      <c r="AB2350" s="96" t="s">
        <v>8612</v>
      </c>
      <c r="AC2350" s="96"/>
      <c r="AD2350" s="96"/>
      <c r="AE2350" s="96"/>
      <c r="AF2350" s="96"/>
      <c r="AG2350" s="96"/>
      <c r="AH2350" s="96"/>
      <c r="AI2350" s="96"/>
      <c r="AJ2350" s="96">
        <v>109</v>
      </c>
      <c r="AK2350" s="96">
        <v>187</v>
      </c>
      <c r="AL2350" s="96"/>
      <c r="AM2350" s="96">
        <v>152</v>
      </c>
      <c r="AN2350" s="96">
        <v>198</v>
      </c>
      <c r="AO2350" s="96">
        <v>189</v>
      </c>
      <c r="AP2350" s="96">
        <v>180</v>
      </c>
      <c r="AQ2350" s="96">
        <v>176</v>
      </c>
      <c r="AR2350" s="96">
        <v>187</v>
      </c>
      <c r="AS2350" s="96">
        <v>170</v>
      </c>
      <c r="AT2350" s="96"/>
      <c r="AU2350" s="96"/>
      <c r="AV2350" s="96"/>
      <c r="AW2350" s="96"/>
      <c r="AX2350" s="96"/>
      <c r="AY2350" s="96"/>
      <c r="AZ2350" s="96"/>
      <c r="BA2350" s="96"/>
      <c r="BB2350" s="96"/>
      <c r="BC2350" s="96"/>
      <c r="BD2350" s="96"/>
      <c r="BE2350" s="96"/>
      <c r="BF2350" s="96"/>
      <c r="BG2350" s="96"/>
      <c r="BH2350" s="96"/>
      <c r="BI2350" s="96"/>
      <c r="BJ2350" s="96"/>
      <c r="BK2350" s="96"/>
      <c r="BL2350" s="96"/>
      <c r="BM2350" s="96"/>
      <c r="BN2350" s="96"/>
      <c r="BO2350" s="96"/>
      <c r="BP2350" s="96"/>
      <c r="BQ2350" s="96"/>
      <c r="BR2350" s="96"/>
      <c r="BS2350" s="96"/>
      <c r="BT2350" s="96"/>
      <c r="BU2350" s="96"/>
      <c r="BV2350" s="96"/>
      <c r="BW2350" s="96"/>
      <c r="BX2350" s="96"/>
      <c r="BY2350" s="96"/>
      <c r="BZ2350" s="96"/>
      <c r="CA2350" s="96"/>
      <c r="CB2350" s="96"/>
      <c r="CC2350" s="96"/>
      <c r="CD2350" s="96"/>
      <c r="CE2350" s="96"/>
      <c r="CF2350" s="96"/>
      <c r="CG2350" s="96"/>
      <c r="CH2350" s="96"/>
      <c r="CI2350" s="96"/>
      <c r="CJ2350" s="96"/>
      <c r="CK2350" s="96"/>
      <c r="CL2350" s="96"/>
      <c r="CM2350" s="96"/>
      <c r="CN2350" s="96"/>
      <c r="CO2350" s="96"/>
      <c r="CP2350" s="96"/>
      <c r="CQ2350" s="96"/>
      <c r="CR2350" s="96"/>
      <c r="CS2350" s="96"/>
      <c r="CT2350" s="96"/>
      <c r="CU2350" s="96"/>
      <c r="CV2350" s="96"/>
      <c r="CW2350" s="96"/>
      <c r="CX2350" s="96"/>
      <c r="CY2350" s="96"/>
      <c r="CZ2350" s="96"/>
      <c r="DA2350" s="96"/>
      <c r="DB2350" s="96"/>
      <c r="DC2350" s="96"/>
      <c r="DD2350" s="96"/>
      <c r="DE2350" s="96"/>
      <c r="DF2350" s="96"/>
      <c r="DG2350" s="96"/>
      <c r="DH2350" s="96"/>
      <c r="DI2350" s="96"/>
      <c r="DJ2350" s="96"/>
      <c r="DK2350" s="96"/>
      <c r="DL2350" s="96"/>
      <c r="DM2350" s="96"/>
      <c r="DN2350" s="96"/>
      <c r="DO2350" s="96"/>
      <c r="DP2350" s="96"/>
      <c r="DQ2350" s="96"/>
      <c r="DR2350" s="99"/>
      <c r="DS2350" s="99" t="s">
        <v>10598</v>
      </c>
      <c r="DT2350" s="99" t="s">
        <v>10593</v>
      </c>
      <c r="DU2350" s="99"/>
      <c r="DV2350" s="99" t="s">
        <v>10599</v>
      </c>
      <c r="DW2350" s="99" t="s">
        <v>10595</v>
      </c>
      <c r="DX2350" s="99" t="s">
        <v>10600</v>
      </c>
      <c r="DY2350" s="99" t="s">
        <v>10524</v>
      </c>
      <c r="DZ2350" s="99" t="s">
        <v>10601</v>
      </c>
      <c r="EA2350" s="99" t="s">
        <v>8678</v>
      </c>
      <c r="EB2350" s="99" t="s">
        <v>8566</v>
      </c>
      <c r="EC2350" s="99"/>
      <c r="ED2350" s="99"/>
      <c r="EE2350" s="99"/>
      <c r="EF2350" s="99"/>
      <c r="EG2350" s="99"/>
      <c r="EH2350" s="99"/>
      <c r="EI2350" s="99"/>
      <c r="EJ2350" s="99"/>
      <c r="EK2350" s="99"/>
      <c r="EL2350" s="99"/>
      <c r="EM2350" s="99"/>
      <c r="EN2350" s="99"/>
      <c r="EO2350" s="99"/>
      <c r="EP2350" s="99"/>
      <c r="EQ2350" s="99"/>
      <c r="ER2350" s="99"/>
      <c r="ES2350" s="99"/>
      <c r="ET2350" s="99"/>
      <c r="EU2350" s="99"/>
      <c r="EV2350" s="99"/>
      <c r="EW2350" s="99"/>
      <c r="EX2350" s="99"/>
      <c r="EY2350" s="99"/>
      <c r="EZ2350" s="99"/>
      <c r="FA2350" s="99"/>
      <c r="FB2350" s="99"/>
      <c r="FC2350" s="99"/>
      <c r="FD2350" s="99"/>
      <c r="FE2350" s="99"/>
      <c r="FF2350" s="99"/>
      <c r="FG2350" s="99"/>
      <c r="FH2350" s="99"/>
      <c r="FI2350" s="99"/>
      <c r="FJ2350" s="99"/>
      <c r="FK2350" s="99"/>
      <c r="FL2350" s="99"/>
      <c r="FM2350" s="99"/>
      <c r="FN2350" s="99"/>
      <c r="FO2350" s="99"/>
      <c r="FP2350" s="99"/>
      <c r="FQ2350" s="99"/>
      <c r="FR2350" s="99"/>
      <c r="FS2350" s="99"/>
      <c r="FT2350" s="99"/>
      <c r="FU2350" s="99"/>
      <c r="FV2350" s="99"/>
      <c r="FW2350" s="99"/>
      <c r="FX2350" s="99"/>
      <c r="FY2350" s="99"/>
      <c r="FZ2350" s="99"/>
      <c r="GA2350" s="99"/>
      <c r="GB2350" s="99"/>
      <c r="GC2350" s="99"/>
      <c r="GD2350" s="99"/>
      <c r="GE2350" s="99"/>
      <c r="GF2350" s="99"/>
      <c r="GG2350" s="99"/>
      <c r="GH2350" s="99"/>
      <c r="GI2350" s="99"/>
      <c r="GJ2350" s="99"/>
      <c r="GK2350" s="99"/>
      <c r="GL2350" s="99"/>
      <c r="GM2350" s="99"/>
      <c r="GN2350" s="99"/>
      <c r="GO2350" s="99"/>
      <c r="GP2350" s="99"/>
      <c r="GQ2350" s="99"/>
      <c r="GR2350" s="99"/>
      <c r="GS2350" s="99"/>
      <c r="GT2350" s="99"/>
      <c r="GU2350" s="99"/>
      <c r="GV2350" s="99"/>
      <c r="GW2350" s="99"/>
      <c r="GX2350" s="99"/>
      <c r="GY2350" s="99"/>
      <c r="GZ2350" s="99"/>
      <c r="HT2350" s="96"/>
      <c r="HU2350" s="96"/>
      <c r="HV2350" s="96"/>
      <c r="HW2350" s="96"/>
      <c r="HX2350" s="96"/>
      <c r="HY2350" s="96"/>
      <c r="HZ2350" s="96"/>
      <c r="IA2350" s="96"/>
      <c r="IB2350" s="96"/>
      <c r="IC2350" s="96"/>
      <c r="ID2350" s="96"/>
      <c r="IE2350" s="96"/>
      <c r="IF2350" s="96"/>
      <c r="IG2350" s="96"/>
      <c r="IH2350" s="96"/>
      <c r="II2350" s="96"/>
      <c r="IJ2350" s="96"/>
      <c r="IK2350" s="96"/>
      <c r="IL2350" s="96"/>
      <c r="IM2350" s="96"/>
      <c r="IN2350" s="96"/>
      <c r="IO2350" s="96"/>
      <c r="IQ2350" s="14">
        <v>99</v>
      </c>
      <c r="IR2350" s="14">
        <v>97</v>
      </c>
      <c r="IT2350" s="14">
        <v>98</v>
      </c>
      <c r="IU2350" s="14">
        <v>98</v>
      </c>
      <c r="IX2350" s="14">
        <v>98</v>
      </c>
      <c r="IY2350" s="14">
        <v>98</v>
      </c>
      <c r="LX2350" s="96">
        <v>81</v>
      </c>
      <c r="LY2350" s="96">
        <v>68</v>
      </c>
      <c r="LZ2350" s="96">
        <v>67</v>
      </c>
      <c r="MA2350" s="96">
        <v>68</v>
      </c>
      <c r="MB2350" s="96">
        <v>63</v>
      </c>
      <c r="MC2350" s="96">
        <v>75</v>
      </c>
      <c r="MD2350" s="96"/>
      <c r="ME2350" s="96"/>
      <c r="MF2350" s="96">
        <v>74</v>
      </c>
      <c r="MG2350" s="96">
        <v>62</v>
      </c>
      <c r="MH2350" s="96"/>
      <c r="MI2350" s="96"/>
      <c r="MJ2350" s="96"/>
      <c r="MK2350" s="96"/>
      <c r="ML2350" s="96"/>
      <c r="MM2350" s="96"/>
      <c r="MN2350" s="96"/>
      <c r="MO2350" s="96"/>
      <c r="MP2350" s="96"/>
      <c r="MQ2350" s="96"/>
      <c r="MR2350" s="96"/>
      <c r="MS2350" s="96"/>
      <c r="MT2350" s="96"/>
      <c r="MU2350" s="96"/>
      <c r="MV2350" s="96"/>
      <c r="MW2350" s="96"/>
      <c r="MX2350" s="96"/>
      <c r="MY2350" s="96"/>
      <c r="MZ2350" s="96"/>
      <c r="NA2350" s="96"/>
      <c r="NB2350" s="96"/>
      <c r="NC2350" s="96"/>
      <c r="ND2350" s="96"/>
      <c r="NE2350" s="96"/>
      <c r="NF2350" s="96"/>
      <c r="NG2350" s="96"/>
      <c r="NH2350" s="96"/>
      <c r="NI2350" s="96"/>
      <c r="NJ2350" s="96"/>
      <c r="NK2350" s="96"/>
      <c r="NL2350" s="96"/>
      <c r="NM2350" s="96"/>
      <c r="NN2350" s="96"/>
      <c r="NO2350" s="96"/>
      <c r="NP2350" s="96"/>
      <c r="NQ2350" s="96"/>
      <c r="NR2350" s="96"/>
      <c r="NS2350" s="96"/>
      <c r="NT2350" s="96"/>
      <c r="NU2350" s="96"/>
      <c r="NV2350" s="96"/>
      <c r="NW2350" s="96"/>
      <c r="NX2350" s="96"/>
      <c r="NY2350" s="96"/>
      <c r="NZ2350" s="96"/>
      <c r="OA2350" s="96"/>
      <c r="OB2350" s="96"/>
      <c r="OC2350" s="96"/>
      <c r="OD2350" s="96"/>
      <c r="OE2350" s="96"/>
      <c r="OF2350" s="96"/>
      <c r="OG2350" s="96"/>
      <c r="OH2350" s="96"/>
      <c r="OI2350" s="96"/>
      <c r="OJ2350" s="96"/>
      <c r="OK2350" s="96"/>
      <c r="OL2350" s="96"/>
      <c r="OM2350" s="96"/>
      <c r="ON2350" s="96"/>
      <c r="OO2350" s="96"/>
      <c r="OP2350" s="96"/>
      <c r="OQ2350" s="96"/>
      <c r="OR2350" s="96"/>
      <c r="OS2350" s="96"/>
      <c r="OT2350" s="96"/>
      <c r="OU2350" s="96"/>
      <c r="OV2350" s="96"/>
      <c r="OW2350" s="96"/>
      <c r="OX2350" s="96"/>
      <c r="OY2350" s="96"/>
      <c r="OZ2350" s="96"/>
      <c r="PA2350" s="96"/>
      <c r="PB2350" s="96"/>
      <c r="PC2350" s="96"/>
      <c r="PD2350" s="96"/>
      <c r="PE2350" s="96"/>
      <c r="PF2350" s="96"/>
      <c r="PG2350" s="96">
        <v>20</v>
      </c>
      <c r="PH2350" s="96">
        <v>20</v>
      </c>
      <c r="PI2350" s="96">
        <v>20</v>
      </c>
      <c r="PJ2350" s="96">
        <v>20</v>
      </c>
      <c r="PK2350" s="96">
        <v>20</v>
      </c>
      <c r="PL2350" s="96">
        <v>20</v>
      </c>
      <c r="PM2350" s="96"/>
      <c r="PN2350" s="96"/>
      <c r="PO2350" s="96">
        <v>20</v>
      </c>
      <c r="PP2350" s="96">
        <v>19</v>
      </c>
      <c r="PQ2350" s="96"/>
      <c r="PR2350" s="96"/>
      <c r="PS2350" s="96"/>
      <c r="PT2350" s="96"/>
      <c r="PU2350" s="96"/>
      <c r="PV2350" s="96"/>
      <c r="PW2350" s="96"/>
      <c r="PX2350" s="96"/>
      <c r="PY2350" s="96"/>
      <c r="PZ2350" s="96"/>
      <c r="QA2350" s="96"/>
      <c r="QB2350" s="96"/>
      <c r="QC2350" s="96"/>
      <c r="QD2350" s="96"/>
      <c r="QE2350" s="96"/>
      <c r="QF2350" s="96"/>
      <c r="QG2350" s="96"/>
      <c r="QH2350" s="96"/>
      <c r="QI2350" s="96"/>
      <c r="QJ2350" s="96"/>
      <c r="QK2350" s="96"/>
      <c r="QL2350" s="96"/>
      <c r="QM2350" s="96"/>
      <c r="QN2350" s="96"/>
      <c r="QO2350" s="96"/>
      <c r="QP2350" s="96"/>
      <c r="QQ2350" s="96"/>
      <c r="QR2350" s="96"/>
      <c r="QS2350" s="96"/>
      <c r="QT2350" s="96"/>
      <c r="QU2350" s="96"/>
      <c r="QV2350" s="96"/>
      <c r="QW2350" s="96"/>
      <c r="QX2350" s="96"/>
      <c r="QY2350" s="96"/>
      <c r="QZ2350" s="96"/>
      <c r="RA2350" s="96"/>
      <c r="RB2350" s="96"/>
      <c r="RC2350" s="96"/>
      <c r="RD2350" s="96"/>
      <c r="RE2350" s="96"/>
      <c r="RF2350" s="96"/>
      <c r="RG2350" s="96"/>
      <c r="RH2350" s="96"/>
      <c r="RI2350" s="96"/>
      <c r="RJ2350" s="96"/>
      <c r="RK2350" s="96"/>
      <c r="RL2350" s="96"/>
      <c r="RM2350" s="96"/>
      <c r="RN2350" s="96"/>
      <c r="RO2350" s="96"/>
      <c r="RP2350" s="96"/>
      <c r="RQ2350" s="96"/>
      <c r="RR2350" s="96"/>
      <c r="RS2350" s="96"/>
      <c r="RT2350" s="96"/>
      <c r="RU2350" s="96"/>
      <c r="RV2350" s="96"/>
      <c r="RW2350" s="96"/>
      <c r="RX2350" s="96"/>
      <c r="RY2350" s="96"/>
      <c r="RZ2350" s="96"/>
      <c r="SA2350" s="96"/>
      <c r="SB2350" s="96"/>
      <c r="SC2350" s="96"/>
      <c r="SD2350" s="96"/>
      <c r="SE2350" s="96"/>
      <c r="SF2350" s="96"/>
      <c r="SG2350" s="96"/>
      <c r="SH2350" s="96"/>
      <c r="SI2350" s="96"/>
      <c r="SJ2350" s="96"/>
      <c r="SK2350" s="96"/>
      <c r="SL2350" s="96"/>
      <c r="SM2350" s="96"/>
      <c r="SN2350" s="96"/>
      <c r="SO2350" s="96"/>
      <c r="SP2350" s="96"/>
      <c r="SQ2350" s="96">
        <v>97.7</v>
      </c>
      <c r="SR2350" s="96">
        <v>98.2</v>
      </c>
      <c r="SS2350" s="96"/>
      <c r="ST2350" s="96">
        <v>98.1</v>
      </c>
      <c r="SU2350" s="96">
        <v>98</v>
      </c>
      <c r="SV2350" s="96"/>
      <c r="SW2350" s="96"/>
      <c r="SX2350" s="96">
        <v>98.4</v>
      </c>
      <c r="SY2350" s="96">
        <v>98</v>
      </c>
      <c r="SZ2350" s="96"/>
      <c r="TA2350" s="96"/>
      <c r="TB2350" s="96"/>
      <c r="TC2350" s="96"/>
      <c r="TD2350" s="96"/>
      <c r="TE2350" s="96"/>
      <c r="TF2350" s="96"/>
      <c r="TG2350" s="96"/>
      <c r="TH2350" s="96"/>
      <c r="TI2350" s="96"/>
      <c r="TJ2350" s="96"/>
      <c r="TK2350" s="96"/>
      <c r="TL2350" s="96"/>
      <c r="TM2350" s="96"/>
      <c r="TN2350" s="96"/>
      <c r="TO2350" s="96"/>
      <c r="TP2350" s="96"/>
      <c r="TQ2350" s="96"/>
      <c r="TR2350" s="96"/>
      <c r="TS2350" s="96"/>
      <c r="TT2350" s="96"/>
      <c r="TU2350" s="96"/>
      <c r="TV2350" s="96"/>
      <c r="TW2350" s="96"/>
      <c r="TX2350" s="96"/>
      <c r="TY2350" s="96"/>
      <c r="TZ2350" s="96"/>
      <c r="UA2350" s="96"/>
      <c r="UB2350" s="96"/>
      <c r="UC2350" s="96"/>
      <c r="UD2350" s="96"/>
      <c r="UE2350" s="96"/>
      <c r="UF2350" s="96"/>
      <c r="UG2350" s="96"/>
      <c r="UH2350" s="96"/>
      <c r="UI2350" s="96"/>
      <c r="UJ2350" s="96"/>
      <c r="UK2350" s="96"/>
      <c r="UL2350" s="96"/>
      <c r="UM2350" s="96"/>
      <c r="UN2350" s="96"/>
      <c r="UO2350" s="96"/>
      <c r="UP2350" s="96"/>
      <c r="UQ2350" s="96"/>
      <c r="UR2350" s="96"/>
      <c r="US2350" s="96"/>
      <c r="UT2350" s="96"/>
      <c r="UU2350" s="96"/>
      <c r="UV2350" s="96"/>
      <c r="UW2350" s="96"/>
      <c r="UX2350" s="96"/>
      <c r="UY2350" s="96"/>
      <c r="UZ2350" s="96"/>
      <c r="VA2350" s="96"/>
      <c r="VB2350" s="96"/>
      <c r="VC2350" s="96"/>
      <c r="VD2350" s="96"/>
      <c r="VE2350" s="96"/>
      <c r="VF2350" s="96"/>
      <c r="VG2350" s="96"/>
      <c r="VH2350" s="96"/>
      <c r="VI2350" s="96"/>
      <c r="VJ2350" s="96"/>
      <c r="VK2350" s="96"/>
      <c r="VL2350" s="96"/>
      <c r="VM2350" s="96"/>
      <c r="VN2350" s="96"/>
      <c r="VO2350" s="96"/>
      <c r="VP2350" s="96"/>
      <c r="VQ2350" s="96"/>
      <c r="VR2350" s="96"/>
      <c r="VS2350" s="96"/>
      <c r="VT2350" s="96"/>
      <c r="VU2350" s="96"/>
      <c r="VV2350" s="96"/>
      <c r="VW2350" s="96"/>
      <c r="WQ2350" s="96"/>
      <c r="WR2350" s="96">
        <v>0</v>
      </c>
      <c r="WS2350" s="96">
        <v>0</v>
      </c>
      <c r="WT2350" s="96"/>
      <c r="WU2350" s="96">
        <v>0</v>
      </c>
      <c r="WV2350" s="96">
        <v>0</v>
      </c>
      <c r="WW2350" s="96"/>
      <c r="WX2350" s="96"/>
      <c r="WY2350" s="96">
        <v>0</v>
      </c>
      <c r="WZ2350" s="96">
        <v>0</v>
      </c>
      <c r="XA2350" s="96"/>
      <c r="XB2350" s="96"/>
      <c r="XC2350" s="96"/>
      <c r="XD2350" s="96"/>
      <c r="XE2350" s="96"/>
      <c r="XF2350" s="96"/>
      <c r="XG2350" s="96"/>
      <c r="XH2350" s="96"/>
      <c r="XI2350" s="96"/>
      <c r="XJ2350" s="96"/>
      <c r="XK2350" s="96"/>
      <c r="XL2350" s="96"/>
      <c r="XM2350" s="96"/>
      <c r="XN2350" s="96"/>
      <c r="XO2350" s="96"/>
      <c r="XP2350" s="96"/>
      <c r="XQ2350" s="96"/>
      <c r="XR2350" s="96"/>
      <c r="XS2350" s="96"/>
      <c r="XT2350" s="96"/>
      <c r="XU2350" s="96"/>
      <c r="XV2350" s="96"/>
      <c r="XW2350" s="96"/>
      <c r="XX2350" s="96"/>
      <c r="XY2350" s="96"/>
      <c r="XZ2350" s="96"/>
      <c r="YA2350" s="96"/>
      <c r="YB2350" s="96"/>
      <c r="YC2350" s="96"/>
      <c r="YD2350" s="96"/>
      <c r="YE2350" s="96"/>
      <c r="YF2350" s="96"/>
      <c r="YG2350" s="96"/>
      <c r="YH2350" s="96"/>
      <c r="YI2350" s="96"/>
      <c r="YJ2350" s="96"/>
      <c r="YK2350" s="96"/>
      <c r="YL2350" s="96"/>
      <c r="YM2350" s="96"/>
      <c r="YN2350" s="96"/>
      <c r="YO2350" s="96"/>
      <c r="YP2350" s="96"/>
      <c r="YQ2350" s="96"/>
      <c r="YR2350" s="96"/>
      <c r="YS2350" s="96"/>
      <c r="YT2350" s="96"/>
      <c r="YU2350" s="96"/>
      <c r="YV2350" s="96"/>
      <c r="YW2350" s="96"/>
      <c r="YX2350" s="96"/>
      <c r="YY2350" s="96"/>
      <c r="YZ2350" s="96"/>
      <c r="ZA2350" s="96"/>
      <c r="ZB2350" s="96"/>
      <c r="ZC2350" s="96"/>
      <c r="ZD2350" s="96"/>
      <c r="ZE2350" s="96"/>
      <c r="ZF2350" s="96"/>
      <c r="ZG2350" s="96"/>
      <c r="ZH2350" s="96"/>
      <c r="ZI2350" s="96"/>
      <c r="ZJ2350" s="96"/>
      <c r="ZK2350" s="96"/>
      <c r="ZL2350" s="96"/>
      <c r="ZM2350" s="96"/>
      <c r="ZN2350" s="96"/>
      <c r="ZO2350" s="96"/>
      <c r="ZP2350" s="96"/>
      <c r="ZQ2350" s="96"/>
      <c r="ZR2350" s="96"/>
      <c r="ZS2350" s="96"/>
      <c r="ZT2350" s="96"/>
      <c r="ZU2350" s="96"/>
      <c r="ZV2350" s="96"/>
      <c r="ZW2350" s="96"/>
      <c r="ZX2350" s="96"/>
      <c r="ZY2350" s="96"/>
      <c r="ZZ2350" s="96"/>
      <c r="AAA2350" s="96"/>
      <c r="AAE2350" s="96"/>
      <c r="AAF2350" s="96"/>
      <c r="AAG2350" s="96"/>
      <c r="AAI2350" s="95"/>
      <c r="AAJ2350" s="96"/>
      <c r="AAL2350" s="96"/>
      <c r="AAM2350" s="99"/>
      <c r="AAO2350" s="95"/>
      <c r="AAP2350" s="96"/>
      <c r="AAR2350" s="96"/>
      <c r="AAS2350" s="99"/>
      <c r="AAU2350" s="95"/>
      <c r="AAV2350" s="96"/>
      <c r="AAX2350" s="96"/>
      <c r="AAZ2350" s="14">
        <v>32</v>
      </c>
      <c r="ABB2350" s="96"/>
      <c r="ABC2350" s="96">
        <v>10.5</v>
      </c>
      <c r="ABD2350" s="96"/>
      <c r="ABE2350" s="96"/>
      <c r="ABF2350" s="96">
        <v>33</v>
      </c>
      <c r="ABG2350" s="96"/>
      <c r="ABJ2350" s="96"/>
      <c r="ABK2350" s="96"/>
      <c r="ABL2350" s="96"/>
      <c r="ABM2350" s="96"/>
      <c r="ABN2350" s="96">
        <v>7.94</v>
      </c>
      <c r="ABP2350" s="14">
        <v>390</v>
      </c>
      <c r="ABQ2350" s="96"/>
      <c r="ABR2350" s="96"/>
      <c r="ABS2350" s="96"/>
      <c r="ABT2350" s="96"/>
      <c r="ABV2350" s="14">
        <v>142</v>
      </c>
      <c r="ABX2350" s="96"/>
      <c r="ABY2350" s="96">
        <v>3.7</v>
      </c>
      <c r="ABZ2350" s="96"/>
      <c r="ACA2350" s="96"/>
      <c r="ACB2350" s="96">
        <v>100</v>
      </c>
      <c r="ACC2350" s="96"/>
      <c r="ACE2350" s="14">
        <v>9.1999999999999993</v>
      </c>
      <c r="ACG2350" s="96">
        <v>117</v>
      </c>
      <c r="ACH2350" s="96">
        <v>117</v>
      </c>
      <c r="ACI2350" s="96">
        <v>166</v>
      </c>
      <c r="ACJ2350" s="96">
        <v>173</v>
      </c>
      <c r="ACK2350" s="96">
        <v>190</v>
      </c>
      <c r="ACL2350" s="96"/>
      <c r="ACM2350" s="96"/>
      <c r="ACN2350" s="96"/>
      <c r="ACO2350" s="96"/>
      <c r="ACP2350" s="96"/>
      <c r="ACQ2350" s="96"/>
      <c r="ACR2350" s="96">
        <v>10</v>
      </c>
      <c r="ACS2350" s="96"/>
      <c r="ACU2350" s="14">
        <v>0.92</v>
      </c>
      <c r="ACW2350" s="96"/>
      <c r="ACX2350" s="96">
        <v>10</v>
      </c>
      <c r="ACY2350" s="96"/>
      <c r="ADB2350" s="96"/>
      <c r="ADC2350" s="96"/>
      <c r="ADD2350" s="96"/>
      <c r="ADE2350" s="96"/>
      <c r="ADJ2350" s="96"/>
      <c r="ADK2350" s="96"/>
      <c r="ADL2350" s="96"/>
      <c r="ADM2350" s="96"/>
      <c r="ADN2350" s="96"/>
      <c r="ADP2350" s="96"/>
      <c r="ADQ2350" s="96"/>
      <c r="ADR2350" s="96"/>
      <c r="ADS2350" s="96"/>
      <c r="ADT2350" s="96"/>
      <c r="ADU2350" s="96"/>
      <c r="ADV2350" s="96"/>
      <c r="ADW2350" s="96"/>
      <c r="ADX2350" s="96"/>
      <c r="ADY2350" s="96"/>
      <c r="ADZ2350" s="96"/>
      <c r="AEA2350" s="96"/>
      <c r="AEB2350" s="96"/>
      <c r="AEC2350" s="96"/>
      <c r="AED2350" s="96"/>
      <c r="AEE2350" s="96"/>
      <c r="AEF2350" s="96"/>
      <c r="AEG2350" s="96"/>
      <c r="AEH2350" s="96"/>
      <c r="AEI2350" s="96"/>
      <c r="AEJ2350" s="96"/>
      <c r="AEK2350" s="96"/>
      <c r="AEL2350" s="96"/>
      <c r="AEM2350" s="96"/>
      <c r="AEN2350" s="96"/>
      <c r="AEO2350" s="96"/>
      <c r="AEP2350" s="96"/>
      <c r="AEQ2350" s="96"/>
      <c r="AER2350" s="96"/>
      <c r="AES2350" s="96"/>
      <c r="AET2350" s="96"/>
      <c r="AEU2350" s="96"/>
      <c r="AEV2350" s="96"/>
      <c r="AEW2350" s="96"/>
      <c r="AEX2350" s="96"/>
      <c r="AEY2350" s="96"/>
      <c r="AEZ2350" s="96"/>
      <c r="AFA2350" s="96"/>
      <c r="AFB2350" s="96"/>
      <c r="AFC2350" s="96"/>
      <c r="AFD2350" s="96"/>
      <c r="AFE2350" s="96"/>
      <c r="AFF2350" s="96"/>
      <c r="AFG2350" s="96"/>
      <c r="AFH2350" s="96"/>
      <c r="AFI2350" s="96"/>
      <c r="AFJ2350" s="96"/>
      <c r="AFK2350" s="96"/>
      <c r="AFL2350" s="96"/>
      <c r="AFM2350" s="96"/>
      <c r="AFN2350" s="96"/>
      <c r="AFO2350" s="96"/>
      <c r="AFP2350" s="96"/>
      <c r="AFQ2350" s="96"/>
      <c r="AFR2350" s="96"/>
      <c r="AFS2350" s="96"/>
      <c r="AFT2350" s="96"/>
      <c r="AFU2350" s="96"/>
      <c r="AFV2350" s="96"/>
      <c r="AFW2350" s="96"/>
      <c r="AFX2350" s="96"/>
      <c r="AFY2350" s="96"/>
      <c r="AFZ2350" s="96"/>
      <c r="AGA2350" s="96"/>
      <c r="AGB2350" s="96"/>
      <c r="AGC2350" s="96"/>
      <c r="AGD2350" s="96"/>
      <c r="AGE2350" s="96"/>
      <c r="AGF2350" s="96"/>
      <c r="AGG2350" s="96"/>
      <c r="AGH2350" s="96"/>
      <c r="AGI2350" s="96"/>
      <c r="AGJ2350" s="96"/>
      <c r="AGK2350" s="99"/>
      <c r="AGM2350" s="95"/>
      <c r="AGN2350" s="96"/>
      <c r="AGP2350" s="96"/>
      <c r="AGQ2350" s="99"/>
      <c r="AGS2350" s="14">
        <v>1</v>
      </c>
      <c r="AGT2350" s="14">
        <v>1</v>
      </c>
      <c r="AGU2350" s="14">
        <v>0</v>
      </c>
      <c r="AGV2350" s="14">
        <v>1</v>
      </c>
      <c r="AGW2350" s="14">
        <v>0</v>
      </c>
      <c r="AGX2350" s="14">
        <v>0</v>
      </c>
      <c r="AGY2350" s="14">
        <v>0</v>
      </c>
      <c r="AGZ2350" s="14">
        <v>6</v>
      </c>
      <c r="AHA2350" s="14">
        <v>0</v>
      </c>
      <c r="AHB2350" s="14">
        <v>0</v>
      </c>
      <c r="AHC2350" s="14">
        <v>0</v>
      </c>
      <c r="AHD2350" s="14">
        <v>0</v>
      </c>
      <c r="AHE2350" s="14">
        <v>0</v>
      </c>
      <c r="AHF2350" s="14">
        <v>0</v>
      </c>
      <c r="AHH2350" s="14">
        <v>0</v>
      </c>
      <c r="AHI2350" s="14">
        <v>0</v>
      </c>
      <c r="AHK2350" s="14">
        <v>0</v>
      </c>
      <c r="AHL2350" s="14">
        <v>0</v>
      </c>
      <c r="AHM2350" s="14">
        <v>0</v>
      </c>
      <c r="AHN2350" s="14">
        <v>0</v>
      </c>
      <c r="AHO2350" s="14">
        <v>0</v>
      </c>
      <c r="AHP2350" s="14">
        <v>0</v>
      </c>
      <c r="AHQ2350" s="14">
        <v>0</v>
      </c>
      <c r="AHR2350" s="14">
        <v>0</v>
      </c>
      <c r="AHS2350" s="96"/>
      <c r="AHT2350" s="99"/>
      <c r="AHV2350" s="95"/>
      <c r="AHW2350" s="96"/>
      <c r="AHY2350" s="96"/>
      <c r="AHZ2350" s="99"/>
      <c r="AIB2350" s="95"/>
      <c r="AIC2350" s="96"/>
      <c r="AIE2350" s="96"/>
      <c r="AIF2350" s="99"/>
      <c r="AIH2350" s="95"/>
      <c r="AII2350" s="96"/>
      <c r="AIK2350" s="96"/>
      <c r="AIL2350" s="99"/>
      <c r="AIN2350" s="14">
        <v>0</v>
      </c>
      <c r="AIO2350" s="14">
        <v>0</v>
      </c>
      <c r="AIQ2350" s="96"/>
      <c r="AIR2350" s="99"/>
      <c r="AIT2350" s="98"/>
      <c r="AIU2350" s="96"/>
      <c r="AIW2350" s="96"/>
      <c r="AIX2350" s="99"/>
      <c r="AJB2350" s="95"/>
      <c r="AJC2350" s="96"/>
      <c r="AJE2350" s="96"/>
      <c r="AJF2350" s="99"/>
      <c r="AJH2350" s="95"/>
      <c r="AJI2350" s="96"/>
      <c r="AJK2350" s="96"/>
      <c r="AJL2350" s="99"/>
      <c r="AJN2350" s="95"/>
      <c r="AJO2350" s="96"/>
    </row>
    <row r="2351" spans="1:951" s="31" customFormat="1">
      <c r="B2351" s="31">
        <v>4</v>
      </c>
      <c r="C2351" s="31">
        <v>0</v>
      </c>
      <c r="F2351" s="82"/>
      <c r="G2351" s="83"/>
      <c r="Z2351" s="31">
        <v>0</v>
      </c>
      <c r="AA2351" s="31">
        <v>2</v>
      </c>
      <c r="AB2351" s="83" t="s">
        <v>10602</v>
      </c>
      <c r="AI2351" s="31">
        <v>148</v>
      </c>
      <c r="AJ2351" s="31">
        <v>176</v>
      </c>
      <c r="DR2351" s="31">
        <v>79</v>
      </c>
      <c r="DS2351" s="31">
        <v>78</v>
      </c>
      <c r="IP2351" s="31">
        <v>99</v>
      </c>
      <c r="IQ2351" s="31">
        <v>98</v>
      </c>
      <c r="LX2351" s="31">
        <v>79</v>
      </c>
      <c r="LY2351" s="31">
        <v>78</v>
      </c>
      <c r="PG2351" s="31">
        <v>19</v>
      </c>
      <c r="PH2351" s="31">
        <v>19</v>
      </c>
      <c r="SP2351" s="31">
        <v>97.5</v>
      </c>
      <c r="SQ2351" s="31">
        <v>97.9</v>
      </c>
      <c r="WQ2351" s="31">
        <v>0</v>
      </c>
      <c r="WR2351" s="31">
        <v>0</v>
      </c>
      <c r="AAI2351" s="82"/>
      <c r="AAJ2351" s="83"/>
      <c r="AAO2351" s="82"/>
      <c r="AAP2351" s="83"/>
      <c r="AAU2351" s="82"/>
      <c r="AAV2351" s="83"/>
      <c r="AAZ2351" s="31">
        <v>34</v>
      </c>
      <c r="ABC2351" s="31">
        <v>11.2</v>
      </c>
      <c r="ABF2351" s="31">
        <v>35.1</v>
      </c>
      <c r="ABN2351" s="31">
        <v>8.92</v>
      </c>
      <c r="ABP2351" s="31">
        <v>440</v>
      </c>
      <c r="ABV2351" s="31">
        <v>142</v>
      </c>
      <c r="ABY2351" s="31">
        <v>3.4</v>
      </c>
      <c r="ACB2351" s="31">
        <v>99</v>
      </c>
      <c r="ACE2351" s="31">
        <v>9.4</v>
      </c>
      <c r="ACG2351" s="31">
        <v>93</v>
      </c>
      <c r="ACH2351" s="31">
        <v>99</v>
      </c>
      <c r="ACR2351" s="31">
        <v>10</v>
      </c>
      <c r="ACU2351" s="31">
        <v>0.89</v>
      </c>
      <c r="ACX2351" s="31">
        <v>9</v>
      </c>
      <c r="ADO2351" s="31">
        <v>12.4</v>
      </c>
      <c r="AGM2351" s="82"/>
      <c r="AGN2351" s="83"/>
      <c r="AGS2351" s="31">
        <v>1</v>
      </c>
      <c r="AGT2351" s="31">
        <v>1</v>
      </c>
      <c r="AGU2351" s="31">
        <v>0</v>
      </c>
      <c r="AGV2351" s="31">
        <v>1</v>
      </c>
      <c r="AGW2351" s="31">
        <v>0</v>
      </c>
      <c r="AGX2351" s="31">
        <v>0</v>
      </c>
      <c r="AGY2351" s="31">
        <v>0</v>
      </c>
      <c r="AGZ2351" s="31">
        <v>4</v>
      </c>
      <c r="AHA2351" s="31">
        <v>0</v>
      </c>
      <c r="AHB2351" s="31">
        <v>0</v>
      </c>
      <c r="AHC2351" s="31">
        <v>0</v>
      </c>
      <c r="AHD2351" s="31">
        <v>0</v>
      </c>
      <c r="AHE2351" s="31">
        <v>0</v>
      </c>
      <c r="AHF2351" s="31">
        <v>0</v>
      </c>
      <c r="AHH2351" s="31">
        <v>0</v>
      </c>
      <c r="AHI2351" s="31">
        <v>0</v>
      </c>
      <c r="AHK2351" s="31">
        <v>0</v>
      </c>
      <c r="AHL2351" s="31">
        <v>0</v>
      </c>
      <c r="AHM2351" s="31">
        <v>0</v>
      </c>
      <c r="AHN2351" s="31">
        <v>0</v>
      </c>
      <c r="AHO2351" s="31">
        <v>0</v>
      </c>
      <c r="AHP2351" s="31">
        <v>0</v>
      </c>
      <c r="AHQ2351" s="31">
        <v>0</v>
      </c>
      <c r="AHR2351" s="31">
        <v>0</v>
      </c>
      <c r="AHV2351" s="82"/>
      <c r="AHW2351" s="83"/>
      <c r="AIB2351" s="82"/>
      <c r="AIC2351" s="83"/>
      <c r="AIH2351" s="82"/>
      <c r="AII2351" s="83"/>
      <c r="AIN2351" s="31">
        <v>0</v>
      </c>
      <c r="AIO2351" s="31">
        <v>0</v>
      </c>
      <c r="AIT2351" s="84"/>
      <c r="AIU2351" s="83"/>
      <c r="AJB2351" s="82"/>
      <c r="AJC2351" s="83"/>
      <c r="AJH2351" s="82"/>
      <c r="AJI2351" s="83"/>
      <c r="AJN2351" s="82"/>
      <c r="AJO2351" s="83"/>
    </row>
    <row r="2352" spans="1:951" s="1" customFormat="1">
      <c r="A2352" s="1">
        <v>500</v>
      </c>
      <c r="B2352" s="1">
        <v>1</v>
      </c>
      <c r="C2352" s="1">
        <v>1</v>
      </c>
      <c r="D2352" s="1" t="s">
        <v>7525</v>
      </c>
      <c r="O2352" s="1">
        <v>1</v>
      </c>
      <c r="Z2352" s="1">
        <v>0</v>
      </c>
      <c r="AA2352" s="1">
        <v>1</v>
      </c>
      <c r="AC2352" s="1">
        <v>0</v>
      </c>
      <c r="AE2352" s="1">
        <v>0</v>
      </c>
      <c r="AG2352" s="1">
        <v>0</v>
      </c>
      <c r="AI2352" s="1">
        <v>122</v>
      </c>
      <c r="AJ2352" s="1">
        <v>110</v>
      </c>
      <c r="DR2352" s="1">
        <v>58</v>
      </c>
      <c r="DS2352" s="1">
        <v>72</v>
      </c>
      <c r="HA2352" s="1">
        <v>2</v>
      </c>
      <c r="HB2352" s="1">
        <v>2</v>
      </c>
      <c r="HT2352" s="1">
        <v>0</v>
      </c>
      <c r="HU2352" s="1">
        <v>0</v>
      </c>
      <c r="IP2352" s="1">
        <v>97</v>
      </c>
      <c r="IQ2352" s="1">
        <v>97</v>
      </c>
      <c r="LX2352" s="1">
        <v>92</v>
      </c>
      <c r="LY2352" s="1">
        <v>102</v>
      </c>
      <c r="PG2352" s="1">
        <v>16</v>
      </c>
      <c r="PH2352" s="1">
        <v>22</v>
      </c>
      <c r="SP2352" s="1">
        <v>98.8</v>
      </c>
      <c r="SQ2352" s="1">
        <v>99.5</v>
      </c>
      <c r="VX2352" s="1">
        <v>0</v>
      </c>
      <c r="VY2352" s="1">
        <v>0</v>
      </c>
      <c r="WQ2352" s="1">
        <v>0</v>
      </c>
      <c r="WR2352" s="1">
        <v>0</v>
      </c>
      <c r="AGS2352" s="1">
        <v>1</v>
      </c>
      <c r="AGT2352" s="1">
        <v>0</v>
      </c>
      <c r="AGU2352" s="1">
        <v>0</v>
      </c>
      <c r="AGV2352" s="1">
        <v>1</v>
      </c>
      <c r="AGW2352" s="1">
        <v>0</v>
      </c>
      <c r="AGX2352" s="1">
        <v>0</v>
      </c>
      <c r="AGY2352" s="1">
        <v>0</v>
      </c>
      <c r="AGZ2352" s="1">
        <v>0</v>
      </c>
      <c r="AHA2352" s="1">
        <v>0</v>
      </c>
      <c r="AHB2352" s="1">
        <v>0</v>
      </c>
      <c r="AHC2352" s="1">
        <v>1</v>
      </c>
      <c r="AHD2352" s="1">
        <v>0</v>
      </c>
      <c r="AHE2352" s="1">
        <v>0</v>
      </c>
      <c r="AHF2352" s="1">
        <v>0</v>
      </c>
      <c r="AHH2352" s="1">
        <v>0</v>
      </c>
      <c r="AHI2352" s="1">
        <v>0</v>
      </c>
      <c r="AHK2352" s="1">
        <v>0</v>
      </c>
      <c r="AHL2352" s="1">
        <v>0</v>
      </c>
      <c r="AHM2352" s="1">
        <v>0</v>
      </c>
      <c r="AHN2352" s="1">
        <v>0</v>
      </c>
      <c r="AHO2352" s="1">
        <v>0</v>
      </c>
      <c r="AHP2352" s="1">
        <v>0</v>
      </c>
      <c r="AHQ2352" s="1">
        <v>0</v>
      </c>
      <c r="AHR2352" s="1">
        <v>1</v>
      </c>
      <c r="AIM2352" s="1">
        <v>2</v>
      </c>
      <c r="AIN2352" s="1">
        <v>0</v>
      </c>
      <c r="AIO2352" s="1">
        <v>0</v>
      </c>
      <c r="AIP2352" s="1">
        <v>1</v>
      </c>
      <c r="AIQ2352" s="1">
        <v>1</v>
      </c>
      <c r="AIR2352" s="1">
        <v>1</v>
      </c>
      <c r="AIS2352" s="1">
        <v>1</v>
      </c>
      <c r="AIT2352" s="3">
        <v>2</v>
      </c>
      <c r="AIU2352" s="1">
        <v>0</v>
      </c>
      <c r="AIV2352" s="1">
        <v>0</v>
      </c>
      <c r="AIW2352" s="1">
        <v>0</v>
      </c>
      <c r="AIX2352" s="1">
        <v>90</v>
      </c>
      <c r="AIY2352" s="1">
        <v>38</v>
      </c>
    </row>
    <row r="2353" spans="1:939" s="1" customFormat="1">
      <c r="B2353" s="1">
        <v>2</v>
      </c>
      <c r="C2353" s="1">
        <v>1</v>
      </c>
      <c r="D2353" s="1" t="s">
        <v>6191</v>
      </c>
      <c r="E2353" s="1" t="s">
        <v>5913</v>
      </c>
      <c r="O2353" s="1">
        <v>1</v>
      </c>
      <c r="P2353" s="1">
        <v>1</v>
      </c>
      <c r="Z2353" s="1">
        <v>0</v>
      </c>
      <c r="AA2353" s="1">
        <v>0</v>
      </c>
      <c r="AB2353" s="1" t="s">
        <v>10603</v>
      </c>
      <c r="AC2353" s="1">
        <v>4</v>
      </c>
      <c r="AD2353" s="1">
        <v>0</v>
      </c>
      <c r="AE2353" s="1">
        <v>0</v>
      </c>
      <c r="AG2353" s="1">
        <v>0</v>
      </c>
      <c r="AI2353" s="1">
        <v>120</v>
      </c>
      <c r="AJ2353" s="1">
        <v>112</v>
      </c>
      <c r="DR2353" s="1">
        <v>78</v>
      </c>
      <c r="DS2353" s="1">
        <v>88</v>
      </c>
      <c r="HA2353" s="1">
        <v>2</v>
      </c>
      <c r="HB2353" s="1">
        <v>2</v>
      </c>
      <c r="HT2353" s="1">
        <v>0</v>
      </c>
      <c r="HU2353" s="1">
        <v>0</v>
      </c>
      <c r="IP2353" s="1">
        <v>97</v>
      </c>
      <c r="IQ2353" s="1">
        <v>96</v>
      </c>
      <c r="LX2353" s="1">
        <v>91</v>
      </c>
      <c r="LY2353" s="1">
        <v>104</v>
      </c>
      <c r="PG2353" s="1">
        <v>22</v>
      </c>
      <c r="PH2353" s="1">
        <v>20</v>
      </c>
      <c r="SP2353" s="1">
        <v>96.6</v>
      </c>
      <c r="SQ2353" s="1">
        <v>97.7</v>
      </c>
      <c r="VX2353" s="1">
        <v>0</v>
      </c>
      <c r="VY2353" s="1">
        <v>1</v>
      </c>
      <c r="WQ2353" s="1">
        <v>0</v>
      </c>
      <c r="WR2353" s="1">
        <v>0</v>
      </c>
      <c r="AGS2353" s="1">
        <v>1</v>
      </c>
      <c r="AGT2353" s="1">
        <v>0</v>
      </c>
      <c r="AGU2353" s="1">
        <v>0</v>
      </c>
      <c r="AGV2353" s="1">
        <v>1</v>
      </c>
      <c r="AGW2353" s="1">
        <v>0</v>
      </c>
      <c r="AGX2353" s="1">
        <v>0</v>
      </c>
      <c r="AGY2353" s="1">
        <v>0</v>
      </c>
      <c r="AGZ2353" s="1">
        <v>0</v>
      </c>
      <c r="AHA2353" s="1">
        <v>0</v>
      </c>
      <c r="AHB2353" s="1">
        <v>0</v>
      </c>
      <c r="AHC2353" s="1">
        <v>1</v>
      </c>
      <c r="AHD2353" s="1">
        <v>0</v>
      </c>
      <c r="AHE2353" s="1">
        <v>0</v>
      </c>
      <c r="AHF2353" s="1">
        <v>0</v>
      </c>
      <c r="AHH2353" s="1">
        <v>0</v>
      </c>
      <c r="AHI2353" s="1">
        <v>0</v>
      </c>
      <c r="AHK2353" s="1">
        <v>0</v>
      </c>
      <c r="AHL2353" s="1">
        <v>0</v>
      </c>
      <c r="AHM2353" s="1">
        <v>0</v>
      </c>
      <c r="AHN2353" s="1">
        <v>0</v>
      </c>
      <c r="AHO2353" s="1">
        <v>0</v>
      </c>
      <c r="AHP2353" s="1">
        <v>0</v>
      </c>
      <c r="AHQ2353" s="1">
        <v>0</v>
      </c>
      <c r="AHR2353" s="1">
        <v>1</v>
      </c>
      <c r="AIN2353" s="1">
        <v>0</v>
      </c>
      <c r="AIO2353" s="1">
        <v>0</v>
      </c>
      <c r="AIT2353" s="3">
        <v>2</v>
      </c>
      <c r="AIU2353" s="1">
        <v>0</v>
      </c>
      <c r="AIV2353" s="1">
        <v>1</v>
      </c>
      <c r="AIW2353" s="1">
        <v>0</v>
      </c>
      <c r="AIX2353" s="1">
        <v>57</v>
      </c>
      <c r="AIY2353" s="1">
        <v>40</v>
      </c>
    </row>
    <row r="2354" spans="1:939" s="1" customFormat="1">
      <c r="B2354" s="1">
        <v>3</v>
      </c>
      <c r="C2354" s="1">
        <v>1</v>
      </c>
      <c r="D2354" s="1" t="s">
        <v>10485</v>
      </c>
      <c r="O2354" s="1">
        <v>0</v>
      </c>
      <c r="Z2354" s="1">
        <v>0</v>
      </c>
      <c r="AA2354" s="1">
        <v>2</v>
      </c>
      <c r="AB2354" s="1" t="s">
        <v>10604</v>
      </c>
      <c r="AC2354" s="1">
        <v>3</v>
      </c>
      <c r="AD2354" s="1">
        <v>0</v>
      </c>
      <c r="AE2354" s="1">
        <v>3</v>
      </c>
      <c r="AF2354" s="1">
        <v>0</v>
      </c>
      <c r="AG2354" s="1">
        <v>0</v>
      </c>
      <c r="AI2354" s="1">
        <v>126</v>
      </c>
      <c r="AJ2354" s="1">
        <v>118</v>
      </c>
      <c r="DR2354" s="1">
        <v>70</v>
      </c>
      <c r="DS2354" s="1">
        <v>82</v>
      </c>
      <c r="HA2354" s="1">
        <v>2</v>
      </c>
      <c r="HB2354" s="1">
        <v>2</v>
      </c>
      <c r="HT2354" s="1">
        <v>0</v>
      </c>
      <c r="HU2354" s="1">
        <v>0</v>
      </c>
      <c r="IP2354" s="1">
        <v>97</v>
      </c>
      <c r="IQ2354" s="1">
        <v>95</v>
      </c>
      <c r="LX2354" s="1">
        <v>82</v>
      </c>
      <c r="LY2354" s="1">
        <v>80</v>
      </c>
      <c r="PG2354" s="1">
        <v>22</v>
      </c>
      <c r="PH2354" s="1">
        <v>18</v>
      </c>
      <c r="SP2354" s="1">
        <v>98.7</v>
      </c>
      <c r="SQ2354" s="1">
        <v>96.8</v>
      </c>
      <c r="VX2354" s="1">
        <v>1</v>
      </c>
      <c r="VY2354" s="1">
        <v>1</v>
      </c>
      <c r="WQ2354" s="1">
        <v>0</v>
      </c>
      <c r="WR2354" s="1">
        <v>0</v>
      </c>
      <c r="AGS2354" s="1">
        <v>1</v>
      </c>
      <c r="AGT2354" s="1">
        <v>0</v>
      </c>
      <c r="AGU2354" s="1">
        <v>0</v>
      </c>
      <c r="AGV2354" s="1">
        <v>1</v>
      </c>
      <c r="AGW2354" s="1">
        <v>0</v>
      </c>
      <c r="AGX2354" s="1">
        <v>0</v>
      </c>
      <c r="AGY2354" s="1">
        <v>0</v>
      </c>
      <c r="AGZ2354" s="1">
        <v>0</v>
      </c>
      <c r="AHA2354" s="1">
        <v>0</v>
      </c>
      <c r="AHB2354" s="1">
        <v>0</v>
      </c>
      <c r="AHC2354" s="1">
        <v>1</v>
      </c>
      <c r="AHD2354" s="1">
        <v>0</v>
      </c>
      <c r="AHE2354" s="1">
        <v>0</v>
      </c>
      <c r="AHF2354" s="1">
        <v>0</v>
      </c>
      <c r="AHH2354" s="1">
        <v>0</v>
      </c>
      <c r="AHI2354" s="1">
        <v>0</v>
      </c>
      <c r="AHK2354" s="1">
        <v>0</v>
      </c>
      <c r="AHL2354" s="1">
        <v>0</v>
      </c>
      <c r="AHM2354" s="1">
        <v>0</v>
      </c>
      <c r="AHN2354" s="1">
        <v>0</v>
      </c>
      <c r="AHO2354" s="1">
        <v>0</v>
      </c>
      <c r="AHP2354" s="1">
        <v>0</v>
      </c>
      <c r="AHQ2354" s="1">
        <v>0</v>
      </c>
      <c r="AHR2354" s="1">
        <v>1</v>
      </c>
      <c r="AIN2354" s="1">
        <v>0</v>
      </c>
      <c r="AIO2354" s="1">
        <v>0</v>
      </c>
      <c r="AIT2354" s="3">
        <v>2</v>
      </c>
      <c r="AIU2354" s="1">
        <v>0</v>
      </c>
      <c r="AIV2354" s="1">
        <v>0</v>
      </c>
      <c r="AIW2354" s="1">
        <v>0</v>
      </c>
      <c r="AIX2354" s="1">
        <v>14</v>
      </c>
      <c r="AIY2354" s="1">
        <v>55</v>
      </c>
    </row>
    <row r="2355" spans="1:939" s="1" customFormat="1">
      <c r="B2355" s="1">
        <v>4</v>
      </c>
      <c r="C2355" s="1">
        <v>0</v>
      </c>
      <c r="Z2355" s="1">
        <v>0</v>
      </c>
      <c r="AA2355" s="1">
        <v>2</v>
      </c>
      <c r="AB2355" s="1" t="s">
        <v>10605</v>
      </c>
      <c r="AC2355" s="1">
        <v>1</v>
      </c>
      <c r="AD2355" s="1">
        <v>0</v>
      </c>
      <c r="AE2355" s="1">
        <v>0</v>
      </c>
      <c r="AG2355" s="1">
        <v>0</v>
      </c>
      <c r="AI2355" s="1">
        <v>162</v>
      </c>
      <c r="AJ2355" s="1">
        <v>128</v>
      </c>
      <c r="DR2355" s="1">
        <v>64</v>
      </c>
      <c r="DS2355" s="1">
        <v>82</v>
      </c>
      <c r="HA2355" s="1">
        <v>2</v>
      </c>
      <c r="HB2355" s="1">
        <v>2</v>
      </c>
      <c r="HT2355" s="1">
        <v>0</v>
      </c>
      <c r="HU2355" s="1">
        <v>0</v>
      </c>
      <c r="IP2355" s="1">
        <v>97</v>
      </c>
      <c r="IQ2355" s="1">
        <v>96</v>
      </c>
      <c r="LX2355" s="1">
        <v>83</v>
      </c>
      <c r="LY2355" s="1">
        <v>72</v>
      </c>
      <c r="PG2355" s="1">
        <v>16</v>
      </c>
      <c r="PH2355" s="1">
        <v>18</v>
      </c>
      <c r="SP2355" s="1">
        <v>98.2</v>
      </c>
      <c r="SQ2355" s="1">
        <v>98.9</v>
      </c>
      <c r="VX2355" s="1">
        <v>1</v>
      </c>
      <c r="VY2355" s="1">
        <v>1</v>
      </c>
      <c r="WQ2355" s="1">
        <v>0</v>
      </c>
      <c r="WR2355" s="1">
        <v>0</v>
      </c>
      <c r="AGS2355" s="1">
        <v>1</v>
      </c>
      <c r="AGT2355" s="1">
        <v>0</v>
      </c>
      <c r="AGU2355" s="1">
        <v>0</v>
      </c>
      <c r="AGV2355" s="1">
        <v>1</v>
      </c>
      <c r="AGW2355" s="1">
        <v>0</v>
      </c>
      <c r="AGX2355" s="1">
        <v>0</v>
      </c>
      <c r="AGY2355" s="1">
        <v>0</v>
      </c>
      <c r="AGZ2355" s="1">
        <v>0</v>
      </c>
      <c r="AHA2355" s="1">
        <v>0</v>
      </c>
      <c r="AHB2355" s="1">
        <v>0</v>
      </c>
      <c r="AHC2355" s="1">
        <v>1</v>
      </c>
      <c r="AHD2355" s="1">
        <v>0</v>
      </c>
      <c r="AHE2355" s="1">
        <v>0</v>
      </c>
      <c r="AHF2355" s="1">
        <v>0</v>
      </c>
      <c r="AHH2355" s="1">
        <v>0</v>
      </c>
      <c r="AHI2355" s="1">
        <v>0</v>
      </c>
      <c r="AHK2355" s="1">
        <v>0</v>
      </c>
      <c r="AHL2355" s="1">
        <v>0</v>
      </c>
      <c r="AHM2355" s="1">
        <v>0</v>
      </c>
      <c r="AHN2355" s="1">
        <v>0</v>
      </c>
      <c r="AHO2355" s="1">
        <v>0</v>
      </c>
      <c r="AHP2355" s="1">
        <v>0</v>
      </c>
      <c r="AHQ2355" s="1">
        <v>0</v>
      </c>
      <c r="AHR2355" s="1">
        <v>0</v>
      </c>
      <c r="AIN2355" s="1">
        <v>0</v>
      </c>
      <c r="AIO2355" s="1">
        <v>0</v>
      </c>
      <c r="AIT2355" s="3">
        <v>1</v>
      </c>
      <c r="AIU2355" s="1">
        <v>1</v>
      </c>
      <c r="AIV2355" s="1">
        <v>0</v>
      </c>
      <c r="AIW2355" s="1">
        <v>0</v>
      </c>
      <c r="AIX2355" s="1">
        <v>59</v>
      </c>
      <c r="AJB2355" s="1">
        <v>50</v>
      </c>
    </row>
    <row r="2356" spans="1:939" s="1" customFormat="1">
      <c r="B2356" s="1">
        <v>5</v>
      </c>
      <c r="C2356" s="1">
        <v>0</v>
      </c>
      <c r="Z2356" s="1">
        <v>0</v>
      </c>
      <c r="AA2356" s="1">
        <v>2</v>
      </c>
      <c r="AC2356" s="1">
        <v>1</v>
      </c>
      <c r="AD2356" s="1">
        <v>0</v>
      </c>
      <c r="AE2356" s="1">
        <v>0</v>
      </c>
      <c r="AG2356" s="1">
        <v>0</v>
      </c>
      <c r="AI2356" s="1">
        <v>136</v>
      </c>
      <c r="AJ2356" s="1">
        <v>126</v>
      </c>
      <c r="DR2356" s="1">
        <v>80</v>
      </c>
      <c r="DS2356" s="1">
        <v>76</v>
      </c>
      <c r="HA2356" s="1">
        <v>2</v>
      </c>
      <c r="HB2356" s="1">
        <v>2</v>
      </c>
      <c r="HT2356" s="1">
        <v>0</v>
      </c>
      <c r="HU2356" s="1">
        <v>0</v>
      </c>
      <c r="IP2356" s="1">
        <v>98</v>
      </c>
      <c r="IQ2356" s="1">
        <v>97</v>
      </c>
      <c r="LX2356" s="1">
        <v>86</v>
      </c>
      <c r="LY2356" s="1">
        <v>76</v>
      </c>
      <c r="PG2356" s="1">
        <v>16</v>
      </c>
      <c r="PH2356" s="1">
        <v>18</v>
      </c>
      <c r="SP2356" s="1">
        <v>96</v>
      </c>
      <c r="SQ2356" s="1">
        <v>98.7</v>
      </c>
      <c r="VX2356" s="1">
        <v>1</v>
      </c>
      <c r="VY2356" s="1">
        <v>1</v>
      </c>
      <c r="WQ2356" s="1">
        <v>0</v>
      </c>
      <c r="WR2356" s="1">
        <v>0</v>
      </c>
      <c r="AGS2356" s="1">
        <v>1</v>
      </c>
      <c r="AGT2356" s="1">
        <v>0</v>
      </c>
      <c r="AGU2356" s="1">
        <v>0</v>
      </c>
      <c r="AGV2356" s="1">
        <v>1</v>
      </c>
      <c r="AGW2356" s="1">
        <v>0</v>
      </c>
      <c r="AGX2356" s="1">
        <v>0</v>
      </c>
      <c r="AGY2356" s="1">
        <v>0</v>
      </c>
      <c r="AGZ2356" s="1">
        <v>0</v>
      </c>
      <c r="AHA2356" s="1">
        <v>0</v>
      </c>
      <c r="AHB2356" s="1">
        <v>0</v>
      </c>
      <c r="AHC2356" s="1">
        <v>1</v>
      </c>
      <c r="AHD2356" s="1">
        <v>0</v>
      </c>
      <c r="AHE2356" s="1">
        <v>0</v>
      </c>
      <c r="AHF2356" s="1">
        <v>0</v>
      </c>
      <c r="AHH2356" s="1">
        <v>0</v>
      </c>
      <c r="AHI2356" s="1">
        <v>0</v>
      </c>
      <c r="AHK2356" s="1">
        <v>0</v>
      </c>
      <c r="AHL2356" s="1">
        <v>0</v>
      </c>
      <c r="AHM2356" s="1">
        <v>0</v>
      </c>
      <c r="AHN2356" s="1">
        <v>0</v>
      </c>
      <c r="AHO2356" s="1">
        <v>0</v>
      </c>
      <c r="AHP2356" s="1">
        <v>0</v>
      </c>
      <c r="AHQ2356" s="1">
        <v>0</v>
      </c>
      <c r="AHR2356" s="1">
        <v>0</v>
      </c>
      <c r="AIN2356" s="1">
        <v>0</v>
      </c>
      <c r="AIO2356" s="1">
        <v>0</v>
      </c>
      <c r="AIT2356" s="3">
        <v>1</v>
      </c>
      <c r="AIU2356" s="1">
        <v>1</v>
      </c>
      <c r="AIV2356" s="1">
        <v>0</v>
      </c>
      <c r="AIW2356" s="1">
        <v>0</v>
      </c>
      <c r="AIX2356" s="1">
        <v>43</v>
      </c>
      <c r="AJB2356" s="1">
        <v>50</v>
      </c>
    </row>
    <row r="2357" spans="1:939" s="80" customFormat="1">
      <c r="B2357" s="80">
        <v>6</v>
      </c>
      <c r="C2357" s="80">
        <v>0</v>
      </c>
      <c r="Z2357" s="80">
        <v>0</v>
      </c>
      <c r="AA2357" s="80">
        <v>2</v>
      </c>
      <c r="AB2357" s="80" t="s">
        <v>10606</v>
      </c>
      <c r="AC2357" s="80">
        <v>7</v>
      </c>
      <c r="AD2357" s="80">
        <v>0</v>
      </c>
      <c r="AE2357" s="80">
        <v>3</v>
      </c>
      <c r="AF2357" s="80">
        <v>0</v>
      </c>
      <c r="AG2357" s="80">
        <v>0</v>
      </c>
      <c r="AI2357" s="80">
        <v>118</v>
      </c>
      <c r="DR2357" s="80">
        <v>66</v>
      </c>
      <c r="HA2357" s="80">
        <v>0</v>
      </c>
      <c r="HT2357" s="80">
        <v>0</v>
      </c>
      <c r="IP2357" s="80">
        <v>97</v>
      </c>
      <c r="LX2357" s="80">
        <v>90</v>
      </c>
      <c r="PG2357" s="80">
        <v>16</v>
      </c>
      <c r="SP2357" s="80">
        <v>96.2</v>
      </c>
      <c r="VX2357" s="80">
        <v>1</v>
      </c>
      <c r="WQ2357" s="80">
        <v>0</v>
      </c>
      <c r="ZY2357" s="80">
        <v>421</v>
      </c>
      <c r="AGS2357" s="80">
        <v>0</v>
      </c>
      <c r="AGT2357" s="80">
        <v>0</v>
      </c>
      <c r="AGU2357" s="80">
        <v>0</v>
      </c>
      <c r="AGV2357" s="80">
        <v>0</v>
      </c>
      <c r="AGW2357" s="80">
        <v>0</v>
      </c>
      <c r="AGX2357" s="80">
        <v>0</v>
      </c>
      <c r="AGY2357" s="80">
        <v>0</v>
      </c>
      <c r="AGZ2357" s="80">
        <v>0</v>
      </c>
      <c r="AHA2357" s="80">
        <v>0</v>
      </c>
      <c r="AHB2357" s="80">
        <v>0</v>
      </c>
      <c r="AHC2357" s="80">
        <v>1</v>
      </c>
      <c r="AHD2357" s="80">
        <v>0</v>
      </c>
      <c r="AHE2357" s="80">
        <v>0</v>
      </c>
      <c r="AHF2357" s="80">
        <v>0</v>
      </c>
      <c r="AHH2357" s="80">
        <v>0</v>
      </c>
      <c r="AHI2357" s="80">
        <v>0</v>
      </c>
      <c r="AHK2357" s="80">
        <v>0</v>
      </c>
      <c r="AHL2357" s="80">
        <v>0</v>
      </c>
      <c r="AHM2357" s="80">
        <v>0</v>
      </c>
      <c r="AHN2357" s="80">
        <v>0</v>
      </c>
      <c r="AHO2357" s="80">
        <v>0</v>
      </c>
      <c r="AHP2357" s="80">
        <v>0</v>
      </c>
      <c r="AHQ2357" s="80">
        <v>0</v>
      </c>
      <c r="AHR2357" s="80">
        <v>0</v>
      </c>
      <c r="AIN2357" s="80">
        <v>0</v>
      </c>
      <c r="AIO2357" s="80">
        <v>0</v>
      </c>
      <c r="AIT2357" s="86">
        <v>1</v>
      </c>
      <c r="AIU2357" s="80">
        <v>0</v>
      </c>
      <c r="AIV2357" s="80">
        <v>0</v>
      </c>
      <c r="AIW2357" s="80">
        <v>0</v>
      </c>
      <c r="AIX2357" s="80">
        <v>62</v>
      </c>
    </row>
    <row r="2358" spans="1:939" s="80" customFormat="1">
      <c r="A2358" s="80">
        <v>501</v>
      </c>
      <c r="B2358" s="80">
        <v>1</v>
      </c>
      <c r="C2358" s="80">
        <v>1</v>
      </c>
      <c r="D2358" s="80" t="s">
        <v>10607</v>
      </c>
      <c r="O2358" s="80">
        <v>0</v>
      </c>
      <c r="Z2358" s="80">
        <v>0</v>
      </c>
      <c r="AA2358" s="80">
        <v>1</v>
      </c>
      <c r="AB2358" s="80" t="s">
        <v>10608</v>
      </c>
      <c r="AI2358" s="80">
        <v>102</v>
      </c>
      <c r="AJ2358" s="80">
        <v>92</v>
      </c>
      <c r="DR2358" s="80">
        <v>64</v>
      </c>
      <c r="DS2358" s="80">
        <v>56</v>
      </c>
      <c r="HA2358" s="80">
        <v>0</v>
      </c>
      <c r="HB2358" s="80">
        <v>0</v>
      </c>
      <c r="HT2358" s="80">
        <v>0</v>
      </c>
      <c r="HU2358" s="80">
        <v>0</v>
      </c>
      <c r="IP2358" s="80">
        <v>97</v>
      </c>
      <c r="IQ2358" s="80">
        <v>99</v>
      </c>
      <c r="LX2358" s="80">
        <v>70</v>
      </c>
      <c r="LY2358" s="80">
        <v>70</v>
      </c>
      <c r="PG2358" s="80">
        <v>24</v>
      </c>
      <c r="PH2358" s="80">
        <v>26</v>
      </c>
      <c r="SP2358" s="80">
        <v>97.3</v>
      </c>
      <c r="SQ2358" s="80">
        <v>97.7</v>
      </c>
      <c r="VX2358" s="80">
        <v>1</v>
      </c>
      <c r="VY2358" s="80">
        <v>1</v>
      </c>
      <c r="WQ2358" s="80">
        <v>1</v>
      </c>
      <c r="WR2358" s="80">
        <v>1</v>
      </c>
      <c r="AGS2358" s="80">
        <v>0</v>
      </c>
      <c r="AGT2358" s="80">
        <v>0</v>
      </c>
      <c r="AGU2358" s="80">
        <v>0</v>
      </c>
      <c r="AGV2358" s="80">
        <v>0</v>
      </c>
      <c r="AGW2358" s="80">
        <v>1</v>
      </c>
      <c r="AGX2358" s="80">
        <v>0</v>
      </c>
      <c r="AGY2358" s="80">
        <v>0</v>
      </c>
      <c r="AGZ2358" s="80">
        <v>0</v>
      </c>
      <c r="AHA2358" s="80">
        <v>0</v>
      </c>
      <c r="AHB2358" s="80">
        <v>0</v>
      </c>
      <c r="AHC2358" s="80">
        <v>1</v>
      </c>
      <c r="AHD2358" s="80">
        <v>0</v>
      </c>
      <c r="AHE2358" s="80">
        <v>0</v>
      </c>
      <c r="AHF2358" s="80">
        <v>0</v>
      </c>
      <c r="AHH2358" s="80">
        <v>0</v>
      </c>
      <c r="AHI2358" s="80">
        <v>0</v>
      </c>
      <c r="AHK2358" s="80">
        <v>0</v>
      </c>
      <c r="AHL2358" s="80">
        <v>0</v>
      </c>
      <c r="AHM2358" s="80">
        <v>0</v>
      </c>
      <c r="AHN2358" s="80">
        <v>0</v>
      </c>
      <c r="AHO2358" s="80">
        <v>0</v>
      </c>
      <c r="AHP2358" s="80">
        <v>0</v>
      </c>
      <c r="AHQ2358" s="80">
        <v>0</v>
      </c>
      <c r="AHR2358" s="80">
        <v>0</v>
      </c>
      <c r="AIM2358" s="80">
        <v>0</v>
      </c>
      <c r="AIN2358" s="80">
        <v>1</v>
      </c>
      <c r="AIO2358" s="80">
        <v>0</v>
      </c>
      <c r="AIP2358" s="80">
        <v>0</v>
      </c>
      <c r="AIQ2358" s="80">
        <v>0</v>
      </c>
      <c r="AIR2358" s="80">
        <v>0</v>
      </c>
      <c r="AIS2358" s="80">
        <v>1</v>
      </c>
      <c r="AIT2358" s="86">
        <v>2</v>
      </c>
      <c r="AIU2358" s="80">
        <v>0</v>
      </c>
      <c r="AIV2358" s="80">
        <v>0</v>
      </c>
      <c r="AIW2358" s="80">
        <v>0</v>
      </c>
      <c r="AIX2358" s="80">
        <v>53</v>
      </c>
      <c r="AIY2358" s="80">
        <v>35</v>
      </c>
    </row>
    <row r="2359" spans="1:939" s="1" customFormat="1">
      <c r="A2359" s="1">
        <v>502</v>
      </c>
      <c r="B2359" s="1">
        <v>1</v>
      </c>
      <c r="C2359" s="1">
        <v>0</v>
      </c>
      <c r="Z2359" s="1">
        <v>0</v>
      </c>
      <c r="AA2359" s="1">
        <v>1</v>
      </c>
      <c r="AB2359" s="1" t="s">
        <v>10609</v>
      </c>
      <c r="AC2359" s="1">
        <v>0</v>
      </c>
      <c r="AE2359" s="1">
        <v>0</v>
      </c>
      <c r="AG2359" s="1">
        <v>0</v>
      </c>
      <c r="AK2359" s="1">
        <v>110</v>
      </c>
      <c r="DT2359" s="1">
        <v>56</v>
      </c>
      <c r="HC2359" s="1">
        <v>0</v>
      </c>
      <c r="HV2359" s="1">
        <v>0</v>
      </c>
      <c r="IP2359" s="1">
        <v>95</v>
      </c>
      <c r="IQ2359" s="1">
        <v>91</v>
      </c>
      <c r="IR2359" s="1">
        <v>96</v>
      </c>
      <c r="IS2359" s="1">
        <v>91</v>
      </c>
      <c r="IT2359" s="1">
        <v>94</v>
      </c>
      <c r="LX2359" s="1">
        <v>66</v>
      </c>
      <c r="PG2359" s="1">
        <v>20</v>
      </c>
      <c r="PI2359" s="1">
        <v>24</v>
      </c>
      <c r="SR2359" s="1">
        <v>96.2</v>
      </c>
      <c r="VZ2359" s="1">
        <v>1</v>
      </c>
      <c r="WQ2359" s="1">
        <v>0</v>
      </c>
      <c r="WR2359" s="1">
        <v>0</v>
      </c>
      <c r="WS2359" s="1">
        <v>1</v>
      </c>
      <c r="WT2359" s="1">
        <v>1</v>
      </c>
      <c r="WU2359" s="1">
        <v>1</v>
      </c>
      <c r="ZY2359" s="1">
        <v>205.8</v>
      </c>
      <c r="AAY2359" s="1">
        <v>22</v>
      </c>
      <c r="ABB2359" s="1">
        <v>8.8000000000000007</v>
      </c>
      <c r="ABE2359" s="1">
        <v>26</v>
      </c>
      <c r="ABU2359" s="1">
        <v>142</v>
      </c>
      <c r="ABX2359" s="1">
        <v>4.3</v>
      </c>
      <c r="ACA2359" s="1">
        <v>111</v>
      </c>
      <c r="ACD2359" s="1">
        <v>1.1000000000000001</v>
      </c>
      <c r="ACG2359" s="1">
        <v>196</v>
      </c>
      <c r="ACQ2359" s="1">
        <v>48</v>
      </c>
      <c r="ACT2359" s="1">
        <v>2.2999999999999998</v>
      </c>
      <c r="ACW2359" s="1">
        <v>14</v>
      </c>
      <c r="AGS2359" s="1">
        <v>0</v>
      </c>
      <c r="AGT2359" s="1">
        <v>0</v>
      </c>
      <c r="AGU2359" s="1">
        <v>0</v>
      </c>
      <c r="AGV2359" s="1">
        <v>0</v>
      </c>
      <c r="AGW2359" s="1">
        <v>1</v>
      </c>
      <c r="AGX2359" s="1">
        <v>0</v>
      </c>
      <c r="AGY2359" s="1">
        <v>0</v>
      </c>
      <c r="AGZ2359" s="1">
        <v>0</v>
      </c>
      <c r="AHA2359" s="1">
        <v>0</v>
      </c>
      <c r="AHB2359" s="1">
        <v>0</v>
      </c>
      <c r="AHC2359" s="1">
        <v>1</v>
      </c>
      <c r="AHD2359" s="1">
        <v>0</v>
      </c>
      <c r="AHE2359" s="1">
        <v>0</v>
      </c>
      <c r="AHF2359" s="1">
        <v>0</v>
      </c>
      <c r="AHH2359" s="1">
        <v>0</v>
      </c>
      <c r="AHI2359" s="1">
        <v>0</v>
      </c>
      <c r="AHK2359" s="1">
        <v>0</v>
      </c>
      <c r="AHL2359" s="1">
        <v>0</v>
      </c>
      <c r="AHM2359" s="1">
        <v>0</v>
      </c>
      <c r="AHN2359" s="1">
        <v>0</v>
      </c>
      <c r="AHO2359" s="1">
        <v>0</v>
      </c>
      <c r="AHP2359" s="1">
        <v>0</v>
      </c>
      <c r="AHQ2359" s="1">
        <v>0</v>
      </c>
      <c r="AHR2359" s="1">
        <v>0</v>
      </c>
      <c r="AIM2359" s="1">
        <v>2</v>
      </c>
      <c r="AIN2359" s="1">
        <v>0</v>
      </c>
      <c r="AIO2359" s="1">
        <v>0</v>
      </c>
      <c r="AIP2359" s="1">
        <v>1</v>
      </c>
      <c r="AIQ2359" s="1">
        <v>1</v>
      </c>
      <c r="AIR2359" s="1">
        <v>1</v>
      </c>
      <c r="AIS2359" s="1">
        <v>1</v>
      </c>
      <c r="AIT2359" s="3">
        <v>1</v>
      </c>
      <c r="AIU2359" s="1">
        <v>0</v>
      </c>
      <c r="AIV2359" s="1">
        <v>0</v>
      </c>
      <c r="AIW2359" s="1">
        <v>0</v>
      </c>
      <c r="AIX2359" s="1">
        <v>71</v>
      </c>
    </row>
    <row r="2360" spans="1:939" s="1" customFormat="1">
      <c r="B2360" s="1">
        <v>2</v>
      </c>
      <c r="C2360" s="1">
        <v>0</v>
      </c>
      <c r="Z2360" s="1">
        <v>0</v>
      </c>
      <c r="AA2360" s="1">
        <v>2</v>
      </c>
      <c r="AB2360" s="1" t="s">
        <v>10610</v>
      </c>
      <c r="AC2360" s="1">
        <v>0</v>
      </c>
      <c r="AE2360" s="1">
        <v>0</v>
      </c>
      <c r="AG2360" s="1">
        <v>0</v>
      </c>
      <c r="AI2360" s="1">
        <v>116</v>
      </c>
      <c r="AJ2360" s="1">
        <v>132</v>
      </c>
      <c r="DR2360" s="1">
        <v>64</v>
      </c>
      <c r="DS2360" s="1">
        <v>60</v>
      </c>
      <c r="HA2360" s="1">
        <v>0</v>
      </c>
      <c r="HB2360" s="1">
        <v>0</v>
      </c>
      <c r="HT2360" s="1">
        <v>0</v>
      </c>
      <c r="HU2360" s="1">
        <v>0</v>
      </c>
      <c r="IP2360" s="1">
        <v>95</v>
      </c>
      <c r="IQ2360" s="1">
        <v>86</v>
      </c>
      <c r="IR2360" s="1">
        <v>90.5</v>
      </c>
      <c r="IS2360" s="1">
        <v>95.5</v>
      </c>
      <c r="LX2360" s="1">
        <v>70</v>
      </c>
      <c r="LY2360" s="1">
        <v>68</v>
      </c>
      <c r="PG2360" s="1">
        <v>26</v>
      </c>
      <c r="PH2360" s="1">
        <v>24</v>
      </c>
      <c r="SP2360" s="1">
        <v>98</v>
      </c>
      <c r="SQ2360" s="1">
        <v>99</v>
      </c>
      <c r="VX2360" s="1">
        <v>1</v>
      </c>
      <c r="VY2360" s="1">
        <v>1</v>
      </c>
      <c r="WQ2360" s="1">
        <v>1</v>
      </c>
      <c r="WR2360" s="1">
        <v>1</v>
      </c>
      <c r="WS2360" s="1">
        <v>1</v>
      </c>
      <c r="WT2360" s="1">
        <v>1</v>
      </c>
      <c r="ZY2360" s="1">
        <v>199</v>
      </c>
      <c r="ZZ2360" s="1">
        <v>198</v>
      </c>
      <c r="AAY2360" s="1">
        <v>24</v>
      </c>
      <c r="ABU2360" s="1">
        <v>143</v>
      </c>
      <c r="ABX2360" s="1">
        <v>4.5999999999999996</v>
      </c>
      <c r="ACA2360" s="1">
        <v>104</v>
      </c>
      <c r="ACD2360" s="1">
        <v>9.6999999999999993</v>
      </c>
      <c r="ACG2360" s="1">
        <v>171</v>
      </c>
      <c r="ACH2360" s="1">
        <v>138</v>
      </c>
      <c r="ACQ2360" s="1">
        <v>58</v>
      </c>
      <c r="ACT2360" s="1">
        <v>2.57</v>
      </c>
      <c r="ACW2360" s="1">
        <v>15</v>
      </c>
      <c r="AGS2360" s="1">
        <v>1</v>
      </c>
      <c r="AGT2360" s="1">
        <v>0</v>
      </c>
      <c r="AGU2360" s="1">
        <v>1</v>
      </c>
      <c r="AGV2360" s="1">
        <v>0</v>
      </c>
      <c r="AGW2360" s="1">
        <v>1</v>
      </c>
      <c r="AGX2360" s="1">
        <v>0</v>
      </c>
      <c r="AGY2360" s="1">
        <v>0</v>
      </c>
      <c r="AGZ2360" s="1">
        <v>1</v>
      </c>
      <c r="AHA2360" s="1">
        <v>0</v>
      </c>
      <c r="AHB2360" s="1">
        <v>0</v>
      </c>
      <c r="AHC2360" s="1">
        <v>1</v>
      </c>
      <c r="AHD2360" s="1">
        <v>0</v>
      </c>
      <c r="AHE2360" s="1">
        <v>0</v>
      </c>
      <c r="AHF2360" s="1">
        <v>0</v>
      </c>
      <c r="AHH2360" s="1">
        <v>0</v>
      </c>
      <c r="AHI2360" s="1">
        <v>0</v>
      </c>
      <c r="AHK2360" s="1">
        <v>0</v>
      </c>
      <c r="AHL2360" s="1">
        <v>0</v>
      </c>
      <c r="AHM2360" s="1">
        <v>0</v>
      </c>
      <c r="AHN2360" s="1">
        <v>0</v>
      </c>
      <c r="AHO2360" s="1">
        <v>0</v>
      </c>
      <c r="AHP2360" s="1">
        <v>0</v>
      </c>
      <c r="AHQ2360" s="1">
        <v>0</v>
      </c>
      <c r="AHR2360" s="1">
        <v>0</v>
      </c>
      <c r="AIN2360" s="1">
        <v>0</v>
      </c>
      <c r="AIO2360" s="1">
        <v>0</v>
      </c>
      <c r="AIT2360" s="3">
        <v>1</v>
      </c>
      <c r="AIU2360" s="1">
        <v>1</v>
      </c>
      <c r="AIV2360" s="1">
        <v>0</v>
      </c>
      <c r="AIW2360" s="1">
        <v>0</v>
      </c>
      <c r="AIX2360" s="1">
        <v>38</v>
      </c>
      <c r="AJB2360" s="1">
        <v>32</v>
      </c>
    </row>
    <row r="2361" spans="1:939" s="1" customFormat="1">
      <c r="B2361" s="1">
        <v>3</v>
      </c>
      <c r="C2361" s="1">
        <v>0</v>
      </c>
      <c r="Z2361" s="1">
        <v>0</v>
      </c>
      <c r="AA2361" s="1">
        <v>1</v>
      </c>
      <c r="AB2361" s="1" t="s">
        <v>10611</v>
      </c>
      <c r="AC2361" s="1">
        <v>1</v>
      </c>
      <c r="AD2361" s="1">
        <v>0</v>
      </c>
      <c r="AE2361" s="1">
        <v>2</v>
      </c>
      <c r="AF2361" s="1">
        <v>0</v>
      </c>
      <c r="AG2361" s="1">
        <v>0</v>
      </c>
      <c r="AI2361" s="1">
        <v>116</v>
      </c>
      <c r="AK2361" s="1">
        <v>124</v>
      </c>
      <c r="DR2361" s="1">
        <v>60</v>
      </c>
      <c r="DT2361" s="1">
        <v>68</v>
      </c>
      <c r="HA2361" s="1">
        <v>0</v>
      </c>
      <c r="HC2361" s="1">
        <v>0</v>
      </c>
      <c r="HT2361" s="1">
        <v>0</v>
      </c>
      <c r="HV2361" s="1">
        <v>0</v>
      </c>
      <c r="IP2361" s="1">
        <v>93</v>
      </c>
      <c r="IQ2361" s="1">
        <v>94.5</v>
      </c>
      <c r="IR2361" s="1">
        <v>94.5</v>
      </c>
      <c r="LX2361" s="1">
        <v>73</v>
      </c>
      <c r="LZ2361" s="1">
        <v>68</v>
      </c>
      <c r="PG2361" s="1">
        <v>28</v>
      </c>
      <c r="PI2361" s="1">
        <v>24</v>
      </c>
      <c r="SP2361" s="1">
        <v>98.7</v>
      </c>
      <c r="SR2361" s="1">
        <v>98.4</v>
      </c>
      <c r="VX2361" s="1">
        <v>1</v>
      </c>
      <c r="VZ2361" s="1">
        <v>1</v>
      </c>
      <c r="WQ2361" s="1">
        <v>1</v>
      </c>
      <c r="WR2361" s="1">
        <v>1</v>
      </c>
      <c r="WS2361" s="1">
        <v>1</v>
      </c>
      <c r="ZY2361" s="1">
        <v>197.2</v>
      </c>
      <c r="ZZ2361" s="1">
        <v>199.8</v>
      </c>
      <c r="AAY2361" s="1">
        <v>22</v>
      </c>
      <c r="ABB2361" s="1">
        <v>8.5</v>
      </c>
      <c r="ABE2361" s="1">
        <v>25</v>
      </c>
      <c r="ABU2361" s="1">
        <v>140</v>
      </c>
      <c r="ABX2361" s="1">
        <v>4.4000000000000004</v>
      </c>
      <c r="ACA2361" s="1">
        <v>106</v>
      </c>
      <c r="ACD2361" s="1">
        <v>1.1399999999999999</v>
      </c>
      <c r="ACG2361" s="1">
        <v>161</v>
      </c>
      <c r="ACH2361" s="1">
        <v>189</v>
      </c>
      <c r="ACQ2361" s="1">
        <v>67</v>
      </c>
      <c r="ACT2361" s="1">
        <v>3</v>
      </c>
      <c r="ACW2361" s="1">
        <v>17</v>
      </c>
      <c r="AGS2361" s="1">
        <v>1</v>
      </c>
      <c r="AGT2361" s="1">
        <v>0</v>
      </c>
      <c r="AGU2361" s="1">
        <v>1</v>
      </c>
      <c r="AGV2361" s="1">
        <v>0</v>
      </c>
      <c r="AGW2361" s="1">
        <v>1</v>
      </c>
      <c r="AGX2361" s="1">
        <v>0</v>
      </c>
      <c r="AGY2361" s="1">
        <v>0</v>
      </c>
      <c r="AGZ2361" s="1">
        <v>1</v>
      </c>
      <c r="AHA2361" s="1">
        <v>0</v>
      </c>
      <c r="AHB2361" s="1">
        <v>0</v>
      </c>
      <c r="AHC2361" s="1">
        <v>1</v>
      </c>
      <c r="AHD2361" s="1">
        <v>0</v>
      </c>
      <c r="AHE2361" s="1">
        <v>0</v>
      </c>
      <c r="AHF2361" s="1">
        <v>0</v>
      </c>
      <c r="AHH2361" s="1">
        <v>0</v>
      </c>
      <c r="AHI2361" s="1">
        <v>0</v>
      </c>
      <c r="AHK2361" s="1">
        <v>0</v>
      </c>
      <c r="AHL2361" s="1">
        <v>0</v>
      </c>
      <c r="AHM2361" s="1">
        <v>0</v>
      </c>
      <c r="AHN2361" s="1">
        <v>0</v>
      </c>
      <c r="AHO2361" s="1">
        <v>0</v>
      </c>
      <c r="AHP2361" s="1">
        <v>0</v>
      </c>
      <c r="AHQ2361" s="1">
        <v>0</v>
      </c>
      <c r="AHR2361" s="1">
        <v>0</v>
      </c>
      <c r="AIN2361" s="1">
        <v>0</v>
      </c>
      <c r="AIO2361" s="1">
        <v>0</v>
      </c>
      <c r="AIT2361" s="3">
        <v>1</v>
      </c>
      <c r="AIU2361" s="1">
        <v>1</v>
      </c>
      <c r="AIV2361" s="1">
        <v>0</v>
      </c>
      <c r="AIW2361" s="1">
        <v>0</v>
      </c>
      <c r="AIX2361" s="1">
        <v>32</v>
      </c>
      <c r="AJB2361" s="1">
        <v>23</v>
      </c>
    </row>
    <row r="2362" spans="1:939" s="1" customFormat="1">
      <c r="B2362" s="1">
        <v>4</v>
      </c>
      <c r="C2362" s="1">
        <v>1</v>
      </c>
      <c r="D2362" s="1" t="s">
        <v>4610</v>
      </c>
      <c r="O2362" s="1">
        <v>1</v>
      </c>
      <c r="Z2362" s="1">
        <v>0</v>
      </c>
      <c r="AA2362" s="1">
        <v>2</v>
      </c>
      <c r="AB2362" s="1" t="s">
        <v>10612</v>
      </c>
      <c r="AC2362" s="1">
        <v>0</v>
      </c>
      <c r="AE2362" s="1">
        <v>1</v>
      </c>
      <c r="AF2362" s="1">
        <v>0</v>
      </c>
      <c r="AG2362" s="1">
        <v>0</v>
      </c>
      <c r="AI2362" s="1">
        <v>118</v>
      </c>
      <c r="AJ2362" s="1">
        <v>122</v>
      </c>
      <c r="DR2362" s="1">
        <v>58</v>
      </c>
      <c r="DS2362" s="1">
        <v>58</v>
      </c>
      <c r="HA2362" s="1">
        <v>0</v>
      </c>
      <c r="HB2362" s="1">
        <v>0</v>
      </c>
      <c r="HT2362" s="1">
        <v>0</v>
      </c>
      <c r="HU2362" s="1">
        <v>0</v>
      </c>
      <c r="IP2362" s="1">
        <v>95</v>
      </c>
      <c r="IQ2362" s="1">
        <v>93</v>
      </c>
      <c r="LX2362" s="1">
        <v>74</v>
      </c>
      <c r="LY2362" s="1">
        <v>56</v>
      </c>
      <c r="PG2362" s="1">
        <v>20</v>
      </c>
      <c r="PH2362" s="1">
        <v>18</v>
      </c>
      <c r="SP2362" s="1">
        <v>98.6</v>
      </c>
      <c r="SQ2362" s="1">
        <v>97.3</v>
      </c>
      <c r="VX2362" s="1">
        <v>1</v>
      </c>
      <c r="VY2362" s="1">
        <v>1</v>
      </c>
      <c r="WQ2362" s="1">
        <v>1</v>
      </c>
      <c r="WR2362" s="1">
        <v>1</v>
      </c>
      <c r="ZY2362" s="1">
        <v>200.2</v>
      </c>
      <c r="ZZ2362" s="1">
        <v>201.6</v>
      </c>
      <c r="AAY2362" s="1">
        <v>23</v>
      </c>
      <c r="ABB2362" s="1">
        <v>8.8000000000000007</v>
      </c>
      <c r="ABE2362" s="1">
        <v>26</v>
      </c>
      <c r="ABU2362" s="1">
        <v>144</v>
      </c>
      <c r="ABX2362" s="1">
        <v>4.4000000000000004</v>
      </c>
      <c r="ACA2362" s="1">
        <v>1.9</v>
      </c>
      <c r="ACD2362" s="1">
        <v>1.26</v>
      </c>
      <c r="ACG2362" s="1">
        <v>120</v>
      </c>
      <c r="ACH2362" s="1">
        <v>93</v>
      </c>
      <c r="ACQ2362" s="1">
        <v>57</v>
      </c>
      <c r="ACT2362" s="1">
        <v>2.2000000000000002</v>
      </c>
      <c r="ACW2362" s="1">
        <v>17</v>
      </c>
      <c r="AGS2362" s="1">
        <v>0</v>
      </c>
      <c r="AGT2362" s="1">
        <v>0</v>
      </c>
      <c r="AGU2362" s="1">
        <v>0</v>
      </c>
      <c r="AGV2362" s="1">
        <v>0</v>
      </c>
      <c r="AGW2362" s="1">
        <v>1</v>
      </c>
      <c r="AGX2362" s="1">
        <v>0</v>
      </c>
      <c r="AGY2362" s="1">
        <v>0</v>
      </c>
      <c r="AGZ2362" s="1">
        <v>1</v>
      </c>
      <c r="AHA2362" s="1">
        <v>0</v>
      </c>
      <c r="AHB2362" s="1">
        <v>0</v>
      </c>
      <c r="AHC2362" s="1">
        <v>1</v>
      </c>
      <c r="AHD2362" s="1">
        <v>0</v>
      </c>
      <c r="AHE2362" s="1">
        <v>0</v>
      </c>
      <c r="AHF2362" s="1">
        <v>0</v>
      </c>
      <c r="AHH2362" s="1">
        <v>0</v>
      </c>
      <c r="AHI2362" s="1">
        <v>0</v>
      </c>
      <c r="AHK2362" s="1">
        <v>0</v>
      </c>
      <c r="AHL2362" s="1">
        <v>0</v>
      </c>
      <c r="AHM2362" s="1">
        <v>0</v>
      </c>
      <c r="AHN2362" s="1">
        <v>0</v>
      </c>
      <c r="AHO2362" s="1">
        <v>0</v>
      </c>
      <c r="AHP2362" s="1">
        <v>0</v>
      </c>
      <c r="AHQ2362" s="1">
        <v>0</v>
      </c>
      <c r="AHR2362" s="1">
        <v>0</v>
      </c>
      <c r="AIN2362" s="1">
        <v>0</v>
      </c>
      <c r="AIO2362" s="1">
        <v>0</v>
      </c>
      <c r="AIT2362" s="3">
        <v>2</v>
      </c>
      <c r="AIU2362" s="1">
        <v>0</v>
      </c>
      <c r="AIV2362" s="1">
        <v>0</v>
      </c>
      <c r="AIW2362" s="1">
        <v>0</v>
      </c>
      <c r="AIX2362" s="1">
        <v>48</v>
      </c>
      <c r="AIY2362" s="1">
        <v>34</v>
      </c>
    </row>
    <row r="2363" spans="1:939" s="1" customFormat="1">
      <c r="B2363" s="1">
        <v>5</v>
      </c>
      <c r="C2363" s="1">
        <v>0</v>
      </c>
      <c r="Z2363" s="1">
        <v>0</v>
      </c>
      <c r="AA2363" s="1">
        <v>2</v>
      </c>
      <c r="AB2363" s="1" t="s">
        <v>10613</v>
      </c>
      <c r="AC2363" s="1">
        <v>0</v>
      </c>
      <c r="AE2363" s="1">
        <v>0</v>
      </c>
      <c r="AG2363" s="1">
        <v>0</v>
      </c>
      <c r="AI2363" s="1">
        <v>122</v>
      </c>
      <c r="AJ2363" s="1">
        <v>162</v>
      </c>
      <c r="AK2363" s="1">
        <v>168</v>
      </c>
      <c r="DR2363" s="1">
        <v>68</v>
      </c>
      <c r="DS2363" s="1">
        <v>74</v>
      </c>
      <c r="DT2363" s="1">
        <v>68</v>
      </c>
      <c r="HA2363" s="1">
        <v>0</v>
      </c>
      <c r="HB2363" s="1">
        <v>0</v>
      </c>
      <c r="HC2363" s="1">
        <v>0</v>
      </c>
      <c r="HT2363" s="1">
        <v>0</v>
      </c>
      <c r="HU2363" s="1">
        <v>0</v>
      </c>
      <c r="HV2363" s="1">
        <v>0</v>
      </c>
      <c r="IP2363" s="1">
        <v>96</v>
      </c>
      <c r="IQ2363" s="1">
        <v>96</v>
      </c>
      <c r="LX2363" s="1">
        <v>74</v>
      </c>
      <c r="LY2363" s="1">
        <v>75</v>
      </c>
      <c r="LZ2363" s="1">
        <v>79</v>
      </c>
      <c r="PG2363" s="1">
        <v>18</v>
      </c>
      <c r="PH2363" s="1">
        <v>20</v>
      </c>
      <c r="SP2363" s="1">
        <v>97.8</v>
      </c>
      <c r="SQ2363" s="1">
        <v>98.2</v>
      </c>
      <c r="VX2363" s="1">
        <v>1</v>
      </c>
      <c r="VY2363" s="1">
        <v>1</v>
      </c>
      <c r="WQ2363" s="1">
        <v>1</v>
      </c>
      <c r="WR2363" s="1">
        <v>1</v>
      </c>
      <c r="WS2363" s="1">
        <v>1</v>
      </c>
      <c r="ZY2363" s="1">
        <v>199</v>
      </c>
      <c r="ZZ2363" s="1">
        <v>196</v>
      </c>
      <c r="AAY2363" s="1">
        <v>24</v>
      </c>
      <c r="ABB2363" s="1">
        <v>10.199999999999999</v>
      </c>
      <c r="ABE2363" s="1">
        <v>30</v>
      </c>
      <c r="ABU2363" s="1">
        <v>145</v>
      </c>
      <c r="ABX2363" s="1">
        <v>4.2</v>
      </c>
      <c r="ACA2363" s="1">
        <v>107</v>
      </c>
      <c r="ACD2363" s="1">
        <v>1.1299999999999999</v>
      </c>
      <c r="ACG2363" s="1">
        <v>169</v>
      </c>
      <c r="ACH2363" s="1">
        <v>105</v>
      </c>
      <c r="ACQ2363" s="1">
        <v>46</v>
      </c>
      <c r="ACT2363" s="1">
        <v>1.7</v>
      </c>
      <c r="ACW2363" s="1">
        <v>19</v>
      </c>
      <c r="AGS2363" s="1">
        <v>1</v>
      </c>
      <c r="AGT2363" s="1">
        <v>0</v>
      </c>
      <c r="AGU2363" s="1">
        <v>1</v>
      </c>
      <c r="AGV2363" s="1">
        <v>0</v>
      </c>
      <c r="AGW2363" s="1">
        <v>1</v>
      </c>
      <c r="AGX2363" s="1">
        <v>0</v>
      </c>
      <c r="AGY2363" s="1">
        <v>0</v>
      </c>
      <c r="AGZ2363" s="1">
        <v>1</v>
      </c>
      <c r="AHA2363" s="1">
        <v>1</v>
      </c>
      <c r="AHB2363" s="1">
        <v>1</v>
      </c>
      <c r="AHC2363" s="1">
        <v>1</v>
      </c>
      <c r="AHD2363" s="1">
        <v>0</v>
      </c>
      <c r="AHE2363" s="1">
        <v>0</v>
      </c>
      <c r="AHF2363" s="1">
        <v>0</v>
      </c>
      <c r="AHH2363" s="1">
        <v>0</v>
      </c>
      <c r="AHI2363" s="1">
        <v>0</v>
      </c>
      <c r="AHK2363" s="1">
        <v>0</v>
      </c>
      <c r="AHL2363" s="1">
        <v>0</v>
      </c>
      <c r="AHM2363" s="1">
        <v>0</v>
      </c>
      <c r="AHN2363" s="1">
        <v>0</v>
      </c>
      <c r="AHO2363" s="1">
        <v>0</v>
      </c>
      <c r="AHP2363" s="1">
        <v>0</v>
      </c>
      <c r="AHQ2363" s="1">
        <v>0</v>
      </c>
      <c r="AHR2363" s="1">
        <v>0</v>
      </c>
      <c r="AIN2363" s="1">
        <v>0</v>
      </c>
      <c r="AIO2363" s="1">
        <v>0</v>
      </c>
      <c r="AIT2363" s="3">
        <v>2</v>
      </c>
      <c r="AIU2363" s="1">
        <v>0</v>
      </c>
      <c r="AIV2363" s="1">
        <v>0</v>
      </c>
      <c r="AIW2363" s="1">
        <v>0</v>
      </c>
      <c r="AIX2363" s="1">
        <v>71</v>
      </c>
      <c r="AIY2363" s="1">
        <v>45</v>
      </c>
    </row>
    <row r="2364" spans="1:939" s="1" customFormat="1">
      <c r="B2364" s="1">
        <v>6</v>
      </c>
      <c r="C2364" s="1">
        <v>0</v>
      </c>
      <c r="Z2364" s="1">
        <v>0</v>
      </c>
      <c r="AA2364" s="1">
        <v>2</v>
      </c>
      <c r="AB2364" s="1" t="s">
        <v>10614</v>
      </c>
      <c r="AC2364" s="1">
        <v>0</v>
      </c>
      <c r="AE2364" s="1">
        <v>1</v>
      </c>
      <c r="AF2364" s="1">
        <v>0</v>
      </c>
      <c r="AG2364" s="1">
        <v>0</v>
      </c>
      <c r="AI2364" s="1">
        <v>126</v>
      </c>
      <c r="AL2364" s="1">
        <v>148</v>
      </c>
      <c r="DR2364" s="1">
        <v>70</v>
      </c>
      <c r="DU2364" s="1">
        <v>72</v>
      </c>
      <c r="HA2364" s="1">
        <v>0</v>
      </c>
      <c r="HD2364" s="1">
        <v>0</v>
      </c>
      <c r="HT2364" s="1">
        <v>0</v>
      </c>
      <c r="HW2364" s="1">
        <v>0</v>
      </c>
      <c r="IP2364" s="1">
        <v>96</v>
      </c>
      <c r="IQ2364" s="1">
        <v>97</v>
      </c>
      <c r="IR2364" s="1">
        <v>94</v>
      </c>
      <c r="IS2364" s="1">
        <v>94</v>
      </c>
      <c r="LX2364" s="1">
        <v>74</v>
      </c>
      <c r="MA2364" s="1">
        <v>82</v>
      </c>
      <c r="PG2364" s="1">
        <v>26</v>
      </c>
      <c r="PJ2364" s="1">
        <v>24</v>
      </c>
      <c r="SP2364" s="1">
        <v>98</v>
      </c>
      <c r="SS2364" s="1">
        <v>98.9</v>
      </c>
      <c r="VX2364" s="1">
        <v>1</v>
      </c>
      <c r="WA2364" s="1">
        <v>1</v>
      </c>
      <c r="WQ2364" s="1">
        <v>1</v>
      </c>
      <c r="WR2364" s="1">
        <v>0</v>
      </c>
      <c r="WS2364" s="1">
        <v>0</v>
      </c>
      <c r="WT2364" s="1">
        <v>0</v>
      </c>
      <c r="ZY2364" s="1">
        <v>194.4</v>
      </c>
      <c r="ZZ2364" s="1">
        <v>193</v>
      </c>
      <c r="AAY2364" s="1">
        <v>28</v>
      </c>
      <c r="ABB2364" s="1">
        <v>9.1999999999999993</v>
      </c>
      <c r="ABE2364" s="1">
        <v>27</v>
      </c>
      <c r="ABU2364" s="1">
        <v>144</v>
      </c>
      <c r="ABX2364" s="1">
        <v>4.2</v>
      </c>
      <c r="ACA2364" s="1">
        <v>106</v>
      </c>
      <c r="ACD2364" s="1">
        <v>1.18</v>
      </c>
      <c r="ACG2364" s="1">
        <v>135</v>
      </c>
      <c r="ACH2364" s="1">
        <v>113</v>
      </c>
      <c r="ACQ2364" s="1">
        <v>38</v>
      </c>
      <c r="ACT2364" s="1">
        <v>1.6</v>
      </c>
      <c r="ACW2364" s="1">
        <v>15</v>
      </c>
      <c r="AGS2364" s="1">
        <v>1</v>
      </c>
      <c r="AGT2364" s="1">
        <v>0</v>
      </c>
      <c r="AGU2364" s="1">
        <v>1</v>
      </c>
      <c r="AGV2364" s="1">
        <v>0</v>
      </c>
      <c r="AGW2364" s="1">
        <v>0</v>
      </c>
      <c r="AGX2364" s="1">
        <v>0</v>
      </c>
      <c r="AGY2364" s="1">
        <v>0</v>
      </c>
      <c r="AGZ2364" s="1">
        <v>1</v>
      </c>
      <c r="AHA2364" s="1">
        <v>0</v>
      </c>
      <c r="AHB2364" s="1">
        <v>0</v>
      </c>
      <c r="AHC2364" s="1">
        <v>1</v>
      </c>
      <c r="AHD2364" s="1">
        <v>0</v>
      </c>
      <c r="AHE2364" s="1">
        <v>0</v>
      </c>
      <c r="AHF2364" s="1">
        <v>0</v>
      </c>
      <c r="AHH2364" s="1">
        <v>0</v>
      </c>
      <c r="AHI2364" s="1">
        <v>0</v>
      </c>
      <c r="AHK2364" s="1">
        <v>0</v>
      </c>
      <c r="AHL2364" s="1">
        <v>0</v>
      </c>
      <c r="AHM2364" s="1">
        <v>0</v>
      </c>
      <c r="AHN2364" s="1">
        <v>0</v>
      </c>
      <c r="AHO2364" s="1">
        <v>0</v>
      </c>
      <c r="AHP2364" s="1">
        <v>0</v>
      </c>
      <c r="AHQ2364" s="1">
        <v>0</v>
      </c>
      <c r="AHR2364" s="1">
        <v>0</v>
      </c>
      <c r="AIN2364" s="1">
        <v>0</v>
      </c>
      <c r="AIO2364" s="1">
        <v>0</v>
      </c>
      <c r="AIT2364" s="3">
        <v>2</v>
      </c>
      <c r="AIU2364" s="1">
        <v>0</v>
      </c>
      <c r="AIV2364" s="1">
        <v>0</v>
      </c>
      <c r="AIW2364" s="1">
        <v>0</v>
      </c>
      <c r="AIX2364" s="1">
        <v>41</v>
      </c>
      <c r="AIY2364" s="1">
        <v>21</v>
      </c>
    </row>
    <row r="2365" spans="1:939" s="1" customFormat="1">
      <c r="B2365" s="1">
        <v>7</v>
      </c>
      <c r="C2365" s="1">
        <v>0</v>
      </c>
      <c r="Z2365" s="1">
        <v>0</v>
      </c>
      <c r="AA2365" s="1">
        <v>2</v>
      </c>
      <c r="AB2365" s="1" t="s">
        <v>10615</v>
      </c>
      <c r="AC2365" s="1">
        <v>0</v>
      </c>
      <c r="AE2365" s="1">
        <v>1</v>
      </c>
      <c r="AF2365" s="1">
        <v>0</v>
      </c>
      <c r="AG2365" s="1">
        <v>0</v>
      </c>
      <c r="AI2365" s="1">
        <v>144</v>
      </c>
      <c r="AJ2365" s="1">
        <v>132</v>
      </c>
      <c r="DR2365" s="1">
        <v>72</v>
      </c>
      <c r="DS2365" s="1">
        <v>84</v>
      </c>
      <c r="HA2365" s="1">
        <v>0</v>
      </c>
      <c r="HB2365" s="1">
        <v>0</v>
      </c>
      <c r="HT2365" s="1">
        <v>0</v>
      </c>
      <c r="HU2365" s="1">
        <v>0</v>
      </c>
      <c r="IP2365" s="1">
        <v>97</v>
      </c>
      <c r="IQ2365" s="1">
        <v>95</v>
      </c>
      <c r="LX2365" s="1">
        <v>56</v>
      </c>
      <c r="LY2365" s="1">
        <v>88</v>
      </c>
      <c r="PG2365" s="1">
        <v>18</v>
      </c>
      <c r="PH2365" s="1">
        <v>18</v>
      </c>
      <c r="SP2365" s="1">
        <v>96.4</v>
      </c>
      <c r="SQ2365" s="1">
        <v>98.9</v>
      </c>
      <c r="VX2365" s="1">
        <v>1</v>
      </c>
      <c r="VY2365" s="1">
        <v>1</v>
      </c>
      <c r="WQ2365" s="1">
        <v>0</v>
      </c>
      <c r="WR2365" s="1">
        <v>0</v>
      </c>
      <c r="ZY2365" s="1">
        <v>191.6</v>
      </c>
      <c r="ZZ2365" s="1">
        <v>192.2</v>
      </c>
      <c r="AAY2365" s="1">
        <v>26</v>
      </c>
      <c r="ABB2365" s="1">
        <v>9.9</v>
      </c>
      <c r="ABE2365" s="1">
        <v>29</v>
      </c>
      <c r="ABU2365" s="1">
        <v>144</v>
      </c>
      <c r="ABX2365" s="1">
        <v>3.9</v>
      </c>
      <c r="ACA2365" s="1">
        <v>104</v>
      </c>
      <c r="ACD2365" s="1">
        <v>1.1399999999999999</v>
      </c>
      <c r="ACG2365" s="1">
        <v>121</v>
      </c>
      <c r="ACH2365" s="1">
        <v>54</v>
      </c>
      <c r="ACQ2365" s="1">
        <v>32</v>
      </c>
      <c r="ACT2365" s="1">
        <v>1.5</v>
      </c>
      <c r="ACW2365" s="1">
        <v>19</v>
      </c>
      <c r="AGS2365" s="1">
        <v>1</v>
      </c>
      <c r="AGT2365" s="1">
        <v>0</v>
      </c>
      <c r="AGU2365" s="1">
        <v>1</v>
      </c>
      <c r="AGV2365" s="1">
        <v>0</v>
      </c>
      <c r="AGW2365" s="1">
        <v>0</v>
      </c>
      <c r="AGX2365" s="1">
        <v>0</v>
      </c>
      <c r="AGY2365" s="1">
        <v>0</v>
      </c>
      <c r="AGZ2365" s="1">
        <v>1</v>
      </c>
      <c r="AHA2365" s="1">
        <v>0</v>
      </c>
      <c r="AHB2365" s="1">
        <v>0</v>
      </c>
      <c r="AHC2365" s="1">
        <v>1</v>
      </c>
      <c r="AHD2365" s="1">
        <v>0</v>
      </c>
      <c r="AHE2365" s="1">
        <v>0</v>
      </c>
      <c r="AHF2365" s="1">
        <v>0</v>
      </c>
      <c r="AHH2365" s="1">
        <v>0</v>
      </c>
      <c r="AHI2365" s="1">
        <v>0</v>
      </c>
      <c r="AHK2365" s="1">
        <v>0</v>
      </c>
      <c r="AHL2365" s="1">
        <v>0</v>
      </c>
      <c r="AHM2365" s="1">
        <v>0</v>
      </c>
      <c r="AHN2365" s="1">
        <v>0</v>
      </c>
      <c r="AHO2365" s="1">
        <v>0</v>
      </c>
      <c r="AHP2365" s="1">
        <v>0</v>
      </c>
      <c r="AHQ2365" s="1">
        <v>0</v>
      </c>
      <c r="AHR2365" s="1">
        <v>0</v>
      </c>
      <c r="AIN2365" s="1">
        <v>0</v>
      </c>
      <c r="AIO2365" s="1">
        <v>0</v>
      </c>
      <c r="AIT2365" s="3">
        <v>0</v>
      </c>
      <c r="AIU2365" s="1">
        <v>0</v>
      </c>
      <c r="AIV2365" s="1">
        <v>0</v>
      </c>
      <c r="AIW2365" s="1">
        <v>0</v>
      </c>
      <c r="AJB2365" s="1">
        <v>53</v>
      </c>
      <c r="AJC2365" s="1">
        <v>37</v>
      </c>
    </row>
    <row r="2366" spans="1:939" s="1" customFormat="1">
      <c r="B2366" s="1">
        <v>8</v>
      </c>
      <c r="C2366" s="1">
        <v>0</v>
      </c>
      <c r="Z2366" s="1">
        <v>0</v>
      </c>
      <c r="AA2366" s="1">
        <v>2</v>
      </c>
      <c r="AB2366" s="1" t="s">
        <v>10616</v>
      </c>
      <c r="AC2366" s="1">
        <v>0</v>
      </c>
      <c r="AE2366" s="1">
        <v>0</v>
      </c>
      <c r="AG2366" s="1">
        <v>0</v>
      </c>
      <c r="AI2366" s="1">
        <v>152</v>
      </c>
      <c r="AJ2366" s="1">
        <v>138</v>
      </c>
      <c r="DR2366" s="1">
        <v>68</v>
      </c>
      <c r="DS2366" s="1">
        <v>80</v>
      </c>
      <c r="HA2366" s="1">
        <v>0</v>
      </c>
      <c r="HB2366" s="1">
        <v>0</v>
      </c>
      <c r="HT2366" s="1">
        <v>0</v>
      </c>
      <c r="HU2366" s="1">
        <v>0</v>
      </c>
      <c r="IP2366" s="1">
        <v>96</v>
      </c>
      <c r="IQ2366" s="1">
        <v>96</v>
      </c>
      <c r="LX2366" s="1">
        <v>58</v>
      </c>
      <c r="LY2366" s="1">
        <v>68</v>
      </c>
      <c r="PG2366" s="1">
        <v>18</v>
      </c>
      <c r="PH2366" s="1">
        <v>18</v>
      </c>
      <c r="SP2366" s="1">
        <v>97.8</v>
      </c>
      <c r="SQ2366" s="1">
        <v>97.8</v>
      </c>
      <c r="VX2366" s="1">
        <v>1</v>
      </c>
      <c r="VY2366" s="1">
        <v>1</v>
      </c>
      <c r="WQ2366" s="1">
        <v>0</v>
      </c>
      <c r="WR2366" s="1">
        <v>0</v>
      </c>
      <c r="ZY2366" s="1">
        <v>187.6</v>
      </c>
      <c r="ZZ2366" s="1">
        <v>187.2</v>
      </c>
      <c r="AAY2366" s="1">
        <v>28</v>
      </c>
      <c r="ABB2366" s="1">
        <v>10.9</v>
      </c>
      <c r="ABE2366" s="1">
        <v>32</v>
      </c>
      <c r="ABU2366" s="1">
        <v>139</v>
      </c>
      <c r="ABX2366" s="1">
        <v>5.7</v>
      </c>
      <c r="ACA2366" s="1">
        <v>111</v>
      </c>
      <c r="ACD2366" s="1">
        <v>0.79</v>
      </c>
      <c r="ACG2366" s="1">
        <v>106</v>
      </c>
      <c r="ACH2366" s="1">
        <v>125</v>
      </c>
      <c r="ACQ2366" s="1">
        <v>39</v>
      </c>
      <c r="ACT2366" s="1">
        <v>1.7</v>
      </c>
      <c r="ACW2366" s="1">
        <v>6</v>
      </c>
      <c r="AGS2366" s="1">
        <v>1</v>
      </c>
      <c r="AGT2366" s="1">
        <v>0</v>
      </c>
      <c r="AGU2366" s="1">
        <v>1</v>
      </c>
      <c r="AGV2366" s="1">
        <v>0</v>
      </c>
      <c r="AGW2366" s="1">
        <v>0</v>
      </c>
      <c r="AGX2366" s="1">
        <v>0</v>
      </c>
      <c r="AGY2366" s="1">
        <v>0</v>
      </c>
      <c r="AGZ2366" s="1">
        <v>1</v>
      </c>
      <c r="AHA2366" s="1">
        <v>0</v>
      </c>
      <c r="AHB2366" s="1">
        <v>0</v>
      </c>
      <c r="AHC2366" s="1">
        <v>1</v>
      </c>
      <c r="AHD2366" s="1">
        <v>0</v>
      </c>
      <c r="AHE2366" s="1">
        <v>0</v>
      </c>
      <c r="AHF2366" s="1">
        <v>0</v>
      </c>
      <c r="AHH2366" s="1">
        <v>0</v>
      </c>
      <c r="AHI2366" s="1">
        <v>0</v>
      </c>
      <c r="AHK2366" s="1">
        <v>0</v>
      </c>
      <c r="AHL2366" s="1">
        <v>0</v>
      </c>
      <c r="AHM2366" s="1">
        <v>0</v>
      </c>
      <c r="AHN2366" s="1">
        <v>0</v>
      </c>
      <c r="AHO2366" s="1">
        <v>0</v>
      </c>
      <c r="AHP2366" s="1">
        <v>0</v>
      </c>
      <c r="AHQ2366" s="1">
        <v>0</v>
      </c>
      <c r="AHR2366" s="1">
        <v>0</v>
      </c>
      <c r="AIN2366" s="1">
        <v>0</v>
      </c>
      <c r="AIO2366" s="1">
        <v>0</v>
      </c>
      <c r="AIT2366" s="3">
        <v>1</v>
      </c>
      <c r="AIU2366" s="1">
        <v>1</v>
      </c>
      <c r="AIV2366" s="1">
        <v>0</v>
      </c>
      <c r="AIW2366" s="1">
        <v>0</v>
      </c>
      <c r="AIX2366" s="1">
        <v>38</v>
      </c>
      <c r="AJB2366" s="1">
        <v>15</v>
      </c>
    </row>
    <row r="2367" spans="1:939" s="1" customFormat="1">
      <c r="B2367" s="1">
        <v>9</v>
      </c>
      <c r="C2367" s="1">
        <v>0</v>
      </c>
      <c r="Z2367" s="1">
        <v>0</v>
      </c>
      <c r="AA2367" s="1">
        <v>2</v>
      </c>
      <c r="AB2367" s="1" t="s">
        <v>10617</v>
      </c>
      <c r="AC2367" s="1">
        <v>0</v>
      </c>
      <c r="AE2367" s="1">
        <v>0</v>
      </c>
      <c r="AG2367" s="1">
        <v>0</v>
      </c>
      <c r="AI2367" s="1">
        <v>152</v>
      </c>
      <c r="AJ2367" s="1">
        <v>136</v>
      </c>
      <c r="DR2367" s="1">
        <v>62</v>
      </c>
      <c r="DS2367" s="1">
        <v>72</v>
      </c>
      <c r="HA2367" s="1">
        <v>0</v>
      </c>
      <c r="HB2367" s="1">
        <v>0</v>
      </c>
      <c r="HT2367" s="1">
        <v>0</v>
      </c>
      <c r="HU2367" s="1">
        <v>0</v>
      </c>
      <c r="IP2367" s="1">
        <v>96</v>
      </c>
      <c r="IQ2367" s="1">
        <v>97</v>
      </c>
      <c r="LX2367" s="1">
        <v>72</v>
      </c>
      <c r="LY2367" s="1">
        <v>66</v>
      </c>
      <c r="PG2367" s="1">
        <v>18</v>
      </c>
      <c r="PH2367" s="1">
        <v>18</v>
      </c>
      <c r="SP2367" s="1">
        <v>98.7</v>
      </c>
      <c r="SQ2367" s="1">
        <v>98.7</v>
      </c>
      <c r="VX2367" s="1">
        <v>1</v>
      </c>
      <c r="VY2367" s="1">
        <v>1</v>
      </c>
      <c r="WQ2367" s="1">
        <v>0</v>
      </c>
      <c r="WR2367" s="1">
        <v>0</v>
      </c>
      <c r="ZY2367" s="1">
        <v>185.8</v>
      </c>
      <c r="ZZ2367" s="1">
        <v>185.6</v>
      </c>
      <c r="AAY2367" s="1">
        <v>23</v>
      </c>
      <c r="ABB2367" s="1">
        <v>9.5</v>
      </c>
      <c r="ABE2367" s="1">
        <v>28</v>
      </c>
      <c r="ABU2367" s="1">
        <v>136</v>
      </c>
      <c r="ABX2367" s="1">
        <v>5.5</v>
      </c>
      <c r="ACA2367" s="1">
        <v>109</v>
      </c>
      <c r="ACD2367" s="1">
        <v>0.75</v>
      </c>
      <c r="ACG2367" s="1">
        <v>190</v>
      </c>
      <c r="ACH2367" s="1">
        <v>118</v>
      </c>
      <c r="ACQ2367" s="1">
        <v>32</v>
      </c>
      <c r="ACT2367" s="1">
        <v>1.6</v>
      </c>
      <c r="ACW2367" s="1">
        <v>11</v>
      </c>
      <c r="AGS2367" s="1">
        <v>1</v>
      </c>
      <c r="AGT2367" s="1">
        <v>0</v>
      </c>
      <c r="AGU2367" s="1">
        <v>1</v>
      </c>
      <c r="AGV2367" s="1">
        <v>0</v>
      </c>
      <c r="AGW2367" s="1">
        <v>0</v>
      </c>
      <c r="AGX2367" s="1">
        <v>0</v>
      </c>
      <c r="AGY2367" s="1">
        <v>0</v>
      </c>
      <c r="AGZ2367" s="1">
        <v>1</v>
      </c>
      <c r="AHA2367" s="1">
        <v>0</v>
      </c>
      <c r="AHB2367" s="1">
        <v>0</v>
      </c>
      <c r="AHC2367" s="1">
        <v>1</v>
      </c>
      <c r="AHD2367" s="1">
        <v>0</v>
      </c>
      <c r="AHE2367" s="1">
        <v>0</v>
      </c>
      <c r="AHF2367" s="1">
        <v>0</v>
      </c>
      <c r="AHH2367" s="1">
        <v>0</v>
      </c>
      <c r="AHI2367" s="1">
        <v>0</v>
      </c>
      <c r="AHK2367" s="1">
        <v>0</v>
      </c>
      <c r="AHL2367" s="1">
        <v>0</v>
      </c>
      <c r="AHM2367" s="1">
        <v>0</v>
      </c>
      <c r="AHN2367" s="1">
        <v>0</v>
      </c>
      <c r="AHO2367" s="1">
        <v>0</v>
      </c>
      <c r="AHP2367" s="1">
        <v>0</v>
      </c>
      <c r="AHQ2367" s="1">
        <v>0</v>
      </c>
      <c r="AHR2367" s="1">
        <v>0</v>
      </c>
      <c r="AIN2367" s="1">
        <v>0</v>
      </c>
      <c r="AIO2367" s="1">
        <v>0</v>
      </c>
      <c r="AIT2367" s="3">
        <v>1</v>
      </c>
      <c r="AIU2367" s="1">
        <v>1</v>
      </c>
      <c r="AIV2367" s="1">
        <v>0</v>
      </c>
      <c r="AIW2367" s="1">
        <v>0</v>
      </c>
      <c r="AIX2367" s="1">
        <v>64</v>
      </c>
      <c r="AJB2367" s="1">
        <v>16</v>
      </c>
    </row>
    <row r="2368" spans="1:939" s="1" customFormat="1">
      <c r="B2368" s="1">
        <v>10</v>
      </c>
      <c r="C2368" s="1">
        <v>1</v>
      </c>
      <c r="D2368" s="1" t="s">
        <v>7434</v>
      </c>
      <c r="O2368" s="1">
        <v>0</v>
      </c>
      <c r="Z2368" s="1">
        <v>0</v>
      </c>
      <c r="AA2368" s="1">
        <v>2</v>
      </c>
      <c r="AB2368" s="1" t="s">
        <v>10618</v>
      </c>
      <c r="AC2368" s="1">
        <v>0</v>
      </c>
      <c r="AE2368" s="1">
        <v>0</v>
      </c>
      <c r="AG2368" s="1">
        <v>0</v>
      </c>
      <c r="AI2368" s="1">
        <v>138</v>
      </c>
      <c r="AJ2368" s="1">
        <v>122</v>
      </c>
      <c r="DR2368" s="1">
        <v>68</v>
      </c>
      <c r="DS2368" s="1">
        <v>70</v>
      </c>
      <c r="HA2368" s="1">
        <v>2</v>
      </c>
      <c r="HB2368" s="1">
        <v>2</v>
      </c>
      <c r="HT2368" s="1">
        <v>0</v>
      </c>
      <c r="HU2368" s="1">
        <v>0</v>
      </c>
      <c r="IP2368" s="1">
        <v>98</v>
      </c>
      <c r="IQ2368" s="1">
        <v>95</v>
      </c>
      <c r="LX2368" s="1">
        <v>57</v>
      </c>
      <c r="LY2368" s="1">
        <v>68</v>
      </c>
      <c r="PG2368" s="1">
        <v>18</v>
      </c>
      <c r="PH2368" s="1">
        <v>18</v>
      </c>
      <c r="SP2368" s="1">
        <v>98.6</v>
      </c>
      <c r="SQ2368" s="1">
        <v>98.9</v>
      </c>
      <c r="VX2368" s="1">
        <v>1</v>
      </c>
      <c r="VY2368" s="1">
        <v>1</v>
      </c>
      <c r="WQ2368" s="1">
        <v>0</v>
      </c>
      <c r="WR2368" s="1">
        <v>0</v>
      </c>
      <c r="ZY2368" s="1">
        <v>185.4</v>
      </c>
      <c r="ZZ2368" s="1">
        <v>185.8</v>
      </c>
      <c r="AAY2368" s="1">
        <v>26</v>
      </c>
      <c r="ABB2368" s="1">
        <v>9.9</v>
      </c>
      <c r="ABE2368" s="1">
        <v>29</v>
      </c>
      <c r="ABU2368" s="1">
        <v>142</v>
      </c>
      <c r="ABX2368" s="1">
        <v>3.7</v>
      </c>
      <c r="ACA2368" s="1">
        <v>105</v>
      </c>
      <c r="ACD2368" s="1">
        <v>1.08</v>
      </c>
      <c r="ACG2368" s="1">
        <v>102</v>
      </c>
      <c r="ACH2368" s="1">
        <v>85</v>
      </c>
      <c r="ACQ2368" s="1">
        <v>35</v>
      </c>
      <c r="ACT2368" s="1">
        <v>2.2999999999999998</v>
      </c>
      <c r="ACW2368" s="1">
        <v>15</v>
      </c>
      <c r="AGS2368" s="1">
        <v>1</v>
      </c>
      <c r="AGT2368" s="1">
        <v>0</v>
      </c>
      <c r="AGU2368" s="1">
        <v>1</v>
      </c>
      <c r="AGV2368" s="1">
        <v>0</v>
      </c>
      <c r="AGW2368" s="1">
        <v>0</v>
      </c>
      <c r="AGX2368" s="1">
        <v>0</v>
      </c>
      <c r="AGY2368" s="1">
        <v>0</v>
      </c>
      <c r="AGZ2368" s="1">
        <v>1</v>
      </c>
      <c r="AHA2368" s="1">
        <v>0</v>
      </c>
      <c r="AHB2368" s="1">
        <v>0</v>
      </c>
      <c r="AHC2368" s="1">
        <v>1</v>
      </c>
      <c r="AHD2368" s="1">
        <v>0</v>
      </c>
      <c r="AHE2368" s="1">
        <v>0</v>
      </c>
      <c r="AHF2368" s="1">
        <v>0</v>
      </c>
      <c r="AHH2368" s="1">
        <v>0</v>
      </c>
      <c r="AHI2368" s="1">
        <v>0</v>
      </c>
      <c r="AHK2368" s="1">
        <v>0</v>
      </c>
      <c r="AHL2368" s="1">
        <v>0</v>
      </c>
      <c r="AHM2368" s="1">
        <v>0</v>
      </c>
      <c r="AHN2368" s="1">
        <v>0</v>
      </c>
      <c r="AHO2368" s="1">
        <v>0</v>
      </c>
      <c r="AHP2368" s="1">
        <v>0</v>
      </c>
      <c r="AHQ2368" s="1">
        <v>0</v>
      </c>
      <c r="AHR2368" s="1">
        <v>0</v>
      </c>
      <c r="AIN2368" s="1">
        <v>0</v>
      </c>
      <c r="AIO2368" s="1">
        <v>0</v>
      </c>
      <c r="AIT2368" s="3">
        <v>1</v>
      </c>
      <c r="AIU2368" s="1">
        <v>1</v>
      </c>
      <c r="AIV2368" s="1">
        <v>0</v>
      </c>
      <c r="AIW2368" s="1">
        <v>0</v>
      </c>
      <c r="AIX2368" s="1">
        <v>23</v>
      </c>
      <c r="AJB2368" s="1">
        <v>17</v>
      </c>
    </row>
    <row r="2369" spans="1:951" s="1" customFormat="1">
      <c r="B2369" s="1">
        <v>11</v>
      </c>
      <c r="C2369" s="1">
        <v>0</v>
      </c>
      <c r="Z2369" s="1">
        <v>0</v>
      </c>
      <c r="AA2369" s="1">
        <v>2</v>
      </c>
      <c r="AB2369" s="1" t="s">
        <v>10619</v>
      </c>
      <c r="AC2369" s="1">
        <v>1</v>
      </c>
      <c r="AD2369" s="1">
        <v>0</v>
      </c>
      <c r="AE2369" s="1">
        <v>2</v>
      </c>
      <c r="AF2369" s="1">
        <v>0</v>
      </c>
      <c r="AG2369" s="1">
        <v>0</v>
      </c>
      <c r="AI2369" s="1">
        <v>122</v>
      </c>
      <c r="AJ2369" s="1">
        <v>128</v>
      </c>
      <c r="DR2369" s="1">
        <v>58</v>
      </c>
      <c r="DS2369" s="1">
        <v>54</v>
      </c>
      <c r="HA2369" s="1">
        <v>2</v>
      </c>
      <c r="HB2369" s="1">
        <v>2</v>
      </c>
      <c r="HT2369" s="1">
        <v>0</v>
      </c>
      <c r="HU2369" s="1">
        <v>0</v>
      </c>
      <c r="IP2369" s="1">
        <v>99</v>
      </c>
      <c r="IQ2369" s="1">
        <v>99</v>
      </c>
      <c r="LX2369" s="1">
        <v>57</v>
      </c>
      <c r="LY2369" s="1">
        <v>64</v>
      </c>
      <c r="PG2369" s="1">
        <v>18</v>
      </c>
      <c r="PH2369" s="1">
        <v>18</v>
      </c>
      <c r="SP2369" s="1">
        <v>98</v>
      </c>
      <c r="SQ2369" s="1">
        <v>97.1</v>
      </c>
      <c r="VX2369" s="1">
        <v>1</v>
      </c>
      <c r="VY2369" s="1">
        <v>1</v>
      </c>
      <c r="WQ2369" s="1">
        <v>0</v>
      </c>
      <c r="WR2369" s="1">
        <v>0</v>
      </c>
      <c r="ZY2369" s="1">
        <v>187.4</v>
      </c>
      <c r="ZZ2369" s="1">
        <v>189.6</v>
      </c>
      <c r="AAY2369" s="1">
        <v>25</v>
      </c>
      <c r="ABB2369" s="1">
        <v>9.9</v>
      </c>
      <c r="ABE2369" s="1">
        <v>29</v>
      </c>
      <c r="ABU2369" s="1">
        <v>143</v>
      </c>
      <c r="ABX2369" s="1">
        <v>3.4</v>
      </c>
      <c r="ACA2369" s="1">
        <v>107</v>
      </c>
      <c r="ACD2369" s="1">
        <v>1.1299999999999999</v>
      </c>
      <c r="ACG2369" s="1">
        <v>125</v>
      </c>
      <c r="ACH2369" s="1">
        <v>85</v>
      </c>
      <c r="ACQ2369" s="1">
        <v>36</v>
      </c>
      <c r="ACT2369" s="1">
        <v>2.1</v>
      </c>
      <c r="ACW2369" s="1">
        <v>16</v>
      </c>
      <c r="AGS2369" s="1">
        <v>0</v>
      </c>
      <c r="AGT2369" s="1">
        <v>0</v>
      </c>
      <c r="AGU2369" s="1">
        <v>0</v>
      </c>
      <c r="AGV2369" s="1">
        <v>0</v>
      </c>
      <c r="AGW2369" s="1">
        <v>0</v>
      </c>
      <c r="AGX2369" s="1">
        <v>0</v>
      </c>
      <c r="AGY2369" s="1">
        <v>0</v>
      </c>
      <c r="AGZ2369" s="1">
        <v>1</v>
      </c>
      <c r="AHA2369" s="1">
        <v>0</v>
      </c>
      <c r="AHB2369" s="1">
        <v>0</v>
      </c>
      <c r="AHC2369" s="1">
        <v>1</v>
      </c>
      <c r="AHD2369" s="1">
        <v>0</v>
      </c>
      <c r="AHE2369" s="1">
        <v>0</v>
      </c>
      <c r="AHF2369" s="1">
        <v>0</v>
      </c>
      <c r="AHH2369" s="1">
        <v>0</v>
      </c>
      <c r="AHI2369" s="1">
        <v>0</v>
      </c>
      <c r="AHK2369" s="1">
        <v>0</v>
      </c>
      <c r="AHL2369" s="1">
        <v>0</v>
      </c>
      <c r="AHM2369" s="1">
        <v>0</v>
      </c>
      <c r="AHN2369" s="1">
        <v>0</v>
      </c>
      <c r="AHO2369" s="1">
        <v>0</v>
      </c>
      <c r="AHP2369" s="1">
        <v>0</v>
      </c>
      <c r="AHQ2369" s="1">
        <v>0</v>
      </c>
      <c r="AHR2369" s="1">
        <v>0</v>
      </c>
      <c r="AIN2369" s="1">
        <v>0</v>
      </c>
      <c r="AIO2369" s="1">
        <v>0</v>
      </c>
      <c r="AIT2369" s="3">
        <v>2</v>
      </c>
      <c r="AIU2369" s="1">
        <v>0</v>
      </c>
      <c r="AIV2369" s="1">
        <v>0</v>
      </c>
      <c r="AIW2369" s="1">
        <v>0</v>
      </c>
      <c r="AIX2369" s="1">
        <v>35</v>
      </c>
      <c r="AIY2369" s="1">
        <v>13</v>
      </c>
    </row>
    <row r="2370" spans="1:951" s="1" customFormat="1">
      <c r="B2370" s="1">
        <v>12</v>
      </c>
      <c r="C2370" s="1">
        <v>0</v>
      </c>
      <c r="Z2370" s="1">
        <v>0</v>
      </c>
      <c r="AA2370" s="1">
        <v>0</v>
      </c>
      <c r="AB2370" s="1" t="s">
        <v>10620</v>
      </c>
      <c r="AC2370" s="1">
        <v>0</v>
      </c>
      <c r="AE2370" s="1">
        <v>1</v>
      </c>
      <c r="AF2370" s="1">
        <v>0</v>
      </c>
      <c r="AG2370" s="1">
        <v>0</v>
      </c>
      <c r="AI2370" s="1">
        <v>116</v>
      </c>
      <c r="AJ2370" s="1">
        <v>120</v>
      </c>
      <c r="DR2370" s="1">
        <v>64</v>
      </c>
      <c r="DS2370" s="1">
        <v>66</v>
      </c>
      <c r="HA2370" s="1">
        <v>2</v>
      </c>
      <c r="HB2370" s="1">
        <v>2</v>
      </c>
      <c r="HT2370" s="1">
        <v>0</v>
      </c>
      <c r="HU2370" s="1">
        <v>0</v>
      </c>
      <c r="IP2370" s="1">
        <v>95</v>
      </c>
      <c r="IQ2370" s="1">
        <v>95</v>
      </c>
      <c r="LX2370" s="1">
        <v>56</v>
      </c>
      <c r="LY2370" s="1">
        <v>68</v>
      </c>
      <c r="PG2370" s="1">
        <v>16</v>
      </c>
      <c r="PH2370" s="1">
        <v>16</v>
      </c>
      <c r="SP2370" s="1">
        <v>98.2</v>
      </c>
      <c r="SQ2370" s="1">
        <v>98.2</v>
      </c>
      <c r="VX2370" s="1">
        <v>1</v>
      </c>
      <c r="VY2370" s="1">
        <v>1</v>
      </c>
      <c r="WQ2370" s="1">
        <v>0</v>
      </c>
      <c r="WR2370" s="1">
        <v>0</v>
      </c>
      <c r="ZY2370" s="1">
        <v>189.6</v>
      </c>
      <c r="ZZ2370" s="1">
        <v>190.2</v>
      </c>
      <c r="AAY2370" s="1">
        <v>27</v>
      </c>
      <c r="ABB2370" s="1">
        <v>9.9</v>
      </c>
      <c r="ABE2370" s="1">
        <v>29</v>
      </c>
      <c r="ABU2370" s="1">
        <v>142</v>
      </c>
      <c r="ABX2370" s="1">
        <v>4</v>
      </c>
      <c r="ACA2370" s="1">
        <v>107</v>
      </c>
      <c r="ACD2370" s="1">
        <v>1.26</v>
      </c>
      <c r="ACG2370" s="1">
        <v>30</v>
      </c>
      <c r="ACH2370" s="1">
        <v>137</v>
      </c>
      <c r="ACI2370" s="1">
        <v>30</v>
      </c>
      <c r="ACJ2370" s="1">
        <v>218</v>
      </c>
      <c r="ACK2370" s="1">
        <v>116</v>
      </c>
      <c r="ACQ2370" s="1">
        <v>38</v>
      </c>
      <c r="ACT2370" s="1">
        <v>1.8</v>
      </c>
      <c r="ACW2370" s="1">
        <v>14</v>
      </c>
      <c r="AGS2370" s="1">
        <v>1</v>
      </c>
      <c r="AGT2370" s="1">
        <v>0</v>
      </c>
      <c r="AGU2370" s="1">
        <v>1</v>
      </c>
      <c r="AGV2370" s="1">
        <v>0</v>
      </c>
      <c r="AGW2370" s="1">
        <v>0</v>
      </c>
      <c r="AGX2370" s="1">
        <v>0</v>
      </c>
      <c r="AGY2370" s="1">
        <v>0</v>
      </c>
      <c r="AGZ2370" s="1">
        <v>1</v>
      </c>
      <c r="AHA2370" s="1">
        <v>0</v>
      </c>
      <c r="AHB2370" s="1">
        <v>0</v>
      </c>
      <c r="AHC2370" s="1">
        <v>1</v>
      </c>
      <c r="AHD2370" s="1">
        <v>0</v>
      </c>
      <c r="AHE2370" s="1">
        <v>0</v>
      </c>
      <c r="AHF2370" s="1">
        <v>0</v>
      </c>
      <c r="AHH2370" s="1">
        <v>0</v>
      </c>
      <c r="AHI2370" s="1">
        <v>0</v>
      </c>
      <c r="AHK2370" s="1">
        <v>0</v>
      </c>
      <c r="AHL2370" s="1">
        <v>0</v>
      </c>
      <c r="AHM2370" s="1">
        <v>0</v>
      </c>
      <c r="AHN2370" s="1">
        <v>0</v>
      </c>
      <c r="AHO2370" s="1">
        <v>0</v>
      </c>
      <c r="AHP2370" s="1">
        <v>0</v>
      </c>
      <c r="AHQ2370" s="1">
        <v>0</v>
      </c>
      <c r="AHR2370" s="1">
        <v>0</v>
      </c>
      <c r="AIN2370" s="1">
        <v>0</v>
      </c>
      <c r="AIO2370" s="1">
        <v>0</v>
      </c>
      <c r="AIT2370" s="3">
        <v>0</v>
      </c>
      <c r="AIU2370" s="1">
        <v>2</v>
      </c>
      <c r="AIV2370" s="1">
        <v>0</v>
      </c>
      <c r="AIW2370" s="1">
        <v>0</v>
      </c>
      <c r="AJB2370" s="1">
        <v>33</v>
      </c>
      <c r="AJC2370" s="1">
        <v>15</v>
      </c>
    </row>
    <row r="2371" spans="1:951" s="1" customFormat="1">
      <c r="B2371" s="1">
        <v>13</v>
      </c>
      <c r="C2371" s="1">
        <v>1</v>
      </c>
      <c r="D2371" s="1" t="s">
        <v>10621</v>
      </c>
      <c r="O2371" s="1">
        <v>0</v>
      </c>
      <c r="Z2371" s="1">
        <v>0</v>
      </c>
      <c r="AA2371" s="1">
        <v>0</v>
      </c>
      <c r="AB2371" s="1" t="s">
        <v>10622</v>
      </c>
      <c r="AC2371" s="1">
        <v>0</v>
      </c>
      <c r="AE2371" s="1">
        <v>0</v>
      </c>
      <c r="AG2371" s="1">
        <v>0</v>
      </c>
      <c r="AI2371" s="1">
        <v>130</v>
      </c>
      <c r="AJ2371" s="1">
        <v>124</v>
      </c>
      <c r="AK2371" s="1">
        <v>118</v>
      </c>
      <c r="DR2371" s="1">
        <v>72</v>
      </c>
      <c r="DS2371" s="1">
        <v>70</v>
      </c>
      <c r="DT2371" s="1">
        <v>78</v>
      </c>
      <c r="HA2371" s="1">
        <v>2</v>
      </c>
      <c r="HB2371" s="1">
        <v>2</v>
      </c>
      <c r="HC2371" s="1">
        <v>2</v>
      </c>
      <c r="HT2371" s="1">
        <v>0</v>
      </c>
      <c r="HU2371" s="1">
        <v>0</v>
      </c>
      <c r="HV2371" s="1">
        <v>0</v>
      </c>
      <c r="IP2371" s="1">
        <v>98</v>
      </c>
      <c r="IQ2371" s="1">
        <v>96</v>
      </c>
      <c r="IR2371" s="1">
        <v>96</v>
      </c>
      <c r="LX2371" s="1">
        <v>68</v>
      </c>
      <c r="LY2371" s="1">
        <v>62</v>
      </c>
      <c r="LZ2371" s="1">
        <v>58</v>
      </c>
      <c r="PG2371" s="1">
        <v>16</v>
      </c>
      <c r="PH2371" s="1">
        <v>16</v>
      </c>
      <c r="PI2371" s="1">
        <v>16</v>
      </c>
      <c r="SP2371" s="1">
        <v>97.8</v>
      </c>
      <c r="SQ2371" s="1">
        <v>97.7</v>
      </c>
      <c r="SR2371" s="1">
        <v>97.8</v>
      </c>
      <c r="VX2371" s="1">
        <v>1</v>
      </c>
      <c r="VY2371" s="1">
        <v>1</v>
      </c>
      <c r="VZ2371" s="1">
        <v>1</v>
      </c>
      <c r="WQ2371" s="1">
        <v>0</v>
      </c>
      <c r="WR2371" s="1">
        <v>0</v>
      </c>
      <c r="WS2371" s="1">
        <v>0</v>
      </c>
      <c r="ZY2371" s="1">
        <v>190.8</v>
      </c>
      <c r="ZZ2371" s="1">
        <v>191.6</v>
      </c>
      <c r="AAY2371" s="1">
        <v>26</v>
      </c>
      <c r="ABB2371" s="1">
        <v>9.9</v>
      </c>
      <c r="ABE2371" s="1">
        <v>29</v>
      </c>
      <c r="ABU2371" s="1">
        <v>143</v>
      </c>
      <c r="ABX2371" s="1">
        <v>4.2</v>
      </c>
      <c r="ACA2371" s="1">
        <v>105</v>
      </c>
      <c r="ACD2371" s="1">
        <v>1.18</v>
      </c>
      <c r="ACG2371" s="1">
        <v>150</v>
      </c>
      <c r="ACH2371" s="1">
        <v>79</v>
      </c>
      <c r="ACI2371" s="1">
        <v>178</v>
      </c>
      <c r="ACJ2371" s="1">
        <v>169</v>
      </c>
      <c r="ACQ2371" s="1">
        <v>35</v>
      </c>
      <c r="ACT2371" s="1">
        <v>1.7</v>
      </c>
      <c r="ACW2371" s="1">
        <v>17</v>
      </c>
      <c r="AGS2371" s="1">
        <v>1</v>
      </c>
      <c r="AGT2371" s="1">
        <v>0</v>
      </c>
      <c r="AGU2371" s="1">
        <v>1</v>
      </c>
      <c r="AGV2371" s="1">
        <v>0</v>
      </c>
      <c r="AGW2371" s="1">
        <v>0</v>
      </c>
      <c r="AGX2371" s="1">
        <v>0</v>
      </c>
      <c r="AGY2371" s="1">
        <v>0</v>
      </c>
      <c r="AGZ2371" s="1">
        <v>1</v>
      </c>
      <c r="AHA2371" s="1">
        <v>0</v>
      </c>
      <c r="AHB2371" s="1">
        <v>0</v>
      </c>
      <c r="AHC2371" s="1">
        <v>1</v>
      </c>
      <c r="AHD2371" s="1">
        <v>0</v>
      </c>
      <c r="AHE2371" s="1">
        <v>0</v>
      </c>
      <c r="AHF2371" s="1">
        <v>0</v>
      </c>
      <c r="AHH2371" s="1">
        <v>0</v>
      </c>
      <c r="AHI2371" s="1">
        <v>0</v>
      </c>
      <c r="AHK2371" s="1">
        <v>0</v>
      </c>
      <c r="AHL2371" s="1">
        <v>0</v>
      </c>
      <c r="AHM2371" s="1">
        <v>0</v>
      </c>
      <c r="AHN2371" s="1">
        <v>0</v>
      </c>
      <c r="AHO2371" s="1">
        <v>0</v>
      </c>
      <c r="AHP2371" s="1">
        <v>0</v>
      </c>
      <c r="AHQ2371" s="1">
        <v>0</v>
      </c>
      <c r="AHR2371" s="1">
        <v>0</v>
      </c>
      <c r="AIN2371" s="1">
        <v>0</v>
      </c>
      <c r="AIO2371" s="1">
        <v>0</v>
      </c>
      <c r="AIT2371" s="3">
        <v>0</v>
      </c>
      <c r="AIU2371" s="1">
        <v>2</v>
      </c>
      <c r="AIV2371" s="1">
        <v>0</v>
      </c>
      <c r="AIW2371" s="1">
        <v>0</v>
      </c>
      <c r="AJB2371" s="1">
        <v>69</v>
      </c>
      <c r="AJC2371" s="1">
        <v>24</v>
      </c>
    </row>
    <row r="2372" spans="1:951" s="1" customFormat="1">
      <c r="B2372" s="1">
        <v>14</v>
      </c>
      <c r="C2372" s="1">
        <v>1</v>
      </c>
      <c r="D2372" s="1" t="s">
        <v>10623</v>
      </c>
      <c r="O2372" s="1">
        <v>1</v>
      </c>
      <c r="Z2372" s="1">
        <v>0</v>
      </c>
      <c r="AA2372" s="1">
        <v>2</v>
      </c>
      <c r="AB2372" s="1" t="s">
        <v>10624</v>
      </c>
      <c r="AC2372" s="1">
        <v>0</v>
      </c>
      <c r="AE2372" s="1">
        <v>0</v>
      </c>
      <c r="AG2372" s="1">
        <v>0</v>
      </c>
      <c r="AI2372" s="1">
        <v>122</v>
      </c>
      <c r="AJ2372" s="1">
        <v>138</v>
      </c>
      <c r="DR2372" s="1">
        <v>66</v>
      </c>
      <c r="DS2372" s="1">
        <v>80</v>
      </c>
      <c r="HA2372" s="1">
        <v>2</v>
      </c>
      <c r="HB2372" s="1">
        <v>2</v>
      </c>
      <c r="HT2372" s="1">
        <v>0</v>
      </c>
      <c r="HU2372" s="1">
        <v>0</v>
      </c>
      <c r="IP2372" s="1">
        <v>98</v>
      </c>
      <c r="IQ2372" s="1">
        <v>98</v>
      </c>
      <c r="LX2372" s="1">
        <v>56</v>
      </c>
      <c r="LY2372" s="1">
        <v>58</v>
      </c>
      <c r="PG2372" s="1">
        <v>18</v>
      </c>
      <c r="PH2372" s="1">
        <v>16</v>
      </c>
      <c r="SP2372" s="1">
        <v>97.5</v>
      </c>
      <c r="SQ2372" s="1">
        <v>98.9</v>
      </c>
      <c r="VX2372" s="1">
        <v>1</v>
      </c>
      <c r="VY2372" s="1">
        <v>1</v>
      </c>
      <c r="WQ2372" s="1">
        <v>0</v>
      </c>
      <c r="WR2372" s="1">
        <v>0</v>
      </c>
      <c r="ZY2372" s="1">
        <v>188.8</v>
      </c>
      <c r="ZZ2372" s="1">
        <v>189.4</v>
      </c>
      <c r="AAY2372" s="1">
        <v>27</v>
      </c>
      <c r="ABB2372" s="1">
        <v>9.5</v>
      </c>
      <c r="ABE2372" s="1">
        <v>28</v>
      </c>
      <c r="ABU2372" s="1">
        <v>144</v>
      </c>
      <c r="ABX2372" s="1">
        <v>4.5</v>
      </c>
      <c r="ACA2372" s="1">
        <v>107</v>
      </c>
      <c r="ACD2372" s="1">
        <v>1.06</v>
      </c>
      <c r="ACG2372" s="1">
        <v>141</v>
      </c>
      <c r="ACH2372" s="1">
        <v>153</v>
      </c>
      <c r="ACI2372" s="1">
        <v>180</v>
      </c>
      <c r="ACQ2372" s="1">
        <v>42</v>
      </c>
      <c r="ACT2372" s="1">
        <v>1.9</v>
      </c>
      <c r="ACW2372" s="1">
        <v>16</v>
      </c>
      <c r="AGS2372" s="1">
        <v>1</v>
      </c>
      <c r="AGT2372" s="1">
        <v>0</v>
      </c>
      <c r="AGU2372" s="1">
        <v>1</v>
      </c>
      <c r="AGV2372" s="1">
        <v>0</v>
      </c>
      <c r="AGW2372" s="1">
        <v>0</v>
      </c>
      <c r="AGX2372" s="1">
        <v>0</v>
      </c>
      <c r="AGY2372" s="1">
        <v>0</v>
      </c>
      <c r="AGZ2372" s="1">
        <v>1</v>
      </c>
      <c r="AHA2372" s="1">
        <v>0</v>
      </c>
      <c r="AHB2372" s="1">
        <v>0</v>
      </c>
      <c r="AHC2372" s="1">
        <v>1</v>
      </c>
      <c r="AHD2372" s="1">
        <v>0</v>
      </c>
      <c r="AHE2372" s="1">
        <v>0</v>
      </c>
      <c r="AHF2372" s="1">
        <v>0</v>
      </c>
      <c r="AHH2372" s="1">
        <v>0</v>
      </c>
      <c r="AHI2372" s="1">
        <v>0</v>
      </c>
      <c r="AHK2372" s="1">
        <v>0</v>
      </c>
      <c r="AHL2372" s="1">
        <v>0</v>
      </c>
      <c r="AHM2372" s="1">
        <v>0</v>
      </c>
      <c r="AHN2372" s="1">
        <v>0</v>
      </c>
      <c r="AHO2372" s="1">
        <v>0</v>
      </c>
      <c r="AHP2372" s="1">
        <v>0</v>
      </c>
      <c r="AHQ2372" s="1">
        <v>0</v>
      </c>
      <c r="AHR2372" s="1">
        <v>0</v>
      </c>
      <c r="AIN2372" s="1">
        <v>0</v>
      </c>
      <c r="AIO2372" s="1">
        <v>0</v>
      </c>
      <c r="AIT2372" s="3">
        <v>1</v>
      </c>
      <c r="AIU2372" s="1">
        <v>1</v>
      </c>
      <c r="AIV2372" s="1">
        <v>0</v>
      </c>
      <c r="AIW2372" s="1">
        <v>0</v>
      </c>
      <c r="AIX2372" s="1">
        <v>53</v>
      </c>
      <c r="AJB2372" s="1">
        <v>30</v>
      </c>
    </row>
    <row r="2373" spans="1:951" s="1" customFormat="1">
      <c r="B2373" s="1">
        <v>15</v>
      </c>
      <c r="C2373" s="1">
        <v>0</v>
      </c>
      <c r="Z2373" s="1">
        <v>0</v>
      </c>
      <c r="AA2373" s="1">
        <v>2</v>
      </c>
      <c r="AB2373" s="1" t="s">
        <v>10625</v>
      </c>
      <c r="AC2373" s="1">
        <v>1</v>
      </c>
      <c r="AD2373" s="1">
        <v>0</v>
      </c>
      <c r="AE2373" s="1">
        <v>7</v>
      </c>
      <c r="AF2373" s="1">
        <v>0</v>
      </c>
      <c r="AG2373" s="1">
        <v>0</v>
      </c>
      <c r="AI2373" s="1">
        <v>118</v>
      </c>
      <c r="AJ2373" s="1">
        <v>122</v>
      </c>
      <c r="DR2373" s="1">
        <v>68</v>
      </c>
      <c r="DS2373" s="1">
        <v>70</v>
      </c>
      <c r="HA2373" s="1">
        <v>2</v>
      </c>
      <c r="HB2373" s="1">
        <v>2</v>
      </c>
      <c r="HT2373" s="1">
        <v>0</v>
      </c>
      <c r="HU2373" s="1">
        <v>0</v>
      </c>
      <c r="IP2373" s="1">
        <v>97</v>
      </c>
      <c r="IQ2373" s="1">
        <v>96</v>
      </c>
      <c r="LX2373" s="1">
        <v>54</v>
      </c>
      <c r="LY2373" s="1">
        <v>66</v>
      </c>
      <c r="PG2373" s="1">
        <v>16</v>
      </c>
      <c r="PH2373" s="1">
        <v>16</v>
      </c>
      <c r="SP2373" s="1">
        <v>97.8</v>
      </c>
      <c r="SQ2373" s="1">
        <v>98.7</v>
      </c>
      <c r="VX2373" s="1">
        <v>1</v>
      </c>
      <c r="VY2373" s="1">
        <v>1</v>
      </c>
      <c r="WQ2373" s="1">
        <v>0</v>
      </c>
      <c r="WR2373" s="1">
        <v>0</v>
      </c>
      <c r="ZY2373" s="1">
        <v>187.8</v>
      </c>
      <c r="ZZ2373" s="1">
        <v>188</v>
      </c>
      <c r="AAY2373" s="1">
        <v>26</v>
      </c>
      <c r="ABB2373" s="1">
        <v>9.5</v>
      </c>
      <c r="ABE2373" s="1">
        <v>28</v>
      </c>
      <c r="ABU2373" s="1">
        <v>141</v>
      </c>
      <c r="ABX2373" s="1">
        <v>4.2</v>
      </c>
      <c r="ACA2373" s="1">
        <v>107</v>
      </c>
      <c r="ACD2373" s="1">
        <v>1.1100000000000001</v>
      </c>
      <c r="ACG2373" s="1">
        <v>140</v>
      </c>
      <c r="ACH2373" s="1">
        <v>288</v>
      </c>
      <c r="ACI2373" s="1">
        <v>222</v>
      </c>
      <c r="ACQ2373" s="1">
        <v>41</v>
      </c>
      <c r="ACT2373" s="1">
        <v>1.8</v>
      </c>
      <c r="ACW2373" s="1">
        <v>14</v>
      </c>
      <c r="AGS2373" s="1">
        <v>1</v>
      </c>
      <c r="AGT2373" s="1">
        <v>0</v>
      </c>
      <c r="AGU2373" s="1">
        <v>1</v>
      </c>
      <c r="AGV2373" s="1">
        <v>0</v>
      </c>
      <c r="AGW2373" s="1">
        <v>0</v>
      </c>
      <c r="AGX2373" s="1">
        <v>0</v>
      </c>
      <c r="AGY2373" s="1">
        <v>0</v>
      </c>
      <c r="AGZ2373" s="1">
        <v>1</v>
      </c>
      <c r="AHA2373" s="1">
        <v>0</v>
      </c>
      <c r="AHB2373" s="1">
        <v>0</v>
      </c>
      <c r="AHC2373" s="1">
        <v>1</v>
      </c>
      <c r="AHD2373" s="1">
        <v>0</v>
      </c>
      <c r="AHE2373" s="1">
        <v>0</v>
      </c>
      <c r="AHF2373" s="1">
        <v>0</v>
      </c>
      <c r="AHH2373" s="1">
        <v>0</v>
      </c>
      <c r="AHI2373" s="1">
        <v>0</v>
      </c>
      <c r="AHK2373" s="1">
        <v>0</v>
      </c>
      <c r="AHL2373" s="1">
        <v>0</v>
      </c>
      <c r="AHM2373" s="1">
        <v>0</v>
      </c>
      <c r="AHN2373" s="1">
        <v>0</v>
      </c>
      <c r="AHO2373" s="1">
        <v>0</v>
      </c>
      <c r="AHP2373" s="1">
        <v>0</v>
      </c>
      <c r="AHQ2373" s="1">
        <v>0</v>
      </c>
      <c r="AHR2373" s="1">
        <v>0</v>
      </c>
      <c r="AIN2373" s="1">
        <v>0</v>
      </c>
      <c r="AIO2373" s="1">
        <v>0</v>
      </c>
      <c r="AIT2373" s="3">
        <v>1</v>
      </c>
      <c r="AIU2373" s="1">
        <v>1</v>
      </c>
      <c r="AIV2373" s="1">
        <v>0</v>
      </c>
      <c r="AIW2373" s="1">
        <v>0</v>
      </c>
      <c r="AIX2373" s="1">
        <v>38</v>
      </c>
      <c r="AJB2373" s="1">
        <v>15</v>
      </c>
    </row>
    <row r="2374" spans="1:951" s="1" customFormat="1">
      <c r="B2374" s="1">
        <v>16</v>
      </c>
      <c r="C2374" s="1">
        <v>1</v>
      </c>
      <c r="D2374" s="1" t="s">
        <v>4707</v>
      </c>
      <c r="O2374" s="1">
        <v>1</v>
      </c>
      <c r="Z2374" s="1">
        <v>0</v>
      </c>
      <c r="AA2374" s="1">
        <v>2</v>
      </c>
      <c r="AB2374" s="1" t="s">
        <v>10626</v>
      </c>
      <c r="AC2374" s="1">
        <v>2</v>
      </c>
      <c r="AD2374" s="1">
        <v>0</v>
      </c>
      <c r="AE2374" s="1">
        <v>0</v>
      </c>
      <c r="AG2374" s="1">
        <v>0</v>
      </c>
      <c r="AI2374" s="1">
        <v>162</v>
      </c>
      <c r="AK2374" s="1">
        <v>168</v>
      </c>
      <c r="AL2374" s="1">
        <v>116</v>
      </c>
      <c r="DR2374" s="1">
        <v>56</v>
      </c>
      <c r="DT2374" s="1">
        <v>60</v>
      </c>
      <c r="DU2374" s="1">
        <v>78</v>
      </c>
      <c r="HA2374" s="1">
        <v>2</v>
      </c>
      <c r="HC2374" s="1">
        <v>2</v>
      </c>
      <c r="HD2374" s="1">
        <v>2</v>
      </c>
      <c r="HT2374" s="1">
        <v>0</v>
      </c>
      <c r="HV2374" s="1">
        <v>0</v>
      </c>
      <c r="HW2374" s="1">
        <v>0</v>
      </c>
      <c r="IP2374" s="1">
        <v>98</v>
      </c>
      <c r="IQ2374" s="1">
        <v>97</v>
      </c>
      <c r="IS2374" s="1">
        <v>98</v>
      </c>
      <c r="LX2374" s="1">
        <v>58</v>
      </c>
      <c r="LY2374" s="1">
        <v>64</v>
      </c>
      <c r="MA2374" s="1">
        <v>58</v>
      </c>
      <c r="PG2374" s="1">
        <v>16</v>
      </c>
      <c r="PJ2374" s="1">
        <v>16</v>
      </c>
      <c r="SS2374" s="1">
        <v>97.8</v>
      </c>
      <c r="WA2374" s="1">
        <v>1</v>
      </c>
      <c r="WQ2374" s="1">
        <v>0</v>
      </c>
      <c r="WR2374" s="1">
        <v>0</v>
      </c>
      <c r="WT2374" s="1">
        <v>0</v>
      </c>
      <c r="ZY2374" s="1">
        <v>188.8</v>
      </c>
      <c r="ZZ2374" s="1">
        <v>189.6</v>
      </c>
      <c r="ACG2374" s="1">
        <v>127</v>
      </c>
      <c r="AGS2374" s="1">
        <v>0</v>
      </c>
      <c r="AGT2374" s="1">
        <v>0</v>
      </c>
      <c r="AGU2374" s="1">
        <v>0</v>
      </c>
      <c r="AGV2374" s="1">
        <v>0</v>
      </c>
      <c r="AGW2374" s="1">
        <v>0</v>
      </c>
      <c r="AGX2374" s="1">
        <v>0</v>
      </c>
      <c r="AGY2374" s="1">
        <v>0</v>
      </c>
      <c r="AGZ2374" s="1">
        <v>1</v>
      </c>
      <c r="AHA2374" s="1">
        <v>0</v>
      </c>
      <c r="AHB2374" s="1">
        <v>0</v>
      </c>
      <c r="AHC2374" s="1">
        <v>1</v>
      </c>
      <c r="AHD2374" s="1">
        <v>0</v>
      </c>
      <c r="AHE2374" s="1">
        <v>0</v>
      </c>
      <c r="AHF2374" s="1">
        <v>0</v>
      </c>
      <c r="AHH2374" s="1">
        <v>0</v>
      </c>
      <c r="AHI2374" s="1">
        <v>0</v>
      </c>
      <c r="AHK2374" s="1">
        <v>0</v>
      </c>
      <c r="AHL2374" s="1">
        <v>0</v>
      </c>
      <c r="AHM2374" s="1">
        <v>0</v>
      </c>
      <c r="AHN2374" s="1">
        <v>0</v>
      </c>
      <c r="AHO2374" s="1">
        <v>0</v>
      </c>
      <c r="AHP2374" s="1">
        <v>0</v>
      </c>
      <c r="AHQ2374" s="1">
        <v>0</v>
      </c>
      <c r="AHR2374" s="1">
        <v>0</v>
      </c>
      <c r="AIN2374" s="1">
        <v>0</v>
      </c>
      <c r="AIO2374" s="1">
        <v>0</v>
      </c>
      <c r="AIT2374" s="3">
        <v>1</v>
      </c>
      <c r="AIU2374" s="1">
        <v>1</v>
      </c>
      <c r="AIV2374" s="1">
        <v>0</v>
      </c>
      <c r="AIW2374" s="1">
        <v>0</v>
      </c>
      <c r="AIX2374" s="1">
        <v>40</v>
      </c>
      <c r="AJB2374" s="1">
        <v>35</v>
      </c>
    </row>
    <row r="2375" spans="1:951" s="80" customFormat="1">
      <c r="B2375" s="80">
        <v>17</v>
      </c>
      <c r="C2375" s="80">
        <v>0</v>
      </c>
      <c r="Z2375" s="80">
        <v>0</v>
      </c>
      <c r="AA2375" s="80">
        <v>2</v>
      </c>
      <c r="AC2375" s="80">
        <v>3</v>
      </c>
      <c r="AD2375" s="80">
        <v>0</v>
      </c>
      <c r="AE2375" s="80">
        <v>1</v>
      </c>
      <c r="AF2375" s="80">
        <v>0</v>
      </c>
      <c r="AG2375" s="80">
        <v>0</v>
      </c>
      <c r="AI2375" s="80">
        <v>148</v>
      </c>
      <c r="DR2375" s="80">
        <v>70</v>
      </c>
      <c r="HA2375" s="80">
        <v>2</v>
      </c>
      <c r="HT2375" s="80">
        <v>0</v>
      </c>
      <c r="IP2375" s="80">
        <v>98</v>
      </c>
      <c r="LX2375" s="80">
        <v>50</v>
      </c>
      <c r="PG2375" s="80">
        <v>16</v>
      </c>
      <c r="SP2375" s="80">
        <v>98.4</v>
      </c>
      <c r="VX2375" s="80">
        <v>1</v>
      </c>
      <c r="WQ2375" s="80">
        <v>0</v>
      </c>
      <c r="ZY2375" s="80">
        <v>188.6</v>
      </c>
      <c r="AGS2375" s="80">
        <v>0</v>
      </c>
      <c r="AGT2375" s="80">
        <v>0</v>
      </c>
      <c r="AGU2375" s="80">
        <v>0</v>
      </c>
      <c r="AGV2375" s="80">
        <v>0</v>
      </c>
      <c r="AGW2375" s="80">
        <v>0</v>
      </c>
      <c r="AGX2375" s="80">
        <v>0</v>
      </c>
      <c r="AGY2375" s="80">
        <v>0</v>
      </c>
      <c r="AGZ2375" s="80">
        <v>0</v>
      </c>
      <c r="AHA2375" s="80">
        <v>0</v>
      </c>
      <c r="AHB2375" s="80">
        <v>0</v>
      </c>
      <c r="AHC2375" s="80">
        <v>1</v>
      </c>
      <c r="AHD2375" s="80">
        <v>0</v>
      </c>
      <c r="AHE2375" s="80">
        <v>0</v>
      </c>
      <c r="AHF2375" s="80">
        <v>0</v>
      </c>
      <c r="AHH2375" s="80">
        <v>0</v>
      </c>
      <c r="AHI2375" s="80">
        <v>0</v>
      </c>
      <c r="AHK2375" s="80">
        <v>0</v>
      </c>
      <c r="AHL2375" s="80">
        <v>0</v>
      </c>
      <c r="AHM2375" s="80">
        <v>0</v>
      </c>
      <c r="AHN2375" s="80">
        <v>0</v>
      </c>
      <c r="AHO2375" s="80">
        <v>0</v>
      </c>
      <c r="AHP2375" s="80">
        <v>0</v>
      </c>
      <c r="AHQ2375" s="80">
        <v>0</v>
      </c>
      <c r="AHR2375" s="80">
        <v>0</v>
      </c>
      <c r="AIN2375" s="80">
        <v>0</v>
      </c>
      <c r="AIO2375" s="80">
        <v>0</v>
      </c>
      <c r="AIT2375" s="86">
        <v>1</v>
      </c>
      <c r="AIU2375" s="80">
        <v>0</v>
      </c>
      <c r="AIV2375" s="80">
        <v>0</v>
      </c>
      <c r="AIW2375" s="80">
        <v>0</v>
      </c>
      <c r="AIX2375" s="80">
        <v>35</v>
      </c>
    </row>
    <row r="2376" spans="1:951" s="1" customFormat="1">
      <c r="A2376" s="1">
        <v>503</v>
      </c>
      <c r="B2376" s="1">
        <v>1</v>
      </c>
      <c r="C2376" s="1">
        <v>0</v>
      </c>
      <c r="Z2376" s="1">
        <v>0</v>
      </c>
      <c r="AA2376" s="1">
        <v>1</v>
      </c>
      <c r="AB2376" s="1" t="s">
        <v>10627</v>
      </c>
      <c r="AC2376" s="1">
        <v>0</v>
      </c>
      <c r="AE2376" s="1">
        <v>0</v>
      </c>
      <c r="AG2376" s="1">
        <v>0</v>
      </c>
      <c r="AI2376" s="1">
        <v>128</v>
      </c>
      <c r="DR2376" s="1">
        <v>86</v>
      </c>
      <c r="HA2376" s="1">
        <v>2</v>
      </c>
      <c r="HT2376" s="1">
        <v>0</v>
      </c>
      <c r="IP2376" s="1">
        <v>96</v>
      </c>
      <c r="LX2376" s="1">
        <v>80</v>
      </c>
      <c r="PG2376" s="1">
        <v>18</v>
      </c>
      <c r="SP2376" s="1">
        <v>97.5</v>
      </c>
      <c r="VX2376" s="1">
        <v>1</v>
      </c>
      <c r="WQ2376" s="1">
        <v>0</v>
      </c>
      <c r="AGS2376" s="1">
        <v>0</v>
      </c>
      <c r="AGT2376" s="1">
        <v>0</v>
      </c>
      <c r="AGU2376" s="1">
        <v>0</v>
      </c>
      <c r="AGV2376" s="1">
        <v>0</v>
      </c>
      <c r="AGW2376" s="1">
        <v>1</v>
      </c>
      <c r="AGX2376" s="1">
        <v>0</v>
      </c>
      <c r="AGY2376" s="1">
        <v>0</v>
      </c>
      <c r="AGZ2376" s="1">
        <v>0</v>
      </c>
      <c r="AHA2376" s="1">
        <v>0</v>
      </c>
      <c r="AHB2376" s="1">
        <v>0</v>
      </c>
      <c r="AHC2376" s="1">
        <v>1</v>
      </c>
      <c r="AHD2376" s="1">
        <v>0</v>
      </c>
      <c r="AHE2376" s="1">
        <v>0</v>
      </c>
      <c r="AHF2376" s="1">
        <v>0</v>
      </c>
      <c r="AHH2376" s="1">
        <v>0</v>
      </c>
      <c r="AHI2376" s="1">
        <v>0</v>
      </c>
      <c r="AHK2376" s="1">
        <v>0</v>
      </c>
      <c r="AHL2376" s="1">
        <v>0</v>
      </c>
      <c r="AHM2376" s="1">
        <v>0</v>
      </c>
      <c r="AHN2376" s="1">
        <v>0</v>
      </c>
      <c r="AHO2376" s="1">
        <v>0</v>
      </c>
      <c r="AHP2376" s="1">
        <v>0</v>
      </c>
      <c r="AHQ2376" s="1">
        <v>0</v>
      </c>
      <c r="AHR2376" s="1">
        <v>0</v>
      </c>
      <c r="AIM2376" s="1">
        <v>2</v>
      </c>
      <c r="AIN2376" s="1">
        <v>0</v>
      </c>
      <c r="AIO2376" s="1">
        <v>0</v>
      </c>
      <c r="AIP2376" s="1">
        <v>0</v>
      </c>
      <c r="AIQ2376" s="1">
        <v>1</v>
      </c>
      <c r="AIR2376" s="1">
        <v>0</v>
      </c>
      <c r="AIS2376" s="1">
        <v>1</v>
      </c>
      <c r="AIT2376" s="3">
        <v>1</v>
      </c>
      <c r="AIV2376" s="1">
        <v>0</v>
      </c>
      <c r="AIW2376" s="1">
        <v>0</v>
      </c>
      <c r="AIX2376" s="1">
        <v>98</v>
      </c>
    </row>
    <row r="2377" spans="1:951" s="1" customFormat="1">
      <c r="B2377" s="1">
        <v>2</v>
      </c>
      <c r="C2377" s="1">
        <v>1</v>
      </c>
      <c r="D2377" s="1" t="s">
        <v>10628</v>
      </c>
      <c r="O2377" s="1">
        <v>0</v>
      </c>
      <c r="Z2377" s="1">
        <v>0</v>
      </c>
      <c r="AA2377" s="1">
        <v>1</v>
      </c>
      <c r="AB2377" s="1" t="s">
        <v>10629</v>
      </c>
      <c r="AC2377" s="1">
        <v>0</v>
      </c>
      <c r="AE2377" s="1">
        <v>0</v>
      </c>
      <c r="AG2377" s="1">
        <v>0</v>
      </c>
      <c r="AI2377" s="1">
        <v>102</v>
      </c>
      <c r="AJ2377" s="1">
        <v>104</v>
      </c>
      <c r="DR2377" s="1">
        <v>70</v>
      </c>
      <c r="DS2377" s="1">
        <v>76</v>
      </c>
      <c r="HA2377" s="1">
        <v>0</v>
      </c>
      <c r="HB2377" s="1">
        <v>0</v>
      </c>
      <c r="HT2377" s="1">
        <v>0</v>
      </c>
      <c r="HU2377" s="1">
        <v>0</v>
      </c>
      <c r="IP2377" s="1">
        <v>94</v>
      </c>
      <c r="IQ2377" s="1">
        <v>94</v>
      </c>
      <c r="LX2377" s="1">
        <v>106</v>
      </c>
      <c r="LY2377" s="1">
        <v>96</v>
      </c>
      <c r="PG2377" s="1">
        <v>18</v>
      </c>
      <c r="PH2377" s="1">
        <v>20</v>
      </c>
      <c r="SP2377" s="1">
        <v>97.8</v>
      </c>
      <c r="SQ2377" s="1">
        <v>98</v>
      </c>
      <c r="VX2377" s="1">
        <v>1</v>
      </c>
      <c r="VY2377" s="1">
        <v>1</v>
      </c>
      <c r="WQ2377" s="1">
        <v>0</v>
      </c>
      <c r="WR2377" s="1">
        <v>0</v>
      </c>
      <c r="AGS2377" s="1">
        <v>1</v>
      </c>
      <c r="AGT2377" s="1">
        <v>1</v>
      </c>
      <c r="AGU2377" s="1">
        <v>0</v>
      </c>
      <c r="AGV2377" s="1">
        <v>1</v>
      </c>
      <c r="AGW2377" s="1">
        <v>1</v>
      </c>
      <c r="AGX2377" s="1">
        <v>1</v>
      </c>
      <c r="AGY2377" s="1">
        <v>0</v>
      </c>
      <c r="AGZ2377" s="1">
        <v>0</v>
      </c>
      <c r="AHA2377" s="1">
        <v>0</v>
      </c>
      <c r="AHB2377" s="1">
        <v>0</v>
      </c>
      <c r="AHC2377" s="1">
        <v>1</v>
      </c>
      <c r="AHD2377" s="1">
        <v>0</v>
      </c>
      <c r="AHE2377" s="1">
        <v>0</v>
      </c>
      <c r="AHF2377" s="1">
        <v>0</v>
      </c>
      <c r="AHH2377" s="1">
        <v>0</v>
      </c>
      <c r="AHI2377" s="1">
        <v>0</v>
      </c>
      <c r="AHK2377" s="1">
        <v>0</v>
      </c>
      <c r="AHL2377" s="1">
        <v>0</v>
      </c>
      <c r="AHM2377" s="1">
        <v>0</v>
      </c>
      <c r="AHN2377" s="1">
        <v>0</v>
      </c>
      <c r="AHO2377" s="1">
        <v>0</v>
      </c>
      <c r="AHP2377" s="1">
        <v>0</v>
      </c>
      <c r="AHQ2377" s="1">
        <v>0</v>
      </c>
      <c r="AHR2377" s="1">
        <v>0</v>
      </c>
      <c r="AIN2377" s="1">
        <v>0</v>
      </c>
      <c r="AIO2377" s="1">
        <v>0</v>
      </c>
      <c r="AIP2377" s="1">
        <v>0</v>
      </c>
      <c r="AIR2377" s="1">
        <v>0</v>
      </c>
      <c r="AIT2377" s="3">
        <v>2</v>
      </c>
      <c r="AIV2377" s="1">
        <v>0</v>
      </c>
      <c r="AIW2377" s="1">
        <v>0</v>
      </c>
      <c r="AIX2377" s="1">
        <v>51</v>
      </c>
      <c r="AIY2377" s="1">
        <v>79</v>
      </c>
    </row>
    <row r="2378" spans="1:951" s="1" customFormat="1">
      <c r="B2378" s="1">
        <v>3</v>
      </c>
      <c r="C2378" s="1">
        <v>0</v>
      </c>
      <c r="Z2378" s="1">
        <v>0</v>
      </c>
      <c r="AA2378" s="1">
        <v>2</v>
      </c>
      <c r="AB2378" s="1" t="s">
        <v>10630</v>
      </c>
      <c r="AC2378" s="1">
        <v>0</v>
      </c>
      <c r="AE2378" s="1">
        <v>0</v>
      </c>
      <c r="AG2378" s="1">
        <v>0</v>
      </c>
      <c r="AI2378" s="1">
        <v>110</v>
      </c>
      <c r="AJ2378" s="1">
        <v>126</v>
      </c>
      <c r="DR2378" s="1">
        <v>76</v>
      </c>
      <c r="DS2378" s="1">
        <v>84</v>
      </c>
      <c r="HA2378" s="1">
        <v>0</v>
      </c>
      <c r="HB2378" s="1">
        <v>0</v>
      </c>
      <c r="HT2378" s="1">
        <v>0</v>
      </c>
      <c r="HU2378" s="1">
        <v>0</v>
      </c>
      <c r="IP2378" s="1">
        <v>94</v>
      </c>
      <c r="IQ2378" s="1">
        <v>94</v>
      </c>
      <c r="LX2378" s="1">
        <v>86</v>
      </c>
      <c r="LY2378" s="1">
        <v>88</v>
      </c>
      <c r="PG2378" s="1">
        <v>18</v>
      </c>
      <c r="PH2378" s="1">
        <v>18</v>
      </c>
      <c r="SP2378" s="1">
        <v>98</v>
      </c>
      <c r="SQ2378" s="1">
        <v>97.5</v>
      </c>
      <c r="VX2378" s="1">
        <v>1</v>
      </c>
      <c r="VY2378" s="1">
        <v>1</v>
      </c>
      <c r="WQ2378" s="1">
        <v>0</v>
      </c>
      <c r="WR2378" s="1">
        <v>0</v>
      </c>
      <c r="AGS2378" s="1">
        <v>0</v>
      </c>
      <c r="AGT2378" s="1">
        <v>0</v>
      </c>
      <c r="AGU2378" s="1">
        <v>0</v>
      </c>
      <c r="AGV2378" s="1">
        <v>0</v>
      </c>
      <c r="AGW2378" s="1">
        <v>1</v>
      </c>
      <c r="AGX2378" s="1">
        <v>0</v>
      </c>
      <c r="AGY2378" s="1">
        <v>0</v>
      </c>
      <c r="AGZ2378" s="1">
        <v>0</v>
      </c>
      <c r="AHA2378" s="1">
        <v>0</v>
      </c>
      <c r="AHB2378" s="1">
        <v>0</v>
      </c>
      <c r="AHC2378" s="1">
        <v>1</v>
      </c>
      <c r="AHD2378" s="1">
        <v>0</v>
      </c>
      <c r="AHE2378" s="1">
        <v>0</v>
      </c>
      <c r="AHF2378" s="1">
        <v>0</v>
      </c>
      <c r="AHH2378" s="1">
        <v>0</v>
      </c>
      <c r="AHI2378" s="1">
        <v>0</v>
      </c>
      <c r="AHK2378" s="1">
        <v>0</v>
      </c>
      <c r="AHL2378" s="1">
        <v>0</v>
      </c>
      <c r="AHM2378" s="1">
        <v>0</v>
      </c>
      <c r="AHN2378" s="1">
        <v>0</v>
      </c>
      <c r="AHO2378" s="1">
        <v>0</v>
      </c>
      <c r="AHP2378" s="1">
        <v>0</v>
      </c>
      <c r="AHQ2378" s="1">
        <v>0</v>
      </c>
      <c r="AHR2378" s="1">
        <v>0</v>
      </c>
      <c r="AIN2378" s="1">
        <v>0</v>
      </c>
      <c r="AIO2378" s="1">
        <v>0</v>
      </c>
      <c r="AIP2378" s="1">
        <v>0</v>
      </c>
      <c r="AIR2378" s="1">
        <v>0</v>
      </c>
      <c r="AIT2378" s="3">
        <v>2</v>
      </c>
      <c r="AIV2378" s="1">
        <v>0</v>
      </c>
      <c r="AIW2378" s="1">
        <v>0</v>
      </c>
      <c r="AIX2378" s="1">
        <v>37</v>
      </c>
      <c r="AIY2378" s="1">
        <v>64</v>
      </c>
    </row>
    <row r="2379" spans="1:951" s="1" customFormat="1">
      <c r="B2379" s="1">
        <v>4</v>
      </c>
      <c r="C2379" s="1">
        <v>0</v>
      </c>
      <c r="Z2379" s="1">
        <v>0</v>
      </c>
      <c r="AA2379" s="1">
        <v>2</v>
      </c>
      <c r="AB2379" s="1" t="s">
        <v>10631</v>
      </c>
      <c r="AC2379" s="1">
        <v>0</v>
      </c>
      <c r="AE2379" s="1">
        <v>0</v>
      </c>
      <c r="AG2379" s="1">
        <v>0</v>
      </c>
      <c r="AI2379" s="1">
        <v>116</v>
      </c>
      <c r="AJ2379" s="1">
        <v>108</v>
      </c>
      <c r="DR2379" s="1">
        <v>82</v>
      </c>
      <c r="DS2379" s="1">
        <v>82</v>
      </c>
      <c r="HA2379" s="1">
        <v>0</v>
      </c>
      <c r="HB2379" s="1">
        <v>0</v>
      </c>
      <c r="HT2379" s="1">
        <v>0</v>
      </c>
      <c r="HU2379" s="1">
        <v>0</v>
      </c>
      <c r="IP2379" s="1">
        <v>95</v>
      </c>
      <c r="IQ2379" s="1">
        <v>93</v>
      </c>
      <c r="LX2379" s="1">
        <v>92</v>
      </c>
      <c r="LY2379" s="1">
        <v>89</v>
      </c>
      <c r="PG2379" s="1">
        <v>18</v>
      </c>
      <c r="PH2379" s="1">
        <v>18</v>
      </c>
      <c r="SP2379" s="1">
        <v>98.9</v>
      </c>
      <c r="SQ2379" s="1">
        <v>97.7</v>
      </c>
      <c r="VX2379" s="1">
        <v>1</v>
      </c>
      <c r="VY2379" s="1">
        <v>1</v>
      </c>
      <c r="WQ2379" s="1">
        <v>0</v>
      </c>
      <c r="WR2379" s="1">
        <v>0</v>
      </c>
      <c r="AGS2379" s="1">
        <v>0</v>
      </c>
      <c r="AGT2379" s="1">
        <v>0</v>
      </c>
      <c r="AGU2379" s="1">
        <v>0</v>
      </c>
      <c r="AGV2379" s="1">
        <v>0</v>
      </c>
      <c r="AGW2379" s="1">
        <v>1</v>
      </c>
      <c r="AGX2379" s="1">
        <v>0</v>
      </c>
      <c r="AGY2379" s="1">
        <v>0</v>
      </c>
      <c r="AGZ2379" s="1">
        <v>0</v>
      </c>
      <c r="AHA2379" s="1">
        <v>0</v>
      </c>
      <c r="AHB2379" s="1">
        <v>0</v>
      </c>
      <c r="AHC2379" s="1">
        <v>1</v>
      </c>
      <c r="AHD2379" s="1">
        <v>0</v>
      </c>
      <c r="AHE2379" s="1">
        <v>0</v>
      </c>
      <c r="AHF2379" s="1">
        <v>0</v>
      </c>
      <c r="AHH2379" s="1">
        <v>0</v>
      </c>
      <c r="AHI2379" s="1">
        <v>0</v>
      </c>
      <c r="AHK2379" s="1">
        <v>0</v>
      </c>
      <c r="AHL2379" s="1">
        <v>0</v>
      </c>
      <c r="AHM2379" s="1">
        <v>0</v>
      </c>
      <c r="AHN2379" s="1">
        <v>0</v>
      </c>
      <c r="AHO2379" s="1">
        <v>0</v>
      </c>
      <c r="AHP2379" s="1">
        <v>0</v>
      </c>
      <c r="AHQ2379" s="1">
        <v>0</v>
      </c>
      <c r="AHR2379" s="1">
        <v>0</v>
      </c>
      <c r="AIN2379" s="1">
        <v>0</v>
      </c>
      <c r="AIO2379" s="1">
        <v>0</v>
      </c>
      <c r="AIP2379" s="1">
        <v>0</v>
      </c>
      <c r="AIR2379" s="1">
        <v>0</v>
      </c>
      <c r="AIT2379" s="3">
        <v>2</v>
      </c>
      <c r="AIV2379" s="1">
        <v>0</v>
      </c>
      <c r="AIW2379" s="1">
        <v>0</v>
      </c>
      <c r="AIX2379" s="1">
        <v>26</v>
      </c>
      <c r="AIY2379" s="1">
        <v>117</v>
      </c>
    </row>
    <row r="2380" spans="1:951" s="1" customFormat="1">
      <c r="B2380" s="1">
        <v>5</v>
      </c>
      <c r="C2380" s="1">
        <v>1</v>
      </c>
      <c r="D2380" s="1" t="s">
        <v>3225</v>
      </c>
      <c r="O2380" s="1">
        <v>0</v>
      </c>
      <c r="Z2380" s="1">
        <v>0</v>
      </c>
      <c r="AA2380" s="1">
        <v>2</v>
      </c>
      <c r="AB2380" s="1" t="s">
        <v>10632</v>
      </c>
      <c r="AC2380" s="1">
        <v>0</v>
      </c>
      <c r="AE2380" s="1">
        <v>0</v>
      </c>
      <c r="AG2380" s="1">
        <v>0</v>
      </c>
      <c r="AI2380" s="1">
        <v>122</v>
      </c>
      <c r="AJ2380" s="1">
        <v>118</v>
      </c>
      <c r="DR2380" s="1">
        <v>76</v>
      </c>
      <c r="DS2380" s="1">
        <v>72</v>
      </c>
      <c r="HA2380" s="1">
        <v>0</v>
      </c>
      <c r="HB2380" s="1">
        <v>0</v>
      </c>
      <c r="HT2380" s="1">
        <v>0</v>
      </c>
      <c r="HU2380" s="1">
        <v>0</v>
      </c>
      <c r="IP2380" s="1">
        <v>93</v>
      </c>
      <c r="IQ2380" s="1">
        <v>94</v>
      </c>
      <c r="LX2380" s="1">
        <v>86</v>
      </c>
      <c r="LY2380" s="1">
        <v>78</v>
      </c>
      <c r="PG2380" s="1">
        <v>18</v>
      </c>
      <c r="PH2380" s="1">
        <v>18</v>
      </c>
      <c r="SP2380" s="1">
        <v>98.7</v>
      </c>
      <c r="SQ2380" s="1">
        <v>97.1</v>
      </c>
      <c r="VX2380" s="1">
        <v>1</v>
      </c>
      <c r="VY2380" s="1">
        <v>1</v>
      </c>
      <c r="WQ2380" s="1">
        <v>0</v>
      </c>
      <c r="WR2380" s="1">
        <v>0</v>
      </c>
      <c r="AGS2380" s="1">
        <v>0</v>
      </c>
      <c r="AGT2380" s="1">
        <v>0</v>
      </c>
      <c r="AGU2380" s="1">
        <v>0</v>
      </c>
      <c r="AGV2380" s="1">
        <v>0</v>
      </c>
      <c r="AGW2380" s="1">
        <v>1</v>
      </c>
      <c r="AGX2380" s="1">
        <v>0</v>
      </c>
      <c r="AGY2380" s="1">
        <v>0</v>
      </c>
      <c r="AGZ2380" s="1">
        <v>0</v>
      </c>
      <c r="AHA2380" s="1">
        <v>0</v>
      </c>
      <c r="AHB2380" s="1">
        <v>0</v>
      </c>
      <c r="AHC2380" s="1">
        <v>1</v>
      </c>
      <c r="AHD2380" s="1">
        <v>0</v>
      </c>
      <c r="AHE2380" s="1">
        <v>0</v>
      </c>
      <c r="AHF2380" s="1">
        <v>0</v>
      </c>
      <c r="AHH2380" s="1">
        <v>0</v>
      </c>
      <c r="AHI2380" s="1">
        <v>0</v>
      </c>
      <c r="AHK2380" s="1">
        <v>0</v>
      </c>
      <c r="AHL2380" s="1">
        <v>0</v>
      </c>
      <c r="AHM2380" s="1">
        <v>0</v>
      </c>
      <c r="AHN2380" s="1">
        <v>0</v>
      </c>
      <c r="AHO2380" s="1">
        <v>0</v>
      </c>
      <c r="AHP2380" s="1">
        <v>0</v>
      </c>
      <c r="AHQ2380" s="1">
        <v>0</v>
      </c>
      <c r="AHR2380" s="1">
        <v>0</v>
      </c>
      <c r="AIN2380" s="1">
        <v>0</v>
      </c>
      <c r="AIO2380" s="1">
        <v>0</v>
      </c>
      <c r="AIP2380" s="1">
        <v>0</v>
      </c>
      <c r="AIR2380" s="1">
        <v>0</v>
      </c>
      <c r="AIT2380" s="3">
        <v>2</v>
      </c>
      <c r="AIV2380" s="1">
        <v>0</v>
      </c>
      <c r="AIW2380" s="1">
        <v>0</v>
      </c>
      <c r="AIX2380" s="1">
        <v>24</v>
      </c>
      <c r="AIY2380" s="1">
        <v>53</v>
      </c>
    </row>
    <row r="2381" spans="1:951" s="18" customFormat="1">
      <c r="B2381" s="18">
        <v>6</v>
      </c>
      <c r="C2381" s="18">
        <v>0</v>
      </c>
      <c r="Z2381" s="18">
        <v>0</v>
      </c>
      <c r="AA2381" s="18">
        <v>2</v>
      </c>
      <c r="AB2381" s="18" t="s">
        <v>10633</v>
      </c>
      <c r="AC2381" s="18">
        <v>0</v>
      </c>
      <c r="AE2381" s="18">
        <v>0</v>
      </c>
      <c r="AG2381" s="18">
        <v>0</v>
      </c>
      <c r="AI2381" s="18">
        <v>110</v>
      </c>
      <c r="DR2381" s="18">
        <v>72</v>
      </c>
      <c r="HA2381" s="18">
        <v>0</v>
      </c>
      <c r="HT2381" s="18">
        <v>0</v>
      </c>
      <c r="IP2381" s="18">
        <v>93</v>
      </c>
      <c r="LX2381" s="18">
        <v>91</v>
      </c>
      <c r="PG2381" s="18">
        <v>20</v>
      </c>
      <c r="SP2381" s="18">
        <v>98.1</v>
      </c>
      <c r="VX2381" s="18">
        <v>1</v>
      </c>
      <c r="WQ2381" s="18">
        <v>0</v>
      </c>
      <c r="AGS2381" s="18">
        <v>0</v>
      </c>
      <c r="AGT2381" s="18">
        <v>0</v>
      </c>
      <c r="AGU2381" s="18">
        <v>0</v>
      </c>
      <c r="AGV2381" s="18">
        <v>0</v>
      </c>
      <c r="AGW2381" s="18">
        <v>1</v>
      </c>
      <c r="AGX2381" s="18">
        <v>0</v>
      </c>
      <c r="AGY2381" s="18">
        <v>0</v>
      </c>
      <c r="AGZ2381" s="18">
        <v>0</v>
      </c>
      <c r="AHA2381" s="18">
        <v>0</v>
      </c>
      <c r="AHB2381" s="18">
        <v>0</v>
      </c>
      <c r="AHC2381" s="18">
        <v>1</v>
      </c>
      <c r="AHD2381" s="18">
        <v>0</v>
      </c>
      <c r="AHE2381" s="18">
        <v>0</v>
      </c>
      <c r="AHF2381" s="18">
        <v>0</v>
      </c>
      <c r="AHH2381" s="18">
        <v>0</v>
      </c>
      <c r="AHI2381" s="18">
        <v>0</v>
      </c>
      <c r="AHK2381" s="18">
        <v>0</v>
      </c>
      <c r="AHL2381" s="18">
        <v>0</v>
      </c>
      <c r="AHM2381" s="18">
        <v>0</v>
      </c>
      <c r="AHN2381" s="18">
        <v>0</v>
      </c>
      <c r="AHO2381" s="18">
        <v>0</v>
      </c>
      <c r="AHP2381" s="18">
        <v>0</v>
      </c>
      <c r="AHQ2381" s="18">
        <v>0</v>
      </c>
      <c r="AHR2381" s="18">
        <v>0</v>
      </c>
      <c r="AIN2381" s="18">
        <v>0</v>
      </c>
      <c r="AIO2381" s="18">
        <v>0</v>
      </c>
      <c r="AIP2381" s="18">
        <v>0</v>
      </c>
      <c r="AIR2381" s="18">
        <v>0</v>
      </c>
      <c r="AIT2381" s="79">
        <v>1</v>
      </c>
      <c r="AIV2381" s="18">
        <v>0</v>
      </c>
      <c r="AIW2381" s="18">
        <v>0</v>
      </c>
      <c r="AIX2381" s="18">
        <v>30</v>
      </c>
    </row>
    <row r="2382" spans="1:951" s="14" customFormat="1">
      <c r="A2382" s="14">
        <v>504</v>
      </c>
      <c r="B2382" s="14">
        <v>1</v>
      </c>
      <c r="C2382" s="61">
        <v>1</v>
      </c>
      <c r="D2382" s="14" t="s">
        <v>6178</v>
      </c>
      <c r="F2382" s="63"/>
      <c r="O2382" s="61">
        <v>0</v>
      </c>
      <c r="P2382" s="61"/>
      <c r="Q2382" s="61"/>
      <c r="R2382" s="61"/>
      <c r="S2382" s="61"/>
      <c r="T2382" s="61"/>
      <c r="U2382" s="61"/>
      <c r="V2382" s="61"/>
      <c r="W2382" s="61"/>
      <c r="X2382" s="61"/>
      <c r="Y2382" s="61"/>
      <c r="Z2382" s="14">
        <v>0</v>
      </c>
      <c r="AA2382" s="14">
        <v>1</v>
      </c>
      <c r="AB2382" s="14" t="s">
        <v>10634</v>
      </c>
      <c r="AI2382" s="14">
        <v>126</v>
      </c>
      <c r="AK2382" s="14">
        <v>167</v>
      </c>
      <c r="AM2382" s="14">
        <v>135</v>
      </c>
      <c r="AP2382" s="14">
        <v>142</v>
      </c>
      <c r="DR2382" s="61">
        <v>57</v>
      </c>
      <c r="DS2382" s="61"/>
      <c r="DT2382" s="61">
        <v>75</v>
      </c>
      <c r="DU2382" s="61"/>
      <c r="DV2382" s="61">
        <v>62</v>
      </c>
      <c r="DW2382" s="61"/>
      <c r="DX2382" s="61"/>
      <c r="DY2382" s="61">
        <v>64</v>
      </c>
      <c r="DZ2382" s="61"/>
      <c r="EA2382" s="61"/>
      <c r="EB2382" s="61"/>
      <c r="EC2382" s="61"/>
      <c r="ED2382" s="61"/>
      <c r="EE2382" s="61"/>
      <c r="EF2382" s="61"/>
      <c r="EG2382" s="61"/>
      <c r="EH2382" s="61"/>
      <c r="EI2382" s="61"/>
      <c r="EJ2382" s="61"/>
      <c r="EK2382" s="61"/>
      <c r="EL2382" s="61"/>
      <c r="EM2382" s="61"/>
      <c r="EN2382" s="61"/>
      <c r="EO2382" s="61"/>
      <c r="EP2382" s="61"/>
      <c r="EQ2382" s="61"/>
      <c r="ER2382" s="61"/>
      <c r="ES2382" s="61"/>
      <c r="ET2382" s="61"/>
      <c r="EU2382" s="61"/>
      <c r="EV2382" s="61"/>
      <c r="EW2382" s="61"/>
      <c r="EX2382" s="61"/>
      <c r="EY2382" s="61"/>
      <c r="EZ2382" s="61"/>
      <c r="FA2382" s="61"/>
      <c r="FB2382" s="61"/>
      <c r="FC2382" s="61"/>
      <c r="FD2382" s="61"/>
      <c r="FE2382" s="61"/>
      <c r="FF2382" s="61"/>
      <c r="FG2382" s="61"/>
      <c r="FH2382" s="61"/>
      <c r="FI2382" s="61"/>
      <c r="FJ2382" s="61"/>
      <c r="FK2382" s="61"/>
      <c r="FL2382" s="61"/>
      <c r="FM2382" s="61"/>
      <c r="FN2382" s="61"/>
      <c r="FO2382" s="61"/>
      <c r="FP2382" s="61"/>
      <c r="FQ2382" s="61"/>
      <c r="FR2382" s="61"/>
      <c r="FS2382" s="61"/>
      <c r="FT2382" s="61"/>
      <c r="FU2382" s="61"/>
      <c r="FV2382" s="61"/>
      <c r="FW2382" s="61"/>
      <c r="FX2382" s="61"/>
      <c r="FY2382" s="61"/>
      <c r="FZ2382" s="61"/>
      <c r="GA2382" s="61"/>
      <c r="GB2382" s="61"/>
      <c r="GC2382" s="61"/>
      <c r="GD2382" s="61"/>
      <c r="GE2382" s="61"/>
      <c r="GF2382" s="61"/>
      <c r="GG2382" s="61"/>
      <c r="GH2382" s="61"/>
      <c r="GI2382" s="61"/>
      <c r="GJ2382" s="61"/>
      <c r="GK2382" s="61"/>
      <c r="GL2382" s="61"/>
      <c r="GM2382" s="61"/>
      <c r="GN2382" s="61"/>
      <c r="GO2382" s="61"/>
      <c r="GP2382" s="61"/>
      <c r="GQ2382" s="61"/>
      <c r="GR2382" s="61"/>
      <c r="GS2382" s="61"/>
      <c r="GT2382" s="61"/>
      <c r="GU2382" s="61"/>
      <c r="GV2382" s="61"/>
      <c r="GW2382" s="61"/>
      <c r="GX2382" s="61"/>
      <c r="GY2382" s="61"/>
      <c r="GZ2382" s="61"/>
      <c r="IP2382" s="14">
        <v>98</v>
      </c>
      <c r="IR2382" s="14">
        <v>96</v>
      </c>
      <c r="IT2382" s="14">
        <v>96</v>
      </c>
      <c r="IU2382" s="14">
        <v>96</v>
      </c>
      <c r="IV2382" s="14">
        <v>95</v>
      </c>
      <c r="IW2382" s="14">
        <v>95</v>
      </c>
      <c r="LX2382" s="14">
        <v>61</v>
      </c>
      <c r="LZ2382" s="14">
        <v>63</v>
      </c>
      <c r="MB2382" s="14">
        <v>60</v>
      </c>
      <c r="MC2382" s="14">
        <v>60</v>
      </c>
      <c r="MD2382" s="14">
        <v>74</v>
      </c>
      <c r="ME2382" s="14">
        <v>67</v>
      </c>
      <c r="PG2382" s="61">
        <v>14</v>
      </c>
      <c r="PH2382" s="61"/>
      <c r="PI2382" s="61"/>
      <c r="PJ2382" s="61"/>
      <c r="PK2382" s="61">
        <v>16</v>
      </c>
      <c r="PL2382" s="61">
        <v>19</v>
      </c>
      <c r="PM2382" s="61">
        <v>21</v>
      </c>
      <c r="PN2382" s="61"/>
      <c r="PO2382" s="61"/>
      <c r="PP2382" s="61"/>
      <c r="PQ2382" s="61"/>
      <c r="PR2382" s="61"/>
      <c r="PS2382" s="61"/>
      <c r="PT2382" s="61"/>
      <c r="PU2382" s="61"/>
      <c r="PV2382" s="61"/>
      <c r="PW2382" s="61"/>
      <c r="PX2382" s="61"/>
      <c r="PY2382" s="61"/>
      <c r="PZ2382" s="61"/>
      <c r="QA2382" s="61"/>
      <c r="QB2382" s="61"/>
      <c r="QC2382" s="61"/>
      <c r="QD2382" s="61"/>
      <c r="QE2382" s="61"/>
      <c r="QF2382" s="61"/>
      <c r="QG2382" s="61"/>
      <c r="QH2382" s="61"/>
      <c r="QI2382" s="61"/>
      <c r="QJ2382" s="61"/>
      <c r="QK2382" s="61"/>
      <c r="QL2382" s="61"/>
      <c r="QM2382" s="61"/>
      <c r="QN2382" s="61"/>
      <c r="QO2382" s="61"/>
      <c r="QP2382" s="61"/>
      <c r="QQ2382" s="61"/>
      <c r="QR2382" s="61"/>
      <c r="QS2382" s="61"/>
      <c r="QT2382" s="61"/>
      <c r="QU2382" s="61"/>
      <c r="QV2382" s="61"/>
      <c r="QW2382" s="61"/>
      <c r="QX2382" s="61"/>
      <c r="QY2382" s="61"/>
      <c r="QZ2382" s="61"/>
      <c r="RA2382" s="61"/>
      <c r="RB2382" s="61"/>
      <c r="RC2382" s="61"/>
      <c r="RD2382" s="61"/>
      <c r="RE2382" s="61"/>
      <c r="RF2382" s="61"/>
      <c r="RG2382" s="61"/>
      <c r="RH2382" s="61"/>
      <c r="RI2382" s="61"/>
      <c r="RJ2382" s="61"/>
      <c r="RK2382" s="61"/>
      <c r="RL2382" s="61"/>
      <c r="RM2382" s="61"/>
      <c r="RN2382" s="61"/>
      <c r="RO2382" s="61"/>
      <c r="RP2382" s="61"/>
      <c r="RQ2382" s="61"/>
      <c r="RR2382" s="61"/>
      <c r="RS2382" s="61"/>
      <c r="RT2382" s="61"/>
      <c r="RU2382" s="61"/>
      <c r="RV2382" s="61"/>
      <c r="RW2382" s="61"/>
      <c r="RX2382" s="61"/>
      <c r="RY2382" s="61"/>
      <c r="RZ2382" s="61"/>
      <c r="SA2382" s="61"/>
      <c r="SB2382" s="61"/>
      <c r="SC2382" s="61"/>
      <c r="SD2382" s="61"/>
      <c r="SE2382" s="61"/>
      <c r="SF2382" s="61"/>
      <c r="SG2382" s="61"/>
      <c r="SH2382" s="61"/>
      <c r="SI2382" s="61"/>
      <c r="SJ2382" s="61"/>
      <c r="SK2382" s="61"/>
      <c r="SL2382" s="61"/>
      <c r="SM2382" s="61"/>
      <c r="SN2382" s="61"/>
      <c r="SO2382" s="61"/>
      <c r="SP2382" s="14">
        <v>97.8</v>
      </c>
      <c r="SQ2382" s="14">
        <v>97.2</v>
      </c>
      <c r="SR2382" s="14">
        <v>96.8</v>
      </c>
      <c r="SS2382" s="14">
        <v>98.3</v>
      </c>
      <c r="ST2382" s="14">
        <v>98.1</v>
      </c>
      <c r="SW2382" s="14">
        <v>97.6</v>
      </c>
      <c r="WQ2382" s="14">
        <v>0</v>
      </c>
      <c r="WU2382" s="14">
        <v>0</v>
      </c>
      <c r="WV2382" s="14">
        <v>0</v>
      </c>
      <c r="WW2382" s="14">
        <v>0</v>
      </c>
      <c r="ZY2382" s="61"/>
      <c r="ZZ2382" s="61"/>
      <c r="AAA2382" s="61"/>
      <c r="AAI2382" s="63"/>
      <c r="AAM2382" s="61"/>
      <c r="AAO2382" s="63"/>
      <c r="AAS2382" s="61"/>
      <c r="AAU2382" s="63"/>
      <c r="ABM2382" s="61"/>
      <c r="ABN2382" s="61"/>
      <c r="ACA2382" s="61"/>
      <c r="ACB2382" s="61"/>
      <c r="ACC2382" s="61"/>
      <c r="ACG2382" s="14">
        <v>286</v>
      </c>
      <c r="ACH2382" s="14">
        <v>428</v>
      </c>
      <c r="ACI2382" s="14">
        <v>342</v>
      </c>
      <c r="ADQ2382" s="14" t="s">
        <v>5851</v>
      </c>
      <c r="AGK2382" s="61"/>
      <c r="AGM2382" s="63"/>
      <c r="AGQ2382" s="61"/>
      <c r="AGS2382" s="14">
        <v>1</v>
      </c>
      <c r="AGT2382" s="14">
        <v>1</v>
      </c>
      <c r="AGU2382" s="14">
        <v>0</v>
      </c>
      <c r="AGV2382" s="14">
        <v>0</v>
      </c>
      <c r="AGW2382" s="14">
        <v>0</v>
      </c>
      <c r="AGX2382" s="14">
        <v>1</v>
      </c>
      <c r="AGY2382" s="14">
        <v>0</v>
      </c>
      <c r="AGZ2382" s="14">
        <v>4</v>
      </c>
      <c r="AHA2382" s="14">
        <v>0</v>
      </c>
      <c r="AHB2382" s="14">
        <v>0</v>
      </c>
      <c r="AHC2382" s="14">
        <v>3</v>
      </c>
      <c r="AHD2382" s="14">
        <v>0</v>
      </c>
      <c r="AHE2382" s="14">
        <v>0</v>
      </c>
      <c r="AHF2382" s="14">
        <v>0</v>
      </c>
      <c r="AHH2382" s="14">
        <v>0</v>
      </c>
      <c r="AHI2382" s="14">
        <v>0</v>
      </c>
      <c r="AHK2382" s="14">
        <v>0</v>
      </c>
      <c r="AHL2382" s="14">
        <v>0</v>
      </c>
      <c r="AHM2382" s="14">
        <v>0</v>
      </c>
      <c r="AHN2382" s="14">
        <v>0</v>
      </c>
      <c r="AHO2382" s="14">
        <v>0</v>
      </c>
      <c r="AHP2382" s="14">
        <v>0</v>
      </c>
      <c r="AHQ2382" s="14">
        <v>0</v>
      </c>
      <c r="AHR2382" s="14">
        <v>3</v>
      </c>
      <c r="AHT2382" s="61"/>
      <c r="AHV2382" s="63"/>
      <c r="AHZ2382" s="61"/>
      <c r="AIB2382" s="63"/>
      <c r="AIF2382" s="61"/>
      <c r="AIH2382" s="63"/>
      <c r="AIL2382" s="61"/>
      <c r="AIM2382" s="14">
        <v>0</v>
      </c>
      <c r="AIN2382" s="14">
        <v>0</v>
      </c>
      <c r="AIO2382" s="14">
        <v>0</v>
      </c>
      <c r="AIR2382" s="61"/>
      <c r="AIT2382" s="60"/>
      <c r="AIX2382" s="61"/>
      <c r="AJB2382" s="63"/>
      <c r="AJF2382" s="61"/>
      <c r="AJH2382" s="63"/>
      <c r="AJL2382" s="61"/>
      <c r="AJN2382" s="63"/>
    </row>
    <row r="2383" spans="1:951" s="14" customFormat="1">
      <c r="B2383" s="14">
        <v>2</v>
      </c>
      <c r="C2383" s="61">
        <v>1</v>
      </c>
      <c r="D2383" s="14" t="s">
        <v>5979</v>
      </c>
      <c r="E2383" s="14" t="s">
        <v>10635</v>
      </c>
      <c r="F2383" s="63" t="s">
        <v>10636</v>
      </c>
      <c r="G2383" s="14" t="s">
        <v>8463</v>
      </c>
      <c r="H2383" s="14" t="s">
        <v>10637</v>
      </c>
      <c r="O2383" s="61">
        <v>0</v>
      </c>
      <c r="P2383" s="61">
        <v>1</v>
      </c>
      <c r="Q2383" s="61">
        <v>1</v>
      </c>
      <c r="R2383" s="61">
        <v>1</v>
      </c>
      <c r="S2383" s="61">
        <v>1</v>
      </c>
      <c r="T2383" s="61"/>
      <c r="U2383" s="61"/>
      <c r="V2383" s="61"/>
      <c r="W2383" s="61"/>
      <c r="X2383" s="61"/>
      <c r="Y2383" s="61"/>
      <c r="Z2383" s="14">
        <v>0</v>
      </c>
      <c r="AA2383" s="14">
        <v>2</v>
      </c>
      <c r="AB2383" s="14" t="s">
        <v>10638</v>
      </c>
      <c r="AI2383" s="14">
        <v>126</v>
      </c>
      <c r="AK2383" s="14">
        <v>160</v>
      </c>
      <c r="DR2383" s="61">
        <v>60</v>
      </c>
      <c r="DS2383" s="61"/>
      <c r="DT2383" s="61">
        <v>68</v>
      </c>
      <c r="DU2383" s="61"/>
      <c r="DV2383" s="61"/>
      <c r="DW2383" s="61"/>
      <c r="DX2383" s="61"/>
      <c r="DY2383" s="61"/>
      <c r="DZ2383" s="61"/>
      <c r="EA2383" s="61"/>
      <c r="EB2383" s="61"/>
      <c r="EC2383" s="61"/>
      <c r="ED2383" s="61"/>
      <c r="EE2383" s="61"/>
      <c r="EF2383" s="61"/>
      <c r="EG2383" s="61"/>
      <c r="EH2383" s="61"/>
      <c r="EI2383" s="61"/>
      <c r="EJ2383" s="61"/>
      <c r="EK2383" s="61"/>
      <c r="EL2383" s="61"/>
      <c r="EM2383" s="61"/>
      <c r="EN2383" s="61"/>
      <c r="EO2383" s="61"/>
      <c r="EP2383" s="61"/>
      <c r="EQ2383" s="61"/>
      <c r="ER2383" s="61"/>
      <c r="ES2383" s="61"/>
      <c r="ET2383" s="61"/>
      <c r="EU2383" s="61"/>
      <c r="EV2383" s="61"/>
      <c r="EW2383" s="61"/>
      <c r="EX2383" s="61"/>
      <c r="EY2383" s="61"/>
      <c r="EZ2383" s="61"/>
      <c r="FA2383" s="61"/>
      <c r="FB2383" s="61"/>
      <c r="FC2383" s="61"/>
      <c r="FD2383" s="61"/>
      <c r="FE2383" s="61"/>
      <c r="FF2383" s="61"/>
      <c r="FG2383" s="61"/>
      <c r="FH2383" s="61"/>
      <c r="FI2383" s="61"/>
      <c r="FJ2383" s="61"/>
      <c r="FK2383" s="61"/>
      <c r="FL2383" s="61"/>
      <c r="FM2383" s="61"/>
      <c r="FN2383" s="61"/>
      <c r="FO2383" s="61"/>
      <c r="FP2383" s="61"/>
      <c r="FQ2383" s="61"/>
      <c r="FR2383" s="61"/>
      <c r="FS2383" s="61"/>
      <c r="FT2383" s="61"/>
      <c r="FU2383" s="61"/>
      <c r="FV2383" s="61"/>
      <c r="FW2383" s="61"/>
      <c r="FX2383" s="61"/>
      <c r="FY2383" s="61"/>
      <c r="FZ2383" s="61"/>
      <c r="GA2383" s="61"/>
      <c r="GB2383" s="61"/>
      <c r="GC2383" s="61"/>
      <c r="GD2383" s="61"/>
      <c r="GE2383" s="61"/>
      <c r="GF2383" s="61"/>
      <c r="GG2383" s="61"/>
      <c r="GH2383" s="61"/>
      <c r="GI2383" s="61"/>
      <c r="GJ2383" s="61"/>
      <c r="GK2383" s="61"/>
      <c r="GL2383" s="61"/>
      <c r="GM2383" s="61"/>
      <c r="GN2383" s="61"/>
      <c r="GO2383" s="61"/>
      <c r="GP2383" s="61"/>
      <c r="GQ2383" s="61"/>
      <c r="GR2383" s="61"/>
      <c r="GS2383" s="61"/>
      <c r="GT2383" s="61"/>
      <c r="GU2383" s="61"/>
      <c r="GV2383" s="61"/>
      <c r="GW2383" s="61"/>
      <c r="GX2383" s="61"/>
      <c r="GY2383" s="61"/>
      <c r="GZ2383" s="61"/>
      <c r="IP2383" s="14">
        <v>93</v>
      </c>
      <c r="IQ2383" s="14">
        <v>96</v>
      </c>
      <c r="IR2383" s="14">
        <v>95</v>
      </c>
      <c r="LX2383" s="14">
        <v>75</v>
      </c>
      <c r="LY2383" s="14">
        <v>85</v>
      </c>
      <c r="LZ2383" s="14">
        <v>80</v>
      </c>
      <c r="PG2383" s="61">
        <v>18</v>
      </c>
      <c r="PH2383" s="61">
        <v>17</v>
      </c>
      <c r="PI2383" s="61"/>
      <c r="PJ2383" s="61"/>
      <c r="PK2383" s="61"/>
      <c r="PL2383" s="61"/>
      <c r="PM2383" s="61"/>
      <c r="PN2383" s="61"/>
      <c r="PO2383" s="61"/>
      <c r="PP2383" s="61"/>
      <c r="PQ2383" s="61"/>
      <c r="PR2383" s="61"/>
      <c r="PS2383" s="61"/>
      <c r="PT2383" s="61"/>
      <c r="PU2383" s="61"/>
      <c r="PV2383" s="61"/>
      <c r="PW2383" s="61"/>
      <c r="PX2383" s="61"/>
      <c r="PY2383" s="61"/>
      <c r="PZ2383" s="61"/>
      <c r="QA2383" s="61"/>
      <c r="QB2383" s="61"/>
      <c r="QC2383" s="61"/>
      <c r="QD2383" s="61"/>
      <c r="QE2383" s="61"/>
      <c r="QF2383" s="61"/>
      <c r="QG2383" s="61"/>
      <c r="QH2383" s="61"/>
      <c r="QI2383" s="61"/>
      <c r="QJ2383" s="61"/>
      <c r="QK2383" s="61"/>
      <c r="QL2383" s="61"/>
      <c r="QM2383" s="61"/>
      <c r="QN2383" s="61"/>
      <c r="QO2383" s="61"/>
      <c r="QP2383" s="61"/>
      <c r="QQ2383" s="61"/>
      <c r="QR2383" s="61"/>
      <c r="QS2383" s="61"/>
      <c r="QT2383" s="61"/>
      <c r="QU2383" s="61"/>
      <c r="QV2383" s="61"/>
      <c r="QW2383" s="61"/>
      <c r="QX2383" s="61"/>
      <c r="QY2383" s="61"/>
      <c r="QZ2383" s="61"/>
      <c r="RA2383" s="61"/>
      <c r="RB2383" s="61"/>
      <c r="RC2383" s="61"/>
      <c r="RD2383" s="61"/>
      <c r="RE2383" s="61"/>
      <c r="RF2383" s="61"/>
      <c r="RG2383" s="61"/>
      <c r="RH2383" s="61"/>
      <c r="RI2383" s="61"/>
      <c r="RJ2383" s="61"/>
      <c r="RK2383" s="61"/>
      <c r="RL2383" s="61"/>
      <c r="RM2383" s="61"/>
      <c r="RN2383" s="61"/>
      <c r="RO2383" s="61"/>
      <c r="RP2383" s="61"/>
      <c r="RQ2383" s="61"/>
      <c r="RR2383" s="61"/>
      <c r="RS2383" s="61"/>
      <c r="RT2383" s="61"/>
      <c r="RU2383" s="61"/>
      <c r="RV2383" s="61"/>
      <c r="RW2383" s="61"/>
      <c r="RX2383" s="61"/>
      <c r="RY2383" s="61"/>
      <c r="RZ2383" s="61"/>
      <c r="SA2383" s="61"/>
      <c r="SB2383" s="61"/>
      <c r="SC2383" s="61"/>
      <c r="SD2383" s="61"/>
      <c r="SE2383" s="61"/>
      <c r="SF2383" s="61"/>
      <c r="SG2383" s="61"/>
      <c r="SH2383" s="61"/>
      <c r="SI2383" s="61"/>
      <c r="SJ2383" s="61"/>
      <c r="SK2383" s="61"/>
      <c r="SL2383" s="61"/>
      <c r="SM2383" s="61"/>
      <c r="SN2383" s="61"/>
      <c r="SO2383" s="61"/>
      <c r="SP2383" s="14">
        <v>95.8</v>
      </c>
      <c r="SR2383" s="14">
        <v>97.6</v>
      </c>
      <c r="WQ2383" s="14">
        <v>0</v>
      </c>
      <c r="WR2383" s="14">
        <v>0</v>
      </c>
      <c r="WS2383" s="14">
        <v>0</v>
      </c>
      <c r="ZY2383" s="61"/>
      <c r="ZZ2383" s="61"/>
      <c r="AAA2383" s="61"/>
      <c r="AAI2383" s="63"/>
      <c r="AAM2383" s="61"/>
      <c r="AAO2383" s="63"/>
      <c r="AAS2383" s="61"/>
      <c r="AAU2383" s="63"/>
      <c r="AAY2383" s="14">
        <v>24</v>
      </c>
      <c r="ABM2383" s="61"/>
      <c r="ABN2383" s="61"/>
      <c r="ABU2383" s="14">
        <v>140</v>
      </c>
      <c r="ABX2383" s="14">
        <v>4.3</v>
      </c>
      <c r="ACA2383" s="61">
        <v>103</v>
      </c>
      <c r="ACB2383" s="61"/>
      <c r="ACC2383" s="61"/>
      <c r="ACD2383" s="14">
        <v>9.1999999999999993</v>
      </c>
      <c r="ACG2383" s="14">
        <v>292</v>
      </c>
      <c r="ACH2383" s="14">
        <v>272</v>
      </c>
      <c r="ACI2383" s="14">
        <v>280</v>
      </c>
      <c r="ACJ2383" s="14">
        <v>362</v>
      </c>
      <c r="ACK2383" s="14">
        <v>365</v>
      </c>
      <c r="ACQ2383" s="14">
        <v>20</v>
      </c>
      <c r="ACT2383" s="14">
        <v>1.1299999999999999</v>
      </c>
      <c r="ACW2383" s="14">
        <v>13</v>
      </c>
      <c r="AGK2383" s="61"/>
      <c r="AGM2383" s="63"/>
      <c r="AGQ2383" s="61"/>
      <c r="AGS2383" s="14">
        <v>1</v>
      </c>
      <c r="AGT2383" s="14">
        <v>1</v>
      </c>
      <c r="AGU2383" s="14">
        <v>0</v>
      </c>
      <c r="AGV2383" s="14">
        <v>0</v>
      </c>
      <c r="AGW2383" s="14">
        <v>0</v>
      </c>
      <c r="AGX2383" s="14">
        <v>1</v>
      </c>
      <c r="AGY2383" s="14">
        <v>0</v>
      </c>
      <c r="AGZ2383" s="14">
        <v>5</v>
      </c>
      <c r="AHA2383" s="14">
        <v>0</v>
      </c>
      <c r="AHB2383" s="14">
        <v>0</v>
      </c>
      <c r="AHC2383" s="14">
        <v>0</v>
      </c>
      <c r="AHD2383" s="14">
        <v>0</v>
      </c>
      <c r="AHE2383" s="14">
        <v>0</v>
      </c>
      <c r="AHF2383" s="14">
        <v>0</v>
      </c>
      <c r="AHH2383" s="14">
        <v>0</v>
      </c>
      <c r="AHI2383" s="14">
        <v>0</v>
      </c>
      <c r="AHK2383" s="14">
        <v>0</v>
      </c>
      <c r="AHL2383" s="14">
        <v>0</v>
      </c>
      <c r="AHM2383" s="14">
        <v>0</v>
      </c>
      <c r="AHN2383" s="14">
        <v>0</v>
      </c>
      <c r="AHO2383" s="14">
        <v>0</v>
      </c>
      <c r="AHP2383" s="14">
        <v>0</v>
      </c>
      <c r="AHQ2383" s="14">
        <v>0</v>
      </c>
      <c r="AHR2383" s="14">
        <v>0</v>
      </c>
      <c r="AHT2383" s="61"/>
      <c r="AHV2383" s="63"/>
      <c r="AHZ2383" s="61"/>
      <c r="AIB2383" s="63"/>
      <c r="AIF2383" s="61"/>
      <c r="AIH2383" s="63"/>
      <c r="AIL2383" s="61"/>
      <c r="AIM2383" s="14">
        <v>0</v>
      </c>
      <c r="AIN2383" s="14">
        <v>0</v>
      </c>
      <c r="AIO2383" s="14">
        <v>0</v>
      </c>
      <c r="AIR2383" s="61"/>
      <c r="AIT2383" s="60"/>
      <c r="AIX2383" s="61"/>
      <c r="AJB2383" s="63"/>
      <c r="AJF2383" s="61"/>
      <c r="AJH2383" s="63"/>
      <c r="AJL2383" s="61"/>
      <c r="AJN2383" s="63"/>
    </row>
    <row r="2384" spans="1:951" s="31" customFormat="1">
      <c r="B2384" s="31">
        <v>3</v>
      </c>
      <c r="C2384" s="31">
        <v>1</v>
      </c>
      <c r="D2384" s="31" t="s">
        <v>10639</v>
      </c>
      <c r="F2384" s="82"/>
      <c r="G2384" s="83"/>
      <c r="O2384" s="31">
        <v>1</v>
      </c>
      <c r="Z2384" s="31">
        <v>0</v>
      </c>
      <c r="AA2384" s="31">
        <v>2</v>
      </c>
      <c r="AB2384" s="83" t="s">
        <v>10640</v>
      </c>
      <c r="AI2384" s="31">
        <v>127</v>
      </c>
      <c r="AJ2384" s="31">
        <v>126</v>
      </c>
      <c r="AM2384" s="31">
        <v>157</v>
      </c>
      <c r="DR2384" s="31">
        <v>71</v>
      </c>
      <c r="DS2384" s="31">
        <v>70</v>
      </c>
      <c r="DV2384" s="31">
        <v>73</v>
      </c>
      <c r="IP2384" s="31">
        <v>97</v>
      </c>
      <c r="IQ2384" s="31">
        <v>94</v>
      </c>
      <c r="IR2384" s="31">
        <v>94</v>
      </c>
      <c r="IS2384" s="31">
        <v>94</v>
      </c>
      <c r="IT2384" s="31">
        <v>94</v>
      </c>
      <c r="LX2384" s="31">
        <v>79</v>
      </c>
      <c r="LY2384" s="31">
        <v>74</v>
      </c>
      <c r="MA2384" s="31">
        <v>98</v>
      </c>
      <c r="MB2384" s="31">
        <v>93</v>
      </c>
      <c r="PG2384" s="31">
        <v>16</v>
      </c>
      <c r="PH2384" s="31">
        <v>21</v>
      </c>
      <c r="PI2384" s="31">
        <v>21</v>
      </c>
      <c r="PK2384" s="31">
        <v>21</v>
      </c>
      <c r="SP2384" s="31">
        <v>98.1</v>
      </c>
      <c r="SQ2384" s="31">
        <v>97.8</v>
      </c>
      <c r="ST2384" s="31">
        <v>98.2</v>
      </c>
      <c r="WQ2384" s="31">
        <v>0</v>
      </c>
      <c r="WR2384" s="31">
        <v>0</v>
      </c>
      <c r="WT2384" s="31">
        <v>0</v>
      </c>
      <c r="WU2384" s="31">
        <v>0</v>
      </c>
      <c r="AAI2384" s="82"/>
      <c r="AAJ2384" s="83"/>
      <c r="AAO2384" s="82"/>
      <c r="AAP2384" s="83"/>
      <c r="AAU2384" s="82"/>
      <c r="AAV2384" s="83"/>
      <c r="ACG2384" s="31">
        <v>214</v>
      </c>
      <c r="AGM2384" s="82"/>
      <c r="AGN2384" s="83"/>
      <c r="AGS2384" s="31">
        <v>0</v>
      </c>
      <c r="AGT2384" s="31">
        <v>0</v>
      </c>
      <c r="AGU2384" s="31">
        <v>0</v>
      </c>
      <c r="AGV2384" s="31">
        <v>0</v>
      </c>
      <c r="AGW2384" s="31">
        <v>0</v>
      </c>
      <c r="AGX2384" s="31">
        <v>1</v>
      </c>
      <c r="AGY2384" s="31">
        <v>0</v>
      </c>
      <c r="AGZ2384" s="31">
        <v>1</v>
      </c>
      <c r="AHA2384" s="31">
        <v>0</v>
      </c>
      <c r="AHB2384" s="31">
        <v>0</v>
      </c>
      <c r="AHC2384" s="31">
        <v>0</v>
      </c>
      <c r="AHD2384" s="31">
        <v>0</v>
      </c>
      <c r="AHE2384" s="31">
        <v>0</v>
      </c>
      <c r="AHF2384" s="31">
        <v>0</v>
      </c>
      <c r="AHH2384" s="31">
        <v>0</v>
      </c>
      <c r="AHI2384" s="31">
        <v>0</v>
      </c>
      <c r="AHK2384" s="31">
        <v>0</v>
      </c>
      <c r="AHL2384" s="31">
        <v>0</v>
      </c>
      <c r="AHM2384" s="31">
        <v>0</v>
      </c>
      <c r="AHN2384" s="31">
        <v>0</v>
      </c>
      <c r="AHO2384" s="31">
        <v>0</v>
      </c>
      <c r="AHP2384" s="31">
        <v>0</v>
      </c>
      <c r="AHQ2384" s="31">
        <v>0</v>
      </c>
      <c r="AHR2384" s="31">
        <v>4</v>
      </c>
      <c r="AHV2384" s="82"/>
      <c r="AHW2384" s="83"/>
      <c r="AIB2384" s="82"/>
      <c r="AIC2384" s="83"/>
      <c r="AIH2384" s="82"/>
      <c r="AII2384" s="83"/>
      <c r="AIM2384" s="31">
        <v>0</v>
      </c>
      <c r="AIN2384" s="31">
        <v>0</v>
      </c>
      <c r="AIO2384" s="31">
        <v>0</v>
      </c>
      <c r="AIT2384" s="84"/>
      <c r="AIU2384" s="83"/>
      <c r="AJB2384" s="82"/>
      <c r="AJC2384" s="83"/>
      <c r="AJH2384" s="82"/>
      <c r="AJI2384" s="83"/>
      <c r="AJN2384" s="82"/>
      <c r="AJO2384" s="83"/>
    </row>
    <row r="2385" spans="1:951" s="14" customFormat="1">
      <c r="A2385" s="14">
        <v>505</v>
      </c>
      <c r="B2385" s="14" t="s">
        <v>7502</v>
      </c>
      <c r="C2385" s="61">
        <v>0</v>
      </c>
      <c r="F2385" s="63"/>
      <c r="G2385" s="58"/>
      <c r="O2385" s="61"/>
      <c r="P2385" s="61"/>
      <c r="Q2385" s="61"/>
      <c r="R2385" s="61"/>
      <c r="S2385" s="61"/>
      <c r="T2385" s="61"/>
      <c r="U2385" s="61"/>
      <c r="V2385" s="61"/>
      <c r="W2385" s="61"/>
      <c r="X2385" s="61"/>
      <c r="Y2385" s="61"/>
      <c r="Z2385" s="14">
        <v>0</v>
      </c>
      <c r="AA2385" s="14">
        <v>2</v>
      </c>
      <c r="AI2385" s="14">
        <v>150</v>
      </c>
      <c r="AJ2385" s="14">
        <v>147</v>
      </c>
      <c r="AK2385" s="14">
        <v>161</v>
      </c>
      <c r="DR2385" s="61">
        <v>64</v>
      </c>
      <c r="DS2385" s="61">
        <v>69</v>
      </c>
      <c r="DT2385" s="61">
        <v>70</v>
      </c>
      <c r="DU2385" s="61"/>
      <c r="DV2385" s="61"/>
      <c r="DW2385" s="61"/>
      <c r="DX2385" s="61"/>
      <c r="DY2385" s="61"/>
      <c r="DZ2385" s="61"/>
      <c r="EA2385" s="61"/>
      <c r="EB2385" s="61"/>
      <c r="EC2385" s="61"/>
      <c r="ED2385" s="61"/>
      <c r="EE2385" s="61"/>
      <c r="EF2385" s="61"/>
      <c r="EG2385" s="61"/>
      <c r="EH2385" s="61"/>
      <c r="EI2385" s="61"/>
      <c r="EJ2385" s="61"/>
      <c r="EK2385" s="61"/>
      <c r="EL2385" s="61"/>
      <c r="EM2385" s="61"/>
      <c r="EN2385" s="61"/>
      <c r="EO2385" s="61"/>
      <c r="EP2385" s="61"/>
      <c r="EQ2385" s="61"/>
      <c r="ER2385" s="61"/>
      <c r="ES2385" s="61"/>
      <c r="ET2385" s="61"/>
      <c r="EU2385" s="61"/>
      <c r="EV2385" s="61"/>
      <c r="EW2385" s="61"/>
      <c r="EX2385" s="61"/>
      <c r="EY2385" s="61"/>
      <c r="EZ2385" s="61"/>
      <c r="FA2385" s="61"/>
      <c r="FB2385" s="61"/>
      <c r="FC2385" s="61"/>
      <c r="FD2385" s="61"/>
      <c r="FE2385" s="61"/>
      <c r="FF2385" s="61"/>
      <c r="FG2385" s="61"/>
      <c r="FH2385" s="61"/>
      <c r="FI2385" s="61"/>
      <c r="FJ2385" s="61"/>
      <c r="FK2385" s="61"/>
      <c r="FL2385" s="61"/>
      <c r="FM2385" s="61"/>
      <c r="FN2385" s="61"/>
      <c r="FO2385" s="61"/>
      <c r="FP2385" s="61"/>
      <c r="FQ2385" s="61"/>
      <c r="FR2385" s="61"/>
      <c r="FS2385" s="61"/>
      <c r="FT2385" s="61"/>
      <c r="FU2385" s="61"/>
      <c r="FV2385" s="61"/>
      <c r="FW2385" s="61"/>
      <c r="FX2385" s="61"/>
      <c r="FY2385" s="61"/>
      <c r="FZ2385" s="61"/>
      <c r="GA2385" s="61"/>
      <c r="GB2385" s="61"/>
      <c r="GC2385" s="61"/>
      <c r="GD2385" s="61"/>
      <c r="GE2385" s="61"/>
      <c r="GF2385" s="61"/>
      <c r="GG2385" s="61"/>
      <c r="GH2385" s="61"/>
      <c r="GI2385" s="61"/>
      <c r="GJ2385" s="61"/>
      <c r="GK2385" s="61"/>
      <c r="GL2385" s="61"/>
      <c r="GM2385" s="61"/>
      <c r="GN2385" s="61"/>
      <c r="GO2385" s="61"/>
      <c r="GP2385" s="61"/>
      <c r="GQ2385" s="61"/>
      <c r="GR2385" s="61"/>
      <c r="GS2385" s="61"/>
      <c r="GT2385" s="61"/>
      <c r="GU2385" s="61"/>
      <c r="GV2385" s="61"/>
      <c r="GW2385" s="61"/>
      <c r="GX2385" s="61"/>
      <c r="GY2385" s="61"/>
      <c r="GZ2385" s="61"/>
      <c r="HT2385" s="63"/>
      <c r="HU2385" s="63"/>
      <c r="HV2385" s="63"/>
      <c r="HW2385" s="63"/>
      <c r="HX2385" s="63"/>
      <c r="HY2385" s="63"/>
      <c r="HZ2385" s="63"/>
      <c r="IA2385" s="63"/>
      <c r="IB2385" s="63"/>
      <c r="IC2385" s="63"/>
      <c r="ID2385" s="63"/>
      <c r="IE2385" s="63"/>
      <c r="IF2385" s="63"/>
      <c r="IG2385" s="63"/>
      <c r="IH2385" s="63"/>
      <c r="II2385" s="63"/>
      <c r="IJ2385" s="63"/>
      <c r="IK2385" s="63"/>
      <c r="IL2385" s="63"/>
      <c r="IM2385" s="58"/>
      <c r="IN2385" s="58"/>
      <c r="IO2385" s="58"/>
      <c r="IP2385" s="14">
        <v>97</v>
      </c>
      <c r="IQ2385" s="14">
        <v>97</v>
      </c>
      <c r="IR2385" s="14">
        <v>97</v>
      </c>
      <c r="LX2385" s="14">
        <v>95</v>
      </c>
      <c r="LY2385" s="14">
        <v>94</v>
      </c>
      <c r="LZ2385" s="14">
        <v>98</v>
      </c>
      <c r="PG2385" s="61">
        <v>18</v>
      </c>
      <c r="PH2385" s="61">
        <v>18</v>
      </c>
      <c r="PI2385" s="61">
        <v>18</v>
      </c>
      <c r="PJ2385" s="61"/>
      <c r="PK2385" s="61"/>
      <c r="PL2385" s="61"/>
      <c r="PM2385" s="61"/>
      <c r="PN2385" s="61"/>
      <c r="PO2385" s="61"/>
      <c r="PP2385" s="61"/>
      <c r="PQ2385" s="61"/>
      <c r="PR2385" s="61"/>
      <c r="PS2385" s="61"/>
      <c r="PT2385" s="61"/>
      <c r="PU2385" s="61"/>
      <c r="PV2385" s="61"/>
      <c r="PW2385" s="61"/>
      <c r="PX2385" s="61"/>
      <c r="PY2385" s="61"/>
      <c r="PZ2385" s="61"/>
      <c r="QA2385" s="61"/>
      <c r="QB2385" s="61"/>
      <c r="QC2385" s="61"/>
      <c r="QD2385" s="61"/>
      <c r="QE2385" s="61"/>
      <c r="QF2385" s="61"/>
      <c r="QG2385" s="61"/>
      <c r="QH2385" s="61"/>
      <c r="QI2385" s="61"/>
      <c r="QJ2385" s="61"/>
      <c r="QK2385" s="61"/>
      <c r="QL2385" s="61"/>
      <c r="QM2385" s="61"/>
      <c r="QN2385" s="61"/>
      <c r="QO2385" s="61"/>
      <c r="QP2385" s="61"/>
      <c r="QQ2385" s="61"/>
      <c r="QR2385" s="61"/>
      <c r="QS2385" s="61"/>
      <c r="QT2385" s="61"/>
      <c r="QU2385" s="61"/>
      <c r="QV2385" s="61"/>
      <c r="QW2385" s="61"/>
      <c r="QX2385" s="61"/>
      <c r="QY2385" s="61"/>
      <c r="QZ2385" s="61"/>
      <c r="RA2385" s="61"/>
      <c r="RB2385" s="61"/>
      <c r="RC2385" s="61"/>
      <c r="RD2385" s="61"/>
      <c r="RE2385" s="61"/>
      <c r="RF2385" s="61"/>
      <c r="RG2385" s="61"/>
      <c r="RH2385" s="61"/>
      <c r="RI2385" s="61"/>
      <c r="RJ2385" s="61"/>
      <c r="RK2385" s="61"/>
      <c r="RL2385" s="61"/>
      <c r="RM2385" s="61"/>
      <c r="RN2385" s="61"/>
      <c r="RO2385" s="61"/>
      <c r="RP2385" s="61"/>
      <c r="RQ2385" s="61"/>
      <c r="RR2385" s="61"/>
      <c r="RS2385" s="61"/>
      <c r="RT2385" s="61"/>
      <c r="RU2385" s="61"/>
      <c r="RV2385" s="61"/>
      <c r="RW2385" s="61"/>
      <c r="RX2385" s="61"/>
      <c r="RY2385" s="61"/>
      <c r="RZ2385" s="61"/>
      <c r="SA2385" s="61"/>
      <c r="SB2385" s="61"/>
      <c r="SC2385" s="61"/>
      <c r="SD2385" s="61"/>
      <c r="SE2385" s="61"/>
      <c r="SF2385" s="61"/>
      <c r="SG2385" s="61"/>
      <c r="SH2385" s="61"/>
      <c r="SI2385" s="61"/>
      <c r="SJ2385" s="61"/>
      <c r="SK2385" s="61"/>
      <c r="SL2385" s="61"/>
      <c r="SM2385" s="61"/>
      <c r="SN2385" s="61"/>
      <c r="SO2385" s="61"/>
      <c r="SP2385" s="58" t="s">
        <v>6143</v>
      </c>
      <c r="SQ2385" s="58" t="s">
        <v>8309</v>
      </c>
      <c r="SR2385" s="58" t="s">
        <v>8442</v>
      </c>
      <c r="SS2385" s="58"/>
      <c r="ST2385" s="58"/>
      <c r="SU2385" s="58"/>
      <c r="SV2385" s="58"/>
      <c r="SW2385" s="58"/>
      <c r="SX2385" s="58"/>
      <c r="SY2385" s="58"/>
      <c r="SZ2385" s="58"/>
      <c r="TA2385" s="58"/>
      <c r="TB2385" s="58"/>
      <c r="TC2385" s="58"/>
      <c r="TD2385" s="58"/>
      <c r="TE2385" s="58"/>
      <c r="TF2385" s="58"/>
      <c r="TG2385" s="58"/>
      <c r="TH2385" s="58"/>
      <c r="TI2385" s="58"/>
      <c r="TJ2385" s="58"/>
      <c r="TK2385" s="58"/>
      <c r="TL2385" s="58"/>
      <c r="TM2385" s="58"/>
      <c r="TN2385" s="58"/>
      <c r="TO2385" s="58"/>
      <c r="TP2385" s="58"/>
      <c r="TQ2385" s="58"/>
      <c r="TR2385" s="58"/>
      <c r="TS2385" s="58"/>
      <c r="TT2385" s="58"/>
      <c r="TU2385" s="58"/>
      <c r="TV2385" s="58"/>
      <c r="TW2385" s="58"/>
      <c r="TX2385" s="58"/>
      <c r="TY2385" s="58"/>
      <c r="TZ2385" s="58"/>
      <c r="UA2385" s="58"/>
      <c r="UB2385" s="58"/>
      <c r="UC2385" s="58"/>
      <c r="UD2385" s="58"/>
      <c r="UE2385" s="58"/>
      <c r="UF2385" s="58"/>
      <c r="UG2385" s="58"/>
      <c r="UH2385" s="58"/>
      <c r="UI2385" s="58"/>
      <c r="UJ2385" s="58"/>
      <c r="UK2385" s="58"/>
      <c r="UL2385" s="58"/>
      <c r="UM2385" s="58"/>
      <c r="UN2385" s="58"/>
      <c r="UO2385" s="58"/>
      <c r="UP2385" s="58"/>
      <c r="UQ2385" s="58"/>
      <c r="UR2385" s="58"/>
      <c r="US2385" s="58"/>
      <c r="UT2385" s="58"/>
      <c r="UU2385" s="58"/>
      <c r="UV2385" s="58"/>
      <c r="UW2385" s="58"/>
      <c r="UX2385" s="58"/>
      <c r="UY2385" s="58"/>
      <c r="UZ2385" s="58"/>
      <c r="VA2385" s="58"/>
      <c r="VB2385" s="58"/>
      <c r="VC2385" s="58"/>
      <c r="VD2385" s="58"/>
      <c r="VE2385" s="58"/>
      <c r="VF2385" s="58"/>
      <c r="VG2385" s="58"/>
      <c r="VH2385" s="58"/>
      <c r="VI2385" s="58"/>
      <c r="VJ2385" s="58"/>
      <c r="VK2385" s="58"/>
      <c r="VL2385" s="58"/>
      <c r="VM2385" s="58"/>
      <c r="VN2385" s="58"/>
      <c r="VO2385" s="58"/>
      <c r="VP2385" s="58"/>
      <c r="VQ2385" s="58"/>
      <c r="VR2385" s="58"/>
      <c r="VS2385" s="58"/>
      <c r="VT2385" s="58"/>
      <c r="VU2385" s="58"/>
      <c r="VV2385" s="58"/>
      <c r="VW2385" s="58"/>
      <c r="WQ2385" s="14">
        <v>0</v>
      </c>
      <c r="WR2385" s="14">
        <v>0</v>
      </c>
      <c r="WS2385" s="14">
        <v>0</v>
      </c>
      <c r="ZY2385" s="61"/>
      <c r="ZZ2385" s="61"/>
      <c r="AAA2385" s="61"/>
      <c r="AAE2385" s="63"/>
      <c r="AAF2385" s="63"/>
      <c r="AAG2385" s="63"/>
      <c r="AAI2385" s="63"/>
      <c r="AAJ2385" s="58"/>
      <c r="AAM2385" s="61"/>
      <c r="AAO2385" s="63"/>
      <c r="AAP2385" s="58"/>
      <c r="AAS2385" s="61"/>
      <c r="AAU2385" s="63"/>
      <c r="AAV2385" s="58"/>
      <c r="ABB2385" s="63"/>
      <c r="ABC2385" s="63"/>
      <c r="ABD2385" s="63"/>
      <c r="ABE2385" s="58"/>
      <c r="ABF2385" s="58"/>
      <c r="ABG2385" s="58"/>
      <c r="ABM2385" s="61"/>
      <c r="ABN2385" s="61"/>
      <c r="ABQ2385" s="63"/>
      <c r="ABR2385" s="63"/>
      <c r="ABS2385" s="58"/>
      <c r="ABT2385" s="58"/>
      <c r="ACA2385" s="61"/>
      <c r="ACB2385" s="61"/>
      <c r="ACC2385" s="61"/>
      <c r="ACG2385" s="63"/>
      <c r="ACH2385" s="63"/>
      <c r="ACI2385" s="63"/>
      <c r="ACJ2385" s="63"/>
      <c r="ACK2385" s="63"/>
      <c r="ACL2385" s="63"/>
      <c r="ACM2385" s="63"/>
      <c r="ACN2385" s="63"/>
      <c r="ACO2385" s="63"/>
      <c r="ACP2385" s="63"/>
      <c r="ACQ2385" s="58"/>
      <c r="ACR2385" s="58"/>
      <c r="ACS2385" s="58"/>
      <c r="ADB2385" s="63"/>
      <c r="ADC2385" s="63"/>
      <c r="ADD2385" s="58"/>
      <c r="ADE2385" s="58"/>
      <c r="AGK2385" s="61"/>
      <c r="AGM2385" s="63"/>
      <c r="AGN2385" s="58"/>
      <c r="AGQ2385" s="61"/>
      <c r="AGS2385" s="14">
        <v>1</v>
      </c>
      <c r="AGT2385" s="14">
        <v>0</v>
      </c>
      <c r="AGU2385" s="14">
        <v>0</v>
      </c>
      <c r="AGV2385" s="14">
        <v>1</v>
      </c>
      <c r="AGW2385" s="14">
        <v>0</v>
      </c>
      <c r="AGX2385" s="14">
        <v>0</v>
      </c>
      <c r="AGY2385" s="14">
        <v>0</v>
      </c>
      <c r="AGZ2385" s="14">
        <v>7</v>
      </c>
      <c r="AHA2385" s="14">
        <v>0</v>
      </c>
      <c r="AHB2385" s="14">
        <v>0</v>
      </c>
      <c r="AHC2385" s="14">
        <v>1</v>
      </c>
      <c r="AHD2385" s="14">
        <v>0</v>
      </c>
      <c r="AHE2385" s="14">
        <v>0</v>
      </c>
      <c r="AHF2385" s="14">
        <v>0</v>
      </c>
      <c r="AHH2385" s="14">
        <v>0</v>
      </c>
      <c r="AHI2385" s="14">
        <v>0</v>
      </c>
      <c r="AHK2385" s="14">
        <v>0</v>
      </c>
      <c r="AHL2385" s="14">
        <v>0</v>
      </c>
      <c r="AHM2385" s="14">
        <v>0</v>
      </c>
      <c r="AHN2385" s="14">
        <v>0</v>
      </c>
      <c r="AHO2385" s="14">
        <v>0</v>
      </c>
      <c r="AHP2385" s="14">
        <v>0</v>
      </c>
      <c r="AHQ2385" s="14">
        <v>0</v>
      </c>
      <c r="AHR2385" s="14">
        <v>0</v>
      </c>
      <c r="AHT2385" s="61"/>
      <c r="AHV2385" s="63"/>
      <c r="AHW2385" s="58"/>
      <c r="AHZ2385" s="61"/>
      <c r="AIB2385" s="63"/>
      <c r="AIC2385" s="58"/>
      <c r="AIF2385" s="61"/>
      <c r="AIH2385" s="63"/>
      <c r="AII2385" s="58"/>
      <c r="AIL2385" s="61"/>
      <c r="AIM2385" s="14">
        <v>0</v>
      </c>
      <c r="AIN2385" s="14">
        <v>0</v>
      </c>
      <c r="AIO2385" s="14">
        <v>0</v>
      </c>
      <c r="AIP2385" s="14">
        <v>0</v>
      </c>
      <c r="AIQ2385" s="14">
        <v>0</v>
      </c>
      <c r="AIR2385" s="61">
        <v>0</v>
      </c>
      <c r="AIS2385" s="14">
        <v>1</v>
      </c>
      <c r="AIT2385" s="60"/>
      <c r="AIU2385" s="58"/>
      <c r="AIX2385" s="61"/>
      <c r="AJB2385" s="63"/>
      <c r="AJC2385" s="58"/>
      <c r="AJF2385" s="61"/>
      <c r="AJH2385" s="63"/>
      <c r="AJI2385" s="58"/>
      <c r="AJL2385" s="61"/>
      <c r="AJN2385" s="63"/>
      <c r="AJO2385" s="58"/>
    </row>
    <row r="2386" spans="1:951" s="14" customFormat="1">
      <c r="B2386" s="14">
        <v>2</v>
      </c>
      <c r="C2386" s="61">
        <v>0</v>
      </c>
      <c r="F2386" s="63"/>
      <c r="G2386" s="58"/>
      <c r="O2386" s="61"/>
      <c r="P2386" s="61"/>
      <c r="Q2386" s="61"/>
      <c r="R2386" s="61"/>
      <c r="S2386" s="61"/>
      <c r="T2386" s="61"/>
      <c r="U2386" s="61"/>
      <c r="V2386" s="61"/>
      <c r="W2386" s="61"/>
      <c r="X2386" s="61"/>
      <c r="Y2386" s="61"/>
      <c r="Z2386" s="14">
        <v>0</v>
      </c>
      <c r="AA2386" s="14">
        <v>1</v>
      </c>
      <c r="AB2386" s="58" t="s">
        <v>10641</v>
      </c>
      <c r="AC2386" s="14">
        <v>0</v>
      </c>
      <c r="AE2386" s="14">
        <v>0</v>
      </c>
      <c r="AG2386" s="14">
        <v>0</v>
      </c>
      <c r="AI2386" s="14">
        <v>142</v>
      </c>
      <c r="AM2386" s="14">
        <v>180</v>
      </c>
      <c r="AN2386" s="14">
        <v>166</v>
      </c>
      <c r="AQ2386" s="14">
        <v>147</v>
      </c>
      <c r="AT2386" s="14">
        <v>100</v>
      </c>
      <c r="AV2386" s="14">
        <v>135</v>
      </c>
      <c r="DR2386" s="14">
        <v>87</v>
      </c>
      <c r="DV2386" s="14">
        <v>90</v>
      </c>
      <c r="DW2386" s="14">
        <v>74</v>
      </c>
      <c r="DZ2386" s="14">
        <v>67</v>
      </c>
      <c r="EC2386" s="14">
        <v>48</v>
      </c>
      <c r="EE2386" s="14">
        <v>62</v>
      </c>
      <c r="IT2386" s="14">
        <v>95</v>
      </c>
      <c r="IW2386" s="14">
        <v>96</v>
      </c>
      <c r="IX2386" s="14">
        <v>97</v>
      </c>
      <c r="JA2386" s="14">
        <v>94</v>
      </c>
      <c r="LX2386" s="14">
        <v>104</v>
      </c>
      <c r="LY2386" s="14">
        <v>106</v>
      </c>
      <c r="LZ2386" s="14">
        <v>101</v>
      </c>
      <c r="MA2386" s="14">
        <v>115</v>
      </c>
      <c r="MB2386" s="14">
        <v>125</v>
      </c>
      <c r="MC2386" s="14">
        <v>116</v>
      </c>
      <c r="MD2386" s="14">
        <v>102</v>
      </c>
      <c r="ME2386" s="14">
        <v>108</v>
      </c>
      <c r="MF2386" s="14">
        <v>116</v>
      </c>
      <c r="MG2386" s="14">
        <v>110</v>
      </c>
      <c r="MH2386" s="14">
        <v>113</v>
      </c>
      <c r="MI2386" s="14">
        <v>76</v>
      </c>
      <c r="MJ2386" s="14">
        <v>79</v>
      </c>
      <c r="PG2386" s="61"/>
      <c r="PH2386" s="61"/>
      <c r="PI2386" s="61"/>
      <c r="PJ2386" s="61"/>
      <c r="PK2386" s="61">
        <v>18</v>
      </c>
      <c r="PL2386" s="61"/>
      <c r="PM2386" s="61"/>
      <c r="PN2386" s="61"/>
      <c r="PO2386" s="61">
        <v>20</v>
      </c>
      <c r="PP2386" s="61"/>
      <c r="PQ2386" s="61"/>
      <c r="PR2386" s="61">
        <v>20</v>
      </c>
      <c r="PS2386" s="61">
        <v>20</v>
      </c>
      <c r="PT2386" s="61"/>
      <c r="PU2386" s="61"/>
      <c r="PV2386" s="61"/>
      <c r="PW2386" s="61"/>
      <c r="PX2386" s="61"/>
      <c r="PY2386" s="61"/>
      <c r="PZ2386" s="61"/>
      <c r="QA2386" s="61"/>
      <c r="QB2386" s="61"/>
      <c r="QC2386" s="61"/>
      <c r="QD2386" s="61"/>
      <c r="QE2386" s="61"/>
      <c r="QF2386" s="61"/>
      <c r="QG2386" s="61"/>
      <c r="QH2386" s="61"/>
      <c r="QI2386" s="61"/>
      <c r="QJ2386" s="61"/>
      <c r="QK2386" s="61"/>
      <c r="QL2386" s="61"/>
      <c r="QM2386" s="61"/>
      <c r="QN2386" s="61"/>
      <c r="QO2386" s="61"/>
      <c r="QP2386" s="61"/>
      <c r="QQ2386" s="61"/>
      <c r="QR2386" s="61"/>
      <c r="QS2386" s="61"/>
      <c r="QT2386" s="61"/>
      <c r="QU2386" s="61"/>
      <c r="QV2386" s="61"/>
      <c r="QW2386" s="61"/>
      <c r="QX2386" s="61"/>
      <c r="QY2386" s="61"/>
      <c r="QZ2386" s="61"/>
      <c r="RA2386" s="61"/>
      <c r="RB2386" s="61"/>
      <c r="RC2386" s="61"/>
      <c r="RD2386" s="61"/>
      <c r="RE2386" s="61"/>
      <c r="RF2386" s="61"/>
      <c r="RG2386" s="61"/>
      <c r="RH2386" s="61"/>
      <c r="RI2386" s="61"/>
      <c r="RJ2386" s="61"/>
      <c r="RK2386" s="61"/>
      <c r="RL2386" s="61"/>
      <c r="RM2386" s="61"/>
      <c r="RN2386" s="61"/>
      <c r="RO2386" s="61"/>
      <c r="RP2386" s="61"/>
      <c r="RQ2386" s="61"/>
      <c r="RR2386" s="61"/>
      <c r="RS2386" s="61"/>
      <c r="RT2386" s="61"/>
      <c r="RU2386" s="61"/>
      <c r="RV2386" s="61"/>
      <c r="RW2386" s="61"/>
      <c r="RX2386" s="61"/>
      <c r="RY2386" s="61"/>
      <c r="RZ2386" s="61"/>
      <c r="SA2386" s="61"/>
      <c r="SB2386" s="61"/>
      <c r="SC2386" s="61"/>
      <c r="SD2386" s="61"/>
      <c r="SE2386" s="61"/>
      <c r="SF2386" s="61"/>
      <c r="SG2386" s="61"/>
      <c r="SH2386" s="61"/>
      <c r="SI2386" s="61"/>
      <c r="SJ2386" s="61"/>
      <c r="SK2386" s="61"/>
      <c r="SL2386" s="61"/>
      <c r="SM2386" s="61"/>
      <c r="SN2386" s="61"/>
      <c r="SO2386" s="61"/>
      <c r="ST2386" s="14" t="s">
        <v>8309</v>
      </c>
      <c r="SX2386" s="14" t="s">
        <v>9528</v>
      </c>
      <c r="TA2386" s="14" t="s">
        <v>8283</v>
      </c>
      <c r="TC2386" s="14" t="s">
        <v>8305</v>
      </c>
      <c r="WU2386" s="14">
        <v>0</v>
      </c>
      <c r="WY2386" s="14">
        <v>0</v>
      </c>
      <c r="XB2386" s="14">
        <v>0</v>
      </c>
      <c r="XD2386" s="14">
        <v>0</v>
      </c>
      <c r="ZY2386" s="61"/>
      <c r="ZZ2386" s="61"/>
      <c r="AAA2386" s="61"/>
      <c r="AAI2386" s="63"/>
      <c r="AAJ2386" s="58"/>
      <c r="AAM2386" s="61"/>
      <c r="AAO2386" s="63"/>
      <c r="AAP2386" s="58"/>
      <c r="AAS2386" s="61"/>
      <c r="AAU2386" s="63"/>
      <c r="AAV2386" s="58"/>
      <c r="AAY2386" s="14">
        <v>22</v>
      </c>
      <c r="ABB2386" s="14">
        <v>10.9</v>
      </c>
      <c r="ABE2386" s="14">
        <v>32.9</v>
      </c>
      <c r="ABM2386" s="61">
        <v>7.36</v>
      </c>
      <c r="ABN2386" s="61"/>
      <c r="ABO2386" s="14">
        <v>179</v>
      </c>
      <c r="ABQ2386" s="63">
        <v>0.1</v>
      </c>
      <c r="ABR2386" s="63"/>
      <c r="ABS2386" s="58"/>
      <c r="ABT2386" s="58"/>
      <c r="ABU2386" s="14">
        <v>141</v>
      </c>
      <c r="ABX2386" s="14">
        <v>4</v>
      </c>
      <c r="ACA2386" s="61">
        <v>103</v>
      </c>
      <c r="ACB2386" s="61"/>
      <c r="ACC2386" s="61"/>
      <c r="ACD2386" s="14">
        <v>9.1</v>
      </c>
      <c r="ACG2386" s="14">
        <v>160</v>
      </c>
      <c r="ACH2386" s="63"/>
      <c r="ACI2386" s="63"/>
      <c r="ACJ2386" s="63"/>
      <c r="ACK2386" s="63"/>
      <c r="ACL2386" s="63"/>
      <c r="ACM2386" s="63"/>
      <c r="ACN2386" s="63"/>
      <c r="ACO2386" s="63"/>
      <c r="ACP2386" s="63"/>
      <c r="ACQ2386" s="58" t="s">
        <v>5905</v>
      </c>
      <c r="ACR2386" s="58"/>
      <c r="ACS2386" s="58"/>
      <c r="ACT2386" s="14">
        <v>0.75</v>
      </c>
      <c r="ACW2386" s="14">
        <v>16</v>
      </c>
      <c r="ADB2386" s="63"/>
      <c r="ADC2386" s="63"/>
      <c r="ADD2386" s="58"/>
      <c r="ADE2386" s="58"/>
      <c r="ADP2386" s="14" t="s">
        <v>5851</v>
      </c>
      <c r="ADR2386" s="14">
        <v>1.8</v>
      </c>
      <c r="AGK2386" s="61"/>
      <c r="AGM2386" s="63"/>
      <c r="AGN2386" s="58"/>
      <c r="AGQ2386" s="61"/>
      <c r="AGS2386" s="14">
        <v>1</v>
      </c>
      <c r="AGT2386" s="14">
        <v>0</v>
      </c>
      <c r="AGU2386" s="14">
        <v>0</v>
      </c>
      <c r="AGV2386" s="14">
        <v>1</v>
      </c>
      <c r="AGW2386" s="14">
        <v>0</v>
      </c>
      <c r="AGX2386" s="14">
        <v>0</v>
      </c>
      <c r="AGY2386" s="14">
        <v>0</v>
      </c>
      <c r="AGZ2386" s="14">
        <v>0</v>
      </c>
      <c r="AHA2386" s="14">
        <v>0</v>
      </c>
      <c r="AHB2386" s="14">
        <v>0</v>
      </c>
      <c r="AHC2386" s="14">
        <v>1</v>
      </c>
      <c r="AHD2386" s="14">
        <v>0</v>
      </c>
      <c r="AHE2386" s="14">
        <v>0</v>
      </c>
      <c r="AHF2386" s="14">
        <v>0</v>
      </c>
      <c r="AHH2386" s="14">
        <v>0</v>
      </c>
      <c r="AHI2386" s="14">
        <v>0</v>
      </c>
      <c r="AHK2386" s="14">
        <v>0</v>
      </c>
      <c r="AHL2386" s="14">
        <v>0</v>
      </c>
      <c r="AHM2386" s="14">
        <v>0</v>
      </c>
      <c r="AHN2386" s="14">
        <v>0</v>
      </c>
      <c r="AHO2386" s="14">
        <v>0</v>
      </c>
      <c r="AHP2386" s="14">
        <v>0</v>
      </c>
      <c r="AHQ2386" s="14">
        <v>0</v>
      </c>
      <c r="AHR2386" s="14">
        <v>0</v>
      </c>
      <c r="AHT2386" s="61"/>
      <c r="AHV2386" s="63"/>
      <c r="AHW2386" s="58"/>
      <c r="AHZ2386" s="61"/>
      <c r="AIB2386" s="63"/>
      <c r="AIC2386" s="58"/>
      <c r="AIF2386" s="61"/>
      <c r="AIH2386" s="63"/>
      <c r="AII2386" s="58"/>
      <c r="AIL2386" s="61"/>
      <c r="AIM2386" s="14">
        <v>0</v>
      </c>
      <c r="AIN2386" s="14">
        <v>0</v>
      </c>
      <c r="AIO2386" s="14">
        <v>0</v>
      </c>
      <c r="AIP2386" s="14">
        <v>0</v>
      </c>
      <c r="AIQ2386" s="14">
        <v>0</v>
      </c>
      <c r="AIR2386" s="61">
        <v>0</v>
      </c>
      <c r="AIT2386" s="60">
        <v>0</v>
      </c>
      <c r="AIU2386" s="58" t="s">
        <v>2308</v>
      </c>
      <c r="AIV2386" s="14">
        <v>0</v>
      </c>
      <c r="AIW2386" s="14">
        <v>0</v>
      </c>
      <c r="AIX2386" s="61"/>
      <c r="AJB2386" s="63"/>
      <c r="AJC2386" s="58"/>
      <c r="AJF2386" s="61"/>
      <c r="AJH2386" s="63"/>
      <c r="AJI2386" s="58"/>
      <c r="AJL2386" s="61"/>
      <c r="AJN2386" s="63"/>
      <c r="AJO2386" s="58"/>
    </row>
    <row r="2387" spans="1:951" s="14" customFormat="1">
      <c r="B2387" s="14">
        <v>3</v>
      </c>
      <c r="C2387" s="61">
        <v>0</v>
      </c>
      <c r="F2387" s="63"/>
      <c r="G2387" s="58"/>
      <c r="O2387" s="61"/>
      <c r="P2387" s="61"/>
      <c r="Q2387" s="61"/>
      <c r="R2387" s="61"/>
      <c r="S2387" s="61"/>
      <c r="T2387" s="61"/>
      <c r="U2387" s="61"/>
      <c r="V2387" s="61"/>
      <c r="W2387" s="61"/>
      <c r="X2387" s="61"/>
      <c r="Y2387" s="61"/>
      <c r="Z2387" s="14">
        <v>0</v>
      </c>
      <c r="AA2387" s="14">
        <v>2</v>
      </c>
      <c r="AB2387" s="58" t="s">
        <v>10642</v>
      </c>
      <c r="AC2387" s="14">
        <v>0</v>
      </c>
      <c r="AE2387" s="14">
        <v>0</v>
      </c>
      <c r="AG2387" s="14">
        <v>0</v>
      </c>
      <c r="AI2387" s="14">
        <v>118</v>
      </c>
      <c r="AJ2387" s="14">
        <v>116</v>
      </c>
      <c r="DR2387" s="61">
        <v>64</v>
      </c>
      <c r="DS2387" s="61">
        <v>72</v>
      </c>
      <c r="DT2387" s="61"/>
      <c r="DU2387" s="61"/>
      <c r="DV2387" s="61"/>
      <c r="DW2387" s="61"/>
      <c r="DX2387" s="61"/>
      <c r="DY2387" s="61"/>
      <c r="DZ2387" s="61"/>
      <c r="EA2387" s="61"/>
      <c r="EB2387" s="61"/>
      <c r="EC2387" s="61"/>
      <c r="ED2387" s="61"/>
      <c r="EE2387" s="61"/>
      <c r="EF2387" s="61"/>
      <c r="EG2387" s="61"/>
      <c r="EH2387" s="61"/>
      <c r="EI2387" s="61"/>
      <c r="EJ2387" s="61"/>
      <c r="EK2387" s="61"/>
      <c r="EL2387" s="61"/>
      <c r="EM2387" s="61"/>
      <c r="EN2387" s="61"/>
      <c r="EO2387" s="61"/>
      <c r="EP2387" s="61"/>
      <c r="EQ2387" s="61"/>
      <c r="ER2387" s="61"/>
      <c r="ES2387" s="61"/>
      <c r="ET2387" s="61"/>
      <c r="EU2387" s="61"/>
      <c r="EV2387" s="61"/>
      <c r="EW2387" s="61"/>
      <c r="EX2387" s="61"/>
      <c r="EY2387" s="61"/>
      <c r="EZ2387" s="61"/>
      <c r="FA2387" s="61"/>
      <c r="FB2387" s="61"/>
      <c r="FC2387" s="61"/>
      <c r="FD2387" s="61"/>
      <c r="FE2387" s="61"/>
      <c r="FF2387" s="61"/>
      <c r="FG2387" s="61"/>
      <c r="FH2387" s="61"/>
      <c r="FI2387" s="61"/>
      <c r="FJ2387" s="61"/>
      <c r="FK2387" s="61"/>
      <c r="FL2387" s="61"/>
      <c r="FM2387" s="61"/>
      <c r="FN2387" s="61"/>
      <c r="FO2387" s="61"/>
      <c r="FP2387" s="61"/>
      <c r="FQ2387" s="61"/>
      <c r="FR2387" s="61"/>
      <c r="FS2387" s="61"/>
      <c r="FT2387" s="61"/>
      <c r="FU2387" s="61"/>
      <c r="FV2387" s="61"/>
      <c r="FW2387" s="61"/>
      <c r="FX2387" s="61"/>
      <c r="FY2387" s="61"/>
      <c r="FZ2387" s="61"/>
      <c r="GA2387" s="61"/>
      <c r="GB2387" s="61"/>
      <c r="GC2387" s="61"/>
      <c r="GD2387" s="61"/>
      <c r="GE2387" s="61"/>
      <c r="GF2387" s="61"/>
      <c r="GG2387" s="61"/>
      <c r="GH2387" s="61"/>
      <c r="GI2387" s="61"/>
      <c r="GJ2387" s="61"/>
      <c r="GK2387" s="61"/>
      <c r="GL2387" s="61"/>
      <c r="GM2387" s="61"/>
      <c r="GN2387" s="61"/>
      <c r="GO2387" s="61"/>
      <c r="GP2387" s="61"/>
      <c r="GQ2387" s="61"/>
      <c r="GR2387" s="61"/>
      <c r="GS2387" s="61"/>
      <c r="GT2387" s="61"/>
      <c r="GU2387" s="61"/>
      <c r="GV2387" s="61"/>
      <c r="GW2387" s="61"/>
      <c r="GX2387" s="61"/>
      <c r="GY2387" s="61"/>
      <c r="GZ2387" s="61"/>
      <c r="HA2387" s="14">
        <v>2</v>
      </c>
      <c r="HB2387" s="14">
        <v>2</v>
      </c>
      <c r="HT2387" s="14">
        <v>0</v>
      </c>
      <c r="HU2387" s="14">
        <v>0</v>
      </c>
      <c r="IP2387" s="14">
        <v>96</v>
      </c>
      <c r="IQ2387" s="14">
        <v>97</v>
      </c>
      <c r="LX2387" s="14">
        <v>113</v>
      </c>
      <c r="LY2387" s="14">
        <v>88</v>
      </c>
      <c r="PG2387" s="61">
        <v>18</v>
      </c>
      <c r="PH2387" s="61">
        <v>20</v>
      </c>
      <c r="PI2387" s="61"/>
      <c r="PJ2387" s="61"/>
      <c r="PK2387" s="61"/>
      <c r="PL2387" s="61"/>
      <c r="PM2387" s="61"/>
      <c r="PN2387" s="61"/>
      <c r="PO2387" s="61"/>
      <c r="PP2387" s="61"/>
      <c r="PQ2387" s="61"/>
      <c r="PR2387" s="61"/>
      <c r="PS2387" s="61"/>
      <c r="PT2387" s="61"/>
      <c r="PU2387" s="61"/>
      <c r="PV2387" s="61"/>
      <c r="PW2387" s="61"/>
      <c r="PX2387" s="61"/>
      <c r="PY2387" s="61"/>
      <c r="PZ2387" s="61"/>
      <c r="QA2387" s="61"/>
      <c r="QB2387" s="61"/>
      <c r="QC2387" s="61"/>
      <c r="QD2387" s="61"/>
      <c r="QE2387" s="61"/>
      <c r="QF2387" s="61"/>
      <c r="QG2387" s="61"/>
      <c r="QH2387" s="61"/>
      <c r="QI2387" s="61"/>
      <c r="QJ2387" s="61"/>
      <c r="QK2387" s="61"/>
      <c r="QL2387" s="61"/>
      <c r="QM2387" s="61"/>
      <c r="QN2387" s="61"/>
      <c r="QO2387" s="61"/>
      <c r="QP2387" s="61"/>
      <c r="QQ2387" s="61"/>
      <c r="QR2387" s="61"/>
      <c r="QS2387" s="61"/>
      <c r="QT2387" s="61"/>
      <c r="QU2387" s="61"/>
      <c r="QV2387" s="61"/>
      <c r="QW2387" s="61"/>
      <c r="QX2387" s="61"/>
      <c r="QY2387" s="61"/>
      <c r="QZ2387" s="61"/>
      <c r="RA2387" s="61"/>
      <c r="RB2387" s="61"/>
      <c r="RC2387" s="61"/>
      <c r="RD2387" s="61"/>
      <c r="RE2387" s="61"/>
      <c r="RF2387" s="61"/>
      <c r="RG2387" s="61"/>
      <c r="RH2387" s="61"/>
      <c r="RI2387" s="61"/>
      <c r="RJ2387" s="61"/>
      <c r="RK2387" s="61"/>
      <c r="RL2387" s="61"/>
      <c r="RM2387" s="61"/>
      <c r="RN2387" s="61"/>
      <c r="RO2387" s="61"/>
      <c r="RP2387" s="61"/>
      <c r="RQ2387" s="61"/>
      <c r="RR2387" s="61"/>
      <c r="RS2387" s="61"/>
      <c r="RT2387" s="61"/>
      <c r="RU2387" s="61"/>
      <c r="RV2387" s="61"/>
      <c r="RW2387" s="61"/>
      <c r="RX2387" s="61"/>
      <c r="RY2387" s="61"/>
      <c r="RZ2387" s="61"/>
      <c r="SA2387" s="61"/>
      <c r="SB2387" s="61"/>
      <c r="SC2387" s="61"/>
      <c r="SD2387" s="61"/>
      <c r="SE2387" s="61"/>
      <c r="SF2387" s="61"/>
      <c r="SG2387" s="61"/>
      <c r="SH2387" s="61"/>
      <c r="SI2387" s="61"/>
      <c r="SJ2387" s="61"/>
      <c r="SK2387" s="61"/>
      <c r="SL2387" s="61"/>
      <c r="SM2387" s="61"/>
      <c r="SN2387" s="61"/>
      <c r="SO2387" s="61"/>
      <c r="SP2387" s="14">
        <v>99.8</v>
      </c>
      <c r="SQ2387" s="14">
        <v>98.9</v>
      </c>
      <c r="VX2387" s="14">
        <v>1</v>
      </c>
      <c r="VY2387" s="14">
        <v>1</v>
      </c>
      <c r="WQ2387" s="14">
        <v>0</v>
      </c>
      <c r="WR2387" s="14">
        <v>0</v>
      </c>
      <c r="ZY2387" s="61"/>
      <c r="ZZ2387" s="61"/>
      <c r="AAA2387" s="61"/>
      <c r="AAI2387" s="63"/>
      <c r="AAJ2387" s="58"/>
      <c r="AAM2387" s="61"/>
      <c r="AAO2387" s="63"/>
      <c r="AAP2387" s="58"/>
      <c r="AAS2387" s="61"/>
      <c r="AAU2387" s="63"/>
      <c r="AAV2387" s="58"/>
      <c r="ABB2387" s="63"/>
      <c r="ABC2387" s="63"/>
      <c r="ABD2387" s="63"/>
      <c r="ABE2387" s="58"/>
      <c r="ABF2387" s="58"/>
      <c r="ABG2387" s="58"/>
      <c r="ABM2387" s="61"/>
      <c r="ABN2387" s="61"/>
      <c r="ABQ2387" s="63"/>
      <c r="ABR2387" s="63"/>
      <c r="ABS2387" s="58"/>
      <c r="ABT2387" s="58"/>
      <c r="ACA2387" s="61"/>
      <c r="ACB2387" s="61"/>
      <c r="ACC2387" s="61"/>
      <c r="ACG2387" s="14">
        <v>364</v>
      </c>
      <c r="ACH2387" s="14">
        <v>241</v>
      </c>
      <c r="ACQ2387" s="58"/>
      <c r="ACR2387" s="58"/>
      <c r="ACS2387" s="58"/>
      <c r="ADB2387" s="63"/>
      <c r="ADC2387" s="63"/>
      <c r="ADD2387" s="58"/>
      <c r="ADE2387" s="58"/>
      <c r="AGK2387" s="61"/>
      <c r="AGM2387" s="63"/>
      <c r="AGN2387" s="58"/>
      <c r="AGQ2387" s="61"/>
      <c r="AGS2387" s="14">
        <v>1</v>
      </c>
      <c r="AGT2387" s="14">
        <v>0</v>
      </c>
      <c r="AGU2387" s="14">
        <v>0</v>
      </c>
      <c r="AGV2387" s="14">
        <v>0</v>
      </c>
      <c r="AGW2387" s="14">
        <v>0</v>
      </c>
      <c r="AGX2387" s="14">
        <v>0</v>
      </c>
      <c r="AGY2387" s="14">
        <v>0</v>
      </c>
      <c r="AGZ2387" s="14">
        <v>0</v>
      </c>
      <c r="AHA2387" s="14">
        <v>0</v>
      </c>
      <c r="AHB2387" s="14">
        <v>0</v>
      </c>
      <c r="AHC2387" s="14">
        <v>1</v>
      </c>
      <c r="AHD2387" s="14">
        <v>0</v>
      </c>
      <c r="AHE2387" s="14">
        <v>0</v>
      </c>
      <c r="AHF2387" s="14">
        <v>0</v>
      </c>
      <c r="AHH2387" s="14">
        <v>0</v>
      </c>
      <c r="AHI2387" s="14">
        <v>0</v>
      </c>
      <c r="AHK2387" s="14">
        <v>0</v>
      </c>
      <c r="AHL2387" s="14">
        <v>0</v>
      </c>
      <c r="AHM2387" s="14">
        <v>0</v>
      </c>
      <c r="AHN2387" s="14">
        <v>0</v>
      </c>
      <c r="AHO2387" s="14">
        <v>0</v>
      </c>
      <c r="AHP2387" s="14">
        <v>0</v>
      </c>
      <c r="AHQ2387" s="14">
        <v>0</v>
      </c>
      <c r="AHR2387" s="14">
        <v>0</v>
      </c>
      <c r="AHT2387" s="61"/>
      <c r="AHV2387" s="63"/>
      <c r="AHW2387" s="58"/>
      <c r="AHZ2387" s="61"/>
      <c r="AIB2387" s="63"/>
      <c r="AIC2387" s="58"/>
      <c r="AIF2387" s="61"/>
      <c r="AIH2387" s="63"/>
      <c r="AII2387" s="58"/>
      <c r="AIL2387" s="61"/>
      <c r="AIM2387" s="14">
        <v>0</v>
      </c>
      <c r="AIN2387" s="14">
        <v>0</v>
      </c>
      <c r="AIO2387" s="14">
        <v>0</v>
      </c>
      <c r="AIP2387" s="14">
        <v>0</v>
      </c>
      <c r="AIQ2387" s="14">
        <v>0</v>
      </c>
      <c r="AIR2387" s="61">
        <v>0</v>
      </c>
      <c r="AIT2387" s="60">
        <v>2</v>
      </c>
      <c r="AIU2387" s="58" t="s">
        <v>2308</v>
      </c>
      <c r="AIV2387" s="14">
        <v>0</v>
      </c>
      <c r="AIW2387" s="14">
        <v>0</v>
      </c>
      <c r="AIX2387" s="61">
        <v>40</v>
      </c>
      <c r="AIY2387" s="14">
        <v>50</v>
      </c>
      <c r="AJB2387" s="63"/>
      <c r="AJC2387" s="58"/>
      <c r="AJF2387" s="61"/>
      <c r="AJH2387" s="63"/>
      <c r="AJI2387" s="58"/>
      <c r="AJL2387" s="61"/>
      <c r="AJN2387" s="63"/>
      <c r="AJO2387" s="58"/>
    </row>
    <row r="2388" spans="1:951" s="14" customFormat="1">
      <c r="B2388" s="14">
        <v>4</v>
      </c>
      <c r="C2388" s="61">
        <v>1</v>
      </c>
      <c r="D2388" s="14" t="s">
        <v>10643</v>
      </c>
      <c r="E2388" s="14" t="s">
        <v>7684</v>
      </c>
      <c r="F2388" s="63" t="s">
        <v>10644</v>
      </c>
      <c r="G2388" s="58"/>
      <c r="O2388" s="61">
        <v>0</v>
      </c>
      <c r="P2388" s="61">
        <v>0</v>
      </c>
      <c r="Q2388" s="61">
        <v>0</v>
      </c>
      <c r="R2388" s="61"/>
      <c r="S2388" s="61"/>
      <c r="T2388" s="61"/>
      <c r="U2388" s="61"/>
      <c r="V2388" s="61"/>
      <c r="W2388" s="61"/>
      <c r="X2388" s="61"/>
      <c r="Y2388" s="61"/>
      <c r="Z2388" s="14">
        <v>0</v>
      </c>
      <c r="AA2388" s="14">
        <v>2</v>
      </c>
      <c r="AB2388" s="58" t="s">
        <v>10645</v>
      </c>
      <c r="AC2388" s="14">
        <v>0</v>
      </c>
      <c r="AE2388" s="14">
        <v>0</v>
      </c>
      <c r="AG2388" s="14">
        <v>0</v>
      </c>
      <c r="AI2388" s="14">
        <v>148</v>
      </c>
      <c r="AJ2388" s="14">
        <v>136</v>
      </c>
      <c r="DR2388" s="61">
        <v>80</v>
      </c>
      <c r="DS2388" s="61">
        <v>62</v>
      </c>
      <c r="DT2388" s="61"/>
      <c r="DU2388" s="61"/>
      <c r="DV2388" s="61"/>
      <c r="DW2388" s="61"/>
      <c r="DX2388" s="61"/>
      <c r="DY2388" s="61"/>
      <c r="DZ2388" s="61"/>
      <c r="EA2388" s="61"/>
      <c r="EB2388" s="61"/>
      <c r="EC2388" s="61"/>
      <c r="ED2388" s="61"/>
      <c r="EE2388" s="61"/>
      <c r="EF2388" s="61"/>
      <c r="EG2388" s="61"/>
      <c r="EH2388" s="61"/>
      <c r="EI2388" s="61"/>
      <c r="EJ2388" s="61"/>
      <c r="EK2388" s="61"/>
      <c r="EL2388" s="61"/>
      <c r="EM2388" s="61"/>
      <c r="EN2388" s="61"/>
      <c r="EO2388" s="61"/>
      <c r="EP2388" s="61"/>
      <c r="EQ2388" s="61"/>
      <c r="ER2388" s="61"/>
      <c r="ES2388" s="61"/>
      <c r="ET2388" s="61"/>
      <c r="EU2388" s="61"/>
      <c r="EV2388" s="61"/>
      <c r="EW2388" s="61"/>
      <c r="EX2388" s="61"/>
      <c r="EY2388" s="61"/>
      <c r="EZ2388" s="61"/>
      <c r="FA2388" s="61"/>
      <c r="FB2388" s="61"/>
      <c r="FC2388" s="61"/>
      <c r="FD2388" s="61"/>
      <c r="FE2388" s="61"/>
      <c r="FF2388" s="61"/>
      <c r="FG2388" s="61"/>
      <c r="FH2388" s="61"/>
      <c r="FI2388" s="61"/>
      <c r="FJ2388" s="61"/>
      <c r="FK2388" s="61"/>
      <c r="FL2388" s="61"/>
      <c r="FM2388" s="61"/>
      <c r="FN2388" s="61"/>
      <c r="FO2388" s="61"/>
      <c r="FP2388" s="61"/>
      <c r="FQ2388" s="61"/>
      <c r="FR2388" s="61"/>
      <c r="FS2388" s="61"/>
      <c r="FT2388" s="61"/>
      <c r="FU2388" s="61"/>
      <c r="FV2388" s="61"/>
      <c r="FW2388" s="61"/>
      <c r="FX2388" s="61"/>
      <c r="FY2388" s="61"/>
      <c r="FZ2388" s="61"/>
      <c r="GA2388" s="61"/>
      <c r="GB2388" s="61"/>
      <c r="GC2388" s="61"/>
      <c r="GD2388" s="61"/>
      <c r="GE2388" s="61"/>
      <c r="GF2388" s="61"/>
      <c r="GG2388" s="61"/>
      <c r="GH2388" s="61"/>
      <c r="GI2388" s="61"/>
      <c r="GJ2388" s="61"/>
      <c r="GK2388" s="61"/>
      <c r="GL2388" s="61"/>
      <c r="GM2388" s="61"/>
      <c r="GN2388" s="61"/>
      <c r="GO2388" s="61"/>
      <c r="GP2388" s="61"/>
      <c r="GQ2388" s="61"/>
      <c r="GR2388" s="61"/>
      <c r="GS2388" s="61"/>
      <c r="GT2388" s="61"/>
      <c r="GU2388" s="61"/>
      <c r="GV2388" s="61"/>
      <c r="GW2388" s="61"/>
      <c r="GX2388" s="61"/>
      <c r="GY2388" s="61"/>
      <c r="GZ2388" s="61"/>
      <c r="HA2388" s="14">
        <v>2</v>
      </c>
      <c r="HB2388" s="14">
        <v>2</v>
      </c>
      <c r="HT2388" s="14">
        <v>0</v>
      </c>
      <c r="HU2388" s="14">
        <v>0</v>
      </c>
      <c r="IP2388" s="14">
        <v>96</v>
      </c>
      <c r="IQ2388" s="14">
        <v>96</v>
      </c>
      <c r="LX2388" s="14">
        <v>88</v>
      </c>
      <c r="LY2388" s="14">
        <v>66</v>
      </c>
      <c r="PG2388" s="61">
        <v>18</v>
      </c>
      <c r="PH2388" s="61">
        <v>16</v>
      </c>
      <c r="PI2388" s="61"/>
      <c r="PJ2388" s="61"/>
      <c r="PK2388" s="61"/>
      <c r="PL2388" s="61"/>
      <c r="PM2388" s="61"/>
      <c r="PN2388" s="61"/>
      <c r="PO2388" s="61"/>
      <c r="PP2388" s="61"/>
      <c r="PQ2388" s="61"/>
      <c r="PR2388" s="61"/>
      <c r="PS2388" s="61"/>
      <c r="PT2388" s="61"/>
      <c r="PU2388" s="61"/>
      <c r="PV2388" s="61"/>
      <c r="PW2388" s="61"/>
      <c r="PX2388" s="61"/>
      <c r="PY2388" s="61"/>
      <c r="PZ2388" s="61"/>
      <c r="QA2388" s="61"/>
      <c r="QB2388" s="61"/>
      <c r="QC2388" s="61"/>
      <c r="QD2388" s="61"/>
      <c r="QE2388" s="61"/>
      <c r="QF2388" s="61"/>
      <c r="QG2388" s="61"/>
      <c r="QH2388" s="61"/>
      <c r="QI2388" s="61"/>
      <c r="QJ2388" s="61"/>
      <c r="QK2388" s="61"/>
      <c r="QL2388" s="61"/>
      <c r="QM2388" s="61"/>
      <c r="QN2388" s="61"/>
      <c r="QO2388" s="61"/>
      <c r="QP2388" s="61"/>
      <c r="QQ2388" s="61"/>
      <c r="QR2388" s="61"/>
      <c r="QS2388" s="61"/>
      <c r="QT2388" s="61"/>
      <c r="QU2388" s="61"/>
      <c r="QV2388" s="61"/>
      <c r="QW2388" s="61"/>
      <c r="QX2388" s="61"/>
      <c r="QY2388" s="61"/>
      <c r="QZ2388" s="61"/>
      <c r="RA2388" s="61"/>
      <c r="RB2388" s="61"/>
      <c r="RC2388" s="61"/>
      <c r="RD2388" s="61"/>
      <c r="RE2388" s="61"/>
      <c r="RF2388" s="61"/>
      <c r="RG2388" s="61"/>
      <c r="RH2388" s="61"/>
      <c r="RI2388" s="61"/>
      <c r="RJ2388" s="61"/>
      <c r="RK2388" s="61"/>
      <c r="RL2388" s="61"/>
      <c r="RM2388" s="61"/>
      <c r="RN2388" s="61"/>
      <c r="RO2388" s="61"/>
      <c r="RP2388" s="61"/>
      <c r="RQ2388" s="61"/>
      <c r="RR2388" s="61"/>
      <c r="RS2388" s="61"/>
      <c r="RT2388" s="61"/>
      <c r="RU2388" s="61"/>
      <c r="RV2388" s="61"/>
      <c r="RW2388" s="61"/>
      <c r="RX2388" s="61"/>
      <c r="RY2388" s="61"/>
      <c r="RZ2388" s="61"/>
      <c r="SA2388" s="61"/>
      <c r="SB2388" s="61"/>
      <c r="SC2388" s="61"/>
      <c r="SD2388" s="61"/>
      <c r="SE2388" s="61"/>
      <c r="SF2388" s="61"/>
      <c r="SG2388" s="61"/>
      <c r="SH2388" s="61"/>
      <c r="SI2388" s="61"/>
      <c r="SJ2388" s="61"/>
      <c r="SK2388" s="61"/>
      <c r="SL2388" s="61"/>
      <c r="SM2388" s="61"/>
      <c r="SN2388" s="61"/>
      <c r="SO2388" s="61"/>
      <c r="SP2388" s="14">
        <v>96.3</v>
      </c>
      <c r="SQ2388" s="14">
        <v>96.8</v>
      </c>
      <c r="VX2388" s="14">
        <v>0</v>
      </c>
      <c r="VY2388" s="14">
        <v>0</v>
      </c>
      <c r="WQ2388" s="14">
        <v>0</v>
      </c>
      <c r="WR2388" s="14">
        <v>0</v>
      </c>
      <c r="ZY2388" s="61"/>
      <c r="ZZ2388" s="61"/>
      <c r="AAA2388" s="61"/>
      <c r="AAI2388" s="63"/>
      <c r="AAJ2388" s="58"/>
      <c r="AAM2388" s="61"/>
      <c r="AAO2388" s="63"/>
      <c r="AAP2388" s="58"/>
      <c r="AAS2388" s="61"/>
      <c r="AAU2388" s="63"/>
      <c r="AAV2388" s="58"/>
      <c r="ABB2388" s="63"/>
      <c r="ABC2388" s="63"/>
      <c r="ABD2388" s="63"/>
      <c r="ABE2388" s="58"/>
      <c r="ABF2388" s="58"/>
      <c r="ABG2388" s="58"/>
      <c r="ABM2388" s="61"/>
      <c r="ABN2388" s="61"/>
      <c r="ABQ2388" s="63"/>
      <c r="ABR2388" s="63"/>
      <c r="ABS2388" s="58"/>
      <c r="ABT2388" s="58"/>
      <c r="ACA2388" s="61"/>
      <c r="ACB2388" s="61"/>
      <c r="ACC2388" s="61"/>
      <c r="ACG2388" s="14">
        <v>316</v>
      </c>
      <c r="ACH2388" s="14">
        <v>204</v>
      </c>
      <c r="ACQ2388" s="58"/>
      <c r="ACR2388" s="58"/>
      <c r="ACS2388" s="58"/>
      <c r="ADB2388" s="63"/>
      <c r="ADC2388" s="63"/>
      <c r="ADD2388" s="58"/>
      <c r="ADE2388" s="58"/>
      <c r="AGK2388" s="61"/>
      <c r="AGM2388" s="63"/>
      <c r="AGN2388" s="58"/>
      <c r="AGQ2388" s="61"/>
      <c r="AGS2388" s="14">
        <v>0</v>
      </c>
      <c r="AGT2388" s="14">
        <v>0</v>
      </c>
      <c r="AGU2388" s="14">
        <v>0</v>
      </c>
      <c r="AGV2388" s="14">
        <v>0</v>
      </c>
      <c r="AGW2388" s="14">
        <v>0</v>
      </c>
      <c r="AGX2388" s="14">
        <v>0</v>
      </c>
      <c r="AGY2388" s="14">
        <v>0</v>
      </c>
      <c r="AGZ2388" s="14">
        <v>0</v>
      </c>
      <c r="AHA2388" s="14">
        <v>0</v>
      </c>
      <c r="AHB2388" s="14">
        <v>0</v>
      </c>
      <c r="AHC2388" s="14">
        <v>1</v>
      </c>
      <c r="AHD2388" s="14">
        <v>0</v>
      </c>
      <c r="AHE2388" s="14">
        <v>0</v>
      </c>
      <c r="AHF2388" s="14">
        <v>0</v>
      </c>
      <c r="AHH2388" s="14">
        <v>0</v>
      </c>
      <c r="AHI2388" s="14">
        <v>0</v>
      </c>
      <c r="AHK2388" s="14">
        <v>0</v>
      </c>
      <c r="AHL2388" s="14">
        <v>0</v>
      </c>
      <c r="AHM2388" s="14">
        <v>0</v>
      </c>
      <c r="AHN2388" s="14">
        <v>0</v>
      </c>
      <c r="AHO2388" s="14">
        <v>0</v>
      </c>
      <c r="AHP2388" s="14">
        <v>0</v>
      </c>
      <c r="AHQ2388" s="14">
        <v>0</v>
      </c>
      <c r="AHR2388" s="14">
        <v>0</v>
      </c>
      <c r="AHT2388" s="61"/>
      <c r="AHV2388" s="63"/>
      <c r="AHW2388" s="58"/>
      <c r="AHZ2388" s="61"/>
      <c r="AIB2388" s="63"/>
      <c r="AIC2388" s="58"/>
      <c r="AIF2388" s="61"/>
      <c r="AIH2388" s="63"/>
      <c r="AII2388" s="58"/>
      <c r="AIL2388" s="61"/>
      <c r="AIM2388" s="14">
        <v>0</v>
      </c>
      <c r="AIN2388" s="14">
        <v>0</v>
      </c>
      <c r="AIO2388" s="14">
        <v>0</v>
      </c>
      <c r="AIP2388" s="14">
        <v>0</v>
      </c>
      <c r="AIQ2388" s="14">
        <v>0</v>
      </c>
      <c r="AIR2388" s="61">
        <v>0</v>
      </c>
      <c r="AIT2388" s="60">
        <v>2</v>
      </c>
      <c r="AIU2388" s="58" t="s">
        <v>2308</v>
      </c>
      <c r="AIV2388" s="14">
        <v>0</v>
      </c>
      <c r="AIW2388" s="14">
        <v>0</v>
      </c>
      <c r="AIX2388" s="61">
        <v>66</v>
      </c>
      <c r="AIY2388" s="14">
        <v>87</v>
      </c>
      <c r="AJB2388" s="63"/>
      <c r="AJC2388" s="58"/>
      <c r="AJF2388" s="61"/>
      <c r="AJH2388" s="63"/>
      <c r="AJI2388" s="58"/>
      <c r="AJL2388" s="61"/>
      <c r="AJN2388" s="63"/>
      <c r="AJO2388" s="58"/>
    </row>
    <row r="2389" spans="1:951" s="31" customFormat="1">
      <c r="B2389" s="31">
        <v>5</v>
      </c>
      <c r="C2389" s="31">
        <v>0</v>
      </c>
      <c r="F2389" s="82"/>
      <c r="G2389" s="83"/>
      <c r="Z2389" s="31">
        <v>0</v>
      </c>
      <c r="AA2389" s="31">
        <v>2</v>
      </c>
      <c r="AB2389" s="83"/>
      <c r="AC2389" s="31">
        <v>0</v>
      </c>
      <c r="AE2389" s="31">
        <v>0</v>
      </c>
      <c r="AG2389" s="31">
        <v>0</v>
      </c>
      <c r="AI2389" s="31">
        <v>146</v>
      </c>
      <c r="AJ2389" s="31">
        <v>142</v>
      </c>
      <c r="DR2389" s="31">
        <v>80</v>
      </c>
      <c r="DS2389" s="31">
        <v>60</v>
      </c>
      <c r="HA2389" s="31">
        <v>2</v>
      </c>
      <c r="HB2389" s="31">
        <v>2</v>
      </c>
      <c r="HT2389" s="31">
        <v>0</v>
      </c>
      <c r="HU2389" s="31">
        <v>0</v>
      </c>
      <c r="IP2389" s="31">
        <v>96</v>
      </c>
      <c r="IQ2389" s="31">
        <v>96</v>
      </c>
      <c r="LX2389" s="31">
        <v>84</v>
      </c>
      <c r="LY2389" s="31">
        <v>80</v>
      </c>
      <c r="PG2389" s="31">
        <v>18</v>
      </c>
      <c r="PH2389" s="31">
        <v>16</v>
      </c>
      <c r="SP2389" s="31">
        <v>97.4</v>
      </c>
      <c r="SQ2389" s="31">
        <v>96.2</v>
      </c>
      <c r="VX2389" s="31">
        <v>1</v>
      </c>
      <c r="VY2389" s="31">
        <v>1</v>
      </c>
      <c r="WQ2389" s="31">
        <v>0</v>
      </c>
      <c r="WR2389" s="31">
        <v>0</v>
      </c>
      <c r="AAI2389" s="82"/>
      <c r="AAJ2389" s="83"/>
      <c r="AAO2389" s="82"/>
      <c r="AAP2389" s="83"/>
      <c r="AAU2389" s="82"/>
      <c r="AAV2389" s="83"/>
      <c r="ABB2389" s="82"/>
      <c r="ABC2389" s="82"/>
      <c r="ABD2389" s="82"/>
      <c r="ABE2389" s="83"/>
      <c r="ABF2389" s="83"/>
      <c r="ABG2389" s="83"/>
      <c r="ABQ2389" s="82"/>
      <c r="ABR2389" s="82"/>
      <c r="ABS2389" s="83"/>
      <c r="ABT2389" s="83"/>
      <c r="ACG2389" s="31">
        <v>126</v>
      </c>
      <c r="ACH2389" s="31">
        <v>131</v>
      </c>
      <c r="ACQ2389" s="83"/>
      <c r="ACR2389" s="83"/>
      <c r="ACS2389" s="83"/>
      <c r="ADB2389" s="82"/>
      <c r="ADC2389" s="82"/>
      <c r="ADD2389" s="83"/>
      <c r="ADE2389" s="83"/>
      <c r="AGM2389" s="82"/>
      <c r="AGN2389" s="83"/>
      <c r="AGS2389" s="31">
        <v>0</v>
      </c>
      <c r="AGT2389" s="31">
        <v>0</v>
      </c>
      <c r="AGU2389" s="31">
        <v>0</v>
      </c>
      <c r="AGV2389" s="31">
        <v>0</v>
      </c>
      <c r="AGW2389" s="31">
        <v>0</v>
      </c>
      <c r="AGX2389" s="31">
        <v>0</v>
      </c>
      <c r="AGY2389" s="31">
        <v>0</v>
      </c>
      <c r="AGZ2389" s="31">
        <v>0</v>
      </c>
      <c r="AHA2389" s="31">
        <v>0</v>
      </c>
      <c r="AHB2389" s="31">
        <v>0</v>
      </c>
      <c r="AHC2389" s="31">
        <v>1</v>
      </c>
      <c r="AHD2389" s="31">
        <v>0</v>
      </c>
      <c r="AHE2389" s="31">
        <v>0</v>
      </c>
      <c r="AHF2389" s="31">
        <v>0</v>
      </c>
      <c r="AHH2389" s="31">
        <v>0</v>
      </c>
      <c r="AHI2389" s="31">
        <v>0</v>
      </c>
      <c r="AHK2389" s="31">
        <v>0</v>
      </c>
      <c r="AHL2389" s="31">
        <v>0</v>
      </c>
      <c r="AHM2389" s="31">
        <v>0</v>
      </c>
      <c r="AHN2389" s="31">
        <v>0</v>
      </c>
      <c r="AHO2389" s="31">
        <v>0</v>
      </c>
      <c r="AHP2389" s="31">
        <v>0</v>
      </c>
      <c r="AHQ2389" s="31">
        <v>0</v>
      </c>
      <c r="AHR2389" s="31">
        <v>0</v>
      </c>
      <c r="AHV2389" s="82"/>
      <c r="AHW2389" s="83"/>
      <c r="AIB2389" s="82"/>
      <c r="AIC2389" s="83"/>
      <c r="AIH2389" s="82"/>
      <c r="AII2389" s="83"/>
      <c r="AIM2389" s="31">
        <v>0</v>
      </c>
      <c r="AIN2389" s="31">
        <v>0</v>
      </c>
      <c r="AIO2389" s="31">
        <v>0</v>
      </c>
      <c r="AIP2389" s="31">
        <v>0</v>
      </c>
      <c r="AIQ2389" s="31">
        <v>0</v>
      </c>
      <c r="AIR2389" s="31">
        <v>0</v>
      </c>
      <c r="AIT2389" s="84">
        <v>2</v>
      </c>
      <c r="AIU2389" s="83" t="s">
        <v>2308</v>
      </c>
      <c r="AIV2389" s="31">
        <v>0</v>
      </c>
      <c r="AIW2389" s="31">
        <v>0</v>
      </c>
      <c r="AIX2389" s="31">
        <v>41</v>
      </c>
      <c r="AIY2389" s="31">
        <v>84</v>
      </c>
      <c r="AJB2389" s="82"/>
      <c r="AJC2389" s="83"/>
      <c r="AJH2389" s="82"/>
      <c r="AJI2389" s="83"/>
      <c r="AJN2389" s="82"/>
      <c r="AJO2389" s="83"/>
    </row>
    <row r="2390" spans="1:951" s="14" customFormat="1">
      <c r="A2390" s="14">
        <v>506</v>
      </c>
      <c r="B2390" s="14" t="s">
        <v>7502</v>
      </c>
      <c r="C2390" s="14">
        <v>1</v>
      </c>
      <c r="D2390" s="59" t="s">
        <v>10646</v>
      </c>
      <c r="E2390" s="58" t="s">
        <v>10647</v>
      </c>
      <c r="F2390" s="14" t="s">
        <v>10523</v>
      </c>
      <c r="G2390" s="14" t="s">
        <v>10648</v>
      </c>
      <c r="H2390" s="14" t="s">
        <v>10649</v>
      </c>
      <c r="I2390" s="14" t="s">
        <v>10650</v>
      </c>
      <c r="J2390" s="14" t="s">
        <v>10651</v>
      </c>
      <c r="O2390" s="58" t="s">
        <v>2308</v>
      </c>
      <c r="P2390" s="58" t="s">
        <v>2308</v>
      </c>
      <c r="Q2390" s="58" t="s">
        <v>2308</v>
      </c>
      <c r="R2390" s="58" t="s">
        <v>2308</v>
      </c>
      <c r="S2390" s="58" t="s">
        <v>2308</v>
      </c>
      <c r="T2390" s="58" t="s">
        <v>2308</v>
      </c>
      <c r="U2390" s="58" t="s">
        <v>2308</v>
      </c>
      <c r="V2390" s="58" t="s">
        <v>2308</v>
      </c>
      <c r="W2390" s="58" t="s">
        <v>2308</v>
      </c>
      <c r="X2390" s="58" t="s">
        <v>2308</v>
      </c>
      <c r="Y2390" s="58"/>
      <c r="Z2390" s="14">
        <v>0</v>
      </c>
      <c r="AA2390" s="14">
        <v>1</v>
      </c>
      <c r="AB2390" s="59"/>
      <c r="DR2390" s="58"/>
      <c r="DS2390" s="58"/>
      <c r="DT2390" s="58"/>
      <c r="DU2390" s="58"/>
      <c r="DV2390" s="58"/>
      <c r="DW2390" s="58"/>
      <c r="DX2390" s="58"/>
      <c r="DY2390" s="58"/>
      <c r="DZ2390" s="58"/>
      <c r="EA2390" s="58"/>
      <c r="EB2390" s="58"/>
      <c r="EC2390" s="58"/>
      <c r="ED2390" s="58"/>
      <c r="EE2390" s="58"/>
      <c r="EF2390" s="58"/>
      <c r="EG2390" s="58"/>
      <c r="EH2390" s="58"/>
      <c r="EI2390" s="58"/>
      <c r="EJ2390" s="58"/>
      <c r="EK2390" s="58"/>
      <c r="EL2390" s="58"/>
      <c r="EM2390" s="58"/>
      <c r="EN2390" s="58"/>
      <c r="EO2390" s="58"/>
      <c r="EP2390" s="58"/>
      <c r="EQ2390" s="58"/>
      <c r="ER2390" s="58"/>
      <c r="ES2390" s="58"/>
      <c r="ET2390" s="58"/>
      <c r="EU2390" s="58"/>
      <c r="EV2390" s="58"/>
      <c r="EW2390" s="58"/>
      <c r="EX2390" s="58"/>
      <c r="EY2390" s="58"/>
      <c r="EZ2390" s="58"/>
      <c r="FA2390" s="58"/>
      <c r="FB2390" s="58"/>
      <c r="FC2390" s="58"/>
      <c r="FD2390" s="58"/>
      <c r="FE2390" s="58"/>
      <c r="FF2390" s="58"/>
      <c r="FG2390" s="58"/>
      <c r="FH2390" s="58"/>
      <c r="FI2390" s="58"/>
      <c r="FJ2390" s="58"/>
      <c r="FK2390" s="58"/>
      <c r="FL2390" s="58"/>
      <c r="FM2390" s="58"/>
      <c r="FN2390" s="58"/>
      <c r="FO2390" s="58"/>
      <c r="FP2390" s="58"/>
      <c r="FQ2390" s="58"/>
      <c r="FR2390" s="58"/>
      <c r="FS2390" s="58"/>
      <c r="FT2390" s="58"/>
      <c r="FU2390" s="58"/>
      <c r="FV2390" s="58"/>
      <c r="FW2390" s="58"/>
      <c r="FX2390" s="58"/>
      <c r="FY2390" s="58"/>
      <c r="FZ2390" s="58"/>
      <c r="GA2390" s="58"/>
      <c r="GB2390" s="58"/>
      <c r="GC2390" s="58"/>
      <c r="GD2390" s="58"/>
      <c r="GE2390" s="58"/>
      <c r="GF2390" s="58"/>
      <c r="GG2390" s="58"/>
      <c r="GH2390" s="58"/>
      <c r="GI2390" s="58"/>
      <c r="GJ2390" s="58"/>
      <c r="GK2390" s="58"/>
      <c r="GL2390" s="58"/>
      <c r="GM2390" s="58"/>
      <c r="GN2390" s="58"/>
      <c r="GO2390" s="58"/>
      <c r="GP2390" s="58"/>
      <c r="GQ2390" s="58"/>
      <c r="GR2390" s="58"/>
      <c r="GS2390" s="58"/>
      <c r="GT2390" s="58"/>
      <c r="GU2390" s="58"/>
      <c r="GV2390" s="58"/>
      <c r="GW2390" s="58"/>
      <c r="GX2390" s="58"/>
      <c r="GY2390" s="58"/>
      <c r="GZ2390" s="58"/>
      <c r="AAI2390" s="63"/>
      <c r="AAJ2390" s="59"/>
      <c r="AAK2390" s="58"/>
      <c r="AAM2390" s="58"/>
      <c r="AAO2390" s="63"/>
      <c r="AAP2390" s="59"/>
      <c r="AAQ2390" s="58"/>
      <c r="AAS2390" s="58"/>
      <c r="AAU2390" s="63"/>
      <c r="AAV2390" s="59"/>
      <c r="AAW2390" s="58"/>
      <c r="AAY2390" s="14">
        <v>23</v>
      </c>
      <c r="ABH2390" s="14" t="s">
        <v>10652</v>
      </c>
      <c r="ABM2390" s="14">
        <v>11.99</v>
      </c>
      <c r="ABO2390" s="14">
        <v>269</v>
      </c>
      <c r="ABU2390" s="14" t="s">
        <v>9355</v>
      </c>
      <c r="ABX2390" s="14">
        <v>4.7</v>
      </c>
      <c r="ACA2390" s="14" t="s">
        <v>8679</v>
      </c>
      <c r="ACD2390" s="14">
        <v>9.1999999999999993</v>
      </c>
      <c r="ACG2390" s="14">
        <v>59</v>
      </c>
      <c r="ACH2390" s="14">
        <v>88</v>
      </c>
      <c r="ACQ2390" s="14">
        <v>21</v>
      </c>
      <c r="ACT2390" s="14" t="s">
        <v>10653</v>
      </c>
      <c r="ACW2390" s="14">
        <v>16</v>
      </c>
      <c r="ADR2390" s="14">
        <v>1.8</v>
      </c>
      <c r="AGK2390" s="58"/>
      <c r="AGM2390" s="63"/>
      <c r="AGN2390" s="59"/>
      <c r="AGO2390" s="58"/>
      <c r="AGQ2390" s="58"/>
      <c r="AGS2390" s="14">
        <v>0</v>
      </c>
      <c r="AGT2390" s="14">
        <v>0</v>
      </c>
      <c r="AGU2390" s="14">
        <v>0</v>
      </c>
      <c r="AGV2390" s="14">
        <v>0</v>
      </c>
      <c r="AGW2390" s="14">
        <v>0</v>
      </c>
      <c r="AGX2390" s="14">
        <v>0</v>
      </c>
      <c r="AGY2390" s="14">
        <v>0</v>
      </c>
      <c r="AGZ2390" s="14">
        <v>4</v>
      </c>
      <c r="AHA2390" s="14">
        <v>0</v>
      </c>
      <c r="AHB2390" s="14">
        <v>0</v>
      </c>
      <c r="AHC2390" s="14">
        <v>1</v>
      </c>
      <c r="AHD2390" s="14">
        <v>0</v>
      </c>
      <c r="AHE2390" s="14">
        <v>0</v>
      </c>
      <c r="AHF2390" s="14">
        <v>0</v>
      </c>
      <c r="AHH2390" s="14">
        <v>0</v>
      </c>
      <c r="AHI2390" s="14">
        <v>0</v>
      </c>
      <c r="AHK2390" s="14">
        <v>0</v>
      </c>
      <c r="AHL2390" s="14">
        <v>0</v>
      </c>
      <c r="AHM2390" s="14">
        <v>0</v>
      </c>
      <c r="AHN2390" s="14">
        <v>0</v>
      </c>
      <c r="AHO2390" s="14">
        <v>0</v>
      </c>
      <c r="AHP2390" s="14">
        <v>0</v>
      </c>
      <c r="AHQ2390" s="14">
        <v>0</v>
      </c>
      <c r="AHR2390" s="14">
        <v>3</v>
      </c>
      <c r="AHT2390" s="58"/>
      <c r="AHV2390" s="63"/>
      <c r="AHW2390" s="59"/>
      <c r="AHX2390" s="58"/>
      <c r="AHZ2390" s="58"/>
      <c r="AIB2390" s="63"/>
      <c r="AIC2390" s="59"/>
      <c r="AID2390" s="58"/>
      <c r="AIF2390" s="58"/>
      <c r="AIH2390" s="63"/>
      <c r="AII2390" s="59"/>
      <c r="AIJ2390" s="58"/>
      <c r="AIL2390" s="58"/>
      <c r="AIM2390" s="14">
        <v>1</v>
      </c>
      <c r="AIN2390" s="14">
        <v>0</v>
      </c>
      <c r="AIO2390" s="14">
        <v>0</v>
      </c>
      <c r="AIR2390" s="58"/>
      <c r="AIT2390" s="60"/>
      <c r="AIU2390" s="59"/>
      <c r="AIV2390" s="58"/>
      <c r="AIX2390" s="58"/>
      <c r="AJB2390" s="63"/>
      <c r="AJC2390" s="59"/>
      <c r="AJD2390" s="58"/>
      <c r="AJF2390" s="58"/>
      <c r="AJH2390" s="63"/>
      <c r="AJI2390" s="59"/>
      <c r="AJJ2390" s="58"/>
      <c r="AJL2390" s="58"/>
      <c r="AJN2390" s="63"/>
      <c r="AJO2390" s="59"/>
    </row>
    <row r="2391" spans="1:951" s="14" customFormat="1">
      <c r="B2391" s="14" t="s">
        <v>7504</v>
      </c>
      <c r="C2391" s="58" t="s">
        <v>2309</v>
      </c>
      <c r="D2391" s="14" t="s">
        <v>10654</v>
      </c>
      <c r="E2391" s="14" t="s">
        <v>10655</v>
      </c>
      <c r="F2391" s="63" t="s">
        <v>10656</v>
      </c>
      <c r="G2391" s="59" t="s">
        <v>3979</v>
      </c>
      <c r="H2391" s="58" t="s">
        <v>10657</v>
      </c>
      <c r="O2391" s="58" t="s">
        <v>2308</v>
      </c>
      <c r="P2391" s="58" t="s">
        <v>2308</v>
      </c>
      <c r="Q2391" s="58" t="s">
        <v>2308</v>
      </c>
      <c r="R2391" s="58" t="s">
        <v>2308</v>
      </c>
      <c r="S2391" s="58" t="s">
        <v>2308</v>
      </c>
      <c r="T2391" s="58"/>
      <c r="U2391" s="58"/>
      <c r="V2391" s="58"/>
      <c r="W2391" s="58"/>
      <c r="X2391" s="58"/>
      <c r="Y2391" s="58"/>
      <c r="Z2391" s="14">
        <v>0</v>
      </c>
      <c r="AA2391" s="14">
        <v>1</v>
      </c>
      <c r="AB2391" s="59" t="s">
        <v>10658</v>
      </c>
      <c r="AI2391" s="14">
        <v>156</v>
      </c>
      <c r="AK2391" s="14">
        <v>130</v>
      </c>
      <c r="DR2391" s="58" t="s">
        <v>10598</v>
      </c>
      <c r="DS2391" s="58"/>
      <c r="DT2391" s="58" t="s">
        <v>10659</v>
      </c>
      <c r="DU2391" s="58"/>
      <c r="DV2391" s="58"/>
      <c r="DW2391" s="58"/>
      <c r="DX2391" s="58"/>
      <c r="DY2391" s="58"/>
      <c r="DZ2391" s="58"/>
      <c r="EA2391" s="58"/>
      <c r="EB2391" s="58"/>
      <c r="EC2391" s="58"/>
      <c r="ED2391" s="58"/>
      <c r="EE2391" s="58"/>
      <c r="EF2391" s="58"/>
      <c r="EG2391" s="58"/>
      <c r="EH2391" s="58"/>
      <c r="EI2391" s="58"/>
      <c r="EJ2391" s="58"/>
      <c r="EK2391" s="58"/>
      <c r="EL2391" s="58"/>
      <c r="EM2391" s="58"/>
      <c r="EN2391" s="58"/>
      <c r="EO2391" s="58"/>
      <c r="EP2391" s="58"/>
      <c r="EQ2391" s="58"/>
      <c r="ER2391" s="58"/>
      <c r="ES2391" s="58"/>
      <c r="ET2391" s="58"/>
      <c r="EU2391" s="58"/>
      <c r="EV2391" s="58"/>
      <c r="EW2391" s="58"/>
      <c r="EX2391" s="58"/>
      <c r="EY2391" s="58"/>
      <c r="EZ2391" s="58"/>
      <c r="FA2391" s="58"/>
      <c r="FB2391" s="58"/>
      <c r="FC2391" s="58"/>
      <c r="FD2391" s="58"/>
      <c r="FE2391" s="58"/>
      <c r="FF2391" s="58"/>
      <c r="FG2391" s="58"/>
      <c r="FH2391" s="58"/>
      <c r="FI2391" s="58"/>
      <c r="FJ2391" s="58"/>
      <c r="FK2391" s="58"/>
      <c r="FL2391" s="58"/>
      <c r="FM2391" s="58"/>
      <c r="FN2391" s="58"/>
      <c r="FO2391" s="58"/>
      <c r="FP2391" s="58"/>
      <c r="FQ2391" s="58"/>
      <c r="FR2391" s="58"/>
      <c r="FS2391" s="58"/>
      <c r="FT2391" s="58"/>
      <c r="FU2391" s="58"/>
      <c r="FV2391" s="58"/>
      <c r="FW2391" s="58"/>
      <c r="FX2391" s="58"/>
      <c r="FY2391" s="58"/>
      <c r="FZ2391" s="58"/>
      <c r="GA2391" s="58"/>
      <c r="GB2391" s="58"/>
      <c r="GC2391" s="58"/>
      <c r="GD2391" s="58"/>
      <c r="GE2391" s="58"/>
      <c r="GF2391" s="58"/>
      <c r="GG2391" s="58"/>
      <c r="GH2391" s="58"/>
      <c r="GI2391" s="58"/>
      <c r="GJ2391" s="58"/>
      <c r="GK2391" s="58"/>
      <c r="GL2391" s="58"/>
      <c r="GM2391" s="58"/>
      <c r="GN2391" s="58"/>
      <c r="GO2391" s="58"/>
      <c r="GP2391" s="58"/>
      <c r="GQ2391" s="58"/>
      <c r="GR2391" s="58"/>
      <c r="GS2391" s="58"/>
      <c r="GT2391" s="58"/>
      <c r="GU2391" s="58"/>
      <c r="GV2391" s="58"/>
      <c r="GW2391" s="58"/>
      <c r="GX2391" s="58"/>
      <c r="GY2391" s="58"/>
      <c r="GZ2391" s="58"/>
      <c r="IP2391" s="14" t="s">
        <v>9354</v>
      </c>
      <c r="IR2391" s="14" t="s">
        <v>8557</v>
      </c>
      <c r="LX2391" s="14">
        <v>48</v>
      </c>
      <c r="LY2391" s="14">
        <v>54</v>
      </c>
      <c r="LZ2391" s="14">
        <v>45</v>
      </c>
      <c r="MA2391" s="14">
        <v>48</v>
      </c>
      <c r="PG2391" s="14" t="s">
        <v>8505</v>
      </c>
      <c r="PI2391" s="14" t="s">
        <v>8505</v>
      </c>
      <c r="SP2391" s="14">
        <v>97.5</v>
      </c>
      <c r="SR2391" s="14">
        <v>97.4</v>
      </c>
      <c r="VX2391" s="14" t="s">
        <v>2308</v>
      </c>
      <c r="VZ2391" s="14" t="s">
        <v>2308</v>
      </c>
      <c r="AAI2391" s="63"/>
      <c r="AAJ2391" s="59"/>
      <c r="AAK2391" s="58"/>
      <c r="AAM2391" s="58"/>
      <c r="AAO2391" s="63"/>
      <c r="AAP2391" s="59"/>
      <c r="AAQ2391" s="58"/>
      <c r="AAS2391" s="58"/>
      <c r="AAU2391" s="63"/>
      <c r="AAV2391" s="59"/>
      <c r="AAW2391" s="58"/>
      <c r="AAY2391" s="14">
        <v>22</v>
      </c>
      <c r="ABB2391" s="14">
        <v>9.1999999999999993</v>
      </c>
      <c r="ABE2391" s="14">
        <v>29.8</v>
      </c>
      <c r="ABH2391" s="14">
        <v>2.2999999999999998</v>
      </c>
      <c r="ABU2391" s="14">
        <v>139</v>
      </c>
      <c r="ABX2391" s="14">
        <v>4.0999999999999996</v>
      </c>
      <c r="ACA2391" s="14">
        <v>100</v>
      </c>
      <c r="ACD2391" s="14">
        <v>8.9</v>
      </c>
      <c r="ACG2391" s="14">
        <v>73</v>
      </c>
      <c r="ACQ2391" s="14">
        <v>21</v>
      </c>
      <c r="ACT2391" s="14">
        <v>1.39</v>
      </c>
      <c r="ACW2391" s="14">
        <v>17</v>
      </c>
      <c r="ADR2391" s="14">
        <v>1.8</v>
      </c>
      <c r="AGK2391" s="58"/>
      <c r="AGM2391" s="63"/>
      <c r="AGN2391" s="59"/>
      <c r="AGO2391" s="58"/>
      <c r="AGQ2391" s="58"/>
      <c r="AGS2391" s="14">
        <v>1</v>
      </c>
      <c r="AGT2391" s="14">
        <v>1</v>
      </c>
      <c r="AGU2391" s="14">
        <v>0</v>
      </c>
      <c r="AGV2391" s="14">
        <v>1</v>
      </c>
      <c r="AGW2391" s="14">
        <v>0</v>
      </c>
      <c r="AGX2391" s="14">
        <v>0</v>
      </c>
      <c r="AGY2391" s="14">
        <v>1</v>
      </c>
      <c r="AGZ2391" s="14">
        <v>6</v>
      </c>
      <c r="AHA2391" s="14">
        <v>0</v>
      </c>
      <c r="AHB2391" s="14">
        <v>0</v>
      </c>
      <c r="AHC2391" s="14">
        <v>1</v>
      </c>
      <c r="AHD2391" s="14">
        <v>0</v>
      </c>
      <c r="AHE2391" s="14">
        <v>0</v>
      </c>
      <c r="AHF2391" s="14">
        <v>0</v>
      </c>
      <c r="AHH2391" s="14">
        <v>0</v>
      </c>
      <c r="AHI2391" s="14">
        <v>1</v>
      </c>
      <c r="AHK2391" s="14">
        <v>0</v>
      </c>
      <c r="AHL2391" s="14">
        <v>0</v>
      </c>
      <c r="AHM2391" s="14">
        <v>0</v>
      </c>
      <c r="AHN2391" s="14">
        <v>0</v>
      </c>
      <c r="AHO2391" s="14">
        <v>0</v>
      </c>
      <c r="AHP2391" s="14">
        <v>0</v>
      </c>
      <c r="AHQ2391" s="14">
        <v>0</v>
      </c>
      <c r="AHR2391" s="14">
        <f>AVERAGE(0,5,3,5,4,6,5,4,4,7,6,6,3)</f>
        <v>4.4615384615384617</v>
      </c>
      <c r="AHT2391" s="58"/>
      <c r="AHV2391" s="63"/>
      <c r="AHW2391" s="59"/>
      <c r="AHX2391" s="58"/>
      <c r="AHZ2391" s="58"/>
      <c r="AIB2391" s="63"/>
      <c r="AIC2391" s="59"/>
      <c r="AID2391" s="58"/>
      <c r="AIF2391" s="58"/>
      <c r="AIH2391" s="63"/>
      <c r="AII2391" s="59"/>
      <c r="AIJ2391" s="58"/>
      <c r="AIL2391" s="58"/>
      <c r="AIM2391" s="14">
        <v>1</v>
      </c>
      <c r="AIN2391" s="14">
        <v>0</v>
      </c>
      <c r="AIO2391" s="14">
        <v>0</v>
      </c>
      <c r="AIR2391" s="58"/>
      <c r="AIT2391" s="60"/>
      <c r="AIU2391" s="59"/>
      <c r="AIV2391" s="58"/>
      <c r="AIX2391" s="58"/>
      <c r="AJB2391" s="63"/>
      <c r="AJC2391" s="59"/>
      <c r="AJD2391" s="58"/>
      <c r="AJF2391" s="58"/>
      <c r="AJH2391" s="63"/>
      <c r="AJI2391" s="59"/>
      <c r="AJJ2391" s="58"/>
      <c r="AJL2391" s="58"/>
      <c r="AJN2391" s="63"/>
      <c r="AJO2391" s="59"/>
    </row>
    <row r="2392" spans="1:951" s="14" customFormat="1">
      <c r="B2392" s="14" t="s">
        <v>10660</v>
      </c>
      <c r="C2392" s="58" t="s">
        <v>2309</v>
      </c>
      <c r="D2392" s="14" t="s">
        <v>10661</v>
      </c>
      <c r="E2392" s="14" t="s">
        <v>10662</v>
      </c>
      <c r="F2392" s="63"/>
      <c r="G2392" s="59"/>
      <c r="H2392" s="58"/>
      <c r="O2392" s="58" t="s">
        <v>2308</v>
      </c>
      <c r="P2392" s="58" t="s">
        <v>2308</v>
      </c>
      <c r="Q2392" s="58"/>
      <c r="R2392" s="58"/>
      <c r="S2392" s="58"/>
      <c r="T2392" s="58"/>
      <c r="U2392" s="58"/>
      <c r="V2392" s="58"/>
      <c r="W2392" s="58"/>
      <c r="X2392" s="58"/>
      <c r="Y2392" s="58"/>
      <c r="Z2392" s="14">
        <v>0</v>
      </c>
      <c r="AA2392" s="14">
        <v>0</v>
      </c>
      <c r="AB2392" s="59" t="s">
        <v>10663</v>
      </c>
      <c r="AI2392" s="14">
        <v>135</v>
      </c>
      <c r="AJ2392" s="14">
        <v>170</v>
      </c>
      <c r="DR2392" s="58" t="s">
        <v>8525</v>
      </c>
      <c r="DS2392" s="58" t="s">
        <v>8537</v>
      </c>
      <c r="DT2392" s="58"/>
      <c r="DU2392" s="58"/>
      <c r="DV2392" s="58"/>
      <c r="DW2392" s="58"/>
      <c r="DX2392" s="58"/>
      <c r="DY2392" s="58"/>
      <c r="DZ2392" s="58"/>
      <c r="EA2392" s="58"/>
      <c r="EB2392" s="58"/>
      <c r="EC2392" s="58"/>
      <c r="ED2392" s="58"/>
      <c r="EE2392" s="58"/>
      <c r="EF2392" s="58"/>
      <c r="EG2392" s="58"/>
      <c r="EH2392" s="58"/>
      <c r="EI2392" s="58"/>
      <c r="EJ2392" s="58"/>
      <c r="EK2392" s="58"/>
      <c r="EL2392" s="58"/>
      <c r="EM2392" s="58"/>
      <c r="EN2392" s="58"/>
      <c r="EO2392" s="58"/>
      <c r="EP2392" s="58"/>
      <c r="EQ2392" s="58"/>
      <c r="ER2392" s="58"/>
      <c r="ES2392" s="58"/>
      <c r="ET2392" s="58"/>
      <c r="EU2392" s="58"/>
      <c r="EV2392" s="58"/>
      <c r="EW2392" s="58"/>
      <c r="EX2392" s="58"/>
      <c r="EY2392" s="58"/>
      <c r="EZ2392" s="58"/>
      <c r="FA2392" s="58"/>
      <c r="FB2392" s="58"/>
      <c r="FC2392" s="58"/>
      <c r="FD2392" s="58"/>
      <c r="FE2392" s="58"/>
      <c r="FF2392" s="58"/>
      <c r="FG2392" s="58"/>
      <c r="FH2392" s="58"/>
      <c r="FI2392" s="58"/>
      <c r="FJ2392" s="58"/>
      <c r="FK2392" s="58"/>
      <c r="FL2392" s="58"/>
      <c r="FM2392" s="58"/>
      <c r="FN2392" s="58"/>
      <c r="FO2392" s="58"/>
      <c r="FP2392" s="58"/>
      <c r="FQ2392" s="58"/>
      <c r="FR2392" s="58"/>
      <c r="FS2392" s="58"/>
      <c r="FT2392" s="58"/>
      <c r="FU2392" s="58"/>
      <c r="FV2392" s="58"/>
      <c r="FW2392" s="58"/>
      <c r="FX2392" s="58"/>
      <c r="FY2392" s="58"/>
      <c r="FZ2392" s="58"/>
      <c r="GA2392" s="58"/>
      <c r="GB2392" s="58"/>
      <c r="GC2392" s="58"/>
      <c r="GD2392" s="58"/>
      <c r="GE2392" s="58"/>
      <c r="GF2392" s="58"/>
      <c r="GG2392" s="58"/>
      <c r="GH2392" s="58"/>
      <c r="GI2392" s="58"/>
      <c r="GJ2392" s="58"/>
      <c r="GK2392" s="58"/>
      <c r="GL2392" s="58"/>
      <c r="GM2392" s="58"/>
      <c r="GN2392" s="58"/>
      <c r="GO2392" s="58"/>
      <c r="GP2392" s="58"/>
      <c r="GQ2392" s="58"/>
      <c r="GR2392" s="58"/>
      <c r="GS2392" s="58"/>
      <c r="GT2392" s="58"/>
      <c r="GU2392" s="58"/>
      <c r="GV2392" s="58"/>
      <c r="GW2392" s="58"/>
      <c r="GX2392" s="58"/>
      <c r="GY2392" s="58"/>
      <c r="GZ2392" s="58"/>
      <c r="IQ2392" s="14" t="s">
        <v>6140</v>
      </c>
      <c r="LX2392" s="14">
        <v>52</v>
      </c>
      <c r="LZ2392" s="14">
        <v>56</v>
      </c>
      <c r="MA2392" s="14">
        <v>50</v>
      </c>
      <c r="PH2392" s="14" t="s">
        <v>8505</v>
      </c>
      <c r="SP2392" s="14">
        <v>97.5</v>
      </c>
      <c r="VX2392" s="14" t="s">
        <v>2308</v>
      </c>
      <c r="AAI2392" s="63"/>
      <c r="AAJ2392" s="59"/>
      <c r="AAK2392" s="58"/>
      <c r="AAM2392" s="58"/>
      <c r="AAO2392" s="63"/>
      <c r="AAP2392" s="59"/>
      <c r="AAQ2392" s="58"/>
      <c r="AAS2392" s="58"/>
      <c r="AAU2392" s="63"/>
      <c r="AAV2392" s="59"/>
      <c r="AAW2392" s="58"/>
      <c r="AAY2392" s="14">
        <v>24</v>
      </c>
      <c r="ABB2392" s="14">
        <v>9</v>
      </c>
      <c r="ABE2392" s="14">
        <v>28.6</v>
      </c>
      <c r="ABH2392" s="14">
        <v>3.5</v>
      </c>
      <c r="ABM2392" s="14">
        <v>9.6300000000000008</v>
      </c>
      <c r="ABO2392" s="14">
        <v>253</v>
      </c>
      <c r="ABU2392" s="14">
        <v>134</v>
      </c>
      <c r="ABX2392" s="14">
        <v>3.7</v>
      </c>
      <c r="ACA2392" s="14">
        <v>96</v>
      </c>
      <c r="ACD2392" s="14">
        <v>8.4</v>
      </c>
      <c r="ACG2392" s="14">
        <v>108</v>
      </c>
      <c r="ACQ2392" s="14">
        <v>15</v>
      </c>
      <c r="ACT2392" s="14">
        <v>1.1499999999999999</v>
      </c>
      <c r="ACW2392" s="14">
        <v>14</v>
      </c>
      <c r="ADR2392" s="14">
        <v>1.7</v>
      </c>
      <c r="AGK2392" s="58"/>
      <c r="AGM2392" s="63"/>
      <c r="AGN2392" s="59"/>
      <c r="AGO2392" s="58"/>
      <c r="AGQ2392" s="58"/>
      <c r="AGS2392" s="14">
        <v>1</v>
      </c>
      <c r="AGT2392" s="14">
        <v>1</v>
      </c>
      <c r="AGU2392" s="14">
        <v>0</v>
      </c>
      <c r="AGV2392" s="14">
        <v>1</v>
      </c>
      <c r="AGW2392" s="14">
        <v>0</v>
      </c>
      <c r="AGX2392" s="14">
        <v>0</v>
      </c>
      <c r="AGY2392" s="14">
        <v>1</v>
      </c>
      <c r="AGZ2392" s="14">
        <v>4</v>
      </c>
      <c r="AHA2392" s="14">
        <v>0</v>
      </c>
      <c r="AHB2392" s="14">
        <v>0</v>
      </c>
      <c r="AHC2392" s="14">
        <v>1</v>
      </c>
      <c r="AHD2392" s="14">
        <v>2</v>
      </c>
      <c r="AHE2392" s="14">
        <v>0</v>
      </c>
      <c r="AHF2392" s="14">
        <v>0</v>
      </c>
      <c r="AHH2392" s="14">
        <v>0</v>
      </c>
      <c r="AHI2392" s="14">
        <v>1</v>
      </c>
      <c r="AHK2392" s="14">
        <v>0</v>
      </c>
      <c r="AHL2392" s="14">
        <v>0</v>
      </c>
      <c r="AHM2392" s="14">
        <v>0</v>
      </c>
      <c r="AHN2392" s="14">
        <v>0</v>
      </c>
      <c r="AHO2392" s="14">
        <v>0</v>
      </c>
      <c r="AHP2392" s="14">
        <v>0</v>
      </c>
      <c r="AHQ2392" s="14">
        <v>0</v>
      </c>
      <c r="AHR2392" s="14">
        <f>AVERAGE(3,3,3,5,6,5,5,0,0,3)</f>
        <v>3.3</v>
      </c>
      <c r="AHT2392" s="58"/>
      <c r="AHV2392" s="63"/>
      <c r="AHW2392" s="59"/>
      <c r="AHX2392" s="58"/>
      <c r="AHZ2392" s="58"/>
      <c r="AIB2392" s="63"/>
      <c r="AIC2392" s="59"/>
      <c r="AID2392" s="58"/>
      <c r="AIF2392" s="58"/>
      <c r="AIH2392" s="63"/>
      <c r="AII2392" s="59"/>
      <c r="AIJ2392" s="58"/>
      <c r="AIL2392" s="58"/>
      <c r="AIM2392" s="14">
        <v>0</v>
      </c>
      <c r="AIN2392" s="14">
        <v>0</v>
      </c>
      <c r="AIO2392" s="14">
        <v>0</v>
      </c>
      <c r="AIR2392" s="58"/>
      <c r="AIT2392" s="60"/>
      <c r="AIU2392" s="59"/>
      <c r="AIV2392" s="58"/>
      <c r="AIX2392" s="58"/>
      <c r="AJB2392" s="63"/>
      <c r="AJC2392" s="59"/>
      <c r="AJD2392" s="58"/>
      <c r="AJF2392" s="58"/>
      <c r="AJH2392" s="63"/>
      <c r="AJI2392" s="59"/>
      <c r="AJJ2392" s="58"/>
      <c r="AJL2392" s="58"/>
      <c r="AJN2392" s="63"/>
      <c r="AJO2392" s="59"/>
    </row>
    <row r="2393" spans="1:951" s="14" customFormat="1">
      <c r="B2393" s="14" t="s">
        <v>10664</v>
      </c>
      <c r="C2393" s="58" t="s">
        <v>2309</v>
      </c>
      <c r="D2393" s="14" t="s">
        <v>10665</v>
      </c>
      <c r="F2393" s="63"/>
      <c r="G2393" s="59"/>
      <c r="H2393" s="58"/>
      <c r="O2393" s="58" t="s">
        <v>2309</v>
      </c>
      <c r="P2393" s="58"/>
      <c r="Q2393" s="58"/>
      <c r="R2393" s="58"/>
      <c r="S2393" s="58"/>
      <c r="T2393" s="58"/>
      <c r="U2393" s="58"/>
      <c r="V2393" s="58"/>
      <c r="W2393" s="58"/>
      <c r="X2393" s="58"/>
      <c r="Y2393" s="58"/>
      <c r="Z2393" s="14">
        <v>0</v>
      </c>
      <c r="AA2393" s="14">
        <v>2</v>
      </c>
      <c r="AB2393" s="59" t="s">
        <v>10666</v>
      </c>
      <c r="AL2393" s="14">
        <v>140</v>
      </c>
      <c r="DR2393" s="58"/>
      <c r="DS2393" s="58"/>
      <c r="DT2393" s="58"/>
      <c r="DU2393" s="58" t="s">
        <v>10595</v>
      </c>
      <c r="DV2393" s="58"/>
      <c r="DW2393" s="58"/>
      <c r="DX2393" s="58"/>
      <c r="DY2393" s="58"/>
      <c r="DZ2393" s="58"/>
      <c r="EA2393" s="58"/>
      <c r="EB2393" s="58"/>
      <c r="EC2393" s="58"/>
      <c r="ED2393" s="58"/>
      <c r="EE2393" s="58"/>
      <c r="EF2393" s="58"/>
      <c r="EG2393" s="58"/>
      <c r="EH2393" s="58"/>
      <c r="EI2393" s="58"/>
      <c r="EJ2393" s="58"/>
      <c r="EK2393" s="58"/>
      <c r="EL2393" s="58"/>
      <c r="EM2393" s="58"/>
      <c r="EN2393" s="58"/>
      <c r="EO2393" s="58"/>
      <c r="EP2393" s="58"/>
      <c r="EQ2393" s="58"/>
      <c r="ER2393" s="58"/>
      <c r="ES2393" s="58"/>
      <c r="ET2393" s="58"/>
      <c r="EU2393" s="58"/>
      <c r="EV2393" s="58"/>
      <c r="EW2393" s="58"/>
      <c r="EX2393" s="58"/>
      <c r="EY2393" s="58"/>
      <c r="EZ2393" s="58"/>
      <c r="FA2393" s="58"/>
      <c r="FB2393" s="58"/>
      <c r="FC2393" s="58"/>
      <c r="FD2393" s="58"/>
      <c r="FE2393" s="58"/>
      <c r="FF2393" s="58"/>
      <c r="FG2393" s="58"/>
      <c r="FH2393" s="58"/>
      <c r="FI2393" s="58"/>
      <c r="FJ2393" s="58"/>
      <c r="FK2393" s="58"/>
      <c r="FL2393" s="58"/>
      <c r="FM2393" s="58"/>
      <c r="FN2393" s="58"/>
      <c r="FO2393" s="58"/>
      <c r="FP2393" s="58"/>
      <c r="FQ2393" s="58"/>
      <c r="FR2393" s="58"/>
      <c r="FS2393" s="58"/>
      <c r="FT2393" s="58"/>
      <c r="FU2393" s="58"/>
      <c r="FV2393" s="58"/>
      <c r="FW2393" s="58"/>
      <c r="FX2393" s="58"/>
      <c r="FY2393" s="58"/>
      <c r="FZ2393" s="58"/>
      <c r="GA2393" s="58"/>
      <c r="GB2393" s="58"/>
      <c r="GC2393" s="58"/>
      <c r="GD2393" s="58"/>
      <c r="GE2393" s="58"/>
      <c r="GF2393" s="58"/>
      <c r="GG2393" s="58"/>
      <c r="GH2393" s="58"/>
      <c r="GI2393" s="58"/>
      <c r="GJ2393" s="58"/>
      <c r="GK2393" s="58"/>
      <c r="GL2393" s="58"/>
      <c r="GM2393" s="58"/>
      <c r="GN2393" s="58"/>
      <c r="GO2393" s="58"/>
      <c r="GP2393" s="58"/>
      <c r="GQ2393" s="58"/>
      <c r="GR2393" s="58"/>
      <c r="GS2393" s="58"/>
      <c r="GT2393" s="58"/>
      <c r="GU2393" s="58"/>
      <c r="GV2393" s="58"/>
      <c r="GW2393" s="58"/>
      <c r="GX2393" s="58"/>
      <c r="GY2393" s="58"/>
      <c r="GZ2393" s="58"/>
      <c r="HG2393" s="63"/>
      <c r="IS2393" s="14" t="s">
        <v>6143</v>
      </c>
      <c r="LX2393" s="14">
        <v>50</v>
      </c>
      <c r="LY2393" s="14">
        <v>57</v>
      </c>
      <c r="LZ2393" s="14">
        <v>62</v>
      </c>
      <c r="PJ2393" s="14" t="s">
        <v>8505</v>
      </c>
      <c r="SS2393" s="14">
        <v>97.3</v>
      </c>
      <c r="WA2393" s="14" t="s">
        <v>2308</v>
      </c>
      <c r="AAI2393" s="63"/>
      <c r="AAJ2393" s="59"/>
      <c r="AAK2393" s="58"/>
      <c r="AAM2393" s="58"/>
      <c r="AAO2393" s="63"/>
      <c r="AAP2393" s="59"/>
      <c r="AAQ2393" s="58"/>
      <c r="AAS2393" s="58"/>
      <c r="AAU2393" s="63"/>
      <c r="AAV2393" s="59"/>
      <c r="AAW2393" s="58"/>
      <c r="AAY2393" s="14">
        <v>25</v>
      </c>
      <c r="ABB2393" s="14">
        <v>9.3000000000000007</v>
      </c>
      <c r="ABE2393" s="14">
        <v>29.5</v>
      </c>
      <c r="ABH2393" s="14">
        <v>3.3</v>
      </c>
      <c r="ABM2393" s="14">
        <v>7.36</v>
      </c>
      <c r="ABO2393" s="14">
        <v>272</v>
      </c>
      <c r="ABU2393" s="14">
        <v>134</v>
      </c>
      <c r="ABX2393" s="14">
        <v>4</v>
      </c>
      <c r="ACA2393" s="14">
        <v>97</v>
      </c>
      <c r="ACD2393" s="14">
        <v>8.6999999999999993</v>
      </c>
      <c r="ACG2393" s="14">
        <v>97</v>
      </c>
      <c r="ACQ2393" s="14">
        <v>10</v>
      </c>
      <c r="ACT2393" s="14">
        <v>1.1200000000000001</v>
      </c>
      <c r="ACW2393" s="14">
        <v>12</v>
      </c>
      <c r="ADR2393" s="14">
        <v>2.1</v>
      </c>
      <c r="AGK2393" s="58"/>
      <c r="AGM2393" s="63"/>
      <c r="AGN2393" s="59"/>
      <c r="AGO2393" s="58"/>
      <c r="AGQ2393" s="58"/>
      <c r="AGS2393" s="14">
        <v>1</v>
      </c>
      <c r="AGT2393" s="14">
        <v>1</v>
      </c>
      <c r="AGU2393" s="14">
        <v>0</v>
      </c>
      <c r="AGV2393" s="14">
        <v>1</v>
      </c>
      <c r="AGW2393" s="14">
        <v>0</v>
      </c>
      <c r="AGX2393" s="14">
        <v>0</v>
      </c>
      <c r="AGY2393" s="14">
        <v>0</v>
      </c>
      <c r="AGZ2393" s="14">
        <v>4</v>
      </c>
      <c r="AHA2393" s="14">
        <v>0</v>
      </c>
      <c r="AHB2393" s="14">
        <v>0</v>
      </c>
      <c r="AHC2393" s="14">
        <v>1</v>
      </c>
      <c r="AHD2393" s="14">
        <v>1</v>
      </c>
      <c r="AHE2393" s="14">
        <v>0</v>
      </c>
      <c r="AHF2393" s="14">
        <v>0</v>
      </c>
      <c r="AHH2393" s="14">
        <v>0</v>
      </c>
      <c r="AHI2393" s="14">
        <v>0</v>
      </c>
      <c r="AHK2393" s="14">
        <v>0</v>
      </c>
      <c r="AHL2393" s="14">
        <v>0</v>
      </c>
      <c r="AHM2393" s="14">
        <v>0</v>
      </c>
      <c r="AHN2393" s="14">
        <v>0</v>
      </c>
      <c r="AHO2393" s="14">
        <v>0</v>
      </c>
      <c r="AHP2393" s="14">
        <v>0</v>
      </c>
      <c r="AHQ2393" s="14">
        <v>0</v>
      </c>
      <c r="AHR2393" s="14">
        <f>AVERAGE(0,3,3,3,3,0,7,4,3,5,3,6,3)</f>
        <v>3.3076923076923075</v>
      </c>
      <c r="AHT2393" s="58"/>
      <c r="AHV2393" s="63"/>
      <c r="AHW2393" s="59"/>
      <c r="AHX2393" s="58"/>
      <c r="AHZ2393" s="58"/>
      <c r="AIB2393" s="63"/>
      <c r="AIC2393" s="59"/>
      <c r="AID2393" s="58"/>
      <c r="AIF2393" s="58"/>
      <c r="AIH2393" s="63"/>
      <c r="AII2393" s="59"/>
      <c r="AIJ2393" s="58"/>
      <c r="AIL2393" s="58"/>
      <c r="AIM2393" s="14">
        <v>0</v>
      </c>
      <c r="AIN2393" s="14">
        <v>0</v>
      </c>
      <c r="AIO2393" s="14">
        <v>0</v>
      </c>
      <c r="AIR2393" s="58"/>
      <c r="AIT2393" s="60"/>
      <c r="AIU2393" s="59"/>
      <c r="AIV2393" s="58"/>
      <c r="AIX2393" s="58"/>
      <c r="AJB2393" s="63"/>
      <c r="AJC2393" s="59"/>
      <c r="AJD2393" s="58"/>
      <c r="AJF2393" s="58"/>
      <c r="AJH2393" s="63"/>
      <c r="AJI2393" s="59"/>
      <c r="AJJ2393" s="58"/>
      <c r="AJL2393" s="58"/>
      <c r="AJN2393" s="63"/>
      <c r="AJO2393" s="59"/>
    </row>
    <row r="2394" spans="1:951" s="31" customFormat="1">
      <c r="B2394" s="31" t="s">
        <v>10667</v>
      </c>
      <c r="C2394" s="31">
        <v>1</v>
      </c>
      <c r="D2394" s="31" t="s">
        <v>10668</v>
      </c>
      <c r="E2394" s="31" t="s">
        <v>10669</v>
      </c>
      <c r="F2394" s="82"/>
      <c r="G2394" s="83"/>
      <c r="O2394" s="31">
        <v>0</v>
      </c>
      <c r="P2394" s="31">
        <v>1</v>
      </c>
      <c r="Z2394" s="31">
        <v>0</v>
      </c>
      <c r="AA2394" s="31">
        <v>2</v>
      </c>
      <c r="AI2394" s="31">
        <v>183</v>
      </c>
      <c r="DR2394" s="31">
        <v>81</v>
      </c>
      <c r="IP2394" s="31">
        <v>97</v>
      </c>
      <c r="LX2394" s="31">
        <v>58</v>
      </c>
      <c r="PG2394" s="31">
        <v>16</v>
      </c>
      <c r="SP2394" s="31">
        <v>97.5</v>
      </c>
      <c r="VX2394" s="31">
        <v>0</v>
      </c>
      <c r="AAI2394" s="82"/>
      <c r="AAJ2394" s="83"/>
      <c r="AAO2394" s="82"/>
      <c r="AAP2394" s="83"/>
      <c r="AAU2394" s="82"/>
      <c r="AAV2394" s="83"/>
      <c r="AAY2394" s="31">
        <v>26</v>
      </c>
      <c r="ABB2394" s="31">
        <v>9</v>
      </c>
      <c r="ABE2394" s="31">
        <v>27.4</v>
      </c>
      <c r="ABH2394" s="31">
        <v>3.7</v>
      </c>
      <c r="ABM2394" s="31">
        <v>5.57</v>
      </c>
      <c r="ABO2394" s="31">
        <v>267</v>
      </c>
      <c r="ABU2394" s="31">
        <v>139</v>
      </c>
      <c r="ABX2394" s="31">
        <v>4</v>
      </c>
      <c r="ACA2394" s="31">
        <v>102</v>
      </c>
      <c r="ACD2394" s="31">
        <v>8.6999999999999993</v>
      </c>
      <c r="ACG2394" s="31">
        <v>99</v>
      </c>
      <c r="ACQ2394" s="31">
        <v>6</v>
      </c>
      <c r="ACT2394" s="31">
        <v>1</v>
      </c>
      <c r="ACW2394" s="31">
        <v>11</v>
      </c>
      <c r="ADR2394" s="31">
        <v>1.7</v>
      </c>
      <c r="AGM2394" s="82"/>
      <c r="AGN2394" s="83"/>
      <c r="AGS2394" s="31">
        <v>1</v>
      </c>
      <c r="AGT2394" s="31">
        <v>1</v>
      </c>
      <c r="AGU2394" s="31">
        <v>0</v>
      </c>
      <c r="AGV2394" s="31">
        <v>1</v>
      </c>
      <c r="AGW2394" s="31">
        <v>0</v>
      </c>
      <c r="AGX2394" s="31">
        <v>0</v>
      </c>
      <c r="AGY2394" s="31">
        <v>0</v>
      </c>
      <c r="AGZ2394" s="31">
        <v>4</v>
      </c>
      <c r="AHA2394" s="31">
        <v>0</v>
      </c>
      <c r="AHB2394" s="31">
        <v>0</v>
      </c>
      <c r="AHC2394" s="31">
        <v>1</v>
      </c>
      <c r="AHD2394" s="31">
        <v>1</v>
      </c>
      <c r="AHE2394" s="31">
        <v>1</v>
      </c>
      <c r="AHF2394" s="31">
        <v>0</v>
      </c>
      <c r="AHH2394" s="31">
        <v>0</v>
      </c>
      <c r="AHI2394" s="31">
        <v>0</v>
      </c>
      <c r="AHK2394" s="31">
        <v>0</v>
      </c>
      <c r="AHL2394" s="31">
        <v>0</v>
      </c>
      <c r="AHM2394" s="31">
        <v>0</v>
      </c>
      <c r="AHN2394" s="31">
        <v>0</v>
      </c>
      <c r="AHO2394" s="31">
        <v>0</v>
      </c>
      <c r="AHP2394" s="31">
        <v>0</v>
      </c>
      <c r="AHQ2394" s="31">
        <v>0</v>
      </c>
      <c r="AHR2394" s="31">
        <v>0</v>
      </c>
      <c r="AHV2394" s="82"/>
      <c r="AHW2394" s="83"/>
      <c r="AIB2394" s="82"/>
      <c r="AIC2394" s="83"/>
      <c r="AIH2394" s="82"/>
      <c r="AII2394" s="83"/>
      <c r="AIM2394" s="31">
        <v>0</v>
      </c>
      <c r="AIN2394" s="31">
        <v>0</v>
      </c>
      <c r="AIO2394" s="31">
        <v>0</v>
      </c>
      <c r="AIT2394" s="84"/>
      <c r="AIU2394" s="83"/>
      <c r="AJB2394" s="82"/>
      <c r="AJC2394" s="83"/>
      <c r="AJH2394" s="82"/>
      <c r="AJI2394" s="83"/>
      <c r="AJN2394" s="82"/>
      <c r="AJO2394" s="83"/>
    </row>
    <row r="2395" spans="1:951" s="1" customFormat="1">
      <c r="A2395" s="1">
        <v>507</v>
      </c>
      <c r="B2395" s="1">
        <v>1</v>
      </c>
      <c r="C2395" s="1">
        <v>0</v>
      </c>
      <c r="Z2395" s="1">
        <v>0</v>
      </c>
      <c r="AA2395" s="1">
        <v>1</v>
      </c>
      <c r="AC2395" s="1">
        <v>0</v>
      </c>
      <c r="AE2395" s="1">
        <v>0</v>
      </c>
      <c r="AG2395" s="1">
        <v>0</v>
      </c>
      <c r="ACG2395" s="1">
        <v>236</v>
      </c>
      <c r="ACH2395" s="1">
        <v>236</v>
      </c>
      <c r="AGS2395" s="1">
        <v>0</v>
      </c>
      <c r="AGT2395" s="1">
        <v>0</v>
      </c>
      <c r="AGU2395" s="1">
        <v>0</v>
      </c>
      <c r="AGV2395" s="1">
        <v>0</v>
      </c>
      <c r="AGW2395" s="1">
        <v>0</v>
      </c>
      <c r="AGX2395" s="1">
        <v>1</v>
      </c>
      <c r="AGY2395" s="1">
        <v>0</v>
      </c>
      <c r="AGZ2395" s="1">
        <v>0</v>
      </c>
      <c r="AHA2395" s="1">
        <v>0</v>
      </c>
      <c r="AHB2395" s="1">
        <v>0</v>
      </c>
      <c r="AHC2395" s="1">
        <v>1</v>
      </c>
      <c r="AHD2395" s="1">
        <v>0</v>
      </c>
      <c r="AHE2395" s="1">
        <v>0</v>
      </c>
      <c r="AHF2395" s="1">
        <v>0</v>
      </c>
      <c r="AHH2395" s="1">
        <v>0</v>
      </c>
      <c r="AHI2395" s="1">
        <v>0</v>
      </c>
      <c r="AHK2395" s="1">
        <v>0</v>
      </c>
      <c r="AHL2395" s="1">
        <v>0</v>
      </c>
      <c r="AHM2395" s="1">
        <v>0</v>
      </c>
      <c r="AHN2395" s="1">
        <v>0</v>
      </c>
      <c r="AHO2395" s="1">
        <v>0</v>
      </c>
      <c r="AHP2395" s="1">
        <v>0</v>
      </c>
      <c r="AHQ2395" s="1">
        <v>0</v>
      </c>
      <c r="AHR2395" s="1">
        <v>0</v>
      </c>
      <c r="AIM2395" s="1">
        <v>0</v>
      </c>
      <c r="AIN2395" s="1">
        <v>0</v>
      </c>
      <c r="AIO2395" s="1">
        <v>0</v>
      </c>
      <c r="AIP2395" s="1">
        <v>1</v>
      </c>
      <c r="AIQ2395" s="1">
        <v>1</v>
      </c>
      <c r="AIR2395" s="1">
        <v>1</v>
      </c>
      <c r="AIS2395" s="1">
        <v>1</v>
      </c>
      <c r="AIT2395" s="1">
        <v>0</v>
      </c>
      <c r="AIU2395" s="1">
        <v>0</v>
      </c>
      <c r="AIV2395" s="1">
        <v>0</v>
      </c>
      <c r="AIW2395" s="1">
        <v>0</v>
      </c>
    </row>
    <row r="2396" spans="1:951" s="1" customFormat="1">
      <c r="B2396" s="1">
        <v>2</v>
      </c>
      <c r="C2396" s="1">
        <v>1</v>
      </c>
      <c r="D2396" s="1" t="s">
        <v>10106</v>
      </c>
      <c r="E2396" s="1" t="s">
        <v>10670</v>
      </c>
      <c r="F2396" s="1" t="s">
        <v>4612</v>
      </c>
      <c r="G2396" s="1" t="s">
        <v>10671</v>
      </c>
      <c r="O2396" s="1">
        <v>0</v>
      </c>
      <c r="P2396" s="1">
        <v>0</v>
      </c>
      <c r="Q2396" s="1">
        <v>0</v>
      </c>
      <c r="R2396" s="1">
        <v>0</v>
      </c>
      <c r="Z2396" s="1">
        <v>0</v>
      </c>
      <c r="AA2396" s="1">
        <v>2</v>
      </c>
      <c r="AB2396" s="1" t="s">
        <v>10672</v>
      </c>
      <c r="AC2396" s="1">
        <v>0</v>
      </c>
      <c r="AE2396" s="1">
        <v>0</v>
      </c>
      <c r="AG2396" s="1">
        <v>0</v>
      </c>
      <c r="AI2396" s="1">
        <v>104</v>
      </c>
      <c r="AJ2396" s="1">
        <v>132</v>
      </c>
      <c r="DR2396" s="1">
        <v>56</v>
      </c>
      <c r="DS2396" s="1">
        <v>64</v>
      </c>
      <c r="HA2396" s="1">
        <v>0</v>
      </c>
      <c r="HB2396" s="1">
        <v>2</v>
      </c>
      <c r="HT2396" s="1">
        <v>0</v>
      </c>
      <c r="HU2396" s="1">
        <v>0</v>
      </c>
      <c r="IP2396" s="1">
        <v>97</v>
      </c>
      <c r="IQ2396" s="1">
        <v>95</v>
      </c>
      <c r="LX2396" s="1">
        <v>79</v>
      </c>
      <c r="LY2396" s="1">
        <v>75</v>
      </c>
      <c r="PG2396" s="1">
        <v>16</v>
      </c>
      <c r="PH2396" s="1">
        <v>18</v>
      </c>
      <c r="SP2396" s="1">
        <v>97.1</v>
      </c>
      <c r="SQ2396" s="1">
        <v>97.9</v>
      </c>
      <c r="VX2396" s="1">
        <v>1</v>
      </c>
      <c r="VY2396" s="1">
        <v>1</v>
      </c>
      <c r="WQ2396" s="1">
        <v>0</v>
      </c>
      <c r="WR2396" s="1">
        <v>0</v>
      </c>
      <c r="AAY2396" s="1">
        <v>20</v>
      </c>
      <c r="ABU2396" s="1">
        <v>142</v>
      </c>
      <c r="ABX2396" s="1">
        <v>3.8</v>
      </c>
      <c r="ACA2396" s="1">
        <v>105</v>
      </c>
      <c r="ACD2396" s="1">
        <v>9.6</v>
      </c>
      <c r="ACG2396" s="1">
        <v>101</v>
      </c>
      <c r="ACH2396" s="1">
        <v>114</v>
      </c>
      <c r="ACI2396" s="1">
        <v>252</v>
      </c>
      <c r="ACQ2396" s="1">
        <v>14</v>
      </c>
      <c r="ACT2396" s="1">
        <v>0.67</v>
      </c>
      <c r="ACW2396" s="1">
        <v>17</v>
      </c>
      <c r="AEX2396" s="1">
        <v>0.2</v>
      </c>
      <c r="AGS2396" s="1">
        <v>0</v>
      </c>
      <c r="AGT2396" s="1">
        <v>0</v>
      </c>
      <c r="AGU2396" s="1">
        <v>0</v>
      </c>
      <c r="AGV2396" s="1">
        <v>0</v>
      </c>
      <c r="AGW2396" s="1">
        <v>0</v>
      </c>
      <c r="AGX2396" s="1">
        <v>1</v>
      </c>
      <c r="AGY2396" s="1">
        <v>0</v>
      </c>
      <c r="AGZ2396" s="1">
        <v>1</v>
      </c>
      <c r="AHA2396" s="1">
        <v>0</v>
      </c>
      <c r="AHB2396" s="1">
        <v>0</v>
      </c>
      <c r="AHC2396" s="1">
        <v>1</v>
      </c>
      <c r="AHD2396" s="1">
        <v>0</v>
      </c>
      <c r="AHE2396" s="1">
        <v>0</v>
      </c>
      <c r="AHF2396" s="1">
        <v>0</v>
      </c>
      <c r="AHH2396" s="1">
        <v>0</v>
      </c>
      <c r="AHI2396" s="1">
        <v>0</v>
      </c>
      <c r="AHK2396" s="1">
        <v>0</v>
      </c>
      <c r="AHL2396" s="1">
        <v>0</v>
      </c>
      <c r="AHM2396" s="1">
        <v>0</v>
      </c>
      <c r="AHN2396" s="1">
        <v>0</v>
      </c>
      <c r="AHO2396" s="1">
        <v>0</v>
      </c>
      <c r="AHP2396" s="1">
        <v>0</v>
      </c>
      <c r="AHQ2396" s="1">
        <v>0</v>
      </c>
      <c r="AHR2396" s="1">
        <v>0</v>
      </c>
      <c r="AIM2396" s="1">
        <v>0</v>
      </c>
      <c r="AIN2396" s="1">
        <v>0</v>
      </c>
      <c r="AIO2396" s="1">
        <v>0</v>
      </c>
      <c r="AIT2396" s="1">
        <v>2</v>
      </c>
      <c r="AIU2396" s="1">
        <v>0</v>
      </c>
      <c r="AIV2396" s="1">
        <v>0</v>
      </c>
      <c r="AIW2396" s="1">
        <v>1</v>
      </c>
      <c r="AIX2396" s="1">
        <v>41</v>
      </c>
      <c r="AIY2396" s="1">
        <v>58</v>
      </c>
    </row>
    <row r="2397" spans="1:951" s="1" customFormat="1">
      <c r="B2397" s="1">
        <v>3</v>
      </c>
      <c r="C2397" s="1">
        <v>1</v>
      </c>
      <c r="D2397" s="1" t="s">
        <v>10673</v>
      </c>
      <c r="O2397" s="1">
        <v>1</v>
      </c>
      <c r="Z2397" s="1">
        <v>0</v>
      </c>
      <c r="AA2397" s="1">
        <v>2</v>
      </c>
      <c r="AB2397" s="1" t="s">
        <v>10674</v>
      </c>
      <c r="AC2397" s="1">
        <v>0</v>
      </c>
      <c r="AE2397" s="1">
        <v>2</v>
      </c>
      <c r="AF2397" s="1">
        <v>0</v>
      </c>
      <c r="AG2397" s="1">
        <v>0</v>
      </c>
      <c r="AI2397" s="1">
        <v>138</v>
      </c>
      <c r="AJ2397" s="1">
        <v>126</v>
      </c>
      <c r="DR2397" s="1">
        <v>80</v>
      </c>
      <c r="DS2397" s="1">
        <v>68</v>
      </c>
      <c r="HA2397" s="1">
        <v>2</v>
      </c>
      <c r="HB2397" s="1">
        <v>2</v>
      </c>
      <c r="HT2397" s="1">
        <v>0</v>
      </c>
      <c r="HU2397" s="1">
        <v>0</v>
      </c>
      <c r="IP2397" s="1">
        <v>99</v>
      </c>
      <c r="IQ2397" s="1">
        <v>96</v>
      </c>
      <c r="LX2397" s="1">
        <v>60</v>
      </c>
      <c r="LY2397" s="1">
        <v>89</v>
      </c>
      <c r="PG2397" s="1">
        <v>16</v>
      </c>
      <c r="PH2397" s="1">
        <v>18</v>
      </c>
      <c r="SP2397" s="1">
        <v>97.5</v>
      </c>
      <c r="SQ2397" s="1">
        <v>98.6</v>
      </c>
      <c r="VX2397" s="1">
        <v>1</v>
      </c>
      <c r="VY2397" s="1">
        <v>1</v>
      </c>
      <c r="WQ2397" s="1">
        <v>0</v>
      </c>
      <c r="WR2397" s="1">
        <v>0</v>
      </c>
      <c r="ACG2397" s="1">
        <v>76</v>
      </c>
      <c r="ACH2397" s="1">
        <v>202</v>
      </c>
      <c r="ACI2397" s="1">
        <v>304</v>
      </c>
      <c r="ACJ2397" s="1">
        <v>329</v>
      </c>
      <c r="ACK2397" s="1">
        <v>300</v>
      </c>
      <c r="AGS2397" s="1">
        <v>0</v>
      </c>
      <c r="AGT2397" s="1">
        <v>0</v>
      </c>
      <c r="AGU2397" s="1">
        <v>0</v>
      </c>
      <c r="AGV2397" s="1">
        <v>0</v>
      </c>
      <c r="AGW2397" s="1">
        <v>0</v>
      </c>
      <c r="AGX2397" s="1">
        <v>0</v>
      </c>
      <c r="AGY2397" s="1">
        <v>0</v>
      </c>
      <c r="AGZ2397" s="1">
        <v>0</v>
      </c>
      <c r="AHA2397" s="1">
        <v>0</v>
      </c>
      <c r="AHB2397" s="1">
        <v>0</v>
      </c>
      <c r="AHC2397" s="1">
        <v>1</v>
      </c>
      <c r="AHD2397" s="1">
        <v>0</v>
      </c>
      <c r="AHE2397" s="1">
        <v>0</v>
      </c>
      <c r="AHF2397" s="1">
        <v>0</v>
      </c>
      <c r="AHH2397" s="1">
        <v>0</v>
      </c>
      <c r="AHI2397" s="1">
        <v>0</v>
      </c>
      <c r="AHK2397" s="1">
        <v>0</v>
      </c>
      <c r="AHL2397" s="1">
        <v>0</v>
      </c>
      <c r="AHM2397" s="1">
        <v>0</v>
      </c>
      <c r="AHN2397" s="1">
        <v>0</v>
      </c>
      <c r="AHO2397" s="1">
        <v>0</v>
      </c>
      <c r="AHP2397" s="1">
        <v>0</v>
      </c>
      <c r="AHQ2397" s="1">
        <v>0</v>
      </c>
      <c r="AHR2397" s="1">
        <v>0</v>
      </c>
      <c r="AIM2397" s="1">
        <v>0</v>
      </c>
      <c r="AIN2397" s="1">
        <v>0</v>
      </c>
      <c r="AIO2397" s="1">
        <v>0</v>
      </c>
      <c r="AIT2397" s="1">
        <v>2</v>
      </c>
      <c r="AIU2397" s="1">
        <v>0</v>
      </c>
      <c r="AIV2397" s="1">
        <v>0</v>
      </c>
      <c r="AIW2397" s="1">
        <v>0</v>
      </c>
      <c r="AIX2397" s="1">
        <v>48</v>
      </c>
      <c r="AIY2397" s="1">
        <v>51</v>
      </c>
    </row>
    <row r="2398" spans="1:951" s="1" customFormat="1">
      <c r="B2398" s="1">
        <v>4</v>
      </c>
      <c r="C2398" s="1">
        <v>1</v>
      </c>
      <c r="D2398" s="1" t="s">
        <v>8201</v>
      </c>
      <c r="O2398" s="1">
        <v>1</v>
      </c>
      <c r="Z2398" s="1">
        <v>0</v>
      </c>
      <c r="AA2398" s="1">
        <v>2</v>
      </c>
      <c r="AB2398" s="1" t="s">
        <v>10675</v>
      </c>
      <c r="AC2398" s="1">
        <v>0</v>
      </c>
      <c r="AE2398" s="1">
        <v>3</v>
      </c>
      <c r="AF2398" s="1">
        <v>0</v>
      </c>
      <c r="AG2398" s="1">
        <v>0</v>
      </c>
      <c r="AI2398" s="1">
        <v>109</v>
      </c>
      <c r="AJ2398" s="1">
        <v>121</v>
      </c>
      <c r="AK2398" s="1">
        <v>112</v>
      </c>
      <c r="DR2398" s="1">
        <v>68</v>
      </c>
      <c r="DS2398" s="1">
        <v>72</v>
      </c>
      <c r="DT2398" s="1">
        <v>62</v>
      </c>
      <c r="HA2398" s="1">
        <v>2</v>
      </c>
      <c r="HB2398" s="1">
        <v>2</v>
      </c>
      <c r="HC2398" s="1">
        <v>2</v>
      </c>
      <c r="HT2398" s="1">
        <v>1</v>
      </c>
      <c r="HU2398" s="1">
        <v>1</v>
      </c>
      <c r="HV2398" s="1">
        <v>0</v>
      </c>
      <c r="IP2398" s="1">
        <v>97</v>
      </c>
      <c r="IR2398" s="1">
        <v>97</v>
      </c>
      <c r="LX2398" s="1">
        <v>72</v>
      </c>
      <c r="LZ2398" s="1">
        <v>68</v>
      </c>
      <c r="PG2398" s="1">
        <v>16</v>
      </c>
      <c r="PI2398" s="1">
        <v>16</v>
      </c>
      <c r="SP2398" s="1">
        <v>95.7</v>
      </c>
      <c r="SR2398" s="1">
        <v>97.5</v>
      </c>
      <c r="VX2398" s="1">
        <v>1</v>
      </c>
      <c r="VZ2398" s="1">
        <v>1</v>
      </c>
      <c r="WQ2398" s="1">
        <v>0</v>
      </c>
      <c r="WS2398" s="1">
        <v>0</v>
      </c>
      <c r="AAY2398" s="1">
        <v>20</v>
      </c>
      <c r="ABU2398" s="1">
        <v>142</v>
      </c>
      <c r="ABX2398" s="1">
        <v>3.6</v>
      </c>
      <c r="ACA2398" s="1">
        <v>102</v>
      </c>
      <c r="ACD2398" s="1">
        <v>9.5</v>
      </c>
      <c r="ACG2398" s="1">
        <v>101</v>
      </c>
      <c r="ACH2398" s="1">
        <v>89</v>
      </c>
      <c r="ACI2398" s="1">
        <v>163</v>
      </c>
      <c r="ACJ2398" s="1">
        <v>247</v>
      </c>
      <c r="ACQ2398" s="1">
        <v>18</v>
      </c>
      <c r="ACT2398" s="1">
        <v>0.67</v>
      </c>
      <c r="ACW2398" s="1">
        <v>20</v>
      </c>
      <c r="AGS2398" s="1">
        <v>0</v>
      </c>
      <c r="AGT2398" s="1">
        <v>0</v>
      </c>
      <c r="AGU2398" s="1">
        <v>0</v>
      </c>
      <c r="AGV2398" s="1">
        <v>0</v>
      </c>
      <c r="AGW2398" s="1">
        <v>0</v>
      </c>
      <c r="AGX2398" s="1">
        <v>0</v>
      </c>
      <c r="AGY2398" s="1">
        <v>0</v>
      </c>
      <c r="AGZ2398" s="1">
        <v>1</v>
      </c>
      <c r="AHA2398" s="1">
        <v>0</v>
      </c>
      <c r="AHB2398" s="1">
        <v>0</v>
      </c>
      <c r="AHC2398" s="1">
        <v>1</v>
      </c>
      <c r="AHD2398" s="1">
        <v>0</v>
      </c>
      <c r="AHE2398" s="1">
        <v>0</v>
      </c>
      <c r="AHF2398" s="1">
        <v>0</v>
      </c>
      <c r="AHH2398" s="1">
        <v>0</v>
      </c>
      <c r="AHI2398" s="1">
        <v>0</v>
      </c>
      <c r="AHK2398" s="1">
        <v>0</v>
      </c>
      <c r="AHL2398" s="1">
        <v>0</v>
      </c>
      <c r="AHM2398" s="1">
        <v>0</v>
      </c>
      <c r="AHN2398" s="1">
        <v>0</v>
      </c>
      <c r="AHO2398" s="1">
        <v>0</v>
      </c>
      <c r="AHP2398" s="1">
        <v>0</v>
      </c>
      <c r="AHQ2398" s="1">
        <v>0</v>
      </c>
      <c r="AHR2398" s="1">
        <v>0</v>
      </c>
      <c r="AIM2398" s="1">
        <v>0</v>
      </c>
      <c r="AIN2398" s="1">
        <v>0</v>
      </c>
      <c r="AIO2398" s="1">
        <v>0</v>
      </c>
      <c r="AIT2398" s="1">
        <v>2</v>
      </c>
      <c r="AIU2398" s="1">
        <v>0</v>
      </c>
      <c r="AIV2398" s="1">
        <v>0</v>
      </c>
      <c r="AIW2398" s="1">
        <v>0</v>
      </c>
      <c r="AIX2398" s="1">
        <v>39</v>
      </c>
      <c r="AIY2398" s="1">
        <v>51</v>
      </c>
    </row>
    <row r="2399" spans="1:951" s="80" customFormat="1">
      <c r="B2399" s="80">
        <v>5</v>
      </c>
      <c r="C2399" s="80">
        <v>0</v>
      </c>
      <c r="Z2399" s="80">
        <v>0</v>
      </c>
      <c r="AA2399" s="80">
        <v>2</v>
      </c>
      <c r="AB2399" s="80" t="s">
        <v>10676</v>
      </c>
      <c r="AC2399" s="80">
        <v>0</v>
      </c>
      <c r="AE2399" s="80">
        <v>0</v>
      </c>
      <c r="AG2399" s="80">
        <v>0</v>
      </c>
      <c r="AI2399" s="80">
        <v>128</v>
      </c>
      <c r="DR2399" s="80">
        <v>70</v>
      </c>
      <c r="HA2399" s="80">
        <v>2</v>
      </c>
      <c r="HT2399" s="80">
        <v>0</v>
      </c>
      <c r="IP2399" s="80">
        <v>97</v>
      </c>
      <c r="LX2399" s="80">
        <v>74</v>
      </c>
      <c r="PG2399" s="80">
        <v>18</v>
      </c>
      <c r="SP2399" s="80">
        <v>95.5</v>
      </c>
      <c r="VX2399" s="80">
        <v>1</v>
      </c>
      <c r="WQ2399" s="80">
        <v>0</v>
      </c>
      <c r="ACG2399" s="80">
        <v>100</v>
      </c>
      <c r="AGS2399" s="80">
        <v>0</v>
      </c>
      <c r="AGT2399" s="80">
        <v>0</v>
      </c>
      <c r="AGU2399" s="80">
        <v>0</v>
      </c>
      <c r="AGV2399" s="80">
        <v>0</v>
      </c>
      <c r="AGW2399" s="80">
        <v>0</v>
      </c>
      <c r="AGX2399" s="80">
        <v>0</v>
      </c>
      <c r="AGY2399" s="80">
        <v>0</v>
      </c>
      <c r="AGZ2399" s="80">
        <v>0</v>
      </c>
      <c r="AHA2399" s="80">
        <v>0</v>
      </c>
      <c r="AHB2399" s="80">
        <v>0</v>
      </c>
      <c r="AHC2399" s="80">
        <v>1</v>
      </c>
      <c r="AHD2399" s="80">
        <v>0</v>
      </c>
      <c r="AHE2399" s="80">
        <v>0</v>
      </c>
      <c r="AHF2399" s="80">
        <v>0</v>
      </c>
      <c r="AHH2399" s="80">
        <v>0</v>
      </c>
      <c r="AHI2399" s="80">
        <v>0</v>
      </c>
      <c r="AHK2399" s="80">
        <v>0</v>
      </c>
      <c r="AHL2399" s="80">
        <v>0</v>
      </c>
      <c r="AHM2399" s="80">
        <v>0</v>
      </c>
      <c r="AHN2399" s="80">
        <v>0</v>
      </c>
      <c r="AHO2399" s="80">
        <v>0</v>
      </c>
      <c r="AHP2399" s="80">
        <v>0</v>
      </c>
      <c r="AHQ2399" s="80">
        <v>0</v>
      </c>
      <c r="AHR2399" s="80">
        <v>0</v>
      </c>
      <c r="AIM2399" s="80">
        <v>0</v>
      </c>
      <c r="AIN2399" s="80">
        <v>0</v>
      </c>
      <c r="AIO2399" s="80">
        <v>0</v>
      </c>
      <c r="AIT2399" s="80">
        <v>1</v>
      </c>
      <c r="AIU2399" s="80">
        <v>0</v>
      </c>
      <c r="AIV2399" s="80">
        <v>0</v>
      </c>
      <c r="AIW2399" s="80">
        <v>0</v>
      </c>
      <c r="AIX2399" s="80">
        <v>49</v>
      </c>
    </row>
    <row r="2400" spans="1:951" s="1" customFormat="1">
      <c r="A2400" s="1">
        <v>508</v>
      </c>
      <c r="B2400" s="1">
        <v>1</v>
      </c>
      <c r="C2400" s="1">
        <v>0</v>
      </c>
      <c r="Z2400" s="1">
        <v>0</v>
      </c>
      <c r="AA2400" s="1">
        <v>2</v>
      </c>
      <c r="AC2400" s="1">
        <v>0</v>
      </c>
      <c r="AE2400" s="1">
        <v>0</v>
      </c>
      <c r="AG2400" s="1">
        <v>0</v>
      </c>
      <c r="AI2400" s="1">
        <v>160</v>
      </c>
      <c r="DR2400" s="1">
        <v>90</v>
      </c>
      <c r="HA2400" s="1">
        <v>2</v>
      </c>
      <c r="HT2400" s="1">
        <v>0</v>
      </c>
      <c r="IP2400" s="1">
        <v>93</v>
      </c>
      <c r="LX2400" s="1">
        <v>108</v>
      </c>
      <c r="PG2400" s="1">
        <v>26</v>
      </c>
      <c r="SP2400" s="1">
        <v>98.2</v>
      </c>
      <c r="VX2400" s="1">
        <v>1</v>
      </c>
      <c r="WQ2400" s="1">
        <v>1</v>
      </c>
      <c r="ZY2400" s="1">
        <v>162</v>
      </c>
      <c r="AGS2400" s="1">
        <v>0</v>
      </c>
      <c r="AGT2400" s="1">
        <v>0</v>
      </c>
      <c r="AGU2400" s="1">
        <v>0</v>
      </c>
      <c r="AGV2400" s="1">
        <v>0</v>
      </c>
      <c r="AGW2400" s="1">
        <v>1</v>
      </c>
      <c r="AGX2400" s="1">
        <v>1</v>
      </c>
      <c r="AGY2400" s="1">
        <v>0</v>
      </c>
      <c r="AGZ2400" s="1">
        <v>0</v>
      </c>
      <c r="AHA2400" s="1">
        <v>0</v>
      </c>
      <c r="AHB2400" s="1">
        <v>0</v>
      </c>
      <c r="AHC2400" s="1">
        <v>1</v>
      </c>
      <c r="AHD2400" s="1">
        <v>0</v>
      </c>
      <c r="AHE2400" s="1">
        <v>0</v>
      </c>
      <c r="AHF2400" s="1">
        <v>0</v>
      </c>
      <c r="AHH2400" s="1">
        <v>0</v>
      </c>
      <c r="AHI2400" s="1">
        <v>0</v>
      </c>
      <c r="AHK2400" s="1">
        <v>0</v>
      </c>
      <c r="AHL2400" s="1">
        <v>0</v>
      </c>
      <c r="AHM2400" s="1">
        <v>0</v>
      </c>
      <c r="AHN2400" s="1">
        <v>0</v>
      </c>
      <c r="AHO2400" s="1">
        <v>0</v>
      </c>
      <c r="AHP2400" s="1">
        <v>0</v>
      </c>
      <c r="AHQ2400" s="1">
        <v>0</v>
      </c>
      <c r="AHR2400" s="1">
        <v>0</v>
      </c>
      <c r="AIM2400" s="1">
        <v>0</v>
      </c>
      <c r="AIN2400" s="1">
        <v>0</v>
      </c>
      <c r="AIO2400" s="1">
        <v>0</v>
      </c>
      <c r="AIP2400" s="1">
        <v>1</v>
      </c>
      <c r="AIQ2400" s="1">
        <v>1</v>
      </c>
      <c r="AIR2400" s="1">
        <v>0</v>
      </c>
      <c r="AIS2400" s="1">
        <v>1</v>
      </c>
      <c r="AIT2400" s="3">
        <v>0</v>
      </c>
      <c r="AIU2400" s="1">
        <v>1</v>
      </c>
      <c r="AIV2400" s="1">
        <v>0</v>
      </c>
      <c r="AIW2400" s="1">
        <v>0</v>
      </c>
      <c r="AJB2400" s="1">
        <v>64</v>
      </c>
    </row>
    <row r="2401" spans="2:939" s="1" customFormat="1">
      <c r="B2401" s="1">
        <v>2</v>
      </c>
      <c r="C2401" s="1">
        <v>1</v>
      </c>
      <c r="D2401" s="1" t="s">
        <v>10677</v>
      </c>
      <c r="O2401" s="1">
        <v>0</v>
      </c>
      <c r="Z2401" s="1">
        <v>0</v>
      </c>
      <c r="AA2401" s="1">
        <v>1</v>
      </c>
      <c r="AB2401" s="1" t="s">
        <v>10678</v>
      </c>
      <c r="AC2401" s="1">
        <v>0</v>
      </c>
      <c r="AE2401" s="1">
        <v>1</v>
      </c>
      <c r="AF2401" s="1">
        <v>0</v>
      </c>
      <c r="AG2401" s="1">
        <v>0</v>
      </c>
      <c r="AI2401" s="1">
        <v>148</v>
      </c>
      <c r="AJ2401" s="1">
        <v>146</v>
      </c>
      <c r="DR2401" s="1">
        <v>82</v>
      </c>
      <c r="DS2401" s="1">
        <v>82</v>
      </c>
      <c r="HA2401" s="1">
        <v>2</v>
      </c>
      <c r="HB2401" s="1">
        <v>0</v>
      </c>
      <c r="HT2401" s="1">
        <v>0</v>
      </c>
      <c r="HU2401" s="1">
        <v>0</v>
      </c>
      <c r="IP2401" s="1">
        <v>94.5</v>
      </c>
      <c r="IQ2401" s="1">
        <v>97</v>
      </c>
      <c r="LX2401" s="1">
        <v>115</v>
      </c>
      <c r="LY2401" s="1">
        <v>109</v>
      </c>
      <c r="PG2401" s="1">
        <v>28</v>
      </c>
      <c r="PH2401" s="1">
        <v>26</v>
      </c>
      <c r="SP2401" s="1">
        <v>98.4</v>
      </c>
      <c r="SQ2401" s="1">
        <v>98</v>
      </c>
      <c r="VX2401" s="1">
        <v>1</v>
      </c>
      <c r="VY2401" s="1">
        <v>1</v>
      </c>
      <c r="WQ2401" s="1">
        <v>1</v>
      </c>
      <c r="WR2401" s="1">
        <v>1</v>
      </c>
      <c r="ZY2401" s="1">
        <v>163</v>
      </c>
      <c r="ZZ2401" s="1">
        <v>1635</v>
      </c>
      <c r="AAY2401" s="1">
        <v>33</v>
      </c>
      <c r="ABB2401" s="1">
        <v>13.3</v>
      </c>
      <c r="ABE2401" s="1">
        <v>39</v>
      </c>
      <c r="ABU2401" s="1">
        <v>136</v>
      </c>
      <c r="ABX2401" s="1">
        <v>3.9</v>
      </c>
      <c r="ACA2401" s="1">
        <v>93</v>
      </c>
      <c r="ACD2401" s="1">
        <v>1.01</v>
      </c>
      <c r="ACG2401" s="1">
        <v>115</v>
      </c>
      <c r="ACQ2401" s="1">
        <v>13</v>
      </c>
      <c r="ACT2401" s="1">
        <v>0.7</v>
      </c>
      <c r="ACW2401" s="1">
        <v>15</v>
      </c>
      <c r="AGS2401" s="1">
        <v>1</v>
      </c>
      <c r="AGT2401" s="1">
        <v>0</v>
      </c>
      <c r="AGU2401" s="1">
        <v>1</v>
      </c>
      <c r="AGV2401" s="1">
        <v>0</v>
      </c>
      <c r="AGW2401" s="1">
        <v>1</v>
      </c>
      <c r="AGX2401" s="1">
        <v>1</v>
      </c>
      <c r="AGY2401" s="1">
        <v>0</v>
      </c>
      <c r="AGZ2401" s="1">
        <v>1</v>
      </c>
      <c r="AHA2401" s="1">
        <v>0</v>
      </c>
      <c r="AHB2401" s="1">
        <v>0</v>
      </c>
      <c r="AHC2401" s="1">
        <v>1</v>
      </c>
      <c r="AHD2401" s="1">
        <v>0</v>
      </c>
      <c r="AHE2401" s="1">
        <v>0</v>
      </c>
      <c r="AHF2401" s="1">
        <v>0</v>
      </c>
      <c r="AHH2401" s="1">
        <v>0</v>
      </c>
      <c r="AHI2401" s="1">
        <v>0</v>
      </c>
      <c r="AHK2401" s="1">
        <v>0</v>
      </c>
      <c r="AHL2401" s="1">
        <v>0</v>
      </c>
      <c r="AHM2401" s="1">
        <v>0</v>
      </c>
      <c r="AHN2401" s="1">
        <v>0</v>
      </c>
      <c r="AHO2401" s="1">
        <v>0</v>
      </c>
      <c r="AHP2401" s="1">
        <v>0</v>
      </c>
      <c r="AHQ2401" s="1">
        <v>0</v>
      </c>
      <c r="AHR2401" s="1">
        <v>0</v>
      </c>
      <c r="AIM2401" s="1">
        <v>0</v>
      </c>
      <c r="AIN2401" s="1">
        <v>0</v>
      </c>
      <c r="AIO2401" s="1">
        <v>0</v>
      </c>
      <c r="AIR2401" s="1">
        <v>0</v>
      </c>
      <c r="AIT2401" s="3">
        <v>2</v>
      </c>
      <c r="AIU2401" s="1">
        <v>0</v>
      </c>
      <c r="AIV2401" s="1">
        <v>0</v>
      </c>
      <c r="AIW2401" s="1">
        <v>0</v>
      </c>
      <c r="AIX2401" s="1">
        <v>69</v>
      </c>
      <c r="AIY2401" s="1">
        <v>31</v>
      </c>
    </row>
    <row r="2402" spans="2:939" s="1" customFormat="1">
      <c r="B2402" s="1">
        <v>3</v>
      </c>
      <c r="C2402" s="1">
        <v>1</v>
      </c>
      <c r="D2402" s="1" t="s">
        <v>10679</v>
      </c>
      <c r="O2402" s="1">
        <v>0</v>
      </c>
      <c r="Z2402" s="1">
        <v>0</v>
      </c>
      <c r="AA2402" s="1">
        <v>0</v>
      </c>
      <c r="AB2402" s="1" t="s">
        <v>10680</v>
      </c>
      <c r="AC2402" s="1">
        <v>0</v>
      </c>
      <c r="AE2402" s="1">
        <v>11</v>
      </c>
      <c r="AF2402" s="1">
        <v>0</v>
      </c>
      <c r="AG2402" s="1">
        <v>0</v>
      </c>
      <c r="AI2402" s="1">
        <v>138</v>
      </c>
      <c r="AM2402" s="1">
        <v>138</v>
      </c>
      <c r="DR2402" s="1">
        <v>90</v>
      </c>
      <c r="DV2402" s="1">
        <v>78</v>
      </c>
      <c r="HA2402" s="1">
        <v>2</v>
      </c>
      <c r="HE2402" s="1">
        <v>2</v>
      </c>
      <c r="HT2402" s="1">
        <v>0</v>
      </c>
      <c r="HX2402" s="1">
        <v>0</v>
      </c>
      <c r="IP2402" s="1">
        <v>64</v>
      </c>
      <c r="IQ2402" s="1">
        <v>85</v>
      </c>
      <c r="IR2402" s="1">
        <v>89</v>
      </c>
      <c r="IS2402" s="1">
        <v>95</v>
      </c>
      <c r="IT2402" s="1">
        <v>95</v>
      </c>
      <c r="LX2402" s="1">
        <v>120</v>
      </c>
      <c r="MB2402" s="1">
        <v>114</v>
      </c>
      <c r="PG2402" s="1">
        <v>40</v>
      </c>
      <c r="PJ2402" s="1">
        <v>26</v>
      </c>
      <c r="PK2402" s="1">
        <v>26</v>
      </c>
      <c r="SP2402" s="1">
        <v>98.2</v>
      </c>
      <c r="ST2402" s="1">
        <v>97.7</v>
      </c>
      <c r="VX2402" s="1">
        <v>1</v>
      </c>
      <c r="WB2402" s="1">
        <v>1</v>
      </c>
      <c r="WQ2402" s="1">
        <v>1</v>
      </c>
      <c r="WR2402" s="1">
        <v>1</v>
      </c>
      <c r="WS2402" s="1">
        <v>1</v>
      </c>
      <c r="WT2402" s="1">
        <v>1</v>
      </c>
      <c r="WU2402" s="1">
        <v>1</v>
      </c>
      <c r="ZY2402" s="1">
        <v>162.4</v>
      </c>
      <c r="ZZ2402" s="1">
        <v>160.80000000000001</v>
      </c>
      <c r="AAY2402" s="1">
        <v>34</v>
      </c>
      <c r="AAZ2402" s="1">
        <v>35</v>
      </c>
      <c r="ABB2402" s="1">
        <v>11.9</v>
      </c>
      <c r="ABC2402" s="1">
        <v>11.9</v>
      </c>
      <c r="ABE2402" s="1">
        <v>35</v>
      </c>
      <c r="ABF2402" s="1">
        <v>35</v>
      </c>
      <c r="ABU2402" s="1">
        <v>137</v>
      </c>
      <c r="ABV2402" s="1">
        <v>136</v>
      </c>
      <c r="ABX2402" s="1">
        <v>3.7</v>
      </c>
      <c r="ABY2402" s="1">
        <v>4.0999999999999996</v>
      </c>
      <c r="ACA2402" s="1">
        <v>91</v>
      </c>
      <c r="ACB2402" s="1">
        <v>94</v>
      </c>
      <c r="ACD2402" s="1">
        <v>1.04</v>
      </c>
      <c r="ACE2402" s="1">
        <v>0.86</v>
      </c>
      <c r="ACG2402" s="1">
        <v>128</v>
      </c>
      <c r="ACH2402" s="1">
        <v>146</v>
      </c>
      <c r="ACQ2402" s="1">
        <v>14</v>
      </c>
      <c r="ACR2402" s="1">
        <v>14</v>
      </c>
      <c r="ACT2402" s="1">
        <v>0.8</v>
      </c>
      <c r="ACU2402" s="1">
        <v>0.8</v>
      </c>
      <c r="ACW2402" s="1">
        <v>17</v>
      </c>
      <c r="ACX2402" s="1">
        <v>12</v>
      </c>
      <c r="AGS2402" s="1">
        <v>1</v>
      </c>
      <c r="AGT2402" s="1">
        <v>0</v>
      </c>
      <c r="AGU2402" s="1">
        <v>1</v>
      </c>
      <c r="AGV2402" s="1">
        <v>0</v>
      </c>
      <c r="AGW2402" s="1">
        <v>1</v>
      </c>
      <c r="AGX2402" s="1">
        <v>1</v>
      </c>
      <c r="AGY2402" s="1">
        <v>0</v>
      </c>
      <c r="AGZ2402" s="1">
        <v>2</v>
      </c>
      <c r="AHA2402" s="1">
        <v>0</v>
      </c>
      <c r="AHB2402" s="1">
        <v>0</v>
      </c>
      <c r="AHC2402" s="1">
        <v>1</v>
      </c>
      <c r="AHD2402" s="1">
        <v>0</v>
      </c>
      <c r="AHE2402" s="1">
        <v>0</v>
      </c>
      <c r="AHF2402" s="1">
        <v>0</v>
      </c>
      <c r="AHH2402" s="1">
        <v>0</v>
      </c>
      <c r="AHI2402" s="1">
        <v>0</v>
      </c>
      <c r="AHK2402" s="1">
        <v>0</v>
      </c>
      <c r="AHL2402" s="1">
        <v>0</v>
      </c>
      <c r="AHM2402" s="1">
        <v>0</v>
      </c>
      <c r="AHN2402" s="1">
        <v>0</v>
      </c>
      <c r="AHO2402" s="1">
        <v>0</v>
      </c>
      <c r="AHP2402" s="1">
        <v>0</v>
      </c>
      <c r="AHQ2402" s="1">
        <v>0</v>
      </c>
      <c r="AHR2402" s="1">
        <v>0</v>
      </c>
      <c r="AIM2402" s="1">
        <v>0</v>
      </c>
      <c r="AIN2402" s="1">
        <v>0</v>
      </c>
      <c r="AIO2402" s="1">
        <v>0</v>
      </c>
      <c r="AIR2402" s="1">
        <v>0</v>
      </c>
      <c r="AIT2402" s="3">
        <v>2</v>
      </c>
      <c r="AIU2402" s="1">
        <v>0</v>
      </c>
      <c r="AIV2402" s="1">
        <v>0</v>
      </c>
      <c r="AIW2402" s="1">
        <v>0</v>
      </c>
      <c r="AIX2402" s="1">
        <v>76</v>
      </c>
      <c r="AIY2402" s="1">
        <v>52</v>
      </c>
    </row>
    <row r="2403" spans="2:939" s="1" customFormat="1">
      <c r="B2403" s="1">
        <v>4</v>
      </c>
      <c r="C2403" s="1">
        <v>0</v>
      </c>
      <c r="Z2403" s="1">
        <v>0</v>
      </c>
      <c r="AA2403" s="1">
        <v>2</v>
      </c>
      <c r="AB2403" s="1" t="s">
        <v>10681</v>
      </c>
      <c r="AC2403" s="1">
        <v>5</v>
      </c>
      <c r="AD2403" s="1">
        <v>0</v>
      </c>
      <c r="AE2403" s="1">
        <v>27</v>
      </c>
      <c r="AF2403" s="1">
        <v>0</v>
      </c>
      <c r="AG2403" s="1">
        <v>0</v>
      </c>
      <c r="AI2403" s="1">
        <v>142</v>
      </c>
      <c r="AJ2403" s="1">
        <v>130</v>
      </c>
      <c r="DR2403" s="1">
        <v>88</v>
      </c>
      <c r="DS2403" s="1">
        <v>88</v>
      </c>
      <c r="HA2403" s="1">
        <v>2</v>
      </c>
      <c r="HB2403" s="1">
        <v>2</v>
      </c>
      <c r="HT2403" s="1">
        <v>0</v>
      </c>
      <c r="HU2403" s="1">
        <v>0</v>
      </c>
      <c r="IP2403" s="1">
        <v>94</v>
      </c>
      <c r="IQ2403" s="1">
        <v>94</v>
      </c>
      <c r="LX2403" s="1">
        <v>110</v>
      </c>
      <c r="LY2403" s="1">
        <v>104</v>
      </c>
      <c r="PG2403" s="1">
        <v>26</v>
      </c>
      <c r="PH2403" s="1">
        <v>28</v>
      </c>
      <c r="SP2403" s="1">
        <v>98.2</v>
      </c>
      <c r="SQ2403" s="1">
        <v>98.1</v>
      </c>
      <c r="VX2403" s="1">
        <v>1</v>
      </c>
      <c r="VY2403" s="1">
        <v>1</v>
      </c>
      <c r="WQ2403" s="1">
        <v>1</v>
      </c>
      <c r="WR2403" s="1">
        <v>1</v>
      </c>
      <c r="ZY2403" s="1">
        <v>161.19999999999999</v>
      </c>
      <c r="ZZ2403" s="1">
        <v>161.80000000000001</v>
      </c>
      <c r="AAY2403" s="1">
        <v>36</v>
      </c>
      <c r="ABB2403" s="1">
        <v>13.9</v>
      </c>
      <c r="ABE2403" s="1">
        <v>41</v>
      </c>
      <c r="ABU2403" s="1">
        <v>139</v>
      </c>
      <c r="ABX2403" s="1">
        <v>4</v>
      </c>
      <c r="ACA2403" s="1">
        <v>88</v>
      </c>
      <c r="ACD2403" s="1">
        <v>1.1599999999999999</v>
      </c>
      <c r="ACG2403" s="1">
        <v>105</v>
      </c>
      <c r="ACQ2403" s="1">
        <v>14</v>
      </c>
      <c r="ACT2403" s="1">
        <v>1</v>
      </c>
      <c r="ACW2403" s="1">
        <v>19</v>
      </c>
      <c r="AGS2403" s="1">
        <v>1</v>
      </c>
      <c r="AGT2403" s="1">
        <v>0</v>
      </c>
      <c r="AGU2403" s="1">
        <v>1</v>
      </c>
      <c r="AGV2403" s="1">
        <v>0</v>
      </c>
      <c r="AGW2403" s="1">
        <v>1</v>
      </c>
      <c r="AGX2403" s="1">
        <v>1</v>
      </c>
      <c r="AGY2403" s="1">
        <v>0</v>
      </c>
      <c r="AGZ2403" s="1">
        <v>2</v>
      </c>
      <c r="AHA2403" s="1">
        <v>0</v>
      </c>
      <c r="AHB2403" s="1">
        <v>0</v>
      </c>
      <c r="AHC2403" s="1">
        <v>1</v>
      </c>
      <c r="AHD2403" s="1">
        <v>0</v>
      </c>
      <c r="AHE2403" s="1">
        <v>0</v>
      </c>
      <c r="AHF2403" s="1">
        <v>0</v>
      </c>
      <c r="AHH2403" s="1">
        <v>0</v>
      </c>
      <c r="AHI2403" s="1">
        <v>0</v>
      </c>
      <c r="AHK2403" s="1">
        <v>0</v>
      </c>
      <c r="AHL2403" s="1">
        <v>0</v>
      </c>
      <c r="AHM2403" s="1">
        <v>0</v>
      </c>
      <c r="AHN2403" s="1">
        <v>0</v>
      </c>
      <c r="AHO2403" s="1">
        <v>0</v>
      </c>
      <c r="AHP2403" s="1">
        <v>0</v>
      </c>
      <c r="AHQ2403" s="1">
        <v>0</v>
      </c>
      <c r="AHR2403" s="1">
        <v>0</v>
      </c>
      <c r="AIM2403" s="1">
        <v>0</v>
      </c>
      <c r="AIN2403" s="1">
        <v>0</v>
      </c>
      <c r="AIO2403" s="1">
        <v>0</v>
      </c>
      <c r="AIR2403" s="1">
        <v>0</v>
      </c>
      <c r="AIT2403" s="3">
        <v>0</v>
      </c>
      <c r="AIU2403" s="1">
        <v>2</v>
      </c>
      <c r="AIV2403" s="1">
        <v>0</v>
      </c>
      <c r="AIW2403" s="1">
        <v>0</v>
      </c>
      <c r="AJB2403" s="1">
        <v>101</v>
      </c>
      <c r="AJC2403" s="1">
        <v>87</v>
      </c>
    </row>
    <row r="2404" spans="2:939" s="1" customFormat="1">
      <c r="B2404" s="1">
        <v>5</v>
      </c>
      <c r="C2404" s="1">
        <v>0</v>
      </c>
      <c r="Z2404" s="1">
        <v>0</v>
      </c>
      <c r="AA2404" s="1">
        <v>1</v>
      </c>
      <c r="AC2404" s="1">
        <v>0</v>
      </c>
      <c r="AE2404" s="1">
        <v>3</v>
      </c>
      <c r="AF2404" s="1">
        <v>0</v>
      </c>
      <c r="AG2404" s="1">
        <v>0</v>
      </c>
      <c r="AI2404" s="1">
        <v>132</v>
      </c>
      <c r="AJ2404" s="1">
        <v>134</v>
      </c>
      <c r="DR2404" s="1">
        <v>68</v>
      </c>
      <c r="DS2404" s="1">
        <v>68</v>
      </c>
      <c r="HA2404" s="1">
        <v>2</v>
      </c>
      <c r="HB2404" s="1">
        <v>2</v>
      </c>
      <c r="HT2404" s="1">
        <v>0</v>
      </c>
      <c r="HU2404" s="1">
        <v>0</v>
      </c>
      <c r="IP2404" s="1">
        <v>89</v>
      </c>
      <c r="IQ2404" s="1">
        <v>94</v>
      </c>
      <c r="LX2404" s="1">
        <v>84</v>
      </c>
      <c r="LY2404" s="1">
        <v>100</v>
      </c>
      <c r="PG2404" s="1">
        <v>18</v>
      </c>
      <c r="PH2404" s="1">
        <v>18</v>
      </c>
      <c r="SP2404" s="1">
        <v>98.6</v>
      </c>
      <c r="SQ2404" s="1">
        <v>98.1</v>
      </c>
      <c r="VX2404" s="1">
        <v>1</v>
      </c>
      <c r="VY2404" s="1">
        <v>1</v>
      </c>
      <c r="WQ2404" s="1">
        <v>1</v>
      </c>
      <c r="WR2404" s="1">
        <v>1</v>
      </c>
      <c r="ZY2404" s="1">
        <v>160.19999999999999</v>
      </c>
      <c r="ZZ2404" s="1">
        <v>159.19999999999999</v>
      </c>
      <c r="AAY2404" s="1">
        <v>38</v>
      </c>
      <c r="AAZ2404" s="1">
        <v>38</v>
      </c>
      <c r="ABB2404" s="1">
        <v>12.6</v>
      </c>
      <c r="ABC2404" s="1">
        <v>10.9</v>
      </c>
      <c r="ABE2404" s="1">
        <v>37</v>
      </c>
      <c r="ABF2404" s="1">
        <v>32</v>
      </c>
      <c r="ABU2404" s="1">
        <v>135</v>
      </c>
      <c r="ABV2404" s="1">
        <v>135</v>
      </c>
      <c r="ABX2404" s="1">
        <v>4.0999999999999996</v>
      </c>
      <c r="ABY2404" s="1">
        <v>3.5</v>
      </c>
      <c r="ACA2404" s="1">
        <v>92</v>
      </c>
      <c r="ACB2404" s="1">
        <v>91</v>
      </c>
      <c r="ACD2404" s="1">
        <v>0.9</v>
      </c>
      <c r="ACE2404" s="1">
        <v>0.99</v>
      </c>
      <c r="ACG2404" s="1">
        <v>120</v>
      </c>
      <c r="ACH2404" s="1">
        <v>104</v>
      </c>
      <c r="ACQ2404" s="1">
        <v>13</v>
      </c>
      <c r="ACR2404" s="1">
        <v>12</v>
      </c>
      <c r="ACT2404" s="1">
        <v>0.9</v>
      </c>
      <c r="ACU2404" s="1">
        <v>1</v>
      </c>
      <c r="ACW2404" s="1">
        <v>9</v>
      </c>
      <c r="ACX2404" s="1">
        <v>11</v>
      </c>
      <c r="AGS2404" s="1">
        <v>1</v>
      </c>
      <c r="AGT2404" s="1">
        <v>0</v>
      </c>
      <c r="AGU2404" s="1">
        <v>1</v>
      </c>
      <c r="AGV2404" s="1">
        <v>0</v>
      </c>
      <c r="AGW2404" s="1">
        <v>1</v>
      </c>
      <c r="AGX2404" s="1">
        <v>1</v>
      </c>
      <c r="AGY2404" s="1">
        <v>0</v>
      </c>
      <c r="AGZ2404" s="1">
        <v>1</v>
      </c>
      <c r="AHA2404" s="1">
        <v>0</v>
      </c>
      <c r="AHB2404" s="1">
        <v>0</v>
      </c>
      <c r="AHC2404" s="1">
        <v>1</v>
      </c>
      <c r="AHD2404" s="1">
        <v>0</v>
      </c>
      <c r="AHE2404" s="1">
        <v>0</v>
      </c>
      <c r="AHF2404" s="1">
        <v>0</v>
      </c>
      <c r="AHH2404" s="1">
        <v>0</v>
      </c>
      <c r="AHI2404" s="1">
        <v>0</v>
      </c>
      <c r="AHK2404" s="1">
        <v>0</v>
      </c>
      <c r="AHL2404" s="1">
        <v>0</v>
      </c>
      <c r="AHM2404" s="1">
        <v>0</v>
      </c>
      <c r="AHN2404" s="1">
        <v>0</v>
      </c>
      <c r="AHO2404" s="1">
        <v>0</v>
      </c>
      <c r="AHP2404" s="1">
        <v>0</v>
      </c>
      <c r="AHQ2404" s="1">
        <v>0</v>
      </c>
      <c r="AHR2404" s="1">
        <v>0</v>
      </c>
      <c r="AIM2404" s="1">
        <v>0</v>
      </c>
      <c r="AIN2404" s="1">
        <v>0</v>
      </c>
      <c r="AIO2404" s="1">
        <v>0</v>
      </c>
      <c r="AIR2404" s="1">
        <v>0</v>
      </c>
      <c r="AIT2404" s="3">
        <v>2</v>
      </c>
      <c r="AIU2404" s="1">
        <v>0</v>
      </c>
      <c r="AIV2404" s="1">
        <v>0</v>
      </c>
      <c r="AIW2404" s="1">
        <v>0</v>
      </c>
      <c r="AIX2404" s="1">
        <v>80</v>
      </c>
      <c r="AIY2404" s="1">
        <v>70</v>
      </c>
    </row>
    <row r="2405" spans="2:939" s="1" customFormat="1">
      <c r="B2405" s="1">
        <v>6</v>
      </c>
      <c r="C2405" s="1">
        <v>0</v>
      </c>
      <c r="Z2405" s="1">
        <v>0</v>
      </c>
      <c r="AA2405" s="1">
        <v>2</v>
      </c>
      <c r="AB2405" s="1" t="s">
        <v>9037</v>
      </c>
      <c r="AC2405" s="1">
        <v>0</v>
      </c>
      <c r="AE2405" s="1">
        <v>3</v>
      </c>
      <c r="AF2405" s="1">
        <v>0</v>
      </c>
      <c r="AG2405" s="1">
        <v>0</v>
      </c>
      <c r="AI2405" s="1">
        <v>116</v>
      </c>
      <c r="AK2405" s="1">
        <v>122</v>
      </c>
      <c r="DR2405" s="1">
        <v>78</v>
      </c>
      <c r="DT2405" s="1">
        <v>70</v>
      </c>
      <c r="HA2405" s="1">
        <v>2</v>
      </c>
      <c r="HC2405" s="1">
        <v>2</v>
      </c>
      <c r="HT2405" s="1">
        <v>0</v>
      </c>
      <c r="HV2405" s="1">
        <v>0</v>
      </c>
      <c r="IP2405" s="1">
        <v>96</v>
      </c>
      <c r="IQ2405" s="1">
        <v>94</v>
      </c>
      <c r="IR2405" s="1">
        <v>94.5</v>
      </c>
      <c r="LX2405" s="1">
        <v>110</v>
      </c>
      <c r="LZ2405" s="1">
        <v>102</v>
      </c>
      <c r="PG2405" s="1">
        <v>24</v>
      </c>
      <c r="PI2405" s="1">
        <v>22</v>
      </c>
      <c r="SP2405" s="1">
        <v>97.8</v>
      </c>
      <c r="SR2405" s="1">
        <v>98</v>
      </c>
      <c r="VX2405" s="1">
        <v>1</v>
      </c>
      <c r="VZ2405" s="1">
        <v>1</v>
      </c>
      <c r="WQ2405" s="1">
        <v>1</v>
      </c>
      <c r="WR2405" s="1">
        <v>1</v>
      </c>
      <c r="WS2405" s="1">
        <v>1</v>
      </c>
      <c r="ZY2405" s="1">
        <v>160.19999999999999</v>
      </c>
      <c r="ZZ2405" s="1">
        <v>157.6</v>
      </c>
      <c r="AAY2405" s="1">
        <v>38</v>
      </c>
      <c r="AAZ2405" s="1">
        <v>40</v>
      </c>
      <c r="ABA2405" s="1">
        <v>42</v>
      </c>
      <c r="ABB2405" s="1">
        <v>11.2</v>
      </c>
      <c r="ABC2405" s="1">
        <v>9.4</v>
      </c>
      <c r="ABD2405" s="1">
        <v>11.6</v>
      </c>
      <c r="ABE2405" s="1">
        <v>33</v>
      </c>
      <c r="ABF2405" s="1">
        <v>32.799999999999997</v>
      </c>
      <c r="ABG2405" s="1">
        <v>34</v>
      </c>
      <c r="ABI2405" s="1">
        <v>1.2</v>
      </c>
      <c r="ABN2405" s="1">
        <v>9.4</v>
      </c>
      <c r="ABP2405" s="1">
        <v>326</v>
      </c>
      <c r="ABU2405" s="1">
        <v>137</v>
      </c>
      <c r="ABV2405" s="1">
        <v>141</v>
      </c>
      <c r="ABW2405" s="1">
        <v>137</v>
      </c>
      <c r="ABX2405" s="1">
        <v>4.0999999999999996</v>
      </c>
      <c r="ABY2405" s="1">
        <v>3.6</v>
      </c>
      <c r="ABZ2405" s="1">
        <v>3.6</v>
      </c>
      <c r="ACA2405" s="1">
        <v>90</v>
      </c>
      <c r="ACB2405" s="1">
        <v>93</v>
      </c>
      <c r="ACC2405" s="1">
        <v>88</v>
      </c>
      <c r="ACD2405" s="1">
        <v>1.08</v>
      </c>
      <c r="ACE2405" s="1">
        <v>8.8000000000000007</v>
      </c>
      <c r="ACF2405" s="1">
        <v>1.01</v>
      </c>
      <c r="ACG2405" s="1">
        <v>145</v>
      </c>
      <c r="ACH2405" s="1">
        <v>99</v>
      </c>
      <c r="ACI2405" s="1">
        <v>119</v>
      </c>
      <c r="ACQ2405" s="1">
        <v>13</v>
      </c>
      <c r="ACR2405" s="1">
        <v>12</v>
      </c>
      <c r="ACS2405" s="1">
        <v>14</v>
      </c>
      <c r="ACT2405" s="1">
        <v>0.9</v>
      </c>
      <c r="ACU2405" s="1">
        <v>0.83</v>
      </c>
      <c r="ACV2405" s="1">
        <v>0.9</v>
      </c>
      <c r="ACW2405" s="1">
        <v>13</v>
      </c>
      <c r="ACX2405" s="1">
        <v>8</v>
      </c>
      <c r="ACY2405" s="1">
        <v>11</v>
      </c>
      <c r="ADA2405" s="1">
        <v>6.3</v>
      </c>
      <c r="ADC2405" s="1">
        <v>3.4</v>
      </c>
      <c r="ADE2405" s="1">
        <v>0.3</v>
      </c>
      <c r="ADG2405" s="1">
        <v>2.9</v>
      </c>
      <c r="ADI2405" s="1">
        <v>70</v>
      </c>
      <c r="ADK2405" s="1">
        <v>20</v>
      </c>
      <c r="ADM2405" s="1">
        <v>12</v>
      </c>
      <c r="AEH2405" s="1">
        <v>168</v>
      </c>
      <c r="AEK2405" s="1">
        <v>26.1</v>
      </c>
      <c r="AGS2405" s="1">
        <v>1</v>
      </c>
      <c r="AGT2405" s="1">
        <v>0</v>
      </c>
      <c r="AGU2405" s="1">
        <v>1</v>
      </c>
      <c r="AGV2405" s="1">
        <v>0</v>
      </c>
      <c r="AGW2405" s="1">
        <v>1</v>
      </c>
      <c r="AGX2405" s="1">
        <v>1</v>
      </c>
      <c r="AGY2405" s="1">
        <v>1</v>
      </c>
      <c r="AGZ2405" s="1">
        <v>2</v>
      </c>
      <c r="AHA2405" s="1">
        <v>0</v>
      </c>
      <c r="AHB2405" s="1">
        <v>0</v>
      </c>
      <c r="AHC2405" s="1">
        <v>1</v>
      </c>
      <c r="AHD2405" s="1">
        <v>0</v>
      </c>
      <c r="AHE2405" s="1">
        <v>0</v>
      </c>
      <c r="AHF2405" s="1">
        <v>0</v>
      </c>
      <c r="AHH2405" s="1">
        <v>0</v>
      </c>
      <c r="AHI2405" s="1">
        <v>0</v>
      </c>
      <c r="AHK2405" s="1">
        <v>0</v>
      </c>
      <c r="AHL2405" s="1">
        <v>0</v>
      </c>
      <c r="AHM2405" s="1">
        <v>0</v>
      </c>
      <c r="AHN2405" s="1">
        <v>0</v>
      </c>
      <c r="AHO2405" s="1">
        <v>0</v>
      </c>
      <c r="AHP2405" s="1">
        <v>0</v>
      </c>
      <c r="AHQ2405" s="1">
        <v>0</v>
      </c>
      <c r="AHR2405" s="1">
        <v>0</v>
      </c>
      <c r="AIM2405" s="1">
        <v>0</v>
      </c>
      <c r="AIN2405" s="1">
        <v>0</v>
      </c>
      <c r="AIO2405" s="1">
        <v>0</v>
      </c>
      <c r="AIR2405" s="1">
        <v>0</v>
      </c>
      <c r="AIT2405" s="3">
        <v>1</v>
      </c>
      <c r="AIU2405" s="1">
        <v>1</v>
      </c>
      <c r="AIV2405" s="1">
        <v>0</v>
      </c>
      <c r="AIW2405" s="1">
        <v>0</v>
      </c>
      <c r="AIX2405" s="1">
        <v>57</v>
      </c>
      <c r="AJB2405" s="1">
        <v>60</v>
      </c>
    </row>
    <row r="2406" spans="2:939" s="1" customFormat="1">
      <c r="B2406" s="1">
        <v>7</v>
      </c>
      <c r="C2406" s="1">
        <v>1</v>
      </c>
      <c r="D2406" s="1" t="s">
        <v>10682</v>
      </c>
      <c r="O2406" s="1">
        <v>1</v>
      </c>
      <c r="Z2406" s="1">
        <v>1</v>
      </c>
      <c r="AA2406" s="1">
        <v>2</v>
      </c>
      <c r="AB2406" s="1" t="s">
        <v>10683</v>
      </c>
      <c r="AC2406" s="1">
        <v>5</v>
      </c>
      <c r="AD2406" s="1">
        <v>0</v>
      </c>
      <c r="AE2406" s="1">
        <v>0</v>
      </c>
      <c r="AG2406" s="1">
        <v>0</v>
      </c>
      <c r="AI2406" s="1">
        <v>122</v>
      </c>
      <c r="AK2406" s="1">
        <v>110</v>
      </c>
      <c r="DR2406" s="1">
        <v>80</v>
      </c>
      <c r="DT2406" s="1">
        <v>70</v>
      </c>
      <c r="HA2406" s="1">
        <v>2</v>
      </c>
      <c r="HC2406" s="1">
        <v>2</v>
      </c>
      <c r="HT2406" s="1">
        <v>0</v>
      </c>
      <c r="HV2406" s="1">
        <v>0</v>
      </c>
      <c r="IP2406" s="1">
        <v>97</v>
      </c>
      <c r="IQ2406" s="1">
        <v>96</v>
      </c>
      <c r="IR2406" s="1">
        <v>95</v>
      </c>
      <c r="LX2406" s="1">
        <v>78</v>
      </c>
      <c r="LZ2406" s="1">
        <v>66</v>
      </c>
      <c r="PG2406" s="1">
        <v>24</v>
      </c>
      <c r="PI2406" s="1">
        <v>22</v>
      </c>
      <c r="SP2406" s="1">
        <v>98.6</v>
      </c>
      <c r="SR2406" s="1">
        <v>98.9</v>
      </c>
      <c r="VX2406" s="1">
        <v>1</v>
      </c>
      <c r="VZ2406" s="1">
        <v>1</v>
      </c>
      <c r="WQ2406" s="1">
        <v>1</v>
      </c>
      <c r="WR2406" s="1">
        <v>1</v>
      </c>
      <c r="WS2406" s="1">
        <v>1</v>
      </c>
      <c r="ZY2406" s="1">
        <v>155.80000000000001</v>
      </c>
      <c r="ZZ2406" s="1">
        <v>153.6</v>
      </c>
      <c r="AAY2406" s="1">
        <v>40</v>
      </c>
      <c r="ABB2406" s="1">
        <v>10.9</v>
      </c>
      <c r="ABE2406" s="1">
        <v>32</v>
      </c>
      <c r="ABU2406" s="1">
        <v>137</v>
      </c>
      <c r="ABX2406" s="1">
        <v>3.6</v>
      </c>
      <c r="ACA2406" s="1">
        <v>89</v>
      </c>
      <c r="ACD2406" s="1">
        <v>0.99</v>
      </c>
      <c r="ACG2406" s="1">
        <v>156</v>
      </c>
      <c r="ACQ2406" s="1">
        <v>12</v>
      </c>
      <c r="ACT2406" s="1">
        <v>0.9</v>
      </c>
      <c r="ACW2406" s="1">
        <v>13</v>
      </c>
      <c r="AGG2406" s="1">
        <v>7</v>
      </c>
      <c r="AGH2406" s="1" t="s">
        <v>10684</v>
      </c>
      <c r="AGI2406" s="1">
        <v>7</v>
      </c>
      <c r="AGJ2406" s="1" t="s">
        <v>10685</v>
      </c>
      <c r="AGS2406" s="1">
        <v>0</v>
      </c>
      <c r="AGT2406" s="1">
        <v>0</v>
      </c>
      <c r="AGU2406" s="1">
        <v>0</v>
      </c>
      <c r="AGV2406" s="1">
        <v>0</v>
      </c>
      <c r="AGW2406" s="1">
        <v>1</v>
      </c>
      <c r="AGX2406" s="1">
        <v>1</v>
      </c>
      <c r="AGY2406" s="1">
        <v>1</v>
      </c>
      <c r="AGZ2406" s="1">
        <v>1</v>
      </c>
      <c r="AHA2406" s="1">
        <v>0</v>
      </c>
      <c r="AHB2406" s="1">
        <v>0</v>
      </c>
      <c r="AHC2406" s="1">
        <v>1</v>
      </c>
      <c r="AHD2406" s="1">
        <v>0</v>
      </c>
      <c r="AHE2406" s="1">
        <v>0</v>
      </c>
      <c r="AHF2406" s="1">
        <v>0</v>
      </c>
      <c r="AHH2406" s="1">
        <v>0</v>
      </c>
      <c r="AHI2406" s="1">
        <v>0</v>
      </c>
      <c r="AHK2406" s="1">
        <v>0</v>
      </c>
      <c r="AHL2406" s="1">
        <v>0</v>
      </c>
      <c r="AHM2406" s="1">
        <v>0</v>
      </c>
      <c r="AHN2406" s="1">
        <v>0</v>
      </c>
      <c r="AHO2406" s="1">
        <v>0</v>
      </c>
      <c r="AHP2406" s="1">
        <v>0</v>
      </c>
      <c r="AHQ2406" s="1">
        <v>0</v>
      </c>
      <c r="AHR2406" s="1">
        <v>0</v>
      </c>
      <c r="AIM2406" s="1">
        <v>0</v>
      </c>
      <c r="AIN2406" s="1">
        <v>0</v>
      </c>
      <c r="AIO2406" s="1">
        <v>0</v>
      </c>
      <c r="AIR2406" s="1">
        <v>0</v>
      </c>
      <c r="AIT2406" s="3">
        <v>1</v>
      </c>
      <c r="AIU2406" s="1">
        <v>1</v>
      </c>
      <c r="AIV2406" s="1">
        <v>0</v>
      </c>
      <c r="AIW2406" s="1">
        <v>0</v>
      </c>
      <c r="AIX2406" s="1">
        <v>43</v>
      </c>
      <c r="AJB2406" s="1">
        <v>24</v>
      </c>
    </row>
    <row r="2407" spans="2:939" s="1" customFormat="1">
      <c r="B2407" s="1">
        <v>8</v>
      </c>
      <c r="C2407" s="1">
        <v>1</v>
      </c>
      <c r="D2407" s="1" t="s">
        <v>10686</v>
      </c>
      <c r="O2407" s="1">
        <v>0</v>
      </c>
      <c r="Z2407" s="1">
        <v>0</v>
      </c>
      <c r="AA2407" s="1">
        <v>2</v>
      </c>
      <c r="AC2407" s="1">
        <v>0</v>
      </c>
      <c r="AE2407" s="1">
        <v>1</v>
      </c>
      <c r="AF2407" s="1">
        <v>0</v>
      </c>
      <c r="AG2407" s="1">
        <v>0</v>
      </c>
      <c r="AI2407" s="1">
        <v>118</v>
      </c>
      <c r="AJ2407" s="1">
        <v>122</v>
      </c>
      <c r="DR2407" s="1">
        <v>82</v>
      </c>
      <c r="DS2407" s="1">
        <v>76</v>
      </c>
      <c r="HA2407" s="1">
        <v>2</v>
      </c>
      <c r="HB2407" s="1">
        <v>2</v>
      </c>
      <c r="HT2407" s="1">
        <v>0</v>
      </c>
      <c r="HU2407" s="1">
        <v>0</v>
      </c>
      <c r="IP2407" s="1">
        <v>96</v>
      </c>
      <c r="IQ2407" s="1">
        <v>93</v>
      </c>
      <c r="LX2407" s="1">
        <v>114</v>
      </c>
      <c r="LY2407" s="1">
        <v>100</v>
      </c>
      <c r="PG2407" s="1">
        <v>24</v>
      </c>
      <c r="PH2407" s="1">
        <v>24</v>
      </c>
      <c r="SP2407" s="1">
        <v>98.6</v>
      </c>
      <c r="SQ2407" s="1">
        <v>98.7</v>
      </c>
      <c r="VX2407" s="1">
        <v>1</v>
      </c>
      <c r="VY2407" s="1">
        <v>1</v>
      </c>
      <c r="WQ2407" s="1">
        <v>1</v>
      </c>
      <c r="WR2407" s="1">
        <v>1</v>
      </c>
      <c r="ZY2407" s="1">
        <v>151.19999999999999</v>
      </c>
      <c r="ZZ2407" s="1">
        <v>153.19999999999999</v>
      </c>
      <c r="AAY2407" s="1">
        <v>37</v>
      </c>
      <c r="AAZ2407" s="1">
        <v>37</v>
      </c>
      <c r="ABB2407" s="1">
        <v>11.6</v>
      </c>
      <c r="ABC2407" s="1">
        <v>11.2</v>
      </c>
      <c r="ABE2407" s="1">
        <v>34</v>
      </c>
      <c r="ABF2407" s="1">
        <v>33</v>
      </c>
      <c r="ABU2407" s="1">
        <v>138</v>
      </c>
      <c r="ABV2407" s="1">
        <v>137</v>
      </c>
      <c r="ABX2407" s="1">
        <v>3.8</v>
      </c>
      <c r="ABY2407" s="1">
        <v>3.9</v>
      </c>
      <c r="ACA2407" s="1">
        <v>90</v>
      </c>
      <c r="ACB2407" s="1">
        <v>90</v>
      </c>
      <c r="ACD2407" s="1">
        <v>1.02</v>
      </c>
      <c r="ACE2407" s="1">
        <v>1.07</v>
      </c>
      <c r="ACG2407" s="1">
        <v>127</v>
      </c>
      <c r="ACH2407" s="1">
        <v>133</v>
      </c>
      <c r="ACQ2407" s="1">
        <v>12</v>
      </c>
      <c r="ACR2407" s="1">
        <v>12</v>
      </c>
      <c r="ACT2407" s="1">
        <v>0.9</v>
      </c>
      <c r="ACU2407" s="1">
        <v>0.9</v>
      </c>
      <c r="ACW2407" s="1">
        <v>15</v>
      </c>
      <c r="ACX2407" s="1">
        <v>15</v>
      </c>
      <c r="AGS2407" s="1">
        <v>0</v>
      </c>
      <c r="AGT2407" s="1">
        <v>0</v>
      </c>
      <c r="AGU2407" s="1">
        <v>0</v>
      </c>
      <c r="AGV2407" s="1">
        <v>0</v>
      </c>
      <c r="AGW2407" s="1">
        <v>1</v>
      </c>
      <c r="AGX2407" s="1">
        <v>1</v>
      </c>
      <c r="AGY2407" s="1">
        <v>1</v>
      </c>
      <c r="AGZ2407" s="1">
        <v>2</v>
      </c>
      <c r="AHA2407" s="1">
        <v>0</v>
      </c>
      <c r="AHB2407" s="1">
        <v>0</v>
      </c>
      <c r="AHC2407" s="1">
        <v>1</v>
      </c>
      <c r="AHD2407" s="1">
        <v>0</v>
      </c>
      <c r="AHE2407" s="1">
        <v>0</v>
      </c>
      <c r="AHF2407" s="1">
        <v>0</v>
      </c>
      <c r="AHH2407" s="1">
        <v>0</v>
      </c>
      <c r="AHI2407" s="1">
        <v>0</v>
      </c>
      <c r="AHK2407" s="1">
        <v>0</v>
      </c>
      <c r="AHL2407" s="1">
        <v>0</v>
      </c>
      <c r="AHM2407" s="1">
        <v>0</v>
      </c>
      <c r="AHN2407" s="1">
        <v>0</v>
      </c>
      <c r="AHO2407" s="1">
        <v>0</v>
      </c>
      <c r="AHP2407" s="1">
        <v>0</v>
      </c>
      <c r="AHQ2407" s="1">
        <v>0</v>
      </c>
      <c r="AHR2407" s="1">
        <v>0</v>
      </c>
      <c r="AIM2407" s="1">
        <v>0</v>
      </c>
      <c r="AIN2407" s="1">
        <v>0</v>
      </c>
      <c r="AIO2407" s="1">
        <v>0</v>
      </c>
      <c r="AIR2407" s="1">
        <v>0</v>
      </c>
      <c r="AIT2407" s="3">
        <v>1</v>
      </c>
      <c r="AIU2407" s="1">
        <v>1</v>
      </c>
      <c r="AIV2407" s="1">
        <v>0</v>
      </c>
      <c r="AIW2407" s="1">
        <v>0</v>
      </c>
      <c r="AIX2407" s="1">
        <v>43</v>
      </c>
      <c r="AJB2407" s="1">
        <v>60</v>
      </c>
    </row>
    <row r="2408" spans="2:939" s="1" customFormat="1">
      <c r="B2408" s="1">
        <v>9</v>
      </c>
      <c r="C2408" s="1">
        <v>1</v>
      </c>
      <c r="D2408" s="1" t="s">
        <v>3485</v>
      </c>
      <c r="E2408" s="1" t="s">
        <v>10687</v>
      </c>
      <c r="F2408" s="1" t="s">
        <v>10688</v>
      </c>
      <c r="O2408" s="1">
        <v>1</v>
      </c>
      <c r="P2408" s="1">
        <v>0</v>
      </c>
      <c r="Q2408" s="1">
        <v>0</v>
      </c>
      <c r="Z2408" s="1">
        <v>0</v>
      </c>
      <c r="AA2408" s="1">
        <v>2</v>
      </c>
      <c r="AB2408" s="1" t="s">
        <v>10689</v>
      </c>
      <c r="AC2408" s="1">
        <v>0</v>
      </c>
      <c r="AE2408" s="1">
        <v>0</v>
      </c>
      <c r="AG2408" s="1">
        <v>0</v>
      </c>
      <c r="AI2408" s="1">
        <v>118</v>
      </c>
      <c r="AK2408" s="1">
        <v>110</v>
      </c>
      <c r="DR2408" s="1">
        <v>78</v>
      </c>
      <c r="DT2408" s="1">
        <v>60</v>
      </c>
      <c r="HA2408" s="1">
        <v>2</v>
      </c>
      <c r="HC2408" s="1">
        <v>2</v>
      </c>
      <c r="HT2408" s="1">
        <v>0</v>
      </c>
      <c r="HV2408" s="1">
        <v>0</v>
      </c>
      <c r="IP2408" s="1">
        <v>89.5</v>
      </c>
      <c r="IQ2408" s="1">
        <v>94</v>
      </c>
      <c r="IR2408" s="1">
        <v>95</v>
      </c>
      <c r="LX2408" s="1">
        <v>100</v>
      </c>
      <c r="LZ2408" s="1">
        <v>86</v>
      </c>
      <c r="PG2408" s="1">
        <v>24</v>
      </c>
      <c r="PI2408" s="1">
        <v>22</v>
      </c>
      <c r="SP2408" s="1">
        <v>97.5</v>
      </c>
      <c r="SR2408" s="1">
        <v>98.2</v>
      </c>
      <c r="VX2408" s="1">
        <v>1</v>
      </c>
      <c r="VZ2408" s="1">
        <v>1</v>
      </c>
      <c r="WQ2408" s="1">
        <v>1</v>
      </c>
      <c r="WR2408" s="1">
        <v>1</v>
      </c>
      <c r="WS2408" s="1">
        <v>1</v>
      </c>
      <c r="ZY2408" s="1">
        <v>154</v>
      </c>
      <c r="ZZ2408" s="1">
        <v>156.4</v>
      </c>
      <c r="AAY2408" s="1">
        <v>35</v>
      </c>
      <c r="AAZ2408" s="1">
        <v>34</v>
      </c>
      <c r="ABB2408" s="1">
        <v>10.9</v>
      </c>
      <c r="ABC2408" s="1">
        <v>9.5</v>
      </c>
      <c r="ABE2408" s="1">
        <v>32</v>
      </c>
      <c r="ABF2408" s="1">
        <v>28</v>
      </c>
      <c r="ABU2408" s="1">
        <v>135</v>
      </c>
      <c r="ABV2408" s="1">
        <v>136</v>
      </c>
      <c r="ABX2408" s="1">
        <v>4.0999999999999996</v>
      </c>
      <c r="ABY2408" s="1">
        <v>4</v>
      </c>
      <c r="ACA2408" s="1">
        <v>92</v>
      </c>
      <c r="ACB2408" s="1">
        <v>95</v>
      </c>
      <c r="ACD2408" s="1">
        <v>1</v>
      </c>
      <c r="ACE2408" s="1">
        <v>0.95</v>
      </c>
      <c r="ACG2408" s="1">
        <v>111</v>
      </c>
      <c r="ACH2408" s="1">
        <v>100</v>
      </c>
      <c r="ACQ2408" s="1">
        <v>10</v>
      </c>
      <c r="ACR2408" s="1">
        <v>11</v>
      </c>
      <c r="ACT2408" s="1">
        <v>0.8</v>
      </c>
      <c r="ACU2408" s="1">
        <v>0.9</v>
      </c>
      <c r="ACW2408" s="1">
        <v>13</v>
      </c>
      <c r="ACX2408" s="1">
        <v>12</v>
      </c>
      <c r="AGS2408" s="1">
        <v>1</v>
      </c>
      <c r="AGT2408" s="1">
        <v>0</v>
      </c>
      <c r="AGU2408" s="1">
        <v>1</v>
      </c>
      <c r="AGV2408" s="1">
        <v>0</v>
      </c>
      <c r="AGW2408" s="1">
        <v>1</v>
      </c>
      <c r="AGX2408" s="1">
        <v>1</v>
      </c>
      <c r="AGY2408" s="1">
        <v>0</v>
      </c>
      <c r="AGZ2408" s="1">
        <v>2</v>
      </c>
      <c r="AHA2408" s="1">
        <v>0</v>
      </c>
      <c r="AHB2408" s="1">
        <v>0</v>
      </c>
      <c r="AHC2408" s="1">
        <v>1</v>
      </c>
      <c r="AHD2408" s="1">
        <v>0</v>
      </c>
      <c r="AHE2408" s="1">
        <v>0</v>
      </c>
      <c r="AHF2408" s="1">
        <v>0</v>
      </c>
      <c r="AHH2408" s="1">
        <v>0</v>
      </c>
      <c r="AHI2408" s="1">
        <v>0</v>
      </c>
      <c r="AHK2408" s="1">
        <v>0</v>
      </c>
      <c r="AHL2408" s="1">
        <v>0</v>
      </c>
      <c r="AHM2408" s="1">
        <v>0</v>
      </c>
      <c r="AHN2408" s="1">
        <v>0</v>
      </c>
      <c r="AHO2408" s="1">
        <v>0</v>
      </c>
      <c r="AHP2408" s="1">
        <v>0</v>
      </c>
      <c r="AHQ2408" s="1">
        <v>0</v>
      </c>
      <c r="AHR2408" s="1">
        <v>0</v>
      </c>
      <c r="AIM2408" s="1">
        <v>0</v>
      </c>
      <c r="AIN2408" s="1">
        <v>0</v>
      </c>
      <c r="AIO2408" s="1">
        <v>0</v>
      </c>
      <c r="AIR2408" s="1">
        <v>0</v>
      </c>
      <c r="AIT2408" s="3">
        <v>2</v>
      </c>
      <c r="AIU2408" s="1">
        <v>0</v>
      </c>
      <c r="AIV2408" s="1">
        <v>0</v>
      </c>
      <c r="AIW2408" s="1">
        <v>0</v>
      </c>
      <c r="AIX2408" s="1">
        <v>51</v>
      </c>
      <c r="AIY2408" s="1">
        <v>35</v>
      </c>
    </row>
    <row r="2409" spans="2:939" s="1" customFormat="1">
      <c r="B2409" s="1">
        <v>10</v>
      </c>
      <c r="C2409" s="1">
        <v>0</v>
      </c>
      <c r="Z2409" s="1">
        <v>0</v>
      </c>
      <c r="AA2409" s="1">
        <v>1</v>
      </c>
      <c r="AB2409" s="1" t="s">
        <v>10690</v>
      </c>
      <c r="AC2409" s="1">
        <v>0</v>
      </c>
      <c r="AE2409" s="1">
        <v>0</v>
      </c>
      <c r="AG2409" s="1">
        <v>0</v>
      </c>
      <c r="AI2409" s="1">
        <v>122</v>
      </c>
      <c r="AL2409" s="1">
        <v>116</v>
      </c>
      <c r="DR2409" s="1">
        <v>66</v>
      </c>
      <c r="DU2409" s="1">
        <v>70</v>
      </c>
      <c r="HA2409" s="1">
        <v>2</v>
      </c>
      <c r="HD2409" s="1">
        <v>2</v>
      </c>
      <c r="HT2409" s="1">
        <v>0</v>
      </c>
      <c r="HW2409" s="1">
        <v>0</v>
      </c>
      <c r="IP2409" s="1">
        <v>94</v>
      </c>
      <c r="IQ2409" s="1">
        <v>84</v>
      </c>
      <c r="IR2409" s="1">
        <v>92</v>
      </c>
      <c r="IS2409" s="1">
        <v>98</v>
      </c>
      <c r="LX2409" s="1">
        <v>96</v>
      </c>
      <c r="MA2409" s="1">
        <v>87</v>
      </c>
      <c r="PG2409" s="1">
        <v>26</v>
      </c>
      <c r="PH2409" s="1">
        <v>28</v>
      </c>
      <c r="PJ2409" s="1">
        <v>26</v>
      </c>
      <c r="SP2409" s="1">
        <v>98.6</v>
      </c>
      <c r="SS2409" s="1">
        <v>98</v>
      </c>
      <c r="VX2409" s="1">
        <v>1</v>
      </c>
      <c r="WA2409" s="1">
        <v>1</v>
      </c>
      <c r="WQ2409" s="1">
        <v>1</v>
      </c>
      <c r="WR2409" s="1">
        <v>1</v>
      </c>
      <c r="WS2409" s="1">
        <v>1</v>
      </c>
      <c r="WT2409" s="1">
        <v>1</v>
      </c>
      <c r="ZY2409" s="1">
        <v>154.4</v>
      </c>
      <c r="ZZ2409" s="1">
        <v>154.6</v>
      </c>
      <c r="AAY2409" s="1">
        <v>31</v>
      </c>
      <c r="ABA2409" s="1">
        <v>34</v>
      </c>
      <c r="ABB2409" s="1">
        <v>10.9</v>
      </c>
      <c r="ABD2409" s="1">
        <v>10.9</v>
      </c>
      <c r="ABE2409" s="1">
        <v>32</v>
      </c>
      <c r="ABG2409" s="1">
        <v>32</v>
      </c>
      <c r="ABU2409" s="1">
        <v>135</v>
      </c>
      <c r="ABW2409" s="1">
        <v>137</v>
      </c>
      <c r="ABX2409" s="1">
        <v>4</v>
      </c>
      <c r="ABZ2409" s="1">
        <v>4</v>
      </c>
      <c r="ACA2409" s="1">
        <v>97</v>
      </c>
      <c r="ACC2409" s="1">
        <v>93</v>
      </c>
      <c r="ACD2409" s="1">
        <v>0.91</v>
      </c>
      <c r="ACF2409" s="1">
        <v>0.98</v>
      </c>
      <c r="ACG2409" s="1">
        <v>140</v>
      </c>
      <c r="ACI2409" s="1">
        <v>103</v>
      </c>
      <c r="ACQ2409" s="1">
        <v>11</v>
      </c>
      <c r="ACS2409" s="1">
        <v>12</v>
      </c>
      <c r="ACT2409" s="1">
        <v>0.8</v>
      </c>
      <c r="ACV2409" s="1">
        <v>0.9</v>
      </c>
      <c r="ACW2409" s="1">
        <v>13</v>
      </c>
      <c r="ACY2409" s="1">
        <v>16</v>
      </c>
      <c r="ADX2409" s="1">
        <v>7.38</v>
      </c>
      <c r="ADY2409" s="1">
        <v>57</v>
      </c>
      <c r="AGS2409" s="1">
        <v>1</v>
      </c>
      <c r="AGT2409" s="1">
        <v>0</v>
      </c>
      <c r="AGU2409" s="1">
        <v>0</v>
      </c>
      <c r="AGV2409" s="1">
        <v>0</v>
      </c>
      <c r="AGW2409" s="1">
        <v>1</v>
      </c>
      <c r="AGX2409" s="1">
        <v>1</v>
      </c>
      <c r="AGY2409" s="1">
        <v>1</v>
      </c>
      <c r="AGZ2409" s="1">
        <v>1</v>
      </c>
      <c r="AHA2409" s="1">
        <v>0</v>
      </c>
      <c r="AHB2409" s="1">
        <v>0</v>
      </c>
      <c r="AHC2409" s="1">
        <v>1</v>
      </c>
      <c r="AHD2409" s="1">
        <v>0</v>
      </c>
      <c r="AHE2409" s="1">
        <v>0</v>
      </c>
      <c r="AHF2409" s="1">
        <v>0</v>
      </c>
      <c r="AHH2409" s="1">
        <v>0</v>
      </c>
      <c r="AHI2409" s="1">
        <v>0</v>
      </c>
      <c r="AHK2409" s="1">
        <v>0</v>
      </c>
      <c r="AHL2409" s="1">
        <v>0</v>
      </c>
      <c r="AHM2409" s="1">
        <v>0</v>
      </c>
      <c r="AHN2409" s="1">
        <v>0</v>
      </c>
      <c r="AHO2409" s="1">
        <v>0</v>
      </c>
      <c r="AHP2409" s="1">
        <v>0</v>
      </c>
      <c r="AHQ2409" s="1">
        <v>0</v>
      </c>
      <c r="AHR2409" s="1">
        <v>1</v>
      </c>
      <c r="AIM2409" s="1">
        <v>0</v>
      </c>
      <c r="AIN2409" s="1">
        <v>0</v>
      </c>
      <c r="AIO2409" s="1">
        <v>0</v>
      </c>
      <c r="AIR2409" s="1">
        <v>0</v>
      </c>
      <c r="AIT2409" s="3">
        <v>2</v>
      </c>
      <c r="AIU2409" s="1">
        <v>0</v>
      </c>
      <c r="AIV2409" s="1">
        <v>0</v>
      </c>
      <c r="AIW2409" s="1">
        <v>0</v>
      </c>
      <c r="AIX2409" s="1">
        <v>43</v>
      </c>
      <c r="AIY2409" s="1">
        <v>47</v>
      </c>
    </row>
    <row r="2410" spans="2:939" s="1" customFormat="1">
      <c r="B2410" s="1">
        <v>11</v>
      </c>
      <c r="C2410" s="1">
        <v>1</v>
      </c>
      <c r="D2410" s="1" t="s">
        <v>3492</v>
      </c>
      <c r="O2410" s="1">
        <v>0</v>
      </c>
      <c r="Z2410" s="1">
        <v>0</v>
      </c>
      <c r="AA2410" s="1">
        <v>0</v>
      </c>
      <c r="AB2410" s="1" t="s">
        <v>10691</v>
      </c>
      <c r="AC2410" s="1">
        <v>0</v>
      </c>
      <c r="AE2410" s="1">
        <v>0</v>
      </c>
      <c r="AG2410" s="1">
        <v>0</v>
      </c>
      <c r="AI2410" s="1">
        <v>122</v>
      </c>
      <c r="AL2410" s="1">
        <v>116</v>
      </c>
      <c r="DR2410" s="1">
        <v>76</v>
      </c>
      <c r="DU2410" s="1">
        <v>70</v>
      </c>
      <c r="HA2410" s="1">
        <v>2</v>
      </c>
      <c r="HD2410" s="1">
        <v>2</v>
      </c>
      <c r="HT2410" s="1">
        <v>0</v>
      </c>
      <c r="HW2410" s="1">
        <v>0</v>
      </c>
      <c r="IP2410" s="1">
        <v>84</v>
      </c>
      <c r="IQ2410" s="1">
        <v>95</v>
      </c>
      <c r="IR2410" s="1">
        <v>93</v>
      </c>
      <c r="IS2410" s="1">
        <v>94</v>
      </c>
      <c r="LX2410" s="1">
        <v>106</v>
      </c>
      <c r="MA2410" s="1">
        <v>80</v>
      </c>
      <c r="PG2410" s="1">
        <v>28</v>
      </c>
      <c r="PI2410" s="1">
        <v>24</v>
      </c>
      <c r="PJ2410" s="1">
        <v>18</v>
      </c>
      <c r="SP2410" s="1">
        <v>98.9</v>
      </c>
      <c r="SS2410" s="1">
        <v>97.8</v>
      </c>
      <c r="VX2410" s="1">
        <v>1</v>
      </c>
      <c r="WA2410" s="1">
        <v>1</v>
      </c>
      <c r="WQ2410" s="1">
        <v>1</v>
      </c>
      <c r="WR2410" s="1">
        <v>1</v>
      </c>
      <c r="WS2410" s="1">
        <v>1</v>
      </c>
      <c r="WT2410" s="1">
        <v>1</v>
      </c>
      <c r="ZY2410" s="1">
        <v>154.4</v>
      </c>
      <c r="ZZ2410" s="1">
        <v>153.4</v>
      </c>
      <c r="AGS2410" s="1">
        <v>1</v>
      </c>
      <c r="AGT2410" s="1">
        <v>0</v>
      </c>
      <c r="AGU2410" s="1">
        <v>1</v>
      </c>
      <c r="AGV2410" s="1">
        <v>0</v>
      </c>
      <c r="AGW2410" s="1">
        <v>1</v>
      </c>
      <c r="AGX2410" s="1">
        <v>1</v>
      </c>
      <c r="AGY2410" s="1">
        <v>0</v>
      </c>
      <c r="AGZ2410" s="1">
        <v>2</v>
      </c>
      <c r="AHA2410" s="1">
        <v>0</v>
      </c>
      <c r="AHB2410" s="1">
        <v>0</v>
      </c>
      <c r="AHC2410" s="1">
        <v>1</v>
      </c>
      <c r="AHD2410" s="1">
        <v>0</v>
      </c>
      <c r="AHE2410" s="1">
        <v>0</v>
      </c>
      <c r="AHF2410" s="1">
        <v>0</v>
      </c>
      <c r="AHH2410" s="1">
        <v>0</v>
      </c>
      <c r="AHI2410" s="1">
        <v>0</v>
      </c>
      <c r="AHK2410" s="1">
        <v>0</v>
      </c>
      <c r="AHL2410" s="1">
        <v>0</v>
      </c>
      <c r="AHM2410" s="1">
        <v>0</v>
      </c>
      <c r="AHN2410" s="1">
        <v>0</v>
      </c>
      <c r="AHO2410" s="1">
        <v>0</v>
      </c>
      <c r="AHP2410" s="1">
        <v>0</v>
      </c>
      <c r="AHQ2410" s="1">
        <v>0</v>
      </c>
      <c r="AHR2410" s="1">
        <v>0</v>
      </c>
      <c r="AIM2410" s="1">
        <v>0</v>
      </c>
      <c r="AIN2410" s="1">
        <v>0</v>
      </c>
      <c r="AIO2410" s="1">
        <v>0</v>
      </c>
      <c r="AIR2410" s="1">
        <v>0</v>
      </c>
      <c r="AIT2410" s="3">
        <v>2</v>
      </c>
      <c r="AIU2410" s="1">
        <v>0</v>
      </c>
      <c r="AIV2410" s="1">
        <v>0</v>
      </c>
      <c r="AIW2410" s="1">
        <v>0</v>
      </c>
      <c r="AIX2410" s="1">
        <v>54</v>
      </c>
      <c r="AIY2410" s="1">
        <v>48</v>
      </c>
    </row>
    <row r="2411" spans="2:939" s="1" customFormat="1">
      <c r="B2411" s="1">
        <v>12</v>
      </c>
      <c r="C2411" s="1">
        <v>0</v>
      </c>
      <c r="Z2411" s="1">
        <v>0</v>
      </c>
      <c r="AA2411" s="1">
        <v>2</v>
      </c>
      <c r="AB2411" s="1" t="s">
        <v>10692</v>
      </c>
      <c r="AC2411" s="1">
        <v>0</v>
      </c>
      <c r="AE2411" s="1">
        <v>0</v>
      </c>
      <c r="AG2411" s="1">
        <v>0</v>
      </c>
      <c r="AI2411" s="1">
        <v>130</v>
      </c>
      <c r="AJ2411" s="1">
        <v>110</v>
      </c>
      <c r="DR2411" s="1">
        <v>70</v>
      </c>
      <c r="DS2411" s="1">
        <v>70</v>
      </c>
      <c r="HA2411" s="1">
        <v>2</v>
      </c>
      <c r="HB2411" s="1">
        <v>2</v>
      </c>
      <c r="HT2411" s="1">
        <v>0</v>
      </c>
      <c r="HU2411" s="1">
        <v>0</v>
      </c>
      <c r="IP2411" s="1">
        <v>95</v>
      </c>
      <c r="IQ2411" s="1">
        <v>95</v>
      </c>
      <c r="LX2411" s="1">
        <v>93</v>
      </c>
      <c r="LY2411" s="1">
        <v>94</v>
      </c>
      <c r="PG2411" s="1">
        <v>18</v>
      </c>
      <c r="PH2411" s="1">
        <v>22</v>
      </c>
      <c r="SP2411" s="1">
        <v>97.9</v>
      </c>
      <c r="SQ2411" s="1">
        <v>98.6</v>
      </c>
      <c r="VX2411" s="1">
        <v>1</v>
      </c>
      <c r="VY2411" s="1">
        <v>1</v>
      </c>
      <c r="WQ2411" s="1">
        <v>1</v>
      </c>
      <c r="WR2411" s="1">
        <v>1</v>
      </c>
      <c r="ZY2411" s="1">
        <v>154.80000000000001</v>
      </c>
      <c r="ZZ2411" s="1">
        <v>156.19999999999999</v>
      </c>
      <c r="AAY2411" s="1">
        <v>34</v>
      </c>
      <c r="ABB2411" s="1">
        <v>11.2</v>
      </c>
      <c r="ABE2411" s="1">
        <v>33</v>
      </c>
      <c r="ABU2411" s="1">
        <v>136</v>
      </c>
      <c r="ABX2411" s="1">
        <v>3.3</v>
      </c>
      <c r="ACA2411" s="1">
        <v>95</v>
      </c>
      <c r="ACD2411" s="1">
        <v>0.94</v>
      </c>
      <c r="ACG2411" s="1">
        <v>154</v>
      </c>
      <c r="ACQ2411" s="1">
        <v>11</v>
      </c>
      <c r="ACT2411" s="1">
        <v>0.9</v>
      </c>
      <c r="ACW2411" s="1">
        <v>11</v>
      </c>
      <c r="AGS2411" s="1">
        <v>1</v>
      </c>
      <c r="AGT2411" s="1">
        <v>0</v>
      </c>
      <c r="AGU2411" s="1">
        <v>1</v>
      </c>
      <c r="AGV2411" s="1">
        <v>0</v>
      </c>
      <c r="AGW2411" s="1">
        <v>1</v>
      </c>
      <c r="AGX2411" s="1">
        <v>1</v>
      </c>
      <c r="AGY2411" s="1">
        <v>0</v>
      </c>
      <c r="AGZ2411" s="1">
        <v>1</v>
      </c>
      <c r="AHA2411" s="1">
        <v>0</v>
      </c>
      <c r="AHB2411" s="1">
        <v>0</v>
      </c>
      <c r="AHC2411" s="1">
        <v>1</v>
      </c>
      <c r="AHD2411" s="1">
        <v>0</v>
      </c>
      <c r="AHE2411" s="1">
        <v>0</v>
      </c>
      <c r="AHF2411" s="1">
        <v>0</v>
      </c>
      <c r="AHH2411" s="1">
        <v>0</v>
      </c>
      <c r="AHI2411" s="1">
        <v>0</v>
      </c>
      <c r="AHK2411" s="1">
        <v>0</v>
      </c>
      <c r="AHL2411" s="1">
        <v>0</v>
      </c>
      <c r="AHM2411" s="1">
        <v>0</v>
      </c>
      <c r="AHN2411" s="1">
        <v>0</v>
      </c>
      <c r="AHO2411" s="1">
        <v>0</v>
      </c>
      <c r="AHP2411" s="1">
        <v>0</v>
      </c>
      <c r="AHQ2411" s="1">
        <v>0</v>
      </c>
      <c r="AHR2411" s="1">
        <v>0</v>
      </c>
      <c r="AIM2411" s="1">
        <v>0</v>
      </c>
      <c r="AIN2411" s="1">
        <v>0</v>
      </c>
      <c r="AIO2411" s="1">
        <v>0</v>
      </c>
      <c r="AIR2411" s="1">
        <v>0</v>
      </c>
      <c r="AIT2411" s="3">
        <v>1</v>
      </c>
      <c r="AIU2411" s="1">
        <v>1</v>
      </c>
      <c r="AIV2411" s="1">
        <v>0</v>
      </c>
      <c r="AIW2411" s="1">
        <v>0</v>
      </c>
      <c r="AIX2411" s="1">
        <v>56</v>
      </c>
      <c r="AJB2411" s="1">
        <v>36</v>
      </c>
    </row>
    <row r="2412" spans="2:939" s="1" customFormat="1">
      <c r="B2412" s="1">
        <v>13</v>
      </c>
      <c r="C2412" s="1">
        <v>1</v>
      </c>
      <c r="D2412" s="1" t="s">
        <v>5913</v>
      </c>
      <c r="O2412" s="1">
        <v>1</v>
      </c>
      <c r="Z2412" s="1">
        <v>0</v>
      </c>
      <c r="AA2412" s="1">
        <v>0</v>
      </c>
      <c r="AB2412" s="1" t="s">
        <v>10693</v>
      </c>
      <c r="AC2412" s="1">
        <v>0</v>
      </c>
      <c r="AE2412" s="1">
        <v>0</v>
      </c>
      <c r="AG2412" s="1">
        <v>0</v>
      </c>
      <c r="AI2412" s="1">
        <v>118</v>
      </c>
      <c r="AK2412" s="1">
        <v>118</v>
      </c>
      <c r="DR2412" s="1">
        <v>76</v>
      </c>
      <c r="DT2412" s="1">
        <v>72</v>
      </c>
      <c r="HA2412" s="1">
        <v>2</v>
      </c>
      <c r="HC2412" s="1">
        <v>2</v>
      </c>
      <c r="HT2412" s="1">
        <v>0</v>
      </c>
      <c r="HV2412" s="1">
        <v>0</v>
      </c>
      <c r="IP2412" s="1">
        <v>88</v>
      </c>
      <c r="IQ2412" s="1">
        <v>96</v>
      </c>
      <c r="IR2412" s="1">
        <v>92</v>
      </c>
      <c r="LX2412" s="1">
        <v>125</v>
      </c>
      <c r="LZ2412" s="1">
        <v>98</v>
      </c>
      <c r="PG2412" s="1">
        <v>26</v>
      </c>
      <c r="PI2412" s="1">
        <v>24</v>
      </c>
      <c r="SP2412" s="1">
        <v>98.6</v>
      </c>
      <c r="SR2412" s="1">
        <v>98.7</v>
      </c>
      <c r="VX2412" s="1">
        <v>1</v>
      </c>
      <c r="VZ2412" s="1">
        <v>1</v>
      </c>
      <c r="WQ2412" s="1">
        <v>1</v>
      </c>
      <c r="WR2412" s="1">
        <v>1</v>
      </c>
      <c r="WS2412" s="1">
        <v>1</v>
      </c>
      <c r="ZY2412" s="1">
        <v>152.80000000000001</v>
      </c>
      <c r="ZZ2412" s="1">
        <v>151.6</v>
      </c>
      <c r="AAY2412" s="1">
        <v>34</v>
      </c>
      <c r="ABB2412" s="1">
        <v>11.2</v>
      </c>
      <c r="ABE2412" s="1">
        <v>33</v>
      </c>
      <c r="ABU2412" s="1">
        <v>137</v>
      </c>
      <c r="ABX2412" s="1">
        <v>3.8</v>
      </c>
      <c r="ACA2412" s="1">
        <v>92</v>
      </c>
      <c r="ACD2412" s="1">
        <v>0.92</v>
      </c>
      <c r="ACG2412" s="1">
        <v>135</v>
      </c>
      <c r="ACQ2412" s="1">
        <v>12</v>
      </c>
      <c r="ACT2412" s="1">
        <v>0.9</v>
      </c>
      <c r="ACW2412" s="1">
        <v>16</v>
      </c>
      <c r="AGS2412" s="1">
        <v>1</v>
      </c>
      <c r="AGT2412" s="1">
        <v>0</v>
      </c>
      <c r="AGU2412" s="1">
        <v>1</v>
      </c>
      <c r="AGV2412" s="1">
        <v>0</v>
      </c>
      <c r="AGW2412" s="1">
        <v>1</v>
      </c>
      <c r="AGX2412" s="1">
        <v>1</v>
      </c>
      <c r="AGY2412" s="1">
        <v>0</v>
      </c>
      <c r="AGZ2412" s="1">
        <v>1</v>
      </c>
      <c r="AHA2412" s="1">
        <v>0</v>
      </c>
      <c r="AHB2412" s="1">
        <v>0</v>
      </c>
      <c r="AHC2412" s="1">
        <v>1</v>
      </c>
      <c r="AHD2412" s="1">
        <v>0</v>
      </c>
      <c r="AHE2412" s="1">
        <v>0</v>
      </c>
      <c r="AHF2412" s="1">
        <v>0</v>
      </c>
      <c r="AHH2412" s="1">
        <v>0</v>
      </c>
      <c r="AHI2412" s="1">
        <v>0</v>
      </c>
      <c r="AHK2412" s="1">
        <v>0</v>
      </c>
      <c r="AHL2412" s="1">
        <v>0</v>
      </c>
      <c r="AHM2412" s="1">
        <v>0</v>
      </c>
      <c r="AHN2412" s="1">
        <v>0</v>
      </c>
      <c r="AHO2412" s="1">
        <v>0</v>
      </c>
      <c r="AHP2412" s="1">
        <v>0</v>
      </c>
      <c r="AHQ2412" s="1">
        <v>0</v>
      </c>
      <c r="AHR2412" s="1">
        <v>1</v>
      </c>
      <c r="AIM2412" s="1">
        <v>0</v>
      </c>
      <c r="AIN2412" s="1">
        <v>0</v>
      </c>
      <c r="AIO2412" s="1">
        <v>0</v>
      </c>
      <c r="AIR2412" s="1">
        <v>0</v>
      </c>
      <c r="AIT2412" s="3">
        <v>1</v>
      </c>
      <c r="AIU2412" s="1">
        <v>1</v>
      </c>
      <c r="AIV2412" s="1">
        <v>0</v>
      </c>
      <c r="AIW2412" s="1">
        <v>0</v>
      </c>
      <c r="AIX2412" s="1">
        <v>53</v>
      </c>
      <c r="AJB2412" s="1">
        <v>49</v>
      </c>
    </row>
    <row r="2413" spans="2:939" s="1" customFormat="1">
      <c r="B2413" s="1">
        <v>14</v>
      </c>
      <c r="C2413" s="1">
        <v>0</v>
      </c>
      <c r="Z2413" s="1">
        <v>0</v>
      </c>
      <c r="AA2413" s="1">
        <v>1</v>
      </c>
      <c r="AB2413" s="1" t="s">
        <v>10694</v>
      </c>
      <c r="AC2413" s="1">
        <v>4</v>
      </c>
      <c r="AD2413" s="1">
        <v>0</v>
      </c>
      <c r="AE2413" s="1">
        <v>7</v>
      </c>
      <c r="AF2413" s="1">
        <v>0</v>
      </c>
      <c r="AG2413" s="1">
        <v>0</v>
      </c>
      <c r="AI2413" s="1">
        <v>110</v>
      </c>
      <c r="AJ2413" s="1">
        <v>108</v>
      </c>
      <c r="DR2413" s="1">
        <v>72</v>
      </c>
      <c r="DS2413" s="1">
        <v>64</v>
      </c>
      <c r="HA2413" s="1">
        <v>2</v>
      </c>
      <c r="HB2413" s="1">
        <v>2</v>
      </c>
      <c r="HT2413" s="1">
        <v>0</v>
      </c>
      <c r="HU2413" s="1">
        <v>0</v>
      </c>
      <c r="IP2413" s="1">
        <v>94</v>
      </c>
      <c r="IQ2413" s="1">
        <v>92.5</v>
      </c>
      <c r="LX2413" s="1">
        <v>101</v>
      </c>
      <c r="LY2413" s="1">
        <v>78</v>
      </c>
      <c r="PG2413" s="1">
        <v>26</v>
      </c>
      <c r="PH2413" s="1">
        <v>24</v>
      </c>
      <c r="SP2413" s="1">
        <v>98</v>
      </c>
      <c r="SQ2413" s="1">
        <v>98.4</v>
      </c>
      <c r="VX2413" s="1">
        <v>1</v>
      </c>
      <c r="VY2413" s="1">
        <v>1</v>
      </c>
      <c r="WQ2413" s="1">
        <v>1</v>
      </c>
      <c r="WR2413" s="1">
        <v>1</v>
      </c>
      <c r="ZY2413" s="1">
        <v>151.80000000000001</v>
      </c>
      <c r="ZZ2413" s="1">
        <v>152.19999999999999</v>
      </c>
      <c r="AAY2413" s="1">
        <v>33</v>
      </c>
      <c r="ABB2413" s="1">
        <v>11.9</v>
      </c>
      <c r="ABE2413" s="1">
        <v>35</v>
      </c>
      <c r="ABU2413" s="1">
        <v>137</v>
      </c>
      <c r="ABX2413" s="1">
        <v>4.3</v>
      </c>
      <c r="ACA2413" s="1">
        <v>96</v>
      </c>
      <c r="ACD2413" s="1">
        <v>1.01</v>
      </c>
      <c r="ACG2413" s="1">
        <v>201</v>
      </c>
      <c r="ACQ2413" s="1">
        <v>12</v>
      </c>
      <c r="ACT2413" s="1">
        <v>1</v>
      </c>
      <c r="ACW2413" s="1">
        <v>14</v>
      </c>
      <c r="AGS2413" s="1">
        <v>1</v>
      </c>
      <c r="AGT2413" s="1">
        <v>0</v>
      </c>
      <c r="AGU2413" s="1">
        <v>1</v>
      </c>
      <c r="AGV2413" s="1">
        <v>0</v>
      </c>
      <c r="AGW2413" s="1">
        <v>1</v>
      </c>
      <c r="AGX2413" s="1">
        <v>1</v>
      </c>
      <c r="AGY2413" s="1">
        <v>0</v>
      </c>
      <c r="AGZ2413" s="1">
        <v>1</v>
      </c>
      <c r="AHA2413" s="1">
        <v>0</v>
      </c>
      <c r="AHB2413" s="1">
        <v>0</v>
      </c>
      <c r="AHC2413" s="1">
        <v>1</v>
      </c>
      <c r="AHD2413" s="1">
        <v>0</v>
      </c>
      <c r="AHE2413" s="1">
        <v>0</v>
      </c>
      <c r="AHF2413" s="1">
        <v>0</v>
      </c>
      <c r="AHH2413" s="1">
        <v>0</v>
      </c>
      <c r="AHI2413" s="1">
        <v>0</v>
      </c>
      <c r="AHK2413" s="1">
        <v>0</v>
      </c>
      <c r="AHL2413" s="1">
        <v>0</v>
      </c>
      <c r="AHM2413" s="1">
        <v>0</v>
      </c>
      <c r="AHN2413" s="1">
        <v>0</v>
      </c>
      <c r="AHO2413" s="1">
        <v>0</v>
      </c>
      <c r="AHP2413" s="1">
        <v>0</v>
      </c>
      <c r="AHQ2413" s="1">
        <v>0</v>
      </c>
      <c r="AHR2413" s="1">
        <v>1</v>
      </c>
      <c r="AIM2413" s="1">
        <v>0</v>
      </c>
      <c r="AIN2413" s="1">
        <v>0</v>
      </c>
      <c r="AIO2413" s="1">
        <v>0</v>
      </c>
      <c r="AIR2413" s="1">
        <v>0</v>
      </c>
      <c r="AIT2413" s="3">
        <v>1</v>
      </c>
      <c r="AIU2413" s="1">
        <v>1</v>
      </c>
      <c r="AIV2413" s="1">
        <v>0</v>
      </c>
      <c r="AIW2413" s="1">
        <v>0</v>
      </c>
      <c r="AIX2413" s="1">
        <v>52</v>
      </c>
      <c r="AJB2413" s="1">
        <v>56</v>
      </c>
    </row>
    <row r="2414" spans="2:939" s="1" customFormat="1">
      <c r="B2414" s="1">
        <v>15</v>
      </c>
      <c r="C2414" s="1">
        <v>1</v>
      </c>
      <c r="D2414" s="1" t="s">
        <v>10695</v>
      </c>
      <c r="O2414" s="1">
        <v>0</v>
      </c>
      <c r="Z2414" s="1">
        <v>0</v>
      </c>
      <c r="AA2414" s="1">
        <v>2</v>
      </c>
      <c r="AB2414" s="1" t="s">
        <v>10696</v>
      </c>
      <c r="AC2414" s="1">
        <v>3</v>
      </c>
      <c r="AD2414" s="1">
        <v>0</v>
      </c>
      <c r="AE2414" s="1">
        <v>6</v>
      </c>
      <c r="AF2414" s="1">
        <v>0</v>
      </c>
      <c r="AG2414" s="1">
        <v>0</v>
      </c>
      <c r="AI2414" s="1">
        <v>112</v>
      </c>
      <c r="AJ2414" s="1">
        <v>110</v>
      </c>
      <c r="DR2414" s="1">
        <v>66</v>
      </c>
      <c r="DS2414" s="1">
        <v>68</v>
      </c>
      <c r="HA2414" s="1">
        <v>2</v>
      </c>
      <c r="HB2414" s="1">
        <v>2</v>
      </c>
      <c r="HT2414" s="1">
        <v>0</v>
      </c>
      <c r="HU2414" s="1">
        <v>0</v>
      </c>
      <c r="IP2414" s="1">
        <v>95</v>
      </c>
      <c r="IQ2414" s="1">
        <v>94</v>
      </c>
      <c r="LX2414" s="1">
        <v>86</v>
      </c>
      <c r="LY2414" s="1">
        <v>96</v>
      </c>
      <c r="PG2414" s="1">
        <v>26</v>
      </c>
      <c r="PH2414" s="1">
        <v>20</v>
      </c>
      <c r="SP2414" s="1">
        <v>98.7</v>
      </c>
      <c r="SQ2414" s="1">
        <v>97.9</v>
      </c>
      <c r="VX2414" s="1">
        <v>1</v>
      </c>
      <c r="VY2414" s="1">
        <v>1</v>
      </c>
      <c r="WQ2414" s="1">
        <v>1</v>
      </c>
      <c r="WR2414" s="1">
        <v>1</v>
      </c>
      <c r="ZY2414" s="1">
        <v>152.19999999999999</v>
      </c>
      <c r="ZZ2414" s="1">
        <v>152.4</v>
      </c>
      <c r="AAY2414" s="1">
        <v>33</v>
      </c>
      <c r="ABU2414" s="1">
        <v>141</v>
      </c>
      <c r="ABX2414" s="1">
        <v>4.5</v>
      </c>
      <c r="ACA2414" s="1">
        <v>94</v>
      </c>
      <c r="ACD2414" s="1">
        <v>8.8000000000000007</v>
      </c>
      <c r="ACG2414" s="1">
        <v>167</v>
      </c>
      <c r="ACQ2414" s="1">
        <v>19</v>
      </c>
      <c r="ACT2414" s="1">
        <v>1.1599999999999999</v>
      </c>
      <c r="ACW2414" s="1">
        <v>14</v>
      </c>
      <c r="AGS2414" s="1">
        <v>1</v>
      </c>
      <c r="AGT2414" s="1">
        <v>0</v>
      </c>
      <c r="AGU2414" s="1">
        <v>1</v>
      </c>
      <c r="AGV2414" s="1">
        <v>0</v>
      </c>
      <c r="AGW2414" s="1">
        <v>1</v>
      </c>
      <c r="AGX2414" s="1">
        <v>1</v>
      </c>
      <c r="AGY2414" s="1">
        <v>0</v>
      </c>
      <c r="AGZ2414" s="1">
        <v>1</v>
      </c>
      <c r="AHA2414" s="1">
        <v>0</v>
      </c>
      <c r="AHB2414" s="1">
        <v>0</v>
      </c>
      <c r="AHC2414" s="1">
        <v>1</v>
      </c>
      <c r="AHD2414" s="1">
        <v>0</v>
      </c>
      <c r="AHE2414" s="1">
        <v>0</v>
      </c>
      <c r="AHF2414" s="1">
        <v>0</v>
      </c>
      <c r="AHH2414" s="1">
        <v>0</v>
      </c>
      <c r="AHI2414" s="1">
        <v>0</v>
      </c>
      <c r="AHK2414" s="1">
        <v>0</v>
      </c>
      <c r="AHL2414" s="1">
        <v>0</v>
      </c>
      <c r="AHM2414" s="1">
        <v>0</v>
      </c>
      <c r="AHN2414" s="1">
        <v>0</v>
      </c>
      <c r="AHO2414" s="1">
        <v>0</v>
      </c>
      <c r="AHP2414" s="1">
        <v>0</v>
      </c>
      <c r="AHQ2414" s="1">
        <v>0</v>
      </c>
      <c r="AHR2414" s="1">
        <v>0</v>
      </c>
      <c r="AIM2414" s="1">
        <v>0</v>
      </c>
      <c r="AIN2414" s="1">
        <v>0</v>
      </c>
      <c r="AIO2414" s="1">
        <v>0</v>
      </c>
      <c r="AIR2414" s="1">
        <v>0</v>
      </c>
      <c r="AIT2414" s="3">
        <v>1</v>
      </c>
      <c r="AIU2414" s="1">
        <v>1</v>
      </c>
      <c r="AIV2414" s="1">
        <v>0</v>
      </c>
      <c r="AIW2414" s="1">
        <v>0</v>
      </c>
      <c r="AIX2414" s="1">
        <v>51</v>
      </c>
      <c r="AJB2414" s="1">
        <v>51</v>
      </c>
    </row>
    <row r="2415" spans="2:939" s="1" customFormat="1">
      <c r="B2415" s="1">
        <v>16</v>
      </c>
      <c r="C2415" s="1">
        <v>1</v>
      </c>
      <c r="D2415" s="1" t="s">
        <v>10697</v>
      </c>
      <c r="E2415" s="1" t="s">
        <v>3277</v>
      </c>
      <c r="O2415" s="1">
        <v>1</v>
      </c>
      <c r="P2415" s="1">
        <v>0</v>
      </c>
      <c r="Z2415" s="1">
        <v>0</v>
      </c>
      <c r="AA2415" s="1">
        <v>2</v>
      </c>
      <c r="AB2415" s="1" t="s">
        <v>10698</v>
      </c>
      <c r="AC2415" s="1">
        <v>0</v>
      </c>
      <c r="AE2415" s="1">
        <v>18</v>
      </c>
      <c r="AF2415" s="1">
        <v>0</v>
      </c>
      <c r="AG2415" s="1">
        <v>0</v>
      </c>
      <c r="AI2415" s="1">
        <v>122</v>
      </c>
      <c r="AJ2415" s="1">
        <v>108</v>
      </c>
      <c r="DR2415" s="1">
        <v>64</v>
      </c>
      <c r="DS2415" s="1">
        <v>74</v>
      </c>
      <c r="HA2415" s="1">
        <v>2</v>
      </c>
      <c r="HB2415" s="1">
        <v>2</v>
      </c>
      <c r="HT2415" s="1">
        <v>0</v>
      </c>
      <c r="HU2415" s="1">
        <v>0</v>
      </c>
      <c r="IP2415" s="1">
        <v>92</v>
      </c>
      <c r="IQ2415" s="1">
        <v>94</v>
      </c>
      <c r="LX2415" s="1">
        <v>111</v>
      </c>
      <c r="LY2415" s="1">
        <v>104</v>
      </c>
      <c r="PG2415" s="1">
        <v>28</v>
      </c>
      <c r="PH2415" s="1">
        <v>20</v>
      </c>
      <c r="SP2415" s="1">
        <v>96</v>
      </c>
      <c r="SQ2415" s="1">
        <v>97.1</v>
      </c>
      <c r="VX2415" s="1">
        <v>1</v>
      </c>
      <c r="VY2415" s="1">
        <v>1</v>
      </c>
      <c r="WQ2415" s="1">
        <v>1</v>
      </c>
      <c r="WR2415" s="1">
        <v>1</v>
      </c>
      <c r="ZY2415" s="1">
        <v>151.19999999999999</v>
      </c>
      <c r="ZZ2415" s="1">
        <v>151.4</v>
      </c>
      <c r="AGS2415" s="1">
        <v>1</v>
      </c>
      <c r="AGT2415" s="1">
        <v>0</v>
      </c>
      <c r="AGU2415" s="1">
        <v>1</v>
      </c>
      <c r="AGV2415" s="1">
        <v>0</v>
      </c>
      <c r="AGW2415" s="1">
        <v>1</v>
      </c>
      <c r="AGX2415" s="1">
        <v>1</v>
      </c>
      <c r="AGY2415" s="1">
        <v>0</v>
      </c>
      <c r="AGZ2415" s="1">
        <v>1</v>
      </c>
      <c r="AHA2415" s="1">
        <v>0</v>
      </c>
      <c r="AHB2415" s="1">
        <v>0</v>
      </c>
      <c r="AHC2415" s="1">
        <v>1</v>
      </c>
      <c r="AHD2415" s="1">
        <v>0</v>
      </c>
      <c r="AHE2415" s="1">
        <v>0</v>
      </c>
      <c r="AHF2415" s="1">
        <v>0</v>
      </c>
      <c r="AHH2415" s="1">
        <v>0</v>
      </c>
      <c r="AHI2415" s="1">
        <v>0</v>
      </c>
      <c r="AHK2415" s="1">
        <v>0</v>
      </c>
      <c r="AHL2415" s="1">
        <v>0</v>
      </c>
      <c r="AHM2415" s="1">
        <v>0</v>
      </c>
      <c r="AHN2415" s="1">
        <v>0</v>
      </c>
      <c r="AHO2415" s="1">
        <v>0</v>
      </c>
      <c r="AHP2415" s="1">
        <v>0</v>
      </c>
      <c r="AHQ2415" s="1">
        <v>0</v>
      </c>
      <c r="AHR2415" s="1">
        <v>0</v>
      </c>
      <c r="AIM2415" s="1">
        <v>0</v>
      </c>
      <c r="AIN2415" s="1">
        <v>0</v>
      </c>
      <c r="AIO2415" s="1">
        <v>0</v>
      </c>
      <c r="AIR2415" s="1">
        <v>0</v>
      </c>
      <c r="AIT2415" s="3">
        <v>2</v>
      </c>
      <c r="AIU2415" s="1">
        <v>0</v>
      </c>
      <c r="AIV2415" s="1">
        <v>0</v>
      </c>
      <c r="AIW2415" s="1">
        <v>0</v>
      </c>
      <c r="AIX2415" s="1">
        <v>36</v>
      </c>
      <c r="AIY2415" s="1">
        <v>37</v>
      </c>
    </row>
    <row r="2416" spans="2:939" s="80" customFormat="1">
      <c r="B2416" s="80">
        <v>17</v>
      </c>
      <c r="C2416" s="80">
        <v>0</v>
      </c>
      <c r="Z2416" s="80">
        <v>0</v>
      </c>
      <c r="AA2416" s="80">
        <v>2</v>
      </c>
      <c r="AC2416" s="80">
        <v>0</v>
      </c>
      <c r="AE2416" s="80">
        <v>0</v>
      </c>
      <c r="AG2416" s="80">
        <v>0</v>
      </c>
      <c r="AI2416" s="80">
        <v>118</v>
      </c>
      <c r="DR2416" s="80">
        <v>72</v>
      </c>
      <c r="HA2416" s="80">
        <v>2</v>
      </c>
      <c r="HT2416" s="80">
        <v>0</v>
      </c>
      <c r="IP2416" s="80">
        <v>95</v>
      </c>
      <c r="LX2416" s="80">
        <v>97</v>
      </c>
      <c r="PG2416" s="80">
        <v>20</v>
      </c>
      <c r="SP2416" s="80">
        <v>98</v>
      </c>
      <c r="VX2416" s="80">
        <v>1</v>
      </c>
      <c r="WQ2416" s="80">
        <v>1</v>
      </c>
      <c r="ZY2416" s="80">
        <v>150</v>
      </c>
      <c r="AGS2416" s="80">
        <v>1</v>
      </c>
      <c r="AGT2416" s="80">
        <v>0</v>
      </c>
      <c r="AGU2416" s="80">
        <v>0</v>
      </c>
      <c r="AGV2416" s="80">
        <v>0</v>
      </c>
      <c r="AGW2416" s="80">
        <v>1</v>
      </c>
      <c r="AGX2416" s="80">
        <v>1</v>
      </c>
      <c r="AGY2416" s="80">
        <v>0</v>
      </c>
      <c r="AGZ2416" s="80">
        <v>0</v>
      </c>
      <c r="AHA2416" s="80">
        <v>0</v>
      </c>
      <c r="AHB2416" s="80">
        <v>0</v>
      </c>
      <c r="AHC2416" s="80">
        <v>1</v>
      </c>
      <c r="AHD2416" s="80">
        <v>0</v>
      </c>
      <c r="AHE2416" s="80">
        <v>0</v>
      </c>
      <c r="AHF2416" s="80">
        <v>0</v>
      </c>
      <c r="AHH2416" s="80">
        <v>0</v>
      </c>
      <c r="AHI2416" s="80">
        <v>0</v>
      </c>
      <c r="AHK2416" s="80">
        <v>0</v>
      </c>
      <c r="AHL2416" s="80">
        <v>0</v>
      </c>
      <c r="AHM2416" s="80">
        <v>0</v>
      </c>
      <c r="AHN2416" s="80">
        <v>0</v>
      </c>
      <c r="AHO2416" s="80">
        <v>0</v>
      </c>
      <c r="AHP2416" s="80">
        <v>0</v>
      </c>
      <c r="AHQ2416" s="80">
        <v>0</v>
      </c>
      <c r="AHR2416" s="80">
        <v>0</v>
      </c>
      <c r="AIM2416" s="80">
        <v>0</v>
      </c>
      <c r="AIN2416" s="80">
        <v>0</v>
      </c>
      <c r="AIO2416" s="80">
        <v>0</v>
      </c>
      <c r="AIR2416" s="80">
        <v>0</v>
      </c>
      <c r="AIT2416" s="86">
        <v>0</v>
      </c>
      <c r="AIU2416" s="80">
        <v>1</v>
      </c>
      <c r="AIV2416" s="80">
        <v>0</v>
      </c>
      <c r="AIW2416" s="80">
        <v>0</v>
      </c>
      <c r="AJB2416" s="80">
        <v>80</v>
      </c>
    </row>
    <row r="2417" spans="1:939" s="1" customFormat="1">
      <c r="A2417" s="1">
        <v>509</v>
      </c>
      <c r="B2417" s="1">
        <v>1</v>
      </c>
      <c r="C2417" s="1">
        <v>1</v>
      </c>
      <c r="D2417" s="1" t="s">
        <v>10699</v>
      </c>
      <c r="O2417" s="1">
        <v>0</v>
      </c>
      <c r="Z2417" s="1">
        <v>0</v>
      </c>
      <c r="AA2417" s="1">
        <v>2</v>
      </c>
      <c r="AB2417" s="1" t="s">
        <v>10700</v>
      </c>
      <c r="AC2417" s="1">
        <v>0</v>
      </c>
      <c r="AE2417" s="1">
        <v>0</v>
      </c>
      <c r="AG2417" s="1">
        <v>0</v>
      </c>
      <c r="AI2417" s="1">
        <v>138</v>
      </c>
      <c r="DR2417" s="1">
        <v>64</v>
      </c>
      <c r="HA2417" s="1">
        <v>0</v>
      </c>
      <c r="HT2417" s="1">
        <v>0</v>
      </c>
      <c r="IP2417" s="1">
        <v>97</v>
      </c>
      <c r="LX2417" s="1">
        <v>112</v>
      </c>
      <c r="PG2417" s="1">
        <v>22</v>
      </c>
      <c r="SP2417" s="1">
        <v>97.9</v>
      </c>
      <c r="VX2417" s="1">
        <v>1</v>
      </c>
      <c r="WQ2417" s="1">
        <v>0</v>
      </c>
      <c r="ACG2417" s="1">
        <v>233</v>
      </c>
      <c r="ACH2417" s="1">
        <v>350</v>
      </c>
      <c r="AGS2417" s="1">
        <v>0</v>
      </c>
      <c r="AGT2417" s="1">
        <v>0</v>
      </c>
      <c r="AGU2417" s="1">
        <v>0</v>
      </c>
      <c r="AGV2417" s="1">
        <v>0</v>
      </c>
      <c r="AGW2417" s="1">
        <v>0</v>
      </c>
      <c r="AGX2417" s="1">
        <v>1</v>
      </c>
      <c r="AGY2417" s="1">
        <v>0</v>
      </c>
      <c r="AGZ2417" s="1">
        <v>0</v>
      </c>
      <c r="AHA2417" s="1">
        <v>0</v>
      </c>
      <c r="AHB2417" s="1">
        <v>0</v>
      </c>
      <c r="AHC2417" s="1">
        <v>1</v>
      </c>
      <c r="AHD2417" s="1">
        <v>0</v>
      </c>
      <c r="AHE2417" s="1">
        <v>0</v>
      </c>
      <c r="AHF2417" s="1">
        <v>0</v>
      </c>
      <c r="AHH2417" s="1">
        <v>0</v>
      </c>
      <c r="AHI2417" s="1">
        <v>0</v>
      </c>
      <c r="AHK2417" s="1">
        <v>0</v>
      </c>
      <c r="AHL2417" s="1">
        <v>0</v>
      </c>
      <c r="AHM2417" s="1">
        <v>0</v>
      </c>
      <c r="AHN2417" s="1">
        <v>0</v>
      </c>
      <c r="AHO2417" s="1">
        <v>0</v>
      </c>
      <c r="AHP2417" s="1">
        <v>0</v>
      </c>
      <c r="AHQ2417" s="1">
        <v>0</v>
      </c>
      <c r="AHR2417" s="1">
        <v>0</v>
      </c>
      <c r="AIM2417" s="1">
        <v>0</v>
      </c>
      <c r="AIN2417" s="1">
        <v>0</v>
      </c>
      <c r="AIO2417" s="1">
        <v>0</v>
      </c>
      <c r="AIP2417" s="1">
        <v>1</v>
      </c>
      <c r="AIQ2417" s="1">
        <v>1</v>
      </c>
      <c r="AIR2417" s="1">
        <v>1</v>
      </c>
      <c r="AIS2417" s="1">
        <v>1</v>
      </c>
      <c r="AIT2417" s="1">
        <v>1</v>
      </c>
      <c r="AIU2417" s="1">
        <v>0</v>
      </c>
      <c r="AIV2417" s="1">
        <v>0</v>
      </c>
      <c r="AIW2417" s="1">
        <v>0</v>
      </c>
      <c r="AIX2417" s="1">
        <v>35</v>
      </c>
    </row>
    <row r="2418" spans="1:939" s="1" customFormat="1">
      <c r="B2418" s="1">
        <v>2</v>
      </c>
      <c r="C2418" s="1">
        <v>1</v>
      </c>
      <c r="D2418" s="1" t="s">
        <v>10701</v>
      </c>
      <c r="O2418" s="1">
        <v>1</v>
      </c>
      <c r="Z2418" s="1">
        <v>0</v>
      </c>
      <c r="AA2418" s="1">
        <v>1</v>
      </c>
      <c r="AC2418" s="1">
        <v>0</v>
      </c>
      <c r="AE2418" s="1">
        <v>21</v>
      </c>
      <c r="AF2418" s="1">
        <v>0</v>
      </c>
      <c r="AG2418" s="1">
        <v>0</v>
      </c>
      <c r="AI2418" s="1">
        <v>142</v>
      </c>
      <c r="AJ2418" s="1">
        <v>142</v>
      </c>
      <c r="DR2418" s="1">
        <v>66</v>
      </c>
      <c r="DS2418" s="1">
        <v>68</v>
      </c>
      <c r="HA2418" s="1">
        <v>0</v>
      </c>
      <c r="HB2418" s="1">
        <v>0</v>
      </c>
      <c r="HT2418" s="1">
        <v>0</v>
      </c>
      <c r="HU2418" s="1">
        <v>0</v>
      </c>
      <c r="IP2418" s="1">
        <v>96</v>
      </c>
      <c r="IQ2418" s="1">
        <v>95</v>
      </c>
      <c r="LX2418" s="1">
        <v>95</v>
      </c>
      <c r="LY2418" s="1">
        <v>86</v>
      </c>
      <c r="PG2418" s="1">
        <v>28</v>
      </c>
      <c r="PH2418" s="1">
        <v>24</v>
      </c>
      <c r="SP2418" s="1">
        <v>98.4</v>
      </c>
      <c r="SQ2418" s="1">
        <v>97.7</v>
      </c>
      <c r="VX2418" s="1">
        <v>1</v>
      </c>
      <c r="VY2418" s="1">
        <v>1</v>
      </c>
      <c r="WQ2418" s="1">
        <v>0</v>
      </c>
      <c r="WR2418" s="1">
        <v>0</v>
      </c>
      <c r="ACG2418" s="1">
        <v>343</v>
      </c>
      <c r="ACH2418" s="1">
        <v>288</v>
      </c>
      <c r="ACI2418" s="1">
        <v>183</v>
      </c>
      <c r="ACJ2418" s="1">
        <v>293</v>
      </c>
      <c r="ACK2418" s="1">
        <v>527</v>
      </c>
      <c r="AGS2418" s="1">
        <v>0</v>
      </c>
      <c r="AGT2418" s="1">
        <v>0</v>
      </c>
      <c r="AGU2418" s="1">
        <v>0</v>
      </c>
      <c r="AGV2418" s="1">
        <v>0</v>
      </c>
      <c r="AGW2418" s="1">
        <v>0</v>
      </c>
      <c r="AGX2418" s="1">
        <v>1</v>
      </c>
      <c r="AGY2418" s="1">
        <v>0</v>
      </c>
      <c r="AGZ2418" s="1">
        <v>0</v>
      </c>
      <c r="AHA2418" s="1">
        <v>0</v>
      </c>
      <c r="AHB2418" s="1">
        <v>0</v>
      </c>
      <c r="AHC2418" s="1">
        <v>1</v>
      </c>
      <c r="AHD2418" s="1">
        <v>0</v>
      </c>
      <c r="AHE2418" s="1">
        <v>0</v>
      </c>
      <c r="AHF2418" s="1">
        <v>0</v>
      </c>
      <c r="AHH2418" s="1">
        <v>0</v>
      </c>
      <c r="AHI2418" s="1">
        <v>0</v>
      </c>
      <c r="AHK2418" s="1">
        <v>0</v>
      </c>
      <c r="AHL2418" s="1">
        <v>0</v>
      </c>
      <c r="AHM2418" s="1">
        <v>0</v>
      </c>
      <c r="AHN2418" s="1">
        <v>0</v>
      </c>
      <c r="AHO2418" s="1">
        <v>0</v>
      </c>
      <c r="AHP2418" s="1">
        <v>0</v>
      </c>
      <c r="AHQ2418" s="1">
        <v>0</v>
      </c>
      <c r="AHR2418" s="1">
        <v>0</v>
      </c>
      <c r="AIM2418" s="1">
        <v>0</v>
      </c>
      <c r="AIN2418" s="1">
        <v>0</v>
      </c>
      <c r="AIO2418" s="1">
        <v>0</v>
      </c>
      <c r="AIT2418" s="1">
        <v>1</v>
      </c>
      <c r="AIU2418" s="1">
        <v>1</v>
      </c>
      <c r="AIV2418" s="1">
        <v>0</v>
      </c>
      <c r="AIW2418" s="1">
        <v>0</v>
      </c>
      <c r="AIX2418" s="1">
        <v>27</v>
      </c>
      <c r="AJB2418" s="1">
        <v>38</v>
      </c>
    </row>
    <row r="2419" spans="1:939" s="1" customFormat="1">
      <c r="B2419" s="1">
        <v>3</v>
      </c>
      <c r="C2419" s="1">
        <v>0</v>
      </c>
      <c r="Z2419" s="1">
        <v>0</v>
      </c>
      <c r="AA2419" s="1">
        <v>2</v>
      </c>
      <c r="AB2419" s="1" t="s">
        <v>10702</v>
      </c>
      <c r="AC2419" s="1">
        <v>0</v>
      </c>
      <c r="AE2419" s="1">
        <v>16</v>
      </c>
      <c r="AF2419" s="1">
        <v>0</v>
      </c>
      <c r="AG2419" s="1">
        <v>0</v>
      </c>
      <c r="AI2419" s="1">
        <v>138</v>
      </c>
      <c r="AJ2419" s="1">
        <v>130</v>
      </c>
      <c r="DR2419" s="1">
        <v>66</v>
      </c>
      <c r="DS2419" s="1">
        <v>60</v>
      </c>
      <c r="HA2419" s="1">
        <v>0</v>
      </c>
      <c r="HB2419" s="1">
        <v>0</v>
      </c>
      <c r="HT2419" s="1">
        <v>0</v>
      </c>
      <c r="HU2419" s="1">
        <v>0</v>
      </c>
      <c r="IP2419" s="1">
        <v>96</v>
      </c>
      <c r="IQ2419" s="1">
        <v>95</v>
      </c>
      <c r="LX2419" s="1">
        <v>90</v>
      </c>
      <c r="LY2419" s="1">
        <v>100</v>
      </c>
      <c r="PG2419" s="1">
        <v>26</v>
      </c>
      <c r="PH2419" s="1">
        <v>26</v>
      </c>
      <c r="SP2419" s="1">
        <v>96.6</v>
      </c>
      <c r="SQ2419" s="1">
        <v>98</v>
      </c>
      <c r="VX2419" s="1">
        <v>1</v>
      </c>
      <c r="VY2419" s="1">
        <v>1</v>
      </c>
      <c r="WQ2419" s="1">
        <v>0</v>
      </c>
      <c r="WR2419" s="1">
        <v>0</v>
      </c>
      <c r="ACG2419" s="1">
        <v>166</v>
      </c>
      <c r="ACH2419" s="1">
        <v>175</v>
      </c>
      <c r="AGS2419" s="1">
        <v>0</v>
      </c>
      <c r="AGT2419" s="1">
        <v>0</v>
      </c>
      <c r="AGU2419" s="1">
        <v>0</v>
      </c>
      <c r="AGV2419" s="1">
        <v>0</v>
      </c>
      <c r="AGW2419" s="1">
        <v>0</v>
      </c>
      <c r="AGX2419" s="1">
        <v>1</v>
      </c>
      <c r="AGY2419" s="1">
        <v>0</v>
      </c>
      <c r="AGZ2419" s="1">
        <v>0</v>
      </c>
      <c r="AHA2419" s="1">
        <v>0</v>
      </c>
      <c r="AHB2419" s="1">
        <v>0</v>
      </c>
      <c r="AHC2419" s="1">
        <v>1</v>
      </c>
      <c r="AHD2419" s="1">
        <v>0</v>
      </c>
      <c r="AHE2419" s="1">
        <v>0</v>
      </c>
      <c r="AHF2419" s="1">
        <v>0</v>
      </c>
      <c r="AHH2419" s="1">
        <v>0</v>
      </c>
      <c r="AHI2419" s="1">
        <v>0</v>
      </c>
      <c r="AHK2419" s="1">
        <v>0</v>
      </c>
      <c r="AHL2419" s="1">
        <v>0</v>
      </c>
      <c r="AHM2419" s="1">
        <v>0</v>
      </c>
      <c r="AHN2419" s="1">
        <v>0</v>
      </c>
      <c r="AHO2419" s="1">
        <v>0</v>
      </c>
      <c r="AHP2419" s="1">
        <v>0</v>
      </c>
      <c r="AHQ2419" s="1">
        <v>0</v>
      </c>
      <c r="AHR2419" s="1">
        <v>0</v>
      </c>
      <c r="AIM2419" s="1">
        <v>0</v>
      </c>
      <c r="AIN2419" s="1">
        <v>0</v>
      </c>
      <c r="AIO2419" s="1">
        <v>0</v>
      </c>
      <c r="AIT2419" s="1">
        <v>1</v>
      </c>
      <c r="AIU2419" s="1">
        <v>1</v>
      </c>
      <c r="AIV2419" s="1">
        <v>0</v>
      </c>
      <c r="AIW2419" s="1">
        <v>0</v>
      </c>
      <c r="AIX2419" s="1">
        <v>28</v>
      </c>
      <c r="AJB2419" s="1">
        <v>20</v>
      </c>
    </row>
    <row r="2420" spans="1:939" s="1" customFormat="1">
      <c r="B2420" s="1">
        <v>4</v>
      </c>
      <c r="C2420" s="1">
        <v>1</v>
      </c>
      <c r="D2420" s="1" t="s">
        <v>10703</v>
      </c>
      <c r="O2420" s="1">
        <v>0</v>
      </c>
      <c r="Z2420" s="1">
        <v>0</v>
      </c>
      <c r="AA2420" s="1">
        <v>2</v>
      </c>
      <c r="AB2420" s="1" t="s">
        <v>10704</v>
      </c>
      <c r="AC2420" s="1">
        <v>0</v>
      </c>
      <c r="AE2420" s="1">
        <v>21</v>
      </c>
      <c r="AF2420" s="1">
        <v>0</v>
      </c>
      <c r="AG2420" s="1">
        <v>0</v>
      </c>
      <c r="AI2420" s="1">
        <v>114</v>
      </c>
      <c r="AJ2420" s="1">
        <v>128</v>
      </c>
      <c r="DR2420" s="1">
        <v>62</v>
      </c>
      <c r="DS2420" s="1">
        <v>64</v>
      </c>
      <c r="HA2420" s="1">
        <v>2</v>
      </c>
      <c r="HB2420" s="1">
        <v>0</v>
      </c>
      <c r="HT2420" s="1">
        <v>0</v>
      </c>
      <c r="HU2420" s="1">
        <v>0</v>
      </c>
      <c r="IP2420" s="1">
        <v>96</v>
      </c>
      <c r="IQ2420" s="1">
        <v>95</v>
      </c>
      <c r="LX2420" s="1">
        <v>96</v>
      </c>
      <c r="LY2420" s="1">
        <v>98</v>
      </c>
      <c r="PG2420" s="1">
        <v>24</v>
      </c>
      <c r="PH2420" s="1">
        <v>24</v>
      </c>
      <c r="SP2420" s="1">
        <v>98.2</v>
      </c>
      <c r="SQ2420" s="1">
        <v>96.1</v>
      </c>
      <c r="VX2420" s="1">
        <v>1</v>
      </c>
      <c r="VY2420" s="1">
        <v>1</v>
      </c>
      <c r="WQ2420" s="1">
        <v>0</v>
      </c>
      <c r="WR2420" s="1">
        <v>0</v>
      </c>
      <c r="ACG2420" s="1">
        <v>162</v>
      </c>
      <c r="ACH2420" s="1">
        <v>226</v>
      </c>
      <c r="ACI2420" s="1">
        <v>540</v>
      </c>
      <c r="AGS2420" s="1">
        <v>0</v>
      </c>
      <c r="AGT2420" s="1">
        <v>0</v>
      </c>
      <c r="AGU2420" s="1">
        <v>0</v>
      </c>
      <c r="AGV2420" s="1">
        <v>0</v>
      </c>
      <c r="AGW2420" s="1">
        <v>0</v>
      </c>
      <c r="AGX2420" s="1">
        <v>1</v>
      </c>
      <c r="AGY2420" s="1">
        <v>0</v>
      </c>
      <c r="AGZ2420" s="1">
        <v>0</v>
      </c>
      <c r="AHA2420" s="1">
        <v>0</v>
      </c>
      <c r="AHB2420" s="1">
        <v>0</v>
      </c>
      <c r="AHC2420" s="1">
        <v>1</v>
      </c>
      <c r="AHD2420" s="1">
        <v>0</v>
      </c>
      <c r="AHE2420" s="1">
        <v>0</v>
      </c>
      <c r="AHF2420" s="1">
        <v>0</v>
      </c>
      <c r="AHH2420" s="1">
        <v>0</v>
      </c>
      <c r="AHI2420" s="1">
        <v>0</v>
      </c>
      <c r="AHK2420" s="1">
        <v>0</v>
      </c>
      <c r="AHL2420" s="1">
        <v>0</v>
      </c>
      <c r="AHM2420" s="1">
        <v>0</v>
      </c>
      <c r="AHN2420" s="1">
        <v>0</v>
      </c>
      <c r="AHO2420" s="1">
        <v>0</v>
      </c>
      <c r="AHP2420" s="1">
        <v>0</v>
      </c>
      <c r="AHQ2420" s="1">
        <v>0</v>
      </c>
      <c r="AHR2420" s="1">
        <v>0</v>
      </c>
      <c r="AIM2420" s="1">
        <v>0</v>
      </c>
      <c r="AIN2420" s="1">
        <v>0</v>
      </c>
      <c r="AIO2420" s="1">
        <v>0</v>
      </c>
      <c r="AIT2420" s="1">
        <v>1</v>
      </c>
      <c r="AIU2420" s="1">
        <v>1</v>
      </c>
      <c r="AIV2420" s="1">
        <v>0</v>
      </c>
      <c r="AIW2420" s="1">
        <v>0</v>
      </c>
      <c r="AIX2420" s="1">
        <v>21</v>
      </c>
      <c r="AJB2420" s="1">
        <v>15</v>
      </c>
    </row>
    <row r="2421" spans="1:939" s="80" customFormat="1">
      <c r="B2421" s="80">
        <v>5</v>
      </c>
      <c r="C2421" s="80">
        <v>0</v>
      </c>
      <c r="Z2421" s="80">
        <v>0</v>
      </c>
      <c r="AA2421" s="80">
        <v>2</v>
      </c>
      <c r="AB2421" s="80" t="s">
        <v>10705</v>
      </c>
      <c r="AC2421" s="80">
        <v>0</v>
      </c>
      <c r="AE2421" s="80">
        <v>19</v>
      </c>
      <c r="AF2421" s="80">
        <v>0</v>
      </c>
      <c r="AG2421" s="80">
        <v>0</v>
      </c>
      <c r="AI2421" s="80">
        <v>150</v>
      </c>
      <c r="DR2421" s="80">
        <v>80</v>
      </c>
      <c r="HA2421" s="80">
        <v>2</v>
      </c>
      <c r="HT2421" s="80">
        <v>0</v>
      </c>
      <c r="IP2421" s="80">
        <v>95</v>
      </c>
      <c r="LX2421" s="80">
        <v>106</v>
      </c>
      <c r="PG2421" s="80">
        <v>26</v>
      </c>
      <c r="SP2421" s="80">
        <v>96</v>
      </c>
      <c r="VX2421" s="80">
        <v>1</v>
      </c>
      <c r="WQ2421" s="80">
        <v>0</v>
      </c>
      <c r="ACG2421" s="80">
        <v>138</v>
      </c>
      <c r="ACH2421" s="80">
        <v>167</v>
      </c>
      <c r="AGS2421" s="80">
        <v>0</v>
      </c>
      <c r="AGT2421" s="80">
        <v>0</v>
      </c>
      <c r="AGU2421" s="80">
        <v>0</v>
      </c>
      <c r="AGV2421" s="80">
        <v>0</v>
      </c>
      <c r="AGW2421" s="80">
        <v>0</v>
      </c>
      <c r="AGX2421" s="80">
        <v>1</v>
      </c>
      <c r="AGY2421" s="80">
        <v>0</v>
      </c>
      <c r="AGZ2421" s="80">
        <v>0</v>
      </c>
      <c r="AHA2421" s="80">
        <v>0</v>
      </c>
      <c r="AHB2421" s="80">
        <v>0</v>
      </c>
      <c r="AHC2421" s="80">
        <v>1</v>
      </c>
      <c r="AHD2421" s="80">
        <v>0</v>
      </c>
      <c r="AHE2421" s="80">
        <v>0</v>
      </c>
      <c r="AHF2421" s="80">
        <v>0</v>
      </c>
      <c r="AHH2421" s="80">
        <v>0</v>
      </c>
      <c r="AHI2421" s="80">
        <v>0</v>
      </c>
      <c r="AHK2421" s="80">
        <v>0</v>
      </c>
      <c r="AHL2421" s="80">
        <v>0</v>
      </c>
      <c r="AHM2421" s="80">
        <v>0</v>
      </c>
      <c r="AHN2421" s="80">
        <v>0</v>
      </c>
      <c r="AHO2421" s="80">
        <v>0</v>
      </c>
      <c r="AHP2421" s="80">
        <v>0</v>
      </c>
      <c r="AHQ2421" s="80">
        <v>0</v>
      </c>
      <c r="AHR2421" s="80">
        <v>0</v>
      </c>
      <c r="AIM2421" s="80">
        <v>0</v>
      </c>
      <c r="AIN2421" s="80">
        <v>0</v>
      </c>
      <c r="AIO2421" s="80">
        <v>0</v>
      </c>
      <c r="AIT2421" s="80">
        <v>1</v>
      </c>
      <c r="AIU2421" s="80">
        <v>0</v>
      </c>
      <c r="AIV2421" s="80">
        <v>0</v>
      </c>
      <c r="AIW2421" s="80">
        <v>0</v>
      </c>
      <c r="AIX2421" s="80">
        <v>14</v>
      </c>
    </row>
    <row r="2422" spans="1:939" s="1" customFormat="1">
      <c r="A2422" s="1">
        <v>510</v>
      </c>
      <c r="B2422" s="1">
        <v>1</v>
      </c>
      <c r="C2422" s="1">
        <v>0</v>
      </c>
      <c r="Z2422" s="1">
        <v>0</v>
      </c>
      <c r="AA2422" s="1">
        <v>2</v>
      </c>
      <c r="AB2422" s="1" t="s">
        <v>10706</v>
      </c>
      <c r="AC2422" s="1">
        <v>0</v>
      </c>
      <c r="AE2422" s="1">
        <v>0</v>
      </c>
      <c r="AG2422" s="1">
        <v>0</v>
      </c>
      <c r="AI2422" s="1">
        <v>140</v>
      </c>
      <c r="DR2422" s="1">
        <v>84</v>
      </c>
      <c r="HA2422" s="1">
        <v>2</v>
      </c>
      <c r="HT2422" s="1">
        <v>0</v>
      </c>
      <c r="IP2422" s="1">
        <v>95</v>
      </c>
      <c r="IQ2422" s="1">
        <v>90</v>
      </c>
      <c r="IR2422" s="1">
        <v>92.5</v>
      </c>
      <c r="LX2422" s="1">
        <v>96</v>
      </c>
      <c r="PG2422" s="1">
        <v>22</v>
      </c>
      <c r="SP2422" s="1">
        <v>97.7</v>
      </c>
      <c r="VX2422" s="1">
        <v>1</v>
      </c>
      <c r="WQ2422" s="1">
        <v>1</v>
      </c>
      <c r="WR2422" s="1">
        <v>1</v>
      </c>
      <c r="WS2422" s="1">
        <v>1</v>
      </c>
      <c r="AGS2422" s="1">
        <v>0</v>
      </c>
      <c r="AGT2422" s="1">
        <v>0</v>
      </c>
      <c r="AGU2422" s="1">
        <v>0</v>
      </c>
      <c r="AGV2422" s="1">
        <v>0</v>
      </c>
      <c r="AGW2422" s="1">
        <v>1</v>
      </c>
      <c r="AGX2422" s="1">
        <v>1</v>
      </c>
      <c r="AGY2422" s="1">
        <v>0</v>
      </c>
      <c r="AGZ2422" s="1">
        <v>0</v>
      </c>
      <c r="AHA2422" s="1">
        <v>0</v>
      </c>
      <c r="AHB2422" s="1">
        <v>0</v>
      </c>
      <c r="AHC2422" s="1">
        <v>1</v>
      </c>
      <c r="AHD2422" s="1">
        <v>0</v>
      </c>
      <c r="AHE2422" s="1">
        <v>0</v>
      </c>
      <c r="AHF2422" s="1">
        <v>0</v>
      </c>
      <c r="AHH2422" s="1">
        <v>0</v>
      </c>
      <c r="AHI2422" s="1">
        <v>0</v>
      </c>
      <c r="AHK2422" s="1">
        <v>0</v>
      </c>
      <c r="AHL2422" s="1">
        <v>0</v>
      </c>
      <c r="AHM2422" s="1">
        <v>0</v>
      </c>
      <c r="AHN2422" s="1">
        <v>0</v>
      </c>
      <c r="AHO2422" s="1">
        <v>0</v>
      </c>
      <c r="AHP2422" s="1">
        <v>0</v>
      </c>
      <c r="AHQ2422" s="1">
        <v>0</v>
      </c>
      <c r="AHR2422" s="1">
        <v>1</v>
      </c>
      <c r="AIM2422" s="1">
        <v>0</v>
      </c>
      <c r="AIN2422" s="1">
        <v>0</v>
      </c>
      <c r="AIO2422" s="1">
        <v>0</v>
      </c>
      <c r="AIP2422" s="1">
        <v>1</v>
      </c>
      <c r="AIQ2422" s="1">
        <v>1</v>
      </c>
      <c r="AIR2422" s="1">
        <v>1</v>
      </c>
      <c r="AIS2422" s="1">
        <v>1</v>
      </c>
      <c r="AIT2422" s="3">
        <v>1</v>
      </c>
      <c r="AIU2422" s="1">
        <v>0</v>
      </c>
      <c r="AIV2422" s="1">
        <v>0</v>
      </c>
      <c r="AIW2422" s="1">
        <v>0</v>
      </c>
      <c r="AIX2422" s="1">
        <v>83</v>
      </c>
    </row>
    <row r="2423" spans="1:939" s="1" customFormat="1">
      <c r="B2423" s="1">
        <v>2</v>
      </c>
      <c r="C2423" s="1">
        <v>1</v>
      </c>
      <c r="D2423" s="1" t="s">
        <v>7434</v>
      </c>
      <c r="O2423" s="1">
        <v>0</v>
      </c>
      <c r="Z2423" s="1">
        <v>0</v>
      </c>
      <c r="AA2423" s="1">
        <v>2</v>
      </c>
      <c r="AB2423" s="1" t="s">
        <v>10707</v>
      </c>
      <c r="AC2423" s="1">
        <v>0</v>
      </c>
      <c r="AE2423" s="1">
        <v>0</v>
      </c>
      <c r="AG2423" s="1">
        <v>0</v>
      </c>
      <c r="AI2423" s="1">
        <v>138</v>
      </c>
      <c r="AK2423" s="1">
        <v>140</v>
      </c>
      <c r="DR2423" s="1">
        <v>72</v>
      </c>
      <c r="DT2423" s="1">
        <v>68</v>
      </c>
      <c r="HA2423" s="1">
        <v>2</v>
      </c>
      <c r="HC2423" s="1">
        <v>2</v>
      </c>
      <c r="HT2423" s="1">
        <v>0</v>
      </c>
      <c r="HV2423" s="1">
        <v>0</v>
      </c>
      <c r="IP2423" s="1">
        <v>93.5</v>
      </c>
      <c r="IQ2423" s="1">
        <v>89</v>
      </c>
      <c r="IR2423" s="1">
        <v>93</v>
      </c>
      <c r="LX2423" s="1">
        <v>88</v>
      </c>
      <c r="LZ2423" s="1">
        <v>90</v>
      </c>
      <c r="PG2423" s="1">
        <v>20</v>
      </c>
      <c r="PI2423" s="1">
        <v>20</v>
      </c>
      <c r="SP2423" s="1">
        <v>98</v>
      </c>
      <c r="SR2423" s="1">
        <v>97.8</v>
      </c>
      <c r="VX2423" s="1">
        <v>1</v>
      </c>
      <c r="VZ2423" s="1">
        <v>1</v>
      </c>
      <c r="WQ2423" s="1">
        <v>1</v>
      </c>
      <c r="WR2423" s="1">
        <v>1</v>
      </c>
      <c r="WS2423" s="1">
        <v>1</v>
      </c>
      <c r="AGS2423" s="1">
        <v>0</v>
      </c>
      <c r="AGT2423" s="1">
        <v>0</v>
      </c>
      <c r="AGU2423" s="1">
        <v>0</v>
      </c>
      <c r="AGV2423" s="1">
        <v>0</v>
      </c>
      <c r="AGW2423" s="1">
        <v>1</v>
      </c>
      <c r="AGX2423" s="1">
        <v>1</v>
      </c>
      <c r="AGY2423" s="1">
        <v>0</v>
      </c>
      <c r="AGZ2423" s="1">
        <v>0</v>
      </c>
      <c r="AHA2423" s="1">
        <v>0</v>
      </c>
      <c r="AHB2423" s="1">
        <v>0</v>
      </c>
      <c r="AHC2423" s="1">
        <v>1</v>
      </c>
      <c r="AHD2423" s="1">
        <v>0</v>
      </c>
      <c r="AHE2423" s="1">
        <v>0</v>
      </c>
      <c r="AHF2423" s="1">
        <v>0</v>
      </c>
      <c r="AHH2423" s="1">
        <v>0</v>
      </c>
      <c r="AHI2423" s="1">
        <v>0</v>
      </c>
      <c r="AHK2423" s="1">
        <v>0</v>
      </c>
      <c r="AHL2423" s="1">
        <v>0</v>
      </c>
      <c r="AHM2423" s="1">
        <v>0</v>
      </c>
      <c r="AHN2423" s="1">
        <v>0</v>
      </c>
      <c r="AHO2423" s="1">
        <v>0</v>
      </c>
      <c r="AHP2423" s="1">
        <v>0</v>
      </c>
      <c r="AHQ2423" s="1">
        <v>0</v>
      </c>
      <c r="AHR2423" s="1">
        <v>0</v>
      </c>
      <c r="AIM2423" s="1">
        <v>0</v>
      </c>
      <c r="AIN2423" s="1">
        <v>0</v>
      </c>
      <c r="AIO2423" s="1">
        <v>0</v>
      </c>
      <c r="AIT2423" s="3">
        <v>0</v>
      </c>
      <c r="AIU2423" s="1">
        <v>2</v>
      </c>
      <c r="AIV2423" s="1">
        <v>0</v>
      </c>
      <c r="AIW2423" s="1">
        <v>0</v>
      </c>
      <c r="AJB2423" s="1">
        <v>43</v>
      </c>
      <c r="AJC2423" s="1">
        <v>45</v>
      </c>
    </row>
    <row r="2424" spans="1:939" s="1" customFormat="1">
      <c r="B2424" s="1">
        <v>3</v>
      </c>
      <c r="C2424" s="1">
        <v>1</v>
      </c>
      <c r="D2424" s="1" t="s">
        <v>10708</v>
      </c>
      <c r="O2424" s="1">
        <v>0</v>
      </c>
      <c r="Z2424" s="1">
        <v>0</v>
      </c>
      <c r="AA2424" s="1">
        <v>2</v>
      </c>
      <c r="AC2424" s="1">
        <v>0</v>
      </c>
      <c r="AE2424" s="1">
        <v>0</v>
      </c>
      <c r="AG2424" s="1">
        <v>0</v>
      </c>
      <c r="AI2424" s="1">
        <v>136</v>
      </c>
      <c r="AK2424" s="1">
        <v>136</v>
      </c>
      <c r="DR2424" s="1">
        <v>84</v>
      </c>
      <c r="DT2424" s="1">
        <v>80</v>
      </c>
      <c r="HA2424" s="1">
        <v>2</v>
      </c>
      <c r="HC2424" s="1">
        <v>2</v>
      </c>
      <c r="HT2424" s="1">
        <v>0</v>
      </c>
      <c r="HV2424" s="1">
        <v>0</v>
      </c>
      <c r="IP2424" s="1">
        <v>94</v>
      </c>
      <c r="IQ2424" s="1">
        <v>94.5</v>
      </c>
      <c r="IR2424" s="1">
        <v>95</v>
      </c>
      <c r="LX2424" s="1">
        <v>90</v>
      </c>
      <c r="LY2424" s="1">
        <v>88</v>
      </c>
      <c r="LZ2424" s="1">
        <v>98</v>
      </c>
      <c r="PG2424" s="1">
        <v>20</v>
      </c>
      <c r="PI2424" s="1">
        <v>18</v>
      </c>
      <c r="SP2424" s="1">
        <v>98</v>
      </c>
      <c r="SR2424" s="1">
        <v>98</v>
      </c>
      <c r="VX2424" s="1">
        <v>1</v>
      </c>
      <c r="VZ2424" s="1">
        <v>1</v>
      </c>
      <c r="WQ2424" s="1">
        <v>1</v>
      </c>
      <c r="WR2424" s="1">
        <v>0</v>
      </c>
      <c r="WS2424" s="1">
        <v>0</v>
      </c>
      <c r="ACG2424" s="1">
        <v>189</v>
      </c>
      <c r="ACH2424" s="1">
        <v>439</v>
      </c>
      <c r="ACI2424" s="1">
        <v>429</v>
      </c>
      <c r="AGS2424" s="1">
        <v>0</v>
      </c>
      <c r="AGT2424" s="1">
        <v>0</v>
      </c>
      <c r="AGU2424" s="1">
        <v>0</v>
      </c>
      <c r="AGV2424" s="1">
        <v>0</v>
      </c>
      <c r="AGW2424" s="1">
        <v>1</v>
      </c>
      <c r="AGX2424" s="1">
        <v>1</v>
      </c>
      <c r="AGY2424" s="1">
        <v>0</v>
      </c>
      <c r="AGZ2424" s="1">
        <v>0</v>
      </c>
      <c r="AHA2424" s="1">
        <v>0</v>
      </c>
      <c r="AHB2424" s="1">
        <v>0</v>
      </c>
      <c r="AHC2424" s="1">
        <v>1</v>
      </c>
      <c r="AHD2424" s="1">
        <v>0</v>
      </c>
      <c r="AHE2424" s="1">
        <v>0</v>
      </c>
      <c r="AHF2424" s="1">
        <v>0</v>
      </c>
      <c r="AHH2424" s="1">
        <v>0</v>
      </c>
      <c r="AHI2424" s="1">
        <v>0</v>
      </c>
      <c r="AHK2424" s="1">
        <v>0</v>
      </c>
      <c r="AHL2424" s="1">
        <v>0</v>
      </c>
      <c r="AHM2424" s="1">
        <v>0</v>
      </c>
      <c r="AHN2424" s="1">
        <v>0</v>
      </c>
      <c r="AHO2424" s="1">
        <v>0</v>
      </c>
      <c r="AHP2424" s="1">
        <v>0</v>
      </c>
      <c r="AHQ2424" s="1">
        <v>0</v>
      </c>
      <c r="AHR2424" s="1">
        <v>0</v>
      </c>
      <c r="AIM2424" s="1">
        <v>0</v>
      </c>
      <c r="AIN2424" s="1">
        <v>0</v>
      </c>
      <c r="AIO2424" s="1">
        <v>0</v>
      </c>
      <c r="AIT2424" s="3">
        <v>0</v>
      </c>
      <c r="AIU2424" s="1">
        <v>2</v>
      </c>
      <c r="AIV2424" s="1">
        <v>0</v>
      </c>
      <c r="AIW2424" s="1">
        <v>0</v>
      </c>
      <c r="AJB2424" s="1">
        <v>40</v>
      </c>
      <c r="AJC2424" s="1">
        <v>30</v>
      </c>
    </row>
    <row r="2425" spans="1:939" s="1" customFormat="1">
      <c r="B2425" s="1">
        <v>4</v>
      </c>
      <c r="C2425" s="1">
        <v>1</v>
      </c>
      <c r="D2425" s="1" t="s">
        <v>10709</v>
      </c>
      <c r="O2425" s="1">
        <v>1</v>
      </c>
      <c r="Z2425" s="1">
        <v>0</v>
      </c>
      <c r="AA2425" s="1">
        <v>2</v>
      </c>
      <c r="AC2425" s="1">
        <v>0</v>
      </c>
      <c r="AE2425" s="1">
        <v>0</v>
      </c>
      <c r="AG2425" s="1">
        <v>0</v>
      </c>
      <c r="AI2425" s="1">
        <v>140</v>
      </c>
      <c r="AJ2425" s="1">
        <v>138</v>
      </c>
      <c r="DR2425" s="1">
        <v>88</v>
      </c>
      <c r="DS2425" s="1">
        <v>84</v>
      </c>
      <c r="HA2425" s="1">
        <v>2</v>
      </c>
      <c r="HB2425" s="1">
        <v>2</v>
      </c>
      <c r="HT2425" s="1">
        <v>0</v>
      </c>
      <c r="HU2425" s="1">
        <v>0</v>
      </c>
      <c r="IP2425" s="1">
        <v>95.5</v>
      </c>
      <c r="IQ2425" s="1">
        <v>95</v>
      </c>
      <c r="LX2425" s="1">
        <v>92</v>
      </c>
      <c r="LY2425" s="1">
        <v>90</v>
      </c>
      <c r="PG2425" s="1">
        <v>18</v>
      </c>
      <c r="PH2425" s="1">
        <v>18</v>
      </c>
      <c r="SP2425" s="1">
        <v>98</v>
      </c>
      <c r="SQ2425" s="1">
        <v>98</v>
      </c>
      <c r="VX2425" s="1">
        <v>1</v>
      </c>
      <c r="VY2425" s="1">
        <v>1</v>
      </c>
      <c r="WQ2425" s="1">
        <v>0</v>
      </c>
      <c r="WR2425" s="1">
        <v>0</v>
      </c>
      <c r="ACG2425" s="1">
        <v>178</v>
      </c>
      <c r="ACH2425" s="1">
        <v>282</v>
      </c>
      <c r="AGS2425" s="1">
        <v>0</v>
      </c>
      <c r="AGT2425" s="1">
        <v>0</v>
      </c>
      <c r="AGU2425" s="1">
        <v>0</v>
      </c>
      <c r="AGV2425" s="1">
        <v>0</v>
      </c>
      <c r="AGW2425" s="1">
        <v>1</v>
      </c>
      <c r="AGX2425" s="1">
        <v>1</v>
      </c>
      <c r="AGY2425" s="1">
        <v>0</v>
      </c>
      <c r="AGZ2425" s="1">
        <v>0</v>
      </c>
      <c r="AHA2425" s="1">
        <v>0</v>
      </c>
      <c r="AHB2425" s="1">
        <v>0</v>
      </c>
      <c r="AHC2425" s="1">
        <v>1</v>
      </c>
      <c r="AHD2425" s="1">
        <v>0</v>
      </c>
      <c r="AHE2425" s="1">
        <v>0</v>
      </c>
      <c r="AHF2425" s="1">
        <v>0</v>
      </c>
      <c r="AHH2425" s="1">
        <v>0</v>
      </c>
      <c r="AHI2425" s="1">
        <v>0</v>
      </c>
      <c r="AHK2425" s="1">
        <v>0</v>
      </c>
      <c r="AHL2425" s="1">
        <v>0</v>
      </c>
      <c r="AHM2425" s="1">
        <v>0</v>
      </c>
      <c r="AHN2425" s="1">
        <v>0</v>
      </c>
      <c r="AHO2425" s="1">
        <v>0</v>
      </c>
      <c r="AHP2425" s="1">
        <v>0</v>
      </c>
      <c r="AHQ2425" s="1">
        <v>0</v>
      </c>
      <c r="AHR2425" s="1">
        <v>1</v>
      </c>
      <c r="AIM2425" s="1">
        <v>0</v>
      </c>
      <c r="AIN2425" s="1">
        <v>0</v>
      </c>
      <c r="AIO2425" s="1">
        <v>0</v>
      </c>
      <c r="AIT2425" s="3">
        <v>0</v>
      </c>
      <c r="AIU2425" s="1">
        <v>2</v>
      </c>
      <c r="AIV2425" s="1">
        <v>1</v>
      </c>
      <c r="AIW2425" s="1">
        <v>0</v>
      </c>
      <c r="AJB2425" s="1">
        <v>35</v>
      </c>
      <c r="AJC2425" s="1">
        <v>30</v>
      </c>
    </row>
    <row r="2426" spans="1:939" s="1" customFormat="1">
      <c r="B2426" s="1">
        <v>5</v>
      </c>
      <c r="C2426" s="1">
        <v>1</v>
      </c>
      <c r="D2426" s="1" t="s">
        <v>9485</v>
      </c>
      <c r="O2426" s="1">
        <v>1</v>
      </c>
      <c r="Z2426" s="1">
        <v>0</v>
      </c>
      <c r="AA2426" s="1">
        <v>0</v>
      </c>
      <c r="AB2426" s="1" t="s">
        <v>10710</v>
      </c>
      <c r="AC2426" s="1">
        <v>0</v>
      </c>
      <c r="AE2426" s="1">
        <v>0</v>
      </c>
      <c r="AG2426" s="1">
        <v>0</v>
      </c>
      <c r="AI2426" s="1">
        <v>132</v>
      </c>
      <c r="AJ2426" s="1">
        <v>138</v>
      </c>
      <c r="DR2426" s="1">
        <v>76</v>
      </c>
      <c r="DS2426" s="1">
        <v>78</v>
      </c>
      <c r="HA2426" s="1">
        <v>0</v>
      </c>
      <c r="HB2426" s="1">
        <v>2</v>
      </c>
      <c r="HT2426" s="1">
        <v>0</v>
      </c>
      <c r="HU2426" s="1">
        <v>0</v>
      </c>
      <c r="IP2426" s="1">
        <v>91.5</v>
      </c>
      <c r="IQ2426" s="1">
        <v>92</v>
      </c>
      <c r="LX2426" s="1">
        <v>104</v>
      </c>
      <c r="LY2426" s="1">
        <v>102</v>
      </c>
      <c r="PG2426" s="1">
        <v>22</v>
      </c>
      <c r="PH2426" s="1">
        <v>20</v>
      </c>
      <c r="SP2426" s="1">
        <v>98.2</v>
      </c>
      <c r="SQ2426" s="1">
        <v>98.1</v>
      </c>
      <c r="VX2426" s="1">
        <v>1</v>
      </c>
      <c r="VY2426" s="1">
        <v>1</v>
      </c>
      <c r="WQ2426" s="1">
        <v>0</v>
      </c>
      <c r="WR2426" s="1">
        <v>0</v>
      </c>
      <c r="ACG2426" s="1">
        <v>136</v>
      </c>
      <c r="AGS2426" s="1">
        <v>0</v>
      </c>
      <c r="AGT2426" s="1">
        <v>0</v>
      </c>
      <c r="AGU2426" s="1">
        <v>0</v>
      </c>
      <c r="AGV2426" s="1">
        <v>0</v>
      </c>
      <c r="AGW2426" s="1">
        <v>1</v>
      </c>
      <c r="AGX2426" s="1">
        <v>1</v>
      </c>
      <c r="AGY2426" s="1">
        <v>0</v>
      </c>
      <c r="AGZ2426" s="1">
        <v>0</v>
      </c>
      <c r="AHA2426" s="1">
        <v>0</v>
      </c>
      <c r="AHB2426" s="1">
        <v>0</v>
      </c>
      <c r="AHC2426" s="1">
        <v>1</v>
      </c>
      <c r="AHD2426" s="1">
        <v>0</v>
      </c>
      <c r="AHE2426" s="1">
        <v>0</v>
      </c>
      <c r="AHF2426" s="1">
        <v>0</v>
      </c>
      <c r="AHH2426" s="1">
        <v>0</v>
      </c>
      <c r="AHI2426" s="1">
        <v>0</v>
      </c>
      <c r="AHK2426" s="1">
        <v>0</v>
      </c>
      <c r="AHL2426" s="1">
        <v>0</v>
      </c>
      <c r="AHM2426" s="1">
        <v>0</v>
      </c>
      <c r="AHN2426" s="1">
        <v>0</v>
      </c>
      <c r="AHO2426" s="1">
        <v>0</v>
      </c>
      <c r="AHP2426" s="1">
        <v>0</v>
      </c>
      <c r="AHQ2426" s="1">
        <v>0</v>
      </c>
      <c r="AHR2426" s="1">
        <v>1</v>
      </c>
      <c r="AIM2426" s="1">
        <v>0</v>
      </c>
      <c r="AIN2426" s="1">
        <v>0</v>
      </c>
      <c r="AIO2426" s="1">
        <v>0</v>
      </c>
      <c r="AIT2426" s="3">
        <v>2</v>
      </c>
      <c r="AIU2426" s="1">
        <v>0</v>
      </c>
      <c r="AIV2426" s="1">
        <v>1</v>
      </c>
      <c r="AIW2426" s="1">
        <v>0</v>
      </c>
      <c r="AIX2426" s="1">
        <v>44</v>
      </c>
      <c r="AIY2426" s="1">
        <v>26</v>
      </c>
    </row>
    <row r="2427" spans="1:939" s="18" customFormat="1">
      <c r="B2427" s="18">
        <v>6</v>
      </c>
      <c r="C2427" s="18">
        <v>1</v>
      </c>
      <c r="D2427" s="18" t="s">
        <v>10711</v>
      </c>
      <c r="O2427" s="18">
        <v>0</v>
      </c>
      <c r="Z2427" s="18">
        <v>0</v>
      </c>
      <c r="AA2427" s="18">
        <v>2</v>
      </c>
      <c r="AB2427" s="18" t="s">
        <v>10712</v>
      </c>
      <c r="AC2427" s="18">
        <v>0</v>
      </c>
      <c r="AE2427" s="18">
        <v>0</v>
      </c>
      <c r="AG2427" s="18">
        <v>0</v>
      </c>
      <c r="AJ2427" s="18">
        <v>150</v>
      </c>
      <c r="DS2427" s="18">
        <v>78</v>
      </c>
      <c r="HB2427" s="18">
        <v>0</v>
      </c>
      <c r="HU2427" s="18">
        <v>0</v>
      </c>
      <c r="IP2427" s="18">
        <v>91</v>
      </c>
      <c r="IQ2427" s="18">
        <v>93</v>
      </c>
      <c r="LY2427" s="18">
        <v>96</v>
      </c>
      <c r="PH2427" s="18">
        <v>18</v>
      </c>
      <c r="SQ2427" s="18">
        <v>97.8</v>
      </c>
      <c r="VY2427" s="18">
        <v>1</v>
      </c>
      <c r="WQ2427" s="18">
        <v>0</v>
      </c>
      <c r="WR2427" s="18">
        <v>0</v>
      </c>
      <c r="ACG2427" s="18">
        <v>88</v>
      </c>
      <c r="ACH2427" s="18">
        <v>324</v>
      </c>
      <c r="AGS2427" s="18">
        <v>0</v>
      </c>
      <c r="AGT2427" s="18">
        <v>0</v>
      </c>
      <c r="AGU2427" s="18">
        <v>0</v>
      </c>
      <c r="AGV2427" s="18">
        <v>0</v>
      </c>
      <c r="AGW2427" s="18">
        <v>1</v>
      </c>
      <c r="AGX2427" s="18">
        <v>1</v>
      </c>
      <c r="AGY2427" s="18">
        <v>0</v>
      </c>
      <c r="AGZ2427" s="18">
        <v>0</v>
      </c>
      <c r="AHA2427" s="18">
        <v>0</v>
      </c>
      <c r="AHB2427" s="18">
        <v>0</v>
      </c>
      <c r="AHC2427" s="18">
        <v>1</v>
      </c>
      <c r="AHD2427" s="18">
        <v>0</v>
      </c>
      <c r="AHE2427" s="18">
        <v>0</v>
      </c>
      <c r="AHF2427" s="18">
        <v>0</v>
      </c>
      <c r="AHH2427" s="18">
        <v>0</v>
      </c>
      <c r="AHI2427" s="18">
        <v>0</v>
      </c>
      <c r="AHK2427" s="18">
        <v>0</v>
      </c>
      <c r="AHL2427" s="18">
        <v>0</v>
      </c>
      <c r="AHM2427" s="18">
        <v>0</v>
      </c>
      <c r="AHN2427" s="18">
        <v>0</v>
      </c>
      <c r="AHO2427" s="18">
        <v>0</v>
      </c>
      <c r="AHP2427" s="18">
        <v>0</v>
      </c>
      <c r="AHQ2427" s="18">
        <v>0</v>
      </c>
      <c r="AHR2427" s="18">
        <v>0</v>
      </c>
      <c r="AIM2427" s="18">
        <v>0</v>
      </c>
      <c r="AIN2427" s="18">
        <v>0</v>
      </c>
      <c r="AIO2427" s="18">
        <v>0</v>
      </c>
      <c r="AIT2427" s="79">
        <v>1</v>
      </c>
      <c r="AIU2427" s="18">
        <v>0</v>
      </c>
      <c r="AIV2427" s="18">
        <v>0</v>
      </c>
      <c r="AIW2427" s="18">
        <v>0</v>
      </c>
      <c r="AIX2427" s="18">
        <v>42</v>
      </c>
    </row>
    <row r="2428" spans="1:939" s="1" customFormat="1">
      <c r="A2428" s="1">
        <v>511</v>
      </c>
      <c r="B2428" s="1">
        <v>1</v>
      </c>
      <c r="C2428" s="1">
        <v>0</v>
      </c>
      <c r="Z2428" s="1">
        <v>0</v>
      </c>
      <c r="AA2428" s="1">
        <v>1</v>
      </c>
      <c r="AC2428" s="1">
        <v>0</v>
      </c>
      <c r="AE2428" s="1">
        <v>0</v>
      </c>
      <c r="AG2428" s="1">
        <v>0</v>
      </c>
      <c r="AGS2428" s="1">
        <v>0</v>
      </c>
      <c r="AGT2428" s="1">
        <v>0</v>
      </c>
      <c r="AGU2428" s="1">
        <v>0</v>
      </c>
      <c r="AGV2428" s="1">
        <v>0</v>
      </c>
      <c r="AGW2428" s="1">
        <v>0</v>
      </c>
      <c r="AGX2428" s="1">
        <v>1</v>
      </c>
      <c r="AGY2428" s="1">
        <v>0</v>
      </c>
      <c r="AGZ2428" s="1">
        <v>0</v>
      </c>
      <c r="AHA2428" s="1">
        <v>0</v>
      </c>
      <c r="AHB2428" s="1">
        <v>0</v>
      </c>
      <c r="AHC2428" s="1">
        <v>1</v>
      </c>
      <c r="AHD2428" s="1">
        <v>0</v>
      </c>
      <c r="AHE2428" s="1">
        <v>0</v>
      </c>
      <c r="AHF2428" s="1">
        <v>0</v>
      </c>
      <c r="AHH2428" s="1">
        <v>0</v>
      </c>
      <c r="AHI2428" s="1">
        <v>0</v>
      </c>
      <c r="AHK2428" s="1">
        <v>0</v>
      </c>
      <c r="AHL2428" s="1">
        <v>0</v>
      </c>
      <c r="AHM2428" s="1">
        <v>0</v>
      </c>
      <c r="AHN2428" s="1">
        <v>0</v>
      </c>
      <c r="AHO2428" s="1">
        <v>0</v>
      </c>
      <c r="AHP2428" s="1">
        <v>0</v>
      </c>
      <c r="AHQ2428" s="1">
        <v>0</v>
      </c>
      <c r="AHR2428" s="1">
        <v>0</v>
      </c>
      <c r="AIM2428" s="1">
        <v>0</v>
      </c>
      <c r="AIN2428" s="1">
        <v>0</v>
      </c>
      <c r="AIO2428" s="1">
        <v>0</v>
      </c>
      <c r="AIP2428" s="1">
        <v>1</v>
      </c>
      <c r="AIQ2428" s="1">
        <v>1</v>
      </c>
      <c r="AIR2428" s="1">
        <v>1</v>
      </c>
      <c r="AIS2428" s="1">
        <v>1</v>
      </c>
      <c r="AIT2428" s="1">
        <v>0</v>
      </c>
      <c r="AIU2428" s="1">
        <v>0</v>
      </c>
      <c r="AIV2428" s="1">
        <v>0</v>
      </c>
      <c r="AIW2428" s="1">
        <v>0</v>
      </c>
    </row>
    <row r="2429" spans="1:939" s="1" customFormat="1">
      <c r="B2429" s="1">
        <v>2</v>
      </c>
      <c r="C2429" s="1">
        <v>0</v>
      </c>
      <c r="Z2429" s="1">
        <v>0</v>
      </c>
      <c r="AA2429" s="1">
        <v>2</v>
      </c>
      <c r="AB2429" s="1" t="s">
        <v>10713</v>
      </c>
      <c r="AC2429" s="1">
        <v>1</v>
      </c>
      <c r="AD2429" s="1">
        <v>0</v>
      </c>
      <c r="AE2429" s="1">
        <v>0</v>
      </c>
      <c r="AG2429" s="1">
        <v>0</v>
      </c>
      <c r="AI2429" s="1">
        <v>118</v>
      </c>
      <c r="AJ2429" s="1">
        <v>118</v>
      </c>
      <c r="DR2429" s="1">
        <v>80</v>
      </c>
      <c r="DS2429" s="1">
        <v>74</v>
      </c>
      <c r="HA2429" s="1">
        <v>2</v>
      </c>
      <c r="HB2429" s="1">
        <v>2</v>
      </c>
      <c r="HT2429" s="1">
        <v>0</v>
      </c>
      <c r="HU2429" s="1">
        <v>0</v>
      </c>
      <c r="IP2429" s="1">
        <v>96</v>
      </c>
      <c r="IQ2429" s="1">
        <v>96</v>
      </c>
      <c r="LX2429" s="1">
        <v>86</v>
      </c>
      <c r="LY2429" s="1">
        <v>104</v>
      </c>
      <c r="PG2429" s="1">
        <v>20</v>
      </c>
      <c r="PH2429" s="1">
        <v>20</v>
      </c>
      <c r="SP2429" s="1">
        <v>98.7</v>
      </c>
      <c r="SQ2429" s="1">
        <v>98.2</v>
      </c>
      <c r="VX2429" s="1">
        <v>1</v>
      </c>
      <c r="VY2429" s="1">
        <v>1</v>
      </c>
      <c r="WQ2429" s="1">
        <v>0</v>
      </c>
      <c r="WR2429" s="1">
        <v>0</v>
      </c>
      <c r="ZY2429" s="1">
        <v>197.8</v>
      </c>
      <c r="ZZ2429" s="1">
        <v>197</v>
      </c>
      <c r="AAY2429" s="1">
        <v>19</v>
      </c>
      <c r="AAZ2429" s="1">
        <v>22</v>
      </c>
      <c r="ABA2429" s="1">
        <v>21</v>
      </c>
      <c r="ABB2429" s="1">
        <v>10.7</v>
      </c>
      <c r="ABC2429" s="1">
        <v>11.6</v>
      </c>
      <c r="ABD2429" s="1">
        <v>11.9</v>
      </c>
      <c r="ABE2429" s="1">
        <v>36.1</v>
      </c>
      <c r="ABF2429" s="1">
        <v>34</v>
      </c>
      <c r="ABG2429" s="1">
        <v>35</v>
      </c>
      <c r="ABM2429" s="1">
        <v>8.3699999999999992</v>
      </c>
      <c r="ABO2429" s="1">
        <v>308</v>
      </c>
      <c r="ABU2429" s="1">
        <v>140</v>
      </c>
      <c r="ABV2429" s="1">
        <v>140</v>
      </c>
      <c r="ABW2429" s="1">
        <v>140</v>
      </c>
      <c r="ABX2429" s="1">
        <v>4.0999999999999996</v>
      </c>
      <c r="ABY2429" s="1">
        <v>3.9</v>
      </c>
      <c r="ABZ2429" s="1">
        <v>3.7</v>
      </c>
      <c r="ACA2429" s="1">
        <v>103</v>
      </c>
      <c r="ACB2429" s="1">
        <v>108</v>
      </c>
      <c r="ACC2429" s="1">
        <v>107</v>
      </c>
      <c r="ACD2429" s="1">
        <v>9.4</v>
      </c>
      <c r="ACE2429" s="1">
        <v>1.02</v>
      </c>
      <c r="ACF2429" s="1">
        <v>0.91</v>
      </c>
      <c r="ACG2429" s="1">
        <v>67</v>
      </c>
      <c r="ACH2429" s="1">
        <v>100</v>
      </c>
      <c r="ACI2429" s="1">
        <v>98</v>
      </c>
      <c r="ACQ2429" s="1">
        <v>17</v>
      </c>
      <c r="ACR2429" s="1">
        <v>17</v>
      </c>
      <c r="ACS2429" s="1">
        <v>20</v>
      </c>
      <c r="ACT2429" s="1">
        <v>1.1599999999999999</v>
      </c>
      <c r="ACU2429" s="1">
        <v>1</v>
      </c>
      <c r="ACV2429" s="1">
        <v>1.3</v>
      </c>
      <c r="ACW2429" s="1">
        <v>18</v>
      </c>
      <c r="ACX2429" s="1">
        <v>15</v>
      </c>
      <c r="ACY2429" s="1">
        <v>17</v>
      </c>
      <c r="ADR2429" s="1">
        <v>2</v>
      </c>
      <c r="ADW2429" s="1">
        <v>3.18</v>
      </c>
      <c r="AEO2429" s="1">
        <v>39</v>
      </c>
      <c r="AEQ2429" s="1">
        <v>55</v>
      </c>
      <c r="AGS2429" s="1">
        <v>1</v>
      </c>
      <c r="AGT2429" s="1">
        <v>0</v>
      </c>
      <c r="AGU2429" s="1">
        <v>1</v>
      </c>
      <c r="AGV2429" s="1">
        <v>0</v>
      </c>
      <c r="AGW2429" s="1">
        <v>0</v>
      </c>
      <c r="AGX2429" s="1">
        <v>1</v>
      </c>
      <c r="AGY2429" s="1">
        <v>0</v>
      </c>
      <c r="AGZ2429" s="1">
        <v>0</v>
      </c>
      <c r="AHA2429" s="1">
        <v>0</v>
      </c>
      <c r="AHB2429" s="1">
        <v>0</v>
      </c>
      <c r="AHC2429" s="1">
        <v>1</v>
      </c>
      <c r="AHD2429" s="1">
        <v>0</v>
      </c>
      <c r="AHE2429" s="1">
        <v>0</v>
      </c>
      <c r="AHF2429" s="1">
        <v>0</v>
      </c>
      <c r="AHH2429" s="1">
        <v>0</v>
      </c>
      <c r="AHI2429" s="1">
        <v>0</v>
      </c>
      <c r="AHK2429" s="1">
        <v>0</v>
      </c>
      <c r="AHL2429" s="1">
        <v>0</v>
      </c>
      <c r="AHM2429" s="1">
        <v>0</v>
      </c>
      <c r="AHN2429" s="1">
        <v>0</v>
      </c>
      <c r="AHO2429" s="1">
        <v>0</v>
      </c>
      <c r="AHP2429" s="1">
        <v>0</v>
      </c>
      <c r="AHQ2429" s="1">
        <v>0</v>
      </c>
      <c r="AHR2429" s="1">
        <v>0</v>
      </c>
      <c r="AIM2429" s="1">
        <v>0</v>
      </c>
      <c r="AIN2429" s="1">
        <v>0</v>
      </c>
      <c r="AIO2429" s="1">
        <v>0</v>
      </c>
      <c r="AIT2429" s="1">
        <v>0</v>
      </c>
      <c r="AIU2429" s="1">
        <v>2</v>
      </c>
      <c r="AIV2429" s="1">
        <v>0</v>
      </c>
      <c r="AIW2429" s="1">
        <v>0</v>
      </c>
      <c r="AJB2429" s="1">
        <v>50</v>
      </c>
      <c r="AJC2429" s="1">
        <v>61</v>
      </c>
    </row>
    <row r="2430" spans="1:939" s="1" customFormat="1">
      <c r="B2430" s="1">
        <v>3</v>
      </c>
      <c r="C2430" s="1">
        <v>1</v>
      </c>
      <c r="D2430" s="1" t="s">
        <v>6191</v>
      </c>
      <c r="O2430" s="1">
        <v>0</v>
      </c>
      <c r="Z2430" s="1">
        <v>0</v>
      </c>
      <c r="AA2430" s="1">
        <v>2</v>
      </c>
      <c r="AB2430" s="1" t="s">
        <v>10714</v>
      </c>
      <c r="AC2430" s="1">
        <v>0</v>
      </c>
      <c r="AE2430" s="1">
        <v>0</v>
      </c>
      <c r="AG2430" s="1">
        <v>0</v>
      </c>
      <c r="AI2430" s="1">
        <v>118</v>
      </c>
      <c r="AJ2430" s="1">
        <v>118</v>
      </c>
      <c r="DR2430" s="1">
        <v>80</v>
      </c>
      <c r="DS2430" s="1">
        <v>90</v>
      </c>
      <c r="HA2430" s="1">
        <v>2</v>
      </c>
      <c r="HB2430" s="1">
        <v>2</v>
      </c>
      <c r="HT2430" s="1">
        <v>0</v>
      </c>
      <c r="HU2430" s="1">
        <v>0</v>
      </c>
      <c r="IP2430" s="1">
        <v>95</v>
      </c>
      <c r="IQ2430" s="1">
        <v>96</v>
      </c>
      <c r="LX2430" s="1">
        <v>100</v>
      </c>
      <c r="LY2430" s="1">
        <v>86</v>
      </c>
      <c r="PG2430" s="1">
        <v>20</v>
      </c>
      <c r="PH2430" s="1">
        <v>18</v>
      </c>
      <c r="SP2430" s="1">
        <v>98.5</v>
      </c>
      <c r="SQ2430" s="1">
        <v>97.3</v>
      </c>
      <c r="VX2430" s="1">
        <v>1</v>
      </c>
      <c r="VY2430" s="1">
        <v>1</v>
      </c>
      <c r="WQ2430" s="1">
        <v>0</v>
      </c>
      <c r="WR2430" s="1">
        <v>0</v>
      </c>
      <c r="ZY2430" s="1">
        <v>197.6</v>
      </c>
      <c r="ZZ2430" s="1">
        <v>198.4</v>
      </c>
      <c r="AAY2430" s="1">
        <v>22</v>
      </c>
      <c r="ABB2430" s="1">
        <v>11.6</v>
      </c>
      <c r="ABE2430" s="1">
        <v>34</v>
      </c>
      <c r="ABU2430" s="1">
        <v>147</v>
      </c>
      <c r="ABX2430" s="1">
        <v>3.8</v>
      </c>
      <c r="ACA2430" s="1">
        <v>104</v>
      </c>
      <c r="ACD2430" s="1">
        <v>1.08</v>
      </c>
      <c r="ACG2430" s="1">
        <v>108</v>
      </c>
      <c r="ACQ2430" s="1">
        <v>21</v>
      </c>
      <c r="ACT2430" s="1">
        <v>1.4</v>
      </c>
      <c r="ACW2430" s="1">
        <v>26</v>
      </c>
      <c r="AGS2430" s="1">
        <v>0</v>
      </c>
      <c r="AGT2430" s="1">
        <v>0</v>
      </c>
      <c r="AGU2430" s="1">
        <v>0</v>
      </c>
      <c r="AGV2430" s="1">
        <v>0</v>
      </c>
      <c r="AGW2430" s="1">
        <v>0</v>
      </c>
      <c r="AGX2430" s="1">
        <v>1</v>
      </c>
      <c r="AGY2430" s="1">
        <v>0</v>
      </c>
      <c r="AGZ2430" s="1">
        <v>2</v>
      </c>
      <c r="AHA2430" s="1">
        <v>0</v>
      </c>
      <c r="AHB2430" s="1">
        <v>0</v>
      </c>
      <c r="AHC2430" s="1">
        <v>1</v>
      </c>
      <c r="AHD2430" s="1">
        <v>0</v>
      </c>
      <c r="AHE2430" s="1">
        <v>0</v>
      </c>
      <c r="AHF2430" s="1">
        <v>0</v>
      </c>
      <c r="AHH2430" s="1">
        <v>0</v>
      </c>
      <c r="AHI2430" s="1">
        <v>0</v>
      </c>
      <c r="AHK2430" s="1">
        <v>0</v>
      </c>
      <c r="AHL2430" s="1">
        <v>0</v>
      </c>
      <c r="AHM2430" s="1">
        <v>0</v>
      </c>
      <c r="AHN2430" s="1">
        <v>0</v>
      </c>
      <c r="AHO2430" s="1">
        <v>0</v>
      </c>
      <c r="AHP2430" s="1">
        <v>0</v>
      </c>
      <c r="AHQ2430" s="1">
        <v>0</v>
      </c>
      <c r="AHR2430" s="1">
        <v>0</v>
      </c>
      <c r="AIM2430" s="1">
        <v>0</v>
      </c>
      <c r="AIN2430" s="1">
        <v>0</v>
      </c>
      <c r="AIO2430" s="1">
        <v>0</v>
      </c>
      <c r="AIT2430" s="1">
        <v>2</v>
      </c>
      <c r="AIU2430" s="1">
        <v>0</v>
      </c>
      <c r="AIV2430" s="1">
        <v>0</v>
      </c>
      <c r="AIW2430" s="1">
        <v>0</v>
      </c>
      <c r="AIX2430" s="1">
        <v>41</v>
      </c>
      <c r="AIY2430" s="1">
        <v>53</v>
      </c>
    </row>
    <row r="2431" spans="1:939" s="1" customFormat="1">
      <c r="B2431" s="1">
        <v>4</v>
      </c>
      <c r="C2431" s="1">
        <v>0</v>
      </c>
      <c r="Z2431" s="1">
        <v>0</v>
      </c>
      <c r="AA2431" s="1">
        <v>2</v>
      </c>
      <c r="AB2431" s="1" t="s">
        <v>10715</v>
      </c>
      <c r="AC2431" s="1">
        <v>0</v>
      </c>
      <c r="AE2431" s="1">
        <v>0</v>
      </c>
      <c r="AG2431" s="1">
        <v>0</v>
      </c>
      <c r="AI2431" s="1">
        <v>136</v>
      </c>
      <c r="AJ2431" s="1">
        <v>108</v>
      </c>
      <c r="DR2431" s="1">
        <v>88</v>
      </c>
      <c r="DS2431" s="1">
        <v>66</v>
      </c>
      <c r="HA2431" s="1">
        <v>2</v>
      </c>
      <c r="HB2431" s="1">
        <v>2</v>
      </c>
      <c r="HT2431" s="1">
        <v>0</v>
      </c>
      <c r="HU2431" s="1">
        <v>0</v>
      </c>
      <c r="IP2431" s="1">
        <v>96</v>
      </c>
      <c r="IQ2431" s="1">
        <v>95</v>
      </c>
      <c r="LX2431" s="1">
        <v>100</v>
      </c>
      <c r="LY2431" s="1">
        <v>86</v>
      </c>
      <c r="PG2431" s="1">
        <v>22</v>
      </c>
      <c r="PH2431" s="1">
        <v>20</v>
      </c>
      <c r="SP2431" s="1">
        <v>98.2</v>
      </c>
      <c r="SQ2431" s="1">
        <v>98</v>
      </c>
      <c r="VX2431" s="1">
        <v>1</v>
      </c>
      <c r="VY2431" s="1">
        <v>1</v>
      </c>
      <c r="WQ2431" s="1">
        <v>0</v>
      </c>
      <c r="WR2431" s="1">
        <v>0</v>
      </c>
      <c r="ZY2431" s="1">
        <v>199</v>
      </c>
      <c r="ZZ2431" s="1">
        <v>198.6</v>
      </c>
      <c r="AAY2431" s="1">
        <v>23</v>
      </c>
      <c r="AAZ2431" s="1">
        <v>24</v>
      </c>
      <c r="ABB2431" s="1">
        <v>11.6</v>
      </c>
      <c r="ABC2431" s="1">
        <v>11.6</v>
      </c>
      <c r="ABE2431" s="1">
        <v>34</v>
      </c>
      <c r="ABF2431" s="1">
        <v>34</v>
      </c>
      <c r="ABH2431" s="1">
        <v>1.8</v>
      </c>
      <c r="ABU2431" s="1">
        <v>141</v>
      </c>
      <c r="ABV2431" s="1">
        <v>142</v>
      </c>
      <c r="ABX2431" s="1">
        <v>3.8</v>
      </c>
      <c r="ABY2431" s="1">
        <v>3.7</v>
      </c>
      <c r="ACA2431" s="1">
        <v>110</v>
      </c>
      <c r="ACB2431" s="1">
        <v>104</v>
      </c>
      <c r="ACD2431" s="1">
        <v>1.07</v>
      </c>
      <c r="ACE2431" s="1">
        <v>1.08</v>
      </c>
      <c r="ACG2431" s="1">
        <v>100</v>
      </c>
      <c r="ACH2431" s="1">
        <v>74</v>
      </c>
      <c r="ACQ2431" s="1">
        <v>29</v>
      </c>
      <c r="ACR2431" s="1">
        <v>31</v>
      </c>
      <c r="ACT2431" s="1">
        <v>1.5</v>
      </c>
      <c r="ACU2431" s="1">
        <v>1.8</v>
      </c>
      <c r="ACW2431" s="1">
        <v>12</v>
      </c>
      <c r="ACX2431" s="1">
        <v>18</v>
      </c>
      <c r="AGS2431" s="1">
        <v>1</v>
      </c>
      <c r="AGT2431" s="1">
        <v>0</v>
      </c>
      <c r="AGU2431" s="1">
        <v>1</v>
      </c>
      <c r="AGV2431" s="1">
        <v>0</v>
      </c>
      <c r="AGW2431" s="1">
        <v>0</v>
      </c>
      <c r="AGX2431" s="1">
        <v>1</v>
      </c>
      <c r="AGY2431" s="1">
        <v>0</v>
      </c>
      <c r="AGZ2431" s="1">
        <v>2</v>
      </c>
      <c r="AHA2431" s="1">
        <v>0</v>
      </c>
      <c r="AHB2431" s="1">
        <v>0</v>
      </c>
      <c r="AHC2431" s="1">
        <v>1</v>
      </c>
      <c r="AHD2431" s="1">
        <v>0</v>
      </c>
      <c r="AHE2431" s="1">
        <v>0</v>
      </c>
      <c r="AHF2431" s="1">
        <v>0</v>
      </c>
      <c r="AHH2431" s="1">
        <v>0</v>
      </c>
      <c r="AHI2431" s="1">
        <v>0</v>
      </c>
      <c r="AHK2431" s="1">
        <v>0</v>
      </c>
      <c r="AHL2431" s="1">
        <v>0</v>
      </c>
      <c r="AHM2431" s="1">
        <v>0</v>
      </c>
      <c r="AHN2431" s="1">
        <v>0</v>
      </c>
      <c r="AHO2431" s="1">
        <v>0</v>
      </c>
      <c r="AHP2431" s="1">
        <v>0</v>
      </c>
      <c r="AHQ2431" s="1">
        <v>0</v>
      </c>
      <c r="AHR2431" s="1">
        <v>0</v>
      </c>
      <c r="AIM2431" s="1">
        <v>0</v>
      </c>
      <c r="AIN2431" s="1">
        <v>0</v>
      </c>
      <c r="AIO2431" s="1">
        <v>0</v>
      </c>
      <c r="AIT2431" s="1">
        <v>3</v>
      </c>
      <c r="AIU2431" s="1">
        <v>0</v>
      </c>
      <c r="AIV2431" s="1">
        <v>0</v>
      </c>
      <c r="AIW2431" s="1">
        <v>0</v>
      </c>
      <c r="AIX2431" s="1">
        <v>60</v>
      </c>
      <c r="AIY2431" s="1">
        <v>46</v>
      </c>
      <c r="AIZ2431" s="1">
        <v>51</v>
      </c>
    </row>
    <row r="2432" spans="1:939" s="1" customFormat="1">
      <c r="B2432" s="1">
        <v>5</v>
      </c>
      <c r="C2432" s="1">
        <v>1</v>
      </c>
      <c r="D2432" s="1" t="s">
        <v>7525</v>
      </c>
      <c r="O2432" s="1">
        <v>0</v>
      </c>
      <c r="Z2432" s="1">
        <v>1</v>
      </c>
      <c r="AA2432" s="1">
        <v>0</v>
      </c>
      <c r="AB2432" s="1" t="s">
        <v>10716</v>
      </c>
      <c r="AC2432" s="1">
        <v>0</v>
      </c>
      <c r="AE2432" s="1">
        <v>0</v>
      </c>
      <c r="AG2432" s="1">
        <v>1</v>
      </c>
      <c r="AH2432" s="1">
        <v>1</v>
      </c>
      <c r="AI2432" s="1">
        <v>122</v>
      </c>
      <c r="AJ2432" s="1">
        <v>118</v>
      </c>
      <c r="DR2432" s="1">
        <v>78</v>
      </c>
      <c r="DS2432" s="1">
        <v>76</v>
      </c>
      <c r="HA2432" s="1">
        <v>0</v>
      </c>
      <c r="HB2432" s="1">
        <v>0</v>
      </c>
      <c r="HT2432" s="1">
        <v>0</v>
      </c>
      <c r="HU2432" s="1">
        <v>0</v>
      </c>
      <c r="IP2432" s="1">
        <v>95</v>
      </c>
      <c r="IQ2432" s="1">
        <v>96</v>
      </c>
      <c r="LX2432" s="1">
        <v>90</v>
      </c>
      <c r="LY2432" s="1">
        <v>74</v>
      </c>
      <c r="PG2432" s="1">
        <v>18</v>
      </c>
      <c r="PH2432" s="1">
        <v>16</v>
      </c>
      <c r="SP2432" s="1">
        <v>98.2</v>
      </c>
      <c r="SQ2432" s="1">
        <v>98.2</v>
      </c>
      <c r="VX2432" s="1">
        <v>1</v>
      </c>
      <c r="VY2432" s="1">
        <v>1</v>
      </c>
      <c r="WQ2432" s="1">
        <v>0</v>
      </c>
      <c r="WR2432" s="1">
        <v>0</v>
      </c>
      <c r="ZY2432" s="1">
        <v>197</v>
      </c>
      <c r="ZZ2432" s="1">
        <v>197.6</v>
      </c>
      <c r="AAY2432" s="1">
        <v>21</v>
      </c>
      <c r="ABH2432" s="1">
        <v>1.5</v>
      </c>
      <c r="ABU2432" s="1">
        <v>142</v>
      </c>
      <c r="ABX2432" s="1">
        <v>4</v>
      </c>
      <c r="ACA2432" s="1">
        <v>106</v>
      </c>
      <c r="ACD2432" s="1">
        <v>9.1999999999999993</v>
      </c>
      <c r="ACG2432" s="1">
        <v>88</v>
      </c>
      <c r="ACQ2432" s="1">
        <v>27</v>
      </c>
      <c r="ACT2432" s="1">
        <v>1.3</v>
      </c>
      <c r="ACW2432" s="1">
        <v>15</v>
      </c>
      <c r="ADR2432" s="1">
        <v>2</v>
      </c>
      <c r="AEK2432" s="1">
        <v>32.5</v>
      </c>
      <c r="AGS2432" s="1">
        <v>0</v>
      </c>
      <c r="AGT2432" s="1">
        <v>0</v>
      </c>
      <c r="AGU2432" s="1">
        <v>0</v>
      </c>
      <c r="AGV2432" s="1">
        <v>0</v>
      </c>
      <c r="AGW2432" s="1">
        <v>0</v>
      </c>
      <c r="AGX2432" s="1">
        <v>1</v>
      </c>
      <c r="AGY2432" s="1">
        <v>1</v>
      </c>
      <c r="AGZ2432" s="1">
        <v>1</v>
      </c>
      <c r="AHA2432" s="1">
        <v>0</v>
      </c>
      <c r="AHB2432" s="1">
        <v>0</v>
      </c>
      <c r="AHC2432" s="1">
        <v>1</v>
      </c>
      <c r="AHD2432" s="1">
        <v>0</v>
      </c>
      <c r="AHE2432" s="1">
        <v>0</v>
      </c>
      <c r="AHF2432" s="1">
        <v>1</v>
      </c>
      <c r="AHH2432" s="1">
        <v>0</v>
      </c>
      <c r="AHI2432" s="1">
        <v>0</v>
      </c>
      <c r="AHK2432" s="1">
        <v>0</v>
      </c>
      <c r="AHL2432" s="1">
        <v>0</v>
      </c>
      <c r="AHM2432" s="1">
        <v>0</v>
      </c>
      <c r="AHN2432" s="1">
        <v>0</v>
      </c>
      <c r="AHO2432" s="1">
        <v>0</v>
      </c>
      <c r="AHP2432" s="1">
        <v>0</v>
      </c>
      <c r="AHQ2432" s="1">
        <v>0</v>
      </c>
      <c r="AHR2432" s="1">
        <v>9</v>
      </c>
      <c r="AIM2432" s="1">
        <v>0</v>
      </c>
      <c r="AIN2432" s="1">
        <v>0</v>
      </c>
      <c r="AIO2432" s="1">
        <v>0</v>
      </c>
      <c r="AIT2432" s="1">
        <v>1</v>
      </c>
      <c r="AIU2432" s="1">
        <v>1</v>
      </c>
      <c r="AIV2432" s="1">
        <v>1</v>
      </c>
      <c r="AIW2432" s="1">
        <v>0</v>
      </c>
      <c r="AIX2432" s="1">
        <v>31</v>
      </c>
      <c r="AJB2432" s="1">
        <v>45</v>
      </c>
    </row>
    <row r="2433" spans="1:939" s="1" customFormat="1">
      <c r="B2433" s="1">
        <v>6</v>
      </c>
      <c r="C2433" s="1">
        <v>0</v>
      </c>
      <c r="Z2433" s="1">
        <v>0</v>
      </c>
      <c r="AA2433" s="1">
        <v>2</v>
      </c>
      <c r="AB2433" s="1" t="s">
        <v>10717</v>
      </c>
      <c r="AC2433" s="1">
        <v>0</v>
      </c>
      <c r="AE2433" s="1">
        <v>0</v>
      </c>
      <c r="AG2433" s="1">
        <v>0</v>
      </c>
      <c r="AI2433" s="1">
        <v>124</v>
      </c>
      <c r="AJ2433" s="1">
        <v>110</v>
      </c>
      <c r="DR2433" s="1">
        <v>60</v>
      </c>
      <c r="DS2433" s="1">
        <v>76</v>
      </c>
      <c r="HA2433" s="1">
        <v>0</v>
      </c>
      <c r="HB2433" s="1">
        <v>2</v>
      </c>
      <c r="HT2433" s="1">
        <v>0</v>
      </c>
      <c r="HU2433" s="1">
        <v>0</v>
      </c>
      <c r="IP2433" s="1">
        <v>96</v>
      </c>
      <c r="IQ2433" s="1">
        <v>99</v>
      </c>
      <c r="LX2433" s="1">
        <v>80</v>
      </c>
      <c r="LY2433" s="1">
        <v>78</v>
      </c>
      <c r="PG2433" s="1">
        <v>18</v>
      </c>
      <c r="PH2433" s="1">
        <v>18</v>
      </c>
      <c r="SP2433" s="1">
        <v>97.8</v>
      </c>
      <c r="SQ2433" s="1">
        <v>97.3</v>
      </c>
      <c r="VX2433" s="1">
        <v>1</v>
      </c>
      <c r="VY2433" s="1">
        <v>1</v>
      </c>
      <c r="WQ2433" s="1">
        <v>0</v>
      </c>
      <c r="WR2433" s="1">
        <v>0</v>
      </c>
      <c r="ZY2433" s="1">
        <v>198.8</v>
      </c>
      <c r="ZZ2433" s="1">
        <v>198.4</v>
      </c>
      <c r="AAY2433" s="1">
        <v>21</v>
      </c>
      <c r="ABU2433" s="1">
        <v>141</v>
      </c>
      <c r="ABX2433" s="1">
        <v>3.9</v>
      </c>
      <c r="ACA2433" s="1">
        <v>105</v>
      </c>
      <c r="ACD2433" s="1">
        <v>9.1999999999999993</v>
      </c>
      <c r="ACG2433" s="1">
        <v>108</v>
      </c>
      <c r="ACQ2433" s="1">
        <v>24</v>
      </c>
      <c r="ACT2433" s="1">
        <v>1.2</v>
      </c>
      <c r="ACW2433" s="1">
        <v>15</v>
      </c>
      <c r="AGS2433" s="1">
        <v>0</v>
      </c>
      <c r="AGT2433" s="1">
        <v>0</v>
      </c>
      <c r="AGU2433" s="1">
        <v>0</v>
      </c>
      <c r="AGV2433" s="1">
        <v>0</v>
      </c>
      <c r="AGW2433" s="1">
        <v>0</v>
      </c>
      <c r="AGX2433" s="1">
        <v>1</v>
      </c>
      <c r="AGY2433" s="1">
        <v>0</v>
      </c>
      <c r="AGZ2433" s="1">
        <v>1</v>
      </c>
      <c r="AHA2433" s="1">
        <v>0</v>
      </c>
      <c r="AHB2433" s="1">
        <v>0</v>
      </c>
      <c r="AHC2433" s="1">
        <v>1</v>
      </c>
      <c r="AHD2433" s="1">
        <v>0</v>
      </c>
      <c r="AHE2433" s="1">
        <v>0</v>
      </c>
      <c r="AHF2433" s="1">
        <v>0</v>
      </c>
      <c r="AHH2433" s="1">
        <v>0</v>
      </c>
      <c r="AHI2433" s="1">
        <v>0</v>
      </c>
      <c r="AHK2433" s="1">
        <v>0</v>
      </c>
      <c r="AHL2433" s="1">
        <v>0</v>
      </c>
      <c r="AHM2433" s="1">
        <v>0</v>
      </c>
      <c r="AHN2433" s="1">
        <v>0</v>
      </c>
      <c r="AHO2433" s="1">
        <v>0</v>
      </c>
      <c r="AHP2433" s="1">
        <v>0</v>
      </c>
      <c r="AHQ2433" s="1">
        <v>0</v>
      </c>
      <c r="AHR2433" s="1">
        <v>5</v>
      </c>
      <c r="AIM2433" s="1">
        <v>0</v>
      </c>
      <c r="AIN2433" s="1">
        <v>0</v>
      </c>
      <c r="AIO2433" s="1">
        <v>0</v>
      </c>
      <c r="AIT2433" s="1">
        <v>1</v>
      </c>
      <c r="AIU2433" s="1">
        <v>1</v>
      </c>
      <c r="AIV2433" s="1">
        <v>0</v>
      </c>
      <c r="AIW2433" s="1">
        <v>0</v>
      </c>
      <c r="AIX2433" s="1">
        <v>35</v>
      </c>
      <c r="AJB2433" s="1">
        <v>31</v>
      </c>
    </row>
    <row r="2434" spans="1:939" s="80" customFormat="1">
      <c r="B2434" s="80">
        <v>7</v>
      </c>
      <c r="C2434" s="80">
        <v>0</v>
      </c>
      <c r="Z2434" s="80">
        <v>0</v>
      </c>
      <c r="AA2434" s="80">
        <v>2</v>
      </c>
      <c r="AB2434" s="80" t="s">
        <v>10718</v>
      </c>
      <c r="AC2434" s="80">
        <v>0</v>
      </c>
      <c r="AE2434" s="80">
        <v>0</v>
      </c>
      <c r="AG2434" s="80">
        <v>0</v>
      </c>
      <c r="AI2434" s="80">
        <v>116</v>
      </c>
      <c r="DR2434" s="80">
        <v>76</v>
      </c>
      <c r="HA2434" s="80">
        <v>2</v>
      </c>
      <c r="HT2434" s="80">
        <v>0</v>
      </c>
      <c r="IP2434" s="80">
        <v>97</v>
      </c>
      <c r="LX2434" s="80">
        <v>70</v>
      </c>
      <c r="PG2434" s="80">
        <v>18</v>
      </c>
      <c r="SP2434" s="80">
        <v>97.1</v>
      </c>
      <c r="VX2434" s="80">
        <v>1</v>
      </c>
      <c r="WQ2434" s="80">
        <v>0</v>
      </c>
      <c r="ZY2434" s="80">
        <v>200.2</v>
      </c>
      <c r="ABH2434" s="80">
        <v>1.8</v>
      </c>
      <c r="AEK2434" s="80">
        <v>33.6</v>
      </c>
      <c r="AGS2434" s="18">
        <v>0</v>
      </c>
      <c r="AGT2434" s="18">
        <v>0</v>
      </c>
      <c r="AGU2434" s="18">
        <v>0</v>
      </c>
      <c r="AGV2434" s="18">
        <v>0</v>
      </c>
      <c r="AGW2434" s="18">
        <v>0</v>
      </c>
      <c r="AGX2434" s="18">
        <v>1</v>
      </c>
      <c r="AGY2434" s="18">
        <v>0</v>
      </c>
      <c r="AGZ2434" s="18">
        <v>2</v>
      </c>
      <c r="AHA2434" s="18">
        <v>0</v>
      </c>
      <c r="AHB2434" s="18">
        <v>0</v>
      </c>
      <c r="AHC2434" s="18">
        <v>1</v>
      </c>
      <c r="AHD2434" s="18">
        <v>0</v>
      </c>
      <c r="AHE2434" s="18">
        <v>0</v>
      </c>
      <c r="AHF2434" s="18">
        <v>0</v>
      </c>
      <c r="AHG2434" s="18"/>
      <c r="AHH2434" s="18">
        <v>0</v>
      </c>
      <c r="AHI2434" s="18">
        <v>0</v>
      </c>
      <c r="AHJ2434" s="18"/>
      <c r="AHK2434" s="18">
        <v>0</v>
      </c>
      <c r="AHL2434" s="18">
        <v>0</v>
      </c>
      <c r="AHM2434" s="18">
        <v>0</v>
      </c>
      <c r="AHN2434" s="18">
        <v>0</v>
      </c>
      <c r="AHO2434" s="18">
        <v>0</v>
      </c>
      <c r="AHP2434" s="18">
        <v>0</v>
      </c>
      <c r="AHQ2434" s="18">
        <v>0</v>
      </c>
      <c r="AHR2434" s="18">
        <v>0</v>
      </c>
      <c r="AIM2434" s="18">
        <v>0</v>
      </c>
      <c r="AIN2434" s="18">
        <v>0</v>
      </c>
      <c r="AIO2434" s="18">
        <v>0</v>
      </c>
      <c r="AIP2434" s="18"/>
      <c r="AIQ2434" s="18"/>
      <c r="AIR2434" s="18"/>
      <c r="AIS2434" s="18"/>
      <c r="AIT2434" s="18">
        <v>1</v>
      </c>
      <c r="AIU2434" s="18">
        <v>0</v>
      </c>
      <c r="AIV2434" s="18">
        <v>0</v>
      </c>
      <c r="AIW2434" s="18">
        <v>0</v>
      </c>
      <c r="AIX2434" s="18">
        <v>47</v>
      </c>
      <c r="AIY2434" s="18"/>
      <c r="AJB2434" s="18"/>
      <c r="AJC2434" s="18"/>
    </row>
    <row r="2435" spans="1:939" s="1" customFormat="1">
      <c r="A2435" s="1">
        <v>512</v>
      </c>
      <c r="B2435" s="1" t="s">
        <v>7502</v>
      </c>
      <c r="C2435" s="1">
        <v>1</v>
      </c>
      <c r="D2435" s="1" t="s">
        <v>5862</v>
      </c>
      <c r="E2435" s="1" t="s">
        <v>10719</v>
      </c>
      <c r="F2435" s="1" t="s">
        <v>10720</v>
      </c>
      <c r="G2435" s="1" t="s">
        <v>9450</v>
      </c>
      <c r="O2435" s="1">
        <v>0</v>
      </c>
      <c r="P2435" s="1">
        <v>0</v>
      </c>
      <c r="Q2435" s="1">
        <v>1</v>
      </c>
      <c r="R2435" s="1">
        <v>0</v>
      </c>
      <c r="Z2435" s="1">
        <v>0</v>
      </c>
      <c r="AA2435" s="1">
        <v>2</v>
      </c>
      <c r="AB2435" s="1" t="s">
        <v>9657</v>
      </c>
      <c r="AI2435" s="1">
        <v>95</v>
      </c>
      <c r="AJ2435" s="1">
        <v>108</v>
      </c>
      <c r="AK2435" s="1">
        <v>114</v>
      </c>
      <c r="AL2435" s="1">
        <v>116</v>
      </c>
      <c r="AM2435" s="1">
        <v>107</v>
      </c>
      <c r="AN2435" s="1">
        <v>110</v>
      </c>
      <c r="DR2435" s="1">
        <v>52</v>
      </c>
      <c r="DS2435" s="1">
        <v>61</v>
      </c>
      <c r="DT2435" s="1">
        <v>53</v>
      </c>
      <c r="DU2435" s="1">
        <v>61</v>
      </c>
      <c r="DV2435" s="1">
        <v>59</v>
      </c>
      <c r="DW2435" s="1">
        <v>64</v>
      </c>
      <c r="IP2435" s="1">
        <v>96</v>
      </c>
      <c r="IQ2435" s="1">
        <v>97</v>
      </c>
      <c r="IR2435" s="1">
        <v>96</v>
      </c>
      <c r="IS2435" s="1">
        <v>97</v>
      </c>
      <c r="IT2435" s="1">
        <v>95</v>
      </c>
      <c r="IU2435" s="1">
        <v>96</v>
      </c>
      <c r="LX2435" s="1">
        <v>65</v>
      </c>
      <c r="LY2435" s="1">
        <v>61</v>
      </c>
      <c r="LZ2435" s="1">
        <v>60</v>
      </c>
      <c r="MA2435" s="1">
        <v>61</v>
      </c>
      <c r="MB2435" s="1">
        <v>60</v>
      </c>
      <c r="MC2435" s="1">
        <v>62</v>
      </c>
      <c r="PG2435" s="1">
        <v>16</v>
      </c>
      <c r="PH2435" s="1">
        <v>18</v>
      </c>
      <c r="PI2435" s="1">
        <v>18</v>
      </c>
      <c r="PJ2435" s="1">
        <v>16</v>
      </c>
      <c r="PK2435" s="1">
        <v>16</v>
      </c>
      <c r="PL2435" s="1">
        <v>16</v>
      </c>
      <c r="SP2435" s="1">
        <v>97.6</v>
      </c>
      <c r="SQ2435" s="1">
        <v>97.8</v>
      </c>
      <c r="SR2435" s="1">
        <v>97.8</v>
      </c>
      <c r="SS2435" s="1">
        <v>97.6</v>
      </c>
      <c r="ST2435" s="1">
        <v>98.5</v>
      </c>
      <c r="SU2435" s="1">
        <v>97.9</v>
      </c>
      <c r="WQ2435" s="1">
        <v>0</v>
      </c>
      <c r="WR2435" s="1">
        <v>0</v>
      </c>
      <c r="WS2435" s="1">
        <v>0</v>
      </c>
      <c r="WT2435" s="1">
        <v>0</v>
      </c>
      <c r="WU2435" s="1">
        <v>0</v>
      </c>
      <c r="WV2435" s="1">
        <v>0</v>
      </c>
      <c r="AGS2435" s="1">
        <v>1</v>
      </c>
      <c r="AGT2435" s="1">
        <v>1</v>
      </c>
      <c r="AGU2435" s="1">
        <v>0</v>
      </c>
      <c r="AGV2435" s="1">
        <v>0</v>
      </c>
      <c r="AGW2435" s="1">
        <v>0</v>
      </c>
      <c r="AGX2435" s="1">
        <v>0</v>
      </c>
      <c r="AGY2435" s="1">
        <v>0</v>
      </c>
      <c r="AGZ2435" s="1">
        <v>0</v>
      </c>
      <c r="AHA2435" s="1">
        <v>0</v>
      </c>
      <c r="AHB2435" s="1">
        <v>0</v>
      </c>
      <c r="AHC2435" s="1">
        <v>0</v>
      </c>
      <c r="AHD2435" s="1">
        <v>0</v>
      </c>
      <c r="AHE2435" s="1">
        <v>0</v>
      </c>
      <c r="AHF2435" s="1">
        <v>0</v>
      </c>
      <c r="AHH2435" s="1">
        <v>0</v>
      </c>
      <c r="AHI2435" s="1">
        <v>0</v>
      </c>
      <c r="AHK2435" s="1">
        <v>0</v>
      </c>
      <c r="AHL2435" s="1">
        <v>0</v>
      </c>
      <c r="AHM2435" s="1">
        <v>0</v>
      </c>
      <c r="AHN2435" s="1">
        <v>0</v>
      </c>
      <c r="AHO2435" s="1">
        <v>0</v>
      </c>
      <c r="AHP2435" s="1">
        <v>0</v>
      </c>
      <c r="AHQ2435" s="1">
        <v>0</v>
      </c>
      <c r="AHR2435" s="1">
        <v>0</v>
      </c>
      <c r="AIM2435" s="1">
        <v>0</v>
      </c>
      <c r="AIN2435" s="1">
        <v>0</v>
      </c>
      <c r="AIO2435" s="1">
        <v>0</v>
      </c>
      <c r="AIT2435" s="1">
        <v>0</v>
      </c>
      <c r="AIU2435" s="1">
        <v>0</v>
      </c>
      <c r="AIV2435" s="1">
        <v>0</v>
      </c>
      <c r="AIW2435" s="1">
        <v>0</v>
      </c>
    </row>
    <row r="2436" spans="1:939" s="1" customFormat="1">
      <c r="B2436" s="1">
        <v>2</v>
      </c>
      <c r="C2436" s="1">
        <v>0</v>
      </c>
      <c r="Z2436" s="1">
        <v>0</v>
      </c>
      <c r="AA2436" s="1">
        <v>1</v>
      </c>
      <c r="AC2436" s="1">
        <v>0</v>
      </c>
      <c r="AE2436" s="1">
        <v>0</v>
      </c>
      <c r="AG2436" s="1">
        <v>0</v>
      </c>
      <c r="AI2436" s="1">
        <v>125</v>
      </c>
      <c r="AJ2436" s="1">
        <v>102</v>
      </c>
      <c r="AK2436" s="1">
        <v>113</v>
      </c>
      <c r="DR2436" s="1">
        <v>58</v>
      </c>
      <c r="DS2436" s="1">
        <v>58</v>
      </c>
      <c r="DT2436" s="1">
        <v>66</v>
      </c>
      <c r="IP2436" s="1">
        <v>93</v>
      </c>
      <c r="IQ2436" s="1">
        <v>96</v>
      </c>
      <c r="IR2436" s="1">
        <v>96</v>
      </c>
      <c r="LX2436" s="1">
        <v>61</v>
      </c>
      <c r="LY2436" s="1">
        <v>62</v>
      </c>
      <c r="LZ2436" s="1">
        <v>65</v>
      </c>
      <c r="PG2436" s="1">
        <v>18</v>
      </c>
      <c r="PH2436" s="1">
        <v>18</v>
      </c>
      <c r="PI2436" s="1">
        <v>16</v>
      </c>
      <c r="SP2436" s="1">
        <v>97.8</v>
      </c>
      <c r="SQ2436" s="1">
        <v>97.6</v>
      </c>
      <c r="SR2436" s="1">
        <v>97.8</v>
      </c>
      <c r="WQ2436" s="1">
        <v>0</v>
      </c>
      <c r="WR2436" s="1">
        <v>0</v>
      </c>
      <c r="WS2436" s="1">
        <v>0</v>
      </c>
      <c r="AGS2436" s="1">
        <v>0</v>
      </c>
      <c r="AGT2436" s="1">
        <v>0</v>
      </c>
      <c r="AGU2436" s="1">
        <v>0</v>
      </c>
      <c r="AGV2436" s="1">
        <v>0</v>
      </c>
      <c r="AGW2436" s="1">
        <v>0</v>
      </c>
      <c r="AGX2436" s="1">
        <v>0</v>
      </c>
      <c r="AGY2436" s="1">
        <v>0</v>
      </c>
      <c r="AGZ2436" s="1">
        <v>0</v>
      </c>
      <c r="AHA2436" s="1">
        <v>0</v>
      </c>
      <c r="AHB2436" s="1">
        <v>0</v>
      </c>
      <c r="AHC2436" s="1">
        <v>1</v>
      </c>
      <c r="AHD2436" s="1">
        <v>0</v>
      </c>
      <c r="AHE2436" s="1">
        <v>0</v>
      </c>
      <c r="AHF2436" s="1">
        <v>0</v>
      </c>
      <c r="AHH2436" s="1">
        <v>0</v>
      </c>
      <c r="AHI2436" s="1">
        <v>0</v>
      </c>
      <c r="AHK2436" s="1">
        <v>0</v>
      </c>
      <c r="AHL2436" s="1">
        <v>0</v>
      </c>
      <c r="AHM2436" s="1">
        <v>0</v>
      </c>
      <c r="AHN2436" s="1">
        <v>0</v>
      </c>
      <c r="AHO2436" s="1">
        <v>0</v>
      </c>
      <c r="AHP2436" s="1">
        <v>0</v>
      </c>
      <c r="AHQ2436" s="1">
        <v>0</v>
      </c>
      <c r="AHR2436" s="1">
        <v>0</v>
      </c>
      <c r="AIM2436" s="1">
        <v>0</v>
      </c>
      <c r="AIN2436" s="1">
        <v>0</v>
      </c>
      <c r="AIO2436" s="1">
        <v>0</v>
      </c>
      <c r="AIP2436" s="1">
        <v>1</v>
      </c>
      <c r="AIQ2436" s="1">
        <v>1</v>
      </c>
      <c r="AIR2436" s="1">
        <v>0</v>
      </c>
      <c r="AIS2436" s="1">
        <v>1</v>
      </c>
      <c r="AIT2436" s="1">
        <v>0</v>
      </c>
      <c r="AIU2436" s="1">
        <v>0</v>
      </c>
      <c r="AIV2436" s="1">
        <v>0</v>
      </c>
      <c r="AIW2436" s="1">
        <v>0</v>
      </c>
    </row>
    <row r="2437" spans="1:939" s="1" customFormat="1">
      <c r="B2437" s="1">
        <v>3</v>
      </c>
      <c r="C2437" s="1">
        <v>0</v>
      </c>
      <c r="Z2437" s="1">
        <v>0</v>
      </c>
      <c r="AA2437" s="1">
        <v>1</v>
      </c>
      <c r="AB2437" s="1" t="s">
        <v>10721</v>
      </c>
      <c r="AC2437" s="1">
        <v>5</v>
      </c>
      <c r="AD2437" s="1">
        <v>0</v>
      </c>
      <c r="AE2437" s="1">
        <v>0</v>
      </c>
      <c r="AG2437" s="1">
        <v>0</v>
      </c>
      <c r="AI2437" s="1">
        <v>98</v>
      </c>
      <c r="AJ2437" s="1">
        <v>108</v>
      </c>
      <c r="DR2437" s="1">
        <v>48</v>
      </c>
      <c r="DS2437" s="1">
        <v>62</v>
      </c>
      <c r="HA2437" s="1">
        <v>0</v>
      </c>
      <c r="HB2437" s="1">
        <v>0</v>
      </c>
      <c r="HT2437" s="1">
        <v>0</v>
      </c>
      <c r="HU2437" s="1">
        <v>0</v>
      </c>
      <c r="IP2437" s="1">
        <v>96</v>
      </c>
      <c r="IQ2437" s="1">
        <v>95</v>
      </c>
      <c r="LX2437" s="1">
        <v>70</v>
      </c>
      <c r="LY2437" s="1">
        <v>63</v>
      </c>
      <c r="PG2437" s="1">
        <v>22</v>
      </c>
      <c r="PH2437" s="1">
        <v>20</v>
      </c>
      <c r="SP2437" s="1">
        <v>96.4</v>
      </c>
      <c r="SQ2437" s="1">
        <v>99.5</v>
      </c>
      <c r="VX2437" s="1">
        <v>1</v>
      </c>
      <c r="VY2437" s="1">
        <v>1</v>
      </c>
      <c r="WQ2437" s="1">
        <v>0</v>
      </c>
      <c r="WR2437" s="1">
        <v>0</v>
      </c>
      <c r="ZY2437" s="1">
        <v>160</v>
      </c>
      <c r="ZZ2437" s="1">
        <v>161.6</v>
      </c>
      <c r="AAY2437" s="1">
        <v>25</v>
      </c>
      <c r="ABU2437" s="1">
        <v>137</v>
      </c>
      <c r="ABX2437" s="1">
        <v>4</v>
      </c>
      <c r="ACA2437" s="1">
        <v>96</v>
      </c>
      <c r="ACD2437" s="1">
        <v>9</v>
      </c>
      <c r="ACG2437" s="1">
        <v>148</v>
      </c>
      <c r="ACQ2437" s="1">
        <v>36</v>
      </c>
      <c r="ACT2437" s="1">
        <v>1.65</v>
      </c>
      <c r="ACW2437" s="1">
        <v>16</v>
      </c>
      <c r="ACZ2437" s="1">
        <v>6.2</v>
      </c>
      <c r="ADB2437" s="1">
        <v>3.8</v>
      </c>
      <c r="ADD2437" s="1">
        <v>0.7</v>
      </c>
      <c r="ADF2437" s="1">
        <v>2.4</v>
      </c>
      <c r="ADH2437" s="1">
        <v>82</v>
      </c>
      <c r="ADJ2437" s="1">
        <v>16</v>
      </c>
      <c r="ADL2437" s="1">
        <v>9</v>
      </c>
      <c r="AGS2437" s="1">
        <v>0</v>
      </c>
      <c r="AGT2437" s="1">
        <v>0</v>
      </c>
      <c r="AGU2437" s="1">
        <v>0</v>
      </c>
      <c r="AGV2437" s="1">
        <v>0</v>
      </c>
      <c r="AGW2437" s="1">
        <v>0</v>
      </c>
      <c r="AGX2437" s="1">
        <v>0</v>
      </c>
      <c r="AGY2437" s="1">
        <v>0</v>
      </c>
      <c r="AGZ2437" s="1">
        <v>1</v>
      </c>
      <c r="AHA2437" s="1">
        <v>0</v>
      </c>
      <c r="AHB2437" s="1">
        <v>0</v>
      </c>
      <c r="AHC2437" s="1">
        <v>1</v>
      </c>
      <c r="AHD2437" s="1">
        <v>0</v>
      </c>
      <c r="AHE2437" s="1">
        <v>0</v>
      </c>
      <c r="AHF2437" s="1">
        <v>0</v>
      </c>
      <c r="AHH2437" s="1">
        <v>0</v>
      </c>
      <c r="AHI2437" s="1">
        <v>0</v>
      </c>
      <c r="AHK2437" s="1">
        <v>0</v>
      </c>
      <c r="AHL2437" s="1">
        <v>0</v>
      </c>
      <c r="AHM2437" s="1">
        <v>0</v>
      </c>
      <c r="AHN2437" s="1">
        <v>0</v>
      </c>
      <c r="AHO2437" s="1">
        <v>0</v>
      </c>
      <c r="AHP2437" s="1">
        <v>0</v>
      </c>
      <c r="AHQ2437" s="1">
        <v>0</v>
      </c>
      <c r="AHR2437" s="1">
        <v>0</v>
      </c>
      <c r="AIM2437" s="1">
        <v>0</v>
      </c>
      <c r="AIN2437" s="1">
        <v>0</v>
      </c>
      <c r="AIO2437" s="1">
        <v>0</v>
      </c>
      <c r="AIR2437" s="1">
        <v>0</v>
      </c>
      <c r="AIT2437" s="1">
        <v>2</v>
      </c>
      <c r="AIU2437" s="1">
        <v>0</v>
      </c>
      <c r="AIV2437" s="1">
        <v>0</v>
      </c>
      <c r="AIW2437" s="1">
        <v>0</v>
      </c>
      <c r="AIX2437" s="1">
        <v>37</v>
      </c>
      <c r="AIY2437" s="1">
        <v>36</v>
      </c>
    </row>
    <row r="2438" spans="1:939" s="1" customFormat="1">
      <c r="B2438" s="1">
        <v>4</v>
      </c>
      <c r="C2438" s="1">
        <v>0</v>
      </c>
      <c r="Z2438" s="1">
        <v>0</v>
      </c>
      <c r="AA2438" s="1">
        <v>2</v>
      </c>
      <c r="AB2438" s="1" t="s">
        <v>10722</v>
      </c>
      <c r="AC2438" s="1">
        <v>1</v>
      </c>
      <c r="AD2438" s="1">
        <v>0</v>
      </c>
      <c r="AE2438" s="1">
        <v>0</v>
      </c>
      <c r="AG2438" s="1">
        <v>0</v>
      </c>
      <c r="AI2438" s="1">
        <v>98</v>
      </c>
      <c r="AJ2438" s="1">
        <v>94</v>
      </c>
      <c r="AK2438" s="1">
        <v>98</v>
      </c>
      <c r="DR2438" s="1">
        <v>48</v>
      </c>
      <c r="DS2438" s="1">
        <v>52</v>
      </c>
      <c r="DT2438" s="1">
        <v>50</v>
      </c>
      <c r="HA2438" s="1">
        <v>0</v>
      </c>
      <c r="HB2438" s="1">
        <v>2</v>
      </c>
      <c r="HC2438" s="1">
        <v>0</v>
      </c>
      <c r="HT2438" s="1">
        <v>0</v>
      </c>
      <c r="HU2438" s="1">
        <v>0</v>
      </c>
      <c r="HV2438" s="1">
        <v>0</v>
      </c>
      <c r="IP2438" s="1">
        <v>96</v>
      </c>
      <c r="IQ2438" s="1">
        <v>97</v>
      </c>
      <c r="LX2438" s="1">
        <v>70</v>
      </c>
      <c r="LY2438" s="1">
        <v>68</v>
      </c>
      <c r="PG2438" s="1">
        <v>18</v>
      </c>
      <c r="PH2438" s="1">
        <v>18</v>
      </c>
      <c r="SP2438" s="1">
        <v>96.9</v>
      </c>
      <c r="SQ2438" s="1">
        <v>97.3</v>
      </c>
      <c r="VX2438" s="1">
        <v>1</v>
      </c>
      <c r="VY2438" s="1">
        <v>1</v>
      </c>
      <c r="WQ2438" s="1">
        <v>0</v>
      </c>
      <c r="WR2438" s="1">
        <v>0</v>
      </c>
      <c r="ZY2438" s="1">
        <v>165.8</v>
      </c>
      <c r="ZZ2438" s="1">
        <v>161.80000000000001</v>
      </c>
      <c r="AAY2438" s="1">
        <v>24</v>
      </c>
      <c r="ABU2438" s="1">
        <v>138</v>
      </c>
      <c r="ABX2438" s="1">
        <v>4</v>
      </c>
      <c r="ACA2438" s="1">
        <v>96</v>
      </c>
      <c r="ACD2438" s="1">
        <v>9.1999999999999993</v>
      </c>
      <c r="ACG2438" s="1">
        <v>172</v>
      </c>
      <c r="ACQ2438" s="1">
        <v>41</v>
      </c>
      <c r="ACT2438" s="1">
        <v>1.69</v>
      </c>
      <c r="ACW2438" s="1">
        <v>18</v>
      </c>
      <c r="AGS2438" s="1">
        <v>0</v>
      </c>
      <c r="AGT2438" s="1">
        <v>0</v>
      </c>
      <c r="AGU2438" s="1">
        <v>0</v>
      </c>
      <c r="AGV2438" s="1">
        <v>0</v>
      </c>
      <c r="AGW2438" s="1">
        <v>0</v>
      </c>
      <c r="AGX2438" s="1">
        <v>0</v>
      </c>
      <c r="AGY2438" s="1">
        <v>0</v>
      </c>
      <c r="AGZ2438" s="1">
        <v>1</v>
      </c>
      <c r="AHA2438" s="1">
        <v>0</v>
      </c>
      <c r="AHB2438" s="1">
        <v>0</v>
      </c>
      <c r="AHC2438" s="1">
        <v>1</v>
      </c>
      <c r="AHD2438" s="1">
        <v>0</v>
      </c>
      <c r="AHE2438" s="1">
        <v>0</v>
      </c>
      <c r="AHF2438" s="1">
        <v>0</v>
      </c>
      <c r="AHH2438" s="1">
        <v>0</v>
      </c>
      <c r="AHI2438" s="1">
        <v>0</v>
      </c>
      <c r="AHK2438" s="1">
        <v>0</v>
      </c>
      <c r="AHL2438" s="1">
        <v>0</v>
      </c>
      <c r="AHM2438" s="1">
        <v>0</v>
      </c>
      <c r="AHN2438" s="1">
        <v>0</v>
      </c>
      <c r="AHO2438" s="1">
        <v>0</v>
      </c>
      <c r="AHP2438" s="1">
        <v>0</v>
      </c>
      <c r="AHQ2438" s="1">
        <v>0</v>
      </c>
      <c r="AHR2438" s="1">
        <v>0</v>
      </c>
      <c r="AIM2438" s="1">
        <v>0</v>
      </c>
      <c r="AIN2438" s="1">
        <v>0</v>
      </c>
      <c r="AIO2438" s="1">
        <v>0</v>
      </c>
      <c r="AIR2438" s="1">
        <v>0</v>
      </c>
      <c r="AIT2438" s="1">
        <v>2</v>
      </c>
      <c r="AIU2438" s="1">
        <v>0</v>
      </c>
      <c r="AIV2438" s="1">
        <v>0</v>
      </c>
      <c r="AIW2438" s="1">
        <v>0</v>
      </c>
      <c r="AIX2438" s="1">
        <v>28</v>
      </c>
      <c r="AIY2438" s="1">
        <v>18</v>
      </c>
    </row>
    <row r="2439" spans="1:939" s="1" customFormat="1">
      <c r="B2439" s="1">
        <v>5</v>
      </c>
      <c r="C2439" s="1">
        <v>0</v>
      </c>
      <c r="Z2439" s="1">
        <v>0</v>
      </c>
      <c r="AA2439" s="1">
        <v>2</v>
      </c>
      <c r="AB2439" s="1" t="s">
        <v>10723</v>
      </c>
      <c r="AC2439" s="1">
        <v>3</v>
      </c>
      <c r="AD2439" s="1">
        <v>0</v>
      </c>
      <c r="AE2439" s="1">
        <v>0</v>
      </c>
      <c r="AG2439" s="1">
        <v>0</v>
      </c>
      <c r="AI2439" s="1">
        <v>126</v>
      </c>
      <c r="AJ2439" s="1">
        <v>108</v>
      </c>
      <c r="DR2439" s="1">
        <v>68</v>
      </c>
      <c r="DS2439" s="1">
        <v>62</v>
      </c>
      <c r="HA2439" s="1">
        <v>0</v>
      </c>
      <c r="HB2439" s="1">
        <v>0</v>
      </c>
      <c r="HT2439" s="1">
        <v>0</v>
      </c>
      <c r="HU2439" s="1">
        <v>0</v>
      </c>
      <c r="IP2439" s="1">
        <v>96</v>
      </c>
      <c r="IQ2439" s="1">
        <v>96</v>
      </c>
      <c r="LX2439" s="1">
        <v>84</v>
      </c>
      <c r="LY2439" s="1">
        <v>62</v>
      </c>
      <c r="PG2439" s="1">
        <v>20</v>
      </c>
      <c r="PH2439" s="1">
        <v>12</v>
      </c>
      <c r="SP2439" s="1">
        <v>97.3</v>
      </c>
      <c r="SQ2439" s="1">
        <v>97.2</v>
      </c>
      <c r="VX2439" s="1">
        <v>1</v>
      </c>
      <c r="VY2439" s="1">
        <v>1</v>
      </c>
      <c r="WQ2439" s="1">
        <v>0</v>
      </c>
      <c r="WR2439" s="1">
        <v>0</v>
      </c>
      <c r="ZY2439" s="1">
        <v>162.6</v>
      </c>
      <c r="ZZ2439" s="1">
        <v>161.4</v>
      </c>
      <c r="AGS2439" s="1">
        <v>0</v>
      </c>
      <c r="AGT2439" s="1">
        <v>0</v>
      </c>
      <c r="AGU2439" s="1">
        <v>0</v>
      </c>
      <c r="AGV2439" s="1">
        <v>0</v>
      </c>
      <c r="AGW2439" s="1">
        <v>0</v>
      </c>
      <c r="AGX2439" s="1">
        <v>0</v>
      </c>
      <c r="AGY2439" s="1">
        <v>0</v>
      </c>
      <c r="AGZ2439" s="1">
        <v>0</v>
      </c>
      <c r="AHA2439" s="1">
        <v>0</v>
      </c>
      <c r="AHB2439" s="1">
        <v>0</v>
      </c>
      <c r="AHC2439" s="1">
        <v>1</v>
      </c>
      <c r="AHD2439" s="1">
        <v>0</v>
      </c>
      <c r="AHE2439" s="1">
        <v>0</v>
      </c>
      <c r="AHF2439" s="1">
        <v>0</v>
      </c>
      <c r="AHH2439" s="1">
        <v>0</v>
      </c>
      <c r="AHI2439" s="1">
        <v>0</v>
      </c>
      <c r="AHK2439" s="1">
        <v>0</v>
      </c>
      <c r="AHL2439" s="1">
        <v>0</v>
      </c>
      <c r="AHM2439" s="1">
        <v>0</v>
      </c>
      <c r="AHN2439" s="1">
        <v>0</v>
      </c>
      <c r="AHO2439" s="1">
        <v>0</v>
      </c>
      <c r="AHP2439" s="1">
        <v>0</v>
      </c>
      <c r="AHQ2439" s="1">
        <v>0</v>
      </c>
      <c r="AHR2439" s="1">
        <v>0</v>
      </c>
      <c r="AIM2439" s="1">
        <v>0</v>
      </c>
      <c r="AIN2439" s="1">
        <v>0</v>
      </c>
      <c r="AIO2439" s="1">
        <v>0</v>
      </c>
      <c r="AIR2439" s="1">
        <v>0</v>
      </c>
      <c r="AIT2439" s="1">
        <v>2</v>
      </c>
      <c r="AIU2439" s="1">
        <v>0</v>
      </c>
      <c r="AIV2439" s="1">
        <v>0</v>
      </c>
      <c r="AIW2439" s="1">
        <v>0</v>
      </c>
      <c r="AIX2439" s="1">
        <v>42</v>
      </c>
      <c r="AIY2439" s="1">
        <v>14</v>
      </c>
    </row>
    <row r="2440" spans="1:939" s="80" customFormat="1">
      <c r="B2440" s="80">
        <v>6</v>
      </c>
      <c r="C2440" s="80">
        <v>0</v>
      </c>
      <c r="Z2440" s="80">
        <v>0</v>
      </c>
      <c r="AA2440" s="80">
        <v>2</v>
      </c>
      <c r="AB2440" s="80" t="s">
        <v>10724</v>
      </c>
      <c r="AC2440" s="80">
        <v>0</v>
      </c>
      <c r="AE2440" s="80">
        <v>0</v>
      </c>
      <c r="AG2440" s="80">
        <v>0</v>
      </c>
      <c r="AI2440" s="80">
        <v>124</v>
      </c>
      <c r="DR2440" s="80">
        <v>60</v>
      </c>
      <c r="HA2440" s="80">
        <v>0</v>
      </c>
      <c r="HT2440" s="80">
        <v>0</v>
      </c>
      <c r="IP2440" s="80">
        <v>97</v>
      </c>
      <c r="LX2440" s="80">
        <v>68</v>
      </c>
      <c r="PG2440" s="80">
        <v>16</v>
      </c>
      <c r="SP2440" s="80">
        <v>97.7</v>
      </c>
      <c r="VX2440" s="80">
        <v>1</v>
      </c>
      <c r="WQ2440" s="80">
        <v>0</v>
      </c>
      <c r="ZY2440" s="80">
        <v>164</v>
      </c>
      <c r="AFV2440" s="80">
        <v>0</v>
      </c>
      <c r="AGS2440" s="80">
        <v>0</v>
      </c>
      <c r="AGT2440" s="80">
        <v>0</v>
      </c>
      <c r="AGU2440" s="80">
        <v>0</v>
      </c>
      <c r="AGV2440" s="80">
        <v>0</v>
      </c>
      <c r="AGW2440" s="80">
        <v>0</v>
      </c>
      <c r="AGX2440" s="80">
        <v>0</v>
      </c>
      <c r="AGY2440" s="80">
        <v>0</v>
      </c>
      <c r="AGZ2440" s="80">
        <v>1</v>
      </c>
      <c r="AHA2440" s="80">
        <v>0</v>
      </c>
      <c r="AHB2440" s="80">
        <v>0</v>
      </c>
      <c r="AHC2440" s="80">
        <v>1</v>
      </c>
      <c r="AHD2440" s="80">
        <v>0</v>
      </c>
      <c r="AHE2440" s="80">
        <v>0</v>
      </c>
      <c r="AHF2440" s="80">
        <v>0</v>
      </c>
      <c r="AHH2440" s="80">
        <v>0</v>
      </c>
      <c r="AHI2440" s="80">
        <v>0</v>
      </c>
      <c r="AHK2440" s="80">
        <v>0</v>
      </c>
      <c r="AHL2440" s="80">
        <v>0</v>
      </c>
      <c r="AHM2440" s="80">
        <v>0</v>
      </c>
      <c r="AHN2440" s="80">
        <v>0</v>
      </c>
      <c r="AHO2440" s="80">
        <v>0</v>
      </c>
      <c r="AHP2440" s="80">
        <v>0</v>
      </c>
      <c r="AHQ2440" s="80">
        <v>0</v>
      </c>
      <c r="AHR2440" s="80">
        <v>0</v>
      </c>
      <c r="AIM2440" s="80">
        <v>0</v>
      </c>
      <c r="AIN2440" s="80">
        <v>0</v>
      </c>
      <c r="AIO2440" s="80">
        <v>0</v>
      </c>
      <c r="AIR2440" s="80">
        <v>0</v>
      </c>
      <c r="AIT2440" s="80">
        <v>1</v>
      </c>
      <c r="AIU2440" s="80">
        <v>0</v>
      </c>
      <c r="AIV2440" s="80">
        <v>0</v>
      </c>
      <c r="AIW2440" s="80">
        <v>0</v>
      </c>
      <c r="AIX2440" s="80">
        <v>27</v>
      </c>
    </row>
    <row r="2441" spans="1:939" s="1" customFormat="1">
      <c r="A2441" s="1">
        <v>513</v>
      </c>
      <c r="B2441" s="1" t="s">
        <v>7502</v>
      </c>
      <c r="C2441" s="1">
        <v>0</v>
      </c>
      <c r="Z2441" s="1">
        <v>0</v>
      </c>
      <c r="AA2441" s="1">
        <v>1</v>
      </c>
      <c r="AB2441" s="1" t="s">
        <v>10725</v>
      </c>
      <c r="AI2441" s="1">
        <v>153</v>
      </c>
      <c r="AJ2441" s="1">
        <v>133</v>
      </c>
      <c r="DR2441" s="1">
        <v>78</v>
      </c>
      <c r="DS2441" s="1">
        <v>65</v>
      </c>
      <c r="IP2441" s="1">
        <v>95</v>
      </c>
      <c r="IQ2441" s="1">
        <v>92</v>
      </c>
      <c r="LX2441" s="1">
        <v>97</v>
      </c>
      <c r="LY2441" s="1">
        <v>68</v>
      </c>
      <c r="PG2441" s="1">
        <v>22</v>
      </c>
      <c r="PH2441" s="1">
        <v>20</v>
      </c>
      <c r="SP2441" s="1">
        <v>97.6</v>
      </c>
      <c r="SQ2441" s="1">
        <v>98.5</v>
      </c>
      <c r="WQ2441" s="1">
        <v>1</v>
      </c>
      <c r="WR2441" s="1">
        <v>1</v>
      </c>
      <c r="AGS2441" s="1">
        <v>0</v>
      </c>
      <c r="AGT2441" s="1">
        <v>0</v>
      </c>
      <c r="AGU2441" s="1">
        <v>0</v>
      </c>
      <c r="AGV2441" s="1">
        <v>0</v>
      </c>
      <c r="AGW2441" s="1">
        <v>1</v>
      </c>
      <c r="AGX2441" s="1">
        <v>1</v>
      </c>
      <c r="AGY2441" s="1">
        <v>0</v>
      </c>
      <c r="AGZ2441" s="1">
        <v>0</v>
      </c>
      <c r="AHA2441" s="1">
        <v>0</v>
      </c>
      <c r="AHB2441" s="1">
        <v>0</v>
      </c>
      <c r="AHC2441" s="1">
        <v>0</v>
      </c>
      <c r="AHD2441" s="1">
        <v>0</v>
      </c>
      <c r="AHE2441" s="1">
        <v>0</v>
      </c>
      <c r="AHF2441" s="1">
        <v>0</v>
      </c>
      <c r="AHH2441" s="1">
        <v>0</v>
      </c>
      <c r="AHI2441" s="1">
        <v>0</v>
      </c>
      <c r="AHK2441" s="1">
        <v>0</v>
      </c>
      <c r="AHL2441" s="1">
        <v>0</v>
      </c>
      <c r="AHM2441" s="1">
        <v>0</v>
      </c>
      <c r="AHN2441" s="1">
        <v>0</v>
      </c>
      <c r="AHO2441" s="1">
        <v>0</v>
      </c>
      <c r="AHP2441" s="1">
        <v>0</v>
      </c>
      <c r="AHQ2441" s="1">
        <v>0</v>
      </c>
      <c r="AHR2441" s="1">
        <v>0</v>
      </c>
      <c r="AIM2441" s="1">
        <v>0</v>
      </c>
      <c r="AIN2441" s="1">
        <v>0</v>
      </c>
      <c r="AIO2441" s="1">
        <v>0</v>
      </c>
      <c r="AIT2441" s="1">
        <v>0</v>
      </c>
      <c r="AIU2441" s="1">
        <v>0</v>
      </c>
      <c r="AIV2441" s="1">
        <v>0</v>
      </c>
      <c r="AIW2441" s="1">
        <v>0</v>
      </c>
    </row>
    <row r="2442" spans="1:939" s="1" customFormat="1">
      <c r="B2442" s="1">
        <v>2</v>
      </c>
      <c r="C2442" s="1">
        <v>1</v>
      </c>
      <c r="D2442" s="1" t="s">
        <v>10726</v>
      </c>
      <c r="E2442" s="1" t="s">
        <v>10727</v>
      </c>
      <c r="F2442" s="1" t="s">
        <v>5917</v>
      </c>
      <c r="G2442" s="1" t="s">
        <v>10728</v>
      </c>
      <c r="H2442" s="1" t="s">
        <v>10729</v>
      </c>
      <c r="O2442" s="1">
        <v>1</v>
      </c>
      <c r="P2442" s="1">
        <v>0</v>
      </c>
      <c r="Q2442" s="1">
        <v>0</v>
      </c>
      <c r="R2442" s="1">
        <v>1</v>
      </c>
      <c r="S2442" s="1">
        <v>1</v>
      </c>
      <c r="Z2442" s="1">
        <v>0</v>
      </c>
      <c r="AA2442" s="1">
        <v>2</v>
      </c>
      <c r="AB2442" s="1" t="s">
        <v>10730</v>
      </c>
      <c r="AC2442" s="1">
        <v>0</v>
      </c>
      <c r="AE2442" s="1">
        <v>2</v>
      </c>
      <c r="AF2442" s="1">
        <v>0</v>
      </c>
      <c r="AG2442" s="1">
        <v>0</v>
      </c>
      <c r="AK2442" s="1">
        <v>148</v>
      </c>
      <c r="AM2442" s="1">
        <v>138</v>
      </c>
      <c r="AN2442" s="1">
        <v>137</v>
      </c>
      <c r="AO2442" s="1">
        <v>138</v>
      </c>
      <c r="DT2442" s="1">
        <v>92</v>
      </c>
      <c r="DV2442" s="1">
        <v>87</v>
      </c>
      <c r="DW2442" s="1">
        <v>81</v>
      </c>
      <c r="DX2442" s="1">
        <v>80</v>
      </c>
      <c r="HG2442" s="1">
        <v>2</v>
      </c>
      <c r="HZ2442" s="1">
        <v>0</v>
      </c>
      <c r="IR2442" s="1">
        <v>98</v>
      </c>
      <c r="IT2442" s="1">
        <v>97</v>
      </c>
      <c r="IU2442" s="1">
        <v>94</v>
      </c>
      <c r="IV2442" s="1">
        <v>93</v>
      </c>
      <c r="LX2442" s="1">
        <v>82</v>
      </c>
      <c r="LY2442" s="1">
        <v>70</v>
      </c>
      <c r="LZ2442" s="1">
        <v>68</v>
      </c>
      <c r="MA2442" s="1">
        <v>67</v>
      </c>
      <c r="MB2442" s="1">
        <v>66</v>
      </c>
      <c r="MC2442" s="1">
        <v>99</v>
      </c>
      <c r="MD2442" s="1">
        <v>98</v>
      </c>
      <c r="PI2442" s="1">
        <v>33</v>
      </c>
      <c r="PK2442" s="1">
        <v>18</v>
      </c>
      <c r="PL2442" s="1">
        <v>24</v>
      </c>
      <c r="PM2442" s="1">
        <v>20</v>
      </c>
      <c r="SR2442" s="1">
        <v>98</v>
      </c>
      <c r="ST2442" s="1">
        <v>97.2</v>
      </c>
      <c r="SU2442" s="1">
        <v>97.9</v>
      </c>
      <c r="SV2442" s="1">
        <v>97.7</v>
      </c>
      <c r="WD2442" s="1">
        <v>1</v>
      </c>
      <c r="WS2442" s="1">
        <v>1</v>
      </c>
      <c r="WU2442" s="1">
        <v>1</v>
      </c>
      <c r="WV2442" s="1">
        <v>1</v>
      </c>
      <c r="WW2442" s="1">
        <v>0</v>
      </c>
      <c r="AAY2442" s="1">
        <v>24</v>
      </c>
      <c r="ABB2442" s="1">
        <v>13.6</v>
      </c>
      <c r="ABE2442" s="1">
        <v>42.1</v>
      </c>
      <c r="ABH2442" s="1">
        <v>1.1000000000000001</v>
      </c>
      <c r="ABM2442" s="1">
        <v>10.96</v>
      </c>
      <c r="ABO2442" s="1">
        <v>253</v>
      </c>
      <c r="ABU2442" s="1">
        <v>139</v>
      </c>
      <c r="ABX2442" s="1">
        <v>4.5</v>
      </c>
      <c r="ACA2442" s="1">
        <v>102</v>
      </c>
      <c r="ACD2442" s="1">
        <v>9.8000000000000007</v>
      </c>
      <c r="ACG2442" s="1">
        <v>166</v>
      </c>
      <c r="ACQ2442" s="1">
        <v>21</v>
      </c>
      <c r="ACT2442" s="1">
        <v>0.81</v>
      </c>
      <c r="ACW2442" s="1">
        <v>13</v>
      </c>
      <c r="ADR2442" s="1">
        <v>2</v>
      </c>
      <c r="AGG2442" s="1">
        <v>5</v>
      </c>
      <c r="AGH2442" s="1" t="s">
        <v>10731</v>
      </c>
      <c r="AGS2442" s="1">
        <v>0</v>
      </c>
      <c r="AGT2442" s="1">
        <v>0</v>
      </c>
      <c r="AGU2442" s="1">
        <v>0</v>
      </c>
      <c r="AGV2442" s="1">
        <v>0</v>
      </c>
      <c r="AGW2442" s="1">
        <v>1</v>
      </c>
      <c r="AGX2442" s="1">
        <v>1</v>
      </c>
      <c r="AGY2442" s="1">
        <v>0</v>
      </c>
      <c r="AGZ2442" s="1">
        <v>0</v>
      </c>
      <c r="AHA2442" s="1">
        <v>0</v>
      </c>
      <c r="AHB2442" s="1">
        <v>0</v>
      </c>
      <c r="AHC2442" s="1">
        <v>1</v>
      </c>
      <c r="AHD2442" s="1">
        <v>0</v>
      </c>
      <c r="AHE2442" s="1">
        <v>0</v>
      </c>
      <c r="AHF2442" s="1">
        <v>0</v>
      </c>
      <c r="AHH2442" s="1">
        <v>0</v>
      </c>
      <c r="AHI2442" s="1">
        <v>0</v>
      </c>
      <c r="AHK2442" s="1">
        <v>0</v>
      </c>
      <c r="AHL2442" s="1">
        <v>0</v>
      </c>
      <c r="AHM2442" s="1">
        <v>0</v>
      </c>
      <c r="AHN2442" s="1">
        <v>0</v>
      </c>
      <c r="AHO2442" s="1">
        <v>0</v>
      </c>
      <c r="AHP2442" s="1">
        <v>0</v>
      </c>
      <c r="AHQ2442" s="1">
        <v>0</v>
      </c>
      <c r="AHR2442" s="1">
        <v>0</v>
      </c>
      <c r="AIM2442" s="1">
        <v>0</v>
      </c>
      <c r="AIN2442" s="1">
        <v>0</v>
      </c>
      <c r="AIO2442" s="1">
        <v>0</v>
      </c>
      <c r="AIP2442" s="1">
        <v>1</v>
      </c>
      <c r="AIQ2442" s="1">
        <v>1</v>
      </c>
      <c r="AIR2442" s="1">
        <v>1</v>
      </c>
      <c r="AIS2442" s="1">
        <v>1</v>
      </c>
      <c r="AIT2442" s="1">
        <v>0</v>
      </c>
      <c r="AIU2442" s="1">
        <v>1</v>
      </c>
      <c r="AIV2442" s="1">
        <v>0</v>
      </c>
      <c r="AIW2442" s="1">
        <v>0</v>
      </c>
      <c r="AJB2442" s="1">
        <v>70</v>
      </c>
    </row>
    <row r="2443" spans="1:939" s="1" customFormat="1">
      <c r="B2443" s="1">
        <v>3</v>
      </c>
      <c r="C2443" s="1">
        <v>0</v>
      </c>
      <c r="Z2443" s="1">
        <v>0</v>
      </c>
      <c r="AA2443" s="1">
        <v>0</v>
      </c>
      <c r="AB2443" s="1" t="s">
        <v>10732</v>
      </c>
      <c r="AC2443" s="1">
        <v>0</v>
      </c>
      <c r="AE2443" s="1">
        <v>0</v>
      </c>
      <c r="AG2443" s="1">
        <v>0</v>
      </c>
      <c r="AI2443" s="1">
        <v>110</v>
      </c>
      <c r="AK2443" s="1">
        <v>106</v>
      </c>
      <c r="DR2443" s="1">
        <v>68</v>
      </c>
      <c r="DT2443" s="1">
        <v>64</v>
      </c>
      <c r="HA2443" s="1">
        <v>0</v>
      </c>
      <c r="HC2443" s="1">
        <v>2</v>
      </c>
      <c r="HT2443" s="1">
        <v>0</v>
      </c>
      <c r="HV2443" s="1">
        <v>0</v>
      </c>
      <c r="IP2443" s="1">
        <v>95</v>
      </c>
      <c r="IQ2443" s="1">
        <v>93.5</v>
      </c>
      <c r="IR2443" s="1">
        <v>96</v>
      </c>
      <c r="LX2443" s="1">
        <v>88</v>
      </c>
      <c r="LY2443" s="1">
        <v>85</v>
      </c>
      <c r="LZ2443" s="1">
        <v>84</v>
      </c>
      <c r="PG2443" s="1">
        <v>18</v>
      </c>
      <c r="PI2443" s="1">
        <v>22</v>
      </c>
      <c r="SP2443" s="1">
        <v>97.5</v>
      </c>
      <c r="SR2443" s="1">
        <v>97.5</v>
      </c>
      <c r="VX2443" s="1">
        <v>1</v>
      </c>
      <c r="VZ2443" s="1">
        <v>1</v>
      </c>
      <c r="WQ2443" s="1">
        <v>0</v>
      </c>
      <c r="WR2443" s="1">
        <v>0</v>
      </c>
      <c r="WS2443" s="1">
        <v>0</v>
      </c>
      <c r="AGS2443" s="1">
        <v>0</v>
      </c>
      <c r="AGT2443" s="1">
        <v>0</v>
      </c>
      <c r="AGU2443" s="1">
        <v>0</v>
      </c>
      <c r="AGV2443" s="1">
        <v>0</v>
      </c>
      <c r="AGW2443" s="1">
        <v>0</v>
      </c>
      <c r="AGX2443" s="1">
        <v>1</v>
      </c>
      <c r="AGY2443" s="1">
        <v>0</v>
      </c>
      <c r="AGZ2443" s="1">
        <v>0</v>
      </c>
      <c r="AHA2443" s="1">
        <v>0</v>
      </c>
      <c r="AHB2443" s="1">
        <v>0</v>
      </c>
      <c r="AHC2443" s="1">
        <v>1</v>
      </c>
      <c r="AHD2443" s="1">
        <v>0</v>
      </c>
      <c r="AHE2443" s="1">
        <v>0</v>
      </c>
      <c r="AHF2443" s="1">
        <v>0</v>
      </c>
      <c r="AHH2443" s="1">
        <v>0</v>
      </c>
      <c r="AHI2443" s="1">
        <v>0</v>
      </c>
      <c r="AHK2443" s="1">
        <v>0</v>
      </c>
      <c r="AHL2443" s="1">
        <v>0</v>
      </c>
      <c r="AHM2443" s="1">
        <v>0</v>
      </c>
      <c r="AHN2443" s="1">
        <v>0</v>
      </c>
      <c r="AHO2443" s="1">
        <v>0</v>
      </c>
      <c r="AHP2443" s="1">
        <v>0</v>
      </c>
      <c r="AHQ2443" s="1">
        <v>0</v>
      </c>
      <c r="AHR2443" s="1">
        <v>0</v>
      </c>
      <c r="AIM2443" s="1">
        <v>0</v>
      </c>
      <c r="AIN2443" s="1">
        <v>0</v>
      </c>
      <c r="AIO2443" s="1">
        <v>0</v>
      </c>
      <c r="AIT2443" s="1">
        <v>2</v>
      </c>
      <c r="AIU2443" s="1">
        <v>0</v>
      </c>
      <c r="AIV2443" s="1">
        <v>0</v>
      </c>
      <c r="AIW2443" s="1">
        <v>0</v>
      </c>
      <c r="AIX2443" s="1">
        <v>56</v>
      </c>
      <c r="AIY2443" s="1">
        <v>28</v>
      </c>
    </row>
    <row r="2444" spans="1:939" s="1" customFormat="1">
      <c r="B2444" s="1">
        <v>4</v>
      </c>
      <c r="C2444" s="1">
        <v>0</v>
      </c>
      <c r="Z2444" s="1">
        <v>0</v>
      </c>
      <c r="AA2444" s="1">
        <v>2</v>
      </c>
      <c r="AB2444" s="1" t="s">
        <v>10733</v>
      </c>
      <c r="AC2444" s="1">
        <v>0</v>
      </c>
      <c r="AE2444" s="1">
        <v>1</v>
      </c>
      <c r="AF2444" s="1">
        <v>0</v>
      </c>
      <c r="AG2444" s="1">
        <v>0</v>
      </c>
      <c r="AI2444" s="1">
        <v>128</v>
      </c>
      <c r="AJ2444" s="1">
        <v>114</v>
      </c>
      <c r="DR2444" s="1">
        <v>62</v>
      </c>
      <c r="DS2444" s="1">
        <v>60</v>
      </c>
      <c r="HA2444" s="1">
        <v>2</v>
      </c>
      <c r="HB2444" s="1">
        <v>2</v>
      </c>
      <c r="HT2444" s="1">
        <v>0</v>
      </c>
      <c r="HU2444" s="1">
        <v>0</v>
      </c>
      <c r="IP2444" s="1">
        <v>94</v>
      </c>
      <c r="IQ2444" s="1">
        <v>95</v>
      </c>
      <c r="LX2444" s="1">
        <v>68</v>
      </c>
      <c r="LY2444" s="1">
        <v>74</v>
      </c>
      <c r="PG2444" s="1">
        <v>22</v>
      </c>
      <c r="PH2444" s="1">
        <v>18</v>
      </c>
      <c r="SP2444" s="1">
        <v>97.8</v>
      </c>
      <c r="SQ2444" s="1">
        <v>97.8</v>
      </c>
      <c r="VX2444" s="1">
        <v>1</v>
      </c>
      <c r="VY2444" s="1">
        <v>1</v>
      </c>
      <c r="WQ2444" s="1">
        <v>0</v>
      </c>
      <c r="WR2444" s="1">
        <v>0</v>
      </c>
      <c r="AGS2444" s="1">
        <v>0</v>
      </c>
      <c r="AGT2444" s="1">
        <v>0</v>
      </c>
      <c r="AGU2444" s="1">
        <v>0</v>
      </c>
      <c r="AGV2444" s="1">
        <v>0</v>
      </c>
      <c r="AGW2444" s="1">
        <v>0</v>
      </c>
      <c r="AGX2444" s="1">
        <v>1</v>
      </c>
      <c r="AGY2444" s="1">
        <v>0</v>
      </c>
      <c r="AGZ2444" s="1">
        <v>0</v>
      </c>
      <c r="AHA2444" s="1">
        <v>0</v>
      </c>
      <c r="AHB2444" s="1">
        <v>0</v>
      </c>
      <c r="AHC2444" s="1">
        <v>1</v>
      </c>
      <c r="AHD2444" s="1">
        <v>0</v>
      </c>
      <c r="AHE2444" s="1">
        <v>0</v>
      </c>
      <c r="AHF2444" s="1">
        <v>0</v>
      </c>
      <c r="AHH2444" s="1">
        <v>0</v>
      </c>
      <c r="AHI2444" s="1">
        <v>0</v>
      </c>
      <c r="AHK2444" s="1">
        <v>0</v>
      </c>
      <c r="AHL2444" s="1">
        <v>0</v>
      </c>
      <c r="AHM2444" s="1">
        <v>0</v>
      </c>
      <c r="AHN2444" s="1">
        <v>0</v>
      </c>
      <c r="AHO2444" s="1">
        <v>0</v>
      </c>
      <c r="AHP2444" s="1">
        <v>0</v>
      </c>
      <c r="AHQ2444" s="1">
        <v>0</v>
      </c>
      <c r="AHR2444" s="1">
        <v>0</v>
      </c>
      <c r="AIM2444" s="1">
        <v>0</v>
      </c>
      <c r="AIN2444" s="1">
        <v>0</v>
      </c>
      <c r="AIO2444" s="1">
        <v>0</v>
      </c>
      <c r="AIT2444" s="1">
        <v>2</v>
      </c>
      <c r="AIU2444" s="1">
        <v>0</v>
      </c>
      <c r="AIV2444" s="1">
        <v>0</v>
      </c>
      <c r="AIW2444" s="1">
        <v>0</v>
      </c>
      <c r="AIX2444" s="1">
        <v>55</v>
      </c>
      <c r="AIY2444" s="1">
        <v>42</v>
      </c>
    </row>
    <row r="2445" spans="1:939" s="1" customFormat="1">
      <c r="B2445" s="1">
        <v>5</v>
      </c>
      <c r="C2445" s="1">
        <v>1</v>
      </c>
      <c r="D2445" s="1" t="s">
        <v>5965</v>
      </c>
      <c r="O2445" s="1">
        <v>0</v>
      </c>
      <c r="Z2445" s="1">
        <v>0</v>
      </c>
      <c r="AA2445" s="1">
        <v>0</v>
      </c>
      <c r="AB2445" s="1" t="s">
        <v>10734</v>
      </c>
      <c r="AC2445" s="1">
        <v>0</v>
      </c>
      <c r="AE2445" s="1">
        <v>1</v>
      </c>
      <c r="AF2445" s="1">
        <v>0</v>
      </c>
      <c r="AG2445" s="1">
        <v>0</v>
      </c>
      <c r="AI2445" s="1">
        <v>112</v>
      </c>
      <c r="AK2445" s="1">
        <v>126</v>
      </c>
      <c r="DR2445" s="1">
        <v>74</v>
      </c>
      <c r="DT2445" s="1">
        <v>60</v>
      </c>
      <c r="HA2445" s="1">
        <v>2</v>
      </c>
      <c r="HC2445" s="1">
        <v>2</v>
      </c>
      <c r="HT2445" s="1">
        <v>0</v>
      </c>
      <c r="HV2445" s="1">
        <v>0</v>
      </c>
      <c r="IP2445" s="1">
        <v>94</v>
      </c>
      <c r="IQ2445" s="1">
        <v>91.5</v>
      </c>
      <c r="IR2445" s="1">
        <v>93</v>
      </c>
      <c r="LX2445" s="1">
        <v>76</v>
      </c>
      <c r="LY2445" s="1">
        <v>100</v>
      </c>
      <c r="LZ2445" s="1">
        <v>80</v>
      </c>
      <c r="PG2445" s="1">
        <v>24</v>
      </c>
      <c r="PI2445" s="1">
        <v>24</v>
      </c>
      <c r="SP2445" s="1">
        <v>98</v>
      </c>
      <c r="SR2445" s="1">
        <v>98.2</v>
      </c>
      <c r="VX2445" s="1">
        <v>1</v>
      </c>
      <c r="VZ2445" s="1">
        <v>1</v>
      </c>
      <c r="WQ2445" s="1">
        <v>0</v>
      </c>
      <c r="WR2445" s="1">
        <v>0</v>
      </c>
      <c r="WS2445" s="1">
        <v>0</v>
      </c>
      <c r="ZY2445" s="1">
        <v>118.3</v>
      </c>
      <c r="ZZ2445" s="1">
        <v>118.3</v>
      </c>
      <c r="AGS2445" s="1">
        <v>0</v>
      </c>
      <c r="AGT2445" s="1">
        <v>0</v>
      </c>
      <c r="AGU2445" s="1">
        <v>0</v>
      </c>
      <c r="AGV2445" s="1">
        <v>0</v>
      </c>
      <c r="AGW2445" s="1">
        <v>0</v>
      </c>
      <c r="AGX2445" s="1">
        <v>1</v>
      </c>
      <c r="AGY2445" s="1">
        <v>0</v>
      </c>
      <c r="AGZ2445" s="1">
        <v>0</v>
      </c>
      <c r="AHA2445" s="1">
        <v>0</v>
      </c>
      <c r="AHB2445" s="1">
        <v>0</v>
      </c>
      <c r="AHC2445" s="1">
        <v>1</v>
      </c>
      <c r="AHD2445" s="1">
        <v>0</v>
      </c>
      <c r="AHE2445" s="1">
        <v>0</v>
      </c>
      <c r="AHF2445" s="1">
        <v>0</v>
      </c>
      <c r="AHH2445" s="1">
        <v>0</v>
      </c>
      <c r="AHI2445" s="1">
        <v>0</v>
      </c>
      <c r="AHK2445" s="1">
        <v>0</v>
      </c>
      <c r="AHL2445" s="1">
        <v>0</v>
      </c>
      <c r="AHM2445" s="1">
        <v>0</v>
      </c>
      <c r="AHN2445" s="1">
        <v>0</v>
      </c>
      <c r="AHO2445" s="1">
        <v>0</v>
      </c>
      <c r="AHP2445" s="1">
        <v>0</v>
      </c>
      <c r="AHQ2445" s="1">
        <v>0</v>
      </c>
      <c r="AHR2445" s="1">
        <v>0</v>
      </c>
      <c r="AIM2445" s="1">
        <v>0</v>
      </c>
      <c r="AIN2445" s="1">
        <v>0</v>
      </c>
      <c r="AIO2445" s="1">
        <v>0</v>
      </c>
      <c r="AIT2445" s="1">
        <v>2</v>
      </c>
      <c r="AIU2445" s="1">
        <v>0</v>
      </c>
      <c r="AIV2445" s="1">
        <v>0</v>
      </c>
      <c r="AIW2445" s="1">
        <v>0</v>
      </c>
      <c r="AIX2445" s="1">
        <v>70</v>
      </c>
      <c r="AIY2445" s="1">
        <v>29</v>
      </c>
    </row>
    <row r="2446" spans="1:939" s="1" customFormat="1">
      <c r="B2446" s="1">
        <v>6</v>
      </c>
      <c r="C2446" s="1">
        <v>0</v>
      </c>
      <c r="Z2446" s="1">
        <v>0</v>
      </c>
      <c r="AA2446" s="1">
        <v>2</v>
      </c>
      <c r="AB2446" s="1" t="s">
        <v>10735</v>
      </c>
      <c r="AC2446" s="1">
        <v>0</v>
      </c>
      <c r="AE2446" s="1">
        <v>4</v>
      </c>
      <c r="AF2446" s="1">
        <v>0</v>
      </c>
      <c r="AG2446" s="1">
        <v>0</v>
      </c>
      <c r="AI2446" s="1">
        <v>122</v>
      </c>
      <c r="AJ2446" s="1">
        <v>112</v>
      </c>
      <c r="DR2446" s="1">
        <v>70</v>
      </c>
      <c r="DS2446" s="1">
        <v>64</v>
      </c>
      <c r="HA2446" s="1">
        <v>2</v>
      </c>
      <c r="HB2446" s="1">
        <v>2</v>
      </c>
      <c r="HT2446" s="1">
        <v>0</v>
      </c>
      <c r="HU2446" s="1">
        <v>0</v>
      </c>
      <c r="IP2446" s="1">
        <v>98</v>
      </c>
      <c r="IQ2446" s="1">
        <v>93</v>
      </c>
      <c r="LX2446" s="1">
        <v>120</v>
      </c>
      <c r="LY2446" s="1">
        <v>80</v>
      </c>
      <c r="PG2446" s="1">
        <v>22</v>
      </c>
      <c r="PH2446" s="1">
        <v>16</v>
      </c>
      <c r="SP2446" s="1">
        <v>98.2</v>
      </c>
      <c r="SQ2446" s="1">
        <v>97.7</v>
      </c>
      <c r="VX2446" s="1">
        <v>1</v>
      </c>
      <c r="VY2446" s="1">
        <v>1</v>
      </c>
      <c r="WQ2446" s="1">
        <v>0</v>
      </c>
      <c r="WR2446" s="1">
        <v>0</v>
      </c>
      <c r="ZY2446" s="1">
        <v>116.4</v>
      </c>
      <c r="ZZ2446" s="1">
        <v>118.3</v>
      </c>
      <c r="AEJ2446" s="1">
        <v>0.8</v>
      </c>
      <c r="AGS2446" s="1">
        <v>0</v>
      </c>
      <c r="AGT2446" s="1">
        <v>0</v>
      </c>
      <c r="AGU2446" s="1">
        <v>0</v>
      </c>
      <c r="AGV2446" s="1">
        <v>0</v>
      </c>
      <c r="AGW2446" s="1">
        <v>0</v>
      </c>
      <c r="AGX2446" s="1">
        <v>1</v>
      </c>
      <c r="AGY2446" s="1">
        <v>0</v>
      </c>
      <c r="AGZ2446" s="1">
        <v>0</v>
      </c>
      <c r="AHA2446" s="1">
        <v>0</v>
      </c>
      <c r="AHB2446" s="1">
        <v>0</v>
      </c>
      <c r="AHC2446" s="1">
        <v>1</v>
      </c>
      <c r="AHD2446" s="1">
        <v>0</v>
      </c>
      <c r="AHE2446" s="1">
        <v>0</v>
      </c>
      <c r="AHF2446" s="1">
        <v>0</v>
      </c>
      <c r="AHH2446" s="1">
        <v>0</v>
      </c>
      <c r="AHI2446" s="1">
        <v>0</v>
      </c>
      <c r="AHK2446" s="1">
        <v>0</v>
      </c>
      <c r="AHL2446" s="1">
        <v>0</v>
      </c>
      <c r="AHM2446" s="1">
        <v>0</v>
      </c>
      <c r="AHN2446" s="1">
        <v>0</v>
      </c>
      <c r="AHO2446" s="1">
        <v>0</v>
      </c>
      <c r="AHP2446" s="1">
        <v>0</v>
      </c>
      <c r="AHQ2446" s="1">
        <v>0</v>
      </c>
      <c r="AHR2446" s="1">
        <v>0</v>
      </c>
      <c r="AIM2446" s="1">
        <v>0</v>
      </c>
      <c r="AIN2446" s="1">
        <v>0</v>
      </c>
      <c r="AIO2446" s="1">
        <v>0</v>
      </c>
      <c r="AIT2446" s="1">
        <v>1</v>
      </c>
      <c r="AIU2446" s="1">
        <v>1</v>
      </c>
      <c r="AIV2446" s="1">
        <v>0</v>
      </c>
      <c r="AIW2446" s="1">
        <v>0</v>
      </c>
      <c r="AIX2446" s="1">
        <v>35</v>
      </c>
      <c r="AJB2446" s="1">
        <v>50</v>
      </c>
    </row>
    <row r="2447" spans="1:939" s="80" customFormat="1">
      <c r="B2447" s="80">
        <v>7</v>
      </c>
      <c r="C2447" s="80">
        <v>0</v>
      </c>
      <c r="Z2447" s="80">
        <v>0</v>
      </c>
      <c r="AA2447" s="80">
        <v>2</v>
      </c>
      <c r="AB2447" s="80" t="s">
        <v>10736</v>
      </c>
      <c r="AC2447" s="80">
        <v>0</v>
      </c>
      <c r="AE2447" s="80">
        <v>0</v>
      </c>
      <c r="AG2447" s="80">
        <v>0</v>
      </c>
      <c r="AI2447" s="80">
        <v>114</v>
      </c>
      <c r="DR2447" s="80">
        <v>60</v>
      </c>
      <c r="HA2447" s="80">
        <v>2</v>
      </c>
      <c r="HT2447" s="80">
        <v>0</v>
      </c>
      <c r="IP2447" s="80">
        <v>93</v>
      </c>
      <c r="LX2447" s="80">
        <v>70</v>
      </c>
      <c r="PG2447" s="80">
        <v>18</v>
      </c>
      <c r="SP2447" s="80">
        <v>98.7</v>
      </c>
      <c r="VX2447" s="80">
        <v>1</v>
      </c>
      <c r="WQ2447" s="80">
        <v>0</v>
      </c>
      <c r="ZY2447" s="80">
        <v>120</v>
      </c>
      <c r="AGS2447" s="80">
        <v>0</v>
      </c>
      <c r="AGT2447" s="80">
        <v>0</v>
      </c>
      <c r="AGU2447" s="80">
        <v>0</v>
      </c>
      <c r="AGV2447" s="80">
        <v>0</v>
      </c>
      <c r="AGW2447" s="80">
        <v>0</v>
      </c>
      <c r="AGX2447" s="80">
        <v>1</v>
      </c>
      <c r="AGY2447" s="80">
        <v>0</v>
      </c>
      <c r="AGZ2447" s="80">
        <v>0</v>
      </c>
      <c r="AHA2447" s="80">
        <v>0</v>
      </c>
      <c r="AHB2447" s="80">
        <v>0</v>
      </c>
      <c r="AHC2447" s="80">
        <v>1</v>
      </c>
      <c r="AHD2447" s="80">
        <v>0</v>
      </c>
      <c r="AHE2447" s="80">
        <v>0</v>
      </c>
      <c r="AHF2447" s="80">
        <v>0</v>
      </c>
      <c r="AHH2447" s="80">
        <v>0</v>
      </c>
      <c r="AHI2447" s="80">
        <v>0</v>
      </c>
      <c r="AHK2447" s="80">
        <v>0</v>
      </c>
      <c r="AHL2447" s="80">
        <v>0</v>
      </c>
      <c r="AHM2447" s="80">
        <v>0</v>
      </c>
      <c r="AHN2447" s="80">
        <v>0</v>
      </c>
      <c r="AHO2447" s="80">
        <v>0</v>
      </c>
      <c r="AHP2447" s="80">
        <v>0</v>
      </c>
      <c r="AHQ2447" s="80">
        <v>0</v>
      </c>
      <c r="AHR2447" s="80">
        <v>0</v>
      </c>
      <c r="AIM2447" s="80">
        <v>0</v>
      </c>
      <c r="AIN2447" s="80">
        <v>0</v>
      </c>
      <c r="AIO2447" s="80">
        <v>0</v>
      </c>
      <c r="AIT2447" s="80">
        <v>1</v>
      </c>
      <c r="AIU2447" s="80">
        <v>0</v>
      </c>
      <c r="AIV2447" s="80">
        <v>0</v>
      </c>
      <c r="AIW2447" s="80">
        <v>0</v>
      </c>
      <c r="AIX2447" s="80">
        <v>40</v>
      </c>
    </row>
    <row r="2448" spans="1:939" s="1" customFormat="1">
      <c r="A2448" s="1">
        <v>514</v>
      </c>
      <c r="B2448" s="1">
        <v>1</v>
      </c>
      <c r="C2448" s="1">
        <v>0</v>
      </c>
      <c r="Z2448" s="1">
        <v>0</v>
      </c>
      <c r="AA2448" s="1">
        <v>2</v>
      </c>
      <c r="AB2448" s="1" t="s">
        <v>10737</v>
      </c>
      <c r="AC2448" s="1">
        <v>0</v>
      </c>
      <c r="AE2448" s="1">
        <v>0</v>
      </c>
      <c r="AG2448" s="1">
        <v>0</v>
      </c>
      <c r="AI2448" s="1">
        <v>176</v>
      </c>
      <c r="DR2448" s="1">
        <v>86</v>
      </c>
      <c r="HA2448" s="1">
        <v>2</v>
      </c>
      <c r="HT2448" s="1">
        <v>0</v>
      </c>
      <c r="IP2448" s="1">
        <v>97</v>
      </c>
      <c r="LX2448" s="1">
        <v>72</v>
      </c>
      <c r="PG2448" s="1">
        <v>20</v>
      </c>
      <c r="SP2448" s="1">
        <v>98.6</v>
      </c>
      <c r="VX2448" s="1">
        <v>1</v>
      </c>
      <c r="WQ2448" s="1">
        <v>0</v>
      </c>
      <c r="AGS2448" s="1">
        <v>0</v>
      </c>
      <c r="AGT2448" s="1">
        <v>0</v>
      </c>
      <c r="AGU2448" s="1">
        <v>0</v>
      </c>
      <c r="AGV2448" s="1">
        <v>0</v>
      </c>
      <c r="AGW2448" s="1">
        <v>0</v>
      </c>
      <c r="AGX2448" s="1">
        <v>1</v>
      </c>
      <c r="AGY2448" s="1">
        <v>0</v>
      </c>
      <c r="AGZ2448" s="1">
        <v>0</v>
      </c>
      <c r="AHA2448" s="1">
        <v>0</v>
      </c>
      <c r="AHB2448" s="1">
        <v>0</v>
      </c>
      <c r="AHC2448" s="1">
        <v>1</v>
      </c>
      <c r="AHD2448" s="1">
        <v>0</v>
      </c>
      <c r="AHE2448" s="1">
        <v>0</v>
      </c>
      <c r="AHF2448" s="1">
        <v>0</v>
      </c>
      <c r="AHH2448" s="1">
        <v>0</v>
      </c>
      <c r="AHI2448" s="1">
        <v>0</v>
      </c>
      <c r="AHK2448" s="1">
        <v>0</v>
      </c>
      <c r="AHL2448" s="1">
        <v>0</v>
      </c>
      <c r="AHM2448" s="1">
        <v>0</v>
      </c>
      <c r="AHN2448" s="1">
        <v>0</v>
      </c>
      <c r="AHO2448" s="1">
        <v>0</v>
      </c>
      <c r="AHP2448" s="1">
        <v>0</v>
      </c>
      <c r="AHQ2448" s="1">
        <v>0</v>
      </c>
      <c r="AHR2448" s="1">
        <v>0</v>
      </c>
      <c r="AIM2448" s="1">
        <v>0</v>
      </c>
      <c r="AIN2448" s="1">
        <v>0</v>
      </c>
      <c r="AIO2448" s="1">
        <v>0</v>
      </c>
      <c r="AIP2448" s="1">
        <v>1</v>
      </c>
      <c r="AIQ2448" s="1">
        <v>1</v>
      </c>
      <c r="AIR2448" s="1">
        <v>1</v>
      </c>
      <c r="AIS2448" s="1">
        <v>1</v>
      </c>
      <c r="AIT2448" s="3">
        <v>0</v>
      </c>
      <c r="AIU2448" s="1">
        <v>1</v>
      </c>
      <c r="AIV2448" s="1">
        <v>0</v>
      </c>
      <c r="AIW2448" s="1">
        <v>0</v>
      </c>
      <c r="AJB2448" s="1">
        <v>61</v>
      </c>
    </row>
    <row r="2449" spans="1:939" s="1" customFormat="1">
      <c r="B2449" s="1">
        <v>2</v>
      </c>
      <c r="C2449" s="1">
        <v>1</v>
      </c>
      <c r="D2449" s="1" t="s">
        <v>10738</v>
      </c>
      <c r="E2449" s="1" t="s">
        <v>7701</v>
      </c>
      <c r="F2449" s="1" t="s">
        <v>8394</v>
      </c>
      <c r="O2449" s="1">
        <v>0</v>
      </c>
      <c r="P2449" s="1">
        <v>1</v>
      </c>
      <c r="Q2449" s="1">
        <v>0</v>
      </c>
      <c r="Z2449" s="1">
        <v>0</v>
      </c>
      <c r="AA2449" s="1">
        <v>2</v>
      </c>
      <c r="AB2449" s="1" t="s">
        <v>10739</v>
      </c>
      <c r="AC2449" s="1">
        <v>0</v>
      </c>
      <c r="AE2449" s="1">
        <v>0</v>
      </c>
      <c r="AG2449" s="1">
        <v>0</v>
      </c>
      <c r="AI2449" s="1">
        <v>180</v>
      </c>
      <c r="AJ2449" s="1">
        <v>152</v>
      </c>
      <c r="DR2449" s="1">
        <v>80</v>
      </c>
      <c r="DS2449" s="1">
        <v>86</v>
      </c>
      <c r="HA2449" s="1">
        <v>2</v>
      </c>
      <c r="HB2449" s="1">
        <v>0</v>
      </c>
      <c r="HT2449" s="1">
        <v>0</v>
      </c>
      <c r="HU2449" s="1">
        <v>0</v>
      </c>
      <c r="IP2449" s="1">
        <v>99</v>
      </c>
      <c r="IQ2449" s="1">
        <v>97</v>
      </c>
      <c r="LX2449" s="1">
        <v>70</v>
      </c>
      <c r="LY2449" s="1">
        <v>76</v>
      </c>
      <c r="PG2449" s="1">
        <v>18</v>
      </c>
      <c r="PH2449" s="1">
        <v>18</v>
      </c>
      <c r="SP2449" s="1">
        <v>98.6</v>
      </c>
      <c r="SQ2449" s="1">
        <v>98.4</v>
      </c>
      <c r="VX2449" s="1">
        <v>1</v>
      </c>
      <c r="VY2449" s="1">
        <v>1</v>
      </c>
      <c r="WQ2449" s="1">
        <v>0</v>
      </c>
      <c r="WR2449" s="1">
        <v>0</v>
      </c>
      <c r="AGS2449" s="1">
        <v>0</v>
      </c>
      <c r="AGT2449" s="1">
        <v>0</v>
      </c>
      <c r="AGU2449" s="1">
        <v>0</v>
      </c>
      <c r="AGV2449" s="1">
        <v>0</v>
      </c>
      <c r="AGW2449" s="1">
        <v>0</v>
      </c>
      <c r="AGX2449" s="1">
        <v>1</v>
      </c>
      <c r="AGY2449" s="1">
        <v>0</v>
      </c>
      <c r="AGZ2449" s="1">
        <v>0</v>
      </c>
      <c r="AHA2449" s="1">
        <v>0</v>
      </c>
      <c r="AHB2449" s="1">
        <v>0</v>
      </c>
      <c r="AHC2449" s="1">
        <v>1</v>
      </c>
      <c r="AHD2449" s="1">
        <v>0</v>
      </c>
      <c r="AHE2449" s="1">
        <v>0</v>
      </c>
      <c r="AHF2449" s="1">
        <v>0</v>
      </c>
      <c r="AHH2449" s="1">
        <v>0</v>
      </c>
      <c r="AHI2449" s="1">
        <v>0</v>
      </c>
      <c r="AHK2449" s="1">
        <v>0</v>
      </c>
      <c r="AHL2449" s="1">
        <v>0</v>
      </c>
      <c r="AHM2449" s="1">
        <v>0</v>
      </c>
      <c r="AHN2449" s="1">
        <v>0</v>
      </c>
      <c r="AHO2449" s="1">
        <v>0</v>
      </c>
      <c r="AHP2449" s="1">
        <v>0</v>
      </c>
      <c r="AHQ2449" s="1">
        <v>0</v>
      </c>
      <c r="AHR2449" s="1">
        <v>0</v>
      </c>
      <c r="AIM2449" s="1">
        <v>0</v>
      </c>
      <c r="AIN2449" s="1">
        <v>0</v>
      </c>
      <c r="AIO2449" s="1">
        <v>0</v>
      </c>
      <c r="AIT2449" s="3">
        <v>1</v>
      </c>
      <c r="AIU2449" s="1">
        <v>1</v>
      </c>
      <c r="AIV2449" s="1">
        <v>0</v>
      </c>
      <c r="AIW2449" s="1">
        <v>0</v>
      </c>
      <c r="AIX2449" s="1">
        <v>63</v>
      </c>
      <c r="AJB2449" s="1">
        <v>45</v>
      </c>
    </row>
    <row r="2450" spans="1:939" s="1" customFormat="1">
      <c r="B2450" s="1">
        <v>3</v>
      </c>
      <c r="C2450" s="1">
        <v>1</v>
      </c>
      <c r="D2450" s="1" t="s">
        <v>10740</v>
      </c>
      <c r="O2450" s="1">
        <v>0</v>
      </c>
      <c r="Z2450" s="1">
        <v>0</v>
      </c>
      <c r="AA2450" s="1">
        <v>2</v>
      </c>
      <c r="AC2450" s="1">
        <v>0</v>
      </c>
      <c r="AE2450" s="1">
        <v>0</v>
      </c>
      <c r="AG2450" s="1">
        <v>0</v>
      </c>
      <c r="AI2450" s="1">
        <v>158</v>
      </c>
      <c r="AJ2450" s="1">
        <v>146</v>
      </c>
      <c r="DR2450" s="1">
        <v>80</v>
      </c>
      <c r="DS2450" s="1">
        <v>76</v>
      </c>
      <c r="HA2450" s="1">
        <v>2</v>
      </c>
      <c r="HB2450" s="1">
        <v>2</v>
      </c>
      <c r="HT2450" s="1">
        <v>0</v>
      </c>
      <c r="HU2450" s="1">
        <v>0</v>
      </c>
      <c r="IP2450" s="1">
        <v>95</v>
      </c>
      <c r="IQ2450" s="1">
        <v>98</v>
      </c>
      <c r="LX2450" s="1">
        <v>77</v>
      </c>
      <c r="LY2450" s="1">
        <v>65</v>
      </c>
      <c r="PG2450" s="1">
        <v>18</v>
      </c>
      <c r="PH2450" s="1">
        <v>16</v>
      </c>
      <c r="SP2450" s="1">
        <v>96.2</v>
      </c>
      <c r="SQ2450" s="1">
        <v>96.9</v>
      </c>
      <c r="VX2450" s="1">
        <v>1</v>
      </c>
      <c r="VY2450" s="1">
        <v>1</v>
      </c>
      <c r="WQ2450" s="1">
        <v>0</v>
      </c>
      <c r="WR2450" s="1">
        <v>0</v>
      </c>
      <c r="AGS2450" s="1">
        <v>0</v>
      </c>
      <c r="AGT2450" s="1">
        <v>0</v>
      </c>
      <c r="AGU2450" s="1">
        <v>0</v>
      </c>
      <c r="AGV2450" s="1">
        <v>0</v>
      </c>
      <c r="AGW2450" s="1">
        <v>0</v>
      </c>
      <c r="AGX2450" s="1">
        <v>1</v>
      </c>
      <c r="AGY2450" s="1">
        <v>0</v>
      </c>
      <c r="AGZ2450" s="1">
        <v>0</v>
      </c>
      <c r="AHA2450" s="1">
        <v>0</v>
      </c>
      <c r="AHB2450" s="1">
        <v>0</v>
      </c>
      <c r="AHC2450" s="1">
        <v>1</v>
      </c>
      <c r="AHD2450" s="1">
        <v>0</v>
      </c>
      <c r="AHE2450" s="1">
        <v>0</v>
      </c>
      <c r="AHF2450" s="1">
        <v>0</v>
      </c>
      <c r="AHH2450" s="1">
        <v>0</v>
      </c>
      <c r="AHI2450" s="1">
        <v>0</v>
      </c>
      <c r="AHK2450" s="1">
        <v>0</v>
      </c>
      <c r="AHL2450" s="1">
        <v>0</v>
      </c>
      <c r="AHM2450" s="1">
        <v>0</v>
      </c>
      <c r="AHN2450" s="1">
        <v>0</v>
      </c>
      <c r="AHO2450" s="1">
        <v>0</v>
      </c>
      <c r="AHP2450" s="1">
        <v>0</v>
      </c>
      <c r="AHQ2450" s="1">
        <v>0</v>
      </c>
      <c r="AHR2450" s="1">
        <v>0</v>
      </c>
      <c r="AIM2450" s="1">
        <v>0</v>
      </c>
      <c r="AIN2450" s="1">
        <v>0</v>
      </c>
      <c r="AIO2450" s="1">
        <v>0</v>
      </c>
      <c r="AIT2450" s="3">
        <v>2</v>
      </c>
      <c r="AIU2450" s="1">
        <v>0</v>
      </c>
      <c r="AIV2450" s="1">
        <v>0</v>
      </c>
      <c r="AIW2450" s="1">
        <v>0</v>
      </c>
      <c r="AIX2450" s="1">
        <v>37</v>
      </c>
      <c r="AIY2450" s="1">
        <v>44</v>
      </c>
    </row>
    <row r="2451" spans="1:939" s="1" customFormat="1">
      <c r="B2451" s="1">
        <v>4</v>
      </c>
      <c r="C2451" s="1">
        <v>0</v>
      </c>
      <c r="Z2451" s="1">
        <v>0</v>
      </c>
      <c r="AA2451" s="1">
        <v>2</v>
      </c>
      <c r="AB2451" s="1" t="s">
        <v>10741</v>
      </c>
      <c r="AC2451" s="1">
        <v>0</v>
      </c>
      <c r="AE2451" s="1">
        <v>0</v>
      </c>
      <c r="AG2451" s="1">
        <v>0</v>
      </c>
      <c r="AI2451" s="1">
        <v>172</v>
      </c>
      <c r="AJ2451" s="1">
        <v>164</v>
      </c>
      <c r="DR2451" s="1">
        <v>78</v>
      </c>
      <c r="DS2451" s="1">
        <v>100</v>
      </c>
      <c r="HA2451" s="1">
        <v>0</v>
      </c>
      <c r="HB2451" s="1">
        <v>0</v>
      </c>
      <c r="HT2451" s="1">
        <v>0</v>
      </c>
      <c r="HU2451" s="1">
        <v>0</v>
      </c>
      <c r="IP2451" s="1">
        <v>100</v>
      </c>
      <c r="IQ2451" s="1">
        <v>96</v>
      </c>
      <c r="LX2451" s="1">
        <v>71</v>
      </c>
      <c r="LY2451" s="1">
        <v>74</v>
      </c>
      <c r="PG2451" s="1">
        <v>16</v>
      </c>
      <c r="PH2451" s="1">
        <v>16</v>
      </c>
      <c r="SP2451" s="1">
        <v>97.8</v>
      </c>
      <c r="SQ2451" s="1">
        <v>98.4</v>
      </c>
      <c r="VX2451" s="1">
        <v>1</v>
      </c>
      <c r="VY2451" s="1">
        <v>1</v>
      </c>
      <c r="WQ2451" s="1">
        <v>0</v>
      </c>
      <c r="WR2451" s="1">
        <v>0</v>
      </c>
      <c r="AGS2451" s="1">
        <v>0</v>
      </c>
      <c r="AGT2451" s="1">
        <v>0</v>
      </c>
      <c r="AGU2451" s="1">
        <v>0</v>
      </c>
      <c r="AGV2451" s="1">
        <v>0</v>
      </c>
      <c r="AGW2451" s="1">
        <v>0</v>
      </c>
      <c r="AGX2451" s="1">
        <v>1</v>
      </c>
      <c r="AGY2451" s="1">
        <v>0</v>
      </c>
      <c r="AGZ2451" s="1">
        <v>0</v>
      </c>
      <c r="AHA2451" s="1">
        <v>0</v>
      </c>
      <c r="AHB2451" s="1">
        <v>0</v>
      </c>
      <c r="AHC2451" s="1">
        <v>1</v>
      </c>
      <c r="AHD2451" s="1">
        <v>0</v>
      </c>
      <c r="AHE2451" s="1">
        <v>0</v>
      </c>
      <c r="AHF2451" s="1">
        <v>0</v>
      </c>
      <c r="AHH2451" s="1">
        <v>0</v>
      </c>
      <c r="AHI2451" s="1">
        <v>0</v>
      </c>
      <c r="AHK2451" s="1">
        <v>0</v>
      </c>
      <c r="AHL2451" s="1">
        <v>0</v>
      </c>
      <c r="AHM2451" s="1">
        <v>0</v>
      </c>
      <c r="AHN2451" s="1">
        <v>0</v>
      </c>
      <c r="AHO2451" s="1">
        <v>0</v>
      </c>
      <c r="AHP2451" s="1">
        <v>0</v>
      </c>
      <c r="AHQ2451" s="1">
        <v>0</v>
      </c>
      <c r="AHR2451" s="1">
        <v>0</v>
      </c>
      <c r="AIM2451" s="1">
        <v>0</v>
      </c>
      <c r="AIN2451" s="1">
        <v>0</v>
      </c>
      <c r="AIO2451" s="1">
        <v>0</v>
      </c>
      <c r="AIT2451" s="3">
        <v>2</v>
      </c>
      <c r="AIU2451" s="1">
        <v>0</v>
      </c>
      <c r="AIV2451" s="1">
        <v>0</v>
      </c>
      <c r="AIW2451" s="1">
        <v>0</v>
      </c>
      <c r="AIX2451" s="1">
        <v>32</v>
      </c>
      <c r="AIY2451" s="1">
        <v>15</v>
      </c>
    </row>
    <row r="2452" spans="1:939" s="80" customFormat="1">
      <c r="B2452" s="80">
        <v>5</v>
      </c>
      <c r="C2452" s="80">
        <v>0</v>
      </c>
      <c r="Z2452" s="80">
        <v>0</v>
      </c>
      <c r="AA2452" s="80">
        <v>2</v>
      </c>
      <c r="AB2452" s="80" t="s">
        <v>10742</v>
      </c>
      <c r="AC2452" s="80">
        <v>0</v>
      </c>
      <c r="AE2452" s="80">
        <v>0</v>
      </c>
      <c r="AG2452" s="80">
        <v>0</v>
      </c>
      <c r="AI2452" s="80">
        <v>170</v>
      </c>
      <c r="AJ2452" s="80">
        <v>165</v>
      </c>
      <c r="DR2452" s="80">
        <v>74</v>
      </c>
      <c r="DS2452" s="80">
        <v>84</v>
      </c>
      <c r="HA2452" s="80">
        <v>0</v>
      </c>
      <c r="HB2452" s="80">
        <v>2</v>
      </c>
      <c r="HT2452" s="80">
        <v>0</v>
      </c>
      <c r="HU2452" s="80">
        <v>1</v>
      </c>
      <c r="IP2452" s="80">
        <v>98</v>
      </c>
      <c r="LX2452" s="80">
        <v>70</v>
      </c>
      <c r="PG2452" s="80">
        <v>16</v>
      </c>
      <c r="SP2452" s="80">
        <v>98.2</v>
      </c>
      <c r="VX2452" s="80">
        <v>1</v>
      </c>
      <c r="WQ2452" s="80">
        <v>0</v>
      </c>
      <c r="AGS2452" s="80">
        <v>0</v>
      </c>
      <c r="AGT2452" s="80">
        <v>0</v>
      </c>
      <c r="AGU2452" s="80">
        <v>0</v>
      </c>
      <c r="AGV2452" s="80">
        <v>0</v>
      </c>
      <c r="AGW2452" s="80">
        <v>0</v>
      </c>
      <c r="AGX2452" s="80">
        <v>1</v>
      </c>
      <c r="AGY2452" s="80">
        <v>0</v>
      </c>
      <c r="AGZ2452" s="80">
        <v>0</v>
      </c>
      <c r="AHA2452" s="80">
        <v>0</v>
      </c>
      <c r="AHB2452" s="80">
        <v>0</v>
      </c>
      <c r="AHC2452" s="80">
        <v>1</v>
      </c>
      <c r="AHD2452" s="80">
        <v>0</v>
      </c>
      <c r="AHE2452" s="80">
        <v>0</v>
      </c>
      <c r="AHF2452" s="80">
        <v>0</v>
      </c>
      <c r="AHH2452" s="80">
        <v>0</v>
      </c>
      <c r="AHI2452" s="80">
        <v>0</v>
      </c>
      <c r="AHK2452" s="80">
        <v>0</v>
      </c>
      <c r="AHL2452" s="80">
        <v>0</v>
      </c>
      <c r="AHM2452" s="80">
        <v>0</v>
      </c>
      <c r="AHN2452" s="80">
        <v>0</v>
      </c>
      <c r="AHO2452" s="80">
        <v>0</v>
      </c>
      <c r="AHP2452" s="80">
        <v>0</v>
      </c>
      <c r="AHQ2452" s="80">
        <v>0</v>
      </c>
      <c r="AHR2452" s="80">
        <v>0</v>
      </c>
      <c r="AIM2452" s="80">
        <v>0</v>
      </c>
      <c r="AIN2452" s="80">
        <v>0</v>
      </c>
      <c r="AIO2452" s="80">
        <v>0</v>
      </c>
      <c r="AIT2452" s="86">
        <v>1</v>
      </c>
      <c r="AIU2452" s="80">
        <v>0</v>
      </c>
      <c r="AIV2452" s="80">
        <v>0</v>
      </c>
      <c r="AIW2452" s="80">
        <v>0</v>
      </c>
      <c r="AIX2452" s="80">
        <v>57</v>
      </c>
    </row>
    <row r="2453" spans="1:939" s="1" customFormat="1">
      <c r="A2453" s="1">
        <v>515</v>
      </c>
      <c r="B2453" s="1">
        <v>1</v>
      </c>
      <c r="C2453" s="1">
        <v>0</v>
      </c>
      <c r="Z2453" s="1">
        <v>0</v>
      </c>
      <c r="AA2453" s="1">
        <v>1</v>
      </c>
      <c r="AB2453" s="1" t="s">
        <v>10743</v>
      </c>
      <c r="AC2453" s="1">
        <v>0</v>
      </c>
      <c r="AE2453" s="1">
        <v>0</v>
      </c>
      <c r="AG2453" s="1">
        <v>0</v>
      </c>
      <c r="AK2453" s="1">
        <v>132</v>
      </c>
      <c r="DT2453" s="1">
        <v>82</v>
      </c>
      <c r="HC2453" s="1">
        <v>2</v>
      </c>
      <c r="HV2453" s="1">
        <v>0</v>
      </c>
      <c r="IP2453" s="1">
        <v>98</v>
      </c>
      <c r="IQ2453" s="1">
        <v>97</v>
      </c>
      <c r="IR2453" s="1">
        <v>94</v>
      </c>
      <c r="LY2453" s="1">
        <v>75</v>
      </c>
      <c r="PH2453" s="1">
        <v>28</v>
      </c>
      <c r="PI2453" s="1">
        <v>24</v>
      </c>
      <c r="SQ2453" s="1">
        <v>97.1</v>
      </c>
      <c r="VY2453" s="1">
        <v>1</v>
      </c>
      <c r="WQ2453" s="1">
        <v>1</v>
      </c>
      <c r="WR2453" s="1">
        <v>0</v>
      </c>
      <c r="WS2453" s="1">
        <v>0</v>
      </c>
      <c r="ZY2453" s="1">
        <v>90.2</v>
      </c>
      <c r="AGS2453" s="1">
        <v>1</v>
      </c>
      <c r="AGT2453" s="1">
        <v>0</v>
      </c>
      <c r="AGU2453" s="1">
        <v>1</v>
      </c>
      <c r="AGV2453" s="1">
        <v>0</v>
      </c>
      <c r="AGW2453" s="1">
        <v>0</v>
      </c>
      <c r="AGX2453" s="1">
        <v>0</v>
      </c>
      <c r="AGY2453" s="1">
        <v>0</v>
      </c>
      <c r="AGZ2453" s="1">
        <v>0</v>
      </c>
      <c r="AHA2453" s="1">
        <v>0</v>
      </c>
      <c r="AHB2453" s="1">
        <v>0</v>
      </c>
      <c r="AHC2453" s="1">
        <v>1</v>
      </c>
      <c r="AHD2453" s="1">
        <v>0</v>
      </c>
      <c r="AHE2453" s="1">
        <v>0</v>
      </c>
      <c r="AHF2453" s="1">
        <v>0</v>
      </c>
      <c r="AHH2453" s="1">
        <v>0</v>
      </c>
      <c r="AHI2453" s="1">
        <v>0</v>
      </c>
      <c r="AHK2453" s="1">
        <v>0</v>
      </c>
      <c r="AHL2453" s="1">
        <v>0</v>
      </c>
      <c r="AHM2453" s="1">
        <v>0</v>
      </c>
      <c r="AHN2453" s="1">
        <v>0</v>
      </c>
      <c r="AHO2453" s="1">
        <v>0</v>
      </c>
      <c r="AHP2453" s="1">
        <v>0</v>
      </c>
      <c r="AHQ2453" s="1">
        <v>0</v>
      </c>
      <c r="AHR2453" s="1">
        <v>0</v>
      </c>
      <c r="AIM2453" s="1">
        <v>0</v>
      </c>
      <c r="AIN2453" s="1">
        <v>0</v>
      </c>
      <c r="AIO2453" s="1">
        <v>0</v>
      </c>
      <c r="AIP2453" s="1">
        <v>1</v>
      </c>
      <c r="AIQ2453" s="1">
        <v>1</v>
      </c>
      <c r="AIR2453" s="1">
        <v>1</v>
      </c>
      <c r="AIS2453" s="1">
        <v>1</v>
      </c>
      <c r="AIT2453" s="1">
        <v>1</v>
      </c>
      <c r="AIU2453" s="1">
        <v>0</v>
      </c>
      <c r="AIV2453" s="1">
        <v>0</v>
      </c>
      <c r="AIW2453" s="1">
        <v>1</v>
      </c>
      <c r="AIX2453" s="1">
        <v>101</v>
      </c>
    </row>
    <row r="2454" spans="1:939" s="1" customFormat="1">
      <c r="B2454" s="1">
        <v>2</v>
      </c>
      <c r="C2454" s="1">
        <v>1</v>
      </c>
      <c r="D2454" s="1" t="s">
        <v>5965</v>
      </c>
      <c r="E2454" s="1" t="s">
        <v>10744</v>
      </c>
      <c r="F2454" s="1" t="s">
        <v>5913</v>
      </c>
      <c r="O2454" s="1">
        <v>1</v>
      </c>
      <c r="P2454" s="1">
        <v>0</v>
      </c>
      <c r="Q2454" s="1">
        <v>0</v>
      </c>
      <c r="Z2454" s="1">
        <v>0</v>
      </c>
      <c r="AA2454" s="1">
        <v>2</v>
      </c>
      <c r="AB2454" s="1" t="s">
        <v>10745</v>
      </c>
      <c r="AC2454" s="1">
        <v>1</v>
      </c>
      <c r="AD2454" s="1">
        <v>0</v>
      </c>
      <c r="AE2454" s="1">
        <v>0</v>
      </c>
      <c r="AG2454" s="1">
        <v>0</v>
      </c>
      <c r="AI2454" s="1">
        <v>176</v>
      </c>
      <c r="AJ2454" s="1">
        <v>142</v>
      </c>
      <c r="DR2454" s="1">
        <v>84</v>
      </c>
      <c r="DS2454" s="1">
        <v>84</v>
      </c>
      <c r="HA2454" s="1">
        <v>2</v>
      </c>
      <c r="HB2454" s="1">
        <v>2</v>
      </c>
      <c r="HT2454" s="1">
        <v>0</v>
      </c>
      <c r="HU2454" s="1">
        <v>0</v>
      </c>
      <c r="IP2454" s="1">
        <v>93</v>
      </c>
      <c r="IQ2454" s="1">
        <v>99</v>
      </c>
      <c r="LX2454" s="1">
        <v>84</v>
      </c>
      <c r="LY2454" s="1">
        <v>88</v>
      </c>
      <c r="PG2454" s="1">
        <v>20</v>
      </c>
      <c r="PH2454" s="1">
        <v>24</v>
      </c>
      <c r="SP2454" s="1">
        <v>96.9</v>
      </c>
      <c r="SQ2454" s="1">
        <v>96.8</v>
      </c>
      <c r="VX2454" s="1">
        <v>1</v>
      </c>
      <c r="VY2454" s="1">
        <v>1</v>
      </c>
      <c r="WQ2454" s="1">
        <v>0</v>
      </c>
      <c r="WR2454" s="1">
        <v>0</v>
      </c>
      <c r="ZY2454" s="1">
        <v>87.8</v>
      </c>
      <c r="ZZ2454" s="1">
        <v>87</v>
      </c>
      <c r="AAY2454" s="1">
        <v>31</v>
      </c>
      <c r="ABB2454" s="1">
        <v>13.6</v>
      </c>
      <c r="ABE2454" s="1">
        <v>40</v>
      </c>
      <c r="ABU2454" s="1">
        <v>135</v>
      </c>
      <c r="ABX2454" s="1">
        <v>3.5</v>
      </c>
      <c r="ACA2454" s="1">
        <v>92</v>
      </c>
      <c r="ACD2454" s="1">
        <v>1.07</v>
      </c>
      <c r="ACG2454" s="1">
        <v>127</v>
      </c>
      <c r="ACQ2454" s="1">
        <v>21</v>
      </c>
      <c r="ACT2454" s="1">
        <v>0.9</v>
      </c>
      <c r="ACW2454" s="1">
        <v>16</v>
      </c>
      <c r="AGS2454" s="1">
        <v>1</v>
      </c>
      <c r="AGT2454" s="1">
        <v>0</v>
      </c>
      <c r="AGU2454" s="1">
        <v>1</v>
      </c>
      <c r="AGV2454" s="1">
        <v>0</v>
      </c>
      <c r="AGW2454" s="1">
        <v>0</v>
      </c>
      <c r="AGX2454" s="1">
        <v>0</v>
      </c>
      <c r="AGY2454" s="1">
        <v>0</v>
      </c>
      <c r="AGZ2454" s="1">
        <v>1</v>
      </c>
      <c r="AHA2454" s="1">
        <v>0</v>
      </c>
      <c r="AHB2454" s="1">
        <v>0</v>
      </c>
      <c r="AHC2454" s="1">
        <v>1</v>
      </c>
      <c r="AHD2454" s="1">
        <v>0</v>
      </c>
      <c r="AHE2454" s="1">
        <v>0</v>
      </c>
      <c r="AHF2454" s="1">
        <v>0</v>
      </c>
      <c r="AHH2454" s="1">
        <v>0</v>
      </c>
      <c r="AHI2454" s="1">
        <v>0</v>
      </c>
      <c r="AHK2454" s="1">
        <v>0</v>
      </c>
      <c r="AHL2454" s="1">
        <v>0</v>
      </c>
      <c r="AHM2454" s="1">
        <v>0</v>
      </c>
      <c r="AHN2454" s="1">
        <v>0</v>
      </c>
      <c r="AHO2454" s="1">
        <v>0</v>
      </c>
      <c r="AHP2454" s="1">
        <v>0</v>
      </c>
      <c r="AHQ2454" s="1">
        <v>0</v>
      </c>
      <c r="AHR2454" s="1">
        <v>0</v>
      </c>
      <c r="AIM2454" s="1">
        <v>0</v>
      </c>
      <c r="AIN2454" s="1">
        <v>0</v>
      </c>
      <c r="AIO2454" s="1">
        <v>0</v>
      </c>
      <c r="AIT2454" s="1">
        <v>0</v>
      </c>
      <c r="AIU2454" s="1">
        <v>2</v>
      </c>
      <c r="AIV2454" s="1">
        <v>0</v>
      </c>
      <c r="AIW2454" s="1">
        <v>0</v>
      </c>
      <c r="AJB2454" s="1">
        <v>41</v>
      </c>
      <c r="AJC2454" s="1">
        <v>45</v>
      </c>
    </row>
    <row r="2455" spans="1:939" s="1" customFormat="1">
      <c r="B2455" s="1">
        <v>3</v>
      </c>
      <c r="C2455" s="1">
        <v>0</v>
      </c>
      <c r="Z2455" s="1">
        <v>0</v>
      </c>
      <c r="AA2455" s="1">
        <v>2</v>
      </c>
      <c r="AB2455" s="1" t="s">
        <v>10746</v>
      </c>
      <c r="AC2455" s="1">
        <v>4</v>
      </c>
      <c r="AD2455" s="1">
        <v>0</v>
      </c>
      <c r="AE2455" s="1">
        <v>0</v>
      </c>
      <c r="AG2455" s="1">
        <v>0</v>
      </c>
      <c r="AI2455" s="1">
        <v>138</v>
      </c>
      <c r="AJ2455" s="1">
        <v>142</v>
      </c>
      <c r="DR2455" s="1">
        <v>76</v>
      </c>
      <c r="DS2455" s="1">
        <v>70</v>
      </c>
      <c r="HA2455" s="1">
        <v>2</v>
      </c>
      <c r="HB2455" s="1">
        <v>2</v>
      </c>
      <c r="HT2455" s="1">
        <v>0</v>
      </c>
      <c r="HU2455" s="1">
        <v>0</v>
      </c>
      <c r="IP2455" s="1">
        <v>97</v>
      </c>
      <c r="IQ2455" s="1">
        <v>98</v>
      </c>
      <c r="LX2455" s="1">
        <v>82</v>
      </c>
      <c r="LY2455" s="1">
        <v>94</v>
      </c>
      <c r="PG2455" s="1">
        <v>20</v>
      </c>
      <c r="PH2455" s="1">
        <v>16</v>
      </c>
      <c r="SP2455" s="1">
        <v>97.8</v>
      </c>
      <c r="SQ2455" s="1">
        <v>97.1</v>
      </c>
      <c r="VX2455" s="1">
        <v>1</v>
      </c>
      <c r="VY2455" s="1">
        <v>1</v>
      </c>
      <c r="WQ2455" s="1">
        <v>0</v>
      </c>
      <c r="WR2455" s="1">
        <v>0</v>
      </c>
      <c r="ZY2455" s="1">
        <v>86.4</v>
      </c>
      <c r="ZZ2455" s="1">
        <v>86.4</v>
      </c>
      <c r="AAY2455" s="1">
        <v>29</v>
      </c>
      <c r="ABB2455" s="1">
        <v>13.6</v>
      </c>
      <c r="ABE2455" s="1">
        <v>40</v>
      </c>
      <c r="ABU2455" s="1">
        <v>135</v>
      </c>
      <c r="ABX2455" s="1">
        <v>3.3</v>
      </c>
      <c r="ACA2455" s="1">
        <v>92</v>
      </c>
      <c r="ACD2455" s="1">
        <v>1.02</v>
      </c>
      <c r="ACG2455" s="1">
        <v>114</v>
      </c>
      <c r="ACQ2455" s="1">
        <v>20</v>
      </c>
      <c r="ACT2455" s="1">
        <v>0.9</v>
      </c>
      <c r="ACW2455" s="1">
        <v>18</v>
      </c>
      <c r="AGS2455" s="1">
        <v>1</v>
      </c>
      <c r="AGT2455" s="1">
        <v>0</v>
      </c>
      <c r="AGU2455" s="1">
        <v>1</v>
      </c>
      <c r="AGV2455" s="1">
        <v>0</v>
      </c>
      <c r="AGW2455" s="1">
        <v>0</v>
      </c>
      <c r="AGX2455" s="1">
        <v>0</v>
      </c>
      <c r="AGY2455" s="1">
        <v>0</v>
      </c>
      <c r="AGZ2455" s="1">
        <v>1</v>
      </c>
      <c r="AHA2455" s="1">
        <v>0</v>
      </c>
      <c r="AHB2455" s="1">
        <v>0</v>
      </c>
      <c r="AHC2455" s="1">
        <v>1</v>
      </c>
      <c r="AHD2455" s="1">
        <v>0</v>
      </c>
      <c r="AHE2455" s="1">
        <v>0</v>
      </c>
      <c r="AHF2455" s="1">
        <v>0</v>
      </c>
      <c r="AHH2455" s="1">
        <v>0</v>
      </c>
      <c r="AHI2455" s="1">
        <v>0</v>
      </c>
      <c r="AHK2455" s="1">
        <v>0</v>
      </c>
      <c r="AHL2455" s="1">
        <v>0</v>
      </c>
      <c r="AHM2455" s="1">
        <v>0</v>
      </c>
      <c r="AHN2455" s="1">
        <v>0</v>
      </c>
      <c r="AHO2455" s="1">
        <v>0</v>
      </c>
      <c r="AHP2455" s="1">
        <v>0</v>
      </c>
      <c r="AHQ2455" s="1">
        <v>0</v>
      </c>
      <c r="AHR2455" s="1">
        <v>0</v>
      </c>
      <c r="AIM2455" s="1">
        <v>0</v>
      </c>
      <c r="AIN2455" s="1">
        <v>0</v>
      </c>
      <c r="AIO2455" s="1">
        <v>0</v>
      </c>
      <c r="AIT2455" s="1">
        <v>0</v>
      </c>
      <c r="AIU2455" s="1">
        <v>2</v>
      </c>
      <c r="AIV2455" s="1">
        <v>0</v>
      </c>
      <c r="AIW2455" s="1">
        <v>0</v>
      </c>
      <c r="AJB2455" s="1">
        <v>43</v>
      </c>
      <c r="AJC2455" s="1">
        <v>83</v>
      </c>
    </row>
    <row r="2456" spans="1:939" s="1" customFormat="1">
      <c r="B2456" s="1">
        <v>4</v>
      </c>
      <c r="C2456" s="1">
        <v>1</v>
      </c>
      <c r="D2456" s="1" t="s">
        <v>8833</v>
      </c>
      <c r="E2456" s="1" t="s">
        <v>6191</v>
      </c>
      <c r="O2456" s="1">
        <v>0</v>
      </c>
      <c r="P2456" s="1">
        <v>1</v>
      </c>
      <c r="Z2456" s="1">
        <v>0</v>
      </c>
      <c r="AA2456" s="1">
        <v>1</v>
      </c>
      <c r="AB2456" s="1" t="s">
        <v>10747</v>
      </c>
      <c r="AC2456" s="1">
        <v>5</v>
      </c>
      <c r="AD2456" s="1">
        <v>0</v>
      </c>
      <c r="AE2456" s="1">
        <v>8</v>
      </c>
      <c r="AF2456" s="1">
        <v>0</v>
      </c>
      <c r="AG2456" s="1">
        <v>0</v>
      </c>
      <c r="AI2456" s="1">
        <v>128</v>
      </c>
      <c r="AJ2456" s="1">
        <v>130</v>
      </c>
      <c r="DR2456" s="1">
        <v>72</v>
      </c>
      <c r="DS2456" s="1">
        <v>74</v>
      </c>
      <c r="HA2456" s="1">
        <v>2</v>
      </c>
      <c r="HB2456" s="1">
        <v>2</v>
      </c>
      <c r="HT2456" s="1">
        <v>0</v>
      </c>
      <c r="HU2456" s="1">
        <v>0</v>
      </c>
      <c r="IP2456" s="1">
        <v>94</v>
      </c>
      <c r="IQ2456" s="1">
        <v>95</v>
      </c>
      <c r="LX2456" s="1">
        <v>102</v>
      </c>
      <c r="LY2456" s="1">
        <v>106</v>
      </c>
      <c r="PG2456" s="1">
        <v>24</v>
      </c>
      <c r="PH2456" s="1">
        <v>24</v>
      </c>
      <c r="SP2456" s="1">
        <v>97.7</v>
      </c>
      <c r="SQ2456" s="1">
        <v>96.9</v>
      </c>
      <c r="VX2456" s="1">
        <v>1</v>
      </c>
      <c r="VY2456" s="1">
        <v>1</v>
      </c>
      <c r="WQ2456" s="1">
        <v>0</v>
      </c>
      <c r="WR2456" s="1">
        <v>0</v>
      </c>
      <c r="ZY2456" s="1">
        <v>85.6</v>
      </c>
      <c r="ZZ2456" s="1">
        <v>85.2</v>
      </c>
      <c r="AAY2456" s="1">
        <v>26</v>
      </c>
      <c r="ABB2456" s="1">
        <v>12.6</v>
      </c>
      <c r="ABE2456" s="1">
        <v>37</v>
      </c>
      <c r="ABU2456" s="1">
        <v>136</v>
      </c>
      <c r="ABX2456" s="1">
        <v>3.8</v>
      </c>
      <c r="ACA2456" s="1">
        <v>98</v>
      </c>
      <c r="ACD2456" s="1">
        <v>1</v>
      </c>
      <c r="ACG2456" s="1">
        <v>102</v>
      </c>
      <c r="ACQ2456" s="1">
        <v>22</v>
      </c>
      <c r="ACT2456" s="1">
        <v>1.2</v>
      </c>
      <c r="ACW2456" s="1">
        <v>17</v>
      </c>
      <c r="AGS2456" s="1">
        <v>1</v>
      </c>
      <c r="AGT2456" s="1">
        <v>0</v>
      </c>
      <c r="AGU2456" s="1">
        <v>1</v>
      </c>
      <c r="AGV2456" s="1">
        <v>0</v>
      </c>
      <c r="AGW2456" s="1">
        <v>0</v>
      </c>
      <c r="AGX2456" s="1">
        <v>1</v>
      </c>
      <c r="AGY2456" s="1">
        <v>0</v>
      </c>
      <c r="AGZ2456" s="1">
        <v>1</v>
      </c>
      <c r="AHA2456" s="1">
        <v>0</v>
      </c>
      <c r="AHB2456" s="1">
        <v>0</v>
      </c>
      <c r="AHC2456" s="1">
        <v>1</v>
      </c>
      <c r="AHD2456" s="1">
        <v>0</v>
      </c>
      <c r="AHE2456" s="1">
        <v>0</v>
      </c>
      <c r="AHF2456" s="1">
        <v>0</v>
      </c>
      <c r="AHH2456" s="1">
        <v>0</v>
      </c>
      <c r="AHI2456" s="1">
        <v>0</v>
      </c>
      <c r="AHK2456" s="1">
        <v>0</v>
      </c>
      <c r="AHL2456" s="1">
        <v>0</v>
      </c>
      <c r="AHM2456" s="1">
        <v>0</v>
      </c>
      <c r="AHN2456" s="1">
        <v>0</v>
      </c>
      <c r="AHO2456" s="1">
        <v>0</v>
      </c>
      <c r="AHP2456" s="1">
        <v>0</v>
      </c>
      <c r="AHQ2456" s="1">
        <v>0</v>
      </c>
      <c r="AHR2456" s="1">
        <v>0</v>
      </c>
      <c r="AIM2456" s="1">
        <v>0</v>
      </c>
      <c r="AIN2456" s="1">
        <v>0</v>
      </c>
      <c r="AIO2456" s="1">
        <v>0</v>
      </c>
      <c r="AIT2456" s="1">
        <v>1</v>
      </c>
      <c r="AIU2456" s="1">
        <v>1</v>
      </c>
      <c r="AIV2456" s="1">
        <v>0</v>
      </c>
      <c r="AIW2456" s="1">
        <v>0</v>
      </c>
      <c r="AIX2456" s="1">
        <v>100</v>
      </c>
      <c r="AJB2456" s="1">
        <v>113</v>
      </c>
    </row>
    <row r="2457" spans="1:939" s="1" customFormat="1">
      <c r="B2457" s="1">
        <v>5</v>
      </c>
      <c r="C2457" s="1">
        <v>0</v>
      </c>
      <c r="Z2457" s="1">
        <v>0</v>
      </c>
      <c r="AA2457" s="1">
        <v>2</v>
      </c>
      <c r="AB2457" s="1" t="s">
        <v>10748</v>
      </c>
      <c r="AC2457" s="1">
        <v>1</v>
      </c>
      <c r="AD2457" s="1">
        <v>0</v>
      </c>
      <c r="AE2457" s="1">
        <v>8</v>
      </c>
      <c r="AF2457" s="1">
        <v>0</v>
      </c>
      <c r="AG2457" s="1">
        <v>0</v>
      </c>
      <c r="AI2457" s="1">
        <v>119</v>
      </c>
      <c r="AJ2457" s="1">
        <v>1229</v>
      </c>
      <c r="DR2457" s="1">
        <v>71</v>
      </c>
      <c r="DS2457" s="1">
        <v>73</v>
      </c>
      <c r="HA2457" s="1">
        <v>2</v>
      </c>
      <c r="HB2457" s="1">
        <v>2</v>
      </c>
      <c r="HT2457" s="1">
        <v>1</v>
      </c>
      <c r="HU2457" s="1">
        <v>1</v>
      </c>
      <c r="IP2457" s="1">
        <v>94</v>
      </c>
      <c r="IQ2457" s="1">
        <v>94</v>
      </c>
      <c r="LX2457" s="1">
        <v>108</v>
      </c>
      <c r="LY2457" s="1">
        <v>104</v>
      </c>
      <c r="PG2457" s="1">
        <v>24</v>
      </c>
      <c r="PH2457" s="1">
        <v>20</v>
      </c>
      <c r="SP2457" s="1">
        <v>96.8</v>
      </c>
      <c r="SQ2457" s="1">
        <v>96.3</v>
      </c>
      <c r="VX2457" s="1">
        <v>1</v>
      </c>
      <c r="VY2457" s="1">
        <v>1</v>
      </c>
      <c r="WQ2457" s="1">
        <v>0</v>
      </c>
      <c r="WR2457" s="1">
        <v>0</v>
      </c>
      <c r="ZY2457" s="1">
        <v>85.6</v>
      </c>
      <c r="ZZ2457" s="1">
        <v>85.8</v>
      </c>
      <c r="AAY2457" s="1">
        <v>27</v>
      </c>
      <c r="ABB2457" s="1">
        <v>13.3</v>
      </c>
      <c r="ABE2457" s="1">
        <v>39</v>
      </c>
      <c r="ABU2457" s="1">
        <v>136</v>
      </c>
      <c r="ABX2457" s="1">
        <v>4.5</v>
      </c>
      <c r="ACA2457" s="1">
        <v>98</v>
      </c>
      <c r="ACD2457" s="1">
        <v>1.1100000000000001</v>
      </c>
      <c r="ACG2457" s="1">
        <v>129</v>
      </c>
      <c r="ACQ2457" s="1">
        <v>29</v>
      </c>
      <c r="ACT2457" s="1">
        <v>2.1</v>
      </c>
      <c r="ACW2457" s="1">
        <v>17</v>
      </c>
      <c r="AGS2457" s="1">
        <v>0</v>
      </c>
      <c r="AGT2457" s="1">
        <v>0</v>
      </c>
      <c r="AGU2457" s="1">
        <v>0</v>
      </c>
      <c r="AGV2457" s="1">
        <v>0</v>
      </c>
      <c r="AGW2457" s="1">
        <v>0</v>
      </c>
      <c r="AGX2457" s="1">
        <v>0</v>
      </c>
      <c r="AGY2457" s="1">
        <v>0</v>
      </c>
      <c r="AGZ2457" s="1">
        <v>1</v>
      </c>
      <c r="AHA2457" s="1">
        <v>0</v>
      </c>
      <c r="AHB2457" s="1">
        <v>0</v>
      </c>
      <c r="AHC2457" s="1">
        <v>1</v>
      </c>
      <c r="AHD2457" s="1">
        <v>0</v>
      </c>
      <c r="AHE2457" s="1">
        <v>1</v>
      </c>
      <c r="AHF2457" s="1">
        <v>0</v>
      </c>
      <c r="AHH2457" s="1">
        <v>0</v>
      </c>
      <c r="AHI2457" s="1">
        <v>0</v>
      </c>
      <c r="AHK2457" s="1">
        <v>0</v>
      </c>
      <c r="AHL2457" s="1">
        <v>0</v>
      </c>
      <c r="AHM2457" s="1">
        <v>0</v>
      </c>
      <c r="AHN2457" s="1">
        <v>0</v>
      </c>
      <c r="AHO2457" s="1">
        <v>0</v>
      </c>
      <c r="AHP2457" s="1">
        <v>0</v>
      </c>
      <c r="AHQ2457" s="1">
        <v>0</v>
      </c>
      <c r="AHR2457" s="1">
        <v>0</v>
      </c>
      <c r="AIM2457" s="1">
        <v>0</v>
      </c>
      <c r="AIN2457" s="1">
        <v>0</v>
      </c>
      <c r="AIO2457" s="1">
        <v>0</v>
      </c>
      <c r="AIT2457" s="1">
        <v>2</v>
      </c>
      <c r="AIU2457" s="1">
        <v>0</v>
      </c>
      <c r="AIV2457" s="1">
        <v>0</v>
      </c>
      <c r="AIW2457" s="1">
        <v>0</v>
      </c>
      <c r="AIX2457" s="1">
        <v>52</v>
      </c>
      <c r="AIY2457" s="1">
        <v>70</v>
      </c>
    </row>
    <row r="2458" spans="1:939" s="1" customFormat="1">
      <c r="B2458" s="1">
        <v>6</v>
      </c>
      <c r="C2458" s="1">
        <v>0</v>
      </c>
      <c r="Z2458" s="1">
        <v>0</v>
      </c>
      <c r="AA2458" s="1">
        <v>0</v>
      </c>
      <c r="AB2458" s="1" t="s">
        <v>10749</v>
      </c>
      <c r="AC2458" s="1">
        <v>3</v>
      </c>
      <c r="AD2458" s="1">
        <v>0</v>
      </c>
      <c r="AE2458" s="1">
        <v>15</v>
      </c>
      <c r="AF2458" s="1">
        <v>0</v>
      </c>
      <c r="AG2458" s="1">
        <v>0</v>
      </c>
      <c r="AI2458" s="1">
        <v>110</v>
      </c>
      <c r="AJ2458" s="1">
        <v>108</v>
      </c>
      <c r="DR2458" s="1">
        <v>67</v>
      </c>
      <c r="DS2458" s="1">
        <v>62</v>
      </c>
      <c r="HA2458" s="1">
        <v>2</v>
      </c>
      <c r="HB2458" s="1">
        <v>2</v>
      </c>
      <c r="HT2458" s="1">
        <v>1</v>
      </c>
      <c r="HU2458" s="1">
        <v>0</v>
      </c>
      <c r="IP2458" s="1">
        <v>95</v>
      </c>
      <c r="IQ2458" s="1">
        <v>95</v>
      </c>
      <c r="LX2458" s="1">
        <v>146</v>
      </c>
      <c r="LY2458" s="1">
        <v>116</v>
      </c>
      <c r="PG2458" s="1">
        <v>26</v>
      </c>
      <c r="PH2458" s="1">
        <v>24</v>
      </c>
      <c r="SP2458" s="1">
        <v>97.3</v>
      </c>
      <c r="SQ2458" s="1">
        <v>96.9</v>
      </c>
      <c r="VX2458" s="1">
        <v>1</v>
      </c>
      <c r="VY2458" s="1">
        <v>1</v>
      </c>
      <c r="WQ2458" s="1">
        <v>0</v>
      </c>
      <c r="WR2458" s="1">
        <v>0</v>
      </c>
      <c r="ZY2458" s="1">
        <v>84.6</v>
      </c>
      <c r="AAY2458" s="1">
        <v>26</v>
      </c>
      <c r="ABU2458" s="1">
        <v>136</v>
      </c>
      <c r="ABX2458" s="1">
        <v>5.2</v>
      </c>
      <c r="ACA2458" s="1">
        <v>93</v>
      </c>
      <c r="ACD2458" s="1">
        <v>9.6</v>
      </c>
      <c r="ACG2458" s="1">
        <v>93</v>
      </c>
      <c r="ACQ2458" s="1">
        <v>37</v>
      </c>
      <c r="ACT2458" s="1">
        <v>2.42</v>
      </c>
      <c r="ACW2458" s="1">
        <v>17</v>
      </c>
      <c r="AGS2458" s="1">
        <v>0</v>
      </c>
      <c r="AGT2458" s="1">
        <v>0</v>
      </c>
      <c r="AGU2458" s="1">
        <v>0</v>
      </c>
      <c r="AGV2458" s="1">
        <v>0</v>
      </c>
      <c r="AGW2458" s="1">
        <v>0</v>
      </c>
      <c r="AGX2458" s="1">
        <v>0</v>
      </c>
      <c r="AGY2458" s="1">
        <v>0</v>
      </c>
      <c r="AGZ2458" s="1">
        <v>1</v>
      </c>
      <c r="AHA2458" s="1">
        <v>0</v>
      </c>
      <c r="AHB2458" s="1">
        <v>0</v>
      </c>
      <c r="AHC2458" s="1">
        <v>1</v>
      </c>
      <c r="AHD2458" s="1">
        <v>0</v>
      </c>
      <c r="AHE2458" s="1">
        <v>0</v>
      </c>
      <c r="AHF2458" s="1">
        <v>0</v>
      </c>
      <c r="AHH2458" s="1">
        <v>0</v>
      </c>
      <c r="AHI2458" s="1">
        <v>0</v>
      </c>
      <c r="AHK2458" s="1">
        <v>0</v>
      </c>
      <c r="AHL2458" s="1">
        <v>0</v>
      </c>
      <c r="AHM2458" s="1">
        <v>0</v>
      </c>
      <c r="AHN2458" s="1">
        <v>0</v>
      </c>
      <c r="AHO2458" s="1">
        <v>0</v>
      </c>
      <c r="AHP2458" s="1">
        <v>0</v>
      </c>
      <c r="AHQ2458" s="1">
        <v>0</v>
      </c>
      <c r="AHR2458" s="1">
        <v>0</v>
      </c>
      <c r="AIM2458" s="1">
        <v>0</v>
      </c>
      <c r="AIN2458" s="1">
        <v>0</v>
      </c>
      <c r="AIO2458" s="1">
        <v>0</v>
      </c>
      <c r="AIT2458" s="1">
        <v>1</v>
      </c>
      <c r="AIU2458" s="1">
        <v>1</v>
      </c>
      <c r="AIV2458" s="1">
        <v>0</v>
      </c>
      <c r="AIW2458" s="1">
        <v>0</v>
      </c>
      <c r="AIX2458" s="1">
        <v>67</v>
      </c>
      <c r="AJB2458" s="1">
        <v>46</v>
      </c>
    </row>
    <row r="2459" spans="1:939" s="80" customFormat="1">
      <c r="B2459" s="80">
        <v>7</v>
      </c>
      <c r="C2459" s="80">
        <v>0</v>
      </c>
      <c r="Z2459" s="80">
        <v>0</v>
      </c>
      <c r="AA2459" s="80">
        <v>1</v>
      </c>
      <c r="AB2459" s="80" t="s">
        <v>10750</v>
      </c>
      <c r="AC2459" s="80">
        <v>12</v>
      </c>
      <c r="AD2459" s="80">
        <v>0</v>
      </c>
      <c r="AE2459" s="80">
        <v>23</v>
      </c>
      <c r="AF2459" s="80">
        <v>0</v>
      </c>
      <c r="AG2459" s="80">
        <v>0</v>
      </c>
      <c r="AI2459" s="80">
        <v>128</v>
      </c>
      <c r="DR2459" s="80">
        <v>87</v>
      </c>
      <c r="HA2459" s="80">
        <v>2</v>
      </c>
      <c r="HT2459" s="80">
        <v>1</v>
      </c>
      <c r="IP2459" s="80">
        <v>95</v>
      </c>
      <c r="LX2459" s="80">
        <v>95</v>
      </c>
      <c r="PG2459" s="80">
        <v>20</v>
      </c>
      <c r="SP2459" s="80">
        <v>97.3</v>
      </c>
      <c r="VX2459" s="80">
        <v>1</v>
      </c>
      <c r="WQ2459" s="80">
        <v>0</v>
      </c>
      <c r="AAY2459" s="80">
        <v>28</v>
      </c>
      <c r="ABU2459" s="80">
        <v>138</v>
      </c>
      <c r="ABX2459" s="80">
        <v>4.8</v>
      </c>
      <c r="ACA2459" s="80">
        <v>92</v>
      </c>
      <c r="ACD2459" s="80">
        <v>9.6999999999999993</v>
      </c>
      <c r="ACG2459" s="80">
        <v>81</v>
      </c>
      <c r="ACQ2459" s="80">
        <v>50</v>
      </c>
      <c r="ACT2459" s="80">
        <v>2.5099999999999998</v>
      </c>
      <c r="ACW2459" s="80">
        <v>18</v>
      </c>
      <c r="AGS2459" s="80">
        <v>0</v>
      </c>
      <c r="AGT2459" s="80">
        <v>0</v>
      </c>
      <c r="AGU2459" s="80">
        <v>0</v>
      </c>
      <c r="AGV2459" s="80">
        <v>0</v>
      </c>
      <c r="AGW2459" s="80">
        <v>0</v>
      </c>
      <c r="AGX2459" s="80">
        <v>0</v>
      </c>
      <c r="AGY2459" s="80">
        <v>0</v>
      </c>
      <c r="AGZ2459" s="80">
        <v>1</v>
      </c>
      <c r="AHA2459" s="80">
        <v>0</v>
      </c>
      <c r="AHB2459" s="80">
        <v>0</v>
      </c>
      <c r="AHC2459" s="80">
        <v>1</v>
      </c>
      <c r="AHD2459" s="80">
        <v>0</v>
      </c>
      <c r="AHE2459" s="80">
        <v>1</v>
      </c>
      <c r="AHF2459" s="80">
        <v>0</v>
      </c>
      <c r="AHH2459" s="80">
        <v>0</v>
      </c>
      <c r="AHI2459" s="80">
        <v>0</v>
      </c>
      <c r="AHK2459" s="80">
        <v>0</v>
      </c>
      <c r="AHL2459" s="80">
        <v>0</v>
      </c>
      <c r="AHM2459" s="80">
        <v>0</v>
      </c>
      <c r="AHN2459" s="80">
        <v>0</v>
      </c>
      <c r="AHO2459" s="80">
        <v>0</v>
      </c>
      <c r="AHP2459" s="80">
        <v>0</v>
      </c>
      <c r="AHQ2459" s="80">
        <v>0</v>
      </c>
      <c r="AHR2459" s="80">
        <v>0</v>
      </c>
      <c r="AIM2459" s="80">
        <v>0</v>
      </c>
      <c r="AIN2459" s="80">
        <v>0</v>
      </c>
      <c r="AIO2459" s="80">
        <v>0</v>
      </c>
      <c r="AIT2459" s="80">
        <v>1</v>
      </c>
      <c r="AIU2459" s="80">
        <v>0</v>
      </c>
      <c r="AIV2459" s="80">
        <v>0</v>
      </c>
      <c r="AIW2459" s="80">
        <v>0</v>
      </c>
      <c r="AIX2459" s="80">
        <v>57</v>
      </c>
    </row>
    <row r="2460" spans="1:939" s="1" customFormat="1">
      <c r="A2460" s="1">
        <v>516</v>
      </c>
      <c r="B2460" s="1" t="s">
        <v>7502</v>
      </c>
      <c r="C2460" s="1">
        <v>1</v>
      </c>
      <c r="D2460" s="1" t="s">
        <v>5987</v>
      </c>
      <c r="O2460" s="1">
        <v>0</v>
      </c>
      <c r="Z2460" s="1">
        <v>0</v>
      </c>
      <c r="AA2460" s="1">
        <v>3</v>
      </c>
      <c r="AI2460" s="1">
        <v>146</v>
      </c>
      <c r="AN2460" s="1">
        <v>137</v>
      </c>
      <c r="AO2460" s="1">
        <v>143</v>
      </c>
      <c r="DR2460" s="1">
        <v>76</v>
      </c>
      <c r="DW2460" s="1">
        <v>82</v>
      </c>
      <c r="DX2460" s="1">
        <v>83</v>
      </c>
      <c r="IP2460" s="1">
        <v>90</v>
      </c>
      <c r="IR2460" s="1">
        <v>96</v>
      </c>
      <c r="IT2460" s="1">
        <v>94</v>
      </c>
      <c r="IU2460" s="1">
        <v>100</v>
      </c>
      <c r="LX2460" s="1">
        <v>88</v>
      </c>
      <c r="LZ2460" s="1">
        <v>86</v>
      </c>
      <c r="MA2460" s="1">
        <v>93</v>
      </c>
      <c r="MB2460" s="1">
        <v>93</v>
      </c>
      <c r="MC2460" s="1">
        <v>99</v>
      </c>
      <c r="MD2460" s="1">
        <v>95</v>
      </c>
      <c r="PG2460" s="1">
        <v>18</v>
      </c>
      <c r="PI2460" s="1">
        <v>18</v>
      </c>
      <c r="PK2460" s="1">
        <v>18</v>
      </c>
      <c r="PL2460" s="1">
        <v>18</v>
      </c>
      <c r="SP2460" s="1">
        <v>98.2</v>
      </c>
      <c r="SR2460" s="1">
        <v>98.1</v>
      </c>
      <c r="ST2460" s="1">
        <v>98.6</v>
      </c>
      <c r="SU2460" s="1">
        <v>98.2</v>
      </c>
      <c r="WQ2460" s="1">
        <v>0</v>
      </c>
      <c r="WR2460" s="1">
        <v>1</v>
      </c>
      <c r="WS2460" s="1">
        <v>1</v>
      </c>
      <c r="WU2460" s="1">
        <v>0</v>
      </c>
      <c r="WV2460" s="1">
        <v>0</v>
      </c>
      <c r="ZY2460" s="1">
        <v>182</v>
      </c>
      <c r="AAY2460" s="1">
        <v>25</v>
      </c>
      <c r="AAZ2460" s="1">
        <v>26</v>
      </c>
      <c r="ABB2460" s="1">
        <v>13.1</v>
      </c>
      <c r="ABE2460" s="1">
        <v>40.200000000000003</v>
      </c>
      <c r="ABH2460" s="1">
        <v>1.8</v>
      </c>
      <c r="ABM2460" s="1">
        <v>11.38</v>
      </c>
      <c r="ABO2460" s="1">
        <v>231</v>
      </c>
      <c r="ABU2460" s="1">
        <v>146</v>
      </c>
      <c r="ABV2460" s="1">
        <v>143</v>
      </c>
      <c r="ABX2460" s="1">
        <v>3.8</v>
      </c>
      <c r="ABY2460" s="1">
        <v>3.5</v>
      </c>
      <c r="ACA2460" s="1">
        <v>107</v>
      </c>
      <c r="ACB2460" s="1">
        <v>100</v>
      </c>
      <c r="ACD2460" s="1">
        <v>9.4</v>
      </c>
      <c r="ACE2460" s="1">
        <v>9.6</v>
      </c>
      <c r="ACG2460" s="1">
        <v>92</v>
      </c>
      <c r="ACH2460" s="1">
        <v>93</v>
      </c>
      <c r="ACQ2460" s="1">
        <v>12</v>
      </c>
      <c r="ACR2460" s="1">
        <v>13</v>
      </c>
      <c r="ACT2460" s="1">
        <v>0.59</v>
      </c>
      <c r="ACU2460" s="1">
        <v>0.71</v>
      </c>
      <c r="ACW2460" s="1">
        <v>14</v>
      </c>
      <c r="ACX2460" s="1">
        <v>17</v>
      </c>
      <c r="ACZ2460" s="1">
        <v>7</v>
      </c>
      <c r="ADB2460" s="1">
        <v>4.2</v>
      </c>
      <c r="ADD2460" s="1">
        <v>1</v>
      </c>
      <c r="ADF2460" s="1">
        <v>2.8</v>
      </c>
      <c r="ADH2460" s="1">
        <v>76</v>
      </c>
      <c r="ADJ2460" s="1">
        <v>14</v>
      </c>
      <c r="ADL2460" s="1">
        <v>14</v>
      </c>
      <c r="ADP2460" s="1">
        <v>10</v>
      </c>
      <c r="ADQ2460" s="1">
        <v>10</v>
      </c>
      <c r="ADR2460" s="1">
        <v>2</v>
      </c>
      <c r="ADS2460" s="1">
        <v>2</v>
      </c>
      <c r="ADW2460" s="1">
        <v>1.58</v>
      </c>
      <c r="AED2460" s="1">
        <v>2727</v>
      </c>
      <c r="AGS2460" s="1">
        <v>1</v>
      </c>
      <c r="AGT2460" s="1">
        <v>0</v>
      </c>
      <c r="AGU2460" s="1">
        <v>0</v>
      </c>
      <c r="AGV2460" s="1">
        <v>0</v>
      </c>
      <c r="AGW2460" s="1">
        <v>1</v>
      </c>
      <c r="AGX2460" s="1">
        <v>0</v>
      </c>
      <c r="AGY2460" s="1">
        <v>0</v>
      </c>
      <c r="AGZ2460" s="1">
        <v>4</v>
      </c>
      <c r="AHA2460" s="1">
        <v>0</v>
      </c>
      <c r="AHB2460" s="1">
        <v>0</v>
      </c>
      <c r="AHC2460" s="1">
        <v>1</v>
      </c>
      <c r="AHD2460" s="1">
        <v>0</v>
      </c>
      <c r="AHE2460" s="1">
        <v>0</v>
      </c>
      <c r="AHF2460" s="1">
        <v>0</v>
      </c>
      <c r="AHH2460" s="1">
        <v>0</v>
      </c>
      <c r="AHI2460" s="1">
        <v>0</v>
      </c>
      <c r="AHK2460" s="1">
        <v>0</v>
      </c>
      <c r="AHL2460" s="1">
        <v>0</v>
      </c>
      <c r="AHM2460" s="1">
        <v>0</v>
      </c>
      <c r="AHN2460" s="1">
        <v>0</v>
      </c>
      <c r="AHO2460" s="1">
        <v>0</v>
      </c>
      <c r="AHP2460" s="1">
        <v>0</v>
      </c>
      <c r="AHQ2460" s="1">
        <v>0</v>
      </c>
      <c r="AHR2460" s="1">
        <v>0</v>
      </c>
      <c r="AIM2460" s="1">
        <v>0</v>
      </c>
      <c r="AIN2460" s="1">
        <v>0</v>
      </c>
      <c r="AIO2460" s="1">
        <v>0</v>
      </c>
      <c r="AIT2460" s="1">
        <v>0</v>
      </c>
      <c r="AIU2460" s="1">
        <v>0</v>
      </c>
      <c r="AIV2460" s="1">
        <v>0</v>
      </c>
      <c r="AIW2460" s="1">
        <v>0</v>
      </c>
    </row>
    <row r="2461" spans="1:939" s="1" customFormat="1">
      <c r="B2461" s="1">
        <v>2</v>
      </c>
      <c r="C2461" s="1">
        <v>1</v>
      </c>
      <c r="D2461" s="1" t="s">
        <v>6597</v>
      </c>
      <c r="E2461" s="1" t="s">
        <v>5906</v>
      </c>
      <c r="F2461" s="1" t="s">
        <v>6896</v>
      </c>
      <c r="G2461" s="1" t="s">
        <v>5913</v>
      </c>
      <c r="H2461" s="1" t="s">
        <v>7444</v>
      </c>
      <c r="O2461" s="1">
        <v>0</v>
      </c>
      <c r="P2461" s="1">
        <v>0</v>
      </c>
      <c r="Q2461" s="1">
        <v>0</v>
      </c>
      <c r="R2461" s="1">
        <v>1</v>
      </c>
      <c r="S2461" s="1">
        <v>1</v>
      </c>
      <c r="Z2461" s="1">
        <v>0</v>
      </c>
      <c r="AA2461" s="1">
        <v>1</v>
      </c>
      <c r="AB2461" s="1" t="s">
        <v>10751</v>
      </c>
      <c r="AC2461" s="1">
        <v>0</v>
      </c>
      <c r="AE2461" s="1">
        <v>0</v>
      </c>
      <c r="AG2461" s="1">
        <v>0</v>
      </c>
      <c r="AJ2461" s="1">
        <v>127</v>
      </c>
      <c r="AL2461" s="1">
        <v>149</v>
      </c>
      <c r="AO2461" s="1">
        <v>119</v>
      </c>
      <c r="AP2461" s="1">
        <v>118</v>
      </c>
      <c r="DS2461" s="1">
        <v>76</v>
      </c>
      <c r="DU2461" s="1">
        <v>85</v>
      </c>
      <c r="DX2461" s="1">
        <v>67</v>
      </c>
      <c r="DY2461" s="1">
        <v>80</v>
      </c>
      <c r="HH2461" s="1">
        <v>0</v>
      </c>
      <c r="IA2461" s="1">
        <v>0</v>
      </c>
      <c r="IQ2461" s="1">
        <v>97</v>
      </c>
      <c r="IS2461" s="1">
        <v>98</v>
      </c>
      <c r="IV2461" s="1">
        <v>96</v>
      </c>
      <c r="IW2461" s="1">
        <v>97</v>
      </c>
      <c r="LX2461" s="1">
        <v>81</v>
      </c>
      <c r="LY2461" s="1">
        <v>76</v>
      </c>
      <c r="LZ2461" s="1">
        <v>70</v>
      </c>
      <c r="MA2461" s="1">
        <v>74</v>
      </c>
      <c r="MB2461" s="1">
        <v>77</v>
      </c>
      <c r="MC2461" s="1">
        <v>71</v>
      </c>
      <c r="MD2461" s="1">
        <v>76</v>
      </c>
      <c r="ME2461" s="1">
        <v>82</v>
      </c>
      <c r="PH2461" s="1">
        <v>18</v>
      </c>
      <c r="PJ2461" s="1">
        <v>18</v>
      </c>
      <c r="PM2461" s="1">
        <v>20</v>
      </c>
      <c r="PN2461" s="1">
        <v>20</v>
      </c>
      <c r="SQ2461" s="1">
        <v>98.3</v>
      </c>
      <c r="SS2461" s="1">
        <v>97.8</v>
      </c>
      <c r="SV2461" s="1">
        <v>9.73</v>
      </c>
      <c r="SW2461" s="1">
        <v>96</v>
      </c>
      <c r="WE2461" s="1">
        <v>1</v>
      </c>
      <c r="WR2461" s="1">
        <v>0</v>
      </c>
      <c r="WT2461" s="1">
        <v>0</v>
      </c>
      <c r="WW2461" s="1">
        <v>0</v>
      </c>
      <c r="WX2461" s="1">
        <v>0</v>
      </c>
      <c r="ZY2461" s="1">
        <v>180</v>
      </c>
      <c r="ZZ2461" s="1">
        <v>182</v>
      </c>
      <c r="AAY2461" s="1">
        <v>25</v>
      </c>
      <c r="ABB2461" s="1">
        <v>13.4</v>
      </c>
      <c r="ABE2461" s="1">
        <v>40.799999999999997</v>
      </c>
      <c r="ABH2461" s="1">
        <v>1.9</v>
      </c>
      <c r="ABM2461" s="1">
        <v>10.24</v>
      </c>
      <c r="ABO2461" s="1">
        <v>244</v>
      </c>
      <c r="ABU2461" s="1">
        <v>141</v>
      </c>
      <c r="ABX2461" s="1">
        <v>3.9</v>
      </c>
      <c r="ACA2461" s="1">
        <v>101</v>
      </c>
      <c r="ACD2461" s="1">
        <v>9.1999999999999993</v>
      </c>
      <c r="ACG2461" s="1">
        <v>106</v>
      </c>
      <c r="ACQ2461" s="1">
        <v>13</v>
      </c>
      <c r="ACT2461" s="1">
        <v>0.67</v>
      </c>
      <c r="ACW2461" s="1">
        <v>15</v>
      </c>
      <c r="ADR2461" s="1">
        <v>2.1</v>
      </c>
      <c r="AGS2461" s="1">
        <v>1</v>
      </c>
      <c r="AGT2461" s="1">
        <v>0</v>
      </c>
      <c r="AGU2461" s="1">
        <v>1</v>
      </c>
      <c r="AGV2461" s="1">
        <v>0</v>
      </c>
      <c r="AGW2461" s="1">
        <v>0</v>
      </c>
      <c r="AGX2461" s="1">
        <v>0</v>
      </c>
      <c r="AGY2461" s="1">
        <v>0</v>
      </c>
      <c r="AGZ2461" s="1">
        <v>0</v>
      </c>
      <c r="AHA2461" s="1">
        <v>0</v>
      </c>
      <c r="AHB2461" s="1">
        <v>0</v>
      </c>
      <c r="AHC2461" s="1">
        <v>1</v>
      </c>
      <c r="AHD2461" s="1">
        <v>0</v>
      </c>
      <c r="AHE2461" s="1">
        <v>0</v>
      </c>
      <c r="AHF2461" s="1">
        <v>0</v>
      </c>
      <c r="AHH2461" s="1">
        <v>0</v>
      </c>
      <c r="AHI2461" s="1">
        <v>0</v>
      </c>
      <c r="AHK2461" s="1">
        <v>0</v>
      </c>
      <c r="AHL2461" s="1">
        <v>0</v>
      </c>
      <c r="AHM2461" s="1">
        <v>0</v>
      </c>
      <c r="AHN2461" s="1">
        <v>0</v>
      </c>
      <c r="AHO2461" s="1">
        <v>0</v>
      </c>
      <c r="AHP2461" s="1">
        <v>0</v>
      </c>
      <c r="AHQ2461" s="1">
        <v>0</v>
      </c>
      <c r="AHR2461" s="1">
        <v>0</v>
      </c>
      <c r="AIM2461" s="1">
        <v>0</v>
      </c>
      <c r="AIN2461" s="1">
        <v>0</v>
      </c>
      <c r="AIO2461" s="1">
        <v>0</v>
      </c>
      <c r="AIP2461" s="1">
        <v>1</v>
      </c>
      <c r="AIQ2461" s="1">
        <v>1</v>
      </c>
      <c r="AIR2461" s="1">
        <v>1</v>
      </c>
      <c r="AIS2461" s="1">
        <v>1</v>
      </c>
      <c r="AIT2461" s="1">
        <v>1</v>
      </c>
      <c r="AIU2461" s="1">
        <v>0</v>
      </c>
      <c r="AIV2461" s="1">
        <v>0</v>
      </c>
      <c r="AIW2461" s="1">
        <v>0</v>
      </c>
      <c r="AIX2461" s="1">
        <v>52</v>
      </c>
    </row>
    <row r="2462" spans="1:939" s="1" customFormat="1">
      <c r="B2462" s="1">
        <v>3</v>
      </c>
      <c r="C2462" s="1">
        <v>1</v>
      </c>
      <c r="D2462" s="1" t="s">
        <v>5913</v>
      </c>
      <c r="O2462" s="1">
        <v>1</v>
      </c>
      <c r="Z2462" s="1">
        <v>0</v>
      </c>
      <c r="AA2462" s="1">
        <v>0</v>
      </c>
      <c r="AB2462" s="1" t="s">
        <v>10752</v>
      </c>
      <c r="AC2462" s="1">
        <v>0</v>
      </c>
      <c r="AE2462" s="1">
        <v>0</v>
      </c>
      <c r="AG2462" s="1">
        <v>0</v>
      </c>
      <c r="AI2462" s="1">
        <v>140</v>
      </c>
      <c r="AJ2462" s="1">
        <v>112</v>
      </c>
      <c r="DR2462" s="1">
        <v>90</v>
      </c>
      <c r="DS2462" s="1">
        <v>62</v>
      </c>
      <c r="HA2462" s="1">
        <v>0</v>
      </c>
      <c r="HB2462" s="1">
        <v>0</v>
      </c>
      <c r="HT2462" s="1">
        <v>0</v>
      </c>
      <c r="HU2462" s="1">
        <v>0</v>
      </c>
      <c r="IP2462" s="1">
        <v>97</v>
      </c>
      <c r="IQ2462" s="1">
        <v>97</v>
      </c>
      <c r="LX2462" s="1">
        <v>88</v>
      </c>
      <c r="LY2462" s="1">
        <v>88</v>
      </c>
      <c r="PG2462" s="1">
        <v>18</v>
      </c>
      <c r="PH2462" s="1">
        <v>18</v>
      </c>
      <c r="SP2462" s="1">
        <v>97.7</v>
      </c>
      <c r="SQ2462" s="1">
        <v>97.7</v>
      </c>
      <c r="VX2462" s="1">
        <v>1</v>
      </c>
      <c r="VY2462" s="1">
        <v>1</v>
      </c>
      <c r="WQ2462" s="1">
        <v>0</v>
      </c>
      <c r="WR2462" s="1">
        <v>0</v>
      </c>
      <c r="ZY2462" s="1">
        <v>181.6</v>
      </c>
      <c r="ZZ2462" s="1">
        <v>182.4</v>
      </c>
      <c r="AAY2462" s="1">
        <v>24</v>
      </c>
      <c r="AAZ2462" s="1">
        <v>25</v>
      </c>
      <c r="ABB2462" s="1">
        <v>15</v>
      </c>
      <c r="ABC2462" s="1">
        <v>15</v>
      </c>
      <c r="ABE2462" s="1">
        <v>44</v>
      </c>
      <c r="ABF2462" s="1">
        <v>44</v>
      </c>
      <c r="ABU2462" s="1">
        <v>140</v>
      </c>
      <c r="ABV2462" s="1">
        <v>139</v>
      </c>
      <c r="ABX2462" s="1">
        <v>3.4</v>
      </c>
      <c r="ABY2462" s="1">
        <v>3.7</v>
      </c>
      <c r="ACA2462" s="1">
        <v>101</v>
      </c>
      <c r="ACB2462" s="1">
        <v>102</v>
      </c>
      <c r="ACD2462" s="1">
        <v>1.1000000000000001</v>
      </c>
      <c r="ACE2462" s="1">
        <v>1</v>
      </c>
      <c r="ACG2462" s="1">
        <v>211</v>
      </c>
      <c r="ACH2462" s="1">
        <v>115</v>
      </c>
      <c r="ACQ2462" s="1">
        <v>20</v>
      </c>
      <c r="ACR2462" s="1">
        <v>21</v>
      </c>
      <c r="ACT2462" s="1">
        <v>0.8</v>
      </c>
      <c r="ACU2462" s="1">
        <v>0.8</v>
      </c>
      <c r="ACW2462" s="1">
        <v>19</v>
      </c>
      <c r="ACX2462" s="1">
        <v>17</v>
      </c>
      <c r="AGS2462" s="1">
        <v>1</v>
      </c>
      <c r="AGT2462" s="1">
        <v>0</v>
      </c>
      <c r="AGU2462" s="1">
        <v>1</v>
      </c>
      <c r="AGV2462" s="1">
        <v>0</v>
      </c>
      <c r="AGW2462" s="1">
        <v>0</v>
      </c>
      <c r="AGX2462" s="1">
        <v>0</v>
      </c>
      <c r="AGY2462" s="1">
        <v>0</v>
      </c>
      <c r="AGZ2462" s="1">
        <v>2</v>
      </c>
      <c r="AHA2462" s="1">
        <v>0</v>
      </c>
      <c r="AHB2462" s="1">
        <v>0</v>
      </c>
      <c r="AHC2462" s="1">
        <v>1</v>
      </c>
      <c r="AHD2462" s="1">
        <v>0</v>
      </c>
      <c r="AHE2462" s="1">
        <v>0</v>
      </c>
      <c r="AHF2462" s="1">
        <v>0</v>
      </c>
      <c r="AHH2462" s="1">
        <v>0</v>
      </c>
      <c r="AHI2462" s="1">
        <v>0</v>
      </c>
      <c r="AHK2462" s="1">
        <v>0</v>
      </c>
      <c r="AHL2462" s="1">
        <v>0</v>
      </c>
      <c r="AHM2462" s="1">
        <v>0</v>
      </c>
      <c r="AHN2462" s="1">
        <v>0</v>
      </c>
      <c r="AHO2462" s="1">
        <v>0</v>
      </c>
      <c r="AHP2462" s="1">
        <v>0</v>
      </c>
      <c r="AHQ2462" s="1">
        <v>0</v>
      </c>
      <c r="AHR2462" s="1">
        <v>0</v>
      </c>
      <c r="AIM2462" s="1">
        <v>0</v>
      </c>
      <c r="AIN2462" s="1">
        <v>0</v>
      </c>
      <c r="AIO2462" s="1">
        <v>0</v>
      </c>
      <c r="AIT2462" s="1">
        <v>1</v>
      </c>
      <c r="AIU2462" s="1">
        <v>1</v>
      </c>
      <c r="AIV2462" s="1">
        <v>0</v>
      </c>
      <c r="AIW2462" s="1">
        <v>0</v>
      </c>
      <c r="AIX2462" s="1">
        <v>44</v>
      </c>
      <c r="AJB2462" s="1">
        <v>64</v>
      </c>
    </row>
    <row r="2463" spans="1:939" s="1" customFormat="1">
      <c r="B2463" s="1">
        <v>4</v>
      </c>
      <c r="C2463" s="1">
        <v>1</v>
      </c>
      <c r="D2463" s="1" t="s">
        <v>6191</v>
      </c>
      <c r="O2463" s="1">
        <v>1</v>
      </c>
      <c r="Z2463" s="1">
        <v>0</v>
      </c>
      <c r="AA2463" s="1">
        <v>2</v>
      </c>
      <c r="AB2463" s="1" t="s">
        <v>10753</v>
      </c>
      <c r="AC2463" s="1">
        <v>0</v>
      </c>
      <c r="AE2463" s="1">
        <v>0</v>
      </c>
      <c r="AG2463" s="1">
        <v>0</v>
      </c>
      <c r="AI2463" s="1">
        <v>118</v>
      </c>
      <c r="AJ2463" s="1">
        <v>122</v>
      </c>
      <c r="AK2463" s="1">
        <v>112</v>
      </c>
      <c r="DR2463" s="1">
        <v>76</v>
      </c>
      <c r="DS2463" s="1">
        <v>74</v>
      </c>
      <c r="DT2463" s="1">
        <v>78</v>
      </c>
      <c r="HA2463" s="1">
        <v>0</v>
      </c>
      <c r="HB2463" s="1">
        <v>0</v>
      </c>
      <c r="HC2463" s="1">
        <v>0</v>
      </c>
      <c r="HT2463" s="1">
        <v>0</v>
      </c>
      <c r="HU2463" s="1">
        <v>0</v>
      </c>
      <c r="HV2463" s="1">
        <v>0</v>
      </c>
      <c r="IP2463" s="1">
        <v>94</v>
      </c>
      <c r="IQ2463" s="1">
        <v>96</v>
      </c>
      <c r="LX2463" s="1">
        <v>78</v>
      </c>
      <c r="LY2463" s="1">
        <v>79</v>
      </c>
      <c r="LZ2463" s="1">
        <v>81</v>
      </c>
      <c r="PG2463" s="1">
        <v>18</v>
      </c>
      <c r="PH2463" s="1">
        <v>20</v>
      </c>
      <c r="SP2463" s="1">
        <v>97.3</v>
      </c>
      <c r="SQ2463" s="1">
        <v>97.9</v>
      </c>
      <c r="VX2463" s="1">
        <v>1</v>
      </c>
      <c r="VY2463" s="1">
        <v>1</v>
      </c>
      <c r="WQ2463" s="1">
        <v>0</v>
      </c>
      <c r="WR2463" s="1">
        <v>0</v>
      </c>
      <c r="ZY2463" s="1">
        <v>182.6</v>
      </c>
      <c r="ZZ2463" s="1">
        <v>183.4</v>
      </c>
      <c r="AAY2463" s="1">
        <v>26</v>
      </c>
      <c r="AAZ2463" s="1">
        <v>26</v>
      </c>
      <c r="ABC2463" s="1">
        <v>15.3</v>
      </c>
      <c r="ABF2463" s="1">
        <v>45</v>
      </c>
      <c r="ABH2463" s="1">
        <v>2.4</v>
      </c>
      <c r="ABU2463" s="1">
        <v>144</v>
      </c>
      <c r="ABV2463" s="1">
        <v>142</v>
      </c>
      <c r="ABX2463" s="1">
        <v>4.5</v>
      </c>
      <c r="ABY2463" s="1">
        <v>4.4000000000000004</v>
      </c>
      <c r="ACA2463" s="1">
        <v>105</v>
      </c>
      <c r="ACB2463" s="1">
        <v>104</v>
      </c>
      <c r="ACD2463" s="1">
        <v>9.6999999999999993</v>
      </c>
      <c r="ACE2463" s="1">
        <v>1.19</v>
      </c>
      <c r="ACG2463" s="1">
        <v>108</v>
      </c>
      <c r="ACH2463" s="1">
        <v>122</v>
      </c>
      <c r="ACQ2463" s="1">
        <v>25</v>
      </c>
      <c r="ACR2463" s="1">
        <v>26</v>
      </c>
      <c r="ACT2463" s="1">
        <v>0.95</v>
      </c>
      <c r="ACU2463" s="1">
        <v>0.9</v>
      </c>
      <c r="ACW2463" s="1">
        <v>13</v>
      </c>
      <c r="ACX2463" s="1">
        <v>17</v>
      </c>
      <c r="ADR2463" s="1">
        <v>2.2999999999999998</v>
      </c>
      <c r="AEK2463" s="1">
        <v>47.5</v>
      </c>
      <c r="AGS2463" s="1">
        <v>0</v>
      </c>
      <c r="AGT2463" s="1">
        <v>0</v>
      </c>
      <c r="AGU2463" s="1">
        <v>0</v>
      </c>
      <c r="AGV2463" s="1">
        <v>0</v>
      </c>
      <c r="AGW2463" s="1">
        <v>0</v>
      </c>
      <c r="AGX2463" s="1">
        <v>0</v>
      </c>
      <c r="AGY2463" s="1">
        <v>0</v>
      </c>
      <c r="AGZ2463" s="1">
        <v>4</v>
      </c>
      <c r="AHA2463" s="1">
        <v>0</v>
      </c>
      <c r="AHB2463" s="1">
        <v>0</v>
      </c>
      <c r="AHC2463" s="1">
        <v>1</v>
      </c>
      <c r="AHD2463" s="1">
        <v>0</v>
      </c>
      <c r="AHE2463" s="1">
        <v>0</v>
      </c>
      <c r="AHF2463" s="1">
        <v>0</v>
      </c>
      <c r="AHH2463" s="1">
        <v>0</v>
      </c>
      <c r="AHI2463" s="1">
        <v>0</v>
      </c>
      <c r="AHK2463" s="1">
        <v>0</v>
      </c>
      <c r="AHL2463" s="1">
        <v>0</v>
      </c>
      <c r="AHM2463" s="1">
        <v>0</v>
      </c>
      <c r="AHN2463" s="1">
        <v>0</v>
      </c>
      <c r="AHO2463" s="1">
        <v>0</v>
      </c>
      <c r="AHP2463" s="1">
        <v>0</v>
      </c>
      <c r="AHQ2463" s="1">
        <v>0</v>
      </c>
      <c r="AHR2463" s="1">
        <v>0</v>
      </c>
      <c r="AIM2463" s="1">
        <v>0</v>
      </c>
      <c r="AIN2463" s="1">
        <v>0</v>
      </c>
      <c r="AIO2463" s="1">
        <v>0</v>
      </c>
      <c r="AIT2463" s="1">
        <v>2</v>
      </c>
      <c r="AIU2463" s="1">
        <v>0</v>
      </c>
      <c r="AIV2463" s="1">
        <v>0</v>
      </c>
      <c r="AIW2463" s="1">
        <v>0</v>
      </c>
      <c r="AIX2463" s="1">
        <v>30</v>
      </c>
      <c r="AIY2463" s="1">
        <v>45</v>
      </c>
    </row>
    <row r="2464" spans="1:939" s="80" customFormat="1">
      <c r="B2464" s="80">
        <v>5</v>
      </c>
      <c r="C2464" s="80">
        <v>1</v>
      </c>
      <c r="D2464" s="80" t="s">
        <v>6040</v>
      </c>
      <c r="O2464" s="80">
        <v>1</v>
      </c>
      <c r="Z2464" s="80">
        <v>0</v>
      </c>
      <c r="AA2464" s="80">
        <v>2</v>
      </c>
      <c r="AB2464" s="80" t="s">
        <v>10754</v>
      </c>
      <c r="AC2464" s="80">
        <v>0</v>
      </c>
      <c r="AE2464" s="80">
        <v>0</v>
      </c>
      <c r="AG2464" s="80">
        <v>0</v>
      </c>
      <c r="AI2464" s="80">
        <v>126</v>
      </c>
      <c r="DR2464" s="80">
        <v>80</v>
      </c>
      <c r="HA2464" s="80">
        <v>0</v>
      </c>
      <c r="HT2464" s="80">
        <v>0</v>
      </c>
      <c r="IP2464" s="80">
        <v>97</v>
      </c>
      <c r="LX2464" s="80">
        <v>86</v>
      </c>
      <c r="PG2464" s="80">
        <v>18</v>
      </c>
      <c r="SP2464" s="80">
        <v>97.5</v>
      </c>
      <c r="VX2464" s="80">
        <v>1</v>
      </c>
      <c r="WQ2464" s="80">
        <v>0</v>
      </c>
      <c r="ZY2464" s="80">
        <v>184.6</v>
      </c>
      <c r="AAY2464" s="80">
        <v>22</v>
      </c>
      <c r="ABU2464" s="80">
        <v>140</v>
      </c>
      <c r="ABX2464" s="80">
        <v>4.5</v>
      </c>
      <c r="ACA2464" s="80">
        <v>102</v>
      </c>
      <c r="ACD2464" s="80">
        <v>9.5</v>
      </c>
      <c r="ACG2464" s="80">
        <v>81</v>
      </c>
      <c r="ACQ2464" s="80">
        <v>18</v>
      </c>
      <c r="ACT2464" s="80">
        <v>0.82</v>
      </c>
      <c r="ACW2464" s="80">
        <v>16</v>
      </c>
      <c r="ADR2464" s="80">
        <v>2.2000000000000002</v>
      </c>
      <c r="AGS2464" s="80">
        <v>0</v>
      </c>
      <c r="AGT2464" s="80">
        <v>0</v>
      </c>
      <c r="AGU2464" s="80">
        <v>0</v>
      </c>
      <c r="AGV2464" s="80">
        <v>0</v>
      </c>
      <c r="AGW2464" s="80">
        <v>0</v>
      </c>
      <c r="AGX2464" s="80">
        <v>0</v>
      </c>
      <c r="AGY2464" s="80">
        <v>0</v>
      </c>
      <c r="AGZ2464" s="80">
        <v>2</v>
      </c>
      <c r="AHA2464" s="80">
        <v>0</v>
      </c>
      <c r="AHB2464" s="80">
        <v>0</v>
      </c>
      <c r="AHC2464" s="80">
        <v>1</v>
      </c>
      <c r="AHD2464" s="80">
        <v>0</v>
      </c>
      <c r="AHE2464" s="80">
        <v>0</v>
      </c>
      <c r="AHF2464" s="80">
        <v>0</v>
      </c>
      <c r="AHH2464" s="80">
        <v>0</v>
      </c>
      <c r="AHI2464" s="80">
        <v>0</v>
      </c>
      <c r="AHK2464" s="80">
        <v>0</v>
      </c>
      <c r="AHL2464" s="80">
        <v>0</v>
      </c>
      <c r="AHM2464" s="80">
        <v>0</v>
      </c>
      <c r="AHN2464" s="80">
        <v>0</v>
      </c>
      <c r="AHO2464" s="80">
        <v>0</v>
      </c>
      <c r="AHP2464" s="80">
        <v>0</v>
      </c>
      <c r="AHQ2464" s="80">
        <v>0</v>
      </c>
      <c r="AHR2464" s="80">
        <v>0</v>
      </c>
      <c r="AIM2464" s="80">
        <v>0</v>
      </c>
      <c r="AIN2464" s="80">
        <v>0</v>
      </c>
      <c r="AIO2464" s="80">
        <v>0</v>
      </c>
      <c r="AIT2464" s="80">
        <v>0</v>
      </c>
      <c r="AIU2464" s="80">
        <v>1</v>
      </c>
      <c r="AIV2464" s="80">
        <v>0</v>
      </c>
      <c r="AIW2464" s="80">
        <v>0</v>
      </c>
      <c r="AJB2464" s="80">
        <v>45</v>
      </c>
    </row>
    <row r="2465" spans="1:939" s="1" customFormat="1">
      <c r="A2465" s="1">
        <v>517</v>
      </c>
      <c r="B2465" s="1">
        <v>1</v>
      </c>
      <c r="C2465" s="1">
        <v>0</v>
      </c>
      <c r="Z2465" s="1">
        <v>0</v>
      </c>
      <c r="AA2465" s="1">
        <v>2</v>
      </c>
      <c r="AC2465" s="1">
        <v>0</v>
      </c>
      <c r="AE2465" s="1">
        <v>0</v>
      </c>
      <c r="AG2465" s="1">
        <v>0</v>
      </c>
      <c r="AI2465" s="1">
        <v>109</v>
      </c>
      <c r="AJ2465" s="1">
        <v>111</v>
      </c>
      <c r="AK2465" s="1">
        <v>132</v>
      </c>
      <c r="AL2465" s="1">
        <v>133</v>
      </c>
      <c r="AM2465" s="1">
        <v>118</v>
      </c>
      <c r="AO2465" s="1">
        <v>113</v>
      </c>
      <c r="AP2465" s="1">
        <v>150</v>
      </c>
      <c r="DR2465" s="1">
        <v>66</v>
      </c>
      <c r="DS2465" s="1">
        <v>62</v>
      </c>
      <c r="DT2465" s="1">
        <v>63</v>
      </c>
      <c r="DU2465" s="1">
        <v>72</v>
      </c>
      <c r="DV2465" s="1">
        <v>69</v>
      </c>
      <c r="DX2465" s="1">
        <v>66</v>
      </c>
      <c r="DY2465" s="1">
        <v>81</v>
      </c>
      <c r="HH2465" s="1">
        <v>0</v>
      </c>
      <c r="IA2465" s="1">
        <v>1</v>
      </c>
      <c r="IP2465" s="1">
        <v>94</v>
      </c>
      <c r="IQ2465" s="1">
        <v>96</v>
      </c>
      <c r="IR2465" s="1">
        <v>98</v>
      </c>
      <c r="IS2465" s="1">
        <v>98</v>
      </c>
      <c r="IT2465" s="1">
        <v>96</v>
      </c>
      <c r="IV2465" s="1">
        <v>94</v>
      </c>
      <c r="IW2465" s="1">
        <v>99</v>
      </c>
      <c r="LX2465" s="1">
        <v>86</v>
      </c>
      <c r="LY2465" s="1">
        <v>80</v>
      </c>
      <c r="LZ2465" s="1">
        <v>91</v>
      </c>
      <c r="MA2465" s="1">
        <v>94</v>
      </c>
      <c r="MB2465" s="1">
        <v>81</v>
      </c>
      <c r="MC2465" s="1">
        <v>97</v>
      </c>
      <c r="MD2465" s="1">
        <v>79</v>
      </c>
      <c r="ME2465" s="1">
        <v>78</v>
      </c>
      <c r="PG2465" s="1">
        <v>18</v>
      </c>
      <c r="PH2465" s="1">
        <v>18</v>
      </c>
      <c r="PI2465" s="1">
        <v>18</v>
      </c>
      <c r="PJ2465" s="1">
        <v>18</v>
      </c>
      <c r="PK2465" s="1">
        <v>18</v>
      </c>
      <c r="PL2465" s="1">
        <v>18</v>
      </c>
      <c r="PM2465" s="1">
        <v>18</v>
      </c>
      <c r="PN2465" s="1">
        <v>16</v>
      </c>
      <c r="SP2465" s="1">
        <v>98.7</v>
      </c>
      <c r="ST2465" s="1">
        <v>98.9</v>
      </c>
      <c r="SV2465" s="1">
        <v>98.1</v>
      </c>
      <c r="SW2465" s="1">
        <v>97.7</v>
      </c>
      <c r="WE2465" s="1">
        <v>1</v>
      </c>
      <c r="WQ2465" s="1">
        <v>0</v>
      </c>
      <c r="WR2465" s="1">
        <v>0</v>
      </c>
      <c r="WS2465" s="1">
        <v>0</v>
      </c>
      <c r="WT2465" s="1">
        <v>0</v>
      </c>
      <c r="WU2465" s="1">
        <v>0</v>
      </c>
      <c r="WW2465" s="1">
        <v>0</v>
      </c>
      <c r="WX2465" s="1">
        <v>0</v>
      </c>
      <c r="AAY2465" s="1">
        <v>27</v>
      </c>
      <c r="ABB2465" s="1">
        <v>9.8000000000000007</v>
      </c>
      <c r="ABE2465" s="1">
        <v>30.1</v>
      </c>
      <c r="ABM2465" s="1">
        <v>12.67</v>
      </c>
      <c r="ABO2465" s="1">
        <v>246</v>
      </c>
      <c r="ABU2465" s="1">
        <v>142</v>
      </c>
      <c r="ABX2465" s="1">
        <v>4.2</v>
      </c>
      <c r="ACA2465" s="1">
        <v>106</v>
      </c>
      <c r="ACD2465" s="1">
        <v>8.5</v>
      </c>
      <c r="ACG2465" s="1">
        <v>141</v>
      </c>
      <c r="ACH2465" s="1">
        <v>112</v>
      </c>
      <c r="ACI2465" s="1">
        <v>108</v>
      </c>
      <c r="ACQ2465" s="1">
        <v>13</v>
      </c>
      <c r="ACT2465" s="1">
        <v>1.1499999999999999</v>
      </c>
      <c r="ACW2465" s="1">
        <v>9</v>
      </c>
      <c r="ACZ2465" s="1">
        <v>7</v>
      </c>
      <c r="ADB2465" s="1">
        <v>3.6</v>
      </c>
      <c r="ADD2465" s="1">
        <v>0.2</v>
      </c>
      <c r="ADF2465" s="1">
        <v>3.4</v>
      </c>
      <c r="ADH2465" s="1">
        <v>97</v>
      </c>
      <c r="ADJ2465" s="1">
        <v>25</v>
      </c>
      <c r="ADL2465" s="1">
        <v>15</v>
      </c>
      <c r="ADO2465" s="1">
        <v>5.0999999999999996</v>
      </c>
      <c r="ADP2465" s="1">
        <v>10</v>
      </c>
      <c r="AGS2465" s="1">
        <v>0</v>
      </c>
      <c r="AGT2465" s="1">
        <v>0</v>
      </c>
      <c r="AGU2465" s="1">
        <v>0</v>
      </c>
      <c r="AGV2465" s="1">
        <v>0</v>
      </c>
      <c r="AGW2465" s="1">
        <v>0</v>
      </c>
      <c r="AGX2465" s="1">
        <v>0</v>
      </c>
      <c r="AGY2465" s="1">
        <v>0</v>
      </c>
      <c r="AGZ2465" s="1">
        <v>0</v>
      </c>
      <c r="AHA2465" s="1">
        <v>0</v>
      </c>
      <c r="AHB2465" s="1">
        <v>0</v>
      </c>
      <c r="AHC2465" s="1">
        <v>1</v>
      </c>
      <c r="AHD2465" s="1">
        <v>0</v>
      </c>
      <c r="AHE2465" s="1">
        <v>0</v>
      </c>
      <c r="AHF2465" s="1">
        <v>0</v>
      </c>
      <c r="AHH2465" s="1">
        <v>0</v>
      </c>
      <c r="AHI2465" s="1">
        <v>0</v>
      </c>
      <c r="AHK2465" s="1">
        <v>0</v>
      </c>
      <c r="AHL2465" s="1">
        <v>0</v>
      </c>
      <c r="AHM2465" s="1">
        <v>0</v>
      </c>
      <c r="AHN2465" s="1">
        <v>0</v>
      </c>
      <c r="AHO2465" s="1">
        <v>0</v>
      </c>
      <c r="AHP2465" s="1">
        <v>0</v>
      </c>
      <c r="AHQ2465" s="1">
        <v>0</v>
      </c>
      <c r="AHR2465" s="1">
        <v>0</v>
      </c>
      <c r="AIM2465" s="1">
        <v>0</v>
      </c>
      <c r="AIN2465" s="1">
        <v>0</v>
      </c>
      <c r="AIO2465" s="1">
        <v>0</v>
      </c>
      <c r="AIP2465" s="1">
        <v>1</v>
      </c>
      <c r="AIQ2465" s="1">
        <v>1</v>
      </c>
      <c r="AIR2465" s="1">
        <v>1</v>
      </c>
      <c r="AIS2465" s="1">
        <v>1</v>
      </c>
      <c r="AIT2465" s="3">
        <v>0</v>
      </c>
      <c r="AIU2465" s="1">
        <v>1</v>
      </c>
      <c r="AIV2465" s="1">
        <v>0</v>
      </c>
      <c r="AIW2465" s="1">
        <v>0</v>
      </c>
      <c r="AJB2465" s="1">
        <v>45</v>
      </c>
    </row>
    <row r="2466" spans="1:939" s="1" customFormat="1">
      <c r="B2466" s="1">
        <v>2</v>
      </c>
      <c r="C2466" s="1">
        <v>0</v>
      </c>
      <c r="Z2466" s="1">
        <v>0</v>
      </c>
      <c r="AA2466" s="1">
        <v>2</v>
      </c>
      <c r="AC2466" s="1">
        <v>0</v>
      </c>
      <c r="AE2466" s="1">
        <v>6</v>
      </c>
      <c r="AF2466" s="1">
        <v>0</v>
      </c>
      <c r="AG2466" s="1">
        <v>0</v>
      </c>
      <c r="AI2466" s="1">
        <v>146</v>
      </c>
      <c r="AJ2466" s="1">
        <v>152</v>
      </c>
      <c r="DR2466" s="1">
        <v>80</v>
      </c>
      <c r="DS2466" s="1">
        <v>78</v>
      </c>
      <c r="HA2466" s="1">
        <v>0</v>
      </c>
      <c r="HB2466" s="1">
        <v>0</v>
      </c>
      <c r="HT2466" s="1">
        <v>0</v>
      </c>
      <c r="HU2466" s="1">
        <v>0</v>
      </c>
      <c r="IP2466" s="1">
        <v>96</v>
      </c>
      <c r="IQ2466" s="1">
        <v>96</v>
      </c>
      <c r="LX2466" s="1">
        <v>74</v>
      </c>
      <c r="LY2466" s="1">
        <v>80</v>
      </c>
      <c r="PG2466" s="1">
        <v>18</v>
      </c>
      <c r="PH2466" s="1">
        <v>18</v>
      </c>
      <c r="SP2466" s="1">
        <v>97.3</v>
      </c>
      <c r="SQ2466" s="1">
        <v>96.9</v>
      </c>
      <c r="VX2466" s="1">
        <v>1</v>
      </c>
      <c r="VY2466" s="1">
        <v>1</v>
      </c>
      <c r="WQ2466" s="1">
        <v>0</v>
      </c>
      <c r="WR2466" s="1">
        <v>0</v>
      </c>
      <c r="AGS2466" s="1">
        <v>1</v>
      </c>
      <c r="AGT2466" s="1">
        <v>0</v>
      </c>
      <c r="AGU2466" s="1">
        <v>0</v>
      </c>
      <c r="AGV2466" s="1">
        <v>1</v>
      </c>
      <c r="AGW2466" s="1">
        <v>0</v>
      </c>
      <c r="AGX2466" s="1">
        <v>0</v>
      </c>
      <c r="AGY2466" s="1">
        <v>0</v>
      </c>
      <c r="AGZ2466" s="1">
        <v>0</v>
      </c>
      <c r="AHA2466" s="1">
        <v>0</v>
      </c>
      <c r="AHB2466" s="1">
        <v>0</v>
      </c>
      <c r="AHC2466" s="1">
        <v>1</v>
      </c>
      <c r="AHD2466" s="1">
        <v>0</v>
      </c>
      <c r="AHE2466" s="1">
        <v>0</v>
      </c>
      <c r="AHF2466" s="1">
        <v>0</v>
      </c>
      <c r="AHH2466" s="1">
        <v>0</v>
      </c>
      <c r="AHI2466" s="1">
        <v>0</v>
      </c>
      <c r="AHK2466" s="1">
        <v>0</v>
      </c>
      <c r="AHL2466" s="1">
        <v>0</v>
      </c>
      <c r="AHM2466" s="1">
        <v>0</v>
      </c>
      <c r="AHN2466" s="1">
        <v>0</v>
      </c>
      <c r="AHO2466" s="1">
        <v>0</v>
      </c>
      <c r="AHP2466" s="1">
        <v>0</v>
      </c>
      <c r="AHQ2466" s="1">
        <v>0</v>
      </c>
      <c r="AHR2466" s="1">
        <v>0</v>
      </c>
      <c r="AIM2466" s="1">
        <v>0</v>
      </c>
      <c r="AIN2466" s="1">
        <v>0</v>
      </c>
      <c r="AIO2466" s="1">
        <v>0</v>
      </c>
      <c r="AIT2466" s="3">
        <v>2</v>
      </c>
      <c r="AIU2466" s="1">
        <v>0</v>
      </c>
      <c r="AIV2466" s="1">
        <v>1</v>
      </c>
      <c r="AIW2466" s="1">
        <v>0</v>
      </c>
      <c r="AIX2466" s="1">
        <v>66</v>
      </c>
      <c r="AIY2466" s="1">
        <v>52</v>
      </c>
    </row>
    <row r="2467" spans="1:939" s="1" customFormat="1">
      <c r="B2467" s="1">
        <v>3</v>
      </c>
      <c r="C2467" s="1">
        <v>0</v>
      </c>
      <c r="Z2467" s="1">
        <v>0</v>
      </c>
      <c r="AA2467" s="1">
        <v>2</v>
      </c>
      <c r="AC2467" s="1">
        <v>0</v>
      </c>
      <c r="AE2467" s="1">
        <v>4</v>
      </c>
      <c r="AF2467" s="1">
        <v>0</v>
      </c>
      <c r="AG2467" s="1">
        <v>0</v>
      </c>
      <c r="AI2467" s="1">
        <v>150</v>
      </c>
      <c r="AJ2467" s="1">
        <v>138</v>
      </c>
      <c r="DR2467" s="1">
        <v>72</v>
      </c>
      <c r="DS2467" s="1">
        <v>96</v>
      </c>
      <c r="HA2467" s="1">
        <v>0</v>
      </c>
      <c r="HB2467" s="1">
        <v>0</v>
      </c>
      <c r="HT2467" s="1">
        <v>0</v>
      </c>
      <c r="HU2467" s="1">
        <v>1</v>
      </c>
      <c r="IP2467" s="1">
        <v>96</v>
      </c>
      <c r="IQ2467" s="1">
        <v>97</v>
      </c>
      <c r="LX2467" s="1">
        <v>82</v>
      </c>
      <c r="LY2467" s="1">
        <v>82</v>
      </c>
      <c r="PG2467" s="1">
        <v>16</v>
      </c>
      <c r="PH2467" s="1">
        <v>16</v>
      </c>
      <c r="SP2467" s="1">
        <v>97.1</v>
      </c>
      <c r="SQ2467" s="1">
        <v>97.6</v>
      </c>
      <c r="VX2467" s="1">
        <v>1</v>
      </c>
      <c r="VY2467" s="1">
        <v>1</v>
      </c>
      <c r="WQ2467" s="1">
        <v>0</v>
      </c>
      <c r="WR2467" s="1">
        <v>0</v>
      </c>
      <c r="AGS2467" s="1">
        <v>1</v>
      </c>
      <c r="AGT2467" s="1">
        <v>0</v>
      </c>
      <c r="AGU2467" s="1">
        <v>0</v>
      </c>
      <c r="AGV2467" s="1">
        <v>1</v>
      </c>
      <c r="AGW2467" s="1">
        <v>0</v>
      </c>
      <c r="AGX2467" s="1">
        <v>0</v>
      </c>
      <c r="AGY2467" s="1">
        <v>0</v>
      </c>
      <c r="AGZ2467" s="1">
        <v>0</v>
      </c>
      <c r="AHA2467" s="1">
        <v>0</v>
      </c>
      <c r="AHB2467" s="1">
        <v>0</v>
      </c>
      <c r="AHC2467" s="1">
        <v>1</v>
      </c>
      <c r="AHD2467" s="1">
        <v>0</v>
      </c>
      <c r="AHE2467" s="1">
        <v>0</v>
      </c>
      <c r="AHF2467" s="1">
        <v>0</v>
      </c>
      <c r="AHH2467" s="1">
        <v>0</v>
      </c>
      <c r="AHI2467" s="1">
        <v>0</v>
      </c>
      <c r="AHK2467" s="1">
        <v>0</v>
      </c>
      <c r="AHL2467" s="1">
        <v>0</v>
      </c>
      <c r="AHM2467" s="1">
        <v>0</v>
      </c>
      <c r="AHN2467" s="1">
        <v>0</v>
      </c>
      <c r="AHO2467" s="1">
        <v>0</v>
      </c>
      <c r="AHP2467" s="1">
        <v>1</v>
      </c>
      <c r="AHQ2467" s="1">
        <v>0</v>
      </c>
      <c r="AHR2467" s="1">
        <v>0</v>
      </c>
      <c r="AIM2467" s="1">
        <v>0</v>
      </c>
      <c r="AIN2467" s="1">
        <v>0</v>
      </c>
      <c r="AIO2467" s="1">
        <v>0</v>
      </c>
      <c r="AIT2467" s="3">
        <v>1</v>
      </c>
      <c r="AIU2467" s="1">
        <v>1</v>
      </c>
      <c r="AIV2467" s="1">
        <v>0</v>
      </c>
      <c r="AIW2467" s="1">
        <v>0</v>
      </c>
      <c r="AIX2467" s="1">
        <v>39</v>
      </c>
    </row>
    <row r="2468" spans="1:939" s="1" customFormat="1">
      <c r="B2468" s="1">
        <v>4</v>
      </c>
      <c r="C2468" s="1">
        <v>0</v>
      </c>
      <c r="Z2468" s="1">
        <v>0</v>
      </c>
      <c r="AA2468" s="1">
        <v>2</v>
      </c>
      <c r="AB2468" s="1" t="s">
        <v>10755</v>
      </c>
      <c r="AC2468" s="1">
        <v>0</v>
      </c>
      <c r="AE2468" s="1">
        <v>0</v>
      </c>
      <c r="AG2468" s="1">
        <v>0</v>
      </c>
      <c r="AI2468" s="1">
        <v>128</v>
      </c>
      <c r="AJ2468" s="1">
        <v>144</v>
      </c>
      <c r="DR2468" s="1">
        <v>62</v>
      </c>
      <c r="DS2468" s="1">
        <v>72</v>
      </c>
      <c r="HA2468" s="1">
        <v>0</v>
      </c>
      <c r="HB2468" s="1">
        <v>2</v>
      </c>
      <c r="HT2468" s="1">
        <v>0</v>
      </c>
      <c r="HU2468" s="1">
        <v>0</v>
      </c>
      <c r="IP2468" s="1">
        <v>97</v>
      </c>
      <c r="IQ2468" s="1">
        <v>97</v>
      </c>
      <c r="LX2468" s="1">
        <v>79</v>
      </c>
      <c r="LY2468" s="1">
        <v>76</v>
      </c>
      <c r="PG2468" s="1">
        <v>16</v>
      </c>
      <c r="PH2468" s="1">
        <v>16</v>
      </c>
      <c r="SP2468" s="1">
        <v>97.6</v>
      </c>
      <c r="SQ2468" s="1">
        <v>97.5</v>
      </c>
      <c r="VX2468" s="1">
        <v>1</v>
      </c>
      <c r="VY2468" s="1">
        <v>1</v>
      </c>
      <c r="WQ2468" s="1">
        <v>0</v>
      </c>
      <c r="WR2468" s="1">
        <v>0</v>
      </c>
      <c r="AGS2468" s="1">
        <v>1</v>
      </c>
      <c r="AGT2468" s="1">
        <v>0</v>
      </c>
      <c r="AGU2468" s="1">
        <v>0</v>
      </c>
      <c r="AGV2468" s="1">
        <v>1</v>
      </c>
      <c r="AGW2468" s="1">
        <v>0</v>
      </c>
      <c r="AGX2468" s="1">
        <v>0</v>
      </c>
      <c r="AGY2468" s="1">
        <v>0</v>
      </c>
      <c r="AGZ2468" s="1">
        <v>0</v>
      </c>
      <c r="AHA2468" s="1">
        <v>0</v>
      </c>
      <c r="AHB2468" s="1">
        <v>0</v>
      </c>
      <c r="AHC2468" s="1">
        <v>1</v>
      </c>
      <c r="AHD2468" s="1">
        <v>0</v>
      </c>
      <c r="AHE2468" s="1">
        <v>0</v>
      </c>
      <c r="AHF2468" s="1">
        <v>0</v>
      </c>
      <c r="AHH2468" s="1">
        <v>0</v>
      </c>
      <c r="AHI2468" s="1">
        <v>0</v>
      </c>
      <c r="AHK2468" s="1">
        <v>0</v>
      </c>
      <c r="AHL2468" s="1">
        <v>0</v>
      </c>
      <c r="AHM2468" s="1">
        <v>0</v>
      </c>
      <c r="AHN2468" s="1">
        <v>0</v>
      </c>
      <c r="AHO2468" s="1">
        <v>0</v>
      </c>
      <c r="AHP2468" s="1">
        <v>1</v>
      </c>
      <c r="AHQ2468" s="1">
        <v>0</v>
      </c>
      <c r="AHR2468" s="1">
        <v>0</v>
      </c>
      <c r="AIM2468" s="1">
        <v>0</v>
      </c>
      <c r="AIN2468" s="1">
        <v>0</v>
      </c>
      <c r="AIO2468" s="1">
        <v>0</v>
      </c>
      <c r="AIT2468" s="3">
        <v>2</v>
      </c>
      <c r="AIU2468" s="1">
        <v>0</v>
      </c>
      <c r="AIV2468" s="1">
        <v>0</v>
      </c>
      <c r="AIW2468" s="1">
        <v>0</v>
      </c>
      <c r="AIX2468" s="1">
        <v>45</v>
      </c>
      <c r="AIY2468" s="1">
        <v>60</v>
      </c>
    </row>
    <row r="2469" spans="1:939" s="1" customFormat="1">
      <c r="B2469" s="1">
        <v>5</v>
      </c>
      <c r="C2469" s="1">
        <v>1</v>
      </c>
      <c r="D2469" s="1" t="s">
        <v>7944</v>
      </c>
      <c r="O2469" s="1">
        <v>0</v>
      </c>
      <c r="Z2469" s="1">
        <v>1</v>
      </c>
      <c r="AA2469" s="1">
        <v>0</v>
      </c>
      <c r="AB2469" s="1" t="s">
        <v>10756</v>
      </c>
      <c r="AC2469" s="1">
        <v>0</v>
      </c>
      <c r="AE2469" s="1">
        <v>0</v>
      </c>
      <c r="AG2469" s="1">
        <v>0</v>
      </c>
      <c r="AI2469" s="1">
        <v>114</v>
      </c>
      <c r="AJ2469" s="1">
        <v>150</v>
      </c>
      <c r="DR2469" s="1">
        <v>58</v>
      </c>
      <c r="DS2469" s="1">
        <v>80</v>
      </c>
      <c r="HA2469" s="1">
        <v>2</v>
      </c>
      <c r="HB2469" s="1">
        <v>2</v>
      </c>
      <c r="HT2469" s="1">
        <v>0</v>
      </c>
      <c r="HU2469" s="1">
        <v>1</v>
      </c>
      <c r="IP2469" s="1">
        <v>96</v>
      </c>
      <c r="IQ2469" s="1">
        <v>99</v>
      </c>
      <c r="LX2469" s="1">
        <v>80</v>
      </c>
      <c r="LY2469" s="1">
        <v>82</v>
      </c>
      <c r="PG2469" s="1">
        <v>16</v>
      </c>
      <c r="PH2469" s="1">
        <v>16</v>
      </c>
      <c r="SP2469" s="1">
        <v>98.6</v>
      </c>
      <c r="SQ2469" s="1">
        <v>97.7</v>
      </c>
      <c r="VX2469" s="1">
        <v>0</v>
      </c>
      <c r="VY2469" s="1">
        <v>1</v>
      </c>
      <c r="WQ2469" s="1">
        <v>0</v>
      </c>
      <c r="WR2469" s="1">
        <v>0</v>
      </c>
      <c r="AGS2469" s="1">
        <v>0</v>
      </c>
      <c r="AGT2469" s="1">
        <v>0</v>
      </c>
      <c r="AGU2469" s="1">
        <v>0</v>
      </c>
      <c r="AGV2469" s="1">
        <v>0</v>
      </c>
      <c r="AGW2469" s="1">
        <v>0</v>
      </c>
      <c r="AGX2469" s="1">
        <v>0</v>
      </c>
      <c r="AGY2469" s="1">
        <v>0</v>
      </c>
      <c r="AGZ2469" s="1">
        <v>0</v>
      </c>
      <c r="AHA2469" s="1">
        <v>0</v>
      </c>
      <c r="AHB2469" s="1">
        <v>0</v>
      </c>
      <c r="AHC2469" s="1">
        <v>1</v>
      </c>
      <c r="AHD2469" s="1">
        <v>0</v>
      </c>
      <c r="AHE2469" s="1">
        <v>0</v>
      </c>
      <c r="AHF2469" s="1">
        <v>0</v>
      </c>
      <c r="AHH2469" s="1">
        <v>0</v>
      </c>
      <c r="AHI2469" s="1">
        <v>0</v>
      </c>
      <c r="AHK2469" s="1">
        <v>0</v>
      </c>
      <c r="AHL2469" s="1">
        <v>0</v>
      </c>
      <c r="AHM2469" s="1">
        <v>0</v>
      </c>
      <c r="AHN2469" s="1">
        <v>0</v>
      </c>
      <c r="AHO2469" s="1">
        <v>0</v>
      </c>
      <c r="AHP2469" s="1">
        <v>1</v>
      </c>
      <c r="AHQ2469" s="1">
        <v>0</v>
      </c>
      <c r="AHR2469" s="1">
        <v>0</v>
      </c>
      <c r="AIM2469" s="1">
        <v>0</v>
      </c>
      <c r="AIN2469" s="1">
        <v>0</v>
      </c>
      <c r="AIO2469" s="1">
        <v>0</v>
      </c>
      <c r="AIT2469" s="3">
        <v>1</v>
      </c>
      <c r="AIU2469" s="1">
        <v>1</v>
      </c>
      <c r="AIV2469" s="1">
        <v>0</v>
      </c>
      <c r="AIW2469" s="1">
        <v>0</v>
      </c>
      <c r="AIX2469" s="1">
        <v>74</v>
      </c>
      <c r="AJB2469" s="1">
        <v>40</v>
      </c>
    </row>
    <row r="2470" spans="1:939" s="18" customFormat="1">
      <c r="B2470" s="18">
        <v>6</v>
      </c>
      <c r="C2470" s="18">
        <v>0</v>
      </c>
      <c r="Z2470" s="18">
        <v>0</v>
      </c>
      <c r="AA2470" s="18">
        <v>2</v>
      </c>
      <c r="AB2470" s="18" t="s">
        <v>10757</v>
      </c>
      <c r="AC2470" s="18">
        <v>0</v>
      </c>
      <c r="AE2470" s="18">
        <v>0</v>
      </c>
      <c r="AG2470" s="18">
        <v>0</v>
      </c>
      <c r="AI2470" s="18">
        <v>142</v>
      </c>
      <c r="DR2470" s="18">
        <v>58</v>
      </c>
      <c r="HA2470" s="18">
        <v>0</v>
      </c>
      <c r="HT2470" s="18">
        <v>0</v>
      </c>
      <c r="IP2470" s="18">
        <v>96</v>
      </c>
      <c r="LX2470" s="18">
        <v>78</v>
      </c>
      <c r="PG2470" s="18">
        <v>16</v>
      </c>
      <c r="SP2470" s="18">
        <v>96.8</v>
      </c>
      <c r="VX2470" s="18">
        <v>1</v>
      </c>
      <c r="WQ2470" s="18">
        <v>0</v>
      </c>
      <c r="AGS2470" s="18">
        <v>0</v>
      </c>
      <c r="AGT2470" s="18">
        <v>0</v>
      </c>
      <c r="AGU2470" s="18">
        <v>0</v>
      </c>
      <c r="AGV2470" s="18">
        <v>0</v>
      </c>
      <c r="AGW2470" s="18">
        <v>0</v>
      </c>
      <c r="AGX2470" s="18">
        <v>0</v>
      </c>
      <c r="AGY2470" s="18">
        <v>0</v>
      </c>
      <c r="AGZ2470" s="18">
        <v>0</v>
      </c>
      <c r="AHA2470" s="18">
        <v>0</v>
      </c>
      <c r="AHB2470" s="18">
        <v>0</v>
      </c>
      <c r="AHC2470" s="18">
        <v>1</v>
      </c>
      <c r="AHD2470" s="18">
        <v>0</v>
      </c>
      <c r="AHE2470" s="18">
        <v>0</v>
      </c>
      <c r="AHF2470" s="18">
        <v>0</v>
      </c>
      <c r="AHH2470" s="18">
        <v>0</v>
      </c>
      <c r="AHI2470" s="18">
        <v>0</v>
      </c>
      <c r="AHK2470" s="18">
        <v>0</v>
      </c>
      <c r="AHL2470" s="18">
        <v>0</v>
      </c>
      <c r="AHM2470" s="18">
        <v>0</v>
      </c>
      <c r="AHN2470" s="18">
        <v>0</v>
      </c>
      <c r="AHO2470" s="18">
        <v>0</v>
      </c>
      <c r="AHP2470" s="18">
        <v>1</v>
      </c>
      <c r="AHQ2470" s="18">
        <v>0</v>
      </c>
      <c r="AHR2470" s="18">
        <v>0</v>
      </c>
      <c r="AIM2470" s="18">
        <v>0</v>
      </c>
      <c r="AIN2470" s="18">
        <v>0</v>
      </c>
      <c r="AIO2470" s="18">
        <v>0</v>
      </c>
      <c r="AIT2470" s="79">
        <v>1</v>
      </c>
      <c r="AIU2470" s="18">
        <v>0</v>
      </c>
      <c r="AIV2470" s="18">
        <v>0</v>
      </c>
      <c r="AIW2470" s="18">
        <v>0</v>
      </c>
      <c r="AIX2470" s="18">
        <v>120</v>
      </c>
    </row>
    <row r="2471" spans="1:939" s="1" customFormat="1">
      <c r="A2471" s="1">
        <v>518</v>
      </c>
      <c r="B2471" s="1" t="s">
        <v>7502</v>
      </c>
      <c r="C2471" s="1">
        <v>0</v>
      </c>
      <c r="Z2471" s="1">
        <v>0</v>
      </c>
      <c r="AA2471" s="1">
        <v>1</v>
      </c>
      <c r="AB2471" s="1" t="s">
        <v>10758</v>
      </c>
      <c r="AGS2471" s="1">
        <v>1</v>
      </c>
      <c r="AGT2471" s="1">
        <v>0</v>
      </c>
      <c r="AGU2471" s="1">
        <v>0</v>
      </c>
      <c r="AGV2471" s="1">
        <v>0</v>
      </c>
      <c r="AGW2471" s="1">
        <v>0</v>
      </c>
      <c r="AGX2471" s="1">
        <v>0</v>
      </c>
      <c r="AGY2471" s="1">
        <v>0</v>
      </c>
      <c r="AGZ2471" s="1">
        <v>0</v>
      </c>
      <c r="AHA2471" s="1">
        <v>0</v>
      </c>
      <c r="AHB2471" s="1">
        <v>0</v>
      </c>
      <c r="AHC2471" s="1">
        <v>1</v>
      </c>
      <c r="AHD2471" s="1">
        <v>0</v>
      </c>
      <c r="AHE2471" s="1">
        <v>0</v>
      </c>
      <c r="AHF2471" s="1">
        <v>0</v>
      </c>
      <c r="AHH2471" s="1">
        <v>0</v>
      </c>
      <c r="AHI2471" s="1">
        <v>0</v>
      </c>
      <c r="AHK2471" s="1">
        <v>0</v>
      </c>
      <c r="AHL2471" s="1">
        <v>0</v>
      </c>
      <c r="AHM2471" s="1">
        <v>0</v>
      </c>
      <c r="AHN2471" s="1">
        <v>0</v>
      </c>
      <c r="AHO2471" s="1">
        <v>0</v>
      </c>
      <c r="AHP2471" s="1">
        <v>0</v>
      </c>
      <c r="AHQ2471" s="1">
        <v>0</v>
      </c>
      <c r="AHR2471" s="1">
        <v>0</v>
      </c>
      <c r="AIM2471" s="1">
        <v>0</v>
      </c>
      <c r="AIN2471" s="1">
        <v>0</v>
      </c>
      <c r="AIO2471" s="1">
        <v>0</v>
      </c>
      <c r="AIT2471" s="3">
        <v>0</v>
      </c>
      <c r="AIV2471" s="1">
        <v>0</v>
      </c>
      <c r="AIW2471" s="1">
        <v>0</v>
      </c>
    </row>
    <row r="2472" spans="1:939" s="1" customFormat="1">
      <c r="B2472" s="1">
        <v>2</v>
      </c>
      <c r="C2472" s="1">
        <v>1</v>
      </c>
      <c r="D2472" s="1" t="s">
        <v>7718</v>
      </c>
      <c r="O2472" s="1">
        <v>0</v>
      </c>
      <c r="Z2472" s="1">
        <v>0</v>
      </c>
      <c r="AA2472" s="1">
        <v>1</v>
      </c>
      <c r="AB2472" s="1" t="s">
        <v>10759</v>
      </c>
      <c r="AC2472" s="1">
        <v>0</v>
      </c>
      <c r="AE2472" s="1">
        <v>0</v>
      </c>
      <c r="AG2472" s="1">
        <v>0</v>
      </c>
      <c r="AK2472" s="1">
        <v>124</v>
      </c>
      <c r="DT2472" s="1">
        <v>70</v>
      </c>
      <c r="IR2472" s="1">
        <v>97</v>
      </c>
      <c r="IX2472" s="1">
        <v>98</v>
      </c>
      <c r="LX2472" s="1">
        <v>77</v>
      </c>
      <c r="LY2472" s="1">
        <v>71</v>
      </c>
      <c r="LZ2472" s="1">
        <v>73</v>
      </c>
      <c r="MA2472" s="1">
        <v>74</v>
      </c>
      <c r="MB2472" s="1">
        <v>70</v>
      </c>
      <c r="MC2472" s="1">
        <v>75</v>
      </c>
      <c r="MD2472" s="1">
        <v>81</v>
      </c>
      <c r="ME2472" s="1">
        <v>72</v>
      </c>
      <c r="MF2472" s="1">
        <v>75</v>
      </c>
      <c r="MG2472" s="1">
        <v>82</v>
      </c>
      <c r="MH2472" s="1">
        <v>79</v>
      </c>
      <c r="MI2472" s="1">
        <v>97</v>
      </c>
      <c r="PI2472" s="1">
        <v>18</v>
      </c>
      <c r="PO2472" s="1">
        <v>16</v>
      </c>
      <c r="SR2472" s="1">
        <v>98.2</v>
      </c>
      <c r="SX2472" s="1">
        <v>97.8</v>
      </c>
      <c r="WS2472" s="1">
        <v>0</v>
      </c>
      <c r="AAY2472" s="1">
        <v>21</v>
      </c>
      <c r="AAZ2472" s="1">
        <v>23</v>
      </c>
      <c r="ABB2472" s="1">
        <v>11.1</v>
      </c>
      <c r="ABC2472" s="1">
        <v>11</v>
      </c>
      <c r="ABE2472" s="1">
        <v>34.9</v>
      </c>
      <c r="ABF2472" s="1">
        <v>34.6</v>
      </c>
      <c r="ABH2472" s="1">
        <v>1</v>
      </c>
      <c r="ABI2472" s="1">
        <v>1.1000000000000001</v>
      </c>
      <c r="ABJ2472" s="1">
        <v>0.9</v>
      </c>
      <c r="ABM2472" s="1">
        <v>12.12</v>
      </c>
      <c r="ABN2472" s="1">
        <v>10.73</v>
      </c>
      <c r="ABO2472" s="1">
        <v>300</v>
      </c>
      <c r="ABP2472" s="1">
        <v>349</v>
      </c>
      <c r="ABU2472" s="1">
        <v>142</v>
      </c>
      <c r="ABV2472" s="1">
        <v>144</v>
      </c>
      <c r="ABX2472" s="1">
        <v>4.4000000000000004</v>
      </c>
      <c r="ABY2472" s="1">
        <v>3.5</v>
      </c>
      <c r="ACA2472" s="1">
        <v>106</v>
      </c>
      <c r="ACB2472" s="1">
        <v>107</v>
      </c>
      <c r="ACD2472" s="1">
        <v>10.199999999999999</v>
      </c>
      <c r="ACE2472" s="1">
        <v>9.6</v>
      </c>
      <c r="ACG2472" s="1">
        <v>186</v>
      </c>
      <c r="ACH2472" s="1">
        <v>186</v>
      </c>
      <c r="ACI2472" s="1">
        <v>115</v>
      </c>
      <c r="ACJ2472" s="1">
        <v>73</v>
      </c>
      <c r="ACK2472" s="1">
        <v>108</v>
      </c>
      <c r="ACQ2472" s="1">
        <v>19</v>
      </c>
      <c r="ACR2472" s="1">
        <v>17</v>
      </c>
      <c r="ACT2472" s="1">
        <v>1.39</v>
      </c>
      <c r="ACU2472" s="1">
        <v>1.19</v>
      </c>
      <c r="ACW2472" s="1">
        <v>15</v>
      </c>
      <c r="ACX2472" s="1">
        <v>14</v>
      </c>
      <c r="ACZ2472" s="1">
        <v>6.3</v>
      </c>
      <c r="ADA2472" s="1">
        <v>5.8</v>
      </c>
      <c r="ADB2472" s="1">
        <v>3.3</v>
      </c>
      <c r="ADC2472" s="1">
        <v>3.1</v>
      </c>
      <c r="ADD2472" s="1">
        <v>0.3</v>
      </c>
      <c r="ADE2472" s="1" t="s">
        <v>6057</v>
      </c>
      <c r="ADF2472" s="1">
        <v>3</v>
      </c>
      <c r="ADG2472" s="1">
        <v>2.7</v>
      </c>
      <c r="ADH2472" s="1">
        <v>155</v>
      </c>
      <c r="ADI2472" s="1">
        <v>134</v>
      </c>
      <c r="ADJ2472" s="1">
        <v>20</v>
      </c>
      <c r="ADK2472" s="1">
        <v>14</v>
      </c>
      <c r="ADL2472" s="1">
        <v>11</v>
      </c>
      <c r="ADM2472" s="1">
        <v>12</v>
      </c>
      <c r="ADO2472" s="1">
        <v>11</v>
      </c>
      <c r="ADR2472" s="1">
        <v>1.9</v>
      </c>
      <c r="ADS2472" s="1">
        <v>2</v>
      </c>
      <c r="ADU2472" s="1">
        <v>3.2</v>
      </c>
      <c r="ADV2472" s="1">
        <v>3.2</v>
      </c>
      <c r="AGG2472" s="1">
        <v>2</v>
      </c>
      <c r="AGH2472" s="1" t="s">
        <v>10760</v>
      </c>
      <c r="AGI2472" s="1">
        <v>1</v>
      </c>
      <c r="AGJ2472" s="1" t="s">
        <v>6359</v>
      </c>
      <c r="AGS2472" s="1">
        <v>1</v>
      </c>
      <c r="AGT2472" s="1">
        <v>0</v>
      </c>
      <c r="AGU2472" s="1">
        <v>0</v>
      </c>
      <c r="AGV2472" s="1">
        <v>1</v>
      </c>
      <c r="AGW2472" s="1">
        <v>0</v>
      </c>
      <c r="AGX2472" s="1">
        <v>0</v>
      </c>
      <c r="AGY2472" s="1">
        <v>0</v>
      </c>
      <c r="AGZ2472" s="1">
        <v>0</v>
      </c>
      <c r="AHA2472" s="1">
        <v>0</v>
      </c>
      <c r="AHB2472" s="1">
        <v>0</v>
      </c>
      <c r="AHC2472" s="1">
        <v>1</v>
      </c>
      <c r="AHD2472" s="1">
        <v>0</v>
      </c>
      <c r="AHE2472" s="1">
        <v>0</v>
      </c>
      <c r="AHF2472" s="1">
        <v>0</v>
      </c>
      <c r="AHH2472" s="1">
        <v>0</v>
      </c>
      <c r="AHI2472" s="1">
        <v>0</v>
      </c>
      <c r="AHK2472" s="1">
        <v>0</v>
      </c>
      <c r="AHL2472" s="1">
        <v>0</v>
      </c>
      <c r="AHM2472" s="1">
        <v>0</v>
      </c>
      <c r="AHN2472" s="1">
        <v>0</v>
      </c>
      <c r="AHO2472" s="1">
        <v>0</v>
      </c>
      <c r="AHP2472" s="1">
        <v>0</v>
      </c>
      <c r="AHQ2472" s="1">
        <v>0</v>
      </c>
      <c r="AHR2472" s="1">
        <v>0</v>
      </c>
      <c r="AIM2472" s="1">
        <v>0</v>
      </c>
      <c r="AIN2472" s="1">
        <v>0</v>
      </c>
      <c r="AIO2472" s="1">
        <v>0</v>
      </c>
      <c r="AIP2472" s="1">
        <v>1</v>
      </c>
      <c r="AIQ2472" s="1">
        <v>1</v>
      </c>
      <c r="AIR2472" s="1">
        <v>1</v>
      </c>
      <c r="AIS2472" s="1">
        <v>1</v>
      </c>
      <c r="AIT2472" s="3">
        <v>1</v>
      </c>
      <c r="AIV2472" s="1">
        <v>0</v>
      </c>
      <c r="AIW2472" s="1">
        <v>0</v>
      </c>
      <c r="AIX2472" s="1">
        <v>45</v>
      </c>
    </row>
    <row r="2473" spans="1:939" s="1" customFormat="1">
      <c r="B2473" s="1">
        <v>3</v>
      </c>
      <c r="C2473" s="1">
        <v>0</v>
      </c>
      <c r="Z2473" s="1">
        <v>0</v>
      </c>
      <c r="AA2473" s="1">
        <v>2</v>
      </c>
      <c r="AB2473" s="1" t="s">
        <v>10761</v>
      </c>
      <c r="AC2473" s="1">
        <v>0</v>
      </c>
      <c r="AE2473" s="1">
        <v>0</v>
      </c>
      <c r="AG2473" s="1">
        <v>0</v>
      </c>
      <c r="AI2473" s="1">
        <v>104</v>
      </c>
      <c r="AJ2473" s="1">
        <v>118</v>
      </c>
      <c r="DR2473" s="1">
        <v>64</v>
      </c>
      <c r="DS2473" s="1">
        <v>62</v>
      </c>
      <c r="HA2473" s="1">
        <v>0</v>
      </c>
      <c r="HB2473" s="1">
        <v>2</v>
      </c>
      <c r="HT2473" s="1">
        <v>0</v>
      </c>
      <c r="HU2473" s="1">
        <v>0</v>
      </c>
      <c r="IP2473" s="1">
        <v>95</v>
      </c>
      <c r="IQ2473" s="1">
        <v>96</v>
      </c>
      <c r="LX2473" s="1">
        <v>85</v>
      </c>
      <c r="LY2473" s="1">
        <v>80</v>
      </c>
      <c r="PG2473" s="1">
        <v>22</v>
      </c>
      <c r="PH2473" s="1">
        <v>16</v>
      </c>
      <c r="SP2473" s="1">
        <v>98.7</v>
      </c>
      <c r="SQ2473" s="1">
        <v>98.2</v>
      </c>
      <c r="VX2473" s="1">
        <v>1</v>
      </c>
      <c r="VY2473" s="1">
        <v>1</v>
      </c>
      <c r="WQ2473" s="1">
        <v>0</v>
      </c>
      <c r="WR2473" s="1">
        <v>0</v>
      </c>
      <c r="AGS2473" s="1">
        <v>1</v>
      </c>
      <c r="AGT2473" s="1">
        <v>0</v>
      </c>
      <c r="AGU2473" s="1">
        <v>0</v>
      </c>
      <c r="AGV2473" s="1">
        <v>1</v>
      </c>
      <c r="AGW2473" s="1">
        <v>0</v>
      </c>
      <c r="AGX2473" s="1">
        <v>0</v>
      </c>
      <c r="AGY2473" s="1">
        <v>0</v>
      </c>
      <c r="AGZ2473" s="1">
        <v>0</v>
      </c>
      <c r="AHA2473" s="1">
        <v>0</v>
      </c>
      <c r="AHB2473" s="1">
        <v>0</v>
      </c>
      <c r="AHC2473" s="1">
        <v>1</v>
      </c>
      <c r="AHD2473" s="1">
        <v>0</v>
      </c>
      <c r="AHE2473" s="1">
        <v>0</v>
      </c>
      <c r="AHF2473" s="1">
        <v>0</v>
      </c>
      <c r="AHH2473" s="1">
        <v>0</v>
      </c>
      <c r="AHI2473" s="1">
        <v>0</v>
      </c>
      <c r="AHK2473" s="1">
        <v>0</v>
      </c>
      <c r="AHL2473" s="1">
        <v>0</v>
      </c>
      <c r="AHM2473" s="1">
        <v>0</v>
      </c>
      <c r="AHN2473" s="1">
        <v>0</v>
      </c>
      <c r="AHO2473" s="1">
        <v>0</v>
      </c>
      <c r="AHP2473" s="1">
        <v>0</v>
      </c>
      <c r="AHQ2473" s="1">
        <v>0</v>
      </c>
      <c r="AHR2473" s="1">
        <v>0</v>
      </c>
      <c r="AIM2473" s="1">
        <v>0</v>
      </c>
      <c r="AIN2473" s="1">
        <v>0</v>
      </c>
      <c r="AIO2473" s="1">
        <v>0</v>
      </c>
      <c r="AIT2473" s="3">
        <v>2</v>
      </c>
      <c r="AIV2473" s="1">
        <v>0</v>
      </c>
      <c r="AIW2473" s="1">
        <v>0</v>
      </c>
      <c r="AIX2473" s="1">
        <v>35</v>
      </c>
      <c r="AIY2473" s="1">
        <v>20</v>
      </c>
    </row>
    <row r="2474" spans="1:939" s="1" customFormat="1">
      <c r="B2474" s="1">
        <v>4</v>
      </c>
      <c r="C2474" s="1">
        <v>0</v>
      </c>
      <c r="Z2474" s="1">
        <v>0</v>
      </c>
      <c r="AA2474" s="1">
        <v>2</v>
      </c>
      <c r="AB2474" s="1" t="s">
        <v>10762</v>
      </c>
      <c r="AC2474" s="1">
        <v>0</v>
      </c>
      <c r="AE2474" s="1">
        <v>3</v>
      </c>
      <c r="AF2474" s="1">
        <v>0</v>
      </c>
      <c r="AG2474" s="1">
        <v>0</v>
      </c>
      <c r="AI2474" s="1">
        <v>122</v>
      </c>
      <c r="AJ2474" s="1">
        <v>128</v>
      </c>
      <c r="DR2474" s="1">
        <v>62</v>
      </c>
      <c r="DS2474" s="1">
        <v>70</v>
      </c>
      <c r="HA2474" s="1">
        <v>2</v>
      </c>
      <c r="HB2474" s="1">
        <v>2</v>
      </c>
      <c r="HT2474" s="1">
        <v>0</v>
      </c>
      <c r="HU2474" s="1">
        <v>0</v>
      </c>
      <c r="IP2474" s="1">
        <v>95</v>
      </c>
      <c r="IQ2474" s="1">
        <v>97</v>
      </c>
      <c r="LX2474" s="1">
        <v>87</v>
      </c>
      <c r="LY2474" s="1">
        <v>89</v>
      </c>
      <c r="PG2474" s="1">
        <v>18</v>
      </c>
      <c r="PH2474" s="1">
        <v>18</v>
      </c>
      <c r="SP2474" s="1">
        <v>98.7</v>
      </c>
      <c r="SQ2474" s="1">
        <v>99</v>
      </c>
      <c r="VX2474" s="1">
        <v>1</v>
      </c>
      <c r="VY2474" s="1">
        <v>1</v>
      </c>
      <c r="WQ2474" s="1">
        <v>0</v>
      </c>
      <c r="WR2474" s="1">
        <v>0</v>
      </c>
      <c r="ZY2474" s="1">
        <v>179</v>
      </c>
      <c r="ZZ2474" s="1">
        <v>176.5</v>
      </c>
      <c r="ACG2474" s="1">
        <v>180</v>
      </c>
      <c r="AGS2474" s="1">
        <v>1</v>
      </c>
      <c r="AGT2474" s="1">
        <v>0</v>
      </c>
      <c r="AGU2474" s="1">
        <v>0</v>
      </c>
      <c r="AGV2474" s="1">
        <v>1</v>
      </c>
      <c r="AGW2474" s="1">
        <v>0</v>
      </c>
      <c r="AGX2474" s="1">
        <v>0</v>
      </c>
      <c r="AGY2474" s="1">
        <v>0</v>
      </c>
      <c r="AGZ2474" s="1">
        <v>0</v>
      </c>
      <c r="AHA2474" s="1">
        <v>0</v>
      </c>
      <c r="AHB2474" s="1">
        <v>0</v>
      </c>
      <c r="AHC2474" s="1">
        <v>1</v>
      </c>
      <c r="AHD2474" s="1">
        <v>0</v>
      </c>
      <c r="AHE2474" s="1">
        <v>0</v>
      </c>
      <c r="AHF2474" s="1">
        <v>0</v>
      </c>
      <c r="AHH2474" s="1">
        <v>0</v>
      </c>
      <c r="AHI2474" s="1">
        <v>0</v>
      </c>
      <c r="AHK2474" s="1">
        <v>0</v>
      </c>
      <c r="AHL2474" s="1">
        <v>0</v>
      </c>
      <c r="AHM2474" s="1">
        <v>0</v>
      </c>
      <c r="AHN2474" s="1">
        <v>0</v>
      </c>
      <c r="AHO2474" s="1">
        <v>0</v>
      </c>
      <c r="AHP2474" s="1">
        <v>0</v>
      </c>
      <c r="AHQ2474" s="1">
        <v>0</v>
      </c>
      <c r="AHR2474" s="1">
        <v>0</v>
      </c>
      <c r="AIM2474" s="1">
        <v>0</v>
      </c>
      <c r="AIN2474" s="1">
        <v>0</v>
      </c>
      <c r="AIO2474" s="1">
        <v>0</v>
      </c>
      <c r="AIT2474" s="3">
        <v>2</v>
      </c>
      <c r="AIV2474" s="1">
        <v>0</v>
      </c>
      <c r="AIW2474" s="1">
        <v>0</v>
      </c>
      <c r="AIX2474" s="1">
        <v>30</v>
      </c>
      <c r="AIY2474" s="1">
        <v>30</v>
      </c>
    </row>
    <row r="2475" spans="1:939" s="18" customFormat="1">
      <c r="B2475" s="18">
        <v>5</v>
      </c>
      <c r="C2475" s="18">
        <v>0</v>
      </c>
      <c r="Z2475" s="18">
        <v>0</v>
      </c>
      <c r="AA2475" s="18">
        <v>2</v>
      </c>
      <c r="AB2475" s="18" t="s">
        <v>10763</v>
      </c>
      <c r="AC2475" s="18">
        <v>0</v>
      </c>
      <c r="AE2475" s="18">
        <v>1</v>
      </c>
      <c r="AF2475" s="18">
        <v>0</v>
      </c>
      <c r="AG2475" s="18">
        <v>0</v>
      </c>
      <c r="AI2475" s="18">
        <v>112</v>
      </c>
      <c r="AJ2475" s="18">
        <v>120</v>
      </c>
      <c r="DR2475" s="18">
        <v>60</v>
      </c>
      <c r="DS2475" s="18">
        <v>54</v>
      </c>
      <c r="HA2475" s="18">
        <v>0</v>
      </c>
      <c r="HB2475" s="18">
        <v>2</v>
      </c>
      <c r="HT2475" s="18">
        <v>0</v>
      </c>
      <c r="HU2475" s="18">
        <v>0</v>
      </c>
      <c r="IP2475" s="18">
        <v>98</v>
      </c>
      <c r="IQ2475" s="18">
        <v>96</v>
      </c>
      <c r="LX2475" s="18">
        <v>84</v>
      </c>
      <c r="LY2475" s="18">
        <v>84</v>
      </c>
      <c r="PG2475" s="18">
        <v>18</v>
      </c>
      <c r="PH2475" s="18">
        <v>18</v>
      </c>
      <c r="SP2475" s="18">
        <v>98.4</v>
      </c>
      <c r="SQ2475" s="18">
        <v>98.2</v>
      </c>
      <c r="VX2475" s="18">
        <v>1</v>
      </c>
      <c r="VY2475" s="18">
        <v>1</v>
      </c>
      <c r="WQ2475" s="18">
        <v>0</v>
      </c>
      <c r="WR2475" s="18">
        <v>0</v>
      </c>
      <c r="AAY2475" s="18">
        <v>24</v>
      </c>
      <c r="ABB2475" s="18">
        <v>11.9</v>
      </c>
      <c r="ABE2475" s="18">
        <v>35</v>
      </c>
      <c r="ABU2475" s="18">
        <v>142</v>
      </c>
      <c r="ABX2475" s="18">
        <v>3.7</v>
      </c>
      <c r="ACA2475" s="18">
        <v>111</v>
      </c>
      <c r="ACD2475" s="18">
        <v>1.1100000000000001</v>
      </c>
      <c r="ACG2475" s="18">
        <v>160</v>
      </c>
      <c r="ACH2475" s="18">
        <v>122</v>
      </c>
      <c r="ACQ2475" s="18">
        <v>17</v>
      </c>
      <c r="ACT2475" s="18">
        <v>1.1000000000000001</v>
      </c>
      <c r="ACW2475" s="18">
        <v>12</v>
      </c>
      <c r="AGS2475" s="18">
        <v>1</v>
      </c>
      <c r="AGT2475" s="18">
        <v>0</v>
      </c>
      <c r="AGU2475" s="18">
        <v>0</v>
      </c>
      <c r="AGV2475" s="18">
        <v>1</v>
      </c>
      <c r="AGW2475" s="18">
        <v>0</v>
      </c>
      <c r="AGX2475" s="18">
        <v>0</v>
      </c>
      <c r="AGY2475" s="18">
        <v>0</v>
      </c>
      <c r="AGZ2475" s="18">
        <v>1</v>
      </c>
      <c r="AHA2475" s="18">
        <v>0</v>
      </c>
      <c r="AHB2475" s="18">
        <v>0</v>
      </c>
      <c r="AHC2475" s="18">
        <v>1</v>
      </c>
      <c r="AHD2475" s="18">
        <v>0</v>
      </c>
      <c r="AHE2475" s="18">
        <v>0</v>
      </c>
      <c r="AHF2475" s="18">
        <v>0</v>
      </c>
      <c r="AHH2475" s="18">
        <v>0</v>
      </c>
      <c r="AHI2475" s="18">
        <v>0</v>
      </c>
      <c r="AHK2475" s="18">
        <v>0</v>
      </c>
      <c r="AHL2475" s="18">
        <v>0</v>
      </c>
      <c r="AHM2475" s="18">
        <v>0</v>
      </c>
      <c r="AHN2475" s="18">
        <v>0</v>
      </c>
      <c r="AHO2475" s="18">
        <v>0</v>
      </c>
      <c r="AHP2475" s="18">
        <v>0</v>
      </c>
      <c r="AHQ2475" s="18">
        <v>0</v>
      </c>
      <c r="AHR2475" s="18">
        <v>0</v>
      </c>
      <c r="AIM2475" s="18">
        <v>0</v>
      </c>
      <c r="AIN2475" s="18">
        <v>0</v>
      </c>
      <c r="AIO2475" s="18">
        <v>0</v>
      </c>
      <c r="AIT2475" s="79">
        <v>2</v>
      </c>
      <c r="AIV2475" s="18">
        <v>0</v>
      </c>
      <c r="AIW2475" s="18">
        <v>0</v>
      </c>
      <c r="AIX2475" s="18">
        <v>67</v>
      </c>
      <c r="AIY2475" s="18">
        <v>47</v>
      </c>
    </row>
    <row r="2476" spans="1:939" s="1" customFormat="1">
      <c r="A2476" s="1">
        <v>519</v>
      </c>
      <c r="B2476" s="1">
        <v>1</v>
      </c>
      <c r="C2476" s="1">
        <v>0</v>
      </c>
      <c r="Z2476" s="1">
        <v>0</v>
      </c>
      <c r="AA2476" s="1">
        <v>1</v>
      </c>
      <c r="AB2476" s="1" t="s">
        <v>10764</v>
      </c>
      <c r="AC2476" s="1">
        <v>0</v>
      </c>
      <c r="AE2476" s="1">
        <v>0</v>
      </c>
      <c r="AG2476" s="1">
        <v>0</v>
      </c>
      <c r="AI2476" s="1">
        <v>128</v>
      </c>
      <c r="DR2476" s="1">
        <v>68</v>
      </c>
      <c r="HA2476" s="1">
        <v>2</v>
      </c>
      <c r="HT2476" s="1">
        <v>0</v>
      </c>
      <c r="IP2476" s="1">
        <v>99</v>
      </c>
      <c r="LX2476" s="1">
        <v>78</v>
      </c>
      <c r="PG2476" s="1">
        <v>22</v>
      </c>
      <c r="SP2476" s="1">
        <v>98.2</v>
      </c>
      <c r="VX2476" s="1">
        <v>1</v>
      </c>
      <c r="WQ2476" s="1">
        <v>0</v>
      </c>
      <c r="AGS2476" s="1">
        <v>0</v>
      </c>
      <c r="AGT2476" s="1">
        <v>0</v>
      </c>
      <c r="AGU2476" s="1">
        <v>0</v>
      </c>
      <c r="AGV2476" s="1">
        <v>0</v>
      </c>
      <c r="AGW2476" s="1">
        <v>0</v>
      </c>
      <c r="AGX2476" s="1">
        <v>1</v>
      </c>
      <c r="AGY2476" s="1">
        <v>0</v>
      </c>
      <c r="AGZ2476" s="1">
        <v>0</v>
      </c>
      <c r="AHA2476" s="1">
        <v>0</v>
      </c>
      <c r="AHB2476" s="1">
        <v>0</v>
      </c>
      <c r="AHC2476" s="1">
        <v>1</v>
      </c>
      <c r="AHD2476" s="1">
        <v>0</v>
      </c>
      <c r="AHE2476" s="1">
        <v>0</v>
      </c>
      <c r="AHF2476" s="1">
        <v>0</v>
      </c>
      <c r="AHH2476" s="1">
        <v>0</v>
      </c>
      <c r="AHI2476" s="1">
        <v>0</v>
      </c>
      <c r="AHK2476" s="1">
        <v>0</v>
      </c>
      <c r="AHL2476" s="1">
        <v>0</v>
      </c>
      <c r="AHM2476" s="1">
        <v>0</v>
      </c>
      <c r="AHN2476" s="1">
        <v>0</v>
      </c>
      <c r="AHO2476" s="1">
        <v>0</v>
      </c>
      <c r="AHP2476" s="1">
        <v>0</v>
      </c>
      <c r="AHQ2476" s="1">
        <v>0</v>
      </c>
      <c r="AHR2476" s="1">
        <v>0</v>
      </c>
      <c r="AIM2476" s="1">
        <v>0</v>
      </c>
      <c r="AIN2476" s="1">
        <v>0</v>
      </c>
      <c r="AIO2476" s="1">
        <v>0</v>
      </c>
      <c r="AIP2476" s="1">
        <v>1</v>
      </c>
      <c r="AIQ2476" s="1">
        <v>1</v>
      </c>
      <c r="AIR2476" s="1">
        <v>1</v>
      </c>
      <c r="AIS2476" s="1">
        <v>1</v>
      </c>
      <c r="AIT2476" s="1">
        <v>1</v>
      </c>
      <c r="AIU2476" s="1">
        <v>0</v>
      </c>
      <c r="AIV2476" s="1">
        <v>0</v>
      </c>
      <c r="AIW2476" s="1">
        <v>0</v>
      </c>
      <c r="AIX2476" s="1">
        <v>45</v>
      </c>
    </row>
    <row r="2477" spans="1:939" s="1" customFormat="1">
      <c r="B2477" s="1">
        <v>2</v>
      </c>
      <c r="C2477" s="1">
        <v>1</v>
      </c>
      <c r="D2477" s="1" t="s">
        <v>3238</v>
      </c>
      <c r="O2477" s="1">
        <v>0</v>
      </c>
      <c r="Z2477" s="1">
        <v>0</v>
      </c>
      <c r="AA2477" s="1">
        <v>2</v>
      </c>
      <c r="AB2477" s="1" t="s">
        <v>10765</v>
      </c>
      <c r="AC2477" s="1">
        <v>0</v>
      </c>
      <c r="AE2477" s="1">
        <v>0</v>
      </c>
      <c r="AG2477" s="1">
        <v>0</v>
      </c>
      <c r="AI2477" s="1">
        <v>130</v>
      </c>
      <c r="AJ2477" s="1">
        <v>138</v>
      </c>
      <c r="DR2477" s="1">
        <v>70</v>
      </c>
      <c r="DS2477" s="1">
        <v>80</v>
      </c>
      <c r="HA2477" s="1">
        <v>2</v>
      </c>
      <c r="HB2477" s="1">
        <v>2</v>
      </c>
      <c r="HT2477" s="1">
        <v>0</v>
      </c>
      <c r="HU2477" s="1">
        <v>0</v>
      </c>
      <c r="IP2477" s="1">
        <v>98</v>
      </c>
      <c r="IQ2477" s="1">
        <v>98</v>
      </c>
      <c r="LX2477" s="1">
        <v>80</v>
      </c>
      <c r="LY2477" s="1">
        <v>72</v>
      </c>
      <c r="PG2477" s="1">
        <v>20</v>
      </c>
      <c r="PH2477" s="1">
        <v>20</v>
      </c>
      <c r="SP2477" s="1">
        <v>98.2</v>
      </c>
      <c r="SQ2477" s="1">
        <v>96.6</v>
      </c>
      <c r="VX2477" s="1">
        <v>1</v>
      </c>
      <c r="VY2477" s="1">
        <v>1</v>
      </c>
      <c r="WQ2477" s="1">
        <v>0</v>
      </c>
      <c r="WR2477" s="1">
        <v>0</v>
      </c>
      <c r="AGG2477" s="1">
        <v>2</v>
      </c>
      <c r="AGH2477" s="1" t="s">
        <v>10766</v>
      </c>
      <c r="AGS2477" s="1">
        <v>0</v>
      </c>
      <c r="AGT2477" s="1">
        <v>0</v>
      </c>
      <c r="AGU2477" s="1">
        <v>0</v>
      </c>
      <c r="AGV2477" s="1">
        <v>0</v>
      </c>
      <c r="AGW2477" s="1">
        <v>0</v>
      </c>
      <c r="AGX2477" s="1">
        <v>1</v>
      </c>
      <c r="AGY2477" s="1">
        <v>0</v>
      </c>
      <c r="AGZ2477" s="1">
        <v>2</v>
      </c>
      <c r="AHA2477" s="1">
        <v>0</v>
      </c>
      <c r="AHB2477" s="1">
        <v>0</v>
      </c>
      <c r="AHC2477" s="1">
        <v>1</v>
      </c>
      <c r="AHD2477" s="1">
        <v>0</v>
      </c>
      <c r="AHE2477" s="1">
        <v>0</v>
      </c>
      <c r="AHF2477" s="1">
        <v>0</v>
      </c>
      <c r="AHH2477" s="1">
        <v>0</v>
      </c>
      <c r="AHI2477" s="1">
        <v>0</v>
      </c>
      <c r="AHK2477" s="1">
        <v>0</v>
      </c>
      <c r="AHL2477" s="1">
        <v>0</v>
      </c>
      <c r="AHM2477" s="1">
        <v>0</v>
      </c>
      <c r="AHN2477" s="1">
        <v>0</v>
      </c>
      <c r="AHO2477" s="1">
        <v>0</v>
      </c>
      <c r="AHP2477" s="1">
        <v>0</v>
      </c>
      <c r="AHQ2477" s="1">
        <v>0</v>
      </c>
      <c r="AHR2477" s="1">
        <v>0</v>
      </c>
      <c r="AIM2477" s="1">
        <v>0</v>
      </c>
      <c r="AIN2477" s="1">
        <v>0</v>
      </c>
      <c r="AIO2477" s="1">
        <v>0</v>
      </c>
      <c r="AIT2477" s="1">
        <v>0</v>
      </c>
      <c r="AIU2477" s="1">
        <v>2</v>
      </c>
      <c r="AIV2477" s="1">
        <v>0</v>
      </c>
      <c r="AIW2477" s="1">
        <v>0</v>
      </c>
      <c r="AJB2477" s="1">
        <v>46</v>
      </c>
      <c r="AJC2477" s="1">
        <v>40</v>
      </c>
    </row>
    <row r="2478" spans="1:939" s="1" customFormat="1">
      <c r="B2478" s="1">
        <v>3</v>
      </c>
      <c r="C2478" s="1">
        <v>0</v>
      </c>
      <c r="Z2478" s="1">
        <v>0</v>
      </c>
      <c r="AA2478" s="1">
        <v>1</v>
      </c>
      <c r="AC2478" s="1">
        <v>0</v>
      </c>
      <c r="AE2478" s="1">
        <v>11</v>
      </c>
      <c r="AF2478" s="1">
        <v>0</v>
      </c>
      <c r="AG2478" s="1">
        <v>0</v>
      </c>
      <c r="AI2478" s="1">
        <v>160</v>
      </c>
      <c r="AJ2478" s="1">
        <v>128</v>
      </c>
      <c r="DR2478" s="1">
        <v>72</v>
      </c>
      <c r="DS2478" s="1">
        <v>64</v>
      </c>
      <c r="HA2478" s="1">
        <v>0</v>
      </c>
      <c r="HB2478" s="1">
        <v>2</v>
      </c>
      <c r="HT2478" s="1">
        <v>1</v>
      </c>
      <c r="HU2478" s="1">
        <v>0</v>
      </c>
      <c r="IP2478" s="1">
        <v>95</v>
      </c>
      <c r="IQ2478" s="1">
        <v>96</v>
      </c>
      <c r="LX2478" s="1">
        <v>89</v>
      </c>
      <c r="LY2478" s="1">
        <v>82</v>
      </c>
      <c r="PG2478" s="1">
        <v>20</v>
      </c>
      <c r="PH2478" s="1">
        <v>18</v>
      </c>
      <c r="SP2478" s="1">
        <v>100.9</v>
      </c>
      <c r="SQ2478" s="1">
        <v>98.4</v>
      </c>
      <c r="VX2478" s="1">
        <v>0</v>
      </c>
      <c r="VY2478" s="1">
        <v>1</v>
      </c>
      <c r="WQ2478" s="1">
        <v>0</v>
      </c>
      <c r="WR2478" s="1">
        <v>0</v>
      </c>
      <c r="AGS2478" s="1">
        <v>0</v>
      </c>
      <c r="AGT2478" s="1">
        <v>0</v>
      </c>
      <c r="AGU2478" s="1">
        <v>0</v>
      </c>
      <c r="AGV2478" s="1">
        <v>0</v>
      </c>
      <c r="AGW2478" s="1">
        <v>0</v>
      </c>
      <c r="AGX2478" s="1">
        <v>1</v>
      </c>
      <c r="AGY2478" s="1">
        <v>0</v>
      </c>
      <c r="AGZ2478" s="1">
        <v>0</v>
      </c>
      <c r="AHA2478" s="1">
        <v>0</v>
      </c>
      <c r="AHB2478" s="1">
        <v>0</v>
      </c>
      <c r="AHC2478" s="1">
        <v>1</v>
      </c>
      <c r="AHD2478" s="1">
        <v>0</v>
      </c>
      <c r="AHE2478" s="1">
        <v>0</v>
      </c>
      <c r="AHF2478" s="1">
        <v>0</v>
      </c>
      <c r="AHH2478" s="1">
        <v>0</v>
      </c>
      <c r="AHI2478" s="1">
        <v>0</v>
      </c>
      <c r="AHK2478" s="1">
        <v>0</v>
      </c>
      <c r="AHL2478" s="1">
        <v>0</v>
      </c>
      <c r="AHM2478" s="1">
        <v>0</v>
      </c>
      <c r="AHN2478" s="1">
        <v>0</v>
      </c>
      <c r="AHO2478" s="1">
        <v>0</v>
      </c>
      <c r="AHP2478" s="1">
        <v>0</v>
      </c>
      <c r="AHQ2478" s="1">
        <v>0</v>
      </c>
      <c r="AHR2478" s="1">
        <v>0</v>
      </c>
      <c r="AIM2478" s="1">
        <v>0</v>
      </c>
      <c r="AIN2478" s="1">
        <v>0</v>
      </c>
      <c r="AIO2478" s="1">
        <v>0</v>
      </c>
      <c r="AIT2478" s="1">
        <v>1</v>
      </c>
      <c r="AIU2478" s="1">
        <v>1</v>
      </c>
      <c r="AIV2478" s="1">
        <v>0</v>
      </c>
      <c r="AIW2478" s="1">
        <v>0</v>
      </c>
      <c r="AIX2478" s="1">
        <v>40</v>
      </c>
      <c r="AJB2478" s="1">
        <v>26</v>
      </c>
    </row>
    <row r="2479" spans="1:939" s="80" customFormat="1">
      <c r="B2479" s="80">
        <v>4</v>
      </c>
      <c r="C2479" s="80">
        <v>0</v>
      </c>
      <c r="Z2479" s="80">
        <v>0</v>
      </c>
      <c r="AA2479" s="80">
        <v>2</v>
      </c>
      <c r="AC2479" s="80">
        <v>0</v>
      </c>
      <c r="AE2479" s="80">
        <v>23</v>
      </c>
      <c r="AF2479" s="80">
        <v>0</v>
      </c>
      <c r="AG2479" s="80">
        <v>0</v>
      </c>
      <c r="AI2479" s="80">
        <v>144</v>
      </c>
      <c r="DR2479" s="80">
        <v>82</v>
      </c>
      <c r="HA2479" s="80">
        <v>0</v>
      </c>
      <c r="HT2479" s="80">
        <v>0</v>
      </c>
      <c r="IP2479" s="80">
        <v>98</v>
      </c>
      <c r="LX2479" s="80">
        <v>68</v>
      </c>
      <c r="PG2479" s="80">
        <v>16</v>
      </c>
      <c r="SP2479" s="80">
        <v>96.9</v>
      </c>
      <c r="VX2479" s="80">
        <v>1</v>
      </c>
      <c r="WQ2479" s="80">
        <v>0</v>
      </c>
      <c r="AGS2479" s="80">
        <v>0</v>
      </c>
      <c r="AGT2479" s="80">
        <v>0</v>
      </c>
      <c r="AGU2479" s="80">
        <v>0</v>
      </c>
      <c r="AGV2479" s="80">
        <v>0</v>
      </c>
      <c r="AGW2479" s="80">
        <v>0</v>
      </c>
      <c r="AGX2479" s="80">
        <v>1</v>
      </c>
      <c r="AGY2479" s="80">
        <v>0</v>
      </c>
      <c r="AGZ2479" s="80">
        <v>0</v>
      </c>
      <c r="AHA2479" s="80">
        <v>0</v>
      </c>
      <c r="AHB2479" s="80">
        <v>0</v>
      </c>
      <c r="AHC2479" s="80">
        <v>1</v>
      </c>
      <c r="AHD2479" s="80">
        <v>0</v>
      </c>
      <c r="AHE2479" s="80">
        <v>0</v>
      </c>
      <c r="AHF2479" s="80">
        <v>0</v>
      </c>
      <c r="AHH2479" s="80">
        <v>0</v>
      </c>
      <c r="AHI2479" s="80">
        <v>0</v>
      </c>
      <c r="AHK2479" s="80">
        <v>0</v>
      </c>
      <c r="AHL2479" s="80">
        <v>0</v>
      </c>
      <c r="AHM2479" s="80">
        <v>0</v>
      </c>
      <c r="AHN2479" s="80">
        <v>0</v>
      </c>
      <c r="AHO2479" s="80">
        <v>0</v>
      </c>
      <c r="AHP2479" s="80">
        <v>0</v>
      </c>
      <c r="AHQ2479" s="80">
        <v>0</v>
      </c>
      <c r="AHR2479" s="80">
        <v>0</v>
      </c>
      <c r="AIM2479" s="80">
        <v>0</v>
      </c>
      <c r="AIN2479" s="80">
        <v>0</v>
      </c>
      <c r="AIO2479" s="80">
        <v>0</v>
      </c>
      <c r="AIT2479" s="80">
        <v>1</v>
      </c>
      <c r="AIU2479" s="80">
        <v>0</v>
      </c>
      <c r="AIV2479" s="80">
        <v>0</v>
      </c>
      <c r="AIW2479" s="80">
        <v>0</v>
      </c>
      <c r="AIX2479" s="80">
        <v>48</v>
      </c>
    </row>
    <row r="2480" spans="1:939" s="1" customFormat="1">
      <c r="A2480" s="1">
        <v>520</v>
      </c>
      <c r="B2480" s="1">
        <v>1</v>
      </c>
      <c r="C2480" s="1">
        <v>1</v>
      </c>
      <c r="D2480" s="1" t="s">
        <v>2519</v>
      </c>
      <c r="O2480" s="1">
        <v>0</v>
      </c>
      <c r="Z2480" s="1">
        <v>0</v>
      </c>
      <c r="AA2480" s="1">
        <v>2</v>
      </c>
      <c r="AB2480" s="1" t="s">
        <v>10767</v>
      </c>
      <c r="AC2480" s="1">
        <v>0</v>
      </c>
      <c r="AE2480" s="1">
        <v>0</v>
      </c>
      <c r="AG2480" s="1">
        <v>0</v>
      </c>
      <c r="AI2480" s="1">
        <v>138</v>
      </c>
      <c r="DR2480" s="1">
        <v>82</v>
      </c>
      <c r="HA2480" s="1">
        <v>0</v>
      </c>
      <c r="HT2480" s="1">
        <v>0</v>
      </c>
      <c r="IP2480" s="1">
        <v>95</v>
      </c>
      <c r="LX2480" s="1">
        <v>100</v>
      </c>
      <c r="PG2480" s="1">
        <v>18</v>
      </c>
      <c r="SP2480" s="1">
        <v>97.8</v>
      </c>
      <c r="VX2480" s="1">
        <v>1</v>
      </c>
      <c r="WQ2480" s="1">
        <v>0</v>
      </c>
      <c r="AGS2480" s="1">
        <v>0</v>
      </c>
      <c r="AGT2480" s="1">
        <v>0</v>
      </c>
      <c r="AGU2480" s="1">
        <v>0</v>
      </c>
      <c r="AGV2480" s="1">
        <v>0</v>
      </c>
      <c r="AGW2480" s="1">
        <v>0</v>
      </c>
      <c r="AGX2480" s="1">
        <v>1</v>
      </c>
      <c r="AGY2480" s="1">
        <v>0</v>
      </c>
      <c r="AGZ2480" s="1">
        <v>0</v>
      </c>
      <c r="AHA2480" s="1">
        <v>0</v>
      </c>
      <c r="AHB2480" s="1">
        <v>0</v>
      </c>
      <c r="AHC2480" s="1">
        <v>1</v>
      </c>
      <c r="AHD2480" s="1">
        <v>0</v>
      </c>
      <c r="AHE2480" s="1">
        <v>0</v>
      </c>
      <c r="AHF2480" s="1">
        <v>0</v>
      </c>
      <c r="AHH2480" s="1">
        <v>0</v>
      </c>
      <c r="AHI2480" s="1">
        <v>0</v>
      </c>
      <c r="AHK2480" s="1">
        <v>0</v>
      </c>
      <c r="AHL2480" s="1">
        <v>0</v>
      </c>
      <c r="AHM2480" s="1">
        <v>0</v>
      </c>
      <c r="AHN2480" s="1">
        <v>0</v>
      </c>
      <c r="AHO2480" s="1">
        <v>0</v>
      </c>
      <c r="AHP2480" s="1">
        <v>0</v>
      </c>
      <c r="AHQ2480" s="1">
        <v>0</v>
      </c>
      <c r="AHR2480" s="1">
        <v>0</v>
      </c>
      <c r="AIM2480" s="1">
        <v>0</v>
      </c>
      <c r="AIN2480" s="1">
        <v>0</v>
      </c>
      <c r="AIO2480" s="1">
        <v>0</v>
      </c>
      <c r="AIP2480" s="1">
        <v>1</v>
      </c>
      <c r="AIQ2480" s="1">
        <v>1</v>
      </c>
      <c r="AIR2480" s="1">
        <v>1</v>
      </c>
      <c r="AIS2480" s="1">
        <v>1</v>
      </c>
      <c r="AIT2480" s="3">
        <v>0</v>
      </c>
      <c r="AIU2480" s="1">
        <v>1</v>
      </c>
      <c r="AIV2480" s="1">
        <v>0</v>
      </c>
      <c r="AIW2480" s="1">
        <v>0</v>
      </c>
      <c r="AJB2480" s="1">
        <v>45</v>
      </c>
    </row>
    <row r="2481" spans="1:939" s="1" customFormat="1">
      <c r="B2481" s="1">
        <v>2</v>
      </c>
      <c r="C2481" s="1">
        <v>1</v>
      </c>
      <c r="D2481" s="1" t="s">
        <v>10768</v>
      </c>
      <c r="E2481" s="1" t="s">
        <v>9380</v>
      </c>
      <c r="O2481" s="1">
        <v>0</v>
      </c>
      <c r="P2481" s="1">
        <v>1</v>
      </c>
      <c r="Z2481" s="1">
        <v>0</v>
      </c>
      <c r="AA2481" s="1">
        <v>0</v>
      </c>
      <c r="AB2481" s="1" t="s">
        <v>10769</v>
      </c>
      <c r="AC2481" s="1">
        <v>0</v>
      </c>
      <c r="AE2481" s="1">
        <v>0</v>
      </c>
      <c r="AG2481" s="1">
        <v>0</v>
      </c>
      <c r="AI2481" s="1">
        <v>122</v>
      </c>
      <c r="AJ2481" s="1">
        <v>124</v>
      </c>
      <c r="DR2481" s="1">
        <v>78</v>
      </c>
      <c r="DS2481" s="1">
        <v>70</v>
      </c>
      <c r="HA2481" s="1">
        <v>0</v>
      </c>
      <c r="HB2481" s="1">
        <v>0</v>
      </c>
      <c r="HT2481" s="1">
        <v>0</v>
      </c>
      <c r="HU2481" s="1">
        <v>0</v>
      </c>
      <c r="IP2481" s="1">
        <v>95</v>
      </c>
      <c r="IQ2481" s="1">
        <v>96</v>
      </c>
      <c r="LX2481" s="1">
        <v>98</v>
      </c>
      <c r="LY2481" s="1">
        <v>82</v>
      </c>
      <c r="PG2481" s="1">
        <v>20</v>
      </c>
      <c r="PH2481" s="1">
        <v>20</v>
      </c>
      <c r="SP2481" s="1">
        <v>99</v>
      </c>
      <c r="SQ2481" s="1">
        <v>98</v>
      </c>
      <c r="VX2481" s="1">
        <v>1</v>
      </c>
      <c r="VY2481" s="1">
        <v>1</v>
      </c>
      <c r="WQ2481" s="1">
        <v>0</v>
      </c>
      <c r="WR2481" s="1">
        <v>0</v>
      </c>
      <c r="AGS2481" s="1">
        <v>1</v>
      </c>
      <c r="AGT2481" s="1">
        <v>0</v>
      </c>
      <c r="AGU2481" s="1">
        <v>0</v>
      </c>
      <c r="AGV2481" s="1">
        <v>1</v>
      </c>
      <c r="AGW2481" s="1">
        <v>0</v>
      </c>
      <c r="AGX2481" s="1">
        <v>0</v>
      </c>
      <c r="AGY2481" s="1">
        <v>0</v>
      </c>
      <c r="AGZ2481" s="1">
        <v>0</v>
      </c>
      <c r="AHA2481" s="1">
        <v>0</v>
      </c>
      <c r="AHB2481" s="1">
        <v>0</v>
      </c>
      <c r="AHC2481" s="1">
        <v>1</v>
      </c>
      <c r="AHD2481" s="1">
        <v>0</v>
      </c>
      <c r="AHE2481" s="1">
        <v>0</v>
      </c>
      <c r="AHF2481" s="1">
        <v>0</v>
      </c>
      <c r="AHH2481" s="1">
        <v>0</v>
      </c>
      <c r="AHI2481" s="1">
        <v>0</v>
      </c>
      <c r="AHK2481" s="1">
        <v>0</v>
      </c>
      <c r="AHL2481" s="1">
        <v>0</v>
      </c>
      <c r="AHM2481" s="1">
        <v>0</v>
      </c>
      <c r="AHN2481" s="1">
        <v>0</v>
      </c>
      <c r="AHO2481" s="1">
        <v>0</v>
      </c>
      <c r="AHP2481" s="1">
        <v>0</v>
      </c>
      <c r="AHQ2481" s="1">
        <v>0</v>
      </c>
      <c r="AHR2481" s="1">
        <v>0</v>
      </c>
      <c r="AIM2481" s="1">
        <v>0</v>
      </c>
      <c r="AIN2481" s="1">
        <v>0</v>
      </c>
      <c r="AIO2481" s="1">
        <v>0</v>
      </c>
      <c r="AIT2481" s="3">
        <v>0</v>
      </c>
      <c r="AIU2481" s="1">
        <v>2</v>
      </c>
      <c r="AIV2481" s="1">
        <v>0</v>
      </c>
      <c r="AIW2481" s="1">
        <v>0</v>
      </c>
      <c r="AJB2481" s="1">
        <v>37</v>
      </c>
      <c r="AJC2481" s="1">
        <v>20</v>
      </c>
    </row>
    <row r="2482" spans="1:939" s="1" customFormat="1">
      <c r="B2482" s="1">
        <v>3</v>
      </c>
      <c r="C2482" s="1">
        <v>0</v>
      </c>
      <c r="Z2482" s="1">
        <v>0</v>
      </c>
      <c r="AA2482" s="1">
        <v>2</v>
      </c>
      <c r="AB2482" s="1" t="s">
        <v>10770</v>
      </c>
      <c r="AC2482" s="1">
        <v>0</v>
      </c>
      <c r="AE2482" s="1">
        <v>0</v>
      </c>
      <c r="AG2482" s="1">
        <v>0</v>
      </c>
      <c r="AI2482" s="1">
        <v>138</v>
      </c>
      <c r="AJ2482" s="1">
        <v>136</v>
      </c>
      <c r="DR2482" s="1">
        <v>82</v>
      </c>
      <c r="DS2482" s="1">
        <v>70</v>
      </c>
      <c r="HA2482" s="1">
        <v>0</v>
      </c>
      <c r="HB2482" s="1">
        <v>0</v>
      </c>
      <c r="HT2482" s="1">
        <v>0</v>
      </c>
      <c r="HU2482" s="1">
        <v>0</v>
      </c>
      <c r="IP2482" s="1">
        <v>95</v>
      </c>
      <c r="IQ2482" s="1">
        <v>95</v>
      </c>
      <c r="LX2482" s="1">
        <v>93</v>
      </c>
      <c r="LY2482" s="1">
        <v>94</v>
      </c>
      <c r="PG2482" s="1">
        <v>22</v>
      </c>
      <c r="PH2482" s="1">
        <v>20</v>
      </c>
      <c r="SP2482" s="1">
        <v>98.9</v>
      </c>
      <c r="SQ2482" s="1">
        <v>98</v>
      </c>
      <c r="VX2482" s="1">
        <v>1</v>
      </c>
      <c r="VY2482" s="1">
        <v>1</v>
      </c>
      <c r="WQ2482" s="1">
        <v>0</v>
      </c>
      <c r="WR2482" s="1">
        <v>0</v>
      </c>
      <c r="AGS2482" s="1">
        <v>1</v>
      </c>
      <c r="AGT2482" s="1">
        <v>0</v>
      </c>
      <c r="AGU2482" s="1">
        <v>0</v>
      </c>
      <c r="AGV2482" s="1">
        <v>1</v>
      </c>
      <c r="AGW2482" s="1">
        <v>0</v>
      </c>
      <c r="AGX2482" s="1">
        <v>0</v>
      </c>
      <c r="AGY2482" s="1">
        <v>0</v>
      </c>
      <c r="AGZ2482" s="1">
        <v>0</v>
      </c>
      <c r="AHA2482" s="1">
        <v>0</v>
      </c>
      <c r="AHB2482" s="1">
        <v>0</v>
      </c>
      <c r="AHC2482" s="1">
        <v>1</v>
      </c>
      <c r="AHD2482" s="1">
        <v>0</v>
      </c>
      <c r="AHE2482" s="1">
        <v>0</v>
      </c>
      <c r="AHF2482" s="1">
        <v>0</v>
      </c>
      <c r="AHH2482" s="1">
        <v>0</v>
      </c>
      <c r="AHI2482" s="1">
        <v>0</v>
      </c>
      <c r="AHK2482" s="1">
        <v>0</v>
      </c>
      <c r="AHL2482" s="1">
        <v>0</v>
      </c>
      <c r="AHM2482" s="1">
        <v>0</v>
      </c>
      <c r="AHN2482" s="1">
        <v>0</v>
      </c>
      <c r="AHO2482" s="1">
        <v>0</v>
      </c>
      <c r="AHP2482" s="1">
        <v>0</v>
      </c>
      <c r="AHQ2482" s="1">
        <v>0</v>
      </c>
      <c r="AHR2482" s="1">
        <v>0</v>
      </c>
      <c r="AIM2482" s="1">
        <v>0</v>
      </c>
      <c r="AIN2482" s="1">
        <v>0</v>
      </c>
      <c r="AIO2482" s="1">
        <v>0</v>
      </c>
      <c r="AIT2482" s="3">
        <v>1</v>
      </c>
      <c r="AIU2482" s="1">
        <v>1</v>
      </c>
      <c r="AIV2482" s="1">
        <v>0</v>
      </c>
      <c r="AIW2482" s="1">
        <v>0</v>
      </c>
      <c r="AIX2482" s="1">
        <v>24</v>
      </c>
      <c r="AJB2482" s="1">
        <v>15</v>
      </c>
    </row>
    <row r="2483" spans="1:939" s="1" customFormat="1">
      <c r="B2483" s="1">
        <v>4</v>
      </c>
      <c r="C2483" s="1">
        <v>1</v>
      </c>
      <c r="D2483" s="1" t="s">
        <v>10771</v>
      </c>
      <c r="O2483" s="1">
        <v>0</v>
      </c>
      <c r="Z2483" s="1">
        <v>0</v>
      </c>
      <c r="AA2483" s="1">
        <v>2</v>
      </c>
      <c r="AB2483" s="1" t="s">
        <v>10772</v>
      </c>
      <c r="AC2483" s="1">
        <v>0</v>
      </c>
      <c r="AE2483" s="1">
        <v>0</v>
      </c>
      <c r="AG2483" s="1">
        <v>0</v>
      </c>
      <c r="AI2483" s="1">
        <v>132</v>
      </c>
      <c r="AJ2483" s="1">
        <v>126</v>
      </c>
      <c r="DR2483" s="1">
        <v>92</v>
      </c>
      <c r="DS2483" s="1">
        <v>70</v>
      </c>
      <c r="HA2483" s="1">
        <v>2</v>
      </c>
      <c r="HB2483" s="1">
        <v>0</v>
      </c>
      <c r="HT2483" s="1">
        <v>0</v>
      </c>
      <c r="HU2483" s="1">
        <v>0</v>
      </c>
      <c r="IP2483" s="1">
        <v>94</v>
      </c>
      <c r="IQ2483" s="1">
        <v>95</v>
      </c>
      <c r="LX2483" s="1">
        <v>91</v>
      </c>
      <c r="LY2483" s="1">
        <v>102</v>
      </c>
      <c r="PG2483" s="1">
        <v>18</v>
      </c>
      <c r="PH2483" s="1">
        <v>20</v>
      </c>
      <c r="SP2483" s="1">
        <v>96.8</v>
      </c>
      <c r="SQ2483" s="1">
        <v>98.2</v>
      </c>
      <c r="VX2483" s="1">
        <v>1</v>
      </c>
      <c r="VY2483" s="1">
        <v>1</v>
      </c>
      <c r="WQ2483" s="1">
        <v>0</v>
      </c>
      <c r="WR2483" s="1">
        <v>0</v>
      </c>
      <c r="AGS2483" s="1">
        <v>0</v>
      </c>
      <c r="AGT2483" s="1">
        <v>0</v>
      </c>
      <c r="AGU2483" s="1">
        <v>0</v>
      </c>
      <c r="AGV2483" s="1">
        <v>0</v>
      </c>
      <c r="AGW2483" s="1">
        <v>0</v>
      </c>
      <c r="AGX2483" s="1">
        <v>0</v>
      </c>
      <c r="AGY2483" s="1">
        <v>0</v>
      </c>
      <c r="AGZ2483" s="1">
        <v>0</v>
      </c>
      <c r="AHA2483" s="1">
        <v>0</v>
      </c>
      <c r="AHB2483" s="1">
        <v>0</v>
      </c>
      <c r="AHC2483" s="1">
        <v>1</v>
      </c>
      <c r="AHD2483" s="1">
        <v>0</v>
      </c>
      <c r="AHE2483" s="1">
        <v>0</v>
      </c>
      <c r="AHF2483" s="1">
        <v>0</v>
      </c>
      <c r="AHH2483" s="1">
        <v>0</v>
      </c>
      <c r="AHI2483" s="1">
        <v>0</v>
      </c>
      <c r="AHK2483" s="1">
        <v>0</v>
      </c>
      <c r="AHL2483" s="1">
        <v>0</v>
      </c>
      <c r="AHM2483" s="1">
        <v>0</v>
      </c>
      <c r="AHN2483" s="1">
        <v>0</v>
      </c>
      <c r="AHO2483" s="1">
        <v>0</v>
      </c>
      <c r="AHP2483" s="1">
        <v>0</v>
      </c>
      <c r="AHQ2483" s="1">
        <v>0</v>
      </c>
      <c r="AHR2483" s="1">
        <v>0</v>
      </c>
      <c r="AIM2483" s="1">
        <v>0</v>
      </c>
      <c r="AIN2483" s="1">
        <v>0</v>
      </c>
      <c r="AIO2483" s="1">
        <v>0</v>
      </c>
      <c r="AIT2483" s="3">
        <v>1</v>
      </c>
      <c r="AIU2483" s="1">
        <v>1</v>
      </c>
      <c r="AIV2483" s="1">
        <v>0</v>
      </c>
      <c r="AIW2483" s="1">
        <v>0</v>
      </c>
      <c r="AIX2483" s="1">
        <v>13</v>
      </c>
      <c r="AJB2483" s="1">
        <v>30</v>
      </c>
    </row>
    <row r="2484" spans="1:939" s="80" customFormat="1">
      <c r="B2484" s="80">
        <v>5</v>
      </c>
      <c r="C2484" s="80">
        <v>0</v>
      </c>
      <c r="Z2484" s="80">
        <v>0</v>
      </c>
      <c r="AA2484" s="80">
        <v>2</v>
      </c>
      <c r="AB2484" s="80" t="s">
        <v>10773</v>
      </c>
      <c r="AC2484" s="80">
        <v>0</v>
      </c>
      <c r="AE2484" s="80">
        <v>0</v>
      </c>
      <c r="AG2484" s="80">
        <v>0</v>
      </c>
      <c r="AI2484" s="80">
        <v>140</v>
      </c>
      <c r="DR2484" s="80">
        <v>80</v>
      </c>
      <c r="HA2484" s="80">
        <v>2</v>
      </c>
      <c r="HT2484" s="80">
        <v>0</v>
      </c>
      <c r="IP2484" s="80">
        <v>93</v>
      </c>
      <c r="LX2484" s="80">
        <v>90</v>
      </c>
      <c r="PG2484" s="80">
        <v>18</v>
      </c>
      <c r="SP2484" s="80">
        <v>97.5</v>
      </c>
      <c r="VX2484" s="80">
        <v>1</v>
      </c>
      <c r="WQ2484" s="80">
        <v>0</v>
      </c>
      <c r="AGS2484" s="80">
        <v>0</v>
      </c>
      <c r="AGT2484" s="80">
        <v>0</v>
      </c>
      <c r="AGU2484" s="80">
        <v>0</v>
      </c>
      <c r="AGV2484" s="80">
        <v>0</v>
      </c>
      <c r="AGW2484" s="80">
        <v>0</v>
      </c>
      <c r="AGX2484" s="80">
        <v>0</v>
      </c>
      <c r="AGY2484" s="80">
        <v>0</v>
      </c>
      <c r="AGZ2484" s="80">
        <v>0</v>
      </c>
      <c r="AHA2484" s="80">
        <v>0</v>
      </c>
      <c r="AHB2484" s="80">
        <v>0</v>
      </c>
      <c r="AHC2484" s="80">
        <v>1</v>
      </c>
      <c r="AHD2484" s="80">
        <v>0</v>
      </c>
      <c r="AHE2484" s="80">
        <v>0</v>
      </c>
      <c r="AHF2484" s="80">
        <v>0</v>
      </c>
      <c r="AHH2484" s="80">
        <v>0</v>
      </c>
      <c r="AHI2484" s="80">
        <v>0</v>
      </c>
      <c r="AHK2484" s="80">
        <v>0</v>
      </c>
      <c r="AHL2484" s="80">
        <v>0</v>
      </c>
      <c r="AHM2484" s="80">
        <v>0</v>
      </c>
      <c r="AHN2484" s="80">
        <v>0</v>
      </c>
      <c r="AHO2484" s="80">
        <v>0</v>
      </c>
      <c r="AHP2484" s="80">
        <v>0</v>
      </c>
      <c r="AHQ2484" s="80">
        <v>0</v>
      </c>
      <c r="AHR2484" s="80">
        <v>0</v>
      </c>
      <c r="AIM2484" s="80">
        <v>0</v>
      </c>
      <c r="AIN2484" s="80">
        <v>0</v>
      </c>
      <c r="AIO2484" s="80">
        <v>0</v>
      </c>
      <c r="AIT2484" s="86">
        <v>1</v>
      </c>
      <c r="AIU2484" s="80">
        <v>0</v>
      </c>
      <c r="AIV2484" s="80">
        <v>0</v>
      </c>
      <c r="AIW2484" s="80">
        <v>0</v>
      </c>
      <c r="AIX2484" s="80">
        <v>24</v>
      </c>
    </row>
    <row r="2485" spans="1:939" s="1" customFormat="1">
      <c r="A2485" s="1">
        <v>521</v>
      </c>
      <c r="B2485" s="1" t="s">
        <v>7502</v>
      </c>
      <c r="C2485" s="1">
        <v>0</v>
      </c>
      <c r="Z2485" s="1">
        <v>0</v>
      </c>
      <c r="AA2485" s="1">
        <v>1</v>
      </c>
      <c r="AI2485" s="1">
        <v>105</v>
      </c>
      <c r="DR2485" s="1">
        <v>62</v>
      </c>
      <c r="IP2485" s="1">
        <v>95</v>
      </c>
      <c r="LX2485" s="1">
        <v>112</v>
      </c>
      <c r="PG2485" s="1">
        <v>14</v>
      </c>
      <c r="WQ2485" s="1">
        <v>0</v>
      </c>
      <c r="AGS2485" s="1">
        <v>0</v>
      </c>
      <c r="AGT2485" s="1">
        <v>0</v>
      </c>
      <c r="AGU2485" s="1">
        <v>0</v>
      </c>
      <c r="AGV2485" s="1">
        <v>0</v>
      </c>
      <c r="AGW2485" s="1">
        <v>0</v>
      </c>
      <c r="AGX2485" s="1">
        <v>0</v>
      </c>
      <c r="AGY2485" s="1">
        <v>0</v>
      </c>
      <c r="AGZ2485" s="1">
        <v>0</v>
      </c>
      <c r="AHA2485" s="1">
        <v>0</v>
      </c>
      <c r="AHB2485" s="1">
        <v>0</v>
      </c>
      <c r="AHC2485" s="1">
        <v>1</v>
      </c>
      <c r="AHD2485" s="1">
        <v>0</v>
      </c>
      <c r="AHE2485" s="1">
        <v>0</v>
      </c>
      <c r="AHF2485" s="1">
        <v>0</v>
      </c>
      <c r="AHH2485" s="1">
        <v>0</v>
      </c>
      <c r="AHI2485" s="1">
        <v>0</v>
      </c>
      <c r="AHK2485" s="1">
        <v>0</v>
      </c>
      <c r="AHL2485" s="1">
        <v>0</v>
      </c>
      <c r="AHM2485" s="1">
        <v>0</v>
      </c>
      <c r="AHN2485" s="1">
        <v>0</v>
      </c>
      <c r="AHO2485" s="1">
        <v>0</v>
      </c>
      <c r="AHP2485" s="1">
        <v>0</v>
      </c>
      <c r="AHQ2485" s="1">
        <v>0</v>
      </c>
      <c r="AHR2485" s="1">
        <v>0</v>
      </c>
      <c r="AIM2485" s="1">
        <v>0</v>
      </c>
      <c r="AIN2485" s="1">
        <v>0</v>
      </c>
      <c r="AIO2485" s="1">
        <v>0</v>
      </c>
      <c r="AIT2485" s="1">
        <v>0</v>
      </c>
      <c r="AIU2485" s="1">
        <v>0</v>
      </c>
      <c r="AIV2485" s="1">
        <v>0</v>
      </c>
      <c r="AIW2485" s="1">
        <v>0</v>
      </c>
    </row>
    <row r="2486" spans="1:939" s="1" customFormat="1">
      <c r="B2486" s="1">
        <v>2</v>
      </c>
      <c r="C2486" s="1">
        <v>1</v>
      </c>
      <c r="D2486" s="1" t="s">
        <v>10774</v>
      </c>
      <c r="E2486" s="1" t="s">
        <v>10775</v>
      </c>
      <c r="O2486" s="1">
        <v>0</v>
      </c>
      <c r="P2486" s="1">
        <v>0</v>
      </c>
      <c r="Z2486" s="1">
        <v>0</v>
      </c>
      <c r="AA2486" s="1">
        <v>2</v>
      </c>
      <c r="AB2486" s="1" t="s">
        <v>10776</v>
      </c>
      <c r="AC2486" s="1">
        <v>1</v>
      </c>
      <c r="AD2486" s="1">
        <v>0</v>
      </c>
      <c r="AE2486" s="1">
        <v>0</v>
      </c>
      <c r="AI2486" s="1">
        <v>111</v>
      </c>
      <c r="AL2486" s="1">
        <v>123</v>
      </c>
      <c r="AM2486" s="1">
        <v>117</v>
      </c>
      <c r="AO2486" s="1">
        <v>123</v>
      </c>
      <c r="AP2486" s="1">
        <v>106</v>
      </c>
      <c r="AQ2486" s="1">
        <v>115</v>
      </c>
      <c r="AR2486" s="1">
        <v>124</v>
      </c>
      <c r="DR2486" s="1">
        <v>77</v>
      </c>
      <c r="DU2486" s="1">
        <v>67</v>
      </c>
      <c r="DV2486" s="1">
        <v>84</v>
      </c>
      <c r="DX2486" s="1">
        <v>96</v>
      </c>
      <c r="DY2486" s="1">
        <v>63</v>
      </c>
      <c r="DZ2486" s="1">
        <v>80</v>
      </c>
      <c r="EA2486" s="1">
        <v>80</v>
      </c>
      <c r="HJ2486" s="1">
        <v>0</v>
      </c>
      <c r="IC2486" s="1">
        <v>0</v>
      </c>
      <c r="IP2486" s="1">
        <v>95</v>
      </c>
      <c r="IQ2486" s="1">
        <v>95</v>
      </c>
      <c r="IT2486" s="1">
        <v>97</v>
      </c>
      <c r="IV2486" s="1">
        <v>95</v>
      </c>
      <c r="IW2486" s="1">
        <v>94</v>
      </c>
      <c r="IX2486" s="1">
        <v>94</v>
      </c>
      <c r="IY2486" s="1">
        <v>95</v>
      </c>
      <c r="LX2486" s="1">
        <v>113</v>
      </c>
      <c r="LZ2486" s="1">
        <v>118</v>
      </c>
      <c r="MA2486" s="1">
        <v>115</v>
      </c>
      <c r="MB2486" s="1">
        <v>64</v>
      </c>
      <c r="MD2486" s="1">
        <v>49</v>
      </c>
      <c r="ME2486" s="1">
        <v>92</v>
      </c>
      <c r="MF2486" s="1">
        <v>122</v>
      </c>
      <c r="MG2486" s="1">
        <v>95</v>
      </c>
      <c r="PG2486" s="1">
        <v>18</v>
      </c>
      <c r="PK2486" s="1">
        <v>18</v>
      </c>
      <c r="PL2486" s="1">
        <v>22</v>
      </c>
      <c r="PM2486" s="1">
        <v>24</v>
      </c>
      <c r="PN2486" s="1">
        <v>20</v>
      </c>
      <c r="PO2486" s="1">
        <v>20</v>
      </c>
      <c r="PP2486" s="1">
        <v>24</v>
      </c>
      <c r="SP2486" s="1">
        <v>98.3</v>
      </c>
      <c r="ST2486" s="1">
        <v>97.4</v>
      </c>
      <c r="SV2486" s="1">
        <v>97.7</v>
      </c>
      <c r="SW2486" s="1">
        <v>97.8</v>
      </c>
      <c r="SY2486" s="1">
        <v>96.8</v>
      </c>
      <c r="WG2486" s="1">
        <v>1</v>
      </c>
      <c r="WQ2486" s="1">
        <v>0</v>
      </c>
      <c r="WR2486" s="1">
        <v>1</v>
      </c>
      <c r="WU2486" s="1">
        <v>0</v>
      </c>
      <c r="WW2486" s="1">
        <v>0</v>
      </c>
      <c r="WX2486" s="1">
        <v>0</v>
      </c>
      <c r="WY2486" s="1">
        <v>0</v>
      </c>
      <c r="WZ2486" s="1">
        <v>0</v>
      </c>
      <c r="ZY2486" s="1">
        <v>290</v>
      </c>
      <c r="ZZ2486" s="1">
        <v>293</v>
      </c>
      <c r="AAY2486" s="1">
        <v>31</v>
      </c>
      <c r="ABB2486" s="1">
        <v>11</v>
      </c>
      <c r="ABE2486" s="1">
        <v>33.6</v>
      </c>
      <c r="ABM2486" s="1">
        <v>6.88</v>
      </c>
      <c r="ABO2486" s="1">
        <v>257</v>
      </c>
      <c r="ABU2486" s="1">
        <v>141</v>
      </c>
      <c r="ABX2486" s="1">
        <v>4.0999999999999996</v>
      </c>
      <c r="ACA2486" s="1">
        <v>101</v>
      </c>
      <c r="ACD2486" s="1">
        <v>8.9</v>
      </c>
      <c r="ACG2486" s="1">
        <v>134</v>
      </c>
      <c r="ACQ2486" s="1">
        <v>21</v>
      </c>
      <c r="ACT2486" s="1">
        <v>1.57</v>
      </c>
      <c r="ACW2486" s="1">
        <v>9</v>
      </c>
      <c r="ACZ2486" s="1">
        <v>6</v>
      </c>
      <c r="ADB2486" s="1">
        <v>3.5</v>
      </c>
      <c r="ADD2486" s="1">
        <v>0.2</v>
      </c>
      <c r="ADF2486" s="1">
        <v>2.5</v>
      </c>
      <c r="ADH2486" s="1">
        <v>93</v>
      </c>
      <c r="ADJ2486" s="1">
        <v>18</v>
      </c>
      <c r="ADL2486" s="1">
        <v>15</v>
      </c>
      <c r="ADP2486" s="1">
        <v>30</v>
      </c>
      <c r="ADQ2486" s="1">
        <v>34</v>
      </c>
      <c r="ADR2486" s="1">
        <v>2</v>
      </c>
      <c r="ADU2486" s="1">
        <v>3.6</v>
      </c>
      <c r="AGS2486" s="1">
        <v>0</v>
      </c>
      <c r="AGT2486" s="1">
        <v>0</v>
      </c>
      <c r="AGU2486" s="1">
        <v>0</v>
      </c>
      <c r="AGV2486" s="1">
        <v>0</v>
      </c>
      <c r="AGW2486" s="1">
        <v>0</v>
      </c>
      <c r="AGX2486" s="1">
        <v>0</v>
      </c>
      <c r="AGY2486" s="1">
        <v>0</v>
      </c>
      <c r="AGZ2486" s="1">
        <v>0</v>
      </c>
      <c r="AHA2486" s="1">
        <v>0</v>
      </c>
      <c r="AHB2486" s="1">
        <v>0</v>
      </c>
      <c r="AHC2486" s="1">
        <v>1</v>
      </c>
      <c r="AHD2486" s="1">
        <v>0</v>
      </c>
      <c r="AHE2486" s="1">
        <v>0</v>
      </c>
      <c r="AHF2486" s="1">
        <v>0</v>
      </c>
      <c r="AHH2486" s="1">
        <v>0</v>
      </c>
      <c r="AHI2486" s="1">
        <v>0</v>
      </c>
      <c r="AHK2486" s="1">
        <v>0</v>
      </c>
      <c r="AHL2486" s="1">
        <v>0</v>
      </c>
      <c r="AHM2486" s="1">
        <v>0</v>
      </c>
      <c r="AHN2486" s="1">
        <v>0</v>
      </c>
      <c r="AHO2486" s="1">
        <v>0</v>
      </c>
      <c r="AHP2486" s="1">
        <v>0</v>
      </c>
      <c r="AHQ2486" s="1">
        <v>0</v>
      </c>
      <c r="AHR2486" s="1">
        <v>0</v>
      </c>
      <c r="AIM2486" s="1">
        <v>0</v>
      </c>
      <c r="AIN2486" s="1">
        <v>0</v>
      </c>
      <c r="AIO2486" s="1">
        <v>0</v>
      </c>
      <c r="AIP2486" s="1">
        <v>1</v>
      </c>
      <c r="AIQ2486" s="1">
        <v>1</v>
      </c>
      <c r="AIR2486" s="1">
        <v>0</v>
      </c>
      <c r="AIS2486" s="1">
        <v>1</v>
      </c>
      <c r="AIT2486" s="1">
        <v>0</v>
      </c>
      <c r="AIU2486" s="1">
        <v>1</v>
      </c>
      <c r="AIV2486" s="1">
        <v>0</v>
      </c>
      <c r="AIW2486" s="1">
        <v>0</v>
      </c>
      <c r="AJB2486" s="1">
        <v>67</v>
      </c>
    </row>
    <row r="2487" spans="1:939" s="1" customFormat="1">
      <c r="B2487" s="1">
        <v>3</v>
      </c>
      <c r="C2487" s="1">
        <v>0</v>
      </c>
      <c r="Z2487" s="1">
        <v>0</v>
      </c>
      <c r="AA2487" s="1">
        <v>2</v>
      </c>
      <c r="AB2487" s="1" t="s">
        <v>10777</v>
      </c>
      <c r="AC2487" s="1">
        <v>35</v>
      </c>
      <c r="AD2487" s="1">
        <v>1</v>
      </c>
      <c r="AE2487" s="1">
        <v>0</v>
      </c>
      <c r="AG2487" s="1">
        <v>0</v>
      </c>
      <c r="AI2487" s="1">
        <v>132</v>
      </c>
      <c r="AJ2487" s="1">
        <v>132</v>
      </c>
      <c r="DR2487" s="1">
        <v>76</v>
      </c>
      <c r="DS2487" s="1">
        <v>68</v>
      </c>
      <c r="HA2487" s="1">
        <v>2</v>
      </c>
      <c r="HB2487" s="1">
        <v>0</v>
      </c>
      <c r="HT2487" s="1">
        <v>0</v>
      </c>
      <c r="HU2487" s="1">
        <v>0</v>
      </c>
      <c r="IP2487" s="1">
        <v>95</v>
      </c>
      <c r="IQ2487" s="1">
        <v>95</v>
      </c>
      <c r="LX2487" s="1">
        <v>100</v>
      </c>
      <c r="LY2487" s="1">
        <v>116</v>
      </c>
      <c r="PG2487" s="1">
        <v>26</v>
      </c>
      <c r="PH2487" s="1">
        <v>24</v>
      </c>
      <c r="SP2487" s="1">
        <v>98</v>
      </c>
      <c r="SQ2487" s="1">
        <v>97.6</v>
      </c>
      <c r="VX2487" s="1">
        <v>1</v>
      </c>
      <c r="VY2487" s="1">
        <v>1</v>
      </c>
      <c r="WQ2487" s="1">
        <v>0</v>
      </c>
      <c r="WR2487" s="1">
        <v>0</v>
      </c>
      <c r="ZY2487" s="1">
        <v>291.8</v>
      </c>
      <c r="ZZ2487" s="1">
        <v>291</v>
      </c>
      <c r="AAY2487" s="1">
        <v>29</v>
      </c>
      <c r="ABB2487" s="1">
        <v>11.2</v>
      </c>
      <c r="ABE2487" s="1">
        <v>33</v>
      </c>
      <c r="ABU2487" s="1">
        <v>142</v>
      </c>
      <c r="ABX2487" s="1">
        <v>4.0999999999999996</v>
      </c>
      <c r="ACA2487" s="1">
        <v>98</v>
      </c>
      <c r="ACD2487" s="1">
        <v>1.2</v>
      </c>
      <c r="ACG2487" s="1">
        <v>164</v>
      </c>
      <c r="ACQ2487" s="1">
        <v>22</v>
      </c>
      <c r="ACT2487" s="1">
        <v>1.4</v>
      </c>
      <c r="ACW2487" s="1">
        <v>20</v>
      </c>
      <c r="AGS2487" s="1">
        <v>1</v>
      </c>
      <c r="AGT2487" s="1">
        <v>0</v>
      </c>
      <c r="AGU2487" s="1">
        <v>1</v>
      </c>
      <c r="AGV2487" s="1">
        <v>0</v>
      </c>
      <c r="AGW2487" s="1">
        <v>0</v>
      </c>
      <c r="AGX2487" s="1">
        <v>0</v>
      </c>
      <c r="AGY2487" s="1">
        <v>0</v>
      </c>
      <c r="AGZ2487" s="1">
        <v>1</v>
      </c>
      <c r="AHA2487" s="1">
        <v>0</v>
      </c>
      <c r="AHB2487" s="1">
        <v>0</v>
      </c>
      <c r="AHC2487" s="1">
        <v>1</v>
      </c>
      <c r="AHD2487" s="1">
        <v>0</v>
      </c>
      <c r="AHE2487" s="1">
        <v>0</v>
      </c>
      <c r="AHF2487" s="1">
        <v>0</v>
      </c>
      <c r="AHH2487" s="1">
        <v>0</v>
      </c>
      <c r="AHI2487" s="1">
        <v>0</v>
      </c>
      <c r="AHK2487" s="1">
        <v>0</v>
      </c>
      <c r="AHL2487" s="1">
        <v>0</v>
      </c>
      <c r="AHM2487" s="1">
        <v>0</v>
      </c>
      <c r="AHN2487" s="1">
        <v>0</v>
      </c>
      <c r="AHO2487" s="1">
        <v>0</v>
      </c>
      <c r="AHP2487" s="1">
        <v>0</v>
      </c>
      <c r="AHQ2487" s="1">
        <v>0</v>
      </c>
      <c r="AHR2487" s="1">
        <v>0</v>
      </c>
      <c r="AIM2487" s="1">
        <v>0</v>
      </c>
      <c r="AIN2487" s="1">
        <v>0</v>
      </c>
      <c r="AIO2487" s="1">
        <v>0</v>
      </c>
      <c r="AIR2487" s="1">
        <v>0</v>
      </c>
      <c r="AIT2487" s="1">
        <v>1</v>
      </c>
      <c r="AIU2487" s="1">
        <v>1</v>
      </c>
      <c r="AIV2487" s="1">
        <v>0</v>
      </c>
      <c r="AIW2487" s="1">
        <v>0</v>
      </c>
      <c r="AIX2487" s="1">
        <v>43</v>
      </c>
      <c r="AJB2487" s="1">
        <v>60</v>
      </c>
    </row>
    <row r="2488" spans="1:939" s="1" customFormat="1">
      <c r="B2488" s="1">
        <v>4</v>
      </c>
      <c r="C2488" s="1">
        <v>0</v>
      </c>
      <c r="Z2488" s="1">
        <v>0</v>
      </c>
      <c r="AA2488" s="1">
        <v>2</v>
      </c>
      <c r="AB2488" s="1" t="s">
        <v>10778</v>
      </c>
      <c r="AC2488" s="1">
        <v>12</v>
      </c>
      <c r="AD2488" s="1">
        <v>0</v>
      </c>
      <c r="AE2488" s="1">
        <v>0</v>
      </c>
      <c r="AG2488" s="1">
        <v>0</v>
      </c>
      <c r="AI2488" s="1">
        <v>114</v>
      </c>
      <c r="AJ2488" s="1">
        <v>138</v>
      </c>
      <c r="DR2488" s="1">
        <v>60</v>
      </c>
      <c r="DS2488" s="1">
        <v>80</v>
      </c>
      <c r="HA2488" s="1">
        <v>2</v>
      </c>
      <c r="HB2488" s="1">
        <v>0</v>
      </c>
      <c r="HT2488" s="1">
        <v>0</v>
      </c>
      <c r="HU2488" s="1">
        <v>0</v>
      </c>
      <c r="IP2488" s="1">
        <v>94</v>
      </c>
      <c r="IQ2488" s="1">
        <v>95</v>
      </c>
      <c r="LX2488" s="1">
        <v>85</v>
      </c>
      <c r="LY2488" s="1">
        <v>118</v>
      </c>
      <c r="PG2488" s="1">
        <v>22</v>
      </c>
      <c r="PH2488" s="1">
        <v>22</v>
      </c>
      <c r="SP2488" s="1">
        <v>97.5</v>
      </c>
      <c r="SQ2488" s="1">
        <v>97.4</v>
      </c>
      <c r="VX2488" s="1">
        <v>1</v>
      </c>
      <c r="VY2488" s="1">
        <v>1</v>
      </c>
      <c r="WQ2488" s="1">
        <v>0</v>
      </c>
      <c r="WR2488" s="1">
        <v>0</v>
      </c>
      <c r="ZY2488" s="1">
        <v>287</v>
      </c>
      <c r="ZZ2488" s="1">
        <v>285</v>
      </c>
      <c r="AAY2488" s="1">
        <v>30</v>
      </c>
      <c r="ABB2488" s="1">
        <v>11.6</v>
      </c>
      <c r="ABE2488" s="1">
        <v>34</v>
      </c>
      <c r="ABU2488" s="1">
        <v>139</v>
      </c>
      <c r="ABX2488" s="1">
        <v>4.4000000000000004</v>
      </c>
      <c r="ACA2488" s="1">
        <v>98</v>
      </c>
      <c r="ACD2488" s="1">
        <v>1.1000000000000001</v>
      </c>
      <c r="ACG2488" s="1">
        <v>151</v>
      </c>
      <c r="ACQ2488" s="1">
        <v>22</v>
      </c>
      <c r="ACT2488" s="1">
        <v>1.6</v>
      </c>
      <c r="ACW2488" s="1">
        <v>17</v>
      </c>
      <c r="AGS2488" s="1">
        <v>1</v>
      </c>
      <c r="AGT2488" s="1">
        <v>0</v>
      </c>
      <c r="AGU2488" s="1">
        <v>1</v>
      </c>
      <c r="AGV2488" s="1">
        <v>0</v>
      </c>
      <c r="AGW2488" s="1">
        <v>0</v>
      </c>
      <c r="AGX2488" s="1">
        <v>0</v>
      </c>
      <c r="AGY2488" s="1">
        <v>0</v>
      </c>
      <c r="AGZ2488" s="1">
        <v>1</v>
      </c>
      <c r="AHA2488" s="1">
        <v>0</v>
      </c>
      <c r="AHB2488" s="1">
        <v>0</v>
      </c>
      <c r="AHC2488" s="1">
        <v>1</v>
      </c>
      <c r="AHD2488" s="1">
        <v>0</v>
      </c>
      <c r="AHE2488" s="1">
        <v>0</v>
      </c>
      <c r="AHF2488" s="1">
        <v>0</v>
      </c>
      <c r="AHH2488" s="1">
        <v>0</v>
      </c>
      <c r="AHI2488" s="1">
        <v>0</v>
      </c>
      <c r="AHK2488" s="1">
        <v>0</v>
      </c>
      <c r="AHL2488" s="1">
        <v>0</v>
      </c>
      <c r="AHM2488" s="1">
        <v>0</v>
      </c>
      <c r="AHN2488" s="1">
        <v>0</v>
      </c>
      <c r="AHO2488" s="1">
        <v>0</v>
      </c>
      <c r="AHP2488" s="1">
        <v>0</v>
      </c>
      <c r="AHQ2488" s="1">
        <v>0</v>
      </c>
      <c r="AHR2488" s="1">
        <v>0</v>
      </c>
      <c r="AIM2488" s="1">
        <v>0</v>
      </c>
      <c r="AIN2488" s="1">
        <v>0</v>
      </c>
      <c r="AIO2488" s="1">
        <v>0</v>
      </c>
      <c r="AIR2488" s="1">
        <v>0</v>
      </c>
      <c r="AIT2488" s="1">
        <v>1</v>
      </c>
      <c r="AIU2488" s="1">
        <v>1</v>
      </c>
      <c r="AIV2488" s="1">
        <v>0</v>
      </c>
      <c r="AIW2488" s="1">
        <v>0</v>
      </c>
      <c r="AIX2488" s="1">
        <v>41</v>
      </c>
      <c r="AJB2488" s="1">
        <v>60</v>
      </c>
    </row>
    <row r="2489" spans="1:939" s="1" customFormat="1">
      <c r="B2489" s="1">
        <v>5</v>
      </c>
      <c r="C2489" s="1">
        <v>0</v>
      </c>
      <c r="Z2489" s="1">
        <v>0</v>
      </c>
      <c r="AA2489" s="1">
        <v>2</v>
      </c>
      <c r="AB2489" s="1" t="s">
        <v>10779</v>
      </c>
      <c r="AC2489" s="1">
        <v>14</v>
      </c>
      <c r="AD2489" s="1">
        <v>0</v>
      </c>
      <c r="AE2489" s="1">
        <v>0</v>
      </c>
      <c r="AG2489" s="1">
        <v>0</v>
      </c>
      <c r="AI2489" s="1">
        <v>120</v>
      </c>
      <c r="AJ2489" s="1">
        <v>118</v>
      </c>
      <c r="DR2489" s="1">
        <v>74</v>
      </c>
      <c r="DS2489" s="1">
        <v>72</v>
      </c>
      <c r="HA2489" s="1">
        <v>2</v>
      </c>
      <c r="HB2489" s="1">
        <v>2</v>
      </c>
      <c r="HT2489" s="1">
        <v>0</v>
      </c>
      <c r="HU2489" s="1">
        <v>0</v>
      </c>
      <c r="IP2489" s="1">
        <v>97</v>
      </c>
      <c r="IQ2489" s="1">
        <v>95</v>
      </c>
      <c r="LX2489" s="1">
        <v>69</v>
      </c>
      <c r="LY2489" s="1">
        <v>116</v>
      </c>
      <c r="PG2489" s="1">
        <v>22</v>
      </c>
      <c r="PH2489" s="1">
        <v>20</v>
      </c>
      <c r="SP2489" s="1">
        <v>97.7</v>
      </c>
      <c r="SQ2489" s="1">
        <v>96.9</v>
      </c>
      <c r="VX2489" s="1">
        <v>1</v>
      </c>
      <c r="VY2489" s="1">
        <v>1</v>
      </c>
      <c r="WQ2489" s="1">
        <v>0</v>
      </c>
      <c r="WR2489" s="1">
        <v>0</v>
      </c>
      <c r="ZY2489" s="1">
        <v>284.39999999999998</v>
      </c>
      <c r="ZZ2489" s="1">
        <v>282.39999999999998</v>
      </c>
      <c r="AAY2489" s="1">
        <v>30</v>
      </c>
      <c r="ABB2489" s="1">
        <v>11.6</v>
      </c>
      <c r="ABE2489" s="1">
        <v>34</v>
      </c>
      <c r="ABU2489" s="1">
        <v>138</v>
      </c>
      <c r="ABX2489" s="1">
        <v>4.3</v>
      </c>
      <c r="ACA2489" s="1">
        <v>96</v>
      </c>
      <c r="ACD2489" s="1">
        <v>1.1599999999999999</v>
      </c>
      <c r="ACG2489" s="1">
        <v>161</v>
      </c>
      <c r="ACQ2489" s="1">
        <v>30</v>
      </c>
      <c r="ACT2489" s="1">
        <v>1.6</v>
      </c>
      <c r="ACW2489" s="1">
        <v>17</v>
      </c>
      <c r="AGS2489" s="1">
        <v>1</v>
      </c>
      <c r="AGT2489" s="1">
        <v>0</v>
      </c>
      <c r="AGU2489" s="1">
        <v>1</v>
      </c>
      <c r="AGV2489" s="1">
        <v>0</v>
      </c>
      <c r="AGW2489" s="1">
        <v>0</v>
      </c>
      <c r="AGX2489" s="1">
        <v>0</v>
      </c>
      <c r="AGY2489" s="1">
        <v>0</v>
      </c>
      <c r="AGZ2489" s="1">
        <v>1</v>
      </c>
      <c r="AHA2489" s="1">
        <v>0</v>
      </c>
      <c r="AHB2489" s="1">
        <v>0</v>
      </c>
      <c r="AHC2489" s="1">
        <v>1</v>
      </c>
      <c r="AHD2489" s="1">
        <v>0</v>
      </c>
      <c r="AHE2489" s="1">
        <v>0</v>
      </c>
      <c r="AHF2489" s="1">
        <v>0</v>
      </c>
      <c r="AHH2489" s="1">
        <v>0</v>
      </c>
      <c r="AHI2489" s="1">
        <v>0</v>
      </c>
      <c r="AHK2489" s="1">
        <v>0</v>
      </c>
      <c r="AHL2489" s="1">
        <v>0</v>
      </c>
      <c r="AHM2489" s="1">
        <v>0</v>
      </c>
      <c r="AHN2489" s="1">
        <v>0</v>
      </c>
      <c r="AHO2489" s="1">
        <v>0</v>
      </c>
      <c r="AHP2489" s="1">
        <v>0</v>
      </c>
      <c r="AHQ2489" s="1">
        <v>0</v>
      </c>
      <c r="AHR2489" s="1">
        <v>0</v>
      </c>
      <c r="AIM2489" s="1">
        <v>0</v>
      </c>
      <c r="AIN2489" s="1">
        <v>0</v>
      </c>
      <c r="AIO2489" s="1">
        <v>0</v>
      </c>
      <c r="AIR2489" s="1">
        <v>0</v>
      </c>
      <c r="AIT2489" s="1">
        <v>1</v>
      </c>
      <c r="AIU2489" s="1">
        <v>1</v>
      </c>
      <c r="AIV2489" s="1">
        <v>0</v>
      </c>
      <c r="AIW2489" s="1">
        <v>0</v>
      </c>
      <c r="AIX2489" s="1">
        <v>30</v>
      </c>
      <c r="AJB2489" s="1">
        <v>33</v>
      </c>
    </row>
    <row r="2490" spans="1:939" s="1" customFormat="1">
      <c r="B2490" s="1">
        <v>6</v>
      </c>
      <c r="C2490" s="1">
        <v>0</v>
      </c>
      <c r="Z2490" s="1">
        <v>0</v>
      </c>
      <c r="AA2490" s="1">
        <v>1</v>
      </c>
      <c r="AB2490" s="1" t="s">
        <v>10780</v>
      </c>
      <c r="AC2490" s="1">
        <v>8</v>
      </c>
      <c r="AD2490" s="1">
        <v>0</v>
      </c>
      <c r="AE2490" s="1">
        <v>1</v>
      </c>
      <c r="AF2490" s="1">
        <v>0</v>
      </c>
      <c r="AG2490" s="1">
        <v>0</v>
      </c>
      <c r="AI2490" s="1">
        <v>118</v>
      </c>
      <c r="AJ2490" s="1">
        <v>124</v>
      </c>
      <c r="DR2490" s="1">
        <v>78</v>
      </c>
      <c r="DS2490" s="1">
        <v>72</v>
      </c>
      <c r="HA2490" s="1">
        <v>2</v>
      </c>
      <c r="HB2490" s="1">
        <v>2</v>
      </c>
      <c r="HT2490" s="1">
        <v>0</v>
      </c>
      <c r="HU2490" s="1">
        <v>0</v>
      </c>
      <c r="IP2490" s="1">
        <v>97</v>
      </c>
      <c r="IQ2490" s="1">
        <v>95</v>
      </c>
      <c r="LX2490" s="1">
        <v>96</v>
      </c>
      <c r="LY2490" s="1">
        <v>83</v>
      </c>
      <c r="PG2490" s="1">
        <v>26</v>
      </c>
      <c r="PH2490" s="1">
        <v>20</v>
      </c>
      <c r="SP2490" s="1">
        <v>96.9</v>
      </c>
      <c r="SQ2490" s="1">
        <v>97.3</v>
      </c>
      <c r="VX2490" s="1">
        <v>1</v>
      </c>
      <c r="VY2490" s="1">
        <v>1</v>
      </c>
      <c r="WQ2490" s="1">
        <v>0</v>
      </c>
      <c r="WR2490" s="1">
        <v>0</v>
      </c>
      <c r="ZY2490" s="1">
        <v>283.60000000000002</v>
      </c>
      <c r="ZZ2490" s="1">
        <v>281.8</v>
      </c>
      <c r="AAY2490" s="1">
        <v>30</v>
      </c>
      <c r="ABB2490" s="1">
        <v>13.3</v>
      </c>
      <c r="ABE2490" s="1">
        <v>39</v>
      </c>
      <c r="ABU2490" s="1">
        <v>139</v>
      </c>
      <c r="ABX2490" s="1">
        <v>4.4000000000000004</v>
      </c>
      <c r="ACA2490" s="1">
        <v>96</v>
      </c>
      <c r="ACD2490" s="1">
        <v>1.1499999999999999</v>
      </c>
      <c r="ACG2490" s="1">
        <v>144</v>
      </c>
      <c r="ACQ2490" s="1">
        <v>30</v>
      </c>
      <c r="ACT2490" s="1">
        <v>1.7</v>
      </c>
      <c r="ACW2490" s="1">
        <v>18</v>
      </c>
      <c r="AGS2490" s="1">
        <v>1</v>
      </c>
      <c r="AGT2490" s="1">
        <v>0</v>
      </c>
      <c r="AGU2490" s="1">
        <v>1</v>
      </c>
      <c r="AGV2490" s="1">
        <v>0</v>
      </c>
      <c r="AGW2490" s="1">
        <v>0</v>
      </c>
      <c r="AGX2490" s="1">
        <v>0</v>
      </c>
      <c r="AGY2490" s="1">
        <v>0</v>
      </c>
      <c r="AGZ2490" s="1">
        <v>1</v>
      </c>
      <c r="AHA2490" s="1">
        <v>0</v>
      </c>
      <c r="AHB2490" s="1">
        <v>0</v>
      </c>
      <c r="AHC2490" s="1">
        <v>1</v>
      </c>
      <c r="AHD2490" s="1">
        <v>0</v>
      </c>
      <c r="AHE2490" s="1">
        <v>0</v>
      </c>
      <c r="AHF2490" s="1">
        <v>0</v>
      </c>
      <c r="AHH2490" s="1">
        <v>0</v>
      </c>
      <c r="AHI2490" s="1">
        <v>0</v>
      </c>
      <c r="AHK2490" s="1">
        <v>0</v>
      </c>
      <c r="AHL2490" s="1">
        <v>0</v>
      </c>
      <c r="AHM2490" s="1">
        <v>0</v>
      </c>
      <c r="AHN2490" s="1">
        <v>0</v>
      </c>
      <c r="AHO2490" s="1">
        <v>0</v>
      </c>
      <c r="AHP2490" s="1">
        <v>0</v>
      </c>
      <c r="AHQ2490" s="1">
        <v>0</v>
      </c>
      <c r="AHR2490" s="1">
        <v>0</v>
      </c>
      <c r="AIM2490" s="1">
        <v>0</v>
      </c>
      <c r="AIN2490" s="1">
        <v>0</v>
      </c>
      <c r="AIO2490" s="1">
        <v>0</v>
      </c>
      <c r="AIR2490" s="1">
        <v>0</v>
      </c>
      <c r="AIT2490" s="1">
        <v>2</v>
      </c>
      <c r="AIU2490" s="1">
        <v>0</v>
      </c>
      <c r="AIV2490" s="1">
        <v>0</v>
      </c>
      <c r="AIW2490" s="1">
        <v>0</v>
      </c>
      <c r="AIX2490" s="1">
        <v>46</v>
      </c>
      <c r="AIY2490" s="1">
        <v>61</v>
      </c>
    </row>
    <row r="2491" spans="1:939" s="1" customFormat="1">
      <c r="B2491" s="1">
        <v>7</v>
      </c>
      <c r="C2491" s="1">
        <v>0</v>
      </c>
      <c r="Z2491" s="1">
        <v>0</v>
      </c>
      <c r="AA2491" s="1">
        <v>2</v>
      </c>
      <c r="AB2491" s="1" t="s">
        <v>10781</v>
      </c>
      <c r="AC2491" s="1">
        <v>6</v>
      </c>
      <c r="AD2491" s="1">
        <v>1</v>
      </c>
      <c r="AE2491" s="1">
        <v>1</v>
      </c>
      <c r="AF2491" s="1">
        <v>0</v>
      </c>
      <c r="AG2491" s="1">
        <v>0</v>
      </c>
      <c r="AI2491" s="1">
        <v>138</v>
      </c>
      <c r="AJ2491" s="1">
        <v>130</v>
      </c>
      <c r="DR2491" s="1">
        <v>68</v>
      </c>
      <c r="DS2491" s="1">
        <v>70</v>
      </c>
      <c r="HA2491" s="1">
        <v>0</v>
      </c>
      <c r="HB2491" s="1">
        <v>0</v>
      </c>
      <c r="HT2491" s="1">
        <v>0</v>
      </c>
      <c r="HU2491" s="1">
        <v>0</v>
      </c>
      <c r="IP2491" s="1">
        <v>95</v>
      </c>
      <c r="IQ2491" s="1">
        <v>95</v>
      </c>
      <c r="LX2491" s="1">
        <v>86</v>
      </c>
      <c r="LY2491" s="1">
        <v>80</v>
      </c>
      <c r="PG2491" s="1">
        <v>22</v>
      </c>
      <c r="PH2491" s="1">
        <v>20</v>
      </c>
      <c r="SP2491" s="1">
        <v>97.3</v>
      </c>
      <c r="SQ2491" s="1">
        <v>96.8</v>
      </c>
      <c r="VX2491" s="1">
        <v>1</v>
      </c>
      <c r="VY2491" s="1">
        <v>1</v>
      </c>
      <c r="WQ2491" s="1">
        <v>0</v>
      </c>
      <c r="WR2491" s="1">
        <v>0</v>
      </c>
      <c r="ZY2491" s="1">
        <v>278</v>
      </c>
      <c r="ZZ2491" s="1">
        <v>279.8</v>
      </c>
      <c r="AAY2491" s="1">
        <v>26</v>
      </c>
      <c r="ABB2491" s="1">
        <v>13.3</v>
      </c>
      <c r="ABE2491" s="1">
        <v>39</v>
      </c>
      <c r="ABU2491" s="1">
        <v>136</v>
      </c>
      <c r="ABX2491" s="1">
        <v>4.2</v>
      </c>
      <c r="ACA2491" s="1">
        <v>98</v>
      </c>
      <c r="ACD2491" s="1">
        <v>0.99</v>
      </c>
      <c r="ACG2491" s="1">
        <v>135</v>
      </c>
      <c r="ACQ2491" s="1">
        <v>26</v>
      </c>
      <c r="ACT2491" s="1">
        <v>1.7</v>
      </c>
      <c r="ACW2491" s="1">
        <v>17</v>
      </c>
      <c r="AGS2491" s="1">
        <v>1</v>
      </c>
      <c r="AGT2491" s="1">
        <v>0</v>
      </c>
      <c r="AGU2491" s="1">
        <v>1</v>
      </c>
      <c r="AGV2491" s="1">
        <v>0</v>
      </c>
      <c r="AGW2491" s="1">
        <v>0</v>
      </c>
      <c r="AGX2491" s="1">
        <v>0</v>
      </c>
      <c r="AGY2491" s="1">
        <v>0</v>
      </c>
      <c r="AGZ2491" s="1">
        <v>1</v>
      </c>
      <c r="AHA2491" s="1">
        <v>0</v>
      </c>
      <c r="AHB2491" s="1">
        <v>0</v>
      </c>
      <c r="AHC2491" s="1">
        <v>1</v>
      </c>
      <c r="AHD2491" s="1">
        <v>0</v>
      </c>
      <c r="AHE2491" s="1">
        <v>0</v>
      </c>
      <c r="AHF2491" s="1">
        <v>0</v>
      </c>
      <c r="AHH2491" s="1">
        <v>0</v>
      </c>
      <c r="AHI2491" s="1">
        <v>0</v>
      </c>
      <c r="AHK2491" s="1">
        <v>0</v>
      </c>
      <c r="AHL2491" s="1">
        <v>0</v>
      </c>
      <c r="AHM2491" s="1">
        <v>0</v>
      </c>
      <c r="AHN2491" s="1">
        <v>0</v>
      </c>
      <c r="AHO2491" s="1">
        <v>0</v>
      </c>
      <c r="AHP2491" s="1">
        <v>0</v>
      </c>
      <c r="AHQ2491" s="1">
        <v>0</v>
      </c>
      <c r="AHR2491" s="1">
        <v>0</v>
      </c>
      <c r="AIM2491" s="1">
        <v>0</v>
      </c>
      <c r="AIN2491" s="1">
        <v>0</v>
      </c>
      <c r="AIO2491" s="1">
        <v>0</v>
      </c>
      <c r="AIR2491" s="1">
        <v>0</v>
      </c>
      <c r="AIT2491" s="1">
        <v>0</v>
      </c>
      <c r="AIU2491" s="1">
        <v>2</v>
      </c>
      <c r="AIV2491" s="1">
        <v>0</v>
      </c>
      <c r="AIW2491" s="1">
        <v>0</v>
      </c>
      <c r="AJB2491" s="1">
        <v>45</v>
      </c>
      <c r="AJC2491" s="1">
        <v>50</v>
      </c>
    </row>
    <row r="2492" spans="1:939" s="1" customFormat="1">
      <c r="B2492" s="1">
        <v>8</v>
      </c>
      <c r="C2492" s="1">
        <v>0</v>
      </c>
      <c r="Z2492" s="1">
        <v>0</v>
      </c>
      <c r="AA2492" s="1">
        <v>2</v>
      </c>
      <c r="AB2492" s="1" t="s">
        <v>10782</v>
      </c>
      <c r="AC2492" s="1">
        <v>9</v>
      </c>
      <c r="AD2492" s="1">
        <v>0</v>
      </c>
      <c r="AE2492" s="1">
        <v>2</v>
      </c>
      <c r="AF2492" s="1">
        <v>0</v>
      </c>
      <c r="AG2492" s="1">
        <v>0</v>
      </c>
      <c r="AI2492" s="1">
        <v>122</v>
      </c>
      <c r="AJ2492" s="1">
        <v>118</v>
      </c>
      <c r="DR2492" s="1">
        <v>80</v>
      </c>
      <c r="DS2492" s="1">
        <v>70</v>
      </c>
      <c r="HA2492" s="1">
        <v>0</v>
      </c>
      <c r="HB2492" s="1">
        <v>0</v>
      </c>
      <c r="HT2492" s="1">
        <v>0</v>
      </c>
      <c r="HU2492" s="1">
        <v>0</v>
      </c>
      <c r="IP2492" s="1">
        <v>97</v>
      </c>
      <c r="IQ2492" s="1">
        <v>95</v>
      </c>
      <c r="LX2492" s="1">
        <v>71</v>
      </c>
      <c r="LY2492" s="1">
        <v>88</v>
      </c>
      <c r="PG2492" s="1">
        <v>20</v>
      </c>
      <c r="PH2492" s="1">
        <v>20</v>
      </c>
      <c r="SP2492" s="1">
        <v>96.8</v>
      </c>
      <c r="SQ2492" s="1">
        <v>97.3</v>
      </c>
      <c r="VX2492" s="1">
        <v>1</v>
      </c>
      <c r="VY2492" s="1">
        <v>1</v>
      </c>
      <c r="WQ2492" s="1">
        <v>0</v>
      </c>
      <c r="WR2492" s="1">
        <v>0</v>
      </c>
      <c r="ZY2492" s="1">
        <v>278</v>
      </c>
      <c r="ZZ2492" s="1">
        <v>279.39999999999998</v>
      </c>
      <c r="AAY2492" s="1">
        <v>25</v>
      </c>
      <c r="ABB2492" s="1">
        <v>13</v>
      </c>
      <c r="ABE2492" s="1">
        <v>39</v>
      </c>
      <c r="ABU2492" s="1">
        <v>137</v>
      </c>
      <c r="ABX2492" s="1">
        <v>4.0999999999999996</v>
      </c>
      <c r="ACA2492" s="1">
        <v>97</v>
      </c>
      <c r="ACD2492" s="1">
        <v>1.04</v>
      </c>
      <c r="ACG2492" s="1">
        <v>170</v>
      </c>
      <c r="ACQ2492" s="1">
        <v>27</v>
      </c>
      <c r="ACT2492" s="1">
        <v>1.7</v>
      </c>
      <c r="ACW2492" s="1">
        <v>19</v>
      </c>
      <c r="AGS2492" s="1">
        <v>1</v>
      </c>
      <c r="AGT2492" s="1">
        <v>0</v>
      </c>
      <c r="AGU2492" s="1">
        <v>1</v>
      </c>
      <c r="AGV2492" s="1">
        <v>0</v>
      </c>
      <c r="AGW2492" s="1">
        <v>0</v>
      </c>
      <c r="AGX2492" s="1">
        <v>0</v>
      </c>
      <c r="AGY2492" s="1">
        <v>0</v>
      </c>
      <c r="AGZ2492" s="1">
        <v>1</v>
      </c>
      <c r="AHA2492" s="1">
        <v>0</v>
      </c>
      <c r="AHB2492" s="1">
        <v>0</v>
      </c>
      <c r="AHC2492" s="1">
        <v>1</v>
      </c>
      <c r="AHD2492" s="1">
        <v>0</v>
      </c>
      <c r="AHE2492" s="1">
        <v>0</v>
      </c>
      <c r="AHF2492" s="1">
        <v>0</v>
      </c>
      <c r="AHH2492" s="1">
        <v>0</v>
      </c>
      <c r="AHI2492" s="1">
        <v>0</v>
      </c>
      <c r="AHK2492" s="1">
        <v>0</v>
      </c>
      <c r="AHL2492" s="1">
        <v>0</v>
      </c>
      <c r="AHM2492" s="1">
        <v>0</v>
      </c>
      <c r="AHN2492" s="1">
        <v>0</v>
      </c>
      <c r="AHO2492" s="1">
        <v>0</v>
      </c>
      <c r="AHP2492" s="1">
        <v>0</v>
      </c>
      <c r="AHQ2492" s="1">
        <v>0</v>
      </c>
      <c r="AHR2492" s="1">
        <v>0</v>
      </c>
      <c r="AIM2492" s="1">
        <v>0</v>
      </c>
      <c r="AIN2492" s="1">
        <v>0</v>
      </c>
      <c r="AIO2492" s="1">
        <v>0</v>
      </c>
      <c r="AIR2492" s="1">
        <v>0</v>
      </c>
      <c r="AIT2492" s="1">
        <v>0</v>
      </c>
      <c r="AIU2492" s="1">
        <v>2</v>
      </c>
      <c r="AIV2492" s="1">
        <v>0</v>
      </c>
      <c r="AIW2492" s="1">
        <v>0</v>
      </c>
      <c r="AJB2492" s="1">
        <v>45</v>
      </c>
      <c r="AJC2492" s="1">
        <v>32</v>
      </c>
    </row>
    <row r="2493" spans="1:939" s="1" customFormat="1">
      <c r="B2493" s="1">
        <v>9</v>
      </c>
      <c r="C2493" s="1">
        <v>1</v>
      </c>
      <c r="D2493" s="1" t="s">
        <v>7525</v>
      </c>
      <c r="E2493" s="1" t="s">
        <v>10783</v>
      </c>
      <c r="O2493" s="1">
        <v>1</v>
      </c>
      <c r="P2493" s="1">
        <v>1</v>
      </c>
      <c r="Z2493" s="1">
        <v>0</v>
      </c>
      <c r="AA2493" s="1">
        <v>2</v>
      </c>
      <c r="AB2493" s="1" t="s">
        <v>10784</v>
      </c>
      <c r="AC2493" s="1">
        <v>7</v>
      </c>
      <c r="AD2493" s="1">
        <v>0</v>
      </c>
      <c r="AE2493" s="1">
        <v>2</v>
      </c>
      <c r="AF2493" s="1">
        <v>0</v>
      </c>
      <c r="AG2493" s="1">
        <v>0</v>
      </c>
      <c r="AI2493" s="1">
        <v>110</v>
      </c>
      <c r="AJ2493" s="1">
        <v>116</v>
      </c>
      <c r="DR2493" s="1">
        <v>70</v>
      </c>
      <c r="DS2493" s="1">
        <v>70</v>
      </c>
      <c r="HA2493" s="1">
        <v>0</v>
      </c>
      <c r="HB2493" s="1">
        <v>0</v>
      </c>
      <c r="HT2493" s="1">
        <v>0</v>
      </c>
      <c r="HU2493" s="1">
        <v>0</v>
      </c>
      <c r="IP2493" s="1">
        <v>95</v>
      </c>
      <c r="IQ2493" s="1">
        <v>95</v>
      </c>
      <c r="LX2493" s="1">
        <v>104</v>
      </c>
      <c r="LY2493" s="1">
        <v>124</v>
      </c>
      <c r="PG2493" s="1">
        <v>18</v>
      </c>
      <c r="PH2493" s="1">
        <v>20</v>
      </c>
      <c r="SP2493" s="1">
        <v>98.9</v>
      </c>
      <c r="SQ2493" s="1">
        <v>96.9</v>
      </c>
      <c r="VX2493" s="1">
        <v>1</v>
      </c>
      <c r="VY2493" s="1">
        <v>1</v>
      </c>
      <c r="WQ2493" s="1">
        <v>0</v>
      </c>
      <c r="WR2493" s="1">
        <v>0</v>
      </c>
      <c r="ZY2493" s="1">
        <v>277.60000000000002</v>
      </c>
      <c r="ZZ2493" s="1">
        <v>279</v>
      </c>
      <c r="AAY2493" s="1">
        <v>28</v>
      </c>
      <c r="ABB2493" s="1">
        <v>12.2</v>
      </c>
      <c r="ABE2493" s="1">
        <v>36</v>
      </c>
      <c r="ABU2493" s="1">
        <v>136</v>
      </c>
      <c r="ABX2493" s="1">
        <v>4.2</v>
      </c>
      <c r="ACA2493" s="1">
        <v>97</v>
      </c>
      <c r="ACD2493" s="1">
        <v>1.06</v>
      </c>
      <c r="ACG2493" s="1">
        <v>148</v>
      </c>
      <c r="ACQ2493" s="1">
        <v>32</v>
      </c>
      <c r="ACT2493" s="1">
        <v>1.8</v>
      </c>
      <c r="ACW2493" s="1">
        <v>17</v>
      </c>
      <c r="AGS2493" s="1">
        <v>1</v>
      </c>
      <c r="AGT2493" s="1">
        <v>0</v>
      </c>
      <c r="AGU2493" s="1">
        <v>1</v>
      </c>
      <c r="AGV2493" s="1">
        <v>0</v>
      </c>
      <c r="AGW2493" s="1">
        <v>0</v>
      </c>
      <c r="AGX2493" s="1">
        <v>0</v>
      </c>
      <c r="AGY2493" s="1">
        <v>0</v>
      </c>
      <c r="AGZ2493" s="1">
        <v>1</v>
      </c>
      <c r="AHA2493" s="1">
        <v>1</v>
      </c>
      <c r="AHB2493" s="1">
        <v>2</v>
      </c>
      <c r="AHC2493" s="1">
        <v>1</v>
      </c>
      <c r="AHD2493" s="1">
        <v>0</v>
      </c>
      <c r="AHE2493" s="1">
        <v>0</v>
      </c>
      <c r="AHF2493" s="1">
        <v>0</v>
      </c>
      <c r="AHH2493" s="1">
        <v>0</v>
      </c>
      <c r="AHI2493" s="1">
        <v>0</v>
      </c>
      <c r="AHK2493" s="1">
        <v>0</v>
      </c>
      <c r="AHL2493" s="1">
        <v>0</v>
      </c>
      <c r="AHM2493" s="1">
        <v>0</v>
      </c>
      <c r="AHN2493" s="1">
        <v>0</v>
      </c>
      <c r="AHO2493" s="1">
        <v>0</v>
      </c>
      <c r="AHP2493" s="1">
        <v>0</v>
      </c>
      <c r="AHQ2493" s="1">
        <v>0</v>
      </c>
      <c r="AHR2493" s="1">
        <v>5</v>
      </c>
      <c r="AIM2493" s="1">
        <v>0</v>
      </c>
      <c r="AIN2493" s="1">
        <v>0</v>
      </c>
      <c r="AIO2493" s="1">
        <v>0</v>
      </c>
      <c r="AIR2493" s="1">
        <v>0</v>
      </c>
      <c r="AIT2493" s="1">
        <v>1</v>
      </c>
      <c r="AIU2493" s="1">
        <v>1</v>
      </c>
      <c r="AIV2493" s="1">
        <v>0</v>
      </c>
      <c r="AIW2493" s="1">
        <v>0</v>
      </c>
      <c r="AIX2493" s="1">
        <v>53</v>
      </c>
      <c r="AJB2493" s="1">
        <v>40</v>
      </c>
    </row>
    <row r="2494" spans="1:939" s="1" customFormat="1">
      <c r="B2494" s="1">
        <v>10</v>
      </c>
      <c r="C2494" s="1">
        <v>0</v>
      </c>
      <c r="Z2494" s="1">
        <v>0</v>
      </c>
      <c r="AA2494" s="1">
        <v>1</v>
      </c>
      <c r="AB2494" s="1" t="s">
        <v>10785</v>
      </c>
      <c r="AC2494" s="1">
        <v>9</v>
      </c>
      <c r="AD2494" s="1">
        <v>0</v>
      </c>
      <c r="AE2494" s="1">
        <v>1</v>
      </c>
      <c r="AF2494" s="1">
        <v>0</v>
      </c>
      <c r="AG2494" s="1">
        <v>0</v>
      </c>
      <c r="AI2494" s="1">
        <v>128</v>
      </c>
      <c r="DR2494" s="1">
        <v>70</v>
      </c>
      <c r="HA2494" s="1">
        <v>0</v>
      </c>
      <c r="HT2494" s="1">
        <v>0</v>
      </c>
      <c r="IP2494" s="1">
        <v>95</v>
      </c>
      <c r="LX2494" s="1">
        <v>110</v>
      </c>
      <c r="PG2494" s="1">
        <v>20</v>
      </c>
      <c r="SP2494" s="1">
        <v>96.8</v>
      </c>
      <c r="VX2494" s="1">
        <v>1</v>
      </c>
      <c r="WQ2494" s="1">
        <v>0</v>
      </c>
      <c r="ZY2494" s="1">
        <v>281.8</v>
      </c>
      <c r="AAY2494" s="1">
        <v>28</v>
      </c>
      <c r="AAZ2494" s="1">
        <v>23</v>
      </c>
      <c r="ABB2494" s="1">
        <v>12.9</v>
      </c>
      <c r="ABE2494" s="1">
        <v>38</v>
      </c>
      <c r="ABU2494" s="1">
        <v>133</v>
      </c>
      <c r="ABV2494" s="1">
        <v>133</v>
      </c>
      <c r="ABX2494" s="1">
        <v>4.3</v>
      </c>
      <c r="ABY2494" s="1">
        <v>4.9000000000000004</v>
      </c>
      <c r="ACA2494" s="1">
        <v>95</v>
      </c>
      <c r="ACB2494" s="1">
        <v>95</v>
      </c>
      <c r="ACD2494" s="1">
        <v>0.98</v>
      </c>
      <c r="ACE2494" s="1">
        <v>9.4</v>
      </c>
      <c r="ACG2494" s="1">
        <v>107</v>
      </c>
      <c r="ACH2494" s="1">
        <v>91</v>
      </c>
      <c r="ACQ2494" s="1">
        <v>36</v>
      </c>
      <c r="ACR2494" s="1">
        <v>36</v>
      </c>
      <c r="ACT2494" s="1">
        <v>1.9</v>
      </c>
      <c r="ACU2494" s="1">
        <v>1.84</v>
      </c>
      <c r="ACW2494" s="1">
        <v>16</v>
      </c>
      <c r="ACX2494" s="1">
        <v>15</v>
      </c>
      <c r="ADR2494" s="1">
        <v>2.2000000000000002</v>
      </c>
      <c r="AGS2494" s="1">
        <v>0</v>
      </c>
      <c r="AGT2494" s="1">
        <v>0</v>
      </c>
      <c r="AGU2494" s="1">
        <v>0</v>
      </c>
      <c r="AGV2494" s="1">
        <v>0</v>
      </c>
      <c r="AGW2494" s="1">
        <v>0</v>
      </c>
      <c r="AGX2494" s="1">
        <v>0</v>
      </c>
      <c r="AGY2494" s="1">
        <v>0</v>
      </c>
      <c r="AGZ2494" s="1">
        <v>1</v>
      </c>
      <c r="AHA2494" s="1">
        <v>0</v>
      </c>
      <c r="AHB2494" s="1">
        <v>0</v>
      </c>
      <c r="AHC2494" s="1">
        <v>1</v>
      </c>
      <c r="AHD2494" s="1">
        <v>0</v>
      </c>
      <c r="AHE2494" s="1">
        <v>0</v>
      </c>
      <c r="AHF2494" s="1">
        <v>0</v>
      </c>
      <c r="AHH2494" s="1">
        <v>0</v>
      </c>
      <c r="AHI2494" s="1">
        <v>0</v>
      </c>
      <c r="AHK2494" s="1">
        <v>0</v>
      </c>
      <c r="AHL2494" s="1">
        <v>0</v>
      </c>
      <c r="AHM2494" s="1">
        <v>0</v>
      </c>
      <c r="AHN2494" s="1">
        <v>0</v>
      </c>
      <c r="AHO2494" s="1">
        <v>0</v>
      </c>
      <c r="AHP2494" s="1">
        <v>0</v>
      </c>
      <c r="AHQ2494" s="1">
        <v>0</v>
      </c>
      <c r="AHR2494" s="1">
        <v>0</v>
      </c>
      <c r="AIM2494" s="1">
        <v>0</v>
      </c>
      <c r="AIN2494" s="1">
        <v>0</v>
      </c>
      <c r="AIO2494" s="1">
        <v>0</v>
      </c>
      <c r="AIR2494" s="1">
        <v>0</v>
      </c>
      <c r="AIT2494" s="1">
        <v>1</v>
      </c>
      <c r="AIU2494" s="1">
        <v>1</v>
      </c>
      <c r="AIV2494" s="1">
        <v>0</v>
      </c>
      <c r="AIW2494" s="1">
        <v>0</v>
      </c>
      <c r="AIX2494" s="1">
        <v>49</v>
      </c>
      <c r="AJB2494" s="1">
        <v>68</v>
      </c>
    </row>
    <row r="2495" spans="1:939" s="1" customFormat="1">
      <c r="B2495" s="1">
        <v>11</v>
      </c>
      <c r="C2495" s="1">
        <v>0</v>
      </c>
      <c r="Z2495" s="1">
        <v>0</v>
      </c>
      <c r="AA2495" s="1">
        <v>2</v>
      </c>
      <c r="AB2495" s="1" t="s">
        <v>10786</v>
      </c>
      <c r="AC2495" s="1">
        <v>3</v>
      </c>
      <c r="AD2495" s="1">
        <v>0</v>
      </c>
      <c r="AE2495" s="1">
        <v>0</v>
      </c>
      <c r="AG2495" s="1">
        <v>0</v>
      </c>
      <c r="AI2495" s="1">
        <v>104</v>
      </c>
      <c r="AJ2495" s="1">
        <v>118</v>
      </c>
      <c r="DR2495" s="1">
        <v>68</v>
      </c>
      <c r="DS2495" s="1">
        <v>80</v>
      </c>
      <c r="HA2495" s="1">
        <v>0</v>
      </c>
      <c r="HB2495" s="1">
        <v>0</v>
      </c>
      <c r="HT2495" s="1">
        <v>0</v>
      </c>
      <c r="HU2495" s="1">
        <v>0</v>
      </c>
      <c r="IP2495" s="1">
        <v>94</v>
      </c>
      <c r="IQ2495" s="1">
        <v>95</v>
      </c>
      <c r="LX2495" s="1">
        <v>108</v>
      </c>
      <c r="LY2495" s="1">
        <v>116</v>
      </c>
      <c r="PG2495" s="1">
        <v>22</v>
      </c>
      <c r="PH2495" s="1">
        <v>22</v>
      </c>
      <c r="SP2495" s="1">
        <v>96.2</v>
      </c>
      <c r="SQ2495" s="1">
        <v>96</v>
      </c>
      <c r="VX2495" s="1">
        <v>1</v>
      </c>
      <c r="VY2495" s="1">
        <v>1</v>
      </c>
      <c r="WQ2495" s="1">
        <v>0</v>
      </c>
      <c r="WR2495" s="1">
        <v>0</v>
      </c>
      <c r="ZY2495" s="1">
        <v>280.39999999999998</v>
      </c>
      <c r="ZZ2495" s="1">
        <v>282.60000000000002</v>
      </c>
      <c r="AAY2495" s="1">
        <v>27</v>
      </c>
      <c r="AAZ2495" s="1">
        <v>30</v>
      </c>
      <c r="ABB2495" s="1">
        <v>12.2</v>
      </c>
      <c r="ABE2495" s="1">
        <v>36</v>
      </c>
      <c r="ABU2495" s="1">
        <v>135</v>
      </c>
      <c r="ABV2495" s="1">
        <v>135</v>
      </c>
      <c r="ABX2495" s="1">
        <v>4</v>
      </c>
      <c r="ABY2495" s="1">
        <v>4.2</v>
      </c>
      <c r="ACA2495" s="1">
        <v>94</v>
      </c>
      <c r="ACB2495" s="1">
        <v>95</v>
      </c>
      <c r="ACD2495" s="1">
        <v>1.1499999999999999</v>
      </c>
      <c r="ACE2495" s="1">
        <v>9.3000000000000007</v>
      </c>
      <c r="ACG2495" s="1">
        <v>170</v>
      </c>
      <c r="ACH2495" s="1">
        <v>164</v>
      </c>
      <c r="ACQ2495" s="1">
        <v>37</v>
      </c>
      <c r="ACR2495" s="1">
        <v>37</v>
      </c>
      <c r="ACT2495" s="1">
        <v>1.9</v>
      </c>
      <c r="ACU2495" s="1">
        <v>1.74</v>
      </c>
      <c r="ACW2495" s="1">
        <v>20</v>
      </c>
      <c r="ACX2495" s="1">
        <v>10</v>
      </c>
      <c r="AGS2495" s="1">
        <v>0</v>
      </c>
      <c r="AGT2495" s="1">
        <v>0</v>
      </c>
      <c r="AGU2495" s="1">
        <v>0</v>
      </c>
      <c r="AGV2495" s="1">
        <v>0</v>
      </c>
      <c r="AGW2495" s="1">
        <v>0</v>
      </c>
      <c r="AGX2495" s="1">
        <v>0</v>
      </c>
      <c r="AGY2495" s="1">
        <v>0</v>
      </c>
      <c r="AGZ2495" s="1">
        <v>1</v>
      </c>
      <c r="AHA2495" s="1">
        <v>0</v>
      </c>
      <c r="AHB2495" s="1">
        <v>0</v>
      </c>
      <c r="AHC2495" s="1">
        <v>1</v>
      </c>
      <c r="AHD2495" s="1">
        <v>0</v>
      </c>
      <c r="AHE2495" s="1">
        <v>0</v>
      </c>
      <c r="AHF2495" s="1">
        <v>0</v>
      </c>
      <c r="AHH2495" s="1">
        <v>0</v>
      </c>
      <c r="AHI2495" s="1">
        <v>0</v>
      </c>
      <c r="AHK2495" s="1">
        <v>0</v>
      </c>
      <c r="AHL2495" s="1">
        <v>0</v>
      </c>
      <c r="AHM2495" s="1">
        <v>0</v>
      </c>
      <c r="AHN2495" s="1">
        <v>0</v>
      </c>
      <c r="AHO2495" s="1">
        <v>0</v>
      </c>
      <c r="AHP2495" s="1">
        <v>0</v>
      </c>
      <c r="AHQ2495" s="1">
        <v>0</v>
      </c>
      <c r="AHR2495" s="1">
        <v>0</v>
      </c>
      <c r="AIM2495" s="1">
        <v>0</v>
      </c>
      <c r="AIN2495" s="1">
        <v>0</v>
      </c>
      <c r="AIO2495" s="1">
        <v>0</v>
      </c>
      <c r="AIR2495" s="1">
        <v>1</v>
      </c>
      <c r="AIT2495" s="1">
        <v>1</v>
      </c>
      <c r="AIU2495" s="1">
        <v>1</v>
      </c>
      <c r="AIV2495" s="1">
        <v>0</v>
      </c>
      <c r="AIW2495" s="1">
        <v>0</v>
      </c>
      <c r="AIX2495" s="1">
        <v>65</v>
      </c>
      <c r="AJB2495" s="1">
        <v>45</v>
      </c>
    </row>
    <row r="2496" spans="1:939" s="1" customFormat="1">
      <c r="B2496" s="1">
        <v>12</v>
      </c>
      <c r="C2496" s="1">
        <v>0</v>
      </c>
      <c r="Z2496" s="1">
        <v>0</v>
      </c>
      <c r="AA2496" s="1">
        <v>2</v>
      </c>
      <c r="AB2496" s="1" t="s">
        <v>10787</v>
      </c>
      <c r="AC2496" s="1">
        <v>0</v>
      </c>
      <c r="AE2496" s="1">
        <v>0</v>
      </c>
      <c r="AG2496" s="1">
        <v>0</v>
      </c>
      <c r="AI2496" s="1">
        <v>104</v>
      </c>
      <c r="AJ2496" s="1">
        <v>118</v>
      </c>
      <c r="DR2496" s="1">
        <v>68</v>
      </c>
      <c r="DS2496" s="1">
        <v>70</v>
      </c>
      <c r="HA2496" s="1">
        <v>2</v>
      </c>
      <c r="HB2496" s="1">
        <v>0</v>
      </c>
      <c r="HT2496" s="1">
        <v>0</v>
      </c>
      <c r="HU2496" s="1">
        <v>0</v>
      </c>
      <c r="IP2496" s="1">
        <v>95</v>
      </c>
      <c r="IQ2496" s="1">
        <v>95</v>
      </c>
      <c r="LX2496" s="1">
        <v>104</v>
      </c>
      <c r="LY2496" s="1">
        <v>100</v>
      </c>
      <c r="PG2496" s="1">
        <v>18</v>
      </c>
      <c r="PH2496" s="1">
        <v>20</v>
      </c>
      <c r="SP2496" s="1">
        <v>97.5</v>
      </c>
      <c r="SQ2496" s="1">
        <v>96.9</v>
      </c>
      <c r="VX2496" s="1">
        <v>1</v>
      </c>
      <c r="VY2496" s="1">
        <v>1</v>
      </c>
      <c r="WQ2496" s="1">
        <v>0</v>
      </c>
      <c r="WR2496" s="1">
        <v>0</v>
      </c>
      <c r="ZY2496" s="1">
        <v>279.60000000000002</v>
      </c>
      <c r="ZZ2496" s="1">
        <v>280.8</v>
      </c>
      <c r="AAY2496" s="1">
        <v>28</v>
      </c>
      <c r="ABB2496" s="1">
        <v>12.9</v>
      </c>
      <c r="ABE2496" s="1">
        <v>38</v>
      </c>
      <c r="ABU2496" s="1">
        <v>136</v>
      </c>
      <c r="ABX2496" s="1">
        <v>4.3</v>
      </c>
      <c r="ACA2496" s="1">
        <v>97</v>
      </c>
      <c r="ACD2496" s="1">
        <v>1.1100000000000001</v>
      </c>
      <c r="ACG2496" s="1">
        <v>151</v>
      </c>
      <c r="ACQ2496" s="1">
        <v>33</v>
      </c>
      <c r="ACT2496" s="1">
        <v>1.5</v>
      </c>
      <c r="ACW2496" s="1">
        <v>16</v>
      </c>
      <c r="AGS2496" s="1">
        <v>0</v>
      </c>
      <c r="AGT2496" s="1">
        <v>0</v>
      </c>
      <c r="AGU2496" s="1">
        <v>0</v>
      </c>
      <c r="AGV2496" s="1">
        <v>0</v>
      </c>
      <c r="AGW2496" s="1">
        <v>0</v>
      </c>
      <c r="AGX2496" s="1">
        <v>0</v>
      </c>
      <c r="AGY2496" s="1">
        <v>0</v>
      </c>
      <c r="AGZ2496" s="1">
        <v>1</v>
      </c>
      <c r="AHA2496" s="1">
        <v>0</v>
      </c>
      <c r="AHB2496" s="1">
        <v>0</v>
      </c>
      <c r="AHC2496" s="1">
        <v>1</v>
      </c>
      <c r="AHD2496" s="1">
        <v>0</v>
      </c>
      <c r="AHE2496" s="1">
        <v>0</v>
      </c>
      <c r="AHF2496" s="1">
        <v>0</v>
      </c>
      <c r="AHH2496" s="1">
        <v>0</v>
      </c>
      <c r="AHI2496" s="1">
        <v>0</v>
      </c>
      <c r="AHK2496" s="1">
        <v>0</v>
      </c>
      <c r="AHL2496" s="1">
        <v>0</v>
      </c>
      <c r="AHM2496" s="1">
        <v>0</v>
      </c>
      <c r="AHN2496" s="1">
        <v>0</v>
      </c>
      <c r="AHO2496" s="1">
        <v>0</v>
      </c>
      <c r="AHP2496" s="1">
        <v>0</v>
      </c>
      <c r="AHQ2496" s="1">
        <v>0</v>
      </c>
      <c r="AHR2496" s="1">
        <v>0</v>
      </c>
      <c r="AIM2496" s="1">
        <v>0</v>
      </c>
      <c r="AIN2496" s="1">
        <v>0</v>
      </c>
      <c r="AIO2496" s="1">
        <v>0</v>
      </c>
      <c r="AIT2496" s="1">
        <v>1</v>
      </c>
      <c r="AIU2496" s="1">
        <v>1</v>
      </c>
      <c r="AIV2496" s="1">
        <v>0</v>
      </c>
      <c r="AIW2496" s="1">
        <v>0</v>
      </c>
      <c r="AIX2496" s="1">
        <v>60</v>
      </c>
      <c r="AJB2496" s="1">
        <v>45</v>
      </c>
    </row>
    <row r="2497" spans="1:951" s="80" customFormat="1">
      <c r="B2497" s="80">
        <v>13</v>
      </c>
      <c r="C2497" s="80">
        <v>0</v>
      </c>
      <c r="Z2497" s="80">
        <v>0</v>
      </c>
      <c r="AA2497" s="80">
        <v>2</v>
      </c>
      <c r="AB2497" s="80" t="s">
        <v>10788</v>
      </c>
      <c r="AC2497" s="80">
        <v>0</v>
      </c>
      <c r="AE2497" s="80">
        <v>0</v>
      </c>
      <c r="AG2497" s="80">
        <v>0</v>
      </c>
      <c r="AI2497" s="80">
        <v>110</v>
      </c>
      <c r="DR2497" s="80">
        <v>66</v>
      </c>
      <c r="HA2497" s="80">
        <v>2</v>
      </c>
      <c r="HT2497" s="80">
        <v>0</v>
      </c>
      <c r="IP2497" s="80">
        <v>96</v>
      </c>
      <c r="LX2497" s="80">
        <v>108</v>
      </c>
      <c r="PG2497" s="80">
        <v>22</v>
      </c>
      <c r="SP2497" s="80">
        <v>96.8</v>
      </c>
      <c r="VX2497" s="80">
        <v>1</v>
      </c>
      <c r="WQ2497" s="80">
        <v>0</v>
      </c>
      <c r="ZY2497" s="80">
        <v>279.8</v>
      </c>
      <c r="AAY2497" s="80">
        <v>27</v>
      </c>
      <c r="ABB2497" s="80">
        <v>12.9</v>
      </c>
      <c r="ABE2497" s="80">
        <v>38</v>
      </c>
      <c r="ABU2497" s="80">
        <v>136</v>
      </c>
      <c r="ABX2497" s="80">
        <v>4.0999999999999996</v>
      </c>
      <c r="ACA2497" s="80">
        <v>96</v>
      </c>
      <c r="ACD2497" s="80">
        <v>1.1399999999999999</v>
      </c>
      <c r="ACG2497" s="80">
        <v>151</v>
      </c>
      <c r="ACQ2497" s="80">
        <v>31</v>
      </c>
      <c r="ACT2497" s="80">
        <v>1.6</v>
      </c>
      <c r="ACW2497" s="80">
        <v>18</v>
      </c>
      <c r="AGS2497" s="18">
        <v>0</v>
      </c>
      <c r="AGT2497" s="18">
        <v>0</v>
      </c>
      <c r="AGU2497" s="18">
        <v>0</v>
      </c>
      <c r="AGV2497" s="18">
        <v>0</v>
      </c>
      <c r="AGW2497" s="18">
        <v>0</v>
      </c>
      <c r="AGX2497" s="18">
        <v>0</v>
      </c>
      <c r="AGY2497" s="18">
        <v>0</v>
      </c>
      <c r="AGZ2497" s="18">
        <v>1</v>
      </c>
      <c r="AHA2497" s="18">
        <v>0</v>
      </c>
      <c r="AHB2497" s="18">
        <v>0</v>
      </c>
      <c r="AHC2497" s="18">
        <v>1</v>
      </c>
      <c r="AHD2497" s="18">
        <v>0</v>
      </c>
      <c r="AHE2497" s="18">
        <v>0</v>
      </c>
      <c r="AHF2497" s="18">
        <v>0</v>
      </c>
      <c r="AHG2497" s="18"/>
      <c r="AHH2497" s="18">
        <v>0</v>
      </c>
      <c r="AHI2497" s="18">
        <v>0</v>
      </c>
      <c r="AHJ2497" s="18"/>
      <c r="AHK2497" s="18">
        <v>0</v>
      </c>
      <c r="AHL2497" s="18">
        <v>0</v>
      </c>
      <c r="AHM2497" s="18">
        <v>0</v>
      </c>
      <c r="AHN2497" s="18">
        <v>0</v>
      </c>
      <c r="AHO2497" s="18">
        <v>0</v>
      </c>
      <c r="AHP2497" s="18">
        <v>0</v>
      </c>
      <c r="AHQ2497" s="18">
        <v>0</v>
      </c>
      <c r="AHR2497" s="18">
        <v>0</v>
      </c>
      <c r="AIM2497" s="18">
        <v>0</v>
      </c>
      <c r="AIN2497" s="18">
        <v>0</v>
      </c>
      <c r="AIO2497" s="18">
        <v>0</v>
      </c>
      <c r="AIP2497" s="18"/>
      <c r="AIQ2497" s="18"/>
      <c r="AIR2497" s="18"/>
      <c r="AIS2497" s="18"/>
      <c r="AIT2497" s="18">
        <v>1</v>
      </c>
      <c r="AIU2497" s="18">
        <v>0</v>
      </c>
      <c r="AIV2497" s="18">
        <v>0</v>
      </c>
      <c r="AIW2497" s="18">
        <v>0</v>
      </c>
      <c r="AIX2497" s="18">
        <v>63</v>
      </c>
      <c r="AIY2497" s="18"/>
      <c r="AIZ2497" s="18"/>
      <c r="AJA2497" s="18"/>
      <c r="AJB2497" s="18"/>
    </row>
    <row r="2498" spans="1:951" s="1" customFormat="1">
      <c r="A2498" s="1">
        <v>522</v>
      </c>
      <c r="B2498" s="1">
        <v>1</v>
      </c>
      <c r="C2498" s="1">
        <v>1</v>
      </c>
      <c r="D2498" s="1" t="s">
        <v>10789</v>
      </c>
      <c r="O2498" s="1">
        <v>1</v>
      </c>
      <c r="Z2498" s="1">
        <v>0</v>
      </c>
      <c r="AA2498" s="1">
        <v>1</v>
      </c>
      <c r="AB2498" s="1" t="s">
        <v>10790</v>
      </c>
      <c r="AC2498" s="1">
        <v>0</v>
      </c>
      <c r="AE2498" s="1">
        <v>0</v>
      </c>
      <c r="AG2498" s="1">
        <v>0</v>
      </c>
      <c r="AI2498" s="1">
        <v>162</v>
      </c>
      <c r="DR2498" s="1">
        <v>84</v>
      </c>
      <c r="HA2498" s="1">
        <v>2</v>
      </c>
      <c r="HT2498" s="1">
        <v>0</v>
      </c>
      <c r="IP2498" s="1">
        <v>95</v>
      </c>
      <c r="LX2498" s="1">
        <v>88</v>
      </c>
      <c r="PG2498" s="1">
        <v>28</v>
      </c>
      <c r="SP2498" s="1">
        <v>96.8</v>
      </c>
      <c r="VX2498" s="1">
        <v>0</v>
      </c>
      <c r="WQ2498" s="1">
        <v>1</v>
      </c>
      <c r="AGS2498" s="1">
        <v>0</v>
      </c>
      <c r="AGT2498" s="1">
        <v>0</v>
      </c>
      <c r="AGU2498" s="1">
        <v>0</v>
      </c>
      <c r="AGV2498" s="1">
        <v>0</v>
      </c>
      <c r="AGW2498" s="1">
        <v>1</v>
      </c>
      <c r="AGX2498" s="1">
        <v>0</v>
      </c>
      <c r="AGY2498" s="1">
        <v>0</v>
      </c>
      <c r="AGZ2498" s="1">
        <v>4</v>
      </c>
      <c r="AHA2498" s="1">
        <v>0</v>
      </c>
      <c r="AHB2498" s="1">
        <v>0</v>
      </c>
      <c r="AHC2498" s="1">
        <v>1</v>
      </c>
      <c r="AHD2498" s="1">
        <v>0</v>
      </c>
      <c r="AHE2498" s="1">
        <v>0</v>
      </c>
      <c r="AHF2498" s="1">
        <v>0</v>
      </c>
      <c r="AHH2498" s="1">
        <v>0</v>
      </c>
      <c r="AHI2498" s="1">
        <v>0</v>
      </c>
      <c r="AHK2498" s="1">
        <v>0</v>
      </c>
      <c r="AHL2498" s="1">
        <v>0</v>
      </c>
      <c r="AHM2498" s="1">
        <v>0</v>
      </c>
      <c r="AHN2498" s="1">
        <v>0</v>
      </c>
      <c r="AHO2498" s="1">
        <v>0</v>
      </c>
      <c r="AHP2498" s="1">
        <v>0</v>
      </c>
      <c r="AHQ2498" s="1">
        <v>0</v>
      </c>
      <c r="AHR2498" s="1">
        <v>3</v>
      </c>
      <c r="AIM2498" s="1">
        <v>2</v>
      </c>
      <c r="AIN2498" s="1">
        <v>0</v>
      </c>
      <c r="AIO2498" s="1">
        <v>0</v>
      </c>
      <c r="AIT2498" s="3">
        <v>1</v>
      </c>
      <c r="AIV2498" s="1">
        <v>0</v>
      </c>
      <c r="AIW2498" s="1">
        <v>0</v>
      </c>
      <c r="AIX2498" s="1">
        <v>52</v>
      </c>
    </row>
    <row r="2499" spans="1:951" s="18" customFormat="1">
      <c r="B2499" s="18">
        <v>2</v>
      </c>
      <c r="C2499" s="18">
        <v>1</v>
      </c>
      <c r="D2499" s="18" t="s">
        <v>10791</v>
      </c>
      <c r="E2499" s="18" t="s">
        <v>10792</v>
      </c>
      <c r="O2499" s="18">
        <v>0</v>
      </c>
      <c r="P2499" s="18">
        <v>0</v>
      </c>
      <c r="Z2499" s="18">
        <v>1</v>
      </c>
      <c r="AA2499" s="18">
        <v>0</v>
      </c>
      <c r="AB2499" s="18" t="s">
        <v>10793</v>
      </c>
      <c r="AC2499" s="18">
        <v>0</v>
      </c>
      <c r="AE2499" s="18">
        <v>0</v>
      </c>
      <c r="AG2499" s="18">
        <v>0</v>
      </c>
      <c r="AI2499" s="18">
        <v>186</v>
      </c>
      <c r="AK2499" s="18">
        <v>144</v>
      </c>
      <c r="DR2499" s="18">
        <v>88</v>
      </c>
      <c r="DT2499" s="18">
        <v>80</v>
      </c>
      <c r="HA2499" s="18">
        <v>2</v>
      </c>
      <c r="HC2499" s="18">
        <v>2</v>
      </c>
      <c r="HT2499" s="18">
        <v>0</v>
      </c>
      <c r="HV2499" s="18">
        <v>0</v>
      </c>
      <c r="IP2499" s="18">
        <v>90.5</v>
      </c>
      <c r="IQ2499" s="18">
        <v>89.5</v>
      </c>
      <c r="IR2499" s="18">
        <v>92</v>
      </c>
      <c r="LX2499" s="18">
        <v>104</v>
      </c>
      <c r="LZ2499" s="18">
        <v>88</v>
      </c>
      <c r="PG2499" s="18">
        <v>28</v>
      </c>
      <c r="PI2499" s="18">
        <v>28</v>
      </c>
      <c r="SP2499" s="18">
        <v>97.9</v>
      </c>
      <c r="SR2499" s="18">
        <v>98.5</v>
      </c>
      <c r="VX2499" s="18">
        <v>0</v>
      </c>
      <c r="VZ2499" s="18">
        <v>0</v>
      </c>
      <c r="WQ2499" s="18">
        <v>1</v>
      </c>
      <c r="WR2499" s="18">
        <v>0</v>
      </c>
      <c r="WS2499" s="18">
        <v>1</v>
      </c>
      <c r="AGS2499" s="18">
        <v>0</v>
      </c>
      <c r="AGT2499" s="18">
        <v>0</v>
      </c>
      <c r="AGU2499" s="18">
        <v>0</v>
      </c>
      <c r="AGV2499" s="18">
        <v>0</v>
      </c>
      <c r="AGW2499" s="18">
        <v>1</v>
      </c>
      <c r="AGX2499" s="18">
        <v>0</v>
      </c>
      <c r="AGY2499" s="18">
        <v>0</v>
      </c>
      <c r="AGZ2499" s="18">
        <v>0</v>
      </c>
      <c r="AHA2499" s="18">
        <v>0</v>
      </c>
      <c r="AHB2499" s="18">
        <v>0</v>
      </c>
      <c r="AHC2499" s="18">
        <v>1</v>
      </c>
      <c r="AHD2499" s="18">
        <v>0</v>
      </c>
      <c r="AHE2499" s="18">
        <v>0</v>
      </c>
      <c r="AHF2499" s="18">
        <v>0</v>
      </c>
      <c r="AHH2499" s="18">
        <v>0</v>
      </c>
      <c r="AHI2499" s="18">
        <v>0</v>
      </c>
      <c r="AHK2499" s="18">
        <v>0</v>
      </c>
      <c r="AHL2499" s="18">
        <v>0</v>
      </c>
      <c r="AHM2499" s="18">
        <v>0</v>
      </c>
      <c r="AHN2499" s="18">
        <v>0</v>
      </c>
      <c r="AHO2499" s="18">
        <v>0</v>
      </c>
      <c r="AHP2499" s="18">
        <v>0</v>
      </c>
      <c r="AHQ2499" s="18">
        <v>0</v>
      </c>
      <c r="AHR2499" s="18">
        <v>6</v>
      </c>
      <c r="AIN2499" s="18">
        <v>0</v>
      </c>
      <c r="AIO2499" s="18">
        <v>0</v>
      </c>
      <c r="AIT2499" s="79">
        <v>1</v>
      </c>
      <c r="AIV2499" s="18">
        <v>0</v>
      </c>
      <c r="AIW2499" s="18">
        <v>0</v>
      </c>
      <c r="AIX2499" s="18">
        <v>91</v>
      </c>
    </row>
    <row r="2500" spans="1:951" s="1" customFormat="1">
      <c r="A2500" s="1">
        <v>523</v>
      </c>
      <c r="B2500" s="1" t="s">
        <v>7502</v>
      </c>
      <c r="C2500" s="1">
        <v>0</v>
      </c>
      <c r="Z2500" s="1">
        <v>1</v>
      </c>
      <c r="AA2500" s="1">
        <v>1</v>
      </c>
      <c r="AB2500" s="1" t="s">
        <v>10794</v>
      </c>
      <c r="AI2500" s="1">
        <v>149</v>
      </c>
      <c r="DR2500" s="1">
        <v>73</v>
      </c>
      <c r="IP2500" s="1">
        <v>96</v>
      </c>
      <c r="LX2500" s="1">
        <v>91</v>
      </c>
      <c r="PG2500" s="1">
        <v>18</v>
      </c>
      <c r="SP2500" s="1">
        <v>98.6</v>
      </c>
      <c r="WQ2500" s="1">
        <v>1</v>
      </c>
      <c r="AGS2500" s="1">
        <v>1</v>
      </c>
      <c r="AGT2500" s="1">
        <v>0</v>
      </c>
      <c r="AGU2500" s="1">
        <v>0</v>
      </c>
      <c r="AGV2500" s="1">
        <v>0</v>
      </c>
      <c r="AGW2500" s="1">
        <v>1</v>
      </c>
      <c r="AGX2500" s="1">
        <v>1</v>
      </c>
      <c r="AGY2500" s="1">
        <v>0</v>
      </c>
      <c r="AGZ2500" s="1">
        <v>0</v>
      </c>
      <c r="AHA2500" s="1">
        <v>0</v>
      </c>
      <c r="AHB2500" s="1">
        <v>0</v>
      </c>
      <c r="AHC2500" s="1">
        <v>0</v>
      </c>
      <c r="AHD2500" s="1">
        <v>0</v>
      </c>
      <c r="AHE2500" s="1">
        <v>0</v>
      </c>
      <c r="AHF2500" s="1">
        <v>0</v>
      </c>
      <c r="AHH2500" s="1">
        <v>0</v>
      </c>
      <c r="AHI2500" s="1">
        <v>0</v>
      </c>
      <c r="AHK2500" s="1">
        <v>0</v>
      </c>
      <c r="AHL2500" s="1">
        <v>0</v>
      </c>
      <c r="AHM2500" s="1">
        <v>0</v>
      </c>
      <c r="AHN2500" s="1">
        <v>0</v>
      </c>
      <c r="AHO2500" s="1">
        <v>0</v>
      </c>
      <c r="AHP2500" s="1">
        <v>0</v>
      </c>
      <c r="AHQ2500" s="1">
        <v>0</v>
      </c>
      <c r="AHR2500" s="1">
        <v>5</v>
      </c>
      <c r="AIM2500" s="1">
        <v>2</v>
      </c>
      <c r="AIN2500" s="1">
        <v>0</v>
      </c>
      <c r="AIO2500" s="1">
        <v>0</v>
      </c>
      <c r="AIT2500" s="3">
        <v>0</v>
      </c>
      <c r="AIV2500" s="1">
        <v>0</v>
      </c>
      <c r="AIW2500" s="1">
        <v>0</v>
      </c>
    </row>
    <row r="2501" spans="1:951" s="1" customFormat="1">
      <c r="B2501" s="1">
        <v>2</v>
      </c>
      <c r="C2501" s="1">
        <v>1</v>
      </c>
      <c r="D2501" s="1" t="s">
        <v>10795</v>
      </c>
      <c r="E2501" s="1" t="s">
        <v>10796</v>
      </c>
      <c r="F2501" s="1" t="s">
        <v>10797</v>
      </c>
      <c r="G2501" s="1" t="s">
        <v>4713</v>
      </c>
      <c r="O2501" s="1">
        <v>0</v>
      </c>
      <c r="P2501" s="1">
        <v>0</v>
      </c>
      <c r="Q2501" s="1">
        <v>0</v>
      </c>
      <c r="R2501" s="1">
        <v>0</v>
      </c>
      <c r="Z2501" s="1">
        <v>0</v>
      </c>
      <c r="AA2501" s="1">
        <v>2</v>
      </c>
      <c r="AB2501" s="1" t="s">
        <v>10798</v>
      </c>
      <c r="AC2501" s="1">
        <v>0</v>
      </c>
      <c r="AE2501" s="1">
        <v>0</v>
      </c>
      <c r="AG2501" s="1">
        <v>0</v>
      </c>
      <c r="AI2501" s="1">
        <v>142</v>
      </c>
      <c r="DR2501" s="1">
        <v>74</v>
      </c>
      <c r="HA2501" s="1">
        <v>2</v>
      </c>
      <c r="HT2501" s="1">
        <v>0</v>
      </c>
      <c r="IP2501" s="1">
        <v>92</v>
      </c>
      <c r="IQ2501" s="1">
        <v>93.5</v>
      </c>
      <c r="LX2501" s="1">
        <v>75</v>
      </c>
      <c r="PG2501" s="1">
        <v>18</v>
      </c>
      <c r="SP2501" s="1">
        <v>97.8</v>
      </c>
      <c r="VX2501" s="1">
        <v>1</v>
      </c>
      <c r="WQ2501" s="1">
        <v>0</v>
      </c>
      <c r="WR2501" s="1">
        <v>0</v>
      </c>
      <c r="ZY2501" s="1">
        <v>157</v>
      </c>
      <c r="AAY2501" s="1">
        <v>28</v>
      </c>
      <c r="ABB2501" s="1">
        <v>14</v>
      </c>
      <c r="ABE2501" s="1">
        <v>42.4</v>
      </c>
      <c r="ABH2501" s="1">
        <v>1.9</v>
      </c>
      <c r="ABM2501" s="1">
        <v>4.79</v>
      </c>
      <c r="ABO2501" s="1">
        <v>245</v>
      </c>
      <c r="ABU2501" s="1">
        <v>140</v>
      </c>
      <c r="ABX2501" s="1">
        <v>5</v>
      </c>
      <c r="ACA2501" s="1">
        <v>102</v>
      </c>
      <c r="ACD2501" s="1">
        <v>9.6999999999999993</v>
      </c>
      <c r="ACG2501" s="1">
        <v>128</v>
      </c>
      <c r="ACH2501" s="1">
        <v>126</v>
      </c>
      <c r="ACQ2501" s="1">
        <v>15</v>
      </c>
      <c r="ACT2501" s="1">
        <v>0.77</v>
      </c>
      <c r="ACW2501" s="1">
        <v>10</v>
      </c>
      <c r="ADR2501" s="1">
        <v>2.4</v>
      </c>
      <c r="AGS2501" s="1">
        <v>0</v>
      </c>
      <c r="AGT2501" s="1">
        <v>0</v>
      </c>
      <c r="AGU2501" s="1">
        <v>0</v>
      </c>
      <c r="AGV2501" s="1">
        <v>0</v>
      </c>
      <c r="AGW2501" s="1">
        <v>0</v>
      </c>
      <c r="AGX2501" s="1">
        <v>1</v>
      </c>
      <c r="AGY2501" s="1">
        <v>0</v>
      </c>
      <c r="AGZ2501" s="1">
        <v>0</v>
      </c>
      <c r="AHA2501" s="1">
        <v>0</v>
      </c>
      <c r="AHB2501" s="1">
        <v>0</v>
      </c>
      <c r="AHC2501" s="1">
        <v>1</v>
      </c>
      <c r="AHD2501" s="1">
        <v>0</v>
      </c>
      <c r="AHE2501" s="1">
        <v>0</v>
      </c>
      <c r="AHF2501" s="1">
        <v>0</v>
      </c>
      <c r="AHH2501" s="1">
        <v>0</v>
      </c>
      <c r="AHI2501" s="1">
        <v>0</v>
      </c>
      <c r="AHK2501" s="1">
        <v>0</v>
      </c>
      <c r="AHL2501" s="1">
        <v>0</v>
      </c>
      <c r="AHM2501" s="1">
        <v>0</v>
      </c>
      <c r="AHN2501" s="1">
        <v>0</v>
      </c>
      <c r="AHO2501" s="1">
        <v>0</v>
      </c>
      <c r="AHP2501" s="1">
        <v>0</v>
      </c>
      <c r="AHQ2501" s="1">
        <v>0</v>
      </c>
      <c r="AHR2501" s="1">
        <v>9</v>
      </c>
      <c r="AIN2501" s="1">
        <v>0</v>
      </c>
      <c r="AIO2501" s="1">
        <v>0</v>
      </c>
      <c r="AIP2501" s="1">
        <v>1</v>
      </c>
      <c r="AIQ2501" s="1">
        <v>1</v>
      </c>
      <c r="AIR2501" s="1">
        <v>1</v>
      </c>
      <c r="AIS2501" s="1">
        <v>1</v>
      </c>
      <c r="AIT2501" s="3">
        <v>1</v>
      </c>
      <c r="AIV2501" s="1">
        <v>0</v>
      </c>
      <c r="AIW2501" s="1">
        <v>0</v>
      </c>
      <c r="AIX2501" s="1">
        <v>60</v>
      </c>
    </row>
    <row r="2502" spans="1:951" s="18" customFormat="1">
      <c r="B2502" s="18">
        <v>3</v>
      </c>
      <c r="C2502" s="18">
        <v>1</v>
      </c>
      <c r="D2502" s="18" t="s">
        <v>3277</v>
      </c>
      <c r="E2502" s="18" t="s">
        <v>3238</v>
      </c>
      <c r="O2502" s="18">
        <v>0</v>
      </c>
      <c r="P2502" s="18">
        <v>1</v>
      </c>
      <c r="Z2502" s="18">
        <v>0</v>
      </c>
      <c r="AA2502" s="18">
        <v>2</v>
      </c>
      <c r="AB2502" s="18" t="s">
        <v>10799</v>
      </c>
      <c r="AC2502" s="18">
        <v>0</v>
      </c>
      <c r="AE2502" s="18">
        <v>4</v>
      </c>
      <c r="AF2502" s="18">
        <v>0</v>
      </c>
      <c r="AG2502" s="18">
        <v>0</v>
      </c>
      <c r="AI2502" s="18">
        <v>124</v>
      </c>
      <c r="AJ2502" s="18">
        <v>124</v>
      </c>
      <c r="DR2502" s="18">
        <v>70</v>
      </c>
      <c r="DS2502" s="18">
        <v>68</v>
      </c>
      <c r="HA2502" s="18">
        <v>2</v>
      </c>
      <c r="HB2502" s="18">
        <v>0</v>
      </c>
      <c r="HT2502" s="18">
        <v>0</v>
      </c>
      <c r="HU2502" s="18">
        <v>0</v>
      </c>
      <c r="IP2502" s="18">
        <v>94.5</v>
      </c>
      <c r="IQ2502" s="18">
        <v>95</v>
      </c>
      <c r="LX2502" s="18">
        <v>89</v>
      </c>
      <c r="LY2502" s="18">
        <v>92</v>
      </c>
      <c r="PG2502" s="18">
        <v>16</v>
      </c>
      <c r="PH2502" s="18">
        <v>18</v>
      </c>
      <c r="SP2502" s="18">
        <v>97.7</v>
      </c>
      <c r="SQ2502" s="18">
        <v>98.7</v>
      </c>
      <c r="VX2502" s="18">
        <v>1</v>
      </c>
      <c r="VY2502" s="18">
        <v>1</v>
      </c>
      <c r="WQ2502" s="18">
        <v>0</v>
      </c>
      <c r="WR2502" s="18">
        <v>0</v>
      </c>
      <c r="ABH2502" s="18">
        <v>3.3</v>
      </c>
      <c r="AGS2502" s="18">
        <v>0</v>
      </c>
      <c r="AGT2502" s="18">
        <v>0</v>
      </c>
      <c r="AGU2502" s="18">
        <v>0</v>
      </c>
      <c r="AGV2502" s="18">
        <v>0</v>
      </c>
      <c r="AGW2502" s="18">
        <v>0</v>
      </c>
      <c r="AGX2502" s="18">
        <v>1</v>
      </c>
      <c r="AGY2502" s="18">
        <v>0</v>
      </c>
      <c r="AGZ2502" s="18">
        <v>0</v>
      </c>
      <c r="AHA2502" s="18">
        <v>0</v>
      </c>
      <c r="AHB2502" s="18">
        <v>0</v>
      </c>
      <c r="AHC2502" s="18">
        <v>1</v>
      </c>
      <c r="AHD2502" s="18">
        <v>0</v>
      </c>
      <c r="AHE2502" s="18">
        <v>0</v>
      </c>
      <c r="AHF2502" s="18">
        <v>0</v>
      </c>
      <c r="AHH2502" s="18">
        <v>0</v>
      </c>
      <c r="AHI2502" s="18">
        <v>0</v>
      </c>
      <c r="AHK2502" s="18">
        <v>0</v>
      </c>
      <c r="AHL2502" s="18">
        <v>0</v>
      </c>
      <c r="AHM2502" s="18">
        <v>0</v>
      </c>
      <c r="AHN2502" s="18">
        <v>0</v>
      </c>
      <c r="AHO2502" s="18">
        <v>0</v>
      </c>
      <c r="AHP2502" s="18">
        <v>0</v>
      </c>
      <c r="AHQ2502" s="18">
        <v>0</v>
      </c>
      <c r="AHR2502" s="18">
        <v>6</v>
      </c>
      <c r="AIN2502" s="18">
        <v>0</v>
      </c>
      <c r="AIO2502" s="18">
        <v>0</v>
      </c>
      <c r="AIT2502" s="79">
        <v>2</v>
      </c>
      <c r="AIV2502" s="18">
        <v>0</v>
      </c>
      <c r="AIW2502" s="18">
        <v>0</v>
      </c>
      <c r="AIX2502" s="18">
        <v>25</v>
      </c>
      <c r="AIY2502" s="18">
        <v>25</v>
      </c>
    </row>
    <row r="2503" spans="1:951" s="1" customFormat="1">
      <c r="A2503" s="1">
        <v>524</v>
      </c>
      <c r="B2503" s="1" t="s">
        <v>7502</v>
      </c>
      <c r="C2503" s="1">
        <v>0</v>
      </c>
      <c r="Z2503" s="1">
        <v>0</v>
      </c>
      <c r="AA2503" s="1">
        <v>1</v>
      </c>
      <c r="AB2503" s="1" t="s">
        <v>10800</v>
      </c>
      <c r="AAY2503" s="1">
        <v>18</v>
      </c>
      <c r="ABB2503" s="1">
        <v>8.6</v>
      </c>
      <c r="ABE2503" s="1">
        <v>27.7</v>
      </c>
      <c r="ABM2503" s="1">
        <v>6.82</v>
      </c>
      <c r="ABO2503" s="1">
        <v>130</v>
      </c>
      <c r="ABU2503" s="1">
        <v>134</v>
      </c>
      <c r="ABX2503" s="1">
        <v>4.4000000000000004</v>
      </c>
      <c r="ACA2503" s="1">
        <v>106</v>
      </c>
      <c r="ACD2503" s="1">
        <v>7.5</v>
      </c>
      <c r="ACG2503" s="1">
        <v>163</v>
      </c>
      <c r="ACH2503" s="1">
        <v>124</v>
      </c>
      <c r="ACI2503" s="1">
        <v>271</v>
      </c>
      <c r="ACQ2503" s="1">
        <v>25</v>
      </c>
      <c r="ACT2503" s="1">
        <v>1.3</v>
      </c>
      <c r="ACW2503" s="1">
        <v>10</v>
      </c>
      <c r="ADR2503" s="1">
        <v>1.7</v>
      </c>
      <c r="AGS2503" s="1">
        <v>1</v>
      </c>
      <c r="AGT2503" s="1">
        <v>1</v>
      </c>
      <c r="AGU2503" s="1">
        <v>0</v>
      </c>
      <c r="AGV2503" s="1">
        <v>1</v>
      </c>
      <c r="AGW2503" s="1">
        <v>0</v>
      </c>
      <c r="AGX2503" s="1">
        <v>0</v>
      </c>
      <c r="AGY2503" s="1">
        <v>0</v>
      </c>
      <c r="AGZ2503" s="1">
        <v>0</v>
      </c>
      <c r="AHA2503" s="1">
        <v>0</v>
      </c>
      <c r="AHB2503" s="1">
        <v>0</v>
      </c>
      <c r="AHC2503" s="1">
        <v>0</v>
      </c>
      <c r="AHD2503" s="1">
        <v>0</v>
      </c>
      <c r="AHE2503" s="1">
        <v>0</v>
      </c>
      <c r="AHF2503" s="1">
        <v>0</v>
      </c>
      <c r="AHH2503" s="1">
        <v>0</v>
      </c>
      <c r="AHI2503" s="1">
        <v>0</v>
      </c>
      <c r="AHK2503" s="1">
        <v>0</v>
      </c>
      <c r="AHL2503" s="1">
        <v>0</v>
      </c>
      <c r="AHM2503" s="1">
        <v>0</v>
      </c>
      <c r="AHN2503" s="1">
        <v>0</v>
      </c>
      <c r="AHO2503" s="1">
        <v>0</v>
      </c>
      <c r="AHP2503" s="1">
        <v>0</v>
      </c>
      <c r="AHQ2503" s="1">
        <v>0</v>
      </c>
      <c r="AHR2503" s="1">
        <v>0</v>
      </c>
      <c r="AIM2503" s="1">
        <v>0</v>
      </c>
      <c r="AIN2503" s="1">
        <v>0</v>
      </c>
      <c r="AIO2503" s="1">
        <v>0</v>
      </c>
      <c r="AIT2503" s="1">
        <v>0</v>
      </c>
      <c r="AIU2503" s="1">
        <v>0</v>
      </c>
      <c r="AIV2503" s="1">
        <v>0</v>
      </c>
      <c r="AIW2503" s="1">
        <v>0</v>
      </c>
    </row>
    <row r="2504" spans="1:951" s="1" customFormat="1">
      <c r="B2504" s="1">
        <v>2</v>
      </c>
      <c r="C2504" s="1">
        <v>1</v>
      </c>
      <c r="D2504" s="1" t="s">
        <v>9306</v>
      </c>
      <c r="E2504" s="1" t="s">
        <v>6865</v>
      </c>
      <c r="F2504" s="1" t="s">
        <v>10801</v>
      </c>
      <c r="G2504" s="1" t="s">
        <v>10802</v>
      </c>
      <c r="O2504" s="1">
        <v>0</v>
      </c>
      <c r="P2504" s="1">
        <v>1</v>
      </c>
      <c r="Q2504" s="1">
        <v>0</v>
      </c>
      <c r="R2504" s="1">
        <v>0</v>
      </c>
      <c r="Z2504" s="1">
        <v>0</v>
      </c>
      <c r="AA2504" s="1">
        <v>2</v>
      </c>
      <c r="AB2504" s="1" t="s">
        <v>10803</v>
      </c>
      <c r="AC2504" s="1">
        <v>0</v>
      </c>
      <c r="AE2504" s="1">
        <v>0</v>
      </c>
      <c r="AG2504" s="1">
        <v>0</v>
      </c>
      <c r="AJ2504" s="1">
        <v>138</v>
      </c>
      <c r="AK2504" s="1">
        <v>114</v>
      </c>
      <c r="AM2504" s="1">
        <v>143</v>
      </c>
      <c r="AN2504" s="1">
        <v>124</v>
      </c>
      <c r="AO2504" s="1">
        <v>106</v>
      </c>
      <c r="DS2504" s="1">
        <v>78</v>
      </c>
      <c r="DT2504" s="1">
        <v>72</v>
      </c>
      <c r="DV2504" s="1">
        <v>84</v>
      </c>
      <c r="DW2504" s="1">
        <v>72</v>
      </c>
      <c r="DX2504" s="1">
        <v>66</v>
      </c>
      <c r="HG2504" s="1">
        <v>0</v>
      </c>
      <c r="HZ2504" s="1">
        <v>0</v>
      </c>
      <c r="IQ2504" s="1">
        <v>97</v>
      </c>
      <c r="IR2504" s="1">
        <v>97</v>
      </c>
      <c r="IS2504" s="1">
        <v>97</v>
      </c>
      <c r="IT2504" s="1">
        <v>97</v>
      </c>
      <c r="IU2504" s="1">
        <v>97</v>
      </c>
      <c r="IV2504" s="1">
        <v>98</v>
      </c>
      <c r="LY2504" s="1">
        <v>93</v>
      </c>
      <c r="LZ2504" s="1">
        <v>95</v>
      </c>
      <c r="MA2504" s="1">
        <v>92</v>
      </c>
      <c r="MB2504" s="1">
        <v>114</v>
      </c>
      <c r="MC2504" s="1">
        <v>75</v>
      </c>
      <c r="MD2504" s="1">
        <v>65</v>
      </c>
      <c r="PG2504" s="1">
        <v>20</v>
      </c>
      <c r="PH2504" s="1">
        <v>20</v>
      </c>
      <c r="PI2504" s="1">
        <v>20</v>
      </c>
      <c r="PJ2504" s="1">
        <v>18</v>
      </c>
      <c r="PK2504" s="1">
        <v>18</v>
      </c>
      <c r="PL2504" s="1">
        <v>20</v>
      </c>
      <c r="PM2504" s="1">
        <v>20</v>
      </c>
      <c r="SQ2504" s="1">
        <v>100</v>
      </c>
      <c r="SR2504" s="1">
        <v>98.8</v>
      </c>
      <c r="ST2504" s="1">
        <v>100.2</v>
      </c>
      <c r="SU2504" s="1">
        <v>99.7</v>
      </c>
      <c r="SV2504" s="1">
        <v>98.1</v>
      </c>
      <c r="WD2504" s="1">
        <v>0</v>
      </c>
      <c r="WR2504" s="1">
        <v>0</v>
      </c>
      <c r="WS2504" s="1">
        <v>0</v>
      </c>
      <c r="WT2504" s="1">
        <v>0</v>
      </c>
      <c r="WU2504" s="1">
        <v>0</v>
      </c>
      <c r="WV2504" s="1">
        <v>0</v>
      </c>
      <c r="WW2504" s="1">
        <v>0</v>
      </c>
      <c r="AAY2504" s="1">
        <v>19</v>
      </c>
      <c r="ABB2504" s="1">
        <v>10.199999999999999</v>
      </c>
      <c r="ABE2504" s="1">
        <v>30</v>
      </c>
      <c r="ABU2504" s="1">
        <v>138</v>
      </c>
      <c r="ABX2504" s="1">
        <v>4.2</v>
      </c>
      <c r="ACA2504" s="1">
        <v>107</v>
      </c>
      <c r="ACD2504" s="1">
        <v>0.99</v>
      </c>
      <c r="ACG2504" s="1">
        <v>116</v>
      </c>
      <c r="ACQ2504" s="1">
        <v>27</v>
      </c>
      <c r="ACT2504" s="1">
        <v>1.3</v>
      </c>
      <c r="ACW2504" s="1">
        <v>17</v>
      </c>
      <c r="AGG2504" s="1">
        <v>1</v>
      </c>
      <c r="AGH2504" s="1" t="s">
        <v>6359</v>
      </c>
      <c r="AGS2504" s="1">
        <v>1</v>
      </c>
      <c r="AGT2504" s="1">
        <v>0</v>
      </c>
      <c r="AGU2504" s="1">
        <v>0</v>
      </c>
      <c r="AGV2504" s="1">
        <v>1</v>
      </c>
      <c r="AGW2504" s="1">
        <v>0</v>
      </c>
      <c r="AGX2504" s="1">
        <v>0</v>
      </c>
      <c r="AGY2504" s="1">
        <v>0</v>
      </c>
      <c r="AGZ2504" s="1">
        <v>0</v>
      </c>
      <c r="AHA2504" s="1">
        <v>0</v>
      </c>
      <c r="AHB2504" s="1">
        <v>0</v>
      </c>
      <c r="AHC2504" s="1">
        <v>1</v>
      </c>
      <c r="AHD2504" s="1">
        <v>0</v>
      </c>
      <c r="AHE2504" s="1">
        <v>0</v>
      </c>
      <c r="AHF2504" s="1">
        <v>0</v>
      </c>
      <c r="AHH2504" s="1">
        <v>0</v>
      </c>
      <c r="AHI2504" s="1">
        <v>0</v>
      </c>
      <c r="AHK2504" s="1">
        <v>0</v>
      </c>
      <c r="AHL2504" s="1">
        <v>0</v>
      </c>
      <c r="AHM2504" s="1">
        <v>0</v>
      </c>
      <c r="AHN2504" s="1">
        <v>0</v>
      </c>
      <c r="AHO2504" s="1">
        <v>0</v>
      </c>
      <c r="AHP2504" s="1">
        <v>0</v>
      </c>
      <c r="AHQ2504" s="1">
        <v>0</v>
      </c>
      <c r="AHR2504" s="1">
        <v>0</v>
      </c>
      <c r="AIM2504" s="1">
        <v>0</v>
      </c>
      <c r="AIN2504" s="1">
        <v>0</v>
      </c>
      <c r="AIO2504" s="1">
        <v>0</v>
      </c>
      <c r="AIP2504" s="1">
        <v>1</v>
      </c>
      <c r="AIQ2504" s="1">
        <v>1</v>
      </c>
      <c r="AIR2504" s="1">
        <v>1</v>
      </c>
      <c r="AIS2504" s="1">
        <v>1</v>
      </c>
      <c r="AIT2504" s="1">
        <v>1</v>
      </c>
      <c r="AIU2504" s="1">
        <v>0</v>
      </c>
      <c r="AIV2504" s="1">
        <v>0</v>
      </c>
      <c r="AIW2504" s="1">
        <v>0</v>
      </c>
      <c r="AIX2504" s="1">
        <v>52</v>
      </c>
    </row>
    <row r="2505" spans="1:951" s="1" customFormat="1">
      <c r="B2505" s="1">
        <v>3</v>
      </c>
      <c r="C2505" s="1">
        <v>1</v>
      </c>
      <c r="D2505" s="1" t="s">
        <v>3666</v>
      </c>
      <c r="O2505" s="1">
        <v>0</v>
      </c>
      <c r="Z2505" s="1">
        <v>0</v>
      </c>
      <c r="AA2505" s="1">
        <v>0</v>
      </c>
      <c r="AB2505" s="1" t="s">
        <v>10804</v>
      </c>
      <c r="AC2505" s="1">
        <v>4</v>
      </c>
      <c r="AD2505" s="1">
        <v>0</v>
      </c>
      <c r="AE2505" s="1">
        <v>0</v>
      </c>
      <c r="AG2505" s="1">
        <v>0</v>
      </c>
      <c r="AI2505" s="1">
        <v>138</v>
      </c>
      <c r="AJ2505" s="1">
        <v>140</v>
      </c>
      <c r="AK2505" s="1">
        <v>131</v>
      </c>
      <c r="AL2505" s="1">
        <v>118</v>
      </c>
      <c r="DR2505" s="1">
        <v>70</v>
      </c>
      <c r="DS2505" s="1">
        <v>80</v>
      </c>
      <c r="DT2505" s="1">
        <v>72</v>
      </c>
      <c r="DU2505" s="1">
        <v>62</v>
      </c>
      <c r="HA2505" s="1">
        <v>0</v>
      </c>
      <c r="HB2505" s="1">
        <v>0</v>
      </c>
      <c r="HC2505" s="1">
        <v>0</v>
      </c>
      <c r="HD2505" s="1">
        <v>2</v>
      </c>
      <c r="HT2505" s="1">
        <v>0</v>
      </c>
      <c r="HU2505" s="1">
        <v>0</v>
      </c>
      <c r="HV2505" s="1">
        <v>0</v>
      </c>
      <c r="HW2505" s="1">
        <v>0</v>
      </c>
      <c r="IP2505" s="1">
        <v>100</v>
      </c>
      <c r="IQ2505" s="1">
        <v>99</v>
      </c>
      <c r="IR2505" s="1">
        <v>98</v>
      </c>
      <c r="IS2505" s="1">
        <v>98</v>
      </c>
      <c r="LX2505" s="1">
        <v>80</v>
      </c>
      <c r="LY2505" s="1">
        <v>98</v>
      </c>
      <c r="LZ2505" s="1">
        <v>93</v>
      </c>
      <c r="MA2505" s="1">
        <v>75</v>
      </c>
      <c r="PG2505" s="1">
        <v>24</v>
      </c>
      <c r="PH2505" s="1">
        <v>10</v>
      </c>
      <c r="PI2505" s="1">
        <v>22</v>
      </c>
      <c r="PJ2505" s="1">
        <v>16</v>
      </c>
      <c r="SP2505" s="1">
        <v>97.1</v>
      </c>
      <c r="SQ2505" s="1">
        <v>99.1</v>
      </c>
      <c r="SR2505" s="1">
        <v>97.8</v>
      </c>
      <c r="SS2505" s="1">
        <v>97.6</v>
      </c>
      <c r="VX2505" s="1">
        <v>1</v>
      </c>
      <c r="VY2505" s="1">
        <v>0</v>
      </c>
      <c r="VZ2505" s="1">
        <v>1</v>
      </c>
      <c r="WA2505" s="1">
        <v>1</v>
      </c>
      <c r="WQ2505" s="1">
        <v>0</v>
      </c>
      <c r="WR2505" s="1">
        <v>0</v>
      </c>
      <c r="WS2505" s="1">
        <v>0</v>
      </c>
      <c r="WT2505" s="1">
        <v>0</v>
      </c>
      <c r="AAY2505" s="1">
        <v>16</v>
      </c>
      <c r="ABB2505" s="1">
        <v>8.8000000000000007</v>
      </c>
      <c r="ABE2505" s="1">
        <v>28.8</v>
      </c>
      <c r="ABM2505" s="1">
        <v>6</v>
      </c>
      <c r="ABO2505" s="1">
        <v>112</v>
      </c>
      <c r="ABU2505" s="1">
        <v>139</v>
      </c>
      <c r="ABX2505" s="1">
        <v>4.4000000000000004</v>
      </c>
      <c r="ACA2505" s="1">
        <v>106</v>
      </c>
      <c r="ACD2505" s="1">
        <v>7.7</v>
      </c>
      <c r="ACG2505" s="1">
        <v>119</v>
      </c>
      <c r="ACQ2505" s="1">
        <v>20</v>
      </c>
      <c r="ACT2505" s="1">
        <v>1.19</v>
      </c>
      <c r="ACW2505" s="1">
        <v>17</v>
      </c>
      <c r="AGS2505" s="1">
        <v>1</v>
      </c>
      <c r="AGT2505" s="1">
        <v>0</v>
      </c>
      <c r="AGU2505" s="1">
        <v>0</v>
      </c>
      <c r="AGV2505" s="1">
        <v>1</v>
      </c>
      <c r="AGW2505" s="1">
        <v>0</v>
      </c>
      <c r="AGX2505" s="1">
        <v>0</v>
      </c>
      <c r="AGY2505" s="1">
        <v>0</v>
      </c>
      <c r="AGZ2505" s="1">
        <v>1</v>
      </c>
      <c r="AHA2505" s="1">
        <v>0</v>
      </c>
      <c r="AHB2505" s="1">
        <v>0</v>
      </c>
      <c r="AHC2505" s="1">
        <v>1</v>
      </c>
      <c r="AHD2505" s="1">
        <v>0</v>
      </c>
      <c r="AHE2505" s="1">
        <v>0</v>
      </c>
      <c r="AHF2505" s="1">
        <v>0</v>
      </c>
      <c r="AHH2505" s="1">
        <v>0</v>
      </c>
      <c r="AHI2505" s="1">
        <v>0</v>
      </c>
      <c r="AHK2505" s="1">
        <v>0</v>
      </c>
      <c r="AHL2505" s="1">
        <v>0</v>
      </c>
      <c r="AHM2505" s="1">
        <v>0</v>
      </c>
      <c r="AHN2505" s="1">
        <v>0</v>
      </c>
      <c r="AHO2505" s="1">
        <v>0</v>
      </c>
      <c r="AHP2505" s="1">
        <v>0</v>
      </c>
      <c r="AHQ2505" s="1">
        <v>0</v>
      </c>
      <c r="AHR2505" s="1">
        <v>0</v>
      </c>
      <c r="AIM2505" s="1">
        <v>0</v>
      </c>
      <c r="AIN2505" s="1">
        <v>0</v>
      </c>
      <c r="AIO2505" s="1">
        <v>0</v>
      </c>
      <c r="AIT2505" s="1">
        <v>0</v>
      </c>
      <c r="AIU2505" s="1">
        <v>1</v>
      </c>
      <c r="AIV2505" s="1">
        <v>0</v>
      </c>
      <c r="AIW2505" s="1">
        <v>0</v>
      </c>
      <c r="AJB2505" s="1">
        <v>183</v>
      </c>
    </row>
    <row r="2506" spans="1:951" s="1" customFormat="1">
      <c r="B2506" s="1">
        <v>4</v>
      </c>
      <c r="C2506" s="1">
        <v>0</v>
      </c>
      <c r="Z2506" s="1">
        <v>0</v>
      </c>
      <c r="AA2506" s="1">
        <v>2</v>
      </c>
      <c r="AB2506" s="1" t="s">
        <v>10805</v>
      </c>
      <c r="AC2506" s="1">
        <v>4</v>
      </c>
      <c r="AD2506" s="1">
        <v>0</v>
      </c>
      <c r="AE2506" s="1">
        <v>8</v>
      </c>
      <c r="AF2506" s="1">
        <v>0</v>
      </c>
      <c r="AG2506" s="1">
        <v>0</v>
      </c>
      <c r="AI2506" s="1">
        <v>128</v>
      </c>
      <c r="AJ2506" s="1">
        <v>128</v>
      </c>
      <c r="DR2506" s="1">
        <v>76</v>
      </c>
      <c r="DS2506" s="1">
        <v>70</v>
      </c>
      <c r="HA2506" s="1">
        <v>2</v>
      </c>
      <c r="HB2506" s="1">
        <v>0</v>
      </c>
      <c r="HT2506" s="1">
        <v>0</v>
      </c>
      <c r="HU2506" s="1">
        <v>0</v>
      </c>
      <c r="IP2506" s="1">
        <v>100</v>
      </c>
      <c r="IQ2506" s="1">
        <v>99</v>
      </c>
      <c r="LX2506" s="1">
        <v>87</v>
      </c>
      <c r="LY2506" s="1">
        <v>76</v>
      </c>
      <c r="PG2506" s="1">
        <v>24</v>
      </c>
      <c r="PH2506" s="1">
        <v>16</v>
      </c>
      <c r="SP2506" s="1">
        <v>100.3</v>
      </c>
      <c r="SQ2506" s="1">
        <v>98.9</v>
      </c>
      <c r="VX2506" s="1">
        <v>0</v>
      </c>
      <c r="VY2506" s="1">
        <v>0</v>
      </c>
      <c r="WQ2506" s="1">
        <v>0</v>
      </c>
      <c r="WR2506" s="1">
        <v>0</v>
      </c>
      <c r="AAY2506" s="1">
        <v>17</v>
      </c>
      <c r="ABU2506" s="1">
        <v>138</v>
      </c>
      <c r="ABX2506" s="1">
        <v>4.2</v>
      </c>
      <c r="ACA2506" s="1">
        <v>104</v>
      </c>
      <c r="ACD2506" s="1">
        <v>7.9</v>
      </c>
      <c r="ACG2506" s="1">
        <v>152</v>
      </c>
      <c r="ACQ2506" s="1">
        <v>18</v>
      </c>
      <c r="ACT2506" s="1">
        <v>1.22</v>
      </c>
      <c r="ACW2506" s="1">
        <v>17</v>
      </c>
      <c r="AGS2506" s="1">
        <v>1</v>
      </c>
      <c r="AGT2506" s="1">
        <v>0</v>
      </c>
      <c r="AGU2506" s="1">
        <v>0</v>
      </c>
      <c r="AGV2506" s="1">
        <v>1</v>
      </c>
      <c r="AGW2506" s="1">
        <v>0</v>
      </c>
      <c r="AGX2506" s="1">
        <v>0</v>
      </c>
      <c r="AGY2506" s="1">
        <v>0</v>
      </c>
      <c r="AGZ2506" s="1">
        <v>1</v>
      </c>
      <c r="AHA2506" s="1">
        <v>0</v>
      </c>
      <c r="AHB2506" s="1">
        <v>0</v>
      </c>
      <c r="AHC2506" s="1">
        <v>1</v>
      </c>
      <c r="AHD2506" s="1">
        <v>0</v>
      </c>
      <c r="AHE2506" s="1">
        <v>0</v>
      </c>
      <c r="AHF2506" s="1">
        <v>0</v>
      </c>
      <c r="AHH2506" s="1">
        <v>0</v>
      </c>
      <c r="AHI2506" s="1">
        <v>0</v>
      </c>
      <c r="AHK2506" s="1">
        <v>0</v>
      </c>
      <c r="AHL2506" s="1">
        <v>0</v>
      </c>
      <c r="AHM2506" s="1">
        <v>0</v>
      </c>
      <c r="AHN2506" s="1">
        <v>0</v>
      </c>
      <c r="AHO2506" s="1">
        <v>0</v>
      </c>
      <c r="AHP2506" s="1">
        <v>0</v>
      </c>
      <c r="AHQ2506" s="1">
        <v>0</v>
      </c>
      <c r="AHR2506" s="1">
        <v>0</v>
      </c>
      <c r="AIM2506" s="1">
        <v>0</v>
      </c>
      <c r="AIN2506" s="1">
        <v>0</v>
      </c>
      <c r="AIO2506" s="1">
        <v>0</v>
      </c>
      <c r="AIT2506" s="1">
        <v>1</v>
      </c>
      <c r="AIU2506" s="1">
        <v>1</v>
      </c>
      <c r="AIV2506" s="1">
        <v>0</v>
      </c>
      <c r="AIW2506" s="1">
        <v>0</v>
      </c>
      <c r="AIX2506" s="1">
        <v>53</v>
      </c>
      <c r="AJB2506" s="1">
        <v>40</v>
      </c>
    </row>
    <row r="2507" spans="1:951" s="1" customFormat="1">
      <c r="B2507" s="1">
        <v>5</v>
      </c>
      <c r="C2507" s="1">
        <v>1</v>
      </c>
      <c r="D2507" s="1" t="s">
        <v>8932</v>
      </c>
      <c r="O2507" s="1">
        <v>0</v>
      </c>
      <c r="Z2507" s="1">
        <v>0</v>
      </c>
      <c r="AA2507" s="1">
        <v>2</v>
      </c>
      <c r="AB2507" s="1" t="s">
        <v>10806</v>
      </c>
      <c r="AC2507" s="1">
        <v>3</v>
      </c>
      <c r="AD2507" s="1">
        <v>0</v>
      </c>
      <c r="AE2507" s="1">
        <v>7</v>
      </c>
      <c r="AF2507" s="1">
        <v>0</v>
      </c>
      <c r="AG2507" s="1">
        <v>0</v>
      </c>
      <c r="AI2507" s="1">
        <v>130</v>
      </c>
      <c r="AJ2507" s="1">
        <v>130</v>
      </c>
      <c r="DR2507" s="1">
        <v>72</v>
      </c>
      <c r="DS2507" s="1">
        <v>68</v>
      </c>
      <c r="HA2507" s="1">
        <v>0</v>
      </c>
      <c r="HB2507" s="1">
        <v>0</v>
      </c>
      <c r="HT2507" s="1">
        <v>0</v>
      </c>
      <c r="HU2507" s="1">
        <v>0</v>
      </c>
      <c r="IP2507" s="1">
        <v>100</v>
      </c>
      <c r="IQ2507" s="1">
        <v>98</v>
      </c>
      <c r="LX2507" s="1">
        <v>80</v>
      </c>
      <c r="LY2507" s="1">
        <v>90</v>
      </c>
      <c r="PG2507" s="1">
        <v>20</v>
      </c>
      <c r="PH2507" s="1">
        <v>16</v>
      </c>
      <c r="SP2507" s="1">
        <v>98.6</v>
      </c>
      <c r="SQ2507" s="1">
        <v>98.2</v>
      </c>
      <c r="VX2507" s="1">
        <v>0</v>
      </c>
      <c r="VY2507" s="1">
        <v>0</v>
      </c>
      <c r="WQ2507" s="1">
        <v>0</v>
      </c>
      <c r="WR2507" s="1">
        <v>0</v>
      </c>
      <c r="AGS2507" s="1">
        <v>1</v>
      </c>
      <c r="AGT2507" s="1">
        <v>0</v>
      </c>
      <c r="AGU2507" s="1">
        <v>0</v>
      </c>
      <c r="AGV2507" s="1">
        <v>1</v>
      </c>
      <c r="AGW2507" s="1">
        <v>0</v>
      </c>
      <c r="AGX2507" s="1">
        <v>0</v>
      </c>
      <c r="AGY2507" s="1">
        <v>0</v>
      </c>
      <c r="AGZ2507" s="1">
        <v>1</v>
      </c>
      <c r="AHA2507" s="1">
        <v>0</v>
      </c>
      <c r="AHB2507" s="1">
        <v>0</v>
      </c>
      <c r="AHC2507" s="1">
        <v>1</v>
      </c>
      <c r="AHD2507" s="1">
        <v>0</v>
      </c>
      <c r="AHE2507" s="1">
        <v>0</v>
      </c>
      <c r="AHF2507" s="1">
        <v>0</v>
      </c>
      <c r="AHH2507" s="1">
        <v>0</v>
      </c>
      <c r="AHI2507" s="1">
        <v>0</v>
      </c>
      <c r="AHK2507" s="1">
        <v>0</v>
      </c>
      <c r="AHL2507" s="1">
        <v>0</v>
      </c>
      <c r="AHM2507" s="1">
        <v>0</v>
      </c>
      <c r="AHN2507" s="1">
        <v>0</v>
      </c>
      <c r="AHO2507" s="1">
        <v>0</v>
      </c>
      <c r="AHP2507" s="1">
        <v>0</v>
      </c>
      <c r="AHQ2507" s="1">
        <v>0</v>
      </c>
      <c r="AHR2507" s="1">
        <v>0</v>
      </c>
      <c r="AIM2507" s="1">
        <v>0</v>
      </c>
      <c r="AIN2507" s="1">
        <v>0</v>
      </c>
      <c r="AIO2507" s="1">
        <v>0</v>
      </c>
      <c r="AIT2507" s="1">
        <v>1</v>
      </c>
      <c r="AIU2507" s="1">
        <v>1</v>
      </c>
      <c r="AIV2507" s="1">
        <v>0</v>
      </c>
      <c r="AIW2507" s="1">
        <v>0</v>
      </c>
      <c r="AIX2507" s="1">
        <v>75</v>
      </c>
      <c r="AJB2507" s="1">
        <v>44</v>
      </c>
    </row>
    <row r="2508" spans="1:951" s="1" customFormat="1">
      <c r="B2508" s="1">
        <v>6</v>
      </c>
      <c r="C2508" s="1">
        <v>0</v>
      </c>
      <c r="Z2508" s="1">
        <v>0</v>
      </c>
      <c r="AA2508" s="1">
        <v>2</v>
      </c>
      <c r="AB2508" s="1" t="s">
        <v>10807</v>
      </c>
      <c r="AC2508" s="1">
        <v>7</v>
      </c>
      <c r="AD2508" s="1">
        <v>0</v>
      </c>
      <c r="AE2508" s="1">
        <v>10</v>
      </c>
      <c r="AF2508" s="1">
        <v>0</v>
      </c>
      <c r="AG2508" s="1">
        <v>0</v>
      </c>
      <c r="AI2508" s="1">
        <v>138</v>
      </c>
      <c r="AJ2508" s="1">
        <v>130</v>
      </c>
      <c r="DR2508" s="1">
        <v>76</v>
      </c>
      <c r="DS2508" s="1">
        <v>70</v>
      </c>
      <c r="HA2508" s="1">
        <v>0</v>
      </c>
      <c r="HB2508" s="1">
        <v>0</v>
      </c>
      <c r="HT2508" s="1">
        <v>0</v>
      </c>
      <c r="HU2508" s="1">
        <v>0</v>
      </c>
      <c r="IP2508" s="1">
        <v>98</v>
      </c>
      <c r="IQ2508" s="1">
        <v>97</v>
      </c>
      <c r="LX2508" s="1">
        <v>98</v>
      </c>
      <c r="LY2508" s="1">
        <v>94</v>
      </c>
      <c r="PG2508" s="1">
        <v>18</v>
      </c>
      <c r="PH2508" s="1">
        <v>16</v>
      </c>
      <c r="SP2508" s="1">
        <v>98.6</v>
      </c>
      <c r="SQ2508" s="1">
        <v>96.7</v>
      </c>
      <c r="VX2508" s="1">
        <v>0</v>
      </c>
      <c r="VY2508" s="1">
        <v>1</v>
      </c>
      <c r="WQ2508" s="1">
        <v>0</v>
      </c>
      <c r="WR2508" s="1">
        <v>0</v>
      </c>
      <c r="AGS2508" s="1">
        <v>0</v>
      </c>
      <c r="AGT2508" s="1">
        <v>0</v>
      </c>
      <c r="AGU2508" s="1">
        <v>0</v>
      </c>
      <c r="AGV2508" s="1">
        <v>0</v>
      </c>
      <c r="AGW2508" s="1">
        <v>0</v>
      </c>
      <c r="AGX2508" s="1">
        <v>0</v>
      </c>
      <c r="AGY2508" s="1">
        <v>0</v>
      </c>
      <c r="AGZ2508" s="1">
        <v>1</v>
      </c>
      <c r="AHA2508" s="1">
        <v>0</v>
      </c>
      <c r="AHB2508" s="1">
        <v>0</v>
      </c>
      <c r="AHC2508" s="1">
        <v>1</v>
      </c>
      <c r="AHD2508" s="1">
        <v>0</v>
      </c>
      <c r="AHE2508" s="1">
        <v>0</v>
      </c>
      <c r="AHF2508" s="1">
        <v>0</v>
      </c>
      <c r="AHH2508" s="1">
        <v>0</v>
      </c>
      <c r="AHI2508" s="1">
        <v>0</v>
      </c>
      <c r="AHK2508" s="1">
        <v>0</v>
      </c>
      <c r="AHL2508" s="1">
        <v>0</v>
      </c>
      <c r="AHM2508" s="1">
        <v>0</v>
      </c>
      <c r="AHN2508" s="1">
        <v>0</v>
      </c>
      <c r="AHO2508" s="1">
        <v>0</v>
      </c>
      <c r="AHP2508" s="1">
        <v>0</v>
      </c>
      <c r="AHQ2508" s="1">
        <v>0</v>
      </c>
      <c r="AHR2508" s="1">
        <v>0</v>
      </c>
      <c r="AIM2508" s="1">
        <v>0</v>
      </c>
      <c r="AIN2508" s="1">
        <v>0</v>
      </c>
      <c r="AIO2508" s="1">
        <v>0</v>
      </c>
      <c r="AIT2508" s="1">
        <v>1</v>
      </c>
      <c r="AIU2508" s="1">
        <v>1</v>
      </c>
      <c r="AIV2508" s="1">
        <v>0</v>
      </c>
      <c r="AIW2508" s="1">
        <v>0</v>
      </c>
      <c r="AIX2508" s="1">
        <v>53</v>
      </c>
      <c r="AJB2508" s="1">
        <v>25</v>
      </c>
    </row>
    <row r="2509" spans="1:951" s="1" customFormat="1">
      <c r="B2509" s="1">
        <v>7</v>
      </c>
      <c r="C2509" s="1">
        <v>1</v>
      </c>
      <c r="D2509" s="1" t="s">
        <v>10808</v>
      </c>
      <c r="O2509" s="1">
        <v>1</v>
      </c>
      <c r="Z2509" s="1">
        <v>0</v>
      </c>
      <c r="AA2509" s="1">
        <v>2</v>
      </c>
      <c r="AC2509" s="1">
        <v>1</v>
      </c>
      <c r="AD2509" s="1">
        <v>0</v>
      </c>
      <c r="AE2509" s="1">
        <v>7</v>
      </c>
      <c r="AF2509" s="1">
        <v>0</v>
      </c>
      <c r="AG2509" s="1">
        <v>0</v>
      </c>
      <c r="AI2509" s="1">
        <v>152</v>
      </c>
      <c r="AJ2509" s="1">
        <v>136</v>
      </c>
      <c r="DR2509" s="1">
        <v>84</v>
      </c>
      <c r="DS2509" s="1">
        <v>80</v>
      </c>
      <c r="HA2509" s="1">
        <v>0</v>
      </c>
      <c r="HB2509" s="1">
        <v>0</v>
      </c>
      <c r="HT2509" s="1">
        <v>0</v>
      </c>
      <c r="HU2509" s="1">
        <v>0</v>
      </c>
      <c r="IP2509" s="1">
        <v>99</v>
      </c>
      <c r="IQ2509" s="1">
        <v>98</v>
      </c>
      <c r="LX2509" s="1">
        <v>80</v>
      </c>
      <c r="LY2509" s="1">
        <v>72</v>
      </c>
      <c r="PG2509" s="1">
        <v>14</v>
      </c>
      <c r="PH2509" s="1">
        <v>22</v>
      </c>
      <c r="SP2509" s="1">
        <v>98.4</v>
      </c>
      <c r="SQ2509" s="1">
        <v>99.3</v>
      </c>
      <c r="VX2509" s="1">
        <v>0</v>
      </c>
      <c r="VY2509" s="1">
        <v>0</v>
      </c>
      <c r="WQ2509" s="1">
        <v>0</v>
      </c>
      <c r="WR2509" s="1">
        <v>0</v>
      </c>
      <c r="AGS2509" s="1">
        <v>0</v>
      </c>
      <c r="AGT2509" s="1">
        <v>0</v>
      </c>
      <c r="AGU2509" s="1">
        <v>0</v>
      </c>
      <c r="AGV2509" s="1">
        <v>0</v>
      </c>
      <c r="AGW2509" s="1">
        <v>0</v>
      </c>
      <c r="AGX2509" s="1">
        <v>0</v>
      </c>
      <c r="AGY2509" s="1">
        <v>0</v>
      </c>
      <c r="AGZ2509" s="1">
        <v>0</v>
      </c>
      <c r="AHA2509" s="1">
        <v>0</v>
      </c>
      <c r="AHB2509" s="1">
        <v>0</v>
      </c>
      <c r="AHC2509" s="1">
        <v>1</v>
      </c>
      <c r="AHD2509" s="1">
        <v>0</v>
      </c>
      <c r="AHE2509" s="1">
        <v>0</v>
      </c>
      <c r="AHF2509" s="1">
        <v>0</v>
      </c>
      <c r="AHH2509" s="1">
        <v>0</v>
      </c>
      <c r="AHI2509" s="1">
        <v>0</v>
      </c>
      <c r="AHK2509" s="1">
        <v>0</v>
      </c>
      <c r="AHL2509" s="1">
        <v>0</v>
      </c>
      <c r="AHM2509" s="1">
        <v>0</v>
      </c>
      <c r="AHN2509" s="1">
        <v>0</v>
      </c>
      <c r="AHO2509" s="1">
        <v>0</v>
      </c>
      <c r="AHP2509" s="1">
        <v>0</v>
      </c>
      <c r="AHQ2509" s="1">
        <v>0</v>
      </c>
      <c r="AHR2509" s="1">
        <v>0</v>
      </c>
      <c r="AIM2509" s="1">
        <v>0</v>
      </c>
      <c r="AIN2509" s="1">
        <v>0</v>
      </c>
      <c r="AIO2509" s="1">
        <v>0</v>
      </c>
      <c r="AIT2509" s="1">
        <v>2</v>
      </c>
      <c r="AIU2509" s="1">
        <v>0</v>
      </c>
      <c r="AIV2509" s="1">
        <v>0</v>
      </c>
      <c r="AIW2509" s="1">
        <v>0</v>
      </c>
      <c r="AIX2509" s="1">
        <v>62</v>
      </c>
      <c r="AIY2509" s="1">
        <v>27</v>
      </c>
    </row>
    <row r="2510" spans="1:951" s="1" customFormat="1">
      <c r="B2510" s="1">
        <v>8</v>
      </c>
      <c r="C2510" s="1">
        <v>0</v>
      </c>
      <c r="Z2510" s="1">
        <v>0</v>
      </c>
      <c r="AA2510" s="1">
        <v>2</v>
      </c>
      <c r="AB2510" s="1" t="s">
        <v>10809</v>
      </c>
      <c r="AC2510" s="1">
        <v>0</v>
      </c>
      <c r="AE2510" s="1">
        <v>14</v>
      </c>
      <c r="AF2510" s="1">
        <v>0</v>
      </c>
      <c r="AG2510" s="1">
        <v>0</v>
      </c>
      <c r="AI2510" s="1">
        <v>136</v>
      </c>
      <c r="AJ2510" s="1">
        <v>144</v>
      </c>
      <c r="DR2510" s="1">
        <v>72</v>
      </c>
      <c r="DS2510" s="1">
        <v>84</v>
      </c>
      <c r="HA2510" s="1">
        <v>0</v>
      </c>
      <c r="HB2510" s="1">
        <v>0</v>
      </c>
      <c r="HT2510" s="1">
        <v>0</v>
      </c>
      <c r="HU2510" s="1">
        <v>0</v>
      </c>
      <c r="IP2510" s="1">
        <v>99</v>
      </c>
      <c r="IQ2510" s="1">
        <v>99</v>
      </c>
      <c r="LX2510" s="1">
        <v>82</v>
      </c>
      <c r="LY2510" s="1">
        <v>67</v>
      </c>
      <c r="PG2510" s="1">
        <v>18</v>
      </c>
      <c r="PH2510" s="1">
        <v>18</v>
      </c>
      <c r="SP2510" s="1">
        <v>97.4</v>
      </c>
      <c r="SQ2510" s="1">
        <v>96</v>
      </c>
      <c r="VX2510" s="1">
        <v>0</v>
      </c>
      <c r="VY2510" s="1">
        <v>0</v>
      </c>
      <c r="WQ2510" s="1">
        <v>0</v>
      </c>
      <c r="WR2510" s="1">
        <v>0</v>
      </c>
      <c r="AGS2510" s="1">
        <v>0</v>
      </c>
      <c r="AGT2510" s="1">
        <v>0</v>
      </c>
      <c r="AGU2510" s="1">
        <v>0</v>
      </c>
      <c r="AGV2510" s="1">
        <v>0</v>
      </c>
      <c r="AGW2510" s="1">
        <v>0</v>
      </c>
      <c r="AGX2510" s="1">
        <v>0</v>
      </c>
      <c r="AGY2510" s="1">
        <v>0</v>
      </c>
      <c r="AGZ2510" s="1">
        <v>0</v>
      </c>
      <c r="AHA2510" s="1">
        <v>0</v>
      </c>
      <c r="AHB2510" s="1">
        <v>0</v>
      </c>
      <c r="AHC2510" s="1">
        <v>1</v>
      </c>
      <c r="AHD2510" s="1">
        <v>0</v>
      </c>
      <c r="AHE2510" s="1">
        <v>0</v>
      </c>
      <c r="AHF2510" s="1">
        <v>0</v>
      </c>
      <c r="AHH2510" s="1">
        <v>0</v>
      </c>
      <c r="AHI2510" s="1">
        <v>0</v>
      </c>
      <c r="AHK2510" s="1">
        <v>0</v>
      </c>
      <c r="AHL2510" s="1">
        <v>0</v>
      </c>
      <c r="AHM2510" s="1">
        <v>0</v>
      </c>
      <c r="AHN2510" s="1">
        <v>0</v>
      </c>
      <c r="AHO2510" s="1">
        <v>0</v>
      </c>
      <c r="AHP2510" s="1">
        <v>0</v>
      </c>
      <c r="AHQ2510" s="1">
        <v>0</v>
      </c>
      <c r="AHR2510" s="1">
        <v>0</v>
      </c>
      <c r="AIM2510" s="1">
        <v>0</v>
      </c>
      <c r="AIN2510" s="1">
        <v>0</v>
      </c>
      <c r="AIO2510" s="1">
        <v>0</v>
      </c>
      <c r="AIT2510" s="1">
        <v>2</v>
      </c>
      <c r="AIU2510" s="1">
        <v>0</v>
      </c>
      <c r="AIV2510" s="1">
        <v>0</v>
      </c>
      <c r="AIW2510" s="1">
        <v>0</v>
      </c>
      <c r="AIX2510" s="1">
        <v>79</v>
      </c>
      <c r="AIY2510" s="1">
        <v>64</v>
      </c>
    </row>
    <row r="2511" spans="1:951" s="80" customFormat="1">
      <c r="B2511" s="80">
        <v>9</v>
      </c>
      <c r="C2511" s="80">
        <v>0</v>
      </c>
      <c r="Z2511" s="80">
        <v>0</v>
      </c>
      <c r="AA2511" s="80">
        <v>2</v>
      </c>
      <c r="AB2511" s="80" t="s">
        <v>10810</v>
      </c>
      <c r="AC2511" s="80">
        <v>0</v>
      </c>
      <c r="AE2511" s="80">
        <v>17</v>
      </c>
      <c r="AF2511" s="80">
        <v>0</v>
      </c>
      <c r="AG2511" s="80">
        <v>0</v>
      </c>
      <c r="AI2511" s="80">
        <v>134</v>
      </c>
      <c r="DR2511" s="80">
        <v>74</v>
      </c>
      <c r="HA2511" s="80">
        <v>0</v>
      </c>
      <c r="HT2511" s="80">
        <v>0</v>
      </c>
      <c r="IP2511" s="80">
        <v>98</v>
      </c>
      <c r="LX2511" s="80">
        <v>68</v>
      </c>
      <c r="PG2511" s="80">
        <v>16</v>
      </c>
      <c r="SP2511" s="80">
        <v>97.4</v>
      </c>
      <c r="VX2511" s="80">
        <v>0</v>
      </c>
      <c r="WQ2511" s="80">
        <v>0</v>
      </c>
      <c r="AGS2511" s="80">
        <v>0</v>
      </c>
      <c r="AGT2511" s="80">
        <v>0</v>
      </c>
      <c r="AGU2511" s="80">
        <v>0</v>
      </c>
      <c r="AGV2511" s="80">
        <v>0</v>
      </c>
      <c r="AGW2511" s="80">
        <v>0</v>
      </c>
      <c r="AGX2511" s="80">
        <v>0</v>
      </c>
      <c r="AGY2511" s="80">
        <v>0</v>
      </c>
      <c r="AGZ2511" s="80">
        <v>0</v>
      </c>
      <c r="AHA2511" s="80">
        <v>0</v>
      </c>
      <c r="AHB2511" s="80">
        <v>0</v>
      </c>
      <c r="AHC2511" s="80">
        <v>1</v>
      </c>
      <c r="AHD2511" s="80">
        <v>0</v>
      </c>
      <c r="AHE2511" s="80">
        <v>0</v>
      </c>
      <c r="AHF2511" s="80">
        <v>0</v>
      </c>
      <c r="AHH2511" s="80">
        <v>0</v>
      </c>
      <c r="AHI2511" s="80">
        <v>0</v>
      </c>
      <c r="AHK2511" s="80">
        <v>0</v>
      </c>
      <c r="AHL2511" s="80">
        <v>0</v>
      </c>
      <c r="AHM2511" s="80">
        <v>0</v>
      </c>
      <c r="AHN2511" s="80">
        <v>0</v>
      </c>
      <c r="AHO2511" s="80">
        <v>0</v>
      </c>
      <c r="AHP2511" s="80">
        <v>0</v>
      </c>
      <c r="AHQ2511" s="80">
        <v>0</v>
      </c>
      <c r="AHR2511" s="80">
        <v>0</v>
      </c>
      <c r="AIM2511" s="80">
        <v>0</v>
      </c>
      <c r="AIN2511" s="80">
        <v>0</v>
      </c>
      <c r="AIO2511" s="80">
        <v>0</v>
      </c>
      <c r="AIT2511" s="80">
        <v>1</v>
      </c>
      <c r="AIU2511" s="80">
        <v>0</v>
      </c>
      <c r="AIV2511" s="80">
        <v>0</v>
      </c>
      <c r="AIW2511" s="80">
        <v>0</v>
      </c>
      <c r="AIX2511" s="80">
        <v>53</v>
      </c>
    </row>
    <row r="2512" spans="1:951" s="14" customFormat="1">
      <c r="A2512" s="14">
        <v>525</v>
      </c>
      <c r="B2512" s="14">
        <v>1</v>
      </c>
      <c r="C2512" s="14">
        <v>0</v>
      </c>
      <c r="F2512" s="63"/>
      <c r="G2512" s="58"/>
      <c r="Z2512" s="14">
        <v>0</v>
      </c>
      <c r="AA2512" s="60">
        <v>1</v>
      </c>
      <c r="AB2512" s="58"/>
      <c r="AC2512" s="14">
        <v>0</v>
      </c>
      <c r="AE2512" s="14">
        <v>0</v>
      </c>
      <c r="AG2512" s="14">
        <v>0</v>
      </c>
      <c r="AI2512" s="14">
        <v>108</v>
      </c>
      <c r="DR2512" s="14">
        <v>60</v>
      </c>
      <c r="HA2512" s="14">
        <v>0</v>
      </c>
      <c r="HT2512" s="63"/>
      <c r="HU2512" s="63"/>
      <c r="HV2512" s="63"/>
      <c r="HW2512" s="63"/>
      <c r="HX2512" s="63"/>
      <c r="HY2512" s="63"/>
      <c r="HZ2512" s="63"/>
      <c r="IA2512" s="63"/>
      <c r="IB2512" s="63"/>
      <c r="IC2512" s="63"/>
      <c r="ID2512" s="63"/>
      <c r="IE2512" s="63"/>
      <c r="IF2512" s="63"/>
      <c r="IG2512" s="63"/>
      <c r="IH2512" s="63"/>
      <c r="II2512" s="63"/>
      <c r="IJ2512" s="63"/>
      <c r="IK2512" s="63"/>
      <c r="IL2512" s="63"/>
      <c r="IM2512" s="58"/>
      <c r="IN2512" s="58"/>
      <c r="IO2512" s="58"/>
      <c r="IP2512" s="14">
        <v>98</v>
      </c>
      <c r="LX2512" s="14">
        <v>92</v>
      </c>
      <c r="PG2512" s="14">
        <v>18</v>
      </c>
      <c r="SP2512" s="58" t="s">
        <v>8281</v>
      </c>
      <c r="SQ2512" s="58"/>
      <c r="SR2512" s="58"/>
      <c r="SS2512" s="58"/>
      <c r="ST2512" s="58"/>
      <c r="SU2512" s="58"/>
      <c r="SV2512" s="58"/>
      <c r="SW2512" s="58"/>
      <c r="SX2512" s="58"/>
      <c r="SY2512" s="58"/>
      <c r="SZ2512" s="58"/>
      <c r="TA2512" s="58"/>
      <c r="TB2512" s="58"/>
      <c r="TC2512" s="58"/>
      <c r="TD2512" s="58"/>
      <c r="TE2512" s="58"/>
      <c r="TF2512" s="58"/>
      <c r="TG2512" s="58"/>
      <c r="TH2512" s="58"/>
      <c r="TI2512" s="58"/>
      <c r="TJ2512" s="58"/>
      <c r="TK2512" s="58"/>
      <c r="TL2512" s="58"/>
      <c r="TM2512" s="58"/>
      <c r="TN2512" s="58"/>
      <c r="TO2512" s="58"/>
      <c r="TP2512" s="58"/>
      <c r="TQ2512" s="58"/>
      <c r="TR2512" s="58"/>
      <c r="TS2512" s="58"/>
      <c r="TT2512" s="58"/>
      <c r="TU2512" s="58"/>
      <c r="TV2512" s="58"/>
      <c r="TW2512" s="58"/>
      <c r="TX2512" s="58"/>
      <c r="TY2512" s="58"/>
      <c r="TZ2512" s="58"/>
      <c r="UA2512" s="58"/>
      <c r="UB2512" s="58"/>
      <c r="UC2512" s="58"/>
      <c r="UD2512" s="58"/>
      <c r="UE2512" s="58"/>
      <c r="UF2512" s="58"/>
      <c r="UG2512" s="58"/>
      <c r="UH2512" s="58"/>
      <c r="UI2512" s="58"/>
      <c r="UJ2512" s="58"/>
      <c r="UK2512" s="58"/>
      <c r="UL2512" s="58"/>
      <c r="UM2512" s="58"/>
      <c r="UN2512" s="58"/>
      <c r="UO2512" s="58"/>
      <c r="UP2512" s="58"/>
      <c r="UQ2512" s="58"/>
      <c r="UR2512" s="58"/>
      <c r="US2512" s="58"/>
      <c r="UT2512" s="58"/>
      <c r="UU2512" s="58"/>
      <c r="UV2512" s="58"/>
      <c r="UW2512" s="58"/>
      <c r="UX2512" s="58"/>
      <c r="UY2512" s="58"/>
      <c r="UZ2512" s="58"/>
      <c r="VA2512" s="58"/>
      <c r="VB2512" s="58"/>
      <c r="VC2512" s="58"/>
      <c r="VD2512" s="58"/>
      <c r="VE2512" s="58"/>
      <c r="VF2512" s="58"/>
      <c r="VG2512" s="58"/>
      <c r="VH2512" s="58"/>
      <c r="VI2512" s="58"/>
      <c r="VJ2512" s="58"/>
      <c r="VK2512" s="58"/>
      <c r="VL2512" s="58"/>
      <c r="VM2512" s="58"/>
      <c r="VN2512" s="58"/>
      <c r="VO2512" s="58"/>
      <c r="VP2512" s="58"/>
      <c r="VQ2512" s="58"/>
      <c r="VR2512" s="58"/>
      <c r="VS2512" s="58"/>
      <c r="VT2512" s="58"/>
      <c r="VU2512" s="58"/>
      <c r="VV2512" s="58"/>
      <c r="VW2512" s="58"/>
      <c r="VX2512" s="14">
        <v>1</v>
      </c>
      <c r="WQ2512" s="14">
        <v>0</v>
      </c>
      <c r="ZY2512" s="14">
        <v>96</v>
      </c>
      <c r="AAE2512" s="63"/>
      <c r="AAF2512" s="63"/>
      <c r="AAG2512" s="63"/>
      <c r="AAI2512" s="63"/>
      <c r="AAJ2512" s="58"/>
      <c r="AAO2512" s="63"/>
      <c r="AAP2512" s="58"/>
      <c r="AAU2512" s="63"/>
      <c r="AAV2512" s="58"/>
      <c r="ABB2512" s="63"/>
      <c r="ABC2512" s="63"/>
      <c r="ABD2512" s="63"/>
      <c r="ABE2512" s="58"/>
      <c r="ABF2512" s="58"/>
      <c r="ABG2512" s="58"/>
      <c r="ABQ2512" s="63"/>
      <c r="ABR2512" s="63"/>
      <c r="ABS2512" s="58"/>
      <c r="ABT2512" s="58"/>
      <c r="AGM2512" s="63"/>
      <c r="AGN2512" s="58"/>
      <c r="AGS2512" s="14">
        <v>0</v>
      </c>
      <c r="AGT2512" s="14">
        <v>0</v>
      </c>
      <c r="AGU2512" s="14">
        <v>0</v>
      </c>
      <c r="AGV2512" s="14">
        <v>0</v>
      </c>
      <c r="AGW2512" s="14">
        <v>1</v>
      </c>
      <c r="AGX2512" s="14">
        <v>0</v>
      </c>
      <c r="AGY2512" s="14">
        <v>0</v>
      </c>
      <c r="AGZ2512" s="14">
        <v>0</v>
      </c>
      <c r="AHA2512" s="14">
        <v>0</v>
      </c>
      <c r="AHB2512" s="14">
        <v>0</v>
      </c>
      <c r="AHC2512" s="14">
        <v>1</v>
      </c>
      <c r="AHD2512" s="14">
        <v>0</v>
      </c>
      <c r="AHE2512" s="14">
        <v>0</v>
      </c>
      <c r="AHF2512" s="14">
        <v>0</v>
      </c>
      <c r="AHH2512" s="14">
        <v>0</v>
      </c>
      <c r="AHI2512" s="14">
        <v>0</v>
      </c>
      <c r="AHK2512" s="14">
        <v>0</v>
      </c>
      <c r="AHL2512" s="14">
        <v>0</v>
      </c>
      <c r="AHM2512" s="14">
        <v>0</v>
      </c>
      <c r="AHN2512" s="14">
        <v>0</v>
      </c>
      <c r="AHO2512" s="14">
        <v>0</v>
      </c>
      <c r="AHP2512" s="14">
        <v>0</v>
      </c>
      <c r="AHQ2512" s="14">
        <v>0</v>
      </c>
      <c r="AHR2512" s="14">
        <v>0</v>
      </c>
      <c r="AHV2512" s="63"/>
      <c r="AHW2512" s="58"/>
      <c r="AIB2512" s="63"/>
      <c r="AIC2512" s="58"/>
      <c r="AIH2512" s="63"/>
      <c r="AII2512" s="58"/>
      <c r="AIM2512" s="14">
        <v>0</v>
      </c>
      <c r="AIN2512" s="14">
        <v>0</v>
      </c>
      <c r="AIO2512" s="14">
        <v>0</v>
      </c>
      <c r="AIP2512" s="14">
        <v>1</v>
      </c>
      <c r="AIQ2512" s="14">
        <v>1</v>
      </c>
      <c r="AIR2512" s="14">
        <v>1</v>
      </c>
      <c r="AIS2512" s="14">
        <v>1</v>
      </c>
      <c r="AIT2512" s="60">
        <v>1</v>
      </c>
      <c r="AIU2512" s="58" t="s">
        <v>2308</v>
      </c>
      <c r="AIV2512" s="14">
        <v>0</v>
      </c>
      <c r="AIW2512" s="14">
        <v>0</v>
      </c>
      <c r="AIX2512" s="14">
        <v>53</v>
      </c>
      <c r="AJB2512" s="63"/>
      <c r="AJC2512" s="58"/>
      <c r="AJH2512" s="63"/>
      <c r="AJI2512" s="58"/>
      <c r="AJN2512" s="63"/>
      <c r="AJO2512" s="58"/>
    </row>
    <row r="2513" spans="1:951" s="14" customFormat="1">
      <c r="B2513" s="14">
        <v>2</v>
      </c>
      <c r="C2513" s="14">
        <v>1</v>
      </c>
      <c r="D2513" s="63" t="s">
        <v>10811</v>
      </c>
      <c r="E2513" s="63"/>
      <c r="G2513" s="58"/>
      <c r="O2513" s="14">
        <v>1</v>
      </c>
      <c r="Z2513" s="14">
        <v>1</v>
      </c>
      <c r="AA2513" s="60">
        <v>2</v>
      </c>
      <c r="AB2513" s="58"/>
      <c r="AC2513" s="14">
        <v>1</v>
      </c>
      <c r="AD2513" s="14">
        <v>1</v>
      </c>
      <c r="AE2513" s="14">
        <v>0</v>
      </c>
      <c r="AG2513" s="14">
        <v>2</v>
      </c>
      <c r="AH2513" s="14">
        <v>0</v>
      </c>
      <c r="AI2513" s="14">
        <v>118</v>
      </c>
      <c r="AJ2513" s="14">
        <v>116</v>
      </c>
      <c r="DR2513" s="14">
        <v>58</v>
      </c>
      <c r="DS2513" s="14">
        <v>68</v>
      </c>
      <c r="HA2513" s="14">
        <v>0</v>
      </c>
      <c r="HB2513" s="14">
        <v>2</v>
      </c>
      <c r="HT2513" s="63"/>
      <c r="HU2513" s="63"/>
      <c r="HV2513" s="63"/>
      <c r="HW2513" s="63"/>
      <c r="HX2513" s="63"/>
      <c r="HY2513" s="63"/>
      <c r="HZ2513" s="63"/>
      <c r="IA2513" s="63"/>
      <c r="IB2513" s="63"/>
      <c r="IC2513" s="63"/>
      <c r="ID2513" s="63"/>
      <c r="IE2513" s="63"/>
      <c r="IF2513" s="63"/>
      <c r="IG2513" s="63"/>
      <c r="IH2513" s="63"/>
      <c r="II2513" s="63"/>
      <c r="IJ2513" s="63"/>
      <c r="IK2513" s="63"/>
      <c r="IL2513" s="63"/>
      <c r="IM2513" s="58"/>
      <c r="IN2513" s="58"/>
      <c r="IO2513" s="58"/>
      <c r="IP2513" s="14">
        <v>97</v>
      </c>
      <c r="IQ2513" s="14">
        <v>98</v>
      </c>
      <c r="LX2513" s="14">
        <v>82</v>
      </c>
      <c r="LY2513" s="14">
        <v>84</v>
      </c>
      <c r="PG2513" s="14">
        <v>18</v>
      </c>
      <c r="PH2513" s="14">
        <v>18</v>
      </c>
      <c r="SP2513" s="58" t="s">
        <v>10812</v>
      </c>
      <c r="SQ2513" s="58" t="s">
        <v>9038</v>
      </c>
      <c r="SR2513" s="58"/>
      <c r="SS2513" s="58"/>
      <c r="ST2513" s="58"/>
      <c r="SU2513" s="58"/>
      <c r="SV2513" s="58"/>
      <c r="SW2513" s="58"/>
      <c r="SX2513" s="58"/>
      <c r="SY2513" s="58"/>
      <c r="SZ2513" s="58"/>
      <c r="TA2513" s="58"/>
      <c r="TB2513" s="58"/>
      <c r="TC2513" s="58"/>
      <c r="TD2513" s="58"/>
      <c r="TE2513" s="58"/>
      <c r="TF2513" s="58"/>
      <c r="TG2513" s="58"/>
      <c r="TH2513" s="58"/>
      <c r="TI2513" s="58"/>
      <c r="TJ2513" s="58"/>
      <c r="TK2513" s="58"/>
      <c r="TL2513" s="58"/>
      <c r="TM2513" s="58"/>
      <c r="TN2513" s="58"/>
      <c r="TO2513" s="58"/>
      <c r="TP2513" s="58"/>
      <c r="TQ2513" s="58"/>
      <c r="TR2513" s="58"/>
      <c r="TS2513" s="58"/>
      <c r="TT2513" s="58"/>
      <c r="TU2513" s="58"/>
      <c r="TV2513" s="58"/>
      <c r="TW2513" s="58"/>
      <c r="TX2513" s="58"/>
      <c r="TY2513" s="58"/>
      <c r="TZ2513" s="58"/>
      <c r="UA2513" s="58"/>
      <c r="UB2513" s="58"/>
      <c r="UC2513" s="58"/>
      <c r="UD2513" s="58"/>
      <c r="UE2513" s="58"/>
      <c r="UF2513" s="58"/>
      <c r="UG2513" s="58"/>
      <c r="UH2513" s="58"/>
      <c r="UI2513" s="58"/>
      <c r="UJ2513" s="58"/>
      <c r="UK2513" s="58"/>
      <c r="UL2513" s="58"/>
      <c r="UM2513" s="58"/>
      <c r="UN2513" s="58"/>
      <c r="UO2513" s="58"/>
      <c r="UP2513" s="58"/>
      <c r="UQ2513" s="58"/>
      <c r="UR2513" s="58"/>
      <c r="US2513" s="58"/>
      <c r="UT2513" s="58"/>
      <c r="UU2513" s="58"/>
      <c r="UV2513" s="58"/>
      <c r="UW2513" s="58"/>
      <c r="UX2513" s="58"/>
      <c r="UY2513" s="58"/>
      <c r="UZ2513" s="58"/>
      <c r="VA2513" s="58"/>
      <c r="VB2513" s="58"/>
      <c r="VC2513" s="58"/>
      <c r="VD2513" s="58"/>
      <c r="VE2513" s="58"/>
      <c r="VF2513" s="58"/>
      <c r="VG2513" s="58"/>
      <c r="VH2513" s="58"/>
      <c r="VI2513" s="58"/>
      <c r="VJ2513" s="58"/>
      <c r="VK2513" s="58"/>
      <c r="VL2513" s="58"/>
      <c r="VM2513" s="58"/>
      <c r="VN2513" s="58"/>
      <c r="VO2513" s="58"/>
      <c r="VP2513" s="58"/>
      <c r="VQ2513" s="58"/>
      <c r="VR2513" s="58"/>
      <c r="VS2513" s="58"/>
      <c r="VT2513" s="58"/>
      <c r="VU2513" s="58"/>
      <c r="VV2513" s="58"/>
      <c r="VW2513" s="58"/>
      <c r="VX2513" s="14">
        <v>1</v>
      </c>
      <c r="VY2513" s="14">
        <v>1</v>
      </c>
      <c r="WQ2513" s="14">
        <v>0</v>
      </c>
      <c r="WR2513" s="14">
        <v>0</v>
      </c>
      <c r="ZY2513" s="14">
        <v>96</v>
      </c>
      <c r="ZZ2513" s="14">
        <v>97</v>
      </c>
      <c r="AAE2513" s="63"/>
      <c r="AAF2513" s="63"/>
      <c r="AAG2513" s="63"/>
      <c r="AAI2513" s="63"/>
      <c r="AAJ2513" s="58"/>
      <c r="AAO2513" s="63"/>
      <c r="AAP2513" s="58"/>
      <c r="AAU2513" s="63"/>
      <c r="AAV2513" s="58"/>
      <c r="AAY2513" s="60">
        <v>19</v>
      </c>
      <c r="AAZ2513" s="104"/>
      <c r="ABA2513" s="104"/>
      <c r="ABB2513" s="104">
        <v>8.8000000000000007</v>
      </c>
      <c r="ABC2513" s="62"/>
      <c r="ABD2513" s="62"/>
      <c r="ABE2513" s="14">
        <v>26</v>
      </c>
      <c r="ABU2513" s="14">
        <v>135</v>
      </c>
      <c r="ABX2513" s="14">
        <v>5</v>
      </c>
      <c r="ACA2513" s="14">
        <v>103</v>
      </c>
      <c r="ACD2513" s="14">
        <v>0.94</v>
      </c>
      <c r="ACE2513" s="62"/>
      <c r="ACF2513" s="62"/>
      <c r="ACG2513" s="14">
        <v>389</v>
      </c>
      <c r="ACQ2513" s="14">
        <v>52</v>
      </c>
      <c r="ACT2513" s="14">
        <v>2.2999999999999998</v>
      </c>
      <c r="ACW2513" s="14">
        <v>18</v>
      </c>
      <c r="AGM2513" s="63"/>
      <c r="AGN2513" s="58"/>
      <c r="AGS2513" s="14">
        <v>0</v>
      </c>
      <c r="AGT2513" s="14">
        <v>0</v>
      </c>
      <c r="AGU2513" s="14">
        <v>0</v>
      </c>
      <c r="AGV2513" s="14">
        <v>0</v>
      </c>
      <c r="AGW2513" s="14">
        <v>0</v>
      </c>
      <c r="AGX2513" s="14">
        <v>0</v>
      </c>
      <c r="AGY2513" s="14">
        <v>0</v>
      </c>
      <c r="AGZ2513" s="14">
        <v>1</v>
      </c>
      <c r="AHA2513" s="14">
        <v>0</v>
      </c>
      <c r="AHB2513" s="14">
        <v>0</v>
      </c>
      <c r="AHC2513" s="14">
        <v>1</v>
      </c>
      <c r="AHD2513" s="14">
        <v>0</v>
      </c>
      <c r="AHE2513" s="14">
        <v>0</v>
      </c>
      <c r="AHF2513" s="14">
        <v>0</v>
      </c>
      <c r="AHH2513" s="14">
        <v>0</v>
      </c>
      <c r="AHI2513" s="14">
        <v>0</v>
      </c>
      <c r="AHK2513" s="14">
        <v>0</v>
      </c>
      <c r="AHL2513" s="14">
        <v>0</v>
      </c>
      <c r="AHM2513" s="14">
        <v>0</v>
      </c>
      <c r="AHN2513" s="14">
        <v>0</v>
      </c>
      <c r="AHO2513" s="14">
        <v>0</v>
      </c>
      <c r="AHP2513" s="14">
        <v>0</v>
      </c>
      <c r="AHQ2513" s="14">
        <v>0</v>
      </c>
      <c r="AHR2513" s="14">
        <v>0</v>
      </c>
      <c r="AHV2513" s="63"/>
      <c r="AHW2513" s="58"/>
      <c r="AIB2513" s="63"/>
      <c r="AIC2513" s="58"/>
      <c r="AIH2513" s="63"/>
      <c r="AII2513" s="58"/>
      <c r="AIM2513" s="14">
        <v>0</v>
      </c>
      <c r="AIN2513" s="14">
        <v>0</v>
      </c>
      <c r="AIO2513" s="14">
        <v>0</v>
      </c>
      <c r="AIT2513" s="60">
        <v>2</v>
      </c>
      <c r="AIU2513" s="58" t="s">
        <v>2308</v>
      </c>
      <c r="AIV2513" s="14">
        <v>2</v>
      </c>
      <c r="AIW2513" s="14">
        <v>0</v>
      </c>
      <c r="AIX2513" s="14">
        <v>70</v>
      </c>
      <c r="AIY2513" s="14">
        <v>43</v>
      </c>
      <c r="AJB2513" s="63"/>
      <c r="AJC2513" s="58"/>
      <c r="AJH2513" s="63"/>
      <c r="AJI2513" s="58"/>
      <c r="AJN2513" s="63"/>
      <c r="AJO2513" s="58"/>
    </row>
    <row r="2514" spans="1:951" s="31" customFormat="1">
      <c r="A2514" s="83"/>
      <c r="B2514" s="31">
        <v>3</v>
      </c>
      <c r="C2514" s="31">
        <v>1</v>
      </c>
      <c r="D2514" s="31" t="s">
        <v>10813</v>
      </c>
      <c r="O2514" s="31">
        <v>0</v>
      </c>
      <c r="Z2514" s="31">
        <v>1</v>
      </c>
      <c r="AA2514" s="84">
        <v>1</v>
      </c>
      <c r="AB2514" s="31" t="s">
        <v>10814</v>
      </c>
      <c r="AC2514" s="31">
        <v>5</v>
      </c>
      <c r="AD2514" s="31">
        <v>1</v>
      </c>
      <c r="AE2514" s="31">
        <v>4</v>
      </c>
      <c r="AF2514" s="31">
        <v>1</v>
      </c>
      <c r="AG2514" s="31">
        <v>0</v>
      </c>
      <c r="AI2514" s="31">
        <v>106</v>
      </c>
      <c r="AJ2514" s="31">
        <v>122</v>
      </c>
      <c r="DR2514" s="31">
        <v>64</v>
      </c>
      <c r="DS2514" s="31">
        <v>65</v>
      </c>
      <c r="HA2514" s="31">
        <v>2</v>
      </c>
      <c r="HB2514" s="31">
        <v>2</v>
      </c>
      <c r="IP2514" s="31">
        <v>96</v>
      </c>
      <c r="IQ2514" s="31">
        <v>96</v>
      </c>
      <c r="LX2514" s="31">
        <v>84</v>
      </c>
      <c r="LY2514" s="31">
        <v>70</v>
      </c>
      <c r="PG2514" s="31">
        <v>16</v>
      </c>
      <c r="PH2514" s="31">
        <v>18</v>
      </c>
      <c r="SP2514" s="103">
        <v>97.3</v>
      </c>
      <c r="VX2514" s="31">
        <v>1</v>
      </c>
      <c r="WQ2514" s="31">
        <v>0</v>
      </c>
      <c r="WR2514" s="31">
        <v>0</v>
      </c>
      <c r="ZY2514" s="31">
        <v>96</v>
      </c>
      <c r="ZZ2514" s="31">
        <v>97</v>
      </c>
      <c r="AAY2514" s="103">
        <v>23</v>
      </c>
      <c r="AAZ2514" s="103"/>
      <c r="ABA2514" s="103"/>
      <c r="ABB2514" s="103">
        <v>8.5</v>
      </c>
      <c r="ABC2514" s="103"/>
      <c r="ABD2514" s="103"/>
      <c r="ABE2514" s="103">
        <v>25</v>
      </c>
      <c r="ABF2514" s="103"/>
      <c r="ABG2514" s="103"/>
      <c r="ABH2514" s="103"/>
      <c r="ABI2514" s="103"/>
      <c r="ABU2514" s="31">
        <v>136</v>
      </c>
      <c r="ABX2514" s="31">
        <v>4.7</v>
      </c>
      <c r="ACA2514" s="31">
        <v>103</v>
      </c>
      <c r="ACD2514" s="31">
        <v>1.02</v>
      </c>
      <c r="ACG2514" s="84">
        <v>345</v>
      </c>
      <c r="ACH2514" s="84"/>
      <c r="ACI2514" s="84"/>
      <c r="ACJ2514" s="84"/>
      <c r="ACK2514" s="84"/>
      <c r="ACL2514" s="84"/>
      <c r="ACM2514" s="84"/>
      <c r="ACN2514" s="84"/>
      <c r="ACO2514" s="84"/>
      <c r="ACP2514" s="84"/>
      <c r="ACQ2514" s="84">
        <v>58</v>
      </c>
      <c r="ACR2514" s="84"/>
      <c r="ACS2514" s="84"/>
      <c r="ACT2514" s="84">
        <v>2.2000000000000002</v>
      </c>
      <c r="ACU2514" s="84"/>
      <c r="ACV2514" s="84"/>
      <c r="ACW2514" s="84">
        <v>15</v>
      </c>
      <c r="ACX2514" s="84"/>
      <c r="ACY2514" s="84"/>
      <c r="AGS2514" s="31">
        <v>0</v>
      </c>
      <c r="AGT2514" s="31">
        <v>0</v>
      </c>
      <c r="AGU2514" s="31">
        <v>0</v>
      </c>
      <c r="AGV2514" s="31">
        <v>0</v>
      </c>
      <c r="AGW2514" s="31">
        <v>0</v>
      </c>
      <c r="AGX2514" s="31">
        <v>0</v>
      </c>
      <c r="AGY2514" s="31">
        <v>0</v>
      </c>
      <c r="AGZ2514" s="31">
        <v>1</v>
      </c>
      <c r="AHA2514" s="31">
        <v>0</v>
      </c>
      <c r="AHB2514" s="31">
        <v>0</v>
      </c>
      <c r="AHC2514" s="31">
        <v>1</v>
      </c>
      <c r="AHD2514" s="31">
        <v>0</v>
      </c>
      <c r="AHE2514" s="31">
        <v>0</v>
      </c>
      <c r="AHF2514" s="31">
        <v>0</v>
      </c>
      <c r="AHH2514" s="31">
        <v>0</v>
      </c>
      <c r="AHI2514" s="31">
        <v>0</v>
      </c>
      <c r="AHK2514" s="31">
        <v>0</v>
      </c>
      <c r="AHL2514" s="31">
        <v>0</v>
      </c>
      <c r="AHM2514" s="31">
        <v>0</v>
      </c>
      <c r="AHN2514" s="31">
        <v>0</v>
      </c>
      <c r="AHO2514" s="31">
        <v>0</v>
      </c>
      <c r="AHP2514" s="31">
        <v>0</v>
      </c>
      <c r="AHQ2514" s="31">
        <v>0</v>
      </c>
      <c r="AHR2514" s="31">
        <v>0</v>
      </c>
      <c r="AIM2514" s="31">
        <v>0</v>
      </c>
      <c r="AIN2514" s="31">
        <v>0</v>
      </c>
      <c r="AIO2514" s="31">
        <v>0</v>
      </c>
      <c r="AIT2514" s="84">
        <v>2</v>
      </c>
      <c r="AIU2514" s="31" t="s">
        <v>2308</v>
      </c>
      <c r="AIV2514" s="31">
        <v>1</v>
      </c>
      <c r="AIW2514" s="31">
        <v>0</v>
      </c>
      <c r="AIX2514" s="31">
        <v>67</v>
      </c>
      <c r="AIY2514" s="31">
        <v>79</v>
      </c>
    </row>
    <row r="2515" spans="1:951" s="14" customFormat="1">
      <c r="A2515" s="14">
        <v>526</v>
      </c>
      <c r="B2515" s="14" t="s">
        <v>7502</v>
      </c>
      <c r="C2515" s="61">
        <v>0</v>
      </c>
      <c r="F2515" s="63"/>
      <c r="G2515" s="58"/>
      <c r="O2515" s="61"/>
      <c r="P2515" s="61"/>
      <c r="Q2515" s="61"/>
      <c r="R2515" s="61"/>
      <c r="S2515" s="61"/>
      <c r="T2515" s="61"/>
      <c r="U2515" s="61"/>
      <c r="V2515" s="61"/>
      <c r="W2515" s="61"/>
      <c r="X2515" s="61"/>
      <c r="Y2515" s="61"/>
      <c r="Z2515" s="14">
        <v>0</v>
      </c>
      <c r="AA2515" s="14">
        <v>3</v>
      </c>
      <c r="AB2515" s="58"/>
      <c r="AC2515" s="14">
        <v>0</v>
      </c>
      <c r="AE2515" s="14">
        <v>0</v>
      </c>
      <c r="AG2515" s="14">
        <v>0</v>
      </c>
      <c r="DR2515" s="61"/>
      <c r="DS2515" s="61"/>
      <c r="DT2515" s="61"/>
      <c r="DU2515" s="61"/>
      <c r="DV2515" s="61"/>
      <c r="DW2515" s="61"/>
      <c r="DX2515" s="61"/>
      <c r="DY2515" s="61"/>
      <c r="DZ2515" s="61"/>
      <c r="EA2515" s="61"/>
      <c r="EB2515" s="61"/>
      <c r="EC2515" s="61"/>
      <c r="ED2515" s="61"/>
      <c r="EE2515" s="61"/>
      <c r="EF2515" s="61"/>
      <c r="EG2515" s="61"/>
      <c r="EH2515" s="61"/>
      <c r="EI2515" s="61"/>
      <c r="EJ2515" s="61"/>
      <c r="EK2515" s="61"/>
      <c r="EL2515" s="61"/>
      <c r="EM2515" s="61"/>
      <c r="EN2515" s="61"/>
      <c r="EO2515" s="61"/>
      <c r="EP2515" s="61"/>
      <c r="EQ2515" s="61"/>
      <c r="ER2515" s="61"/>
      <c r="ES2515" s="61"/>
      <c r="ET2515" s="61"/>
      <c r="EU2515" s="61"/>
      <c r="EV2515" s="61"/>
      <c r="EW2515" s="61"/>
      <c r="EX2515" s="61"/>
      <c r="EY2515" s="61"/>
      <c r="EZ2515" s="61"/>
      <c r="FA2515" s="61"/>
      <c r="FB2515" s="61"/>
      <c r="FC2515" s="61"/>
      <c r="FD2515" s="61"/>
      <c r="FE2515" s="61"/>
      <c r="FF2515" s="61"/>
      <c r="FG2515" s="61"/>
      <c r="FH2515" s="61"/>
      <c r="FI2515" s="61"/>
      <c r="FJ2515" s="61"/>
      <c r="FK2515" s="61"/>
      <c r="FL2515" s="61"/>
      <c r="FM2515" s="61"/>
      <c r="FN2515" s="61"/>
      <c r="FO2515" s="61"/>
      <c r="FP2515" s="61"/>
      <c r="FQ2515" s="61"/>
      <c r="FR2515" s="61"/>
      <c r="FS2515" s="61"/>
      <c r="FT2515" s="61"/>
      <c r="FU2515" s="61"/>
      <c r="FV2515" s="61"/>
      <c r="FW2515" s="61"/>
      <c r="FX2515" s="61"/>
      <c r="FY2515" s="61"/>
      <c r="FZ2515" s="61"/>
      <c r="GA2515" s="61"/>
      <c r="GB2515" s="61"/>
      <c r="GC2515" s="61"/>
      <c r="GD2515" s="61"/>
      <c r="GE2515" s="61"/>
      <c r="GF2515" s="61"/>
      <c r="GG2515" s="61"/>
      <c r="GH2515" s="61"/>
      <c r="GI2515" s="61"/>
      <c r="GJ2515" s="61"/>
      <c r="GK2515" s="61"/>
      <c r="GL2515" s="61"/>
      <c r="GM2515" s="61"/>
      <c r="GN2515" s="61"/>
      <c r="GO2515" s="61"/>
      <c r="GP2515" s="61"/>
      <c r="GQ2515" s="61"/>
      <c r="GR2515" s="61"/>
      <c r="GS2515" s="61"/>
      <c r="GT2515" s="61"/>
      <c r="GU2515" s="61"/>
      <c r="GV2515" s="61"/>
      <c r="GW2515" s="61"/>
      <c r="GX2515" s="61"/>
      <c r="GY2515" s="61"/>
      <c r="GZ2515" s="61"/>
      <c r="HZ2515" s="63"/>
      <c r="IA2515" s="63"/>
      <c r="IB2515" s="63"/>
      <c r="IC2515" s="63"/>
      <c r="ID2515" s="63"/>
      <c r="IE2515" s="63"/>
      <c r="IF2515" s="63"/>
      <c r="IG2515" s="63"/>
      <c r="IH2515" s="63"/>
      <c r="II2515" s="63"/>
      <c r="IJ2515" s="63"/>
      <c r="IK2515" s="63"/>
      <c r="IL2515" s="63"/>
      <c r="IM2515" s="58"/>
      <c r="IN2515" s="58"/>
      <c r="IO2515" s="58"/>
      <c r="PG2515" s="61"/>
      <c r="PH2515" s="61"/>
      <c r="PI2515" s="61"/>
      <c r="PJ2515" s="61"/>
      <c r="PK2515" s="61"/>
      <c r="PL2515" s="61"/>
      <c r="PM2515" s="61"/>
      <c r="PN2515" s="61"/>
      <c r="PO2515" s="61"/>
      <c r="PP2515" s="61"/>
      <c r="PQ2515" s="61"/>
      <c r="PR2515" s="61"/>
      <c r="PS2515" s="61"/>
      <c r="PT2515" s="61"/>
      <c r="PU2515" s="61"/>
      <c r="PV2515" s="61"/>
      <c r="PW2515" s="61"/>
      <c r="PX2515" s="61"/>
      <c r="PY2515" s="61"/>
      <c r="PZ2515" s="61"/>
      <c r="QA2515" s="61"/>
      <c r="QB2515" s="61"/>
      <c r="QC2515" s="61"/>
      <c r="QD2515" s="61"/>
      <c r="QE2515" s="61"/>
      <c r="QF2515" s="61"/>
      <c r="QG2515" s="61"/>
      <c r="QH2515" s="61"/>
      <c r="QI2515" s="61"/>
      <c r="QJ2515" s="61"/>
      <c r="QK2515" s="61"/>
      <c r="QL2515" s="61"/>
      <c r="QM2515" s="61"/>
      <c r="QN2515" s="61"/>
      <c r="QO2515" s="61"/>
      <c r="QP2515" s="61"/>
      <c r="QQ2515" s="61"/>
      <c r="QR2515" s="61"/>
      <c r="QS2515" s="61"/>
      <c r="QT2515" s="61"/>
      <c r="QU2515" s="61"/>
      <c r="QV2515" s="61"/>
      <c r="QW2515" s="61"/>
      <c r="QX2515" s="61"/>
      <c r="QY2515" s="61"/>
      <c r="QZ2515" s="61"/>
      <c r="RA2515" s="61"/>
      <c r="RB2515" s="61"/>
      <c r="RC2515" s="61"/>
      <c r="RD2515" s="61"/>
      <c r="RE2515" s="61"/>
      <c r="RF2515" s="61"/>
      <c r="RG2515" s="61"/>
      <c r="RH2515" s="61"/>
      <c r="RI2515" s="61"/>
      <c r="RJ2515" s="61"/>
      <c r="RK2515" s="61"/>
      <c r="RL2515" s="61"/>
      <c r="RM2515" s="61"/>
      <c r="RN2515" s="61"/>
      <c r="RO2515" s="61"/>
      <c r="RP2515" s="61"/>
      <c r="RQ2515" s="61"/>
      <c r="RR2515" s="61"/>
      <c r="RS2515" s="61"/>
      <c r="RT2515" s="61"/>
      <c r="RU2515" s="61"/>
      <c r="RV2515" s="61"/>
      <c r="RW2515" s="61"/>
      <c r="RX2515" s="61"/>
      <c r="RY2515" s="61"/>
      <c r="RZ2515" s="61"/>
      <c r="SA2515" s="61"/>
      <c r="SB2515" s="61"/>
      <c r="SC2515" s="61"/>
      <c r="SD2515" s="61"/>
      <c r="SE2515" s="61"/>
      <c r="SF2515" s="61"/>
      <c r="SG2515" s="61"/>
      <c r="SH2515" s="61"/>
      <c r="SI2515" s="61"/>
      <c r="SJ2515" s="61"/>
      <c r="SK2515" s="61"/>
      <c r="SL2515" s="61"/>
      <c r="SM2515" s="61"/>
      <c r="SN2515" s="61"/>
      <c r="SO2515" s="61"/>
      <c r="SP2515" s="58"/>
      <c r="SQ2515" s="58"/>
      <c r="SR2515" s="58"/>
      <c r="SS2515" s="58"/>
      <c r="ST2515" s="58"/>
      <c r="SU2515" s="58"/>
      <c r="SV2515" s="58"/>
      <c r="SW2515" s="58"/>
      <c r="SX2515" s="58"/>
      <c r="SY2515" s="58"/>
      <c r="SZ2515" s="58"/>
      <c r="TA2515" s="58"/>
      <c r="TB2515" s="58"/>
      <c r="TC2515" s="58"/>
      <c r="TD2515" s="58"/>
      <c r="TE2515" s="58"/>
      <c r="TF2515" s="58"/>
      <c r="TG2515" s="58"/>
      <c r="TH2515" s="58"/>
      <c r="TI2515" s="58"/>
      <c r="TJ2515" s="58"/>
      <c r="TK2515" s="58"/>
      <c r="TL2515" s="58"/>
      <c r="TM2515" s="58"/>
      <c r="TN2515" s="58"/>
      <c r="TO2515" s="58"/>
      <c r="TP2515" s="58"/>
      <c r="TQ2515" s="58"/>
      <c r="TR2515" s="58"/>
      <c r="TS2515" s="58"/>
      <c r="TT2515" s="58"/>
      <c r="TU2515" s="58"/>
      <c r="TV2515" s="58"/>
      <c r="TW2515" s="58"/>
      <c r="TX2515" s="58"/>
      <c r="TY2515" s="58"/>
      <c r="TZ2515" s="58"/>
      <c r="UA2515" s="58"/>
      <c r="UB2515" s="58"/>
      <c r="UC2515" s="58"/>
      <c r="UD2515" s="58"/>
      <c r="UE2515" s="58"/>
      <c r="UF2515" s="58"/>
      <c r="UG2515" s="58"/>
      <c r="UH2515" s="58"/>
      <c r="UI2515" s="58"/>
      <c r="UJ2515" s="58"/>
      <c r="UK2515" s="58"/>
      <c r="UL2515" s="58"/>
      <c r="UM2515" s="58"/>
      <c r="UN2515" s="58"/>
      <c r="UO2515" s="58"/>
      <c r="UP2515" s="58"/>
      <c r="UQ2515" s="58"/>
      <c r="UR2515" s="58"/>
      <c r="US2515" s="58"/>
      <c r="UT2515" s="58"/>
      <c r="UU2515" s="58"/>
      <c r="UV2515" s="58"/>
      <c r="UW2515" s="58"/>
      <c r="UX2515" s="58"/>
      <c r="UY2515" s="58"/>
      <c r="UZ2515" s="58"/>
      <c r="VA2515" s="58"/>
      <c r="VB2515" s="58"/>
      <c r="VC2515" s="58"/>
      <c r="VD2515" s="58"/>
      <c r="VE2515" s="58"/>
      <c r="VF2515" s="58"/>
      <c r="VG2515" s="58"/>
      <c r="VH2515" s="58"/>
      <c r="VI2515" s="58"/>
      <c r="VJ2515" s="58"/>
      <c r="VK2515" s="58"/>
      <c r="VL2515" s="58"/>
      <c r="VM2515" s="58"/>
      <c r="VN2515" s="58"/>
      <c r="VO2515" s="58"/>
      <c r="VP2515" s="58"/>
      <c r="VQ2515" s="58"/>
      <c r="VR2515" s="58"/>
      <c r="VS2515" s="58"/>
      <c r="VT2515" s="58"/>
      <c r="VU2515" s="58"/>
      <c r="VV2515" s="58"/>
      <c r="VW2515" s="58"/>
      <c r="ZY2515" s="61"/>
      <c r="ZZ2515" s="61"/>
      <c r="AAA2515" s="61"/>
      <c r="AAE2515" s="63"/>
      <c r="AAF2515" s="63"/>
      <c r="AAG2515" s="63"/>
      <c r="AAI2515" s="63"/>
      <c r="AAJ2515" s="58"/>
      <c r="AAM2515" s="61"/>
      <c r="AAO2515" s="63"/>
      <c r="AAP2515" s="58"/>
      <c r="AAS2515" s="61"/>
      <c r="AAU2515" s="63"/>
      <c r="AAV2515" s="58"/>
      <c r="ABM2515" s="61"/>
      <c r="ABN2515" s="61"/>
      <c r="ACA2515" s="61"/>
      <c r="ACB2515" s="61"/>
      <c r="ACC2515" s="61"/>
      <c r="AGK2515" s="61"/>
      <c r="AGM2515" s="63"/>
      <c r="AGN2515" s="58"/>
      <c r="AGQ2515" s="61"/>
      <c r="AGS2515" s="14">
        <v>0</v>
      </c>
      <c r="AGT2515" s="14">
        <v>0</v>
      </c>
      <c r="AGU2515" s="14">
        <v>0</v>
      </c>
      <c r="AGV2515" s="14">
        <v>0</v>
      </c>
      <c r="AGW2515" s="14">
        <v>0</v>
      </c>
      <c r="AGX2515" s="14">
        <v>0</v>
      </c>
      <c r="AGY2515" s="14">
        <v>0</v>
      </c>
      <c r="AGZ2515" s="14">
        <v>0</v>
      </c>
      <c r="AHA2515" s="14">
        <v>0</v>
      </c>
      <c r="AHB2515" s="14">
        <v>0</v>
      </c>
      <c r="AHC2515" s="14">
        <v>1</v>
      </c>
      <c r="AHD2515" s="14">
        <v>0</v>
      </c>
      <c r="AHE2515" s="14">
        <v>0</v>
      </c>
      <c r="AHF2515" s="14">
        <v>0</v>
      </c>
      <c r="AHH2515" s="14">
        <v>0</v>
      </c>
      <c r="AHI2515" s="14">
        <v>0</v>
      </c>
      <c r="AHK2515" s="14">
        <v>0</v>
      </c>
      <c r="AHL2515" s="14">
        <v>0</v>
      </c>
      <c r="AHM2515" s="14">
        <v>0</v>
      </c>
      <c r="AHN2515" s="14">
        <v>0</v>
      </c>
      <c r="AHO2515" s="14">
        <v>0</v>
      </c>
      <c r="AHP2515" s="14">
        <v>0</v>
      </c>
      <c r="AHQ2515" s="14">
        <v>0</v>
      </c>
      <c r="AHR2515" s="14">
        <v>0</v>
      </c>
      <c r="AHT2515" s="61"/>
      <c r="AHV2515" s="63"/>
      <c r="AHW2515" s="58"/>
      <c r="AHZ2515" s="61"/>
      <c r="AIB2515" s="63"/>
      <c r="AIC2515" s="58"/>
      <c r="AIF2515" s="61"/>
      <c r="AIH2515" s="63"/>
      <c r="AII2515" s="58"/>
      <c r="AIL2515" s="61"/>
      <c r="AIM2515" s="14">
        <v>0</v>
      </c>
      <c r="AIN2515" s="14">
        <v>0</v>
      </c>
      <c r="AIO2515" s="14">
        <v>0</v>
      </c>
      <c r="AIP2515" s="14">
        <v>1</v>
      </c>
      <c r="AIQ2515" s="14">
        <v>1</v>
      </c>
      <c r="AIR2515" s="61">
        <v>1</v>
      </c>
      <c r="AIS2515" s="14">
        <v>1</v>
      </c>
      <c r="AIT2515" s="60"/>
      <c r="AIU2515" s="58" t="s">
        <v>2308</v>
      </c>
      <c r="AIV2515" s="14">
        <v>0</v>
      </c>
      <c r="AIW2515" s="14">
        <v>0</v>
      </c>
      <c r="AIX2515" s="61"/>
      <c r="AJB2515" s="63"/>
      <c r="AJC2515" s="58"/>
      <c r="AJF2515" s="61"/>
      <c r="AJH2515" s="63"/>
      <c r="AJI2515" s="58"/>
      <c r="AJL2515" s="61"/>
      <c r="AJN2515" s="63"/>
      <c r="AJO2515" s="58"/>
    </row>
    <row r="2516" spans="1:951" s="14" customFormat="1">
      <c r="B2516" s="14">
        <v>2</v>
      </c>
      <c r="C2516" s="61">
        <v>1</v>
      </c>
      <c r="D2516" s="14" t="s">
        <v>10089</v>
      </c>
      <c r="E2516" s="14" t="s">
        <v>10815</v>
      </c>
      <c r="F2516" s="63" t="s">
        <v>10816</v>
      </c>
      <c r="G2516" s="58" t="s">
        <v>10817</v>
      </c>
      <c r="H2516" s="14" t="s">
        <v>10818</v>
      </c>
      <c r="I2516" s="14" t="s">
        <v>10819</v>
      </c>
      <c r="J2516" s="14" t="s">
        <v>10820</v>
      </c>
      <c r="K2516" s="14" t="s">
        <v>10821</v>
      </c>
      <c r="L2516" s="14" t="s">
        <v>10822</v>
      </c>
      <c r="O2516" s="61">
        <v>0</v>
      </c>
      <c r="P2516" s="61">
        <v>0</v>
      </c>
      <c r="Q2516" s="61">
        <v>0</v>
      </c>
      <c r="R2516" s="61">
        <v>0</v>
      </c>
      <c r="S2516" s="61">
        <v>0</v>
      </c>
      <c r="T2516" s="61">
        <v>1</v>
      </c>
      <c r="U2516" s="61">
        <v>1</v>
      </c>
      <c r="V2516" s="61">
        <v>0</v>
      </c>
      <c r="W2516" s="61">
        <v>0</v>
      </c>
      <c r="X2516" s="61"/>
      <c r="Y2516" s="61"/>
      <c r="Z2516" s="14">
        <v>0</v>
      </c>
      <c r="AA2516" s="14">
        <v>2</v>
      </c>
      <c r="AB2516" s="58" t="s">
        <v>10823</v>
      </c>
      <c r="AC2516" s="14">
        <v>0</v>
      </c>
      <c r="AE2516" s="14">
        <v>0</v>
      </c>
      <c r="AG2516" s="14">
        <v>0</v>
      </c>
      <c r="AI2516" s="14">
        <v>134</v>
      </c>
      <c r="AJ2516" s="14">
        <v>148</v>
      </c>
      <c r="AL2516" s="14">
        <v>130</v>
      </c>
      <c r="DR2516" s="61">
        <v>60</v>
      </c>
      <c r="DS2516" s="61">
        <v>72</v>
      </c>
      <c r="DT2516" s="61"/>
      <c r="DU2516" s="61">
        <v>62</v>
      </c>
      <c r="DV2516" s="61"/>
      <c r="DW2516" s="61"/>
      <c r="DX2516" s="61"/>
      <c r="DY2516" s="61"/>
      <c r="DZ2516" s="61"/>
      <c r="EA2516" s="61"/>
      <c r="EB2516" s="61"/>
      <c r="EC2516" s="61"/>
      <c r="ED2516" s="61"/>
      <c r="EE2516" s="61"/>
      <c r="EF2516" s="61"/>
      <c r="EG2516" s="61"/>
      <c r="EH2516" s="61"/>
      <c r="EI2516" s="61"/>
      <c r="EJ2516" s="61"/>
      <c r="EK2516" s="61"/>
      <c r="EL2516" s="61"/>
      <c r="EM2516" s="61"/>
      <c r="EN2516" s="61"/>
      <c r="EO2516" s="61"/>
      <c r="EP2516" s="61"/>
      <c r="EQ2516" s="61"/>
      <c r="ER2516" s="61"/>
      <c r="ES2516" s="61"/>
      <c r="ET2516" s="61"/>
      <c r="EU2516" s="61"/>
      <c r="EV2516" s="61"/>
      <c r="EW2516" s="61"/>
      <c r="EX2516" s="61"/>
      <c r="EY2516" s="61"/>
      <c r="EZ2516" s="61"/>
      <c r="FA2516" s="61"/>
      <c r="FB2516" s="61"/>
      <c r="FC2516" s="61"/>
      <c r="FD2516" s="61"/>
      <c r="FE2516" s="61"/>
      <c r="FF2516" s="61"/>
      <c r="FG2516" s="61"/>
      <c r="FH2516" s="61"/>
      <c r="FI2516" s="61"/>
      <c r="FJ2516" s="61"/>
      <c r="FK2516" s="61"/>
      <c r="FL2516" s="61"/>
      <c r="FM2516" s="61"/>
      <c r="FN2516" s="61"/>
      <c r="FO2516" s="61"/>
      <c r="FP2516" s="61"/>
      <c r="FQ2516" s="61"/>
      <c r="FR2516" s="61"/>
      <c r="FS2516" s="61"/>
      <c r="FT2516" s="61"/>
      <c r="FU2516" s="61"/>
      <c r="FV2516" s="61"/>
      <c r="FW2516" s="61"/>
      <c r="FX2516" s="61"/>
      <c r="FY2516" s="61"/>
      <c r="FZ2516" s="61"/>
      <c r="GA2516" s="61"/>
      <c r="GB2516" s="61"/>
      <c r="GC2516" s="61"/>
      <c r="GD2516" s="61"/>
      <c r="GE2516" s="61"/>
      <c r="GF2516" s="61"/>
      <c r="GG2516" s="61"/>
      <c r="GH2516" s="61"/>
      <c r="GI2516" s="61"/>
      <c r="GJ2516" s="61"/>
      <c r="GK2516" s="61"/>
      <c r="GL2516" s="61"/>
      <c r="GM2516" s="61"/>
      <c r="GN2516" s="61"/>
      <c r="GO2516" s="61"/>
      <c r="GP2516" s="61"/>
      <c r="GQ2516" s="61"/>
      <c r="GR2516" s="61"/>
      <c r="GS2516" s="61"/>
      <c r="GT2516" s="61"/>
      <c r="GU2516" s="61"/>
      <c r="GV2516" s="61"/>
      <c r="GW2516" s="61"/>
      <c r="GX2516" s="61"/>
      <c r="GY2516" s="61"/>
      <c r="GZ2516" s="61"/>
      <c r="HA2516" s="14">
        <v>0</v>
      </c>
      <c r="HB2516" s="14">
        <v>0</v>
      </c>
      <c r="HD2516" s="14">
        <v>0</v>
      </c>
      <c r="HT2516" s="14">
        <v>0</v>
      </c>
      <c r="HU2516" s="14">
        <v>0</v>
      </c>
      <c r="HW2516" s="14">
        <v>0</v>
      </c>
      <c r="HZ2516" s="63"/>
      <c r="IA2516" s="63"/>
      <c r="IB2516" s="63"/>
      <c r="IC2516" s="63"/>
      <c r="ID2516" s="63"/>
      <c r="IE2516" s="63"/>
      <c r="IF2516" s="63"/>
      <c r="IG2516" s="63"/>
      <c r="IH2516" s="63"/>
      <c r="II2516" s="63"/>
      <c r="IJ2516" s="63"/>
      <c r="IK2516" s="63"/>
      <c r="IL2516" s="63"/>
      <c r="IM2516" s="58"/>
      <c r="IN2516" s="58"/>
      <c r="IO2516" s="58"/>
      <c r="IP2516" s="14">
        <v>96</v>
      </c>
      <c r="IQ2516" s="14">
        <v>87</v>
      </c>
      <c r="IR2516" s="14">
        <v>95</v>
      </c>
      <c r="IS2516" s="14">
        <v>97</v>
      </c>
      <c r="IT2516" s="14">
        <v>94</v>
      </c>
      <c r="IU2516" s="14">
        <v>94.5</v>
      </c>
      <c r="IV2516" s="14">
        <v>97</v>
      </c>
      <c r="LX2516" s="14">
        <v>80</v>
      </c>
      <c r="LY2516" s="14">
        <v>92</v>
      </c>
      <c r="MA2516" s="14">
        <v>88</v>
      </c>
      <c r="PG2516" s="61">
        <v>24</v>
      </c>
      <c r="PH2516" s="61">
        <v>40</v>
      </c>
      <c r="PI2516" s="61">
        <v>28</v>
      </c>
      <c r="PJ2516" s="61">
        <v>22</v>
      </c>
      <c r="PK2516" s="61"/>
      <c r="PL2516" s="61"/>
      <c r="PM2516" s="61"/>
      <c r="PN2516" s="61"/>
      <c r="PO2516" s="61"/>
      <c r="PP2516" s="61"/>
      <c r="PQ2516" s="61"/>
      <c r="PR2516" s="61"/>
      <c r="PS2516" s="61"/>
      <c r="PT2516" s="61"/>
      <c r="PU2516" s="61"/>
      <c r="PV2516" s="61"/>
      <c r="PW2516" s="61"/>
      <c r="PX2516" s="61"/>
      <c r="PY2516" s="61"/>
      <c r="PZ2516" s="61"/>
      <c r="QA2516" s="61"/>
      <c r="QB2516" s="61"/>
      <c r="QC2516" s="61"/>
      <c r="QD2516" s="61"/>
      <c r="QE2516" s="61"/>
      <c r="QF2516" s="61"/>
      <c r="QG2516" s="61"/>
      <c r="QH2516" s="61"/>
      <c r="QI2516" s="61"/>
      <c r="QJ2516" s="61"/>
      <c r="QK2516" s="61"/>
      <c r="QL2516" s="61"/>
      <c r="QM2516" s="61"/>
      <c r="QN2516" s="61"/>
      <c r="QO2516" s="61"/>
      <c r="QP2516" s="61"/>
      <c r="QQ2516" s="61"/>
      <c r="QR2516" s="61"/>
      <c r="QS2516" s="61"/>
      <c r="QT2516" s="61"/>
      <c r="QU2516" s="61"/>
      <c r="QV2516" s="61"/>
      <c r="QW2516" s="61"/>
      <c r="QX2516" s="61"/>
      <c r="QY2516" s="61"/>
      <c r="QZ2516" s="61"/>
      <c r="RA2516" s="61"/>
      <c r="RB2516" s="61"/>
      <c r="RC2516" s="61"/>
      <c r="RD2516" s="61"/>
      <c r="RE2516" s="61"/>
      <c r="RF2516" s="61"/>
      <c r="RG2516" s="61"/>
      <c r="RH2516" s="61"/>
      <c r="RI2516" s="61"/>
      <c r="RJ2516" s="61"/>
      <c r="RK2516" s="61"/>
      <c r="RL2516" s="61"/>
      <c r="RM2516" s="61"/>
      <c r="RN2516" s="61"/>
      <c r="RO2516" s="61"/>
      <c r="RP2516" s="61"/>
      <c r="RQ2516" s="61"/>
      <c r="RR2516" s="61"/>
      <c r="RS2516" s="61"/>
      <c r="RT2516" s="61"/>
      <c r="RU2516" s="61"/>
      <c r="RV2516" s="61"/>
      <c r="RW2516" s="61"/>
      <c r="RX2516" s="61"/>
      <c r="RY2516" s="61"/>
      <c r="RZ2516" s="61"/>
      <c r="SA2516" s="61"/>
      <c r="SB2516" s="61"/>
      <c r="SC2516" s="61"/>
      <c r="SD2516" s="61"/>
      <c r="SE2516" s="61"/>
      <c r="SF2516" s="61"/>
      <c r="SG2516" s="61"/>
      <c r="SH2516" s="61"/>
      <c r="SI2516" s="61"/>
      <c r="SJ2516" s="61"/>
      <c r="SK2516" s="61"/>
      <c r="SL2516" s="61"/>
      <c r="SM2516" s="61"/>
      <c r="SN2516" s="61"/>
      <c r="SO2516" s="61"/>
      <c r="SP2516" s="58" t="s">
        <v>6143</v>
      </c>
      <c r="SQ2516" s="58" t="s">
        <v>9974</v>
      </c>
      <c r="SR2516" s="58"/>
      <c r="SS2516" s="58" t="s">
        <v>10824</v>
      </c>
      <c r="ST2516" s="58"/>
      <c r="SU2516" s="58"/>
      <c r="SV2516" s="58"/>
      <c r="SW2516" s="58"/>
      <c r="SX2516" s="58"/>
      <c r="SY2516" s="58"/>
      <c r="SZ2516" s="58"/>
      <c r="TA2516" s="58"/>
      <c r="TB2516" s="58"/>
      <c r="TC2516" s="58"/>
      <c r="TD2516" s="58"/>
      <c r="TE2516" s="58"/>
      <c r="TF2516" s="58"/>
      <c r="TG2516" s="58"/>
      <c r="TH2516" s="58"/>
      <c r="TI2516" s="58"/>
      <c r="TJ2516" s="58"/>
      <c r="TK2516" s="58"/>
      <c r="TL2516" s="58"/>
      <c r="TM2516" s="58"/>
      <c r="TN2516" s="58"/>
      <c r="TO2516" s="58"/>
      <c r="TP2516" s="58"/>
      <c r="TQ2516" s="58"/>
      <c r="TR2516" s="58"/>
      <c r="TS2516" s="58"/>
      <c r="TT2516" s="58"/>
      <c r="TU2516" s="58"/>
      <c r="TV2516" s="58"/>
      <c r="TW2516" s="58"/>
      <c r="TX2516" s="58"/>
      <c r="TY2516" s="58"/>
      <c r="TZ2516" s="58"/>
      <c r="UA2516" s="58"/>
      <c r="UB2516" s="58"/>
      <c r="UC2516" s="58"/>
      <c r="UD2516" s="58"/>
      <c r="UE2516" s="58"/>
      <c r="UF2516" s="58"/>
      <c r="UG2516" s="58"/>
      <c r="UH2516" s="58"/>
      <c r="UI2516" s="58"/>
      <c r="UJ2516" s="58"/>
      <c r="UK2516" s="58"/>
      <c r="UL2516" s="58"/>
      <c r="UM2516" s="58"/>
      <c r="UN2516" s="58"/>
      <c r="UO2516" s="58"/>
      <c r="UP2516" s="58"/>
      <c r="UQ2516" s="58"/>
      <c r="UR2516" s="58"/>
      <c r="US2516" s="58"/>
      <c r="UT2516" s="58"/>
      <c r="UU2516" s="58"/>
      <c r="UV2516" s="58"/>
      <c r="UW2516" s="58"/>
      <c r="UX2516" s="58"/>
      <c r="UY2516" s="58"/>
      <c r="UZ2516" s="58"/>
      <c r="VA2516" s="58"/>
      <c r="VB2516" s="58"/>
      <c r="VC2516" s="58"/>
      <c r="VD2516" s="58"/>
      <c r="VE2516" s="58"/>
      <c r="VF2516" s="58"/>
      <c r="VG2516" s="58"/>
      <c r="VH2516" s="58"/>
      <c r="VI2516" s="58"/>
      <c r="VJ2516" s="58"/>
      <c r="VK2516" s="58"/>
      <c r="VL2516" s="58"/>
      <c r="VM2516" s="58"/>
      <c r="VN2516" s="58"/>
      <c r="VO2516" s="58"/>
      <c r="VP2516" s="58"/>
      <c r="VQ2516" s="58"/>
      <c r="VR2516" s="58"/>
      <c r="VS2516" s="58"/>
      <c r="VT2516" s="58"/>
      <c r="VU2516" s="58"/>
      <c r="VV2516" s="58"/>
      <c r="VW2516" s="58"/>
      <c r="VX2516" s="14">
        <v>1</v>
      </c>
      <c r="VY2516" s="14">
        <v>0</v>
      </c>
      <c r="WA2516" s="14">
        <v>0</v>
      </c>
      <c r="WQ2516" s="14">
        <v>0</v>
      </c>
      <c r="WR2516" s="14">
        <v>0</v>
      </c>
      <c r="WS2516" s="14">
        <v>1</v>
      </c>
      <c r="WT2516" s="14">
        <v>1</v>
      </c>
      <c r="WU2516" s="14">
        <v>1</v>
      </c>
      <c r="WV2516" s="14">
        <v>0</v>
      </c>
      <c r="WW2516" s="14">
        <v>1</v>
      </c>
      <c r="ZY2516" s="61"/>
      <c r="ZZ2516" s="61"/>
      <c r="AAA2516" s="61"/>
      <c r="AAE2516" s="63"/>
      <c r="AAF2516" s="63"/>
      <c r="AAG2516" s="63"/>
      <c r="AAI2516" s="63"/>
      <c r="AAJ2516" s="58"/>
      <c r="AAM2516" s="61"/>
      <c r="AAO2516" s="63"/>
      <c r="AAP2516" s="58"/>
      <c r="AAS2516" s="61"/>
      <c r="AAU2516" s="63"/>
      <c r="AAV2516" s="58"/>
      <c r="AAY2516" s="14">
        <v>21</v>
      </c>
      <c r="ABB2516" s="14">
        <v>11.7</v>
      </c>
      <c r="ABE2516" s="14">
        <v>35.799999999999997</v>
      </c>
      <c r="ABM2516" s="61">
        <v>7.51</v>
      </c>
      <c r="ABN2516" s="61"/>
      <c r="ABO2516" s="14">
        <v>152</v>
      </c>
      <c r="ABQ2516" s="14">
        <v>0.19</v>
      </c>
      <c r="ABU2516" s="14">
        <v>139</v>
      </c>
      <c r="ABX2516" s="14">
        <v>4</v>
      </c>
      <c r="ACA2516" s="61">
        <v>104</v>
      </c>
      <c r="ACB2516" s="61"/>
      <c r="ACC2516" s="61"/>
      <c r="ACD2516" s="14">
        <v>8.8000000000000007</v>
      </c>
      <c r="ACG2516" s="14">
        <v>135</v>
      </c>
      <c r="ACQ2516" s="14">
        <v>24</v>
      </c>
      <c r="ACT2516" s="14">
        <v>1.44</v>
      </c>
      <c r="ACW2516" s="14">
        <v>14</v>
      </c>
      <c r="AGK2516" s="61"/>
      <c r="AGM2516" s="63"/>
      <c r="AGN2516" s="58"/>
      <c r="AGQ2516" s="61"/>
      <c r="AGS2516" s="14">
        <v>1</v>
      </c>
      <c r="AGT2516" s="14">
        <v>0</v>
      </c>
      <c r="AGU2516" s="14">
        <v>0</v>
      </c>
      <c r="AGV2516" s="14">
        <v>1</v>
      </c>
      <c r="AGW2516" s="14">
        <v>1</v>
      </c>
      <c r="AGX2516" s="14">
        <v>1</v>
      </c>
      <c r="AGY2516" s="14">
        <v>0</v>
      </c>
      <c r="AGZ2516" s="14">
        <v>1</v>
      </c>
      <c r="AHA2516" s="14">
        <v>0</v>
      </c>
      <c r="AHB2516" s="14">
        <v>0</v>
      </c>
      <c r="AHC2516" s="14">
        <v>1</v>
      </c>
      <c r="AHD2516" s="14">
        <v>0</v>
      </c>
      <c r="AHE2516" s="14">
        <v>0</v>
      </c>
      <c r="AHF2516" s="14">
        <v>0</v>
      </c>
      <c r="AHH2516" s="14">
        <v>0</v>
      </c>
      <c r="AHI2516" s="14">
        <v>0</v>
      </c>
      <c r="AHK2516" s="14">
        <v>0</v>
      </c>
      <c r="AHL2516" s="14">
        <v>0</v>
      </c>
      <c r="AHM2516" s="14">
        <v>0</v>
      </c>
      <c r="AHN2516" s="14">
        <v>0</v>
      </c>
      <c r="AHO2516" s="14">
        <v>0</v>
      </c>
      <c r="AHP2516" s="14">
        <v>0</v>
      </c>
      <c r="AHQ2516" s="14">
        <v>0</v>
      </c>
      <c r="AHR2516" s="14">
        <f>AVERAGE(0,0,8)</f>
        <v>2.6666666666666665</v>
      </c>
      <c r="AHT2516" s="61"/>
      <c r="AHV2516" s="63"/>
      <c r="AHW2516" s="58"/>
      <c r="AHZ2516" s="61"/>
      <c r="AIB2516" s="63"/>
      <c r="AIC2516" s="58"/>
      <c r="AIF2516" s="61"/>
      <c r="AIH2516" s="63"/>
      <c r="AII2516" s="58"/>
      <c r="AIL2516" s="61"/>
      <c r="AIM2516" s="14">
        <v>0</v>
      </c>
      <c r="AIN2516" s="14">
        <v>0</v>
      </c>
      <c r="AIO2516" s="14">
        <v>0</v>
      </c>
      <c r="AIR2516" s="61"/>
      <c r="AIT2516" s="60">
        <v>3</v>
      </c>
      <c r="AIU2516" s="58" t="s">
        <v>2308</v>
      </c>
      <c r="AIV2516" s="14">
        <v>0</v>
      </c>
      <c r="AIW2516" s="14">
        <v>0</v>
      </c>
      <c r="AIX2516" s="61">
        <v>57</v>
      </c>
      <c r="AIY2516" s="14">
        <v>47</v>
      </c>
      <c r="AIZ2516" s="14">
        <v>83</v>
      </c>
      <c r="AJB2516" s="63"/>
      <c r="AJC2516" s="58"/>
      <c r="AJF2516" s="61"/>
      <c r="AJH2516" s="63"/>
      <c r="AJI2516" s="58"/>
      <c r="AJL2516" s="61"/>
      <c r="AJN2516" s="63"/>
      <c r="AJO2516" s="58"/>
    </row>
    <row r="2517" spans="1:951" s="14" customFormat="1">
      <c r="B2517" s="14">
        <v>3</v>
      </c>
      <c r="C2517" s="61">
        <v>1</v>
      </c>
      <c r="D2517" s="14" t="s">
        <v>10825</v>
      </c>
      <c r="F2517" s="63"/>
      <c r="G2517" s="58"/>
      <c r="O2517" s="61">
        <v>0</v>
      </c>
      <c r="P2517" s="61"/>
      <c r="Q2517" s="61"/>
      <c r="R2517" s="61"/>
      <c r="S2517" s="61"/>
      <c r="T2517" s="61"/>
      <c r="U2517" s="61"/>
      <c r="V2517" s="61"/>
      <c r="W2517" s="61"/>
      <c r="X2517" s="61"/>
      <c r="Y2517" s="61"/>
      <c r="Z2517" s="14">
        <v>0</v>
      </c>
      <c r="AA2517" s="14">
        <v>2</v>
      </c>
      <c r="AB2517" s="58" t="s">
        <v>10826</v>
      </c>
      <c r="AC2517" s="14">
        <v>0</v>
      </c>
      <c r="AE2517" s="14">
        <v>7</v>
      </c>
      <c r="AF2517" s="14">
        <v>0</v>
      </c>
      <c r="AG2517" s="14">
        <v>0</v>
      </c>
      <c r="AK2517" s="14">
        <v>130</v>
      </c>
      <c r="AL2517" s="14">
        <v>132</v>
      </c>
      <c r="AM2517" s="14">
        <v>128</v>
      </c>
      <c r="AN2517" s="14">
        <v>124</v>
      </c>
      <c r="DR2517" s="61"/>
      <c r="DS2517" s="61"/>
      <c r="DT2517" s="61">
        <v>60</v>
      </c>
      <c r="DU2517" s="61">
        <v>68</v>
      </c>
      <c r="DV2517" s="61">
        <v>68</v>
      </c>
      <c r="DW2517" s="61">
        <v>70</v>
      </c>
      <c r="DX2517" s="61"/>
      <c r="DY2517" s="61"/>
      <c r="DZ2517" s="61"/>
      <c r="EA2517" s="61"/>
      <c r="EB2517" s="61"/>
      <c r="EC2517" s="61"/>
      <c r="ED2517" s="61"/>
      <c r="EE2517" s="61"/>
      <c r="EF2517" s="61"/>
      <c r="EG2517" s="61"/>
      <c r="EH2517" s="61"/>
      <c r="EI2517" s="61"/>
      <c r="EJ2517" s="61"/>
      <c r="EK2517" s="61"/>
      <c r="EL2517" s="61"/>
      <c r="EM2517" s="61"/>
      <c r="EN2517" s="61"/>
      <c r="EO2517" s="61"/>
      <c r="EP2517" s="61"/>
      <c r="EQ2517" s="61"/>
      <c r="ER2517" s="61"/>
      <c r="ES2517" s="61"/>
      <c r="ET2517" s="61"/>
      <c r="EU2517" s="61"/>
      <c r="EV2517" s="61"/>
      <c r="EW2517" s="61"/>
      <c r="EX2517" s="61"/>
      <c r="EY2517" s="61"/>
      <c r="EZ2517" s="61"/>
      <c r="FA2517" s="61"/>
      <c r="FB2517" s="61"/>
      <c r="FC2517" s="61"/>
      <c r="FD2517" s="61"/>
      <c r="FE2517" s="61"/>
      <c r="FF2517" s="61"/>
      <c r="FG2517" s="61"/>
      <c r="FH2517" s="61"/>
      <c r="FI2517" s="61"/>
      <c r="FJ2517" s="61"/>
      <c r="FK2517" s="61"/>
      <c r="FL2517" s="61"/>
      <c r="FM2517" s="61"/>
      <c r="FN2517" s="61"/>
      <c r="FO2517" s="61"/>
      <c r="FP2517" s="61"/>
      <c r="FQ2517" s="61"/>
      <c r="FR2517" s="61"/>
      <c r="FS2517" s="61"/>
      <c r="FT2517" s="61"/>
      <c r="FU2517" s="61"/>
      <c r="FV2517" s="61"/>
      <c r="FW2517" s="61"/>
      <c r="FX2517" s="61"/>
      <c r="FY2517" s="61"/>
      <c r="FZ2517" s="61"/>
      <c r="GA2517" s="61"/>
      <c r="GB2517" s="61"/>
      <c r="GC2517" s="61"/>
      <c r="GD2517" s="61"/>
      <c r="GE2517" s="61"/>
      <c r="GF2517" s="61"/>
      <c r="GG2517" s="61"/>
      <c r="GH2517" s="61"/>
      <c r="GI2517" s="61"/>
      <c r="GJ2517" s="61"/>
      <c r="GK2517" s="61"/>
      <c r="GL2517" s="61"/>
      <c r="GM2517" s="61"/>
      <c r="GN2517" s="61"/>
      <c r="GO2517" s="61"/>
      <c r="GP2517" s="61"/>
      <c r="GQ2517" s="61"/>
      <c r="GR2517" s="61"/>
      <c r="GS2517" s="61"/>
      <c r="GT2517" s="61"/>
      <c r="GU2517" s="61"/>
      <c r="GV2517" s="61"/>
      <c r="GW2517" s="61"/>
      <c r="GX2517" s="61"/>
      <c r="GY2517" s="61"/>
      <c r="GZ2517" s="61"/>
      <c r="HC2517" s="14">
        <v>0</v>
      </c>
      <c r="HD2517" s="14">
        <v>0</v>
      </c>
      <c r="HE2517" s="14">
        <v>0</v>
      </c>
      <c r="HF2517" s="14">
        <v>0</v>
      </c>
      <c r="HV2517" s="14">
        <v>0</v>
      </c>
      <c r="HW2517" s="14">
        <v>0</v>
      </c>
      <c r="HX2517" s="14">
        <v>0</v>
      </c>
      <c r="HY2517" s="14">
        <v>0</v>
      </c>
      <c r="HZ2517" s="63"/>
      <c r="IA2517" s="63"/>
      <c r="IB2517" s="63"/>
      <c r="IC2517" s="63"/>
      <c r="ID2517" s="63"/>
      <c r="IE2517" s="63"/>
      <c r="IF2517" s="63"/>
      <c r="IG2517" s="63"/>
      <c r="IH2517" s="63"/>
      <c r="II2517" s="63"/>
      <c r="IJ2517" s="63"/>
      <c r="IK2517" s="63"/>
      <c r="IL2517" s="63"/>
      <c r="IM2517" s="58"/>
      <c r="IN2517" s="58"/>
      <c r="IO2517" s="58"/>
      <c r="IR2517" s="14">
        <v>99</v>
      </c>
      <c r="IS2517" s="14">
        <v>97</v>
      </c>
      <c r="IV2517" s="14">
        <v>95.5</v>
      </c>
      <c r="LZ2517" s="14">
        <v>76</v>
      </c>
      <c r="MA2517" s="14">
        <v>65</v>
      </c>
      <c r="MB2517" s="14">
        <v>65</v>
      </c>
      <c r="MC2517" s="14">
        <v>73</v>
      </c>
      <c r="PG2517" s="61"/>
      <c r="PH2517" s="61"/>
      <c r="PI2517" s="61">
        <v>18</v>
      </c>
      <c r="PJ2517" s="61">
        <v>16</v>
      </c>
      <c r="PK2517" s="61"/>
      <c r="PL2517" s="61"/>
      <c r="PM2517" s="61"/>
      <c r="PN2517" s="61"/>
      <c r="PO2517" s="61"/>
      <c r="PP2517" s="61"/>
      <c r="PQ2517" s="61"/>
      <c r="PR2517" s="61"/>
      <c r="PS2517" s="61"/>
      <c r="PT2517" s="61"/>
      <c r="PU2517" s="61"/>
      <c r="PV2517" s="61"/>
      <c r="PW2517" s="61"/>
      <c r="PX2517" s="61"/>
      <c r="PY2517" s="61"/>
      <c r="PZ2517" s="61"/>
      <c r="QA2517" s="61"/>
      <c r="QB2517" s="61"/>
      <c r="QC2517" s="61"/>
      <c r="QD2517" s="61"/>
      <c r="QE2517" s="61"/>
      <c r="QF2517" s="61"/>
      <c r="QG2517" s="61"/>
      <c r="QH2517" s="61"/>
      <c r="QI2517" s="61"/>
      <c r="QJ2517" s="61"/>
      <c r="QK2517" s="61"/>
      <c r="QL2517" s="61"/>
      <c r="QM2517" s="61"/>
      <c r="QN2517" s="61"/>
      <c r="QO2517" s="61"/>
      <c r="QP2517" s="61"/>
      <c r="QQ2517" s="61"/>
      <c r="QR2517" s="61"/>
      <c r="QS2517" s="61"/>
      <c r="QT2517" s="61"/>
      <c r="QU2517" s="61"/>
      <c r="QV2517" s="61"/>
      <c r="QW2517" s="61"/>
      <c r="QX2517" s="61"/>
      <c r="QY2517" s="61"/>
      <c r="QZ2517" s="61"/>
      <c r="RA2517" s="61"/>
      <c r="RB2517" s="61"/>
      <c r="RC2517" s="61"/>
      <c r="RD2517" s="61"/>
      <c r="RE2517" s="61"/>
      <c r="RF2517" s="61"/>
      <c r="RG2517" s="61"/>
      <c r="RH2517" s="61"/>
      <c r="RI2517" s="61"/>
      <c r="RJ2517" s="61"/>
      <c r="RK2517" s="61"/>
      <c r="RL2517" s="61"/>
      <c r="RM2517" s="61"/>
      <c r="RN2517" s="61"/>
      <c r="RO2517" s="61"/>
      <c r="RP2517" s="61"/>
      <c r="RQ2517" s="61"/>
      <c r="RR2517" s="61"/>
      <c r="RS2517" s="61"/>
      <c r="RT2517" s="61"/>
      <c r="RU2517" s="61"/>
      <c r="RV2517" s="61"/>
      <c r="RW2517" s="61"/>
      <c r="RX2517" s="61"/>
      <c r="RY2517" s="61"/>
      <c r="RZ2517" s="61"/>
      <c r="SA2517" s="61"/>
      <c r="SB2517" s="61"/>
      <c r="SC2517" s="61"/>
      <c r="SD2517" s="61"/>
      <c r="SE2517" s="61"/>
      <c r="SF2517" s="61"/>
      <c r="SG2517" s="61"/>
      <c r="SH2517" s="61"/>
      <c r="SI2517" s="61"/>
      <c r="SJ2517" s="61"/>
      <c r="SK2517" s="61"/>
      <c r="SL2517" s="61"/>
      <c r="SM2517" s="61"/>
      <c r="SN2517" s="61"/>
      <c r="SO2517" s="61"/>
      <c r="SP2517" s="58" t="s">
        <v>10827</v>
      </c>
      <c r="SQ2517" s="58" t="s">
        <v>8278</v>
      </c>
      <c r="SR2517" s="58" t="s">
        <v>8275</v>
      </c>
      <c r="SS2517" s="58" t="s">
        <v>9036</v>
      </c>
      <c r="ST2517" s="58"/>
      <c r="SU2517" s="58"/>
      <c r="SV2517" s="58"/>
      <c r="SW2517" s="58"/>
      <c r="SX2517" s="58"/>
      <c r="SY2517" s="58"/>
      <c r="SZ2517" s="58"/>
      <c r="TA2517" s="58"/>
      <c r="TB2517" s="58"/>
      <c r="TC2517" s="58"/>
      <c r="TD2517" s="58"/>
      <c r="TE2517" s="58"/>
      <c r="TF2517" s="58"/>
      <c r="TG2517" s="58"/>
      <c r="TH2517" s="58"/>
      <c r="TI2517" s="58"/>
      <c r="TJ2517" s="58"/>
      <c r="TK2517" s="58"/>
      <c r="TL2517" s="58"/>
      <c r="TM2517" s="58"/>
      <c r="TN2517" s="58"/>
      <c r="TO2517" s="58"/>
      <c r="TP2517" s="58"/>
      <c r="TQ2517" s="58"/>
      <c r="TR2517" s="58"/>
      <c r="TS2517" s="58"/>
      <c r="TT2517" s="58"/>
      <c r="TU2517" s="58"/>
      <c r="TV2517" s="58"/>
      <c r="TW2517" s="58"/>
      <c r="TX2517" s="58"/>
      <c r="TY2517" s="58"/>
      <c r="TZ2517" s="58"/>
      <c r="UA2517" s="58"/>
      <c r="UB2517" s="58"/>
      <c r="UC2517" s="58"/>
      <c r="UD2517" s="58"/>
      <c r="UE2517" s="58"/>
      <c r="UF2517" s="58"/>
      <c r="UG2517" s="58"/>
      <c r="UH2517" s="58"/>
      <c r="UI2517" s="58"/>
      <c r="UJ2517" s="58"/>
      <c r="UK2517" s="58"/>
      <c r="UL2517" s="58"/>
      <c r="UM2517" s="58"/>
      <c r="UN2517" s="58"/>
      <c r="UO2517" s="58"/>
      <c r="UP2517" s="58"/>
      <c r="UQ2517" s="58"/>
      <c r="UR2517" s="58"/>
      <c r="US2517" s="58"/>
      <c r="UT2517" s="58"/>
      <c r="UU2517" s="58"/>
      <c r="UV2517" s="58"/>
      <c r="UW2517" s="58"/>
      <c r="UX2517" s="58"/>
      <c r="UY2517" s="58"/>
      <c r="UZ2517" s="58"/>
      <c r="VA2517" s="58"/>
      <c r="VB2517" s="58"/>
      <c r="VC2517" s="58"/>
      <c r="VD2517" s="58"/>
      <c r="VE2517" s="58"/>
      <c r="VF2517" s="58"/>
      <c r="VG2517" s="58"/>
      <c r="VH2517" s="58"/>
      <c r="VI2517" s="58"/>
      <c r="VJ2517" s="58"/>
      <c r="VK2517" s="58"/>
      <c r="VL2517" s="58"/>
      <c r="VM2517" s="58"/>
      <c r="VN2517" s="58"/>
      <c r="VO2517" s="58"/>
      <c r="VP2517" s="58"/>
      <c r="VQ2517" s="58"/>
      <c r="VR2517" s="58"/>
      <c r="VS2517" s="58"/>
      <c r="VT2517" s="58"/>
      <c r="VU2517" s="58"/>
      <c r="VV2517" s="58"/>
      <c r="VW2517" s="58"/>
      <c r="VZ2517" s="14">
        <v>0</v>
      </c>
      <c r="WA2517" s="14">
        <v>0</v>
      </c>
      <c r="WS2517" s="14">
        <v>0</v>
      </c>
      <c r="WT2517" s="14">
        <v>0</v>
      </c>
      <c r="WW2517" s="14">
        <v>0</v>
      </c>
      <c r="ZY2517" s="61"/>
      <c r="ZZ2517" s="61"/>
      <c r="AAA2517" s="61"/>
      <c r="AAE2517" s="63"/>
      <c r="AAF2517" s="63"/>
      <c r="AAG2517" s="63"/>
      <c r="AAI2517" s="63"/>
      <c r="AAJ2517" s="58"/>
      <c r="AAM2517" s="61"/>
      <c r="AAO2517" s="63"/>
      <c r="AAP2517" s="58"/>
      <c r="AAS2517" s="61"/>
      <c r="AAU2517" s="63"/>
      <c r="AAV2517" s="58"/>
      <c r="AAY2517" s="14">
        <v>22</v>
      </c>
      <c r="ABM2517" s="61"/>
      <c r="ABN2517" s="61"/>
      <c r="ABU2517" s="14">
        <v>139</v>
      </c>
      <c r="ABX2517" s="14">
        <v>3.8</v>
      </c>
      <c r="ACA2517" s="61">
        <v>104</v>
      </c>
      <c r="ACB2517" s="61"/>
      <c r="ACC2517" s="61"/>
      <c r="ACD2517" s="14">
        <v>8.8000000000000007</v>
      </c>
      <c r="ACG2517" s="14">
        <v>99</v>
      </c>
      <c r="ACQ2517" s="14">
        <v>23</v>
      </c>
      <c r="ACT2517" s="14">
        <v>1.49</v>
      </c>
      <c r="ACW2517" s="14">
        <v>13</v>
      </c>
      <c r="AGK2517" s="61"/>
      <c r="AGM2517" s="63"/>
      <c r="AGN2517" s="58"/>
      <c r="AGQ2517" s="61"/>
      <c r="AGS2517" s="14">
        <v>1</v>
      </c>
      <c r="AGT2517" s="14">
        <v>0</v>
      </c>
      <c r="AGU2517" s="14">
        <v>0</v>
      </c>
      <c r="AGV2517" s="14">
        <v>1</v>
      </c>
      <c r="AGW2517" s="14">
        <v>1</v>
      </c>
      <c r="AGX2517" s="14">
        <v>1</v>
      </c>
      <c r="AGY2517" s="14">
        <v>0</v>
      </c>
      <c r="AGZ2517" s="14">
        <v>1</v>
      </c>
      <c r="AHA2517" s="14">
        <v>0</v>
      </c>
      <c r="AHB2517" s="14">
        <v>0</v>
      </c>
      <c r="AHC2517" s="14">
        <v>1</v>
      </c>
      <c r="AHD2517" s="14">
        <v>0</v>
      </c>
      <c r="AHE2517" s="14">
        <v>0</v>
      </c>
      <c r="AHF2517" s="14">
        <v>0</v>
      </c>
      <c r="AHH2517" s="14">
        <v>0</v>
      </c>
      <c r="AHI2517" s="14">
        <v>0</v>
      </c>
      <c r="AHK2517" s="14">
        <v>0</v>
      </c>
      <c r="AHL2517" s="14">
        <v>0</v>
      </c>
      <c r="AHM2517" s="14">
        <v>0</v>
      </c>
      <c r="AHN2517" s="14">
        <v>0</v>
      </c>
      <c r="AHO2517" s="14">
        <v>0</v>
      </c>
      <c r="AHP2517" s="14">
        <v>0</v>
      </c>
      <c r="AHQ2517" s="14">
        <v>0</v>
      </c>
      <c r="AHR2517" s="14">
        <v>2</v>
      </c>
      <c r="AHT2517" s="61"/>
      <c r="AHV2517" s="63"/>
      <c r="AHW2517" s="58"/>
      <c r="AHZ2517" s="61"/>
      <c r="AIB2517" s="63"/>
      <c r="AIC2517" s="58"/>
      <c r="AIF2517" s="61"/>
      <c r="AIH2517" s="63"/>
      <c r="AII2517" s="58"/>
      <c r="AIL2517" s="61"/>
      <c r="AIM2517" s="14">
        <v>0</v>
      </c>
      <c r="AIN2517" s="14">
        <v>0</v>
      </c>
      <c r="AIO2517" s="14">
        <v>0</v>
      </c>
      <c r="AIR2517" s="61"/>
      <c r="AIT2517" s="60">
        <v>2</v>
      </c>
      <c r="AIU2517" s="58" t="s">
        <v>2308</v>
      </c>
      <c r="AIV2517" s="14">
        <v>0</v>
      </c>
      <c r="AIW2517" s="14">
        <v>0</v>
      </c>
      <c r="AIX2517" s="61">
        <v>49</v>
      </c>
      <c r="AIY2517" s="14">
        <v>73</v>
      </c>
      <c r="AJB2517" s="63"/>
      <c r="AJC2517" s="58"/>
      <c r="AJF2517" s="61"/>
      <c r="AJH2517" s="63"/>
      <c r="AJI2517" s="58"/>
      <c r="AJL2517" s="61"/>
      <c r="AJN2517" s="63"/>
      <c r="AJO2517" s="58"/>
    </row>
    <row r="2518" spans="1:951" s="14" customFormat="1">
      <c r="B2518" s="14">
        <v>4</v>
      </c>
      <c r="C2518" s="61">
        <v>0</v>
      </c>
      <c r="F2518" s="63"/>
      <c r="G2518" s="58"/>
      <c r="O2518" s="61"/>
      <c r="P2518" s="61"/>
      <c r="Q2518" s="61"/>
      <c r="R2518" s="61"/>
      <c r="S2518" s="61"/>
      <c r="T2518" s="61"/>
      <c r="U2518" s="61"/>
      <c r="V2518" s="61"/>
      <c r="W2518" s="61"/>
      <c r="X2518" s="61"/>
      <c r="Y2518" s="61"/>
      <c r="Z2518" s="14">
        <v>0</v>
      </c>
      <c r="AA2518" s="14">
        <v>1</v>
      </c>
      <c r="AB2518" s="58" t="s">
        <v>10828</v>
      </c>
      <c r="AC2518" s="14">
        <v>0</v>
      </c>
      <c r="AE2518" s="14">
        <v>39</v>
      </c>
      <c r="AF2518" s="14">
        <v>1</v>
      </c>
      <c r="AG2518" s="14">
        <v>0</v>
      </c>
      <c r="AI2518" s="14">
        <v>138</v>
      </c>
      <c r="AJ2518" s="14">
        <v>142</v>
      </c>
      <c r="DR2518" s="61">
        <v>80</v>
      </c>
      <c r="DS2518" s="61">
        <v>78</v>
      </c>
      <c r="DT2518" s="61"/>
      <c r="DU2518" s="61"/>
      <c r="DV2518" s="61"/>
      <c r="DW2518" s="61"/>
      <c r="DX2518" s="61"/>
      <c r="DY2518" s="61"/>
      <c r="DZ2518" s="61"/>
      <c r="EA2518" s="61"/>
      <c r="EB2518" s="61"/>
      <c r="EC2518" s="61"/>
      <c r="ED2518" s="61"/>
      <c r="EE2518" s="61"/>
      <c r="EF2518" s="61"/>
      <c r="EG2518" s="61"/>
      <c r="EH2518" s="61"/>
      <c r="EI2518" s="61"/>
      <c r="EJ2518" s="61"/>
      <c r="EK2518" s="61"/>
      <c r="EL2518" s="61"/>
      <c r="EM2518" s="61"/>
      <c r="EN2518" s="61"/>
      <c r="EO2518" s="61"/>
      <c r="EP2518" s="61"/>
      <c r="EQ2518" s="61"/>
      <c r="ER2518" s="61"/>
      <c r="ES2518" s="61"/>
      <c r="ET2518" s="61"/>
      <c r="EU2518" s="61"/>
      <c r="EV2518" s="61"/>
      <c r="EW2518" s="61"/>
      <c r="EX2518" s="61"/>
      <c r="EY2518" s="61"/>
      <c r="EZ2518" s="61"/>
      <c r="FA2518" s="61"/>
      <c r="FB2518" s="61"/>
      <c r="FC2518" s="61"/>
      <c r="FD2518" s="61"/>
      <c r="FE2518" s="61"/>
      <c r="FF2518" s="61"/>
      <c r="FG2518" s="61"/>
      <c r="FH2518" s="61"/>
      <c r="FI2518" s="61"/>
      <c r="FJ2518" s="61"/>
      <c r="FK2518" s="61"/>
      <c r="FL2518" s="61"/>
      <c r="FM2518" s="61"/>
      <c r="FN2518" s="61"/>
      <c r="FO2518" s="61"/>
      <c r="FP2518" s="61"/>
      <c r="FQ2518" s="61"/>
      <c r="FR2518" s="61"/>
      <c r="FS2518" s="61"/>
      <c r="FT2518" s="61"/>
      <c r="FU2518" s="61"/>
      <c r="FV2518" s="61"/>
      <c r="FW2518" s="61"/>
      <c r="FX2518" s="61"/>
      <c r="FY2518" s="61"/>
      <c r="FZ2518" s="61"/>
      <c r="GA2518" s="61"/>
      <c r="GB2518" s="61"/>
      <c r="GC2518" s="61"/>
      <c r="GD2518" s="61"/>
      <c r="GE2518" s="61"/>
      <c r="GF2518" s="61"/>
      <c r="GG2518" s="61"/>
      <c r="GH2518" s="61"/>
      <c r="GI2518" s="61"/>
      <c r="GJ2518" s="61"/>
      <c r="GK2518" s="61"/>
      <c r="GL2518" s="61"/>
      <c r="GM2518" s="61"/>
      <c r="GN2518" s="61"/>
      <c r="GO2518" s="61"/>
      <c r="GP2518" s="61"/>
      <c r="GQ2518" s="61"/>
      <c r="GR2518" s="61"/>
      <c r="GS2518" s="61"/>
      <c r="GT2518" s="61"/>
      <c r="GU2518" s="61"/>
      <c r="GV2518" s="61"/>
      <c r="GW2518" s="61"/>
      <c r="GX2518" s="61"/>
      <c r="GY2518" s="61"/>
      <c r="GZ2518" s="61"/>
      <c r="HA2518" s="14">
        <v>0</v>
      </c>
      <c r="HB2518" s="14">
        <v>0</v>
      </c>
      <c r="HT2518" s="14">
        <v>0</v>
      </c>
      <c r="HU2518" s="14">
        <v>0</v>
      </c>
      <c r="HZ2518" s="63"/>
      <c r="IA2518" s="63"/>
      <c r="IB2518" s="63"/>
      <c r="IC2518" s="63"/>
      <c r="ID2518" s="63"/>
      <c r="IE2518" s="63"/>
      <c r="IF2518" s="63"/>
      <c r="IG2518" s="63"/>
      <c r="IH2518" s="63"/>
      <c r="II2518" s="63"/>
      <c r="IJ2518" s="63"/>
      <c r="IK2518" s="63"/>
      <c r="IL2518" s="63"/>
      <c r="IM2518" s="58"/>
      <c r="IN2518" s="58"/>
      <c r="IO2518" s="58"/>
      <c r="IP2518" s="14">
        <v>97</v>
      </c>
      <c r="IQ2518" s="14">
        <v>95</v>
      </c>
      <c r="LX2518" s="14">
        <v>76</v>
      </c>
      <c r="LY2518" s="14">
        <v>54</v>
      </c>
      <c r="PG2518" s="61">
        <v>20</v>
      </c>
      <c r="PH2518" s="61">
        <v>20</v>
      </c>
      <c r="PI2518" s="61"/>
      <c r="PJ2518" s="61"/>
      <c r="PK2518" s="61"/>
      <c r="PL2518" s="61"/>
      <c r="PM2518" s="61"/>
      <c r="PN2518" s="61"/>
      <c r="PO2518" s="61"/>
      <c r="PP2518" s="61"/>
      <c r="PQ2518" s="61"/>
      <c r="PR2518" s="61"/>
      <c r="PS2518" s="61"/>
      <c r="PT2518" s="61"/>
      <c r="PU2518" s="61"/>
      <c r="PV2518" s="61"/>
      <c r="PW2518" s="61"/>
      <c r="PX2518" s="61"/>
      <c r="PY2518" s="61"/>
      <c r="PZ2518" s="61"/>
      <c r="QA2518" s="61"/>
      <c r="QB2518" s="61"/>
      <c r="QC2518" s="61"/>
      <c r="QD2518" s="61"/>
      <c r="QE2518" s="61"/>
      <c r="QF2518" s="61"/>
      <c r="QG2518" s="61"/>
      <c r="QH2518" s="61"/>
      <c r="QI2518" s="61"/>
      <c r="QJ2518" s="61"/>
      <c r="QK2518" s="61"/>
      <c r="QL2518" s="61"/>
      <c r="QM2518" s="61"/>
      <c r="QN2518" s="61"/>
      <c r="QO2518" s="61"/>
      <c r="QP2518" s="61"/>
      <c r="QQ2518" s="61"/>
      <c r="QR2518" s="61"/>
      <c r="QS2518" s="61"/>
      <c r="QT2518" s="61"/>
      <c r="QU2518" s="61"/>
      <c r="QV2518" s="61"/>
      <c r="QW2518" s="61"/>
      <c r="QX2518" s="61"/>
      <c r="QY2518" s="61"/>
      <c r="QZ2518" s="61"/>
      <c r="RA2518" s="61"/>
      <c r="RB2518" s="61"/>
      <c r="RC2518" s="61"/>
      <c r="RD2518" s="61"/>
      <c r="RE2518" s="61"/>
      <c r="RF2518" s="61"/>
      <c r="RG2518" s="61"/>
      <c r="RH2518" s="61"/>
      <c r="RI2518" s="61"/>
      <c r="RJ2518" s="61"/>
      <c r="RK2518" s="61"/>
      <c r="RL2518" s="61"/>
      <c r="RM2518" s="61"/>
      <c r="RN2518" s="61"/>
      <c r="RO2518" s="61"/>
      <c r="RP2518" s="61"/>
      <c r="RQ2518" s="61"/>
      <c r="RR2518" s="61"/>
      <c r="RS2518" s="61"/>
      <c r="RT2518" s="61"/>
      <c r="RU2518" s="61"/>
      <c r="RV2518" s="61"/>
      <c r="RW2518" s="61"/>
      <c r="RX2518" s="61"/>
      <c r="RY2518" s="61"/>
      <c r="RZ2518" s="61"/>
      <c r="SA2518" s="61"/>
      <c r="SB2518" s="61"/>
      <c r="SC2518" s="61"/>
      <c r="SD2518" s="61"/>
      <c r="SE2518" s="61"/>
      <c r="SF2518" s="61"/>
      <c r="SG2518" s="61"/>
      <c r="SH2518" s="61"/>
      <c r="SI2518" s="61"/>
      <c r="SJ2518" s="61"/>
      <c r="SK2518" s="61"/>
      <c r="SL2518" s="61"/>
      <c r="SM2518" s="61"/>
      <c r="SN2518" s="61"/>
      <c r="SO2518" s="61"/>
      <c r="SP2518" s="58" t="s">
        <v>8305</v>
      </c>
      <c r="SQ2518" s="58" t="s">
        <v>8442</v>
      </c>
      <c r="SR2518" s="58"/>
      <c r="SS2518" s="58"/>
      <c r="ST2518" s="58"/>
      <c r="SU2518" s="58"/>
      <c r="SV2518" s="58"/>
      <c r="SW2518" s="58"/>
      <c r="SX2518" s="58"/>
      <c r="SY2518" s="58"/>
      <c r="SZ2518" s="58"/>
      <c r="TA2518" s="58"/>
      <c r="TB2518" s="58"/>
      <c r="TC2518" s="58"/>
      <c r="TD2518" s="58"/>
      <c r="TE2518" s="58"/>
      <c r="TF2518" s="58"/>
      <c r="TG2518" s="58"/>
      <c r="TH2518" s="58"/>
      <c r="TI2518" s="58"/>
      <c r="TJ2518" s="58"/>
      <c r="TK2518" s="58"/>
      <c r="TL2518" s="58"/>
      <c r="TM2518" s="58"/>
      <c r="TN2518" s="58"/>
      <c r="TO2518" s="58"/>
      <c r="TP2518" s="58"/>
      <c r="TQ2518" s="58"/>
      <c r="TR2518" s="58"/>
      <c r="TS2518" s="58"/>
      <c r="TT2518" s="58"/>
      <c r="TU2518" s="58"/>
      <c r="TV2518" s="58"/>
      <c r="TW2518" s="58"/>
      <c r="TX2518" s="58"/>
      <c r="TY2518" s="58"/>
      <c r="TZ2518" s="58"/>
      <c r="UA2518" s="58"/>
      <c r="UB2518" s="58"/>
      <c r="UC2518" s="58"/>
      <c r="UD2518" s="58"/>
      <c r="UE2518" s="58"/>
      <c r="UF2518" s="58"/>
      <c r="UG2518" s="58"/>
      <c r="UH2518" s="58"/>
      <c r="UI2518" s="58"/>
      <c r="UJ2518" s="58"/>
      <c r="UK2518" s="58"/>
      <c r="UL2518" s="58"/>
      <c r="UM2518" s="58"/>
      <c r="UN2518" s="58"/>
      <c r="UO2518" s="58"/>
      <c r="UP2518" s="58"/>
      <c r="UQ2518" s="58"/>
      <c r="UR2518" s="58"/>
      <c r="US2518" s="58"/>
      <c r="UT2518" s="58"/>
      <c r="UU2518" s="58"/>
      <c r="UV2518" s="58"/>
      <c r="UW2518" s="58"/>
      <c r="UX2518" s="58"/>
      <c r="UY2518" s="58"/>
      <c r="UZ2518" s="58"/>
      <c r="VA2518" s="58"/>
      <c r="VB2518" s="58"/>
      <c r="VC2518" s="58"/>
      <c r="VD2518" s="58"/>
      <c r="VE2518" s="58"/>
      <c r="VF2518" s="58"/>
      <c r="VG2518" s="58"/>
      <c r="VH2518" s="58"/>
      <c r="VI2518" s="58"/>
      <c r="VJ2518" s="58"/>
      <c r="VK2518" s="58"/>
      <c r="VL2518" s="58"/>
      <c r="VM2518" s="58"/>
      <c r="VN2518" s="58"/>
      <c r="VO2518" s="58"/>
      <c r="VP2518" s="58"/>
      <c r="VQ2518" s="58"/>
      <c r="VR2518" s="58"/>
      <c r="VS2518" s="58"/>
      <c r="VT2518" s="58"/>
      <c r="VU2518" s="58"/>
      <c r="VV2518" s="58"/>
      <c r="VW2518" s="58"/>
      <c r="VX2518" s="14">
        <v>1</v>
      </c>
      <c r="VY2518" s="14">
        <v>1</v>
      </c>
      <c r="WQ2518" s="14">
        <v>0</v>
      </c>
      <c r="WR2518" s="14">
        <v>0</v>
      </c>
      <c r="ZY2518" s="61"/>
      <c r="ZZ2518" s="61"/>
      <c r="AAA2518" s="61"/>
      <c r="AAE2518" s="63"/>
      <c r="AAF2518" s="63"/>
      <c r="AAG2518" s="63"/>
      <c r="AAI2518" s="63"/>
      <c r="AAJ2518" s="58"/>
      <c r="AAM2518" s="61"/>
      <c r="AAO2518" s="63"/>
      <c r="AAP2518" s="58"/>
      <c r="AAS2518" s="61"/>
      <c r="AAU2518" s="63"/>
      <c r="AAV2518" s="58"/>
      <c r="ABM2518" s="61"/>
      <c r="ABN2518" s="61"/>
      <c r="ACA2518" s="61"/>
      <c r="ACB2518" s="61"/>
      <c r="ACC2518" s="61"/>
      <c r="AGK2518" s="61"/>
      <c r="AGM2518" s="63"/>
      <c r="AGN2518" s="58"/>
      <c r="AGQ2518" s="61"/>
      <c r="AGS2518" s="14">
        <v>1</v>
      </c>
      <c r="AGT2518" s="14">
        <v>0</v>
      </c>
      <c r="AGU2518" s="14">
        <v>0</v>
      </c>
      <c r="AGV2518" s="14">
        <v>1</v>
      </c>
      <c r="AGW2518" s="14">
        <v>0</v>
      </c>
      <c r="AGX2518" s="14">
        <v>1</v>
      </c>
      <c r="AGY2518" s="14">
        <v>0</v>
      </c>
      <c r="AGZ2518" s="14">
        <v>0</v>
      </c>
      <c r="AHA2518" s="14">
        <v>0</v>
      </c>
      <c r="AHB2518" s="14">
        <v>0</v>
      </c>
      <c r="AHC2518" s="14">
        <v>1</v>
      </c>
      <c r="AHD2518" s="14">
        <v>0</v>
      </c>
      <c r="AHE2518" s="14">
        <v>0</v>
      </c>
      <c r="AHF2518" s="14">
        <v>0</v>
      </c>
      <c r="AHH2518" s="14">
        <v>0</v>
      </c>
      <c r="AHI2518" s="14">
        <v>0</v>
      </c>
      <c r="AHK2518" s="14">
        <v>0</v>
      </c>
      <c r="AHL2518" s="14">
        <v>0</v>
      </c>
      <c r="AHM2518" s="14">
        <v>0</v>
      </c>
      <c r="AHN2518" s="14">
        <v>0</v>
      </c>
      <c r="AHO2518" s="14">
        <v>0</v>
      </c>
      <c r="AHP2518" s="14">
        <v>0</v>
      </c>
      <c r="AHQ2518" s="14">
        <v>0</v>
      </c>
      <c r="AHR2518" s="14">
        <v>0</v>
      </c>
      <c r="AHT2518" s="61"/>
      <c r="AHV2518" s="63"/>
      <c r="AHW2518" s="58"/>
      <c r="AHZ2518" s="61"/>
      <c r="AIB2518" s="63"/>
      <c r="AIC2518" s="58"/>
      <c r="AIF2518" s="61"/>
      <c r="AIH2518" s="63"/>
      <c r="AII2518" s="58"/>
      <c r="AIL2518" s="61"/>
      <c r="AIM2518" s="14">
        <v>0</v>
      </c>
      <c r="AIN2518" s="14">
        <v>0</v>
      </c>
      <c r="AIO2518" s="14">
        <v>0</v>
      </c>
      <c r="AIR2518" s="61"/>
      <c r="AIT2518" s="60">
        <v>2</v>
      </c>
      <c r="AIU2518" s="58" t="s">
        <v>2308</v>
      </c>
      <c r="AIV2518" s="14">
        <v>1</v>
      </c>
      <c r="AIW2518" s="14">
        <v>0</v>
      </c>
      <c r="AIX2518" s="61">
        <v>60</v>
      </c>
      <c r="AIY2518" s="14">
        <v>75</v>
      </c>
      <c r="AJB2518" s="63"/>
      <c r="AJC2518" s="58"/>
      <c r="AJF2518" s="61"/>
      <c r="AJH2518" s="63"/>
      <c r="AJI2518" s="58"/>
      <c r="AJL2518" s="61"/>
      <c r="AJN2518" s="63"/>
      <c r="AJO2518" s="58"/>
    </row>
    <row r="2519" spans="1:951" s="31" customFormat="1">
      <c r="B2519" s="31">
        <v>5</v>
      </c>
      <c r="C2519" s="31">
        <v>0</v>
      </c>
      <c r="F2519" s="82"/>
      <c r="G2519" s="83"/>
      <c r="Z2519" s="31">
        <v>0</v>
      </c>
      <c r="AA2519" s="31">
        <v>2</v>
      </c>
      <c r="AB2519" s="83"/>
      <c r="AC2519" s="31">
        <v>0</v>
      </c>
      <c r="AE2519" s="31">
        <v>3</v>
      </c>
      <c r="AF2519" s="31">
        <v>0</v>
      </c>
      <c r="AG2519" s="31">
        <v>0</v>
      </c>
      <c r="AI2519" s="31">
        <v>136</v>
      </c>
      <c r="DR2519" s="31">
        <v>92</v>
      </c>
      <c r="HA2519" s="31">
        <v>0</v>
      </c>
      <c r="HT2519" s="31">
        <v>0</v>
      </c>
      <c r="HZ2519" s="82"/>
      <c r="IA2519" s="82"/>
      <c r="IB2519" s="82"/>
      <c r="IC2519" s="82"/>
      <c r="ID2519" s="82"/>
      <c r="IE2519" s="82"/>
      <c r="IF2519" s="82"/>
      <c r="IG2519" s="82"/>
      <c r="IH2519" s="82"/>
      <c r="II2519" s="82"/>
      <c r="IJ2519" s="82"/>
      <c r="IK2519" s="82"/>
      <c r="IL2519" s="82"/>
      <c r="IM2519" s="83"/>
      <c r="IN2519" s="83"/>
      <c r="IO2519" s="83"/>
      <c r="IP2519" s="31">
        <v>99</v>
      </c>
      <c r="LX2519" s="31">
        <v>67</v>
      </c>
      <c r="PG2519" s="31">
        <v>18</v>
      </c>
      <c r="SP2519" s="83" t="s">
        <v>8275</v>
      </c>
      <c r="SQ2519" s="83"/>
      <c r="SR2519" s="83"/>
      <c r="SS2519" s="83"/>
      <c r="ST2519" s="83"/>
      <c r="SU2519" s="83"/>
      <c r="SV2519" s="83"/>
      <c r="SW2519" s="83"/>
      <c r="SX2519" s="83"/>
      <c r="SY2519" s="83"/>
      <c r="SZ2519" s="83"/>
      <c r="TA2519" s="83"/>
      <c r="TB2519" s="83"/>
      <c r="TC2519" s="83"/>
      <c r="TD2519" s="83"/>
      <c r="TE2519" s="83"/>
      <c r="TF2519" s="83"/>
      <c r="TG2519" s="83"/>
      <c r="TH2519" s="83"/>
      <c r="TI2519" s="83"/>
      <c r="TJ2519" s="83"/>
      <c r="TK2519" s="83"/>
      <c r="TL2519" s="83"/>
      <c r="TM2519" s="83"/>
      <c r="TN2519" s="83"/>
      <c r="TO2519" s="83"/>
      <c r="TP2519" s="83"/>
      <c r="TQ2519" s="83"/>
      <c r="TR2519" s="83"/>
      <c r="TS2519" s="83"/>
      <c r="TT2519" s="83"/>
      <c r="TU2519" s="83"/>
      <c r="TV2519" s="83"/>
      <c r="TW2519" s="83"/>
      <c r="TX2519" s="83"/>
      <c r="TY2519" s="83"/>
      <c r="TZ2519" s="83"/>
      <c r="UA2519" s="83"/>
      <c r="UB2519" s="83"/>
      <c r="UC2519" s="83"/>
      <c r="UD2519" s="83"/>
      <c r="UE2519" s="83"/>
      <c r="UF2519" s="83"/>
      <c r="UG2519" s="83"/>
      <c r="UH2519" s="83"/>
      <c r="UI2519" s="83"/>
      <c r="UJ2519" s="83"/>
      <c r="UK2519" s="83"/>
      <c r="UL2519" s="83"/>
      <c r="UM2519" s="83"/>
      <c r="UN2519" s="83"/>
      <c r="UO2519" s="83"/>
      <c r="UP2519" s="83"/>
      <c r="UQ2519" s="83"/>
      <c r="UR2519" s="83"/>
      <c r="US2519" s="83"/>
      <c r="UT2519" s="83"/>
      <c r="UU2519" s="83"/>
      <c r="UV2519" s="83"/>
      <c r="UW2519" s="83"/>
      <c r="UX2519" s="83"/>
      <c r="UY2519" s="83"/>
      <c r="UZ2519" s="83"/>
      <c r="VA2519" s="83"/>
      <c r="VB2519" s="83"/>
      <c r="VC2519" s="83"/>
      <c r="VD2519" s="83"/>
      <c r="VE2519" s="83"/>
      <c r="VF2519" s="83"/>
      <c r="VG2519" s="83"/>
      <c r="VH2519" s="83"/>
      <c r="VI2519" s="83"/>
      <c r="VJ2519" s="83"/>
      <c r="VK2519" s="83"/>
      <c r="VL2519" s="83"/>
      <c r="VM2519" s="83"/>
      <c r="VN2519" s="83"/>
      <c r="VO2519" s="83"/>
      <c r="VP2519" s="83"/>
      <c r="VQ2519" s="83"/>
      <c r="VR2519" s="83"/>
      <c r="VS2519" s="83"/>
      <c r="VT2519" s="83"/>
      <c r="VU2519" s="83"/>
      <c r="VV2519" s="83"/>
      <c r="VW2519" s="83"/>
      <c r="VX2519" s="31">
        <v>1</v>
      </c>
      <c r="WQ2519" s="31">
        <v>0</v>
      </c>
      <c r="AAE2519" s="82"/>
      <c r="AAF2519" s="82"/>
      <c r="AAG2519" s="82"/>
      <c r="AAI2519" s="82"/>
      <c r="AAJ2519" s="83"/>
      <c r="AAO2519" s="82"/>
      <c r="AAP2519" s="83"/>
      <c r="AAU2519" s="82"/>
      <c r="AAV2519" s="83"/>
      <c r="AGM2519" s="82"/>
      <c r="AGN2519" s="83"/>
      <c r="AGS2519" s="31">
        <v>1</v>
      </c>
      <c r="AGT2519" s="31">
        <v>0</v>
      </c>
      <c r="AGU2519" s="31">
        <v>0</v>
      </c>
      <c r="AGV2519" s="31">
        <v>1</v>
      </c>
      <c r="AGW2519" s="31">
        <v>0</v>
      </c>
      <c r="AGX2519" s="31">
        <v>0</v>
      </c>
      <c r="AGY2519" s="31">
        <v>0</v>
      </c>
      <c r="AGZ2519" s="31">
        <v>0</v>
      </c>
      <c r="AHA2519" s="31">
        <v>0</v>
      </c>
      <c r="AHB2519" s="31">
        <v>0</v>
      </c>
      <c r="AHC2519" s="31">
        <v>1</v>
      </c>
      <c r="AHD2519" s="31">
        <v>0</v>
      </c>
      <c r="AHE2519" s="31">
        <v>0</v>
      </c>
      <c r="AHF2519" s="31">
        <v>0</v>
      </c>
      <c r="AHH2519" s="31">
        <v>0</v>
      </c>
      <c r="AHI2519" s="31">
        <v>0</v>
      </c>
      <c r="AHK2519" s="31">
        <v>0</v>
      </c>
      <c r="AHL2519" s="31">
        <v>0</v>
      </c>
      <c r="AHM2519" s="31">
        <v>0</v>
      </c>
      <c r="AHN2519" s="31">
        <v>0</v>
      </c>
      <c r="AHO2519" s="31">
        <v>0</v>
      </c>
      <c r="AHP2519" s="31">
        <v>0</v>
      </c>
      <c r="AHQ2519" s="31">
        <v>0</v>
      </c>
      <c r="AHR2519" s="31">
        <v>0</v>
      </c>
      <c r="AHV2519" s="82"/>
      <c r="AHW2519" s="83"/>
      <c r="AIB2519" s="82"/>
      <c r="AIC2519" s="83"/>
      <c r="AIH2519" s="82"/>
      <c r="AII2519" s="83"/>
      <c r="AIM2519" s="31">
        <v>0</v>
      </c>
      <c r="AIN2519" s="31">
        <v>0</v>
      </c>
      <c r="AIO2519" s="31">
        <v>0</v>
      </c>
      <c r="AIT2519" s="84">
        <v>1</v>
      </c>
      <c r="AIU2519" s="83" t="s">
        <v>2308</v>
      </c>
      <c r="AIV2519" s="31">
        <v>0</v>
      </c>
      <c r="AIW2519" s="31">
        <v>0</v>
      </c>
      <c r="AIX2519" s="31">
        <v>40</v>
      </c>
      <c r="AJB2519" s="82"/>
      <c r="AJC2519" s="83"/>
      <c r="AJH2519" s="82"/>
      <c r="AJI2519" s="83"/>
      <c r="AJN2519" s="82"/>
      <c r="AJO2519" s="83"/>
    </row>
    <row r="2520" spans="1:951" s="1" customFormat="1">
      <c r="A2520" s="1">
        <v>527</v>
      </c>
      <c r="B2520" s="1">
        <v>1</v>
      </c>
      <c r="C2520" s="1">
        <v>1</v>
      </c>
      <c r="D2520" s="1" t="s">
        <v>7525</v>
      </c>
      <c r="E2520" s="1" t="s">
        <v>3421</v>
      </c>
      <c r="F2520" s="1" t="s">
        <v>2335</v>
      </c>
      <c r="G2520" s="1" t="s">
        <v>10829</v>
      </c>
      <c r="H2520" s="1" t="s">
        <v>10830</v>
      </c>
      <c r="I2520" s="1" t="s">
        <v>10831</v>
      </c>
      <c r="J2520" s="1" t="s">
        <v>3587</v>
      </c>
      <c r="K2520" s="1" t="s">
        <v>8906</v>
      </c>
      <c r="L2520" s="1" t="s">
        <v>5146</v>
      </c>
      <c r="O2520" s="1">
        <v>0</v>
      </c>
      <c r="P2520" s="1">
        <v>0</v>
      </c>
      <c r="Q2520" s="1">
        <v>0</v>
      </c>
      <c r="R2520" s="1">
        <v>0</v>
      </c>
      <c r="S2520" s="1">
        <v>0</v>
      </c>
      <c r="T2520" s="1">
        <v>0</v>
      </c>
      <c r="U2520" s="1">
        <v>0</v>
      </c>
      <c r="V2520" s="1">
        <v>0</v>
      </c>
      <c r="W2520" s="1">
        <v>0</v>
      </c>
      <c r="Z2520" s="1">
        <v>0</v>
      </c>
      <c r="AA2520" s="1">
        <v>1</v>
      </c>
      <c r="AC2520" s="1">
        <v>0</v>
      </c>
      <c r="AE2520" s="1">
        <v>0</v>
      </c>
      <c r="AG2520" s="1">
        <v>0</v>
      </c>
      <c r="AI2520" s="1">
        <v>150</v>
      </c>
      <c r="DR2520" s="1">
        <v>78</v>
      </c>
      <c r="HA2520" s="1">
        <v>0</v>
      </c>
      <c r="HT2520" s="1">
        <v>0</v>
      </c>
      <c r="IP2520" s="1">
        <v>98</v>
      </c>
      <c r="LX2520" s="1">
        <v>94</v>
      </c>
      <c r="PG2520" s="1">
        <v>18</v>
      </c>
      <c r="SP2520" s="1">
        <v>98.1</v>
      </c>
      <c r="VX2520" s="1">
        <v>0</v>
      </c>
      <c r="WQ2520" s="1">
        <v>0</v>
      </c>
      <c r="AGS2520" s="1">
        <v>1</v>
      </c>
      <c r="AGT2520" s="1">
        <v>0</v>
      </c>
      <c r="AGU2520" s="1">
        <v>0</v>
      </c>
      <c r="AGV2520" s="1">
        <v>1</v>
      </c>
      <c r="AGW2520" s="1">
        <v>0</v>
      </c>
      <c r="AGX2520" s="1">
        <v>0</v>
      </c>
      <c r="AGY2520" s="1">
        <v>0</v>
      </c>
      <c r="AGZ2520" s="1">
        <v>0</v>
      </c>
      <c r="AHA2520" s="1">
        <v>0</v>
      </c>
      <c r="AHB2520" s="1">
        <v>0</v>
      </c>
      <c r="AHC2520" s="1">
        <v>1</v>
      </c>
      <c r="AHD2520" s="1">
        <v>0</v>
      </c>
      <c r="AHE2520" s="1">
        <v>0</v>
      </c>
      <c r="AHF2520" s="1">
        <v>0</v>
      </c>
      <c r="AHH2520" s="1">
        <v>0</v>
      </c>
      <c r="AHI2520" s="1">
        <v>0</v>
      </c>
      <c r="AHK2520" s="1">
        <v>0</v>
      </c>
      <c r="AHL2520" s="1">
        <v>0</v>
      </c>
      <c r="AHM2520" s="1">
        <v>0</v>
      </c>
      <c r="AHN2520" s="1">
        <v>0</v>
      </c>
      <c r="AHO2520" s="1">
        <v>0</v>
      </c>
      <c r="AHP2520" s="1">
        <v>0</v>
      </c>
      <c r="AHQ2520" s="1">
        <v>0</v>
      </c>
      <c r="AHR2520" s="1">
        <v>2</v>
      </c>
      <c r="AIM2520" s="1">
        <v>2</v>
      </c>
      <c r="AIN2520" s="1">
        <v>0</v>
      </c>
      <c r="AIO2520" s="1">
        <v>0</v>
      </c>
      <c r="AIP2520" s="1">
        <v>1</v>
      </c>
      <c r="AIQ2520" s="1">
        <v>1</v>
      </c>
      <c r="AIR2520" s="1">
        <v>1</v>
      </c>
      <c r="AIS2520" s="1">
        <v>1</v>
      </c>
      <c r="AIT2520" s="1">
        <v>1</v>
      </c>
      <c r="AIU2520" s="1">
        <v>0</v>
      </c>
      <c r="AIV2520" s="1">
        <v>0</v>
      </c>
      <c r="AIW2520" s="1">
        <v>0</v>
      </c>
      <c r="AIX2520" s="1">
        <v>41</v>
      </c>
    </row>
    <row r="2521" spans="1:951" s="1" customFormat="1">
      <c r="B2521" s="1">
        <v>2</v>
      </c>
      <c r="C2521" s="1">
        <v>0</v>
      </c>
      <c r="Z2521" s="1">
        <v>0</v>
      </c>
      <c r="AA2521" s="1">
        <v>2</v>
      </c>
      <c r="AB2521" s="1" t="s">
        <v>10832</v>
      </c>
      <c r="AC2521" s="1">
        <v>3</v>
      </c>
      <c r="AD2521" s="1">
        <v>0</v>
      </c>
      <c r="AE2521" s="1">
        <v>0</v>
      </c>
      <c r="AG2521" s="1">
        <v>0</v>
      </c>
      <c r="AI2521" s="1">
        <v>140</v>
      </c>
      <c r="AJ2521" s="1">
        <v>150</v>
      </c>
      <c r="DR2521" s="1">
        <v>70</v>
      </c>
      <c r="DS2521" s="1">
        <v>70</v>
      </c>
      <c r="HA2521" s="1">
        <v>0</v>
      </c>
      <c r="HB2521" s="1">
        <v>0</v>
      </c>
      <c r="HT2521" s="1">
        <v>0</v>
      </c>
      <c r="HU2521" s="1">
        <v>0</v>
      </c>
      <c r="IP2521" s="1">
        <v>100</v>
      </c>
      <c r="IQ2521" s="1">
        <v>99</v>
      </c>
      <c r="LX2521" s="1">
        <v>92</v>
      </c>
      <c r="LY2521" s="1">
        <v>96</v>
      </c>
      <c r="PG2521" s="1">
        <v>16</v>
      </c>
      <c r="PH2521" s="1">
        <v>18</v>
      </c>
      <c r="SP2521" s="1">
        <v>96.2</v>
      </c>
      <c r="SQ2521" s="1">
        <v>96.6</v>
      </c>
      <c r="VX2521" s="1">
        <v>0</v>
      </c>
      <c r="VY2521" s="1">
        <v>1</v>
      </c>
      <c r="WQ2521" s="1">
        <v>0</v>
      </c>
      <c r="WR2521" s="1">
        <v>0</v>
      </c>
      <c r="AGS2521" s="1">
        <v>1</v>
      </c>
      <c r="AGT2521" s="1">
        <v>0</v>
      </c>
      <c r="AGU2521" s="1">
        <v>0</v>
      </c>
      <c r="AGV2521" s="1">
        <v>1</v>
      </c>
      <c r="AGW2521" s="1">
        <v>0</v>
      </c>
      <c r="AGX2521" s="1">
        <v>0</v>
      </c>
      <c r="AGY2521" s="1">
        <v>0</v>
      </c>
      <c r="AGZ2521" s="1">
        <v>0</v>
      </c>
      <c r="AHA2521" s="1">
        <v>0</v>
      </c>
      <c r="AHB2521" s="1">
        <v>0</v>
      </c>
      <c r="AHC2521" s="1">
        <v>1</v>
      </c>
      <c r="AHD2521" s="1">
        <v>0</v>
      </c>
      <c r="AHE2521" s="1">
        <v>0</v>
      </c>
      <c r="AHF2521" s="1">
        <v>0</v>
      </c>
      <c r="AHH2521" s="1">
        <v>0</v>
      </c>
      <c r="AHI2521" s="1">
        <v>0</v>
      </c>
      <c r="AHK2521" s="1">
        <v>0</v>
      </c>
      <c r="AHL2521" s="1">
        <v>0</v>
      </c>
      <c r="AHM2521" s="1">
        <v>0</v>
      </c>
      <c r="AHN2521" s="1">
        <v>0</v>
      </c>
      <c r="AHO2521" s="1">
        <v>0</v>
      </c>
      <c r="AHP2521" s="1">
        <v>0</v>
      </c>
      <c r="AHQ2521" s="1">
        <v>0</v>
      </c>
      <c r="AHR2521" s="1">
        <v>0</v>
      </c>
      <c r="AIN2521" s="1">
        <v>0</v>
      </c>
      <c r="AIO2521" s="1">
        <v>0</v>
      </c>
      <c r="AIT2521" s="1">
        <v>1</v>
      </c>
      <c r="AIU2521" s="1">
        <v>1</v>
      </c>
      <c r="AIV2521" s="1">
        <v>0</v>
      </c>
      <c r="AIW2521" s="1">
        <v>0</v>
      </c>
      <c r="AIX2521" s="1">
        <v>39</v>
      </c>
      <c r="AJB2521" s="1">
        <v>20</v>
      </c>
    </row>
    <row r="2522" spans="1:951" s="1" customFormat="1">
      <c r="B2522" s="1">
        <v>3</v>
      </c>
      <c r="C2522" s="1">
        <v>0</v>
      </c>
      <c r="Z2522" s="1">
        <v>0</v>
      </c>
      <c r="AA2522" s="1">
        <v>2</v>
      </c>
      <c r="AB2522" s="1" t="s">
        <v>10833</v>
      </c>
      <c r="AC2522" s="1">
        <v>3</v>
      </c>
      <c r="AD2522" s="1">
        <v>0</v>
      </c>
      <c r="AE2522" s="1">
        <v>0</v>
      </c>
      <c r="AG2522" s="1">
        <v>0</v>
      </c>
      <c r="AI2522" s="1">
        <v>148</v>
      </c>
      <c r="AJ2522" s="1">
        <v>120</v>
      </c>
      <c r="DR2522" s="1">
        <v>62</v>
      </c>
      <c r="DS2522" s="1">
        <v>58</v>
      </c>
      <c r="HA2522" s="1">
        <v>0</v>
      </c>
      <c r="HB2522" s="1">
        <v>0</v>
      </c>
      <c r="HT2522" s="1">
        <v>0</v>
      </c>
      <c r="HU2522" s="1">
        <v>0</v>
      </c>
      <c r="IP2522" s="1">
        <v>99</v>
      </c>
      <c r="IQ2522" s="1">
        <v>99</v>
      </c>
      <c r="LX2522" s="1">
        <v>99</v>
      </c>
      <c r="LY2522" s="1">
        <v>106</v>
      </c>
      <c r="PG2522" s="1">
        <v>14</v>
      </c>
      <c r="PH2522" s="1">
        <v>16</v>
      </c>
      <c r="SP2522" s="1">
        <v>95.1</v>
      </c>
      <c r="SQ2522" s="1">
        <v>96</v>
      </c>
      <c r="VX2522" s="1">
        <v>0</v>
      </c>
      <c r="VY2522" s="1">
        <v>0</v>
      </c>
      <c r="WQ2522" s="1">
        <v>0</v>
      </c>
      <c r="WR2522" s="1">
        <v>0</v>
      </c>
      <c r="AGS2522" s="1">
        <v>1</v>
      </c>
      <c r="AGT2522" s="1">
        <v>0</v>
      </c>
      <c r="AGU2522" s="1">
        <v>0</v>
      </c>
      <c r="AGV2522" s="1">
        <v>1</v>
      </c>
      <c r="AGW2522" s="1">
        <v>0</v>
      </c>
      <c r="AGX2522" s="1">
        <v>0</v>
      </c>
      <c r="AGY2522" s="1">
        <v>0</v>
      </c>
      <c r="AGZ2522" s="1">
        <v>0</v>
      </c>
      <c r="AHA2522" s="1">
        <v>0</v>
      </c>
      <c r="AHB2522" s="1">
        <v>0</v>
      </c>
      <c r="AHC2522" s="1">
        <v>1</v>
      </c>
      <c r="AHD2522" s="1">
        <v>0</v>
      </c>
      <c r="AHE2522" s="1">
        <v>0</v>
      </c>
      <c r="AHF2522" s="1">
        <v>0</v>
      </c>
      <c r="AHH2522" s="1">
        <v>0</v>
      </c>
      <c r="AHI2522" s="1">
        <v>0</v>
      </c>
      <c r="AHK2522" s="1">
        <v>0</v>
      </c>
      <c r="AHL2522" s="1">
        <v>0</v>
      </c>
      <c r="AHM2522" s="1">
        <v>0</v>
      </c>
      <c r="AHN2522" s="1">
        <v>0</v>
      </c>
      <c r="AHO2522" s="1">
        <v>0</v>
      </c>
      <c r="AHP2522" s="1">
        <v>0</v>
      </c>
      <c r="AHQ2522" s="1">
        <v>0</v>
      </c>
      <c r="AHR2522" s="1">
        <v>0</v>
      </c>
      <c r="AIN2522" s="1">
        <v>0</v>
      </c>
      <c r="AIO2522" s="1">
        <v>0</v>
      </c>
      <c r="AIT2522" s="1">
        <v>2</v>
      </c>
      <c r="AIU2522" s="1">
        <v>0</v>
      </c>
      <c r="AIV2522" s="1">
        <v>0</v>
      </c>
      <c r="AIW2522" s="1">
        <v>0</v>
      </c>
      <c r="AIX2522" s="1">
        <v>31</v>
      </c>
      <c r="AIY2522" s="1">
        <v>18</v>
      </c>
    </row>
    <row r="2523" spans="1:951" s="1" customFormat="1">
      <c r="B2523" s="1">
        <v>4</v>
      </c>
      <c r="C2523" s="1">
        <v>0</v>
      </c>
      <c r="Z2523" s="1">
        <v>0</v>
      </c>
      <c r="AA2523" s="1">
        <v>2</v>
      </c>
      <c r="AC2523" s="1">
        <v>4</v>
      </c>
      <c r="AD2523" s="1">
        <v>0</v>
      </c>
      <c r="AE2523" s="1">
        <v>0</v>
      </c>
      <c r="AG2523" s="1">
        <v>0</v>
      </c>
      <c r="AI2523" s="1">
        <v>114</v>
      </c>
      <c r="DR2523" s="1">
        <v>66</v>
      </c>
      <c r="HA2523" s="1">
        <v>0</v>
      </c>
      <c r="HT2523" s="1">
        <v>1</v>
      </c>
      <c r="IP2523" s="1">
        <v>100</v>
      </c>
      <c r="LX2523" s="1">
        <v>105</v>
      </c>
      <c r="PG2523" s="1">
        <v>16</v>
      </c>
      <c r="SP2523" s="1">
        <v>97</v>
      </c>
      <c r="VX2523" s="1">
        <v>1</v>
      </c>
      <c r="WQ2523" s="1">
        <v>0</v>
      </c>
      <c r="AGS2523" s="1">
        <v>0</v>
      </c>
      <c r="AGT2523" s="1">
        <v>0</v>
      </c>
      <c r="AGU2523" s="1">
        <v>0</v>
      </c>
      <c r="AGV2523" s="1">
        <v>0</v>
      </c>
      <c r="AGW2523" s="1">
        <v>0</v>
      </c>
      <c r="AGX2523" s="1">
        <v>0</v>
      </c>
      <c r="AGY2523" s="1">
        <v>0</v>
      </c>
      <c r="AGZ2523" s="1">
        <v>0</v>
      </c>
      <c r="AHA2523" s="1">
        <v>0</v>
      </c>
      <c r="AHB2523" s="1">
        <v>0</v>
      </c>
      <c r="AHC2523" s="1">
        <v>1</v>
      </c>
      <c r="AHD2523" s="1">
        <v>0</v>
      </c>
      <c r="AHE2523" s="1">
        <v>0</v>
      </c>
      <c r="AHF2523" s="1">
        <v>0</v>
      </c>
      <c r="AHH2523" s="1">
        <v>0</v>
      </c>
      <c r="AHI2523" s="1">
        <v>0</v>
      </c>
      <c r="AHK2523" s="1">
        <v>0</v>
      </c>
      <c r="AHL2523" s="1">
        <v>0</v>
      </c>
      <c r="AHM2523" s="1">
        <v>0</v>
      </c>
      <c r="AHN2523" s="1">
        <v>0</v>
      </c>
      <c r="AHO2523" s="1">
        <v>0</v>
      </c>
      <c r="AHP2523" s="1">
        <v>0</v>
      </c>
      <c r="AHQ2523" s="1">
        <v>0</v>
      </c>
      <c r="AHR2523" s="1">
        <v>0</v>
      </c>
      <c r="AIN2523" s="1">
        <v>0</v>
      </c>
      <c r="AIO2523" s="1">
        <v>0</v>
      </c>
      <c r="AIT2523" s="1">
        <v>1</v>
      </c>
      <c r="AIU2523" s="1">
        <v>0</v>
      </c>
      <c r="AIV2523" s="1">
        <v>0</v>
      </c>
      <c r="AIW2523" s="1">
        <v>0</v>
      </c>
      <c r="AIX2523" s="1">
        <v>10</v>
      </c>
    </row>
    <row r="2524" spans="1:951" s="80" customFormat="1">
      <c r="B2524" s="80">
        <v>5</v>
      </c>
      <c r="C2524" s="80">
        <v>0</v>
      </c>
      <c r="Z2524" s="80">
        <v>0</v>
      </c>
      <c r="AA2524" s="80">
        <v>2</v>
      </c>
      <c r="AB2524" s="80" t="s">
        <v>10834</v>
      </c>
      <c r="AC2524" s="80">
        <v>4</v>
      </c>
      <c r="AD2524" s="80">
        <v>0</v>
      </c>
      <c r="AE2524" s="80">
        <v>0</v>
      </c>
      <c r="AG2524" s="80">
        <v>0</v>
      </c>
      <c r="AI2524" s="80">
        <v>150</v>
      </c>
      <c r="DR2524" s="80">
        <v>70</v>
      </c>
      <c r="HA2524" s="80">
        <v>0</v>
      </c>
      <c r="HT2524" s="80">
        <v>0</v>
      </c>
      <c r="IP2524" s="80">
        <v>98</v>
      </c>
      <c r="LX2524" s="80">
        <v>100</v>
      </c>
      <c r="PG2524" s="80">
        <v>16</v>
      </c>
      <c r="SP2524" s="80">
        <v>96</v>
      </c>
      <c r="VX2524" s="80">
        <v>1</v>
      </c>
      <c r="WQ2524" s="80">
        <v>0</v>
      </c>
      <c r="AGS2524" s="18">
        <v>0</v>
      </c>
      <c r="AGT2524" s="18">
        <v>0</v>
      </c>
      <c r="AGU2524" s="18">
        <v>0</v>
      </c>
      <c r="AGV2524" s="18">
        <v>0</v>
      </c>
      <c r="AGW2524" s="18">
        <v>0</v>
      </c>
      <c r="AGX2524" s="18">
        <v>0</v>
      </c>
      <c r="AGY2524" s="18">
        <v>0</v>
      </c>
      <c r="AGZ2524" s="18">
        <v>0</v>
      </c>
      <c r="AHA2524" s="18">
        <v>0</v>
      </c>
      <c r="AHB2524" s="18">
        <v>0</v>
      </c>
      <c r="AHC2524" s="18">
        <v>1</v>
      </c>
      <c r="AHD2524" s="18">
        <v>0</v>
      </c>
      <c r="AHE2524" s="18">
        <v>0</v>
      </c>
      <c r="AHF2524" s="18">
        <v>0</v>
      </c>
      <c r="AHG2524" s="18"/>
      <c r="AHH2524" s="18">
        <v>0</v>
      </c>
      <c r="AHI2524" s="18">
        <v>0</v>
      </c>
      <c r="AHJ2524" s="18"/>
      <c r="AHK2524" s="18">
        <v>0</v>
      </c>
      <c r="AHL2524" s="18">
        <v>0</v>
      </c>
      <c r="AHM2524" s="18">
        <v>0</v>
      </c>
      <c r="AHN2524" s="18">
        <v>0</v>
      </c>
      <c r="AHO2524" s="18">
        <v>0</v>
      </c>
      <c r="AHP2524" s="18">
        <v>0</v>
      </c>
      <c r="AHQ2524" s="18">
        <v>0</v>
      </c>
      <c r="AHR2524" s="18">
        <v>0</v>
      </c>
      <c r="AIM2524" s="18"/>
      <c r="AIN2524" s="18">
        <v>0</v>
      </c>
      <c r="AIO2524" s="18">
        <v>0</v>
      </c>
      <c r="AIP2524" s="18"/>
      <c r="AIQ2524" s="18"/>
      <c r="AIR2524" s="18"/>
      <c r="AIS2524" s="18"/>
      <c r="AIT2524" s="18">
        <v>0</v>
      </c>
      <c r="AIU2524" s="18">
        <v>1</v>
      </c>
      <c r="AIV2524" s="18">
        <v>0</v>
      </c>
      <c r="AIW2524" s="18">
        <v>0</v>
      </c>
      <c r="AIX2524" s="18"/>
      <c r="AIY2524" s="18"/>
      <c r="AJB2524" s="18">
        <v>17</v>
      </c>
      <c r="AJC2524" s="18"/>
    </row>
    <row r="2525" spans="1:951" s="1" customFormat="1">
      <c r="A2525" s="1">
        <v>528</v>
      </c>
      <c r="B2525" s="1">
        <v>1</v>
      </c>
      <c r="C2525" s="1">
        <v>0</v>
      </c>
      <c r="Z2525" s="1">
        <v>0</v>
      </c>
      <c r="AA2525" s="1">
        <v>1</v>
      </c>
      <c r="AB2525" s="1" t="s">
        <v>10835</v>
      </c>
      <c r="AC2525" s="1">
        <v>0</v>
      </c>
      <c r="AE2525" s="1">
        <v>0</v>
      </c>
      <c r="AG2525" s="1">
        <v>0</v>
      </c>
      <c r="AGS2525" s="1">
        <v>0</v>
      </c>
      <c r="AGT2525" s="1">
        <v>0</v>
      </c>
      <c r="AGU2525" s="1">
        <v>0</v>
      </c>
      <c r="AGV2525" s="1">
        <v>0</v>
      </c>
      <c r="AGW2525" s="1">
        <v>1</v>
      </c>
      <c r="AGX2525" s="1">
        <v>0</v>
      </c>
      <c r="AGY2525" s="1">
        <v>0</v>
      </c>
      <c r="AGZ2525" s="1">
        <v>0</v>
      </c>
      <c r="AHA2525" s="1">
        <v>0</v>
      </c>
      <c r="AHB2525" s="1">
        <v>0</v>
      </c>
      <c r="AHC2525" s="1">
        <v>1</v>
      </c>
      <c r="AHD2525" s="1">
        <v>0</v>
      </c>
      <c r="AHE2525" s="1">
        <v>0</v>
      </c>
      <c r="AHF2525" s="1">
        <v>0</v>
      </c>
      <c r="AHH2525" s="1">
        <v>0</v>
      </c>
      <c r="AHI2525" s="1">
        <v>0</v>
      </c>
      <c r="AHK2525" s="1">
        <v>0</v>
      </c>
      <c r="AHL2525" s="1">
        <v>0</v>
      </c>
      <c r="AHM2525" s="1">
        <v>0</v>
      </c>
      <c r="AHN2525" s="1">
        <v>0</v>
      </c>
      <c r="AHO2525" s="1">
        <v>0</v>
      </c>
      <c r="AHP2525" s="1">
        <v>0</v>
      </c>
      <c r="AHQ2525" s="1">
        <v>0</v>
      </c>
      <c r="AHR2525" s="1">
        <v>0</v>
      </c>
      <c r="AIM2525" s="1">
        <v>0</v>
      </c>
      <c r="AIN2525" s="1">
        <v>0</v>
      </c>
      <c r="AIO2525" s="1">
        <v>0</v>
      </c>
      <c r="AIP2525" s="1">
        <v>1</v>
      </c>
      <c r="AIQ2525" s="1">
        <v>1</v>
      </c>
      <c r="AIR2525" s="1">
        <v>1</v>
      </c>
      <c r="AIS2525" s="1">
        <v>1</v>
      </c>
      <c r="AIT2525" s="3">
        <v>0</v>
      </c>
      <c r="AIU2525" s="1">
        <v>0</v>
      </c>
      <c r="AIV2525" s="1">
        <v>0</v>
      </c>
      <c r="AIW2525" s="1">
        <v>0</v>
      </c>
    </row>
    <row r="2526" spans="1:951" s="1" customFormat="1">
      <c r="B2526" s="1">
        <v>2</v>
      </c>
      <c r="C2526" s="1">
        <v>0</v>
      </c>
      <c r="Z2526" s="1">
        <v>0</v>
      </c>
      <c r="AA2526" s="1">
        <v>2</v>
      </c>
      <c r="AB2526" s="1" t="s">
        <v>10836</v>
      </c>
      <c r="AC2526" s="1">
        <v>0</v>
      </c>
      <c r="AE2526" s="1">
        <v>1</v>
      </c>
      <c r="AF2526" s="1">
        <v>0</v>
      </c>
      <c r="AG2526" s="1">
        <v>0</v>
      </c>
      <c r="AI2526" s="1">
        <v>114</v>
      </c>
      <c r="AJ2526" s="1">
        <v>132</v>
      </c>
      <c r="DR2526" s="1">
        <v>58</v>
      </c>
      <c r="DS2526" s="1">
        <v>66</v>
      </c>
      <c r="HA2526" s="1">
        <v>0</v>
      </c>
      <c r="HB2526" s="1">
        <v>0</v>
      </c>
      <c r="HT2526" s="1">
        <v>0</v>
      </c>
      <c r="HU2526" s="1">
        <v>0</v>
      </c>
      <c r="IP2526" s="1">
        <v>87.5</v>
      </c>
      <c r="IQ2526" s="1">
        <v>93</v>
      </c>
      <c r="LX2526" s="1">
        <v>57</v>
      </c>
      <c r="LY2526" s="1">
        <v>60</v>
      </c>
      <c r="PG2526" s="1">
        <v>18</v>
      </c>
      <c r="PH2526" s="1">
        <v>18</v>
      </c>
      <c r="SP2526" s="1">
        <v>97.7</v>
      </c>
      <c r="SQ2526" s="1">
        <v>98.6</v>
      </c>
      <c r="VX2526" s="1">
        <v>1</v>
      </c>
      <c r="VY2526" s="1">
        <v>1</v>
      </c>
      <c r="WQ2526" s="1">
        <v>1</v>
      </c>
      <c r="WR2526" s="1">
        <v>1</v>
      </c>
      <c r="ZY2526" s="1">
        <v>155.80000000000001</v>
      </c>
      <c r="ZZ2526" s="1">
        <v>155.6</v>
      </c>
      <c r="AAY2526" s="1">
        <v>26</v>
      </c>
      <c r="ABB2526" s="1">
        <v>14.6</v>
      </c>
      <c r="ABE2526" s="1">
        <v>43</v>
      </c>
      <c r="ABU2526" s="1">
        <v>135</v>
      </c>
      <c r="ABX2526" s="1">
        <v>4</v>
      </c>
      <c r="ACA2526" s="1">
        <v>99</v>
      </c>
      <c r="ACD2526" s="1">
        <v>1.05</v>
      </c>
      <c r="ACG2526" s="1">
        <v>91</v>
      </c>
      <c r="ACQ2526" s="1">
        <v>40</v>
      </c>
      <c r="ACT2526" s="1">
        <v>1.5</v>
      </c>
      <c r="ACW2526" s="1">
        <v>15</v>
      </c>
      <c r="AGS2526" s="1">
        <v>1</v>
      </c>
      <c r="AGT2526" s="1">
        <v>0</v>
      </c>
      <c r="AGU2526" s="1">
        <v>1</v>
      </c>
      <c r="AGV2526" s="1">
        <v>0</v>
      </c>
      <c r="AGW2526" s="1">
        <v>1</v>
      </c>
      <c r="AGX2526" s="1">
        <v>0</v>
      </c>
      <c r="AGY2526" s="1">
        <v>0</v>
      </c>
      <c r="AGZ2526" s="1">
        <v>1</v>
      </c>
      <c r="AHA2526" s="1">
        <v>0</v>
      </c>
      <c r="AHB2526" s="1">
        <v>0</v>
      </c>
      <c r="AHC2526" s="1">
        <v>1</v>
      </c>
      <c r="AHD2526" s="1">
        <v>0</v>
      </c>
      <c r="AHE2526" s="1">
        <v>0</v>
      </c>
      <c r="AHF2526" s="1">
        <v>0</v>
      </c>
      <c r="AHH2526" s="1">
        <v>0</v>
      </c>
      <c r="AHI2526" s="1">
        <v>0</v>
      </c>
      <c r="AHK2526" s="1">
        <v>0</v>
      </c>
      <c r="AHL2526" s="1">
        <v>0</v>
      </c>
      <c r="AHM2526" s="1">
        <v>0</v>
      </c>
      <c r="AHN2526" s="1">
        <v>0</v>
      </c>
      <c r="AHO2526" s="1">
        <v>0</v>
      </c>
      <c r="AHP2526" s="1">
        <v>0</v>
      </c>
      <c r="AHQ2526" s="1">
        <v>0</v>
      </c>
      <c r="AHR2526" s="1">
        <v>0</v>
      </c>
      <c r="AIM2526" s="1">
        <v>0</v>
      </c>
      <c r="AIN2526" s="1">
        <v>0</v>
      </c>
      <c r="AIO2526" s="1">
        <v>0</v>
      </c>
      <c r="AIT2526" s="3">
        <v>1</v>
      </c>
      <c r="AIU2526" s="1">
        <v>1</v>
      </c>
      <c r="AIV2526" s="1">
        <v>0</v>
      </c>
      <c r="AIW2526" s="1">
        <v>0</v>
      </c>
      <c r="AIX2526" s="1">
        <v>42</v>
      </c>
      <c r="AJB2526" s="1">
        <v>55</v>
      </c>
    </row>
    <row r="2527" spans="1:951" s="1" customFormat="1">
      <c r="B2527" s="1">
        <v>3</v>
      </c>
      <c r="C2527" s="1">
        <v>0</v>
      </c>
      <c r="Z2527" s="1">
        <v>0</v>
      </c>
      <c r="AA2527" s="1">
        <v>2</v>
      </c>
      <c r="AB2527" s="1" t="s">
        <v>10837</v>
      </c>
      <c r="AC2527" s="1">
        <v>12</v>
      </c>
      <c r="AD2527" s="1">
        <v>0</v>
      </c>
      <c r="AE2527" s="1">
        <v>0</v>
      </c>
      <c r="AG2527" s="1">
        <v>0</v>
      </c>
      <c r="AI2527" s="1">
        <v>118</v>
      </c>
      <c r="AL2527" s="1">
        <v>118</v>
      </c>
      <c r="DR2527" s="1">
        <v>54</v>
      </c>
      <c r="DU2527" s="1">
        <v>72</v>
      </c>
      <c r="HA2527" s="1">
        <v>0</v>
      </c>
      <c r="HD2527" s="1">
        <v>0</v>
      </c>
      <c r="HT2527" s="1">
        <v>0</v>
      </c>
      <c r="HW2527" s="1">
        <v>0</v>
      </c>
      <c r="IP2527" s="1">
        <v>87</v>
      </c>
      <c r="IQ2527" s="1">
        <v>73</v>
      </c>
      <c r="IR2527" s="1">
        <v>88</v>
      </c>
      <c r="IS2527" s="1">
        <v>93</v>
      </c>
      <c r="LX2527" s="1">
        <v>70</v>
      </c>
      <c r="MA2527" s="1">
        <v>62</v>
      </c>
      <c r="PG2527" s="1">
        <v>18</v>
      </c>
      <c r="PJ2527" s="1">
        <v>18</v>
      </c>
      <c r="SP2527" s="1">
        <v>98.2</v>
      </c>
      <c r="SS2527" s="1">
        <v>98.2</v>
      </c>
      <c r="VX2527" s="1">
        <v>1</v>
      </c>
      <c r="WA2527" s="1">
        <v>1</v>
      </c>
      <c r="WQ2527" s="1">
        <v>1</v>
      </c>
      <c r="WR2527" s="1">
        <v>1</v>
      </c>
      <c r="WS2527" s="1">
        <v>1</v>
      </c>
      <c r="WT2527" s="1">
        <v>1</v>
      </c>
      <c r="ZY2527" s="1">
        <v>153.80000000000001</v>
      </c>
      <c r="ZZ2527" s="1">
        <v>152</v>
      </c>
      <c r="AAY2527" s="1">
        <v>26</v>
      </c>
      <c r="ABU2527" s="1">
        <v>140</v>
      </c>
      <c r="ABX2527" s="1">
        <v>4.5</v>
      </c>
      <c r="ACA2527" s="1">
        <v>97</v>
      </c>
      <c r="ACD2527" s="1">
        <v>9</v>
      </c>
      <c r="ACG2527" s="1">
        <v>77</v>
      </c>
      <c r="ACQ2527" s="1">
        <v>44</v>
      </c>
      <c r="ACT2527" s="1">
        <v>1.39</v>
      </c>
      <c r="ACW2527" s="1">
        <v>17</v>
      </c>
      <c r="AGS2527" s="1">
        <v>1</v>
      </c>
      <c r="AGT2527" s="1">
        <v>0</v>
      </c>
      <c r="AGU2527" s="1">
        <v>1</v>
      </c>
      <c r="AGV2527" s="1">
        <v>0</v>
      </c>
      <c r="AGW2527" s="1">
        <v>1</v>
      </c>
      <c r="AGX2527" s="1">
        <v>0</v>
      </c>
      <c r="AGY2527" s="1">
        <v>0</v>
      </c>
      <c r="AGZ2527" s="1">
        <v>1</v>
      </c>
      <c r="AHA2527" s="1">
        <v>0</v>
      </c>
      <c r="AHB2527" s="1">
        <v>0</v>
      </c>
      <c r="AHC2527" s="1">
        <v>1</v>
      </c>
      <c r="AHD2527" s="1">
        <v>0</v>
      </c>
      <c r="AHE2527" s="1">
        <v>0</v>
      </c>
      <c r="AHF2527" s="1">
        <v>0</v>
      </c>
      <c r="AHH2527" s="1">
        <v>0</v>
      </c>
      <c r="AHI2527" s="1">
        <v>0</v>
      </c>
      <c r="AHK2527" s="1">
        <v>0</v>
      </c>
      <c r="AHL2527" s="1">
        <v>0</v>
      </c>
      <c r="AHM2527" s="1">
        <v>0</v>
      </c>
      <c r="AHN2527" s="1">
        <v>0</v>
      </c>
      <c r="AHO2527" s="1">
        <v>0</v>
      </c>
      <c r="AHP2527" s="1">
        <v>0</v>
      </c>
      <c r="AHQ2527" s="1">
        <v>0</v>
      </c>
      <c r="AHR2527" s="1">
        <v>0</v>
      </c>
      <c r="AIM2527" s="1">
        <v>0</v>
      </c>
      <c r="AIN2527" s="1">
        <v>0</v>
      </c>
      <c r="AIO2527" s="1">
        <v>0</v>
      </c>
      <c r="AIT2527" s="3">
        <v>1</v>
      </c>
      <c r="AIU2527" s="1">
        <v>1</v>
      </c>
      <c r="AIV2527" s="1">
        <v>0</v>
      </c>
      <c r="AIW2527" s="1">
        <v>0</v>
      </c>
      <c r="AIX2527" s="1">
        <v>47</v>
      </c>
      <c r="AJB2527" s="1">
        <v>35</v>
      </c>
    </row>
    <row r="2528" spans="1:951" s="1" customFormat="1">
      <c r="B2528" s="1">
        <v>4</v>
      </c>
      <c r="C2528" s="1">
        <v>0</v>
      </c>
      <c r="Z2528" s="1">
        <v>0</v>
      </c>
      <c r="AA2528" s="1">
        <v>2</v>
      </c>
      <c r="AC2528" s="1">
        <v>23</v>
      </c>
      <c r="AD2528" s="1">
        <v>0</v>
      </c>
      <c r="AE2528" s="1">
        <v>0</v>
      </c>
      <c r="AG2528" s="1">
        <v>0</v>
      </c>
      <c r="AI2528" s="1">
        <v>118</v>
      </c>
      <c r="AN2528" s="1">
        <v>118</v>
      </c>
      <c r="DR2528" s="1">
        <v>80</v>
      </c>
      <c r="DW2528" s="1">
        <v>62</v>
      </c>
      <c r="HA2528" s="1">
        <v>0</v>
      </c>
      <c r="HF2528" s="1">
        <v>0</v>
      </c>
      <c r="HT2528" s="1">
        <v>0</v>
      </c>
      <c r="HY2528" s="1">
        <v>0</v>
      </c>
      <c r="IP2528" s="1">
        <v>73</v>
      </c>
      <c r="IQ2528" s="1">
        <v>80</v>
      </c>
      <c r="IR2528" s="1">
        <v>85</v>
      </c>
      <c r="IS2528" s="1">
        <v>91</v>
      </c>
      <c r="IT2528" s="1">
        <v>88</v>
      </c>
      <c r="IU2528" s="1">
        <v>94</v>
      </c>
      <c r="LX2528" s="1">
        <v>78</v>
      </c>
      <c r="MB2528" s="1">
        <v>60</v>
      </c>
      <c r="MC2528" s="1">
        <v>58</v>
      </c>
      <c r="PG2528" s="1">
        <v>18</v>
      </c>
      <c r="PK2528" s="1">
        <v>18</v>
      </c>
      <c r="PL2528" s="1">
        <v>18</v>
      </c>
      <c r="SP2528" s="1">
        <v>97.8</v>
      </c>
      <c r="SU2528" s="1">
        <v>97.7</v>
      </c>
      <c r="VX2528" s="1">
        <v>1</v>
      </c>
      <c r="WC2528" s="1">
        <v>1</v>
      </c>
      <c r="WQ2528" s="1">
        <v>1</v>
      </c>
      <c r="WR2528" s="1">
        <v>1</v>
      </c>
      <c r="WS2528" s="1">
        <v>1</v>
      </c>
      <c r="WT2528" s="1">
        <v>1</v>
      </c>
      <c r="WU2528" s="1">
        <v>1</v>
      </c>
      <c r="WV2528" s="1">
        <v>1</v>
      </c>
      <c r="ZY2528" s="1">
        <v>150.19999999999999</v>
      </c>
      <c r="ZZ2528" s="1">
        <v>150.6</v>
      </c>
      <c r="AAY2528" s="1">
        <v>31</v>
      </c>
      <c r="ABB2528" s="1">
        <v>15.6</v>
      </c>
      <c r="ABE2528" s="1">
        <v>46</v>
      </c>
      <c r="ABU2528" s="1">
        <v>138</v>
      </c>
      <c r="ABX2528" s="1">
        <v>4.0999999999999996</v>
      </c>
      <c r="ACA2528" s="1">
        <v>100</v>
      </c>
      <c r="ACD2528" s="1">
        <v>1.04</v>
      </c>
      <c r="ACG2528" s="1">
        <v>101</v>
      </c>
      <c r="ACQ2528" s="1">
        <v>39</v>
      </c>
      <c r="ACT2528" s="1">
        <v>1.2</v>
      </c>
      <c r="ACW2528" s="1">
        <v>13</v>
      </c>
      <c r="AGS2528" s="1">
        <v>1</v>
      </c>
      <c r="AGT2528" s="1">
        <v>0</v>
      </c>
      <c r="AGU2528" s="1">
        <v>1</v>
      </c>
      <c r="AGV2528" s="1">
        <v>0</v>
      </c>
      <c r="AGW2528" s="1">
        <v>1</v>
      </c>
      <c r="AGX2528" s="1">
        <v>0</v>
      </c>
      <c r="AGY2528" s="1">
        <v>0</v>
      </c>
      <c r="AGZ2528" s="1">
        <v>1</v>
      </c>
      <c r="AHA2528" s="1">
        <v>0</v>
      </c>
      <c r="AHB2528" s="1">
        <v>0</v>
      </c>
      <c r="AHC2528" s="1">
        <v>1</v>
      </c>
      <c r="AHD2528" s="1">
        <v>0</v>
      </c>
      <c r="AHE2528" s="1">
        <v>0</v>
      </c>
      <c r="AHF2528" s="1">
        <v>0</v>
      </c>
      <c r="AHH2528" s="1">
        <v>0</v>
      </c>
      <c r="AHI2528" s="1">
        <v>0</v>
      </c>
      <c r="AHK2528" s="1">
        <v>0</v>
      </c>
      <c r="AHL2528" s="1">
        <v>0</v>
      </c>
      <c r="AHM2528" s="1">
        <v>0</v>
      </c>
      <c r="AHN2528" s="1">
        <v>0</v>
      </c>
      <c r="AHO2528" s="1">
        <v>0</v>
      </c>
      <c r="AHP2528" s="1">
        <v>0</v>
      </c>
      <c r="AHQ2528" s="1">
        <v>0</v>
      </c>
      <c r="AHR2528" s="1">
        <v>0</v>
      </c>
      <c r="AIM2528" s="1">
        <v>0</v>
      </c>
      <c r="AIN2528" s="1">
        <v>0</v>
      </c>
      <c r="AIO2528" s="1">
        <v>0</v>
      </c>
      <c r="AIT2528" s="3">
        <v>1</v>
      </c>
      <c r="AIU2528" s="1">
        <v>1</v>
      </c>
      <c r="AIV2528" s="1">
        <v>0</v>
      </c>
      <c r="AIW2528" s="1">
        <v>0</v>
      </c>
      <c r="AIX2528" s="1">
        <v>36</v>
      </c>
      <c r="AJB2528" s="1">
        <v>40</v>
      </c>
    </row>
    <row r="2529" spans="1:950" s="1" customFormat="1">
      <c r="B2529" s="1">
        <v>5</v>
      </c>
      <c r="C2529" s="1">
        <v>0</v>
      </c>
      <c r="Z2529" s="1">
        <v>0</v>
      </c>
      <c r="AA2529" s="1">
        <v>2</v>
      </c>
      <c r="AB2529" s="1" t="s">
        <v>10838</v>
      </c>
      <c r="AC2529" s="1">
        <v>19</v>
      </c>
      <c r="AD2529" s="1">
        <v>0</v>
      </c>
      <c r="AE2529" s="1">
        <v>0</v>
      </c>
      <c r="AG2529" s="1">
        <v>0</v>
      </c>
      <c r="AI2529" s="1">
        <v>148</v>
      </c>
      <c r="AM2529" s="1">
        <v>126</v>
      </c>
      <c r="DR2529" s="1">
        <v>60</v>
      </c>
      <c r="DV2529" s="1">
        <v>64</v>
      </c>
      <c r="HA2529" s="1">
        <v>0</v>
      </c>
      <c r="HE2529" s="1">
        <v>0</v>
      </c>
      <c r="HT2529" s="1">
        <v>0</v>
      </c>
      <c r="HX2529" s="1">
        <v>0</v>
      </c>
      <c r="IP2529" s="1">
        <v>92</v>
      </c>
      <c r="IQ2529" s="1">
        <v>72</v>
      </c>
      <c r="IR2529" s="1">
        <v>88</v>
      </c>
      <c r="IS2529" s="1">
        <v>88</v>
      </c>
      <c r="IT2529" s="1">
        <v>93</v>
      </c>
      <c r="LX2529" s="1">
        <v>74</v>
      </c>
      <c r="MB2529" s="1">
        <v>60</v>
      </c>
      <c r="PG2529" s="1">
        <v>22</v>
      </c>
      <c r="PJ2529" s="1">
        <v>18</v>
      </c>
      <c r="PK2529" s="1">
        <v>18</v>
      </c>
      <c r="SP2529" s="1">
        <v>97.5</v>
      </c>
      <c r="ST2529" s="1">
        <v>97.1</v>
      </c>
      <c r="VX2529" s="1">
        <v>1</v>
      </c>
      <c r="WB2529" s="1">
        <v>1</v>
      </c>
      <c r="WQ2529" s="1">
        <v>1</v>
      </c>
      <c r="WR2529" s="1">
        <v>1</v>
      </c>
      <c r="WS2529" s="1">
        <v>1</v>
      </c>
      <c r="WT2529" s="1">
        <v>1</v>
      </c>
      <c r="WU2529" s="1">
        <v>1</v>
      </c>
      <c r="ZY2529" s="1">
        <v>148.6</v>
      </c>
      <c r="ZZ2529" s="1">
        <v>148</v>
      </c>
      <c r="AAY2529" s="1">
        <v>33</v>
      </c>
      <c r="ABU2529" s="1">
        <v>143</v>
      </c>
      <c r="ABX2529" s="1">
        <v>4.0999999999999996</v>
      </c>
      <c r="ACA2529" s="1">
        <v>97</v>
      </c>
      <c r="ACD2529" s="1">
        <v>9</v>
      </c>
      <c r="ACG2529" s="1">
        <v>89</v>
      </c>
      <c r="ACQ2529" s="1">
        <v>42</v>
      </c>
      <c r="ACT2529" s="1">
        <v>1.06</v>
      </c>
      <c r="ACW2529" s="1">
        <v>13</v>
      </c>
      <c r="AGS2529" s="1">
        <v>1</v>
      </c>
      <c r="AGT2529" s="1">
        <v>0</v>
      </c>
      <c r="AGU2529" s="1">
        <v>1</v>
      </c>
      <c r="AGV2529" s="1">
        <v>0</v>
      </c>
      <c r="AGW2529" s="1">
        <v>1</v>
      </c>
      <c r="AGX2529" s="1">
        <v>0</v>
      </c>
      <c r="AGY2529" s="1">
        <v>0</v>
      </c>
      <c r="AGZ2529" s="1">
        <v>1</v>
      </c>
      <c r="AHA2529" s="1">
        <v>0</v>
      </c>
      <c r="AHB2529" s="1">
        <v>0</v>
      </c>
      <c r="AHC2529" s="1">
        <v>1</v>
      </c>
      <c r="AHD2529" s="1">
        <v>0</v>
      </c>
      <c r="AHE2529" s="1">
        <v>0</v>
      </c>
      <c r="AHF2529" s="1">
        <v>0</v>
      </c>
      <c r="AHH2529" s="1">
        <v>0</v>
      </c>
      <c r="AHI2529" s="1">
        <v>0</v>
      </c>
      <c r="AHK2529" s="1">
        <v>0</v>
      </c>
      <c r="AHL2529" s="1">
        <v>0</v>
      </c>
      <c r="AHM2529" s="1">
        <v>0</v>
      </c>
      <c r="AHN2529" s="1">
        <v>0</v>
      </c>
      <c r="AHO2529" s="1">
        <v>0</v>
      </c>
      <c r="AHP2529" s="1">
        <v>0</v>
      </c>
      <c r="AHQ2529" s="1">
        <v>0</v>
      </c>
      <c r="AHR2529" s="1">
        <v>0</v>
      </c>
      <c r="AIM2529" s="1">
        <v>0</v>
      </c>
      <c r="AIN2529" s="1">
        <v>0</v>
      </c>
      <c r="AIO2529" s="1">
        <v>0</v>
      </c>
      <c r="AIT2529" s="3">
        <v>1</v>
      </c>
      <c r="AIU2529" s="1">
        <v>1</v>
      </c>
      <c r="AIV2529" s="1">
        <v>0</v>
      </c>
      <c r="AIW2529" s="1">
        <v>0</v>
      </c>
      <c r="AIX2529" s="1">
        <v>43</v>
      </c>
      <c r="AJB2529" s="1">
        <v>35</v>
      </c>
    </row>
    <row r="2530" spans="1:950" s="1" customFormat="1">
      <c r="B2530" s="1">
        <v>6</v>
      </c>
      <c r="C2530" s="1">
        <v>0</v>
      </c>
      <c r="Z2530" s="1">
        <v>0</v>
      </c>
      <c r="AA2530" s="1">
        <v>2</v>
      </c>
      <c r="AC2530" s="1">
        <v>19</v>
      </c>
      <c r="AD2530" s="1">
        <v>0</v>
      </c>
      <c r="AE2530" s="1">
        <v>0</v>
      </c>
      <c r="AG2530" s="1">
        <v>11</v>
      </c>
      <c r="AH2530" s="1">
        <v>0</v>
      </c>
      <c r="AI2530" s="1">
        <v>128</v>
      </c>
      <c r="AJ2530" s="1">
        <v>132</v>
      </c>
      <c r="DR2530" s="1">
        <v>78</v>
      </c>
      <c r="DS2530" s="1">
        <v>60</v>
      </c>
      <c r="HA2530" s="1">
        <v>0</v>
      </c>
      <c r="HB2530" s="1">
        <v>0</v>
      </c>
      <c r="HT2530" s="1">
        <v>0</v>
      </c>
      <c r="HU2530" s="1">
        <v>0</v>
      </c>
      <c r="IP2530" s="1">
        <v>92</v>
      </c>
      <c r="IQ2530" s="1">
        <v>88</v>
      </c>
      <c r="IR2530" s="1">
        <v>94</v>
      </c>
      <c r="IS2530" s="1">
        <v>93</v>
      </c>
      <c r="LX2530" s="1">
        <v>64</v>
      </c>
      <c r="LY2530" s="1">
        <v>64</v>
      </c>
      <c r="PG2530" s="1">
        <v>24</v>
      </c>
      <c r="PH2530" s="1">
        <v>18</v>
      </c>
      <c r="SP2530" s="1">
        <v>98.2</v>
      </c>
      <c r="SQ2530" s="1">
        <v>98.4</v>
      </c>
      <c r="VX2530" s="1">
        <v>1</v>
      </c>
      <c r="VY2530" s="1">
        <v>1</v>
      </c>
      <c r="WQ2530" s="1">
        <v>1</v>
      </c>
      <c r="WR2530" s="1">
        <v>1</v>
      </c>
      <c r="WS2530" s="1">
        <v>1</v>
      </c>
      <c r="WT2530" s="1">
        <v>1</v>
      </c>
      <c r="ZY2530" s="1">
        <v>147.80000000000001</v>
      </c>
      <c r="ZZ2530" s="1">
        <v>147.4</v>
      </c>
      <c r="AAY2530" s="1">
        <v>33</v>
      </c>
      <c r="ABU2530" s="1">
        <v>142</v>
      </c>
      <c r="ABX2530" s="1">
        <v>4.7</v>
      </c>
      <c r="ACA2530" s="1">
        <v>96</v>
      </c>
      <c r="ACD2530" s="1">
        <v>9.1999999999999993</v>
      </c>
      <c r="ACG2530" s="1">
        <v>115</v>
      </c>
      <c r="ACQ2530" s="1">
        <v>41</v>
      </c>
      <c r="ACT2530" s="1">
        <v>1.08</v>
      </c>
      <c r="ACW2530" s="1">
        <v>13</v>
      </c>
      <c r="AGS2530" s="1">
        <v>1</v>
      </c>
      <c r="AGT2530" s="1">
        <v>0</v>
      </c>
      <c r="AGU2530" s="1">
        <v>1</v>
      </c>
      <c r="AGV2530" s="1">
        <v>0</v>
      </c>
      <c r="AGW2530" s="1">
        <v>1</v>
      </c>
      <c r="AGX2530" s="1">
        <v>0</v>
      </c>
      <c r="AGY2530" s="1">
        <v>0</v>
      </c>
      <c r="AGZ2530" s="1">
        <v>1</v>
      </c>
      <c r="AHA2530" s="1">
        <v>0</v>
      </c>
      <c r="AHB2530" s="1">
        <v>0</v>
      </c>
      <c r="AHC2530" s="1">
        <v>1</v>
      </c>
      <c r="AHD2530" s="1">
        <v>0</v>
      </c>
      <c r="AHE2530" s="1">
        <v>0</v>
      </c>
      <c r="AHF2530" s="1">
        <v>0</v>
      </c>
      <c r="AHH2530" s="1">
        <v>0</v>
      </c>
      <c r="AHI2530" s="1">
        <v>0</v>
      </c>
      <c r="AHK2530" s="1">
        <v>0</v>
      </c>
      <c r="AHL2530" s="1">
        <v>0</v>
      </c>
      <c r="AHM2530" s="1">
        <v>0</v>
      </c>
      <c r="AHN2530" s="1">
        <v>0</v>
      </c>
      <c r="AHO2530" s="1">
        <v>0</v>
      </c>
      <c r="AHP2530" s="1">
        <v>0</v>
      </c>
      <c r="AHQ2530" s="1">
        <v>0</v>
      </c>
      <c r="AHR2530" s="1">
        <v>1</v>
      </c>
      <c r="AIM2530" s="1">
        <v>0</v>
      </c>
      <c r="AIN2530" s="1">
        <v>0</v>
      </c>
      <c r="AIO2530" s="1">
        <v>0</v>
      </c>
      <c r="AIT2530" s="3">
        <v>2</v>
      </c>
      <c r="AIU2530" s="1">
        <v>0</v>
      </c>
      <c r="AIV2530" s="1">
        <v>0</v>
      </c>
      <c r="AIW2530" s="1">
        <v>0</v>
      </c>
      <c r="AIX2530" s="1">
        <v>36</v>
      </c>
      <c r="AIY2530" s="1">
        <v>61</v>
      </c>
    </row>
    <row r="2531" spans="1:950" s="1" customFormat="1">
      <c r="B2531" s="1">
        <v>7</v>
      </c>
      <c r="C2531" s="1">
        <v>0</v>
      </c>
      <c r="Z2531" s="1">
        <v>0</v>
      </c>
      <c r="AA2531" s="1">
        <v>2</v>
      </c>
      <c r="AC2531" s="1">
        <v>0</v>
      </c>
      <c r="AE2531" s="1">
        <v>0</v>
      </c>
      <c r="AG2531" s="1">
        <v>0</v>
      </c>
      <c r="AI2531" s="1">
        <v>116</v>
      </c>
      <c r="AJ2531" s="1">
        <v>122</v>
      </c>
      <c r="DR2531" s="1">
        <v>70</v>
      </c>
      <c r="DS2531" s="1">
        <v>70</v>
      </c>
      <c r="HA2531" s="1">
        <v>0</v>
      </c>
      <c r="HB2531" s="1">
        <v>0</v>
      </c>
      <c r="HT2531" s="1">
        <v>0</v>
      </c>
      <c r="HU2531" s="1">
        <v>0</v>
      </c>
      <c r="IP2531" s="1">
        <v>86</v>
      </c>
      <c r="IQ2531" s="1">
        <v>92</v>
      </c>
      <c r="LX2531" s="1">
        <v>69</v>
      </c>
      <c r="LY2531" s="1">
        <v>62</v>
      </c>
      <c r="PG2531" s="1">
        <v>22</v>
      </c>
      <c r="PH2531" s="1">
        <v>18</v>
      </c>
      <c r="SP2531" s="1">
        <v>97.3</v>
      </c>
      <c r="SQ2531" s="1">
        <v>96.4</v>
      </c>
      <c r="VX2531" s="1">
        <v>1</v>
      </c>
      <c r="VY2531" s="1">
        <v>1</v>
      </c>
      <c r="WQ2531" s="1">
        <v>1</v>
      </c>
      <c r="WR2531" s="1">
        <v>1</v>
      </c>
      <c r="ZY2531" s="1">
        <v>146</v>
      </c>
      <c r="ZZ2531" s="1">
        <v>146.4</v>
      </c>
      <c r="AGS2531" s="1">
        <v>1</v>
      </c>
      <c r="AGT2531" s="1">
        <v>0</v>
      </c>
      <c r="AGU2531" s="1">
        <v>1</v>
      </c>
      <c r="AGV2531" s="1">
        <v>0</v>
      </c>
      <c r="AGW2531" s="1">
        <v>1</v>
      </c>
      <c r="AGX2531" s="1">
        <v>0</v>
      </c>
      <c r="AGY2531" s="1">
        <v>0</v>
      </c>
      <c r="AGZ2531" s="1">
        <v>0</v>
      </c>
      <c r="AHA2531" s="1">
        <v>0</v>
      </c>
      <c r="AHB2531" s="1">
        <v>0</v>
      </c>
      <c r="AHC2531" s="1">
        <v>1</v>
      </c>
      <c r="AHD2531" s="1">
        <v>0</v>
      </c>
      <c r="AHE2531" s="1">
        <v>0</v>
      </c>
      <c r="AHF2531" s="1">
        <v>0</v>
      </c>
      <c r="AHH2531" s="1">
        <v>0</v>
      </c>
      <c r="AHI2531" s="1">
        <v>0</v>
      </c>
      <c r="AHK2531" s="1">
        <v>0</v>
      </c>
      <c r="AHL2531" s="1">
        <v>0</v>
      </c>
      <c r="AHM2531" s="1">
        <v>0</v>
      </c>
      <c r="AHN2531" s="1">
        <v>0</v>
      </c>
      <c r="AHO2531" s="1">
        <v>0</v>
      </c>
      <c r="AHP2531" s="1">
        <v>0</v>
      </c>
      <c r="AHQ2531" s="1">
        <v>0</v>
      </c>
      <c r="AHR2531" s="1">
        <v>0</v>
      </c>
      <c r="AIM2531" s="1">
        <v>0</v>
      </c>
      <c r="AIN2531" s="1">
        <v>0</v>
      </c>
      <c r="AIO2531" s="1">
        <v>0</v>
      </c>
      <c r="AIT2531" s="3">
        <v>2</v>
      </c>
      <c r="AIU2531" s="1">
        <v>0</v>
      </c>
      <c r="AIV2531" s="1">
        <v>0</v>
      </c>
      <c r="AIW2531" s="1">
        <v>0</v>
      </c>
      <c r="AIX2531" s="1">
        <v>40</v>
      </c>
      <c r="AIY2531" s="1">
        <v>37</v>
      </c>
    </row>
    <row r="2532" spans="1:950" s="1" customFormat="1">
      <c r="B2532" s="1">
        <v>8</v>
      </c>
      <c r="C2532" s="1">
        <v>0</v>
      </c>
      <c r="Z2532" s="1">
        <v>0</v>
      </c>
      <c r="AA2532" s="1">
        <v>2</v>
      </c>
      <c r="AB2532" s="1" t="s">
        <v>10839</v>
      </c>
      <c r="AC2532" s="1">
        <v>0</v>
      </c>
      <c r="AE2532" s="1">
        <v>0</v>
      </c>
      <c r="AG2532" s="1">
        <v>0</v>
      </c>
      <c r="AI2532" s="1">
        <v>132</v>
      </c>
      <c r="AM2532" s="1">
        <v>124</v>
      </c>
      <c r="DR2532" s="1">
        <v>80</v>
      </c>
      <c r="DV2532" s="1">
        <v>62</v>
      </c>
      <c r="HA2532" s="1">
        <v>0</v>
      </c>
      <c r="HE2532" s="1">
        <v>0</v>
      </c>
      <c r="HT2532" s="1">
        <v>0</v>
      </c>
      <c r="HX2532" s="1">
        <v>0</v>
      </c>
      <c r="IP2532" s="1">
        <v>92.5</v>
      </c>
      <c r="IQ2532" s="1">
        <v>91.5</v>
      </c>
      <c r="IR2532" s="1">
        <v>80</v>
      </c>
      <c r="IS2532" s="1">
        <v>81</v>
      </c>
      <c r="IT2532" s="1">
        <v>92</v>
      </c>
      <c r="LX2532" s="1">
        <v>58</v>
      </c>
      <c r="LY2532" s="1">
        <v>60</v>
      </c>
      <c r="LZ2532" s="1">
        <v>64</v>
      </c>
      <c r="MA2532" s="1">
        <v>66</v>
      </c>
      <c r="MB2532" s="1">
        <v>64</v>
      </c>
      <c r="PG2532" s="1">
        <v>18</v>
      </c>
      <c r="PH2532" s="1">
        <v>18</v>
      </c>
      <c r="PI2532" s="1">
        <v>20</v>
      </c>
      <c r="PJ2532" s="1">
        <v>18</v>
      </c>
      <c r="PK2532" s="1">
        <v>18</v>
      </c>
      <c r="SP2532" s="1">
        <v>98</v>
      </c>
      <c r="ST2532" s="1">
        <v>97.8</v>
      </c>
      <c r="VX2532" s="1">
        <v>1</v>
      </c>
      <c r="WB2532" s="1">
        <v>1</v>
      </c>
      <c r="WQ2532" s="1">
        <v>1</v>
      </c>
      <c r="WR2532" s="1">
        <v>1</v>
      </c>
      <c r="WS2532" s="1">
        <v>1</v>
      </c>
      <c r="WU2532" s="1">
        <v>1</v>
      </c>
      <c r="ZY2532" s="1">
        <v>143.80000000000001</v>
      </c>
      <c r="ZZ2532" s="1">
        <v>143.80000000000001</v>
      </c>
      <c r="ABH2532" s="1">
        <v>3.9</v>
      </c>
      <c r="AGS2532" s="1">
        <v>1</v>
      </c>
      <c r="AGT2532" s="1">
        <v>0</v>
      </c>
      <c r="AGU2532" s="1">
        <v>1</v>
      </c>
      <c r="AGV2532" s="1">
        <v>0</v>
      </c>
      <c r="AGW2532" s="1">
        <v>1</v>
      </c>
      <c r="AGX2532" s="1">
        <v>0</v>
      </c>
      <c r="AGY2532" s="1">
        <v>2</v>
      </c>
      <c r="AGZ2532" s="1">
        <v>1</v>
      </c>
      <c r="AHA2532" s="1">
        <v>0</v>
      </c>
      <c r="AHB2532" s="1">
        <v>0</v>
      </c>
      <c r="AHC2532" s="1">
        <v>1</v>
      </c>
      <c r="AHD2532" s="1">
        <v>0</v>
      </c>
      <c r="AHE2532" s="1">
        <v>0</v>
      </c>
      <c r="AHF2532" s="1">
        <v>0</v>
      </c>
      <c r="AHH2532" s="1">
        <v>0</v>
      </c>
      <c r="AHI2532" s="1">
        <v>0</v>
      </c>
      <c r="AHK2532" s="1">
        <v>1</v>
      </c>
      <c r="AHL2532" s="1">
        <v>0</v>
      </c>
      <c r="AHM2532" s="1">
        <v>0</v>
      </c>
      <c r="AHN2532" s="1">
        <v>0</v>
      </c>
      <c r="AHO2532" s="1">
        <v>0</v>
      </c>
      <c r="AHP2532" s="1">
        <v>0</v>
      </c>
      <c r="AHQ2532" s="1">
        <v>0</v>
      </c>
      <c r="AHR2532" s="1">
        <v>0</v>
      </c>
      <c r="AIM2532" s="1">
        <v>0</v>
      </c>
      <c r="AIN2532" s="1">
        <v>0</v>
      </c>
      <c r="AIO2532" s="1">
        <v>0</v>
      </c>
      <c r="AIT2532" s="3">
        <v>0</v>
      </c>
      <c r="AIU2532" s="1">
        <v>2</v>
      </c>
      <c r="AIV2532" s="1">
        <v>0</v>
      </c>
      <c r="AIW2532" s="1">
        <v>0</v>
      </c>
      <c r="AJB2532" s="1">
        <v>50</v>
      </c>
      <c r="AJC2532" s="1">
        <v>43</v>
      </c>
    </row>
    <row r="2533" spans="1:950" s="1" customFormat="1">
      <c r="B2533" s="1">
        <v>9</v>
      </c>
      <c r="C2533" s="1">
        <v>0</v>
      </c>
      <c r="Z2533" s="1">
        <v>0</v>
      </c>
      <c r="AA2533" s="1">
        <v>2</v>
      </c>
      <c r="AC2533" s="1">
        <v>0</v>
      </c>
      <c r="AE2533" s="1">
        <v>0</v>
      </c>
      <c r="AG2533" s="1">
        <v>0</v>
      </c>
      <c r="AI2533" s="1">
        <v>112</v>
      </c>
      <c r="AJ2533" s="1">
        <v>122</v>
      </c>
      <c r="DR2533" s="1">
        <v>56</v>
      </c>
      <c r="DS2533" s="1">
        <v>60</v>
      </c>
      <c r="HA2533" s="1">
        <v>0</v>
      </c>
      <c r="HB2533" s="1">
        <v>0</v>
      </c>
      <c r="HT2533" s="1">
        <v>0</v>
      </c>
      <c r="HU2533" s="1">
        <v>0</v>
      </c>
      <c r="IP2533" s="1">
        <v>92</v>
      </c>
      <c r="IQ2533" s="1">
        <v>91.5</v>
      </c>
      <c r="LX2533" s="1">
        <v>64</v>
      </c>
      <c r="LY2533" s="1">
        <v>62</v>
      </c>
      <c r="PG2533" s="1">
        <v>20</v>
      </c>
      <c r="PH2533" s="1">
        <v>18</v>
      </c>
      <c r="SP2533" s="1">
        <v>98.4</v>
      </c>
      <c r="SQ2533" s="1">
        <v>98.4</v>
      </c>
      <c r="VX2533" s="1">
        <v>1</v>
      </c>
      <c r="VY2533" s="1">
        <v>1</v>
      </c>
      <c r="WQ2533" s="1">
        <v>1</v>
      </c>
      <c r="WR2533" s="1">
        <v>1</v>
      </c>
      <c r="ZY2533" s="1">
        <v>140.80000000000001</v>
      </c>
      <c r="ZZ2533" s="1">
        <v>140</v>
      </c>
      <c r="AAY2533" s="1">
        <v>36</v>
      </c>
      <c r="ABH2533" s="1">
        <v>5.7</v>
      </c>
      <c r="ABU2533" s="1">
        <v>141</v>
      </c>
      <c r="ABX2533" s="1">
        <v>4.4000000000000004</v>
      </c>
      <c r="ACA2533" s="1">
        <v>94</v>
      </c>
      <c r="ACD2533" s="1">
        <v>8.8000000000000007</v>
      </c>
      <c r="ACG2533" s="1">
        <v>78</v>
      </c>
      <c r="ACQ2533" s="1">
        <v>39</v>
      </c>
      <c r="ACT2533" s="1">
        <v>1.1200000000000001</v>
      </c>
      <c r="ACW2533" s="1">
        <v>11</v>
      </c>
      <c r="AGS2533" s="1">
        <v>1</v>
      </c>
      <c r="AGT2533" s="1">
        <v>0</v>
      </c>
      <c r="AGU2533" s="1">
        <v>1</v>
      </c>
      <c r="AGV2533" s="1">
        <v>0</v>
      </c>
      <c r="AGW2533" s="1">
        <v>1</v>
      </c>
      <c r="AGX2533" s="1">
        <v>0</v>
      </c>
      <c r="AGY2533" s="1">
        <v>0</v>
      </c>
      <c r="AGZ2533" s="1">
        <v>1</v>
      </c>
      <c r="AHA2533" s="1">
        <v>0</v>
      </c>
      <c r="AHB2533" s="1">
        <v>0</v>
      </c>
      <c r="AHC2533" s="1">
        <v>1</v>
      </c>
      <c r="AHD2533" s="1">
        <v>0</v>
      </c>
      <c r="AHE2533" s="1">
        <v>0</v>
      </c>
      <c r="AHF2533" s="1">
        <v>0</v>
      </c>
      <c r="AHH2533" s="1">
        <v>0</v>
      </c>
      <c r="AHI2533" s="1">
        <v>0</v>
      </c>
      <c r="AHK2533" s="1">
        <v>1</v>
      </c>
      <c r="AHL2533" s="1">
        <v>0</v>
      </c>
      <c r="AHM2533" s="1">
        <v>0</v>
      </c>
      <c r="AHN2533" s="1">
        <v>0</v>
      </c>
      <c r="AHO2533" s="1">
        <v>0</v>
      </c>
      <c r="AHP2533" s="1">
        <v>0</v>
      </c>
      <c r="AHQ2533" s="1">
        <v>0</v>
      </c>
      <c r="AHR2533" s="1">
        <v>0</v>
      </c>
      <c r="AIM2533" s="1">
        <v>0</v>
      </c>
      <c r="AIN2533" s="1">
        <v>0</v>
      </c>
      <c r="AIO2533" s="1">
        <v>0</v>
      </c>
      <c r="AIT2533" s="3">
        <v>1</v>
      </c>
      <c r="AIU2533" s="1">
        <v>1</v>
      </c>
      <c r="AIV2533" s="1">
        <v>0</v>
      </c>
      <c r="AIW2533" s="1">
        <v>0</v>
      </c>
      <c r="AIX2533" s="1">
        <v>36</v>
      </c>
      <c r="AJB2533" s="1">
        <v>39</v>
      </c>
    </row>
    <row r="2534" spans="1:950" s="1" customFormat="1">
      <c r="B2534" s="1">
        <v>10</v>
      </c>
      <c r="C2534" s="1">
        <v>1</v>
      </c>
      <c r="D2534" s="1" t="s">
        <v>7580</v>
      </c>
      <c r="O2534" s="1">
        <v>0</v>
      </c>
      <c r="Z2534" s="1">
        <v>0</v>
      </c>
      <c r="AA2534" s="1">
        <v>1</v>
      </c>
      <c r="AB2534" s="1" t="s">
        <v>10840</v>
      </c>
      <c r="AC2534" s="1">
        <v>0</v>
      </c>
      <c r="AE2534" s="1">
        <v>0</v>
      </c>
      <c r="AG2534" s="1">
        <v>0</v>
      </c>
      <c r="AI2534" s="1">
        <v>138</v>
      </c>
      <c r="AJ2534" s="1">
        <v>128</v>
      </c>
      <c r="DR2534" s="1">
        <v>68</v>
      </c>
      <c r="DS2534" s="1">
        <v>64</v>
      </c>
      <c r="HA2534" s="1">
        <v>0</v>
      </c>
      <c r="HB2534" s="1">
        <v>0</v>
      </c>
      <c r="HT2534" s="1">
        <v>0</v>
      </c>
      <c r="HU2534" s="1">
        <v>0</v>
      </c>
      <c r="IP2534" s="1">
        <v>91</v>
      </c>
      <c r="IQ2534" s="1">
        <v>93.5</v>
      </c>
      <c r="LX2534" s="1">
        <v>59</v>
      </c>
      <c r="LY2534" s="1">
        <v>58</v>
      </c>
      <c r="PG2534" s="1">
        <v>18</v>
      </c>
      <c r="PH2534" s="1">
        <v>18</v>
      </c>
      <c r="SP2534" s="1">
        <v>97.8</v>
      </c>
      <c r="SQ2534" s="1">
        <v>98</v>
      </c>
      <c r="VX2534" s="1">
        <v>1</v>
      </c>
      <c r="VY2534" s="1">
        <v>1</v>
      </c>
      <c r="WQ2534" s="1">
        <v>1</v>
      </c>
      <c r="WR2534" s="1">
        <v>1</v>
      </c>
      <c r="ZY2534" s="1">
        <v>138.4</v>
      </c>
      <c r="ZZ2534" s="1">
        <v>137.19999999999999</v>
      </c>
      <c r="AAY2534" s="1">
        <v>36</v>
      </c>
      <c r="ABH2534" s="1">
        <v>3.6</v>
      </c>
      <c r="ABU2534" s="1">
        <v>142</v>
      </c>
      <c r="ABX2534" s="1">
        <v>4.4000000000000004</v>
      </c>
      <c r="ACA2534" s="1">
        <v>93</v>
      </c>
      <c r="ACD2534" s="1">
        <v>9.1</v>
      </c>
      <c r="ACG2534" s="1">
        <v>77</v>
      </c>
      <c r="ACQ2534" s="1">
        <v>37</v>
      </c>
      <c r="ACT2534" s="1">
        <v>1.01</v>
      </c>
      <c r="ACW2534" s="1">
        <v>13</v>
      </c>
      <c r="AEK2534" s="1">
        <v>46.9</v>
      </c>
      <c r="AGS2534" s="1">
        <v>1</v>
      </c>
      <c r="AGT2534" s="1">
        <v>0</v>
      </c>
      <c r="AGU2534" s="1">
        <v>1</v>
      </c>
      <c r="AGV2534" s="1">
        <v>0</v>
      </c>
      <c r="AGW2534" s="1">
        <v>1</v>
      </c>
      <c r="AGX2534" s="1">
        <v>0</v>
      </c>
      <c r="AGY2534" s="1">
        <v>1</v>
      </c>
      <c r="AGZ2534" s="1">
        <v>1</v>
      </c>
      <c r="AHA2534" s="1">
        <v>1</v>
      </c>
      <c r="AHB2534" s="1">
        <v>10</v>
      </c>
      <c r="AHC2534" s="1">
        <v>1</v>
      </c>
      <c r="AHD2534" s="1">
        <v>0</v>
      </c>
      <c r="AHE2534" s="1">
        <v>0</v>
      </c>
      <c r="AHF2534" s="1">
        <v>0</v>
      </c>
      <c r="AHH2534" s="1">
        <v>0</v>
      </c>
      <c r="AHI2534" s="1">
        <v>0</v>
      </c>
      <c r="AHK2534" s="1">
        <v>1</v>
      </c>
      <c r="AHL2534" s="1">
        <v>0</v>
      </c>
      <c r="AHM2534" s="1">
        <v>0</v>
      </c>
      <c r="AHN2534" s="1">
        <v>0</v>
      </c>
      <c r="AHO2534" s="1">
        <v>0</v>
      </c>
      <c r="AHP2534" s="1">
        <v>0</v>
      </c>
      <c r="AHQ2534" s="1">
        <v>0</v>
      </c>
      <c r="AHR2534" s="1">
        <v>0</v>
      </c>
      <c r="AIM2534" s="1">
        <v>0</v>
      </c>
      <c r="AIN2534" s="1">
        <v>0</v>
      </c>
      <c r="AIO2534" s="1">
        <v>0</v>
      </c>
      <c r="AIT2534" s="3">
        <v>1</v>
      </c>
      <c r="AIU2534" s="1">
        <v>1</v>
      </c>
      <c r="AIV2534" s="1">
        <v>0</v>
      </c>
      <c r="AIW2534" s="1">
        <v>0</v>
      </c>
      <c r="AIX2534" s="1">
        <v>66</v>
      </c>
      <c r="AJB2534" s="1">
        <v>38</v>
      </c>
    </row>
    <row r="2535" spans="1:950" s="1" customFormat="1">
      <c r="B2535" s="1">
        <v>11</v>
      </c>
      <c r="C2535" s="1">
        <v>1</v>
      </c>
      <c r="D2535" s="1" t="s">
        <v>10841</v>
      </c>
      <c r="O2535" s="1">
        <v>1</v>
      </c>
      <c r="Z2535" s="1">
        <v>0</v>
      </c>
      <c r="AA2535" s="1">
        <v>1</v>
      </c>
      <c r="AC2535" s="1">
        <v>0</v>
      </c>
      <c r="AE2535" s="1">
        <v>3</v>
      </c>
      <c r="AF2535" s="1">
        <v>0</v>
      </c>
      <c r="AG2535" s="1">
        <v>0</v>
      </c>
      <c r="AI2535" s="1">
        <v>110</v>
      </c>
      <c r="AP2535" s="1">
        <v>110</v>
      </c>
      <c r="DR2535" s="1">
        <v>60</v>
      </c>
      <c r="DY2535" s="1">
        <v>60</v>
      </c>
      <c r="HA2535" s="1">
        <v>0</v>
      </c>
      <c r="HH2535" s="1">
        <v>0</v>
      </c>
      <c r="HT2535" s="1">
        <v>0</v>
      </c>
      <c r="IA2535" s="1">
        <v>0</v>
      </c>
      <c r="IP2535" s="1">
        <v>94</v>
      </c>
      <c r="IQ2535" s="1">
        <v>91</v>
      </c>
      <c r="IR2535" s="1">
        <v>77</v>
      </c>
      <c r="IS2535" s="1">
        <v>81</v>
      </c>
      <c r="IT2535" s="1">
        <v>92</v>
      </c>
      <c r="IU2535" s="1">
        <v>94</v>
      </c>
      <c r="IV2535" s="1">
        <v>90</v>
      </c>
      <c r="IW2535" s="1">
        <v>92</v>
      </c>
      <c r="LX2535" s="1">
        <v>46</v>
      </c>
      <c r="ME2535" s="1">
        <v>50</v>
      </c>
      <c r="PG2535" s="1">
        <v>18</v>
      </c>
      <c r="PN2535" s="1">
        <v>18</v>
      </c>
      <c r="SP2535" s="1">
        <v>97.8</v>
      </c>
      <c r="SW2535" s="1">
        <v>98.2</v>
      </c>
      <c r="VX2535" s="1">
        <v>1</v>
      </c>
      <c r="WE2535" s="1">
        <v>1</v>
      </c>
      <c r="WQ2535" s="1">
        <v>1</v>
      </c>
      <c r="WR2535" s="1">
        <v>1</v>
      </c>
      <c r="WS2535" s="1">
        <v>1</v>
      </c>
      <c r="WT2535" s="1">
        <v>1</v>
      </c>
      <c r="WU2535" s="1">
        <v>1</v>
      </c>
      <c r="WV2535" s="1">
        <v>1</v>
      </c>
      <c r="WW2535" s="1">
        <v>1</v>
      </c>
      <c r="WX2535" s="1">
        <v>1</v>
      </c>
      <c r="ZY2535" s="1">
        <v>136.19999999999999</v>
      </c>
      <c r="ZZ2535" s="1">
        <v>136</v>
      </c>
      <c r="AGS2535" s="1">
        <v>1</v>
      </c>
      <c r="AGT2535" s="1">
        <v>0</v>
      </c>
      <c r="AGU2535" s="1">
        <v>1</v>
      </c>
      <c r="AGV2535" s="1">
        <v>0</v>
      </c>
      <c r="AGW2535" s="1">
        <v>1</v>
      </c>
      <c r="AGX2535" s="1">
        <v>0</v>
      </c>
      <c r="AGY2535" s="1">
        <v>0</v>
      </c>
      <c r="AGZ2535" s="1">
        <v>0</v>
      </c>
      <c r="AHA2535" s="1">
        <v>0</v>
      </c>
      <c r="AHB2535" s="1">
        <v>0</v>
      </c>
      <c r="AHC2535" s="1">
        <v>1</v>
      </c>
      <c r="AHD2535" s="1">
        <v>0</v>
      </c>
      <c r="AHE2535" s="1">
        <v>0</v>
      </c>
      <c r="AHF2535" s="1">
        <v>0</v>
      </c>
      <c r="AHH2535" s="1">
        <v>0</v>
      </c>
      <c r="AHI2535" s="1">
        <v>0</v>
      </c>
      <c r="AHK2535" s="1">
        <v>1</v>
      </c>
      <c r="AHL2535" s="1">
        <v>0</v>
      </c>
      <c r="AHM2535" s="1">
        <v>0</v>
      </c>
      <c r="AHN2535" s="1">
        <v>0</v>
      </c>
      <c r="AHO2535" s="1">
        <v>0</v>
      </c>
      <c r="AHP2535" s="1">
        <v>0</v>
      </c>
      <c r="AHQ2535" s="1">
        <v>0</v>
      </c>
      <c r="AHR2535" s="1">
        <v>0</v>
      </c>
      <c r="AIM2535" s="1">
        <v>0</v>
      </c>
      <c r="AIN2535" s="1">
        <v>0</v>
      </c>
      <c r="AIO2535" s="1">
        <v>0</v>
      </c>
      <c r="AIT2535" s="3">
        <v>1</v>
      </c>
      <c r="AIU2535" s="1">
        <v>1</v>
      </c>
      <c r="AIV2535" s="1">
        <v>0</v>
      </c>
      <c r="AIW2535" s="1">
        <v>0</v>
      </c>
      <c r="AIX2535" s="1">
        <v>39</v>
      </c>
      <c r="AJB2535" s="1">
        <v>45</v>
      </c>
    </row>
    <row r="2536" spans="1:950" s="1" customFormat="1">
      <c r="B2536" s="1">
        <v>12</v>
      </c>
      <c r="C2536" s="1">
        <v>0</v>
      </c>
      <c r="Z2536" s="1">
        <v>0</v>
      </c>
      <c r="AA2536" s="1">
        <v>1</v>
      </c>
      <c r="AC2536" s="1">
        <v>0</v>
      </c>
      <c r="AE2536" s="1">
        <v>0</v>
      </c>
      <c r="AG2536" s="1">
        <v>0</v>
      </c>
      <c r="AI2536" s="1">
        <v>112</v>
      </c>
      <c r="AJ2536" s="1">
        <v>122</v>
      </c>
      <c r="DR2536" s="1">
        <v>70</v>
      </c>
      <c r="DS2536" s="1">
        <v>62</v>
      </c>
      <c r="HA2536" s="1">
        <v>0</v>
      </c>
      <c r="HB2536" s="1">
        <v>0</v>
      </c>
      <c r="HT2536" s="1">
        <v>0</v>
      </c>
      <c r="HU2536" s="1">
        <v>0</v>
      </c>
      <c r="IP2536" s="1">
        <v>91</v>
      </c>
      <c r="IQ2536" s="1">
        <v>91</v>
      </c>
      <c r="LX2536" s="1">
        <v>54</v>
      </c>
      <c r="LY2536" s="1">
        <v>58</v>
      </c>
      <c r="PG2536" s="1">
        <v>16</v>
      </c>
      <c r="PH2536" s="1">
        <v>18</v>
      </c>
      <c r="SP2536" s="1">
        <v>97.5</v>
      </c>
      <c r="SQ2536" s="1">
        <v>98.2</v>
      </c>
      <c r="VX2536" s="1">
        <v>1</v>
      </c>
      <c r="VY2536" s="1">
        <v>1</v>
      </c>
      <c r="WQ2536" s="1">
        <v>1</v>
      </c>
      <c r="WR2536" s="1">
        <v>1</v>
      </c>
      <c r="ZY2536" s="1">
        <v>136.4</v>
      </c>
      <c r="ZZ2536" s="1">
        <v>135.4</v>
      </c>
      <c r="AAY2536" s="1">
        <v>37</v>
      </c>
      <c r="ABU2536" s="1">
        <v>140</v>
      </c>
      <c r="ABX2536" s="1">
        <v>4.7</v>
      </c>
      <c r="ACA2536" s="1">
        <v>92</v>
      </c>
      <c r="ACD2536" s="1">
        <v>8.9</v>
      </c>
      <c r="ACG2536" s="1">
        <v>87</v>
      </c>
      <c r="ACQ2536" s="1">
        <v>39</v>
      </c>
      <c r="ACT2536" s="1">
        <v>1.21</v>
      </c>
      <c r="ACW2536" s="1">
        <v>11</v>
      </c>
      <c r="ADR2536" s="1">
        <v>2.4</v>
      </c>
      <c r="AEJ2536" s="1">
        <v>1.9</v>
      </c>
      <c r="AGS2536" s="1">
        <v>1</v>
      </c>
      <c r="AGT2536" s="1">
        <v>0</v>
      </c>
      <c r="AGU2536" s="1">
        <v>1</v>
      </c>
      <c r="AGV2536" s="1">
        <v>0</v>
      </c>
      <c r="AGW2536" s="1">
        <v>1</v>
      </c>
      <c r="AGX2536" s="1">
        <v>0</v>
      </c>
      <c r="AGY2536" s="1">
        <v>0</v>
      </c>
      <c r="AGZ2536" s="1">
        <v>1</v>
      </c>
      <c r="AHA2536" s="1">
        <v>0</v>
      </c>
      <c r="AHB2536" s="1">
        <v>0</v>
      </c>
      <c r="AHC2536" s="1">
        <v>1</v>
      </c>
      <c r="AHD2536" s="1">
        <v>0</v>
      </c>
      <c r="AHE2536" s="1">
        <v>0</v>
      </c>
      <c r="AHF2536" s="1">
        <v>0</v>
      </c>
      <c r="AHH2536" s="1">
        <v>0</v>
      </c>
      <c r="AHI2536" s="1">
        <v>0</v>
      </c>
      <c r="AHK2536" s="1">
        <v>1</v>
      </c>
      <c r="AHL2536" s="1">
        <v>0</v>
      </c>
      <c r="AHM2536" s="1">
        <v>0</v>
      </c>
      <c r="AHN2536" s="1">
        <v>0</v>
      </c>
      <c r="AHO2536" s="1">
        <v>0</v>
      </c>
      <c r="AHP2536" s="1">
        <v>0</v>
      </c>
      <c r="AHQ2536" s="1">
        <v>0</v>
      </c>
      <c r="AHR2536" s="1">
        <v>0</v>
      </c>
      <c r="AIM2536" s="1">
        <v>0</v>
      </c>
      <c r="AIN2536" s="1">
        <v>0</v>
      </c>
      <c r="AIO2536" s="1">
        <v>0</v>
      </c>
      <c r="AIT2536" s="3">
        <v>2</v>
      </c>
      <c r="AIU2536" s="1">
        <v>0</v>
      </c>
      <c r="AIV2536" s="1">
        <v>0</v>
      </c>
      <c r="AIW2536" s="1">
        <v>0</v>
      </c>
      <c r="AIX2536" s="1">
        <v>53</v>
      </c>
      <c r="AIY2536" s="1">
        <v>41</v>
      </c>
    </row>
    <row r="2537" spans="1:950" s="1" customFormat="1">
      <c r="B2537" s="1">
        <v>13</v>
      </c>
      <c r="C2537" s="1">
        <v>0</v>
      </c>
      <c r="Z2537" s="1">
        <v>0</v>
      </c>
      <c r="AA2537" s="1">
        <v>2</v>
      </c>
      <c r="AB2537" s="1" t="s">
        <v>10842</v>
      </c>
      <c r="AC2537" s="1">
        <v>0</v>
      </c>
      <c r="AE2537" s="1">
        <v>0</v>
      </c>
      <c r="AG2537" s="1">
        <v>0</v>
      </c>
      <c r="AI2537" s="1">
        <v>130</v>
      </c>
      <c r="AL2537" s="1">
        <v>116</v>
      </c>
      <c r="DR2537" s="1">
        <v>72</v>
      </c>
      <c r="DU2537" s="1">
        <v>66</v>
      </c>
      <c r="HA2537" s="1">
        <v>0</v>
      </c>
      <c r="HD2537" s="1">
        <v>0</v>
      </c>
      <c r="HT2537" s="1">
        <v>0</v>
      </c>
      <c r="HW2537" s="1">
        <v>0</v>
      </c>
      <c r="IP2537" s="1">
        <v>93</v>
      </c>
      <c r="IQ2537" s="1">
        <v>88</v>
      </c>
      <c r="IR2537" s="1">
        <v>89.5</v>
      </c>
      <c r="IS2537" s="1">
        <v>89</v>
      </c>
      <c r="LX2537" s="1">
        <v>48</v>
      </c>
      <c r="LY2537" s="1">
        <v>52</v>
      </c>
      <c r="LZ2537" s="1">
        <v>46</v>
      </c>
      <c r="MA2537" s="1">
        <v>48</v>
      </c>
      <c r="PG2537" s="1">
        <v>18</v>
      </c>
      <c r="PH2537" s="1">
        <v>20</v>
      </c>
      <c r="PI2537" s="1">
        <v>18</v>
      </c>
      <c r="PJ2537" s="1">
        <v>18</v>
      </c>
      <c r="SP2537" s="1">
        <v>97.8</v>
      </c>
      <c r="SS2537" s="1">
        <v>97.8</v>
      </c>
      <c r="VX2537" s="1">
        <v>1</v>
      </c>
      <c r="WA2537" s="1">
        <v>1</v>
      </c>
      <c r="WQ2537" s="1">
        <v>1</v>
      </c>
      <c r="WS2537" s="1">
        <v>1</v>
      </c>
      <c r="WT2537" s="1">
        <v>1</v>
      </c>
      <c r="ZY2537" s="1">
        <v>134.19999999999999</v>
      </c>
      <c r="ZZ2537" s="1">
        <v>133.6</v>
      </c>
      <c r="AGS2537" s="1">
        <v>1</v>
      </c>
      <c r="AGT2537" s="1">
        <v>0</v>
      </c>
      <c r="AGU2537" s="1">
        <v>1</v>
      </c>
      <c r="AGV2537" s="1">
        <v>0</v>
      </c>
      <c r="AGW2537" s="1">
        <v>1</v>
      </c>
      <c r="AGX2537" s="1">
        <v>0</v>
      </c>
      <c r="AGY2537" s="1">
        <v>0</v>
      </c>
      <c r="AGZ2537" s="1">
        <v>1</v>
      </c>
      <c r="AHA2537" s="1">
        <v>0</v>
      </c>
      <c r="AHB2537" s="1">
        <v>0</v>
      </c>
      <c r="AHC2537" s="1">
        <v>1</v>
      </c>
      <c r="AHD2537" s="1">
        <v>0</v>
      </c>
      <c r="AHE2537" s="1">
        <v>0</v>
      </c>
      <c r="AHF2537" s="1">
        <v>0</v>
      </c>
      <c r="AHH2537" s="1">
        <v>0</v>
      </c>
      <c r="AHI2537" s="1">
        <v>0</v>
      </c>
      <c r="AHK2537" s="1">
        <v>1</v>
      </c>
      <c r="AHL2537" s="1">
        <v>0</v>
      </c>
      <c r="AHM2537" s="1">
        <v>0</v>
      </c>
      <c r="AHN2537" s="1">
        <v>0</v>
      </c>
      <c r="AHO2537" s="1">
        <v>0</v>
      </c>
      <c r="AHP2537" s="1">
        <v>0</v>
      </c>
      <c r="AHQ2537" s="1">
        <v>0</v>
      </c>
      <c r="AHR2537" s="1">
        <v>0</v>
      </c>
      <c r="AIM2537" s="1">
        <v>0</v>
      </c>
      <c r="AIN2537" s="1">
        <v>0</v>
      </c>
      <c r="AIO2537" s="1">
        <v>0</v>
      </c>
      <c r="AIT2537" s="3">
        <v>0</v>
      </c>
      <c r="AIU2537" s="1">
        <v>2</v>
      </c>
      <c r="AIV2537" s="1">
        <v>0</v>
      </c>
      <c r="AIW2537" s="1">
        <v>0</v>
      </c>
      <c r="AJB2537" s="1">
        <v>49</v>
      </c>
      <c r="AJC2537" s="1">
        <v>30</v>
      </c>
    </row>
    <row r="2538" spans="1:950" s="1" customFormat="1">
      <c r="B2538" s="1">
        <v>14</v>
      </c>
      <c r="C2538" s="1">
        <v>0</v>
      </c>
      <c r="Z2538" s="1">
        <v>0</v>
      </c>
      <c r="AA2538" s="1">
        <v>2</v>
      </c>
      <c r="AC2538" s="1">
        <v>0</v>
      </c>
      <c r="AE2538" s="1">
        <v>0</v>
      </c>
      <c r="AG2538" s="1">
        <v>0</v>
      </c>
      <c r="AI2538" s="1">
        <v>128</v>
      </c>
      <c r="AJ2538" s="1">
        <v>110</v>
      </c>
      <c r="DR2538" s="1">
        <v>60</v>
      </c>
      <c r="DS2538" s="1">
        <v>66</v>
      </c>
      <c r="HA2538" s="1">
        <v>2</v>
      </c>
      <c r="HB2538" s="1">
        <v>2</v>
      </c>
      <c r="HT2538" s="1">
        <v>0</v>
      </c>
      <c r="HU2538" s="1">
        <v>0</v>
      </c>
      <c r="IP2538" s="1">
        <v>88</v>
      </c>
      <c r="IQ2538" s="1">
        <v>90</v>
      </c>
      <c r="LX2538" s="1">
        <v>52</v>
      </c>
      <c r="LY2538" s="1">
        <v>46</v>
      </c>
      <c r="PG2538" s="1">
        <v>16</v>
      </c>
      <c r="PH2538" s="1">
        <v>20</v>
      </c>
      <c r="SP2538" s="1">
        <v>96.9</v>
      </c>
      <c r="SQ2538" s="1">
        <v>97.4</v>
      </c>
      <c r="VX2538" s="1">
        <v>1</v>
      </c>
      <c r="VY2538" s="1">
        <v>1</v>
      </c>
      <c r="WQ2538" s="1">
        <v>1</v>
      </c>
      <c r="WR2538" s="1">
        <v>1</v>
      </c>
      <c r="ZY2538" s="1">
        <v>133.6</v>
      </c>
      <c r="ZZ2538" s="1">
        <v>131.6</v>
      </c>
      <c r="AGS2538" s="1">
        <v>1</v>
      </c>
      <c r="AGT2538" s="1">
        <v>0</v>
      </c>
      <c r="AGU2538" s="1">
        <v>1</v>
      </c>
      <c r="AGV2538" s="1">
        <v>0</v>
      </c>
      <c r="AGW2538" s="1">
        <v>1</v>
      </c>
      <c r="AGX2538" s="1">
        <v>0</v>
      </c>
      <c r="AGY2538" s="1">
        <v>0</v>
      </c>
      <c r="AGZ2538" s="1">
        <v>0</v>
      </c>
      <c r="AHA2538" s="1">
        <v>0</v>
      </c>
      <c r="AHB2538" s="1">
        <v>0</v>
      </c>
      <c r="AHC2538" s="1">
        <v>1</v>
      </c>
      <c r="AHD2538" s="1">
        <v>0</v>
      </c>
      <c r="AHE2538" s="1">
        <v>0</v>
      </c>
      <c r="AHF2538" s="1">
        <v>0</v>
      </c>
      <c r="AHH2538" s="1">
        <v>0</v>
      </c>
      <c r="AHI2538" s="1">
        <v>0</v>
      </c>
      <c r="AHK2538" s="1">
        <v>1</v>
      </c>
      <c r="AHL2538" s="1">
        <v>0</v>
      </c>
      <c r="AHM2538" s="1">
        <v>0</v>
      </c>
      <c r="AHN2538" s="1">
        <v>0</v>
      </c>
      <c r="AHO2538" s="1">
        <v>0</v>
      </c>
      <c r="AHP2538" s="1">
        <v>0</v>
      </c>
      <c r="AHQ2538" s="1">
        <v>0</v>
      </c>
      <c r="AHR2538" s="1">
        <v>0</v>
      </c>
      <c r="AIM2538" s="1">
        <v>0</v>
      </c>
      <c r="AIN2538" s="1">
        <v>0</v>
      </c>
      <c r="AIO2538" s="1">
        <v>0</v>
      </c>
      <c r="AIT2538" s="3">
        <v>0</v>
      </c>
      <c r="AIU2538" s="1">
        <v>2</v>
      </c>
      <c r="AIV2538" s="1">
        <v>0</v>
      </c>
      <c r="AIW2538" s="1">
        <v>0</v>
      </c>
      <c r="AJB2538" s="1">
        <v>27</v>
      </c>
      <c r="AJC2538" s="1">
        <v>43</v>
      </c>
    </row>
    <row r="2539" spans="1:950" s="1" customFormat="1">
      <c r="B2539" s="1">
        <v>15</v>
      </c>
      <c r="C2539" s="1">
        <v>0</v>
      </c>
      <c r="Z2539" s="1">
        <v>0</v>
      </c>
      <c r="AA2539" s="1">
        <v>2</v>
      </c>
      <c r="AC2539" s="1">
        <v>8</v>
      </c>
      <c r="AD2539" s="1">
        <v>0</v>
      </c>
      <c r="AE2539" s="1">
        <v>0</v>
      </c>
      <c r="AG2539" s="1">
        <v>0</v>
      </c>
      <c r="AI2539" s="1">
        <v>130</v>
      </c>
      <c r="AK2539" s="1">
        <v>108</v>
      </c>
      <c r="DR2539" s="1">
        <v>50</v>
      </c>
      <c r="DT2539" s="1">
        <v>60</v>
      </c>
      <c r="HA2539" s="1">
        <v>0</v>
      </c>
      <c r="HC2539" s="1">
        <v>0</v>
      </c>
      <c r="HT2539" s="1">
        <v>0</v>
      </c>
      <c r="HV2539" s="1">
        <v>0</v>
      </c>
      <c r="IP2539" s="1">
        <v>87</v>
      </c>
      <c r="IQ2539" s="1">
        <v>91</v>
      </c>
      <c r="IR2539" s="1">
        <v>90</v>
      </c>
      <c r="LX2539" s="1">
        <v>53</v>
      </c>
      <c r="LZ2539" s="1">
        <v>56</v>
      </c>
      <c r="PG2539" s="1">
        <v>16</v>
      </c>
      <c r="PI2539" s="1">
        <v>18</v>
      </c>
      <c r="SP2539" s="1">
        <v>97.5</v>
      </c>
      <c r="SR2539" s="1">
        <v>96.8</v>
      </c>
      <c r="VX2539" s="1">
        <v>1</v>
      </c>
      <c r="VZ2539" s="1">
        <v>1</v>
      </c>
      <c r="WQ2539" s="1">
        <v>1</v>
      </c>
      <c r="WR2539" s="1">
        <v>1</v>
      </c>
      <c r="WS2539" s="1">
        <v>1</v>
      </c>
      <c r="ZY2539" s="1">
        <v>129.6</v>
      </c>
      <c r="ZZ2539" s="1">
        <v>130.4</v>
      </c>
      <c r="AAY2539" s="1">
        <v>38</v>
      </c>
      <c r="ABU2539" s="1">
        <v>141</v>
      </c>
      <c r="ABX2539" s="1">
        <v>4.7</v>
      </c>
      <c r="ACA2539" s="1">
        <v>92</v>
      </c>
      <c r="ACD2539" s="1">
        <v>9.1999999999999993</v>
      </c>
      <c r="ACG2539" s="1">
        <v>70</v>
      </c>
      <c r="ACQ2539" s="1">
        <v>41</v>
      </c>
      <c r="ACT2539" s="1">
        <v>1.1000000000000001</v>
      </c>
      <c r="ACW2539" s="1">
        <v>11</v>
      </c>
      <c r="AGS2539" s="1">
        <v>1</v>
      </c>
      <c r="AGT2539" s="1">
        <v>0</v>
      </c>
      <c r="AGU2539" s="1">
        <v>1</v>
      </c>
      <c r="AGV2539" s="1">
        <v>0</v>
      </c>
      <c r="AGW2539" s="1">
        <v>1</v>
      </c>
      <c r="AGX2539" s="1">
        <v>0</v>
      </c>
      <c r="AGY2539" s="1">
        <v>0</v>
      </c>
      <c r="AGZ2539" s="1">
        <v>1</v>
      </c>
      <c r="AHA2539" s="1">
        <v>0</v>
      </c>
      <c r="AHB2539" s="1">
        <v>0</v>
      </c>
      <c r="AHC2539" s="1">
        <v>1</v>
      </c>
      <c r="AHD2539" s="1">
        <v>0</v>
      </c>
      <c r="AHE2539" s="1">
        <v>0</v>
      </c>
      <c r="AHF2539" s="1">
        <v>0</v>
      </c>
      <c r="AHH2539" s="1">
        <v>0</v>
      </c>
      <c r="AHI2539" s="1">
        <v>0</v>
      </c>
      <c r="AHK2539" s="1">
        <v>1</v>
      </c>
      <c r="AHL2539" s="1">
        <v>0</v>
      </c>
      <c r="AHM2539" s="1">
        <v>0</v>
      </c>
      <c r="AHN2539" s="1">
        <v>0</v>
      </c>
      <c r="AHO2539" s="1">
        <v>0</v>
      </c>
      <c r="AHP2539" s="1">
        <v>0</v>
      </c>
      <c r="AHQ2539" s="1">
        <v>0</v>
      </c>
      <c r="AHR2539" s="1">
        <v>0</v>
      </c>
      <c r="AIM2539" s="1">
        <v>0</v>
      </c>
      <c r="AIN2539" s="1">
        <v>0</v>
      </c>
      <c r="AIO2539" s="1">
        <v>0</v>
      </c>
      <c r="AIT2539" s="3">
        <v>1</v>
      </c>
      <c r="AIU2539" s="1">
        <v>1</v>
      </c>
      <c r="AIV2539" s="1">
        <v>0</v>
      </c>
      <c r="AIW2539" s="1">
        <v>0</v>
      </c>
      <c r="AIX2539" s="1">
        <v>52</v>
      </c>
      <c r="AJB2539" s="1">
        <v>60</v>
      </c>
    </row>
    <row r="2540" spans="1:950" s="1" customFormat="1">
      <c r="B2540" s="1">
        <v>16</v>
      </c>
      <c r="C2540" s="1">
        <v>1</v>
      </c>
      <c r="D2540" s="1" t="s">
        <v>5425</v>
      </c>
      <c r="O2540" s="1">
        <v>1</v>
      </c>
      <c r="Z2540" s="1">
        <v>0</v>
      </c>
      <c r="AA2540" s="1">
        <v>2</v>
      </c>
      <c r="AC2540" s="1">
        <v>14</v>
      </c>
      <c r="AD2540" s="1">
        <v>0</v>
      </c>
      <c r="AE2540" s="1">
        <v>1</v>
      </c>
      <c r="AF2540" s="1">
        <v>0</v>
      </c>
      <c r="AG2540" s="1">
        <v>0</v>
      </c>
      <c r="AI2540" s="1">
        <v>126</v>
      </c>
      <c r="AO2540" s="1">
        <v>118</v>
      </c>
      <c r="DR2540" s="1">
        <v>52</v>
      </c>
      <c r="DX2540" s="1">
        <v>62</v>
      </c>
      <c r="HA2540" s="1">
        <v>0</v>
      </c>
      <c r="HG2540" s="1">
        <v>0</v>
      </c>
      <c r="HT2540" s="1">
        <v>0</v>
      </c>
      <c r="HZ2540" s="1">
        <v>0</v>
      </c>
      <c r="IP2540" s="1">
        <v>91</v>
      </c>
      <c r="IQ2540" s="1">
        <v>89.5</v>
      </c>
      <c r="IR2540" s="1">
        <v>77</v>
      </c>
      <c r="IS2540" s="1">
        <v>85</v>
      </c>
      <c r="IT2540" s="1">
        <v>89</v>
      </c>
      <c r="IU2540" s="1">
        <v>92</v>
      </c>
      <c r="IV2540" s="1">
        <v>91</v>
      </c>
      <c r="LX2540" s="1">
        <v>49</v>
      </c>
      <c r="MD2540" s="1">
        <v>56</v>
      </c>
      <c r="PG2540" s="1">
        <v>16</v>
      </c>
      <c r="PM2540" s="1">
        <v>18</v>
      </c>
      <c r="SP2540" s="1">
        <v>96.8</v>
      </c>
      <c r="SV2540" s="1">
        <v>96.7</v>
      </c>
      <c r="VX2540" s="1">
        <v>1</v>
      </c>
      <c r="WD2540" s="1">
        <v>1</v>
      </c>
      <c r="WQ2540" s="1">
        <v>1</v>
      </c>
      <c r="WR2540" s="1">
        <v>0</v>
      </c>
      <c r="WS2540" s="1">
        <v>0</v>
      </c>
      <c r="WT2540" s="1">
        <v>1</v>
      </c>
      <c r="WU2540" s="1">
        <v>1</v>
      </c>
      <c r="WV2540" s="1">
        <v>1</v>
      </c>
      <c r="WW2540" s="1">
        <v>1</v>
      </c>
      <c r="WX2540" s="1">
        <v>1</v>
      </c>
      <c r="ZY2540" s="1">
        <v>130.19999999999999</v>
      </c>
      <c r="ZZ2540" s="1">
        <v>130.4</v>
      </c>
      <c r="AGS2540" s="1">
        <v>0</v>
      </c>
      <c r="AGT2540" s="1">
        <v>0</v>
      </c>
      <c r="AGU2540" s="1">
        <v>0</v>
      </c>
      <c r="AGV2540" s="1">
        <v>0</v>
      </c>
      <c r="AGW2540" s="1">
        <v>1</v>
      </c>
      <c r="AGX2540" s="1">
        <v>0</v>
      </c>
      <c r="AGY2540" s="1">
        <v>0</v>
      </c>
      <c r="AGZ2540" s="1">
        <v>0</v>
      </c>
      <c r="AHA2540" s="1">
        <v>0</v>
      </c>
      <c r="AHB2540" s="1">
        <v>0</v>
      </c>
      <c r="AHC2540" s="1">
        <v>1</v>
      </c>
      <c r="AHD2540" s="1">
        <v>0</v>
      </c>
      <c r="AHE2540" s="1">
        <v>0</v>
      </c>
      <c r="AHF2540" s="1">
        <v>0</v>
      </c>
      <c r="AHH2540" s="1">
        <v>0</v>
      </c>
      <c r="AHI2540" s="1">
        <v>0</v>
      </c>
      <c r="AHK2540" s="1">
        <v>1</v>
      </c>
      <c r="AHL2540" s="1">
        <v>0</v>
      </c>
      <c r="AHM2540" s="1">
        <v>0</v>
      </c>
      <c r="AHN2540" s="1">
        <v>0</v>
      </c>
      <c r="AHO2540" s="1">
        <v>0</v>
      </c>
      <c r="AHP2540" s="1">
        <v>0</v>
      </c>
      <c r="AHQ2540" s="1">
        <v>0</v>
      </c>
      <c r="AHR2540" s="1">
        <v>0</v>
      </c>
      <c r="AIM2540" s="1">
        <v>0</v>
      </c>
      <c r="AIN2540" s="1">
        <v>0</v>
      </c>
      <c r="AIO2540" s="1">
        <v>0</v>
      </c>
      <c r="AIT2540" s="3">
        <v>1</v>
      </c>
      <c r="AIU2540" s="1">
        <v>1</v>
      </c>
      <c r="AIV2540" s="1">
        <v>0</v>
      </c>
      <c r="AIW2540" s="1">
        <v>0</v>
      </c>
      <c r="AIX2540" s="1">
        <v>41</v>
      </c>
      <c r="AJB2540" s="1">
        <v>33</v>
      </c>
    </row>
    <row r="2541" spans="1:950" s="18" customFormat="1">
      <c r="B2541" s="18">
        <v>17</v>
      </c>
      <c r="C2541" s="18">
        <v>0</v>
      </c>
      <c r="Z2541" s="18">
        <v>0</v>
      </c>
      <c r="AA2541" s="18">
        <v>2</v>
      </c>
      <c r="AC2541" s="18">
        <v>21</v>
      </c>
      <c r="AD2541" s="18">
        <v>0</v>
      </c>
      <c r="AE2541" s="18">
        <v>3</v>
      </c>
      <c r="AF2541" s="18">
        <v>0</v>
      </c>
      <c r="AG2541" s="18">
        <v>0</v>
      </c>
      <c r="AI2541" s="18">
        <v>118</v>
      </c>
      <c r="DR2541" s="18">
        <v>60</v>
      </c>
      <c r="HA2541" s="18">
        <v>0</v>
      </c>
      <c r="HT2541" s="18">
        <v>0</v>
      </c>
      <c r="IP2541" s="18">
        <v>89</v>
      </c>
      <c r="LX2541" s="18">
        <v>48</v>
      </c>
      <c r="PG2541" s="18">
        <v>18</v>
      </c>
      <c r="SP2541" s="18">
        <v>97.5</v>
      </c>
      <c r="VX2541" s="18">
        <v>1</v>
      </c>
      <c r="WQ2541" s="18">
        <v>1</v>
      </c>
      <c r="ZY2541" s="18">
        <v>130.6</v>
      </c>
      <c r="AGS2541" s="18">
        <v>0</v>
      </c>
      <c r="AGT2541" s="18">
        <v>0</v>
      </c>
      <c r="AGU2541" s="18">
        <v>0</v>
      </c>
      <c r="AGV2541" s="18">
        <v>0</v>
      </c>
      <c r="AGW2541" s="18">
        <v>1</v>
      </c>
      <c r="AGX2541" s="18">
        <v>0</v>
      </c>
      <c r="AGY2541" s="18">
        <v>0</v>
      </c>
      <c r="AGZ2541" s="18">
        <v>0</v>
      </c>
      <c r="AHA2541" s="18">
        <v>0</v>
      </c>
      <c r="AHB2541" s="18">
        <v>0</v>
      </c>
      <c r="AHC2541" s="18">
        <v>1</v>
      </c>
      <c r="AHD2541" s="18">
        <v>0</v>
      </c>
      <c r="AHE2541" s="18">
        <v>0</v>
      </c>
      <c r="AHF2541" s="18">
        <v>0</v>
      </c>
      <c r="AHH2541" s="18">
        <v>0</v>
      </c>
      <c r="AHI2541" s="18">
        <v>0</v>
      </c>
      <c r="AHK2541" s="18">
        <v>1</v>
      </c>
      <c r="AHL2541" s="18">
        <v>0</v>
      </c>
      <c r="AHM2541" s="18">
        <v>0</v>
      </c>
      <c r="AHN2541" s="18">
        <v>0</v>
      </c>
      <c r="AHO2541" s="18">
        <v>0</v>
      </c>
      <c r="AHP2541" s="18">
        <v>0</v>
      </c>
      <c r="AHQ2541" s="18">
        <v>0</v>
      </c>
      <c r="AHR2541" s="18">
        <v>0</v>
      </c>
      <c r="AIM2541" s="18">
        <v>0</v>
      </c>
      <c r="AIN2541" s="18">
        <v>0</v>
      </c>
      <c r="AIO2541" s="18">
        <v>0</v>
      </c>
      <c r="AIT2541" s="79">
        <v>1</v>
      </c>
      <c r="AIU2541" s="18">
        <v>0</v>
      </c>
      <c r="AIV2541" s="18">
        <v>0</v>
      </c>
      <c r="AIW2541" s="18">
        <v>0</v>
      </c>
      <c r="AIX2541" s="18">
        <v>39</v>
      </c>
    </row>
    <row r="2542" spans="1:950" s="14" customFormat="1">
      <c r="A2542" s="14">
        <v>529</v>
      </c>
      <c r="B2542" s="14">
        <v>1</v>
      </c>
      <c r="C2542" s="61">
        <v>1</v>
      </c>
      <c r="D2542" s="14" t="s">
        <v>5861</v>
      </c>
      <c r="E2542" s="14" t="s">
        <v>10843</v>
      </c>
      <c r="F2542" s="63"/>
      <c r="O2542" s="61">
        <v>1</v>
      </c>
      <c r="P2542" s="61">
        <v>0</v>
      </c>
      <c r="Q2542" s="61"/>
      <c r="R2542" s="61"/>
      <c r="S2542" s="61"/>
      <c r="T2542" s="61"/>
      <c r="U2542" s="61"/>
      <c r="V2542" s="61"/>
      <c r="W2542" s="61"/>
      <c r="X2542" s="61"/>
      <c r="Y2542" s="61"/>
      <c r="Z2542" s="14">
        <v>0</v>
      </c>
      <c r="AA2542" s="14">
        <v>1</v>
      </c>
      <c r="AB2542" s="14" t="s">
        <v>10844</v>
      </c>
      <c r="DR2542" s="14">
        <v>85</v>
      </c>
      <c r="DX2542" s="61"/>
      <c r="DY2542" s="61"/>
      <c r="DZ2542" s="61"/>
      <c r="EA2542" s="61"/>
      <c r="EB2542" s="61"/>
      <c r="EC2542" s="61"/>
      <c r="ED2542" s="61"/>
      <c r="EE2542" s="61"/>
      <c r="EF2542" s="61"/>
      <c r="EG2542" s="61"/>
      <c r="EH2542" s="61"/>
      <c r="EI2542" s="61"/>
      <c r="EJ2542" s="61"/>
      <c r="EK2542" s="61"/>
      <c r="EL2542" s="61"/>
      <c r="EM2542" s="61"/>
      <c r="EN2542" s="61"/>
      <c r="EO2542" s="61"/>
      <c r="EP2542" s="61"/>
      <c r="EQ2542" s="61"/>
      <c r="ER2542" s="61"/>
      <c r="ES2542" s="61"/>
      <c r="ET2542" s="61"/>
      <c r="EU2542" s="61"/>
      <c r="EV2542" s="61"/>
      <c r="EW2542" s="61"/>
      <c r="EX2542" s="61"/>
      <c r="EY2542" s="61"/>
      <c r="EZ2542" s="61"/>
      <c r="FA2542" s="61"/>
      <c r="FB2542" s="61"/>
      <c r="FC2542" s="61"/>
      <c r="FD2542" s="61"/>
      <c r="FE2542" s="61"/>
      <c r="FF2542" s="61"/>
      <c r="FG2542" s="61"/>
      <c r="FH2542" s="61"/>
      <c r="FI2542" s="61"/>
      <c r="FJ2542" s="61"/>
      <c r="FK2542" s="61"/>
      <c r="FL2542" s="61"/>
      <c r="FM2542" s="61"/>
      <c r="FN2542" s="61"/>
      <c r="FO2542" s="61"/>
      <c r="FP2542" s="61"/>
      <c r="FQ2542" s="61"/>
      <c r="FR2542" s="61"/>
      <c r="FS2542" s="61"/>
      <c r="FT2542" s="61"/>
      <c r="FU2542" s="61"/>
      <c r="FV2542" s="61"/>
      <c r="FW2542" s="61"/>
      <c r="FX2542" s="61"/>
      <c r="FY2542" s="61"/>
      <c r="FZ2542" s="61"/>
      <c r="GA2542" s="61"/>
      <c r="GB2542" s="61"/>
      <c r="GC2542" s="61"/>
      <c r="GD2542" s="61"/>
      <c r="GE2542" s="61"/>
      <c r="GF2542" s="61"/>
      <c r="GG2542" s="61"/>
      <c r="GH2542" s="61"/>
      <c r="GI2542" s="61"/>
      <c r="GJ2542" s="61"/>
      <c r="GK2542" s="61"/>
      <c r="GL2542" s="61"/>
      <c r="GM2542" s="61"/>
      <c r="GN2542" s="61"/>
      <c r="GO2542" s="61"/>
      <c r="GP2542" s="61"/>
      <c r="GQ2542" s="61"/>
      <c r="GR2542" s="61"/>
      <c r="GS2542" s="61"/>
      <c r="GT2542" s="61"/>
      <c r="GU2542" s="61"/>
      <c r="GV2542" s="61"/>
      <c r="GW2542" s="61"/>
      <c r="GX2542" s="61"/>
      <c r="GY2542" s="61"/>
      <c r="GZ2542" s="61"/>
      <c r="IP2542" s="14">
        <v>95</v>
      </c>
      <c r="LX2542" s="14">
        <v>105</v>
      </c>
      <c r="PG2542" s="61">
        <v>22</v>
      </c>
      <c r="PH2542" s="61"/>
      <c r="PI2542" s="61"/>
      <c r="PJ2542" s="61"/>
      <c r="PK2542" s="61"/>
      <c r="PL2542" s="61"/>
      <c r="PM2542" s="61"/>
      <c r="PN2542" s="61"/>
      <c r="PO2542" s="61"/>
      <c r="PP2542" s="61"/>
      <c r="PQ2542" s="61"/>
      <c r="PR2542" s="61"/>
      <c r="PS2542" s="61"/>
      <c r="PT2542" s="61"/>
      <c r="PU2542" s="61"/>
      <c r="PV2542" s="61"/>
      <c r="PW2542" s="61"/>
      <c r="PX2542" s="61"/>
      <c r="PY2542" s="61"/>
      <c r="PZ2542" s="61"/>
      <c r="QA2542" s="61"/>
      <c r="QB2542" s="61"/>
      <c r="QC2542" s="61"/>
      <c r="QD2542" s="61"/>
      <c r="QE2542" s="61"/>
      <c r="QF2542" s="61"/>
      <c r="QG2542" s="61"/>
      <c r="QH2542" s="61"/>
      <c r="QI2542" s="61"/>
      <c r="QJ2542" s="61"/>
      <c r="QK2542" s="61"/>
      <c r="QL2542" s="61"/>
      <c r="QM2542" s="61"/>
      <c r="QN2542" s="61"/>
      <c r="QO2542" s="61"/>
      <c r="QP2542" s="61"/>
      <c r="QQ2542" s="61"/>
      <c r="QR2542" s="61"/>
      <c r="QS2542" s="61"/>
      <c r="QT2542" s="61"/>
      <c r="QU2542" s="61"/>
      <c r="QV2542" s="61"/>
      <c r="QW2542" s="61"/>
      <c r="QX2542" s="61"/>
      <c r="QY2542" s="61"/>
      <c r="QZ2542" s="61"/>
      <c r="RA2542" s="61"/>
      <c r="RB2542" s="61"/>
      <c r="RC2542" s="61"/>
      <c r="RD2542" s="61"/>
      <c r="RE2542" s="61"/>
      <c r="RF2542" s="61"/>
      <c r="RG2542" s="61"/>
      <c r="RH2542" s="61"/>
      <c r="RI2542" s="61"/>
      <c r="RJ2542" s="61"/>
      <c r="RK2542" s="61"/>
      <c r="RL2542" s="61"/>
      <c r="RM2542" s="61"/>
      <c r="RN2542" s="61"/>
      <c r="RO2542" s="61"/>
      <c r="RP2542" s="61"/>
      <c r="RQ2542" s="61"/>
      <c r="RR2542" s="61"/>
      <c r="RS2542" s="61"/>
      <c r="RT2542" s="61"/>
      <c r="RU2542" s="61"/>
      <c r="RV2542" s="61"/>
      <c r="RW2542" s="61"/>
      <c r="RX2542" s="61"/>
      <c r="RY2542" s="61"/>
      <c r="RZ2542" s="61"/>
      <c r="SA2542" s="61"/>
      <c r="SB2542" s="61"/>
      <c r="SC2542" s="61"/>
      <c r="SD2542" s="61"/>
      <c r="SE2542" s="61"/>
      <c r="SF2542" s="61"/>
      <c r="SG2542" s="61"/>
      <c r="SH2542" s="61"/>
      <c r="SI2542" s="61"/>
      <c r="SJ2542" s="61"/>
      <c r="SK2542" s="61"/>
      <c r="SL2542" s="61"/>
      <c r="SM2542" s="61"/>
      <c r="SN2542" s="61"/>
      <c r="SO2542" s="61"/>
      <c r="SP2542" s="14">
        <v>98.9</v>
      </c>
      <c r="WQ2542" s="14">
        <v>0</v>
      </c>
      <c r="ZY2542" s="61"/>
      <c r="ZZ2542" s="61"/>
      <c r="AAA2542" s="61"/>
      <c r="AAI2542" s="63"/>
      <c r="AAM2542" s="61"/>
      <c r="AAO2542" s="63"/>
      <c r="AAS2542" s="61"/>
      <c r="AAU2542" s="63"/>
      <c r="ABM2542" s="61"/>
      <c r="ABN2542" s="61"/>
      <c r="ABS2542" s="14">
        <v>239</v>
      </c>
      <c r="ACA2542" s="61"/>
      <c r="ACB2542" s="61"/>
      <c r="ACC2542" s="61"/>
      <c r="AGK2542" s="61"/>
      <c r="AGM2542" s="63"/>
      <c r="AGQ2542" s="61"/>
      <c r="AGS2542" s="14">
        <v>1</v>
      </c>
      <c r="AGT2542" s="14">
        <v>1</v>
      </c>
      <c r="AGU2542" s="14">
        <v>0</v>
      </c>
      <c r="AGV2542" s="14">
        <v>1</v>
      </c>
      <c r="AGW2542" s="14">
        <v>0</v>
      </c>
      <c r="AGX2542" s="14">
        <v>0</v>
      </c>
      <c r="AGY2542" s="14">
        <v>0</v>
      </c>
      <c r="AGZ2542" s="14">
        <v>2</v>
      </c>
      <c r="AHA2542" s="14">
        <v>0</v>
      </c>
      <c r="AHB2542" s="14">
        <v>0</v>
      </c>
      <c r="AHC2542" s="14">
        <v>2</v>
      </c>
      <c r="AHD2542" s="14">
        <v>0</v>
      </c>
      <c r="AHE2542" s="14">
        <v>0</v>
      </c>
      <c r="AHF2542" s="14">
        <v>0</v>
      </c>
      <c r="AHH2542" s="14">
        <v>0</v>
      </c>
      <c r="AHI2542" s="14">
        <v>0</v>
      </c>
      <c r="AHK2542" s="14">
        <v>0</v>
      </c>
      <c r="AHL2542" s="14">
        <v>0</v>
      </c>
      <c r="AHM2542" s="14">
        <v>0</v>
      </c>
      <c r="AHN2542" s="14">
        <v>0</v>
      </c>
      <c r="AHO2542" s="14">
        <v>0</v>
      </c>
      <c r="AHP2542" s="14">
        <v>0</v>
      </c>
      <c r="AHQ2542" s="14">
        <v>0</v>
      </c>
      <c r="AHR2542" s="14">
        <f>AVERAGE(0,0,0,10)</f>
        <v>2.5</v>
      </c>
      <c r="AHT2542" s="61"/>
      <c r="AHV2542" s="63"/>
      <c r="AHZ2542" s="61"/>
      <c r="AIB2542" s="63"/>
      <c r="AIF2542" s="61"/>
      <c r="AIH2542" s="63"/>
      <c r="AIL2542" s="61"/>
      <c r="AIM2542" s="14">
        <v>0</v>
      </c>
      <c r="AIN2542" s="14">
        <v>0</v>
      </c>
      <c r="AIO2542" s="14">
        <v>0</v>
      </c>
      <c r="AIR2542" s="61"/>
      <c r="AIT2542" s="60"/>
      <c r="AIX2542" s="61"/>
      <c r="AJB2542" s="63"/>
      <c r="AJF2542" s="61"/>
      <c r="AJH2542" s="63"/>
      <c r="AJL2542" s="61"/>
      <c r="AJN2542" s="63"/>
    </row>
    <row r="2543" spans="1:950" s="14" customFormat="1">
      <c r="B2543" s="14">
        <v>2</v>
      </c>
      <c r="C2543" s="61">
        <v>1</v>
      </c>
      <c r="D2543" s="14" t="s">
        <v>8602</v>
      </c>
      <c r="E2543" s="14" t="s">
        <v>10845</v>
      </c>
      <c r="F2543" s="63"/>
      <c r="O2543" s="61">
        <v>0</v>
      </c>
      <c r="P2543" s="61">
        <v>0</v>
      </c>
      <c r="Q2543" s="61"/>
      <c r="R2543" s="61"/>
      <c r="S2543" s="61"/>
      <c r="T2543" s="61"/>
      <c r="U2543" s="61"/>
      <c r="V2543" s="61"/>
      <c r="W2543" s="61"/>
      <c r="X2543" s="61"/>
      <c r="Y2543" s="61"/>
      <c r="Z2543" s="14">
        <v>0</v>
      </c>
      <c r="AA2543" s="14">
        <v>1</v>
      </c>
      <c r="AB2543" s="14" t="s">
        <v>10846</v>
      </c>
      <c r="DR2543" s="14">
        <v>70</v>
      </c>
      <c r="DT2543" s="14">
        <v>67</v>
      </c>
      <c r="DU2543" s="14">
        <v>55</v>
      </c>
      <c r="DX2543" s="61"/>
      <c r="DY2543" s="61"/>
      <c r="DZ2543" s="61"/>
      <c r="EA2543" s="61"/>
      <c r="EB2543" s="61"/>
      <c r="EC2543" s="61"/>
      <c r="ED2543" s="61"/>
      <c r="EE2543" s="61"/>
      <c r="EF2543" s="61"/>
      <c r="EG2543" s="61"/>
      <c r="EH2543" s="61"/>
      <c r="EI2543" s="61"/>
      <c r="EJ2543" s="61"/>
      <c r="EK2543" s="61"/>
      <c r="EL2543" s="61"/>
      <c r="EM2543" s="61"/>
      <c r="EN2543" s="61"/>
      <c r="EO2543" s="61"/>
      <c r="EP2543" s="61"/>
      <c r="EQ2543" s="61"/>
      <c r="ER2543" s="61"/>
      <c r="ES2543" s="61"/>
      <c r="ET2543" s="61"/>
      <c r="EU2543" s="61"/>
      <c r="EV2543" s="61"/>
      <c r="EW2543" s="61"/>
      <c r="EX2543" s="61"/>
      <c r="EY2543" s="61"/>
      <c r="EZ2543" s="61"/>
      <c r="FA2543" s="61"/>
      <c r="FB2543" s="61"/>
      <c r="FC2543" s="61"/>
      <c r="FD2543" s="61"/>
      <c r="FE2543" s="61"/>
      <c r="FF2543" s="61"/>
      <c r="FG2543" s="61"/>
      <c r="FH2543" s="61"/>
      <c r="FI2543" s="61"/>
      <c r="FJ2543" s="61"/>
      <c r="FK2543" s="61"/>
      <c r="FL2543" s="61"/>
      <c r="FM2543" s="61"/>
      <c r="FN2543" s="61"/>
      <c r="FO2543" s="61"/>
      <c r="FP2543" s="61"/>
      <c r="FQ2543" s="61"/>
      <c r="FR2543" s="61"/>
      <c r="FS2543" s="61"/>
      <c r="FT2543" s="61"/>
      <c r="FU2543" s="61"/>
      <c r="FV2543" s="61"/>
      <c r="FW2543" s="61"/>
      <c r="FX2543" s="61"/>
      <c r="FY2543" s="61"/>
      <c r="FZ2543" s="61"/>
      <c r="GA2543" s="61"/>
      <c r="GB2543" s="61"/>
      <c r="GC2543" s="61"/>
      <c r="GD2543" s="61"/>
      <c r="GE2543" s="61"/>
      <c r="GF2543" s="61"/>
      <c r="GG2543" s="61"/>
      <c r="GH2543" s="61"/>
      <c r="GI2543" s="61"/>
      <c r="GJ2543" s="61"/>
      <c r="GK2543" s="61"/>
      <c r="GL2543" s="61"/>
      <c r="GM2543" s="61"/>
      <c r="GN2543" s="61"/>
      <c r="GO2543" s="61"/>
      <c r="GP2543" s="61"/>
      <c r="GQ2543" s="61"/>
      <c r="GR2543" s="61"/>
      <c r="GS2543" s="61"/>
      <c r="GT2543" s="61"/>
      <c r="GU2543" s="61"/>
      <c r="GV2543" s="61"/>
      <c r="GW2543" s="61"/>
      <c r="GX2543" s="61"/>
      <c r="GY2543" s="61"/>
      <c r="GZ2543" s="61"/>
      <c r="IP2543" s="14">
        <v>98</v>
      </c>
      <c r="IR2543" s="14">
        <v>98</v>
      </c>
      <c r="IS2543" s="14">
        <v>95</v>
      </c>
      <c r="LX2543" s="14">
        <v>66</v>
      </c>
      <c r="LY2543" s="14">
        <v>68</v>
      </c>
      <c r="LZ2543" s="14">
        <v>77</v>
      </c>
      <c r="MA2543" s="14">
        <v>86</v>
      </c>
      <c r="PG2543" s="61">
        <v>18</v>
      </c>
      <c r="PH2543" s="61">
        <v>18</v>
      </c>
      <c r="PI2543" s="61">
        <v>18</v>
      </c>
      <c r="PJ2543" s="61">
        <v>18</v>
      </c>
      <c r="PK2543" s="61"/>
      <c r="PL2543" s="61"/>
      <c r="PM2543" s="61"/>
      <c r="PN2543" s="61"/>
      <c r="PO2543" s="61"/>
      <c r="PP2543" s="61"/>
      <c r="PQ2543" s="61"/>
      <c r="PR2543" s="61"/>
      <c r="PS2543" s="61"/>
      <c r="PT2543" s="61"/>
      <c r="PU2543" s="61"/>
      <c r="PV2543" s="61"/>
      <c r="PW2543" s="61"/>
      <c r="PX2543" s="61"/>
      <c r="PY2543" s="61"/>
      <c r="PZ2543" s="61"/>
      <c r="QA2543" s="61"/>
      <c r="QB2543" s="61"/>
      <c r="QC2543" s="61"/>
      <c r="QD2543" s="61"/>
      <c r="QE2543" s="61"/>
      <c r="QF2543" s="61"/>
      <c r="QG2543" s="61"/>
      <c r="QH2543" s="61"/>
      <c r="QI2543" s="61"/>
      <c r="QJ2543" s="61"/>
      <c r="QK2543" s="61"/>
      <c r="QL2543" s="61"/>
      <c r="QM2543" s="61"/>
      <c r="QN2543" s="61"/>
      <c r="QO2543" s="61"/>
      <c r="QP2543" s="61"/>
      <c r="QQ2543" s="61"/>
      <c r="QR2543" s="61"/>
      <c r="QS2543" s="61"/>
      <c r="QT2543" s="61"/>
      <c r="QU2543" s="61"/>
      <c r="QV2543" s="61"/>
      <c r="QW2543" s="61"/>
      <c r="QX2543" s="61"/>
      <c r="QY2543" s="61"/>
      <c r="QZ2543" s="61"/>
      <c r="RA2543" s="61"/>
      <c r="RB2543" s="61"/>
      <c r="RC2543" s="61"/>
      <c r="RD2543" s="61"/>
      <c r="RE2543" s="61"/>
      <c r="RF2543" s="61"/>
      <c r="RG2543" s="61"/>
      <c r="RH2543" s="61"/>
      <c r="RI2543" s="61"/>
      <c r="RJ2543" s="61"/>
      <c r="RK2543" s="61"/>
      <c r="RL2543" s="61"/>
      <c r="RM2543" s="61"/>
      <c r="RN2543" s="61"/>
      <c r="RO2543" s="61"/>
      <c r="RP2543" s="61"/>
      <c r="RQ2543" s="61"/>
      <c r="RR2543" s="61"/>
      <c r="RS2543" s="61"/>
      <c r="RT2543" s="61"/>
      <c r="RU2543" s="61"/>
      <c r="RV2543" s="61"/>
      <c r="RW2543" s="61"/>
      <c r="RX2543" s="61"/>
      <c r="RY2543" s="61"/>
      <c r="RZ2543" s="61"/>
      <c r="SA2543" s="61"/>
      <c r="SB2543" s="61"/>
      <c r="SC2543" s="61"/>
      <c r="SD2543" s="61"/>
      <c r="SE2543" s="61"/>
      <c r="SF2543" s="61"/>
      <c r="SG2543" s="61"/>
      <c r="SH2543" s="61"/>
      <c r="SI2543" s="61"/>
      <c r="SJ2543" s="61"/>
      <c r="SK2543" s="61"/>
      <c r="SL2543" s="61"/>
      <c r="SM2543" s="61"/>
      <c r="SN2543" s="61"/>
      <c r="SO2543" s="61"/>
      <c r="SP2543" s="14">
        <v>98.1</v>
      </c>
      <c r="SR2543" s="14">
        <v>100</v>
      </c>
      <c r="SS2543" s="14">
        <v>99.8</v>
      </c>
      <c r="WQ2543" s="14">
        <v>0</v>
      </c>
      <c r="WS2543" s="14">
        <v>0</v>
      </c>
      <c r="WT2543" s="14">
        <v>0</v>
      </c>
      <c r="ZY2543" s="61"/>
      <c r="ZZ2543" s="61"/>
      <c r="AAA2543" s="61"/>
      <c r="AAI2543" s="63"/>
      <c r="AAM2543" s="61"/>
      <c r="AAO2543" s="63"/>
      <c r="AAS2543" s="61"/>
      <c r="AAU2543" s="63"/>
      <c r="AAY2543" s="14">
        <v>25</v>
      </c>
      <c r="ABB2543" s="14">
        <v>12.7</v>
      </c>
      <c r="ABE2543" s="14">
        <v>38.299999999999997</v>
      </c>
      <c r="ABJ2543" s="14">
        <v>1.7</v>
      </c>
      <c r="ABM2543" s="61">
        <v>13.45</v>
      </c>
      <c r="ABN2543" s="61"/>
      <c r="ABO2543" s="14">
        <v>217</v>
      </c>
      <c r="ABU2543" s="14">
        <v>141</v>
      </c>
      <c r="ABX2543" s="14">
        <v>3.6</v>
      </c>
      <c r="ACA2543" s="61">
        <v>101</v>
      </c>
      <c r="ACB2543" s="61"/>
      <c r="ACC2543" s="61"/>
      <c r="ACD2543" s="14">
        <v>8.9</v>
      </c>
      <c r="ACG2543" s="14">
        <v>170</v>
      </c>
      <c r="ACQ2543" s="14">
        <v>16</v>
      </c>
      <c r="ACT2543" s="14">
        <v>1.03</v>
      </c>
      <c r="ACW2543" s="14">
        <v>15</v>
      </c>
      <c r="AGK2543" s="61"/>
      <c r="AGM2543" s="63"/>
      <c r="AGQ2543" s="61"/>
      <c r="AGS2543" s="14">
        <v>1</v>
      </c>
      <c r="AGT2543" s="14">
        <v>1</v>
      </c>
      <c r="AGU2543" s="14">
        <v>0</v>
      </c>
      <c r="AGV2543" s="14">
        <v>1</v>
      </c>
      <c r="AGW2543" s="14">
        <v>0</v>
      </c>
      <c r="AGX2543" s="14">
        <v>0</v>
      </c>
      <c r="AGY2543" s="14">
        <v>0</v>
      </c>
      <c r="AGZ2543" s="14">
        <v>3</v>
      </c>
      <c r="AHA2543" s="14">
        <v>0</v>
      </c>
      <c r="AHB2543" s="14">
        <v>0</v>
      </c>
      <c r="AHC2543" s="14">
        <v>0</v>
      </c>
      <c r="AHD2543" s="14">
        <v>1</v>
      </c>
      <c r="AHE2543" s="14">
        <v>0</v>
      </c>
      <c r="AHF2543" s="14">
        <v>0</v>
      </c>
      <c r="AHH2543" s="14">
        <v>0</v>
      </c>
      <c r="AHI2543" s="14">
        <v>0</v>
      </c>
      <c r="AHK2543" s="14">
        <v>0</v>
      </c>
      <c r="AHL2543" s="14">
        <v>0</v>
      </c>
      <c r="AHM2543" s="14">
        <v>0</v>
      </c>
      <c r="AHN2543" s="14">
        <v>0</v>
      </c>
      <c r="AHO2543" s="14">
        <v>0</v>
      </c>
      <c r="AHP2543" s="14">
        <v>0</v>
      </c>
      <c r="AHQ2543" s="14">
        <v>0</v>
      </c>
      <c r="AHR2543" s="14">
        <f>AVERAGE(0.1,10,10,0,0)</f>
        <v>4.0200000000000005</v>
      </c>
      <c r="AHT2543" s="61"/>
      <c r="AHV2543" s="63"/>
      <c r="AHZ2543" s="61"/>
      <c r="AIB2543" s="63"/>
      <c r="AIF2543" s="61"/>
      <c r="AIH2543" s="63"/>
      <c r="AIL2543" s="61"/>
      <c r="AIM2543" s="14">
        <v>0</v>
      </c>
      <c r="AIN2543" s="14">
        <v>1</v>
      </c>
      <c r="AIO2543" s="14">
        <v>0</v>
      </c>
      <c r="AIR2543" s="61"/>
      <c r="AIT2543" s="60"/>
      <c r="AIX2543" s="61"/>
      <c r="AJB2543" s="63"/>
      <c r="AJF2543" s="61"/>
      <c r="AJH2543" s="63"/>
      <c r="AJL2543" s="61"/>
      <c r="AJN2543" s="63"/>
    </row>
    <row r="2544" spans="1:950" s="14" customFormat="1">
      <c r="B2544" s="14">
        <v>3</v>
      </c>
      <c r="C2544" s="61">
        <v>1</v>
      </c>
      <c r="D2544" s="14" t="s">
        <v>6191</v>
      </c>
      <c r="F2544" s="63"/>
      <c r="O2544" s="61">
        <v>0</v>
      </c>
      <c r="P2544" s="61"/>
      <c r="Q2544" s="61"/>
      <c r="R2544" s="61"/>
      <c r="S2544" s="61"/>
      <c r="T2544" s="61"/>
      <c r="U2544" s="61"/>
      <c r="V2544" s="61"/>
      <c r="W2544" s="61"/>
      <c r="X2544" s="61"/>
      <c r="Y2544" s="61"/>
      <c r="Z2544" s="14">
        <v>0</v>
      </c>
      <c r="AA2544" s="14">
        <v>2</v>
      </c>
      <c r="AB2544" s="14" t="s">
        <v>10847</v>
      </c>
      <c r="DS2544" s="14">
        <v>65</v>
      </c>
      <c r="DU2544" s="14">
        <v>71</v>
      </c>
      <c r="DW2544" s="14">
        <v>69</v>
      </c>
      <c r="DX2544" s="61"/>
      <c r="DY2544" s="61"/>
      <c r="DZ2544" s="61"/>
      <c r="EA2544" s="61"/>
      <c r="EB2544" s="61"/>
      <c r="EC2544" s="61"/>
      <c r="ED2544" s="61"/>
      <c r="EE2544" s="61"/>
      <c r="EF2544" s="61"/>
      <c r="EG2544" s="61"/>
      <c r="EH2544" s="61"/>
      <c r="EI2544" s="61"/>
      <c r="EJ2544" s="61"/>
      <c r="EK2544" s="61"/>
      <c r="EL2544" s="61"/>
      <c r="EM2544" s="61"/>
      <c r="EN2544" s="61"/>
      <c r="EO2544" s="61"/>
      <c r="EP2544" s="61"/>
      <c r="EQ2544" s="61"/>
      <c r="ER2544" s="61"/>
      <c r="ES2544" s="61"/>
      <c r="ET2544" s="61"/>
      <c r="EU2544" s="61"/>
      <c r="EV2544" s="61"/>
      <c r="EW2544" s="61"/>
      <c r="EX2544" s="61"/>
      <c r="EY2544" s="61"/>
      <c r="EZ2544" s="61"/>
      <c r="FA2544" s="61"/>
      <c r="FB2544" s="61"/>
      <c r="FC2544" s="61"/>
      <c r="FD2544" s="61"/>
      <c r="FE2544" s="61"/>
      <c r="FF2544" s="61"/>
      <c r="FG2544" s="61"/>
      <c r="FH2544" s="61"/>
      <c r="FI2544" s="61"/>
      <c r="FJ2544" s="61"/>
      <c r="FK2544" s="61"/>
      <c r="FL2544" s="61"/>
      <c r="FM2544" s="61"/>
      <c r="FN2544" s="61"/>
      <c r="FO2544" s="61"/>
      <c r="FP2544" s="61"/>
      <c r="FQ2544" s="61"/>
      <c r="FR2544" s="61"/>
      <c r="FS2544" s="61"/>
      <c r="FT2544" s="61"/>
      <c r="FU2544" s="61"/>
      <c r="FV2544" s="61"/>
      <c r="FW2544" s="61"/>
      <c r="FX2544" s="61"/>
      <c r="FY2544" s="61"/>
      <c r="FZ2544" s="61"/>
      <c r="GA2544" s="61"/>
      <c r="GB2544" s="61"/>
      <c r="GC2544" s="61"/>
      <c r="GD2544" s="61"/>
      <c r="GE2544" s="61"/>
      <c r="GF2544" s="61"/>
      <c r="GG2544" s="61"/>
      <c r="GH2544" s="61"/>
      <c r="GI2544" s="61"/>
      <c r="GJ2544" s="61"/>
      <c r="GK2544" s="61"/>
      <c r="GL2544" s="61"/>
      <c r="GM2544" s="61"/>
      <c r="GN2544" s="61"/>
      <c r="GO2544" s="61"/>
      <c r="GP2544" s="61"/>
      <c r="GQ2544" s="61"/>
      <c r="GR2544" s="61"/>
      <c r="GS2544" s="61"/>
      <c r="GT2544" s="61"/>
      <c r="GU2544" s="61"/>
      <c r="GV2544" s="61"/>
      <c r="GW2544" s="61"/>
      <c r="GX2544" s="61"/>
      <c r="GY2544" s="61"/>
      <c r="GZ2544" s="61"/>
      <c r="IQ2544" s="14">
        <v>96</v>
      </c>
      <c r="IS2544" s="14">
        <v>97</v>
      </c>
      <c r="IU2544" s="14">
        <v>96</v>
      </c>
      <c r="LX2544" s="14">
        <v>77</v>
      </c>
      <c r="LY2544" s="14">
        <v>74</v>
      </c>
      <c r="LZ2544" s="14">
        <v>79</v>
      </c>
      <c r="MB2544" s="14">
        <v>72</v>
      </c>
      <c r="PG2544" s="61">
        <v>18</v>
      </c>
      <c r="PH2544" s="61">
        <v>18</v>
      </c>
      <c r="PI2544" s="61">
        <v>18</v>
      </c>
      <c r="PJ2544" s="61">
        <v>18</v>
      </c>
      <c r="PK2544" s="61"/>
      <c r="PL2544" s="61">
        <v>18</v>
      </c>
      <c r="PM2544" s="61"/>
      <c r="PN2544" s="61"/>
      <c r="PO2544" s="61"/>
      <c r="PP2544" s="61"/>
      <c r="PQ2544" s="61"/>
      <c r="PR2544" s="61"/>
      <c r="PS2544" s="61"/>
      <c r="PT2544" s="61"/>
      <c r="PU2544" s="61"/>
      <c r="PV2544" s="61"/>
      <c r="PW2544" s="61"/>
      <c r="PX2544" s="61"/>
      <c r="PY2544" s="61"/>
      <c r="PZ2544" s="61"/>
      <c r="QA2544" s="61"/>
      <c r="QB2544" s="61"/>
      <c r="QC2544" s="61"/>
      <c r="QD2544" s="61"/>
      <c r="QE2544" s="61"/>
      <c r="QF2544" s="61"/>
      <c r="QG2544" s="61"/>
      <c r="QH2544" s="61"/>
      <c r="QI2544" s="61"/>
      <c r="QJ2544" s="61"/>
      <c r="QK2544" s="61"/>
      <c r="QL2544" s="61"/>
      <c r="QM2544" s="61"/>
      <c r="QN2544" s="61"/>
      <c r="QO2544" s="61"/>
      <c r="QP2544" s="61"/>
      <c r="QQ2544" s="61"/>
      <c r="QR2544" s="61"/>
      <c r="QS2544" s="61"/>
      <c r="QT2544" s="61"/>
      <c r="QU2544" s="61"/>
      <c r="QV2544" s="61"/>
      <c r="QW2544" s="61"/>
      <c r="QX2544" s="61"/>
      <c r="QY2544" s="61"/>
      <c r="QZ2544" s="61"/>
      <c r="RA2544" s="61"/>
      <c r="RB2544" s="61"/>
      <c r="RC2544" s="61"/>
      <c r="RD2544" s="61"/>
      <c r="RE2544" s="61"/>
      <c r="RF2544" s="61"/>
      <c r="RG2544" s="61"/>
      <c r="RH2544" s="61"/>
      <c r="RI2544" s="61"/>
      <c r="RJ2544" s="61"/>
      <c r="RK2544" s="61"/>
      <c r="RL2544" s="61"/>
      <c r="RM2544" s="61"/>
      <c r="RN2544" s="61"/>
      <c r="RO2544" s="61"/>
      <c r="RP2544" s="61"/>
      <c r="RQ2544" s="61"/>
      <c r="RR2544" s="61"/>
      <c r="RS2544" s="61"/>
      <c r="RT2544" s="61"/>
      <c r="RU2544" s="61"/>
      <c r="RV2544" s="61"/>
      <c r="RW2544" s="61"/>
      <c r="RX2544" s="61"/>
      <c r="RY2544" s="61"/>
      <c r="RZ2544" s="61"/>
      <c r="SA2544" s="61"/>
      <c r="SB2544" s="61"/>
      <c r="SC2544" s="61"/>
      <c r="SD2544" s="61"/>
      <c r="SE2544" s="61"/>
      <c r="SF2544" s="61"/>
      <c r="SG2544" s="61"/>
      <c r="SH2544" s="61"/>
      <c r="SI2544" s="61"/>
      <c r="SJ2544" s="61"/>
      <c r="SK2544" s="61"/>
      <c r="SL2544" s="61"/>
      <c r="SM2544" s="61"/>
      <c r="SN2544" s="61"/>
      <c r="SO2544" s="61"/>
      <c r="SQ2544" s="14">
        <v>99.3</v>
      </c>
      <c r="SS2544" s="14">
        <v>100.8</v>
      </c>
      <c r="ST2544" s="14">
        <v>98.9</v>
      </c>
      <c r="SU2544" s="14">
        <v>99</v>
      </c>
      <c r="WR2544" s="14">
        <v>0</v>
      </c>
      <c r="WT2544" s="14">
        <v>0</v>
      </c>
      <c r="WV2544" s="14">
        <v>0</v>
      </c>
      <c r="ZY2544" s="61"/>
      <c r="ZZ2544" s="61"/>
      <c r="AAA2544" s="61"/>
      <c r="AAI2544" s="63"/>
      <c r="AAM2544" s="61"/>
      <c r="AAO2544" s="63"/>
      <c r="AAS2544" s="61"/>
      <c r="AAU2544" s="63"/>
      <c r="AAY2544" s="14">
        <v>25</v>
      </c>
      <c r="ABB2544" s="14">
        <v>11.4</v>
      </c>
      <c r="ABE2544" s="14">
        <v>34.6</v>
      </c>
      <c r="ABM2544" s="61">
        <v>6.48</v>
      </c>
      <c r="ABN2544" s="61"/>
      <c r="ABO2544" s="14">
        <v>209</v>
      </c>
      <c r="ABU2544" s="14">
        <v>142</v>
      </c>
      <c r="ABX2544" s="14">
        <v>3.2</v>
      </c>
      <c r="ACA2544" s="61">
        <v>104</v>
      </c>
      <c r="ACB2544" s="61"/>
      <c r="ACC2544" s="61"/>
      <c r="ACD2544" s="14">
        <v>8.6</v>
      </c>
      <c r="ACG2544" s="14">
        <v>118</v>
      </c>
      <c r="ACQ2544" s="14">
        <v>13</v>
      </c>
      <c r="ACT2544" s="14">
        <v>1.01</v>
      </c>
      <c r="ACW2544" s="14">
        <v>13</v>
      </c>
      <c r="AGK2544" s="61"/>
      <c r="AGM2544" s="63"/>
      <c r="AGQ2544" s="61"/>
      <c r="AGS2544" s="14">
        <v>1</v>
      </c>
      <c r="AGT2544" s="14">
        <v>0</v>
      </c>
      <c r="AGU2544" s="14">
        <v>0</v>
      </c>
      <c r="AGV2544" s="14">
        <v>1</v>
      </c>
      <c r="AGW2544" s="14">
        <v>0</v>
      </c>
      <c r="AGX2544" s="14">
        <v>0</v>
      </c>
      <c r="AGY2544" s="14">
        <v>0</v>
      </c>
      <c r="AGZ2544" s="14">
        <v>3</v>
      </c>
      <c r="AHA2544" s="14">
        <v>0</v>
      </c>
      <c r="AHB2544" s="14">
        <v>0</v>
      </c>
      <c r="AHC2544" s="14">
        <v>2</v>
      </c>
      <c r="AHD2544" s="14">
        <v>0</v>
      </c>
      <c r="AHE2544" s="14">
        <v>0</v>
      </c>
      <c r="AHF2544" s="14">
        <v>0</v>
      </c>
      <c r="AHH2544" s="14">
        <v>0</v>
      </c>
      <c r="AHI2544" s="14">
        <v>0</v>
      </c>
      <c r="AHK2544" s="14">
        <v>0</v>
      </c>
      <c r="AHL2544" s="14">
        <v>0</v>
      </c>
      <c r="AHM2544" s="14">
        <v>0</v>
      </c>
      <c r="AHN2544" s="14">
        <v>0</v>
      </c>
      <c r="AHO2544" s="14">
        <v>0</v>
      </c>
      <c r="AHP2544" s="14">
        <v>0</v>
      </c>
      <c r="AHQ2544" s="14">
        <v>0</v>
      </c>
      <c r="AHR2544" s="14">
        <v>0</v>
      </c>
      <c r="AHT2544" s="61"/>
      <c r="AHV2544" s="63"/>
      <c r="AHZ2544" s="61"/>
      <c r="AIB2544" s="63"/>
      <c r="AIF2544" s="61"/>
      <c r="AIH2544" s="63"/>
      <c r="AIL2544" s="61"/>
      <c r="AIM2544" s="14">
        <v>0</v>
      </c>
      <c r="AIN2544" s="14">
        <v>1</v>
      </c>
      <c r="AIO2544" s="14">
        <v>0</v>
      </c>
      <c r="AIR2544" s="61"/>
      <c r="AIT2544" s="60"/>
      <c r="AIX2544" s="61"/>
      <c r="AJB2544" s="63"/>
      <c r="AJF2544" s="61"/>
      <c r="AJH2544" s="63"/>
      <c r="AJL2544" s="61"/>
      <c r="AJN2544" s="63"/>
    </row>
    <row r="2545" spans="1:951" s="14" customFormat="1">
      <c r="B2545" s="14">
        <v>4</v>
      </c>
      <c r="C2545" s="61">
        <v>0</v>
      </c>
      <c r="F2545" s="63"/>
      <c r="O2545" s="61"/>
      <c r="P2545" s="61"/>
      <c r="Q2545" s="61"/>
      <c r="R2545" s="61"/>
      <c r="S2545" s="61"/>
      <c r="T2545" s="61"/>
      <c r="U2545" s="61"/>
      <c r="V2545" s="61"/>
      <c r="W2545" s="61"/>
      <c r="X2545" s="61"/>
      <c r="Y2545" s="61"/>
      <c r="Z2545" s="14">
        <v>0</v>
      </c>
      <c r="AA2545" s="14">
        <v>2</v>
      </c>
      <c r="AB2545" s="14" t="s">
        <v>10848</v>
      </c>
      <c r="DS2545" s="14">
        <v>71</v>
      </c>
      <c r="DT2545" s="14">
        <v>68</v>
      </c>
      <c r="DU2545" s="14">
        <v>65</v>
      </c>
      <c r="DX2545" s="61"/>
      <c r="DY2545" s="61"/>
      <c r="DZ2545" s="61"/>
      <c r="EA2545" s="61"/>
      <c r="EB2545" s="61"/>
      <c r="EC2545" s="61"/>
      <c r="ED2545" s="61"/>
      <c r="EE2545" s="61"/>
      <c r="EF2545" s="61"/>
      <c r="EG2545" s="61"/>
      <c r="EH2545" s="61"/>
      <c r="EI2545" s="61"/>
      <c r="EJ2545" s="61"/>
      <c r="EK2545" s="61"/>
      <c r="EL2545" s="61"/>
      <c r="EM2545" s="61"/>
      <c r="EN2545" s="61"/>
      <c r="EO2545" s="61"/>
      <c r="EP2545" s="61"/>
      <c r="EQ2545" s="61"/>
      <c r="ER2545" s="61"/>
      <c r="ES2545" s="61"/>
      <c r="ET2545" s="61"/>
      <c r="EU2545" s="61"/>
      <c r="EV2545" s="61"/>
      <c r="EW2545" s="61"/>
      <c r="EX2545" s="61"/>
      <c r="EY2545" s="61"/>
      <c r="EZ2545" s="61"/>
      <c r="FA2545" s="61"/>
      <c r="FB2545" s="61"/>
      <c r="FC2545" s="61"/>
      <c r="FD2545" s="61"/>
      <c r="FE2545" s="61"/>
      <c r="FF2545" s="61"/>
      <c r="FG2545" s="61"/>
      <c r="FH2545" s="61"/>
      <c r="FI2545" s="61"/>
      <c r="FJ2545" s="61"/>
      <c r="FK2545" s="61"/>
      <c r="FL2545" s="61"/>
      <c r="FM2545" s="61"/>
      <c r="FN2545" s="61"/>
      <c r="FO2545" s="61"/>
      <c r="FP2545" s="61"/>
      <c r="FQ2545" s="61"/>
      <c r="FR2545" s="61"/>
      <c r="FS2545" s="61"/>
      <c r="FT2545" s="61"/>
      <c r="FU2545" s="61"/>
      <c r="FV2545" s="61"/>
      <c r="FW2545" s="61"/>
      <c r="FX2545" s="61"/>
      <c r="FY2545" s="61"/>
      <c r="FZ2545" s="61"/>
      <c r="GA2545" s="61"/>
      <c r="GB2545" s="61"/>
      <c r="GC2545" s="61"/>
      <c r="GD2545" s="61"/>
      <c r="GE2545" s="61"/>
      <c r="GF2545" s="61"/>
      <c r="GG2545" s="61"/>
      <c r="GH2545" s="61"/>
      <c r="GI2545" s="61"/>
      <c r="GJ2545" s="61"/>
      <c r="GK2545" s="61"/>
      <c r="GL2545" s="61"/>
      <c r="GM2545" s="61"/>
      <c r="GN2545" s="61"/>
      <c r="GO2545" s="61"/>
      <c r="GP2545" s="61"/>
      <c r="GQ2545" s="61"/>
      <c r="GR2545" s="61"/>
      <c r="GS2545" s="61"/>
      <c r="GT2545" s="61"/>
      <c r="GU2545" s="61"/>
      <c r="GV2545" s="61"/>
      <c r="GW2545" s="61"/>
      <c r="GX2545" s="61"/>
      <c r="GY2545" s="61"/>
      <c r="GZ2545" s="61"/>
      <c r="IQ2545" s="14">
        <v>98</v>
      </c>
      <c r="IR2545" s="14">
        <v>96</v>
      </c>
      <c r="IS2545" s="14">
        <v>96</v>
      </c>
      <c r="LY2545" s="14">
        <v>72</v>
      </c>
      <c r="LZ2545" s="14">
        <v>76</v>
      </c>
      <c r="MA2545" s="14">
        <v>68</v>
      </c>
      <c r="PG2545" s="61"/>
      <c r="PH2545" s="61">
        <v>18</v>
      </c>
      <c r="PI2545" s="61">
        <v>18</v>
      </c>
      <c r="PJ2545" s="61">
        <v>18</v>
      </c>
      <c r="PK2545" s="61"/>
      <c r="PL2545" s="61"/>
      <c r="PM2545" s="61"/>
      <c r="PN2545" s="61"/>
      <c r="PO2545" s="61"/>
      <c r="PP2545" s="61"/>
      <c r="PQ2545" s="61"/>
      <c r="PR2545" s="61"/>
      <c r="PS2545" s="61"/>
      <c r="PT2545" s="61"/>
      <c r="PU2545" s="61"/>
      <c r="PV2545" s="61"/>
      <c r="PW2545" s="61"/>
      <c r="PX2545" s="61"/>
      <c r="PY2545" s="61"/>
      <c r="PZ2545" s="61"/>
      <c r="QA2545" s="61"/>
      <c r="QB2545" s="61"/>
      <c r="QC2545" s="61"/>
      <c r="QD2545" s="61"/>
      <c r="QE2545" s="61"/>
      <c r="QF2545" s="61"/>
      <c r="QG2545" s="61"/>
      <c r="QH2545" s="61"/>
      <c r="QI2545" s="61"/>
      <c r="QJ2545" s="61"/>
      <c r="QK2545" s="61"/>
      <c r="QL2545" s="61"/>
      <c r="QM2545" s="61"/>
      <c r="QN2545" s="61"/>
      <c r="QO2545" s="61"/>
      <c r="QP2545" s="61"/>
      <c r="QQ2545" s="61"/>
      <c r="QR2545" s="61"/>
      <c r="QS2545" s="61"/>
      <c r="QT2545" s="61"/>
      <c r="QU2545" s="61"/>
      <c r="QV2545" s="61"/>
      <c r="QW2545" s="61"/>
      <c r="QX2545" s="61"/>
      <c r="QY2545" s="61"/>
      <c r="QZ2545" s="61"/>
      <c r="RA2545" s="61"/>
      <c r="RB2545" s="61"/>
      <c r="RC2545" s="61"/>
      <c r="RD2545" s="61"/>
      <c r="RE2545" s="61"/>
      <c r="RF2545" s="61"/>
      <c r="RG2545" s="61"/>
      <c r="RH2545" s="61"/>
      <c r="RI2545" s="61"/>
      <c r="RJ2545" s="61"/>
      <c r="RK2545" s="61"/>
      <c r="RL2545" s="61"/>
      <c r="RM2545" s="61"/>
      <c r="RN2545" s="61"/>
      <c r="RO2545" s="61"/>
      <c r="RP2545" s="61"/>
      <c r="RQ2545" s="61"/>
      <c r="RR2545" s="61"/>
      <c r="RS2545" s="61"/>
      <c r="RT2545" s="61"/>
      <c r="RU2545" s="61"/>
      <c r="RV2545" s="61"/>
      <c r="RW2545" s="61"/>
      <c r="RX2545" s="61"/>
      <c r="RY2545" s="61"/>
      <c r="RZ2545" s="61"/>
      <c r="SA2545" s="61"/>
      <c r="SB2545" s="61"/>
      <c r="SC2545" s="61"/>
      <c r="SD2545" s="61"/>
      <c r="SE2545" s="61"/>
      <c r="SF2545" s="61"/>
      <c r="SG2545" s="61"/>
      <c r="SH2545" s="61"/>
      <c r="SI2545" s="61"/>
      <c r="SJ2545" s="61"/>
      <c r="SK2545" s="61"/>
      <c r="SL2545" s="61"/>
      <c r="SM2545" s="61"/>
      <c r="SN2545" s="61"/>
      <c r="SO2545" s="61"/>
      <c r="SQ2545" s="14">
        <v>98</v>
      </c>
      <c r="SR2545" s="14">
        <v>98.7</v>
      </c>
      <c r="SS2545" s="14">
        <v>97.8</v>
      </c>
      <c r="WQ2545" s="14">
        <v>0</v>
      </c>
      <c r="WR2545" s="14">
        <v>0</v>
      </c>
      <c r="WS2545" s="14">
        <v>0</v>
      </c>
      <c r="WT2545" s="14">
        <v>0</v>
      </c>
      <c r="ZY2545" s="61"/>
      <c r="ZZ2545" s="61"/>
      <c r="AAA2545" s="61"/>
      <c r="AAI2545" s="63"/>
      <c r="AAM2545" s="61"/>
      <c r="AAO2545" s="63"/>
      <c r="AAS2545" s="61"/>
      <c r="AAU2545" s="63"/>
      <c r="AAY2545" s="14">
        <v>27</v>
      </c>
      <c r="ABB2545" s="14">
        <v>11.9</v>
      </c>
      <c r="ABE2545" s="14">
        <v>36.9</v>
      </c>
      <c r="ABM2545" s="61">
        <v>4.0199999999999996</v>
      </c>
      <c r="ABN2545" s="61"/>
      <c r="ABO2545" s="14">
        <v>223</v>
      </c>
      <c r="ABU2545" s="14">
        <v>143</v>
      </c>
      <c r="ABX2545" s="14">
        <v>4</v>
      </c>
      <c r="ACA2545" s="61">
        <v>105</v>
      </c>
      <c r="ACB2545" s="61"/>
      <c r="ACC2545" s="61"/>
      <c r="ACD2545" s="14">
        <v>8.5</v>
      </c>
      <c r="ACG2545" s="14">
        <v>127</v>
      </c>
      <c r="ACQ2545" s="14">
        <v>13</v>
      </c>
      <c r="ACT2545" s="14">
        <v>1</v>
      </c>
      <c r="ACW2545" s="14">
        <v>11</v>
      </c>
      <c r="ADR2545" s="14">
        <v>2.2999999999999998</v>
      </c>
      <c r="AGK2545" s="61"/>
      <c r="AGM2545" s="63"/>
      <c r="AGQ2545" s="61"/>
      <c r="AGS2545" s="14">
        <v>1</v>
      </c>
      <c r="AGT2545" s="14">
        <v>0</v>
      </c>
      <c r="AGU2545" s="14">
        <v>0</v>
      </c>
      <c r="AGV2545" s="14">
        <v>1</v>
      </c>
      <c r="AGW2545" s="14">
        <v>0</v>
      </c>
      <c r="AGX2545" s="14">
        <v>0</v>
      </c>
      <c r="AGY2545" s="14">
        <v>0</v>
      </c>
      <c r="AGZ2545" s="14">
        <v>3</v>
      </c>
      <c r="AHA2545" s="14">
        <v>0</v>
      </c>
      <c r="AHB2545" s="14">
        <v>0</v>
      </c>
      <c r="AHC2545" s="14">
        <v>1</v>
      </c>
      <c r="AHD2545" s="14">
        <v>0</v>
      </c>
      <c r="AHE2545" s="14">
        <v>0</v>
      </c>
      <c r="AHF2545" s="14">
        <v>0</v>
      </c>
      <c r="AHH2545" s="14">
        <v>0</v>
      </c>
      <c r="AHI2545" s="14">
        <v>0</v>
      </c>
      <c r="AHK2545" s="14">
        <v>0</v>
      </c>
      <c r="AHL2545" s="14">
        <v>0</v>
      </c>
      <c r="AHM2545" s="14">
        <v>0</v>
      </c>
      <c r="AHN2545" s="14">
        <v>0</v>
      </c>
      <c r="AHO2545" s="14">
        <v>0</v>
      </c>
      <c r="AHP2545" s="14">
        <v>0</v>
      </c>
      <c r="AHQ2545" s="14">
        <v>0</v>
      </c>
      <c r="AHR2545" s="14">
        <v>0</v>
      </c>
      <c r="AHT2545" s="61"/>
      <c r="AHV2545" s="63"/>
      <c r="AHZ2545" s="61"/>
      <c r="AIB2545" s="63"/>
      <c r="AIF2545" s="61"/>
      <c r="AIH2545" s="63"/>
      <c r="AIL2545" s="61"/>
      <c r="AIM2545" s="14">
        <v>0</v>
      </c>
      <c r="AIN2545" s="14">
        <v>1</v>
      </c>
      <c r="AIO2545" s="14">
        <v>0</v>
      </c>
      <c r="AIR2545" s="61"/>
      <c r="AIT2545" s="60"/>
      <c r="AIX2545" s="61"/>
      <c r="AJB2545" s="63"/>
      <c r="AJF2545" s="61"/>
      <c r="AJH2545" s="63"/>
      <c r="AJL2545" s="61"/>
      <c r="AJN2545" s="63"/>
    </row>
    <row r="2546" spans="1:951" s="31" customFormat="1">
      <c r="B2546" s="31">
        <v>5</v>
      </c>
      <c r="C2546" s="31">
        <v>0</v>
      </c>
      <c r="F2546" s="82"/>
      <c r="G2546" s="83"/>
      <c r="Z2546" s="31">
        <v>0</v>
      </c>
      <c r="AA2546" s="31">
        <v>2</v>
      </c>
      <c r="AB2546" s="83" t="s">
        <v>10849</v>
      </c>
      <c r="DR2546" s="31">
        <v>71</v>
      </c>
      <c r="IP2546" s="31">
        <v>97</v>
      </c>
      <c r="LX2546" s="31">
        <v>76</v>
      </c>
      <c r="PG2546" s="31">
        <v>18</v>
      </c>
      <c r="SP2546" s="31">
        <v>98.3</v>
      </c>
      <c r="WQ2546" s="31">
        <v>0</v>
      </c>
      <c r="AAI2546" s="82"/>
      <c r="AAJ2546" s="83"/>
      <c r="AAO2546" s="82"/>
      <c r="AAP2546" s="83"/>
      <c r="AAU2546" s="82"/>
      <c r="AAV2546" s="83"/>
      <c r="AAY2546" s="31">
        <v>27</v>
      </c>
      <c r="ABB2546" s="31">
        <v>12.4</v>
      </c>
      <c r="ABE2546" s="31">
        <v>37.700000000000003</v>
      </c>
      <c r="ABM2546" s="31">
        <v>4.09</v>
      </c>
      <c r="ABO2546" s="31">
        <v>225</v>
      </c>
      <c r="ABU2546" s="31">
        <v>138</v>
      </c>
      <c r="ABX2546" s="31">
        <v>4</v>
      </c>
      <c r="ACA2546" s="31">
        <v>102</v>
      </c>
      <c r="ACD2546" s="31">
        <v>8.5</v>
      </c>
      <c r="ACG2546" s="31">
        <v>110</v>
      </c>
      <c r="ACQ2546" s="31">
        <v>16</v>
      </c>
      <c r="ACT2546" s="31">
        <v>1.07</v>
      </c>
      <c r="ACW2546" s="31">
        <v>9</v>
      </c>
      <c r="ADR2546" s="31">
        <v>2.2000000000000002</v>
      </c>
      <c r="AGM2546" s="82"/>
      <c r="AGN2546" s="83"/>
      <c r="AGS2546" s="31">
        <v>0</v>
      </c>
      <c r="AGT2546" s="31">
        <v>0</v>
      </c>
      <c r="AGU2546" s="31">
        <v>0</v>
      </c>
      <c r="AGV2546" s="31">
        <v>0</v>
      </c>
      <c r="AGW2546" s="31">
        <v>0</v>
      </c>
      <c r="AGX2546" s="31">
        <v>0</v>
      </c>
      <c r="AGY2546" s="31">
        <v>0</v>
      </c>
      <c r="AGZ2546" s="31">
        <v>1</v>
      </c>
      <c r="AHA2546" s="31">
        <v>0</v>
      </c>
      <c r="AHB2546" s="31">
        <v>0</v>
      </c>
      <c r="AHC2546" s="31">
        <v>1</v>
      </c>
      <c r="AHD2546" s="31">
        <v>0</v>
      </c>
      <c r="AHE2546" s="31">
        <v>0</v>
      </c>
      <c r="AHF2546" s="31">
        <v>0</v>
      </c>
      <c r="AHH2546" s="31">
        <v>0</v>
      </c>
      <c r="AHI2546" s="31">
        <v>0</v>
      </c>
      <c r="AHK2546" s="31">
        <v>0</v>
      </c>
      <c r="AHL2546" s="31">
        <v>0</v>
      </c>
      <c r="AHM2546" s="31">
        <v>0</v>
      </c>
      <c r="AHN2546" s="31">
        <v>0</v>
      </c>
      <c r="AHO2546" s="31">
        <v>0</v>
      </c>
      <c r="AHP2546" s="31">
        <v>0</v>
      </c>
      <c r="AHQ2546" s="31">
        <v>0</v>
      </c>
      <c r="AHR2546" s="31">
        <v>0</v>
      </c>
      <c r="AHV2546" s="82"/>
      <c r="AHW2546" s="83"/>
      <c r="AIB2546" s="82"/>
      <c r="AIC2546" s="83"/>
      <c r="AIH2546" s="82"/>
      <c r="AII2546" s="83"/>
      <c r="AIM2546" s="31">
        <v>0</v>
      </c>
      <c r="AIN2546" s="31">
        <v>0</v>
      </c>
      <c r="AIO2546" s="31">
        <v>0</v>
      </c>
      <c r="AIT2546" s="84"/>
      <c r="AIU2546" s="83"/>
      <c r="AJB2546" s="82"/>
      <c r="AJC2546" s="83"/>
      <c r="AJH2546" s="82"/>
      <c r="AJI2546" s="83"/>
      <c r="AJN2546" s="82"/>
      <c r="AJO2546" s="83"/>
    </row>
    <row r="2547" spans="1:951" s="1" customFormat="1">
      <c r="A2547" s="1">
        <v>530</v>
      </c>
      <c r="B2547" s="1">
        <v>1</v>
      </c>
      <c r="C2547" s="1">
        <v>0</v>
      </c>
      <c r="Z2547" s="1">
        <v>0</v>
      </c>
      <c r="AA2547" s="1">
        <v>2</v>
      </c>
      <c r="AB2547" s="1" t="s">
        <v>10850</v>
      </c>
      <c r="AC2547" s="1">
        <v>0</v>
      </c>
      <c r="AE2547" s="1">
        <v>0</v>
      </c>
      <c r="AG2547" s="1">
        <v>0</v>
      </c>
      <c r="AI2547" s="1">
        <v>156</v>
      </c>
      <c r="DR2547" s="1">
        <v>80</v>
      </c>
      <c r="HA2547" s="1">
        <v>2</v>
      </c>
      <c r="HT2547" s="1">
        <v>0</v>
      </c>
      <c r="IP2547" s="1">
        <v>99</v>
      </c>
      <c r="LX2547" s="1">
        <v>99</v>
      </c>
      <c r="PG2547" s="1">
        <v>16</v>
      </c>
      <c r="SP2547" s="1">
        <v>97.1</v>
      </c>
      <c r="VX2547" s="1">
        <v>1</v>
      </c>
      <c r="WQ2547" s="1">
        <v>0</v>
      </c>
      <c r="AGS2547" s="1">
        <v>0</v>
      </c>
      <c r="AGT2547" s="1">
        <v>0</v>
      </c>
      <c r="AGU2547" s="1">
        <v>0</v>
      </c>
      <c r="AGV2547" s="1">
        <v>0</v>
      </c>
      <c r="AGW2547" s="1">
        <v>0</v>
      </c>
      <c r="AGX2547" s="1">
        <v>1</v>
      </c>
      <c r="AGY2547" s="1">
        <v>0</v>
      </c>
      <c r="AGZ2547" s="1">
        <v>0</v>
      </c>
      <c r="AHA2547" s="1">
        <v>0</v>
      </c>
      <c r="AHB2547" s="1">
        <v>0</v>
      </c>
      <c r="AHC2547" s="1">
        <v>1</v>
      </c>
      <c r="AHD2547" s="1">
        <v>0</v>
      </c>
      <c r="AHE2547" s="1">
        <v>0</v>
      </c>
      <c r="AHF2547" s="1">
        <v>0</v>
      </c>
      <c r="AHH2547" s="1">
        <v>0</v>
      </c>
      <c r="AHI2547" s="1">
        <v>0</v>
      </c>
      <c r="AHK2547" s="1">
        <v>0</v>
      </c>
      <c r="AHL2547" s="1">
        <v>0</v>
      </c>
      <c r="AHM2547" s="1">
        <v>0</v>
      </c>
      <c r="AHN2547" s="1">
        <v>0</v>
      </c>
      <c r="AHO2547" s="1">
        <v>0</v>
      </c>
      <c r="AHP2547" s="1">
        <v>0</v>
      </c>
      <c r="AHQ2547" s="1">
        <v>0</v>
      </c>
      <c r="AHR2547" s="1">
        <v>0</v>
      </c>
      <c r="AIM2547" s="1">
        <v>2</v>
      </c>
      <c r="AIN2547" s="1">
        <v>0</v>
      </c>
      <c r="AIO2547" s="1">
        <v>0</v>
      </c>
      <c r="AIP2547" s="1">
        <v>1</v>
      </c>
      <c r="AIQ2547" s="1">
        <v>1</v>
      </c>
      <c r="AIR2547" s="1">
        <v>1</v>
      </c>
      <c r="AIS2547" s="1">
        <v>1</v>
      </c>
      <c r="AIT2547" s="3">
        <v>1</v>
      </c>
      <c r="AIU2547" s="1">
        <v>0</v>
      </c>
      <c r="AIV2547" s="1">
        <v>0</v>
      </c>
      <c r="AIW2547" s="1">
        <v>0</v>
      </c>
      <c r="AIX2547" s="1">
        <v>36</v>
      </c>
    </row>
    <row r="2548" spans="1:951" s="80" customFormat="1">
      <c r="B2548" s="80">
        <v>2</v>
      </c>
      <c r="C2548" s="80">
        <v>0</v>
      </c>
      <c r="Z2548" s="80">
        <v>0</v>
      </c>
      <c r="AA2548" s="80">
        <v>2</v>
      </c>
      <c r="AB2548" s="80" t="s">
        <v>10851</v>
      </c>
      <c r="AC2548" s="80">
        <v>3</v>
      </c>
      <c r="AD2548" s="80">
        <v>0</v>
      </c>
      <c r="AE2548" s="80">
        <v>1</v>
      </c>
      <c r="AF2548" s="80">
        <v>0</v>
      </c>
      <c r="AG2548" s="80">
        <v>0</v>
      </c>
      <c r="AI2548" s="80">
        <v>162</v>
      </c>
      <c r="AJ2548" s="80">
        <v>158</v>
      </c>
      <c r="AK2548" s="80">
        <v>152</v>
      </c>
      <c r="DR2548" s="80">
        <v>102</v>
      </c>
      <c r="DS2548" s="80">
        <v>120</v>
      </c>
      <c r="DT2548" s="80">
        <v>90</v>
      </c>
      <c r="HA2548" s="80">
        <v>2</v>
      </c>
      <c r="HB2548" s="80">
        <v>2</v>
      </c>
      <c r="HC2548" s="80">
        <v>0</v>
      </c>
      <c r="HT2548" s="80">
        <v>1</v>
      </c>
      <c r="HU2548" s="80">
        <v>0</v>
      </c>
      <c r="HV2548" s="80">
        <v>0</v>
      </c>
      <c r="IP2548" s="80">
        <v>99</v>
      </c>
      <c r="IR2548" s="80">
        <v>99</v>
      </c>
      <c r="LX2548" s="80">
        <v>108</v>
      </c>
      <c r="LZ2548" s="80">
        <v>118</v>
      </c>
      <c r="PG2548" s="80">
        <v>18</v>
      </c>
      <c r="PI2548" s="80">
        <v>18</v>
      </c>
      <c r="SP2548" s="80">
        <v>96.4</v>
      </c>
      <c r="SR2548" s="80">
        <v>96.8</v>
      </c>
      <c r="VX2548" s="80">
        <v>1</v>
      </c>
      <c r="VZ2548" s="80">
        <v>1</v>
      </c>
      <c r="WQ2548" s="80">
        <v>0</v>
      </c>
      <c r="WS2548" s="80">
        <v>0</v>
      </c>
      <c r="AGS2548" s="80">
        <v>0</v>
      </c>
      <c r="AGT2548" s="80">
        <v>0</v>
      </c>
      <c r="AGU2548" s="80">
        <v>0</v>
      </c>
      <c r="AGV2548" s="80">
        <v>0</v>
      </c>
      <c r="AGW2548" s="80">
        <v>0</v>
      </c>
      <c r="AGX2548" s="80">
        <v>1</v>
      </c>
      <c r="AGY2548" s="80">
        <v>0</v>
      </c>
      <c r="AGZ2548" s="80">
        <v>0</v>
      </c>
      <c r="AHA2548" s="80">
        <v>0</v>
      </c>
      <c r="AHB2548" s="80">
        <v>0</v>
      </c>
      <c r="AHC2548" s="80">
        <v>1</v>
      </c>
      <c r="AHD2548" s="80">
        <v>0</v>
      </c>
      <c r="AHE2548" s="80">
        <v>0</v>
      </c>
      <c r="AHF2548" s="80">
        <v>0</v>
      </c>
      <c r="AHH2548" s="80">
        <v>0</v>
      </c>
      <c r="AHI2548" s="80">
        <v>0</v>
      </c>
      <c r="AHK2548" s="80">
        <v>0</v>
      </c>
      <c r="AHL2548" s="80">
        <v>0</v>
      </c>
      <c r="AHM2548" s="80">
        <v>0</v>
      </c>
      <c r="AHN2548" s="80">
        <v>0</v>
      </c>
      <c r="AHO2548" s="80">
        <v>0</v>
      </c>
      <c r="AHP2548" s="80">
        <v>0</v>
      </c>
      <c r="AHQ2548" s="80">
        <v>0</v>
      </c>
      <c r="AHR2548" s="80">
        <v>0</v>
      </c>
      <c r="AIN2548" s="80">
        <v>0</v>
      </c>
      <c r="AIO2548" s="80">
        <v>0</v>
      </c>
      <c r="AIT2548" s="86">
        <v>2</v>
      </c>
      <c r="AIU2548" s="80">
        <v>0</v>
      </c>
      <c r="AIV2548" s="80">
        <v>0</v>
      </c>
      <c r="AIW2548" s="80">
        <v>0</v>
      </c>
      <c r="AIX2548" s="80">
        <v>35</v>
      </c>
      <c r="AIY2548" s="80">
        <v>29</v>
      </c>
    </row>
    <row r="2549" spans="1:951" s="1" customFormat="1">
      <c r="A2549" s="1">
        <v>531</v>
      </c>
      <c r="B2549" s="1" t="s">
        <v>7502</v>
      </c>
      <c r="C2549" s="1">
        <v>1</v>
      </c>
      <c r="D2549" s="1" t="s">
        <v>7628</v>
      </c>
      <c r="E2549" s="1" t="s">
        <v>10852</v>
      </c>
      <c r="F2549" s="1" t="s">
        <v>10853</v>
      </c>
      <c r="O2549" s="1">
        <v>0</v>
      </c>
      <c r="P2549" s="1">
        <v>0</v>
      </c>
      <c r="Q2549" s="1">
        <v>0</v>
      </c>
      <c r="Z2549" s="1">
        <v>0</v>
      </c>
      <c r="AA2549" s="1">
        <v>1</v>
      </c>
      <c r="AB2549" s="1" t="s">
        <v>10854</v>
      </c>
      <c r="AI2549" s="1">
        <v>177</v>
      </c>
      <c r="AK2549" s="1">
        <v>165</v>
      </c>
      <c r="AL2549" s="1">
        <v>158</v>
      </c>
      <c r="AN2549" s="1">
        <v>140</v>
      </c>
      <c r="DR2549" s="1">
        <v>107</v>
      </c>
      <c r="DT2549" s="1">
        <v>88</v>
      </c>
      <c r="DU2549" s="1">
        <v>92</v>
      </c>
      <c r="DW2549" s="1">
        <v>81</v>
      </c>
      <c r="IP2549" s="1">
        <v>95</v>
      </c>
      <c r="IU2549" s="1">
        <v>100</v>
      </c>
      <c r="LX2549" s="1">
        <v>114</v>
      </c>
      <c r="LY2549" s="1">
        <v>112</v>
      </c>
      <c r="MA2549" s="1">
        <v>113</v>
      </c>
      <c r="MB2549" s="1">
        <v>112</v>
      </c>
      <c r="MC2549" s="1">
        <v>92</v>
      </c>
      <c r="PG2549" s="1">
        <v>18</v>
      </c>
      <c r="PL2549" s="1">
        <v>18</v>
      </c>
      <c r="SP2549" s="1">
        <v>98.4</v>
      </c>
      <c r="SU2549" s="1">
        <v>97.6</v>
      </c>
      <c r="WQ2549" s="1">
        <v>0</v>
      </c>
      <c r="WV2549" s="1">
        <v>1</v>
      </c>
      <c r="AAY2549" s="1">
        <v>27</v>
      </c>
      <c r="ABU2549" s="1">
        <v>141</v>
      </c>
      <c r="ABX2549" s="1">
        <v>3.5</v>
      </c>
      <c r="ACA2549" s="1">
        <v>101</v>
      </c>
      <c r="ACD2549" s="1">
        <v>9.6999999999999993</v>
      </c>
      <c r="ACG2549" s="1">
        <v>100</v>
      </c>
      <c r="ACQ2549" s="1">
        <v>15</v>
      </c>
      <c r="ACT2549" s="1">
        <v>1.39</v>
      </c>
      <c r="ACW2549" s="1">
        <v>13</v>
      </c>
      <c r="ADP2549" s="1">
        <v>22</v>
      </c>
      <c r="ADR2549" s="1">
        <v>1.7</v>
      </c>
      <c r="AED2549" s="1">
        <v>1114</v>
      </c>
      <c r="AGS2549" s="1">
        <v>1</v>
      </c>
      <c r="AGT2549" s="1">
        <v>0</v>
      </c>
      <c r="AGU2549" s="1">
        <v>1</v>
      </c>
      <c r="AGV2549" s="1">
        <v>0</v>
      </c>
      <c r="AGW2549" s="1">
        <v>1</v>
      </c>
      <c r="AGX2549" s="1">
        <v>0</v>
      </c>
      <c r="AGY2549" s="1">
        <v>0</v>
      </c>
      <c r="AGZ2549" s="1">
        <v>2</v>
      </c>
      <c r="AHA2549" s="1">
        <v>0</v>
      </c>
      <c r="AHB2549" s="1">
        <v>0</v>
      </c>
      <c r="AHC2549" s="1">
        <v>0</v>
      </c>
      <c r="AHD2549" s="1">
        <v>0</v>
      </c>
      <c r="AHE2549" s="1">
        <v>0</v>
      </c>
      <c r="AHF2549" s="1">
        <v>0</v>
      </c>
      <c r="AHH2549" s="1">
        <v>0</v>
      </c>
      <c r="AHI2549" s="1">
        <v>1</v>
      </c>
      <c r="AHK2549" s="1">
        <v>0</v>
      </c>
      <c r="AHL2549" s="1">
        <v>0</v>
      </c>
      <c r="AHM2549" s="1">
        <v>0</v>
      </c>
      <c r="AHN2549" s="1">
        <v>0</v>
      </c>
      <c r="AHO2549" s="1">
        <v>0</v>
      </c>
      <c r="AHP2549" s="1">
        <v>0</v>
      </c>
      <c r="AHQ2549" s="1">
        <v>0</v>
      </c>
      <c r="AHR2549" s="1">
        <v>0</v>
      </c>
      <c r="AIM2549" s="1">
        <v>0</v>
      </c>
      <c r="AIN2549" s="1">
        <v>0</v>
      </c>
      <c r="AIO2549" s="1">
        <v>0</v>
      </c>
      <c r="AIT2549" s="1">
        <v>0</v>
      </c>
      <c r="AIU2549" s="1">
        <v>0</v>
      </c>
      <c r="AIV2549" s="1">
        <v>0</v>
      </c>
      <c r="AIW2549" s="1">
        <v>0</v>
      </c>
      <c r="AIZ2549" s="24"/>
      <c r="AJA2549" s="24"/>
    </row>
    <row r="2550" spans="1:951" s="1" customFormat="1">
      <c r="B2550" s="1">
        <v>2</v>
      </c>
      <c r="C2550" s="1">
        <v>1</v>
      </c>
      <c r="D2550" s="1" t="s">
        <v>6040</v>
      </c>
      <c r="O2550" s="1">
        <v>1</v>
      </c>
      <c r="Z2550" s="1">
        <v>0</v>
      </c>
      <c r="AA2550" s="1">
        <v>2</v>
      </c>
      <c r="AC2550" s="1">
        <v>0</v>
      </c>
      <c r="AE2550" s="1">
        <v>0</v>
      </c>
      <c r="AG2550" s="1">
        <v>0</v>
      </c>
      <c r="AK2550" s="1">
        <v>138</v>
      </c>
      <c r="AN2550" s="1">
        <v>157</v>
      </c>
      <c r="AP2550" s="1">
        <v>146</v>
      </c>
      <c r="AQ2550" s="1">
        <v>138</v>
      </c>
      <c r="DT2550" s="1">
        <v>94</v>
      </c>
      <c r="DW2550" s="1">
        <v>79</v>
      </c>
      <c r="DY2550" s="1">
        <v>70</v>
      </c>
      <c r="DZ2550" s="1">
        <v>76</v>
      </c>
      <c r="HI2550" s="1">
        <v>0</v>
      </c>
      <c r="IB2550" s="1">
        <v>0</v>
      </c>
      <c r="IR2550" s="1">
        <v>98</v>
      </c>
      <c r="IU2550" s="1">
        <v>99</v>
      </c>
      <c r="IW2550" s="1">
        <v>98</v>
      </c>
      <c r="IX2550" s="1">
        <v>95</v>
      </c>
      <c r="LX2550" s="1">
        <v>80</v>
      </c>
      <c r="LY2550" s="1">
        <v>96</v>
      </c>
      <c r="LZ2550" s="1">
        <v>98</v>
      </c>
      <c r="MA2550" s="1">
        <v>92</v>
      </c>
      <c r="MB2550" s="1">
        <v>93</v>
      </c>
      <c r="MC2550" s="1">
        <v>93</v>
      </c>
      <c r="MD2550" s="1">
        <v>93</v>
      </c>
      <c r="ME2550" s="1">
        <v>64</v>
      </c>
      <c r="MF2550" s="1">
        <v>80</v>
      </c>
      <c r="PI2550" s="1">
        <v>18</v>
      </c>
      <c r="PL2550" s="1">
        <v>18</v>
      </c>
      <c r="PM2550" s="1">
        <v>18</v>
      </c>
      <c r="PN2550" s="1">
        <v>18</v>
      </c>
      <c r="PO2550" s="1">
        <v>24</v>
      </c>
      <c r="SR2550" s="1">
        <v>97.7</v>
      </c>
      <c r="SU2550" s="1">
        <v>97.9</v>
      </c>
      <c r="SW2550" s="1">
        <v>97.7</v>
      </c>
      <c r="SX2550" s="1">
        <v>97.4</v>
      </c>
      <c r="WF2550" s="1">
        <v>1</v>
      </c>
      <c r="WS2550" s="1">
        <v>1</v>
      </c>
      <c r="WV2550" s="1">
        <v>1</v>
      </c>
      <c r="WX2550" s="1">
        <v>1</v>
      </c>
      <c r="WY2550" s="1">
        <v>1</v>
      </c>
      <c r="ZY2550" s="1">
        <v>111.8</v>
      </c>
      <c r="AAY2550" s="1">
        <v>30</v>
      </c>
      <c r="ABB2550" s="1">
        <v>9.3000000000000007</v>
      </c>
      <c r="ABE2550" s="1">
        <v>29.8</v>
      </c>
      <c r="ABM2550" s="1">
        <v>7.57</v>
      </c>
      <c r="ABO2550" s="1">
        <v>399</v>
      </c>
      <c r="ABU2550" s="1">
        <v>144</v>
      </c>
      <c r="ABX2550" s="1">
        <v>4.4000000000000004</v>
      </c>
      <c r="ACA2550" s="1">
        <v>103</v>
      </c>
      <c r="ACD2550" s="1">
        <v>9.1999999999999993</v>
      </c>
      <c r="ACG2550" s="1">
        <v>90</v>
      </c>
      <c r="ACQ2550" s="1">
        <v>13</v>
      </c>
      <c r="ACT2550" s="1">
        <v>1.24</v>
      </c>
      <c r="ACW2550" s="1">
        <v>11</v>
      </c>
      <c r="ACZ2550" s="1">
        <v>6.3</v>
      </c>
      <c r="ADB2550" s="1">
        <v>3.1</v>
      </c>
      <c r="ADD2550" s="1">
        <v>0.4</v>
      </c>
      <c r="ADF2550" s="1">
        <v>3.2</v>
      </c>
      <c r="ADH2550" s="1">
        <v>75</v>
      </c>
      <c r="ADJ2550" s="1">
        <v>10</v>
      </c>
      <c r="ADL2550" s="1">
        <v>6</v>
      </c>
      <c r="ADP2550" s="1">
        <v>22</v>
      </c>
      <c r="ADR2550" s="1">
        <v>1.7</v>
      </c>
      <c r="AGS2550" s="1">
        <v>1</v>
      </c>
      <c r="AGT2550" s="1">
        <v>0</v>
      </c>
      <c r="AGU2550" s="1">
        <v>1</v>
      </c>
      <c r="AGV2550" s="1">
        <v>0</v>
      </c>
      <c r="AGW2550" s="1">
        <v>1</v>
      </c>
      <c r="AGX2550" s="1">
        <v>0</v>
      </c>
      <c r="AGY2550" s="1">
        <v>0</v>
      </c>
      <c r="AGZ2550" s="1">
        <v>2</v>
      </c>
      <c r="AHA2550" s="1">
        <v>0</v>
      </c>
      <c r="AHB2550" s="1">
        <v>0</v>
      </c>
      <c r="AHC2550" s="1">
        <v>1</v>
      </c>
      <c r="AHD2550" s="1">
        <v>0</v>
      </c>
      <c r="AHE2550" s="1">
        <v>0</v>
      </c>
      <c r="AHF2550" s="1">
        <v>0</v>
      </c>
      <c r="AHH2550" s="1">
        <v>0</v>
      </c>
      <c r="AHI2550" s="1">
        <v>1</v>
      </c>
      <c r="AHK2550" s="1">
        <v>0</v>
      </c>
      <c r="AHL2550" s="1">
        <v>0</v>
      </c>
      <c r="AHM2550" s="1">
        <v>0</v>
      </c>
      <c r="AHN2550" s="1">
        <v>0</v>
      </c>
      <c r="AHO2550" s="1">
        <v>0</v>
      </c>
      <c r="AHP2550" s="1">
        <v>0</v>
      </c>
      <c r="AHQ2550" s="1">
        <v>0</v>
      </c>
      <c r="AHR2550" s="1">
        <v>0</v>
      </c>
      <c r="AIM2550" s="1">
        <v>0</v>
      </c>
      <c r="AIN2550" s="1">
        <v>0</v>
      </c>
      <c r="AIO2550" s="1">
        <v>0</v>
      </c>
      <c r="AIP2550" s="1">
        <v>1</v>
      </c>
      <c r="AIQ2550" s="1">
        <v>1</v>
      </c>
      <c r="AIR2550" s="1">
        <v>1</v>
      </c>
      <c r="AIS2550" s="1">
        <v>1</v>
      </c>
      <c r="AIT2550" s="1">
        <v>0</v>
      </c>
      <c r="AIU2550" s="1">
        <v>1</v>
      </c>
      <c r="AIV2550" s="1">
        <v>0</v>
      </c>
      <c r="AIW2550" s="1">
        <v>0</v>
      </c>
      <c r="AIZ2550" s="24"/>
      <c r="AJA2550" s="24"/>
      <c r="AJB2550" s="1">
        <v>31</v>
      </c>
    </row>
    <row r="2551" spans="1:951" s="1" customFormat="1">
      <c r="B2551" s="1">
        <v>3</v>
      </c>
      <c r="C2551" s="1">
        <v>0</v>
      </c>
      <c r="Z2551" s="1">
        <v>0</v>
      </c>
      <c r="AA2551" s="1">
        <v>2</v>
      </c>
      <c r="AB2551" s="1" t="s">
        <v>10855</v>
      </c>
      <c r="AC2551" s="1">
        <v>0</v>
      </c>
      <c r="AE2551" s="1">
        <v>1</v>
      </c>
      <c r="AF2551" s="1">
        <v>0</v>
      </c>
      <c r="AG2551" s="1">
        <v>0</v>
      </c>
      <c r="AI2551" s="1">
        <v>120</v>
      </c>
      <c r="AJ2551" s="1">
        <v>124</v>
      </c>
      <c r="DR2551" s="1">
        <v>80</v>
      </c>
      <c r="DS2551" s="1">
        <v>84</v>
      </c>
      <c r="HA2551" s="1">
        <v>0</v>
      </c>
      <c r="HB2551" s="1">
        <v>0</v>
      </c>
      <c r="HT2551" s="1">
        <v>0</v>
      </c>
      <c r="HU2551" s="1">
        <v>0</v>
      </c>
      <c r="IP2551" s="1">
        <v>93</v>
      </c>
      <c r="IQ2551" s="1">
        <v>98</v>
      </c>
      <c r="LX2551" s="1">
        <v>128</v>
      </c>
      <c r="LY2551" s="1">
        <v>124</v>
      </c>
      <c r="PG2551" s="1">
        <v>20</v>
      </c>
      <c r="PH2551" s="1">
        <v>18</v>
      </c>
      <c r="SP2551" s="1">
        <v>97.5</v>
      </c>
      <c r="SQ2551" s="1">
        <v>97.7</v>
      </c>
      <c r="VX2551" s="1">
        <v>1</v>
      </c>
      <c r="VY2551" s="1">
        <v>1</v>
      </c>
      <c r="WQ2551" s="1">
        <v>0</v>
      </c>
      <c r="WR2551" s="1">
        <v>1</v>
      </c>
      <c r="ZY2551" s="1">
        <v>111</v>
      </c>
      <c r="ZZ2551" s="1">
        <v>111</v>
      </c>
      <c r="AAY2551" s="1">
        <v>29</v>
      </c>
      <c r="ABB2551" s="1">
        <v>10.9</v>
      </c>
      <c r="ABE2551" s="1">
        <v>32</v>
      </c>
      <c r="ABU2551" s="1">
        <v>138</v>
      </c>
      <c r="ABX2551" s="1">
        <v>3.9</v>
      </c>
      <c r="ACA2551" s="1">
        <v>101</v>
      </c>
      <c r="ACD2551" s="1">
        <v>1.1200000000000001</v>
      </c>
      <c r="ACG2551" s="1">
        <v>95</v>
      </c>
      <c r="ACQ2551" s="1">
        <v>12</v>
      </c>
      <c r="ACT2551" s="1">
        <v>1.2</v>
      </c>
      <c r="ACW2551" s="1">
        <v>13</v>
      </c>
      <c r="AGS2551" s="1">
        <v>1</v>
      </c>
      <c r="AGT2551" s="1">
        <v>0</v>
      </c>
      <c r="AGU2551" s="1">
        <v>1</v>
      </c>
      <c r="AGV2551" s="1">
        <v>0</v>
      </c>
      <c r="AGW2551" s="1">
        <v>1</v>
      </c>
      <c r="AGX2551" s="1">
        <v>0</v>
      </c>
      <c r="AGY2551" s="1">
        <v>0</v>
      </c>
      <c r="AGZ2551" s="1">
        <v>1</v>
      </c>
      <c r="AHA2551" s="1">
        <v>0</v>
      </c>
      <c r="AHB2551" s="1">
        <v>0</v>
      </c>
      <c r="AHC2551" s="1">
        <v>1</v>
      </c>
      <c r="AHD2551" s="1">
        <v>0</v>
      </c>
      <c r="AHE2551" s="1">
        <v>0</v>
      </c>
      <c r="AHF2551" s="1">
        <v>0</v>
      </c>
      <c r="AHH2551" s="1">
        <v>0</v>
      </c>
      <c r="AHI2551" s="1">
        <v>1</v>
      </c>
      <c r="AHK2551" s="1">
        <v>0</v>
      </c>
      <c r="AHL2551" s="1">
        <v>0</v>
      </c>
      <c r="AHM2551" s="1">
        <v>0</v>
      </c>
      <c r="AHN2551" s="1">
        <v>0</v>
      </c>
      <c r="AHO2551" s="1">
        <v>0</v>
      </c>
      <c r="AHP2551" s="1">
        <v>0</v>
      </c>
      <c r="AHQ2551" s="1">
        <v>0</v>
      </c>
      <c r="AHR2551" s="1">
        <v>0</v>
      </c>
      <c r="AIM2551" s="1">
        <v>0</v>
      </c>
      <c r="AIN2551" s="1">
        <v>0</v>
      </c>
      <c r="AIO2551" s="1">
        <v>0</v>
      </c>
      <c r="AIT2551" s="1">
        <v>2</v>
      </c>
      <c r="AIU2551" s="1">
        <v>0</v>
      </c>
      <c r="AIV2551" s="1">
        <v>0</v>
      </c>
      <c r="AIW2551" s="1">
        <v>0</v>
      </c>
      <c r="AIX2551" s="1">
        <v>38</v>
      </c>
      <c r="AIY2551" s="1">
        <v>141</v>
      </c>
      <c r="AIZ2551" s="24"/>
      <c r="AJA2551" s="24"/>
    </row>
    <row r="2552" spans="1:951" s="1" customFormat="1">
      <c r="B2552" s="1">
        <v>4</v>
      </c>
      <c r="C2552" s="1">
        <v>1</v>
      </c>
      <c r="D2552" s="1" t="s">
        <v>6191</v>
      </c>
      <c r="O2552" s="1">
        <v>1</v>
      </c>
      <c r="Z2552" s="1">
        <v>0</v>
      </c>
      <c r="AA2552" s="1">
        <v>2</v>
      </c>
      <c r="AB2552" s="1" t="s">
        <v>10856</v>
      </c>
      <c r="AC2552" s="1">
        <v>5</v>
      </c>
      <c r="AD2552" s="1">
        <v>0</v>
      </c>
      <c r="AE2552" s="1">
        <v>0</v>
      </c>
      <c r="AG2552" s="1">
        <v>0</v>
      </c>
      <c r="AI2552" s="1">
        <v>118</v>
      </c>
      <c r="AJ2552" s="1">
        <v>104</v>
      </c>
      <c r="DR2552" s="1">
        <v>60</v>
      </c>
      <c r="DS2552" s="1">
        <v>64</v>
      </c>
      <c r="HA2552" s="1">
        <v>2</v>
      </c>
      <c r="HB2552" s="1">
        <v>2</v>
      </c>
      <c r="HT2552" s="1">
        <v>0</v>
      </c>
      <c r="HU2552" s="1">
        <v>0</v>
      </c>
      <c r="IP2552" s="1">
        <v>96</v>
      </c>
      <c r="IQ2552" s="1">
        <v>94</v>
      </c>
      <c r="LX2552" s="1">
        <v>120</v>
      </c>
      <c r="LY2552" s="1">
        <v>90</v>
      </c>
      <c r="PG2552" s="1">
        <v>18</v>
      </c>
      <c r="PH2552" s="1">
        <v>18</v>
      </c>
      <c r="SP2552" s="1">
        <v>98.6</v>
      </c>
      <c r="SQ2552" s="1">
        <v>98</v>
      </c>
      <c r="VX2552" s="1">
        <v>1</v>
      </c>
      <c r="VY2552" s="1">
        <v>1</v>
      </c>
      <c r="WQ2552" s="1">
        <v>0</v>
      </c>
      <c r="WR2552" s="1">
        <v>0</v>
      </c>
      <c r="ZY2552" s="1">
        <v>110.2</v>
      </c>
      <c r="ZZ2552" s="1">
        <v>110</v>
      </c>
      <c r="AAY2552" s="1">
        <v>30</v>
      </c>
      <c r="AAZ2552" s="1">
        <v>30</v>
      </c>
      <c r="ABB2552" s="1">
        <v>10.5</v>
      </c>
      <c r="ABC2552" s="1">
        <v>9.9</v>
      </c>
      <c r="ABE2552" s="1">
        <v>31</v>
      </c>
      <c r="ABF2552" s="1">
        <v>29</v>
      </c>
      <c r="ABU2552" s="1">
        <v>138</v>
      </c>
      <c r="ABV2552" s="1">
        <v>140</v>
      </c>
      <c r="ABX2552" s="1">
        <v>3.7</v>
      </c>
      <c r="ABY2552" s="1">
        <v>3.8</v>
      </c>
      <c r="ACA2552" s="1">
        <v>98</v>
      </c>
      <c r="ACB2552" s="1">
        <v>98</v>
      </c>
      <c r="ACD2552" s="1">
        <v>1.19</v>
      </c>
      <c r="ACE2552" s="1">
        <v>1.23</v>
      </c>
      <c r="ACG2552" s="1">
        <v>112</v>
      </c>
      <c r="ACH2552" s="1">
        <v>104</v>
      </c>
      <c r="ACQ2552" s="1">
        <v>12</v>
      </c>
      <c r="ACR2552" s="1">
        <v>13</v>
      </c>
      <c r="ACT2552" s="1">
        <v>1.3</v>
      </c>
      <c r="ACU2552" s="1">
        <v>1.3</v>
      </c>
      <c r="ACW2552" s="1">
        <v>15</v>
      </c>
      <c r="ACX2552" s="1">
        <v>17</v>
      </c>
      <c r="AGS2552" s="1">
        <v>1</v>
      </c>
      <c r="AGT2552" s="1">
        <v>0</v>
      </c>
      <c r="AGU2552" s="1">
        <v>1</v>
      </c>
      <c r="AGV2552" s="1">
        <v>0</v>
      </c>
      <c r="AGW2552" s="1">
        <v>0</v>
      </c>
      <c r="AGX2552" s="1">
        <v>0</v>
      </c>
      <c r="AGY2552" s="1">
        <v>0</v>
      </c>
      <c r="AGZ2552" s="1">
        <v>2</v>
      </c>
      <c r="AHA2552" s="1">
        <v>0</v>
      </c>
      <c r="AHB2552" s="1">
        <v>0</v>
      </c>
      <c r="AHC2552" s="1">
        <v>1</v>
      </c>
      <c r="AHD2552" s="1">
        <v>0</v>
      </c>
      <c r="AHE2552" s="1">
        <v>0</v>
      </c>
      <c r="AHF2552" s="1">
        <v>0</v>
      </c>
      <c r="AHH2552" s="1">
        <v>0</v>
      </c>
      <c r="AHI2552" s="1">
        <v>1</v>
      </c>
      <c r="AHK2552" s="1">
        <v>0</v>
      </c>
      <c r="AHL2552" s="1">
        <v>0</v>
      </c>
      <c r="AHM2552" s="1">
        <v>0</v>
      </c>
      <c r="AHN2552" s="1">
        <v>0</v>
      </c>
      <c r="AHO2552" s="1">
        <v>0</v>
      </c>
      <c r="AHP2552" s="1">
        <v>0</v>
      </c>
      <c r="AHQ2552" s="1">
        <v>0</v>
      </c>
      <c r="AHR2552" s="1">
        <v>0</v>
      </c>
      <c r="AIM2552" s="1">
        <v>0</v>
      </c>
      <c r="AIN2552" s="1">
        <v>0</v>
      </c>
      <c r="AIO2552" s="1">
        <v>0</v>
      </c>
      <c r="AIT2552" s="1">
        <v>2</v>
      </c>
      <c r="AIU2552" s="1">
        <v>0</v>
      </c>
      <c r="AIV2552" s="1">
        <v>0</v>
      </c>
      <c r="AIW2552" s="1">
        <v>0</v>
      </c>
      <c r="AIX2552" s="1">
        <v>35</v>
      </c>
      <c r="AIY2552" s="1">
        <v>35</v>
      </c>
      <c r="AIZ2552" s="24"/>
      <c r="AJA2552" s="24"/>
    </row>
    <row r="2553" spans="1:951" s="1" customFormat="1">
      <c r="B2553" s="1">
        <v>5</v>
      </c>
      <c r="C2553" s="1">
        <v>1</v>
      </c>
      <c r="D2553" s="1" t="s">
        <v>7444</v>
      </c>
      <c r="E2553" s="1" t="s">
        <v>6930</v>
      </c>
      <c r="O2553" s="1">
        <v>1</v>
      </c>
      <c r="P2553" s="1">
        <v>1</v>
      </c>
      <c r="Z2553" s="1">
        <v>0</v>
      </c>
      <c r="AA2553" s="1">
        <v>2</v>
      </c>
      <c r="AB2553" s="1" t="s">
        <v>10857</v>
      </c>
      <c r="AC2553" s="1">
        <v>0</v>
      </c>
      <c r="AE2553" s="1">
        <v>4</v>
      </c>
      <c r="AF2553" s="1">
        <v>0</v>
      </c>
      <c r="AG2553" s="1">
        <v>0</v>
      </c>
      <c r="AI2553" s="1">
        <v>110</v>
      </c>
      <c r="AJ2553" s="1">
        <v>110</v>
      </c>
      <c r="DR2553" s="1">
        <v>72</v>
      </c>
      <c r="DS2553" s="1">
        <v>62</v>
      </c>
      <c r="HA2553" s="1">
        <v>2</v>
      </c>
      <c r="HB2553" s="1">
        <v>2</v>
      </c>
      <c r="HT2553" s="1">
        <v>0</v>
      </c>
      <c r="HU2553" s="1">
        <v>0</v>
      </c>
      <c r="IP2553" s="1">
        <v>92</v>
      </c>
      <c r="IQ2553" s="1">
        <v>94</v>
      </c>
      <c r="LX2553" s="1">
        <v>145</v>
      </c>
      <c r="LY2553" s="1">
        <v>152</v>
      </c>
      <c r="PG2553" s="1">
        <v>20</v>
      </c>
      <c r="PH2553" s="1">
        <v>22</v>
      </c>
      <c r="SP2553" s="1">
        <v>97.8</v>
      </c>
      <c r="SQ2553" s="1">
        <v>97.3</v>
      </c>
      <c r="VX2553" s="1">
        <v>1</v>
      </c>
      <c r="VY2553" s="1">
        <v>1</v>
      </c>
      <c r="WQ2553" s="1">
        <v>0</v>
      </c>
      <c r="WR2553" s="1">
        <v>0</v>
      </c>
      <c r="ZY2553" s="1">
        <v>108</v>
      </c>
      <c r="ZZ2553" s="1">
        <v>107.2</v>
      </c>
      <c r="AAY2553" s="1">
        <v>30</v>
      </c>
      <c r="AAZ2553" s="1">
        <v>31</v>
      </c>
      <c r="ABB2553" s="1">
        <v>10.5</v>
      </c>
      <c r="ABC2553" s="1">
        <v>10.9</v>
      </c>
      <c r="ABE2553" s="1">
        <v>31</v>
      </c>
      <c r="ABF2553" s="1">
        <v>32</v>
      </c>
      <c r="ABU2553" s="1">
        <v>139</v>
      </c>
      <c r="ABV2553" s="1">
        <v>139</v>
      </c>
      <c r="ABX2553" s="1">
        <v>3.9</v>
      </c>
      <c r="ABY2553" s="1">
        <v>3.8</v>
      </c>
      <c r="ACA2553" s="1">
        <v>100</v>
      </c>
      <c r="ACB2553" s="1">
        <v>98</v>
      </c>
      <c r="ACD2553" s="1">
        <v>1.1399999999999999</v>
      </c>
      <c r="ACE2553" s="1">
        <v>1.17</v>
      </c>
      <c r="ACG2553" s="1">
        <v>133</v>
      </c>
      <c r="ACH2553" s="1">
        <v>105</v>
      </c>
      <c r="ACQ2553" s="1">
        <v>17</v>
      </c>
      <c r="ACR2553" s="1">
        <v>16</v>
      </c>
      <c r="ACT2553" s="1">
        <v>1.5</v>
      </c>
      <c r="ACU2553" s="1">
        <v>1.4</v>
      </c>
      <c r="ACW2553" s="1">
        <v>14</v>
      </c>
      <c r="ACX2553" s="1">
        <v>15</v>
      </c>
      <c r="AGS2553" s="1">
        <v>1</v>
      </c>
      <c r="AGT2553" s="1">
        <v>0</v>
      </c>
      <c r="AGU2553" s="1">
        <v>1</v>
      </c>
      <c r="AGV2553" s="1">
        <v>0</v>
      </c>
      <c r="AGW2553" s="1">
        <v>0</v>
      </c>
      <c r="AGX2553" s="1">
        <v>0</v>
      </c>
      <c r="AGY2553" s="1">
        <v>0</v>
      </c>
      <c r="AGZ2553" s="1">
        <v>2</v>
      </c>
      <c r="AHA2553" s="1">
        <v>0</v>
      </c>
      <c r="AHB2553" s="1">
        <v>0</v>
      </c>
      <c r="AHC2553" s="1">
        <v>1</v>
      </c>
      <c r="AHD2553" s="1">
        <v>0</v>
      </c>
      <c r="AHE2553" s="1">
        <v>0</v>
      </c>
      <c r="AHF2553" s="1">
        <v>0</v>
      </c>
      <c r="AHH2553" s="1">
        <v>0</v>
      </c>
      <c r="AHI2553" s="1">
        <v>1</v>
      </c>
      <c r="AHK2553" s="1">
        <v>0</v>
      </c>
      <c r="AHL2553" s="1">
        <v>0</v>
      </c>
      <c r="AHM2553" s="1">
        <v>0</v>
      </c>
      <c r="AHN2553" s="1">
        <v>0</v>
      </c>
      <c r="AHO2553" s="1">
        <v>0</v>
      </c>
      <c r="AHP2553" s="1">
        <v>0</v>
      </c>
      <c r="AHQ2553" s="1">
        <v>0</v>
      </c>
      <c r="AHR2553" s="1">
        <v>0</v>
      </c>
      <c r="AIM2553" s="1">
        <v>0</v>
      </c>
      <c r="AIN2553" s="1">
        <v>0</v>
      </c>
      <c r="AIO2553" s="1">
        <v>0</v>
      </c>
      <c r="AIT2553" s="1">
        <v>0</v>
      </c>
      <c r="AIU2553" s="1">
        <v>2</v>
      </c>
      <c r="AIV2553" s="1">
        <v>0</v>
      </c>
      <c r="AIW2553" s="1">
        <v>0</v>
      </c>
      <c r="AIZ2553" s="24"/>
      <c r="AJA2553" s="24"/>
      <c r="AJB2553" s="1">
        <v>35</v>
      </c>
      <c r="AJC2553" s="1">
        <v>40</v>
      </c>
    </row>
    <row r="2554" spans="1:951" s="1" customFormat="1">
      <c r="B2554" s="1">
        <v>6</v>
      </c>
      <c r="C2554" s="1">
        <v>0</v>
      </c>
      <c r="Z2554" s="1">
        <v>0</v>
      </c>
      <c r="AA2554" s="1">
        <v>1</v>
      </c>
      <c r="AC2554" s="1">
        <v>3</v>
      </c>
      <c r="AD2554" s="1">
        <v>0</v>
      </c>
      <c r="AE2554" s="1">
        <v>8</v>
      </c>
      <c r="AF2554" s="1">
        <v>0</v>
      </c>
      <c r="AG2554" s="1">
        <v>0</v>
      </c>
      <c r="AI2554" s="1">
        <v>130</v>
      </c>
      <c r="AJ2554" s="1">
        <v>112</v>
      </c>
      <c r="DR2554" s="1">
        <v>68</v>
      </c>
      <c r="DS2554" s="1">
        <v>60</v>
      </c>
      <c r="HA2554" s="1">
        <v>2</v>
      </c>
      <c r="HB2554" s="1">
        <v>2</v>
      </c>
      <c r="HT2554" s="1">
        <v>0</v>
      </c>
      <c r="HU2554" s="1">
        <v>0</v>
      </c>
      <c r="IP2554" s="1">
        <v>93</v>
      </c>
      <c r="IQ2554" s="1">
        <v>98</v>
      </c>
      <c r="LX2554" s="1">
        <v>133</v>
      </c>
      <c r="LY2554" s="1">
        <v>98</v>
      </c>
      <c r="PG2554" s="1">
        <v>22</v>
      </c>
      <c r="PH2554" s="1">
        <v>24</v>
      </c>
      <c r="SP2554" s="1">
        <v>97.5</v>
      </c>
      <c r="SQ2554" s="1">
        <v>96</v>
      </c>
      <c r="VX2554" s="1">
        <v>1</v>
      </c>
      <c r="VY2554" s="1">
        <v>1</v>
      </c>
      <c r="WQ2554" s="1">
        <v>0</v>
      </c>
      <c r="WR2554" s="1">
        <v>0</v>
      </c>
      <c r="ZY2554" s="1">
        <v>106.8</v>
      </c>
      <c r="ZZ2554" s="1">
        <v>107.6</v>
      </c>
      <c r="AAY2554" s="1">
        <v>30</v>
      </c>
      <c r="AAZ2554" s="1">
        <v>33</v>
      </c>
      <c r="ABB2554" s="1">
        <v>10.5</v>
      </c>
      <c r="ABC2554" s="1">
        <v>10.199999999999999</v>
      </c>
      <c r="ABE2554" s="1">
        <v>31</v>
      </c>
      <c r="ABF2554" s="1">
        <v>30</v>
      </c>
      <c r="ABU2554" s="1">
        <v>139</v>
      </c>
      <c r="ABV2554" s="1">
        <v>138</v>
      </c>
      <c r="ABX2554" s="1">
        <v>3.5</v>
      </c>
      <c r="ABY2554" s="1">
        <v>4.0999999999999996</v>
      </c>
      <c r="ACA2554" s="1">
        <v>95</v>
      </c>
      <c r="ACB2554" s="1">
        <v>98</v>
      </c>
      <c r="ACD2554" s="1">
        <v>1.19</v>
      </c>
      <c r="ACE2554" s="1">
        <v>1.0900000000000001</v>
      </c>
      <c r="ACG2554" s="1">
        <v>152</v>
      </c>
      <c r="ACH2554" s="1">
        <v>126</v>
      </c>
      <c r="ACQ2554" s="1">
        <v>16</v>
      </c>
      <c r="ACR2554" s="1">
        <v>23</v>
      </c>
      <c r="ACT2554" s="1">
        <v>1.5</v>
      </c>
      <c r="ACU2554" s="1">
        <v>1.8</v>
      </c>
      <c r="ACW2554" s="1">
        <v>19</v>
      </c>
      <c r="ACX2554" s="1">
        <v>12</v>
      </c>
      <c r="AGS2554" s="1">
        <v>1</v>
      </c>
      <c r="AGT2554" s="1">
        <v>0</v>
      </c>
      <c r="AGU2554" s="1">
        <v>1</v>
      </c>
      <c r="AGV2554" s="1">
        <v>0</v>
      </c>
      <c r="AGW2554" s="1">
        <v>0</v>
      </c>
      <c r="AGX2554" s="1">
        <v>0</v>
      </c>
      <c r="AGY2554" s="1">
        <v>0</v>
      </c>
      <c r="AGZ2554" s="1">
        <v>2</v>
      </c>
      <c r="AHA2554" s="1">
        <v>0</v>
      </c>
      <c r="AHB2554" s="1">
        <v>0</v>
      </c>
      <c r="AHC2554" s="1">
        <v>1</v>
      </c>
      <c r="AHD2554" s="1">
        <v>0</v>
      </c>
      <c r="AHE2554" s="1">
        <v>0</v>
      </c>
      <c r="AHF2554" s="1">
        <v>0</v>
      </c>
      <c r="AHH2554" s="1">
        <v>0</v>
      </c>
      <c r="AHI2554" s="1">
        <v>1</v>
      </c>
      <c r="AHK2554" s="1">
        <v>0</v>
      </c>
      <c r="AHL2554" s="1">
        <v>0</v>
      </c>
      <c r="AHM2554" s="1">
        <v>0</v>
      </c>
      <c r="AHN2554" s="1">
        <v>0</v>
      </c>
      <c r="AHO2554" s="1">
        <v>0</v>
      </c>
      <c r="AHP2554" s="1">
        <v>0</v>
      </c>
      <c r="AHQ2554" s="1">
        <v>0</v>
      </c>
      <c r="AHR2554" s="1">
        <v>0</v>
      </c>
      <c r="AIM2554" s="1">
        <v>0</v>
      </c>
      <c r="AIN2554" s="1">
        <v>0</v>
      </c>
      <c r="AIO2554" s="1">
        <v>0</v>
      </c>
      <c r="AIT2554" s="1">
        <v>1</v>
      </c>
      <c r="AIU2554" s="1">
        <v>1</v>
      </c>
      <c r="AIV2554" s="1">
        <v>0</v>
      </c>
      <c r="AIW2554" s="1">
        <v>0</v>
      </c>
      <c r="AIX2554" s="1">
        <v>35</v>
      </c>
      <c r="AIZ2554" s="24"/>
      <c r="AJA2554" s="24"/>
      <c r="AJB2554" s="1">
        <v>40</v>
      </c>
    </row>
    <row r="2555" spans="1:951" s="1" customFormat="1">
      <c r="B2555" s="1">
        <v>7</v>
      </c>
      <c r="C2555" s="1">
        <v>1</v>
      </c>
      <c r="D2555" s="1" t="s">
        <v>6896</v>
      </c>
      <c r="E2555" s="1" t="s">
        <v>10858</v>
      </c>
      <c r="O2555" s="1">
        <v>1</v>
      </c>
      <c r="P2555" s="1">
        <v>1</v>
      </c>
      <c r="Z2555" s="1">
        <v>0</v>
      </c>
      <c r="AA2555" s="1">
        <v>2</v>
      </c>
      <c r="AB2555" s="1" t="s">
        <v>8233</v>
      </c>
      <c r="AC2555" s="1">
        <v>12</v>
      </c>
      <c r="AD2555" s="1">
        <v>0</v>
      </c>
      <c r="AE2555" s="1">
        <v>11</v>
      </c>
      <c r="AF2555" s="1">
        <v>0</v>
      </c>
      <c r="AG2555" s="1">
        <v>0</v>
      </c>
      <c r="AI2555" s="1">
        <v>112</v>
      </c>
      <c r="AJ2555" s="1">
        <v>136</v>
      </c>
      <c r="DR2555" s="1">
        <v>66</v>
      </c>
      <c r="DS2555" s="1">
        <v>70</v>
      </c>
      <c r="HA2555" s="1">
        <v>2</v>
      </c>
      <c r="HB2555" s="1">
        <v>2</v>
      </c>
      <c r="HT2555" s="1">
        <v>0</v>
      </c>
      <c r="HU2555" s="1">
        <v>0</v>
      </c>
      <c r="IP2555" s="1">
        <v>93</v>
      </c>
      <c r="IQ2555" s="1">
        <v>96</v>
      </c>
      <c r="LX2555" s="1">
        <v>100</v>
      </c>
      <c r="LY2555" s="1">
        <v>106</v>
      </c>
      <c r="PG2555" s="1">
        <v>22</v>
      </c>
      <c r="PH2555" s="1">
        <v>22</v>
      </c>
      <c r="SP2555" s="1">
        <v>97.5</v>
      </c>
      <c r="SQ2555" s="1">
        <v>95.9</v>
      </c>
      <c r="VX2555" s="1">
        <v>1</v>
      </c>
      <c r="VY2555" s="1">
        <v>1</v>
      </c>
      <c r="WQ2555" s="1">
        <v>0</v>
      </c>
      <c r="WR2555" s="1">
        <v>0</v>
      </c>
      <c r="ZY2555" s="1">
        <v>107.4</v>
      </c>
      <c r="ZZ2555" s="1">
        <v>108</v>
      </c>
      <c r="AAY2555" s="1">
        <v>32</v>
      </c>
      <c r="AAZ2555" s="1">
        <v>33</v>
      </c>
      <c r="ABB2555" s="1">
        <v>10.5</v>
      </c>
      <c r="ABC2555" s="1">
        <v>10.5</v>
      </c>
      <c r="ABE2555" s="1">
        <v>31</v>
      </c>
      <c r="ABF2555" s="1">
        <v>31</v>
      </c>
      <c r="ABU2555" s="1">
        <v>140</v>
      </c>
      <c r="ABV2555" s="1">
        <v>138</v>
      </c>
      <c r="ABX2555" s="1">
        <v>4.5</v>
      </c>
      <c r="ABY2555" s="1">
        <v>4</v>
      </c>
      <c r="ACA2555" s="1">
        <v>96</v>
      </c>
      <c r="ACB2555" s="1">
        <v>98</v>
      </c>
      <c r="ACD2555" s="1">
        <v>1.26</v>
      </c>
      <c r="ACE2555" s="1">
        <v>1.1000000000000001</v>
      </c>
      <c r="ACG2555" s="1">
        <v>144</v>
      </c>
      <c r="ACH2555" s="1">
        <v>85</v>
      </c>
      <c r="ACQ2555" s="1">
        <v>22</v>
      </c>
      <c r="ACR2555" s="1">
        <v>24</v>
      </c>
      <c r="ACT2555" s="1">
        <v>1.8</v>
      </c>
      <c r="ACU2555" s="1">
        <v>1.8</v>
      </c>
      <c r="ACW2555" s="1">
        <v>18</v>
      </c>
      <c r="ACX2555" s="1">
        <v>13</v>
      </c>
      <c r="ADR2555" s="1">
        <v>1.7</v>
      </c>
      <c r="AGS2555" s="1">
        <v>0</v>
      </c>
      <c r="AGT2555" s="1">
        <v>0</v>
      </c>
      <c r="AGU2555" s="1">
        <v>0</v>
      </c>
      <c r="AGV2555" s="1">
        <v>0</v>
      </c>
      <c r="AGW2555" s="1">
        <v>0</v>
      </c>
      <c r="AGX2555" s="1">
        <v>0</v>
      </c>
      <c r="AGY2555" s="1">
        <v>0</v>
      </c>
      <c r="AGZ2555" s="1">
        <v>2</v>
      </c>
      <c r="AHA2555" s="1">
        <v>0</v>
      </c>
      <c r="AHB2555" s="1">
        <v>0</v>
      </c>
      <c r="AHC2555" s="1">
        <v>1</v>
      </c>
      <c r="AHD2555" s="1">
        <v>0</v>
      </c>
      <c r="AHE2555" s="1">
        <v>0</v>
      </c>
      <c r="AHF2555" s="1">
        <v>0</v>
      </c>
      <c r="AHH2555" s="1">
        <v>0</v>
      </c>
      <c r="AHI2555" s="1">
        <v>1</v>
      </c>
      <c r="AHK2555" s="1">
        <v>0</v>
      </c>
      <c r="AHL2555" s="1">
        <v>0</v>
      </c>
      <c r="AHM2555" s="1">
        <v>0</v>
      </c>
      <c r="AHN2555" s="1">
        <v>0</v>
      </c>
      <c r="AHO2555" s="1">
        <v>0</v>
      </c>
      <c r="AHP2555" s="1">
        <v>0</v>
      </c>
      <c r="AHQ2555" s="1">
        <v>0</v>
      </c>
      <c r="AHR2555" s="1">
        <v>0</v>
      </c>
      <c r="AIM2555" s="1">
        <v>0</v>
      </c>
      <c r="AIN2555" s="1">
        <v>0</v>
      </c>
      <c r="AIO2555" s="1">
        <v>0</v>
      </c>
      <c r="AIT2555" s="1">
        <v>1</v>
      </c>
      <c r="AIU2555" s="1">
        <v>1</v>
      </c>
      <c r="AIV2555" s="1">
        <v>0</v>
      </c>
      <c r="AIW2555" s="1">
        <v>0</v>
      </c>
      <c r="AIX2555" s="1">
        <v>50</v>
      </c>
      <c r="AIZ2555" s="24"/>
      <c r="AJA2555" s="24"/>
      <c r="AJB2555" s="1">
        <v>34</v>
      </c>
    </row>
    <row r="2556" spans="1:951" s="1" customFormat="1">
      <c r="B2556" s="1">
        <v>8</v>
      </c>
      <c r="C2556" s="1">
        <v>1</v>
      </c>
      <c r="D2556" s="1" t="s">
        <v>7620</v>
      </c>
      <c r="E2556" s="1" t="s">
        <v>10859</v>
      </c>
      <c r="O2556" s="1">
        <v>0</v>
      </c>
      <c r="P2556" s="1">
        <v>1</v>
      </c>
      <c r="Z2556" s="1">
        <v>0</v>
      </c>
      <c r="AA2556" s="1">
        <v>1</v>
      </c>
      <c r="AB2556" s="1" t="s">
        <v>10860</v>
      </c>
      <c r="AC2556" s="1">
        <v>0</v>
      </c>
      <c r="AE2556" s="1">
        <v>0</v>
      </c>
      <c r="AG2556" s="1">
        <v>0</v>
      </c>
      <c r="AI2556" s="1">
        <v>130</v>
      </c>
      <c r="AJ2556" s="1">
        <v>120</v>
      </c>
      <c r="DR2556" s="1">
        <v>64</v>
      </c>
      <c r="DS2556" s="1">
        <v>70</v>
      </c>
      <c r="HA2556" s="1">
        <v>2</v>
      </c>
      <c r="HB2556" s="1">
        <v>2</v>
      </c>
      <c r="HT2556" s="1">
        <v>0</v>
      </c>
      <c r="HU2556" s="1">
        <v>0</v>
      </c>
      <c r="IP2556" s="1">
        <v>97</v>
      </c>
      <c r="IQ2556" s="1">
        <v>96</v>
      </c>
      <c r="LX2556" s="1">
        <v>122</v>
      </c>
      <c r="LY2556" s="1">
        <v>112</v>
      </c>
      <c r="PG2556" s="1">
        <v>22</v>
      </c>
      <c r="PH2556" s="1">
        <v>18</v>
      </c>
      <c r="SP2556" s="1">
        <v>97.5</v>
      </c>
      <c r="SQ2556" s="1">
        <v>96.7</v>
      </c>
      <c r="VX2556" s="1">
        <v>1</v>
      </c>
      <c r="VY2556" s="1">
        <v>1</v>
      </c>
      <c r="WQ2556" s="1">
        <v>0</v>
      </c>
      <c r="WR2556" s="1">
        <v>0</v>
      </c>
      <c r="ZY2556" s="1">
        <v>108.4</v>
      </c>
      <c r="ZZ2556" s="1">
        <v>108.6</v>
      </c>
      <c r="AAY2556" s="1">
        <v>32</v>
      </c>
      <c r="AAZ2556" s="1">
        <v>31</v>
      </c>
      <c r="ABB2556" s="1">
        <v>10.9</v>
      </c>
      <c r="ABC2556" s="1">
        <v>10.199999999999999</v>
      </c>
      <c r="ABE2556" s="1">
        <v>32</v>
      </c>
      <c r="ABF2556" s="1">
        <v>30</v>
      </c>
      <c r="ABU2556" s="1">
        <v>139</v>
      </c>
      <c r="ABV2556" s="1">
        <v>138</v>
      </c>
      <c r="ABX2556" s="1">
        <v>4.3</v>
      </c>
      <c r="ABY2556" s="1">
        <v>3.9</v>
      </c>
      <c r="ACA2556" s="1">
        <v>96</v>
      </c>
      <c r="ACB2556" s="1">
        <v>98</v>
      </c>
      <c r="ACD2556" s="1">
        <v>1.2</v>
      </c>
      <c r="ACE2556" s="1">
        <v>1.07</v>
      </c>
      <c r="ACG2556" s="1">
        <v>151</v>
      </c>
      <c r="ACH2556" s="1">
        <v>102</v>
      </c>
      <c r="ACQ2556" s="1">
        <v>26</v>
      </c>
      <c r="ACR2556" s="1">
        <v>26</v>
      </c>
      <c r="ACT2556" s="1">
        <v>1.9</v>
      </c>
      <c r="ACU2556" s="1">
        <v>1.8</v>
      </c>
      <c r="ACW2556" s="1">
        <v>17</v>
      </c>
      <c r="ACX2556" s="1">
        <v>14</v>
      </c>
      <c r="AGS2556" s="1">
        <v>0</v>
      </c>
      <c r="AGT2556" s="1">
        <v>0</v>
      </c>
      <c r="AGU2556" s="1">
        <v>0</v>
      </c>
      <c r="AGV2556" s="1">
        <v>0</v>
      </c>
      <c r="AGW2556" s="1">
        <v>0</v>
      </c>
      <c r="AGX2556" s="1">
        <v>0</v>
      </c>
      <c r="AGY2556" s="1">
        <v>0</v>
      </c>
      <c r="AGZ2556" s="1">
        <v>2</v>
      </c>
      <c r="AHA2556" s="1">
        <v>0</v>
      </c>
      <c r="AHB2556" s="1">
        <v>0</v>
      </c>
      <c r="AHC2556" s="1">
        <v>1</v>
      </c>
      <c r="AHD2556" s="1">
        <v>0</v>
      </c>
      <c r="AHE2556" s="1">
        <v>0</v>
      </c>
      <c r="AHF2556" s="1">
        <v>0</v>
      </c>
      <c r="AHH2556" s="1">
        <v>0</v>
      </c>
      <c r="AHI2556" s="1">
        <v>1</v>
      </c>
      <c r="AHK2556" s="1">
        <v>0</v>
      </c>
      <c r="AHL2556" s="1">
        <v>0</v>
      </c>
      <c r="AHM2556" s="1">
        <v>0</v>
      </c>
      <c r="AHN2556" s="1">
        <v>0</v>
      </c>
      <c r="AHO2556" s="1">
        <v>0</v>
      </c>
      <c r="AHP2556" s="1">
        <v>0</v>
      </c>
      <c r="AHQ2556" s="1">
        <v>0</v>
      </c>
      <c r="AHR2556" s="1">
        <v>0</v>
      </c>
      <c r="AIM2556" s="1">
        <v>0</v>
      </c>
      <c r="AIN2556" s="1">
        <v>0</v>
      </c>
      <c r="AIO2556" s="1">
        <v>0</v>
      </c>
      <c r="AIT2556" s="1">
        <v>1</v>
      </c>
      <c r="AIU2556" s="1">
        <v>1</v>
      </c>
      <c r="AIV2556" s="1">
        <v>0</v>
      </c>
      <c r="AIW2556" s="1">
        <v>0</v>
      </c>
      <c r="AIX2556" s="1">
        <v>20</v>
      </c>
      <c r="AIZ2556" s="24"/>
      <c r="AJA2556" s="24"/>
      <c r="AJB2556" s="1">
        <v>23</v>
      </c>
    </row>
    <row r="2557" spans="1:951" s="1" customFormat="1">
      <c r="B2557" s="1">
        <v>9</v>
      </c>
      <c r="C2557" s="1">
        <v>1</v>
      </c>
      <c r="D2557" s="1" t="s">
        <v>5425</v>
      </c>
      <c r="E2557" s="1" t="s">
        <v>6191</v>
      </c>
      <c r="O2557" s="1">
        <v>1</v>
      </c>
      <c r="P2557" s="1">
        <v>1</v>
      </c>
      <c r="Z2557" s="1">
        <v>0</v>
      </c>
      <c r="AA2557" s="1">
        <v>1</v>
      </c>
      <c r="AB2557" s="1" t="s">
        <v>10861</v>
      </c>
      <c r="AC2557" s="1">
        <v>0</v>
      </c>
      <c r="AE2557" s="1">
        <v>0</v>
      </c>
      <c r="AG2557" s="1">
        <v>0</v>
      </c>
      <c r="AI2557" s="1">
        <v>110</v>
      </c>
      <c r="AJ2557" s="1">
        <v>124</v>
      </c>
      <c r="DR2557" s="1">
        <v>60</v>
      </c>
      <c r="DS2557" s="1">
        <v>70</v>
      </c>
      <c r="HA2557" s="1">
        <v>2</v>
      </c>
      <c r="HB2557" s="1">
        <v>2</v>
      </c>
      <c r="HT2557" s="1">
        <v>0</v>
      </c>
      <c r="HU2557" s="1">
        <v>0</v>
      </c>
      <c r="IP2557" s="1">
        <v>95</v>
      </c>
      <c r="IQ2557" s="1">
        <v>95</v>
      </c>
      <c r="LX2557" s="1">
        <v>112</v>
      </c>
      <c r="LY2557" s="1">
        <v>100</v>
      </c>
      <c r="PG2557" s="1">
        <v>18</v>
      </c>
      <c r="PH2557" s="1">
        <v>16</v>
      </c>
      <c r="SP2557" s="1">
        <v>98.9</v>
      </c>
      <c r="SQ2557" s="1">
        <v>96.9</v>
      </c>
      <c r="VX2557" s="1">
        <v>1</v>
      </c>
      <c r="VY2557" s="1">
        <v>1</v>
      </c>
      <c r="WQ2557" s="1">
        <v>0</v>
      </c>
      <c r="WR2557" s="1">
        <v>0</v>
      </c>
      <c r="ZY2557" s="1">
        <v>108</v>
      </c>
      <c r="ZZ2557" s="1">
        <v>108</v>
      </c>
      <c r="AAY2557" s="1">
        <v>29</v>
      </c>
      <c r="AAZ2557" s="1">
        <v>31</v>
      </c>
      <c r="ABB2557" s="1">
        <v>10.5</v>
      </c>
      <c r="ABC2557" s="1">
        <v>9.9</v>
      </c>
      <c r="ABE2557" s="1">
        <v>31</v>
      </c>
      <c r="ABF2557" s="1">
        <v>29</v>
      </c>
      <c r="ABU2557" s="1">
        <v>138</v>
      </c>
      <c r="ABV2557" s="1">
        <v>137</v>
      </c>
      <c r="ABX2557" s="1">
        <v>3.9</v>
      </c>
      <c r="ABY2557" s="1">
        <v>3.7</v>
      </c>
      <c r="ACA2557" s="1">
        <v>98</v>
      </c>
      <c r="ACB2557" s="1">
        <v>97</v>
      </c>
      <c r="ACD2557" s="1">
        <v>1.08</v>
      </c>
      <c r="ACE2557" s="1">
        <v>1.1299999999999999</v>
      </c>
      <c r="ACG2557" s="1">
        <v>214</v>
      </c>
      <c r="ACH2557" s="1">
        <v>102</v>
      </c>
      <c r="ACQ2557" s="1">
        <v>28</v>
      </c>
      <c r="ACR2557" s="1">
        <v>28</v>
      </c>
      <c r="ACT2557" s="1">
        <v>1.8</v>
      </c>
      <c r="ACU2557" s="1">
        <v>1.8</v>
      </c>
      <c r="ACW2557" s="1">
        <v>16</v>
      </c>
      <c r="ACX2557" s="1">
        <v>14</v>
      </c>
      <c r="ADR2557" s="1">
        <v>1.9</v>
      </c>
      <c r="AGS2557" s="1">
        <v>0</v>
      </c>
      <c r="AGT2557" s="1">
        <v>0</v>
      </c>
      <c r="AGU2557" s="1">
        <v>0</v>
      </c>
      <c r="AGV2557" s="1">
        <v>0</v>
      </c>
      <c r="AGW2557" s="1">
        <v>0</v>
      </c>
      <c r="AGX2557" s="1">
        <v>0</v>
      </c>
      <c r="AGY2557" s="1">
        <v>0</v>
      </c>
      <c r="AGZ2557" s="1">
        <v>2</v>
      </c>
      <c r="AHA2557" s="1">
        <v>0</v>
      </c>
      <c r="AHB2557" s="1">
        <v>0</v>
      </c>
      <c r="AHC2557" s="1">
        <v>1</v>
      </c>
      <c r="AHD2557" s="1">
        <v>0</v>
      </c>
      <c r="AHE2557" s="1">
        <v>0</v>
      </c>
      <c r="AHF2557" s="1">
        <v>0</v>
      </c>
      <c r="AHH2557" s="1">
        <v>0</v>
      </c>
      <c r="AHI2557" s="1">
        <v>1</v>
      </c>
      <c r="AHK2557" s="1">
        <v>0</v>
      </c>
      <c r="AHL2557" s="1">
        <v>0</v>
      </c>
      <c r="AHM2557" s="1">
        <v>0</v>
      </c>
      <c r="AHN2557" s="1">
        <v>0</v>
      </c>
      <c r="AHO2557" s="1">
        <v>0</v>
      </c>
      <c r="AHP2557" s="1">
        <v>0</v>
      </c>
      <c r="AHQ2557" s="1">
        <v>0</v>
      </c>
      <c r="AHR2557" s="1">
        <v>0</v>
      </c>
      <c r="AIM2557" s="1">
        <v>0</v>
      </c>
      <c r="AIN2557" s="1">
        <v>0</v>
      </c>
      <c r="AIO2557" s="1">
        <v>0</v>
      </c>
      <c r="AIT2557" s="1">
        <v>0</v>
      </c>
      <c r="AIU2557" s="1">
        <v>2</v>
      </c>
      <c r="AIV2557" s="1">
        <v>0</v>
      </c>
      <c r="AIW2557" s="1">
        <v>1</v>
      </c>
      <c r="AIZ2557" s="24"/>
      <c r="AJA2557" s="24"/>
      <c r="AJB2557" s="1">
        <v>38</v>
      </c>
      <c r="AJC2557" s="1">
        <v>37</v>
      </c>
    </row>
    <row r="2558" spans="1:951" s="1" customFormat="1">
      <c r="B2558" s="1">
        <v>10</v>
      </c>
      <c r="C2558" s="1">
        <v>1</v>
      </c>
      <c r="D2558" s="1" t="s">
        <v>10862</v>
      </c>
      <c r="O2558" s="1">
        <v>1</v>
      </c>
      <c r="Z2558" s="1">
        <v>0</v>
      </c>
      <c r="AA2558" s="1">
        <v>2</v>
      </c>
      <c r="AB2558" s="1" t="s">
        <v>10863</v>
      </c>
      <c r="AC2558" s="1">
        <v>0</v>
      </c>
      <c r="AE2558" s="1">
        <v>0</v>
      </c>
      <c r="AG2558" s="1">
        <v>0</v>
      </c>
      <c r="AI2558" s="1">
        <v>132</v>
      </c>
      <c r="AJ2558" s="1">
        <v>102</v>
      </c>
      <c r="DR2558" s="1">
        <v>70</v>
      </c>
      <c r="DS2558" s="1">
        <v>60</v>
      </c>
      <c r="HA2558" s="1">
        <v>2</v>
      </c>
      <c r="HB2558" s="1">
        <v>2</v>
      </c>
      <c r="HT2558" s="1">
        <v>0</v>
      </c>
      <c r="HU2558" s="1">
        <v>0</v>
      </c>
      <c r="IP2558" s="1">
        <v>93</v>
      </c>
      <c r="IQ2558" s="1">
        <v>95</v>
      </c>
      <c r="LX2558" s="1">
        <v>124.5</v>
      </c>
      <c r="LY2558" s="1">
        <v>80</v>
      </c>
      <c r="PG2558" s="1">
        <v>15</v>
      </c>
      <c r="PH2558" s="1">
        <v>13</v>
      </c>
      <c r="SP2558" s="1">
        <v>98.6</v>
      </c>
      <c r="SQ2558" s="1">
        <v>99.1</v>
      </c>
      <c r="VX2558" s="1">
        <v>1</v>
      </c>
      <c r="VY2558" s="1">
        <v>1</v>
      </c>
      <c r="WQ2558" s="1">
        <v>0</v>
      </c>
      <c r="WR2558" s="1">
        <v>0</v>
      </c>
      <c r="ZY2558" s="1">
        <v>107</v>
      </c>
      <c r="ZZ2558" s="1">
        <v>106</v>
      </c>
      <c r="AAY2558" s="1">
        <v>32</v>
      </c>
      <c r="ABB2558" s="1">
        <v>9.9</v>
      </c>
      <c r="ABE2558" s="1">
        <v>29</v>
      </c>
      <c r="ABU2558" s="1">
        <v>138</v>
      </c>
      <c r="ABX2558" s="1">
        <v>3.6</v>
      </c>
      <c r="ACA2558" s="1">
        <v>96</v>
      </c>
      <c r="ACD2558" s="1">
        <v>1.18</v>
      </c>
      <c r="ACG2558" s="1">
        <v>131</v>
      </c>
      <c r="ACQ2558" s="1">
        <v>25</v>
      </c>
      <c r="ACT2558" s="1">
        <v>1.6</v>
      </c>
      <c r="ACW2558" s="1">
        <v>16</v>
      </c>
      <c r="AGS2558" s="1">
        <v>0</v>
      </c>
      <c r="AGT2558" s="1">
        <v>0</v>
      </c>
      <c r="AGU2558" s="1">
        <v>0</v>
      </c>
      <c r="AGV2558" s="1">
        <v>0</v>
      </c>
      <c r="AGW2558" s="1">
        <v>0</v>
      </c>
      <c r="AGX2558" s="1">
        <v>0</v>
      </c>
      <c r="AGY2558" s="1">
        <v>0</v>
      </c>
      <c r="AGZ2558" s="1">
        <v>1</v>
      </c>
      <c r="AHA2558" s="1">
        <v>0</v>
      </c>
      <c r="AHB2558" s="1">
        <v>0</v>
      </c>
      <c r="AHC2558" s="1">
        <v>1</v>
      </c>
      <c r="AHD2558" s="1">
        <v>0</v>
      </c>
      <c r="AHE2558" s="1">
        <v>0</v>
      </c>
      <c r="AHF2558" s="1">
        <v>0</v>
      </c>
      <c r="AHH2558" s="1">
        <v>0</v>
      </c>
      <c r="AHI2558" s="1">
        <v>1</v>
      </c>
      <c r="AHK2558" s="1">
        <v>0</v>
      </c>
      <c r="AHL2558" s="1">
        <v>0</v>
      </c>
      <c r="AHM2558" s="1">
        <v>0</v>
      </c>
      <c r="AHN2558" s="1">
        <v>0</v>
      </c>
      <c r="AHO2558" s="1">
        <v>0</v>
      </c>
      <c r="AHP2558" s="1">
        <v>0</v>
      </c>
      <c r="AHQ2558" s="1">
        <v>0</v>
      </c>
      <c r="AHR2558" s="1">
        <v>0</v>
      </c>
      <c r="AIM2558" s="1">
        <v>0</v>
      </c>
      <c r="AIN2558" s="1">
        <v>0</v>
      </c>
      <c r="AIO2558" s="1">
        <v>0</v>
      </c>
      <c r="AIT2558" s="1">
        <v>2</v>
      </c>
      <c r="AIU2558" s="1">
        <v>0</v>
      </c>
      <c r="AIV2558" s="1">
        <v>0</v>
      </c>
      <c r="AIW2558" s="1">
        <v>0</v>
      </c>
      <c r="AIX2558" s="1">
        <v>32</v>
      </c>
      <c r="AIY2558" s="1">
        <v>24</v>
      </c>
      <c r="AIZ2558" s="24"/>
      <c r="AJA2558" s="24"/>
    </row>
    <row r="2559" spans="1:951" s="80" customFormat="1">
      <c r="B2559" s="80">
        <v>11</v>
      </c>
      <c r="C2559" s="80">
        <v>1</v>
      </c>
      <c r="D2559" s="80" t="s">
        <v>10864</v>
      </c>
      <c r="O2559" s="80">
        <v>1</v>
      </c>
      <c r="Z2559" s="80">
        <v>0</v>
      </c>
      <c r="AA2559" s="80">
        <v>1</v>
      </c>
      <c r="AB2559" s="80" t="s">
        <v>10865</v>
      </c>
      <c r="AC2559" s="80">
        <v>1</v>
      </c>
      <c r="AD2559" s="80">
        <v>0</v>
      </c>
      <c r="AE2559" s="80">
        <v>0</v>
      </c>
      <c r="AG2559" s="80">
        <v>0</v>
      </c>
      <c r="AI2559" s="80">
        <v>132</v>
      </c>
      <c r="AJ2559" s="80">
        <v>128</v>
      </c>
      <c r="DR2559" s="80">
        <v>68</v>
      </c>
      <c r="DS2559" s="80">
        <v>60</v>
      </c>
      <c r="HA2559" s="80">
        <v>2</v>
      </c>
      <c r="HB2559" s="80">
        <v>2</v>
      </c>
      <c r="HT2559" s="80">
        <v>0</v>
      </c>
      <c r="HU2559" s="80">
        <v>0</v>
      </c>
      <c r="IP2559" s="80">
        <v>90</v>
      </c>
      <c r="IQ2559" s="80">
        <v>93</v>
      </c>
      <c r="LX2559" s="80">
        <v>90.5</v>
      </c>
      <c r="LY2559" s="80">
        <v>67.5</v>
      </c>
      <c r="PG2559" s="80">
        <v>18</v>
      </c>
      <c r="PH2559" s="80">
        <v>17</v>
      </c>
      <c r="SP2559" s="80">
        <v>95.1</v>
      </c>
      <c r="SQ2559" s="80">
        <v>97.7</v>
      </c>
      <c r="VX2559" s="80">
        <v>0</v>
      </c>
      <c r="VY2559" s="80">
        <v>0</v>
      </c>
      <c r="WQ2559" s="80">
        <v>0</v>
      </c>
      <c r="WR2559" s="80">
        <v>0</v>
      </c>
      <c r="ZY2559" s="80">
        <v>108.8</v>
      </c>
      <c r="ZZ2559" s="80">
        <v>108.8</v>
      </c>
      <c r="AAY2559" s="80">
        <v>32</v>
      </c>
      <c r="ABB2559" s="80">
        <v>9.9</v>
      </c>
      <c r="ABE2559" s="80">
        <v>29</v>
      </c>
      <c r="ABU2559" s="80">
        <v>139</v>
      </c>
      <c r="ABX2559" s="80">
        <v>4.5</v>
      </c>
      <c r="ACA2559" s="80">
        <v>95</v>
      </c>
      <c r="ACD2559" s="80">
        <v>1.23</v>
      </c>
      <c r="ACG2559" s="80">
        <v>100</v>
      </c>
      <c r="ACQ2559" s="80">
        <v>28</v>
      </c>
      <c r="ACT2559" s="80">
        <v>1.9</v>
      </c>
      <c r="ACW2559" s="80">
        <v>17</v>
      </c>
      <c r="AGS2559" s="80">
        <v>0</v>
      </c>
      <c r="AGT2559" s="80">
        <v>0</v>
      </c>
      <c r="AGU2559" s="80">
        <v>0</v>
      </c>
      <c r="AGV2559" s="80">
        <v>0</v>
      </c>
      <c r="AGW2559" s="80">
        <v>0</v>
      </c>
      <c r="AGX2559" s="80">
        <v>0</v>
      </c>
      <c r="AGY2559" s="80">
        <v>0</v>
      </c>
      <c r="AGZ2559" s="80">
        <v>1</v>
      </c>
      <c r="AHA2559" s="80">
        <v>0</v>
      </c>
      <c r="AHB2559" s="80">
        <v>0</v>
      </c>
      <c r="AHC2559" s="80">
        <v>1</v>
      </c>
      <c r="AHD2559" s="80">
        <v>0</v>
      </c>
      <c r="AHE2559" s="80">
        <v>0</v>
      </c>
      <c r="AHF2559" s="80">
        <v>0</v>
      </c>
      <c r="AHH2559" s="80">
        <v>0</v>
      </c>
      <c r="AHI2559" s="80">
        <v>1</v>
      </c>
      <c r="AHK2559" s="80">
        <v>0</v>
      </c>
      <c r="AHL2559" s="80">
        <v>0</v>
      </c>
      <c r="AHM2559" s="80">
        <v>0</v>
      </c>
      <c r="AHN2559" s="80">
        <v>0</v>
      </c>
      <c r="AHO2559" s="80">
        <v>0</v>
      </c>
      <c r="AHP2559" s="80">
        <v>0</v>
      </c>
      <c r="AHQ2559" s="80">
        <v>0</v>
      </c>
      <c r="AHR2559" s="80">
        <v>0</v>
      </c>
      <c r="AIM2559" s="80">
        <v>0</v>
      </c>
      <c r="AIN2559" s="80">
        <v>0</v>
      </c>
      <c r="AIO2559" s="80">
        <v>0</v>
      </c>
      <c r="AIT2559" s="80">
        <v>2</v>
      </c>
      <c r="AIU2559" s="80">
        <v>0</v>
      </c>
      <c r="AIV2559" s="80">
        <v>0</v>
      </c>
      <c r="AIW2559" s="80">
        <v>0</v>
      </c>
      <c r="AIX2559" s="80">
        <v>47</v>
      </c>
      <c r="AIY2559" s="80">
        <v>52</v>
      </c>
      <c r="AIZ2559" s="90"/>
      <c r="AJA2559" s="90"/>
    </row>
    <row r="2560" spans="1:951" s="1" customFormat="1">
      <c r="A2560" s="1">
        <v>532</v>
      </c>
      <c r="B2560" s="1">
        <v>1</v>
      </c>
      <c r="C2560" s="1">
        <v>1</v>
      </c>
      <c r="D2560" s="1" t="s">
        <v>10866</v>
      </c>
      <c r="O2560" s="1">
        <v>0</v>
      </c>
      <c r="Z2560" s="1">
        <v>0</v>
      </c>
      <c r="AA2560" s="1">
        <v>2</v>
      </c>
      <c r="AB2560" s="1" t="s">
        <v>10867</v>
      </c>
      <c r="AC2560" s="1">
        <v>0</v>
      </c>
      <c r="AE2560" s="1">
        <v>0</v>
      </c>
      <c r="AG2560" s="1">
        <v>0</v>
      </c>
      <c r="AI2560" s="1">
        <v>183</v>
      </c>
      <c r="AJ2560" s="1">
        <v>142</v>
      </c>
      <c r="AK2560" s="1">
        <v>139</v>
      </c>
      <c r="AM2560" s="1">
        <v>166</v>
      </c>
      <c r="AN2560" s="1">
        <v>156</v>
      </c>
      <c r="DR2560" s="1">
        <v>76</v>
      </c>
      <c r="DS2560" s="1">
        <v>75</v>
      </c>
      <c r="DT2560" s="1">
        <v>78</v>
      </c>
      <c r="DV2560" s="1">
        <v>72</v>
      </c>
      <c r="DW2560" s="1">
        <v>71</v>
      </c>
      <c r="HF2560" s="1">
        <v>0</v>
      </c>
      <c r="HY2560" s="1">
        <v>1</v>
      </c>
      <c r="IP2560" s="1">
        <v>98</v>
      </c>
      <c r="IQ2560" s="1">
        <v>99</v>
      </c>
      <c r="IR2560" s="1">
        <v>97</v>
      </c>
      <c r="IT2560" s="1">
        <v>98</v>
      </c>
      <c r="IU2560" s="1">
        <v>96</v>
      </c>
      <c r="LX2560" s="1">
        <v>55</v>
      </c>
      <c r="LY2560" s="1">
        <v>57</v>
      </c>
      <c r="LZ2560" s="1">
        <v>51</v>
      </c>
      <c r="MA2560" s="1">
        <v>60</v>
      </c>
      <c r="MB2560" s="1">
        <v>53</v>
      </c>
      <c r="MC2560" s="1">
        <v>60</v>
      </c>
      <c r="PG2560" s="1">
        <v>16</v>
      </c>
      <c r="PH2560" s="1">
        <v>16</v>
      </c>
      <c r="PI2560" s="1">
        <v>16</v>
      </c>
      <c r="PK2560" s="1">
        <v>16</v>
      </c>
      <c r="PL2560" s="1">
        <v>16</v>
      </c>
      <c r="SP2560" s="1">
        <v>98.5</v>
      </c>
      <c r="SQ2560" s="1">
        <v>97.8</v>
      </c>
      <c r="SR2560" s="1">
        <v>98.6</v>
      </c>
      <c r="ST2560" s="1">
        <v>97.5</v>
      </c>
      <c r="SU2560" s="1">
        <v>96.6</v>
      </c>
      <c r="WC2560" s="1">
        <v>1</v>
      </c>
      <c r="WQ2560" s="1">
        <v>0</v>
      </c>
      <c r="WR2560" s="1">
        <v>0</v>
      </c>
      <c r="WS2560" s="1">
        <v>0</v>
      </c>
      <c r="WU2560" s="1">
        <v>0</v>
      </c>
      <c r="WV2560" s="1">
        <v>0</v>
      </c>
      <c r="AAY2560" s="1">
        <v>26</v>
      </c>
      <c r="ABB2560" s="1">
        <v>11.4</v>
      </c>
      <c r="ABE2560" s="1">
        <v>35</v>
      </c>
      <c r="ABM2560" s="1">
        <v>7.19</v>
      </c>
      <c r="ABO2560" s="1">
        <v>207</v>
      </c>
      <c r="ABU2560" s="1">
        <v>141</v>
      </c>
      <c r="ABX2560" s="1">
        <v>4</v>
      </c>
      <c r="ACA2560" s="1">
        <v>100</v>
      </c>
      <c r="ACD2560" s="1">
        <v>9.6</v>
      </c>
      <c r="ACG2560" s="1">
        <v>147</v>
      </c>
      <c r="ACQ2560" s="1">
        <v>13</v>
      </c>
      <c r="ACT2560" s="1">
        <v>0.74</v>
      </c>
      <c r="ACW2560" s="1">
        <v>15</v>
      </c>
      <c r="AGS2560" s="1">
        <v>1</v>
      </c>
      <c r="AGT2560" s="1">
        <v>0</v>
      </c>
      <c r="AGU2560" s="1">
        <v>0</v>
      </c>
      <c r="AGV2560" s="1">
        <v>1</v>
      </c>
      <c r="AGW2560" s="1">
        <v>0</v>
      </c>
      <c r="AGX2560" s="1">
        <v>0</v>
      </c>
      <c r="AGY2560" s="1">
        <v>0</v>
      </c>
      <c r="AGZ2560" s="1">
        <v>0</v>
      </c>
      <c r="AHA2560" s="1">
        <v>0</v>
      </c>
      <c r="AHB2560" s="1">
        <v>0</v>
      </c>
      <c r="AHC2560" s="1">
        <v>1</v>
      </c>
      <c r="AHD2560" s="1">
        <v>0</v>
      </c>
      <c r="AHE2560" s="1">
        <v>0</v>
      </c>
      <c r="AHF2560" s="1">
        <v>0</v>
      </c>
      <c r="AHH2560" s="1">
        <v>0</v>
      </c>
      <c r="AHI2560" s="1">
        <v>0</v>
      </c>
      <c r="AHK2560" s="1">
        <v>0</v>
      </c>
      <c r="AHL2560" s="1">
        <v>0</v>
      </c>
      <c r="AHM2560" s="1">
        <v>0</v>
      </c>
      <c r="AHN2560" s="1">
        <v>0</v>
      </c>
      <c r="AHO2560" s="1">
        <v>0</v>
      </c>
      <c r="AHP2560" s="1">
        <v>0</v>
      </c>
      <c r="AHQ2560" s="1">
        <v>0</v>
      </c>
      <c r="AHR2560" s="1">
        <v>0</v>
      </c>
      <c r="AIM2560" s="1">
        <v>0</v>
      </c>
      <c r="AIN2560" s="1">
        <v>0</v>
      </c>
      <c r="AIO2560" s="1">
        <v>0</v>
      </c>
      <c r="AIP2560" s="1">
        <v>1</v>
      </c>
      <c r="AIQ2560" s="1">
        <v>1</v>
      </c>
      <c r="AIR2560" s="1">
        <v>1</v>
      </c>
      <c r="AIS2560" s="1">
        <v>1</v>
      </c>
      <c r="AIT2560" s="3">
        <v>0</v>
      </c>
      <c r="AIU2560" s="1">
        <v>1</v>
      </c>
      <c r="AIV2560" s="1">
        <v>0</v>
      </c>
      <c r="AIW2560" s="1">
        <v>0</v>
      </c>
      <c r="AJB2560" s="1">
        <v>61</v>
      </c>
    </row>
    <row r="2561" spans="1:939" s="1" customFormat="1">
      <c r="B2561" s="1">
        <v>2</v>
      </c>
      <c r="C2561" s="1">
        <v>0</v>
      </c>
      <c r="Z2561" s="1">
        <v>0</v>
      </c>
      <c r="AA2561" s="1">
        <v>2</v>
      </c>
      <c r="AC2561" s="1">
        <v>0</v>
      </c>
      <c r="AE2561" s="1">
        <v>0</v>
      </c>
      <c r="AG2561" s="1">
        <v>0</v>
      </c>
      <c r="AI2561" s="1">
        <v>143</v>
      </c>
      <c r="AJ2561" s="1">
        <v>156</v>
      </c>
      <c r="DR2561" s="1">
        <v>67</v>
      </c>
      <c r="DS2561" s="1">
        <v>73</v>
      </c>
      <c r="HA2561" s="1">
        <v>0</v>
      </c>
      <c r="HB2561" s="1">
        <v>0</v>
      </c>
      <c r="HT2561" s="1">
        <v>1</v>
      </c>
      <c r="HU2561" s="1">
        <v>1</v>
      </c>
      <c r="IP2561" s="1">
        <v>98</v>
      </c>
      <c r="IQ2561" s="1">
        <v>98</v>
      </c>
      <c r="LX2561" s="1">
        <v>66</v>
      </c>
      <c r="LY2561" s="1">
        <v>60</v>
      </c>
      <c r="PG2561" s="1">
        <v>16</v>
      </c>
      <c r="PH2561" s="1">
        <v>16</v>
      </c>
      <c r="SP2561" s="1">
        <v>98.4</v>
      </c>
      <c r="SQ2561" s="1">
        <v>97.2</v>
      </c>
      <c r="VX2561" s="1">
        <v>1</v>
      </c>
      <c r="VY2561" s="1">
        <v>1</v>
      </c>
      <c r="WQ2561" s="1">
        <v>0</v>
      </c>
      <c r="WR2561" s="1">
        <v>0</v>
      </c>
      <c r="AGS2561" s="1">
        <v>1</v>
      </c>
      <c r="AGT2561" s="1">
        <v>0</v>
      </c>
      <c r="AGU2561" s="1">
        <v>0</v>
      </c>
      <c r="AGV2561" s="1">
        <v>1</v>
      </c>
      <c r="AGW2561" s="1">
        <v>0</v>
      </c>
      <c r="AGX2561" s="1">
        <v>0</v>
      </c>
      <c r="AGY2561" s="1">
        <v>0</v>
      </c>
      <c r="AGZ2561" s="1">
        <v>0</v>
      </c>
      <c r="AHA2561" s="1">
        <v>0</v>
      </c>
      <c r="AHB2561" s="1">
        <v>0</v>
      </c>
      <c r="AHC2561" s="1">
        <v>1</v>
      </c>
      <c r="AHD2561" s="1">
        <v>0</v>
      </c>
      <c r="AHE2561" s="1">
        <v>0</v>
      </c>
      <c r="AHF2561" s="1">
        <v>0</v>
      </c>
      <c r="AHH2561" s="1">
        <v>0</v>
      </c>
      <c r="AHI2561" s="1">
        <v>0</v>
      </c>
      <c r="AHK2561" s="1">
        <v>0</v>
      </c>
      <c r="AHL2561" s="1">
        <v>0</v>
      </c>
      <c r="AHM2561" s="1">
        <v>0</v>
      </c>
      <c r="AHN2561" s="1">
        <v>0</v>
      </c>
      <c r="AHO2561" s="1">
        <v>0</v>
      </c>
      <c r="AHP2561" s="1">
        <v>0</v>
      </c>
      <c r="AHQ2561" s="1">
        <v>0</v>
      </c>
      <c r="AHR2561" s="1">
        <v>0</v>
      </c>
      <c r="AIM2561" s="1">
        <v>0</v>
      </c>
      <c r="AIN2561" s="1">
        <v>0</v>
      </c>
      <c r="AIO2561" s="1">
        <v>0</v>
      </c>
      <c r="AIT2561" s="3">
        <v>0</v>
      </c>
      <c r="AIU2561" s="1">
        <v>2</v>
      </c>
      <c r="AIV2561" s="1">
        <v>0</v>
      </c>
      <c r="AIW2561" s="1">
        <v>0</v>
      </c>
      <c r="AJB2561" s="1">
        <v>82</v>
      </c>
      <c r="AJC2561" s="1">
        <v>55</v>
      </c>
    </row>
    <row r="2562" spans="1:939" s="1" customFormat="1">
      <c r="B2562" s="1">
        <v>3</v>
      </c>
      <c r="C2562" s="1">
        <v>1</v>
      </c>
      <c r="D2562" s="1" t="s">
        <v>8906</v>
      </c>
      <c r="O2562" s="1">
        <v>0</v>
      </c>
      <c r="Z2562" s="1">
        <v>0</v>
      </c>
      <c r="AA2562" s="1">
        <v>2</v>
      </c>
      <c r="AB2562" s="1" t="s">
        <v>10868</v>
      </c>
      <c r="AC2562" s="1">
        <v>0</v>
      </c>
      <c r="AE2562" s="1">
        <v>1</v>
      </c>
      <c r="AF2562" s="1">
        <v>0</v>
      </c>
      <c r="AG2562" s="1">
        <v>0</v>
      </c>
      <c r="AI2562" s="1">
        <v>128</v>
      </c>
      <c r="AJ2562" s="1">
        <v>153</v>
      </c>
      <c r="DR2562" s="1">
        <v>72</v>
      </c>
      <c r="DS2562" s="1">
        <v>89</v>
      </c>
      <c r="HA2562" s="1">
        <v>2</v>
      </c>
      <c r="HB2562" s="1">
        <v>2</v>
      </c>
      <c r="HT2562" s="1">
        <v>0</v>
      </c>
      <c r="HU2562" s="1">
        <v>1</v>
      </c>
      <c r="IP2562" s="1">
        <v>100</v>
      </c>
      <c r="IQ2562" s="1">
        <v>99</v>
      </c>
      <c r="LX2562" s="1">
        <v>69</v>
      </c>
      <c r="LY2562" s="1">
        <v>66</v>
      </c>
      <c r="PG2562" s="1">
        <v>14</v>
      </c>
      <c r="PH2562" s="1">
        <v>18</v>
      </c>
      <c r="SP2562" s="1">
        <v>98</v>
      </c>
      <c r="SQ2562" s="1">
        <v>97.1</v>
      </c>
      <c r="VX2562" s="1">
        <v>1</v>
      </c>
      <c r="VY2562" s="1">
        <v>1</v>
      </c>
      <c r="WQ2562" s="1">
        <v>0</v>
      </c>
      <c r="WR2562" s="1">
        <v>0</v>
      </c>
      <c r="ACG2562" s="1">
        <v>148</v>
      </c>
      <c r="ACH2562" s="1">
        <v>153</v>
      </c>
      <c r="AGS2562" s="1">
        <v>1</v>
      </c>
      <c r="AGT2562" s="1">
        <v>0</v>
      </c>
      <c r="AGU2562" s="1">
        <v>0</v>
      </c>
      <c r="AGV2562" s="1">
        <v>1</v>
      </c>
      <c r="AGW2562" s="1">
        <v>0</v>
      </c>
      <c r="AGX2562" s="1">
        <v>0</v>
      </c>
      <c r="AGY2562" s="1">
        <v>0</v>
      </c>
      <c r="AGZ2562" s="1">
        <v>0</v>
      </c>
      <c r="AHA2562" s="1">
        <v>0</v>
      </c>
      <c r="AHB2562" s="1">
        <v>0</v>
      </c>
      <c r="AHC2562" s="1">
        <v>1</v>
      </c>
      <c r="AHD2562" s="1">
        <v>0</v>
      </c>
      <c r="AHE2562" s="1">
        <v>0</v>
      </c>
      <c r="AHF2562" s="1">
        <v>0</v>
      </c>
      <c r="AHH2562" s="1">
        <v>0</v>
      </c>
      <c r="AHI2562" s="1">
        <v>0</v>
      </c>
      <c r="AHK2562" s="1">
        <v>0</v>
      </c>
      <c r="AHL2562" s="1">
        <v>0</v>
      </c>
      <c r="AHM2562" s="1">
        <v>0</v>
      </c>
      <c r="AHN2562" s="1">
        <v>0</v>
      </c>
      <c r="AHO2562" s="1">
        <v>0</v>
      </c>
      <c r="AHP2562" s="1">
        <v>0</v>
      </c>
      <c r="AHQ2562" s="1">
        <v>0</v>
      </c>
      <c r="AHR2562" s="1">
        <v>0</v>
      </c>
      <c r="AIM2562" s="1">
        <v>0</v>
      </c>
      <c r="AIN2562" s="1">
        <v>0</v>
      </c>
      <c r="AIO2562" s="1">
        <v>0</v>
      </c>
      <c r="AIT2562" s="3">
        <v>2</v>
      </c>
      <c r="AIU2562" s="1">
        <v>0</v>
      </c>
      <c r="AIV2562" s="1">
        <v>0</v>
      </c>
      <c r="AIW2562" s="1">
        <v>0</v>
      </c>
      <c r="AIX2562" s="1">
        <v>57</v>
      </c>
      <c r="AIY2562" s="1">
        <v>88</v>
      </c>
    </row>
    <row r="2563" spans="1:939" s="1" customFormat="1">
      <c r="B2563" s="1">
        <v>4</v>
      </c>
      <c r="C2563" s="1">
        <v>0</v>
      </c>
      <c r="Z2563" s="1">
        <v>0</v>
      </c>
      <c r="AA2563" s="1">
        <v>2</v>
      </c>
      <c r="AC2563" s="1">
        <v>0</v>
      </c>
      <c r="AE2563" s="1">
        <v>2</v>
      </c>
      <c r="AF2563" s="1">
        <v>0</v>
      </c>
      <c r="AG2563" s="1">
        <v>0</v>
      </c>
      <c r="AI2563" s="1">
        <v>130</v>
      </c>
      <c r="AJ2563" s="1">
        <v>122</v>
      </c>
      <c r="DR2563" s="1">
        <v>73</v>
      </c>
      <c r="DS2563" s="1">
        <v>77</v>
      </c>
      <c r="HA2563" s="1">
        <v>2</v>
      </c>
      <c r="HB2563" s="1">
        <v>2</v>
      </c>
      <c r="HT2563" s="1">
        <v>1</v>
      </c>
      <c r="HU2563" s="1">
        <v>1</v>
      </c>
      <c r="IP2563" s="1">
        <v>97</v>
      </c>
      <c r="IQ2563" s="1">
        <v>97</v>
      </c>
      <c r="LX2563" s="1">
        <v>76</v>
      </c>
      <c r="LY2563" s="1">
        <v>68</v>
      </c>
      <c r="PG2563" s="1">
        <v>18</v>
      </c>
      <c r="PH2563" s="1">
        <v>16</v>
      </c>
      <c r="SP2563" s="1">
        <v>98.7</v>
      </c>
      <c r="SQ2563" s="1">
        <v>97.6</v>
      </c>
      <c r="VX2563" s="1">
        <v>1</v>
      </c>
      <c r="VY2563" s="1">
        <v>1</v>
      </c>
      <c r="WQ2563" s="1">
        <v>0</v>
      </c>
      <c r="WR2563" s="1">
        <v>0</v>
      </c>
      <c r="ACG2563" s="1">
        <v>185</v>
      </c>
      <c r="AGS2563" s="1">
        <v>1</v>
      </c>
      <c r="AGT2563" s="1">
        <v>0</v>
      </c>
      <c r="AGU2563" s="1">
        <v>0</v>
      </c>
      <c r="AGV2563" s="1">
        <v>1</v>
      </c>
      <c r="AGW2563" s="1">
        <v>0</v>
      </c>
      <c r="AGX2563" s="1">
        <v>0</v>
      </c>
      <c r="AGY2563" s="1">
        <v>0</v>
      </c>
      <c r="AGZ2563" s="1">
        <v>0</v>
      </c>
      <c r="AHA2563" s="1">
        <v>0</v>
      </c>
      <c r="AHB2563" s="1">
        <v>0</v>
      </c>
      <c r="AHC2563" s="1">
        <v>1</v>
      </c>
      <c r="AHD2563" s="1">
        <v>0</v>
      </c>
      <c r="AHE2563" s="1">
        <v>0</v>
      </c>
      <c r="AHF2563" s="1">
        <v>0</v>
      </c>
      <c r="AHH2563" s="1">
        <v>0</v>
      </c>
      <c r="AHI2563" s="1">
        <v>0</v>
      </c>
      <c r="AHK2563" s="1">
        <v>0</v>
      </c>
      <c r="AHL2563" s="1">
        <v>0</v>
      </c>
      <c r="AHM2563" s="1">
        <v>0</v>
      </c>
      <c r="AHN2563" s="1">
        <v>0</v>
      </c>
      <c r="AHO2563" s="1">
        <v>0</v>
      </c>
      <c r="AHP2563" s="1">
        <v>0</v>
      </c>
      <c r="AHQ2563" s="1">
        <v>0</v>
      </c>
      <c r="AHR2563" s="1">
        <v>0</v>
      </c>
      <c r="AIM2563" s="1">
        <v>0</v>
      </c>
      <c r="AIN2563" s="1">
        <v>0</v>
      </c>
      <c r="AIO2563" s="1">
        <v>0</v>
      </c>
      <c r="AIT2563" s="3">
        <v>1</v>
      </c>
      <c r="AIU2563" s="1">
        <v>1</v>
      </c>
      <c r="AIV2563" s="1">
        <v>0</v>
      </c>
      <c r="AIW2563" s="1">
        <v>0</v>
      </c>
      <c r="AIX2563" s="1">
        <v>70</v>
      </c>
      <c r="AJB2563" s="1">
        <v>70</v>
      </c>
    </row>
    <row r="2564" spans="1:939" s="18" customFormat="1">
      <c r="B2564" s="18">
        <v>5</v>
      </c>
      <c r="C2564" s="18">
        <v>1</v>
      </c>
      <c r="D2564" s="18" t="s">
        <v>10869</v>
      </c>
      <c r="O2564" s="18">
        <v>0</v>
      </c>
      <c r="Z2564" s="18">
        <v>0</v>
      </c>
      <c r="AA2564" s="18">
        <v>2</v>
      </c>
      <c r="AC2564" s="18">
        <v>0</v>
      </c>
      <c r="AE2564" s="18">
        <v>1</v>
      </c>
      <c r="AF2564" s="18">
        <v>0</v>
      </c>
      <c r="AG2564" s="18">
        <v>0</v>
      </c>
      <c r="AI2564" s="18">
        <v>134</v>
      </c>
      <c r="DR2564" s="18">
        <v>70</v>
      </c>
      <c r="HA2564" s="18">
        <v>2</v>
      </c>
      <c r="HT2564" s="18">
        <v>0</v>
      </c>
      <c r="IP2564" s="18">
        <v>97</v>
      </c>
      <c r="LX2564" s="18">
        <v>85</v>
      </c>
      <c r="PG2564" s="18">
        <v>18</v>
      </c>
      <c r="SP2564" s="18">
        <v>96.6</v>
      </c>
      <c r="VX2564" s="18">
        <v>1</v>
      </c>
      <c r="WQ2564" s="18">
        <v>0</v>
      </c>
      <c r="ACG2564" s="18">
        <v>181</v>
      </c>
      <c r="AGS2564" s="18">
        <v>0</v>
      </c>
      <c r="AGT2564" s="18">
        <v>0</v>
      </c>
      <c r="AGU2564" s="18">
        <v>0</v>
      </c>
      <c r="AGV2564" s="18">
        <v>0</v>
      </c>
      <c r="AGW2564" s="18">
        <v>0</v>
      </c>
      <c r="AGX2564" s="18">
        <v>0</v>
      </c>
      <c r="AGY2564" s="18">
        <v>0</v>
      </c>
      <c r="AGZ2564" s="18">
        <v>0</v>
      </c>
      <c r="AHA2564" s="18">
        <v>0</v>
      </c>
      <c r="AHB2564" s="18">
        <v>0</v>
      </c>
      <c r="AHC2564" s="18">
        <v>1</v>
      </c>
      <c r="AHD2564" s="18">
        <v>0</v>
      </c>
      <c r="AHE2564" s="18">
        <v>0</v>
      </c>
      <c r="AHF2564" s="18">
        <v>0</v>
      </c>
      <c r="AHH2564" s="18">
        <v>0</v>
      </c>
      <c r="AHI2564" s="18">
        <v>0</v>
      </c>
      <c r="AHK2564" s="18">
        <v>0</v>
      </c>
      <c r="AHL2564" s="18">
        <v>0</v>
      </c>
      <c r="AHM2564" s="18">
        <v>0</v>
      </c>
      <c r="AHN2564" s="18">
        <v>0</v>
      </c>
      <c r="AHO2564" s="18">
        <v>0</v>
      </c>
      <c r="AHP2564" s="18">
        <v>0</v>
      </c>
      <c r="AHQ2564" s="18">
        <v>0</v>
      </c>
      <c r="AHR2564" s="18">
        <v>0</v>
      </c>
      <c r="AIM2564" s="18">
        <v>0</v>
      </c>
      <c r="AIN2564" s="18">
        <v>0</v>
      </c>
      <c r="AIO2564" s="18">
        <v>0</v>
      </c>
      <c r="AIT2564" s="79">
        <v>1</v>
      </c>
      <c r="AIU2564" s="18">
        <v>0</v>
      </c>
      <c r="AIV2564" s="18">
        <v>0</v>
      </c>
      <c r="AIW2564" s="18">
        <v>0</v>
      </c>
      <c r="AIX2564" s="18">
        <v>22</v>
      </c>
    </row>
    <row r="2565" spans="1:939" s="1" customFormat="1">
      <c r="A2565" s="1">
        <v>533</v>
      </c>
      <c r="B2565" s="1" t="s">
        <v>7502</v>
      </c>
      <c r="C2565" s="1">
        <v>0</v>
      </c>
      <c r="Z2565" s="1">
        <v>0</v>
      </c>
      <c r="AA2565" s="1">
        <v>2</v>
      </c>
      <c r="AB2565" s="1" t="s">
        <v>10870</v>
      </c>
      <c r="LY2565" s="1">
        <v>93</v>
      </c>
      <c r="PG2565" s="1">
        <v>20</v>
      </c>
      <c r="ACG2565" s="1">
        <v>108</v>
      </c>
      <c r="AGS2565" s="1">
        <v>0</v>
      </c>
      <c r="AGT2565" s="1">
        <v>0</v>
      </c>
      <c r="AGU2565" s="1">
        <v>0</v>
      </c>
      <c r="AGV2565" s="1">
        <v>0</v>
      </c>
      <c r="AGW2565" s="1">
        <v>0</v>
      </c>
      <c r="AGX2565" s="1">
        <v>0</v>
      </c>
      <c r="AGY2565" s="1">
        <v>0</v>
      </c>
      <c r="AGZ2565" s="1">
        <v>0</v>
      </c>
      <c r="AHA2565" s="1">
        <v>0</v>
      </c>
      <c r="AHB2565" s="1">
        <v>0</v>
      </c>
      <c r="AHC2565" s="1">
        <v>0</v>
      </c>
      <c r="AHD2565" s="1">
        <v>0</v>
      </c>
      <c r="AHE2565" s="1">
        <v>0</v>
      </c>
      <c r="AHF2565" s="1">
        <v>0</v>
      </c>
      <c r="AHH2565" s="1">
        <v>0</v>
      </c>
      <c r="AHI2565" s="1">
        <v>0</v>
      </c>
      <c r="AHK2565" s="1">
        <v>0</v>
      </c>
      <c r="AHL2565" s="1">
        <v>0</v>
      </c>
      <c r="AHM2565" s="1">
        <v>0</v>
      </c>
      <c r="AHN2565" s="1">
        <v>0</v>
      </c>
      <c r="AHO2565" s="1">
        <v>0</v>
      </c>
      <c r="AHP2565" s="1">
        <v>0</v>
      </c>
      <c r="AHQ2565" s="1">
        <v>0</v>
      </c>
      <c r="AHR2565" s="1">
        <v>0</v>
      </c>
      <c r="AIM2565" s="1">
        <v>0</v>
      </c>
      <c r="AIN2565" s="1">
        <v>0</v>
      </c>
      <c r="AIO2565" s="1">
        <v>0</v>
      </c>
      <c r="AIT2565" s="1">
        <v>0</v>
      </c>
      <c r="AIU2565" s="1">
        <v>0</v>
      </c>
      <c r="AIV2565" s="1">
        <v>0</v>
      </c>
      <c r="AIW2565" s="1">
        <v>0</v>
      </c>
    </row>
    <row r="2566" spans="1:939" s="1" customFormat="1">
      <c r="B2566" s="1">
        <v>2</v>
      </c>
      <c r="C2566" s="1">
        <v>1</v>
      </c>
      <c r="D2566" s="1" t="s">
        <v>4850</v>
      </c>
      <c r="E2566" s="1" t="s">
        <v>10871</v>
      </c>
      <c r="F2566" s="1" t="s">
        <v>8207</v>
      </c>
      <c r="G2566" s="1" t="s">
        <v>6270</v>
      </c>
      <c r="O2566" s="1">
        <v>0</v>
      </c>
      <c r="P2566" s="1">
        <v>0</v>
      </c>
      <c r="Q2566" s="1">
        <v>1</v>
      </c>
      <c r="R2566" s="1">
        <v>1</v>
      </c>
      <c r="Z2566" s="1">
        <v>0</v>
      </c>
      <c r="AA2566" s="1">
        <v>1</v>
      </c>
      <c r="AC2566" s="1">
        <v>0</v>
      </c>
      <c r="AE2566" s="1">
        <v>0</v>
      </c>
      <c r="AG2566" s="1">
        <v>0</v>
      </c>
      <c r="AI2566" s="1">
        <v>135</v>
      </c>
      <c r="AK2566" s="1">
        <v>132</v>
      </c>
      <c r="AN2566" s="1">
        <v>137</v>
      </c>
      <c r="AO2566" s="1">
        <v>151</v>
      </c>
      <c r="AQ2566" s="1">
        <v>108</v>
      </c>
      <c r="DR2566" s="1">
        <v>80</v>
      </c>
      <c r="DT2566" s="1">
        <v>79</v>
      </c>
      <c r="DW2566" s="1">
        <v>97</v>
      </c>
      <c r="DX2566" s="1">
        <v>86</v>
      </c>
      <c r="DZ2566" s="1">
        <v>70</v>
      </c>
      <c r="HA2566" s="1">
        <v>2</v>
      </c>
      <c r="HC2566" s="1">
        <v>2</v>
      </c>
      <c r="HI2566" s="1">
        <v>2</v>
      </c>
      <c r="IB2566" s="1">
        <v>0</v>
      </c>
      <c r="IP2566" s="1">
        <v>94</v>
      </c>
      <c r="IQ2566" s="1">
        <v>93</v>
      </c>
      <c r="IR2566" s="1">
        <v>90</v>
      </c>
      <c r="IS2566" s="1">
        <v>93</v>
      </c>
      <c r="IT2566" s="1">
        <v>94</v>
      </c>
      <c r="IU2566" s="1">
        <v>96</v>
      </c>
      <c r="IV2566" s="1">
        <v>92</v>
      </c>
      <c r="IW2566" s="1">
        <v>94</v>
      </c>
      <c r="IX2566" s="1">
        <v>93</v>
      </c>
      <c r="IY2566" s="1">
        <v>94.5</v>
      </c>
      <c r="LX2566" s="1">
        <v>98</v>
      </c>
      <c r="LZ2566" s="1">
        <v>70</v>
      </c>
      <c r="MC2566" s="1">
        <v>58</v>
      </c>
      <c r="MD2566" s="1">
        <v>65</v>
      </c>
      <c r="ME2566" s="1">
        <v>107</v>
      </c>
      <c r="MF2566" s="1">
        <v>80</v>
      </c>
      <c r="PG2566" s="1">
        <v>20</v>
      </c>
      <c r="PI2566" s="1">
        <v>18</v>
      </c>
      <c r="PL2566" s="1">
        <v>24</v>
      </c>
      <c r="PM2566" s="1">
        <v>28</v>
      </c>
      <c r="PO2566" s="1">
        <v>18</v>
      </c>
      <c r="PP2566" s="1">
        <v>23</v>
      </c>
      <c r="SP2566" s="1">
        <v>97.5</v>
      </c>
      <c r="SR2566" s="1">
        <v>97.3</v>
      </c>
      <c r="SU2566" s="1">
        <v>97.6</v>
      </c>
      <c r="SV2566" s="1">
        <v>97.5</v>
      </c>
      <c r="SX2566" s="1">
        <v>96.6</v>
      </c>
      <c r="WF2566" s="1">
        <v>1</v>
      </c>
      <c r="WQ2566" s="1">
        <v>1</v>
      </c>
      <c r="WR2566" s="1">
        <v>1</v>
      </c>
      <c r="WS2566" s="1">
        <v>1</v>
      </c>
      <c r="WT2566" s="1">
        <v>1</v>
      </c>
      <c r="WV2566" s="1">
        <v>1</v>
      </c>
      <c r="WW2566" s="1">
        <v>1</v>
      </c>
      <c r="WX2566" s="1">
        <v>1</v>
      </c>
      <c r="WY2566" s="1">
        <v>1</v>
      </c>
      <c r="WZ2566" s="1">
        <v>1</v>
      </c>
      <c r="ZY2566" s="1">
        <v>243.4</v>
      </c>
      <c r="AAY2566" s="1">
        <v>29</v>
      </c>
      <c r="ABB2566" s="1">
        <v>14.7</v>
      </c>
      <c r="ABE2566" s="1">
        <v>46.8</v>
      </c>
      <c r="ABM2566" s="1">
        <v>5.52</v>
      </c>
      <c r="ABO2566" s="1">
        <v>244</v>
      </c>
      <c r="ABU2566" s="1">
        <v>149</v>
      </c>
      <c r="ABX2566" s="1">
        <v>3.3</v>
      </c>
      <c r="ACA2566" s="1">
        <v>106</v>
      </c>
      <c r="ACD2566" s="1">
        <v>9.1999999999999993</v>
      </c>
      <c r="ACG2566" s="1">
        <v>88</v>
      </c>
      <c r="ACH2566" s="1">
        <v>93</v>
      </c>
      <c r="ACI2566" s="1">
        <v>53</v>
      </c>
      <c r="ACJ2566" s="1">
        <v>63</v>
      </c>
      <c r="ACK2566" s="1">
        <v>85</v>
      </c>
      <c r="ACQ2566" s="1">
        <v>31</v>
      </c>
      <c r="ACT2566" s="1">
        <v>1.06</v>
      </c>
      <c r="ACW2566" s="1">
        <v>14</v>
      </c>
      <c r="ACZ2566" s="1">
        <v>8.1999999999999993</v>
      </c>
      <c r="ADB2566" s="1">
        <v>3.4</v>
      </c>
      <c r="ADD2566" s="1">
        <v>1.1000000000000001</v>
      </c>
      <c r="ADF2566" s="1">
        <v>4.8</v>
      </c>
      <c r="ADH2566" s="1">
        <v>204</v>
      </c>
      <c r="ADJ2566" s="1">
        <v>23</v>
      </c>
      <c r="ADL2566" s="1">
        <v>20</v>
      </c>
      <c r="ADR2566" s="1">
        <v>2.2000000000000002</v>
      </c>
      <c r="ADU2566" s="1">
        <v>3.7</v>
      </c>
      <c r="AGS2566" s="1">
        <v>0</v>
      </c>
      <c r="AGT2566" s="1">
        <v>0</v>
      </c>
      <c r="AGU2566" s="1">
        <v>0</v>
      </c>
      <c r="AGV2566" s="1">
        <v>0</v>
      </c>
      <c r="AGW2566" s="1">
        <v>1</v>
      </c>
      <c r="AGX2566" s="1">
        <v>0</v>
      </c>
      <c r="AGY2566" s="1">
        <v>0</v>
      </c>
      <c r="AGZ2566" s="1">
        <v>0</v>
      </c>
      <c r="AHA2566" s="1">
        <v>0</v>
      </c>
      <c r="AHB2566" s="1">
        <v>0</v>
      </c>
      <c r="AHC2566" s="1">
        <v>1</v>
      </c>
      <c r="AHD2566" s="1">
        <v>0</v>
      </c>
      <c r="AHE2566" s="1">
        <v>0</v>
      </c>
      <c r="AHF2566" s="1">
        <v>0</v>
      </c>
      <c r="AHH2566" s="1">
        <v>0</v>
      </c>
      <c r="AHI2566" s="1">
        <v>0</v>
      </c>
      <c r="AHK2566" s="1">
        <v>0</v>
      </c>
      <c r="AHL2566" s="1">
        <v>0</v>
      </c>
      <c r="AHM2566" s="1">
        <v>0</v>
      </c>
      <c r="AHN2566" s="1">
        <v>0</v>
      </c>
      <c r="AHO2566" s="1">
        <v>0</v>
      </c>
      <c r="AHP2566" s="1">
        <v>0</v>
      </c>
      <c r="AHQ2566" s="1">
        <v>0</v>
      </c>
      <c r="AHR2566" s="1">
        <v>0</v>
      </c>
      <c r="AIM2566" s="1">
        <v>0</v>
      </c>
      <c r="AIN2566" s="1">
        <v>0</v>
      </c>
      <c r="AIO2566" s="1">
        <v>0</v>
      </c>
      <c r="AIP2566" s="1">
        <v>1</v>
      </c>
      <c r="AIQ2566" s="1">
        <v>1</v>
      </c>
      <c r="AIR2566" s="1">
        <v>1</v>
      </c>
      <c r="AIS2566" s="1">
        <v>1</v>
      </c>
      <c r="AIT2566" s="1">
        <v>1</v>
      </c>
      <c r="AIU2566" s="1">
        <v>0</v>
      </c>
      <c r="AIV2566" s="1">
        <v>0</v>
      </c>
      <c r="AIW2566" s="1">
        <v>0</v>
      </c>
      <c r="AIX2566" s="1">
        <v>72</v>
      </c>
    </row>
    <row r="2567" spans="1:939" s="1" customFormat="1">
      <c r="B2567" s="1">
        <v>3</v>
      </c>
      <c r="C2567" s="1">
        <v>1</v>
      </c>
      <c r="D2567" s="1" t="s">
        <v>10872</v>
      </c>
      <c r="O2567" s="1">
        <v>0</v>
      </c>
      <c r="Z2567" s="1">
        <v>0</v>
      </c>
      <c r="AA2567" s="1">
        <v>2</v>
      </c>
      <c r="AB2567" s="1" t="s">
        <v>10873</v>
      </c>
      <c r="AC2567" s="1">
        <v>0</v>
      </c>
      <c r="AE2567" s="1">
        <v>0</v>
      </c>
      <c r="AG2567" s="1">
        <v>0</v>
      </c>
      <c r="AI2567" s="1">
        <v>116</v>
      </c>
      <c r="AK2567" s="1">
        <v>138</v>
      </c>
      <c r="DR2567" s="1">
        <v>82</v>
      </c>
      <c r="DT2567" s="1">
        <v>82</v>
      </c>
      <c r="HA2567" s="1">
        <v>2</v>
      </c>
      <c r="HB2567" s="1">
        <v>2</v>
      </c>
      <c r="HT2567" s="1">
        <v>0</v>
      </c>
      <c r="HU2567" s="1">
        <v>0</v>
      </c>
      <c r="IP2567" s="1">
        <v>93</v>
      </c>
      <c r="IQ2567" s="1">
        <v>94.5</v>
      </c>
      <c r="IR2567" s="1">
        <v>94</v>
      </c>
      <c r="LX2567" s="1">
        <v>80</v>
      </c>
      <c r="LZ2567" s="1">
        <v>72</v>
      </c>
      <c r="PG2567" s="1">
        <v>16</v>
      </c>
      <c r="PH2567" s="1">
        <v>16</v>
      </c>
      <c r="PI2567" s="1">
        <v>26</v>
      </c>
      <c r="SP2567" s="1">
        <v>97.1</v>
      </c>
      <c r="SR2567" s="1">
        <v>96.4</v>
      </c>
      <c r="VX2567" s="1">
        <v>1</v>
      </c>
      <c r="VZ2567" s="1">
        <v>1</v>
      </c>
      <c r="WQ2567" s="1">
        <v>0</v>
      </c>
      <c r="WR2567" s="1">
        <v>0</v>
      </c>
      <c r="WS2567" s="1">
        <v>0</v>
      </c>
      <c r="ZY2567" s="1">
        <v>243.2</v>
      </c>
      <c r="ZZ2567" s="1">
        <v>245</v>
      </c>
      <c r="AAY2567" s="1">
        <v>24</v>
      </c>
      <c r="AAZ2567" s="1">
        <v>23</v>
      </c>
      <c r="ABB2567" s="1">
        <v>16</v>
      </c>
      <c r="ABC2567" s="1">
        <v>16.3</v>
      </c>
      <c r="ABE2567" s="1">
        <v>47</v>
      </c>
      <c r="ABF2567" s="1">
        <v>48</v>
      </c>
      <c r="ABU2567" s="1">
        <v>146</v>
      </c>
      <c r="ABV2567" s="1">
        <v>144</v>
      </c>
      <c r="ABX2567" s="1">
        <v>3</v>
      </c>
      <c r="ABY2567" s="1">
        <v>3.4</v>
      </c>
      <c r="ACA2567" s="1">
        <v>107</v>
      </c>
      <c r="ACB2567" s="1">
        <v>108</v>
      </c>
      <c r="ACD2567" s="1">
        <v>1.03</v>
      </c>
      <c r="ACE2567" s="1">
        <v>0.94</v>
      </c>
      <c r="ACG2567" s="1">
        <v>109</v>
      </c>
      <c r="ACH2567" s="1">
        <v>158</v>
      </c>
      <c r="ACQ2567" s="1">
        <v>58</v>
      </c>
      <c r="ACR2567" s="1">
        <v>30</v>
      </c>
      <c r="ACT2567" s="1">
        <v>1.1000000000000001</v>
      </c>
      <c r="ACU2567" s="1">
        <v>1</v>
      </c>
      <c r="ACW2567" s="1">
        <v>18</v>
      </c>
      <c r="ACX2567" s="1">
        <v>17</v>
      </c>
      <c r="AGS2567" s="1">
        <v>1</v>
      </c>
      <c r="AGT2567" s="1">
        <v>0</v>
      </c>
      <c r="AGU2567" s="1">
        <v>1</v>
      </c>
      <c r="AGV2567" s="1">
        <v>0</v>
      </c>
      <c r="AGW2567" s="1">
        <v>0</v>
      </c>
      <c r="AGX2567" s="1">
        <v>0</v>
      </c>
      <c r="AGY2567" s="1">
        <v>0</v>
      </c>
      <c r="AGZ2567" s="1">
        <v>2</v>
      </c>
      <c r="AHA2567" s="1">
        <v>0</v>
      </c>
      <c r="AHB2567" s="1">
        <v>0</v>
      </c>
      <c r="AHC2567" s="1">
        <v>1</v>
      </c>
      <c r="AHD2567" s="1">
        <v>0</v>
      </c>
      <c r="AHE2567" s="1">
        <v>0</v>
      </c>
      <c r="AHF2567" s="1">
        <v>0</v>
      </c>
      <c r="AHH2567" s="1">
        <v>0</v>
      </c>
      <c r="AHI2567" s="1">
        <v>0</v>
      </c>
      <c r="AHK2567" s="1">
        <v>0</v>
      </c>
      <c r="AHL2567" s="1">
        <v>0</v>
      </c>
      <c r="AHM2567" s="1">
        <v>0</v>
      </c>
      <c r="AHN2567" s="1">
        <v>0</v>
      </c>
      <c r="AHO2567" s="1">
        <v>0</v>
      </c>
      <c r="AHP2567" s="1">
        <v>0</v>
      </c>
      <c r="AHQ2567" s="1">
        <v>0</v>
      </c>
      <c r="AHR2567" s="1">
        <v>0</v>
      </c>
      <c r="AIM2567" s="1">
        <v>0</v>
      </c>
      <c r="AIN2567" s="1">
        <v>0</v>
      </c>
      <c r="AIO2567" s="1">
        <v>0</v>
      </c>
      <c r="AIT2567" s="1">
        <v>1</v>
      </c>
      <c r="AIU2567" s="1">
        <v>1</v>
      </c>
      <c r="AIV2567" s="1">
        <v>0</v>
      </c>
      <c r="AIW2567" s="1">
        <v>0</v>
      </c>
      <c r="AIX2567" s="1">
        <v>46</v>
      </c>
      <c r="AJB2567" s="1">
        <v>45</v>
      </c>
    </row>
    <row r="2568" spans="1:939" s="1" customFormat="1">
      <c r="B2568" s="1">
        <v>4</v>
      </c>
      <c r="C2568" s="1">
        <v>0</v>
      </c>
      <c r="Z2568" s="1">
        <v>0</v>
      </c>
      <c r="AA2568" s="1">
        <v>2</v>
      </c>
      <c r="AB2568" s="1" t="s">
        <v>10874</v>
      </c>
      <c r="AC2568" s="1">
        <v>0</v>
      </c>
      <c r="AE2568" s="1">
        <v>0</v>
      </c>
      <c r="AG2568" s="1">
        <v>0</v>
      </c>
      <c r="AI2568" s="1">
        <v>132</v>
      </c>
      <c r="AJ2568" s="1">
        <v>128</v>
      </c>
      <c r="DR2568" s="1">
        <v>78</v>
      </c>
      <c r="DS2568" s="1">
        <v>90</v>
      </c>
      <c r="HA2568" s="1">
        <v>2</v>
      </c>
      <c r="HB2568" s="1">
        <v>2</v>
      </c>
      <c r="HT2568" s="1">
        <v>0</v>
      </c>
      <c r="HU2568" s="1">
        <v>0</v>
      </c>
      <c r="IP2568" s="1">
        <v>96</v>
      </c>
      <c r="IQ2568" s="1">
        <v>95</v>
      </c>
      <c r="LX2568" s="1">
        <v>73</v>
      </c>
      <c r="LY2568" s="1">
        <v>68</v>
      </c>
      <c r="PG2568" s="1">
        <v>21</v>
      </c>
      <c r="PH2568" s="1">
        <v>18</v>
      </c>
      <c r="SP2568" s="1">
        <v>96.8</v>
      </c>
      <c r="SQ2568" s="1">
        <v>96.6</v>
      </c>
      <c r="VX2568" s="1">
        <v>1</v>
      </c>
      <c r="VY2568" s="1">
        <v>1</v>
      </c>
      <c r="WQ2568" s="1">
        <v>0</v>
      </c>
      <c r="WR2568" s="1">
        <v>0</v>
      </c>
      <c r="ZY2568" s="1">
        <v>244.8</v>
      </c>
      <c r="ZZ2568" s="1">
        <v>244.4</v>
      </c>
      <c r="AAY2568" s="1">
        <v>21</v>
      </c>
      <c r="AAZ2568" s="1">
        <v>24</v>
      </c>
      <c r="ABA2568" s="1">
        <v>28</v>
      </c>
      <c r="ABB2568" s="1">
        <v>14.9</v>
      </c>
      <c r="ABC2568" s="1">
        <v>16.3</v>
      </c>
      <c r="ABD2568" s="1">
        <v>15.6</v>
      </c>
      <c r="ABE2568" s="1">
        <v>47.7</v>
      </c>
      <c r="ABF2568" s="1">
        <v>48</v>
      </c>
      <c r="ABG2568" s="1">
        <v>46</v>
      </c>
      <c r="ABH2568" s="1">
        <v>2</v>
      </c>
      <c r="ABM2568" s="1">
        <v>7.78</v>
      </c>
      <c r="ABO2568" s="1">
        <v>234</v>
      </c>
      <c r="ABU2568" s="1">
        <v>146</v>
      </c>
      <c r="ABV2568" s="1">
        <v>143</v>
      </c>
      <c r="ABW2568" s="1">
        <v>144</v>
      </c>
      <c r="ABX2568" s="1">
        <v>4.2</v>
      </c>
      <c r="ABY2568" s="1">
        <v>3.8</v>
      </c>
      <c r="ABZ2568" s="1">
        <v>3.8</v>
      </c>
      <c r="ACA2568" s="1">
        <v>107</v>
      </c>
      <c r="ACB2568" s="1">
        <v>108</v>
      </c>
      <c r="ACC2568" s="1">
        <v>106</v>
      </c>
      <c r="ACD2568" s="1">
        <v>9.1999999999999993</v>
      </c>
      <c r="ACE2568" s="1">
        <v>1.0900000000000001</v>
      </c>
      <c r="ACF2568" s="1">
        <v>1.0900000000000001</v>
      </c>
      <c r="ACG2568" s="1">
        <v>154</v>
      </c>
      <c r="ACH2568" s="1">
        <v>176</v>
      </c>
      <c r="ACI2568" s="1">
        <v>137</v>
      </c>
      <c r="ACQ2568" s="1">
        <v>29</v>
      </c>
      <c r="ACR2568" s="1">
        <v>28</v>
      </c>
      <c r="ACS2568" s="1">
        <v>29</v>
      </c>
      <c r="ACT2568" s="1">
        <v>1.05</v>
      </c>
      <c r="ACU2568" s="1">
        <v>1.1000000000000001</v>
      </c>
      <c r="ACV2568" s="1">
        <v>1.1000000000000001</v>
      </c>
      <c r="ACW2568" s="1">
        <v>18</v>
      </c>
      <c r="ACX2568" s="1">
        <v>16</v>
      </c>
      <c r="ACY2568" s="1">
        <v>15</v>
      </c>
      <c r="ACZ2568" s="1">
        <v>7.7</v>
      </c>
      <c r="ADB2568" s="1">
        <v>3.3</v>
      </c>
      <c r="ADD2568" s="1">
        <v>0.9</v>
      </c>
      <c r="ADF2568" s="1">
        <v>4.4000000000000004</v>
      </c>
      <c r="ADH2568" s="1">
        <v>229</v>
      </c>
      <c r="ADJ2568" s="1">
        <v>31</v>
      </c>
      <c r="ADL2568" s="1">
        <v>23</v>
      </c>
      <c r="AEK2568" s="1">
        <v>40.1</v>
      </c>
      <c r="AGS2568" s="1">
        <v>1</v>
      </c>
      <c r="AGT2568" s="1">
        <v>0</v>
      </c>
      <c r="AGU2568" s="1">
        <v>1</v>
      </c>
      <c r="AGV2568" s="1">
        <v>0</v>
      </c>
      <c r="AGW2568" s="1">
        <v>0</v>
      </c>
      <c r="AGX2568" s="1">
        <v>0</v>
      </c>
      <c r="AGY2568" s="1">
        <v>0</v>
      </c>
      <c r="AGZ2568" s="1">
        <v>2</v>
      </c>
      <c r="AHA2568" s="1">
        <v>0</v>
      </c>
      <c r="AHB2568" s="1">
        <v>0</v>
      </c>
      <c r="AHC2568" s="1">
        <v>1</v>
      </c>
      <c r="AHD2568" s="1">
        <v>0</v>
      </c>
      <c r="AHE2568" s="1">
        <v>0</v>
      </c>
      <c r="AHF2568" s="1">
        <v>0</v>
      </c>
      <c r="AHH2568" s="1">
        <v>0</v>
      </c>
      <c r="AHI2568" s="1">
        <v>0</v>
      </c>
      <c r="AHK2568" s="1">
        <v>0</v>
      </c>
      <c r="AHL2568" s="1">
        <v>0</v>
      </c>
      <c r="AHM2568" s="1">
        <v>0</v>
      </c>
      <c r="AHN2568" s="1">
        <v>0</v>
      </c>
      <c r="AHO2568" s="1">
        <v>0</v>
      </c>
      <c r="AHP2568" s="1">
        <v>0</v>
      </c>
      <c r="AHQ2568" s="1">
        <v>0</v>
      </c>
      <c r="AHR2568" s="1">
        <v>0</v>
      </c>
      <c r="AIM2568" s="1">
        <v>0</v>
      </c>
      <c r="AIN2568" s="1">
        <v>0</v>
      </c>
      <c r="AIO2568" s="1">
        <v>0</v>
      </c>
      <c r="AIT2568" s="1">
        <v>2</v>
      </c>
      <c r="AIU2568" s="1">
        <v>0</v>
      </c>
      <c r="AIV2568" s="1">
        <v>0</v>
      </c>
      <c r="AIW2568" s="1">
        <v>0</v>
      </c>
      <c r="AIX2568" s="1">
        <v>41</v>
      </c>
      <c r="AIY2568" s="1">
        <v>56</v>
      </c>
    </row>
    <row r="2569" spans="1:939" s="1" customFormat="1">
      <c r="B2569" s="1">
        <v>5</v>
      </c>
      <c r="C2569" s="1">
        <v>0</v>
      </c>
      <c r="Z2569" s="1">
        <v>1</v>
      </c>
      <c r="AA2569" s="1">
        <v>2</v>
      </c>
      <c r="AB2569" s="1" t="s">
        <v>10875</v>
      </c>
      <c r="AC2569" s="1">
        <v>0</v>
      </c>
      <c r="AE2569" s="1">
        <v>7</v>
      </c>
      <c r="AF2569" s="1">
        <v>0</v>
      </c>
      <c r="AG2569" s="1">
        <v>0</v>
      </c>
      <c r="AI2569" s="1">
        <v>144</v>
      </c>
      <c r="AJ2569" s="1">
        <v>152</v>
      </c>
      <c r="DR2569" s="1">
        <v>80</v>
      </c>
      <c r="DS2569" s="1">
        <v>96</v>
      </c>
      <c r="HA2569" s="1">
        <v>2</v>
      </c>
      <c r="HB2569" s="1">
        <v>2</v>
      </c>
      <c r="HT2569" s="1">
        <v>0</v>
      </c>
      <c r="HU2569" s="1">
        <v>0</v>
      </c>
      <c r="IP2569" s="1">
        <v>93</v>
      </c>
      <c r="IQ2569" s="1">
        <v>94</v>
      </c>
      <c r="LX2569" s="1">
        <v>86</v>
      </c>
      <c r="LY2569" s="1">
        <v>90</v>
      </c>
      <c r="PG2569" s="1">
        <v>27</v>
      </c>
      <c r="PH2569" s="1">
        <v>22</v>
      </c>
      <c r="SP2569" s="1">
        <v>98</v>
      </c>
      <c r="SQ2569" s="1">
        <v>97.3</v>
      </c>
      <c r="VX2569" s="1">
        <v>1</v>
      </c>
      <c r="VY2569" s="1">
        <v>1</v>
      </c>
      <c r="WQ2569" s="1">
        <v>0</v>
      </c>
      <c r="WR2569" s="1">
        <v>0</v>
      </c>
      <c r="ZY2569" s="1">
        <v>246</v>
      </c>
      <c r="ZZ2569" s="1">
        <v>244.6</v>
      </c>
      <c r="AAZ2569" s="1">
        <v>24</v>
      </c>
      <c r="ABC2569" s="1">
        <v>16</v>
      </c>
      <c r="ABF2569" s="1">
        <v>47</v>
      </c>
      <c r="ABV2569" s="1">
        <v>144</v>
      </c>
      <c r="ABX2569" s="1">
        <v>4.3</v>
      </c>
      <c r="ABY2569" s="1">
        <v>4.0999999999999996</v>
      </c>
      <c r="ACB2569" s="1">
        <v>108</v>
      </c>
      <c r="ACE2569" s="1">
        <v>1.03</v>
      </c>
      <c r="ACH2569" s="1">
        <v>132</v>
      </c>
      <c r="ACR2569" s="1">
        <v>32</v>
      </c>
      <c r="ACT2569" s="1">
        <v>1.1000000000000001</v>
      </c>
      <c r="ACU2569" s="1">
        <v>1.2</v>
      </c>
      <c r="ACX2569" s="1">
        <v>17</v>
      </c>
      <c r="AGS2569" s="1">
        <v>1</v>
      </c>
      <c r="AGT2569" s="1">
        <v>0</v>
      </c>
      <c r="AGU2569" s="1">
        <v>1</v>
      </c>
      <c r="AGV2569" s="1">
        <v>0</v>
      </c>
      <c r="AGW2569" s="1">
        <v>0</v>
      </c>
      <c r="AGX2569" s="1">
        <v>0</v>
      </c>
      <c r="AGY2569" s="1">
        <v>0</v>
      </c>
      <c r="AGZ2569" s="1">
        <v>2</v>
      </c>
      <c r="AHA2569" s="1">
        <v>0</v>
      </c>
      <c r="AHB2569" s="1">
        <v>0</v>
      </c>
      <c r="AHC2569" s="1">
        <v>1</v>
      </c>
      <c r="AHD2569" s="1">
        <v>0</v>
      </c>
      <c r="AHE2569" s="1">
        <v>0</v>
      </c>
      <c r="AHF2569" s="1">
        <v>0</v>
      </c>
      <c r="AHH2569" s="1">
        <v>0</v>
      </c>
      <c r="AHI2569" s="1">
        <v>0</v>
      </c>
      <c r="AHK2569" s="1">
        <v>0</v>
      </c>
      <c r="AHL2569" s="1">
        <v>0</v>
      </c>
      <c r="AHM2569" s="1">
        <v>0</v>
      </c>
      <c r="AHN2569" s="1">
        <v>0</v>
      </c>
      <c r="AHO2569" s="1">
        <v>0</v>
      </c>
      <c r="AHP2569" s="1">
        <v>0</v>
      </c>
      <c r="AHQ2569" s="1">
        <v>0</v>
      </c>
      <c r="AHR2569" s="1">
        <v>0</v>
      </c>
      <c r="AIM2569" s="1">
        <v>0</v>
      </c>
      <c r="AIN2569" s="1">
        <v>0</v>
      </c>
      <c r="AIO2569" s="1">
        <v>0</v>
      </c>
      <c r="AIT2569" s="1">
        <v>2</v>
      </c>
      <c r="AIU2569" s="1">
        <v>0</v>
      </c>
      <c r="AIV2569" s="1">
        <v>0</v>
      </c>
      <c r="AIW2569" s="1">
        <v>0</v>
      </c>
      <c r="AIX2569" s="1">
        <v>35</v>
      </c>
      <c r="AIY2569" s="1">
        <v>55</v>
      </c>
    </row>
    <row r="2570" spans="1:939" s="1" customFormat="1">
      <c r="B2570" s="1">
        <v>6</v>
      </c>
      <c r="C2570" s="1">
        <v>0</v>
      </c>
      <c r="Z2570" s="1">
        <v>0</v>
      </c>
      <c r="AA2570" s="1">
        <v>2</v>
      </c>
      <c r="AB2570" s="1" t="s">
        <v>10876</v>
      </c>
      <c r="AC2570" s="1">
        <v>2</v>
      </c>
      <c r="AD2570" s="1">
        <v>0</v>
      </c>
      <c r="AE2570" s="1">
        <v>4</v>
      </c>
      <c r="AF2570" s="1">
        <v>0</v>
      </c>
      <c r="AG2570" s="1">
        <v>0</v>
      </c>
      <c r="AI2570" s="1">
        <v>148</v>
      </c>
      <c r="AJ2570" s="1">
        <v>138</v>
      </c>
      <c r="DR2570" s="1">
        <v>82</v>
      </c>
      <c r="DS2570" s="1">
        <v>70</v>
      </c>
      <c r="HA2570" s="1">
        <v>2</v>
      </c>
      <c r="HB2570" s="1">
        <v>2</v>
      </c>
      <c r="HT2570" s="1">
        <v>0</v>
      </c>
      <c r="HU2570" s="1">
        <v>0</v>
      </c>
      <c r="IP2570" s="1">
        <v>92</v>
      </c>
      <c r="IQ2570" s="1">
        <v>92</v>
      </c>
      <c r="LX2570" s="1">
        <v>78</v>
      </c>
      <c r="LY2570" s="1">
        <v>60</v>
      </c>
      <c r="PG2570" s="1">
        <v>24</v>
      </c>
      <c r="PH2570" s="1">
        <v>24</v>
      </c>
      <c r="SP2570" s="1">
        <v>97.1</v>
      </c>
      <c r="SQ2570" s="1">
        <v>97.3</v>
      </c>
      <c r="VX2570" s="1">
        <v>1</v>
      </c>
      <c r="VY2570" s="1">
        <v>1</v>
      </c>
      <c r="WQ2570" s="1">
        <v>0</v>
      </c>
      <c r="WR2570" s="1">
        <v>0</v>
      </c>
      <c r="ZY2570" s="1">
        <v>241.6</v>
      </c>
      <c r="ZZ2570" s="1">
        <v>242.8</v>
      </c>
      <c r="AAY2570" s="1">
        <v>24</v>
      </c>
      <c r="AAZ2570" s="1">
        <v>27</v>
      </c>
      <c r="ABB2570" s="1">
        <v>16.3</v>
      </c>
      <c r="ABC2570" s="1">
        <v>16</v>
      </c>
      <c r="ABE2570" s="1">
        <v>48</v>
      </c>
      <c r="ABF2570" s="1">
        <v>47</v>
      </c>
      <c r="ABH2570" s="1">
        <v>1.6</v>
      </c>
      <c r="ABU2570" s="1">
        <v>143</v>
      </c>
      <c r="ABV2570" s="1">
        <v>145</v>
      </c>
      <c r="ABX2570" s="1">
        <v>3.6</v>
      </c>
      <c r="ABY2570" s="1">
        <v>3.4</v>
      </c>
      <c r="ACA2570" s="1">
        <v>109</v>
      </c>
      <c r="ACB2570" s="1">
        <v>107</v>
      </c>
      <c r="ACD2570" s="1">
        <v>0.99</v>
      </c>
      <c r="ACE2570" s="1">
        <v>1</v>
      </c>
      <c r="ACG2570" s="1">
        <v>136</v>
      </c>
      <c r="ACH2570" s="1">
        <v>175</v>
      </c>
      <c r="ACQ2570" s="1">
        <v>32</v>
      </c>
      <c r="ACR2570" s="1">
        <v>30</v>
      </c>
      <c r="ACT2570" s="1">
        <v>1</v>
      </c>
      <c r="ACU2570" s="1">
        <v>1.1000000000000001</v>
      </c>
      <c r="ACW2570" s="1">
        <v>15</v>
      </c>
      <c r="ACX2570" s="1">
        <v>16</v>
      </c>
      <c r="AGS2570" s="1">
        <v>1</v>
      </c>
      <c r="AGT2570" s="1">
        <v>0</v>
      </c>
      <c r="AGU2570" s="1">
        <v>1</v>
      </c>
      <c r="AGV2570" s="1">
        <v>0</v>
      </c>
      <c r="AGW2570" s="1">
        <v>0</v>
      </c>
      <c r="AGX2570" s="1">
        <v>0</v>
      </c>
      <c r="AGY2570" s="1">
        <v>0</v>
      </c>
      <c r="AGZ2570" s="1">
        <v>2</v>
      </c>
      <c r="AHA2570" s="1">
        <v>0</v>
      </c>
      <c r="AHB2570" s="1">
        <v>0</v>
      </c>
      <c r="AHC2570" s="1">
        <v>1</v>
      </c>
      <c r="AHD2570" s="1">
        <v>0</v>
      </c>
      <c r="AHE2570" s="1">
        <v>0</v>
      </c>
      <c r="AHF2570" s="1">
        <v>0</v>
      </c>
      <c r="AHH2570" s="1">
        <v>0</v>
      </c>
      <c r="AHI2570" s="1">
        <v>0</v>
      </c>
      <c r="AHK2570" s="1">
        <v>0</v>
      </c>
      <c r="AHL2570" s="1">
        <v>0</v>
      </c>
      <c r="AHM2570" s="1">
        <v>0</v>
      </c>
      <c r="AHN2570" s="1">
        <v>0</v>
      </c>
      <c r="AHO2570" s="1">
        <v>0</v>
      </c>
      <c r="AHP2570" s="1">
        <v>0</v>
      </c>
      <c r="AHQ2570" s="1">
        <v>0</v>
      </c>
      <c r="AHR2570" s="1">
        <v>0</v>
      </c>
      <c r="AIM2570" s="1">
        <v>0</v>
      </c>
      <c r="AIN2570" s="1">
        <v>0</v>
      </c>
      <c r="AIO2570" s="1">
        <v>0</v>
      </c>
      <c r="AIT2570" s="1">
        <v>0</v>
      </c>
      <c r="AIU2570" s="1">
        <v>2</v>
      </c>
      <c r="AIV2570" s="1">
        <v>0</v>
      </c>
      <c r="AIW2570" s="1">
        <v>0</v>
      </c>
      <c r="AJB2570" s="1">
        <v>48</v>
      </c>
      <c r="AJC2570" s="1">
        <v>37</v>
      </c>
    </row>
    <row r="2571" spans="1:939" s="1" customFormat="1">
      <c r="B2571" s="1">
        <v>7</v>
      </c>
      <c r="C2571" s="1">
        <v>1</v>
      </c>
      <c r="D2571" s="1" t="s">
        <v>5913</v>
      </c>
      <c r="O2571" s="1">
        <v>1</v>
      </c>
      <c r="Z2571" s="1">
        <v>0</v>
      </c>
      <c r="AA2571" s="1">
        <v>2</v>
      </c>
      <c r="AB2571" s="1" t="s">
        <v>10877</v>
      </c>
      <c r="AC2571" s="1">
        <v>0</v>
      </c>
      <c r="AE2571" s="1">
        <v>0</v>
      </c>
      <c r="AG2571" s="1">
        <v>0</v>
      </c>
      <c r="AI2571" s="1">
        <v>158</v>
      </c>
      <c r="AJ2571" s="1">
        <v>142</v>
      </c>
      <c r="DR2571" s="1">
        <v>90</v>
      </c>
      <c r="DS2571" s="1">
        <v>90</v>
      </c>
      <c r="HA2571" s="1">
        <v>2</v>
      </c>
      <c r="HB2571" s="1">
        <v>2</v>
      </c>
      <c r="HT2571" s="1">
        <v>0</v>
      </c>
      <c r="HU2571" s="1">
        <v>0</v>
      </c>
      <c r="IP2571" s="1">
        <v>94</v>
      </c>
      <c r="IQ2571" s="1">
        <v>94</v>
      </c>
      <c r="LX2571" s="1">
        <v>98</v>
      </c>
      <c r="LY2571" s="1">
        <v>72</v>
      </c>
      <c r="PG2571" s="1">
        <v>24</v>
      </c>
      <c r="PH2571" s="1">
        <v>20</v>
      </c>
      <c r="SP2571" s="1">
        <v>97.7</v>
      </c>
      <c r="SQ2571" s="1">
        <v>97.3</v>
      </c>
      <c r="VX2571" s="1">
        <v>1</v>
      </c>
      <c r="VY2571" s="1">
        <v>1</v>
      </c>
      <c r="WQ2571" s="1">
        <v>0</v>
      </c>
      <c r="WR2571" s="1">
        <v>0</v>
      </c>
      <c r="ZY2571" s="1">
        <v>239.2</v>
      </c>
      <c r="ZZ2571" s="1">
        <v>238</v>
      </c>
      <c r="AAY2571" s="1">
        <v>27</v>
      </c>
      <c r="AAZ2571" s="1">
        <v>24</v>
      </c>
      <c r="ABA2571" s="1">
        <v>25</v>
      </c>
      <c r="ABB2571" s="1">
        <v>16</v>
      </c>
      <c r="ABD2571" s="1">
        <v>15</v>
      </c>
      <c r="ABE2571" s="1">
        <v>47</v>
      </c>
      <c r="ABG2571" s="1">
        <v>45</v>
      </c>
      <c r="ABI2571" s="1">
        <v>2.2000000000000002</v>
      </c>
      <c r="ABU2571" s="1">
        <v>145</v>
      </c>
      <c r="ABV2571" s="1">
        <v>147</v>
      </c>
      <c r="ABW2571" s="1">
        <v>144</v>
      </c>
      <c r="ABX2571" s="1">
        <v>3.8</v>
      </c>
      <c r="ABY2571" s="1">
        <v>3.7</v>
      </c>
      <c r="ABZ2571" s="1">
        <v>3.6</v>
      </c>
      <c r="ACA2571" s="1">
        <v>106</v>
      </c>
      <c r="ACB2571" s="1">
        <v>104</v>
      </c>
      <c r="ACC2571" s="1">
        <v>108</v>
      </c>
      <c r="ACD2571" s="1">
        <v>1.1000000000000001</v>
      </c>
      <c r="ACE2571" s="1">
        <v>9.4</v>
      </c>
      <c r="ACF2571" s="1">
        <v>1.02</v>
      </c>
      <c r="ACG2571" s="1">
        <v>159</v>
      </c>
      <c r="ACH2571" s="1">
        <v>126</v>
      </c>
      <c r="ACI2571" s="1">
        <v>97</v>
      </c>
      <c r="ACQ2571" s="1">
        <v>28</v>
      </c>
      <c r="ACR2571" s="1">
        <v>29</v>
      </c>
      <c r="ACS2571" s="1">
        <v>31</v>
      </c>
      <c r="ACT2571" s="1">
        <v>1</v>
      </c>
      <c r="ACU2571" s="1">
        <v>1.02</v>
      </c>
      <c r="ACV2571" s="1">
        <v>1</v>
      </c>
      <c r="ACW2571" s="1">
        <v>18</v>
      </c>
      <c r="ACX2571" s="1">
        <v>19</v>
      </c>
      <c r="ACY2571" s="1">
        <v>16</v>
      </c>
      <c r="ADS2571" s="1">
        <v>2.2000000000000002</v>
      </c>
      <c r="AED2571" s="1">
        <v>11309</v>
      </c>
      <c r="AEK2571" s="1">
        <v>41.8</v>
      </c>
      <c r="AGS2571" s="1">
        <v>1</v>
      </c>
      <c r="AGT2571" s="1">
        <v>0</v>
      </c>
      <c r="AGU2571" s="1">
        <v>1</v>
      </c>
      <c r="AGV2571" s="1">
        <v>0</v>
      </c>
      <c r="AGW2571" s="1">
        <v>0</v>
      </c>
      <c r="AGX2571" s="1">
        <v>0</v>
      </c>
      <c r="AGY2571" s="1">
        <v>0</v>
      </c>
      <c r="AGZ2571" s="1">
        <v>2</v>
      </c>
      <c r="AHA2571" s="1">
        <v>0</v>
      </c>
      <c r="AHB2571" s="1">
        <v>0</v>
      </c>
      <c r="AHC2571" s="1">
        <v>1</v>
      </c>
      <c r="AHD2571" s="1">
        <v>0</v>
      </c>
      <c r="AHE2571" s="1">
        <v>0</v>
      </c>
      <c r="AHF2571" s="1">
        <v>0</v>
      </c>
      <c r="AHH2571" s="1">
        <v>0</v>
      </c>
      <c r="AHI2571" s="1">
        <v>0</v>
      </c>
      <c r="AHK2571" s="1">
        <v>0</v>
      </c>
      <c r="AHL2571" s="1">
        <v>0</v>
      </c>
      <c r="AHM2571" s="1">
        <v>0</v>
      </c>
      <c r="AHN2571" s="1">
        <v>0</v>
      </c>
      <c r="AHO2571" s="1">
        <v>0</v>
      </c>
      <c r="AHP2571" s="1">
        <v>0</v>
      </c>
      <c r="AHQ2571" s="1">
        <v>0</v>
      </c>
      <c r="AHR2571" s="1">
        <v>0</v>
      </c>
      <c r="AIM2571" s="1">
        <v>0</v>
      </c>
      <c r="AIN2571" s="1">
        <v>0</v>
      </c>
      <c r="AIO2571" s="1">
        <v>0</v>
      </c>
      <c r="AIT2571" s="1">
        <v>1</v>
      </c>
      <c r="AIU2571" s="1">
        <v>1</v>
      </c>
      <c r="AIV2571" s="1">
        <v>0</v>
      </c>
      <c r="AIW2571" s="1">
        <v>0</v>
      </c>
      <c r="AIX2571" s="1">
        <v>51</v>
      </c>
      <c r="AJB2571" s="1">
        <v>63</v>
      </c>
    </row>
    <row r="2572" spans="1:939" s="1" customFormat="1">
      <c r="B2572" s="1">
        <v>8</v>
      </c>
      <c r="C2572" s="1">
        <v>0</v>
      </c>
      <c r="Z2572" s="1">
        <v>0</v>
      </c>
      <c r="AA2572" s="1">
        <v>2</v>
      </c>
      <c r="AB2572" s="1" t="s">
        <v>10878</v>
      </c>
      <c r="AC2572" s="1">
        <v>0</v>
      </c>
      <c r="AE2572" s="1">
        <v>1</v>
      </c>
      <c r="AF2572" s="1">
        <v>0</v>
      </c>
      <c r="AG2572" s="1">
        <v>0</v>
      </c>
      <c r="AI2572" s="1">
        <v>130</v>
      </c>
      <c r="AJ2572" s="1">
        <v>136</v>
      </c>
      <c r="DR2572" s="1">
        <v>70</v>
      </c>
      <c r="DS2572" s="1">
        <v>90</v>
      </c>
      <c r="HA2572" s="1">
        <v>2</v>
      </c>
      <c r="HB2572" s="1">
        <v>2</v>
      </c>
      <c r="HT2572" s="1">
        <v>0</v>
      </c>
      <c r="HU2572" s="1">
        <v>0</v>
      </c>
      <c r="IP2572" s="1">
        <v>95</v>
      </c>
      <c r="IQ2572" s="1">
        <v>93</v>
      </c>
      <c r="LX2572" s="1">
        <v>65</v>
      </c>
      <c r="LY2572" s="1">
        <v>68</v>
      </c>
      <c r="PG2572" s="1">
        <v>20</v>
      </c>
      <c r="PH2572" s="1">
        <v>24</v>
      </c>
      <c r="SP2572" s="1">
        <v>97.7</v>
      </c>
      <c r="SQ2572" s="1">
        <v>95.9</v>
      </c>
      <c r="VX2572" s="1">
        <v>1</v>
      </c>
      <c r="VY2572" s="1">
        <v>1</v>
      </c>
      <c r="WQ2572" s="1">
        <v>0</v>
      </c>
      <c r="WR2572" s="1">
        <v>0</v>
      </c>
      <c r="ZY2572" s="1">
        <v>238</v>
      </c>
      <c r="ZZ2572" s="1">
        <v>236</v>
      </c>
      <c r="AAY2572" s="1">
        <v>28</v>
      </c>
      <c r="AAZ2572" s="1">
        <v>26</v>
      </c>
      <c r="ABB2572" s="1">
        <v>15.6</v>
      </c>
      <c r="ABC2572" s="1">
        <v>16.7</v>
      </c>
      <c r="ABE2572" s="1">
        <v>46</v>
      </c>
      <c r="ABF2572" s="1">
        <v>49</v>
      </c>
      <c r="ABU2572" s="1">
        <v>145</v>
      </c>
      <c r="ABV2572" s="1">
        <v>143</v>
      </c>
      <c r="ABX2572" s="1">
        <v>3.6</v>
      </c>
      <c r="ABY2572" s="1">
        <v>4</v>
      </c>
      <c r="ACA2572" s="1">
        <v>103</v>
      </c>
      <c r="ACB2572" s="1">
        <v>108</v>
      </c>
      <c r="ACD2572" s="1">
        <v>1.1399999999999999</v>
      </c>
      <c r="ACE2572" s="1">
        <v>0.97</v>
      </c>
      <c r="ACG2572" s="1">
        <v>176</v>
      </c>
      <c r="ACH2572" s="1">
        <v>135</v>
      </c>
      <c r="ACQ2572" s="1">
        <v>35</v>
      </c>
      <c r="ACR2572" s="1">
        <v>41</v>
      </c>
      <c r="ACT2572" s="1">
        <v>1.1000000000000001</v>
      </c>
      <c r="ACU2572" s="1">
        <v>1</v>
      </c>
      <c r="ACW2572" s="1">
        <v>18</v>
      </c>
      <c r="ACX2572" s="1">
        <v>14</v>
      </c>
      <c r="ADR2572" s="1">
        <v>2.1</v>
      </c>
      <c r="AGS2572" s="1">
        <v>1</v>
      </c>
      <c r="AGT2572" s="1">
        <v>0</v>
      </c>
      <c r="AGU2572" s="1">
        <v>1</v>
      </c>
      <c r="AGV2572" s="1">
        <v>0</v>
      </c>
      <c r="AGW2572" s="1">
        <v>0</v>
      </c>
      <c r="AGX2572" s="1">
        <v>0</v>
      </c>
      <c r="AGY2572" s="1">
        <v>0</v>
      </c>
      <c r="AGZ2572" s="1">
        <v>2</v>
      </c>
      <c r="AHA2572" s="1">
        <v>0</v>
      </c>
      <c r="AHB2572" s="1">
        <v>0</v>
      </c>
      <c r="AHC2572" s="1">
        <v>1</v>
      </c>
      <c r="AHD2572" s="1">
        <v>0</v>
      </c>
      <c r="AHE2572" s="1">
        <v>0</v>
      </c>
      <c r="AHF2572" s="1">
        <v>0</v>
      </c>
      <c r="AHH2572" s="1">
        <v>0</v>
      </c>
      <c r="AHI2572" s="1">
        <v>0</v>
      </c>
      <c r="AHK2572" s="1">
        <v>0</v>
      </c>
      <c r="AHL2572" s="1">
        <v>0</v>
      </c>
      <c r="AHM2572" s="1">
        <v>0</v>
      </c>
      <c r="AHN2572" s="1">
        <v>0</v>
      </c>
      <c r="AHO2572" s="1">
        <v>0</v>
      </c>
      <c r="AHP2572" s="1">
        <v>0</v>
      </c>
      <c r="AHQ2572" s="1">
        <v>0</v>
      </c>
      <c r="AHR2572" s="1">
        <v>0</v>
      </c>
      <c r="AIM2572" s="1">
        <v>0</v>
      </c>
      <c r="AIN2572" s="1">
        <v>0</v>
      </c>
      <c r="AIO2572" s="1">
        <v>0</v>
      </c>
      <c r="AIT2572" s="1">
        <v>1</v>
      </c>
      <c r="AIU2572" s="1">
        <v>1</v>
      </c>
      <c r="AIV2572" s="1">
        <v>0</v>
      </c>
      <c r="AIW2572" s="1">
        <v>0</v>
      </c>
      <c r="AIX2572" s="1">
        <v>43</v>
      </c>
      <c r="AJB2572" s="1">
        <v>35</v>
      </c>
    </row>
    <row r="2573" spans="1:939" s="1" customFormat="1">
      <c r="B2573" s="1">
        <v>9</v>
      </c>
      <c r="C2573" s="1">
        <v>0</v>
      </c>
      <c r="Z2573" s="1">
        <v>0</v>
      </c>
      <c r="AA2573" s="1">
        <v>1</v>
      </c>
      <c r="AB2573" s="1" t="s">
        <v>10879</v>
      </c>
      <c r="AC2573" s="1">
        <v>0</v>
      </c>
      <c r="AE2573" s="1">
        <v>2</v>
      </c>
      <c r="AF2573" s="1">
        <v>0</v>
      </c>
      <c r="AG2573" s="1">
        <v>0</v>
      </c>
      <c r="AI2573" s="1">
        <v>142</v>
      </c>
      <c r="AJ2573" s="1">
        <v>140</v>
      </c>
      <c r="DR2573" s="1">
        <v>72</v>
      </c>
      <c r="DS2573" s="1">
        <v>82</v>
      </c>
      <c r="HA2573" s="1">
        <v>2</v>
      </c>
      <c r="HB2573" s="1">
        <v>2</v>
      </c>
      <c r="HT2573" s="1">
        <v>0</v>
      </c>
      <c r="HU2573" s="1">
        <v>0</v>
      </c>
      <c r="IP2573" s="1">
        <v>95</v>
      </c>
      <c r="IQ2573" s="1">
        <v>95</v>
      </c>
      <c r="LX2573" s="1">
        <v>78</v>
      </c>
      <c r="LY2573" s="1">
        <v>64</v>
      </c>
      <c r="PG2573" s="1">
        <v>22</v>
      </c>
      <c r="PH2573" s="1">
        <v>20</v>
      </c>
      <c r="SP2573" s="1">
        <v>97.5</v>
      </c>
      <c r="SQ2573" s="1">
        <v>96.4</v>
      </c>
      <c r="VX2573" s="1">
        <v>1</v>
      </c>
      <c r="VY2573" s="1">
        <v>1</v>
      </c>
      <c r="WQ2573" s="1">
        <v>0</v>
      </c>
      <c r="WR2573" s="1">
        <v>0</v>
      </c>
      <c r="ZY2573" s="1">
        <v>237</v>
      </c>
      <c r="ZZ2573" s="1">
        <v>234.8</v>
      </c>
      <c r="AAY2573" s="1">
        <v>29</v>
      </c>
      <c r="AAZ2573" s="1">
        <v>27</v>
      </c>
      <c r="ABB2573" s="1">
        <v>17.3</v>
      </c>
      <c r="ABC2573" s="1">
        <v>16.7</v>
      </c>
      <c r="ABE2573" s="1">
        <v>51</v>
      </c>
      <c r="ABF2573" s="1">
        <v>49</v>
      </c>
      <c r="ABH2573" s="1">
        <v>3.1</v>
      </c>
      <c r="ABU2573" s="1">
        <v>143</v>
      </c>
      <c r="ABV2573" s="1">
        <v>142</v>
      </c>
      <c r="ABX2573" s="1">
        <v>3.7</v>
      </c>
      <c r="ABY2573" s="1">
        <v>3.8</v>
      </c>
      <c r="ACA2573" s="1">
        <v>103</v>
      </c>
      <c r="ACB2573" s="1">
        <v>105</v>
      </c>
      <c r="ACD2573" s="1">
        <v>1.1000000000000001</v>
      </c>
      <c r="ACE2573" s="1">
        <v>0.91</v>
      </c>
      <c r="ACG2573" s="1">
        <v>183</v>
      </c>
      <c r="ACH2573" s="1">
        <v>140</v>
      </c>
      <c r="ACQ2573" s="1">
        <v>32</v>
      </c>
      <c r="ACR2573" s="1">
        <v>40</v>
      </c>
      <c r="ACT2573" s="1">
        <v>1</v>
      </c>
      <c r="ACU2573" s="1">
        <v>1</v>
      </c>
      <c r="ACW2573" s="1">
        <v>16</v>
      </c>
      <c r="ACX2573" s="1">
        <v>14</v>
      </c>
      <c r="ADR2573" s="1">
        <v>2.4</v>
      </c>
      <c r="AEK2573" s="1">
        <v>47.1</v>
      </c>
      <c r="AGS2573" s="1">
        <v>1</v>
      </c>
      <c r="AGT2573" s="1">
        <v>0</v>
      </c>
      <c r="AGU2573" s="1">
        <v>1</v>
      </c>
      <c r="AGV2573" s="1">
        <v>0</v>
      </c>
      <c r="AGW2573" s="1">
        <v>0</v>
      </c>
      <c r="AGX2573" s="1">
        <v>0</v>
      </c>
      <c r="AGY2573" s="1">
        <v>0</v>
      </c>
      <c r="AGZ2573" s="1">
        <v>2</v>
      </c>
      <c r="AHA2573" s="1">
        <v>0</v>
      </c>
      <c r="AHB2573" s="1">
        <v>0</v>
      </c>
      <c r="AHC2573" s="1">
        <v>1</v>
      </c>
      <c r="AHD2573" s="1">
        <v>0</v>
      </c>
      <c r="AHE2573" s="1">
        <v>0</v>
      </c>
      <c r="AHF2573" s="1">
        <v>0</v>
      </c>
      <c r="AHH2573" s="1">
        <v>0</v>
      </c>
      <c r="AHI2573" s="1">
        <v>0</v>
      </c>
      <c r="AHK2573" s="1">
        <v>0</v>
      </c>
      <c r="AHL2573" s="1">
        <v>0</v>
      </c>
      <c r="AHM2573" s="1">
        <v>0</v>
      </c>
      <c r="AHN2573" s="1">
        <v>0</v>
      </c>
      <c r="AHO2573" s="1">
        <v>0</v>
      </c>
      <c r="AHP2573" s="1">
        <v>0</v>
      </c>
      <c r="AHQ2573" s="1">
        <v>0</v>
      </c>
      <c r="AHR2573" s="1">
        <v>0</v>
      </c>
      <c r="AIM2573" s="1">
        <v>0</v>
      </c>
      <c r="AIN2573" s="1">
        <v>0</v>
      </c>
      <c r="AIO2573" s="1">
        <v>0</v>
      </c>
      <c r="AIT2573" s="1">
        <v>1</v>
      </c>
      <c r="AIU2573" s="1">
        <v>1</v>
      </c>
      <c r="AIV2573" s="1">
        <v>0</v>
      </c>
      <c r="AIW2573" s="1">
        <v>0</v>
      </c>
      <c r="AIX2573" s="1">
        <v>41</v>
      </c>
      <c r="AJB2573" s="1">
        <v>51</v>
      </c>
    </row>
    <row r="2574" spans="1:939" s="1" customFormat="1">
      <c r="B2574" s="1">
        <v>10</v>
      </c>
      <c r="C2574" s="1">
        <v>0</v>
      </c>
      <c r="Z2574" s="1">
        <v>0</v>
      </c>
      <c r="AA2574" s="1">
        <v>2</v>
      </c>
      <c r="AB2574" s="1" t="s">
        <v>10880</v>
      </c>
      <c r="AC2574" s="1">
        <v>0</v>
      </c>
      <c r="AE2574" s="1">
        <v>1</v>
      </c>
      <c r="AF2574" s="1">
        <v>0</v>
      </c>
      <c r="AG2574" s="1">
        <v>0</v>
      </c>
      <c r="AI2574" s="1">
        <v>150</v>
      </c>
      <c r="AJ2574" s="1">
        <v>148</v>
      </c>
      <c r="DR2574" s="1">
        <v>90</v>
      </c>
      <c r="DS2574" s="1">
        <v>70</v>
      </c>
      <c r="HA2574" s="1">
        <v>2</v>
      </c>
      <c r="HB2574" s="1">
        <v>2</v>
      </c>
      <c r="HT2574" s="1">
        <v>0</v>
      </c>
      <c r="HU2574" s="1">
        <v>0</v>
      </c>
      <c r="IP2574" s="1">
        <v>95</v>
      </c>
      <c r="IQ2574" s="1">
        <v>95</v>
      </c>
      <c r="LX2574" s="1">
        <v>70</v>
      </c>
      <c r="LY2574" s="1">
        <v>64</v>
      </c>
      <c r="PG2574" s="1">
        <v>16</v>
      </c>
      <c r="PH2574" s="1">
        <v>16</v>
      </c>
      <c r="SP2574" s="1">
        <v>96.6</v>
      </c>
      <c r="SQ2574" s="1">
        <v>96.6</v>
      </c>
      <c r="VX2574" s="1">
        <v>1</v>
      </c>
      <c r="VY2574" s="1">
        <v>1</v>
      </c>
      <c r="WQ2574" s="1">
        <v>0</v>
      </c>
      <c r="WR2574" s="1">
        <v>0</v>
      </c>
      <c r="ZY2574" s="1">
        <v>226.2</v>
      </c>
      <c r="ZZ2574" s="1">
        <v>225.5</v>
      </c>
      <c r="AAY2574" s="1">
        <v>28</v>
      </c>
      <c r="AAZ2574" s="1">
        <v>35</v>
      </c>
      <c r="ABB2574" s="1">
        <v>16.3</v>
      </c>
      <c r="ABC2574" s="1">
        <v>16.3</v>
      </c>
      <c r="ABE2574" s="1">
        <v>48</v>
      </c>
      <c r="ABF2574" s="1">
        <v>48</v>
      </c>
      <c r="ABH2574" s="1">
        <v>5.5</v>
      </c>
      <c r="ABU2574" s="1">
        <v>142</v>
      </c>
      <c r="ABV2574" s="1">
        <v>143</v>
      </c>
      <c r="ABX2574" s="1">
        <v>3.2</v>
      </c>
      <c r="ABY2574" s="1">
        <v>3.7</v>
      </c>
      <c r="ACA2574" s="1">
        <v>102</v>
      </c>
      <c r="ACB2574" s="1">
        <v>100</v>
      </c>
      <c r="ACD2574" s="1">
        <v>0.99</v>
      </c>
      <c r="ACE2574" s="1">
        <v>0.95</v>
      </c>
      <c r="ACG2574" s="1">
        <v>127</v>
      </c>
      <c r="ACH2574" s="1">
        <v>94</v>
      </c>
      <c r="ACQ2574" s="1">
        <v>34</v>
      </c>
      <c r="ACR2574" s="1">
        <v>47</v>
      </c>
      <c r="ACT2574" s="1">
        <v>1</v>
      </c>
      <c r="ACU2574" s="1">
        <v>1.1000000000000001</v>
      </c>
      <c r="ACW2574" s="1">
        <v>17</v>
      </c>
      <c r="ACX2574" s="1">
        <v>13</v>
      </c>
      <c r="ADR2574" s="1">
        <v>2.1</v>
      </c>
      <c r="AGS2574" s="1">
        <v>0</v>
      </c>
      <c r="AGT2574" s="1">
        <v>0</v>
      </c>
      <c r="AGU2574" s="1">
        <v>0</v>
      </c>
      <c r="AGV2574" s="1">
        <v>0</v>
      </c>
      <c r="AGW2574" s="1">
        <v>0</v>
      </c>
      <c r="AGX2574" s="1">
        <v>0</v>
      </c>
      <c r="AGY2574" s="1">
        <v>0</v>
      </c>
      <c r="AGZ2574" s="1">
        <v>2</v>
      </c>
      <c r="AHA2574" s="1">
        <v>0</v>
      </c>
      <c r="AHB2574" s="1">
        <v>0</v>
      </c>
      <c r="AHC2574" s="1">
        <v>1</v>
      </c>
      <c r="AHD2574" s="1">
        <v>0</v>
      </c>
      <c r="AHE2574" s="1">
        <v>0</v>
      </c>
      <c r="AHF2574" s="1">
        <v>0</v>
      </c>
      <c r="AHH2574" s="1">
        <v>0</v>
      </c>
      <c r="AHI2574" s="1">
        <v>0</v>
      </c>
      <c r="AHK2574" s="1">
        <v>0</v>
      </c>
      <c r="AHL2574" s="1">
        <v>0</v>
      </c>
      <c r="AHM2574" s="1">
        <v>0</v>
      </c>
      <c r="AHN2574" s="1">
        <v>0</v>
      </c>
      <c r="AHO2574" s="1">
        <v>0</v>
      </c>
      <c r="AHP2574" s="1">
        <v>0</v>
      </c>
      <c r="AHQ2574" s="1">
        <v>0</v>
      </c>
      <c r="AHR2574" s="1">
        <v>0</v>
      </c>
      <c r="AIM2574" s="1">
        <v>0</v>
      </c>
      <c r="AIN2574" s="1">
        <v>0</v>
      </c>
      <c r="AIO2574" s="1">
        <v>0</v>
      </c>
      <c r="AIT2574" s="1">
        <v>0</v>
      </c>
      <c r="AIU2574" s="1">
        <v>2</v>
      </c>
      <c r="AIV2574" s="1">
        <v>0</v>
      </c>
      <c r="AIW2574" s="1">
        <v>0</v>
      </c>
      <c r="AJB2574" s="1">
        <v>54</v>
      </c>
      <c r="AJC2574" s="1">
        <v>62</v>
      </c>
    </row>
    <row r="2575" spans="1:939" s="1" customFormat="1">
      <c r="B2575" s="1">
        <v>11</v>
      </c>
      <c r="C2575" s="1">
        <v>0</v>
      </c>
      <c r="Z2575" s="1">
        <v>0</v>
      </c>
      <c r="AA2575" s="1">
        <v>2</v>
      </c>
      <c r="AB2575" s="1" t="s">
        <v>10881</v>
      </c>
      <c r="AC2575" s="1">
        <v>0</v>
      </c>
      <c r="AE2575" s="1">
        <v>1</v>
      </c>
      <c r="AF2575" s="1">
        <v>0</v>
      </c>
      <c r="AG2575" s="1">
        <v>0</v>
      </c>
      <c r="AI2575" s="1">
        <v>90</v>
      </c>
      <c r="AJ2575" s="1">
        <v>112</v>
      </c>
      <c r="DR2575" s="1">
        <v>50</v>
      </c>
      <c r="DS2575" s="1">
        <v>78</v>
      </c>
      <c r="HA2575" s="1">
        <v>2</v>
      </c>
      <c r="HB2575" s="1">
        <v>2</v>
      </c>
      <c r="HT2575" s="1">
        <v>0</v>
      </c>
      <c r="HU2575" s="1">
        <v>0</v>
      </c>
      <c r="IP2575" s="1">
        <v>91</v>
      </c>
      <c r="IQ2575" s="1">
        <v>93</v>
      </c>
      <c r="LX2575" s="1">
        <v>57</v>
      </c>
      <c r="LY2575" s="1">
        <v>65</v>
      </c>
      <c r="PG2575" s="1">
        <v>18</v>
      </c>
      <c r="PH2575" s="1">
        <v>18</v>
      </c>
      <c r="SP2575" s="1">
        <v>98.1</v>
      </c>
      <c r="SQ2575" s="1">
        <v>97.3</v>
      </c>
      <c r="VX2575" s="1">
        <v>1</v>
      </c>
      <c r="VY2575" s="1">
        <v>1</v>
      </c>
      <c r="WQ2575" s="1">
        <v>0</v>
      </c>
      <c r="WR2575" s="1">
        <v>0</v>
      </c>
      <c r="ZY2575" s="1">
        <v>221.6</v>
      </c>
      <c r="ZZ2575" s="1">
        <v>222.4</v>
      </c>
      <c r="ABH2575" s="1">
        <v>5.2</v>
      </c>
      <c r="ADR2575" s="1">
        <v>2.2000000000000002</v>
      </c>
      <c r="AGS2575" s="1">
        <v>0</v>
      </c>
      <c r="AGT2575" s="1">
        <v>0</v>
      </c>
      <c r="AGU2575" s="1">
        <v>0</v>
      </c>
      <c r="AGV2575" s="1">
        <v>0</v>
      </c>
      <c r="AGW2575" s="1">
        <v>0</v>
      </c>
      <c r="AGX2575" s="1">
        <v>0</v>
      </c>
      <c r="AGY2575" s="1">
        <v>0</v>
      </c>
      <c r="AGZ2575" s="1">
        <v>1</v>
      </c>
      <c r="AHA2575" s="1">
        <v>0</v>
      </c>
      <c r="AHB2575" s="1">
        <v>0</v>
      </c>
      <c r="AHC2575" s="1">
        <v>1</v>
      </c>
      <c r="AHD2575" s="1">
        <v>0</v>
      </c>
      <c r="AHE2575" s="1">
        <v>0</v>
      </c>
      <c r="AHF2575" s="1">
        <v>0</v>
      </c>
      <c r="AHH2575" s="1">
        <v>0</v>
      </c>
      <c r="AHI2575" s="1">
        <v>0</v>
      </c>
      <c r="AHK2575" s="1">
        <v>0</v>
      </c>
      <c r="AHL2575" s="1">
        <v>0</v>
      </c>
      <c r="AHM2575" s="1">
        <v>0</v>
      </c>
      <c r="AHN2575" s="1">
        <v>0</v>
      </c>
      <c r="AHO2575" s="1">
        <v>0</v>
      </c>
      <c r="AHP2575" s="1">
        <v>0</v>
      </c>
      <c r="AHQ2575" s="1">
        <v>0</v>
      </c>
      <c r="AHR2575" s="1">
        <v>0</v>
      </c>
      <c r="AIM2575" s="1">
        <v>0</v>
      </c>
      <c r="AIN2575" s="1">
        <v>0</v>
      </c>
      <c r="AIO2575" s="1">
        <v>0</v>
      </c>
      <c r="AIT2575" s="1">
        <v>2</v>
      </c>
      <c r="AIU2575" s="1">
        <v>0</v>
      </c>
      <c r="AIV2575" s="1">
        <v>0</v>
      </c>
      <c r="AIW2575" s="1">
        <v>0</v>
      </c>
      <c r="AIX2575" s="1">
        <v>52</v>
      </c>
      <c r="AIY2575" s="1">
        <v>43</v>
      </c>
    </row>
    <row r="2576" spans="1:939" s="1" customFormat="1">
      <c r="B2576" s="1">
        <v>12</v>
      </c>
      <c r="C2576" s="1">
        <v>0</v>
      </c>
      <c r="Z2576" s="1">
        <v>0</v>
      </c>
      <c r="AA2576" s="1">
        <v>2</v>
      </c>
      <c r="AB2576" s="1" t="s">
        <v>10882</v>
      </c>
      <c r="AC2576" s="1">
        <v>0</v>
      </c>
      <c r="AE2576" s="1">
        <v>2</v>
      </c>
      <c r="AF2576" s="1">
        <v>0</v>
      </c>
      <c r="AG2576" s="1">
        <v>0</v>
      </c>
      <c r="AI2576" s="1">
        <v>108</v>
      </c>
      <c r="AJ2576" s="1">
        <v>126</v>
      </c>
      <c r="DR2576" s="1">
        <v>72</v>
      </c>
      <c r="DS2576" s="1">
        <v>86</v>
      </c>
      <c r="HA2576" s="1">
        <v>2</v>
      </c>
      <c r="HB2576" s="1">
        <v>2</v>
      </c>
      <c r="HT2576" s="1">
        <v>0</v>
      </c>
      <c r="HU2576" s="1">
        <v>0</v>
      </c>
      <c r="IP2576" s="1">
        <v>91</v>
      </c>
      <c r="IQ2576" s="1">
        <v>95</v>
      </c>
      <c r="LX2576" s="1">
        <v>61.5</v>
      </c>
      <c r="LY2576" s="1">
        <v>67.5</v>
      </c>
      <c r="PG2576" s="1">
        <v>14</v>
      </c>
      <c r="PH2576" s="1">
        <v>14</v>
      </c>
      <c r="SP2576" s="1">
        <v>97.2</v>
      </c>
      <c r="SQ2576" s="1">
        <v>97.7</v>
      </c>
      <c r="VX2576" s="1">
        <v>1</v>
      </c>
      <c r="VY2576" s="1">
        <v>1</v>
      </c>
      <c r="WQ2576" s="1">
        <v>0</v>
      </c>
      <c r="WR2576" s="1">
        <v>0</v>
      </c>
      <c r="ZY2576" s="1">
        <v>222</v>
      </c>
      <c r="ZZ2576" s="1">
        <v>220.2</v>
      </c>
      <c r="ABH2576" s="1">
        <v>4.2</v>
      </c>
      <c r="ADR2576" s="1">
        <v>2.2000000000000002</v>
      </c>
      <c r="AGS2576" s="1">
        <v>1</v>
      </c>
      <c r="AGT2576" s="1">
        <v>0</v>
      </c>
      <c r="AGU2576" s="1">
        <v>1</v>
      </c>
      <c r="AGV2576" s="1">
        <v>0</v>
      </c>
      <c r="AGW2576" s="1">
        <v>0</v>
      </c>
      <c r="AGX2576" s="1">
        <v>0</v>
      </c>
      <c r="AGY2576" s="1">
        <v>0</v>
      </c>
      <c r="AGZ2576" s="1">
        <v>1</v>
      </c>
      <c r="AHA2576" s="1">
        <v>0</v>
      </c>
      <c r="AHB2576" s="1">
        <v>0</v>
      </c>
      <c r="AHC2576" s="1">
        <v>1</v>
      </c>
      <c r="AHD2576" s="1">
        <v>0</v>
      </c>
      <c r="AHE2576" s="1">
        <v>0</v>
      </c>
      <c r="AHF2576" s="1">
        <v>0</v>
      </c>
      <c r="AHH2576" s="1">
        <v>0</v>
      </c>
      <c r="AHI2576" s="1">
        <v>0</v>
      </c>
      <c r="AHK2576" s="1">
        <v>0</v>
      </c>
      <c r="AHL2576" s="1">
        <v>0</v>
      </c>
      <c r="AHM2576" s="1">
        <v>0</v>
      </c>
      <c r="AHN2576" s="1">
        <v>0</v>
      </c>
      <c r="AHO2576" s="1">
        <v>0</v>
      </c>
      <c r="AHP2576" s="1">
        <v>0</v>
      </c>
      <c r="AHQ2576" s="1">
        <v>0</v>
      </c>
      <c r="AHR2576" s="1">
        <v>0</v>
      </c>
      <c r="AIM2576" s="1">
        <v>0</v>
      </c>
      <c r="AIN2576" s="1">
        <v>0</v>
      </c>
      <c r="AIO2576" s="1">
        <v>0</v>
      </c>
      <c r="AIT2576" s="1">
        <v>2</v>
      </c>
      <c r="AIU2576" s="1">
        <v>0</v>
      </c>
      <c r="AIV2576" s="1">
        <v>0</v>
      </c>
      <c r="AIW2576" s="1">
        <v>0</v>
      </c>
      <c r="AIX2576" s="1">
        <v>40</v>
      </c>
      <c r="AIY2576" s="1">
        <v>56</v>
      </c>
    </row>
    <row r="2577" spans="1:951" s="1" customFormat="1">
      <c r="B2577" s="1">
        <v>13</v>
      </c>
      <c r="C2577" s="1">
        <v>1</v>
      </c>
      <c r="D2577" s="1" t="s">
        <v>10883</v>
      </c>
      <c r="O2577" s="1">
        <v>1</v>
      </c>
      <c r="Z2577" s="1">
        <v>0</v>
      </c>
      <c r="AA2577" s="1">
        <v>2</v>
      </c>
      <c r="AB2577" s="1" t="s">
        <v>10884</v>
      </c>
      <c r="AC2577" s="1">
        <v>0</v>
      </c>
      <c r="AE2577" s="1">
        <v>4</v>
      </c>
      <c r="AF2577" s="1">
        <v>0</v>
      </c>
      <c r="AG2577" s="1">
        <v>0</v>
      </c>
      <c r="AI2577" s="1">
        <v>138</v>
      </c>
      <c r="AJ2577" s="1">
        <v>114</v>
      </c>
      <c r="DR2577" s="1">
        <v>80</v>
      </c>
      <c r="DS2577" s="1">
        <v>72</v>
      </c>
      <c r="HA2577" s="1">
        <v>0</v>
      </c>
      <c r="HB2577" s="1">
        <v>2</v>
      </c>
      <c r="HT2577" s="1">
        <v>0</v>
      </c>
      <c r="HU2577" s="1">
        <v>0</v>
      </c>
      <c r="IP2577" s="1">
        <v>94</v>
      </c>
      <c r="IQ2577" s="1">
        <v>95</v>
      </c>
      <c r="LX2577" s="1">
        <v>61</v>
      </c>
      <c r="LY2577" s="1">
        <v>65</v>
      </c>
      <c r="PG2577" s="1">
        <v>14</v>
      </c>
      <c r="PH2577" s="1">
        <v>18</v>
      </c>
      <c r="SP2577" s="1">
        <v>97.5</v>
      </c>
      <c r="SQ2577" s="1">
        <v>97.6</v>
      </c>
      <c r="VX2577" s="1">
        <v>0</v>
      </c>
      <c r="VY2577" s="1">
        <v>0</v>
      </c>
      <c r="WQ2577" s="1">
        <v>0</v>
      </c>
      <c r="WR2577" s="1">
        <v>0</v>
      </c>
      <c r="ZY2577" s="1">
        <v>220.8</v>
      </c>
      <c r="ZZ2577" s="1">
        <v>220.4</v>
      </c>
      <c r="AAY2577" s="1">
        <v>33</v>
      </c>
      <c r="ABB2577" s="1">
        <v>15</v>
      </c>
      <c r="ABE2577" s="1">
        <v>44</v>
      </c>
      <c r="ABH2577" s="1">
        <v>3.1</v>
      </c>
      <c r="ABU2577" s="1">
        <v>142</v>
      </c>
      <c r="ABX2577" s="1">
        <v>3.6</v>
      </c>
      <c r="ACA2577" s="1">
        <v>98</v>
      </c>
      <c r="ACD2577" s="1">
        <v>1.17</v>
      </c>
      <c r="ACG2577" s="1">
        <v>218</v>
      </c>
      <c r="ACQ2577" s="1">
        <v>39</v>
      </c>
      <c r="ACT2577" s="1">
        <v>1.1000000000000001</v>
      </c>
      <c r="ACW2577" s="1">
        <v>16</v>
      </c>
      <c r="ADR2577" s="1">
        <v>2.2999999999999998</v>
      </c>
      <c r="AED2577" s="1">
        <v>6218</v>
      </c>
      <c r="AGS2577" s="1">
        <v>1</v>
      </c>
      <c r="AGT2577" s="1">
        <v>0</v>
      </c>
      <c r="AGU2577" s="1">
        <v>1</v>
      </c>
      <c r="AGV2577" s="1">
        <v>0</v>
      </c>
      <c r="AGW2577" s="1">
        <v>0</v>
      </c>
      <c r="AGX2577" s="1">
        <v>0</v>
      </c>
      <c r="AGY2577" s="1">
        <v>0</v>
      </c>
      <c r="AGZ2577" s="1">
        <v>1</v>
      </c>
      <c r="AHA2577" s="1">
        <v>0</v>
      </c>
      <c r="AHB2577" s="1">
        <v>0</v>
      </c>
      <c r="AHC2577" s="1">
        <v>1</v>
      </c>
      <c r="AHD2577" s="1">
        <v>0</v>
      </c>
      <c r="AHE2577" s="1">
        <v>0</v>
      </c>
      <c r="AHF2577" s="1">
        <v>0</v>
      </c>
      <c r="AHH2577" s="1">
        <v>0</v>
      </c>
      <c r="AHI2577" s="1">
        <v>0</v>
      </c>
      <c r="AHK2577" s="1">
        <v>0</v>
      </c>
      <c r="AHL2577" s="1">
        <v>0</v>
      </c>
      <c r="AHM2577" s="1">
        <v>0</v>
      </c>
      <c r="AHN2577" s="1">
        <v>0</v>
      </c>
      <c r="AHO2577" s="1">
        <v>0</v>
      </c>
      <c r="AHP2577" s="1">
        <v>0</v>
      </c>
      <c r="AHQ2577" s="1">
        <v>0</v>
      </c>
      <c r="AHR2577" s="1">
        <v>0</v>
      </c>
      <c r="AIM2577" s="1">
        <v>0</v>
      </c>
      <c r="AIN2577" s="1">
        <v>0</v>
      </c>
      <c r="AIO2577" s="1">
        <v>0</v>
      </c>
      <c r="AIT2577" s="1">
        <v>2</v>
      </c>
      <c r="AIU2577" s="1">
        <v>0</v>
      </c>
      <c r="AIV2577" s="1">
        <v>0</v>
      </c>
      <c r="AIW2577" s="1">
        <v>0</v>
      </c>
      <c r="AIX2577" s="1">
        <v>51</v>
      </c>
      <c r="AIY2577" s="1">
        <v>67</v>
      </c>
    </row>
    <row r="2578" spans="1:951" s="1" customFormat="1">
      <c r="B2578" s="1">
        <v>14</v>
      </c>
      <c r="C2578" s="1">
        <v>1</v>
      </c>
      <c r="D2578" s="1" t="s">
        <v>10885</v>
      </c>
      <c r="O2578" s="1">
        <v>0</v>
      </c>
      <c r="Z2578" s="1">
        <v>0</v>
      </c>
      <c r="AA2578" s="1">
        <v>2</v>
      </c>
      <c r="AB2578" s="1" t="s">
        <v>10886</v>
      </c>
      <c r="AC2578" s="1">
        <v>0</v>
      </c>
      <c r="AE2578" s="1">
        <v>6</v>
      </c>
      <c r="AF2578" s="1">
        <v>0</v>
      </c>
      <c r="AG2578" s="1">
        <v>0</v>
      </c>
      <c r="AI2578" s="1">
        <v>138</v>
      </c>
      <c r="AJ2578" s="1">
        <v>118</v>
      </c>
      <c r="DR2578" s="1">
        <v>72</v>
      </c>
      <c r="DS2578" s="1">
        <v>64</v>
      </c>
      <c r="HA2578" s="1">
        <v>2</v>
      </c>
      <c r="HB2578" s="1">
        <v>2</v>
      </c>
      <c r="HT2578" s="1">
        <v>0</v>
      </c>
      <c r="HU2578" s="1">
        <v>0</v>
      </c>
      <c r="IP2578" s="1">
        <v>96</v>
      </c>
      <c r="IQ2578" s="1">
        <v>95</v>
      </c>
      <c r="LX2578" s="1">
        <v>66</v>
      </c>
      <c r="LY2578" s="1">
        <v>68</v>
      </c>
      <c r="PG2578" s="1">
        <v>16</v>
      </c>
      <c r="PH2578" s="1">
        <v>16</v>
      </c>
      <c r="SP2578" s="1">
        <v>96.8</v>
      </c>
      <c r="SQ2578" s="1">
        <v>97.3</v>
      </c>
      <c r="VX2578" s="1">
        <v>1</v>
      </c>
      <c r="VY2578" s="1">
        <v>1</v>
      </c>
      <c r="WQ2578" s="1">
        <v>0</v>
      </c>
      <c r="WR2578" s="1">
        <v>0</v>
      </c>
      <c r="ZY2578" s="1">
        <v>217.6</v>
      </c>
      <c r="ZZ2578" s="1">
        <v>216.5</v>
      </c>
      <c r="AAY2578" s="1">
        <v>29</v>
      </c>
      <c r="ABB2578" s="1">
        <v>16</v>
      </c>
      <c r="ABE2578" s="1">
        <v>47</v>
      </c>
      <c r="ABH2578" s="1">
        <v>2.2999999999999998</v>
      </c>
      <c r="ABU2578" s="1">
        <v>139</v>
      </c>
      <c r="ABX2578" s="1">
        <v>3.2</v>
      </c>
      <c r="ACA2578" s="1">
        <v>97</v>
      </c>
      <c r="ACD2578" s="1">
        <v>0.98</v>
      </c>
      <c r="ACG2578" s="1">
        <v>220</v>
      </c>
      <c r="ACQ2578" s="1">
        <v>39</v>
      </c>
      <c r="ACT2578" s="1">
        <v>1.1000000000000001</v>
      </c>
      <c r="ACW2578" s="1">
        <v>17</v>
      </c>
      <c r="AGS2578" s="1">
        <v>0</v>
      </c>
      <c r="AGT2578" s="1">
        <v>0</v>
      </c>
      <c r="AGU2578" s="1">
        <v>0</v>
      </c>
      <c r="AGV2578" s="1">
        <v>0</v>
      </c>
      <c r="AGW2578" s="1">
        <v>0</v>
      </c>
      <c r="AGX2578" s="1">
        <v>0</v>
      </c>
      <c r="AGY2578" s="1">
        <v>0</v>
      </c>
      <c r="AGZ2578" s="1">
        <v>1</v>
      </c>
      <c r="AHA2578" s="1">
        <v>0</v>
      </c>
      <c r="AHB2578" s="1">
        <v>0</v>
      </c>
      <c r="AHC2578" s="1">
        <v>1</v>
      </c>
      <c r="AHD2578" s="1">
        <v>0</v>
      </c>
      <c r="AHE2578" s="1">
        <v>0</v>
      </c>
      <c r="AHF2578" s="1">
        <v>0</v>
      </c>
      <c r="AHH2578" s="1">
        <v>0</v>
      </c>
      <c r="AHI2578" s="1">
        <v>0</v>
      </c>
      <c r="AHK2578" s="1">
        <v>0</v>
      </c>
      <c r="AHL2578" s="1">
        <v>0</v>
      </c>
      <c r="AHM2578" s="1">
        <v>0</v>
      </c>
      <c r="AHN2578" s="1">
        <v>0</v>
      </c>
      <c r="AHO2578" s="1">
        <v>0</v>
      </c>
      <c r="AHP2578" s="1">
        <v>0</v>
      </c>
      <c r="AHQ2578" s="1">
        <v>0</v>
      </c>
      <c r="AHR2578" s="1">
        <v>0</v>
      </c>
      <c r="AIM2578" s="1">
        <v>0</v>
      </c>
      <c r="AIN2578" s="1">
        <v>0</v>
      </c>
      <c r="AIO2578" s="1">
        <v>0</v>
      </c>
      <c r="AIT2578" s="1">
        <v>0</v>
      </c>
      <c r="AIU2578" s="1">
        <v>2</v>
      </c>
      <c r="AIV2578" s="1">
        <v>0</v>
      </c>
      <c r="AIW2578" s="1">
        <v>0</v>
      </c>
      <c r="AJB2578" s="1">
        <v>60</v>
      </c>
      <c r="AJC2578" s="1">
        <v>20</v>
      </c>
    </row>
    <row r="2579" spans="1:951" s="80" customFormat="1">
      <c r="B2579" s="80">
        <v>15</v>
      </c>
      <c r="C2579" s="80">
        <v>0</v>
      </c>
      <c r="Z2579" s="80">
        <v>0</v>
      </c>
      <c r="AA2579" s="80">
        <v>2</v>
      </c>
      <c r="AB2579" s="80" t="s">
        <v>10887</v>
      </c>
      <c r="AC2579" s="80">
        <v>0</v>
      </c>
      <c r="AE2579" s="80">
        <v>0</v>
      </c>
      <c r="AG2579" s="80">
        <v>0</v>
      </c>
      <c r="AI2579" s="80">
        <v>106</v>
      </c>
      <c r="DR2579" s="80">
        <v>76</v>
      </c>
      <c r="HA2579" s="80">
        <v>0</v>
      </c>
      <c r="HT2579" s="80">
        <v>0</v>
      </c>
      <c r="IP2579" s="80">
        <v>92</v>
      </c>
      <c r="LX2579" s="80">
        <v>58</v>
      </c>
      <c r="PG2579" s="80">
        <v>16</v>
      </c>
      <c r="SP2579" s="80">
        <v>96.6</v>
      </c>
      <c r="VX2579" s="80">
        <v>1</v>
      </c>
      <c r="WQ2579" s="80">
        <v>0</v>
      </c>
      <c r="ZY2579" s="80">
        <v>214.4</v>
      </c>
      <c r="AAY2579" s="80">
        <v>37</v>
      </c>
      <c r="ABB2579" s="80">
        <v>16.3</v>
      </c>
      <c r="ABE2579" s="80">
        <v>48</v>
      </c>
      <c r="ABH2579" s="80">
        <v>2.2999999999999998</v>
      </c>
      <c r="ABU2579" s="80">
        <v>142</v>
      </c>
      <c r="ABX2579" s="80">
        <v>3.2</v>
      </c>
      <c r="ACA2579" s="80">
        <v>96</v>
      </c>
      <c r="ACD2579" s="80">
        <v>1.06</v>
      </c>
      <c r="ACG2579" s="80">
        <v>178</v>
      </c>
      <c r="ACQ2579" s="80">
        <v>41</v>
      </c>
      <c r="ACT2579" s="80">
        <v>1.4</v>
      </c>
      <c r="ACW2579" s="80">
        <v>13</v>
      </c>
      <c r="AEK2579" s="80">
        <v>45.7</v>
      </c>
      <c r="AGS2579" s="80">
        <v>0</v>
      </c>
      <c r="AGT2579" s="80">
        <v>0</v>
      </c>
      <c r="AGU2579" s="80">
        <v>0</v>
      </c>
      <c r="AGV2579" s="80">
        <v>0</v>
      </c>
      <c r="AGW2579" s="80">
        <v>0</v>
      </c>
      <c r="AGX2579" s="80">
        <v>0</v>
      </c>
      <c r="AGY2579" s="80">
        <v>0</v>
      </c>
      <c r="AGZ2579" s="80">
        <v>1</v>
      </c>
      <c r="AHA2579" s="80">
        <v>0</v>
      </c>
      <c r="AHB2579" s="80">
        <v>0</v>
      </c>
      <c r="AHC2579" s="80">
        <v>1</v>
      </c>
      <c r="AHD2579" s="80">
        <v>0</v>
      </c>
      <c r="AHE2579" s="80">
        <v>0</v>
      </c>
      <c r="AHF2579" s="80">
        <v>0</v>
      </c>
      <c r="AHH2579" s="80">
        <v>0</v>
      </c>
      <c r="AHI2579" s="80">
        <v>0</v>
      </c>
      <c r="AHK2579" s="80">
        <v>0</v>
      </c>
      <c r="AHL2579" s="80">
        <v>0</v>
      </c>
      <c r="AHM2579" s="80">
        <v>0</v>
      </c>
      <c r="AHN2579" s="80">
        <v>0</v>
      </c>
      <c r="AHO2579" s="80">
        <v>0</v>
      </c>
      <c r="AHP2579" s="80">
        <v>0</v>
      </c>
      <c r="AHQ2579" s="80">
        <v>0</v>
      </c>
      <c r="AHR2579" s="80">
        <v>0</v>
      </c>
      <c r="AIM2579" s="80">
        <v>0</v>
      </c>
      <c r="AIN2579" s="80">
        <v>0</v>
      </c>
      <c r="AIO2579" s="80">
        <v>0</v>
      </c>
      <c r="AIT2579" s="80">
        <v>1</v>
      </c>
      <c r="AIU2579" s="80">
        <v>0</v>
      </c>
      <c r="AIV2579" s="80">
        <v>0</v>
      </c>
      <c r="AIW2579" s="80">
        <v>0</v>
      </c>
      <c r="AIX2579" s="80">
        <v>82</v>
      </c>
    </row>
    <row r="2580" spans="1:951" s="1" customFormat="1">
      <c r="A2580" s="1">
        <v>534</v>
      </c>
      <c r="B2580" s="1">
        <v>1</v>
      </c>
      <c r="C2580" s="1">
        <v>0</v>
      </c>
      <c r="Z2580" s="1">
        <v>0</v>
      </c>
      <c r="AA2580" s="1">
        <v>2</v>
      </c>
      <c r="AB2580" s="1" t="s">
        <v>7888</v>
      </c>
      <c r="AC2580" s="1">
        <v>0</v>
      </c>
      <c r="AE2580" s="1">
        <v>0</v>
      </c>
      <c r="AG2580" s="1">
        <v>0</v>
      </c>
      <c r="AGS2580" s="1">
        <v>1</v>
      </c>
      <c r="AGT2580" s="1">
        <v>1</v>
      </c>
      <c r="AGU2580" s="1">
        <v>0</v>
      </c>
      <c r="AGV2580" s="1">
        <v>1</v>
      </c>
      <c r="AGW2580" s="1">
        <v>0</v>
      </c>
      <c r="AGX2580" s="1">
        <v>0</v>
      </c>
      <c r="AGY2580" s="1">
        <v>0</v>
      </c>
      <c r="AGZ2580" s="1">
        <v>0</v>
      </c>
      <c r="AHA2580" s="1">
        <v>0</v>
      </c>
      <c r="AHB2580" s="1">
        <v>0</v>
      </c>
      <c r="AHC2580" s="1">
        <v>1</v>
      </c>
      <c r="AHD2580" s="1">
        <v>0</v>
      </c>
      <c r="AHE2580" s="1">
        <v>0</v>
      </c>
      <c r="AHF2580" s="1">
        <v>0</v>
      </c>
      <c r="AHH2580" s="1">
        <v>0</v>
      </c>
      <c r="AHI2580" s="1">
        <v>0</v>
      </c>
      <c r="AHK2580" s="1">
        <v>0</v>
      </c>
      <c r="AHL2580" s="1">
        <v>0</v>
      </c>
      <c r="AHM2580" s="1">
        <v>0</v>
      </c>
      <c r="AHN2580" s="1">
        <v>0</v>
      </c>
      <c r="AHO2580" s="1">
        <v>0</v>
      </c>
      <c r="AHP2580" s="1">
        <v>0</v>
      </c>
      <c r="AHQ2580" s="1">
        <v>0</v>
      </c>
      <c r="AHR2580" s="1">
        <v>10</v>
      </c>
      <c r="AIM2580" s="1">
        <v>2</v>
      </c>
      <c r="AIN2580" s="1">
        <v>0</v>
      </c>
      <c r="AIO2580" s="1">
        <v>0</v>
      </c>
      <c r="AIP2580" s="1">
        <v>1</v>
      </c>
      <c r="AIQ2580" s="1">
        <v>1</v>
      </c>
      <c r="AIR2580" s="1">
        <v>1</v>
      </c>
      <c r="AIS2580" s="1">
        <v>1</v>
      </c>
      <c r="AIT2580" s="1">
        <v>0</v>
      </c>
      <c r="AIU2580" s="1">
        <v>0</v>
      </c>
      <c r="AIV2580" s="1">
        <v>0</v>
      </c>
      <c r="AIW2580" s="1">
        <v>0</v>
      </c>
    </row>
    <row r="2581" spans="1:951" s="1" customFormat="1">
      <c r="B2581" s="1">
        <v>2</v>
      </c>
      <c r="C2581" s="1">
        <v>1</v>
      </c>
      <c r="D2581" s="1" t="s">
        <v>10888</v>
      </c>
      <c r="O2581" s="1">
        <v>1</v>
      </c>
      <c r="Z2581" s="1">
        <v>0</v>
      </c>
      <c r="AA2581" s="1">
        <v>1</v>
      </c>
      <c r="AB2581" s="1" t="s">
        <v>10889</v>
      </c>
      <c r="AC2581" s="1">
        <v>0</v>
      </c>
      <c r="AE2581" s="1">
        <v>0</v>
      </c>
      <c r="AG2581" s="1">
        <v>0</v>
      </c>
      <c r="AI2581" s="1">
        <v>118</v>
      </c>
      <c r="AJ2581" s="1">
        <v>100</v>
      </c>
      <c r="DR2581" s="1">
        <v>82</v>
      </c>
      <c r="DS2581" s="1">
        <v>58</v>
      </c>
      <c r="HA2581" s="1">
        <v>0</v>
      </c>
      <c r="HB2581" s="1">
        <v>2</v>
      </c>
      <c r="HT2581" s="1">
        <v>0</v>
      </c>
      <c r="HU2581" s="1">
        <v>0</v>
      </c>
      <c r="IP2581" s="1">
        <v>98</v>
      </c>
      <c r="IQ2581" s="1">
        <v>99</v>
      </c>
      <c r="LX2581" s="1">
        <v>74</v>
      </c>
      <c r="LY2581" s="1">
        <v>82</v>
      </c>
      <c r="PG2581" s="1">
        <v>16</v>
      </c>
      <c r="PH2581" s="1">
        <v>14</v>
      </c>
      <c r="SP2581" s="1">
        <v>97.7</v>
      </c>
      <c r="SQ2581" s="1">
        <v>96.2</v>
      </c>
      <c r="VX2581" s="1">
        <v>1</v>
      </c>
      <c r="VY2581" s="1">
        <v>1</v>
      </c>
      <c r="WQ2581" s="1">
        <v>0</v>
      </c>
      <c r="WR2581" s="1">
        <v>0</v>
      </c>
      <c r="AGS2581" s="1">
        <v>1</v>
      </c>
      <c r="AGT2581" s="1">
        <v>1</v>
      </c>
      <c r="AGU2581" s="1">
        <v>0</v>
      </c>
      <c r="AGV2581" s="1">
        <v>1</v>
      </c>
      <c r="AGW2581" s="1">
        <v>0</v>
      </c>
      <c r="AGX2581" s="1">
        <v>0</v>
      </c>
      <c r="AGY2581" s="1">
        <v>0</v>
      </c>
      <c r="AGZ2581" s="1">
        <v>0</v>
      </c>
      <c r="AHA2581" s="1">
        <v>0</v>
      </c>
      <c r="AHB2581" s="1">
        <v>0</v>
      </c>
      <c r="AHC2581" s="1">
        <v>1</v>
      </c>
      <c r="AHD2581" s="1">
        <v>0</v>
      </c>
      <c r="AHE2581" s="1">
        <v>0</v>
      </c>
      <c r="AHF2581" s="1">
        <v>0</v>
      </c>
      <c r="AHH2581" s="1">
        <v>0</v>
      </c>
      <c r="AHI2581" s="1">
        <v>0</v>
      </c>
      <c r="AHK2581" s="1">
        <v>0</v>
      </c>
      <c r="AHL2581" s="1">
        <v>0</v>
      </c>
      <c r="AHM2581" s="1">
        <v>0</v>
      </c>
      <c r="AHN2581" s="1">
        <v>0</v>
      </c>
      <c r="AHO2581" s="1">
        <v>0</v>
      </c>
      <c r="AHP2581" s="1">
        <v>0</v>
      </c>
      <c r="AHQ2581" s="1">
        <v>0</v>
      </c>
      <c r="AHR2581" s="1">
        <v>7</v>
      </c>
      <c r="AIN2581" s="1">
        <v>0</v>
      </c>
      <c r="AIO2581" s="1">
        <v>0</v>
      </c>
      <c r="AIT2581" s="1">
        <v>2</v>
      </c>
      <c r="AIU2581" s="1">
        <v>0</v>
      </c>
      <c r="AIV2581" s="1">
        <v>0</v>
      </c>
      <c r="AIW2581" s="1">
        <v>0</v>
      </c>
      <c r="AIX2581" s="1">
        <v>76</v>
      </c>
      <c r="AIY2581" s="1">
        <v>45</v>
      </c>
    </row>
    <row r="2582" spans="1:951" s="1" customFormat="1">
      <c r="B2582" s="1">
        <v>3</v>
      </c>
      <c r="C2582" s="1">
        <v>0</v>
      </c>
      <c r="Z2582" s="1">
        <v>0</v>
      </c>
      <c r="AA2582" s="1">
        <v>2</v>
      </c>
      <c r="AB2582" s="1" t="s">
        <v>10890</v>
      </c>
      <c r="AC2582" s="1">
        <v>0</v>
      </c>
      <c r="AE2582" s="1">
        <v>0</v>
      </c>
      <c r="AG2582" s="1">
        <v>0</v>
      </c>
      <c r="AI2582" s="1">
        <v>110</v>
      </c>
      <c r="AJ2582" s="1">
        <v>110</v>
      </c>
      <c r="DR2582" s="1">
        <v>60</v>
      </c>
      <c r="DS2582" s="1">
        <v>70</v>
      </c>
      <c r="HA2582" s="1">
        <v>0</v>
      </c>
      <c r="HB2582" s="1">
        <v>0</v>
      </c>
      <c r="HT2582" s="1">
        <v>0</v>
      </c>
      <c r="HU2582" s="1">
        <v>0</v>
      </c>
      <c r="IP2582" s="1">
        <v>99</v>
      </c>
      <c r="IQ2582" s="1">
        <v>99</v>
      </c>
      <c r="LX2582" s="1">
        <v>84</v>
      </c>
      <c r="LY2582" s="1">
        <v>78</v>
      </c>
      <c r="PG2582" s="1">
        <v>16</v>
      </c>
      <c r="PH2582" s="1">
        <v>18</v>
      </c>
      <c r="SP2582" s="1">
        <v>97.8</v>
      </c>
      <c r="SQ2582" s="1">
        <v>97.3</v>
      </c>
      <c r="VX2582" s="1">
        <v>1</v>
      </c>
      <c r="VY2582" s="1">
        <v>1</v>
      </c>
      <c r="WQ2582" s="1">
        <v>0</v>
      </c>
      <c r="WR2582" s="1">
        <v>0</v>
      </c>
      <c r="AGS2582" s="1">
        <v>1</v>
      </c>
      <c r="AGT2582" s="1">
        <v>1</v>
      </c>
      <c r="AGU2582" s="1">
        <v>0</v>
      </c>
      <c r="AGV2582" s="1">
        <v>1</v>
      </c>
      <c r="AGW2582" s="1">
        <v>0</v>
      </c>
      <c r="AGX2582" s="1">
        <v>0</v>
      </c>
      <c r="AGY2582" s="1">
        <v>0</v>
      </c>
      <c r="AGZ2582" s="1">
        <v>0</v>
      </c>
      <c r="AHA2582" s="1">
        <v>0</v>
      </c>
      <c r="AHB2582" s="1">
        <v>0</v>
      </c>
      <c r="AHC2582" s="1">
        <v>1</v>
      </c>
      <c r="AHD2582" s="1">
        <v>0</v>
      </c>
      <c r="AHE2582" s="1">
        <v>0</v>
      </c>
      <c r="AHF2582" s="1">
        <v>0</v>
      </c>
      <c r="AHH2582" s="1">
        <v>0</v>
      </c>
      <c r="AHI2582" s="1">
        <v>0</v>
      </c>
      <c r="AHK2582" s="1">
        <v>0</v>
      </c>
      <c r="AHL2582" s="1">
        <v>0</v>
      </c>
      <c r="AHM2582" s="1">
        <v>0</v>
      </c>
      <c r="AHN2582" s="1">
        <v>0</v>
      </c>
      <c r="AHO2582" s="1">
        <v>0</v>
      </c>
      <c r="AHP2582" s="1">
        <v>0</v>
      </c>
      <c r="AHQ2582" s="1">
        <v>0</v>
      </c>
      <c r="AHR2582" s="1">
        <v>5</v>
      </c>
      <c r="AIN2582" s="1">
        <v>0</v>
      </c>
      <c r="AIO2582" s="1">
        <v>0</v>
      </c>
      <c r="AIT2582" s="1">
        <v>2</v>
      </c>
      <c r="AIU2582" s="1">
        <v>0</v>
      </c>
      <c r="AIV2582" s="1">
        <v>0</v>
      </c>
      <c r="AIW2582" s="1">
        <v>0</v>
      </c>
      <c r="AIX2582" s="1">
        <v>52</v>
      </c>
      <c r="AIY2582" s="1">
        <v>29</v>
      </c>
    </row>
    <row r="2583" spans="1:951" s="1" customFormat="1">
      <c r="B2583" s="1">
        <v>4</v>
      </c>
      <c r="C2583" s="1">
        <v>0</v>
      </c>
      <c r="Z2583" s="1">
        <v>0</v>
      </c>
      <c r="AA2583" s="1">
        <v>2</v>
      </c>
      <c r="AB2583" s="1" t="s">
        <v>10891</v>
      </c>
      <c r="AC2583" s="1">
        <v>0</v>
      </c>
      <c r="AE2583" s="1">
        <v>0</v>
      </c>
      <c r="AG2583" s="1">
        <v>0</v>
      </c>
      <c r="AI2583" s="1">
        <v>108</v>
      </c>
      <c r="AJ2583" s="1">
        <v>112</v>
      </c>
      <c r="DR2583" s="1">
        <v>86</v>
      </c>
      <c r="DS2583" s="1">
        <v>74</v>
      </c>
      <c r="HA2583" s="1">
        <v>0</v>
      </c>
      <c r="HB2583" s="1">
        <v>0</v>
      </c>
      <c r="HT2583" s="1">
        <v>0</v>
      </c>
      <c r="HU2583" s="1">
        <v>0</v>
      </c>
      <c r="IP2583" s="1">
        <v>99</v>
      </c>
      <c r="IQ2583" s="1">
        <v>99</v>
      </c>
      <c r="LX2583" s="1">
        <v>86</v>
      </c>
      <c r="LY2583" s="1">
        <v>70</v>
      </c>
      <c r="PG2583" s="1">
        <v>16</v>
      </c>
      <c r="PH2583" s="1">
        <v>16</v>
      </c>
      <c r="SP2583" s="1">
        <v>96.4</v>
      </c>
      <c r="SQ2583" s="1">
        <v>97.9</v>
      </c>
      <c r="VX2583" s="1">
        <v>1</v>
      </c>
      <c r="VY2583" s="1">
        <v>1</v>
      </c>
      <c r="WQ2583" s="1">
        <v>0</v>
      </c>
      <c r="WR2583" s="1">
        <v>0</v>
      </c>
      <c r="AGS2583" s="1">
        <v>1</v>
      </c>
      <c r="AGT2583" s="1">
        <v>1</v>
      </c>
      <c r="AGU2583" s="1">
        <v>0</v>
      </c>
      <c r="AGV2583" s="1">
        <v>1</v>
      </c>
      <c r="AGW2583" s="1">
        <v>0</v>
      </c>
      <c r="AGX2583" s="1">
        <v>0</v>
      </c>
      <c r="AGY2583" s="1">
        <v>0</v>
      </c>
      <c r="AGZ2583" s="1">
        <v>0</v>
      </c>
      <c r="AHA2583" s="1">
        <v>0</v>
      </c>
      <c r="AHB2583" s="1">
        <v>0</v>
      </c>
      <c r="AHC2583" s="1">
        <v>1</v>
      </c>
      <c r="AHD2583" s="1">
        <v>0</v>
      </c>
      <c r="AHE2583" s="1">
        <v>0</v>
      </c>
      <c r="AHF2583" s="1">
        <v>0</v>
      </c>
      <c r="AHH2583" s="1">
        <v>0</v>
      </c>
      <c r="AHI2583" s="1">
        <v>0</v>
      </c>
      <c r="AHK2583" s="1">
        <v>0</v>
      </c>
      <c r="AHL2583" s="1">
        <v>0</v>
      </c>
      <c r="AHM2583" s="1">
        <v>0</v>
      </c>
      <c r="AHN2583" s="1">
        <v>0</v>
      </c>
      <c r="AHO2583" s="1">
        <v>0</v>
      </c>
      <c r="AHP2583" s="1">
        <v>0</v>
      </c>
      <c r="AHQ2583" s="1">
        <v>0</v>
      </c>
      <c r="AHR2583" s="1">
        <v>7</v>
      </c>
      <c r="AIN2583" s="1">
        <v>0</v>
      </c>
      <c r="AIO2583" s="1">
        <v>0</v>
      </c>
      <c r="AIT2583" s="1">
        <v>2</v>
      </c>
      <c r="AIU2583" s="1">
        <v>0</v>
      </c>
      <c r="AIV2583" s="1">
        <v>0</v>
      </c>
      <c r="AIW2583" s="1">
        <v>0</v>
      </c>
      <c r="AIX2583" s="1">
        <v>47</v>
      </c>
      <c r="AIY2583" s="1">
        <v>50</v>
      </c>
    </row>
    <row r="2584" spans="1:951" s="1" customFormat="1">
      <c r="B2584" s="1">
        <v>5</v>
      </c>
      <c r="C2584" s="1">
        <v>0</v>
      </c>
      <c r="Z2584" s="1">
        <v>0</v>
      </c>
      <c r="AA2584" s="1">
        <v>0</v>
      </c>
      <c r="AB2584" s="1" t="s">
        <v>10892</v>
      </c>
      <c r="AC2584" s="1">
        <v>0</v>
      </c>
      <c r="AE2584" s="1">
        <v>0</v>
      </c>
      <c r="AG2584" s="1">
        <v>0</v>
      </c>
      <c r="AI2584" s="1">
        <v>118</v>
      </c>
      <c r="AJ2584" s="1">
        <v>108</v>
      </c>
      <c r="DR2584" s="1">
        <v>62</v>
      </c>
      <c r="DS2584" s="1">
        <v>68</v>
      </c>
      <c r="HA2584" s="1">
        <v>2</v>
      </c>
      <c r="HB2584" s="1">
        <v>2</v>
      </c>
      <c r="HT2584" s="1">
        <v>0</v>
      </c>
      <c r="HU2584" s="1">
        <v>0</v>
      </c>
      <c r="IP2584" s="1">
        <v>99</v>
      </c>
      <c r="IQ2584" s="1">
        <v>99</v>
      </c>
      <c r="LX2584" s="1">
        <v>84</v>
      </c>
      <c r="LY2584" s="1">
        <v>90</v>
      </c>
      <c r="PG2584" s="1">
        <v>14</v>
      </c>
      <c r="PH2584" s="1">
        <v>16</v>
      </c>
      <c r="SP2584" s="1">
        <v>96.9</v>
      </c>
      <c r="SQ2584" s="1">
        <v>98.2</v>
      </c>
      <c r="VX2584" s="1">
        <v>1</v>
      </c>
      <c r="VY2584" s="1">
        <v>1</v>
      </c>
      <c r="WQ2584" s="1">
        <v>0</v>
      </c>
      <c r="WR2584" s="1">
        <v>0</v>
      </c>
      <c r="AGS2584" s="1">
        <v>1</v>
      </c>
      <c r="AGT2584" s="1">
        <v>1</v>
      </c>
      <c r="AGU2584" s="1">
        <v>0</v>
      </c>
      <c r="AGV2584" s="1">
        <v>1</v>
      </c>
      <c r="AGW2584" s="1">
        <v>0</v>
      </c>
      <c r="AGX2584" s="1">
        <v>0</v>
      </c>
      <c r="AGY2584" s="1">
        <v>0</v>
      </c>
      <c r="AGZ2584" s="1">
        <v>0</v>
      </c>
      <c r="AHA2584" s="1">
        <v>0</v>
      </c>
      <c r="AHB2584" s="1">
        <v>0</v>
      </c>
      <c r="AHC2584" s="1">
        <v>1</v>
      </c>
      <c r="AHD2584" s="1">
        <v>0</v>
      </c>
      <c r="AHE2584" s="1">
        <v>0</v>
      </c>
      <c r="AHF2584" s="1">
        <v>0</v>
      </c>
      <c r="AHH2584" s="1">
        <v>0</v>
      </c>
      <c r="AHI2584" s="1">
        <v>0</v>
      </c>
      <c r="AHK2584" s="1">
        <v>0</v>
      </c>
      <c r="AHL2584" s="1">
        <v>0</v>
      </c>
      <c r="AHM2584" s="1">
        <v>0</v>
      </c>
      <c r="AHN2584" s="1">
        <v>0</v>
      </c>
      <c r="AHO2584" s="1">
        <v>0</v>
      </c>
      <c r="AHP2584" s="1">
        <v>0</v>
      </c>
      <c r="AHQ2584" s="1">
        <v>0</v>
      </c>
      <c r="AHR2584" s="1">
        <v>8</v>
      </c>
      <c r="AIN2584" s="1">
        <v>0</v>
      </c>
      <c r="AIO2584" s="1">
        <v>0</v>
      </c>
      <c r="AIT2584" s="1">
        <v>2</v>
      </c>
      <c r="AIU2584" s="1">
        <v>0</v>
      </c>
      <c r="AIV2584" s="1">
        <v>0</v>
      </c>
      <c r="AIW2584" s="1">
        <v>0</v>
      </c>
      <c r="AIX2584" s="1">
        <v>48</v>
      </c>
      <c r="AIY2584" s="1">
        <v>87</v>
      </c>
    </row>
    <row r="2585" spans="1:951" s="1" customFormat="1">
      <c r="B2585" s="1">
        <v>6</v>
      </c>
      <c r="C2585" s="1">
        <v>1</v>
      </c>
      <c r="D2585" s="1" t="s">
        <v>10893</v>
      </c>
      <c r="O2585" s="1">
        <v>0</v>
      </c>
      <c r="Z2585" s="1">
        <v>0</v>
      </c>
      <c r="AA2585" s="1">
        <v>2</v>
      </c>
      <c r="AC2585" s="1">
        <v>0</v>
      </c>
      <c r="AE2585" s="1">
        <v>0</v>
      </c>
      <c r="AG2585" s="1">
        <v>0</v>
      </c>
      <c r="AI2585" s="1">
        <v>116</v>
      </c>
      <c r="AJ2585" s="1">
        <v>102</v>
      </c>
      <c r="DR2585" s="1">
        <v>70</v>
      </c>
      <c r="DS2585" s="1">
        <v>64</v>
      </c>
      <c r="HA2585" s="1">
        <v>2</v>
      </c>
      <c r="HB2585" s="1">
        <v>2</v>
      </c>
      <c r="HT2585" s="1">
        <v>0</v>
      </c>
      <c r="HU2585" s="1">
        <v>0</v>
      </c>
      <c r="IP2585" s="1">
        <v>99</v>
      </c>
      <c r="IQ2585" s="1">
        <v>99</v>
      </c>
      <c r="LX2585" s="1">
        <v>74</v>
      </c>
      <c r="LY2585" s="1">
        <v>74</v>
      </c>
      <c r="PG2585" s="1">
        <v>14</v>
      </c>
      <c r="PH2585" s="1">
        <v>16</v>
      </c>
      <c r="SP2585" s="1">
        <v>95.7</v>
      </c>
      <c r="SQ2585" s="1">
        <v>98.4</v>
      </c>
      <c r="VX2585" s="1">
        <v>1</v>
      </c>
      <c r="VY2585" s="1">
        <v>1</v>
      </c>
      <c r="WQ2585" s="1">
        <v>0</v>
      </c>
      <c r="AAY2585" s="1">
        <v>21</v>
      </c>
      <c r="ABB2585" s="1">
        <v>11.4</v>
      </c>
      <c r="ABE2585" s="1">
        <v>36.6</v>
      </c>
      <c r="ABM2585" s="1">
        <v>6.54</v>
      </c>
      <c r="ABO2585" s="1">
        <v>305</v>
      </c>
      <c r="ABU2585" s="1">
        <v>139</v>
      </c>
      <c r="ABX2585" s="1">
        <v>4.5</v>
      </c>
      <c r="ACA2585" s="1">
        <v>104</v>
      </c>
      <c r="ACD2585" s="1">
        <v>9</v>
      </c>
      <c r="ACG2585" s="1">
        <v>71</v>
      </c>
      <c r="ACQ2585" s="1">
        <v>7</v>
      </c>
      <c r="ACT2585" s="1">
        <v>0.56999999999999995</v>
      </c>
      <c r="ACW2585" s="1">
        <v>14</v>
      </c>
      <c r="ACZ2585" s="1">
        <v>6.3</v>
      </c>
      <c r="ADB2585" s="1">
        <v>4.2</v>
      </c>
      <c r="ADD2585" s="1">
        <v>0.3</v>
      </c>
      <c r="ADF2585" s="1">
        <v>2.1</v>
      </c>
      <c r="ADH2585" s="1">
        <v>44</v>
      </c>
      <c r="ADJ2585" s="1">
        <v>16</v>
      </c>
      <c r="ADL2585" s="1">
        <v>6</v>
      </c>
      <c r="AEE2585" s="1">
        <v>13</v>
      </c>
      <c r="AGS2585" s="1">
        <v>1</v>
      </c>
      <c r="AGT2585" s="1">
        <v>1</v>
      </c>
      <c r="AGU2585" s="1">
        <v>0</v>
      </c>
      <c r="AGV2585" s="1">
        <v>1</v>
      </c>
      <c r="AGW2585" s="1">
        <v>0</v>
      </c>
      <c r="AGX2585" s="1">
        <v>0</v>
      </c>
      <c r="AGY2585" s="1">
        <v>0</v>
      </c>
      <c r="AGZ2585" s="1">
        <v>0</v>
      </c>
      <c r="AHA2585" s="1">
        <v>0</v>
      </c>
      <c r="AHB2585" s="1">
        <v>0</v>
      </c>
      <c r="AHC2585" s="1">
        <v>1</v>
      </c>
      <c r="AHD2585" s="1">
        <v>0</v>
      </c>
      <c r="AHE2585" s="1">
        <v>0</v>
      </c>
      <c r="AHF2585" s="1">
        <v>0</v>
      </c>
      <c r="AHH2585" s="1">
        <v>0</v>
      </c>
      <c r="AHI2585" s="1">
        <v>0</v>
      </c>
      <c r="AHK2585" s="1">
        <v>0</v>
      </c>
      <c r="AHL2585" s="1">
        <v>0</v>
      </c>
      <c r="AHM2585" s="1">
        <v>0</v>
      </c>
      <c r="AHN2585" s="1">
        <v>0</v>
      </c>
      <c r="AHO2585" s="1">
        <v>0</v>
      </c>
      <c r="AHP2585" s="1">
        <v>0</v>
      </c>
      <c r="AHQ2585" s="1">
        <v>0</v>
      </c>
      <c r="AHR2585" s="1">
        <v>6</v>
      </c>
      <c r="AIN2585" s="1">
        <v>0</v>
      </c>
      <c r="AIO2585" s="1">
        <v>0</v>
      </c>
      <c r="AIT2585" s="1">
        <v>2</v>
      </c>
      <c r="AIU2585" s="1">
        <v>0</v>
      </c>
      <c r="AIV2585" s="1">
        <v>0</v>
      </c>
      <c r="AIW2585" s="1">
        <v>0</v>
      </c>
      <c r="AIX2585" s="1">
        <v>48</v>
      </c>
      <c r="AIY2585" s="1">
        <v>34</v>
      </c>
    </row>
    <row r="2586" spans="1:951" s="1" customFormat="1">
      <c r="B2586" s="1">
        <v>7</v>
      </c>
      <c r="C2586" s="1">
        <v>0</v>
      </c>
      <c r="Z2586" s="1">
        <v>0</v>
      </c>
      <c r="AA2586" s="1">
        <v>2</v>
      </c>
      <c r="AB2586" s="1" t="s">
        <v>10894</v>
      </c>
      <c r="AC2586" s="1">
        <v>7</v>
      </c>
      <c r="AD2586" s="1">
        <v>0</v>
      </c>
      <c r="AE2586" s="1">
        <v>2</v>
      </c>
      <c r="AF2586" s="1">
        <v>0</v>
      </c>
      <c r="AG2586" s="1">
        <v>0</v>
      </c>
      <c r="AI2586" s="1">
        <v>106</v>
      </c>
      <c r="AJ2586" s="1">
        <v>108</v>
      </c>
      <c r="DR2586" s="1">
        <v>70</v>
      </c>
      <c r="DS2586" s="1">
        <v>72</v>
      </c>
      <c r="HA2586" s="1">
        <v>2</v>
      </c>
      <c r="HB2586" s="1">
        <v>2</v>
      </c>
      <c r="HT2586" s="1">
        <v>0</v>
      </c>
      <c r="HU2586" s="1">
        <v>0</v>
      </c>
      <c r="IP2586" s="1">
        <v>99</v>
      </c>
      <c r="IQ2586" s="1">
        <v>98</v>
      </c>
      <c r="LX2586" s="1">
        <v>84</v>
      </c>
      <c r="LY2586" s="1">
        <v>106</v>
      </c>
      <c r="PG2586" s="1">
        <v>12</v>
      </c>
      <c r="PH2586" s="1">
        <v>14</v>
      </c>
      <c r="SP2586" s="1">
        <v>96.9</v>
      </c>
      <c r="SQ2586" s="1">
        <v>97.1</v>
      </c>
      <c r="VX2586" s="1">
        <v>1</v>
      </c>
      <c r="VY2586" s="1">
        <v>1</v>
      </c>
      <c r="WQ2586" s="1">
        <v>0</v>
      </c>
      <c r="WR2586" s="1">
        <v>0</v>
      </c>
      <c r="AGS2586" s="1">
        <v>1</v>
      </c>
      <c r="AGT2586" s="1">
        <v>0</v>
      </c>
      <c r="AGU2586" s="1">
        <v>0</v>
      </c>
      <c r="AGV2586" s="1">
        <v>1</v>
      </c>
      <c r="AGW2586" s="1">
        <v>0</v>
      </c>
      <c r="AGX2586" s="1">
        <v>0</v>
      </c>
      <c r="AGY2586" s="1">
        <v>0</v>
      </c>
      <c r="AGZ2586" s="1">
        <v>0</v>
      </c>
      <c r="AHA2586" s="1">
        <v>0</v>
      </c>
      <c r="AHB2586" s="1">
        <v>0</v>
      </c>
      <c r="AHC2586" s="1">
        <v>1</v>
      </c>
      <c r="AHD2586" s="1">
        <v>0</v>
      </c>
      <c r="AHE2586" s="1">
        <v>0</v>
      </c>
      <c r="AHF2586" s="1">
        <v>0</v>
      </c>
      <c r="AHH2586" s="1">
        <v>0</v>
      </c>
      <c r="AHI2586" s="1">
        <v>0</v>
      </c>
      <c r="AHK2586" s="1">
        <v>0</v>
      </c>
      <c r="AHL2586" s="1">
        <v>0</v>
      </c>
      <c r="AHM2586" s="1">
        <v>0</v>
      </c>
      <c r="AHN2586" s="1">
        <v>0</v>
      </c>
      <c r="AHO2586" s="1">
        <v>0</v>
      </c>
      <c r="AHP2586" s="1">
        <v>0</v>
      </c>
      <c r="AHQ2586" s="1">
        <v>0</v>
      </c>
      <c r="AHR2586" s="1">
        <v>7</v>
      </c>
      <c r="AIN2586" s="1">
        <v>0</v>
      </c>
      <c r="AIO2586" s="1">
        <v>0</v>
      </c>
      <c r="AIT2586" s="1">
        <v>2</v>
      </c>
      <c r="AIU2586" s="1">
        <v>0</v>
      </c>
      <c r="AIV2586" s="1">
        <v>0</v>
      </c>
      <c r="AIW2586" s="1">
        <v>0</v>
      </c>
      <c r="AIX2586" s="1">
        <v>33</v>
      </c>
      <c r="AIY2586" s="1">
        <v>46</v>
      </c>
    </row>
    <row r="2587" spans="1:951" s="1" customFormat="1">
      <c r="B2587" s="1">
        <v>8</v>
      </c>
      <c r="C2587" s="1">
        <v>0</v>
      </c>
      <c r="Z2587" s="1">
        <v>0</v>
      </c>
      <c r="AA2587" s="1">
        <v>2</v>
      </c>
      <c r="AB2587" s="1" t="s">
        <v>10895</v>
      </c>
      <c r="AC2587" s="1">
        <v>3</v>
      </c>
      <c r="AD2587" s="1">
        <v>0</v>
      </c>
      <c r="AE2587" s="1">
        <v>1</v>
      </c>
      <c r="AF2587" s="1">
        <v>0</v>
      </c>
      <c r="AG2587" s="1">
        <v>0</v>
      </c>
      <c r="AI2587" s="1">
        <v>130</v>
      </c>
      <c r="AJ2587" s="1">
        <v>112</v>
      </c>
      <c r="DR2587" s="1">
        <v>82</v>
      </c>
      <c r="DS2587" s="1">
        <v>80</v>
      </c>
      <c r="HA2587" s="1">
        <v>2</v>
      </c>
      <c r="HB2587" s="1">
        <v>2</v>
      </c>
      <c r="HT2587" s="1">
        <v>0</v>
      </c>
      <c r="HU2587" s="1">
        <v>0</v>
      </c>
      <c r="IP2587" s="1">
        <v>99</v>
      </c>
      <c r="IQ2587" s="1">
        <v>99</v>
      </c>
      <c r="LX2587" s="1">
        <v>80</v>
      </c>
      <c r="LY2587" s="1">
        <v>77</v>
      </c>
      <c r="PG2587" s="1">
        <v>16</v>
      </c>
      <c r="PH2587" s="1">
        <v>16</v>
      </c>
      <c r="SP2587" s="1">
        <v>99.3</v>
      </c>
      <c r="SQ2587" s="1">
        <v>98.7</v>
      </c>
      <c r="VX2587" s="1">
        <v>1</v>
      </c>
      <c r="VY2587" s="1">
        <v>1</v>
      </c>
      <c r="WQ2587" s="1">
        <v>0</v>
      </c>
      <c r="WR2587" s="1">
        <v>0</v>
      </c>
      <c r="AGS2587" s="1">
        <v>1</v>
      </c>
      <c r="AGT2587" s="1">
        <v>0</v>
      </c>
      <c r="AGU2587" s="1">
        <v>0</v>
      </c>
      <c r="AGV2587" s="1">
        <v>1</v>
      </c>
      <c r="AGW2587" s="1">
        <v>0</v>
      </c>
      <c r="AGX2587" s="1">
        <v>0</v>
      </c>
      <c r="AGY2587" s="1">
        <v>0</v>
      </c>
      <c r="AGZ2587" s="1">
        <v>0</v>
      </c>
      <c r="AHA2587" s="1">
        <v>0</v>
      </c>
      <c r="AHB2587" s="1">
        <v>0</v>
      </c>
      <c r="AHC2587" s="1">
        <v>1</v>
      </c>
      <c r="AHD2587" s="1">
        <v>0</v>
      </c>
      <c r="AHE2587" s="1">
        <v>0</v>
      </c>
      <c r="AHF2587" s="1">
        <v>0</v>
      </c>
      <c r="AHH2587" s="1">
        <v>0</v>
      </c>
      <c r="AHI2587" s="1">
        <v>0</v>
      </c>
      <c r="AHK2587" s="1">
        <v>0</v>
      </c>
      <c r="AHL2587" s="1">
        <v>0</v>
      </c>
      <c r="AHM2587" s="1">
        <v>0</v>
      </c>
      <c r="AHN2587" s="1">
        <v>0</v>
      </c>
      <c r="AHO2587" s="1">
        <v>0</v>
      </c>
      <c r="AHP2587" s="1">
        <v>0</v>
      </c>
      <c r="AHQ2587" s="1">
        <v>0</v>
      </c>
      <c r="AHR2587" s="1">
        <v>8</v>
      </c>
      <c r="AIN2587" s="1">
        <v>0</v>
      </c>
      <c r="AIO2587" s="1">
        <v>0</v>
      </c>
      <c r="AIT2587" s="1">
        <v>2</v>
      </c>
      <c r="AIU2587" s="1">
        <v>0</v>
      </c>
      <c r="AIV2587" s="1">
        <v>0</v>
      </c>
      <c r="AIW2587" s="1">
        <v>0</v>
      </c>
      <c r="AIX2587" s="1">
        <v>30</v>
      </c>
      <c r="AIY2587" s="1">
        <v>33</v>
      </c>
    </row>
    <row r="2588" spans="1:951" s="1" customFormat="1">
      <c r="B2588" s="1">
        <v>9</v>
      </c>
      <c r="C2588" s="1">
        <v>0</v>
      </c>
      <c r="Z2588" s="1">
        <v>0</v>
      </c>
      <c r="AA2588" s="1">
        <v>2</v>
      </c>
      <c r="AB2588" s="1" t="s">
        <v>10896</v>
      </c>
      <c r="AC2588" s="1">
        <v>9</v>
      </c>
      <c r="AD2588" s="1">
        <v>0</v>
      </c>
      <c r="AE2588" s="1">
        <v>0</v>
      </c>
      <c r="AG2588" s="1">
        <v>0</v>
      </c>
      <c r="AI2588" s="1">
        <v>110</v>
      </c>
      <c r="AJ2588" s="1">
        <v>102</v>
      </c>
      <c r="DR2588" s="1">
        <v>84</v>
      </c>
      <c r="DS2588" s="1">
        <v>54</v>
      </c>
      <c r="HA2588" s="1">
        <v>2</v>
      </c>
      <c r="HB2588" s="1">
        <v>0</v>
      </c>
      <c r="HT2588" s="1">
        <v>0</v>
      </c>
      <c r="HU2588" s="1">
        <v>0</v>
      </c>
      <c r="IP2588" s="1">
        <v>98</v>
      </c>
      <c r="IQ2588" s="1">
        <v>95</v>
      </c>
      <c r="LX2588" s="1">
        <v>104</v>
      </c>
      <c r="LY2588" s="1">
        <v>90</v>
      </c>
      <c r="PG2588" s="1">
        <v>18</v>
      </c>
      <c r="PH2588" s="1">
        <v>16</v>
      </c>
      <c r="SP2588" s="1">
        <v>99.1</v>
      </c>
      <c r="SQ2588" s="1">
        <v>97.5</v>
      </c>
      <c r="VX2588" s="1">
        <v>1</v>
      </c>
      <c r="VY2588" s="1">
        <v>1</v>
      </c>
      <c r="AGS2588" s="1">
        <v>1</v>
      </c>
      <c r="AGT2588" s="1">
        <v>0</v>
      </c>
      <c r="AGU2588" s="1">
        <v>0</v>
      </c>
      <c r="AGV2588" s="1">
        <v>1</v>
      </c>
      <c r="AGW2588" s="1">
        <v>0</v>
      </c>
      <c r="AGX2588" s="1">
        <v>0</v>
      </c>
      <c r="AGY2588" s="1">
        <v>0</v>
      </c>
      <c r="AGZ2588" s="1">
        <v>0</v>
      </c>
      <c r="AHA2588" s="1">
        <v>0</v>
      </c>
      <c r="AHB2588" s="1">
        <v>0</v>
      </c>
      <c r="AHC2588" s="1">
        <v>1</v>
      </c>
      <c r="AHD2588" s="1">
        <v>0</v>
      </c>
      <c r="AHE2588" s="1">
        <v>0</v>
      </c>
      <c r="AHF2588" s="1">
        <v>0</v>
      </c>
      <c r="AHH2588" s="1">
        <v>0</v>
      </c>
      <c r="AHI2588" s="1">
        <v>0</v>
      </c>
      <c r="AHK2588" s="1">
        <v>0</v>
      </c>
      <c r="AHL2588" s="1">
        <v>0</v>
      </c>
      <c r="AHM2588" s="1">
        <v>0</v>
      </c>
      <c r="AHN2588" s="1">
        <v>0</v>
      </c>
      <c r="AHO2588" s="1">
        <v>0</v>
      </c>
      <c r="AHP2588" s="1">
        <v>0</v>
      </c>
      <c r="AHQ2588" s="1">
        <v>0</v>
      </c>
      <c r="AHR2588" s="1">
        <v>6</v>
      </c>
      <c r="AIN2588" s="1">
        <v>0</v>
      </c>
      <c r="AIO2588" s="1">
        <v>0</v>
      </c>
      <c r="AIT2588" s="1">
        <v>2</v>
      </c>
      <c r="AIU2588" s="1">
        <v>0</v>
      </c>
      <c r="AIV2588" s="1">
        <v>0</v>
      </c>
      <c r="AIW2588" s="1">
        <v>0</v>
      </c>
      <c r="AIX2588" s="1">
        <v>30</v>
      </c>
      <c r="AIY2588" s="1">
        <v>27</v>
      </c>
    </row>
    <row r="2589" spans="1:951" s="1" customFormat="1">
      <c r="B2589" s="1">
        <v>10</v>
      </c>
      <c r="C2589" s="1">
        <v>0</v>
      </c>
      <c r="Z2589" s="1">
        <v>0</v>
      </c>
      <c r="AA2589" s="1">
        <v>2</v>
      </c>
      <c r="AB2589" s="1" t="s">
        <v>10897</v>
      </c>
      <c r="AC2589" s="1">
        <v>4</v>
      </c>
      <c r="AD2589" s="1">
        <v>0</v>
      </c>
      <c r="AE2589" s="1">
        <v>1</v>
      </c>
      <c r="AF2589" s="1">
        <v>0</v>
      </c>
      <c r="AG2589" s="1">
        <v>0</v>
      </c>
      <c r="AI2589" s="1">
        <v>114</v>
      </c>
      <c r="AJ2589" s="1">
        <v>110</v>
      </c>
      <c r="DR2589" s="1">
        <v>80</v>
      </c>
      <c r="DS2589" s="1">
        <v>72</v>
      </c>
      <c r="HA2589" s="1">
        <v>2</v>
      </c>
      <c r="HB2589" s="1">
        <v>2</v>
      </c>
      <c r="HT2589" s="1">
        <v>0</v>
      </c>
      <c r="HU2589" s="1">
        <v>0</v>
      </c>
      <c r="IP2589" s="1">
        <v>100</v>
      </c>
      <c r="IQ2589" s="1">
        <v>99</v>
      </c>
      <c r="LX2589" s="1">
        <v>88</v>
      </c>
      <c r="LY2589" s="1">
        <v>86</v>
      </c>
      <c r="PG2589" s="1">
        <v>14</v>
      </c>
      <c r="PH2589" s="1">
        <v>16</v>
      </c>
      <c r="SP2589" s="1">
        <v>97.8</v>
      </c>
      <c r="SQ2589" s="1">
        <v>97.8</v>
      </c>
      <c r="VX2589" s="1">
        <v>1</v>
      </c>
      <c r="VY2589" s="1">
        <v>1</v>
      </c>
      <c r="WQ2589" s="1">
        <v>0</v>
      </c>
      <c r="WR2589" s="1">
        <v>0</v>
      </c>
      <c r="AGS2589" s="1">
        <v>1</v>
      </c>
      <c r="AGT2589" s="1">
        <v>0</v>
      </c>
      <c r="AGU2589" s="1">
        <v>0</v>
      </c>
      <c r="AGV2589" s="1">
        <v>1</v>
      </c>
      <c r="AGW2589" s="1">
        <v>0</v>
      </c>
      <c r="AGX2589" s="1">
        <v>0</v>
      </c>
      <c r="AGY2589" s="1">
        <v>0</v>
      </c>
      <c r="AGZ2589" s="1">
        <v>0</v>
      </c>
      <c r="AHA2589" s="1">
        <v>0</v>
      </c>
      <c r="AHB2589" s="1">
        <v>0</v>
      </c>
      <c r="AHC2589" s="1">
        <v>1</v>
      </c>
      <c r="AHD2589" s="1">
        <v>0</v>
      </c>
      <c r="AHE2589" s="1">
        <v>0</v>
      </c>
      <c r="AHF2589" s="1">
        <v>0</v>
      </c>
      <c r="AHH2589" s="1">
        <v>0</v>
      </c>
      <c r="AHI2589" s="1">
        <v>0</v>
      </c>
      <c r="AHK2589" s="1">
        <v>0</v>
      </c>
      <c r="AHL2589" s="1">
        <v>0</v>
      </c>
      <c r="AHM2589" s="1">
        <v>0</v>
      </c>
      <c r="AHN2589" s="1">
        <v>0</v>
      </c>
      <c r="AHO2589" s="1">
        <v>0</v>
      </c>
      <c r="AHP2589" s="1">
        <v>0</v>
      </c>
      <c r="AHQ2589" s="1">
        <v>0</v>
      </c>
      <c r="AHR2589" s="1">
        <v>0</v>
      </c>
      <c r="AIN2589" s="1">
        <v>0</v>
      </c>
      <c r="AIO2589" s="1">
        <v>0</v>
      </c>
      <c r="AIT2589" s="1">
        <v>2</v>
      </c>
      <c r="AIU2589" s="1">
        <v>0</v>
      </c>
      <c r="AIV2589" s="1">
        <v>0</v>
      </c>
      <c r="AIW2589" s="1">
        <v>0</v>
      </c>
      <c r="AIX2589" s="1">
        <v>30</v>
      </c>
      <c r="AIY2589" s="1">
        <v>38</v>
      </c>
    </row>
    <row r="2590" spans="1:951" s="80" customFormat="1">
      <c r="B2590" s="80">
        <v>11</v>
      </c>
      <c r="C2590" s="80">
        <v>0</v>
      </c>
      <c r="Z2590" s="80">
        <v>0</v>
      </c>
      <c r="AA2590" s="80">
        <v>1</v>
      </c>
      <c r="AB2590" s="80" t="s">
        <v>10898</v>
      </c>
      <c r="AC2590" s="80">
        <v>5</v>
      </c>
      <c r="AD2590" s="80">
        <v>0</v>
      </c>
      <c r="AE2590" s="80">
        <v>0</v>
      </c>
      <c r="AG2590" s="80">
        <v>0</v>
      </c>
      <c r="AI2590" s="80">
        <v>118</v>
      </c>
      <c r="DR2590" s="80">
        <v>82</v>
      </c>
      <c r="HA2590" s="80">
        <v>0</v>
      </c>
      <c r="HT2590" s="80">
        <v>0</v>
      </c>
      <c r="IP2590" s="80">
        <v>100</v>
      </c>
      <c r="LX2590" s="80">
        <v>68</v>
      </c>
      <c r="PG2590" s="80">
        <v>16</v>
      </c>
      <c r="SP2590" s="80">
        <v>97.3</v>
      </c>
      <c r="VX2590" s="80">
        <v>1</v>
      </c>
      <c r="WQ2590" s="80">
        <v>0</v>
      </c>
      <c r="AGS2590" s="80">
        <v>1</v>
      </c>
      <c r="AGT2590" s="80">
        <v>0</v>
      </c>
      <c r="AGU2590" s="80">
        <v>0</v>
      </c>
      <c r="AGV2590" s="80">
        <v>1</v>
      </c>
      <c r="AGW2590" s="80">
        <v>0</v>
      </c>
      <c r="AGX2590" s="80">
        <v>0</v>
      </c>
      <c r="AGY2590" s="80">
        <v>0</v>
      </c>
      <c r="AGZ2590" s="80">
        <v>0</v>
      </c>
      <c r="AHA2590" s="80">
        <v>0</v>
      </c>
      <c r="AHB2590" s="80">
        <v>0</v>
      </c>
      <c r="AHC2590" s="80">
        <v>1</v>
      </c>
      <c r="AHD2590" s="80">
        <v>0</v>
      </c>
      <c r="AHE2590" s="80">
        <v>0</v>
      </c>
      <c r="AHF2590" s="80">
        <v>0</v>
      </c>
      <c r="AHH2590" s="80">
        <v>0</v>
      </c>
      <c r="AHI2590" s="80">
        <v>0</v>
      </c>
      <c r="AHK2590" s="80">
        <v>0</v>
      </c>
      <c r="AHL2590" s="80">
        <v>0</v>
      </c>
      <c r="AHM2590" s="80">
        <v>0</v>
      </c>
      <c r="AHN2590" s="80">
        <v>0</v>
      </c>
      <c r="AHO2590" s="80">
        <v>0</v>
      </c>
      <c r="AHP2590" s="80">
        <v>0</v>
      </c>
      <c r="AHQ2590" s="80">
        <v>0</v>
      </c>
      <c r="AHR2590" s="80">
        <v>0</v>
      </c>
      <c r="AIN2590" s="80">
        <v>0</v>
      </c>
      <c r="AIO2590" s="80">
        <v>0</v>
      </c>
      <c r="AIT2590" s="80">
        <v>1</v>
      </c>
      <c r="AIU2590" s="80">
        <v>0</v>
      </c>
      <c r="AIV2590" s="80">
        <v>0</v>
      </c>
      <c r="AIW2590" s="80">
        <v>0</v>
      </c>
      <c r="AIX2590" s="80">
        <v>44</v>
      </c>
    </row>
    <row r="2591" spans="1:951" s="14" customFormat="1">
      <c r="A2591" s="14">
        <v>535</v>
      </c>
      <c r="B2591" s="14">
        <v>1</v>
      </c>
      <c r="C2591" s="61">
        <v>0</v>
      </c>
      <c r="F2591" s="63"/>
      <c r="G2591" s="58"/>
      <c r="O2591" s="61"/>
      <c r="P2591" s="61"/>
      <c r="Q2591" s="61"/>
      <c r="R2591" s="61"/>
      <c r="S2591" s="61"/>
      <c r="T2591" s="61"/>
      <c r="U2591" s="61"/>
      <c r="V2591" s="61"/>
      <c r="W2591" s="61"/>
      <c r="X2591" s="61"/>
      <c r="Y2591" s="61"/>
      <c r="Z2591" s="14">
        <v>0</v>
      </c>
      <c r="AA2591" s="14">
        <v>3</v>
      </c>
      <c r="AB2591" s="58"/>
      <c r="AC2591" s="14">
        <v>1</v>
      </c>
      <c r="AD2591" s="14">
        <v>0</v>
      </c>
      <c r="AE2591" s="14">
        <v>0</v>
      </c>
      <c r="AG2591" s="14">
        <v>0</v>
      </c>
      <c r="AI2591" s="14">
        <v>138</v>
      </c>
      <c r="DR2591" s="61">
        <v>60</v>
      </c>
      <c r="DS2591" s="61"/>
      <c r="DT2591" s="61"/>
      <c r="DU2591" s="61"/>
      <c r="DV2591" s="61"/>
      <c r="DW2591" s="61"/>
      <c r="DX2591" s="61"/>
      <c r="DY2591" s="61"/>
      <c r="DZ2591" s="61"/>
      <c r="EA2591" s="61"/>
      <c r="EB2591" s="61"/>
      <c r="EC2591" s="61"/>
      <c r="ED2591" s="61"/>
      <c r="EE2591" s="61"/>
      <c r="EF2591" s="61"/>
      <c r="EG2591" s="61"/>
      <c r="EH2591" s="61"/>
      <c r="EI2591" s="61"/>
      <c r="EJ2591" s="61"/>
      <c r="EK2591" s="61"/>
      <c r="EL2591" s="61"/>
      <c r="EM2591" s="61"/>
      <c r="EN2591" s="61"/>
      <c r="EO2591" s="61"/>
      <c r="EP2591" s="61"/>
      <c r="EQ2591" s="61"/>
      <c r="ER2591" s="61"/>
      <c r="ES2591" s="61"/>
      <c r="ET2591" s="61"/>
      <c r="EU2591" s="61"/>
      <c r="EV2591" s="61"/>
      <c r="EW2591" s="61"/>
      <c r="EX2591" s="61"/>
      <c r="EY2591" s="61"/>
      <c r="EZ2591" s="61"/>
      <c r="FA2591" s="61"/>
      <c r="FB2591" s="61"/>
      <c r="FC2591" s="61"/>
      <c r="FD2591" s="61"/>
      <c r="FE2591" s="61"/>
      <c r="FF2591" s="61"/>
      <c r="FG2591" s="61"/>
      <c r="FH2591" s="61"/>
      <c r="FI2591" s="61"/>
      <c r="FJ2591" s="61"/>
      <c r="FK2591" s="61"/>
      <c r="FL2591" s="61"/>
      <c r="FM2591" s="61"/>
      <c r="FN2591" s="61"/>
      <c r="FO2591" s="61"/>
      <c r="FP2591" s="61"/>
      <c r="FQ2591" s="61"/>
      <c r="FR2591" s="61"/>
      <c r="FS2591" s="61"/>
      <c r="FT2591" s="61"/>
      <c r="FU2591" s="61"/>
      <c r="FV2591" s="61"/>
      <c r="FW2591" s="61"/>
      <c r="FX2591" s="61"/>
      <c r="FY2591" s="61"/>
      <c r="FZ2591" s="61"/>
      <c r="GA2591" s="61"/>
      <c r="GB2591" s="61"/>
      <c r="GC2591" s="61"/>
      <c r="GD2591" s="61"/>
      <c r="GE2591" s="61"/>
      <c r="GF2591" s="61"/>
      <c r="GG2591" s="61"/>
      <c r="GH2591" s="61"/>
      <c r="GI2591" s="61"/>
      <c r="GJ2591" s="61"/>
      <c r="GK2591" s="61"/>
      <c r="GL2591" s="61"/>
      <c r="GM2591" s="61"/>
      <c r="GN2591" s="61"/>
      <c r="GO2591" s="61"/>
      <c r="GP2591" s="61"/>
      <c r="GQ2591" s="61"/>
      <c r="GR2591" s="61"/>
      <c r="GS2591" s="61"/>
      <c r="GT2591" s="61"/>
      <c r="GU2591" s="61"/>
      <c r="GV2591" s="61"/>
      <c r="GW2591" s="61"/>
      <c r="GX2591" s="61"/>
      <c r="GY2591" s="61"/>
      <c r="GZ2591" s="61"/>
      <c r="HA2591" s="61">
        <v>0</v>
      </c>
      <c r="HB2591" s="61"/>
      <c r="HC2591" s="61"/>
      <c r="HD2591" s="61"/>
      <c r="HE2591" s="61"/>
      <c r="HF2591" s="61"/>
      <c r="HT2591" s="61">
        <v>0</v>
      </c>
      <c r="HU2591" s="61"/>
      <c r="HV2591" s="61"/>
      <c r="HW2591" s="61"/>
      <c r="HX2591" s="61"/>
      <c r="IP2591" s="14">
        <v>93</v>
      </c>
      <c r="IQ2591" s="14">
        <v>94</v>
      </c>
      <c r="IR2591" s="14">
        <v>95</v>
      </c>
      <c r="IS2591" s="14">
        <v>95</v>
      </c>
      <c r="LX2591" s="14">
        <v>85</v>
      </c>
      <c r="LY2591" s="14">
        <v>84</v>
      </c>
      <c r="LZ2591" s="14">
        <v>82</v>
      </c>
      <c r="MA2591" s="14">
        <v>82</v>
      </c>
      <c r="PG2591" s="61">
        <v>40</v>
      </c>
      <c r="PH2591" s="61">
        <v>28</v>
      </c>
      <c r="PI2591" s="61">
        <v>24</v>
      </c>
      <c r="PJ2591" s="61">
        <v>22</v>
      </c>
      <c r="PK2591" s="61"/>
      <c r="PL2591" s="61"/>
      <c r="PM2591" s="61"/>
      <c r="PN2591" s="61"/>
      <c r="PO2591" s="61"/>
      <c r="PP2591" s="61"/>
      <c r="PQ2591" s="61"/>
      <c r="PR2591" s="61"/>
      <c r="PS2591" s="61"/>
      <c r="PT2591" s="61"/>
      <c r="PU2591" s="61"/>
      <c r="PV2591" s="61"/>
      <c r="PW2591" s="61"/>
      <c r="PX2591" s="61"/>
      <c r="PY2591" s="61"/>
      <c r="PZ2591" s="61"/>
      <c r="QA2591" s="61"/>
      <c r="QB2591" s="61"/>
      <c r="QC2591" s="61"/>
      <c r="QD2591" s="61"/>
      <c r="QE2591" s="61"/>
      <c r="QF2591" s="61"/>
      <c r="QG2591" s="61"/>
      <c r="QH2591" s="61"/>
      <c r="QI2591" s="61"/>
      <c r="QJ2591" s="61"/>
      <c r="QK2591" s="61"/>
      <c r="QL2591" s="61"/>
      <c r="QM2591" s="61"/>
      <c r="QN2591" s="61"/>
      <c r="QO2591" s="61"/>
      <c r="QP2591" s="61"/>
      <c r="QQ2591" s="61"/>
      <c r="QR2591" s="61"/>
      <c r="QS2591" s="61"/>
      <c r="QT2591" s="61"/>
      <c r="QU2591" s="61"/>
      <c r="QV2591" s="61"/>
      <c r="QW2591" s="61"/>
      <c r="QX2591" s="61"/>
      <c r="QY2591" s="61"/>
      <c r="QZ2591" s="61"/>
      <c r="RA2591" s="61"/>
      <c r="RB2591" s="61"/>
      <c r="RC2591" s="61"/>
      <c r="RD2591" s="61"/>
      <c r="RE2591" s="61"/>
      <c r="RF2591" s="61"/>
      <c r="RG2591" s="61"/>
      <c r="RH2591" s="61"/>
      <c r="RI2591" s="61"/>
      <c r="RJ2591" s="61"/>
      <c r="RK2591" s="61"/>
      <c r="RL2591" s="61"/>
      <c r="RM2591" s="61"/>
      <c r="RN2591" s="61"/>
      <c r="RO2591" s="61"/>
      <c r="RP2591" s="61"/>
      <c r="RQ2591" s="61"/>
      <c r="RR2591" s="61"/>
      <c r="RS2591" s="61"/>
      <c r="RT2591" s="61"/>
      <c r="RU2591" s="61"/>
      <c r="RV2591" s="61"/>
      <c r="RW2591" s="61"/>
      <c r="RX2591" s="61"/>
      <c r="RY2591" s="61"/>
      <c r="RZ2591" s="61"/>
      <c r="SA2591" s="61"/>
      <c r="SB2591" s="61"/>
      <c r="SC2591" s="61"/>
      <c r="SD2591" s="61"/>
      <c r="SE2591" s="61"/>
      <c r="SF2591" s="61"/>
      <c r="SG2591" s="61"/>
      <c r="SH2591" s="61"/>
      <c r="SI2591" s="61"/>
      <c r="SJ2591" s="61"/>
      <c r="SK2591" s="61"/>
      <c r="SL2591" s="61"/>
      <c r="SM2591" s="61"/>
      <c r="SN2591" s="61"/>
      <c r="SO2591" s="61"/>
      <c r="SP2591" s="14">
        <v>99.5</v>
      </c>
      <c r="SR2591" s="14">
        <v>99.5</v>
      </c>
      <c r="VX2591" s="14">
        <v>0</v>
      </c>
      <c r="VZ2591" s="14">
        <v>0</v>
      </c>
      <c r="WR2591" s="14">
        <v>0</v>
      </c>
      <c r="WS2591" s="14">
        <v>1</v>
      </c>
      <c r="WT2591" s="14">
        <v>1</v>
      </c>
      <c r="WU2591" s="14">
        <v>1</v>
      </c>
      <c r="ZY2591" s="61"/>
      <c r="ZZ2591" s="61"/>
      <c r="AAA2591" s="61"/>
      <c r="AAI2591" s="63"/>
      <c r="AAJ2591" s="58"/>
      <c r="AAM2591" s="61"/>
      <c r="AAO2591" s="63"/>
      <c r="AAP2591" s="58"/>
      <c r="AAS2591" s="61"/>
      <c r="AAU2591" s="63"/>
      <c r="AAV2591" s="58"/>
      <c r="ABB2591" s="63"/>
      <c r="ABC2591" s="63"/>
      <c r="ABD2591" s="63"/>
      <c r="ABE2591" s="58"/>
      <c r="ABF2591" s="58"/>
      <c r="ABG2591" s="58"/>
      <c r="ABM2591" s="61"/>
      <c r="ABN2591" s="61"/>
      <c r="ABQ2591" s="63"/>
      <c r="ABR2591" s="63"/>
      <c r="ABS2591" s="58"/>
      <c r="ABT2591" s="58"/>
      <c r="ACA2591" s="61"/>
      <c r="ACB2591" s="61"/>
      <c r="ACC2591" s="61"/>
      <c r="ACG2591" s="63"/>
      <c r="ACH2591" s="63"/>
      <c r="ACI2591" s="63"/>
      <c r="ACJ2591" s="63"/>
      <c r="ACK2591" s="63"/>
      <c r="ACL2591" s="63"/>
      <c r="ACM2591" s="63"/>
      <c r="ACN2591" s="63"/>
      <c r="ACO2591" s="63"/>
      <c r="ACP2591" s="63"/>
      <c r="ACQ2591" s="58"/>
      <c r="ACR2591" s="58"/>
      <c r="ACS2591" s="58"/>
      <c r="ADB2591" s="63"/>
      <c r="ADC2591" s="63"/>
      <c r="ADD2591" s="58"/>
      <c r="ADE2591" s="58"/>
      <c r="AGK2591" s="61"/>
      <c r="AGM2591" s="63"/>
      <c r="AGN2591" s="58"/>
      <c r="AGQ2591" s="61"/>
      <c r="AGS2591" s="14">
        <v>0</v>
      </c>
      <c r="AGT2591" s="14">
        <v>0</v>
      </c>
      <c r="AGU2591" s="14">
        <v>0</v>
      </c>
      <c r="AGV2591" s="14">
        <v>0</v>
      </c>
      <c r="AGW2591" s="14">
        <v>1</v>
      </c>
      <c r="AGX2591" s="14">
        <v>1</v>
      </c>
      <c r="AGY2591" s="14">
        <v>0</v>
      </c>
      <c r="AGZ2591" s="14">
        <v>0</v>
      </c>
      <c r="AHA2591" s="14">
        <v>0</v>
      </c>
      <c r="AHB2591" s="14">
        <v>0</v>
      </c>
      <c r="AHC2591" s="14">
        <v>1</v>
      </c>
      <c r="AHD2591" s="14">
        <v>0</v>
      </c>
      <c r="AHE2591" s="14">
        <v>0</v>
      </c>
      <c r="AHF2591" s="14">
        <v>0</v>
      </c>
      <c r="AHH2591" s="14">
        <v>0</v>
      </c>
      <c r="AHI2591" s="14">
        <v>0</v>
      </c>
      <c r="AHK2591" s="14">
        <v>0</v>
      </c>
      <c r="AHL2591" s="14">
        <v>0</v>
      </c>
      <c r="AHM2591" s="14">
        <v>0</v>
      </c>
      <c r="AHN2591" s="14">
        <v>0</v>
      </c>
      <c r="AHO2591" s="14">
        <v>0</v>
      </c>
      <c r="AHP2591" s="14">
        <v>0</v>
      </c>
      <c r="AHQ2591" s="14">
        <v>0</v>
      </c>
      <c r="AHR2591" s="14">
        <v>0</v>
      </c>
      <c r="AHT2591" s="61"/>
      <c r="AHV2591" s="63"/>
      <c r="AHW2591" s="58"/>
      <c r="AHZ2591" s="61"/>
      <c r="AIB2591" s="63"/>
      <c r="AIC2591" s="58"/>
      <c r="AIF2591" s="61"/>
      <c r="AIH2591" s="63"/>
      <c r="AII2591" s="58"/>
      <c r="AIL2591" s="61"/>
      <c r="AIM2591" s="14">
        <v>0</v>
      </c>
      <c r="AIN2591" s="14">
        <v>0</v>
      </c>
      <c r="AIO2591" s="14">
        <v>0</v>
      </c>
      <c r="AIP2591" s="14">
        <v>1</v>
      </c>
      <c r="AIQ2591" s="14">
        <v>1</v>
      </c>
      <c r="AIR2591" s="61">
        <v>0</v>
      </c>
      <c r="AIS2591" s="14">
        <v>1</v>
      </c>
      <c r="AIT2591" s="60">
        <v>1</v>
      </c>
      <c r="AIU2591" s="58" t="s">
        <v>2308</v>
      </c>
      <c r="AIV2591" s="14">
        <v>0</v>
      </c>
      <c r="AIW2591" s="14">
        <v>0</v>
      </c>
      <c r="AIX2591" s="61">
        <v>90</v>
      </c>
      <c r="AJB2591" s="63"/>
      <c r="AJC2591" s="58"/>
      <c r="AJF2591" s="61"/>
      <c r="AJH2591" s="63"/>
      <c r="AJI2591" s="58"/>
      <c r="AJL2591" s="61"/>
      <c r="AJN2591" s="63"/>
      <c r="AJO2591" s="58"/>
    </row>
    <row r="2592" spans="1:951" s="14" customFormat="1">
      <c r="B2592" s="14">
        <v>2</v>
      </c>
      <c r="C2592" s="61">
        <v>1</v>
      </c>
      <c r="D2592" s="14" t="s">
        <v>9889</v>
      </c>
      <c r="F2592" s="63"/>
      <c r="G2592" s="58"/>
      <c r="O2592" s="61">
        <v>0</v>
      </c>
      <c r="P2592" s="61"/>
      <c r="Q2592" s="61"/>
      <c r="R2592" s="61"/>
      <c r="S2592" s="61"/>
      <c r="T2592" s="61"/>
      <c r="U2592" s="61"/>
      <c r="V2592" s="61"/>
      <c r="W2592" s="61"/>
      <c r="X2592" s="61"/>
      <c r="Y2592" s="61"/>
      <c r="Z2592" s="14">
        <v>0</v>
      </c>
      <c r="AA2592" s="14">
        <v>1</v>
      </c>
      <c r="AB2592" s="58" t="s">
        <v>10899</v>
      </c>
      <c r="AC2592" s="14">
        <v>0</v>
      </c>
      <c r="AE2592" s="14">
        <v>0</v>
      </c>
      <c r="AG2592" s="14">
        <v>0</v>
      </c>
      <c r="AI2592" s="14">
        <v>118</v>
      </c>
      <c r="AK2592" s="14">
        <v>106</v>
      </c>
      <c r="DR2592" s="61">
        <v>46</v>
      </c>
      <c r="DS2592" s="61"/>
      <c r="DT2592" s="61">
        <v>50</v>
      </c>
      <c r="DU2592" s="61"/>
      <c r="DV2592" s="61"/>
      <c r="DW2592" s="61"/>
      <c r="DX2592" s="61"/>
      <c r="DY2592" s="61"/>
      <c r="DZ2592" s="61"/>
      <c r="EA2592" s="61"/>
      <c r="EB2592" s="61"/>
      <c r="EC2592" s="61"/>
      <c r="ED2592" s="61"/>
      <c r="EE2592" s="61"/>
      <c r="EF2592" s="61"/>
      <c r="EG2592" s="61"/>
      <c r="EH2592" s="61"/>
      <c r="EI2592" s="61"/>
      <c r="EJ2592" s="61"/>
      <c r="EK2592" s="61"/>
      <c r="EL2592" s="61"/>
      <c r="EM2592" s="61"/>
      <c r="EN2592" s="61"/>
      <c r="EO2592" s="61"/>
      <c r="EP2592" s="61"/>
      <c r="EQ2592" s="61"/>
      <c r="ER2592" s="61"/>
      <c r="ES2592" s="61"/>
      <c r="ET2592" s="61"/>
      <c r="EU2592" s="61"/>
      <c r="EV2592" s="61"/>
      <c r="EW2592" s="61"/>
      <c r="EX2592" s="61"/>
      <c r="EY2592" s="61"/>
      <c r="EZ2592" s="61"/>
      <c r="FA2592" s="61"/>
      <c r="FB2592" s="61"/>
      <c r="FC2592" s="61"/>
      <c r="FD2592" s="61"/>
      <c r="FE2592" s="61"/>
      <c r="FF2592" s="61"/>
      <c r="FG2592" s="61"/>
      <c r="FH2592" s="61"/>
      <c r="FI2592" s="61"/>
      <c r="FJ2592" s="61"/>
      <c r="FK2592" s="61"/>
      <c r="FL2592" s="61"/>
      <c r="FM2592" s="61"/>
      <c r="FN2592" s="61"/>
      <c r="FO2592" s="61"/>
      <c r="FP2592" s="61"/>
      <c r="FQ2592" s="61"/>
      <c r="FR2592" s="61"/>
      <c r="FS2592" s="61"/>
      <c r="FT2592" s="61"/>
      <c r="FU2592" s="61"/>
      <c r="FV2592" s="61"/>
      <c r="FW2592" s="61"/>
      <c r="FX2592" s="61"/>
      <c r="FY2592" s="61"/>
      <c r="FZ2592" s="61"/>
      <c r="GA2592" s="61"/>
      <c r="GB2592" s="61"/>
      <c r="GC2592" s="61"/>
      <c r="GD2592" s="61"/>
      <c r="GE2592" s="61"/>
      <c r="GF2592" s="61"/>
      <c r="GG2592" s="61"/>
      <c r="GH2592" s="61"/>
      <c r="GI2592" s="61"/>
      <c r="GJ2592" s="61"/>
      <c r="GK2592" s="61"/>
      <c r="GL2592" s="61"/>
      <c r="GM2592" s="61"/>
      <c r="GN2592" s="61"/>
      <c r="GO2592" s="61"/>
      <c r="GP2592" s="61"/>
      <c r="GQ2592" s="61"/>
      <c r="GR2592" s="61"/>
      <c r="GS2592" s="61"/>
      <c r="GT2592" s="61"/>
      <c r="GU2592" s="61"/>
      <c r="GV2592" s="61"/>
      <c r="GW2592" s="61"/>
      <c r="GX2592" s="61"/>
      <c r="GY2592" s="61"/>
      <c r="GZ2592" s="61"/>
      <c r="HA2592" s="61">
        <v>2</v>
      </c>
      <c r="HB2592" s="61"/>
      <c r="HC2592" s="61">
        <v>2</v>
      </c>
      <c r="HD2592" s="61"/>
      <c r="HE2592" s="61"/>
      <c r="HF2592" s="61"/>
      <c r="HT2592" s="61">
        <v>0</v>
      </c>
      <c r="HU2592" s="61"/>
      <c r="HV2592" s="61">
        <v>0</v>
      </c>
      <c r="HW2592" s="61"/>
      <c r="HX2592" s="61"/>
      <c r="IP2592" s="14">
        <v>92.5</v>
      </c>
      <c r="IQ2592" s="14">
        <v>92</v>
      </c>
      <c r="IR2592" s="14">
        <v>95</v>
      </c>
      <c r="LX2592" s="14">
        <v>88</v>
      </c>
      <c r="LY2592" s="14">
        <v>95</v>
      </c>
      <c r="LZ2592" s="14">
        <v>78</v>
      </c>
      <c r="PG2592" s="61">
        <v>10</v>
      </c>
      <c r="PH2592" s="61">
        <v>26</v>
      </c>
      <c r="PI2592" s="61">
        <v>24</v>
      </c>
      <c r="PJ2592" s="61"/>
      <c r="PK2592" s="61"/>
      <c r="PL2592" s="61"/>
      <c r="PM2592" s="61"/>
      <c r="PN2592" s="61"/>
      <c r="PO2592" s="61"/>
      <c r="PP2592" s="61"/>
      <c r="PQ2592" s="61"/>
      <c r="PR2592" s="61"/>
      <c r="PS2592" s="61"/>
      <c r="PT2592" s="61"/>
      <c r="PU2592" s="61"/>
      <c r="PV2592" s="61"/>
      <c r="PW2592" s="61"/>
      <c r="PX2592" s="61"/>
      <c r="PY2592" s="61"/>
      <c r="PZ2592" s="61"/>
      <c r="QA2592" s="61"/>
      <c r="QB2592" s="61"/>
      <c r="QC2592" s="61"/>
      <c r="QD2592" s="61"/>
      <c r="QE2592" s="61"/>
      <c r="QF2592" s="61"/>
      <c r="QG2592" s="61"/>
      <c r="QH2592" s="61"/>
      <c r="QI2592" s="61"/>
      <c r="QJ2592" s="61"/>
      <c r="QK2592" s="61"/>
      <c r="QL2592" s="61"/>
      <c r="QM2592" s="61"/>
      <c r="QN2592" s="61"/>
      <c r="QO2592" s="61"/>
      <c r="QP2592" s="61"/>
      <c r="QQ2592" s="61"/>
      <c r="QR2592" s="61"/>
      <c r="QS2592" s="61"/>
      <c r="QT2592" s="61"/>
      <c r="QU2592" s="61"/>
      <c r="QV2592" s="61"/>
      <c r="QW2592" s="61"/>
      <c r="QX2592" s="61"/>
      <c r="QY2592" s="61"/>
      <c r="QZ2592" s="61"/>
      <c r="RA2592" s="61"/>
      <c r="RB2592" s="61"/>
      <c r="RC2592" s="61"/>
      <c r="RD2592" s="61"/>
      <c r="RE2592" s="61"/>
      <c r="RF2592" s="61"/>
      <c r="RG2592" s="61"/>
      <c r="RH2592" s="61"/>
      <c r="RI2592" s="61"/>
      <c r="RJ2592" s="61"/>
      <c r="RK2592" s="61"/>
      <c r="RL2592" s="61"/>
      <c r="RM2592" s="61"/>
      <c r="RN2592" s="61"/>
      <c r="RO2592" s="61"/>
      <c r="RP2592" s="61"/>
      <c r="RQ2592" s="61"/>
      <c r="RR2592" s="61"/>
      <c r="RS2592" s="61"/>
      <c r="RT2592" s="61"/>
      <c r="RU2592" s="61"/>
      <c r="RV2592" s="61"/>
      <c r="RW2592" s="61"/>
      <c r="RX2592" s="61"/>
      <c r="RY2592" s="61"/>
      <c r="RZ2592" s="61"/>
      <c r="SA2592" s="61"/>
      <c r="SB2592" s="61"/>
      <c r="SC2592" s="61"/>
      <c r="SD2592" s="61"/>
      <c r="SE2592" s="61"/>
      <c r="SF2592" s="61"/>
      <c r="SG2592" s="61"/>
      <c r="SH2592" s="61"/>
      <c r="SI2592" s="61"/>
      <c r="SJ2592" s="61"/>
      <c r="SK2592" s="61"/>
      <c r="SL2592" s="61"/>
      <c r="SM2592" s="61"/>
      <c r="SN2592" s="61"/>
      <c r="SO2592" s="61"/>
      <c r="SP2592" s="14">
        <v>99.5</v>
      </c>
      <c r="SR2592" s="14">
        <v>96.2</v>
      </c>
      <c r="VX2592" s="14">
        <v>0</v>
      </c>
      <c r="VZ2592" s="14">
        <v>0</v>
      </c>
      <c r="WR2592" s="14">
        <v>1</v>
      </c>
      <c r="WS2592" s="14">
        <v>1</v>
      </c>
      <c r="WT2592" s="14">
        <v>1</v>
      </c>
      <c r="ZY2592" s="61"/>
      <c r="ZZ2592" s="61"/>
      <c r="AAA2592" s="61"/>
      <c r="AAI2592" s="63"/>
      <c r="AAJ2592" s="58"/>
      <c r="AAM2592" s="61"/>
      <c r="AAO2592" s="63"/>
      <c r="AAP2592" s="58"/>
      <c r="AAS2592" s="61"/>
      <c r="AAU2592" s="63"/>
      <c r="AAV2592" s="58"/>
      <c r="AAY2592" s="14">
        <v>22</v>
      </c>
      <c r="ABB2592" s="14">
        <v>11.2</v>
      </c>
      <c r="ABE2592" s="14">
        <v>33.700000000000003</v>
      </c>
      <c r="ABM2592" s="61"/>
      <c r="ABN2592" s="61"/>
      <c r="ABQ2592" s="14">
        <v>0.11</v>
      </c>
      <c r="ABU2592" s="14">
        <v>130</v>
      </c>
      <c r="ABX2592" s="14">
        <v>4.4000000000000004</v>
      </c>
      <c r="ACA2592" s="61">
        <v>93</v>
      </c>
      <c r="ACB2592" s="61"/>
      <c r="ACC2592" s="61"/>
      <c r="ACD2592" s="14">
        <v>8.6999999999999993</v>
      </c>
      <c r="ACG2592" s="14">
        <v>120</v>
      </c>
      <c r="ACQ2592" s="14">
        <v>20</v>
      </c>
      <c r="ACT2592" s="14">
        <v>0.51</v>
      </c>
      <c r="ACW2592" s="14">
        <v>15</v>
      </c>
      <c r="AGK2592" s="61"/>
      <c r="AGM2592" s="63"/>
      <c r="AGN2592" s="58"/>
      <c r="AGQ2592" s="61"/>
      <c r="AGS2592" s="14">
        <v>1</v>
      </c>
      <c r="AGT2592" s="14">
        <v>0</v>
      </c>
      <c r="AGU2592" s="14">
        <v>0</v>
      </c>
      <c r="AGV2592" s="14">
        <v>1</v>
      </c>
      <c r="AGW2592" s="14">
        <v>1</v>
      </c>
      <c r="AGX2592" s="14">
        <v>1</v>
      </c>
      <c r="AGY2592" s="14">
        <v>0</v>
      </c>
      <c r="AGZ2592" s="14">
        <v>1</v>
      </c>
      <c r="AHA2592" s="14">
        <v>0</v>
      </c>
      <c r="AHB2592" s="14">
        <v>0</v>
      </c>
      <c r="AHC2592" s="14">
        <v>1</v>
      </c>
      <c r="AHD2592" s="14">
        <v>0</v>
      </c>
      <c r="AHE2592" s="14">
        <v>0</v>
      </c>
      <c r="AHF2592" s="14">
        <v>0</v>
      </c>
      <c r="AHH2592" s="14">
        <v>0</v>
      </c>
      <c r="AHI2592" s="14">
        <v>0</v>
      </c>
      <c r="AHK2592" s="14">
        <v>0</v>
      </c>
      <c r="AHL2592" s="14">
        <v>0</v>
      </c>
      <c r="AHM2592" s="14">
        <v>0</v>
      </c>
      <c r="AHN2592" s="14">
        <v>0</v>
      </c>
      <c r="AHO2592" s="14">
        <v>0</v>
      </c>
      <c r="AHP2592" s="14">
        <v>0</v>
      </c>
      <c r="AHQ2592" s="14">
        <v>0</v>
      </c>
      <c r="AHR2592" s="14">
        <v>1</v>
      </c>
      <c r="AHT2592" s="61"/>
      <c r="AHV2592" s="63"/>
      <c r="AHW2592" s="58"/>
      <c r="AHZ2592" s="61"/>
      <c r="AIB2592" s="63"/>
      <c r="AIC2592" s="58"/>
      <c r="AIF2592" s="61"/>
      <c r="AIH2592" s="63"/>
      <c r="AII2592" s="58"/>
      <c r="AIL2592" s="61"/>
      <c r="AIM2592" s="14">
        <v>0</v>
      </c>
      <c r="AIN2592" s="14">
        <v>0</v>
      </c>
      <c r="AIO2592" s="14">
        <v>0</v>
      </c>
      <c r="AIR2592" s="61">
        <v>0</v>
      </c>
      <c r="AIT2592" s="60">
        <v>2</v>
      </c>
      <c r="AIU2592" s="58" t="s">
        <v>2308</v>
      </c>
      <c r="AIV2592" s="14">
        <v>0</v>
      </c>
      <c r="AIW2592" s="14">
        <v>0</v>
      </c>
      <c r="AIX2592" s="61">
        <v>74</v>
      </c>
      <c r="AIY2592" s="14">
        <v>50</v>
      </c>
      <c r="AJB2592" s="63"/>
      <c r="AJC2592" s="58"/>
      <c r="AJF2592" s="61"/>
      <c r="AJH2592" s="63"/>
      <c r="AJI2592" s="58"/>
      <c r="AJL2592" s="61"/>
      <c r="AJN2592" s="63"/>
      <c r="AJO2592" s="58"/>
    </row>
    <row r="2593" spans="1:951" s="14" customFormat="1">
      <c r="B2593" s="14">
        <v>3</v>
      </c>
      <c r="C2593" s="61">
        <v>0</v>
      </c>
      <c r="F2593" s="63"/>
      <c r="G2593" s="58"/>
      <c r="O2593" s="61"/>
      <c r="P2593" s="61"/>
      <c r="Q2593" s="61"/>
      <c r="R2593" s="61"/>
      <c r="S2593" s="61"/>
      <c r="T2593" s="61"/>
      <c r="U2593" s="61"/>
      <c r="V2593" s="61"/>
      <c r="W2593" s="61"/>
      <c r="X2593" s="61"/>
      <c r="Y2593" s="61"/>
      <c r="Z2593" s="14">
        <v>0</v>
      </c>
      <c r="AA2593" s="14">
        <v>2</v>
      </c>
      <c r="AB2593" s="58" t="s">
        <v>10900</v>
      </c>
      <c r="AC2593" s="14">
        <v>0</v>
      </c>
      <c r="AE2593" s="14">
        <v>2</v>
      </c>
      <c r="AF2593" s="14">
        <v>1</v>
      </c>
      <c r="AG2593" s="14">
        <v>0</v>
      </c>
      <c r="AI2593" s="14">
        <v>108</v>
      </c>
      <c r="AM2593" s="14">
        <v>120</v>
      </c>
      <c r="DR2593" s="61">
        <v>50</v>
      </c>
      <c r="DS2593" s="61"/>
      <c r="DT2593" s="61"/>
      <c r="DU2593" s="61"/>
      <c r="DV2593" s="61">
        <v>56</v>
      </c>
      <c r="DW2593" s="61"/>
      <c r="DX2593" s="61"/>
      <c r="DY2593" s="61"/>
      <c r="DZ2593" s="61"/>
      <c r="EA2593" s="61"/>
      <c r="EB2593" s="61"/>
      <c r="EC2593" s="61"/>
      <c r="ED2593" s="61"/>
      <c r="EE2593" s="61"/>
      <c r="EF2593" s="61"/>
      <c r="EG2593" s="61"/>
      <c r="EH2593" s="61"/>
      <c r="EI2593" s="61"/>
      <c r="EJ2593" s="61"/>
      <c r="EK2593" s="61"/>
      <c r="EL2593" s="61"/>
      <c r="EM2593" s="61"/>
      <c r="EN2593" s="61"/>
      <c r="EO2593" s="61"/>
      <c r="EP2593" s="61"/>
      <c r="EQ2593" s="61"/>
      <c r="ER2593" s="61"/>
      <c r="ES2593" s="61"/>
      <c r="ET2593" s="61"/>
      <c r="EU2593" s="61"/>
      <c r="EV2593" s="61"/>
      <c r="EW2593" s="61"/>
      <c r="EX2593" s="61"/>
      <c r="EY2593" s="61"/>
      <c r="EZ2593" s="61"/>
      <c r="FA2593" s="61"/>
      <c r="FB2593" s="61"/>
      <c r="FC2593" s="61"/>
      <c r="FD2593" s="61"/>
      <c r="FE2593" s="61"/>
      <c r="FF2593" s="61"/>
      <c r="FG2593" s="61"/>
      <c r="FH2593" s="61"/>
      <c r="FI2593" s="61"/>
      <c r="FJ2593" s="61"/>
      <c r="FK2593" s="61"/>
      <c r="FL2593" s="61"/>
      <c r="FM2593" s="61"/>
      <c r="FN2593" s="61"/>
      <c r="FO2593" s="61"/>
      <c r="FP2593" s="61"/>
      <c r="FQ2593" s="61"/>
      <c r="FR2593" s="61"/>
      <c r="FS2593" s="61"/>
      <c r="FT2593" s="61"/>
      <c r="FU2593" s="61"/>
      <c r="FV2593" s="61"/>
      <c r="FW2593" s="61"/>
      <c r="FX2593" s="61"/>
      <c r="FY2593" s="61"/>
      <c r="FZ2593" s="61"/>
      <c r="GA2593" s="61"/>
      <c r="GB2593" s="61"/>
      <c r="GC2593" s="61"/>
      <c r="GD2593" s="61"/>
      <c r="GE2593" s="61"/>
      <c r="GF2593" s="61"/>
      <c r="GG2593" s="61"/>
      <c r="GH2593" s="61"/>
      <c r="GI2593" s="61"/>
      <c r="GJ2593" s="61"/>
      <c r="GK2593" s="61"/>
      <c r="GL2593" s="61"/>
      <c r="GM2593" s="61"/>
      <c r="GN2593" s="61"/>
      <c r="GO2593" s="61"/>
      <c r="GP2593" s="61"/>
      <c r="GQ2593" s="61"/>
      <c r="GR2593" s="61"/>
      <c r="GS2593" s="61"/>
      <c r="GT2593" s="61"/>
      <c r="GU2593" s="61"/>
      <c r="GV2593" s="61"/>
      <c r="GW2593" s="61"/>
      <c r="GX2593" s="61"/>
      <c r="GY2593" s="61"/>
      <c r="GZ2593" s="61"/>
      <c r="HA2593" s="61">
        <v>2</v>
      </c>
      <c r="HB2593" s="61"/>
      <c r="HC2593" s="61"/>
      <c r="HD2593" s="61"/>
      <c r="HE2593" s="61">
        <v>2</v>
      </c>
      <c r="HF2593" s="61"/>
      <c r="HT2593" s="61">
        <v>0</v>
      </c>
      <c r="HU2593" s="61"/>
      <c r="HV2593" s="61"/>
      <c r="HW2593" s="61"/>
      <c r="HX2593" s="61">
        <v>0</v>
      </c>
      <c r="IP2593" s="14">
        <v>96.5</v>
      </c>
      <c r="IQ2593" s="14">
        <v>93</v>
      </c>
      <c r="IR2593" s="14">
        <v>86</v>
      </c>
      <c r="IS2593" s="14">
        <v>94</v>
      </c>
      <c r="IT2593" s="14">
        <v>93.5</v>
      </c>
      <c r="LX2593" s="14">
        <v>88</v>
      </c>
      <c r="MB2593" s="14">
        <v>88</v>
      </c>
      <c r="PG2593" s="61">
        <v>18</v>
      </c>
      <c r="PH2593" s="61"/>
      <c r="PI2593" s="61"/>
      <c r="PJ2593" s="61"/>
      <c r="PK2593" s="61">
        <v>22</v>
      </c>
      <c r="PL2593" s="61"/>
      <c r="PM2593" s="61"/>
      <c r="PN2593" s="61"/>
      <c r="PO2593" s="61"/>
      <c r="PP2593" s="61"/>
      <c r="PQ2593" s="61"/>
      <c r="PR2593" s="61"/>
      <c r="PS2593" s="61"/>
      <c r="PT2593" s="61"/>
      <c r="PU2593" s="61"/>
      <c r="PV2593" s="61"/>
      <c r="PW2593" s="61"/>
      <c r="PX2593" s="61"/>
      <c r="PY2593" s="61"/>
      <c r="PZ2593" s="61"/>
      <c r="QA2593" s="61"/>
      <c r="QB2593" s="61"/>
      <c r="QC2593" s="61"/>
      <c r="QD2593" s="61"/>
      <c r="QE2593" s="61"/>
      <c r="QF2593" s="61"/>
      <c r="QG2593" s="61"/>
      <c r="QH2593" s="61"/>
      <c r="QI2593" s="61"/>
      <c r="QJ2593" s="61"/>
      <c r="QK2593" s="61"/>
      <c r="QL2593" s="61"/>
      <c r="QM2593" s="61"/>
      <c r="QN2593" s="61"/>
      <c r="QO2593" s="61"/>
      <c r="QP2593" s="61"/>
      <c r="QQ2593" s="61"/>
      <c r="QR2593" s="61"/>
      <c r="QS2593" s="61"/>
      <c r="QT2593" s="61"/>
      <c r="QU2593" s="61"/>
      <c r="QV2593" s="61"/>
      <c r="QW2593" s="61"/>
      <c r="QX2593" s="61"/>
      <c r="QY2593" s="61"/>
      <c r="QZ2593" s="61"/>
      <c r="RA2593" s="61"/>
      <c r="RB2593" s="61"/>
      <c r="RC2593" s="61"/>
      <c r="RD2593" s="61"/>
      <c r="RE2593" s="61"/>
      <c r="RF2593" s="61"/>
      <c r="RG2593" s="61"/>
      <c r="RH2593" s="61"/>
      <c r="RI2593" s="61"/>
      <c r="RJ2593" s="61"/>
      <c r="RK2593" s="61"/>
      <c r="RL2593" s="61"/>
      <c r="RM2593" s="61"/>
      <c r="RN2593" s="61"/>
      <c r="RO2593" s="61"/>
      <c r="RP2593" s="61"/>
      <c r="RQ2593" s="61"/>
      <c r="RR2593" s="61"/>
      <c r="RS2593" s="61"/>
      <c r="RT2593" s="61"/>
      <c r="RU2593" s="61"/>
      <c r="RV2593" s="61"/>
      <c r="RW2593" s="61"/>
      <c r="RX2593" s="61"/>
      <c r="RY2593" s="61"/>
      <c r="RZ2593" s="61"/>
      <c r="SA2593" s="61"/>
      <c r="SB2593" s="61"/>
      <c r="SC2593" s="61"/>
      <c r="SD2593" s="61"/>
      <c r="SE2593" s="61"/>
      <c r="SF2593" s="61"/>
      <c r="SG2593" s="61"/>
      <c r="SH2593" s="61"/>
      <c r="SI2593" s="61"/>
      <c r="SJ2593" s="61"/>
      <c r="SK2593" s="61"/>
      <c r="SL2593" s="61"/>
      <c r="SM2593" s="61"/>
      <c r="SN2593" s="61"/>
      <c r="SO2593" s="61"/>
      <c r="SP2593" s="14">
        <v>96</v>
      </c>
      <c r="ST2593" s="14">
        <v>96.9</v>
      </c>
      <c r="VX2593" s="14">
        <v>0</v>
      </c>
      <c r="WB2593" s="14">
        <v>0</v>
      </c>
      <c r="WR2593" s="14">
        <v>1</v>
      </c>
      <c r="WS2593" s="14">
        <v>0</v>
      </c>
      <c r="WT2593" s="14">
        <v>0</v>
      </c>
      <c r="WU2593" s="14">
        <v>0</v>
      </c>
      <c r="WV2593" s="14">
        <v>0</v>
      </c>
      <c r="ZY2593" s="61"/>
      <c r="ZZ2593" s="61"/>
      <c r="AAA2593" s="61"/>
      <c r="AAI2593" s="63"/>
      <c r="AAJ2593" s="58"/>
      <c r="AAM2593" s="61"/>
      <c r="AAO2593" s="63"/>
      <c r="AAP2593" s="58"/>
      <c r="AAS2593" s="61"/>
      <c r="AAU2593" s="63"/>
      <c r="AAV2593" s="58"/>
      <c r="AAY2593" s="14">
        <v>24</v>
      </c>
      <c r="AAZ2593" s="14">
        <v>24</v>
      </c>
      <c r="ABB2593" s="14">
        <v>10.199999999999999</v>
      </c>
      <c r="ABC2593" s="14">
        <v>9.9</v>
      </c>
      <c r="ABE2593" s="14">
        <v>30</v>
      </c>
      <c r="ABF2593" s="14">
        <v>29</v>
      </c>
      <c r="ABM2593" s="61"/>
      <c r="ABN2593" s="61"/>
      <c r="ABU2593" s="14">
        <v>127</v>
      </c>
      <c r="ABV2593" s="14">
        <v>130</v>
      </c>
      <c r="ABX2593" s="14">
        <v>3.7</v>
      </c>
      <c r="ABY2593" s="14">
        <v>4.3</v>
      </c>
      <c r="ACA2593" s="61">
        <v>92</v>
      </c>
      <c r="ACB2593" s="61">
        <v>95</v>
      </c>
      <c r="ACC2593" s="61"/>
      <c r="ACD2593" s="14">
        <v>1.1299999999999999</v>
      </c>
      <c r="ACE2593" s="14">
        <v>1.1299999999999999</v>
      </c>
      <c r="ACG2593" s="14">
        <v>147</v>
      </c>
      <c r="ACH2593" s="14">
        <v>202</v>
      </c>
      <c r="ACQ2593" s="14">
        <v>16</v>
      </c>
      <c r="ACR2593" s="14">
        <v>18</v>
      </c>
      <c r="ACT2593" s="14">
        <v>0.6</v>
      </c>
      <c r="ACU2593" s="14">
        <v>0.6</v>
      </c>
      <c r="ACW2593" s="14">
        <v>16</v>
      </c>
      <c r="ACX2593" s="14">
        <v>17</v>
      </c>
      <c r="AGK2593" s="61"/>
      <c r="AGM2593" s="63"/>
      <c r="AGN2593" s="58"/>
      <c r="AGQ2593" s="61"/>
      <c r="AGS2593" s="14">
        <v>1</v>
      </c>
      <c r="AGT2593" s="14">
        <v>1</v>
      </c>
      <c r="AGU2593" s="14">
        <v>0</v>
      </c>
      <c r="AGV2593" s="14">
        <v>1</v>
      </c>
      <c r="AGW2593" s="14">
        <v>1</v>
      </c>
      <c r="AGX2593" s="14">
        <v>1</v>
      </c>
      <c r="AGY2593" s="14">
        <v>0</v>
      </c>
      <c r="AGZ2593" s="14">
        <v>2</v>
      </c>
      <c r="AHA2593" s="14">
        <v>0</v>
      </c>
      <c r="AHB2593" s="14">
        <v>0</v>
      </c>
      <c r="AHC2593" s="14">
        <v>1</v>
      </c>
      <c r="AHD2593" s="14">
        <v>0</v>
      </c>
      <c r="AHE2593" s="14">
        <v>0</v>
      </c>
      <c r="AHF2593" s="14">
        <v>0</v>
      </c>
      <c r="AHH2593" s="14">
        <v>0</v>
      </c>
      <c r="AHI2593" s="14">
        <v>0</v>
      </c>
      <c r="AHK2593" s="14">
        <v>0</v>
      </c>
      <c r="AHL2593" s="14">
        <v>0</v>
      </c>
      <c r="AHM2593" s="14">
        <v>0</v>
      </c>
      <c r="AHN2593" s="14">
        <v>0</v>
      </c>
      <c r="AHO2593" s="14">
        <v>0</v>
      </c>
      <c r="AHP2593" s="14">
        <v>0</v>
      </c>
      <c r="AHQ2593" s="14">
        <v>0</v>
      </c>
      <c r="AHR2593" s="14">
        <v>0</v>
      </c>
      <c r="AHT2593" s="61"/>
      <c r="AHV2593" s="63"/>
      <c r="AHW2593" s="58"/>
      <c r="AHZ2593" s="61"/>
      <c r="AIB2593" s="63"/>
      <c r="AIC2593" s="58"/>
      <c r="AIF2593" s="61"/>
      <c r="AIH2593" s="63"/>
      <c r="AII2593" s="58"/>
      <c r="AIL2593" s="61"/>
      <c r="AIM2593" s="14">
        <v>0</v>
      </c>
      <c r="AIN2593" s="14">
        <v>0</v>
      </c>
      <c r="AIO2593" s="14">
        <v>0</v>
      </c>
      <c r="AIR2593" s="61">
        <v>0</v>
      </c>
      <c r="AIT2593" s="60">
        <v>2</v>
      </c>
      <c r="AIU2593" s="58" t="s">
        <v>2308</v>
      </c>
      <c r="AIV2593" s="14">
        <v>0</v>
      </c>
      <c r="AIW2593" s="14">
        <v>0</v>
      </c>
      <c r="AIX2593" s="61">
        <v>69</v>
      </c>
      <c r="AIY2593" s="14">
        <v>117</v>
      </c>
      <c r="AJB2593" s="63"/>
      <c r="AJC2593" s="58"/>
      <c r="AJF2593" s="61"/>
      <c r="AJH2593" s="63"/>
      <c r="AJI2593" s="58"/>
      <c r="AJL2593" s="61"/>
      <c r="AJN2593" s="63"/>
      <c r="AJO2593" s="58"/>
    </row>
    <row r="2594" spans="1:951" s="14" customFormat="1">
      <c r="B2594" s="14">
        <v>4</v>
      </c>
      <c r="C2594" s="61">
        <v>0</v>
      </c>
      <c r="F2594" s="63"/>
      <c r="G2594" s="58"/>
      <c r="O2594" s="61"/>
      <c r="P2594" s="61"/>
      <c r="Q2594" s="61"/>
      <c r="R2594" s="61"/>
      <c r="S2594" s="61"/>
      <c r="T2594" s="61"/>
      <c r="U2594" s="61"/>
      <c r="V2594" s="61"/>
      <c r="W2594" s="61"/>
      <c r="X2594" s="61"/>
      <c r="Y2594" s="61"/>
      <c r="Z2594" s="14">
        <v>0</v>
      </c>
      <c r="AA2594" s="14">
        <v>2</v>
      </c>
      <c r="AB2594" s="58" t="s">
        <v>10901</v>
      </c>
      <c r="AC2594" s="14">
        <v>0</v>
      </c>
      <c r="AE2594" s="14">
        <v>1</v>
      </c>
      <c r="AF2594" s="14">
        <v>0</v>
      </c>
      <c r="AG2594" s="14">
        <v>0</v>
      </c>
      <c r="AI2594" s="14">
        <v>116</v>
      </c>
      <c r="AJ2594" s="14">
        <v>116</v>
      </c>
      <c r="DR2594" s="61">
        <v>42</v>
      </c>
      <c r="DS2594" s="61">
        <v>54</v>
      </c>
      <c r="DT2594" s="61"/>
      <c r="DU2594" s="61"/>
      <c r="DV2594" s="61"/>
      <c r="DW2594" s="61"/>
      <c r="DX2594" s="61"/>
      <c r="DY2594" s="61"/>
      <c r="DZ2594" s="61"/>
      <c r="EA2594" s="61"/>
      <c r="EB2594" s="61"/>
      <c r="EC2594" s="61"/>
      <c r="ED2594" s="61"/>
      <c r="EE2594" s="61"/>
      <c r="EF2594" s="61"/>
      <c r="EG2594" s="61"/>
      <c r="EH2594" s="61"/>
      <c r="EI2594" s="61"/>
      <c r="EJ2594" s="61"/>
      <c r="EK2594" s="61"/>
      <c r="EL2594" s="61"/>
      <c r="EM2594" s="61"/>
      <c r="EN2594" s="61"/>
      <c r="EO2594" s="61"/>
      <c r="EP2594" s="61"/>
      <c r="EQ2594" s="61"/>
      <c r="ER2594" s="61"/>
      <c r="ES2594" s="61"/>
      <c r="ET2594" s="61"/>
      <c r="EU2594" s="61"/>
      <c r="EV2594" s="61"/>
      <c r="EW2594" s="61"/>
      <c r="EX2594" s="61"/>
      <c r="EY2594" s="61"/>
      <c r="EZ2594" s="61"/>
      <c r="FA2594" s="61"/>
      <c r="FB2594" s="61"/>
      <c r="FC2594" s="61"/>
      <c r="FD2594" s="61"/>
      <c r="FE2594" s="61"/>
      <c r="FF2594" s="61"/>
      <c r="FG2594" s="61"/>
      <c r="FH2594" s="61"/>
      <c r="FI2594" s="61"/>
      <c r="FJ2594" s="61"/>
      <c r="FK2594" s="61"/>
      <c r="FL2594" s="61"/>
      <c r="FM2594" s="61"/>
      <c r="FN2594" s="61"/>
      <c r="FO2594" s="61"/>
      <c r="FP2594" s="61"/>
      <c r="FQ2594" s="61"/>
      <c r="FR2594" s="61"/>
      <c r="FS2594" s="61"/>
      <c r="FT2594" s="61"/>
      <c r="FU2594" s="61"/>
      <c r="FV2594" s="61"/>
      <c r="FW2594" s="61"/>
      <c r="FX2594" s="61"/>
      <c r="FY2594" s="61"/>
      <c r="FZ2594" s="61"/>
      <c r="GA2594" s="61"/>
      <c r="GB2594" s="61"/>
      <c r="GC2594" s="61"/>
      <c r="GD2594" s="61"/>
      <c r="GE2594" s="61"/>
      <c r="GF2594" s="61"/>
      <c r="GG2594" s="61"/>
      <c r="GH2594" s="61"/>
      <c r="GI2594" s="61"/>
      <c r="GJ2594" s="61"/>
      <c r="GK2594" s="61"/>
      <c r="GL2594" s="61"/>
      <c r="GM2594" s="61"/>
      <c r="GN2594" s="61"/>
      <c r="GO2594" s="61"/>
      <c r="GP2594" s="61"/>
      <c r="GQ2594" s="61"/>
      <c r="GR2594" s="61"/>
      <c r="GS2594" s="61"/>
      <c r="GT2594" s="61"/>
      <c r="GU2594" s="61"/>
      <c r="GV2594" s="61"/>
      <c r="GW2594" s="61"/>
      <c r="GX2594" s="61"/>
      <c r="GY2594" s="61"/>
      <c r="GZ2594" s="61"/>
      <c r="HA2594" s="61">
        <v>2</v>
      </c>
      <c r="HB2594" s="61">
        <v>2</v>
      </c>
      <c r="HC2594" s="61"/>
      <c r="HD2594" s="61"/>
      <c r="HE2594" s="61"/>
      <c r="HF2594" s="61"/>
      <c r="HT2594" s="61">
        <v>0</v>
      </c>
      <c r="HU2594" s="61">
        <v>0</v>
      </c>
      <c r="HV2594" s="61"/>
      <c r="HW2594" s="61"/>
      <c r="HX2594" s="61"/>
      <c r="IP2594" s="14">
        <v>92</v>
      </c>
      <c r="IQ2594" s="14">
        <v>93</v>
      </c>
      <c r="LX2594" s="14">
        <v>84</v>
      </c>
      <c r="LY2594" s="14">
        <v>82</v>
      </c>
      <c r="PG2594" s="61">
        <v>24</v>
      </c>
      <c r="PH2594" s="61">
        <v>22</v>
      </c>
      <c r="PI2594" s="61"/>
      <c r="PJ2594" s="61"/>
      <c r="PK2594" s="61"/>
      <c r="PL2594" s="61"/>
      <c r="PM2594" s="61"/>
      <c r="PN2594" s="61"/>
      <c r="PO2594" s="61"/>
      <c r="PP2594" s="61"/>
      <c r="PQ2594" s="61"/>
      <c r="PR2594" s="61"/>
      <c r="PS2594" s="61"/>
      <c r="PT2594" s="61"/>
      <c r="PU2594" s="61"/>
      <c r="PV2594" s="61"/>
      <c r="PW2594" s="61"/>
      <c r="PX2594" s="61"/>
      <c r="PY2594" s="61"/>
      <c r="PZ2594" s="61"/>
      <c r="QA2594" s="61"/>
      <c r="QB2594" s="61"/>
      <c r="QC2594" s="61"/>
      <c r="QD2594" s="61"/>
      <c r="QE2594" s="61"/>
      <c r="QF2594" s="61"/>
      <c r="QG2594" s="61"/>
      <c r="QH2594" s="61"/>
      <c r="QI2594" s="61"/>
      <c r="QJ2594" s="61"/>
      <c r="QK2594" s="61"/>
      <c r="QL2594" s="61"/>
      <c r="QM2594" s="61"/>
      <c r="QN2594" s="61"/>
      <c r="QO2594" s="61"/>
      <c r="QP2594" s="61"/>
      <c r="QQ2594" s="61"/>
      <c r="QR2594" s="61"/>
      <c r="QS2594" s="61"/>
      <c r="QT2594" s="61"/>
      <c r="QU2594" s="61"/>
      <c r="QV2594" s="61"/>
      <c r="QW2594" s="61"/>
      <c r="QX2594" s="61"/>
      <c r="QY2594" s="61"/>
      <c r="QZ2594" s="61"/>
      <c r="RA2594" s="61"/>
      <c r="RB2594" s="61"/>
      <c r="RC2594" s="61"/>
      <c r="RD2594" s="61"/>
      <c r="RE2594" s="61"/>
      <c r="RF2594" s="61"/>
      <c r="RG2594" s="61"/>
      <c r="RH2594" s="61"/>
      <c r="RI2594" s="61"/>
      <c r="RJ2594" s="61"/>
      <c r="RK2594" s="61"/>
      <c r="RL2594" s="61"/>
      <c r="RM2594" s="61"/>
      <c r="RN2594" s="61"/>
      <c r="RO2594" s="61"/>
      <c r="RP2594" s="61"/>
      <c r="RQ2594" s="61"/>
      <c r="RR2594" s="61"/>
      <c r="RS2594" s="61"/>
      <c r="RT2594" s="61"/>
      <c r="RU2594" s="61"/>
      <c r="RV2594" s="61"/>
      <c r="RW2594" s="61"/>
      <c r="RX2594" s="61"/>
      <c r="RY2594" s="61"/>
      <c r="RZ2594" s="61"/>
      <c r="SA2594" s="61"/>
      <c r="SB2594" s="61"/>
      <c r="SC2594" s="61"/>
      <c r="SD2594" s="61"/>
      <c r="SE2594" s="61"/>
      <c r="SF2594" s="61"/>
      <c r="SG2594" s="61"/>
      <c r="SH2594" s="61"/>
      <c r="SI2594" s="61"/>
      <c r="SJ2594" s="61"/>
      <c r="SK2594" s="61"/>
      <c r="SL2594" s="61"/>
      <c r="SM2594" s="61"/>
      <c r="SN2594" s="61"/>
      <c r="SO2594" s="61"/>
      <c r="SP2594" s="14">
        <v>96.6</v>
      </c>
      <c r="SQ2594" s="14">
        <v>97.3</v>
      </c>
      <c r="VX2594" s="14">
        <v>0</v>
      </c>
      <c r="VY2594" s="14">
        <v>0</v>
      </c>
      <c r="WR2594" s="14">
        <v>0</v>
      </c>
      <c r="WS2594" s="14">
        <v>0</v>
      </c>
      <c r="ZY2594" s="61"/>
      <c r="ZZ2594" s="61"/>
      <c r="AAA2594" s="61"/>
      <c r="AAI2594" s="63"/>
      <c r="AAJ2594" s="58"/>
      <c r="AAM2594" s="61"/>
      <c r="AAO2594" s="63"/>
      <c r="AAP2594" s="58"/>
      <c r="AAS2594" s="61"/>
      <c r="AAU2594" s="63"/>
      <c r="AAV2594" s="58"/>
      <c r="AAY2594" s="14">
        <v>24</v>
      </c>
      <c r="ABB2594" s="14">
        <v>11.2</v>
      </c>
      <c r="ABE2594" s="14">
        <v>33</v>
      </c>
      <c r="ABM2594" s="61"/>
      <c r="ABN2594" s="61"/>
      <c r="ABU2594" s="14">
        <v>134</v>
      </c>
      <c r="ABX2594" s="14">
        <v>3.7</v>
      </c>
      <c r="ACA2594" s="61">
        <v>99</v>
      </c>
      <c r="ACB2594" s="61"/>
      <c r="ACC2594" s="61"/>
      <c r="ACD2594" s="14">
        <v>1.1000000000000001</v>
      </c>
      <c r="ACG2594" s="14">
        <v>163</v>
      </c>
      <c r="ACQ2594" s="14">
        <v>10</v>
      </c>
      <c r="ACT2594" s="14">
        <v>0.5</v>
      </c>
      <c r="ACW2594" s="14">
        <v>16</v>
      </c>
      <c r="AGK2594" s="61"/>
      <c r="AGM2594" s="63"/>
      <c r="AGN2594" s="58"/>
      <c r="AGQ2594" s="61"/>
      <c r="AGS2594" s="14">
        <v>1</v>
      </c>
      <c r="AGT2594" s="14">
        <v>0</v>
      </c>
      <c r="AGU2594" s="14">
        <v>0</v>
      </c>
      <c r="AGV2594" s="14">
        <v>1</v>
      </c>
      <c r="AGW2594" s="14">
        <v>0</v>
      </c>
      <c r="AGX2594" s="14">
        <v>1</v>
      </c>
      <c r="AGY2594" s="14">
        <v>0</v>
      </c>
      <c r="AGZ2594" s="14">
        <v>1</v>
      </c>
      <c r="AHA2594" s="14">
        <v>0</v>
      </c>
      <c r="AHB2594" s="14">
        <v>0</v>
      </c>
      <c r="AHC2594" s="14">
        <v>1</v>
      </c>
      <c r="AHD2594" s="14">
        <v>0</v>
      </c>
      <c r="AHE2594" s="14">
        <v>0</v>
      </c>
      <c r="AHF2594" s="14">
        <v>0</v>
      </c>
      <c r="AHH2594" s="14">
        <v>0</v>
      </c>
      <c r="AHI2594" s="14">
        <v>0</v>
      </c>
      <c r="AHK2594" s="14">
        <v>0</v>
      </c>
      <c r="AHL2594" s="14">
        <v>0</v>
      </c>
      <c r="AHM2594" s="14">
        <v>0</v>
      </c>
      <c r="AHN2594" s="14">
        <v>0</v>
      </c>
      <c r="AHO2594" s="14">
        <v>0</v>
      </c>
      <c r="AHP2594" s="14">
        <v>0</v>
      </c>
      <c r="AHQ2594" s="14">
        <v>0</v>
      </c>
      <c r="AHR2594" s="14">
        <v>0</v>
      </c>
      <c r="AHT2594" s="61"/>
      <c r="AHV2594" s="63"/>
      <c r="AHW2594" s="58"/>
      <c r="AHZ2594" s="61"/>
      <c r="AIB2594" s="63"/>
      <c r="AIC2594" s="58"/>
      <c r="AIF2594" s="61"/>
      <c r="AIH2594" s="63"/>
      <c r="AII2594" s="58"/>
      <c r="AIL2594" s="61"/>
      <c r="AIM2594" s="14">
        <v>0</v>
      </c>
      <c r="AIN2594" s="14">
        <v>0</v>
      </c>
      <c r="AIO2594" s="14">
        <v>0</v>
      </c>
      <c r="AIR2594" s="61">
        <v>0</v>
      </c>
      <c r="AIT2594" s="60">
        <v>2</v>
      </c>
      <c r="AIU2594" s="58" t="s">
        <v>2308</v>
      </c>
      <c r="AIV2594" s="14">
        <v>0</v>
      </c>
      <c r="AIW2594" s="14">
        <v>0</v>
      </c>
      <c r="AIX2594" s="61">
        <v>34</v>
      </c>
      <c r="AIY2594" s="14">
        <v>28</v>
      </c>
      <c r="AJB2594" s="63"/>
      <c r="AJC2594" s="58"/>
      <c r="AJF2594" s="61"/>
      <c r="AJH2594" s="63"/>
      <c r="AJI2594" s="58"/>
      <c r="AJL2594" s="61"/>
      <c r="AJN2594" s="63"/>
      <c r="AJO2594" s="58"/>
    </row>
    <row r="2595" spans="1:951" s="31" customFormat="1">
      <c r="B2595" s="31">
        <v>5</v>
      </c>
      <c r="C2595" s="31">
        <v>1</v>
      </c>
      <c r="D2595" s="31" t="s">
        <v>8591</v>
      </c>
      <c r="F2595" s="82"/>
      <c r="G2595" s="83"/>
      <c r="O2595" s="31">
        <v>0</v>
      </c>
      <c r="Z2595" s="31">
        <v>0</v>
      </c>
      <c r="AA2595" s="31">
        <v>2</v>
      </c>
      <c r="AB2595" s="83"/>
      <c r="AC2595" s="31">
        <v>0</v>
      </c>
      <c r="AE2595" s="31">
        <v>1</v>
      </c>
      <c r="AF2595" s="31">
        <v>0</v>
      </c>
      <c r="AG2595" s="31">
        <v>0</v>
      </c>
      <c r="AI2595" s="31">
        <v>132</v>
      </c>
      <c r="AJ2595" s="31">
        <v>120</v>
      </c>
      <c r="DR2595" s="31">
        <v>50</v>
      </c>
      <c r="DS2595" s="31">
        <v>52</v>
      </c>
      <c r="HA2595" s="31">
        <v>2</v>
      </c>
      <c r="HB2595" s="31">
        <v>2</v>
      </c>
      <c r="HT2595" s="31">
        <v>0</v>
      </c>
      <c r="HU2595" s="31">
        <v>0</v>
      </c>
      <c r="IP2595" s="31">
        <v>93</v>
      </c>
      <c r="IQ2595" s="31">
        <v>92</v>
      </c>
      <c r="LX2595" s="31">
        <v>84</v>
      </c>
      <c r="LY2595" s="31">
        <v>82</v>
      </c>
      <c r="PG2595" s="31">
        <v>22</v>
      </c>
      <c r="PH2595" s="31">
        <v>22</v>
      </c>
      <c r="SP2595" s="31">
        <v>96.9</v>
      </c>
      <c r="SQ2595" s="31">
        <v>98</v>
      </c>
      <c r="VX2595" s="31">
        <v>0</v>
      </c>
      <c r="VY2595" s="31">
        <v>0</v>
      </c>
      <c r="WR2595" s="31">
        <v>0</v>
      </c>
      <c r="WS2595" s="31">
        <v>0</v>
      </c>
      <c r="AAI2595" s="82"/>
      <c r="AAJ2595" s="83"/>
      <c r="AAO2595" s="82"/>
      <c r="AAP2595" s="83"/>
      <c r="AAU2595" s="82"/>
      <c r="AAV2595" s="83"/>
      <c r="ABB2595" s="82"/>
      <c r="ABC2595" s="82"/>
      <c r="ABD2595" s="82"/>
      <c r="ABE2595" s="83"/>
      <c r="ABF2595" s="83"/>
      <c r="ABG2595" s="83"/>
      <c r="ABQ2595" s="82"/>
      <c r="ABR2595" s="82"/>
      <c r="ABS2595" s="83"/>
      <c r="ABT2595" s="83"/>
      <c r="ACG2595" s="82"/>
      <c r="ACH2595" s="82"/>
      <c r="ACI2595" s="82"/>
      <c r="ACJ2595" s="82"/>
      <c r="ACK2595" s="82"/>
      <c r="ACL2595" s="82"/>
      <c r="ACM2595" s="82"/>
      <c r="ACN2595" s="82"/>
      <c r="ACO2595" s="82"/>
      <c r="ACP2595" s="82"/>
      <c r="ACQ2595" s="83"/>
      <c r="ACR2595" s="83"/>
      <c r="ACS2595" s="83"/>
      <c r="ADB2595" s="82"/>
      <c r="ADC2595" s="82"/>
      <c r="ADD2595" s="83"/>
      <c r="ADE2595" s="83"/>
      <c r="AGM2595" s="82"/>
      <c r="AGN2595" s="83"/>
      <c r="AGS2595" s="31">
        <v>1</v>
      </c>
      <c r="AGT2595" s="31">
        <v>0</v>
      </c>
      <c r="AGU2595" s="31">
        <v>0</v>
      </c>
      <c r="AGV2595" s="31">
        <v>1</v>
      </c>
      <c r="AGW2595" s="31">
        <v>0</v>
      </c>
      <c r="AGX2595" s="31">
        <v>1</v>
      </c>
      <c r="AGY2595" s="31">
        <v>0</v>
      </c>
      <c r="AGZ2595" s="31">
        <v>0</v>
      </c>
      <c r="AHA2595" s="31">
        <v>0</v>
      </c>
      <c r="AHB2595" s="31">
        <v>0</v>
      </c>
      <c r="AHC2595" s="31">
        <v>1</v>
      </c>
      <c r="AHD2595" s="31">
        <v>0</v>
      </c>
      <c r="AHE2595" s="31">
        <v>0</v>
      </c>
      <c r="AHF2595" s="31">
        <v>0</v>
      </c>
      <c r="AHH2595" s="31">
        <v>0</v>
      </c>
      <c r="AHI2595" s="31">
        <v>0</v>
      </c>
      <c r="AHK2595" s="31">
        <v>0</v>
      </c>
      <c r="AHL2595" s="31">
        <v>0</v>
      </c>
      <c r="AHM2595" s="31">
        <v>0</v>
      </c>
      <c r="AHN2595" s="31">
        <v>0</v>
      </c>
      <c r="AHO2595" s="31">
        <v>0</v>
      </c>
      <c r="AHP2595" s="31">
        <v>0</v>
      </c>
      <c r="AHQ2595" s="31">
        <v>0</v>
      </c>
      <c r="AHR2595" s="31">
        <v>0</v>
      </c>
      <c r="AHV2595" s="82"/>
      <c r="AHW2595" s="83"/>
      <c r="AIB2595" s="82"/>
      <c r="AIC2595" s="83"/>
      <c r="AIH2595" s="82"/>
      <c r="AII2595" s="83"/>
      <c r="AIM2595" s="31">
        <v>0</v>
      </c>
      <c r="AIN2595" s="31">
        <v>0</v>
      </c>
      <c r="AIO2595" s="31">
        <v>0</v>
      </c>
      <c r="AIR2595" s="31">
        <v>0</v>
      </c>
      <c r="AIT2595" s="84">
        <v>2</v>
      </c>
      <c r="AIU2595" s="83" t="s">
        <v>2308</v>
      </c>
      <c r="AIV2595" s="31">
        <v>0</v>
      </c>
      <c r="AIW2595" s="31">
        <v>0</v>
      </c>
      <c r="AIX2595" s="31">
        <v>25</v>
      </c>
      <c r="AIY2595" s="31">
        <v>56</v>
      </c>
      <c r="AJB2595" s="82"/>
      <c r="AJC2595" s="83"/>
      <c r="AJH2595" s="82"/>
      <c r="AJI2595" s="83"/>
      <c r="AJN2595" s="82"/>
      <c r="AJO2595" s="83"/>
    </row>
    <row r="2596" spans="1:951" s="14" customFormat="1">
      <c r="A2596" s="14">
        <v>536</v>
      </c>
      <c r="B2596" s="14">
        <v>1</v>
      </c>
      <c r="C2596" s="61">
        <v>1</v>
      </c>
      <c r="D2596" s="14" t="s">
        <v>10902</v>
      </c>
      <c r="E2596" s="14" t="s">
        <v>7549</v>
      </c>
      <c r="F2596" s="63" t="s">
        <v>7950</v>
      </c>
      <c r="G2596" s="14" t="s">
        <v>10903</v>
      </c>
      <c r="O2596" s="61">
        <v>1</v>
      </c>
      <c r="P2596" s="61">
        <v>0</v>
      </c>
      <c r="Q2596" s="61">
        <v>1</v>
      </c>
      <c r="R2596" s="61"/>
      <c r="S2596" s="61"/>
      <c r="T2596" s="61"/>
      <c r="U2596" s="61"/>
      <c r="V2596" s="61"/>
      <c r="W2596" s="61"/>
      <c r="X2596" s="61"/>
      <c r="Y2596" s="61"/>
      <c r="Z2596" s="14">
        <v>0</v>
      </c>
      <c r="AA2596" s="14">
        <v>2</v>
      </c>
      <c r="AB2596" s="14" t="s">
        <v>10904</v>
      </c>
      <c r="AI2596" s="14">
        <v>114</v>
      </c>
      <c r="AK2596" s="14">
        <v>124</v>
      </c>
      <c r="AO2596" s="14">
        <v>128</v>
      </c>
      <c r="DR2596" s="61">
        <v>72</v>
      </c>
      <c r="DS2596" s="61"/>
      <c r="DT2596" s="61">
        <v>74</v>
      </c>
      <c r="DU2596" s="61"/>
      <c r="DV2596" s="61"/>
      <c r="DW2596" s="61"/>
      <c r="DX2596" s="61">
        <v>84</v>
      </c>
      <c r="DY2596" s="61"/>
      <c r="DZ2596" s="61"/>
      <c r="EA2596" s="61"/>
      <c r="EB2596" s="61"/>
      <c r="EC2596" s="61"/>
      <c r="ED2596" s="61"/>
      <c r="EE2596" s="61"/>
      <c r="EF2596" s="61"/>
      <c r="EG2596" s="61"/>
      <c r="EH2596" s="61"/>
      <c r="EI2596" s="61"/>
      <c r="EJ2596" s="61"/>
      <c r="EK2596" s="61"/>
      <c r="EL2596" s="61"/>
      <c r="EM2596" s="61"/>
      <c r="EN2596" s="61"/>
      <c r="EO2596" s="61"/>
      <c r="EP2596" s="61"/>
      <c r="EQ2596" s="61"/>
      <c r="ER2596" s="61"/>
      <c r="ES2596" s="61"/>
      <c r="ET2596" s="61"/>
      <c r="EU2596" s="61"/>
      <c r="EV2596" s="61"/>
      <c r="EW2596" s="61"/>
      <c r="EX2596" s="61"/>
      <c r="EY2596" s="61"/>
      <c r="EZ2596" s="61"/>
      <c r="FA2596" s="61"/>
      <c r="FB2596" s="61"/>
      <c r="FC2596" s="61"/>
      <c r="FD2596" s="61"/>
      <c r="FE2596" s="61"/>
      <c r="FF2596" s="61"/>
      <c r="FG2596" s="61"/>
      <c r="FH2596" s="61"/>
      <c r="FI2596" s="61"/>
      <c r="FJ2596" s="61"/>
      <c r="FK2596" s="61"/>
      <c r="FL2596" s="61"/>
      <c r="FM2596" s="61"/>
      <c r="FN2596" s="61"/>
      <c r="FO2596" s="61"/>
      <c r="FP2596" s="61"/>
      <c r="FQ2596" s="61"/>
      <c r="FR2596" s="61"/>
      <c r="FS2596" s="61"/>
      <c r="FT2596" s="61"/>
      <c r="FU2596" s="61"/>
      <c r="FV2596" s="61"/>
      <c r="FW2596" s="61"/>
      <c r="FX2596" s="61"/>
      <c r="FY2596" s="61"/>
      <c r="FZ2596" s="61"/>
      <c r="GA2596" s="61"/>
      <c r="GB2596" s="61"/>
      <c r="GC2596" s="61"/>
      <c r="GD2596" s="61"/>
      <c r="GE2596" s="61"/>
      <c r="GF2596" s="61"/>
      <c r="GG2596" s="61"/>
      <c r="GH2596" s="61"/>
      <c r="GI2596" s="61"/>
      <c r="GJ2596" s="61"/>
      <c r="GK2596" s="61"/>
      <c r="GL2596" s="61"/>
      <c r="GM2596" s="61"/>
      <c r="GN2596" s="61"/>
      <c r="GO2596" s="61"/>
      <c r="GP2596" s="61"/>
      <c r="GQ2596" s="61"/>
      <c r="GR2596" s="61"/>
      <c r="GS2596" s="61"/>
      <c r="GT2596" s="61"/>
      <c r="GU2596" s="61"/>
      <c r="GV2596" s="61"/>
      <c r="GW2596" s="61"/>
      <c r="GX2596" s="61"/>
      <c r="GY2596" s="61"/>
      <c r="GZ2596" s="61"/>
      <c r="IP2596" s="14">
        <v>94</v>
      </c>
      <c r="IQ2596" s="14">
        <v>96</v>
      </c>
      <c r="IR2596" s="14">
        <v>95</v>
      </c>
      <c r="IS2596" s="14">
        <v>93</v>
      </c>
      <c r="IT2596" s="14">
        <v>93</v>
      </c>
      <c r="IU2596" s="14">
        <v>94</v>
      </c>
      <c r="IV2596" s="14">
        <v>94</v>
      </c>
      <c r="LX2596" s="14">
        <v>67</v>
      </c>
      <c r="LY2596" s="14">
        <v>53</v>
      </c>
      <c r="LZ2596" s="14">
        <v>62</v>
      </c>
      <c r="MA2596" s="14">
        <v>65</v>
      </c>
      <c r="MB2596" s="14">
        <v>62</v>
      </c>
      <c r="MC2596" s="14">
        <v>57</v>
      </c>
      <c r="MD2596" s="14">
        <v>51</v>
      </c>
      <c r="PG2596" s="61">
        <v>18</v>
      </c>
      <c r="PH2596" s="61"/>
      <c r="PI2596" s="61">
        <v>18</v>
      </c>
      <c r="PJ2596" s="61"/>
      <c r="PK2596" s="61"/>
      <c r="PL2596" s="61"/>
      <c r="PM2596" s="61">
        <v>16</v>
      </c>
      <c r="PN2596" s="61"/>
      <c r="PO2596" s="61"/>
      <c r="PP2596" s="61"/>
      <c r="PQ2596" s="61"/>
      <c r="PR2596" s="61"/>
      <c r="PS2596" s="61"/>
      <c r="PT2596" s="61"/>
      <c r="PU2596" s="61"/>
      <c r="PV2596" s="61"/>
      <c r="PW2596" s="61"/>
      <c r="PX2596" s="61"/>
      <c r="PY2596" s="61"/>
      <c r="PZ2596" s="61"/>
      <c r="QA2596" s="61"/>
      <c r="QB2596" s="61"/>
      <c r="QC2596" s="61"/>
      <c r="QD2596" s="61"/>
      <c r="QE2596" s="61"/>
      <c r="QF2596" s="61"/>
      <c r="QG2596" s="61"/>
      <c r="QH2596" s="61"/>
      <c r="QI2596" s="61"/>
      <c r="QJ2596" s="61"/>
      <c r="QK2596" s="61"/>
      <c r="QL2596" s="61"/>
      <c r="QM2596" s="61"/>
      <c r="QN2596" s="61"/>
      <c r="QO2596" s="61"/>
      <c r="QP2596" s="61"/>
      <c r="QQ2596" s="61"/>
      <c r="QR2596" s="61"/>
      <c r="QS2596" s="61"/>
      <c r="QT2596" s="61"/>
      <c r="QU2596" s="61"/>
      <c r="QV2596" s="61"/>
      <c r="QW2596" s="61"/>
      <c r="QX2596" s="61"/>
      <c r="QY2596" s="61"/>
      <c r="QZ2596" s="61"/>
      <c r="RA2596" s="61"/>
      <c r="RB2596" s="61"/>
      <c r="RC2596" s="61"/>
      <c r="RD2596" s="61"/>
      <c r="RE2596" s="61"/>
      <c r="RF2596" s="61"/>
      <c r="RG2596" s="61"/>
      <c r="RH2596" s="61"/>
      <c r="RI2596" s="61"/>
      <c r="RJ2596" s="61"/>
      <c r="RK2596" s="61"/>
      <c r="RL2596" s="61"/>
      <c r="RM2596" s="61"/>
      <c r="RN2596" s="61"/>
      <c r="RO2596" s="61"/>
      <c r="RP2596" s="61"/>
      <c r="RQ2596" s="61"/>
      <c r="RR2596" s="61"/>
      <c r="RS2596" s="61"/>
      <c r="RT2596" s="61"/>
      <c r="RU2596" s="61"/>
      <c r="RV2596" s="61"/>
      <c r="RW2596" s="61"/>
      <c r="RX2596" s="61"/>
      <c r="RY2596" s="61"/>
      <c r="RZ2596" s="61"/>
      <c r="SA2596" s="61"/>
      <c r="SB2596" s="61"/>
      <c r="SC2596" s="61"/>
      <c r="SD2596" s="61"/>
      <c r="SE2596" s="61"/>
      <c r="SF2596" s="61"/>
      <c r="SG2596" s="61"/>
      <c r="SH2596" s="61"/>
      <c r="SI2596" s="61"/>
      <c r="SJ2596" s="61"/>
      <c r="SK2596" s="61"/>
      <c r="SL2596" s="61"/>
      <c r="SM2596" s="61"/>
      <c r="SN2596" s="61"/>
      <c r="SO2596" s="61"/>
      <c r="SP2596" s="14">
        <v>97.6</v>
      </c>
      <c r="SR2596" s="14">
        <v>97.5</v>
      </c>
      <c r="SV2596" s="14">
        <v>97.8</v>
      </c>
      <c r="WQ2596" s="14">
        <v>0</v>
      </c>
      <c r="WS2596" s="14">
        <v>0</v>
      </c>
      <c r="WW2596" s="14">
        <v>0</v>
      </c>
      <c r="ZY2596" s="61"/>
      <c r="ZZ2596" s="61"/>
      <c r="AAA2596" s="61"/>
      <c r="AAI2596" s="63"/>
      <c r="AAM2596" s="61"/>
      <c r="AAO2596" s="63"/>
      <c r="AAS2596" s="61"/>
      <c r="AAU2596" s="63"/>
      <c r="ABM2596" s="61"/>
      <c r="ABN2596" s="61"/>
      <c r="ACA2596" s="61"/>
      <c r="ACB2596" s="61"/>
      <c r="ACC2596" s="61"/>
      <c r="ADP2596" s="14" t="s">
        <v>5851</v>
      </c>
      <c r="AEF2596" s="14" t="s">
        <v>10905</v>
      </c>
      <c r="AGK2596" s="61"/>
      <c r="AGM2596" s="63"/>
      <c r="AGQ2596" s="61"/>
      <c r="AGS2596" s="14">
        <v>0</v>
      </c>
      <c r="AGT2596" s="14">
        <v>1</v>
      </c>
      <c r="AGU2596" s="14">
        <v>1</v>
      </c>
      <c r="AGV2596" s="14">
        <v>1</v>
      </c>
      <c r="AGW2596" s="14">
        <v>0</v>
      </c>
      <c r="AGX2596" s="14">
        <v>1</v>
      </c>
      <c r="AGY2596" s="14">
        <v>0</v>
      </c>
      <c r="AGZ2596" s="14">
        <v>3</v>
      </c>
      <c r="AHA2596" s="14">
        <v>0</v>
      </c>
      <c r="AHB2596" s="14">
        <v>0</v>
      </c>
      <c r="AHC2596" s="14">
        <v>1</v>
      </c>
      <c r="AHD2596" s="14">
        <v>0</v>
      </c>
      <c r="AHE2596" s="14">
        <v>0</v>
      </c>
      <c r="AHF2596" s="14">
        <v>0</v>
      </c>
      <c r="AHH2596" s="14">
        <v>0</v>
      </c>
      <c r="AHI2596" s="14">
        <v>0</v>
      </c>
      <c r="AHK2596" s="14">
        <v>0</v>
      </c>
      <c r="AHL2596" s="14">
        <v>0</v>
      </c>
      <c r="AHM2596" s="14">
        <v>0</v>
      </c>
      <c r="AHN2596" s="14">
        <v>0</v>
      </c>
      <c r="AHO2596" s="14">
        <v>0</v>
      </c>
      <c r="AHP2596" s="14">
        <v>0</v>
      </c>
      <c r="AHQ2596" s="14">
        <v>0</v>
      </c>
      <c r="AHR2596" s="14">
        <v>2</v>
      </c>
      <c r="AHT2596" s="61"/>
      <c r="AHV2596" s="63"/>
      <c r="AHZ2596" s="61"/>
      <c r="AIB2596" s="63"/>
      <c r="AIF2596" s="61"/>
      <c r="AIH2596" s="63"/>
      <c r="AIL2596" s="61"/>
      <c r="AIM2596" s="14">
        <v>2</v>
      </c>
      <c r="AIN2596" s="14">
        <v>0</v>
      </c>
      <c r="AIO2596" s="14">
        <v>0</v>
      </c>
      <c r="AIR2596" s="61"/>
      <c r="AIT2596" s="60"/>
      <c r="AIX2596" s="61"/>
      <c r="AJB2596" s="63"/>
      <c r="AJF2596" s="61"/>
      <c r="AJH2596" s="63"/>
      <c r="AJL2596" s="61"/>
      <c r="AJN2596" s="63"/>
    </row>
    <row r="2597" spans="1:951" s="14" customFormat="1">
      <c r="B2597" s="14">
        <v>2</v>
      </c>
      <c r="C2597" s="61">
        <v>1</v>
      </c>
      <c r="D2597" s="14" t="s">
        <v>7788</v>
      </c>
      <c r="F2597" s="63"/>
      <c r="O2597" s="61">
        <v>0</v>
      </c>
      <c r="P2597" s="61"/>
      <c r="Q2597" s="61"/>
      <c r="R2597" s="61"/>
      <c r="S2597" s="61"/>
      <c r="T2597" s="61"/>
      <c r="U2597" s="61"/>
      <c r="V2597" s="61"/>
      <c r="W2597" s="61"/>
      <c r="X2597" s="61"/>
      <c r="Y2597" s="61"/>
      <c r="Z2597" s="14">
        <v>0</v>
      </c>
      <c r="AA2597" s="14">
        <v>2</v>
      </c>
      <c r="AB2597" s="14" t="s">
        <v>10906</v>
      </c>
      <c r="AL2597" s="14">
        <v>152</v>
      </c>
      <c r="AM2597" s="14">
        <v>148</v>
      </c>
      <c r="AP2597" s="14">
        <v>140</v>
      </c>
      <c r="AS2597" s="14">
        <v>130</v>
      </c>
      <c r="AV2597" s="14">
        <v>132</v>
      </c>
      <c r="DR2597" s="61"/>
      <c r="DS2597" s="61"/>
      <c r="DT2597" s="61"/>
      <c r="DU2597" s="61">
        <v>82</v>
      </c>
      <c r="DV2597" s="61">
        <v>80</v>
      </c>
      <c r="DW2597" s="61"/>
      <c r="DX2597" s="61"/>
      <c r="DY2597" s="61">
        <v>76</v>
      </c>
      <c r="DZ2597" s="61"/>
      <c r="EA2597" s="61"/>
      <c r="EB2597" s="61">
        <v>78</v>
      </c>
      <c r="EC2597" s="61"/>
      <c r="ED2597" s="61"/>
      <c r="EE2597" s="61">
        <v>70</v>
      </c>
      <c r="EF2597" s="61"/>
      <c r="EG2597" s="61"/>
      <c r="EH2597" s="61"/>
      <c r="EI2597" s="61"/>
      <c r="EJ2597" s="61"/>
      <c r="EK2597" s="61"/>
      <c r="EL2597" s="61"/>
      <c r="EM2597" s="61"/>
      <c r="EN2597" s="61"/>
      <c r="EO2597" s="61"/>
      <c r="EP2597" s="61"/>
      <c r="EQ2597" s="61"/>
      <c r="ER2597" s="61"/>
      <c r="ES2597" s="61"/>
      <c r="ET2597" s="61"/>
      <c r="EU2597" s="61"/>
      <c r="EV2597" s="61"/>
      <c r="EW2597" s="61"/>
      <c r="EX2597" s="61"/>
      <c r="EY2597" s="61"/>
      <c r="EZ2597" s="61"/>
      <c r="FA2597" s="61"/>
      <c r="FB2597" s="61"/>
      <c r="FC2597" s="61"/>
      <c r="FD2597" s="61"/>
      <c r="FE2597" s="61"/>
      <c r="FF2597" s="61"/>
      <c r="FG2597" s="61"/>
      <c r="FH2597" s="61"/>
      <c r="FI2597" s="61"/>
      <c r="FJ2597" s="61"/>
      <c r="FK2597" s="61"/>
      <c r="FL2597" s="61"/>
      <c r="FM2597" s="61"/>
      <c r="FN2597" s="61"/>
      <c r="FO2597" s="61"/>
      <c r="FP2597" s="61"/>
      <c r="FQ2597" s="61"/>
      <c r="FR2597" s="61"/>
      <c r="FS2597" s="61"/>
      <c r="FT2597" s="61"/>
      <c r="FU2597" s="61"/>
      <c r="FV2597" s="61"/>
      <c r="FW2597" s="61"/>
      <c r="FX2597" s="61"/>
      <c r="FY2597" s="61"/>
      <c r="FZ2597" s="61"/>
      <c r="GA2597" s="61"/>
      <c r="GB2597" s="61"/>
      <c r="GC2597" s="61"/>
      <c r="GD2597" s="61"/>
      <c r="GE2597" s="61"/>
      <c r="GF2597" s="61"/>
      <c r="GG2597" s="61"/>
      <c r="GH2597" s="61"/>
      <c r="GI2597" s="61"/>
      <c r="GJ2597" s="61"/>
      <c r="GK2597" s="61"/>
      <c r="GL2597" s="61"/>
      <c r="GM2597" s="61"/>
      <c r="GN2597" s="61"/>
      <c r="GO2597" s="61"/>
      <c r="GP2597" s="61"/>
      <c r="GQ2597" s="61"/>
      <c r="GR2597" s="61"/>
      <c r="GS2597" s="61"/>
      <c r="GT2597" s="61"/>
      <c r="GU2597" s="61"/>
      <c r="GV2597" s="61"/>
      <c r="GW2597" s="61"/>
      <c r="GX2597" s="61"/>
      <c r="GY2597" s="61"/>
      <c r="GZ2597" s="61"/>
      <c r="IP2597" s="14">
        <v>95</v>
      </c>
      <c r="IR2597" s="14">
        <v>92</v>
      </c>
      <c r="IS2597" s="14">
        <v>92</v>
      </c>
      <c r="IW2597" s="14">
        <v>94</v>
      </c>
      <c r="IZ2597" s="14">
        <v>95</v>
      </c>
      <c r="JC2597" s="14">
        <v>96</v>
      </c>
      <c r="JD2597" s="14">
        <v>93</v>
      </c>
      <c r="LX2597" s="14">
        <v>60</v>
      </c>
      <c r="LY2597" s="14">
        <v>48</v>
      </c>
      <c r="LZ2597" s="14">
        <v>53</v>
      </c>
      <c r="MA2597" s="14">
        <v>55</v>
      </c>
      <c r="MC2597" s="14">
        <v>56</v>
      </c>
      <c r="MD2597" s="14">
        <v>49</v>
      </c>
      <c r="MF2597" s="14">
        <v>56</v>
      </c>
      <c r="MG2597" s="14">
        <v>49</v>
      </c>
      <c r="MI2597" s="14">
        <v>53</v>
      </c>
      <c r="MJ2597" s="14">
        <v>53</v>
      </c>
      <c r="MK2597" s="14">
        <v>66</v>
      </c>
      <c r="ML2597" s="14">
        <v>52</v>
      </c>
      <c r="MM2597" s="14">
        <v>54</v>
      </c>
      <c r="PG2597" s="61"/>
      <c r="PH2597" s="61"/>
      <c r="PI2597" s="61"/>
      <c r="PJ2597" s="61">
        <v>20</v>
      </c>
      <c r="PK2597" s="61">
        <v>18</v>
      </c>
      <c r="PL2597" s="61"/>
      <c r="PM2597" s="61"/>
      <c r="PN2597" s="61">
        <v>18</v>
      </c>
      <c r="PO2597" s="61"/>
      <c r="PP2597" s="61"/>
      <c r="PQ2597" s="61">
        <v>18</v>
      </c>
      <c r="PR2597" s="61"/>
      <c r="PS2597" s="61"/>
      <c r="PT2597" s="61">
        <v>18</v>
      </c>
      <c r="PU2597" s="61"/>
      <c r="PV2597" s="61"/>
      <c r="PW2597" s="61"/>
      <c r="PX2597" s="61"/>
      <c r="PY2597" s="61"/>
      <c r="PZ2597" s="61"/>
      <c r="QA2597" s="61"/>
      <c r="QB2597" s="61"/>
      <c r="QC2597" s="61"/>
      <c r="QD2597" s="61"/>
      <c r="QE2597" s="61"/>
      <c r="QF2597" s="61"/>
      <c r="QG2597" s="61"/>
      <c r="QH2597" s="61"/>
      <c r="QI2597" s="61"/>
      <c r="QJ2597" s="61"/>
      <c r="QK2597" s="61"/>
      <c r="QL2597" s="61"/>
      <c r="QM2597" s="61"/>
      <c r="QN2597" s="61"/>
      <c r="QO2597" s="61"/>
      <c r="QP2597" s="61"/>
      <c r="QQ2597" s="61"/>
      <c r="QR2597" s="61"/>
      <c r="QS2597" s="61"/>
      <c r="QT2597" s="61"/>
      <c r="QU2597" s="61"/>
      <c r="QV2597" s="61"/>
      <c r="QW2597" s="61"/>
      <c r="QX2597" s="61"/>
      <c r="QY2597" s="61"/>
      <c r="QZ2597" s="61"/>
      <c r="RA2597" s="61"/>
      <c r="RB2597" s="61"/>
      <c r="RC2597" s="61"/>
      <c r="RD2597" s="61"/>
      <c r="RE2597" s="61"/>
      <c r="RF2597" s="61"/>
      <c r="RG2597" s="61"/>
      <c r="RH2597" s="61"/>
      <c r="RI2597" s="61"/>
      <c r="RJ2597" s="61"/>
      <c r="RK2597" s="61"/>
      <c r="RL2597" s="61"/>
      <c r="RM2597" s="61"/>
      <c r="RN2597" s="61"/>
      <c r="RO2597" s="61"/>
      <c r="RP2597" s="61"/>
      <c r="RQ2597" s="61"/>
      <c r="RR2597" s="61"/>
      <c r="RS2597" s="61"/>
      <c r="RT2597" s="61"/>
      <c r="RU2597" s="61"/>
      <c r="RV2597" s="61"/>
      <c r="RW2597" s="61"/>
      <c r="RX2597" s="61"/>
      <c r="RY2597" s="61"/>
      <c r="RZ2597" s="61"/>
      <c r="SA2597" s="61"/>
      <c r="SB2597" s="61"/>
      <c r="SC2597" s="61"/>
      <c r="SD2597" s="61"/>
      <c r="SE2597" s="61"/>
      <c r="SF2597" s="61"/>
      <c r="SG2597" s="61"/>
      <c r="SH2597" s="61"/>
      <c r="SI2597" s="61"/>
      <c r="SJ2597" s="61"/>
      <c r="SK2597" s="61"/>
      <c r="SL2597" s="61"/>
      <c r="SM2597" s="61"/>
      <c r="SN2597" s="61"/>
      <c r="SO2597" s="61"/>
      <c r="SS2597" s="14">
        <v>97.7</v>
      </c>
      <c r="ST2597" s="14">
        <v>97.8</v>
      </c>
      <c r="SW2597" s="14">
        <v>97.6</v>
      </c>
      <c r="SZ2597" s="14">
        <v>98.3</v>
      </c>
      <c r="TC2597" s="14">
        <v>97.9</v>
      </c>
      <c r="WT2597" s="14">
        <v>0</v>
      </c>
      <c r="WU2597" s="14">
        <v>0</v>
      </c>
      <c r="WX2597" s="14">
        <v>0</v>
      </c>
      <c r="XA2597" s="14">
        <v>0</v>
      </c>
      <c r="XD2597" s="14">
        <v>0</v>
      </c>
      <c r="ZY2597" s="61"/>
      <c r="ZZ2597" s="61"/>
      <c r="AAA2597" s="61"/>
      <c r="AAI2597" s="63"/>
      <c r="AAM2597" s="61"/>
      <c r="AAO2597" s="63"/>
      <c r="AAS2597" s="61"/>
      <c r="AAU2597" s="63"/>
      <c r="AAY2597" s="14">
        <v>18</v>
      </c>
      <c r="AAZ2597" s="14">
        <v>19</v>
      </c>
      <c r="ABB2597" s="14">
        <v>12.7</v>
      </c>
      <c r="ABE2597" s="14">
        <v>39.1</v>
      </c>
      <c r="ABJ2597" s="14">
        <v>0.6</v>
      </c>
      <c r="ABM2597" s="61">
        <v>13.07</v>
      </c>
      <c r="ABN2597" s="61"/>
      <c r="ABO2597" s="14">
        <v>229</v>
      </c>
      <c r="ABQ2597" s="14">
        <v>0.42</v>
      </c>
      <c r="ABU2597" s="14">
        <v>145</v>
      </c>
      <c r="ABV2597" s="14">
        <v>145</v>
      </c>
      <c r="ABX2597" s="14">
        <v>4.5</v>
      </c>
      <c r="ABY2597" s="14">
        <v>4.5999999999999996</v>
      </c>
      <c r="ACA2597" s="61">
        <v>108</v>
      </c>
      <c r="ACB2597" s="61">
        <v>109</v>
      </c>
      <c r="ACC2597" s="61"/>
      <c r="ACD2597" s="14">
        <v>8.6999999999999993</v>
      </c>
      <c r="ACE2597" s="14">
        <v>8.9</v>
      </c>
      <c r="ACG2597" s="14">
        <v>115</v>
      </c>
      <c r="ACH2597" s="14">
        <v>110</v>
      </c>
      <c r="ACQ2597" s="14">
        <v>74</v>
      </c>
      <c r="ACR2597" s="14">
        <v>72</v>
      </c>
      <c r="ACT2597" s="14">
        <v>2.72</v>
      </c>
      <c r="ACU2597" s="14">
        <v>2.6</v>
      </c>
      <c r="ACW2597" s="14">
        <v>19</v>
      </c>
      <c r="ACX2597" s="14">
        <v>17</v>
      </c>
      <c r="ACZ2597" s="14">
        <v>6.7</v>
      </c>
      <c r="ADB2597" s="14">
        <v>2.9</v>
      </c>
      <c r="ADD2597" s="14">
        <v>0.4</v>
      </c>
      <c r="ADF2597" s="14">
        <v>3.8</v>
      </c>
      <c r="ADH2597" s="14">
        <v>75</v>
      </c>
      <c r="ADJ2597" s="14">
        <v>19</v>
      </c>
      <c r="ADL2597" s="14">
        <v>20</v>
      </c>
      <c r="ADR2597" s="14">
        <v>2.2000000000000002</v>
      </c>
      <c r="ADU2597" s="14">
        <v>4.3</v>
      </c>
      <c r="AED2597" s="14">
        <v>18271</v>
      </c>
      <c r="AEY2597" s="14">
        <v>7.3</v>
      </c>
      <c r="AGK2597" s="61"/>
      <c r="AGM2597" s="63"/>
      <c r="AGQ2597" s="61"/>
      <c r="AGS2597" s="14">
        <v>0</v>
      </c>
      <c r="AGT2597" s="14">
        <v>1</v>
      </c>
      <c r="AGU2597" s="14">
        <v>0</v>
      </c>
      <c r="AGV2597" s="14">
        <v>1</v>
      </c>
      <c r="AGW2597" s="14">
        <v>0</v>
      </c>
      <c r="AGX2597" s="14">
        <v>1</v>
      </c>
      <c r="AGY2597" s="14">
        <v>1</v>
      </c>
      <c r="AGZ2597" s="14">
        <v>10</v>
      </c>
      <c r="AHA2597" s="14">
        <v>0</v>
      </c>
      <c r="AHB2597" s="14">
        <v>0</v>
      </c>
      <c r="AHC2597" s="14">
        <v>1</v>
      </c>
      <c r="AHD2597" s="14">
        <v>0</v>
      </c>
      <c r="AHE2597" s="14">
        <v>0</v>
      </c>
      <c r="AHF2597" s="14">
        <v>0</v>
      </c>
      <c r="AHH2597" s="14">
        <v>0</v>
      </c>
      <c r="AHI2597" s="14">
        <v>0</v>
      </c>
      <c r="AHK2597" s="14">
        <v>0</v>
      </c>
      <c r="AHL2597" s="14">
        <v>0</v>
      </c>
      <c r="AHM2597" s="14">
        <v>0</v>
      </c>
      <c r="AHN2597" s="14">
        <v>0</v>
      </c>
      <c r="AHO2597" s="14">
        <v>0</v>
      </c>
      <c r="AHP2597" s="14">
        <v>0</v>
      </c>
      <c r="AHQ2597" s="14">
        <v>0</v>
      </c>
      <c r="AHR2597" s="14">
        <v>0</v>
      </c>
      <c r="AHT2597" s="61"/>
      <c r="AHV2597" s="63"/>
      <c r="AHZ2597" s="61"/>
      <c r="AIB2597" s="63"/>
      <c r="AIF2597" s="61"/>
      <c r="AIH2597" s="63"/>
      <c r="AIL2597" s="61"/>
      <c r="AIN2597" s="14">
        <v>0</v>
      </c>
      <c r="AIO2597" s="14">
        <v>0</v>
      </c>
      <c r="AIR2597" s="61"/>
      <c r="AIT2597" s="60"/>
      <c r="AIX2597" s="61"/>
      <c r="AJB2597" s="63"/>
      <c r="AJF2597" s="61"/>
      <c r="AJH2597" s="63"/>
      <c r="AJL2597" s="61"/>
      <c r="AJN2597" s="63"/>
    </row>
    <row r="2598" spans="1:951" s="14" customFormat="1">
      <c r="B2598" s="14">
        <v>3</v>
      </c>
      <c r="C2598" s="61">
        <v>1</v>
      </c>
      <c r="D2598" s="14" t="s">
        <v>8570</v>
      </c>
      <c r="F2598" s="63"/>
      <c r="O2598" s="61">
        <v>1</v>
      </c>
      <c r="P2598" s="61"/>
      <c r="Q2598" s="61"/>
      <c r="R2598" s="61"/>
      <c r="S2598" s="61"/>
      <c r="T2598" s="61"/>
      <c r="U2598" s="61"/>
      <c r="V2598" s="61"/>
      <c r="W2598" s="61"/>
      <c r="X2598" s="61"/>
      <c r="Y2598" s="61"/>
      <c r="Z2598" s="14">
        <v>0</v>
      </c>
      <c r="AA2598" s="14">
        <v>2</v>
      </c>
      <c r="AB2598" s="14" t="s">
        <v>10907</v>
      </c>
      <c r="AJ2598" s="14">
        <v>130</v>
      </c>
      <c r="AL2598" s="14">
        <v>128</v>
      </c>
      <c r="AM2598" s="14">
        <v>132</v>
      </c>
      <c r="AN2598" s="14">
        <v>138</v>
      </c>
      <c r="AO2598" s="14">
        <v>128</v>
      </c>
      <c r="DR2598" s="61"/>
      <c r="DS2598" s="61">
        <v>70</v>
      </c>
      <c r="DT2598" s="61"/>
      <c r="DU2598" s="61">
        <v>70</v>
      </c>
      <c r="DV2598" s="61">
        <v>68</v>
      </c>
      <c r="DW2598" s="61">
        <v>70</v>
      </c>
      <c r="DX2598" s="61">
        <v>80</v>
      </c>
      <c r="DY2598" s="61"/>
      <c r="DZ2598" s="61"/>
      <c r="EA2598" s="61"/>
      <c r="EB2598" s="61"/>
      <c r="EC2598" s="61"/>
      <c r="ED2598" s="61"/>
      <c r="EE2598" s="61"/>
      <c r="EF2598" s="61"/>
      <c r="EG2598" s="61"/>
      <c r="EH2598" s="61"/>
      <c r="EI2598" s="61"/>
      <c r="EJ2598" s="61"/>
      <c r="EK2598" s="61"/>
      <c r="EL2598" s="61"/>
      <c r="EM2598" s="61"/>
      <c r="EN2598" s="61"/>
      <c r="EO2598" s="61"/>
      <c r="EP2598" s="61"/>
      <c r="EQ2598" s="61"/>
      <c r="ER2598" s="61"/>
      <c r="ES2598" s="61"/>
      <c r="ET2598" s="61"/>
      <c r="EU2598" s="61"/>
      <c r="EV2598" s="61"/>
      <c r="EW2598" s="61"/>
      <c r="EX2598" s="61"/>
      <c r="EY2598" s="61"/>
      <c r="EZ2598" s="61"/>
      <c r="FA2598" s="61"/>
      <c r="FB2598" s="61"/>
      <c r="FC2598" s="61"/>
      <c r="FD2598" s="61"/>
      <c r="FE2598" s="61"/>
      <c r="FF2598" s="61"/>
      <c r="FG2598" s="61"/>
      <c r="FH2598" s="61"/>
      <c r="FI2598" s="61"/>
      <c r="FJ2598" s="61"/>
      <c r="FK2598" s="61"/>
      <c r="FL2598" s="61"/>
      <c r="FM2598" s="61"/>
      <c r="FN2598" s="61"/>
      <c r="FO2598" s="61"/>
      <c r="FP2598" s="61"/>
      <c r="FQ2598" s="61"/>
      <c r="FR2598" s="61"/>
      <c r="FS2598" s="61"/>
      <c r="FT2598" s="61"/>
      <c r="FU2598" s="61"/>
      <c r="FV2598" s="61"/>
      <c r="FW2598" s="61"/>
      <c r="FX2598" s="61"/>
      <c r="FY2598" s="61"/>
      <c r="FZ2598" s="61"/>
      <c r="GA2598" s="61"/>
      <c r="GB2598" s="61"/>
      <c r="GC2598" s="61"/>
      <c r="GD2598" s="61"/>
      <c r="GE2598" s="61"/>
      <c r="GF2598" s="61"/>
      <c r="GG2598" s="61"/>
      <c r="GH2598" s="61"/>
      <c r="GI2598" s="61"/>
      <c r="GJ2598" s="61"/>
      <c r="GK2598" s="61"/>
      <c r="GL2598" s="61"/>
      <c r="GM2598" s="61"/>
      <c r="GN2598" s="61"/>
      <c r="GO2598" s="61"/>
      <c r="GP2598" s="61"/>
      <c r="GQ2598" s="61"/>
      <c r="GR2598" s="61"/>
      <c r="GS2598" s="61"/>
      <c r="GT2598" s="61"/>
      <c r="GU2598" s="61"/>
      <c r="GV2598" s="61"/>
      <c r="GW2598" s="61"/>
      <c r="GX2598" s="61"/>
      <c r="GY2598" s="61"/>
      <c r="GZ2598" s="61"/>
      <c r="IQ2598" s="14">
        <v>94</v>
      </c>
      <c r="IS2598" s="14">
        <v>95</v>
      </c>
      <c r="IT2598" s="14">
        <v>97</v>
      </c>
      <c r="IU2598" s="14">
        <v>98</v>
      </c>
      <c r="IV2598" s="14">
        <v>93</v>
      </c>
      <c r="LX2598" s="14">
        <v>53</v>
      </c>
      <c r="LZ2598" s="14">
        <v>59</v>
      </c>
      <c r="MA2598" s="14">
        <v>57</v>
      </c>
      <c r="MB2598" s="14">
        <v>60</v>
      </c>
      <c r="MC2598" s="14">
        <v>60</v>
      </c>
      <c r="MD2598" s="14">
        <v>92</v>
      </c>
      <c r="PG2598" s="61"/>
      <c r="PH2598" s="61"/>
      <c r="PI2598" s="61">
        <v>18</v>
      </c>
      <c r="PJ2598" s="61"/>
      <c r="PK2598" s="61">
        <v>18</v>
      </c>
      <c r="PL2598" s="61">
        <v>18</v>
      </c>
      <c r="PM2598" s="61">
        <v>18</v>
      </c>
      <c r="PN2598" s="61">
        <v>16</v>
      </c>
      <c r="PO2598" s="61"/>
      <c r="PP2598" s="61"/>
      <c r="PQ2598" s="61"/>
      <c r="PR2598" s="61"/>
      <c r="PS2598" s="61"/>
      <c r="PT2598" s="61"/>
      <c r="PU2598" s="61"/>
      <c r="PV2598" s="61"/>
      <c r="PW2598" s="61"/>
      <c r="PX2598" s="61"/>
      <c r="PY2598" s="61"/>
      <c r="PZ2598" s="61"/>
      <c r="QA2598" s="61"/>
      <c r="QB2598" s="61"/>
      <c r="QC2598" s="61"/>
      <c r="QD2598" s="61"/>
      <c r="QE2598" s="61"/>
      <c r="QF2598" s="61"/>
      <c r="QG2598" s="61"/>
      <c r="QH2598" s="61"/>
      <c r="QI2598" s="61"/>
      <c r="QJ2598" s="61"/>
      <c r="QK2598" s="61"/>
      <c r="QL2598" s="61"/>
      <c r="QM2598" s="61"/>
      <c r="QN2598" s="61"/>
      <c r="QO2598" s="61"/>
      <c r="QP2598" s="61"/>
      <c r="QQ2598" s="61"/>
      <c r="QR2598" s="61"/>
      <c r="QS2598" s="61"/>
      <c r="QT2598" s="61"/>
      <c r="QU2598" s="61"/>
      <c r="QV2598" s="61"/>
      <c r="QW2598" s="61"/>
      <c r="QX2598" s="61"/>
      <c r="QY2598" s="61"/>
      <c r="QZ2598" s="61"/>
      <c r="RA2598" s="61"/>
      <c r="RB2598" s="61"/>
      <c r="RC2598" s="61"/>
      <c r="RD2598" s="61"/>
      <c r="RE2598" s="61"/>
      <c r="RF2598" s="61"/>
      <c r="RG2598" s="61"/>
      <c r="RH2598" s="61"/>
      <c r="RI2598" s="61"/>
      <c r="RJ2598" s="61"/>
      <c r="RK2598" s="61"/>
      <c r="RL2598" s="61"/>
      <c r="RM2598" s="61"/>
      <c r="RN2598" s="61"/>
      <c r="RO2598" s="61"/>
      <c r="RP2598" s="61"/>
      <c r="RQ2598" s="61"/>
      <c r="RR2598" s="61"/>
      <c r="RS2598" s="61"/>
      <c r="RT2598" s="61"/>
      <c r="RU2598" s="61"/>
      <c r="RV2598" s="61"/>
      <c r="RW2598" s="61"/>
      <c r="RX2598" s="61"/>
      <c r="RY2598" s="61"/>
      <c r="RZ2598" s="61"/>
      <c r="SA2598" s="61"/>
      <c r="SB2598" s="61"/>
      <c r="SC2598" s="61"/>
      <c r="SD2598" s="61"/>
      <c r="SE2598" s="61"/>
      <c r="SF2598" s="61"/>
      <c r="SG2598" s="61"/>
      <c r="SH2598" s="61"/>
      <c r="SI2598" s="61"/>
      <c r="SJ2598" s="61"/>
      <c r="SK2598" s="61"/>
      <c r="SL2598" s="61"/>
      <c r="SM2598" s="61"/>
      <c r="SN2598" s="61"/>
      <c r="SO2598" s="61"/>
      <c r="SQ2598" s="14">
        <v>97.2</v>
      </c>
      <c r="SS2598" s="14">
        <v>97.8</v>
      </c>
      <c r="SU2598" s="14">
        <v>97.6</v>
      </c>
      <c r="SV2598" s="14">
        <v>98</v>
      </c>
      <c r="WR2598" s="14">
        <v>0</v>
      </c>
      <c r="WT2598" s="14">
        <v>0</v>
      </c>
      <c r="WU2598" s="14">
        <v>0</v>
      </c>
      <c r="WV2598" s="14">
        <v>0</v>
      </c>
      <c r="WW2598" s="14">
        <v>0</v>
      </c>
      <c r="ZY2598" s="61"/>
      <c r="ZZ2598" s="61"/>
      <c r="AAA2598" s="61"/>
      <c r="AAI2598" s="63"/>
      <c r="AAM2598" s="61"/>
      <c r="AAO2598" s="63"/>
      <c r="AAS2598" s="61"/>
      <c r="AAU2598" s="63"/>
      <c r="AAY2598" s="14">
        <v>18</v>
      </c>
      <c r="ABB2598" s="14">
        <v>14.4</v>
      </c>
      <c r="ABE2598" s="14">
        <v>45.2</v>
      </c>
      <c r="ABH2598" s="14">
        <v>1.3</v>
      </c>
      <c r="ABM2598" s="61">
        <v>12.08</v>
      </c>
      <c r="ABN2598" s="61"/>
      <c r="ABO2598" s="14">
        <v>274</v>
      </c>
      <c r="ABU2598" s="14">
        <v>144</v>
      </c>
      <c r="ABX2598" s="14">
        <v>4.3</v>
      </c>
      <c r="ACA2598" s="61">
        <v>108</v>
      </c>
      <c r="ACB2598" s="61"/>
      <c r="ACC2598" s="61"/>
      <c r="ACD2598" s="14">
        <v>9.1999999999999993</v>
      </c>
      <c r="ACG2598" s="14">
        <v>94</v>
      </c>
      <c r="ACQ2598" s="14">
        <v>67</v>
      </c>
      <c r="ACT2598" s="14">
        <v>2.2200000000000002</v>
      </c>
      <c r="ACW2598" s="14">
        <v>18</v>
      </c>
      <c r="AEH2598" s="14">
        <v>282</v>
      </c>
      <c r="AGK2598" s="61"/>
      <c r="AGM2598" s="63"/>
      <c r="AGQ2598" s="61"/>
      <c r="AGS2598" s="14">
        <v>0</v>
      </c>
      <c r="AGT2598" s="14">
        <v>1</v>
      </c>
      <c r="AGU2598" s="14">
        <v>0</v>
      </c>
      <c r="AGV2598" s="14">
        <v>1</v>
      </c>
      <c r="AGW2598" s="14">
        <v>0</v>
      </c>
      <c r="AGX2598" s="14">
        <v>1</v>
      </c>
      <c r="AGY2598" s="14">
        <v>1</v>
      </c>
      <c r="AGZ2598" s="14">
        <v>4</v>
      </c>
      <c r="AHA2598" s="14">
        <v>0</v>
      </c>
      <c r="AHB2598" s="14">
        <v>0</v>
      </c>
      <c r="AHC2598" s="14">
        <v>1</v>
      </c>
      <c r="AHD2598" s="14">
        <v>0</v>
      </c>
      <c r="AHE2598" s="14">
        <v>0</v>
      </c>
      <c r="AHF2598" s="14">
        <v>0</v>
      </c>
      <c r="AHH2598" s="14">
        <v>0</v>
      </c>
      <c r="AHI2598" s="14">
        <v>1</v>
      </c>
      <c r="AHK2598" s="14">
        <v>0</v>
      </c>
      <c r="AHL2598" s="14">
        <v>0</v>
      </c>
      <c r="AHM2598" s="14">
        <v>0</v>
      </c>
      <c r="AHN2598" s="14">
        <v>0</v>
      </c>
      <c r="AHO2598" s="14">
        <v>0</v>
      </c>
      <c r="AHP2598" s="14">
        <v>0</v>
      </c>
      <c r="AHQ2598" s="14">
        <v>0</v>
      </c>
      <c r="AHR2598" s="14">
        <v>2</v>
      </c>
      <c r="AHT2598" s="61"/>
      <c r="AHV2598" s="63"/>
      <c r="AHZ2598" s="61"/>
      <c r="AIB2598" s="63"/>
      <c r="AIF2598" s="61"/>
      <c r="AIH2598" s="63"/>
      <c r="AIL2598" s="61"/>
      <c r="AIN2598" s="14">
        <v>0</v>
      </c>
      <c r="AIO2598" s="14">
        <v>0</v>
      </c>
      <c r="AIR2598" s="61"/>
      <c r="AIT2598" s="60"/>
      <c r="AIX2598" s="61"/>
      <c r="AJB2598" s="63"/>
      <c r="AJF2598" s="61"/>
      <c r="AJH2598" s="63"/>
      <c r="AJL2598" s="61"/>
      <c r="AJN2598" s="63"/>
    </row>
    <row r="2599" spans="1:951" s="31" customFormat="1">
      <c r="B2599" s="31">
        <v>4</v>
      </c>
      <c r="C2599" s="31">
        <v>0</v>
      </c>
      <c r="F2599" s="82"/>
      <c r="G2599" s="83"/>
      <c r="Z2599" s="31">
        <v>0</v>
      </c>
      <c r="AA2599" s="31">
        <v>1</v>
      </c>
      <c r="AB2599" s="83" t="s">
        <v>10908</v>
      </c>
      <c r="AI2599" s="31">
        <v>120</v>
      </c>
      <c r="AJ2599" s="31">
        <v>110</v>
      </c>
      <c r="AK2599" s="31">
        <v>124</v>
      </c>
      <c r="DR2599" s="31">
        <v>76</v>
      </c>
      <c r="DS2599" s="31">
        <v>70</v>
      </c>
      <c r="DT2599" s="31">
        <v>84</v>
      </c>
      <c r="IP2599" s="31">
        <v>93</v>
      </c>
      <c r="IQ2599" s="31">
        <v>95</v>
      </c>
      <c r="IR2599" s="31">
        <v>95</v>
      </c>
      <c r="LX2599" s="31">
        <v>77</v>
      </c>
      <c r="LY2599" s="31">
        <v>67</v>
      </c>
      <c r="LZ2599" s="31">
        <v>70</v>
      </c>
      <c r="PG2599" s="31">
        <v>16</v>
      </c>
      <c r="PH2599" s="31">
        <v>18</v>
      </c>
      <c r="PI2599" s="31">
        <v>18</v>
      </c>
      <c r="SP2599" s="31">
        <v>98.3</v>
      </c>
      <c r="SQ2599" s="31">
        <v>97.2</v>
      </c>
      <c r="SR2599" s="31">
        <v>98.3</v>
      </c>
      <c r="WQ2599" s="31">
        <v>0</v>
      </c>
      <c r="WR2599" s="31">
        <v>0</v>
      </c>
      <c r="WS2599" s="31">
        <v>0</v>
      </c>
      <c r="AAI2599" s="82"/>
      <c r="AAJ2599" s="83"/>
      <c r="AAO2599" s="82"/>
      <c r="AAP2599" s="83"/>
      <c r="AAU2599" s="82"/>
      <c r="AAV2599" s="83"/>
      <c r="AAY2599" s="31">
        <v>20</v>
      </c>
      <c r="ABB2599" s="31">
        <v>14.5</v>
      </c>
      <c r="ABE2599" s="31">
        <v>45</v>
      </c>
      <c r="ABH2599" s="31">
        <v>1.5</v>
      </c>
      <c r="ABM2599" s="31">
        <v>14.92</v>
      </c>
      <c r="ABO2599" s="31">
        <v>236</v>
      </c>
      <c r="ABU2599" s="31">
        <v>145</v>
      </c>
      <c r="ABX2599" s="31">
        <v>4.8</v>
      </c>
      <c r="ACA2599" s="31">
        <v>110</v>
      </c>
      <c r="ACD2599" s="31">
        <v>9.1</v>
      </c>
      <c r="ACG2599" s="31">
        <v>116</v>
      </c>
      <c r="ACQ2599" s="31">
        <v>63</v>
      </c>
      <c r="ACT2599" s="31">
        <v>1.98</v>
      </c>
      <c r="ACW2599" s="31">
        <v>15</v>
      </c>
      <c r="AGM2599" s="82"/>
      <c r="AGN2599" s="83"/>
      <c r="AGS2599" s="31">
        <v>0</v>
      </c>
      <c r="AGT2599" s="31">
        <v>1</v>
      </c>
      <c r="AGU2599" s="31">
        <v>0</v>
      </c>
      <c r="AGV2599" s="31">
        <v>0</v>
      </c>
      <c r="AGW2599" s="31">
        <v>0</v>
      </c>
      <c r="AGX2599" s="31">
        <v>1</v>
      </c>
      <c r="AGY2599" s="31">
        <v>0</v>
      </c>
      <c r="AGZ2599" s="31">
        <v>3</v>
      </c>
      <c r="AHA2599" s="31">
        <v>0</v>
      </c>
      <c r="AHB2599" s="31">
        <v>0</v>
      </c>
      <c r="AHC2599" s="31">
        <v>4</v>
      </c>
      <c r="AHD2599" s="31">
        <v>0</v>
      </c>
      <c r="AHE2599" s="31">
        <v>0</v>
      </c>
      <c r="AHF2599" s="31">
        <v>0</v>
      </c>
      <c r="AHH2599" s="31">
        <v>0</v>
      </c>
      <c r="AHI2599" s="31">
        <v>0</v>
      </c>
      <c r="AHK2599" s="31">
        <v>0</v>
      </c>
      <c r="AHL2599" s="31">
        <v>0</v>
      </c>
      <c r="AHM2599" s="31">
        <v>0</v>
      </c>
      <c r="AHN2599" s="31">
        <v>0</v>
      </c>
      <c r="AHO2599" s="31">
        <v>0</v>
      </c>
      <c r="AHP2599" s="31">
        <v>0</v>
      </c>
      <c r="AHQ2599" s="31">
        <v>0</v>
      </c>
      <c r="AHR2599" s="31">
        <v>1.5</v>
      </c>
      <c r="AHV2599" s="82"/>
      <c r="AHW2599" s="83"/>
      <c r="AIB2599" s="82"/>
      <c r="AIC2599" s="83"/>
      <c r="AIH2599" s="82"/>
      <c r="AII2599" s="83"/>
      <c r="AIN2599" s="31">
        <v>0</v>
      </c>
      <c r="AIO2599" s="31">
        <v>0</v>
      </c>
      <c r="AIT2599" s="84"/>
      <c r="AIU2599" s="83"/>
      <c r="AJB2599" s="82"/>
      <c r="AJC2599" s="83"/>
      <c r="AJH2599" s="82"/>
      <c r="AJI2599" s="83"/>
      <c r="AJN2599" s="82"/>
      <c r="AJO2599" s="83"/>
    </row>
    <row r="2600" spans="1:951" s="14" customFormat="1">
      <c r="A2600" s="14">
        <v>537</v>
      </c>
      <c r="B2600" s="14" t="s">
        <v>7502</v>
      </c>
      <c r="C2600" s="14">
        <v>0</v>
      </c>
      <c r="Z2600" s="14">
        <v>0</v>
      </c>
      <c r="AA2600" s="14">
        <v>2</v>
      </c>
      <c r="AB2600" s="14" t="s">
        <v>10909</v>
      </c>
      <c r="AGS2600" s="14">
        <v>1</v>
      </c>
      <c r="AGT2600" s="14">
        <v>0</v>
      </c>
      <c r="AGU2600" s="14">
        <v>0</v>
      </c>
      <c r="AGV2600" s="14">
        <v>0</v>
      </c>
      <c r="AGW2600" s="14">
        <v>1</v>
      </c>
      <c r="AGX2600" s="14">
        <v>1</v>
      </c>
      <c r="AGY2600" s="14">
        <v>0</v>
      </c>
      <c r="AGZ2600" s="14">
        <v>14</v>
      </c>
      <c r="AHA2600" s="14">
        <v>0</v>
      </c>
      <c r="AHB2600" s="14">
        <v>0</v>
      </c>
      <c r="AHC2600" s="14">
        <v>1</v>
      </c>
      <c r="AHD2600" s="14">
        <v>0</v>
      </c>
      <c r="AHE2600" s="14">
        <v>0</v>
      </c>
      <c r="AHF2600" s="14">
        <v>0</v>
      </c>
      <c r="AHH2600" s="14">
        <v>0</v>
      </c>
      <c r="AHI2600" s="14">
        <v>0</v>
      </c>
      <c r="AHK2600" s="14">
        <v>0</v>
      </c>
      <c r="AHL2600" s="14">
        <v>0</v>
      </c>
      <c r="AHM2600" s="14">
        <v>0</v>
      </c>
      <c r="AHN2600" s="14">
        <v>0</v>
      </c>
      <c r="AHO2600" s="14">
        <v>0</v>
      </c>
      <c r="AHP2600" s="14">
        <v>0</v>
      </c>
      <c r="AHQ2600" s="14">
        <v>0</v>
      </c>
      <c r="AHR2600" s="14">
        <v>0</v>
      </c>
      <c r="AIM2600" s="14">
        <v>0</v>
      </c>
      <c r="AIN2600" s="14">
        <v>0</v>
      </c>
      <c r="AIO2600" s="14">
        <v>0</v>
      </c>
      <c r="AIT2600" s="60" t="s">
        <v>7001</v>
      </c>
      <c r="AIV2600" s="14" t="s">
        <v>7001</v>
      </c>
      <c r="AIW2600" s="14" t="s">
        <v>7001</v>
      </c>
    </row>
    <row r="2601" spans="1:951" s="14" customFormat="1">
      <c r="B2601" s="14">
        <v>2</v>
      </c>
      <c r="C2601" s="14">
        <v>1</v>
      </c>
      <c r="D2601" s="14" t="s">
        <v>7580</v>
      </c>
      <c r="E2601" s="14" t="s">
        <v>10910</v>
      </c>
      <c r="F2601" s="14" t="s">
        <v>8316</v>
      </c>
      <c r="O2601" s="14">
        <v>0</v>
      </c>
      <c r="P2601" s="14">
        <v>1</v>
      </c>
      <c r="Q2601" s="14">
        <v>0</v>
      </c>
      <c r="Z2601" s="14">
        <v>0</v>
      </c>
      <c r="AA2601" s="14">
        <v>2</v>
      </c>
      <c r="AB2601" s="61" t="s">
        <v>10911</v>
      </c>
      <c r="AC2601" s="14">
        <v>0</v>
      </c>
      <c r="AE2601" s="14">
        <v>0</v>
      </c>
      <c r="AG2601" s="14">
        <v>0</v>
      </c>
      <c r="AJ2601" s="14">
        <v>124</v>
      </c>
      <c r="AM2601" s="14">
        <v>130</v>
      </c>
      <c r="AP2601" s="14">
        <v>185</v>
      </c>
      <c r="AS2601" s="14">
        <v>144</v>
      </c>
      <c r="AV2601" s="14">
        <v>142</v>
      </c>
      <c r="DS2601" s="14">
        <v>60</v>
      </c>
      <c r="DV2601" s="14">
        <v>62</v>
      </c>
      <c r="DY2601" s="14">
        <v>78</v>
      </c>
      <c r="EB2601" s="14">
        <v>63</v>
      </c>
      <c r="EE2601" s="14">
        <v>78</v>
      </c>
      <c r="HN2601" s="14">
        <v>2</v>
      </c>
      <c r="IG2601" s="14">
        <v>0</v>
      </c>
      <c r="IP2601" s="14">
        <v>94</v>
      </c>
      <c r="IQ2601" s="14">
        <v>96</v>
      </c>
      <c r="IR2601" s="14">
        <v>98</v>
      </c>
      <c r="IS2601" s="14">
        <v>94</v>
      </c>
      <c r="IT2601" s="14">
        <v>99</v>
      </c>
      <c r="IU2601" s="14">
        <v>96</v>
      </c>
      <c r="IV2601" s="14">
        <v>94</v>
      </c>
      <c r="JB2601" s="14">
        <v>92</v>
      </c>
      <c r="JC2601" s="14">
        <v>93</v>
      </c>
      <c r="JD2601" s="14">
        <v>97</v>
      </c>
      <c r="JE2601" s="14">
        <v>97</v>
      </c>
      <c r="JF2601" s="14">
        <v>95</v>
      </c>
      <c r="LY2601" s="14">
        <v>90</v>
      </c>
      <c r="MA2601" s="14">
        <v>89</v>
      </c>
      <c r="MB2601" s="14">
        <v>90</v>
      </c>
      <c r="MD2601" s="14">
        <v>84</v>
      </c>
      <c r="MF2601" s="14">
        <v>86</v>
      </c>
      <c r="MG2601" s="14">
        <v>79</v>
      </c>
      <c r="MK2601" s="14">
        <v>82</v>
      </c>
      <c r="PH2601" s="14">
        <v>20</v>
      </c>
      <c r="PJ2601" s="14">
        <v>21</v>
      </c>
      <c r="PK2601" s="14">
        <v>22</v>
      </c>
      <c r="PM2601" s="14">
        <v>15</v>
      </c>
      <c r="PO2601" s="14">
        <v>19</v>
      </c>
      <c r="PP2601" s="14">
        <v>21</v>
      </c>
      <c r="PR2601" s="14">
        <v>19</v>
      </c>
      <c r="PS2601" s="14">
        <v>26</v>
      </c>
      <c r="SQ2601" s="14">
        <v>98</v>
      </c>
      <c r="ST2601" s="14">
        <v>98.4</v>
      </c>
      <c r="SW2601" s="14">
        <v>98.3</v>
      </c>
      <c r="SZ2601" s="14">
        <v>97.9</v>
      </c>
      <c r="TC2601" s="14">
        <v>97.5</v>
      </c>
      <c r="WK2601" s="14">
        <v>1</v>
      </c>
      <c r="WR2601" s="14">
        <v>1</v>
      </c>
      <c r="WU2601" s="14">
        <v>1</v>
      </c>
      <c r="WX2601" s="14">
        <v>1</v>
      </c>
      <c r="XA2601" s="14">
        <v>1</v>
      </c>
      <c r="XD2601" s="14">
        <v>1</v>
      </c>
      <c r="XE2601" s="14">
        <v>1</v>
      </c>
      <c r="XF2601" s="14">
        <v>1</v>
      </c>
      <c r="XG2601" s="14">
        <v>0</v>
      </c>
      <c r="ZY2601" s="14">
        <v>180.6</v>
      </c>
      <c r="ABA2601" s="14">
        <v>21</v>
      </c>
      <c r="ABD2601" s="14">
        <v>7.9</v>
      </c>
      <c r="ABG2601" s="14">
        <v>24</v>
      </c>
      <c r="ABM2601" s="14">
        <v>12.18</v>
      </c>
      <c r="ABO2601" s="14">
        <v>220</v>
      </c>
      <c r="ABQ2601" s="14">
        <v>1.69</v>
      </c>
      <c r="ABW2601" s="14">
        <v>136</v>
      </c>
      <c r="ABZ2601" s="14">
        <v>4</v>
      </c>
      <c r="ACC2601" s="14">
        <v>97</v>
      </c>
      <c r="ACF2601" s="14">
        <v>9.1</v>
      </c>
      <c r="ACG2601" s="14">
        <v>362</v>
      </c>
      <c r="ACH2601" s="14">
        <v>366</v>
      </c>
      <c r="ACI2601" s="14">
        <v>358</v>
      </c>
      <c r="ACJ2601" s="14">
        <v>342</v>
      </c>
      <c r="ACS2601" s="14">
        <v>23</v>
      </c>
      <c r="ACV2601" s="14">
        <v>1.18</v>
      </c>
      <c r="ACY2601" s="14">
        <v>18</v>
      </c>
      <c r="ACZ2601" s="14">
        <v>7.4</v>
      </c>
      <c r="ADB2601" s="14">
        <v>3</v>
      </c>
      <c r="ADD2601" s="14">
        <v>0.3</v>
      </c>
      <c r="ADF2601" s="14">
        <v>4.4000000000000004</v>
      </c>
      <c r="ADH2601" s="14">
        <v>121</v>
      </c>
      <c r="ADJ2601" s="14">
        <v>63</v>
      </c>
      <c r="ADL2601" s="14">
        <v>58</v>
      </c>
      <c r="ADS2601" s="14">
        <v>2.6</v>
      </c>
      <c r="AEQ2601" s="14">
        <v>209</v>
      </c>
      <c r="AGS2601" s="14">
        <v>0</v>
      </c>
      <c r="AGT2601" s="14">
        <v>0</v>
      </c>
      <c r="AGU2601" s="14">
        <v>0</v>
      </c>
      <c r="AGV2601" s="14">
        <v>0</v>
      </c>
      <c r="AGW2601" s="14">
        <v>0</v>
      </c>
      <c r="AGX2601" s="14">
        <v>1</v>
      </c>
      <c r="AGY2601" s="14">
        <v>0</v>
      </c>
      <c r="AGZ2601" s="14">
        <v>0</v>
      </c>
      <c r="AHA2601" s="14">
        <v>0</v>
      </c>
      <c r="AHB2601" s="14">
        <v>0</v>
      </c>
      <c r="AHC2601" s="14">
        <v>1</v>
      </c>
      <c r="AHD2601" s="14">
        <v>0</v>
      </c>
      <c r="AHE2601" s="14">
        <v>0</v>
      </c>
      <c r="AHF2601" s="14">
        <v>0</v>
      </c>
      <c r="AHH2601" s="14">
        <v>0</v>
      </c>
      <c r="AHI2601" s="14">
        <v>0</v>
      </c>
      <c r="AHK2601" s="14">
        <v>0</v>
      </c>
      <c r="AHL2601" s="14">
        <v>0</v>
      </c>
      <c r="AHM2601" s="14">
        <v>0</v>
      </c>
      <c r="AHN2601" s="14">
        <v>0</v>
      </c>
      <c r="AHO2601" s="14">
        <v>0</v>
      </c>
      <c r="AHP2601" s="14">
        <v>0</v>
      </c>
      <c r="AHQ2601" s="14">
        <v>0</v>
      </c>
      <c r="AHR2601" s="14">
        <v>0</v>
      </c>
      <c r="AIM2601" s="14">
        <v>0</v>
      </c>
      <c r="AIN2601" s="14">
        <v>0</v>
      </c>
      <c r="AIO2601" s="14">
        <v>0</v>
      </c>
      <c r="AIP2601" s="14">
        <v>1</v>
      </c>
      <c r="AIQ2601" s="14">
        <v>1</v>
      </c>
      <c r="AIR2601" s="14">
        <v>1</v>
      </c>
      <c r="AIS2601" s="14">
        <v>1</v>
      </c>
      <c r="AIT2601" s="60">
        <v>1</v>
      </c>
      <c r="AIV2601" s="14">
        <v>0</v>
      </c>
      <c r="AIW2601" s="14">
        <v>0</v>
      </c>
      <c r="AIX2601" s="14">
        <v>50</v>
      </c>
    </row>
    <row r="2602" spans="1:951" s="14" customFormat="1">
      <c r="B2602" s="14">
        <v>3</v>
      </c>
      <c r="C2602" s="14">
        <v>1</v>
      </c>
      <c r="D2602" s="14" t="s">
        <v>10912</v>
      </c>
      <c r="O2602" s="14">
        <v>0</v>
      </c>
      <c r="Z2602" s="14">
        <v>0</v>
      </c>
      <c r="AA2602" s="14">
        <v>2</v>
      </c>
      <c r="AB2602" s="14" t="s">
        <v>10913</v>
      </c>
      <c r="AC2602" s="14">
        <v>0</v>
      </c>
      <c r="AE2602" s="14">
        <v>10</v>
      </c>
      <c r="AF2602" s="14">
        <v>0</v>
      </c>
      <c r="AG2602" s="14">
        <v>0</v>
      </c>
      <c r="AI2602" s="14">
        <v>172</v>
      </c>
      <c r="AJ2602" s="14">
        <v>176</v>
      </c>
      <c r="AK2602" s="14">
        <v>142</v>
      </c>
      <c r="DR2602" s="14">
        <v>80</v>
      </c>
      <c r="DS2602" s="14">
        <v>94</v>
      </c>
      <c r="DT2602" s="14">
        <v>70</v>
      </c>
      <c r="HA2602" s="14">
        <v>2</v>
      </c>
      <c r="HB2602" s="14">
        <v>2</v>
      </c>
      <c r="HC2602" s="14">
        <v>2</v>
      </c>
      <c r="HT2602" s="14">
        <v>0</v>
      </c>
      <c r="HU2602" s="14">
        <v>0</v>
      </c>
      <c r="HV2602" s="14">
        <v>0</v>
      </c>
      <c r="IP2602" s="14">
        <v>95</v>
      </c>
      <c r="IR2602" s="14">
        <v>97</v>
      </c>
      <c r="LX2602" s="14">
        <v>82</v>
      </c>
      <c r="LZ2602" s="14">
        <v>84</v>
      </c>
      <c r="PG2602" s="14">
        <v>24</v>
      </c>
      <c r="PI2602" s="14">
        <v>22</v>
      </c>
      <c r="SP2602" s="14">
        <v>97.6</v>
      </c>
      <c r="SR2602" s="14">
        <v>97.9</v>
      </c>
      <c r="VX2602" s="14">
        <v>1</v>
      </c>
      <c r="VZ2602" s="14">
        <v>1</v>
      </c>
      <c r="WQ2602" s="14">
        <v>0</v>
      </c>
      <c r="WS2602" s="14">
        <v>0</v>
      </c>
      <c r="ZY2602" s="14">
        <v>186.4</v>
      </c>
      <c r="AAY2602" s="14">
        <v>20</v>
      </c>
      <c r="ABB2602" s="14">
        <v>9.5</v>
      </c>
      <c r="ABE2602" s="14">
        <v>28</v>
      </c>
      <c r="ABU2602" s="14">
        <v>137</v>
      </c>
      <c r="ABX2602" s="14">
        <v>4</v>
      </c>
      <c r="ACA2602" s="14">
        <v>107</v>
      </c>
      <c r="ACD2602" s="14">
        <v>1.2</v>
      </c>
      <c r="ACG2602" s="14">
        <v>486</v>
      </c>
      <c r="ACQ2602" s="14">
        <v>31</v>
      </c>
      <c r="ACT2602" s="14">
        <v>1.1000000000000001</v>
      </c>
      <c r="ACW2602" s="14">
        <v>15</v>
      </c>
      <c r="AGS2602" s="14">
        <v>0</v>
      </c>
      <c r="AGT2602" s="14">
        <v>0</v>
      </c>
      <c r="AGU2602" s="14">
        <v>0</v>
      </c>
      <c r="AGV2602" s="14">
        <v>0</v>
      </c>
      <c r="AGW2602" s="14">
        <v>0</v>
      </c>
      <c r="AGX2602" s="14">
        <v>1</v>
      </c>
      <c r="AGY2602" s="14">
        <v>0</v>
      </c>
      <c r="AGZ2602" s="14">
        <v>1</v>
      </c>
      <c r="AHA2602" s="14">
        <v>0</v>
      </c>
      <c r="AHB2602" s="14">
        <v>0</v>
      </c>
      <c r="AHC2602" s="14">
        <v>1</v>
      </c>
      <c r="AHD2602" s="14">
        <v>0</v>
      </c>
      <c r="AHE2602" s="14">
        <v>0</v>
      </c>
      <c r="AHF2602" s="14">
        <v>0</v>
      </c>
      <c r="AHH2602" s="14">
        <v>0</v>
      </c>
      <c r="AHI2602" s="14">
        <v>0</v>
      </c>
      <c r="AHK2602" s="14">
        <v>0</v>
      </c>
      <c r="AHL2602" s="14">
        <v>0</v>
      </c>
      <c r="AHM2602" s="14">
        <v>0</v>
      </c>
      <c r="AHN2602" s="14">
        <v>0</v>
      </c>
      <c r="AHO2602" s="14">
        <v>0</v>
      </c>
      <c r="AHP2602" s="14">
        <v>0</v>
      </c>
      <c r="AHQ2602" s="14">
        <v>0</v>
      </c>
      <c r="AHR2602" s="14">
        <v>0</v>
      </c>
      <c r="AIM2602" s="14">
        <v>0</v>
      </c>
      <c r="AIN2602" s="14">
        <v>0</v>
      </c>
      <c r="AIO2602" s="14">
        <v>0</v>
      </c>
      <c r="AIT2602" s="60">
        <v>2</v>
      </c>
      <c r="AIV2602" s="14">
        <v>0</v>
      </c>
      <c r="AIW2602" s="14">
        <v>0</v>
      </c>
      <c r="AIX2602" s="14">
        <v>45</v>
      </c>
      <c r="AIY2602" s="14">
        <v>45</v>
      </c>
    </row>
    <row r="2603" spans="1:951" s="14" customFormat="1">
      <c r="B2603" s="14">
        <v>4</v>
      </c>
      <c r="C2603" s="14">
        <v>0</v>
      </c>
      <c r="Z2603" s="14">
        <v>0</v>
      </c>
      <c r="AA2603" s="14">
        <v>2</v>
      </c>
      <c r="AB2603" s="14" t="s">
        <v>10914</v>
      </c>
      <c r="AC2603" s="14">
        <v>0</v>
      </c>
      <c r="AE2603" s="14">
        <v>8</v>
      </c>
      <c r="AF2603" s="14">
        <v>0</v>
      </c>
      <c r="AG2603" s="14">
        <v>0</v>
      </c>
      <c r="AI2603" s="14">
        <v>146</v>
      </c>
      <c r="AJ2603" s="14">
        <v>150</v>
      </c>
      <c r="DR2603" s="14">
        <v>80</v>
      </c>
      <c r="DS2603" s="14">
        <v>70</v>
      </c>
      <c r="HA2603" s="14">
        <v>2</v>
      </c>
      <c r="HB2603" s="14">
        <v>2</v>
      </c>
      <c r="HT2603" s="14">
        <v>0</v>
      </c>
      <c r="HU2603" s="14">
        <v>0</v>
      </c>
      <c r="IP2603" s="14">
        <v>97</v>
      </c>
      <c r="IQ2603" s="14">
        <v>97</v>
      </c>
      <c r="LX2603" s="14">
        <v>85</v>
      </c>
      <c r="LY2603" s="14">
        <v>88</v>
      </c>
      <c r="PG2603" s="14">
        <v>24</v>
      </c>
      <c r="PH2603" s="14">
        <v>24</v>
      </c>
      <c r="SP2603" s="14">
        <v>96.9</v>
      </c>
      <c r="SQ2603" s="14">
        <v>98</v>
      </c>
      <c r="VX2603" s="14">
        <v>1</v>
      </c>
      <c r="VY2603" s="14">
        <v>1</v>
      </c>
      <c r="WQ2603" s="14">
        <v>0</v>
      </c>
      <c r="WR2603" s="14">
        <v>0</v>
      </c>
      <c r="ZY2603" s="14">
        <v>186.6</v>
      </c>
      <c r="AAY2603" s="14">
        <v>16</v>
      </c>
      <c r="ABB2603" s="14">
        <v>9.9</v>
      </c>
      <c r="ABE2603" s="14">
        <v>29</v>
      </c>
      <c r="ABU2603" s="14">
        <v>136</v>
      </c>
      <c r="ABX2603" s="14">
        <v>4.7</v>
      </c>
      <c r="ACA2603" s="14">
        <v>111</v>
      </c>
      <c r="ACD2603" s="14">
        <v>1.02</v>
      </c>
      <c r="ACG2603" s="14">
        <v>354</v>
      </c>
      <c r="ACQ2603" s="14">
        <v>36</v>
      </c>
      <c r="ACT2603" s="14">
        <v>1</v>
      </c>
      <c r="ACW2603" s="14">
        <v>15</v>
      </c>
      <c r="AGS2603" s="14">
        <v>0</v>
      </c>
      <c r="AGT2603" s="14">
        <v>0</v>
      </c>
      <c r="AGU2603" s="14">
        <v>0</v>
      </c>
      <c r="AGV2603" s="14">
        <v>0</v>
      </c>
      <c r="AGW2603" s="14">
        <v>0</v>
      </c>
      <c r="AGX2603" s="14">
        <v>0</v>
      </c>
      <c r="AGY2603" s="14">
        <v>0</v>
      </c>
      <c r="AGZ2603" s="14">
        <v>1</v>
      </c>
      <c r="AHA2603" s="14">
        <v>0</v>
      </c>
      <c r="AHB2603" s="14">
        <v>0</v>
      </c>
      <c r="AHC2603" s="14">
        <v>1</v>
      </c>
      <c r="AHD2603" s="14">
        <v>0</v>
      </c>
      <c r="AHE2603" s="14">
        <v>0</v>
      </c>
      <c r="AHF2603" s="14">
        <v>0</v>
      </c>
      <c r="AHH2603" s="14">
        <v>0</v>
      </c>
      <c r="AHI2603" s="14">
        <v>0</v>
      </c>
      <c r="AHK2603" s="14">
        <v>0</v>
      </c>
      <c r="AHL2603" s="14">
        <v>0</v>
      </c>
      <c r="AHM2603" s="14">
        <v>0</v>
      </c>
      <c r="AHN2603" s="14">
        <v>0</v>
      </c>
      <c r="AHO2603" s="14">
        <v>0</v>
      </c>
      <c r="AHP2603" s="14">
        <v>0</v>
      </c>
      <c r="AHQ2603" s="14">
        <v>0</v>
      </c>
      <c r="AHR2603" s="14">
        <v>0</v>
      </c>
      <c r="AIM2603" s="14">
        <v>0</v>
      </c>
      <c r="AIN2603" s="14">
        <v>0</v>
      </c>
      <c r="AIO2603" s="14">
        <v>0</v>
      </c>
      <c r="AIT2603" s="60">
        <v>2</v>
      </c>
      <c r="AIV2603" s="14">
        <v>0</v>
      </c>
      <c r="AIW2603" s="14">
        <v>0</v>
      </c>
      <c r="AIX2603" s="14">
        <v>56</v>
      </c>
      <c r="AIY2603" s="14">
        <v>44</v>
      </c>
    </row>
    <row r="2604" spans="1:951" s="31" customFormat="1">
      <c r="B2604" s="31">
        <v>5</v>
      </c>
      <c r="C2604" s="31">
        <v>1</v>
      </c>
      <c r="D2604" s="31" t="s">
        <v>10915</v>
      </c>
      <c r="O2604" s="31">
        <v>0</v>
      </c>
      <c r="Z2604" s="31">
        <v>0</v>
      </c>
      <c r="AA2604" s="31">
        <v>2</v>
      </c>
      <c r="AB2604" s="31" t="s">
        <v>10916</v>
      </c>
      <c r="AC2604" s="31">
        <v>0</v>
      </c>
      <c r="AE2604" s="31">
        <v>12</v>
      </c>
      <c r="AF2604" s="31">
        <v>0</v>
      </c>
      <c r="AG2604" s="31">
        <v>0</v>
      </c>
      <c r="AI2604" s="31">
        <v>154</v>
      </c>
      <c r="AJ2604" s="31">
        <v>128</v>
      </c>
      <c r="DR2604" s="31">
        <v>60</v>
      </c>
      <c r="DS2604" s="31">
        <v>56</v>
      </c>
      <c r="HA2604" s="31">
        <v>2</v>
      </c>
      <c r="HB2604" s="31">
        <v>0</v>
      </c>
      <c r="HT2604" s="31">
        <v>0</v>
      </c>
      <c r="HU2604" s="31">
        <v>0</v>
      </c>
      <c r="IP2604" s="31">
        <v>98</v>
      </c>
      <c r="IQ2604" s="31">
        <v>99</v>
      </c>
      <c r="LX2604" s="31">
        <v>90</v>
      </c>
      <c r="LY2604" s="31">
        <v>90</v>
      </c>
      <c r="PG2604" s="31">
        <v>24</v>
      </c>
      <c r="PH2604" s="31">
        <v>24</v>
      </c>
      <c r="SP2604" s="31">
        <v>97.3</v>
      </c>
      <c r="SQ2604" s="31">
        <v>97.3</v>
      </c>
      <c r="VX2604" s="31">
        <v>1</v>
      </c>
      <c r="VY2604" s="31">
        <v>1</v>
      </c>
      <c r="WQ2604" s="31">
        <v>0</v>
      </c>
      <c r="WR2604" s="31">
        <v>0</v>
      </c>
      <c r="ACG2604" s="31">
        <v>336</v>
      </c>
      <c r="ACH2604" s="31">
        <v>293</v>
      </c>
      <c r="ACI2604" s="31">
        <v>370</v>
      </c>
      <c r="AGS2604" s="31">
        <v>0</v>
      </c>
      <c r="AGT2604" s="31">
        <v>0</v>
      </c>
      <c r="AGU2604" s="31">
        <v>0</v>
      </c>
      <c r="AGV2604" s="31">
        <v>0</v>
      </c>
      <c r="AGW2604" s="31">
        <v>0</v>
      </c>
      <c r="AGX2604" s="31">
        <v>0</v>
      </c>
      <c r="AGY2604" s="31">
        <v>0</v>
      </c>
      <c r="AGZ2604" s="31">
        <v>1</v>
      </c>
      <c r="AHA2604" s="31">
        <v>0</v>
      </c>
      <c r="AHB2604" s="31">
        <v>0</v>
      </c>
      <c r="AHC2604" s="31">
        <v>1</v>
      </c>
      <c r="AHD2604" s="31">
        <v>0</v>
      </c>
      <c r="AHE2604" s="31">
        <v>0</v>
      </c>
      <c r="AHF2604" s="31">
        <v>0</v>
      </c>
      <c r="AHH2604" s="31">
        <v>0</v>
      </c>
      <c r="AHI2604" s="31">
        <v>0</v>
      </c>
      <c r="AHK2604" s="31">
        <v>0</v>
      </c>
      <c r="AHL2604" s="31">
        <v>0</v>
      </c>
      <c r="AHM2604" s="31">
        <v>0</v>
      </c>
      <c r="AHN2604" s="31">
        <v>0</v>
      </c>
      <c r="AHO2604" s="31">
        <v>0</v>
      </c>
      <c r="AHP2604" s="31">
        <v>0</v>
      </c>
      <c r="AHQ2604" s="31">
        <v>0</v>
      </c>
      <c r="AHR2604" s="31">
        <v>0</v>
      </c>
      <c r="AIM2604" s="31">
        <v>0</v>
      </c>
      <c r="AIN2604" s="31">
        <v>0</v>
      </c>
      <c r="AIO2604" s="31">
        <v>0</v>
      </c>
      <c r="AIT2604" s="84">
        <v>2</v>
      </c>
      <c r="AIV2604" s="31">
        <v>0</v>
      </c>
      <c r="AIW2604" s="31">
        <v>0</v>
      </c>
      <c r="AIX2604" s="31">
        <v>30</v>
      </c>
      <c r="AIY2604" s="31">
        <v>51</v>
      </c>
    </row>
    <row r="2605" spans="1:951" s="1" customFormat="1">
      <c r="A2605" s="1">
        <v>538</v>
      </c>
      <c r="B2605" s="1">
        <v>1</v>
      </c>
      <c r="C2605" s="1">
        <v>1</v>
      </c>
      <c r="D2605" s="1" t="s">
        <v>7646</v>
      </c>
      <c r="E2605" s="1" t="s">
        <v>10917</v>
      </c>
      <c r="F2605" s="1" t="s">
        <v>5913</v>
      </c>
      <c r="O2605" s="1">
        <v>0</v>
      </c>
      <c r="P2605" s="1">
        <v>0</v>
      </c>
      <c r="Q2605" s="1">
        <v>1</v>
      </c>
      <c r="Z2605" s="1">
        <v>0</v>
      </c>
      <c r="AA2605" s="1">
        <v>2</v>
      </c>
      <c r="AB2605" s="1" t="s">
        <v>10918</v>
      </c>
      <c r="AC2605" s="1">
        <v>0</v>
      </c>
      <c r="AE2605" s="1">
        <v>0</v>
      </c>
      <c r="AG2605" s="1">
        <v>0</v>
      </c>
      <c r="AI2605" s="1">
        <v>122</v>
      </c>
      <c r="DR2605" s="1">
        <v>82</v>
      </c>
      <c r="HA2605" s="1">
        <v>0</v>
      </c>
      <c r="HT2605" s="1">
        <v>0</v>
      </c>
      <c r="IP2605" s="1">
        <v>96</v>
      </c>
      <c r="LX2605" s="1">
        <v>100</v>
      </c>
      <c r="PG2605" s="1">
        <v>18</v>
      </c>
      <c r="WQ2605" s="1">
        <v>0</v>
      </c>
      <c r="AAY2605" s="1">
        <v>33</v>
      </c>
      <c r="ABB2605" s="1">
        <v>12.9</v>
      </c>
      <c r="ABE2605" s="1">
        <v>38</v>
      </c>
      <c r="ABU2605" s="1">
        <v>128</v>
      </c>
      <c r="ABX2605" s="1">
        <v>2.4</v>
      </c>
      <c r="ACA2605" s="1">
        <v>85</v>
      </c>
      <c r="ACD2605" s="1">
        <v>1.03</v>
      </c>
      <c r="ACG2605" s="1">
        <v>123</v>
      </c>
      <c r="ACQ2605" s="1">
        <v>7</v>
      </c>
      <c r="ACT2605" s="1">
        <v>1.1000000000000001</v>
      </c>
      <c r="ACW2605" s="1">
        <v>13</v>
      </c>
      <c r="AGS2605" s="1">
        <v>0</v>
      </c>
      <c r="AGT2605" s="1">
        <v>0</v>
      </c>
      <c r="AGU2605" s="1">
        <v>0</v>
      </c>
      <c r="AGV2605" s="1">
        <v>0</v>
      </c>
      <c r="AGW2605" s="1">
        <v>0</v>
      </c>
      <c r="AGX2605" s="1">
        <v>0</v>
      </c>
      <c r="AGY2605" s="1">
        <v>0</v>
      </c>
      <c r="AGZ2605" s="1">
        <v>1</v>
      </c>
      <c r="AHA2605" s="1">
        <v>0</v>
      </c>
      <c r="AHB2605" s="1">
        <v>0</v>
      </c>
      <c r="AHC2605" s="1">
        <v>1</v>
      </c>
      <c r="AHD2605" s="1">
        <v>0</v>
      </c>
      <c r="AHE2605" s="1">
        <v>0</v>
      </c>
      <c r="AHF2605" s="1">
        <v>0</v>
      </c>
      <c r="AHH2605" s="1">
        <v>0</v>
      </c>
      <c r="AHI2605" s="1">
        <v>0</v>
      </c>
      <c r="AHK2605" s="1">
        <v>0</v>
      </c>
      <c r="AHL2605" s="1">
        <v>0</v>
      </c>
      <c r="AHM2605" s="1">
        <v>0</v>
      </c>
      <c r="AHN2605" s="1">
        <v>0</v>
      </c>
      <c r="AHO2605" s="1">
        <v>0</v>
      </c>
      <c r="AHP2605" s="1">
        <v>0</v>
      </c>
      <c r="AHQ2605" s="1">
        <v>0</v>
      </c>
      <c r="AHR2605" s="1">
        <v>0</v>
      </c>
      <c r="AIM2605" s="1">
        <v>0</v>
      </c>
      <c r="AIN2605" s="1">
        <v>0</v>
      </c>
      <c r="AIO2605" s="1">
        <v>0</v>
      </c>
      <c r="AIP2605" s="1">
        <v>1</v>
      </c>
      <c r="AIQ2605" s="1">
        <v>1</v>
      </c>
      <c r="AIR2605" s="1">
        <v>1</v>
      </c>
      <c r="AIS2605" s="1">
        <v>1</v>
      </c>
      <c r="AIT2605" s="3">
        <v>1</v>
      </c>
      <c r="AIU2605" s="1">
        <v>0</v>
      </c>
      <c r="AIV2605" s="1">
        <v>0</v>
      </c>
      <c r="AIW2605" s="1">
        <v>0</v>
      </c>
      <c r="AIX2605" s="1">
        <v>65</v>
      </c>
    </row>
    <row r="2606" spans="1:951" s="1" customFormat="1">
      <c r="B2606" s="1">
        <v>2</v>
      </c>
      <c r="C2606" s="1">
        <v>0</v>
      </c>
      <c r="Z2606" s="1">
        <v>0</v>
      </c>
      <c r="AA2606" s="1">
        <v>2</v>
      </c>
      <c r="AB2606" s="1" t="s">
        <v>10919</v>
      </c>
      <c r="AC2606" s="1">
        <v>0</v>
      </c>
      <c r="AE2606" s="1">
        <v>8</v>
      </c>
      <c r="AF2606" s="1">
        <v>0</v>
      </c>
      <c r="AG2606" s="1">
        <v>0</v>
      </c>
      <c r="AI2606" s="1">
        <v>138</v>
      </c>
      <c r="AJ2606" s="1">
        <v>144</v>
      </c>
      <c r="DR2606" s="1">
        <v>88</v>
      </c>
      <c r="DS2606" s="1">
        <v>96</v>
      </c>
      <c r="HA2606" s="1">
        <v>2</v>
      </c>
      <c r="HB2606" s="1">
        <v>0</v>
      </c>
      <c r="HT2606" s="1">
        <v>0</v>
      </c>
      <c r="HU2606" s="1">
        <v>0</v>
      </c>
      <c r="IP2606" s="1">
        <v>95</v>
      </c>
      <c r="IQ2606" s="1">
        <v>97</v>
      </c>
      <c r="LX2606" s="1">
        <v>102</v>
      </c>
      <c r="LY2606" s="1">
        <v>96</v>
      </c>
      <c r="PG2606" s="1">
        <v>18</v>
      </c>
      <c r="PH2606" s="1">
        <v>18</v>
      </c>
      <c r="SP2606" s="1">
        <v>98.2</v>
      </c>
      <c r="SQ2606" s="1">
        <v>97.6</v>
      </c>
      <c r="VX2606" s="1">
        <v>0</v>
      </c>
      <c r="VY2606" s="1">
        <v>0</v>
      </c>
      <c r="WQ2606" s="1">
        <v>0</v>
      </c>
      <c r="WR2606" s="1">
        <v>0</v>
      </c>
      <c r="AGS2606" s="1">
        <v>0</v>
      </c>
      <c r="AGT2606" s="1">
        <v>0</v>
      </c>
      <c r="AGU2606" s="1">
        <v>0</v>
      </c>
      <c r="AGV2606" s="1">
        <v>0</v>
      </c>
      <c r="AGW2606" s="1">
        <v>0</v>
      </c>
      <c r="AGX2606" s="1">
        <v>0</v>
      </c>
      <c r="AGY2606" s="1">
        <v>0</v>
      </c>
      <c r="AGZ2606" s="1">
        <v>1</v>
      </c>
      <c r="AHA2606" s="1">
        <v>0</v>
      </c>
      <c r="AHB2606" s="1">
        <v>0</v>
      </c>
      <c r="AHC2606" s="1">
        <v>1</v>
      </c>
      <c r="AHD2606" s="1">
        <v>0</v>
      </c>
      <c r="AHE2606" s="1">
        <v>0</v>
      </c>
      <c r="AHF2606" s="1">
        <v>0</v>
      </c>
      <c r="AHH2606" s="1">
        <v>0</v>
      </c>
      <c r="AHI2606" s="1">
        <v>0</v>
      </c>
      <c r="AHK2606" s="1">
        <v>0</v>
      </c>
      <c r="AHL2606" s="1">
        <v>0</v>
      </c>
      <c r="AHM2606" s="1">
        <v>0</v>
      </c>
      <c r="AHN2606" s="1">
        <v>0</v>
      </c>
      <c r="AHO2606" s="1">
        <v>0</v>
      </c>
      <c r="AHP2606" s="1">
        <v>0</v>
      </c>
      <c r="AHQ2606" s="1">
        <v>0</v>
      </c>
      <c r="AHR2606" s="1">
        <v>0</v>
      </c>
      <c r="AIM2606" s="1">
        <v>0</v>
      </c>
      <c r="AIN2606" s="1">
        <v>0</v>
      </c>
      <c r="AIO2606" s="1">
        <v>0</v>
      </c>
      <c r="AIT2606" s="3">
        <v>2</v>
      </c>
      <c r="AIU2606" s="1">
        <v>0</v>
      </c>
      <c r="AIV2606" s="1">
        <v>0</v>
      </c>
      <c r="AIW2606" s="1">
        <v>0</v>
      </c>
      <c r="AIX2606" s="1">
        <v>55</v>
      </c>
      <c r="AIY2606" s="1">
        <v>15</v>
      </c>
    </row>
    <row r="2607" spans="1:951" s="1" customFormat="1">
      <c r="B2607" s="1">
        <v>3</v>
      </c>
      <c r="C2607" s="1">
        <v>0</v>
      </c>
      <c r="Z2607" s="1">
        <v>0</v>
      </c>
      <c r="AA2607" s="1">
        <v>2</v>
      </c>
      <c r="AB2607" s="1" t="s">
        <v>10920</v>
      </c>
      <c r="AC2607" s="1">
        <v>1</v>
      </c>
      <c r="AD2607" s="1">
        <v>0</v>
      </c>
      <c r="AE2607" s="1">
        <v>7</v>
      </c>
      <c r="AF2607" s="1">
        <v>0</v>
      </c>
      <c r="AG2607" s="1">
        <v>0</v>
      </c>
      <c r="AI2607" s="1">
        <v>124</v>
      </c>
      <c r="AJ2607" s="1">
        <v>134</v>
      </c>
      <c r="DR2607" s="1">
        <v>90</v>
      </c>
      <c r="DS2607" s="1">
        <v>93</v>
      </c>
      <c r="HA2607" s="1">
        <v>2</v>
      </c>
      <c r="HB2607" s="1">
        <v>0</v>
      </c>
      <c r="HT2607" s="1">
        <v>0</v>
      </c>
      <c r="HU2607" s="1">
        <v>1</v>
      </c>
      <c r="IP2607" s="1">
        <v>97</v>
      </c>
      <c r="IQ2607" s="1">
        <v>98</v>
      </c>
      <c r="LX2607" s="1">
        <v>90</v>
      </c>
      <c r="LY2607" s="1">
        <v>96</v>
      </c>
      <c r="PG2607" s="1">
        <v>18</v>
      </c>
      <c r="PH2607" s="1">
        <v>16</v>
      </c>
      <c r="SP2607" s="1">
        <v>97.7</v>
      </c>
      <c r="SQ2607" s="1">
        <v>98.4</v>
      </c>
      <c r="VX2607" s="1">
        <v>1</v>
      </c>
      <c r="VY2607" s="1">
        <v>1</v>
      </c>
      <c r="WQ2607" s="1">
        <v>0</v>
      </c>
      <c r="WR2607" s="1">
        <v>0</v>
      </c>
      <c r="AAY2607" s="1">
        <v>27</v>
      </c>
      <c r="AAZ2607" s="1">
        <v>25</v>
      </c>
      <c r="ABB2607" s="1">
        <v>12.9</v>
      </c>
      <c r="ABE2607" s="1">
        <v>38</v>
      </c>
      <c r="ABU2607" s="1">
        <v>132</v>
      </c>
      <c r="ABV2607" s="1">
        <v>133</v>
      </c>
      <c r="ABX2607" s="1">
        <v>3.8</v>
      </c>
      <c r="ABY2607" s="1">
        <v>4.2</v>
      </c>
      <c r="ACA2607" s="1">
        <v>93</v>
      </c>
      <c r="ACB2607" s="1">
        <v>90</v>
      </c>
      <c r="ACD2607" s="1">
        <v>1.07</v>
      </c>
      <c r="ACE2607" s="1">
        <v>10.5</v>
      </c>
      <c r="ACG2607" s="1">
        <v>101</v>
      </c>
      <c r="ACH2607" s="1">
        <v>86</v>
      </c>
      <c r="ACQ2607" s="1">
        <v>6</v>
      </c>
      <c r="ACR2607" s="1">
        <v>7</v>
      </c>
      <c r="ACT2607" s="1">
        <v>1.4</v>
      </c>
      <c r="ACU2607" s="1">
        <v>1.44</v>
      </c>
      <c r="ACW2607" s="1">
        <v>18</v>
      </c>
      <c r="ACX2607" s="1">
        <v>18</v>
      </c>
      <c r="ADR2607" s="1">
        <v>1.7</v>
      </c>
      <c r="AGS2607" s="1">
        <v>1</v>
      </c>
      <c r="AGT2607" s="1">
        <v>0</v>
      </c>
      <c r="AGU2607" s="1">
        <v>0</v>
      </c>
      <c r="AGV2607" s="1">
        <v>1</v>
      </c>
      <c r="AGW2607" s="1">
        <v>0</v>
      </c>
      <c r="AGX2607" s="1">
        <v>0</v>
      </c>
      <c r="AGY2607" s="1">
        <v>0</v>
      </c>
      <c r="AGZ2607" s="1">
        <v>1</v>
      </c>
      <c r="AHA2607" s="1">
        <v>0</v>
      </c>
      <c r="AHB2607" s="1">
        <v>0</v>
      </c>
      <c r="AHC2607" s="1">
        <v>1</v>
      </c>
      <c r="AHD2607" s="1">
        <v>0</v>
      </c>
      <c r="AHE2607" s="1">
        <v>0</v>
      </c>
      <c r="AHF2607" s="1">
        <v>0</v>
      </c>
      <c r="AHH2607" s="1">
        <v>0</v>
      </c>
      <c r="AHI2607" s="1">
        <v>0</v>
      </c>
      <c r="AHK2607" s="1">
        <v>0</v>
      </c>
      <c r="AHL2607" s="1">
        <v>0</v>
      </c>
      <c r="AHM2607" s="1">
        <v>0</v>
      </c>
      <c r="AHN2607" s="1">
        <v>0</v>
      </c>
      <c r="AHO2607" s="1">
        <v>0</v>
      </c>
      <c r="AHP2607" s="1">
        <v>0</v>
      </c>
      <c r="AHQ2607" s="1">
        <v>0</v>
      </c>
      <c r="AHR2607" s="1">
        <v>0</v>
      </c>
      <c r="AIM2607" s="1">
        <v>0</v>
      </c>
      <c r="AIN2607" s="1">
        <v>0</v>
      </c>
      <c r="AIO2607" s="1">
        <v>0</v>
      </c>
      <c r="AIT2607" s="3">
        <v>1</v>
      </c>
      <c r="AIU2607" s="1">
        <v>1</v>
      </c>
      <c r="AIV2607" s="1">
        <v>0</v>
      </c>
      <c r="AIW2607" s="1">
        <v>0</v>
      </c>
      <c r="AIX2607" s="1">
        <v>40</v>
      </c>
      <c r="AJB2607" s="1">
        <v>15</v>
      </c>
    </row>
    <row r="2608" spans="1:951" s="18" customFormat="1">
      <c r="B2608" s="18">
        <v>4</v>
      </c>
      <c r="C2608" s="18">
        <v>1</v>
      </c>
      <c r="D2608" s="18" t="s">
        <v>7703</v>
      </c>
      <c r="O2608" s="18">
        <v>0</v>
      </c>
      <c r="Z2608" s="18">
        <v>0</v>
      </c>
      <c r="AA2608" s="18">
        <v>2</v>
      </c>
      <c r="AB2608" s="18" t="s">
        <v>10921</v>
      </c>
      <c r="AC2608" s="18">
        <v>0</v>
      </c>
      <c r="AE2608" s="18">
        <v>0</v>
      </c>
      <c r="AG2608" s="18">
        <v>0</v>
      </c>
      <c r="AI2608" s="18">
        <v>134</v>
      </c>
      <c r="DR2608" s="18">
        <v>90</v>
      </c>
      <c r="HA2608" s="18">
        <v>0</v>
      </c>
      <c r="HT2608" s="18">
        <v>0</v>
      </c>
      <c r="IP2608" s="18">
        <v>99</v>
      </c>
      <c r="LX2608" s="18">
        <v>88</v>
      </c>
      <c r="PG2608" s="18">
        <v>18</v>
      </c>
      <c r="SP2608" s="18">
        <v>97.5</v>
      </c>
      <c r="VX2608" s="18">
        <v>1</v>
      </c>
      <c r="WQ2608" s="18">
        <v>0</v>
      </c>
      <c r="AAY2608" s="18">
        <v>29</v>
      </c>
      <c r="ABB2608" s="18">
        <v>12.9</v>
      </c>
      <c r="ABE2608" s="18">
        <v>38</v>
      </c>
      <c r="ABU2608" s="18">
        <v>132</v>
      </c>
      <c r="ABX2608" s="18">
        <v>3.6</v>
      </c>
      <c r="ACA2608" s="18">
        <v>96</v>
      </c>
      <c r="ACD2608" s="18">
        <v>1.21</v>
      </c>
      <c r="ACG2608" s="18">
        <v>99</v>
      </c>
      <c r="ACQ2608" s="18">
        <v>7</v>
      </c>
      <c r="ACT2608" s="18">
        <v>1.2</v>
      </c>
      <c r="ACW2608" s="18">
        <v>12</v>
      </c>
      <c r="AGS2608" s="18">
        <v>0</v>
      </c>
      <c r="AGT2608" s="18">
        <v>0</v>
      </c>
      <c r="AGU2608" s="18">
        <v>0</v>
      </c>
      <c r="AGV2608" s="18">
        <v>0</v>
      </c>
      <c r="AGW2608" s="18">
        <v>0</v>
      </c>
      <c r="AGX2608" s="18">
        <v>0</v>
      </c>
      <c r="AGY2608" s="18">
        <v>0</v>
      </c>
      <c r="AGZ2608" s="18">
        <v>1</v>
      </c>
      <c r="AHA2608" s="18">
        <v>0</v>
      </c>
      <c r="AHB2608" s="18">
        <v>0</v>
      </c>
      <c r="AHC2608" s="18">
        <v>1</v>
      </c>
      <c r="AHD2608" s="18">
        <v>0</v>
      </c>
      <c r="AHE2608" s="18">
        <v>0</v>
      </c>
      <c r="AHF2608" s="18">
        <v>0</v>
      </c>
      <c r="AHH2608" s="18">
        <v>0</v>
      </c>
      <c r="AHI2608" s="18">
        <v>0</v>
      </c>
      <c r="AHK2608" s="18">
        <v>0</v>
      </c>
      <c r="AHL2608" s="18">
        <v>0</v>
      </c>
      <c r="AHM2608" s="18">
        <v>0</v>
      </c>
      <c r="AHN2608" s="18">
        <v>0</v>
      </c>
      <c r="AHO2608" s="18">
        <v>0</v>
      </c>
      <c r="AHP2608" s="18">
        <v>0</v>
      </c>
      <c r="AHQ2608" s="18">
        <v>0</v>
      </c>
      <c r="AHR2608" s="18">
        <v>0</v>
      </c>
      <c r="AIM2608" s="18">
        <v>0</v>
      </c>
      <c r="AIN2608" s="18">
        <v>0</v>
      </c>
      <c r="AIO2608" s="18">
        <v>0</v>
      </c>
      <c r="AIT2608" s="79">
        <v>1</v>
      </c>
      <c r="AIU2608" s="18">
        <v>0</v>
      </c>
      <c r="AIV2608" s="18">
        <v>0</v>
      </c>
      <c r="AIW2608" s="18">
        <v>0</v>
      </c>
      <c r="AIX2608" s="18">
        <v>29</v>
      </c>
    </row>
    <row r="2609" spans="1:951" s="1" customFormat="1">
      <c r="A2609" s="1">
        <v>539</v>
      </c>
      <c r="B2609" s="1">
        <v>1</v>
      </c>
      <c r="C2609" s="1">
        <v>0</v>
      </c>
      <c r="Z2609" s="1">
        <v>0</v>
      </c>
      <c r="AA2609" s="1">
        <v>1</v>
      </c>
      <c r="AC2609" s="1">
        <v>0</v>
      </c>
      <c r="AE2609" s="1">
        <v>0</v>
      </c>
      <c r="AG2609" s="1">
        <v>0</v>
      </c>
      <c r="AGS2609" s="1">
        <v>0</v>
      </c>
      <c r="AGT2609" s="1">
        <v>0</v>
      </c>
      <c r="AGU2609" s="1">
        <v>0</v>
      </c>
      <c r="AGV2609" s="1">
        <v>0</v>
      </c>
      <c r="AGW2609" s="1">
        <v>0</v>
      </c>
      <c r="AGX2609" s="1">
        <v>0</v>
      </c>
      <c r="AGY2609" s="1">
        <v>0</v>
      </c>
      <c r="AGZ2609" s="1">
        <v>0</v>
      </c>
      <c r="AHA2609" s="1">
        <v>0</v>
      </c>
      <c r="AHB2609" s="1">
        <v>0</v>
      </c>
      <c r="AHC2609" s="1">
        <v>1</v>
      </c>
      <c r="AHD2609" s="1">
        <v>0</v>
      </c>
      <c r="AHE2609" s="1">
        <v>0</v>
      </c>
      <c r="AHF2609" s="1">
        <v>0</v>
      </c>
      <c r="AHH2609" s="1">
        <v>0</v>
      </c>
      <c r="AHI2609" s="1">
        <v>0</v>
      </c>
      <c r="AHK2609" s="1">
        <v>0</v>
      </c>
      <c r="AHL2609" s="1">
        <v>0</v>
      </c>
      <c r="AHM2609" s="1">
        <v>0</v>
      </c>
      <c r="AHN2609" s="1">
        <v>0</v>
      </c>
      <c r="AHO2609" s="1">
        <v>0</v>
      </c>
      <c r="AHP2609" s="1">
        <v>0</v>
      </c>
      <c r="AHQ2609" s="1">
        <v>0</v>
      </c>
      <c r="AHR2609" s="1">
        <v>0</v>
      </c>
      <c r="AIM2609" s="1">
        <v>0</v>
      </c>
      <c r="AIN2609" s="1">
        <v>0</v>
      </c>
      <c r="AIO2609" s="1">
        <v>0</v>
      </c>
      <c r="AIP2609" s="1">
        <v>1</v>
      </c>
      <c r="AIQ2609" s="1">
        <v>1</v>
      </c>
      <c r="AIR2609" s="1">
        <v>1</v>
      </c>
      <c r="AIS2609" s="1">
        <v>1</v>
      </c>
      <c r="AIT2609" s="1">
        <v>0</v>
      </c>
      <c r="AIU2609" s="1">
        <v>0</v>
      </c>
      <c r="AIV2609" s="1">
        <v>0</v>
      </c>
      <c r="AIW2609" s="1">
        <v>0</v>
      </c>
    </row>
    <row r="2610" spans="1:951" s="80" customFormat="1">
      <c r="B2610" s="80">
        <v>2</v>
      </c>
      <c r="C2610" s="80">
        <v>0</v>
      </c>
      <c r="Z2610" s="80">
        <v>0</v>
      </c>
      <c r="AA2610" s="80">
        <v>2</v>
      </c>
      <c r="AC2610" s="80">
        <v>0</v>
      </c>
      <c r="AE2610" s="80">
        <v>2</v>
      </c>
      <c r="AF2610" s="80">
        <v>0</v>
      </c>
      <c r="AG2610" s="80">
        <v>0</v>
      </c>
      <c r="AI2610" s="80">
        <v>122</v>
      </c>
      <c r="DR2610" s="80">
        <v>70</v>
      </c>
      <c r="HA2610" s="80">
        <v>0</v>
      </c>
      <c r="HT2610" s="80">
        <v>0</v>
      </c>
      <c r="IP2610" s="80">
        <v>99</v>
      </c>
      <c r="LX2610" s="80">
        <v>94</v>
      </c>
      <c r="PG2610" s="80">
        <v>14</v>
      </c>
      <c r="SP2610" s="80">
        <v>96.8</v>
      </c>
      <c r="VX2610" s="80">
        <v>1</v>
      </c>
      <c r="WQ2610" s="80">
        <v>0</v>
      </c>
      <c r="AAY2610" s="80">
        <v>25</v>
      </c>
      <c r="ABB2610" s="80">
        <v>12.9</v>
      </c>
      <c r="ABE2610" s="80">
        <v>38</v>
      </c>
      <c r="ABU2610" s="80">
        <v>132</v>
      </c>
      <c r="ABX2610" s="80">
        <v>4.9000000000000004</v>
      </c>
      <c r="ACA2610" s="80">
        <v>100</v>
      </c>
      <c r="ACD2610" s="80">
        <v>1.1599999999999999</v>
      </c>
      <c r="ACG2610" s="80">
        <v>109</v>
      </c>
      <c r="ACQ2610" s="80">
        <v>13</v>
      </c>
      <c r="ACT2610" s="80">
        <v>1</v>
      </c>
      <c r="ACW2610" s="80">
        <v>13</v>
      </c>
      <c r="AGS2610" s="80">
        <v>0</v>
      </c>
      <c r="AGT2610" s="80">
        <v>0</v>
      </c>
      <c r="AGU2610" s="80">
        <v>0</v>
      </c>
      <c r="AGV2610" s="80">
        <v>0</v>
      </c>
      <c r="AGW2610" s="80">
        <v>0</v>
      </c>
      <c r="AGX2610" s="80">
        <v>0</v>
      </c>
      <c r="AGY2610" s="80">
        <v>0</v>
      </c>
      <c r="AGZ2610" s="80">
        <v>2</v>
      </c>
      <c r="AHA2610" s="80">
        <v>0</v>
      </c>
      <c r="AHB2610" s="80">
        <v>0</v>
      </c>
      <c r="AHC2610" s="80">
        <v>1</v>
      </c>
      <c r="AHD2610" s="80">
        <v>0</v>
      </c>
      <c r="AHE2610" s="80">
        <v>0</v>
      </c>
      <c r="AHF2610" s="80">
        <v>0</v>
      </c>
      <c r="AHH2610" s="80">
        <v>0</v>
      </c>
      <c r="AHI2610" s="80">
        <v>0</v>
      </c>
      <c r="AHK2610" s="80">
        <v>0</v>
      </c>
      <c r="AHL2610" s="80">
        <v>0</v>
      </c>
      <c r="AHM2610" s="80">
        <v>0</v>
      </c>
      <c r="AHN2610" s="80">
        <v>0</v>
      </c>
      <c r="AHO2610" s="80">
        <v>0</v>
      </c>
      <c r="AHP2610" s="80">
        <v>0</v>
      </c>
      <c r="AHQ2610" s="80">
        <v>0</v>
      </c>
      <c r="AHR2610" s="80">
        <v>0</v>
      </c>
      <c r="AIM2610" s="80">
        <v>0</v>
      </c>
      <c r="AIN2610" s="80">
        <v>0</v>
      </c>
      <c r="AIO2610" s="80">
        <v>0</v>
      </c>
      <c r="AIT2610" s="80">
        <v>1</v>
      </c>
      <c r="AIU2610" s="80">
        <v>0</v>
      </c>
      <c r="AIV2610" s="80">
        <v>0</v>
      </c>
      <c r="AIW2610" s="80">
        <v>0</v>
      </c>
      <c r="AIX2610" s="80">
        <v>33</v>
      </c>
    </row>
    <row r="2611" spans="1:951" s="14" customFormat="1" ht="16.25" customHeight="1">
      <c r="A2611" s="14">
        <v>540</v>
      </c>
      <c r="B2611" s="14">
        <v>1</v>
      </c>
      <c r="C2611" s="61">
        <v>1</v>
      </c>
      <c r="D2611" s="14" t="s">
        <v>10922</v>
      </c>
      <c r="E2611" s="14" t="s">
        <v>10923</v>
      </c>
      <c r="F2611" s="63" t="s">
        <v>10924</v>
      </c>
      <c r="O2611" s="61">
        <v>0</v>
      </c>
      <c r="P2611" s="61">
        <v>0</v>
      </c>
      <c r="Q2611" s="61">
        <v>0</v>
      </c>
      <c r="R2611" s="61"/>
      <c r="S2611" s="61"/>
      <c r="T2611" s="61"/>
      <c r="U2611" s="61"/>
      <c r="V2611" s="61"/>
      <c r="W2611" s="61"/>
      <c r="X2611" s="61"/>
      <c r="Y2611" s="61"/>
      <c r="Z2611" s="14">
        <v>0</v>
      </c>
      <c r="AA2611" s="14">
        <v>2</v>
      </c>
      <c r="AB2611" s="14" t="s">
        <v>10925</v>
      </c>
      <c r="AI2611" s="14">
        <v>142</v>
      </c>
      <c r="AK2611" s="14">
        <v>114</v>
      </c>
      <c r="DR2611" s="61">
        <v>81</v>
      </c>
      <c r="DS2611" s="61"/>
      <c r="DT2611" s="61">
        <v>78</v>
      </c>
      <c r="DU2611" s="61"/>
      <c r="DV2611" s="61"/>
      <c r="DW2611" s="61"/>
      <c r="DX2611" s="61"/>
      <c r="DY2611" s="61"/>
      <c r="DZ2611" s="61"/>
      <c r="EA2611" s="61"/>
      <c r="EB2611" s="61"/>
      <c r="EC2611" s="61"/>
      <c r="ED2611" s="61"/>
      <c r="EE2611" s="61"/>
      <c r="EF2611" s="61"/>
      <c r="EG2611" s="61"/>
      <c r="EH2611" s="61"/>
      <c r="EI2611" s="61"/>
      <c r="EJ2611" s="61"/>
      <c r="EK2611" s="61"/>
      <c r="EL2611" s="61"/>
      <c r="EM2611" s="61"/>
      <c r="EN2611" s="61"/>
      <c r="EO2611" s="61"/>
      <c r="EP2611" s="61"/>
      <c r="EQ2611" s="61"/>
      <c r="ER2611" s="61"/>
      <c r="ES2611" s="61"/>
      <c r="ET2611" s="61"/>
      <c r="EU2611" s="61"/>
      <c r="EV2611" s="61"/>
      <c r="EW2611" s="61"/>
      <c r="EX2611" s="61"/>
      <c r="EY2611" s="61"/>
      <c r="EZ2611" s="61"/>
      <c r="FA2611" s="61"/>
      <c r="FB2611" s="61"/>
      <c r="FC2611" s="61"/>
      <c r="FD2611" s="61"/>
      <c r="FE2611" s="61"/>
      <c r="FF2611" s="61"/>
      <c r="FG2611" s="61"/>
      <c r="FH2611" s="61"/>
      <c r="FI2611" s="61"/>
      <c r="FJ2611" s="61"/>
      <c r="FK2611" s="61"/>
      <c r="FL2611" s="61"/>
      <c r="FM2611" s="61"/>
      <c r="FN2611" s="61"/>
      <c r="FO2611" s="61"/>
      <c r="FP2611" s="61"/>
      <c r="FQ2611" s="61"/>
      <c r="FR2611" s="61"/>
      <c r="FS2611" s="61"/>
      <c r="FT2611" s="61"/>
      <c r="FU2611" s="61"/>
      <c r="FV2611" s="61"/>
      <c r="FW2611" s="61"/>
      <c r="FX2611" s="61"/>
      <c r="FY2611" s="61"/>
      <c r="FZ2611" s="61"/>
      <c r="GA2611" s="61"/>
      <c r="GB2611" s="61"/>
      <c r="GC2611" s="61"/>
      <c r="GD2611" s="61"/>
      <c r="GE2611" s="61"/>
      <c r="GF2611" s="61"/>
      <c r="GG2611" s="61"/>
      <c r="GH2611" s="61"/>
      <c r="GI2611" s="61"/>
      <c r="GJ2611" s="61"/>
      <c r="GK2611" s="61"/>
      <c r="GL2611" s="61"/>
      <c r="GM2611" s="61"/>
      <c r="GN2611" s="61"/>
      <c r="GO2611" s="61"/>
      <c r="GP2611" s="61"/>
      <c r="GQ2611" s="61"/>
      <c r="GR2611" s="61"/>
      <c r="GS2611" s="61"/>
      <c r="GT2611" s="61"/>
      <c r="GU2611" s="61"/>
      <c r="GV2611" s="61"/>
      <c r="GW2611" s="61"/>
      <c r="GX2611" s="61"/>
      <c r="GY2611" s="61"/>
      <c r="GZ2611" s="61"/>
      <c r="IP2611" s="14">
        <v>97</v>
      </c>
      <c r="IR2611" s="14">
        <v>95</v>
      </c>
      <c r="LX2611" s="14">
        <v>72</v>
      </c>
      <c r="LY2611" s="14">
        <v>79</v>
      </c>
      <c r="LZ2611" s="14">
        <v>79</v>
      </c>
      <c r="PG2611" s="61">
        <v>18</v>
      </c>
      <c r="PH2611" s="61">
        <v>18</v>
      </c>
      <c r="PI2611" s="61">
        <v>18</v>
      </c>
      <c r="PJ2611" s="61"/>
      <c r="PK2611" s="61"/>
      <c r="PL2611" s="61"/>
      <c r="PM2611" s="61"/>
      <c r="PN2611" s="61"/>
      <c r="PO2611" s="61"/>
      <c r="PP2611" s="61"/>
      <c r="PQ2611" s="61"/>
      <c r="PR2611" s="61"/>
      <c r="PS2611" s="61"/>
      <c r="PT2611" s="61"/>
      <c r="PU2611" s="61"/>
      <c r="PV2611" s="61"/>
      <c r="PW2611" s="61"/>
      <c r="PX2611" s="61"/>
      <c r="PY2611" s="61"/>
      <c r="PZ2611" s="61"/>
      <c r="QA2611" s="61"/>
      <c r="QB2611" s="61"/>
      <c r="QC2611" s="61"/>
      <c r="QD2611" s="61"/>
      <c r="QE2611" s="61"/>
      <c r="QF2611" s="61"/>
      <c r="QG2611" s="61"/>
      <c r="QH2611" s="61"/>
      <c r="QI2611" s="61"/>
      <c r="QJ2611" s="61"/>
      <c r="QK2611" s="61"/>
      <c r="QL2611" s="61"/>
      <c r="QM2611" s="61"/>
      <c r="QN2611" s="61"/>
      <c r="QO2611" s="61"/>
      <c r="QP2611" s="61"/>
      <c r="QQ2611" s="61"/>
      <c r="QR2611" s="61"/>
      <c r="QS2611" s="61"/>
      <c r="QT2611" s="61"/>
      <c r="QU2611" s="61"/>
      <c r="QV2611" s="61"/>
      <c r="QW2611" s="61"/>
      <c r="QX2611" s="61"/>
      <c r="QY2611" s="61"/>
      <c r="QZ2611" s="61"/>
      <c r="RA2611" s="61"/>
      <c r="RB2611" s="61"/>
      <c r="RC2611" s="61"/>
      <c r="RD2611" s="61"/>
      <c r="RE2611" s="61"/>
      <c r="RF2611" s="61"/>
      <c r="RG2611" s="61"/>
      <c r="RH2611" s="61"/>
      <c r="RI2611" s="61"/>
      <c r="RJ2611" s="61"/>
      <c r="RK2611" s="61"/>
      <c r="RL2611" s="61"/>
      <c r="RM2611" s="61"/>
      <c r="RN2611" s="61"/>
      <c r="RO2611" s="61"/>
      <c r="RP2611" s="61"/>
      <c r="RQ2611" s="61"/>
      <c r="RR2611" s="61"/>
      <c r="RS2611" s="61"/>
      <c r="RT2611" s="61"/>
      <c r="RU2611" s="61"/>
      <c r="RV2611" s="61"/>
      <c r="RW2611" s="61"/>
      <c r="RX2611" s="61"/>
      <c r="RY2611" s="61"/>
      <c r="RZ2611" s="61"/>
      <c r="SA2611" s="61"/>
      <c r="SB2611" s="61"/>
      <c r="SC2611" s="61"/>
      <c r="SD2611" s="61"/>
      <c r="SE2611" s="61"/>
      <c r="SF2611" s="61"/>
      <c r="SG2611" s="61"/>
      <c r="SH2611" s="61"/>
      <c r="SI2611" s="61"/>
      <c r="SJ2611" s="61"/>
      <c r="SK2611" s="61"/>
      <c r="SL2611" s="61"/>
      <c r="SM2611" s="61"/>
      <c r="SN2611" s="61"/>
      <c r="SO2611" s="61"/>
      <c r="SP2611" s="14">
        <v>97.9</v>
      </c>
      <c r="SR2611" s="14">
        <v>98.4</v>
      </c>
      <c r="WQ2611" s="14">
        <v>1</v>
      </c>
      <c r="WS2611" s="14">
        <v>1</v>
      </c>
      <c r="ZY2611" s="61"/>
      <c r="ZZ2611" s="61"/>
      <c r="AAA2611" s="61"/>
      <c r="AAI2611" s="63"/>
      <c r="AAM2611" s="61"/>
      <c r="AAO2611" s="63"/>
      <c r="AAS2611" s="61"/>
      <c r="AAU2611" s="63"/>
      <c r="ABM2611" s="61"/>
      <c r="ABN2611" s="61"/>
      <c r="ACA2611" s="61"/>
      <c r="ACB2611" s="61"/>
      <c r="ACC2611" s="61"/>
      <c r="ADP2611" s="14" t="s">
        <v>5851</v>
      </c>
      <c r="AGB2611" s="14">
        <v>1</v>
      </c>
      <c r="AGK2611" s="61"/>
      <c r="AGM2611" s="63"/>
      <c r="AGQ2611" s="61"/>
      <c r="AGS2611" s="14">
        <v>0</v>
      </c>
      <c r="AGT2611" s="14">
        <v>0</v>
      </c>
      <c r="AGU2611" s="14">
        <v>0</v>
      </c>
      <c r="AGV2611" s="14">
        <v>0</v>
      </c>
      <c r="AGW2611" s="14">
        <v>1</v>
      </c>
      <c r="AGX2611" s="14">
        <v>0</v>
      </c>
      <c r="AGY2611" s="14">
        <v>0</v>
      </c>
      <c r="AGZ2611" s="14">
        <v>6</v>
      </c>
      <c r="AHA2611" s="14">
        <v>0</v>
      </c>
      <c r="AHB2611" s="14">
        <v>0</v>
      </c>
      <c r="AHC2611" s="14">
        <v>1</v>
      </c>
      <c r="AHD2611" s="14">
        <v>0</v>
      </c>
      <c r="AHE2611" s="14">
        <v>0</v>
      </c>
      <c r="AHF2611" s="14">
        <v>0</v>
      </c>
      <c r="AHH2611" s="14">
        <v>0</v>
      </c>
      <c r="AHI2611" s="14">
        <v>0</v>
      </c>
      <c r="AHK2611" s="14">
        <v>0</v>
      </c>
      <c r="AHL2611" s="14">
        <v>0</v>
      </c>
      <c r="AHM2611" s="14">
        <v>0</v>
      </c>
      <c r="AHN2611" s="14">
        <v>0</v>
      </c>
      <c r="AHO2611" s="14">
        <v>0</v>
      </c>
      <c r="AHP2611" s="14">
        <v>0</v>
      </c>
      <c r="AHQ2611" s="14">
        <v>0</v>
      </c>
      <c r="AHR2611" s="14">
        <v>6.5</v>
      </c>
      <c r="AHT2611" s="61"/>
      <c r="AHV2611" s="63"/>
      <c r="AHZ2611" s="61"/>
      <c r="AIB2611" s="63"/>
      <c r="AIF2611" s="61"/>
      <c r="AIH2611" s="63"/>
      <c r="AIL2611" s="61"/>
      <c r="AIM2611" s="14">
        <v>0</v>
      </c>
      <c r="AIN2611" s="14">
        <v>0</v>
      </c>
      <c r="AIO2611" s="14">
        <v>0</v>
      </c>
      <c r="AIR2611" s="61"/>
      <c r="AIT2611" s="60"/>
      <c r="AIX2611" s="61"/>
      <c r="AJB2611" s="63"/>
      <c r="AJF2611" s="61"/>
      <c r="AJH2611" s="63"/>
      <c r="AJL2611" s="61"/>
      <c r="AJN2611" s="63"/>
    </row>
    <row r="2612" spans="1:951" s="14" customFormat="1">
      <c r="B2612" s="14">
        <v>2</v>
      </c>
      <c r="C2612" s="61">
        <v>1</v>
      </c>
      <c r="D2612" s="14" t="s">
        <v>5861</v>
      </c>
      <c r="E2612" s="14" t="s">
        <v>10926</v>
      </c>
      <c r="F2612" s="63"/>
      <c r="O2612" s="61">
        <v>0</v>
      </c>
      <c r="P2612" s="61">
        <v>0</v>
      </c>
      <c r="Q2612" s="61"/>
      <c r="R2612" s="61"/>
      <c r="S2612" s="61"/>
      <c r="T2612" s="61"/>
      <c r="U2612" s="61"/>
      <c r="V2612" s="61"/>
      <c r="W2612" s="61"/>
      <c r="X2612" s="61"/>
      <c r="Y2612" s="61"/>
      <c r="Z2612" s="14">
        <v>0</v>
      </c>
      <c r="AA2612" s="14">
        <v>2</v>
      </c>
      <c r="AB2612" s="14" t="s">
        <v>10927</v>
      </c>
      <c r="AI2612" s="14">
        <v>129</v>
      </c>
      <c r="AJ2612" s="14">
        <v>127</v>
      </c>
      <c r="AL2612" s="14">
        <v>120</v>
      </c>
      <c r="AM2612" s="14">
        <v>135</v>
      </c>
      <c r="AN2612" s="14">
        <v>137</v>
      </c>
      <c r="AP2612" s="14">
        <v>127</v>
      </c>
      <c r="AR2612" s="14">
        <v>122</v>
      </c>
      <c r="DR2612" s="61">
        <v>83</v>
      </c>
      <c r="DS2612" s="61">
        <v>80</v>
      </c>
      <c r="DT2612" s="61"/>
      <c r="DU2612" s="61">
        <v>81</v>
      </c>
      <c r="DV2612" s="61">
        <v>84</v>
      </c>
      <c r="DW2612" s="61">
        <v>86</v>
      </c>
      <c r="DX2612" s="61"/>
      <c r="DY2612" s="61">
        <v>72</v>
      </c>
      <c r="DZ2612" s="61"/>
      <c r="EA2612" s="61">
        <v>73</v>
      </c>
      <c r="EB2612" s="61"/>
      <c r="EC2612" s="61"/>
      <c r="ED2612" s="61"/>
      <c r="EE2612" s="61"/>
      <c r="EF2612" s="61"/>
      <c r="EG2612" s="61"/>
      <c r="EH2612" s="61"/>
      <c r="EI2612" s="61"/>
      <c r="EJ2612" s="61"/>
      <c r="EK2612" s="61"/>
      <c r="EL2612" s="61"/>
      <c r="EM2612" s="61"/>
      <c r="EN2612" s="61"/>
      <c r="EO2612" s="61"/>
      <c r="EP2612" s="61"/>
      <c r="EQ2612" s="61"/>
      <c r="ER2612" s="61"/>
      <c r="ES2612" s="61"/>
      <c r="ET2612" s="61"/>
      <c r="EU2612" s="61"/>
      <c r="EV2612" s="61"/>
      <c r="EW2612" s="61"/>
      <c r="EX2612" s="61"/>
      <c r="EY2612" s="61"/>
      <c r="EZ2612" s="61"/>
      <c r="FA2612" s="61"/>
      <c r="FB2612" s="61"/>
      <c r="FC2612" s="61"/>
      <c r="FD2612" s="61"/>
      <c r="FE2612" s="61"/>
      <c r="FF2612" s="61"/>
      <c r="FG2612" s="61"/>
      <c r="FH2612" s="61"/>
      <c r="FI2612" s="61"/>
      <c r="FJ2612" s="61"/>
      <c r="FK2612" s="61"/>
      <c r="FL2612" s="61"/>
      <c r="FM2612" s="61"/>
      <c r="FN2612" s="61"/>
      <c r="FO2612" s="61"/>
      <c r="FP2612" s="61"/>
      <c r="FQ2612" s="61"/>
      <c r="FR2612" s="61"/>
      <c r="FS2612" s="61"/>
      <c r="FT2612" s="61"/>
      <c r="FU2612" s="61"/>
      <c r="FV2612" s="61"/>
      <c r="FW2612" s="61"/>
      <c r="FX2612" s="61"/>
      <c r="FY2612" s="61"/>
      <c r="FZ2612" s="61"/>
      <c r="GA2612" s="61"/>
      <c r="GB2612" s="61"/>
      <c r="GC2612" s="61"/>
      <c r="GD2612" s="61"/>
      <c r="GE2612" s="61"/>
      <c r="GF2612" s="61"/>
      <c r="GG2612" s="61"/>
      <c r="GH2612" s="61"/>
      <c r="GI2612" s="61"/>
      <c r="GJ2612" s="61"/>
      <c r="GK2612" s="61"/>
      <c r="GL2612" s="61"/>
      <c r="GM2612" s="61"/>
      <c r="GN2612" s="61"/>
      <c r="GO2612" s="61"/>
      <c r="GP2612" s="61"/>
      <c r="GQ2612" s="61"/>
      <c r="GR2612" s="61"/>
      <c r="GS2612" s="61"/>
      <c r="GT2612" s="61"/>
      <c r="GU2612" s="61"/>
      <c r="GV2612" s="61"/>
      <c r="GW2612" s="61"/>
      <c r="GX2612" s="61"/>
      <c r="GY2612" s="61"/>
      <c r="GZ2612" s="61"/>
      <c r="IP2612" s="14">
        <v>97</v>
      </c>
      <c r="IQ2612" s="14">
        <v>96</v>
      </c>
      <c r="IS2612" s="14">
        <v>94</v>
      </c>
      <c r="IT2612" s="14">
        <v>94</v>
      </c>
      <c r="IU2612" s="14">
        <v>94</v>
      </c>
      <c r="IW2612" s="14">
        <v>89</v>
      </c>
      <c r="IX2612" s="14">
        <v>93</v>
      </c>
      <c r="IY2612" s="14">
        <v>95</v>
      </c>
      <c r="LX2612" s="14">
        <v>73</v>
      </c>
      <c r="LY2612" s="14">
        <v>69</v>
      </c>
      <c r="LZ2612" s="14">
        <v>63</v>
      </c>
      <c r="MA2612" s="14">
        <v>85</v>
      </c>
      <c r="MB2612" s="14">
        <v>90</v>
      </c>
      <c r="MC2612" s="14">
        <v>71</v>
      </c>
      <c r="MD2612" s="14">
        <v>79</v>
      </c>
      <c r="ME2612" s="14">
        <v>85</v>
      </c>
      <c r="MG2612" s="14">
        <v>77</v>
      </c>
      <c r="PG2612" s="61">
        <v>18</v>
      </c>
      <c r="PH2612" s="61">
        <v>18</v>
      </c>
      <c r="PI2612" s="61"/>
      <c r="PJ2612" s="61">
        <v>18</v>
      </c>
      <c r="PK2612" s="61">
        <v>20</v>
      </c>
      <c r="PL2612" s="61">
        <v>20</v>
      </c>
      <c r="PM2612" s="61">
        <v>20</v>
      </c>
      <c r="PN2612" s="61">
        <v>20</v>
      </c>
      <c r="PO2612" s="61"/>
      <c r="PP2612" s="61">
        <v>20</v>
      </c>
      <c r="PQ2612" s="61"/>
      <c r="PR2612" s="61"/>
      <c r="PS2612" s="61"/>
      <c r="PT2612" s="61"/>
      <c r="PU2612" s="61"/>
      <c r="PV2612" s="61"/>
      <c r="PW2612" s="61"/>
      <c r="PX2612" s="61"/>
      <c r="PY2612" s="61"/>
      <c r="PZ2612" s="61"/>
      <c r="QA2612" s="61"/>
      <c r="QB2612" s="61"/>
      <c r="QC2612" s="61"/>
      <c r="QD2612" s="61"/>
      <c r="QE2612" s="61"/>
      <c r="QF2612" s="61"/>
      <c r="QG2612" s="61"/>
      <c r="QH2612" s="61"/>
      <c r="QI2612" s="61"/>
      <c r="QJ2612" s="61"/>
      <c r="QK2612" s="61"/>
      <c r="QL2612" s="61"/>
      <c r="QM2612" s="61"/>
      <c r="QN2612" s="61"/>
      <c r="QO2612" s="61"/>
      <c r="QP2612" s="61"/>
      <c r="QQ2612" s="61"/>
      <c r="QR2612" s="61"/>
      <c r="QS2612" s="61"/>
      <c r="QT2612" s="61"/>
      <c r="QU2612" s="61"/>
      <c r="QV2612" s="61"/>
      <c r="QW2612" s="61"/>
      <c r="QX2612" s="61"/>
      <c r="QY2612" s="61"/>
      <c r="QZ2612" s="61"/>
      <c r="RA2612" s="61"/>
      <c r="RB2612" s="61"/>
      <c r="RC2612" s="61"/>
      <c r="RD2612" s="61"/>
      <c r="RE2612" s="61"/>
      <c r="RF2612" s="61"/>
      <c r="RG2612" s="61"/>
      <c r="RH2612" s="61"/>
      <c r="RI2612" s="61"/>
      <c r="RJ2612" s="61"/>
      <c r="RK2612" s="61"/>
      <c r="RL2612" s="61"/>
      <c r="RM2612" s="61"/>
      <c r="RN2612" s="61"/>
      <c r="RO2612" s="61"/>
      <c r="RP2612" s="61"/>
      <c r="RQ2612" s="61"/>
      <c r="RR2612" s="61"/>
      <c r="RS2612" s="61"/>
      <c r="RT2612" s="61"/>
      <c r="RU2612" s="61"/>
      <c r="RV2612" s="61"/>
      <c r="RW2612" s="61"/>
      <c r="RX2612" s="61"/>
      <c r="RY2612" s="61"/>
      <c r="RZ2612" s="61"/>
      <c r="SA2612" s="61"/>
      <c r="SB2612" s="61"/>
      <c r="SC2612" s="61"/>
      <c r="SD2612" s="61"/>
      <c r="SE2612" s="61"/>
      <c r="SF2612" s="61"/>
      <c r="SG2612" s="61"/>
      <c r="SH2612" s="61"/>
      <c r="SI2612" s="61"/>
      <c r="SJ2612" s="61"/>
      <c r="SK2612" s="61"/>
      <c r="SL2612" s="61"/>
      <c r="SM2612" s="61"/>
      <c r="SN2612" s="61"/>
      <c r="SO2612" s="61"/>
      <c r="SP2612" s="14">
        <v>99</v>
      </c>
      <c r="SQ2612" s="14">
        <v>98.8</v>
      </c>
      <c r="SS2612" s="14">
        <v>98.3</v>
      </c>
      <c r="ST2612" s="14">
        <v>98.7</v>
      </c>
      <c r="SU2612" s="14">
        <v>98.1</v>
      </c>
      <c r="SW2612" s="14">
        <v>98.2</v>
      </c>
      <c r="SY2612" s="14">
        <v>98.5</v>
      </c>
      <c r="WQ2612" s="14">
        <v>1</v>
      </c>
      <c r="WR2612" s="14">
        <v>1</v>
      </c>
      <c r="WV2612" s="14">
        <v>0</v>
      </c>
      <c r="WX2612" s="14">
        <v>0</v>
      </c>
      <c r="WY2612" s="14">
        <v>1</v>
      </c>
      <c r="WZ2612" s="14">
        <v>1</v>
      </c>
      <c r="ZY2612" s="61"/>
      <c r="ZZ2612" s="61"/>
      <c r="AAA2612" s="61"/>
      <c r="AAI2612" s="63"/>
      <c r="AAM2612" s="61"/>
      <c r="AAO2612" s="63"/>
      <c r="AAS2612" s="61"/>
      <c r="AAU2612" s="63"/>
      <c r="AAY2612" s="14">
        <v>27</v>
      </c>
      <c r="ABB2612" s="14">
        <v>15.6</v>
      </c>
      <c r="ABE2612" s="14">
        <v>47.1</v>
      </c>
      <c r="ABH2612" s="14">
        <v>1.2</v>
      </c>
      <c r="ABM2612" s="61">
        <v>5.0599999999999996</v>
      </c>
      <c r="ABN2612" s="61"/>
      <c r="ABO2612" s="14">
        <v>185</v>
      </c>
      <c r="ABU2612" s="14">
        <v>140</v>
      </c>
      <c r="ABX2612" s="14">
        <v>4.2</v>
      </c>
      <c r="ACA2612" s="61">
        <v>100</v>
      </c>
      <c r="ACB2612" s="61"/>
      <c r="ACC2612" s="61"/>
      <c r="ACD2612" s="14">
        <v>9.1</v>
      </c>
      <c r="ACG2612" s="14">
        <v>93</v>
      </c>
      <c r="ACQ2612" s="14">
        <v>13</v>
      </c>
      <c r="ACT2612" s="14">
        <v>0.97</v>
      </c>
      <c r="ACW2612" s="14">
        <v>13</v>
      </c>
      <c r="ADR2612" s="14">
        <v>2.2000000000000002</v>
      </c>
      <c r="AEN2612" s="14">
        <v>4.4000000000000004</v>
      </c>
      <c r="AGK2612" s="61"/>
      <c r="AGM2612" s="63"/>
      <c r="AGQ2612" s="61"/>
      <c r="AGS2612" s="14">
        <v>0</v>
      </c>
      <c r="AGT2612" s="14">
        <v>0</v>
      </c>
      <c r="AGU2612" s="14">
        <v>0</v>
      </c>
      <c r="AGV2612" s="14">
        <v>0</v>
      </c>
      <c r="AGW2612" s="14">
        <v>1</v>
      </c>
      <c r="AGX2612" s="14">
        <v>0</v>
      </c>
      <c r="AGY2612" s="14">
        <v>2</v>
      </c>
      <c r="AGZ2612" s="14">
        <v>10</v>
      </c>
      <c r="AHA2612" s="14">
        <v>0</v>
      </c>
      <c r="AHB2612" s="14">
        <v>0</v>
      </c>
      <c r="AHC2612" s="14">
        <v>1</v>
      </c>
      <c r="AHD2612" s="14">
        <v>0</v>
      </c>
      <c r="AHE2612" s="14">
        <v>0</v>
      </c>
      <c r="AHF2612" s="14">
        <v>0</v>
      </c>
      <c r="AHH2612" s="14">
        <v>0</v>
      </c>
      <c r="AHI2612" s="14">
        <v>0</v>
      </c>
      <c r="AHK2612" s="14">
        <v>0</v>
      </c>
      <c r="AHL2612" s="14">
        <v>0</v>
      </c>
      <c r="AHM2612" s="14">
        <v>0</v>
      </c>
      <c r="AHN2612" s="14">
        <v>0</v>
      </c>
      <c r="AHO2612" s="14">
        <v>0</v>
      </c>
      <c r="AHP2612" s="14">
        <v>0</v>
      </c>
      <c r="AHQ2612" s="14">
        <v>0</v>
      </c>
      <c r="AHR2612" s="14">
        <f>AVERAGE(0,5,0,4,3,5,2,0)</f>
        <v>2.375</v>
      </c>
      <c r="AHT2612" s="61"/>
      <c r="AHV2612" s="63"/>
      <c r="AHZ2612" s="61"/>
      <c r="AIB2612" s="63"/>
      <c r="AIF2612" s="61"/>
      <c r="AIH2612" s="63"/>
      <c r="AIL2612" s="61"/>
      <c r="AIM2612" s="14">
        <v>0</v>
      </c>
      <c r="AIN2612" s="14">
        <v>0</v>
      </c>
      <c r="AIO2612" s="14">
        <v>0</v>
      </c>
      <c r="AIR2612" s="61"/>
      <c r="AIT2612" s="60"/>
      <c r="AIX2612" s="61"/>
      <c r="AJB2612" s="63"/>
      <c r="AJF2612" s="61"/>
      <c r="AJH2612" s="63"/>
      <c r="AJL2612" s="61"/>
      <c r="AJN2612" s="63"/>
    </row>
    <row r="2613" spans="1:951" s="31" customFormat="1">
      <c r="B2613" s="31">
        <v>3</v>
      </c>
      <c r="C2613" s="31">
        <v>0</v>
      </c>
      <c r="F2613" s="82"/>
      <c r="G2613" s="83"/>
      <c r="O2613" s="31">
        <v>1</v>
      </c>
      <c r="Z2613" s="31">
        <v>0</v>
      </c>
      <c r="AA2613" s="31">
        <v>2</v>
      </c>
      <c r="AB2613" s="83" t="s">
        <v>8580</v>
      </c>
      <c r="AJ2613" s="31">
        <v>142</v>
      </c>
      <c r="AK2613" s="31">
        <v>136</v>
      </c>
      <c r="AO2613" s="31">
        <v>151</v>
      </c>
      <c r="DS2613" s="31">
        <v>79</v>
      </c>
      <c r="DT2613" s="31">
        <v>76</v>
      </c>
      <c r="DX2613" s="31">
        <v>80</v>
      </c>
      <c r="IQ2613" s="31">
        <v>98</v>
      </c>
      <c r="IR2613" s="31">
        <v>98</v>
      </c>
      <c r="IT2613" s="31">
        <v>94</v>
      </c>
      <c r="IV2613" s="31">
        <v>95</v>
      </c>
      <c r="LX2613" s="31">
        <v>73</v>
      </c>
      <c r="LY2613" s="31">
        <v>63</v>
      </c>
      <c r="LZ2613" s="31">
        <v>68</v>
      </c>
      <c r="MC2613" s="31">
        <v>81</v>
      </c>
      <c r="MD2613" s="31">
        <v>81</v>
      </c>
      <c r="PH2613" s="31">
        <v>20</v>
      </c>
      <c r="PI2613" s="31">
        <v>20</v>
      </c>
      <c r="PJ2613" s="31">
        <v>20</v>
      </c>
      <c r="PM2613" s="31">
        <v>20</v>
      </c>
      <c r="SQ2613" s="31">
        <v>98</v>
      </c>
      <c r="SR2613" s="31">
        <v>97.7</v>
      </c>
      <c r="SV2613" s="31">
        <v>98.2</v>
      </c>
      <c r="WQ2613" s="31">
        <v>1</v>
      </c>
      <c r="WR2613" s="31">
        <v>1</v>
      </c>
      <c r="WT2613" s="31">
        <v>0</v>
      </c>
      <c r="WV2613" s="31">
        <v>0</v>
      </c>
      <c r="AAI2613" s="82"/>
      <c r="AAJ2613" s="83"/>
      <c r="AAO2613" s="82"/>
      <c r="AAP2613" s="83"/>
      <c r="AAU2613" s="82"/>
      <c r="AAV2613" s="83"/>
      <c r="AAY2613" s="31">
        <v>30</v>
      </c>
      <c r="ABB2613" s="31">
        <v>15.9</v>
      </c>
      <c r="ABE2613" s="31">
        <v>47.1</v>
      </c>
      <c r="ABH2613" s="31">
        <v>1.3</v>
      </c>
      <c r="ABM2613" s="31">
        <v>5.09</v>
      </c>
      <c r="ABO2613" s="31">
        <v>203</v>
      </c>
      <c r="ABU2613" s="31">
        <v>142</v>
      </c>
      <c r="ABX2613" s="31">
        <v>4.8</v>
      </c>
      <c r="ACA2613" s="31">
        <v>101</v>
      </c>
      <c r="ACD2613" s="31">
        <v>9.1</v>
      </c>
      <c r="ACG2613" s="31">
        <v>101</v>
      </c>
      <c r="ACQ2613" s="31">
        <v>16</v>
      </c>
      <c r="ACT2613" s="31">
        <v>0.97</v>
      </c>
      <c r="ACW2613" s="31">
        <v>11</v>
      </c>
      <c r="ADR2613" s="31">
        <v>2.2000000000000002</v>
      </c>
      <c r="AGM2613" s="82"/>
      <c r="AGN2613" s="83"/>
      <c r="AGS2613" s="31">
        <v>0</v>
      </c>
      <c r="AGT2613" s="31">
        <v>0</v>
      </c>
      <c r="AGU2613" s="31">
        <v>0</v>
      </c>
      <c r="AGV2613" s="31">
        <v>0</v>
      </c>
      <c r="AGW2613" s="31">
        <v>1</v>
      </c>
      <c r="AGX2613" s="31">
        <v>0</v>
      </c>
      <c r="AGY2613" s="31">
        <v>0</v>
      </c>
      <c r="AGZ2613" s="31">
        <v>4</v>
      </c>
      <c r="AHA2613" s="31">
        <v>0</v>
      </c>
      <c r="AHB2613" s="31">
        <v>0</v>
      </c>
      <c r="AHC2613" s="31">
        <v>1</v>
      </c>
      <c r="AHD2613" s="31">
        <v>0</v>
      </c>
      <c r="AHE2613" s="31">
        <v>0</v>
      </c>
      <c r="AHF2613" s="31">
        <v>0</v>
      </c>
      <c r="AHH2613" s="31">
        <v>0</v>
      </c>
      <c r="AHI2613" s="31">
        <v>0</v>
      </c>
      <c r="AHK2613" s="31">
        <v>0</v>
      </c>
      <c r="AHL2613" s="31">
        <v>0</v>
      </c>
      <c r="AHM2613" s="31">
        <v>0</v>
      </c>
      <c r="AHN2613" s="31">
        <v>0</v>
      </c>
      <c r="AHO2613" s="31">
        <v>0</v>
      </c>
      <c r="AHP2613" s="31">
        <v>0</v>
      </c>
      <c r="AHQ2613" s="31">
        <v>0</v>
      </c>
      <c r="AHR2613" s="31">
        <f>4/3</f>
        <v>1.3333333333333333</v>
      </c>
      <c r="AHV2613" s="82"/>
      <c r="AHW2613" s="83"/>
      <c r="AIB2613" s="82"/>
      <c r="AIC2613" s="83"/>
      <c r="AIH2613" s="82"/>
      <c r="AII2613" s="83"/>
      <c r="AIM2613" s="31">
        <v>0</v>
      </c>
      <c r="AIN2613" s="31">
        <v>0</v>
      </c>
      <c r="AIO2613" s="31">
        <v>0</v>
      </c>
      <c r="AIT2613" s="84"/>
      <c r="AIU2613" s="83"/>
      <c r="AJB2613" s="82"/>
      <c r="AJC2613" s="83"/>
      <c r="AJH2613" s="82"/>
      <c r="AJI2613" s="83"/>
      <c r="AJN2613" s="82"/>
      <c r="AJO2613" s="83"/>
    </row>
    <row r="2614" spans="1:951" s="1" customFormat="1">
      <c r="A2614" s="1">
        <v>541</v>
      </c>
      <c r="B2614" s="1">
        <v>1</v>
      </c>
      <c r="C2614" s="1">
        <v>1</v>
      </c>
      <c r="D2614" s="1" t="s">
        <v>7525</v>
      </c>
      <c r="E2614" s="1" t="s">
        <v>7464</v>
      </c>
      <c r="F2614" s="1" t="s">
        <v>8707</v>
      </c>
      <c r="O2614" s="1">
        <v>1</v>
      </c>
      <c r="P2614" s="1">
        <v>0</v>
      </c>
      <c r="Q2614" s="1">
        <v>0</v>
      </c>
      <c r="Z2614" s="1">
        <v>0</v>
      </c>
      <c r="AA2614" s="1">
        <v>1</v>
      </c>
      <c r="AB2614" s="1" t="s">
        <v>10928</v>
      </c>
      <c r="AF2614" s="1">
        <v>0</v>
      </c>
      <c r="AI2614" s="1">
        <v>130</v>
      </c>
      <c r="DR2614" s="1">
        <v>94</v>
      </c>
      <c r="HA2614" s="1">
        <v>0</v>
      </c>
      <c r="HT2614" s="1">
        <v>0</v>
      </c>
      <c r="IP2614" s="1">
        <v>98</v>
      </c>
      <c r="LX2614" s="1">
        <v>80</v>
      </c>
      <c r="PG2614" s="1">
        <v>16</v>
      </c>
      <c r="SP2614" s="1">
        <v>96.8</v>
      </c>
      <c r="VX2614" s="1">
        <v>1</v>
      </c>
      <c r="WQ2614" s="1">
        <v>0</v>
      </c>
      <c r="AGS2614" s="1">
        <v>1</v>
      </c>
      <c r="AGT2614" s="1">
        <v>0</v>
      </c>
      <c r="AGU2614" s="1">
        <v>0</v>
      </c>
      <c r="AGV2614" s="1">
        <v>1</v>
      </c>
      <c r="AGW2614" s="1">
        <v>0</v>
      </c>
      <c r="AGX2614" s="1">
        <v>0</v>
      </c>
      <c r="AGY2614" s="1">
        <v>0</v>
      </c>
      <c r="AGZ2614" s="1">
        <v>0</v>
      </c>
      <c r="AHA2614" s="1">
        <v>0</v>
      </c>
      <c r="AHB2614" s="1">
        <v>0</v>
      </c>
      <c r="AHC2614" s="1">
        <v>1</v>
      </c>
      <c r="AHD2614" s="1">
        <v>0</v>
      </c>
      <c r="AHE2614" s="1">
        <v>0</v>
      </c>
      <c r="AHF2614" s="1">
        <v>0</v>
      </c>
      <c r="AHH2614" s="1">
        <v>0</v>
      </c>
      <c r="AHI2614" s="1">
        <v>0</v>
      </c>
      <c r="AHK2614" s="1">
        <v>0</v>
      </c>
      <c r="AHL2614" s="1">
        <v>0</v>
      </c>
      <c r="AHM2614" s="1">
        <v>0</v>
      </c>
      <c r="AHN2614" s="1">
        <v>0</v>
      </c>
      <c r="AHO2614" s="1">
        <v>0</v>
      </c>
      <c r="AHP2614" s="1">
        <v>0</v>
      </c>
      <c r="AHQ2614" s="1">
        <v>0</v>
      </c>
      <c r="AHR2614" s="1">
        <v>2</v>
      </c>
      <c r="AIM2614" s="1">
        <v>0</v>
      </c>
      <c r="AIN2614" s="1">
        <v>0</v>
      </c>
      <c r="AIO2614" s="1">
        <v>0</v>
      </c>
      <c r="AIP2614" s="1">
        <v>1</v>
      </c>
      <c r="AIQ2614" s="1">
        <v>1</v>
      </c>
      <c r="AIR2614" s="1">
        <v>1</v>
      </c>
      <c r="AIS2614" s="1">
        <v>1</v>
      </c>
      <c r="AIT2614" s="1">
        <v>1</v>
      </c>
      <c r="AIU2614" s="1">
        <v>0</v>
      </c>
      <c r="AIV2614" s="1">
        <v>0</v>
      </c>
      <c r="AIW2614" s="1">
        <v>0</v>
      </c>
      <c r="AIX2614" s="1">
        <v>48</v>
      </c>
    </row>
    <row r="2615" spans="1:951" s="1" customFormat="1">
      <c r="B2615" s="1">
        <v>2</v>
      </c>
      <c r="C2615" s="1">
        <v>0</v>
      </c>
      <c r="Z2615" s="1">
        <v>0</v>
      </c>
      <c r="AA2615" s="1">
        <v>2</v>
      </c>
      <c r="AB2615" s="1" t="s">
        <v>10929</v>
      </c>
      <c r="AI2615" s="1">
        <v>122</v>
      </c>
      <c r="AJ2615" s="1">
        <v>118</v>
      </c>
      <c r="DR2615" s="1">
        <v>64</v>
      </c>
      <c r="DS2615" s="1">
        <v>90</v>
      </c>
      <c r="HA2615" s="1">
        <v>0</v>
      </c>
      <c r="HB2615" s="1">
        <v>0</v>
      </c>
      <c r="HT2615" s="1">
        <v>0</v>
      </c>
      <c r="HU2615" s="1">
        <v>0</v>
      </c>
      <c r="IP2615" s="1">
        <v>97</v>
      </c>
      <c r="IQ2615" s="1">
        <v>97</v>
      </c>
      <c r="LX2615" s="1">
        <v>79</v>
      </c>
      <c r="LY2615" s="1">
        <v>73</v>
      </c>
      <c r="PG2615" s="1">
        <v>14</v>
      </c>
      <c r="PH2615" s="1">
        <v>16</v>
      </c>
      <c r="SP2615" s="1">
        <v>97.9</v>
      </c>
      <c r="SQ2615" s="1">
        <v>96.9</v>
      </c>
      <c r="VX2615" s="1">
        <v>0</v>
      </c>
      <c r="VY2615" s="1">
        <v>0</v>
      </c>
      <c r="WQ2615" s="1">
        <v>0</v>
      </c>
      <c r="WR2615" s="1">
        <v>0</v>
      </c>
      <c r="AGS2615" s="1">
        <v>1</v>
      </c>
      <c r="AGT2615" s="1">
        <v>0</v>
      </c>
      <c r="AGU2615" s="1">
        <v>0</v>
      </c>
      <c r="AGV2615" s="1">
        <v>1</v>
      </c>
      <c r="AGW2615" s="1">
        <v>0</v>
      </c>
      <c r="AGX2615" s="1">
        <v>0</v>
      </c>
      <c r="AGY2615" s="1">
        <v>0</v>
      </c>
      <c r="AGZ2615" s="1">
        <v>0</v>
      </c>
      <c r="AHA2615" s="1">
        <v>0</v>
      </c>
      <c r="AHB2615" s="1">
        <v>0</v>
      </c>
      <c r="AHC2615" s="1">
        <v>1</v>
      </c>
      <c r="AHD2615" s="1">
        <v>0</v>
      </c>
      <c r="AHE2615" s="1">
        <v>0</v>
      </c>
      <c r="AHF2615" s="1">
        <v>0</v>
      </c>
      <c r="AHH2615" s="1">
        <v>0</v>
      </c>
      <c r="AHI2615" s="1">
        <v>0</v>
      </c>
      <c r="AHK2615" s="1">
        <v>0</v>
      </c>
      <c r="AHL2615" s="1">
        <v>0</v>
      </c>
      <c r="AHM2615" s="1">
        <v>0</v>
      </c>
      <c r="AHN2615" s="1">
        <v>0</v>
      </c>
      <c r="AHO2615" s="1">
        <v>0</v>
      </c>
      <c r="AHP2615" s="1">
        <v>0</v>
      </c>
      <c r="AHQ2615" s="1">
        <v>0</v>
      </c>
      <c r="AHR2615" s="1">
        <v>0</v>
      </c>
      <c r="AIM2615" s="1">
        <v>0</v>
      </c>
      <c r="AIN2615" s="1">
        <v>0</v>
      </c>
      <c r="AIO2615" s="1">
        <v>0</v>
      </c>
      <c r="AIT2615" s="1">
        <v>1</v>
      </c>
      <c r="AIU2615" s="1">
        <v>1</v>
      </c>
      <c r="AIV2615" s="1">
        <v>0</v>
      </c>
      <c r="AIW2615" s="1">
        <v>0</v>
      </c>
      <c r="AIX2615" s="1">
        <v>47</v>
      </c>
      <c r="AJB2615" s="1">
        <v>29</v>
      </c>
    </row>
    <row r="2616" spans="1:951" s="1" customFormat="1">
      <c r="B2616" s="1">
        <v>3</v>
      </c>
      <c r="C2616" s="1">
        <v>0</v>
      </c>
      <c r="Z2616" s="1">
        <v>0</v>
      </c>
      <c r="AA2616" s="1">
        <v>2</v>
      </c>
      <c r="AI2616" s="1">
        <v>112</v>
      </c>
      <c r="AJ2616" s="1">
        <v>124</v>
      </c>
      <c r="DR2616" s="1">
        <v>70</v>
      </c>
      <c r="DS2616" s="1">
        <v>86</v>
      </c>
      <c r="HA2616" s="1">
        <v>0</v>
      </c>
      <c r="HB2616" s="1">
        <v>0</v>
      </c>
      <c r="HT2616" s="1">
        <v>0</v>
      </c>
      <c r="HU2616" s="1">
        <v>0</v>
      </c>
      <c r="IP2616" s="1">
        <v>97</v>
      </c>
      <c r="IQ2616" s="1">
        <v>99</v>
      </c>
      <c r="LX2616" s="1">
        <v>70</v>
      </c>
      <c r="LY2616" s="1">
        <v>66</v>
      </c>
      <c r="PG2616" s="1">
        <v>16</v>
      </c>
      <c r="PH2616" s="1">
        <v>18</v>
      </c>
      <c r="SP2616" s="1">
        <v>97.9</v>
      </c>
      <c r="SQ2616" s="1">
        <v>97.8</v>
      </c>
      <c r="VX2616" s="1">
        <v>1</v>
      </c>
      <c r="VY2616" s="1">
        <v>1</v>
      </c>
      <c r="WQ2616" s="1">
        <v>0</v>
      </c>
      <c r="WR2616" s="1">
        <v>0</v>
      </c>
      <c r="AGS2616" s="1">
        <v>0</v>
      </c>
      <c r="AGT2616" s="1">
        <v>0</v>
      </c>
      <c r="AGU2616" s="1">
        <v>0</v>
      </c>
      <c r="AGV2616" s="1">
        <v>0</v>
      </c>
      <c r="AGW2616" s="1">
        <v>0</v>
      </c>
      <c r="AGX2616" s="1">
        <v>0</v>
      </c>
      <c r="AGY2616" s="1">
        <v>0</v>
      </c>
      <c r="AGZ2616" s="1">
        <v>0</v>
      </c>
      <c r="AHA2616" s="1">
        <v>0</v>
      </c>
      <c r="AHB2616" s="1">
        <v>0</v>
      </c>
      <c r="AHC2616" s="1">
        <v>1</v>
      </c>
      <c r="AHD2616" s="1">
        <v>0</v>
      </c>
      <c r="AHE2616" s="1">
        <v>0</v>
      </c>
      <c r="AHF2616" s="1">
        <v>0</v>
      </c>
      <c r="AHH2616" s="1">
        <v>0</v>
      </c>
      <c r="AHI2616" s="1">
        <v>0</v>
      </c>
      <c r="AHK2616" s="1">
        <v>0</v>
      </c>
      <c r="AHL2616" s="1">
        <v>0</v>
      </c>
      <c r="AHM2616" s="1">
        <v>0</v>
      </c>
      <c r="AHN2616" s="1">
        <v>0</v>
      </c>
      <c r="AHO2616" s="1">
        <v>0</v>
      </c>
      <c r="AHP2616" s="1">
        <v>0</v>
      </c>
      <c r="AHQ2616" s="1">
        <v>0</v>
      </c>
      <c r="AHR2616" s="1">
        <v>0</v>
      </c>
      <c r="AIM2616" s="1">
        <v>0</v>
      </c>
      <c r="AIN2616" s="1">
        <v>0</v>
      </c>
      <c r="AIO2616" s="1">
        <v>0</v>
      </c>
      <c r="AIT2616" s="1">
        <v>2</v>
      </c>
      <c r="AIU2616" s="1">
        <v>0</v>
      </c>
      <c r="AIV2616" s="1">
        <v>0</v>
      </c>
      <c r="AIW2616" s="1">
        <v>0</v>
      </c>
      <c r="AIX2616" s="1">
        <v>46</v>
      </c>
      <c r="AIY2616" s="1">
        <v>58</v>
      </c>
    </row>
    <row r="2617" spans="1:951" s="1" customFormat="1">
      <c r="B2617" s="1">
        <v>4</v>
      </c>
      <c r="C2617" s="1">
        <v>1</v>
      </c>
      <c r="D2617" s="1" t="s">
        <v>10930</v>
      </c>
      <c r="O2617" s="1">
        <v>0</v>
      </c>
      <c r="Z2617" s="1">
        <v>0</v>
      </c>
      <c r="AA2617" s="1">
        <v>2</v>
      </c>
      <c r="AB2617" s="1" t="s">
        <v>10931</v>
      </c>
      <c r="AI2617" s="1">
        <v>140</v>
      </c>
      <c r="AJ2617" s="1">
        <v>152</v>
      </c>
      <c r="DR2617" s="1">
        <v>86</v>
      </c>
      <c r="DS2617" s="1">
        <v>84</v>
      </c>
      <c r="HA2617" s="1">
        <v>0</v>
      </c>
      <c r="HB2617" s="1">
        <v>0</v>
      </c>
      <c r="HT2617" s="1">
        <v>0</v>
      </c>
      <c r="HU2617" s="1">
        <v>0</v>
      </c>
      <c r="IP2617" s="1">
        <v>98</v>
      </c>
      <c r="IQ2617" s="1">
        <v>97</v>
      </c>
      <c r="LX2617" s="1">
        <v>75</v>
      </c>
      <c r="LY2617" s="1">
        <v>65</v>
      </c>
      <c r="PG2617" s="1">
        <v>16</v>
      </c>
      <c r="PH2617" s="1">
        <v>14</v>
      </c>
      <c r="SP2617" s="1">
        <v>98.3</v>
      </c>
      <c r="SQ2617" s="1">
        <v>97.7</v>
      </c>
      <c r="VX2617" s="1">
        <v>0</v>
      </c>
      <c r="VY2617" s="1">
        <v>0</v>
      </c>
      <c r="WQ2617" s="1">
        <v>0</v>
      </c>
      <c r="WR2617" s="1">
        <v>0</v>
      </c>
      <c r="AGS2617" s="1">
        <v>0</v>
      </c>
      <c r="AGT2617" s="1">
        <v>0</v>
      </c>
      <c r="AGU2617" s="1">
        <v>0</v>
      </c>
      <c r="AGV2617" s="1">
        <v>0</v>
      </c>
      <c r="AGW2617" s="1">
        <v>0</v>
      </c>
      <c r="AGX2617" s="1">
        <v>0</v>
      </c>
      <c r="AGY2617" s="1">
        <v>0</v>
      </c>
      <c r="AGZ2617" s="1">
        <v>0</v>
      </c>
      <c r="AHA2617" s="1">
        <v>0</v>
      </c>
      <c r="AHB2617" s="1">
        <v>0</v>
      </c>
      <c r="AHC2617" s="1">
        <v>1</v>
      </c>
      <c r="AHD2617" s="1">
        <v>0</v>
      </c>
      <c r="AHE2617" s="1">
        <v>0</v>
      </c>
      <c r="AHF2617" s="1">
        <v>0</v>
      </c>
      <c r="AHH2617" s="1">
        <v>0</v>
      </c>
      <c r="AHI2617" s="1">
        <v>0</v>
      </c>
      <c r="AHK2617" s="1">
        <v>0</v>
      </c>
      <c r="AHL2617" s="1">
        <v>0</v>
      </c>
      <c r="AHM2617" s="1">
        <v>0</v>
      </c>
      <c r="AHN2617" s="1">
        <v>0</v>
      </c>
      <c r="AHO2617" s="1">
        <v>0</v>
      </c>
      <c r="AHP2617" s="1">
        <v>0</v>
      </c>
      <c r="AHQ2617" s="1">
        <v>0</v>
      </c>
      <c r="AHR2617" s="1">
        <v>3</v>
      </c>
      <c r="AIM2617" s="1">
        <v>0</v>
      </c>
      <c r="AIN2617" s="1">
        <v>0</v>
      </c>
      <c r="AIO2617" s="1">
        <v>0</v>
      </c>
      <c r="AIT2617" s="1">
        <v>2</v>
      </c>
      <c r="AIU2617" s="1">
        <v>0</v>
      </c>
      <c r="AIV2617" s="1">
        <v>0</v>
      </c>
      <c r="AIW2617" s="1">
        <v>0</v>
      </c>
      <c r="AIX2617" s="1">
        <v>22</v>
      </c>
      <c r="AIY2617" s="1">
        <v>15</v>
      </c>
    </row>
    <row r="2618" spans="1:951" s="80" customFormat="1">
      <c r="B2618" s="80">
        <v>5</v>
      </c>
      <c r="C2618" s="80">
        <v>0</v>
      </c>
      <c r="Z2618" s="80">
        <v>0</v>
      </c>
      <c r="AA2618" s="80">
        <v>2</v>
      </c>
      <c r="AB2618" s="80" t="s">
        <v>10932</v>
      </c>
      <c r="AI2618" s="80">
        <v>158</v>
      </c>
      <c r="DR2618" s="80">
        <v>96</v>
      </c>
      <c r="HA2618" s="80">
        <v>0</v>
      </c>
      <c r="HT2618" s="80">
        <v>0</v>
      </c>
      <c r="IP2618" s="80">
        <v>96</v>
      </c>
      <c r="LX2618" s="80">
        <v>75</v>
      </c>
      <c r="PG2618" s="80">
        <v>18</v>
      </c>
      <c r="SP2618" s="80">
        <v>97.3</v>
      </c>
      <c r="VX2618" s="80">
        <v>1</v>
      </c>
      <c r="WQ2618" s="80">
        <v>0</v>
      </c>
      <c r="AGS2618" s="80">
        <v>0</v>
      </c>
      <c r="AGT2618" s="80">
        <v>0</v>
      </c>
      <c r="AGU2618" s="80">
        <v>0</v>
      </c>
      <c r="AGV2618" s="80">
        <v>0</v>
      </c>
      <c r="AGW2618" s="80">
        <v>0</v>
      </c>
      <c r="AGX2618" s="80">
        <v>0</v>
      </c>
      <c r="AGY2618" s="80">
        <v>0</v>
      </c>
      <c r="AGZ2618" s="80">
        <v>0</v>
      </c>
      <c r="AHA2618" s="80">
        <v>0</v>
      </c>
      <c r="AHB2618" s="80">
        <v>0</v>
      </c>
      <c r="AHC2618" s="80">
        <v>1</v>
      </c>
      <c r="AHD2618" s="80">
        <f>AHD27383</f>
        <v>0</v>
      </c>
      <c r="AHE2618" s="80">
        <f>AHE27383</f>
        <v>0</v>
      </c>
      <c r="AHF2618" s="80">
        <f>AHF27383</f>
        <v>0</v>
      </c>
      <c r="AHH2618" s="80">
        <f>AHH27383</f>
        <v>0</v>
      </c>
      <c r="AHI2618" s="80">
        <f>AHI27383</f>
        <v>0</v>
      </c>
      <c r="AHK2618" s="80">
        <f>AHK27383</f>
        <v>0</v>
      </c>
      <c r="AHL2618" s="80">
        <f t="shared" ref="AHL2618:AHQ2618" si="0">AHL27383</f>
        <v>0</v>
      </c>
      <c r="AHM2618" s="80">
        <f t="shared" si="0"/>
        <v>0</v>
      </c>
      <c r="AHN2618" s="80">
        <f t="shared" si="0"/>
        <v>0</v>
      </c>
      <c r="AHO2618" s="80">
        <f t="shared" si="0"/>
        <v>0</v>
      </c>
      <c r="AHP2618" s="80">
        <f t="shared" si="0"/>
        <v>0</v>
      </c>
      <c r="AHQ2618" s="80">
        <f t="shared" si="0"/>
        <v>0</v>
      </c>
      <c r="AHR2618" s="80">
        <v>0</v>
      </c>
      <c r="AIM2618" s="80">
        <v>0</v>
      </c>
      <c r="AIN2618" s="80">
        <v>0</v>
      </c>
      <c r="AIO2618" s="80">
        <v>0</v>
      </c>
      <c r="AIT2618" s="80">
        <v>1</v>
      </c>
      <c r="AIU2618" s="80">
        <v>0</v>
      </c>
      <c r="AIV2618" s="80">
        <v>0</v>
      </c>
      <c r="AIW2618" s="80">
        <v>0</v>
      </c>
      <c r="AIX2618" s="80">
        <v>27</v>
      </c>
    </row>
    <row r="2619" spans="1:951" s="14" customFormat="1">
      <c r="A2619" s="14">
        <v>542</v>
      </c>
      <c r="B2619" s="14">
        <v>1</v>
      </c>
      <c r="C2619" s="14">
        <v>1</v>
      </c>
      <c r="D2619" s="14" t="s">
        <v>3420</v>
      </c>
      <c r="O2619" s="14">
        <v>0</v>
      </c>
      <c r="Z2619" s="14">
        <v>0</v>
      </c>
      <c r="AA2619" s="14">
        <v>1</v>
      </c>
      <c r="AB2619" s="14" t="s">
        <v>10933</v>
      </c>
      <c r="AC2619" s="14">
        <v>0</v>
      </c>
      <c r="AD2619" s="14">
        <v>0</v>
      </c>
      <c r="AE2619" s="14">
        <v>3</v>
      </c>
      <c r="AF2619" s="14">
        <v>0</v>
      </c>
      <c r="AG2619" s="14">
        <v>0</v>
      </c>
      <c r="AI2619" s="14">
        <v>98</v>
      </c>
      <c r="DR2619" s="14">
        <v>78</v>
      </c>
      <c r="HA2619" s="14">
        <v>2</v>
      </c>
      <c r="HT2619" s="14">
        <v>0</v>
      </c>
      <c r="IP2619" s="14">
        <v>96</v>
      </c>
      <c r="LX2619" s="14">
        <v>82</v>
      </c>
      <c r="PG2619" s="14">
        <v>24</v>
      </c>
      <c r="SP2619" s="14">
        <v>96.6</v>
      </c>
      <c r="VX2619" s="14">
        <v>1</v>
      </c>
      <c r="WQ2619" s="14">
        <v>0</v>
      </c>
      <c r="ACG2619" s="14">
        <v>194</v>
      </c>
      <c r="AGS2619" s="14">
        <v>1</v>
      </c>
      <c r="AGT2619" s="14">
        <v>0</v>
      </c>
      <c r="AGU2619" s="14">
        <v>0</v>
      </c>
      <c r="AGV2619" s="14">
        <v>1</v>
      </c>
      <c r="AGW2619" s="14">
        <v>0</v>
      </c>
      <c r="AGX2619" s="14">
        <v>0</v>
      </c>
      <c r="AGY2619" s="14">
        <v>0</v>
      </c>
      <c r="AGZ2619" s="14">
        <v>0</v>
      </c>
      <c r="AHA2619" s="14">
        <v>0</v>
      </c>
      <c r="AHB2619" s="14">
        <v>0</v>
      </c>
      <c r="AHC2619" s="14">
        <v>1</v>
      </c>
      <c r="AHD2619" s="14">
        <v>0</v>
      </c>
      <c r="AHE2619" s="14">
        <v>0</v>
      </c>
      <c r="AHF2619" s="14">
        <v>0</v>
      </c>
      <c r="AHH2619" s="14">
        <v>0</v>
      </c>
      <c r="AHI2619" s="14">
        <v>0</v>
      </c>
      <c r="AHK2619" s="14">
        <v>0</v>
      </c>
      <c r="AHL2619" s="14">
        <v>0</v>
      </c>
      <c r="AHM2619" s="14">
        <v>0</v>
      </c>
      <c r="AHN2619" s="14">
        <v>0</v>
      </c>
      <c r="AHO2619" s="14">
        <v>0</v>
      </c>
      <c r="AHP2619" s="14">
        <v>0</v>
      </c>
      <c r="AHQ2619" s="14">
        <v>0</v>
      </c>
      <c r="AHR2619" s="14">
        <v>0</v>
      </c>
      <c r="AIM2619" s="14">
        <v>0</v>
      </c>
      <c r="AIN2619" s="14">
        <v>0</v>
      </c>
      <c r="AIO2619" s="14">
        <v>0</v>
      </c>
      <c r="AIP2619" s="14">
        <v>0</v>
      </c>
      <c r="AIQ2619" s="14">
        <v>0</v>
      </c>
      <c r="AIR2619" s="14">
        <v>0</v>
      </c>
      <c r="AIS2619" s="14">
        <v>1</v>
      </c>
      <c r="AIT2619" s="14">
        <v>1</v>
      </c>
      <c r="AIU2619" s="14">
        <v>0</v>
      </c>
      <c r="AIV2619" s="14">
        <v>0</v>
      </c>
      <c r="AIW2619" s="14">
        <v>0</v>
      </c>
      <c r="AIX2619" s="14">
        <v>86</v>
      </c>
    </row>
    <row r="2620" spans="1:951" s="1" customFormat="1">
      <c r="B2620" s="1">
        <v>2</v>
      </c>
      <c r="C2620" s="1">
        <v>1</v>
      </c>
      <c r="D2620" s="1" t="s">
        <v>7942</v>
      </c>
      <c r="O2620" s="1">
        <v>0</v>
      </c>
      <c r="Z2620" s="1">
        <v>0</v>
      </c>
      <c r="AA2620" s="1">
        <v>2</v>
      </c>
      <c r="AB2620" s="1" t="s">
        <v>10934</v>
      </c>
      <c r="AC2620" s="1">
        <v>0</v>
      </c>
      <c r="AD2620" s="1">
        <v>0</v>
      </c>
      <c r="AE2620" s="1">
        <v>1</v>
      </c>
      <c r="AF2620" s="1">
        <v>0</v>
      </c>
      <c r="AG2620" s="1">
        <v>0</v>
      </c>
      <c r="AI2620" s="1">
        <v>130</v>
      </c>
      <c r="AJ2620" s="1">
        <v>128</v>
      </c>
      <c r="DR2620" s="1">
        <v>64</v>
      </c>
      <c r="DS2620" s="1">
        <v>64</v>
      </c>
      <c r="HA2620" s="1">
        <v>2</v>
      </c>
      <c r="HB2620" s="1">
        <v>0</v>
      </c>
      <c r="HT2620" s="1">
        <v>0</v>
      </c>
      <c r="HU2620" s="1">
        <v>0</v>
      </c>
      <c r="IP2620" s="1">
        <v>96</v>
      </c>
      <c r="IQ2620" s="1">
        <v>98.5</v>
      </c>
      <c r="LX2620" s="1">
        <v>84</v>
      </c>
      <c r="LY2620" s="1">
        <v>80</v>
      </c>
      <c r="PG2620" s="1">
        <v>20</v>
      </c>
      <c r="PH2620" s="1">
        <v>24</v>
      </c>
      <c r="SP2620" s="1">
        <v>96.6</v>
      </c>
      <c r="SQ2620" s="1">
        <v>96.2</v>
      </c>
      <c r="VX2620" s="1">
        <v>1</v>
      </c>
      <c r="VY2620" s="1">
        <v>1</v>
      </c>
      <c r="WQ2620" s="1">
        <v>0</v>
      </c>
      <c r="WR2620" s="1">
        <v>0</v>
      </c>
      <c r="ACG2620" s="1">
        <v>96</v>
      </c>
      <c r="AGS2620" s="1">
        <v>1</v>
      </c>
      <c r="AGT2620" s="1">
        <v>0</v>
      </c>
      <c r="AGU2620" s="1">
        <v>0</v>
      </c>
      <c r="AGV2620" s="1">
        <v>1</v>
      </c>
      <c r="AGW2620" s="1">
        <v>0</v>
      </c>
      <c r="AGX2620" s="1">
        <v>1</v>
      </c>
      <c r="AGY2620" s="1">
        <v>0</v>
      </c>
      <c r="AGZ2620" s="1">
        <v>0</v>
      </c>
      <c r="AHA2620" s="1">
        <v>0</v>
      </c>
      <c r="AHB2620" s="1">
        <v>0</v>
      </c>
      <c r="AHC2620" s="1">
        <v>1</v>
      </c>
      <c r="AHD2620" s="1">
        <v>0</v>
      </c>
      <c r="AHE2620" s="1">
        <v>0</v>
      </c>
      <c r="AHF2620" s="1">
        <v>0</v>
      </c>
      <c r="AHH2620" s="1">
        <v>0</v>
      </c>
      <c r="AHI2620" s="1">
        <v>0</v>
      </c>
      <c r="AHK2620" s="1">
        <v>0</v>
      </c>
      <c r="AHL2620" s="1">
        <v>0</v>
      </c>
      <c r="AHM2620" s="1">
        <v>0</v>
      </c>
      <c r="AHN2620" s="1">
        <v>0</v>
      </c>
      <c r="AHO2620" s="1">
        <v>0</v>
      </c>
      <c r="AHP2620" s="1">
        <v>0</v>
      </c>
      <c r="AHQ2620" s="1">
        <v>0</v>
      </c>
      <c r="AHR2620" s="1">
        <v>0</v>
      </c>
      <c r="AIM2620" s="1">
        <v>0</v>
      </c>
      <c r="AIN2620" s="1">
        <v>0</v>
      </c>
      <c r="AIO2620" s="1">
        <v>0</v>
      </c>
      <c r="AIP2620" s="1">
        <v>0</v>
      </c>
      <c r="AIQ2620" s="1">
        <v>0</v>
      </c>
      <c r="AIR2620" s="1">
        <v>0</v>
      </c>
      <c r="AIT2620" s="1">
        <v>2</v>
      </c>
      <c r="AIU2620" s="1">
        <v>0</v>
      </c>
      <c r="AIV2620" s="1">
        <v>0</v>
      </c>
      <c r="AIW2620" s="1">
        <v>0</v>
      </c>
      <c r="AIX2620" s="1">
        <v>31</v>
      </c>
      <c r="AIY2620" s="1">
        <v>50</v>
      </c>
    </row>
    <row r="2621" spans="1:951" s="1" customFormat="1">
      <c r="B2621" s="1">
        <v>3</v>
      </c>
      <c r="C2621" s="1">
        <v>0</v>
      </c>
      <c r="Z2621" s="1">
        <v>0</v>
      </c>
      <c r="AA2621" s="1">
        <v>0</v>
      </c>
      <c r="AB2621" s="1" t="s">
        <v>10935</v>
      </c>
      <c r="AD2621" s="1">
        <v>0</v>
      </c>
      <c r="AF2621" s="1">
        <v>0</v>
      </c>
      <c r="AI2621" s="1">
        <v>142</v>
      </c>
      <c r="AJ2621" s="1">
        <v>128</v>
      </c>
      <c r="DR2621" s="1">
        <v>70</v>
      </c>
      <c r="DS2621" s="1">
        <v>66</v>
      </c>
      <c r="HA2621" s="1">
        <v>2</v>
      </c>
      <c r="HB2621" s="1">
        <v>2</v>
      </c>
      <c r="HT2621" s="1">
        <v>0</v>
      </c>
      <c r="HU2621" s="1">
        <v>0</v>
      </c>
      <c r="IP2621" s="1">
        <v>96</v>
      </c>
      <c r="IQ2621" s="1">
        <v>93</v>
      </c>
      <c r="LX2621" s="1">
        <v>80</v>
      </c>
      <c r="LY2621" s="1">
        <v>87</v>
      </c>
      <c r="PG2621" s="1">
        <v>24</v>
      </c>
      <c r="PH2621" s="1">
        <v>24</v>
      </c>
      <c r="SP2621" s="1">
        <v>97.1</v>
      </c>
      <c r="SQ2621" s="1">
        <v>96.2</v>
      </c>
      <c r="VX2621" s="1">
        <v>1</v>
      </c>
      <c r="VY2621" s="1">
        <v>1</v>
      </c>
      <c r="WQ2621" s="1">
        <v>0</v>
      </c>
      <c r="WR2621" s="1">
        <v>0</v>
      </c>
      <c r="ACG2621" s="1">
        <v>104</v>
      </c>
      <c r="AGS2621" s="1">
        <v>1</v>
      </c>
      <c r="AGT2621" s="1">
        <v>0</v>
      </c>
      <c r="AGU2621" s="1">
        <v>0</v>
      </c>
      <c r="AGV2621" s="1">
        <v>1</v>
      </c>
      <c r="AGW2621" s="1">
        <v>0</v>
      </c>
      <c r="AGX2621" s="1">
        <v>1</v>
      </c>
      <c r="AGY2621" s="1">
        <v>0</v>
      </c>
      <c r="AGZ2621" s="1">
        <v>0</v>
      </c>
      <c r="AHA2621" s="1">
        <v>0</v>
      </c>
      <c r="AHB2621" s="1">
        <v>0</v>
      </c>
      <c r="AHC2621" s="1">
        <v>1</v>
      </c>
      <c r="AHD2621" s="1">
        <v>0</v>
      </c>
      <c r="AHE2621" s="1">
        <v>0</v>
      </c>
      <c r="AHF2621" s="1">
        <v>0</v>
      </c>
      <c r="AHH2621" s="1">
        <v>0</v>
      </c>
      <c r="AHI2621" s="1">
        <v>0</v>
      </c>
      <c r="AHK2621" s="1">
        <v>0</v>
      </c>
      <c r="AHL2621" s="1">
        <v>0</v>
      </c>
      <c r="AHM2621" s="1">
        <v>0</v>
      </c>
      <c r="AHN2621" s="1">
        <v>0</v>
      </c>
      <c r="AHO2621" s="1">
        <v>0</v>
      </c>
      <c r="AHP2621" s="1">
        <v>0</v>
      </c>
      <c r="AHQ2621" s="1">
        <v>0</v>
      </c>
      <c r="AHR2621" s="1">
        <v>0</v>
      </c>
      <c r="AIM2621" s="1">
        <v>0</v>
      </c>
      <c r="AIN2621" s="1">
        <v>0</v>
      </c>
      <c r="AIO2621" s="1">
        <v>0</v>
      </c>
      <c r="AIP2621" s="1">
        <v>0</v>
      </c>
      <c r="AIQ2621" s="1">
        <v>0</v>
      </c>
      <c r="AIR2621" s="1">
        <v>0</v>
      </c>
      <c r="AIT2621" s="1">
        <v>2</v>
      </c>
      <c r="AIU2621" s="1">
        <v>0</v>
      </c>
      <c r="AIV2621" s="1">
        <v>0</v>
      </c>
      <c r="AIW2621" s="1">
        <v>0</v>
      </c>
      <c r="AIX2621" s="1">
        <v>56</v>
      </c>
      <c r="AIY2621" s="1">
        <v>75</v>
      </c>
    </row>
    <row r="2622" spans="1:951" s="1" customFormat="1">
      <c r="B2622" s="1">
        <v>4</v>
      </c>
      <c r="C2622" s="1">
        <v>1</v>
      </c>
      <c r="D2622" s="1" t="s">
        <v>9591</v>
      </c>
      <c r="O2622" s="1">
        <v>1</v>
      </c>
      <c r="Z2622" s="1">
        <v>0</v>
      </c>
      <c r="AA2622" s="1">
        <v>1</v>
      </c>
      <c r="AB2622" s="1" t="s">
        <v>10936</v>
      </c>
      <c r="AD2622" s="1">
        <v>0</v>
      </c>
      <c r="AF2622" s="1">
        <v>0</v>
      </c>
      <c r="AI2622" s="1">
        <v>132</v>
      </c>
      <c r="AJ2622" s="1">
        <v>122</v>
      </c>
      <c r="DR2622" s="1">
        <v>72</v>
      </c>
      <c r="DS2622" s="1">
        <v>62</v>
      </c>
      <c r="HA2622" s="1">
        <v>0</v>
      </c>
      <c r="HB2622" s="1">
        <v>0</v>
      </c>
      <c r="HT2622" s="1">
        <v>0</v>
      </c>
      <c r="HU2622" s="1">
        <v>0</v>
      </c>
      <c r="IP2622" s="1">
        <v>97</v>
      </c>
      <c r="IQ2622" s="1">
        <v>95</v>
      </c>
      <c r="LX2622" s="1">
        <v>88</v>
      </c>
      <c r="LY2622" s="1">
        <v>86</v>
      </c>
      <c r="PG2622" s="1">
        <v>24</v>
      </c>
      <c r="PH2622" s="1">
        <v>24</v>
      </c>
      <c r="SP2622" s="1">
        <v>97.7</v>
      </c>
      <c r="SQ2622" s="1">
        <v>96</v>
      </c>
      <c r="VX2622" s="1">
        <v>1</v>
      </c>
      <c r="VY2622" s="1">
        <v>1</v>
      </c>
      <c r="WQ2622" s="1">
        <v>0</v>
      </c>
      <c r="WR2622" s="1">
        <v>0</v>
      </c>
      <c r="ACG2622" s="1">
        <v>134</v>
      </c>
      <c r="AGS2622" s="1">
        <v>0</v>
      </c>
      <c r="AGT2622" s="1">
        <v>0</v>
      </c>
      <c r="AGU2622" s="1">
        <v>0</v>
      </c>
      <c r="AGV2622" s="1">
        <v>0</v>
      </c>
      <c r="AGW2622" s="1">
        <v>0</v>
      </c>
      <c r="AGX2622" s="1">
        <v>1</v>
      </c>
      <c r="AGY2622" s="1">
        <v>0</v>
      </c>
      <c r="AGZ2622" s="1">
        <v>0</v>
      </c>
      <c r="AHA2622" s="1">
        <v>0</v>
      </c>
      <c r="AHB2622" s="1">
        <v>0</v>
      </c>
      <c r="AHC2622" s="1">
        <v>1</v>
      </c>
      <c r="AHD2622" s="1">
        <v>0</v>
      </c>
      <c r="AHE2622" s="1">
        <v>0</v>
      </c>
      <c r="AHF2622" s="1">
        <v>0</v>
      </c>
      <c r="AHH2622" s="1">
        <v>0</v>
      </c>
      <c r="AHI2622" s="1">
        <v>0</v>
      </c>
      <c r="AHK2622" s="1">
        <v>0</v>
      </c>
      <c r="AHL2622" s="1">
        <v>0</v>
      </c>
      <c r="AHM2622" s="1">
        <v>0</v>
      </c>
      <c r="AHN2622" s="1">
        <v>0</v>
      </c>
      <c r="AHO2622" s="1">
        <v>0</v>
      </c>
      <c r="AHP2622" s="1">
        <v>0</v>
      </c>
      <c r="AHQ2622" s="1">
        <v>0</v>
      </c>
      <c r="AHR2622" s="1">
        <v>0</v>
      </c>
      <c r="AIM2622" s="1">
        <v>0</v>
      </c>
      <c r="AIN2622" s="1">
        <v>0</v>
      </c>
      <c r="AIO2622" s="1">
        <v>0</v>
      </c>
      <c r="AIP2622" s="1">
        <v>0</v>
      </c>
      <c r="AIQ2622" s="1">
        <v>0</v>
      </c>
      <c r="AIR2622" s="1">
        <v>0</v>
      </c>
      <c r="AIT2622" s="1">
        <v>2</v>
      </c>
      <c r="AIU2622" s="1">
        <v>0</v>
      </c>
      <c r="AIV2622" s="1">
        <v>0</v>
      </c>
      <c r="AIW2622" s="1">
        <v>0</v>
      </c>
      <c r="AIX2622" s="1">
        <v>43</v>
      </c>
      <c r="AIY2622" s="1">
        <v>74</v>
      </c>
    </row>
    <row r="2623" spans="1:951" s="80" customFormat="1" ht="15" customHeight="1">
      <c r="B2623" s="80">
        <v>5</v>
      </c>
      <c r="C2623" s="80">
        <v>0</v>
      </c>
      <c r="Z2623" s="80">
        <v>0</v>
      </c>
      <c r="AA2623" s="80">
        <v>2</v>
      </c>
      <c r="AB2623" s="80" t="s">
        <v>10937</v>
      </c>
      <c r="AI2623" s="80">
        <v>118</v>
      </c>
      <c r="DR2623" s="80">
        <v>60</v>
      </c>
      <c r="HA2623" s="80">
        <v>0</v>
      </c>
      <c r="HT2623" s="80">
        <v>0</v>
      </c>
      <c r="IP2623" s="80">
        <v>99</v>
      </c>
      <c r="LX2623" s="80">
        <v>82</v>
      </c>
      <c r="PG2623" s="80">
        <v>20</v>
      </c>
      <c r="SP2623" s="80">
        <v>96.7</v>
      </c>
      <c r="VX2623" s="80">
        <v>1</v>
      </c>
      <c r="WQ2623" s="80">
        <v>0</v>
      </c>
      <c r="AGS2623" s="80">
        <v>0</v>
      </c>
      <c r="AGT2623" s="80">
        <v>0</v>
      </c>
      <c r="AGU2623" s="80">
        <v>0</v>
      </c>
      <c r="AGV2623" s="80">
        <v>0</v>
      </c>
      <c r="AGW2623" s="80">
        <v>0</v>
      </c>
      <c r="AGX2623" s="80">
        <v>1</v>
      </c>
      <c r="AGY2623" s="80">
        <v>0</v>
      </c>
      <c r="AGZ2623" s="80">
        <v>0</v>
      </c>
      <c r="AHA2623" s="80">
        <v>0</v>
      </c>
      <c r="AHB2623" s="80">
        <v>0</v>
      </c>
      <c r="AHC2623" s="80">
        <v>1</v>
      </c>
      <c r="AHD2623" s="80">
        <v>0</v>
      </c>
      <c r="AHE2623" s="80">
        <v>0</v>
      </c>
      <c r="AHF2623" s="80">
        <v>0</v>
      </c>
      <c r="AHH2623" s="18">
        <v>0</v>
      </c>
      <c r="AHI2623" s="80">
        <v>0</v>
      </c>
      <c r="AHK2623" s="80">
        <v>0</v>
      </c>
      <c r="AHL2623" s="80">
        <v>0</v>
      </c>
      <c r="AHM2623" s="80">
        <v>0</v>
      </c>
      <c r="AHN2623" s="80">
        <v>0</v>
      </c>
      <c r="AHO2623" s="80">
        <v>0</v>
      </c>
      <c r="AHP2623" s="80">
        <v>0</v>
      </c>
      <c r="AHQ2623" s="18">
        <v>0</v>
      </c>
      <c r="AHR2623" s="80">
        <v>0</v>
      </c>
      <c r="AIM2623" s="80">
        <v>0</v>
      </c>
      <c r="AIN2623" s="80">
        <v>0</v>
      </c>
      <c r="AIO2623" s="80">
        <v>0</v>
      </c>
      <c r="AIP2623" s="80">
        <v>0</v>
      </c>
      <c r="AIQ2623" s="80">
        <v>0</v>
      </c>
      <c r="AIR2623" s="80">
        <v>0</v>
      </c>
      <c r="AIT2623" s="80">
        <v>1</v>
      </c>
      <c r="AIU2623" s="80">
        <v>0</v>
      </c>
      <c r="AIV2623" s="80">
        <v>0</v>
      </c>
      <c r="AIW2623" s="80">
        <v>0</v>
      </c>
      <c r="AIX2623" s="80">
        <v>25</v>
      </c>
      <c r="AJC2623" s="18"/>
    </row>
    <row r="2624" spans="1:951" s="1" customFormat="1">
      <c r="A2624" s="1">
        <v>543</v>
      </c>
      <c r="B2624" s="1">
        <v>1</v>
      </c>
      <c r="C2624" s="1">
        <v>1</v>
      </c>
      <c r="D2624" s="1" t="s">
        <v>10938</v>
      </c>
      <c r="O2624" s="1">
        <v>0</v>
      </c>
      <c r="Z2624" s="1">
        <v>0</v>
      </c>
      <c r="AA2624" s="1">
        <v>2</v>
      </c>
      <c r="AB2624" s="1" t="s">
        <v>10939</v>
      </c>
      <c r="AI2624" s="1">
        <v>124</v>
      </c>
      <c r="DR2624" s="1">
        <v>66</v>
      </c>
      <c r="HA2624" s="1">
        <v>2</v>
      </c>
      <c r="HT2624" s="1">
        <v>0</v>
      </c>
      <c r="IP2624" s="1">
        <v>96</v>
      </c>
      <c r="LX2624" s="1">
        <v>86</v>
      </c>
      <c r="PG2624" s="1">
        <v>18</v>
      </c>
      <c r="SP2624" s="1">
        <v>98.1</v>
      </c>
      <c r="VX2624" s="1">
        <v>1</v>
      </c>
      <c r="WQ2624" s="1">
        <v>0</v>
      </c>
      <c r="AGS2624" s="1">
        <v>1</v>
      </c>
      <c r="AGT2624" s="1">
        <v>0</v>
      </c>
      <c r="AGU2624" s="1">
        <v>0</v>
      </c>
      <c r="AGV2624" s="1">
        <v>1</v>
      </c>
      <c r="AGW2624" s="1">
        <v>0</v>
      </c>
      <c r="AGX2624" s="1">
        <v>0</v>
      </c>
      <c r="AGY2624" s="1">
        <v>0</v>
      </c>
      <c r="AGZ2624" s="1">
        <v>0</v>
      </c>
      <c r="AHA2624" s="1">
        <v>0</v>
      </c>
      <c r="AHB2624" s="1">
        <v>0</v>
      </c>
      <c r="AHC2624" s="1">
        <v>1</v>
      </c>
      <c r="AHD2624" s="1">
        <v>0</v>
      </c>
      <c r="AHE2624" s="1">
        <v>0</v>
      </c>
      <c r="AHF2624" s="1">
        <v>0</v>
      </c>
      <c r="AHH2624" s="1">
        <v>0</v>
      </c>
      <c r="AHI2624" s="1">
        <v>0</v>
      </c>
      <c r="AHK2624" s="1">
        <v>0</v>
      </c>
      <c r="AHL2624" s="1">
        <v>0</v>
      </c>
      <c r="AHM2624" s="1">
        <v>0</v>
      </c>
      <c r="AHN2624" s="1">
        <v>0</v>
      </c>
      <c r="AHO2624" s="1">
        <v>0</v>
      </c>
      <c r="AHP2624" s="1">
        <v>0</v>
      </c>
      <c r="AHQ2624" s="1">
        <v>0</v>
      </c>
      <c r="AHR2624" s="1">
        <v>0</v>
      </c>
      <c r="AIM2624" s="1">
        <v>0</v>
      </c>
      <c r="AIN2624" s="1">
        <v>0</v>
      </c>
      <c r="AIO2624" s="1">
        <v>0</v>
      </c>
      <c r="AIP2624" s="1">
        <v>1</v>
      </c>
      <c r="AIQ2624" s="1">
        <v>1</v>
      </c>
      <c r="AIR2624" s="1">
        <v>1</v>
      </c>
      <c r="AIS2624" s="1">
        <v>1</v>
      </c>
      <c r="AIT2624" s="1">
        <v>1</v>
      </c>
      <c r="AIU2624" s="1">
        <v>0</v>
      </c>
      <c r="AIV2624" s="1">
        <v>0</v>
      </c>
      <c r="AIW2624" s="1">
        <v>0</v>
      </c>
      <c r="AIX2624" s="1">
        <v>41</v>
      </c>
    </row>
    <row r="2625" spans="1:939" s="1" customFormat="1">
      <c r="B2625" s="1">
        <v>2</v>
      </c>
      <c r="C2625" s="1">
        <v>0</v>
      </c>
      <c r="Z2625" s="1">
        <v>0</v>
      </c>
      <c r="AA2625" s="1">
        <v>2</v>
      </c>
      <c r="AB2625" s="1" t="s">
        <v>10940</v>
      </c>
      <c r="AI2625" s="1">
        <v>118</v>
      </c>
      <c r="AJ2625" s="1">
        <v>118</v>
      </c>
      <c r="DR2625" s="1">
        <v>62</v>
      </c>
      <c r="DS2625" s="1">
        <v>68</v>
      </c>
      <c r="HA2625" s="1">
        <v>2</v>
      </c>
      <c r="HB2625" s="1">
        <v>2</v>
      </c>
      <c r="HT2625" s="1">
        <v>0</v>
      </c>
      <c r="HU2625" s="1">
        <v>0</v>
      </c>
      <c r="IP2625" s="1">
        <v>99</v>
      </c>
      <c r="IQ2625" s="1">
        <v>98</v>
      </c>
      <c r="LX2625" s="1">
        <v>70</v>
      </c>
      <c r="LY2625" s="1">
        <v>70</v>
      </c>
      <c r="PG2625" s="1">
        <v>16</v>
      </c>
      <c r="PH2625" s="1">
        <v>16</v>
      </c>
      <c r="SP2625" s="1">
        <v>97.9</v>
      </c>
      <c r="SQ2625" s="1">
        <v>97.7</v>
      </c>
      <c r="VX2625" s="1">
        <v>1</v>
      </c>
      <c r="VY2625" s="1">
        <v>1</v>
      </c>
      <c r="WQ2625" s="1">
        <v>0</v>
      </c>
      <c r="WR2625" s="1">
        <v>0</v>
      </c>
      <c r="AGS2625" s="1">
        <v>1</v>
      </c>
      <c r="AGT2625" s="1">
        <v>0</v>
      </c>
      <c r="AGU2625" s="1">
        <v>0</v>
      </c>
      <c r="AGV2625" s="1">
        <v>1</v>
      </c>
      <c r="AGW2625" s="1">
        <v>0</v>
      </c>
      <c r="AGX2625" s="1">
        <v>0</v>
      </c>
      <c r="AGY2625" s="1">
        <v>0</v>
      </c>
      <c r="AGZ2625" s="1">
        <v>0</v>
      </c>
      <c r="AHA2625" s="1">
        <v>0</v>
      </c>
      <c r="AHB2625" s="1">
        <v>0</v>
      </c>
      <c r="AHC2625" s="1">
        <v>1</v>
      </c>
      <c r="AHD2625" s="1">
        <v>0</v>
      </c>
      <c r="AHE2625" s="1">
        <v>0</v>
      </c>
      <c r="AHF2625" s="1">
        <v>0</v>
      </c>
      <c r="AHH2625" s="1">
        <v>0</v>
      </c>
      <c r="AHI2625" s="1">
        <v>0</v>
      </c>
      <c r="AHK2625" s="1">
        <v>0</v>
      </c>
      <c r="AHL2625" s="1">
        <v>0</v>
      </c>
      <c r="AHM2625" s="1">
        <v>0</v>
      </c>
      <c r="AHN2625" s="1">
        <v>0</v>
      </c>
      <c r="AHO2625" s="1">
        <v>0</v>
      </c>
      <c r="AHP2625" s="1">
        <v>0</v>
      </c>
      <c r="AHQ2625" s="1">
        <v>0</v>
      </c>
      <c r="AHR2625" s="1">
        <v>0</v>
      </c>
      <c r="AIM2625" s="1">
        <v>0</v>
      </c>
      <c r="AIN2625" s="1">
        <v>0</v>
      </c>
      <c r="AIO2625" s="1">
        <v>0</v>
      </c>
      <c r="AIT2625" s="1">
        <v>2</v>
      </c>
      <c r="AIU2625" s="1">
        <v>0</v>
      </c>
      <c r="AIV2625" s="1">
        <v>0</v>
      </c>
      <c r="AIW2625" s="1">
        <v>0</v>
      </c>
      <c r="AIX2625" s="1">
        <v>22</v>
      </c>
      <c r="AIY2625" s="1">
        <v>46</v>
      </c>
    </row>
    <row r="2626" spans="1:939" s="1" customFormat="1">
      <c r="B2626" s="1">
        <v>3</v>
      </c>
      <c r="C2626" s="1">
        <v>0</v>
      </c>
      <c r="Z2626" s="1">
        <v>0</v>
      </c>
      <c r="AA2626" s="1">
        <v>2</v>
      </c>
      <c r="AB2626" s="1" t="s">
        <v>10941</v>
      </c>
      <c r="AF2626" s="1">
        <v>0</v>
      </c>
      <c r="AI2626" s="1">
        <v>128</v>
      </c>
      <c r="AJ2626" s="1">
        <v>128</v>
      </c>
      <c r="DR2626" s="1">
        <v>62</v>
      </c>
      <c r="DS2626" s="1">
        <v>76</v>
      </c>
      <c r="HA2626" s="1">
        <v>2</v>
      </c>
      <c r="HB2626" s="1">
        <v>2</v>
      </c>
      <c r="HT2626" s="1">
        <v>0</v>
      </c>
      <c r="HU2626" s="1">
        <v>0</v>
      </c>
      <c r="IP2626" s="1">
        <v>99</v>
      </c>
      <c r="IQ2626" s="1">
        <v>98</v>
      </c>
      <c r="LX2626" s="1">
        <v>70</v>
      </c>
      <c r="LY2626" s="1">
        <v>73</v>
      </c>
      <c r="PG2626" s="1">
        <v>16</v>
      </c>
      <c r="PH2626" s="1">
        <v>16</v>
      </c>
      <c r="SP2626" s="1">
        <v>97.7</v>
      </c>
      <c r="SQ2626" s="1">
        <v>97.6</v>
      </c>
      <c r="VX2626" s="1">
        <v>0</v>
      </c>
      <c r="VY2626" s="1">
        <v>0</v>
      </c>
      <c r="WQ2626" s="1">
        <v>0</v>
      </c>
      <c r="WR2626" s="1">
        <v>0</v>
      </c>
      <c r="AGS2626" s="1">
        <v>1</v>
      </c>
      <c r="AGT2626" s="1">
        <v>0</v>
      </c>
      <c r="AGU2626" s="1">
        <v>0</v>
      </c>
      <c r="AGV2626" s="1">
        <v>1</v>
      </c>
      <c r="AGW2626" s="1">
        <v>0</v>
      </c>
      <c r="AGX2626" s="1">
        <v>0</v>
      </c>
      <c r="AGY2626" s="1">
        <v>0</v>
      </c>
      <c r="AGZ2626" s="1">
        <v>0</v>
      </c>
      <c r="AHA2626" s="1">
        <v>0</v>
      </c>
      <c r="AHB2626" s="1">
        <v>0</v>
      </c>
      <c r="AHC2626" s="1">
        <v>1</v>
      </c>
      <c r="AHD2626" s="1">
        <v>0</v>
      </c>
      <c r="AHE2626" s="1">
        <v>0</v>
      </c>
      <c r="AHF2626" s="1">
        <v>0</v>
      </c>
      <c r="AHH2626" s="1">
        <v>0</v>
      </c>
      <c r="AHI2626" s="1">
        <v>0</v>
      </c>
      <c r="AHK2626" s="1">
        <v>0</v>
      </c>
      <c r="AHL2626" s="1">
        <v>0</v>
      </c>
      <c r="AHM2626" s="1">
        <v>0</v>
      </c>
      <c r="AHN2626" s="1">
        <v>0</v>
      </c>
      <c r="AHO2626" s="1">
        <v>0</v>
      </c>
      <c r="AHP2626" s="1">
        <v>0</v>
      </c>
      <c r="AHQ2626" s="1">
        <v>0</v>
      </c>
      <c r="AHR2626" s="1">
        <v>2</v>
      </c>
      <c r="AIM2626" s="1">
        <v>0</v>
      </c>
      <c r="AIN2626" s="1">
        <v>0</v>
      </c>
      <c r="AIO2626" s="1">
        <v>0</v>
      </c>
      <c r="AIT2626" s="1">
        <v>2</v>
      </c>
      <c r="AIU2626" s="1">
        <v>0</v>
      </c>
      <c r="AIV2626" s="1">
        <v>0</v>
      </c>
      <c r="AIW2626" s="1">
        <v>0</v>
      </c>
      <c r="AIX2626" s="1">
        <v>47</v>
      </c>
      <c r="AIY2626" s="1">
        <v>10</v>
      </c>
    </row>
    <row r="2627" spans="1:939" s="1" customFormat="1">
      <c r="B2627" s="1">
        <v>4</v>
      </c>
      <c r="C2627" s="1">
        <v>1</v>
      </c>
      <c r="D2627" s="1" t="s">
        <v>8218</v>
      </c>
      <c r="O2627" s="1">
        <v>1</v>
      </c>
      <c r="Z2627" s="1">
        <v>0</v>
      </c>
      <c r="AA2627" s="1">
        <v>1</v>
      </c>
      <c r="AB2627" s="1" t="s">
        <v>10942</v>
      </c>
      <c r="AI2627" s="1">
        <v>122</v>
      </c>
      <c r="AJ2627" s="1">
        <v>118</v>
      </c>
      <c r="DR2627" s="1">
        <v>58</v>
      </c>
      <c r="DS2627" s="1">
        <v>54</v>
      </c>
      <c r="HA2627" s="1">
        <v>2</v>
      </c>
      <c r="HB2627" s="1">
        <v>2</v>
      </c>
      <c r="HT2627" s="1">
        <v>0</v>
      </c>
      <c r="HU2627" s="1">
        <v>0</v>
      </c>
      <c r="IP2627" s="1">
        <v>99</v>
      </c>
      <c r="IQ2627" s="1">
        <v>96</v>
      </c>
      <c r="LX2627" s="1">
        <v>71</v>
      </c>
      <c r="LY2627" s="1">
        <v>70</v>
      </c>
      <c r="PG2627" s="1">
        <v>16</v>
      </c>
      <c r="PH2627" s="1">
        <v>16</v>
      </c>
      <c r="SP2627" s="1">
        <v>97.7</v>
      </c>
      <c r="SQ2627" s="1">
        <v>96.6</v>
      </c>
      <c r="VX2627" s="1">
        <v>1</v>
      </c>
      <c r="VY2627" s="1">
        <v>1</v>
      </c>
      <c r="WQ2627" s="1">
        <v>0</v>
      </c>
      <c r="WR2627" s="1">
        <v>0</v>
      </c>
      <c r="AGS2627" s="1">
        <v>1</v>
      </c>
      <c r="AGT2627" s="1">
        <v>0</v>
      </c>
      <c r="AGU2627" s="1">
        <v>0</v>
      </c>
      <c r="AGV2627" s="1">
        <v>1</v>
      </c>
      <c r="AGW2627" s="1">
        <v>0</v>
      </c>
      <c r="AGX2627" s="1">
        <v>0</v>
      </c>
      <c r="AGY2627" s="1">
        <v>0</v>
      </c>
      <c r="AGZ2627" s="1">
        <v>0</v>
      </c>
      <c r="AHA2627" s="1">
        <v>0</v>
      </c>
      <c r="AHB2627" s="1">
        <v>0</v>
      </c>
      <c r="AHC2627" s="1">
        <v>1</v>
      </c>
      <c r="AHD2627" s="1">
        <v>0</v>
      </c>
      <c r="AHE2627" s="1">
        <v>0</v>
      </c>
      <c r="AHF2627" s="1">
        <v>0</v>
      </c>
      <c r="AHH2627" s="1">
        <v>0</v>
      </c>
      <c r="AHI2627" s="1">
        <v>0</v>
      </c>
      <c r="AHK2627" s="1">
        <v>0</v>
      </c>
      <c r="AHL2627" s="1">
        <v>0</v>
      </c>
      <c r="AHM2627" s="1">
        <v>0</v>
      </c>
      <c r="AHN2627" s="1">
        <v>0</v>
      </c>
      <c r="AHO2627" s="1">
        <v>0</v>
      </c>
      <c r="AHP2627" s="1">
        <v>0</v>
      </c>
      <c r="AHQ2627" s="1">
        <v>0</v>
      </c>
      <c r="AHR2627" s="1">
        <v>3</v>
      </c>
      <c r="AIM2627" s="1">
        <v>0</v>
      </c>
      <c r="AIN2627" s="1">
        <v>0</v>
      </c>
      <c r="AIO2627" s="1">
        <v>0</v>
      </c>
      <c r="AIT2627" s="1">
        <v>2</v>
      </c>
      <c r="AIU2627" s="1">
        <v>0</v>
      </c>
      <c r="AIV2627" s="1">
        <v>0</v>
      </c>
      <c r="AIW2627" s="1">
        <v>0</v>
      </c>
      <c r="AIX2627" s="1">
        <v>51</v>
      </c>
      <c r="AIY2627" s="1">
        <v>35</v>
      </c>
    </row>
    <row r="2628" spans="1:939" s="1" customFormat="1">
      <c r="B2628" s="1">
        <v>5</v>
      </c>
      <c r="C2628" s="1">
        <v>1</v>
      </c>
      <c r="D2628" s="1" t="s">
        <v>7703</v>
      </c>
      <c r="O2628" s="1">
        <v>0</v>
      </c>
      <c r="Z2628" s="1">
        <v>0</v>
      </c>
      <c r="AA2628" s="1">
        <v>2</v>
      </c>
      <c r="AB2628" s="1" t="s">
        <v>10943</v>
      </c>
      <c r="AI2628" s="1">
        <v>114</v>
      </c>
      <c r="AJ2628" s="1">
        <v>108</v>
      </c>
      <c r="DR2628" s="1">
        <v>48</v>
      </c>
      <c r="DS2628" s="1">
        <v>70</v>
      </c>
      <c r="HA2628" s="1">
        <v>2</v>
      </c>
      <c r="HB2628" s="1">
        <v>2</v>
      </c>
      <c r="HT2628" s="1">
        <v>0</v>
      </c>
      <c r="HU2628" s="1">
        <v>0</v>
      </c>
      <c r="IP2628" s="1">
        <v>99</v>
      </c>
      <c r="IQ2628" s="1">
        <v>96</v>
      </c>
      <c r="LX2628" s="1">
        <v>73</v>
      </c>
      <c r="LY2628" s="1">
        <v>79</v>
      </c>
      <c r="PG2628" s="1">
        <v>16</v>
      </c>
      <c r="PH2628" s="1">
        <v>14</v>
      </c>
      <c r="SP2628" s="1">
        <v>96.6</v>
      </c>
      <c r="SQ2628" s="1">
        <v>96.2</v>
      </c>
      <c r="VX2628" s="1">
        <v>1</v>
      </c>
      <c r="VY2628" s="1">
        <v>1</v>
      </c>
      <c r="WQ2628" s="1">
        <v>0</v>
      </c>
      <c r="WR2628" s="1">
        <v>0</v>
      </c>
      <c r="AGS2628" s="1">
        <v>0</v>
      </c>
      <c r="AGT2628" s="1">
        <v>0</v>
      </c>
      <c r="AGU2628" s="1">
        <v>0</v>
      </c>
      <c r="AGV2628" s="1">
        <v>0</v>
      </c>
      <c r="AGW2628" s="1">
        <v>0</v>
      </c>
      <c r="AGX2628" s="1">
        <v>0</v>
      </c>
      <c r="AGY2628" s="1">
        <v>0</v>
      </c>
      <c r="AGZ2628" s="1">
        <v>0</v>
      </c>
      <c r="AHA2628" s="1">
        <v>0</v>
      </c>
      <c r="AHB2628" s="1">
        <v>0</v>
      </c>
      <c r="AHC2628" s="1">
        <v>1</v>
      </c>
      <c r="AHD2628" s="1">
        <v>0</v>
      </c>
      <c r="AHE2628" s="1">
        <v>0</v>
      </c>
      <c r="AHF2628" s="1">
        <v>0</v>
      </c>
      <c r="AHH2628" s="1">
        <v>0</v>
      </c>
      <c r="AHI2628" s="1">
        <v>0</v>
      </c>
      <c r="AHK2628" s="1">
        <v>0</v>
      </c>
      <c r="AHL2628" s="1">
        <v>0</v>
      </c>
      <c r="AHM2628" s="1">
        <v>0</v>
      </c>
      <c r="AHN2628" s="1">
        <v>0</v>
      </c>
      <c r="AHO2628" s="1">
        <v>0</v>
      </c>
      <c r="AHP2628" s="1">
        <v>0</v>
      </c>
      <c r="AHQ2628" s="1">
        <v>0</v>
      </c>
      <c r="AHR2628" s="1">
        <v>1</v>
      </c>
      <c r="AIM2628" s="1">
        <v>0</v>
      </c>
      <c r="AIN2628" s="1">
        <v>0</v>
      </c>
      <c r="AIO2628" s="1">
        <v>0</v>
      </c>
      <c r="AIT2628" s="1">
        <v>2</v>
      </c>
      <c r="AIU2628" s="1">
        <v>0</v>
      </c>
      <c r="AIV2628" s="1">
        <v>0</v>
      </c>
      <c r="AIW2628" s="1">
        <v>0</v>
      </c>
      <c r="AIX2628" s="1">
        <v>33</v>
      </c>
      <c r="AIY2628" s="1">
        <v>65</v>
      </c>
    </row>
    <row r="2629" spans="1:939" s="80" customFormat="1">
      <c r="B2629" s="80">
        <v>6</v>
      </c>
      <c r="C2629" s="80">
        <v>0</v>
      </c>
      <c r="Z2629" s="80">
        <v>0</v>
      </c>
      <c r="AA2629" s="80">
        <v>2</v>
      </c>
      <c r="AB2629" s="80" t="s">
        <v>9722</v>
      </c>
      <c r="AI2629" s="80">
        <v>132</v>
      </c>
      <c r="DR2629" s="80">
        <v>62</v>
      </c>
      <c r="HA2629" s="80">
        <v>2</v>
      </c>
      <c r="HT2629" s="80">
        <v>0</v>
      </c>
      <c r="IP2629" s="80">
        <v>97</v>
      </c>
      <c r="LX2629" s="80">
        <v>82</v>
      </c>
      <c r="PG2629" s="80">
        <v>16</v>
      </c>
      <c r="SP2629" s="80">
        <v>97.2</v>
      </c>
      <c r="VX2629" s="80">
        <v>1</v>
      </c>
      <c r="WQ2629" s="80">
        <v>0</v>
      </c>
      <c r="AGS2629" s="18">
        <v>0</v>
      </c>
      <c r="AGT2629" s="18">
        <v>0</v>
      </c>
      <c r="AGU2629" s="18">
        <v>0</v>
      </c>
      <c r="AGV2629" s="18">
        <v>0</v>
      </c>
      <c r="AGW2629" s="18">
        <v>0</v>
      </c>
      <c r="AGX2629" s="18">
        <v>0</v>
      </c>
      <c r="AGY2629" s="18">
        <v>0</v>
      </c>
      <c r="AGZ2629" s="18">
        <v>0</v>
      </c>
      <c r="AHA2629" s="18">
        <v>0</v>
      </c>
      <c r="AHB2629" s="18">
        <v>0</v>
      </c>
      <c r="AHC2629" s="18">
        <v>1</v>
      </c>
      <c r="AHD2629" s="18">
        <v>0</v>
      </c>
      <c r="AHE2629" s="18">
        <v>0</v>
      </c>
      <c r="AHF2629" s="18">
        <v>0</v>
      </c>
      <c r="AHH2629" s="18">
        <v>0</v>
      </c>
      <c r="AHI2629" s="18">
        <v>0</v>
      </c>
      <c r="AHK2629" s="18">
        <v>0</v>
      </c>
      <c r="AHL2629" s="18">
        <v>0</v>
      </c>
      <c r="AHM2629" s="18">
        <v>0</v>
      </c>
      <c r="AHN2629" s="18">
        <v>0</v>
      </c>
      <c r="AHO2629" s="18">
        <v>0</v>
      </c>
      <c r="AHP2629" s="18">
        <v>0</v>
      </c>
      <c r="AHQ2629" s="18">
        <v>0</v>
      </c>
      <c r="AHR2629" s="18">
        <v>0</v>
      </c>
      <c r="AIM2629" s="18">
        <v>0</v>
      </c>
      <c r="AIN2629" s="18">
        <v>0</v>
      </c>
      <c r="AIO2629" s="18">
        <v>0</v>
      </c>
      <c r="AIP2629" s="18"/>
      <c r="AIQ2629" s="18"/>
      <c r="AIR2629" s="18"/>
      <c r="AIS2629" s="18"/>
      <c r="AIT2629" s="18">
        <v>1</v>
      </c>
      <c r="AIU2629" s="18">
        <v>1</v>
      </c>
      <c r="AIV2629" s="18">
        <v>0</v>
      </c>
      <c r="AIW2629" s="18">
        <v>0</v>
      </c>
      <c r="AIX2629" s="18">
        <v>28</v>
      </c>
      <c r="AIY2629" s="18"/>
      <c r="AJB2629" s="18">
        <v>45</v>
      </c>
      <c r="AJC2629" s="18"/>
    </row>
    <row r="2630" spans="1:939" s="1" customFormat="1">
      <c r="A2630" s="1">
        <v>544</v>
      </c>
      <c r="B2630" s="1" t="s">
        <v>7502</v>
      </c>
      <c r="C2630" s="1">
        <v>0</v>
      </c>
      <c r="Z2630" s="1">
        <v>0</v>
      </c>
      <c r="AA2630" s="1">
        <v>2</v>
      </c>
      <c r="AB2630" s="1" t="s">
        <v>10944</v>
      </c>
      <c r="AI2630" s="1">
        <v>176</v>
      </c>
      <c r="AM2630" s="1">
        <v>128</v>
      </c>
      <c r="AO2630" s="1">
        <v>147</v>
      </c>
      <c r="DR2630" s="1">
        <v>107</v>
      </c>
      <c r="DV2630" s="1">
        <v>60</v>
      </c>
      <c r="DX2630" s="1">
        <v>81</v>
      </c>
      <c r="IP2630" s="1">
        <v>90</v>
      </c>
      <c r="IQ2630" s="1">
        <v>100</v>
      </c>
      <c r="IR2630" s="1">
        <v>88</v>
      </c>
      <c r="IS2630" s="1">
        <v>100</v>
      </c>
      <c r="IT2630" s="1">
        <v>100</v>
      </c>
      <c r="IU2630" s="1">
        <v>95</v>
      </c>
      <c r="IV2630" s="1">
        <v>100</v>
      </c>
      <c r="LX2630" s="1">
        <v>102</v>
      </c>
      <c r="LY2630" s="1">
        <v>95</v>
      </c>
      <c r="LZ2630" s="1">
        <v>103</v>
      </c>
      <c r="MA2630" s="1">
        <v>103</v>
      </c>
      <c r="MB2630" s="1">
        <v>104</v>
      </c>
      <c r="MC2630" s="1">
        <v>99</v>
      </c>
      <c r="MD2630" s="1">
        <v>96</v>
      </c>
      <c r="PG2630" s="1">
        <v>22</v>
      </c>
      <c r="SP2630" s="1">
        <v>98.4</v>
      </c>
      <c r="WQ2630" s="1">
        <v>0</v>
      </c>
      <c r="WR2630" s="1">
        <v>1</v>
      </c>
      <c r="WT2630" s="1">
        <v>1</v>
      </c>
      <c r="WW2630" s="1">
        <v>0</v>
      </c>
      <c r="AEC2630" s="1">
        <v>518</v>
      </c>
      <c r="AGS2630" s="1">
        <v>0</v>
      </c>
      <c r="AGT2630" s="1">
        <v>0</v>
      </c>
      <c r="AGU2630" s="1">
        <v>0</v>
      </c>
      <c r="AGV2630" s="1">
        <v>0</v>
      </c>
      <c r="AGW2630" s="1">
        <v>1</v>
      </c>
      <c r="AGX2630" s="1">
        <v>0</v>
      </c>
      <c r="AGY2630" s="1">
        <v>0</v>
      </c>
      <c r="AGZ2630" s="1">
        <v>1</v>
      </c>
      <c r="AHA2630" s="1">
        <v>0</v>
      </c>
      <c r="AHB2630" s="1">
        <v>0</v>
      </c>
      <c r="AHC2630" s="1">
        <v>1</v>
      </c>
      <c r="AHD2630" s="1">
        <v>0</v>
      </c>
      <c r="AHE2630" s="1">
        <v>0</v>
      </c>
      <c r="AHF2630" s="1">
        <v>0</v>
      </c>
      <c r="AHH2630" s="1">
        <v>0</v>
      </c>
      <c r="AHI2630" s="1">
        <v>0</v>
      </c>
      <c r="AHK2630" s="1">
        <v>0</v>
      </c>
      <c r="AHL2630" s="1">
        <v>0</v>
      </c>
      <c r="AHM2630" s="1">
        <v>0</v>
      </c>
      <c r="AHN2630" s="1">
        <v>0</v>
      </c>
      <c r="AHO2630" s="1">
        <v>0</v>
      </c>
      <c r="AHP2630" s="1">
        <v>0</v>
      </c>
      <c r="AHQ2630" s="1">
        <v>0</v>
      </c>
      <c r="AHR2630" s="1">
        <v>6</v>
      </c>
      <c r="AIM2630" s="1">
        <v>2</v>
      </c>
      <c r="AIN2630" s="1">
        <v>0</v>
      </c>
      <c r="AIO2630" s="1">
        <v>0</v>
      </c>
      <c r="AIT2630" s="1">
        <v>0</v>
      </c>
      <c r="AIU2630" s="1">
        <v>0</v>
      </c>
      <c r="AIV2630" s="1">
        <v>0</v>
      </c>
      <c r="AIW2630" s="1">
        <v>0</v>
      </c>
    </row>
    <row r="2631" spans="1:939" s="1" customFormat="1">
      <c r="B2631" s="1">
        <v>2</v>
      </c>
      <c r="C2631" s="1">
        <v>1</v>
      </c>
      <c r="D2631" s="1" t="s">
        <v>7580</v>
      </c>
      <c r="E2631" s="1" t="s">
        <v>5913</v>
      </c>
      <c r="F2631" s="1" t="s">
        <v>6191</v>
      </c>
      <c r="O2631" s="1">
        <v>0</v>
      </c>
      <c r="P2631" s="1">
        <v>0</v>
      </c>
      <c r="Q2631" s="1">
        <v>1</v>
      </c>
      <c r="Z2631" s="1">
        <v>0</v>
      </c>
      <c r="AA2631" s="1">
        <v>2</v>
      </c>
      <c r="AB2631" s="1" t="s">
        <v>10945</v>
      </c>
      <c r="AC2631" s="1">
        <v>0</v>
      </c>
      <c r="AE2631" s="1">
        <v>0</v>
      </c>
      <c r="AG2631" s="1">
        <v>0</v>
      </c>
      <c r="AL2631" s="1">
        <v>95</v>
      </c>
      <c r="AM2631" s="1">
        <v>107</v>
      </c>
      <c r="AO2631" s="1">
        <v>119</v>
      </c>
      <c r="AQ2631" s="1">
        <v>117</v>
      </c>
      <c r="AR2631" s="1">
        <v>116</v>
      </c>
      <c r="AS2631" s="1">
        <v>116</v>
      </c>
      <c r="AT2631" s="1">
        <v>122</v>
      </c>
      <c r="AU2631" s="1">
        <v>126</v>
      </c>
      <c r="DU2631" s="1">
        <v>53</v>
      </c>
      <c r="DV2631" s="1">
        <v>61</v>
      </c>
      <c r="DX2631" s="1">
        <v>73</v>
      </c>
      <c r="DZ2631" s="1">
        <v>62</v>
      </c>
      <c r="EA2631" s="1">
        <v>74</v>
      </c>
      <c r="EB2631" s="1">
        <v>92</v>
      </c>
      <c r="EC2631" s="1">
        <v>74</v>
      </c>
      <c r="ED2631" s="1">
        <v>90</v>
      </c>
      <c r="HA2631" s="1">
        <v>2</v>
      </c>
      <c r="HJ2631" s="1">
        <v>2</v>
      </c>
      <c r="HK2631" s="1">
        <v>2</v>
      </c>
      <c r="HL2631" s="1">
        <v>2</v>
      </c>
      <c r="HM2631" s="1">
        <v>2</v>
      </c>
      <c r="HT2631" s="1">
        <v>0</v>
      </c>
      <c r="IC2631" s="1">
        <v>0</v>
      </c>
      <c r="ID2631" s="1">
        <v>0</v>
      </c>
      <c r="IE2631" s="1">
        <v>0</v>
      </c>
      <c r="IF2631" s="1">
        <v>0</v>
      </c>
      <c r="IP2631" s="1">
        <v>98</v>
      </c>
      <c r="IQ2631" s="1">
        <v>97</v>
      </c>
      <c r="IR2631" s="1">
        <v>98</v>
      </c>
      <c r="IS2631" s="1">
        <v>100</v>
      </c>
      <c r="IT2631" s="1">
        <v>98</v>
      </c>
      <c r="IU2631" s="1">
        <v>98</v>
      </c>
      <c r="IV2631" s="1">
        <v>98</v>
      </c>
      <c r="IW2631" s="1">
        <v>98</v>
      </c>
      <c r="IX2631" s="1">
        <v>100</v>
      </c>
      <c r="IY2631" s="1">
        <v>97</v>
      </c>
      <c r="IZ2631" s="1">
        <v>99</v>
      </c>
      <c r="LX2631" s="1">
        <v>90</v>
      </c>
      <c r="LY2631" s="1">
        <v>85</v>
      </c>
      <c r="LZ2631" s="1">
        <v>82</v>
      </c>
      <c r="MA2631" s="1">
        <v>76</v>
      </c>
      <c r="MB2631" s="1">
        <v>80</v>
      </c>
      <c r="MC2631" s="1">
        <v>85</v>
      </c>
      <c r="MD2631" s="1">
        <v>81</v>
      </c>
      <c r="ME2631" s="1">
        <v>79</v>
      </c>
      <c r="MF2631" s="1">
        <v>84</v>
      </c>
      <c r="MG2631" s="1">
        <v>91</v>
      </c>
      <c r="MH2631" s="1">
        <v>94</v>
      </c>
      <c r="PJ2631" s="1">
        <v>18</v>
      </c>
      <c r="PM2631" s="1">
        <v>20</v>
      </c>
      <c r="PO2631" s="1">
        <v>20</v>
      </c>
      <c r="PP2631" s="1">
        <v>18</v>
      </c>
      <c r="PQ2631" s="1">
        <v>18</v>
      </c>
      <c r="SS2631" s="1">
        <v>98.3</v>
      </c>
      <c r="SV2631" s="1">
        <v>98.3</v>
      </c>
      <c r="SX2631" s="1">
        <v>98.5</v>
      </c>
      <c r="SY2631" s="1">
        <v>99.1</v>
      </c>
      <c r="SZ2631" s="1">
        <v>98.8</v>
      </c>
      <c r="WG2631" s="1">
        <v>0</v>
      </c>
      <c r="WH2631" s="1">
        <v>0</v>
      </c>
      <c r="WT2631" s="1">
        <v>1</v>
      </c>
      <c r="WU2631" s="1">
        <v>1</v>
      </c>
      <c r="WW2631" s="1">
        <v>0</v>
      </c>
      <c r="WY2631" s="1">
        <v>0</v>
      </c>
      <c r="WZ2631" s="1">
        <v>0</v>
      </c>
      <c r="XA2631" s="1">
        <v>0</v>
      </c>
      <c r="ZY2631" s="1">
        <v>358</v>
      </c>
      <c r="ZZ2631" s="1">
        <v>358.2</v>
      </c>
      <c r="AAY2631" s="1">
        <v>23</v>
      </c>
      <c r="ABB2631" s="1">
        <v>12.1</v>
      </c>
      <c r="ABE2631" s="1">
        <v>38.200000000000003</v>
      </c>
      <c r="ABM2631" s="1">
        <v>3.39</v>
      </c>
      <c r="ABO2631" s="1">
        <v>153</v>
      </c>
      <c r="ABU2631" s="1">
        <v>138</v>
      </c>
      <c r="ABX2631" s="1">
        <v>3.8</v>
      </c>
      <c r="ACA2631" s="1">
        <v>100</v>
      </c>
      <c r="ACD2631" s="1">
        <v>8.6999999999999993</v>
      </c>
      <c r="ACG2631" s="1">
        <v>136</v>
      </c>
      <c r="ACQ2631" s="1">
        <v>12</v>
      </c>
      <c r="ACT2631" s="1">
        <v>0.67</v>
      </c>
      <c r="ACW2631" s="1">
        <v>15</v>
      </c>
      <c r="ACZ2631" s="1">
        <v>7.5</v>
      </c>
      <c r="ADB2631" s="1">
        <v>4</v>
      </c>
      <c r="ADD2631" s="1">
        <v>0.7</v>
      </c>
      <c r="ADF2631" s="1">
        <v>3.5</v>
      </c>
      <c r="ADH2631" s="1">
        <v>83</v>
      </c>
      <c r="ADJ2631" s="1">
        <v>31</v>
      </c>
      <c r="ADL2631" s="1">
        <v>33</v>
      </c>
      <c r="ADR2631" s="1">
        <v>1.7</v>
      </c>
      <c r="ADW2631" s="1">
        <v>3.23</v>
      </c>
      <c r="AGS2631" s="1">
        <v>1</v>
      </c>
      <c r="AGT2631" s="1">
        <v>0</v>
      </c>
      <c r="AGU2631" s="1">
        <v>1</v>
      </c>
      <c r="AGV2631" s="1">
        <v>0</v>
      </c>
      <c r="AGW2631" s="1">
        <v>0</v>
      </c>
      <c r="AGX2631" s="1">
        <v>0</v>
      </c>
      <c r="AGY2631" s="1">
        <v>0</v>
      </c>
      <c r="AGZ2631" s="1">
        <v>0</v>
      </c>
      <c r="AHA2631" s="1">
        <v>0</v>
      </c>
      <c r="AHB2631" s="1">
        <v>0</v>
      </c>
      <c r="AHC2631" s="1">
        <v>1</v>
      </c>
      <c r="AHD2631" s="1">
        <v>0</v>
      </c>
      <c r="AHE2631" s="1">
        <v>0</v>
      </c>
      <c r="AHF2631" s="1">
        <v>0</v>
      </c>
      <c r="AHH2631" s="1">
        <v>0</v>
      </c>
      <c r="AHI2631" s="1">
        <v>0</v>
      </c>
      <c r="AHK2631" s="1">
        <v>0</v>
      </c>
      <c r="AHL2631" s="1">
        <v>0</v>
      </c>
      <c r="AHM2631" s="1">
        <v>0</v>
      </c>
      <c r="AHN2631" s="1">
        <v>0</v>
      </c>
      <c r="AHO2631" s="1">
        <v>0</v>
      </c>
      <c r="AHP2631" s="1">
        <v>0</v>
      </c>
      <c r="AHQ2631" s="1">
        <v>0</v>
      </c>
      <c r="AHR2631" s="1">
        <v>0</v>
      </c>
      <c r="AIN2631" s="1">
        <v>0</v>
      </c>
      <c r="AIO2631" s="1">
        <v>0</v>
      </c>
      <c r="AIP2631" s="1">
        <v>1</v>
      </c>
      <c r="AIQ2631" s="1">
        <v>1</v>
      </c>
      <c r="AIR2631" s="1">
        <v>1</v>
      </c>
      <c r="AIS2631" s="1">
        <v>1</v>
      </c>
      <c r="AIT2631" s="1">
        <v>2</v>
      </c>
      <c r="AIU2631" s="1">
        <v>0</v>
      </c>
      <c r="AIV2631" s="1">
        <v>0</v>
      </c>
      <c r="AIW2631" s="1">
        <v>0</v>
      </c>
      <c r="AIX2631" s="1">
        <v>47</v>
      </c>
      <c r="AIY2631" s="1">
        <v>64</v>
      </c>
    </row>
    <row r="2632" spans="1:939" s="1" customFormat="1">
      <c r="B2632" s="1">
        <v>3</v>
      </c>
      <c r="C2632" s="1">
        <v>1</v>
      </c>
      <c r="D2632" s="1" t="s">
        <v>5913</v>
      </c>
      <c r="E2632" s="1" t="s">
        <v>8515</v>
      </c>
      <c r="F2632" s="1" t="s">
        <v>10946</v>
      </c>
      <c r="O2632" s="1">
        <v>1</v>
      </c>
      <c r="P2632" s="1">
        <v>1</v>
      </c>
      <c r="Q2632" s="1">
        <v>1</v>
      </c>
      <c r="Z2632" s="1">
        <v>0</v>
      </c>
      <c r="AA2632" s="1">
        <v>0</v>
      </c>
      <c r="AB2632" s="1" t="s">
        <v>10947</v>
      </c>
      <c r="AC2632" s="1">
        <v>0</v>
      </c>
      <c r="AE2632" s="1">
        <v>0</v>
      </c>
      <c r="AG2632" s="1">
        <v>0</v>
      </c>
      <c r="AI2632" s="1">
        <v>106</v>
      </c>
      <c r="AJ2632" s="1">
        <v>104</v>
      </c>
      <c r="AK2632" s="1">
        <v>104</v>
      </c>
      <c r="AL2632" s="1">
        <v>110</v>
      </c>
      <c r="AM2632" s="1">
        <v>110</v>
      </c>
      <c r="DR2632" s="1">
        <v>78</v>
      </c>
      <c r="DS2632" s="1">
        <v>64</v>
      </c>
      <c r="DT2632" s="1">
        <v>86</v>
      </c>
      <c r="DU2632" s="1">
        <v>78</v>
      </c>
      <c r="DV2632" s="1">
        <v>76</v>
      </c>
      <c r="HA2632" s="1">
        <v>2</v>
      </c>
      <c r="HB2632" s="1">
        <v>2</v>
      </c>
      <c r="HC2632" s="1">
        <v>0</v>
      </c>
      <c r="HD2632" s="1">
        <v>2</v>
      </c>
      <c r="HE2632" s="1">
        <v>0</v>
      </c>
      <c r="HT2632" s="1">
        <v>0</v>
      </c>
      <c r="HU2632" s="1">
        <v>0</v>
      </c>
      <c r="HV2632" s="1">
        <v>0</v>
      </c>
      <c r="HW2632" s="1">
        <v>0</v>
      </c>
      <c r="HX2632" s="1">
        <v>0</v>
      </c>
      <c r="IP2632" s="1">
        <v>98</v>
      </c>
      <c r="IR2632" s="1">
        <v>97</v>
      </c>
      <c r="LX2632" s="1">
        <v>90</v>
      </c>
      <c r="LZ2632" s="1">
        <v>90</v>
      </c>
      <c r="PG2632" s="1">
        <v>20</v>
      </c>
      <c r="PI2632" s="1">
        <v>16</v>
      </c>
      <c r="SP2632" s="1">
        <v>96.6</v>
      </c>
      <c r="SR2632" s="1">
        <v>96</v>
      </c>
      <c r="VX2632" s="1">
        <v>0</v>
      </c>
      <c r="VZ2632" s="1">
        <v>0</v>
      </c>
      <c r="WQ2632" s="1">
        <v>0</v>
      </c>
      <c r="WS2632" s="1">
        <v>0</v>
      </c>
      <c r="ZY2632" s="1">
        <v>355.6</v>
      </c>
      <c r="ZZ2632" s="1">
        <v>355.4</v>
      </c>
      <c r="AAY2632" s="1">
        <v>27</v>
      </c>
      <c r="ABB2632" s="1">
        <v>13.3</v>
      </c>
      <c r="ABE2632" s="1">
        <v>39</v>
      </c>
      <c r="ABU2632" s="1">
        <v>136</v>
      </c>
      <c r="ABX2632" s="1">
        <v>3.6</v>
      </c>
      <c r="ACA2632" s="1">
        <v>101</v>
      </c>
      <c r="ACD2632" s="1">
        <v>0.98</v>
      </c>
      <c r="ACG2632" s="1">
        <v>114</v>
      </c>
      <c r="ACQ2632" s="1">
        <v>21</v>
      </c>
      <c r="ACT2632" s="1">
        <v>0.7</v>
      </c>
      <c r="ACW2632" s="1">
        <v>13</v>
      </c>
      <c r="AGS2632" s="1">
        <v>1</v>
      </c>
      <c r="AGT2632" s="1">
        <v>0</v>
      </c>
      <c r="AGU2632" s="1">
        <v>1</v>
      </c>
      <c r="AGV2632" s="1">
        <v>0</v>
      </c>
      <c r="AGW2632" s="1">
        <v>0</v>
      </c>
      <c r="AGX2632" s="1">
        <v>0</v>
      </c>
      <c r="AGY2632" s="1">
        <v>0</v>
      </c>
      <c r="AGZ2632" s="1">
        <v>1</v>
      </c>
      <c r="AHA2632" s="1">
        <v>0</v>
      </c>
      <c r="AHB2632" s="1">
        <v>0</v>
      </c>
      <c r="AHC2632" s="1">
        <v>1</v>
      </c>
      <c r="AHD2632" s="1">
        <v>0</v>
      </c>
      <c r="AHE2632" s="1">
        <v>0</v>
      </c>
      <c r="AHF2632" s="1">
        <v>0</v>
      </c>
      <c r="AHH2632" s="1">
        <v>0</v>
      </c>
      <c r="AHI2632" s="1">
        <v>0</v>
      </c>
      <c r="AHK2632" s="1">
        <v>0</v>
      </c>
      <c r="AHL2632" s="1">
        <v>0</v>
      </c>
      <c r="AHM2632" s="1">
        <v>0</v>
      </c>
      <c r="AHN2632" s="1">
        <v>0</v>
      </c>
      <c r="AHO2632" s="1">
        <v>0</v>
      </c>
      <c r="AHP2632" s="1">
        <v>0</v>
      </c>
      <c r="AHQ2632" s="1">
        <v>0</v>
      </c>
      <c r="AHR2632" s="1">
        <v>0</v>
      </c>
      <c r="AIN2632" s="1">
        <v>0</v>
      </c>
      <c r="AIO2632" s="1">
        <v>0</v>
      </c>
      <c r="AIT2632" s="1">
        <v>2</v>
      </c>
      <c r="AIU2632" s="1">
        <v>0</v>
      </c>
      <c r="AIV2632" s="1">
        <v>0</v>
      </c>
      <c r="AIW2632" s="1">
        <v>0</v>
      </c>
      <c r="AIX2632" s="1">
        <v>61</v>
      </c>
      <c r="AIY2632" s="1">
        <v>58</v>
      </c>
    </row>
    <row r="2633" spans="1:939" s="1" customFormat="1">
      <c r="B2633" s="1">
        <v>4</v>
      </c>
      <c r="C2633" s="1">
        <v>1</v>
      </c>
      <c r="D2633" s="1" t="s">
        <v>10948</v>
      </c>
      <c r="O2633" s="1">
        <v>0</v>
      </c>
      <c r="Z2633" s="1">
        <v>0</v>
      </c>
      <c r="AA2633" s="1">
        <v>2</v>
      </c>
      <c r="AB2633" s="1" t="s">
        <v>10949</v>
      </c>
      <c r="AC2633" s="1">
        <v>1</v>
      </c>
      <c r="AD2633" s="1">
        <v>0</v>
      </c>
      <c r="AE2633" s="1">
        <v>0</v>
      </c>
      <c r="AG2633" s="1">
        <v>0</v>
      </c>
      <c r="AI2633" s="1">
        <v>102</v>
      </c>
      <c r="AJ2633" s="1">
        <v>102</v>
      </c>
      <c r="AK2633" s="1">
        <v>108</v>
      </c>
      <c r="AL2633" s="1">
        <v>118</v>
      </c>
      <c r="DR2633" s="1">
        <v>74</v>
      </c>
      <c r="DS2633" s="1">
        <v>60</v>
      </c>
      <c r="DT2633" s="1">
        <v>62</v>
      </c>
      <c r="DU2633" s="1">
        <v>76</v>
      </c>
      <c r="HA2633" s="1">
        <v>2</v>
      </c>
      <c r="HB2633" s="1">
        <v>2</v>
      </c>
      <c r="HC2633" s="1">
        <v>2</v>
      </c>
      <c r="HD2633" s="1">
        <v>2</v>
      </c>
      <c r="HT2633" s="1">
        <v>0</v>
      </c>
      <c r="HU2633" s="1">
        <v>0</v>
      </c>
      <c r="HV2633" s="1">
        <v>0</v>
      </c>
      <c r="HW2633" s="1">
        <v>0</v>
      </c>
      <c r="IP2633" s="1">
        <v>98</v>
      </c>
      <c r="IS2633" s="1">
        <v>98</v>
      </c>
      <c r="LX2633" s="1">
        <v>90</v>
      </c>
      <c r="MA2633" s="1">
        <v>88</v>
      </c>
      <c r="PG2633" s="1">
        <v>20</v>
      </c>
      <c r="PJ2633" s="1">
        <v>18</v>
      </c>
      <c r="SP2633" s="1">
        <v>96.4</v>
      </c>
      <c r="SS2633" s="1">
        <v>96</v>
      </c>
      <c r="VX2633" s="1">
        <v>0</v>
      </c>
      <c r="WA2633" s="1">
        <v>0</v>
      </c>
      <c r="WQ2633" s="1">
        <v>0</v>
      </c>
      <c r="WT2633" s="1">
        <v>0</v>
      </c>
      <c r="ZY2633" s="1">
        <v>356.8</v>
      </c>
      <c r="ZZ2633" s="1">
        <v>356.6</v>
      </c>
      <c r="AAY2633" s="1">
        <v>23</v>
      </c>
      <c r="ABB2633" s="1">
        <v>13.6</v>
      </c>
      <c r="ABE2633" s="1">
        <v>40</v>
      </c>
      <c r="ABU2633" s="1">
        <v>136</v>
      </c>
      <c r="ABX2633" s="1">
        <v>5</v>
      </c>
      <c r="ACA2633" s="1">
        <v>106</v>
      </c>
      <c r="ACD2633" s="1">
        <v>0.81</v>
      </c>
      <c r="ACG2633" s="1">
        <v>103</v>
      </c>
      <c r="ACQ2633" s="1">
        <v>25</v>
      </c>
      <c r="ACT2633" s="1">
        <v>0.8</v>
      </c>
      <c r="ACW2633" s="1">
        <v>13</v>
      </c>
      <c r="AGS2633" s="1">
        <v>1</v>
      </c>
      <c r="AGT2633" s="1">
        <v>0</v>
      </c>
      <c r="AGU2633" s="1">
        <v>1</v>
      </c>
      <c r="AGV2633" s="1">
        <v>0</v>
      </c>
      <c r="AGW2633" s="1">
        <v>0</v>
      </c>
      <c r="AGX2633" s="1">
        <v>0</v>
      </c>
      <c r="AGY2633" s="1">
        <v>0</v>
      </c>
      <c r="AGZ2633" s="1">
        <v>1</v>
      </c>
      <c r="AHA2633" s="1">
        <v>0</v>
      </c>
      <c r="AHB2633" s="1">
        <v>0</v>
      </c>
      <c r="AHC2633" s="1">
        <v>1</v>
      </c>
      <c r="AHD2633" s="1">
        <v>0</v>
      </c>
      <c r="AHE2633" s="1">
        <v>0</v>
      </c>
      <c r="AHF2633" s="1">
        <v>0</v>
      </c>
      <c r="AHH2633" s="1">
        <v>0</v>
      </c>
      <c r="AHI2633" s="1">
        <v>0</v>
      </c>
      <c r="AHK2633" s="1">
        <v>0</v>
      </c>
      <c r="AHL2633" s="1">
        <v>0</v>
      </c>
      <c r="AHM2633" s="1">
        <v>0</v>
      </c>
      <c r="AHN2633" s="1">
        <v>0</v>
      </c>
      <c r="AHO2633" s="1">
        <v>0</v>
      </c>
      <c r="AHP2633" s="1">
        <v>0</v>
      </c>
      <c r="AHQ2633" s="1">
        <v>0</v>
      </c>
      <c r="AHR2633" s="1">
        <v>0</v>
      </c>
      <c r="AIN2633" s="1">
        <v>0</v>
      </c>
      <c r="AIO2633" s="1">
        <v>0</v>
      </c>
      <c r="AIT2633" s="1">
        <v>2</v>
      </c>
      <c r="AIU2633" s="1">
        <v>0</v>
      </c>
      <c r="AIV2633" s="1">
        <v>0</v>
      </c>
      <c r="AIW2633" s="1">
        <v>0</v>
      </c>
      <c r="AIX2633" s="1">
        <v>80</v>
      </c>
      <c r="AIY2633" s="1">
        <v>58</v>
      </c>
    </row>
    <row r="2634" spans="1:939" s="1" customFormat="1">
      <c r="B2634" s="1">
        <v>5</v>
      </c>
      <c r="C2634" s="1">
        <v>0</v>
      </c>
      <c r="Z2634" s="1">
        <v>0</v>
      </c>
      <c r="AA2634" s="1">
        <v>1</v>
      </c>
      <c r="AB2634" s="1" t="s">
        <v>10950</v>
      </c>
      <c r="AC2634" s="1">
        <v>0</v>
      </c>
      <c r="AE2634" s="1">
        <v>0</v>
      </c>
      <c r="AG2634" s="1">
        <v>0</v>
      </c>
      <c r="AI2634" s="1">
        <v>114</v>
      </c>
      <c r="AJ2634" s="1">
        <v>110</v>
      </c>
      <c r="AK2634" s="1">
        <v>124</v>
      </c>
      <c r="DR2634" s="1">
        <v>60</v>
      </c>
      <c r="DS2634" s="1">
        <v>64</v>
      </c>
      <c r="DT2634" s="1">
        <v>78</v>
      </c>
      <c r="HA2634" s="1">
        <v>2</v>
      </c>
      <c r="HB2634" s="1">
        <v>2</v>
      </c>
      <c r="HC2634" s="1">
        <v>2</v>
      </c>
      <c r="HT2634" s="1">
        <v>0</v>
      </c>
      <c r="HU2634" s="1">
        <v>0</v>
      </c>
      <c r="HV2634" s="1">
        <v>0</v>
      </c>
      <c r="IP2634" s="1">
        <v>97</v>
      </c>
      <c r="IR2634" s="1">
        <v>98</v>
      </c>
      <c r="LX2634" s="1">
        <v>92</v>
      </c>
      <c r="LZ2634" s="1">
        <v>88</v>
      </c>
      <c r="PG2634" s="1">
        <v>18</v>
      </c>
      <c r="PI2634" s="1">
        <v>16</v>
      </c>
      <c r="SP2634" s="1">
        <v>97.3</v>
      </c>
      <c r="SR2634" s="1">
        <v>96.8</v>
      </c>
      <c r="VX2634" s="1">
        <v>0</v>
      </c>
      <c r="VZ2634" s="1">
        <v>0</v>
      </c>
      <c r="WQ2634" s="1">
        <v>0</v>
      </c>
      <c r="WS2634" s="1">
        <v>0</v>
      </c>
      <c r="ZY2634" s="1">
        <v>355.8</v>
      </c>
      <c r="ZZ2634" s="1">
        <v>355.8</v>
      </c>
      <c r="AAY2634" s="1">
        <v>25</v>
      </c>
      <c r="ABB2634" s="1">
        <v>13.9</v>
      </c>
      <c r="ABE2634" s="1">
        <v>41</v>
      </c>
      <c r="ABU2634" s="1">
        <v>139</v>
      </c>
      <c r="ABX2634" s="1">
        <v>3.5</v>
      </c>
      <c r="ACA2634" s="1">
        <v>104</v>
      </c>
      <c r="ACD2634" s="1">
        <v>1</v>
      </c>
      <c r="ACG2634" s="1">
        <v>154</v>
      </c>
      <c r="ACQ2634" s="1">
        <v>22</v>
      </c>
      <c r="ACT2634" s="1">
        <v>0.6</v>
      </c>
      <c r="ACW2634" s="1">
        <v>14</v>
      </c>
      <c r="AGS2634" s="1">
        <v>1</v>
      </c>
      <c r="AGT2634" s="1">
        <v>0</v>
      </c>
      <c r="AGU2634" s="1">
        <v>1</v>
      </c>
      <c r="AGV2634" s="1">
        <v>0</v>
      </c>
      <c r="AGW2634" s="1">
        <v>0</v>
      </c>
      <c r="AGX2634" s="1">
        <v>0</v>
      </c>
      <c r="AGY2634" s="1">
        <v>0</v>
      </c>
      <c r="AGZ2634" s="1">
        <v>1</v>
      </c>
      <c r="AHA2634" s="1">
        <v>0</v>
      </c>
      <c r="AHB2634" s="1">
        <v>0</v>
      </c>
      <c r="AHC2634" s="1">
        <v>1</v>
      </c>
      <c r="AHD2634" s="1">
        <v>0</v>
      </c>
      <c r="AHE2634" s="1">
        <v>0</v>
      </c>
      <c r="AHF2634" s="1">
        <v>0</v>
      </c>
      <c r="AHH2634" s="1">
        <v>0</v>
      </c>
      <c r="AHI2634" s="1">
        <v>0</v>
      </c>
      <c r="AHK2634" s="1">
        <v>0</v>
      </c>
      <c r="AHL2634" s="1">
        <v>0</v>
      </c>
      <c r="AHM2634" s="1">
        <v>0</v>
      </c>
      <c r="AHN2634" s="1">
        <v>0</v>
      </c>
      <c r="AHO2634" s="1">
        <v>0</v>
      </c>
      <c r="AHP2634" s="1">
        <v>0</v>
      </c>
      <c r="AHQ2634" s="1">
        <v>0</v>
      </c>
      <c r="AHR2634" s="1">
        <v>0</v>
      </c>
      <c r="AIN2634" s="1">
        <v>0</v>
      </c>
      <c r="AIO2634" s="1">
        <v>0</v>
      </c>
      <c r="AIT2634" s="1">
        <v>2</v>
      </c>
      <c r="AIU2634" s="1">
        <v>0</v>
      </c>
      <c r="AIV2634" s="1">
        <v>0</v>
      </c>
      <c r="AIW2634" s="1">
        <v>0</v>
      </c>
      <c r="AIX2634" s="1">
        <v>78</v>
      </c>
      <c r="AIY2634" s="1">
        <v>65</v>
      </c>
    </row>
    <row r="2635" spans="1:939" s="1" customFormat="1">
      <c r="B2635" s="1">
        <v>6</v>
      </c>
      <c r="C2635" s="1">
        <v>1</v>
      </c>
      <c r="D2635" s="1" t="s">
        <v>10951</v>
      </c>
      <c r="E2635" s="1" t="s">
        <v>10952</v>
      </c>
      <c r="O2635" s="1">
        <v>1</v>
      </c>
      <c r="P2635" s="1">
        <v>1</v>
      </c>
      <c r="Z2635" s="1">
        <v>0</v>
      </c>
      <c r="AA2635" s="1">
        <v>1</v>
      </c>
      <c r="AC2635" s="1">
        <v>0</v>
      </c>
      <c r="AE2635" s="1">
        <v>0</v>
      </c>
      <c r="AG2635" s="1">
        <v>0</v>
      </c>
      <c r="AI2635" s="1">
        <v>112</v>
      </c>
      <c r="AJ2635" s="1">
        <v>104</v>
      </c>
      <c r="AK2635" s="1">
        <v>120</v>
      </c>
      <c r="AL2635" s="1">
        <v>104</v>
      </c>
      <c r="DR2635" s="1">
        <v>82</v>
      </c>
      <c r="DS2635" s="1">
        <v>58</v>
      </c>
      <c r="DT2635" s="1">
        <v>84</v>
      </c>
      <c r="DU2635" s="1">
        <v>84</v>
      </c>
      <c r="HA2635" s="1">
        <v>2</v>
      </c>
      <c r="HB2635" s="1">
        <v>2</v>
      </c>
      <c r="HC2635" s="1">
        <v>2</v>
      </c>
      <c r="HD2635" s="1">
        <v>2</v>
      </c>
      <c r="HT2635" s="1">
        <v>0</v>
      </c>
      <c r="HU2635" s="1">
        <v>0</v>
      </c>
      <c r="HV2635" s="1">
        <v>0</v>
      </c>
      <c r="HW2635" s="1">
        <v>0</v>
      </c>
      <c r="IP2635" s="1">
        <v>97</v>
      </c>
      <c r="IR2635" s="1">
        <v>97</v>
      </c>
      <c r="LX2635" s="1">
        <v>80</v>
      </c>
      <c r="LZ2635" s="1">
        <v>90</v>
      </c>
      <c r="PG2635" s="1">
        <v>18</v>
      </c>
      <c r="PI2635" s="1">
        <v>18</v>
      </c>
      <c r="SP2635" s="1">
        <v>96.9</v>
      </c>
      <c r="SR2635" s="1">
        <v>96.9</v>
      </c>
      <c r="VX2635" s="1">
        <v>0</v>
      </c>
      <c r="VZ2635" s="1">
        <v>0</v>
      </c>
      <c r="WQ2635" s="1">
        <v>0</v>
      </c>
      <c r="WS2635" s="1">
        <v>0</v>
      </c>
      <c r="ZY2635" s="1">
        <v>355.6</v>
      </c>
      <c r="ZZ2635" s="1">
        <v>355.2</v>
      </c>
      <c r="AAY2635" s="1">
        <v>24</v>
      </c>
      <c r="ABB2635" s="1">
        <v>13.9</v>
      </c>
      <c r="ABE2635" s="1">
        <v>41</v>
      </c>
      <c r="ABU2635" s="1">
        <v>139</v>
      </c>
      <c r="ABX2635" s="1">
        <v>3.8</v>
      </c>
      <c r="ACA2635" s="1">
        <v>105</v>
      </c>
      <c r="ACD2635" s="1">
        <v>0.97</v>
      </c>
      <c r="ACG2635" s="1">
        <v>104</v>
      </c>
      <c r="ACQ2635" s="1">
        <v>22</v>
      </c>
      <c r="ACT2635" s="1">
        <v>0.7</v>
      </c>
      <c r="ACW2635" s="1">
        <v>14</v>
      </c>
      <c r="AGS2635" s="1">
        <v>1</v>
      </c>
      <c r="AGT2635" s="1">
        <v>0</v>
      </c>
      <c r="AGU2635" s="1">
        <v>1</v>
      </c>
      <c r="AGV2635" s="1">
        <v>0</v>
      </c>
      <c r="AGW2635" s="1">
        <v>0</v>
      </c>
      <c r="AGX2635" s="1">
        <v>0</v>
      </c>
      <c r="AGY2635" s="1">
        <v>0</v>
      </c>
      <c r="AGZ2635" s="1">
        <v>1</v>
      </c>
      <c r="AHA2635" s="1">
        <v>0</v>
      </c>
      <c r="AHB2635" s="1">
        <v>0</v>
      </c>
      <c r="AHC2635" s="1">
        <v>1</v>
      </c>
      <c r="AHD2635" s="1">
        <v>0</v>
      </c>
      <c r="AHE2635" s="1">
        <v>0</v>
      </c>
      <c r="AHF2635" s="1">
        <v>0</v>
      </c>
      <c r="AHH2635" s="1">
        <v>0</v>
      </c>
      <c r="AHI2635" s="1">
        <v>0</v>
      </c>
      <c r="AHK2635" s="1">
        <v>0</v>
      </c>
      <c r="AHL2635" s="1">
        <v>0</v>
      </c>
      <c r="AHM2635" s="1">
        <v>0</v>
      </c>
      <c r="AHN2635" s="1">
        <v>0</v>
      </c>
      <c r="AHO2635" s="1">
        <v>0</v>
      </c>
      <c r="AHP2635" s="1">
        <v>0</v>
      </c>
      <c r="AHQ2635" s="1">
        <v>0</v>
      </c>
      <c r="AHR2635" s="1">
        <v>0</v>
      </c>
      <c r="AIN2635" s="1">
        <v>0</v>
      </c>
      <c r="AIO2635" s="1">
        <v>0</v>
      </c>
      <c r="AIT2635" s="1">
        <v>2</v>
      </c>
      <c r="AIU2635" s="1">
        <v>0</v>
      </c>
      <c r="AIV2635" s="1">
        <v>0</v>
      </c>
      <c r="AIW2635" s="1">
        <v>0</v>
      </c>
      <c r="AIX2635" s="1">
        <v>97</v>
      </c>
      <c r="AIY2635" s="1">
        <v>71</v>
      </c>
    </row>
    <row r="2636" spans="1:939" s="1" customFormat="1">
      <c r="B2636" s="1">
        <v>7</v>
      </c>
      <c r="C2636" s="1">
        <v>0</v>
      </c>
      <c r="Z2636" s="1">
        <v>0</v>
      </c>
      <c r="AA2636" s="1">
        <v>2</v>
      </c>
      <c r="AB2636" s="1" t="s">
        <v>10953</v>
      </c>
      <c r="AC2636" s="1">
        <v>0</v>
      </c>
      <c r="AE2636" s="1">
        <v>0</v>
      </c>
      <c r="AG2636" s="1">
        <v>0</v>
      </c>
      <c r="AI2636" s="1">
        <v>150</v>
      </c>
      <c r="DR2636" s="1">
        <v>92</v>
      </c>
      <c r="HA2636" s="1">
        <v>2</v>
      </c>
      <c r="HT2636" s="1">
        <v>0</v>
      </c>
      <c r="IP2636" s="1">
        <v>99</v>
      </c>
      <c r="LX2636" s="1">
        <v>80</v>
      </c>
      <c r="PG2636" s="1">
        <v>22</v>
      </c>
      <c r="SP2636" s="1">
        <v>97</v>
      </c>
      <c r="VX2636" s="1">
        <v>0</v>
      </c>
      <c r="WQ2636" s="1">
        <v>0</v>
      </c>
      <c r="ZY2636" s="1">
        <v>352.6</v>
      </c>
      <c r="AAY2636" s="1">
        <v>23</v>
      </c>
      <c r="ABB2636" s="1">
        <v>14.3</v>
      </c>
      <c r="ABE2636" s="1">
        <v>42</v>
      </c>
      <c r="ABU2636" s="1">
        <v>139</v>
      </c>
      <c r="ABX2636" s="1">
        <v>3.9</v>
      </c>
      <c r="ACA2636" s="1">
        <v>103</v>
      </c>
      <c r="ACD2636" s="1">
        <v>1.05</v>
      </c>
      <c r="ACG2636" s="1">
        <v>107</v>
      </c>
      <c r="ACQ2636" s="1">
        <v>22</v>
      </c>
      <c r="ACT2636" s="1">
        <v>0.6</v>
      </c>
      <c r="ACW2636" s="1">
        <v>17</v>
      </c>
      <c r="AGS2636" s="1">
        <v>1</v>
      </c>
      <c r="AGT2636" s="1">
        <v>0</v>
      </c>
      <c r="AGU2636" s="1">
        <v>1</v>
      </c>
      <c r="AGV2636" s="1">
        <v>0</v>
      </c>
      <c r="AGW2636" s="1">
        <v>0</v>
      </c>
      <c r="AGX2636" s="1">
        <v>0</v>
      </c>
      <c r="AGY2636" s="1">
        <v>0</v>
      </c>
      <c r="AGZ2636" s="1">
        <v>1</v>
      </c>
      <c r="AHA2636" s="1">
        <v>0</v>
      </c>
      <c r="AHB2636" s="1">
        <v>0</v>
      </c>
      <c r="AHC2636" s="1">
        <v>1</v>
      </c>
      <c r="AHD2636" s="1">
        <v>0</v>
      </c>
      <c r="AHE2636" s="1">
        <v>0</v>
      </c>
      <c r="AHF2636" s="1">
        <v>0</v>
      </c>
      <c r="AHH2636" s="1">
        <v>0</v>
      </c>
      <c r="AHI2636" s="1">
        <v>0</v>
      </c>
      <c r="AHK2636" s="1">
        <v>0</v>
      </c>
      <c r="AHL2636" s="1">
        <v>0</v>
      </c>
      <c r="AHM2636" s="1">
        <v>0</v>
      </c>
      <c r="AHN2636" s="1">
        <v>0</v>
      </c>
      <c r="AHO2636" s="1">
        <v>0</v>
      </c>
      <c r="AHP2636" s="1">
        <v>0</v>
      </c>
      <c r="AHQ2636" s="1">
        <v>0</v>
      </c>
      <c r="AHR2636" s="1">
        <v>5</v>
      </c>
      <c r="AIN2636" s="1">
        <v>0</v>
      </c>
      <c r="AIO2636" s="1">
        <v>0</v>
      </c>
      <c r="AIT2636" s="1">
        <v>2</v>
      </c>
      <c r="AIU2636" s="1">
        <v>0</v>
      </c>
      <c r="AIV2636" s="1">
        <v>0</v>
      </c>
      <c r="AIW2636" s="1">
        <v>0</v>
      </c>
      <c r="AIX2636" s="1">
        <v>56</v>
      </c>
      <c r="AIY2636" s="1">
        <v>25</v>
      </c>
    </row>
    <row r="2637" spans="1:939" s="1" customFormat="1">
      <c r="B2637" s="1">
        <v>8</v>
      </c>
      <c r="C2637" s="1">
        <v>0</v>
      </c>
      <c r="Z2637" s="1">
        <v>0</v>
      </c>
      <c r="AA2637" s="1">
        <v>2</v>
      </c>
      <c r="AB2637" s="1" t="s">
        <v>10954</v>
      </c>
      <c r="AC2637" s="1">
        <v>0</v>
      </c>
      <c r="AE2637" s="1">
        <v>0</v>
      </c>
      <c r="AG2637" s="1">
        <v>0</v>
      </c>
      <c r="AI2637" s="1">
        <v>110</v>
      </c>
      <c r="AJ2637" s="1">
        <v>102</v>
      </c>
      <c r="AK2637" s="1">
        <v>96</v>
      </c>
      <c r="AL2637" s="1">
        <v>98</v>
      </c>
      <c r="AM2637" s="1">
        <v>88</v>
      </c>
      <c r="DR2637" s="1">
        <v>46</v>
      </c>
      <c r="DS2637" s="1">
        <v>58</v>
      </c>
      <c r="DT2637" s="1">
        <v>64</v>
      </c>
      <c r="DU2637" s="1">
        <v>60</v>
      </c>
      <c r="DV2637" s="1">
        <v>60</v>
      </c>
      <c r="HA2637" s="1">
        <v>2</v>
      </c>
      <c r="HB2637" s="1">
        <v>2</v>
      </c>
      <c r="HC2637" s="1">
        <v>2</v>
      </c>
      <c r="HD2637" s="1">
        <v>2</v>
      </c>
      <c r="HE2637" s="1">
        <v>2</v>
      </c>
      <c r="HT2637" s="1">
        <v>0</v>
      </c>
      <c r="HU2637" s="1">
        <v>0</v>
      </c>
      <c r="HV2637" s="1">
        <v>0</v>
      </c>
      <c r="HW2637" s="1">
        <v>0</v>
      </c>
      <c r="HX2637" s="1">
        <v>0</v>
      </c>
      <c r="IP2637" s="1">
        <v>97</v>
      </c>
      <c r="IS2637" s="1">
        <v>98</v>
      </c>
      <c r="LX2637" s="1">
        <v>80</v>
      </c>
      <c r="MA2637" s="1">
        <v>82</v>
      </c>
      <c r="PG2637" s="1">
        <v>18</v>
      </c>
      <c r="PJ2637" s="1">
        <v>18</v>
      </c>
      <c r="SP2637" s="1">
        <v>96.8</v>
      </c>
      <c r="SS2637" s="1">
        <v>96.4</v>
      </c>
      <c r="VX2637" s="1">
        <v>0</v>
      </c>
      <c r="WA2637" s="1">
        <v>0</v>
      </c>
      <c r="WQ2637" s="1">
        <v>0</v>
      </c>
      <c r="WT2637" s="1">
        <v>0</v>
      </c>
      <c r="ZY2637" s="1">
        <v>352.6</v>
      </c>
      <c r="ZZ2637" s="1">
        <v>353.2</v>
      </c>
      <c r="AAY2637" s="1">
        <v>26</v>
      </c>
      <c r="ABB2637" s="1">
        <v>13.3</v>
      </c>
      <c r="ABE2637" s="1">
        <v>39</v>
      </c>
      <c r="ABU2637" s="1">
        <v>140</v>
      </c>
      <c r="ABX2637" s="1">
        <v>3.6</v>
      </c>
      <c r="ACA2637" s="1">
        <v>102</v>
      </c>
      <c r="ACD2637" s="1">
        <v>1.0900000000000001</v>
      </c>
      <c r="ACG2637" s="1">
        <v>100</v>
      </c>
      <c r="ACQ2637" s="1">
        <v>29</v>
      </c>
      <c r="ACT2637" s="1">
        <v>0.7</v>
      </c>
      <c r="ACW2637" s="1">
        <v>17</v>
      </c>
      <c r="AGS2637" s="1">
        <v>1</v>
      </c>
      <c r="AGT2637" s="1">
        <v>0</v>
      </c>
      <c r="AGU2637" s="1">
        <v>1</v>
      </c>
      <c r="AGV2637" s="1">
        <v>0</v>
      </c>
      <c r="AGW2637" s="1">
        <v>0</v>
      </c>
      <c r="AGX2637" s="1">
        <v>0</v>
      </c>
      <c r="AGY2637" s="1">
        <v>0</v>
      </c>
      <c r="AGZ2637" s="1">
        <v>1</v>
      </c>
      <c r="AHA2637" s="1">
        <v>0</v>
      </c>
      <c r="AHB2637" s="1">
        <v>0</v>
      </c>
      <c r="AHC2637" s="1">
        <v>1</v>
      </c>
      <c r="AHD2637" s="1">
        <v>0</v>
      </c>
      <c r="AHE2637" s="1">
        <v>0</v>
      </c>
      <c r="AHF2637" s="1">
        <v>0</v>
      </c>
      <c r="AHH2637" s="1">
        <v>0</v>
      </c>
      <c r="AHI2637" s="1">
        <v>0</v>
      </c>
      <c r="AHK2637" s="1">
        <v>0</v>
      </c>
      <c r="AHL2637" s="1">
        <v>0</v>
      </c>
      <c r="AHM2637" s="1">
        <v>0</v>
      </c>
      <c r="AHN2637" s="1">
        <v>0</v>
      </c>
      <c r="AHO2637" s="1">
        <v>0</v>
      </c>
      <c r="AHP2637" s="1">
        <v>0</v>
      </c>
      <c r="AHQ2637" s="1">
        <v>0</v>
      </c>
      <c r="AHR2637" s="1">
        <v>5</v>
      </c>
      <c r="AIN2637" s="1">
        <v>0</v>
      </c>
      <c r="AIO2637" s="1">
        <v>0</v>
      </c>
      <c r="AIT2637" s="1">
        <v>2</v>
      </c>
      <c r="AIU2637" s="1">
        <v>0</v>
      </c>
      <c r="AIV2637" s="1">
        <v>0</v>
      </c>
      <c r="AIW2637" s="1">
        <v>0</v>
      </c>
      <c r="AIX2637" s="1">
        <v>98</v>
      </c>
      <c r="AIY2637" s="1">
        <v>48</v>
      </c>
    </row>
    <row r="2638" spans="1:939" s="1" customFormat="1">
      <c r="B2638" s="1">
        <v>9</v>
      </c>
      <c r="C2638" s="1">
        <v>1</v>
      </c>
      <c r="D2638" s="1" t="s">
        <v>7911</v>
      </c>
      <c r="E2638" s="1" t="s">
        <v>10955</v>
      </c>
      <c r="O2638" s="1">
        <v>1</v>
      </c>
      <c r="P2638" s="1">
        <v>1</v>
      </c>
      <c r="Z2638" s="1">
        <v>0</v>
      </c>
      <c r="AA2638" s="1">
        <v>2</v>
      </c>
      <c r="AB2638" s="1" t="s">
        <v>10956</v>
      </c>
      <c r="AC2638" s="1">
        <v>0</v>
      </c>
      <c r="AE2638" s="1">
        <v>0</v>
      </c>
      <c r="AG2638" s="1">
        <v>0</v>
      </c>
      <c r="AI2638" s="1">
        <v>126</v>
      </c>
      <c r="AJ2638" s="1">
        <v>102</v>
      </c>
      <c r="AK2638" s="1">
        <v>94</v>
      </c>
      <c r="AL2638" s="1">
        <v>102</v>
      </c>
      <c r="DR2638" s="1">
        <v>66</v>
      </c>
      <c r="DS2638" s="1">
        <v>72</v>
      </c>
      <c r="DT2638" s="1">
        <v>62</v>
      </c>
      <c r="DU2638" s="1">
        <v>68</v>
      </c>
      <c r="HA2638" s="1">
        <v>2</v>
      </c>
      <c r="HB2638" s="1">
        <v>2</v>
      </c>
      <c r="HT2638" s="1">
        <v>0</v>
      </c>
      <c r="HU2638" s="1">
        <v>0</v>
      </c>
      <c r="IP2638" s="1">
        <v>100</v>
      </c>
      <c r="IR2638" s="1">
        <v>98</v>
      </c>
      <c r="LX2638" s="1">
        <v>90</v>
      </c>
      <c r="LZ2638" s="1">
        <v>80</v>
      </c>
      <c r="PG2638" s="1">
        <v>18</v>
      </c>
      <c r="PI2638" s="1">
        <v>20</v>
      </c>
      <c r="SP2638" s="1">
        <v>95.9</v>
      </c>
      <c r="SR2638" s="1">
        <v>96.2</v>
      </c>
      <c r="VX2638" s="1">
        <v>0</v>
      </c>
      <c r="VZ2638" s="1">
        <v>0</v>
      </c>
      <c r="WQ2638" s="1">
        <v>0</v>
      </c>
      <c r="WS2638" s="1">
        <v>0</v>
      </c>
      <c r="ZY2638" s="1">
        <v>352</v>
      </c>
      <c r="ZZ2638" s="1">
        <v>352.8</v>
      </c>
      <c r="AAY2638" s="1">
        <v>27</v>
      </c>
      <c r="ABB2638" s="1">
        <v>13.9</v>
      </c>
      <c r="ABE2638" s="1">
        <v>41</v>
      </c>
      <c r="ABU2638" s="1">
        <v>139</v>
      </c>
      <c r="ABX2638" s="1">
        <v>4</v>
      </c>
      <c r="ACA2638" s="1">
        <v>102</v>
      </c>
      <c r="ACD2638" s="1">
        <v>1.1299999999999999</v>
      </c>
      <c r="ACG2638" s="1">
        <v>96</v>
      </c>
      <c r="ACQ2638" s="1">
        <v>29</v>
      </c>
      <c r="ACT2638" s="1">
        <v>0.7</v>
      </c>
      <c r="ACW2638" s="1">
        <v>15</v>
      </c>
      <c r="AGS2638" s="1">
        <v>1</v>
      </c>
      <c r="AGT2638" s="1">
        <v>0</v>
      </c>
      <c r="AGU2638" s="1">
        <v>1</v>
      </c>
      <c r="AGV2638" s="1">
        <v>0</v>
      </c>
      <c r="AGW2638" s="1">
        <v>0</v>
      </c>
      <c r="AGX2638" s="1">
        <v>0</v>
      </c>
      <c r="AGY2638" s="1">
        <v>0</v>
      </c>
      <c r="AGZ2638" s="1">
        <v>1</v>
      </c>
      <c r="AHA2638" s="1">
        <v>0</v>
      </c>
      <c r="AHB2638" s="1">
        <v>0</v>
      </c>
      <c r="AHC2638" s="1">
        <v>1</v>
      </c>
      <c r="AHD2638" s="1">
        <v>0</v>
      </c>
      <c r="AHE2638" s="1">
        <v>0</v>
      </c>
      <c r="AHF2638" s="1">
        <v>0</v>
      </c>
      <c r="AHH2638" s="1">
        <v>0</v>
      </c>
      <c r="AHI2638" s="1">
        <v>0</v>
      </c>
      <c r="AHK2638" s="1">
        <v>0</v>
      </c>
      <c r="AHL2638" s="1">
        <v>0</v>
      </c>
      <c r="AHM2638" s="1">
        <v>0</v>
      </c>
      <c r="AHN2638" s="1">
        <v>0</v>
      </c>
      <c r="AHO2638" s="1">
        <v>0</v>
      </c>
      <c r="AHP2638" s="1">
        <v>0</v>
      </c>
      <c r="AHQ2638" s="1">
        <v>0</v>
      </c>
      <c r="AHR2638" s="1">
        <v>4</v>
      </c>
      <c r="AIN2638" s="1">
        <v>0</v>
      </c>
      <c r="AIO2638" s="1">
        <v>0</v>
      </c>
      <c r="AIT2638" s="1">
        <v>2</v>
      </c>
      <c r="AIU2638" s="1">
        <v>0</v>
      </c>
      <c r="AIV2638" s="1">
        <v>0</v>
      </c>
      <c r="AIW2638" s="1">
        <v>0</v>
      </c>
      <c r="AIX2638" s="1">
        <v>69</v>
      </c>
      <c r="AIY2638" s="1">
        <v>57</v>
      </c>
    </row>
    <row r="2639" spans="1:939" s="1" customFormat="1">
      <c r="B2639" s="1">
        <v>10</v>
      </c>
      <c r="C2639" s="1">
        <v>1</v>
      </c>
      <c r="D2639" s="1" t="s">
        <v>7911</v>
      </c>
      <c r="O2639" s="1">
        <v>1</v>
      </c>
      <c r="Z2639" s="1">
        <v>0</v>
      </c>
      <c r="AA2639" s="1">
        <v>0</v>
      </c>
      <c r="AB2639" s="1" t="s">
        <v>10957</v>
      </c>
      <c r="AC2639" s="1">
        <v>1</v>
      </c>
      <c r="AD2639" s="1">
        <v>0</v>
      </c>
      <c r="AE2639" s="1">
        <v>0</v>
      </c>
      <c r="AG2639" s="1">
        <v>0</v>
      </c>
      <c r="AI2639" s="1">
        <v>98</v>
      </c>
      <c r="AJ2639" s="1">
        <v>94</v>
      </c>
      <c r="DR2639" s="1">
        <v>60</v>
      </c>
      <c r="DS2639" s="1">
        <v>62</v>
      </c>
      <c r="HA2639" s="1">
        <v>2</v>
      </c>
      <c r="HB2639" s="1">
        <v>2</v>
      </c>
      <c r="HT2639" s="1">
        <v>0</v>
      </c>
      <c r="HU2639" s="1">
        <v>0</v>
      </c>
      <c r="IP2639" s="1">
        <v>98</v>
      </c>
      <c r="IQ2639" s="1">
        <v>100</v>
      </c>
      <c r="LX2639" s="1">
        <v>80</v>
      </c>
      <c r="LY2639" s="1">
        <v>82</v>
      </c>
      <c r="PG2639" s="1">
        <v>18</v>
      </c>
      <c r="PH2639" s="1">
        <v>18</v>
      </c>
      <c r="SP2639" s="1">
        <v>97.9</v>
      </c>
      <c r="SQ2639" s="1">
        <v>95.7</v>
      </c>
      <c r="VX2639" s="1">
        <v>0</v>
      </c>
      <c r="VY2639" s="1">
        <v>0</v>
      </c>
      <c r="WQ2639" s="1">
        <v>0</v>
      </c>
      <c r="WR2639" s="1">
        <v>0</v>
      </c>
      <c r="ZY2639" s="1">
        <v>351.4</v>
      </c>
      <c r="ZZ2639" s="1">
        <v>352.4</v>
      </c>
      <c r="AAY2639" s="1">
        <v>27</v>
      </c>
      <c r="AAZ2639" s="1">
        <v>24</v>
      </c>
      <c r="ABB2639" s="1">
        <v>14.6</v>
      </c>
      <c r="ABC2639" s="1">
        <v>14.3</v>
      </c>
      <c r="ABE2639" s="1">
        <v>43</v>
      </c>
      <c r="ABF2639" s="1">
        <v>42</v>
      </c>
      <c r="ABU2639" s="1">
        <v>138</v>
      </c>
      <c r="ABV2639" s="1">
        <v>140</v>
      </c>
      <c r="ABX2639" s="1">
        <v>4.9000000000000004</v>
      </c>
      <c r="ABY2639" s="1">
        <v>4.0999999999999996</v>
      </c>
      <c r="ACA2639" s="1">
        <v>103</v>
      </c>
      <c r="ACB2639" s="1">
        <v>104</v>
      </c>
      <c r="ACD2639" s="1">
        <v>1.05</v>
      </c>
      <c r="ACE2639" s="1">
        <v>1.07</v>
      </c>
      <c r="ACG2639" s="1">
        <v>104</v>
      </c>
      <c r="ACH2639" s="1">
        <v>90</v>
      </c>
      <c r="ACQ2639" s="1">
        <v>26</v>
      </c>
      <c r="ACR2639" s="1">
        <v>24</v>
      </c>
      <c r="ACT2639" s="1">
        <v>0.6</v>
      </c>
      <c r="ACU2639" s="1">
        <v>0.8</v>
      </c>
      <c r="ACW2639" s="1">
        <v>14</v>
      </c>
      <c r="ACX2639" s="1">
        <v>18</v>
      </c>
      <c r="AGS2639" s="1">
        <v>1</v>
      </c>
      <c r="AGT2639" s="1">
        <v>0</v>
      </c>
      <c r="AGU2639" s="1">
        <v>0</v>
      </c>
      <c r="AGV2639" s="1">
        <v>0</v>
      </c>
      <c r="AGW2639" s="1">
        <v>0</v>
      </c>
      <c r="AGX2639" s="1">
        <v>0</v>
      </c>
      <c r="AGY2639" s="1">
        <v>0</v>
      </c>
      <c r="AGZ2639" s="1">
        <v>2</v>
      </c>
      <c r="AHA2639" s="1">
        <v>0</v>
      </c>
      <c r="AHB2639" s="1">
        <v>0</v>
      </c>
      <c r="AHC2639" s="1">
        <v>1</v>
      </c>
      <c r="AHD2639" s="1">
        <v>0</v>
      </c>
      <c r="AHE2639" s="1">
        <v>0</v>
      </c>
      <c r="AHF2639" s="1">
        <v>0</v>
      </c>
      <c r="AHH2639" s="1">
        <v>0</v>
      </c>
      <c r="AHI2639" s="1">
        <v>0</v>
      </c>
      <c r="AHK2639" s="1">
        <v>0</v>
      </c>
      <c r="AHL2639" s="1">
        <v>0</v>
      </c>
      <c r="AHM2639" s="1">
        <v>0</v>
      </c>
      <c r="AHN2639" s="1">
        <v>0</v>
      </c>
      <c r="AHO2639" s="1">
        <v>0</v>
      </c>
      <c r="AHP2639" s="1">
        <v>0</v>
      </c>
      <c r="AHQ2639" s="1">
        <v>0</v>
      </c>
      <c r="AHR2639" s="1">
        <v>7</v>
      </c>
      <c r="AIN2639" s="1">
        <v>0</v>
      </c>
      <c r="AIO2639" s="1">
        <v>0</v>
      </c>
      <c r="AIT2639" s="1">
        <v>2</v>
      </c>
      <c r="AIU2639" s="1">
        <v>0</v>
      </c>
      <c r="AIV2639" s="1">
        <v>0</v>
      </c>
      <c r="AIW2639" s="1">
        <v>0</v>
      </c>
      <c r="AIX2639" s="1">
        <v>71</v>
      </c>
      <c r="AIY2639" s="1">
        <v>59</v>
      </c>
    </row>
    <row r="2640" spans="1:939" s="1" customFormat="1">
      <c r="B2640" s="1">
        <v>11</v>
      </c>
      <c r="C2640" s="1">
        <v>1</v>
      </c>
      <c r="D2640" s="1" t="s">
        <v>10958</v>
      </c>
      <c r="E2640" s="1" t="s">
        <v>10955</v>
      </c>
      <c r="O2640" s="1">
        <v>0</v>
      </c>
      <c r="P2640" s="1">
        <v>1</v>
      </c>
      <c r="Z2640" s="1">
        <v>0</v>
      </c>
      <c r="AA2640" s="1">
        <v>2</v>
      </c>
      <c r="AB2640" s="1" t="s">
        <v>10959</v>
      </c>
      <c r="AC2640" s="1">
        <v>2</v>
      </c>
      <c r="AD2640" s="1">
        <v>0</v>
      </c>
      <c r="AE2640" s="1">
        <v>0</v>
      </c>
      <c r="AG2640" s="1">
        <v>0</v>
      </c>
      <c r="AI2640" s="1">
        <v>90</v>
      </c>
      <c r="AJ2640" s="1">
        <v>88</v>
      </c>
      <c r="AK2640" s="1">
        <v>84</v>
      </c>
      <c r="AL2640" s="1">
        <v>86</v>
      </c>
      <c r="DR2640" s="1">
        <v>54</v>
      </c>
      <c r="DS2640" s="1">
        <v>50</v>
      </c>
      <c r="DT2640" s="1">
        <v>44</v>
      </c>
      <c r="DU2640" s="1">
        <v>46</v>
      </c>
      <c r="HA2640" s="1">
        <v>2</v>
      </c>
      <c r="HB2640" s="1">
        <v>2</v>
      </c>
      <c r="HC2640" s="1">
        <v>2</v>
      </c>
      <c r="HT2640" s="1">
        <v>0</v>
      </c>
      <c r="HU2640" s="1">
        <v>0</v>
      </c>
      <c r="HV2640" s="1">
        <v>0</v>
      </c>
      <c r="IP2640" s="1">
        <v>98</v>
      </c>
      <c r="IR2640" s="1">
        <v>97</v>
      </c>
      <c r="LX2640" s="1">
        <v>78</v>
      </c>
      <c r="LZ2640" s="1">
        <v>90</v>
      </c>
      <c r="PG2640" s="1">
        <v>20</v>
      </c>
      <c r="PI2640" s="1">
        <v>18</v>
      </c>
      <c r="SP2640" s="1">
        <v>96.9</v>
      </c>
      <c r="SR2640" s="1">
        <v>96.9</v>
      </c>
      <c r="VX2640" s="1">
        <v>0</v>
      </c>
      <c r="VZ2640" s="1">
        <v>0</v>
      </c>
      <c r="WQ2640" s="1">
        <v>0</v>
      </c>
      <c r="WS2640" s="1">
        <v>0</v>
      </c>
      <c r="ZY2640" s="1">
        <v>351.8</v>
      </c>
      <c r="ZZ2640" s="1">
        <v>353.4</v>
      </c>
      <c r="AAY2640" s="1">
        <v>27</v>
      </c>
      <c r="ABB2640" s="1">
        <v>13.6</v>
      </c>
      <c r="ABE2640" s="1">
        <v>40</v>
      </c>
      <c r="ABU2640" s="1">
        <v>140</v>
      </c>
      <c r="ABX2640" s="1">
        <v>3.9</v>
      </c>
      <c r="ACA2640" s="1">
        <v>103</v>
      </c>
      <c r="ACD2640" s="1">
        <v>1.1100000000000001</v>
      </c>
      <c r="ACG2640" s="1">
        <v>99</v>
      </c>
      <c r="ACQ2640" s="1">
        <v>26</v>
      </c>
      <c r="ACT2640" s="1">
        <v>0.8</v>
      </c>
      <c r="ACW2640" s="1">
        <v>15</v>
      </c>
      <c r="AGS2640" s="1">
        <v>1</v>
      </c>
      <c r="AGT2640" s="1">
        <v>0</v>
      </c>
      <c r="AGU2640" s="1">
        <v>0</v>
      </c>
      <c r="AGV2640" s="1">
        <v>0</v>
      </c>
      <c r="AGW2640" s="1">
        <v>0</v>
      </c>
      <c r="AGX2640" s="1">
        <v>0</v>
      </c>
      <c r="AGY2640" s="1">
        <v>0</v>
      </c>
      <c r="AGZ2640" s="1">
        <v>1</v>
      </c>
      <c r="AHA2640" s="1">
        <v>0</v>
      </c>
      <c r="AHB2640" s="1">
        <v>0</v>
      </c>
      <c r="AHC2640" s="1">
        <v>1</v>
      </c>
      <c r="AHD2640" s="1">
        <v>0</v>
      </c>
      <c r="AHE2640" s="1">
        <v>0</v>
      </c>
      <c r="AHF2640" s="1">
        <v>0</v>
      </c>
      <c r="AHH2640" s="1">
        <v>0</v>
      </c>
      <c r="AHI2640" s="1">
        <v>0</v>
      </c>
      <c r="AHK2640" s="1">
        <v>0</v>
      </c>
      <c r="AHL2640" s="1">
        <v>0</v>
      </c>
      <c r="AHM2640" s="1">
        <v>0</v>
      </c>
      <c r="AHN2640" s="1">
        <v>0</v>
      </c>
      <c r="AHO2640" s="1">
        <v>0</v>
      </c>
      <c r="AHP2640" s="1">
        <v>0</v>
      </c>
      <c r="AHQ2640" s="1">
        <v>0</v>
      </c>
      <c r="AHR2640" s="1">
        <v>6</v>
      </c>
      <c r="AIN2640" s="1">
        <v>0</v>
      </c>
      <c r="AIO2640" s="1">
        <v>0</v>
      </c>
      <c r="AIT2640" s="1">
        <v>2</v>
      </c>
      <c r="AIU2640" s="1">
        <v>0</v>
      </c>
      <c r="AIV2640" s="1">
        <v>0</v>
      </c>
      <c r="AIW2640" s="1">
        <v>0</v>
      </c>
      <c r="AIX2640" s="1">
        <v>58</v>
      </c>
      <c r="AIY2640" s="1">
        <v>50</v>
      </c>
    </row>
    <row r="2641" spans="1:939" s="1" customFormat="1">
      <c r="B2641" s="1">
        <v>12</v>
      </c>
      <c r="C2641" s="1">
        <v>1</v>
      </c>
      <c r="D2641" s="1" t="s">
        <v>6871</v>
      </c>
      <c r="O2641" s="1">
        <v>1</v>
      </c>
      <c r="Z2641" s="1">
        <v>0</v>
      </c>
      <c r="AA2641" s="1">
        <v>2</v>
      </c>
      <c r="AB2641" s="1" t="s">
        <v>10960</v>
      </c>
      <c r="AC2641" s="1">
        <v>1</v>
      </c>
      <c r="AD2641" s="1">
        <v>0</v>
      </c>
      <c r="AE2641" s="1">
        <v>0</v>
      </c>
      <c r="AG2641" s="1">
        <v>0</v>
      </c>
      <c r="AI2641" s="1">
        <v>130</v>
      </c>
      <c r="AJ2641" s="1">
        <v>130</v>
      </c>
      <c r="DR2641" s="1">
        <v>68</v>
      </c>
      <c r="DS2641" s="1">
        <v>84</v>
      </c>
      <c r="HA2641" s="1">
        <v>2</v>
      </c>
      <c r="HB2641" s="1">
        <v>2</v>
      </c>
      <c r="HT2641" s="1">
        <v>0</v>
      </c>
      <c r="HU2641" s="1">
        <v>0</v>
      </c>
      <c r="IP2641" s="1">
        <v>97</v>
      </c>
      <c r="IQ2641" s="1">
        <v>98</v>
      </c>
      <c r="LX2641" s="1">
        <v>91</v>
      </c>
      <c r="LY2641" s="1">
        <v>96</v>
      </c>
      <c r="PG2641" s="1">
        <v>21</v>
      </c>
      <c r="PH2641" s="1">
        <v>14</v>
      </c>
      <c r="SP2641" s="1">
        <v>98.3</v>
      </c>
      <c r="SQ2641" s="1">
        <v>99.2</v>
      </c>
      <c r="VX2641" s="1">
        <v>0</v>
      </c>
      <c r="VY2641" s="1">
        <v>0</v>
      </c>
      <c r="WQ2641" s="1">
        <v>0</v>
      </c>
      <c r="WR2641" s="1">
        <v>0</v>
      </c>
      <c r="ZY2641" s="1">
        <v>352.2</v>
      </c>
      <c r="ZZ2641" s="1">
        <v>352.8</v>
      </c>
      <c r="AAY2641" s="1">
        <v>25</v>
      </c>
      <c r="ABB2641" s="1">
        <v>13.9</v>
      </c>
      <c r="ABE2641" s="1">
        <v>41</v>
      </c>
      <c r="ABU2641" s="1">
        <v>140</v>
      </c>
      <c r="ABX2641" s="1">
        <v>3.7</v>
      </c>
      <c r="ACA2641" s="1">
        <v>105</v>
      </c>
      <c r="ACD2641" s="1">
        <v>1.02</v>
      </c>
      <c r="ACG2641" s="1">
        <v>102</v>
      </c>
      <c r="ACQ2641" s="1">
        <v>20</v>
      </c>
      <c r="ACT2641" s="1">
        <v>0.7</v>
      </c>
      <c r="ACW2641" s="1">
        <v>14</v>
      </c>
      <c r="AGS2641" s="1">
        <v>1</v>
      </c>
      <c r="AGT2641" s="1">
        <v>0</v>
      </c>
      <c r="AGU2641" s="1">
        <v>0</v>
      </c>
      <c r="AGV2641" s="1">
        <v>0</v>
      </c>
      <c r="AGW2641" s="1">
        <v>0</v>
      </c>
      <c r="AGX2641" s="1">
        <v>0</v>
      </c>
      <c r="AGY2641" s="1">
        <v>0</v>
      </c>
      <c r="AGZ2641" s="1">
        <v>1</v>
      </c>
      <c r="AHA2641" s="1">
        <v>0</v>
      </c>
      <c r="AHB2641" s="1">
        <v>0</v>
      </c>
      <c r="AHC2641" s="1">
        <v>1</v>
      </c>
      <c r="AHD2641" s="1">
        <v>0</v>
      </c>
      <c r="AHE2641" s="1">
        <v>0</v>
      </c>
      <c r="AHF2641" s="1">
        <v>0</v>
      </c>
      <c r="AHH2641" s="1">
        <v>0</v>
      </c>
      <c r="AHI2641" s="1">
        <v>0</v>
      </c>
      <c r="AHK2641" s="1">
        <v>0</v>
      </c>
      <c r="AHL2641" s="1">
        <v>0</v>
      </c>
      <c r="AHM2641" s="1">
        <v>0</v>
      </c>
      <c r="AHN2641" s="1">
        <v>0</v>
      </c>
      <c r="AHO2641" s="1">
        <v>0</v>
      </c>
      <c r="AHP2641" s="1">
        <v>0</v>
      </c>
      <c r="AHQ2641" s="1">
        <v>0</v>
      </c>
      <c r="AHR2641" s="1">
        <v>0</v>
      </c>
      <c r="AIN2641" s="1">
        <v>0</v>
      </c>
      <c r="AIO2641" s="1">
        <v>0</v>
      </c>
      <c r="AIT2641" s="1">
        <v>2</v>
      </c>
      <c r="AIU2641" s="1">
        <v>0</v>
      </c>
      <c r="AIV2641" s="1">
        <v>0</v>
      </c>
      <c r="AIW2641" s="1">
        <v>0</v>
      </c>
      <c r="AIX2641" s="1">
        <v>77</v>
      </c>
      <c r="AIY2641" s="1">
        <v>38</v>
      </c>
    </row>
    <row r="2642" spans="1:939" s="1" customFormat="1">
      <c r="B2642" s="1">
        <v>13</v>
      </c>
      <c r="C2642" s="1">
        <v>0</v>
      </c>
      <c r="Z2642" s="1">
        <v>0</v>
      </c>
      <c r="AA2642" s="1">
        <v>1</v>
      </c>
      <c r="AC2642" s="1">
        <v>0</v>
      </c>
      <c r="AE2642" s="1">
        <v>0</v>
      </c>
      <c r="AG2642" s="1">
        <v>0</v>
      </c>
      <c r="AI2642" s="1">
        <v>128</v>
      </c>
      <c r="AJ2642" s="1">
        <v>126</v>
      </c>
      <c r="DR2642" s="1">
        <v>90</v>
      </c>
      <c r="DS2642" s="1">
        <v>80</v>
      </c>
      <c r="HA2642" s="1">
        <v>2</v>
      </c>
      <c r="HB2642" s="1">
        <v>2</v>
      </c>
      <c r="HT2642" s="1">
        <v>0</v>
      </c>
      <c r="HU2642" s="1">
        <v>0</v>
      </c>
      <c r="IP2642" s="1">
        <v>97</v>
      </c>
      <c r="IQ2642" s="1">
        <v>97</v>
      </c>
      <c r="LX2642" s="1">
        <v>76</v>
      </c>
      <c r="LY2642" s="1">
        <v>92</v>
      </c>
      <c r="PG2642" s="1">
        <v>15</v>
      </c>
      <c r="PH2642" s="1">
        <v>15</v>
      </c>
      <c r="SP2642" s="1">
        <v>98.5</v>
      </c>
      <c r="SQ2642" s="1">
        <v>98.1</v>
      </c>
      <c r="VX2642" s="1">
        <v>0</v>
      </c>
      <c r="VY2642" s="1">
        <v>0</v>
      </c>
      <c r="WQ2642" s="1">
        <v>0</v>
      </c>
      <c r="WR2642" s="1">
        <v>0</v>
      </c>
      <c r="ZY2642" s="1">
        <v>349.6</v>
      </c>
      <c r="ZZ2642" s="1">
        <v>349.2</v>
      </c>
      <c r="AAY2642" s="1">
        <v>26</v>
      </c>
      <c r="ABB2642" s="1">
        <v>13.6</v>
      </c>
      <c r="ABE2642" s="1">
        <v>40</v>
      </c>
      <c r="ABU2642" s="1">
        <v>137</v>
      </c>
      <c r="ABX2642" s="1">
        <v>3.8</v>
      </c>
      <c r="ACA2642" s="1">
        <v>103</v>
      </c>
      <c r="ACD2642" s="1">
        <v>1.01</v>
      </c>
      <c r="ACG2642" s="1">
        <v>102</v>
      </c>
      <c r="ACQ2642" s="1">
        <v>23</v>
      </c>
      <c r="ACT2642" s="1">
        <v>0.7</v>
      </c>
      <c r="ACW2642" s="1">
        <v>13</v>
      </c>
      <c r="AGS2642" s="1">
        <v>1</v>
      </c>
      <c r="AGT2642" s="1">
        <v>0</v>
      </c>
      <c r="AGU2642" s="1">
        <v>0</v>
      </c>
      <c r="AGV2642" s="1">
        <v>0</v>
      </c>
      <c r="AGW2642" s="1">
        <v>0</v>
      </c>
      <c r="AGX2642" s="1">
        <v>0</v>
      </c>
      <c r="AGY2642" s="1">
        <v>0</v>
      </c>
      <c r="AGZ2642" s="1">
        <v>1</v>
      </c>
      <c r="AHA2642" s="1">
        <v>0</v>
      </c>
      <c r="AHB2642" s="1">
        <v>0</v>
      </c>
      <c r="AHC2642" s="1">
        <v>1</v>
      </c>
      <c r="AHD2642" s="1">
        <v>0</v>
      </c>
      <c r="AHE2642" s="1">
        <v>0</v>
      </c>
      <c r="AHF2642" s="1">
        <v>0</v>
      </c>
      <c r="AHH2642" s="1">
        <v>0</v>
      </c>
      <c r="AHI2642" s="1">
        <v>0</v>
      </c>
      <c r="AHK2642" s="1">
        <v>0</v>
      </c>
      <c r="AHL2642" s="1">
        <v>0</v>
      </c>
      <c r="AHM2642" s="1">
        <v>0</v>
      </c>
      <c r="AHN2642" s="1">
        <v>0</v>
      </c>
      <c r="AHO2642" s="1">
        <v>0</v>
      </c>
      <c r="AHP2642" s="1">
        <v>0</v>
      </c>
      <c r="AHQ2642" s="1">
        <v>0</v>
      </c>
      <c r="AHR2642" s="1">
        <v>0</v>
      </c>
      <c r="AIN2642" s="1">
        <v>0</v>
      </c>
      <c r="AIO2642" s="1">
        <v>0</v>
      </c>
      <c r="AIT2642" s="1">
        <v>2</v>
      </c>
      <c r="AIU2642" s="1">
        <v>0</v>
      </c>
      <c r="AIV2642" s="1">
        <v>0</v>
      </c>
      <c r="AIW2642" s="1">
        <v>0</v>
      </c>
      <c r="AIX2642" s="1">
        <v>65</v>
      </c>
      <c r="AIY2642" s="1">
        <v>42</v>
      </c>
    </row>
    <row r="2643" spans="1:939" s="1" customFormat="1">
      <c r="B2643" s="1">
        <v>14</v>
      </c>
      <c r="C2643" s="1">
        <v>0</v>
      </c>
      <c r="Z2643" s="1">
        <v>0</v>
      </c>
      <c r="AA2643" s="1">
        <v>2</v>
      </c>
      <c r="AB2643" s="1" t="s">
        <v>10961</v>
      </c>
      <c r="AC2643" s="1">
        <v>0</v>
      </c>
      <c r="AE2643" s="1">
        <v>0</v>
      </c>
      <c r="AG2643" s="1">
        <v>0</v>
      </c>
      <c r="AI2643" s="1">
        <v>106</v>
      </c>
      <c r="AJ2643" s="1">
        <v>92</v>
      </c>
      <c r="AK2643" s="1">
        <v>100</v>
      </c>
      <c r="AL2643" s="1">
        <v>108</v>
      </c>
      <c r="DR2643" s="1">
        <v>68</v>
      </c>
      <c r="DS2643" s="1">
        <v>50</v>
      </c>
      <c r="DT2643" s="1">
        <v>54</v>
      </c>
      <c r="DU2643" s="1">
        <v>64</v>
      </c>
      <c r="HA2643" s="1">
        <v>2</v>
      </c>
      <c r="HB2643" s="1">
        <v>2</v>
      </c>
      <c r="HC2643" s="1">
        <v>2</v>
      </c>
      <c r="HD2643" s="1">
        <v>2</v>
      </c>
      <c r="HT2643" s="1">
        <v>0</v>
      </c>
      <c r="HU2643" s="1">
        <v>0</v>
      </c>
      <c r="HV2643" s="1">
        <v>0</v>
      </c>
      <c r="HW2643" s="1">
        <v>0</v>
      </c>
      <c r="IP2643" s="1">
        <v>98</v>
      </c>
      <c r="IQ2643" s="1">
        <v>97</v>
      </c>
      <c r="LX2643" s="1">
        <v>82</v>
      </c>
      <c r="LY2643" s="1">
        <v>92</v>
      </c>
      <c r="PG2643" s="1">
        <v>16</v>
      </c>
      <c r="PH2643" s="1">
        <v>18</v>
      </c>
      <c r="SP2643" s="1">
        <v>96.4</v>
      </c>
      <c r="SQ2643" s="1">
        <v>95.7</v>
      </c>
      <c r="VX2643" s="1">
        <v>0</v>
      </c>
      <c r="VY2643" s="1">
        <v>0</v>
      </c>
      <c r="WQ2643" s="1">
        <v>0</v>
      </c>
      <c r="WR2643" s="1">
        <v>0</v>
      </c>
      <c r="ZY2643" s="1">
        <v>348.6</v>
      </c>
      <c r="ZZ2643" s="1">
        <v>349</v>
      </c>
      <c r="AAY2643" s="1">
        <v>25</v>
      </c>
      <c r="ABB2643" s="1">
        <v>13.9</v>
      </c>
      <c r="ABE2643" s="1">
        <v>41</v>
      </c>
      <c r="ABU2643" s="1">
        <v>138</v>
      </c>
      <c r="ABX2643" s="1">
        <v>3.8</v>
      </c>
      <c r="ACA2643" s="1">
        <v>102</v>
      </c>
      <c r="ACD2643" s="1">
        <v>1.08</v>
      </c>
      <c r="ACG2643" s="1">
        <v>109</v>
      </c>
      <c r="ACQ2643" s="1">
        <v>23</v>
      </c>
      <c r="ACT2643" s="1">
        <v>0.6</v>
      </c>
      <c r="ACW2643" s="1">
        <v>17</v>
      </c>
      <c r="AGS2643" s="1">
        <v>1</v>
      </c>
      <c r="AGT2643" s="1">
        <v>0</v>
      </c>
      <c r="AGU2643" s="1">
        <v>0</v>
      </c>
      <c r="AGV2643" s="1">
        <v>0</v>
      </c>
      <c r="AGW2643" s="1">
        <v>0</v>
      </c>
      <c r="AGX2643" s="1">
        <v>0</v>
      </c>
      <c r="AGY2643" s="1">
        <v>0</v>
      </c>
      <c r="AGZ2643" s="1">
        <v>1</v>
      </c>
      <c r="AHA2643" s="1">
        <v>0</v>
      </c>
      <c r="AHB2643" s="1">
        <v>0</v>
      </c>
      <c r="AHC2643" s="1">
        <v>1</v>
      </c>
      <c r="AHD2643" s="1">
        <v>0</v>
      </c>
      <c r="AHE2643" s="1">
        <v>0</v>
      </c>
      <c r="AHF2643" s="1">
        <v>0</v>
      </c>
      <c r="AHH2643" s="1">
        <v>0</v>
      </c>
      <c r="AHI2643" s="1">
        <v>0</v>
      </c>
      <c r="AHK2643" s="1">
        <v>0</v>
      </c>
      <c r="AHL2643" s="1">
        <v>0</v>
      </c>
      <c r="AHM2643" s="1">
        <v>0</v>
      </c>
      <c r="AHN2643" s="1">
        <v>0</v>
      </c>
      <c r="AHO2643" s="1">
        <v>0</v>
      </c>
      <c r="AHP2643" s="1">
        <v>0</v>
      </c>
      <c r="AHQ2643" s="1">
        <v>0</v>
      </c>
      <c r="AHR2643" s="1">
        <v>0</v>
      </c>
      <c r="AIN2643" s="1">
        <v>0</v>
      </c>
      <c r="AIO2643" s="1">
        <v>0</v>
      </c>
      <c r="AIT2643" s="1">
        <v>2</v>
      </c>
      <c r="AIU2643" s="1">
        <v>0</v>
      </c>
      <c r="AIV2643" s="1">
        <v>0</v>
      </c>
      <c r="AIW2643" s="1">
        <v>0</v>
      </c>
      <c r="AIX2643" s="1">
        <v>74</v>
      </c>
      <c r="AIY2643" s="1">
        <v>45</v>
      </c>
    </row>
    <row r="2644" spans="1:939" s="1" customFormat="1">
      <c r="B2644" s="1">
        <v>15</v>
      </c>
      <c r="C2644" s="1">
        <v>0</v>
      </c>
      <c r="Z2644" s="1">
        <v>0</v>
      </c>
      <c r="AA2644" s="1">
        <v>1</v>
      </c>
      <c r="AC2644" s="1">
        <v>0</v>
      </c>
      <c r="AE2644" s="1">
        <v>0</v>
      </c>
      <c r="AG2644" s="1">
        <v>0</v>
      </c>
      <c r="AI2644" s="1">
        <v>104</v>
      </c>
      <c r="AJ2644" s="1">
        <v>90</v>
      </c>
      <c r="AK2644" s="1">
        <v>90</v>
      </c>
      <c r="DR2644" s="1">
        <v>64</v>
      </c>
      <c r="DS2644" s="1">
        <v>42</v>
      </c>
      <c r="DT2644" s="1">
        <v>62</v>
      </c>
      <c r="HA2644" s="1">
        <v>2</v>
      </c>
      <c r="HB2644" s="1">
        <v>2</v>
      </c>
      <c r="HC2644" s="1">
        <v>2</v>
      </c>
      <c r="HT2644" s="1">
        <v>0</v>
      </c>
      <c r="HU2644" s="1">
        <v>0</v>
      </c>
      <c r="HV2644" s="1">
        <v>0</v>
      </c>
      <c r="IP2644" s="1">
        <v>98</v>
      </c>
      <c r="IQ2644" s="1">
        <v>97</v>
      </c>
      <c r="LX2644" s="1">
        <v>78</v>
      </c>
      <c r="LY2644" s="1">
        <v>90</v>
      </c>
      <c r="PG2644" s="1">
        <v>18</v>
      </c>
      <c r="PH2644" s="1">
        <v>18</v>
      </c>
      <c r="SP2644" s="1">
        <v>96.8</v>
      </c>
      <c r="SQ2644" s="1">
        <v>96</v>
      </c>
      <c r="VX2644" s="1">
        <v>0</v>
      </c>
      <c r="VY2644" s="1">
        <v>0</v>
      </c>
      <c r="WQ2644" s="1">
        <v>0</v>
      </c>
      <c r="WR2644" s="1">
        <v>0</v>
      </c>
      <c r="ZY2644" s="1">
        <v>348.8</v>
      </c>
      <c r="ZZ2644" s="1">
        <v>349.2</v>
      </c>
      <c r="AAY2644" s="1">
        <v>25</v>
      </c>
      <c r="ABB2644" s="1">
        <v>13.9</v>
      </c>
      <c r="ABE2644" s="1">
        <v>41</v>
      </c>
      <c r="ABU2644" s="1">
        <v>138</v>
      </c>
      <c r="ABX2644" s="1">
        <v>3.6</v>
      </c>
      <c r="ACA2644" s="1">
        <v>102</v>
      </c>
      <c r="ACD2644" s="1">
        <v>1.08</v>
      </c>
      <c r="ACG2644" s="1">
        <v>107</v>
      </c>
      <c r="ACQ2644" s="1">
        <v>27</v>
      </c>
      <c r="ACT2644" s="1">
        <v>0.8</v>
      </c>
      <c r="ACW2644" s="1">
        <v>15</v>
      </c>
      <c r="AGS2644" s="1">
        <v>1</v>
      </c>
      <c r="AGT2644" s="1">
        <v>0</v>
      </c>
      <c r="AGU2644" s="1">
        <v>0</v>
      </c>
      <c r="AGV2644" s="1">
        <v>0</v>
      </c>
      <c r="AGW2644" s="1">
        <v>0</v>
      </c>
      <c r="AGX2644" s="1">
        <v>0</v>
      </c>
      <c r="AGY2644" s="1">
        <v>0</v>
      </c>
      <c r="AGZ2644" s="1">
        <v>1</v>
      </c>
      <c r="AHA2644" s="1">
        <v>0</v>
      </c>
      <c r="AHB2644" s="1">
        <v>0</v>
      </c>
      <c r="AHC2644" s="1">
        <v>1</v>
      </c>
      <c r="AHD2644" s="1">
        <v>0</v>
      </c>
      <c r="AHE2644" s="1">
        <v>0</v>
      </c>
      <c r="AHF2644" s="1">
        <v>0</v>
      </c>
      <c r="AHH2644" s="1">
        <v>0</v>
      </c>
      <c r="AHI2644" s="1">
        <v>0</v>
      </c>
      <c r="AHK2644" s="1">
        <v>0</v>
      </c>
      <c r="AHL2644" s="1">
        <v>0</v>
      </c>
      <c r="AHM2644" s="1">
        <v>0</v>
      </c>
      <c r="AHN2644" s="1">
        <v>0</v>
      </c>
      <c r="AHO2644" s="1">
        <v>0</v>
      </c>
      <c r="AHP2644" s="1">
        <v>0</v>
      </c>
      <c r="AHQ2644" s="1">
        <v>0</v>
      </c>
      <c r="AHR2644" s="1">
        <v>0</v>
      </c>
      <c r="AIN2644" s="1">
        <v>0</v>
      </c>
      <c r="AIO2644" s="1">
        <v>0</v>
      </c>
      <c r="AIT2644" s="1">
        <v>2</v>
      </c>
      <c r="AIU2644" s="1">
        <v>0</v>
      </c>
      <c r="AIV2644" s="1">
        <v>0</v>
      </c>
      <c r="AIW2644" s="1">
        <v>0</v>
      </c>
      <c r="AIX2644" s="1">
        <v>57</v>
      </c>
      <c r="AIY2644" s="1">
        <v>28</v>
      </c>
    </row>
    <row r="2645" spans="1:939" s="80" customFormat="1">
      <c r="B2645" s="80">
        <v>16</v>
      </c>
      <c r="C2645" s="80">
        <v>0</v>
      </c>
      <c r="Z2645" s="80">
        <v>0</v>
      </c>
      <c r="AA2645" s="80">
        <v>1</v>
      </c>
      <c r="AC2645" s="80">
        <v>1</v>
      </c>
      <c r="AD2645" s="80">
        <v>0</v>
      </c>
      <c r="AE2645" s="80">
        <v>0</v>
      </c>
      <c r="AG2645" s="80">
        <v>0</v>
      </c>
      <c r="AI2645" s="80">
        <v>90</v>
      </c>
      <c r="AJ2645" s="80">
        <v>120</v>
      </c>
      <c r="DR2645" s="80">
        <v>70</v>
      </c>
      <c r="DS2645" s="80">
        <v>70</v>
      </c>
      <c r="HA2645" s="80">
        <v>0</v>
      </c>
      <c r="HB2645" s="80">
        <v>2</v>
      </c>
      <c r="HT2645" s="80">
        <v>0</v>
      </c>
      <c r="HU2645" s="80">
        <v>0</v>
      </c>
      <c r="IP2645" s="80">
        <v>98</v>
      </c>
      <c r="LX2645" s="80">
        <v>90</v>
      </c>
      <c r="PG2645" s="80">
        <v>18</v>
      </c>
      <c r="SP2645" s="80">
        <v>96.9</v>
      </c>
      <c r="VX2645" s="80">
        <v>0</v>
      </c>
      <c r="WQ2645" s="80">
        <v>0</v>
      </c>
      <c r="ZY2645" s="80">
        <v>348.6</v>
      </c>
      <c r="AGS2645" s="80">
        <v>0</v>
      </c>
      <c r="AGT2645" s="80">
        <v>0</v>
      </c>
      <c r="AGU2645" s="80">
        <v>0</v>
      </c>
      <c r="AGV2645" s="80">
        <v>0</v>
      </c>
      <c r="AGW2645" s="80">
        <v>0</v>
      </c>
      <c r="AGX2645" s="80">
        <v>0</v>
      </c>
      <c r="AGY2645" s="80">
        <v>0</v>
      </c>
      <c r="AGZ2645" s="80">
        <v>0</v>
      </c>
      <c r="AHA2645" s="80">
        <v>0</v>
      </c>
      <c r="AHB2645" s="80">
        <v>0</v>
      </c>
      <c r="AHC2645" s="80">
        <v>1</v>
      </c>
      <c r="AHD2645" s="80">
        <v>0</v>
      </c>
      <c r="AHE2645" s="80">
        <v>0</v>
      </c>
      <c r="AHF2645" s="80">
        <v>0</v>
      </c>
      <c r="AHH2645" s="80">
        <v>0</v>
      </c>
      <c r="AHI2645" s="80">
        <v>0</v>
      </c>
      <c r="AHK2645" s="80">
        <v>0</v>
      </c>
      <c r="AHL2645" s="80">
        <v>0</v>
      </c>
      <c r="AHM2645" s="80">
        <v>0</v>
      </c>
      <c r="AHN2645" s="80">
        <v>0</v>
      </c>
      <c r="AHO2645" s="80">
        <v>0</v>
      </c>
      <c r="AHP2645" s="80">
        <v>0</v>
      </c>
      <c r="AHQ2645" s="80">
        <v>0</v>
      </c>
      <c r="AHR2645" s="80">
        <v>0</v>
      </c>
      <c r="AIN2645" s="80">
        <v>0</v>
      </c>
      <c r="AIO2645" s="80">
        <v>0</v>
      </c>
      <c r="AIT2645" s="80">
        <v>1</v>
      </c>
      <c r="AIU2645" s="80">
        <v>0</v>
      </c>
      <c r="AIV2645" s="80">
        <v>0</v>
      </c>
      <c r="AIW2645" s="80">
        <v>0</v>
      </c>
      <c r="AIX2645" s="80">
        <v>64</v>
      </c>
    </row>
    <row r="2646" spans="1:939" s="1" customFormat="1">
      <c r="A2646" s="1">
        <v>545</v>
      </c>
      <c r="B2646" s="1">
        <v>1</v>
      </c>
      <c r="C2646" s="1">
        <v>0</v>
      </c>
      <c r="Z2646" s="1">
        <v>0</v>
      </c>
      <c r="AA2646" s="1">
        <v>1</v>
      </c>
      <c r="AC2646" s="1">
        <v>0</v>
      </c>
      <c r="AE2646" s="1">
        <v>0</v>
      </c>
      <c r="AG2646" s="1">
        <v>0</v>
      </c>
      <c r="AGS2646" s="1">
        <v>1</v>
      </c>
      <c r="AGT2646" s="1">
        <v>0</v>
      </c>
      <c r="AGU2646" s="1">
        <v>0</v>
      </c>
      <c r="AGV2646" s="1">
        <v>1</v>
      </c>
      <c r="AGW2646" s="1">
        <v>0</v>
      </c>
      <c r="AGX2646" s="1">
        <v>0</v>
      </c>
      <c r="AGY2646" s="1">
        <v>0</v>
      </c>
      <c r="AGZ2646" s="1">
        <v>0</v>
      </c>
      <c r="AHA2646" s="1">
        <v>0</v>
      </c>
      <c r="AHB2646" s="1">
        <v>0</v>
      </c>
      <c r="AHC2646" s="1">
        <v>1</v>
      </c>
      <c r="AHD2646" s="1">
        <v>0</v>
      </c>
      <c r="AHE2646" s="1">
        <v>0</v>
      </c>
      <c r="AHF2646" s="1">
        <v>0</v>
      </c>
      <c r="AHH2646" s="1">
        <v>0</v>
      </c>
      <c r="AHI2646" s="1">
        <v>0</v>
      </c>
      <c r="AHK2646" s="1">
        <v>0</v>
      </c>
      <c r="AHL2646" s="1">
        <v>0</v>
      </c>
      <c r="AHM2646" s="1">
        <v>0</v>
      </c>
      <c r="AHN2646" s="1">
        <v>1</v>
      </c>
      <c r="AHO2646" s="1">
        <v>0</v>
      </c>
      <c r="AHP2646" s="1">
        <v>0</v>
      </c>
      <c r="AHQ2646" s="1">
        <v>0</v>
      </c>
      <c r="AHR2646" s="1">
        <v>2</v>
      </c>
      <c r="AIM2646" s="1">
        <v>2</v>
      </c>
      <c r="AIN2646" s="1">
        <v>0</v>
      </c>
      <c r="AIO2646" s="1">
        <v>0</v>
      </c>
      <c r="AIP2646" s="1">
        <v>0</v>
      </c>
      <c r="AIQ2646" s="1">
        <v>0</v>
      </c>
      <c r="AIR2646" s="1">
        <v>0</v>
      </c>
      <c r="AIS2646" s="1">
        <v>1</v>
      </c>
      <c r="AIT2646" s="1">
        <v>0</v>
      </c>
      <c r="AIU2646" s="1">
        <v>0</v>
      </c>
      <c r="AIV2646" s="1">
        <v>0</v>
      </c>
      <c r="AIW2646" s="1">
        <v>0</v>
      </c>
    </row>
    <row r="2647" spans="1:939" s="1" customFormat="1">
      <c r="B2647" s="1">
        <v>2</v>
      </c>
      <c r="C2647" s="1">
        <v>1</v>
      </c>
      <c r="D2647" s="1" t="s">
        <v>7813</v>
      </c>
      <c r="E2647" s="1" t="s">
        <v>4805</v>
      </c>
      <c r="F2647" s="1" t="s">
        <v>3113</v>
      </c>
      <c r="G2647" s="1" t="s">
        <v>7453</v>
      </c>
      <c r="H2647" s="1" t="s">
        <v>5146</v>
      </c>
      <c r="O2647" s="1">
        <v>1</v>
      </c>
      <c r="P2647" s="1">
        <v>0</v>
      </c>
      <c r="Q2647" s="1">
        <v>0</v>
      </c>
      <c r="R2647" s="1">
        <v>0</v>
      </c>
      <c r="S2647" s="1">
        <v>0</v>
      </c>
      <c r="Z2647" s="1">
        <v>0</v>
      </c>
      <c r="AA2647" s="1">
        <v>2</v>
      </c>
      <c r="AB2647" s="1" t="s">
        <v>10962</v>
      </c>
      <c r="AC2647" s="1">
        <v>0</v>
      </c>
      <c r="AE2647" s="1">
        <v>0</v>
      </c>
      <c r="AG2647" s="1">
        <v>0</v>
      </c>
      <c r="AI2647" s="1">
        <v>122</v>
      </c>
      <c r="AJ2647" s="1">
        <v>122</v>
      </c>
      <c r="DR2647" s="1">
        <v>70</v>
      </c>
      <c r="DS2647" s="1">
        <v>70</v>
      </c>
      <c r="HA2647" s="1">
        <v>2</v>
      </c>
      <c r="HB2647" s="1">
        <v>2</v>
      </c>
      <c r="HT2647" s="1">
        <v>0</v>
      </c>
      <c r="HU2647" s="1">
        <v>0</v>
      </c>
      <c r="IP2647" s="1">
        <v>98</v>
      </c>
      <c r="IQ2647" s="1">
        <v>98</v>
      </c>
      <c r="LX2647" s="1">
        <v>72</v>
      </c>
      <c r="LY2647" s="1">
        <v>90</v>
      </c>
      <c r="PG2647" s="1">
        <v>14</v>
      </c>
      <c r="PH2647" s="1">
        <v>16</v>
      </c>
      <c r="SP2647" s="1">
        <v>96.8</v>
      </c>
      <c r="SQ2647" s="1">
        <v>96.8</v>
      </c>
      <c r="VX2647" s="1">
        <v>0</v>
      </c>
      <c r="VY2647" s="1">
        <v>0</v>
      </c>
      <c r="WQ2647" s="1">
        <v>0</v>
      </c>
      <c r="WR2647" s="1">
        <v>0</v>
      </c>
      <c r="AAY2647" s="1">
        <v>17</v>
      </c>
      <c r="ABU2647" s="1">
        <v>142</v>
      </c>
      <c r="ABX2647" s="1">
        <v>3.9</v>
      </c>
      <c r="ACA2647" s="1">
        <v>99</v>
      </c>
      <c r="ACD2647" s="1">
        <v>9.1</v>
      </c>
      <c r="ACG2647" s="1">
        <v>88</v>
      </c>
      <c r="ACQ2647" s="1">
        <v>10</v>
      </c>
      <c r="ACT2647" s="1">
        <v>0.88</v>
      </c>
      <c r="ACW2647" s="1">
        <v>26</v>
      </c>
      <c r="ACZ2647" s="1">
        <v>7.2</v>
      </c>
      <c r="ADB2647" s="1">
        <v>4.5999999999999996</v>
      </c>
      <c r="ADD2647" s="1">
        <v>1.6</v>
      </c>
      <c r="ADF2647" s="1">
        <v>2.6</v>
      </c>
      <c r="ADH2647" s="1">
        <v>51</v>
      </c>
      <c r="ADJ2647" s="1">
        <v>99</v>
      </c>
      <c r="ADL2647" s="1">
        <v>163</v>
      </c>
      <c r="AGS2647" s="1">
        <v>1</v>
      </c>
      <c r="AGT2647" s="1">
        <v>0</v>
      </c>
      <c r="AGU2647" s="1">
        <v>0</v>
      </c>
      <c r="AGV2647" s="1">
        <v>1</v>
      </c>
      <c r="AGW2647" s="1">
        <v>0</v>
      </c>
      <c r="AGX2647" s="1">
        <v>0</v>
      </c>
      <c r="AGY2647" s="1">
        <v>0</v>
      </c>
      <c r="AGZ2647" s="1">
        <v>1</v>
      </c>
      <c r="AHA2647" s="1">
        <v>0</v>
      </c>
      <c r="AHB2647" s="1">
        <v>0</v>
      </c>
      <c r="AHC2647" s="1">
        <v>1</v>
      </c>
      <c r="AHD2647" s="1">
        <v>0</v>
      </c>
      <c r="AHE2647" s="1">
        <v>0</v>
      </c>
      <c r="AHF2647" s="1">
        <v>0</v>
      </c>
      <c r="AHH2647" s="1">
        <v>0</v>
      </c>
      <c r="AHI2647" s="1">
        <v>0</v>
      </c>
      <c r="AHK2647" s="1">
        <v>0</v>
      </c>
      <c r="AHL2647" s="1">
        <v>0</v>
      </c>
      <c r="AHM2647" s="1">
        <v>0</v>
      </c>
      <c r="AHN2647" s="1">
        <v>1</v>
      </c>
      <c r="AHO2647" s="1">
        <v>0</v>
      </c>
      <c r="AHP2647" s="1">
        <v>0</v>
      </c>
      <c r="AHQ2647" s="1">
        <v>0</v>
      </c>
      <c r="AHR2647" s="1">
        <v>2</v>
      </c>
      <c r="AIN2647" s="1">
        <v>0</v>
      </c>
      <c r="AIO2647" s="1">
        <v>0</v>
      </c>
      <c r="AIP2647" s="1">
        <v>0</v>
      </c>
      <c r="AIQ2647" s="1">
        <v>0</v>
      </c>
      <c r="AIR2647" s="1">
        <v>0</v>
      </c>
      <c r="AIT2647" s="1">
        <v>2</v>
      </c>
      <c r="AIU2647" s="1">
        <v>2</v>
      </c>
      <c r="AIV2647" s="1">
        <v>0</v>
      </c>
      <c r="AIW2647" s="1">
        <v>1</v>
      </c>
      <c r="AIX2647" s="1">
        <v>52</v>
      </c>
      <c r="AIY2647" s="1">
        <v>85</v>
      </c>
      <c r="AJB2647" s="1">
        <v>52</v>
      </c>
      <c r="AJC2647" s="1">
        <v>85</v>
      </c>
    </row>
    <row r="2648" spans="1:939" s="1" customFormat="1">
      <c r="B2648" s="1">
        <v>3</v>
      </c>
      <c r="C2648" s="1">
        <v>0</v>
      </c>
      <c r="Z2648" s="1">
        <v>0</v>
      </c>
      <c r="AA2648" s="1">
        <v>2</v>
      </c>
      <c r="AB2648" s="1" t="s">
        <v>10963</v>
      </c>
      <c r="AC2648" s="1">
        <v>0</v>
      </c>
      <c r="AE2648" s="1">
        <v>0</v>
      </c>
      <c r="AG2648" s="1">
        <v>0</v>
      </c>
      <c r="AI2648" s="1">
        <v>114</v>
      </c>
      <c r="AK2648" s="1">
        <v>98</v>
      </c>
      <c r="DR2648" s="1">
        <v>64</v>
      </c>
      <c r="DT2648" s="1">
        <v>60</v>
      </c>
      <c r="HA2648" s="1">
        <v>0</v>
      </c>
      <c r="HC2648" s="1">
        <v>0</v>
      </c>
      <c r="HT2648" s="1">
        <v>0</v>
      </c>
      <c r="HV2648" s="1">
        <v>0</v>
      </c>
      <c r="IP2648" s="1">
        <v>97</v>
      </c>
      <c r="IR2648" s="1">
        <v>94</v>
      </c>
      <c r="LX2648" s="1">
        <v>82</v>
      </c>
      <c r="LZ2648" s="1">
        <v>84</v>
      </c>
      <c r="PG2648" s="1">
        <v>14</v>
      </c>
      <c r="PI2648" s="1">
        <v>16</v>
      </c>
      <c r="SP2648" s="1">
        <v>94.8</v>
      </c>
      <c r="SQ2648" s="1">
        <v>96.8</v>
      </c>
      <c r="SR2648" s="1">
        <v>97.7</v>
      </c>
      <c r="VX2648" s="1">
        <v>0</v>
      </c>
      <c r="VY2648" s="1">
        <v>1</v>
      </c>
      <c r="VZ2648" s="1">
        <v>1</v>
      </c>
      <c r="WQ2648" s="1">
        <v>0</v>
      </c>
      <c r="WS2648" s="1">
        <v>0</v>
      </c>
      <c r="AGS2648" s="1">
        <v>1</v>
      </c>
      <c r="AGT2648" s="1">
        <v>0</v>
      </c>
      <c r="AGU2648" s="1">
        <v>0</v>
      </c>
      <c r="AGV2648" s="1">
        <v>1</v>
      </c>
      <c r="AGW2648" s="1">
        <v>0</v>
      </c>
      <c r="AGX2648" s="1">
        <v>0</v>
      </c>
      <c r="AGY2648" s="1">
        <v>0</v>
      </c>
      <c r="AGZ2648" s="1">
        <v>0</v>
      </c>
      <c r="AHA2648" s="1">
        <v>0</v>
      </c>
      <c r="AHB2648" s="1">
        <v>0</v>
      </c>
      <c r="AHC2648" s="1">
        <v>1</v>
      </c>
      <c r="AHD2648" s="1">
        <v>0</v>
      </c>
      <c r="AHE2648" s="1">
        <v>0</v>
      </c>
      <c r="AHF2648" s="1">
        <v>0</v>
      </c>
      <c r="AHH2648" s="1">
        <v>0</v>
      </c>
      <c r="AHI2648" s="1">
        <v>0</v>
      </c>
      <c r="AHK2648" s="1">
        <v>0</v>
      </c>
      <c r="AHL2648" s="1">
        <v>0</v>
      </c>
      <c r="AHM2648" s="1">
        <v>0</v>
      </c>
      <c r="AHN2648" s="1">
        <v>1</v>
      </c>
      <c r="AHO2648" s="1">
        <v>0</v>
      </c>
      <c r="AHP2648" s="1">
        <v>0</v>
      </c>
      <c r="AHQ2648" s="1">
        <v>0</v>
      </c>
      <c r="AHR2648" s="1">
        <v>0</v>
      </c>
      <c r="AIN2648" s="1">
        <v>0</v>
      </c>
      <c r="AIO2648" s="1">
        <v>0</v>
      </c>
      <c r="AIP2648" s="1">
        <v>0</v>
      </c>
      <c r="AIQ2648" s="1">
        <v>0</v>
      </c>
      <c r="AIR2648" s="1">
        <v>0</v>
      </c>
      <c r="AIT2648" s="1">
        <v>2</v>
      </c>
      <c r="AIU2648" s="1">
        <v>1</v>
      </c>
      <c r="AIV2648" s="1">
        <v>0</v>
      </c>
      <c r="AIW2648" s="1">
        <v>0</v>
      </c>
      <c r="AIX2648" s="1">
        <v>57</v>
      </c>
      <c r="AIY2648" s="1">
        <v>81</v>
      </c>
      <c r="AJB2648" s="1">
        <v>57</v>
      </c>
    </row>
    <row r="2649" spans="1:939" s="1" customFormat="1">
      <c r="B2649" s="1">
        <v>4</v>
      </c>
      <c r="C2649" s="1">
        <v>0</v>
      </c>
      <c r="Z2649" s="1">
        <v>0</v>
      </c>
      <c r="AA2649" s="1">
        <v>2</v>
      </c>
      <c r="AB2649" s="1" t="s">
        <v>10964</v>
      </c>
      <c r="AC2649" s="1">
        <v>0</v>
      </c>
      <c r="AE2649" s="1">
        <v>0</v>
      </c>
      <c r="AG2649" s="1">
        <v>0</v>
      </c>
      <c r="AI2649" s="1">
        <v>98</v>
      </c>
      <c r="AJ2649" s="1">
        <v>100</v>
      </c>
      <c r="DR2649" s="1">
        <v>64</v>
      </c>
      <c r="DS2649" s="1">
        <v>60</v>
      </c>
      <c r="HA2649" s="1">
        <v>2</v>
      </c>
      <c r="HB2649" s="1">
        <v>2</v>
      </c>
      <c r="HT2649" s="1">
        <v>0</v>
      </c>
      <c r="HU2649" s="1">
        <v>0</v>
      </c>
      <c r="IP2649" s="1">
        <v>97</v>
      </c>
      <c r="IQ2649" s="1">
        <v>96</v>
      </c>
      <c r="LX2649" s="1">
        <v>72</v>
      </c>
      <c r="LY2649" s="1">
        <v>88</v>
      </c>
      <c r="PG2649" s="1">
        <v>14</v>
      </c>
      <c r="PH2649" s="1">
        <v>16</v>
      </c>
      <c r="SP2649" s="1">
        <v>97.7</v>
      </c>
      <c r="SQ2649" s="1">
        <v>98.3</v>
      </c>
      <c r="VX2649" s="1">
        <v>1</v>
      </c>
      <c r="VY2649" s="1">
        <v>0</v>
      </c>
      <c r="WQ2649" s="1">
        <v>0</v>
      </c>
      <c r="WR2649" s="1">
        <v>0</v>
      </c>
      <c r="AGS2649" s="1">
        <v>1</v>
      </c>
      <c r="AGT2649" s="1">
        <v>0</v>
      </c>
      <c r="AGU2649" s="1">
        <v>0</v>
      </c>
      <c r="AGV2649" s="1">
        <v>1</v>
      </c>
      <c r="AGW2649" s="1">
        <v>0</v>
      </c>
      <c r="AGX2649" s="1">
        <v>0</v>
      </c>
      <c r="AGY2649" s="1">
        <v>0</v>
      </c>
      <c r="AGZ2649" s="1">
        <v>0</v>
      </c>
      <c r="AHA2649" s="1">
        <v>0</v>
      </c>
      <c r="AHB2649" s="1">
        <v>0</v>
      </c>
      <c r="AHC2649" s="1">
        <v>1</v>
      </c>
      <c r="AHD2649" s="1">
        <v>0</v>
      </c>
      <c r="AHE2649" s="1">
        <v>0</v>
      </c>
      <c r="AHF2649" s="1">
        <v>0</v>
      </c>
      <c r="AHH2649" s="1">
        <v>0</v>
      </c>
      <c r="AHI2649" s="1">
        <v>0</v>
      </c>
      <c r="AHK2649" s="1">
        <v>0</v>
      </c>
      <c r="AHL2649" s="1">
        <v>0</v>
      </c>
      <c r="AHM2649" s="1">
        <v>0</v>
      </c>
      <c r="AHN2649" s="1">
        <v>1</v>
      </c>
      <c r="AHO2649" s="1">
        <v>0</v>
      </c>
      <c r="AHP2649" s="1">
        <v>0</v>
      </c>
      <c r="AHQ2649" s="1">
        <v>0</v>
      </c>
      <c r="AHR2649" s="1">
        <v>2</v>
      </c>
      <c r="AIN2649" s="1">
        <v>0</v>
      </c>
      <c r="AIO2649" s="1">
        <v>0</v>
      </c>
      <c r="AIP2649" s="1">
        <v>0</v>
      </c>
      <c r="AIQ2649" s="1">
        <v>0</v>
      </c>
      <c r="AIR2649" s="1">
        <v>0</v>
      </c>
      <c r="AIT2649" s="1">
        <v>2</v>
      </c>
      <c r="AIU2649" s="1">
        <v>0</v>
      </c>
      <c r="AIV2649" s="1">
        <v>0</v>
      </c>
      <c r="AIW2649" s="1">
        <v>0</v>
      </c>
      <c r="AIX2649" s="1">
        <v>67</v>
      </c>
      <c r="AIY2649" s="1">
        <v>54</v>
      </c>
    </row>
    <row r="2650" spans="1:939" s="1" customFormat="1">
      <c r="B2650" s="1">
        <v>5</v>
      </c>
      <c r="C2650" s="1">
        <v>0</v>
      </c>
      <c r="Z2650" s="1">
        <v>0</v>
      </c>
      <c r="AA2650" s="1">
        <v>2</v>
      </c>
      <c r="AB2650" s="1" t="s">
        <v>10965</v>
      </c>
      <c r="AC2650" s="1">
        <v>0</v>
      </c>
      <c r="AE2650" s="1">
        <v>1</v>
      </c>
      <c r="AF2650" s="1">
        <v>0</v>
      </c>
      <c r="AG2650" s="1">
        <v>0</v>
      </c>
      <c r="AI2650" s="1">
        <v>100</v>
      </c>
      <c r="AJ2650" s="1">
        <v>100</v>
      </c>
      <c r="DR2650" s="1">
        <v>60</v>
      </c>
      <c r="DS2650" s="1">
        <v>64</v>
      </c>
      <c r="HA2650" s="1">
        <v>2</v>
      </c>
      <c r="HB2650" s="1">
        <v>2</v>
      </c>
      <c r="HT2650" s="1">
        <v>0</v>
      </c>
      <c r="HU2650" s="1">
        <v>0</v>
      </c>
      <c r="IP2650" s="1">
        <v>96</v>
      </c>
      <c r="IQ2650" s="1">
        <v>97</v>
      </c>
      <c r="LX2650" s="1">
        <v>82</v>
      </c>
      <c r="LY2650" s="1">
        <v>84</v>
      </c>
      <c r="PG2650" s="1">
        <v>18</v>
      </c>
      <c r="PH2650" s="1">
        <v>20</v>
      </c>
      <c r="SP2650" s="1">
        <v>96.7</v>
      </c>
      <c r="SQ2650" s="1">
        <v>98.3</v>
      </c>
      <c r="VX2650" s="1">
        <v>1</v>
      </c>
      <c r="VY2650" s="1">
        <v>1</v>
      </c>
      <c r="WQ2650" s="1">
        <v>0</v>
      </c>
      <c r="WR2650" s="1">
        <v>0</v>
      </c>
      <c r="AGS2650" s="1">
        <v>0</v>
      </c>
      <c r="AGT2650" s="1">
        <v>0</v>
      </c>
      <c r="AGU2650" s="1">
        <v>0</v>
      </c>
      <c r="AGV2650" s="1">
        <v>0</v>
      </c>
      <c r="AGW2650" s="1">
        <v>0</v>
      </c>
      <c r="AGX2650" s="1">
        <v>0</v>
      </c>
      <c r="AGY2650" s="1">
        <v>0</v>
      </c>
      <c r="AGZ2650" s="1">
        <v>0</v>
      </c>
      <c r="AHA2650" s="1">
        <v>0</v>
      </c>
      <c r="AHB2650" s="1">
        <v>0</v>
      </c>
      <c r="AHC2650" s="1">
        <v>1</v>
      </c>
      <c r="AHD2650" s="1">
        <v>0</v>
      </c>
      <c r="AHE2650" s="1">
        <v>0</v>
      </c>
      <c r="AHF2650" s="1">
        <v>0</v>
      </c>
      <c r="AHH2650" s="1">
        <v>0</v>
      </c>
      <c r="AHI2650" s="1">
        <v>0</v>
      </c>
      <c r="AHK2650" s="1">
        <v>0</v>
      </c>
      <c r="AHL2650" s="1">
        <v>0</v>
      </c>
      <c r="AHM2650" s="1">
        <v>0</v>
      </c>
      <c r="AHN2650" s="1">
        <v>1</v>
      </c>
      <c r="AHO2650" s="1">
        <v>0</v>
      </c>
      <c r="AHP2650" s="1">
        <v>0</v>
      </c>
      <c r="AHQ2650" s="1">
        <v>0</v>
      </c>
      <c r="AHR2650" s="1">
        <v>4</v>
      </c>
      <c r="AIN2650" s="1">
        <v>0</v>
      </c>
      <c r="AIO2650" s="1">
        <v>0</v>
      </c>
      <c r="AIP2650" s="1">
        <v>0</v>
      </c>
      <c r="AIQ2650" s="1">
        <v>0</v>
      </c>
      <c r="AIR2650" s="1">
        <v>0</v>
      </c>
      <c r="AIT2650" s="1">
        <v>2</v>
      </c>
      <c r="AIU2650" s="1">
        <v>0</v>
      </c>
      <c r="AIV2650" s="1">
        <v>0</v>
      </c>
      <c r="AIW2650" s="1">
        <v>0</v>
      </c>
      <c r="AIX2650" s="1">
        <v>45</v>
      </c>
      <c r="AIY2650" s="1">
        <v>53</v>
      </c>
    </row>
    <row r="2651" spans="1:939" s="80" customFormat="1">
      <c r="B2651" s="80">
        <v>6</v>
      </c>
      <c r="C2651" s="80">
        <v>0</v>
      </c>
      <c r="Z2651" s="80">
        <v>0</v>
      </c>
      <c r="AA2651" s="80">
        <v>2</v>
      </c>
      <c r="AB2651" s="80" t="s">
        <v>10966</v>
      </c>
      <c r="AC2651" s="80">
        <v>0</v>
      </c>
      <c r="AE2651" s="80">
        <v>0</v>
      </c>
      <c r="AG2651" s="80">
        <v>0</v>
      </c>
      <c r="AI2651" s="80">
        <v>104</v>
      </c>
      <c r="DR2651" s="80">
        <v>64</v>
      </c>
      <c r="HA2651" s="80">
        <v>2</v>
      </c>
      <c r="HT2651" s="80">
        <v>0</v>
      </c>
      <c r="IP2651" s="80">
        <v>94</v>
      </c>
      <c r="LX2651" s="80">
        <v>74</v>
      </c>
      <c r="PG2651" s="80">
        <v>18</v>
      </c>
      <c r="SP2651" s="80">
        <v>99.9</v>
      </c>
      <c r="VX2651" s="80">
        <v>1</v>
      </c>
      <c r="WQ2651" s="80">
        <v>0</v>
      </c>
      <c r="AGS2651" s="80">
        <v>0</v>
      </c>
      <c r="AGT2651" s="80">
        <v>0</v>
      </c>
      <c r="AGU2651" s="80">
        <v>0</v>
      </c>
      <c r="AGV2651" s="80">
        <v>0</v>
      </c>
      <c r="AGW2651" s="80">
        <v>0</v>
      </c>
      <c r="AGX2651" s="80">
        <v>0</v>
      </c>
      <c r="AGY2651" s="80">
        <v>0</v>
      </c>
      <c r="AGZ2651" s="80">
        <v>0</v>
      </c>
      <c r="AHA2651" s="80">
        <v>0</v>
      </c>
      <c r="AHB2651" s="80">
        <v>0</v>
      </c>
      <c r="AHC2651" s="80">
        <v>1</v>
      </c>
      <c r="AHD2651" s="80">
        <v>0</v>
      </c>
      <c r="AHE2651" s="80">
        <v>0</v>
      </c>
      <c r="AHF2651" s="80">
        <v>0</v>
      </c>
      <c r="AHH2651" s="80">
        <v>0</v>
      </c>
      <c r="AHI2651" s="80">
        <v>0</v>
      </c>
      <c r="AHK2651" s="80">
        <v>0</v>
      </c>
      <c r="AHL2651" s="80">
        <v>0</v>
      </c>
      <c r="AHM2651" s="80">
        <v>0</v>
      </c>
      <c r="AHN2651" s="80">
        <v>1</v>
      </c>
      <c r="AHO2651" s="80">
        <v>0</v>
      </c>
      <c r="AHP2651" s="80">
        <v>0</v>
      </c>
      <c r="AHQ2651" s="80">
        <v>0</v>
      </c>
      <c r="AHR2651" s="80">
        <v>0</v>
      </c>
      <c r="AIN2651" s="80">
        <v>0</v>
      </c>
      <c r="AIO2651" s="80">
        <v>0</v>
      </c>
      <c r="AIP2651" s="80">
        <v>0</v>
      </c>
      <c r="AIQ2651" s="80">
        <v>0</v>
      </c>
      <c r="AIR2651" s="80">
        <v>0</v>
      </c>
      <c r="AIT2651" s="80">
        <v>1</v>
      </c>
      <c r="AIU2651" s="80">
        <v>0</v>
      </c>
      <c r="AIV2651" s="80">
        <v>0</v>
      </c>
      <c r="AIW2651" s="80">
        <v>0</v>
      </c>
      <c r="AIX2651" s="80">
        <v>65</v>
      </c>
    </row>
    <row r="2652" spans="1:939" s="1" customFormat="1">
      <c r="A2652" s="1">
        <v>546</v>
      </c>
      <c r="B2652" s="1" t="s">
        <v>7502</v>
      </c>
      <c r="C2652" s="1">
        <v>0</v>
      </c>
      <c r="Z2652" s="1">
        <v>0</v>
      </c>
      <c r="AA2652" s="1">
        <v>2</v>
      </c>
      <c r="AB2652" s="1" t="s">
        <v>10967</v>
      </c>
      <c r="AI2652" s="1">
        <v>105</v>
      </c>
      <c r="AJ2652" s="1">
        <v>105</v>
      </c>
      <c r="AK2652" s="1">
        <v>122</v>
      </c>
      <c r="AL2652" s="1">
        <v>122</v>
      </c>
      <c r="DR2652" s="1">
        <v>69</v>
      </c>
      <c r="DS2652" s="1">
        <v>69</v>
      </c>
      <c r="DT2652" s="1">
        <v>68</v>
      </c>
      <c r="DU2652" s="1">
        <v>73</v>
      </c>
      <c r="IQ2652" s="1">
        <v>97</v>
      </c>
      <c r="IR2652" s="1">
        <v>98</v>
      </c>
      <c r="IS2652" s="1">
        <v>97</v>
      </c>
      <c r="LY2652" s="1">
        <v>86</v>
      </c>
      <c r="LZ2652" s="1">
        <v>78</v>
      </c>
      <c r="MA2652" s="1">
        <v>119</v>
      </c>
      <c r="PH2652" s="1">
        <v>18</v>
      </c>
      <c r="PI2652" s="1">
        <v>18</v>
      </c>
      <c r="PJ2652" s="1">
        <v>20</v>
      </c>
      <c r="SQ2652" s="1">
        <v>100.6</v>
      </c>
      <c r="SR2652" s="1">
        <v>99</v>
      </c>
      <c r="SS2652" s="1">
        <v>100.3</v>
      </c>
      <c r="WR2652" s="1">
        <v>0</v>
      </c>
      <c r="WS2652" s="1">
        <v>0</v>
      </c>
      <c r="WT2652" s="1">
        <v>0</v>
      </c>
      <c r="AGS2652" s="1">
        <v>1</v>
      </c>
      <c r="AGT2652" s="1">
        <v>0</v>
      </c>
      <c r="AGU2652" s="1">
        <v>0</v>
      </c>
      <c r="AGV2652" s="1">
        <v>1</v>
      </c>
      <c r="AGW2652" s="1">
        <v>0</v>
      </c>
      <c r="AGX2652" s="1">
        <v>0</v>
      </c>
      <c r="AGY2652" s="1">
        <v>0</v>
      </c>
      <c r="AGZ2652" s="1">
        <v>0</v>
      </c>
      <c r="AHA2652" s="1">
        <v>0</v>
      </c>
      <c r="AHB2652" s="1">
        <v>0</v>
      </c>
      <c r="AHC2652" s="1">
        <v>0</v>
      </c>
      <c r="AHD2652" s="1">
        <v>0</v>
      </c>
      <c r="AHE2652" s="1">
        <v>0</v>
      </c>
      <c r="AHF2652" s="1">
        <v>0</v>
      </c>
      <c r="AHH2652" s="1">
        <v>0</v>
      </c>
      <c r="AHI2652" s="1">
        <v>0</v>
      </c>
      <c r="AHK2652" s="1">
        <v>0</v>
      </c>
      <c r="AHL2652" s="1">
        <v>0</v>
      </c>
      <c r="AHM2652" s="1">
        <v>0</v>
      </c>
      <c r="AHN2652" s="1">
        <v>0</v>
      </c>
      <c r="AHO2652" s="1">
        <v>0</v>
      </c>
      <c r="AHP2652" s="1">
        <v>0</v>
      </c>
      <c r="AHQ2652" s="1">
        <v>0</v>
      </c>
      <c r="AIM2652" s="1">
        <v>2</v>
      </c>
      <c r="AIN2652" s="1">
        <v>0</v>
      </c>
      <c r="AIO2652" s="1">
        <v>0</v>
      </c>
      <c r="AIT2652" s="1">
        <v>0</v>
      </c>
      <c r="AIU2652" s="1">
        <v>0</v>
      </c>
      <c r="AIV2652" s="1">
        <v>0</v>
      </c>
      <c r="AIW2652" s="1">
        <v>0</v>
      </c>
    </row>
    <row r="2653" spans="1:939" s="1" customFormat="1">
      <c r="B2653" s="1">
        <v>2</v>
      </c>
      <c r="C2653" s="1">
        <v>0</v>
      </c>
      <c r="Z2653" s="1">
        <v>0</v>
      </c>
      <c r="AA2653" s="1">
        <v>2</v>
      </c>
      <c r="AB2653" s="1" t="s">
        <v>10968</v>
      </c>
      <c r="AC2653" s="1">
        <v>2</v>
      </c>
      <c r="AD2653" s="1">
        <v>1</v>
      </c>
      <c r="AE2653" s="1">
        <v>0</v>
      </c>
      <c r="AG2653" s="1">
        <v>0</v>
      </c>
      <c r="AI2653" s="1">
        <v>105</v>
      </c>
      <c r="AJ2653" s="1">
        <v>114</v>
      </c>
      <c r="AK2653" s="1">
        <v>110</v>
      </c>
      <c r="AL2653" s="1">
        <v>100</v>
      </c>
      <c r="DR2653" s="1">
        <v>57</v>
      </c>
      <c r="DS2653" s="1">
        <v>66</v>
      </c>
      <c r="DT2653" s="1">
        <v>68</v>
      </c>
      <c r="DU2653" s="1">
        <v>60</v>
      </c>
      <c r="HC2653" s="1">
        <v>0</v>
      </c>
      <c r="HD2653" s="1">
        <v>0</v>
      </c>
      <c r="HV2653" s="1">
        <v>0</v>
      </c>
      <c r="HW2653" s="1">
        <v>0</v>
      </c>
      <c r="IP2653" s="1">
        <v>98</v>
      </c>
      <c r="IQ2653" s="1">
        <v>98</v>
      </c>
      <c r="IR2653" s="1">
        <v>97</v>
      </c>
      <c r="LX2653" s="1">
        <v>85</v>
      </c>
      <c r="LZ2653" s="1">
        <v>90</v>
      </c>
      <c r="MA2653" s="1">
        <v>100</v>
      </c>
      <c r="PG2653" s="1">
        <v>18</v>
      </c>
      <c r="PH2653" s="1">
        <v>16</v>
      </c>
      <c r="PI2653" s="1">
        <v>14</v>
      </c>
      <c r="PJ2653" s="1">
        <v>12</v>
      </c>
      <c r="SP2653" s="1">
        <v>98.6</v>
      </c>
      <c r="SQ2653" s="1">
        <v>99.5</v>
      </c>
      <c r="SR2653" s="1">
        <v>97.9</v>
      </c>
      <c r="VZ2653" s="1">
        <v>0</v>
      </c>
      <c r="WQ2653" s="1">
        <v>0</v>
      </c>
      <c r="WR2653" s="1">
        <v>0</v>
      </c>
      <c r="WS2653" s="1">
        <v>0</v>
      </c>
      <c r="AAY2653" s="1">
        <v>24</v>
      </c>
      <c r="ABB2653" s="1">
        <v>10.9</v>
      </c>
      <c r="ABE2653" s="1">
        <v>32.1</v>
      </c>
      <c r="ABM2653" s="1">
        <v>11.65</v>
      </c>
      <c r="ABO2653" s="1">
        <v>183</v>
      </c>
      <c r="ABQ2653" s="1">
        <v>0.2</v>
      </c>
      <c r="ABU2653" s="1">
        <v>140</v>
      </c>
      <c r="ABX2653" s="1">
        <v>3.5</v>
      </c>
      <c r="ACA2653" s="1">
        <v>108</v>
      </c>
      <c r="ACD2653" s="1" t="s">
        <v>10969</v>
      </c>
      <c r="ACG2653" s="1">
        <v>145</v>
      </c>
      <c r="ACQ2653" s="1">
        <v>8</v>
      </c>
      <c r="ACT2653" s="1">
        <v>0.67</v>
      </c>
      <c r="ACW2653" s="1">
        <v>8</v>
      </c>
      <c r="AGS2653" s="1">
        <v>1</v>
      </c>
      <c r="AGT2653" s="1">
        <v>0</v>
      </c>
      <c r="AGU2653" s="1">
        <v>0</v>
      </c>
      <c r="AGV2653" s="1">
        <v>1</v>
      </c>
      <c r="AGW2653" s="1">
        <v>0</v>
      </c>
      <c r="AGX2653" s="1">
        <v>0</v>
      </c>
      <c r="AGY2653" s="1">
        <v>0</v>
      </c>
      <c r="AGZ2653" s="1">
        <v>0</v>
      </c>
      <c r="AHA2653" s="1">
        <v>0</v>
      </c>
      <c r="AHB2653" s="1">
        <v>0</v>
      </c>
      <c r="AHC2653" s="1">
        <v>1</v>
      </c>
      <c r="AHD2653" s="1">
        <v>0</v>
      </c>
      <c r="AHE2653" s="1">
        <v>0</v>
      </c>
      <c r="AHF2653" s="1">
        <v>0</v>
      </c>
      <c r="AHH2653" s="1">
        <v>0</v>
      </c>
      <c r="AHI2653" s="1">
        <v>0</v>
      </c>
      <c r="AHK2653" s="1">
        <v>0</v>
      </c>
      <c r="AHL2653" s="1">
        <v>0</v>
      </c>
      <c r="AHM2653" s="1">
        <v>0</v>
      </c>
      <c r="AHN2653" s="1">
        <v>0</v>
      </c>
      <c r="AHO2653" s="1">
        <v>0</v>
      </c>
      <c r="AHP2653" s="1">
        <v>0</v>
      </c>
      <c r="AHQ2653" s="1">
        <v>0</v>
      </c>
      <c r="AHR2653" s="1">
        <v>0</v>
      </c>
      <c r="AIN2653" s="1">
        <v>0</v>
      </c>
      <c r="AIO2653" s="1">
        <v>0</v>
      </c>
      <c r="AIP2653" s="1">
        <v>1</v>
      </c>
      <c r="AIQ2653" s="1">
        <v>1</v>
      </c>
      <c r="AIR2653" s="1">
        <v>1</v>
      </c>
      <c r="AIS2653" s="1">
        <v>1</v>
      </c>
      <c r="AIT2653" s="1">
        <v>1</v>
      </c>
      <c r="AIU2653" s="1">
        <v>1</v>
      </c>
      <c r="AIV2653" s="1">
        <v>0</v>
      </c>
      <c r="AIW2653" s="1">
        <v>0</v>
      </c>
      <c r="AIX2653" s="1">
        <v>45</v>
      </c>
      <c r="AJB2653" s="1">
        <v>45</v>
      </c>
    </row>
    <row r="2654" spans="1:939" s="1" customFormat="1">
      <c r="B2654" s="1">
        <v>3</v>
      </c>
      <c r="C2654" s="1">
        <v>1</v>
      </c>
      <c r="D2654" s="1" t="s">
        <v>7525</v>
      </c>
      <c r="E2654" s="1" t="s">
        <v>10970</v>
      </c>
      <c r="O2654" s="1">
        <v>0</v>
      </c>
      <c r="P2654" s="1">
        <v>0</v>
      </c>
      <c r="Z2654" s="1">
        <v>0</v>
      </c>
      <c r="AA2654" s="1">
        <v>0</v>
      </c>
      <c r="AB2654" s="1" t="s">
        <v>10971</v>
      </c>
      <c r="AC2654" s="1">
        <v>0</v>
      </c>
      <c r="AE2654" s="1">
        <v>0</v>
      </c>
      <c r="AG2654" s="1">
        <v>0</v>
      </c>
      <c r="AI2654" s="1">
        <v>108</v>
      </c>
      <c r="AJ2654" s="1">
        <v>118</v>
      </c>
      <c r="DR2654" s="1">
        <v>62</v>
      </c>
      <c r="DS2654" s="1">
        <v>78</v>
      </c>
      <c r="HA2654" s="1">
        <v>0</v>
      </c>
      <c r="HB2654" s="1">
        <v>0</v>
      </c>
      <c r="HT2654" s="1">
        <v>0</v>
      </c>
      <c r="HU2654" s="1">
        <v>0</v>
      </c>
      <c r="IP2654" s="1">
        <v>97</v>
      </c>
      <c r="IQ2654" s="1">
        <v>97</v>
      </c>
      <c r="LX2654" s="1">
        <v>96</v>
      </c>
      <c r="LY2654" s="1">
        <v>86</v>
      </c>
      <c r="PG2654" s="1">
        <v>14</v>
      </c>
      <c r="PH2654" s="1">
        <v>18</v>
      </c>
      <c r="SP2654" s="1">
        <v>99.9</v>
      </c>
      <c r="SQ2654" s="1">
        <v>96.9</v>
      </c>
      <c r="VX2654" s="1">
        <v>0</v>
      </c>
      <c r="VY2654" s="1">
        <v>1</v>
      </c>
      <c r="WR2654" s="1">
        <v>0</v>
      </c>
      <c r="AEV2654" s="1">
        <v>0</v>
      </c>
      <c r="AFY2654" s="1">
        <v>0</v>
      </c>
      <c r="AGS2654" s="1">
        <v>1</v>
      </c>
      <c r="AGT2654" s="1">
        <v>0</v>
      </c>
      <c r="AGU2654" s="1">
        <v>0</v>
      </c>
      <c r="AGV2654" s="1">
        <v>1</v>
      </c>
      <c r="AGW2654" s="1">
        <v>0</v>
      </c>
      <c r="AGX2654" s="1">
        <v>0</v>
      </c>
      <c r="AGY2654" s="1">
        <v>0</v>
      </c>
      <c r="AGZ2654" s="1">
        <v>1</v>
      </c>
      <c r="AHA2654" s="1">
        <v>0</v>
      </c>
      <c r="AHB2654" s="1">
        <v>0</v>
      </c>
      <c r="AHC2654" s="1">
        <v>1</v>
      </c>
      <c r="AHD2654" s="1">
        <v>0</v>
      </c>
      <c r="AHE2654" s="1">
        <v>0</v>
      </c>
      <c r="AHF2654" s="1">
        <v>0</v>
      </c>
      <c r="AHH2654" s="1">
        <v>0</v>
      </c>
      <c r="AHI2654" s="1">
        <v>0</v>
      </c>
      <c r="AHK2654" s="1">
        <v>0</v>
      </c>
      <c r="AHL2654" s="1">
        <v>0</v>
      </c>
      <c r="AHM2654" s="1">
        <v>0</v>
      </c>
      <c r="AHN2654" s="1">
        <v>0</v>
      </c>
      <c r="AHO2654" s="1">
        <v>0</v>
      </c>
      <c r="AHP2654" s="1">
        <v>0</v>
      </c>
      <c r="AHQ2654" s="1">
        <v>0</v>
      </c>
      <c r="AHR2654" s="1">
        <v>5</v>
      </c>
      <c r="AIN2654" s="1">
        <v>0</v>
      </c>
      <c r="AIO2654" s="1">
        <v>0</v>
      </c>
      <c r="AIT2654" s="1">
        <v>2</v>
      </c>
      <c r="AIU2654" s="1">
        <v>1</v>
      </c>
      <c r="AIV2654" s="1">
        <v>0</v>
      </c>
      <c r="AIW2654" s="1">
        <v>0</v>
      </c>
      <c r="AIX2654" s="1">
        <v>36</v>
      </c>
      <c r="AIY2654" s="1">
        <v>66</v>
      </c>
      <c r="AJB2654" s="1">
        <v>36</v>
      </c>
    </row>
    <row r="2655" spans="1:939" s="1" customFormat="1">
      <c r="B2655" s="1">
        <v>4</v>
      </c>
      <c r="C2655" s="1">
        <v>1</v>
      </c>
      <c r="D2655" s="1" t="s">
        <v>10972</v>
      </c>
      <c r="E2655" s="1" t="s">
        <v>7703</v>
      </c>
      <c r="O2655" s="1">
        <v>0</v>
      </c>
      <c r="P2655" s="1">
        <v>0</v>
      </c>
      <c r="Z2655" s="1">
        <v>0</v>
      </c>
      <c r="AA2655" s="1">
        <v>2</v>
      </c>
      <c r="AB2655" s="1" t="s">
        <v>10973</v>
      </c>
      <c r="AC2655" s="1">
        <v>0</v>
      </c>
      <c r="AE2655" s="1">
        <v>0</v>
      </c>
      <c r="AG2655" s="1">
        <v>0</v>
      </c>
      <c r="AI2655" s="1">
        <v>108</v>
      </c>
      <c r="AJ2655" s="1">
        <v>104</v>
      </c>
      <c r="DR2655" s="1">
        <v>76</v>
      </c>
      <c r="DS2655" s="1">
        <v>82</v>
      </c>
      <c r="HA2655" s="1">
        <v>0</v>
      </c>
      <c r="HB2655" s="1">
        <v>0</v>
      </c>
      <c r="HT2655" s="1">
        <v>0</v>
      </c>
      <c r="HU2655" s="1">
        <v>0</v>
      </c>
      <c r="IP2655" s="1">
        <v>97</v>
      </c>
      <c r="IQ2655" s="1">
        <v>96</v>
      </c>
      <c r="LX2655" s="1">
        <v>83</v>
      </c>
      <c r="LY2655" s="1">
        <v>82</v>
      </c>
      <c r="PG2655" s="1">
        <v>16</v>
      </c>
      <c r="PH2655" s="1">
        <v>16</v>
      </c>
      <c r="SP2655" s="1">
        <v>97.1</v>
      </c>
      <c r="SQ2655" s="1">
        <v>95.9</v>
      </c>
      <c r="VX2655" s="1">
        <v>1</v>
      </c>
      <c r="VY2655" s="1">
        <v>1</v>
      </c>
      <c r="WQ2655" s="1">
        <v>0</v>
      </c>
      <c r="WR2655" s="1">
        <v>0</v>
      </c>
      <c r="AGS2655" s="1">
        <v>0</v>
      </c>
      <c r="AGT2655" s="1">
        <v>0</v>
      </c>
      <c r="AGU2655" s="1">
        <v>0</v>
      </c>
      <c r="AGV2655" s="1">
        <v>0</v>
      </c>
      <c r="AGW2655" s="1">
        <v>0</v>
      </c>
      <c r="AGX2655" s="1">
        <v>0</v>
      </c>
      <c r="AGY2655" s="1">
        <v>0</v>
      </c>
      <c r="AGZ2655" s="1">
        <v>0</v>
      </c>
      <c r="AHA2655" s="1">
        <v>0</v>
      </c>
      <c r="AHB2655" s="1">
        <v>0</v>
      </c>
      <c r="AHC2655" s="1">
        <v>1</v>
      </c>
      <c r="AHD2655" s="1">
        <v>0</v>
      </c>
      <c r="AHE2655" s="1">
        <v>0</v>
      </c>
      <c r="AHF2655" s="1">
        <v>0</v>
      </c>
      <c r="AHH2655" s="1">
        <v>0</v>
      </c>
      <c r="AHI2655" s="1">
        <v>0</v>
      </c>
      <c r="AHK2655" s="1">
        <v>0</v>
      </c>
      <c r="AHL2655" s="1">
        <v>0</v>
      </c>
      <c r="AHM2655" s="1">
        <v>0</v>
      </c>
      <c r="AHN2655" s="1">
        <v>0</v>
      </c>
      <c r="AHO2655" s="1">
        <v>0</v>
      </c>
      <c r="AHP2655" s="1">
        <v>0</v>
      </c>
      <c r="AHQ2655" s="1">
        <v>0</v>
      </c>
      <c r="AHR2655" s="1">
        <v>2</v>
      </c>
      <c r="AIN2655" s="1">
        <v>0</v>
      </c>
      <c r="AIO2655" s="1">
        <v>0</v>
      </c>
      <c r="AIT2655" s="1">
        <v>2</v>
      </c>
      <c r="AIU2655" s="1">
        <v>0</v>
      </c>
      <c r="AIV2655" s="1">
        <v>0</v>
      </c>
      <c r="AIW2655" s="1">
        <v>0</v>
      </c>
      <c r="AIX2655" s="1">
        <v>55</v>
      </c>
      <c r="AIY2655" s="1">
        <v>98</v>
      </c>
    </row>
    <row r="2656" spans="1:939" s="80" customFormat="1">
      <c r="B2656" s="80">
        <v>5</v>
      </c>
      <c r="C2656" s="80">
        <v>1</v>
      </c>
      <c r="D2656" s="80" t="s">
        <v>10974</v>
      </c>
      <c r="O2656" s="80">
        <v>0</v>
      </c>
      <c r="Z2656" s="80">
        <v>0</v>
      </c>
      <c r="AA2656" s="80">
        <v>2</v>
      </c>
      <c r="AB2656" s="80" t="s">
        <v>10975</v>
      </c>
      <c r="AC2656" s="80">
        <v>0</v>
      </c>
      <c r="AE2656" s="80">
        <v>0</v>
      </c>
      <c r="AG2656" s="80">
        <v>0</v>
      </c>
      <c r="AI2656" s="80">
        <v>106</v>
      </c>
      <c r="DR2656" s="80">
        <v>68</v>
      </c>
      <c r="HA2656" s="80">
        <v>0</v>
      </c>
      <c r="HT2656" s="80">
        <v>0</v>
      </c>
      <c r="IP2656" s="80">
        <v>97</v>
      </c>
      <c r="LX2656" s="80">
        <v>84</v>
      </c>
      <c r="PG2656" s="80">
        <v>16</v>
      </c>
      <c r="SP2656" s="80">
        <v>96.9</v>
      </c>
      <c r="VX2656" s="80">
        <v>1</v>
      </c>
      <c r="WQ2656" s="80">
        <v>0</v>
      </c>
      <c r="AGS2656" s="80">
        <v>0</v>
      </c>
      <c r="AGT2656" s="80">
        <v>0</v>
      </c>
      <c r="AGU2656" s="80">
        <v>0</v>
      </c>
      <c r="AGV2656" s="80">
        <v>0</v>
      </c>
      <c r="AGW2656" s="80">
        <v>0</v>
      </c>
      <c r="AGX2656" s="80">
        <v>0</v>
      </c>
      <c r="AGY2656" s="80">
        <v>0</v>
      </c>
      <c r="AGZ2656" s="80">
        <v>0</v>
      </c>
      <c r="AHA2656" s="80">
        <v>0</v>
      </c>
      <c r="AHB2656" s="80">
        <v>0</v>
      </c>
      <c r="AHC2656" s="80">
        <v>1</v>
      </c>
      <c r="AHD2656" s="80">
        <v>0</v>
      </c>
      <c r="AHE2656" s="80">
        <v>0</v>
      </c>
      <c r="AHF2656" s="80">
        <v>0</v>
      </c>
      <c r="AHH2656" s="80">
        <v>0</v>
      </c>
      <c r="AHI2656" s="80">
        <v>0</v>
      </c>
      <c r="AHK2656" s="80">
        <v>0</v>
      </c>
      <c r="AHL2656" s="80">
        <v>0</v>
      </c>
      <c r="AHM2656" s="80">
        <v>0</v>
      </c>
      <c r="AHN2656" s="80">
        <v>0</v>
      </c>
      <c r="AHO2656" s="80">
        <v>0</v>
      </c>
      <c r="AHP2656" s="80">
        <v>0</v>
      </c>
      <c r="AHQ2656" s="80">
        <v>0</v>
      </c>
      <c r="AHR2656" s="80">
        <v>0</v>
      </c>
      <c r="AIN2656" s="80">
        <v>0</v>
      </c>
      <c r="AIO2656" s="80">
        <v>0</v>
      </c>
      <c r="AIT2656" s="80">
        <v>1</v>
      </c>
      <c r="AIU2656" s="80">
        <v>0</v>
      </c>
      <c r="AIV2656" s="80">
        <v>0</v>
      </c>
      <c r="AIW2656" s="80">
        <v>0</v>
      </c>
      <c r="AIX2656" s="80">
        <v>48</v>
      </c>
    </row>
    <row r="2657" spans="1:938" s="1" customFormat="1">
      <c r="A2657" s="1">
        <v>547</v>
      </c>
      <c r="B2657" s="1">
        <v>1</v>
      </c>
      <c r="C2657" s="1">
        <v>1</v>
      </c>
      <c r="D2657" s="1" t="s">
        <v>7525</v>
      </c>
      <c r="E2657" s="1" t="s">
        <v>10976</v>
      </c>
      <c r="F2657" s="1" t="s">
        <v>10977</v>
      </c>
      <c r="O2657" s="1">
        <v>0</v>
      </c>
      <c r="P2657" s="1">
        <v>0</v>
      </c>
      <c r="Q2657" s="1">
        <v>1</v>
      </c>
      <c r="Z2657" s="1">
        <v>0</v>
      </c>
      <c r="AA2657" s="1">
        <v>2</v>
      </c>
      <c r="AB2657" s="1" t="s">
        <v>8705</v>
      </c>
      <c r="AF2657" s="1">
        <v>0</v>
      </c>
      <c r="AI2657" s="1">
        <v>190</v>
      </c>
      <c r="DR2657" s="1">
        <v>118</v>
      </c>
      <c r="HA2657" s="1">
        <v>2</v>
      </c>
      <c r="HT2657" s="1">
        <v>0</v>
      </c>
      <c r="IP2657" s="1">
        <v>95</v>
      </c>
      <c r="LX2657" s="1">
        <v>94</v>
      </c>
      <c r="PG2657" s="1">
        <v>18</v>
      </c>
      <c r="SP2657" s="1">
        <v>99.3</v>
      </c>
      <c r="VX2657" s="1">
        <v>0</v>
      </c>
      <c r="WQ2657" s="1">
        <v>0</v>
      </c>
      <c r="ADO2657" s="1">
        <v>8.8000000000000007</v>
      </c>
      <c r="ADP2657" s="1">
        <v>27</v>
      </c>
      <c r="AGS2657" s="1">
        <v>0</v>
      </c>
      <c r="AGT2657" s="1">
        <v>0</v>
      </c>
      <c r="AGU2657" s="1">
        <v>0</v>
      </c>
      <c r="AGV2657" s="1">
        <v>0</v>
      </c>
      <c r="AGW2657" s="1">
        <v>0</v>
      </c>
      <c r="AGX2657" s="1">
        <v>0</v>
      </c>
      <c r="AGY2657" s="1">
        <v>0</v>
      </c>
      <c r="AGZ2657" s="1">
        <v>2</v>
      </c>
      <c r="AHA2657" s="1">
        <v>0</v>
      </c>
      <c r="AHB2657" s="1">
        <v>0</v>
      </c>
      <c r="AHC2657" s="1">
        <v>1</v>
      </c>
      <c r="AHD2657" s="1">
        <v>0</v>
      </c>
      <c r="AHE2657" s="1">
        <v>0</v>
      </c>
      <c r="AHF2657" s="1">
        <v>0</v>
      </c>
      <c r="AHH2657" s="1">
        <v>0</v>
      </c>
      <c r="AHI2657" s="1">
        <v>0</v>
      </c>
      <c r="AHK2657" s="1">
        <v>0</v>
      </c>
      <c r="AHL2657" s="1">
        <v>0</v>
      </c>
      <c r="AHM2657" s="1">
        <v>0</v>
      </c>
      <c r="AHN2657" s="1">
        <v>0</v>
      </c>
      <c r="AHO2657" s="1">
        <v>0</v>
      </c>
      <c r="AHP2657" s="1">
        <v>0</v>
      </c>
      <c r="AHQ2657" s="1">
        <v>0</v>
      </c>
      <c r="AHR2657" s="1">
        <v>4</v>
      </c>
      <c r="AIM2657" s="1">
        <v>2</v>
      </c>
      <c r="AIN2657" s="1">
        <v>0</v>
      </c>
      <c r="AIO2657" s="1">
        <v>0</v>
      </c>
      <c r="AIP2657" s="1">
        <v>1</v>
      </c>
      <c r="AIQ2657" s="1">
        <v>1</v>
      </c>
      <c r="AIR2657" s="1">
        <v>1</v>
      </c>
      <c r="AIS2657" s="1">
        <v>1</v>
      </c>
      <c r="AIT2657" s="1">
        <v>1</v>
      </c>
      <c r="AIU2657" s="1">
        <v>0</v>
      </c>
      <c r="AIV2657" s="1">
        <v>0</v>
      </c>
      <c r="AIW2657" s="1">
        <v>0</v>
      </c>
      <c r="AIX2657" s="1">
        <v>57</v>
      </c>
    </row>
    <row r="2658" spans="1:938" s="1" customFormat="1">
      <c r="B2658" s="1">
        <v>2</v>
      </c>
      <c r="C2658" s="1">
        <v>1</v>
      </c>
      <c r="D2658" s="1" t="s">
        <v>7977</v>
      </c>
      <c r="E2658" s="1" t="s">
        <v>10978</v>
      </c>
      <c r="F2658" s="1" t="s">
        <v>10979</v>
      </c>
      <c r="O2658" s="1">
        <v>0</v>
      </c>
      <c r="P2658" s="1">
        <v>0</v>
      </c>
      <c r="Q2658" s="1">
        <v>0</v>
      </c>
      <c r="Z2658" s="1">
        <v>0</v>
      </c>
      <c r="AA2658" s="1">
        <v>2</v>
      </c>
      <c r="AB2658" s="1" t="s">
        <v>10980</v>
      </c>
      <c r="AF2658" s="1">
        <v>0</v>
      </c>
      <c r="AI2658" s="1">
        <v>192</v>
      </c>
      <c r="AJ2658" s="1">
        <v>182</v>
      </c>
      <c r="DR2658" s="1">
        <v>110</v>
      </c>
      <c r="DS2658" s="1">
        <v>90</v>
      </c>
      <c r="HA2658" s="1">
        <v>2</v>
      </c>
      <c r="HB2658" s="1">
        <v>2</v>
      </c>
      <c r="HT2658" s="1">
        <v>0</v>
      </c>
      <c r="HU2658" s="1">
        <v>0</v>
      </c>
      <c r="IP2658" s="1">
        <v>95</v>
      </c>
      <c r="IQ2658" s="1">
        <v>96</v>
      </c>
      <c r="LX2658" s="1">
        <v>80</v>
      </c>
      <c r="LY2658" s="1">
        <v>90</v>
      </c>
      <c r="PG2658" s="1">
        <v>18</v>
      </c>
      <c r="PH2658" s="1">
        <v>16</v>
      </c>
      <c r="SP2658" s="1">
        <v>98.7</v>
      </c>
      <c r="SQ2658" s="1">
        <v>96.4</v>
      </c>
      <c r="VX2658" s="1">
        <v>1</v>
      </c>
      <c r="VY2658" s="1">
        <v>1</v>
      </c>
      <c r="WQ2658" s="1">
        <v>0</v>
      </c>
      <c r="WR2658" s="1">
        <v>0</v>
      </c>
      <c r="AGS2658" s="1">
        <v>0</v>
      </c>
      <c r="AGT2658" s="1">
        <v>0</v>
      </c>
      <c r="AGU2658" s="1">
        <v>0</v>
      </c>
      <c r="AGV2658" s="1">
        <v>0</v>
      </c>
      <c r="AGW2658" s="1">
        <v>0</v>
      </c>
      <c r="AGX2658" s="1">
        <v>0</v>
      </c>
      <c r="AGY2658" s="1">
        <v>0</v>
      </c>
      <c r="AGZ2658" s="1">
        <v>0</v>
      </c>
      <c r="AHA2658" s="1">
        <v>0</v>
      </c>
      <c r="AHB2658" s="1">
        <v>0</v>
      </c>
      <c r="AHC2658" s="1">
        <v>1</v>
      </c>
      <c r="AHD2658" s="1">
        <v>0</v>
      </c>
      <c r="AHE2658" s="1">
        <v>0</v>
      </c>
      <c r="AHF2658" s="1">
        <v>0</v>
      </c>
      <c r="AHH2658" s="1">
        <v>0</v>
      </c>
      <c r="AHI2658" s="1">
        <v>0</v>
      </c>
      <c r="AHK2658" s="1">
        <v>0</v>
      </c>
      <c r="AHL2658" s="1">
        <v>0</v>
      </c>
      <c r="AHM2658" s="1">
        <v>0</v>
      </c>
      <c r="AHN2658" s="1">
        <v>0</v>
      </c>
      <c r="AHO2658" s="1">
        <v>0</v>
      </c>
      <c r="AHP2658" s="1">
        <v>0</v>
      </c>
      <c r="AHQ2658" s="1">
        <v>0</v>
      </c>
      <c r="AHR2658" s="1">
        <v>1</v>
      </c>
      <c r="AIN2658" s="1">
        <v>0</v>
      </c>
      <c r="AIO2658" s="1">
        <v>0</v>
      </c>
      <c r="AIT2658" s="1">
        <v>2</v>
      </c>
      <c r="AIU2658" s="1">
        <v>0</v>
      </c>
      <c r="AIV2658" s="1">
        <v>0</v>
      </c>
      <c r="AIW2658" s="1">
        <v>0</v>
      </c>
      <c r="AIX2658" s="1">
        <v>32</v>
      </c>
      <c r="AIY2658" s="1">
        <v>34</v>
      </c>
    </row>
    <row r="2659" spans="1:938" s="1" customFormat="1">
      <c r="B2659" s="1">
        <v>3</v>
      </c>
      <c r="C2659" s="1">
        <v>1</v>
      </c>
      <c r="D2659" s="1" t="s">
        <v>9341</v>
      </c>
      <c r="O2659" s="1">
        <v>1</v>
      </c>
      <c r="Z2659" s="1">
        <v>0</v>
      </c>
      <c r="AA2659" s="1">
        <v>2</v>
      </c>
      <c r="AB2659" s="1" t="s">
        <v>10981</v>
      </c>
      <c r="AI2659" s="1">
        <v>170</v>
      </c>
      <c r="AJ2659" s="1">
        <v>166</v>
      </c>
      <c r="DR2659" s="1">
        <v>110</v>
      </c>
      <c r="DS2659" s="1">
        <v>110</v>
      </c>
      <c r="HA2659" s="1">
        <v>2</v>
      </c>
      <c r="HB2659" s="1">
        <v>2</v>
      </c>
      <c r="HT2659" s="1">
        <v>0</v>
      </c>
      <c r="HU2659" s="1">
        <v>0</v>
      </c>
      <c r="IP2659" s="1">
        <v>96</v>
      </c>
      <c r="IQ2659" s="1">
        <v>96</v>
      </c>
      <c r="LX2659" s="1">
        <v>72</v>
      </c>
      <c r="LY2659" s="1">
        <v>69</v>
      </c>
      <c r="PG2659" s="1">
        <v>16</v>
      </c>
      <c r="PH2659" s="1">
        <v>18</v>
      </c>
      <c r="SP2659" s="1">
        <v>97.3</v>
      </c>
      <c r="SQ2659" s="1">
        <v>96.6</v>
      </c>
      <c r="VX2659" s="1">
        <v>1</v>
      </c>
      <c r="VY2659" s="1">
        <v>1</v>
      </c>
      <c r="WQ2659" s="1">
        <v>0</v>
      </c>
      <c r="WR2659" s="1">
        <v>0</v>
      </c>
      <c r="AGS2659" s="1">
        <v>0</v>
      </c>
      <c r="AGT2659" s="1">
        <v>0</v>
      </c>
      <c r="AGU2659" s="1">
        <v>0</v>
      </c>
      <c r="AGV2659" s="1">
        <v>0</v>
      </c>
      <c r="AGW2659" s="1">
        <v>0</v>
      </c>
      <c r="AGX2659" s="1">
        <v>0</v>
      </c>
      <c r="AGY2659" s="1">
        <v>0</v>
      </c>
      <c r="AGZ2659" s="1">
        <v>0</v>
      </c>
      <c r="AHA2659" s="1">
        <v>0</v>
      </c>
      <c r="AHB2659" s="1">
        <v>0</v>
      </c>
      <c r="AHC2659" s="1">
        <v>1</v>
      </c>
      <c r="AHD2659" s="1">
        <v>0</v>
      </c>
      <c r="AHE2659" s="1">
        <v>0</v>
      </c>
      <c r="AHF2659" s="1">
        <v>0</v>
      </c>
      <c r="AHH2659" s="1">
        <v>0</v>
      </c>
      <c r="AHI2659" s="1">
        <v>0</v>
      </c>
      <c r="AHK2659" s="1">
        <v>0</v>
      </c>
      <c r="AHL2659" s="1">
        <v>0</v>
      </c>
      <c r="AHM2659" s="1">
        <v>0</v>
      </c>
      <c r="AHN2659" s="1">
        <v>0</v>
      </c>
      <c r="AHO2659" s="1">
        <v>0</v>
      </c>
      <c r="AHP2659" s="1">
        <v>0</v>
      </c>
      <c r="AHQ2659" s="1">
        <v>0</v>
      </c>
      <c r="AHR2659" s="1">
        <v>1</v>
      </c>
      <c r="AIN2659" s="1">
        <v>0</v>
      </c>
      <c r="AIO2659" s="1">
        <v>0</v>
      </c>
      <c r="AIT2659" s="1">
        <v>2</v>
      </c>
      <c r="AIU2659" s="1">
        <v>0</v>
      </c>
      <c r="AIV2659" s="1">
        <v>0</v>
      </c>
      <c r="AIW2659" s="1">
        <v>0</v>
      </c>
      <c r="AIX2659" s="1">
        <v>27</v>
      </c>
      <c r="AIY2659" s="1">
        <v>34</v>
      </c>
    </row>
    <row r="2660" spans="1:938" s="80" customFormat="1">
      <c r="B2660" s="80">
        <v>4</v>
      </c>
      <c r="C2660" s="80">
        <v>0</v>
      </c>
      <c r="Z2660" s="80">
        <v>0</v>
      </c>
      <c r="AA2660" s="80">
        <v>2</v>
      </c>
      <c r="AB2660" s="80" t="s">
        <v>10982</v>
      </c>
      <c r="AI2660" s="80">
        <v>162</v>
      </c>
      <c r="DR2660" s="80">
        <v>100</v>
      </c>
      <c r="HA2660" s="80">
        <v>2</v>
      </c>
      <c r="HT2660" s="80">
        <v>0</v>
      </c>
      <c r="IP2660" s="80">
        <v>95</v>
      </c>
      <c r="LX2660" s="80">
        <v>72</v>
      </c>
      <c r="PG2660" s="80">
        <v>18</v>
      </c>
      <c r="SP2660" s="80">
        <v>97.3</v>
      </c>
      <c r="VX2660" s="80">
        <v>1</v>
      </c>
      <c r="WQ2660" s="80">
        <v>0</v>
      </c>
      <c r="AGS2660" s="80">
        <v>0</v>
      </c>
      <c r="AGT2660" s="80">
        <v>0</v>
      </c>
      <c r="AGU2660" s="80">
        <v>0</v>
      </c>
      <c r="AGV2660" s="80">
        <v>0</v>
      </c>
      <c r="AGW2660" s="80">
        <v>0</v>
      </c>
      <c r="AGX2660" s="80">
        <v>0</v>
      </c>
      <c r="AGY2660" s="80">
        <v>0</v>
      </c>
      <c r="AGZ2660" s="80">
        <v>0</v>
      </c>
      <c r="AHA2660" s="80">
        <v>0</v>
      </c>
      <c r="AHB2660" s="80">
        <v>0</v>
      </c>
      <c r="AHC2660" s="80">
        <v>1</v>
      </c>
      <c r="AHD2660" s="80">
        <v>0</v>
      </c>
      <c r="AHE2660" s="80">
        <v>0</v>
      </c>
      <c r="AHF2660" s="80">
        <v>0</v>
      </c>
      <c r="AHH2660" s="80">
        <v>0</v>
      </c>
      <c r="AHI2660" s="80">
        <v>0</v>
      </c>
      <c r="AHK2660" s="80">
        <v>0</v>
      </c>
      <c r="AHL2660" s="80">
        <v>0</v>
      </c>
      <c r="AHM2660" s="80">
        <v>0</v>
      </c>
      <c r="AHN2660" s="80">
        <v>0</v>
      </c>
      <c r="AHO2660" s="80">
        <v>0</v>
      </c>
      <c r="AHP2660" s="80">
        <v>0</v>
      </c>
      <c r="AHQ2660" s="80">
        <v>0</v>
      </c>
      <c r="AHR2660" s="80">
        <v>0</v>
      </c>
      <c r="AIN2660" s="80">
        <v>0</v>
      </c>
      <c r="AIO2660" s="80">
        <v>0</v>
      </c>
      <c r="AIT2660" s="80">
        <v>1</v>
      </c>
      <c r="AIU2660" s="80">
        <v>0</v>
      </c>
      <c r="AIV2660" s="80">
        <v>0</v>
      </c>
      <c r="AIW2660" s="80">
        <v>0</v>
      </c>
      <c r="AIX2660" s="80">
        <v>32</v>
      </c>
    </row>
    <row r="2661" spans="1:938" s="1" customFormat="1">
      <c r="A2661" s="1">
        <v>548</v>
      </c>
      <c r="B2661" s="1" t="s">
        <v>7502</v>
      </c>
      <c r="C2661" s="1">
        <v>0</v>
      </c>
      <c r="Z2661" s="1">
        <v>0</v>
      </c>
      <c r="AA2661" s="1">
        <v>1</v>
      </c>
      <c r="AB2661" s="1" t="s">
        <v>10983</v>
      </c>
      <c r="AGS2661" s="1">
        <v>1</v>
      </c>
      <c r="AGT2661" s="1">
        <v>0</v>
      </c>
      <c r="AGU2661" s="1">
        <v>0</v>
      </c>
      <c r="AGV2661" s="1">
        <v>1</v>
      </c>
      <c r="AGW2661" s="1">
        <v>0</v>
      </c>
      <c r="AGX2661" s="1">
        <v>1</v>
      </c>
      <c r="AGY2661" s="1">
        <v>0</v>
      </c>
      <c r="AGZ2661" s="1">
        <v>0</v>
      </c>
      <c r="AHA2661" s="1">
        <v>0</v>
      </c>
      <c r="AHB2661" s="1">
        <v>0</v>
      </c>
      <c r="AHC2661" s="1">
        <v>1</v>
      </c>
      <c r="AHD2661" s="1">
        <v>0</v>
      </c>
      <c r="AHE2661" s="1">
        <v>0</v>
      </c>
      <c r="AHF2661" s="1">
        <v>0</v>
      </c>
      <c r="AHH2661" s="1">
        <v>0</v>
      </c>
      <c r="AHI2661" s="1">
        <v>0</v>
      </c>
      <c r="AHK2661" s="1">
        <v>0</v>
      </c>
      <c r="AHL2661" s="1">
        <v>0</v>
      </c>
      <c r="AHM2661" s="1">
        <v>0</v>
      </c>
      <c r="AHN2661" s="1">
        <v>0</v>
      </c>
      <c r="AHO2661" s="1">
        <v>0</v>
      </c>
      <c r="AHP2661" s="1">
        <v>0</v>
      </c>
      <c r="AHQ2661" s="1">
        <v>0</v>
      </c>
      <c r="AIM2661" s="1">
        <v>0</v>
      </c>
      <c r="AIN2661" s="1">
        <v>0</v>
      </c>
      <c r="AIO2661" s="1">
        <v>0</v>
      </c>
      <c r="AIT2661" s="1">
        <v>0</v>
      </c>
      <c r="AIU2661" s="1">
        <v>0</v>
      </c>
      <c r="AIV2661" s="1">
        <v>0</v>
      </c>
      <c r="AIW2661" s="1">
        <v>0</v>
      </c>
    </row>
    <row r="2662" spans="1:938" s="1" customFormat="1">
      <c r="B2662" s="1">
        <v>2</v>
      </c>
      <c r="C2662" s="1">
        <v>1</v>
      </c>
      <c r="D2662" s="1" t="s">
        <v>7756</v>
      </c>
      <c r="O2662" s="1">
        <v>1</v>
      </c>
      <c r="Z2662" s="1">
        <v>0</v>
      </c>
      <c r="AA2662" s="1">
        <v>2</v>
      </c>
      <c r="AB2662" s="1" t="s">
        <v>10984</v>
      </c>
      <c r="AGS2662" s="1">
        <v>1</v>
      </c>
      <c r="AGT2662" s="1">
        <v>0</v>
      </c>
      <c r="AGU2662" s="1">
        <v>0</v>
      </c>
      <c r="AGV2662" s="1">
        <v>1</v>
      </c>
      <c r="AGW2662" s="1">
        <v>0</v>
      </c>
      <c r="AGX2662" s="1">
        <v>1</v>
      </c>
      <c r="AGY2662" s="1">
        <v>0</v>
      </c>
      <c r="AGZ2662" s="1">
        <v>0</v>
      </c>
      <c r="AHA2662" s="1">
        <v>0</v>
      </c>
      <c r="AHB2662" s="1">
        <v>0</v>
      </c>
      <c r="AHC2662" s="1">
        <v>1</v>
      </c>
      <c r="AHD2662" s="1">
        <v>0</v>
      </c>
      <c r="AHE2662" s="1">
        <v>0</v>
      </c>
      <c r="AHF2662" s="1">
        <v>0</v>
      </c>
      <c r="AHH2662" s="1">
        <v>0</v>
      </c>
      <c r="AHI2662" s="1">
        <v>0</v>
      </c>
      <c r="AHK2662" s="1">
        <v>0</v>
      </c>
      <c r="AHL2662" s="1">
        <v>0</v>
      </c>
      <c r="AHM2662" s="1">
        <v>0</v>
      </c>
      <c r="AHN2662" s="1">
        <v>0</v>
      </c>
      <c r="AHO2662" s="1">
        <v>0</v>
      </c>
      <c r="AHP2662" s="1">
        <v>0</v>
      </c>
      <c r="AHQ2662" s="1">
        <v>0</v>
      </c>
      <c r="AHR2662" s="1">
        <v>0</v>
      </c>
      <c r="AIM2662" s="1">
        <v>0</v>
      </c>
      <c r="AIN2662" s="1">
        <v>0</v>
      </c>
      <c r="AIO2662" s="1">
        <v>0</v>
      </c>
      <c r="AIP2662" s="1">
        <v>1</v>
      </c>
      <c r="AIQ2662" s="1">
        <v>1</v>
      </c>
      <c r="AIR2662" s="1">
        <v>1</v>
      </c>
      <c r="AIS2662" s="1">
        <v>1</v>
      </c>
      <c r="AIT2662" s="1">
        <v>0</v>
      </c>
      <c r="AIU2662" s="1">
        <v>0</v>
      </c>
      <c r="AIV2662" s="1">
        <v>0</v>
      </c>
      <c r="AIW2662" s="1">
        <v>0</v>
      </c>
    </row>
    <row r="2663" spans="1:938" s="1" customFormat="1">
      <c r="B2663" s="1">
        <v>3</v>
      </c>
      <c r="C2663" s="1">
        <v>1</v>
      </c>
      <c r="D2663" s="1" t="s">
        <v>4526</v>
      </c>
      <c r="O2663" s="1">
        <v>1</v>
      </c>
      <c r="Z2663" s="1">
        <v>0</v>
      </c>
      <c r="AA2663" s="1">
        <v>2</v>
      </c>
      <c r="AB2663" s="1" t="s">
        <v>10985</v>
      </c>
      <c r="AI2663" s="1">
        <v>158</v>
      </c>
      <c r="AJ2663" s="1">
        <v>142</v>
      </c>
      <c r="DR2663" s="1">
        <v>60</v>
      </c>
      <c r="DS2663" s="1">
        <v>62</v>
      </c>
      <c r="HA2663" s="1">
        <v>2</v>
      </c>
      <c r="HB2663" s="1">
        <v>2</v>
      </c>
      <c r="HT2663" s="1">
        <v>0</v>
      </c>
      <c r="HU2663" s="1">
        <v>0</v>
      </c>
      <c r="IP2663" s="1">
        <v>96</v>
      </c>
      <c r="IQ2663" s="1">
        <v>98</v>
      </c>
      <c r="LX2663" s="1">
        <v>57</v>
      </c>
      <c r="LY2663" s="1">
        <v>65</v>
      </c>
      <c r="PG2663" s="1">
        <v>16</v>
      </c>
      <c r="PH2663" s="1">
        <v>16</v>
      </c>
      <c r="SP2663" s="1">
        <v>98.3</v>
      </c>
      <c r="SQ2663" s="1">
        <v>98.2</v>
      </c>
      <c r="VX2663" s="1">
        <v>0</v>
      </c>
      <c r="VY2663" s="1">
        <v>0</v>
      </c>
      <c r="WQ2663" s="1">
        <v>0</v>
      </c>
      <c r="WR2663" s="1">
        <v>0</v>
      </c>
      <c r="ZY2663" s="1">
        <v>210.4</v>
      </c>
      <c r="AAY2663" s="1">
        <v>24</v>
      </c>
      <c r="ABB2663" s="1">
        <v>11.6</v>
      </c>
      <c r="ABE2663" s="1">
        <v>34</v>
      </c>
      <c r="ABU2663" s="1">
        <v>142</v>
      </c>
      <c r="ABX2663" s="1">
        <v>4</v>
      </c>
      <c r="ACA2663" s="1">
        <v>109</v>
      </c>
      <c r="ACD2663" s="1">
        <v>1.05</v>
      </c>
      <c r="ACG2663" s="1">
        <v>93</v>
      </c>
      <c r="ACQ2663" s="1">
        <v>22</v>
      </c>
      <c r="ACT2663" s="1">
        <v>1.5</v>
      </c>
      <c r="ACW2663" s="1">
        <v>13</v>
      </c>
      <c r="AGS2663" s="1">
        <v>0</v>
      </c>
      <c r="AGT2663" s="1">
        <v>0</v>
      </c>
      <c r="AGU2663" s="1">
        <v>0</v>
      </c>
      <c r="AGV2663" s="1">
        <v>0</v>
      </c>
      <c r="AGW2663" s="1">
        <v>0</v>
      </c>
      <c r="AGX2663" s="1">
        <v>1</v>
      </c>
      <c r="AGY2663" s="1">
        <v>0</v>
      </c>
      <c r="AGZ2663" s="1">
        <v>1</v>
      </c>
      <c r="AHA2663" s="1">
        <v>0</v>
      </c>
      <c r="AHB2663" s="1">
        <v>0</v>
      </c>
      <c r="AHC2663" s="1">
        <v>1</v>
      </c>
      <c r="AHD2663" s="1">
        <v>0</v>
      </c>
      <c r="AHE2663" s="1">
        <v>0</v>
      </c>
      <c r="AHF2663" s="1">
        <v>0</v>
      </c>
      <c r="AHH2663" s="1">
        <v>0</v>
      </c>
      <c r="AHI2663" s="1">
        <v>0</v>
      </c>
      <c r="AHK2663" s="1">
        <v>0</v>
      </c>
      <c r="AHL2663" s="1">
        <v>0</v>
      </c>
      <c r="AHM2663" s="1">
        <v>0</v>
      </c>
      <c r="AHN2663" s="1">
        <v>0</v>
      </c>
      <c r="AHO2663" s="1">
        <v>0</v>
      </c>
      <c r="AHP2663" s="1">
        <v>0</v>
      </c>
      <c r="AHQ2663" s="1">
        <v>0</v>
      </c>
      <c r="AHR2663" s="1">
        <v>0</v>
      </c>
      <c r="AIM2663" s="1">
        <v>0</v>
      </c>
      <c r="AIN2663" s="1">
        <v>0</v>
      </c>
      <c r="AIO2663" s="1">
        <v>0</v>
      </c>
      <c r="AIT2663" s="1">
        <v>2</v>
      </c>
      <c r="AIU2663" s="1">
        <v>0</v>
      </c>
      <c r="AIV2663" s="1">
        <v>0</v>
      </c>
      <c r="AIW2663" s="1">
        <v>0</v>
      </c>
      <c r="AIX2663" s="1">
        <v>112</v>
      </c>
      <c r="AIY2663" s="1">
        <v>31</v>
      </c>
    </row>
    <row r="2664" spans="1:938" s="80" customFormat="1">
      <c r="B2664" s="80">
        <v>4</v>
      </c>
      <c r="C2664" s="80">
        <v>0</v>
      </c>
      <c r="Z2664" s="80">
        <v>0</v>
      </c>
      <c r="AA2664" s="80">
        <v>2</v>
      </c>
      <c r="AB2664" s="80" t="s">
        <v>10986</v>
      </c>
      <c r="AI2664" s="80">
        <v>138</v>
      </c>
      <c r="DR2664" s="80">
        <v>81</v>
      </c>
      <c r="HA2664" s="80">
        <v>2</v>
      </c>
      <c r="HT2664" s="80">
        <v>1</v>
      </c>
      <c r="IP2664" s="80">
        <v>96</v>
      </c>
      <c r="LX2664" s="80">
        <v>57</v>
      </c>
      <c r="PG2664" s="80">
        <v>16</v>
      </c>
      <c r="SP2664" s="80">
        <v>98.4</v>
      </c>
      <c r="VX2664" s="80">
        <v>0</v>
      </c>
      <c r="WQ2664" s="80">
        <v>0</v>
      </c>
      <c r="ZY2664" s="80">
        <v>211.8</v>
      </c>
      <c r="AAY2664" s="80">
        <v>24</v>
      </c>
      <c r="ABB2664" s="80">
        <v>11.6</v>
      </c>
      <c r="ABE2664" s="80">
        <v>34</v>
      </c>
      <c r="ABU2664" s="80">
        <v>141</v>
      </c>
      <c r="ABX2664" s="80">
        <v>3.9</v>
      </c>
      <c r="ACA2664" s="80">
        <v>107</v>
      </c>
      <c r="ACD2664" s="80">
        <v>1.08</v>
      </c>
      <c r="ACG2664" s="80">
        <v>94</v>
      </c>
      <c r="ACQ2664" s="80">
        <v>24</v>
      </c>
      <c r="ACT2664" s="80">
        <v>1.4</v>
      </c>
      <c r="ACW2664" s="80">
        <v>15</v>
      </c>
      <c r="AGS2664" s="80">
        <v>0</v>
      </c>
      <c r="AGT2664" s="80">
        <v>0</v>
      </c>
      <c r="AGU2664" s="80">
        <v>0</v>
      </c>
      <c r="AGV2664" s="80">
        <v>0</v>
      </c>
      <c r="AGW2664" s="80">
        <v>0</v>
      </c>
      <c r="AGX2664" s="80">
        <v>1</v>
      </c>
      <c r="AGY2664" s="80">
        <v>0</v>
      </c>
      <c r="AGZ2664" s="80">
        <v>1</v>
      </c>
      <c r="AHA2664" s="80">
        <v>0</v>
      </c>
      <c r="AHB2664" s="80">
        <v>0</v>
      </c>
      <c r="AHC2664" s="80">
        <v>1</v>
      </c>
      <c r="AHD2664" s="80">
        <v>0</v>
      </c>
      <c r="AHE2664" s="80">
        <v>0</v>
      </c>
      <c r="AHF2664" s="80">
        <v>0</v>
      </c>
      <c r="AHH2664" s="80">
        <v>0</v>
      </c>
      <c r="AHI2664" s="80">
        <v>0</v>
      </c>
      <c r="AHK2664" s="80">
        <v>0</v>
      </c>
      <c r="AHL2664" s="80">
        <v>0</v>
      </c>
      <c r="AHM2664" s="80">
        <v>0</v>
      </c>
      <c r="AHN2664" s="80">
        <v>0</v>
      </c>
      <c r="AHO2664" s="80">
        <v>0</v>
      </c>
      <c r="AHP2664" s="80">
        <v>0</v>
      </c>
      <c r="AHQ2664" s="80">
        <v>0</v>
      </c>
      <c r="AHR2664" s="80">
        <v>0</v>
      </c>
      <c r="AIM2664" s="80">
        <v>0</v>
      </c>
      <c r="AIN2664" s="80">
        <v>0</v>
      </c>
      <c r="AIO2664" s="80">
        <v>0</v>
      </c>
      <c r="AIT2664" s="80">
        <v>1</v>
      </c>
      <c r="AIU2664" s="80">
        <v>0</v>
      </c>
      <c r="AIV2664" s="80">
        <v>0</v>
      </c>
      <c r="AIW2664" s="80">
        <v>0</v>
      </c>
      <c r="AIX2664" s="80">
        <v>37</v>
      </c>
    </row>
    <row r="2665" spans="1:938" s="1" customFormat="1">
      <c r="A2665" s="1">
        <v>549</v>
      </c>
      <c r="B2665" s="1">
        <v>1</v>
      </c>
      <c r="C2665" s="1">
        <v>1</v>
      </c>
      <c r="D2665" s="1" t="s">
        <v>7455</v>
      </c>
      <c r="E2665" s="1" t="s">
        <v>10987</v>
      </c>
      <c r="O2665" s="1">
        <v>0</v>
      </c>
      <c r="P2665" s="1">
        <v>0</v>
      </c>
      <c r="Z2665" s="1">
        <v>0</v>
      </c>
      <c r="AA2665" s="1">
        <v>1</v>
      </c>
      <c r="AB2665" s="1" t="s">
        <v>10988</v>
      </c>
      <c r="AC2665" s="1">
        <v>1</v>
      </c>
      <c r="AD2665" s="1">
        <v>2</v>
      </c>
      <c r="AE2665" s="1">
        <v>0</v>
      </c>
      <c r="AG2665" s="1">
        <v>0</v>
      </c>
      <c r="AI2665" s="1">
        <v>146</v>
      </c>
      <c r="DR2665" s="1">
        <v>84</v>
      </c>
      <c r="HA2665" s="1">
        <v>0</v>
      </c>
      <c r="HT2665" s="1">
        <v>0</v>
      </c>
      <c r="IP2665" s="1">
        <v>97</v>
      </c>
      <c r="LX2665" s="1">
        <v>98</v>
      </c>
      <c r="PG2665" s="1">
        <v>28</v>
      </c>
      <c r="SP2665" s="1">
        <v>97.3</v>
      </c>
      <c r="VX2665" s="1">
        <v>1</v>
      </c>
      <c r="WQ2665" s="1">
        <v>0</v>
      </c>
      <c r="AGS2665" s="1">
        <v>1</v>
      </c>
      <c r="AGT2665" s="1">
        <v>0</v>
      </c>
      <c r="AGU2665" s="1">
        <v>0</v>
      </c>
      <c r="AGV2665" s="1">
        <v>1</v>
      </c>
      <c r="AGW2665" s="1">
        <v>0</v>
      </c>
      <c r="AGX2665" s="1">
        <v>0</v>
      </c>
      <c r="AGY2665" s="1">
        <v>0</v>
      </c>
      <c r="AGZ2665" s="1">
        <v>0</v>
      </c>
      <c r="AHA2665" s="1">
        <v>0</v>
      </c>
      <c r="AHB2665" s="1">
        <v>0</v>
      </c>
      <c r="AHC2665" s="1">
        <v>1</v>
      </c>
      <c r="AHD2665" s="1">
        <v>0</v>
      </c>
      <c r="AHE2665" s="1">
        <v>0</v>
      </c>
      <c r="AHF2665" s="1">
        <v>0</v>
      </c>
      <c r="AHH2665" s="1">
        <v>0</v>
      </c>
      <c r="AHI2665" s="1">
        <v>0</v>
      </c>
      <c r="AHK2665" s="1">
        <v>0</v>
      </c>
      <c r="AHL2665" s="1">
        <v>0</v>
      </c>
      <c r="AHM2665" s="1">
        <v>0</v>
      </c>
      <c r="AHN2665" s="1">
        <v>1</v>
      </c>
      <c r="AHO2665" s="1">
        <v>0</v>
      </c>
      <c r="AHP2665" s="1">
        <v>0</v>
      </c>
      <c r="AHQ2665" s="1">
        <v>0</v>
      </c>
      <c r="AHR2665" s="1">
        <v>0</v>
      </c>
      <c r="AIM2665" s="1">
        <v>0</v>
      </c>
      <c r="AIN2665" s="1">
        <v>1</v>
      </c>
      <c r="AIO2665" s="1">
        <v>0</v>
      </c>
      <c r="AIP2665" s="1">
        <v>1</v>
      </c>
      <c r="AIQ2665" s="1">
        <v>1</v>
      </c>
      <c r="AIR2665" s="1">
        <v>1</v>
      </c>
      <c r="AIS2665" s="1">
        <v>1</v>
      </c>
      <c r="AIT2665" s="1">
        <v>1</v>
      </c>
      <c r="AIU2665" s="1">
        <v>1</v>
      </c>
      <c r="AIV2665" s="1">
        <v>0</v>
      </c>
      <c r="AIW2665" s="1">
        <v>0</v>
      </c>
      <c r="AIX2665" s="1">
        <v>42</v>
      </c>
      <c r="AJB2665" s="1">
        <v>42</v>
      </c>
    </row>
    <row r="2666" spans="1:938" s="1" customFormat="1">
      <c r="B2666" s="1">
        <v>2</v>
      </c>
      <c r="C2666" s="1">
        <v>1</v>
      </c>
      <c r="D2666" s="1" t="s">
        <v>3534</v>
      </c>
      <c r="O2666" s="1">
        <v>0</v>
      </c>
      <c r="Z2666" s="1">
        <v>0</v>
      </c>
      <c r="AA2666" s="1">
        <v>2</v>
      </c>
      <c r="AB2666" s="1" t="s">
        <v>10989</v>
      </c>
      <c r="AC2666" s="1">
        <v>0</v>
      </c>
      <c r="AE2666" s="1">
        <v>4</v>
      </c>
      <c r="AF2666" s="1">
        <v>0</v>
      </c>
      <c r="AG2666" s="1">
        <v>0</v>
      </c>
      <c r="AI2666" s="1">
        <v>130</v>
      </c>
      <c r="AJ2666" s="1">
        <v>122</v>
      </c>
      <c r="DR2666" s="1">
        <v>82</v>
      </c>
      <c r="DS2666" s="1">
        <v>68</v>
      </c>
      <c r="HA2666" s="1">
        <v>0</v>
      </c>
      <c r="HB2666" s="1">
        <v>0</v>
      </c>
      <c r="HT2666" s="1">
        <v>0</v>
      </c>
      <c r="HU2666" s="1">
        <v>0</v>
      </c>
      <c r="IP2666" s="1">
        <v>95</v>
      </c>
      <c r="IQ2666" s="1">
        <v>100</v>
      </c>
      <c r="LX2666" s="1">
        <v>95</v>
      </c>
      <c r="LY2666" s="1">
        <v>87</v>
      </c>
      <c r="PG2666" s="1">
        <v>28</v>
      </c>
      <c r="PH2666" s="1">
        <v>28</v>
      </c>
      <c r="SP2666" s="1">
        <v>97.3</v>
      </c>
      <c r="SQ2666" s="1">
        <v>97.7</v>
      </c>
      <c r="VX2666" s="1">
        <v>1</v>
      </c>
      <c r="VY2666" s="1">
        <v>1</v>
      </c>
      <c r="WQ2666" s="1">
        <v>0</v>
      </c>
      <c r="WR2666" s="1">
        <v>0</v>
      </c>
      <c r="AGS2666" s="1">
        <v>1</v>
      </c>
      <c r="AGT2666" s="1">
        <v>0</v>
      </c>
      <c r="AGU2666" s="1">
        <v>0</v>
      </c>
      <c r="AGV2666" s="1">
        <v>1</v>
      </c>
      <c r="AGW2666" s="1">
        <v>0</v>
      </c>
      <c r="AGX2666" s="1">
        <v>0</v>
      </c>
      <c r="AGY2666" s="1">
        <v>0</v>
      </c>
      <c r="AGZ2666" s="1">
        <v>0</v>
      </c>
      <c r="AHA2666" s="1">
        <v>0</v>
      </c>
      <c r="AHB2666" s="1">
        <v>0</v>
      </c>
      <c r="AHC2666" s="1">
        <v>1</v>
      </c>
      <c r="AHD2666" s="1">
        <v>0</v>
      </c>
      <c r="AHE2666" s="1">
        <v>0</v>
      </c>
      <c r="AHF2666" s="1">
        <v>0</v>
      </c>
      <c r="AHH2666" s="1">
        <v>0</v>
      </c>
      <c r="AHI2666" s="1">
        <v>0</v>
      </c>
      <c r="AHK2666" s="1">
        <v>0</v>
      </c>
      <c r="AHL2666" s="1">
        <v>0</v>
      </c>
      <c r="AHM2666" s="1">
        <v>0</v>
      </c>
      <c r="AHN2666" s="1">
        <v>1</v>
      </c>
      <c r="AHO2666" s="1">
        <v>0</v>
      </c>
      <c r="AHP2666" s="1">
        <v>0</v>
      </c>
      <c r="AHQ2666" s="1">
        <v>0</v>
      </c>
      <c r="AHR2666" s="1">
        <v>0</v>
      </c>
      <c r="AIM2666" s="1">
        <v>0</v>
      </c>
      <c r="AIN2666" s="1">
        <v>1</v>
      </c>
      <c r="AIO2666" s="1">
        <v>0</v>
      </c>
      <c r="AIT2666" s="1">
        <v>2</v>
      </c>
      <c r="AIU2666" s="1">
        <v>1</v>
      </c>
      <c r="AIV2666" s="1">
        <v>0</v>
      </c>
      <c r="AIW2666" s="1">
        <v>0</v>
      </c>
      <c r="AIX2666" s="1">
        <v>40</v>
      </c>
      <c r="AIY2666" s="1">
        <v>57</v>
      </c>
      <c r="AJB2666" s="1">
        <v>40</v>
      </c>
    </row>
    <row r="2667" spans="1:938" s="1" customFormat="1">
      <c r="B2667" s="1">
        <v>3</v>
      </c>
      <c r="C2667" s="1">
        <v>0</v>
      </c>
      <c r="Z2667" s="1">
        <v>0</v>
      </c>
      <c r="AA2667" s="1">
        <v>0</v>
      </c>
      <c r="AB2667" s="1" t="s">
        <v>10990</v>
      </c>
      <c r="AC2667" s="1">
        <v>0</v>
      </c>
      <c r="AE2667" s="1">
        <v>0</v>
      </c>
      <c r="AG2667" s="1">
        <v>0</v>
      </c>
      <c r="AI2667" s="1">
        <v>118</v>
      </c>
      <c r="AJ2667" s="1">
        <v>110</v>
      </c>
      <c r="DR2667" s="1">
        <v>80</v>
      </c>
      <c r="DS2667" s="1">
        <v>80</v>
      </c>
      <c r="HA2667" s="1">
        <v>0</v>
      </c>
      <c r="HB2667" s="1">
        <v>0</v>
      </c>
      <c r="HT2667" s="1">
        <v>0</v>
      </c>
      <c r="HU2667" s="1">
        <v>0</v>
      </c>
      <c r="IP2667" s="1">
        <v>95</v>
      </c>
      <c r="IQ2667" s="1">
        <v>95</v>
      </c>
      <c r="LX2667" s="1">
        <v>90</v>
      </c>
      <c r="LY2667" s="1">
        <v>78</v>
      </c>
      <c r="PG2667" s="1">
        <v>20</v>
      </c>
      <c r="PH2667" s="1">
        <v>28</v>
      </c>
      <c r="SP2667" s="1">
        <v>95.9</v>
      </c>
      <c r="SQ2667" s="1">
        <v>96.9</v>
      </c>
      <c r="VX2667" s="1">
        <v>1</v>
      </c>
      <c r="VY2667" s="1">
        <v>1</v>
      </c>
      <c r="WQ2667" s="1">
        <v>0</v>
      </c>
      <c r="WR2667" s="1">
        <v>0</v>
      </c>
      <c r="AAY2667" s="1">
        <v>26</v>
      </c>
      <c r="ABB2667" s="1">
        <v>15.3</v>
      </c>
      <c r="ABE2667" s="1">
        <v>45</v>
      </c>
      <c r="ABU2667" s="1">
        <v>144</v>
      </c>
      <c r="ABX2667" s="1">
        <v>3.4</v>
      </c>
      <c r="ACA2667" s="1">
        <v>102</v>
      </c>
      <c r="ACD2667" s="1">
        <v>1.1000000000000001</v>
      </c>
      <c r="ACG2667" s="1">
        <v>197</v>
      </c>
      <c r="ACQ2667" s="1">
        <v>23</v>
      </c>
      <c r="ACT2667" s="1">
        <v>1.2</v>
      </c>
      <c r="ACW2667" s="1">
        <v>20</v>
      </c>
      <c r="AGS2667" s="1">
        <v>1</v>
      </c>
      <c r="AGT2667" s="1">
        <v>0</v>
      </c>
      <c r="AGU2667" s="1">
        <v>0</v>
      </c>
      <c r="AGV2667" s="1">
        <v>1</v>
      </c>
      <c r="AGW2667" s="1">
        <v>0</v>
      </c>
      <c r="AGX2667" s="1">
        <v>0</v>
      </c>
      <c r="AGY2667" s="1">
        <v>0</v>
      </c>
      <c r="AGZ2667" s="1">
        <v>1</v>
      </c>
      <c r="AHA2667" s="1">
        <v>0</v>
      </c>
      <c r="AHB2667" s="1">
        <v>0</v>
      </c>
      <c r="AHC2667" s="1">
        <v>1</v>
      </c>
      <c r="AHD2667" s="1">
        <v>0</v>
      </c>
      <c r="AHE2667" s="1">
        <v>0</v>
      </c>
      <c r="AHF2667" s="1">
        <v>0</v>
      </c>
      <c r="AHH2667" s="1">
        <v>0</v>
      </c>
      <c r="AHI2667" s="1">
        <v>0</v>
      </c>
      <c r="AHK2667" s="1">
        <v>0</v>
      </c>
      <c r="AHL2667" s="1">
        <v>0</v>
      </c>
      <c r="AHM2667" s="1">
        <v>0</v>
      </c>
      <c r="AHN2667" s="1">
        <v>1</v>
      </c>
      <c r="AHO2667" s="1">
        <v>0</v>
      </c>
      <c r="AHP2667" s="1">
        <v>0</v>
      </c>
      <c r="AHQ2667" s="1">
        <v>0</v>
      </c>
      <c r="AHR2667" s="1">
        <v>0</v>
      </c>
      <c r="AIM2667" s="1">
        <v>0</v>
      </c>
      <c r="AIN2667" s="1">
        <v>1</v>
      </c>
      <c r="AIO2667" s="1">
        <v>0</v>
      </c>
      <c r="AIT2667" s="1">
        <v>2</v>
      </c>
      <c r="AIU2667" s="1">
        <v>0</v>
      </c>
      <c r="AIV2667" s="1">
        <v>0</v>
      </c>
      <c r="AIW2667" s="1">
        <v>0</v>
      </c>
      <c r="AIX2667" s="1">
        <v>59</v>
      </c>
      <c r="AIY2667" s="1">
        <v>33</v>
      </c>
    </row>
    <row r="2668" spans="1:938" s="1" customFormat="1">
      <c r="B2668" s="1">
        <v>4</v>
      </c>
      <c r="C2668" s="1">
        <v>1</v>
      </c>
      <c r="D2668" s="1" t="s">
        <v>7703</v>
      </c>
      <c r="E2668" s="1" t="s">
        <v>4708</v>
      </c>
      <c r="F2668" s="1" t="s">
        <v>10991</v>
      </c>
      <c r="O2668" s="1">
        <v>0</v>
      </c>
      <c r="P2668" s="1">
        <v>1</v>
      </c>
      <c r="Q2668" s="1">
        <v>1</v>
      </c>
      <c r="Z2668" s="1">
        <v>0</v>
      </c>
      <c r="AA2668" s="1">
        <v>1</v>
      </c>
      <c r="AB2668" s="1" t="s">
        <v>10992</v>
      </c>
      <c r="AC2668" s="1">
        <v>0</v>
      </c>
      <c r="AE2668" s="1">
        <v>0</v>
      </c>
      <c r="AG2668" s="1">
        <v>0</v>
      </c>
      <c r="AI2668" s="1">
        <v>116</v>
      </c>
      <c r="AJ2668" s="1">
        <v>110</v>
      </c>
      <c r="DR2668" s="1">
        <v>82</v>
      </c>
      <c r="DS2668" s="1">
        <v>84</v>
      </c>
      <c r="HA2668" s="1">
        <v>0</v>
      </c>
      <c r="HB2668" s="1">
        <v>0</v>
      </c>
      <c r="HT2668" s="1">
        <v>0</v>
      </c>
      <c r="HU2668" s="1">
        <v>0</v>
      </c>
      <c r="IP2668" s="1">
        <v>98</v>
      </c>
      <c r="IQ2668" s="1">
        <v>98</v>
      </c>
      <c r="LX2668" s="1">
        <v>79</v>
      </c>
      <c r="LY2668" s="1">
        <v>89</v>
      </c>
      <c r="PG2668" s="1">
        <v>28</v>
      </c>
      <c r="PH2668" s="1">
        <v>26</v>
      </c>
      <c r="SP2668" s="1">
        <v>97.5</v>
      </c>
      <c r="SQ2668" s="1">
        <v>97.1</v>
      </c>
      <c r="VX2668" s="1">
        <v>1</v>
      </c>
      <c r="VY2668" s="1">
        <v>1</v>
      </c>
      <c r="WQ2668" s="1">
        <v>0</v>
      </c>
      <c r="WR2668" s="1">
        <v>0</v>
      </c>
      <c r="AGS2668" s="1">
        <v>0</v>
      </c>
      <c r="AGT2668" s="1">
        <v>0</v>
      </c>
      <c r="AGU2668" s="1">
        <v>0</v>
      </c>
      <c r="AGV2668" s="1">
        <v>0</v>
      </c>
      <c r="AGW2668" s="1">
        <v>0</v>
      </c>
      <c r="AGX2668" s="1">
        <v>0</v>
      </c>
      <c r="AGY2668" s="1">
        <v>0</v>
      </c>
      <c r="AGZ2668" s="1">
        <v>0</v>
      </c>
      <c r="AHA2668" s="1">
        <v>0</v>
      </c>
      <c r="AHB2668" s="1">
        <v>0</v>
      </c>
      <c r="AHC2668" s="1">
        <v>1</v>
      </c>
      <c r="AHD2668" s="1">
        <v>0</v>
      </c>
      <c r="AHE2668" s="1">
        <v>0</v>
      </c>
      <c r="AHF2668" s="1">
        <v>0</v>
      </c>
      <c r="AHH2668" s="1">
        <v>0</v>
      </c>
      <c r="AHI2668" s="1">
        <v>0</v>
      </c>
      <c r="AHK2668" s="1">
        <v>0</v>
      </c>
      <c r="AHL2668" s="1">
        <v>0</v>
      </c>
      <c r="AHM2668" s="1">
        <v>0</v>
      </c>
      <c r="AHN2668" s="1">
        <v>1</v>
      </c>
      <c r="AHO2668" s="1">
        <v>0</v>
      </c>
      <c r="AHP2668" s="1">
        <v>0</v>
      </c>
      <c r="AHQ2668" s="1">
        <v>0</v>
      </c>
      <c r="AHR2668" s="1">
        <v>0</v>
      </c>
      <c r="AIM2668" s="1">
        <v>0</v>
      </c>
      <c r="AIN2668" s="1">
        <v>1</v>
      </c>
      <c r="AIO2668" s="1">
        <v>0</v>
      </c>
      <c r="AIT2668" s="1">
        <v>2</v>
      </c>
      <c r="AIU2668" s="1">
        <v>0</v>
      </c>
      <c r="AIV2668" s="1">
        <v>0</v>
      </c>
      <c r="AIW2668" s="1">
        <v>0</v>
      </c>
      <c r="AIX2668" s="1">
        <v>35</v>
      </c>
      <c r="AIY2668" s="1">
        <v>29</v>
      </c>
    </row>
    <row r="2669" spans="1:938" s="1" customFormat="1">
      <c r="B2669" s="1">
        <v>5</v>
      </c>
      <c r="C2669" s="1">
        <v>1</v>
      </c>
      <c r="D2669" s="1" t="s">
        <v>10993</v>
      </c>
      <c r="O2669" s="1">
        <v>0</v>
      </c>
      <c r="Z2669" s="1">
        <v>0</v>
      </c>
      <c r="AA2669" s="1">
        <v>2</v>
      </c>
      <c r="AB2669" s="1" t="s">
        <v>10994</v>
      </c>
      <c r="AC2669" s="1">
        <v>1</v>
      </c>
      <c r="AD2669" s="1">
        <v>0</v>
      </c>
      <c r="AE2669" s="1">
        <v>0</v>
      </c>
      <c r="AG2669" s="1">
        <v>0</v>
      </c>
      <c r="AI2669" s="1">
        <v>122</v>
      </c>
      <c r="AJ2669" s="1">
        <v>140</v>
      </c>
      <c r="DR2669" s="1">
        <v>72</v>
      </c>
      <c r="DS2669" s="1">
        <v>94</v>
      </c>
      <c r="HA2669" s="1">
        <v>0</v>
      </c>
      <c r="HB2669" s="1">
        <v>0</v>
      </c>
      <c r="HT2669" s="1">
        <v>0</v>
      </c>
      <c r="HU2669" s="1">
        <v>0</v>
      </c>
      <c r="IP2669" s="1">
        <v>97</v>
      </c>
      <c r="IQ2669" s="1">
        <v>99</v>
      </c>
      <c r="LX2669" s="1">
        <v>76</v>
      </c>
      <c r="LY2669" s="1">
        <v>78</v>
      </c>
      <c r="PG2669" s="1">
        <v>28</v>
      </c>
      <c r="PH2669" s="1">
        <v>24</v>
      </c>
      <c r="SP2669" s="1">
        <v>96.9</v>
      </c>
      <c r="SQ2669" s="1">
        <v>97.1</v>
      </c>
      <c r="VX2669" s="1">
        <v>1</v>
      </c>
      <c r="VY2669" s="1">
        <v>1</v>
      </c>
      <c r="WQ2669" s="1">
        <v>0</v>
      </c>
      <c r="WR2669" s="1">
        <v>0</v>
      </c>
      <c r="AGS2669" s="1">
        <v>0</v>
      </c>
      <c r="AGT2669" s="1">
        <v>0</v>
      </c>
      <c r="AGU2669" s="1">
        <v>0</v>
      </c>
      <c r="AGV2669" s="1">
        <v>0</v>
      </c>
      <c r="AGW2669" s="1">
        <v>0</v>
      </c>
      <c r="AGX2669" s="1">
        <v>0</v>
      </c>
      <c r="AGY2669" s="1">
        <v>0</v>
      </c>
      <c r="AGZ2669" s="1">
        <v>0</v>
      </c>
      <c r="AHA2669" s="1">
        <v>0</v>
      </c>
      <c r="AHB2669" s="1">
        <v>0</v>
      </c>
      <c r="AHC2669" s="1">
        <v>1</v>
      </c>
      <c r="AHD2669" s="1">
        <v>0</v>
      </c>
      <c r="AHE2669" s="1">
        <v>0</v>
      </c>
      <c r="AHF2669" s="1">
        <v>0</v>
      </c>
      <c r="AHH2669" s="1">
        <v>0</v>
      </c>
      <c r="AHI2669" s="1">
        <v>0</v>
      </c>
      <c r="AHK2669" s="1">
        <v>0</v>
      </c>
      <c r="AHL2669" s="1">
        <v>0</v>
      </c>
      <c r="AHM2669" s="1">
        <v>0</v>
      </c>
      <c r="AHN2669" s="1">
        <v>1</v>
      </c>
      <c r="AHO2669" s="1">
        <v>0</v>
      </c>
      <c r="AHP2669" s="1">
        <v>0</v>
      </c>
      <c r="AHQ2669" s="1">
        <v>0</v>
      </c>
      <c r="AHR2669" s="1">
        <v>0</v>
      </c>
      <c r="AIM2669" s="1">
        <v>0</v>
      </c>
      <c r="AIN2669" s="1">
        <v>1</v>
      </c>
      <c r="AIO2669" s="1">
        <v>0</v>
      </c>
      <c r="AIT2669" s="1">
        <v>2</v>
      </c>
      <c r="AIU2669" s="1">
        <v>0</v>
      </c>
      <c r="AIV2669" s="1">
        <v>0</v>
      </c>
      <c r="AIW2669" s="1">
        <v>0</v>
      </c>
      <c r="AIX2669" s="1">
        <v>26</v>
      </c>
      <c r="AIY2669" s="1">
        <v>24</v>
      </c>
    </row>
    <row r="2670" spans="1:938" s="80" customFormat="1">
      <c r="B2670" s="80">
        <v>6</v>
      </c>
      <c r="C2670" s="80">
        <v>0</v>
      </c>
      <c r="Z2670" s="80">
        <v>0</v>
      </c>
      <c r="AA2670" s="80">
        <v>2</v>
      </c>
      <c r="AB2670" s="80" t="s">
        <v>10995</v>
      </c>
      <c r="AC2670" s="80">
        <v>0</v>
      </c>
      <c r="AE2670" s="80">
        <v>0</v>
      </c>
      <c r="AG2670" s="80">
        <v>0</v>
      </c>
      <c r="AI2670" s="80">
        <v>126</v>
      </c>
      <c r="DR2670" s="80">
        <v>74</v>
      </c>
      <c r="HA2670" s="80">
        <v>0</v>
      </c>
      <c r="HT2670" s="80">
        <v>0</v>
      </c>
      <c r="IP2670" s="80">
        <v>96</v>
      </c>
      <c r="LX2670" s="80">
        <v>72</v>
      </c>
      <c r="PG2670" s="80">
        <v>24</v>
      </c>
      <c r="SP2670" s="80">
        <v>97.5</v>
      </c>
      <c r="VX2670" s="80">
        <v>1</v>
      </c>
      <c r="WQ2670" s="80">
        <v>0</v>
      </c>
      <c r="AGS2670" s="80">
        <v>0</v>
      </c>
      <c r="AGT2670" s="80">
        <v>0</v>
      </c>
      <c r="AGU2670" s="80">
        <v>0</v>
      </c>
      <c r="AGV2670" s="80">
        <v>0</v>
      </c>
      <c r="AGW2670" s="80">
        <v>0</v>
      </c>
      <c r="AGX2670" s="80">
        <v>0</v>
      </c>
      <c r="AGY2670" s="80">
        <v>0</v>
      </c>
      <c r="AGZ2670" s="80">
        <v>0</v>
      </c>
      <c r="AHA2670" s="80">
        <v>0</v>
      </c>
      <c r="AHB2670" s="80">
        <v>0</v>
      </c>
      <c r="AHC2670" s="80">
        <v>1</v>
      </c>
      <c r="AHD2670" s="80">
        <v>0</v>
      </c>
      <c r="AHE2670" s="80">
        <v>0</v>
      </c>
      <c r="AHF2670" s="80">
        <v>0</v>
      </c>
      <c r="AHH2670" s="80">
        <v>0</v>
      </c>
      <c r="AHI2670" s="80">
        <v>0</v>
      </c>
      <c r="AHK2670" s="80">
        <v>0</v>
      </c>
      <c r="AHL2670" s="80">
        <v>0</v>
      </c>
      <c r="AHM2670" s="80">
        <v>0</v>
      </c>
      <c r="AHN2670" s="80">
        <v>1</v>
      </c>
      <c r="AHO2670" s="80">
        <v>0</v>
      </c>
      <c r="AHP2670" s="80">
        <v>0</v>
      </c>
      <c r="AHQ2670" s="80">
        <v>0</v>
      </c>
      <c r="AHR2670" s="80">
        <v>0</v>
      </c>
      <c r="AIM2670" s="80">
        <v>0</v>
      </c>
      <c r="AIN2670" s="80">
        <v>1</v>
      </c>
      <c r="AIO2670" s="80">
        <v>0</v>
      </c>
      <c r="AIT2670" s="80">
        <v>1</v>
      </c>
      <c r="AIU2670" s="80">
        <v>0</v>
      </c>
      <c r="AIV2670" s="80">
        <v>0</v>
      </c>
      <c r="AIW2670" s="80">
        <v>0</v>
      </c>
      <c r="AIX2670" s="80">
        <v>31</v>
      </c>
    </row>
    <row r="2671" spans="1:938" s="14" customFormat="1">
      <c r="A2671" s="14">
        <v>550</v>
      </c>
      <c r="B2671" s="14" t="s">
        <v>7502</v>
      </c>
      <c r="C2671" s="14">
        <v>0</v>
      </c>
      <c r="Z2671" s="14">
        <v>0</v>
      </c>
      <c r="AA2671" s="14">
        <v>1</v>
      </c>
      <c r="AB2671" s="14" t="s">
        <v>10996</v>
      </c>
      <c r="AGS2671" s="14">
        <v>1</v>
      </c>
      <c r="AGT2671" s="14">
        <v>0</v>
      </c>
      <c r="AGU2671" s="14">
        <v>0</v>
      </c>
      <c r="AGV2671" s="14">
        <v>1</v>
      </c>
      <c r="AGW2671" s="14">
        <v>0</v>
      </c>
      <c r="AGX2671" s="14">
        <v>0</v>
      </c>
      <c r="AGY2671" s="14">
        <v>0</v>
      </c>
      <c r="AGZ2671" s="14">
        <v>0</v>
      </c>
      <c r="AHA2671" s="14">
        <v>0</v>
      </c>
      <c r="AHB2671" s="14">
        <v>0</v>
      </c>
      <c r="AHC2671" s="14">
        <v>0</v>
      </c>
      <c r="AHD2671" s="14">
        <v>0</v>
      </c>
      <c r="AHE2671" s="14">
        <v>0</v>
      </c>
      <c r="AHF2671" s="14">
        <v>0</v>
      </c>
      <c r="AHH2671" s="14">
        <v>0</v>
      </c>
      <c r="AHI2671" s="14">
        <v>0</v>
      </c>
      <c r="AHK2671" s="14">
        <v>0</v>
      </c>
      <c r="AHL2671" s="14">
        <v>0</v>
      </c>
      <c r="AHM2671" s="14">
        <v>0</v>
      </c>
      <c r="AHN2671" s="14">
        <v>0</v>
      </c>
      <c r="AHO2671" s="14">
        <v>0</v>
      </c>
      <c r="AHP2671" s="14">
        <v>0</v>
      </c>
      <c r="AHQ2671" s="14">
        <v>0</v>
      </c>
      <c r="AHR2671" s="14">
        <v>0</v>
      </c>
      <c r="AIM2671" s="14">
        <v>0</v>
      </c>
      <c r="AIN2671" s="14">
        <v>0</v>
      </c>
      <c r="AIO2671" s="14">
        <v>0</v>
      </c>
      <c r="AIT2671" s="14">
        <v>0</v>
      </c>
      <c r="AIU2671" s="14">
        <v>0</v>
      </c>
      <c r="AIV2671" s="14">
        <v>0</v>
      </c>
      <c r="AIW2671" s="14">
        <v>0</v>
      </c>
    </row>
    <row r="2672" spans="1:938" s="1" customFormat="1">
      <c r="B2672" s="1">
        <v>2</v>
      </c>
      <c r="C2672" s="1">
        <v>1</v>
      </c>
      <c r="D2672" s="1" t="s">
        <v>10997</v>
      </c>
      <c r="E2672" s="1" t="s">
        <v>10998</v>
      </c>
      <c r="F2672" s="1" t="s">
        <v>5146</v>
      </c>
      <c r="G2672" s="1" t="s">
        <v>7675</v>
      </c>
      <c r="O2672" s="1">
        <v>0</v>
      </c>
      <c r="P2672" s="1">
        <v>0</v>
      </c>
      <c r="Q2672" s="1">
        <v>0</v>
      </c>
      <c r="R2672" s="1">
        <v>0</v>
      </c>
      <c r="Z2672" s="1">
        <v>0</v>
      </c>
      <c r="AA2672" s="1">
        <v>1</v>
      </c>
      <c r="AB2672" s="1" t="s">
        <v>10999</v>
      </c>
      <c r="AE2672" s="1">
        <v>1</v>
      </c>
      <c r="AF2672" s="1">
        <v>0</v>
      </c>
      <c r="AI2672" s="1">
        <v>142</v>
      </c>
      <c r="AJ2672" s="1">
        <v>149</v>
      </c>
      <c r="AK2672" s="1">
        <v>146</v>
      </c>
      <c r="AL2672" s="1">
        <v>108</v>
      </c>
      <c r="DR2672" s="1">
        <v>76</v>
      </c>
      <c r="DS2672" s="1">
        <v>81</v>
      </c>
      <c r="DT2672" s="1">
        <v>87</v>
      </c>
      <c r="DU2672" s="1">
        <v>64</v>
      </c>
      <c r="HD2672" s="1">
        <v>2</v>
      </c>
      <c r="HW2672" s="1">
        <v>0</v>
      </c>
      <c r="IP2672" s="1">
        <v>93</v>
      </c>
      <c r="IQ2672" s="1">
        <v>96</v>
      </c>
      <c r="IR2672" s="1">
        <v>97</v>
      </c>
      <c r="IS2672" s="1">
        <v>96</v>
      </c>
      <c r="LX2672" s="1">
        <v>75</v>
      </c>
      <c r="LY2672" s="1">
        <v>75</v>
      </c>
      <c r="LZ2672" s="1">
        <v>71</v>
      </c>
      <c r="MA2672" s="1">
        <v>86</v>
      </c>
      <c r="PG2672" s="1">
        <v>18</v>
      </c>
      <c r="PH2672" s="1">
        <v>18</v>
      </c>
      <c r="PI2672" s="1">
        <v>18</v>
      </c>
      <c r="PJ2672" s="1">
        <v>16</v>
      </c>
      <c r="SP2672" s="1">
        <v>97.2</v>
      </c>
      <c r="SQ2672" s="1">
        <v>97.8</v>
      </c>
      <c r="SS2672" s="1">
        <v>96.6</v>
      </c>
      <c r="WA2672" s="1">
        <v>1</v>
      </c>
      <c r="WQ2672" s="1">
        <v>0</v>
      </c>
      <c r="WR2672" s="1">
        <v>0</v>
      </c>
      <c r="WS2672" s="1">
        <v>0</v>
      </c>
      <c r="WT2672" s="1">
        <v>0</v>
      </c>
      <c r="AAZ2672" s="1">
        <v>25</v>
      </c>
      <c r="ABC2672" s="1">
        <v>13.8</v>
      </c>
      <c r="ABF2672" s="1">
        <v>44</v>
      </c>
      <c r="ABN2672" s="1">
        <v>5.43</v>
      </c>
      <c r="ABP2672" s="1">
        <v>264</v>
      </c>
      <c r="ABV2672" s="1">
        <v>137</v>
      </c>
      <c r="ABY2672" s="1">
        <v>4.4000000000000004</v>
      </c>
      <c r="ACB2672" s="1">
        <v>99</v>
      </c>
      <c r="ACE2672" s="1">
        <v>9.8000000000000007</v>
      </c>
      <c r="ACG2672" s="1">
        <v>103</v>
      </c>
      <c r="ACH2672" s="1">
        <v>121</v>
      </c>
      <c r="ACI2672" s="1">
        <v>113</v>
      </c>
      <c r="ACJ2672" s="1">
        <v>138</v>
      </c>
      <c r="ACR2672" s="1">
        <v>16</v>
      </c>
      <c r="ACU2672" s="1">
        <v>1.32</v>
      </c>
      <c r="ACX2672" s="1">
        <v>13</v>
      </c>
      <c r="ADA2672" s="1">
        <v>6.8</v>
      </c>
      <c r="ADC2672" s="1">
        <v>4</v>
      </c>
      <c r="ADE2672" s="1">
        <v>0.6</v>
      </c>
      <c r="ADG2672" s="1">
        <v>2.8</v>
      </c>
      <c r="ADI2672" s="1">
        <v>111</v>
      </c>
      <c r="ADK2672" s="1">
        <v>22</v>
      </c>
      <c r="ADM2672" s="1">
        <v>13</v>
      </c>
      <c r="ADS2672" s="1">
        <v>1.9</v>
      </c>
      <c r="ADV2672" s="1">
        <v>3.1</v>
      </c>
      <c r="AEF2672" s="1">
        <v>8.3000000000000007</v>
      </c>
      <c r="AFI2672" s="1">
        <v>293</v>
      </c>
      <c r="AFJ2672" s="1">
        <v>52</v>
      </c>
      <c r="AFK2672" s="1">
        <v>53</v>
      </c>
      <c r="AGS2672" s="1">
        <v>1</v>
      </c>
      <c r="AGT2672" s="1">
        <v>0</v>
      </c>
      <c r="AGU2672" s="1">
        <v>0</v>
      </c>
      <c r="AGV2672" s="1">
        <v>1</v>
      </c>
      <c r="AGW2672" s="1">
        <v>0</v>
      </c>
      <c r="AGX2672" s="1">
        <v>0</v>
      </c>
      <c r="AGY2672" s="1">
        <v>0</v>
      </c>
      <c r="AGZ2672" s="1">
        <v>0</v>
      </c>
      <c r="AHA2672" s="1">
        <v>0</v>
      </c>
      <c r="AHB2672" s="1">
        <v>0</v>
      </c>
      <c r="AHC2672" s="1">
        <v>1</v>
      </c>
      <c r="AHD2672" s="1">
        <v>0</v>
      </c>
      <c r="AHE2672" s="1">
        <v>0</v>
      </c>
      <c r="AHF2672" s="1">
        <v>0</v>
      </c>
      <c r="AHH2672" s="1">
        <v>0</v>
      </c>
      <c r="AHI2672" s="1">
        <v>0</v>
      </c>
      <c r="AHK2672" s="1">
        <v>0</v>
      </c>
      <c r="AHL2672" s="1">
        <v>0</v>
      </c>
      <c r="AHM2672" s="1">
        <v>0</v>
      </c>
      <c r="AHN2672" s="1">
        <v>0</v>
      </c>
      <c r="AHO2672" s="1">
        <v>0</v>
      </c>
      <c r="AHP2672" s="1">
        <v>0</v>
      </c>
      <c r="AHQ2672" s="1">
        <v>0</v>
      </c>
      <c r="AHR2672" s="1">
        <v>0</v>
      </c>
      <c r="AIM2672" s="1">
        <v>0</v>
      </c>
      <c r="AIN2672" s="1">
        <v>0</v>
      </c>
      <c r="AIO2672" s="1">
        <v>0</v>
      </c>
      <c r="AIP2672" s="1">
        <v>1</v>
      </c>
      <c r="AIQ2672" s="1">
        <v>1</v>
      </c>
      <c r="AIR2672" s="1">
        <v>1</v>
      </c>
      <c r="AIS2672" s="1">
        <v>1</v>
      </c>
      <c r="AIT2672" s="1">
        <v>1</v>
      </c>
      <c r="AIU2672" s="1">
        <v>0</v>
      </c>
      <c r="AIV2672" s="1">
        <v>0</v>
      </c>
      <c r="AIW2672" s="1">
        <v>0</v>
      </c>
      <c r="AIX2672" s="1">
        <v>75</v>
      </c>
    </row>
    <row r="2673" spans="1:938" s="1" customFormat="1">
      <c r="B2673" s="1">
        <v>3</v>
      </c>
      <c r="C2673" s="1">
        <v>0</v>
      </c>
      <c r="Z2673" s="1">
        <v>0</v>
      </c>
      <c r="AA2673" s="1">
        <v>2</v>
      </c>
      <c r="AB2673" s="1" t="s">
        <v>11000</v>
      </c>
      <c r="AE2673" s="1">
        <v>1</v>
      </c>
      <c r="AF2673" s="1">
        <v>0</v>
      </c>
      <c r="AI2673" s="1">
        <v>122</v>
      </c>
      <c r="AJ2673" s="1">
        <v>98</v>
      </c>
      <c r="DR2673" s="1">
        <v>64</v>
      </c>
      <c r="DS2673" s="1">
        <v>50</v>
      </c>
      <c r="HA2673" s="1">
        <v>2</v>
      </c>
      <c r="HB2673" s="1">
        <v>2</v>
      </c>
      <c r="HT2673" s="1">
        <v>0</v>
      </c>
      <c r="HU2673" s="1">
        <v>0</v>
      </c>
      <c r="IP2673" s="1">
        <v>97</v>
      </c>
      <c r="IQ2673" s="1">
        <v>97</v>
      </c>
      <c r="LX2673" s="1">
        <v>76</v>
      </c>
      <c r="LY2673" s="1">
        <v>81</v>
      </c>
      <c r="PG2673" s="1">
        <v>14</v>
      </c>
      <c r="PH2673" s="1">
        <v>18</v>
      </c>
      <c r="SP2673" s="1">
        <v>97.9</v>
      </c>
      <c r="SQ2673" s="1">
        <v>97.7</v>
      </c>
      <c r="VX2673" s="1">
        <v>0</v>
      </c>
      <c r="VY2673" s="1">
        <v>0</v>
      </c>
      <c r="WQ2673" s="1">
        <v>0</v>
      </c>
      <c r="WR2673" s="1">
        <v>0</v>
      </c>
      <c r="AAY2673" s="1">
        <v>21</v>
      </c>
      <c r="ABB2673" s="1">
        <v>15.3</v>
      </c>
      <c r="ABE2673" s="1">
        <v>45</v>
      </c>
      <c r="ABU2673" s="1">
        <v>133</v>
      </c>
      <c r="ABX2673" s="1">
        <v>4.3</v>
      </c>
      <c r="ACA2673" s="1">
        <v>100</v>
      </c>
      <c r="ACD2673" s="1">
        <v>1.07</v>
      </c>
      <c r="ACG2673" s="1">
        <v>235</v>
      </c>
      <c r="ACQ2673" s="1">
        <v>16</v>
      </c>
      <c r="ACT2673" s="1">
        <v>1.4</v>
      </c>
      <c r="ACW2673" s="1">
        <v>17</v>
      </c>
      <c r="AGS2673" s="1">
        <v>1</v>
      </c>
      <c r="AGT2673" s="1">
        <v>0</v>
      </c>
      <c r="AGU2673" s="1">
        <v>0</v>
      </c>
      <c r="AGV2673" s="1">
        <v>1</v>
      </c>
      <c r="AGW2673" s="1">
        <v>0</v>
      </c>
      <c r="AGX2673" s="1">
        <v>0</v>
      </c>
      <c r="AGY2673" s="1">
        <v>0</v>
      </c>
      <c r="AGZ2673" s="1">
        <v>1</v>
      </c>
      <c r="AHA2673" s="1">
        <v>0</v>
      </c>
      <c r="AHB2673" s="1">
        <v>0</v>
      </c>
      <c r="AHC2673" s="1">
        <v>1</v>
      </c>
      <c r="AHD2673" s="1">
        <v>0</v>
      </c>
      <c r="AHE2673" s="1">
        <v>0</v>
      </c>
      <c r="AHF2673" s="1">
        <v>0</v>
      </c>
      <c r="AHH2673" s="1">
        <v>0</v>
      </c>
      <c r="AHI2673" s="1">
        <v>0</v>
      </c>
      <c r="AHK2673" s="1">
        <v>0</v>
      </c>
      <c r="AHL2673" s="1">
        <v>0</v>
      </c>
      <c r="AHM2673" s="1">
        <v>0</v>
      </c>
      <c r="AHN2673" s="1">
        <v>0</v>
      </c>
      <c r="AHO2673" s="1">
        <v>0</v>
      </c>
      <c r="AHP2673" s="1">
        <v>0</v>
      </c>
      <c r="AHQ2673" s="1">
        <v>0</v>
      </c>
      <c r="AHR2673" s="1">
        <v>0</v>
      </c>
      <c r="AIM2673" s="1">
        <v>0</v>
      </c>
      <c r="AIN2673" s="1">
        <v>0</v>
      </c>
      <c r="AIO2673" s="1">
        <v>0</v>
      </c>
      <c r="AIT2673" s="1">
        <v>1</v>
      </c>
      <c r="AIU2673" s="1">
        <v>1</v>
      </c>
      <c r="AIV2673" s="1">
        <v>0</v>
      </c>
      <c r="AIW2673" s="1">
        <v>0</v>
      </c>
      <c r="AIX2673" s="1">
        <v>37</v>
      </c>
      <c r="AJB2673" s="1">
        <v>65</v>
      </c>
    </row>
    <row r="2674" spans="1:938" s="1" customFormat="1">
      <c r="B2674" s="1">
        <v>4</v>
      </c>
      <c r="C2674" s="1">
        <v>0</v>
      </c>
      <c r="Z2674" s="1">
        <v>0</v>
      </c>
      <c r="AA2674" s="1">
        <v>2</v>
      </c>
      <c r="AB2674" s="1" t="s">
        <v>11001</v>
      </c>
      <c r="AE2674" s="1">
        <v>2</v>
      </c>
      <c r="AF2674" s="1">
        <v>0</v>
      </c>
      <c r="AI2674" s="1">
        <v>104</v>
      </c>
      <c r="AJ2674" s="1">
        <v>106</v>
      </c>
      <c r="DR2674" s="1">
        <v>56</v>
      </c>
      <c r="DS2674" s="1">
        <v>54</v>
      </c>
      <c r="HA2674" s="1">
        <v>2</v>
      </c>
      <c r="HB2674" s="1">
        <v>2</v>
      </c>
      <c r="HT2674" s="1">
        <v>0</v>
      </c>
      <c r="HU2674" s="1">
        <v>0</v>
      </c>
      <c r="IP2674" s="1">
        <v>96</v>
      </c>
      <c r="IQ2674" s="1">
        <v>96</v>
      </c>
      <c r="LX2674" s="1">
        <v>89</v>
      </c>
      <c r="LY2674" s="1">
        <v>86</v>
      </c>
      <c r="PG2674" s="1">
        <v>16</v>
      </c>
      <c r="PH2674" s="1">
        <v>16</v>
      </c>
      <c r="SP2674" s="1">
        <v>97</v>
      </c>
      <c r="SQ2674" s="1">
        <v>98</v>
      </c>
      <c r="VX2674" s="1">
        <v>1</v>
      </c>
      <c r="VY2674" s="1">
        <v>1</v>
      </c>
      <c r="WQ2674" s="1">
        <v>0</v>
      </c>
      <c r="WR2674" s="1">
        <v>0</v>
      </c>
      <c r="AAY2674" s="1">
        <v>23</v>
      </c>
      <c r="ABB2674" s="1">
        <v>14.3</v>
      </c>
      <c r="ABE2674" s="1">
        <v>42</v>
      </c>
      <c r="ABU2674" s="1">
        <v>133</v>
      </c>
      <c r="ABX2674" s="1">
        <v>4.3</v>
      </c>
      <c r="ACA2674" s="1">
        <v>99</v>
      </c>
      <c r="ACD2674" s="1">
        <v>1.1299999999999999</v>
      </c>
      <c r="ACG2674" s="1">
        <v>205</v>
      </c>
      <c r="ACQ2674" s="1">
        <v>16</v>
      </c>
      <c r="ACT2674" s="1">
        <v>1.4</v>
      </c>
      <c r="ACW2674" s="1">
        <v>16</v>
      </c>
      <c r="AGS2674" s="1">
        <v>1</v>
      </c>
      <c r="AGT2674" s="1">
        <v>0</v>
      </c>
      <c r="AGU2674" s="1">
        <v>0</v>
      </c>
      <c r="AGV2674" s="1">
        <v>1</v>
      </c>
      <c r="AGW2674" s="1">
        <v>0</v>
      </c>
      <c r="AGX2674" s="1">
        <v>0</v>
      </c>
      <c r="AGY2674" s="1">
        <v>0</v>
      </c>
      <c r="AGZ2674" s="1">
        <v>1</v>
      </c>
      <c r="AHA2674" s="1">
        <v>0</v>
      </c>
      <c r="AHB2674" s="1">
        <v>0</v>
      </c>
      <c r="AHC2674" s="1">
        <v>1</v>
      </c>
      <c r="AHD2674" s="1">
        <v>0</v>
      </c>
      <c r="AHE2674" s="1">
        <v>0</v>
      </c>
      <c r="AHF2674" s="1">
        <v>0</v>
      </c>
      <c r="AHH2674" s="1">
        <v>0</v>
      </c>
      <c r="AHI2674" s="1">
        <v>0</v>
      </c>
      <c r="AHK2674" s="1">
        <v>0</v>
      </c>
      <c r="AHL2674" s="1">
        <v>0</v>
      </c>
      <c r="AHM2674" s="1">
        <v>0</v>
      </c>
      <c r="AHN2674" s="1">
        <v>0</v>
      </c>
      <c r="AHO2674" s="1">
        <v>0</v>
      </c>
      <c r="AHP2674" s="1">
        <v>0</v>
      </c>
      <c r="AHQ2674" s="1">
        <v>0</v>
      </c>
      <c r="AHR2674" s="1">
        <v>0</v>
      </c>
      <c r="AIM2674" s="1">
        <v>0</v>
      </c>
      <c r="AIN2674" s="1">
        <v>0</v>
      </c>
      <c r="AIO2674" s="1">
        <v>0</v>
      </c>
      <c r="AIT2674" s="1">
        <v>2</v>
      </c>
      <c r="AIU2674" s="1">
        <v>0</v>
      </c>
      <c r="AIV2674" s="1">
        <v>0</v>
      </c>
      <c r="AIW2674" s="1">
        <v>0</v>
      </c>
      <c r="AIX2674" s="1">
        <v>52</v>
      </c>
      <c r="AIY2674" s="1">
        <v>33</v>
      </c>
    </row>
    <row r="2675" spans="1:938" s="1" customFormat="1">
      <c r="B2675" s="1">
        <v>5</v>
      </c>
      <c r="C2675" s="1">
        <v>0</v>
      </c>
      <c r="Z2675" s="1">
        <v>0</v>
      </c>
      <c r="AA2675" s="1">
        <v>2</v>
      </c>
      <c r="AB2675" s="1" t="s">
        <v>11002</v>
      </c>
      <c r="AI2675" s="1">
        <v>110</v>
      </c>
      <c r="AJ2675" s="1">
        <v>112</v>
      </c>
      <c r="DR2675" s="1">
        <v>62</v>
      </c>
      <c r="DS2675" s="1">
        <v>64</v>
      </c>
      <c r="HA2675" s="1">
        <v>2</v>
      </c>
      <c r="HB2675" s="1">
        <v>0</v>
      </c>
      <c r="HT2675" s="1">
        <v>0</v>
      </c>
      <c r="HU2675" s="1">
        <v>0</v>
      </c>
      <c r="IP2675" s="1">
        <v>95</v>
      </c>
      <c r="IQ2675" s="1">
        <v>96</v>
      </c>
      <c r="LX2675" s="1">
        <v>88</v>
      </c>
      <c r="LY2675" s="1">
        <v>81</v>
      </c>
      <c r="PG2675" s="1">
        <v>14</v>
      </c>
      <c r="PH2675" s="1">
        <v>14</v>
      </c>
      <c r="SP2675" s="1">
        <v>97.7</v>
      </c>
      <c r="SQ2675" s="1">
        <v>97.6</v>
      </c>
      <c r="VX2675" s="1">
        <v>0</v>
      </c>
      <c r="VY2675" s="1">
        <v>0</v>
      </c>
      <c r="WQ2675" s="1">
        <v>0</v>
      </c>
      <c r="WR2675" s="1">
        <v>0</v>
      </c>
      <c r="AAY2675" s="1">
        <v>22</v>
      </c>
      <c r="ABU2675" s="1">
        <v>133</v>
      </c>
      <c r="ABX2675" s="1">
        <v>4.5</v>
      </c>
      <c r="ACA2675" s="1">
        <v>96</v>
      </c>
      <c r="ACD2675" s="1">
        <v>9.5</v>
      </c>
      <c r="ACG2675" s="1">
        <v>124</v>
      </c>
      <c r="ACQ2675" s="1">
        <v>14</v>
      </c>
      <c r="ACT2675" s="1">
        <v>1.07</v>
      </c>
      <c r="ACW2675" s="1">
        <v>15</v>
      </c>
      <c r="AGS2675" s="1">
        <v>1</v>
      </c>
      <c r="AGT2675" s="1">
        <v>0</v>
      </c>
      <c r="AGU2675" s="1">
        <v>0</v>
      </c>
      <c r="AGV2675" s="1">
        <v>1</v>
      </c>
      <c r="AGW2675" s="1">
        <v>0</v>
      </c>
      <c r="AGX2675" s="1">
        <v>0</v>
      </c>
      <c r="AGY2675" s="1">
        <v>0</v>
      </c>
      <c r="AGZ2675" s="1">
        <v>0</v>
      </c>
      <c r="AHA2675" s="1">
        <v>0</v>
      </c>
      <c r="AHB2675" s="1">
        <v>0</v>
      </c>
      <c r="AHC2675" s="1">
        <v>1</v>
      </c>
      <c r="AHD2675" s="1">
        <v>0</v>
      </c>
      <c r="AHE2675" s="1">
        <v>1</v>
      </c>
      <c r="AHF2675" s="1">
        <v>0</v>
      </c>
      <c r="AHH2675" s="1">
        <v>0</v>
      </c>
      <c r="AHI2675" s="1">
        <v>0</v>
      </c>
      <c r="AHK2675" s="1">
        <v>0</v>
      </c>
      <c r="AHL2675" s="1">
        <v>0</v>
      </c>
      <c r="AHM2675" s="1">
        <v>0</v>
      </c>
      <c r="AHN2675" s="1">
        <v>0</v>
      </c>
      <c r="AHO2675" s="1">
        <v>0</v>
      </c>
      <c r="AHP2675" s="1">
        <v>0</v>
      </c>
      <c r="AHQ2675" s="1">
        <v>0</v>
      </c>
      <c r="AHR2675" s="1">
        <v>0</v>
      </c>
      <c r="AIM2675" s="1">
        <v>0</v>
      </c>
      <c r="AIN2675" s="1">
        <v>0</v>
      </c>
      <c r="AIO2675" s="1">
        <v>0</v>
      </c>
      <c r="AIT2675" s="1">
        <v>2</v>
      </c>
      <c r="AIU2675" s="1">
        <v>0</v>
      </c>
      <c r="AIV2675" s="1">
        <v>0</v>
      </c>
      <c r="AIW2675" s="1">
        <v>0</v>
      </c>
      <c r="AIX2675" s="1">
        <v>65</v>
      </c>
      <c r="AIY2675" s="1">
        <v>18</v>
      </c>
    </row>
    <row r="2676" spans="1:938" s="1" customFormat="1">
      <c r="B2676" s="1">
        <v>6</v>
      </c>
      <c r="C2676" s="1">
        <v>1</v>
      </c>
      <c r="D2676" s="1" t="s">
        <v>7703</v>
      </c>
      <c r="O2676" s="1">
        <v>0</v>
      </c>
      <c r="Z2676" s="1">
        <v>0</v>
      </c>
      <c r="AA2676" s="1">
        <v>2</v>
      </c>
      <c r="AB2676" s="1" t="s">
        <v>11003</v>
      </c>
      <c r="AI2676" s="1">
        <v>138</v>
      </c>
      <c r="AJ2676" s="1">
        <v>106</v>
      </c>
      <c r="DR2676" s="1">
        <v>60</v>
      </c>
      <c r="DS2676" s="1">
        <v>62</v>
      </c>
      <c r="HA2676" s="1">
        <v>2</v>
      </c>
      <c r="HB2676" s="1">
        <v>2</v>
      </c>
      <c r="HT2676" s="1">
        <v>0</v>
      </c>
      <c r="HU2676" s="1">
        <v>0</v>
      </c>
      <c r="IP2676" s="1">
        <v>97</v>
      </c>
      <c r="IQ2676" s="1">
        <v>95</v>
      </c>
      <c r="LX2676" s="1">
        <v>84</v>
      </c>
      <c r="LY2676" s="1">
        <v>86</v>
      </c>
      <c r="PG2676" s="1">
        <v>16</v>
      </c>
      <c r="PH2676" s="1">
        <v>16</v>
      </c>
      <c r="SP2676" s="1">
        <v>96.9</v>
      </c>
      <c r="SQ2676" s="1">
        <v>96.8</v>
      </c>
      <c r="VX2676" s="1">
        <v>1</v>
      </c>
      <c r="VY2676" s="1">
        <v>1</v>
      </c>
      <c r="WQ2676" s="1">
        <v>0</v>
      </c>
      <c r="WR2676" s="1">
        <v>0</v>
      </c>
      <c r="AGS2676" s="1">
        <v>0</v>
      </c>
      <c r="AGT2676" s="1">
        <v>0</v>
      </c>
      <c r="AGU2676" s="1">
        <v>0</v>
      </c>
      <c r="AGV2676" s="1">
        <v>0</v>
      </c>
      <c r="AGW2676" s="1">
        <v>0</v>
      </c>
      <c r="AGX2676" s="1">
        <v>0</v>
      </c>
      <c r="AGY2676" s="1">
        <v>0</v>
      </c>
      <c r="AGZ2676" s="1">
        <v>0</v>
      </c>
      <c r="AHA2676" s="1">
        <v>0</v>
      </c>
      <c r="AHB2676" s="1">
        <v>0</v>
      </c>
      <c r="AHC2676" s="1">
        <v>1</v>
      </c>
      <c r="AHD2676" s="1">
        <v>0</v>
      </c>
      <c r="AHE2676" s="1">
        <v>0</v>
      </c>
      <c r="AHF2676" s="1">
        <v>0</v>
      </c>
      <c r="AHH2676" s="1">
        <v>0</v>
      </c>
      <c r="AHI2676" s="1">
        <v>0</v>
      </c>
      <c r="AHK2676" s="1">
        <v>0</v>
      </c>
      <c r="AHL2676" s="1">
        <v>0</v>
      </c>
      <c r="AHM2676" s="1">
        <v>0</v>
      </c>
      <c r="AHN2676" s="1">
        <v>0</v>
      </c>
      <c r="AHO2676" s="1">
        <v>0</v>
      </c>
      <c r="AHP2676" s="1">
        <v>0</v>
      </c>
      <c r="AHQ2676" s="1">
        <v>0</v>
      </c>
      <c r="AHR2676" s="1">
        <v>0</v>
      </c>
      <c r="AIM2676" s="1">
        <v>0</v>
      </c>
      <c r="AIN2676" s="1">
        <v>0</v>
      </c>
      <c r="AIO2676" s="1">
        <v>0</v>
      </c>
      <c r="AIT2676" s="1">
        <v>2</v>
      </c>
      <c r="AIU2676" s="1">
        <v>0</v>
      </c>
      <c r="AIV2676" s="1">
        <v>0</v>
      </c>
      <c r="AIW2676" s="1">
        <v>0</v>
      </c>
      <c r="AIX2676" s="1">
        <v>39</v>
      </c>
      <c r="AIY2676" s="1">
        <v>35</v>
      </c>
    </row>
    <row r="2677" spans="1:938" s="80" customFormat="1">
      <c r="B2677" s="80">
        <v>7</v>
      </c>
      <c r="C2677" s="80">
        <v>0</v>
      </c>
      <c r="Z2677" s="80">
        <v>0</v>
      </c>
      <c r="AA2677" s="80">
        <v>2</v>
      </c>
      <c r="AB2677" s="80" t="s">
        <v>11004</v>
      </c>
      <c r="AI2677" s="80">
        <v>108</v>
      </c>
      <c r="DR2677" s="80">
        <v>66</v>
      </c>
      <c r="HA2677" s="80">
        <v>2</v>
      </c>
      <c r="HT2677" s="80">
        <v>0</v>
      </c>
      <c r="IP2677" s="80">
        <v>95</v>
      </c>
      <c r="LX2677" s="80">
        <v>90</v>
      </c>
      <c r="PG2677" s="80">
        <v>16</v>
      </c>
      <c r="SP2677" s="80">
        <v>96.9</v>
      </c>
      <c r="VX2677" s="80">
        <v>1</v>
      </c>
      <c r="WQ2677" s="80">
        <v>0</v>
      </c>
      <c r="AAY2677" s="80">
        <v>19</v>
      </c>
      <c r="ABB2677" s="80">
        <v>14.3</v>
      </c>
      <c r="ABE2677" s="80">
        <v>42</v>
      </c>
      <c r="ABU2677" s="80">
        <v>130</v>
      </c>
      <c r="ABX2677" s="80">
        <v>4.3</v>
      </c>
      <c r="ACA2677" s="80">
        <v>103</v>
      </c>
      <c r="ACD2677" s="80">
        <v>0.91</v>
      </c>
      <c r="ACG2677" s="80">
        <v>145</v>
      </c>
      <c r="ACQ2677" s="80">
        <v>12</v>
      </c>
      <c r="ACT2677" s="80">
        <v>1.2</v>
      </c>
      <c r="ACW2677" s="80">
        <v>14</v>
      </c>
      <c r="AGS2677" s="80">
        <v>0</v>
      </c>
      <c r="AGT2677" s="80">
        <v>0</v>
      </c>
      <c r="AGU2677" s="80">
        <v>0</v>
      </c>
      <c r="AGV2677" s="80">
        <v>0</v>
      </c>
      <c r="AGW2677" s="80">
        <v>0</v>
      </c>
      <c r="AGX2677" s="80">
        <v>0</v>
      </c>
      <c r="AGY2677" s="80">
        <v>0</v>
      </c>
      <c r="AGZ2677" s="80">
        <v>1</v>
      </c>
      <c r="AHA2677" s="80">
        <v>0</v>
      </c>
      <c r="AHB2677" s="80">
        <v>0</v>
      </c>
      <c r="AHC2677" s="80">
        <v>1</v>
      </c>
      <c r="AHD2677" s="80">
        <v>0</v>
      </c>
      <c r="AHE2677" s="80">
        <v>0</v>
      </c>
      <c r="AHF2677" s="80">
        <v>0</v>
      </c>
      <c r="AHH2677" s="80">
        <v>0</v>
      </c>
      <c r="AHI2677" s="80">
        <v>0</v>
      </c>
      <c r="AHK2677" s="80">
        <v>0</v>
      </c>
      <c r="AHL2677" s="80">
        <v>0</v>
      </c>
      <c r="AHM2677" s="80">
        <v>0</v>
      </c>
      <c r="AHN2677" s="80">
        <v>0</v>
      </c>
      <c r="AHO2677" s="80">
        <v>0</v>
      </c>
      <c r="AHP2677" s="80">
        <v>0</v>
      </c>
      <c r="AHQ2677" s="80">
        <v>0</v>
      </c>
      <c r="AHR2677" s="80">
        <v>0</v>
      </c>
      <c r="AIM2677" s="80">
        <v>0</v>
      </c>
      <c r="AIN2677" s="80">
        <v>0</v>
      </c>
      <c r="AIO2677" s="80">
        <v>0</v>
      </c>
      <c r="AIT2677" s="80">
        <v>1</v>
      </c>
      <c r="AIU2677" s="80">
        <v>0</v>
      </c>
      <c r="AIV2677" s="80">
        <v>0</v>
      </c>
      <c r="AIW2677" s="80">
        <v>0</v>
      </c>
      <c r="AIX2677" s="80">
        <v>48</v>
      </c>
    </row>
    <row r="2678" spans="1:938" s="1" customFormat="1">
      <c r="A2678" s="1">
        <v>551</v>
      </c>
      <c r="B2678" s="1">
        <v>1</v>
      </c>
      <c r="C2678" s="1">
        <v>0</v>
      </c>
      <c r="Z2678" s="1">
        <v>0</v>
      </c>
      <c r="AA2678" s="1">
        <v>2</v>
      </c>
      <c r="AB2678" s="1" t="s">
        <v>11005</v>
      </c>
      <c r="AF2678" s="1">
        <v>0</v>
      </c>
      <c r="AI2678" s="1">
        <v>134</v>
      </c>
      <c r="DR2678" s="1">
        <v>62</v>
      </c>
      <c r="HA2678" s="1">
        <v>0</v>
      </c>
      <c r="HT2678" s="1">
        <v>0</v>
      </c>
      <c r="IP2678" s="1">
        <v>88</v>
      </c>
      <c r="IQ2678" s="1">
        <v>91</v>
      </c>
      <c r="LX2678" s="1">
        <v>80</v>
      </c>
      <c r="PG2678" s="1">
        <v>24</v>
      </c>
      <c r="SP2678" s="1">
        <v>97.8</v>
      </c>
      <c r="VX2678" s="1">
        <v>1</v>
      </c>
      <c r="WQ2678" s="1">
        <v>1</v>
      </c>
      <c r="WR2678" s="1">
        <v>1</v>
      </c>
      <c r="ZY2678" s="1">
        <v>170.2</v>
      </c>
      <c r="AGS2678" s="1">
        <v>0</v>
      </c>
      <c r="AGT2678" s="1">
        <v>0</v>
      </c>
      <c r="AGU2678" s="1">
        <v>0</v>
      </c>
      <c r="AGV2678" s="1">
        <v>0</v>
      </c>
      <c r="AGW2678" s="1">
        <v>1</v>
      </c>
      <c r="AGX2678" s="1">
        <v>0</v>
      </c>
      <c r="AGY2678" s="1">
        <v>0</v>
      </c>
      <c r="AGZ2678" s="1">
        <v>0</v>
      </c>
      <c r="AHA2678" s="1">
        <v>0</v>
      </c>
      <c r="AHB2678" s="1">
        <v>0</v>
      </c>
      <c r="AHC2678" s="1">
        <v>1</v>
      </c>
      <c r="AHD2678" s="1">
        <v>0</v>
      </c>
      <c r="AHE2678" s="1">
        <v>0</v>
      </c>
      <c r="AHF2678" s="1">
        <v>0</v>
      </c>
      <c r="AHH2678" s="1">
        <v>0</v>
      </c>
      <c r="AHI2678" s="1">
        <v>0</v>
      </c>
      <c r="AHK2678" s="1">
        <v>0</v>
      </c>
      <c r="AHL2678" s="1">
        <v>0</v>
      </c>
      <c r="AHM2678" s="1">
        <v>0</v>
      </c>
      <c r="AHN2678" s="1">
        <v>0</v>
      </c>
      <c r="AHO2678" s="1">
        <v>0</v>
      </c>
      <c r="AHP2678" s="1">
        <v>0</v>
      </c>
      <c r="AHQ2678" s="1">
        <v>0</v>
      </c>
      <c r="AHR2678" s="1">
        <v>0</v>
      </c>
      <c r="AIM2678" s="1">
        <v>2</v>
      </c>
      <c r="AIN2678" s="1">
        <v>0</v>
      </c>
      <c r="AIO2678" s="1">
        <v>0</v>
      </c>
      <c r="AIP2678" s="1">
        <v>1</v>
      </c>
      <c r="AIQ2678" s="1">
        <v>1</v>
      </c>
      <c r="AIR2678" s="1">
        <v>0</v>
      </c>
      <c r="AIS2678" s="1">
        <v>1</v>
      </c>
      <c r="AIT2678" s="1">
        <v>1</v>
      </c>
      <c r="AIU2678" s="1">
        <v>0</v>
      </c>
      <c r="AIV2678" s="1">
        <v>0</v>
      </c>
      <c r="AIW2678" s="1">
        <v>0</v>
      </c>
      <c r="AIX2678" s="1">
        <v>54</v>
      </c>
    </row>
    <row r="2679" spans="1:938" s="1" customFormat="1">
      <c r="B2679" s="1">
        <v>2</v>
      </c>
      <c r="C2679" s="1">
        <v>0</v>
      </c>
      <c r="Z2679" s="1">
        <v>0</v>
      </c>
      <c r="AA2679" s="1">
        <v>2</v>
      </c>
      <c r="AB2679" s="1" t="s">
        <v>11006</v>
      </c>
      <c r="AF2679" s="1">
        <v>0</v>
      </c>
      <c r="AI2679" s="1">
        <v>118</v>
      </c>
      <c r="AW2679" s="1">
        <v>108</v>
      </c>
      <c r="DR2679" s="1">
        <v>58</v>
      </c>
      <c r="EF2679" s="1">
        <v>62</v>
      </c>
      <c r="HA2679" s="1">
        <v>0</v>
      </c>
      <c r="HO2679" s="1">
        <v>0</v>
      </c>
      <c r="HT2679" s="1">
        <v>0</v>
      </c>
      <c r="IH2679" s="1">
        <v>0</v>
      </c>
      <c r="IP2679" s="1">
        <v>87</v>
      </c>
      <c r="IQ2679" s="1">
        <v>92</v>
      </c>
      <c r="IR2679" s="1">
        <v>91</v>
      </c>
      <c r="IS2679" s="1">
        <v>84</v>
      </c>
      <c r="IT2679" s="1">
        <v>88</v>
      </c>
      <c r="IU2679" s="1">
        <v>89</v>
      </c>
      <c r="IV2679" s="1">
        <v>90.5</v>
      </c>
      <c r="IW2679" s="1">
        <v>93</v>
      </c>
      <c r="IX2679" s="1">
        <v>95</v>
      </c>
      <c r="IY2679" s="1">
        <v>79</v>
      </c>
      <c r="IZ2679" s="1">
        <v>82</v>
      </c>
      <c r="JA2679" s="1">
        <v>85</v>
      </c>
      <c r="JB2679" s="1">
        <v>89</v>
      </c>
      <c r="JC2679" s="1">
        <v>91</v>
      </c>
      <c r="JD2679" s="1">
        <v>94</v>
      </c>
      <c r="LX2679" s="1">
        <v>91</v>
      </c>
      <c r="LZ2679" s="1">
        <v>110</v>
      </c>
      <c r="MA2679" s="1">
        <v>103</v>
      </c>
      <c r="MB2679" s="1">
        <v>86</v>
      </c>
      <c r="MD2679" s="1">
        <v>11</v>
      </c>
      <c r="MH2679" s="1">
        <v>116</v>
      </c>
      <c r="MI2679" s="1">
        <v>86</v>
      </c>
      <c r="MJ2679" s="1">
        <v>105</v>
      </c>
      <c r="MK2679" s="1">
        <v>104</v>
      </c>
      <c r="ML2679" s="1">
        <v>80</v>
      </c>
      <c r="PG2679" s="1">
        <v>34</v>
      </c>
      <c r="PH2679" s="1">
        <v>34</v>
      </c>
      <c r="PJ2679" s="1">
        <v>35</v>
      </c>
      <c r="PK2679" s="1">
        <v>35</v>
      </c>
      <c r="PL2679" s="1">
        <v>35</v>
      </c>
      <c r="PM2679" s="1">
        <v>35</v>
      </c>
      <c r="PP2679" s="1">
        <v>35</v>
      </c>
      <c r="PS2679" s="1">
        <v>24</v>
      </c>
      <c r="PT2679" s="1">
        <v>24</v>
      </c>
      <c r="PU2679" s="1">
        <v>22</v>
      </c>
      <c r="SP2679" s="1">
        <v>97.7</v>
      </c>
      <c r="TD2679" s="1">
        <v>98.4</v>
      </c>
      <c r="VX2679" s="1">
        <v>0</v>
      </c>
      <c r="WL2679" s="1">
        <v>1</v>
      </c>
      <c r="WQ2679" s="1">
        <v>1</v>
      </c>
      <c r="WR2679" s="1">
        <v>1</v>
      </c>
      <c r="WS2679" s="1">
        <v>1</v>
      </c>
      <c r="WT2679" s="1">
        <v>1</v>
      </c>
      <c r="WU2679" s="1">
        <v>1</v>
      </c>
      <c r="WV2679" s="1">
        <v>1</v>
      </c>
      <c r="WW2679" s="1">
        <v>1</v>
      </c>
      <c r="WX2679" s="1">
        <v>1</v>
      </c>
      <c r="WY2679" s="1">
        <v>1</v>
      </c>
      <c r="WZ2679" s="1">
        <v>1</v>
      </c>
      <c r="XA2679" s="1">
        <v>1</v>
      </c>
      <c r="XB2679" s="1">
        <v>1</v>
      </c>
      <c r="XC2679" s="1">
        <v>1</v>
      </c>
      <c r="XD2679" s="1">
        <v>1</v>
      </c>
      <c r="XE2679" s="1">
        <v>1</v>
      </c>
      <c r="ZY2679" s="1">
        <v>171.2</v>
      </c>
      <c r="ZZ2679" s="1">
        <v>170</v>
      </c>
      <c r="AAY2679" s="1">
        <v>24</v>
      </c>
      <c r="AAZ2679" s="1">
        <v>26</v>
      </c>
      <c r="ABB2679" s="1">
        <v>8.1999999999999993</v>
      </c>
      <c r="ABC2679" s="1">
        <v>7.8</v>
      </c>
      <c r="ABE2679" s="1">
        <v>24</v>
      </c>
      <c r="ABF2679" s="1">
        <v>23</v>
      </c>
      <c r="ABU2679" s="1">
        <v>138</v>
      </c>
      <c r="ABV2679" s="1">
        <v>136</v>
      </c>
      <c r="ABX2679" s="1">
        <v>3.9</v>
      </c>
      <c r="ABY2679" s="1">
        <v>4.5</v>
      </c>
      <c r="ACA2679" s="1">
        <v>103</v>
      </c>
      <c r="ACB2679" s="1">
        <v>101</v>
      </c>
      <c r="ACD2679" s="1">
        <v>1.05</v>
      </c>
      <c r="ACE2679" s="1">
        <v>1.03</v>
      </c>
      <c r="ACG2679" s="1">
        <v>123</v>
      </c>
      <c r="ACH2679" s="1">
        <v>148</v>
      </c>
      <c r="ACI2679" s="1">
        <v>247</v>
      </c>
      <c r="ACJ2679" s="1">
        <v>326</v>
      </c>
      <c r="ACQ2679" s="1">
        <v>25</v>
      </c>
      <c r="ACR2679" s="1">
        <v>26</v>
      </c>
      <c r="ACT2679" s="1">
        <v>2</v>
      </c>
      <c r="ACU2679" s="1">
        <v>1.9</v>
      </c>
      <c r="ACW2679" s="1">
        <v>16</v>
      </c>
      <c r="ACX2679" s="1">
        <v>14</v>
      </c>
      <c r="AGS2679" s="1">
        <v>1</v>
      </c>
      <c r="AGT2679" s="1">
        <v>0</v>
      </c>
      <c r="AGU2679" s="1">
        <v>1</v>
      </c>
      <c r="AGV2679" s="1">
        <v>0</v>
      </c>
      <c r="AGW2679" s="1">
        <v>1</v>
      </c>
      <c r="AGX2679" s="1">
        <v>0</v>
      </c>
      <c r="AGY2679" s="1">
        <v>0</v>
      </c>
      <c r="AGZ2679" s="1">
        <v>2</v>
      </c>
      <c r="AHA2679" s="1">
        <v>0</v>
      </c>
      <c r="AHB2679" s="1">
        <v>0</v>
      </c>
      <c r="AHC2679" s="1">
        <v>1</v>
      </c>
      <c r="AHD2679" s="1">
        <v>0</v>
      </c>
      <c r="AHE2679" s="1">
        <v>0</v>
      </c>
      <c r="AHF2679" s="1">
        <v>0</v>
      </c>
      <c r="AHH2679" s="1">
        <v>0</v>
      </c>
      <c r="AHI2679" s="1">
        <v>0</v>
      </c>
      <c r="AHK2679" s="1">
        <v>0</v>
      </c>
      <c r="AHL2679" s="1">
        <v>0</v>
      </c>
      <c r="AHM2679" s="1">
        <v>0</v>
      </c>
      <c r="AHN2679" s="1">
        <v>0</v>
      </c>
      <c r="AHO2679" s="1">
        <v>0</v>
      </c>
      <c r="AHP2679" s="1">
        <v>0</v>
      </c>
      <c r="AHQ2679" s="1">
        <v>0</v>
      </c>
      <c r="AHR2679" s="1">
        <v>0</v>
      </c>
      <c r="AIN2679" s="1">
        <v>0</v>
      </c>
      <c r="AIO2679" s="1">
        <v>0</v>
      </c>
      <c r="AIR2679" s="1">
        <v>0</v>
      </c>
      <c r="AIT2679" s="1">
        <v>2</v>
      </c>
      <c r="AIU2679" s="1">
        <v>0</v>
      </c>
      <c r="AIV2679" s="1">
        <v>0</v>
      </c>
      <c r="AIW2679" s="1">
        <v>0</v>
      </c>
      <c r="AIX2679" s="1">
        <v>89</v>
      </c>
      <c r="AIY2679" s="1">
        <v>46</v>
      </c>
    </row>
    <row r="2680" spans="1:938" s="80" customFormat="1">
      <c r="B2680" s="80">
        <v>3</v>
      </c>
      <c r="C2680" s="80">
        <v>0</v>
      </c>
      <c r="Z2680" s="80">
        <v>1</v>
      </c>
      <c r="AA2680" s="80">
        <v>0</v>
      </c>
      <c r="AB2680" s="80" t="s">
        <v>11007</v>
      </c>
      <c r="AGS2680" s="80">
        <v>0</v>
      </c>
      <c r="AGT2680" s="80">
        <v>0</v>
      </c>
      <c r="AGU2680" s="80">
        <v>0</v>
      </c>
      <c r="AGV2680" s="80">
        <v>0</v>
      </c>
      <c r="AGW2680" s="80">
        <v>1</v>
      </c>
      <c r="AGX2680" s="80">
        <v>0</v>
      </c>
      <c r="AGY2680" s="80">
        <v>0</v>
      </c>
      <c r="AGZ2680" s="80">
        <v>0</v>
      </c>
      <c r="AHA2680" s="80">
        <v>0</v>
      </c>
      <c r="AHB2680" s="80">
        <v>0</v>
      </c>
      <c r="AHC2680" s="80">
        <v>1</v>
      </c>
      <c r="AHD2680" s="80">
        <v>0</v>
      </c>
      <c r="AHE2680" s="80">
        <v>0</v>
      </c>
      <c r="AHF2680" s="80">
        <v>0</v>
      </c>
      <c r="AHH2680" s="80">
        <v>0</v>
      </c>
      <c r="AHI2680" s="80">
        <v>0</v>
      </c>
      <c r="AHK2680" s="80">
        <v>0</v>
      </c>
      <c r="AHL2680" s="80">
        <v>0</v>
      </c>
      <c r="AHM2680" s="80">
        <v>0</v>
      </c>
      <c r="AHN2680" s="80">
        <v>0</v>
      </c>
      <c r="AHO2680" s="80">
        <v>0</v>
      </c>
      <c r="AHP2680" s="80">
        <v>0</v>
      </c>
      <c r="AHQ2680" s="80">
        <v>0</v>
      </c>
      <c r="AHR2680" s="80">
        <v>0</v>
      </c>
      <c r="AIN2680" s="80">
        <v>0</v>
      </c>
      <c r="AIO2680" s="80">
        <v>0</v>
      </c>
      <c r="AIP2680" s="80">
        <v>0</v>
      </c>
      <c r="AIQ2680" s="80">
        <v>0</v>
      </c>
      <c r="AIR2680" s="80">
        <v>0</v>
      </c>
      <c r="AIT2680" s="80">
        <v>0</v>
      </c>
      <c r="AIU2680" s="80">
        <v>0</v>
      </c>
      <c r="AIV2680" s="80">
        <v>0</v>
      </c>
      <c r="AIW2680" s="80">
        <v>0</v>
      </c>
    </row>
    <row r="2681" spans="1:938" s="1" customFormat="1">
      <c r="A2681" s="1">
        <v>552</v>
      </c>
      <c r="B2681" s="1">
        <v>1</v>
      </c>
      <c r="C2681" s="1">
        <v>1</v>
      </c>
      <c r="D2681" s="1" t="s">
        <v>7580</v>
      </c>
      <c r="E2681" s="1" t="s">
        <v>11008</v>
      </c>
      <c r="O2681" s="1">
        <v>0</v>
      </c>
      <c r="P2681" s="1">
        <v>0</v>
      </c>
      <c r="Z2681" s="1">
        <v>0</v>
      </c>
      <c r="AA2681" s="1">
        <v>2</v>
      </c>
      <c r="AB2681" s="1" t="s">
        <v>11009</v>
      </c>
      <c r="AI2681" s="1">
        <v>112</v>
      </c>
      <c r="AJ2681" s="1">
        <v>111</v>
      </c>
      <c r="AM2681" s="1">
        <v>162</v>
      </c>
      <c r="DR2681" s="1">
        <v>61</v>
      </c>
      <c r="DS2681" s="1">
        <v>72</v>
      </c>
      <c r="DV2681" s="1">
        <v>86</v>
      </c>
      <c r="HE2681" s="1">
        <v>2</v>
      </c>
      <c r="HX2681" s="1">
        <v>0</v>
      </c>
      <c r="IP2681" s="1">
        <v>98</v>
      </c>
      <c r="IQ2681" s="1">
        <v>98</v>
      </c>
      <c r="IR2681" s="1">
        <v>95</v>
      </c>
      <c r="IS2681" s="1">
        <v>96</v>
      </c>
      <c r="IT2681" s="1">
        <v>93</v>
      </c>
      <c r="LX2681" s="1">
        <v>90</v>
      </c>
      <c r="LY2681" s="1">
        <v>95</v>
      </c>
      <c r="MA2681" s="1">
        <v>96</v>
      </c>
      <c r="MB2681" s="1">
        <v>114</v>
      </c>
      <c r="PG2681" s="1">
        <v>28</v>
      </c>
      <c r="PH2681" s="1">
        <v>24</v>
      </c>
      <c r="PJ2681" s="1">
        <v>22</v>
      </c>
      <c r="PK2681" s="1">
        <v>24</v>
      </c>
      <c r="SQ2681" s="1">
        <v>97.5</v>
      </c>
      <c r="ST2681" s="1">
        <v>97.6</v>
      </c>
      <c r="WB2681" s="1">
        <v>0</v>
      </c>
      <c r="WQ2681" s="1">
        <v>1</v>
      </c>
      <c r="WR2681" s="1">
        <v>1</v>
      </c>
      <c r="WS2681" s="1">
        <v>1</v>
      </c>
      <c r="WT2681" s="1">
        <v>0</v>
      </c>
      <c r="WU2681" s="1">
        <v>0</v>
      </c>
      <c r="AGS2681" s="1">
        <v>0</v>
      </c>
      <c r="AGT2681" s="1">
        <v>0</v>
      </c>
      <c r="AGU2681" s="1">
        <v>0</v>
      </c>
      <c r="AGV2681" s="1">
        <v>0</v>
      </c>
      <c r="AGW2681" s="1">
        <v>1</v>
      </c>
      <c r="AGX2681" s="1">
        <v>1</v>
      </c>
      <c r="AGY2681" s="1">
        <v>0</v>
      </c>
      <c r="AGZ2681" s="1">
        <v>0</v>
      </c>
      <c r="AHA2681" s="1">
        <v>0</v>
      </c>
      <c r="AHB2681" s="1">
        <v>0</v>
      </c>
      <c r="AHC2681" s="1">
        <v>1</v>
      </c>
      <c r="AHD2681" s="1">
        <v>0</v>
      </c>
      <c r="AHE2681" s="1">
        <v>0</v>
      </c>
      <c r="AHF2681" s="1">
        <v>0</v>
      </c>
      <c r="AHH2681" s="1">
        <v>0</v>
      </c>
      <c r="AHI2681" s="1">
        <v>0</v>
      </c>
      <c r="AHK2681" s="1">
        <v>0</v>
      </c>
      <c r="AHL2681" s="1">
        <v>0</v>
      </c>
      <c r="AHM2681" s="1">
        <v>0</v>
      </c>
      <c r="AHN2681" s="1">
        <v>0</v>
      </c>
      <c r="AHO2681" s="1">
        <v>0</v>
      </c>
      <c r="AHP2681" s="1">
        <v>0</v>
      </c>
      <c r="AHQ2681" s="1">
        <v>0</v>
      </c>
      <c r="AHR2681" s="1">
        <v>0</v>
      </c>
      <c r="AIM2681" s="1">
        <v>0</v>
      </c>
      <c r="AIN2681" s="1">
        <v>0</v>
      </c>
      <c r="AIO2681" s="1">
        <v>0</v>
      </c>
      <c r="AIP2681" s="1">
        <v>1</v>
      </c>
      <c r="AIQ2681" s="1">
        <v>1</v>
      </c>
      <c r="AIR2681" s="1">
        <v>1</v>
      </c>
      <c r="AIS2681" s="1">
        <v>1</v>
      </c>
      <c r="AIT2681" s="1">
        <v>1</v>
      </c>
      <c r="AIU2681" s="1">
        <v>0</v>
      </c>
      <c r="AIV2681" s="1">
        <v>0</v>
      </c>
      <c r="AIW2681" s="1">
        <v>0</v>
      </c>
      <c r="AIX2681" s="1">
        <v>28</v>
      </c>
    </row>
    <row r="2682" spans="1:938" s="1" customFormat="1">
      <c r="B2682" s="1">
        <v>2</v>
      </c>
      <c r="C2682" s="1">
        <v>0</v>
      </c>
      <c r="Z2682" s="1">
        <v>0</v>
      </c>
      <c r="AA2682" s="1">
        <v>2</v>
      </c>
      <c r="AB2682" s="1" t="s">
        <v>11010</v>
      </c>
      <c r="AI2682" s="1">
        <v>148</v>
      </c>
      <c r="AJ2682" s="1">
        <v>140</v>
      </c>
      <c r="DR2682" s="1">
        <v>90</v>
      </c>
      <c r="DS2682" s="1">
        <v>90</v>
      </c>
      <c r="HA2682" s="1">
        <v>2</v>
      </c>
      <c r="HB2682" s="1">
        <v>2</v>
      </c>
      <c r="HT2682" s="1">
        <v>0</v>
      </c>
      <c r="HU2682" s="1">
        <v>0</v>
      </c>
      <c r="IP2682" s="1">
        <v>95</v>
      </c>
      <c r="IQ2682" s="1">
        <v>96</v>
      </c>
      <c r="LX2682" s="1">
        <v>100</v>
      </c>
      <c r="LY2682" s="1">
        <v>100</v>
      </c>
      <c r="PG2682" s="1">
        <v>20</v>
      </c>
      <c r="PH2682" s="1">
        <v>18</v>
      </c>
      <c r="SP2682" s="1">
        <v>97.7</v>
      </c>
      <c r="SQ2682" s="1">
        <v>97.5</v>
      </c>
      <c r="VX2682" s="1">
        <v>1</v>
      </c>
      <c r="VY2682" s="1">
        <v>1</v>
      </c>
      <c r="WQ2682" s="1">
        <v>0</v>
      </c>
      <c r="WR2682" s="1">
        <v>0</v>
      </c>
      <c r="AGS2682" s="1">
        <v>0</v>
      </c>
      <c r="AGT2682" s="1">
        <v>0</v>
      </c>
      <c r="AGU2682" s="1">
        <v>0</v>
      </c>
      <c r="AGV2682" s="1">
        <v>0</v>
      </c>
      <c r="AGW2682" s="1">
        <v>0</v>
      </c>
      <c r="AGX2682" s="1">
        <v>1</v>
      </c>
      <c r="AGY2682" s="1">
        <v>0</v>
      </c>
      <c r="AGZ2682" s="1">
        <v>0</v>
      </c>
      <c r="AHA2682" s="1">
        <v>0</v>
      </c>
      <c r="AHB2682" s="1">
        <v>0</v>
      </c>
      <c r="AHC2682" s="1">
        <v>1</v>
      </c>
      <c r="AHD2682" s="1">
        <v>0</v>
      </c>
      <c r="AHE2682" s="1">
        <v>0</v>
      </c>
      <c r="AHF2682" s="1">
        <v>0</v>
      </c>
      <c r="AHH2682" s="1">
        <v>0</v>
      </c>
      <c r="AHI2682" s="1">
        <v>0</v>
      </c>
      <c r="AHK2682" s="1">
        <v>0</v>
      </c>
      <c r="AHL2682" s="1">
        <v>0</v>
      </c>
      <c r="AHM2682" s="1">
        <v>0</v>
      </c>
      <c r="AHN2682" s="1">
        <v>0</v>
      </c>
      <c r="AHO2682" s="1">
        <v>0</v>
      </c>
      <c r="AHP2682" s="1">
        <v>0</v>
      </c>
      <c r="AHQ2682" s="1">
        <v>0</v>
      </c>
      <c r="AHR2682" s="1">
        <v>0</v>
      </c>
      <c r="AIM2682" s="1">
        <v>0</v>
      </c>
      <c r="AIN2682" s="1">
        <v>0</v>
      </c>
      <c r="AIO2682" s="1">
        <v>0</v>
      </c>
      <c r="AIT2682" s="1">
        <v>1</v>
      </c>
      <c r="AIU2682" s="1">
        <v>1</v>
      </c>
      <c r="AIV2682" s="1">
        <v>0</v>
      </c>
      <c r="AIW2682" s="1">
        <v>0</v>
      </c>
      <c r="AIX2682" s="1">
        <v>35</v>
      </c>
      <c r="AJB2682" s="1">
        <v>28</v>
      </c>
    </row>
    <row r="2683" spans="1:938" s="80" customFormat="1">
      <c r="B2683" s="80">
        <v>3</v>
      </c>
      <c r="C2683" s="80">
        <v>0</v>
      </c>
      <c r="Z2683" s="80">
        <v>0</v>
      </c>
      <c r="AA2683" s="80">
        <v>2</v>
      </c>
      <c r="AB2683" s="80" t="s">
        <v>11011</v>
      </c>
      <c r="AI2683" s="80">
        <v>168</v>
      </c>
      <c r="DR2683" s="80">
        <v>100</v>
      </c>
      <c r="HA2683" s="80">
        <v>2</v>
      </c>
      <c r="HT2683" s="80">
        <v>0</v>
      </c>
      <c r="IP2683" s="80">
        <v>94</v>
      </c>
      <c r="LX2683" s="80">
        <v>112</v>
      </c>
      <c r="PG2683" s="80">
        <v>16</v>
      </c>
      <c r="SP2683" s="80">
        <v>97.7</v>
      </c>
      <c r="VX2683" s="80">
        <v>1</v>
      </c>
      <c r="WQ2683" s="80">
        <v>0</v>
      </c>
      <c r="AGS2683" s="80">
        <v>0</v>
      </c>
      <c r="AGT2683" s="80">
        <v>0</v>
      </c>
      <c r="AGU2683" s="80">
        <v>0</v>
      </c>
      <c r="AGV2683" s="80">
        <v>0</v>
      </c>
      <c r="AGW2683" s="80">
        <v>0</v>
      </c>
      <c r="AGX2683" s="80">
        <v>1</v>
      </c>
      <c r="AGY2683" s="80">
        <v>0</v>
      </c>
      <c r="AGZ2683" s="80">
        <v>0</v>
      </c>
      <c r="AHA2683" s="80">
        <v>0</v>
      </c>
      <c r="AHB2683" s="80">
        <v>0</v>
      </c>
      <c r="AHC2683" s="80">
        <v>1</v>
      </c>
      <c r="AHD2683" s="80">
        <v>0</v>
      </c>
      <c r="AHE2683" s="80">
        <v>0</v>
      </c>
      <c r="AHF2683" s="80">
        <v>0</v>
      </c>
      <c r="AHH2683" s="80">
        <v>0</v>
      </c>
      <c r="AHI2683" s="80">
        <v>0</v>
      </c>
      <c r="AHK2683" s="80">
        <v>0</v>
      </c>
      <c r="AHL2683" s="80">
        <v>0</v>
      </c>
      <c r="AHM2683" s="80">
        <v>0</v>
      </c>
      <c r="AHN2683" s="80">
        <v>0</v>
      </c>
      <c r="AHO2683" s="80">
        <v>0</v>
      </c>
      <c r="AHP2683" s="80">
        <v>0</v>
      </c>
      <c r="AHQ2683" s="80">
        <v>0</v>
      </c>
      <c r="AHR2683" s="80">
        <v>0</v>
      </c>
      <c r="AIM2683" s="80">
        <v>0</v>
      </c>
      <c r="AIN2683" s="80">
        <v>0</v>
      </c>
      <c r="AIO2683" s="80">
        <v>0</v>
      </c>
      <c r="AIT2683" s="80">
        <v>1</v>
      </c>
      <c r="AIU2683" s="80">
        <v>0</v>
      </c>
      <c r="AIV2683" s="80">
        <v>0</v>
      </c>
      <c r="AIW2683" s="80">
        <v>0</v>
      </c>
      <c r="AIX2683" s="80">
        <v>53</v>
      </c>
    </row>
    <row r="2684" spans="1:938" s="1" customFormat="1">
      <c r="A2684" s="1">
        <v>553</v>
      </c>
      <c r="B2684" s="1">
        <v>1</v>
      </c>
      <c r="C2684" s="1">
        <v>0</v>
      </c>
      <c r="Z2684" s="1">
        <v>0</v>
      </c>
      <c r="AA2684" s="1">
        <v>1</v>
      </c>
      <c r="AC2684" s="1">
        <v>0</v>
      </c>
      <c r="AE2684" s="1">
        <v>0</v>
      </c>
      <c r="AG2684" s="1">
        <v>0</v>
      </c>
      <c r="AGS2684" s="1">
        <v>1</v>
      </c>
      <c r="AGT2684" s="1">
        <v>0</v>
      </c>
      <c r="AGU2684" s="1">
        <v>0</v>
      </c>
      <c r="AGV2684" s="1">
        <v>1</v>
      </c>
      <c r="AGW2684" s="1">
        <v>1</v>
      </c>
      <c r="AGX2684" s="1">
        <v>1</v>
      </c>
      <c r="AGY2684" s="1">
        <v>0</v>
      </c>
      <c r="AGZ2684" s="1">
        <v>0</v>
      </c>
      <c r="AHA2684" s="1">
        <v>0</v>
      </c>
      <c r="AHB2684" s="1">
        <v>0</v>
      </c>
      <c r="AHC2684" s="1">
        <v>1</v>
      </c>
      <c r="AHD2684" s="1">
        <v>0</v>
      </c>
      <c r="AHE2684" s="1">
        <v>0</v>
      </c>
      <c r="AHF2684" s="1">
        <v>0</v>
      </c>
      <c r="AHH2684" s="1">
        <v>0</v>
      </c>
      <c r="AHI2684" s="1">
        <v>0</v>
      </c>
      <c r="AHK2684" s="1">
        <v>0</v>
      </c>
      <c r="AHL2684" s="1">
        <v>0</v>
      </c>
      <c r="AHM2684" s="1">
        <v>0</v>
      </c>
      <c r="AHN2684" s="1">
        <v>0</v>
      </c>
      <c r="AHO2684" s="1">
        <v>0</v>
      </c>
      <c r="AHP2684" s="1">
        <v>0</v>
      </c>
      <c r="AHQ2684" s="1">
        <v>0</v>
      </c>
      <c r="AIM2684" s="1">
        <v>0</v>
      </c>
      <c r="AIN2684" s="1">
        <v>0</v>
      </c>
      <c r="AIO2684" s="1">
        <v>0</v>
      </c>
      <c r="AIP2684" s="1">
        <v>0</v>
      </c>
      <c r="AIQ2684" s="1">
        <v>1</v>
      </c>
      <c r="AIR2684" s="1">
        <v>0</v>
      </c>
      <c r="AIS2684" s="1">
        <v>1</v>
      </c>
      <c r="AIT2684" s="1">
        <v>0</v>
      </c>
      <c r="AIU2684" s="1">
        <v>0</v>
      </c>
      <c r="AIV2684" s="1">
        <v>0</v>
      </c>
      <c r="AIW2684" s="1">
        <v>0</v>
      </c>
    </row>
    <row r="2685" spans="1:938" s="1" customFormat="1">
      <c r="B2685" s="1">
        <v>2</v>
      </c>
      <c r="C2685" s="1">
        <v>1</v>
      </c>
      <c r="D2685" s="1" t="s">
        <v>7835</v>
      </c>
      <c r="E2685" s="1" t="s">
        <v>9617</v>
      </c>
      <c r="O2685" s="1">
        <v>1</v>
      </c>
      <c r="P2685" s="1">
        <v>0</v>
      </c>
      <c r="Z2685" s="1">
        <v>0</v>
      </c>
      <c r="AA2685" s="1">
        <v>2</v>
      </c>
      <c r="AB2685" s="1" t="s">
        <v>11012</v>
      </c>
      <c r="AC2685" s="1">
        <v>0</v>
      </c>
      <c r="AE2685" s="1">
        <v>0</v>
      </c>
      <c r="AG2685" s="1">
        <v>0</v>
      </c>
      <c r="AI2685" s="1">
        <v>110</v>
      </c>
      <c r="AK2685" s="1">
        <v>112</v>
      </c>
      <c r="DR2685" s="1">
        <v>44</v>
      </c>
      <c r="DT2685" s="1">
        <v>46</v>
      </c>
      <c r="HA2685" s="1">
        <v>0</v>
      </c>
      <c r="HC2685" s="1">
        <v>0</v>
      </c>
      <c r="HT2685" s="1">
        <v>0</v>
      </c>
      <c r="HV2685" s="1">
        <v>0</v>
      </c>
      <c r="IP2685" s="1">
        <v>94</v>
      </c>
      <c r="IR2685" s="1">
        <v>94</v>
      </c>
      <c r="LX2685" s="1">
        <v>72</v>
      </c>
      <c r="LZ2685" s="1">
        <v>70</v>
      </c>
      <c r="PG2685" s="1">
        <v>22</v>
      </c>
      <c r="PI2685" s="1">
        <v>22</v>
      </c>
      <c r="SP2685" s="1">
        <v>96.9</v>
      </c>
      <c r="SQ2685" s="1">
        <v>95.4</v>
      </c>
      <c r="SR2685" s="1">
        <v>96.9</v>
      </c>
      <c r="VX2685" s="1">
        <v>1</v>
      </c>
      <c r="VY2685" s="1">
        <v>0</v>
      </c>
      <c r="VZ2685" s="1">
        <v>1</v>
      </c>
      <c r="WQ2685" s="1">
        <v>0</v>
      </c>
      <c r="WS2685" s="1">
        <v>0</v>
      </c>
      <c r="AGS2685" s="1">
        <v>1</v>
      </c>
      <c r="AGT2685" s="1">
        <v>0</v>
      </c>
      <c r="AGU2685" s="1">
        <v>0</v>
      </c>
      <c r="AGV2685" s="1">
        <v>1</v>
      </c>
      <c r="AGW2685" s="1">
        <v>0</v>
      </c>
      <c r="AGX2685" s="1">
        <v>1</v>
      </c>
      <c r="AGY2685" s="1">
        <v>0</v>
      </c>
      <c r="AGZ2685" s="1">
        <v>0</v>
      </c>
      <c r="AHA2685" s="1">
        <v>0</v>
      </c>
      <c r="AHB2685" s="1">
        <v>0</v>
      </c>
      <c r="AHC2685" s="1">
        <v>1</v>
      </c>
      <c r="AHD2685" s="1">
        <v>0</v>
      </c>
      <c r="AHE2685" s="1">
        <v>0</v>
      </c>
      <c r="AHF2685" s="1">
        <v>0</v>
      </c>
      <c r="AHH2685" s="1">
        <v>0</v>
      </c>
      <c r="AHI2685" s="1">
        <v>0</v>
      </c>
      <c r="AHK2685" s="1">
        <v>0</v>
      </c>
      <c r="AHL2685" s="1">
        <v>0</v>
      </c>
      <c r="AHM2685" s="1">
        <v>0</v>
      </c>
      <c r="AHN2685" s="1">
        <v>0</v>
      </c>
      <c r="AHO2685" s="1">
        <v>0</v>
      </c>
      <c r="AHP2685" s="1">
        <v>0</v>
      </c>
      <c r="AHQ2685" s="1">
        <v>0</v>
      </c>
      <c r="AHR2685" s="1">
        <v>2</v>
      </c>
      <c r="AIM2685" s="1">
        <v>0</v>
      </c>
      <c r="AIN2685" s="1">
        <v>0</v>
      </c>
      <c r="AIO2685" s="1">
        <v>0</v>
      </c>
      <c r="AIP2685" s="1">
        <v>0</v>
      </c>
      <c r="AIR2685" s="1">
        <v>0</v>
      </c>
      <c r="AIT2685" s="1">
        <v>2</v>
      </c>
      <c r="AIU2685" s="1">
        <v>0</v>
      </c>
      <c r="AIV2685" s="1">
        <v>0</v>
      </c>
      <c r="AIW2685" s="1">
        <v>0</v>
      </c>
      <c r="AIX2685" s="1">
        <v>45</v>
      </c>
      <c r="AIY2685" s="1">
        <v>63</v>
      </c>
    </row>
    <row r="2686" spans="1:938" s="1" customFormat="1">
      <c r="B2686" s="1">
        <v>3</v>
      </c>
      <c r="C2686" s="1">
        <v>1</v>
      </c>
      <c r="D2686" s="1" t="s">
        <v>11013</v>
      </c>
      <c r="O2686" s="1">
        <v>1</v>
      </c>
      <c r="Z2686" s="1">
        <v>0</v>
      </c>
      <c r="AA2686" s="1">
        <v>2</v>
      </c>
      <c r="AB2686" s="1" t="s">
        <v>11014</v>
      </c>
      <c r="AC2686" s="1">
        <v>0</v>
      </c>
      <c r="AE2686" s="1">
        <v>3</v>
      </c>
      <c r="AF2686" s="1">
        <v>0</v>
      </c>
      <c r="AG2686" s="1">
        <v>0</v>
      </c>
      <c r="AI2686" s="1">
        <v>122</v>
      </c>
      <c r="AJ2686" s="1">
        <v>106</v>
      </c>
      <c r="DR2686" s="1">
        <v>50</v>
      </c>
      <c r="DS2686" s="1">
        <v>56</v>
      </c>
      <c r="HA2686" s="1">
        <v>0</v>
      </c>
      <c r="HB2686" s="1">
        <v>0</v>
      </c>
      <c r="HT2686" s="1">
        <v>0</v>
      </c>
      <c r="HU2686" s="1">
        <v>0</v>
      </c>
      <c r="IP2686" s="1">
        <v>96</v>
      </c>
      <c r="IQ2686" s="1">
        <v>95</v>
      </c>
      <c r="LX2686" s="1">
        <v>77</v>
      </c>
      <c r="LY2686" s="1">
        <v>82</v>
      </c>
      <c r="PG2686" s="1">
        <v>20</v>
      </c>
      <c r="PH2686" s="1">
        <v>14</v>
      </c>
      <c r="SP2686" s="1">
        <v>98.3</v>
      </c>
      <c r="SQ2686" s="1">
        <v>98.5</v>
      </c>
      <c r="VX2686" s="1">
        <v>0</v>
      </c>
      <c r="VY2686" s="1">
        <v>0</v>
      </c>
      <c r="WQ2686" s="1">
        <v>0</v>
      </c>
      <c r="AGS2686" s="1">
        <v>1</v>
      </c>
      <c r="AGT2686" s="1">
        <v>0</v>
      </c>
      <c r="AGU2686" s="1">
        <v>0</v>
      </c>
      <c r="AGV2686" s="1">
        <v>1</v>
      </c>
      <c r="AGW2686" s="1">
        <v>0</v>
      </c>
      <c r="AGX2686" s="1">
        <v>1</v>
      </c>
      <c r="AGY2686" s="1">
        <v>0</v>
      </c>
      <c r="AGZ2686" s="1">
        <v>0</v>
      </c>
      <c r="AHA2686" s="1">
        <v>0</v>
      </c>
      <c r="AHB2686" s="1">
        <v>0</v>
      </c>
      <c r="AHC2686" s="1">
        <v>1</v>
      </c>
      <c r="AHD2686" s="1">
        <v>0</v>
      </c>
      <c r="AHE2686" s="1">
        <v>0</v>
      </c>
      <c r="AHF2686" s="1">
        <v>0</v>
      </c>
      <c r="AHH2686" s="1">
        <v>0</v>
      </c>
      <c r="AHI2686" s="1">
        <v>0</v>
      </c>
      <c r="AHK2686" s="1">
        <v>0</v>
      </c>
      <c r="AHL2686" s="1">
        <v>0</v>
      </c>
      <c r="AHM2686" s="1">
        <v>0</v>
      </c>
      <c r="AHN2686" s="1">
        <v>0</v>
      </c>
      <c r="AHO2686" s="1">
        <v>0</v>
      </c>
      <c r="AHP2686" s="1">
        <v>0</v>
      </c>
      <c r="AHQ2686" s="1">
        <v>0</v>
      </c>
      <c r="AHR2686" s="1">
        <v>0</v>
      </c>
      <c r="AIM2686" s="1">
        <v>0</v>
      </c>
      <c r="AIN2686" s="1">
        <v>0</v>
      </c>
      <c r="AIO2686" s="1">
        <v>0</v>
      </c>
      <c r="AIP2686" s="1">
        <v>1</v>
      </c>
      <c r="AIR2686" s="1">
        <v>0</v>
      </c>
      <c r="AIT2686" s="1">
        <v>2</v>
      </c>
      <c r="AIU2686" s="1">
        <v>0</v>
      </c>
      <c r="AIV2686" s="1">
        <v>0</v>
      </c>
      <c r="AIW2686" s="1">
        <v>0</v>
      </c>
      <c r="AIX2686" s="1">
        <v>37</v>
      </c>
      <c r="AIY2686" s="1">
        <v>38</v>
      </c>
    </row>
    <row r="2687" spans="1:938" s="1" customFormat="1">
      <c r="B2687" s="1">
        <v>4</v>
      </c>
      <c r="C2687" s="1">
        <v>0</v>
      </c>
      <c r="Z2687" s="1">
        <v>0</v>
      </c>
      <c r="AA2687" s="1">
        <v>2</v>
      </c>
      <c r="AC2687" s="1">
        <v>0</v>
      </c>
      <c r="AE2687" s="1">
        <v>0</v>
      </c>
      <c r="AG2687" s="1">
        <v>0</v>
      </c>
      <c r="AI2687" s="1">
        <v>116</v>
      </c>
      <c r="AJ2687" s="1">
        <v>126</v>
      </c>
      <c r="DR2687" s="1">
        <v>48</v>
      </c>
      <c r="DS2687" s="1">
        <v>46</v>
      </c>
      <c r="HA2687" s="1">
        <v>0</v>
      </c>
      <c r="HB2687" s="1">
        <v>0</v>
      </c>
      <c r="HT2687" s="1">
        <v>0</v>
      </c>
      <c r="HU2687" s="1">
        <v>0</v>
      </c>
      <c r="IP2687" s="1">
        <v>94</v>
      </c>
      <c r="IQ2687" s="1">
        <v>95</v>
      </c>
      <c r="LX2687" s="1">
        <v>76</v>
      </c>
      <c r="LY2687" s="1">
        <v>70</v>
      </c>
      <c r="PG2687" s="1">
        <v>18</v>
      </c>
      <c r="PH2687" s="1">
        <v>18</v>
      </c>
      <c r="SP2687" s="1">
        <v>98.3</v>
      </c>
      <c r="SQ2687" s="1">
        <v>98.4</v>
      </c>
      <c r="VX2687" s="1">
        <v>0</v>
      </c>
      <c r="VY2687" s="1">
        <v>0</v>
      </c>
      <c r="WQ2687" s="1">
        <v>0</v>
      </c>
      <c r="WR2687" s="1">
        <v>0</v>
      </c>
      <c r="AGS2687" s="1">
        <v>1</v>
      </c>
      <c r="AGT2687" s="1">
        <v>0</v>
      </c>
      <c r="AGU2687" s="1">
        <v>0</v>
      </c>
      <c r="AGV2687" s="1">
        <v>1</v>
      </c>
      <c r="AGW2687" s="1">
        <v>0</v>
      </c>
      <c r="AGX2687" s="1">
        <v>1</v>
      </c>
      <c r="AGY2687" s="1">
        <v>0</v>
      </c>
      <c r="AGZ2687" s="1">
        <v>0</v>
      </c>
      <c r="AHA2687" s="1">
        <v>0</v>
      </c>
      <c r="AHB2687" s="1">
        <v>0</v>
      </c>
      <c r="AHC2687" s="1">
        <v>1</v>
      </c>
      <c r="AHD2687" s="1">
        <v>0</v>
      </c>
      <c r="AHE2687" s="1">
        <v>0</v>
      </c>
      <c r="AHF2687" s="1">
        <v>0</v>
      </c>
      <c r="AHH2687" s="1">
        <v>0</v>
      </c>
      <c r="AHI2687" s="1">
        <v>0</v>
      </c>
      <c r="AHK2687" s="1">
        <v>0</v>
      </c>
      <c r="AHL2687" s="1">
        <v>0</v>
      </c>
      <c r="AHM2687" s="1">
        <v>0</v>
      </c>
      <c r="AHN2687" s="1">
        <v>0</v>
      </c>
      <c r="AHO2687" s="1">
        <v>0</v>
      </c>
      <c r="AHP2687" s="1">
        <v>0</v>
      </c>
      <c r="AHQ2687" s="1">
        <v>0</v>
      </c>
      <c r="AHR2687" s="1">
        <v>0</v>
      </c>
      <c r="AIM2687" s="1">
        <v>0</v>
      </c>
      <c r="AIN2687" s="1">
        <v>0</v>
      </c>
      <c r="AIO2687" s="1">
        <v>0</v>
      </c>
      <c r="AIR2687" s="1">
        <v>0</v>
      </c>
      <c r="AIT2687" s="1">
        <v>2</v>
      </c>
      <c r="AIU2687" s="1">
        <v>0</v>
      </c>
      <c r="AIV2687" s="1">
        <v>0</v>
      </c>
      <c r="AIW2687" s="1">
        <v>0</v>
      </c>
      <c r="AIX2687" s="1">
        <v>27</v>
      </c>
      <c r="AIY2687" s="1">
        <v>34</v>
      </c>
    </row>
    <row r="2688" spans="1:938" s="1" customFormat="1">
      <c r="B2688" s="1">
        <v>5</v>
      </c>
      <c r="C2688" s="1">
        <v>1</v>
      </c>
      <c r="D2688" s="1" t="s">
        <v>4526</v>
      </c>
      <c r="O2688" s="1">
        <v>0</v>
      </c>
      <c r="Z2688" s="1">
        <v>0</v>
      </c>
      <c r="AA2688" s="1">
        <v>2</v>
      </c>
      <c r="AB2688" s="1" t="s">
        <v>11015</v>
      </c>
      <c r="AC2688" s="1">
        <v>0</v>
      </c>
      <c r="AE2688" s="1">
        <v>0</v>
      </c>
      <c r="AG2688" s="1">
        <v>0</v>
      </c>
      <c r="AI2688" s="1">
        <v>122</v>
      </c>
      <c r="AJ2688" s="1">
        <v>138</v>
      </c>
      <c r="DR2688" s="1">
        <v>48</v>
      </c>
      <c r="DS2688" s="1">
        <v>50</v>
      </c>
      <c r="HA2688" s="1">
        <v>0</v>
      </c>
      <c r="HB2688" s="1">
        <v>0</v>
      </c>
      <c r="HT2688" s="1">
        <v>0</v>
      </c>
      <c r="HU2688" s="1">
        <v>0</v>
      </c>
      <c r="IP2688" s="1">
        <v>94</v>
      </c>
      <c r="IQ2688" s="1">
        <v>99</v>
      </c>
      <c r="LX2688" s="1">
        <v>78</v>
      </c>
      <c r="LY2688" s="1">
        <v>68</v>
      </c>
      <c r="PG2688" s="1">
        <v>22</v>
      </c>
      <c r="PH2688" s="1">
        <v>18</v>
      </c>
      <c r="SP2688" s="1">
        <v>96.8</v>
      </c>
      <c r="SQ2688" s="1">
        <v>96.6</v>
      </c>
      <c r="VX2688" s="1">
        <v>1</v>
      </c>
      <c r="VY2688" s="1">
        <v>1</v>
      </c>
      <c r="WQ2688" s="1">
        <v>0</v>
      </c>
      <c r="WR2688" s="1">
        <v>0</v>
      </c>
      <c r="AGS2688" s="1">
        <v>0</v>
      </c>
      <c r="AGT2688" s="1">
        <v>0</v>
      </c>
      <c r="AGU2688" s="1">
        <v>0</v>
      </c>
      <c r="AGV2688" s="1">
        <v>0</v>
      </c>
      <c r="AGW2688" s="1">
        <v>0</v>
      </c>
      <c r="AGX2688" s="1">
        <v>1</v>
      </c>
      <c r="AGY2688" s="1">
        <v>0</v>
      </c>
      <c r="AGZ2688" s="1">
        <v>0</v>
      </c>
      <c r="AHA2688" s="1">
        <v>0</v>
      </c>
      <c r="AHB2688" s="1">
        <v>0</v>
      </c>
      <c r="AHC2688" s="1">
        <v>1</v>
      </c>
      <c r="AHD2688" s="1">
        <v>0</v>
      </c>
      <c r="AHE2688" s="1">
        <v>0</v>
      </c>
      <c r="AHF2688" s="1">
        <v>0</v>
      </c>
      <c r="AHH2688" s="1">
        <v>0</v>
      </c>
      <c r="AHI2688" s="1">
        <v>0</v>
      </c>
      <c r="AHK2688" s="1">
        <v>0</v>
      </c>
      <c r="AHL2688" s="1">
        <v>0</v>
      </c>
      <c r="AHM2688" s="1">
        <v>0</v>
      </c>
      <c r="AHN2688" s="1">
        <v>0</v>
      </c>
      <c r="AHO2688" s="1">
        <v>0</v>
      </c>
      <c r="AHP2688" s="1">
        <v>0</v>
      </c>
      <c r="AHQ2688" s="1">
        <v>0</v>
      </c>
      <c r="AHR2688" s="1">
        <v>0</v>
      </c>
      <c r="AIM2688" s="1">
        <v>0</v>
      </c>
      <c r="AIN2688" s="1">
        <v>0</v>
      </c>
      <c r="AIO2688" s="1">
        <v>0</v>
      </c>
      <c r="AIR2688" s="1">
        <v>0</v>
      </c>
      <c r="AIT2688" s="1">
        <v>2</v>
      </c>
      <c r="AIU2688" s="1">
        <v>0</v>
      </c>
      <c r="AIV2688" s="1">
        <v>0</v>
      </c>
      <c r="AIW2688" s="1">
        <v>0</v>
      </c>
      <c r="AIX2688" s="1">
        <v>31</v>
      </c>
      <c r="AIY2688" s="1">
        <v>20</v>
      </c>
    </row>
    <row r="2689" spans="1:939" s="80" customFormat="1">
      <c r="B2689" s="80">
        <v>6</v>
      </c>
      <c r="C2689" s="80">
        <v>1</v>
      </c>
      <c r="D2689" s="80" t="s">
        <v>3534</v>
      </c>
      <c r="O2689" s="80">
        <v>0</v>
      </c>
      <c r="Z2689" s="80">
        <v>0</v>
      </c>
      <c r="AA2689" s="80">
        <v>2</v>
      </c>
      <c r="AB2689" s="80" t="s">
        <v>11016</v>
      </c>
      <c r="AC2689" s="80">
        <v>0</v>
      </c>
      <c r="AE2689" s="80">
        <v>0</v>
      </c>
      <c r="AG2689" s="80">
        <v>0</v>
      </c>
      <c r="AI2689" s="80">
        <v>124</v>
      </c>
      <c r="DR2689" s="80">
        <v>52</v>
      </c>
      <c r="HA2689" s="80">
        <v>2</v>
      </c>
      <c r="HT2689" s="80">
        <v>0</v>
      </c>
      <c r="IP2689" s="80">
        <v>94</v>
      </c>
      <c r="LX2689" s="80">
        <v>76</v>
      </c>
      <c r="PG2689" s="80">
        <v>18</v>
      </c>
      <c r="SP2689" s="80">
        <v>96.6</v>
      </c>
      <c r="VX2689" s="80">
        <v>1</v>
      </c>
      <c r="WQ2689" s="80">
        <v>0</v>
      </c>
      <c r="AGS2689" s="80">
        <v>0</v>
      </c>
      <c r="AGT2689" s="80">
        <v>0</v>
      </c>
      <c r="AGU2689" s="80">
        <v>0</v>
      </c>
      <c r="AGV2689" s="80">
        <v>0</v>
      </c>
      <c r="AGW2689" s="80">
        <v>0</v>
      </c>
      <c r="AGX2689" s="80">
        <v>1</v>
      </c>
      <c r="AGY2689" s="80">
        <v>0</v>
      </c>
      <c r="AGZ2689" s="80">
        <v>0</v>
      </c>
      <c r="AHA2689" s="80">
        <v>0</v>
      </c>
      <c r="AHB2689" s="80">
        <v>0</v>
      </c>
      <c r="AHC2689" s="80">
        <v>1</v>
      </c>
      <c r="AHD2689" s="80">
        <v>0</v>
      </c>
      <c r="AHE2689" s="80">
        <v>0</v>
      </c>
      <c r="AHF2689" s="80">
        <v>0</v>
      </c>
      <c r="AHH2689" s="80">
        <v>0</v>
      </c>
      <c r="AHI2689" s="80">
        <v>0</v>
      </c>
      <c r="AHK2689" s="80">
        <v>0</v>
      </c>
      <c r="AHL2689" s="80">
        <v>0</v>
      </c>
      <c r="AHM2689" s="80">
        <v>0</v>
      </c>
      <c r="AHN2689" s="80">
        <v>0</v>
      </c>
      <c r="AHO2689" s="80">
        <v>0</v>
      </c>
      <c r="AHP2689" s="80">
        <v>0</v>
      </c>
      <c r="AHQ2689" s="80">
        <v>0</v>
      </c>
      <c r="AHR2689" s="80">
        <v>0</v>
      </c>
      <c r="AIM2689" s="80">
        <v>0</v>
      </c>
      <c r="AIN2689" s="80">
        <v>0</v>
      </c>
      <c r="AIO2689" s="80">
        <v>0</v>
      </c>
      <c r="AIR2689" s="80">
        <v>0</v>
      </c>
      <c r="AIT2689" s="80">
        <v>1</v>
      </c>
      <c r="AIU2689" s="80">
        <v>0</v>
      </c>
      <c r="AIV2689" s="80">
        <v>0</v>
      </c>
      <c r="AIW2689" s="80">
        <v>0</v>
      </c>
      <c r="AIX2689" s="80">
        <v>49</v>
      </c>
    </row>
    <row r="2690" spans="1:939" s="14" customFormat="1">
      <c r="A2690" s="14">
        <v>554</v>
      </c>
      <c r="B2690" s="14">
        <v>1</v>
      </c>
      <c r="C2690" s="14">
        <v>0</v>
      </c>
      <c r="Z2690" s="14">
        <v>0</v>
      </c>
      <c r="AA2690" s="14">
        <v>2</v>
      </c>
      <c r="AB2690" s="14" t="s">
        <v>11017</v>
      </c>
      <c r="AD2690" s="14">
        <v>1</v>
      </c>
      <c r="AI2690" s="14">
        <v>158</v>
      </c>
      <c r="DR2690" s="14">
        <v>100</v>
      </c>
      <c r="HA2690" s="14">
        <v>2</v>
      </c>
      <c r="HT2690" s="14">
        <v>0</v>
      </c>
      <c r="IP2690" s="14">
        <v>99</v>
      </c>
      <c r="LX2690" s="14">
        <v>90</v>
      </c>
      <c r="PG2690" s="14">
        <v>16</v>
      </c>
      <c r="SP2690" s="14">
        <v>95.9</v>
      </c>
      <c r="VX2690" s="14">
        <v>1</v>
      </c>
      <c r="WQ2690" s="14">
        <v>0</v>
      </c>
      <c r="AGS2690" s="14">
        <v>0</v>
      </c>
      <c r="AGT2690" s="14">
        <v>0</v>
      </c>
      <c r="AGU2690" s="14">
        <v>0</v>
      </c>
      <c r="AGV2690" s="14">
        <v>0</v>
      </c>
      <c r="AGW2690" s="14">
        <v>0</v>
      </c>
      <c r="AGX2690" s="14">
        <v>1</v>
      </c>
      <c r="AGY2690" s="14">
        <v>0</v>
      </c>
      <c r="AGZ2690" s="14">
        <v>0</v>
      </c>
      <c r="AHA2690" s="14">
        <v>0</v>
      </c>
      <c r="AHB2690" s="14">
        <v>0</v>
      </c>
      <c r="AHC2690" s="14">
        <v>1</v>
      </c>
      <c r="AHD2690" s="14">
        <v>0</v>
      </c>
      <c r="AHE2690" s="14">
        <v>0</v>
      </c>
      <c r="AHF2690" s="14">
        <v>0</v>
      </c>
      <c r="AHH2690" s="14">
        <v>0</v>
      </c>
      <c r="AHI2690" s="14">
        <v>0</v>
      </c>
      <c r="AHK2690" s="14">
        <v>0</v>
      </c>
      <c r="AHL2690" s="14">
        <v>0</v>
      </c>
      <c r="AHM2690" s="14">
        <v>0</v>
      </c>
      <c r="AHN2690" s="14">
        <v>0</v>
      </c>
      <c r="AHO2690" s="14">
        <v>0</v>
      </c>
      <c r="AHP2690" s="14">
        <v>0</v>
      </c>
      <c r="AHQ2690" s="14">
        <v>0</v>
      </c>
      <c r="AHR2690" s="14">
        <v>0</v>
      </c>
      <c r="AIM2690" s="14">
        <v>2</v>
      </c>
      <c r="AIN2690" s="14">
        <v>0</v>
      </c>
      <c r="AIO2690" s="14">
        <v>0</v>
      </c>
      <c r="AIP2690" s="14">
        <v>1</v>
      </c>
      <c r="AIQ2690" s="14">
        <v>1</v>
      </c>
      <c r="AIR2690" s="14">
        <v>1</v>
      </c>
      <c r="AIS2690" s="14">
        <v>1</v>
      </c>
      <c r="AIT2690" s="14">
        <v>1</v>
      </c>
      <c r="AIU2690" s="14">
        <v>0</v>
      </c>
      <c r="AIV2690" s="14">
        <v>0</v>
      </c>
      <c r="AIW2690" s="14">
        <v>0</v>
      </c>
      <c r="AIX2690" s="14">
        <v>26</v>
      </c>
    </row>
    <row r="2691" spans="1:939" s="1" customFormat="1">
      <c r="B2691" s="1">
        <v>2</v>
      </c>
      <c r="C2691" s="1">
        <v>1</v>
      </c>
      <c r="D2691" s="1" t="s">
        <v>5997</v>
      </c>
      <c r="O2691" s="1">
        <v>1</v>
      </c>
      <c r="Z2691" s="1">
        <v>0</v>
      </c>
      <c r="AA2691" s="1">
        <v>2</v>
      </c>
      <c r="AB2691" s="1" t="s">
        <v>11018</v>
      </c>
      <c r="AI2691" s="1">
        <v>150</v>
      </c>
      <c r="AJ2691" s="1">
        <v>158</v>
      </c>
      <c r="DR2691" s="1">
        <v>100</v>
      </c>
      <c r="DS2691" s="1">
        <v>90</v>
      </c>
      <c r="HA2691" s="1">
        <v>2</v>
      </c>
      <c r="HB2691" s="1">
        <v>3</v>
      </c>
      <c r="HT2691" s="1">
        <v>0</v>
      </c>
      <c r="HU2691" s="1">
        <v>0</v>
      </c>
      <c r="IP2691" s="1">
        <v>94</v>
      </c>
      <c r="IQ2691" s="1">
        <v>96</v>
      </c>
      <c r="LX2691" s="1">
        <v>88</v>
      </c>
      <c r="LY2691" s="1">
        <v>94</v>
      </c>
      <c r="PG2691" s="1">
        <v>16</v>
      </c>
      <c r="PH2691" s="1">
        <v>18</v>
      </c>
      <c r="SP2691" s="1">
        <v>98.1</v>
      </c>
      <c r="SQ2691" s="1">
        <v>97.9</v>
      </c>
      <c r="VX2691" s="1">
        <v>1</v>
      </c>
      <c r="VY2691" s="1">
        <v>1</v>
      </c>
      <c r="WQ2691" s="1">
        <v>0</v>
      </c>
      <c r="WR2691" s="1">
        <v>0</v>
      </c>
      <c r="AGS2691" s="1">
        <v>0</v>
      </c>
      <c r="AGT2691" s="1">
        <v>0</v>
      </c>
      <c r="AGU2691" s="1">
        <v>0</v>
      </c>
      <c r="AGV2691" s="1">
        <v>0</v>
      </c>
      <c r="AGW2691" s="1">
        <v>0</v>
      </c>
      <c r="AGX2691" s="1">
        <v>1</v>
      </c>
      <c r="AGY2691" s="1">
        <v>0</v>
      </c>
      <c r="AGZ2691" s="1">
        <v>0</v>
      </c>
      <c r="AHA2691" s="1">
        <v>0</v>
      </c>
      <c r="AHB2691" s="1">
        <v>0</v>
      </c>
      <c r="AHC2691" s="1">
        <v>1</v>
      </c>
      <c r="AHD2691" s="1">
        <v>0</v>
      </c>
      <c r="AHE2691" s="1">
        <v>0</v>
      </c>
      <c r="AHF2691" s="1">
        <v>0</v>
      </c>
      <c r="AHH2691" s="1">
        <v>0</v>
      </c>
      <c r="AHI2691" s="1">
        <v>0</v>
      </c>
      <c r="AHK2691" s="1">
        <v>0</v>
      </c>
      <c r="AHL2691" s="1">
        <v>0</v>
      </c>
      <c r="AHM2691" s="1">
        <v>0</v>
      </c>
      <c r="AHN2691" s="1">
        <v>0</v>
      </c>
      <c r="AHO2691" s="1">
        <v>0</v>
      </c>
      <c r="AHP2691" s="1">
        <v>0</v>
      </c>
      <c r="AHQ2691" s="1">
        <v>0</v>
      </c>
      <c r="AHR2691" s="1">
        <v>0</v>
      </c>
      <c r="AIN2691" s="1">
        <v>0</v>
      </c>
      <c r="AIO2691" s="1">
        <v>0</v>
      </c>
      <c r="AIT2691" s="1">
        <v>0</v>
      </c>
      <c r="AIU2691" s="1">
        <v>2</v>
      </c>
      <c r="AIV2691" s="1">
        <v>0</v>
      </c>
      <c r="AIW2691" s="1">
        <v>0</v>
      </c>
      <c r="AJB2691" s="1">
        <v>30</v>
      </c>
      <c r="AJC2691" s="1">
        <v>30</v>
      </c>
    </row>
    <row r="2692" spans="1:939" s="80" customFormat="1">
      <c r="B2692" s="80">
        <v>3</v>
      </c>
      <c r="C2692" s="80">
        <v>0</v>
      </c>
      <c r="Z2692" s="80">
        <v>0</v>
      </c>
      <c r="AA2692" s="80">
        <v>2</v>
      </c>
      <c r="AB2692" s="80" t="s">
        <v>10705</v>
      </c>
      <c r="AI2692" s="80">
        <v>148</v>
      </c>
      <c r="AJ2692" s="80">
        <v>140</v>
      </c>
      <c r="DR2692" s="80">
        <v>120</v>
      </c>
      <c r="DS2692" s="80">
        <v>118</v>
      </c>
      <c r="HA2692" s="80">
        <v>0</v>
      </c>
      <c r="HB2692" s="80">
        <v>2</v>
      </c>
      <c r="HT2692" s="80">
        <v>0</v>
      </c>
      <c r="HU2692" s="80">
        <v>0</v>
      </c>
      <c r="IP2692" s="80">
        <v>98</v>
      </c>
      <c r="LX2692" s="80">
        <v>68</v>
      </c>
      <c r="PG2692" s="80">
        <v>14</v>
      </c>
      <c r="SP2692" s="80">
        <v>97.8</v>
      </c>
      <c r="VX2692" s="80">
        <v>1</v>
      </c>
      <c r="WQ2692" s="80">
        <v>0</v>
      </c>
      <c r="AGS2692" s="80">
        <v>0</v>
      </c>
      <c r="AGT2692" s="80">
        <v>0</v>
      </c>
      <c r="AGU2692" s="80">
        <v>0</v>
      </c>
      <c r="AGV2692" s="80">
        <v>0</v>
      </c>
      <c r="AGW2692" s="80">
        <v>0</v>
      </c>
      <c r="AGX2692" s="80">
        <v>1</v>
      </c>
      <c r="AGY2692" s="80">
        <v>0</v>
      </c>
      <c r="AGZ2692" s="80">
        <v>0</v>
      </c>
      <c r="AHA2692" s="80">
        <v>0</v>
      </c>
      <c r="AHB2692" s="80">
        <v>0</v>
      </c>
      <c r="AHC2692" s="80">
        <v>1</v>
      </c>
      <c r="AHD2692" s="80">
        <v>0</v>
      </c>
      <c r="AHE2692" s="80">
        <v>0</v>
      </c>
      <c r="AHF2692" s="80">
        <v>0</v>
      </c>
      <c r="AHH2692" s="18">
        <v>0</v>
      </c>
      <c r="AHI2692" s="80">
        <v>0</v>
      </c>
      <c r="AHK2692" s="80">
        <v>0</v>
      </c>
      <c r="AHL2692" s="80">
        <v>0</v>
      </c>
      <c r="AHM2692" s="80">
        <v>0</v>
      </c>
      <c r="AHN2692" s="80">
        <v>0</v>
      </c>
      <c r="AHO2692" s="80">
        <v>0</v>
      </c>
      <c r="AHP2692" s="80">
        <v>0</v>
      </c>
      <c r="AHQ2692" s="18">
        <v>0</v>
      </c>
      <c r="AHR2692" s="80">
        <v>0</v>
      </c>
      <c r="AIN2692" s="80">
        <v>0</v>
      </c>
      <c r="AIO2692" s="80">
        <v>0</v>
      </c>
      <c r="AIT2692" s="80">
        <v>1</v>
      </c>
      <c r="AIU2692" s="80">
        <v>0</v>
      </c>
      <c r="AIV2692" s="80">
        <v>0</v>
      </c>
      <c r="AIW2692" s="80">
        <v>0</v>
      </c>
      <c r="AIX2692" s="80">
        <v>34</v>
      </c>
      <c r="AJC2692" s="18"/>
    </row>
    <row r="2693" spans="1:939" s="1" customFormat="1">
      <c r="A2693" s="1">
        <v>555</v>
      </c>
      <c r="B2693" s="1">
        <v>1</v>
      </c>
      <c r="C2693" s="1">
        <v>0</v>
      </c>
      <c r="Z2693" s="1">
        <v>0</v>
      </c>
      <c r="AA2693" s="1">
        <v>1</v>
      </c>
      <c r="AB2693" s="1" t="s">
        <v>11019</v>
      </c>
      <c r="AC2693" s="1">
        <v>0</v>
      </c>
      <c r="AE2693" s="1">
        <v>0</v>
      </c>
      <c r="AG2693" s="1">
        <v>0</v>
      </c>
      <c r="AGS2693" s="1">
        <v>0</v>
      </c>
      <c r="AGT2693" s="1">
        <v>0</v>
      </c>
      <c r="AGU2693" s="1">
        <v>0</v>
      </c>
      <c r="AGV2693" s="1">
        <v>0</v>
      </c>
      <c r="AGW2693" s="1">
        <v>0</v>
      </c>
      <c r="AGX2693" s="1">
        <v>0</v>
      </c>
      <c r="AGY2693" s="1">
        <v>0</v>
      </c>
      <c r="AGZ2693" s="1">
        <v>0</v>
      </c>
      <c r="AHA2693" s="1">
        <v>0</v>
      </c>
      <c r="AHB2693" s="1">
        <v>0</v>
      </c>
      <c r="AHC2693" s="1">
        <v>1</v>
      </c>
      <c r="AHD2693" s="1">
        <v>0</v>
      </c>
      <c r="AHE2693" s="1">
        <v>0</v>
      </c>
      <c r="AHF2693" s="1">
        <v>0</v>
      </c>
      <c r="AHH2693" s="1">
        <v>0</v>
      </c>
      <c r="AHI2693" s="1">
        <v>0</v>
      </c>
      <c r="AHK2693" s="1">
        <v>0</v>
      </c>
      <c r="AHL2693" s="1">
        <v>0</v>
      </c>
      <c r="AHM2693" s="1">
        <v>0</v>
      </c>
      <c r="AHN2693" s="1">
        <v>0</v>
      </c>
      <c r="AHO2693" s="1">
        <v>0</v>
      </c>
      <c r="AHP2693" s="1">
        <v>0</v>
      </c>
      <c r="AHQ2693" s="1">
        <v>0</v>
      </c>
      <c r="AIM2693" s="1">
        <v>0</v>
      </c>
      <c r="AIN2693" s="1">
        <v>0</v>
      </c>
      <c r="AIO2693" s="1">
        <v>0</v>
      </c>
      <c r="AIP2693" s="1">
        <v>1</v>
      </c>
      <c r="AIQ2693" s="1">
        <v>1</v>
      </c>
      <c r="AIR2693" s="1">
        <v>1</v>
      </c>
      <c r="AIS2693" s="1">
        <v>1</v>
      </c>
      <c r="AIT2693" s="1">
        <v>0</v>
      </c>
      <c r="AIU2693" s="1">
        <v>0</v>
      </c>
      <c r="AIV2693" s="1">
        <v>0</v>
      </c>
      <c r="AIW2693" s="1">
        <v>0</v>
      </c>
    </row>
    <row r="2694" spans="1:939" s="1" customFormat="1">
      <c r="B2694" s="1">
        <v>2</v>
      </c>
      <c r="C2694" s="1">
        <v>1</v>
      </c>
      <c r="D2694" s="1" t="s">
        <v>7444</v>
      </c>
      <c r="O2694" s="1">
        <v>0</v>
      </c>
      <c r="Z2694" s="1">
        <v>0</v>
      </c>
      <c r="AA2694" s="1">
        <v>2</v>
      </c>
      <c r="AB2694" s="1" t="s">
        <v>11020</v>
      </c>
      <c r="AC2694" s="1">
        <v>0</v>
      </c>
      <c r="AE2694" s="1">
        <v>5</v>
      </c>
      <c r="AF2694" s="1">
        <v>0</v>
      </c>
      <c r="AG2694" s="1">
        <v>0</v>
      </c>
      <c r="AI2694" s="1">
        <v>122</v>
      </c>
      <c r="AJ2694" s="1">
        <v>118</v>
      </c>
      <c r="AK2694" s="1">
        <v>130</v>
      </c>
      <c r="DR2694" s="1">
        <v>64</v>
      </c>
      <c r="DS2694" s="1">
        <v>72</v>
      </c>
      <c r="DT2694" s="1">
        <v>58</v>
      </c>
      <c r="HA2694" s="1">
        <v>2</v>
      </c>
      <c r="HB2694" s="1">
        <v>2</v>
      </c>
      <c r="HC2694" s="1">
        <v>2</v>
      </c>
      <c r="HT2694" s="1">
        <v>0</v>
      </c>
      <c r="HU2694" s="1">
        <v>0</v>
      </c>
      <c r="HV2694" s="1">
        <v>0</v>
      </c>
      <c r="IP2694" s="1">
        <v>95</v>
      </c>
      <c r="IQ2694" s="1">
        <v>92</v>
      </c>
      <c r="LX2694" s="1">
        <v>102</v>
      </c>
      <c r="LY2694" s="1">
        <v>94</v>
      </c>
      <c r="PG2694" s="1">
        <v>24</v>
      </c>
      <c r="PH2694" s="1">
        <v>24</v>
      </c>
      <c r="SP2694" s="1">
        <v>96.6</v>
      </c>
      <c r="SQ2694" s="1">
        <v>96.8</v>
      </c>
      <c r="VX2694" s="1">
        <v>1</v>
      </c>
      <c r="VY2694" s="1">
        <v>1</v>
      </c>
      <c r="WQ2694" s="1">
        <v>0</v>
      </c>
      <c r="WR2694" s="1">
        <v>0</v>
      </c>
      <c r="ZY2694" s="1">
        <v>162.19999999999999</v>
      </c>
      <c r="ZZ2694" s="1">
        <v>163.19999999999999</v>
      </c>
      <c r="AAY2694" s="1">
        <v>21</v>
      </c>
      <c r="ABU2694" s="1">
        <v>139</v>
      </c>
      <c r="ABX2694" s="1">
        <v>3.8</v>
      </c>
      <c r="ACA2694" s="1">
        <v>102</v>
      </c>
      <c r="ACD2694" s="1">
        <v>9.3000000000000007</v>
      </c>
      <c r="ACG2694" s="1">
        <v>188</v>
      </c>
      <c r="ACH2694" s="1">
        <v>234</v>
      </c>
      <c r="ACQ2694" s="1">
        <v>44</v>
      </c>
      <c r="ACT2694" s="1">
        <v>2.92</v>
      </c>
      <c r="ACW2694" s="1">
        <v>16</v>
      </c>
      <c r="AFD2694" s="1">
        <v>9.9</v>
      </c>
      <c r="AGS2694" s="1">
        <v>1</v>
      </c>
      <c r="AGT2694" s="1">
        <v>0</v>
      </c>
      <c r="AGU2694" s="1">
        <v>1</v>
      </c>
      <c r="AGV2694" s="1">
        <v>0</v>
      </c>
      <c r="AGW2694" s="1">
        <v>0</v>
      </c>
      <c r="AGX2694" s="1">
        <v>0</v>
      </c>
      <c r="AGY2694" s="1">
        <v>0</v>
      </c>
      <c r="AGZ2694" s="1">
        <v>1</v>
      </c>
      <c r="AHA2694" s="1">
        <v>0</v>
      </c>
      <c r="AHB2694" s="1">
        <v>0</v>
      </c>
      <c r="AHC2694" s="1">
        <v>1</v>
      </c>
      <c r="AHD2694" s="1">
        <v>0</v>
      </c>
      <c r="AHE2694" s="1">
        <v>0</v>
      </c>
      <c r="AHF2694" s="1">
        <v>0</v>
      </c>
      <c r="AHH2694" s="1">
        <v>0</v>
      </c>
      <c r="AHI2694" s="1">
        <v>0</v>
      </c>
      <c r="AHK2694" s="1">
        <v>0</v>
      </c>
      <c r="AHL2694" s="1">
        <v>0</v>
      </c>
      <c r="AHM2694" s="1">
        <v>0</v>
      </c>
      <c r="AHN2694" s="1">
        <v>0</v>
      </c>
      <c r="AHO2694" s="1">
        <v>0</v>
      </c>
      <c r="AHP2694" s="1">
        <v>0</v>
      </c>
      <c r="AHQ2694" s="1">
        <v>0</v>
      </c>
      <c r="AHR2694" s="1">
        <v>0</v>
      </c>
      <c r="AIM2694" s="1">
        <v>0</v>
      </c>
      <c r="AIN2694" s="1">
        <v>0</v>
      </c>
      <c r="AIO2694" s="1">
        <v>0</v>
      </c>
      <c r="AIT2694" s="1">
        <v>2</v>
      </c>
      <c r="AIU2694" s="1">
        <v>0</v>
      </c>
      <c r="AIV2694" s="1">
        <v>0</v>
      </c>
      <c r="AIW2694" s="1">
        <v>0</v>
      </c>
      <c r="AIX2694" s="1">
        <v>102</v>
      </c>
      <c r="AIY2694" s="1">
        <v>25</v>
      </c>
    </row>
    <row r="2695" spans="1:939" s="1" customFormat="1">
      <c r="B2695" s="1">
        <v>3</v>
      </c>
      <c r="C2695" s="1">
        <v>1</v>
      </c>
      <c r="D2695" s="1" t="s">
        <v>11021</v>
      </c>
      <c r="O2695" s="1">
        <v>0</v>
      </c>
      <c r="Z2695" s="1">
        <v>0</v>
      </c>
      <c r="AA2695" s="1">
        <v>2</v>
      </c>
      <c r="AB2695" s="1" t="s">
        <v>11022</v>
      </c>
      <c r="AC2695" s="1">
        <v>0</v>
      </c>
      <c r="AE2695" s="1">
        <v>10</v>
      </c>
      <c r="AF2695" s="1">
        <v>0</v>
      </c>
      <c r="AG2695" s="1">
        <v>0</v>
      </c>
      <c r="AI2695" s="1">
        <v>122</v>
      </c>
      <c r="AJ2695" s="1">
        <v>12</v>
      </c>
      <c r="DR2695" s="1">
        <v>68</v>
      </c>
      <c r="DS2695" s="1">
        <v>66</v>
      </c>
      <c r="HA2695" s="1">
        <v>2</v>
      </c>
      <c r="HB2695" s="1">
        <v>2</v>
      </c>
      <c r="HT2695" s="1">
        <v>0</v>
      </c>
      <c r="HU2695" s="1">
        <v>0</v>
      </c>
      <c r="IP2695" s="1">
        <v>92</v>
      </c>
      <c r="IQ2695" s="1">
        <v>94</v>
      </c>
      <c r="LX2695" s="1">
        <v>104</v>
      </c>
      <c r="LY2695" s="1">
        <v>88</v>
      </c>
      <c r="PG2695" s="1">
        <v>24</v>
      </c>
      <c r="PH2695" s="1">
        <v>20</v>
      </c>
      <c r="SP2695" s="1">
        <v>96.8</v>
      </c>
      <c r="SQ2695" s="1">
        <v>96.8</v>
      </c>
      <c r="VX2695" s="1">
        <v>1</v>
      </c>
      <c r="VY2695" s="1">
        <v>1</v>
      </c>
      <c r="WQ2695" s="1">
        <v>0</v>
      </c>
      <c r="WR2695" s="1">
        <v>0</v>
      </c>
      <c r="ZY2695" s="1">
        <v>160.6</v>
      </c>
      <c r="ZZ2695" s="1">
        <v>160.80000000000001</v>
      </c>
      <c r="AGS2695" s="1">
        <v>1</v>
      </c>
      <c r="AGT2695" s="1">
        <v>0</v>
      </c>
      <c r="AGU2695" s="1">
        <v>1</v>
      </c>
      <c r="AGV2695" s="1">
        <v>0</v>
      </c>
      <c r="AGW2695" s="1">
        <v>0</v>
      </c>
      <c r="AGX2695" s="1">
        <v>1</v>
      </c>
      <c r="AGY2695" s="1">
        <v>0</v>
      </c>
      <c r="AGZ2695" s="1">
        <v>1</v>
      </c>
      <c r="AHA2695" s="1">
        <v>0</v>
      </c>
      <c r="AHB2695" s="1">
        <v>0</v>
      </c>
      <c r="AHC2695" s="1">
        <v>1</v>
      </c>
      <c r="AHD2695" s="1">
        <v>0</v>
      </c>
      <c r="AHE2695" s="1">
        <v>0</v>
      </c>
      <c r="AHF2695" s="1">
        <v>0</v>
      </c>
      <c r="AHH2695" s="1">
        <v>0</v>
      </c>
      <c r="AHI2695" s="1">
        <v>0</v>
      </c>
      <c r="AHK2695" s="1">
        <v>0</v>
      </c>
      <c r="AHL2695" s="1">
        <v>0</v>
      </c>
      <c r="AHM2695" s="1">
        <v>0</v>
      </c>
      <c r="AHN2695" s="1">
        <v>0</v>
      </c>
      <c r="AHO2695" s="1">
        <v>0</v>
      </c>
      <c r="AHP2695" s="1">
        <v>0</v>
      </c>
      <c r="AHQ2695" s="1">
        <v>0</v>
      </c>
      <c r="AHR2695" s="1">
        <v>0</v>
      </c>
      <c r="AIM2695" s="1">
        <v>0</v>
      </c>
      <c r="AIN2695" s="1">
        <v>0</v>
      </c>
      <c r="AIO2695" s="1">
        <v>0</v>
      </c>
      <c r="AIT2695" s="1">
        <v>2</v>
      </c>
      <c r="AIU2695" s="1">
        <v>0</v>
      </c>
      <c r="AIV2695" s="1">
        <v>0</v>
      </c>
      <c r="AIW2695" s="1">
        <v>0</v>
      </c>
      <c r="AIX2695" s="1">
        <v>51</v>
      </c>
      <c r="AIY2695" s="1">
        <v>52</v>
      </c>
    </row>
    <row r="2696" spans="1:939" s="1" customFormat="1">
      <c r="B2696" s="1">
        <v>4</v>
      </c>
      <c r="C2696" s="1">
        <v>0</v>
      </c>
      <c r="Z2696" s="1">
        <v>0</v>
      </c>
      <c r="AA2696" s="1">
        <v>2</v>
      </c>
      <c r="AB2696" s="1" t="s">
        <v>11023</v>
      </c>
      <c r="AC2696" s="1">
        <v>0</v>
      </c>
      <c r="AE2696" s="1">
        <v>3</v>
      </c>
      <c r="AF2696" s="1">
        <v>0</v>
      </c>
      <c r="AG2696" s="1">
        <v>0</v>
      </c>
      <c r="AI2696" s="1">
        <v>122</v>
      </c>
      <c r="AJ2696" s="1">
        <v>110</v>
      </c>
      <c r="DR2696" s="1">
        <v>58</v>
      </c>
      <c r="DS2696" s="1">
        <v>80</v>
      </c>
      <c r="HA2696" s="1">
        <v>2</v>
      </c>
      <c r="HB2696" s="1">
        <v>2</v>
      </c>
      <c r="HT2696" s="1">
        <v>0</v>
      </c>
      <c r="HU2696" s="1">
        <v>0</v>
      </c>
      <c r="IP2696" s="1">
        <v>96</v>
      </c>
      <c r="IQ2696" s="1">
        <v>95</v>
      </c>
      <c r="LX2696" s="1">
        <v>88</v>
      </c>
      <c r="LY2696" s="1">
        <v>90</v>
      </c>
      <c r="PG2696" s="1">
        <v>22</v>
      </c>
      <c r="PH2696" s="1">
        <v>20</v>
      </c>
      <c r="SP2696" s="1">
        <v>96.8</v>
      </c>
      <c r="SQ2696" s="1">
        <v>98.4</v>
      </c>
      <c r="VX2696" s="1">
        <v>1</v>
      </c>
      <c r="VY2696" s="1">
        <v>1</v>
      </c>
      <c r="WQ2696" s="1">
        <v>0</v>
      </c>
      <c r="WR2696" s="1">
        <v>0</v>
      </c>
      <c r="ZY2696" s="1">
        <v>160.4</v>
      </c>
      <c r="ZZ2696" s="1">
        <v>160.19999999999999</v>
      </c>
      <c r="AAY2696" s="1">
        <v>22</v>
      </c>
      <c r="ABU2696" s="1">
        <v>135</v>
      </c>
      <c r="ABX2696" s="1">
        <v>3.9</v>
      </c>
      <c r="ACA2696" s="1">
        <v>101</v>
      </c>
      <c r="ACD2696" s="1">
        <v>9.4</v>
      </c>
      <c r="ACG2696" s="1">
        <v>184</v>
      </c>
      <c r="ACQ2696" s="1">
        <v>51</v>
      </c>
      <c r="ACT2696" s="1">
        <v>2.82</v>
      </c>
      <c r="ACW2696" s="1">
        <v>12</v>
      </c>
      <c r="AGS2696" s="1">
        <v>1</v>
      </c>
      <c r="AGT2696" s="1">
        <v>0</v>
      </c>
      <c r="AGU2696" s="1">
        <v>1</v>
      </c>
      <c r="AGV2696" s="1">
        <v>0</v>
      </c>
      <c r="AGW2696" s="1">
        <v>0</v>
      </c>
      <c r="AGX2696" s="1">
        <v>1</v>
      </c>
      <c r="AGY2696" s="1">
        <v>0</v>
      </c>
      <c r="AGZ2696" s="1">
        <v>1</v>
      </c>
      <c r="AHA2696" s="1">
        <v>0</v>
      </c>
      <c r="AHB2696" s="1">
        <v>0</v>
      </c>
      <c r="AHC2696" s="1">
        <v>1</v>
      </c>
      <c r="AHD2696" s="1">
        <v>0</v>
      </c>
      <c r="AHE2696" s="1">
        <v>0</v>
      </c>
      <c r="AHF2696" s="1">
        <v>0</v>
      </c>
      <c r="AHH2696" s="1">
        <v>0</v>
      </c>
      <c r="AHI2696" s="1">
        <v>0</v>
      </c>
      <c r="AHK2696" s="1">
        <v>0</v>
      </c>
      <c r="AHL2696" s="1">
        <v>0</v>
      </c>
      <c r="AHM2696" s="1">
        <v>0</v>
      </c>
      <c r="AHN2696" s="1">
        <v>0</v>
      </c>
      <c r="AHO2696" s="1">
        <v>0</v>
      </c>
      <c r="AHP2696" s="1">
        <v>0</v>
      </c>
      <c r="AHQ2696" s="1">
        <v>0</v>
      </c>
      <c r="AHR2696" s="1">
        <v>0</v>
      </c>
      <c r="AIM2696" s="1">
        <v>0</v>
      </c>
      <c r="AIN2696" s="1">
        <v>0</v>
      </c>
      <c r="AIO2696" s="1">
        <v>0</v>
      </c>
      <c r="AIT2696" s="1">
        <v>2</v>
      </c>
      <c r="AIU2696" s="1">
        <v>0</v>
      </c>
      <c r="AIV2696" s="1">
        <v>0</v>
      </c>
      <c r="AIW2696" s="1">
        <v>0</v>
      </c>
      <c r="AIX2696" s="1">
        <v>48</v>
      </c>
      <c r="AIY2696" s="1">
        <v>43</v>
      </c>
    </row>
    <row r="2697" spans="1:939" s="1" customFormat="1">
      <c r="B2697" s="1">
        <v>5</v>
      </c>
      <c r="C2697" s="1">
        <v>1</v>
      </c>
      <c r="D2697" s="1" t="s">
        <v>11024</v>
      </c>
      <c r="O2697" s="1">
        <v>0</v>
      </c>
      <c r="Z2697" s="1">
        <v>0</v>
      </c>
      <c r="AA2697" s="1">
        <v>2</v>
      </c>
      <c r="AB2697" s="1" t="s">
        <v>11025</v>
      </c>
      <c r="AC2697" s="1">
        <v>0</v>
      </c>
      <c r="AE2697" s="1">
        <v>11</v>
      </c>
      <c r="AG2697" s="1">
        <v>0</v>
      </c>
      <c r="AI2697" s="1">
        <v>128</v>
      </c>
      <c r="AJ2697" s="1">
        <v>128</v>
      </c>
      <c r="DR2697" s="1">
        <v>60</v>
      </c>
      <c r="DS2697" s="1">
        <v>72</v>
      </c>
      <c r="HA2697" s="1">
        <v>2</v>
      </c>
      <c r="HB2697" s="1">
        <v>2</v>
      </c>
      <c r="HT2697" s="1">
        <v>0</v>
      </c>
      <c r="HU2697" s="1">
        <v>0</v>
      </c>
      <c r="IP2697" s="1">
        <v>97</v>
      </c>
      <c r="IQ2697" s="1">
        <v>97</v>
      </c>
      <c r="IR2697" s="1">
        <v>90</v>
      </c>
      <c r="LX2697" s="1">
        <v>87</v>
      </c>
      <c r="LY2697" s="1">
        <v>75</v>
      </c>
      <c r="PG2697" s="1">
        <v>14</v>
      </c>
      <c r="PH2697" s="1">
        <v>16</v>
      </c>
      <c r="SP2697" s="1">
        <v>98.6</v>
      </c>
      <c r="SQ2697" s="1">
        <v>98.1</v>
      </c>
      <c r="VX2697" s="1">
        <v>0</v>
      </c>
      <c r="VY2697" s="1">
        <v>0</v>
      </c>
      <c r="WQ2697" s="1">
        <v>0</v>
      </c>
      <c r="WR2697" s="1">
        <v>0</v>
      </c>
      <c r="ZY2697" s="1">
        <v>158.4</v>
      </c>
      <c r="ZZ2697" s="1">
        <v>158.4</v>
      </c>
      <c r="AAY2697" s="1">
        <v>19</v>
      </c>
      <c r="ABU2697" s="1">
        <v>139</v>
      </c>
      <c r="ABX2697" s="1">
        <v>4.0999999999999996</v>
      </c>
      <c r="ACA2697" s="1">
        <v>102</v>
      </c>
      <c r="ACD2697" s="1">
        <v>9.8000000000000007</v>
      </c>
      <c r="ACG2697" s="1">
        <v>117</v>
      </c>
      <c r="ACQ2697" s="1">
        <v>62</v>
      </c>
      <c r="ACT2697" s="1">
        <v>3.08</v>
      </c>
      <c r="ACW2697" s="1">
        <v>18</v>
      </c>
      <c r="ADR2697" s="1">
        <v>2.6</v>
      </c>
      <c r="AGS2697" s="1">
        <v>1</v>
      </c>
      <c r="AGT2697" s="1">
        <v>0</v>
      </c>
      <c r="AGU2697" s="1">
        <v>1</v>
      </c>
      <c r="AGV2697" s="1">
        <v>0</v>
      </c>
      <c r="AGW2697" s="1">
        <v>0</v>
      </c>
      <c r="AGX2697" s="1">
        <v>1</v>
      </c>
      <c r="AGY2697" s="1">
        <v>0</v>
      </c>
      <c r="AGZ2697" s="1">
        <v>2</v>
      </c>
      <c r="AHA2697" s="1">
        <v>0</v>
      </c>
      <c r="AHB2697" s="1">
        <v>0</v>
      </c>
      <c r="AHC2697" s="1">
        <v>1</v>
      </c>
      <c r="AHD2697" s="1">
        <v>0</v>
      </c>
      <c r="AHE2697" s="1">
        <v>0</v>
      </c>
      <c r="AHF2697" s="1">
        <v>0</v>
      </c>
      <c r="AHH2697" s="1">
        <v>0</v>
      </c>
      <c r="AHI2697" s="1">
        <v>0</v>
      </c>
      <c r="AHK2697" s="1">
        <v>0</v>
      </c>
      <c r="AHL2697" s="1">
        <v>0</v>
      </c>
      <c r="AHM2697" s="1">
        <v>0</v>
      </c>
      <c r="AHN2697" s="1">
        <v>0</v>
      </c>
      <c r="AHO2697" s="1">
        <v>0</v>
      </c>
      <c r="AHP2697" s="1">
        <v>0</v>
      </c>
      <c r="AHQ2697" s="1">
        <v>0</v>
      </c>
      <c r="AHR2697" s="1">
        <v>0</v>
      </c>
      <c r="AIM2697" s="1">
        <v>0</v>
      </c>
      <c r="AIN2697" s="1">
        <v>0</v>
      </c>
      <c r="AIO2697" s="1">
        <v>0</v>
      </c>
      <c r="AIT2697" s="1">
        <v>2</v>
      </c>
      <c r="AIU2697" s="1">
        <v>0</v>
      </c>
      <c r="AIV2697" s="1">
        <v>0</v>
      </c>
      <c r="AIW2697" s="1">
        <v>0</v>
      </c>
      <c r="AIX2697" s="1">
        <v>84</v>
      </c>
      <c r="AIY2697" s="1">
        <v>23</v>
      </c>
    </row>
    <row r="2698" spans="1:939" s="1" customFormat="1">
      <c r="B2698" s="1">
        <v>6</v>
      </c>
      <c r="C2698" s="1">
        <v>0</v>
      </c>
      <c r="Z2698" s="1">
        <v>0</v>
      </c>
      <c r="AA2698" s="1">
        <v>2</v>
      </c>
      <c r="AB2698" s="1" t="s">
        <v>11026</v>
      </c>
      <c r="AE2698" s="1">
        <v>1</v>
      </c>
      <c r="AI2698" s="1">
        <v>108</v>
      </c>
      <c r="AJ2698" s="1">
        <v>118</v>
      </c>
      <c r="DR2698" s="1">
        <v>62</v>
      </c>
      <c r="DS2698" s="1">
        <v>58</v>
      </c>
      <c r="HA2698" s="1">
        <v>2</v>
      </c>
      <c r="HB2698" s="1">
        <v>2</v>
      </c>
      <c r="HT2698" s="1">
        <v>0</v>
      </c>
      <c r="HU2698" s="1">
        <v>0</v>
      </c>
      <c r="IP2698" s="1">
        <v>98</v>
      </c>
      <c r="IQ2698" s="1">
        <v>93</v>
      </c>
      <c r="LX2698" s="1">
        <v>83.5</v>
      </c>
      <c r="LY2698" s="1">
        <v>80.5</v>
      </c>
      <c r="PG2698" s="1">
        <v>16</v>
      </c>
      <c r="PH2698" s="1">
        <v>14</v>
      </c>
      <c r="SP2698" s="1">
        <v>97.7</v>
      </c>
      <c r="SQ2698" s="1">
        <v>97.5</v>
      </c>
      <c r="VX2698" s="1">
        <v>0</v>
      </c>
      <c r="VY2698" s="1">
        <v>0</v>
      </c>
      <c r="WQ2698" s="1">
        <v>0</v>
      </c>
      <c r="WR2698" s="1">
        <v>0</v>
      </c>
      <c r="ZY2698" s="1">
        <v>158.80000000000001</v>
      </c>
      <c r="ZZ2698" s="1">
        <v>159.6</v>
      </c>
      <c r="AAY2698" s="1">
        <v>17</v>
      </c>
      <c r="ABU2698" s="1">
        <v>136</v>
      </c>
      <c r="ACA2698" s="1">
        <v>102</v>
      </c>
      <c r="ACD2698" s="1">
        <v>9.6</v>
      </c>
      <c r="ACG2698" s="1">
        <v>192</v>
      </c>
      <c r="ACQ2698" s="1">
        <v>66</v>
      </c>
      <c r="ACT2698" s="1">
        <v>3.15</v>
      </c>
      <c r="ACW2698" s="1">
        <v>17</v>
      </c>
      <c r="AGS2698" s="1">
        <v>0</v>
      </c>
      <c r="AGT2698" s="1">
        <v>0</v>
      </c>
      <c r="AGU2698" s="1">
        <v>0</v>
      </c>
      <c r="AGV2698" s="1">
        <v>0</v>
      </c>
      <c r="AGW2698" s="1">
        <v>0</v>
      </c>
      <c r="AGX2698" s="1">
        <v>1</v>
      </c>
      <c r="AGY2698" s="1">
        <v>0</v>
      </c>
      <c r="AGZ2698" s="1">
        <v>1</v>
      </c>
      <c r="AHA2698" s="1">
        <v>0</v>
      </c>
      <c r="AHB2698" s="1">
        <v>0</v>
      </c>
      <c r="AHC2698" s="1">
        <v>1</v>
      </c>
      <c r="AHD2698" s="1">
        <v>0</v>
      </c>
      <c r="AHE2698" s="1">
        <v>0</v>
      </c>
      <c r="AHF2698" s="1">
        <v>0</v>
      </c>
      <c r="AHH2698" s="1">
        <v>0</v>
      </c>
      <c r="AHI2698" s="1">
        <v>0</v>
      </c>
      <c r="AHK2698" s="1">
        <v>0</v>
      </c>
      <c r="AHL2698" s="1">
        <v>0</v>
      </c>
      <c r="AHM2698" s="1">
        <v>0</v>
      </c>
      <c r="AHN2698" s="1">
        <v>0</v>
      </c>
      <c r="AHO2698" s="1">
        <v>0</v>
      </c>
      <c r="AHP2698" s="1">
        <v>0</v>
      </c>
      <c r="AHQ2698" s="1">
        <v>0</v>
      </c>
      <c r="AHR2698" s="1">
        <v>0</v>
      </c>
      <c r="AIM2698" s="1">
        <v>0</v>
      </c>
      <c r="AIN2698" s="1">
        <v>0</v>
      </c>
      <c r="AIO2698" s="1">
        <v>0</v>
      </c>
      <c r="AIT2698" s="1">
        <v>2</v>
      </c>
      <c r="AIU2698" s="1">
        <v>0</v>
      </c>
      <c r="AIV2698" s="1">
        <v>0</v>
      </c>
      <c r="AIW2698" s="1">
        <v>0</v>
      </c>
      <c r="AIX2698" s="1">
        <v>34</v>
      </c>
      <c r="AIY2698" s="1">
        <v>26</v>
      </c>
    </row>
    <row r="2699" spans="1:939" s="1" customFormat="1">
      <c r="B2699" s="1">
        <v>7</v>
      </c>
      <c r="C2699" s="1">
        <v>0</v>
      </c>
      <c r="Z2699" s="1">
        <v>0</v>
      </c>
      <c r="AA2699" s="1">
        <v>2</v>
      </c>
      <c r="AB2699" s="1" t="s">
        <v>11027</v>
      </c>
      <c r="AI2699" s="1">
        <v>114</v>
      </c>
      <c r="AJ2699" s="1">
        <v>120</v>
      </c>
      <c r="DR2699" s="1">
        <v>66</v>
      </c>
      <c r="DS2699" s="1">
        <v>70</v>
      </c>
      <c r="HA2699" s="1">
        <v>2</v>
      </c>
      <c r="HB2699" s="1">
        <v>2</v>
      </c>
      <c r="HT2699" s="1">
        <v>0</v>
      </c>
      <c r="HU2699" s="1">
        <v>0</v>
      </c>
      <c r="IP2699" s="1">
        <v>95</v>
      </c>
      <c r="IQ2699" s="1">
        <v>95</v>
      </c>
      <c r="LX2699" s="1">
        <v>86</v>
      </c>
      <c r="LY2699" s="1">
        <v>78</v>
      </c>
      <c r="PG2699" s="1">
        <v>20</v>
      </c>
      <c r="PH2699" s="1">
        <v>16</v>
      </c>
      <c r="SP2699" s="1">
        <v>97.3</v>
      </c>
      <c r="SQ2699" s="1">
        <v>96.6</v>
      </c>
      <c r="VX2699" s="1">
        <v>1</v>
      </c>
      <c r="VY2699" s="1">
        <v>1</v>
      </c>
      <c r="WQ2699" s="1">
        <v>0</v>
      </c>
      <c r="WR2699" s="1">
        <v>0</v>
      </c>
      <c r="ZY2699" s="1">
        <v>160.80000000000001</v>
      </c>
      <c r="ZZ2699" s="1">
        <v>160.80000000000001</v>
      </c>
      <c r="AAY2699" s="1">
        <v>21</v>
      </c>
      <c r="ABU2699" s="1">
        <v>134</v>
      </c>
      <c r="ABX2699" s="1">
        <v>4</v>
      </c>
      <c r="ACA2699" s="1">
        <v>100</v>
      </c>
      <c r="ACD2699" s="1">
        <v>9.1999999999999993</v>
      </c>
      <c r="ACG2699" s="1">
        <v>174</v>
      </c>
      <c r="ACQ2699" s="1">
        <v>60</v>
      </c>
      <c r="ACT2699" s="1">
        <v>2.87</v>
      </c>
      <c r="ACW2699" s="1">
        <v>13</v>
      </c>
      <c r="AGS2699" s="1">
        <v>0</v>
      </c>
      <c r="AGT2699" s="1">
        <v>0</v>
      </c>
      <c r="AGU2699" s="1">
        <v>0</v>
      </c>
      <c r="AGV2699" s="1">
        <v>0</v>
      </c>
      <c r="AGW2699" s="1">
        <v>0</v>
      </c>
      <c r="AGX2699" s="1">
        <v>1</v>
      </c>
      <c r="AGY2699" s="1">
        <v>0</v>
      </c>
      <c r="AGZ2699" s="1">
        <v>1</v>
      </c>
      <c r="AHA2699" s="1">
        <v>0</v>
      </c>
      <c r="AHB2699" s="1">
        <v>0</v>
      </c>
      <c r="AHC2699" s="1">
        <v>1</v>
      </c>
      <c r="AHD2699" s="1">
        <v>0</v>
      </c>
      <c r="AHE2699" s="1">
        <v>0</v>
      </c>
      <c r="AHF2699" s="1">
        <v>0</v>
      </c>
      <c r="AHH2699" s="1">
        <v>0</v>
      </c>
      <c r="AHI2699" s="1">
        <v>0</v>
      </c>
      <c r="AHK2699" s="1">
        <v>0</v>
      </c>
      <c r="AHL2699" s="1">
        <v>0</v>
      </c>
      <c r="AHM2699" s="1">
        <v>0</v>
      </c>
      <c r="AHN2699" s="1">
        <v>0</v>
      </c>
      <c r="AHO2699" s="1">
        <v>0</v>
      </c>
      <c r="AHP2699" s="1">
        <v>0</v>
      </c>
      <c r="AHQ2699" s="1">
        <v>0</v>
      </c>
      <c r="AHR2699" s="1">
        <v>5</v>
      </c>
      <c r="AIM2699" s="1">
        <v>0</v>
      </c>
      <c r="AIN2699" s="1">
        <v>0</v>
      </c>
      <c r="AIO2699" s="1">
        <v>0</v>
      </c>
      <c r="AIT2699" s="1">
        <v>1</v>
      </c>
      <c r="AIU2699" s="1">
        <v>1</v>
      </c>
      <c r="AIV2699" s="1">
        <v>0</v>
      </c>
      <c r="AIW2699" s="1">
        <v>0</v>
      </c>
      <c r="AIX2699" s="1">
        <v>38</v>
      </c>
      <c r="AJB2699" s="1">
        <v>21</v>
      </c>
    </row>
    <row r="2700" spans="1:939" s="80" customFormat="1">
      <c r="B2700" s="80">
        <v>8</v>
      </c>
      <c r="C2700" s="80">
        <v>0</v>
      </c>
      <c r="Z2700" s="80">
        <v>0</v>
      </c>
      <c r="AA2700" s="80">
        <v>2</v>
      </c>
      <c r="AB2700" s="80" t="s">
        <v>11028</v>
      </c>
      <c r="AI2700" s="80">
        <v>106</v>
      </c>
      <c r="DR2700" s="80">
        <v>64</v>
      </c>
      <c r="HA2700" s="80">
        <v>2</v>
      </c>
      <c r="HT2700" s="80">
        <v>0</v>
      </c>
      <c r="IP2700" s="80">
        <v>93</v>
      </c>
      <c r="IQ2700" s="80">
        <v>96</v>
      </c>
      <c r="LX2700" s="80">
        <v>84</v>
      </c>
      <c r="PG2700" s="80">
        <v>24</v>
      </c>
      <c r="PH2700" s="80">
        <v>18</v>
      </c>
      <c r="SP2700" s="80">
        <v>96.9</v>
      </c>
      <c r="VX2700" s="80">
        <v>1</v>
      </c>
      <c r="WQ2700" s="80">
        <v>0</v>
      </c>
      <c r="WR2700" s="80">
        <v>0</v>
      </c>
      <c r="ZY2700" s="80">
        <v>160</v>
      </c>
      <c r="AGS2700" s="80">
        <v>0</v>
      </c>
      <c r="AGT2700" s="80">
        <v>0</v>
      </c>
      <c r="AGU2700" s="80">
        <v>0</v>
      </c>
      <c r="AGV2700" s="80">
        <v>0</v>
      </c>
      <c r="AGW2700" s="80">
        <v>0</v>
      </c>
      <c r="AGX2700" s="80">
        <v>1</v>
      </c>
      <c r="AGY2700" s="80">
        <v>0</v>
      </c>
      <c r="AGZ2700" s="80">
        <v>0</v>
      </c>
      <c r="AHA2700" s="80">
        <v>0</v>
      </c>
      <c r="AHB2700" s="80">
        <v>0</v>
      </c>
      <c r="AHC2700" s="80">
        <v>1</v>
      </c>
      <c r="AHD2700" s="80">
        <v>0</v>
      </c>
      <c r="AHE2700" s="80">
        <v>0</v>
      </c>
      <c r="AHF2700" s="80">
        <v>0</v>
      </c>
      <c r="AHH2700" s="80">
        <v>0</v>
      </c>
      <c r="AHI2700" s="80">
        <v>0</v>
      </c>
      <c r="AHK2700" s="80">
        <v>0</v>
      </c>
      <c r="AHL2700" s="80">
        <v>0</v>
      </c>
      <c r="AHM2700" s="80">
        <v>0</v>
      </c>
      <c r="AHN2700" s="80">
        <v>0</v>
      </c>
      <c r="AHO2700" s="80">
        <v>0</v>
      </c>
      <c r="AHP2700" s="80">
        <v>0</v>
      </c>
      <c r="AHQ2700" s="80">
        <v>0</v>
      </c>
      <c r="AHR2700" s="80">
        <v>0</v>
      </c>
      <c r="AIM2700" s="80">
        <v>0</v>
      </c>
      <c r="AIN2700" s="80">
        <v>0</v>
      </c>
      <c r="AIO2700" s="80">
        <v>0</v>
      </c>
      <c r="AIT2700" s="80">
        <v>1</v>
      </c>
      <c r="AIU2700" s="80">
        <v>0</v>
      </c>
      <c r="AIV2700" s="80">
        <v>0</v>
      </c>
      <c r="AIW2700" s="80">
        <v>0</v>
      </c>
      <c r="AIX2700" s="80">
        <v>63</v>
      </c>
    </row>
    <row r="2701" spans="1:939" s="1" customFormat="1">
      <c r="A2701" s="1">
        <v>556</v>
      </c>
      <c r="B2701" s="1">
        <v>1</v>
      </c>
      <c r="C2701" s="1">
        <v>1</v>
      </c>
      <c r="D2701" s="1" t="s">
        <v>9253</v>
      </c>
      <c r="O2701" s="1">
        <v>1</v>
      </c>
      <c r="Z2701" s="1">
        <v>0</v>
      </c>
      <c r="AA2701" s="1">
        <v>2</v>
      </c>
      <c r="AB2701" s="1" t="s">
        <v>11029</v>
      </c>
      <c r="AC2701" s="1">
        <v>0</v>
      </c>
      <c r="AE2701" s="1">
        <v>0</v>
      </c>
      <c r="AG2701" s="1">
        <v>0</v>
      </c>
      <c r="AI2701" s="1">
        <v>142</v>
      </c>
      <c r="DR2701" s="1">
        <v>68</v>
      </c>
      <c r="HA2701" s="1">
        <v>2</v>
      </c>
      <c r="HT2701" s="1">
        <v>1</v>
      </c>
      <c r="IP2701" s="1">
        <v>98</v>
      </c>
      <c r="LX2701" s="1">
        <v>72</v>
      </c>
      <c r="PG2701" s="1">
        <v>23</v>
      </c>
      <c r="SP2701" s="1">
        <v>99.6</v>
      </c>
      <c r="VX2701" s="1">
        <v>0</v>
      </c>
      <c r="WQ2701" s="1">
        <v>0</v>
      </c>
      <c r="AGS2701" s="1">
        <v>1</v>
      </c>
      <c r="AGT2701" s="1">
        <v>0</v>
      </c>
      <c r="AGU2701" s="1">
        <v>0</v>
      </c>
      <c r="AGV2701" s="1">
        <v>1</v>
      </c>
      <c r="AGW2701" s="1">
        <v>0</v>
      </c>
      <c r="AGX2701" s="1">
        <v>0</v>
      </c>
      <c r="AGY2701" s="1">
        <v>0</v>
      </c>
      <c r="AGZ2701" s="1">
        <v>0</v>
      </c>
      <c r="AHA2701" s="1">
        <v>0</v>
      </c>
      <c r="AHB2701" s="1">
        <v>0</v>
      </c>
      <c r="AHC2701" s="1">
        <v>1</v>
      </c>
      <c r="AHD2701" s="1">
        <v>0</v>
      </c>
      <c r="AHE2701" s="1">
        <v>0</v>
      </c>
      <c r="AHF2701" s="1">
        <v>0</v>
      </c>
      <c r="AHH2701" s="1">
        <v>0</v>
      </c>
      <c r="AHI2701" s="1">
        <v>0</v>
      </c>
      <c r="AHK2701" s="1">
        <v>0</v>
      </c>
      <c r="AHL2701" s="1">
        <v>0</v>
      </c>
      <c r="AHM2701" s="1">
        <v>0</v>
      </c>
      <c r="AHN2701" s="1">
        <v>0</v>
      </c>
      <c r="AHO2701" s="1">
        <v>0</v>
      </c>
      <c r="AHP2701" s="1">
        <v>0</v>
      </c>
      <c r="AHQ2701" s="1">
        <v>0</v>
      </c>
      <c r="AHR2701" s="1">
        <v>0</v>
      </c>
      <c r="AIM2701" s="1">
        <v>0</v>
      </c>
      <c r="AIN2701" s="1">
        <v>0</v>
      </c>
      <c r="AIO2701" s="1">
        <v>0</v>
      </c>
      <c r="AIP2701" s="1">
        <v>1</v>
      </c>
      <c r="AIQ2701" s="1">
        <v>1</v>
      </c>
      <c r="AIR2701" s="1">
        <v>1</v>
      </c>
      <c r="AIS2701" s="1">
        <v>1</v>
      </c>
      <c r="AIT2701" s="1">
        <v>0</v>
      </c>
      <c r="AIU2701" s="1">
        <v>0</v>
      </c>
      <c r="AIV2701" s="1">
        <v>0</v>
      </c>
      <c r="AIW2701" s="1">
        <v>0</v>
      </c>
    </row>
    <row r="2702" spans="1:939" s="1" customFormat="1">
      <c r="B2702" s="1">
        <v>2</v>
      </c>
      <c r="C2702" s="1">
        <v>0</v>
      </c>
      <c r="Z2702" s="1">
        <v>0</v>
      </c>
      <c r="AA2702" s="1">
        <v>2</v>
      </c>
      <c r="AB2702" s="1" t="s">
        <v>11030</v>
      </c>
      <c r="AC2702" s="1">
        <v>5</v>
      </c>
      <c r="AD2702" s="1">
        <v>0</v>
      </c>
      <c r="AE2702" s="1">
        <v>0</v>
      </c>
      <c r="AG2702" s="1">
        <v>0</v>
      </c>
      <c r="AI2702" s="1">
        <v>128</v>
      </c>
      <c r="AJ2702" s="1">
        <v>138</v>
      </c>
      <c r="DR2702" s="1">
        <v>74</v>
      </c>
      <c r="DS2702" s="1">
        <v>72</v>
      </c>
      <c r="HA2702" s="1">
        <v>2</v>
      </c>
      <c r="HB2702" s="1">
        <v>0</v>
      </c>
      <c r="HT2702" s="1">
        <v>1</v>
      </c>
      <c r="HU2702" s="1">
        <v>0</v>
      </c>
      <c r="IP2702" s="1">
        <v>98</v>
      </c>
      <c r="IQ2702" s="1">
        <v>98</v>
      </c>
      <c r="LX2702" s="1">
        <v>75</v>
      </c>
      <c r="LY2702" s="1">
        <v>68</v>
      </c>
      <c r="PG2702" s="1">
        <v>17</v>
      </c>
      <c r="PH2702" s="1">
        <v>18</v>
      </c>
      <c r="SP2702" s="1">
        <v>96.8</v>
      </c>
      <c r="SQ2702" s="1">
        <v>95.3</v>
      </c>
      <c r="SR2702" s="1">
        <v>96.9</v>
      </c>
      <c r="VX2702" s="1">
        <v>1</v>
      </c>
      <c r="VY2702" s="1">
        <v>0</v>
      </c>
      <c r="VZ2702" s="1">
        <v>1</v>
      </c>
      <c r="WQ2702" s="1">
        <v>0</v>
      </c>
      <c r="WR2702" s="1">
        <v>0</v>
      </c>
      <c r="AAY2702" s="1">
        <v>21</v>
      </c>
      <c r="ABB2702" s="1">
        <v>12.2</v>
      </c>
      <c r="ABE2702" s="1">
        <v>36</v>
      </c>
      <c r="ABU2702" s="1">
        <v>129</v>
      </c>
      <c r="ABX2702" s="1">
        <v>4.4000000000000004</v>
      </c>
      <c r="ACA2702" s="1">
        <v>97</v>
      </c>
      <c r="ACD2702" s="1">
        <v>1.0900000000000001</v>
      </c>
      <c r="ACG2702" s="1">
        <v>171</v>
      </c>
      <c r="ACH2702" s="1">
        <v>161</v>
      </c>
      <c r="ACQ2702" s="1">
        <v>17</v>
      </c>
      <c r="ACT2702" s="1">
        <v>1</v>
      </c>
      <c r="ACW2702" s="1">
        <v>17</v>
      </c>
      <c r="AGS2702" s="1">
        <v>1</v>
      </c>
      <c r="AGT2702" s="1">
        <v>0</v>
      </c>
      <c r="AGU2702" s="1">
        <v>0</v>
      </c>
      <c r="AGV2702" s="1">
        <v>1</v>
      </c>
      <c r="AGW2702" s="1">
        <v>0</v>
      </c>
      <c r="AGX2702" s="1">
        <v>0</v>
      </c>
      <c r="AGY2702" s="1">
        <v>0</v>
      </c>
      <c r="AGZ2702" s="1">
        <v>1</v>
      </c>
      <c r="AHA2702" s="1">
        <v>0</v>
      </c>
      <c r="AHB2702" s="1">
        <v>0</v>
      </c>
      <c r="AHC2702" s="1">
        <v>1</v>
      </c>
      <c r="AHD2702" s="1">
        <v>0</v>
      </c>
      <c r="AHE2702" s="1">
        <v>0</v>
      </c>
      <c r="AHF2702" s="1">
        <v>0</v>
      </c>
      <c r="AHH2702" s="1">
        <v>0</v>
      </c>
      <c r="AHI2702" s="1">
        <v>0</v>
      </c>
      <c r="AHK2702" s="1">
        <v>0</v>
      </c>
      <c r="AHL2702" s="1">
        <v>0</v>
      </c>
      <c r="AHM2702" s="1">
        <v>0</v>
      </c>
      <c r="AHN2702" s="1">
        <v>0</v>
      </c>
      <c r="AHO2702" s="1">
        <v>0</v>
      </c>
      <c r="AHP2702" s="1">
        <v>0</v>
      </c>
      <c r="AHQ2702" s="1">
        <v>0</v>
      </c>
      <c r="AHR2702" s="1">
        <v>0</v>
      </c>
      <c r="AIM2702" s="1">
        <v>0</v>
      </c>
      <c r="AIN2702" s="1">
        <v>0</v>
      </c>
      <c r="AIO2702" s="1">
        <v>0</v>
      </c>
      <c r="AIT2702" s="1">
        <v>2</v>
      </c>
      <c r="AIU2702" s="1">
        <v>0</v>
      </c>
      <c r="AIV2702" s="1">
        <v>0</v>
      </c>
      <c r="AIW2702" s="1">
        <v>0</v>
      </c>
      <c r="AIX2702" s="1">
        <v>40</v>
      </c>
      <c r="AIY2702" s="1">
        <v>34</v>
      </c>
    </row>
    <row r="2703" spans="1:939" s="1" customFormat="1">
      <c r="B2703" s="1">
        <v>3</v>
      </c>
      <c r="C2703" s="1">
        <v>1</v>
      </c>
      <c r="D2703" s="1" t="s">
        <v>5146</v>
      </c>
      <c r="E2703" s="1" t="s">
        <v>11031</v>
      </c>
      <c r="O2703" s="1">
        <v>0</v>
      </c>
      <c r="P2703" s="1">
        <v>0</v>
      </c>
      <c r="Z2703" s="1">
        <v>0</v>
      </c>
      <c r="AA2703" s="1">
        <v>2</v>
      </c>
      <c r="AB2703" s="1" t="s">
        <v>11032</v>
      </c>
      <c r="AC2703" s="1">
        <v>1</v>
      </c>
      <c r="AD2703" s="1">
        <v>0</v>
      </c>
      <c r="AE2703" s="1">
        <v>0</v>
      </c>
      <c r="AG2703" s="1">
        <v>0</v>
      </c>
      <c r="AI2703" s="1">
        <v>144</v>
      </c>
      <c r="AJ2703" s="1">
        <v>136</v>
      </c>
      <c r="DR2703" s="1">
        <v>82</v>
      </c>
      <c r="DS2703" s="1">
        <v>84</v>
      </c>
      <c r="HA2703" s="1">
        <v>2</v>
      </c>
      <c r="HB2703" s="1">
        <v>2</v>
      </c>
      <c r="HT2703" s="1">
        <v>0</v>
      </c>
      <c r="HU2703" s="1">
        <v>0</v>
      </c>
      <c r="IP2703" s="1">
        <v>96</v>
      </c>
      <c r="IQ2703" s="1">
        <v>96</v>
      </c>
      <c r="LX2703" s="1">
        <v>73</v>
      </c>
      <c r="LY2703" s="1">
        <v>76</v>
      </c>
      <c r="PG2703" s="1">
        <v>16</v>
      </c>
      <c r="PH2703" s="1">
        <v>18</v>
      </c>
      <c r="SP2703" s="1">
        <v>98.2</v>
      </c>
      <c r="SQ2703" s="1">
        <v>93.7</v>
      </c>
      <c r="SR2703" s="1">
        <v>97.5</v>
      </c>
      <c r="VX2703" s="1">
        <v>1</v>
      </c>
      <c r="VY2703" s="1">
        <v>0</v>
      </c>
      <c r="VZ2703" s="1">
        <v>1</v>
      </c>
      <c r="WQ2703" s="1">
        <v>0</v>
      </c>
      <c r="WR2703" s="1">
        <v>0</v>
      </c>
      <c r="AAY2703" s="1">
        <v>22</v>
      </c>
      <c r="ABB2703" s="1">
        <v>13.3</v>
      </c>
      <c r="ABE2703" s="1">
        <v>39</v>
      </c>
      <c r="ABU2703" s="1">
        <v>130</v>
      </c>
      <c r="ABX2703" s="1">
        <v>4.3</v>
      </c>
      <c r="ACA2703" s="1">
        <v>98</v>
      </c>
      <c r="ACD2703" s="1">
        <v>1.04</v>
      </c>
      <c r="ACG2703" s="1">
        <v>235</v>
      </c>
      <c r="ACH2703" s="1">
        <v>157</v>
      </c>
      <c r="ACQ2703" s="1">
        <v>16</v>
      </c>
      <c r="ACT2703" s="1">
        <v>0.9</v>
      </c>
      <c r="ACW2703" s="1">
        <v>16</v>
      </c>
      <c r="AGS2703" s="1">
        <v>0</v>
      </c>
      <c r="AGT2703" s="1">
        <v>0</v>
      </c>
      <c r="AGU2703" s="1">
        <v>0</v>
      </c>
      <c r="AGV2703" s="1">
        <v>0</v>
      </c>
      <c r="AGW2703" s="1">
        <v>0</v>
      </c>
      <c r="AGX2703" s="1">
        <v>0</v>
      </c>
      <c r="AGY2703" s="1">
        <v>0</v>
      </c>
      <c r="AGZ2703" s="1">
        <v>1</v>
      </c>
      <c r="AHA2703" s="1">
        <v>0</v>
      </c>
      <c r="AHB2703" s="1">
        <v>0</v>
      </c>
      <c r="AHC2703" s="1">
        <v>1</v>
      </c>
      <c r="AHD2703" s="1">
        <v>0</v>
      </c>
      <c r="AHE2703" s="1">
        <v>0</v>
      </c>
      <c r="AHF2703" s="1">
        <v>0</v>
      </c>
      <c r="AHH2703" s="1">
        <v>0</v>
      </c>
      <c r="AHI2703" s="1">
        <v>0</v>
      </c>
      <c r="AHK2703" s="1">
        <v>0</v>
      </c>
      <c r="AHL2703" s="1">
        <v>0</v>
      </c>
      <c r="AHM2703" s="1">
        <v>0</v>
      </c>
      <c r="AHN2703" s="1">
        <v>0</v>
      </c>
      <c r="AHO2703" s="1">
        <v>0</v>
      </c>
      <c r="AHP2703" s="1">
        <v>0</v>
      </c>
      <c r="AHQ2703" s="1">
        <v>0</v>
      </c>
      <c r="AHR2703" s="1">
        <v>0</v>
      </c>
      <c r="AIM2703" s="1">
        <v>0</v>
      </c>
      <c r="AIN2703" s="1">
        <v>0</v>
      </c>
      <c r="AIO2703" s="1">
        <v>0</v>
      </c>
      <c r="AIT2703" s="1">
        <v>2</v>
      </c>
      <c r="AIU2703" s="1">
        <v>0</v>
      </c>
      <c r="AIV2703" s="1">
        <v>1</v>
      </c>
      <c r="AIW2703" s="1">
        <v>0</v>
      </c>
      <c r="AIX2703" s="1">
        <v>40</v>
      </c>
      <c r="AIY2703" s="1">
        <v>41</v>
      </c>
    </row>
    <row r="2704" spans="1:939" s="80" customFormat="1">
      <c r="B2704" s="80">
        <v>4</v>
      </c>
      <c r="C2704" s="80">
        <v>0</v>
      </c>
      <c r="Z2704" s="80">
        <v>0</v>
      </c>
      <c r="AA2704" s="80">
        <v>2</v>
      </c>
      <c r="AB2704" s="80" t="s">
        <v>11033</v>
      </c>
      <c r="AC2704" s="80">
        <v>0</v>
      </c>
      <c r="AE2704" s="80">
        <v>0</v>
      </c>
      <c r="AG2704" s="80">
        <v>0</v>
      </c>
      <c r="AI2704" s="80">
        <v>118</v>
      </c>
      <c r="DR2704" s="80">
        <v>60</v>
      </c>
      <c r="HA2704" s="80">
        <v>0</v>
      </c>
      <c r="HT2704" s="80">
        <v>0</v>
      </c>
      <c r="IP2704" s="80">
        <v>98</v>
      </c>
      <c r="LX2704" s="80">
        <v>64</v>
      </c>
      <c r="PG2704" s="80">
        <v>14</v>
      </c>
      <c r="SP2704" s="80">
        <v>93.9</v>
      </c>
      <c r="SQ2704" s="80">
        <v>98.2</v>
      </c>
      <c r="VX2704" s="80">
        <v>0</v>
      </c>
      <c r="VY2704" s="80">
        <v>1</v>
      </c>
      <c r="WQ2704" s="80">
        <v>0</v>
      </c>
      <c r="AGS2704" s="80">
        <v>0</v>
      </c>
      <c r="AGT2704" s="80">
        <v>0</v>
      </c>
      <c r="AGU2704" s="80">
        <v>0</v>
      </c>
      <c r="AGV2704" s="80">
        <v>0</v>
      </c>
      <c r="AGW2704" s="80">
        <v>0</v>
      </c>
      <c r="AGX2704" s="80">
        <v>0</v>
      </c>
      <c r="AGY2704" s="80">
        <v>0</v>
      </c>
      <c r="AGZ2704" s="80">
        <v>0</v>
      </c>
      <c r="AHA2704" s="80">
        <v>0</v>
      </c>
      <c r="AHB2704" s="80">
        <v>0</v>
      </c>
      <c r="AHC2704" s="80">
        <v>1</v>
      </c>
      <c r="AHD2704" s="80">
        <v>0</v>
      </c>
      <c r="AHE2704" s="80">
        <v>0</v>
      </c>
      <c r="AHF2704" s="80">
        <v>0</v>
      </c>
      <c r="AHH2704" s="80">
        <v>0</v>
      </c>
      <c r="AHI2704" s="80">
        <v>0</v>
      </c>
      <c r="AHK2704" s="80">
        <v>0</v>
      </c>
      <c r="AHL2704" s="80">
        <v>0</v>
      </c>
      <c r="AHM2704" s="80">
        <v>0</v>
      </c>
      <c r="AHN2704" s="80">
        <v>0</v>
      </c>
      <c r="AHO2704" s="80">
        <v>0</v>
      </c>
      <c r="AHP2704" s="80">
        <v>0</v>
      </c>
      <c r="AHQ2704" s="80">
        <v>0</v>
      </c>
      <c r="AHR2704" s="80">
        <v>0</v>
      </c>
      <c r="AIM2704" s="80">
        <v>0</v>
      </c>
      <c r="AIN2704" s="80">
        <v>0</v>
      </c>
      <c r="AIO2704" s="80">
        <v>0</v>
      </c>
      <c r="AIT2704" s="80">
        <v>1</v>
      </c>
      <c r="AIU2704" s="80">
        <v>0</v>
      </c>
      <c r="AIV2704" s="80">
        <v>0</v>
      </c>
      <c r="AIW2704" s="80">
        <v>0</v>
      </c>
      <c r="AIX2704" s="80">
        <v>38</v>
      </c>
    </row>
    <row r="2705" spans="1:938" s="1" customFormat="1">
      <c r="A2705" s="1">
        <v>557</v>
      </c>
      <c r="B2705" s="1">
        <v>1</v>
      </c>
      <c r="C2705" s="1">
        <v>0</v>
      </c>
      <c r="Z2705" s="1">
        <v>0</v>
      </c>
      <c r="AA2705" s="1">
        <v>1</v>
      </c>
      <c r="AC2705" s="1">
        <v>0</v>
      </c>
      <c r="AE2705" s="1">
        <v>0</v>
      </c>
      <c r="AG2705" s="1">
        <v>0</v>
      </c>
      <c r="AGS2705" s="1">
        <v>1</v>
      </c>
      <c r="AGT2705" s="1">
        <v>0</v>
      </c>
      <c r="AGU2705" s="1">
        <v>0</v>
      </c>
      <c r="AGV2705" s="1">
        <v>1</v>
      </c>
      <c r="AGW2705" s="1">
        <v>0</v>
      </c>
      <c r="AGX2705" s="1">
        <v>0</v>
      </c>
      <c r="AGY2705" s="1">
        <v>0</v>
      </c>
      <c r="AGZ2705" s="1">
        <v>0</v>
      </c>
      <c r="AHA2705" s="1">
        <v>0</v>
      </c>
      <c r="AHB2705" s="1">
        <v>0</v>
      </c>
      <c r="AHC2705" s="1">
        <v>1</v>
      </c>
      <c r="AHD2705" s="1">
        <v>0</v>
      </c>
      <c r="AHE2705" s="1">
        <v>0</v>
      </c>
      <c r="AHF2705" s="1">
        <v>0</v>
      </c>
      <c r="AHH2705" s="1">
        <v>0</v>
      </c>
      <c r="AHI2705" s="1">
        <v>0</v>
      </c>
      <c r="AHK2705" s="1">
        <v>0</v>
      </c>
      <c r="AHL2705" s="1">
        <v>0</v>
      </c>
      <c r="AHM2705" s="1">
        <v>0</v>
      </c>
      <c r="AHN2705" s="1">
        <v>0</v>
      </c>
      <c r="AHO2705" s="1">
        <v>0</v>
      </c>
      <c r="AHP2705" s="1">
        <v>0</v>
      </c>
      <c r="AHQ2705" s="1">
        <v>0</v>
      </c>
      <c r="AIM2705" s="1">
        <v>0</v>
      </c>
      <c r="AIN2705" s="1">
        <v>0</v>
      </c>
      <c r="AIO2705" s="1">
        <v>0</v>
      </c>
      <c r="AIP2705" s="1">
        <v>1</v>
      </c>
      <c r="AIQ2705" s="1">
        <v>1</v>
      </c>
      <c r="AIR2705" s="1">
        <v>1</v>
      </c>
      <c r="AIS2705" s="1">
        <v>1</v>
      </c>
      <c r="AIT2705" s="1">
        <v>0</v>
      </c>
      <c r="AIU2705" s="1">
        <v>0</v>
      </c>
      <c r="AIV2705" s="1">
        <v>0</v>
      </c>
      <c r="AIW2705" s="1">
        <v>0</v>
      </c>
    </row>
    <row r="2706" spans="1:938" s="1" customFormat="1">
      <c r="B2706" s="1">
        <v>2</v>
      </c>
      <c r="C2706" s="1">
        <v>1</v>
      </c>
      <c r="D2706" s="1" t="s">
        <v>2520</v>
      </c>
      <c r="E2706" s="1" t="s">
        <v>7584</v>
      </c>
      <c r="O2706" s="1">
        <v>1</v>
      </c>
      <c r="P2706" s="1">
        <v>1</v>
      </c>
      <c r="Z2706" s="1">
        <v>0</v>
      </c>
      <c r="AA2706" s="1">
        <v>2</v>
      </c>
      <c r="AB2706" s="1" t="s">
        <v>11034</v>
      </c>
      <c r="AC2706" s="1">
        <v>0</v>
      </c>
      <c r="AE2706" s="1">
        <v>4</v>
      </c>
      <c r="AF2706" s="1">
        <v>1</v>
      </c>
      <c r="AG2706" s="1">
        <v>0</v>
      </c>
      <c r="AI2706" s="1">
        <v>124</v>
      </c>
      <c r="AJ2706" s="1">
        <v>108</v>
      </c>
      <c r="DR2706" s="1">
        <v>70</v>
      </c>
      <c r="DS2706" s="1">
        <v>68</v>
      </c>
      <c r="HA2706" s="1">
        <v>2</v>
      </c>
      <c r="HB2706" s="1">
        <v>0</v>
      </c>
      <c r="HT2706" s="1">
        <v>0</v>
      </c>
      <c r="HU2706" s="1">
        <v>0</v>
      </c>
      <c r="IP2706" s="1">
        <v>98</v>
      </c>
      <c r="IQ2706" s="1">
        <v>100</v>
      </c>
      <c r="LX2706" s="1">
        <v>67</v>
      </c>
      <c r="LY2706" s="1">
        <v>73</v>
      </c>
      <c r="PG2706" s="1">
        <v>21</v>
      </c>
      <c r="PH2706" s="1">
        <v>21</v>
      </c>
      <c r="SP2706" s="1">
        <v>98.6</v>
      </c>
      <c r="SQ2706" s="1">
        <v>98.9</v>
      </c>
      <c r="VX2706" s="1">
        <v>0</v>
      </c>
      <c r="VY2706" s="1">
        <v>0</v>
      </c>
      <c r="WQ2706" s="1">
        <v>0</v>
      </c>
      <c r="WR2706" s="1">
        <v>0</v>
      </c>
      <c r="ABB2706" s="1">
        <v>13.8</v>
      </c>
      <c r="ABE2706" s="1">
        <v>41.9</v>
      </c>
      <c r="ABM2706" s="1">
        <v>8.3000000000000007</v>
      </c>
      <c r="ABO2706" s="1">
        <v>195</v>
      </c>
      <c r="AEV2706" s="1">
        <v>0</v>
      </c>
      <c r="AGA2706" s="1">
        <v>0</v>
      </c>
      <c r="AGS2706" s="1">
        <v>1</v>
      </c>
      <c r="AGT2706" s="1">
        <v>0</v>
      </c>
      <c r="AGU2706" s="1">
        <v>0</v>
      </c>
      <c r="AGV2706" s="1">
        <v>1</v>
      </c>
      <c r="AGW2706" s="1">
        <v>0</v>
      </c>
      <c r="AGX2706" s="1">
        <v>0</v>
      </c>
      <c r="AGY2706" s="1">
        <v>0</v>
      </c>
      <c r="AGZ2706" s="1">
        <v>2</v>
      </c>
      <c r="AHA2706" s="1">
        <v>0</v>
      </c>
      <c r="AHB2706" s="1">
        <v>0</v>
      </c>
      <c r="AHC2706" s="1">
        <v>1</v>
      </c>
      <c r="AHD2706" s="1">
        <v>0</v>
      </c>
      <c r="AHE2706" s="1">
        <v>0</v>
      </c>
      <c r="AHF2706" s="1">
        <v>0</v>
      </c>
      <c r="AHH2706" s="1">
        <v>0</v>
      </c>
      <c r="AHI2706" s="1">
        <v>0</v>
      </c>
      <c r="AHK2706" s="1">
        <v>0</v>
      </c>
      <c r="AHL2706" s="1">
        <v>0</v>
      </c>
      <c r="AHM2706" s="1">
        <v>0</v>
      </c>
      <c r="AHN2706" s="1">
        <v>0</v>
      </c>
      <c r="AHO2706" s="1">
        <v>0</v>
      </c>
      <c r="AHP2706" s="1">
        <v>0</v>
      </c>
      <c r="AHQ2706" s="1">
        <v>0</v>
      </c>
      <c r="AHR2706" s="1">
        <v>10</v>
      </c>
      <c r="AIM2706" s="1">
        <v>0</v>
      </c>
      <c r="AIN2706" s="1">
        <v>0</v>
      </c>
      <c r="AIO2706" s="1">
        <v>0</v>
      </c>
      <c r="AIT2706" s="1">
        <v>2</v>
      </c>
      <c r="AIU2706" s="1">
        <v>0</v>
      </c>
      <c r="AIV2706" s="1">
        <v>0</v>
      </c>
      <c r="AIW2706" s="1">
        <v>0</v>
      </c>
      <c r="AIX2706" s="1">
        <v>36</v>
      </c>
      <c r="AIY2706" s="1">
        <v>29</v>
      </c>
    </row>
    <row r="2707" spans="1:938" s="80" customFormat="1">
      <c r="B2707" s="80">
        <v>3</v>
      </c>
      <c r="C2707" s="80">
        <v>1</v>
      </c>
      <c r="D2707" s="80" t="s">
        <v>7703</v>
      </c>
      <c r="O2707" s="80">
        <v>0</v>
      </c>
      <c r="Z2707" s="80">
        <v>0</v>
      </c>
      <c r="AA2707" s="80">
        <v>2</v>
      </c>
      <c r="AB2707" s="80" t="s">
        <v>11035</v>
      </c>
      <c r="AC2707" s="80">
        <v>0</v>
      </c>
      <c r="AE2707" s="80">
        <v>0</v>
      </c>
      <c r="AG2707" s="80">
        <v>0</v>
      </c>
      <c r="AI2707" s="80">
        <v>126</v>
      </c>
      <c r="DR2707" s="80">
        <v>74</v>
      </c>
      <c r="HA2707" s="80">
        <v>2</v>
      </c>
      <c r="HT2707" s="80">
        <v>0</v>
      </c>
      <c r="IP2707" s="80">
        <v>98</v>
      </c>
      <c r="LX2707" s="80">
        <v>68</v>
      </c>
      <c r="PG2707" s="80">
        <v>18</v>
      </c>
      <c r="SP2707" s="80">
        <v>97.8</v>
      </c>
      <c r="VX2707" s="80">
        <v>0</v>
      </c>
      <c r="WQ2707" s="80">
        <v>0</v>
      </c>
      <c r="AGS2707" s="80">
        <v>0</v>
      </c>
      <c r="AGT2707" s="80">
        <v>0</v>
      </c>
      <c r="AGU2707" s="80">
        <v>0</v>
      </c>
      <c r="AGV2707" s="80">
        <v>0</v>
      </c>
      <c r="AGW2707" s="80">
        <v>0</v>
      </c>
      <c r="AGX2707" s="80">
        <v>0</v>
      </c>
      <c r="AGY2707" s="80">
        <v>0</v>
      </c>
      <c r="AGZ2707" s="80">
        <v>0</v>
      </c>
      <c r="AHA2707" s="80">
        <v>0</v>
      </c>
      <c r="AHB2707" s="80">
        <v>0</v>
      </c>
      <c r="AHC2707" s="80">
        <v>1</v>
      </c>
      <c r="AHD2707" s="80">
        <v>0</v>
      </c>
      <c r="AHE2707" s="80">
        <v>0</v>
      </c>
      <c r="AHF2707" s="80">
        <v>0</v>
      </c>
      <c r="AHH2707" s="80">
        <v>0</v>
      </c>
      <c r="AHI2707" s="80">
        <v>0</v>
      </c>
      <c r="AHK2707" s="80">
        <v>0</v>
      </c>
      <c r="AHL2707" s="80">
        <v>0</v>
      </c>
      <c r="AHM2707" s="80">
        <v>0</v>
      </c>
      <c r="AHN2707" s="80">
        <v>0</v>
      </c>
      <c r="AHO2707" s="80">
        <v>0</v>
      </c>
      <c r="AHP2707" s="80">
        <v>0</v>
      </c>
      <c r="AHQ2707" s="80">
        <v>0</v>
      </c>
      <c r="AHR2707" s="80">
        <v>5</v>
      </c>
      <c r="AIM2707" s="80">
        <v>0</v>
      </c>
      <c r="AIN2707" s="80">
        <v>0</v>
      </c>
      <c r="AIO2707" s="80">
        <v>0</v>
      </c>
      <c r="AIT2707" s="80">
        <v>1</v>
      </c>
      <c r="AIU2707" s="80">
        <v>0</v>
      </c>
      <c r="AIV2707" s="80">
        <v>0</v>
      </c>
      <c r="AIW2707" s="80">
        <v>0</v>
      </c>
      <c r="AIX2707" s="80">
        <v>24</v>
      </c>
    </row>
    <row r="2708" spans="1:938" s="1" customFormat="1">
      <c r="A2708" s="1">
        <v>558</v>
      </c>
      <c r="B2708" s="1">
        <v>1</v>
      </c>
      <c r="C2708" s="1">
        <v>1</v>
      </c>
      <c r="D2708" s="1" t="s">
        <v>7835</v>
      </c>
      <c r="E2708" s="1" t="s">
        <v>7677</v>
      </c>
      <c r="O2708" s="1">
        <v>0</v>
      </c>
      <c r="P2708" s="1">
        <v>0</v>
      </c>
      <c r="Z2708" s="1">
        <v>0</v>
      </c>
      <c r="AA2708" s="1">
        <v>2</v>
      </c>
      <c r="AB2708" s="1" t="s">
        <v>11036</v>
      </c>
      <c r="AC2708" s="1">
        <v>0</v>
      </c>
      <c r="AE2708" s="1">
        <v>0</v>
      </c>
      <c r="AG2708" s="1">
        <v>0</v>
      </c>
      <c r="AI2708" s="1">
        <v>141</v>
      </c>
      <c r="DR2708" s="1">
        <v>81</v>
      </c>
      <c r="HA2708" s="1">
        <v>0</v>
      </c>
      <c r="HT2708" s="1">
        <v>1</v>
      </c>
      <c r="IP2708" s="1">
        <v>98</v>
      </c>
      <c r="LX2708" s="1">
        <v>103</v>
      </c>
      <c r="PG2708" s="1">
        <v>14</v>
      </c>
      <c r="SP2708" s="1">
        <v>98.8</v>
      </c>
      <c r="VX2708" s="1">
        <v>0</v>
      </c>
      <c r="WQ2708" s="1">
        <v>0</v>
      </c>
      <c r="AGS2708" s="1">
        <v>1</v>
      </c>
      <c r="AGT2708" s="1">
        <v>0</v>
      </c>
      <c r="AGU2708" s="1">
        <v>0</v>
      </c>
      <c r="AGV2708" s="1">
        <v>1</v>
      </c>
      <c r="AGW2708" s="1">
        <v>0</v>
      </c>
      <c r="AGX2708" s="1">
        <v>0</v>
      </c>
      <c r="AGY2708" s="1">
        <v>0</v>
      </c>
      <c r="AGZ2708" s="1">
        <v>0</v>
      </c>
      <c r="AHA2708" s="1">
        <v>0</v>
      </c>
      <c r="AHB2708" s="1">
        <v>0</v>
      </c>
      <c r="AHC2708" s="1">
        <v>1</v>
      </c>
      <c r="AHD2708" s="1">
        <v>0</v>
      </c>
      <c r="AHE2708" s="1">
        <v>0</v>
      </c>
      <c r="AHF2708" s="1">
        <v>0</v>
      </c>
      <c r="AHH2708" s="1">
        <v>0</v>
      </c>
      <c r="AHI2708" s="1">
        <v>0</v>
      </c>
      <c r="AHK2708" s="1">
        <v>0</v>
      </c>
      <c r="AHL2708" s="1">
        <v>0</v>
      </c>
      <c r="AHM2708" s="1">
        <v>0</v>
      </c>
      <c r="AHN2708" s="1">
        <v>0</v>
      </c>
      <c r="AHO2708" s="1">
        <v>0</v>
      </c>
      <c r="AHP2708" s="1">
        <v>0</v>
      </c>
      <c r="AHQ2708" s="1">
        <v>0</v>
      </c>
      <c r="AHR2708" s="1">
        <v>5</v>
      </c>
      <c r="AIM2708" s="1">
        <v>2</v>
      </c>
      <c r="AIN2708" s="1">
        <v>0</v>
      </c>
      <c r="AIO2708" s="1">
        <v>0</v>
      </c>
      <c r="AIP2708" s="1">
        <v>1</v>
      </c>
      <c r="AIQ2708" s="1">
        <v>1</v>
      </c>
      <c r="AIR2708" s="1">
        <v>1</v>
      </c>
      <c r="AIS2708" s="1">
        <v>1</v>
      </c>
      <c r="AIT2708" s="1">
        <v>0</v>
      </c>
      <c r="AIU2708" s="1">
        <v>0</v>
      </c>
      <c r="AIV2708" s="1">
        <v>0</v>
      </c>
      <c r="AIW2708" s="1">
        <v>0</v>
      </c>
    </row>
    <row r="2709" spans="1:938" s="1" customFormat="1">
      <c r="B2709" s="1">
        <v>2</v>
      </c>
      <c r="C2709" s="1">
        <v>1</v>
      </c>
      <c r="D2709" s="1" t="s">
        <v>8042</v>
      </c>
      <c r="E2709" s="1" t="s">
        <v>4133</v>
      </c>
      <c r="O2709" s="1">
        <v>0</v>
      </c>
      <c r="P2709" s="1">
        <v>0</v>
      </c>
      <c r="Z2709" s="1">
        <v>0</v>
      </c>
      <c r="AA2709" s="1">
        <v>2</v>
      </c>
      <c r="AB2709" s="1" t="s">
        <v>11037</v>
      </c>
      <c r="AC2709" s="1">
        <v>2</v>
      </c>
      <c r="AD2709" s="1">
        <v>0</v>
      </c>
      <c r="AE2709" s="1">
        <v>0</v>
      </c>
      <c r="AG2709" s="1">
        <v>0</v>
      </c>
      <c r="AI2709" s="1">
        <v>114</v>
      </c>
      <c r="AJ2709" s="1">
        <v>124</v>
      </c>
      <c r="DR2709" s="1">
        <v>80</v>
      </c>
      <c r="DS2709" s="1">
        <v>84</v>
      </c>
      <c r="HA2709" s="1">
        <v>0</v>
      </c>
      <c r="HB2709" s="1">
        <v>0</v>
      </c>
      <c r="HT2709" s="1">
        <v>0</v>
      </c>
      <c r="HU2709" s="1">
        <v>0</v>
      </c>
      <c r="IP2709" s="1">
        <v>100</v>
      </c>
      <c r="IQ2709" s="1">
        <v>100</v>
      </c>
      <c r="LX2709" s="1">
        <v>89</v>
      </c>
      <c r="LY2709" s="1">
        <v>82</v>
      </c>
      <c r="PG2709" s="1">
        <v>14</v>
      </c>
      <c r="PH2709" s="1">
        <v>14</v>
      </c>
      <c r="SP2709" s="1">
        <v>96.4</v>
      </c>
      <c r="SQ2709" s="1">
        <v>95.7</v>
      </c>
      <c r="VX2709" s="1">
        <v>1</v>
      </c>
      <c r="VY2709" s="1">
        <v>1</v>
      </c>
      <c r="WQ2709" s="1">
        <v>0</v>
      </c>
      <c r="WR2709" s="1">
        <v>0</v>
      </c>
      <c r="AAY2709" s="1">
        <v>24</v>
      </c>
      <c r="ABB2709" s="1">
        <v>13.6</v>
      </c>
      <c r="ABE2709" s="1">
        <v>40</v>
      </c>
      <c r="ABU2709" s="1">
        <v>137</v>
      </c>
      <c r="ABX2709" s="1">
        <v>3.6</v>
      </c>
      <c r="ACA2709" s="1">
        <v>104</v>
      </c>
      <c r="ACD2709" s="1">
        <v>1.1100000000000001</v>
      </c>
      <c r="ACG2709" s="1">
        <v>113</v>
      </c>
      <c r="ACQ2709" s="1">
        <v>23</v>
      </c>
      <c r="ACT2709" s="1">
        <v>1.4</v>
      </c>
      <c r="ACW2709" s="1">
        <v>14</v>
      </c>
      <c r="AGS2709" s="1">
        <v>1</v>
      </c>
      <c r="AGT2709" s="1">
        <v>0</v>
      </c>
      <c r="AGU2709" s="1">
        <v>0</v>
      </c>
      <c r="AGV2709" s="1">
        <v>1</v>
      </c>
      <c r="AGW2709" s="1">
        <v>0</v>
      </c>
      <c r="AGX2709" s="1">
        <v>0</v>
      </c>
      <c r="AGY2709" s="1">
        <v>0</v>
      </c>
      <c r="AGZ2709" s="1">
        <v>1</v>
      </c>
      <c r="AHA2709" s="1">
        <v>0</v>
      </c>
      <c r="AHB2709" s="1">
        <v>0</v>
      </c>
      <c r="AHC2709" s="1">
        <v>1</v>
      </c>
      <c r="AHD2709" s="1">
        <v>0</v>
      </c>
      <c r="AHE2709" s="1">
        <v>0</v>
      </c>
      <c r="AHF2709" s="1">
        <v>0</v>
      </c>
      <c r="AHH2709" s="1">
        <v>0</v>
      </c>
      <c r="AHI2709" s="1">
        <v>0</v>
      </c>
      <c r="AHK2709" s="1">
        <v>0</v>
      </c>
      <c r="AHL2709" s="1">
        <v>0</v>
      </c>
      <c r="AHM2709" s="1">
        <v>0</v>
      </c>
      <c r="AHN2709" s="1">
        <v>0</v>
      </c>
      <c r="AHO2709" s="1">
        <v>0</v>
      </c>
      <c r="AHP2709" s="1">
        <v>0</v>
      </c>
      <c r="AHQ2709" s="1">
        <v>0</v>
      </c>
      <c r="AHR2709" s="1">
        <v>4</v>
      </c>
      <c r="AIN2709" s="1">
        <v>0</v>
      </c>
      <c r="AIO2709" s="1">
        <v>0</v>
      </c>
      <c r="AIT2709" s="1">
        <v>2</v>
      </c>
      <c r="AIU2709" s="1">
        <v>0</v>
      </c>
      <c r="AIV2709" s="1">
        <v>0</v>
      </c>
      <c r="AIW2709" s="1">
        <v>0</v>
      </c>
      <c r="AIX2709" s="1">
        <v>75</v>
      </c>
      <c r="AIY2709" s="1">
        <v>28</v>
      </c>
    </row>
    <row r="2710" spans="1:938" s="1" customFormat="1">
      <c r="B2710" s="1">
        <v>3</v>
      </c>
      <c r="C2710" s="1">
        <v>1</v>
      </c>
      <c r="D2710" s="1" t="s">
        <v>4324</v>
      </c>
      <c r="O2710" s="1">
        <v>0</v>
      </c>
      <c r="Z2710" s="1">
        <v>0</v>
      </c>
      <c r="AA2710" s="1">
        <v>2</v>
      </c>
      <c r="AB2710" s="1" t="s">
        <v>11038</v>
      </c>
      <c r="AC2710" s="1">
        <v>0</v>
      </c>
      <c r="AE2710" s="1">
        <v>0</v>
      </c>
      <c r="AG2710" s="1">
        <v>0</v>
      </c>
      <c r="AI2710" s="1">
        <v>132</v>
      </c>
      <c r="AJ2710" s="1">
        <v>128</v>
      </c>
      <c r="DR2710" s="1">
        <v>82</v>
      </c>
      <c r="DS2710" s="1">
        <v>78</v>
      </c>
      <c r="HA2710" s="1">
        <v>0</v>
      </c>
      <c r="HB2710" s="1">
        <v>2</v>
      </c>
      <c r="HT2710" s="1">
        <v>0</v>
      </c>
      <c r="HU2710" s="1">
        <v>0</v>
      </c>
      <c r="IP2710" s="1">
        <v>100</v>
      </c>
      <c r="IQ2710" s="1">
        <v>100</v>
      </c>
      <c r="LX2710" s="1">
        <v>82</v>
      </c>
      <c r="LY2710" s="1">
        <v>85</v>
      </c>
      <c r="PG2710" s="1">
        <v>12</v>
      </c>
      <c r="PH2710" s="1">
        <v>16</v>
      </c>
      <c r="SP2710" s="1">
        <v>97.8</v>
      </c>
      <c r="SQ2710" s="1">
        <v>97.8</v>
      </c>
      <c r="VX2710" s="1">
        <v>1</v>
      </c>
      <c r="VY2710" s="1">
        <v>1</v>
      </c>
      <c r="WQ2710" s="1">
        <v>0</v>
      </c>
      <c r="WR2710" s="1">
        <v>0</v>
      </c>
      <c r="AGS2710" s="1">
        <v>1</v>
      </c>
      <c r="AGT2710" s="1">
        <v>0</v>
      </c>
      <c r="AGU2710" s="1">
        <v>0</v>
      </c>
      <c r="AGV2710" s="1">
        <v>1</v>
      </c>
      <c r="AGW2710" s="1">
        <v>0</v>
      </c>
      <c r="AGX2710" s="1">
        <v>0</v>
      </c>
      <c r="AGY2710" s="1">
        <v>0</v>
      </c>
      <c r="AGZ2710" s="1">
        <v>0</v>
      </c>
      <c r="AHA2710" s="1">
        <v>0</v>
      </c>
      <c r="AHB2710" s="1">
        <v>0</v>
      </c>
      <c r="AHC2710" s="1">
        <v>1</v>
      </c>
      <c r="AHD2710" s="1">
        <v>0</v>
      </c>
      <c r="AHE2710" s="1">
        <v>0</v>
      </c>
      <c r="AHF2710" s="1">
        <v>0</v>
      </c>
      <c r="AHH2710" s="1">
        <v>0</v>
      </c>
      <c r="AHI2710" s="1">
        <v>0</v>
      </c>
      <c r="AHK2710" s="1">
        <v>0</v>
      </c>
      <c r="AHL2710" s="1">
        <v>0</v>
      </c>
      <c r="AHM2710" s="1">
        <v>0</v>
      </c>
      <c r="AHN2710" s="1">
        <v>0</v>
      </c>
      <c r="AHO2710" s="1">
        <v>0</v>
      </c>
      <c r="AHP2710" s="1">
        <v>0</v>
      </c>
      <c r="AHQ2710" s="1">
        <v>0</v>
      </c>
      <c r="AHR2710" s="1">
        <v>3</v>
      </c>
      <c r="AIN2710" s="1">
        <v>0</v>
      </c>
      <c r="AIO2710" s="1">
        <v>0</v>
      </c>
      <c r="AIT2710" s="1">
        <v>2</v>
      </c>
      <c r="AIU2710" s="1">
        <v>0</v>
      </c>
      <c r="AIV2710" s="1">
        <v>0</v>
      </c>
      <c r="AIW2710" s="1">
        <v>0</v>
      </c>
      <c r="AIX2710" s="1">
        <v>81</v>
      </c>
      <c r="AIY2710" s="1">
        <v>26</v>
      </c>
    </row>
    <row r="2711" spans="1:938" s="80" customFormat="1">
      <c r="B2711" s="80">
        <v>4</v>
      </c>
      <c r="C2711" s="80">
        <v>0</v>
      </c>
      <c r="Z2711" s="80">
        <v>0</v>
      </c>
      <c r="AA2711" s="80">
        <v>2</v>
      </c>
      <c r="AB2711" s="80" t="s">
        <v>11039</v>
      </c>
      <c r="AC2711" s="80">
        <v>1</v>
      </c>
      <c r="AD2711" s="80">
        <v>0</v>
      </c>
      <c r="AE2711" s="80">
        <v>0</v>
      </c>
      <c r="AG2711" s="80">
        <v>0</v>
      </c>
      <c r="AI2711" s="80">
        <v>130</v>
      </c>
      <c r="DR2711" s="80">
        <v>82</v>
      </c>
      <c r="HA2711" s="80">
        <v>2</v>
      </c>
      <c r="HT2711" s="80">
        <v>0</v>
      </c>
      <c r="IP2711" s="80">
        <v>100</v>
      </c>
      <c r="LX2711" s="80">
        <v>90</v>
      </c>
      <c r="PG2711" s="80">
        <v>14</v>
      </c>
      <c r="SP2711" s="80">
        <v>98.4</v>
      </c>
      <c r="VX2711" s="80">
        <v>1</v>
      </c>
      <c r="WQ2711" s="80">
        <v>0</v>
      </c>
      <c r="AGS2711" s="80">
        <v>0</v>
      </c>
      <c r="AGT2711" s="80">
        <v>0</v>
      </c>
      <c r="AGU2711" s="80">
        <v>0</v>
      </c>
      <c r="AGV2711" s="80">
        <v>0</v>
      </c>
      <c r="AGW2711" s="80">
        <v>0</v>
      </c>
      <c r="AGX2711" s="80">
        <v>0</v>
      </c>
      <c r="AGY2711" s="80">
        <v>0</v>
      </c>
      <c r="AGZ2711" s="80">
        <v>0</v>
      </c>
      <c r="AHA2711" s="80">
        <v>0</v>
      </c>
      <c r="AHB2711" s="80">
        <v>0</v>
      </c>
      <c r="AHC2711" s="80">
        <v>1</v>
      </c>
      <c r="AHD2711" s="80">
        <v>0</v>
      </c>
      <c r="AHE2711" s="80">
        <v>0</v>
      </c>
      <c r="AHF2711" s="80">
        <v>0</v>
      </c>
      <c r="AHH2711" s="80">
        <v>0</v>
      </c>
      <c r="AHI2711" s="80">
        <v>0</v>
      </c>
      <c r="AHK2711" s="80">
        <v>0</v>
      </c>
      <c r="AHL2711" s="80">
        <v>0</v>
      </c>
      <c r="AHM2711" s="80">
        <v>0</v>
      </c>
      <c r="AHN2711" s="80">
        <v>0</v>
      </c>
      <c r="AHO2711" s="80">
        <v>0</v>
      </c>
      <c r="AHP2711" s="80">
        <v>0</v>
      </c>
      <c r="AHQ2711" s="80">
        <v>0</v>
      </c>
      <c r="AHR2711" s="80">
        <v>2</v>
      </c>
      <c r="AIN2711" s="80">
        <v>0</v>
      </c>
      <c r="AIO2711" s="80">
        <v>0</v>
      </c>
      <c r="AIT2711" s="80">
        <v>1</v>
      </c>
      <c r="AIU2711" s="80">
        <v>0</v>
      </c>
      <c r="AIV2711" s="80">
        <v>0</v>
      </c>
      <c r="AIW2711" s="80">
        <v>0</v>
      </c>
      <c r="AIX2711" s="80">
        <v>43</v>
      </c>
    </row>
    <row r="2712" spans="1:938" s="1" customFormat="1">
      <c r="A2712" s="1">
        <v>559</v>
      </c>
      <c r="B2712" s="1" t="s">
        <v>7502</v>
      </c>
      <c r="C2712" s="1">
        <v>0</v>
      </c>
      <c r="Z2712" s="1">
        <v>0</v>
      </c>
      <c r="AA2712" s="1">
        <v>1</v>
      </c>
      <c r="AB2712" s="1" t="s">
        <v>11040</v>
      </c>
      <c r="AGS2712" s="1">
        <v>1</v>
      </c>
      <c r="AGT2712" s="1">
        <v>0</v>
      </c>
      <c r="AGU2712" s="1">
        <v>0</v>
      </c>
      <c r="AGV2712" s="1">
        <v>1</v>
      </c>
      <c r="AGW2712" s="1">
        <v>0</v>
      </c>
      <c r="AGX2712" s="1">
        <v>0</v>
      </c>
      <c r="AGY2712" s="1">
        <v>0</v>
      </c>
      <c r="AGZ2712" s="1">
        <v>0</v>
      </c>
      <c r="AHA2712" s="1">
        <v>0</v>
      </c>
      <c r="AHB2712" s="1">
        <v>0</v>
      </c>
      <c r="AHC2712" s="1">
        <v>0</v>
      </c>
      <c r="AHD2712" s="1">
        <v>0</v>
      </c>
      <c r="AHE2712" s="1">
        <v>0</v>
      </c>
      <c r="AHF2712" s="1">
        <v>0</v>
      </c>
      <c r="AHH2712" s="1">
        <v>0</v>
      </c>
      <c r="AHI2712" s="1">
        <v>0</v>
      </c>
      <c r="AHK2712" s="1">
        <v>0</v>
      </c>
      <c r="AHL2712" s="1">
        <v>0</v>
      </c>
      <c r="AHM2712" s="1">
        <v>0</v>
      </c>
      <c r="AHN2712" s="1">
        <v>0</v>
      </c>
      <c r="AHO2712" s="1">
        <v>0</v>
      </c>
      <c r="AHP2712" s="1">
        <v>0</v>
      </c>
      <c r="AHQ2712" s="1">
        <v>0</v>
      </c>
      <c r="AIT2712" s="1">
        <v>0</v>
      </c>
      <c r="AIU2712" s="1">
        <v>0</v>
      </c>
      <c r="AIV2712" s="1">
        <v>0</v>
      </c>
      <c r="AIW2712" s="1">
        <v>0</v>
      </c>
    </row>
    <row r="2713" spans="1:938" s="1" customFormat="1">
      <c r="B2713" s="1">
        <v>2</v>
      </c>
      <c r="C2713" s="1">
        <v>1</v>
      </c>
      <c r="D2713" s="1" t="s">
        <v>11041</v>
      </c>
      <c r="O2713" s="1">
        <v>0</v>
      </c>
      <c r="Z2713" s="1">
        <v>0</v>
      </c>
      <c r="AA2713" s="1">
        <v>2</v>
      </c>
      <c r="AB2713" s="1" t="s">
        <v>11042</v>
      </c>
      <c r="AI2713" s="1">
        <v>127</v>
      </c>
      <c r="AJ2713" s="1">
        <v>112</v>
      </c>
      <c r="AK2713" s="1">
        <v>135</v>
      </c>
      <c r="AL2713" s="1">
        <v>104</v>
      </c>
      <c r="DR2713" s="1">
        <v>66</v>
      </c>
      <c r="DS2713" s="1">
        <v>58</v>
      </c>
      <c r="DT2713" s="1">
        <v>72</v>
      </c>
      <c r="DU2713" s="1">
        <v>78</v>
      </c>
      <c r="HD2713" s="1">
        <v>2</v>
      </c>
      <c r="HW2713" s="1">
        <v>0</v>
      </c>
      <c r="IP2713" s="1">
        <v>97</v>
      </c>
      <c r="IQ2713" s="1">
        <v>97</v>
      </c>
      <c r="IR2713" s="1">
        <v>98</v>
      </c>
      <c r="IS2713" s="1">
        <v>99</v>
      </c>
      <c r="MA2713" s="1">
        <v>83</v>
      </c>
      <c r="PG2713" s="1">
        <v>16</v>
      </c>
      <c r="PH2713" s="1">
        <v>16</v>
      </c>
      <c r="PI2713" s="1">
        <v>20</v>
      </c>
      <c r="PJ2713" s="1">
        <v>16</v>
      </c>
      <c r="SP2713" s="1">
        <v>98.2</v>
      </c>
      <c r="SQ2713" s="1">
        <v>97.9</v>
      </c>
      <c r="SR2713" s="1">
        <v>99</v>
      </c>
      <c r="SS2713" s="1">
        <v>99.1</v>
      </c>
      <c r="WA2713" s="1">
        <v>1</v>
      </c>
      <c r="WQ2713" s="1">
        <v>0</v>
      </c>
      <c r="WR2713" s="1">
        <v>0</v>
      </c>
      <c r="WS2713" s="1">
        <v>0</v>
      </c>
      <c r="WT2713" s="1">
        <v>0</v>
      </c>
      <c r="ZY2713" s="1">
        <v>158</v>
      </c>
      <c r="AAY2713" s="1">
        <v>26</v>
      </c>
      <c r="ABB2713" s="1">
        <v>13.1</v>
      </c>
      <c r="ABE2713" s="1">
        <v>40.4</v>
      </c>
      <c r="ABM2713" s="1">
        <v>10.4</v>
      </c>
      <c r="ABO2713" s="1">
        <v>284</v>
      </c>
      <c r="ABU2713" s="1">
        <v>141</v>
      </c>
      <c r="ABX2713" s="1">
        <v>4</v>
      </c>
      <c r="ACA2713" s="1">
        <v>104</v>
      </c>
      <c r="ACD2713" s="1">
        <v>8.9</v>
      </c>
      <c r="ACG2713" s="1">
        <v>106</v>
      </c>
      <c r="ACQ2713" s="1">
        <v>9</v>
      </c>
      <c r="ACT2713" s="1">
        <v>0.64</v>
      </c>
      <c r="ACW2713" s="1">
        <v>11</v>
      </c>
      <c r="AGS2713" s="1">
        <v>1</v>
      </c>
      <c r="AGT2713" s="1">
        <v>0</v>
      </c>
      <c r="AGU2713" s="1">
        <v>0</v>
      </c>
      <c r="AGV2713" s="1">
        <v>1</v>
      </c>
      <c r="AGW2713" s="1">
        <v>0</v>
      </c>
      <c r="AGX2713" s="1">
        <v>0</v>
      </c>
      <c r="AGY2713" s="1">
        <v>0</v>
      </c>
      <c r="AGZ2713" s="1">
        <v>0</v>
      </c>
      <c r="AHA2713" s="1">
        <v>0</v>
      </c>
      <c r="AHB2713" s="1">
        <v>0</v>
      </c>
      <c r="AHC2713" s="1">
        <v>1</v>
      </c>
      <c r="AHD2713" s="1">
        <v>0</v>
      </c>
      <c r="AHE2713" s="1">
        <v>0</v>
      </c>
      <c r="AHF2713" s="1">
        <v>0</v>
      </c>
      <c r="AHH2713" s="1">
        <v>0</v>
      </c>
      <c r="AHI2713" s="1">
        <v>0</v>
      </c>
      <c r="AHK2713" s="1">
        <v>0</v>
      </c>
      <c r="AHL2713" s="1">
        <v>0</v>
      </c>
      <c r="AHM2713" s="1">
        <v>0</v>
      </c>
      <c r="AHN2713" s="1">
        <v>0</v>
      </c>
      <c r="AHO2713" s="1">
        <v>0</v>
      </c>
      <c r="AHP2713" s="1">
        <v>0</v>
      </c>
      <c r="AHQ2713" s="1">
        <v>0</v>
      </c>
      <c r="AHR2713" s="1">
        <v>0</v>
      </c>
      <c r="AIM2713" s="1">
        <v>2</v>
      </c>
      <c r="AIN2713" s="1">
        <v>0</v>
      </c>
      <c r="AIO2713" s="1">
        <v>0</v>
      </c>
      <c r="AIP2713" s="1">
        <v>1</v>
      </c>
      <c r="AIQ2713" s="1">
        <v>1</v>
      </c>
      <c r="AIR2713" s="1">
        <v>1</v>
      </c>
      <c r="AIS2713" s="1">
        <v>1</v>
      </c>
      <c r="AIT2713" s="1">
        <v>1</v>
      </c>
      <c r="AIU2713" s="1">
        <v>0</v>
      </c>
      <c r="AIV2713" s="1">
        <v>0</v>
      </c>
      <c r="AIW2713" s="1">
        <v>0</v>
      </c>
      <c r="AIX2713" s="1">
        <v>58</v>
      </c>
    </row>
    <row r="2714" spans="1:938" s="1" customFormat="1">
      <c r="B2714" s="1">
        <v>3</v>
      </c>
      <c r="C2714" s="1">
        <v>0</v>
      </c>
      <c r="Z2714" s="1">
        <v>0</v>
      </c>
      <c r="AA2714" s="1">
        <v>2</v>
      </c>
      <c r="AB2714" s="1" t="s">
        <v>11043</v>
      </c>
      <c r="AI2714" s="1">
        <v>130</v>
      </c>
      <c r="AJ2714" s="1">
        <v>138</v>
      </c>
      <c r="DR2714" s="1">
        <v>90</v>
      </c>
      <c r="DS2714" s="1">
        <v>80</v>
      </c>
      <c r="HA2714" s="1">
        <v>2</v>
      </c>
      <c r="HB2714" s="1">
        <v>2</v>
      </c>
      <c r="HT2714" s="1">
        <v>0</v>
      </c>
      <c r="HU2714" s="1">
        <v>0</v>
      </c>
      <c r="IP2714" s="1">
        <v>99</v>
      </c>
      <c r="IQ2714" s="1">
        <v>99</v>
      </c>
      <c r="LX2714" s="1">
        <v>83</v>
      </c>
      <c r="LY2714" s="1">
        <v>72</v>
      </c>
      <c r="PG2714" s="1">
        <v>16</v>
      </c>
      <c r="PH2714" s="1">
        <v>14</v>
      </c>
      <c r="SP2714" s="1">
        <v>98.3</v>
      </c>
      <c r="SQ2714" s="1">
        <v>97.2</v>
      </c>
      <c r="VX2714" s="1">
        <v>0</v>
      </c>
      <c r="VY2714" s="1">
        <v>0</v>
      </c>
      <c r="WQ2714" s="1">
        <v>0</v>
      </c>
      <c r="WR2714" s="1">
        <v>0</v>
      </c>
      <c r="AGS2714" s="1">
        <v>1</v>
      </c>
      <c r="AGT2714" s="1">
        <v>0</v>
      </c>
      <c r="AGU2714" s="1">
        <v>0</v>
      </c>
      <c r="AGV2714" s="1">
        <v>1</v>
      </c>
      <c r="AGW2714" s="1">
        <v>0</v>
      </c>
      <c r="AGX2714" s="1">
        <v>0</v>
      </c>
      <c r="AGY2714" s="1">
        <v>0</v>
      </c>
      <c r="AGZ2714" s="1">
        <v>0</v>
      </c>
      <c r="AHA2714" s="1">
        <v>0</v>
      </c>
      <c r="AHB2714" s="1">
        <v>0</v>
      </c>
      <c r="AHC2714" s="1">
        <v>1</v>
      </c>
      <c r="AHD2714" s="1">
        <v>0</v>
      </c>
      <c r="AHE2714" s="1">
        <v>0</v>
      </c>
      <c r="AHF2714" s="1">
        <v>0</v>
      </c>
      <c r="AHH2714" s="1">
        <v>0</v>
      </c>
      <c r="AHI2714" s="1">
        <v>0</v>
      </c>
      <c r="AHK2714" s="1">
        <v>0</v>
      </c>
      <c r="AHL2714" s="1">
        <v>0</v>
      </c>
      <c r="AHM2714" s="1">
        <v>0</v>
      </c>
      <c r="AHN2714" s="1">
        <v>0</v>
      </c>
      <c r="AHO2714" s="1">
        <v>0</v>
      </c>
      <c r="AHP2714" s="1">
        <v>0</v>
      </c>
      <c r="AHQ2714" s="1">
        <v>0</v>
      </c>
      <c r="AHR2714" s="1">
        <v>0</v>
      </c>
      <c r="AIN2714" s="1">
        <v>0</v>
      </c>
      <c r="AIO2714" s="1">
        <v>0</v>
      </c>
      <c r="AIT2714" s="1">
        <v>2</v>
      </c>
      <c r="AIU2714" s="1">
        <v>0</v>
      </c>
      <c r="AIV2714" s="1">
        <v>0</v>
      </c>
      <c r="AIW2714" s="1">
        <v>0</v>
      </c>
      <c r="AIX2714" s="1">
        <v>40</v>
      </c>
      <c r="AIY2714" s="1">
        <v>48</v>
      </c>
    </row>
    <row r="2715" spans="1:938" s="1" customFormat="1">
      <c r="B2715" s="1">
        <v>4</v>
      </c>
      <c r="C2715" s="1">
        <v>1</v>
      </c>
      <c r="D2715" s="1" t="s">
        <v>11044</v>
      </c>
      <c r="O2715" s="1">
        <v>0</v>
      </c>
      <c r="Z2715" s="1">
        <v>0</v>
      </c>
      <c r="AA2715" s="1">
        <v>0</v>
      </c>
      <c r="AB2715" s="1" t="s">
        <v>11045</v>
      </c>
      <c r="AI2715" s="1">
        <v>130</v>
      </c>
      <c r="AJ2715" s="1">
        <v>132</v>
      </c>
      <c r="DR2715" s="1">
        <v>94</v>
      </c>
      <c r="DS2715" s="1">
        <v>96</v>
      </c>
      <c r="HA2715" s="1">
        <v>2</v>
      </c>
      <c r="HB2715" s="1">
        <v>2</v>
      </c>
      <c r="HT2715" s="1">
        <v>0</v>
      </c>
      <c r="HU2715" s="1">
        <v>1</v>
      </c>
      <c r="IP2715" s="1">
        <v>98</v>
      </c>
      <c r="IQ2715" s="1">
        <v>99</v>
      </c>
      <c r="LX2715" s="1">
        <v>86</v>
      </c>
      <c r="LY2715" s="1">
        <v>82</v>
      </c>
      <c r="PG2715" s="1">
        <v>16</v>
      </c>
      <c r="PH2715" s="1">
        <v>16</v>
      </c>
      <c r="SP2715" s="1">
        <v>97.1</v>
      </c>
      <c r="SQ2715" s="1">
        <v>97.1</v>
      </c>
      <c r="VX2715" s="1">
        <v>1</v>
      </c>
      <c r="VY2715" s="1">
        <v>1</v>
      </c>
      <c r="WQ2715" s="1">
        <v>0</v>
      </c>
      <c r="WR2715" s="1">
        <v>0</v>
      </c>
      <c r="AGS2715" s="1">
        <v>0</v>
      </c>
      <c r="AGT2715" s="1">
        <v>0</v>
      </c>
      <c r="AGU2715" s="1">
        <v>0</v>
      </c>
      <c r="AGV2715" s="1">
        <v>0</v>
      </c>
      <c r="AGW2715" s="1">
        <v>0</v>
      </c>
      <c r="AGX2715" s="1">
        <v>0</v>
      </c>
      <c r="AGY2715" s="1">
        <v>0</v>
      </c>
      <c r="AGZ2715" s="1">
        <v>0</v>
      </c>
      <c r="AHA2715" s="1">
        <v>0</v>
      </c>
      <c r="AHB2715" s="1">
        <v>0</v>
      </c>
      <c r="AHC2715" s="1">
        <v>1</v>
      </c>
      <c r="AHD2715" s="1">
        <v>0</v>
      </c>
      <c r="AHE2715" s="1">
        <v>0</v>
      </c>
      <c r="AHF2715" s="1">
        <v>0</v>
      </c>
      <c r="AHH2715" s="1">
        <v>0</v>
      </c>
      <c r="AHI2715" s="1">
        <v>0</v>
      </c>
      <c r="AHK2715" s="1">
        <v>0</v>
      </c>
      <c r="AHL2715" s="1">
        <v>0</v>
      </c>
      <c r="AHM2715" s="1">
        <v>0</v>
      </c>
      <c r="AHN2715" s="1">
        <v>0</v>
      </c>
      <c r="AHO2715" s="1">
        <v>0</v>
      </c>
      <c r="AHP2715" s="1">
        <v>0</v>
      </c>
      <c r="AHQ2715" s="1">
        <v>0</v>
      </c>
      <c r="AHR2715" s="1">
        <v>0</v>
      </c>
      <c r="AIN2715" s="1">
        <v>0</v>
      </c>
      <c r="AIO2715" s="1">
        <v>0</v>
      </c>
      <c r="AIT2715" s="1">
        <v>1</v>
      </c>
      <c r="AIU2715" s="1">
        <v>1</v>
      </c>
      <c r="AIV2715" s="1">
        <v>0</v>
      </c>
      <c r="AIW2715" s="1">
        <v>0</v>
      </c>
      <c r="AIX2715" s="1">
        <v>37</v>
      </c>
      <c r="AJB2715" s="1">
        <v>26</v>
      </c>
    </row>
    <row r="2716" spans="1:938" s="1" customFormat="1">
      <c r="B2716" s="1">
        <v>5</v>
      </c>
      <c r="C2716" s="1">
        <v>0</v>
      </c>
      <c r="Z2716" s="1">
        <v>0</v>
      </c>
      <c r="AA2716" s="1">
        <v>1</v>
      </c>
      <c r="AB2716" s="1" t="s">
        <v>11046</v>
      </c>
      <c r="AI2716" s="1">
        <v>110</v>
      </c>
      <c r="AJ2716" s="1">
        <v>130</v>
      </c>
      <c r="DR2716" s="1">
        <v>82</v>
      </c>
      <c r="DS2716" s="1">
        <v>90</v>
      </c>
      <c r="HA2716" s="1">
        <v>2</v>
      </c>
      <c r="HB2716" s="1">
        <v>2</v>
      </c>
      <c r="HT2716" s="1">
        <v>0</v>
      </c>
      <c r="HU2716" s="1">
        <v>1</v>
      </c>
      <c r="IP2716" s="1">
        <v>99</v>
      </c>
      <c r="IQ2716" s="1">
        <v>99</v>
      </c>
      <c r="LX2716" s="1">
        <v>81</v>
      </c>
      <c r="LY2716" s="1">
        <v>90</v>
      </c>
      <c r="PG2716" s="1">
        <v>16</v>
      </c>
      <c r="PH2716" s="1">
        <v>16</v>
      </c>
      <c r="SP2716" s="1">
        <v>98</v>
      </c>
      <c r="SQ2716" s="1">
        <v>97.8</v>
      </c>
      <c r="VX2716" s="1">
        <v>1</v>
      </c>
      <c r="VY2716" s="1">
        <v>1</v>
      </c>
      <c r="WQ2716" s="1">
        <v>0</v>
      </c>
      <c r="WR2716" s="1">
        <v>0</v>
      </c>
      <c r="AAY2716" s="1">
        <v>24</v>
      </c>
      <c r="ABB2716" s="1">
        <v>14.3</v>
      </c>
      <c r="ABE2716" s="1">
        <v>44.6</v>
      </c>
      <c r="ABM2716" s="1">
        <v>7.51</v>
      </c>
      <c r="ABO2716" s="1">
        <v>373</v>
      </c>
      <c r="ABU2716" s="1">
        <v>141</v>
      </c>
      <c r="ABX2716" s="1">
        <v>3.9</v>
      </c>
      <c r="ACA2716" s="1">
        <v>100</v>
      </c>
      <c r="ACD2716" s="1">
        <v>9.3000000000000007</v>
      </c>
      <c r="ACG2716" s="1">
        <v>98</v>
      </c>
      <c r="ACQ2716" s="1">
        <v>6</v>
      </c>
      <c r="ACT2716" s="1">
        <v>0.78</v>
      </c>
      <c r="ACW2716" s="1">
        <v>17</v>
      </c>
      <c r="ACZ2716" s="1">
        <v>7.8</v>
      </c>
      <c r="ADB2716" s="1">
        <v>4.2</v>
      </c>
      <c r="ADD2716" s="1">
        <v>0.4</v>
      </c>
      <c r="ADF2716" s="1">
        <v>3.6</v>
      </c>
      <c r="ADH2716" s="1">
        <v>88</v>
      </c>
      <c r="ADJ2716" s="1">
        <v>45</v>
      </c>
      <c r="ADL2716" s="1">
        <v>41</v>
      </c>
      <c r="AGS2716" s="1">
        <v>0</v>
      </c>
      <c r="AGT2716" s="1">
        <v>0</v>
      </c>
      <c r="AGU2716" s="1">
        <v>0</v>
      </c>
      <c r="AGV2716" s="1">
        <v>0</v>
      </c>
      <c r="AGW2716" s="1">
        <v>0</v>
      </c>
      <c r="AGX2716" s="1">
        <v>0</v>
      </c>
      <c r="AGY2716" s="1">
        <v>0</v>
      </c>
      <c r="AGZ2716" s="1">
        <v>2</v>
      </c>
      <c r="AHA2716" s="1">
        <v>0</v>
      </c>
      <c r="AHB2716" s="1">
        <v>0</v>
      </c>
      <c r="AHC2716" s="1">
        <v>1</v>
      </c>
      <c r="AHD2716" s="1">
        <v>0</v>
      </c>
      <c r="AHE2716" s="1">
        <v>0</v>
      </c>
      <c r="AHF2716" s="1">
        <v>0</v>
      </c>
      <c r="AHH2716" s="1">
        <v>0</v>
      </c>
      <c r="AHI2716" s="1">
        <v>0</v>
      </c>
      <c r="AHK2716" s="1">
        <v>0</v>
      </c>
      <c r="AHL2716" s="1">
        <v>0</v>
      </c>
      <c r="AHM2716" s="1">
        <v>0</v>
      </c>
      <c r="AHN2716" s="1">
        <v>0</v>
      </c>
      <c r="AHO2716" s="1">
        <v>0</v>
      </c>
      <c r="AHP2716" s="1">
        <v>0</v>
      </c>
      <c r="AHQ2716" s="1">
        <v>0</v>
      </c>
      <c r="AHR2716" s="1">
        <v>0</v>
      </c>
      <c r="AIN2716" s="1">
        <v>0</v>
      </c>
      <c r="AIO2716" s="1">
        <v>0</v>
      </c>
      <c r="AIT2716" s="1">
        <v>1</v>
      </c>
      <c r="AIU2716" s="1">
        <v>1</v>
      </c>
      <c r="AIV2716" s="1">
        <v>0</v>
      </c>
      <c r="AIW2716" s="1">
        <v>0</v>
      </c>
      <c r="AIX2716" s="1">
        <v>34</v>
      </c>
      <c r="AJB2716" s="1">
        <v>40</v>
      </c>
    </row>
    <row r="2717" spans="1:938" s="80" customFormat="1">
      <c r="B2717" s="80">
        <v>6</v>
      </c>
      <c r="C2717" s="80">
        <v>0</v>
      </c>
      <c r="Z2717" s="80">
        <v>0</v>
      </c>
      <c r="AA2717" s="80">
        <v>2</v>
      </c>
      <c r="AB2717" s="80" t="s">
        <v>11047</v>
      </c>
      <c r="AI2717" s="80">
        <v>130</v>
      </c>
      <c r="DR2717" s="80">
        <v>88</v>
      </c>
      <c r="HA2717" s="80">
        <v>2</v>
      </c>
      <c r="HT2717" s="80">
        <v>0</v>
      </c>
      <c r="IP2717" s="80">
        <v>98</v>
      </c>
      <c r="LX2717" s="80">
        <v>84</v>
      </c>
      <c r="PG2717" s="80">
        <v>14</v>
      </c>
      <c r="SP2717" s="80">
        <v>98.6</v>
      </c>
      <c r="VX2717" s="80">
        <v>1</v>
      </c>
      <c r="WQ2717" s="80">
        <v>0</v>
      </c>
      <c r="AGS2717" s="80">
        <v>0</v>
      </c>
      <c r="AGT2717" s="80">
        <v>0</v>
      </c>
      <c r="AGU2717" s="80">
        <v>0</v>
      </c>
      <c r="AGV2717" s="80">
        <v>0</v>
      </c>
      <c r="AGW2717" s="80">
        <v>0</v>
      </c>
      <c r="AGX2717" s="80">
        <v>0</v>
      </c>
      <c r="AGY2717" s="80">
        <v>0</v>
      </c>
      <c r="AGZ2717" s="80">
        <v>0</v>
      </c>
      <c r="AHA2717" s="80">
        <v>0</v>
      </c>
      <c r="AHB2717" s="80">
        <v>0</v>
      </c>
      <c r="AHC2717" s="80">
        <v>1</v>
      </c>
      <c r="AHD2717" s="80">
        <v>0</v>
      </c>
      <c r="AHE2717" s="80">
        <v>0</v>
      </c>
      <c r="AHF2717" s="80">
        <v>0</v>
      </c>
      <c r="AHH2717" s="80">
        <v>0</v>
      </c>
      <c r="AHI2717" s="80">
        <v>0</v>
      </c>
      <c r="AHK2717" s="80">
        <v>0</v>
      </c>
      <c r="AHL2717" s="80">
        <v>0</v>
      </c>
      <c r="AHM2717" s="80">
        <v>0</v>
      </c>
      <c r="AHN2717" s="80">
        <v>0</v>
      </c>
      <c r="AHO2717" s="80">
        <v>0</v>
      </c>
      <c r="AHP2717" s="80">
        <v>0</v>
      </c>
      <c r="AHQ2717" s="80">
        <v>0</v>
      </c>
      <c r="AHR2717" s="80">
        <v>0</v>
      </c>
      <c r="AIN2717" s="80">
        <v>0</v>
      </c>
      <c r="AIO2717" s="80">
        <v>0</v>
      </c>
      <c r="AIT2717" s="80">
        <v>1</v>
      </c>
      <c r="AIU2717" s="80">
        <v>0</v>
      </c>
      <c r="AIV2717" s="80">
        <v>0</v>
      </c>
      <c r="AIW2717" s="80">
        <v>0</v>
      </c>
      <c r="AIX2717" s="80">
        <v>73</v>
      </c>
    </row>
    <row r="2718" spans="1:938" s="1" customFormat="1">
      <c r="A2718" s="1">
        <v>560</v>
      </c>
      <c r="B2718" s="1" t="s">
        <v>7502</v>
      </c>
      <c r="C2718" s="1">
        <v>0</v>
      </c>
      <c r="Z2718" s="1">
        <v>0</v>
      </c>
      <c r="AA2718" s="1">
        <v>2</v>
      </c>
      <c r="AB2718" s="1" t="s">
        <v>11048</v>
      </c>
      <c r="AJ2718" s="1">
        <v>100</v>
      </c>
      <c r="AK2718" s="1">
        <v>99</v>
      </c>
      <c r="DS2718" s="1">
        <v>46</v>
      </c>
      <c r="DT2718" s="1">
        <v>57</v>
      </c>
      <c r="IQ2718" s="1">
        <v>96</v>
      </c>
      <c r="IR2718" s="1">
        <v>95</v>
      </c>
      <c r="LY2718" s="1">
        <v>97</v>
      </c>
      <c r="LZ2718" s="1">
        <v>82</v>
      </c>
      <c r="PG2718" s="1">
        <v>20</v>
      </c>
      <c r="PH2718" s="1">
        <v>18</v>
      </c>
      <c r="PI2718" s="1">
        <v>18</v>
      </c>
      <c r="SQ2718" s="1">
        <v>99.2</v>
      </c>
      <c r="SR2718" s="1">
        <v>98.3</v>
      </c>
      <c r="WR2718" s="1">
        <v>0</v>
      </c>
      <c r="WS2718" s="1">
        <v>0</v>
      </c>
      <c r="AGS2718" s="1">
        <v>1</v>
      </c>
      <c r="AGT2718" s="1">
        <v>0</v>
      </c>
      <c r="AGU2718" s="1">
        <v>0</v>
      </c>
      <c r="AGV2718" s="1">
        <v>1</v>
      </c>
      <c r="AGW2718" s="1">
        <v>0</v>
      </c>
      <c r="AGX2718" s="1">
        <v>0</v>
      </c>
      <c r="AGY2718" s="1">
        <v>0</v>
      </c>
      <c r="AGZ2718" s="1">
        <v>0</v>
      </c>
      <c r="AHA2718" s="1">
        <v>0</v>
      </c>
      <c r="AHB2718" s="1">
        <v>0</v>
      </c>
      <c r="AHC2718" s="1">
        <v>2</v>
      </c>
      <c r="AHD2718" s="1">
        <v>0</v>
      </c>
      <c r="AHE2718" s="1">
        <v>0</v>
      </c>
      <c r="AHF2718" s="1">
        <v>0</v>
      </c>
      <c r="AHH2718" s="1">
        <v>0</v>
      </c>
      <c r="AHI2718" s="1">
        <v>0</v>
      </c>
      <c r="AHK2718" s="1">
        <v>0</v>
      </c>
      <c r="AHL2718" s="1">
        <v>0</v>
      </c>
      <c r="AHM2718" s="1">
        <v>0</v>
      </c>
      <c r="AHN2718" s="1">
        <v>1</v>
      </c>
      <c r="AHO2718" s="1">
        <v>0</v>
      </c>
      <c r="AHP2718" s="1">
        <v>0</v>
      </c>
      <c r="AHQ2718" s="1">
        <v>0</v>
      </c>
      <c r="AIM2718" s="1">
        <v>2</v>
      </c>
      <c r="AIN2718" s="1">
        <v>1</v>
      </c>
      <c r="AIO2718" s="1">
        <v>0</v>
      </c>
      <c r="AIT2718" s="1">
        <v>0</v>
      </c>
      <c r="AIU2718" s="1">
        <v>0</v>
      </c>
      <c r="AIV2718" s="1">
        <v>0</v>
      </c>
      <c r="AIW2718" s="1">
        <v>0</v>
      </c>
    </row>
    <row r="2719" spans="1:938" s="1" customFormat="1">
      <c r="B2719" s="1">
        <v>2</v>
      </c>
      <c r="C2719" s="1">
        <v>1</v>
      </c>
      <c r="D2719" s="1" t="s">
        <v>11049</v>
      </c>
      <c r="E2719" s="1" t="s">
        <v>7580</v>
      </c>
      <c r="F2719" s="1" t="s">
        <v>8938</v>
      </c>
      <c r="O2719" s="1">
        <v>0</v>
      </c>
      <c r="P2719" s="1">
        <v>0</v>
      </c>
      <c r="Q2719" s="1">
        <v>1</v>
      </c>
      <c r="Z2719" s="1">
        <v>0</v>
      </c>
      <c r="AA2719" s="1">
        <v>2</v>
      </c>
      <c r="AB2719" s="1" t="s">
        <v>11050</v>
      </c>
      <c r="AC2719" s="1">
        <v>0</v>
      </c>
      <c r="AE2719" s="1">
        <v>0</v>
      </c>
      <c r="AG2719" s="1">
        <v>0</v>
      </c>
      <c r="AI2719" s="1">
        <v>104</v>
      </c>
      <c r="AK2719" s="1">
        <v>91</v>
      </c>
      <c r="AL2719" s="1">
        <v>91</v>
      </c>
      <c r="AM2719" s="1">
        <v>104</v>
      </c>
      <c r="DR2719" s="1">
        <v>60</v>
      </c>
      <c r="DT2719" s="1">
        <v>54</v>
      </c>
      <c r="DU2719" s="1">
        <v>60</v>
      </c>
      <c r="DV2719" s="1">
        <v>58</v>
      </c>
      <c r="HE2719" s="1">
        <v>0</v>
      </c>
      <c r="HX2719" s="1">
        <v>0</v>
      </c>
      <c r="IP2719" s="1">
        <v>91</v>
      </c>
      <c r="IR2719" s="1">
        <v>96</v>
      </c>
      <c r="IS2719" s="1">
        <v>97</v>
      </c>
      <c r="IT2719" s="1">
        <v>96</v>
      </c>
      <c r="LX2719" s="1">
        <v>112</v>
      </c>
      <c r="LY2719" s="1">
        <v>92</v>
      </c>
      <c r="LZ2719" s="1">
        <v>88</v>
      </c>
      <c r="MA2719" s="1">
        <v>94</v>
      </c>
      <c r="MB2719" s="1">
        <v>89</v>
      </c>
      <c r="PG2719" s="1">
        <v>18</v>
      </c>
      <c r="PI2719" s="1">
        <v>19</v>
      </c>
      <c r="PJ2719" s="1">
        <v>18</v>
      </c>
      <c r="SP2719" s="1">
        <v>102</v>
      </c>
      <c r="SQ2719" s="1">
        <v>99.9</v>
      </c>
      <c r="SR2719" s="1">
        <v>98.2</v>
      </c>
      <c r="SS2719" s="1">
        <v>98.3</v>
      </c>
      <c r="ST2719" s="1">
        <v>98.2</v>
      </c>
      <c r="WB2719" s="1">
        <v>0</v>
      </c>
      <c r="WQ2719" s="1">
        <v>0</v>
      </c>
      <c r="WS2719" s="1">
        <v>0</v>
      </c>
      <c r="WT2719" s="1">
        <v>0</v>
      </c>
      <c r="WU2719" s="1">
        <v>0</v>
      </c>
      <c r="AGG2719" s="1">
        <v>2</v>
      </c>
      <c r="AGH2719" s="1" t="s">
        <v>11051</v>
      </c>
      <c r="AGS2719" s="1">
        <v>1</v>
      </c>
      <c r="AGT2719" s="1">
        <v>0</v>
      </c>
      <c r="AGU2719" s="1">
        <v>0</v>
      </c>
      <c r="AGV2719" s="1">
        <v>1</v>
      </c>
      <c r="AGW2719" s="1">
        <v>0</v>
      </c>
      <c r="AGX2719" s="1">
        <v>0</v>
      </c>
      <c r="AGY2719" s="1">
        <v>0</v>
      </c>
      <c r="AGZ2719" s="1">
        <v>0</v>
      </c>
      <c r="AHA2719" s="1">
        <v>0</v>
      </c>
      <c r="AHB2719" s="1">
        <v>0</v>
      </c>
      <c r="AHC2719" s="1">
        <v>1</v>
      </c>
      <c r="AHD2719" s="1">
        <v>0</v>
      </c>
      <c r="AHE2719" s="1">
        <v>0</v>
      </c>
      <c r="AHF2719" s="1">
        <v>0</v>
      </c>
      <c r="AHH2719" s="1">
        <v>0</v>
      </c>
      <c r="AHI2719" s="1">
        <v>0</v>
      </c>
      <c r="AHK2719" s="1">
        <v>0</v>
      </c>
      <c r="AHL2719" s="1">
        <v>0</v>
      </c>
      <c r="AHM2719" s="1">
        <v>0</v>
      </c>
      <c r="AHN2719" s="1">
        <v>1</v>
      </c>
      <c r="AHO2719" s="1">
        <v>0</v>
      </c>
      <c r="AHP2719" s="1">
        <v>0</v>
      </c>
      <c r="AHQ2719" s="1">
        <v>0</v>
      </c>
      <c r="AHR2719" s="1">
        <v>0</v>
      </c>
      <c r="AIN2719" s="1">
        <v>1</v>
      </c>
      <c r="AIO2719" s="1">
        <v>0</v>
      </c>
      <c r="AIP2719" s="1">
        <v>0</v>
      </c>
      <c r="AIQ2719" s="1">
        <v>0</v>
      </c>
      <c r="AIR2719" s="1">
        <v>0</v>
      </c>
      <c r="AIS2719" s="1">
        <v>1</v>
      </c>
      <c r="AIT2719" s="1">
        <v>1</v>
      </c>
      <c r="AIU2719" s="1">
        <v>0</v>
      </c>
      <c r="AIV2719" s="1">
        <v>0</v>
      </c>
      <c r="AIW2719" s="1">
        <v>0</v>
      </c>
      <c r="AIX2719" s="1">
        <v>52</v>
      </c>
    </row>
    <row r="2720" spans="1:938" s="1" customFormat="1">
      <c r="B2720" s="1">
        <v>3</v>
      </c>
      <c r="C2720" s="1">
        <v>0</v>
      </c>
      <c r="Z2720" s="1">
        <v>0</v>
      </c>
      <c r="AA2720" s="1">
        <v>0</v>
      </c>
      <c r="AB2720" s="1" t="s">
        <v>11052</v>
      </c>
      <c r="AC2720" s="1">
        <v>0</v>
      </c>
      <c r="AE2720" s="1">
        <v>0</v>
      </c>
      <c r="AG2720" s="1">
        <v>0</v>
      </c>
      <c r="AI2720" s="1">
        <v>102</v>
      </c>
      <c r="AJ2720" s="1">
        <v>102</v>
      </c>
      <c r="DR2720" s="1">
        <v>60</v>
      </c>
      <c r="DS2720" s="1">
        <v>58</v>
      </c>
      <c r="HA2720" s="1">
        <v>0</v>
      </c>
      <c r="HB2720" s="1">
        <v>0</v>
      </c>
      <c r="HT2720" s="1">
        <v>0</v>
      </c>
      <c r="HU2720" s="1">
        <v>0</v>
      </c>
      <c r="IP2720" s="1">
        <v>97</v>
      </c>
      <c r="IQ2720" s="1">
        <v>98</v>
      </c>
      <c r="LX2720" s="1">
        <v>84</v>
      </c>
      <c r="LY2720" s="1">
        <v>79</v>
      </c>
      <c r="PG2720" s="1">
        <v>16</v>
      </c>
      <c r="PH2720" s="1">
        <v>16</v>
      </c>
      <c r="SP2720" s="1">
        <v>99.3</v>
      </c>
      <c r="SQ2720" s="1">
        <v>97.5</v>
      </c>
      <c r="VX2720" s="1">
        <v>1</v>
      </c>
      <c r="VY2720" s="1">
        <v>1</v>
      </c>
      <c r="WQ2720" s="1">
        <v>0</v>
      </c>
      <c r="WR2720" s="1">
        <v>0</v>
      </c>
      <c r="AAY2720" s="1">
        <v>25</v>
      </c>
      <c r="ABB2720" s="1">
        <v>14</v>
      </c>
      <c r="ABE2720" s="1">
        <v>42.4</v>
      </c>
      <c r="ABM2720" s="1">
        <v>16.79</v>
      </c>
      <c r="ABO2720" s="1">
        <v>146</v>
      </c>
      <c r="ABU2720" s="1">
        <v>138</v>
      </c>
      <c r="ABX2720" s="1">
        <v>4</v>
      </c>
      <c r="ACA2720" s="1">
        <v>104</v>
      </c>
      <c r="ACD2720" s="1">
        <v>8.5</v>
      </c>
      <c r="ACG2720" s="1">
        <v>102</v>
      </c>
      <c r="ACQ2720" s="1">
        <v>8</v>
      </c>
      <c r="ACT2720" s="1">
        <v>0.81</v>
      </c>
      <c r="ACW2720" s="1">
        <v>9</v>
      </c>
      <c r="AGS2720" s="1">
        <v>1</v>
      </c>
      <c r="AGT2720" s="1">
        <v>0</v>
      </c>
      <c r="AGU2720" s="1">
        <v>0</v>
      </c>
      <c r="AGV2720" s="1">
        <v>1</v>
      </c>
      <c r="AGW2720" s="1">
        <v>0</v>
      </c>
      <c r="AGX2720" s="1">
        <v>0</v>
      </c>
      <c r="AGY2720" s="1">
        <v>0</v>
      </c>
      <c r="AGZ2720" s="1">
        <v>0</v>
      </c>
      <c r="AHA2720" s="1">
        <v>0</v>
      </c>
      <c r="AHB2720" s="1">
        <v>0</v>
      </c>
      <c r="AHC2720" s="1">
        <v>1</v>
      </c>
      <c r="AHD2720" s="1">
        <v>0</v>
      </c>
      <c r="AHE2720" s="1">
        <v>0</v>
      </c>
      <c r="AHF2720" s="1">
        <v>0</v>
      </c>
      <c r="AHH2720" s="1">
        <v>0</v>
      </c>
      <c r="AHI2720" s="1">
        <v>0</v>
      </c>
      <c r="AHK2720" s="1">
        <v>0</v>
      </c>
      <c r="AHL2720" s="1">
        <v>0</v>
      </c>
      <c r="AHM2720" s="1">
        <v>0</v>
      </c>
      <c r="AHN2720" s="1">
        <v>1</v>
      </c>
      <c r="AHO2720" s="1">
        <v>0</v>
      </c>
      <c r="AHP2720" s="1">
        <v>0</v>
      </c>
      <c r="AHQ2720" s="1">
        <v>0</v>
      </c>
      <c r="AHR2720" s="1">
        <v>8</v>
      </c>
      <c r="AIN2720" s="1">
        <v>1</v>
      </c>
      <c r="AIO2720" s="1">
        <v>0</v>
      </c>
      <c r="AIP2720" s="1">
        <v>0</v>
      </c>
      <c r="AIQ2720" s="1">
        <v>0</v>
      </c>
      <c r="AIR2720" s="1">
        <v>0</v>
      </c>
      <c r="AIT2720" s="1">
        <v>2</v>
      </c>
      <c r="AIU2720" s="1">
        <v>0</v>
      </c>
      <c r="AIV2720" s="1">
        <v>0</v>
      </c>
      <c r="AIW2720" s="1">
        <v>0</v>
      </c>
      <c r="AIX2720" s="1">
        <v>45</v>
      </c>
      <c r="AIY2720" s="1">
        <v>70</v>
      </c>
    </row>
    <row r="2721" spans="1:939" s="1" customFormat="1">
      <c r="B2721" s="1">
        <v>4</v>
      </c>
      <c r="C2721" s="1">
        <v>0</v>
      </c>
      <c r="Z2721" s="1">
        <v>0</v>
      </c>
      <c r="AA2721" s="1">
        <v>2</v>
      </c>
      <c r="AB2721" s="1" t="s">
        <v>11053</v>
      </c>
      <c r="AC2721" s="1">
        <v>0</v>
      </c>
      <c r="AE2721" s="1">
        <v>1</v>
      </c>
      <c r="AF2721" s="1">
        <v>0</v>
      </c>
      <c r="AG2721" s="1">
        <v>0</v>
      </c>
      <c r="AI2721" s="1">
        <v>116</v>
      </c>
      <c r="AJ2721" s="1">
        <v>104</v>
      </c>
      <c r="DR2721" s="1">
        <v>80</v>
      </c>
      <c r="DS2721" s="1">
        <v>58</v>
      </c>
      <c r="HA2721" s="1">
        <v>0</v>
      </c>
      <c r="HB2721" s="1">
        <v>0</v>
      </c>
      <c r="HT2721" s="1">
        <v>0</v>
      </c>
      <c r="HU2721" s="1">
        <v>0</v>
      </c>
      <c r="IP2721" s="1">
        <v>99</v>
      </c>
      <c r="IQ2721" s="1">
        <v>95</v>
      </c>
      <c r="LX2721" s="1">
        <v>79</v>
      </c>
      <c r="LY2721" s="1">
        <v>82</v>
      </c>
      <c r="PG2721" s="1">
        <v>16</v>
      </c>
      <c r="PH2721" s="1">
        <v>16</v>
      </c>
      <c r="SP2721" s="1">
        <v>98.4</v>
      </c>
      <c r="SQ2721" s="1">
        <v>97.8</v>
      </c>
      <c r="VX2721" s="1">
        <v>1</v>
      </c>
      <c r="VY2721" s="1">
        <v>1</v>
      </c>
      <c r="WQ2721" s="1">
        <v>0</v>
      </c>
      <c r="WR2721" s="1">
        <v>0</v>
      </c>
      <c r="AGS2721" s="1">
        <v>1</v>
      </c>
      <c r="AGT2721" s="1">
        <v>0</v>
      </c>
      <c r="AGU2721" s="1">
        <v>0</v>
      </c>
      <c r="AGV2721" s="1">
        <v>1</v>
      </c>
      <c r="AGW2721" s="1">
        <v>0</v>
      </c>
      <c r="AGX2721" s="1">
        <v>0</v>
      </c>
      <c r="AGY2721" s="1">
        <v>0</v>
      </c>
      <c r="AGZ2721" s="1">
        <v>0</v>
      </c>
      <c r="AHA2721" s="1">
        <v>0</v>
      </c>
      <c r="AHB2721" s="1">
        <v>0</v>
      </c>
      <c r="AHC2721" s="1">
        <v>1</v>
      </c>
      <c r="AHD2721" s="1">
        <v>0</v>
      </c>
      <c r="AHE2721" s="1">
        <v>0</v>
      </c>
      <c r="AHF2721" s="1">
        <v>0</v>
      </c>
      <c r="AHH2721" s="1">
        <v>0</v>
      </c>
      <c r="AHI2721" s="1">
        <v>0</v>
      </c>
      <c r="AHK2721" s="1">
        <v>0</v>
      </c>
      <c r="AHL2721" s="1">
        <v>0</v>
      </c>
      <c r="AHM2721" s="1">
        <v>0</v>
      </c>
      <c r="AHN2721" s="1">
        <v>1</v>
      </c>
      <c r="AHO2721" s="1">
        <v>0</v>
      </c>
      <c r="AHP2721" s="1">
        <v>0</v>
      </c>
      <c r="AHQ2721" s="1">
        <v>0</v>
      </c>
      <c r="AHR2721" s="1">
        <v>4</v>
      </c>
      <c r="AIN2721" s="1">
        <v>1</v>
      </c>
      <c r="AIO2721" s="1">
        <v>0</v>
      </c>
      <c r="AIP2721" s="1">
        <v>0</v>
      </c>
      <c r="AIQ2721" s="1">
        <v>0</v>
      </c>
      <c r="AIR2721" s="1">
        <v>0</v>
      </c>
      <c r="AIT2721" s="1">
        <v>2</v>
      </c>
      <c r="AIU2721" s="1">
        <v>0</v>
      </c>
      <c r="AIV2721" s="1">
        <v>0</v>
      </c>
      <c r="AIW2721" s="1">
        <v>0</v>
      </c>
      <c r="AIX2721" s="1">
        <v>48</v>
      </c>
      <c r="AIY2721" s="1">
        <v>44</v>
      </c>
    </row>
    <row r="2722" spans="1:939" s="1" customFormat="1">
      <c r="B2722" s="1">
        <v>5</v>
      </c>
      <c r="C2722" s="1">
        <v>1</v>
      </c>
      <c r="D2722" s="1" t="s">
        <v>5146</v>
      </c>
      <c r="O2722" s="1">
        <v>0</v>
      </c>
      <c r="Z2722" s="1">
        <v>0</v>
      </c>
      <c r="AA2722" s="1">
        <v>2</v>
      </c>
      <c r="AB2722" s="1" t="s">
        <v>11054</v>
      </c>
      <c r="AC2722" s="1">
        <v>0</v>
      </c>
      <c r="AE2722" s="1">
        <v>0</v>
      </c>
      <c r="AG2722" s="1">
        <v>0</v>
      </c>
      <c r="AI2722" s="1">
        <v>102</v>
      </c>
      <c r="AJ2722" s="1">
        <v>96</v>
      </c>
      <c r="DR2722" s="1">
        <v>58</v>
      </c>
      <c r="DS2722" s="1">
        <v>62</v>
      </c>
      <c r="HA2722" s="1">
        <v>0</v>
      </c>
      <c r="HB2722" s="1">
        <v>0</v>
      </c>
      <c r="HT2722" s="1">
        <v>0</v>
      </c>
      <c r="HU2722" s="1">
        <v>0</v>
      </c>
      <c r="IP2722" s="1">
        <v>97</v>
      </c>
      <c r="IQ2722" s="1">
        <v>97</v>
      </c>
      <c r="LX2722" s="1">
        <v>88</v>
      </c>
      <c r="LY2722" s="1">
        <v>82</v>
      </c>
      <c r="PG2722" s="1">
        <v>16</v>
      </c>
      <c r="PH2722" s="1">
        <v>16</v>
      </c>
      <c r="SP2722" s="1">
        <v>96.8</v>
      </c>
      <c r="SQ2722" s="1">
        <v>96.8</v>
      </c>
      <c r="VX2722" s="1">
        <v>1</v>
      </c>
      <c r="VY2722" s="1">
        <v>1</v>
      </c>
      <c r="WQ2722" s="1">
        <v>0</v>
      </c>
      <c r="WR2722" s="1">
        <v>0</v>
      </c>
      <c r="AGS2722" s="1">
        <v>1</v>
      </c>
      <c r="AGT2722" s="1">
        <v>0</v>
      </c>
      <c r="AGU2722" s="1">
        <v>0</v>
      </c>
      <c r="AGV2722" s="1">
        <v>1</v>
      </c>
      <c r="AGW2722" s="1">
        <v>0</v>
      </c>
      <c r="AGX2722" s="1">
        <v>0</v>
      </c>
      <c r="AGY2722" s="1">
        <v>0</v>
      </c>
      <c r="AGZ2722" s="1">
        <v>0</v>
      </c>
      <c r="AHA2722" s="1">
        <v>0</v>
      </c>
      <c r="AHB2722" s="1">
        <v>0</v>
      </c>
      <c r="AHC2722" s="1">
        <v>1</v>
      </c>
      <c r="AHD2722" s="1">
        <v>0</v>
      </c>
      <c r="AHE2722" s="1">
        <v>0</v>
      </c>
      <c r="AHF2722" s="1">
        <v>0</v>
      </c>
      <c r="AHH2722" s="1">
        <v>0</v>
      </c>
      <c r="AHI2722" s="1">
        <v>0</v>
      </c>
      <c r="AHK2722" s="1">
        <v>0</v>
      </c>
      <c r="AHL2722" s="1">
        <v>0</v>
      </c>
      <c r="AHM2722" s="1">
        <v>0</v>
      </c>
      <c r="AHN2722" s="1">
        <v>1</v>
      </c>
      <c r="AHO2722" s="1">
        <v>0</v>
      </c>
      <c r="AHP2722" s="1">
        <v>0</v>
      </c>
      <c r="AHQ2722" s="1">
        <v>0</v>
      </c>
      <c r="AHR2722" s="1">
        <v>3</v>
      </c>
      <c r="AIN2722" s="1">
        <v>1</v>
      </c>
      <c r="AIO2722" s="1">
        <v>0</v>
      </c>
      <c r="AIP2722" s="1">
        <v>0</v>
      </c>
      <c r="AIQ2722" s="1">
        <v>0</v>
      </c>
      <c r="AIR2722" s="1">
        <v>0</v>
      </c>
      <c r="AIT2722" s="1">
        <v>2</v>
      </c>
      <c r="AIU2722" s="1">
        <v>1</v>
      </c>
      <c r="AIV2722" s="1">
        <v>0</v>
      </c>
      <c r="AIW2722" s="1">
        <v>0</v>
      </c>
      <c r="AIX2722" s="1">
        <v>56</v>
      </c>
      <c r="AIY2722" s="1">
        <v>22</v>
      </c>
      <c r="AJB2722" s="1">
        <v>56</v>
      </c>
    </row>
    <row r="2723" spans="1:939" s="80" customFormat="1">
      <c r="B2723" s="80">
        <v>6</v>
      </c>
      <c r="C2723" s="80">
        <v>0</v>
      </c>
      <c r="Z2723" s="80">
        <v>0</v>
      </c>
      <c r="AA2723" s="80">
        <v>2</v>
      </c>
      <c r="AB2723" s="80" t="s">
        <v>11055</v>
      </c>
      <c r="AC2723" s="80">
        <v>0</v>
      </c>
      <c r="AE2723" s="80">
        <v>0</v>
      </c>
      <c r="AG2723" s="80">
        <v>0</v>
      </c>
      <c r="AI2723" s="80">
        <v>104</v>
      </c>
      <c r="DR2723" s="80">
        <v>60</v>
      </c>
      <c r="HA2723" s="80">
        <v>0</v>
      </c>
      <c r="HT2723" s="80">
        <v>0</v>
      </c>
      <c r="IP2723" s="80">
        <v>98</v>
      </c>
      <c r="LX2723" s="80">
        <v>88</v>
      </c>
      <c r="PG2723" s="80">
        <v>16</v>
      </c>
      <c r="SP2723" s="80">
        <v>96.6</v>
      </c>
      <c r="VX2723" s="80">
        <v>1</v>
      </c>
      <c r="WQ2723" s="80">
        <v>0</v>
      </c>
      <c r="AGS2723" s="80">
        <v>0</v>
      </c>
      <c r="AGT2723" s="80">
        <v>0</v>
      </c>
      <c r="AGU2723" s="80">
        <v>0</v>
      </c>
      <c r="AGV2723" s="80">
        <v>0</v>
      </c>
      <c r="AGW2723" s="80">
        <v>0</v>
      </c>
      <c r="AGX2723" s="80">
        <v>0</v>
      </c>
      <c r="AGY2723" s="80">
        <v>0</v>
      </c>
      <c r="AGZ2723" s="80">
        <v>0</v>
      </c>
      <c r="AHA2723" s="80">
        <v>0</v>
      </c>
      <c r="AHB2723" s="80">
        <v>0</v>
      </c>
      <c r="AHC2723" s="80">
        <v>1</v>
      </c>
      <c r="AHD2723" s="80">
        <v>0</v>
      </c>
      <c r="AHE2723" s="80">
        <v>0</v>
      </c>
      <c r="AHF2723" s="80">
        <v>0</v>
      </c>
      <c r="AHH2723" s="80">
        <v>0</v>
      </c>
      <c r="AHI2723" s="80">
        <v>0</v>
      </c>
      <c r="AHK2723" s="80">
        <v>0</v>
      </c>
      <c r="AHL2723" s="80">
        <v>0</v>
      </c>
      <c r="AHM2723" s="80">
        <v>0</v>
      </c>
      <c r="AHN2723" s="80">
        <v>1</v>
      </c>
      <c r="AHO2723" s="80">
        <v>0</v>
      </c>
      <c r="AHP2723" s="80">
        <v>0</v>
      </c>
      <c r="AHQ2723" s="80">
        <v>0</v>
      </c>
      <c r="AHR2723" s="80">
        <v>0</v>
      </c>
      <c r="AIN2723" s="80">
        <v>1</v>
      </c>
      <c r="AIO2723" s="80">
        <v>0</v>
      </c>
      <c r="AIP2723" s="80">
        <v>0</v>
      </c>
      <c r="AIQ2723" s="80">
        <v>0</v>
      </c>
      <c r="AIR2723" s="80">
        <v>0</v>
      </c>
      <c r="AIT2723" s="80">
        <v>1</v>
      </c>
      <c r="AIU2723" s="80">
        <v>0</v>
      </c>
      <c r="AIV2723" s="80">
        <v>0</v>
      </c>
      <c r="AIW2723" s="80">
        <v>0</v>
      </c>
      <c r="AIX2723" s="80">
        <v>48</v>
      </c>
    </row>
    <row r="2724" spans="1:939" s="1" customFormat="1">
      <c r="A2724" s="1">
        <v>561</v>
      </c>
      <c r="B2724" s="1" t="s">
        <v>7502</v>
      </c>
      <c r="C2724" s="1">
        <v>1</v>
      </c>
      <c r="D2724" s="1" t="s">
        <v>9308</v>
      </c>
      <c r="E2724" s="1" t="s">
        <v>5897</v>
      </c>
      <c r="O2724" s="1">
        <v>0</v>
      </c>
      <c r="P2724" s="1">
        <v>0</v>
      </c>
      <c r="Z2724" s="1">
        <v>0</v>
      </c>
      <c r="AA2724" s="1">
        <v>1</v>
      </c>
      <c r="AB2724" s="1" t="s">
        <v>11056</v>
      </c>
      <c r="AI2724" s="1">
        <v>103</v>
      </c>
      <c r="DR2724" s="1">
        <v>70</v>
      </c>
      <c r="ABH2724" s="1">
        <v>1.1000000000000001</v>
      </c>
      <c r="ABJ2724" s="1">
        <v>0.8</v>
      </c>
      <c r="ACG2724" s="1">
        <v>195</v>
      </c>
      <c r="AEW2724" s="1">
        <v>89</v>
      </c>
      <c r="AFA2724" s="1">
        <v>279</v>
      </c>
      <c r="AFB2724" s="1">
        <v>42</v>
      </c>
      <c r="AFI2724" s="1">
        <v>493</v>
      </c>
      <c r="AFJ2724" s="1">
        <v>54</v>
      </c>
      <c r="AGS2724" s="1">
        <v>1</v>
      </c>
      <c r="AGT2724" s="1">
        <v>0</v>
      </c>
      <c r="AGU2724" s="1">
        <v>0</v>
      </c>
      <c r="AGV2724" s="1">
        <v>1</v>
      </c>
      <c r="AGW2724" s="1">
        <v>0</v>
      </c>
      <c r="AGX2724" s="1">
        <v>0</v>
      </c>
      <c r="AGY2724" s="1">
        <v>0</v>
      </c>
      <c r="AGZ2724" s="1">
        <v>0</v>
      </c>
      <c r="AHA2724" s="1">
        <v>0</v>
      </c>
      <c r="AHB2724" s="1">
        <v>0</v>
      </c>
      <c r="AHC2724" s="1">
        <v>0</v>
      </c>
      <c r="AHD2724" s="1">
        <v>0</v>
      </c>
      <c r="AHE2724" s="1">
        <v>0</v>
      </c>
      <c r="AHF2724" s="1">
        <v>0</v>
      </c>
      <c r="AHH2724" s="1">
        <v>0</v>
      </c>
      <c r="AHI2724" s="1">
        <v>0</v>
      </c>
      <c r="AHK2724" s="1">
        <v>0</v>
      </c>
      <c r="AHL2724" s="1">
        <v>0</v>
      </c>
      <c r="AHM2724" s="1">
        <v>0</v>
      </c>
      <c r="AHN2724" s="1">
        <v>0</v>
      </c>
      <c r="AHO2724" s="1">
        <v>0</v>
      </c>
      <c r="AHP2724" s="1">
        <v>0</v>
      </c>
      <c r="AHQ2724" s="1">
        <v>0</v>
      </c>
      <c r="AHR2724" s="1">
        <v>2</v>
      </c>
      <c r="AIM2724" s="1">
        <v>0</v>
      </c>
      <c r="AIN2724" s="1">
        <v>0</v>
      </c>
      <c r="AIO2724" s="1">
        <v>0</v>
      </c>
      <c r="AIT2724" s="1">
        <v>0</v>
      </c>
      <c r="AIU2724" s="1">
        <v>0</v>
      </c>
      <c r="AIV2724" s="1">
        <v>0</v>
      </c>
      <c r="AIW2724" s="1">
        <v>0</v>
      </c>
    </row>
    <row r="2725" spans="1:939" s="1" customFormat="1">
      <c r="B2725" s="1">
        <v>2</v>
      </c>
      <c r="C2725" s="1">
        <v>1</v>
      </c>
      <c r="D2725" s="1" t="s">
        <v>5987</v>
      </c>
      <c r="E2725" s="1" t="s">
        <v>4805</v>
      </c>
      <c r="F2725" s="1" t="s">
        <v>11057</v>
      </c>
      <c r="G2725" s="1" t="s">
        <v>5515</v>
      </c>
      <c r="O2725" s="1">
        <v>0</v>
      </c>
      <c r="P2725" s="1">
        <v>0</v>
      </c>
      <c r="Q2725" s="1">
        <v>0</v>
      </c>
      <c r="Z2725" s="1">
        <v>0</v>
      </c>
      <c r="AA2725" s="1">
        <v>2</v>
      </c>
      <c r="AB2725" s="1" t="s">
        <v>11058</v>
      </c>
      <c r="AC2725" s="1">
        <v>0</v>
      </c>
      <c r="AE2725" s="1">
        <v>0</v>
      </c>
      <c r="AG2725" s="1">
        <v>0</v>
      </c>
      <c r="AI2725" s="1">
        <v>111</v>
      </c>
      <c r="AJ2725" s="1">
        <v>133</v>
      </c>
      <c r="AK2725" s="1">
        <v>112</v>
      </c>
      <c r="AL2725" s="1">
        <v>118</v>
      </c>
      <c r="DR2725" s="1">
        <v>76</v>
      </c>
      <c r="DS2725" s="1">
        <v>88</v>
      </c>
      <c r="DT2725" s="1">
        <v>76</v>
      </c>
      <c r="DU2725" s="1">
        <v>70</v>
      </c>
      <c r="HC2725" s="1">
        <v>2</v>
      </c>
      <c r="HD2725" s="1">
        <v>2</v>
      </c>
      <c r="HV2725" s="1">
        <v>0</v>
      </c>
      <c r="HW2725" s="1">
        <v>0</v>
      </c>
      <c r="IP2725" s="1">
        <v>95</v>
      </c>
      <c r="IQ2725" s="1">
        <v>96</v>
      </c>
      <c r="IR2725" s="1">
        <v>97</v>
      </c>
      <c r="IS2725" s="1">
        <v>93</v>
      </c>
      <c r="IT2725" s="1">
        <v>93.5</v>
      </c>
      <c r="LX2725" s="1">
        <v>80</v>
      </c>
      <c r="LY2725" s="1">
        <v>81</v>
      </c>
      <c r="LZ2725" s="1">
        <v>83</v>
      </c>
      <c r="MA2725" s="1">
        <v>84</v>
      </c>
      <c r="PG2725" s="1">
        <v>18</v>
      </c>
      <c r="PH2725" s="1">
        <v>18</v>
      </c>
      <c r="PI2725" s="1">
        <v>20</v>
      </c>
      <c r="PJ2725" s="1">
        <v>18</v>
      </c>
      <c r="SP2725" s="1">
        <v>97.7</v>
      </c>
      <c r="SQ2725" s="1">
        <v>97.7</v>
      </c>
      <c r="SR2725" s="1">
        <v>97.5</v>
      </c>
      <c r="SS2725" s="1">
        <v>97.1</v>
      </c>
      <c r="VZ2725" s="1">
        <v>1</v>
      </c>
      <c r="WA2725" s="1">
        <v>1</v>
      </c>
      <c r="WQ2725" s="1">
        <v>0</v>
      </c>
      <c r="WR2725" s="1">
        <v>0</v>
      </c>
      <c r="WS2725" s="1">
        <v>0</v>
      </c>
      <c r="WT2725" s="1">
        <v>0</v>
      </c>
      <c r="WU2725" s="1">
        <v>0</v>
      </c>
      <c r="AAY2725" s="1">
        <v>28</v>
      </c>
      <c r="ABU2725" s="1">
        <v>138</v>
      </c>
      <c r="ABX2725" s="1">
        <v>4.5999999999999996</v>
      </c>
      <c r="ACA2725" s="1">
        <v>101</v>
      </c>
      <c r="ACD2725" s="1">
        <v>8.3000000000000007</v>
      </c>
      <c r="ACG2725" s="1">
        <v>96</v>
      </c>
      <c r="ACH2725" s="1">
        <v>132</v>
      </c>
      <c r="ACI2725" s="1">
        <v>200</v>
      </c>
      <c r="ACQ2725" s="1">
        <v>13</v>
      </c>
      <c r="ACT2725" s="1">
        <v>0.7</v>
      </c>
      <c r="ACW2725" s="1">
        <v>9</v>
      </c>
      <c r="AGS2725" s="1">
        <v>1</v>
      </c>
      <c r="AGT2725" s="1">
        <v>0</v>
      </c>
      <c r="AGU2725" s="1">
        <v>0</v>
      </c>
      <c r="AGV2725" s="1">
        <v>1</v>
      </c>
      <c r="AGW2725" s="1">
        <v>0</v>
      </c>
      <c r="AGX2725" s="1">
        <v>0</v>
      </c>
      <c r="AGY2725" s="1">
        <v>0</v>
      </c>
      <c r="AGZ2725" s="1">
        <v>0</v>
      </c>
      <c r="AHA2725" s="1">
        <v>0</v>
      </c>
      <c r="AHB2725" s="1">
        <v>0</v>
      </c>
      <c r="AHC2725" s="1">
        <v>1</v>
      </c>
      <c r="AHD2725" s="1">
        <v>0</v>
      </c>
      <c r="AHE2725" s="1">
        <v>0</v>
      </c>
      <c r="AHF2725" s="1">
        <v>0</v>
      </c>
      <c r="AHH2725" s="1">
        <v>0</v>
      </c>
      <c r="AHI2725" s="1">
        <v>0</v>
      </c>
      <c r="AHK2725" s="1">
        <v>0</v>
      </c>
      <c r="AHL2725" s="1">
        <v>0</v>
      </c>
      <c r="AHM2725" s="1">
        <v>0</v>
      </c>
      <c r="AHN2725" s="1">
        <v>0</v>
      </c>
      <c r="AHO2725" s="1">
        <v>0</v>
      </c>
      <c r="AHP2725" s="1">
        <v>0</v>
      </c>
      <c r="AHQ2725" s="1">
        <v>0</v>
      </c>
      <c r="AHR2725" s="1">
        <v>0</v>
      </c>
      <c r="AIM2725" s="1">
        <v>0</v>
      </c>
      <c r="AIN2725" s="1">
        <v>0</v>
      </c>
      <c r="AIO2725" s="1">
        <v>0</v>
      </c>
      <c r="AIP2725" s="1">
        <v>1</v>
      </c>
      <c r="AIQ2725" s="1">
        <v>1</v>
      </c>
      <c r="AIR2725" s="1">
        <v>1</v>
      </c>
      <c r="AIS2725" s="1">
        <v>1</v>
      </c>
      <c r="AIT2725" s="1">
        <v>2</v>
      </c>
      <c r="AIU2725" s="1">
        <v>0</v>
      </c>
      <c r="AIV2725" s="1">
        <v>0</v>
      </c>
      <c r="AIW2725" s="1">
        <v>0</v>
      </c>
      <c r="AIX2725" s="1">
        <v>45</v>
      </c>
      <c r="AIY2725" s="1">
        <v>88</v>
      </c>
    </row>
    <row r="2726" spans="1:939" s="1" customFormat="1">
      <c r="B2726" s="1">
        <v>3</v>
      </c>
      <c r="C2726" s="1">
        <v>1</v>
      </c>
      <c r="D2726" s="1" t="s">
        <v>7646</v>
      </c>
      <c r="O2726" s="1">
        <v>0</v>
      </c>
      <c r="Z2726" s="1">
        <v>0</v>
      </c>
      <c r="AA2726" s="1">
        <v>2</v>
      </c>
      <c r="AB2726" s="1" t="s">
        <v>11059</v>
      </c>
      <c r="AC2726" s="1">
        <v>2</v>
      </c>
      <c r="AD2726" s="1">
        <v>0</v>
      </c>
      <c r="AE2726" s="1">
        <v>1</v>
      </c>
      <c r="AF2726" s="1">
        <v>0</v>
      </c>
      <c r="AG2726" s="1">
        <v>1</v>
      </c>
      <c r="AI2726" s="1">
        <v>110</v>
      </c>
      <c r="AJ2726" s="1">
        <v>118</v>
      </c>
      <c r="DR2726" s="1">
        <v>60</v>
      </c>
      <c r="DS2726" s="1">
        <v>58</v>
      </c>
      <c r="HA2726" s="1">
        <v>2</v>
      </c>
      <c r="HB2726" s="1">
        <v>2</v>
      </c>
      <c r="HT2726" s="1">
        <v>0</v>
      </c>
      <c r="HU2726" s="1">
        <v>0</v>
      </c>
      <c r="IP2726" s="1">
        <v>97</v>
      </c>
      <c r="IQ2726" s="1">
        <v>95</v>
      </c>
      <c r="LX2726" s="1">
        <v>77</v>
      </c>
      <c r="LY2726" s="1">
        <v>82</v>
      </c>
      <c r="PG2726" s="1">
        <v>18</v>
      </c>
      <c r="PH2726" s="1">
        <v>16</v>
      </c>
      <c r="SP2726" s="1">
        <v>97.8</v>
      </c>
      <c r="SQ2726" s="1">
        <v>96</v>
      </c>
      <c r="VX2726" s="1">
        <v>1</v>
      </c>
      <c r="VY2726" s="1">
        <v>1</v>
      </c>
      <c r="WQ2726" s="1">
        <v>0</v>
      </c>
      <c r="WR2726" s="1">
        <v>0</v>
      </c>
      <c r="AGS2726" s="1">
        <v>1</v>
      </c>
      <c r="AGT2726" s="1">
        <v>0</v>
      </c>
      <c r="AGU2726" s="1">
        <v>0</v>
      </c>
      <c r="AGV2726" s="1">
        <v>1</v>
      </c>
      <c r="AGW2726" s="1">
        <v>0</v>
      </c>
      <c r="AGX2726" s="1">
        <v>0</v>
      </c>
      <c r="AGY2726" s="1">
        <v>0</v>
      </c>
      <c r="AGZ2726" s="1">
        <v>0</v>
      </c>
      <c r="AHA2726" s="1">
        <v>0</v>
      </c>
      <c r="AHB2726" s="1">
        <v>0</v>
      </c>
      <c r="AHC2726" s="1">
        <v>1</v>
      </c>
      <c r="AHD2726" s="1">
        <v>0</v>
      </c>
      <c r="AHE2726" s="1">
        <v>0</v>
      </c>
      <c r="AHF2726" s="1">
        <v>0</v>
      </c>
      <c r="AHH2726" s="1">
        <v>0</v>
      </c>
      <c r="AHI2726" s="1">
        <v>0</v>
      </c>
      <c r="AHK2726" s="1">
        <v>0</v>
      </c>
      <c r="AHL2726" s="1">
        <v>0</v>
      </c>
      <c r="AHM2726" s="1">
        <v>0</v>
      </c>
      <c r="AHN2726" s="1">
        <v>0</v>
      </c>
      <c r="AHO2726" s="1">
        <v>0</v>
      </c>
      <c r="AHP2726" s="1">
        <v>0</v>
      </c>
      <c r="AHQ2726" s="1">
        <v>0</v>
      </c>
      <c r="AHR2726" s="1">
        <v>0</v>
      </c>
      <c r="AIM2726" s="1">
        <v>0</v>
      </c>
      <c r="AIN2726" s="1">
        <v>0</v>
      </c>
      <c r="AIO2726" s="1">
        <v>0</v>
      </c>
      <c r="AIT2726" s="1">
        <v>2</v>
      </c>
      <c r="AIU2726" s="1">
        <v>2</v>
      </c>
      <c r="AIV2726" s="1">
        <v>0</v>
      </c>
      <c r="AIW2726" s="1">
        <v>0</v>
      </c>
      <c r="AIX2726" s="1">
        <v>32</v>
      </c>
      <c r="AIY2726" s="1">
        <v>25</v>
      </c>
      <c r="AJB2726" s="1">
        <v>32</v>
      </c>
      <c r="AJC2726" s="1">
        <v>25</v>
      </c>
    </row>
    <row r="2727" spans="1:939" s="80" customFormat="1">
      <c r="B2727" s="80">
        <v>4</v>
      </c>
      <c r="C2727" s="80">
        <v>0</v>
      </c>
      <c r="Z2727" s="80">
        <v>0</v>
      </c>
      <c r="AA2727" s="80">
        <v>2</v>
      </c>
      <c r="AB2727" s="80" t="s">
        <v>11060</v>
      </c>
      <c r="AC2727" s="80">
        <v>1</v>
      </c>
      <c r="AD2727" s="80">
        <v>0</v>
      </c>
      <c r="AE2727" s="80">
        <v>0</v>
      </c>
      <c r="AG2727" s="80">
        <v>0</v>
      </c>
      <c r="AI2727" s="80">
        <v>110</v>
      </c>
      <c r="DR2727" s="80">
        <v>70</v>
      </c>
      <c r="HA2727" s="80">
        <v>2</v>
      </c>
      <c r="HT2727" s="80">
        <v>0</v>
      </c>
      <c r="IP2727" s="80">
        <v>95</v>
      </c>
      <c r="LX2727" s="80">
        <v>85</v>
      </c>
      <c r="PG2727" s="80">
        <v>16</v>
      </c>
      <c r="SP2727" s="80">
        <v>96.8</v>
      </c>
      <c r="VX2727" s="80">
        <v>1</v>
      </c>
      <c r="WQ2727" s="80">
        <v>0</v>
      </c>
      <c r="AGS2727" s="80">
        <v>0</v>
      </c>
      <c r="AGT2727" s="80">
        <v>0</v>
      </c>
      <c r="AGU2727" s="80">
        <v>0</v>
      </c>
      <c r="AGV2727" s="80">
        <v>0</v>
      </c>
      <c r="AGW2727" s="80">
        <v>0</v>
      </c>
      <c r="AGX2727" s="80">
        <v>0</v>
      </c>
      <c r="AGY2727" s="80">
        <v>0</v>
      </c>
      <c r="AGZ2727" s="80">
        <v>0</v>
      </c>
      <c r="AHA2727" s="80">
        <v>0</v>
      </c>
      <c r="AHB2727" s="80">
        <v>0</v>
      </c>
      <c r="AHC2727" s="80">
        <v>1</v>
      </c>
      <c r="AHD2727" s="80">
        <v>0</v>
      </c>
      <c r="AHE2727" s="80">
        <v>0</v>
      </c>
      <c r="AHF2727" s="80">
        <v>0</v>
      </c>
      <c r="AHH2727" s="80">
        <v>0</v>
      </c>
      <c r="AHI2727" s="80">
        <v>0</v>
      </c>
      <c r="AHK2727" s="80">
        <v>0</v>
      </c>
      <c r="AHL2727" s="80">
        <v>0</v>
      </c>
      <c r="AHM2727" s="80">
        <v>0</v>
      </c>
      <c r="AHN2727" s="80">
        <v>0</v>
      </c>
      <c r="AHO2727" s="80">
        <v>0</v>
      </c>
      <c r="AHP2727" s="80">
        <v>0</v>
      </c>
      <c r="AHQ2727" s="80">
        <v>0</v>
      </c>
      <c r="AHR2727" s="80">
        <v>0</v>
      </c>
      <c r="AIM2727" s="80">
        <v>0</v>
      </c>
      <c r="AIN2727" s="80">
        <v>0</v>
      </c>
      <c r="AIO2727" s="80">
        <v>0</v>
      </c>
      <c r="AIT2727" s="80">
        <v>1</v>
      </c>
      <c r="AIU2727" s="80">
        <v>1</v>
      </c>
      <c r="AIV2727" s="80">
        <v>0</v>
      </c>
      <c r="AIW2727" s="80">
        <v>0</v>
      </c>
      <c r="AIX2727" s="80">
        <v>38</v>
      </c>
      <c r="AJB2727" s="80">
        <v>38</v>
      </c>
    </row>
    <row r="2728" spans="1:939" s="1" customFormat="1">
      <c r="A2728" s="1">
        <v>562</v>
      </c>
      <c r="B2728" s="1" t="s">
        <v>7502</v>
      </c>
      <c r="C2728" s="1">
        <v>0</v>
      </c>
      <c r="Z2728" s="1">
        <v>0</v>
      </c>
      <c r="AA2728" s="1">
        <v>2</v>
      </c>
      <c r="AB2728" s="1" t="s">
        <v>11061</v>
      </c>
      <c r="AC2728" s="1">
        <v>0</v>
      </c>
      <c r="AE2728" s="1">
        <v>0</v>
      </c>
      <c r="AG2728" s="1">
        <v>0</v>
      </c>
      <c r="AI2728" s="1">
        <v>134</v>
      </c>
      <c r="AJ2728" s="1">
        <v>122</v>
      </c>
      <c r="DR2728" s="1">
        <v>81</v>
      </c>
      <c r="DS2728" s="1">
        <v>71</v>
      </c>
      <c r="IP2728" s="1">
        <v>94</v>
      </c>
      <c r="IQ2728" s="1">
        <v>96</v>
      </c>
      <c r="LX2728" s="1">
        <v>110</v>
      </c>
      <c r="LY2728" s="1">
        <v>111</v>
      </c>
      <c r="PG2728" s="1">
        <v>16</v>
      </c>
      <c r="PH2728" s="1">
        <v>18</v>
      </c>
      <c r="SP2728" s="1">
        <v>99.5</v>
      </c>
      <c r="SQ2728" s="1">
        <v>98.7</v>
      </c>
      <c r="WQ2728" s="1">
        <v>0</v>
      </c>
      <c r="WR2728" s="1">
        <v>0</v>
      </c>
      <c r="AAY2728" s="1">
        <v>26</v>
      </c>
      <c r="ABH2728" s="1">
        <v>1.5</v>
      </c>
      <c r="ABJ2728" s="1">
        <v>2.2000000000000002</v>
      </c>
      <c r="ABU2728" s="1">
        <v>140</v>
      </c>
      <c r="ABX2728" s="1">
        <v>3.9</v>
      </c>
      <c r="ACA2728" s="1">
        <v>102</v>
      </c>
      <c r="ACD2728" s="1">
        <v>9.3000000000000007</v>
      </c>
      <c r="ACG2728" s="1">
        <v>99</v>
      </c>
      <c r="ACH2728" s="1">
        <v>90</v>
      </c>
      <c r="ACQ2728" s="1">
        <v>14</v>
      </c>
      <c r="ACT2728" s="1">
        <v>0.74</v>
      </c>
      <c r="ACW2728" s="1">
        <v>12</v>
      </c>
      <c r="AEV2728" s="1">
        <v>0</v>
      </c>
      <c r="AFY2728" s="1">
        <v>0</v>
      </c>
      <c r="AGS2728" s="1">
        <v>1</v>
      </c>
      <c r="AGT2728" s="1">
        <v>0</v>
      </c>
      <c r="AGU2728" s="1">
        <v>0</v>
      </c>
      <c r="AGV2728" s="1">
        <v>1</v>
      </c>
      <c r="AGW2728" s="1">
        <v>0</v>
      </c>
      <c r="AGX2728" s="1">
        <v>0</v>
      </c>
      <c r="AGY2728" s="1">
        <v>0</v>
      </c>
      <c r="AGZ2728" s="1">
        <v>0</v>
      </c>
      <c r="AHA2728" s="1">
        <v>0</v>
      </c>
      <c r="AHB2728" s="1">
        <v>0</v>
      </c>
      <c r="AHC2728" s="1">
        <v>0</v>
      </c>
      <c r="AHD2728" s="1">
        <v>0</v>
      </c>
      <c r="AHE2728" s="1">
        <v>0</v>
      </c>
      <c r="AHF2728" s="1">
        <v>0</v>
      </c>
      <c r="AHH2728" s="1">
        <v>0</v>
      </c>
      <c r="AHI2728" s="1">
        <v>0</v>
      </c>
      <c r="AHK2728" s="1">
        <v>0</v>
      </c>
      <c r="AHL2728" s="1">
        <v>0</v>
      </c>
      <c r="AHM2728" s="1">
        <v>0</v>
      </c>
      <c r="AHN2728" s="1">
        <v>0</v>
      </c>
      <c r="AHO2728" s="1">
        <v>0</v>
      </c>
      <c r="AHP2728" s="1">
        <v>0</v>
      </c>
      <c r="AHQ2728" s="1">
        <v>0</v>
      </c>
      <c r="AIM2728" s="1">
        <v>2</v>
      </c>
      <c r="AIN2728" s="1">
        <v>0</v>
      </c>
      <c r="AIO2728" s="1">
        <v>0</v>
      </c>
      <c r="AIT2728" s="1">
        <v>0</v>
      </c>
      <c r="AIU2728" s="1">
        <v>0</v>
      </c>
      <c r="AIV2728" s="1">
        <v>0</v>
      </c>
      <c r="AIW2728" s="1">
        <v>0</v>
      </c>
    </row>
    <row r="2729" spans="1:939" s="1" customFormat="1">
      <c r="B2729" s="1">
        <v>2</v>
      </c>
      <c r="C2729" s="1">
        <v>0</v>
      </c>
      <c r="Z2729" s="1">
        <v>0</v>
      </c>
      <c r="AA2729" s="1">
        <v>2</v>
      </c>
      <c r="AB2729" s="1" t="s">
        <v>11062</v>
      </c>
      <c r="AC2729" s="1">
        <v>0</v>
      </c>
      <c r="AE2729" s="1">
        <v>0</v>
      </c>
      <c r="AG2729" s="1">
        <v>0</v>
      </c>
      <c r="AI2729" s="1">
        <v>107</v>
      </c>
      <c r="AJ2729" s="1">
        <v>123</v>
      </c>
      <c r="AL2729" s="1">
        <v>128</v>
      </c>
      <c r="DR2729" s="1">
        <v>70</v>
      </c>
      <c r="DS2729" s="1">
        <v>77</v>
      </c>
      <c r="DU2729" s="1">
        <v>90</v>
      </c>
      <c r="HD2729" s="1">
        <v>2</v>
      </c>
      <c r="HW2729" s="1">
        <v>0</v>
      </c>
      <c r="IP2729" s="1">
        <v>97</v>
      </c>
      <c r="IQ2729" s="1">
        <v>97</v>
      </c>
      <c r="IS2729" s="1">
        <v>96</v>
      </c>
      <c r="LX2729" s="1">
        <v>88</v>
      </c>
      <c r="LY2729" s="1">
        <v>83</v>
      </c>
      <c r="LZ2729" s="1">
        <v>90</v>
      </c>
      <c r="MA2729" s="1">
        <v>99</v>
      </c>
      <c r="PG2729" s="1">
        <v>18</v>
      </c>
      <c r="PH2729" s="1">
        <v>18</v>
      </c>
      <c r="PI2729" s="1">
        <v>18</v>
      </c>
      <c r="PJ2729" s="1">
        <v>19</v>
      </c>
      <c r="SP2729" s="1">
        <v>97.7</v>
      </c>
      <c r="SQ2729" s="1">
        <v>98.2</v>
      </c>
      <c r="SS2729" s="1">
        <v>98.6</v>
      </c>
      <c r="WA2729" s="1">
        <v>0</v>
      </c>
      <c r="WQ2729" s="1">
        <v>0</v>
      </c>
      <c r="WR2729" s="1">
        <v>0</v>
      </c>
      <c r="WT2729" s="1">
        <v>0</v>
      </c>
      <c r="AAY2729" s="1">
        <v>27</v>
      </c>
      <c r="ABB2729" s="1">
        <v>10.8</v>
      </c>
      <c r="ABE2729" s="1">
        <v>33.9</v>
      </c>
      <c r="ABH2729" s="1">
        <v>1.4</v>
      </c>
      <c r="ABM2729" s="1">
        <v>18.04</v>
      </c>
      <c r="ABO2729" s="1">
        <v>281</v>
      </c>
      <c r="ABU2729" s="1">
        <v>144</v>
      </c>
      <c r="ABX2729" s="1">
        <v>3.9</v>
      </c>
      <c r="ACA2729" s="1">
        <v>107</v>
      </c>
      <c r="ACD2729" s="1">
        <v>9.6</v>
      </c>
      <c r="ACG2729" s="1">
        <v>95</v>
      </c>
      <c r="ACH2729" s="1">
        <v>106</v>
      </c>
      <c r="ACQ2729" s="1">
        <v>14</v>
      </c>
      <c r="ACT2729" s="1">
        <v>0.7</v>
      </c>
      <c r="ACW2729" s="1">
        <v>10</v>
      </c>
      <c r="ACZ2729" s="1">
        <v>7.2</v>
      </c>
      <c r="ADB2729" s="1">
        <v>3</v>
      </c>
      <c r="ADD2729" s="1">
        <v>0.6</v>
      </c>
      <c r="ADF2729" s="1">
        <v>4.2</v>
      </c>
      <c r="ADH2729" s="1">
        <v>125</v>
      </c>
      <c r="ADJ2729" s="1">
        <v>15</v>
      </c>
      <c r="ADL2729" s="1">
        <v>14</v>
      </c>
      <c r="ADR2729" s="1">
        <v>2.2000000000000002</v>
      </c>
      <c r="AGS2729" s="1">
        <v>1</v>
      </c>
      <c r="AGT2729" s="1">
        <v>0</v>
      </c>
      <c r="AGU2729" s="1">
        <v>0</v>
      </c>
      <c r="AGV2729" s="1">
        <v>1</v>
      </c>
      <c r="AGW2729" s="1">
        <v>0</v>
      </c>
      <c r="AGX2729" s="1">
        <v>0</v>
      </c>
      <c r="AGY2729" s="1">
        <v>0</v>
      </c>
      <c r="AGZ2729" s="1">
        <v>0</v>
      </c>
      <c r="AHA2729" s="1">
        <v>0</v>
      </c>
      <c r="AHB2729" s="1">
        <v>0</v>
      </c>
      <c r="AHC2729" s="1">
        <v>1</v>
      </c>
      <c r="AHD2729" s="1">
        <v>0</v>
      </c>
      <c r="AHE2729" s="1">
        <v>0</v>
      </c>
      <c r="AHF2729" s="1">
        <v>0</v>
      </c>
      <c r="AHH2729" s="1">
        <v>0</v>
      </c>
      <c r="AHI2729" s="1">
        <v>0</v>
      </c>
      <c r="AHK2729" s="1">
        <v>0</v>
      </c>
      <c r="AHL2729" s="1">
        <v>0</v>
      </c>
      <c r="AHM2729" s="1">
        <v>0</v>
      </c>
      <c r="AHN2729" s="1">
        <v>0</v>
      </c>
      <c r="AHO2729" s="1">
        <v>0</v>
      </c>
      <c r="AHP2729" s="1">
        <v>0</v>
      </c>
      <c r="AHQ2729" s="1">
        <v>0</v>
      </c>
      <c r="AHR2729" s="1">
        <v>0</v>
      </c>
      <c r="AIN2729" s="1">
        <v>0</v>
      </c>
      <c r="AIO2729" s="1">
        <v>0</v>
      </c>
      <c r="AIP2729" s="1">
        <v>1</v>
      </c>
      <c r="AIQ2729" s="1">
        <v>1</v>
      </c>
      <c r="AIR2729" s="1">
        <v>1</v>
      </c>
      <c r="AIS2729" s="1">
        <v>1</v>
      </c>
      <c r="AIT2729" s="1">
        <v>1</v>
      </c>
      <c r="AIU2729" s="1">
        <v>0</v>
      </c>
      <c r="AIV2729" s="1">
        <v>0</v>
      </c>
      <c r="AIW2729" s="1">
        <v>0</v>
      </c>
      <c r="AIX2729" s="1">
        <v>44</v>
      </c>
    </row>
    <row r="2730" spans="1:939" s="1" customFormat="1">
      <c r="B2730" s="1">
        <v>3</v>
      </c>
      <c r="C2730" s="1">
        <v>0</v>
      </c>
      <c r="Z2730" s="1">
        <v>0</v>
      </c>
      <c r="AA2730" s="1">
        <v>2</v>
      </c>
      <c r="AB2730" s="1" t="s">
        <v>11063</v>
      </c>
      <c r="AC2730" s="1">
        <v>0</v>
      </c>
      <c r="AE2730" s="1">
        <v>0</v>
      </c>
      <c r="AG2730" s="1">
        <v>0</v>
      </c>
      <c r="AI2730" s="1">
        <v>148</v>
      </c>
      <c r="AJ2730" s="1">
        <v>138</v>
      </c>
      <c r="DR2730" s="1">
        <v>92</v>
      </c>
      <c r="DS2730" s="1">
        <v>88</v>
      </c>
      <c r="HA2730" s="1">
        <v>2</v>
      </c>
      <c r="HB2730" s="1">
        <v>2</v>
      </c>
      <c r="HT2730" s="1">
        <v>0</v>
      </c>
      <c r="HU2730" s="1">
        <v>0</v>
      </c>
      <c r="IP2730" s="1">
        <v>99</v>
      </c>
      <c r="IQ2730" s="1">
        <v>98</v>
      </c>
      <c r="LX2730" s="1">
        <v>84</v>
      </c>
      <c r="LY2730" s="1">
        <v>86</v>
      </c>
      <c r="PG2730" s="1">
        <v>14</v>
      </c>
      <c r="PH2730" s="1">
        <v>14</v>
      </c>
      <c r="SP2730" s="1">
        <v>99.1</v>
      </c>
      <c r="SQ2730" s="1">
        <v>97.3</v>
      </c>
      <c r="VX2730" s="1">
        <v>1</v>
      </c>
      <c r="VY2730" s="1">
        <v>1</v>
      </c>
      <c r="WQ2730" s="1">
        <v>0</v>
      </c>
      <c r="WR2730" s="1">
        <v>0</v>
      </c>
      <c r="ABH2730" s="1">
        <v>1.1000000000000001</v>
      </c>
      <c r="AGS2730" s="1">
        <v>1</v>
      </c>
      <c r="AGT2730" s="1">
        <v>0</v>
      </c>
      <c r="AGU2730" s="1">
        <v>0</v>
      </c>
      <c r="AGV2730" s="1">
        <v>1</v>
      </c>
      <c r="AGW2730" s="1">
        <v>0</v>
      </c>
      <c r="AGX2730" s="1">
        <v>0</v>
      </c>
      <c r="AGY2730" s="1">
        <v>0</v>
      </c>
      <c r="AGZ2730" s="1">
        <v>1</v>
      </c>
      <c r="AHA2730" s="1">
        <v>0</v>
      </c>
      <c r="AHB2730" s="1">
        <v>0</v>
      </c>
      <c r="AHC2730" s="1">
        <v>1</v>
      </c>
      <c r="AHD2730" s="1">
        <v>0</v>
      </c>
      <c r="AHE2730" s="1">
        <v>0</v>
      </c>
      <c r="AHF2730" s="1">
        <v>0</v>
      </c>
      <c r="AHH2730" s="1">
        <v>0</v>
      </c>
      <c r="AHI2730" s="1">
        <v>0</v>
      </c>
      <c r="AHK2730" s="1">
        <v>0</v>
      </c>
      <c r="AHL2730" s="1">
        <v>0</v>
      </c>
      <c r="AHM2730" s="1">
        <v>0</v>
      </c>
      <c r="AHN2730" s="1">
        <v>0</v>
      </c>
      <c r="AHO2730" s="1">
        <v>0</v>
      </c>
      <c r="AHP2730" s="1">
        <v>0</v>
      </c>
      <c r="AHQ2730" s="1">
        <v>0</v>
      </c>
      <c r="AHR2730" s="1">
        <v>0</v>
      </c>
      <c r="AIN2730" s="1">
        <v>0</v>
      </c>
      <c r="AIO2730" s="1">
        <v>0</v>
      </c>
      <c r="AIT2730" s="1">
        <v>2</v>
      </c>
      <c r="AIU2730" s="1">
        <v>0</v>
      </c>
      <c r="AIV2730" s="1">
        <v>0</v>
      </c>
      <c r="AIW2730" s="1">
        <v>0</v>
      </c>
      <c r="AIX2730" s="1">
        <v>28</v>
      </c>
      <c r="AIY2730" s="1">
        <v>29</v>
      </c>
    </row>
    <row r="2731" spans="1:939" s="80" customFormat="1">
      <c r="B2731" s="80">
        <v>4</v>
      </c>
      <c r="C2731" s="80">
        <v>1</v>
      </c>
      <c r="D2731" s="80" t="s">
        <v>7703</v>
      </c>
      <c r="O2731" s="80">
        <v>0</v>
      </c>
      <c r="Z2731" s="80">
        <v>0</v>
      </c>
      <c r="AA2731" s="80">
        <v>2</v>
      </c>
      <c r="AB2731" s="80" t="s">
        <v>11064</v>
      </c>
      <c r="AC2731" s="80">
        <v>0</v>
      </c>
      <c r="AE2731" s="80">
        <v>0</v>
      </c>
      <c r="AG2731" s="80">
        <v>0</v>
      </c>
      <c r="AI2731" s="80">
        <v>158</v>
      </c>
      <c r="DR2731" s="80">
        <v>88</v>
      </c>
      <c r="HA2731" s="80">
        <v>2</v>
      </c>
      <c r="HT2731" s="80">
        <v>0</v>
      </c>
      <c r="IP2731" s="80">
        <v>98</v>
      </c>
      <c r="LX2731" s="80">
        <v>72</v>
      </c>
      <c r="PG2731" s="80">
        <v>16</v>
      </c>
      <c r="SP2731" s="80">
        <v>97.3</v>
      </c>
      <c r="VX2731" s="80">
        <v>1</v>
      </c>
      <c r="WQ2731" s="80">
        <v>0</v>
      </c>
      <c r="AGS2731" s="80">
        <v>0</v>
      </c>
      <c r="AGT2731" s="80">
        <v>0</v>
      </c>
      <c r="AGU2731" s="80">
        <v>0</v>
      </c>
      <c r="AGV2731" s="80">
        <v>0</v>
      </c>
      <c r="AGW2731" s="80">
        <v>0</v>
      </c>
      <c r="AGX2731" s="80">
        <v>0</v>
      </c>
      <c r="AGY2731" s="80">
        <v>0</v>
      </c>
      <c r="AGZ2731" s="80">
        <v>0</v>
      </c>
      <c r="AHA2731" s="80">
        <v>0</v>
      </c>
      <c r="AHB2731" s="80">
        <v>0</v>
      </c>
      <c r="AHC2731" s="80">
        <v>1</v>
      </c>
      <c r="AHD2731" s="80">
        <v>0</v>
      </c>
      <c r="AHE2731" s="80">
        <v>0</v>
      </c>
      <c r="AHF2731" s="80">
        <v>0</v>
      </c>
      <c r="AHH2731" s="80">
        <v>0</v>
      </c>
      <c r="AHI2731" s="80">
        <v>0</v>
      </c>
      <c r="AHK2731" s="80">
        <v>0</v>
      </c>
      <c r="AHL2731" s="80">
        <v>0</v>
      </c>
      <c r="AHM2731" s="80">
        <v>0</v>
      </c>
      <c r="AHN2731" s="80">
        <v>0</v>
      </c>
      <c r="AHO2731" s="80">
        <v>0</v>
      </c>
      <c r="AHP2731" s="80">
        <v>0</v>
      </c>
      <c r="AHQ2731" s="80">
        <v>0</v>
      </c>
      <c r="AHR2731" s="80">
        <v>0</v>
      </c>
      <c r="AIN2731" s="80">
        <v>0</v>
      </c>
      <c r="AIO2731" s="80">
        <v>0</v>
      </c>
      <c r="AIT2731" s="80">
        <v>1</v>
      </c>
      <c r="AIU2731" s="80">
        <v>0</v>
      </c>
      <c r="AIV2731" s="80">
        <v>0</v>
      </c>
      <c r="AIW2731" s="80">
        <v>0</v>
      </c>
      <c r="AIX2731" s="80">
        <v>28</v>
      </c>
    </row>
    <row r="2732" spans="1:939" s="1" customFormat="1">
      <c r="A2732" s="1">
        <v>563</v>
      </c>
      <c r="B2732" s="1">
        <v>1</v>
      </c>
      <c r="C2732" s="1">
        <v>1</v>
      </c>
      <c r="D2732" s="1" t="s">
        <v>9269</v>
      </c>
      <c r="O2732" s="1">
        <v>0</v>
      </c>
      <c r="Z2732" s="1">
        <v>0</v>
      </c>
      <c r="AA2732" s="1">
        <v>2</v>
      </c>
      <c r="AB2732" s="1" t="s">
        <v>11065</v>
      </c>
      <c r="AC2732" s="1">
        <v>0</v>
      </c>
      <c r="AE2732" s="1">
        <v>6</v>
      </c>
      <c r="AF2732" s="1">
        <v>0</v>
      </c>
      <c r="AG2732" s="1">
        <v>0</v>
      </c>
      <c r="AI2732" s="1">
        <v>148</v>
      </c>
      <c r="DR2732" s="1">
        <v>86</v>
      </c>
      <c r="HA2732" s="1">
        <v>0</v>
      </c>
      <c r="HT2732" s="1">
        <v>0</v>
      </c>
      <c r="IP2732" s="1">
        <v>97</v>
      </c>
      <c r="LX2732" s="1">
        <v>90</v>
      </c>
      <c r="PG2732" s="1">
        <v>20</v>
      </c>
      <c r="SP2732" s="1">
        <v>98.6</v>
      </c>
      <c r="VX2732" s="1">
        <v>1</v>
      </c>
      <c r="WQ2732" s="1">
        <v>0</v>
      </c>
      <c r="AGS2732" s="1">
        <v>0</v>
      </c>
      <c r="AGT2732" s="1">
        <v>0</v>
      </c>
      <c r="AGU2732" s="1">
        <v>0</v>
      </c>
      <c r="AGV2732" s="1">
        <v>0</v>
      </c>
      <c r="AGW2732" s="1">
        <v>0</v>
      </c>
      <c r="AGX2732" s="1">
        <v>1</v>
      </c>
      <c r="AGY2732" s="1">
        <v>0</v>
      </c>
      <c r="AGZ2732" s="1">
        <v>0</v>
      </c>
      <c r="AHA2732" s="1">
        <v>0</v>
      </c>
      <c r="AHB2732" s="1">
        <v>0</v>
      </c>
      <c r="AHC2732" s="1">
        <v>1</v>
      </c>
      <c r="AHD2732" s="1">
        <v>0</v>
      </c>
      <c r="AHE2732" s="1">
        <v>0</v>
      </c>
      <c r="AHF2732" s="1">
        <v>0</v>
      </c>
      <c r="AHH2732" s="1">
        <v>0</v>
      </c>
      <c r="AHI2732" s="1">
        <v>0</v>
      </c>
      <c r="AHK2732" s="1">
        <v>0</v>
      </c>
      <c r="AHL2732" s="1">
        <v>0</v>
      </c>
      <c r="AHM2732" s="1">
        <v>0</v>
      </c>
      <c r="AHN2732" s="1">
        <v>0</v>
      </c>
      <c r="AHO2732" s="1">
        <v>0</v>
      </c>
      <c r="AHP2732" s="1">
        <v>0</v>
      </c>
      <c r="AHQ2732" s="1">
        <v>0</v>
      </c>
      <c r="AHR2732" s="1">
        <v>0</v>
      </c>
      <c r="AIM2732" s="1">
        <v>2</v>
      </c>
      <c r="AIN2732" s="1">
        <v>0</v>
      </c>
      <c r="AIO2732" s="1">
        <v>0</v>
      </c>
      <c r="AIP2732" s="1">
        <v>1</v>
      </c>
      <c r="AIQ2732" s="1">
        <v>1</v>
      </c>
      <c r="AIR2732" s="1">
        <v>1</v>
      </c>
      <c r="AIS2732" s="1">
        <v>1</v>
      </c>
      <c r="AIT2732" s="1">
        <v>1</v>
      </c>
      <c r="AIU2732" s="1">
        <v>0</v>
      </c>
      <c r="AIV2732" s="1">
        <v>1</v>
      </c>
      <c r="AIW2732" s="1">
        <v>0</v>
      </c>
      <c r="AIX2732" s="1">
        <v>51</v>
      </c>
    </row>
    <row r="2733" spans="1:939" s="1" customFormat="1">
      <c r="B2733" s="1">
        <v>2</v>
      </c>
      <c r="C2733" s="1">
        <v>1</v>
      </c>
      <c r="D2733" s="1" t="s">
        <v>7525</v>
      </c>
      <c r="E2733" s="1" t="s">
        <v>11066</v>
      </c>
      <c r="F2733" s="1" t="s">
        <v>7736</v>
      </c>
      <c r="O2733" s="1">
        <v>0</v>
      </c>
      <c r="P2733" s="1">
        <v>0</v>
      </c>
      <c r="Q2733" s="1">
        <v>0</v>
      </c>
      <c r="Z2733" s="1">
        <v>0</v>
      </c>
      <c r="AA2733" s="1">
        <v>0</v>
      </c>
      <c r="AB2733" s="1" t="s">
        <v>11067</v>
      </c>
      <c r="AC2733" s="1">
        <v>0</v>
      </c>
      <c r="AE2733" s="1">
        <v>23</v>
      </c>
      <c r="AF2733" s="1">
        <v>1</v>
      </c>
      <c r="AG2733" s="1">
        <v>0</v>
      </c>
      <c r="AI2733" s="1">
        <v>122</v>
      </c>
      <c r="AK2733" s="1">
        <v>114</v>
      </c>
      <c r="DR2733" s="1">
        <v>78</v>
      </c>
      <c r="DT2733" s="1">
        <v>62</v>
      </c>
      <c r="HA2733" s="1">
        <v>0</v>
      </c>
      <c r="HC2733" s="1">
        <v>0</v>
      </c>
      <c r="HT2733" s="1">
        <v>0</v>
      </c>
      <c r="HV2733" s="1">
        <v>0</v>
      </c>
      <c r="IP2733" s="1">
        <v>95</v>
      </c>
      <c r="IQ2733" s="1">
        <v>92.5</v>
      </c>
      <c r="IR2733" s="1">
        <v>96</v>
      </c>
      <c r="LX2733" s="1">
        <v>97</v>
      </c>
      <c r="LY2733" s="1">
        <v>110</v>
      </c>
      <c r="LZ2733" s="1">
        <v>92</v>
      </c>
      <c r="PG2733" s="1">
        <v>25</v>
      </c>
      <c r="PH2733" s="1">
        <v>28</v>
      </c>
      <c r="PI2733" s="1">
        <v>25</v>
      </c>
      <c r="SP2733" s="1">
        <v>97.7</v>
      </c>
      <c r="SQ2733" s="1">
        <v>97.8</v>
      </c>
      <c r="VX2733" s="1">
        <v>1</v>
      </c>
      <c r="VY2733" s="1">
        <v>1</v>
      </c>
      <c r="WQ2733" s="1">
        <v>0</v>
      </c>
      <c r="WR2733" s="1">
        <v>0</v>
      </c>
      <c r="WS2733" s="1">
        <v>0</v>
      </c>
      <c r="AGS2733" s="1">
        <v>0</v>
      </c>
      <c r="AGT2733" s="1">
        <v>0</v>
      </c>
      <c r="AGU2733" s="1">
        <v>0</v>
      </c>
      <c r="AGV2733" s="1">
        <v>0</v>
      </c>
      <c r="AGW2733" s="1">
        <v>0</v>
      </c>
      <c r="AGX2733" s="1">
        <v>1</v>
      </c>
      <c r="AGY2733" s="1">
        <v>0</v>
      </c>
      <c r="AGZ2733" s="1">
        <v>0</v>
      </c>
      <c r="AHA2733" s="1">
        <v>0</v>
      </c>
      <c r="AHB2733" s="1">
        <v>0</v>
      </c>
      <c r="AHC2733" s="1">
        <v>1</v>
      </c>
      <c r="AHD2733" s="1">
        <v>0</v>
      </c>
      <c r="AHE2733" s="1">
        <v>0</v>
      </c>
      <c r="AHF2733" s="1">
        <v>0</v>
      </c>
      <c r="AHH2733" s="1">
        <v>0</v>
      </c>
      <c r="AHI2733" s="1">
        <v>0</v>
      </c>
      <c r="AHK2733" s="1">
        <v>0</v>
      </c>
      <c r="AHL2733" s="1">
        <v>0</v>
      </c>
      <c r="AHM2733" s="1">
        <v>0</v>
      </c>
      <c r="AHN2733" s="1">
        <v>0</v>
      </c>
      <c r="AHO2733" s="1">
        <v>0</v>
      </c>
      <c r="AHP2733" s="1">
        <v>0</v>
      </c>
      <c r="AHQ2733" s="1">
        <v>0</v>
      </c>
      <c r="AHR2733" s="1">
        <v>4</v>
      </c>
      <c r="AIN2733" s="1">
        <v>0</v>
      </c>
      <c r="AIO2733" s="1">
        <v>0</v>
      </c>
      <c r="AIT2733" s="1">
        <v>2</v>
      </c>
      <c r="AIU2733" s="1">
        <v>0</v>
      </c>
      <c r="AIV2733" s="1">
        <v>0</v>
      </c>
      <c r="AIW2733" s="1">
        <v>0</v>
      </c>
      <c r="AIX2733" s="1">
        <v>37</v>
      </c>
      <c r="AIY2733" s="1">
        <v>63</v>
      </c>
    </row>
    <row r="2734" spans="1:939" s="1" customFormat="1">
      <c r="B2734" s="1">
        <v>3</v>
      </c>
      <c r="C2734" s="1">
        <v>0</v>
      </c>
      <c r="Z2734" s="1">
        <v>0</v>
      </c>
      <c r="AA2734" s="1">
        <v>2</v>
      </c>
      <c r="AB2734" s="1" t="s">
        <v>11068</v>
      </c>
      <c r="AC2734" s="1">
        <v>0</v>
      </c>
      <c r="AE2734" s="1">
        <v>1</v>
      </c>
      <c r="AF2734" s="1">
        <v>0</v>
      </c>
      <c r="AG2734" s="1">
        <v>0</v>
      </c>
      <c r="AI2734" s="1">
        <v>142</v>
      </c>
      <c r="AJ2734" s="1">
        <v>132</v>
      </c>
      <c r="DR2734" s="1">
        <v>82</v>
      </c>
      <c r="DS2734" s="1">
        <v>90</v>
      </c>
      <c r="HA2734" s="1">
        <v>0</v>
      </c>
      <c r="HB2734" s="1">
        <v>0</v>
      </c>
      <c r="HT2734" s="1">
        <v>0</v>
      </c>
      <c r="HU2734" s="1">
        <v>0</v>
      </c>
      <c r="IP2734" s="1">
        <v>100</v>
      </c>
      <c r="IQ2734" s="1">
        <v>98</v>
      </c>
      <c r="LX2734" s="1">
        <v>90</v>
      </c>
      <c r="LY2734" s="1">
        <v>84</v>
      </c>
      <c r="PG2734" s="1">
        <v>21</v>
      </c>
      <c r="PH2734" s="1">
        <v>19</v>
      </c>
      <c r="SP2734" s="1">
        <v>97.1</v>
      </c>
      <c r="SQ2734" s="1">
        <v>99.1</v>
      </c>
      <c r="VX2734" s="1">
        <v>0</v>
      </c>
      <c r="VY2734" s="1">
        <v>1</v>
      </c>
      <c r="WQ2734" s="1">
        <v>0</v>
      </c>
      <c r="WR2734" s="1">
        <v>0</v>
      </c>
      <c r="AGS2734" s="1">
        <v>0</v>
      </c>
      <c r="AGT2734" s="1">
        <v>0</v>
      </c>
      <c r="AGU2734" s="1">
        <v>0</v>
      </c>
      <c r="AGV2734" s="1">
        <v>0</v>
      </c>
      <c r="AGW2734" s="1">
        <v>0</v>
      </c>
      <c r="AGX2734" s="1">
        <v>1</v>
      </c>
      <c r="AGY2734" s="1">
        <v>0</v>
      </c>
      <c r="AGZ2734" s="1">
        <v>0</v>
      </c>
      <c r="AHA2734" s="1">
        <v>0</v>
      </c>
      <c r="AHB2734" s="1">
        <v>0</v>
      </c>
      <c r="AHC2734" s="1">
        <v>1</v>
      </c>
      <c r="AHD2734" s="1">
        <v>0</v>
      </c>
      <c r="AHE2734" s="1">
        <v>0</v>
      </c>
      <c r="AHF2734" s="1">
        <v>0</v>
      </c>
      <c r="AHH2734" s="1">
        <v>0</v>
      </c>
      <c r="AHI2734" s="1">
        <v>0</v>
      </c>
      <c r="AHK2734" s="1">
        <v>0</v>
      </c>
      <c r="AHL2734" s="1">
        <v>0</v>
      </c>
      <c r="AHM2734" s="1">
        <v>0</v>
      </c>
      <c r="AHN2734" s="1">
        <v>0</v>
      </c>
      <c r="AHO2734" s="1">
        <v>0</v>
      </c>
      <c r="AHP2734" s="1">
        <v>0</v>
      </c>
      <c r="AHQ2734" s="1">
        <v>0</v>
      </c>
      <c r="AHR2734" s="1">
        <v>2</v>
      </c>
      <c r="AIN2734" s="1">
        <v>0</v>
      </c>
      <c r="AIO2734" s="1">
        <v>0</v>
      </c>
      <c r="AIT2734" s="1">
        <v>0</v>
      </c>
      <c r="AIU2734" s="1">
        <v>2</v>
      </c>
      <c r="AIV2734" s="1">
        <v>0</v>
      </c>
      <c r="AIW2734" s="1">
        <v>0</v>
      </c>
      <c r="AJB2734" s="1">
        <v>25</v>
      </c>
      <c r="AJC2734" s="1">
        <v>50</v>
      </c>
    </row>
    <row r="2735" spans="1:939" s="1" customFormat="1">
      <c r="B2735" s="1">
        <v>4</v>
      </c>
      <c r="C2735" s="1">
        <v>0</v>
      </c>
      <c r="Z2735" s="1">
        <v>0</v>
      </c>
      <c r="AA2735" s="1">
        <v>2</v>
      </c>
      <c r="AB2735" s="1" t="s">
        <v>11069</v>
      </c>
      <c r="AE2735" s="1">
        <v>1</v>
      </c>
      <c r="AF2735" s="1">
        <v>0</v>
      </c>
      <c r="AI2735" s="1">
        <v>122</v>
      </c>
      <c r="AJ2735" s="1">
        <v>124</v>
      </c>
      <c r="DR2735" s="1">
        <v>92</v>
      </c>
      <c r="DS2735" s="1">
        <v>90</v>
      </c>
      <c r="HA2735" s="1">
        <v>2</v>
      </c>
      <c r="HB2735" s="1">
        <v>2</v>
      </c>
      <c r="HT2735" s="1">
        <v>0</v>
      </c>
      <c r="HU2735" s="1">
        <v>0</v>
      </c>
      <c r="IP2735" s="1">
        <v>97</v>
      </c>
      <c r="IQ2735" s="1">
        <v>97</v>
      </c>
      <c r="LX2735" s="1">
        <v>88</v>
      </c>
      <c r="LY2735" s="1">
        <v>92</v>
      </c>
      <c r="PG2735" s="1">
        <v>18</v>
      </c>
      <c r="PH2735" s="1">
        <v>18</v>
      </c>
      <c r="SP2735" s="1">
        <v>98.4</v>
      </c>
      <c r="SQ2735" s="1">
        <v>99.3</v>
      </c>
      <c r="VX2735" s="1">
        <v>1</v>
      </c>
      <c r="VY2735" s="1">
        <v>1</v>
      </c>
      <c r="WQ2735" s="1">
        <v>0</v>
      </c>
      <c r="WR2735" s="1">
        <v>0</v>
      </c>
      <c r="AGS2735" s="1">
        <v>0</v>
      </c>
      <c r="AGT2735" s="1">
        <v>0</v>
      </c>
      <c r="AGU2735" s="1">
        <v>0</v>
      </c>
      <c r="AGV2735" s="1">
        <v>0</v>
      </c>
      <c r="AGW2735" s="1">
        <v>0</v>
      </c>
      <c r="AGX2735" s="1">
        <v>1</v>
      </c>
      <c r="AGY2735" s="1">
        <v>0</v>
      </c>
      <c r="AGZ2735" s="1">
        <v>0</v>
      </c>
      <c r="AHA2735" s="1">
        <v>0</v>
      </c>
      <c r="AHB2735" s="1">
        <v>0</v>
      </c>
      <c r="AHC2735" s="1">
        <v>1</v>
      </c>
      <c r="AHD2735" s="1">
        <v>0</v>
      </c>
      <c r="AHE2735" s="1">
        <v>0</v>
      </c>
      <c r="AHF2735" s="1">
        <v>0</v>
      </c>
      <c r="AHH2735" s="1">
        <v>0</v>
      </c>
      <c r="AHI2735" s="1">
        <v>0</v>
      </c>
      <c r="AHK2735" s="1">
        <v>0</v>
      </c>
      <c r="AHL2735" s="1">
        <v>0</v>
      </c>
      <c r="AHM2735" s="1">
        <v>0</v>
      </c>
      <c r="AHN2735" s="1">
        <v>0</v>
      </c>
      <c r="AHO2735" s="1">
        <v>0</v>
      </c>
      <c r="AHP2735" s="1">
        <v>0</v>
      </c>
      <c r="AHQ2735" s="1">
        <v>0</v>
      </c>
      <c r="AHR2735" s="1">
        <v>0</v>
      </c>
      <c r="AIN2735" s="1">
        <v>0</v>
      </c>
      <c r="AIO2735" s="1">
        <v>0</v>
      </c>
      <c r="AIT2735" s="1">
        <v>0</v>
      </c>
      <c r="AIU2735" s="1">
        <v>2</v>
      </c>
      <c r="AIV2735" s="1">
        <v>0</v>
      </c>
      <c r="AIW2735" s="1">
        <v>0</v>
      </c>
      <c r="AJB2735" s="1">
        <v>40</v>
      </c>
      <c r="AJC2735" s="1">
        <v>35</v>
      </c>
    </row>
    <row r="2736" spans="1:939" s="80" customFormat="1">
      <c r="B2736" s="80">
        <v>5</v>
      </c>
      <c r="C2736" s="80">
        <v>1</v>
      </c>
      <c r="D2736" s="80" t="s">
        <v>8241</v>
      </c>
      <c r="O2736" s="80">
        <v>1</v>
      </c>
      <c r="Z2736" s="80">
        <v>0</v>
      </c>
      <c r="AA2736" s="80">
        <v>2</v>
      </c>
      <c r="AB2736" s="80" t="s">
        <v>11070</v>
      </c>
      <c r="AI2736" s="80">
        <v>122</v>
      </c>
      <c r="DR2736" s="80">
        <v>84</v>
      </c>
      <c r="HA2736" s="80">
        <v>0</v>
      </c>
      <c r="HT2736" s="80">
        <v>0</v>
      </c>
      <c r="IP2736" s="80">
        <v>100</v>
      </c>
      <c r="LX2736" s="80">
        <v>76</v>
      </c>
      <c r="PG2736" s="80">
        <v>16</v>
      </c>
      <c r="SP2736" s="80">
        <v>97.3</v>
      </c>
      <c r="VX2736" s="80">
        <v>1</v>
      </c>
      <c r="WQ2736" s="80">
        <v>0</v>
      </c>
      <c r="AGS2736" s="80">
        <v>0</v>
      </c>
      <c r="AGT2736" s="80">
        <v>0</v>
      </c>
      <c r="AGU2736" s="80">
        <v>0</v>
      </c>
      <c r="AGV2736" s="80">
        <v>0</v>
      </c>
      <c r="AGW2736" s="80">
        <v>0</v>
      </c>
      <c r="AGX2736" s="80">
        <v>1</v>
      </c>
      <c r="AGY2736" s="80">
        <v>0</v>
      </c>
      <c r="AGZ2736" s="80">
        <v>0</v>
      </c>
      <c r="AHA2736" s="80">
        <v>0</v>
      </c>
      <c r="AHB2736" s="80">
        <v>0</v>
      </c>
      <c r="AHC2736" s="80">
        <v>1</v>
      </c>
      <c r="AHD2736" s="80">
        <v>0</v>
      </c>
      <c r="AHE2736" s="80">
        <v>0</v>
      </c>
      <c r="AHF2736" s="80">
        <v>0</v>
      </c>
      <c r="AHH2736" s="80">
        <v>0</v>
      </c>
      <c r="AHI2736" s="80">
        <v>0</v>
      </c>
      <c r="AHK2736" s="80">
        <v>0</v>
      </c>
      <c r="AHL2736" s="80">
        <v>0</v>
      </c>
      <c r="AHM2736" s="80">
        <v>0</v>
      </c>
      <c r="AHN2736" s="80">
        <v>0</v>
      </c>
      <c r="AHO2736" s="80">
        <v>0</v>
      </c>
      <c r="AHP2736" s="80">
        <v>0</v>
      </c>
      <c r="AHQ2736" s="80">
        <v>0</v>
      </c>
      <c r="AHR2736" s="80">
        <v>0</v>
      </c>
      <c r="AIN2736" s="80">
        <v>0</v>
      </c>
      <c r="AIO2736" s="80">
        <v>0</v>
      </c>
      <c r="AIT2736" s="80">
        <v>1</v>
      </c>
      <c r="AIU2736" s="80">
        <v>0</v>
      </c>
      <c r="AIV2736" s="80">
        <v>0</v>
      </c>
      <c r="AIW2736" s="80">
        <v>0</v>
      </c>
      <c r="AIX2736" s="80">
        <v>34</v>
      </c>
    </row>
    <row r="2737" spans="1:939" s="1" customFormat="1">
      <c r="A2737" s="1">
        <v>564</v>
      </c>
      <c r="B2737" s="1">
        <v>1</v>
      </c>
      <c r="C2737" s="1">
        <v>0</v>
      </c>
      <c r="Z2737" s="1">
        <v>0</v>
      </c>
      <c r="AA2737" s="1">
        <v>2</v>
      </c>
      <c r="AB2737" s="1" t="s">
        <v>11071</v>
      </c>
      <c r="AGS2737" s="1">
        <v>1</v>
      </c>
      <c r="AGT2737" s="1">
        <v>0</v>
      </c>
      <c r="AGU2737" s="1">
        <v>0</v>
      </c>
      <c r="AGV2737" s="1">
        <v>1</v>
      </c>
      <c r="AGW2737" s="1">
        <v>0</v>
      </c>
      <c r="AGX2737" s="1">
        <v>0</v>
      </c>
      <c r="AGY2737" s="1">
        <v>0</v>
      </c>
      <c r="AGZ2737" s="1">
        <v>0</v>
      </c>
      <c r="AHA2737" s="1">
        <v>0</v>
      </c>
      <c r="AHB2737" s="1">
        <v>0</v>
      </c>
      <c r="AHC2737" s="1">
        <v>1</v>
      </c>
      <c r="AHD2737" s="1">
        <v>0</v>
      </c>
      <c r="AHE2737" s="1">
        <v>0</v>
      </c>
      <c r="AHF2737" s="1">
        <v>0</v>
      </c>
      <c r="AHH2737" s="1">
        <v>0</v>
      </c>
      <c r="AHI2737" s="1">
        <v>0</v>
      </c>
      <c r="AHK2737" s="1">
        <v>0</v>
      </c>
      <c r="AHL2737" s="1">
        <v>0</v>
      </c>
      <c r="AHM2737" s="1">
        <v>0</v>
      </c>
      <c r="AHN2737" s="1">
        <v>0</v>
      </c>
      <c r="AHO2737" s="1">
        <v>0</v>
      </c>
      <c r="AHP2737" s="1">
        <v>0</v>
      </c>
      <c r="AHQ2737" s="1">
        <v>0</v>
      </c>
      <c r="AIM2737" s="1">
        <v>2</v>
      </c>
      <c r="AIN2737" s="1">
        <v>0</v>
      </c>
      <c r="AIO2737" s="1">
        <v>0</v>
      </c>
      <c r="AIP2737" s="1">
        <v>1</v>
      </c>
      <c r="AIQ2737" s="1">
        <v>1</v>
      </c>
      <c r="AIR2737" s="1">
        <v>1</v>
      </c>
      <c r="AIS2737" s="1">
        <v>1</v>
      </c>
      <c r="AIT2737" s="1">
        <v>0</v>
      </c>
      <c r="AIU2737" s="1">
        <v>0</v>
      </c>
      <c r="AIV2737" s="1">
        <v>0</v>
      </c>
      <c r="AIW2737" s="1">
        <v>0</v>
      </c>
    </row>
    <row r="2738" spans="1:939" s="80" customFormat="1">
      <c r="B2738" s="80">
        <v>2</v>
      </c>
      <c r="C2738" s="80">
        <v>0</v>
      </c>
      <c r="Z2738" s="80">
        <v>0</v>
      </c>
      <c r="AA2738" s="80">
        <v>2</v>
      </c>
      <c r="AB2738" s="80" t="s">
        <v>11072</v>
      </c>
      <c r="AI2738" s="80">
        <v>158</v>
      </c>
      <c r="DR2738" s="80">
        <v>102</v>
      </c>
      <c r="HA2738" s="80">
        <v>0</v>
      </c>
      <c r="HT2738" s="80">
        <v>0</v>
      </c>
      <c r="IP2738" s="80">
        <v>99</v>
      </c>
      <c r="LX2738" s="80">
        <v>97</v>
      </c>
      <c r="PG2738" s="80">
        <v>16</v>
      </c>
      <c r="SP2738" s="80">
        <v>98.5</v>
      </c>
      <c r="VX2738" s="80">
        <v>0</v>
      </c>
      <c r="WQ2738" s="80">
        <v>0</v>
      </c>
      <c r="AGS2738" s="80">
        <v>1</v>
      </c>
      <c r="AGT2738" s="80">
        <v>0</v>
      </c>
      <c r="AGU2738" s="80">
        <v>0</v>
      </c>
      <c r="AGV2738" s="80">
        <v>1</v>
      </c>
      <c r="AGW2738" s="80">
        <v>0</v>
      </c>
      <c r="AGX2738" s="80">
        <v>0</v>
      </c>
      <c r="AGY2738" s="80">
        <v>0</v>
      </c>
      <c r="AGZ2738" s="80">
        <v>0</v>
      </c>
      <c r="AHA2738" s="80">
        <v>0</v>
      </c>
      <c r="AHB2738" s="80">
        <v>0</v>
      </c>
      <c r="AHC2738" s="80">
        <v>1</v>
      </c>
      <c r="AHD2738" s="80">
        <v>0</v>
      </c>
      <c r="AHE2738" s="80">
        <v>0</v>
      </c>
      <c r="AHF2738" s="80">
        <v>0</v>
      </c>
      <c r="AHH2738" s="80">
        <v>0</v>
      </c>
      <c r="AHI2738" s="80">
        <v>0</v>
      </c>
      <c r="AHK2738" s="80">
        <v>0</v>
      </c>
      <c r="AHL2738" s="80">
        <v>0</v>
      </c>
      <c r="AHM2738" s="80">
        <v>0</v>
      </c>
      <c r="AHN2738" s="80">
        <v>0</v>
      </c>
      <c r="AHO2738" s="80">
        <v>0</v>
      </c>
      <c r="AHP2738" s="80">
        <v>0</v>
      </c>
      <c r="AHQ2738" s="80">
        <v>0</v>
      </c>
      <c r="AHR2738" s="80">
        <v>4</v>
      </c>
      <c r="AIN2738" s="80">
        <v>0</v>
      </c>
      <c r="AIO2738" s="80">
        <v>0</v>
      </c>
      <c r="AIT2738" s="80">
        <v>1</v>
      </c>
      <c r="AIU2738" s="80">
        <v>0</v>
      </c>
      <c r="AIV2738" s="80">
        <v>0</v>
      </c>
      <c r="AIW2738" s="80">
        <v>0</v>
      </c>
      <c r="AIX2738" s="80">
        <v>27</v>
      </c>
    </row>
    <row r="2739" spans="1:939" s="1" customFormat="1">
      <c r="A2739" s="1">
        <v>565</v>
      </c>
      <c r="B2739" s="1" t="s">
        <v>7502</v>
      </c>
      <c r="C2739" s="1">
        <v>1</v>
      </c>
      <c r="D2739" s="1" t="s">
        <v>7760</v>
      </c>
      <c r="O2739" s="1">
        <v>1</v>
      </c>
      <c r="Z2739" s="1">
        <v>0</v>
      </c>
      <c r="AA2739" s="1">
        <v>1</v>
      </c>
      <c r="AB2739" s="1" t="s">
        <v>11073</v>
      </c>
      <c r="AGS2739" s="101">
        <v>1</v>
      </c>
      <c r="AGT2739" s="101">
        <v>0</v>
      </c>
      <c r="AGU2739" s="101">
        <v>0</v>
      </c>
      <c r="AGV2739" s="101">
        <v>1</v>
      </c>
      <c r="AGW2739" s="101">
        <v>0</v>
      </c>
      <c r="AGX2739" s="101">
        <v>0</v>
      </c>
      <c r="AGY2739" s="101">
        <v>0</v>
      </c>
      <c r="AGZ2739" s="101">
        <v>0</v>
      </c>
      <c r="AHA2739" s="101">
        <v>0</v>
      </c>
      <c r="AHB2739" s="101">
        <v>0</v>
      </c>
      <c r="AHC2739" s="101">
        <v>0</v>
      </c>
      <c r="AHD2739" s="101">
        <v>0</v>
      </c>
      <c r="AHE2739" s="101">
        <v>0</v>
      </c>
      <c r="AHF2739" s="101">
        <v>0</v>
      </c>
      <c r="AHH2739" s="1">
        <v>0</v>
      </c>
      <c r="AHI2739" s="101">
        <v>0</v>
      </c>
      <c r="AHK2739" s="101">
        <v>0</v>
      </c>
      <c r="AHL2739" s="101">
        <v>0</v>
      </c>
      <c r="AHM2739" s="101">
        <v>0</v>
      </c>
      <c r="AHN2739" s="101">
        <v>1</v>
      </c>
      <c r="AHO2739" s="101">
        <v>0</v>
      </c>
      <c r="AHP2739" s="101">
        <v>0</v>
      </c>
      <c r="AHQ2739" s="1">
        <v>0</v>
      </c>
      <c r="AHR2739" s="101"/>
      <c r="AIM2739" s="101">
        <v>0</v>
      </c>
      <c r="AIN2739" s="101">
        <v>1</v>
      </c>
      <c r="AIO2739" s="101">
        <v>0</v>
      </c>
      <c r="AIP2739" s="101"/>
      <c r="AIQ2739" s="101"/>
      <c r="AIR2739" s="101"/>
      <c r="AIS2739" s="101"/>
      <c r="AIT2739" s="101">
        <v>0</v>
      </c>
      <c r="AIU2739" s="101">
        <v>0</v>
      </c>
      <c r="AIV2739" s="101">
        <v>0</v>
      </c>
      <c r="AIW2739" s="101">
        <v>0</v>
      </c>
      <c r="AIX2739" s="101"/>
      <c r="AIY2739" s="101"/>
      <c r="AJB2739" s="101"/>
      <c r="AJC2739" s="101"/>
    </row>
    <row r="2740" spans="1:939" s="1" customFormat="1">
      <c r="B2740" s="1">
        <v>2</v>
      </c>
      <c r="C2740" s="1">
        <v>1</v>
      </c>
      <c r="D2740" s="1" t="s">
        <v>7525</v>
      </c>
      <c r="E2740" s="1" t="s">
        <v>11074</v>
      </c>
      <c r="F2740" s="1" t="s">
        <v>11075</v>
      </c>
      <c r="G2740" s="1" t="s">
        <v>11076</v>
      </c>
      <c r="O2740" s="1">
        <v>0</v>
      </c>
      <c r="P2740" s="1">
        <v>0</v>
      </c>
      <c r="Q2740" s="1">
        <v>0</v>
      </c>
      <c r="R2740" s="1">
        <v>0</v>
      </c>
      <c r="Z2740" s="1">
        <v>0</v>
      </c>
      <c r="AA2740" s="1">
        <v>2</v>
      </c>
      <c r="AB2740" s="1" t="s">
        <v>11077</v>
      </c>
      <c r="AI2740" s="1">
        <v>101</v>
      </c>
      <c r="AJ2740" s="1">
        <v>132</v>
      </c>
      <c r="AL2740" s="1">
        <v>110</v>
      </c>
      <c r="AM2740" s="1">
        <v>122</v>
      </c>
      <c r="DR2740" s="1">
        <v>68</v>
      </c>
      <c r="DS2740" s="1">
        <v>87</v>
      </c>
      <c r="DU2740" s="1">
        <v>52</v>
      </c>
      <c r="DV2740" s="1">
        <v>72</v>
      </c>
      <c r="HD2740" s="1">
        <v>0</v>
      </c>
      <c r="HE2740" s="1">
        <v>0</v>
      </c>
      <c r="HW2740" s="1">
        <v>0</v>
      </c>
      <c r="HX2740" s="1">
        <v>0</v>
      </c>
      <c r="IP2740" s="1">
        <v>96</v>
      </c>
      <c r="IQ2740" s="1">
        <v>98</v>
      </c>
      <c r="IS2740" s="1">
        <v>97</v>
      </c>
      <c r="IT2740" s="1">
        <v>99</v>
      </c>
      <c r="LX2740" s="1">
        <v>98</v>
      </c>
      <c r="LZ2740" s="1">
        <v>109</v>
      </c>
      <c r="MA2740" s="1">
        <v>110</v>
      </c>
      <c r="MB2740" s="1">
        <v>111</v>
      </c>
      <c r="PG2740" s="1">
        <v>18</v>
      </c>
      <c r="PH2740" s="1">
        <v>18</v>
      </c>
      <c r="PJ2740" s="1">
        <v>14</v>
      </c>
      <c r="PK2740" s="1">
        <v>16</v>
      </c>
      <c r="SP2740" s="1">
        <v>97.6</v>
      </c>
      <c r="SQ2740" s="1">
        <v>97.9</v>
      </c>
      <c r="SS2740" s="1">
        <v>97.8</v>
      </c>
      <c r="ST2740" s="1">
        <v>97.9</v>
      </c>
      <c r="WA2740" s="1">
        <v>1</v>
      </c>
      <c r="WB2740" s="1">
        <v>1</v>
      </c>
      <c r="WQ2740" s="1">
        <v>0</v>
      </c>
      <c r="WR2740" s="1">
        <v>0</v>
      </c>
      <c r="WT2740" s="1">
        <v>0</v>
      </c>
      <c r="ZY2740" s="1">
        <v>247.2</v>
      </c>
      <c r="AGS2740" s="1">
        <v>1</v>
      </c>
      <c r="AGT2740" s="1">
        <v>0</v>
      </c>
      <c r="AGU2740" s="1">
        <v>0</v>
      </c>
      <c r="AGV2740" s="1">
        <v>1</v>
      </c>
      <c r="AGW2740" s="1">
        <v>0</v>
      </c>
      <c r="AGX2740" s="1">
        <v>0</v>
      </c>
      <c r="AGY2740" s="1">
        <v>0</v>
      </c>
      <c r="AGZ2740" s="1">
        <v>0</v>
      </c>
      <c r="AHA2740" s="1">
        <v>0</v>
      </c>
      <c r="AHB2740" s="1">
        <v>0</v>
      </c>
      <c r="AHC2740" s="1">
        <v>1</v>
      </c>
      <c r="AHD2740" s="1">
        <v>0</v>
      </c>
      <c r="AHE2740" s="1">
        <v>0</v>
      </c>
      <c r="AHF2740" s="1">
        <v>0</v>
      </c>
      <c r="AHH2740" s="1">
        <v>0</v>
      </c>
      <c r="AHI2740" s="1">
        <v>0</v>
      </c>
      <c r="AHK2740" s="1">
        <v>0</v>
      </c>
      <c r="AHL2740" s="1">
        <v>0</v>
      </c>
      <c r="AHM2740" s="1">
        <v>0</v>
      </c>
      <c r="AHN2740" s="1">
        <v>1</v>
      </c>
      <c r="AHO2740" s="1">
        <v>0</v>
      </c>
      <c r="AHP2740" s="1">
        <v>0</v>
      </c>
      <c r="AHQ2740" s="1">
        <v>0</v>
      </c>
      <c r="AHR2740" s="1">
        <v>2</v>
      </c>
      <c r="AIM2740" s="1">
        <v>0</v>
      </c>
      <c r="AIN2740" s="1">
        <v>1</v>
      </c>
      <c r="AIO2740" s="1">
        <v>0</v>
      </c>
      <c r="AIP2740" s="1">
        <v>1</v>
      </c>
      <c r="AIQ2740" s="1">
        <v>1</v>
      </c>
      <c r="AIR2740" s="1">
        <v>1</v>
      </c>
      <c r="AIS2740" s="1">
        <v>1</v>
      </c>
      <c r="AIT2740" s="1">
        <v>2</v>
      </c>
      <c r="AIU2740" s="1">
        <v>2</v>
      </c>
      <c r="AIV2740" s="1">
        <v>0</v>
      </c>
      <c r="AIW2740" s="1">
        <v>0</v>
      </c>
      <c r="AJB2740" s="1">
        <v>49</v>
      </c>
      <c r="AJC2740" s="1">
        <v>95</v>
      </c>
    </row>
    <row r="2741" spans="1:939" s="1" customFormat="1">
      <c r="B2741" s="1">
        <v>3</v>
      </c>
      <c r="C2741" s="1">
        <v>1</v>
      </c>
      <c r="D2741" s="1" t="s">
        <v>11078</v>
      </c>
      <c r="O2741" s="1">
        <v>0</v>
      </c>
      <c r="Z2741" s="1">
        <v>0</v>
      </c>
      <c r="AA2741" s="1">
        <v>2</v>
      </c>
      <c r="AB2741" s="1" t="s">
        <v>11079</v>
      </c>
      <c r="AI2741" s="1">
        <v>125</v>
      </c>
      <c r="AJ2741" s="1">
        <v>96</v>
      </c>
      <c r="AK2741" s="1">
        <v>100</v>
      </c>
      <c r="DR2741" s="1">
        <v>79</v>
      </c>
      <c r="DS2741" s="1">
        <v>52</v>
      </c>
      <c r="DT2741" s="1">
        <v>60</v>
      </c>
      <c r="HA2741" s="1">
        <v>0</v>
      </c>
      <c r="HB2741" s="1">
        <v>0</v>
      </c>
      <c r="HC2741" s="1">
        <v>2</v>
      </c>
      <c r="HT2741" s="1">
        <v>1</v>
      </c>
      <c r="HU2741" s="1">
        <v>0</v>
      </c>
      <c r="HV2741" s="1">
        <v>0</v>
      </c>
      <c r="IP2741" s="1">
        <v>99</v>
      </c>
      <c r="IQ2741" s="1">
        <v>98</v>
      </c>
      <c r="LX2741" s="1">
        <v>98</v>
      </c>
      <c r="LY2741" s="1">
        <v>104</v>
      </c>
      <c r="PG2741" s="1">
        <v>22</v>
      </c>
      <c r="PH2741" s="1">
        <v>16</v>
      </c>
      <c r="SP2741" s="1">
        <v>94.9</v>
      </c>
      <c r="SQ2741" s="1">
        <v>96.8</v>
      </c>
      <c r="VX2741" s="1">
        <v>0</v>
      </c>
      <c r="VY2741" s="1">
        <v>1</v>
      </c>
      <c r="WQ2741" s="1">
        <v>0</v>
      </c>
      <c r="WR2741" s="1">
        <v>0</v>
      </c>
      <c r="ZY2741" s="1">
        <v>245.2</v>
      </c>
      <c r="ZZ2741" s="1">
        <v>245.8</v>
      </c>
      <c r="AAY2741" s="1">
        <v>23</v>
      </c>
      <c r="ABB2741" s="1">
        <v>10.199999999999999</v>
      </c>
      <c r="ABE2741" s="1">
        <v>30</v>
      </c>
      <c r="ABU2741" s="1">
        <v>136</v>
      </c>
      <c r="ABX2741" s="1">
        <v>4.0999999999999996</v>
      </c>
      <c r="ACA2741" s="1">
        <v>101</v>
      </c>
      <c r="ACD2741" s="1">
        <v>1.05</v>
      </c>
      <c r="ACG2741" s="1">
        <v>113</v>
      </c>
      <c r="ACQ2741" s="1">
        <v>19</v>
      </c>
      <c r="ACT2741" s="1">
        <v>1.3</v>
      </c>
      <c r="ACW2741" s="1">
        <v>17</v>
      </c>
      <c r="AGS2741" s="1">
        <v>0</v>
      </c>
      <c r="AGT2741" s="1">
        <v>0</v>
      </c>
      <c r="AGU2741" s="1">
        <v>0</v>
      </c>
      <c r="AGV2741" s="1">
        <v>0</v>
      </c>
      <c r="AGW2741" s="1">
        <v>0</v>
      </c>
      <c r="AGX2741" s="1">
        <v>0</v>
      </c>
      <c r="AGY2741" s="1">
        <v>0</v>
      </c>
      <c r="AGZ2741" s="1">
        <v>1</v>
      </c>
      <c r="AHA2741" s="1">
        <v>0</v>
      </c>
      <c r="AHB2741" s="1">
        <v>0</v>
      </c>
      <c r="AHC2741" s="1">
        <v>1</v>
      </c>
      <c r="AHD2741" s="1">
        <v>0</v>
      </c>
      <c r="AHE2741" s="1">
        <v>0</v>
      </c>
      <c r="AHF2741" s="1">
        <v>0</v>
      </c>
      <c r="AHH2741" s="1">
        <v>0</v>
      </c>
      <c r="AHI2741" s="1">
        <v>0</v>
      </c>
      <c r="AHK2741" s="1">
        <v>0</v>
      </c>
      <c r="AHL2741" s="1">
        <v>0</v>
      </c>
      <c r="AHM2741" s="1">
        <v>0</v>
      </c>
      <c r="AHN2741" s="1">
        <v>1</v>
      </c>
      <c r="AHO2741" s="1">
        <v>0</v>
      </c>
      <c r="AHP2741" s="1">
        <v>0</v>
      </c>
      <c r="AHQ2741" s="1">
        <v>0</v>
      </c>
      <c r="AHR2741" s="1">
        <v>1</v>
      </c>
      <c r="AIM2741" s="1">
        <v>0</v>
      </c>
      <c r="AIN2741" s="1">
        <v>0</v>
      </c>
      <c r="AIO2741" s="1">
        <v>0</v>
      </c>
      <c r="AIT2741" s="1">
        <v>2</v>
      </c>
      <c r="AIU2741" s="1">
        <v>0</v>
      </c>
      <c r="AIV2741" s="1">
        <v>0</v>
      </c>
      <c r="AIW2741" s="1">
        <v>0</v>
      </c>
      <c r="AIX2741" s="1">
        <v>69</v>
      </c>
    </row>
    <row r="2742" spans="1:939" s="80" customFormat="1">
      <c r="B2742" s="80">
        <v>4</v>
      </c>
      <c r="C2742" s="80">
        <v>0</v>
      </c>
      <c r="Z2742" s="80">
        <v>0</v>
      </c>
      <c r="AA2742" s="80">
        <v>2</v>
      </c>
      <c r="AB2742" s="80" t="s">
        <v>11080</v>
      </c>
      <c r="AI2742" s="80">
        <v>124</v>
      </c>
      <c r="DR2742" s="80">
        <v>76</v>
      </c>
      <c r="HA2742" s="80">
        <v>2</v>
      </c>
      <c r="HT2742" s="80">
        <v>0</v>
      </c>
      <c r="IP2742" s="80">
        <v>97</v>
      </c>
      <c r="LX2742" s="80">
        <v>112</v>
      </c>
      <c r="PG2742" s="80">
        <v>18</v>
      </c>
      <c r="SP2742" s="80">
        <v>97.3</v>
      </c>
      <c r="VX2742" s="80">
        <v>1</v>
      </c>
      <c r="WQ2742" s="80">
        <v>0</v>
      </c>
      <c r="AAY2742" s="80">
        <v>22</v>
      </c>
      <c r="ABH2742" s="80">
        <v>2.4</v>
      </c>
      <c r="ABU2742" s="80">
        <v>134</v>
      </c>
      <c r="ABX2742" s="80">
        <v>4</v>
      </c>
      <c r="ACA2742" s="80">
        <v>100</v>
      </c>
      <c r="ACD2742" s="80">
        <v>8</v>
      </c>
      <c r="ACG2742" s="80">
        <v>89</v>
      </c>
      <c r="ACQ2742" s="80">
        <v>17</v>
      </c>
      <c r="ACT2742" s="80">
        <v>1.41</v>
      </c>
      <c r="ACW2742" s="80">
        <v>12</v>
      </c>
      <c r="AGS2742" s="80">
        <v>0</v>
      </c>
      <c r="AGT2742" s="80">
        <v>0</v>
      </c>
      <c r="AGU2742" s="80">
        <v>0</v>
      </c>
      <c r="AGV2742" s="80">
        <v>0</v>
      </c>
      <c r="AGW2742" s="80">
        <v>0</v>
      </c>
      <c r="AGX2742" s="80">
        <v>0</v>
      </c>
      <c r="AGY2742" s="80">
        <v>0</v>
      </c>
      <c r="AGZ2742" s="80">
        <v>1</v>
      </c>
      <c r="AHA2742" s="80">
        <v>0</v>
      </c>
      <c r="AHB2742" s="80">
        <v>0</v>
      </c>
      <c r="AHC2742" s="80">
        <v>1</v>
      </c>
      <c r="AHD2742" s="80">
        <v>0</v>
      </c>
      <c r="AHE2742" s="80">
        <v>0</v>
      </c>
      <c r="AHF2742" s="80">
        <v>0</v>
      </c>
      <c r="AHH2742" s="80">
        <v>0</v>
      </c>
      <c r="AHI2742" s="80">
        <v>0</v>
      </c>
      <c r="AHK2742" s="80">
        <v>0</v>
      </c>
      <c r="AHL2742" s="80">
        <v>0</v>
      </c>
      <c r="AHM2742" s="80">
        <v>0</v>
      </c>
      <c r="AHN2742" s="80">
        <v>1</v>
      </c>
      <c r="AHO2742" s="80">
        <v>0</v>
      </c>
      <c r="AHP2742" s="80">
        <v>0</v>
      </c>
      <c r="AHQ2742" s="80">
        <v>0</v>
      </c>
      <c r="AHR2742" s="80">
        <v>0</v>
      </c>
      <c r="AIM2742" s="80">
        <v>0</v>
      </c>
      <c r="AIN2742" s="80">
        <v>0</v>
      </c>
      <c r="AIO2742" s="80">
        <v>0</v>
      </c>
      <c r="AIT2742" s="80">
        <v>1</v>
      </c>
      <c r="AIU2742" s="80">
        <v>0</v>
      </c>
      <c r="AIV2742" s="80">
        <v>0</v>
      </c>
      <c r="AIW2742" s="80">
        <v>0</v>
      </c>
      <c r="AIX2742" s="80">
        <v>39</v>
      </c>
    </row>
    <row r="2743" spans="1:939" s="1" customFormat="1">
      <c r="A2743" s="1">
        <v>566</v>
      </c>
      <c r="B2743" s="1">
        <v>1</v>
      </c>
      <c r="C2743" s="1">
        <v>0</v>
      </c>
      <c r="Z2743" s="1">
        <v>0</v>
      </c>
      <c r="AA2743" s="1">
        <v>1</v>
      </c>
      <c r="AB2743" s="1" t="s">
        <v>11081</v>
      </c>
      <c r="AI2743" s="1">
        <v>136</v>
      </c>
      <c r="DR2743" s="1">
        <v>89</v>
      </c>
      <c r="HA2743" s="1">
        <v>2</v>
      </c>
      <c r="HT2743" s="1">
        <v>0</v>
      </c>
      <c r="IP2743" s="1">
        <v>98</v>
      </c>
      <c r="LX2743" s="1">
        <v>68</v>
      </c>
      <c r="PG2743" s="1">
        <v>18</v>
      </c>
      <c r="SP2743" s="1">
        <v>99.4</v>
      </c>
      <c r="VX2743" s="1">
        <v>1</v>
      </c>
      <c r="WQ2743" s="1">
        <v>0</v>
      </c>
      <c r="AGS2743" s="1">
        <v>0</v>
      </c>
      <c r="AGT2743" s="1">
        <v>0</v>
      </c>
      <c r="AGU2743" s="1">
        <v>0</v>
      </c>
      <c r="AGV2743" s="1">
        <v>0</v>
      </c>
      <c r="AGW2743" s="1">
        <v>0</v>
      </c>
      <c r="AGX2743" s="1">
        <v>0</v>
      </c>
      <c r="AGY2743" s="1">
        <v>0</v>
      </c>
      <c r="AGZ2743" s="1">
        <v>0</v>
      </c>
      <c r="AHA2743" s="1">
        <v>0</v>
      </c>
      <c r="AHB2743" s="1">
        <v>0</v>
      </c>
      <c r="AHC2743" s="1">
        <v>1</v>
      </c>
      <c r="AHD2743" s="1">
        <v>0</v>
      </c>
      <c r="AHE2743" s="1">
        <v>0</v>
      </c>
      <c r="AHF2743" s="1">
        <v>0</v>
      </c>
      <c r="AHH2743" s="1">
        <v>0</v>
      </c>
      <c r="AHI2743" s="1">
        <v>0</v>
      </c>
      <c r="AHK2743" s="1">
        <v>0</v>
      </c>
      <c r="AHL2743" s="1">
        <v>0</v>
      </c>
      <c r="AHM2743" s="1">
        <v>0</v>
      </c>
      <c r="AHN2743" s="1">
        <v>0</v>
      </c>
      <c r="AHO2743" s="1">
        <v>0</v>
      </c>
      <c r="AHP2743" s="1">
        <v>0</v>
      </c>
      <c r="AHQ2743" s="1">
        <v>0</v>
      </c>
      <c r="AHR2743" s="1">
        <v>0</v>
      </c>
      <c r="AIM2743" s="1">
        <v>2</v>
      </c>
      <c r="AIN2743" s="1">
        <v>0</v>
      </c>
      <c r="AIO2743" s="1">
        <v>0</v>
      </c>
      <c r="AIP2743" s="1">
        <v>1</v>
      </c>
      <c r="AIQ2743" s="1">
        <v>1</v>
      </c>
      <c r="AIR2743" s="1">
        <v>1</v>
      </c>
      <c r="AIS2743" s="1">
        <v>1</v>
      </c>
      <c r="AIT2743" s="1">
        <v>1</v>
      </c>
      <c r="AIU2743" s="1">
        <v>0</v>
      </c>
      <c r="AIV2743" s="1">
        <v>0</v>
      </c>
      <c r="AIW2743" s="1">
        <v>0</v>
      </c>
      <c r="AIX2743" s="1">
        <v>27</v>
      </c>
    </row>
    <row r="2744" spans="1:939" s="80" customFormat="1" ht="13.75" customHeight="1">
      <c r="B2744" s="80">
        <v>2</v>
      </c>
      <c r="C2744" s="80">
        <v>0</v>
      </c>
      <c r="Z2744" s="80">
        <v>0</v>
      </c>
      <c r="AA2744" s="80">
        <v>2</v>
      </c>
      <c r="AB2744" s="80" t="s">
        <v>11082</v>
      </c>
      <c r="AI2744" s="80">
        <v>138</v>
      </c>
      <c r="DR2744" s="80">
        <v>90</v>
      </c>
      <c r="HA2744" s="80">
        <v>0</v>
      </c>
      <c r="HT2744" s="80">
        <v>0</v>
      </c>
      <c r="IP2744" s="80">
        <v>97</v>
      </c>
      <c r="LX2744" s="80">
        <v>72</v>
      </c>
      <c r="PG2744" s="80">
        <v>16</v>
      </c>
      <c r="SP2744" s="80">
        <v>98.6</v>
      </c>
      <c r="VX2744" s="80">
        <v>0</v>
      </c>
      <c r="WQ2744" s="80">
        <v>0</v>
      </c>
      <c r="AGS2744" s="80">
        <v>0</v>
      </c>
      <c r="AGT2744" s="80">
        <v>0</v>
      </c>
      <c r="AGU2744" s="80">
        <v>0</v>
      </c>
      <c r="AGV2744" s="80">
        <v>0</v>
      </c>
      <c r="AGW2744" s="80">
        <v>0</v>
      </c>
      <c r="AGX2744" s="80">
        <v>0</v>
      </c>
      <c r="AGY2744" s="80">
        <v>0</v>
      </c>
      <c r="AGZ2744" s="80">
        <v>0</v>
      </c>
      <c r="AHA2744" s="80">
        <v>0</v>
      </c>
      <c r="AHB2744" s="80">
        <v>0</v>
      </c>
      <c r="AHC2744" s="80">
        <v>1</v>
      </c>
      <c r="AHD2744" s="80">
        <v>0</v>
      </c>
      <c r="AHE2744" s="80">
        <v>0</v>
      </c>
      <c r="AHF2744" s="80">
        <v>0</v>
      </c>
      <c r="AHH2744" s="80">
        <v>0</v>
      </c>
      <c r="AHI2744" s="80">
        <v>0</v>
      </c>
      <c r="AHK2744" s="80">
        <v>0</v>
      </c>
      <c r="AHL2744" s="80">
        <v>0</v>
      </c>
      <c r="AHM2744" s="80">
        <v>0</v>
      </c>
      <c r="AHN2744" s="80">
        <v>0</v>
      </c>
      <c r="AHO2744" s="80">
        <v>0</v>
      </c>
      <c r="AHP2744" s="80">
        <v>0</v>
      </c>
      <c r="AHQ2744" s="80">
        <v>0</v>
      </c>
      <c r="AHR2744" s="80">
        <v>0</v>
      </c>
      <c r="AIN2744" s="80">
        <v>0</v>
      </c>
      <c r="AIO2744" s="80">
        <v>0</v>
      </c>
      <c r="AIT2744" s="80">
        <v>1</v>
      </c>
      <c r="AIU2744" s="80">
        <v>0</v>
      </c>
      <c r="AIV2744" s="80">
        <v>0</v>
      </c>
      <c r="AIW2744" s="80">
        <v>0</v>
      </c>
      <c r="AIX2744" s="80">
        <v>17</v>
      </c>
    </row>
    <row r="2745" spans="1:939" s="1" customFormat="1" ht="15" customHeight="1">
      <c r="A2745" s="1">
        <v>567</v>
      </c>
      <c r="B2745" s="1">
        <v>1</v>
      </c>
      <c r="C2745" s="1">
        <v>1</v>
      </c>
      <c r="D2745" s="1" t="s">
        <v>7434</v>
      </c>
      <c r="O2745" s="1">
        <v>0</v>
      </c>
      <c r="Z2745" s="1">
        <v>0</v>
      </c>
      <c r="AA2745" s="1">
        <v>2</v>
      </c>
      <c r="AB2745" s="1" t="s">
        <v>11083</v>
      </c>
      <c r="AC2745" s="1">
        <v>0</v>
      </c>
      <c r="AE2745" s="1">
        <v>0</v>
      </c>
      <c r="AG2745" s="1">
        <v>0</v>
      </c>
      <c r="IP2745" s="1">
        <v>98</v>
      </c>
      <c r="LX2745" s="1">
        <v>76</v>
      </c>
      <c r="PG2745" s="1">
        <v>17</v>
      </c>
      <c r="SP2745" s="1">
        <v>96.1</v>
      </c>
      <c r="VX2745" s="1">
        <v>0</v>
      </c>
      <c r="WQ2745" s="1">
        <v>0</v>
      </c>
      <c r="AGS2745" s="1">
        <v>0</v>
      </c>
      <c r="AGT2745" s="1">
        <v>0</v>
      </c>
      <c r="AGU2745" s="1">
        <v>0</v>
      </c>
      <c r="AGV2745" s="1">
        <v>0</v>
      </c>
      <c r="AGW2745" s="1">
        <v>0</v>
      </c>
      <c r="AGX2745" s="1">
        <v>1</v>
      </c>
      <c r="AGY2745" s="1">
        <v>0</v>
      </c>
      <c r="AGZ2745" s="1">
        <v>0</v>
      </c>
      <c r="AHA2745" s="1">
        <v>0</v>
      </c>
      <c r="AHB2745" s="1">
        <v>0</v>
      </c>
      <c r="AHC2745" s="1">
        <v>1</v>
      </c>
      <c r="AHD2745" s="1">
        <v>0</v>
      </c>
      <c r="AHE2745" s="1">
        <v>0</v>
      </c>
      <c r="AHF2745" s="1">
        <v>0</v>
      </c>
      <c r="AHH2745" s="1">
        <v>0</v>
      </c>
      <c r="AHI2745" s="1">
        <v>0</v>
      </c>
      <c r="AHK2745" s="1">
        <v>0</v>
      </c>
      <c r="AHL2745" s="1">
        <v>0</v>
      </c>
      <c r="AHM2745" s="1">
        <v>0</v>
      </c>
      <c r="AHN2745" s="1">
        <v>0</v>
      </c>
      <c r="AHO2745" s="1">
        <v>0</v>
      </c>
      <c r="AHP2745" s="1">
        <v>0</v>
      </c>
      <c r="AHQ2745" s="1">
        <v>0</v>
      </c>
      <c r="AHR2745" s="1">
        <v>0</v>
      </c>
      <c r="AIM2745" s="1">
        <v>0</v>
      </c>
      <c r="AIN2745" s="1">
        <v>0</v>
      </c>
      <c r="AIO2745" s="1">
        <v>0</v>
      </c>
      <c r="AIP2745" s="1">
        <v>1</v>
      </c>
      <c r="AIQ2745" s="1">
        <v>1</v>
      </c>
      <c r="AIR2745" s="1">
        <v>1</v>
      </c>
      <c r="AIS2745" s="1">
        <v>0</v>
      </c>
      <c r="AIT2745" s="1">
        <v>0</v>
      </c>
      <c r="AIU2745" s="1">
        <v>0</v>
      </c>
      <c r="AIV2745" s="1">
        <v>0</v>
      </c>
      <c r="AIW2745" s="1">
        <v>0</v>
      </c>
    </row>
    <row r="2746" spans="1:939" s="1" customFormat="1">
      <c r="B2746" s="1">
        <v>2</v>
      </c>
      <c r="C2746" s="1">
        <v>1</v>
      </c>
      <c r="D2746" s="1" t="s">
        <v>5801</v>
      </c>
      <c r="E2746" s="1" t="s">
        <v>8241</v>
      </c>
      <c r="F2746" s="1" t="s">
        <v>11084</v>
      </c>
      <c r="O2746" s="1">
        <v>1</v>
      </c>
      <c r="P2746" s="1">
        <v>1</v>
      </c>
      <c r="Q2746" s="1">
        <v>0</v>
      </c>
      <c r="Z2746" s="1">
        <v>0</v>
      </c>
      <c r="AA2746" s="1">
        <v>2</v>
      </c>
      <c r="AB2746" s="1" t="s">
        <v>11085</v>
      </c>
      <c r="AC2746" s="1">
        <v>0</v>
      </c>
      <c r="AE2746" s="1">
        <v>0</v>
      </c>
      <c r="AG2746" s="1">
        <v>0</v>
      </c>
      <c r="AI2746" s="1">
        <v>130</v>
      </c>
      <c r="AJ2746" s="1">
        <v>128</v>
      </c>
      <c r="DR2746" s="1">
        <v>62</v>
      </c>
      <c r="DS2746" s="1">
        <v>78</v>
      </c>
      <c r="HA2746" s="1">
        <v>0</v>
      </c>
      <c r="HB2746" s="1">
        <v>0</v>
      </c>
      <c r="HT2746" s="1">
        <v>0</v>
      </c>
      <c r="HU2746" s="1">
        <v>0</v>
      </c>
      <c r="IP2746" s="1">
        <v>94</v>
      </c>
      <c r="IQ2746" s="1">
        <v>95</v>
      </c>
      <c r="LX2746" s="1">
        <v>78</v>
      </c>
      <c r="LY2746" s="1">
        <v>62</v>
      </c>
      <c r="PG2746" s="1">
        <v>24</v>
      </c>
      <c r="PH2746" s="1">
        <v>20</v>
      </c>
      <c r="SP2746" s="1">
        <v>97.5</v>
      </c>
      <c r="SQ2746" s="1">
        <v>98</v>
      </c>
      <c r="VX2746" s="1">
        <v>1</v>
      </c>
      <c r="VY2746" s="1">
        <v>1</v>
      </c>
      <c r="WQ2746" s="1">
        <v>0</v>
      </c>
      <c r="WR2746" s="1">
        <v>0</v>
      </c>
      <c r="AGS2746" s="1">
        <v>0</v>
      </c>
      <c r="AGT2746" s="1">
        <v>0</v>
      </c>
      <c r="AGU2746" s="1">
        <v>0</v>
      </c>
      <c r="AGV2746" s="1">
        <v>0</v>
      </c>
      <c r="AGW2746" s="1">
        <v>0</v>
      </c>
      <c r="AGX2746" s="1">
        <v>1</v>
      </c>
      <c r="AGY2746" s="1">
        <v>0</v>
      </c>
      <c r="AGZ2746" s="1">
        <v>0</v>
      </c>
      <c r="AHA2746" s="1">
        <v>0</v>
      </c>
      <c r="AHB2746" s="1">
        <v>0</v>
      </c>
      <c r="AHC2746" s="1">
        <v>1</v>
      </c>
      <c r="AHD2746" s="1">
        <v>0</v>
      </c>
      <c r="AHE2746" s="1">
        <v>0</v>
      </c>
      <c r="AHF2746" s="1">
        <v>0</v>
      </c>
      <c r="AHH2746" s="1">
        <v>0</v>
      </c>
      <c r="AHI2746" s="1">
        <v>0</v>
      </c>
      <c r="AHK2746" s="1">
        <v>0</v>
      </c>
      <c r="AHL2746" s="1">
        <v>0</v>
      </c>
      <c r="AHM2746" s="1">
        <v>0</v>
      </c>
      <c r="AHN2746" s="1">
        <v>0</v>
      </c>
      <c r="AHO2746" s="1">
        <v>0</v>
      </c>
      <c r="AHP2746" s="1">
        <v>0</v>
      </c>
      <c r="AHQ2746" s="1">
        <v>0</v>
      </c>
      <c r="AHR2746" s="1">
        <v>0</v>
      </c>
      <c r="AIM2746" s="1">
        <v>0</v>
      </c>
      <c r="AIN2746" s="1">
        <v>0</v>
      </c>
      <c r="AIO2746" s="1">
        <v>0</v>
      </c>
      <c r="AIS2746" s="1">
        <v>1</v>
      </c>
      <c r="AIT2746" s="1">
        <v>2</v>
      </c>
      <c r="AIU2746" s="1">
        <v>0</v>
      </c>
      <c r="AIV2746" s="1">
        <v>0</v>
      </c>
      <c r="AIW2746" s="1">
        <v>0</v>
      </c>
      <c r="AIX2746" s="1">
        <v>45</v>
      </c>
      <c r="AIY2746" s="1">
        <v>71</v>
      </c>
    </row>
    <row r="2747" spans="1:939" s="80" customFormat="1">
      <c r="B2747" s="80">
        <v>3</v>
      </c>
      <c r="C2747" s="80">
        <v>0</v>
      </c>
      <c r="Z2747" s="80">
        <v>0</v>
      </c>
      <c r="AA2747" s="80">
        <v>2</v>
      </c>
      <c r="AB2747" s="80" t="s">
        <v>11086</v>
      </c>
      <c r="AC2747" s="80">
        <v>0</v>
      </c>
      <c r="AE2747" s="80">
        <v>0</v>
      </c>
      <c r="AG2747" s="80">
        <v>0</v>
      </c>
      <c r="AI2747" s="80">
        <v>136</v>
      </c>
      <c r="AJ2747" s="80">
        <v>140</v>
      </c>
      <c r="DR2747" s="80">
        <v>78</v>
      </c>
      <c r="DS2747" s="80">
        <v>82</v>
      </c>
      <c r="HA2747" s="80">
        <v>0</v>
      </c>
      <c r="HB2747" s="80">
        <v>0</v>
      </c>
      <c r="HT2747" s="80">
        <v>0</v>
      </c>
      <c r="HU2747" s="80">
        <v>0</v>
      </c>
      <c r="IP2747" s="80">
        <v>92</v>
      </c>
      <c r="IQ2747" s="80">
        <v>97</v>
      </c>
      <c r="LX2747" s="80">
        <v>66</v>
      </c>
      <c r="LY2747" s="80">
        <v>72</v>
      </c>
      <c r="PG2747" s="80">
        <v>23</v>
      </c>
      <c r="PH2747" s="80">
        <v>20</v>
      </c>
      <c r="SP2747" s="80">
        <v>98.3</v>
      </c>
      <c r="SQ2747" s="80">
        <v>99</v>
      </c>
      <c r="VX2747" s="80">
        <v>0</v>
      </c>
      <c r="VY2747" s="80">
        <v>1</v>
      </c>
      <c r="WQ2747" s="80">
        <v>0</v>
      </c>
      <c r="WR2747" s="80">
        <v>0</v>
      </c>
      <c r="AGS2747" s="80">
        <v>0</v>
      </c>
      <c r="AGT2747" s="80">
        <v>0</v>
      </c>
      <c r="AGU2747" s="80">
        <v>0</v>
      </c>
      <c r="AGV2747" s="80">
        <v>0</v>
      </c>
      <c r="AGW2747" s="80">
        <v>0</v>
      </c>
      <c r="AGX2747" s="80">
        <v>1</v>
      </c>
      <c r="AGY2747" s="80">
        <v>0</v>
      </c>
      <c r="AGZ2747" s="80">
        <v>0</v>
      </c>
      <c r="AHA2747" s="80">
        <v>0</v>
      </c>
      <c r="AHB2747" s="80">
        <v>0</v>
      </c>
      <c r="AHC2747" s="80">
        <v>1</v>
      </c>
      <c r="AHD2747" s="80">
        <v>0</v>
      </c>
      <c r="AHE2747" s="80">
        <v>0</v>
      </c>
      <c r="AHF2747" s="80">
        <v>0</v>
      </c>
      <c r="AHH2747" s="80">
        <v>0</v>
      </c>
      <c r="AHI2747" s="80">
        <v>0</v>
      </c>
      <c r="AHK2747" s="80">
        <v>0</v>
      </c>
      <c r="AHL2747" s="80">
        <v>0</v>
      </c>
      <c r="AHM2747" s="80">
        <v>0</v>
      </c>
      <c r="AHN2747" s="80">
        <v>0</v>
      </c>
      <c r="AHO2747" s="80">
        <v>0</v>
      </c>
      <c r="AHP2747" s="80">
        <v>0</v>
      </c>
      <c r="AHQ2747" s="80">
        <v>0</v>
      </c>
      <c r="AHR2747" s="80">
        <v>0</v>
      </c>
      <c r="AIM2747" s="80">
        <v>0</v>
      </c>
      <c r="AIN2747" s="80">
        <v>0</v>
      </c>
      <c r="AIO2747" s="80">
        <v>0</v>
      </c>
      <c r="AIT2747" s="80">
        <v>2</v>
      </c>
      <c r="AIU2747" s="80">
        <v>0</v>
      </c>
      <c r="AIV2747" s="80">
        <v>0</v>
      </c>
      <c r="AIW2747" s="80">
        <v>0</v>
      </c>
      <c r="AIX2747" s="80">
        <v>45</v>
      </c>
      <c r="AIY2747" s="80">
        <v>37</v>
      </c>
    </row>
    <row r="2748" spans="1:939" s="1" customFormat="1">
      <c r="A2748" s="1">
        <v>568</v>
      </c>
      <c r="B2748" s="1" t="s">
        <v>7502</v>
      </c>
      <c r="C2748" s="1">
        <v>1</v>
      </c>
      <c r="D2748" s="1" t="s">
        <v>11087</v>
      </c>
      <c r="O2748" s="1">
        <v>1</v>
      </c>
      <c r="Z2748" s="1">
        <v>0</v>
      </c>
      <c r="AA2748" s="1">
        <v>2</v>
      </c>
      <c r="AB2748" s="1" t="s">
        <v>11088</v>
      </c>
      <c r="AGS2748" s="67">
        <v>1</v>
      </c>
      <c r="AGT2748" s="67">
        <v>0</v>
      </c>
      <c r="AGU2748" s="67">
        <v>0</v>
      </c>
      <c r="AGV2748" s="67">
        <v>1</v>
      </c>
      <c r="AGW2748" s="67">
        <v>0</v>
      </c>
      <c r="AGX2748" s="67">
        <v>0</v>
      </c>
      <c r="AGY2748" s="67">
        <v>0</v>
      </c>
      <c r="AGZ2748" s="67">
        <v>0</v>
      </c>
      <c r="AHA2748" s="67">
        <v>0</v>
      </c>
      <c r="AHB2748" s="67">
        <v>0</v>
      </c>
      <c r="AHC2748" s="67">
        <v>0</v>
      </c>
      <c r="AHD2748" s="67">
        <v>0</v>
      </c>
      <c r="AHE2748" s="67">
        <v>0</v>
      </c>
      <c r="AHF2748" s="67">
        <v>0</v>
      </c>
      <c r="AHH2748" s="1">
        <v>0</v>
      </c>
      <c r="AHI2748" s="67">
        <v>1</v>
      </c>
      <c r="AHK2748" s="67">
        <v>0</v>
      </c>
      <c r="AHL2748" s="67">
        <v>0</v>
      </c>
      <c r="AHM2748" s="67">
        <v>0</v>
      </c>
      <c r="AHN2748" s="67">
        <v>1</v>
      </c>
      <c r="AHO2748" s="67">
        <v>0</v>
      </c>
      <c r="AHP2748" s="67">
        <v>0</v>
      </c>
      <c r="AHQ2748" s="1">
        <v>0</v>
      </c>
      <c r="AHR2748" s="67"/>
      <c r="AIM2748" s="67">
        <v>0</v>
      </c>
      <c r="AIN2748" s="67">
        <v>1</v>
      </c>
      <c r="AIO2748" s="67">
        <v>0</v>
      </c>
      <c r="AIP2748" s="67"/>
      <c r="AIQ2748" s="67"/>
      <c r="AIR2748" s="67"/>
      <c r="AIS2748" s="67"/>
      <c r="AIT2748" s="67">
        <v>0</v>
      </c>
      <c r="AIU2748" s="67">
        <v>0</v>
      </c>
      <c r="AIV2748" s="67">
        <v>0</v>
      </c>
      <c r="AIW2748" s="67">
        <v>0</v>
      </c>
      <c r="AIX2748" s="67"/>
      <c r="AIY2748" s="67"/>
      <c r="AJB2748" s="67"/>
      <c r="AJC2748" s="67"/>
    </row>
    <row r="2749" spans="1:939" s="1" customFormat="1">
      <c r="B2749" s="1">
        <v>2</v>
      </c>
      <c r="C2749" s="1">
        <v>1</v>
      </c>
      <c r="D2749" s="1" t="s">
        <v>6137</v>
      </c>
      <c r="E2749" s="1" t="s">
        <v>2784</v>
      </c>
      <c r="O2749" s="1">
        <v>0</v>
      </c>
      <c r="P2749" s="1">
        <v>1</v>
      </c>
      <c r="Z2749" s="1">
        <v>1</v>
      </c>
      <c r="AA2749" s="1">
        <v>1</v>
      </c>
      <c r="AB2749" s="1" t="s">
        <v>11089</v>
      </c>
      <c r="AI2749" s="1">
        <v>100</v>
      </c>
      <c r="AJ2749" s="1">
        <v>138</v>
      </c>
      <c r="AL2749" s="1">
        <v>116</v>
      </c>
      <c r="AM2749" s="1">
        <v>112</v>
      </c>
      <c r="AN2749" s="1">
        <v>125</v>
      </c>
      <c r="AO2749" s="1">
        <v>125</v>
      </c>
      <c r="AP2749" s="1">
        <v>100</v>
      </c>
      <c r="AQ2749" s="1">
        <v>144</v>
      </c>
      <c r="DR2749" s="1">
        <v>50</v>
      </c>
      <c r="DS2749" s="1">
        <v>66</v>
      </c>
      <c r="DU2749" s="1">
        <v>56</v>
      </c>
      <c r="DV2749" s="1">
        <v>61</v>
      </c>
      <c r="DW2749" s="1">
        <v>60</v>
      </c>
      <c r="DX2749" s="1">
        <v>60</v>
      </c>
      <c r="DY2749" s="1">
        <v>57</v>
      </c>
      <c r="DZ2749" s="1">
        <v>71</v>
      </c>
      <c r="IP2749" s="1">
        <v>97</v>
      </c>
      <c r="IQ2749" s="1">
        <v>99</v>
      </c>
      <c r="IU2749" s="1">
        <v>96</v>
      </c>
      <c r="IV2749" s="1">
        <v>99</v>
      </c>
      <c r="IX2749" s="1">
        <v>98</v>
      </c>
      <c r="IY2749" s="1">
        <v>94</v>
      </c>
      <c r="LX2749" s="1">
        <v>69</v>
      </c>
      <c r="LY2749" s="1">
        <v>63</v>
      </c>
      <c r="MA2749" s="1">
        <v>73</v>
      </c>
      <c r="MB2749" s="1">
        <v>72</v>
      </c>
      <c r="MC2749" s="1">
        <v>65</v>
      </c>
      <c r="MD2749" s="1">
        <v>65</v>
      </c>
      <c r="ME2749" s="1">
        <v>68</v>
      </c>
      <c r="MF2749" s="1">
        <v>66</v>
      </c>
      <c r="MG2749" s="1">
        <v>72</v>
      </c>
      <c r="PG2749" s="1">
        <v>16</v>
      </c>
      <c r="PH2749" s="1">
        <v>18</v>
      </c>
      <c r="PM2749" s="1">
        <v>18</v>
      </c>
      <c r="PO2749" s="1">
        <v>16</v>
      </c>
      <c r="PP2749" s="1">
        <v>16</v>
      </c>
      <c r="SP2749" s="1">
        <v>98.1</v>
      </c>
      <c r="SQ2749" s="1">
        <v>97.7</v>
      </c>
      <c r="SR2749" s="1">
        <v>99.3</v>
      </c>
      <c r="SV2749" s="1">
        <v>99.4</v>
      </c>
      <c r="SX2749" s="1">
        <v>98.5</v>
      </c>
      <c r="WQ2749" s="1">
        <v>0</v>
      </c>
      <c r="WR2749" s="1">
        <v>0</v>
      </c>
      <c r="WW2749" s="1">
        <v>0</v>
      </c>
      <c r="WY2749" s="1">
        <v>0</v>
      </c>
      <c r="WZ2749" s="1">
        <v>0</v>
      </c>
      <c r="AAY2749" s="1">
        <v>23</v>
      </c>
      <c r="ABB2749" s="1">
        <v>9.1</v>
      </c>
      <c r="ABE2749" s="1">
        <v>29.3</v>
      </c>
      <c r="ABM2749" s="1">
        <v>9.1</v>
      </c>
      <c r="ABO2749" s="1">
        <v>161</v>
      </c>
      <c r="ABQ2749" s="1">
        <v>0.28000000000000003</v>
      </c>
      <c r="ABU2749" s="1">
        <v>138</v>
      </c>
      <c r="ABX2749" s="1">
        <v>4.0999999999999996</v>
      </c>
      <c r="ACA2749" s="1">
        <v>105</v>
      </c>
      <c r="ACD2749" s="1">
        <v>9.1999999999999993</v>
      </c>
      <c r="ACG2749" s="1">
        <v>101</v>
      </c>
      <c r="ACQ2749" s="1">
        <v>27</v>
      </c>
      <c r="ACT2749" s="1">
        <v>1.34</v>
      </c>
      <c r="ACW2749" s="1">
        <v>10</v>
      </c>
      <c r="AGG2749" s="1">
        <v>1</v>
      </c>
      <c r="AGH2749" s="1" t="s">
        <v>6359</v>
      </c>
      <c r="AGS2749" s="1">
        <v>1</v>
      </c>
      <c r="AGT2749" s="1">
        <v>0</v>
      </c>
      <c r="AGU2749" s="1">
        <v>0</v>
      </c>
      <c r="AGV2749" s="1">
        <v>1</v>
      </c>
      <c r="AGW2749" s="1">
        <v>0</v>
      </c>
      <c r="AGX2749" s="1">
        <v>0</v>
      </c>
      <c r="AGY2749" s="1">
        <v>0</v>
      </c>
      <c r="AGZ2749" s="1">
        <v>0</v>
      </c>
      <c r="AHA2749" s="1">
        <v>0</v>
      </c>
      <c r="AHB2749" s="1">
        <v>0</v>
      </c>
      <c r="AHC2749" s="1">
        <v>1</v>
      </c>
      <c r="AHD2749" s="1">
        <v>0</v>
      </c>
      <c r="AHE2749" s="1">
        <v>0</v>
      </c>
      <c r="AHF2749" s="1">
        <v>1</v>
      </c>
      <c r="AHH2749" s="1">
        <v>0</v>
      </c>
      <c r="AHI2749" s="1">
        <v>1</v>
      </c>
      <c r="AHK2749" s="1">
        <v>0</v>
      </c>
      <c r="AHL2749" s="1">
        <v>0</v>
      </c>
      <c r="AHM2749" s="1">
        <v>0</v>
      </c>
      <c r="AHN2749" s="1">
        <v>1</v>
      </c>
      <c r="AHO2749" s="1">
        <v>0</v>
      </c>
      <c r="AHP2749" s="1">
        <v>0</v>
      </c>
      <c r="AHQ2749" s="1">
        <v>0</v>
      </c>
      <c r="AHR2749" s="1">
        <v>0</v>
      </c>
      <c r="AIM2749" s="1">
        <v>0</v>
      </c>
      <c r="AIN2749" s="1">
        <v>1</v>
      </c>
      <c r="AIO2749" s="1">
        <v>1</v>
      </c>
      <c r="AIP2749" s="1">
        <v>0</v>
      </c>
      <c r="AIQ2749" s="1">
        <v>0</v>
      </c>
      <c r="AIR2749" s="1">
        <v>0</v>
      </c>
      <c r="AIS2749" s="1">
        <v>1</v>
      </c>
      <c r="AIT2749" s="1">
        <v>1</v>
      </c>
      <c r="AIU2749" s="1">
        <v>0</v>
      </c>
      <c r="AIV2749" s="1">
        <v>0</v>
      </c>
      <c r="AIW2749" s="1">
        <v>0</v>
      </c>
      <c r="AIX2749" s="1">
        <v>242</v>
      </c>
    </row>
    <row r="2750" spans="1:939" s="1" customFormat="1">
      <c r="B2750" s="1">
        <v>3</v>
      </c>
      <c r="C2750" s="1">
        <v>0</v>
      </c>
      <c r="Z2750" s="1">
        <v>0</v>
      </c>
      <c r="AA2750" s="1">
        <v>2</v>
      </c>
      <c r="AB2750" s="1" t="s">
        <v>11090</v>
      </c>
      <c r="AI2750" s="1">
        <v>106</v>
      </c>
      <c r="AJ2750" s="1">
        <v>104</v>
      </c>
      <c r="DR2750" s="1">
        <v>58</v>
      </c>
      <c r="DS2750" s="1">
        <v>48</v>
      </c>
      <c r="HA2750" s="1">
        <v>2</v>
      </c>
      <c r="HB2750" s="1">
        <v>2</v>
      </c>
      <c r="HT2750" s="1">
        <v>0</v>
      </c>
      <c r="HU2750" s="1">
        <v>0</v>
      </c>
      <c r="IP2750" s="1">
        <v>98</v>
      </c>
      <c r="IQ2750" s="1">
        <v>98</v>
      </c>
      <c r="LX2750" s="1">
        <v>76</v>
      </c>
      <c r="LY2750" s="1">
        <v>66</v>
      </c>
      <c r="PG2750" s="1">
        <v>18</v>
      </c>
      <c r="PH2750" s="1">
        <v>18</v>
      </c>
      <c r="SP2750" s="1">
        <v>97.3</v>
      </c>
      <c r="SQ2750" s="1">
        <v>96.8</v>
      </c>
      <c r="VX2750" s="1">
        <v>1</v>
      </c>
      <c r="VY2750" s="1">
        <v>1</v>
      </c>
      <c r="WQ2750" s="1">
        <v>0</v>
      </c>
      <c r="WR2750" s="1">
        <v>0</v>
      </c>
      <c r="AGS2750" s="1">
        <v>1</v>
      </c>
      <c r="AGT2750" s="1">
        <v>0</v>
      </c>
      <c r="AGU2750" s="1">
        <v>0</v>
      </c>
      <c r="AGV2750" s="1">
        <v>1</v>
      </c>
      <c r="AGW2750" s="1">
        <v>0</v>
      </c>
      <c r="AGX2750" s="1">
        <v>0</v>
      </c>
      <c r="AGY2750" s="1">
        <v>0</v>
      </c>
      <c r="AGZ2750" s="1">
        <v>0</v>
      </c>
      <c r="AHA2750" s="1">
        <v>0</v>
      </c>
      <c r="AHB2750" s="1">
        <v>0</v>
      </c>
      <c r="AHC2750" s="1">
        <v>1</v>
      </c>
      <c r="AHD2750" s="1">
        <v>0</v>
      </c>
      <c r="AHE2750" s="1">
        <v>0</v>
      </c>
      <c r="AHF2750" s="1">
        <v>0</v>
      </c>
      <c r="AHH2750" s="1">
        <v>0</v>
      </c>
      <c r="AHI2750" s="1">
        <v>0</v>
      </c>
      <c r="AHK2750" s="1">
        <v>0</v>
      </c>
      <c r="AHL2750" s="1">
        <v>0</v>
      </c>
      <c r="AHM2750" s="1">
        <v>0</v>
      </c>
      <c r="AHN2750" s="1">
        <v>1</v>
      </c>
      <c r="AHO2750" s="1">
        <v>0</v>
      </c>
      <c r="AHP2750" s="1">
        <v>0</v>
      </c>
      <c r="AHQ2750" s="1">
        <v>0</v>
      </c>
      <c r="AHR2750" s="1">
        <v>0</v>
      </c>
      <c r="AIM2750" s="1">
        <v>0</v>
      </c>
      <c r="AIN2750" s="1">
        <v>1</v>
      </c>
      <c r="AIO2750" s="1">
        <v>0</v>
      </c>
      <c r="AIP2750" s="1">
        <v>1</v>
      </c>
      <c r="AIQ2750" s="1">
        <v>0</v>
      </c>
      <c r="AIR2750" s="1">
        <v>0</v>
      </c>
      <c r="AIT2750" s="1">
        <v>2</v>
      </c>
      <c r="AIU2750" s="1">
        <v>0</v>
      </c>
      <c r="AIV2750" s="1">
        <v>0</v>
      </c>
      <c r="AIW2750" s="1">
        <v>0</v>
      </c>
      <c r="AIX2750" s="1">
        <v>85</v>
      </c>
      <c r="AIY2750" s="1">
        <v>79</v>
      </c>
    </row>
    <row r="2751" spans="1:939" s="1" customFormat="1">
      <c r="B2751" s="1">
        <v>4</v>
      </c>
      <c r="C2751" s="1">
        <v>1</v>
      </c>
      <c r="D2751" s="1" t="s">
        <v>11091</v>
      </c>
      <c r="E2751" s="1" t="s">
        <v>4324</v>
      </c>
      <c r="O2751" s="1">
        <v>0</v>
      </c>
      <c r="P2751" s="1">
        <v>0</v>
      </c>
      <c r="Z2751" s="1">
        <v>0</v>
      </c>
      <c r="AA2751" s="1">
        <v>1</v>
      </c>
      <c r="AB2751" s="1" t="s">
        <v>11092</v>
      </c>
      <c r="AI2751" s="1">
        <v>122</v>
      </c>
      <c r="AJ2751" s="1">
        <v>110</v>
      </c>
      <c r="DR2751" s="1">
        <v>70</v>
      </c>
      <c r="DS2751" s="1">
        <v>64</v>
      </c>
      <c r="HA2751" s="1">
        <v>2</v>
      </c>
      <c r="HB2751" s="1">
        <v>2</v>
      </c>
      <c r="HT2751" s="1">
        <v>0</v>
      </c>
      <c r="HU2751" s="1">
        <v>0</v>
      </c>
      <c r="IP2751" s="1">
        <v>97</v>
      </c>
      <c r="IQ2751" s="1">
        <v>99</v>
      </c>
      <c r="LX2751" s="1">
        <v>74</v>
      </c>
      <c r="LY2751" s="1">
        <v>68</v>
      </c>
      <c r="PG2751" s="1">
        <v>16</v>
      </c>
      <c r="PH2751" s="1">
        <v>16</v>
      </c>
      <c r="SP2751" s="1">
        <v>98.2</v>
      </c>
      <c r="SQ2751" s="1">
        <v>96.6</v>
      </c>
      <c r="VX2751" s="1">
        <v>1</v>
      </c>
      <c r="VY2751" s="1">
        <v>1</v>
      </c>
      <c r="WQ2751" s="1">
        <v>0</v>
      </c>
      <c r="WR2751" s="1">
        <v>0</v>
      </c>
      <c r="AGS2751" s="1">
        <v>0</v>
      </c>
      <c r="AGT2751" s="1">
        <v>0</v>
      </c>
      <c r="AGU2751" s="1">
        <v>0</v>
      </c>
      <c r="AGV2751" s="1">
        <v>0</v>
      </c>
      <c r="AGW2751" s="1">
        <v>0</v>
      </c>
      <c r="AGX2751" s="1">
        <v>0</v>
      </c>
      <c r="AGY2751" s="1">
        <v>0</v>
      </c>
      <c r="AGZ2751" s="1">
        <v>0</v>
      </c>
      <c r="AHA2751" s="1">
        <v>0</v>
      </c>
      <c r="AHB2751" s="1">
        <v>0</v>
      </c>
      <c r="AHC2751" s="1">
        <v>1</v>
      </c>
      <c r="AHD2751" s="1">
        <v>0</v>
      </c>
      <c r="AHE2751" s="1">
        <v>0</v>
      </c>
      <c r="AHF2751" s="1">
        <v>0</v>
      </c>
      <c r="AHH2751" s="1">
        <v>0</v>
      </c>
      <c r="AHI2751" s="1">
        <v>1</v>
      </c>
      <c r="AHK2751" s="1">
        <v>0</v>
      </c>
      <c r="AHL2751" s="1">
        <v>0</v>
      </c>
      <c r="AHM2751" s="1">
        <v>0</v>
      </c>
      <c r="AHN2751" s="1">
        <v>1</v>
      </c>
      <c r="AHO2751" s="1">
        <v>0</v>
      </c>
      <c r="AHP2751" s="1">
        <v>0</v>
      </c>
      <c r="AHQ2751" s="1">
        <v>0</v>
      </c>
      <c r="AHR2751" s="1">
        <v>0</v>
      </c>
      <c r="AIM2751" s="1">
        <v>0</v>
      </c>
      <c r="AIN2751" s="1">
        <v>1</v>
      </c>
      <c r="AIO2751" s="1">
        <v>0</v>
      </c>
      <c r="AIQ2751" s="1">
        <v>0</v>
      </c>
      <c r="AIR2751" s="1">
        <v>0</v>
      </c>
      <c r="AIT2751" s="1">
        <v>2</v>
      </c>
      <c r="AIU2751" s="1">
        <v>0</v>
      </c>
      <c r="AIV2751" s="1">
        <v>1</v>
      </c>
      <c r="AIW2751" s="1">
        <v>0</v>
      </c>
      <c r="AIX2751" s="1">
        <v>95</v>
      </c>
      <c r="AIY2751" s="1">
        <v>63</v>
      </c>
    </row>
    <row r="2752" spans="1:939" s="1" customFormat="1">
      <c r="B2752" s="1">
        <v>5</v>
      </c>
      <c r="C2752" s="1">
        <v>1</v>
      </c>
      <c r="D2752" s="1" t="s">
        <v>8321</v>
      </c>
      <c r="E2752" s="1" t="s">
        <v>5862</v>
      </c>
      <c r="O2752" s="1">
        <v>0</v>
      </c>
      <c r="P2752" s="1">
        <v>1</v>
      </c>
      <c r="Z2752" s="1">
        <v>0</v>
      </c>
      <c r="AA2752" s="1">
        <v>0</v>
      </c>
      <c r="AB2752" s="1" t="s">
        <v>11093</v>
      </c>
      <c r="AC2752" s="1">
        <v>2</v>
      </c>
      <c r="AD2752" s="1">
        <v>0</v>
      </c>
      <c r="AI2752" s="1">
        <v>70</v>
      </c>
      <c r="AJ2752" s="1">
        <v>108</v>
      </c>
      <c r="AK2752" s="1">
        <v>148</v>
      </c>
      <c r="DR2752" s="1">
        <v>44</v>
      </c>
      <c r="DS2752" s="1">
        <v>64</v>
      </c>
      <c r="DT2752" s="1">
        <v>70</v>
      </c>
      <c r="HA2752" s="1">
        <v>2</v>
      </c>
      <c r="HB2752" s="1">
        <v>2</v>
      </c>
      <c r="HC2752" s="1">
        <v>2</v>
      </c>
      <c r="HT2752" s="1">
        <v>0</v>
      </c>
      <c r="HU2752" s="1">
        <v>0</v>
      </c>
      <c r="HV2752" s="1">
        <v>0</v>
      </c>
      <c r="IP2752" s="1">
        <v>97</v>
      </c>
      <c r="IR2752" s="1">
        <v>98</v>
      </c>
      <c r="LX2752" s="1">
        <v>76</v>
      </c>
      <c r="LZ2752" s="1">
        <v>66</v>
      </c>
      <c r="PG2752" s="1">
        <v>14</v>
      </c>
      <c r="PI2752" s="1">
        <v>16</v>
      </c>
      <c r="SP2752" s="1">
        <v>97.3</v>
      </c>
      <c r="SR2752" s="1">
        <v>97.3</v>
      </c>
      <c r="VX2752" s="1">
        <v>1</v>
      </c>
      <c r="VZ2752" s="1">
        <v>1</v>
      </c>
      <c r="WQ2752" s="1">
        <v>0</v>
      </c>
      <c r="WS2752" s="1">
        <v>0</v>
      </c>
      <c r="AGS2752" s="1">
        <v>1</v>
      </c>
      <c r="AGT2752" s="1">
        <v>1</v>
      </c>
      <c r="AGU2752" s="1">
        <v>0</v>
      </c>
      <c r="AGV2752" s="1">
        <v>0</v>
      </c>
      <c r="AGW2752" s="1">
        <v>0</v>
      </c>
      <c r="AGX2752" s="1">
        <v>0</v>
      </c>
      <c r="AGY2752" s="1">
        <v>0</v>
      </c>
      <c r="AGZ2752" s="1">
        <v>0</v>
      </c>
      <c r="AHA2752" s="1">
        <v>0</v>
      </c>
      <c r="AHB2752" s="1">
        <v>0</v>
      </c>
      <c r="AHC2752" s="1">
        <v>1</v>
      </c>
      <c r="AHD2752" s="1">
        <v>0</v>
      </c>
      <c r="AHE2752" s="1">
        <v>0</v>
      </c>
      <c r="AHF2752" s="1">
        <v>0</v>
      </c>
      <c r="AHH2752" s="1">
        <v>0</v>
      </c>
      <c r="AHI2752" s="1">
        <v>1</v>
      </c>
      <c r="AHK2752" s="1">
        <v>0</v>
      </c>
      <c r="AHL2752" s="1">
        <v>0</v>
      </c>
      <c r="AHM2752" s="1">
        <v>0</v>
      </c>
      <c r="AHN2752" s="1">
        <v>1</v>
      </c>
      <c r="AHO2752" s="1">
        <v>0</v>
      </c>
      <c r="AHP2752" s="1">
        <v>0</v>
      </c>
      <c r="AHQ2752" s="1">
        <v>0</v>
      </c>
      <c r="AHR2752" s="1">
        <v>0</v>
      </c>
      <c r="AIM2752" s="1">
        <v>0</v>
      </c>
      <c r="AIN2752" s="1">
        <v>1</v>
      </c>
      <c r="AIO2752" s="1">
        <v>0</v>
      </c>
      <c r="AIQ2752" s="1">
        <v>0</v>
      </c>
      <c r="AIR2752" s="1">
        <v>0</v>
      </c>
      <c r="AIT2752" s="1">
        <v>2</v>
      </c>
      <c r="AIU2752" s="1">
        <v>0</v>
      </c>
      <c r="AIV2752" s="1">
        <v>0</v>
      </c>
      <c r="AIW2752" s="1">
        <v>0</v>
      </c>
      <c r="AIX2752" s="1">
        <v>112</v>
      </c>
      <c r="AIY2752" s="1">
        <v>64</v>
      </c>
    </row>
    <row r="2753" spans="1:939" s="1" customFormat="1">
      <c r="B2753" s="1">
        <v>6</v>
      </c>
      <c r="C2753" s="1">
        <v>0</v>
      </c>
      <c r="Z2753" s="1">
        <v>0</v>
      </c>
      <c r="AA2753" s="1">
        <v>2</v>
      </c>
      <c r="AB2753" s="1" t="s">
        <v>11094</v>
      </c>
      <c r="AI2753" s="1">
        <v>120</v>
      </c>
      <c r="AJ2753" s="1">
        <v>98</v>
      </c>
      <c r="DR2753" s="1">
        <v>58</v>
      </c>
      <c r="DS2753" s="1">
        <v>56</v>
      </c>
      <c r="HA2753" s="1">
        <v>2</v>
      </c>
      <c r="HB2753" s="1">
        <v>2</v>
      </c>
      <c r="HT2753" s="1">
        <v>0</v>
      </c>
      <c r="HU2753" s="1">
        <v>0</v>
      </c>
      <c r="IP2753" s="1">
        <v>99</v>
      </c>
      <c r="IQ2753" s="1">
        <v>98</v>
      </c>
      <c r="LX2753" s="1">
        <v>72</v>
      </c>
      <c r="LY2753" s="1">
        <v>71</v>
      </c>
      <c r="PG2753" s="1">
        <v>16</v>
      </c>
      <c r="PH2753" s="1">
        <v>16</v>
      </c>
      <c r="SP2753" s="1">
        <v>97.3</v>
      </c>
      <c r="SQ2753" s="1">
        <v>96.9</v>
      </c>
      <c r="VX2753" s="1">
        <v>1</v>
      </c>
      <c r="VY2753" s="1">
        <v>1</v>
      </c>
      <c r="WQ2753" s="1">
        <v>0</v>
      </c>
      <c r="WR2753" s="1">
        <v>0</v>
      </c>
      <c r="AGS2753" s="1">
        <v>0</v>
      </c>
      <c r="AGT2753" s="1">
        <v>0</v>
      </c>
      <c r="AGU2753" s="1">
        <v>0</v>
      </c>
      <c r="AGV2753" s="1">
        <v>0</v>
      </c>
      <c r="AGW2753" s="1">
        <v>0</v>
      </c>
      <c r="AGX2753" s="1">
        <v>0</v>
      </c>
      <c r="AGY2753" s="1">
        <v>0</v>
      </c>
      <c r="AGZ2753" s="1">
        <v>0</v>
      </c>
      <c r="AHA2753" s="1">
        <v>0</v>
      </c>
      <c r="AHB2753" s="1">
        <v>0</v>
      </c>
      <c r="AHC2753" s="1">
        <v>1</v>
      </c>
      <c r="AHD2753" s="1">
        <v>0</v>
      </c>
      <c r="AHE2753" s="1">
        <v>0</v>
      </c>
      <c r="AHF2753" s="1">
        <v>0</v>
      </c>
      <c r="AHH2753" s="1">
        <v>0</v>
      </c>
      <c r="AHI2753" s="1">
        <v>1</v>
      </c>
      <c r="AHK2753" s="1">
        <v>0</v>
      </c>
      <c r="AHL2753" s="1">
        <v>0</v>
      </c>
      <c r="AHM2753" s="1">
        <v>0</v>
      </c>
      <c r="AHN2753" s="1">
        <v>1</v>
      </c>
      <c r="AHO2753" s="1">
        <v>0</v>
      </c>
      <c r="AHP2753" s="1">
        <v>0</v>
      </c>
      <c r="AHQ2753" s="1">
        <v>0</v>
      </c>
      <c r="AHR2753" s="1">
        <v>0</v>
      </c>
      <c r="AIM2753" s="1">
        <v>0</v>
      </c>
      <c r="AIN2753" s="1">
        <v>1</v>
      </c>
      <c r="AIO2753" s="1">
        <v>0</v>
      </c>
      <c r="AIQ2753" s="1">
        <v>1</v>
      </c>
      <c r="AIR2753" s="1">
        <v>0</v>
      </c>
      <c r="AIT2753" s="1">
        <v>2</v>
      </c>
      <c r="AIU2753" s="1">
        <v>0</v>
      </c>
      <c r="AIV2753" s="1">
        <v>0</v>
      </c>
      <c r="AIW2753" s="1">
        <v>0</v>
      </c>
      <c r="AIX2753" s="1">
        <v>142</v>
      </c>
      <c r="AIY2753" s="1">
        <v>161</v>
      </c>
    </row>
    <row r="2754" spans="1:939" s="1" customFormat="1">
      <c r="B2754" s="1">
        <v>7</v>
      </c>
      <c r="C2754" s="1">
        <v>0</v>
      </c>
      <c r="Z2754" s="1">
        <v>0</v>
      </c>
      <c r="AA2754" s="1">
        <v>2</v>
      </c>
      <c r="AB2754" s="1" t="s">
        <v>11095</v>
      </c>
      <c r="AI2754" s="1">
        <v>130</v>
      </c>
      <c r="AJ2754" s="1">
        <v>96</v>
      </c>
      <c r="DR2754" s="1">
        <v>70</v>
      </c>
      <c r="DS2754" s="1">
        <v>48</v>
      </c>
      <c r="HA2754" s="1">
        <v>2</v>
      </c>
      <c r="HB2754" s="1">
        <v>2</v>
      </c>
      <c r="HT2754" s="1">
        <v>0</v>
      </c>
      <c r="HU2754" s="1">
        <v>0</v>
      </c>
      <c r="IP2754" s="1">
        <v>99</v>
      </c>
      <c r="IQ2754" s="1">
        <v>98</v>
      </c>
      <c r="LX2754" s="1">
        <v>72</v>
      </c>
      <c r="LY2754" s="1">
        <v>73</v>
      </c>
      <c r="PG2754" s="1">
        <v>16</v>
      </c>
      <c r="PH2754" s="1">
        <v>16</v>
      </c>
      <c r="SP2754" s="1">
        <v>99.3</v>
      </c>
      <c r="SQ2754" s="1">
        <v>97.3</v>
      </c>
      <c r="VX2754" s="1">
        <v>1</v>
      </c>
      <c r="VY2754" s="1">
        <v>1</v>
      </c>
      <c r="WQ2754" s="1">
        <v>0</v>
      </c>
      <c r="WR2754" s="1">
        <v>0</v>
      </c>
      <c r="AGS2754" s="1">
        <v>0</v>
      </c>
      <c r="AGT2754" s="1">
        <v>0</v>
      </c>
      <c r="AGU2754" s="1">
        <v>0</v>
      </c>
      <c r="AGV2754" s="1">
        <v>0</v>
      </c>
      <c r="AGW2754" s="1">
        <v>0</v>
      </c>
      <c r="AGX2754" s="1">
        <v>0</v>
      </c>
      <c r="AGY2754" s="1">
        <v>0</v>
      </c>
      <c r="AGZ2754" s="1">
        <v>0</v>
      </c>
      <c r="AHA2754" s="1">
        <v>0</v>
      </c>
      <c r="AHB2754" s="1">
        <v>0</v>
      </c>
      <c r="AHC2754" s="1">
        <v>1</v>
      </c>
      <c r="AHD2754" s="1">
        <v>0</v>
      </c>
      <c r="AHE2754" s="1">
        <v>0</v>
      </c>
      <c r="AHF2754" s="1">
        <v>0</v>
      </c>
      <c r="AHH2754" s="1">
        <v>0</v>
      </c>
      <c r="AHI2754" s="1">
        <v>0</v>
      </c>
      <c r="AHK2754" s="1">
        <v>0</v>
      </c>
      <c r="AHL2754" s="1">
        <v>0</v>
      </c>
      <c r="AHM2754" s="1">
        <v>0</v>
      </c>
      <c r="AHN2754" s="1">
        <v>1</v>
      </c>
      <c r="AHO2754" s="1">
        <v>0</v>
      </c>
      <c r="AHP2754" s="1">
        <v>0</v>
      </c>
      <c r="AHQ2754" s="1">
        <v>0</v>
      </c>
      <c r="AHR2754" s="1">
        <v>0</v>
      </c>
      <c r="AIM2754" s="1">
        <v>0</v>
      </c>
      <c r="AIN2754" s="1">
        <v>1</v>
      </c>
      <c r="AIO2754" s="1">
        <v>0</v>
      </c>
      <c r="AIR2754" s="1">
        <v>0</v>
      </c>
      <c r="AIT2754" s="1">
        <v>2</v>
      </c>
      <c r="AIU2754" s="1">
        <v>0</v>
      </c>
      <c r="AIV2754" s="1">
        <v>0</v>
      </c>
      <c r="AIW2754" s="1">
        <v>0</v>
      </c>
      <c r="AIX2754" s="1">
        <v>145</v>
      </c>
      <c r="AIY2754" s="1">
        <v>187</v>
      </c>
    </row>
    <row r="2755" spans="1:939" s="80" customFormat="1">
      <c r="B2755" s="80">
        <v>8</v>
      </c>
      <c r="C2755" s="80">
        <v>0</v>
      </c>
      <c r="Z2755" s="80">
        <v>0</v>
      </c>
      <c r="AA2755" s="80">
        <v>2</v>
      </c>
      <c r="AB2755" s="80" t="s">
        <v>11096</v>
      </c>
      <c r="AI2755" s="80">
        <v>88</v>
      </c>
      <c r="DR2755" s="80">
        <v>48</v>
      </c>
      <c r="HA2755" s="80">
        <v>2</v>
      </c>
      <c r="HT2755" s="80">
        <v>0</v>
      </c>
      <c r="IP2755" s="80">
        <v>94</v>
      </c>
      <c r="LX2755" s="80">
        <v>82</v>
      </c>
      <c r="PG2755" s="80">
        <v>22</v>
      </c>
      <c r="SP2755" s="80">
        <v>97.9</v>
      </c>
      <c r="VX2755" s="80">
        <v>0</v>
      </c>
      <c r="WQ2755" s="80">
        <v>0</v>
      </c>
      <c r="AGS2755" s="80">
        <v>0</v>
      </c>
      <c r="AGT2755" s="80">
        <v>0</v>
      </c>
      <c r="AGU2755" s="80">
        <v>0</v>
      </c>
      <c r="AGV2755" s="80">
        <v>0</v>
      </c>
      <c r="AGW2755" s="80">
        <v>0</v>
      </c>
      <c r="AGX2755" s="80">
        <v>0</v>
      </c>
      <c r="AGY2755" s="80">
        <v>0</v>
      </c>
      <c r="AGZ2755" s="80">
        <v>0</v>
      </c>
      <c r="AHA2755" s="80">
        <v>0</v>
      </c>
      <c r="AHB2755" s="80">
        <v>0</v>
      </c>
      <c r="AHC2755" s="80">
        <v>1</v>
      </c>
      <c r="AHD2755" s="80">
        <v>0</v>
      </c>
      <c r="AHE2755" s="80">
        <v>0</v>
      </c>
      <c r="AHF2755" s="80">
        <v>0</v>
      </c>
      <c r="AHH2755" s="80">
        <v>0</v>
      </c>
      <c r="AHI2755" s="80">
        <v>0</v>
      </c>
      <c r="AHK2755" s="80">
        <v>0</v>
      </c>
      <c r="AHL2755" s="80">
        <v>0</v>
      </c>
      <c r="AHM2755" s="80">
        <v>0</v>
      </c>
      <c r="AHN2755" s="80">
        <v>1</v>
      </c>
      <c r="AHO2755" s="80">
        <v>0</v>
      </c>
      <c r="AHP2755" s="80">
        <v>0</v>
      </c>
      <c r="AHQ2755" s="80">
        <v>0</v>
      </c>
      <c r="AHR2755" s="80">
        <v>0</v>
      </c>
      <c r="AIM2755" s="80">
        <v>0</v>
      </c>
      <c r="AIN2755" s="80">
        <v>1</v>
      </c>
      <c r="AIO2755" s="80">
        <v>0</v>
      </c>
      <c r="AIR2755" s="80">
        <v>0</v>
      </c>
      <c r="AIT2755" s="80">
        <v>1</v>
      </c>
      <c r="AIU2755" s="80">
        <v>0</v>
      </c>
      <c r="AIV2755" s="80">
        <v>0</v>
      </c>
      <c r="AIW2755" s="80">
        <v>0</v>
      </c>
      <c r="AIX2755" s="80">
        <v>48</v>
      </c>
    </row>
    <row r="2756" spans="1:939" s="1" customFormat="1">
      <c r="A2756" s="1">
        <v>569</v>
      </c>
      <c r="B2756" s="1">
        <v>1</v>
      </c>
      <c r="C2756" s="1">
        <v>0</v>
      </c>
      <c r="Z2756" s="1">
        <v>0</v>
      </c>
      <c r="AA2756" s="1">
        <v>1</v>
      </c>
      <c r="AB2756" s="1" t="s">
        <v>11097</v>
      </c>
      <c r="AC2756" s="1">
        <v>0</v>
      </c>
      <c r="AE2756" s="1">
        <v>0</v>
      </c>
      <c r="AG2756" s="1">
        <v>0</v>
      </c>
      <c r="AI2756" s="1">
        <v>144</v>
      </c>
      <c r="DR2756" s="1">
        <v>80</v>
      </c>
      <c r="IP2756" s="1">
        <v>99</v>
      </c>
      <c r="LX2756" s="1">
        <v>69</v>
      </c>
      <c r="PG2756" s="1">
        <v>18</v>
      </c>
      <c r="SP2756" s="1">
        <v>98.7</v>
      </c>
      <c r="WQ2756" s="1">
        <v>0</v>
      </c>
      <c r="AGS2756" s="1">
        <v>1</v>
      </c>
      <c r="AGT2756" s="1">
        <v>0</v>
      </c>
      <c r="AGU2756" s="1">
        <v>0</v>
      </c>
      <c r="AGV2756" s="1">
        <v>1</v>
      </c>
      <c r="AGW2756" s="1">
        <v>0</v>
      </c>
      <c r="AGX2756" s="1">
        <v>0</v>
      </c>
      <c r="AGY2756" s="1">
        <v>0</v>
      </c>
      <c r="AGZ2756" s="1">
        <v>0</v>
      </c>
      <c r="AHA2756" s="1">
        <v>0</v>
      </c>
      <c r="AHB2756" s="1">
        <v>0</v>
      </c>
      <c r="AHC2756" s="1">
        <v>1</v>
      </c>
      <c r="AHD2756" s="1">
        <v>0</v>
      </c>
      <c r="AHE2756" s="1">
        <v>0</v>
      </c>
      <c r="AHF2756" s="1">
        <v>0</v>
      </c>
      <c r="AHH2756" s="1">
        <v>0</v>
      </c>
      <c r="AHI2756" s="1">
        <v>0</v>
      </c>
      <c r="AHK2756" s="1">
        <v>0</v>
      </c>
      <c r="AHL2756" s="1">
        <v>0</v>
      </c>
      <c r="AHM2756" s="1">
        <v>0</v>
      </c>
      <c r="AHN2756" s="1">
        <v>0</v>
      </c>
      <c r="AHO2756" s="1">
        <v>0</v>
      </c>
      <c r="AHP2756" s="1">
        <v>0</v>
      </c>
      <c r="AHQ2756" s="1">
        <v>0</v>
      </c>
      <c r="AIM2756" s="1">
        <v>0</v>
      </c>
      <c r="AIN2756" s="1">
        <v>0</v>
      </c>
      <c r="AIO2756" s="1">
        <v>0</v>
      </c>
      <c r="AIP2756" s="1">
        <v>1</v>
      </c>
      <c r="AIQ2756" s="1">
        <v>1</v>
      </c>
      <c r="AIR2756" s="1">
        <v>1</v>
      </c>
      <c r="AIS2756" s="1">
        <v>1</v>
      </c>
      <c r="AIT2756" s="1">
        <v>1</v>
      </c>
      <c r="AIU2756" s="1">
        <v>0</v>
      </c>
      <c r="AIV2756" s="1">
        <v>0</v>
      </c>
      <c r="AIW2756" s="1">
        <v>0</v>
      </c>
      <c r="AIX2756" s="1">
        <v>30</v>
      </c>
    </row>
    <row r="2757" spans="1:939" s="1" customFormat="1">
      <c r="B2757" s="1">
        <v>2</v>
      </c>
      <c r="C2757" s="1">
        <v>1</v>
      </c>
      <c r="D2757" s="1" t="s">
        <v>7703</v>
      </c>
      <c r="O2757" s="1">
        <v>0</v>
      </c>
      <c r="Z2757" s="1">
        <v>0</v>
      </c>
      <c r="AA2757" s="1">
        <v>2</v>
      </c>
      <c r="AB2757" s="1" t="s">
        <v>11098</v>
      </c>
      <c r="AC2757" s="1">
        <v>0</v>
      </c>
      <c r="AE2757" s="1">
        <v>1</v>
      </c>
      <c r="AF2757" s="1">
        <v>0</v>
      </c>
      <c r="AG2757" s="1">
        <v>0</v>
      </c>
      <c r="AI2757" s="1">
        <v>112</v>
      </c>
      <c r="AJ2757" s="1">
        <v>112</v>
      </c>
      <c r="DR2757" s="1">
        <v>54</v>
      </c>
      <c r="DS2757" s="1">
        <v>48</v>
      </c>
      <c r="HA2757" s="1">
        <v>2</v>
      </c>
      <c r="HB2757" s="1">
        <v>2</v>
      </c>
      <c r="HT2757" s="1">
        <v>1</v>
      </c>
      <c r="HU2757" s="1">
        <v>1</v>
      </c>
      <c r="IP2757" s="1">
        <v>99</v>
      </c>
      <c r="IQ2757" s="1">
        <v>99</v>
      </c>
      <c r="LX2757" s="1">
        <v>83</v>
      </c>
      <c r="LY2757" s="1">
        <v>78</v>
      </c>
      <c r="PG2757" s="1">
        <v>14</v>
      </c>
      <c r="PH2757" s="1">
        <v>14</v>
      </c>
      <c r="SP2757" s="1">
        <v>96.2</v>
      </c>
      <c r="SQ2757" s="1">
        <v>97.1</v>
      </c>
      <c r="VX2757" s="1">
        <v>1</v>
      </c>
      <c r="VY2757" s="1">
        <v>1</v>
      </c>
      <c r="WQ2757" s="1">
        <v>0</v>
      </c>
      <c r="WR2757" s="1">
        <v>0</v>
      </c>
      <c r="AGS2757" s="1">
        <v>0</v>
      </c>
      <c r="AGT2757" s="1">
        <v>0</v>
      </c>
      <c r="AGU2757" s="1">
        <v>0</v>
      </c>
      <c r="AGV2757" s="1">
        <v>0</v>
      </c>
      <c r="AGW2757" s="1">
        <v>0</v>
      </c>
      <c r="AGX2757" s="1">
        <v>0</v>
      </c>
      <c r="AGY2757" s="1">
        <v>0</v>
      </c>
      <c r="AGZ2757" s="1">
        <v>0</v>
      </c>
      <c r="AHA2757" s="1">
        <v>0</v>
      </c>
      <c r="AHB2757" s="1">
        <v>0</v>
      </c>
      <c r="AHC2757" s="1">
        <v>1</v>
      </c>
      <c r="AHD2757" s="1">
        <v>0</v>
      </c>
      <c r="AHE2757" s="1">
        <v>0</v>
      </c>
      <c r="AHF2757" s="1">
        <v>0</v>
      </c>
      <c r="AHH2757" s="1">
        <v>0</v>
      </c>
      <c r="AHI2757" s="1">
        <v>0</v>
      </c>
      <c r="AHK2757" s="1">
        <v>0</v>
      </c>
      <c r="AHL2757" s="1">
        <v>0</v>
      </c>
      <c r="AHM2757" s="1">
        <v>0</v>
      </c>
      <c r="AHN2757" s="1">
        <v>0</v>
      </c>
      <c r="AHO2757" s="1">
        <v>0</v>
      </c>
      <c r="AHP2757" s="1">
        <v>0</v>
      </c>
      <c r="AHQ2757" s="1">
        <v>0</v>
      </c>
      <c r="AHR2757" s="1">
        <v>8</v>
      </c>
      <c r="AIM2757" s="1">
        <v>0</v>
      </c>
      <c r="AIN2757" s="1">
        <v>0</v>
      </c>
      <c r="AIO2757" s="1">
        <v>0</v>
      </c>
      <c r="AIT2757" s="1">
        <v>2</v>
      </c>
      <c r="AIU2757" s="1">
        <v>1</v>
      </c>
      <c r="AIV2757" s="1">
        <v>0</v>
      </c>
      <c r="AIW2757" s="1">
        <v>0</v>
      </c>
      <c r="AIX2757" s="1">
        <v>24</v>
      </c>
      <c r="AIY2757" s="1">
        <v>47</v>
      </c>
      <c r="AJB2757" s="1">
        <v>24</v>
      </c>
    </row>
    <row r="2758" spans="1:939" s="80" customFormat="1">
      <c r="B2758" s="80">
        <v>3</v>
      </c>
      <c r="C2758" s="80">
        <v>0</v>
      </c>
      <c r="Z2758" s="80">
        <v>0</v>
      </c>
      <c r="AA2758" s="80">
        <v>2</v>
      </c>
      <c r="AB2758" s="80" t="s">
        <v>11099</v>
      </c>
      <c r="AC2758" s="80">
        <v>0</v>
      </c>
      <c r="AE2758" s="80">
        <v>0</v>
      </c>
      <c r="AG2758" s="80">
        <v>0</v>
      </c>
      <c r="AI2758" s="80">
        <v>144</v>
      </c>
      <c r="DR2758" s="80">
        <v>66</v>
      </c>
      <c r="HA2758" s="80">
        <v>2</v>
      </c>
      <c r="HT2758" s="80">
        <v>1</v>
      </c>
      <c r="IP2758" s="80">
        <v>100</v>
      </c>
      <c r="LX2758" s="80">
        <v>72</v>
      </c>
      <c r="PG2758" s="80">
        <v>16</v>
      </c>
      <c r="SP2758" s="80">
        <v>97.7</v>
      </c>
      <c r="VX2758" s="80">
        <v>1</v>
      </c>
      <c r="WQ2758" s="80">
        <v>0</v>
      </c>
      <c r="AGS2758" s="80">
        <v>0</v>
      </c>
      <c r="AGT2758" s="80">
        <v>0</v>
      </c>
      <c r="AGU2758" s="80">
        <v>0</v>
      </c>
      <c r="AGV2758" s="80">
        <v>0</v>
      </c>
      <c r="AGW2758" s="80">
        <v>0</v>
      </c>
      <c r="AGX2758" s="80">
        <v>0</v>
      </c>
      <c r="AGY2758" s="80">
        <v>0</v>
      </c>
      <c r="AGZ2758" s="80">
        <v>0</v>
      </c>
      <c r="AHA2758" s="80">
        <v>0</v>
      </c>
      <c r="AHB2758" s="80">
        <v>0</v>
      </c>
      <c r="AHC2758" s="80">
        <v>1</v>
      </c>
      <c r="AHD2758" s="80">
        <v>0</v>
      </c>
      <c r="AHE2758" s="80">
        <v>0</v>
      </c>
      <c r="AHF2758" s="80">
        <v>0</v>
      </c>
      <c r="AHH2758" s="80">
        <v>0</v>
      </c>
      <c r="AHI2758" s="80">
        <v>0</v>
      </c>
      <c r="AHK2758" s="80">
        <v>0</v>
      </c>
      <c r="AHL2758" s="80">
        <v>0</v>
      </c>
      <c r="AHM2758" s="80">
        <v>0</v>
      </c>
      <c r="AHN2758" s="80">
        <v>0</v>
      </c>
      <c r="AHO2758" s="80">
        <v>0</v>
      </c>
      <c r="AHP2758" s="80">
        <v>0</v>
      </c>
      <c r="AHQ2758" s="80">
        <v>0</v>
      </c>
      <c r="AHR2758" s="80">
        <v>5</v>
      </c>
      <c r="AIM2758" s="80">
        <v>0</v>
      </c>
      <c r="AIN2758" s="80">
        <v>0</v>
      </c>
      <c r="AIO2758" s="80">
        <v>0</v>
      </c>
      <c r="AIT2758" s="80">
        <v>1</v>
      </c>
      <c r="AIU2758" s="80">
        <v>0</v>
      </c>
      <c r="AIV2758" s="80">
        <v>0</v>
      </c>
      <c r="AIW2758" s="80">
        <v>0</v>
      </c>
      <c r="AIX2758" s="80">
        <v>39</v>
      </c>
    </row>
    <row r="2759" spans="1:939" s="1" customFormat="1">
      <c r="A2759" s="1">
        <v>570</v>
      </c>
      <c r="B2759" s="1" t="s">
        <v>7502</v>
      </c>
      <c r="C2759" s="1">
        <v>1</v>
      </c>
      <c r="D2759" s="1" t="s">
        <v>11100</v>
      </c>
      <c r="E2759" s="1" t="s">
        <v>11101</v>
      </c>
      <c r="O2759" s="1">
        <v>0</v>
      </c>
      <c r="P2759" s="1">
        <v>0</v>
      </c>
      <c r="Z2759" s="1">
        <v>0</v>
      </c>
      <c r="AA2759" s="1">
        <v>1</v>
      </c>
      <c r="AGS2759" s="1">
        <v>0</v>
      </c>
      <c r="AGT2759" s="1">
        <v>0</v>
      </c>
      <c r="AGU2759" s="1">
        <v>0</v>
      </c>
      <c r="AGV2759" s="1">
        <v>0</v>
      </c>
      <c r="AGW2759" s="1">
        <v>0</v>
      </c>
      <c r="AGX2759" s="1">
        <v>0</v>
      </c>
      <c r="AGY2759" s="1">
        <v>0</v>
      </c>
      <c r="AGZ2759" s="1">
        <v>0</v>
      </c>
      <c r="AHA2759" s="1">
        <v>0</v>
      </c>
      <c r="AHB2759" s="1">
        <v>0</v>
      </c>
      <c r="AHC2759" s="1">
        <v>0</v>
      </c>
      <c r="AHD2759" s="1">
        <v>0</v>
      </c>
      <c r="AHE2759" s="1">
        <v>0</v>
      </c>
      <c r="AHF2759" s="1">
        <v>0</v>
      </c>
      <c r="AHH2759" s="1">
        <v>0</v>
      </c>
      <c r="AHI2759" s="1">
        <v>0</v>
      </c>
      <c r="AHK2759" s="1">
        <v>0</v>
      </c>
      <c r="AHL2759" s="1">
        <v>0</v>
      </c>
      <c r="AHM2759" s="1">
        <v>0</v>
      </c>
      <c r="AHN2759" s="1">
        <v>0</v>
      </c>
      <c r="AHO2759" s="1">
        <v>0</v>
      </c>
      <c r="AHP2759" s="1">
        <v>0</v>
      </c>
      <c r="AHQ2759" s="1">
        <v>0</v>
      </c>
      <c r="AIM2759" s="1">
        <v>2</v>
      </c>
      <c r="AIN2759" s="1">
        <v>0</v>
      </c>
      <c r="AIO2759" s="1">
        <v>0</v>
      </c>
      <c r="AIT2759" s="1">
        <v>0</v>
      </c>
      <c r="AIU2759" s="1">
        <v>0</v>
      </c>
      <c r="AIV2759" s="1">
        <v>0</v>
      </c>
      <c r="AIW2759" s="1">
        <v>0</v>
      </c>
    </row>
    <row r="2760" spans="1:939" s="1" customFormat="1">
      <c r="B2760" s="1">
        <v>2</v>
      </c>
      <c r="C2760" s="1">
        <v>1</v>
      </c>
      <c r="D2760" s="1" t="s">
        <v>11102</v>
      </c>
      <c r="E2760" s="1" t="s">
        <v>3526</v>
      </c>
      <c r="O2760" s="1">
        <v>0</v>
      </c>
      <c r="P2760" s="1">
        <v>0</v>
      </c>
      <c r="Z2760" s="1">
        <v>0</v>
      </c>
      <c r="AA2760" s="1">
        <v>2</v>
      </c>
      <c r="AB2760" s="1" t="s">
        <v>11103</v>
      </c>
      <c r="AI2760" s="1">
        <v>120</v>
      </c>
      <c r="AJ2760" s="1">
        <v>121</v>
      </c>
      <c r="AK2760" s="1">
        <v>107</v>
      </c>
      <c r="AL2760" s="1">
        <v>114</v>
      </c>
      <c r="AM2760" s="1">
        <v>122</v>
      </c>
      <c r="AN2760" s="1">
        <v>118</v>
      </c>
      <c r="DR2760" s="1">
        <v>67</v>
      </c>
      <c r="DS2760" s="1">
        <v>75</v>
      </c>
      <c r="DT2760" s="1">
        <v>57</v>
      </c>
      <c r="DU2760" s="1">
        <v>65</v>
      </c>
      <c r="DV2760" s="1">
        <v>67</v>
      </c>
      <c r="DW2760" s="1">
        <v>80</v>
      </c>
      <c r="HF2760" s="1">
        <v>2</v>
      </c>
      <c r="HY2760" s="1">
        <v>0</v>
      </c>
      <c r="IP2760" s="1">
        <v>97</v>
      </c>
      <c r="IQ2760" s="1">
        <v>100</v>
      </c>
      <c r="IR2760" s="1">
        <v>97</v>
      </c>
      <c r="IS2760" s="1">
        <v>97</v>
      </c>
      <c r="IT2760" s="1">
        <v>98</v>
      </c>
      <c r="IU2760" s="1">
        <v>98</v>
      </c>
      <c r="LX2760" s="1">
        <v>77</v>
      </c>
      <c r="LY2760" s="1">
        <v>79</v>
      </c>
      <c r="LZ2760" s="1">
        <v>70</v>
      </c>
      <c r="MA2760" s="1">
        <v>74</v>
      </c>
      <c r="MB2760" s="1">
        <v>73</v>
      </c>
      <c r="MC2760" s="1">
        <v>94</v>
      </c>
      <c r="PG2760" s="1">
        <v>18</v>
      </c>
      <c r="PH2760" s="1">
        <v>16</v>
      </c>
      <c r="PI2760" s="1">
        <v>16</v>
      </c>
      <c r="PJ2760" s="1">
        <v>18</v>
      </c>
      <c r="PK2760" s="1">
        <v>18</v>
      </c>
      <c r="PL2760" s="1">
        <v>14</v>
      </c>
      <c r="SP2760" s="1">
        <v>98.1</v>
      </c>
      <c r="SQ2760" s="1">
        <v>98.3</v>
      </c>
      <c r="SR2760" s="1">
        <v>98.4</v>
      </c>
      <c r="SS2760" s="1">
        <v>98.8</v>
      </c>
      <c r="ST2760" s="1">
        <v>98.3</v>
      </c>
      <c r="SU2760" s="1">
        <v>97.7</v>
      </c>
      <c r="WC2760" s="1">
        <v>1</v>
      </c>
      <c r="WQ2760" s="1">
        <v>0</v>
      </c>
      <c r="WS2760" s="1">
        <v>0</v>
      </c>
      <c r="WV2760" s="1">
        <v>0</v>
      </c>
      <c r="ABB2760" s="1">
        <v>11.8</v>
      </c>
      <c r="ABE2760" s="1">
        <v>35</v>
      </c>
      <c r="ABM2760" s="1">
        <v>9.93</v>
      </c>
      <c r="ABO2760" s="1">
        <v>214</v>
      </c>
      <c r="AGS2760" s="1">
        <v>0</v>
      </c>
      <c r="AGT2760" s="1">
        <v>0</v>
      </c>
      <c r="AGU2760" s="1">
        <v>0</v>
      </c>
      <c r="AGV2760" s="1">
        <v>0</v>
      </c>
      <c r="AGW2760" s="1">
        <v>0</v>
      </c>
      <c r="AGX2760" s="1">
        <v>0</v>
      </c>
      <c r="AGY2760" s="1">
        <v>0</v>
      </c>
      <c r="AGZ2760" s="1">
        <v>0</v>
      </c>
      <c r="AHA2760" s="1">
        <v>0</v>
      </c>
      <c r="AHB2760" s="1">
        <v>0</v>
      </c>
      <c r="AHC2760" s="1">
        <v>1</v>
      </c>
      <c r="AHD2760" s="1">
        <v>0</v>
      </c>
      <c r="AHE2760" s="1">
        <v>0</v>
      </c>
      <c r="AHF2760" s="1">
        <v>0</v>
      </c>
      <c r="AHH2760" s="1">
        <v>0</v>
      </c>
      <c r="AHI2760" s="1">
        <v>0</v>
      </c>
      <c r="AHK2760" s="1">
        <v>0</v>
      </c>
      <c r="AHL2760" s="1">
        <v>0</v>
      </c>
      <c r="AHM2760" s="1">
        <v>0</v>
      </c>
      <c r="AHN2760" s="1">
        <v>0</v>
      </c>
      <c r="AHO2760" s="1">
        <v>0</v>
      </c>
      <c r="AHP2760" s="1">
        <v>0</v>
      </c>
      <c r="AHQ2760" s="1">
        <v>0</v>
      </c>
      <c r="AHR2760" s="1">
        <v>3</v>
      </c>
      <c r="AIN2760" s="1">
        <v>0</v>
      </c>
      <c r="AIO2760" s="1">
        <v>0</v>
      </c>
      <c r="AIP2760" s="1">
        <v>1</v>
      </c>
      <c r="AIQ2760" s="1">
        <v>1</v>
      </c>
      <c r="AIR2760" s="1">
        <v>1</v>
      </c>
      <c r="AIS2760" s="1">
        <v>1</v>
      </c>
      <c r="AIT2760" s="1">
        <v>1</v>
      </c>
      <c r="AIU2760" s="1">
        <v>0</v>
      </c>
      <c r="AIV2760" s="1">
        <v>0</v>
      </c>
      <c r="AIW2760" s="1">
        <v>0</v>
      </c>
      <c r="AIX2760" s="1">
        <v>25</v>
      </c>
    </row>
    <row r="2761" spans="1:939" s="80" customFormat="1">
      <c r="B2761" s="80">
        <v>3</v>
      </c>
      <c r="C2761" s="80">
        <v>0</v>
      </c>
      <c r="Z2761" s="80">
        <v>0</v>
      </c>
      <c r="AA2761" s="80">
        <v>2</v>
      </c>
      <c r="AB2761" s="80" t="s">
        <v>11104</v>
      </c>
      <c r="AI2761" s="80">
        <v>108</v>
      </c>
      <c r="DR2761" s="80">
        <v>78</v>
      </c>
      <c r="HA2761" s="80">
        <v>2</v>
      </c>
      <c r="HT2761" s="80">
        <v>0</v>
      </c>
      <c r="IP2761" s="80">
        <v>96</v>
      </c>
      <c r="LX2761" s="80">
        <v>78</v>
      </c>
      <c r="PG2761" s="80">
        <v>12</v>
      </c>
      <c r="SP2761" s="80">
        <v>97.2</v>
      </c>
      <c r="VX2761" s="80">
        <v>1</v>
      </c>
      <c r="AGS2761" s="80">
        <v>0</v>
      </c>
      <c r="AGT2761" s="80">
        <v>0</v>
      </c>
      <c r="AGU2761" s="80">
        <v>0</v>
      </c>
      <c r="AGV2761" s="80">
        <v>0</v>
      </c>
      <c r="AGW2761" s="80">
        <v>0</v>
      </c>
      <c r="AGX2761" s="80">
        <v>0</v>
      </c>
      <c r="AGY2761" s="80">
        <v>0</v>
      </c>
      <c r="AGZ2761" s="80">
        <v>1</v>
      </c>
      <c r="AHA2761" s="80">
        <v>0</v>
      </c>
      <c r="AHB2761" s="80">
        <v>0</v>
      </c>
      <c r="AHC2761" s="80">
        <v>1</v>
      </c>
      <c r="AHD2761" s="80">
        <v>0</v>
      </c>
      <c r="AHE2761" s="80">
        <v>0</v>
      </c>
      <c r="AHF2761" s="80">
        <v>0</v>
      </c>
      <c r="AHH2761" s="80">
        <v>0</v>
      </c>
      <c r="AHI2761" s="80">
        <v>0</v>
      </c>
      <c r="AHK2761" s="80">
        <v>0</v>
      </c>
      <c r="AHL2761" s="80">
        <v>0</v>
      </c>
      <c r="AHM2761" s="80">
        <v>0</v>
      </c>
      <c r="AHN2761" s="80">
        <v>0</v>
      </c>
      <c r="AHO2761" s="80">
        <v>0</v>
      </c>
      <c r="AHP2761" s="80">
        <v>0</v>
      </c>
      <c r="AHQ2761" s="80">
        <v>0</v>
      </c>
      <c r="AHR2761" s="80">
        <v>1</v>
      </c>
      <c r="AIN2761" s="80">
        <v>0</v>
      </c>
      <c r="AIO2761" s="80">
        <v>0</v>
      </c>
      <c r="AIT2761" s="80">
        <v>0</v>
      </c>
      <c r="AIU2761" s="80">
        <v>1</v>
      </c>
      <c r="AIV2761" s="80">
        <v>0</v>
      </c>
      <c r="AIW2761" s="80">
        <v>0</v>
      </c>
      <c r="AJB2761" s="80">
        <v>32</v>
      </c>
    </row>
    <row r="2762" spans="1:939" s="1" customFormat="1">
      <c r="A2762" s="1">
        <v>571</v>
      </c>
      <c r="B2762" s="1">
        <v>1</v>
      </c>
      <c r="C2762" s="1">
        <v>1</v>
      </c>
      <c r="D2762" s="1" t="s">
        <v>3249</v>
      </c>
      <c r="O2762" s="1">
        <v>1</v>
      </c>
      <c r="Z2762" s="1">
        <v>0</v>
      </c>
      <c r="AA2762" s="1">
        <v>1</v>
      </c>
      <c r="AB2762" s="1" t="s">
        <v>11105</v>
      </c>
      <c r="AI2762" s="1">
        <v>172</v>
      </c>
      <c r="DR2762" s="1">
        <v>98</v>
      </c>
      <c r="HA2762" s="1">
        <v>0</v>
      </c>
      <c r="HT2762" s="1">
        <v>0</v>
      </c>
      <c r="IP2762" s="1">
        <v>97</v>
      </c>
      <c r="LX2762" s="1">
        <v>87</v>
      </c>
      <c r="PG2762" s="1">
        <v>16</v>
      </c>
      <c r="SP2762" s="1">
        <v>98.6</v>
      </c>
      <c r="VX2762" s="1">
        <v>0</v>
      </c>
      <c r="WQ2762" s="1">
        <v>0</v>
      </c>
      <c r="ZY2762" s="1">
        <v>198.6</v>
      </c>
      <c r="AGS2762" s="1">
        <v>1</v>
      </c>
      <c r="AGT2762" s="1">
        <v>0</v>
      </c>
      <c r="AGU2762" s="1">
        <v>0</v>
      </c>
      <c r="AGV2762" s="1">
        <v>0</v>
      </c>
      <c r="AGW2762" s="1">
        <v>0</v>
      </c>
      <c r="AGX2762" s="1">
        <v>0</v>
      </c>
      <c r="AGY2762" s="1">
        <v>0</v>
      </c>
      <c r="AGZ2762" s="1">
        <v>0</v>
      </c>
      <c r="AHA2762" s="1">
        <v>0</v>
      </c>
      <c r="AHB2762" s="1">
        <v>0</v>
      </c>
      <c r="AHC2762" s="1">
        <v>1</v>
      </c>
      <c r="AHD2762" s="1">
        <v>0</v>
      </c>
      <c r="AHE2762" s="1">
        <v>0</v>
      </c>
      <c r="AHF2762" s="1">
        <v>0</v>
      </c>
      <c r="AHH2762" s="1">
        <v>0</v>
      </c>
      <c r="AHI2762" s="1">
        <v>0</v>
      </c>
      <c r="AHK2762" s="1">
        <v>0</v>
      </c>
      <c r="AHL2762" s="1">
        <v>0</v>
      </c>
      <c r="AHM2762" s="1">
        <v>0</v>
      </c>
      <c r="AHN2762" s="1">
        <v>0</v>
      </c>
      <c r="AHO2762" s="1">
        <v>0</v>
      </c>
      <c r="AHP2762" s="1">
        <v>0</v>
      </c>
      <c r="AHQ2762" s="1">
        <v>0</v>
      </c>
      <c r="AHR2762" s="1">
        <v>0</v>
      </c>
      <c r="AIM2762" s="1">
        <v>2</v>
      </c>
      <c r="AIN2762" s="1">
        <v>0</v>
      </c>
      <c r="AIO2762" s="1">
        <v>0</v>
      </c>
      <c r="AIP2762" s="1">
        <v>1</v>
      </c>
      <c r="AIQ2762" s="1">
        <v>1</v>
      </c>
      <c r="AIR2762" s="1">
        <v>1</v>
      </c>
      <c r="AIS2762" s="1">
        <v>1</v>
      </c>
      <c r="AIT2762" s="1">
        <v>1</v>
      </c>
      <c r="AIU2762" s="1">
        <v>0</v>
      </c>
      <c r="AIV2762" s="1">
        <v>0</v>
      </c>
      <c r="AIW2762" s="1">
        <v>0</v>
      </c>
      <c r="AIX2762" s="1">
        <v>54</v>
      </c>
    </row>
    <row r="2763" spans="1:939" s="1" customFormat="1">
      <c r="B2763" s="1">
        <v>3</v>
      </c>
      <c r="C2763" s="1">
        <v>0</v>
      </c>
      <c r="Z2763" s="1">
        <v>0</v>
      </c>
      <c r="AA2763" s="1">
        <v>2</v>
      </c>
      <c r="AB2763" s="1" t="s">
        <v>11106</v>
      </c>
      <c r="AI2763" s="1">
        <v>110</v>
      </c>
      <c r="AJ2763" s="1">
        <v>110</v>
      </c>
      <c r="DR2763" s="1">
        <v>62</v>
      </c>
      <c r="DS2763" s="1">
        <v>52</v>
      </c>
      <c r="HA2763" s="1">
        <v>0</v>
      </c>
      <c r="HB2763" s="1">
        <v>2</v>
      </c>
      <c r="HT2763" s="1">
        <v>0</v>
      </c>
      <c r="HU2763" s="1">
        <v>0</v>
      </c>
      <c r="IP2763" s="1">
        <v>97</v>
      </c>
      <c r="IQ2763" s="1">
        <v>99</v>
      </c>
      <c r="LX2763" s="1">
        <v>80</v>
      </c>
      <c r="LY2763" s="1">
        <v>88</v>
      </c>
      <c r="PG2763" s="1">
        <v>14</v>
      </c>
      <c r="PH2763" s="1">
        <v>16</v>
      </c>
      <c r="SP2763" s="1">
        <v>99.8</v>
      </c>
      <c r="SQ2763" s="1">
        <v>98.2</v>
      </c>
      <c r="VX2763" s="1">
        <v>0</v>
      </c>
      <c r="VY2763" s="1">
        <v>0</v>
      </c>
      <c r="WQ2763" s="1">
        <v>0</v>
      </c>
      <c r="WR2763" s="1">
        <v>0</v>
      </c>
      <c r="ZY2763" s="1">
        <v>199</v>
      </c>
      <c r="ZZ2763" s="1">
        <v>198.2</v>
      </c>
      <c r="AGS2763" s="1">
        <v>1</v>
      </c>
      <c r="AGT2763" s="1">
        <v>0</v>
      </c>
      <c r="AGU2763" s="1">
        <v>0</v>
      </c>
      <c r="AGV2763" s="1">
        <v>0</v>
      </c>
      <c r="AGW2763" s="1">
        <v>0</v>
      </c>
      <c r="AGX2763" s="1">
        <v>0</v>
      </c>
      <c r="AGY2763" s="1">
        <v>0</v>
      </c>
      <c r="AGZ2763" s="1">
        <v>0</v>
      </c>
      <c r="AHA2763" s="1">
        <v>0</v>
      </c>
      <c r="AHB2763" s="1">
        <v>0</v>
      </c>
      <c r="AHC2763" s="1">
        <v>1</v>
      </c>
      <c r="AHD2763" s="1">
        <v>0</v>
      </c>
      <c r="AHE2763" s="1">
        <v>0</v>
      </c>
      <c r="AHF2763" s="1">
        <v>0</v>
      </c>
      <c r="AHH2763" s="1">
        <v>0</v>
      </c>
      <c r="AHI2763" s="1">
        <v>0</v>
      </c>
      <c r="AHK2763" s="1">
        <v>0</v>
      </c>
      <c r="AHL2763" s="1">
        <v>0</v>
      </c>
      <c r="AHM2763" s="1">
        <v>0</v>
      </c>
      <c r="AHN2763" s="1">
        <v>0</v>
      </c>
      <c r="AHO2763" s="1">
        <v>0</v>
      </c>
      <c r="AHP2763" s="1">
        <v>0</v>
      </c>
      <c r="AHQ2763" s="1">
        <v>0</v>
      </c>
      <c r="AHR2763" s="1">
        <v>7</v>
      </c>
      <c r="AIN2763" s="1">
        <v>0</v>
      </c>
      <c r="AIO2763" s="1">
        <v>0</v>
      </c>
      <c r="AIT2763" s="1">
        <v>0</v>
      </c>
      <c r="AIU2763" s="1">
        <v>2</v>
      </c>
      <c r="AIV2763" s="1">
        <v>0</v>
      </c>
      <c r="AIW2763" s="1">
        <v>0</v>
      </c>
      <c r="AJB2763" s="1">
        <v>79</v>
      </c>
      <c r="AJC2763" s="1">
        <v>48</v>
      </c>
    </row>
    <row r="2764" spans="1:939" s="80" customFormat="1">
      <c r="B2764" s="80">
        <v>4</v>
      </c>
      <c r="C2764" s="80">
        <v>0</v>
      </c>
      <c r="Z2764" s="80">
        <v>0</v>
      </c>
      <c r="AA2764" s="80">
        <v>2</v>
      </c>
      <c r="AB2764" s="80" t="s">
        <v>11107</v>
      </c>
      <c r="AI2764" s="80">
        <v>140</v>
      </c>
      <c r="DR2764" s="80">
        <v>72</v>
      </c>
      <c r="HA2764" s="80">
        <v>0</v>
      </c>
      <c r="HT2764" s="80">
        <v>0</v>
      </c>
      <c r="IP2764" s="80">
        <v>97</v>
      </c>
      <c r="LX2764" s="80">
        <v>69</v>
      </c>
      <c r="PG2764" s="80">
        <v>18</v>
      </c>
      <c r="SP2764" s="80">
        <v>98.2</v>
      </c>
      <c r="VX2764" s="80">
        <v>1</v>
      </c>
      <c r="WQ2764" s="80">
        <v>0</v>
      </c>
      <c r="ZY2764" s="80">
        <v>199</v>
      </c>
      <c r="AAY2764" s="80">
        <v>25</v>
      </c>
      <c r="ABB2764" s="80">
        <v>13.3</v>
      </c>
      <c r="ABE2764" s="80">
        <v>39</v>
      </c>
      <c r="ABU2764" s="80">
        <v>136</v>
      </c>
      <c r="ABX2764" s="80">
        <v>4.4000000000000004</v>
      </c>
      <c r="ACA2764" s="80">
        <v>99</v>
      </c>
      <c r="ACD2764" s="80">
        <v>1.08</v>
      </c>
      <c r="ACG2764" s="80">
        <v>50</v>
      </c>
      <c r="ACH2764" s="80">
        <v>172</v>
      </c>
      <c r="ACQ2764" s="80">
        <v>33</v>
      </c>
      <c r="ACT2764" s="80">
        <v>2.9</v>
      </c>
      <c r="ACW2764" s="80">
        <v>18</v>
      </c>
      <c r="AGS2764" s="1">
        <v>1</v>
      </c>
      <c r="AGT2764" s="1">
        <v>0</v>
      </c>
      <c r="AGU2764" s="1">
        <v>0</v>
      </c>
      <c r="AGV2764" s="1">
        <v>0</v>
      </c>
      <c r="AGW2764" s="1">
        <v>0</v>
      </c>
      <c r="AGX2764" s="1">
        <v>0</v>
      </c>
      <c r="AGY2764" s="1">
        <v>0</v>
      </c>
      <c r="AGZ2764" s="1">
        <v>1</v>
      </c>
      <c r="AHA2764" s="1">
        <v>0</v>
      </c>
      <c r="AHB2764" s="1">
        <v>0</v>
      </c>
      <c r="AHC2764" s="1">
        <v>1</v>
      </c>
      <c r="AHD2764" s="1">
        <v>0</v>
      </c>
      <c r="AHE2764" s="1">
        <v>0</v>
      </c>
      <c r="AHF2764" s="1">
        <v>0</v>
      </c>
      <c r="AHH2764" s="80">
        <v>0</v>
      </c>
      <c r="AHI2764" s="1">
        <v>0</v>
      </c>
      <c r="AHK2764" s="1">
        <v>0</v>
      </c>
      <c r="AHL2764" s="1">
        <v>0</v>
      </c>
      <c r="AHM2764" s="1">
        <v>0</v>
      </c>
      <c r="AHN2764" s="1">
        <v>0</v>
      </c>
      <c r="AHO2764" s="1">
        <v>0</v>
      </c>
      <c r="AHP2764" s="1">
        <v>0</v>
      </c>
      <c r="AHQ2764" s="80">
        <v>0</v>
      </c>
      <c r="AHR2764" s="1">
        <v>7</v>
      </c>
      <c r="AIM2764" s="1"/>
      <c r="AIN2764" s="1">
        <v>0</v>
      </c>
      <c r="AIO2764" s="1">
        <v>0</v>
      </c>
      <c r="AIP2764" s="1"/>
      <c r="AIQ2764" s="1"/>
      <c r="AIR2764" s="1"/>
      <c r="AIS2764" s="1"/>
      <c r="AIT2764" s="1">
        <v>1</v>
      </c>
      <c r="AIU2764" s="1">
        <v>0</v>
      </c>
      <c r="AIV2764" s="1">
        <v>0</v>
      </c>
      <c r="AIW2764" s="1">
        <v>0</v>
      </c>
      <c r="AIX2764" s="1">
        <v>84</v>
      </c>
      <c r="AIY2764" s="1"/>
      <c r="AJB2764" s="1"/>
      <c r="AJC2764" s="1"/>
    </row>
    <row r="2765" spans="1:939" s="1" customFormat="1">
      <c r="A2765" s="1">
        <v>572</v>
      </c>
      <c r="B2765" s="1">
        <v>1</v>
      </c>
      <c r="C2765" s="1">
        <v>1</v>
      </c>
      <c r="D2765" s="1" t="s">
        <v>9308</v>
      </c>
      <c r="E2765" s="1" t="s">
        <v>6257</v>
      </c>
      <c r="F2765" s="1" t="s">
        <v>8934</v>
      </c>
      <c r="O2765" s="1">
        <v>0</v>
      </c>
      <c r="P2765" s="1">
        <v>0</v>
      </c>
      <c r="Q2765" s="1">
        <v>0</v>
      </c>
      <c r="Z2765" s="1">
        <v>0</v>
      </c>
      <c r="AA2765" s="1">
        <v>2</v>
      </c>
      <c r="AB2765" s="1" t="s">
        <v>11108</v>
      </c>
      <c r="AI2765" s="1">
        <v>154</v>
      </c>
      <c r="AK2765" s="1">
        <v>150</v>
      </c>
      <c r="AL2765" s="1">
        <v>158</v>
      </c>
      <c r="AN2765" s="1">
        <v>142</v>
      </c>
      <c r="AO2765" s="1">
        <v>144</v>
      </c>
      <c r="DR2765" s="1">
        <v>86</v>
      </c>
      <c r="DT2765" s="1">
        <v>87</v>
      </c>
      <c r="DU2765" s="1">
        <v>86</v>
      </c>
      <c r="DW2765" s="1">
        <v>67</v>
      </c>
      <c r="DX2765" s="1">
        <v>86</v>
      </c>
      <c r="HG2765" s="1">
        <v>2</v>
      </c>
      <c r="HZ2765" s="1">
        <v>0</v>
      </c>
      <c r="IP2765" s="1">
        <v>96</v>
      </c>
      <c r="IR2765" s="1">
        <v>95</v>
      </c>
      <c r="IS2765" s="1">
        <v>95</v>
      </c>
      <c r="IU2765" s="1">
        <v>93</v>
      </c>
      <c r="IV2765" s="1">
        <v>96</v>
      </c>
      <c r="LX2765" s="1">
        <v>110</v>
      </c>
      <c r="LZ2765" s="1">
        <v>92</v>
      </c>
      <c r="MA2765" s="1">
        <v>96</v>
      </c>
      <c r="MC2765" s="1">
        <v>84</v>
      </c>
      <c r="MD2765" s="1">
        <v>98</v>
      </c>
      <c r="PG2765" s="1">
        <v>20</v>
      </c>
      <c r="PH2765" s="1">
        <v>18</v>
      </c>
      <c r="PI2765" s="1">
        <v>18</v>
      </c>
      <c r="PK2765" s="1">
        <v>20</v>
      </c>
      <c r="PL2765" s="1">
        <v>20</v>
      </c>
      <c r="PM2765" s="1">
        <v>24</v>
      </c>
      <c r="SP2765" s="1">
        <v>98.1</v>
      </c>
      <c r="SR2765" s="1">
        <v>99.5</v>
      </c>
      <c r="SS2765" s="1">
        <v>99.6</v>
      </c>
      <c r="SU2765" s="1">
        <v>98.7</v>
      </c>
      <c r="SV2765" s="1">
        <v>97.9</v>
      </c>
      <c r="WD2765" s="1">
        <v>0</v>
      </c>
      <c r="WQ2765" s="1">
        <v>0</v>
      </c>
      <c r="WS2765" s="1">
        <v>0</v>
      </c>
      <c r="WT2765" s="1">
        <v>0</v>
      </c>
      <c r="WV2765" s="1">
        <v>0</v>
      </c>
      <c r="WW2765" s="1">
        <v>0</v>
      </c>
      <c r="AAY2765" s="1">
        <v>24</v>
      </c>
      <c r="ABB2765" s="1">
        <v>13.3</v>
      </c>
      <c r="ABE2765" s="1">
        <v>38.9</v>
      </c>
      <c r="ABM2765" s="1">
        <v>6.42</v>
      </c>
      <c r="ABO2765" s="1">
        <v>132</v>
      </c>
      <c r="ABQ2765" s="1">
        <v>0.37</v>
      </c>
      <c r="ABU2765" s="1">
        <v>140</v>
      </c>
      <c r="ABX2765" s="1">
        <v>3.4</v>
      </c>
      <c r="ACA2765" s="1">
        <v>104</v>
      </c>
      <c r="ACD2765" s="1">
        <v>8.3000000000000007</v>
      </c>
      <c r="ACG2765" s="1">
        <v>145</v>
      </c>
      <c r="ACH2765" s="1">
        <v>140</v>
      </c>
      <c r="ACI2765" s="1">
        <v>181</v>
      </c>
      <c r="ACQ2765" s="1">
        <v>22</v>
      </c>
      <c r="ACT2765" s="1">
        <v>2.13</v>
      </c>
      <c r="ACW2765" s="1">
        <v>12</v>
      </c>
      <c r="ACZ2765" s="1">
        <v>6.1</v>
      </c>
      <c r="ADB2765" s="1">
        <v>3.3</v>
      </c>
      <c r="ADD2765" s="1">
        <v>0.2</v>
      </c>
      <c r="ADF2765" s="1">
        <v>2.8</v>
      </c>
      <c r="ADH2765" s="1">
        <v>47</v>
      </c>
      <c r="ADJ2765" s="1">
        <v>23</v>
      </c>
      <c r="ADL2765" s="1">
        <v>21</v>
      </c>
      <c r="ADO2765" s="1">
        <v>7.4</v>
      </c>
      <c r="ADR2765" s="1">
        <v>1.7</v>
      </c>
      <c r="AFJ2765" s="1">
        <v>72</v>
      </c>
      <c r="AFK2765" s="1">
        <v>181</v>
      </c>
      <c r="AFL2765" s="1">
        <v>271.2</v>
      </c>
      <c r="AGS2765" s="1">
        <v>0</v>
      </c>
      <c r="AGT2765" s="1">
        <v>0</v>
      </c>
      <c r="AGU2765" s="1">
        <v>0</v>
      </c>
      <c r="AGV2765" s="1">
        <v>0</v>
      </c>
      <c r="AGW2765" s="1">
        <v>0</v>
      </c>
      <c r="AGX2765" s="1">
        <v>0</v>
      </c>
      <c r="AGY2765" s="1">
        <v>0</v>
      </c>
      <c r="AGZ2765" s="1">
        <v>0</v>
      </c>
      <c r="AHA2765" s="1">
        <v>0</v>
      </c>
      <c r="AHB2765" s="1">
        <v>0</v>
      </c>
      <c r="AHC2765" s="1">
        <v>1</v>
      </c>
      <c r="AHD2765" s="1">
        <v>0</v>
      </c>
      <c r="AHE2765" s="1">
        <v>0</v>
      </c>
      <c r="AHF2765" s="1">
        <v>0</v>
      </c>
      <c r="AHH2765" s="1">
        <v>0</v>
      </c>
      <c r="AHI2765" s="1">
        <v>0</v>
      </c>
      <c r="AHK2765" s="1">
        <v>0</v>
      </c>
      <c r="AHL2765" s="1">
        <v>0</v>
      </c>
      <c r="AHM2765" s="1">
        <v>0</v>
      </c>
      <c r="AHN2765" s="1">
        <v>0</v>
      </c>
      <c r="AHO2765" s="1">
        <v>0</v>
      </c>
      <c r="AHP2765" s="1">
        <v>0</v>
      </c>
      <c r="AHQ2765" s="1">
        <v>0</v>
      </c>
      <c r="AHR2765" s="1">
        <v>0</v>
      </c>
      <c r="AIM2765" s="1">
        <v>0</v>
      </c>
      <c r="AIN2765" s="1">
        <v>0</v>
      </c>
      <c r="AIO2765" s="1">
        <v>0</v>
      </c>
      <c r="AIP2765" s="1">
        <v>1</v>
      </c>
      <c r="AIQ2765" s="1">
        <v>1</v>
      </c>
      <c r="AIR2765" s="1">
        <v>1</v>
      </c>
      <c r="AIS2765" s="1">
        <v>1</v>
      </c>
      <c r="AIT2765" s="1">
        <v>1</v>
      </c>
      <c r="AIU2765" s="1">
        <v>0</v>
      </c>
      <c r="AIV2765" s="1">
        <v>0</v>
      </c>
      <c r="AIW2765" s="1">
        <v>0</v>
      </c>
      <c r="AIX2765" s="1">
        <v>42</v>
      </c>
    </row>
    <row r="2766" spans="1:939" s="80" customFormat="1">
      <c r="B2766" s="80">
        <v>2</v>
      </c>
      <c r="C2766" s="80">
        <v>0</v>
      </c>
      <c r="Z2766" s="80">
        <v>0</v>
      </c>
      <c r="AA2766" s="80">
        <v>2</v>
      </c>
      <c r="AB2766" s="80" t="s">
        <v>11109</v>
      </c>
      <c r="AI2766" s="80">
        <v>156</v>
      </c>
      <c r="DR2766" s="80">
        <v>90</v>
      </c>
      <c r="HA2766" s="80">
        <v>2</v>
      </c>
      <c r="HT2766" s="80">
        <v>0</v>
      </c>
      <c r="IP2766" s="80">
        <v>97</v>
      </c>
      <c r="LX2766" s="80">
        <v>90</v>
      </c>
      <c r="PG2766" s="80">
        <v>22</v>
      </c>
      <c r="SP2766" s="80">
        <v>97.8</v>
      </c>
      <c r="VX2766" s="80">
        <v>1</v>
      </c>
      <c r="WQ2766" s="80">
        <v>0</v>
      </c>
      <c r="AGS2766" s="80">
        <v>0</v>
      </c>
      <c r="AGT2766" s="80">
        <v>0</v>
      </c>
      <c r="AGU2766" s="80">
        <v>0</v>
      </c>
      <c r="AGV2766" s="80">
        <v>0</v>
      </c>
      <c r="AGW2766" s="80">
        <v>0</v>
      </c>
      <c r="AGX2766" s="80">
        <v>0</v>
      </c>
      <c r="AGY2766" s="80">
        <v>0</v>
      </c>
      <c r="AGZ2766" s="80">
        <v>0</v>
      </c>
      <c r="AHA2766" s="80">
        <v>0</v>
      </c>
      <c r="AHB2766" s="80">
        <v>0</v>
      </c>
      <c r="AHC2766" s="80">
        <v>1</v>
      </c>
      <c r="AHD2766" s="80">
        <v>0</v>
      </c>
      <c r="AHE2766" s="80">
        <v>0</v>
      </c>
      <c r="AHF2766" s="80">
        <v>0</v>
      </c>
      <c r="AHH2766" s="80">
        <v>0</v>
      </c>
      <c r="AHI2766" s="80">
        <v>0</v>
      </c>
      <c r="AHK2766" s="80">
        <v>0</v>
      </c>
      <c r="AHL2766" s="80">
        <v>0</v>
      </c>
      <c r="AHM2766" s="80">
        <v>0</v>
      </c>
      <c r="AHN2766" s="80">
        <v>0</v>
      </c>
      <c r="AHO2766" s="80">
        <v>0</v>
      </c>
      <c r="AHP2766" s="80">
        <v>0</v>
      </c>
      <c r="AHQ2766" s="80">
        <v>0</v>
      </c>
      <c r="AHR2766" s="80">
        <v>0</v>
      </c>
      <c r="AIM2766" s="80">
        <v>0</v>
      </c>
      <c r="AIN2766" s="80">
        <v>0</v>
      </c>
      <c r="AIO2766" s="80">
        <v>0</v>
      </c>
      <c r="AIT2766" s="80">
        <v>1</v>
      </c>
      <c r="AIU2766" s="80">
        <v>0</v>
      </c>
      <c r="AIV2766" s="80">
        <v>0</v>
      </c>
      <c r="AIW2766" s="80">
        <v>0</v>
      </c>
      <c r="AIX2766" s="80">
        <v>37</v>
      </c>
    </row>
    <row r="2767" spans="1:939" s="1" customFormat="1">
      <c r="A2767" s="1">
        <v>573</v>
      </c>
      <c r="B2767" s="1" t="s">
        <v>7502</v>
      </c>
      <c r="C2767" s="1">
        <v>1</v>
      </c>
      <c r="D2767" s="1" t="s">
        <v>5893</v>
      </c>
      <c r="E2767" s="1" t="s">
        <v>5897</v>
      </c>
      <c r="F2767" s="1" t="s">
        <v>5933</v>
      </c>
      <c r="G2767" s="1" t="s">
        <v>6030</v>
      </c>
      <c r="O2767" s="1">
        <v>0</v>
      </c>
      <c r="P2767" s="1">
        <v>1</v>
      </c>
      <c r="Q2767" s="1">
        <v>0</v>
      </c>
      <c r="R2767" s="1">
        <v>0</v>
      </c>
      <c r="Z2767" s="1">
        <v>0</v>
      </c>
      <c r="AA2767" s="1">
        <v>1</v>
      </c>
      <c r="AB2767" s="1" t="s">
        <v>11110</v>
      </c>
      <c r="AJ2767" s="1">
        <v>168</v>
      </c>
      <c r="AN2767" s="1">
        <v>147</v>
      </c>
      <c r="DS2767" s="1">
        <v>75</v>
      </c>
      <c r="DW2767" s="1">
        <v>67</v>
      </c>
      <c r="IP2767" s="1">
        <v>93</v>
      </c>
      <c r="IQ2767" s="1">
        <v>91</v>
      </c>
      <c r="IR2767" s="1">
        <v>89</v>
      </c>
      <c r="IS2767" s="1">
        <v>94</v>
      </c>
      <c r="IT2767" s="1">
        <v>95</v>
      </c>
      <c r="IU2767" s="1">
        <v>92</v>
      </c>
      <c r="LY2767" s="1">
        <v>91</v>
      </c>
      <c r="MC2767" s="1">
        <v>73</v>
      </c>
      <c r="PH2767" s="1">
        <v>20</v>
      </c>
      <c r="PL2767" s="1">
        <v>20</v>
      </c>
      <c r="SQ2767" s="1">
        <v>100.6</v>
      </c>
      <c r="ST2767" s="1">
        <v>98.9</v>
      </c>
      <c r="SU2767" s="1">
        <v>99.1</v>
      </c>
      <c r="WQ2767" s="1">
        <v>1</v>
      </c>
      <c r="WR2767" s="1">
        <v>1</v>
      </c>
      <c r="WS2767" s="1">
        <v>1</v>
      </c>
      <c r="WT2767" s="1">
        <v>1</v>
      </c>
      <c r="WU2767" s="1">
        <v>1</v>
      </c>
      <c r="AGS2767" s="1">
        <v>1</v>
      </c>
      <c r="AGT2767" s="1">
        <v>0</v>
      </c>
      <c r="AGU2767" s="1">
        <v>0</v>
      </c>
      <c r="AGV2767" s="1">
        <v>1</v>
      </c>
      <c r="AGW2767" s="1">
        <v>1</v>
      </c>
      <c r="AGX2767" s="1">
        <v>0</v>
      </c>
      <c r="AGY2767" s="1">
        <v>0</v>
      </c>
      <c r="AGZ2767" s="1">
        <v>0</v>
      </c>
      <c r="AHA2767" s="1">
        <v>0</v>
      </c>
      <c r="AHB2767" s="1">
        <v>0</v>
      </c>
      <c r="AHC2767" s="1">
        <v>0</v>
      </c>
      <c r="AHD2767" s="1">
        <v>0</v>
      </c>
      <c r="AHE2767" s="1">
        <v>0</v>
      </c>
      <c r="AHF2767" s="1">
        <v>0</v>
      </c>
      <c r="AHH2767" s="1">
        <v>0</v>
      </c>
      <c r="AHI2767" s="1">
        <v>0</v>
      </c>
      <c r="AHK2767" s="1">
        <v>0</v>
      </c>
      <c r="AHL2767" s="1">
        <v>0</v>
      </c>
      <c r="AHM2767" s="1">
        <v>0</v>
      </c>
      <c r="AHN2767" s="1">
        <v>0</v>
      </c>
      <c r="AHO2767" s="1">
        <v>0</v>
      </c>
      <c r="AHP2767" s="1">
        <v>0</v>
      </c>
      <c r="AHQ2767" s="1">
        <v>0</v>
      </c>
      <c r="AIM2767" s="1">
        <v>0</v>
      </c>
      <c r="AIN2767" s="1">
        <v>0</v>
      </c>
      <c r="AIO2767" s="1">
        <v>0</v>
      </c>
      <c r="AIT2767" s="1">
        <v>0</v>
      </c>
      <c r="AIU2767" s="1">
        <v>0</v>
      </c>
      <c r="AIV2767" s="1">
        <v>0</v>
      </c>
      <c r="AIW2767" s="1">
        <v>0</v>
      </c>
    </row>
    <row r="2768" spans="1:939" s="1" customFormat="1">
      <c r="B2768" s="1">
        <v>2</v>
      </c>
      <c r="C2768" s="1">
        <v>1</v>
      </c>
      <c r="D2768" s="1" t="s">
        <v>9889</v>
      </c>
      <c r="E2768" s="1" t="s">
        <v>7580</v>
      </c>
      <c r="F2768" s="1" t="s">
        <v>11111</v>
      </c>
      <c r="G2768" s="1" t="s">
        <v>11112</v>
      </c>
      <c r="H2768" s="1" t="s">
        <v>7525</v>
      </c>
      <c r="I2768" s="1" t="s">
        <v>8218</v>
      </c>
      <c r="J2768" s="1" t="s">
        <v>9276</v>
      </c>
      <c r="O2768" s="1">
        <v>0</v>
      </c>
      <c r="P2768" s="1">
        <v>0</v>
      </c>
      <c r="Q2768" s="1">
        <v>0</v>
      </c>
      <c r="R2768" s="1">
        <v>1</v>
      </c>
      <c r="S2768" s="1">
        <v>1</v>
      </c>
      <c r="T2768" s="1">
        <v>1</v>
      </c>
      <c r="U2768" s="1">
        <v>0</v>
      </c>
      <c r="Z2768" s="1">
        <v>0</v>
      </c>
      <c r="AA2768" s="1">
        <v>2</v>
      </c>
      <c r="AB2768" s="1" t="s">
        <v>11113</v>
      </c>
      <c r="AL2768" s="1">
        <v>177</v>
      </c>
      <c r="AM2768" s="1">
        <v>182</v>
      </c>
      <c r="AN2768" s="1">
        <v>182</v>
      </c>
      <c r="AO2768" s="1">
        <v>142</v>
      </c>
      <c r="AP2768" s="1">
        <v>145</v>
      </c>
      <c r="AQ2768" s="1">
        <v>160</v>
      </c>
      <c r="DU2768" s="1">
        <v>103</v>
      </c>
      <c r="DV2768" s="1">
        <v>77</v>
      </c>
      <c r="DW2768" s="1">
        <v>79</v>
      </c>
      <c r="DX2768" s="1">
        <v>65</v>
      </c>
      <c r="DY2768" s="1">
        <v>67</v>
      </c>
      <c r="DZ2768" s="1">
        <v>100</v>
      </c>
      <c r="HI2768" s="1">
        <v>0</v>
      </c>
      <c r="IB2768" s="1">
        <v>0</v>
      </c>
      <c r="IP2768" s="1">
        <v>92</v>
      </c>
      <c r="IQ2768" s="1">
        <v>93</v>
      </c>
      <c r="IR2768" s="1">
        <v>95</v>
      </c>
      <c r="IS2768" s="1">
        <v>97</v>
      </c>
      <c r="IU2768" s="1">
        <v>98</v>
      </c>
      <c r="IV2768" s="1">
        <v>95</v>
      </c>
      <c r="IW2768" s="1">
        <v>96</v>
      </c>
      <c r="IX2768" s="1">
        <v>96</v>
      </c>
      <c r="IY2768" s="1">
        <v>95</v>
      </c>
      <c r="MA2768" s="1">
        <v>62</v>
      </c>
      <c r="MD2768" s="1">
        <v>59</v>
      </c>
      <c r="ME2768" s="1">
        <v>73</v>
      </c>
      <c r="MF2768" s="1">
        <v>802</v>
      </c>
      <c r="PJ2768" s="1">
        <v>20</v>
      </c>
      <c r="PM2768" s="1">
        <v>20</v>
      </c>
      <c r="PN2768" s="1">
        <v>20</v>
      </c>
      <c r="PO2768" s="1">
        <v>20</v>
      </c>
      <c r="SS2768" s="1">
        <v>97.6</v>
      </c>
      <c r="SV2768" s="1">
        <v>97.9</v>
      </c>
      <c r="SW2768" s="1">
        <v>98.3</v>
      </c>
      <c r="SX2768" s="1">
        <v>97.5</v>
      </c>
      <c r="WF2768" s="1">
        <v>1</v>
      </c>
      <c r="WQ2768" s="1">
        <v>1</v>
      </c>
      <c r="WR2768" s="1">
        <v>1</v>
      </c>
      <c r="WS2768" s="1">
        <v>1</v>
      </c>
      <c r="WT2768" s="1">
        <v>1</v>
      </c>
      <c r="WV2768" s="1">
        <v>1</v>
      </c>
      <c r="WW2768" s="1">
        <v>1</v>
      </c>
      <c r="WX2768" s="1">
        <v>1</v>
      </c>
      <c r="WY2768" s="1">
        <v>1</v>
      </c>
      <c r="WZ2768" s="1">
        <v>1</v>
      </c>
      <c r="AAY2768" s="1">
        <v>28</v>
      </c>
      <c r="ABB2768" s="1">
        <v>16.100000000000001</v>
      </c>
      <c r="ABE2768" s="1">
        <v>47</v>
      </c>
      <c r="ABM2768" s="1">
        <v>8.81</v>
      </c>
      <c r="ABO2768" s="1">
        <v>146</v>
      </c>
      <c r="ABQ2768" s="1">
        <v>0.09</v>
      </c>
      <c r="ABU2768" s="1">
        <v>141</v>
      </c>
      <c r="ABX2768" s="1">
        <v>2.8</v>
      </c>
      <c r="ACA2768" s="1">
        <v>100</v>
      </c>
      <c r="ACD2768" s="1">
        <v>9.1</v>
      </c>
      <c r="ACG2768" s="1">
        <v>136</v>
      </c>
      <c r="ACQ2768" s="1">
        <v>8</v>
      </c>
      <c r="ACT2768" s="1">
        <v>0.65</v>
      </c>
      <c r="ACW2768" s="1">
        <v>13</v>
      </c>
      <c r="ACZ2768" s="1">
        <v>6.9</v>
      </c>
      <c r="ADB2768" s="1">
        <v>4</v>
      </c>
      <c r="ADD2768" s="1">
        <v>1</v>
      </c>
      <c r="ADF2768" s="1">
        <v>2.9</v>
      </c>
      <c r="ADH2768" s="1">
        <v>85</v>
      </c>
      <c r="ADJ2768" s="1">
        <v>16</v>
      </c>
      <c r="ADL2768" s="1">
        <v>28</v>
      </c>
      <c r="AGG2768" s="1">
        <v>1</v>
      </c>
      <c r="AGH2768" s="1" t="s">
        <v>6333</v>
      </c>
      <c r="AGS2768" s="1">
        <v>1</v>
      </c>
      <c r="AGT2768" s="1">
        <v>0</v>
      </c>
      <c r="AGU2768" s="1">
        <v>0</v>
      </c>
      <c r="AGV2768" s="1">
        <v>1</v>
      </c>
      <c r="AGW2768" s="1">
        <v>1</v>
      </c>
      <c r="AGX2768" s="1">
        <v>0</v>
      </c>
      <c r="AGY2768" s="1">
        <v>0</v>
      </c>
      <c r="AGZ2768" s="1">
        <v>0</v>
      </c>
      <c r="AHA2768" s="1">
        <v>0</v>
      </c>
      <c r="AHB2768" s="1">
        <v>0</v>
      </c>
      <c r="AHC2768" s="1">
        <v>1</v>
      </c>
      <c r="AHD2768" s="1">
        <v>0</v>
      </c>
      <c r="AHE2768" s="1">
        <v>0</v>
      </c>
      <c r="AHF2768" s="1">
        <v>0</v>
      </c>
      <c r="AHH2768" s="1">
        <v>0</v>
      </c>
      <c r="AHI2768" s="1">
        <v>0</v>
      </c>
      <c r="AHK2768" s="1">
        <v>0</v>
      </c>
      <c r="AHL2768" s="1">
        <v>0</v>
      </c>
      <c r="AHM2768" s="1">
        <v>0</v>
      </c>
      <c r="AHN2768" s="1">
        <v>0</v>
      </c>
      <c r="AHO2768" s="1">
        <v>0</v>
      </c>
      <c r="AHP2768" s="1">
        <v>0</v>
      </c>
      <c r="AHQ2768" s="1">
        <v>0</v>
      </c>
      <c r="AHR2768" s="1">
        <v>4</v>
      </c>
      <c r="AIM2768" s="1">
        <v>0</v>
      </c>
      <c r="AIN2768" s="1">
        <v>0</v>
      </c>
      <c r="AIO2768" s="1">
        <v>0</v>
      </c>
      <c r="AIP2768" s="1">
        <v>1</v>
      </c>
      <c r="AIQ2768" s="1">
        <v>1</v>
      </c>
      <c r="AIR2768" s="1">
        <v>1</v>
      </c>
      <c r="AIS2768" s="1">
        <v>1</v>
      </c>
      <c r="AIT2768" s="1">
        <v>1</v>
      </c>
      <c r="AIU2768" s="1">
        <v>0</v>
      </c>
      <c r="AIV2768" s="1">
        <v>0</v>
      </c>
      <c r="AIW2768" s="1">
        <v>0</v>
      </c>
      <c r="AIX2768" s="1">
        <v>64</v>
      </c>
    </row>
    <row r="2769" spans="1:939" s="1" customFormat="1">
      <c r="B2769" s="1">
        <v>3</v>
      </c>
      <c r="C2769" s="1">
        <v>0</v>
      </c>
      <c r="Z2769" s="1">
        <v>0</v>
      </c>
      <c r="AA2769" s="1">
        <v>2</v>
      </c>
      <c r="AB2769" s="1" t="s">
        <v>11114</v>
      </c>
      <c r="AI2769" s="1">
        <v>160</v>
      </c>
      <c r="AJ2769" s="1">
        <v>160</v>
      </c>
      <c r="DR2769" s="1">
        <v>90</v>
      </c>
      <c r="DS2769" s="1">
        <v>90</v>
      </c>
      <c r="HA2769" s="1">
        <v>0</v>
      </c>
      <c r="HB2769" s="1">
        <v>0</v>
      </c>
      <c r="HT2769" s="1">
        <v>0</v>
      </c>
      <c r="HU2769" s="1">
        <v>0</v>
      </c>
      <c r="IP2769" s="1">
        <v>93</v>
      </c>
      <c r="IQ2769" s="1">
        <v>94</v>
      </c>
      <c r="LX2769" s="1">
        <v>96</v>
      </c>
      <c r="LY2769" s="1">
        <v>92</v>
      </c>
      <c r="PG2769" s="1">
        <v>20</v>
      </c>
      <c r="PH2769" s="1">
        <v>20</v>
      </c>
      <c r="SP2769" s="1">
        <v>98</v>
      </c>
      <c r="SQ2769" s="1">
        <v>98.2</v>
      </c>
      <c r="VX2769" s="1">
        <v>1</v>
      </c>
      <c r="VY2769" s="1">
        <v>1</v>
      </c>
      <c r="WQ2769" s="1">
        <v>0</v>
      </c>
      <c r="WR2769" s="1">
        <v>0</v>
      </c>
      <c r="AAY2769" s="1">
        <v>27</v>
      </c>
      <c r="ABB2769" s="1">
        <v>16.3</v>
      </c>
      <c r="ABE2769" s="1">
        <v>48</v>
      </c>
      <c r="ABU2769" s="1">
        <v>140</v>
      </c>
      <c r="ABX2769" s="1">
        <v>3</v>
      </c>
      <c r="ACA2769" s="1">
        <v>103</v>
      </c>
      <c r="ACD2769" s="1">
        <v>1.06</v>
      </c>
      <c r="ACG2769" s="1">
        <v>111</v>
      </c>
      <c r="ACQ2769" s="1">
        <v>8</v>
      </c>
      <c r="ACT2769" s="1">
        <v>0.6</v>
      </c>
      <c r="ACW2769" s="1">
        <v>15</v>
      </c>
      <c r="AGS2769" s="1">
        <v>1</v>
      </c>
      <c r="AGT2769" s="1">
        <v>0</v>
      </c>
      <c r="AGU2769" s="1">
        <v>0</v>
      </c>
      <c r="AGV2769" s="1">
        <v>1</v>
      </c>
      <c r="AGW2769" s="1">
        <v>0</v>
      </c>
      <c r="AGX2769" s="1">
        <v>0</v>
      </c>
      <c r="AGY2769" s="1">
        <v>0</v>
      </c>
      <c r="AGZ2769" s="1">
        <v>1</v>
      </c>
      <c r="AHA2769" s="1">
        <v>0</v>
      </c>
      <c r="AHB2769" s="1">
        <v>0</v>
      </c>
      <c r="AHC2769" s="1">
        <v>1</v>
      </c>
      <c r="AHD2769" s="1">
        <v>0</v>
      </c>
      <c r="AHE2769" s="1">
        <v>0</v>
      </c>
      <c r="AHF2769" s="1">
        <v>0</v>
      </c>
      <c r="AHH2769" s="1">
        <v>0</v>
      </c>
      <c r="AHI2769" s="1">
        <v>0</v>
      </c>
      <c r="AHK2769" s="1">
        <v>0</v>
      </c>
      <c r="AHL2769" s="1">
        <v>0</v>
      </c>
      <c r="AHM2769" s="1">
        <v>0</v>
      </c>
      <c r="AHN2769" s="1">
        <v>0</v>
      </c>
      <c r="AHO2769" s="1">
        <v>0</v>
      </c>
      <c r="AHP2769" s="1">
        <v>0</v>
      </c>
      <c r="AHQ2769" s="1">
        <v>0</v>
      </c>
      <c r="AHR2769" s="1">
        <v>0</v>
      </c>
      <c r="AIM2769" s="1">
        <v>0</v>
      </c>
      <c r="AIN2769" s="1">
        <v>0</v>
      </c>
      <c r="AIO2769" s="1">
        <v>0</v>
      </c>
      <c r="AIT2769" s="1">
        <v>2</v>
      </c>
      <c r="AIU2769" s="1">
        <v>0</v>
      </c>
      <c r="AIV2769" s="1">
        <v>0</v>
      </c>
      <c r="AIW2769" s="1">
        <v>0</v>
      </c>
      <c r="AIX2769" s="1">
        <v>75</v>
      </c>
      <c r="AIY2769" s="1">
        <v>31</v>
      </c>
    </row>
    <row r="2770" spans="1:939" s="1" customFormat="1">
      <c r="B2770" s="1">
        <v>4</v>
      </c>
      <c r="C2770" s="1">
        <v>1</v>
      </c>
      <c r="D2770" s="1" t="s">
        <v>11115</v>
      </c>
      <c r="O2770" s="1">
        <v>1</v>
      </c>
      <c r="Z2770" s="1">
        <v>0</v>
      </c>
      <c r="AA2770" s="1">
        <v>2</v>
      </c>
      <c r="AB2770" s="1" t="s">
        <v>11116</v>
      </c>
      <c r="AI2770" s="1">
        <v>162</v>
      </c>
      <c r="AJ2770" s="1">
        <v>162</v>
      </c>
      <c r="DR2770" s="1">
        <v>92</v>
      </c>
      <c r="DS2770" s="1">
        <v>86</v>
      </c>
      <c r="HA2770" s="1">
        <v>0</v>
      </c>
      <c r="HB2770" s="1">
        <v>0</v>
      </c>
      <c r="HT2770" s="1">
        <v>0</v>
      </c>
      <c r="HU2770" s="1">
        <v>0</v>
      </c>
      <c r="IP2770" s="1">
        <v>94</v>
      </c>
      <c r="IQ2770" s="1">
        <v>94</v>
      </c>
      <c r="LX2770" s="1">
        <v>89</v>
      </c>
      <c r="LY2770" s="1">
        <v>89</v>
      </c>
      <c r="PG2770" s="1">
        <v>18</v>
      </c>
      <c r="PH2770" s="1">
        <v>16</v>
      </c>
      <c r="SP2770" s="1">
        <v>97.7</v>
      </c>
      <c r="SQ2770" s="1">
        <v>98.2</v>
      </c>
      <c r="VX2770" s="1">
        <v>1</v>
      </c>
      <c r="VY2770" s="1">
        <v>1</v>
      </c>
      <c r="WQ2770" s="1">
        <v>0</v>
      </c>
      <c r="WR2770" s="1">
        <v>0</v>
      </c>
      <c r="AAY2770" s="1">
        <v>22</v>
      </c>
      <c r="ABU2770" s="1">
        <v>140</v>
      </c>
      <c r="ABX2770" s="1">
        <v>3.2</v>
      </c>
      <c r="ACA2770" s="1">
        <v>102</v>
      </c>
      <c r="ACD2770" s="1">
        <v>9.6</v>
      </c>
      <c r="ACG2770" s="1">
        <v>100</v>
      </c>
      <c r="ACQ2770" s="1">
        <v>10</v>
      </c>
      <c r="ACT2770" s="1">
        <v>0.72</v>
      </c>
      <c r="ACW2770" s="1">
        <v>16</v>
      </c>
      <c r="ADR2770" s="1">
        <v>2.1</v>
      </c>
      <c r="AGS2770" s="1">
        <v>0</v>
      </c>
      <c r="AGT2770" s="1">
        <v>0</v>
      </c>
      <c r="AGU2770" s="1">
        <v>0</v>
      </c>
      <c r="AGV2770" s="1">
        <v>0</v>
      </c>
      <c r="AGW2770" s="1">
        <v>0</v>
      </c>
      <c r="AGX2770" s="1">
        <v>0</v>
      </c>
      <c r="AGY2770" s="1">
        <v>0</v>
      </c>
      <c r="AGZ2770" s="1">
        <v>1</v>
      </c>
      <c r="AHA2770" s="1">
        <v>0</v>
      </c>
      <c r="AHB2770" s="1">
        <v>0</v>
      </c>
      <c r="AHC2770" s="1">
        <v>1</v>
      </c>
      <c r="AHD2770" s="1">
        <v>0</v>
      </c>
      <c r="AHE2770" s="1">
        <v>0</v>
      </c>
      <c r="AHF2770" s="1">
        <v>0</v>
      </c>
      <c r="AHH2770" s="1">
        <v>0</v>
      </c>
      <c r="AHI2770" s="1">
        <v>0</v>
      </c>
      <c r="AHK2770" s="1">
        <v>0</v>
      </c>
      <c r="AHL2770" s="1">
        <v>0</v>
      </c>
      <c r="AHM2770" s="1">
        <v>0</v>
      </c>
      <c r="AHN2770" s="1">
        <v>0</v>
      </c>
      <c r="AHO2770" s="1">
        <v>0</v>
      </c>
      <c r="AHP2770" s="1">
        <v>0</v>
      </c>
      <c r="AHQ2770" s="1">
        <v>0</v>
      </c>
      <c r="AHR2770" s="1">
        <v>2</v>
      </c>
      <c r="AIM2770" s="1">
        <v>0</v>
      </c>
      <c r="AIN2770" s="1">
        <v>0</v>
      </c>
      <c r="AIO2770" s="1">
        <v>0</v>
      </c>
      <c r="AIT2770" s="1">
        <v>2</v>
      </c>
      <c r="AIU2770" s="1">
        <v>0</v>
      </c>
      <c r="AIV2770" s="1">
        <v>0</v>
      </c>
      <c r="AIW2770" s="1">
        <v>0</v>
      </c>
      <c r="AIX2770" s="1">
        <v>41</v>
      </c>
      <c r="AIY2770" s="1">
        <v>23</v>
      </c>
    </row>
    <row r="2771" spans="1:939" s="80" customFormat="1">
      <c r="B2771" s="80">
        <v>5</v>
      </c>
      <c r="C2771" s="80">
        <v>0</v>
      </c>
      <c r="Z2771" s="80">
        <v>0</v>
      </c>
      <c r="AA2771" s="80">
        <v>2</v>
      </c>
      <c r="AB2771" s="80" t="s">
        <v>11117</v>
      </c>
      <c r="AI2771" s="80">
        <v>158</v>
      </c>
      <c r="DR2771" s="80">
        <v>90</v>
      </c>
      <c r="HA2771" s="80">
        <v>2</v>
      </c>
      <c r="HT2771" s="80">
        <v>0</v>
      </c>
      <c r="IP2771" s="80">
        <v>94</v>
      </c>
      <c r="LX2771" s="80">
        <v>92</v>
      </c>
      <c r="PG2771" s="80">
        <v>16</v>
      </c>
      <c r="SP2771" s="80">
        <v>97.8</v>
      </c>
      <c r="VX2771" s="80">
        <v>1</v>
      </c>
      <c r="WQ2771" s="80">
        <v>0</v>
      </c>
      <c r="AAY2771" s="80">
        <v>23</v>
      </c>
      <c r="ABB2771" s="80">
        <v>17</v>
      </c>
      <c r="ABE2771" s="80">
        <v>50</v>
      </c>
      <c r="ABU2771" s="80">
        <v>140</v>
      </c>
      <c r="ABX2771" s="80">
        <v>3.3</v>
      </c>
      <c r="ACA2771" s="80">
        <v>103</v>
      </c>
      <c r="ACD2771" s="80">
        <v>1.08</v>
      </c>
      <c r="ACG2771" s="80">
        <v>105</v>
      </c>
      <c r="ACQ2771" s="80">
        <v>9</v>
      </c>
      <c r="ACT2771" s="80">
        <v>0.6</v>
      </c>
      <c r="ACW2771" s="80">
        <v>17</v>
      </c>
      <c r="AGS2771" s="80">
        <v>0</v>
      </c>
      <c r="AGT2771" s="80">
        <v>0</v>
      </c>
      <c r="AGU2771" s="80">
        <v>0</v>
      </c>
      <c r="AGV2771" s="80">
        <v>0</v>
      </c>
      <c r="AGW2771" s="80">
        <v>0</v>
      </c>
      <c r="AGX2771" s="80">
        <v>0</v>
      </c>
      <c r="AGY2771" s="80">
        <v>0</v>
      </c>
      <c r="AGZ2771" s="80">
        <v>1</v>
      </c>
      <c r="AHA2771" s="80">
        <v>0</v>
      </c>
      <c r="AHB2771" s="80">
        <v>0</v>
      </c>
      <c r="AHC2771" s="80">
        <v>1</v>
      </c>
      <c r="AHD2771" s="80">
        <v>0</v>
      </c>
      <c r="AHE2771" s="80">
        <v>0</v>
      </c>
      <c r="AHF2771" s="80">
        <v>0</v>
      </c>
      <c r="AHH2771" s="80">
        <v>0</v>
      </c>
      <c r="AHI2771" s="80">
        <v>0</v>
      </c>
      <c r="AHK2771" s="80">
        <v>0</v>
      </c>
      <c r="AHL2771" s="80">
        <v>0</v>
      </c>
      <c r="AHM2771" s="80">
        <v>0</v>
      </c>
      <c r="AHN2771" s="80">
        <v>0</v>
      </c>
      <c r="AHO2771" s="80">
        <v>0</v>
      </c>
      <c r="AHP2771" s="80">
        <v>0</v>
      </c>
      <c r="AHQ2771" s="80">
        <v>0</v>
      </c>
      <c r="AHR2771" s="80">
        <v>1</v>
      </c>
      <c r="AIM2771" s="80">
        <v>0</v>
      </c>
      <c r="AIN2771" s="80">
        <v>0</v>
      </c>
      <c r="AIO2771" s="80">
        <v>0</v>
      </c>
      <c r="AIT2771" s="80">
        <v>1</v>
      </c>
      <c r="AIU2771" s="80">
        <v>1</v>
      </c>
      <c r="AIV2771" s="80">
        <v>0</v>
      </c>
      <c r="AIW2771" s="80">
        <v>0</v>
      </c>
      <c r="AIX2771" s="80">
        <v>51</v>
      </c>
      <c r="AJB2771" s="80">
        <v>51</v>
      </c>
    </row>
    <row r="2772" spans="1:939" s="1" customFormat="1">
      <c r="A2772" s="1">
        <v>574</v>
      </c>
      <c r="B2772" s="1" t="s">
        <v>7502</v>
      </c>
      <c r="C2772" s="1">
        <v>1</v>
      </c>
      <c r="D2772" s="1" t="s">
        <v>9673</v>
      </c>
      <c r="O2772" s="1">
        <v>1</v>
      </c>
      <c r="Z2772" s="1">
        <v>0</v>
      </c>
      <c r="AA2772" s="1">
        <v>1</v>
      </c>
      <c r="AB2772" s="1" t="s">
        <v>11118</v>
      </c>
      <c r="AI2772" s="1">
        <v>127</v>
      </c>
      <c r="DR2772" s="1">
        <v>61</v>
      </c>
      <c r="IP2772" s="1">
        <v>99</v>
      </c>
      <c r="LX2772" s="1">
        <v>69</v>
      </c>
      <c r="WQ2772" s="1">
        <v>0</v>
      </c>
      <c r="AGS2772" s="1">
        <v>0</v>
      </c>
      <c r="AGT2772" s="1">
        <v>0</v>
      </c>
      <c r="AGU2772" s="1">
        <v>0</v>
      </c>
      <c r="AGV2772" s="1">
        <v>0</v>
      </c>
      <c r="AGW2772" s="1">
        <v>0</v>
      </c>
      <c r="AGX2772" s="1">
        <v>0</v>
      </c>
      <c r="AGY2772" s="1">
        <v>0</v>
      </c>
      <c r="AGZ2772" s="1">
        <v>0</v>
      </c>
      <c r="AHA2772" s="1">
        <v>0</v>
      </c>
      <c r="AHB2772" s="1">
        <v>0</v>
      </c>
      <c r="AHC2772" s="1">
        <v>0</v>
      </c>
      <c r="AHD2772" s="1">
        <v>0</v>
      </c>
      <c r="AHE2772" s="1">
        <v>0</v>
      </c>
      <c r="AHF2772" s="1">
        <v>0</v>
      </c>
      <c r="AHH2772" s="1">
        <v>0</v>
      </c>
      <c r="AHI2772" s="1">
        <v>0</v>
      </c>
      <c r="AHK2772" s="1">
        <v>0</v>
      </c>
      <c r="AHL2772" s="1">
        <v>0</v>
      </c>
      <c r="AHM2772" s="1">
        <v>0</v>
      </c>
      <c r="AHN2772" s="1">
        <v>0</v>
      </c>
      <c r="AHO2772" s="1">
        <v>0</v>
      </c>
      <c r="AHP2772" s="1">
        <v>0</v>
      </c>
      <c r="AHQ2772" s="1">
        <v>0</v>
      </c>
      <c r="AIM2772" s="1">
        <v>0</v>
      </c>
      <c r="AIN2772" s="1">
        <v>0</v>
      </c>
      <c r="AIO2772" s="1">
        <v>0</v>
      </c>
      <c r="AIT2772" s="1">
        <v>0</v>
      </c>
      <c r="AIU2772" s="1">
        <v>0</v>
      </c>
      <c r="AIV2772" s="1">
        <v>0</v>
      </c>
      <c r="AIW2772" s="1">
        <v>0</v>
      </c>
    </row>
    <row r="2773" spans="1:939" s="1" customFormat="1">
      <c r="B2773" s="1">
        <v>2</v>
      </c>
      <c r="C2773" s="1">
        <v>1</v>
      </c>
      <c r="D2773" s="1" t="s">
        <v>11119</v>
      </c>
      <c r="E2773" s="1" t="s">
        <v>11120</v>
      </c>
      <c r="F2773" s="1" t="s">
        <v>11121</v>
      </c>
      <c r="O2773" s="1">
        <v>0</v>
      </c>
      <c r="P2773" s="1">
        <v>0</v>
      </c>
      <c r="Q2773" s="1">
        <v>1</v>
      </c>
      <c r="Z2773" s="1">
        <v>0</v>
      </c>
      <c r="AA2773" s="1">
        <v>2</v>
      </c>
      <c r="AB2773" s="1" t="s">
        <v>11122</v>
      </c>
      <c r="AC2773" s="1">
        <v>3</v>
      </c>
      <c r="AD2773" s="1">
        <v>0</v>
      </c>
      <c r="AE2773" s="1">
        <v>7</v>
      </c>
      <c r="AF2773" s="1">
        <v>0</v>
      </c>
      <c r="AG2773" s="1">
        <v>0</v>
      </c>
      <c r="AJ2773" s="1">
        <v>120</v>
      </c>
      <c r="AK2773" s="1">
        <v>128</v>
      </c>
      <c r="AM2773" s="1">
        <v>119</v>
      </c>
      <c r="AO2773" s="1">
        <v>129</v>
      </c>
      <c r="AP2773" s="1">
        <v>132</v>
      </c>
      <c r="DS2773" s="1">
        <v>56</v>
      </c>
      <c r="DT2773" s="1">
        <v>63</v>
      </c>
      <c r="DV2773" s="1">
        <v>68</v>
      </c>
      <c r="DX2773" s="1">
        <v>62</v>
      </c>
      <c r="DY2773" s="1">
        <v>64</v>
      </c>
      <c r="HH2773" s="1">
        <v>2</v>
      </c>
      <c r="IA2773" s="1">
        <v>0</v>
      </c>
      <c r="IQ2773" s="1">
        <v>98</v>
      </c>
      <c r="IR2773" s="1">
        <v>98</v>
      </c>
      <c r="IT2773" s="1">
        <v>99</v>
      </c>
      <c r="IV2773" s="1">
        <v>97</v>
      </c>
      <c r="IW2773" s="1">
        <v>97</v>
      </c>
      <c r="LY2773" s="1">
        <v>80</v>
      </c>
      <c r="LZ2773" s="1">
        <v>62</v>
      </c>
      <c r="MB2773" s="1">
        <v>80</v>
      </c>
      <c r="MD2773" s="1">
        <v>78</v>
      </c>
      <c r="ME2773" s="1">
        <v>76</v>
      </c>
      <c r="PH2773" s="1">
        <v>18</v>
      </c>
      <c r="PI2773" s="1">
        <v>18</v>
      </c>
      <c r="PJ2773" s="1">
        <v>18</v>
      </c>
      <c r="PK2773" s="1">
        <v>16</v>
      </c>
      <c r="PL2773" s="1">
        <v>18</v>
      </c>
      <c r="PM2773" s="1">
        <v>16</v>
      </c>
      <c r="PN2773" s="1">
        <v>18</v>
      </c>
      <c r="SP2773" s="1">
        <v>97.8</v>
      </c>
      <c r="SQ2773" s="1">
        <v>97.9</v>
      </c>
      <c r="SR2773" s="1">
        <v>97.6</v>
      </c>
      <c r="ST2773" s="1">
        <v>97.9</v>
      </c>
      <c r="SV2773" s="1">
        <v>98.2</v>
      </c>
      <c r="SW2773" s="1">
        <v>97.8</v>
      </c>
      <c r="WE2773" s="1">
        <v>1</v>
      </c>
      <c r="WR2773" s="1">
        <v>0</v>
      </c>
      <c r="WS2773" s="1">
        <v>0</v>
      </c>
      <c r="WU2773" s="1">
        <v>0</v>
      </c>
      <c r="WW2773" s="1">
        <v>0</v>
      </c>
      <c r="WX2773" s="1">
        <v>0</v>
      </c>
      <c r="ZY2773" s="1">
        <v>101.8</v>
      </c>
      <c r="AAY2773" s="1">
        <v>25</v>
      </c>
      <c r="ABB2773" s="1">
        <v>8.6999999999999993</v>
      </c>
      <c r="ABE2773" s="1">
        <v>28</v>
      </c>
      <c r="ABM2773" s="1">
        <v>5.94</v>
      </c>
      <c r="ABO2773" s="1">
        <v>199</v>
      </c>
      <c r="ABU2773" s="1">
        <v>141</v>
      </c>
      <c r="ABX2773" s="1">
        <v>4.8</v>
      </c>
      <c r="ACA2773" s="1">
        <v>105</v>
      </c>
      <c r="ACD2773" s="1">
        <v>10.1</v>
      </c>
      <c r="ACG2773" s="1">
        <v>88</v>
      </c>
      <c r="ACQ2773" s="1">
        <v>56</v>
      </c>
      <c r="ACT2773" s="1">
        <v>1.43</v>
      </c>
      <c r="ACW2773" s="1">
        <v>11</v>
      </c>
      <c r="ACZ2773" s="1">
        <v>8.1</v>
      </c>
      <c r="ADB2773" s="1">
        <v>4.0999999999999996</v>
      </c>
      <c r="ADD2773" s="1">
        <v>0.6</v>
      </c>
      <c r="ADF2773" s="1">
        <v>4</v>
      </c>
      <c r="ADH2773" s="1">
        <v>100</v>
      </c>
      <c r="ADJ2773" s="1">
        <v>71</v>
      </c>
      <c r="ADL2773" s="1">
        <v>67</v>
      </c>
      <c r="ADP2773" s="1">
        <v>51</v>
      </c>
      <c r="ADR2773" s="1">
        <v>2.2999999999999998</v>
      </c>
      <c r="AGS2773" s="1">
        <v>0</v>
      </c>
      <c r="AGT2773" s="1">
        <v>0</v>
      </c>
      <c r="AGU2773" s="1">
        <v>0</v>
      </c>
      <c r="AGV2773" s="1">
        <v>0</v>
      </c>
      <c r="AGW2773" s="1">
        <v>0</v>
      </c>
      <c r="AGX2773" s="1">
        <v>0</v>
      </c>
      <c r="AGY2773" s="1">
        <v>0</v>
      </c>
      <c r="AGZ2773" s="1">
        <v>0</v>
      </c>
      <c r="AHA2773" s="1">
        <v>0</v>
      </c>
      <c r="AHB2773" s="1">
        <v>0</v>
      </c>
      <c r="AHC2773" s="1">
        <v>1</v>
      </c>
      <c r="AHD2773" s="1">
        <v>0</v>
      </c>
      <c r="AHE2773" s="1">
        <v>0</v>
      </c>
      <c r="AHF2773" s="1">
        <v>0</v>
      </c>
      <c r="AHH2773" s="1">
        <v>0</v>
      </c>
      <c r="AHI2773" s="1">
        <v>0</v>
      </c>
      <c r="AHK2773" s="1">
        <v>0</v>
      </c>
      <c r="AHL2773" s="1">
        <v>0</v>
      </c>
      <c r="AHM2773" s="1">
        <v>0</v>
      </c>
      <c r="AHN2773" s="1">
        <v>0</v>
      </c>
      <c r="AHO2773" s="1">
        <v>0</v>
      </c>
      <c r="AHP2773" s="1">
        <v>0</v>
      </c>
      <c r="AHQ2773" s="1">
        <v>0</v>
      </c>
      <c r="AHR2773" s="1">
        <v>0</v>
      </c>
      <c r="AIM2773" s="1">
        <v>0</v>
      </c>
      <c r="AIN2773" s="1">
        <v>0</v>
      </c>
      <c r="AIO2773" s="1">
        <v>0</v>
      </c>
      <c r="AIP2773" s="1">
        <v>1</v>
      </c>
      <c r="AIQ2773" s="1">
        <v>1</v>
      </c>
      <c r="AIR2773" s="1">
        <v>1</v>
      </c>
      <c r="AIS2773" s="1">
        <v>1</v>
      </c>
      <c r="AIT2773" s="1">
        <v>1</v>
      </c>
      <c r="AIU2773" s="1">
        <v>0</v>
      </c>
      <c r="AIV2773" s="1">
        <v>0</v>
      </c>
      <c r="AIW2773" s="1">
        <v>0</v>
      </c>
      <c r="AIX2773" s="1">
        <v>54</v>
      </c>
    </row>
    <row r="2774" spans="1:939" s="1" customFormat="1">
      <c r="B2774" s="1">
        <v>3</v>
      </c>
      <c r="C2774" s="1">
        <v>0</v>
      </c>
      <c r="Z2774" s="1">
        <v>0</v>
      </c>
      <c r="AA2774" s="1">
        <v>1</v>
      </c>
      <c r="AB2774" s="1" t="s">
        <v>11123</v>
      </c>
      <c r="AC2774" s="1">
        <v>4</v>
      </c>
      <c r="AD2774" s="1">
        <v>0</v>
      </c>
      <c r="AE2774" s="1">
        <v>6</v>
      </c>
      <c r="AF2774" s="1">
        <v>0</v>
      </c>
      <c r="AG2774" s="1">
        <v>0</v>
      </c>
      <c r="AI2774" s="1">
        <v>102</v>
      </c>
      <c r="AJ2774" s="1">
        <v>122</v>
      </c>
      <c r="DR2774" s="1">
        <v>72</v>
      </c>
      <c r="DS2774" s="1">
        <v>68</v>
      </c>
      <c r="HA2774" s="1">
        <v>2</v>
      </c>
      <c r="HB2774" s="1">
        <v>2</v>
      </c>
      <c r="HT2774" s="1">
        <v>0</v>
      </c>
      <c r="HU2774" s="1">
        <v>0</v>
      </c>
      <c r="IP2774" s="1">
        <v>96</v>
      </c>
      <c r="IQ2774" s="1">
        <v>97</v>
      </c>
      <c r="LX2774" s="1">
        <v>68</v>
      </c>
      <c r="LY2774" s="1">
        <v>88</v>
      </c>
      <c r="PG2774" s="1">
        <v>16</v>
      </c>
      <c r="PH2774" s="1">
        <v>14</v>
      </c>
      <c r="SP2774" s="1">
        <v>97.9</v>
      </c>
      <c r="SQ2774" s="1">
        <v>99.6</v>
      </c>
      <c r="VX2774" s="1">
        <v>0</v>
      </c>
      <c r="VY2774" s="1">
        <v>1</v>
      </c>
      <c r="WQ2774" s="1">
        <v>0</v>
      </c>
      <c r="WR2774" s="1">
        <v>0</v>
      </c>
      <c r="ZY2774" s="1">
        <v>99.2</v>
      </c>
      <c r="ZZ2774" s="1">
        <v>99.6</v>
      </c>
      <c r="AGB2774" s="1">
        <v>0</v>
      </c>
      <c r="AGC2774" s="1">
        <v>0</v>
      </c>
      <c r="AGD2774" s="1">
        <v>0</v>
      </c>
      <c r="AGS2774" s="1">
        <v>0</v>
      </c>
      <c r="AGT2774" s="1">
        <v>0</v>
      </c>
      <c r="AGU2774" s="1">
        <v>0</v>
      </c>
      <c r="AGV2774" s="1">
        <v>0</v>
      </c>
      <c r="AGW2774" s="1">
        <v>0</v>
      </c>
      <c r="AGX2774" s="1">
        <v>0</v>
      </c>
      <c r="AGY2774" s="1">
        <v>0</v>
      </c>
      <c r="AGZ2774" s="1">
        <v>1</v>
      </c>
      <c r="AHA2774" s="1">
        <v>0</v>
      </c>
      <c r="AHB2774" s="1">
        <v>0</v>
      </c>
      <c r="AHC2774" s="1">
        <v>1</v>
      </c>
      <c r="AHD2774" s="1">
        <v>0</v>
      </c>
      <c r="AHE2774" s="1">
        <v>0</v>
      </c>
      <c r="AHF2774" s="1">
        <v>0</v>
      </c>
      <c r="AHH2774" s="1">
        <v>0</v>
      </c>
      <c r="AHI2774" s="1">
        <v>0</v>
      </c>
      <c r="AHK2774" s="1">
        <v>0</v>
      </c>
      <c r="AHL2774" s="1">
        <v>0</v>
      </c>
      <c r="AHM2774" s="1">
        <v>0</v>
      </c>
      <c r="AHN2774" s="1">
        <v>0</v>
      </c>
      <c r="AHO2774" s="1">
        <v>0</v>
      </c>
      <c r="AHP2774" s="1">
        <v>0</v>
      </c>
      <c r="AHQ2774" s="1">
        <v>0</v>
      </c>
      <c r="AHR2774" s="1">
        <v>0</v>
      </c>
      <c r="AIM2774" s="1">
        <v>0</v>
      </c>
      <c r="AIN2774" s="1">
        <v>0</v>
      </c>
      <c r="AIO2774" s="1">
        <v>0</v>
      </c>
      <c r="AIT2774" s="1">
        <v>0</v>
      </c>
      <c r="AIU2774" s="1">
        <v>2</v>
      </c>
      <c r="AIV2774" s="1">
        <v>0</v>
      </c>
      <c r="AIW2774" s="1">
        <v>0</v>
      </c>
      <c r="AJB2774" s="1">
        <v>40</v>
      </c>
      <c r="AJC2774" s="1">
        <v>84</v>
      </c>
    </row>
    <row r="2775" spans="1:939" s="80" customFormat="1">
      <c r="B2775" s="80">
        <v>4</v>
      </c>
      <c r="C2775" s="80">
        <v>0</v>
      </c>
      <c r="Z2775" s="80">
        <v>0</v>
      </c>
      <c r="AA2775" s="80">
        <v>2</v>
      </c>
      <c r="AB2775" s="80" t="s">
        <v>11124</v>
      </c>
      <c r="AAY2775" s="80">
        <v>26</v>
      </c>
      <c r="ABU2775" s="80">
        <v>140</v>
      </c>
      <c r="ABX2775" s="80">
        <v>4.2</v>
      </c>
      <c r="ACA2775" s="80">
        <v>99</v>
      </c>
      <c r="ACD2775" s="80">
        <v>10.199999999999999</v>
      </c>
      <c r="ACG2775" s="80">
        <v>153</v>
      </c>
      <c r="ACQ2775" s="80">
        <v>44</v>
      </c>
      <c r="ACT2775" s="80">
        <v>1.66</v>
      </c>
      <c r="ACW2775" s="80">
        <v>15</v>
      </c>
      <c r="AEJ2775" s="80">
        <v>0.4</v>
      </c>
      <c r="AGS2775" s="80">
        <v>0</v>
      </c>
      <c r="AGT2775" s="80">
        <v>0</v>
      </c>
      <c r="AGU2775" s="80">
        <v>0</v>
      </c>
      <c r="AGV2775" s="80">
        <v>0</v>
      </c>
      <c r="AGW2775" s="80">
        <v>0</v>
      </c>
      <c r="AGX2775" s="80">
        <v>0</v>
      </c>
      <c r="AGY2775" s="80">
        <v>0</v>
      </c>
      <c r="AGZ2775" s="80">
        <v>2</v>
      </c>
      <c r="AHA2775" s="80">
        <v>0</v>
      </c>
      <c r="AHB2775" s="80">
        <v>0</v>
      </c>
      <c r="AHC2775" s="80">
        <v>1</v>
      </c>
      <c r="AHD2775" s="80">
        <v>0</v>
      </c>
      <c r="AHE2775" s="80">
        <v>0</v>
      </c>
      <c r="AHF2775" s="80">
        <v>0</v>
      </c>
      <c r="AHH2775" s="80">
        <v>0</v>
      </c>
      <c r="AHI2775" s="80">
        <v>0</v>
      </c>
      <c r="AHK2775" s="80">
        <v>0</v>
      </c>
      <c r="AHL2775" s="80">
        <v>0</v>
      </c>
      <c r="AHM2775" s="80">
        <v>0</v>
      </c>
      <c r="AHN2775" s="80">
        <v>0</v>
      </c>
      <c r="AHO2775" s="80">
        <v>0</v>
      </c>
      <c r="AHP2775" s="80">
        <v>0</v>
      </c>
      <c r="AHQ2775" s="80">
        <v>0</v>
      </c>
      <c r="AHR2775" s="80">
        <v>0</v>
      </c>
      <c r="AIM2775" s="80">
        <v>0</v>
      </c>
      <c r="AIN2775" s="80">
        <v>0</v>
      </c>
      <c r="AIO2775" s="80">
        <v>0</v>
      </c>
      <c r="AIT2775" s="80">
        <v>0</v>
      </c>
      <c r="AIU2775" s="80">
        <v>0</v>
      </c>
      <c r="AIV2775" s="80">
        <v>0</v>
      </c>
      <c r="AIW2775" s="80">
        <v>0</v>
      </c>
    </row>
  </sheetData>
  <mergeCells count="12">
    <mergeCell ref="AIT1:AJC1"/>
    <mergeCell ref="AC1:AH1"/>
    <mergeCell ref="AI1:AAH1"/>
    <mergeCell ref="AAI1:AAX1"/>
    <mergeCell ref="AAY1:AGJ1"/>
    <mergeCell ref="AGK1:AGR1"/>
    <mergeCell ref="AGS1:AHE1"/>
    <mergeCell ref="AHF1:AHR1"/>
    <mergeCell ref="AHS1:AHT1"/>
    <mergeCell ref="AHU1:AIL1"/>
    <mergeCell ref="AIM1:AIO1"/>
    <mergeCell ref="AIP1:AIS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A587E-6A39-4C51-8970-C4FACA6030BE}">
  <dimension ref="A1:CF583"/>
  <sheetViews>
    <sheetView topLeftCell="A256" workbookViewId="0">
      <selection activeCell="A24" sqref="A24"/>
    </sheetView>
  </sheetViews>
  <sheetFormatPr baseColWidth="10" defaultColWidth="8.83203125" defaultRowHeight="15"/>
  <sheetData>
    <row r="1" spans="1:77" s="24" customFormat="1">
      <c r="A1" s="1"/>
      <c r="B1" s="139"/>
      <c r="C1" s="139"/>
      <c r="D1" s="139"/>
      <c r="E1" s="139"/>
      <c r="F1" s="139"/>
      <c r="G1" s="139"/>
      <c r="H1" s="139"/>
      <c r="I1" s="139"/>
      <c r="J1" s="139"/>
      <c r="K1" s="139"/>
      <c r="L1" s="139"/>
      <c r="M1" s="140" t="s">
        <v>1420</v>
      </c>
      <c r="N1" s="140"/>
      <c r="O1" s="140"/>
      <c r="P1" s="140"/>
      <c r="Q1" s="140"/>
      <c r="R1" s="140"/>
      <c r="S1" s="141" t="s">
        <v>1</v>
      </c>
      <c r="T1" s="141"/>
      <c r="U1" s="141"/>
      <c r="V1" s="141"/>
      <c r="W1" s="141"/>
      <c r="X1" s="141"/>
      <c r="Y1" s="141"/>
      <c r="Z1" s="141"/>
      <c r="AA1" s="141"/>
      <c r="AB1" s="141"/>
      <c r="AC1" s="141"/>
      <c r="AD1" s="141"/>
      <c r="AE1" s="141"/>
      <c r="AF1" s="141"/>
      <c r="AG1" s="141"/>
      <c r="AH1" s="141"/>
      <c r="AI1" s="141"/>
      <c r="AJ1" s="141"/>
      <c r="AK1" s="141"/>
      <c r="AL1" s="141"/>
      <c r="AM1" s="141"/>
      <c r="AN1" s="141"/>
      <c r="AO1" s="141"/>
      <c r="AP1" s="141"/>
      <c r="AQ1" s="141"/>
      <c r="AR1" s="141"/>
      <c r="AS1" s="141"/>
      <c r="AT1" s="141"/>
      <c r="AU1" s="141"/>
      <c r="AV1" s="141"/>
      <c r="AW1" s="141"/>
      <c r="AX1" s="141"/>
      <c r="AY1" s="141"/>
      <c r="AZ1" s="141"/>
      <c r="BA1" s="141"/>
      <c r="BB1" s="25"/>
      <c r="BG1" s="26"/>
      <c r="BH1" s="26"/>
      <c r="BI1" s="26"/>
      <c r="BJ1" s="26"/>
      <c r="BK1" s="26"/>
      <c r="BL1" s="26"/>
      <c r="BM1" s="26"/>
      <c r="BN1" s="26"/>
      <c r="BO1" s="26"/>
      <c r="BP1" s="26"/>
      <c r="BQ1" s="26"/>
      <c r="BR1" s="26"/>
      <c r="BS1" s="26"/>
      <c r="BT1" s="26"/>
      <c r="BU1" s="26"/>
      <c r="BV1" s="26"/>
    </row>
    <row r="2" spans="1:77" s="1" customFormat="1">
      <c r="E2" s="12"/>
      <c r="F2" s="1" t="s">
        <v>2</v>
      </c>
      <c r="BG2" s="3"/>
      <c r="BH2" s="3"/>
      <c r="BI2" s="3"/>
      <c r="BJ2" s="3"/>
      <c r="BK2" s="3"/>
      <c r="BL2" s="3"/>
      <c r="BM2" s="3"/>
      <c r="BN2" s="3"/>
      <c r="BO2" s="3"/>
      <c r="BP2" s="3"/>
      <c r="BQ2" s="3"/>
      <c r="BR2" s="3"/>
      <c r="BS2" s="3"/>
      <c r="BT2" s="3"/>
      <c r="BU2" s="3"/>
      <c r="BV2" s="3"/>
    </row>
    <row r="3" spans="1:77" s="1" customFormat="1">
      <c r="C3" s="4"/>
      <c r="E3" s="12"/>
      <c r="F3" s="1" t="s">
        <v>1421</v>
      </c>
      <c r="S3" s="1" t="s">
        <v>10</v>
      </c>
      <c r="T3" s="1" t="s">
        <v>10</v>
      </c>
      <c r="U3" s="1" t="s">
        <v>10</v>
      </c>
      <c r="V3" s="1" t="s">
        <v>10</v>
      </c>
      <c r="W3" s="1" t="s">
        <v>10</v>
      </c>
      <c r="Z3" s="1" t="s">
        <v>6</v>
      </c>
      <c r="BC3" s="1" t="s">
        <v>1422</v>
      </c>
      <c r="BD3" s="1" t="s">
        <v>1422</v>
      </c>
      <c r="BE3" s="1" t="s">
        <v>1422</v>
      </c>
      <c r="BG3" s="3"/>
      <c r="BH3" s="3"/>
      <c r="BI3" s="3"/>
      <c r="BJ3" s="3"/>
      <c r="BK3" s="3"/>
      <c r="BL3" s="3"/>
      <c r="BM3" s="3"/>
      <c r="BN3" s="3"/>
      <c r="BO3" s="3"/>
      <c r="BP3" s="3"/>
      <c r="BQ3" s="3"/>
      <c r="BR3" s="3"/>
      <c r="BS3" s="3"/>
      <c r="BT3" s="3"/>
      <c r="BU3" s="3"/>
      <c r="BV3" s="3"/>
    </row>
    <row r="4" spans="1:77" s="1" customFormat="1">
      <c r="E4" s="12"/>
      <c r="F4" s="1" t="s">
        <v>1423</v>
      </c>
      <c r="S4" s="1" t="s">
        <v>21</v>
      </c>
      <c r="T4" s="1" t="s">
        <v>21</v>
      </c>
      <c r="U4" s="1" t="s">
        <v>21</v>
      </c>
      <c r="V4" s="1" t="s">
        <v>21</v>
      </c>
      <c r="W4" s="1" t="s">
        <v>21</v>
      </c>
      <c r="Z4" s="1" t="s">
        <v>17</v>
      </c>
      <c r="BC4" s="1" t="s">
        <v>1424</v>
      </c>
      <c r="BD4" s="1" t="s">
        <v>1424</v>
      </c>
      <c r="BE4" s="1" t="s">
        <v>1424</v>
      </c>
      <c r="BG4" s="3"/>
      <c r="BH4" s="3"/>
      <c r="BI4" s="3"/>
      <c r="BJ4" s="3"/>
      <c r="BK4" s="3"/>
      <c r="BL4" s="3"/>
      <c r="BM4" s="3"/>
      <c r="BN4" s="3"/>
      <c r="BO4" s="3"/>
      <c r="BP4" s="3"/>
      <c r="BQ4" s="3"/>
      <c r="BR4" s="3"/>
      <c r="BS4" s="3"/>
      <c r="BT4" s="3"/>
      <c r="BU4" s="3"/>
      <c r="BV4" s="3"/>
    </row>
    <row r="5" spans="1:77" s="1" customFormat="1">
      <c r="D5" s="14"/>
      <c r="E5" s="12"/>
      <c r="F5" s="1" t="s">
        <v>1425</v>
      </c>
      <c r="M5" s="1" t="s">
        <v>435</v>
      </c>
      <c r="N5" s="1" t="s">
        <v>435</v>
      </c>
      <c r="O5" s="1" t="s">
        <v>435</v>
      </c>
      <c r="P5" s="1" t="s">
        <v>435</v>
      </c>
      <c r="Q5" s="1" t="s">
        <v>435</v>
      </c>
      <c r="R5" s="1" t="s">
        <v>435</v>
      </c>
      <c r="S5" s="1" t="s">
        <v>40</v>
      </c>
      <c r="T5" s="1" t="s">
        <v>40</v>
      </c>
      <c r="U5" s="1" t="s">
        <v>40</v>
      </c>
      <c r="V5" s="1" t="s">
        <v>40</v>
      </c>
      <c r="W5" s="1" t="s">
        <v>40</v>
      </c>
      <c r="Z5" s="1" t="s">
        <v>34</v>
      </c>
      <c r="BC5" s="1" t="s">
        <v>1426</v>
      </c>
      <c r="BD5" s="1" t="s">
        <v>1426</v>
      </c>
      <c r="BE5" s="1" t="s">
        <v>1426</v>
      </c>
      <c r="BG5" s="3"/>
      <c r="BH5" s="3"/>
      <c r="BI5" s="3"/>
      <c r="BJ5" s="3"/>
      <c r="BK5" s="3"/>
      <c r="BL5" s="3"/>
      <c r="BM5" s="3"/>
      <c r="BN5" s="3"/>
      <c r="BO5" s="3"/>
      <c r="BP5" s="3"/>
      <c r="BQ5" s="3"/>
      <c r="BR5" s="3"/>
      <c r="BS5" s="3"/>
      <c r="BT5" s="3"/>
      <c r="BU5" s="3"/>
      <c r="BV5" s="3"/>
    </row>
    <row r="6" spans="1:77" s="1" customFormat="1">
      <c r="C6" s="4"/>
      <c r="D6" s="14" t="s">
        <v>56</v>
      </c>
      <c r="E6" s="12"/>
      <c r="F6" s="1" t="s">
        <v>1427</v>
      </c>
      <c r="G6" s="1" t="s">
        <v>56</v>
      </c>
      <c r="H6" s="1" t="s">
        <v>56</v>
      </c>
      <c r="I6" s="1" t="s">
        <v>56</v>
      </c>
      <c r="J6" s="1" t="s">
        <v>56</v>
      </c>
      <c r="K6" s="1" t="s">
        <v>67</v>
      </c>
      <c r="L6" s="1" t="s">
        <v>266</v>
      </c>
      <c r="M6" s="1" t="s">
        <v>56</v>
      </c>
      <c r="N6" s="1" t="s">
        <v>56</v>
      </c>
      <c r="O6" s="1" t="s">
        <v>56</v>
      </c>
      <c r="P6" s="1" t="s">
        <v>56</v>
      </c>
      <c r="Q6" s="1" t="s">
        <v>56</v>
      </c>
      <c r="R6" s="1" t="s">
        <v>56</v>
      </c>
      <c r="S6" s="1" t="s">
        <v>63</v>
      </c>
      <c r="T6" s="1" t="s">
        <v>63</v>
      </c>
      <c r="U6" s="1" t="s">
        <v>63</v>
      </c>
      <c r="V6" s="1" t="s">
        <v>63</v>
      </c>
      <c r="W6" s="1" t="s">
        <v>63</v>
      </c>
      <c r="Z6" s="1" t="s">
        <v>57</v>
      </c>
      <c r="AA6" s="1" t="s">
        <v>64</v>
      </c>
      <c r="AB6" s="1" t="s">
        <v>64</v>
      </c>
      <c r="AC6" s="1" t="s">
        <v>64</v>
      </c>
      <c r="AD6" s="1" t="s">
        <v>64</v>
      </c>
      <c r="AE6" s="1" t="s">
        <v>64</v>
      </c>
      <c r="AF6" s="1" t="s">
        <v>64</v>
      </c>
      <c r="AI6" s="1" t="s">
        <v>64</v>
      </c>
      <c r="AJ6" s="1" t="s">
        <v>64</v>
      </c>
      <c r="AK6" s="1" t="s">
        <v>64</v>
      </c>
      <c r="AL6" s="1" t="s">
        <v>64</v>
      </c>
      <c r="AM6" s="1" t="s">
        <v>64</v>
      </c>
      <c r="AN6" s="1" t="s">
        <v>64</v>
      </c>
      <c r="AO6" s="1" t="s">
        <v>64</v>
      </c>
      <c r="AP6" s="1" t="s">
        <v>64</v>
      </c>
      <c r="BC6" s="6" t="s">
        <v>1428</v>
      </c>
      <c r="BD6" s="6" t="s">
        <v>1428</v>
      </c>
      <c r="BE6" s="6" t="s">
        <v>1428</v>
      </c>
      <c r="BG6" s="3" t="s">
        <v>1429</v>
      </c>
      <c r="BH6" s="3" t="s">
        <v>1429</v>
      </c>
      <c r="BI6" s="3" t="s">
        <v>1429</v>
      </c>
      <c r="BJ6" s="3" t="s">
        <v>1429</v>
      </c>
      <c r="BK6" s="3" t="s">
        <v>1429</v>
      </c>
      <c r="BL6" s="3" t="s">
        <v>1429</v>
      </c>
      <c r="BM6" s="3" t="s">
        <v>1429</v>
      </c>
      <c r="BN6" s="3" t="s">
        <v>1429</v>
      </c>
      <c r="BO6" s="3" t="s">
        <v>1429</v>
      </c>
      <c r="BP6" s="3" t="s">
        <v>1429</v>
      </c>
      <c r="BQ6" s="3" t="s">
        <v>1429</v>
      </c>
      <c r="BR6" s="3" t="s">
        <v>1429</v>
      </c>
      <c r="BS6" s="3" t="s">
        <v>1429</v>
      </c>
      <c r="BT6" s="3" t="s">
        <v>1429</v>
      </c>
      <c r="BU6" s="3" t="s">
        <v>1429</v>
      </c>
      <c r="BV6" s="3"/>
    </row>
    <row r="7" spans="1:77" s="1" customFormat="1">
      <c r="B7" s="1" t="s">
        <v>1430</v>
      </c>
      <c r="C7" s="1" t="s">
        <v>1430</v>
      </c>
      <c r="D7" s="14" t="s">
        <v>60</v>
      </c>
      <c r="E7" s="12"/>
      <c r="F7" s="1" t="s">
        <v>1431</v>
      </c>
      <c r="G7" s="1" t="s">
        <v>60</v>
      </c>
      <c r="H7" s="1" t="s">
        <v>60</v>
      </c>
      <c r="I7" s="1" t="s">
        <v>60</v>
      </c>
      <c r="J7" s="1" t="s">
        <v>60</v>
      </c>
      <c r="K7" s="142" t="s">
        <v>1432</v>
      </c>
      <c r="L7" s="142"/>
      <c r="M7" s="1" t="s">
        <v>60</v>
      </c>
      <c r="N7" s="1" t="s">
        <v>60</v>
      </c>
      <c r="O7" s="1" t="s">
        <v>60</v>
      </c>
      <c r="P7" s="1" t="s">
        <v>60</v>
      </c>
      <c r="Q7" s="1" t="s">
        <v>60</v>
      </c>
      <c r="R7" s="1" t="s">
        <v>60</v>
      </c>
      <c r="S7" s="1" t="s">
        <v>93</v>
      </c>
      <c r="T7" s="1" t="s">
        <v>93</v>
      </c>
      <c r="U7" s="1" t="s">
        <v>93</v>
      </c>
      <c r="V7" s="1" t="s">
        <v>93</v>
      </c>
      <c r="W7" s="1" t="s">
        <v>93</v>
      </c>
      <c r="X7" s="1" t="s">
        <v>94</v>
      </c>
      <c r="Y7" s="1" t="s">
        <v>67</v>
      </c>
      <c r="Z7" s="1" t="s">
        <v>85</v>
      </c>
      <c r="AA7" s="1" t="s">
        <v>95</v>
      </c>
      <c r="AB7" s="1" t="s">
        <v>95</v>
      </c>
      <c r="AC7" s="1" t="s">
        <v>95</v>
      </c>
      <c r="AD7" s="1" t="s">
        <v>95</v>
      </c>
      <c r="AE7" s="1" t="s">
        <v>95</v>
      </c>
      <c r="AF7" s="1" t="s">
        <v>95</v>
      </c>
      <c r="AG7" s="1" t="s">
        <v>96</v>
      </c>
      <c r="AH7" s="1" t="s">
        <v>67</v>
      </c>
      <c r="AI7" s="1" t="s">
        <v>95</v>
      </c>
      <c r="AJ7" s="1" t="s">
        <v>95</v>
      </c>
      <c r="AK7" s="1" t="s">
        <v>95</v>
      </c>
      <c r="AL7" s="1" t="s">
        <v>95</v>
      </c>
      <c r="AM7" s="1" t="s">
        <v>95</v>
      </c>
      <c r="AN7" s="1" t="s">
        <v>95</v>
      </c>
      <c r="AO7" s="1" t="s">
        <v>95</v>
      </c>
      <c r="AP7" s="1" t="s">
        <v>95</v>
      </c>
      <c r="AQ7" s="1" t="s">
        <v>87</v>
      </c>
      <c r="AR7" s="1" t="s">
        <v>67</v>
      </c>
      <c r="AS7" s="1" t="s">
        <v>1433</v>
      </c>
      <c r="AT7" s="1" t="s">
        <v>1433</v>
      </c>
      <c r="AU7" s="1" t="s">
        <v>96</v>
      </c>
      <c r="AW7" s="5" t="s">
        <v>1434</v>
      </c>
      <c r="AX7" s="5" t="s">
        <v>1434</v>
      </c>
      <c r="AY7" s="5" t="s">
        <v>1434</v>
      </c>
      <c r="AZ7" s="5" t="s">
        <v>1434</v>
      </c>
      <c r="BA7" s="5" t="s">
        <v>90</v>
      </c>
      <c r="BB7" s="5" t="s">
        <v>67</v>
      </c>
      <c r="BC7" s="1" t="s">
        <v>1435</v>
      </c>
      <c r="BD7" s="1" t="s">
        <v>1435</v>
      </c>
      <c r="BE7" s="1" t="s">
        <v>1435</v>
      </c>
      <c r="BF7" s="5" t="s">
        <v>1436</v>
      </c>
      <c r="BG7" s="3" t="s">
        <v>1437</v>
      </c>
      <c r="BH7" s="3" t="s">
        <v>1437</v>
      </c>
      <c r="BI7" s="3" t="s">
        <v>1437</v>
      </c>
      <c r="BJ7" s="3" t="s">
        <v>1437</v>
      </c>
      <c r="BK7" s="3" t="s">
        <v>1437</v>
      </c>
      <c r="BL7" s="3" t="s">
        <v>1437</v>
      </c>
      <c r="BM7" s="3" t="s">
        <v>1437</v>
      </c>
      <c r="BN7" s="3" t="s">
        <v>1437</v>
      </c>
      <c r="BO7" s="3" t="s">
        <v>1437</v>
      </c>
      <c r="BP7" s="3" t="s">
        <v>1437</v>
      </c>
      <c r="BQ7" s="3" t="s">
        <v>1437</v>
      </c>
      <c r="BR7" s="3" t="s">
        <v>1437</v>
      </c>
      <c r="BS7" s="3" t="s">
        <v>1437</v>
      </c>
      <c r="BT7" s="3" t="s">
        <v>1437</v>
      </c>
      <c r="BU7" s="3" t="s">
        <v>1437</v>
      </c>
      <c r="BV7" s="3" t="s">
        <v>1438</v>
      </c>
    </row>
    <row r="8" spans="1:77" s="1" customFormat="1">
      <c r="A8" s="7"/>
      <c r="B8" s="27"/>
      <c r="C8" s="27"/>
      <c r="D8" s="27" t="s">
        <v>99</v>
      </c>
      <c r="E8" s="27" t="s">
        <v>99</v>
      </c>
      <c r="F8" s="27" t="s">
        <v>99</v>
      </c>
      <c r="G8" s="27" t="s">
        <v>102</v>
      </c>
      <c r="H8" s="27" t="s">
        <v>99</v>
      </c>
      <c r="I8" s="27" t="s">
        <v>99</v>
      </c>
      <c r="J8" s="27" t="s">
        <v>99</v>
      </c>
      <c r="K8" s="27" t="s">
        <v>99</v>
      </c>
      <c r="L8" s="27" t="s">
        <v>99</v>
      </c>
      <c r="M8" s="27" t="s">
        <v>99</v>
      </c>
      <c r="N8" s="27" t="s">
        <v>99</v>
      </c>
      <c r="O8" s="27" t="s">
        <v>99</v>
      </c>
      <c r="P8" s="27" t="s">
        <v>99</v>
      </c>
      <c r="Q8" s="27" t="s">
        <v>99</v>
      </c>
      <c r="R8" s="27" t="s">
        <v>99</v>
      </c>
      <c r="S8" s="28" t="s">
        <v>106</v>
      </c>
      <c r="T8" s="28" t="s">
        <v>106</v>
      </c>
      <c r="U8" s="28" t="s">
        <v>106</v>
      </c>
      <c r="V8" s="28" t="s">
        <v>106</v>
      </c>
      <c r="W8" s="28" t="s">
        <v>106</v>
      </c>
      <c r="X8" s="28" t="s">
        <v>106</v>
      </c>
      <c r="Y8" s="27" t="s">
        <v>108</v>
      </c>
      <c r="Z8" s="28" t="s">
        <v>106</v>
      </c>
      <c r="AA8" s="28" t="s">
        <v>109</v>
      </c>
      <c r="AB8" s="28" t="s">
        <v>109</v>
      </c>
      <c r="AC8" s="28" t="s">
        <v>109</v>
      </c>
      <c r="AD8" s="28" t="s">
        <v>109</v>
      </c>
      <c r="AE8" s="28" t="s">
        <v>109</v>
      </c>
      <c r="AF8" s="28" t="s">
        <v>109</v>
      </c>
      <c r="AG8" s="27" t="s">
        <v>108</v>
      </c>
      <c r="AH8" s="27" t="s">
        <v>108</v>
      </c>
      <c r="AI8" s="28" t="s">
        <v>109</v>
      </c>
      <c r="AJ8" s="28" t="s">
        <v>109</v>
      </c>
      <c r="AK8" s="28" t="s">
        <v>109</v>
      </c>
      <c r="AL8" s="28" t="s">
        <v>109</v>
      </c>
      <c r="AM8" s="28" t="s">
        <v>109</v>
      </c>
      <c r="AN8" s="28" t="s">
        <v>109</v>
      </c>
      <c r="AO8" s="28" t="s">
        <v>109</v>
      </c>
      <c r="AP8" s="28" t="s">
        <v>109</v>
      </c>
      <c r="AQ8" s="27" t="s">
        <v>108</v>
      </c>
      <c r="AR8" s="27" t="s">
        <v>108</v>
      </c>
      <c r="AS8" s="28" t="s">
        <v>106</v>
      </c>
      <c r="AT8" s="28" t="s">
        <v>106</v>
      </c>
      <c r="AU8" s="27" t="s">
        <v>108</v>
      </c>
      <c r="AV8" s="27" t="s">
        <v>108</v>
      </c>
      <c r="AW8" s="28" t="s">
        <v>106</v>
      </c>
      <c r="AX8" s="28" t="s">
        <v>106</v>
      </c>
      <c r="AY8" s="28" t="s">
        <v>106</v>
      </c>
      <c r="AZ8" s="28" t="s">
        <v>106</v>
      </c>
      <c r="BA8" s="27" t="s">
        <v>108</v>
      </c>
      <c r="BB8" s="27" t="s">
        <v>108</v>
      </c>
      <c r="BC8" s="28" t="s">
        <v>106</v>
      </c>
      <c r="BD8" s="28" t="s">
        <v>106</v>
      </c>
      <c r="BE8" s="28" t="s">
        <v>106</v>
      </c>
      <c r="BF8" s="27" t="s">
        <v>108</v>
      </c>
      <c r="BG8" s="27" t="s">
        <v>1439</v>
      </c>
      <c r="BH8" s="27" t="s">
        <v>1439</v>
      </c>
      <c r="BI8" s="27" t="s">
        <v>1439</v>
      </c>
      <c r="BJ8" s="27" t="s">
        <v>1439</v>
      </c>
      <c r="BK8" s="27" t="s">
        <v>1439</v>
      </c>
      <c r="BL8" s="27" t="s">
        <v>1439</v>
      </c>
      <c r="BM8" s="27" t="s">
        <v>1439</v>
      </c>
      <c r="BN8" s="27" t="s">
        <v>1439</v>
      </c>
      <c r="BO8" s="27" t="s">
        <v>1439</v>
      </c>
      <c r="BP8" s="27" t="s">
        <v>1439</v>
      </c>
      <c r="BQ8" s="27" t="s">
        <v>1439</v>
      </c>
      <c r="BR8" s="27" t="s">
        <v>1439</v>
      </c>
      <c r="BS8" s="27" t="s">
        <v>1439</v>
      </c>
      <c r="BT8" s="27" t="s">
        <v>1439</v>
      </c>
      <c r="BU8" s="27" t="s">
        <v>1439</v>
      </c>
      <c r="BV8" s="27" t="s">
        <v>1440</v>
      </c>
      <c r="BW8" s="27"/>
      <c r="BX8" s="27"/>
      <c r="BY8" s="27"/>
    </row>
    <row r="9" spans="1:77" s="1" customFormat="1" ht="16" thickBot="1">
      <c r="A9" s="11" t="s">
        <v>7431</v>
      </c>
      <c r="B9" s="29" t="s">
        <v>1441</v>
      </c>
      <c r="C9" s="29" t="s">
        <v>1442</v>
      </c>
      <c r="D9" s="29" t="s">
        <v>1443</v>
      </c>
      <c r="E9" s="29" t="s">
        <v>1444</v>
      </c>
      <c r="F9" s="29" t="s">
        <v>1445</v>
      </c>
      <c r="G9" s="29" t="s">
        <v>1446</v>
      </c>
      <c r="H9" s="29" t="s">
        <v>1447</v>
      </c>
      <c r="I9" s="29" t="s">
        <v>1448</v>
      </c>
      <c r="J9" s="29" t="s">
        <v>1449</v>
      </c>
      <c r="K9" s="29" t="s">
        <v>1450</v>
      </c>
      <c r="L9" s="29" t="s">
        <v>1451</v>
      </c>
      <c r="M9" s="29" t="s">
        <v>1452</v>
      </c>
      <c r="N9" s="29" t="s">
        <v>1453</v>
      </c>
      <c r="O9" s="29" t="s">
        <v>1454</v>
      </c>
      <c r="P9" s="29" t="s">
        <v>1455</v>
      </c>
      <c r="Q9" s="29" t="s">
        <v>1456</v>
      </c>
      <c r="R9" s="29" t="s">
        <v>1457</v>
      </c>
      <c r="S9" s="29" t="s">
        <v>1458</v>
      </c>
      <c r="T9" s="29" t="s">
        <v>1459</v>
      </c>
      <c r="U9" s="29" t="s">
        <v>1460</v>
      </c>
      <c r="V9" s="29" t="s">
        <v>1461</v>
      </c>
      <c r="W9" s="29" t="s">
        <v>1462</v>
      </c>
      <c r="X9" s="29" t="s">
        <v>1463</v>
      </c>
      <c r="Y9" s="29" t="s">
        <v>1464</v>
      </c>
      <c r="Z9" s="29" t="s">
        <v>1465</v>
      </c>
      <c r="AA9" s="29" t="s">
        <v>1466</v>
      </c>
      <c r="AB9" s="29" t="s">
        <v>1467</v>
      </c>
      <c r="AC9" s="29" t="s">
        <v>1468</v>
      </c>
      <c r="AD9" s="29" t="s">
        <v>1469</v>
      </c>
      <c r="AE9" s="29" t="s">
        <v>1470</v>
      </c>
      <c r="AF9" s="29" t="s">
        <v>1471</v>
      </c>
      <c r="AG9" s="29" t="s">
        <v>1472</v>
      </c>
      <c r="AH9" s="29" t="s">
        <v>1473</v>
      </c>
      <c r="AI9" s="29" t="s">
        <v>1474</v>
      </c>
      <c r="AJ9" s="29" t="s">
        <v>1475</v>
      </c>
      <c r="AK9" s="29" t="s">
        <v>1476</v>
      </c>
      <c r="AL9" s="29" t="s">
        <v>1477</v>
      </c>
      <c r="AM9" s="29" t="s">
        <v>1478</v>
      </c>
      <c r="AN9" s="29" t="s">
        <v>1479</v>
      </c>
      <c r="AO9" s="29" t="s">
        <v>1480</v>
      </c>
      <c r="AP9" s="29" t="s">
        <v>1481</v>
      </c>
      <c r="AQ9" s="29" t="s">
        <v>1482</v>
      </c>
      <c r="AR9" s="29" t="s">
        <v>1483</v>
      </c>
      <c r="AS9" s="29" t="s">
        <v>1484</v>
      </c>
      <c r="AT9" s="29" t="s">
        <v>1485</v>
      </c>
      <c r="AU9" s="29" t="s">
        <v>1486</v>
      </c>
      <c r="AV9" s="29" t="s">
        <v>1487</v>
      </c>
      <c r="AW9" s="29" t="s">
        <v>1488</v>
      </c>
      <c r="AX9" s="29" t="s">
        <v>1489</v>
      </c>
      <c r="AY9" s="29" t="s">
        <v>1490</v>
      </c>
      <c r="AZ9" s="29" t="s">
        <v>1491</v>
      </c>
      <c r="BA9" s="29" t="s">
        <v>1492</v>
      </c>
      <c r="BB9" s="29" t="s">
        <v>1493</v>
      </c>
      <c r="BC9" s="29" t="s">
        <v>1494</v>
      </c>
      <c r="BD9" s="29" t="s">
        <v>1495</v>
      </c>
      <c r="BE9" s="29" t="s">
        <v>1496</v>
      </c>
      <c r="BF9" s="29" t="s">
        <v>1497</v>
      </c>
      <c r="BG9" s="29" t="s">
        <v>1498</v>
      </c>
      <c r="BH9" s="29" t="s">
        <v>1499</v>
      </c>
      <c r="BI9" s="29" t="s">
        <v>1500</v>
      </c>
      <c r="BJ9" s="29" t="s">
        <v>1501</v>
      </c>
      <c r="BK9" s="29" t="s">
        <v>1502</v>
      </c>
      <c r="BL9" s="29" t="s">
        <v>1503</v>
      </c>
      <c r="BM9" s="29" t="s">
        <v>1504</v>
      </c>
      <c r="BN9" s="29" t="s">
        <v>1505</v>
      </c>
      <c r="BO9" s="29" t="s">
        <v>1506</v>
      </c>
      <c r="BP9" s="29" t="s">
        <v>1507</v>
      </c>
      <c r="BQ9" s="29" t="s">
        <v>1508</v>
      </c>
      <c r="BR9" s="29" t="s">
        <v>1509</v>
      </c>
      <c r="BS9" s="29" t="s">
        <v>1510</v>
      </c>
      <c r="BT9" s="29" t="s">
        <v>1511</v>
      </c>
      <c r="BU9" s="29" t="s">
        <v>1512</v>
      </c>
      <c r="BV9" s="29" t="s">
        <v>1513</v>
      </c>
      <c r="BW9" s="29"/>
      <c r="BX9" s="29"/>
      <c r="BY9" s="29"/>
    </row>
    <row r="10" spans="1:77" s="14" customFormat="1">
      <c r="A10" s="14">
        <v>1</v>
      </c>
      <c r="B10" s="14">
        <v>15</v>
      </c>
      <c r="C10" s="14">
        <v>13.829166666662786</v>
      </c>
      <c r="D10" s="14">
        <v>1</v>
      </c>
      <c r="E10" s="14">
        <v>6</v>
      </c>
      <c r="F10" s="14">
        <v>1</v>
      </c>
      <c r="G10" s="14">
        <v>0</v>
      </c>
      <c r="H10" s="14">
        <v>0</v>
      </c>
      <c r="I10" s="14">
        <v>0</v>
      </c>
      <c r="J10" s="14">
        <v>0</v>
      </c>
      <c r="K10" s="14">
        <v>4</v>
      </c>
      <c r="L10" s="71">
        <v>5.8000000000000003E-2</v>
      </c>
      <c r="M10" s="14">
        <v>2</v>
      </c>
      <c r="N10" s="14">
        <v>2</v>
      </c>
      <c r="O10" s="14">
        <v>2</v>
      </c>
      <c r="P10" s="14">
        <v>2</v>
      </c>
      <c r="Q10" s="14">
        <v>2</v>
      </c>
      <c r="R10" s="14">
        <v>2</v>
      </c>
      <c r="S10" s="14">
        <v>2</v>
      </c>
      <c r="T10" s="14">
        <v>1</v>
      </c>
      <c r="U10" s="14">
        <v>1</v>
      </c>
      <c r="V10" s="14">
        <v>2</v>
      </c>
      <c r="W10" s="14">
        <v>1</v>
      </c>
      <c r="X10" s="14">
        <v>75</v>
      </c>
      <c r="Y10" s="14">
        <f>X10-[1]Admission!DA137</f>
        <v>25</v>
      </c>
      <c r="Z10" s="14">
        <v>3</v>
      </c>
      <c r="AA10" s="14">
        <v>1</v>
      </c>
      <c r="AB10" s="14">
        <v>1</v>
      </c>
      <c r="AC10" s="14">
        <v>1</v>
      </c>
      <c r="AD10" s="14">
        <v>1</v>
      </c>
      <c r="AE10" s="14">
        <v>1</v>
      </c>
      <c r="AF10" s="14">
        <v>1</v>
      </c>
      <c r="AG10" s="14">
        <f t="shared" ref="AG10:AG32" si="0">SUM(AA10:AF10)</f>
        <v>6</v>
      </c>
      <c r="AH10" s="14">
        <f>AG10-[1]Admission!DO137</f>
        <v>0</v>
      </c>
      <c r="AI10" s="14">
        <v>1</v>
      </c>
      <c r="AJ10" s="14">
        <v>1</v>
      </c>
      <c r="AK10" s="14">
        <v>1</v>
      </c>
      <c r="AL10" s="14">
        <v>0</v>
      </c>
      <c r="AM10" s="14">
        <v>0</v>
      </c>
      <c r="AN10" s="14">
        <v>1</v>
      </c>
      <c r="AO10" s="14">
        <v>1</v>
      </c>
      <c r="AP10" s="14">
        <v>1</v>
      </c>
      <c r="AQ10" s="14">
        <f t="shared" ref="AQ10:AQ32" si="1">SUM(AI10:AP10)</f>
        <v>6</v>
      </c>
      <c r="AR10" s="14">
        <f>AQ10-[1]Admission!EH137</f>
        <v>0</v>
      </c>
      <c r="AS10" s="14">
        <v>1</v>
      </c>
      <c r="AT10" s="14">
        <v>0</v>
      </c>
      <c r="AU10" s="14">
        <f t="shared" ref="AU10:AU30" si="2">SUM(AS10:AT10)</f>
        <v>1</v>
      </c>
      <c r="AV10" s="14">
        <f>AU10-[1]Admission!EL137</f>
        <v>0</v>
      </c>
      <c r="AW10" s="14">
        <v>5</v>
      </c>
      <c r="AX10" s="14">
        <v>5</v>
      </c>
      <c r="AY10" s="14">
        <v>5</v>
      </c>
      <c r="AZ10" s="14">
        <v>5</v>
      </c>
      <c r="BA10" s="14">
        <f>SUM(AW10:AZ10)</f>
        <v>20</v>
      </c>
      <c r="BB10" s="14">
        <f>BA10-[1]Admission!EQ137</f>
        <v>0</v>
      </c>
      <c r="BC10" s="14">
        <v>4</v>
      </c>
      <c r="BD10" s="14">
        <v>4</v>
      </c>
      <c r="BE10" s="14">
        <v>4</v>
      </c>
      <c r="BF10" s="14">
        <f>SUM(BC10:BE10)</f>
        <v>12</v>
      </c>
      <c r="BG10" s="60">
        <v>1</v>
      </c>
      <c r="BH10" s="60">
        <v>1</v>
      </c>
      <c r="BI10" s="60">
        <v>1</v>
      </c>
      <c r="BJ10" s="60">
        <v>1</v>
      </c>
      <c r="BK10" s="60">
        <v>1</v>
      </c>
      <c r="BL10" s="60">
        <v>1</v>
      </c>
      <c r="BM10" s="60">
        <v>1</v>
      </c>
      <c r="BN10" s="60">
        <v>1</v>
      </c>
      <c r="BO10" s="60">
        <v>1</v>
      </c>
      <c r="BP10" s="60">
        <v>1</v>
      </c>
      <c r="BQ10" s="60">
        <v>1</v>
      </c>
      <c r="BR10" s="60">
        <v>1</v>
      </c>
      <c r="BS10" s="60">
        <v>1</v>
      </c>
      <c r="BT10" s="60">
        <v>1</v>
      </c>
      <c r="BU10" s="60">
        <v>1</v>
      </c>
      <c r="BV10" s="60">
        <v>15</v>
      </c>
    </row>
    <row r="11" spans="1:77" s="14" customFormat="1">
      <c r="A11" s="14">
        <v>2</v>
      </c>
      <c r="B11" s="14">
        <v>6</v>
      </c>
      <c r="C11" s="14">
        <v>4.828472222223354</v>
      </c>
      <c r="D11" s="14">
        <v>0</v>
      </c>
      <c r="E11" s="14">
        <v>3</v>
      </c>
      <c r="F11" s="14">
        <v>1</v>
      </c>
      <c r="G11" s="14">
        <v>0</v>
      </c>
      <c r="H11" s="14">
        <v>0</v>
      </c>
      <c r="I11" s="14">
        <v>0</v>
      </c>
      <c r="J11" s="14">
        <v>0</v>
      </c>
      <c r="K11" s="14">
        <v>3</v>
      </c>
      <c r="L11" s="73">
        <v>5.8000000000000003E-2</v>
      </c>
      <c r="M11" s="14">
        <v>2</v>
      </c>
      <c r="N11" s="14">
        <v>2</v>
      </c>
      <c r="O11" s="14">
        <v>2</v>
      </c>
      <c r="P11" s="14">
        <v>2</v>
      </c>
      <c r="Q11" s="14">
        <v>2</v>
      </c>
      <c r="R11" s="14">
        <v>2</v>
      </c>
      <c r="S11" s="14">
        <v>1</v>
      </c>
      <c r="T11" s="14">
        <v>1</v>
      </c>
      <c r="U11" s="14">
        <v>1</v>
      </c>
      <c r="V11" s="14">
        <v>1</v>
      </c>
      <c r="W11" s="14">
        <v>1</v>
      </c>
      <c r="X11" s="14">
        <v>80</v>
      </c>
      <c r="Y11" s="14">
        <f>X11-[1]Admission!DA496</f>
        <v>30</v>
      </c>
      <c r="Z11" s="14">
        <v>3</v>
      </c>
      <c r="AA11" s="14">
        <v>1</v>
      </c>
      <c r="AB11" s="14">
        <v>1</v>
      </c>
      <c r="AC11" s="14">
        <v>1</v>
      </c>
      <c r="AD11" s="14">
        <v>1</v>
      </c>
      <c r="AE11" s="14">
        <v>1</v>
      </c>
      <c r="AF11" s="14">
        <v>1</v>
      </c>
      <c r="AG11" s="14">
        <f t="shared" si="0"/>
        <v>6</v>
      </c>
      <c r="AH11" s="14">
        <f>AG11-[1]Admission!DO496</f>
        <v>1</v>
      </c>
      <c r="AI11" s="14">
        <v>1</v>
      </c>
      <c r="AJ11" s="14">
        <v>1</v>
      </c>
      <c r="AK11" s="14">
        <v>1</v>
      </c>
      <c r="AL11" s="14">
        <v>1</v>
      </c>
      <c r="AM11" s="14">
        <v>1</v>
      </c>
      <c r="AN11" s="14">
        <v>1</v>
      </c>
      <c r="AO11" s="14">
        <v>1</v>
      </c>
      <c r="AP11" s="14">
        <v>1</v>
      </c>
      <c r="AQ11" s="14">
        <f t="shared" si="1"/>
        <v>8</v>
      </c>
      <c r="AR11" s="14">
        <f>AQ11-[1]Admission!EH496</f>
        <v>5</v>
      </c>
      <c r="AS11" s="14">
        <v>0</v>
      </c>
      <c r="AT11" s="14">
        <v>0</v>
      </c>
      <c r="AU11" s="14">
        <f t="shared" si="2"/>
        <v>0</v>
      </c>
      <c r="AV11" s="14">
        <f>AU11-[1]Admission!EL496</f>
        <v>-3</v>
      </c>
      <c r="AW11" s="14">
        <v>5</v>
      </c>
      <c r="AX11" s="14">
        <v>5</v>
      </c>
      <c r="AY11" s="14">
        <v>5</v>
      </c>
      <c r="AZ11" s="14">
        <v>5</v>
      </c>
      <c r="BA11" s="14">
        <f>SUM(AW11:AZ11)</f>
        <v>20</v>
      </c>
      <c r="BB11" s="14">
        <f>BA11-[1]Admission!EQ496</f>
        <v>0</v>
      </c>
      <c r="BC11" s="14">
        <v>4</v>
      </c>
      <c r="BD11" s="14">
        <v>4</v>
      </c>
      <c r="BE11" s="14">
        <v>4</v>
      </c>
      <c r="BF11" s="14">
        <f>SUM(BC11:BE11)</f>
        <v>12</v>
      </c>
      <c r="BG11" s="60">
        <v>1</v>
      </c>
      <c r="BH11" s="60">
        <v>1</v>
      </c>
      <c r="BI11" s="60">
        <v>1</v>
      </c>
      <c r="BJ11" s="60">
        <v>1</v>
      </c>
      <c r="BK11" s="60">
        <v>1</v>
      </c>
      <c r="BL11" s="60">
        <v>0</v>
      </c>
      <c r="BM11" s="60">
        <v>1</v>
      </c>
      <c r="BN11" s="60">
        <v>1</v>
      </c>
      <c r="BO11" s="60">
        <v>1</v>
      </c>
      <c r="BP11" s="60">
        <v>0</v>
      </c>
      <c r="BQ11" s="60">
        <v>1</v>
      </c>
      <c r="BR11" s="60">
        <v>1</v>
      </c>
      <c r="BS11" s="60">
        <v>1</v>
      </c>
      <c r="BT11" s="60">
        <v>1</v>
      </c>
      <c r="BU11" s="60">
        <v>1</v>
      </c>
      <c r="BV11" s="60">
        <v>13</v>
      </c>
    </row>
    <row r="12" spans="1:77" s="14" customFormat="1">
      <c r="A12" s="14">
        <v>3</v>
      </c>
      <c r="B12" s="14">
        <v>6</v>
      </c>
      <c r="C12" s="14">
        <v>4.952777777776646</v>
      </c>
      <c r="D12" s="14">
        <v>0</v>
      </c>
      <c r="E12" s="14">
        <v>2</v>
      </c>
      <c r="F12" s="14">
        <v>6</v>
      </c>
      <c r="G12" s="14">
        <v>1</v>
      </c>
      <c r="H12" s="14">
        <v>0</v>
      </c>
      <c r="I12" s="14">
        <v>0</v>
      </c>
      <c r="J12" s="14">
        <v>1</v>
      </c>
      <c r="K12" s="14">
        <v>5</v>
      </c>
      <c r="L12" s="71">
        <v>0.11899999999999999</v>
      </c>
      <c r="M12" s="14">
        <v>2</v>
      </c>
      <c r="N12" s="14">
        <v>2</v>
      </c>
      <c r="O12" s="14">
        <v>2</v>
      </c>
      <c r="P12" s="14">
        <v>2</v>
      </c>
      <c r="Q12" s="14">
        <v>2</v>
      </c>
      <c r="R12" s="14">
        <v>2</v>
      </c>
      <c r="S12" s="14">
        <v>2</v>
      </c>
      <c r="T12" s="14">
        <v>5</v>
      </c>
      <c r="U12" s="14">
        <v>5</v>
      </c>
      <c r="V12" s="14">
        <v>3</v>
      </c>
      <c r="W12" s="14">
        <v>1</v>
      </c>
      <c r="X12" s="14">
        <v>70</v>
      </c>
      <c r="Y12" s="14">
        <f>X12-[1]Admission!DA102</f>
        <v>-29</v>
      </c>
      <c r="Z12" s="14">
        <v>3</v>
      </c>
      <c r="AA12" s="14">
        <v>0</v>
      </c>
      <c r="AB12" s="14">
        <v>0</v>
      </c>
      <c r="AC12" s="14">
        <v>0</v>
      </c>
      <c r="AD12" s="14">
        <v>0</v>
      </c>
      <c r="AE12" s="14">
        <v>0</v>
      </c>
      <c r="AF12" s="14">
        <v>0</v>
      </c>
      <c r="AG12" s="14">
        <f t="shared" si="0"/>
        <v>0</v>
      </c>
      <c r="AH12" s="14">
        <f>AG12-[1]Admission!DO102</f>
        <v>-4</v>
      </c>
      <c r="AI12" s="14">
        <v>0</v>
      </c>
      <c r="AJ12" s="14">
        <v>0</v>
      </c>
      <c r="AK12" s="14">
        <v>0</v>
      </c>
      <c r="AL12" s="14">
        <v>0</v>
      </c>
      <c r="AM12" s="14">
        <v>0</v>
      </c>
      <c r="AN12" s="14">
        <v>0</v>
      </c>
      <c r="AO12" s="14">
        <v>0</v>
      </c>
      <c r="AP12" s="14">
        <v>0</v>
      </c>
      <c r="AQ12" s="14">
        <f t="shared" si="1"/>
        <v>0</v>
      </c>
      <c r="AR12" s="14">
        <f>AQ12-[1]Admission!EH102</f>
        <v>-2</v>
      </c>
      <c r="AS12" s="14">
        <v>0</v>
      </c>
      <c r="AT12" s="14">
        <v>0</v>
      </c>
      <c r="AU12" s="14">
        <f t="shared" si="2"/>
        <v>0</v>
      </c>
      <c r="AV12" s="14">
        <f>AU12-[1]Admission!EL102</f>
        <v>0</v>
      </c>
      <c r="AW12" s="14">
        <v>5</v>
      </c>
      <c r="AX12" s="14">
        <v>5</v>
      </c>
      <c r="AY12" s="14">
        <v>5</v>
      </c>
      <c r="AZ12" s="14">
        <v>5</v>
      </c>
      <c r="BA12" s="14">
        <f>SUM(AW12:AZ12)</f>
        <v>20</v>
      </c>
      <c r="BB12" s="14">
        <f>BA12-[1]Admission!EQ102</f>
        <v>0</v>
      </c>
      <c r="BC12" s="14">
        <v>4</v>
      </c>
      <c r="BD12" s="14">
        <v>4</v>
      </c>
      <c r="BE12" s="14">
        <v>4</v>
      </c>
      <c r="BF12" s="14">
        <f>SUM(BC12:BE12)</f>
        <v>12</v>
      </c>
      <c r="BG12" s="60">
        <v>1</v>
      </c>
      <c r="BH12" s="60">
        <v>1</v>
      </c>
      <c r="BI12" s="60">
        <v>1</v>
      </c>
      <c r="BJ12" s="60">
        <v>1</v>
      </c>
      <c r="BK12" s="60">
        <v>1</v>
      </c>
      <c r="BL12" s="60">
        <v>1</v>
      </c>
      <c r="BM12" s="60">
        <v>1</v>
      </c>
      <c r="BN12" s="60">
        <v>1</v>
      </c>
      <c r="BO12" s="60">
        <v>1</v>
      </c>
      <c r="BP12" s="60">
        <v>1</v>
      </c>
      <c r="BQ12" s="60">
        <v>1</v>
      </c>
      <c r="BR12" s="60">
        <v>1</v>
      </c>
      <c r="BS12" s="60">
        <v>1</v>
      </c>
      <c r="BT12" s="60">
        <v>1</v>
      </c>
      <c r="BU12" s="60">
        <v>1</v>
      </c>
      <c r="BV12" s="60">
        <v>15</v>
      </c>
    </row>
    <row r="13" spans="1:77" s="14" customFormat="1">
      <c r="A13" s="14">
        <v>4</v>
      </c>
      <c r="B13" s="14">
        <v>2</v>
      </c>
      <c r="C13" s="14">
        <v>1.1805555555547471</v>
      </c>
      <c r="D13" s="14">
        <v>0</v>
      </c>
      <c r="E13" s="14">
        <v>4</v>
      </c>
      <c r="F13" s="14">
        <v>1</v>
      </c>
      <c r="G13" s="14">
        <v>0</v>
      </c>
      <c r="H13" s="14">
        <v>0</v>
      </c>
      <c r="I13" s="14">
        <v>0</v>
      </c>
      <c r="J13" s="14">
        <v>0</v>
      </c>
      <c r="K13" s="14">
        <v>1</v>
      </c>
      <c r="L13" s="71">
        <v>5.7999999999999996E-2</v>
      </c>
      <c r="M13" s="14">
        <v>2</v>
      </c>
      <c r="N13" s="14">
        <v>2</v>
      </c>
      <c r="O13" s="14">
        <v>2</v>
      </c>
      <c r="P13" s="14">
        <v>2</v>
      </c>
      <c r="Q13" s="14">
        <v>2</v>
      </c>
      <c r="R13" s="14">
        <v>2</v>
      </c>
      <c r="S13" s="14">
        <v>2</v>
      </c>
      <c r="T13" s="14">
        <v>2</v>
      </c>
      <c r="U13" s="14">
        <v>2</v>
      </c>
      <c r="V13" s="14">
        <v>1</v>
      </c>
      <c r="W13" s="14">
        <v>1</v>
      </c>
      <c r="X13" s="14">
        <v>60</v>
      </c>
      <c r="Y13" s="14">
        <f>X13-[1]Admission!DA151</f>
        <v>10</v>
      </c>
      <c r="Z13" s="14">
        <v>4</v>
      </c>
      <c r="AA13" s="14">
        <v>1</v>
      </c>
      <c r="AB13" s="14">
        <v>1</v>
      </c>
      <c r="AC13" s="14">
        <v>1</v>
      </c>
      <c r="AD13" s="14">
        <v>1</v>
      </c>
      <c r="AE13" s="14">
        <v>1</v>
      </c>
      <c r="AF13" s="14">
        <v>1</v>
      </c>
      <c r="AG13" s="14">
        <f t="shared" si="0"/>
        <v>6</v>
      </c>
      <c r="AH13" s="14">
        <f>AG13-[1]Admission!DO151</f>
        <v>2</v>
      </c>
      <c r="AI13" s="14">
        <v>1</v>
      </c>
      <c r="AJ13" s="14">
        <v>1</v>
      </c>
      <c r="AK13" s="14">
        <v>1</v>
      </c>
      <c r="AL13" s="14">
        <v>1</v>
      </c>
      <c r="AM13" s="14">
        <v>1</v>
      </c>
      <c r="AN13" s="14">
        <v>1</v>
      </c>
      <c r="AO13" s="14">
        <v>1</v>
      </c>
      <c r="AP13" s="14">
        <v>1</v>
      </c>
      <c r="AQ13" s="14">
        <f t="shared" si="1"/>
        <v>8</v>
      </c>
      <c r="AR13" s="14">
        <f>AQ13-[1]Admission!EH151</f>
        <v>2</v>
      </c>
      <c r="AS13" s="14">
        <v>1</v>
      </c>
      <c r="AT13" s="14">
        <v>1</v>
      </c>
      <c r="AU13" s="14">
        <f t="shared" si="2"/>
        <v>2</v>
      </c>
      <c r="AV13" s="14">
        <f>AU13-[1]Admission!EL151</f>
        <v>1</v>
      </c>
      <c r="AW13" s="14">
        <v>5</v>
      </c>
      <c r="AX13" s="14">
        <v>5</v>
      </c>
      <c r="AY13" s="14">
        <v>5</v>
      </c>
      <c r="AZ13" s="14">
        <v>5</v>
      </c>
      <c r="BA13" s="14">
        <v>20</v>
      </c>
      <c r="BB13" s="14">
        <f>BA13-[1]Admission!EQ151</f>
        <v>0</v>
      </c>
      <c r="BC13" s="14">
        <v>4</v>
      </c>
      <c r="BD13" s="14">
        <v>4</v>
      </c>
      <c r="BE13" s="14">
        <v>4</v>
      </c>
      <c r="BF13" s="14">
        <v>12</v>
      </c>
      <c r="BG13" s="60">
        <v>1</v>
      </c>
      <c r="BH13" s="60">
        <v>1</v>
      </c>
      <c r="BI13" s="60">
        <v>1</v>
      </c>
      <c r="BJ13" s="60">
        <v>1</v>
      </c>
      <c r="BK13" s="60">
        <v>1</v>
      </c>
      <c r="BL13" s="60">
        <v>1</v>
      </c>
      <c r="BM13" s="60">
        <v>1</v>
      </c>
      <c r="BN13" s="60">
        <v>1</v>
      </c>
      <c r="BO13" s="60">
        <v>1</v>
      </c>
      <c r="BP13" s="60">
        <v>1</v>
      </c>
      <c r="BQ13" s="60">
        <v>1</v>
      </c>
      <c r="BR13" s="60">
        <v>1</v>
      </c>
      <c r="BS13" s="60">
        <v>1</v>
      </c>
      <c r="BT13" s="60">
        <v>1</v>
      </c>
      <c r="BU13" s="60">
        <v>1</v>
      </c>
      <c r="BV13" s="60">
        <v>15</v>
      </c>
    </row>
    <row r="14" spans="1:77" s="14" customFormat="1">
      <c r="A14" s="14">
        <v>5</v>
      </c>
      <c r="B14" s="14">
        <v>3</v>
      </c>
      <c r="C14" s="14">
        <v>1.9402777777722804</v>
      </c>
      <c r="D14" s="14">
        <v>0</v>
      </c>
      <c r="E14" s="14">
        <v>5</v>
      </c>
      <c r="F14" s="14">
        <v>3</v>
      </c>
      <c r="G14" s="14">
        <v>0</v>
      </c>
      <c r="H14" s="14">
        <v>0</v>
      </c>
      <c r="I14" s="14">
        <v>0</v>
      </c>
      <c r="J14" s="14">
        <v>0</v>
      </c>
      <c r="K14" s="14">
        <v>4</v>
      </c>
      <c r="L14" s="71">
        <v>5.8000000000000003E-2</v>
      </c>
      <c r="M14" s="14">
        <v>2</v>
      </c>
      <c r="N14" s="14">
        <v>2</v>
      </c>
      <c r="O14" s="14">
        <v>2</v>
      </c>
      <c r="P14" s="14">
        <v>2</v>
      </c>
      <c r="Q14" s="14">
        <v>2</v>
      </c>
      <c r="R14" s="14">
        <v>2</v>
      </c>
      <c r="S14" s="14">
        <v>2</v>
      </c>
      <c r="T14" s="14">
        <v>1</v>
      </c>
      <c r="U14" s="14">
        <v>1</v>
      </c>
      <c r="V14" s="14">
        <v>1</v>
      </c>
      <c r="W14" s="14">
        <v>1</v>
      </c>
      <c r="X14" s="14">
        <v>75</v>
      </c>
      <c r="Y14" s="14">
        <f>X14-[1]Admission!DA49</f>
        <v>0</v>
      </c>
      <c r="Z14" s="14">
        <v>3</v>
      </c>
      <c r="AA14" s="14">
        <v>1</v>
      </c>
      <c r="AB14" s="14">
        <v>1</v>
      </c>
      <c r="AC14" s="14">
        <v>1</v>
      </c>
      <c r="AD14" s="14">
        <v>1</v>
      </c>
      <c r="AE14" s="14">
        <v>1</v>
      </c>
      <c r="AF14" s="14">
        <v>1</v>
      </c>
      <c r="AG14" s="14">
        <f t="shared" si="0"/>
        <v>6</v>
      </c>
      <c r="AH14" s="14">
        <f>AG14-[1]Admission!DO49</f>
        <v>0</v>
      </c>
      <c r="AI14" s="14">
        <v>1</v>
      </c>
      <c r="AJ14" s="14">
        <v>1</v>
      </c>
      <c r="AK14" s="14">
        <v>0</v>
      </c>
      <c r="AL14" s="14">
        <v>0</v>
      </c>
      <c r="AM14" s="14">
        <v>0</v>
      </c>
      <c r="AN14" s="14">
        <v>1</v>
      </c>
      <c r="AO14" s="14">
        <v>1</v>
      </c>
      <c r="AP14" s="14">
        <v>1</v>
      </c>
      <c r="AQ14" s="14">
        <f t="shared" si="1"/>
        <v>5</v>
      </c>
      <c r="AR14" s="14">
        <f>AQ14-[1]Admission!EH49</f>
        <v>-3</v>
      </c>
      <c r="AS14" s="14">
        <v>1</v>
      </c>
      <c r="AT14" s="14">
        <v>1</v>
      </c>
      <c r="AU14" s="14">
        <f t="shared" si="2"/>
        <v>2</v>
      </c>
      <c r="AV14" s="14">
        <f>AU14-[1]Admission!EL49</f>
        <v>2</v>
      </c>
      <c r="AW14" s="14">
        <v>5</v>
      </c>
      <c r="AX14" s="14">
        <v>5</v>
      </c>
      <c r="AY14" s="14">
        <v>4</v>
      </c>
      <c r="AZ14" s="14">
        <v>4</v>
      </c>
      <c r="BA14" s="14">
        <f t="shared" ref="BA14:BA32" si="3">SUM(AW14:AZ14)</f>
        <v>18</v>
      </c>
      <c r="BB14" s="14">
        <f>BA14-[1]Admission!EQ49</f>
        <v>0</v>
      </c>
      <c r="BC14" s="14">
        <v>4</v>
      </c>
      <c r="BD14" s="14">
        <v>4</v>
      </c>
      <c r="BE14" s="14">
        <v>4</v>
      </c>
      <c r="BF14" s="14">
        <f t="shared" ref="BF14:BF28" si="4">SUM(BC14:BE14)</f>
        <v>12</v>
      </c>
      <c r="BG14" s="60">
        <v>1</v>
      </c>
      <c r="BH14" s="60">
        <v>1</v>
      </c>
      <c r="BI14" s="60">
        <v>1</v>
      </c>
      <c r="BJ14" s="60">
        <v>1</v>
      </c>
      <c r="BK14" s="60">
        <v>1</v>
      </c>
      <c r="BL14" s="60">
        <v>1</v>
      </c>
      <c r="BM14" s="60">
        <v>1</v>
      </c>
      <c r="BN14" s="60">
        <v>1</v>
      </c>
      <c r="BO14" s="60">
        <v>1</v>
      </c>
      <c r="BP14" s="60">
        <v>1</v>
      </c>
      <c r="BQ14" s="60">
        <v>1</v>
      </c>
      <c r="BR14" s="60">
        <v>1</v>
      </c>
      <c r="BS14" s="60">
        <v>1</v>
      </c>
      <c r="BT14" s="60">
        <v>1</v>
      </c>
      <c r="BU14" s="60">
        <v>1</v>
      </c>
      <c r="BV14" s="60">
        <v>15</v>
      </c>
    </row>
    <row r="15" spans="1:77" s="14" customFormat="1">
      <c r="A15" s="14">
        <v>6</v>
      </c>
      <c r="B15" s="14">
        <v>3</v>
      </c>
      <c r="C15" s="14">
        <v>1.9791666666715173</v>
      </c>
      <c r="D15" s="14">
        <v>1</v>
      </c>
      <c r="E15" s="14">
        <v>4</v>
      </c>
      <c r="F15" s="14">
        <v>1</v>
      </c>
      <c r="G15" s="14">
        <v>0</v>
      </c>
      <c r="H15" s="14">
        <v>0</v>
      </c>
      <c r="I15" s="14">
        <v>0</v>
      </c>
      <c r="J15" s="14">
        <v>0</v>
      </c>
      <c r="K15" s="14">
        <v>3</v>
      </c>
      <c r="L15" s="71">
        <v>5.8000000000000003E-2</v>
      </c>
      <c r="M15" s="14">
        <v>2</v>
      </c>
      <c r="N15" s="14">
        <v>2</v>
      </c>
      <c r="O15" s="14">
        <v>2</v>
      </c>
      <c r="P15" s="14">
        <v>2</v>
      </c>
      <c r="Q15" s="14">
        <v>2</v>
      </c>
      <c r="R15" s="14">
        <v>2</v>
      </c>
      <c r="S15" s="14">
        <v>1</v>
      </c>
      <c r="T15" s="14">
        <v>1</v>
      </c>
      <c r="U15" s="14">
        <v>1</v>
      </c>
      <c r="V15" s="14">
        <v>1</v>
      </c>
      <c r="W15" s="14">
        <v>1</v>
      </c>
      <c r="X15" s="14">
        <v>100</v>
      </c>
      <c r="Y15" s="14">
        <f>X15-[1]Admission!DA134</f>
        <v>25</v>
      </c>
      <c r="Z15" s="14">
        <v>1</v>
      </c>
      <c r="AA15" s="14">
        <v>1</v>
      </c>
      <c r="AB15" s="14">
        <v>1</v>
      </c>
      <c r="AC15" s="14">
        <v>1</v>
      </c>
      <c r="AD15" s="14">
        <v>1</v>
      </c>
      <c r="AE15" s="14">
        <v>1</v>
      </c>
      <c r="AF15" s="14">
        <v>1</v>
      </c>
      <c r="AG15" s="14">
        <f t="shared" si="0"/>
        <v>6</v>
      </c>
      <c r="AH15" s="14">
        <f>AG15-[1]Admission!DO134</f>
        <v>0</v>
      </c>
      <c r="AI15" s="14">
        <v>1</v>
      </c>
      <c r="AJ15" s="14">
        <v>1</v>
      </c>
      <c r="AK15" s="14">
        <v>1</v>
      </c>
      <c r="AL15" s="14">
        <v>1</v>
      </c>
      <c r="AM15" s="14">
        <v>1</v>
      </c>
      <c r="AN15" s="14">
        <v>1</v>
      </c>
      <c r="AO15" s="14">
        <v>1</v>
      </c>
      <c r="AP15" s="14">
        <v>1</v>
      </c>
      <c r="AQ15" s="14">
        <f t="shared" si="1"/>
        <v>8</v>
      </c>
      <c r="AR15" s="14">
        <f>AQ15-[1]Admission!EH134</f>
        <v>0</v>
      </c>
      <c r="AS15" s="14">
        <v>0</v>
      </c>
      <c r="AT15" s="14">
        <v>0</v>
      </c>
      <c r="AU15" s="14">
        <f t="shared" si="2"/>
        <v>0</v>
      </c>
      <c r="AV15" s="14">
        <f>AU15-[1]Admission!EL134</f>
        <v>0</v>
      </c>
      <c r="AW15" s="14">
        <v>5</v>
      </c>
      <c r="AX15" s="14">
        <v>5</v>
      </c>
      <c r="AY15" s="14">
        <v>5</v>
      </c>
      <c r="AZ15" s="14">
        <v>5</v>
      </c>
      <c r="BA15" s="14">
        <f t="shared" si="3"/>
        <v>20</v>
      </c>
      <c r="BB15" s="14">
        <f>BA15-[1]Admission!EQ134</f>
        <v>0</v>
      </c>
      <c r="BC15" s="14">
        <v>4</v>
      </c>
      <c r="BD15" s="14">
        <v>4</v>
      </c>
      <c r="BE15" s="14">
        <v>4</v>
      </c>
      <c r="BF15" s="14">
        <f t="shared" si="4"/>
        <v>12</v>
      </c>
      <c r="BG15" s="60">
        <v>1</v>
      </c>
      <c r="BH15" s="60">
        <v>1</v>
      </c>
      <c r="BI15" s="60">
        <v>1</v>
      </c>
      <c r="BJ15" s="60">
        <v>1</v>
      </c>
      <c r="BK15" s="60">
        <v>1</v>
      </c>
      <c r="BL15" s="60">
        <v>1</v>
      </c>
      <c r="BM15" s="60">
        <v>1</v>
      </c>
      <c r="BN15" s="60">
        <v>1</v>
      </c>
      <c r="BO15" s="60">
        <v>1</v>
      </c>
      <c r="BP15" s="60">
        <v>1</v>
      </c>
      <c r="BQ15" s="60">
        <v>1</v>
      </c>
      <c r="BR15" s="60">
        <v>1</v>
      </c>
      <c r="BS15" s="60">
        <v>1</v>
      </c>
      <c r="BT15" s="60">
        <v>1</v>
      </c>
      <c r="BU15" s="60">
        <v>1</v>
      </c>
      <c r="BV15" s="60">
        <v>15</v>
      </c>
    </row>
    <row r="16" spans="1:77" s="14" customFormat="1">
      <c r="A16" s="14">
        <v>7</v>
      </c>
      <c r="B16" s="14">
        <v>8</v>
      </c>
      <c r="C16" s="14">
        <v>6.6819444444408873</v>
      </c>
      <c r="D16" s="14">
        <v>0</v>
      </c>
      <c r="E16" s="14">
        <v>5</v>
      </c>
      <c r="F16" s="14">
        <v>1</v>
      </c>
      <c r="G16" s="14">
        <v>0</v>
      </c>
      <c r="H16" s="14">
        <v>0</v>
      </c>
      <c r="I16" s="14">
        <v>0</v>
      </c>
      <c r="J16" s="14">
        <v>0</v>
      </c>
      <c r="K16" s="14">
        <v>4</v>
      </c>
      <c r="L16" s="73">
        <v>5.8000000000000003E-2</v>
      </c>
      <c r="M16" s="14">
        <v>0</v>
      </c>
      <c r="N16" s="14">
        <v>2</v>
      </c>
      <c r="O16" s="14">
        <v>2</v>
      </c>
      <c r="P16" s="14">
        <v>2</v>
      </c>
      <c r="Q16" s="14">
        <v>1</v>
      </c>
      <c r="R16" s="14">
        <v>2</v>
      </c>
      <c r="S16" s="14">
        <v>2</v>
      </c>
      <c r="T16" s="14">
        <v>2</v>
      </c>
      <c r="U16" s="14">
        <v>2</v>
      </c>
      <c r="V16" s="14">
        <v>3</v>
      </c>
      <c r="W16" s="14">
        <v>1</v>
      </c>
      <c r="X16" s="14">
        <v>50</v>
      </c>
      <c r="Y16" s="14">
        <f>X16-[1]Admission!DA314</f>
        <v>25</v>
      </c>
      <c r="Z16" s="14">
        <v>5</v>
      </c>
      <c r="AA16" s="14">
        <v>0</v>
      </c>
      <c r="AB16" s="14">
        <v>0</v>
      </c>
      <c r="AC16" s="14">
        <v>0</v>
      </c>
      <c r="AD16" s="14">
        <v>0</v>
      </c>
      <c r="AE16" s="14">
        <v>1</v>
      </c>
      <c r="AF16" s="14">
        <v>1</v>
      </c>
      <c r="AG16" s="14">
        <f t="shared" si="0"/>
        <v>2</v>
      </c>
      <c r="AH16" s="14">
        <f>AG16-[1]Admission!DO314</f>
        <v>0</v>
      </c>
      <c r="AI16" s="14">
        <v>1</v>
      </c>
      <c r="AJ16" s="14">
        <v>0</v>
      </c>
      <c r="AK16" s="14">
        <v>0</v>
      </c>
      <c r="AL16" s="14">
        <v>0</v>
      </c>
      <c r="AM16" s="14">
        <v>0</v>
      </c>
      <c r="AN16" s="14">
        <v>0</v>
      </c>
      <c r="AO16" s="14">
        <v>0</v>
      </c>
      <c r="AP16" s="14">
        <v>0</v>
      </c>
      <c r="AQ16" s="14">
        <f t="shared" si="1"/>
        <v>1</v>
      </c>
      <c r="AR16" s="14">
        <f>AQ16-[1]Admission!EH314</f>
        <v>0</v>
      </c>
      <c r="AS16" s="14">
        <v>0</v>
      </c>
      <c r="AT16" s="14">
        <v>0</v>
      </c>
      <c r="AU16" s="14">
        <f t="shared" si="2"/>
        <v>0</v>
      </c>
      <c r="AV16" s="14">
        <f>AU16-[1]Admission!EL314</f>
        <v>-1</v>
      </c>
      <c r="AW16" s="14">
        <v>5</v>
      </c>
      <c r="AX16" s="14">
        <v>5</v>
      </c>
      <c r="AY16" s="14">
        <v>5</v>
      </c>
      <c r="AZ16" s="14">
        <v>5</v>
      </c>
      <c r="BA16" s="14">
        <f t="shared" si="3"/>
        <v>20</v>
      </c>
      <c r="BB16" s="14">
        <f>BA16-[1]Admission!EQ314</f>
        <v>0</v>
      </c>
      <c r="BC16" s="14">
        <v>3</v>
      </c>
      <c r="BD16" s="14">
        <v>3</v>
      </c>
      <c r="BE16" s="14">
        <v>3</v>
      </c>
      <c r="BF16" s="14">
        <f t="shared" si="4"/>
        <v>9</v>
      </c>
      <c r="BG16" s="60">
        <v>1</v>
      </c>
      <c r="BH16" s="60">
        <v>1</v>
      </c>
      <c r="BI16" s="60">
        <v>1</v>
      </c>
      <c r="BJ16" s="60">
        <v>1</v>
      </c>
      <c r="BK16" s="60">
        <v>1</v>
      </c>
      <c r="BL16" s="60">
        <v>1</v>
      </c>
      <c r="BM16" s="60">
        <v>1</v>
      </c>
      <c r="BN16" s="60">
        <v>1</v>
      </c>
      <c r="BO16" s="60">
        <v>1</v>
      </c>
      <c r="BP16" s="60">
        <v>1</v>
      </c>
      <c r="BQ16" s="60">
        <v>1</v>
      </c>
      <c r="BR16" s="60">
        <v>1</v>
      </c>
      <c r="BS16" s="60">
        <v>1</v>
      </c>
      <c r="BT16" s="60">
        <v>1</v>
      </c>
      <c r="BU16" s="60">
        <v>1</v>
      </c>
      <c r="BV16" s="60">
        <v>15</v>
      </c>
    </row>
    <row r="17" spans="1:74" s="14" customFormat="1">
      <c r="A17" s="14">
        <v>8</v>
      </c>
      <c r="B17" s="14">
        <v>2</v>
      </c>
      <c r="C17" s="14">
        <v>0.52638888888759539</v>
      </c>
      <c r="D17" s="14">
        <v>0</v>
      </c>
      <c r="E17" s="14">
        <v>4</v>
      </c>
      <c r="F17" s="14">
        <v>1</v>
      </c>
      <c r="G17" s="14">
        <v>0</v>
      </c>
      <c r="H17" s="14">
        <v>0</v>
      </c>
      <c r="I17" s="14">
        <v>0</v>
      </c>
      <c r="J17" s="14">
        <v>0</v>
      </c>
      <c r="K17" s="14">
        <v>1</v>
      </c>
      <c r="L17" s="73">
        <v>5.8000000000000003E-2</v>
      </c>
      <c r="M17" s="14">
        <v>2</v>
      </c>
      <c r="N17" s="14">
        <v>2</v>
      </c>
      <c r="O17" s="14">
        <v>2</v>
      </c>
      <c r="P17" s="14">
        <v>2</v>
      </c>
      <c r="Q17" s="14">
        <v>2</v>
      </c>
      <c r="R17" s="14">
        <v>2</v>
      </c>
      <c r="S17" s="14">
        <v>1</v>
      </c>
      <c r="T17" s="14">
        <v>1</v>
      </c>
      <c r="U17" s="14">
        <v>1</v>
      </c>
      <c r="V17" s="14">
        <v>1</v>
      </c>
      <c r="W17" s="14">
        <v>1</v>
      </c>
      <c r="X17" s="14">
        <v>90</v>
      </c>
      <c r="Y17" s="14">
        <f>X17-[1]Admission!DA187</f>
        <v>0</v>
      </c>
      <c r="Z17" s="14">
        <v>2</v>
      </c>
      <c r="AA17" s="14">
        <v>1</v>
      </c>
      <c r="AB17" s="14">
        <v>1</v>
      </c>
      <c r="AC17" s="14">
        <v>1</v>
      </c>
      <c r="AD17" s="14">
        <v>1</v>
      </c>
      <c r="AE17" s="14">
        <v>1</v>
      </c>
      <c r="AF17" s="14">
        <v>1</v>
      </c>
      <c r="AG17" s="14">
        <f t="shared" si="0"/>
        <v>6</v>
      </c>
      <c r="AH17" s="14">
        <f>AG17-[1]Admission!DO187</f>
        <v>0</v>
      </c>
      <c r="AI17" s="14">
        <v>1</v>
      </c>
      <c r="AJ17" s="14">
        <v>1</v>
      </c>
      <c r="AK17" s="14">
        <v>1</v>
      </c>
      <c r="AL17" s="14">
        <v>1</v>
      </c>
      <c r="AM17" s="14">
        <v>1</v>
      </c>
      <c r="AN17" s="14">
        <v>1</v>
      </c>
      <c r="AO17" s="14">
        <v>1</v>
      </c>
      <c r="AP17" s="14">
        <v>1</v>
      </c>
      <c r="AQ17" s="14">
        <f t="shared" si="1"/>
        <v>8</v>
      </c>
      <c r="AR17" s="14">
        <f>AQ17-[1]Admission!EH187</f>
        <v>0</v>
      </c>
      <c r="AS17" s="14">
        <v>0</v>
      </c>
      <c r="AT17" s="14">
        <v>0</v>
      </c>
      <c r="AU17" s="14">
        <f t="shared" si="2"/>
        <v>0</v>
      </c>
      <c r="AV17" s="14">
        <f>AU17-[1]Admission!EL187</f>
        <v>0</v>
      </c>
      <c r="AW17" s="14">
        <v>5</v>
      </c>
      <c r="AX17" s="14">
        <v>5</v>
      </c>
      <c r="AY17" s="14">
        <v>5</v>
      </c>
      <c r="AZ17" s="14">
        <v>5</v>
      </c>
      <c r="BA17" s="14">
        <f t="shared" si="3"/>
        <v>20</v>
      </c>
      <c r="BB17" s="14">
        <f>BA17-[1]Admission!EQ187</f>
        <v>0</v>
      </c>
      <c r="BC17" s="14">
        <v>4</v>
      </c>
      <c r="BD17" s="14">
        <v>4</v>
      </c>
      <c r="BE17" s="14">
        <v>4</v>
      </c>
      <c r="BF17" s="14">
        <f t="shared" si="4"/>
        <v>12</v>
      </c>
      <c r="BG17" s="60">
        <v>1</v>
      </c>
      <c r="BH17" s="60">
        <v>1</v>
      </c>
      <c r="BI17" s="60">
        <v>1</v>
      </c>
      <c r="BJ17" s="60">
        <v>1</v>
      </c>
      <c r="BK17" s="60">
        <v>1</v>
      </c>
      <c r="BL17" s="60">
        <v>1</v>
      </c>
      <c r="BM17" s="60">
        <v>1</v>
      </c>
      <c r="BN17" s="60">
        <v>1</v>
      </c>
      <c r="BO17" s="60">
        <v>1</v>
      </c>
      <c r="BP17" s="60">
        <v>1</v>
      </c>
      <c r="BQ17" s="60">
        <v>1</v>
      </c>
      <c r="BR17" s="60">
        <v>1</v>
      </c>
      <c r="BS17" s="60">
        <v>1</v>
      </c>
      <c r="BT17" s="60">
        <v>1</v>
      </c>
      <c r="BU17" s="60">
        <v>1</v>
      </c>
      <c r="BV17" s="60">
        <v>15</v>
      </c>
    </row>
    <row r="18" spans="1:74" s="14" customFormat="1" ht="14" customHeight="1">
      <c r="A18" s="14">
        <v>9</v>
      </c>
      <c r="B18" s="14">
        <v>2</v>
      </c>
      <c r="C18" s="14">
        <v>0.90625</v>
      </c>
      <c r="D18" s="14">
        <v>1</v>
      </c>
      <c r="E18" s="14">
        <v>5</v>
      </c>
      <c r="F18" s="14">
        <v>1</v>
      </c>
      <c r="G18" s="14">
        <v>0</v>
      </c>
      <c r="H18" s="14">
        <v>0</v>
      </c>
      <c r="I18" s="14">
        <v>0</v>
      </c>
      <c r="J18" s="14">
        <v>0</v>
      </c>
      <c r="K18" s="14">
        <v>3</v>
      </c>
      <c r="L18" s="71">
        <v>5.7999999999999996E-2</v>
      </c>
      <c r="M18" s="14">
        <v>2</v>
      </c>
      <c r="N18" s="14">
        <v>2</v>
      </c>
      <c r="O18" s="14">
        <v>2</v>
      </c>
      <c r="P18" s="14">
        <v>2</v>
      </c>
      <c r="Q18" s="14">
        <v>1</v>
      </c>
      <c r="R18" s="14">
        <v>2</v>
      </c>
      <c r="S18" s="14">
        <v>1</v>
      </c>
      <c r="T18" s="14">
        <v>1</v>
      </c>
      <c r="U18" s="14">
        <v>1</v>
      </c>
      <c r="V18" s="14">
        <v>1</v>
      </c>
      <c r="W18" s="14">
        <v>1</v>
      </c>
      <c r="X18" s="14">
        <v>87</v>
      </c>
      <c r="Y18" s="14">
        <f>X18-[1]Admission!DA109</f>
        <v>25</v>
      </c>
      <c r="Z18" s="14">
        <v>4</v>
      </c>
      <c r="AA18" s="14">
        <v>1</v>
      </c>
      <c r="AB18" s="14">
        <v>1</v>
      </c>
      <c r="AC18" s="14">
        <v>1</v>
      </c>
      <c r="AD18" s="14">
        <v>1</v>
      </c>
      <c r="AE18" s="14">
        <v>1</v>
      </c>
      <c r="AF18" s="14">
        <v>1</v>
      </c>
      <c r="AG18" s="14">
        <f t="shared" si="0"/>
        <v>6</v>
      </c>
      <c r="AH18" s="14">
        <f>AG18-[1]Admission!DO109</f>
        <v>0</v>
      </c>
      <c r="AI18" s="14">
        <v>1</v>
      </c>
      <c r="AJ18" s="14">
        <v>1</v>
      </c>
      <c r="AK18" s="14">
        <v>1</v>
      </c>
      <c r="AL18" s="14">
        <v>1</v>
      </c>
      <c r="AM18" s="14">
        <v>1</v>
      </c>
      <c r="AN18" s="14">
        <v>1</v>
      </c>
      <c r="AO18" s="14">
        <v>1</v>
      </c>
      <c r="AP18" s="14">
        <v>1</v>
      </c>
      <c r="AQ18" s="14">
        <f t="shared" si="1"/>
        <v>8</v>
      </c>
      <c r="AR18" s="14">
        <f>AQ18-[1]Admission!EH109</f>
        <v>0</v>
      </c>
      <c r="AS18" s="14">
        <v>0</v>
      </c>
      <c r="AT18" s="14">
        <v>0</v>
      </c>
      <c r="AU18" s="14">
        <f t="shared" si="2"/>
        <v>0</v>
      </c>
      <c r="AV18" s="14">
        <f>AU18-[1]Admission!EL109</f>
        <v>0</v>
      </c>
      <c r="AW18" s="14">
        <v>5</v>
      </c>
      <c r="AX18" s="14">
        <v>5</v>
      </c>
      <c r="AY18" s="14">
        <v>5</v>
      </c>
      <c r="AZ18" s="14">
        <v>5</v>
      </c>
      <c r="BA18" s="14">
        <f t="shared" si="3"/>
        <v>20</v>
      </c>
      <c r="BB18" s="14">
        <f>BA18-[1]Admission!EQ109</f>
        <v>0</v>
      </c>
      <c r="BC18" s="14">
        <v>4</v>
      </c>
      <c r="BD18" s="14">
        <v>4</v>
      </c>
      <c r="BE18" s="14">
        <v>4</v>
      </c>
      <c r="BF18" s="14">
        <f t="shared" si="4"/>
        <v>12</v>
      </c>
      <c r="BG18" s="60">
        <v>1</v>
      </c>
      <c r="BH18" s="60">
        <v>1</v>
      </c>
      <c r="BI18" s="60">
        <v>1</v>
      </c>
      <c r="BJ18" s="60">
        <v>1</v>
      </c>
      <c r="BK18" s="60">
        <v>1</v>
      </c>
      <c r="BL18" s="60">
        <v>0</v>
      </c>
      <c r="BM18" s="60">
        <v>1</v>
      </c>
      <c r="BN18" s="60">
        <v>1</v>
      </c>
      <c r="BO18" s="60">
        <v>1</v>
      </c>
      <c r="BP18" s="60">
        <v>1</v>
      </c>
      <c r="BQ18" s="60">
        <v>1</v>
      </c>
      <c r="BR18" s="60">
        <v>1</v>
      </c>
      <c r="BS18" s="60">
        <v>1</v>
      </c>
      <c r="BT18" s="60">
        <v>1</v>
      </c>
      <c r="BU18" s="60">
        <v>1</v>
      </c>
      <c r="BV18" s="60">
        <v>14</v>
      </c>
    </row>
    <row r="19" spans="1:74" s="14" customFormat="1">
      <c r="A19" s="14">
        <v>10</v>
      </c>
      <c r="B19" s="14">
        <v>7</v>
      </c>
      <c r="C19" s="14">
        <v>5.8145833333328483</v>
      </c>
      <c r="D19" s="14">
        <v>0</v>
      </c>
      <c r="E19" s="14">
        <v>5</v>
      </c>
      <c r="F19" s="14">
        <v>1</v>
      </c>
      <c r="G19" s="14">
        <v>0</v>
      </c>
      <c r="H19" s="14">
        <v>0</v>
      </c>
      <c r="I19" s="14">
        <v>0</v>
      </c>
      <c r="J19" s="14">
        <v>0</v>
      </c>
      <c r="K19" s="14">
        <v>3</v>
      </c>
      <c r="L19" s="73">
        <v>5.8000000000000003E-2</v>
      </c>
      <c r="M19" s="14">
        <v>2</v>
      </c>
      <c r="N19" s="14">
        <v>2</v>
      </c>
      <c r="O19" s="14">
        <v>2</v>
      </c>
      <c r="P19" s="14">
        <v>2</v>
      </c>
      <c r="Q19" s="14">
        <v>2</v>
      </c>
      <c r="R19" s="14">
        <v>2</v>
      </c>
      <c r="S19" s="14">
        <v>3</v>
      </c>
      <c r="T19" s="14">
        <v>2</v>
      </c>
      <c r="U19" s="14">
        <v>2</v>
      </c>
      <c r="V19" s="14">
        <v>3</v>
      </c>
      <c r="W19" s="14">
        <v>3</v>
      </c>
      <c r="X19" s="14">
        <v>40</v>
      </c>
      <c r="Y19" s="14">
        <f>X19-[1]Admission!DA471</f>
        <v>-10</v>
      </c>
      <c r="Z19" s="14">
        <v>4</v>
      </c>
      <c r="AA19" s="14">
        <v>0</v>
      </c>
      <c r="AB19" s="14">
        <v>0</v>
      </c>
      <c r="AC19" s="14">
        <v>0</v>
      </c>
      <c r="AD19" s="14">
        <v>1</v>
      </c>
      <c r="AE19" s="14">
        <v>1</v>
      </c>
      <c r="AF19" s="14">
        <v>1</v>
      </c>
      <c r="AG19" s="14">
        <f t="shared" si="0"/>
        <v>3</v>
      </c>
      <c r="AH19" s="14">
        <f>AG19-[1]Admission!DO471</f>
        <v>-3</v>
      </c>
      <c r="AI19" s="14">
        <v>1</v>
      </c>
      <c r="AJ19" s="14">
        <v>0</v>
      </c>
      <c r="AK19" s="14">
        <v>0</v>
      </c>
      <c r="AL19" s="14">
        <v>0</v>
      </c>
      <c r="AM19" s="14">
        <v>0</v>
      </c>
      <c r="AN19" s="14">
        <v>0</v>
      </c>
      <c r="AO19" s="14">
        <v>1</v>
      </c>
      <c r="AP19" s="14">
        <v>1</v>
      </c>
      <c r="AQ19" s="14">
        <f t="shared" si="1"/>
        <v>3</v>
      </c>
      <c r="AR19" s="14">
        <f>AQ19-[1]Admission!EH471</f>
        <v>-1</v>
      </c>
      <c r="AS19" s="14">
        <v>1</v>
      </c>
      <c r="AT19" s="14">
        <v>1</v>
      </c>
      <c r="AU19" s="14">
        <f t="shared" si="2"/>
        <v>2</v>
      </c>
      <c r="AV19" s="14">
        <f>AU19-[1]Admission!EL471</f>
        <v>0</v>
      </c>
      <c r="AW19" s="14">
        <v>5</v>
      </c>
      <c r="AX19" s="14">
        <v>5</v>
      </c>
      <c r="AY19" s="14">
        <v>5</v>
      </c>
      <c r="AZ19" s="14">
        <v>5</v>
      </c>
      <c r="BA19" s="14">
        <f t="shared" si="3"/>
        <v>20</v>
      </c>
      <c r="BB19" s="14">
        <f>BA19-[1]Admission!EQ471</f>
        <v>0</v>
      </c>
      <c r="BC19" s="14">
        <v>3</v>
      </c>
      <c r="BD19" s="14">
        <v>3</v>
      </c>
      <c r="BE19" s="14">
        <v>3</v>
      </c>
      <c r="BF19" s="14">
        <f t="shared" si="4"/>
        <v>9</v>
      </c>
      <c r="BG19" s="60">
        <v>1</v>
      </c>
      <c r="BH19" s="60">
        <v>1</v>
      </c>
      <c r="BI19" s="60">
        <v>1</v>
      </c>
      <c r="BJ19" s="60">
        <v>1</v>
      </c>
      <c r="BK19" s="60">
        <v>1</v>
      </c>
      <c r="BL19" s="60">
        <v>1</v>
      </c>
      <c r="BM19" s="60">
        <v>1</v>
      </c>
      <c r="BN19" s="60">
        <v>1</v>
      </c>
      <c r="BO19" s="60">
        <v>1</v>
      </c>
      <c r="BP19" s="60">
        <v>1</v>
      </c>
      <c r="BQ19" s="60">
        <v>1</v>
      </c>
      <c r="BR19" s="60">
        <v>1</v>
      </c>
      <c r="BS19" s="60">
        <v>1</v>
      </c>
      <c r="BT19" s="60">
        <v>1</v>
      </c>
      <c r="BU19" s="60">
        <v>1</v>
      </c>
      <c r="BV19" s="60">
        <v>15</v>
      </c>
    </row>
    <row r="20" spans="1:74" s="14" customFormat="1">
      <c r="A20" s="14">
        <v>11</v>
      </c>
      <c r="B20" s="14">
        <v>9</v>
      </c>
      <c r="C20" s="14">
        <v>6.6784722222218988</v>
      </c>
      <c r="D20" s="14">
        <v>0</v>
      </c>
      <c r="E20" s="14">
        <v>5</v>
      </c>
      <c r="F20" s="14">
        <v>5</v>
      </c>
      <c r="G20" s="14">
        <v>0</v>
      </c>
      <c r="H20" s="14">
        <v>0</v>
      </c>
      <c r="I20" s="14">
        <v>0</v>
      </c>
      <c r="J20" s="14">
        <v>0</v>
      </c>
      <c r="K20" s="14">
        <v>6</v>
      </c>
      <c r="L20" s="73">
        <v>0.11899999999999999</v>
      </c>
      <c r="M20" s="14">
        <v>1</v>
      </c>
      <c r="N20" s="14">
        <v>2</v>
      </c>
      <c r="O20" s="14">
        <v>2</v>
      </c>
      <c r="P20" s="14">
        <v>2</v>
      </c>
      <c r="Q20" s="14">
        <v>2</v>
      </c>
      <c r="R20" s="14">
        <v>2</v>
      </c>
      <c r="S20" s="14">
        <v>3</v>
      </c>
      <c r="T20" s="14">
        <v>3</v>
      </c>
      <c r="U20" s="14">
        <v>1</v>
      </c>
      <c r="V20" s="14">
        <v>1</v>
      </c>
      <c r="W20" s="14">
        <v>1</v>
      </c>
      <c r="Z20" s="14">
        <v>4</v>
      </c>
      <c r="AA20" s="14">
        <v>0</v>
      </c>
      <c r="AB20" s="14">
        <v>0</v>
      </c>
      <c r="AC20" s="14">
        <v>0</v>
      </c>
      <c r="AD20" s="14">
        <v>0</v>
      </c>
      <c r="AE20" s="14">
        <v>0</v>
      </c>
      <c r="AF20" s="14">
        <v>0</v>
      </c>
      <c r="AG20" s="14">
        <f t="shared" si="0"/>
        <v>0</v>
      </c>
      <c r="AH20" s="14">
        <f>AG20-[1]Admission!DO417</f>
        <v>-5</v>
      </c>
      <c r="AI20" s="14">
        <v>0</v>
      </c>
      <c r="AJ20" s="14">
        <v>0</v>
      </c>
      <c r="AK20" s="14">
        <v>0</v>
      </c>
      <c r="AL20" s="14">
        <v>0</v>
      </c>
      <c r="AM20" s="14">
        <v>0</v>
      </c>
      <c r="AN20" s="14">
        <v>0</v>
      </c>
      <c r="AO20" s="14">
        <v>0</v>
      </c>
      <c r="AP20" s="14">
        <v>0</v>
      </c>
      <c r="AQ20" s="14">
        <f t="shared" si="1"/>
        <v>0</v>
      </c>
      <c r="AR20" s="14">
        <f>AQ20-[1]Admission!EH417</f>
        <v>-1</v>
      </c>
      <c r="AS20" s="14">
        <v>0</v>
      </c>
      <c r="AT20" s="14">
        <v>0</v>
      </c>
      <c r="AU20" s="14">
        <f t="shared" si="2"/>
        <v>0</v>
      </c>
      <c r="AV20" s="14">
        <f>AU20-[1]Admission!EL417</f>
        <v>0</v>
      </c>
      <c r="AW20" s="14">
        <v>5</v>
      </c>
      <c r="AX20" s="14">
        <v>5</v>
      </c>
      <c r="AY20" s="14">
        <v>5</v>
      </c>
      <c r="AZ20" s="14">
        <v>5</v>
      </c>
      <c r="BA20" s="14">
        <f t="shared" si="3"/>
        <v>20</v>
      </c>
      <c r="BB20" s="14">
        <f>BA20-[1]Admission!EQ417</f>
        <v>0</v>
      </c>
      <c r="BC20" s="14">
        <v>4</v>
      </c>
      <c r="BD20" s="14">
        <v>4</v>
      </c>
      <c r="BE20" s="14">
        <v>4</v>
      </c>
      <c r="BF20" s="14">
        <f t="shared" si="4"/>
        <v>12</v>
      </c>
      <c r="BG20" s="14">
        <v>1</v>
      </c>
      <c r="BH20" s="14">
        <v>1</v>
      </c>
      <c r="BI20" s="14">
        <v>1</v>
      </c>
      <c r="BJ20" s="14">
        <v>0</v>
      </c>
      <c r="BK20" s="14">
        <v>1</v>
      </c>
      <c r="BL20" s="14">
        <v>1</v>
      </c>
      <c r="BM20" s="14">
        <v>1</v>
      </c>
      <c r="BN20" s="14">
        <v>0</v>
      </c>
      <c r="BO20" s="14">
        <v>0</v>
      </c>
      <c r="BP20" s="14">
        <v>1</v>
      </c>
      <c r="BQ20" s="14">
        <v>1</v>
      </c>
      <c r="BR20" s="14">
        <v>1</v>
      </c>
      <c r="BS20" s="14">
        <v>1</v>
      </c>
      <c r="BT20" s="14">
        <v>1</v>
      </c>
      <c r="BU20" s="14">
        <v>1</v>
      </c>
      <c r="BV20" s="14">
        <v>12</v>
      </c>
    </row>
    <row r="21" spans="1:74" s="14" customFormat="1">
      <c r="A21" s="14">
        <v>12</v>
      </c>
      <c r="B21" s="14">
        <v>4</v>
      </c>
      <c r="C21" s="14">
        <v>2.7743055555547471</v>
      </c>
      <c r="D21" s="14">
        <v>0</v>
      </c>
      <c r="E21" s="14">
        <v>11</v>
      </c>
      <c r="F21" s="14">
        <v>1</v>
      </c>
      <c r="G21" s="14">
        <v>0</v>
      </c>
      <c r="H21" s="14">
        <v>0</v>
      </c>
      <c r="I21" s="14">
        <v>0</v>
      </c>
      <c r="J21" s="14">
        <v>0</v>
      </c>
      <c r="K21" s="14">
        <v>2</v>
      </c>
      <c r="L21" s="73">
        <v>5.8000000000000003E-2</v>
      </c>
      <c r="M21" s="14">
        <v>2</v>
      </c>
      <c r="N21" s="14">
        <v>2</v>
      </c>
      <c r="O21" s="14">
        <v>2</v>
      </c>
      <c r="P21" s="14">
        <v>2</v>
      </c>
      <c r="Q21" s="14">
        <v>2</v>
      </c>
      <c r="R21" s="14">
        <v>2</v>
      </c>
      <c r="S21" s="14">
        <v>1</v>
      </c>
      <c r="T21" s="14">
        <v>1</v>
      </c>
      <c r="U21" s="14">
        <v>2</v>
      </c>
      <c r="V21" s="14">
        <v>2</v>
      </c>
      <c r="W21" s="14">
        <v>1</v>
      </c>
      <c r="X21" s="14">
        <v>80</v>
      </c>
      <c r="Y21" s="14">
        <f>X21-[1]Admission!DA328</f>
        <v>5</v>
      </c>
      <c r="Z21" s="14">
        <v>2</v>
      </c>
      <c r="AA21" s="14">
        <v>1</v>
      </c>
      <c r="AB21" s="14">
        <v>1</v>
      </c>
      <c r="AC21" s="14">
        <v>1</v>
      </c>
      <c r="AD21" s="14">
        <v>1</v>
      </c>
      <c r="AE21" s="14">
        <v>1</v>
      </c>
      <c r="AF21" s="14">
        <v>1</v>
      </c>
      <c r="AG21" s="14">
        <f t="shared" si="0"/>
        <v>6</v>
      </c>
      <c r="AH21" s="14">
        <f>AG21-[1]Admission!DO328</f>
        <v>0</v>
      </c>
      <c r="AI21" s="14">
        <v>1</v>
      </c>
      <c r="AJ21" s="14">
        <v>1</v>
      </c>
      <c r="AK21" s="14">
        <v>1</v>
      </c>
      <c r="AL21" s="14">
        <v>1</v>
      </c>
      <c r="AM21" s="14">
        <v>1</v>
      </c>
      <c r="AN21" s="14">
        <v>1</v>
      </c>
      <c r="AO21" s="14">
        <v>1</v>
      </c>
      <c r="AP21" s="14">
        <v>1</v>
      </c>
      <c r="AQ21" s="14">
        <f t="shared" si="1"/>
        <v>8</v>
      </c>
      <c r="AR21" s="14">
        <f>AQ21-[1]Admission!EH328</f>
        <v>0</v>
      </c>
      <c r="AS21" s="14">
        <v>0</v>
      </c>
      <c r="AT21" s="14">
        <v>0</v>
      </c>
      <c r="AU21" s="14">
        <f t="shared" si="2"/>
        <v>0</v>
      </c>
      <c r="AV21" s="14">
        <f>AU21-[1]Admission!EL328</f>
        <v>0</v>
      </c>
      <c r="AW21" s="14">
        <v>5</v>
      </c>
      <c r="AX21" s="14">
        <v>5</v>
      </c>
      <c r="AY21" s="14">
        <v>5</v>
      </c>
      <c r="AZ21" s="14">
        <v>5</v>
      </c>
      <c r="BA21" s="14">
        <f t="shared" si="3"/>
        <v>20</v>
      </c>
      <c r="BB21" s="14">
        <f>BA21-[1]Admission!EQ328</f>
        <v>0</v>
      </c>
      <c r="BC21" s="14">
        <v>4</v>
      </c>
      <c r="BD21" s="14">
        <v>4</v>
      </c>
      <c r="BE21" s="14">
        <v>4</v>
      </c>
      <c r="BF21" s="14">
        <f t="shared" si="4"/>
        <v>12</v>
      </c>
      <c r="BG21" s="60">
        <v>1</v>
      </c>
      <c r="BH21" s="60">
        <v>1</v>
      </c>
      <c r="BI21" s="60">
        <v>1</v>
      </c>
      <c r="BJ21" s="60">
        <v>1</v>
      </c>
      <c r="BK21" s="60">
        <v>1</v>
      </c>
      <c r="BL21" s="60">
        <v>1</v>
      </c>
      <c r="BM21" s="60">
        <v>1</v>
      </c>
      <c r="BN21" s="60">
        <v>1</v>
      </c>
      <c r="BO21" s="60">
        <v>1</v>
      </c>
      <c r="BP21" s="60">
        <v>1</v>
      </c>
      <c r="BQ21" s="60">
        <v>1</v>
      </c>
      <c r="BR21" s="60">
        <v>1</v>
      </c>
      <c r="BS21" s="60">
        <v>1</v>
      </c>
      <c r="BT21" s="60">
        <v>1</v>
      </c>
      <c r="BU21" s="60">
        <v>1</v>
      </c>
      <c r="BV21" s="60">
        <v>15</v>
      </c>
    </row>
    <row r="22" spans="1:74" s="14" customFormat="1">
      <c r="A22" s="14">
        <v>13</v>
      </c>
      <c r="B22" s="14">
        <v>3</v>
      </c>
      <c r="C22" s="14">
        <v>1.7437499999941792</v>
      </c>
      <c r="D22" s="14">
        <v>0</v>
      </c>
      <c r="E22" s="14">
        <v>4</v>
      </c>
      <c r="F22" s="14">
        <v>1</v>
      </c>
      <c r="G22" s="14">
        <v>0</v>
      </c>
      <c r="H22" s="14">
        <v>0</v>
      </c>
      <c r="I22" s="14">
        <v>0</v>
      </c>
      <c r="J22" s="14">
        <v>0</v>
      </c>
      <c r="K22" s="14">
        <v>2</v>
      </c>
      <c r="L22" s="71">
        <v>5.7999999999999996E-2</v>
      </c>
      <c r="M22" s="14">
        <v>2</v>
      </c>
      <c r="N22" s="14">
        <v>2</v>
      </c>
      <c r="O22" s="14">
        <v>2</v>
      </c>
      <c r="P22" s="14">
        <v>2</v>
      </c>
      <c r="Q22" s="14">
        <v>2</v>
      </c>
      <c r="R22" s="14">
        <v>2</v>
      </c>
      <c r="S22" s="14">
        <v>2</v>
      </c>
      <c r="T22" s="14">
        <v>1</v>
      </c>
      <c r="U22" s="14">
        <v>1</v>
      </c>
      <c r="V22" s="14">
        <v>1</v>
      </c>
      <c r="W22" s="14">
        <v>2</v>
      </c>
      <c r="X22" s="14">
        <v>70</v>
      </c>
      <c r="Y22" s="14">
        <f>X22-[1]Admission!DA107</f>
        <v>20</v>
      </c>
      <c r="Z22" s="14">
        <v>4</v>
      </c>
      <c r="AA22" s="14">
        <v>1</v>
      </c>
      <c r="AB22" s="14">
        <v>1</v>
      </c>
      <c r="AC22" s="14">
        <v>1</v>
      </c>
      <c r="AD22" s="14">
        <v>1</v>
      </c>
      <c r="AE22" s="14">
        <v>1</v>
      </c>
      <c r="AF22" s="14">
        <v>1</v>
      </c>
      <c r="AG22" s="14">
        <f t="shared" si="0"/>
        <v>6</v>
      </c>
      <c r="AH22" s="14">
        <f>AG22-[1]Admission!DO107</f>
        <v>0</v>
      </c>
      <c r="AI22" s="14">
        <v>1</v>
      </c>
      <c r="AJ22" s="14">
        <v>1</v>
      </c>
      <c r="AK22" s="14">
        <v>1</v>
      </c>
      <c r="AL22" s="14">
        <v>1</v>
      </c>
      <c r="AM22" s="14">
        <v>1</v>
      </c>
      <c r="AN22" s="14">
        <v>1</v>
      </c>
      <c r="AO22" s="14">
        <v>1</v>
      </c>
      <c r="AP22" s="14">
        <v>1</v>
      </c>
      <c r="AQ22" s="14">
        <f t="shared" si="1"/>
        <v>8</v>
      </c>
      <c r="AR22" s="14">
        <f>AQ22-[1]Admission!EH107</f>
        <v>4</v>
      </c>
      <c r="AS22" s="14">
        <v>1</v>
      </c>
      <c r="AT22" s="14">
        <v>1</v>
      </c>
      <c r="AU22" s="14">
        <f t="shared" si="2"/>
        <v>2</v>
      </c>
      <c r="AV22" s="14">
        <f>AU22-[1]Admission!EL107</f>
        <v>0</v>
      </c>
      <c r="AW22" s="14">
        <v>5</v>
      </c>
      <c r="AX22" s="14">
        <v>5</v>
      </c>
      <c r="AY22" s="14">
        <v>5</v>
      </c>
      <c r="AZ22" s="14">
        <v>5</v>
      </c>
      <c r="BA22" s="14">
        <f t="shared" si="3"/>
        <v>20</v>
      </c>
      <c r="BB22" s="14">
        <f>BA22-[1]Admission!EQ107</f>
        <v>0</v>
      </c>
      <c r="BC22" s="14">
        <v>4</v>
      </c>
      <c r="BD22" s="14">
        <v>4</v>
      </c>
      <c r="BE22" s="14">
        <v>4</v>
      </c>
      <c r="BF22" s="14">
        <f t="shared" si="4"/>
        <v>12</v>
      </c>
      <c r="BG22" s="60">
        <v>1</v>
      </c>
      <c r="BH22" s="60">
        <v>1</v>
      </c>
      <c r="BI22" s="60">
        <v>1</v>
      </c>
      <c r="BJ22" s="60">
        <v>1</v>
      </c>
      <c r="BK22" s="60">
        <v>1</v>
      </c>
      <c r="BL22" s="60">
        <v>0</v>
      </c>
      <c r="BM22" s="60">
        <v>1</v>
      </c>
      <c r="BN22" s="60">
        <v>1</v>
      </c>
      <c r="BO22" s="60">
        <v>1</v>
      </c>
      <c r="BP22" s="60">
        <v>1</v>
      </c>
      <c r="BQ22" s="60">
        <v>1</v>
      </c>
      <c r="BR22" s="60">
        <v>1</v>
      </c>
      <c r="BS22" s="60">
        <v>1</v>
      </c>
      <c r="BT22" s="60">
        <v>0</v>
      </c>
      <c r="BU22" s="60">
        <v>0</v>
      </c>
      <c r="BV22" s="60">
        <v>12</v>
      </c>
    </row>
    <row r="23" spans="1:74" s="14" customFormat="1">
      <c r="A23" s="14">
        <v>14</v>
      </c>
      <c r="B23" s="14">
        <v>5</v>
      </c>
      <c r="C23" s="14">
        <v>3.7277777777781012</v>
      </c>
      <c r="D23" s="14">
        <v>0</v>
      </c>
      <c r="E23" s="14">
        <v>2</v>
      </c>
      <c r="F23" s="14">
        <v>1</v>
      </c>
      <c r="G23" s="14">
        <v>0</v>
      </c>
      <c r="H23" s="14">
        <v>0</v>
      </c>
      <c r="I23" s="14">
        <v>0</v>
      </c>
      <c r="J23" s="14">
        <v>0</v>
      </c>
      <c r="K23" s="14">
        <v>3</v>
      </c>
      <c r="L23" s="71">
        <v>3.7999999999999999E-2</v>
      </c>
      <c r="M23" s="14">
        <v>2</v>
      </c>
      <c r="N23" s="14">
        <v>2</v>
      </c>
      <c r="O23" s="14">
        <v>2</v>
      </c>
      <c r="P23" s="14">
        <v>2</v>
      </c>
      <c r="Q23" s="14">
        <v>2</v>
      </c>
      <c r="R23" s="14">
        <v>2</v>
      </c>
      <c r="S23" s="14">
        <v>2</v>
      </c>
      <c r="T23" s="14">
        <v>1</v>
      </c>
      <c r="U23" s="14">
        <v>3</v>
      </c>
      <c r="V23" s="14">
        <v>3</v>
      </c>
      <c r="W23" s="14">
        <v>1</v>
      </c>
      <c r="X23" s="14">
        <v>45</v>
      </c>
      <c r="Y23" s="14">
        <f>X23-[1]Admission!DA131</f>
        <v>-15</v>
      </c>
      <c r="Z23" s="14">
        <v>3</v>
      </c>
      <c r="AA23" s="14">
        <v>1</v>
      </c>
      <c r="AB23" s="14">
        <v>1</v>
      </c>
      <c r="AC23" s="14">
        <v>1</v>
      </c>
      <c r="AD23" s="14">
        <v>1</v>
      </c>
      <c r="AE23" s="14">
        <v>1</v>
      </c>
      <c r="AF23" s="14">
        <v>1</v>
      </c>
      <c r="AG23" s="14">
        <f t="shared" si="0"/>
        <v>6</v>
      </c>
      <c r="AH23" s="14">
        <f>AG23-[1]Admission!DO131</f>
        <v>0</v>
      </c>
      <c r="AI23" s="14">
        <v>1</v>
      </c>
      <c r="AJ23" s="14">
        <v>0</v>
      </c>
      <c r="AK23" s="14">
        <v>0</v>
      </c>
      <c r="AL23" s="14">
        <v>0</v>
      </c>
      <c r="AM23" s="14">
        <v>0</v>
      </c>
      <c r="AN23" s="14">
        <v>0</v>
      </c>
      <c r="AO23" s="14">
        <v>1</v>
      </c>
      <c r="AP23" s="14">
        <v>1</v>
      </c>
      <c r="AQ23" s="14">
        <f t="shared" si="1"/>
        <v>3</v>
      </c>
      <c r="AR23" s="14">
        <f>AQ23-[1]Admission!EH131</f>
        <v>-5</v>
      </c>
      <c r="AS23" s="14">
        <v>0</v>
      </c>
      <c r="AT23" s="14">
        <v>0</v>
      </c>
      <c r="AU23" s="14">
        <f t="shared" si="2"/>
        <v>0</v>
      </c>
      <c r="AV23" s="14">
        <f>AU23-[1]Admission!EL131</f>
        <v>0</v>
      </c>
      <c r="AW23" s="14">
        <v>4</v>
      </c>
      <c r="AX23" s="14">
        <v>4</v>
      </c>
      <c r="AY23" s="14">
        <v>4</v>
      </c>
      <c r="AZ23" s="14">
        <v>4</v>
      </c>
      <c r="BA23" s="14">
        <f t="shared" si="3"/>
        <v>16</v>
      </c>
      <c r="BB23" s="14">
        <f>BA23-[1]Admission!EQ131</f>
        <v>-3</v>
      </c>
      <c r="BC23" s="14">
        <v>4</v>
      </c>
      <c r="BD23" s="14">
        <v>4</v>
      </c>
      <c r="BE23" s="14">
        <v>4</v>
      </c>
      <c r="BF23" s="14">
        <f t="shared" si="4"/>
        <v>12</v>
      </c>
      <c r="BG23" s="60">
        <v>1</v>
      </c>
      <c r="BH23" s="60">
        <v>1</v>
      </c>
      <c r="BI23" s="60">
        <v>1</v>
      </c>
      <c r="BJ23" s="60">
        <v>1</v>
      </c>
      <c r="BK23" s="60">
        <v>1</v>
      </c>
      <c r="BL23" s="60">
        <v>1</v>
      </c>
      <c r="BM23" s="60">
        <v>1</v>
      </c>
      <c r="BN23" s="60">
        <v>1</v>
      </c>
      <c r="BO23" s="60">
        <v>1</v>
      </c>
      <c r="BP23" s="60">
        <v>1</v>
      </c>
      <c r="BQ23" s="60">
        <v>1</v>
      </c>
      <c r="BR23" s="60">
        <v>1</v>
      </c>
      <c r="BS23" s="60">
        <v>1</v>
      </c>
      <c r="BT23" s="60">
        <v>1</v>
      </c>
      <c r="BU23" s="60">
        <v>1</v>
      </c>
      <c r="BV23" s="60">
        <v>15</v>
      </c>
    </row>
    <row r="24" spans="1:74" s="14" customFormat="1">
      <c r="A24" s="14">
        <v>15</v>
      </c>
      <c r="B24" s="14">
        <v>3</v>
      </c>
      <c r="C24" s="14">
        <v>2.1493055555547471</v>
      </c>
      <c r="D24" s="14">
        <v>0</v>
      </c>
      <c r="E24" s="14">
        <v>3</v>
      </c>
      <c r="F24" s="14">
        <v>1</v>
      </c>
      <c r="G24" s="14">
        <v>0</v>
      </c>
      <c r="H24" s="14">
        <v>0</v>
      </c>
      <c r="I24" s="14">
        <v>0</v>
      </c>
      <c r="J24" s="14">
        <v>1</v>
      </c>
      <c r="K24" s="14">
        <v>4</v>
      </c>
      <c r="L24" s="73">
        <v>5.8000000000000003E-2</v>
      </c>
      <c r="M24" s="14">
        <v>2</v>
      </c>
      <c r="N24" s="14">
        <v>2</v>
      </c>
      <c r="O24" s="14">
        <v>2</v>
      </c>
      <c r="P24" s="14">
        <v>2</v>
      </c>
      <c r="Q24" s="14">
        <v>2</v>
      </c>
      <c r="R24" s="14">
        <v>2</v>
      </c>
      <c r="S24" s="14">
        <v>5</v>
      </c>
      <c r="T24" s="14">
        <v>5</v>
      </c>
      <c r="U24" s="14">
        <v>2</v>
      </c>
      <c r="V24" s="14">
        <v>1</v>
      </c>
      <c r="W24" s="14">
        <v>1</v>
      </c>
      <c r="X24" s="14">
        <v>50</v>
      </c>
      <c r="Y24" s="14">
        <f>X24-[1]Admission!DA346</f>
        <v>-40</v>
      </c>
      <c r="Z24" s="14">
        <v>4</v>
      </c>
      <c r="AA24" s="14">
        <v>0</v>
      </c>
      <c r="AB24" s="14">
        <v>0</v>
      </c>
      <c r="AC24" s="14">
        <v>0</v>
      </c>
      <c r="AD24" s="14">
        <v>0</v>
      </c>
      <c r="AE24" s="14">
        <v>0</v>
      </c>
      <c r="AF24" s="14">
        <v>0</v>
      </c>
      <c r="AG24" s="14">
        <f t="shared" si="0"/>
        <v>0</v>
      </c>
      <c r="AH24" s="14">
        <f>AG24-[1]Admission!DO346</f>
        <v>0</v>
      </c>
      <c r="AI24" s="14">
        <v>0</v>
      </c>
      <c r="AJ24" s="14">
        <v>0</v>
      </c>
      <c r="AK24" s="14">
        <v>0</v>
      </c>
      <c r="AL24" s="14">
        <v>0</v>
      </c>
      <c r="AM24" s="14">
        <v>0</v>
      </c>
      <c r="AN24" s="14">
        <v>0</v>
      </c>
      <c r="AO24" s="14">
        <v>0</v>
      </c>
      <c r="AP24" s="14">
        <v>0</v>
      </c>
      <c r="AQ24" s="14">
        <f t="shared" si="1"/>
        <v>0</v>
      </c>
      <c r="AR24" s="14">
        <f>AQ24-[1]Admission!EH346</f>
        <v>-1</v>
      </c>
      <c r="AS24" s="14">
        <v>0</v>
      </c>
      <c r="AT24" s="14">
        <v>0</v>
      </c>
      <c r="AU24" s="14">
        <f t="shared" si="2"/>
        <v>0</v>
      </c>
      <c r="AV24" s="14">
        <f>AU24-[1]Admission!EL346</f>
        <v>0</v>
      </c>
      <c r="AW24" s="14">
        <v>5</v>
      </c>
      <c r="AX24" s="14">
        <v>5</v>
      </c>
      <c r="AY24" s="14">
        <v>5</v>
      </c>
      <c r="AZ24" s="14">
        <v>5</v>
      </c>
      <c r="BA24" s="14">
        <f t="shared" si="3"/>
        <v>20</v>
      </c>
      <c r="BB24" s="14">
        <f>BA24-[1]Admission!EQ346</f>
        <v>0</v>
      </c>
      <c r="BC24" s="14">
        <v>3</v>
      </c>
      <c r="BD24" s="14">
        <v>3</v>
      </c>
      <c r="BE24" s="14">
        <v>3</v>
      </c>
      <c r="BF24" s="14">
        <f t="shared" si="4"/>
        <v>9</v>
      </c>
      <c r="BG24" s="60">
        <v>1</v>
      </c>
      <c r="BH24" s="60">
        <v>1</v>
      </c>
      <c r="BI24" s="60">
        <v>1</v>
      </c>
      <c r="BJ24" s="60">
        <v>1</v>
      </c>
      <c r="BK24" s="60">
        <v>1</v>
      </c>
      <c r="BL24" s="60">
        <v>1</v>
      </c>
      <c r="BM24" s="60">
        <v>1</v>
      </c>
      <c r="BN24" s="60">
        <v>1</v>
      </c>
      <c r="BO24" s="60">
        <v>1</v>
      </c>
      <c r="BP24" s="60">
        <v>0</v>
      </c>
      <c r="BQ24" s="60">
        <v>1</v>
      </c>
      <c r="BR24" s="60">
        <v>1</v>
      </c>
      <c r="BS24" s="60">
        <v>1</v>
      </c>
      <c r="BT24" s="60">
        <v>1</v>
      </c>
      <c r="BU24" s="60">
        <v>1</v>
      </c>
      <c r="BV24" s="60">
        <v>14</v>
      </c>
    </row>
    <row r="25" spans="1:74" s="14" customFormat="1">
      <c r="A25" s="14">
        <v>16</v>
      </c>
      <c r="B25" s="14">
        <v>9</v>
      </c>
      <c r="C25" s="14">
        <v>7.8583333333372138</v>
      </c>
      <c r="D25" s="14">
        <v>1</v>
      </c>
      <c r="E25" s="14">
        <v>9</v>
      </c>
      <c r="F25" s="14">
        <v>3</v>
      </c>
      <c r="G25" s="14">
        <v>2</v>
      </c>
      <c r="H25" s="14">
        <v>0</v>
      </c>
      <c r="I25" s="14">
        <v>0</v>
      </c>
      <c r="J25" s="14">
        <v>1</v>
      </c>
      <c r="K25" s="14">
        <v>9</v>
      </c>
      <c r="L25" s="14">
        <v>22.8</v>
      </c>
      <c r="M25" s="14">
        <v>2</v>
      </c>
      <c r="N25" s="14">
        <v>2</v>
      </c>
      <c r="O25" s="14">
        <v>2</v>
      </c>
      <c r="P25" s="14">
        <v>2</v>
      </c>
      <c r="Q25" s="14">
        <v>2</v>
      </c>
      <c r="R25" s="14">
        <v>2</v>
      </c>
      <c r="S25" s="14">
        <v>5</v>
      </c>
      <c r="T25" s="14">
        <v>5</v>
      </c>
      <c r="U25" s="14">
        <v>5</v>
      </c>
      <c r="V25" s="14">
        <v>4</v>
      </c>
      <c r="W25" s="14">
        <v>2</v>
      </c>
      <c r="X25" s="14">
        <v>55</v>
      </c>
      <c r="Y25" s="14">
        <f>X25-[1]Admission!DA91</f>
        <v>-5</v>
      </c>
      <c r="Z25" s="14">
        <v>5</v>
      </c>
      <c r="AA25" s="14">
        <v>0</v>
      </c>
      <c r="AB25" s="14">
        <v>0</v>
      </c>
      <c r="AC25" s="14">
        <v>0</v>
      </c>
      <c r="AD25" s="14">
        <v>0</v>
      </c>
      <c r="AE25" s="14">
        <v>0</v>
      </c>
      <c r="AF25" s="14">
        <v>0</v>
      </c>
      <c r="AG25" s="14">
        <f t="shared" si="0"/>
        <v>0</v>
      </c>
      <c r="AH25" s="14">
        <f>AG25-[1]Admission!DO91</f>
        <v>0</v>
      </c>
      <c r="AI25" s="14">
        <v>0</v>
      </c>
      <c r="AJ25" s="14">
        <v>0</v>
      </c>
      <c r="AK25" s="14">
        <v>0</v>
      </c>
      <c r="AL25" s="14">
        <v>0</v>
      </c>
      <c r="AM25" s="14">
        <v>0</v>
      </c>
      <c r="AN25" s="14">
        <v>0</v>
      </c>
      <c r="AO25" s="14">
        <v>0</v>
      </c>
      <c r="AP25" s="14">
        <v>0</v>
      </c>
      <c r="AQ25" s="14">
        <f t="shared" si="1"/>
        <v>0</v>
      </c>
      <c r="AR25" s="14">
        <f>AQ25-[1]Admission!EH91</f>
        <v>-2</v>
      </c>
      <c r="AS25" s="14">
        <v>3</v>
      </c>
      <c r="AT25" s="14">
        <v>0</v>
      </c>
      <c r="AU25" s="14">
        <f t="shared" si="2"/>
        <v>3</v>
      </c>
      <c r="AV25" s="14">
        <f>AU25-[1]Admission!EL91</f>
        <v>-1</v>
      </c>
      <c r="AW25" s="14">
        <v>5</v>
      </c>
      <c r="AX25" s="14">
        <v>5</v>
      </c>
      <c r="AY25" s="14">
        <v>5</v>
      </c>
      <c r="AZ25" s="14">
        <v>5</v>
      </c>
      <c r="BA25" s="14">
        <f t="shared" si="3"/>
        <v>20</v>
      </c>
      <c r="BB25" s="14">
        <f>BA25-[1]Admission!EQ91</f>
        <v>0</v>
      </c>
      <c r="BC25" s="14">
        <v>3</v>
      </c>
      <c r="BD25" s="14">
        <v>4</v>
      </c>
      <c r="BE25" s="14">
        <v>3</v>
      </c>
      <c r="BF25" s="14">
        <f t="shared" si="4"/>
        <v>10</v>
      </c>
      <c r="BG25" s="60">
        <v>1</v>
      </c>
      <c r="BH25" s="60">
        <v>1</v>
      </c>
      <c r="BI25" s="60">
        <v>0</v>
      </c>
      <c r="BJ25" s="60">
        <v>1</v>
      </c>
      <c r="BK25" s="60">
        <v>1</v>
      </c>
      <c r="BL25" s="60">
        <v>0</v>
      </c>
      <c r="BM25" s="60">
        <v>1</v>
      </c>
      <c r="BN25" s="60">
        <v>1</v>
      </c>
      <c r="BO25" s="60">
        <v>1</v>
      </c>
      <c r="BP25" s="60">
        <v>1</v>
      </c>
      <c r="BQ25" s="60">
        <v>1</v>
      </c>
      <c r="BR25" s="60">
        <v>0</v>
      </c>
      <c r="BS25" s="60">
        <v>1</v>
      </c>
      <c r="BT25" s="60">
        <v>0</v>
      </c>
      <c r="BU25" s="60">
        <v>1</v>
      </c>
      <c r="BV25" s="60">
        <v>11</v>
      </c>
    </row>
    <row r="26" spans="1:74" s="14" customFormat="1">
      <c r="A26" s="14">
        <v>17</v>
      </c>
      <c r="B26" s="14">
        <v>5</v>
      </c>
      <c r="C26" s="14">
        <v>2.8291666666700621</v>
      </c>
      <c r="D26" s="14">
        <v>0</v>
      </c>
      <c r="E26" s="14">
        <v>4</v>
      </c>
      <c r="F26" s="14">
        <v>1</v>
      </c>
      <c r="G26" s="14">
        <v>0</v>
      </c>
      <c r="H26" s="14">
        <v>0</v>
      </c>
      <c r="I26" s="14">
        <v>0</v>
      </c>
      <c r="J26" s="14">
        <v>0</v>
      </c>
      <c r="K26" s="14">
        <v>3</v>
      </c>
      <c r="L26" s="71">
        <v>5.8000000000000003E-2</v>
      </c>
      <c r="M26" s="14">
        <v>2</v>
      </c>
      <c r="N26" s="14">
        <v>2</v>
      </c>
      <c r="O26" s="14">
        <v>2</v>
      </c>
      <c r="P26" s="14">
        <v>2</v>
      </c>
      <c r="Q26" s="14">
        <v>2</v>
      </c>
      <c r="R26" s="14">
        <v>2</v>
      </c>
      <c r="S26" s="14">
        <v>1</v>
      </c>
      <c r="T26" s="14">
        <v>1</v>
      </c>
      <c r="U26" s="14">
        <v>1</v>
      </c>
      <c r="V26" s="14">
        <v>1</v>
      </c>
      <c r="W26" s="14">
        <v>1</v>
      </c>
      <c r="X26" s="14">
        <v>100</v>
      </c>
      <c r="Y26" s="14">
        <f>X26-[1]Admission!DA141</f>
        <v>50</v>
      </c>
      <c r="Z26" s="14">
        <v>2</v>
      </c>
      <c r="AA26" s="14">
        <v>1</v>
      </c>
      <c r="AB26" s="14">
        <v>1</v>
      </c>
      <c r="AC26" s="14">
        <v>1</v>
      </c>
      <c r="AD26" s="14">
        <v>1</v>
      </c>
      <c r="AE26" s="14">
        <v>1</v>
      </c>
      <c r="AF26" s="14">
        <v>1</v>
      </c>
      <c r="AG26" s="14">
        <f t="shared" si="0"/>
        <v>6</v>
      </c>
      <c r="AH26" s="14">
        <f>AG26-[1]Admission!DO141</f>
        <v>0</v>
      </c>
      <c r="AI26" s="14">
        <v>1</v>
      </c>
      <c r="AJ26" s="14">
        <v>1</v>
      </c>
      <c r="AK26" s="14">
        <v>1</v>
      </c>
      <c r="AL26" s="14">
        <v>1</v>
      </c>
      <c r="AM26" s="14">
        <v>1</v>
      </c>
      <c r="AN26" s="14">
        <v>1</v>
      </c>
      <c r="AO26" s="14">
        <v>1</v>
      </c>
      <c r="AP26" s="14">
        <v>1</v>
      </c>
      <c r="AQ26" s="14">
        <f t="shared" si="1"/>
        <v>8</v>
      </c>
      <c r="AR26" s="14">
        <f>AQ26-[1]Admission!EH141</f>
        <v>0</v>
      </c>
      <c r="AS26" s="14">
        <v>0</v>
      </c>
      <c r="AT26" s="14">
        <v>0</v>
      </c>
      <c r="AU26" s="14">
        <f t="shared" si="2"/>
        <v>0</v>
      </c>
      <c r="AV26" s="14">
        <f>AU26-[1]Admission!EL141</f>
        <v>0</v>
      </c>
      <c r="AW26" s="14">
        <v>5</v>
      </c>
      <c r="AX26" s="14">
        <v>5</v>
      </c>
      <c r="AY26" s="14">
        <v>5</v>
      </c>
      <c r="AZ26" s="14">
        <v>5</v>
      </c>
      <c r="BA26" s="14">
        <f t="shared" si="3"/>
        <v>20</v>
      </c>
      <c r="BB26" s="14">
        <f>BA26-[1]Admission!EQ141</f>
        <v>0</v>
      </c>
      <c r="BC26" s="14">
        <v>4</v>
      </c>
      <c r="BD26" s="14">
        <v>4</v>
      </c>
      <c r="BE26" s="14">
        <v>4</v>
      </c>
      <c r="BF26" s="14">
        <f t="shared" si="4"/>
        <v>12</v>
      </c>
      <c r="BG26" s="60">
        <v>1</v>
      </c>
      <c r="BH26" s="60">
        <v>1</v>
      </c>
      <c r="BI26" s="60">
        <v>1</v>
      </c>
      <c r="BJ26" s="60">
        <v>1</v>
      </c>
      <c r="BK26" s="60">
        <v>1</v>
      </c>
      <c r="BL26" s="60">
        <v>1</v>
      </c>
      <c r="BM26" s="60">
        <v>1</v>
      </c>
      <c r="BN26" s="60">
        <v>1</v>
      </c>
      <c r="BO26" s="60">
        <v>1</v>
      </c>
      <c r="BP26" s="60">
        <v>1</v>
      </c>
      <c r="BQ26" s="60">
        <v>1</v>
      </c>
      <c r="BR26" s="60">
        <v>1</v>
      </c>
      <c r="BS26" s="60">
        <v>1</v>
      </c>
      <c r="BT26" s="60">
        <v>1</v>
      </c>
      <c r="BU26" s="60">
        <v>1</v>
      </c>
      <c r="BV26" s="60">
        <v>15</v>
      </c>
    </row>
    <row r="27" spans="1:74" s="14" customFormat="1">
      <c r="A27" s="14">
        <v>18</v>
      </c>
      <c r="B27" s="14">
        <v>4</v>
      </c>
      <c r="C27" s="14">
        <v>2.945833333338669</v>
      </c>
      <c r="D27" s="14">
        <v>0</v>
      </c>
      <c r="E27" s="14">
        <v>3</v>
      </c>
      <c r="F27" s="14">
        <v>1</v>
      </c>
      <c r="G27" s="14">
        <v>0</v>
      </c>
      <c r="H27" s="14">
        <v>0</v>
      </c>
      <c r="I27" s="14">
        <v>0</v>
      </c>
      <c r="J27" s="14">
        <v>0</v>
      </c>
      <c r="K27" s="14">
        <v>2</v>
      </c>
      <c r="L27" s="71">
        <v>5.7999999999999996E-2</v>
      </c>
      <c r="M27" s="14">
        <v>2</v>
      </c>
      <c r="N27" s="14">
        <v>2</v>
      </c>
      <c r="O27" s="14">
        <v>2</v>
      </c>
      <c r="P27" s="14">
        <v>2</v>
      </c>
      <c r="Q27" s="14">
        <v>2</v>
      </c>
      <c r="R27" s="14">
        <v>2</v>
      </c>
      <c r="S27" s="14">
        <v>1</v>
      </c>
      <c r="T27" s="14">
        <v>1</v>
      </c>
      <c r="U27" s="14">
        <v>2</v>
      </c>
      <c r="V27" s="14">
        <v>2</v>
      </c>
      <c r="W27" s="14">
        <v>1</v>
      </c>
      <c r="X27" s="14">
        <v>60</v>
      </c>
      <c r="Y27" s="14">
        <f>X27-[1]Admission!DA173</f>
        <v>20</v>
      </c>
      <c r="Z27" s="14">
        <v>1</v>
      </c>
      <c r="AA27" s="14">
        <v>1</v>
      </c>
      <c r="AB27" s="14">
        <v>1</v>
      </c>
      <c r="AC27" s="14">
        <v>1</v>
      </c>
      <c r="AD27" s="14">
        <v>1</v>
      </c>
      <c r="AE27" s="14">
        <v>1</v>
      </c>
      <c r="AF27" s="14">
        <v>1</v>
      </c>
      <c r="AG27" s="14">
        <f t="shared" si="0"/>
        <v>6</v>
      </c>
      <c r="AH27" s="14">
        <f>AG27-[1]Admission!DO173</f>
        <v>0</v>
      </c>
      <c r="AI27" s="14">
        <v>1</v>
      </c>
      <c r="AJ27" s="14">
        <v>1</v>
      </c>
      <c r="AK27" s="14">
        <v>1</v>
      </c>
      <c r="AL27" s="14">
        <v>1</v>
      </c>
      <c r="AM27" s="14">
        <v>1</v>
      </c>
      <c r="AN27" s="14">
        <v>1</v>
      </c>
      <c r="AO27" s="14">
        <v>1</v>
      </c>
      <c r="AP27" s="14">
        <v>1</v>
      </c>
      <c r="AQ27" s="14">
        <f t="shared" si="1"/>
        <v>8</v>
      </c>
      <c r="AR27" s="14">
        <f>AQ27-[1]Admission!EH173</f>
        <v>0</v>
      </c>
      <c r="AS27" s="14">
        <v>3</v>
      </c>
      <c r="AT27" s="14">
        <v>1</v>
      </c>
      <c r="AU27" s="14">
        <f t="shared" si="2"/>
        <v>4</v>
      </c>
      <c r="AV27" s="14">
        <f>AU27-[1]Admission!EL173</f>
        <v>4</v>
      </c>
      <c r="AW27" s="14">
        <v>5</v>
      </c>
      <c r="AX27" s="14">
        <v>5</v>
      </c>
      <c r="AY27" s="14">
        <v>5</v>
      </c>
      <c r="AZ27" s="14">
        <v>5</v>
      </c>
      <c r="BA27" s="14">
        <f t="shared" si="3"/>
        <v>20</v>
      </c>
      <c r="BB27" s="14">
        <f>BA27-[1]Admission!EQ173</f>
        <v>0</v>
      </c>
      <c r="BC27" s="14">
        <v>4</v>
      </c>
      <c r="BD27" s="14">
        <v>4</v>
      </c>
      <c r="BE27" s="14">
        <v>4</v>
      </c>
      <c r="BF27" s="14">
        <f t="shared" si="4"/>
        <v>12</v>
      </c>
      <c r="BG27" s="60">
        <v>1</v>
      </c>
      <c r="BH27" s="60">
        <v>1</v>
      </c>
      <c r="BI27" s="60">
        <v>1</v>
      </c>
      <c r="BJ27" s="60">
        <v>1</v>
      </c>
      <c r="BK27" s="60">
        <v>1</v>
      </c>
      <c r="BL27" s="60">
        <v>1</v>
      </c>
      <c r="BM27" s="60">
        <v>1</v>
      </c>
      <c r="BN27" s="60">
        <v>1</v>
      </c>
      <c r="BO27" s="60">
        <v>1</v>
      </c>
      <c r="BP27" s="60">
        <v>1</v>
      </c>
      <c r="BQ27" s="60">
        <v>1</v>
      </c>
      <c r="BR27" s="60">
        <v>1</v>
      </c>
      <c r="BS27" s="60">
        <v>1</v>
      </c>
      <c r="BT27" s="60">
        <v>1</v>
      </c>
      <c r="BU27" s="60">
        <v>1</v>
      </c>
      <c r="BV27" s="60">
        <v>15</v>
      </c>
    </row>
    <row r="28" spans="1:74" s="14" customFormat="1">
      <c r="A28" s="14">
        <v>19</v>
      </c>
      <c r="B28" s="14">
        <v>4</v>
      </c>
      <c r="C28" s="14">
        <v>3.1159722222218988</v>
      </c>
      <c r="D28" s="14">
        <v>0</v>
      </c>
      <c r="E28" s="14">
        <v>5</v>
      </c>
      <c r="F28" s="14">
        <v>1</v>
      </c>
      <c r="G28" s="14">
        <v>0</v>
      </c>
      <c r="H28" s="14">
        <v>0</v>
      </c>
      <c r="I28" s="14">
        <v>0</v>
      </c>
      <c r="J28" s="14">
        <v>0</v>
      </c>
      <c r="K28" s="14">
        <v>1</v>
      </c>
      <c r="L28" s="73">
        <v>5.8000000000000003E-2</v>
      </c>
      <c r="M28" s="14">
        <v>0</v>
      </c>
      <c r="Q28" s="14">
        <v>1</v>
      </c>
      <c r="R28" s="14">
        <v>2</v>
      </c>
      <c r="S28" s="14">
        <v>1</v>
      </c>
      <c r="T28" s="14">
        <v>1</v>
      </c>
      <c r="U28" s="14">
        <v>1</v>
      </c>
      <c r="V28" s="14">
        <v>3</v>
      </c>
      <c r="W28" s="14">
        <v>1</v>
      </c>
      <c r="X28" s="14">
        <v>80</v>
      </c>
      <c r="Y28" s="14">
        <f>X28-[1]Admission!DA437</f>
        <v>30</v>
      </c>
      <c r="Z28" s="14">
        <v>4</v>
      </c>
      <c r="AA28" s="14">
        <v>1</v>
      </c>
      <c r="AB28" s="14">
        <v>1</v>
      </c>
      <c r="AC28" s="14">
        <v>1</v>
      </c>
      <c r="AD28" s="14">
        <v>1</v>
      </c>
      <c r="AE28" s="14">
        <v>1</v>
      </c>
      <c r="AF28" s="14">
        <v>1</v>
      </c>
      <c r="AG28" s="14">
        <f t="shared" si="0"/>
        <v>6</v>
      </c>
      <c r="AH28" s="14">
        <f>AG28-[1]Admission!DO437</f>
        <v>0</v>
      </c>
      <c r="AI28" s="14">
        <v>1</v>
      </c>
      <c r="AJ28" s="14">
        <v>0</v>
      </c>
      <c r="AK28" s="14">
        <v>1</v>
      </c>
      <c r="AL28" s="14">
        <v>1</v>
      </c>
      <c r="AM28" s="14">
        <v>1</v>
      </c>
      <c r="AN28" s="14">
        <v>1</v>
      </c>
      <c r="AO28" s="14">
        <v>1</v>
      </c>
      <c r="AP28" s="14">
        <v>1</v>
      </c>
      <c r="AQ28" s="14">
        <f t="shared" si="1"/>
        <v>7</v>
      </c>
      <c r="AR28" s="14">
        <f>AQ28-[1]Admission!EH437</f>
        <v>-1</v>
      </c>
      <c r="AS28" s="14">
        <v>0</v>
      </c>
      <c r="AT28" s="14">
        <v>0</v>
      </c>
      <c r="AU28" s="14">
        <f t="shared" si="2"/>
        <v>0</v>
      </c>
      <c r="AV28" s="14">
        <f>AU28-[1]Admission!EL437</f>
        <v>0</v>
      </c>
      <c r="AW28" s="14">
        <v>5</v>
      </c>
      <c r="AX28" s="14">
        <v>5</v>
      </c>
      <c r="AY28" s="14">
        <v>5</v>
      </c>
      <c r="AZ28" s="14">
        <v>5</v>
      </c>
      <c r="BA28" s="14">
        <f t="shared" si="3"/>
        <v>20</v>
      </c>
      <c r="BB28" s="14">
        <f>BA28-[1]Admission!EQ437</f>
        <v>0</v>
      </c>
      <c r="BC28" s="14">
        <v>3</v>
      </c>
      <c r="BD28" s="14">
        <v>3</v>
      </c>
      <c r="BE28" s="14">
        <v>3</v>
      </c>
      <c r="BF28" s="14">
        <f t="shared" si="4"/>
        <v>9</v>
      </c>
      <c r="BG28" s="60">
        <v>1</v>
      </c>
      <c r="BH28" s="60">
        <v>1</v>
      </c>
      <c r="BI28" s="60">
        <v>1</v>
      </c>
      <c r="BJ28" s="60">
        <v>1</v>
      </c>
      <c r="BK28" s="60">
        <v>1</v>
      </c>
      <c r="BL28" s="60">
        <v>1</v>
      </c>
      <c r="BM28" s="60">
        <v>1</v>
      </c>
      <c r="BN28" s="60">
        <v>1</v>
      </c>
      <c r="BO28" s="60">
        <v>1</v>
      </c>
      <c r="BP28" s="60">
        <v>1</v>
      </c>
      <c r="BQ28" s="60">
        <v>1</v>
      </c>
      <c r="BR28" s="60">
        <v>1</v>
      </c>
      <c r="BS28" s="60">
        <v>1</v>
      </c>
      <c r="BT28" s="60">
        <v>1</v>
      </c>
      <c r="BU28" s="60">
        <v>1</v>
      </c>
      <c r="BV28" s="60">
        <v>15</v>
      </c>
    </row>
    <row r="29" spans="1:74" s="14" customFormat="1">
      <c r="A29" s="14">
        <v>20</v>
      </c>
      <c r="B29" s="14">
        <v>6</v>
      </c>
      <c r="C29" s="14">
        <v>4.9090277777795563</v>
      </c>
      <c r="D29" s="14">
        <v>0</v>
      </c>
      <c r="E29" s="14">
        <v>3</v>
      </c>
      <c r="F29" s="14">
        <v>3</v>
      </c>
      <c r="G29" s="14">
        <v>0</v>
      </c>
      <c r="H29" s="14">
        <v>0</v>
      </c>
      <c r="I29" s="14">
        <v>0</v>
      </c>
      <c r="J29" s="14">
        <v>0</v>
      </c>
      <c r="K29" s="14">
        <v>6</v>
      </c>
      <c r="L29" s="71">
        <v>0.11899999999999999</v>
      </c>
      <c r="M29" s="14">
        <v>2</v>
      </c>
      <c r="N29" s="14">
        <v>2</v>
      </c>
      <c r="O29" s="14">
        <v>2</v>
      </c>
      <c r="P29" s="14">
        <v>2</v>
      </c>
      <c r="Q29" s="14">
        <v>2</v>
      </c>
      <c r="R29" s="14">
        <v>2</v>
      </c>
      <c r="S29" s="14">
        <v>2</v>
      </c>
      <c r="T29" s="14">
        <v>5</v>
      </c>
      <c r="U29" s="14">
        <v>2</v>
      </c>
      <c r="V29" s="14">
        <v>3</v>
      </c>
      <c r="W29" s="14">
        <v>1</v>
      </c>
      <c r="X29" s="14">
        <v>80</v>
      </c>
      <c r="Y29" s="14">
        <f>X29-[1]Admission!DA45</f>
        <v>55</v>
      </c>
      <c r="Z29" s="14">
        <v>3</v>
      </c>
      <c r="AA29" s="14">
        <v>0</v>
      </c>
      <c r="AB29" s="14">
        <v>0</v>
      </c>
      <c r="AC29" s="14">
        <v>0</v>
      </c>
      <c r="AD29" s="14">
        <v>0</v>
      </c>
      <c r="AE29" s="14">
        <v>0</v>
      </c>
      <c r="AF29" s="14">
        <v>1</v>
      </c>
      <c r="AG29" s="14">
        <f t="shared" si="0"/>
        <v>1</v>
      </c>
      <c r="AH29" s="14">
        <f>AG29-[1]Admission!DO45</f>
        <v>-1</v>
      </c>
      <c r="AI29" s="14">
        <v>0</v>
      </c>
      <c r="AJ29" s="14">
        <v>0</v>
      </c>
      <c r="AK29" s="14">
        <v>0</v>
      </c>
      <c r="AL29" s="14">
        <v>0</v>
      </c>
      <c r="AM29" s="14">
        <v>0</v>
      </c>
      <c r="AN29" s="14">
        <v>0</v>
      </c>
      <c r="AO29" s="14">
        <v>0</v>
      </c>
      <c r="AP29" s="14">
        <v>1</v>
      </c>
      <c r="AQ29" s="14">
        <f t="shared" si="1"/>
        <v>1</v>
      </c>
      <c r="AR29" s="14">
        <f>AQ29-[1]Admission!EH45</f>
        <v>-1</v>
      </c>
      <c r="AS29" s="14">
        <v>0</v>
      </c>
      <c r="AT29" s="14">
        <v>0</v>
      </c>
      <c r="AU29" s="14">
        <f t="shared" si="2"/>
        <v>0</v>
      </c>
      <c r="AV29" s="14">
        <f>AU29-[1]Admission!EL45</f>
        <v>0</v>
      </c>
      <c r="AW29" s="14">
        <v>5</v>
      </c>
      <c r="AX29" s="14">
        <v>5</v>
      </c>
      <c r="AY29" s="14">
        <v>5</v>
      </c>
      <c r="AZ29" s="14">
        <v>5</v>
      </c>
      <c r="BA29" s="14">
        <f t="shared" si="3"/>
        <v>20</v>
      </c>
      <c r="BB29" s="14">
        <f>BA29-[1]Admission!EQ45</f>
        <v>0</v>
      </c>
      <c r="BG29" s="60">
        <v>1</v>
      </c>
      <c r="BH29" s="60">
        <v>1</v>
      </c>
      <c r="BI29" s="60">
        <v>1</v>
      </c>
      <c r="BJ29" s="60">
        <v>1</v>
      </c>
      <c r="BK29" s="60">
        <v>1</v>
      </c>
      <c r="BL29" s="60">
        <v>1</v>
      </c>
      <c r="BM29" s="60">
        <v>1</v>
      </c>
      <c r="BN29" s="60">
        <v>1</v>
      </c>
      <c r="BO29" s="60">
        <v>1</v>
      </c>
      <c r="BP29" s="60">
        <v>1</v>
      </c>
      <c r="BQ29" s="60">
        <v>1</v>
      </c>
      <c r="BR29" s="60">
        <v>1</v>
      </c>
      <c r="BS29" s="60">
        <v>1</v>
      </c>
      <c r="BT29" s="60">
        <v>1</v>
      </c>
      <c r="BU29" s="60">
        <v>1</v>
      </c>
      <c r="BV29" s="60">
        <v>15</v>
      </c>
    </row>
    <row r="30" spans="1:74" s="14" customFormat="1">
      <c r="A30" s="14">
        <v>21</v>
      </c>
      <c r="B30" s="14">
        <v>7</v>
      </c>
      <c r="C30" s="14">
        <v>5.8576388888905058</v>
      </c>
      <c r="D30" s="14">
        <v>1</v>
      </c>
      <c r="E30" s="14">
        <v>5</v>
      </c>
      <c r="F30" s="61">
        <v>3</v>
      </c>
      <c r="G30" s="14">
        <v>0</v>
      </c>
      <c r="H30" s="14">
        <v>0</v>
      </c>
      <c r="I30" s="14">
        <v>0</v>
      </c>
      <c r="J30" s="14">
        <v>0</v>
      </c>
      <c r="K30" s="14">
        <v>6</v>
      </c>
      <c r="L30" s="71">
        <v>0.11900000000000001</v>
      </c>
      <c r="M30" s="14">
        <v>2</v>
      </c>
      <c r="N30" s="14">
        <v>2</v>
      </c>
      <c r="O30" s="14">
        <v>2</v>
      </c>
      <c r="P30" s="14">
        <v>2</v>
      </c>
      <c r="Q30" s="14">
        <v>1</v>
      </c>
      <c r="R30" s="14">
        <v>2</v>
      </c>
      <c r="S30" s="14">
        <v>4</v>
      </c>
      <c r="T30" s="14">
        <v>5</v>
      </c>
      <c r="U30" s="14">
        <v>5</v>
      </c>
      <c r="V30" s="14">
        <v>4</v>
      </c>
      <c r="W30" s="14">
        <v>2</v>
      </c>
      <c r="X30" s="14">
        <v>20</v>
      </c>
      <c r="Y30" s="14">
        <f>X30-[1]Admission!DA162</f>
        <v>-55</v>
      </c>
      <c r="Z30" s="14">
        <v>4</v>
      </c>
      <c r="AA30" s="14">
        <v>0</v>
      </c>
      <c r="AB30" s="14">
        <v>1</v>
      </c>
      <c r="AC30" s="14">
        <v>1</v>
      </c>
      <c r="AD30" s="14">
        <v>0</v>
      </c>
      <c r="AE30" s="14">
        <v>1</v>
      </c>
      <c r="AF30" s="14">
        <v>1</v>
      </c>
      <c r="AG30" s="14">
        <f t="shared" si="0"/>
        <v>4</v>
      </c>
      <c r="AH30" s="14">
        <f>AG30-[1]Admission!DO162</f>
        <v>1</v>
      </c>
      <c r="AI30" s="14">
        <v>1</v>
      </c>
      <c r="AJ30" s="14">
        <v>0</v>
      </c>
      <c r="AK30" s="14">
        <v>0</v>
      </c>
      <c r="AL30" s="14">
        <v>0</v>
      </c>
      <c r="AM30" s="14">
        <v>0</v>
      </c>
      <c r="AN30" s="14">
        <v>0</v>
      </c>
      <c r="AO30" s="14">
        <v>0</v>
      </c>
      <c r="AP30" s="14">
        <v>1</v>
      </c>
      <c r="AQ30" s="14">
        <f t="shared" si="1"/>
        <v>2</v>
      </c>
      <c r="AR30" s="14">
        <f>AQ30-[1]Admission!EH162</f>
        <v>0</v>
      </c>
      <c r="AS30" s="14">
        <v>3</v>
      </c>
      <c r="AT30" s="14">
        <v>3</v>
      </c>
      <c r="AU30" s="14">
        <f t="shared" si="2"/>
        <v>6</v>
      </c>
      <c r="AV30" s="14">
        <f>AU30-[1]Admission!EL162</f>
        <v>0</v>
      </c>
      <c r="AW30" s="14">
        <v>5</v>
      </c>
      <c r="AX30" s="14">
        <v>5</v>
      </c>
      <c r="AY30" s="14">
        <v>5</v>
      </c>
      <c r="AZ30" s="14">
        <v>5</v>
      </c>
      <c r="BA30" s="14">
        <f t="shared" si="3"/>
        <v>20</v>
      </c>
      <c r="BB30" s="14">
        <f>BA30-[1]Admission!EQ162</f>
        <v>8</v>
      </c>
      <c r="BC30" s="14">
        <v>4</v>
      </c>
      <c r="BD30" s="14">
        <v>4</v>
      </c>
      <c r="BE30" s="14">
        <v>4</v>
      </c>
      <c r="BF30" s="14">
        <f>SUM(BC30:BE30)</f>
        <v>12</v>
      </c>
      <c r="BG30" s="60">
        <v>1</v>
      </c>
      <c r="BH30" s="60">
        <v>1</v>
      </c>
      <c r="BI30" s="60">
        <v>1</v>
      </c>
      <c r="BJ30" s="60">
        <v>1</v>
      </c>
      <c r="BK30" s="60">
        <v>1</v>
      </c>
      <c r="BL30" s="60">
        <v>1</v>
      </c>
      <c r="BM30" s="60">
        <v>1</v>
      </c>
      <c r="BN30" s="60">
        <v>1</v>
      </c>
      <c r="BO30" s="60">
        <v>1</v>
      </c>
      <c r="BP30" s="60">
        <v>1</v>
      </c>
      <c r="BQ30" s="60">
        <v>1</v>
      </c>
      <c r="BR30" s="60">
        <v>1</v>
      </c>
      <c r="BS30" s="60">
        <v>1</v>
      </c>
      <c r="BT30" s="60">
        <v>1</v>
      </c>
      <c r="BU30" s="60">
        <v>1</v>
      </c>
      <c r="BV30" s="60">
        <v>15</v>
      </c>
    </row>
    <row r="31" spans="1:74" s="14" customFormat="1">
      <c r="A31" s="14">
        <v>22</v>
      </c>
      <c r="B31" s="14">
        <v>2</v>
      </c>
      <c r="C31" s="14">
        <v>0.92638888888905058</v>
      </c>
      <c r="D31" s="14">
        <v>0</v>
      </c>
      <c r="E31" s="14">
        <v>1</v>
      </c>
      <c r="F31" s="14">
        <v>1</v>
      </c>
      <c r="G31" s="14">
        <v>0</v>
      </c>
      <c r="H31" s="14">
        <v>0</v>
      </c>
      <c r="I31" s="14">
        <v>0</v>
      </c>
      <c r="J31" s="14">
        <v>0</v>
      </c>
      <c r="K31" s="14">
        <v>2</v>
      </c>
      <c r="L31" s="71">
        <v>5.7999999999999996E-2</v>
      </c>
      <c r="M31" s="14">
        <v>2</v>
      </c>
      <c r="N31" s="14">
        <v>2</v>
      </c>
      <c r="O31" s="14">
        <v>2</v>
      </c>
      <c r="P31" s="14">
        <v>2</v>
      </c>
      <c r="Q31" s="14">
        <v>2</v>
      </c>
      <c r="R31" s="14">
        <v>2</v>
      </c>
      <c r="S31" s="14">
        <v>1</v>
      </c>
      <c r="T31" s="14">
        <v>2</v>
      </c>
      <c r="U31" s="14">
        <v>1</v>
      </c>
      <c r="V31" s="14">
        <v>1</v>
      </c>
      <c r="W31" s="14">
        <v>2</v>
      </c>
      <c r="X31" s="14">
        <v>75</v>
      </c>
      <c r="Y31" s="14">
        <f>X31-[1]Admission!DA132</f>
        <v>25</v>
      </c>
      <c r="Z31" s="14">
        <v>3</v>
      </c>
      <c r="AA31" s="14">
        <v>1</v>
      </c>
      <c r="AB31" s="14">
        <v>1</v>
      </c>
      <c r="AC31" s="14">
        <v>1</v>
      </c>
      <c r="AD31" s="14">
        <v>1</v>
      </c>
      <c r="AE31" s="14">
        <v>1</v>
      </c>
      <c r="AF31" s="14">
        <v>1</v>
      </c>
      <c r="AG31" s="14">
        <f t="shared" si="0"/>
        <v>6</v>
      </c>
      <c r="AH31" s="14">
        <f>AG31-[1]Admission!DO132</f>
        <v>0</v>
      </c>
      <c r="AI31" s="14">
        <v>1</v>
      </c>
      <c r="AJ31" s="14">
        <v>0</v>
      </c>
      <c r="AK31" s="14">
        <v>1</v>
      </c>
      <c r="AL31" s="14">
        <v>1</v>
      </c>
      <c r="AM31" s="14">
        <v>0</v>
      </c>
      <c r="AN31" s="14">
        <v>0</v>
      </c>
      <c r="AO31" s="14">
        <v>0</v>
      </c>
      <c r="AP31" s="14">
        <v>0</v>
      </c>
      <c r="AQ31" s="14">
        <f t="shared" si="1"/>
        <v>3</v>
      </c>
      <c r="AR31" s="14">
        <f>AQ31-[1]Admission!EH132</f>
        <v>-4</v>
      </c>
      <c r="AS31" s="14">
        <v>0</v>
      </c>
      <c r="AT31" s="14">
        <v>0</v>
      </c>
      <c r="AU31" s="14">
        <v>0</v>
      </c>
      <c r="AV31" s="14">
        <f>AU31-[1]Admission!EL132</f>
        <v>-2</v>
      </c>
      <c r="AW31" s="14">
        <v>5</v>
      </c>
      <c r="AX31" s="14">
        <v>5</v>
      </c>
      <c r="AY31" s="14">
        <v>5</v>
      </c>
      <c r="AZ31" s="14">
        <v>5</v>
      </c>
      <c r="BA31" s="14">
        <f t="shared" si="3"/>
        <v>20</v>
      </c>
      <c r="BB31" s="14">
        <f>BA31-[1]Admission!EQ132</f>
        <v>0</v>
      </c>
      <c r="BC31" s="14">
        <v>4</v>
      </c>
      <c r="BD31" s="14">
        <v>4</v>
      </c>
      <c r="BE31" s="14">
        <v>4</v>
      </c>
      <c r="BF31" s="14">
        <v>12</v>
      </c>
      <c r="BG31" s="60">
        <v>1</v>
      </c>
      <c r="BH31" s="60">
        <v>1</v>
      </c>
      <c r="BI31" s="60">
        <v>1</v>
      </c>
      <c r="BJ31" s="60">
        <v>1</v>
      </c>
      <c r="BK31" s="60">
        <v>1</v>
      </c>
      <c r="BL31" s="60">
        <v>1</v>
      </c>
      <c r="BM31" s="60">
        <v>1</v>
      </c>
      <c r="BN31" s="60">
        <v>1</v>
      </c>
      <c r="BO31" s="60">
        <v>1</v>
      </c>
      <c r="BP31" s="60">
        <v>1</v>
      </c>
      <c r="BQ31" s="60">
        <v>1</v>
      </c>
      <c r="BR31" s="60">
        <v>1</v>
      </c>
      <c r="BS31" s="60">
        <v>1</v>
      </c>
      <c r="BT31" s="60">
        <v>1</v>
      </c>
      <c r="BU31" s="60">
        <v>1</v>
      </c>
      <c r="BV31" s="60">
        <v>15</v>
      </c>
    </row>
    <row r="32" spans="1:74" s="14" customFormat="1">
      <c r="A32" s="14">
        <v>23</v>
      </c>
      <c r="B32" s="14">
        <v>5</v>
      </c>
      <c r="C32" s="14">
        <v>2.8312500000029104</v>
      </c>
      <c r="D32" s="14">
        <v>0</v>
      </c>
      <c r="E32" s="14">
        <v>5</v>
      </c>
      <c r="F32" s="14">
        <v>1</v>
      </c>
      <c r="G32" s="14">
        <v>0</v>
      </c>
      <c r="H32" s="14">
        <v>0</v>
      </c>
      <c r="I32" s="14">
        <v>0</v>
      </c>
      <c r="J32" s="14">
        <v>0</v>
      </c>
      <c r="K32" s="14">
        <v>4</v>
      </c>
      <c r="L32" s="73">
        <v>5.8000000000000003E-2</v>
      </c>
      <c r="M32" s="14">
        <v>2</v>
      </c>
      <c r="N32" s="14">
        <v>2</v>
      </c>
      <c r="O32" s="14">
        <v>2</v>
      </c>
      <c r="P32" s="14">
        <v>2</v>
      </c>
      <c r="Q32" s="14">
        <v>1</v>
      </c>
      <c r="R32" s="14">
        <v>2</v>
      </c>
      <c r="S32" s="14">
        <v>2</v>
      </c>
      <c r="T32" s="14">
        <v>1</v>
      </c>
      <c r="U32" s="14">
        <v>1</v>
      </c>
      <c r="V32" s="14">
        <v>1</v>
      </c>
      <c r="W32" s="14">
        <v>1</v>
      </c>
      <c r="X32" s="14">
        <v>50</v>
      </c>
      <c r="Y32" s="14">
        <f>X32-[1]Admission!DA343</f>
        <v>0</v>
      </c>
      <c r="Z32" s="14">
        <v>3</v>
      </c>
      <c r="AA32" s="14">
        <v>1</v>
      </c>
      <c r="AB32" s="14">
        <v>1</v>
      </c>
      <c r="AC32" s="14">
        <v>1</v>
      </c>
      <c r="AD32" s="14">
        <v>1</v>
      </c>
      <c r="AE32" s="14">
        <v>1</v>
      </c>
      <c r="AF32" s="14">
        <v>1</v>
      </c>
      <c r="AG32" s="14">
        <f t="shared" si="0"/>
        <v>6</v>
      </c>
      <c r="AH32" s="14">
        <f>AG32-[1]Admission!DO343</f>
        <v>0</v>
      </c>
      <c r="AI32" s="14">
        <v>1</v>
      </c>
      <c r="AJ32" s="14">
        <v>1</v>
      </c>
      <c r="AK32" s="14">
        <v>1</v>
      </c>
      <c r="AL32" s="14">
        <v>1</v>
      </c>
      <c r="AM32" s="14">
        <v>1</v>
      </c>
      <c r="AN32" s="14">
        <v>1</v>
      </c>
      <c r="AO32" s="14">
        <v>1</v>
      </c>
      <c r="AP32" s="14">
        <v>1</v>
      </c>
      <c r="AQ32" s="14">
        <f t="shared" si="1"/>
        <v>8</v>
      </c>
      <c r="AR32" s="14">
        <f>AQ32-[1]Admission!EH343</f>
        <v>4</v>
      </c>
      <c r="AS32" s="14">
        <v>1</v>
      </c>
      <c r="AT32" s="14">
        <v>1</v>
      </c>
      <c r="AU32" s="14">
        <f>SUM(AS32:AT32)</f>
        <v>2</v>
      </c>
      <c r="AV32" s="14">
        <f>AU32-[1]Admission!EL343</f>
        <v>0</v>
      </c>
      <c r="AW32" s="14">
        <v>5</v>
      </c>
      <c r="AX32" s="14">
        <v>5</v>
      </c>
      <c r="AY32" s="14">
        <v>5</v>
      </c>
      <c r="AZ32" s="14">
        <v>5</v>
      </c>
      <c r="BA32" s="14">
        <f t="shared" si="3"/>
        <v>20</v>
      </c>
      <c r="BB32" s="14">
        <f>BA32-[1]Admission!EQ343</f>
        <v>0</v>
      </c>
      <c r="BC32" s="14">
        <v>4</v>
      </c>
      <c r="BD32" s="14">
        <v>4</v>
      </c>
      <c r="BE32" s="14">
        <v>4</v>
      </c>
      <c r="BF32" s="14">
        <f>SUM(BC32:BE32)</f>
        <v>12</v>
      </c>
      <c r="BG32" s="60">
        <v>1</v>
      </c>
      <c r="BH32" s="60">
        <v>1</v>
      </c>
      <c r="BI32" s="60">
        <v>0</v>
      </c>
      <c r="BJ32" s="60">
        <v>1</v>
      </c>
      <c r="BK32" s="60">
        <v>1</v>
      </c>
      <c r="BL32" s="60">
        <v>1</v>
      </c>
      <c r="BM32" s="60">
        <v>1</v>
      </c>
      <c r="BN32" s="60">
        <v>1</v>
      </c>
      <c r="BO32" s="60">
        <v>1</v>
      </c>
      <c r="BP32" s="60">
        <v>1</v>
      </c>
      <c r="BQ32" s="60">
        <v>1</v>
      </c>
      <c r="BR32" s="60">
        <v>1</v>
      </c>
      <c r="BS32" s="60">
        <v>1</v>
      </c>
      <c r="BT32" s="60">
        <v>1</v>
      </c>
      <c r="BU32" s="60">
        <v>1</v>
      </c>
      <c r="BV32" s="60">
        <v>14</v>
      </c>
    </row>
    <row r="33" spans="1:74" s="14" customFormat="1">
      <c r="A33" s="14">
        <v>24</v>
      </c>
      <c r="B33" s="14">
        <v>8</v>
      </c>
      <c r="C33" s="14">
        <v>6.0479166666700621</v>
      </c>
      <c r="D33" s="14">
        <v>0</v>
      </c>
      <c r="E33" s="14">
        <v>5</v>
      </c>
      <c r="F33" s="14">
        <v>5</v>
      </c>
      <c r="G33" s="14">
        <v>0</v>
      </c>
      <c r="H33" s="14">
        <v>0</v>
      </c>
      <c r="I33" s="14">
        <v>0</v>
      </c>
      <c r="J33" s="14">
        <v>0</v>
      </c>
      <c r="K33" s="14">
        <v>7</v>
      </c>
      <c r="L33" s="73">
        <v>0.22800000000000001</v>
      </c>
      <c r="BG33" s="60"/>
      <c r="BH33" s="60"/>
      <c r="BI33" s="60"/>
      <c r="BJ33" s="60"/>
      <c r="BK33" s="60"/>
      <c r="BL33" s="60"/>
      <c r="BM33" s="60"/>
      <c r="BN33" s="60"/>
      <c r="BO33" s="60"/>
      <c r="BP33" s="60"/>
      <c r="BQ33" s="60"/>
      <c r="BR33" s="60"/>
      <c r="BS33" s="60"/>
      <c r="BT33" s="60"/>
      <c r="BU33" s="60"/>
      <c r="BV33" s="60"/>
    </row>
    <row r="34" spans="1:74" s="14" customFormat="1">
      <c r="A34" s="14">
        <v>25</v>
      </c>
      <c r="B34" s="14">
        <v>4</v>
      </c>
      <c r="C34" s="14">
        <v>2.7222222222189885</v>
      </c>
      <c r="D34" s="14">
        <v>0</v>
      </c>
      <c r="E34" s="14">
        <v>4</v>
      </c>
      <c r="F34" s="14">
        <v>1</v>
      </c>
      <c r="G34" s="14">
        <v>0</v>
      </c>
      <c r="H34" s="14">
        <v>0</v>
      </c>
      <c r="I34" s="14">
        <v>0</v>
      </c>
      <c r="J34" s="14">
        <v>1</v>
      </c>
      <c r="K34" s="14">
        <v>1</v>
      </c>
      <c r="L34" s="73">
        <v>5.7999999999999996E-2</v>
      </c>
      <c r="M34" s="14">
        <v>2</v>
      </c>
      <c r="N34" s="14">
        <v>2</v>
      </c>
      <c r="O34" s="14">
        <v>2</v>
      </c>
      <c r="P34" s="14">
        <v>2</v>
      </c>
      <c r="Q34" s="14">
        <v>2</v>
      </c>
      <c r="R34" s="14">
        <v>2</v>
      </c>
      <c r="S34" s="14">
        <v>1</v>
      </c>
      <c r="T34" s="14">
        <v>1</v>
      </c>
      <c r="U34" s="14">
        <v>1</v>
      </c>
      <c r="V34" s="14">
        <v>1</v>
      </c>
      <c r="W34" s="14">
        <v>1</v>
      </c>
      <c r="X34" s="14">
        <v>100</v>
      </c>
      <c r="Y34" s="14">
        <f>X34-[1]Admission!DA265</f>
        <v>10</v>
      </c>
      <c r="Z34" s="14">
        <v>1</v>
      </c>
      <c r="AA34" s="14">
        <v>1</v>
      </c>
      <c r="AB34" s="14">
        <v>1</v>
      </c>
      <c r="AC34" s="14">
        <v>1</v>
      </c>
      <c r="AD34" s="14">
        <v>1</v>
      </c>
      <c r="AE34" s="14">
        <v>1</v>
      </c>
      <c r="AF34" s="14">
        <v>1</v>
      </c>
      <c r="AG34" s="14">
        <f t="shared" ref="AG34:AG44" si="5">SUM(AA34:AF34)</f>
        <v>6</v>
      </c>
      <c r="AH34" s="14">
        <f>AG34-[1]Admission!DO265</f>
        <v>0</v>
      </c>
      <c r="AI34" s="14">
        <v>1</v>
      </c>
      <c r="AJ34" s="14">
        <v>1</v>
      </c>
      <c r="AK34" s="14">
        <v>1</v>
      </c>
      <c r="AL34" s="14">
        <v>1</v>
      </c>
      <c r="AM34" s="14">
        <v>1</v>
      </c>
      <c r="AN34" s="14">
        <v>1</v>
      </c>
      <c r="AO34" s="14">
        <v>1</v>
      </c>
      <c r="AP34" s="14">
        <v>1</v>
      </c>
      <c r="AQ34" s="14">
        <f t="shared" ref="AQ34:AQ44" si="6">SUM(AI34:AP34)</f>
        <v>8</v>
      </c>
      <c r="AR34" s="14">
        <f>AQ34-[1]Admission!EH265</f>
        <v>0</v>
      </c>
      <c r="AS34" s="14">
        <v>0</v>
      </c>
      <c r="AT34" s="14">
        <v>0</v>
      </c>
      <c r="AU34" s="14">
        <f t="shared" ref="AU34:AU44" si="7">SUM(AS34:AT34)</f>
        <v>0</v>
      </c>
      <c r="AV34" s="14">
        <f>AU34-[1]Admission!EL265</f>
        <v>0</v>
      </c>
      <c r="AW34" s="14">
        <v>5</v>
      </c>
      <c r="AX34" s="14">
        <v>5</v>
      </c>
      <c r="AY34" s="14">
        <v>5</v>
      </c>
      <c r="AZ34" s="14">
        <v>5</v>
      </c>
      <c r="BA34" s="14">
        <f t="shared" ref="BA34:BA44" si="8">SUM(AW34:AZ34)</f>
        <v>20</v>
      </c>
      <c r="BB34" s="14">
        <f>BA34-[1]Admission!EQ265</f>
        <v>0</v>
      </c>
      <c r="BC34" s="14">
        <v>4</v>
      </c>
      <c r="BD34" s="14">
        <v>4</v>
      </c>
      <c r="BE34" s="14">
        <v>4</v>
      </c>
      <c r="BF34" s="14">
        <f t="shared" ref="BF34:BF44" si="9">SUM(BC34:BE34)</f>
        <v>12</v>
      </c>
      <c r="BG34" s="60">
        <v>1</v>
      </c>
      <c r="BH34" s="60">
        <v>1</v>
      </c>
      <c r="BI34" s="60">
        <v>1</v>
      </c>
      <c r="BJ34" s="60">
        <v>1</v>
      </c>
      <c r="BK34" s="60">
        <v>1</v>
      </c>
      <c r="BL34" s="60">
        <v>1</v>
      </c>
      <c r="BM34" s="60">
        <v>1</v>
      </c>
      <c r="BN34" s="60">
        <v>1</v>
      </c>
      <c r="BO34" s="60">
        <v>1</v>
      </c>
      <c r="BP34" s="60">
        <v>1</v>
      </c>
      <c r="BQ34" s="60">
        <v>1</v>
      </c>
      <c r="BR34" s="60">
        <v>1</v>
      </c>
      <c r="BS34" s="60">
        <v>1</v>
      </c>
      <c r="BT34" s="60">
        <v>1</v>
      </c>
      <c r="BU34" s="60">
        <v>1</v>
      </c>
      <c r="BV34" s="60">
        <v>15</v>
      </c>
    </row>
    <row r="35" spans="1:74" s="14" customFormat="1">
      <c r="A35" s="14">
        <v>26</v>
      </c>
      <c r="B35" s="14">
        <v>4</v>
      </c>
      <c r="C35" s="14">
        <v>3.0368055555518367</v>
      </c>
      <c r="D35" s="14">
        <v>0</v>
      </c>
      <c r="E35" s="14">
        <v>2</v>
      </c>
      <c r="F35" s="14">
        <v>1</v>
      </c>
      <c r="G35" s="14">
        <v>0</v>
      </c>
      <c r="H35" s="14">
        <v>0</v>
      </c>
      <c r="I35" s="14">
        <v>0</v>
      </c>
      <c r="J35" s="14">
        <v>1</v>
      </c>
      <c r="K35" s="14">
        <v>1</v>
      </c>
      <c r="L35" s="71">
        <v>5.8000000000000003E-2</v>
      </c>
      <c r="M35" s="14">
        <v>2</v>
      </c>
      <c r="N35" s="14">
        <v>2</v>
      </c>
      <c r="O35" s="14">
        <v>2</v>
      </c>
      <c r="P35" s="14">
        <v>2</v>
      </c>
      <c r="Q35" s="14">
        <v>2</v>
      </c>
      <c r="R35" s="14">
        <v>2</v>
      </c>
      <c r="S35" s="14">
        <v>3</v>
      </c>
      <c r="T35" s="14">
        <v>1</v>
      </c>
      <c r="U35" s="14">
        <v>2</v>
      </c>
      <c r="V35" s="14">
        <v>2</v>
      </c>
      <c r="W35" s="14">
        <v>1</v>
      </c>
      <c r="X35" s="14">
        <v>70</v>
      </c>
      <c r="Y35" s="14">
        <f>X35-[1]Admission!DA104</f>
        <v>50</v>
      </c>
      <c r="Z35" s="14">
        <v>3</v>
      </c>
      <c r="AA35" s="14">
        <v>1</v>
      </c>
      <c r="AB35" s="14">
        <v>1</v>
      </c>
      <c r="AC35" s="14">
        <v>1</v>
      </c>
      <c r="AD35" s="14">
        <v>1</v>
      </c>
      <c r="AE35" s="14">
        <v>1</v>
      </c>
      <c r="AF35" s="14">
        <v>1</v>
      </c>
      <c r="AG35" s="14">
        <f t="shared" si="5"/>
        <v>6</v>
      </c>
      <c r="AH35" s="14">
        <f>AG35-[1]Admission!DO104</f>
        <v>0</v>
      </c>
      <c r="AI35" s="14">
        <v>1</v>
      </c>
      <c r="AJ35" s="14">
        <v>1</v>
      </c>
      <c r="AK35" s="14">
        <v>1</v>
      </c>
      <c r="AL35" s="14">
        <v>1</v>
      </c>
      <c r="AM35" s="14">
        <v>1</v>
      </c>
      <c r="AN35" s="14">
        <v>1</v>
      </c>
      <c r="AO35" s="14">
        <v>1</v>
      </c>
      <c r="AP35" s="14">
        <v>1</v>
      </c>
      <c r="AQ35" s="14">
        <f t="shared" si="6"/>
        <v>8</v>
      </c>
      <c r="AR35" s="14">
        <f>AQ35-[1]Admission!EH104</f>
        <v>0</v>
      </c>
      <c r="AS35" s="14">
        <v>2</v>
      </c>
      <c r="AT35" s="14">
        <v>0</v>
      </c>
      <c r="AU35" s="14">
        <f t="shared" si="7"/>
        <v>2</v>
      </c>
      <c r="AV35" s="14">
        <f>AU35-[1]Admission!EL104</f>
        <v>-1</v>
      </c>
      <c r="AW35" s="14">
        <v>5</v>
      </c>
      <c r="AX35" s="14">
        <v>5</v>
      </c>
      <c r="AY35" s="14">
        <v>3</v>
      </c>
      <c r="AZ35" s="14">
        <v>2</v>
      </c>
      <c r="BA35" s="14">
        <f t="shared" si="8"/>
        <v>15</v>
      </c>
      <c r="BB35" s="14">
        <f>BA35-[1]Admission!EQ104</f>
        <v>0</v>
      </c>
      <c r="BC35" s="14">
        <v>4</v>
      </c>
      <c r="BD35" s="14">
        <v>4</v>
      </c>
      <c r="BE35" s="14">
        <v>4</v>
      </c>
      <c r="BF35" s="14">
        <f t="shared" si="9"/>
        <v>12</v>
      </c>
      <c r="BG35" s="60">
        <v>1</v>
      </c>
      <c r="BH35" s="60">
        <v>1</v>
      </c>
      <c r="BI35" s="60">
        <v>1</v>
      </c>
      <c r="BJ35" s="60">
        <v>1</v>
      </c>
      <c r="BK35" s="60">
        <v>1</v>
      </c>
      <c r="BL35" s="60">
        <v>1</v>
      </c>
      <c r="BM35" s="60">
        <v>1</v>
      </c>
      <c r="BN35" s="60">
        <v>1</v>
      </c>
      <c r="BO35" s="60">
        <v>1</v>
      </c>
      <c r="BP35" s="60">
        <v>1</v>
      </c>
      <c r="BQ35" s="60">
        <v>1</v>
      </c>
      <c r="BR35" s="60">
        <v>1</v>
      </c>
      <c r="BS35" s="60">
        <v>1</v>
      </c>
      <c r="BT35" s="60">
        <v>1</v>
      </c>
      <c r="BU35" s="60">
        <v>1</v>
      </c>
      <c r="BV35" s="60">
        <v>15</v>
      </c>
    </row>
    <row r="36" spans="1:74" s="14" customFormat="1">
      <c r="A36" s="14">
        <v>27</v>
      </c>
      <c r="B36" s="14">
        <v>5</v>
      </c>
      <c r="C36" s="14">
        <v>3.9131944444452529</v>
      </c>
      <c r="D36" s="14">
        <v>0</v>
      </c>
      <c r="E36" s="14">
        <v>1</v>
      </c>
      <c r="F36" s="14">
        <v>1</v>
      </c>
      <c r="G36" s="14">
        <v>0</v>
      </c>
      <c r="H36" s="14">
        <v>0</v>
      </c>
      <c r="I36" s="14">
        <v>0</v>
      </c>
      <c r="J36" s="14">
        <v>0</v>
      </c>
      <c r="K36" s="14">
        <v>3</v>
      </c>
      <c r="L36" s="71">
        <v>5.8000000000000003E-2</v>
      </c>
      <c r="M36" s="14">
        <v>2</v>
      </c>
      <c r="N36" s="14">
        <v>2</v>
      </c>
      <c r="O36" s="14">
        <v>2</v>
      </c>
      <c r="P36" s="14">
        <v>2</v>
      </c>
      <c r="Q36" s="14">
        <v>2</v>
      </c>
      <c r="R36" s="14">
        <v>2</v>
      </c>
      <c r="S36" s="14">
        <v>1</v>
      </c>
      <c r="T36" s="14">
        <v>1</v>
      </c>
      <c r="U36" s="14">
        <v>2</v>
      </c>
      <c r="V36" s="14">
        <v>1</v>
      </c>
      <c r="W36" s="14">
        <v>1</v>
      </c>
      <c r="X36" s="14">
        <v>90</v>
      </c>
      <c r="Y36" s="14">
        <f>X36-[1]Admission!DA138</f>
        <v>0</v>
      </c>
      <c r="Z36" s="14">
        <v>2</v>
      </c>
      <c r="AA36" s="14">
        <v>1</v>
      </c>
      <c r="AB36" s="14">
        <v>1</v>
      </c>
      <c r="AC36" s="14">
        <v>1</v>
      </c>
      <c r="AD36" s="14">
        <v>1</v>
      </c>
      <c r="AE36" s="14">
        <v>1</v>
      </c>
      <c r="AF36" s="14">
        <v>1</v>
      </c>
      <c r="AG36" s="14">
        <f t="shared" si="5"/>
        <v>6</v>
      </c>
      <c r="AH36" s="14">
        <f>AG36-[1]Admission!DO138</f>
        <v>0</v>
      </c>
      <c r="AI36" s="14">
        <v>1</v>
      </c>
      <c r="AJ36" s="14">
        <v>0</v>
      </c>
      <c r="AK36" s="14">
        <v>0</v>
      </c>
      <c r="AL36" s="14">
        <v>0</v>
      </c>
      <c r="AM36" s="14">
        <v>0</v>
      </c>
      <c r="AN36" s="14">
        <v>1</v>
      </c>
      <c r="AO36" s="14">
        <v>1</v>
      </c>
      <c r="AP36" s="14">
        <v>1</v>
      </c>
      <c r="AQ36" s="14">
        <f t="shared" si="6"/>
        <v>4</v>
      </c>
      <c r="AR36" s="14">
        <f>AQ36-[1]Admission!EH138</f>
        <v>0</v>
      </c>
      <c r="AS36" s="14">
        <v>0</v>
      </c>
      <c r="AT36" s="14">
        <v>0</v>
      </c>
      <c r="AU36" s="14">
        <f t="shared" si="7"/>
        <v>0</v>
      </c>
      <c r="AV36" s="14">
        <f>AU36-[1]Admission!EL138</f>
        <v>0</v>
      </c>
      <c r="AW36" s="14">
        <v>5</v>
      </c>
      <c r="AX36" s="14">
        <v>5</v>
      </c>
      <c r="AY36" s="14">
        <v>5</v>
      </c>
      <c r="AZ36" s="14">
        <v>5</v>
      </c>
      <c r="BA36" s="14">
        <f t="shared" si="8"/>
        <v>20</v>
      </c>
      <c r="BB36" s="14">
        <f>BA36-[1]Admission!EQ138</f>
        <v>0</v>
      </c>
      <c r="BC36" s="14">
        <v>4</v>
      </c>
      <c r="BD36" s="14">
        <v>4</v>
      </c>
      <c r="BE36" s="14">
        <v>4</v>
      </c>
      <c r="BF36" s="14">
        <f t="shared" si="9"/>
        <v>12</v>
      </c>
      <c r="BG36" s="60">
        <v>1</v>
      </c>
      <c r="BH36" s="60">
        <v>1</v>
      </c>
      <c r="BI36" s="60">
        <v>1</v>
      </c>
      <c r="BJ36" s="60">
        <v>1</v>
      </c>
      <c r="BK36" s="60">
        <v>1</v>
      </c>
      <c r="BL36" s="60">
        <v>1</v>
      </c>
      <c r="BM36" s="60">
        <v>1</v>
      </c>
      <c r="BN36" s="60">
        <v>1</v>
      </c>
      <c r="BO36" s="60">
        <v>1</v>
      </c>
      <c r="BP36" s="60">
        <v>1</v>
      </c>
      <c r="BQ36" s="60">
        <v>1</v>
      </c>
      <c r="BR36" s="60">
        <v>1</v>
      </c>
      <c r="BS36" s="60">
        <v>1</v>
      </c>
      <c r="BT36" s="60">
        <v>1</v>
      </c>
      <c r="BU36" s="60">
        <v>0</v>
      </c>
      <c r="BV36" s="60">
        <v>14</v>
      </c>
    </row>
    <row r="37" spans="1:74" s="14" customFormat="1">
      <c r="A37" s="14">
        <v>28</v>
      </c>
      <c r="B37" s="14">
        <v>4</v>
      </c>
      <c r="C37" s="14">
        <v>2.5194444444423425</v>
      </c>
      <c r="D37" s="14">
        <v>0</v>
      </c>
      <c r="E37" s="14">
        <v>1</v>
      </c>
      <c r="F37" s="14">
        <v>1</v>
      </c>
      <c r="G37" s="14">
        <v>2</v>
      </c>
      <c r="H37" s="14">
        <v>0</v>
      </c>
      <c r="I37" s="14">
        <v>0</v>
      </c>
      <c r="J37" s="14">
        <v>1</v>
      </c>
      <c r="K37" s="14">
        <v>3</v>
      </c>
      <c r="L37" s="14">
        <v>5.8</v>
      </c>
      <c r="M37" s="14">
        <v>2</v>
      </c>
      <c r="N37" s="14">
        <v>2</v>
      </c>
      <c r="O37" s="14">
        <v>2</v>
      </c>
      <c r="P37" s="14">
        <v>2</v>
      </c>
      <c r="Q37" s="14">
        <v>2</v>
      </c>
      <c r="R37" s="14">
        <v>2</v>
      </c>
      <c r="S37" s="14">
        <v>4</v>
      </c>
      <c r="T37" s="14">
        <v>4</v>
      </c>
      <c r="U37" s="14">
        <v>4</v>
      </c>
      <c r="V37" s="14">
        <v>1</v>
      </c>
      <c r="W37" s="14">
        <v>1</v>
      </c>
      <c r="X37" s="14">
        <v>10</v>
      </c>
      <c r="Y37" s="14">
        <f>X37-[1]Admission!DA73</f>
        <v>-25</v>
      </c>
      <c r="Z37" s="14">
        <v>3</v>
      </c>
      <c r="AA37" s="14">
        <v>1</v>
      </c>
      <c r="AB37" s="14">
        <v>1</v>
      </c>
      <c r="AC37" s="14">
        <v>1</v>
      </c>
      <c r="AD37" s="14">
        <v>1</v>
      </c>
      <c r="AE37" s="14">
        <v>0</v>
      </c>
      <c r="AF37" s="14">
        <v>0</v>
      </c>
      <c r="AG37" s="14">
        <f t="shared" si="5"/>
        <v>4</v>
      </c>
      <c r="AH37" s="14">
        <f>AG37-[1]Admission!DO73</f>
        <v>4</v>
      </c>
      <c r="AI37" s="14">
        <v>0</v>
      </c>
      <c r="AJ37" s="14">
        <v>0</v>
      </c>
      <c r="AK37" s="14">
        <v>0</v>
      </c>
      <c r="AL37" s="14">
        <v>0</v>
      </c>
      <c r="AM37" s="14">
        <v>0</v>
      </c>
      <c r="AN37" s="14">
        <v>0</v>
      </c>
      <c r="AO37" s="14">
        <v>0</v>
      </c>
      <c r="AP37" s="14">
        <v>0</v>
      </c>
      <c r="AQ37" s="14">
        <f t="shared" si="6"/>
        <v>0</v>
      </c>
      <c r="AR37" s="14">
        <f>AQ37-[1]Admission!EH73</f>
        <v>0</v>
      </c>
      <c r="AS37" s="14">
        <v>3</v>
      </c>
      <c r="AT37" s="14">
        <v>0</v>
      </c>
      <c r="AU37" s="14">
        <f t="shared" si="7"/>
        <v>3</v>
      </c>
      <c r="AV37" s="14">
        <f>AU37-[1]Admission!EL73</f>
        <v>0</v>
      </c>
      <c r="AW37" s="14">
        <v>5</v>
      </c>
      <c r="AX37" s="14">
        <v>5</v>
      </c>
      <c r="AY37" s="14">
        <v>5</v>
      </c>
      <c r="AZ37" s="14">
        <v>5</v>
      </c>
      <c r="BA37" s="14">
        <f t="shared" si="8"/>
        <v>20</v>
      </c>
      <c r="BB37" s="14">
        <f>BA37-[1]Admission!EQ73</f>
        <v>0</v>
      </c>
      <c r="BC37" s="14">
        <v>1</v>
      </c>
      <c r="BD37" s="14">
        <v>1</v>
      </c>
      <c r="BE37" s="14">
        <v>1</v>
      </c>
      <c r="BF37" s="14">
        <f t="shared" si="9"/>
        <v>3</v>
      </c>
      <c r="BG37" s="60">
        <v>1</v>
      </c>
      <c r="BH37" s="60">
        <v>1</v>
      </c>
      <c r="BI37" s="60">
        <v>0</v>
      </c>
      <c r="BJ37" s="60">
        <v>1</v>
      </c>
      <c r="BK37" s="60">
        <v>1</v>
      </c>
      <c r="BL37" s="60">
        <v>1</v>
      </c>
      <c r="BM37" s="60">
        <v>1</v>
      </c>
      <c r="BN37" s="60">
        <v>1</v>
      </c>
      <c r="BO37" s="60">
        <v>1</v>
      </c>
      <c r="BP37" s="60">
        <v>0</v>
      </c>
      <c r="BQ37" s="60">
        <v>1</v>
      </c>
      <c r="BR37" s="60">
        <v>1</v>
      </c>
      <c r="BS37" s="60">
        <v>1</v>
      </c>
      <c r="BT37" s="60">
        <v>1</v>
      </c>
      <c r="BU37" s="60">
        <v>1</v>
      </c>
      <c r="BV37" s="60">
        <v>13</v>
      </c>
    </row>
    <row r="38" spans="1:74" s="14" customFormat="1">
      <c r="A38" s="14">
        <v>29</v>
      </c>
      <c r="B38" s="14">
        <v>4</v>
      </c>
      <c r="C38" s="14">
        <v>2.8090277777810115</v>
      </c>
      <c r="D38" s="14">
        <v>0</v>
      </c>
      <c r="E38" s="14">
        <v>2</v>
      </c>
      <c r="F38" s="14">
        <v>1</v>
      </c>
      <c r="G38" s="14">
        <v>0</v>
      </c>
      <c r="H38" s="14">
        <v>0</v>
      </c>
      <c r="I38" s="14">
        <v>0</v>
      </c>
      <c r="J38" s="14">
        <v>0</v>
      </c>
      <c r="K38" s="14">
        <v>1</v>
      </c>
      <c r="L38" s="73">
        <v>5.8000000000000003E-2</v>
      </c>
      <c r="M38" s="14">
        <v>2</v>
      </c>
      <c r="N38" s="14">
        <v>2</v>
      </c>
      <c r="O38" s="14">
        <v>2</v>
      </c>
      <c r="P38" s="14">
        <v>2</v>
      </c>
      <c r="Q38" s="14">
        <v>2</v>
      </c>
      <c r="R38" s="14">
        <v>2</v>
      </c>
      <c r="S38" s="14">
        <v>1</v>
      </c>
      <c r="T38" s="14">
        <v>1</v>
      </c>
      <c r="U38" s="14">
        <v>1</v>
      </c>
      <c r="V38" s="14">
        <v>1</v>
      </c>
      <c r="W38" s="14">
        <v>1</v>
      </c>
      <c r="X38" s="14">
        <v>100</v>
      </c>
      <c r="Y38" s="14">
        <f>X38-[1]Admission!DA421</f>
        <v>0</v>
      </c>
      <c r="Z38" s="14">
        <v>3</v>
      </c>
      <c r="AA38" s="14">
        <v>1</v>
      </c>
      <c r="AB38" s="14">
        <v>1</v>
      </c>
      <c r="AC38" s="14">
        <v>1</v>
      </c>
      <c r="AD38" s="14">
        <v>1</v>
      </c>
      <c r="AE38" s="14">
        <v>1</v>
      </c>
      <c r="AF38" s="14">
        <v>1</v>
      </c>
      <c r="AG38" s="14">
        <f t="shared" si="5"/>
        <v>6</v>
      </c>
      <c r="AH38" s="14">
        <f>AG38-[1]Admission!DO421</f>
        <v>0</v>
      </c>
      <c r="AI38" s="14">
        <v>1</v>
      </c>
      <c r="AJ38" s="14">
        <v>1</v>
      </c>
      <c r="AK38" s="14">
        <v>1</v>
      </c>
      <c r="AL38" s="14">
        <v>1</v>
      </c>
      <c r="AM38" s="14">
        <v>1</v>
      </c>
      <c r="AN38" s="14">
        <v>1</v>
      </c>
      <c r="AO38" s="14">
        <v>1</v>
      </c>
      <c r="AP38" s="14">
        <v>1</v>
      </c>
      <c r="AQ38" s="14">
        <f t="shared" si="6"/>
        <v>8</v>
      </c>
      <c r="AR38" s="14">
        <f>AQ38-[1]Admission!EH421</f>
        <v>0</v>
      </c>
      <c r="AS38" s="14">
        <v>0</v>
      </c>
      <c r="AT38" s="14">
        <v>0</v>
      </c>
      <c r="AU38" s="14">
        <f t="shared" si="7"/>
        <v>0</v>
      </c>
      <c r="AV38" s="14">
        <f>AU38-[1]Admission!EL421</f>
        <v>0</v>
      </c>
      <c r="AW38" s="14">
        <v>5</v>
      </c>
      <c r="AX38" s="14">
        <v>5</v>
      </c>
      <c r="AY38" s="14">
        <v>5</v>
      </c>
      <c r="AZ38" s="14">
        <v>5</v>
      </c>
      <c r="BA38" s="14">
        <f t="shared" si="8"/>
        <v>20</v>
      </c>
      <c r="BB38" s="14">
        <f>BA38-[1]Admission!EQ421</f>
        <v>0</v>
      </c>
      <c r="BC38" s="14">
        <v>4</v>
      </c>
      <c r="BD38" s="14">
        <v>4</v>
      </c>
      <c r="BE38" s="14">
        <v>4</v>
      </c>
      <c r="BF38" s="14">
        <f t="shared" si="9"/>
        <v>12</v>
      </c>
      <c r="BG38" s="14">
        <v>1</v>
      </c>
      <c r="BH38" s="14">
        <v>1</v>
      </c>
      <c r="BI38" s="14">
        <v>1</v>
      </c>
      <c r="BJ38" s="14">
        <v>1</v>
      </c>
      <c r="BK38" s="14">
        <v>1</v>
      </c>
      <c r="BL38" s="14">
        <v>1</v>
      </c>
      <c r="BM38" s="14">
        <v>1</v>
      </c>
      <c r="BN38" s="14">
        <v>1</v>
      </c>
      <c r="BO38" s="14">
        <v>1</v>
      </c>
      <c r="BP38" s="14">
        <v>1</v>
      </c>
      <c r="BQ38" s="14">
        <v>1</v>
      </c>
      <c r="BR38" s="14">
        <v>1</v>
      </c>
      <c r="BS38" s="14">
        <v>1</v>
      </c>
      <c r="BT38" s="14">
        <v>1</v>
      </c>
      <c r="BU38" s="14">
        <v>1</v>
      </c>
      <c r="BV38" s="14">
        <v>15</v>
      </c>
    </row>
    <row r="39" spans="1:74" s="14" customFormat="1">
      <c r="A39" s="14">
        <v>30</v>
      </c>
      <c r="B39" s="14">
        <v>6</v>
      </c>
      <c r="C39" s="14">
        <v>4.734722222223354</v>
      </c>
      <c r="D39" s="14">
        <v>0</v>
      </c>
      <c r="E39" s="14">
        <v>1</v>
      </c>
      <c r="F39" s="14">
        <v>5</v>
      </c>
      <c r="G39" s="14">
        <v>0</v>
      </c>
      <c r="H39" s="14">
        <v>0</v>
      </c>
      <c r="I39" s="14">
        <v>0</v>
      </c>
      <c r="J39" s="14">
        <v>1</v>
      </c>
      <c r="K39" s="14">
        <v>6</v>
      </c>
      <c r="L39" s="73">
        <v>0.11899999999999999</v>
      </c>
      <c r="M39" s="14">
        <v>2</v>
      </c>
      <c r="N39" s="14">
        <v>2</v>
      </c>
      <c r="O39" s="14">
        <v>2</v>
      </c>
      <c r="P39" s="14">
        <v>2</v>
      </c>
      <c r="Q39" s="14">
        <v>2</v>
      </c>
      <c r="R39" s="14">
        <v>2</v>
      </c>
      <c r="S39" s="14">
        <v>5</v>
      </c>
      <c r="T39" s="14">
        <v>5</v>
      </c>
      <c r="U39" s="14">
        <v>5</v>
      </c>
      <c r="V39" s="14">
        <v>2</v>
      </c>
      <c r="W39" s="14">
        <v>2</v>
      </c>
      <c r="X39" s="14">
        <v>30</v>
      </c>
      <c r="Y39" s="14">
        <f>X39-[1]Admission!DA344</f>
        <v>10</v>
      </c>
      <c r="Z39" s="14">
        <v>4</v>
      </c>
      <c r="AA39" s="14">
        <v>0</v>
      </c>
      <c r="AB39" s="14">
        <v>0</v>
      </c>
      <c r="AC39" s="14">
        <v>0</v>
      </c>
      <c r="AD39" s="14">
        <v>0</v>
      </c>
      <c r="AE39" s="14">
        <v>0</v>
      </c>
      <c r="AF39" s="14">
        <v>0</v>
      </c>
      <c r="AG39" s="14">
        <f t="shared" si="5"/>
        <v>0</v>
      </c>
      <c r="AH39" s="14">
        <f>AG39-[1]Admission!DO344</f>
        <v>-1</v>
      </c>
      <c r="AI39" s="14">
        <v>0</v>
      </c>
      <c r="AJ39" s="14">
        <v>0</v>
      </c>
      <c r="AK39" s="14">
        <v>0</v>
      </c>
      <c r="AL39" s="14">
        <v>0</v>
      </c>
      <c r="AM39" s="14">
        <v>0</v>
      </c>
      <c r="AN39" s="14">
        <v>0</v>
      </c>
      <c r="AO39" s="14">
        <v>0</v>
      </c>
      <c r="AP39" s="14">
        <v>0</v>
      </c>
      <c r="AQ39" s="14">
        <f t="shared" si="6"/>
        <v>0</v>
      </c>
      <c r="AR39" s="14">
        <f>AQ39-[1]Admission!EH344</f>
        <v>0</v>
      </c>
      <c r="AS39" s="14">
        <v>2</v>
      </c>
      <c r="AT39" s="14">
        <v>2</v>
      </c>
      <c r="AU39" s="14">
        <f t="shared" si="7"/>
        <v>4</v>
      </c>
      <c r="AV39" s="14">
        <f>AU39-[1]Admission!EL344</f>
        <v>3</v>
      </c>
      <c r="AW39" s="14">
        <v>4</v>
      </c>
      <c r="AX39" s="14">
        <v>4</v>
      </c>
      <c r="AY39" s="14">
        <v>4</v>
      </c>
      <c r="AZ39" s="14">
        <v>4</v>
      </c>
      <c r="BA39" s="14">
        <f t="shared" si="8"/>
        <v>16</v>
      </c>
      <c r="BB39" s="14">
        <f>BA39-[1]Admission!EQ344</f>
        <v>-4</v>
      </c>
      <c r="BC39" s="14">
        <v>4</v>
      </c>
      <c r="BD39" s="14">
        <v>4</v>
      </c>
      <c r="BE39" s="14">
        <v>4</v>
      </c>
      <c r="BF39" s="14">
        <f t="shared" si="9"/>
        <v>12</v>
      </c>
      <c r="BG39" s="60">
        <v>1</v>
      </c>
      <c r="BH39" s="60">
        <v>1</v>
      </c>
      <c r="BI39" s="60">
        <v>1</v>
      </c>
      <c r="BJ39" s="60">
        <v>1</v>
      </c>
      <c r="BK39" s="60">
        <v>1</v>
      </c>
      <c r="BL39" s="60">
        <v>1</v>
      </c>
      <c r="BM39" s="60">
        <v>1</v>
      </c>
      <c r="BN39" s="60">
        <v>1</v>
      </c>
      <c r="BO39" s="60">
        <v>0</v>
      </c>
      <c r="BP39" s="60">
        <v>0</v>
      </c>
      <c r="BQ39" s="60">
        <v>1</v>
      </c>
      <c r="BR39" s="60">
        <v>1</v>
      </c>
      <c r="BS39" s="60">
        <v>1</v>
      </c>
      <c r="BT39" s="60">
        <v>1</v>
      </c>
      <c r="BU39" s="60">
        <v>1</v>
      </c>
      <c r="BV39" s="60">
        <v>13</v>
      </c>
    </row>
    <row r="40" spans="1:74" s="14" customFormat="1">
      <c r="A40" s="14">
        <v>31</v>
      </c>
      <c r="B40" s="14">
        <v>4</v>
      </c>
      <c r="C40" s="14">
        <v>2.8083333333343035</v>
      </c>
      <c r="D40" s="14">
        <v>1</v>
      </c>
      <c r="E40" s="14">
        <v>2</v>
      </c>
      <c r="F40" s="14">
        <v>1</v>
      </c>
      <c r="G40" s="14">
        <v>0</v>
      </c>
      <c r="H40" s="14">
        <v>0</v>
      </c>
      <c r="I40" s="14">
        <v>0</v>
      </c>
      <c r="J40" s="14">
        <v>0</v>
      </c>
      <c r="K40" s="14">
        <v>6</v>
      </c>
      <c r="L40" s="73">
        <v>0.11899999999999999</v>
      </c>
      <c r="M40" s="14">
        <v>2</v>
      </c>
      <c r="N40" s="14">
        <v>2</v>
      </c>
      <c r="O40" s="14">
        <v>2</v>
      </c>
      <c r="P40" s="14">
        <v>2</v>
      </c>
      <c r="Q40" s="14">
        <v>2</v>
      </c>
      <c r="R40" s="14">
        <v>2</v>
      </c>
      <c r="S40" s="14">
        <v>1</v>
      </c>
      <c r="T40" s="14">
        <v>1</v>
      </c>
      <c r="U40" s="14">
        <v>1</v>
      </c>
      <c r="V40" s="14">
        <v>2</v>
      </c>
      <c r="W40" s="14">
        <v>3</v>
      </c>
      <c r="X40" s="14">
        <v>40</v>
      </c>
      <c r="Y40" s="14">
        <f>X40-[1]Admission!DA284</f>
        <v>-10</v>
      </c>
      <c r="Z40" s="14">
        <v>5</v>
      </c>
      <c r="AA40" s="14">
        <v>1</v>
      </c>
      <c r="AB40" s="14">
        <v>1</v>
      </c>
      <c r="AC40" s="14">
        <v>1</v>
      </c>
      <c r="AD40" s="14">
        <v>1</v>
      </c>
      <c r="AE40" s="14">
        <v>1</v>
      </c>
      <c r="AF40" s="14">
        <v>1</v>
      </c>
      <c r="AG40" s="14">
        <f t="shared" si="5"/>
        <v>6</v>
      </c>
      <c r="AH40" s="14">
        <f>AG40-[1]Admission!DO284</f>
        <v>4</v>
      </c>
      <c r="AI40" s="14">
        <v>1</v>
      </c>
      <c r="AJ40" s="14">
        <v>0</v>
      </c>
      <c r="AK40" s="14">
        <v>0</v>
      </c>
      <c r="AL40" s="14">
        <v>0</v>
      </c>
      <c r="AM40" s="14">
        <v>0</v>
      </c>
      <c r="AN40" s="14">
        <v>0</v>
      </c>
      <c r="AO40" s="14">
        <v>0</v>
      </c>
      <c r="AP40" s="14">
        <v>1</v>
      </c>
      <c r="AQ40" s="14">
        <f t="shared" si="6"/>
        <v>2</v>
      </c>
      <c r="AR40" s="14">
        <f>AQ40-[1]Admission!EH284</f>
        <v>1</v>
      </c>
      <c r="AS40" s="14">
        <v>2</v>
      </c>
      <c r="AT40" s="14">
        <v>2</v>
      </c>
      <c r="AU40" s="14">
        <f t="shared" si="7"/>
        <v>4</v>
      </c>
      <c r="AV40" s="14">
        <f>AU40-[1]Admission!EL284</f>
        <v>1</v>
      </c>
      <c r="AW40" s="14">
        <v>5</v>
      </c>
      <c r="AX40" s="14">
        <v>5</v>
      </c>
      <c r="AY40" s="14">
        <v>5</v>
      </c>
      <c r="AZ40" s="14">
        <v>5</v>
      </c>
      <c r="BA40" s="14">
        <f t="shared" si="8"/>
        <v>20</v>
      </c>
      <c r="BB40" s="14">
        <f>BA40-[1]Admission!EQ284</f>
        <v>0</v>
      </c>
      <c r="BC40" s="14">
        <v>4</v>
      </c>
      <c r="BD40" s="14">
        <v>4</v>
      </c>
      <c r="BE40" s="14">
        <v>4</v>
      </c>
      <c r="BF40" s="14">
        <f t="shared" si="9"/>
        <v>12</v>
      </c>
      <c r="BG40" s="60">
        <v>1</v>
      </c>
      <c r="BH40" s="60">
        <v>1</v>
      </c>
      <c r="BI40" s="60">
        <v>1</v>
      </c>
      <c r="BJ40" s="60">
        <v>1</v>
      </c>
      <c r="BK40" s="60">
        <v>1</v>
      </c>
      <c r="BL40" s="60">
        <v>1</v>
      </c>
      <c r="BM40" s="60">
        <v>1</v>
      </c>
      <c r="BN40" s="60">
        <v>1</v>
      </c>
      <c r="BO40" s="60">
        <v>1</v>
      </c>
      <c r="BP40" s="60">
        <v>1</v>
      </c>
      <c r="BQ40" s="60">
        <v>1</v>
      </c>
      <c r="BR40" s="60">
        <v>1</v>
      </c>
      <c r="BS40" s="60">
        <v>1</v>
      </c>
      <c r="BT40" s="60">
        <v>0</v>
      </c>
      <c r="BU40" s="60">
        <v>1</v>
      </c>
      <c r="BV40" s="60">
        <v>14</v>
      </c>
    </row>
    <row r="41" spans="1:74" s="14" customFormat="1">
      <c r="A41" s="14">
        <v>32</v>
      </c>
      <c r="B41" s="14">
        <v>4</v>
      </c>
      <c r="C41" s="14">
        <v>2.7923611111109494</v>
      </c>
      <c r="D41" s="14">
        <v>0</v>
      </c>
      <c r="E41" s="14">
        <v>8</v>
      </c>
      <c r="F41" s="14">
        <v>3</v>
      </c>
      <c r="G41" s="14">
        <v>0</v>
      </c>
      <c r="H41" s="14">
        <v>0</v>
      </c>
      <c r="I41" s="14">
        <v>0</v>
      </c>
      <c r="J41" s="14">
        <v>1</v>
      </c>
      <c r="K41" s="14">
        <v>1</v>
      </c>
      <c r="L41" s="71">
        <v>5.8000000000000003E-2</v>
      </c>
      <c r="M41" s="14">
        <v>2</v>
      </c>
      <c r="N41" s="14">
        <v>2</v>
      </c>
      <c r="O41" s="14">
        <v>2</v>
      </c>
      <c r="P41" s="14">
        <v>2</v>
      </c>
      <c r="Q41" s="14">
        <v>2</v>
      </c>
      <c r="R41" s="14">
        <v>2</v>
      </c>
      <c r="S41" s="14">
        <v>2</v>
      </c>
      <c r="T41" s="14">
        <v>5</v>
      </c>
      <c r="U41" s="14">
        <v>5</v>
      </c>
      <c r="V41" s="14">
        <v>3</v>
      </c>
      <c r="W41" s="14">
        <v>1</v>
      </c>
      <c r="X41" s="14">
        <v>85</v>
      </c>
      <c r="Y41" s="14">
        <f>X41-[1]Admission!DA50</f>
        <v>80</v>
      </c>
      <c r="Z41" s="14">
        <v>4</v>
      </c>
      <c r="AA41" s="14">
        <v>0</v>
      </c>
      <c r="AB41" s="14">
        <v>0</v>
      </c>
      <c r="AC41" s="14">
        <v>0</v>
      </c>
      <c r="AD41" s="14">
        <v>0</v>
      </c>
      <c r="AE41" s="14">
        <v>0</v>
      </c>
      <c r="AF41" s="14">
        <v>1</v>
      </c>
      <c r="AG41" s="14">
        <f t="shared" si="5"/>
        <v>1</v>
      </c>
      <c r="AH41" s="14">
        <f>AG41-[1]Admission!DO50</f>
        <v>1</v>
      </c>
      <c r="AI41" s="14">
        <v>0</v>
      </c>
      <c r="AJ41" s="14">
        <v>0</v>
      </c>
      <c r="AK41" s="14">
        <v>0</v>
      </c>
      <c r="AL41" s="14">
        <v>0</v>
      </c>
      <c r="AM41" s="14">
        <v>0</v>
      </c>
      <c r="AN41" s="14">
        <v>0</v>
      </c>
      <c r="AO41" s="14">
        <v>0</v>
      </c>
      <c r="AP41" s="14">
        <v>0</v>
      </c>
      <c r="AQ41" s="14">
        <f t="shared" si="6"/>
        <v>0</v>
      </c>
      <c r="AR41" s="14">
        <f>AQ41-[1]Admission!EH50</f>
        <v>0</v>
      </c>
      <c r="AS41" s="14">
        <v>0</v>
      </c>
      <c r="AT41" s="14">
        <v>0</v>
      </c>
      <c r="AU41" s="14">
        <f t="shared" si="7"/>
        <v>0</v>
      </c>
      <c r="AV41" s="14">
        <f>AU41-[1]Admission!EL50</f>
        <v>-5</v>
      </c>
      <c r="AW41" s="14">
        <v>5</v>
      </c>
      <c r="AX41" s="14">
        <v>5</v>
      </c>
      <c r="AY41" s="14">
        <v>5</v>
      </c>
      <c r="AZ41" s="14">
        <v>5</v>
      </c>
      <c r="BA41" s="14">
        <f t="shared" si="8"/>
        <v>20</v>
      </c>
      <c r="BB41" s="14">
        <f>BA41-[1]Admission!EQ50</f>
        <v>0</v>
      </c>
      <c r="BC41" s="14">
        <v>4</v>
      </c>
      <c r="BD41" s="14">
        <v>4</v>
      </c>
      <c r="BE41" s="14">
        <v>4</v>
      </c>
      <c r="BF41" s="14">
        <f t="shared" si="9"/>
        <v>12</v>
      </c>
      <c r="BG41" s="60">
        <v>1</v>
      </c>
      <c r="BH41" s="60">
        <v>1</v>
      </c>
      <c r="BI41" s="60">
        <v>1</v>
      </c>
      <c r="BJ41" s="60">
        <v>1</v>
      </c>
      <c r="BK41" s="60">
        <v>1</v>
      </c>
      <c r="BL41" s="60">
        <v>1</v>
      </c>
      <c r="BM41" s="60">
        <v>1</v>
      </c>
      <c r="BN41" s="60">
        <v>1</v>
      </c>
      <c r="BO41" s="60">
        <v>1</v>
      </c>
      <c r="BP41" s="60">
        <v>1</v>
      </c>
      <c r="BQ41" s="60">
        <v>1</v>
      </c>
      <c r="BR41" s="60">
        <v>1</v>
      </c>
      <c r="BS41" s="60">
        <v>1</v>
      </c>
      <c r="BT41" s="60">
        <v>1</v>
      </c>
      <c r="BU41" s="60">
        <v>1</v>
      </c>
      <c r="BV41" s="60">
        <v>15</v>
      </c>
    </row>
    <row r="42" spans="1:74" s="14" customFormat="1">
      <c r="A42" s="14">
        <v>33</v>
      </c>
      <c r="B42" s="14">
        <v>5</v>
      </c>
      <c r="C42" s="14">
        <v>3.8104166666598758</v>
      </c>
      <c r="D42" s="14">
        <v>0</v>
      </c>
      <c r="E42" s="14">
        <v>4</v>
      </c>
      <c r="F42" s="14">
        <v>1</v>
      </c>
      <c r="G42" s="14">
        <v>0</v>
      </c>
      <c r="H42" s="14">
        <v>0</v>
      </c>
      <c r="I42" s="14">
        <v>0</v>
      </c>
      <c r="J42" s="14">
        <v>0</v>
      </c>
      <c r="K42" s="14">
        <v>4</v>
      </c>
      <c r="L42" s="73">
        <v>5.7999999999999996E-2</v>
      </c>
      <c r="M42" s="14">
        <v>2</v>
      </c>
      <c r="N42" s="14">
        <v>2</v>
      </c>
      <c r="O42" s="14">
        <v>2</v>
      </c>
      <c r="P42" s="14">
        <v>2</v>
      </c>
      <c r="Q42" s="14">
        <v>2</v>
      </c>
      <c r="R42" s="14">
        <v>2</v>
      </c>
      <c r="S42" s="14">
        <v>2</v>
      </c>
      <c r="T42" s="14">
        <v>1</v>
      </c>
      <c r="U42" s="14">
        <v>2</v>
      </c>
      <c r="V42" s="14">
        <v>1</v>
      </c>
      <c r="W42" s="14">
        <v>1</v>
      </c>
      <c r="X42" s="14">
        <v>65</v>
      </c>
      <c r="Y42" s="14">
        <f>X42-[1]Admission!DA257</f>
        <v>-30</v>
      </c>
      <c r="Z42" s="14">
        <v>2</v>
      </c>
      <c r="AA42" s="14">
        <v>1</v>
      </c>
      <c r="AB42" s="14">
        <v>1</v>
      </c>
      <c r="AC42" s="14">
        <v>1</v>
      </c>
      <c r="AD42" s="14">
        <v>1</v>
      </c>
      <c r="AE42" s="14">
        <v>1</v>
      </c>
      <c r="AF42" s="14">
        <v>1</v>
      </c>
      <c r="AG42" s="14">
        <f t="shared" si="5"/>
        <v>6</v>
      </c>
      <c r="AH42" s="14">
        <f>AG42-[1]Admission!DO257</f>
        <v>0</v>
      </c>
      <c r="AI42" s="14">
        <v>1</v>
      </c>
      <c r="AJ42" s="14">
        <v>1</v>
      </c>
      <c r="AK42" s="14">
        <v>1</v>
      </c>
      <c r="AL42" s="14">
        <v>1</v>
      </c>
      <c r="AM42" s="14">
        <v>1</v>
      </c>
      <c r="AN42" s="14">
        <v>1</v>
      </c>
      <c r="AO42" s="14">
        <v>1</v>
      </c>
      <c r="AP42" s="14">
        <v>1</v>
      </c>
      <c r="AQ42" s="14">
        <f t="shared" si="6"/>
        <v>8</v>
      </c>
      <c r="AR42" s="14">
        <f>AQ42-[1]Admission!EH257</f>
        <v>0</v>
      </c>
      <c r="AS42" s="14">
        <v>0</v>
      </c>
      <c r="AT42" s="14">
        <v>0</v>
      </c>
      <c r="AU42" s="14">
        <f t="shared" si="7"/>
        <v>0</v>
      </c>
      <c r="AV42" s="14">
        <f>AU42-[1]Admission!EL257</f>
        <v>0</v>
      </c>
      <c r="AW42" s="14">
        <v>5</v>
      </c>
      <c r="AX42" s="14">
        <v>5</v>
      </c>
      <c r="AY42" s="14">
        <v>5</v>
      </c>
      <c r="AZ42" s="14">
        <v>5</v>
      </c>
      <c r="BA42" s="14">
        <f t="shared" si="8"/>
        <v>20</v>
      </c>
      <c r="BB42" s="14">
        <f>BA42-[1]Admission!EQ257</f>
        <v>2</v>
      </c>
      <c r="BC42" s="14">
        <v>4</v>
      </c>
      <c r="BD42" s="14">
        <v>4</v>
      </c>
      <c r="BE42" s="14">
        <v>4</v>
      </c>
      <c r="BF42" s="14">
        <f t="shared" si="9"/>
        <v>12</v>
      </c>
      <c r="BG42" s="60">
        <v>1</v>
      </c>
      <c r="BH42" s="60">
        <v>1</v>
      </c>
      <c r="BI42" s="60">
        <v>1</v>
      </c>
      <c r="BJ42" s="60">
        <v>1</v>
      </c>
      <c r="BK42" s="60">
        <v>1</v>
      </c>
      <c r="BL42" s="60">
        <v>1</v>
      </c>
      <c r="BM42" s="60">
        <v>0</v>
      </c>
      <c r="BN42" s="60">
        <v>1</v>
      </c>
      <c r="BO42" s="60">
        <v>1</v>
      </c>
      <c r="BP42" s="60">
        <v>1</v>
      </c>
      <c r="BQ42" s="60">
        <v>1</v>
      </c>
      <c r="BR42" s="60">
        <v>1</v>
      </c>
      <c r="BS42" s="60">
        <v>1</v>
      </c>
      <c r="BT42" s="60">
        <v>0</v>
      </c>
      <c r="BU42" s="60">
        <v>1</v>
      </c>
      <c r="BV42" s="60">
        <v>13</v>
      </c>
    </row>
    <row r="43" spans="1:74" s="14" customFormat="1">
      <c r="A43" s="14">
        <v>34</v>
      </c>
      <c r="B43" s="14">
        <v>3</v>
      </c>
      <c r="C43" s="14">
        <v>1.6729166666700621</v>
      </c>
      <c r="D43" s="14">
        <v>0</v>
      </c>
      <c r="E43" s="14">
        <v>1</v>
      </c>
      <c r="F43" s="14">
        <v>1</v>
      </c>
      <c r="G43" s="14">
        <v>0</v>
      </c>
      <c r="H43" s="14">
        <v>0</v>
      </c>
      <c r="I43" s="14">
        <v>0</v>
      </c>
      <c r="J43" s="14">
        <v>1</v>
      </c>
      <c r="K43" s="14">
        <v>3</v>
      </c>
      <c r="L43" s="73">
        <v>5.7999999999999996E-2</v>
      </c>
      <c r="M43" s="14">
        <v>2</v>
      </c>
      <c r="N43" s="14">
        <v>2</v>
      </c>
      <c r="O43" s="14">
        <v>2</v>
      </c>
      <c r="P43" s="14">
        <v>2</v>
      </c>
      <c r="Q43" s="14">
        <v>2</v>
      </c>
      <c r="R43" s="14">
        <v>2</v>
      </c>
      <c r="S43" s="14">
        <v>1</v>
      </c>
      <c r="T43" s="14">
        <v>1</v>
      </c>
      <c r="U43" s="14">
        <v>1</v>
      </c>
      <c r="V43" s="14">
        <v>3</v>
      </c>
      <c r="W43" s="14">
        <v>1</v>
      </c>
      <c r="X43" s="14">
        <v>45</v>
      </c>
      <c r="Y43" s="14">
        <f>X43-[1]Admission!DA267</f>
        <v>-35</v>
      </c>
      <c r="Z43" s="14">
        <v>4</v>
      </c>
      <c r="AA43" s="14">
        <v>1</v>
      </c>
      <c r="AB43" s="14">
        <v>1</v>
      </c>
      <c r="AC43" s="14">
        <v>1</v>
      </c>
      <c r="AD43" s="14">
        <v>1</v>
      </c>
      <c r="AE43" s="14">
        <v>1</v>
      </c>
      <c r="AF43" s="14">
        <v>1</v>
      </c>
      <c r="AG43" s="14">
        <f t="shared" si="5"/>
        <v>6</v>
      </c>
      <c r="AH43" s="14">
        <f>AG43-[1]Admission!DO267</f>
        <v>0</v>
      </c>
      <c r="AI43" s="14">
        <v>1</v>
      </c>
      <c r="AJ43" s="14">
        <v>1</v>
      </c>
      <c r="AK43" s="14">
        <v>1</v>
      </c>
      <c r="AL43" s="14">
        <v>1</v>
      </c>
      <c r="AM43" s="14">
        <v>1</v>
      </c>
      <c r="AN43" s="14">
        <v>1</v>
      </c>
      <c r="AO43" s="14">
        <v>1</v>
      </c>
      <c r="AP43" s="14">
        <v>1</v>
      </c>
      <c r="AQ43" s="14">
        <f t="shared" si="6"/>
        <v>8</v>
      </c>
      <c r="AR43" s="14">
        <f>AQ43-[1]Admission!EH267</f>
        <v>0</v>
      </c>
      <c r="AS43" s="14">
        <v>0</v>
      </c>
      <c r="AT43" s="14">
        <v>0</v>
      </c>
      <c r="AU43" s="14">
        <f t="shared" si="7"/>
        <v>0</v>
      </c>
      <c r="AV43" s="14">
        <f>AU43-[1]Admission!EL267</f>
        <v>0</v>
      </c>
      <c r="AW43" s="14">
        <v>5</v>
      </c>
      <c r="AX43" s="14">
        <v>5</v>
      </c>
      <c r="AY43" s="14">
        <v>0</v>
      </c>
      <c r="AZ43" s="14">
        <v>0</v>
      </c>
      <c r="BA43" s="14">
        <f t="shared" si="8"/>
        <v>10</v>
      </c>
      <c r="BB43" s="14">
        <f>BA43-[1]Admission!EQ267</f>
        <v>-10</v>
      </c>
      <c r="BC43" s="14">
        <v>4</v>
      </c>
      <c r="BD43" s="14">
        <v>4</v>
      </c>
      <c r="BE43" s="14">
        <v>4</v>
      </c>
      <c r="BF43" s="14">
        <f t="shared" si="9"/>
        <v>12</v>
      </c>
      <c r="BG43" s="60">
        <v>1</v>
      </c>
      <c r="BH43" s="60">
        <v>1</v>
      </c>
      <c r="BI43" s="60">
        <v>1</v>
      </c>
      <c r="BJ43" s="60">
        <v>1</v>
      </c>
      <c r="BK43" s="60">
        <v>1</v>
      </c>
      <c r="BL43" s="60">
        <v>0</v>
      </c>
      <c r="BM43" s="60">
        <v>1</v>
      </c>
      <c r="BN43" s="60">
        <v>1</v>
      </c>
      <c r="BO43" s="60">
        <v>1</v>
      </c>
      <c r="BP43" s="60">
        <v>1</v>
      </c>
      <c r="BQ43" s="60">
        <v>1</v>
      </c>
      <c r="BR43" s="60">
        <v>1</v>
      </c>
      <c r="BS43" s="60">
        <v>1</v>
      </c>
      <c r="BT43" s="60">
        <v>1</v>
      </c>
      <c r="BU43" s="60">
        <v>1</v>
      </c>
      <c r="BV43" s="60">
        <v>14</v>
      </c>
    </row>
    <row r="44" spans="1:74" s="14" customFormat="1">
      <c r="A44" s="14">
        <v>35</v>
      </c>
      <c r="B44" s="14">
        <v>5</v>
      </c>
      <c r="C44" s="14">
        <v>3.7840277777795563</v>
      </c>
      <c r="D44" s="14">
        <v>0</v>
      </c>
      <c r="E44" s="14">
        <v>2</v>
      </c>
      <c r="F44" s="14">
        <v>1</v>
      </c>
      <c r="G44" s="14">
        <v>0</v>
      </c>
      <c r="H44" s="14">
        <v>0</v>
      </c>
      <c r="I44" s="14">
        <v>0</v>
      </c>
      <c r="J44" s="14">
        <v>0</v>
      </c>
      <c r="K44" s="14">
        <v>3</v>
      </c>
      <c r="L44" s="73">
        <v>5.8000000000000003E-2</v>
      </c>
      <c r="M44" s="14">
        <v>2</v>
      </c>
      <c r="N44" s="14">
        <v>2</v>
      </c>
      <c r="O44" s="14">
        <v>2</v>
      </c>
      <c r="P44" s="14">
        <v>2</v>
      </c>
      <c r="Q44" s="14">
        <v>2</v>
      </c>
      <c r="R44" s="14">
        <v>2</v>
      </c>
      <c r="S44" s="14">
        <v>1</v>
      </c>
      <c r="T44" s="14">
        <v>1</v>
      </c>
      <c r="U44" s="14">
        <v>1</v>
      </c>
      <c r="V44" s="14">
        <v>1</v>
      </c>
      <c r="W44" s="14">
        <v>1</v>
      </c>
      <c r="X44" s="14">
        <v>95</v>
      </c>
      <c r="Y44" s="14">
        <f>X44-[1]Admission!DA186</f>
        <v>45</v>
      </c>
      <c r="Z44" s="14">
        <v>1</v>
      </c>
      <c r="AA44" s="14">
        <v>1</v>
      </c>
      <c r="AB44" s="14">
        <v>1</v>
      </c>
      <c r="AC44" s="14">
        <v>1</v>
      </c>
      <c r="AD44" s="14">
        <v>1</v>
      </c>
      <c r="AE44" s="14">
        <v>1</v>
      </c>
      <c r="AF44" s="14">
        <v>1</v>
      </c>
      <c r="AG44" s="14">
        <f t="shared" si="5"/>
        <v>6</v>
      </c>
      <c r="AH44" s="14">
        <f>AG44-[1]Admission!DO186</f>
        <v>0</v>
      </c>
      <c r="AI44" s="14">
        <v>1</v>
      </c>
      <c r="AJ44" s="14">
        <v>1</v>
      </c>
      <c r="AK44" s="14">
        <v>1</v>
      </c>
      <c r="AL44" s="14">
        <v>1</v>
      </c>
      <c r="AM44" s="14">
        <v>1</v>
      </c>
      <c r="AN44" s="14">
        <v>1</v>
      </c>
      <c r="AO44" s="14">
        <v>1</v>
      </c>
      <c r="AP44" s="14">
        <v>1</v>
      </c>
      <c r="AQ44" s="14">
        <f t="shared" si="6"/>
        <v>8</v>
      </c>
      <c r="AR44" s="14">
        <f>AQ44-[1]Admission!EH186</f>
        <v>0</v>
      </c>
      <c r="AS44" s="14">
        <v>0</v>
      </c>
      <c r="AT44" s="14">
        <v>0</v>
      </c>
      <c r="AU44" s="14">
        <f t="shared" si="7"/>
        <v>0</v>
      </c>
      <c r="AV44" s="14">
        <f>AU44-[1]Admission!EL186</f>
        <v>0</v>
      </c>
      <c r="AW44" s="14">
        <v>5</v>
      </c>
      <c r="AX44" s="14">
        <v>5</v>
      </c>
      <c r="AY44" s="14">
        <v>5</v>
      </c>
      <c r="AZ44" s="14">
        <v>5</v>
      </c>
      <c r="BA44" s="14">
        <f t="shared" si="8"/>
        <v>20</v>
      </c>
      <c r="BB44" s="14">
        <f>BA44-[1]Admission!EQ186</f>
        <v>0</v>
      </c>
      <c r="BC44" s="14">
        <v>4</v>
      </c>
      <c r="BD44" s="14">
        <v>4</v>
      </c>
      <c r="BE44" s="14">
        <v>4</v>
      </c>
      <c r="BF44" s="14">
        <f t="shared" si="9"/>
        <v>12</v>
      </c>
      <c r="BG44" s="60">
        <v>1</v>
      </c>
      <c r="BH44" s="60">
        <v>1</v>
      </c>
      <c r="BI44" s="60">
        <v>1</v>
      </c>
      <c r="BJ44" s="60">
        <v>1</v>
      </c>
      <c r="BK44" s="60">
        <v>1</v>
      </c>
      <c r="BL44" s="60">
        <v>1</v>
      </c>
      <c r="BM44" s="60">
        <v>1</v>
      </c>
      <c r="BN44" s="60">
        <v>1</v>
      </c>
      <c r="BO44" s="60">
        <v>1</v>
      </c>
      <c r="BP44" s="60">
        <v>1</v>
      </c>
      <c r="BQ44" s="60">
        <v>1</v>
      </c>
      <c r="BR44" s="60">
        <v>1</v>
      </c>
      <c r="BS44" s="60">
        <v>1</v>
      </c>
      <c r="BT44" s="60">
        <v>1</v>
      </c>
      <c r="BU44" s="60">
        <v>1</v>
      </c>
      <c r="BV44" s="60">
        <v>15</v>
      </c>
    </row>
    <row r="45" spans="1:74" s="14" customFormat="1">
      <c r="A45" s="14">
        <v>36</v>
      </c>
      <c r="B45" s="14">
        <v>2</v>
      </c>
      <c r="C45" s="14">
        <v>0.71875</v>
      </c>
      <c r="D45" s="14">
        <v>0</v>
      </c>
      <c r="E45" s="14">
        <v>8</v>
      </c>
      <c r="F45" s="14">
        <v>3</v>
      </c>
      <c r="G45" s="14">
        <v>0</v>
      </c>
      <c r="H45" s="14">
        <v>0</v>
      </c>
      <c r="I45" s="14">
        <v>0</v>
      </c>
      <c r="J45" s="14">
        <v>0</v>
      </c>
      <c r="K45" s="14">
        <v>2</v>
      </c>
      <c r="L45" s="73">
        <v>5.8000000000000003E-2</v>
      </c>
      <c r="M45" s="14">
        <v>2</v>
      </c>
      <c r="N45" s="14">
        <v>2</v>
      </c>
      <c r="O45" s="14">
        <v>2</v>
      </c>
      <c r="P45" s="14">
        <v>2</v>
      </c>
      <c r="Q45" s="14">
        <v>2</v>
      </c>
      <c r="R45" s="14">
        <v>2</v>
      </c>
      <c r="BG45" s="60"/>
      <c r="BH45" s="60"/>
      <c r="BI45" s="60"/>
      <c r="BJ45" s="60"/>
      <c r="BK45" s="60"/>
      <c r="BL45" s="60"/>
      <c r="BM45" s="60"/>
      <c r="BN45" s="60"/>
      <c r="BO45" s="60"/>
      <c r="BP45" s="60"/>
      <c r="BQ45" s="60"/>
      <c r="BR45" s="60"/>
      <c r="BS45" s="60"/>
      <c r="BT45" s="60"/>
      <c r="BU45" s="60"/>
      <c r="BV45" s="60"/>
    </row>
    <row r="46" spans="1:74" s="14" customFormat="1">
      <c r="A46" s="14">
        <v>37</v>
      </c>
      <c r="B46" s="14">
        <v>4</v>
      </c>
      <c r="C46" s="14">
        <v>2.0694444444452529</v>
      </c>
      <c r="D46" s="14">
        <v>0</v>
      </c>
      <c r="E46" s="14">
        <v>3</v>
      </c>
      <c r="F46" s="14">
        <v>1</v>
      </c>
      <c r="G46" s="14">
        <v>0</v>
      </c>
      <c r="H46" s="14">
        <v>0</v>
      </c>
      <c r="I46" s="14">
        <v>0</v>
      </c>
      <c r="J46" s="14">
        <v>0</v>
      </c>
      <c r="K46" s="14">
        <v>1</v>
      </c>
      <c r="L46" s="71">
        <v>5.8000000000000003E-2</v>
      </c>
      <c r="M46" s="14">
        <v>2</v>
      </c>
      <c r="N46" s="14">
        <v>2</v>
      </c>
      <c r="O46" s="14">
        <v>2</v>
      </c>
      <c r="P46" s="14">
        <v>2</v>
      </c>
      <c r="Q46" s="14">
        <v>2</v>
      </c>
      <c r="R46" s="14">
        <v>2</v>
      </c>
      <c r="S46" s="14">
        <v>1</v>
      </c>
      <c r="T46" s="14">
        <v>1</v>
      </c>
      <c r="U46" s="14">
        <v>1</v>
      </c>
      <c r="V46" s="14">
        <v>1</v>
      </c>
      <c r="W46" s="14">
        <v>1</v>
      </c>
      <c r="X46" s="14">
        <v>100</v>
      </c>
      <c r="Y46" s="14">
        <f>X46-[1]Admission!DA148</f>
        <v>15</v>
      </c>
      <c r="Z46" s="14">
        <v>1</v>
      </c>
      <c r="AA46" s="14">
        <v>1</v>
      </c>
      <c r="AB46" s="14">
        <v>1</v>
      </c>
      <c r="AC46" s="14">
        <v>1</v>
      </c>
      <c r="AD46" s="14">
        <v>1</v>
      </c>
      <c r="AE46" s="14">
        <v>1</v>
      </c>
      <c r="AF46" s="14">
        <v>1</v>
      </c>
      <c r="AG46" s="14">
        <f>SUM(AA46:AF46)</f>
        <v>6</v>
      </c>
      <c r="AH46" s="14">
        <f>AG46-[1]Admission!DO148</f>
        <v>0</v>
      </c>
      <c r="AI46" s="14">
        <v>1</v>
      </c>
      <c r="AJ46" s="14">
        <v>1</v>
      </c>
      <c r="AK46" s="14">
        <v>1</v>
      </c>
      <c r="AL46" s="14">
        <v>1</v>
      </c>
      <c r="AM46" s="14">
        <v>1</v>
      </c>
      <c r="AN46" s="14">
        <v>1</v>
      </c>
      <c r="AO46" s="14">
        <v>1</v>
      </c>
      <c r="AP46" s="14">
        <v>1</v>
      </c>
      <c r="AQ46" s="14">
        <f>SUM(AI46:AP46)</f>
        <v>8</v>
      </c>
      <c r="AR46" s="14">
        <f>AQ46-[1]Admission!EH148</f>
        <v>0</v>
      </c>
      <c r="AS46" s="14">
        <v>0</v>
      </c>
      <c r="AT46" s="14">
        <v>0</v>
      </c>
      <c r="AU46" s="14">
        <v>0</v>
      </c>
      <c r="AV46" s="14">
        <f>AU46-[1]Admission!EL148</f>
        <v>0</v>
      </c>
      <c r="AW46" s="14">
        <v>5</v>
      </c>
      <c r="AX46" s="14">
        <v>5</v>
      </c>
      <c r="AY46" s="14">
        <v>5</v>
      </c>
      <c r="AZ46" s="14">
        <v>5</v>
      </c>
      <c r="BA46" s="14">
        <f>SUM(AW46:AZ46)</f>
        <v>20</v>
      </c>
      <c r="BB46" s="14">
        <f>BA46-[1]Admission!EQ148</f>
        <v>0</v>
      </c>
      <c r="BC46" s="14">
        <v>4</v>
      </c>
      <c r="BD46" s="14">
        <v>4</v>
      </c>
      <c r="BE46" s="14">
        <v>4</v>
      </c>
      <c r="BF46" s="14">
        <f>SUM(BC46:BE46)</f>
        <v>12</v>
      </c>
      <c r="BG46" s="60">
        <v>1</v>
      </c>
      <c r="BH46" s="60">
        <v>1</v>
      </c>
      <c r="BI46" s="60">
        <v>1</v>
      </c>
      <c r="BJ46" s="60">
        <v>1</v>
      </c>
      <c r="BK46" s="60">
        <v>1</v>
      </c>
      <c r="BL46" s="60">
        <v>1</v>
      </c>
      <c r="BM46" s="60">
        <v>1</v>
      </c>
      <c r="BN46" s="60">
        <v>1</v>
      </c>
      <c r="BO46" s="60">
        <v>1</v>
      </c>
      <c r="BP46" s="60">
        <v>1</v>
      </c>
      <c r="BQ46" s="60">
        <v>1</v>
      </c>
      <c r="BR46" s="60">
        <v>1</v>
      </c>
      <c r="BS46" s="60">
        <v>1</v>
      </c>
      <c r="BT46" s="60">
        <v>1</v>
      </c>
      <c r="BU46" s="60">
        <v>1</v>
      </c>
      <c r="BV46" s="60">
        <v>15</v>
      </c>
    </row>
    <row r="47" spans="1:74" s="14" customFormat="1">
      <c r="A47" s="14">
        <v>38</v>
      </c>
      <c r="B47" s="14">
        <v>7</v>
      </c>
      <c r="C47" s="14">
        <v>5.9868055555562023</v>
      </c>
      <c r="D47" s="14">
        <v>0</v>
      </c>
      <c r="E47" s="14">
        <v>3</v>
      </c>
      <c r="F47" s="14">
        <v>1</v>
      </c>
      <c r="G47" s="14">
        <v>0</v>
      </c>
      <c r="H47" s="14">
        <v>0</v>
      </c>
      <c r="I47" s="14">
        <v>0</v>
      </c>
      <c r="J47" s="14">
        <v>0</v>
      </c>
      <c r="K47" s="14">
        <v>3</v>
      </c>
      <c r="L47" s="73">
        <v>5.8000000000000003E-2</v>
      </c>
      <c r="M47" s="14">
        <v>2</v>
      </c>
      <c r="N47" s="14">
        <v>2</v>
      </c>
      <c r="O47" s="14">
        <v>2</v>
      </c>
      <c r="P47" s="14">
        <v>2</v>
      </c>
      <c r="Q47" s="14">
        <v>2</v>
      </c>
      <c r="R47" s="14">
        <v>2</v>
      </c>
      <c r="S47" s="14">
        <v>1</v>
      </c>
      <c r="T47" s="14">
        <v>1</v>
      </c>
      <c r="U47" s="14">
        <v>1</v>
      </c>
      <c r="V47" s="14">
        <v>2</v>
      </c>
      <c r="W47" s="14">
        <v>1</v>
      </c>
      <c r="X47" s="14">
        <v>80</v>
      </c>
      <c r="Y47" s="14">
        <f>X47-[1]Admission!DA414</f>
        <v>10</v>
      </c>
      <c r="Z47" s="14">
        <v>3</v>
      </c>
      <c r="AA47" s="14">
        <v>1</v>
      </c>
      <c r="AB47" s="14">
        <v>1</v>
      </c>
      <c r="AC47" s="14">
        <v>1</v>
      </c>
      <c r="AD47" s="14">
        <v>0</v>
      </c>
      <c r="AE47" s="14">
        <v>1</v>
      </c>
      <c r="AF47" s="14">
        <v>1</v>
      </c>
      <c r="AG47" s="14">
        <f>SUM(AA47:AF47)</f>
        <v>5</v>
      </c>
      <c r="AH47" s="14">
        <f>AG47-[1]Admission!DO414</f>
        <v>0</v>
      </c>
      <c r="AI47" s="14">
        <v>1</v>
      </c>
      <c r="AJ47" s="14">
        <v>1</v>
      </c>
      <c r="AK47" s="14">
        <v>1</v>
      </c>
      <c r="AL47" s="14">
        <v>1</v>
      </c>
      <c r="AM47" s="14">
        <v>1</v>
      </c>
      <c r="AN47" s="14">
        <v>0</v>
      </c>
      <c r="AO47" s="14">
        <v>1</v>
      </c>
      <c r="AP47" s="14">
        <v>1</v>
      </c>
      <c r="AQ47" s="14">
        <f>SUM(AI47:AP47)</f>
        <v>7</v>
      </c>
      <c r="AR47" s="14">
        <f>AQ47-[1]Admission!EH414</f>
        <v>0</v>
      </c>
      <c r="AS47" s="14">
        <v>1</v>
      </c>
      <c r="AT47" s="14">
        <v>1</v>
      </c>
      <c r="AU47" s="14">
        <f>SUM(AS47:AT47)</f>
        <v>2</v>
      </c>
      <c r="AV47" s="14">
        <f>AU47-[1]Admission!EL414</f>
        <v>-1</v>
      </c>
      <c r="AW47" s="14">
        <v>4</v>
      </c>
      <c r="AX47" s="14">
        <v>5</v>
      </c>
      <c r="AY47" s="14">
        <v>4</v>
      </c>
      <c r="AZ47" s="14">
        <v>4</v>
      </c>
      <c r="BA47" s="14">
        <f>SUM(AW47:AZ47)</f>
        <v>17</v>
      </c>
      <c r="BB47" s="14">
        <f>BA47-[1]Admission!EQ414</f>
        <v>-1</v>
      </c>
      <c r="BC47" s="14">
        <v>4</v>
      </c>
      <c r="BD47" s="14">
        <v>3</v>
      </c>
      <c r="BE47" s="14">
        <v>3</v>
      </c>
      <c r="BF47" s="14">
        <f>SUM(BC47:BE47)</f>
        <v>10</v>
      </c>
      <c r="BG47" s="14">
        <v>1</v>
      </c>
      <c r="BH47" s="14">
        <v>1</v>
      </c>
      <c r="BI47" s="14">
        <v>1</v>
      </c>
      <c r="BJ47" s="14">
        <v>1</v>
      </c>
      <c r="BK47" s="14">
        <v>1</v>
      </c>
      <c r="BL47" s="14">
        <v>1</v>
      </c>
      <c r="BM47" s="14">
        <v>1</v>
      </c>
      <c r="BN47" s="14">
        <v>1</v>
      </c>
      <c r="BO47" s="14">
        <v>1</v>
      </c>
      <c r="BP47" s="14">
        <v>1</v>
      </c>
      <c r="BQ47" s="14">
        <v>1</v>
      </c>
      <c r="BR47" s="14">
        <v>1</v>
      </c>
      <c r="BS47" s="14">
        <v>1</v>
      </c>
      <c r="BT47" s="14">
        <v>0</v>
      </c>
      <c r="BU47" s="14">
        <v>0</v>
      </c>
      <c r="BV47" s="14">
        <v>13</v>
      </c>
    </row>
    <row r="48" spans="1:74" s="14" customFormat="1">
      <c r="A48" s="14">
        <v>39</v>
      </c>
      <c r="B48" s="14">
        <v>4</v>
      </c>
      <c r="C48" s="14">
        <v>-8.5416666668606922E-2</v>
      </c>
      <c r="D48" s="14">
        <v>0</v>
      </c>
      <c r="E48" s="14">
        <v>4</v>
      </c>
      <c r="F48" s="14">
        <v>1</v>
      </c>
      <c r="G48" s="14">
        <v>0</v>
      </c>
      <c r="H48" s="14">
        <v>0</v>
      </c>
      <c r="I48" s="14">
        <v>0</v>
      </c>
      <c r="J48" s="14">
        <v>0</v>
      </c>
      <c r="K48" s="14">
        <v>1</v>
      </c>
      <c r="L48" s="14">
        <v>5.8</v>
      </c>
      <c r="M48" s="14">
        <v>2</v>
      </c>
      <c r="N48" s="14">
        <v>2</v>
      </c>
      <c r="O48" s="14">
        <v>2</v>
      </c>
      <c r="P48" s="14">
        <v>2</v>
      </c>
      <c r="Q48" s="14">
        <v>2</v>
      </c>
      <c r="R48" s="14">
        <v>2</v>
      </c>
      <c r="BG48" s="60"/>
      <c r="BH48" s="60"/>
      <c r="BI48" s="60"/>
      <c r="BJ48" s="60"/>
      <c r="BK48" s="60"/>
      <c r="BL48" s="60"/>
      <c r="BM48" s="60"/>
      <c r="BN48" s="60"/>
      <c r="BO48" s="60"/>
      <c r="BP48" s="60"/>
      <c r="BQ48" s="60"/>
      <c r="BR48" s="60"/>
      <c r="BS48" s="60"/>
      <c r="BT48" s="60"/>
      <c r="BU48" s="60"/>
      <c r="BV48" s="60"/>
    </row>
    <row r="49" spans="1:74" s="14" customFormat="1">
      <c r="A49" s="14">
        <v>40</v>
      </c>
      <c r="B49" s="14">
        <v>16</v>
      </c>
      <c r="C49" s="14">
        <v>14.752777777779556</v>
      </c>
      <c r="D49" s="14">
        <v>0</v>
      </c>
      <c r="E49" s="14">
        <v>5</v>
      </c>
      <c r="F49" s="14">
        <v>1</v>
      </c>
      <c r="G49" s="14">
        <v>0</v>
      </c>
      <c r="H49" s="14">
        <v>0</v>
      </c>
      <c r="I49" s="14">
        <v>0</v>
      </c>
      <c r="J49" s="14">
        <v>1</v>
      </c>
      <c r="K49" s="14">
        <v>4</v>
      </c>
      <c r="L49" s="73">
        <v>5.8000000000000003E-2</v>
      </c>
      <c r="S49" s="14">
        <v>1</v>
      </c>
      <c r="T49" s="14">
        <v>1</v>
      </c>
      <c r="U49" s="14">
        <v>3</v>
      </c>
      <c r="V49" s="14">
        <v>2</v>
      </c>
      <c r="W49" s="14">
        <v>1</v>
      </c>
      <c r="X49" s="14">
        <v>45</v>
      </c>
      <c r="Y49" s="14">
        <f>X49-[1]Admission!DA359</f>
        <v>10</v>
      </c>
      <c r="Z49" s="14">
        <v>4</v>
      </c>
      <c r="AA49" s="14">
        <v>1</v>
      </c>
      <c r="AB49" s="14">
        <v>1</v>
      </c>
      <c r="AC49" s="14">
        <v>1</v>
      </c>
      <c r="AD49" s="14">
        <v>1</v>
      </c>
      <c r="AE49" s="14">
        <v>1</v>
      </c>
      <c r="AF49" s="14">
        <v>1</v>
      </c>
      <c r="AG49" s="14">
        <f>SUM(AA49:AF49)</f>
        <v>6</v>
      </c>
      <c r="AH49" s="14">
        <f>AG49-[1]Admission!DO359</f>
        <v>1</v>
      </c>
      <c r="AI49" s="14">
        <v>1</v>
      </c>
      <c r="AJ49" s="14">
        <v>0</v>
      </c>
      <c r="AK49" s="14">
        <v>1</v>
      </c>
      <c r="AL49" s="14">
        <v>0</v>
      </c>
      <c r="AM49" s="14">
        <v>0</v>
      </c>
      <c r="AN49" s="14">
        <v>0</v>
      </c>
      <c r="AO49" s="14">
        <v>1</v>
      </c>
      <c r="AP49" s="14">
        <v>1</v>
      </c>
      <c r="AQ49" s="14">
        <f>SUM(AI49:AP49)</f>
        <v>4</v>
      </c>
      <c r="AR49" s="14">
        <f>AQ49-[1]Admission!EH359</f>
        <v>-4</v>
      </c>
      <c r="AS49" s="14">
        <v>1</v>
      </c>
      <c r="AT49" s="14">
        <v>1</v>
      </c>
      <c r="AU49" s="14">
        <f>SUM(AS49:AT49)</f>
        <v>2</v>
      </c>
      <c r="AV49" s="14">
        <f>AU49-[1]Admission!EL359</f>
        <v>-1</v>
      </c>
      <c r="AW49" s="14">
        <v>1</v>
      </c>
      <c r="AX49" s="14">
        <v>1</v>
      </c>
      <c r="AY49" s="14">
        <v>1</v>
      </c>
      <c r="AZ49" s="14">
        <v>1</v>
      </c>
      <c r="BA49" s="14">
        <f>SUM(AW49:AZ49)</f>
        <v>4</v>
      </c>
      <c r="BB49" s="14">
        <f>BA49-[1]Admission!EQ359</f>
        <v>-4</v>
      </c>
      <c r="BC49" s="14">
        <v>4</v>
      </c>
      <c r="BD49" s="14">
        <v>4</v>
      </c>
      <c r="BE49" s="14">
        <v>4</v>
      </c>
      <c r="BF49" s="14">
        <f>SUM(BC49:BE49)</f>
        <v>12</v>
      </c>
      <c r="BG49" s="60">
        <v>1</v>
      </c>
      <c r="BH49" s="60">
        <v>1</v>
      </c>
      <c r="BI49" s="60">
        <v>1</v>
      </c>
      <c r="BJ49" s="60">
        <v>1</v>
      </c>
      <c r="BK49" s="60">
        <v>1</v>
      </c>
      <c r="BL49" s="60">
        <v>0</v>
      </c>
      <c r="BM49" s="60">
        <v>1</v>
      </c>
      <c r="BN49" s="60">
        <v>1</v>
      </c>
      <c r="BO49" s="60">
        <v>1</v>
      </c>
      <c r="BP49" s="60">
        <v>0</v>
      </c>
      <c r="BQ49" s="60">
        <v>1</v>
      </c>
      <c r="BR49" s="60">
        <v>1</v>
      </c>
      <c r="BS49" s="60">
        <v>1</v>
      </c>
      <c r="BT49" s="60">
        <v>1</v>
      </c>
      <c r="BU49" s="60">
        <v>0</v>
      </c>
      <c r="BV49" s="60">
        <v>12</v>
      </c>
    </row>
    <row r="50" spans="1:74" s="14" customFormat="1">
      <c r="A50" s="14">
        <v>41</v>
      </c>
      <c r="B50" s="14">
        <v>6</v>
      </c>
      <c r="C50" s="14">
        <v>4.7374999999956344</v>
      </c>
      <c r="D50" s="14">
        <v>0</v>
      </c>
      <c r="E50" s="14">
        <v>4</v>
      </c>
      <c r="F50" s="14">
        <v>1</v>
      </c>
      <c r="G50" s="14">
        <v>0</v>
      </c>
      <c r="H50" s="14">
        <v>0</v>
      </c>
      <c r="I50" s="14">
        <v>0</v>
      </c>
      <c r="J50" s="14">
        <v>0</v>
      </c>
      <c r="K50" s="14">
        <v>3</v>
      </c>
      <c r="L50" s="73">
        <v>5.8000000000000003E-2</v>
      </c>
      <c r="M50" s="14">
        <v>2</v>
      </c>
      <c r="N50" s="14">
        <v>2</v>
      </c>
      <c r="O50" s="14">
        <v>2</v>
      </c>
      <c r="P50" s="14">
        <v>2</v>
      </c>
      <c r="Q50" s="14">
        <v>2</v>
      </c>
      <c r="R50" s="14">
        <v>2</v>
      </c>
      <c r="S50" s="14">
        <v>1</v>
      </c>
      <c r="T50" s="14">
        <v>1</v>
      </c>
      <c r="U50" s="14">
        <v>1</v>
      </c>
      <c r="V50" s="14">
        <v>3</v>
      </c>
      <c r="W50" s="14">
        <v>1</v>
      </c>
      <c r="X50" s="14">
        <v>20</v>
      </c>
      <c r="Y50" s="14">
        <f>X50-[1]Admission!DA340</f>
        <v>0</v>
      </c>
      <c r="Z50" s="14">
        <v>4</v>
      </c>
      <c r="AA50" s="14">
        <v>1</v>
      </c>
      <c r="AB50" s="14">
        <v>1</v>
      </c>
      <c r="AC50" s="14">
        <v>1</v>
      </c>
      <c r="AD50" s="14">
        <v>1</v>
      </c>
      <c r="AE50" s="14">
        <v>1</v>
      </c>
      <c r="AF50" s="14">
        <v>1</v>
      </c>
      <c r="AG50" s="14">
        <f>SUM(AA50:AF50)</f>
        <v>6</v>
      </c>
      <c r="AH50" s="14">
        <f>AG50-[1]Admission!DO340</f>
        <v>0</v>
      </c>
      <c r="AI50" s="14">
        <v>1</v>
      </c>
      <c r="AJ50" s="14">
        <v>0</v>
      </c>
      <c r="AK50" s="14">
        <v>1</v>
      </c>
      <c r="AL50" s="14">
        <v>0</v>
      </c>
      <c r="AM50" s="14">
        <v>0</v>
      </c>
      <c r="AN50" s="14">
        <v>1</v>
      </c>
      <c r="AO50" s="14">
        <v>1</v>
      </c>
      <c r="AP50" s="14">
        <v>1</v>
      </c>
      <c r="AQ50" s="14">
        <f>SUM(AI50:AP50)</f>
        <v>5</v>
      </c>
      <c r="AR50" s="14">
        <f>AQ50-[1]Admission!EH340</f>
        <v>-3</v>
      </c>
      <c r="AS50" s="14">
        <v>3</v>
      </c>
      <c r="AT50" s="14">
        <v>0</v>
      </c>
      <c r="AU50" s="14">
        <f>SUM(AS50:AT50)</f>
        <v>3</v>
      </c>
      <c r="AV50" s="14">
        <f>AU50-[1]Admission!EL340</f>
        <v>0</v>
      </c>
      <c r="AW50" s="14">
        <v>5</v>
      </c>
      <c r="AX50" s="14">
        <v>5</v>
      </c>
      <c r="AY50" s="14">
        <v>5</v>
      </c>
      <c r="AZ50" s="14">
        <v>5</v>
      </c>
      <c r="BA50" s="14">
        <f>SUM(AW50:AZ50)</f>
        <v>20</v>
      </c>
      <c r="BB50" s="14">
        <f>BA50-[1]Admission!EQ340</f>
        <v>4</v>
      </c>
      <c r="BC50" s="14">
        <v>4</v>
      </c>
      <c r="BD50" s="14">
        <v>4</v>
      </c>
      <c r="BE50" s="14">
        <v>4</v>
      </c>
      <c r="BF50" s="14">
        <f>SUM(BC50:BE50)</f>
        <v>12</v>
      </c>
      <c r="BG50" s="60">
        <v>1</v>
      </c>
      <c r="BH50" s="60">
        <v>1</v>
      </c>
      <c r="BI50" s="60">
        <v>1</v>
      </c>
      <c r="BJ50" s="60">
        <v>1</v>
      </c>
      <c r="BK50" s="60">
        <v>1</v>
      </c>
      <c r="BL50" s="60">
        <v>1</v>
      </c>
      <c r="BM50" s="60">
        <v>1</v>
      </c>
      <c r="BN50" s="60">
        <v>1</v>
      </c>
      <c r="BO50" s="60">
        <v>1</v>
      </c>
      <c r="BP50" s="60">
        <v>1</v>
      </c>
      <c r="BQ50" s="60">
        <v>1</v>
      </c>
      <c r="BR50" s="60">
        <v>1</v>
      </c>
      <c r="BS50" s="60">
        <v>1</v>
      </c>
      <c r="BT50" s="60">
        <v>1</v>
      </c>
      <c r="BU50" s="60">
        <v>1</v>
      </c>
      <c r="BV50" s="60">
        <v>15</v>
      </c>
    </row>
    <row r="51" spans="1:74" s="14" customFormat="1">
      <c r="A51" s="14">
        <v>42</v>
      </c>
      <c r="B51" s="14">
        <v>4</v>
      </c>
      <c r="C51" s="14">
        <v>3.0555555555547471</v>
      </c>
      <c r="D51" s="14">
        <v>0</v>
      </c>
      <c r="E51" s="14">
        <v>1</v>
      </c>
      <c r="F51" s="14">
        <v>1</v>
      </c>
      <c r="G51" s="14">
        <v>0</v>
      </c>
      <c r="H51" s="14">
        <v>0</v>
      </c>
      <c r="I51" s="14">
        <v>0</v>
      </c>
      <c r="J51" s="14">
        <v>0</v>
      </c>
      <c r="K51" s="14">
        <v>4</v>
      </c>
      <c r="L51" s="73">
        <v>5.8000000000000003E-2</v>
      </c>
      <c r="M51" s="14">
        <v>2</v>
      </c>
      <c r="N51" s="14">
        <v>2</v>
      </c>
      <c r="O51" s="14">
        <v>2</v>
      </c>
      <c r="P51" s="14">
        <v>2</v>
      </c>
      <c r="Q51" s="14">
        <v>2</v>
      </c>
      <c r="R51" s="14">
        <v>2</v>
      </c>
      <c r="BG51" s="60"/>
      <c r="BH51" s="60"/>
      <c r="BI51" s="60"/>
      <c r="BJ51" s="60"/>
      <c r="BK51" s="60"/>
      <c r="BL51" s="60"/>
      <c r="BM51" s="60"/>
      <c r="BN51" s="60"/>
      <c r="BO51" s="60"/>
      <c r="BP51" s="60"/>
      <c r="BQ51" s="60"/>
      <c r="BR51" s="60"/>
      <c r="BS51" s="60"/>
      <c r="BT51" s="60"/>
      <c r="BU51" s="60"/>
      <c r="BV51" s="60"/>
    </row>
    <row r="52" spans="1:74" s="14" customFormat="1">
      <c r="A52" s="14">
        <v>43</v>
      </c>
      <c r="B52" s="14">
        <v>3</v>
      </c>
      <c r="C52" s="14">
        <v>1.6541666666671517</v>
      </c>
      <c r="D52" s="14">
        <v>0</v>
      </c>
      <c r="E52" s="14">
        <v>13</v>
      </c>
      <c r="F52" s="14">
        <v>1</v>
      </c>
      <c r="G52" s="14">
        <v>0</v>
      </c>
      <c r="H52" s="14">
        <v>0</v>
      </c>
      <c r="I52" s="14">
        <v>0</v>
      </c>
      <c r="J52" s="14">
        <v>0</v>
      </c>
      <c r="K52" s="14">
        <v>3</v>
      </c>
      <c r="L52" s="14">
        <v>5.8</v>
      </c>
      <c r="M52" s="14">
        <v>2</v>
      </c>
      <c r="N52" s="14">
        <v>2</v>
      </c>
      <c r="O52" s="14">
        <v>2</v>
      </c>
      <c r="P52" s="14">
        <v>2</v>
      </c>
      <c r="Q52" s="14">
        <v>2</v>
      </c>
      <c r="R52" s="14">
        <v>2</v>
      </c>
      <c r="S52" s="14">
        <v>1</v>
      </c>
      <c r="T52" s="14">
        <v>1</v>
      </c>
      <c r="U52" s="14">
        <v>1</v>
      </c>
      <c r="V52" s="14">
        <v>1</v>
      </c>
      <c r="W52" s="14">
        <v>1</v>
      </c>
      <c r="X52" s="14">
        <v>100</v>
      </c>
      <c r="Y52" s="14">
        <f>X52-[1]Admission!DA260</f>
        <v>5</v>
      </c>
      <c r="Z52" s="14">
        <v>3</v>
      </c>
      <c r="AA52" s="14">
        <v>1</v>
      </c>
      <c r="AB52" s="14">
        <v>1</v>
      </c>
      <c r="AC52" s="14">
        <v>1</v>
      </c>
      <c r="AD52" s="14">
        <v>1</v>
      </c>
      <c r="AE52" s="14">
        <v>1</v>
      </c>
      <c r="AF52" s="14">
        <v>1</v>
      </c>
      <c r="AG52" s="14">
        <f>SUM(AA52:AF52)</f>
        <v>6</v>
      </c>
      <c r="AH52" s="14">
        <f>AG52-[1]Admission!DO260</f>
        <v>0</v>
      </c>
      <c r="AI52" s="14">
        <v>1</v>
      </c>
      <c r="AJ52" s="14">
        <v>1</v>
      </c>
      <c r="AK52" s="14">
        <v>0</v>
      </c>
      <c r="AL52" s="14">
        <v>0</v>
      </c>
      <c r="AM52" s="14">
        <v>0</v>
      </c>
      <c r="AN52" s="14">
        <v>1</v>
      </c>
      <c r="AO52" s="14">
        <v>1</v>
      </c>
      <c r="AP52" s="14">
        <v>1</v>
      </c>
      <c r="AQ52" s="14">
        <f>SUM(AI52:AP52)</f>
        <v>5</v>
      </c>
      <c r="AR52" s="14">
        <f>AQ52-[1]Admission!EH260</f>
        <v>0</v>
      </c>
      <c r="AS52" s="14">
        <v>0</v>
      </c>
      <c r="AT52" s="14">
        <v>0</v>
      </c>
      <c r="AU52" s="14">
        <f>SUM(AS52:AT52)</f>
        <v>0</v>
      </c>
      <c r="AV52" s="14">
        <f>AU52-[1]Admission!EL260</f>
        <v>0</v>
      </c>
      <c r="AW52" s="14">
        <v>5</v>
      </c>
      <c r="AX52" s="14">
        <v>5</v>
      </c>
      <c r="AY52" s="14">
        <v>5</v>
      </c>
      <c r="AZ52" s="14">
        <v>5</v>
      </c>
      <c r="BA52" s="14">
        <f>SUM(AW52:AZ52)</f>
        <v>20</v>
      </c>
      <c r="BB52" s="14">
        <f>BA52-[1]Admission!EQ260</f>
        <v>0</v>
      </c>
      <c r="BC52" s="14">
        <v>4</v>
      </c>
      <c r="BD52" s="14">
        <v>4</v>
      </c>
      <c r="BE52" s="14">
        <v>4</v>
      </c>
      <c r="BF52" s="14">
        <f>SUM(BC52:BE52)</f>
        <v>12</v>
      </c>
      <c r="BG52" s="60">
        <v>1</v>
      </c>
      <c r="BH52" s="60">
        <v>1</v>
      </c>
      <c r="BI52" s="60">
        <v>1</v>
      </c>
      <c r="BJ52" s="60">
        <v>1</v>
      </c>
      <c r="BK52" s="60">
        <v>1</v>
      </c>
      <c r="BL52" s="60">
        <v>1</v>
      </c>
      <c r="BM52" s="60">
        <v>1</v>
      </c>
      <c r="BN52" s="60">
        <v>1</v>
      </c>
      <c r="BO52" s="60">
        <v>1</v>
      </c>
      <c r="BP52" s="60">
        <v>1</v>
      </c>
      <c r="BQ52" s="60">
        <v>1</v>
      </c>
      <c r="BR52" s="60">
        <v>1</v>
      </c>
      <c r="BS52" s="60">
        <v>1</v>
      </c>
      <c r="BT52" s="60">
        <v>1</v>
      </c>
      <c r="BU52" s="60">
        <v>1</v>
      </c>
      <c r="BV52" s="60">
        <v>15</v>
      </c>
    </row>
    <row r="53" spans="1:74" s="14" customFormat="1">
      <c r="A53" s="14">
        <v>44</v>
      </c>
      <c r="B53" s="14">
        <v>3</v>
      </c>
      <c r="C53" s="14">
        <v>1.8465277777795563</v>
      </c>
      <c r="D53" s="14">
        <v>0</v>
      </c>
      <c r="E53" s="14">
        <v>8</v>
      </c>
      <c r="F53" s="14">
        <v>1</v>
      </c>
      <c r="G53" s="14">
        <v>0</v>
      </c>
      <c r="H53" s="14">
        <v>0</v>
      </c>
      <c r="I53" s="14">
        <v>0</v>
      </c>
      <c r="J53" s="14">
        <v>1</v>
      </c>
      <c r="K53" s="14">
        <v>1</v>
      </c>
      <c r="L53" s="73">
        <v>5.8000000000000003E-2</v>
      </c>
      <c r="M53" s="14">
        <v>2</v>
      </c>
      <c r="N53" s="14">
        <v>2</v>
      </c>
      <c r="O53" s="14">
        <v>2</v>
      </c>
      <c r="P53" s="14">
        <v>2</v>
      </c>
      <c r="Q53" s="14">
        <v>2</v>
      </c>
      <c r="R53" s="14">
        <v>2</v>
      </c>
      <c r="S53" s="14">
        <v>1</v>
      </c>
      <c r="T53" s="14">
        <v>1</v>
      </c>
      <c r="U53" s="14">
        <v>1</v>
      </c>
      <c r="V53" s="14">
        <v>1</v>
      </c>
      <c r="W53" s="14">
        <v>1</v>
      </c>
      <c r="X53" s="14">
        <v>90</v>
      </c>
      <c r="Y53" s="14">
        <f>X53-[1]Admission!DA299</f>
        <v>15</v>
      </c>
      <c r="Z53" s="14">
        <v>2</v>
      </c>
      <c r="AA53" s="14">
        <v>1</v>
      </c>
      <c r="AB53" s="14">
        <v>1</v>
      </c>
      <c r="AC53" s="14">
        <v>1</v>
      </c>
      <c r="AD53" s="14">
        <v>1</v>
      </c>
      <c r="AE53" s="14">
        <v>1</v>
      </c>
      <c r="AF53" s="14">
        <v>1</v>
      </c>
      <c r="AG53" s="14">
        <f>SUM(AA53:AF53)</f>
        <v>6</v>
      </c>
      <c r="AH53" s="14">
        <f>AG53-[1]Admission!DO299</f>
        <v>0</v>
      </c>
      <c r="AI53" s="14">
        <v>1</v>
      </c>
      <c r="AJ53" s="14">
        <v>1</v>
      </c>
      <c r="AK53" s="14">
        <v>1</v>
      </c>
      <c r="AL53" s="14">
        <v>1</v>
      </c>
      <c r="AM53" s="14">
        <v>1</v>
      </c>
      <c r="AN53" s="14">
        <v>1</v>
      </c>
      <c r="AO53" s="14">
        <v>1</v>
      </c>
      <c r="AP53" s="14">
        <v>1</v>
      </c>
      <c r="AQ53" s="14">
        <f>SUM(AI53:AP53)</f>
        <v>8</v>
      </c>
      <c r="AR53" s="14">
        <f>AQ53-[1]Admission!EH299</f>
        <v>0</v>
      </c>
      <c r="AS53" s="14">
        <v>0</v>
      </c>
      <c r="AT53" s="14">
        <v>0</v>
      </c>
      <c r="AU53" s="14">
        <f>SUM(AS53:AT53)</f>
        <v>0</v>
      </c>
      <c r="AV53" s="14">
        <f>AU53-[1]Admission!EL299</f>
        <v>0</v>
      </c>
      <c r="AW53" s="14">
        <v>5</v>
      </c>
      <c r="AX53" s="14">
        <v>5</v>
      </c>
      <c r="AY53" s="14">
        <v>5</v>
      </c>
      <c r="AZ53" s="14">
        <v>5</v>
      </c>
      <c r="BA53" s="14">
        <f>SUM(AW53:AZ53)</f>
        <v>20</v>
      </c>
      <c r="BB53" s="14">
        <f>BA53-[1]Admission!EQ299</f>
        <v>0</v>
      </c>
      <c r="BC53" s="14">
        <v>4</v>
      </c>
      <c r="BD53" s="14">
        <v>4</v>
      </c>
      <c r="BE53" s="14">
        <v>4</v>
      </c>
      <c r="BF53" s="14">
        <f>SUM(BC53:BE53)</f>
        <v>12</v>
      </c>
      <c r="BG53" s="60">
        <v>1</v>
      </c>
      <c r="BH53" s="60">
        <v>1</v>
      </c>
      <c r="BI53" s="60">
        <v>1</v>
      </c>
      <c r="BJ53" s="60">
        <v>1</v>
      </c>
      <c r="BK53" s="60">
        <v>1</v>
      </c>
      <c r="BL53" s="60">
        <v>1</v>
      </c>
      <c r="BM53" s="60">
        <v>1</v>
      </c>
      <c r="BN53" s="60">
        <v>1</v>
      </c>
      <c r="BO53" s="60">
        <v>1</v>
      </c>
      <c r="BP53" s="60">
        <v>1</v>
      </c>
      <c r="BQ53" s="60">
        <v>1</v>
      </c>
      <c r="BR53" s="60">
        <v>1</v>
      </c>
      <c r="BS53" s="60">
        <v>1</v>
      </c>
      <c r="BT53" s="60">
        <v>1</v>
      </c>
      <c r="BU53" s="60">
        <v>1</v>
      </c>
      <c r="BV53" s="60">
        <v>15</v>
      </c>
    </row>
    <row r="54" spans="1:74" s="14" customFormat="1">
      <c r="A54" s="14">
        <v>45</v>
      </c>
      <c r="B54" s="14">
        <v>5</v>
      </c>
      <c r="C54" s="14">
        <v>4.0638888888861402</v>
      </c>
      <c r="D54" s="14">
        <v>0</v>
      </c>
      <c r="E54" s="14">
        <v>7</v>
      </c>
      <c r="F54" s="14">
        <v>1</v>
      </c>
      <c r="G54" s="14">
        <v>0</v>
      </c>
      <c r="H54" s="14">
        <v>0</v>
      </c>
      <c r="I54" s="14">
        <v>0</v>
      </c>
      <c r="J54" s="14">
        <v>0</v>
      </c>
      <c r="K54" s="14">
        <v>3</v>
      </c>
      <c r="L54" s="73">
        <v>5.7999999999999996E-2</v>
      </c>
      <c r="M54" s="14">
        <v>2</v>
      </c>
      <c r="N54" s="14">
        <v>2</v>
      </c>
      <c r="O54" s="14">
        <v>2</v>
      </c>
      <c r="P54" s="14">
        <v>2</v>
      </c>
      <c r="Q54" s="14">
        <v>2</v>
      </c>
      <c r="R54" s="14">
        <v>2</v>
      </c>
      <c r="S54" s="14">
        <v>2</v>
      </c>
      <c r="T54" s="14">
        <v>1</v>
      </c>
      <c r="U54" s="14">
        <v>2</v>
      </c>
      <c r="V54" s="14">
        <v>1</v>
      </c>
      <c r="W54" s="14">
        <v>1</v>
      </c>
      <c r="X54" s="14">
        <v>70</v>
      </c>
      <c r="Y54" s="14">
        <f>X54-[1]Admission!DA228</f>
        <v>30</v>
      </c>
      <c r="Z54" s="14">
        <v>4</v>
      </c>
      <c r="AA54" s="14">
        <v>1</v>
      </c>
      <c r="AB54" s="14">
        <v>1</v>
      </c>
      <c r="AC54" s="14">
        <v>1</v>
      </c>
      <c r="AD54" s="14">
        <v>1</v>
      </c>
      <c r="AE54" s="14">
        <v>1</v>
      </c>
      <c r="AF54" s="14">
        <v>1</v>
      </c>
      <c r="AG54" s="14">
        <f>SUM(AA54:AF54)</f>
        <v>6</v>
      </c>
      <c r="AH54" s="14">
        <f>AG54-[1]Admission!DO228</f>
        <v>0</v>
      </c>
      <c r="AI54" s="14">
        <v>1</v>
      </c>
      <c r="AJ54" s="14">
        <v>1</v>
      </c>
      <c r="AK54" s="14">
        <v>0</v>
      </c>
      <c r="AL54" s="14">
        <v>0</v>
      </c>
      <c r="AM54" s="14">
        <v>0</v>
      </c>
      <c r="AN54" s="14">
        <v>0</v>
      </c>
      <c r="AO54" s="14">
        <v>1</v>
      </c>
      <c r="AP54" s="14">
        <v>1</v>
      </c>
      <c r="AQ54" s="14">
        <f>SUM(AI54:AP54)</f>
        <v>4</v>
      </c>
      <c r="AR54" s="14">
        <f>AQ54-[1]Admission!EH228</f>
        <v>0</v>
      </c>
      <c r="AS54" s="14">
        <v>0</v>
      </c>
      <c r="AT54" s="14">
        <v>0</v>
      </c>
      <c r="AU54" s="14">
        <f>SUM(AS54:AT54)</f>
        <v>0</v>
      </c>
      <c r="AV54" s="14">
        <f>AU54-[1]Admission!EL228</f>
        <v>0</v>
      </c>
      <c r="AW54" s="14">
        <v>5</v>
      </c>
      <c r="AX54" s="14">
        <v>5</v>
      </c>
      <c r="AY54" s="14">
        <v>5</v>
      </c>
      <c r="AZ54" s="14">
        <v>5</v>
      </c>
      <c r="BA54" s="14">
        <f>SUM(AW54:AZ54)</f>
        <v>20</v>
      </c>
      <c r="BB54" s="14">
        <f>BA54-[1]Admission!EQ228</f>
        <v>0</v>
      </c>
      <c r="BC54" s="14">
        <v>4</v>
      </c>
      <c r="BD54" s="14">
        <v>4</v>
      </c>
      <c r="BE54" s="14">
        <v>4</v>
      </c>
      <c r="BF54" s="14">
        <f>SUM(BC54:BE54)</f>
        <v>12</v>
      </c>
      <c r="BG54" s="60">
        <v>1</v>
      </c>
      <c r="BH54" s="60">
        <v>1</v>
      </c>
      <c r="BI54" s="60">
        <v>1</v>
      </c>
      <c r="BJ54" s="60">
        <v>1</v>
      </c>
      <c r="BK54" s="60">
        <v>1</v>
      </c>
      <c r="BL54" s="60">
        <v>1</v>
      </c>
      <c r="BM54" s="60">
        <v>1</v>
      </c>
      <c r="BN54" s="60">
        <v>1</v>
      </c>
      <c r="BO54" s="60">
        <v>1</v>
      </c>
      <c r="BP54" s="60">
        <v>1</v>
      </c>
      <c r="BQ54" s="60">
        <v>1</v>
      </c>
      <c r="BR54" s="60">
        <v>1</v>
      </c>
      <c r="BS54" s="60">
        <v>1</v>
      </c>
      <c r="BT54" s="60">
        <v>1</v>
      </c>
      <c r="BU54" s="60">
        <v>1</v>
      </c>
      <c r="BV54" s="60">
        <v>15</v>
      </c>
    </row>
    <row r="55" spans="1:74" s="14" customFormat="1">
      <c r="A55" s="14">
        <v>46</v>
      </c>
      <c r="B55" s="14">
        <v>4</v>
      </c>
      <c r="C55" s="14">
        <v>2.8791666666656965</v>
      </c>
      <c r="D55" s="14">
        <v>0</v>
      </c>
      <c r="E55" s="14">
        <v>1</v>
      </c>
      <c r="F55" s="14">
        <v>1</v>
      </c>
      <c r="G55" s="14">
        <v>0</v>
      </c>
      <c r="H55" s="14">
        <v>0</v>
      </c>
      <c r="I55" s="14">
        <v>0</v>
      </c>
      <c r="J55" s="14">
        <v>0</v>
      </c>
      <c r="K55" s="14">
        <v>2</v>
      </c>
      <c r="L55" s="73">
        <v>5.8000000000000003E-2</v>
      </c>
      <c r="M55" s="14">
        <v>2</v>
      </c>
      <c r="N55" s="14">
        <v>2</v>
      </c>
      <c r="O55" s="14">
        <v>2</v>
      </c>
      <c r="P55" s="14">
        <v>2</v>
      </c>
      <c r="Q55" s="14">
        <v>2</v>
      </c>
      <c r="R55" s="14">
        <v>2</v>
      </c>
      <c r="BG55" s="60"/>
      <c r="BH55" s="60"/>
      <c r="BI55" s="60"/>
      <c r="BJ55" s="60"/>
      <c r="BK55" s="60"/>
      <c r="BL55" s="60"/>
      <c r="BM55" s="60"/>
      <c r="BN55" s="60"/>
      <c r="BO55" s="60"/>
      <c r="BP55" s="60"/>
      <c r="BQ55" s="60"/>
      <c r="BR55" s="60"/>
      <c r="BS55" s="60"/>
      <c r="BT55" s="60"/>
      <c r="BU55" s="60"/>
      <c r="BV55" s="60"/>
    </row>
    <row r="56" spans="1:74" s="14" customFormat="1">
      <c r="A56" s="14">
        <v>47</v>
      </c>
      <c r="B56" s="14">
        <v>3</v>
      </c>
      <c r="C56" s="14">
        <v>1.8576388888905058</v>
      </c>
      <c r="D56" s="14">
        <v>0</v>
      </c>
      <c r="E56" s="14">
        <v>6</v>
      </c>
      <c r="F56" s="14">
        <v>1</v>
      </c>
      <c r="G56" s="14">
        <v>0</v>
      </c>
      <c r="H56" s="14">
        <v>0</v>
      </c>
      <c r="I56" s="14">
        <v>0</v>
      </c>
      <c r="J56" s="14">
        <v>0</v>
      </c>
      <c r="K56" s="14">
        <v>1</v>
      </c>
      <c r="L56" s="73">
        <v>5.8000000000000003E-2</v>
      </c>
      <c r="M56" s="14">
        <v>2</v>
      </c>
      <c r="N56" s="14">
        <v>2</v>
      </c>
      <c r="O56" s="14">
        <v>2</v>
      </c>
      <c r="P56" s="14">
        <v>2</v>
      </c>
      <c r="Q56" s="14">
        <v>2</v>
      </c>
      <c r="R56" s="14">
        <v>2</v>
      </c>
      <c r="S56" s="14">
        <v>1</v>
      </c>
      <c r="T56" s="14">
        <v>1</v>
      </c>
      <c r="U56" s="14">
        <v>1</v>
      </c>
      <c r="V56" s="14">
        <v>2</v>
      </c>
      <c r="W56" s="14">
        <v>1</v>
      </c>
      <c r="X56" s="14">
        <v>70</v>
      </c>
      <c r="Y56" s="14">
        <f>X56-[1]Admission!DA195</f>
        <v>-5</v>
      </c>
      <c r="Z56" s="14">
        <v>4</v>
      </c>
      <c r="AA56" s="14">
        <v>1</v>
      </c>
      <c r="AB56" s="14">
        <v>1</v>
      </c>
      <c r="AC56" s="14">
        <v>1</v>
      </c>
      <c r="AD56" s="14">
        <v>1</v>
      </c>
      <c r="AE56" s="14">
        <v>1</v>
      </c>
      <c r="AF56" s="14">
        <v>1</v>
      </c>
      <c r="AG56" s="14">
        <f>SUM(AA56:AF56)</f>
        <v>6</v>
      </c>
      <c r="AH56" s="14">
        <f>AG56-[1]Admission!DO195</f>
        <v>0</v>
      </c>
      <c r="AI56" s="14">
        <v>1</v>
      </c>
      <c r="AJ56" s="14">
        <v>1</v>
      </c>
      <c r="AK56" s="14">
        <v>1</v>
      </c>
      <c r="AL56" s="14">
        <v>0</v>
      </c>
      <c r="AM56" s="14">
        <v>0</v>
      </c>
      <c r="AN56" s="14">
        <v>1</v>
      </c>
      <c r="AO56" s="14">
        <v>1</v>
      </c>
      <c r="AP56" s="14">
        <v>1</v>
      </c>
      <c r="AQ56" s="14">
        <f>SUM(AI56:AP56)</f>
        <v>6</v>
      </c>
      <c r="AR56" s="14">
        <f>AQ56-[1]Admission!EH195</f>
        <v>0</v>
      </c>
      <c r="AS56" s="14">
        <v>2</v>
      </c>
      <c r="AT56" s="14">
        <v>2</v>
      </c>
      <c r="AU56" s="14">
        <f>SUM(AS56:AT56)</f>
        <v>4</v>
      </c>
      <c r="AV56" s="14">
        <f>AU56-[1]Admission!EL195</f>
        <v>-2</v>
      </c>
      <c r="AW56" s="14">
        <v>5</v>
      </c>
      <c r="AX56" s="14">
        <v>5</v>
      </c>
      <c r="AY56" s="14">
        <v>5</v>
      </c>
      <c r="AZ56" s="14">
        <v>5</v>
      </c>
      <c r="BA56" s="14">
        <f>SUM(AW56:AZ56)</f>
        <v>20</v>
      </c>
      <c r="BB56" s="14">
        <f>BA56-[1]Admission!EQ195</f>
        <v>0</v>
      </c>
      <c r="BC56" s="14">
        <v>4</v>
      </c>
      <c r="BD56" s="14">
        <v>4</v>
      </c>
      <c r="BE56" s="14">
        <v>4</v>
      </c>
      <c r="BF56" s="14">
        <f>SUM(BC56:BE56)</f>
        <v>12</v>
      </c>
      <c r="BG56" s="60">
        <v>1</v>
      </c>
      <c r="BH56" s="60">
        <v>1</v>
      </c>
      <c r="BI56" s="60">
        <v>1</v>
      </c>
      <c r="BJ56" s="60">
        <v>1</v>
      </c>
      <c r="BK56" s="60">
        <v>1</v>
      </c>
      <c r="BL56" s="60">
        <v>1</v>
      </c>
      <c r="BM56" s="60">
        <v>1</v>
      </c>
      <c r="BN56" s="60">
        <v>1</v>
      </c>
      <c r="BO56" s="60">
        <v>1</v>
      </c>
      <c r="BP56" s="60">
        <v>1</v>
      </c>
      <c r="BQ56" s="60">
        <v>1</v>
      </c>
      <c r="BR56" s="60">
        <v>1</v>
      </c>
      <c r="BS56" s="60">
        <v>1</v>
      </c>
      <c r="BT56" s="60">
        <v>1</v>
      </c>
      <c r="BU56" s="60">
        <v>1</v>
      </c>
      <c r="BV56" s="60">
        <v>15</v>
      </c>
    </row>
    <row r="57" spans="1:74" s="14" customFormat="1">
      <c r="A57" s="14">
        <v>48</v>
      </c>
      <c r="B57" s="14">
        <v>5</v>
      </c>
      <c r="C57" s="14">
        <v>3.922222222223354</v>
      </c>
      <c r="D57" s="14">
        <v>0</v>
      </c>
      <c r="E57" s="14">
        <v>1</v>
      </c>
      <c r="F57" s="14">
        <v>1</v>
      </c>
      <c r="G57" s="14">
        <v>0</v>
      </c>
      <c r="H57" s="14">
        <v>0</v>
      </c>
      <c r="I57" s="14">
        <v>0</v>
      </c>
      <c r="J57" s="14">
        <v>0</v>
      </c>
      <c r="K57" s="14">
        <v>6</v>
      </c>
      <c r="L57" s="73">
        <v>0.11899999999999999</v>
      </c>
      <c r="M57" s="14">
        <v>2</v>
      </c>
      <c r="N57" s="14">
        <v>2</v>
      </c>
      <c r="O57" s="14">
        <v>2</v>
      </c>
      <c r="P57" s="14">
        <v>2</v>
      </c>
      <c r="Q57" s="14">
        <v>2</v>
      </c>
      <c r="R57" s="14">
        <v>2</v>
      </c>
      <c r="BG57" s="60"/>
      <c r="BH57" s="60"/>
      <c r="BI57" s="60"/>
      <c r="BJ57" s="60"/>
      <c r="BK57" s="60"/>
      <c r="BL57" s="60"/>
      <c r="BM57" s="60"/>
      <c r="BN57" s="60"/>
      <c r="BO57" s="60"/>
      <c r="BP57" s="60"/>
      <c r="BQ57" s="60"/>
      <c r="BR57" s="60"/>
      <c r="BS57" s="60"/>
      <c r="BT57" s="60"/>
      <c r="BU57" s="60"/>
      <c r="BV57" s="60"/>
    </row>
    <row r="58" spans="1:74" s="14" customFormat="1">
      <c r="A58" s="14">
        <v>49</v>
      </c>
      <c r="B58" s="14">
        <v>5</v>
      </c>
      <c r="C58" s="14">
        <v>3.8006944444423425</v>
      </c>
      <c r="D58" s="14">
        <v>0</v>
      </c>
      <c r="E58" s="14">
        <v>5</v>
      </c>
      <c r="F58" s="14">
        <v>3</v>
      </c>
      <c r="G58" s="14">
        <v>0</v>
      </c>
      <c r="H58" s="14">
        <v>0</v>
      </c>
      <c r="I58" s="14">
        <v>0</v>
      </c>
      <c r="J58" s="14">
        <v>0</v>
      </c>
      <c r="K58" s="14">
        <v>5</v>
      </c>
      <c r="L58" s="73">
        <v>0.11899999999999999</v>
      </c>
      <c r="M58" s="14">
        <v>2</v>
      </c>
      <c r="N58" s="14">
        <v>2</v>
      </c>
      <c r="O58" s="14">
        <v>2</v>
      </c>
      <c r="P58" s="14">
        <v>2</v>
      </c>
      <c r="Q58" s="14">
        <v>1</v>
      </c>
      <c r="R58" s="14">
        <v>2</v>
      </c>
      <c r="BG58" s="60"/>
      <c r="BH58" s="60"/>
      <c r="BI58" s="60"/>
      <c r="BJ58" s="60"/>
      <c r="BK58" s="60"/>
      <c r="BL58" s="60"/>
      <c r="BM58" s="60"/>
      <c r="BN58" s="60"/>
      <c r="BO58" s="60"/>
      <c r="BP58" s="60"/>
      <c r="BQ58" s="60"/>
      <c r="BR58" s="60"/>
      <c r="BS58" s="60"/>
      <c r="BT58" s="60"/>
      <c r="BU58" s="60"/>
      <c r="BV58" s="60"/>
    </row>
    <row r="59" spans="1:74" s="14" customFormat="1">
      <c r="A59" s="14">
        <v>50</v>
      </c>
      <c r="B59" s="14">
        <v>3</v>
      </c>
      <c r="C59" s="14">
        <v>2.0513888888890506</v>
      </c>
      <c r="D59" s="14">
        <v>0</v>
      </c>
      <c r="E59" s="14">
        <v>2</v>
      </c>
      <c r="F59" s="14">
        <v>1</v>
      </c>
      <c r="G59" s="14">
        <v>0</v>
      </c>
      <c r="H59" s="14">
        <v>0</v>
      </c>
      <c r="I59" s="14">
        <v>0</v>
      </c>
      <c r="J59" s="14">
        <v>0</v>
      </c>
      <c r="K59" s="14">
        <v>2</v>
      </c>
      <c r="L59" s="73">
        <v>0.22800000000000001</v>
      </c>
      <c r="M59" s="14">
        <v>2</v>
      </c>
      <c r="N59" s="14">
        <v>2</v>
      </c>
      <c r="O59" s="14">
        <v>2</v>
      </c>
      <c r="P59" s="14">
        <v>2</v>
      </c>
      <c r="Q59" s="14">
        <v>2</v>
      </c>
      <c r="R59" s="14">
        <v>2</v>
      </c>
      <c r="S59" s="14">
        <v>1</v>
      </c>
      <c r="T59" s="14">
        <v>1</v>
      </c>
      <c r="U59" s="14">
        <v>1</v>
      </c>
      <c r="V59" s="14">
        <v>1</v>
      </c>
      <c r="W59" s="14">
        <v>1</v>
      </c>
      <c r="X59" s="14">
        <v>50</v>
      </c>
      <c r="Y59" s="14">
        <f>X59-[1]Admission!DA256</f>
        <v>0</v>
      </c>
      <c r="Z59" s="14">
        <v>5</v>
      </c>
      <c r="AA59" s="14">
        <v>1</v>
      </c>
      <c r="AB59" s="14">
        <v>1</v>
      </c>
      <c r="AC59" s="14">
        <v>1</v>
      </c>
      <c r="AD59" s="14">
        <v>1</v>
      </c>
      <c r="AE59" s="14">
        <v>1</v>
      </c>
      <c r="AF59" s="14">
        <v>1</v>
      </c>
      <c r="AG59" s="14">
        <f>SUM(AA59:AF59)</f>
        <v>6</v>
      </c>
      <c r="AH59" s="14">
        <f>AG59-[1]Admission!DO256</f>
        <v>0</v>
      </c>
      <c r="AI59" s="14">
        <v>1</v>
      </c>
      <c r="AJ59" s="14">
        <v>0</v>
      </c>
      <c r="AK59" s="14">
        <v>0</v>
      </c>
      <c r="AL59" s="14">
        <v>0</v>
      </c>
      <c r="AM59" s="14">
        <v>0</v>
      </c>
      <c r="AN59" s="14">
        <v>0</v>
      </c>
      <c r="AO59" s="14">
        <v>0</v>
      </c>
      <c r="AP59" s="14">
        <v>0</v>
      </c>
      <c r="AQ59" s="14">
        <f>SUM(AI59:AP59)</f>
        <v>1</v>
      </c>
      <c r="AR59" s="14">
        <f>AQ59-[1]Admission!EH256</f>
        <v>-2</v>
      </c>
      <c r="AS59" s="14">
        <v>2</v>
      </c>
      <c r="AT59" s="14">
        <v>1</v>
      </c>
      <c r="AU59" s="14">
        <f>SUM(AS59:AT59)</f>
        <v>3</v>
      </c>
      <c r="AV59" s="14">
        <f>AU59-[1]Admission!EL256</f>
        <v>0</v>
      </c>
      <c r="AW59" s="14">
        <v>5</v>
      </c>
      <c r="AX59" s="14">
        <v>5</v>
      </c>
      <c r="AY59" s="14">
        <v>5</v>
      </c>
      <c r="AZ59" s="14">
        <v>5</v>
      </c>
      <c r="BA59" s="14">
        <f>SUM(AW59:AZ59)</f>
        <v>20</v>
      </c>
      <c r="BB59" s="14">
        <f>BA59-[1]Admission!EQ256</f>
        <v>0</v>
      </c>
      <c r="BC59" s="14">
        <v>4</v>
      </c>
      <c r="BD59" s="14">
        <v>4</v>
      </c>
      <c r="BE59" s="14">
        <v>4</v>
      </c>
      <c r="BF59" s="14">
        <f>SUM(BC59:BE59)</f>
        <v>12</v>
      </c>
      <c r="BG59" s="60">
        <v>1</v>
      </c>
      <c r="BH59" s="60">
        <v>1</v>
      </c>
      <c r="BI59" s="60">
        <v>1</v>
      </c>
      <c r="BJ59" s="60">
        <v>1</v>
      </c>
      <c r="BK59" s="60">
        <v>1</v>
      </c>
      <c r="BL59" s="60">
        <v>0</v>
      </c>
      <c r="BM59" s="60">
        <v>1</v>
      </c>
      <c r="BN59" s="60">
        <v>1</v>
      </c>
      <c r="BO59" s="60">
        <v>1</v>
      </c>
      <c r="BP59" s="60">
        <v>1</v>
      </c>
      <c r="BQ59" s="60">
        <v>1</v>
      </c>
      <c r="BR59" s="60">
        <v>1</v>
      </c>
      <c r="BS59" s="60">
        <v>1</v>
      </c>
      <c r="BT59" s="60">
        <v>1</v>
      </c>
      <c r="BU59" s="60">
        <v>1</v>
      </c>
      <c r="BV59" s="60">
        <v>14</v>
      </c>
    </row>
    <row r="60" spans="1:74" s="14" customFormat="1">
      <c r="A60" s="14">
        <v>51</v>
      </c>
      <c r="B60" s="14">
        <v>2</v>
      </c>
      <c r="C60" s="14">
        <v>0.84861111111240461</v>
      </c>
      <c r="D60" s="14">
        <v>0</v>
      </c>
      <c r="E60" s="14">
        <v>11</v>
      </c>
      <c r="F60" s="14">
        <v>3</v>
      </c>
      <c r="G60" s="14">
        <v>0</v>
      </c>
      <c r="H60" s="14">
        <v>0</v>
      </c>
      <c r="I60" s="14">
        <v>0</v>
      </c>
      <c r="J60" s="14">
        <v>0</v>
      </c>
      <c r="K60" s="14">
        <v>2</v>
      </c>
      <c r="L60" s="71">
        <v>5.8000000000000003E-2</v>
      </c>
      <c r="M60" s="14">
        <v>2</v>
      </c>
      <c r="N60" s="14">
        <v>2</v>
      </c>
      <c r="O60" s="14">
        <v>2</v>
      </c>
      <c r="P60" s="14">
        <v>2</v>
      </c>
      <c r="Q60" s="14">
        <v>2</v>
      </c>
      <c r="R60" s="14">
        <v>2</v>
      </c>
      <c r="S60" s="14">
        <v>2</v>
      </c>
      <c r="T60" s="14">
        <v>5</v>
      </c>
      <c r="U60" s="14">
        <v>5</v>
      </c>
      <c r="V60" s="14">
        <v>1</v>
      </c>
      <c r="W60" s="14">
        <v>1</v>
      </c>
      <c r="X60" s="14">
        <v>50</v>
      </c>
      <c r="Y60" s="14">
        <f>X60-[1]Admission!DA133</f>
        <v>10</v>
      </c>
      <c r="Z60" s="14">
        <v>5</v>
      </c>
      <c r="AA60" s="14">
        <v>0</v>
      </c>
      <c r="AB60" s="14">
        <v>0</v>
      </c>
      <c r="AC60" s="14">
        <v>0</v>
      </c>
      <c r="AD60" s="14">
        <v>0</v>
      </c>
      <c r="AE60" s="14">
        <v>0</v>
      </c>
      <c r="AF60" s="14">
        <v>0</v>
      </c>
      <c r="AG60" s="14">
        <f>SUM(AA60:AF60)</f>
        <v>0</v>
      </c>
      <c r="AH60" s="14">
        <f>AG60-[1]Admission!DO133</f>
        <v>-1</v>
      </c>
      <c r="AI60" s="14">
        <v>0</v>
      </c>
      <c r="AJ60" s="14">
        <v>0</v>
      </c>
      <c r="AK60" s="14">
        <v>0</v>
      </c>
      <c r="AL60" s="14">
        <v>0</v>
      </c>
      <c r="AM60" s="14">
        <v>0</v>
      </c>
      <c r="AN60" s="14">
        <v>0</v>
      </c>
      <c r="AO60" s="14">
        <v>0</v>
      </c>
      <c r="AP60" s="14">
        <v>0</v>
      </c>
      <c r="AQ60" s="14">
        <f>SUM(AI60:AP60)</f>
        <v>0</v>
      </c>
      <c r="AR60" s="14">
        <f>AQ60-[1]Admission!EH133</f>
        <v>-2</v>
      </c>
      <c r="AS60" s="14">
        <v>0</v>
      </c>
      <c r="AT60" s="14">
        <v>0</v>
      </c>
      <c r="AU60" s="14">
        <f>SUM(AS60:AT60)</f>
        <v>0</v>
      </c>
      <c r="AV60" s="14">
        <f>AU60-[1]Admission!EL133</f>
        <v>0</v>
      </c>
      <c r="AW60" s="14">
        <v>5</v>
      </c>
      <c r="AX60" s="14">
        <v>5</v>
      </c>
      <c r="AY60" s="14">
        <v>5</v>
      </c>
      <c r="AZ60" s="14">
        <v>5</v>
      </c>
      <c r="BA60" s="14">
        <f>SUM(AW60:AZ60)</f>
        <v>20</v>
      </c>
      <c r="BB60" s="14">
        <f>BA60-[1]Admission!EQ133</f>
        <v>0</v>
      </c>
      <c r="BC60" s="14">
        <v>4</v>
      </c>
      <c r="BD60" s="14">
        <v>4</v>
      </c>
      <c r="BE60" s="14">
        <v>4</v>
      </c>
      <c r="BF60" s="14">
        <f>SUM(BC60:BE60)</f>
        <v>12</v>
      </c>
      <c r="BG60" s="60">
        <v>1</v>
      </c>
      <c r="BH60" s="60">
        <v>1</v>
      </c>
      <c r="BI60" s="60">
        <v>1</v>
      </c>
      <c r="BJ60" s="60">
        <v>1</v>
      </c>
      <c r="BK60" s="60">
        <v>1</v>
      </c>
      <c r="BL60" s="60">
        <v>1</v>
      </c>
      <c r="BM60" s="60">
        <v>1</v>
      </c>
      <c r="BN60" s="60">
        <v>1</v>
      </c>
      <c r="BO60" s="60">
        <v>1</v>
      </c>
      <c r="BP60" s="60">
        <v>1</v>
      </c>
      <c r="BQ60" s="60">
        <v>1</v>
      </c>
      <c r="BR60" s="60">
        <v>1</v>
      </c>
      <c r="BS60" s="60">
        <v>1</v>
      </c>
      <c r="BT60" s="60">
        <v>1</v>
      </c>
      <c r="BU60" s="60">
        <v>1</v>
      </c>
      <c r="BV60" s="60">
        <v>15</v>
      </c>
    </row>
    <row r="61" spans="1:74" s="14" customFormat="1">
      <c r="A61" s="14">
        <v>52</v>
      </c>
      <c r="B61" s="14">
        <v>5</v>
      </c>
      <c r="C61" s="14">
        <v>3.0993055555518367</v>
      </c>
      <c r="D61" s="14">
        <v>0</v>
      </c>
      <c r="E61" s="14">
        <v>5</v>
      </c>
      <c r="F61" s="14">
        <v>1</v>
      </c>
      <c r="G61" s="14">
        <v>0</v>
      </c>
      <c r="H61" s="14">
        <v>0</v>
      </c>
      <c r="I61" s="14">
        <v>0</v>
      </c>
      <c r="J61" s="14">
        <v>0</v>
      </c>
      <c r="K61" s="14">
        <v>2</v>
      </c>
      <c r="L61" s="73">
        <v>5.7999999999999996E-2</v>
      </c>
      <c r="M61" s="14">
        <v>2</v>
      </c>
      <c r="N61" s="14">
        <v>2</v>
      </c>
      <c r="O61" s="14">
        <v>2</v>
      </c>
      <c r="P61" s="14">
        <v>2</v>
      </c>
      <c r="Q61" s="14">
        <v>1</v>
      </c>
      <c r="R61" s="14">
        <v>2</v>
      </c>
      <c r="S61" s="14">
        <v>1</v>
      </c>
      <c r="T61" s="14">
        <v>1</v>
      </c>
      <c r="U61" s="14">
        <v>2</v>
      </c>
      <c r="V61" s="14">
        <v>1</v>
      </c>
      <c r="W61" s="14">
        <v>1</v>
      </c>
      <c r="X61" s="14">
        <v>60</v>
      </c>
      <c r="Y61" s="14">
        <f>X61-[1]Admission!DA238</f>
        <v>10</v>
      </c>
      <c r="Z61" s="14">
        <v>4</v>
      </c>
      <c r="AA61" s="14">
        <v>1</v>
      </c>
      <c r="AB61" s="14">
        <v>1</v>
      </c>
      <c r="AC61" s="14">
        <v>1</v>
      </c>
      <c r="AD61" s="14">
        <v>1</v>
      </c>
      <c r="AE61" s="14">
        <v>1</v>
      </c>
      <c r="AF61" s="14">
        <v>1</v>
      </c>
      <c r="AG61" s="14">
        <f>SUM(AA61:AF61)</f>
        <v>6</v>
      </c>
      <c r="AH61" s="14">
        <f>AG61-[1]Admission!DO238</f>
        <v>0</v>
      </c>
      <c r="AI61" s="14">
        <v>1</v>
      </c>
      <c r="AJ61" s="14">
        <v>0</v>
      </c>
      <c r="AK61" s="14">
        <v>0</v>
      </c>
      <c r="AL61" s="14">
        <v>0</v>
      </c>
      <c r="AM61" s="14">
        <v>1</v>
      </c>
      <c r="AN61" s="14">
        <v>1</v>
      </c>
      <c r="AO61" s="14">
        <v>1</v>
      </c>
      <c r="AP61" s="14">
        <v>1</v>
      </c>
      <c r="AQ61" s="14">
        <f>SUM(AI61:AP61)</f>
        <v>5</v>
      </c>
      <c r="AR61" s="14">
        <f>AQ61-[1]Admission!EH238</f>
        <v>0</v>
      </c>
      <c r="AS61" s="14">
        <v>1</v>
      </c>
      <c r="AT61" s="14">
        <v>1</v>
      </c>
      <c r="AU61" s="14">
        <f>SUM(AS61:AT61)</f>
        <v>2</v>
      </c>
      <c r="AV61" s="14">
        <f>AU61-[1]Admission!EL238</f>
        <v>0</v>
      </c>
      <c r="AW61" s="14">
        <v>5</v>
      </c>
      <c r="AX61" s="14">
        <v>5</v>
      </c>
      <c r="AY61" s="14">
        <v>5</v>
      </c>
      <c r="AZ61" s="14">
        <v>5</v>
      </c>
      <c r="BA61" s="14">
        <f>SUM(AW61:AZ61)</f>
        <v>20</v>
      </c>
      <c r="BB61" s="14">
        <f>BA61-[1]Admission!EQ238</f>
        <v>1</v>
      </c>
      <c r="BC61" s="14">
        <v>4</v>
      </c>
      <c r="BD61" s="14">
        <v>4</v>
      </c>
      <c r="BE61" s="14">
        <v>4</v>
      </c>
      <c r="BF61" s="14">
        <f>SUM(BC61:BE61)</f>
        <v>12</v>
      </c>
      <c r="BG61" s="60">
        <v>1</v>
      </c>
      <c r="BH61" s="60">
        <v>1</v>
      </c>
      <c r="BI61" s="60">
        <v>1</v>
      </c>
      <c r="BJ61" s="60">
        <v>1</v>
      </c>
      <c r="BK61" s="60">
        <v>1</v>
      </c>
      <c r="BL61" s="60">
        <v>1</v>
      </c>
      <c r="BM61" s="60">
        <v>1</v>
      </c>
      <c r="BN61" s="60">
        <v>1</v>
      </c>
      <c r="BO61" s="60">
        <v>1</v>
      </c>
      <c r="BP61" s="60">
        <v>1</v>
      </c>
      <c r="BQ61" s="60">
        <v>1</v>
      </c>
      <c r="BR61" s="60">
        <v>1</v>
      </c>
      <c r="BS61" s="60">
        <v>1</v>
      </c>
      <c r="BT61" s="60">
        <v>1</v>
      </c>
      <c r="BU61" s="60">
        <v>1</v>
      </c>
      <c r="BV61" s="60">
        <v>15</v>
      </c>
    </row>
    <row r="62" spans="1:74" s="14" customFormat="1">
      <c r="A62" s="14">
        <v>53</v>
      </c>
      <c r="B62" s="14">
        <v>3</v>
      </c>
      <c r="C62" s="14">
        <v>1.7166666666671517</v>
      </c>
      <c r="D62" s="14">
        <v>0</v>
      </c>
      <c r="E62" s="14">
        <v>6</v>
      </c>
      <c r="F62" s="14">
        <v>1</v>
      </c>
      <c r="G62" s="14">
        <v>0</v>
      </c>
      <c r="H62" s="14">
        <v>0</v>
      </c>
      <c r="I62" s="14">
        <v>0</v>
      </c>
      <c r="J62" s="14">
        <v>0</v>
      </c>
      <c r="K62" s="14">
        <v>1</v>
      </c>
      <c r="L62" s="14">
        <v>5.8</v>
      </c>
      <c r="M62" s="14">
        <v>2</v>
      </c>
      <c r="N62" s="14">
        <v>2</v>
      </c>
      <c r="O62" s="14">
        <v>2</v>
      </c>
      <c r="P62" s="14">
        <v>2</v>
      </c>
      <c r="Q62" s="14">
        <v>2</v>
      </c>
      <c r="R62" s="14">
        <v>2</v>
      </c>
      <c r="S62" s="14">
        <v>1</v>
      </c>
      <c r="T62" s="14">
        <v>1</v>
      </c>
      <c r="U62" s="14">
        <v>3</v>
      </c>
      <c r="V62" s="14">
        <v>3</v>
      </c>
      <c r="W62" s="14">
        <v>1</v>
      </c>
      <c r="X62" s="14">
        <v>70</v>
      </c>
      <c r="Y62" s="14">
        <f>X62-[1]Admission!DA370</f>
        <v>0</v>
      </c>
      <c r="Z62" s="14">
        <v>3</v>
      </c>
      <c r="AA62" s="14">
        <v>1</v>
      </c>
      <c r="AB62" s="14">
        <v>1</v>
      </c>
      <c r="AC62" s="14">
        <v>1</v>
      </c>
      <c r="AD62" s="14">
        <v>1</v>
      </c>
      <c r="AE62" s="14">
        <v>1</v>
      </c>
      <c r="AF62" s="14">
        <v>1</v>
      </c>
      <c r="AG62" s="14">
        <f>SUM(AA62:AF62)</f>
        <v>6</v>
      </c>
      <c r="AH62" s="14">
        <f>AG62-[1]Admission!DO370</f>
        <v>0</v>
      </c>
      <c r="AI62" s="14">
        <v>1</v>
      </c>
      <c r="AJ62" s="14">
        <v>1</v>
      </c>
      <c r="AK62" s="14">
        <v>1</v>
      </c>
      <c r="AL62" s="14">
        <v>1</v>
      </c>
      <c r="AM62" s="14">
        <v>1</v>
      </c>
      <c r="AN62" s="14">
        <v>1</v>
      </c>
      <c r="AO62" s="14">
        <v>1</v>
      </c>
      <c r="AP62" s="14">
        <v>1</v>
      </c>
      <c r="AQ62" s="14">
        <f>SUM(AI62:AP62)</f>
        <v>8</v>
      </c>
      <c r="AR62" s="14">
        <f>AQ62-[1]Admission!EH370</f>
        <v>0</v>
      </c>
      <c r="AS62" s="14">
        <v>0</v>
      </c>
      <c r="AT62" s="14">
        <v>0</v>
      </c>
      <c r="AU62" s="14">
        <f>SUM(AS62:AT62)</f>
        <v>0</v>
      </c>
      <c r="AV62" s="14">
        <f>AU62-[1]Admission!EL370</f>
        <v>0</v>
      </c>
      <c r="AW62" s="14">
        <v>5</v>
      </c>
      <c r="AX62" s="14">
        <v>5</v>
      </c>
      <c r="AY62" s="14">
        <v>5</v>
      </c>
      <c r="AZ62" s="14">
        <v>5</v>
      </c>
      <c r="BA62" s="14">
        <f>SUM(AW62:AZ62)</f>
        <v>20</v>
      </c>
      <c r="BB62" s="14">
        <f>BA62-[1]Admission!EQ370</f>
        <v>0</v>
      </c>
      <c r="BC62" s="14">
        <v>4</v>
      </c>
      <c r="BD62" s="14">
        <v>4</v>
      </c>
      <c r="BE62" s="14">
        <v>4</v>
      </c>
      <c r="BF62" s="14">
        <f>SUM(BC62:BE62)</f>
        <v>12</v>
      </c>
      <c r="BG62" s="60">
        <v>1</v>
      </c>
      <c r="BH62" s="60">
        <v>1</v>
      </c>
      <c r="BI62" s="60">
        <v>1</v>
      </c>
      <c r="BJ62" s="60">
        <v>1</v>
      </c>
      <c r="BK62" s="60">
        <v>1</v>
      </c>
      <c r="BL62" s="60">
        <v>1</v>
      </c>
      <c r="BM62" s="60">
        <v>1</v>
      </c>
      <c r="BN62" s="60">
        <v>1</v>
      </c>
      <c r="BO62" s="60">
        <v>1</v>
      </c>
      <c r="BP62" s="60">
        <v>1</v>
      </c>
      <c r="BQ62" s="60">
        <v>1</v>
      </c>
      <c r="BR62" s="60">
        <v>1</v>
      </c>
      <c r="BS62" s="60">
        <v>1</v>
      </c>
      <c r="BT62" s="60">
        <v>1</v>
      </c>
      <c r="BU62" s="60">
        <v>1</v>
      </c>
      <c r="BV62" s="60">
        <v>15</v>
      </c>
    </row>
    <row r="63" spans="1:74" s="14" customFormat="1">
      <c r="A63" s="14">
        <v>54</v>
      </c>
      <c r="B63" s="14">
        <v>5</v>
      </c>
      <c r="C63" s="14">
        <v>3.7590277777781012</v>
      </c>
      <c r="D63" s="14">
        <v>0</v>
      </c>
      <c r="E63" s="14">
        <v>4</v>
      </c>
      <c r="F63" s="14">
        <v>1</v>
      </c>
      <c r="G63" s="14">
        <v>0</v>
      </c>
      <c r="H63" s="14">
        <v>0</v>
      </c>
      <c r="I63" s="14">
        <v>0</v>
      </c>
      <c r="J63" s="14">
        <v>0</v>
      </c>
      <c r="K63" s="14">
        <v>4</v>
      </c>
      <c r="L63" s="14">
        <v>5.8</v>
      </c>
      <c r="M63" s="14">
        <v>2</v>
      </c>
      <c r="N63" s="14">
        <v>2</v>
      </c>
      <c r="O63" s="14">
        <v>2</v>
      </c>
      <c r="P63" s="14">
        <v>2</v>
      </c>
      <c r="Q63" s="14">
        <v>2</v>
      </c>
      <c r="R63" s="14">
        <v>2</v>
      </c>
      <c r="BG63" s="60"/>
      <c r="BH63" s="60"/>
      <c r="BI63" s="60"/>
      <c r="BJ63" s="60"/>
      <c r="BK63" s="60"/>
      <c r="BL63" s="60"/>
      <c r="BM63" s="60"/>
      <c r="BN63" s="60"/>
      <c r="BO63" s="60"/>
      <c r="BP63" s="60"/>
      <c r="BQ63" s="60"/>
      <c r="BR63" s="60"/>
      <c r="BS63" s="60"/>
      <c r="BT63" s="60"/>
      <c r="BU63" s="60"/>
      <c r="BV63" s="60"/>
    </row>
    <row r="64" spans="1:74" s="14" customFormat="1">
      <c r="A64" s="14">
        <v>55</v>
      </c>
      <c r="B64" s="14">
        <v>7</v>
      </c>
      <c r="C64" s="14">
        <v>5.7208333333401242</v>
      </c>
      <c r="D64" s="14">
        <v>0</v>
      </c>
      <c r="E64" s="14">
        <v>5</v>
      </c>
      <c r="F64" s="14">
        <v>1</v>
      </c>
      <c r="G64" s="14">
        <v>2</v>
      </c>
      <c r="H64" s="14">
        <v>0</v>
      </c>
      <c r="I64" s="14">
        <v>0</v>
      </c>
      <c r="J64" s="14">
        <v>1</v>
      </c>
      <c r="K64" s="14">
        <v>4</v>
      </c>
      <c r="L64" s="71">
        <v>5.8000000000000003E-2</v>
      </c>
      <c r="M64" s="14">
        <v>1</v>
      </c>
      <c r="N64" s="14">
        <v>2</v>
      </c>
      <c r="O64" s="14">
        <v>2</v>
      </c>
      <c r="P64" s="14">
        <v>2</v>
      </c>
      <c r="Q64" s="14">
        <v>1</v>
      </c>
      <c r="R64" s="14">
        <v>2</v>
      </c>
      <c r="S64" s="14">
        <v>1</v>
      </c>
      <c r="T64" s="14">
        <v>1</v>
      </c>
      <c r="U64" s="14">
        <v>2</v>
      </c>
      <c r="V64" s="14">
        <v>1</v>
      </c>
      <c r="W64" s="14">
        <v>1</v>
      </c>
      <c r="X64" s="14">
        <v>70</v>
      </c>
      <c r="Y64" s="14">
        <f>X64-[1]Admission!DA56</f>
        <v>20</v>
      </c>
      <c r="Z64" s="14">
        <v>3</v>
      </c>
      <c r="AA64" s="14">
        <v>1</v>
      </c>
      <c r="AB64" s="14">
        <v>1</v>
      </c>
      <c r="AC64" s="14">
        <v>1</v>
      </c>
      <c r="AD64" s="14">
        <v>1</v>
      </c>
      <c r="AE64" s="14">
        <v>1</v>
      </c>
      <c r="AF64" s="14">
        <v>1</v>
      </c>
      <c r="AG64" s="14">
        <f>SUM(AA64:AF64)</f>
        <v>6</v>
      </c>
      <c r="AH64" s="14">
        <f>AG64-[1]Admission!DO56</f>
        <v>1</v>
      </c>
      <c r="AI64" s="14">
        <v>0</v>
      </c>
      <c r="AJ64" s="14">
        <v>0</v>
      </c>
      <c r="AK64" s="14">
        <v>0</v>
      </c>
      <c r="AL64" s="14">
        <v>0</v>
      </c>
      <c r="AM64" s="14">
        <v>0</v>
      </c>
      <c r="AN64" s="14">
        <v>0</v>
      </c>
      <c r="AO64" s="14">
        <v>0</v>
      </c>
      <c r="AP64" s="14">
        <v>0</v>
      </c>
      <c r="AQ64" s="14">
        <f>SUM(AI64:AP64)</f>
        <v>0</v>
      </c>
      <c r="AR64" s="14">
        <f>AQ64-[1]Admission!EH56</f>
        <v>-1</v>
      </c>
      <c r="AS64" s="14">
        <v>1</v>
      </c>
      <c r="AT64" s="14">
        <v>0</v>
      </c>
      <c r="AU64" s="14">
        <f>SUM(AS64:AT64)</f>
        <v>1</v>
      </c>
      <c r="AV64" s="14">
        <f>AU64-[1]Admission!EL56</f>
        <v>-1</v>
      </c>
      <c r="AW64" s="14">
        <v>5</v>
      </c>
      <c r="AX64" s="14">
        <v>5</v>
      </c>
      <c r="AY64" s="14">
        <v>5</v>
      </c>
      <c r="AZ64" s="14">
        <v>5</v>
      </c>
      <c r="BA64" s="14">
        <f>SUM(AW64:AZ64)</f>
        <v>20</v>
      </c>
      <c r="BB64" s="14">
        <f>BA64-[1]Admission!EQ56</f>
        <v>0</v>
      </c>
      <c r="BC64" s="14">
        <v>4</v>
      </c>
      <c r="BD64" s="14">
        <v>4</v>
      </c>
      <c r="BE64" s="14">
        <v>4</v>
      </c>
      <c r="BF64" s="14">
        <f>SUM(BC64:BE64)</f>
        <v>12</v>
      </c>
      <c r="BG64" s="60">
        <v>1</v>
      </c>
      <c r="BH64" s="60">
        <v>1</v>
      </c>
      <c r="BI64" s="60">
        <v>0</v>
      </c>
      <c r="BJ64" s="60">
        <v>1</v>
      </c>
      <c r="BK64" s="60">
        <v>1</v>
      </c>
      <c r="BL64" s="60">
        <v>0</v>
      </c>
      <c r="BM64" s="60">
        <v>1</v>
      </c>
      <c r="BN64" s="60">
        <v>1</v>
      </c>
      <c r="BO64" s="60">
        <v>1</v>
      </c>
      <c r="BP64" s="60">
        <v>1</v>
      </c>
      <c r="BQ64" s="60">
        <v>1</v>
      </c>
      <c r="BR64" s="60">
        <v>1</v>
      </c>
      <c r="BS64" s="60">
        <v>1</v>
      </c>
      <c r="BT64" s="60">
        <v>0</v>
      </c>
      <c r="BU64" s="60">
        <v>1</v>
      </c>
      <c r="BV64" s="60">
        <v>12</v>
      </c>
    </row>
    <row r="65" spans="1:74" s="14" customFormat="1">
      <c r="A65" s="14">
        <v>56</v>
      </c>
      <c r="B65" s="14">
        <v>3</v>
      </c>
      <c r="C65" s="14">
        <v>1.8534722222248092</v>
      </c>
      <c r="D65" s="14">
        <v>0</v>
      </c>
      <c r="E65" s="14">
        <v>3</v>
      </c>
      <c r="F65" s="14">
        <v>3</v>
      </c>
      <c r="G65" s="14">
        <v>0</v>
      </c>
      <c r="H65" s="14">
        <v>0</v>
      </c>
      <c r="I65" s="14">
        <v>0</v>
      </c>
      <c r="J65" s="14">
        <v>0</v>
      </c>
      <c r="K65" s="14">
        <v>1</v>
      </c>
      <c r="L65" s="73">
        <v>5.8000000000000003E-2</v>
      </c>
      <c r="M65" s="14">
        <v>2</v>
      </c>
      <c r="N65" s="14">
        <v>2</v>
      </c>
      <c r="O65" s="14">
        <v>2</v>
      </c>
      <c r="P65" s="14">
        <v>2</v>
      </c>
      <c r="Q65" s="14">
        <v>2</v>
      </c>
      <c r="R65" s="14">
        <v>2</v>
      </c>
      <c r="S65" s="14">
        <v>1</v>
      </c>
      <c r="T65" s="14">
        <v>1</v>
      </c>
      <c r="U65" s="14">
        <v>2</v>
      </c>
      <c r="V65" s="14">
        <v>1</v>
      </c>
      <c r="W65" s="14">
        <v>1</v>
      </c>
      <c r="X65" s="14">
        <v>70</v>
      </c>
      <c r="Y65" s="14">
        <f>X65-[1]Admission!DA194</f>
        <v>10</v>
      </c>
      <c r="Z65" s="14">
        <v>3</v>
      </c>
      <c r="AA65" s="14">
        <v>1</v>
      </c>
      <c r="AB65" s="14">
        <v>1</v>
      </c>
      <c r="AC65" s="14">
        <v>1</v>
      </c>
      <c r="AD65" s="14">
        <v>1</v>
      </c>
      <c r="AE65" s="14">
        <v>1</v>
      </c>
      <c r="AF65" s="14">
        <v>1</v>
      </c>
      <c r="AG65" s="14">
        <f>SUM(AA65:AF65)</f>
        <v>6</v>
      </c>
      <c r="AH65" s="14">
        <f>AG65-[1]Admission!DO194</f>
        <v>0</v>
      </c>
      <c r="AI65" s="14">
        <v>1</v>
      </c>
      <c r="AJ65" s="14">
        <v>1</v>
      </c>
      <c r="AK65" s="14">
        <v>1</v>
      </c>
      <c r="AL65" s="14">
        <v>1</v>
      </c>
      <c r="AM65" s="14">
        <v>1</v>
      </c>
      <c r="AN65" s="14">
        <v>1</v>
      </c>
      <c r="AO65" s="14">
        <v>1</v>
      </c>
      <c r="AP65" s="14">
        <v>1</v>
      </c>
      <c r="AQ65" s="14">
        <f>SUM(AI65:AP65)</f>
        <v>8</v>
      </c>
      <c r="AR65" s="14">
        <f>AQ65-[1]Admission!EH194</f>
        <v>0</v>
      </c>
      <c r="AS65" s="14">
        <v>2</v>
      </c>
      <c r="AT65" s="14">
        <v>2</v>
      </c>
      <c r="AU65" s="14">
        <f>SUM(AS65:AT65)</f>
        <v>4</v>
      </c>
      <c r="AV65" s="14">
        <f>AU65-[1]Admission!EL194</f>
        <v>0</v>
      </c>
      <c r="AW65" s="14">
        <v>2</v>
      </c>
      <c r="AX65" s="14">
        <v>2</v>
      </c>
      <c r="AY65" s="14">
        <v>1</v>
      </c>
      <c r="AZ65" s="14">
        <v>3</v>
      </c>
      <c r="BA65" s="14">
        <f>SUM(AW65:AZ65)</f>
        <v>8</v>
      </c>
      <c r="BB65" s="14">
        <f>BA65-[1]Admission!EQ194</f>
        <v>0</v>
      </c>
      <c r="BC65" s="14">
        <v>4</v>
      </c>
      <c r="BD65" s="14">
        <v>2</v>
      </c>
      <c r="BE65" s="14">
        <v>4</v>
      </c>
      <c r="BF65" s="14">
        <f>SUM(BC65:BE65)</f>
        <v>10</v>
      </c>
      <c r="BG65" s="60">
        <v>1</v>
      </c>
      <c r="BH65" s="60">
        <v>1</v>
      </c>
      <c r="BI65" s="60">
        <v>1</v>
      </c>
      <c r="BJ65" s="60">
        <v>1</v>
      </c>
      <c r="BK65" s="60">
        <v>1</v>
      </c>
      <c r="BL65" s="60">
        <v>1</v>
      </c>
      <c r="BM65" s="60">
        <v>1</v>
      </c>
      <c r="BN65" s="60">
        <v>1</v>
      </c>
      <c r="BO65" s="60">
        <v>1</v>
      </c>
      <c r="BP65" s="60">
        <v>1</v>
      </c>
      <c r="BQ65" s="60">
        <v>1</v>
      </c>
      <c r="BR65" s="60">
        <v>1</v>
      </c>
      <c r="BS65" s="60">
        <v>1</v>
      </c>
      <c r="BT65" s="60">
        <v>0</v>
      </c>
      <c r="BU65" s="60">
        <v>0</v>
      </c>
      <c r="BV65" s="60">
        <v>13</v>
      </c>
    </row>
    <row r="66" spans="1:74" s="14" customFormat="1">
      <c r="A66" s="14">
        <v>57</v>
      </c>
      <c r="B66" s="14">
        <v>4</v>
      </c>
      <c r="C66" s="14">
        <v>2.8152777777795563</v>
      </c>
      <c r="D66" s="14">
        <v>0</v>
      </c>
      <c r="E66" s="14">
        <v>3</v>
      </c>
      <c r="F66" s="14">
        <v>1</v>
      </c>
      <c r="G66" s="14">
        <v>0</v>
      </c>
      <c r="H66" s="14">
        <v>0</v>
      </c>
      <c r="I66" s="14">
        <v>0</v>
      </c>
      <c r="J66" s="14">
        <v>0</v>
      </c>
      <c r="K66" s="14">
        <v>2</v>
      </c>
      <c r="L66" s="14">
        <v>5.8</v>
      </c>
      <c r="M66" s="14">
        <v>2</v>
      </c>
      <c r="N66" s="14">
        <v>2</v>
      </c>
      <c r="O66" s="14">
        <v>2</v>
      </c>
      <c r="P66" s="14">
        <v>2</v>
      </c>
      <c r="Q66" s="14">
        <v>2</v>
      </c>
      <c r="R66" s="14">
        <v>2</v>
      </c>
      <c r="BG66" s="60"/>
      <c r="BH66" s="60"/>
      <c r="BI66" s="60"/>
      <c r="BJ66" s="60"/>
      <c r="BK66" s="60"/>
      <c r="BL66" s="60"/>
      <c r="BM66" s="60"/>
      <c r="BN66" s="60"/>
      <c r="BO66" s="60"/>
      <c r="BP66" s="60"/>
      <c r="BQ66" s="60"/>
      <c r="BR66" s="60"/>
      <c r="BS66" s="60"/>
      <c r="BT66" s="60"/>
      <c r="BU66" s="60"/>
      <c r="BV66" s="60"/>
    </row>
    <row r="67" spans="1:74" s="14" customFormat="1">
      <c r="A67" s="14">
        <v>58</v>
      </c>
      <c r="B67" s="14">
        <v>3</v>
      </c>
      <c r="C67" s="14">
        <v>1.8333333333357587</v>
      </c>
      <c r="D67" s="14">
        <v>0</v>
      </c>
      <c r="E67" s="14">
        <v>4</v>
      </c>
      <c r="F67" s="14">
        <v>1</v>
      </c>
      <c r="G67" s="14">
        <v>0</v>
      </c>
      <c r="H67" s="14">
        <v>0</v>
      </c>
      <c r="I67" s="14">
        <v>0</v>
      </c>
      <c r="J67" s="14">
        <v>1</v>
      </c>
      <c r="K67" s="14">
        <v>1</v>
      </c>
      <c r="L67" s="14">
        <v>5.8</v>
      </c>
      <c r="M67" s="14">
        <v>2</v>
      </c>
      <c r="N67" s="14">
        <v>2</v>
      </c>
      <c r="O67" s="14">
        <v>2</v>
      </c>
      <c r="P67" s="14">
        <v>2</v>
      </c>
      <c r="Q67" s="14">
        <v>2</v>
      </c>
      <c r="R67" s="14">
        <v>2</v>
      </c>
      <c r="S67" s="14">
        <v>1</v>
      </c>
      <c r="T67" s="14" t="s">
        <v>6999</v>
      </c>
      <c r="U67" s="14">
        <v>1</v>
      </c>
      <c r="V67" s="14">
        <v>1</v>
      </c>
      <c r="W67" s="14">
        <v>1</v>
      </c>
      <c r="X67" s="14">
        <v>90</v>
      </c>
      <c r="Y67" s="14">
        <f>X67-[1]Admission!DA388</f>
        <v>40</v>
      </c>
      <c r="Z67" s="14">
        <v>2</v>
      </c>
      <c r="AA67" s="14">
        <v>1</v>
      </c>
      <c r="AB67" s="14">
        <v>1</v>
      </c>
      <c r="AC67" s="14">
        <v>1</v>
      </c>
      <c r="AD67" s="14">
        <v>1</v>
      </c>
      <c r="AE67" s="14">
        <v>1</v>
      </c>
      <c r="AF67" s="14">
        <v>1</v>
      </c>
      <c r="AG67" s="14">
        <f t="shared" ref="AG67:AG73" si="10">SUM(AA67:AF67)</f>
        <v>6</v>
      </c>
      <c r="AH67" s="14">
        <f>AG67-[1]Admission!DO388</f>
        <v>0</v>
      </c>
      <c r="AI67" s="14">
        <v>1</v>
      </c>
      <c r="AJ67" s="14">
        <v>1</v>
      </c>
      <c r="AK67" s="14">
        <v>1</v>
      </c>
      <c r="AL67" s="14">
        <v>1</v>
      </c>
      <c r="AM67" s="14">
        <v>1</v>
      </c>
      <c r="AN67" s="14">
        <v>1</v>
      </c>
      <c r="AO67" s="14">
        <v>1</v>
      </c>
      <c r="AP67" s="14">
        <v>1</v>
      </c>
      <c r="AQ67" s="14">
        <v>8</v>
      </c>
      <c r="AR67" s="14">
        <f>AQ67-[1]Admission!EH388</f>
        <v>0</v>
      </c>
      <c r="AS67" s="14">
        <v>0</v>
      </c>
      <c r="AT67" s="14">
        <v>0</v>
      </c>
      <c r="AU67" s="14">
        <v>0</v>
      </c>
      <c r="AV67" s="14">
        <f>AU67-[1]Admission!EL388</f>
        <v>0</v>
      </c>
      <c r="AW67" s="14">
        <v>5</v>
      </c>
      <c r="AX67" s="14">
        <v>5</v>
      </c>
      <c r="AY67" s="14">
        <v>5</v>
      </c>
      <c r="AZ67" s="14">
        <v>5</v>
      </c>
      <c r="BA67" s="14">
        <f t="shared" ref="BA67:BA73" si="11">SUM(AW67:AZ67)</f>
        <v>20</v>
      </c>
      <c r="BB67" s="14">
        <f>BA67-[1]Admission!EQ388</f>
        <v>0</v>
      </c>
      <c r="BC67" s="14">
        <v>4</v>
      </c>
      <c r="BD67" s="14">
        <v>4</v>
      </c>
      <c r="BE67" s="14">
        <v>4</v>
      </c>
      <c r="BF67" s="14">
        <f t="shared" ref="BF67:BF73" si="12">SUM(BC67:BE67)</f>
        <v>12</v>
      </c>
      <c r="BG67" s="60">
        <v>1</v>
      </c>
      <c r="BH67" s="60">
        <v>1</v>
      </c>
      <c r="BI67" s="60">
        <v>1</v>
      </c>
      <c r="BJ67" s="60">
        <v>1</v>
      </c>
      <c r="BK67" s="60">
        <v>1</v>
      </c>
      <c r="BL67" s="60">
        <v>1</v>
      </c>
      <c r="BM67" s="60">
        <v>1</v>
      </c>
      <c r="BN67" s="60">
        <v>1</v>
      </c>
      <c r="BO67" s="60">
        <v>1</v>
      </c>
      <c r="BP67" s="60">
        <v>1</v>
      </c>
      <c r="BQ67" s="60">
        <v>1</v>
      </c>
      <c r="BR67" s="60">
        <v>1</v>
      </c>
      <c r="BS67" s="60">
        <v>1</v>
      </c>
      <c r="BT67" s="60">
        <v>1</v>
      </c>
      <c r="BU67" s="60">
        <v>1</v>
      </c>
      <c r="BV67" s="60">
        <v>15</v>
      </c>
    </row>
    <row r="68" spans="1:74" s="14" customFormat="1">
      <c r="A68" s="14">
        <v>59</v>
      </c>
      <c r="B68" s="14">
        <v>2</v>
      </c>
      <c r="C68" s="14">
        <v>1.0749999999970896</v>
      </c>
      <c r="D68" s="14">
        <v>0</v>
      </c>
      <c r="E68" s="14">
        <v>5</v>
      </c>
      <c r="F68" s="14">
        <v>3</v>
      </c>
      <c r="G68" s="14">
        <v>2</v>
      </c>
      <c r="H68" s="14">
        <v>0</v>
      </c>
      <c r="I68" s="14">
        <v>0</v>
      </c>
      <c r="J68" s="14">
        <v>1</v>
      </c>
      <c r="K68" s="14">
        <v>1</v>
      </c>
      <c r="L68" s="14">
        <v>5.8</v>
      </c>
      <c r="M68" s="14">
        <v>1</v>
      </c>
      <c r="N68" s="14">
        <v>1</v>
      </c>
      <c r="O68" s="14">
        <v>1</v>
      </c>
      <c r="P68" s="14">
        <v>0</v>
      </c>
      <c r="Q68" s="14">
        <v>1</v>
      </c>
      <c r="R68" s="14">
        <v>2</v>
      </c>
      <c r="S68" s="14">
        <v>2</v>
      </c>
      <c r="T68" s="14">
        <v>2</v>
      </c>
      <c r="U68" s="14">
        <v>1</v>
      </c>
      <c r="V68" s="14">
        <v>1</v>
      </c>
      <c r="W68" s="14">
        <v>2</v>
      </c>
      <c r="X68" s="14">
        <v>70</v>
      </c>
      <c r="Y68" s="14">
        <f>X68-[1]Admission!DA96</f>
        <v>-10</v>
      </c>
      <c r="Z68" s="14">
        <v>4</v>
      </c>
      <c r="AA68" s="14">
        <v>0</v>
      </c>
      <c r="AB68" s="14">
        <v>0</v>
      </c>
      <c r="AC68" s="14">
        <v>0</v>
      </c>
      <c r="AD68" s="14">
        <v>1</v>
      </c>
      <c r="AE68" s="14">
        <v>0</v>
      </c>
      <c r="AF68" s="14">
        <v>1</v>
      </c>
      <c r="AG68" s="14">
        <f t="shared" si="10"/>
        <v>2</v>
      </c>
      <c r="AH68" s="14">
        <f>AG68-[1]Admission!DO96</f>
        <v>-3</v>
      </c>
      <c r="AI68" s="14">
        <v>1</v>
      </c>
      <c r="AJ68" s="14">
        <v>0</v>
      </c>
      <c r="AK68" s="14">
        <v>0</v>
      </c>
      <c r="AL68" s="14">
        <v>0</v>
      </c>
      <c r="AM68" s="14">
        <v>0</v>
      </c>
      <c r="AN68" s="14">
        <v>0</v>
      </c>
      <c r="AO68" s="14">
        <v>0</v>
      </c>
      <c r="AP68" s="14">
        <v>0</v>
      </c>
      <c r="AQ68" s="14">
        <f t="shared" ref="AQ68:AQ73" si="13">SUM(AI68:AP68)</f>
        <v>1</v>
      </c>
      <c r="AR68" s="14">
        <f>AQ68-[1]Admission!EH96</f>
        <v>1</v>
      </c>
      <c r="AS68" s="14">
        <v>0</v>
      </c>
      <c r="AT68" s="14">
        <v>0</v>
      </c>
      <c r="AU68" s="14">
        <f t="shared" ref="AU68:AU73" si="14">SUM(AS68:AT68)</f>
        <v>0</v>
      </c>
      <c r="AV68" s="14">
        <f>AU68-[1]Admission!EL96</f>
        <v>0</v>
      </c>
      <c r="AW68" s="14">
        <v>5</v>
      </c>
      <c r="AX68" s="14">
        <v>5</v>
      </c>
      <c r="AY68" s="14">
        <v>5</v>
      </c>
      <c r="AZ68" s="14">
        <v>5</v>
      </c>
      <c r="BA68" s="14">
        <f t="shared" si="11"/>
        <v>20</v>
      </c>
      <c r="BB68" s="14">
        <f>BA68-[1]Admission!EQ96</f>
        <v>0</v>
      </c>
      <c r="BC68" s="14">
        <v>4</v>
      </c>
      <c r="BD68" s="14">
        <v>4</v>
      </c>
      <c r="BE68" s="14">
        <v>4</v>
      </c>
      <c r="BF68" s="14">
        <f t="shared" si="12"/>
        <v>12</v>
      </c>
      <c r="BG68" s="60">
        <v>1</v>
      </c>
      <c r="BH68" s="60">
        <v>1</v>
      </c>
      <c r="BI68" s="60">
        <v>1</v>
      </c>
      <c r="BJ68" s="60">
        <v>1</v>
      </c>
      <c r="BK68" s="60">
        <v>1</v>
      </c>
      <c r="BL68" s="60">
        <v>1</v>
      </c>
      <c r="BM68" s="60">
        <v>1</v>
      </c>
      <c r="BN68" s="60">
        <v>0</v>
      </c>
      <c r="BO68" s="60">
        <v>1</v>
      </c>
      <c r="BP68" s="60">
        <v>0</v>
      </c>
      <c r="BQ68" s="60">
        <v>1</v>
      </c>
      <c r="BR68" s="60">
        <v>0</v>
      </c>
      <c r="BS68" s="60">
        <v>0</v>
      </c>
      <c r="BT68" s="60">
        <v>0</v>
      </c>
      <c r="BU68" s="60">
        <v>0</v>
      </c>
      <c r="BV68" s="60">
        <v>9</v>
      </c>
    </row>
    <row r="69" spans="1:74" s="14" customFormat="1">
      <c r="A69" s="14">
        <v>60</v>
      </c>
      <c r="B69" s="14">
        <v>3</v>
      </c>
      <c r="C69" s="14">
        <v>1.3076388888875954</v>
      </c>
      <c r="D69" s="14">
        <v>0</v>
      </c>
      <c r="E69" s="14">
        <v>1</v>
      </c>
      <c r="F69" s="14">
        <v>1</v>
      </c>
      <c r="G69" s="14">
        <v>0</v>
      </c>
      <c r="H69" s="14">
        <v>0</v>
      </c>
      <c r="I69" s="14">
        <v>0</v>
      </c>
      <c r="J69" s="14">
        <v>1</v>
      </c>
      <c r="K69" s="14">
        <v>1</v>
      </c>
      <c r="L69" s="71">
        <v>5.7999999999999996E-2</v>
      </c>
      <c r="M69" s="14">
        <v>2</v>
      </c>
      <c r="N69" s="14">
        <v>2</v>
      </c>
      <c r="O69" s="14">
        <v>2</v>
      </c>
      <c r="P69" s="14">
        <v>2</v>
      </c>
      <c r="Q69" s="14">
        <v>2</v>
      </c>
      <c r="R69" s="14">
        <v>2</v>
      </c>
      <c r="S69" s="14">
        <v>1</v>
      </c>
      <c r="T69" s="14">
        <v>1</v>
      </c>
      <c r="U69" s="14">
        <v>1</v>
      </c>
      <c r="V69" s="14">
        <v>1</v>
      </c>
      <c r="W69" s="14">
        <v>3</v>
      </c>
      <c r="X69" s="14">
        <v>80</v>
      </c>
      <c r="Y69" s="14">
        <f>X69-[1]Admission!DA122</f>
        <v>30</v>
      </c>
      <c r="Z69" s="14">
        <v>2</v>
      </c>
      <c r="AA69" s="14">
        <v>1</v>
      </c>
      <c r="AB69" s="14">
        <v>1</v>
      </c>
      <c r="AC69" s="14">
        <v>1</v>
      </c>
      <c r="AD69" s="14">
        <v>1</v>
      </c>
      <c r="AE69" s="14">
        <v>1</v>
      </c>
      <c r="AF69" s="14">
        <v>1</v>
      </c>
      <c r="AG69" s="14">
        <f t="shared" si="10"/>
        <v>6</v>
      </c>
      <c r="AH69" s="14">
        <f>AG69-[1]Admission!DO122</f>
        <v>0</v>
      </c>
      <c r="AI69" s="14">
        <v>1</v>
      </c>
      <c r="AJ69" s="14">
        <v>1</v>
      </c>
      <c r="AK69" s="14">
        <v>1</v>
      </c>
      <c r="AL69" s="14">
        <v>1</v>
      </c>
      <c r="AM69" s="14">
        <v>1</v>
      </c>
      <c r="AN69" s="14">
        <v>1</v>
      </c>
      <c r="AO69" s="14">
        <v>1</v>
      </c>
      <c r="AP69" s="14">
        <v>1</v>
      </c>
      <c r="AQ69" s="14">
        <f t="shared" si="13"/>
        <v>8</v>
      </c>
      <c r="AR69" s="14">
        <f>AQ69-[1]Admission!EH122</f>
        <v>4</v>
      </c>
      <c r="AS69" s="14">
        <v>2</v>
      </c>
      <c r="AT69" s="14">
        <v>2</v>
      </c>
      <c r="AU69" s="14">
        <f t="shared" si="14"/>
        <v>4</v>
      </c>
      <c r="AV69" s="14">
        <f>AU69-[1]Admission!EL122</f>
        <v>-2</v>
      </c>
      <c r="AW69" s="14">
        <v>5</v>
      </c>
      <c r="AX69" s="14">
        <v>5</v>
      </c>
      <c r="AY69" s="14">
        <v>5</v>
      </c>
      <c r="AZ69" s="14">
        <v>5</v>
      </c>
      <c r="BA69" s="14">
        <f t="shared" si="11"/>
        <v>20</v>
      </c>
      <c r="BB69" s="14">
        <f>BA69-[1]Admission!EQ122</f>
        <v>0</v>
      </c>
      <c r="BC69" s="14">
        <v>4</v>
      </c>
      <c r="BD69" s="14">
        <v>4</v>
      </c>
      <c r="BE69" s="14">
        <v>4</v>
      </c>
      <c r="BF69" s="14">
        <f t="shared" si="12"/>
        <v>12</v>
      </c>
      <c r="BG69" s="60">
        <v>1</v>
      </c>
      <c r="BH69" s="60">
        <v>1</v>
      </c>
      <c r="BI69" s="60">
        <v>1</v>
      </c>
      <c r="BJ69" s="60">
        <v>1</v>
      </c>
      <c r="BK69" s="60">
        <v>1</v>
      </c>
      <c r="BL69" s="60">
        <v>1</v>
      </c>
      <c r="BM69" s="60">
        <v>1</v>
      </c>
      <c r="BN69" s="60">
        <v>1</v>
      </c>
      <c r="BO69" s="60">
        <v>1</v>
      </c>
      <c r="BP69" s="60">
        <v>1</v>
      </c>
      <c r="BQ69" s="60">
        <v>1</v>
      </c>
      <c r="BR69" s="60">
        <v>1</v>
      </c>
      <c r="BS69" s="60">
        <v>1</v>
      </c>
      <c r="BT69" s="60">
        <v>1</v>
      </c>
      <c r="BU69" s="60">
        <v>1</v>
      </c>
      <c r="BV69" s="60">
        <v>15</v>
      </c>
    </row>
    <row r="70" spans="1:74" s="14" customFormat="1">
      <c r="A70" s="14">
        <v>61</v>
      </c>
      <c r="B70" s="14">
        <v>3</v>
      </c>
      <c r="C70" s="14">
        <v>2.9576388888890506</v>
      </c>
      <c r="D70" s="14">
        <v>0</v>
      </c>
      <c r="E70" s="14">
        <v>11</v>
      </c>
      <c r="F70" s="14">
        <v>1</v>
      </c>
      <c r="G70" s="14">
        <v>0</v>
      </c>
      <c r="H70" s="14">
        <v>0</v>
      </c>
      <c r="I70" s="14">
        <v>0</v>
      </c>
      <c r="J70" s="14">
        <v>0</v>
      </c>
      <c r="K70" s="14">
        <v>3</v>
      </c>
      <c r="L70" s="71">
        <v>5.8000000000000003E-2</v>
      </c>
      <c r="M70" s="14">
        <v>2</v>
      </c>
      <c r="N70" s="14">
        <v>2</v>
      </c>
      <c r="O70" s="14">
        <v>2</v>
      </c>
      <c r="P70" s="14">
        <v>2</v>
      </c>
      <c r="Q70" s="14">
        <v>2</v>
      </c>
      <c r="R70" s="14">
        <v>2</v>
      </c>
      <c r="S70" s="14">
        <v>4</v>
      </c>
      <c r="T70" s="14">
        <v>3</v>
      </c>
      <c r="U70" s="14">
        <v>3</v>
      </c>
      <c r="V70" s="14">
        <v>1</v>
      </c>
      <c r="W70" s="14">
        <v>2</v>
      </c>
      <c r="X70" s="14">
        <v>15</v>
      </c>
      <c r="Y70" s="14">
        <f>X70-[1]Admission!DA19</f>
        <v>-72</v>
      </c>
      <c r="Z70" s="14">
        <v>2</v>
      </c>
      <c r="AA70" s="14">
        <v>0</v>
      </c>
      <c r="AB70" s="14">
        <v>0</v>
      </c>
      <c r="AC70" s="14">
        <v>0</v>
      </c>
      <c r="AD70" s="14">
        <v>0</v>
      </c>
      <c r="AE70" s="14">
        <v>0</v>
      </c>
      <c r="AF70" s="14">
        <v>0</v>
      </c>
      <c r="AG70" s="14">
        <f t="shared" si="10"/>
        <v>0</v>
      </c>
      <c r="AH70" s="14">
        <f>AG70-[1]Admission!DO19</f>
        <v>-1</v>
      </c>
      <c r="AI70" s="14">
        <v>1</v>
      </c>
      <c r="AJ70" s="14">
        <v>0</v>
      </c>
      <c r="AK70" s="14">
        <v>0</v>
      </c>
      <c r="AL70" s="14">
        <v>0</v>
      </c>
      <c r="AM70" s="14">
        <v>0</v>
      </c>
      <c r="AN70" s="14">
        <v>0</v>
      </c>
      <c r="AO70" s="14">
        <v>0</v>
      </c>
      <c r="AP70" s="14">
        <v>1</v>
      </c>
      <c r="AQ70" s="14">
        <f t="shared" si="13"/>
        <v>2</v>
      </c>
      <c r="AR70" s="14">
        <f>AQ70-[1]Admission!EH19</f>
        <v>0</v>
      </c>
      <c r="AS70" s="14">
        <v>1</v>
      </c>
      <c r="AT70" s="14">
        <v>1</v>
      </c>
      <c r="AU70" s="14">
        <f t="shared" si="14"/>
        <v>2</v>
      </c>
      <c r="AV70" s="14">
        <f>AU70-[1]Admission!EL19</f>
        <v>0</v>
      </c>
      <c r="AW70" s="14">
        <v>4</v>
      </c>
      <c r="AX70" s="14">
        <v>5</v>
      </c>
      <c r="AY70" s="14">
        <v>4</v>
      </c>
      <c r="AZ70" s="14">
        <v>4</v>
      </c>
      <c r="BA70" s="14">
        <f t="shared" si="11"/>
        <v>17</v>
      </c>
      <c r="BB70" s="14">
        <f>BA70-[1]Admission!EQ19</f>
        <v>0</v>
      </c>
      <c r="BC70" s="14">
        <v>4</v>
      </c>
      <c r="BD70" s="14">
        <v>4</v>
      </c>
      <c r="BE70" s="14">
        <v>4</v>
      </c>
      <c r="BF70" s="14">
        <f t="shared" si="12"/>
        <v>12</v>
      </c>
      <c r="BG70" s="60">
        <v>1</v>
      </c>
      <c r="BH70" s="60">
        <v>1</v>
      </c>
      <c r="BI70" s="60">
        <v>1</v>
      </c>
      <c r="BJ70" s="60">
        <v>1</v>
      </c>
      <c r="BK70" s="60">
        <v>1</v>
      </c>
      <c r="BL70" s="60">
        <v>0</v>
      </c>
      <c r="BM70" s="60">
        <v>1</v>
      </c>
      <c r="BN70" s="60">
        <v>1</v>
      </c>
      <c r="BO70" s="60">
        <v>1</v>
      </c>
      <c r="BP70" s="60">
        <v>1</v>
      </c>
      <c r="BQ70" s="60">
        <v>1</v>
      </c>
      <c r="BR70" s="60">
        <v>1</v>
      </c>
      <c r="BS70" s="60">
        <v>0</v>
      </c>
      <c r="BT70" s="60">
        <v>0</v>
      </c>
      <c r="BU70" s="60">
        <v>0</v>
      </c>
      <c r="BV70" s="60">
        <v>11</v>
      </c>
    </row>
    <row r="71" spans="1:74" s="14" customFormat="1">
      <c r="A71" s="14">
        <v>62</v>
      </c>
      <c r="B71" s="14">
        <v>3</v>
      </c>
      <c r="C71" s="14">
        <v>1.8555555555576575</v>
      </c>
      <c r="D71" s="14">
        <v>0</v>
      </c>
      <c r="E71" s="14">
        <v>8</v>
      </c>
      <c r="F71" s="14">
        <v>1</v>
      </c>
      <c r="G71" s="14">
        <v>0</v>
      </c>
      <c r="H71" s="14">
        <v>0</v>
      </c>
      <c r="I71" s="14">
        <v>0</v>
      </c>
      <c r="J71" s="14">
        <v>0</v>
      </c>
      <c r="K71" s="14">
        <v>2</v>
      </c>
      <c r="L71" s="73">
        <v>5.7999999999999996E-2</v>
      </c>
      <c r="M71" s="14">
        <v>2</v>
      </c>
      <c r="N71" s="14">
        <v>2</v>
      </c>
      <c r="O71" s="14">
        <v>2</v>
      </c>
      <c r="P71" s="14">
        <v>2</v>
      </c>
      <c r="Q71" s="14">
        <v>2</v>
      </c>
      <c r="R71" s="14">
        <v>2</v>
      </c>
      <c r="S71" s="14">
        <v>4</v>
      </c>
      <c r="T71" s="14">
        <v>1</v>
      </c>
      <c r="U71" s="14">
        <v>1</v>
      </c>
      <c r="V71" s="14">
        <v>5</v>
      </c>
      <c r="W71" s="14">
        <v>3</v>
      </c>
      <c r="X71" s="14">
        <v>20</v>
      </c>
      <c r="Y71" s="14">
        <f>X71-[1]Admission!DA234</f>
        <v>-30</v>
      </c>
      <c r="Z71" s="14">
        <v>4</v>
      </c>
      <c r="AA71" s="14">
        <v>1</v>
      </c>
      <c r="AB71" s="14">
        <v>1</v>
      </c>
      <c r="AC71" s="14">
        <v>1</v>
      </c>
      <c r="AD71" s="14">
        <v>1</v>
      </c>
      <c r="AE71" s="14">
        <v>1</v>
      </c>
      <c r="AF71" s="14">
        <v>1</v>
      </c>
      <c r="AG71" s="14">
        <f t="shared" si="10"/>
        <v>6</v>
      </c>
      <c r="AH71" s="14">
        <f>AG71-[1]Admission!DO234</f>
        <v>0</v>
      </c>
      <c r="AI71" s="14">
        <v>1</v>
      </c>
      <c r="AJ71" s="14">
        <v>1</v>
      </c>
      <c r="AK71" s="14">
        <v>1</v>
      </c>
      <c r="AL71" s="14">
        <v>1</v>
      </c>
      <c r="AM71" s="14">
        <v>1</v>
      </c>
      <c r="AN71" s="14">
        <v>1</v>
      </c>
      <c r="AO71" s="14">
        <v>1</v>
      </c>
      <c r="AP71" s="14">
        <v>0</v>
      </c>
      <c r="AQ71" s="14">
        <f t="shared" si="13"/>
        <v>7</v>
      </c>
      <c r="AR71" s="14">
        <f>AQ71-[1]Admission!EH234</f>
        <v>0</v>
      </c>
      <c r="AS71" s="14">
        <v>3</v>
      </c>
      <c r="AT71" s="14">
        <v>2</v>
      </c>
      <c r="AU71" s="14">
        <f t="shared" si="14"/>
        <v>5</v>
      </c>
      <c r="AV71" s="14">
        <f>AU71-[1]Admission!EL234</f>
        <v>2</v>
      </c>
      <c r="AW71" s="14">
        <v>5</v>
      </c>
      <c r="AX71" s="14">
        <v>5</v>
      </c>
      <c r="AY71" s="14">
        <v>5</v>
      </c>
      <c r="AZ71" s="14">
        <v>5</v>
      </c>
      <c r="BA71" s="14">
        <f t="shared" si="11"/>
        <v>20</v>
      </c>
      <c r="BB71" s="14">
        <f>BA71-[1]Admission!EQ234</f>
        <v>0</v>
      </c>
      <c r="BC71" s="14">
        <v>4</v>
      </c>
      <c r="BD71" s="14">
        <v>4</v>
      </c>
      <c r="BE71" s="14">
        <v>4</v>
      </c>
      <c r="BF71" s="14">
        <f t="shared" si="12"/>
        <v>12</v>
      </c>
      <c r="BG71" s="60">
        <v>1</v>
      </c>
      <c r="BH71" s="60">
        <v>1</v>
      </c>
      <c r="BI71" s="60">
        <v>1</v>
      </c>
      <c r="BJ71" s="60">
        <v>1</v>
      </c>
      <c r="BK71" s="60">
        <v>1</v>
      </c>
      <c r="BL71" s="60">
        <v>1</v>
      </c>
      <c r="BM71" s="60">
        <v>1</v>
      </c>
      <c r="BN71" s="60">
        <v>1</v>
      </c>
      <c r="BO71" s="60">
        <v>1</v>
      </c>
      <c r="BP71" s="60">
        <v>1</v>
      </c>
      <c r="BQ71" s="60">
        <v>1</v>
      </c>
      <c r="BR71" s="60">
        <v>1</v>
      </c>
      <c r="BS71" s="60">
        <v>1</v>
      </c>
      <c r="BT71" s="60">
        <v>1</v>
      </c>
      <c r="BU71" s="60">
        <v>1</v>
      </c>
      <c r="BV71" s="60">
        <v>15</v>
      </c>
    </row>
    <row r="72" spans="1:74" s="14" customFormat="1">
      <c r="A72" s="14">
        <v>63</v>
      </c>
      <c r="B72" s="14">
        <v>5</v>
      </c>
      <c r="C72" s="14">
        <v>3.9104166666656965</v>
      </c>
      <c r="D72" s="14">
        <v>0</v>
      </c>
      <c r="E72" s="14">
        <v>1</v>
      </c>
      <c r="F72" s="14">
        <v>1</v>
      </c>
      <c r="G72" s="14">
        <v>0</v>
      </c>
      <c r="H72" s="14">
        <v>0</v>
      </c>
      <c r="I72" s="14">
        <v>0</v>
      </c>
      <c r="J72" s="14">
        <v>0</v>
      </c>
      <c r="K72" s="14">
        <v>5</v>
      </c>
      <c r="L72" s="73">
        <v>0.11899999999999999</v>
      </c>
      <c r="M72" s="14">
        <v>2</v>
      </c>
      <c r="N72" s="14">
        <v>2</v>
      </c>
      <c r="O72" s="14">
        <v>2</v>
      </c>
      <c r="P72" s="14">
        <v>2</v>
      </c>
      <c r="Q72" s="14">
        <v>2</v>
      </c>
      <c r="R72" s="14">
        <v>2</v>
      </c>
      <c r="S72" s="14">
        <v>1</v>
      </c>
      <c r="T72" s="14">
        <v>1</v>
      </c>
      <c r="U72" s="14">
        <v>1</v>
      </c>
      <c r="V72" s="14">
        <v>1</v>
      </c>
      <c r="W72" s="14">
        <v>1</v>
      </c>
      <c r="X72" s="14">
        <v>90</v>
      </c>
      <c r="Y72" s="14">
        <f>X72-[1]Admission!DA454</f>
        <v>40</v>
      </c>
      <c r="Z72" s="14">
        <v>2</v>
      </c>
      <c r="AA72" s="14">
        <v>1</v>
      </c>
      <c r="AB72" s="14">
        <v>1</v>
      </c>
      <c r="AC72" s="14">
        <v>1</v>
      </c>
      <c r="AD72" s="14">
        <v>1</v>
      </c>
      <c r="AE72" s="14">
        <v>1</v>
      </c>
      <c r="AF72" s="14">
        <v>1</v>
      </c>
      <c r="AG72" s="14">
        <f t="shared" si="10"/>
        <v>6</v>
      </c>
      <c r="AH72" s="14">
        <f>AG72-[1]Admission!DO454</f>
        <v>0</v>
      </c>
      <c r="AI72" s="14">
        <v>1</v>
      </c>
      <c r="AJ72" s="14">
        <v>0</v>
      </c>
      <c r="AK72" s="14">
        <v>1</v>
      </c>
      <c r="AL72" s="14">
        <v>1</v>
      </c>
      <c r="AM72" s="14">
        <v>1</v>
      </c>
      <c r="AN72" s="14">
        <v>1</v>
      </c>
      <c r="AO72" s="14">
        <v>1</v>
      </c>
      <c r="AP72" s="14">
        <v>1</v>
      </c>
      <c r="AQ72" s="14">
        <f t="shared" si="13"/>
        <v>7</v>
      </c>
      <c r="AR72" s="14">
        <f>AQ72-[1]Admission!EH454</f>
        <v>-1</v>
      </c>
      <c r="AS72" s="14">
        <v>0</v>
      </c>
      <c r="AT72" s="14">
        <v>0</v>
      </c>
      <c r="AU72" s="14">
        <f t="shared" si="14"/>
        <v>0</v>
      </c>
      <c r="AV72" s="14">
        <f>AU72-[1]Admission!EL454</f>
        <v>0</v>
      </c>
      <c r="AW72" s="14">
        <v>5</v>
      </c>
      <c r="AX72" s="14">
        <v>5</v>
      </c>
      <c r="AY72" s="14">
        <v>5</v>
      </c>
      <c r="AZ72" s="14">
        <v>5</v>
      </c>
      <c r="BA72" s="14">
        <f t="shared" si="11"/>
        <v>20</v>
      </c>
      <c r="BB72" s="14">
        <f>BA72-[1]Admission!EQ454</f>
        <v>0</v>
      </c>
      <c r="BC72" s="14">
        <v>3</v>
      </c>
      <c r="BD72" s="14">
        <v>3</v>
      </c>
      <c r="BE72" s="14">
        <v>3</v>
      </c>
      <c r="BF72" s="14">
        <f t="shared" si="12"/>
        <v>9</v>
      </c>
      <c r="BG72" s="60"/>
      <c r="BH72" s="60"/>
      <c r="BI72" s="60"/>
      <c r="BJ72" s="60"/>
      <c r="BK72" s="60"/>
      <c r="BL72" s="60"/>
      <c r="BM72" s="60"/>
      <c r="BN72" s="60"/>
      <c r="BO72" s="60"/>
      <c r="BP72" s="60"/>
      <c r="BQ72" s="60"/>
      <c r="BR72" s="60"/>
      <c r="BS72" s="60"/>
      <c r="BT72" s="60"/>
      <c r="BU72" s="60"/>
      <c r="BV72" s="60"/>
    </row>
    <row r="73" spans="1:74" s="14" customFormat="1">
      <c r="A73" s="14">
        <v>64</v>
      </c>
      <c r="B73" s="14">
        <v>2</v>
      </c>
      <c r="C73" s="14">
        <v>0.90694444443943212</v>
      </c>
      <c r="D73" s="14">
        <v>1</v>
      </c>
      <c r="E73" s="14">
        <v>14</v>
      </c>
      <c r="F73" s="14">
        <v>1</v>
      </c>
      <c r="G73" s="14">
        <v>0</v>
      </c>
      <c r="H73" s="14">
        <v>0</v>
      </c>
      <c r="I73" s="14">
        <v>0</v>
      </c>
      <c r="J73" s="14">
        <v>0</v>
      </c>
      <c r="K73" s="14">
        <v>1</v>
      </c>
      <c r="L73" s="71">
        <v>5.7999999999999996E-2</v>
      </c>
      <c r="M73" s="14">
        <v>2</v>
      </c>
      <c r="N73" s="14">
        <v>2</v>
      </c>
      <c r="O73" s="14">
        <v>2</v>
      </c>
      <c r="P73" s="14">
        <v>2</v>
      </c>
      <c r="Q73" s="14">
        <v>2</v>
      </c>
      <c r="R73" s="14">
        <v>2</v>
      </c>
      <c r="S73" s="14">
        <v>4</v>
      </c>
      <c r="T73" s="14">
        <v>1</v>
      </c>
      <c r="U73" s="14">
        <v>1</v>
      </c>
      <c r="V73" s="14">
        <v>4</v>
      </c>
      <c r="W73" s="14">
        <v>1</v>
      </c>
      <c r="X73" s="14">
        <v>30</v>
      </c>
      <c r="Y73" s="14">
        <f>X73-[1]Admission!DA115</f>
        <v>20</v>
      </c>
      <c r="Z73" s="14">
        <v>4</v>
      </c>
      <c r="AA73" s="14">
        <v>0</v>
      </c>
      <c r="AB73" s="14">
        <v>0</v>
      </c>
      <c r="AC73" s="14">
        <v>0</v>
      </c>
      <c r="AD73" s="14">
        <v>0</v>
      </c>
      <c r="AE73" s="14">
        <v>0</v>
      </c>
      <c r="AF73" s="14">
        <v>0</v>
      </c>
      <c r="AG73" s="14">
        <f t="shared" si="10"/>
        <v>0</v>
      </c>
      <c r="AH73" s="14">
        <f>AG73-[1]Admission!DO115</f>
        <v>-4</v>
      </c>
      <c r="AI73" s="14">
        <v>0</v>
      </c>
      <c r="AJ73" s="14">
        <v>0</v>
      </c>
      <c r="AK73" s="14">
        <v>0</v>
      </c>
      <c r="AL73" s="14">
        <v>0</v>
      </c>
      <c r="AM73" s="14">
        <v>0</v>
      </c>
      <c r="AN73" s="14">
        <v>0</v>
      </c>
      <c r="AO73" s="14">
        <v>0</v>
      </c>
      <c r="AP73" s="14">
        <v>0</v>
      </c>
      <c r="AQ73" s="14">
        <f t="shared" si="13"/>
        <v>0</v>
      </c>
      <c r="AR73" s="14">
        <f>AQ73-[1]Admission!EH115</f>
        <v>-3</v>
      </c>
      <c r="AS73" s="14">
        <v>1</v>
      </c>
      <c r="AT73" s="14">
        <v>1</v>
      </c>
      <c r="AU73" s="14">
        <f t="shared" si="14"/>
        <v>2</v>
      </c>
      <c r="AV73" s="14">
        <f>AU73-[1]Admission!EL115</f>
        <v>-4</v>
      </c>
      <c r="AW73" s="14">
        <v>1</v>
      </c>
      <c r="AX73" s="14">
        <v>1</v>
      </c>
      <c r="AY73" s="14">
        <v>1</v>
      </c>
      <c r="AZ73" s="14">
        <v>1</v>
      </c>
      <c r="BA73" s="14">
        <f t="shared" si="11"/>
        <v>4</v>
      </c>
      <c r="BB73" s="14">
        <f>BA73-[1]Admission!EQ115</f>
        <v>-16</v>
      </c>
      <c r="BC73" s="14">
        <v>3</v>
      </c>
      <c r="BD73" s="14">
        <v>3</v>
      </c>
      <c r="BE73" s="14">
        <v>3</v>
      </c>
      <c r="BF73" s="14">
        <f t="shared" si="12"/>
        <v>9</v>
      </c>
      <c r="BG73" s="60">
        <v>1</v>
      </c>
      <c r="BH73" s="60">
        <v>1</v>
      </c>
      <c r="BI73" s="60">
        <v>1</v>
      </c>
      <c r="BJ73" s="60">
        <v>1</v>
      </c>
      <c r="BK73" s="60">
        <v>1</v>
      </c>
      <c r="BL73" s="60">
        <v>0</v>
      </c>
      <c r="BM73" s="60">
        <v>1</v>
      </c>
      <c r="BN73" s="60">
        <v>1</v>
      </c>
      <c r="BO73" s="60">
        <v>0</v>
      </c>
      <c r="BP73" s="60">
        <v>0</v>
      </c>
      <c r="BQ73" s="60">
        <v>1</v>
      </c>
      <c r="BR73" s="60">
        <v>1</v>
      </c>
      <c r="BS73" s="60">
        <v>1</v>
      </c>
      <c r="BT73" s="60">
        <v>1</v>
      </c>
      <c r="BU73" s="60">
        <v>1</v>
      </c>
      <c r="BV73" s="60">
        <v>12</v>
      </c>
    </row>
    <row r="74" spans="1:74" s="14" customFormat="1">
      <c r="A74" s="14">
        <v>65</v>
      </c>
      <c r="B74" s="14">
        <v>2</v>
      </c>
      <c r="C74" s="14">
        <v>0.97291666666569654</v>
      </c>
      <c r="D74" s="14">
        <v>0</v>
      </c>
      <c r="E74" s="14">
        <v>8</v>
      </c>
      <c r="F74" s="14">
        <v>6</v>
      </c>
      <c r="G74" s="14">
        <v>0</v>
      </c>
      <c r="H74" s="14">
        <v>0</v>
      </c>
      <c r="I74" s="14">
        <v>0</v>
      </c>
      <c r="J74" s="14">
        <v>0</v>
      </c>
      <c r="K74" s="14">
        <v>3</v>
      </c>
      <c r="L74" s="73">
        <v>5.8000000000000003E-2</v>
      </c>
      <c r="M74" s="14">
        <v>2</v>
      </c>
      <c r="N74" s="14">
        <v>2</v>
      </c>
      <c r="O74" s="14">
        <v>2</v>
      </c>
      <c r="P74" s="14">
        <v>2</v>
      </c>
      <c r="Q74" s="14">
        <v>2</v>
      </c>
      <c r="R74" s="14">
        <v>2</v>
      </c>
      <c r="BG74" s="60"/>
      <c r="BH74" s="60"/>
      <c r="BI74" s="60"/>
      <c r="BJ74" s="60"/>
      <c r="BK74" s="60"/>
      <c r="BL74" s="60"/>
      <c r="BM74" s="60"/>
      <c r="BN74" s="60"/>
      <c r="BO74" s="60"/>
      <c r="BP74" s="60"/>
      <c r="BQ74" s="60"/>
      <c r="BR74" s="60"/>
      <c r="BS74" s="60"/>
      <c r="BT74" s="60"/>
      <c r="BU74" s="60"/>
      <c r="BV74" s="60"/>
    </row>
    <row r="75" spans="1:74" s="14" customFormat="1">
      <c r="A75" s="14">
        <v>66</v>
      </c>
      <c r="B75" s="14">
        <v>3</v>
      </c>
      <c r="C75" s="14">
        <v>1.9020833333343035</v>
      </c>
      <c r="D75" s="14">
        <v>0</v>
      </c>
      <c r="E75" s="14">
        <v>1</v>
      </c>
      <c r="F75" s="14">
        <v>1</v>
      </c>
      <c r="G75" s="14">
        <v>0</v>
      </c>
      <c r="H75" s="14">
        <v>0</v>
      </c>
      <c r="I75" s="14">
        <v>0</v>
      </c>
      <c r="J75" s="14">
        <v>0</v>
      </c>
      <c r="K75" s="14">
        <v>2</v>
      </c>
      <c r="L75" s="14">
        <v>5.8</v>
      </c>
      <c r="M75" s="14">
        <v>2</v>
      </c>
      <c r="N75" s="14">
        <v>2</v>
      </c>
      <c r="O75" s="14">
        <v>2</v>
      </c>
      <c r="P75" s="14">
        <v>2</v>
      </c>
      <c r="Q75" s="14">
        <v>2</v>
      </c>
      <c r="R75" s="14">
        <v>2</v>
      </c>
      <c r="S75" s="14">
        <v>1</v>
      </c>
      <c r="T75" s="14">
        <v>1</v>
      </c>
      <c r="U75" s="14">
        <v>1</v>
      </c>
      <c r="V75" s="14">
        <v>1</v>
      </c>
      <c r="W75" s="14">
        <v>1</v>
      </c>
      <c r="X75" s="14">
        <v>95</v>
      </c>
      <c r="Y75" s="14">
        <f>X75-[1]Admission!DA366</f>
        <v>10</v>
      </c>
      <c r="Z75" s="14">
        <v>2</v>
      </c>
      <c r="AA75" s="14">
        <v>1</v>
      </c>
      <c r="AB75" s="14">
        <v>1</v>
      </c>
      <c r="AC75" s="14">
        <v>1</v>
      </c>
      <c r="AD75" s="14">
        <v>1</v>
      </c>
      <c r="AE75" s="14">
        <v>1</v>
      </c>
      <c r="AF75" s="14">
        <v>1</v>
      </c>
      <c r="AG75" s="14">
        <f>SUM(AA75:AF75)</f>
        <v>6</v>
      </c>
      <c r="AH75" s="14">
        <f>AG75-[1]Admission!DO366</f>
        <v>0</v>
      </c>
      <c r="AI75" s="14">
        <v>1</v>
      </c>
      <c r="AJ75" s="14">
        <v>1</v>
      </c>
      <c r="AK75" s="14">
        <v>1</v>
      </c>
      <c r="AL75" s="14">
        <v>1</v>
      </c>
      <c r="AM75" s="14">
        <v>1</v>
      </c>
      <c r="AN75" s="14">
        <v>1</v>
      </c>
      <c r="AO75" s="14">
        <v>1</v>
      </c>
      <c r="AP75" s="14">
        <v>1</v>
      </c>
      <c r="AQ75" s="14">
        <f>SUM(AI75:AP75)</f>
        <v>8</v>
      </c>
      <c r="AR75" s="14">
        <f>AQ75-[1]Admission!EH366</f>
        <v>0</v>
      </c>
      <c r="AS75" s="14">
        <v>0</v>
      </c>
      <c r="AT75" s="14">
        <v>0</v>
      </c>
      <c r="AU75" s="14">
        <f>SUM(AS75:AT75)</f>
        <v>0</v>
      </c>
      <c r="AV75" s="14">
        <f>AU75-[1]Admission!EL366</f>
        <v>0</v>
      </c>
      <c r="AW75" s="14">
        <v>5</v>
      </c>
      <c r="AX75" s="14">
        <v>5</v>
      </c>
      <c r="AY75" s="14">
        <v>5</v>
      </c>
      <c r="AZ75" s="14">
        <v>5</v>
      </c>
      <c r="BA75" s="14">
        <f>SUM(AW75:AZ75)</f>
        <v>20</v>
      </c>
      <c r="BB75" s="14">
        <f>BA75-[1]Admission!EQ366</f>
        <v>0</v>
      </c>
      <c r="BG75" s="60"/>
      <c r="BH75" s="60"/>
      <c r="BI75" s="60"/>
      <c r="BJ75" s="60"/>
      <c r="BK75" s="60"/>
      <c r="BL75" s="60"/>
      <c r="BM75" s="60"/>
      <c r="BN75" s="60"/>
      <c r="BO75" s="60"/>
      <c r="BP75" s="60"/>
      <c r="BQ75" s="60"/>
      <c r="BR75" s="60"/>
      <c r="BS75" s="60"/>
      <c r="BT75" s="60"/>
      <c r="BU75" s="60"/>
      <c r="BV75" s="60"/>
    </row>
    <row r="76" spans="1:74" s="14" customFormat="1">
      <c r="A76" s="14">
        <v>67</v>
      </c>
      <c r="B76" s="14">
        <v>3</v>
      </c>
      <c r="C76" s="14">
        <v>1.8576388888905058</v>
      </c>
      <c r="D76" s="14">
        <v>0</v>
      </c>
      <c r="E76" s="14">
        <v>2</v>
      </c>
      <c r="F76" s="14">
        <v>1</v>
      </c>
      <c r="G76" s="14">
        <v>0</v>
      </c>
      <c r="H76" s="14">
        <v>0</v>
      </c>
      <c r="I76" s="14">
        <v>0</v>
      </c>
      <c r="J76" s="14">
        <v>0</v>
      </c>
      <c r="K76" s="14">
        <v>1</v>
      </c>
      <c r="L76" s="14">
        <v>5.8</v>
      </c>
      <c r="M76" s="14">
        <v>2</v>
      </c>
      <c r="N76" s="14">
        <v>2</v>
      </c>
      <c r="O76" s="14">
        <v>2</v>
      </c>
      <c r="P76" s="14">
        <v>2</v>
      </c>
      <c r="Q76" s="14">
        <v>2</v>
      </c>
      <c r="R76" s="14">
        <v>2</v>
      </c>
      <c r="BG76" s="60"/>
      <c r="BH76" s="60"/>
      <c r="BI76" s="60"/>
      <c r="BJ76" s="60"/>
      <c r="BK76" s="60"/>
      <c r="BL76" s="60"/>
      <c r="BM76" s="60"/>
      <c r="BN76" s="60"/>
      <c r="BO76" s="60"/>
      <c r="BP76" s="60"/>
      <c r="BQ76" s="60"/>
      <c r="BR76" s="60"/>
      <c r="BS76" s="60"/>
      <c r="BT76" s="60"/>
      <c r="BU76" s="60"/>
      <c r="BV76" s="60"/>
    </row>
    <row r="77" spans="1:74" s="14" customFormat="1">
      <c r="A77" s="14">
        <v>68</v>
      </c>
      <c r="B77" s="14">
        <v>2</v>
      </c>
      <c r="C77" s="14">
        <v>0.69097222222626442</v>
      </c>
      <c r="D77" s="14">
        <v>1</v>
      </c>
      <c r="E77" s="14">
        <v>1</v>
      </c>
      <c r="F77" s="14">
        <v>1</v>
      </c>
      <c r="G77" s="14">
        <v>2</v>
      </c>
      <c r="H77" s="14">
        <v>0</v>
      </c>
      <c r="I77" s="14">
        <v>0</v>
      </c>
      <c r="J77" s="14">
        <v>1</v>
      </c>
      <c r="K77" s="14">
        <v>2</v>
      </c>
      <c r="L77" s="14">
        <v>5.8</v>
      </c>
      <c r="M77" s="14">
        <v>2</v>
      </c>
      <c r="N77" s="14">
        <v>2</v>
      </c>
      <c r="O77" s="14">
        <v>2</v>
      </c>
      <c r="P77" s="14">
        <v>2</v>
      </c>
      <c r="Q77" s="14">
        <v>2</v>
      </c>
      <c r="R77" s="14">
        <v>2</v>
      </c>
      <c r="S77" s="14">
        <v>1</v>
      </c>
      <c r="T77" s="14">
        <v>1</v>
      </c>
      <c r="U77" s="14">
        <v>1</v>
      </c>
      <c r="V77" s="14">
        <v>2</v>
      </c>
      <c r="W77" s="14">
        <v>1</v>
      </c>
      <c r="X77" s="14">
        <v>100</v>
      </c>
      <c r="Y77" s="14">
        <f>X77-[1]Admission!DA95</f>
        <v>90</v>
      </c>
      <c r="Z77" s="14">
        <v>4</v>
      </c>
      <c r="AA77" s="14">
        <v>1</v>
      </c>
      <c r="AB77" s="14">
        <v>1</v>
      </c>
      <c r="AC77" s="14">
        <v>1</v>
      </c>
      <c r="AD77" s="14">
        <v>1</v>
      </c>
      <c r="AE77" s="14">
        <v>1</v>
      </c>
      <c r="AF77" s="14">
        <v>1</v>
      </c>
      <c r="AG77" s="14">
        <f>SUM(AA77:AF77)</f>
        <v>6</v>
      </c>
      <c r="AH77" s="14">
        <f>AG77-[1]Admission!DO95</f>
        <v>0</v>
      </c>
      <c r="AI77" s="14">
        <v>1</v>
      </c>
      <c r="AJ77" s="14">
        <v>0</v>
      </c>
      <c r="AK77" s="14">
        <v>0</v>
      </c>
      <c r="AL77" s="14">
        <v>0</v>
      </c>
      <c r="AM77" s="14">
        <v>1</v>
      </c>
      <c r="AN77" s="14">
        <v>0</v>
      </c>
      <c r="AO77" s="14">
        <v>1</v>
      </c>
      <c r="AP77" s="14">
        <v>1</v>
      </c>
      <c r="AQ77" s="14">
        <f>SUM(AI77:AP77)</f>
        <v>4</v>
      </c>
      <c r="AR77" s="14">
        <f>AQ77-[1]Admission!EH95</f>
        <v>1</v>
      </c>
      <c r="AS77" s="14">
        <v>1</v>
      </c>
      <c r="AT77" s="14">
        <v>0</v>
      </c>
      <c r="AU77" s="14">
        <f>SUM(AS77:AT77)</f>
        <v>1</v>
      </c>
      <c r="AV77" s="14">
        <f>AU77-[1]Admission!EL95</f>
        <v>-2</v>
      </c>
      <c r="AW77" s="14">
        <v>5</v>
      </c>
      <c r="AX77" s="14">
        <v>5</v>
      </c>
      <c r="AY77" s="14">
        <v>5</v>
      </c>
      <c r="AZ77" s="14">
        <v>5</v>
      </c>
      <c r="BA77" s="14">
        <f>SUM(AW77:AZ77)</f>
        <v>20</v>
      </c>
      <c r="BB77" s="14">
        <f>BA77-[1]Admission!EQ95</f>
        <v>0</v>
      </c>
      <c r="BC77" s="14">
        <v>4</v>
      </c>
      <c r="BD77" s="14">
        <v>4</v>
      </c>
      <c r="BE77" s="14">
        <v>4</v>
      </c>
      <c r="BF77" s="14">
        <f>SUM(BC77:BE77)</f>
        <v>12</v>
      </c>
      <c r="BG77" s="60">
        <v>1</v>
      </c>
      <c r="BH77" s="60">
        <v>1</v>
      </c>
      <c r="BI77" s="60">
        <v>1</v>
      </c>
      <c r="BJ77" s="60">
        <v>1</v>
      </c>
      <c r="BK77" s="60">
        <v>1</v>
      </c>
      <c r="BL77" s="60">
        <v>1</v>
      </c>
      <c r="BM77" s="60">
        <v>1</v>
      </c>
      <c r="BN77" s="60">
        <v>1</v>
      </c>
      <c r="BO77" s="60">
        <v>1</v>
      </c>
      <c r="BP77" s="60">
        <v>1</v>
      </c>
      <c r="BQ77" s="60">
        <v>1</v>
      </c>
      <c r="BR77" s="60">
        <v>1</v>
      </c>
      <c r="BS77" s="60">
        <v>1</v>
      </c>
      <c r="BT77" s="60">
        <v>1</v>
      </c>
      <c r="BU77" s="60">
        <v>1</v>
      </c>
      <c r="BV77" s="60">
        <v>15</v>
      </c>
    </row>
    <row r="78" spans="1:74" s="14" customFormat="1">
      <c r="A78" s="14">
        <v>69</v>
      </c>
      <c r="B78" s="14">
        <v>5</v>
      </c>
      <c r="C78" s="14">
        <v>3.7618055555503815</v>
      </c>
      <c r="D78" s="14">
        <v>0</v>
      </c>
      <c r="E78" s="14">
        <v>3</v>
      </c>
      <c r="F78" s="14">
        <v>1</v>
      </c>
      <c r="G78" s="14">
        <v>0</v>
      </c>
      <c r="H78" s="14">
        <v>0</v>
      </c>
      <c r="I78" s="14">
        <v>0</v>
      </c>
      <c r="J78" s="14">
        <v>0</v>
      </c>
      <c r="K78" s="14">
        <v>4</v>
      </c>
      <c r="L78" s="71">
        <v>5.8000000000000003E-2</v>
      </c>
      <c r="M78" s="14">
        <v>2</v>
      </c>
      <c r="N78" s="14">
        <v>2</v>
      </c>
      <c r="O78" s="14">
        <v>2</v>
      </c>
      <c r="P78" s="14">
        <v>2</v>
      </c>
      <c r="Q78" s="14">
        <v>2</v>
      </c>
      <c r="R78" s="14">
        <v>2</v>
      </c>
      <c r="S78" s="14">
        <v>4</v>
      </c>
      <c r="T78" s="14">
        <v>5</v>
      </c>
      <c r="U78" s="14">
        <v>2</v>
      </c>
      <c r="V78" s="14">
        <v>3</v>
      </c>
      <c r="W78" s="14">
        <v>1</v>
      </c>
      <c r="X78" s="14">
        <v>70</v>
      </c>
      <c r="Y78" s="14">
        <f>X78-[1]Admission!DA143</f>
        <v>50</v>
      </c>
      <c r="Z78" s="14">
        <v>3</v>
      </c>
      <c r="AA78" s="14">
        <v>0</v>
      </c>
      <c r="AB78" s="14">
        <v>0</v>
      </c>
      <c r="AC78" s="14">
        <v>1</v>
      </c>
      <c r="AD78" s="14">
        <v>1</v>
      </c>
      <c r="AE78" s="14">
        <v>1</v>
      </c>
      <c r="AF78" s="14">
        <v>1</v>
      </c>
      <c r="AG78" s="14">
        <f>SUM(AA78:AF78)</f>
        <v>4</v>
      </c>
      <c r="AH78" s="14">
        <f>AG78-[1]Admission!DO143</f>
        <v>2</v>
      </c>
      <c r="AI78" s="14">
        <v>1</v>
      </c>
      <c r="AJ78" s="14">
        <v>0</v>
      </c>
      <c r="AK78" s="14">
        <v>0</v>
      </c>
      <c r="AL78" s="14">
        <v>0</v>
      </c>
      <c r="AM78" s="14">
        <v>0</v>
      </c>
      <c r="AN78" s="14">
        <v>0</v>
      </c>
      <c r="AO78" s="14">
        <v>0</v>
      </c>
      <c r="AP78" s="14">
        <v>0</v>
      </c>
      <c r="AQ78" s="14">
        <f>SUM(AI78:AP78)</f>
        <v>1</v>
      </c>
      <c r="AR78" s="14">
        <f>AQ78-[1]Admission!EH143</f>
        <v>0</v>
      </c>
      <c r="AS78" s="14">
        <v>1</v>
      </c>
      <c r="AT78" s="14">
        <v>1</v>
      </c>
      <c r="AU78" s="14">
        <f>SUM(AS78:AT78)</f>
        <v>2</v>
      </c>
      <c r="AV78" s="14">
        <f>AU78-[1]Admission!EL143</f>
        <v>2</v>
      </c>
      <c r="AW78" s="14">
        <v>5</v>
      </c>
      <c r="AX78" s="14">
        <v>5</v>
      </c>
      <c r="AY78" s="14">
        <v>5</v>
      </c>
      <c r="AZ78" s="14">
        <v>5</v>
      </c>
      <c r="BA78" s="14">
        <f>SUM(AW78:AZ78)</f>
        <v>20</v>
      </c>
      <c r="BB78" s="14">
        <f>BA78-[1]Admission!EQ143</f>
        <v>0</v>
      </c>
      <c r="BC78" s="14">
        <v>4</v>
      </c>
      <c r="BD78" s="14">
        <v>4</v>
      </c>
      <c r="BE78" s="14">
        <v>4</v>
      </c>
      <c r="BF78" s="14">
        <f>SUM(BC78:BE78)</f>
        <v>12</v>
      </c>
      <c r="BG78" s="60">
        <v>1</v>
      </c>
      <c r="BH78" s="60">
        <v>1</v>
      </c>
      <c r="BI78" s="60">
        <v>1</v>
      </c>
      <c r="BJ78" s="60">
        <v>1</v>
      </c>
      <c r="BK78" s="60">
        <v>1</v>
      </c>
      <c r="BL78" s="60">
        <v>1</v>
      </c>
      <c r="BM78" s="60">
        <v>1</v>
      </c>
      <c r="BN78" s="60">
        <v>1</v>
      </c>
      <c r="BO78" s="60">
        <v>1</v>
      </c>
      <c r="BP78" s="60">
        <v>1</v>
      </c>
      <c r="BQ78" s="60">
        <v>1</v>
      </c>
      <c r="BR78" s="60">
        <v>1</v>
      </c>
      <c r="BS78" s="60">
        <v>1</v>
      </c>
      <c r="BT78" s="60">
        <v>1</v>
      </c>
      <c r="BU78" s="60">
        <v>1</v>
      </c>
      <c r="BV78" s="60">
        <v>15</v>
      </c>
    </row>
    <row r="79" spans="1:74" s="14" customFormat="1">
      <c r="A79" s="14">
        <v>70</v>
      </c>
      <c r="B79" s="1">
        <v>3</v>
      </c>
      <c r="C79" s="14">
        <v>2.4902777777751908</v>
      </c>
      <c r="D79" s="14">
        <v>0</v>
      </c>
      <c r="E79" s="1">
        <v>2</v>
      </c>
      <c r="F79" s="1">
        <v>1</v>
      </c>
      <c r="G79" s="1">
        <v>0</v>
      </c>
      <c r="H79" s="1">
        <v>0</v>
      </c>
      <c r="I79" s="1">
        <v>0</v>
      </c>
      <c r="J79" s="1">
        <v>0</v>
      </c>
      <c r="K79" s="1">
        <v>1</v>
      </c>
      <c r="L79" s="75">
        <v>5.8000000000000003E-2</v>
      </c>
      <c r="M79" s="1">
        <v>2</v>
      </c>
      <c r="N79" s="1">
        <v>2</v>
      </c>
      <c r="O79" s="1">
        <v>2</v>
      </c>
      <c r="P79" s="1">
        <v>2</v>
      </c>
      <c r="Q79" s="1">
        <v>2</v>
      </c>
      <c r="R79" s="1">
        <v>2</v>
      </c>
      <c r="S79" s="1">
        <v>1</v>
      </c>
      <c r="T79" s="1">
        <v>1</v>
      </c>
      <c r="U79" s="1">
        <v>1</v>
      </c>
      <c r="V79" s="1">
        <v>1</v>
      </c>
      <c r="W79" s="1">
        <v>1</v>
      </c>
      <c r="X79" s="1">
        <v>85</v>
      </c>
      <c r="Y79" s="14">
        <f>X79-[1]Admission!DA544</f>
        <v>35</v>
      </c>
      <c r="Z79" s="1">
        <v>3</v>
      </c>
      <c r="AA79" s="1">
        <v>1</v>
      </c>
      <c r="AB79" s="1">
        <v>1</v>
      </c>
      <c r="AC79" s="1">
        <v>1</v>
      </c>
      <c r="AD79" s="1">
        <v>1</v>
      </c>
      <c r="AE79" s="1">
        <v>1</v>
      </c>
      <c r="AF79" s="1">
        <v>1</v>
      </c>
      <c r="AG79" s="14">
        <f>SUM(AA79:AF79)</f>
        <v>6</v>
      </c>
      <c r="AH79" s="14">
        <f>AG79-[1]Admission!DO544</f>
        <v>0</v>
      </c>
      <c r="AI79" s="1">
        <v>1</v>
      </c>
      <c r="AJ79" s="1">
        <v>1</v>
      </c>
      <c r="AK79" s="1">
        <v>1</v>
      </c>
      <c r="AL79" s="1">
        <v>1</v>
      </c>
      <c r="AM79" s="1">
        <v>1</v>
      </c>
      <c r="AN79" s="1">
        <v>1</v>
      </c>
      <c r="AO79" s="1">
        <v>1</v>
      </c>
      <c r="AP79" s="1">
        <v>1</v>
      </c>
      <c r="AQ79" s="1">
        <f>SUM(AI79:AP79)</f>
        <v>8</v>
      </c>
      <c r="AR79" s="14">
        <f>AQ79-[1]Admission!EH544</f>
        <v>0</v>
      </c>
      <c r="AS79" s="1">
        <v>0</v>
      </c>
      <c r="AT79" s="1">
        <v>0</v>
      </c>
      <c r="AU79" s="1">
        <v>0</v>
      </c>
      <c r="AV79" s="14">
        <f>AU79-[1]Admission!EL544</f>
        <v>0</v>
      </c>
      <c r="AW79" s="1">
        <v>5</v>
      </c>
      <c r="AX79" s="1">
        <v>5</v>
      </c>
      <c r="AY79" s="1">
        <v>5</v>
      </c>
      <c r="AZ79" s="1">
        <v>5</v>
      </c>
      <c r="BA79" s="1">
        <f>SUM(AW79:AZ79)</f>
        <v>20</v>
      </c>
      <c r="BB79" s="14">
        <f>BA79-[1]Admission!EQ544</f>
        <v>0</v>
      </c>
      <c r="BC79" s="1">
        <v>4</v>
      </c>
      <c r="BD79" s="1">
        <v>4</v>
      </c>
      <c r="BE79" s="1">
        <v>4</v>
      </c>
      <c r="BF79" s="14">
        <f>SUM(BC79:BE79)</f>
        <v>12</v>
      </c>
      <c r="BG79" s="60">
        <v>1</v>
      </c>
      <c r="BH79" s="60">
        <v>1</v>
      </c>
      <c r="BI79" s="60">
        <v>1</v>
      </c>
      <c r="BJ79" s="60">
        <v>1</v>
      </c>
      <c r="BK79" s="60">
        <v>1</v>
      </c>
      <c r="BL79" s="60">
        <v>1</v>
      </c>
      <c r="BM79" s="60">
        <v>1</v>
      </c>
      <c r="BN79" s="60">
        <v>1</v>
      </c>
      <c r="BO79" s="60">
        <v>1</v>
      </c>
      <c r="BP79" s="60">
        <v>1</v>
      </c>
      <c r="BQ79" s="60">
        <v>1</v>
      </c>
      <c r="BR79" s="60">
        <v>1</v>
      </c>
      <c r="BS79" s="60">
        <v>1</v>
      </c>
      <c r="BT79" s="60">
        <v>1</v>
      </c>
      <c r="BU79" s="60">
        <v>1</v>
      </c>
      <c r="BV79" s="60">
        <v>15</v>
      </c>
    </row>
    <row r="80" spans="1:74" s="14" customFormat="1">
      <c r="A80" s="14">
        <v>71</v>
      </c>
      <c r="B80" s="14">
        <v>4</v>
      </c>
      <c r="C80" s="14">
        <v>3.0756944444437977</v>
      </c>
      <c r="D80" s="14">
        <v>0</v>
      </c>
      <c r="E80" s="14">
        <v>1</v>
      </c>
      <c r="F80" s="14">
        <v>3</v>
      </c>
      <c r="G80" s="14">
        <v>1</v>
      </c>
      <c r="H80" s="14">
        <v>0</v>
      </c>
      <c r="I80" s="14">
        <v>0</v>
      </c>
      <c r="J80" s="14">
        <v>0</v>
      </c>
      <c r="K80" s="14">
        <v>1</v>
      </c>
      <c r="L80" s="73">
        <v>5.8000000000000003E-2</v>
      </c>
      <c r="M80" s="14">
        <v>2</v>
      </c>
      <c r="N80" s="14">
        <v>2</v>
      </c>
      <c r="O80" s="14">
        <v>2</v>
      </c>
      <c r="P80" s="14">
        <v>2</v>
      </c>
      <c r="Q80" s="14">
        <v>2</v>
      </c>
      <c r="R80" s="14">
        <v>2</v>
      </c>
      <c r="BG80" s="60"/>
      <c r="BH80" s="60"/>
      <c r="BI80" s="60"/>
      <c r="BJ80" s="60"/>
      <c r="BK80" s="60"/>
      <c r="BL80" s="60"/>
      <c r="BM80" s="60"/>
      <c r="BN80" s="60"/>
      <c r="BO80" s="60"/>
      <c r="BP80" s="60"/>
      <c r="BQ80" s="60"/>
      <c r="BR80" s="60"/>
      <c r="BS80" s="60"/>
      <c r="BT80" s="60"/>
      <c r="BU80" s="60"/>
      <c r="BV80" s="60"/>
    </row>
    <row r="81" spans="1:74" s="14" customFormat="1">
      <c r="A81" s="14">
        <v>72</v>
      </c>
      <c r="B81" s="14">
        <v>7</v>
      </c>
      <c r="C81" s="14">
        <v>4.8868055555576575</v>
      </c>
      <c r="D81" s="14">
        <v>0</v>
      </c>
      <c r="E81" s="14">
        <v>5</v>
      </c>
      <c r="F81" s="14">
        <v>1</v>
      </c>
      <c r="G81" s="14">
        <v>0</v>
      </c>
      <c r="H81" s="14">
        <v>0</v>
      </c>
      <c r="I81" s="14">
        <v>0</v>
      </c>
      <c r="J81" s="14">
        <v>0</v>
      </c>
      <c r="K81" s="14">
        <v>3</v>
      </c>
      <c r="L81" s="71">
        <v>5.8000000000000003E-2</v>
      </c>
      <c r="M81" s="14">
        <v>2</v>
      </c>
      <c r="N81" s="14">
        <v>2</v>
      </c>
      <c r="O81" s="14">
        <v>2</v>
      </c>
      <c r="P81" s="14">
        <v>2</v>
      </c>
      <c r="Q81" s="14">
        <v>1</v>
      </c>
      <c r="R81" s="14">
        <v>2</v>
      </c>
      <c r="S81" s="14">
        <v>1</v>
      </c>
      <c r="T81" s="14">
        <v>1</v>
      </c>
      <c r="U81" s="14">
        <v>1</v>
      </c>
      <c r="V81" s="14">
        <v>1</v>
      </c>
      <c r="W81" s="14">
        <v>1</v>
      </c>
      <c r="X81" s="14">
        <v>80</v>
      </c>
      <c r="Y81" s="14">
        <f>X81-[1]Admission!DA149</f>
        <v>30</v>
      </c>
      <c r="Z81" s="14">
        <v>4</v>
      </c>
      <c r="AA81" s="14">
        <v>1</v>
      </c>
      <c r="AB81" s="14">
        <v>1</v>
      </c>
      <c r="AC81" s="14">
        <v>1</v>
      </c>
      <c r="AD81" s="14">
        <v>1</v>
      </c>
      <c r="AE81" s="14">
        <v>1</v>
      </c>
      <c r="AF81" s="14">
        <v>1</v>
      </c>
      <c r="AG81" s="14">
        <f t="shared" ref="AG81:AG95" si="15">SUM(AA81:AF81)</f>
        <v>6</v>
      </c>
      <c r="AH81" s="14">
        <f>AG81-[1]Admission!DO149</f>
        <v>0</v>
      </c>
      <c r="AI81" s="14">
        <v>1</v>
      </c>
      <c r="AJ81" s="14">
        <v>1</v>
      </c>
      <c r="AK81" s="14">
        <v>1</v>
      </c>
      <c r="AL81" s="14">
        <v>1</v>
      </c>
      <c r="AM81" s="14">
        <v>1</v>
      </c>
      <c r="AN81" s="14">
        <v>1</v>
      </c>
      <c r="AO81" s="14">
        <v>1</v>
      </c>
      <c r="AP81" s="14">
        <v>1</v>
      </c>
      <c r="AQ81" s="14">
        <f t="shared" ref="AQ81:AQ95" si="16">SUM(AI81:AP81)</f>
        <v>8</v>
      </c>
      <c r="AR81" s="14">
        <f>AQ81-[1]Admission!EH149</f>
        <v>0</v>
      </c>
      <c r="AS81" s="14">
        <v>0</v>
      </c>
      <c r="AT81" s="14">
        <v>0</v>
      </c>
      <c r="AU81" s="14">
        <f t="shared" ref="AU81:AU95" si="17">SUM(AS81:AT81)</f>
        <v>0</v>
      </c>
      <c r="AV81" s="14">
        <f>AU81-[1]Admission!EL149</f>
        <v>0</v>
      </c>
      <c r="AW81" s="14">
        <v>5</v>
      </c>
      <c r="AX81" s="14">
        <v>5</v>
      </c>
      <c r="AY81" s="14">
        <v>5</v>
      </c>
      <c r="AZ81" s="14">
        <v>5</v>
      </c>
      <c r="BA81" s="14">
        <f t="shared" ref="BA81:BA95" si="18">SUM(AW81:AZ81)</f>
        <v>20</v>
      </c>
      <c r="BB81" s="14">
        <f>BA81-[1]Admission!EQ149</f>
        <v>0</v>
      </c>
      <c r="BC81" s="14">
        <v>4</v>
      </c>
      <c r="BD81" s="14">
        <v>4</v>
      </c>
      <c r="BE81" s="14">
        <v>4</v>
      </c>
      <c r="BF81" s="14">
        <v>12</v>
      </c>
      <c r="BG81" s="60">
        <v>1</v>
      </c>
      <c r="BH81" s="60">
        <v>1</v>
      </c>
      <c r="BI81" s="60">
        <v>1</v>
      </c>
      <c r="BJ81" s="60">
        <v>1</v>
      </c>
      <c r="BK81" s="60">
        <v>1</v>
      </c>
      <c r="BL81" s="60">
        <v>1</v>
      </c>
      <c r="BM81" s="60">
        <v>1</v>
      </c>
      <c r="BN81" s="60">
        <v>1</v>
      </c>
      <c r="BO81" s="60">
        <v>1</v>
      </c>
      <c r="BP81" s="60">
        <v>1</v>
      </c>
      <c r="BQ81" s="60">
        <v>1</v>
      </c>
      <c r="BR81" s="60">
        <v>1</v>
      </c>
      <c r="BS81" s="60">
        <v>1</v>
      </c>
      <c r="BT81" s="60">
        <v>1</v>
      </c>
      <c r="BU81" s="60">
        <v>1</v>
      </c>
      <c r="BV81" s="60">
        <v>15</v>
      </c>
    </row>
    <row r="82" spans="1:74" s="14" customFormat="1">
      <c r="A82" s="14">
        <v>73</v>
      </c>
      <c r="B82" s="14">
        <v>2</v>
      </c>
      <c r="C82" s="14">
        <v>0.79930555555620231</v>
      </c>
      <c r="D82" s="14">
        <v>1</v>
      </c>
      <c r="E82" s="14">
        <v>4</v>
      </c>
      <c r="F82" s="14">
        <v>1</v>
      </c>
      <c r="G82" s="14">
        <v>0</v>
      </c>
      <c r="H82" s="14">
        <v>0</v>
      </c>
      <c r="I82" s="14">
        <v>0</v>
      </c>
      <c r="J82" s="14">
        <v>0</v>
      </c>
      <c r="K82" s="14">
        <v>3</v>
      </c>
      <c r="L82" s="71">
        <v>5.7999999999999996E-2</v>
      </c>
      <c r="M82" s="14">
        <v>2</v>
      </c>
      <c r="N82" s="14">
        <v>2</v>
      </c>
      <c r="O82" s="14">
        <v>2</v>
      </c>
      <c r="P82" s="14">
        <v>2</v>
      </c>
      <c r="Q82" s="14">
        <v>2</v>
      </c>
      <c r="R82" s="14">
        <v>2</v>
      </c>
      <c r="S82" s="14">
        <v>1</v>
      </c>
      <c r="T82" s="14">
        <v>1</v>
      </c>
      <c r="U82" s="14">
        <v>2</v>
      </c>
      <c r="V82" s="14">
        <v>2</v>
      </c>
      <c r="W82" s="14">
        <v>1</v>
      </c>
      <c r="X82" s="14">
        <v>75</v>
      </c>
      <c r="Y82" s="14">
        <f>X82-[1]Admission!DA130</f>
        <v>25</v>
      </c>
      <c r="Z82" s="14">
        <v>2</v>
      </c>
      <c r="AA82" s="14">
        <v>1</v>
      </c>
      <c r="AB82" s="14">
        <v>1</v>
      </c>
      <c r="AC82" s="14">
        <v>1</v>
      </c>
      <c r="AD82" s="14">
        <v>1</v>
      </c>
      <c r="AE82" s="14">
        <v>1</v>
      </c>
      <c r="AF82" s="14">
        <v>1</v>
      </c>
      <c r="AG82" s="14">
        <f t="shared" si="15"/>
        <v>6</v>
      </c>
      <c r="AH82" s="14">
        <f>AG82-[1]Admission!DO130</f>
        <v>0</v>
      </c>
      <c r="AI82" s="14">
        <v>1</v>
      </c>
      <c r="AJ82" s="14">
        <v>1</v>
      </c>
      <c r="AK82" s="14">
        <v>1</v>
      </c>
      <c r="AL82" s="14">
        <v>0</v>
      </c>
      <c r="AM82" s="14">
        <v>0</v>
      </c>
      <c r="AN82" s="14">
        <v>1</v>
      </c>
      <c r="AO82" s="14">
        <v>1</v>
      </c>
      <c r="AP82" s="14">
        <v>1</v>
      </c>
      <c r="AQ82" s="14">
        <f t="shared" si="16"/>
        <v>6</v>
      </c>
      <c r="AR82" s="14">
        <f>AQ82-[1]Admission!EH130</f>
        <v>0</v>
      </c>
      <c r="AS82" s="14">
        <v>1</v>
      </c>
      <c r="AT82" s="14">
        <v>0</v>
      </c>
      <c r="AU82" s="14">
        <f t="shared" si="17"/>
        <v>1</v>
      </c>
      <c r="AV82" s="14">
        <f>AU82-[1]Admission!EL130</f>
        <v>0</v>
      </c>
      <c r="AW82" s="14">
        <v>5</v>
      </c>
      <c r="AX82" s="14">
        <v>5</v>
      </c>
      <c r="AY82" s="14">
        <v>5</v>
      </c>
      <c r="AZ82" s="14">
        <v>5</v>
      </c>
      <c r="BA82" s="14">
        <f t="shared" si="18"/>
        <v>20</v>
      </c>
      <c r="BB82" s="14">
        <f>BA82-[1]Admission!EQ130</f>
        <v>0</v>
      </c>
      <c r="BC82" s="14">
        <v>4</v>
      </c>
      <c r="BD82" s="14">
        <v>4</v>
      </c>
      <c r="BE82" s="14">
        <v>4</v>
      </c>
      <c r="BF82" s="14">
        <f t="shared" ref="BF82:BF95" si="19">SUM(BC82:BE82)</f>
        <v>12</v>
      </c>
      <c r="BG82" s="60">
        <v>1</v>
      </c>
      <c r="BH82" s="60">
        <v>1</v>
      </c>
      <c r="BI82" s="60">
        <v>1</v>
      </c>
      <c r="BJ82" s="60">
        <v>1</v>
      </c>
      <c r="BK82" s="60">
        <v>1</v>
      </c>
      <c r="BL82" s="60">
        <v>1</v>
      </c>
      <c r="BM82" s="60">
        <v>1</v>
      </c>
      <c r="BN82" s="60">
        <v>1</v>
      </c>
      <c r="BO82" s="60">
        <v>1</v>
      </c>
      <c r="BP82" s="60">
        <v>1</v>
      </c>
      <c r="BQ82" s="60">
        <v>1</v>
      </c>
      <c r="BR82" s="60">
        <v>1</v>
      </c>
      <c r="BS82" s="60">
        <v>1</v>
      </c>
      <c r="BT82" s="60">
        <v>1</v>
      </c>
      <c r="BU82" s="60">
        <v>1</v>
      </c>
      <c r="BV82" s="60">
        <v>15</v>
      </c>
    </row>
    <row r="83" spans="1:74" s="14" customFormat="1">
      <c r="A83" s="14">
        <v>74</v>
      </c>
      <c r="B83" s="14">
        <v>7</v>
      </c>
      <c r="C83" s="14">
        <v>6.0423611111109494</v>
      </c>
      <c r="D83" s="14">
        <v>0</v>
      </c>
      <c r="E83" s="14">
        <v>5</v>
      </c>
      <c r="F83" s="14">
        <v>1</v>
      </c>
      <c r="G83" s="14">
        <v>0</v>
      </c>
      <c r="H83" s="14">
        <v>0</v>
      </c>
      <c r="I83" s="14">
        <v>0</v>
      </c>
      <c r="J83" s="14">
        <v>0</v>
      </c>
      <c r="K83" s="14">
        <v>7</v>
      </c>
      <c r="L83" s="71">
        <v>0.22800000000000001</v>
      </c>
      <c r="M83" s="14">
        <v>2</v>
      </c>
      <c r="N83" s="14">
        <v>2</v>
      </c>
      <c r="O83" s="14">
        <v>2</v>
      </c>
      <c r="P83" s="14">
        <v>2</v>
      </c>
      <c r="Q83" s="14">
        <v>1</v>
      </c>
      <c r="R83" s="14">
        <v>2</v>
      </c>
      <c r="S83" s="14">
        <v>2</v>
      </c>
      <c r="T83" s="14">
        <v>1</v>
      </c>
      <c r="U83" s="14">
        <v>1</v>
      </c>
      <c r="V83" s="14">
        <v>1</v>
      </c>
      <c r="W83" s="14">
        <v>1</v>
      </c>
      <c r="X83" s="14">
        <v>50</v>
      </c>
      <c r="Y83" s="14">
        <f>X83-[1]Admission!DA164</f>
        <v>-50</v>
      </c>
      <c r="Z83" s="14">
        <v>4</v>
      </c>
      <c r="AA83" s="14">
        <v>1</v>
      </c>
      <c r="AB83" s="14">
        <v>1</v>
      </c>
      <c r="AC83" s="14">
        <v>1</v>
      </c>
      <c r="AD83" s="14">
        <v>1</v>
      </c>
      <c r="AE83" s="14">
        <v>1</v>
      </c>
      <c r="AF83" s="14">
        <v>1</v>
      </c>
      <c r="AG83" s="14">
        <f t="shared" si="15"/>
        <v>6</v>
      </c>
      <c r="AH83" s="14">
        <f>AG83-[1]Admission!DO164</f>
        <v>2</v>
      </c>
      <c r="AI83" s="14">
        <v>1</v>
      </c>
      <c r="AJ83" s="14">
        <v>0</v>
      </c>
      <c r="AK83" s="14">
        <v>0</v>
      </c>
      <c r="AL83" s="14">
        <v>0</v>
      </c>
      <c r="AM83" s="14">
        <v>0</v>
      </c>
      <c r="AN83" s="14">
        <v>0</v>
      </c>
      <c r="AO83" s="14">
        <v>1</v>
      </c>
      <c r="AP83" s="14">
        <v>1</v>
      </c>
      <c r="AQ83" s="14">
        <f t="shared" si="16"/>
        <v>3</v>
      </c>
      <c r="AR83" s="14">
        <f>AQ83-[1]Admission!EH164</f>
        <v>0</v>
      </c>
      <c r="AS83" s="14">
        <v>0</v>
      </c>
      <c r="AT83" s="14">
        <v>0</v>
      </c>
      <c r="AU83" s="14">
        <f t="shared" si="17"/>
        <v>0</v>
      </c>
      <c r="AV83" s="14">
        <f>AU83-[1]Admission!EL164</f>
        <v>-5</v>
      </c>
      <c r="AW83" s="14">
        <v>5</v>
      </c>
      <c r="AX83" s="14">
        <v>5</v>
      </c>
      <c r="AY83" s="14">
        <v>5</v>
      </c>
      <c r="AZ83" s="14">
        <v>5</v>
      </c>
      <c r="BA83" s="14">
        <f t="shared" si="18"/>
        <v>20</v>
      </c>
      <c r="BB83" s="14">
        <f>BA83-[1]Admission!EQ164</f>
        <v>0</v>
      </c>
      <c r="BC83" s="14">
        <v>4</v>
      </c>
      <c r="BD83" s="14">
        <v>4</v>
      </c>
      <c r="BE83" s="14">
        <v>4</v>
      </c>
      <c r="BF83" s="14">
        <f t="shared" si="19"/>
        <v>12</v>
      </c>
      <c r="BG83" s="60">
        <v>1</v>
      </c>
      <c r="BH83" s="60">
        <v>1</v>
      </c>
      <c r="BI83" s="60">
        <v>1</v>
      </c>
      <c r="BJ83" s="60">
        <v>1</v>
      </c>
      <c r="BK83" s="60">
        <v>1</v>
      </c>
      <c r="BL83" s="60">
        <v>1</v>
      </c>
      <c r="BM83" s="60">
        <v>1</v>
      </c>
      <c r="BN83" s="60">
        <v>1</v>
      </c>
      <c r="BO83" s="60">
        <v>1</v>
      </c>
      <c r="BP83" s="60">
        <v>1</v>
      </c>
      <c r="BQ83" s="60">
        <v>1</v>
      </c>
      <c r="BR83" s="60">
        <v>1</v>
      </c>
      <c r="BS83" s="60">
        <v>1</v>
      </c>
      <c r="BT83" s="60">
        <v>1</v>
      </c>
      <c r="BU83" s="60">
        <v>1</v>
      </c>
      <c r="BV83" s="60">
        <v>15</v>
      </c>
    </row>
    <row r="84" spans="1:74" s="14" customFormat="1">
      <c r="A84" s="14">
        <v>75</v>
      </c>
      <c r="B84" s="14">
        <v>5</v>
      </c>
      <c r="C84" s="14">
        <v>3.9013888888948713</v>
      </c>
      <c r="D84" s="14">
        <v>0</v>
      </c>
      <c r="E84" s="14">
        <v>3</v>
      </c>
      <c r="F84" s="14">
        <v>1</v>
      </c>
      <c r="G84" s="14">
        <v>0</v>
      </c>
      <c r="H84" s="14">
        <v>0</v>
      </c>
      <c r="I84" s="14">
        <v>0</v>
      </c>
      <c r="J84" s="14">
        <v>0</v>
      </c>
      <c r="K84" s="14">
        <v>3</v>
      </c>
      <c r="L84" s="73">
        <v>5.8000000000000003E-2</v>
      </c>
      <c r="M84" s="14">
        <v>2</v>
      </c>
      <c r="N84" s="14">
        <v>2</v>
      </c>
      <c r="O84" s="14">
        <v>2</v>
      </c>
      <c r="P84" s="14">
        <v>2</v>
      </c>
      <c r="Q84" s="14">
        <v>2</v>
      </c>
      <c r="R84" s="14">
        <v>2</v>
      </c>
      <c r="S84" s="14">
        <v>1</v>
      </c>
      <c r="T84" s="14">
        <v>1</v>
      </c>
      <c r="U84" s="14">
        <v>1</v>
      </c>
      <c r="V84" s="14">
        <v>1</v>
      </c>
      <c r="W84" s="14">
        <v>1</v>
      </c>
      <c r="X84" s="14">
        <v>90</v>
      </c>
      <c r="Y84" s="14">
        <f>X84-[1]Admission!DA478</f>
        <v>90</v>
      </c>
      <c r="Z84" s="14">
        <v>2</v>
      </c>
      <c r="AA84" s="14">
        <v>1</v>
      </c>
      <c r="AB84" s="14">
        <v>1</v>
      </c>
      <c r="AC84" s="14">
        <v>1</v>
      </c>
      <c r="AD84" s="14">
        <v>1</v>
      </c>
      <c r="AE84" s="14">
        <v>1</v>
      </c>
      <c r="AF84" s="14">
        <v>1</v>
      </c>
      <c r="AG84" s="14">
        <f t="shared" si="15"/>
        <v>6</v>
      </c>
      <c r="AH84" s="14">
        <f>AG84-[1]Admission!DO478</f>
        <v>0</v>
      </c>
      <c r="AI84" s="14">
        <v>1</v>
      </c>
      <c r="AJ84" s="14">
        <v>1</v>
      </c>
      <c r="AK84" s="14">
        <v>0</v>
      </c>
      <c r="AL84" s="14">
        <v>1</v>
      </c>
      <c r="AM84" s="14">
        <v>1</v>
      </c>
      <c r="AN84" s="14">
        <v>1</v>
      </c>
      <c r="AO84" s="14">
        <v>1</v>
      </c>
      <c r="AP84" s="14">
        <v>1</v>
      </c>
      <c r="AQ84" s="14">
        <f t="shared" si="16"/>
        <v>7</v>
      </c>
      <c r="AR84" s="14">
        <f>AQ84-[1]Admission!EH478</f>
        <v>-1</v>
      </c>
      <c r="AS84" s="14">
        <v>0</v>
      </c>
      <c r="AT84" s="14">
        <v>0</v>
      </c>
      <c r="AU84" s="14">
        <f t="shared" si="17"/>
        <v>0</v>
      </c>
      <c r="AV84" s="14">
        <f>AU84-[1]Admission!EL478</f>
        <v>-2</v>
      </c>
      <c r="AW84" s="14">
        <v>4</v>
      </c>
      <c r="AX84" s="14">
        <v>4</v>
      </c>
      <c r="AY84" s="14">
        <v>4</v>
      </c>
      <c r="AZ84" s="14">
        <v>4</v>
      </c>
      <c r="BA84" s="14">
        <f t="shared" si="18"/>
        <v>16</v>
      </c>
      <c r="BB84" s="14">
        <f>BA84-[1]Admission!EQ478</f>
        <v>-4</v>
      </c>
      <c r="BC84" s="14">
        <v>3</v>
      </c>
      <c r="BD84" s="14">
        <v>3</v>
      </c>
      <c r="BE84" s="14">
        <v>3</v>
      </c>
      <c r="BF84" s="14">
        <f t="shared" si="19"/>
        <v>9</v>
      </c>
      <c r="BG84" s="60">
        <v>1</v>
      </c>
      <c r="BH84" s="60">
        <v>1</v>
      </c>
      <c r="BI84" s="60">
        <v>1</v>
      </c>
      <c r="BJ84" s="60">
        <v>1</v>
      </c>
      <c r="BK84" s="60">
        <v>1</v>
      </c>
      <c r="BL84" s="60">
        <v>1</v>
      </c>
      <c r="BM84" s="60">
        <v>1</v>
      </c>
      <c r="BN84" s="60">
        <v>1</v>
      </c>
      <c r="BO84" s="60">
        <v>1</v>
      </c>
      <c r="BP84" s="60">
        <v>1</v>
      </c>
      <c r="BQ84" s="60">
        <v>1</v>
      </c>
      <c r="BR84" s="60">
        <v>1</v>
      </c>
      <c r="BS84" s="60">
        <v>1</v>
      </c>
      <c r="BT84" s="60">
        <v>1</v>
      </c>
      <c r="BU84" s="60">
        <v>1</v>
      </c>
      <c r="BV84" s="60">
        <v>15</v>
      </c>
    </row>
    <row r="85" spans="1:74" s="14" customFormat="1">
      <c r="A85" s="14">
        <v>76</v>
      </c>
      <c r="B85" s="14">
        <v>2</v>
      </c>
      <c r="C85" s="14">
        <v>0.89722222222189885</v>
      </c>
      <c r="D85" s="14">
        <v>0</v>
      </c>
      <c r="E85" s="14">
        <v>1</v>
      </c>
      <c r="F85" s="14">
        <v>1</v>
      </c>
      <c r="G85" s="14">
        <v>0</v>
      </c>
      <c r="H85" s="14">
        <v>0</v>
      </c>
      <c r="I85" s="14">
        <v>0</v>
      </c>
      <c r="J85" s="14">
        <v>0</v>
      </c>
      <c r="K85" s="14">
        <v>1</v>
      </c>
      <c r="L85" s="73">
        <v>5.7999999999999996E-2</v>
      </c>
      <c r="M85" s="14">
        <v>2</v>
      </c>
      <c r="N85" s="14">
        <v>2</v>
      </c>
      <c r="O85" s="14">
        <v>2</v>
      </c>
      <c r="P85" s="14">
        <v>2</v>
      </c>
      <c r="Q85" s="14">
        <v>2</v>
      </c>
      <c r="R85" s="14">
        <v>2</v>
      </c>
      <c r="S85" s="14">
        <v>1</v>
      </c>
      <c r="T85" s="14">
        <v>1</v>
      </c>
      <c r="U85" s="14">
        <v>1</v>
      </c>
      <c r="V85" s="14">
        <v>1</v>
      </c>
      <c r="W85" s="14">
        <v>1</v>
      </c>
      <c r="X85" s="14">
        <v>95</v>
      </c>
      <c r="Y85" s="14">
        <f>X85-[1]Admission!DA241</f>
        <v>45</v>
      </c>
      <c r="Z85" s="14">
        <v>3</v>
      </c>
      <c r="AA85" s="14">
        <v>1</v>
      </c>
      <c r="AB85" s="14">
        <v>1</v>
      </c>
      <c r="AC85" s="14">
        <v>1</v>
      </c>
      <c r="AD85" s="14">
        <v>1</v>
      </c>
      <c r="AE85" s="14">
        <v>1</v>
      </c>
      <c r="AF85" s="14">
        <v>1</v>
      </c>
      <c r="AG85" s="14">
        <f t="shared" si="15"/>
        <v>6</v>
      </c>
      <c r="AH85" s="14">
        <f>AG85-[1]Admission!DO241</f>
        <v>0</v>
      </c>
      <c r="AI85" s="14">
        <v>1</v>
      </c>
      <c r="AJ85" s="14">
        <v>1</v>
      </c>
      <c r="AK85" s="14">
        <v>1</v>
      </c>
      <c r="AL85" s="14">
        <v>1</v>
      </c>
      <c r="AM85" s="14">
        <v>1</v>
      </c>
      <c r="AN85" s="14">
        <v>1</v>
      </c>
      <c r="AO85" s="14">
        <v>1</v>
      </c>
      <c r="AP85" s="14">
        <v>1</v>
      </c>
      <c r="AQ85" s="14">
        <f t="shared" si="16"/>
        <v>8</v>
      </c>
      <c r="AR85" s="14">
        <f>AQ85-[1]Admission!EH241</f>
        <v>0</v>
      </c>
      <c r="AS85" s="14">
        <v>0</v>
      </c>
      <c r="AT85" s="14">
        <v>0</v>
      </c>
      <c r="AU85" s="14">
        <f t="shared" si="17"/>
        <v>0</v>
      </c>
      <c r="AV85" s="14">
        <f>AU85-[1]Admission!EL241</f>
        <v>0</v>
      </c>
      <c r="AW85" s="14">
        <v>5</v>
      </c>
      <c r="AX85" s="14">
        <v>5</v>
      </c>
      <c r="AY85" s="14">
        <v>5</v>
      </c>
      <c r="AZ85" s="14">
        <v>5</v>
      </c>
      <c r="BA85" s="14">
        <f t="shared" si="18"/>
        <v>20</v>
      </c>
      <c r="BB85" s="14">
        <f>BA85-[1]Admission!EQ241</f>
        <v>0</v>
      </c>
      <c r="BC85" s="14">
        <v>4</v>
      </c>
      <c r="BD85" s="14">
        <v>4</v>
      </c>
      <c r="BE85" s="14">
        <v>4</v>
      </c>
      <c r="BF85" s="14">
        <f t="shared" si="19"/>
        <v>12</v>
      </c>
      <c r="BG85" s="60">
        <v>1</v>
      </c>
      <c r="BH85" s="60">
        <v>1</v>
      </c>
      <c r="BI85" s="60">
        <v>1</v>
      </c>
      <c r="BJ85" s="60">
        <v>1</v>
      </c>
      <c r="BK85" s="60">
        <v>1</v>
      </c>
      <c r="BL85" s="60">
        <v>1</v>
      </c>
      <c r="BM85" s="60">
        <v>1</v>
      </c>
      <c r="BN85" s="60">
        <v>1</v>
      </c>
      <c r="BO85" s="60">
        <v>1</v>
      </c>
      <c r="BP85" s="60">
        <v>1</v>
      </c>
      <c r="BQ85" s="60">
        <v>1</v>
      </c>
      <c r="BR85" s="60">
        <v>1</v>
      </c>
      <c r="BS85" s="60">
        <v>1</v>
      </c>
      <c r="BT85" s="60">
        <v>1</v>
      </c>
      <c r="BU85" s="60">
        <v>1</v>
      </c>
      <c r="BV85" s="60">
        <v>15</v>
      </c>
    </row>
    <row r="86" spans="1:74" s="14" customFormat="1">
      <c r="A86" s="14">
        <v>77</v>
      </c>
      <c r="B86" s="14">
        <v>4</v>
      </c>
      <c r="C86" s="14">
        <v>2.8527777777781012</v>
      </c>
      <c r="D86" s="14">
        <v>0</v>
      </c>
      <c r="E86" s="14">
        <v>14</v>
      </c>
      <c r="F86" s="14">
        <v>5</v>
      </c>
      <c r="G86" s="14">
        <v>2</v>
      </c>
      <c r="H86" s="14">
        <v>0</v>
      </c>
      <c r="I86" s="14">
        <v>0</v>
      </c>
      <c r="J86" s="14">
        <v>1</v>
      </c>
      <c r="K86" s="14">
        <v>4</v>
      </c>
      <c r="L86" s="71">
        <v>5.8000000000000003E-2</v>
      </c>
      <c r="M86" s="14">
        <v>2</v>
      </c>
      <c r="N86" s="14">
        <v>2</v>
      </c>
      <c r="O86" s="14">
        <v>2</v>
      </c>
      <c r="P86" s="14">
        <v>2</v>
      </c>
      <c r="Q86" s="14">
        <v>1</v>
      </c>
      <c r="R86" s="14">
        <v>2</v>
      </c>
      <c r="S86" s="14">
        <v>5</v>
      </c>
      <c r="T86" s="14">
        <v>5</v>
      </c>
      <c r="U86" s="14">
        <v>5</v>
      </c>
      <c r="V86" s="14">
        <v>2</v>
      </c>
      <c r="W86" s="14">
        <v>1</v>
      </c>
      <c r="X86" s="14">
        <v>85</v>
      </c>
      <c r="Y86" s="14">
        <f>X86-[1]Admission!DA57</f>
        <v>65</v>
      </c>
      <c r="Z86" s="14">
        <v>5</v>
      </c>
      <c r="AA86" s="14">
        <v>0</v>
      </c>
      <c r="AB86" s="14">
        <v>0</v>
      </c>
      <c r="AC86" s="14">
        <v>0</v>
      </c>
      <c r="AD86" s="14">
        <v>0</v>
      </c>
      <c r="AE86" s="14">
        <v>0</v>
      </c>
      <c r="AF86" s="14">
        <v>1</v>
      </c>
      <c r="AG86" s="14">
        <f t="shared" si="15"/>
        <v>1</v>
      </c>
      <c r="AH86" s="14">
        <f>AG86-[1]Admission!DO57</f>
        <v>-2</v>
      </c>
      <c r="AI86" s="14">
        <v>1</v>
      </c>
      <c r="AJ86" s="14">
        <v>0</v>
      </c>
      <c r="AK86" s="14">
        <v>0</v>
      </c>
      <c r="AL86" s="14">
        <v>0</v>
      </c>
      <c r="AM86" s="14">
        <v>0</v>
      </c>
      <c r="AN86" s="14">
        <v>0</v>
      </c>
      <c r="AO86" s="14">
        <v>0</v>
      </c>
      <c r="AP86" s="14">
        <v>0</v>
      </c>
      <c r="AQ86" s="14">
        <f t="shared" si="16"/>
        <v>1</v>
      </c>
      <c r="AR86" s="14">
        <f>AQ86-[1]Admission!EH57</f>
        <v>0</v>
      </c>
      <c r="AS86" s="14">
        <v>2</v>
      </c>
      <c r="AT86" s="14">
        <v>0</v>
      </c>
      <c r="AU86" s="14">
        <f t="shared" si="17"/>
        <v>2</v>
      </c>
      <c r="AV86" s="14">
        <f>AU86-[1]Admission!EL57</f>
        <v>1</v>
      </c>
      <c r="AW86" s="14">
        <v>5</v>
      </c>
      <c r="AX86" s="14">
        <v>5</v>
      </c>
      <c r="AY86" s="14">
        <v>5</v>
      </c>
      <c r="AZ86" s="14">
        <v>5</v>
      </c>
      <c r="BA86" s="14">
        <f t="shared" si="18"/>
        <v>20</v>
      </c>
      <c r="BB86" s="14">
        <f>BA86-[1]Admission!EQ57</f>
        <v>0</v>
      </c>
      <c r="BC86" s="14">
        <v>4</v>
      </c>
      <c r="BD86" s="14">
        <v>3</v>
      </c>
      <c r="BE86" s="14">
        <v>3</v>
      </c>
      <c r="BF86" s="14">
        <f t="shared" si="19"/>
        <v>10</v>
      </c>
      <c r="BG86" s="60">
        <v>1</v>
      </c>
      <c r="BH86" s="60">
        <v>1</v>
      </c>
      <c r="BI86" s="60">
        <v>1</v>
      </c>
      <c r="BJ86" s="60">
        <v>1</v>
      </c>
      <c r="BK86" s="60">
        <v>1</v>
      </c>
      <c r="BL86" s="60">
        <v>1</v>
      </c>
      <c r="BM86" s="60">
        <v>1</v>
      </c>
      <c r="BN86" s="60">
        <v>1</v>
      </c>
      <c r="BO86" s="60">
        <v>1</v>
      </c>
      <c r="BP86" s="60">
        <v>1</v>
      </c>
      <c r="BQ86" s="60">
        <v>1</v>
      </c>
      <c r="BR86" s="60">
        <v>1</v>
      </c>
      <c r="BS86" s="60">
        <v>1</v>
      </c>
      <c r="BT86" s="60">
        <v>1</v>
      </c>
      <c r="BU86" s="60">
        <v>1</v>
      </c>
      <c r="BV86" s="60">
        <v>15</v>
      </c>
    </row>
    <row r="87" spans="1:74" s="14" customFormat="1">
      <c r="A87" s="14">
        <v>78</v>
      </c>
      <c r="B87" s="14">
        <v>6</v>
      </c>
      <c r="C87" s="14">
        <v>4.9097222222189885</v>
      </c>
      <c r="D87" s="14">
        <v>0</v>
      </c>
      <c r="E87" s="14">
        <v>5</v>
      </c>
      <c r="F87" s="14">
        <v>1</v>
      </c>
      <c r="G87" s="14">
        <v>0</v>
      </c>
      <c r="H87" s="14">
        <v>0</v>
      </c>
      <c r="I87" s="14">
        <v>0</v>
      </c>
      <c r="J87" s="14">
        <v>1</v>
      </c>
      <c r="K87" s="14">
        <v>5</v>
      </c>
      <c r="L87" s="14">
        <v>11.9</v>
      </c>
      <c r="M87" s="14">
        <v>1</v>
      </c>
      <c r="N87" s="14">
        <v>2</v>
      </c>
      <c r="O87" s="14">
        <v>2</v>
      </c>
      <c r="P87" s="14">
        <v>2</v>
      </c>
      <c r="Q87" s="14">
        <v>1</v>
      </c>
      <c r="R87" s="14">
        <v>1</v>
      </c>
      <c r="S87" s="14">
        <v>1</v>
      </c>
      <c r="T87" s="14">
        <v>1</v>
      </c>
      <c r="U87" s="14">
        <v>1</v>
      </c>
      <c r="V87" s="14">
        <v>2</v>
      </c>
      <c r="W87" s="14">
        <v>3</v>
      </c>
      <c r="X87" s="14">
        <v>75</v>
      </c>
      <c r="Y87" s="14">
        <f>X87-[1]Admission!DA384</f>
        <v>55</v>
      </c>
      <c r="Z87" s="14">
        <v>3</v>
      </c>
      <c r="AA87" s="14">
        <v>1</v>
      </c>
      <c r="AB87" s="14">
        <v>1</v>
      </c>
      <c r="AC87" s="14">
        <v>1</v>
      </c>
      <c r="AD87" s="14">
        <v>1</v>
      </c>
      <c r="AE87" s="14">
        <v>1</v>
      </c>
      <c r="AF87" s="14">
        <v>1</v>
      </c>
      <c r="AG87" s="14">
        <f t="shared" si="15"/>
        <v>6</v>
      </c>
      <c r="AH87" s="14">
        <f>AG87-[1]Admission!DO384</f>
        <v>0</v>
      </c>
      <c r="AI87" s="14">
        <v>1</v>
      </c>
      <c r="AJ87" s="14">
        <v>1</v>
      </c>
      <c r="AK87" s="14">
        <v>1</v>
      </c>
      <c r="AL87" s="14">
        <v>0</v>
      </c>
      <c r="AM87" s="14">
        <v>0</v>
      </c>
      <c r="AN87" s="14">
        <v>1</v>
      </c>
      <c r="AO87" s="14">
        <v>1</v>
      </c>
      <c r="AP87" s="14">
        <v>1</v>
      </c>
      <c r="AQ87" s="14">
        <f t="shared" si="16"/>
        <v>6</v>
      </c>
      <c r="AR87" s="14">
        <f>AQ87-[1]Admission!EH384</f>
        <v>-2</v>
      </c>
      <c r="AS87" s="14">
        <v>0</v>
      </c>
      <c r="AT87" s="14">
        <v>0</v>
      </c>
      <c r="AU87" s="14">
        <f t="shared" si="17"/>
        <v>0</v>
      </c>
      <c r="AV87" s="14">
        <f>AU87-[1]Admission!EL384</f>
        <v>0</v>
      </c>
      <c r="AW87" s="14">
        <v>5</v>
      </c>
      <c r="AX87" s="14">
        <v>5</v>
      </c>
      <c r="AY87" s="14">
        <v>5</v>
      </c>
      <c r="AZ87" s="14">
        <v>5</v>
      </c>
      <c r="BA87" s="14">
        <f t="shared" si="18"/>
        <v>20</v>
      </c>
      <c r="BB87" s="14">
        <f>BA87-[1]Admission!EQ384</f>
        <v>0</v>
      </c>
      <c r="BC87" s="14">
        <v>3</v>
      </c>
      <c r="BD87" s="14">
        <v>3</v>
      </c>
      <c r="BE87" s="14">
        <v>3</v>
      </c>
      <c r="BF87" s="14">
        <f t="shared" si="19"/>
        <v>9</v>
      </c>
      <c r="BG87" s="60">
        <v>1</v>
      </c>
      <c r="BH87" s="60">
        <v>1</v>
      </c>
      <c r="BI87" s="60">
        <v>1</v>
      </c>
      <c r="BJ87" s="60">
        <v>0</v>
      </c>
      <c r="BK87" s="60">
        <v>1</v>
      </c>
      <c r="BL87" s="60">
        <v>0</v>
      </c>
      <c r="BM87" s="60">
        <v>1</v>
      </c>
      <c r="BN87" s="60">
        <v>1</v>
      </c>
      <c r="BO87" s="60">
        <v>1</v>
      </c>
      <c r="BP87" s="60">
        <v>1</v>
      </c>
      <c r="BQ87" s="60">
        <v>1</v>
      </c>
      <c r="BR87" s="60">
        <v>1</v>
      </c>
      <c r="BS87" s="60">
        <v>1</v>
      </c>
      <c r="BT87" s="60">
        <v>1</v>
      </c>
      <c r="BU87" s="60">
        <v>1</v>
      </c>
      <c r="BV87" s="60">
        <v>13</v>
      </c>
    </row>
    <row r="88" spans="1:74" s="14" customFormat="1">
      <c r="A88" s="14">
        <v>79</v>
      </c>
      <c r="B88" s="14">
        <v>5</v>
      </c>
      <c r="C88" s="14">
        <v>3.8972222222218988</v>
      </c>
      <c r="D88" s="14">
        <v>0</v>
      </c>
      <c r="E88" s="14">
        <v>1</v>
      </c>
      <c r="F88" s="14">
        <v>1</v>
      </c>
      <c r="G88" s="14">
        <v>0</v>
      </c>
      <c r="H88" s="14">
        <v>0</v>
      </c>
      <c r="I88" s="14">
        <v>0</v>
      </c>
      <c r="J88" s="14">
        <v>0</v>
      </c>
      <c r="K88" s="14">
        <v>1</v>
      </c>
      <c r="L88" s="73">
        <v>5.8000000000000003E-2</v>
      </c>
      <c r="M88" s="14">
        <v>2</v>
      </c>
      <c r="N88" s="14">
        <v>2</v>
      </c>
      <c r="O88" s="14">
        <v>2</v>
      </c>
      <c r="P88" s="14">
        <v>2</v>
      </c>
      <c r="Q88" s="14">
        <v>2</v>
      </c>
      <c r="R88" s="14">
        <v>2</v>
      </c>
      <c r="S88" s="14">
        <v>1</v>
      </c>
      <c r="T88" s="14">
        <v>1</v>
      </c>
      <c r="U88" s="14">
        <v>3</v>
      </c>
      <c r="V88" s="14">
        <v>1</v>
      </c>
      <c r="W88" s="14">
        <v>2</v>
      </c>
      <c r="X88" s="14">
        <v>75</v>
      </c>
      <c r="Y88" s="14">
        <f>X88-[1]Admission!DA451</f>
        <v>25</v>
      </c>
      <c r="Z88" s="14">
        <v>4</v>
      </c>
      <c r="AA88" s="14">
        <v>1</v>
      </c>
      <c r="AB88" s="14">
        <v>1</v>
      </c>
      <c r="AC88" s="14">
        <v>1</v>
      </c>
      <c r="AD88" s="14">
        <v>1</v>
      </c>
      <c r="AE88" s="14">
        <v>1</v>
      </c>
      <c r="AF88" s="14">
        <v>1</v>
      </c>
      <c r="AG88" s="14">
        <f t="shared" si="15"/>
        <v>6</v>
      </c>
      <c r="AH88" s="14">
        <f>AG88-[1]Admission!DO451</f>
        <v>0</v>
      </c>
      <c r="AI88" s="14">
        <v>1</v>
      </c>
      <c r="AJ88" s="14">
        <v>1</v>
      </c>
      <c r="AK88" s="14">
        <v>0</v>
      </c>
      <c r="AL88" s="14">
        <v>1</v>
      </c>
      <c r="AM88" s="14">
        <v>1</v>
      </c>
      <c r="AN88" s="14">
        <v>1</v>
      </c>
      <c r="AO88" s="14">
        <v>1</v>
      </c>
      <c r="AP88" s="14">
        <v>1</v>
      </c>
      <c r="AQ88" s="14">
        <f t="shared" si="16"/>
        <v>7</v>
      </c>
      <c r="AR88" s="14">
        <f>AQ88-[1]Admission!EH451</f>
        <v>-1</v>
      </c>
      <c r="AS88" s="14">
        <v>1</v>
      </c>
      <c r="AT88" s="14">
        <v>1</v>
      </c>
      <c r="AU88" s="14">
        <f t="shared" si="17"/>
        <v>2</v>
      </c>
      <c r="AV88" s="14">
        <f>AU88-[1]Admission!EL451</f>
        <v>2</v>
      </c>
      <c r="AW88" s="14">
        <v>5</v>
      </c>
      <c r="AX88" s="14">
        <v>5</v>
      </c>
      <c r="AY88" s="14">
        <v>5</v>
      </c>
      <c r="AZ88" s="14">
        <v>5</v>
      </c>
      <c r="BA88" s="14">
        <f t="shared" si="18"/>
        <v>20</v>
      </c>
      <c r="BB88" s="14">
        <f>BA88-[1]Admission!EQ451</f>
        <v>0</v>
      </c>
      <c r="BC88" s="14">
        <v>3</v>
      </c>
      <c r="BD88" s="14">
        <v>3</v>
      </c>
      <c r="BE88" s="14">
        <v>3</v>
      </c>
      <c r="BF88" s="14">
        <f t="shared" si="19"/>
        <v>9</v>
      </c>
      <c r="BG88" s="60"/>
      <c r="BH88" s="60"/>
      <c r="BI88" s="60"/>
      <c r="BJ88" s="60"/>
      <c r="BK88" s="60"/>
      <c r="BL88" s="60"/>
      <c r="BM88" s="60"/>
      <c r="BN88" s="60"/>
      <c r="BO88" s="60"/>
      <c r="BP88" s="60"/>
      <c r="BQ88" s="60"/>
      <c r="BR88" s="60"/>
      <c r="BS88" s="60"/>
      <c r="BT88" s="60"/>
      <c r="BU88" s="60"/>
      <c r="BV88" s="60"/>
    </row>
    <row r="89" spans="1:74" s="14" customFormat="1">
      <c r="A89" s="14">
        <v>80</v>
      </c>
      <c r="B89" s="14">
        <v>7</v>
      </c>
      <c r="C89" s="14">
        <v>6.1152777777751908</v>
      </c>
      <c r="D89" s="14">
        <v>0</v>
      </c>
      <c r="E89" s="14">
        <v>2</v>
      </c>
      <c r="F89" s="14">
        <v>1</v>
      </c>
      <c r="G89" s="14">
        <v>0</v>
      </c>
      <c r="H89" s="14">
        <v>0</v>
      </c>
      <c r="I89" s="14">
        <v>0</v>
      </c>
      <c r="J89" s="14">
        <v>0</v>
      </c>
      <c r="K89" s="14">
        <v>4</v>
      </c>
      <c r="L89" s="71">
        <v>5.7999999999999996E-2</v>
      </c>
      <c r="M89" s="14">
        <v>2</v>
      </c>
      <c r="N89" s="14">
        <v>2</v>
      </c>
      <c r="O89" s="14">
        <v>2</v>
      </c>
      <c r="P89" s="14">
        <v>2</v>
      </c>
      <c r="Q89" s="14">
        <v>2</v>
      </c>
      <c r="R89" s="14">
        <v>2</v>
      </c>
      <c r="S89" s="14">
        <v>3</v>
      </c>
      <c r="T89" s="14">
        <v>1</v>
      </c>
      <c r="U89" s="14">
        <v>2</v>
      </c>
      <c r="V89" s="14">
        <v>2</v>
      </c>
      <c r="W89" s="14">
        <v>1</v>
      </c>
      <c r="X89" s="14">
        <v>50</v>
      </c>
      <c r="Y89" s="14">
        <f>X89-[1]Admission!DA155</f>
        <v>-20</v>
      </c>
      <c r="Z89" s="14">
        <v>2</v>
      </c>
      <c r="AA89" s="14">
        <v>1</v>
      </c>
      <c r="AB89" s="14">
        <v>1</v>
      </c>
      <c r="AC89" s="14">
        <v>1</v>
      </c>
      <c r="AD89" s="14">
        <v>1</v>
      </c>
      <c r="AE89" s="14">
        <v>1</v>
      </c>
      <c r="AF89" s="14">
        <v>1</v>
      </c>
      <c r="AG89" s="14">
        <f t="shared" si="15"/>
        <v>6</v>
      </c>
      <c r="AH89" s="14">
        <f>AG89-[1]Admission!DO155</f>
        <v>0</v>
      </c>
      <c r="AI89" s="14">
        <v>1</v>
      </c>
      <c r="AJ89" s="14">
        <v>1</v>
      </c>
      <c r="AK89" s="14">
        <v>0</v>
      </c>
      <c r="AL89" s="14">
        <v>0</v>
      </c>
      <c r="AM89" s="14">
        <v>1</v>
      </c>
      <c r="AN89" s="14">
        <v>1</v>
      </c>
      <c r="AO89" s="14">
        <v>1</v>
      </c>
      <c r="AP89" s="14">
        <v>0</v>
      </c>
      <c r="AQ89" s="14">
        <f t="shared" si="16"/>
        <v>5</v>
      </c>
      <c r="AR89" s="14">
        <f>AQ89-[1]Admission!EH155</f>
        <v>0</v>
      </c>
      <c r="AS89" s="14">
        <v>0</v>
      </c>
      <c r="AT89" s="14">
        <v>0</v>
      </c>
      <c r="AU89" s="14">
        <f t="shared" si="17"/>
        <v>0</v>
      </c>
      <c r="AV89" s="14">
        <f>AU89-[1]Admission!EL155</f>
        <v>0</v>
      </c>
      <c r="AW89" s="14">
        <v>5</v>
      </c>
      <c r="AX89" s="14">
        <v>5</v>
      </c>
      <c r="AY89" s="14">
        <v>5</v>
      </c>
      <c r="AZ89" s="14">
        <v>5</v>
      </c>
      <c r="BA89" s="14">
        <f t="shared" si="18"/>
        <v>20</v>
      </c>
      <c r="BB89" s="14">
        <f>BA89-[1]Admission!EQ155</f>
        <v>0</v>
      </c>
      <c r="BC89" s="14">
        <v>4</v>
      </c>
      <c r="BD89" s="14">
        <v>3</v>
      </c>
      <c r="BE89" s="14">
        <v>4</v>
      </c>
      <c r="BF89" s="14">
        <f t="shared" si="19"/>
        <v>11</v>
      </c>
      <c r="BG89" s="60">
        <v>1</v>
      </c>
      <c r="BH89" s="60">
        <v>1</v>
      </c>
      <c r="BI89" s="60">
        <v>1</v>
      </c>
      <c r="BJ89" s="60">
        <v>1</v>
      </c>
      <c r="BK89" s="60">
        <v>1</v>
      </c>
      <c r="BL89" s="60">
        <v>1</v>
      </c>
      <c r="BM89" s="60">
        <v>1</v>
      </c>
      <c r="BN89" s="60">
        <v>1</v>
      </c>
      <c r="BO89" s="60">
        <v>1</v>
      </c>
      <c r="BP89" s="60">
        <v>1</v>
      </c>
      <c r="BQ89" s="60">
        <v>1</v>
      </c>
      <c r="BR89" s="60">
        <v>1</v>
      </c>
      <c r="BS89" s="60">
        <v>1</v>
      </c>
      <c r="BT89" s="60">
        <v>1</v>
      </c>
      <c r="BU89" s="60">
        <v>1</v>
      </c>
      <c r="BV89" s="60">
        <v>15</v>
      </c>
    </row>
    <row r="90" spans="1:74" s="14" customFormat="1">
      <c r="A90" s="14">
        <v>81</v>
      </c>
      <c r="B90" s="14">
        <v>6</v>
      </c>
      <c r="C90" s="14">
        <v>4.7506944444394321</v>
      </c>
      <c r="D90" s="14">
        <v>0</v>
      </c>
      <c r="E90" s="14">
        <v>5</v>
      </c>
      <c r="F90" s="14">
        <v>3</v>
      </c>
      <c r="G90" s="14">
        <v>0</v>
      </c>
      <c r="H90" s="14">
        <v>0</v>
      </c>
      <c r="I90" s="14">
        <v>0</v>
      </c>
      <c r="J90" s="14">
        <v>0</v>
      </c>
      <c r="K90" s="14">
        <v>3</v>
      </c>
      <c r="L90" s="71">
        <v>5.7999999999999996E-2</v>
      </c>
      <c r="M90" s="14">
        <v>0</v>
      </c>
      <c r="N90" s="14">
        <v>2</v>
      </c>
      <c r="O90" s="14">
        <v>2</v>
      </c>
      <c r="P90" s="14">
        <v>2</v>
      </c>
      <c r="Q90" s="14">
        <v>0</v>
      </c>
      <c r="R90" s="14">
        <v>2</v>
      </c>
      <c r="S90" s="14">
        <v>1</v>
      </c>
      <c r="T90" s="14">
        <v>1</v>
      </c>
      <c r="U90" s="14">
        <v>1</v>
      </c>
      <c r="V90" s="14">
        <v>1</v>
      </c>
      <c r="W90" s="14">
        <v>1</v>
      </c>
      <c r="X90" s="14">
        <v>90</v>
      </c>
      <c r="Y90" s="14">
        <f>X90-[1]Admission!DA177</f>
        <v>40</v>
      </c>
      <c r="Z90" s="14">
        <v>3</v>
      </c>
      <c r="AA90" s="14">
        <v>1</v>
      </c>
      <c r="AB90" s="14">
        <v>1</v>
      </c>
      <c r="AC90" s="14">
        <v>1</v>
      </c>
      <c r="AD90" s="14">
        <v>1</v>
      </c>
      <c r="AE90" s="14">
        <v>1</v>
      </c>
      <c r="AF90" s="14">
        <v>1</v>
      </c>
      <c r="AG90" s="14">
        <f t="shared" si="15"/>
        <v>6</v>
      </c>
      <c r="AH90" s="14">
        <f>AG90-[1]Admission!DO177</f>
        <v>0</v>
      </c>
      <c r="AI90" s="14">
        <v>1</v>
      </c>
      <c r="AJ90" s="14">
        <v>1</v>
      </c>
      <c r="AK90" s="14">
        <v>1</v>
      </c>
      <c r="AL90" s="14">
        <v>1</v>
      </c>
      <c r="AM90" s="14">
        <v>1</v>
      </c>
      <c r="AN90" s="14">
        <v>1</v>
      </c>
      <c r="AO90" s="14">
        <v>1</v>
      </c>
      <c r="AP90" s="14">
        <v>1</v>
      </c>
      <c r="AQ90" s="14">
        <f t="shared" si="16"/>
        <v>8</v>
      </c>
      <c r="AR90" s="14">
        <f>AQ90-[1]Admission!EH177</f>
        <v>0</v>
      </c>
      <c r="AS90" s="14">
        <v>0</v>
      </c>
      <c r="AT90" s="14">
        <v>0</v>
      </c>
      <c r="AU90" s="14">
        <f t="shared" si="17"/>
        <v>0</v>
      </c>
      <c r="AV90" s="14">
        <f>AU90-[1]Admission!EL177</f>
        <v>0</v>
      </c>
      <c r="AW90" s="14">
        <v>5</v>
      </c>
      <c r="AX90" s="14">
        <v>5</v>
      </c>
      <c r="AY90" s="14">
        <v>5</v>
      </c>
      <c r="AZ90" s="14">
        <v>5</v>
      </c>
      <c r="BA90" s="14">
        <f t="shared" si="18"/>
        <v>20</v>
      </c>
      <c r="BB90" s="14">
        <f>BA90-[1]Admission!EQ177</f>
        <v>0</v>
      </c>
      <c r="BC90" s="14">
        <v>4</v>
      </c>
      <c r="BD90" s="14">
        <v>4</v>
      </c>
      <c r="BE90" s="14">
        <v>4</v>
      </c>
      <c r="BF90" s="14">
        <f t="shared" si="19"/>
        <v>12</v>
      </c>
      <c r="BG90" s="60">
        <v>1</v>
      </c>
      <c r="BH90" s="60">
        <v>1</v>
      </c>
      <c r="BI90" s="60">
        <v>1</v>
      </c>
      <c r="BJ90" s="60">
        <v>1</v>
      </c>
      <c r="BK90" s="60">
        <v>1</v>
      </c>
      <c r="BL90" s="60">
        <v>1</v>
      </c>
      <c r="BM90" s="60">
        <v>1</v>
      </c>
      <c r="BN90" s="60">
        <v>1</v>
      </c>
      <c r="BO90" s="60">
        <v>1</v>
      </c>
      <c r="BP90" s="60">
        <v>1</v>
      </c>
      <c r="BQ90" s="60">
        <v>1</v>
      </c>
      <c r="BR90" s="60">
        <v>1</v>
      </c>
      <c r="BS90" s="60">
        <v>1</v>
      </c>
      <c r="BT90" s="60">
        <v>1</v>
      </c>
      <c r="BU90" s="60">
        <v>1</v>
      </c>
      <c r="BV90" s="60">
        <v>15</v>
      </c>
    </row>
    <row r="91" spans="1:74" s="14" customFormat="1">
      <c r="A91" s="14">
        <v>82</v>
      </c>
      <c r="B91" s="1">
        <v>12</v>
      </c>
      <c r="C91" s="14">
        <v>10.970833333332848</v>
      </c>
      <c r="D91" s="14">
        <v>1</v>
      </c>
      <c r="E91" s="1">
        <v>7</v>
      </c>
      <c r="F91" s="1">
        <v>3</v>
      </c>
      <c r="G91" s="1">
        <v>0</v>
      </c>
      <c r="H91" s="1">
        <v>0</v>
      </c>
      <c r="I91" s="1">
        <v>0</v>
      </c>
      <c r="J91" s="1">
        <v>0</v>
      </c>
      <c r="K91" s="1">
        <v>6</v>
      </c>
      <c r="L91" s="75">
        <v>0.11899999999999999</v>
      </c>
      <c r="M91" s="1">
        <v>2</v>
      </c>
      <c r="N91" s="1">
        <v>2</v>
      </c>
      <c r="O91" s="1">
        <v>2</v>
      </c>
      <c r="P91" s="1">
        <v>2</v>
      </c>
      <c r="Q91" s="1">
        <v>2</v>
      </c>
      <c r="R91" s="1">
        <v>2</v>
      </c>
      <c r="S91" s="1">
        <v>2</v>
      </c>
      <c r="T91" s="1">
        <v>3</v>
      </c>
      <c r="U91" s="1">
        <v>3</v>
      </c>
      <c r="V91" s="1">
        <v>1</v>
      </c>
      <c r="W91" s="1">
        <v>5</v>
      </c>
      <c r="X91" s="1">
        <v>35</v>
      </c>
      <c r="Y91" s="14">
        <f>X91-[1]Admission!DA540</f>
        <v>30</v>
      </c>
      <c r="Z91" s="1">
        <v>5</v>
      </c>
      <c r="AA91" s="1">
        <v>1</v>
      </c>
      <c r="AB91" s="1">
        <v>0</v>
      </c>
      <c r="AC91" s="1">
        <v>1</v>
      </c>
      <c r="AD91" s="1">
        <v>1</v>
      </c>
      <c r="AE91" s="1">
        <v>1</v>
      </c>
      <c r="AF91" s="1">
        <v>1</v>
      </c>
      <c r="AG91" s="1">
        <f t="shared" si="15"/>
        <v>5</v>
      </c>
      <c r="AH91" s="14">
        <f>AG91-[1]Admission!DO540</f>
        <v>0</v>
      </c>
      <c r="AI91" s="1">
        <v>1</v>
      </c>
      <c r="AJ91" s="1">
        <v>0</v>
      </c>
      <c r="AK91" s="1">
        <v>0</v>
      </c>
      <c r="AL91" s="1">
        <v>0</v>
      </c>
      <c r="AM91" s="1">
        <v>0</v>
      </c>
      <c r="AN91" s="1">
        <v>0</v>
      </c>
      <c r="AO91" s="1">
        <v>0</v>
      </c>
      <c r="AP91" s="1">
        <v>0</v>
      </c>
      <c r="AQ91" s="1">
        <f t="shared" si="16"/>
        <v>1</v>
      </c>
      <c r="AR91" s="14">
        <f>AQ91-[1]Admission!EH540</f>
        <v>0</v>
      </c>
      <c r="AS91" s="1">
        <v>1</v>
      </c>
      <c r="AT91" s="1">
        <v>0</v>
      </c>
      <c r="AU91" s="1">
        <f t="shared" si="17"/>
        <v>1</v>
      </c>
      <c r="AV91" s="14">
        <f>AU91-[1]Admission!EL540</f>
        <v>1</v>
      </c>
      <c r="AW91" s="1">
        <v>3</v>
      </c>
      <c r="AX91" s="1">
        <v>3</v>
      </c>
      <c r="AY91" s="1">
        <v>3</v>
      </c>
      <c r="AZ91" s="1">
        <v>3</v>
      </c>
      <c r="BA91" s="1">
        <f t="shared" si="18"/>
        <v>12</v>
      </c>
      <c r="BB91" s="14">
        <f>BA91-[1]Admission!EQ540</f>
        <v>0</v>
      </c>
      <c r="BC91" s="1">
        <v>4</v>
      </c>
      <c r="BD91" s="1">
        <v>3</v>
      </c>
      <c r="BE91" s="1">
        <v>4</v>
      </c>
      <c r="BF91" s="14">
        <f t="shared" si="19"/>
        <v>11</v>
      </c>
      <c r="BG91" s="60">
        <v>1</v>
      </c>
      <c r="BH91" s="60">
        <v>1</v>
      </c>
      <c r="BI91" s="60">
        <v>1</v>
      </c>
      <c r="BJ91" s="60">
        <v>1</v>
      </c>
      <c r="BK91" s="60">
        <v>1</v>
      </c>
      <c r="BL91" s="60">
        <v>1</v>
      </c>
      <c r="BM91" s="60">
        <v>1</v>
      </c>
      <c r="BN91" s="60">
        <v>1</v>
      </c>
      <c r="BO91" s="60">
        <v>1</v>
      </c>
      <c r="BP91" s="60">
        <v>1</v>
      </c>
      <c r="BQ91" s="60">
        <v>1</v>
      </c>
      <c r="BR91" s="60">
        <v>1</v>
      </c>
      <c r="BS91" s="60">
        <v>1</v>
      </c>
      <c r="BT91" s="60">
        <v>1</v>
      </c>
      <c r="BU91" s="60">
        <v>1</v>
      </c>
      <c r="BV91" s="60">
        <v>15</v>
      </c>
    </row>
    <row r="92" spans="1:74" s="14" customFormat="1">
      <c r="A92" s="14">
        <v>83</v>
      </c>
      <c r="B92" s="14">
        <v>2</v>
      </c>
      <c r="C92" s="14">
        <v>0.81874999999854481</v>
      </c>
      <c r="D92" s="14">
        <v>0</v>
      </c>
      <c r="E92" s="14">
        <v>13</v>
      </c>
      <c r="F92" s="14">
        <v>1</v>
      </c>
      <c r="G92" s="14">
        <v>0</v>
      </c>
      <c r="H92" s="14">
        <v>0</v>
      </c>
      <c r="I92" s="14">
        <v>0</v>
      </c>
      <c r="J92" s="14">
        <v>0</v>
      </c>
      <c r="K92" s="14">
        <v>1</v>
      </c>
      <c r="L92" s="73">
        <v>5.8000000000000003E-2</v>
      </c>
      <c r="M92" s="14">
        <v>2</v>
      </c>
      <c r="N92" s="14">
        <v>2</v>
      </c>
      <c r="O92" s="14">
        <v>2</v>
      </c>
      <c r="P92" s="14">
        <v>2</v>
      </c>
      <c r="Q92" s="14">
        <v>2</v>
      </c>
      <c r="R92" s="14">
        <v>2</v>
      </c>
      <c r="S92" s="14">
        <v>1</v>
      </c>
      <c r="T92" s="14">
        <v>1</v>
      </c>
      <c r="U92" s="14">
        <v>1</v>
      </c>
      <c r="V92" s="14">
        <v>1</v>
      </c>
      <c r="W92" s="14">
        <v>1</v>
      </c>
      <c r="X92" s="14">
        <v>90</v>
      </c>
      <c r="Y92" s="14">
        <f>X92-[1]Admission!DA245</f>
        <v>10</v>
      </c>
      <c r="Z92" s="14">
        <v>2</v>
      </c>
      <c r="AA92" s="14">
        <v>1</v>
      </c>
      <c r="AB92" s="14">
        <v>1</v>
      </c>
      <c r="AC92" s="14">
        <v>1</v>
      </c>
      <c r="AD92" s="14">
        <v>1</v>
      </c>
      <c r="AE92" s="14">
        <v>1</v>
      </c>
      <c r="AF92" s="14">
        <v>1</v>
      </c>
      <c r="AG92" s="14">
        <f t="shared" si="15"/>
        <v>6</v>
      </c>
      <c r="AH92" s="14">
        <f>AG92-[1]Admission!DO245</f>
        <v>0</v>
      </c>
      <c r="AI92" s="14">
        <v>1</v>
      </c>
      <c r="AJ92" s="14">
        <v>1</v>
      </c>
      <c r="AK92" s="14">
        <v>1</v>
      </c>
      <c r="AL92" s="14">
        <v>1</v>
      </c>
      <c r="AM92" s="14">
        <v>1</v>
      </c>
      <c r="AN92" s="14">
        <v>1</v>
      </c>
      <c r="AO92" s="14">
        <v>1</v>
      </c>
      <c r="AP92" s="14">
        <v>1</v>
      </c>
      <c r="AQ92" s="14">
        <f t="shared" si="16"/>
        <v>8</v>
      </c>
      <c r="AR92" s="14">
        <f>AQ92-[1]Admission!EH245</f>
        <v>0</v>
      </c>
      <c r="AS92" s="14">
        <v>0</v>
      </c>
      <c r="AT92" s="14">
        <v>0</v>
      </c>
      <c r="AU92" s="14">
        <f t="shared" si="17"/>
        <v>0</v>
      </c>
      <c r="AV92" s="14">
        <f>AU92-[1]Admission!EL245</f>
        <v>0</v>
      </c>
      <c r="AW92" s="14">
        <v>5</v>
      </c>
      <c r="AX92" s="14">
        <v>5</v>
      </c>
      <c r="AY92" s="14">
        <v>5</v>
      </c>
      <c r="AZ92" s="14">
        <v>5</v>
      </c>
      <c r="BA92" s="14">
        <f t="shared" si="18"/>
        <v>20</v>
      </c>
      <c r="BB92" s="14">
        <f>BA92-[1]Admission!EQ245</f>
        <v>0</v>
      </c>
      <c r="BC92" s="14">
        <v>4</v>
      </c>
      <c r="BD92" s="14">
        <v>4</v>
      </c>
      <c r="BE92" s="14">
        <v>4</v>
      </c>
      <c r="BF92" s="14">
        <f t="shared" si="19"/>
        <v>12</v>
      </c>
      <c r="BG92" s="60">
        <v>1</v>
      </c>
      <c r="BH92" s="60">
        <v>1</v>
      </c>
      <c r="BI92" s="60">
        <v>1</v>
      </c>
      <c r="BJ92" s="60">
        <v>1</v>
      </c>
      <c r="BK92" s="60">
        <v>1</v>
      </c>
      <c r="BL92" s="60">
        <v>1</v>
      </c>
      <c r="BM92" s="60">
        <v>1</v>
      </c>
      <c r="BN92" s="60">
        <v>1</v>
      </c>
      <c r="BO92" s="60">
        <v>1</v>
      </c>
      <c r="BP92" s="60">
        <v>1</v>
      </c>
      <c r="BQ92" s="60">
        <v>1</v>
      </c>
      <c r="BR92" s="60">
        <v>1</v>
      </c>
      <c r="BS92" s="60">
        <v>1</v>
      </c>
      <c r="BT92" s="60">
        <v>0</v>
      </c>
      <c r="BU92" s="60">
        <v>0</v>
      </c>
      <c r="BV92" s="60">
        <v>13</v>
      </c>
    </row>
    <row r="93" spans="1:74" s="14" customFormat="1">
      <c r="A93" s="14">
        <v>84</v>
      </c>
      <c r="B93" s="14">
        <v>3</v>
      </c>
      <c r="C93" s="14">
        <v>1.9465277777781012</v>
      </c>
      <c r="D93" s="14">
        <v>0</v>
      </c>
      <c r="E93" s="14">
        <v>1</v>
      </c>
      <c r="F93" s="14">
        <v>1</v>
      </c>
      <c r="G93" s="14">
        <v>0</v>
      </c>
      <c r="H93" s="14">
        <v>0</v>
      </c>
      <c r="I93" s="14">
        <v>0</v>
      </c>
      <c r="J93" s="14">
        <v>0</v>
      </c>
      <c r="K93" s="14">
        <v>4</v>
      </c>
      <c r="L93" s="73">
        <v>5.7999999999999996E-2</v>
      </c>
      <c r="M93" s="14">
        <v>2</v>
      </c>
      <c r="N93" s="14">
        <v>2</v>
      </c>
      <c r="O93" s="14">
        <v>2</v>
      </c>
      <c r="P93" s="14">
        <v>2</v>
      </c>
      <c r="Q93" s="14">
        <v>2</v>
      </c>
      <c r="R93" s="14">
        <v>2</v>
      </c>
      <c r="S93" s="14">
        <v>1</v>
      </c>
      <c r="T93" s="14">
        <v>1</v>
      </c>
      <c r="U93" s="14">
        <v>1</v>
      </c>
      <c r="V93" s="14">
        <v>2</v>
      </c>
      <c r="W93" s="14">
        <v>1</v>
      </c>
      <c r="X93" s="14">
        <v>80</v>
      </c>
      <c r="Y93" s="14">
        <f>X93-[1]Admission!DA212</f>
        <v>10</v>
      </c>
      <c r="Z93" s="14">
        <v>4</v>
      </c>
      <c r="AA93" s="14">
        <v>1</v>
      </c>
      <c r="AB93" s="14">
        <v>1</v>
      </c>
      <c r="AC93" s="14">
        <v>1</v>
      </c>
      <c r="AD93" s="14">
        <v>1</v>
      </c>
      <c r="AE93" s="14">
        <v>1</v>
      </c>
      <c r="AF93" s="14">
        <v>1</v>
      </c>
      <c r="AG93" s="14">
        <f t="shared" si="15"/>
        <v>6</v>
      </c>
      <c r="AH93" s="14">
        <f>AG93-[1]Admission!DO212</f>
        <v>0</v>
      </c>
      <c r="AI93" s="14">
        <v>1</v>
      </c>
      <c r="AJ93" s="14">
        <v>1</v>
      </c>
      <c r="AK93" s="14">
        <v>1</v>
      </c>
      <c r="AL93" s="14">
        <v>0</v>
      </c>
      <c r="AM93" s="14">
        <v>0</v>
      </c>
      <c r="AN93" s="14">
        <v>1</v>
      </c>
      <c r="AO93" s="14">
        <v>1</v>
      </c>
      <c r="AP93" s="14">
        <v>1</v>
      </c>
      <c r="AQ93" s="14">
        <f t="shared" si="16"/>
        <v>6</v>
      </c>
      <c r="AR93" s="14">
        <f>AQ93-[1]Admission!EH212</f>
        <v>0</v>
      </c>
      <c r="AS93" s="14">
        <v>0</v>
      </c>
      <c r="AT93" s="14">
        <v>0</v>
      </c>
      <c r="AU93" s="14">
        <f t="shared" si="17"/>
        <v>0</v>
      </c>
      <c r="AV93" s="14">
        <f>AU93-[1]Admission!EL212</f>
        <v>0</v>
      </c>
      <c r="AW93" s="14">
        <v>5</v>
      </c>
      <c r="AX93" s="14">
        <v>5</v>
      </c>
      <c r="AY93" s="14">
        <v>5</v>
      </c>
      <c r="AZ93" s="14">
        <v>5</v>
      </c>
      <c r="BA93" s="14">
        <f t="shared" si="18"/>
        <v>20</v>
      </c>
      <c r="BB93" s="14">
        <f>BA93-[1]Admission!EQ212</f>
        <v>0</v>
      </c>
      <c r="BC93" s="14">
        <v>4</v>
      </c>
      <c r="BD93" s="14">
        <v>4</v>
      </c>
      <c r="BE93" s="14">
        <v>4</v>
      </c>
      <c r="BF93" s="14">
        <f t="shared" si="19"/>
        <v>12</v>
      </c>
      <c r="BG93" s="60">
        <v>1</v>
      </c>
      <c r="BH93" s="60">
        <v>1</v>
      </c>
      <c r="BI93" s="60">
        <v>1</v>
      </c>
      <c r="BJ93" s="60">
        <v>1</v>
      </c>
      <c r="BK93" s="60">
        <v>1</v>
      </c>
      <c r="BL93" s="60">
        <v>1</v>
      </c>
      <c r="BM93" s="60">
        <v>1</v>
      </c>
      <c r="BN93" s="60">
        <v>1</v>
      </c>
      <c r="BO93" s="60">
        <v>1</v>
      </c>
      <c r="BP93" s="60">
        <v>1</v>
      </c>
      <c r="BQ93" s="60">
        <v>1</v>
      </c>
      <c r="BR93" s="60">
        <v>1</v>
      </c>
      <c r="BS93" s="60">
        <v>1</v>
      </c>
      <c r="BT93" s="60">
        <v>1</v>
      </c>
      <c r="BU93" s="60">
        <v>1</v>
      </c>
      <c r="BV93" s="60">
        <v>15</v>
      </c>
    </row>
    <row r="94" spans="1:74" s="14" customFormat="1">
      <c r="A94" s="14">
        <v>85</v>
      </c>
      <c r="B94" s="14">
        <v>3</v>
      </c>
      <c r="C94" s="14">
        <v>1.7541666666656965</v>
      </c>
      <c r="D94" s="14">
        <v>0</v>
      </c>
      <c r="E94" s="14">
        <v>1</v>
      </c>
      <c r="F94" s="14">
        <v>1</v>
      </c>
      <c r="G94" s="14">
        <v>0</v>
      </c>
      <c r="H94" s="14">
        <v>0</v>
      </c>
      <c r="I94" s="14">
        <v>0</v>
      </c>
      <c r="J94" s="14">
        <v>1</v>
      </c>
      <c r="K94" s="14">
        <v>1</v>
      </c>
      <c r="L94" s="71">
        <v>5.7999999999999996E-2</v>
      </c>
      <c r="M94" s="14">
        <v>2</v>
      </c>
      <c r="N94" s="14">
        <v>2</v>
      </c>
      <c r="O94" s="14">
        <v>2</v>
      </c>
      <c r="P94" s="14">
        <v>2</v>
      </c>
      <c r="Q94" s="14">
        <v>2</v>
      </c>
      <c r="R94" s="14">
        <v>2</v>
      </c>
      <c r="S94" s="14">
        <v>2</v>
      </c>
      <c r="T94" s="14">
        <v>1</v>
      </c>
      <c r="U94" s="14">
        <v>2</v>
      </c>
      <c r="V94" s="14">
        <v>1</v>
      </c>
      <c r="W94" s="14">
        <v>1</v>
      </c>
      <c r="X94" s="14">
        <v>100</v>
      </c>
      <c r="Y94" s="14">
        <f>X94-[1]Admission!DA111</f>
        <v>89</v>
      </c>
      <c r="Z94" s="14">
        <v>1</v>
      </c>
      <c r="AA94" s="14">
        <v>1</v>
      </c>
      <c r="AB94" s="14">
        <v>1</v>
      </c>
      <c r="AC94" s="14">
        <v>1</v>
      </c>
      <c r="AD94" s="14">
        <v>1</v>
      </c>
      <c r="AE94" s="14">
        <v>1</v>
      </c>
      <c r="AF94" s="14">
        <v>1</v>
      </c>
      <c r="AG94" s="14">
        <f t="shared" si="15"/>
        <v>6</v>
      </c>
      <c r="AH94" s="14">
        <f>AG94-[1]Admission!DO111</f>
        <v>0</v>
      </c>
      <c r="AI94" s="14">
        <v>1</v>
      </c>
      <c r="AJ94" s="14">
        <v>1</v>
      </c>
      <c r="AK94" s="14">
        <v>1</v>
      </c>
      <c r="AL94" s="14">
        <v>1</v>
      </c>
      <c r="AM94" s="14">
        <v>1</v>
      </c>
      <c r="AN94" s="14">
        <v>1</v>
      </c>
      <c r="AO94" s="14">
        <v>1</v>
      </c>
      <c r="AP94" s="14">
        <v>1</v>
      </c>
      <c r="AQ94" s="14">
        <f t="shared" si="16"/>
        <v>8</v>
      </c>
      <c r="AR94" s="14">
        <f>AQ94-[1]Admission!EH111</f>
        <v>0</v>
      </c>
      <c r="AS94" s="14">
        <v>0</v>
      </c>
      <c r="AT94" s="14">
        <v>0</v>
      </c>
      <c r="AU94" s="14">
        <f t="shared" si="17"/>
        <v>0</v>
      </c>
      <c r="AV94" s="14">
        <f>AU94-[1]Admission!EL111</f>
        <v>0</v>
      </c>
      <c r="AW94" s="14">
        <v>5</v>
      </c>
      <c r="AX94" s="14">
        <v>5</v>
      </c>
      <c r="AY94" s="14">
        <v>5</v>
      </c>
      <c r="AZ94" s="14">
        <v>5</v>
      </c>
      <c r="BA94" s="14">
        <f t="shared" si="18"/>
        <v>20</v>
      </c>
      <c r="BB94" s="14">
        <f>BA94-[1]Admission!EQ111</f>
        <v>0</v>
      </c>
      <c r="BC94" s="14">
        <v>4</v>
      </c>
      <c r="BD94" s="14">
        <v>4</v>
      </c>
      <c r="BE94" s="14">
        <v>4</v>
      </c>
      <c r="BF94" s="14">
        <f t="shared" si="19"/>
        <v>12</v>
      </c>
      <c r="BG94" s="60">
        <v>1</v>
      </c>
      <c r="BH94" s="60">
        <v>1</v>
      </c>
      <c r="BI94" s="60">
        <v>1</v>
      </c>
      <c r="BJ94" s="60">
        <v>1</v>
      </c>
      <c r="BK94" s="60">
        <v>1</v>
      </c>
      <c r="BL94" s="60">
        <v>1</v>
      </c>
      <c r="BM94" s="60">
        <v>1</v>
      </c>
      <c r="BN94" s="60">
        <v>1</v>
      </c>
      <c r="BO94" s="60">
        <v>1</v>
      </c>
      <c r="BP94" s="60">
        <v>1</v>
      </c>
      <c r="BQ94" s="60">
        <v>1</v>
      </c>
      <c r="BR94" s="60">
        <v>1</v>
      </c>
      <c r="BS94" s="60">
        <v>1</v>
      </c>
      <c r="BT94" s="60">
        <v>1</v>
      </c>
      <c r="BU94" s="60">
        <v>1</v>
      </c>
      <c r="BV94" s="60">
        <v>15</v>
      </c>
    </row>
    <row r="95" spans="1:74" s="14" customFormat="1">
      <c r="A95" s="14">
        <v>86</v>
      </c>
      <c r="B95" s="14">
        <v>2</v>
      </c>
      <c r="C95" s="14">
        <v>0.69027777777955635</v>
      </c>
      <c r="D95" s="14">
        <v>0</v>
      </c>
      <c r="E95" s="14">
        <v>1</v>
      </c>
      <c r="F95" s="14">
        <v>1</v>
      </c>
      <c r="G95" s="14">
        <v>0</v>
      </c>
      <c r="H95" s="14">
        <v>0</v>
      </c>
      <c r="I95" s="14">
        <v>0</v>
      </c>
      <c r="J95" s="14">
        <v>0</v>
      </c>
      <c r="K95" s="14">
        <v>1</v>
      </c>
      <c r="L95" s="73">
        <v>5.8000000000000003E-2</v>
      </c>
      <c r="M95" s="14">
        <v>2</v>
      </c>
      <c r="N95" s="14">
        <v>2</v>
      </c>
      <c r="O95" s="14">
        <v>2</v>
      </c>
      <c r="P95" s="14">
        <v>2</v>
      </c>
      <c r="Q95" s="14">
        <v>2</v>
      </c>
      <c r="R95" s="14">
        <v>2</v>
      </c>
      <c r="S95" s="14">
        <v>3</v>
      </c>
      <c r="T95" s="14">
        <v>1</v>
      </c>
      <c r="U95" s="14">
        <v>1</v>
      </c>
      <c r="V95" s="14">
        <v>2</v>
      </c>
      <c r="W95" s="14">
        <v>2</v>
      </c>
      <c r="X95" s="14">
        <v>35</v>
      </c>
      <c r="Y95" s="14">
        <f>X95-[1]Admission!DA316</f>
        <v>15</v>
      </c>
      <c r="Z95" s="14">
        <v>4</v>
      </c>
      <c r="AA95" s="14">
        <v>1</v>
      </c>
      <c r="AB95" s="14">
        <v>1</v>
      </c>
      <c r="AC95" s="14">
        <v>1</v>
      </c>
      <c r="AD95" s="14">
        <v>1</v>
      </c>
      <c r="AE95" s="14">
        <v>1</v>
      </c>
      <c r="AF95" s="14">
        <v>1</v>
      </c>
      <c r="AG95" s="14">
        <f t="shared" si="15"/>
        <v>6</v>
      </c>
      <c r="AH95" s="14">
        <f>AG95-[1]Admission!DO316</f>
        <v>2</v>
      </c>
      <c r="AI95" s="14">
        <v>1</v>
      </c>
      <c r="AJ95" s="14">
        <v>1</v>
      </c>
      <c r="AK95" s="14">
        <v>1</v>
      </c>
      <c r="AL95" s="14">
        <v>1</v>
      </c>
      <c r="AM95" s="14">
        <v>1</v>
      </c>
      <c r="AN95" s="14">
        <v>1</v>
      </c>
      <c r="AO95" s="14">
        <v>1</v>
      </c>
      <c r="AP95" s="14">
        <v>1</v>
      </c>
      <c r="AQ95" s="14">
        <f t="shared" si="16"/>
        <v>8</v>
      </c>
      <c r="AR95" s="14">
        <f>AQ95-[1]Admission!EH316</f>
        <v>0</v>
      </c>
      <c r="AS95" s="14">
        <v>1</v>
      </c>
      <c r="AT95" s="14">
        <v>1</v>
      </c>
      <c r="AU95" s="14">
        <f t="shared" si="17"/>
        <v>2</v>
      </c>
      <c r="AV95" s="14">
        <f>AU95-[1]Admission!EL316</f>
        <v>1</v>
      </c>
      <c r="AW95" s="14">
        <v>5</v>
      </c>
      <c r="AX95" s="14">
        <v>5</v>
      </c>
      <c r="AY95" s="14">
        <v>5</v>
      </c>
      <c r="AZ95" s="14">
        <v>5</v>
      </c>
      <c r="BA95" s="14">
        <f t="shared" si="18"/>
        <v>20</v>
      </c>
      <c r="BB95" s="14">
        <f>BA95-[1]Admission!EQ316</f>
        <v>0</v>
      </c>
      <c r="BC95" s="14">
        <v>4</v>
      </c>
      <c r="BD95" s="14">
        <v>4</v>
      </c>
      <c r="BE95" s="14">
        <v>4</v>
      </c>
      <c r="BF95" s="14">
        <f t="shared" si="19"/>
        <v>12</v>
      </c>
      <c r="BG95" s="60">
        <v>1</v>
      </c>
      <c r="BH95" s="60">
        <v>1</v>
      </c>
      <c r="BI95" s="60">
        <v>1</v>
      </c>
      <c r="BJ95" s="60">
        <v>1</v>
      </c>
      <c r="BK95" s="60">
        <v>1</v>
      </c>
      <c r="BL95" s="60">
        <v>1</v>
      </c>
      <c r="BM95" s="60">
        <v>1</v>
      </c>
      <c r="BN95" s="60">
        <v>1</v>
      </c>
      <c r="BO95" s="60">
        <v>1</v>
      </c>
      <c r="BP95" s="60">
        <v>0</v>
      </c>
      <c r="BQ95" s="60">
        <v>1</v>
      </c>
      <c r="BR95" s="60">
        <v>1</v>
      </c>
      <c r="BS95" s="60">
        <v>1</v>
      </c>
      <c r="BT95" s="60">
        <v>1</v>
      </c>
      <c r="BU95" s="60">
        <v>1</v>
      </c>
      <c r="BV95" s="60">
        <v>14</v>
      </c>
    </row>
    <row r="96" spans="1:74" s="14" customFormat="1">
      <c r="A96" s="14">
        <v>87</v>
      </c>
      <c r="B96" s="14">
        <v>3</v>
      </c>
      <c r="C96" s="14">
        <v>1.7270833333313931</v>
      </c>
      <c r="D96" s="14">
        <v>1</v>
      </c>
      <c r="E96" s="14">
        <v>4</v>
      </c>
      <c r="F96" s="14">
        <v>1</v>
      </c>
      <c r="G96" s="14">
        <v>0</v>
      </c>
      <c r="H96" s="14">
        <v>0</v>
      </c>
      <c r="I96" s="14">
        <v>0</v>
      </c>
      <c r="J96" s="14">
        <v>1</v>
      </c>
      <c r="K96" s="14">
        <v>1</v>
      </c>
      <c r="L96" s="73">
        <v>5.5E-2</v>
      </c>
      <c r="M96" s="14">
        <v>2</v>
      </c>
      <c r="N96" s="14">
        <v>2</v>
      </c>
      <c r="O96" s="14">
        <v>2</v>
      </c>
      <c r="P96" s="14">
        <v>2</v>
      </c>
      <c r="Q96" s="14">
        <v>2</v>
      </c>
      <c r="R96" s="14">
        <v>2</v>
      </c>
      <c r="BG96" s="60"/>
      <c r="BH96" s="60"/>
      <c r="BI96" s="60"/>
      <c r="BJ96" s="60"/>
      <c r="BK96" s="60"/>
      <c r="BL96" s="60"/>
      <c r="BM96" s="60"/>
      <c r="BN96" s="60"/>
      <c r="BO96" s="60"/>
      <c r="BP96" s="60"/>
      <c r="BQ96" s="60"/>
      <c r="BR96" s="60"/>
      <c r="BS96" s="60"/>
      <c r="BT96" s="60"/>
      <c r="BU96" s="60"/>
      <c r="BV96" s="60"/>
    </row>
    <row r="97" spans="1:74" s="14" customFormat="1">
      <c r="A97" s="14">
        <v>88</v>
      </c>
      <c r="B97" s="14">
        <v>3</v>
      </c>
      <c r="C97" s="14">
        <v>1.3069444444408873</v>
      </c>
      <c r="D97" s="14">
        <v>0</v>
      </c>
      <c r="E97" s="14">
        <v>1</v>
      </c>
      <c r="F97" s="14">
        <v>1</v>
      </c>
      <c r="G97" s="14">
        <v>2</v>
      </c>
      <c r="H97" s="14">
        <v>0</v>
      </c>
      <c r="I97" s="14">
        <v>0</v>
      </c>
      <c r="J97" s="14">
        <v>1</v>
      </c>
      <c r="K97" s="14">
        <v>2</v>
      </c>
      <c r="L97" s="14">
        <v>5.8</v>
      </c>
      <c r="M97" s="14">
        <v>2</v>
      </c>
      <c r="N97" s="14">
        <v>2</v>
      </c>
      <c r="O97" s="14">
        <v>2</v>
      </c>
      <c r="P97" s="14">
        <v>2</v>
      </c>
      <c r="Q97" s="14">
        <v>2</v>
      </c>
      <c r="R97" s="14">
        <v>2</v>
      </c>
      <c r="S97" s="14">
        <v>1</v>
      </c>
      <c r="T97" s="14">
        <v>1</v>
      </c>
      <c r="U97" s="14">
        <v>2</v>
      </c>
      <c r="V97" s="14">
        <v>2</v>
      </c>
      <c r="W97" s="14">
        <v>1</v>
      </c>
      <c r="X97" s="14">
        <v>70</v>
      </c>
      <c r="Y97" s="14">
        <f>X97-[1]Admission!DA100</f>
        <v>10</v>
      </c>
      <c r="Z97" s="14">
        <v>3</v>
      </c>
      <c r="AA97" s="14">
        <v>1</v>
      </c>
      <c r="AB97" s="14">
        <v>1</v>
      </c>
      <c r="AC97" s="14">
        <v>1</v>
      </c>
      <c r="AD97" s="14">
        <v>1</v>
      </c>
      <c r="AE97" s="14">
        <v>1</v>
      </c>
      <c r="AF97" s="14">
        <v>1</v>
      </c>
      <c r="AG97" s="14">
        <f t="shared" ref="AG97:AG107" si="20">SUM(AA97:AF97)</f>
        <v>6</v>
      </c>
      <c r="AH97" s="14">
        <f>AG97-[1]Admission!DO100</f>
        <v>0</v>
      </c>
      <c r="AI97" s="14">
        <v>1</v>
      </c>
      <c r="AJ97" s="14">
        <v>0</v>
      </c>
      <c r="AK97" s="14">
        <v>0</v>
      </c>
      <c r="AL97" s="14">
        <v>0</v>
      </c>
      <c r="AM97" s="14">
        <v>1</v>
      </c>
      <c r="AN97" s="14">
        <v>0</v>
      </c>
      <c r="AO97" s="14">
        <v>1</v>
      </c>
      <c r="AP97" s="14">
        <v>0</v>
      </c>
      <c r="AQ97" s="14">
        <f t="shared" ref="AQ97:AQ107" si="21">SUM(AI97:AP97)</f>
        <v>3</v>
      </c>
      <c r="AR97" s="14">
        <f>AQ97-[1]Admission!EH100</f>
        <v>-2</v>
      </c>
      <c r="AS97" s="14">
        <v>1</v>
      </c>
      <c r="AT97" s="14">
        <v>1</v>
      </c>
      <c r="AU97" s="14">
        <f t="shared" ref="AU97:AU107" si="22">SUM(AS97:AT97)</f>
        <v>2</v>
      </c>
      <c r="AV97" s="14">
        <f>AU97-[1]Admission!EL100</f>
        <v>0</v>
      </c>
      <c r="AW97" s="14">
        <v>5</v>
      </c>
      <c r="AX97" s="14">
        <v>5</v>
      </c>
      <c r="AY97" s="14">
        <v>5</v>
      </c>
      <c r="AZ97" s="14">
        <v>5</v>
      </c>
      <c r="BA97" s="14">
        <f t="shared" ref="BA97:BA107" si="23">SUM(AW97:AZ97)</f>
        <v>20</v>
      </c>
      <c r="BB97" s="14">
        <f>BA97-[1]Admission!EQ100</f>
        <v>0</v>
      </c>
      <c r="BC97" s="14">
        <v>4</v>
      </c>
      <c r="BD97" s="14">
        <v>4</v>
      </c>
      <c r="BE97" s="14">
        <v>4</v>
      </c>
      <c r="BF97" s="14">
        <f t="shared" ref="BF97:BF107" si="24">SUM(BC97:BE97)</f>
        <v>12</v>
      </c>
      <c r="BG97" s="60">
        <v>1</v>
      </c>
      <c r="BH97" s="60">
        <v>1</v>
      </c>
      <c r="BI97" s="60">
        <v>1</v>
      </c>
      <c r="BJ97" s="60">
        <v>1</v>
      </c>
      <c r="BK97" s="60">
        <v>1</v>
      </c>
      <c r="BL97" s="60">
        <v>1</v>
      </c>
      <c r="BM97" s="60">
        <v>1</v>
      </c>
      <c r="BN97" s="60">
        <v>1</v>
      </c>
      <c r="BO97" s="60">
        <v>1</v>
      </c>
      <c r="BP97" s="60">
        <v>1</v>
      </c>
      <c r="BQ97" s="60">
        <v>1</v>
      </c>
      <c r="BR97" s="60">
        <v>1</v>
      </c>
      <c r="BS97" s="60">
        <v>1</v>
      </c>
      <c r="BT97" s="60">
        <v>1</v>
      </c>
      <c r="BU97" s="60">
        <v>1</v>
      </c>
      <c r="BV97" s="60">
        <v>15</v>
      </c>
    </row>
    <row r="98" spans="1:74" s="14" customFormat="1">
      <c r="A98" s="14">
        <v>89</v>
      </c>
      <c r="B98" s="14">
        <v>4</v>
      </c>
      <c r="C98" s="14">
        <v>2.7618055555503815</v>
      </c>
      <c r="D98" s="14">
        <v>0</v>
      </c>
      <c r="E98" s="14">
        <v>8</v>
      </c>
      <c r="F98" s="14">
        <v>1</v>
      </c>
      <c r="G98" s="14">
        <v>0</v>
      </c>
      <c r="H98" s="14">
        <v>0</v>
      </c>
      <c r="I98" s="14">
        <v>0</v>
      </c>
      <c r="J98" s="14">
        <v>1</v>
      </c>
      <c r="K98" s="14">
        <v>1</v>
      </c>
      <c r="L98" s="73">
        <v>5.8000000000000003E-2</v>
      </c>
      <c r="M98" s="14">
        <v>2</v>
      </c>
      <c r="N98" s="14">
        <v>2</v>
      </c>
      <c r="O98" s="14">
        <v>2</v>
      </c>
      <c r="P98" s="14">
        <v>2</v>
      </c>
      <c r="Q98" s="14">
        <v>2</v>
      </c>
      <c r="R98" s="14">
        <v>2</v>
      </c>
      <c r="S98" s="14">
        <v>2</v>
      </c>
      <c r="T98" s="14">
        <v>2</v>
      </c>
      <c r="U98" s="14">
        <v>2</v>
      </c>
      <c r="V98" s="14">
        <v>2</v>
      </c>
      <c r="W98" s="14">
        <v>2</v>
      </c>
      <c r="X98" s="14">
        <v>30</v>
      </c>
      <c r="Y98" s="14">
        <f>X98-[1]Admission!DA412</f>
        <v>-15</v>
      </c>
      <c r="Z98" s="14">
        <v>5</v>
      </c>
      <c r="AA98" s="14">
        <v>1</v>
      </c>
      <c r="AB98" s="14">
        <v>1</v>
      </c>
      <c r="AC98" s="14">
        <v>1</v>
      </c>
      <c r="AD98" s="14">
        <v>1</v>
      </c>
      <c r="AE98" s="14">
        <v>1</v>
      </c>
      <c r="AF98" s="14">
        <v>1</v>
      </c>
      <c r="AG98" s="14">
        <f t="shared" si="20"/>
        <v>6</v>
      </c>
      <c r="AH98" s="14">
        <f>AG98-[1]Admission!DO412</f>
        <v>0</v>
      </c>
      <c r="AI98" s="14">
        <v>1</v>
      </c>
      <c r="AJ98" s="14">
        <v>1</v>
      </c>
      <c r="AK98" s="14">
        <v>1</v>
      </c>
      <c r="AL98" s="14">
        <v>1</v>
      </c>
      <c r="AM98" s="14">
        <v>1</v>
      </c>
      <c r="AN98" s="14">
        <v>1</v>
      </c>
      <c r="AO98" s="14">
        <v>1</v>
      </c>
      <c r="AP98" s="14">
        <v>1</v>
      </c>
      <c r="AQ98" s="14">
        <f t="shared" si="21"/>
        <v>8</v>
      </c>
      <c r="AR98" s="14">
        <f>AQ98-[1]Admission!EH412</f>
        <v>0</v>
      </c>
      <c r="AS98" s="14">
        <v>0</v>
      </c>
      <c r="AT98" s="14">
        <v>0</v>
      </c>
      <c r="AU98" s="14">
        <f t="shared" si="22"/>
        <v>0</v>
      </c>
      <c r="AV98" s="14">
        <f>AU98-[1]Admission!EL412</f>
        <v>-4</v>
      </c>
      <c r="AW98" s="14">
        <v>5</v>
      </c>
      <c r="AX98" s="14">
        <v>5</v>
      </c>
      <c r="AY98" s="14">
        <v>5</v>
      </c>
      <c r="AZ98" s="14">
        <v>5</v>
      </c>
      <c r="BA98" s="14">
        <f t="shared" si="23"/>
        <v>20</v>
      </c>
      <c r="BB98" s="14">
        <f>BA98-[1]Admission!EQ412</f>
        <v>0</v>
      </c>
      <c r="BC98" s="14">
        <v>4</v>
      </c>
      <c r="BD98" s="14">
        <v>4</v>
      </c>
      <c r="BE98" s="14">
        <v>4</v>
      </c>
      <c r="BF98" s="14">
        <f t="shared" si="24"/>
        <v>12</v>
      </c>
      <c r="BG98" s="14">
        <v>1</v>
      </c>
      <c r="BH98" s="14">
        <v>1</v>
      </c>
      <c r="BI98" s="14">
        <v>0</v>
      </c>
      <c r="BJ98" s="14">
        <v>1</v>
      </c>
      <c r="BK98" s="14">
        <v>1</v>
      </c>
      <c r="BL98" s="14">
        <v>0</v>
      </c>
      <c r="BM98" s="14">
        <v>1</v>
      </c>
      <c r="BN98" s="14">
        <v>1</v>
      </c>
      <c r="BO98" s="14">
        <v>1</v>
      </c>
      <c r="BP98" s="14">
        <v>0</v>
      </c>
      <c r="BQ98" s="14">
        <v>1</v>
      </c>
      <c r="BR98" s="14">
        <v>1</v>
      </c>
      <c r="BS98" s="14">
        <v>1</v>
      </c>
      <c r="BT98" s="14">
        <v>1</v>
      </c>
      <c r="BU98" s="14">
        <v>1</v>
      </c>
      <c r="BV98" s="14">
        <v>12</v>
      </c>
    </row>
    <row r="99" spans="1:74" s="14" customFormat="1">
      <c r="A99" s="14">
        <v>90</v>
      </c>
      <c r="B99" s="14">
        <v>3</v>
      </c>
      <c r="C99" s="14">
        <v>2.0493055555562023</v>
      </c>
      <c r="D99" s="14">
        <v>0</v>
      </c>
      <c r="E99" s="14">
        <v>7</v>
      </c>
      <c r="F99" s="14">
        <v>1</v>
      </c>
      <c r="G99" s="14">
        <v>0</v>
      </c>
      <c r="H99" s="14">
        <v>0</v>
      </c>
      <c r="I99" s="14">
        <v>0</v>
      </c>
      <c r="J99" s="14">
        <v>1</v>
      </c>
      <c r="K99" s="14">
        <v>4</v>
      </c>
      <c r="L99" s="73">
        <v>5.8000000000000003E-2</v>
      </c>
      <c r="M99" s="14">
        <v>2</v>
      </c>
      <c r="N99" s="14">
        <v>2</v>
      </c>
      <c r="O99" s="14">
        <v>2</v>
      </c>
      <c r="P99" s="14">
        <v>2</v>
      </c>
      <c r="Q99" s="14">
        <v>2</v>
      </c>
      <c r="R99" s="14">
        <v>1</v>
      </c>
      <c r="S99" s="14">
        <v>4</v>
      </c>
      <c r="T99" s="14">
        <v>2</v>
      </c>
      <c r="U99" s="14">
        <v>1</v>
      </c>
      <c r="V99" s="14">
        <v>3</v>
      </c>
      <c r="W99" s="14">
        <v>1</v>
      </c>
      <c r="X99" s="14">
        <v>50</v>
      </c>
      <c r="Y99" s="14">
        <f>X99-[1]Admission!DA320</f>
        <v>0</v>
      </c>
      <c r="Z99" s="14">
        <v>4</v>
      </c>
      <c r="AA99" s="14">
        <v>1</v>
      </c>
      <c r="AB99" s="14">
        <v>1</v>
      </c>
      <c r="AC99" s="14">
        <v>1</v>
      </c>
      <c r="AD99" s="14">
        <v>1</v>
      </c>
      <c r="AE99" s="14">
        <v>0</v>
      </c>
      <c r="AF99" s="14">
        <v>1</v>
      </c>
      <c r="AG99" s="14">
        <f t="shared" si="20"/>
        <v>5</v>
      </c>
      <c r="AH99" s="14">
        <f>AG99-[1]Admission!DO320</f>
        <v>0</v>
      </c>
      <c r="AI99" s="14">
        <v>1</v>
      </c>
      <c r="AJ99" s="14">
        <v>0</v>
      </c>
      <c r="AK99" s="14">
        <v>0</v>
      </c>
      <c r="AL99" s="14">
        <v>0</v>
      </c>
      <c r="AM99" s="14">
        <v>0</v>
      </c>
      <c r="AN99" s="14">
        <v>0</v>
      </c>
      <c r="AO99" s="14">
        <v>0</v>
      </c>
      <c r="AP99" s="14">
        <v>0</v>
      </c>
      <c r="AQ99" s="14">
        <f t="shared" si="21"/>
        <v>1</v>
      </c>
      <c r="AR99" s="14">
        <f>AQ99-[1]Admission!EH320</f>
        <v>-1</v>
      </c>
      <c r="AS99" s="14">
        <v>0</v>
      </c>
      <c r="AT99" s="14">
        <v>0</v>
      </c>
      <c r="AU99" s="14">
        <f t="shared" si="22"/>
        <v>0</v>
      </c>
      <c r="AV99" s="14">
        <f>AU99-[1]Admission!EL320</f>
        <v>0</v>
      </c>
      <c r="AW99" s="14">
        <v>5</v>
      </c>
      <c r="AX99" s="14">
        <v>5</v>
      </c>
      <c r="AY99" s="14">
        <v>5</v>
      </c>
      <c r="AZ99" s="14">
        <v>5</v>
      </c>
      <c r="BA99" s="14">
        <f t="shared" si="23"/>
        <v>20</v>
      </c>
      <c r="BB99" s="14">
        <f>BA99-[1]Admission!EQ320</f>
        <v>0</v>
      </c>
      <c r="BC99" s="14">
        <v>4</v>
      </c>
      <c r="BD99" s="14">
        <v>4</v>
      </c>
      <c r="BE99" s="14">
        <v>4</v>
      </c>
      <c r="BF99" s="14">
        <f t="shared" si="24"/>
        <v>12</v>
      </c>
      <c r="BG99" s="60">
        <v>1</v>
      </c>
      <c r="BH99" s="60">
        <v>1</v>
      </c>
      <c r="BI99" s="60">
        <v>1</v>
      </c>
      <c r="BJ99" s="60">
        <v>1</v>
      </c>
      <c r="BK99" s="60">
        <v>1</v>
      </c>
      <c r="BL99" s="60">
        <v>1</v>
      </c>
      <c r="BM99" s="60">
        <v>1</v>
      </c>
      <c r="BN99" s="60">
        <v>1</v>
      </c>
      <c r="BO99" s="60">
        <v>1</v>
      </c>
      <c r="BP99" s="60">
        <v>1</v>
      </c>
      <c r="BQ99" s="60">
        <v>1</v>
      </c>
      <c r="BR99" s="60">
        <v>1</v>
      </c>
      <c r="BS99" s="60">
        <v>1</v>
      </c>
      <c r="BT99" s="60">
        <v>1</v>
      </c>
      <c r="BU99" s="60">
        <v>1</v>
      </c>
      <c r="BV99" s="60">
        <v>15</v>
      </c>
    </row>
    <row r="100" spans="1:74" s="14" customFormat="1">
      <c r="A100" s="14">
        <v>91</v>
      </c>
      <c r="B100" s="14">
        <v>4</v>
      </c>
      <c r="C100" s="14">
        <v>2.8104166666671517</v>
      </c>
      <c r="D100" s="14">
        <v>0</v>
      </c>
      <c r="E100" s="14">
        <v>3</v>
      </c>
      <c r="F100" s="14">
        <v>1</v>
      </c>
      <c r="G100" s="14">
        <v>0</v>
      </c>
      <c r="H100" s="14">
        <v>0</v>
      </c>
      <c r="I100" s="14">
        <v>0</v>
      </c>
      <c r="J100" s="14">
        <v>0</v>
      </c>
      <c r="K100" s="14">
        <v>1</v>
      </c>
      <c r="L100" s="73">
        <v>5.8000000000000003E-2</v>
      </c>
      <c r="M100" s="14">
        <v>2</v>
      </c>
      <c r="N100" s="14">
        <v>2</v>
      </c>
      <c r="O100" s="14">
        <v>2</v>
      </c>
      <c r="P100" s="14">
        <v>2</v>
      </c>
      <c r="Q100" s="14">
        <v>2</v>
      </c>
      <c r="R100" s="14">
        <v>2</v>
      </c>
      <c r="S100" s="14">
        <v>1</v>
      </c>
      <c r="T100" s="14">
        <v>1</v>
      </c>
      <c r="U100" s="14">
        <v>1</v>
      </c>
      <c r="V100" s="14">
        <v>1</v>
      </c>
      <c r="W100" s="14">
        <v>1</v>
      </c>
      <c r="X100" s="14">
        <v>90</v>
      </c>
      <c r="Y100" s="14">
        <f>X100-[1]Admission!DA534</f>
        <v>0</v>
      </c>
      <c r="Z100" s="14">
        <v>2</v>
      </c>
      <c r="AA100" s="14">
        <v>1</v>
      </c>
      <c r="AB100" s="14">
        <v>1</v>
      </c>
      <c r="AC100" s="14">
        <v>1</v>
      </c>
      <c r="AD100" s="14">
        <v>1</v>
      </c>
      <c r="AE100" s="14">
        <v>1</v>
      </c>
      <c r="AF100" s="14">
        <v>1</v>
      </c>
      <c r="AG100" s="14">
        <f t="shared" si="20"/>
        <v>6</v>
      </c>
      <c r="AH100" s="14">
        <f>AG100-[1]Admission!DO534</f>
        <v>0</v>
      </c>
      <c r="AI100" s="14">
        <v>1</v>
      </c>
      <c r="AJ100" s="14">
        <v>1</v>
      </c>
      <c r="AK100" s="14">
        <v>1</v>
      </c>
      <c r="AL100" s="14">
        <v>1</v>
      </c>
      <c r="AM100" s="14">
        <v>1</v>
      </c>
      <c r="AN100" s="14">
        <v>1</v>
      </c>
      <c r="AO100" s="14">
        <v>1</v>
      </c>
      <c r="AP100" s="14">
        <v>1</v>
      </c>
      <c r="AQ100" s="14">
        <f t="shared" si="21"/>
        <v>8</v>
      </c>
      <c r="AR100" s="14">
        <f>AQ100-[1]Admission!EH534</f>
        <v>0</v>
      </c>
      <c r="AS100" s="14">
        <v>0</v>
      </c>
      <c r="AT100" s="14">
        <v>0</v>
      </c>
      <c r="AU100" s="14">
        <f t="shared" si="22"/>
        <v>0</v>
      </c>
      <c r="AV100" s="14">
        <f>AU100-[1]Admission!EL534</f>
        <v>0</v>
      </c>
      <c r="AW100" s="14">
        <v>5</v>
      </c>
      <c r="AX100" s="14">
        <v>5</v>
      </c>
      <c r="AY100" s="14">
        <v>5</v>
      </c>
      <c r="AZ100" s="14">
        <v>5</v>
      </c>
      <c r="BA100" s="14">
        <f t="shared" si="23"/>
        <v>20</v>
      </c>
      <c r="BB100" s="14">
        <f>BA100-[1]Admission!EQ534</f>
        <v>0</v>
      </c>
      <c r="BC100" s="14">
        <v>4</v>
      </c>
      <c r="BD100" s="14">
        <v>4</v>
      </c>
      <c r="BE100" s="14">
        <v>4</v>
      </c>
      <c r="BF100" s="14">
        <f t="shared" si="24"/>
        <v>12</v>
      </c>
      <c r="BG100" s="60">
        <v>1</v>
      </c>
      <c r="BH100" s="60">
        <v>1</v>
      </c>
      <c r="BI100" s="60">
        <v>1</v>
      </c>
      <c r="BJ100" s="60">
        <v>1</v>
      </c>
      <c r="BK100" s="60">
        <v>1</v>
      </c>
      <c r="BL100" s="60">
        <v>1</v>
      </c>
      <c r="BM100" s="60">
        <v>1</v>
      </c>
      <c r="BN100" s="60">
        <v>1</v>
      </c>
      <c r="BO100" s="60">
        <v>1</v>
      </c>
      <c r="BP100" s="60">
        <v>1</v>
      </c>
      <c r="BQ100" s="60">
        <v>1</v>
      </c>
      <c r="BR100" s="60">
        <v>1</v>
      </c>
      <c r="BS100" s="60">
        <v>1</v>
      </c>
      <c r="BT100" s="60">
        <v>1</v>
      </c>
      <c r="BU100" s="60">
        <v>1</v>
      </c>
      <c r="BV100" s="60">
        <v>15</v>
      </c>
    </row>
    <row r="101" spans="1:74" s="14" customFormat="1">
      <c r="A101" s="14">
        <v>92</v>
      </c>
      <c r="B101" s="14">
        <v>9</v>
      </c>
      <c r="C101" s="14">
        <v>7.6354166666715173</v>
      </c>
      <c r="D101" s="14">
        <v>0</v>
      </c>
      <c r="E101" s="14">
        <v>4</v>
      </c>
      <c r="F101" s="14">
        <v>1</v>
      </c>
      <c r="G101" s="14">
        <v>0</v>
      </c>
      <c r="H101" s="14">
        <v>0</v>
      </c>
      <c r="I101" s="14">
        <v>0</v>
      </c>
      <c r="J101" s="14">
        <v>0</v>
      </c>
      <c r="K101" s="14">
        <v>4</v>
      </c>
      <c r="L101" s="73">
        <v>5.8000000000000003E-2</v>
      </c>
      <c r="M101" s="14">
        <v>2</v>
      </c>
      <c r="N101" s="14">
        <v>2</v>
      </c>
      <c r="O101" s="14">
        <v>2</v>
      </c>
      <c r="P101" s="14">
        <v>2</v>
      </c>
      <c r="Q101" s="14">
        <v>2</v>
      </c>
      <c r="R101" s="14">
        <v>2</v>
      </c>
      <c r="S101" s="14">
        <v>2</v>
      </c>
      <c r="T101" s="14">
        <v>1</v>
      </c>
      <c r="U101" s="14">
        <v>2</v>
      </c>
      <c r="V101" s="14">
        <v>1</v>
      </c>
      <c r="W101" s="14">
        <v>1</v>
      </c>
      <c r="X101" s="14">
        <v>60</v>
      </c>
      <c r="Y101" s="14">
        <f>X101-[1]Admission!DA361</f>
        <v>0</v>
      </c>
      <c r="Z101" s="14">
        <v>3</v>
      </c>
      <c r="AA101" s="14">
        <v>1</v>
      </c>
      <c r="AB101" s="14">
        <v>1</v>
      </c>
      <c r="AC101" s="14">
        <v>1</v>
      </c>
      <c r="AD101" s="14">
        <v>1</v>
      </c>
      <c r="AE101" s="14">
        <v>1</v>
      </c>
      <c r="AF101" s="14">
        <v>1</v>
      </c>
      <c r="AG101" s="14">
        <f t="shared" si="20"/>
        <v>6</v>
      </c>
      <c r="AH101" s="14">
        <f>AG101-[1]Admission!DO361</f>
        <v>0</v>
      </c>
      <c r="AI101" s="14">
        <v>1</v>
      </c>
      <c r="AJ101" s="14">
        <v>0</v>
      </c>
      <c r="AK101" s="14">
        <v>0</v>
      </c>
      <c r="AL101" s="14">
        <v>0</v>
      </c>
      <c r="AM101" s="14">
        <v>0</v>
      </c>
      <c r="AN101" s="14">
        <v>1</v>
      </c>
      <c r="AO101" s="14">
        <v>1</v>
      </c>
      <c r="AP101" s="14">
        <v>1</v>
      </c>
      <c r="AQ101" s="14">
        <f t="shared" si="21"/>
        <v>4</v>
      </c>
      <c r="AR101" s="14">
        <f>AQ101-[1]Admission!EH361</f>
        <v>3</v>
      </c>
      <c r="AS101" s="14">
        <v>2</v>
      </c>
      <c r="AT101" s="14">
        <v>1</v>
      </c>
      <c r="AU101" s="14">
        <f t="shared" si="22"/>
        <v>3</v>
      </c>
      <c r="AV101" s="14">
        <f>AU101-[1]Admission!EL361</f>
        <v>0</v>
      </c>
      <c r="AW101" s="14">
        <v>5</v>
      </c>
      <c r="AX101" s="14">
        <v>5</v>
      </c>
      <c r="AY101" s="14">
        <v>5</v>
      </c>
      <c r="AZ101" s="14">
        <v>5</v>
      </c>
      <c r="BA101" s="14">
        <f t="shared" si="23"/>
        <v>20</v>
      </c>
      <c r="BB101" s="14">
        <f>BA101-[1]Admission!EQ361</f>
        <v>0</v>
      </c>
      <c r="BC101" s="14">
        <v>3</v>
      </c>
      <c r="BD101" s="14">
        <v>3</v>
      </c>
      <c r="BE101" s="14">
        <v>3</v>
      </c>
      <c r="BF101" s="14">
        <f t="shared" si="24"/>
        <v>9</v>
      </c>
      <c r="BG101" s="60">
        <v>1</v>
      </c>
      <c r="BH101" s="60">
        <v>1</v>
      </c>
      <c r="BI101" s="60">
        <v>1</v>
      </c>
      <c r="BJ101" s="60">
        <v>1</v>
      </c>
      <c r="BK101" s="60">
        <v>1</v>
      </c>
      <c r="BL101" s="60">
        <v>1</v>
      </c>
      <c r="BM101" s="60">
        <v>1</v>
      </c>
      <c r="BN101" s="60">
        <v>1</v>
      </c>
      <c r="BO101" s="60">
        <v>1</v>
      </c>
      <c r="BP101" s="60">
        <v>0</v>
      </c>
      <c r="BQ101" s="60">
        <v>1</v>
      </c>
      <c r="BR101" s="60">
        <v>1</v>
      </c>
      <c r="BS101" s="60">
        <v>1</v>
      </c>
      <c r="BT101" s="60">
        <v>1</v>
      </c>
      <c r="BU101" s="60">
        <v>1</v>
      </c>
      <c r="BV101" s="60">
        <v>14</v>
      </c>
    </row>
    <row r="102" spans="1:74" s="14" customFormat="1">
      <c r="A102" s="14">
        <v>93</v>
      </c>
      <c r="B102" s="14">
        <v>3</v>
      </c>
      <c r="C102" s="14">
        <v>5.7819444444394321</v>
      </c>
      <c r="D102" s="14">
        <v>0</v>
      </c>
      <c r="E102" s="14">
        <v>5</v>
      </c>
      <c r="F102" s="14">
        <v>1</v>
      </c>
      <c r="G102" s="14">
        <v>0</v>
      </c>
      <c r="H102" s="14">
        <v>0</v>
      </c>
      <c r="I102" s="14">
        <v>0</v>
      </c>
      <c r="J102" s="14">
        <v>0</v>
      </c>
      <c r="K102" s="14">
        <v>5</v>
      </c>
      <c r="L102" s="71">
        <v>0.11900000000000001</v>
      </c>
      <c r="M102" s="14">
        <v>2</v>
      </c>
      <c r="N102" s="14">
        <v>2</v>
      </c>
      <c r="O102" s="14">
        <v>2</v>
      </c>
      <c r="P102" s="14">
        <v>2</v>
      </c>
      <c r="Q102" s="14">
        <v>1</v>
      </c>
      <c r="R102" s="14">
        <v>2</v>
      </c>
      <c r="S102" s="14">
        <v>1</v>
      </c>
      <c r="T102" s="14">
        <v>1</v>
      </c>
      <c r="U102" s="14">
        <v>1</v>
      </c>
      <c r="V102" s="14">
        <v>1</v>
      </c>
      <c r="W102" s="14">
        <v>1</v>
      </c>
      <c r="X102" s="14">
        <v>70</v>
      </c>
      <c r="Y102" s="14">
        <f>X102-[1]Admission!DA165</f>
        <v>10</v>
      </c>
      <c r="Z102" s="14">
        <v>4</v>
      </c>
      <c r="AA102" s="14">
        <v>1</v>
      </c>
      <c r="AB102" s="14">
        <v>1</v>
      </c>
      <c r="AC102" s="14">
        <v>1</v>
      </c>
      <c r="AD102" s="14">
        <v>1</v>
      </c>
      <c r="AE102" s="14">
        <v>1</v>
      </c>
      <c r="AF102" s="14">
        <v>1</v>
      </c>
      <c r="AG102" s="14">
        <f t="shared" si="20"/>
        <v>6</v>
      </c>
      <c r="AH102" s="14">
        <f>AG102-[1]Admission!DO165</f>
        <v>0</v>
      </c>
      <c r="AI102" s="14">
        <v>1</v>
      </c>
      <c r="AJ102" s="14">
        <v>1</v>
      </c>
      <c r="AK102" s="14">
        <v>1</v>
      </c>
      <c r="AL102" s="14">
        <v>1</v>
      </c>
      <c r="AM102" s="14">
        <v>1</v>
      </c>
      <c r="AN102" s="14">
        <v>1</v>
      </c>
      <c r="AO102" s="14">
        <v>1</v>
      </c>
      <c r="AP102" s="14">
        <v>1</v>
      </c>
      <c r="AQ102" s="14">
        <f t="shared" si="21"/>
        <v>8</v>
      </c>
      <c r="AR102" s="14">
        <f>AQ102-[1]Admission!EH165</f>
        <v>1</v>
      </c>
      <c r="AS102" s="14">
        <v>0</v>
      </c>
      <c r="AT102" s="14">
        <v>0</v>
      </c>
      <c r="AU102" s="14">
        <f t="shared" si="22"/>
        <v>0</v>
      </c>
      <c r="AV102" s="14">
        <f>AU102-[1]Admission!EL165</f>
        <v>0</v>
      </c>
      <c r="AW102" s="14">
        <v>5</v>
      </c>
      <c r="AX102" s="14">
        <v>5</v>
      </c>
      <c r="AY102" s="14">
        <v>5</v>
      </c>
      <c r="AZ102" s="14">
        <v>5</v>
      </c>
      <c r="BA102" s="14">
        <f t="shared" si="23"/>
        <v>20</v>
      </c>
      <c r="BB102" s="14">
        <f>BA102-[1]Admission!EQ165</f>
        <v>0</v>
      </c>
      <c r="BC102" s="14">
        <v>4</v>
      </c>
      <c r="BD102" s="14">
        <v>4</v>
      </c>
      <c r="BE102" s="14">
        <v>4</v>
      </c>
      <c r="BF102" s="14">
        <f t="shared" si="24"/>
        <v>12</v>
      </c>
      <c r="BG102" s="60">
        <v>1</v>
      </c>
      <c r="BH102" s="60">
        <v>1</v>
      </c>
      <c r="BI102" s="60">
        <v>1</v>
      </c>
      <c r="BJ102" s="60">
        <v>1</v>
      </c>
      <c r="BK102" s="60">
        <v>1</v>
      </c>
      <c r="BL102" s="60">
        <v>1</v>
      </c>
      <c r="BM102" s="60">
        <v>1</v>
      </c>
      <c r="BN102" s="60">
        <v>1</v>
      </c>
      <c r="BO102" s="60">
        <v>1</v>
      </c>
      <c r="BP102" s="60">
        <v>1</v>
      </c>
      <c r="BQ102" s="60">
        <v>1</v>
      </c>
      <c r="BR102" s="60">
        <v>1</v>
      </c>
      <c r="BS102" s="60">
        <v>1</v>
      </c>
      <c r="BT102" s="60">
        <v>1</v>
      </c>
      <c r="BU102" s="60">
        <v>1</v>
      </c>
      <c r="BV102" s="60">
        <v>15</v>
      </c>
    </row>
    <row r="103" spans="1:74" s="14" customFormat="1">
      <c r="A103" s="14">
        <v>94</v>
      </c>
      <c r="B103" s="14">
        <v>4</v>
      </c>
      <c r="C103" s="14">
        <v>2.9499999999970896</v>
      </c>
      <c r="D103" s="14">
        <v>0</v>
      </c>
      <c r="E103" s="14">
        <v>2</v>
      </c>
      <c r="F103" s="14">
        <v>1</v>
      </c>
      <c r="G103" s="14">
        <v>0</v>
      </c>
      <c r="H103" s="14">
        <v>0</v>
      </c>
      <c r="I103" s="14">
        <v>0</v>
      </c>
      <c r="J103" s="14">
        <v>0</v>
      </c>
      <c r="K103" s="14">
        <v>1</v>
      </c>
      <c r="L103" s="71">
        <v>5.7999999999999996E-2</v>
      </c>
      <c r="M103" s="14">
        <v>2</v>
      </c>
      <c r="N103" s="14">
        <v>2</v>
      </c>
      <c r="O103" s="14">
        <v>2</v>
      </c>
      <c r="P103" s="14">
        <v>2</v>
      </c>
      <c r="Q103" s="14">
        <v>2</v>
      </c>
      <c r="R103" s="14">
        <v>2</v>
      </c>
      <c r="S103" s="14">
        <v>2</v>
      </c>
      <c r="T103" s="14">
        <v>1</v>
      </c>
      <c r="U103" s="14">
        <v>5</v>
      </c>
      <c r="V103" s="14">
        <v>2</v>
      </c>
      <c r="W103" s="14">
        <v>1</v>
      </c>
      <c r="X103" s="14">
        <v>10</v>
      </c>
      <c r="Y103" s="14">
        <f>X103-[1]Admission!DA170</f>
        <v>-65</v>
      </c>
      <c r="Z103" s="14">
        <v>1</v>
      </c>
      <c r="AA103" s="14">
        <v>1</v>
      </c>
      <c r="AB103" s="14">
        <v>1</v>
      </c>
      <c r="AC103" s="14">
        <v>1</v>
      </c>
      <c r="AD103" s="14">
        <v>1</v>
      </c>
      <c r="AE103" s="14">
        <v>1</v>
      </c>
      <c r="AF103" s="14">
        <v>1</v>
      </c>
      <c r="AG103" s="14">
        <f t="shared" si="20"/>
        <v>6</v>
      </c>
      <c r="AH103" s="14">
        <f>AG103-[1]Admission!DO170</f>
        <v>0</v>
      </c>
      <c r="AI103" s="14">
        <v>1</v>
      </c>
      <c r="AJ103" s="14">
        <v>0</v>
      </c>
      <c r="AK103" s="14">
        <v>0</v>
      </c>
      <c r="AL103" s="14">
        <v>1</v>
      </c>
      <c r="AM103" s="14">
        <v>1</v>
      </c>
      <c r="AN103" s="14">
        <v>0</v>
      </c>
      <c r="AO103" s="14">
        <v>1</v>
      </c>
      <c r="AP103" s="14">
        <v>1</v>
      </c>
      <c r="AQ103" s="14">
        <f t="shared" si="21"/>
        <v>5</v>
      </c>
      <c r="AR103" s="14">
        <f>AQ103-[1]Admission!EH170</f>
        <v>0</v>
      </c>
      <c r="AS103" s="14">
        <v>1</v>
      </c>
      <c r="AT103" s="14">
        <v>1</v>
      </c>
      <c r="AU103" s="14">
        <f t="shared" si="22"/>
        <v>2</v>
      </c>
      <c r="AV103" s="14">
        <f>AU103-[1]Admission!EL170</f>
        <v>0</v>
      </c>
      <c r="AW103" s="14">
        <v>5</v>
      </c>
      <c r="AX103" s="14">
        <v>5</v>
      </c>
      <c r="AY103" s="14">
        <v>5</v>
      </c>
      <c r="AZ103" s="14">
        <v>5</v>
      </c>
      <c r="BA103" s="14">
        <f t="shared" si="23"/>
        <v>20</v>
      </c>
      <c r="BB103" s="14">
        <f>BA103-[1]Admission!EQ170</f>
        <v>0</v>
      </c>
      <c r="BC103" s="14">
        <v>4</v>
      </c>
      <c r="BD103" s="14">
        <v>4</v>
      </c>
      <c r="BE103" s="14">
        <v>4</v>
      </c>
      <c r="BF103" s="14">
        <f t="shared" si="24"/>
        <v>12</v>
      </c>
      <c r="BG103" s="60">
        <v>1</v>
      </c>
      <c r="BH103" s="60">
        <v>1</v>
      </c>
      <c r="BI103" s="60">
        <v>1</v>
      </c>
      <c r="BJ103" s="60">
        <v>1</v>
      </c>
      <c r="BK103" s="60">
        <v>1</v>
      </c>
      <c r="BL103" s="60">
        <v>1</v>
      </c>
      <c r="BM103" s="60">
        <v>1</v>
      </c>
      <c r="BN103" s="60">
        <v>1</v>
      </c>
      <c r="BO103" s="60">
        <v>1</v>
      </c>
      <c r="BP103" s="60">
        <v>1</v>
      </c>
      <c r="BQ103" s="60">
        <v>1</v>
      </c>
      <c r="BR103" s="60">
        <v>1</v>
      </c>
      <c r="BS103" s="60">
        <v>1</v>
      </c>
      <c r="BT103" s="60">
        <v>1</v>
      </c>
      <c r="BU103" s="60">
        <v>1</v>
      </c>
      <c r="BV103" s="60">
        <v>15</v>
      </c>
    </row>
    <row r="104" spans="1:74" s="14" customFormat="1">
      <c r="A104" s="14">
        <v>95</v>
      </c>
      <c r="B104" s="14">
        <v>5</v>
      </c>
      <c r="C104" s="14">
        <v>4.077777777776646</v>
      </c>
      <c r="D104" s="14">
        <v>1</v>
      </c>
      <c r="E104" s="14">
        <v>3</v>
      </c>
      <c r="F104" s="14">
        <v>1</v>
      </c>
      <c r="G104" s="14">
        <v>0</v>
      </c>
      <c r="H104" s="14">
        <v>0</v>
      </c>
      <c r="I104" s="14">
        <v>0</v>
      </c>
      <c r="J104" s="14">
        <v>1</v>
      </c>
      <c r="K104" s="14">
        <v>6</v>
      </c>
      <c r="L104" s="71">
        <v>0.11900000000000001</v>
      </c>
      <c r="M104" s="14">
        <v>2</v>
      </c>
      <c r="N104" s="14">
        <v>2</v>
      </c>
      <c r="O104" s="14">
        <v>2</v>
      </c>
      <c r="P104" s="14">
        <v>2</v>
      </c>
      <c r="Q104" s="14">
        <v>2</v>
      </c>
      <c r="R104" s="14">
        <v>2</v>
      </c>
      <c r="S104" s="14">
        <v>1</v>
      </c>
      <c r="T104" s="14">
        <v>1</v>
      </c>
      <c r="U104" s="14">
        <v>1</v>
      </c>
      <c r="V104" s="14">
        <v>1</v>
      </c>
      <c r="W104" s="14">
        <v>1</v>
      </c>
      <c r="X104" s="14">
        <v>75</v>
      </c>
      <c r="Y104" s="14">
        <f>X104-[1]Admission!DA27</f>
        <v>0</v>
      </c>
      <c r="Z104" s="14">
        <v>3</v>
      </c>
      <c r="AA104" s="14">
        <v>1</v>
      </c>
      <c r="AB104" s="14">
        <v>1</v>
      </c>
      <c r="AC104" s="14">
        <v>1</v>
      </c>
      <c r="AD104" s="14">
        <v>1</v>
      </c>
      <c r="AE104" s="14">
        <v>1</v>
      </c>
      <c r="AF104" s="14">
        <v>1</v>
      </c>
      <c r="AG104" s="14">
        <f t="shared" si="20"/>
        <v>6</v>
      </c>
      <c r="AH104" s="14">
        <f>AG104-[1]Admission!DO27</f>
        <v>4</v>
      </c>
      <c r="AI104" s="14">
        <v>1</v>
      </c>
      <c r="AJ104" s="14">
        <v>0</v>
      </c>
      <c r="AK104" s="14">
        <v>1</v>
      </c>
      <c r="AL104" s="14">
        <v>1</v>
      </c>
      <c r="AM104" s="14">
        <v>0</v>
      </c>
      <c r="AN104" s="14">
        <v>1</v>
      </c>
      <c r="AO104" s="14">
        <v>0</v>
      </c>
      <c r="AP104" s="14">
        <v>0</v>
      </c>
      <c r="AQ104" s="14">
        <f t="shared" si="21"/>
        <v>4</v>
      </c>
      <c r="AR104" s="14">
        <f>AQ104-[1]Admission!EH27</f>
        <v>0</v>
      </c>
      <c r="AS104" s="14">
        <v>0</v>
      </c>
      <c r="AT104" s="14">
        <v>0</v>
      </c>
      <c r="AU104" s="14">
        <f t="shared" si="22"/>
        <v>0</v>
      </c>
      <c r="AV104" s="14">
        <f>AU104-[1]Admission!EL27</f>
        <v>0</v>
      </c>
      <c r="AW104" s="14">
        <v>5</v>
      </c>
      <c r="AX104" s="14">
        <v>5</v>
      </c>
      <c r="AY104" s="14">
        <v>5</v>
      </c>
      <c r="AZ104" s="14">
        <v>5</v>
      </c>
      <c r="BA104" s="14">
        <f t="shared" si="23"/>
        <v>20</v>
      </c>
      <c r="BB104" s="14">
        <f>BA104-[1]Admission!EQ27</f>
        <v>0</v>
      </c>
      <c r="BC104" s="14">
        <v>3</v>
      </c>
      <c r="BD104" s="14">
        <v>3</v>
      </c>
      <c r="BE104" s="14">
        <v>4</v>
      </c>
      <c r="BF104" s="14">
        <f t="shared" si="24"/>
        <v>10</v>
      </c>
      <c r="BG104" s="60">
        <v>1</v>
      </c>
      <c r="BH104" s="60">
        <v>1</v>
      </c>
      <c r="BI104" s="60">
        <v>1</v>
      </c>
      <c r="BJ104" s="60">
        <v>1</v>
      </c>
      <c r="BK104" s="60">
        <v>1</v>
      </c>
      <c r="BL104" s="60">
        <v>1</v>
      </c>
      <c r="BM104" s="60">
        <v>1</v>
      </c>
      <c r="BN104" s="60">
        <v>1</v>
      </c>
      <c r="BO104" s="60">
        <v>1</v>
      </c>
      <c r="BP104" s="60">
        <v>1</v>
      </c>
      <c r="BQ104" s="60">
        <v>1</v>
      </c>
      <c r="BR104" s="60">
        <v>1</v>
      </c>
      <c r="BS104" s="60">
        <v>1</v>
      </c>
      <c r="BT104" s="60">
        <v>1</v>
      </c>
      <c r="BU104" s="60">
        <v>0</v>
      </c>
      <c r="BV104" s="60">
        <v>14</v>
      </c>
    </row>
    <row r="105" spans="1:74" s="14" customFormat="1">
      <c r="A105" s="14">
        <v>96</v>
      </c>
      <c r="B105" s="14">
        <v>17</v>
      </c>
      <c r="C105" s="14">
        <v>15.496527777781012</v>
      </c>
      <c r="D105" s="14">
        <v>0</v>
      </c>
      <c r="E105" s="14">
        <v>5</v>
      </c>
      <c r="F105" s="14">
        <v>3</v>
      </c>
      <c r="G105" s="14">
        <v>0</v>
      </c>
      <c r="H105" s="14">
        <v>0</v>
      </c>
      <c r="I105" s="14">
        <v>0</v>
      </c>
      <c r="J105" s="14">
        <v>0</v>
      </c>
      <c r="K105" s="14">
        <v>8</v>
      </c>
      <c r="L105" s="14">
        <v>22.8</v>
      </c>
      <c r="M105" s="14">
        <v>1</v>
      </c>
      <c r="R105" s="14">
        <v>2</v>
      </c>
      <c r="S105" s="14">
        <v>1</v>
      </c>
      <c r="T105" s="14">
        <v>1</v>
      </c>
      <c r="U105" s="14">
        <v>5</v>
      </c>
      <c r="V105" s="14">
        <v>1</v>
      </c>
      <c r="W105" s="14">
        <v>1</v>
      </c>
      <c r="X105" s="14">
        <v>50</v>
      </c>
      <c r="Y105" s="14">
        <f>X105-[1]Admission!DA392</f>
        <v>-30</v>
      </c>
      <c r="Z105" s="14">
        <v>5</v>
      </c>
      <c r="AA105" s="14">
        <v>1</v>
      </c>
      <c r="AB105" s="14">
        <v>1</v>
      </c>
      <c r="AC105" s="14">
        <v>1</v>
      </c>
      <c r="AD105" s="14">
        <v>1</v>
      </c>
      <c r="AE105" s="14">
        <v>1</v>
      </c>
      <c r="AF105" s="14">
        <v>1</v>
      </c>
      <c r="AG105" s="14">
        <f t="shared" si="20"/>
        <v>6</v>
      </c>
      <c r="AH105" s="14">
        <f>AG105-[1]Admission!DO392</f>
        <v>0</v>
      </c>
      <c r="AI105" s="14">
        <v>1</v>
      </c>
      <c r="AJ105" s="14">
        <v>0</v>
      </c>
      <c r="AK105" s="14">
        <v>0</v>
      </c>
      <c r="AL105" s="14">
        <v>0</v>
      </c>
      <c r="AM105" s="14">
        <v>0</v>
      </c>
      <c r="AN105" s="14">
        <v>1</v>
      </c>
      <c r="AO105" s="14">
        <v>1</v>
      </c>
      <c r="AP105" s="14">
        <v>1</v>
      </c>
      <c r="AQ105" s="14">
        <f t="shared" si="21"/>
        <v>4</v>
      </c>
      <c r="AR105" s="14">
        <f>AQ105-[1]Admission!EH392</f>
        <v>0</v>
      </c>
      <c r="AS105" s="14">
        <v>3</v>
      </c>
      <c r="AT105" s="14">
        <v>3</v>
      </c>
      <c r="AU105" s="14">
        <f t="shared" si="22"/>
        <v>6</v>
      </c>
      <c r="AV105" s="14">
        <f>AU105-[1]Admission!EL392</f>
        <v>6</v>
      </c>
      <c r="AW105" s="14">
        <v>5</v>
      </c>
      <c r="AX105" s="14">
        <v>5</v>
      </c>
      <c r="AY105" s="14">
        <v>5</v>
      </c>
      <c r="AZ105" s="14">
        <v>5</v>
      </c>
      <c r="BA105" s="14">
        <f t="shared" si="23"/>
        <v>20</v>
      </c>
      <c r="BB105" s="14">
        <f>BA105-[1]Admission!EQ392</f>
        <v>0</v>
      </c>
      <c r="BC105" s="14">
        <v>3</v>
      </c>
      <c r="BD105" s="14">
        <v>3</v>
      </c>
      <c r="BE105" s="14">
        <v>3</v>
      </c>
      <c r="BF105" s="14">
        <f t="shared" si="24"/>
        <v>9</v>
      </c>
      <c r="BG105" s="60">
        <v>1</v>
      </c>
      <c r="BH105" s="60">
        <v>1</v>
      </c>
      <c r="BI105" s="60">
        <v>1</v>
      </c>
      <c r="BJ105" s="60">
        <v>1</v>
      </c>
      <c r="BK105" s="60">
        <v>1</v>
      </c>
      <c r="BL105" s="60">
        <v>1</v>
      </c>
      <c r="BM105" s="60">
        <v>0</v>
      </c>
      <c r="BN105" s="60">
        <v>1</v>
      </c>
      <c r="BO105" s="60">
        <v>1</v>
      </c>
      <c r="BP105" s="60">
        <v>0</v>
      </c>
      <c r="BQ105" s="60">
        <v>1</v>
      </c>
      <c r="BR105" s="60">
        <v>1</v>
      </c>
      <c r="BS105" s="60">
        <v>0</v>
      </c>
      <c r="BT105" s="60">
        <v>0</v>
      </c>
      <c r="BU105" s="60">
        <v>0</v>
      </c>
      <c r="BV105" s="60">
        <v>10</v>
      </c>
    </row>
    <row r="106" spans="1:74" s="14" customFormat="1">
      <c r="A106" s="14">
        <v>97</v>
      </c>
      <c r="B106" s="14">
        <v>4</v>
      </c>
      <c r="C106" s="14">
        <v>3.0368055555591127</v>
      </c>
      <c r="D106" s="14">
        <v>0</v>
      </c>
      <c r="E106" s="14">
        <v>5</v>
      </c>
      <c r="F106" s="14">
        <v>3</v>
      </c>
      <c r="G106" s="14">
        <v>0</v>
      </c>
      <c r="H106" s="14">
        <v>0</v>
      </c>
      <c r="I106" s="14">
        <v>0</v>
      </c>
      <c r="J106" s="14">
        <v>0</v>
      </c>
      <c r="K106" s="14">
        <v>2</v>
      </c>
      <c r="L106" s="71">
        <v>5.7999999999999996E-2</v>
      </c>
      <c r="M106" s="14">
        <v>2</v>
      </c>
      <c r="N106" s="14">
        <v>2</v>
      </c>
      <c r="O106" s="14">
        <v>1</v>
      </c>
      <c r="P106" s="14">
        <v>2</v>
      </c>
      <c r="Q106" s="14">
        <v>2</v>
      </c>
      <c r="R106" s="14">
        <v>2</v>
      </c>
      <c r="S106" s="14">
        <v>3</v>
      </c>
      <c r="T106" s="14">
        <v>1</v>
      </c>
      <c r="U106" s="14">
        <v>3</v>
      </c>
      <c r="V106" s="14">
        <v>3</v>
      </c>
      <c r="W106" s="14">
        <v>1</v>
      </c>
      <c r="X106" s="14">
        <v>60</v>
      </c>
      <c r="Y106" s="14">
        <f>X106-[1]Admission!DA26</f>
        <v>0</v>
      </c>
      <c r="Z106" s="14">
        <v>4</v>
      </c>
      <c r="AA106" s="14">
        <v>1</v>
      </c>
      <c r="AB106" s="14">
        <v>1</v>
      </c>
      <c r="AC106" s="14">
        <v>1</v>
      </c>
      <c r="AD106" s="14">
        <v>1</v>
      </c>
      <c r="AE106" s="14">
        <v>1</v>
      </c>
      <c r="AF106" s="14">
        <v>1</v>
      </c>
      <c r="AG106" s="14">
        <f t="shared" si="20"/>
        <v>6</v>
      </c>
      <c r="AH106" s="14">
        <f>AG106-[1]Admission!DO26</f>
        <v>0</v>
      </c>
      <c r="AI106" s="14">
        <v>1</v>
      </c>
      <c r="AJ106" s="14">
        <v>0</v>
      </c>
      <c r="AK106" s="14">
        <v>0</v>
      </c>
      <c r="AL106" s="14">
        <v>0</v>
      </c>
      <c r="AM106" s="14">
        <v>1</v>
      </c>
      <c r="AN106" s="14">
        <v>0</v>
      </c>
      <c r="AO106" s="14">
        <v>1</v>
      </c>
      <c r="AP106" s="14">
        <v>1</v>
      </c>
      <c r="AQ106" s="14">
        <f t="shared" si="21"/>
        <v>4</v>
      </c>
      <c r="AR106" s="14">
        <f>AQ106-[1]Admission!EH26</f>
        <v>-3</v>
      </c>
      <c r="AS106" s="14">
        <v>1</v>
      </c>
      <c r="AT106" s="14">
        <v>0</v>
      </c>
      <c r="AU106" s="14">
        <f t="shared" si="22"/>
        <v>1</v>
      </c>
      <c r="AV106" s="14">
        <f>AU106-[1]Admission!EL26</f>
        <v>0</v>
      </c>
      <c r="AW106" s="14">
        <v>5</v>
      </c>
      <c r="AX106" s="14">
        <v>5</v>
      </c>
      <c r="AY106" s="14">
        <v>5</v>
      </c>
      <c r="AZ106" s="14">
        <v>5</v>
      </c>
      <c r="BA106" s="14">
        <f t="shared" si="23"/>
        <v>20</v>
      </c>
      <c r="BB106" s="14">
        <f>BA106-[1]Admission!EQ26</f>
        <v>0</v>
      </c>
      <c r="BC106" s="14">
        <v>4</v>
      </c>
      <c r="BD106" s="14">
        <v>4</v>
      </c>
      <c r="BE106" s="14">
        <v>4</v>
      </c>
      <c r="BF106" s="14">
        <f t="shared" si="24"/>
        <v>12</v>
      </c>
      <c r="BG106" s="60">
        <v>1</v>
      </c>
      <c r="BH106" s="60">
        <v>0</v>
      </c>
      <c r="BI106" s="60">
        <v>1</v>
      </c>
      <c r="BJ106" s="60">
        <v>1</v>
      </c>
      <c r="BK106" s="60">
        <v>1</v>
      </c>
      <c r="BL106" s="60">
        <v>1</v>
      </c>
      <c r="BM106" s="60">
        <v>1</v>
      </c>
      <c r="BN106" s="60">
        <v>0</v>
      </c>
      <c r="BO106" s="60">
        <v>1</v>
      </c>
      <c r="BP106" s="60">
        <v>1</v>
      </c>
      <c r="BQ106" s="60">
        <v>1</v>
      </c>
      <c r="BR106" s="60">
        <v>1</v>
      </c>
      <c r="BS106" s="60">
        <v>1</v>
      </c>
      <c r="BT106" s="60">
        <v>0</v>
      </c>
      <c r="BU106" s="60">
        <v>0</v>
      </c>
      <c r="BV106" s="60">
        <v>11</v>
      </c>
    </row>
    <row r="107" spans="1:74" s="14" customFormat="1">
      <c r="A107" s="14">
        <v>98</v>
      </c>
      <c r="B107" s="14">
        <v>3</v>
      </c>
      <c r="C107" s="14">
        <v>1.8840277777781012</v>
      </c>
      <c r="D107" s="14">
        <v>0</v>
      </c>
      <c r="E107" s="14">
        <v>10</v>
      </c>
      <c r="F107" s="14">
        <v>1</v>
      </c>
      <c r="G107" s="14">
        <v>0</v>
      </c>
      <c r="H107" s="14">
        <v>0</v>
      </c>
      <c r="I107" s="14">
        <v>0</v>
      </c>
      <c r="J107" s="14">
        <v>0</v>
      </c>
      <c r="K107" s="14">
        <v>1</v>
      </c>
      <c r="L107" s="73">
        <v>5.7999999999999996E-2</v>
      </c>
      <c r="M107" s="14">
        <v>2</v>
      </c>
      <c r="N107" s="14">
        <v>2</v>
      </c>
      <c r="O107" s="14">
        <v>2</v>
      </c>
      <c r="P107" s="14">
        <v>2</v>
      </c>
      <c r="Q107" s="14">
        <v>2</v>
      </c>
      <c r="R107" s="14">
        <v>2</v>
      </c>
      <c r="S107" s="14">
        <v>1</v>
      </c>
      <c r="T107" s="14">
        <v>1</v>
      </c>
      <c r="U107" s="14">
        <v>2</v>
      </c>
      <c r="V107" s="14">
        <v>2</v>
      </c>
      <c r="W107" s="14">
        <v>1</v>
      </c>
      <c r="X107" s="14">
        <v>65</v>
      </c>
      <c r="Y107" s="14">
        <f>X107-[1]Admission!DA230</f>
        <v>5</v>
      </c>
      <c r="Z107" s="14">
        <v>4</v>
      </c>
      <c r="AA107" s="14">
        <v>1</v>
      </c>
      <c r="AB107" s="14">
        <v>1</v>
      </c>
      <c r="AC107" s="14">
        <v>1</v>
      </c>
      <c r="AD107" s="14">
        <v>1</v>
      </c>
      <c r="AE107" s="14">
        <v>1</v>
      </c>
      <c r="AF107" s="14">
        <v>1</v>
      </c>
      <c r="AG107" s="14">
        <f t="shared" si="20"/>
        <v>6</v>
      </c>
      <c r="AH107" s="14">
        <f>AG107-[1]Admission!DO230</f>
        <v>0</v>
      </c>
      <c r="AI107" s="14">
        <v>1</v>
      </c>
      <c r="AJ107" s="14">
        <v>1</v>
      </c>
      <c r="AK107" s="14">
        <v>1</v>
      </c>
      <c r="AL107" s="14">
        <v>1</v>
      </c>
      <c r="AM107" s="14">
        <v>1</v>
      </c>
      <c r="AN107" s="14">
        <v>1</v>
      </c>
      <c r="AO107" s="14">
        <v>1</v>
      </c>
      <c r="AP107" s="14">
        <v>1</v>
      </c>
      <c r="AQ107" s="14">
        <f t="shared" si="21"/>
        <v>8</v>
      </c>
      <c r="AR107" s="14">
        <f>AQ107-[1]Admission!EH230</f>
        <v>0</v>
      </c>
      <c r="AS107" s="14">
        <v>0</v>
      </c>
      <c r="AT107" s="14">
        <v>1</v>
      </c>
      <c r="AU107" s="14">
        <f t="shared" si="22"/>
        <v>1</v>
      </c>
      <c r="AV107" s="14">
        <f>AU107-[1]Admission!EL230</f>
        <v>-1</v>
      </c>
      <c r="AW107" s="14">
        <v>5</v>
      </c>
      <c r="AX107" s="14">
        <v>5</v>
      </c>
      <c r="AY107" s="14">
        <v>5</v>
      </c>
      <c r="AZ107" s="14">
        <v>5</v>
      </c>
      <c r="BA107" s="14">
        <f t="shared" si="23"/>
        <v>20</v>
      </c>
      <c r="BB107" s="14">
        <f>BA107-[1]Admission!EQ230</f>
        <v>0</v>
      </c>
      <c r="BC107" s="14">
        <v>4</v>
      </c>
      <c r="BD107" s="14">
        <v>4</v>
      </c>
      <c r="BE107" s="14">
        <v>4</v>
      </c>
      <c r="BF107" s="14">
        <f t="shared" si="24"/>
        <v>12</v>
      </c>
      <c r="BG107" s="60">
        <v>1</v>
      </c>
      <c r="BH107" s="60">
        <v>1</v>
      </c>
      <c r="BI107" s="60">
        <v>1</v>
      </c>
      <c r="BJ107" s="60">
        <v>1</v>
      </c>
      <c r="BK107" s="60">
        <v>1</v>
      </c>
      <c r="BL107" s="60">
        <v>1</v>
      </c>
      <c r="BM107" s="60">
        <v>1</v>
      </c>
      <c r="BN107" s="60">
        <v>1</v>
      </c>
      <c r="BO107" s="60">
        <v>1</v>
      </c>
      <c r="BP107" s="60">
        <v>1</v>
      </c>
      <c r="BQ107" s="60">
        <v>1</v>
      </c>
      <c r="BR107" s="60">
        <v>1</v>
      </c>
      <c r="BS107" s="60">
        <v>1</v>
      </c>
      <c r="BT107" s="60">
        <v>1</v>
      </c>
      <c r="BU107" s="60">
        <v>1</v>
      </c>
      <c r="BV107" s="60">
        <v>15</v>
      </c>
    </row>
    <row r="108" spans="1:74" s="14" customFormat="1">
      <c r="A108" s="14">
        <v>99</v>
      </c>
      <c r="B108" s="14">
        <v>4</v>
      </c>
      <c r="C108" s="14">
        <v>2.9152777777781012</v>
      </c>
      <c r="D108" s="14">
        <v>1</v>
      </c>
      <c r="E108" s="14">
        <v>14</v>
      </c>
      <c r="F108" s="14">
        <v>3</v>
      </c>
      <c r="G108" s="14">
        <v>0</v>
      </c>
      <c r="H108" s="14">
        <v>0</v>
      </c>
      <c r="I108" s="14">
        <v>0</v>
      </c>
      <c r="J108" s="14">
        <v>0</v>
      </c>
      <c r="K108" s="14">
        <v>4</v>
      </c>
      <c r="L108" s="73">
        <v>5.8000000000000003E-2</v>
      </c>
      <c r="M108" s="14">
        <v>2</v>
      </c>
      <c r="N108" s="14">
        <v>2</v>
      </c>
      <c r="O108" s="14">
        <v>2</v>
      </c>
      <c r="P108" s="14">
        <v>2</v>
      </c>
      <c r="Q108" s="14">
        <v>2</v>
      </c>
      <c r="R108" s="14">
        <v>2</v>
      </c>
      <c r="BG108" s="60"/>
      <c r="BH108" s="60"/>
      <c r="BI108" s="60"/>
      <c r="BJ108" s="60"/>
      <c r="BK108" s="60"/>
      <c r="BL108" s="60"/>
      <c r="BM108" s="60"/>
      <c r="BN108" s="60"/>
      <c r="BO108" s="60"/>
      <c r="BP108" s="60"/>
      <c r="BQ108" s="60"/>
      <c r="BR108" s="60"/>
      <c r="BS108" s="60"/>
      <c r="BT108" s="60"/>
      <c r="BU108" s="60"/>
      <c r="BV108" s="60"/>
    </row>
    <row r="109" spans="1:74" s="14" customFormat="1">
      <c r="A109" s="14">
        <v>100</v>
      </c>
      <c r="B109" s="14">
        <v>4</v>
      </c>
      <c r="C109" s="14">
        <v>2.7506944444467081</v>
      </c>
      <c r="D109" s="14">
        <v>0</v>
      </c>
      <c r="E109" s="14">
        <v>3</v>
      </c>
      <c r="F109" s="14">
        <v>3</v>
      </c>
      <c r="G109" s="14">
        <v>0</v>
      </c>
      <c r="H109" s="14">
        <v>0</v>
      </c>
      <c r="I109" s="14">
        <v>0</v>
      </c>
      <c r="J109" s="14">
        <v>0</v>
      </c>
      <c r="K109" s="14">
        <v>1</v>
      </c>
      <c r="L109" s="73">
        <v>5.8000000000000003E-2</v>
      </c>
      <c r="M109" s="14">
        <v>2</v>
      </c>
      <c r="N109" s="14">
        <v>2</v>
      </c>
      <c r="O109" s="14">
        <v>2</v>
      </c>
      <c r="P109" s="14">
        <v>2</v>
      </c>
      <c r="Q109" s="14">
        <v>2</v>
      </c>
      <c r="R109" s="14">
        <v>2</v>
      </c>
      <c r="S109" s="14">
        <v>2</v>
      </c>
      <c r="T109" s="14">
        <v>2</v>
      </c>
      <c r="U109" s="14">
        <v>2</v>
      </c>
      <c r="V109" s="14">
        <v>2</v>
      </c>
      <c r="W109" s="14">
        <v>3</v>
      </c>
      <c r="X109" s="14">
        <v>65</v>
      </c>
      <c r="Y109" s="14">
        <f>X109-[1]Admission!DA198</f>
        <v>25</v>
      </c>
      <c r="Z109" s="14">
        <v>4</v>
      </c>
      <c r="AA109" s="14">
        <v>1</v>
      </c>
      <c r="AB109" s="14">
        <v>1</v>
      </c>
      <c r="AC109" s="14">
        <v>1</v>
      </c>
      <c r="AD109" s="14">
        <v>1</v>
      </c>
      <c r="AE109" s="14">
        <v>1</v>
      </c>
      <c r="AF109" s="14">
        <v>1</v>
      </c>
      <c r="AG109" s="14">
        <f t="shared" ref="AG109:AG115" si="25">SUM(AA109:AF109)</f>
        <v>6</v>
      </c>
      <c r="AH109" s="14">
        <f>AG109-[1]Admission!DO198</f>
        <v>0</v>
      </c>
      <c r="AI109" s="14">
        <v>1</v>
      </c>
      <c r="AJ109" s="14">
        <v>0</v>
      </c>
      <c r="AK109" s="14">
        <v>0</v>
      </c>
      <c r="AL109" s="14">
        <v>0</v>
      </c>
      <c r="AM109" s="14">
        <v>0</v>
      </c>
      <c r="AN109" s="14">
        <v>0</v>
      </c>
      <c r="AO109" s="14">
        <v>0</v>
      </c>
      <c r="AP109" s="14">
        <v>1</v>
      </c>
      <c r="AQ109" s="14">
        <f t="shared" ref="AQ109:AQ118" si="26">SUM(AI109:AP109)</f>
        <v>2</v>
      </c>
      <c r="AR109" s="14">
        <f>AQ109-[1]Admission!EH198</f>
        <v>0</v>
      </c>
      <c r="AS109" s="14">
        <v>2</v>
      </c>
      <c r="AT109" s="14">
        <v>2</v>
      </c>
      <c r="AU109" s="14">
        <f t="shared" ref="AU109:AU114" si="27">SUM(AS109:AT109)</f>
        <v>4</v>
      </c>
      <c r="AV109" s="14">
        <f>AU109-[1]Admission!EL198</f>
        <v>-1</v>
      </c>
      <c r="AW109" s="14">
        <v>5</v>
      </c>
      <c r="AX109" s="14">
        <v>5</v>
      </c>
      <c r="AY109" s="14">
        <v>5</v>
      </c>
      <c r="AZ109" s="14">
        <v>5</v>
      </c>
      <c r="BA109" s="14">
        <f t="shared" ref="BA109:BA120" si="28">SUM(AW109:AZ109)</f>
        <v>20</v>
      </c>
      <c r="BB109" s="14">
        <f>BA109-[1]Admission!EQ198</f>
        <v>0</v>
      </c>
      <c r="BC109" s="14">
        <v>4</v>
      </c>
      <c r="BD109" s="14">
        <v>4</v>
      </c>
      <c r="BE109" s="14">
        <v>4</v>
      </c>
      <c r="BF109" s="14">
        <f t="shared" ref="BF109:BF120" si="29">SUM(BC109:BE109)</f>
        <v>12</v>
      </c>
      <c r="BG109" s="60">
        <v>1</v>
      </c>
      <c r="BH109" s="60">
        <v>1</v>
      </c>
      <c r="BI109" s="60">
        <v>1</v>
      </c>
      <c r="BJ109" s="60">
        <v>1</v>
      </c>
      <c r="BK109" s="60">
        <v>1</v>
      </c>
      <c r="BL109" s="60">
        <v>1</v>
      </c>
      <c r="BM109" s="60">
        <v>1</v>
      </c>
      <c r="BN109" s="60">
        <v>1</v>
      </c>
      <c r="BO109" s="60">
        <v>1</v>
      </c>
      <c r="BP109" s="60">
        <v>1</v>
      </c>
      <c r="BQ109" s="60">
        <v>1</v>
      </c>
      <c r="BR109" s="60">
        <v>1</v>
      </c>
      <c r="BS109" s="60">
        <v>1</v>
      </c>
      <c r="BT109" s="60">
        <v>1</v>
      </c>
      <c r="BU109" s="60">
        <v>1</v>
      </c>
      <c r="BV109" s="60">
        <v>15</v>
      </c>
    </row>
    <row r="110" spans="1:74" s="14" customFormat="1">
      <c r="A110" s="14">
        <v>101</v>
      </c>
      <c r="B110" s="14">
        <v>5</v>
      </c>
      <c r="C110" s="14">
        <v>3.8340277777751908</v>
      </c>
      <c r="D110" s="14">
        <v>0</v>
      </c>
      <c r="E110" s="14">
        <v>8</v>
      </c>
      <c r="F110" s="14">
        <v>1</v>
      </c>
      <c r="G110" s="14">
        <v>0</v>
      </c>
      <c r="H110" s="14">
        <v>0</v>
      </c>
      <c r="I110" s="14">
        <v>0</v>
      </c>
      <c r="J110" s="14">
        <v>0</v>
      </c>
      <c r="K110" s="14">
        <v>4</v>
      </c>
      <c r="L110" s="73">
        <v>5.7999999999999996E-2</v>
      </c>
      <c r="M110" s="14">
        <v>2</v>
      </c>
      <c r="N110" s="14">
        <v>2</v>
      </c>
      <c r="O110" s="14">
        <v>2</v>
      </c>
      <c r="P110" s="14">
        <v>2</v>
      </c>
      <c r="Q110" s="14">
        <v>2</v>
      </c>
      <c r="R110" s="14">
        <v>2</v>
      </c>
      <c r="S110" s="14">
        <v>1</v>
      </c>
      <c r="T110" s="14">
        <v>1</v>
      </c>
      <c r="U110" s="14">
        <v>1</v>
      </c>
      <c r="V110" s="14">
        <v>1</v>
      </c>
      <c r="W110" s="14">
        <v>1</v>
      </c>
      <c r="X110" s="14">
        <v>75</v>
      </c>
      <c r="Y110" s="14">
        <f>X110-[1]Admission!DA247</f>
        <v>-5</v>
      </c>
      <c r="Z110" s="14">
        <v>4</v>
      </c>
      <c r="AA110" s="14">
        <v>1</v>
      </c>
      <c r="AB110" s="14">
        <v>1</v>
      </c>
      <c r="AC110" s="14">
        <v>1</v>
      </c>
      <c r="AD110" s="14">
        <v>1</v>
      </c>
      <c r="AE110" s="14">
        <v>1</v>
      </c>
      <c r="AF110" s="14">
        <v>1</v>
      </c>
      <c r="AG110" s="14">
        <f t="shared" si="25"/>
        <v>6</v>
      </c>
      <c r="AH110" s="14">
        <f>AG110-[1]Admission!DO247</f>
        <v>0</v>
      </c>
      <c r="AI110" s="14">
        <v>1</v>
      </c>
      <c r="AJ110" s="14">
        <v>1</v>
      </c>
      <c r="AK110" s="14">
        <v>1</v>
      </c>
      <c r="AL110" s="14">
        <v>0</v>
      </c>
      <c r="AM110" s="14">
        <v>0</v>
      </c>
      <c r="AN110" s="14">
        <v>1</v>
      </c>
      <c r="AO110" s="14">
        <v>1</v>
      </c>
      <c r="AP110" s="14">
        <v>1</v>
      </c>
      <c r="AQ110" s="14">
        <f t="shared" si="26"/>
        <v>6</v>
      </c>
      <c r="AR110" s="14">
        <f>AQ110-[1]Admission!EH247</f>
        <v>0</v>
      </c>
      <c r="AS110" s="14">
        <v>0</v>
      </c>
      <c r="AT110" s="14">
        <v>1</v>
      </c>
      <c r="AU110" s="14">
        <f t="shared" si="27"/>
        <v>1</v>
      </c>
      <c r="AV110" s="14">
        <f>AU110-[1]Admission!EL247</f>
        <v>0</v>
      </c>
      <c r="AW110" s="14">
        <v>5</v>
      </c>
      <c r="BA110" s="14">
        <f t="shared" si="28"/>
        <v>5</v>
      </c>
      <c r="BB110" s="14">
        <f>BA110-[1]Admission!EQ247</f>
        <v>-11</v>
      </c>
      <c r="BC110" s="14">
        <v>4</v>
      </c>
      <c r="BD110" s="14">
        <v>4</v>
      </c>
      <c r="BE110" s="14">
        <v>4</v>
      </c>
      <c r="BF110" s="14">
        <f t="shared" si="29"/>
        <v>12</v>
      </c>
      <c r="BG110" s="60">
        <v>1</v>
      </c>
      <c r="BH110" s="60">
        <v>1</v>
      </c>
      <c r="BI110" s="60">
        <v>1</v>
      </c>
      <c r="BJ110" s="60">
        <v>1</v>
      </c>
      <c r="BK110" s="60">
        <v>1</v>
      </c>
      <c r="BL110" s="60">
        <v>0</v>
      </c>
      <c r="BM110" s="60">
        <v>1</v>
      </c>
      <c r="BN110" s="60">
        <v>1</v>
      </c>
      <c r="BO110" s="60">
        <v>1</v>
      </c>
      <c r="BP110" s="60">
        <v>0</v>
      </c>
      <c r="BQ110" s="60">
        <v>1</v>
      </c>
      <c r="BR110" s="60">
        <v>1</v>
      </c>
      <c r="BS110" s="60">
        <v>1</v>
      </c>
      <c r="BT110" s="60">
        <v>1</v>
      </c>
      <c r="BU110" s="60">
        <v>1</v>
      </c>
      <c r="BV110" s="60">
        <v>13</v>
      </c>
    </row>
    <row r="111" spans="1:74" s="14" customFormat="1">
      <c r="A111" s="14">
        <v>102</v>
      </c>
      <c r="B111" s="14">
        <v>2</v>
      </c>
      <c r="C111" s="14">
        <v>1.2048611111094942</v>
      </c>
      <c r="D111" s="14">
        <v>0</v>
      </c>
      <c r="E111" s="14">
        <v>8</v>
      </c>
      <c r="F111" s="14">
        <v>1</v>
      </c>
      <c r="G111" s="14">
        <v>2</v>
      </c>
      <c r="H111" s="14">
        <v>0</v>
      </c>
      <c r="I111" s="14">
        <v>0</v>
      </c>
      <c r="J111" s="14">
        <v>0</v>
      </c>
      <c r="K111" s="14">
        <v>1</v>
      </c>
      <c r="L111" s="71">
        <v>5.8000000000000003E-2</v>
      </c>
      <c r="M111" s="14">
        <v>2</v>
      </c>
      <c r="N111" s="14">
        <v>2</v>
      </c>
      <c r="O111" s="14">
        <v>2</v>
      </c>
      <c r="P111" s="14">
        <v>2</v>
      </c>
      <c r="Q111" s="14">
        <v>2</v>
      </c>
      <c r="R111" s="14">
        <v>2</v>
      </c>
      <c r="S111" s="14">
        <v>3</v>
      </c>
      <c r="T111" s="14">
        <v>1</v>
      </c>
      <c r="U111" s="14">
        <v>3</v>
      </c>
      <c r="V111" s="14">
        <v>2</v>
      </c>
      <c r="W111" s="14">
        <v>3</v>
      </c>
      <c r="X111" s="14">
        <v>75</v>
      </c>
      <c r="Y111" s="14">
        <f>X111-[1]Admission!DA62</f>
        <v>0</v>
      </c>
      <c r="Z111" s="14">
        <v>4</v>
      </c>
      <c r="AA111" s="14">
        <v>1</v>
      </c>
      <c r="AB111" s="14">
        <v>1</v>
      </c>
      <c r="AC111" s="14">
        <v>1</v>
      </c>
      <c r="AD111" s="14">
        <v>1</v>
      </c>
      <c r="AE111" s="14">
        <v>1</v>
      </c>
      <c r="AF111" s="14">
        <v>1</v>
      </c>
      <c r="AG111" s="14">
        <f t="shared" si="25"/>
        <v>6</v>
      </c>
      <c r="AH111" s="14">
        <f>AG111-[1]Admission!DO62</f>
        <v>0</v>
      </c>
      <c r="AI111" s="14">
        <v>1</v>
      </c>
      <c r="AJ111" s="14">
        <v>1</v>
      </c>
      <c r="AK111" s="14">
        <v>1</v>
      </c>
      <c r="AL111" s="14">
        <v>1</v>
      </c>
      <c r="AM111" s="14">
        <v>0</v>
      </c>
      <c r="AN111" s="14">
        <v>1</v>
      </c>
      <c r="AO111" s="14">
        <v>1</v>
      </c>
      <c r="AP111" s="14">
        <v>0</v>
      </c>
      <c r="AQ111" s="14">
        <f t="shared" si="26"/>
        <v>6</v>
      </c>
      <c r="AR111" s="14">
        <f>AQ111-[1]Admission!EH62</f>
        <v>0</v>
      </c>
      <c r="AS111" s="14">
        <v>1</v>
      </c>
      <c r="AT111" s="14">
        <v>2</v>
      </c>
      <c r="AU111" s="14">
        <f t="shared" si="27"/>
        <v>3</v>
      </c>
      <c r="AV111" s="14">
        <f>AU111-[1]Admission!EL62</f>
        <v>0</v>
      </c>
      <c r="AW111" s="14">
        <v>3</v>
      </c>
      <c r="AX111" s="14">
        <v>4</v>
      </c>
      <c r="AY111" s="14">
        <v>4</v>
      </c>
      <c r="AZ111" s="14">
        <v>3</v>
      </c>
      <c r="BA111" s="14">
        <f t="shared" si="28"/>
        <v>14</v>
      </c>
      <c r="BB111" s="14">
        <f>BA111-[1]Admission!EQ62</f>
        <v>0</v>
      </c>
      <c r="BC111" s="14">
        <v>3</v>
      </c>
      <c r="BD111" s="14">
        <v>4</v>
      </c>
      <c r="BE111" s="14">
        <v>4</v>
      </c>
      <c r="BF111" s="14">
        <f t="shared" si="29"/>
        <v>11</v>
      </c>
      <c r="BG111" s="60">
        <v>1</v>
      </c>
      <c r="BH111" s="60">
        <v>1</v>
      </c>
      <c r="BI111" s="60">
        <v>0</v>
      </c>
      <c r="BJ111" s="60">
        <v>1</v>
      </c>
      <c r="BK111" s="60">
        <v>1</v>
      </c>
      <c r="BL111" s="60">
        <v>1</v>
      </c>
      <c r="BM111" s="60">
        <v>1</v>
      </c>
      <c r="BN111" s="60">
        <v>1</v>
      </c>
      <c r="BO111" s="60">
        <v>1</v>
      </c>
      <c r="BP111" s="60">
        <v>1</v>
      </c>
      <c r="BQ111" s="60">
        <v>1</v>
      </c>
      <c r="BR111" s="60">
        <v>1</v>
      </c>
      <c r="BS111" s="60">
        <v>1</v>
      </c>
      <c r="BT111" s="60">
        <v>1</v>
      </c>
      <c r="BU111" s="60">
        <v>1</v>
      </c>
      <c r="BV111" s="60">
        <v>14</v>
      </c>
    </row>
    <row r="112" spans="1:74" s="14" customFormat="1">
      <c r="A112" s="14">
        <v>103</v>
      </c>
      <c r="B112" s="14">
        <v>5</v>
      </c>
      <c r="C112" s="14">
        <v>4.0999999999985448</v>
      </c>
      <c r="D112" s="14">
        <v>0</v>
      </c>
      <c r="E112" s="14">
        <v>3</v>
      </c>
      <c r="F112" s="14">
        <v>1</v>
      </c>
      <c r="G112" s="14">
        <v>2</v>
      </c>
      <c r="H112" s="14">
        <v>0</v>
      </c>
      <c r="I112" s="14">
        <v>0</v>
      </c>
      <c r="J112" s="14">
        <v>1</v>
      </c>
      <c r="K112" s="14">
        <v>5</v>
      </c>
      <c r="L112" s="14">
        <v>11.9</v>
      </c>
      <c r="M112" s="14">
        <v>2</v>
      </c>
      <c r="N112" s="14">
        <v>2</v>
      </c>
      <c r="O112" s="14">
        <v>2</v>
      </c>
      <c r="P112" s="14">
        <v>2</v>
      </c>
      <c r="Q112" s="14">
        <v>2</v>
      </c>
      <c r="R112" s="14">
        <v>2</v>
      </c>
      <c r="S112" s="14">
        <v>1</v>
      </c>
      <c r="T112" s="14">
        <v>1</v>
      </c>
      <c r="U112" s="14">
        <v>1</v>
      </c>
      <c r="V112" s="14">
        <v>1</v>
      </c>
      <c r="W112" s="14">
        <v>1</v>
      </c>
      <c r="X112" s="14">
        <v>100</v>
      </c>
      <c r="Y112" s="14">
        <f>X112-[1]Admission!DA83</f>
        <v>22</v>
      </c>
      <c r="Z112" s="14">
        <v>2</v>
      </c>
      <c r="AA112" s="14">
        <v>1</v>
      </c>
      <c r="AB112" s="14">
        <v>1</v>
      </c>
      <c r="AC112" s="14">
        <v>1</v>
      </c>
      <c r="AD112" s="14">
        <v>1</v>
      </c>
      <c r="AE112" s="14">
        <v>1</v>
      </c>
      <c r="AF112" s="14">
        <v>1</v>
      </c>
      <c r="AG112" s="14">
        <f t="shared" si="25"/>
        <v>6</v>
      </c>
      <c r="AH112" s="14">
        <f>AG112-[1]Admission!DO83</f>
        <v>0</v>
      </c>
      <c r="AI112" s="14">
        <v>1</v>
      </c>
      <c r="AJ112" s="14">
        <v>1</v>
      </c>
      <c r="AK112" s="14">
        <v>1</v>
      </c>
      <c r="AL112" s="14">
        <v>0</v>
      </c>
      <c r="AM112" s="14">
        <v>0</v>
      </c>
      <c r="AN112" s="14">
        <v>1</v>
      </c>
      <c r="AO112" s="14">
        <v>1</v>
      </c>
      <c r="AP112" s="14">
        <v>1</v>
      </c>
      <c r="AQ112" s="14">
        <f t="shared" si="26"/>
        <v>6</v>
      </c>
      <c r="AR112" s="14">
        <f>AQ112-[1]Admission!EH83</f>
        <v>-2</v>
      </c>
      <c r="AS112" s="14">
        <v>0</v>
      </c>
      <c r="AT112" s="14">
        <v>0</v>
      </c>
      <c r="AU112" s="14">
        <f t="shared" si="27"/>
        <v>0</v>
      </c>
      <c r="AV112" s="14">
        <f>AU112-[1]Admission!EL83</f>
        <v>0</v>
      </c>
      <c r="AW112" s="14">
        <v>5</v>
      </c>
      <c r="AX112" s="14">
        <v>5</v>
      </c>
      <c r="AY112" s="14">
        <v>5</v>
      </c>
      <c r="AZ112" s="14">
        <v>5</v>
      </c>
      <c r="BA112" s="14">
        <f t="shared" si="28"/>
        <v>20</v>
      </c>
      <c r="BB112" s="14">
        <f>BA112-[1]Admission!EQ83</f>
        <v>0</v>
      </c>
      <c r="BC112" s="14">
        <v>4</v>
      </c>
      <c r="BD112" s="14">
        <v>4</v>
      </c>
      <c r="BE112" s="14">
        <v>1</v>
      </c>
      <c r="BF112" s="14">
        <f t="shared" si="29"/>
        <v>9</v>
      </c>
      <c r="BG112" s="60">
        <v>1</v>
      </c>
      <c r="BH112" s="60">
        <v>0</v>
      </c>
      <c r="BI112" s="60">
        <v>1</v>
      </c>
      <c r="BJ112" s="60">
        <v>1</v>
      </c>
      <c r="BK112" s="60">
        <v>0</v>
      </c>
      <c r="BL112" s="60">
        <v>1</v>
      </c>
      <c r="BM112" s="60">
        <v>0</v>
      </c>
      <c r="BN112" s="60">
        <v>1</v>
      </c>
      <c r="BO112" s="60">
        <v>1</v>
      </c>
      <c r="BP112" s="60">
        <v>1</v>
      </c>
      <c r="BQ112" s="60">
        <v>1</v>
      </c>
      <c r="BR112" s="60">
        <v>1</v>
      </c>
      <c r="BS112" s="60">
        <v>1</v>
      </c>
      <c r="BT112" s="60">
        <v>1</v>
      </c>
      <c r="BU112" s="60">
        <v>1</v>
      </c>
      <c r="BV112" s="60">
        <v>12</v>
      </c>
    </row>
    <row r="113" spans="1:74" s="14" customFormat="1">
      <c r="A113" s="14">
        <v>104</v>
      </c>
      <c r="B113" s="14">
        <v>6</v>
      </c>
      <c r="C113" s="14">
        <v>4.8861111111109494</v>
      </c>
      <c r="D113" s="14">
        <v>0</v>
      </c>
      <c r="E113" s="14">
        <v>8</v>
      </c>
      <c r="F113" s="14">
        <v>1</v>
      </c>
      <c r="G113" s="14">
        <v>0</v>
      </c>
      <c r="H113" s="14">
        <v>0</v>
      </c>
      <c r="I113" s="14">
        <v>0</v>
      </c>
      <c r="J113" s="14">
        <v>0</v>
      </c>
      <c r="K113" s="14">
        <v>3</v>
      </c>
      <c r="L113" s="71">
        <v>5.7999999999999996E-2</v>
      </c>
      <c r="M113" s="14">
        <v>2</v>
      </c>
      <c r="N113" s="14">
        <v>2</v>
      </c>
      <c r="O113" s="14">
        <v>2</v>
      </c>
      <c r="P113" s="14">
        <v>2</v>
      </c>
      <c r="Q113" s="14">
        <v>2</v>
      </c>
      <c r="R113" s="14">
        <v>2</v>
      </c>
      <c r="S113" s="14">
        <v>2</v>
      </c>
      <c r="T113" s="14">
        <v>1</v>
      </c>
      <c r="U113" s="14">
        <v>5</v>
      </c>
      <c r="V113" s="14">
        <v>2</v>
      </c>
      <c r="W113" s="14">
        <v>1</v>
      </c>
      <c r="X113" s="14">
        <v>70</v>
      </c>
      <c r="Y113" s="14">
        <f>X113-[1]Admission!DA166</f>
        <v>-5</v>
      </c>
      <c r="Z113" s="14">
        <v>4</v>
      </c>
      <c r="AA113" s="14">
        <v>0</v>
      </c>
      <c r="AB113" s="14">
        <v>0</v>
      </c>
      <c r="AC113" s="14">
        <v>0</v>
      </c>
      <c r="AD113" s="14">
        <v>1</v>
      </c>
      <c r="AE113" s="14">
        <v>0</v>
      </c>
      <c r="AF113" s="14">
        <v>1</v>
      </c>
      <c r="AG113" s="14">
        <f t="shared" si="25"/>
        <v>2</v>
      </c>
      <c r="AH113" s="14">
        <f>AG113-[1]Admission!DO166</f>
        <v>0</v>
      </c>
      <c r="AI113" s="14">
        <v>0</v>
      </c>
      <c r="AJ113" s="14">
        <v>0</v>
      </c>
      <c r="AK113" s="14">
        <v>0</v>
      </c>
      <c r="AL113" s="14">
        <v>0</v>
      </c>
      <c r="AM113" s="14">
        <v>0</v>
      </c>
      <c r="AN113" s="14">
        <v>0</v>
      </c>
      <c r="AO113" s="14">
        <v>1</v>
      </c>
      <c r="AP113" s="14">
        <v>0</v>
      </c>
      <c r="AQ113" s="14">
        <f t="shared" si="26"/>
        <v>1</v>
      </c>
      <c r="AR113" s="14">
        <f>AQ113-[1]Admission!EH166</f>
        <v>0</v>
      </c>
      <c r="AS113" s="14">
        <v>1</v>
      </c>
      <c r="AT113" s="14">
        <v>0</v>
      </c>
      <c r="AU113" s="14">
        <f t="shared" si="27"/>
        <v>1</v>
      </c>
      <c r="AV113" s="14">
        <f>AU113-[1]Admission!EL166</f>
        <v>-1</v>
      </c>
      <c r="AW113" s="14">
        <v>5</v>
      </c>
      <c r="AX113" s="14">
        <v>5</v>
      </c>
      <c r="AY113" s="14">
        <v>5</v>
      </c>
      <c r="AZ113" s="14">
        <v>5</v>
      </c>
      <c r="BA113" s="14">
        <f t="shared" si="28"/>
        <v>20</v>
      </c>
      <c r="BB113" s="14">
        <f>BA113-[1]Admission!EQ166</f>
        <v>0</v>
      </c>
      <c r="BC113" s="14">
        <v>4</v>
      </c>
      <c r="BD113" s="14">
        <v>4</v>
      </c>
      <c r="BE113" s="14">
        <v>4</v>
      </c>
      <c r="BF113" s="14">
        <f t="shared" si="29"/>
        <v>12</v>
      </c>
      <c r="BG113" s="60">
        <v>1</v>
      </c>
      <c r="BH113" s="60">
        <v>1</v>
      </c>
      <c r="BI113" s="60">
        <v>1</v>
      </c>
      <c r="BJ113" s="60">
        <v>1</v>
      </c>
      <c r="BK113" s="60">
        <v>1</v>
      </c>
      <c r="BL113" s="60">
        <v>1</v>
      </c>
      <c r="BM113" s="60">
        <v>1</v>
      </c>
      <c r="BN113" s="60">
        <v>1</v>
      </c>
      <c r="BO113" s="60">
        <v>1</v>
      </c>
      <c r="BP113" s="60">
        <v>1</v>
      </c>
      <c r="BQ113" s="60">
        <v>1</v>
      </c>
      <c r="BR113" s="60">
        <v>1</v>
      </c>
      <c r="BS113" s="60">
        <v>1</v>
      </c>
      <c r="BT113" s="60">
        <v>1</v>
      </c>
      <c r="BU113" s="60">
        <v>1</v>
      </c>
      <c r="BV113" s="60">
        <v>15</v>
      </c>
    </row>
    <row r="114" spans="1:74" s="14" customFormat="1">
      <c r="A114" s="14">
        <v>105</v>
      </c>
      <c r="B114" s="14">
        <v>4</v>
      </c>
      <c r="C114" s="14">
        <v>1.8090277777737356</v>
      </c>
      <c r="D114" s="14">
        <v>1</v>
      </c>
      <c r="E114" s="14">
        <v>8</v>
      </c>
      <c r="F114" s="14">
        <v>1</v>
      </c>
      <c r="G114" s="14">
        <v>0</v>
      </c>
      <c r="H114" s="14">
        <v>0</v>
      </c>
      <c r="I114" s="14">
        <v>0</v>
      </c>
      <c r="J114" s="14">
        <v>0</v>
      </c>
      <c r="K114" s="14">
        <v>6</v>
      </c>
      <c r="L114" s="73">
        <v>0.11899999999999999</v>
      </c>
      <c r="M114" s="14">
        <v>2</v>
      </c>
      <c r="N114" s="14">
        <v>2</v>
      </c>
      <c r="O114" s="14">
        <v>2</v>
      </c>
      <c r="P114" s="14">
        <v>2</v>
      </c>
      <c r="Q114" s="14">
        <v>2</v>
      </c>
      <c r="R114" s="14">
        <v>2</v>
      </c>
      <c r="S114" s="14">
        <v>1</v>
      </c>
      <c r="T114" s="14">
        <v>1</v>
      </c>
      <c r="U114" s="14">
        <v>1</v>
      </c>
      <c r="V114" s="14">
        <v>1</v>
      </c>
      <c r="W114" s="14">
        <v>1</v>
      </c>
      <c r="X114" s="14">
        <v>100</v>
      </c>
      <c r="Y114" s="14">
        <f>X114-[1]Admission!DA484</f>
        <v>20</v>
      </c>
      <c r="Z114" s="14">
        <v>1</v>
      </c>
      <c r="AA114" s="14">
        <v>1</v>
      </c>
      <c r="AB114" s="14">
        <v>1</v>
      </c>
      <c r="AC114" s="14">
        <v>1</v>
      </c>
      <c r="AD114" s="14">
        <v>1</v>
      </c>
      <c r="AE114" s="14">
        <v>1</v>
      </c>
      <c r="AF114" s="14">
        <v>1</v>
      </c>
      <c r="AG114" s="14">
        <f t="shared" si="25"/>
        <v>6</v>
      </c>
      <c r="AH114" s="14">
        <f>AG114-[1]Admission!DO484</f>
        <v>0</v>
      </c>
      <c r="AI114" s="14">
        <v>1</v>
      </c>
      <c r="AJ114" s="14">
        <v>1</v>
      </c>
      <c r="AK114" s="14">
        <v>1</v>
      </c>
      <c r="AL114" s="14">
        <v>1</v>
      </c>
      <c r="AM114" s="14">
        <v>1</v>
      </c>
      <c r="AN114" s="14">
        <v>1</v>
      </c>
      <c r="AO114" s="14">
        <v>1</v>
      </c>
      <c r="AP114" s="14">
        <v>1</v>
      </c>
      <c r="AQ114" s="14">
        <f t="shared" si="26"/>
        <v>8</v>
      </c>
      <c r="AR114" s="14">
        <f>AQ114-[1]Admission!EH484</f>
        <v>0</v>
      </c>
      <c r="AS114" s="14">
        <v>0</v>
      </c>
      <c r="AT114" s="14">
        <v>0</v>
      </c>
      <c r="AU114" s="14">
        <f t="shared" si="27"/>
        <v>0</v>
      </c>
      <c r="AV114" s="14">
        <f>AU114-[1]Admission!EL484</f>
        <v>-1</v>
      </c>
      <c r="AW114" s="14">
        <v>5</v>
      </c>
      <c r="AY114" s="14">
        <v>5</v>
      </c>
      <c r="AZ114" s="14">
        <v>5</v>
      </c>
      <c r="BA114" s="14">
        <f t="shared" si="28"/>
        <v>15</v>
      </c>
      <c r="BB114" s="14">
        <f>BA114-[1]Admission!EQ484</f>
        <v>-5</v>
      </c>
      <c r="BC114" s="14">
        <v>3</v>
      </c>
      <c r="BD114" s="14">
        <v>3</v>
      </c>
      <c r="BE114" s="14">
        <v>3</v>
      </c>
      <c r="BF114" s="14">
        <f t="shared" si="29"/>
        <v>9</v>
      </c>
      <c r="BG114" s="60">
        <v>1</v>
      </c>
      <c r="BH114" s="60">
        <v>1</v>
      </c>
      <c r="BI114" s="60">
        <v>1</v>
      </c>
      <c r="BJ114" s="60">
        <v>1</v>
      </c>
      <c r="BK114" s="60">
        <v>1</v>
      </c>
      <c r="BL114" s="60">
        <v>0</v>
      </c>
      <c r="BM114" s="60">
        <v>1</v>
      </c>
      <c r="BN114" s="60">
        <v>1</v>
      </c>
      <c r="BO114" s="60">
        <v>1</v>
      </c>
      <c r="BP114" s="60">
        <v>1</v>
      </c>
      <c r="BQ114" s="60">
        <v>1</v>
      </c>
      <c r="BR114" s="60">
        <v>1</v>
      </c>
      <c r="BS114" s="60">
        <v>1</v>
      </c>
      <c r="BT114" s="60">
        <v>1</v>
      </c>
      <c r="BU114" s="60">
        <v>1</v>
      </c>
      <c r="BV114" s="60">
        <v>14</v>
      </c>
    </row>
    <row r="115" spans="1:74" s="14" customFormat="1">
      <c r="A115" s="14">
        <v>106</v>
      </c>
      <c r="B115" s="1">
        <v>3</v>
      </c>
      <c r="C115" s="14">
        <v>1.9944444444481633</v>
      </c>
      <c r="D115" s="14">
        <v>0</v>
      </c>
      <c r="E115" s="1">
        <v>3</v>
      </c>
      <c r="F115" s="1">
        <v>1</v>
      </c>
      <c r="G115" s="1">
        <v>0</v>
      </c>
      <c r="H115" s="1">
        <v>0</v>
      </c>
      <c r="I115" s="1">
        <v>0</v>
      </c>
      <c r="J115" s="1">
        <v>0</v>
      </c>
      <c r="K115" s="1">
        <v>1</v>
      </c>
      <c r="L115" s="75">
        <v>5.8000000000000003E-2</v>
      </c>
      <c r="M115" s="1">
        <v>2</v>
      </c>
      <c r="N115" s="1">
        <v>2</v>
      </c>
      <c r="O115" s="1">
        <v>2</v>
      </c>
      <c r="P115" s="1">
        <v>2</v>
      </c>
      <c r="Q115" s="1">
        <v>2</v>
      </c>
      <c r="R115" s="1">
        <v>2</v>
      </c>
      <c r="S115" s="1">
        <v>1</v>
      </c>
      <c r="T115" s="1">
        <v>1</v>
      </c>
      <c r="U115" s="1">
        <v>1</v>
      </c>
      <c r="V115" s="1">
        <v>1</v>
      </c>
      <c r="W115" s="1">
        <v>1</v>
      </c>
      <c r="X115" s="1">
        <v>100</v>
      </c>
      <c r="Y115" s="14">
        <f>X115-[1]Admission!DA543</f>
        <v>70</v>
      </c>
      <c r="Z115" s="1">
        <v>3</v>
      </c>
      <c r="AA115" s="1">
        <v>1</v>
      </c>
      <c r="AB115" s="1">
        <v>1</v>
      </c>
      <c r="AC115" s="1">
        <v>1</v>
      </c>
      <c r="AD115" s="1">
        <v>1</v>
      </c>
      <c r="AE115" s="1">
        <v>1</v>
      </c>
      <c r="AF115" s="1">
        <v>1</v>
      </c>
      <c r="AG115" s="14">
        <f t="shared" si="25"/>
        <v>6</v>
      </c>
      <c r="AH115" s="14">
        <f>AG115-[1]Admission!DO543</f>
        <v>0</v>
      </c>
      <c r="AI115" s="1">
        <v>1</v>
      </c>
      <c r="AJ115" s="1">
        <v>1</v>
      </c>
      <c r="AK115" s="1">
        <v>1</v>
      </c>
      <c r="AL115" s="1">
        <v>1</v>
      </c>
      <c r="AM115" s="1">
        <v>1</v>
      </c>
      <c r="AN115" s="1">
        <v>1</v>
      </c>
      <c r="AO115" s="1">
        <v>1</v>
      </c>
      <c r="AP115" s="1">
        <v>1</v>
      </c>
      <c r="AQ115" s="1">
        <f t="shared" si="26"/>
        <v>8</v>
      </c>
      <c r="AR115" s="14">
        <f>AQ115-[1]Admission!EH543</f>
        <v>0</v>
      </c>
      <c r="AS115" s="1">
        <v>0</v>
      </c>
      <c r="AT115" s="1">
        <v>0</v>
      </c>
      <c r="AU115" s="1">
        <v>0</v>
      </c>
      <c r="AV115" s="14">
        <f>AU115-[1]Admission!EL543</f>
        <v>-2</v>
      </c>
      <c r="AW115" s="1">
        <v>5</v>
      </c>
      <c r="AX115" s="1">
        <v>5</v>
      </c>
      <c r="AY115" s="1">
        <v>5</v>
      </c>
      <c r="AZ115" s="1">
        <v>5</v>
      </c>
      <c r="BA115" s="1">
        <f t="shared" si="28"/>
        <v>20</v>
      </c>
      <c r="BB115" s="14">
        <f>BA115-[1]Admission!EQ543</f>
        <v>0</v>
      </c>
      <c r="BC115" s="1">
        <v>4</v>
      </c>
      <c r="BD115" s="1">
        <v>4</v>
      </c>
      <c r="BE115" s="1">
        <v>4</v>
      </c>
      <c r="BF115" s="14">
        <f t="shared" si="29"/>
        <v>12</v>
      </c>
      <c r="BG115" s="60">
        <v>1</v>
      </c>
      <c r="BH115" s="60">
        <v>1</v>
      </c>
      <c r="BI115" s="60">
        <v>1</v>
      </c>
      <c r="BJ115" s="60">
        <v>1</v>
      </c>
      <c r="BK115" s="60">
        <v>1</v>
      </c>
      <c r="BL115" s="60">
        <v>1</v>
      </c>
      <c r="BM115" s="60">
        <v>1</v>
      </c>
      <c r="BN115" s="60">
        <v>1</v>
      </c>
      <c r="BO115" s="60">
        <v>1</v>
      </c>
      <c r="BP115" s="60">
        <v>1</v>
      </c>
      <c r="BQ115" s="60">
        <v>1</v>
      </c>
      <c r="BR115" s="60">
        <v>1</v>
      </c>
      <c r="BS115" s="60">
        <v>1</v>
      </c>
      <c r="BT115" s="60">
        <v>1</v>
      </c>
      <c r="BU115" s="60">
        <v>1</v>
      </c>
      <c r="BV115" s="60">
        <v>15</v>
      </c>
    </row>
    <row r="116" spans="1:74" s="14" customFormat="1">
      <c r="A116" s="14">
        <v>107</v>
      </c>
      <c r="B116" s="14">
        <v>8</v>
      </c>
      <c r="C116" s="14">
        <v>5.8729166666671517</v>
      </c>
      <c r="D116" s="14">
        <v>1</v>
      </c>
      <c r="E116" s="14">
        <v>3</v>
      </c>
      <c r="F116" s="14">
        <v>5</v>
      </c>
      <c r="G116" s="14">
        <v>0</v>
      </c>
      <c r="H116" s="14">
        <v>0</v>
      </c>
      <c r="I116" s="14">
        <v>0</v>
      </c>
      <c r="J116" s="14">
        <v>0</v>
      </c>
      <c r="K116" s="14">
        <v>5</v>
      </c>
      <c r="L116" s="73">
        <v>0.11899999999999999</v>
      </c>
      <c r="M116" s="14">
        <v>2</v>
      </c>
      <c r="N116" s="14">
        <v>2</v>
      </c>
      <c r="O116" s="14">
        <v>2</v>
      </c>
      <c r="P116" s="14">
        <v>2</v>
      </c>
      <c r="Q116" s="14">
        <v>2</v>
      </c>
      <c r="R116" s="14">
        <v>2</v>
      </c>
      <c r="S116" s="14">
        <v>5</v>
      </c>
      <c r="T116" s="14">
        <v>5</v>
      </c>
      <c r="U116" s="14">
        <v>5</v>
      </c>
      <c r="V116" s="14">
        <v>5</v>
      </c>
      <c r="W116" s="14">
        <v>3</v>
      </c>
      <c r="X116" s="14">
        <v>40</v>
      </c>
      <c r="Y116" s="14">
        <f>X116-[1]Admission!DA405</f>
        <v>-10</v>
      </c>
      <c r="Z116" s="14">
        <v>5</v>
      </c>
      <c r="AA116" s="14">
        <v>0</v>
      </c>
      <c r="AB116" s="14">
        <v>0</v>
      </c>
      <c r="AC116" s="14">
        <v>0</v>
      </c>
      <c r="AD116" s="14">
        <v>0</v>
      </c>
      <c r="AE116" s="14">
        <v>0</v>
      </c>
      <c r="AF116" s="14">
        <v>0</v>
      </c>
      <c r="AG116" s="14">
        <v>6</v>
      </c>
      <c r="AH116" s="14">
        <f>AG116-[1]Admission!DO405</f>
        <v>5</v>
      </c>
      <c r="AI116" s="14">
        <v>0</v>
      </c>
      <c r="AJ116" s="14">
        <v>0</v>
      </c>
      <c r="AK116" s="14">
        <v>0</v>
      </c>
      <c r="AL116" s="14">
        <v>0</v>
      </c>
      <c r="AM116" s="14">
        <v>0</v>
      </c>
      <c r="AN116" s="14">
        <v>0</v>
      </c>
      <c r="AO116" s="14">
        <v>0</v>
      </c>
      <c r="AP116" s="14">
        <v>0</v>
      </c>
      <c r="AQ116" s="14">
        <f t="shared" si="26"/>
        <v>0</v>
      </c>
      <c r="AR116" s="14">
        <f>AQ116-[1]Admission!EH405</f>
        <v>-1</v>
      </c>
      <c r="AS116" s="14">
        <v>2</v>
      </c>
      <c r="AT116" s="14">
        <v>2</v>
      </c>
      <c r="AU116" s="14">
        <f>SUM(AS116:AT116)</f>
        <v>4</v>
      </c>
      <c r="AV116" s="14">
        <f>AU116-[1]Admission!EL405</f>
        <v>-1</v>
      </c>
      <c r="AW116" s="14">
        <v>5</v>
      </c>
      <c r="AX116" s="14">
        <v>5</v>
      </c>
      <c r="AY116" s="14">
        <v>5</v>
      </c>
      <c r="AZ116" s="14">
        <v>5</v>
      </c>
      <c r="BA116" s="14">
        <f t="shared" si="28"/>
        <v>20</v>
      </c>
      <c r="BB116" s="14">
        <f>BA116-[1]Admission!EQ405</f>
        <v>0</v>
      </c>
      <c r="BC116" s="14">
        <v>4</v>
      </c>
      <c r="BD116" s="14">
        <v>4</v>
      </c>
      <c r="BE116" s="14">
        <v>4</v>
      </c>
      <c r="BF116" s="14">
        <f t="shared" si="29"/>
        <v>12</v>
      </c>
      <c r="BG116" s="60">
        <v>1</v>
      </c>
      <c r="BH116" s="60">
        <v>1</v>
      </c>
      <c r="BI116" s="60">
        <v>1</v>
      </c>
      <c r="BJ116" s="60">
        <v>1</v>
      </c>
      <c r="BK116" s="60">
        <v>1</v>
      </c>
      <c r="BL116" s="60">
        <v>0</v>
      </c>
      <c r="BM116" s="60">
        <v>1</v>
      </c>
      <c r="BN116" s="60">
        <v>1</v>
      </c>
      <c r="BO116" s="60">
        <v>1</v>
      </c>
      <c r="BP116" s="60">
        <v>0</v>
      </c>
      <c r="BQ116" s="60">
        <v>1</v>
      </c>
      <c r="BR116" s="60">
        <v>1</v>
      </c>
      <c r="BS116" s="60">
        <v>1</v>
      </c>
      <c r="BT116" s="60">
        <v>1</v>
      </c>
      <c r="BU116" s="60">
        <v>1</v>
      </c>
      <c r="BV116" s="60">
        <v>13</v>
      </c>
    </row>
    <row r="117" spans="1:74" s="14" customFormat="1">
      <c r="A117" s="14">
        <v>108</v>
      </c>
      <c r="B117" s="14">
        <v>7</v>
      </c>
      <c r="C117" s="14">
        <v>5.7222222222262644</v>
      </c>
      <c r="D117" s="14">
        <v>0</v>
      </c>
      <c r="E117" s="14">
        <v>7</v>
      </c>
      <c r="F117" s="14">
        <v>1</v>
      </c>
      <c r="G117" s="14">
        <v>0</v>
      </c>
      <c r="H117" s="14">
        <v>0</v>
      </c>
      <c r="I117" s="14">
        <v>0</v>
      </c>
      <c r="J117" s="14">
        <v>0</v>
      </c>
      <c r="K117" s="14">
        <v>4</v>
      </c>
      <c r="L117" s="73">
        <v>5.8000000000000003E-2</v>
      </c>
      <c r="M117" s="14">
        <v>2</v>
      </c>
      <c r="N117" s="14">
        <v>2</v>
      </c>
      <c r="O117" s="14">
        <v>2</v>
      </c>
      <c r="P117" s="14">
        <v>2</v>
      </c>
      <c r="Q117" s="14">
        <v>2</v>
      </c>
      <c r="R117" s="14">
        <v>2</v>
      </c>
      <c r="S117" s="14">
        <v>1</v>
      </c>
      <c r="T117" s="14">
        <v>1</v>
      </c>
      <c r="U117" s="14">
        <v>1</v>
      </c>
      <c r="V117" s="14">
        <v>2</v>
      </c>
      <c r="W117" s="14">
        <v>1</v>
      </c>
      <c r="X117" s="14">
        <v>30</v>
      </c>
      <c r="Y117" s="14">
        <f>X117-[1]Admission!DA335</f>
        <v>-40</v>
      </c>
      <c r="Z117" s="14">
        <v>4</v>
      </c>
      <c r="AA117" s="14">
        <v>1</v>
      </c>
      <c r="AB117" s="14">
        <v>1</v>
      </c>
      <c r="AC117" s="14">
        <v>1</v>
      </c>
      <c r="AD117" s="14">
        <v>1</v>
      </c>
      <c r="AE117" s="14">
        <v>1</v>
      </c>
      <c r="AF117" s="14">
        <v>1</v>
      </c>
      <c r="AG117" s="14">
        <f>SUM(AA117:AF117)</f>
        <v>6</v>
      </c>
      <c r="AH117" s="14">
        <f>AG117-[1]Admission!DO335</f>
        <v>0</v>
      </c>
      <c r="AI117" s="14">
        <v>0</v>
      </c>
      <c r="AJ117" s="14">
        <v>0</v>
      </c>
      <c r="AK117" s="14">
        <v>0</v>
      </c>
      <c r="AL117" s="14">
        <v>0</v>
      </c>
      <c r="AM117" s="14">
        <v>0</v>
      </c>
      <c r="AN117" s="14">
        <v>0</v>
      </c>
      <c r="AO117" s="14">
        <v>0</v>
      </c>
      <c r="AP117" s="14">
        <v>0</v>
      </c>
      <c r="AQ117" s="14">
        <f t="shared" si="26"/>
        <v>0</v>
      </c>
      <c r="AR117" s="14">
        <f>AQ117-[1]Admission!EH335</f>
        <v>-2</v>
      </c>
      <c r="AS117" s="14">
        <v>0</v>
      </c>
      <c r="AT117" s="14">
        <v>0</v>
      </c>
      <c r="AU117" s="14">
        <f>SUM(AS117:AT117)</f>
        <v>0</v>
      </c>
      <c r="AV117" s="14">
        <f>AU117-[1]Admission!EL335</f>
        <v>0</v>
      </c>
      <c r="AW117" s="14">
        <v>5</v>
      </c>
      <c r="AX117" s="14">
        <v>5</v>
      </c>
      <c r="AY117" s="14">
        <v>5</v>
      </c>
      <c r="AZ117" s="14">
        <v>5</v>
      </c>
      <c r="BA117" s="14">
        <f t="shared" si="28"/>
        <v>20</v>
      </c>
      <c r="BB117" s="14">
        <f>BA117-[1]Admission!EQ335</f>
        <v>0</v>
      </c>
      <c r="BC117" s="14">
        <v>4</v>
      </c>
      <c r="BD117" s="14">
        <v>4</v>
      </c>
      <c r="BE117" s="14">
        <v>4</v>
      </c>
      <c r="BF117" s="14">
        <f t="shared" si="29"/>
        <v>12</v>
      </c>
      <c r="BG117" s="60">
        <v>1</v>
      </c>
      <c r="BH117" s="60">
        <v>1</v>
      </c>
      <c r="BI117" s="60">
        <v>1</v>
      </c>
      <c r="BJ117" s="60">
        <v>1</v>
      </c>
      <c r="BK117" s="60">
        <v>1</v>
      </c>
      <c r="BL117" s="60">
        <v>1</v>
      </c>
      <c r="BM117" s="60">
        <v>1</v>
      </c>
      <c r="BN117" s="60">
        <v>1</v>
      </c>
      <c r="BO117" s="60">
        <v>1</v>
      </c>
      <c r="BP117" s="60">
        <v>1</v>
      </c>
      <c r="BQ117" s="60">
        <v>1</v>
      </c>
      <c r="BR117" s="60">
        <v>1</v>
      </c>
      <c r="BS117" s="60">
        <v>1</v>
      </c>
      <c r="BT117" s="60">
        <v>0</v>
      </c>
      <c r="BU117" s="60">
        <v>0</v>
      </c>
      <c r="BV117" s="60">
        <v>13</v>
      </c>
    </row>
    <row r="118" spans="1:74" s="14" customFormat="1">
      <c r="A118" s="14">
        <v>109</v>
      </c>
      <c r="B118" s="14">
        <v>5</v>
      </c>
      <c r="C118" s="14">
        <v>2.8347222222218988</v>
      </c>
      <c r="D118" s="14">
        <v>1</v>
      </c>
      <c r="E118" s="14">
        <v>8</v>
      </c>
      <c r="F118" s="14">
        <v>1</v>
      </c>
      <c r="G118" s="14">
        <v>0</v>
      </c>
      <c r="H118" s="14">
        <v>0</v>
      </c>
      <c r="I118" s="14">
        <v>0</v>
      </c>
      <c r="J118" s="14">
        <v>0</v>
      </c>
      <c r="K118" s="14">
        <v>3</v>
      </c>
      <c r="L118" s="73">
        <v>5.8000000000000003E-2</v>
      </c>
      <c r="M118" s="14">
        <v>2</v>
      </c>
      <c r="N118" s="14">
        <v>2</v>
      </c>
      <c r="O118" s="14">
        <v>2</v>
      </c>
      <c r="P118" s="14">
        <v>2</v>
      </c>
      <c r="Q118" s="14">
        <v>1</v>
      </c>
      <c r="R118" s="14">
        <v>2</v>
      </c>
      <c r="S118" s="14">
        <v>1</v>
      </c>
      <c r="T118" s="14">
        <v>1</v>
      </c>
      <c r="U118" s="14">
        <v>1</v>
      </c>
      <c r="V118" s="14">
        <v>1</v>
      </c>
      <c r="W118" s="14">
        <v>1</v>
      </c>
      <c r="X118" s="14">
        <v>75</v>
      </c>
      <c r="Y118" s="14">
        <f>X118-[1]Admission!DA422</f>
        <v>-5</v>
      </c>
      <c r="Z118" s="14">
        <v>2</v>
      </c>
      <c r="AA118" s="14">
        <v>1</v>
      </c>
      <c r="AB118" s="14">
        <v>1</v>
      </c>
      <c r="AC118" s="14">
        <v>1</v>
      </c>
      <c r="AD118" s="14">
        <v>1</v>
      </c>
      <c r="AE118" s="14">
        <v>1</v>
      </c>
      <c r="AF118" s="14">
        <v>1</v>
      </c>
      <c r="AG118" s="14">
        <f>SUM(AA118:AF118)</f>
        <v>6</v>
      </c>
      <c r="AH118" s="14">
        <f>AG118-[1]Admission!DO422</f>
        <v>0</v>
      </c>
      <c r="AI118" s="14">
        <v>1</v>
      </c>
      <c r="AJ118" s="14">
        <v>1</v>
      </c>
      <c r="AK118" s="14">
        <v>1</v>
      </c>
      <c r="AL118" s="14">
        <v>1</v>
      </c>
      <c r="AM118" s="14">
        <v>1</v>
      </c>
      <c r="AN118" s="14">
        <v>1</v>
      </c>
      <c r="AO118" s="14">
        <v>1</v>
      </c>
      <c r="AP118" s="14">
        <v>1</v>
      </c>
      <c r="AQ118" s="14">
        <f t="shared" si="26"/>
        <v>8</v>
      </c>
      <c r="AR118" s="14">
        <f>AQ118-[1]Admission!EH422</f>
        <v>0</v>
      </c>
      <c r="AS118" s="14">
        <v>0</v>
      </c>
      <c r="AT118" s="14">
        <v>0</v>
      </c>
      <c r="AU118" s="14">
        <v>0</v>
      </c>
      <c r="AV118" s="14">
        <f>AU118-[1]Admission!EL422</f>
        <v>0</v>
      </c>
      <c r="AW118" s="14">
        <v>5</v>
      </c>
      <c r="AX118" s="14">
        <v>5</v>
      </c>
      <c r="AY118" s="14">
        <v>5</v>
      </c>
      <c r="AZ118" s="14">
        <v>5</v>
      </c>
      <c r="BA118" s="14">
        <f t="shared" si="28"/>
        <v>20</v>
      </c>
      <c r="BB118" s="14">
        <f>BA118-[1]Admission!EQ422</f>
        <v>0</v>
      </c>
      <c r="BC118" s="14">
        <v>4</v>
      </c>
      <c r="BD118" s="14">
        <v>4</v>
      </c>
      <c r="BE118" s="14">
        <v>4</v>
      </c>
      <c r="BF118" s="14">
        <f t="shared" si="29"/>
        <v>12</v>
      </c>
      <c r="BG118" s="14">
        <v>1</v>
      </c>
      <c r="BH118" s="14">
        <v>1</v>
      </c>
      <c r="BI118" s="14">
        <v>1</v>
      </c>
      <c r="BJ118" s="14">
        <v>1</v>
      </c>
      <c r="BK118" s="14">
        <v>1</v>
      </c>
      <c r="BL118" s="14">
        <v>1</v>
      </c>
      <c r="BM118" s="14">
        <v>1</v>
      </c>
      <c r="BN118" s="14">
        <v>1</v>
      </c>
      <c r="BO118" s="14">
        <v>1</v>
      </c>
      <c r="BP118" s="14">
        <v>1</v>
      </c>
      <c r="BQ118" s="14">
        <v>1</v>
      </c>
      <c r="BR118" s="14">
        <v>1</v>
      </c>
      <c r="BS118" s="14">
        <v>1</v>
      </c>
      <c r="BT118" s="14">
        <v>1</v>
      </c>
      <c r="BU118" s="14">
        <v>1</v>
      </c>
      <c r="BV118" s="14">
        <v>15</v>
      </c>
    </row>
    <row r="119" spans="1:74" s="14" customFormat="1">
      <c r="A119" s="14">
        <v>110</v>
      </c>
      <c r="B119" s="14">
        <v>5</v>
      </c>
      <c r="C119" s="14">
        <v>4.5333333333328483</v>
      </c>
      <c r="D119" s="14">
        <v>1</v>
      </c>
      <c r="E119" s="14">
        <v>7</v>
      </c>
      <c r="F119" s="14">
        <v>1</v>
      </c>
      <c r="G119" s="14">
        <v>0</v>
      </c>
      <c r="H119" s="14">
        <v>0</v>
      </c>
      <c r="I119" s="14">
        <v>0</v>
      </c>
      <c r="J119" s="14">
        <v>0</v>
      </c>
      <c r="K119" s="14">
        <v>2</v>
      </c>
      <c r="L119" s="14">
        <v>5.8</v>
      </c>
      <c r="M119" s="14">
        <v>2</v>
      </c>
      <c r="N119" s="14">
        <v>2</v>
      </c>
      <c r="O119" s="14">
        <v>2</v>
      </c>
      <c r="P119" s="14">
        <v>2</v>
      </c>
      <c r="Q119" s="14">
        <v>2</v>
      </c>
      <c r="R119" s="14">
        <v>2</v>
      </c>
      <c r="S119" s="14">
        <v>3</v>
      </c>
      <c r="T119" s="14">
        <v>4</v>
      </c>
      <c r="U119" s="14">
        <v>3</v>
      </c>
      <c r="V119" s="14">
        <v>2</v>
      </c>
      <c r="W119" s="14">
        <v>3</v>
      </c>
      <c r="X119" s="14">
        <v>75</v>
      </c>
      <c r="Y119" s="14">
        <f>X119-[1]Admission!DA368</f>
        <v>50</v>
      </c>
      <c r="Z119" s="14">
        <v>4</v>
      </c>
      <c r="AA119" s="14">
        <v>0</v>
      </c>
      <c r="AB119" s="14">
        <v>0</v>
      </c>
      <c r="AC119" s="14">
        <v>0</v>
      </c>
      <c r="AD119" s="14">
        <v>0</v>
      </c>
      <c r="AE119" s="14">
        <v>1</v>
      </c>
      <c r="AF119" s="14">
        <v>1</v>
      </c>
      <c r="AG119" s="14">
        <f>SUM(AA119:AF119)</f>
        <v>2</v>
      </c>
      <c r="AH119" s="14">
        <f>AG119-[1]Admission!DO368</f>
        <v>0</v>
      </c>
      <c r="AI119" s="14">
        <v>1</v>
      </c>
      <c r="AJ119" s="14">
        <v>0</v>
      </c>
      <c r="AK119" s="14">
        <v>0</v>
      </c>
      <c r="AL119" s="14">
        <v>1</v>
      </c>
      <c r="AM119" s="14">
        <v>0</v>
      </c>
      <c r="AN119" s="14">
        <v>0</v>
      </c>
      <c r="AO119" s="14">
        <v>1</v>
      </c>
      <c r="AP119" s="14">
        <v>0</v>
      </c>
      <c r="AQ119" s="14">
        <v>3</v>
      </c>
      <c r="AR119" s="14">
        <f>AQ119-[1]Admission!EH368</f>
        <v>2</v>
      </c>
      <c r="AS119" s="14">
        <v>0</v>
      </c>
      <c r="AT119" s="14">
        <v>0</v>
      </c>
      <c r="AU119" s="14">
        <f>SUM(AS119:AT119)</f>
        <v>0</v>
      </c>
      <c r="AV119" s="14">
        <f>AU119-[1]Admission!EL368</f>
        <v>-2</v>
      </c>
      <c r="AW119" s="14">
        <v>5</v>
      </c>
      <c r="AX119" s="14">
        <v>5</v>
      </c>
      <c r="AY119" s="14">
        <v>5</v>
      </c>
      <c r="AZ119" s="14">
        <v>5</v>
      </c>
      <c r="BA119" s="14">
        <f t="shared" si="28"/>
        <v>20</v>
      </c>
      <c r="BB119" s="14">
        <f>BA119-[1]Admission!EQ368</f>
        <v>0</v>
      </c>
      <c r="BC119" s="14">
        <v>4</v>
      </c>
      <c r="BD119" s="14">
        <v>3</v>
      </c>
      <c r="BE119" s="14">
        <v>4</v>
      </c>
      <c r="BF119" s="14">
        <f t="shared" si="29"/>
        <v>11</v>
      </c>
      <c r="BG119" s="60">
        <v>1</v>
      </c>
      <c r="BH119" s="60">
        <v>1</v>
      </c>
      <c r="BI119" s="60">
        <v>1</v>
      </c>
      <c r="BJ119" s="60">
        <v>1</v>
      </c>
      <c r="BK119" s="60">
        <v>1</v>
      </c>
      <c r="BL119" s="60">
        <v>1</v>
      </c>
      <c r="BM119" s="60">
        <v>1</v>
      </c>
      <c r="BN119" s="60">
        <v>1</v>
      </c>
      <c r="BO119" s="60">
        <v>1</v>
      </c>
      <c r="BP119" s="60">
        <v>1</v>
      </c>
      <c r="BQ119" s="60">
        <v>1</v>
      </c>
      <c r="BR119" s="60">
        <v>1</v>
      </c>
      <c r="BS119" s="60">
        <v>1</v>
      </c>
      <c r="BT119" s="60">
        <v>1</v>
      </c>
      <c r="BU119" s="60">
        <v>1</v>
      </c>
      <c r="BV119" s="60">
        <v>15</v>
      </c>
    </row>
    <row r="120" spans="1:74" s="14" customFormat="1">
      <c r="A120" s="14">
        <v>111</v>
      </c>
      <c r="B120" s="14">
        <v>7</v>
      </c>
      <c r="C120" s="14">
        <v>5.6701388888832298</v>
      </c>
      <c r="D120" s="14">
        <v>0</v>
      </c>
      <c r="E120" s="14">
        <v>5</v>
      </c>
      <c r="F120" s="14">
        <v>1</v>
      </c>
      <c r="G120" s="14">
        <v>0</v>
      </c>
      <c r="H120" s="14">
        <v>0</v>
      </c>
      <c r="I120" s="14">
        <v>0</v>
      </c>
      <c r="J120" s="14">
        <v>0</v>
      </c>
      <c r="K120" s="14">
        <v>4</v>
      </c>
      <c r="L120" s="73">
        <v>5.8000000000000003E-2</v>
      </c>
      <c r="M120" s="14">
        <v>2</v>
      </c>
      <c r="N120" s="14">
        <v>2</v>
      </c>
      <c r="O120" s="14">
        <v>2</v>
      </c>
      <c r="P120" s="14">
        <v>2</v>
      </c>
      <c r="Q120" s="14">
        <v>2</v>
      </c>
      <c r="R120" s="14">
        <v>2</v>
      </c>
      <c r="S120" s="14">
        <v>1</v>
      </c>
      <c r="T120" s="14">
        <v>1</v>
      </c>
      <c r="U120" s="14">
        <v>1</v>
      </c>
      <c r="V120" s="14">
        <v>1</v>
      </c>
      <c r="W120" s="14">
        <v>1</v>
      </c>
      <c r="X120" s="14">
        <v>80</v>
      </c>
      <c r="Y120" s="14">
        <f>X120-[1]Admission!DA362</f>
        <v>0</v>
      </c>
      <c r="Z120" s="14">
        <v>1</v>
      </c>
      <c r="AA120" s="14">
        <v>1</v>
      </c>
      <c r="AB120" s="14">
        <v>1</v>
      </c>
      <c r="AC120" s="14">
        <v>1</v>
      </c>
      <c r="AD120" s="14">
        <v>1</v>
      </c>
      <c r="AE120" s="14">
        <v>1</v>
      </c>
      <c r="AF120" s="14">
        <v>1</v>
      </c>
      <c r="AG120" s="14">
        <f>SUM(AA120:AF120)</f>
        <v>6</v>
      </c>
      <c r="AH120" s="14">
        <f>AG120-[1]Admission!DO362</f>
        <v>0</v>
      </c>
      <c r="AI120" s="14">
        <v>1</v>
      </c>
      <c r="AJ120" s="14">
        <v>1</v>
      </c>
      <c r="AK120" s="14">
        <v>1</v>
      </c>
      <c r="AL120" s="14">
        <v>1</v>
      </c>
      <c r="AM120" s="14">
        <v>1</v>
      </c>
      <c r="AN120" s="14">
        <v>1</v>
      </c>
      <c r="AO120" s="14">
        <v>1</v>
      </c>
      <c r="AP120" s="14">
        <v>1</v>
      </c>
      <c r="AQ120" s="14">
        <f>SUM(AI120:AP120)</f>
        <v>8</v>
      </c>
      <c r="AR120" s="14">
        <f>AQ120-[1]Admission!EH362</f>
        <v>0</v>
      </c>
      <c r="AS120" s="14">
        <v>0</v>
      </c>
      <c r="AT120" s="14">
        <v>0</v>
      </c>
      <c r="AU120" s="14">
        <f>SUM(AS120:AT120)</f>
        <v>0</v>
      </c>
      <c r="AV120" s="14">
        <f>AU120-[1]Admission!EL362</f>
        <v>-2</v>
      </c>
      <c r="AW120" s="14">
        <v>5</v>
      </c>
      <c r="AX120" s="14">
        <v>5</v>
      </c>
      <c r="AY120" s="14">
        <v>5</v>
      </c>
      <c r="AZ120" s="14">
        <v>5</v>
      </c>
      <c r="BA120" s="14">
        <f t="shared" si="28"/>
        <v>20</v>
      </c>
      <c r="BB120" s="14">
        <f>BA120-[1]Admission!EQ362</f>
        <v>0</v>
      </c>
      <c r="BC120" s="14">
        <v>4</v>
      </c>
      <c r="BD120" s="14">
        <v>4</v>
      </c>
      <c r="BE120" s="14">
        <v>4</v>
      </c>
      <c r="BF120" s="14">
        <f t="shared" si="29"/>
        <v>12</v>
      </c>
      <c r="BG120" s="60">
        <v>1</v>
      </c>
      <c r="BH120" s="60">
        <v>1</v>
      </c>
      <c r="BI120" s="60">
        <v>1</v>
      </c>
      <c r="BJ120" s="60">
        <v>1</v>
      </c>
      <c r="BK120" s="60">
        <v>1</v>
      </c>
      <c r="BL120" s="60">
        <v>1</v>
      </c>
      <c r="BM120" s="60">
        <v>1</v>
      </c>
      <c r="BN120" s="60">
        <v>1</v>
      </c>
      <c r="BO120" s="60">
        <v>1</v>
      </c>
      <c r="BP120" s="60">
        <v>1</v>
      </c>
      <c r="BQ120" s="60">
        <v>1</v>
      </c>
      <c r="BR120" s="60">
        <v>1</v>
      </c>
      <c r="BS120" s="60">
        <v>1</v>
      </c>
      <c r="BT120" s="60">
        <v>1</v>
      </c>
      <c r="BU120" s="60">
        <v>1</v>
      </c>
      <c r="BV120" s="60">
        <v>15</v>
      </c>
    </row>
    <row r="121" spans="1:74" s="14" customFormat="1">
      <c r="A121" s="14">
        <v>112</v>
      </c>
      <c r="B121" s="14">
        <v>4</v>
      </c>
      <c r="C121" s="14">
        <v>2.7618055555576575</v>
      </c>
      <c r="D121" s="14">
        <v>0</v>
      </c>
      <c r="E121" s="14">
        <v>3</v>
      </c>
      <c r="F121" s="14">
        <v>1</v>
      </c>
      <c r="G121" s="14">
        <v>0</v>
      </c>
      <c r="H121" s="14">
        <v>0</v>
      </c>
      <c r="I121" s="14">
        <v>0</v>
      </c>
      <c r="J121" s="14">
        <v>0</v>
      </c>
      <c r="K121" s="14">
        <v>4</v>
      </c>
      <c r="L121" s="73">
        <v>5.8000000000000003E-2</v>
      </c>
      <c r="M121" s="14">
        <v>2</v>
      </c>
      <c r="N121" s="14">
        <v>2</v>
      </c>
      <c r="O121" s="14">
        <v>2</v>
      </c>
      <c r="P121" s="14">
        <v>2</v>
      </c>
      <c r="Q121" s="14">
        <v>2</v>
      </c>
      <c r="R121" s="14">
        <v>2</v>
      </c>
      <c r="BG121" s="60"/>
      <c r="BH121" s="60"/>
      <c r="BI121" s="60"/>
      <c r="BJ121" s="60"/>
      <c r="BK121" s="60"/>
      <c r="BL121" s="60"/>
      <c r="BM121" s="60"/>
      <c r="BN121" s="60"/>
      <c r="BO121" s="60"/>
      <c r="BP121" s="60"/>
      <c r="BQ121" s="60"/>
      <c r="BR121" s="60"/>
      <c r="BS121" s="60"/>
      <c r="BT121" s="60"/>
      <c r="BU121" s="60"/>
      <c r="BV121" s="60"/>
    </row>
    <row r="122" spans="1:74" s="14" customFormat="1">
      <c r="A122" s="14">
        <v>113</v>
      </c>
      <c r="B122" s="14">
        <v>5</v>
      </c>
      <c r="C122" s="14">
        <v>3.9715277777795563</v>
      </c>
      <c r="D122" s="14">
        <v>1</v>
      </c>
      <c r="E122" s="14">
        <v>4</v>
      </c>
      <c r="F122" s="14">
        <v>1</v>
      </c>
      <c r="G122" s="14">
        <v>0</v>
      </c>
      <c r="H122" s="14">
        <v>0</v>
      </c>
      <c r="I122" s="14">
        <v>0</v>
      </c>
      <c r="J122" s="14">
        <v>0</v>
      </c>
      <c r="K122" s="14">
        <v>4</v>
      </c>
      <c r="L122" s="73">
        <v>5.7999999999999996E-2</v>
      </c>
      <c r="M122" s="14">
        <v>2</v>
      </c>
      <c r="N122" s="14">
        <v>2</v>
      </c>
      <c r="O122" s="14">
        <v>2</v>
      </c>
      <c r="P122" s="14">
        <v>2</v>
      </c>
      <c r="Q122" s="14">
        <v>2</v>
      </c>
      <c r="R122" s="14">
        <v>2</v>
      </c>
      <c r="S122" s="14">
        <v>3</v>
      </c>
      <c r="T122" s="14">
        <v>1</v>
      </c>
      <c r="U122" s="14">
        <v>1</v>
      </c>
      <c r="V122" s="14">
        <v>3</v>
      </c>
      <c r="W122" s="14">
        <v>1</v>
      </c>
      <c r="X122" s="14">
        <v>98</v>
      </c>
      <c r="Y122" s="14">
        <f>X122-[1]Admission!DA261</f>
        <v>28</v>
      </c>
      <c r="Z122" s="14">
        <v>4</v>
      </c>
      <c r="AA122" s="14">
        <v>1</v>
      </c>
      <c r="AB122" s="14">
        <v>1</v>
      </c>
      <c r="AC122" s="14">
        <v>1</v>
      </c>
      <c r="AD122" s="14">
        <v>1</v>
      </c>
      <c r="AE122" s="14">
        <v>1</v>
      </c>
      <c r="AF122" s="14">
        <v>1</v>
      </c>
      <c r="AG122" s="14">
        <f>SUM(AA122:AF122)</f>
        <v>6</v>
      </c>
      <c r="AH122" s="14">
        <f>AG122-[1]Admission!DO261</f>
        <v>0</v>
      </c>
      <c r="AI122" s="14">
        <v>1</v>
      </c>
      <c r="AJ122" s="14">
        <v>0</v>
      </c>
      <c r="AK122" s="14">
        <v>1</v>
      </c>
      <c r="AL122" s="14">
        <v>1</v>
      </c>
      <c r="AM122" s="14">
        <v>1</v>
      </c>
      <c r="AN122" s="14">
        <v>1</v>
      </c>
      <c r="AO122" s="14">
        <v>1</v>
      </c>
      <c r="AP122" s="14">
        <v>1</v>
      </c>
      <c r="AQ122" s="14">
        <f>SUM(AI122:AP122)</f>
        <v>7</v>
      </c>
      <c r="AR122" s="14">
        <f>AQ122-[1]Admission!EH261</f>
        <v>2</v>
      </c>
      <c r="AS122" s="14">
        <v>2</v>
      </c>
      <c r="AT122" s="14">
        <v>0</v>
      </c>
      <c r="AU122" s="14">
        <f>SUM(AS122:AT122)</f>
        <v>2</v>
      </c>
      <c r="AV122" s="14">
        <f>AU122-[1]Admission!EL261</f>
        <v>2</v>
      </c>
      <c r="AW122" s="14">
        <v>5</v>
      </c>
      <c r="AX122" s="14">
        <v>5</v>
      </c>
      <c r="AY122" s="14">
        <v>5</v>
      </c>
      <c r="AZ122" s="14">
        <v>5</v>
      </c>
      <c r="BA122" s="14">
        <f>SUM(AW122:AZ122)</f>
        <v>20</v>
      </c>
      <c r="BB122" s="14">
        <f>BA122-[1]Admission!EQ261</f>
        <v>0</v>
      </c>
      <c r="BC122" s="14">
        <v>4</v>
      </c>
      <c r="BD122" s="14">
        <v>4</v>
      </c>
      <c r="BE122" s="14">
        <v>4</v>
      </c>
      <c r="BF122" s="14">
        <f>SUM(BC122:BE122)</f>
        <v>12</v>
      </c>
      <c r="BG122" s="60">
        <v>1</v>
      </c>
      <c r="BH122" s="60">
        <v>1</v>
      </c>
      <c r="BI122" s="60">
        <v>1</v>
      </c>
      <c r="BJ122" s="60">
        <v>1</v>
      </c>
      <c r="BK122" s="60">
        <v>1</v>
      </c>
      <c r="BL122" s="60">
        <v>1</v>
      </c>
      <c r="BM122" s="60">
        <v>1</v>
      </c>
      <c r="BN122" s="60">
        <v>1</v>
      </c>
      <c r="BO122" s="60">
        <v>1</v>
      </c>
      <c r="BP122" s="60">
        <v>1</v>
      </c>
      <c r="BQ122" s="60">
        <v>1</v>
      </c>
      <c r="BR122" s="60">
        <v>1</v>
      </c>
      <c r="BS122" s="60">
        <v>1</v>
      </c>
      <c r="BT122" s="60">
        <v>1</v>
      </c>
      <c r="BU122" s="60">
        <v>1</v>
      </c>
      <c r="BV122" s="60">
        <v>15</v>
      </c>
    </row>
    <row r="123" spans="1:74" s="14" customFormat="1">
      <c r="A123" s="14">
        <v>114</v>
      </c>
      <c r="B123" s="14">
        <v>4</v>
      </c>
      <c r="C123" s="14">
        <v>3.0250000000014552</v>
      </c>
      <c r="D123" s="14">
        <v>0</v>
      </c>
      <c r="E123" s="14">
        <v>1</v>
      </c>
      <c r="F123" s="14">
        <v>1</v>
      </c>
      <c r="G123" s="14">
        <v>0</v>
      </c>
      <c r="H123" s="14">
        <v>0</v>
      </c>
      <c r="I123" s="14">
        <v>0</v>
      </c>
      <c r="J123" s="14">
        <v>0</v>
      </c>
      <c r="K123" s="14">
        <v>1</v>
      </c>
      <c r="L123" s="73">
        <v>5.7999999999999996E-2</v>
      </c>
      <c r="M123" s="14">
        <v>2</v>
      </c>
      <c r="N123" s="14">
        <v>2</v>
      </c>
      <c r="O123" s="14">
        <v>2</v>
      </c>
      <c r="P123" s="14">
        <v>2</v>
      </c>
      <c r="Q123" s="14">
        <v>2</v>
      </c>
      <c r="R123" s="14">
        <v>2</v>
      </c>
      <c r="S123" s="14">
        <v>1</v>
      </c>
      <c r="T123" s="14">
        <v>1</v>
      </c>
      <c r="U123" s="14">
        <v>1</v>
      </c>
      <c r="V123" s="14">
        <v>3</v>
      </c>
      <c r="W123" s="14">
        <v>1</v>
      </c>
      <c r="X123" s="14">
        <v>45</v>
      </c>
      <c r="Y123" s="14">
        <f>X123-[1]Admission!DA266</f>
        <v>25</v>
      </c>
      <c r="Z123" s="14">
        <v>4</v>
      </c>
      <c r="AA123" s="14">
        <v>1</v>
      </c>
      <c r="AB123" s="14">
        <v>1</v>
      </c>
      <c r="AC123" s="14">
        <v>1</v>
      </c>
      <c r="AD123" s="14">
        <v>1</v>
      </c>
      <c r="AE123" s="14">
        <v>1</v>
      </c>
      <c r="AF123" s="14">
        <v>1</v>
      </c>
      <c r="AG123" s="14">
        <v>6</v>
      </c>
      <c r="AH123" s="14">
        <f>AG123-[1]Admission!DO266</f>
        <v>5</v>
      </c>
      <c r="AI123" s="14">
        <v>1</v>
      </c>
      <c r="AJ123" s="14">
        <v>1</v>
      </c>
      <c r="AK123" s="14">
        <v>1</v>
      </c>
      <c r="AL123" s="14">
        <v>1</v>
      </c>
      <c r="AM123" s="14">
        <v>1</v>
      </c>
      <c r="AN123" s="14">
        <v>1</v>
      </c>
      <c r="AO123" s="14">
        <v>1</v>
      </c>
      <c r="AP123" s="14">
        <v>1</v>
      </c>
      <c r="AQ123" s="14">
        <v>8</v>
      </c>
      <c r="AR123" s="14">
        <f>AQ123-[1]Admission!EH266</f>
        <v>8</v>
      </c>
      <c r="AS123" s="14">
        <v>0</v>
      </c>
      <c r="AT123" s="14">
        <v>0</v>
      </c>
      <c r="AU123" s="14">
        <v>0</v>
      </c>
      <c r="AV123" s="14">
        <f>AU123-[1]Admission!EL266</f>
        <v>-6</v>
      </c>
      <c r="AW123" s="14">
        <v>5</v>
      </c>
      <c r="AX123" s="14">
        <v>5</v>
      </c>
      <c r="AY123" s="14">
        <v>0</v>
      </c>
      <c r="AZ123" s="14">
        <v>0</v>
      </c>
      <c r="BA123" s="14">
        <v>10</v>
      </c>
      <c r="BB123" s="14">
        <f>BA123-[1]Admission!EQ266</f>
        <v>-10</v>
      </c>
      <c r="BC123" s="14">
        <v>4</v>
      </c>
      <c r="BD123" s="14">
        <v>4</v>
      </c>
      <c r="BE123" s="14">
        <v>4</v>
      </c>
      <c r="BF123" s="14">
        <v>12</v>
      </c>
      <c r="BG123" s="60"/>
      <c r="BH123" s="60"/>
      <c r="BI123" s="60"/>
      <c r="BJ123" s="60"/>
      <c r="BK123" s="60"/>
      <c r="BL123" s="60"/>
      <c r="BM123" s="60"/>
      <c r="BN123" s="60"/>
      <c r="BO123" s="60"/>
      <c r="BP123" s="60"/>
      <c r="BQ123" s="60"/>
      <c r="BR123" s="60"/>
      <c r="BS123" s="60"/>
      <c r="BT123" s="60"/>
      <c r="BU123" s="60"/>
      <c r="BV123" s="60"/>
    </row>
    <row r="124" spans="1:74" s="14" customFormat="1">
      <c r="A124" s="14">
        <v>115</v>
      </c>
      <c r="B124" s="14">
        <v>4</v>
      </c>
      <c r="C124" s="14">
        <v>1.9479166666642413</v>
      </c>
      <c r="D124" s="14">
        <v>0</v>
      </c>
      <c r="E124" s="14">
        <v>1</v>
      </c>
      <c r="F124" s="14">
        <v>1</v>
      </c>
      <c r="G124" s="14">
        <v>0</v>
      </c>
      <c r="H124" s="14">
        <v>0</v>
      </c>
      <c r="I124" s="14">
        <v>0</v>
      </c>
      <c r="J124" s="14">
        <v>0</v>
      </c>
      <c r="K124" s="14">
        <v>2</v>
      </c>
      <c r="L124" s="14">
        <v>5.8</v>
      </c>
      <c r="M124" s="14">
        <v>2</v>
      </c>
      <c r="N124" s="14">
        <v>2</v>
      </c>
      <c r="O124" s="14">
        <v>2</v>
      </c>
      <c r="P124" s="14">
        <v>2</v>
      </c>
      <c r="Q124" s="14">
        <v>2</v>
      </c>
      <c r="R124" s="14">
        <v>2</v>
      </c>
      <c r="S124" s="14">
        <v>1</v>
      </c>
      <c r="T124" s="14">
        <v>1</v>
      </c>
      <c r="U124" s="14">
        <v>1</v>
      </c>
      <c r="V124" s="14">
        <v>1</v>
      </c>
      <c r="W124" s="14">
        <v>2</v>
      </c>
      <c r="X124" s="14">
        <v>100</v>
      </c>
      <c r="Y124" s="14">
        <f>X124-[1]Admission!DA372</f>
        <v>60</v>
      </c>
      <c r="Z124" s="14">
        <v>3</v>
      </c>
      <c r="AA124" s="14">
        <v>1</v>
      </c>
      <c r="AB124" s="14">
        <v>1</v>
      </c>
      <c r="AC124" s="14">
        <v>1</v>
      </c>
      <c r="AD124" s="14">
        <v>1</v>
      </c>
      <c r="AE124" s="14">
        <v>1</v>
      </c>
      <c r="AF124" s="14">
        <v>1</v>
      </c>
      <c r="AG124" s="14">
        <f>SUM(AA124:AF124)</f>
        <v>6</v>
      </c>
      <c r="AH124" s="14">
        <f>AG124-[1]Admission!DO372</f>
        <v>0</v>
      </c>
      <c r="AI124" s="14">
        <v>1</v>
      </c>
      <c r="AJ124" s="14">
        <v>1</v>
      </c>
      <c r="AK124" s="14">
        <v>1</v>
      </c>
      <c r="AL124" s="14">
        <v>1</v>
      </c>
      <c r="AM124" s="14">
        <v>1</v>
      </c>
      <c r="AN124" s="14">
        <v>1</v>
      </c>
      <c r="AO124" s="14">
        <v>1</v>
      </c>
      <c r="AP124" s="14">
        <v>1</v>
      </c>
      <c r="AQ124" s="14">
        <f>SUM(AI124:AP124)</f>
        <v>8</v>
      </c>
      <c r="AR124" s="14">
        <f>AQ124-[1]Admission!EH372</f>
        <v>0</v>
      </c>
      <c r="AS124" s="14">
        <v>0</v>
      </c>
      <c r="AT124" s="14">
        <v>1</v>
      </c>
      <c r="AU124" s="14">
        <f>SUM(AS124:AT124)</f>
        <v>1</v>
      </c>
      <c r="AV124" s="14">
        <f>AU124-[1]Admission!EL372</f>
        <v>-1</v>
      </c>
      <c r="AW124" s="14">
        <v>3</v>
      </c>
      <c r="AX124" s="14">
        <v>3</v>
      </c>
      <c r="AY124" s="14">
        <v>3</v>
      </c>
      <c r="AZ124" s="14">
        <v>3</v>
      </c>
      <c r="BA124" s="14">
        <f>SUM(AW124:AZ124)</f>
        <v>12</v>
      </c>
      <c r="BB124" s="14">
        <f>BA124-[1]Admission!EQ372</f>
        <v>0</v>
      </c>
      <c r="BC124" s="14">
        <v>4</v>
      </c>
      <c r="BD124" s="14">
        <v>4</v>
      </c>
      <c r="BE124" s="14">
        <v>4</v>
      </c>
      <c r="BF124" s="14">
        <f>SUM(BC124:BE124)</f>
        <v>12</v>
      </c>
      <c r="BG124" s="60">
        <v>1</v>
      </c>
      <c r="BH124" s="60">
        <v>1</v>
      </c>
      <c r="BI124" s="60">
        <v>1</v>
      </c>
      <c r="BJ124" s="60">
        <v>1</v>
      </c>
      <c r="BK124" s="60">
        <v>1</v>
      </c>
      <c r="BL124" s="60">
        <v>1</v>
      </c>
      <c r="BM124" s="60">
        <v>1</v>
      </c>
      <c r="BN124" s="60">
        <v>1</v>
      </c>
      <c r="BO124" s="60">
        <v>1</v>
      </c>
      <c r="BP124" s="60">
        <v>1</v>
      </c>
      <c r="BQ124" s="60">
        <v>1</v>
      </c>
      <c r="BR124" s="60">
        <v>1</v>
      </c>
      <c r="BS124" s="60">
        <v>1</v>
      </c>
      <c r="BT124" s="60">
        <v>1</v>
      </c>
      <c r="BU124" s="60">
        <v>1</v>
      </c>
      <c r="BV124" s="60">
        <v>15</v>
      </c>
    </row>
    <row r="125" spans="1:74" s="14" customFormat="1">
      <c r="A125" s="14">
        <v>116</v>
      </c>
      <c r="B125" s="14">
        <v>9</v>
      </c>
      <c r="C125" s="14">
        <v>7.8020833333284827</v>
      </c>
      <c r="D125" s="14">
        <v>0</v>
      </c>
      <c r="E125" s="14">
        <v>2</v>
      </c>
      <c r="F125" s="14">
        <v>3</v>
      </c>
      <c r="G125" s="14">
        <v>0</v>
      </c>
      <c r="H125" s="14">
        <v>0</v>
      </c>
      <c r="I125" s="14">
        <v>0</v>
      </c>
      <c r="J125" s="14">
        <v>0</v>
      </c>
      <c r="K125" s="14">
        <v>4</v>
      </c>
      <c r="L125" s="71">
        <v>5.8000000000000003E-2</v>
      </c>
      <c r="M125" s="14">
        <v>2</v>
      </c>
      <c r="N125" s="14">
        <v>2</v>
      </c>
      <c r="O125" s="14">
        <v>2</v>
      </c>
      <c r="P125" s="14">
        <v>2</v>
      </c>
      <c r="Q125" s="14">
        <v>2</v>
      </c>
      <c r="R125" s="14">
        <v>2</v>
      </c>
      <c r="S125" s="14">
        <v>3</v>
      </c>
      <c r="T125" s="14">
        <v>1</v>
      </c>
      <c r="U125" s="14">
        <v>1</v>
      </c>
      <c r="V125" s="14">
        <v>2</v>
      </c>
      <c r="W125" s="14">
        <v>1</v>
      </c>
      <c r="X125" s="14">
        <v>65</v>
      </c>
      <c r="Y125" s="14">
        <f>X125-[1]Admission!DA40</f>
        <v>-15</v>
      </c>
      <c r="Z125" s="14">
        <v>4</v>
      </c>
      <c r="AA125" s="14">
        <v>1</v>
      </c>
      <c r="AB125" s="14">
        <v>1</v>
      </c>
      <c r="AC125" s="14">
        <v>1</v>
      </c>
      <c r="AD125" s="14">
        <v>1</v>
      </c>
      <c r="AE125" s="14">
        <v>1</v>
      </c>
      <c r="AF125" s="14">
        <v>1</v>
      </c>
      <c r="AG125" s="14">
        <f>SUM(AA125:AF125)</f>
        <v>6</v>
      </c>
      <c r="AH125" s="14">
        <f>AG125-[1]Admission!DO40</f>
        <v>0</v>
      </c>
      <c r="AI125" s="14">
        <v>1</v>
      </c>
      <c r="AJ125" s="14">
        <v>0</v>
      </c>
      <c r="AK125" s="14">
        <v>1</v>
      </c>
      <c r="AL125" s="14">
        <v>0</v>
      </c>
      <c r="AM125" s="14">
        <v>0</v>
      </c>
      <c r="AN125" s="14">
        <v>0</v>
      </c>
      <c r="AO125" s="14">
        <v>0</v>
      </c>
      <c r="AP125" s="14">
        <v>0</v>
      </c>
      <c r="AQ125" s="14">
        <f>SUM(AI125:AP125)</f>
        <v>2</v>
      </c>
      <c r="AR125" s="14">
        <f>AQ125-[1]Admission!EH40</f>
        <v>0</v>
      </c>
      <c r="AS125" s="14">
        <v>0</v>
      </c>
      <c r="AT125" s="14">
        <v>0</v>
      </c>
      <c r="AU125" s="14">
        <f>SUM(AS125:AT125)</f>
        <v>0</v>
      </c>
      <c r="AV125" s="14">
        <f>AU125-[1]Admission!EL40</f>
        <v>0</v>
      </c>
      <c r="AW125" s="14">
        <v>5</v>
      </c>
      <c r="AX125" s="14">
        <v>5</v>
      </c>
      <c r="AY125" s="14">
        <v>5</v>
      </c>
      <c r="AZ125" s="14">
        <v>5</v>
      </c>
      <c r="BA125" s="14">
        <f>SUM(AW125:AZ125)</f>
        <v>20</v>
      </c>
      <c r="BB125" s="14">
        <f>BA125-[1]Admission!EQ40</f>
        <v>0</v>
      </c>
      <c r="BC125" s="14">
        <v>4</v>
      </c>
      <c r="BD125" s="14">
        <v>4</v>
      </c>
      <c r="BE125" s="14">
        <v>4</v>
      </c>
      <c r="BF125" s="14">
        <f>SUM(BC125:BE125)</f>
        <v>12</v>
      </c>
      <c r="BG125" s="60">
        <v>1</v>
      </c>
      <c r="BH125" s="60">
        <v>1</v>
      </c>
      <c r="BI125" s="60">
        <v>1</v>
      </c>
      <c r="BJ125" s="60">
        <v>1</v>
      </c>
      <c r="BK125" s="60">
        <v>1</v>
      </c>
      <c r="BL125" s="60">
        <v>1</v>
      </c>
      <c r="BM125" s="60">
        <v>1</v>
      </c>
      <c r="BN125" s="60">
        <v>1</v>
      </c>
      <c r="BO125" s="60">
        <v>1</v>
      </c>
      <c r="BP125" s="60">
        <v>1</v>
      </c>
      <c r="BQ125" s="60">
        <v>1</v>
      </c>
      <c r="BR125" s="60">
        <v>1</v>
      </c>
      <c r="BS125" s="60">
        <v>1</v>
      </c>
      <c r="BT125" s="60">
        <v>1</v>
      </c>
      <c r="BU125" s="60">
        <v>1</v>
      </c>
      <c r="BV125" s="60">
        <v>15</v>
      </c>
    </row>
    <row r="126" spans="1:74" s="14" customFormat="1">
      <c r="A126" s="14">
        <v>117</v>
      </c>
      <c r="B126" s="14">
        <v>3</v>
      </c>
      <c r="C126" s="14">
        <v>2.0666666666656965</v>
      </c>
      <c r="D126" s="14">
        <v>0</v>
      </c>
      <c r="E126" s="14">
        <v>2</v>
      </c>
      <c r="F126" s="14">
        <v>1</v>
      </c>
      <c r="G126" s="14">
        <v>0</v>
      </c>
      <c r="H126" s="14">
        <v>0</v>
      </c>
      <c r="I126" s="14">
        <v>0</v>
      </c>
      <c r="J126" s="14">
        <v>0</v>
      </c>
      <c r="K126" s="14">
        <v>1</v>
      </c>
      <c r="L126" s="73">
        <v>5.7999999999999996E-2</v>
      </c>
      <c r="M126" s="14">
        <v>2</v>
      </c>
      <c r="N126" s="14">
        <v>2</v>
      </c>
      <c r="O126" s="14">
        <v>2</v>
      </c>
      <c r="P126" s="14">
        <v>2</v>
      </c>
      <c r="Q126" s="14">
        <v>2</v>
      </c>
      <c r="R126" s="14">
        <v>2</v>
      </c>
      <c r="S126" s="14">
        <v>1</v>
      </c>
      <c r="T126" s="14">
        <v>1</v>
      </c>
      <c r="U126" s="14">
        <v>1</v>
      </c>
      <c r="V126" s="14">
        <v>1</v>
      </c>
      <c r="W126" s="14">
        <v>1</v>
      </c>
      <c r="X126" s="14">
        <v>100</v>
      </c>
      <c r="Y126" s="14">
        <f>X126-[1]Admission!DA214</f>
        <v>50</v>
      </c>
      <c r="Z126" s="14">
        <v>3</v>
      </c>
      <c r="AA126" s="14">
        <v>1</v>
      </c>
      <c r="AB126" s="14">
        <v>1</v>
      </c>
      <c r="AC126" s="14">
        <v>1</v>
      </c>
      <c r="AD126" s="14">
        <v>1</v>
      </c>
      <c r="AE126" s="14">
        <v>1</v>
      </c>
      <c r="AF126" s="14">
        <v>1</v>
      </c>
      <c r="AG126" s="14">
        <f>SUM(AA126:AF126)</f>
        <v>6</v>
      </c>
      <c r="AH126" s="14">
        <f>AG126-[1]Admission!DO214</f>
        <v>0</v>
      </c>
      <c r="AI126" s="14">
        <v>1</v>
      </c>
      <c r="AJ126" s="14">
        <v>1</v>
      </c>
      <c r="AK126" s="14">
        <v>1</v>
      </c>
      <c r="AL126" s="14">
        <v>0</v>
      </c>
      <c r="AM126" s="14">
        <v>0</v>
      </c>
      <c r="AN126" s="14">
        <v>0</v>
      </c>
      <c r="AO126" s="14">
        <v>1</v>
      </c>
      <c r="AP126" s="14">
        <v>1</v>
      </c>
      <c r="AQ126" s="14">
        <f>SUM(AI126:AP126)</f>
        <v>5</v>
      </c>
      <c r="AR126" s="14">
        <f>AQ126-[1]Admission!EH214</f>
        <v>0</v>
      </c>
      <c r="AS126" s="14">
        <v>0</v>
      </c>
      <c r="AT126" s="14">
        <v>0</v>
      </c>
      <c r="AU126" s="14">
        <f>SUM(AS126:AT126)</f>
        <v>0</v>
      </c>
      <c r="AV126" s="14">
        <f>AU126-[1]Admission!EL214</f>
        <v>0</v>
      </c>
      <c r="AW126" s="14">
        <v>5</v>
      </c>
      <c r="AX126" s="14">
        <v>5</v>
      </c>
      <c r="AY126" s="14">
        <v>5</v>
      </c>
      <c r="AZ126" s="14">
        <v>5</v>
      </c>
      <c r="BA126" s="14">
        <f>SUM(AW126:AZ126)</f>
        <v>20</v>
      </c>
      <c r="BB126" s="14">
        <f>BA126-[1]Admission!EQ214</f>
        <v>0</v>
      </c>
      <c r="BC126" s="14">
        <v>4</v>
      </c>
      <c r="BD126" s="14">
        <v>4</v>
      </c>
      <c r="BE126" s="14">
        <v>4</v>
      </c>
      <c r="BF126" s="14">
        <f>SUM(BC126:BE126)</f>
        <v>12</v>
      </c>
      <c r="BG126" s="60">
        <v>1</v>
      </c>
      <c r="BH126" s="60">
        <v>1</v>
      </c>
      <c r="BI126" s="60">
        <v>1</v>
      </c>
      <c r="BJ126" s="60">
        <v>1</v>
      </c>
      <c r="BK126" s="60">
        <v>1</v>
      </c>
      <c r="BL126" s="60">
        <v>1</v>
      </c>
      <c r="BM126" s="60">
        <v>1</v>
      </c>
      <c r="BN126" s="60">
        <v>1</v>
      </c>
      <c r="BO126" s="60">
        <v>1</v>
      </c>
      <c r="BP126" s="60">
        <v>1</v>
      </c>
      <c r="BQ126" s="60">
        <v>1</v>
      </c>
      <c r="BR126" s="60">
        <v>1</v>
      </c>
      <c r="BS126" s="60">
        <v>1</v>
      </c>
      <c r="BT126" s="60">
        <v>1</v>
      </c>
      <c r="BU126" s="60">
        <v>1</v>
      </c>
      <c r="BV126" s="60">
        <v>15</v>
      </c>
    </row>
    <row r="127" spans="1:74" s="14" customFormat="1">
      <c r="A127" s="14">
        <v>118</v>
      </c>
      <c r="B127" s="14">
        <v>3</v>
      </c>
      <c r="C127" s="14">
        <v>2.5930555555532919</v>
      </c>
      <c r="D127" s="14">
        <v>0</v>
      </c>
      <c r="E127" s="14">
        <v>6</v>
      </c>
      <c r="F127" s="14">
        <v>1</v>
      </c>
      <c r="G127" s="14">
        <v>2</v>
      </c>
      <c r="H127" s="14">
        <v>0</v>
      </c>
      <c r="I127" s="14">
        <v>0</v>
      </c>
      <c r="J127" s="14">
        <v>1</v>
      </c>
      <c r="K127" s="14">
        <v>1</v>
      </c>
      <c r="L127" s="14">
        <v>5.8</v>
      </c>
      <c r="M127" s="14">
        <v>2</v>
      </c>
      <c r="N127" s="14">
        <v>2</v>
      </c>
      <c r="O127" s="14">
        <v>2</v>
      </c>
      <c r="P127" s="14">
        <v>2</v>
      </c>
      <c r="Q127" s="14">
        <v>2</v>
      </c>
      <c r="R127" s="14">
        <v>2</v>
      </c>
      <c r="S127" s="14">
        <v>2</v>
      </c>
      <c r="T127" s="14">
        <v>2</v>
      </c>
      <c r="U127" s="14">
        <v>5</v>
      </c>
      <c r="V127" s="14">
        <v>2</v>
      </c>
      <c r="W127" s="14">
        <v>3</v>
      </c>
      <c r="X127" s="14">
        <v>40</v>
      </c>
      <c r="Y127" s="14">
        <f>X127-[1]Admission!DA72</f>
        <v>0</v>
      </c>
      <c r="Z127" s="14">
        <v>4</v>
      </c>
      <c r="AA127" s="14">
        <v>1</v>
      </c>
      <c r="AB127" s="14">
        <v>0</v>
      </c>
      <c r="AC127" s="14">
        <v>0</v>
      </c>
      <c r="AD127" s="14">
        <v>1</v>
      </c>
      <c r="AE127" s="14">
        <v>1</v>
      </c>
      <c r="AF127" s="14">
        <v>1</v>
      </c>
      <c r="AG127" s="14">
        <f>SUM(AA127:AF127)</f>
        <v>4</v>
      </c>
      <c r="AH127" s="14">
        <f>AG127-[1]Admission!DO72</f>
        <v>-2</v>
      </c>
      <c r="AI127" s="14">
        <v>1</v>
      </c>
      <c r="AJ127" s="14">
        <v>0</v>
      </c>
      <c r="AK127" s="14">
        <v>0</v>
      </c>
      <c r="AL127" s="14">
        <v>0</v>
      </c>
      <c r="AM127" s="14">
        <v>0</v>
      </c>
      <c r="AN127" s="14">
        <v>1</v>
      </c>
      <c r="AO127" s="14">
        <v>0</v>
      </c>
      <c r="AP127" s="14">
        <v>1</v>
      </c>
      <c r="AQ127" s="14">
        <f>SUM(AI127:AP127)</f>
        <v>3</v>
      </c>
      <c r="AR127" s="14">
        <f>AQ127-[1]Admission!EH72</f>
        <v>-3</v>
      </c>
      <c r="AS127" s="14">
        <v>1</v>
      </c>
      <c r="AT127" s="14">
        <v>2</v>
      </c>
      <c r="AU127" s="14">
        <f>SUM(AS127:AT127)</f>
        <v>3</v>
      </c>
      <c r="AV127" s="14">
        <f>AU127-[1]Admission!EL72</f>
        <v>-3</v>
      </c>
      <c r="AW127" s="14">
        <v>4</v>
      </c>
      <c r="AX127" s="14">
        <v>2</v>
      </c>
      <c r="AY127" s="14">
        <v>4</v>
      </c>
      <c r="AZ127" s="14">
        <v>4</v>
      </c>
      <c r="BA127" s="14">
        <f>SUM(AW127:AZ127)</f>
        <v>14</v>
      </c>
      <c r="BB127" s="14">
        <f>BA127-[1]Admission!EQ72</f>
        <v>-1</v>
      </c>
      <c r="BG127" s="60"/>
      <c r="BH127" s="60"/>
      <c r="BI127" s="60"/>
      <c r="BJ127" s="60"/>
      <c r="BK127" s="60"/>
      <c r="BL127" s="60"/>
      <c r="BM127" s="60"/>
      <c r="BN127" s="60"/>
      <c r="BO127" s="60"/>
      <c r="BP127" s="60"/>
      <c r="BQ127" s="60"/>
      <c r="BR127" s="60"/>
      <c r="BS127" s="60"/>
      <c r="BT127" s="60"/>
      <c r="BU127" s="60"/>
      <c r="BV127" s="60"/>
    </row>
    <row r="128" spans="1:74" s="14" customFormat="1">
      <c r="A128" s="14">
        <v>119</v>
      </c>
      <c r="B128" s="14">
        <v>5</v>
      </c>
      <c r="C128" s="14">
        <v>3.7638888888832298</v>
      </c>
      <c r="D128" s="14">
        <v>0</v>
      </c>
      <c r="E128" s="14">
        <v>3</v>
      </c>
      <c r="F128" s="14">
        <v>3</v>
      </c>
      <c r="G128" s="14">
        <v>0</v>
      </c>
      <c r="H128" s="14">
        <v>0</v>
      </c>
      <c r="I128" s="14">
        <v>0</v>
      </c>
      <c r="J128" s="14">
        <v>0</v>
      </c>
      <c r="K128" s="14">
        <v>5</v>
      </c>
      <c r="L128" s="73">
        <v>0.11899999999999999</v>
      </c>
      <c r="M128" s="14">
        <v>2</v>
      </c>
      <c r="N128" s="14">
        <v>2</v>
      </c>
      <c r="O128" s="14">
        <v>2</v>
      </c>
      <c r="P128" s="14">
        <v>2</v>
      </c>
      <c r="Q128" s="14">
        <v>2</v>
      </c>
      <c r="R128" s="14">
        <v>2</v>
      </c>
      <c r="BG128" s="60"/>
      <c r="BH128" s="60"/>
      <c r="BI128" s="60"/>
      <c r="BJ128" s="60"/>
      <c r="BK128" s="60"/>
      <c r="BL128" s="60"/>
      <c r="BM128" s="60"/>
      <c r="BN128" s="60"/>
      <c r="BO128" s="60"/>
      <c r="BP128" s="60"/>
      <c r="BQ128" s="60"/>
      <c r="BR128" s="60"/>
      <c r="BS128" s="60"/>
      <c r="BT128" s="60"/>
      <c r="BU128" s="60"/>
      <c r="BV128" s="60"/>
    </row>
    <row r="129" spans="1:74" s="14" customFormat="1">
      <c r="A129" s="14">
        <v>120</v>
      </c>
      <c r="B129" s="14">
        <v>2</v>
      </c>
      <c r="C129" s="14">
        <v>0.71180555555474712</v>
      </c>
      <c r="D129" s="14">
        <v>0</v>
      </c>
      <c r="E129" s="14">
        <v>7</v>
      </c>
      <c r="F129" s="14">
        <v>1</v>
      </c>
      <c r="G129" s="14">
        <v>2</v>
      </c>
      <c r="H129" s="14">
        <v>0</v>
      </c>
      <c r="I129" s="14">
        <v>0</v>
      </c>
      <c r="J129" s="14">
        <v>0</v>
      </c>
      <c r="K129" s="14">
        <v>1</v>
      </c>
      <c r="L129" s="71">
        <v>5.8000000000000003E-2</v>
      </c>
      <c r="M129" s="14">
        <v>2</v>
      </c>
      <c r="N129" s="14">
        <v>2</v>
      </c>
      <c r="O129" s="14">
        <v>2</v>
      </c>
      <c r="P129" s="14">
        <v>2</v>
      </c>
      <c r="Q129" s="14">
        <v>2</v>
      </c>
      <c r="R129" s="14">
        <v>2</v>
      </c>
      <c r="BG129" s="60"/>
      <c r="BH129" s="60"/>
      <c r="BI129" s="60"/>
      <c r="BJ129" s="60"/>
      <c r="BK129" s="60"/>
      <c r="BL129" s="60"/>
      <c r="BM129" s="60"/>
      <c r="BN129" s="60"/>
      <c r="BO129" s="60"/>
      <c r="BP129" s="60"/>
      <c r="BQ129" s="60"/>
      <c r="BR129" s="60"/>
      <c r="BS129" s="60"/>
      <c r="BT129" s="60"/>
      <c r="BU129" s="60"/>
      <c r="BV129" s="60"/>
    </row>
    <row r="130" spans="1:74" s="14" customFormat="1">
      <c r="A130" s="14">
        <v>121</v>
      </c>
      <c r="B130" s="14">
        <v>3</v>
      </c>
      <c r="C130" s="14">
        <v>1.7958333333299379</v>
      </c>
      <c r="D130" s="14">
        <v>0</v>
      </c>
      <c r="E130" s="14">
        <v>1</v>
      </c>
      <c r="F130" s="14">
        <v>1</v>
      </c>
      <c r="G130" s="14">
        <v>0</v>
      </c>
      <c r="H130" s="14">
        <v>0</v>
      </c>
      <c r="I130" s="14">
        <v>0</v>
      </c>
      <c r="J130" s="14">
        <v>0</v>
      </c>
      <c r="K130" s="14">
        <v>2</v>
      </c>
      <c r="L130" s="71">
        <v>5.8000000000000003E-2</v>
      </c>
      <c r="M130" s="14">
        <v>2</v>
      </c>
      <c r="N130" s="14">
        <v>2</v>
      </c>
      <c r="O130" s="14">
        <v>2</v>
      </c>
      <c r="P130" s="14">
        <v>2</v>
      </c>
      <c r="Q130" s="14">
        <v>2</v>
      </c>
      <c r="R130" s="14">
        <v>2</v>
      </c>
      <c r="S130" s="14">
        <v>1</v>
      </c>
      <c r="T130" s="14">
        <v>1</v>
      </c>
      <c r="U130" s="14">
        <v>1</v>
      </c>
      <c r="V130" s="14">
        <v>2</v>
      </c>
      <c r="W130" s="14">
        <v>1</v>
      </c>
      <c r="X130" s="14">
        <v>90</v>
      </c>
      <c r="Y130" s="14">
        <f>X130-[1]Admission!DA52</f>
        <v>25</v>
      </c>
      <c r="Z130" s="14">
        <v>2</v>
      </c>
      <c r="AA130" s="14">
        <v>1</v>
      </c>
      <c r="AB130" s="14">
        <v>1</v>
      </c>
      <c r="AC130" s="14">
        <v>1</v>
      </c>
      <c r="AD130" s="14">
        <v>1</v>
      </c>
      <c r="AE130" s="14">
        <v>1</v>
      </c>
      <c r="AF130" s="14">
        <v>1</v>
      </c>
      <c r="AG130" s="14">
        <f t="shared" ref="AG130:AG138" si="30">SUM(AA130:AF130)</f>
        <v>6</v>
      </c>
      <c r="AH130" s="14">
        <f>AG130-[1]Admission!DO52</f>
        <v>0</v>
      </c>
      <c r="AI130" s="14">
        <v>1</v>
      </c>
      <c r="AJ130" s="14">
        <v>1</v>
      </c>
      <c r="AK130" s="14">
        <v>1</v>
      </c>
      <c r="AL130" s="14">
        <v>1</v>
      </c>
      <c r="AM130" s="14">
        <v>1</v>
      </c>
      <c r="AN130" s="14">
        <v>1</v>
      </c>
      <c r="AO130" s="14">
        <v>1</v>
      </c>
      <c r="AP130" s="14">
        <v>1</v>
      </c>
      <c r="AQ130" s="14">
        <f t="shared" ref="AQ130:AQ138" si="31">SUM(AI130:AP130)</f>
        <v>8</v>
      </c>
      <c r="AR130" s="14">
        <f>AQ130-[1]Admission!EH52</f>
        <v>6</v>
      </c>
      <c r="AS130" s="14">
        <v>0</v>
      </c>
      <c r="AT130" s="14">
        <v>0</v>
      </c>
      <c r="AU130" s="14">
        <f t="shared" ref="AU130:AU138" si="32">SUM(AS130:AT130)</f>
        <v>0</v>
      </c>
      <c r="AV130" s="14">
        <f>AU130-[1]Admission!EL52</f>
        <v>0</v>
      </c>
      <c r="AW130" s="14">
        <v>5</v>
      </c>
      <c r="AX130" s="14">
        <v>5</v>
      </c>
      <c r="AY130" s="14">
        <v>5</v>
      </c>
      <c r="AZ130" s="14">
        <v>5</v>
      </c>
      <c r="BA130" s="14">
        <f>SUM(AW130:AZ130)</f>
        <v>20</v>
      </c>
      <c r="BB130" s="14">
        <f>BA130-[1]Admission!EQ52</f>
        <v>0</v>
      </c>
      <c r="BC130" s="14">
        <v>4</v>
      </c>
      <c r="BD130" s="14">
        <v>4</v>
      </c>
      <c r="BE130" s="14">
        <v>4</v>
      </c>
      <c r="BF130" s="14">
        <f t="shared" ref="BF130:BF136" si="33">SUM(BC130:BE130)</f>
        <v>12</v>
      </c>
      <c r="BG130" s="60">
        <v>1</v>
      </c>
      <c r="BH130" s="60">
        <v>1</v>
      </c>
      <c r="BI130" s="60">
        <v>1</v>
      </c>
      <c r="BJ130" s="60">
        <v>1</v>
      </c>
      <c r="BK130" s="60">
        <v>1</v>
      </c>
      <c r="BL130" s="60">
        <v>1</v>
      </c>
      <c r="BM130" s="60">
        <v>1</v>
      </c>
      <c r="BN130" s="60">
        <v>1</v>
      </c>
      <c r="BO130" s="60">
        <v>1</v>
      </c>
      <c r="BP130" s="60">
        <v>1</v>
      </c>
      <c r="BQ130" s="60">
        <v>1</v>
      </c>
      <c r="BR130" s="60">
        <v>1</v>
      </c>
      <c r="BS130" s="60">
        <v>1</v>
      </c>
      <c r="BT130" s="60">
        <v>1</v>
      </c>
      <c r="BU130" s="60">
        <v>1</v>
      </c>
      <c r="BV130" s="60">
        <v>15</v>
      </c>
    </row>
    <row r="131" spans="1:74" s="14" customFormat="1">
      <c r="A131" s="14">
        <v>122</v>
      </c>
      <c r="B131" s="14">
        <v>4</v>
      </c>
      <c r="C131" s="14">
        <v>2.8534722222248092</v>
      </c>
      <c r="D131" s="14">
        <v>1</v>
      </c>
      <c r="E131" s="14">
        <v>5</v>
      </c>
      <c r="F131" s="14">
        <v>1</v>
      </c>
      <c r="G131" s="14">
        <v>0</v>
      </c>
      <c r="H131" s="14">
        <v>0</v>
      </c>
      <c r="I131" s="14">
        <v>0</v>
      </c>
      <c r="J131" s="14">
        <v>1</v>
      </c>
      <c r="K131" s="14">
        <v>2</v>
      </c>
      <c r="L131" s="71">
        <v>5.7999999999999996E-2</v>
      </c>
      <c r="M131" s="14">
        <v>2</v>
      </c>
      <c r="N131" s="14">
        <v>1</v>
      </c>
      <c r="O131" s="14">
        <v>1</v>
      </c>
      <c r="P131" s="14">
        <v>2</v>
      </c>
      <c r="Q131" s="14">
        <v>1</v>
      </c>
      <c r="R131" s="14">
        <v>2</v>
      </c>
      <c r="S131" s="14">
        <v>1</v>
      </c>
      <c r="T131" s="14">
        <v>1</v>
      </c>
      <c r="U131" s="14">
        <v>1</v>
      </c>
      <c r="V131" s="14">
        <v>1</v>
      </c>
      <c r="W131" s="14">
        <v>1</v>
      </c>
      <c r="X131" s="14">
        <v>95</v>
      </c>
      <c r="Y131" s="14">
        <f>X131-[1]Admission!DA33</f>
        <v>35</v>
      </c>
      <c r="Z131" s="14">
        <v>1</v>
      </c>
      <c r="AA131" s="14">
        <v>1</v>
      </c>
      <c r="AB131" s="14">
        <v>1</v>
      </c>
      <c r="AC131" s="14">
        <v>1</v>
      </c>
      <c r="AD131" s="14">
        <v>1</v>
      </c>
      <c r="AE131" s="14">
        <v>1</v>
      </c>
      <c r="AF131" s="14">
        <v>1</v>
      </c>
      <c r="AG131" s="14">
        <f t="shared" si="30"/>
        <v>6</v>
      </c>
      <c r="AH131" s="14">
        <f>AG131-[1]Admission!DO33</f>
        <v>0</v>
      </c>
      <c r="AI131" s="14">
        <v>0</v>
      </c>
      <c r="AJ131" s="14">
        <v>0</v>
      </c>
      <c r="AK131" s="14">
        <v>0</v>
      </c>
      <c r="AL131" s="14">
        <v>0</v>
      </c>
      <c r="AM131" s="14">
        <v>0</v>
      </c>
      <c r="AN131" s="14">
        <v>0</v>
      </c>
      <c r="AO131" s="14">
        <v>0</v>
      </c>
      <c r="AP131" s="14">
        <v>1</v>
      </c>
      <c r="AQ131" s="14">
        <f t="shared" si="31"/>
        <v>1</v>
      </c>
      <c r="AR131" s="14">
        <f>AQ131-[1]Admission!EH33</f>
        <v>0</v>
      </c>
      <c r="AS131" s="14">
        <v>0</v>
      </c>
      <c r="AT131" s="14">
        <v>0</v>
      </c>
      <c r="AU131" s="14">
        <f t="shared" si="32"/>
        <v>0</v>
      </c>
      <c r="AV131" s="14">
        <f>AU131-[1]Admission!EL33</f>
        <v>-3</v>
      </c>
      <c r="AW131" s="14">
        <v>5</v>
      </c>
      <c r="AX131" s="14">
        <v>5</v>
      </c>
      <c r="AY131" s="14">
        <v>5</v>
      </c>
      <c r="AZ131" s="14">
        <v>5</v>
      </c>
      <c r="BA131" s="14">
        <f>SUM(AW131:AZ131)</f>
        <v>20</v>
      </c>
      <c r="BB131" s="14">
        <f>BA131-[1]Admission!EQ33</f>
        <v>0</v>
      </c>
      <c r="BC131" s="14">
        <v>3</v>
      </c>
      <c r="BD131" s="14">
        <v>3</v>
      </c>
      <c r="BE131" s="14">
        <v>3</v>
      </c>
      <c r="BF131" s="14">
        <f t="shared" si="33"/>
        <v>9</v>
      </c>
      <c r="BG131" s="60">
        <v>1</v>
      </c>
      <c r="BH131" s="60">
        <v>1</v>
      </c>
      <c r="BI131" s="60">
        <v>1</v>
      </c>
      <c r="BJ131" s="60">
        <v>1</v>
      </c>
      <c r="BK131" s="60">
        <v>0</v>
      </c>
      <c r="BL131" s="60">
        <v>0</v>
      </c>
      <c r="BM131" s="60">
        <v>1</v>
      </c>
      <c r="BN131" s="60">
        <v>1</v>
      </c>
      <c r="BO131" s="60">
        <v>0</v>
      </c>
      <c r="BP131" s="60">
        <v>0</v>
      </c>
      <c r="BQ131" s="60">
        <v>1</v>
      </c>
      <c r="BR131" s="60">
        <v>1</v>
      </c>
      <c r="BS131" s="60">
        <v>1</v>
      </c>
      <c r="BT131" s="60">
        <v>1</v>
      </c>
      <c r="BU131" s="60">
        <v>1</v>
      </c>
      <c r="BV131" s="60">
        <v>11</v>
      </c>
    </row>
    <row r="132" spans="1:74" s="14" customFormat="1">
      <c r="A132" s="14">
        <v>123</v>
      </c>
      <c r="B132" s="14">
        <v>4</v>
      </c>
      <c r="C132" s="14">
        <v>3.0138888888832298</v>
      </c>
      <c r="D132" s="14">
        <v>1</v>
      </c>
      <c r="E132" s="14">
        <v>1</v>
      </c>
      <c r="F132" s="14">
        <v>1</v>
      </c>
      <c r="G132" s="14">
        <v>0</v>
      </c>
      <c r="H132" s="14">
        <v>0</v>
      </c>
      <c r="I132" s="14">
        <v>0</v>
      </c>
      <c r="J132" s="14">
        <v>0</v>
      </c>
      <c r="K132" s="14">
        <v>3</v>
      </c>
      <c r="L132" s="73">
        <v>5.8000000000000003E-2</v>
      </c>
      <c r="M132" s="14">
        <v>2</v>
      </c>
      <c r="N132" s="14">
        <v>2</v>
      </c>
      <c r="O132" s="14">
        <v>2</v>
      </c>
      <c r="P132" s="14">
        <v>2</v>
      </c>
      <c r="Q132" s="14">
        <v>2</v>
      </c>
      <c r="R132" s="14">
        <v>2</v>
      </c>
      <c r="S132" s="14">
        <v>1</v>
      </c>
      <c r="T132" s="14">
        <v>1</v>
      </c>
      <c r="U132" s="14">
        <v>2</v>
      </c>
      <c r="V132" s="14">
        <v>1</v>
      </c>
      <c r="W132" s="14">
        <v>1</v>
      </c>
      <c r="X132" s="14">
        <v>70</v>
      </c>
      <c r="Y132" s="14">
        <f>X132-[1]Admission!DA293</f>
        <v>62</v>
      </c>
      <c r="Z132" s="14">
        <v>5</v>
      </c>
      <c r="AA132" s="14">
        <v>1</v>
      </c>
      <c r="AB132" s="14">
        <v>0</v>
      </c>
      <c r="AC132" s="14">
        <v>1</v>
      </c>
      <c r="AD132" s="14">
        <v>1</v>
      </c>
      <c r="AE132" s="14">
        <v>1</v>
      </c>
      <c r="AF132" s="14">
        <v>1</v>
      </c>
      <c r="AG132" s="14">
        <f t="shared" si="30"/>
        <v>5</v>
      </c>
      <c r="AH132" s="14">
        <f>AG132-[1]Admission!DO293</f>
        <v>0</v>
      </c>
      <c r="AI132" s="14">
        <v>1</v>
      </c>
      <c r="AJ132" s="14">
        <v>1</v>
      </c>
      <c r="AK132" s="14">
        <v>0</v>
      </c>
      <c r="AL132" s="14">
        <v>0</v>
      </c>
      <c r="AM132" s="14">
        <v>0</v>
      </c>
      <c r="AN132" s="14">
        <v>0</v>
      </c>
      <c r="AO132" s="14">
        <v>0</v>
      </c>
      <c r="AP132" s="14">
        <v>0</v>
      </c>
      <c r="AQ132" s="14">
        <f t="shared" si="31"/>
        <v>2</v>
      </c>
      <c r="AR132" s="14">
        <f>AQ132-[1]Admission!EH293</f>
        <v>0</v>
      </c>
      <c r="AS132" s="14">
        <v>1</v>
      </c>
      <c r="AT132" s="14">
        <v>1</v>
      </c>
      <c r="AU132" s="14">
        <f t="shared" si="32"/>
        <v>2</v>
      </c>
      <c r="AV132" s="14">
        <f>AU132-[1]Admission!EL293</f>
        <v>0</v>
      </c>
      <c r="AW132" s="14">
        <v>5</v>
      </c>
      <c r="AX132" s="14">
        <v>5</v>
      </c>
      <c r="AY132" s="14">
        <v>5</v>
      </c>
      <c r="AZ132" s="14">
        <v>5</v>
      </c>
      <c r="BA132" s="14">
        <f>SUM(AW132:AZ132)</f>
        <v>20</v>
      </c>
      <c r="BB132" s="14">
        <f>BA132-[1]Admission!EQ293</f>
        <v>0</v>
      </c>
      <c r="BC132" s="14">
        <v>4</v>
      </c>
      <c r="BD132" s="14">
        <v>4</v>
      </c>
      <c r="BE132" s="14">
        <v>4</v>
      </c>
      <c r="BF132" s="14">
        <f t="shared" si="33"/>
        <v>12</v>
      </c>
      <c r="BG132" s="60">
        <v>1</v>
      </c>
      <c r="BH132" s="60">
        <v>1</v>
      </c>
      <c r="BI132" s="60">
        <v>1</v>
      </c>
      <c r="BJ132" s="60">
        <v>1</v>
      </c>
      <c r="BK132" s="60">
        <v>1</v>
      </c>
      <c r="BL132" s="60">
        <v>1</v>
      </c>
      <c r="BM132" s="60">
        <v>1</v>
      </c>
      <c r="BN132" s="60">
        <v>1</v>
      </c>
      <c r="BO132" s="60">
        <v>1</v>
      </c>
      <c r="BP132" s="60">
        <v>1</v>
      </c>
      <c r="BQ132" s="60">
        <v>1</v>
      </c>
      <c r="BR132" s="60">
        <v>1</v>
      </c>
      <c r="BS132" s="60">
        <v>1</v>
      </c>
      <c r="BT132" s="60">
        <v>1</v>
      </c>
      <c r="BU132" s="60">
        <v>1</v>
      </c>
      <c r="BV132" s="60">
        <v>15</v>
      </c>
    </row>
    <row r="133" spans="1:74" s="14" customFormat="1">
      <c r="A133" s="14">
        <v>124</v>
      </c>
      <c r="B133" s="14">
        <v>3</v>
      </c>
      <c r="C133" s="14">
        <v>1.7784722222204437</v>
      </c>
      <c r="D133" s="14">
        <v>0</v>
      </c>
      <c r="E133" s="14">
        <v>8</v>
      </c>
      <c r="F133" s="14">
        <v>1</v>
      </c>
      <c r="G133" s="14">
        <v>0</v>
      </c>
      <c r="H133" s="14">
        <v>0</v>
      </c>
      <c r="I133" s="14">
        <v>0</v>
      </c>
      <c r="J133" s="14">
        <v>0</v>
      </c>
      <c r="K133" s="14">
        <v>2</v>
      </c>
      <c r="L133" s="73">
        <v>5.8000000000000003E-2</v>
      </c>
      <c r="M133" s="14">
        <v>2</v>
      </c>
      <c r="N133" s="14">
        <v>2</v>
      </c>
      <c r="O133" s="14">
        <v>2</v>
      </c>
      <c r="P133" s="14">
        <v>2</v>
      </c>
      <c r="Q133" s="14">
        <v>2</v>
      </c>
      <c r="R133" s="14">
        <v>2</v>
      </c>
      <c r="S133" s="14">
        <v>1</v>
      </c>
      <c r="T133" s="14">
        <v>1</v>
      </c>
      <c r="U133" s="14">
        <v>1</v>
      </c>
      <c r="V133" s="14">
        <v>1</v>
      </c>
      <c r="W133" s="14">
        <v>1</v>
      </c>
      <c r="X133" s="14">
        <v>100</v>
      </c>
      <c r="Y133" s="14">
        <f>X133-[1]Admission!DA215</f>
        <v>25</v>
      </c>
      <c r="Z133" s="14">
        <v>4</v>
      </c>
      <c r="AA133" s="14">
        <v>0</v>
      </c>
      <c r="AB133" s="14">
        <v>1</v>
      </c>
      <c r="AC133" s="14">
        <v>1</v>
      </c>
      <c r="AD133" s="14">
        <v>1</v>
      </c>
      <c r="AE133" s="14">
        <v>1</v>
      </c>
      <c r="AF133" s="14">
        <v>1</v>
      </c>
      <c r="AG133" s="14">
        <f t="shared" si="30"/>
        <v>5</v>
      </c>
      <c r="AH133" s="14">
        <f>AG133-[1]Admission!DO215</f>
        <v>0</v>
      </c>
      <c r="AI133" s="14">
        <v>1</v>
      </c>
      <c r="AJ133" s="14">
        <v>1</v>
      </c>
      <c r="AK133" s="14">
        <v>0</v>
      </c>
      <c r="AL133" s="14">
        <v>1</v>
      </c>
      <c r="AM133" s="14">
        <v>1</v>
      </c>
      <c r="AN133" s="14">
        <v>0</v>
      </c>
      <c r="AO133" s="14">
        <v>1</v>
      </c>
      <c r="AP133" s="14">
        <v>1</v>
      </c>
      <c r="AQ133" s="14">
        <f t="shared" si="31"/>
        <v>6</v>
      </c>
      <c r="AR133" s="14">
        <f>AQ133-[1]Admission!EH215</f>
        <v>0</v>
      </c>
      <c r="AS133" s="14">
        <v>0</v>
      </c>
      <c r="AT133" s="14">
        <v>0</v>
      </c>
      <c r="AU133" s="14">
        <f t="shared" si="32"/>
        <v>0</v>
      </c>
      <c r="AV133" s="14">
        <f>AU133-[1]Admission!EL215</f>
        <v>0</v>
      </c>
      <c r="AW133" s="14">
        <v>5</v>
      </c>
      <c r="AX133" s="14">
        <v>5</v>
      </c>
      <c r="AY133" s="14">
        <v>5</v>
      </c>
      <c r="AZ133" s="14">
        <v>5</v>
      </c>
      <c r="BA133" s="14">
        <f>SUM(AW133:AZ133)</f>
        <v>20</v>
      </c>
      <c r="BB133" s="14">
        <f>BA133-[1]Admission!EQ215</f>
        <v>0</v>
      </c>
      <c r="BC133" s="14">
        <v>4</v>
      </c>
      <c r="BD133" s="14">
        <v>4</v>
      </c>
      <c r="BE133" s="14">
        <v>4</v>
      </c>
      <c r="BF133" s="14">
        <f t="shared" si="33"/>
        <v>12</v>
      </c>
      <c r="BG133" s="60">
        <v>1</v>
      </c>
      <c r="BH133" s="60">
        <v>1</v>
      </c>
      <c r="BI133" s="60">
        <v>1</v>
      </c>
      <c r="BJ133" s="60">
        <v>1</v>
      </c>
      <c r="BK133" s="60">
        <v>1</v>
      </c>
      <c r="BL133" s="60">
        <v>1</v>
      </c>
      <c r="BM133" s="60">
        <v>1</v>
      </c>
      <c r="BN133" s="60">
        <v>1</v>
      </c>
      <c r="BO133" s="60">
        <v>1</v>
      </c>
      <c r="BP133" s="60">
        <v>1</v>
      </c>
      <c r="BQ133" s="60">
        <v>1</v>
      </c>
      <c r="BR133" s="60">
        <v>1</v>
      </c>
      <c r="BS133" s="60">
        <v>1</v>
      </c>
      <c r="BT133" s="60">
        <v>1</v>
      </c>
      <c r="BU133" s="60">
        <v>1</v>
      </c>
      <c r="BV133" s="60">
        <v>15</v>
      </c>
    </row>
    <row r="134" spans="1:74" s="14" customFormat="1">
      <c r="A134" s="14">
        <v>125</v>
      </c>
      <c r="B134" s="14">
        <v>8</v>
      </c>
      <c r="C134" s="14">
        <v>6.9590277777824667</v>
      </c>
      <c r="D134" s="14">
        <v>0</v>
      </c>
      <c r="E134" s="14">
        <v>5</v>
      </c>
      <c r="F134" s="14">
        <v>1</v>
      </c>
      <c r="G134" s="14">
        <v>0</v>
      </c>
      <c r="H134" s="14">
        <v>0</v>
      </c>
      <c r="I134" s="14">
        <v>0</v>
      </c>
      <c r="J134" s="14">
        <v>0</v>
      </c>
      <c r="K134" s="14">
        <v>3</v>
      </c>
      <c r="L134" s="73">
        <v>5.8000000000000003E-2</v>
      </c>
      <c r="M134" s="14">
        <v>1</v>
      </c>
      <c r="N134" s="14">
        <v>1</v>
      </c>
      <c r="O134" s="14">
        <v>1</v>
      </c>
      <c r="P134" s="14">
        <v>0</v>
      </c>
      <c r="Q134" s="14">
        <v>1</v>
      </c>
      <c r="R134" s="14">
        <v>2</v>
      </c>
      <c r="S134" s="14">
        <v>1</v>
      </c>
      <c r="T134" s="14">
        <v>1</v>
      </c>
      <c r="U134" s="14">
        <v>1</v>
      </c>
      <c r="V134" s="14">
        <v>1</v>
      </c>
      <c r="W134" s="14">
        <v>1</v>
      </c>
      <c r="X134" s="14">
        <v>90</v>
      </c>
      <c r="Y134" s="14">
        <f>X134-[1]Admission!DA519</f>
        <v>90</v>
      </c>
      <c r="Z134" s="14">
        <v>1</v>
      </c>
      <c r="AA134" s="14">
        <v>1</v>
      </c>
      <c r="AB134" s="14">
        <v>1</v>
      </c>
      <c r="AC134" s="14">
        <v>1</v>
      </c>
      <c r="AD134" s="14">
        <v>1</v>
      </c>
      <c r="AE134" s="14">
        <v>1</v>
      </c>
      <c r="AF134" s="14">
        <v>1</v>
      </c>
      <c r="AG134" s="14">
        <f t="shared" si="30"/>
        <v>6</v>
      </c>
      <c r="AH134" s="14">
        <f>AG134-[1]Admission!DO519</f>
        <v>6</v>
      </c>
      <c r="AI134" s="14">
        <v>1</v>
      </c>
      <c r="AJ134" s="14">
        <v>1</v>
      </c>
      <c r="AK134" s="14">
        <v>1</v>
      </c>
      <c r="AL134" s="14">
        <v>1</v>
      </c>
      <c r="AM134" s="14">
        <v>0</v>
      </c>
      <c r="AN134" s="14">
        <v>0</v>
      </c>
      <c r="AO134" s="14">
        <v>1</v>
      </c>
      <c r="AP134" s="14">
        <v>1</v>
      </c>
      <c r="AQ134" s="14">
        <f t="shared" si="31"/>
        <v>6</v>
      </c>
      <c r="AR134" s="14">
        <f>AQ134-[1]Admission!EH519</f>
        <v>6</v>
      </c>
      <c r="AS134" s="14">
        <v>0</v>
      </c>
      <c r="AT134" s="14">
        <v>0</v>
      </c>
      <c r="AU134" s="14">
        <f t="shared" si="32"/>
        <v>0</v>
      </c>
      <c r="AV134" s="14">
        <f>AU134-[1]Admission!EL519</f>
        <v>0</v>
      </c>
      <c r="AW134" s="14">
        <v>5</v>
      </c>
      <c r="AX134" s="14">
        <v>5</v>
      </c>
      <c r="AY134" s="14">
        <v>5</v>
      </c>
      <c r="AZ134" s="14">
        <v>5</v>
      </c>
      <c r="BA134" s="14">
        <f>SUM(AW134:AZ134)</f>
        <v>20</v>
      </c>
      <c r="BB134" s="14">
        <f>BA134-[1]Admission!EQ519</f>
        <v>20</v>
      </c>
      <c r="BC134" s="14">
        <v>4</v>
      </c>
      <c r="BD134" s="14">
        <v>4</v>
      </c>
      <c r="BE134" s="14">
        <v>4</v>
      </c>
      <c r="BF134" s="14">
        <f t="shared" si="33"/>
        <v>12</v>
      </c>
      <c r="BG134" s="60">
        <v>1</v>
      </c>
      <c r="BH134" s="60">
        <v>1</v>
      </c>
      <c r="BI134" s="60">
        <v>1</v>
      </c>
      <c r="BJ134" s="60">
        <v>1</v>
      </c>
      <c r="BK134" s="60">
        <v>1</v>
      </c>
      <c r="BL134" s="60">
        <v>1</v>
      </c>
      <c r="BM134" s="60">
        <v>1</v>
      </c>
      <c r="BN134" s="60">
        <v>1</v>
      </c>
      <c r="BO134" s="60">
        <v>1</v>
      </c>
      <c r="BP134" s="60">
        <v>1</v>
      </c>
      <c r="BQ134" s="60">
        <v>1</v>
      </c>
      <c r="BR134" s="60">
        <v>1</v>
      </c>
      <c r="BS134" s="60">
        <v>1</v>
      </c>
      <c r="BT134" s="60">
        <v>1</v>
      </c>
      <c r="BU134" s="60">
        <v>1</v>
      </c>
      <c r="BV134" s="60">
        <v>15</v>
      </c>
    </row>
    <row r="135" spans="1:74" s="14" customFormat="1">
      <c r="A135" s="14">
        <v>126</v>
      </c>
      <c r="B135" s="14">
        <v>5</v>
      </c>
      <c r="C135" s="14">
        <v>3.7305555555576575</v>
      </c>
      <c r="D135" s="14">
        <v>0</v>
      </c>
      <c r="E135" s="14">
        <v>4</v>
      </c>
      <c r="F135" s="14">
        <v>1</v>
      </c>
      <c r="G135" s="14">
        <v>0</v>
      </c>
      <c r="H135" s="14">
        <v>0</v>
      </c>
      <c r="I135" s="14">
        <v>0</v>
      </c>
      <c r="J135" s="14">
        <v>0</v>
      </c>
      <c r="K135" s="14">
        <v>3</v>
      </c>
      <c r="L135" s="73">
        <v>5.8000000000000003E-2</v>
      </c>
      <c r="M135" s="14">
        <v>2</v>
      </c>
      <c r="N135" s="14">
        <v>2</v>
      </c>
      <c r="O135" s="14">
        <v>2</v>
      </c>
      <c r="P135" s="14">
        <v>2</v>
      </c>
      <c r="Q135" s="14">
        <v>2</v>
      </c>
      <c r="R135" s="14">
        <v>2</v>
      </c>
      <c r="S135" s="14">
        <v>2</v>
      </c>
      <c r="T135" s="14">
        <v>1</v>
      </c>
      <c r="U135" s="14">
        <v>2</v>
      </c>
      <c r="V135" s="14">
        <v>2</v>
      </c>
      <c r="W135" s="14">
        <v>1</v>
      </c>
      <c r="X135" s="14">
        <v>85</v>
      </c>
      <c r="Y135" s="14">
        <f>X135-[1]Admission!DA315</f>
        <v>35</v>
      </c>
      <c r="Z135" s="14">
        <v>3</v>
      </c>
      <c r="AA135" s="14">
        <v>1</v>
      </c>
      <c r="AB135" s="14">
        <v>1</v>
      </c>
      <c r="AC135" s="14">
        <v>1</v>
      </c>
      <c r="AD135" s="14">
        <v>1</v>
      </c>
      <c r="AE135" s="14">
        <v>1</v>
      </c>
      <c r="AF135" s="14">
        <v>1</v>
      </c>
      <c r="AG135" s="14">
        <f t="shared" si="30"/>
        <v>6</v>
      </c>
      <c r="AH135" s="14">
        <f>AG135-[1]Admission!DO315</f>
        <v>0</v>
      </c>
      <c r="AI135" s="14">
        <v>1</v>
      </c>
      <c r="AJ135" s="14">
        <v>1</v>
      </c>
      <c r="AK135" s="14">
        <v>1</v>
      </c>
      <c r="AL135" s="14">
        <v>1</v>
      </c>
      <c r="AM135" s="14">
        <v>1</v>
      </c>
      <c r="AN135" s="14">
        <v>1</v>
      </c>
      <c r="AO135" s="14">
        <v>1</v>
      </c>
      <c r="AP135" s="14">
        <v>1</v>
      </c>
      <c r="AQ135" s="14">
        <f t="shared" si="31"/>
        <v>8</v>
      </c>
      <c r="AR135" s="14">
        <f>AQ135-[1]Admission!EH315</f>
        <v>0</v>
      </c>
      <c r="AS135" s="14">
        <v>1</v>
      </c>
      <c r="AT135" s="14">
        <v>0</v>
      </c>
      <c r="AU135" s="14">
        <f t="shared" si="32"/>
        <v>1</v>
      </c>
      <c r="AV135" s="14">
        <f>AU135-[1]Admission!EL315</f>
        <v>1</v>
      </c>
      <c r="AW135" s="14">
        <v>5</v>
      </c>
      <c r="AX135" s="14">
        <v>5</v>
      </c>
      <c r="AY135" s="14">
        <v>5</v>
      </c>
      <c r="AZ135" s="14">
        <v>5</v>
      </c>
      <c r="BA135" s="14">
        <v>20</v>
      </c>
      <c r="BB135" s="14">
        <f>BA135-[1]Admission!EQ315</f>
        <v>0</v>
      </c>
      <c r="BC135" s="14">
        <v>0</v>
      </c>
      <c r="BD135" s="14">
        <v>4</v>
      </c>
      <c r="BE135" s="14">
        <v>4</v>
      </c>
      <c r="BF135" s="14">
        <f t="shared" si="33"/>
        <v>8</v>
      </c>
      <c r="BG135" s="60">
        <v>1</v>
      </c>
      <c r="BH135" s="60">
        <v>1</v>
      </c>
      <c r="BI135" s="60">
        <v>0</v>
      </c>
      <c r="BJ135" s="60">
        <v>1</v>
      </c>
      <c r="BK135" s="60">
        <v>1</v>
      </c>
      <c r="BL135" s="60">
        <v>1</v>
      </c>
      <c r="BM135" s="60">
        <v>1</v>
      </c>
      <c r="BN135" s="60">
        <v>1</v>
      </c>
      <c r="BO135" s="60">
        <v>1</v>
      </c>
      <c r="BP135" s="60">
        <v>1</v>
      </c>
      <c r="BQ135" s="60">
        <v>1</v>
      </c>
      <c r="BR135" s="60">
        <v>0</v>
      </c>
      <c r="BS135" s="60">
        <v>0</v>
      </c>
      <c r="BT135" s="60">
        <v>0</v>
      </c>
      <c r="BU135" s="60">
        <v>0</v>
      </c>
      <c r="BV135" s="60">
        <v>10</v>
      </c>
    </row>
    <row r="136" spans="1:74" s="14" customFormat="1">
      <c r="A136" s="14">
        <v>127</v>
      </c>
      <c r="B136" s="14">
        <v>2</v>
      </c>
      <c r="C136" s="14">
        <v>0.95208333332993789</v>
      </c>
      <c r="D136" s="14">
        <v>0</v>
      </c>
      <c r="E136" s="14">
        <v>3</v>
      </c>
      <c r="F136" s="14">
        <v>1</v>
      </c>
      <c r="G136" s="14">
        <v>0</v>
      </c>
      <c r="H136" s="14">
        <v>0</v>
      </c>
      <c r="I136" s="14">
        <v>0</v>
      </c>
      <c r="J136" s="14">
        <v>1</v>
      </c>
      <c r="K136" s="14">
        <v>1</v>
      </c>
      <c r="L136" s="71">
        <v>5.7999999999999996E-2</v>
      </c>
      <c r="M136" s="14">
        <v>2</v>
      </c>
      <c r="N136" s="14">
        <v>2</v>
      </c>
      <c r="O136" s="14">
        <v>2</v>
      </c>
      <c r="P136" s="14">
        <v>2</v>
      </c>
      <c r="Q136" s="14">
        <v>2</v>
      </c>
      <c r="R136" s="14">
        <v>2</v>
      </c>
      <c r="S136" s="14">
        <v>1</v>
      </c>
      <c r="T136" s="14">
        <v>5</v>
      </c>
      <c r="U136" s="14">
        <v>1</v>
      </c>
      <c r="V136" s="14">
        <v>3</v>
      </c>
      <c r="W136" s="14">
        <v>3</v>
      </c>
      <c r="X136" s="14">
        <v>50</v>
      </c>
      <c r="Y136" s="14">
        <f>X136-[1]Admission!DA38</f>
        <v>0</v>
      </c>
      <c r="Z136" s="14">
        <v>4</v>
      </c>
      <c r="AA136" s="14">
        <v>0</v>
      </c>
      <c r="AB136" s="14">
        <v>0</v>
      </c>
      <c r="AC136" s="14">
        <v>0</v>
      </c>
      <c r="AD136" s="14">
        <v>0</v>
      </c>
      <c r="AE136" s="14">
        <v>0</v>
      </c>
      <c r="AF136" s="14">
        <v>0</v>
      </c>
      <c r="AG136" s="14">
        <f t="shared" si="30"/>
        <v>0</v>
      </c>
      <c r="AH136" s="14">
        <f>AG136-[1]Admission!DO38</f>
        <v>0</v>
      </c>
      <c r="AI136" s="14">
        <v>0</v>
      </c>
      <c r="AJ136" s="14">
        <v>0</v>
      </c>
      <c r="AK136" s="14">
        <v>0</v>
      </c>
      <c r="AL136" s="14">
        <v>0</v>
      </c>
      <c r="AM136" s="14">
        <v>0</v>
      </c>
      <c r="AN136" s="14">
        <v>0</v>
      </c>
      <c r="AO136" s="14">
        <v>0</v>
      </c>
      <c r="AP136" s="14">
        <v>0</v>
      </c>
      <c r="AQ136" s="14">
        <f t="shared" si="31"/>
        <v>0</v>
      </c>
      <c r="AR136" s="14">
        <f>AQ136-[1]Admission!EH38</f>
        <v>0</v>
      </c>
      <c r="AS136" s="14">
        <v>1</v>
      </c>
      <c r="AT136" s="14">
        <v>1</v>
      </c>
      <c r="AU136" s="14">
        <f t="shared" si="32"/>
        <v>2</v>
      </c>
      <c r="AV136" s="14">
        <f>AU136-[1]Admission!EL38</f>
        <v>1</v>
      </c>
      <c r="AW136" s="14">
        <v>5</v>
      </c>
      <c r="AX136" s="14">
        <v>5</v>
      </c>
      <c r="AY136" s="14">
        <v>5</v>
      </c>
      <c r="AZ136" s="14">
        <v>5</v>
      </c>
      <c r="BA136" s="14">
        <f>SUM(AW136:AZ136)</f>
        <v>20</v>
      </c>
      <c r="BB136" s="14">
        <f>BA136-[1]Admission!EQ38</f>
        <v>0</v>
      </c>
      <c r="BC136" s="14">
        <v>4</v>
      </c>
      <c r="BD136" s="14">
        <v>4</v>
      </c>
      <c r="BE136" s="14">
        <v>4</v>
      </c>
      <c r="BF136" s="14">
        <f t="shared" si="33"/>
        <v>12</v>
      </c>
      <c r="BG136" s="60">
        <v>1</v>
      </c>
      <c r="BH136" s="60">
        <v>1</v>
      </c>
      <c r="BI136" s="60">
        <v>1</v>
      </c>
      <c r="BJ136" s="60">
        <v>1</v>
      </c>
      <c r="BK136" s="60">
        <v>1</v>
      </c>
      <c r="BL136" s="60">
        <v>1</v>
      </c>
      <c r="BM136" s="60">
        <v>1</v>
      </c>
      <c r="BN136" s="60">
        <v>1</v>
      </c>
      <c r="BO136" s="60">
        <v>1</v>
      </c>
      <c r="BP136" s="60">
        <v>0</v>
      </c>
      <c r="BQ136" s="60">
        <v>1</v>
      </c>
      <c r="BR136" s="60">
        <v>1</v>
      </c>
      <c r="BS136" s="60">
        <v>1</v>
      </c>
      <c r="BT136" s="60">
        <v>1</v>
      </c>
      <c r="BU136" s="60">
        <v>1</v>
      </c>
      <c r="BV136" s="60">
        <v>14</v>
      </c>
    </row>
    <row r="137" spans="1:74" s="14" customFormat="1">
      <c r="A137" s="14">
        <v>128</v>
      </c>
      <c r="B137" s="14">
        <v>2</v>
      </c>
      <c r="C137" s="14">
        <v>0.98333333333721384</v>
      </c>
      <c r="D137" s="14">
        <v>0</v>
      </c>
      <c r="E137" s="14">
        <v>8</v>
      </c>
      <c r="F137" s="14">
        <v>3</v>
      </c>
      <c r="G137" s="14">
        <v>2</v>
      </c>
      <c r="H137" s="14">
        <v>0</v>
      </c>
      <c r="I137" s="14">
        <v>0</v>
      </c>
      <c r="J137" s="14">
        <v>1</v>
      </c>
      <c r="K137" s="14">
        <v>1</v>
      </c>
      <c r="L137" s="71">
        <v>5.8000000000000003E-2</v>
      </c>
      <c r="M137" s="14">
        <v>2</v>
      </c>
      <c r="N137" s="14">
        <v>2</v>
      </c>
      <c r="O137" s="14">
        <v>2</v>
      </c>
      <c r="P137" s="14">
        <v>2</v>
      </c>
      <c r="Q137" s="14">
        <v>2</v>
      </c>
      <c r="R137" s="14">
        <v>2</v>
      </c>
      <c r="S137" s="14">
        <v>4</v>
      </c>
      <c r="T137" s="14">
        <v>4</v>
      </c>
      <c r="U137" s="14">
        <v>4</v>
      </c>
      <c r="V137" s="14">
        <v>4</v>
      </c>
      <c r="W137" s="14">
        <v>4</v>
      </c>
      <c r="X137" s="14">
        <v>40</v>
      </c>
      <c r="Y137" s="14">
        <f>X137-[1]Admission!DA54</f>
        <v>0</v>
      </c>
      <c r="Z137" s="14">
        <v>5</v>
      </c>
      <c r="AA137" s="14">
        <v>0</v>
      </c>
      <c r="AB137" s="14">
        <v>0</v>
      </c>
      <c r="AC137" s="14">
        <v>0</v>
      </c>
      <c r="AD137" s="14">
        <v>0</v>
      </c>
      <c r="AE137" s="14">
        <v>1</v>
      </c>
      <c r="AF137" s="14">
        <v>1</v>
      </c>
      <c r="AG137" s="14">
        <f t="shared" si="30"/>
        <v>2</v>
      </c>
      <c r="AH137" s="14">
        <f>AG137-[1]Admission!DO54</f>
        <v>0</v>
      </c>
      <c r="AI137" s="14">
        <v>0</v>
      </c>
      <c r="AJ137" s="14">
        <v>0</v>
      </c>
      <c r="AK137" s="14">
        <v>0</v>
      </c>
      <c r="AL137" s="14">
        <v>0</v>
      </c>
      <c r="AM137" s="14">
        <v>0</v>
      </c>
      <c r="AN137" s="14">
        <v>0</v>
      </c>
      <c r="AO137" s="14">
        <v>0</v>
      </c>
      <c r="AP137" s="14">
        <v>0</v>
      </c>
      <c r="AQ137" s="14">
        <f t="shared" si="31"/>
        <v>0</v>
      </c>
      <c r="AR137" s="14">
        <f>AQ137-[1]Admission!EH54</f>
        <v>0</v>
      </c>
      <c r="AS137" s="14">
        <v>3</v>
      </c>
      <c r="AT137" s="14">
        <v>3</v>
      </c>
      <c r="AU137" s="14">
        <f t="shared" si="32"/>
        <v>6</v>
      </c>
      <c r="AV137" s="14">
        <f>AU137-[1]Admission!EL54</f>
        <v>0</v>
      </c>
      <c r="AW137" s="14">
        <v>5</v>
      </c>
      <c r="AX137" s="14">
        <v>5</v>
      </c>
      <c r="AY137" s="14">
        <v>5</v>
      </c>
      <c r="AZ137" s="14">
        <v>5</v>
      </c>
      <c r="BA137" s="14">
        <f>SUM(AW137:AZ137)</f>
        <v>20</v>
      </c>
      <c r="BB137" s="14">
        <f>BA137-[1]Admission!EQ54</f>
        <v>0</v>
      </c>
      <c r="BG137" s="60"/>
      <c r="BH137" s="60"/>
      <c r="BI137" s="60"/>
      <c r="BJ137" s="60"/>
      <c r="BK137" s="60"/>
      <c r="BL137" s="60"/>
      <c r="BM137" s="60"/>
      <c r="BN137" s="60"/>
      <c r="BO137" s="60"/>
      <c r="BP137" s="60"/>
      <c r="BQ137" s="60"/>
      <c r="BR137" s="60"/>
      <c r="BS137" s="60"/>
      <c r="BT137" s="60"/>
      <c r="BU137" s="60"/>
      <c r="BV137" s="60"/>
    </row>
    <row r="138" spans="1:74" s="14" customFormat="1">
      <c r="A138" s="14">
        <v>129</v>
      </c>
      <c r="B138" s="14">
        <v>6</v>
      </c>
      <c r="C138" s="14">
        <v>4.7222222222189885</v>
      </c>
      <c r="D138" s="14">
        <v>0</v>
      </c>
      <c r="E138" s="14">
        <v>2</v>
      </c>
      <c r="F138" s="14">
        <v>1</v>
      </c>
      <c r="G138" s="14">
        <v>0</v>
      </c>
      <c r="H138" s="14">
        <v>0</v>
      </c>
      <c r="I138" s="14">
        <v>0</v>
      </c>
      <c r="J138" s="14">
        <v>0</v>
      </c>
      <c r="K138" s="14">
        <v>3</v>
      </c>
      <c r="L138" s="73">
        <v>5.8000000000000003E-2</v>
      </c>
      <c r="M138" s="14">
        <v>2</v>
      </c>
      <c r="N138" s="14">
        <v>2</v>
      </c>
      <c r="O138" s="14">
        <v>2</v>
      </c>
      <c r="P138" s="14">
        <v>2</v>
      </c>
      <c r="Q138" s="14">
        <v>2</v>
      </c>
      <c r="R138" s="14">
        <v>2</v>
      </c>
      <c r="S138" s="14">
        <v>1</v>
      </c>
      <c r="T138" s="14">
        <v>1</v>
      </c>
      <c r="U138" s="14">
        <v>1</v>
      </c>
      <c r="V138" s="14">
        <v>1</v>
      </c>
      <c r="W138" s="14">
        <v>1</v>
      </c>
      <c r="X138" s="14">
        <v>90</v>
      </c>
      <c r="Y138" s="14">
        <f>X138-[1]Admission!DA319</f>
        <v>15</v>
      </c>
      <c r="Z138" s="14">
        <v>2</v>
      </c>
      <c r="AA138" s="14">
        <v>1</v>
      </c>
      <c r="AB138" s="14">
        <v>1</v>
      </c>
      <c r="AC138" s="14">
        <v>1</v>
      </c>
      <c r="AD138" s="14">
        <v>1</v>
      </c>
      <c r="AE138" s="14">
        <v>1</v>
      </c>
      <c r="AF138" s="14">
        <v>1</v>
      </c>
      <c r="AG138" s="14">
        <f t="shared" si="30"/>
        <v>6</v>
      </c>
      <c r="AH138" s="14">
        <f>AG138-[1]Admission!DO319</f>
        <v>0</v>
      </c>
      <c r="AI138" s="14">
        <v>1</v>
      </c>
      <c r="AJ138" s="14">
        <v>1</v>
      </c>
      <c r="AK138" s="14">
        <v>1</v>
      </c>
      <c r="AL138" s="14">
        <v>1</v>
      </c>
      <c r="AM138" s="14">
        <v>1</v>
      </c>
      <c r="AN138" s="14">
        <v>1</v>
      </c>
      <c r="AO138" s="14">
        <v>1</v>
      </c>
      <c r="AP138" s="14">
        <v>1</v>
      </c>
      <c r="AQ138" s="14">
        <f t="shared" si="31"/>
        <v>8</v>
      </c>
      <c r="AR138" s="14">
        <f>AQ138-[1]Admission!EH319</f>
        <v>0</v>
      </c>
      <c r="AS138" s="14">
        <v>0</v>
      </c>
      <c r="AT138" s="14">
        <v>0</v>
      </c>
      <c r="AU138" s="14">
        <f t="shared" si="32"/>
        <v>0</v>
      </c>
      <c r="AV138" s="14">
        <f>AU138-[1]Admission!EL319</f>
        <v>0</v>
      </c>
      <c r="AW138" s="14">
        <v>5</v>
      </c>
      <c r="AX138" s="14">
        <v>5</v>
      </c>
      <c r="AY138" s="14">
        <v>5</v>
      </c>
      <c r="AZ138" s="14">
        <v>5</v>
      </c>
      <c r="BA138" s="14">
        <f>SUM(AW138:AZ138)</f>
        <v>20</v>
      </c>
      <c r="BB138" s="14">
        <f>BA138-[1]Admission!EQ319</f>
        <v>0</v>
      </c>
      <c r="BC138" s="14">
        <v>4</v>
      </c>
      <c r="BD138" s="14">
        <v>4</v>
      </c>
      <c r="BE138" s="14">
        <v>4</v>
      </c>
      <c r="BF138" s="14">
        <f>SUM(BC138:BE138)</f>
        <v>12</v>
      </c>
      <c r="BG138" s="60">
        <v>1</v>
      </c>
      <c r="BH138" s="60">
        <v>1</v>
      </c>
      <c r="BI138" s="60">
        <v>1</v>
      </c>
      <c r="BJ138" s="60">
        <v>1</v>
      </c>
      <c r="BK138" s="60">
        <v>1</v>
      </c>
      <c r="BL138" s="60">
        <v>1</v>
      </c>
      <c r="BM138" s="60">
        <v>1</v>
      </c>
      <c r="BN138" s="60">
        <v>1</v>
      </c>
      <c r="BO138" s="60">
        <v>1</v>
      </c>
      <c r="BP138" s="60">
        <v>0</v>
      </c>
      <c r="BQ138" s="60">
        <v>1</v>
      </c>
      <c r="BR138" s="60">
        <v>1</v>
      </c>
      <c r="BS138" s="60">
        <v>1</v>
      </c>
      <c r="BT138" s="60">
        <v>0</v>
      </c>
      <c r="BU138" s="60">
        <v>1</v>
      </c>
      <c r="BV138" s="60">
        <v>13</v>
      </c>
    </row>
    <row r="139" spans="1:74" s="14" customFormat="1">
      <c r="A139" s="14">
        <v>130</v>
      </c>
      <c r="B139" s="14">
        <v>7</v>
      </c>
      <c r="C139" s="14">
        <v>5.9583333333284827</v>
      </c>
      <c r="D139" s="14">
        <v>0</v>
      </c>
      <c r="E139" s="14">
        <v>5</v>
      </c>
      <c r="F139" s="14">
        <v>1</v>
      </c>
      <c r="G139" s="14">
        <v>0</v>
      </c>
      <c r="H139" s="14">
        <v>0</v>
      </c>
      <c r="I139" s="14">
        <v>0</v>
      </c>
      <c r="J139" s="14">
        <v>0</v>
      </c>
      <c r="K139" s="14">
        <v>4</v>
      </c>
      <c r="L139" s="73">
        <v>5.8000000000000003E-2</v>
      </c>
      <c r="M139" s="14">
        <v>1</v>
      </c>
      <c r="N139" s="14">
        <v>2</v>
      </c>
      <c r="O139" s="14">
        <v>2</v>
      </c>
      <c r="P139" s="14">
        <v>2</v>
      </c>
      <c r="Q139" s="14">
        <v>2</v>
      </c>
      <c r="R139" s="14">
        <v>2</v>
      </c>
      <c r="BG139" s="60"/>
      <c r="BH139" s="60"/>
      <c r="BI139" s="60"/>
      <c r="BJ139" s="60"/>
      <c r="BK139" s="60"/>
      <c r="BL139" s="60"/>
      <c r="BM139" s="60"/>
      <c r="BN139" s="60"/>
      <c r="BO139" s="60"/>
      <c r="BP139" s="60"/>
      <c r="BQ139" s="60"/>
      <c r="BR139" s="60"/>
      <c r="BS139" s="60"/>
      <c r="BT139" s="60"/>
      <c r="BU139" s="60"/>
      <c r="BV139" s="60"/>
    </row>
    <row r="140" spans="1:74" s="14" customFormat="1">
      <c r="A140" s="14">
        <v>131</v>
      </c>
      <c r="B140" s="14">
        <v>5</v>
      </c>
      <c r="C140" s="14">
        <v>4.023611111115315</v>
      </c>
      <c r="D140" s="14">
        <v>1</v>
      </c>
      <c r="E140" s="14">
        <v>12</v>
      </c>
      <c r="F140" s="14">
        <v>1</v>
      </c>
      <c r="G140" s="14">
        <v>0</v>
      </c>
      <c r="H140" s="14">
        <v>0</v>
      </c>
      <c r="I140" s="14">
        <v>0</v>
      </c>
      <c r="J140" s="14">
        <v>1</v>
      </c>
      <c r="K140" s="14">
        <v>1</v>
      </c>
      <c r="L140" s="71">
        <v>5.7999999999999996E-2</v>
      </c>
      <c r="M140" s="14">
        <v>2</v>
      </c>
      <c r="N140" s="14">
        <v>2</v>
      </c>
      <c r="O140" s="14">
        <v>2</v>
      </c>
      <c r="P140" s="14">
        <v>2</v>
      </c>
      <c r="Q140" s="14">
        <v>2</v>
      </c>
      <c r="R140" s="14">
        <v>2</v>
      </c>
      <c r="S140" s="14">
        <v>2</v>
      </c>
      <c r="T140" s="14">
        <v>1</v>
      </c>
      <c r="U140" s="14">
        <v>2</v>
      </c>
      <c r="V140" s="14">
        <v>2</v>
      </c>
      <c r="W140" s="14">
        <v>1</v>
      </c>
      <c r="X140" s="14">
        <v>80</v>
      </c>
      <c r="Y140" s="14">
        <f>X140-[1]Admission!DA25</f>
        <v>0</v>
      </c>
      <c r="Z140" s="14">
        <v>2</v>
      </c>
      <c r="AA140" s="14">
        <v>1</v>
      </c>
      <c r="AB140" s="14">
        <v>1</v>
      </c>
      <c r="AC140" s="14">
        <v>1</v>
      </c>
      <c r="AD140" s="14">
        <v>1</v>
      </c>
      <c r="AE140" s="14">
        <v>0</v>
      </c>
      <c r="AF140" s="14">
        <v>1</v>
      </c>
      <c r="AG140" s="14">
        <f>SUM(AA140:AF140)</f>
        <v>5</v>
      </c>
      <c r="AH140" s="14">
        <f>AG140-[1]Admission!DO25</f>
        <v>-1</v>
      </c>
      <c r="AI140" s="14">
        <v>1</v>
      </c>
      <c r="AJ140" s="14">
        <v>1</v>
      </c>
      <c r="AK140" s="14">
        <v>1</v>
      </c>
      <c r="AL140" s="14">
        <v>0</v>
      </c>
      <c r="AM140" s="14">
        <v>0</v>
      </c>
      <c r="AN140" s="14">
        <v>1</v>
      </c>
      <c r="AO140" s="14">
        <v>1</v>
      </c>
      <c r="AP140" s="14">
        <v>1</v>
      </c>
      <c r="AQ140" s="14">
        <f>SUM(AI140:AP140)</f>
        <v>6</v>
      </c>
      <c r="AR140" s="14">
        <f>AQ140-[1]Admission!EH25</f>
        <v>-2</v>
      </c>
      <c r="AS140" s="14">
        <v>3</v>
      </c>
      <c r="AT140" s="14">
        <v>3</v>
      </c>
      <c r="AU140" s="14">
        <f>SUM(AS140:AT140)</f>
        <v>6</v>
      </c>
      <c r="AV140" s="14">
        <f>AU140-[1]Admission!EL25</f>
        <v>6</v>
      </c>
      <c r="AW140" s="14">
        <v>5</v>
      </c>
      <c r="AX140" s="14">
        <v>3</v>
      </c>
      <c r="AY140" s="14">
        <v>5</v>
      </c>
      <c r="AZ140" s="14">
        <v>5</v>
      </c>
      <c r="BA140" s="14">
        <f>SUM(AW140:AZ140)</f>
        <v>18</v>
      </c>
      <c r="BB140" s="14">
        <f>BA140-[1]Admission!EQ25</f>
        <v>-2</v>
      </c>
      <c r="BG140" s="60">
        <v>1</v>
      </c>
      <c r="BH140" s="60">
        <v>1</v>
      </c>
      <c r="BI140" s="60">
        <v>1</v>
      </c>
      <c r="BJ140" s="60">
        <v>1</v>
      </c>
      <c r="BK140" s="60">
        <v>0</v>
      </c>
      <c r="BL140" s="60">
        <v>0</v>
      </c>
      <c r="BM140" s="60">
        <v>1</v>
      </c>
      <c r="BN140" s="60">
        <v>1</v>
      </c>
      <c r="BO140" s="60">
        <v>1</v>
      </c>
      <c r="BP140" s="60">
        <v>0</v>
      </c>
      <c r="BQ140" s="60">
        <v>1</v>
      </c>
      <c r="BR140" s="60">
        <v>1</v>
      </c>
      <c r="BS140" s="60">
        <v>1</v>
      </c>
      <c r="BT140" s="60">
        <v>0</v>
      </c>
      <c r="BU140" s="60">
        <v>1</v>
      </c>
      <c r="BV140" s="60">
        <v>11</v>
      </c>
    </row>
    <row r="141" spans="1:74" s="14" customFormat="1">
      <c r="A141" s="14">
        <v>132</v>
      </c>
      <c r="B141" s="14">
        <v>3</v>
      </c>
      <c r="C141" s="14">
        <v>1.8944444444423425</v>
      </c>
      <c r="D141" s="14">
        <v>0</v>
      </c>
      <c r="E141" s="14">
        <v>7</v>
      </c>
      <c r="F141" s="14">
        <v>1</v>
      </c>
      <c r="G141" s="14">
        <v>0</v>
      </c>
      <c r="H141" s="14">
        <v>0</v>
      </c>
      <c r="I141" s="14">
        <v>0</v>
      </c>
      <c r="J141" s="14">
        <v>0</v>
      </c>
      <c r="K141" s="14">
        <v>4</v>
      </c>
      <c r="L141" s="73">
        <v>5.8000000000000003E-2</v>
      </c>
      <c r="M141" s="14">
        <v>2</v>
      </c>
      <c r="N141" s="14">
        <v>2</v>
      </c>
      <c r="O141" s="14">
        <v>2</v>
      </c>
      <c r="P141" s="14">
        <v>2</v>
      </c>
      <c r="Q141" s="14">
        <v>2</v>
      </c>
      <c r="R141" s="14">
        <v>2</v>
      </c>
      <c r="S141" s="14">
        <v>3</v>
      </c>
      <c r="T141" s="14">
        <v>1</v>
      </c>
      <c r="U141" s="14">
        <v>2</v>
      </c>
      <c r="V141" s="14">
        <v>2</v>
      </c>
      <c r="W141" s="14">
        <v>3</v>
      </c>
      <c r="Y141" s="14">
        <f>X141-[1]Admission!DA468</f>
        <v>-50</v>
      </c>
      <c r="Z141" s="14">
        <v>4</v>
      </c>
      <c r="AA141" s="14">
        <v>1</v>
      </c>
      <c r="AB141" s="14">
        <v>1</v>
      </c>
      <c r="AC141" s="14">
        <v>1</v>
      </c>
      <c r="AD141" s="14">
        <v>1</v>
      </c>
      <c r="AE141" s="14">
        <v>1</v>
      </c>
      <c r="AF141" s="14">
        <v>1</v>
      </c>
      <c r="AG141" s="14">
        <f>SUM(AA141:AF141)</f>
        <v>6</v>
      </c>
      <c r="AH141" s="14">
        <f>AG141-[1]Admission!DO468</f>
        <v>0</v>
      </c>
      <c r="AI141" s="14">
        <v>1</v>
      </c>
      <c r="AJ141" s="14">
        <v>1</v>
      </c>
      <c r="AK141" s="14">
        <v>0</v>
      </c>
      <c r="AL141" s="14">
        <v>1</v>
      </c>
      <c r="AM141" s="14">
        <v>0</v>
      </c>
      <c r="AN141" s="14">
        <v>0</v>
      </c>
      <c r="AO141" s="14">
        <v>1</v>
      </c>
      <c r="AP141" s="14">
        <v>1</v>
      </c>
      <c r="AQ141" s="14">
        <f>SUM(AI141:AP141)</f>
        <v>5</v>
      </c>
      <c r="AR141" s="14">
        <f>AQ141-[1]Admission!EH468</f>
        <v>-3</v>
      </c>
      <c r="AS141" s="14">
        <v>2</v>
      </c>
      <c r="AT141" s="14">
        <v>1</v>
      </c>
      <c r="AU141" s="14">
        <f>SUM(AS141:AT141)</f>
        <v>3</v>
      </c>
      <c r="AV141" s="14">
        <f>AU141-[1]Admission!EL468</f>
        <v>-3</v>
      </c>
      <c r="AW141" s="14">
        <v>5</v>
      </c>
      <c r="AX141" s="14">
        <v>5</v>
      </c>
      <c r="AY141" s="14">
        <v>4</v>
      </c>
      <c r="AZ141" s="14">
        <v>5</v>
      </c>
      <c r="BA141" s="14">
        <f>SUM(AW141:AZ141)</f>
        <v>19</v>
      </c>
      <c r="BB141" s="14">
        <f>BA141-[1]Admission!EQ468</f>
        <v>-1</v>
      </c>
      <c r="BC141" s="14">
        <v>4</v>
      </c>
      <c r="BD141" s="14">
        <v>4</v>
      </c>
      <c r="BE141" s="14">
        <v>4</v>
      </c>
      <c r="BF141" s="14">
        <f>SUM(BC141:BE141)</f>
        <v>12</v>
      </c>
      <c r="BG141" s="60">
        <v>1</v>
      </c>
      <c r="BH141" s="60">
        <v>1</v>
      </c>
      <c r="BI141" s="60">
        <v>1</v>
      </c>
      <c r="BJ141" s="60">
        <v>1</v>
      </c>
      <c r="BK141" s="60">
        <v>1</v>
      </c>
      <c r="BL141" s="60">
        <v>1</v>
      </c>
      <c r="BM141" s="60">
        <v>1</v>
      </c>
      <c r="BN141" s="60">
        <v>1</v>
      </c>
      <c r="BO141" s="60">
        <v>1</v>
      </c>
      <c r="BP141" s="60">
        <v>1</v>
      </c>
      <c r="BQ141" s="60">
        <v>1</v>
      </c>
      <c r="BR141" s="60">
        <v>1</v>
      </c>
      <c r="BS141" s="60">
        <v>1</v>
      </c>
      <c r="BT141" s="60">
        <v>1</v>
      </c>
      <c r="BU141" s="60">
        <v>1</v>
      </c>
      <c r="BV141" s="60">
        <v>15</v>
      </c>
    </row>
    <row r="142" spans="1:74" s="14" customFormat="1">
      <c r="A142" s="14">
        <v>133</v>
      </c>
      <c r="B142" s="14">
        <v>5</v>
      </c>
      <c r="C142" s="14">
        <v>3.9430555555591127</v>
      </c>
      <c r="D142" s="14">
        <v>0</v>
      </c>
      <c r="E142" s="14">
        <v>7</v>
      </c>
      <c r="F142" s="14">
        <v>1</v>
      </c>
      <c r="G142" s="14">
        <v>0</v>
      </c>
      <c r="H142" s="14">
        <v>0</v>
      </c>
      <c r="I142" s="14">
        <v>0</v>
      </c>
      <c r="J142" s="14">
        <v>0</v>
      </c>
      <c r="K142" s="14">
        <v>3</v>
      </c>
      <c r="L142" s="14">
        <v>5.8</v>
      </c>
      <c r="M142" s="14">
        <v>2</v>
      </c>
      <c r="N142" s="14">
        <v>2</v>
      </c>
      <c r="O142" s="14">
        <v>2</v>
      </c>
      <c r="P142" s="14">
        <v>2</v>
      </c>
      <c r="Q142" s="14">
        <v>2</v>
      </c>
      <c r="R142" s="14">
        <v>2</v>
      </c>
      <c r="BG142" s="60"/>
      <c r="BH142" s="60"/>
      <c r="BI142" s="60"/>
      <c r="BJ142" s="60"/>
      <c r="BK142" s="60"/>
      <c r="BL142" s="60"/>
      <c r="BM142" s="60"/>
      <c r="BN142" s="60"/>
      <c r="BO142" s="60"/>
      <c r="BP142" s="60"/>
      <c r="BQ142" s="60"/>
      <c r="BR142" s="60"/>
      <c r="BS142" s="60"/>
      <c r="BT142" s="60"/>
      <c r="BU142" s="60"/>
      <c r="BV142" s="60"/>
    </row>
    <row r="143" spans="1:74" s="14" customFormat="1">
      <c r="A143" s="14">
        <v>134</v>
      </c>
      <c r="B143" s="14">
        <v>2</v>
      </c>
      <c r="C143" s="14">
        <v>1.827777777776646</v>
      </c>
      <c r="D143" s="14">
        <v>0</v>
      </c>
      <c r="E143" s="14">
        <v>2</v>
      </c>
      <c r="F143" s="14">
        <v>1</v>
      </c>
      <c r="G143" s="14">
        <v>0</v>
      </c>
      <c r="H143" s="14">
        <v>0</v>
      </c>
      <c r="I143" s="14">
        <v>0</v>
      </c>
      <c r="J143" s="14">
        <v>0</v>
      </c>
      <c r="K143" s="14">
        <v>1</v>
      </c>
      <c r="L143" s="73">
        <v>5.8000000000000003E-2</v>
      </c>
      <c r="M143" s="14">
        <v>2</v>
      </c>
      <c r="N143" s="14">
        <v>2</v>
      </c>
      <c r="O143" s="14">
        <v>2</v>
      </c>
      <c r="P143" s="14">
        <v>2</v>
      </c>
      <c r="Q143" s="14">
        <v>2</v>
      </c>
      <c r="R143" s="14">
        <v>2</v>
      </c>
      <c r="BG143" s="60"/>
      <c r="BH143" s="60"/>
      <c r="BI143" s="60"/>
      <c r="BJ143" s="60"/>
      <c r="BK143" s="60"/>
      <c r="BL143" s="60"/>
      <c r="BM143" s="60"/>
      <c r="BN143" s="60"/>
      <c r="BO143" s="60"/>
      <c r="BP143" s="60"/>
      <c r="BQ143" s="60"/>
      <c r="BR143" s="60"/>
      <c r="BS143" s="60"/>
      <c r="BT143" s="60"/>
      <c r="BU143" s="60"/>
      <c r="BV143" s="60"/>
    </row>
    <row r="144" spans="1:74" s="14" customFormat="1">
      <c r="A144" s="14">
        <v>135</v>
      </c>
      <c r="B144" s="14">
        <v>7</v>
      </c>
      <c r="C144" s="14">
        <v>5.7687500000029104</v>
      </c>
      <c r="D144" s="14">
        <v>1</v>
      </c>
      <c r="E144" s="14">
        <v>1</v>
      </c>
      <c r="F144" s="14">
        <v>5</v>
      </c>
      <c r="G144" s="14">
        <v>0</v>
      </c>
      <c r="H144" s="14">
        <v>0</v>
      </c>
      <c r="I144" s="14">
        <v>0</v>
      </c>
      <c r="J144" s="14">
        <v>1</v>
      </c>
      <c r="K144" s="14">
        <v>7</v>
      </c>
      <c r="L144" s="71">
        <v>0.22800000000000001</v>
      </c>
      <c r="M144" s="14">
        <v>2</v>
      </c>
      <c r="N144" s="14">
        <v>2</v>
      </c>
      <c r="O144" s="14">
        <v>2</v>
      </c>
      <c r="P144" s="14">
        <v>2</v>
      </c>
      <c r="Q144" s="14">
        <v>2</v>
      </c>
      <c r="R144" s="14">
        <v>2</v>
      </c>
      <c r="S144" s="14">
        <v>3</v>
      </c>
      <c r="T144" s="14">
        <v>5</v>
      </c>
      <c r="U144" s="14">
        <v>2</v>
      </c>
      <c r="V144" s="14">
        <v>1</v>
      </c>
      <c r="W144" s="14">
        <v>1</v>
      </c>
      <c r="X144" s="14">
        <v>70</v>
      </c>
      <c r="Y144" s="14">
        <f>X144-[1]Admission!DA17</f>
        <v>10</v>
      </c>
      <c r="Z144" s="14">
        <v>4</v>
      </c>
      <c r="AA144" s="14">
        <v>0</v>
      </c>
      <c r="AB144" s="14">
        <v>0</v>
      </c>
      <c r="AC144" s="14">
        <v>0</v>
      </c>
      <c r="AD144" s="14">
        <v>0</v>
      </c>
      <c r="AE144" s="14">
        <v>0</v>
      </c>
      <c r="AF144" s="14">
        <v>1</v>
      </c>
      <c r="AG144" s="14">
        <f t="shared" ref="AG144:AG154" si="34">SUM(AA144:AF144)</f>
        <v>1</v>
      </c>
      <c r="AH144" s="14">
        <f>AG144-[1]Admission!DO17</f>
        <v>1</v>
      </c>
      <c r="AI144" s="14">
        <v>0</v>
      </c>
      <c r="AJ144" s="14">
        <v>0</v>
      </c>
      <c r="AK144" s="14">
        <v>0</v>
      </c>
      <c r="AL144" s="14">
        <v>0</v>
      </c>
      <c r="AM144" s="14">
        <v>0</v>
      </c>
      <c r="AN144" s="14">
        <v>0</v>
      </c>
      <c r="AO144" s="14">
        <v>0</v>
      </c>
      <c r="AP144" s="14">
        <v>0</v>
      </c>
      <c r="AQ144" s="14">
        <f t="shared" ref="AQ144:AQ159" si="35">SUM(AI144:AP144)</f>
        <v>0</v>
      </c>
      <c r="AR144" s="14">
        <f>AQ144-[1]Admission!EH17</f>
        <v>0</v>
      </c>
      <c r="AS144" s="14">
        <v>0</v>
      </c>
      <c r="AT144" s="14">
        <v>0</v>
      </c>
      <c r="AU144" s="14">
        <f t="shared" ref="AU144:AU159" si="36">SUM(AS144:AT144)</f>
        <v>0</v>
      </c>
      <c r="AV144" s="14">
        <f>AU144-[1]Admission!EL17</f>
        <v>0</v>
      </c>
      <c r="AW144" s="14">
        <v>5</v>
      </c>
      <c r="AX144" s="14">
        <v>5</v>
      </c>
      <c r="AY144" s="14">
        <v>5</v>
      </c>
      <c r="AZ144" s="14">
        <v>5</v>
      </c>
      <c r="BA144" s="14">
        <f t="shared" ref="BA144:BA157" si="37">SUM(AW144:AZ144)</f>
        <v>20</v>
      </c>
      <c r="BB144" s="14">
        <f>BA144-[1]Admission!EQ17</f>
        <v>0</v>
      </c>
      <c r="BC144" s="14">
        <v>4</v>
      </c>
      <c r="BD144" s="14">
        <v>4</v>
      </c>
      <c r="BE144" s="14">
        <v>4</v>
      </c>
      <c r="BF144" s="14">
        <f>SUM(BC144:BE144)</f>
        <v>12</v>
      </c>
      <c r="BG144" s="60">
        <v>1</v>
      </c>
      <c r="BH144" s="60">
        <v>1</v>
      </c>
      <c r="BI144" s="60">
        <v>1</v>
      </c>
      <c r="BJ144" s="60">
        <v>1</v>
      </c>
      <c r="BK144" s="60">
        <v>1</v>
      </c>
      <c r="BL144" s="60">
        <v>1</v>
      </c>
      <c r="BM144" s="60">
        <v>1</v>
      </c>
      <c r="BN144" s="60">
        <v>1</v>
      </c>
      <c r="BO144" s="60">
        <v>1</v>
      </c>
      <c r="BP144" s="60">
        <v>1</v>
      </c>
      <c r="BQ144" s="60">
        <v>1</v>
      </c>
      <c r="BR144" s="60">
        <v>1</v>
      </c>
      <c r="BS144" s="60">
        <v>1</v>
      </c>
      <c r="BT144" s="60">
        <v>1</v>
      </c>
      <c r="BU144" s="60">
        <v>1</v>
      </c>
      <c r="BV144" s="60">
        <v>15</v>
      </c>
    </row>
    <row r="145" spans="1:74" s="14" customFormat="1">
      <c r="A145" s="14">
        <v>136</v>
      </c>
      <c r="B145" s="14">
        <v>3</v>
      </c>
      <c r="C145" s="14">
        <v>1.8645833333284827</v>
      </c>
      <c r="D145" s="14">
        <v>0</v>
      </c>
      <c r="E145" s="14">
        <v>5</v>
      </c>
      <c r="F145" s="14">
        <v>1</v>
      </c>
      <c r="G145" s="14">
        <v>0</v>
      </c>
      <c r="H145" s="14">
        <v>0</v>
      </c>
      <c r="I145" s="14">
        <v>0</v>
      </c>
      <c r="J145" s="14">
        <v>0</v>
      </c>
      <c r="K145" s="14">
        <v>1</v>
      </c>
      <c r="L145" s="73">
        <v>5.8000000000000003E-2</v>
      </c>
      <c r="M145" s="14">
        <v>2</v>
      </c>
      <c r="N145" s="14">
        <v>1</v>
      </c>
      <c r="O145" s="14">
        <v>2</v>
      </c>
      <c r="P145" s="14">
        <v>0</v>
      </c>
      <c r="Q145" s="14">
        <v>0</v>
      </c>
      <c r="R145" s="14">
        <v>2</v>
      </c>
      <c r="S145" s="14">
        <v>2</v>
      </c>
      <c r="T145" s="14">
        <v>1</v>
      </c>
      <c r="U145" s="14">
        <v>1</v>
      </c>
      <c r="V145" s="14">
        <v>1</v>
      </c>
      <c r="W145" s="14">
        <v>1</v>
      </c>
      <c r="X145" s="14">
        <v>80</v>
      </c>
      <c r="Y145" s="14">
        <f>X145-[1]Admission!DA296</f>
        <v>20</v>
      </c>
      <c r="Z145" s="14">
        <v>3</v>
      </c>
      <c r="AA145" s="14">
        <v>1</v>
      </c>
      <c r="AB145" s="14">
        <v>1</v>
      </c>
      <c r="AC145" s="14">
        <v>1</v>
      </c>
      <c r="AD145" s="14">
        <v>1</v>
      </c>
      <c r="AE145" s="14">
        <v>0</v>
      </c>
      <c r="AF145" s="14">
        <v>1</v>
      </c>
      <c r="AG145" s="14">
        <f t="shared" si="34"/>
        <v>5</v>
      </c>
      <c r="AH145" s="14">
        <f>AG145-[1]Admission!DO296</f>
        <v>0</v>
      </c>
      <c r="AI145" s="14">
        <v>1</v>
      </c>
      <c r="AJ145" s="14">
        <v>0</v>
      </c>
      <c r="AK145" s="14">
        <v>0</v>
      </c>
      <c r="AL145" s="14">
        <v>0</v>
      </c>
      <c r="AM145" s="14">
        <v>0</v>
      </c>
      <c r="AN145" s="14">
        <v>0</v>
      </c>
      <c r="AO145" s="14">
        <v>0</v>
      </c>
      <c r="AP145" s="14">
        <v>0</v>
      </c>
      <c r="AQ145" s="14">
        <f t="shared" si="35"/>
        <v>1</v>
      </c>
      <c r="AR145" s="14">
        <f>AQ145-[1]Admission!EH296</f>
        <v>0</v>
      </c>
      <c r="AS145" s="14">
        <v>0</v>
      </c>
      <c r="AT145" s="14">
        <v>0</v>
      </c>
      <c r="AU145" s="14">
        <f t="shared" si="36"/>
        <v>0</v>
      </c>
      <c r="AV145" s="14">
        <f>AU145-[1]Admission!EL296</f>
        <v>0</v>
      </c>
      <c r="AW145" s="14">
        <v>5</v>
      </c>
      <c r="AX145" s="14">
        <v>5</v>
      </c>
      <c r="AY145" s="14">
        <v>5</v>
      </c>
      <c r="AZ145" s="14">
        <v>5</v>
      </c>
      <c r="BA145" s="14">
        <f t="shared" si="37"/>
        <v>20</v>
      </c>
      <c r="BB145" s="14">
        <f>BA145-[1]Admission!EQ296</f>
        <v>0</v>
      </c>
      <c r="BC145" s="14">
        <v>4</v>
      </c>
      <c r="BD145" s="14">
        <v>4</v>
      </c>
      <c r="BE145" s="14">
        <v>4</v>
      </c>
      <c r="BF145" s="14">
        <f>SUM(BC145:BE145)</f>
        <v>12</v>
      </c>
      <c r="BG145" s="60">
        <v>1</v>
      </c>
      <c r="BH145" s="60">
        <v>1</v>
      </c>
      <c r="BI145" s="60">
        <v>1</v>
      </c>
      <c r="BJ145" s="60">
        <v>1</v>
      </c>
      <c r="BK145" s="60">
        <v>1</v>
      </c>
      <c r="BL145" s="60">
        <v>1</v>
      </c>
      <c r="BM145" s="60">
        <v>1</v>
      </c>
      <c r="BN145" s="60">
        <v>1</v>
      </c>
      <c r="BO145" s="60">
        <v>1</v>
      </c>
      <c r="BP145" s="60">
        <v>1</v>
      </c>
      <c r="BQ145" s="60">
        <v>1</v>
      </c>
      <c r="BR145" s="60">
        <v>1</v>
      </c>
      <c r="BS145" s="60">
        <v>1</v>
      </c>
      <c r="BT145" s="60">
        <v>1</v>
      </c>
      <c r="BU145" s="60">
        <v>1</v>
      </c>
      <c r="BV145" s="60">
        <v>15</v>
      </c>
    </row>
    <row r="146" spans="1:74" s="14" customFormat="1">
      <c r="A146" s="14">
        <v>137</v>
      </c>
      <c r="B146" s="14">
        <v>7</v>
      </c>
      <c r="C146" s="14">
        <v>5.6645833333313931</v>
      </c>
      <c r="D146" s="14">
        <v>0</v>
      </c>
      <c r="E146" s="14">
        <v>4</v>
      </c>
      <c r="F146" s="14">
        <v>1</v>
      </c>
      <c r="G146" s="14">
        <v>2</v>
      </c>
      <c r="H146" s="14">
        <v>0</v>
      </c>
      <c r="I146" s="14">
        <v>0</v>
      </c>
      <c r="J146" s="14">
        <v>1</v>
      </c>
      <c r="K146" s="14">
        <v>4</v>
      </c>
      <c r="L146" s="14">
        <v>5.8</v>
      </c>
      <c r="M146" s="14">
        <v>2</v>
      </c>
      <c r="N146" s="14">
        <v>2</v>
      </c>
      <c r="O146" s="14">
        <v>2</v>
      </c>
      <c r="P146" s="14">
        <v>2</v>
      </c>
      <c r="Q146" s="14">
        <v>2</v>
      </c>
      <c r="R146" s="14">
        <v>2</v>
      </c>
      <c r="S146" s="14">
        <v>2</v>
      </c>
      <c r="T146" s="14">
        <v>1</v>
      </c>
      <c r="U146" s="14">
        <v>1</v>
      </c>
      <c r="V146" s="14">
        <v>1</v>
      </c>
      <c r="W146" s="14">
        <v>5</v>
      </c>
      <c r="Z146" s="14">
        <v>4</v>
      </c>
      <c r="AA146" s="14">
        <v>1</v>
      </c>
      <c r="AB146" s="14">
        <v>1</v>
      </c>
      <c r="AC146" s="14">
        <v>0</v>
      </c>
      <c r="AD146" s="14">
        <v>1</v>
      </c>
      <c r="AE146" s="14">
        <v>0</v>
      </c>
      <c r="AF146" s="14">
        <v>1</v>
      </c>
      <c r="AG146" s="14">
        <f t="shared" si="34"/>
        <v>4</v>
      </c>
      <c r="AH146" s="14">
        <f>AG146-[1]Admission!DO87</f>
        <v>-2</v>
      </c>
      <c r="AI146" s="14">
        <v>1</v>
      </c>
      <c r="AJ146" s="14">
        <v>1</v>
      </c>
      <c r="AK146" s="14">
        <v>1</v>
      </c>
      <c r="AL146" s="14">
        <v>1</v>
      </c>
      <c r="AM146" s="14">
        <v>1</v>
      </c>
      <c r="AN146" s="14">
        <v>1</v>
      </c>
      <c r="AO146" s="14">
        <v>1</v>
      </c>
      <c r="AP146" s="14">
        <v>1</v>
      </c>
      <c r="AQ146" s="14">
        <f t="shared" si="35"/>
        <v>8</v>
      </c>
      <c r="AR146" s="14">
        <f>AQ146-[1]Admission!EH87</f>
        <v>0</v>
      </c>
      <c r="AS146" s="14">
        <v>0</v>
      </c>
      <c r="AT146" s="14">
        <v>3</v>
      </c>
      <c r="AU146" s="14">
        <f t="shared" si="36"/>
        <v>3</v>
      </c>
      <c r="AV146" s="14">
        <f>AU146-[1]Admission!EL87</f>
        <v>-2</v>
      </c>
      <c r="AW146" s="14">
        <v>1</v>
      </c>
      <c r="AX146" s="14">
        <v>1</v>
      </c>
      <c r="AY146" s="14">
        <v>1</v>
      </c>
      <c r="AZ146" s="14">
        <v>1</v>
      </c>
      <c r="BA146" s="14">
        <f t="shared" si="37"/>
        <v>4</v>
      </c>
      <c r="BB146" s="14">
        <f>BA146-[1]Admission!EQ87</f>
        <v>-8</v>
      </c>
      <c r="BC146" s="14">
        <v>3</v>
      </c>
      <c r="BD146" s="14">
        <v>3</v>
      </c>
      <c r="BE146" s="14">
        <v>3</v>
      </c>
      <c r="BF146" s="14">
        <f>SUM(BC146:BE146)</f>
        <v>9</v>
      </c>
      <c r="BG146" s="60">
        <v>1</v>
      </c>
      <c r="BH146" s="60">
        <v>1</v>
      </c>
      <c r="BI146" s="60">
        <v>1</v>
      </c>
      <c r="BJ146" s="60">
        <v>0</v>
      </c>
      <c r="BK146" s="60">
        <v>0</v>
      </c>
      <c r="BL146" s="60">
        <v>0</v>
      </c>
      <c r="BM146" s="60">
        <v>1</v>
      </c>
      <c r="BN146" s="60">
        <v>0</v>
      </c>
      <c r="BO146" s="60">
        <v>0</v>
      </c>
      <c r="BP146" s="60">
        <v>0</v>
      </c>
      <c r="BQ146" s="60">
        <v>1</v>
      </c>
      <c r="BR146" s="60">
        <v>1</v>
      </c>
      <c r="BS146" s="60">
        <v>0</v>
      </c>
      <c r="BT146" s="60">
        <v>0</v>
      </c>
      <c r="BU146" s="60">
        <v>0</v>
      </c>
      <c r="BV146" s="60">
        <v>6</v>
      </c>
    </row>
    <row r="147" spans="1:74" s="14" customFormat="1">
      <c r="A147" s="14">
        <v>138</v>
      </c>
      <c r="B147" s="14">
        <v>3</v>
      </c>
      <c r="C147" s="14">
        <v>1.9513888888905058</v>
      </c>
      <c r="D147" s="14">
        <v>0</v>
      </c>
      <c r="E147" s="14">
        <v>3</v>
      </c>
      <c r="F147" s="14">
        <v>1</v>
      </c>
      <c r="G147" s="14">
        <v>0</v>
      </c>
      <c r="H147" s="14">
        <v>0</v>
      </c>
      <c r="I147" s="14">
        <v>0</v>
      </c>
      <c r="J147" s="14">
        <v>0</v>
      </c>
      <c r="K147" s="14">
        <v>1</v>
      </c>
      <c r="L147" s="73">
        <v>5.7999999999999996E-2</v>
      </c>
      <c r="M147" s="14">
        <v>2</v>
      </c>
      <c r="N147" s="14">
        <v>2</v>
      </c>
      <c r="O147" s="14">
        <v>2</v>
      </c>
      <c r="P147" s="14">
        <v>2</v>
      </c>
      <c r="Q147" s="14">
        <v>2</v>
      </c>
      <c r="R147" s="14">
        <v>2</v>
      </c>
      <c r="S147" s="14">
        <v>1</v>
      </c>
      <c r="T147" s="14">
        <v>1</v>
      </c>
      <c r="U147" s="14">
        <v>1</v>
      </c>
      <c r="V147" s="14">
        <v>2</v>
      </c>
      <c r="W147" s="14">
        <v>1</v>
      </c>
      <c r="X147" s="14">
        <v>90</v>
      </c>
      <c r="Y147" s="14">
        <f>X147-[1]Admission!DA217</f>
        <v>20</v>
      </c>
      <c r="Z147" s="14">
        <v>1</v>
      </c>
      <c r="AA147" s="14">
        <v>1</v>
      </c>
      <c r="AB147" s="14">
        <v>1</v>
      </c>
      <c r="AC147" s="14">
        <v>1</v>
      </c>
      <c r="AD147" s="14">
        <v>1</v>
      </c>
      <c r="AE147" s="14">
        <v>1</v>
      </c>
      <c r="AF147" s="14">
        <v>1</v>
      </c>
      <c r="AG147" s="14">
        <f t="shared" si="34"/>
        <v>6</v>
      </c>
      <c r="AH147" s="14">
        <f>AG147-[1]Admission!DO217</f>
        <v>0</v>
      </c>
      <c r="AI147" s="14">
        <v>1</v>
      </c>
      <c r="AJ147" s="14">
        <v>1</v>
      </c>
      <c r="AK147" s="14">
        <v>1</v>
      </c>
      <c r="AL147" s="14">
        <v>1</v>
      </c>
      <c r="AM147" s="14">
        <v>1</v>
      </c>
      <c r="AN147" s="14">
        <v>1</v>
      </c>
      <c r="AO147" s="14">
        <v>1</v>
      </c>
      <c r="AP147" s="14">
        <v>1</v>
      </c>
      <c r="AQ147" s="14">
        <f t="shared" si="35"/>
        <v>8</v>
      </c>
      <c r="AR147" s="14">
        <f>AQ147-[1]Admission!EH217</f>
        <v>0</v>
      </c>
      <c r="AS147" s="14">
        <v>0</v>
      </c>
      <c r="AT147" s="14">
        <v>0</v>
      </c>
      <c r="AU147" s="14">
        <f t="shared" si="36"/>
        <v>0</v>
      </c>
      <c r="AV147" s="14">
        <f>AU147-[1]Admission!EL217</f>
        <v>0</v>
      </c>
      <c r="AW147" s="14">
        <v>5</v>
      </c>
      <c r="AX147" s="14">
        <v>5</v>
      </c>
      <c r="AY147" s="14">
        <v>5</v>
      </c>
      <c r="AZ147" s="14">
        <v>5</v>
      </c>
      <c r="BA147" s="14">
        <f t="shared" si="37"/>
        <v>20</v>
      </c>
      <c r="BB147" s="14">
        <f>BA147-[1]Admission!EQ217</f>
        <v>0</v>
      </c>
      <c r="BC147" s="14">
        <v>4</v>
      </c>
      <c r="BD147" s="14">
        <v>4</v>
      </c>
      <c r="BE147" s="14">
        <v>4</v>
      </c>
      <c r="BF147" s="14">
        <f>SUM(BC147:BE147)</f>
        <v>12</v>
      </c>
      <c r="BG147" s="60">
        <v>1</v>
      </c>
      <c r="BH147" s="60">
        <v>1</v>
      </c>
      <c r="BI147" s="60">
        <v>1</v>
      </c>
      <c r="BJ147" s="60">
        <v>1</v>
      </c>
      <c r="BK147" s="60">
        <v>1</v>
      </c>
      <c r="BL147" s="60">
        <v>1</v>
      </c>
      <c r="BM147" s="60">
        <v>1</v>
      </c>
      <c r="BN147" s="60">
        <v>1</v>
      </c>
      <c r="BO147" s="60">
        <v>1</v>
      </c>
      <c r="BP147" s="60">
        <v>1</v>
      </c>
      <c r="BQ147" s="60">
        <v>1</v>
      </c>
      <c r="BR147" s="60">
        <v>1</v>
      </c>
      <c r="BS147" s="60">
        <v>1</v>
      </c>
      <c r="BT147" s="60">
        <v>1</v>
      </c>
      <c r="BU147" s="60">
        <v>1</v>
      </c>
      <c r="BV147" s="60">
        <v>15</v>
      </c>
    </row>
    <row r="148" spans="1:74" s="14" customFormat="1">
      <c r="A148" s="14">
        <v>139</v>
      </c>
      <c r="B148" s="14">
        <v>3</v>
      </c>
      <c r="C148" s="14">
        <v>1.8256944444437977</v>
      </c>
      <c r="D148" s="14">
        <v>0</v>
      </c>
      <c r="E148" s="14">
        <v>4</v>
      </c>
      <c r="F148" s="14">
        <v>3</v>
      </c>
      <c r="G148" s="14">
        <v>2</v>
      </c>
      <c r="H148" s="14">
        <v>0</v>
      </c>
      <c r="I148" s="14">
        <v>0</v>
      </c>
      <c r="J148" s="14">
        <v>0</v>
      </c>
      <c r="K148" s="14">
        <v>1</v>
      </c>
      <c r="L148" s="14">
        <v>5.8</v>
      </c>
      <c r="M148" s="14">
        <v>2</v>
      </c>
      <c r="N148" s="14">
        <v>2</v>
      </c>
      <c r="O148" s="14">
        <v>2</v>
      </c>
      <c r="P148" s="14">
        <v>2</v>
      </c>
      <c r="Q148" s="14">
        <v>2</v>
      </c>
      <c r="R148" s="14">
        <v>2</v>
      </c>
      <c r="S148" s="14">
        <v>1</v>
      </c>
      <c r="T148" s="14">
        <v>2</v>
      </c>
      <c r="U148" s="14">
        <v>2</v>
      </c>
      <c r="V148" s="14">
        <v>4</v>
      </c>
      <c r="W148" s="14">
        <v>5</v>
      </c>
      <c r="X148" s="14">
        <v>50</v>
      </c>
      <c r="Y148" s="14">
        <f>X148-[1]Admission!DA88</f>
        <v>-30</v>
      </c>
      <c r="Z148" s="14">
        <v>2</v>
      </c>
      <c r="AA148" s="14">
        <v>0</v>
      </c>
      <c r="AB148" s="14">
        <v>1</v>
      </c>
      <c r="AC148" s="14">
        <v>0</v>
      </c>
      <c r="AD148" s="14">
        <v>1</v>
      </c>
      <c r="AE148" s="14">
        <v>1</v>
      </c>
      <c r="AF148" s="14">
        <v>1</v>
      </c>
      <c r="AG148" s="14">
        <f t="shared" si="34"/>
        <v>4</v>
      </c>
      <c r="AH148" s="14">
        <f>AG148-[1]Admission!DO88</f>
        <v>1</v>
      </c>
      <c r="AI148" s="14">
        <v>0</v>
      </c>
      <c r="AJ148" s="14">
        <v>0</v>
      </c>
      <c r="AK148" s="14">
        <v>0</v>
      </c>
      <c r="AL148" s="14">
        <v>1</v>
      </c>
      <c r="AM148" s="14">
        <v>1</v>
      </c>
      <c r="AN148" s="14">
        <v>0</v>
      </c>
      <c r="AO148" s="14">
        <v>0</v>
      </c>
      <c r="AP148" s="14">
        <v>0</v>
      </c>
      <c r="AQ148" s="14">
        <f t="shared" si="35"/>
        <v>2</v>
      </c>
      <c r="AR148" s="14">
        <f>AQ148-[1]Admission!EH88</f>
        <v>2</v>
      </c>
      <c r="AS148" s="14">
        <v>0</v>
      </c>
      <c r="AT148" s="14">
        <v>2</v>
      </c>
      <c r="AU148" s="14">
        <f t="shared" si="36"/>
        <v>2</v>
      </c>
      <c r="AV148" s="14">
        <f>AU148-[1]Admission!EL88</f>
        <v>2</v>
      </c>
      <c r="AW148" s="14">
        <v>5</v>
      </c>
      <c r="AX148" s="14">
        <v>5</v>
      </c>
      <c r="AY148" s="14">
        <v>5</v>
      </c>
      <c r="AZ148" s="14">
        <v>5</v>
      </c>
      <c r="BA148" s="14">
        <f t="shared" si="37"/>
        <v>20</v>
      </c>
      <c r="BB148" s="14">
        <f>BA148-[1]Admission!EQ88</f>
        <v>0</v>
      </c>
      <c r="BC148" s="14">
        <v>3</v>
      </c>
      <c r="BD148" s="14">
        <v>0</v>
      </c>
      <c r="BE148" s="14">
        <v>0</v>
      </c>
      <c r="BF148" s="14">
        <v>3</v>
      </c>
      <c r="BG148" s="60">
        <v>1</v>
      </c>
      <c r="BH148" s="60">
        <v>1</v>
      </c>
      <c r="BI148" s="60">
        <v>1</v>
      </c>
      <c r="BJ148" s="60">
        <v>1</v>
      </c>
      <c r="BK148" s="60">
        <v>1</v>
      </c>
      <c r="BL148" s="60">
        <v>1</v>
      </c>
      <c r="BM148" s="60">
        <v>1</v>
      </c>
      <c r="BN148" s="60">
        <v>1</v>
      </c>
      <c r="BO148" s="60">
        <v>1</v>
      </c>
      <c r="BP148" s="60">
        <v>1</v>
      </c>
      <c r="BQ148" s="60">
        <v>1</v>
      </c>
      <c r="BR148" s="60">
        <v>1</v>
      </c>
      <c r="BS148" s="60">
        <v>1</v>
      </c>
      <c r="BT148" s="60">
        <v>0</v>
      </c>
      <c r="BU148" s="60">
        <v>0</v>
      </c>
      <c r="BV148" s="60">
        <v>13</v>
      </c>
    </row>
    <row r="149" spans="1:74" s="14" customFormat="1">
      <c r="A149" s="14">
        <v>140</v>
      </c>
      <c r="B149" s="14">
        <v>3</v>
      </c>
      <c r="C149" s="14">
        <v>1.9381944444467081</v>
      </c>
      <c r="D149" s="14">
        <v>0</v>
      </c>
      <c r="E149" s="14">
        <v>4</v>
      </c>
      <c r="F149" s="14">
        <v>1</v>
      </c>
      <c r="G149" s="14">
        <v>0</v>
      </c>
      <c r="H149" s="14">
        <v>0</v>
      </c>
      <c r="I149" s="14">
        <v>0</v>
      </c>
      <c r="J149" s="14">
        <v>0</v>
      </c>
      <c r="K149" s="14">
        <v>2</v>
      </c>
      <c r="L149" s="71">
        <v>5.7999999999999996E-2</v>
      </c>
      <c r="M149" s="14">
        <v>2</v>
      </c>
      <c r="N149" s="14">
        <v>2</v>
      </c>
      <c r="O149" s="14">
        <v>2</v>
      </c>
      <c r="P149" s="14">
        <v>2</v>
      </c>
      <c r="Q149" s="14">
        <v>2</v>
      </c>
      <c r="R149" s="14">
        <v>2</v>
      </c>
      <c r="S149" s="14">
        <v>1</v>
      </c>
      <c r="T149" s="14">
        <v>1</v>
      </c>
      <c r="U149" s="14">
        <v>1</v>
      </c>
      <c r="V149" s="14">
        <v>1</v>
      </c>
      <c r="W149" s="14">
        <v>1</v>
      </c>
      <c r="X149" s="14">
        <v>90</v>
      </c>
      <c r="Y149" s="14">
        <f>X149-[1]Admission!DA119</f>
        <v>0</v>
      </c>
      <c r="Z149" s="14">
        <v>3</v>
      </c>
      <c r="AA149" s="14">
        <v>1</v>
      </c>
      <c r="AB149" s="14">
        <v>1</v>
      </c>
      <c r="AC149" s="14">
        <v>1</v>
      </c>
      <c r="AD149" s="14">
        <v>1</v>
      </c>
      <c r="AE149" s="14">
        <v>1</v>
      </c>
      <c r="AF149" s="14">
        <v>1</v>
      </c>
      <c r="AG149" s="14">
        <f t="shared" si="34"/>
        <v>6</v>
      </c>
      <c r="AH149" s="14">
        <f>AG149-[1]Admission!DO119</f>
        <v>0</v>
      </c>
      <c r="AI149" s="14">
        <v>1</v>
      </c>
      <c r="AJ149" s="14">
        <v>1</v>
      </c>
      <c r="AK149" s="14">
        <v>1</v>
      </c>
      <c r="AL149" s="14">
        <v>1</v>
      </c>
      <c r="AM149" s="14">
        <v>1</v>
      </c>
      <c r="AN149" s="14">
        <v>1</v>
      </c>
      <c r="AO149" s="14">
        <v>1</v>
      </c>
      <c r="AP149" s="14">
        <v>1</v>
      </c>
      <c r="AQ149" s="14">
        <f t="shared" si="35"/>
        <v>8</v>
      </c>
      <c r="AR149" s="14">
        <f>AQ149-[1]Admission!EH119</f>
        <v>0</v>
      </c>
      <c r="AS149" s="14">
        <v>0</v>
      </c>
      <c r="AT149" s="14">
        <v>0</v>
      </c>
      <c r="AU149" s="14">
        <f t="shared" si="36"/>
        <v>0</v>
      </c>
      <c r="AV149" s="14">
        <f>AU149-[1]Admission!EL119</f>
        <v>0</v>
      </c>
      <c r="AW149" s="14">
        <v>5</v>
      </c>
      <c r="AX149" s="14">
        <v>5</v>
      </c>
      <c r="AY149" s="14">
        <v>5</v>
      </c>
      <c r="AZ149" s="14">
        <v>5</v>
      </c>
      <c r="BA149" s="14">
        <f t="shared" si="37"/>
        <v>20</v>
      </c>
      <c r="BB149" s="14">
        <f>BA149-[1]Admission!EQ119</f>
        <v>0</v>
      </c>
      <c r="BC149" s="14">
        <v>4</v>
      </c>
      <c r="BD149" s="14">
        <v>4</v>
      </c>
      <c r="BE149" s="14">
        <v>4</v>
      </c>
      <c r="BF149" s="14">
        <f>SUM(BC149:BE149)</f>
        <v>12</v>
      </c>
      <c r="BG149" s="60">
        <v>1</v>
      </c>
      <c r="BH149" s="60">
        <v>1</v>
      </c>
      <c r="BI149" s="60">
        <v>1</v>
      </c>
      <c r="BJ149" s="60">
        <v>1</v>
      </c>
      <c r="BK149" s="60">
        <v>1</v>
      </c>
      <c r="BL149" s="60">
        <v>1</v>
      </c>
      <c r="BM149" s="60">
        <v>1</v>
      </c>
      <c r="BN149" s="60">
        <v>1</v>
      </c>
      <c r="BO149" s="60">
        <v>1</v>
      </c>
      <c r="BP149" s="60">
        <v>0</v>
      </c>
      <c r="BQ149" s="60">
        <v>1</v>
      </c>
      <c r="BR149" s="60">
        <v>1</v>
      </c>
      <c r="BS149" s="60">
        <v>1</v>
      </c>
      <c r="BT149" s="60">
        <v>1</v>
      </c>
      <c r="BU149" s="60">
        <v>1</v>
      </c>
      <c r="BV149" s="60">
        <v>14</v>
      </c>
    </row>
    <row r="150" spans="1:74" s="14" customFormat="1">
      <c r="A150" s="14">
        <v>141</v>
      </c>
      <c r="B150" s="14">
        <v>8</v>
      </c>
      <c r="C150" s="14">
        <v>6.7638888888832298</v>
      </c>
      <c r="D150" s="14">
        <v>0</v>
      </c>
      <c r="E150" s="14">
        <v>5</v>
      </c>
      <c r="F150" s="14">
        <v>1</v>
      </c>
      <c r="G150" s="14">
        <v>0</v>
      </c>
      <c r="H150" s="14">
        <v>0</v>
      </c>
      <c r="I150" s="14">
        <v>0</v>
      </c>
      <c r="J150" s="14">
        <v>0</v>
      </c>
      <c r="K150" s="14">
        <v>5</v>
      </c>
      <c r="L150" s="73">
        <v>0.11900000000000001</v>
      </c>
      <c r="M150" s="14">
        <v>1</v>
      </c>
      <c r="N150" s="14">
        <v>2</v>
      </c>
      <c r="O150" s="14">
        <v>1</v>
      </c>
      <c r="P150" s="14">
        <v>2</v>
      </c>
      <c r="Q150" s="14">
        <v>1</v>
      </c>
      <c r="R150" s="14">
        <v>2</v>
      </c>
      <c r="S150" s="14">
        <v>3</v>
      </c>
      <c r="T150" s="14">
        <v>1</v>
      </c>
      <c r="U150" s="14">
        <v>1</v>
      </c>
      <c r="V150" s="14">
        <v>1</v>
      </c>
      <c r="W150" s="14">
        <v>1</v>
      </c>
      <c r="X150" s="14">
        <v>92</v>
      </c>
      <c r="Y150" s="14">
        <f>X150-[1]Admission!DA274</f>
        <v>2</v>
      </c>
      <c r="Z150" s="14">
        <v>2</v>
      </c>
      <c r="AA150" s="14">
        <v>1</v>
      </c>
      <c r="AB150" s="14">
        <v>1</v>
      </c>
      <c r="AC150" s="14">
        <v>1</v>
      </c>
      <c r="AD150" s="14">
        <v>1</v>
      </c>
      <c r="AE150" s="14">
        <v>1</v>
      </c>
      <c r="AF150" s="14">
        <v>1</v>
      </c>
      <c r="AG150" s="14">
        <f t="shared" si="34"/>
        <v>6</v>
      </c>
      <c r="AH150" s="14">
        <f>AG150-[1]Admission!DO274</f>
        <v>0</v>
      </c>
      <c r="AI150" s="14">
        <v>1</v>
      </c>
      <c r="AJ150" s="14">
        <v>1</v>
      </c>
      <c r="AK150" s="14">
        <v>0</v>
      </c>
      <c r="AL150" s="14">
        <v>0</v>
      </c>
      <c r="AM150" s="14">
        <v>0</v>
      </c>
      <c r="AN150" s="14">
        <v>0</v>
      </c>
      <c r="AO150" s="14">
        <v>1</v>
      </c>
      <c r="AP150" s="14">
        <v>1</v>
      </c>
      <c r="AQ150" s="14">
        <f t="shared" si="35"/>
        <v>4</v>
      </c>
      <c r="AR150" s="14">
        <f>AQ150-[1]Admission!EH274</f>
        <v>-2</v>
      </c>
      <c r="AS150" s="14">
        <v>0</v>
      </c>
      <c r="AT150" s="14">
        <v>0</v>
      </c>
      <c r="AU150" s="14">
        <f t="shared" si="36"/>
        <v>0</v>
      </c>
      <c r="AV150" s="14">
        <f>AU150-[1]Admission!EL274</f>
        <v>0</v>
      </c>
      <c r="AW150" s="14">
        <v>4</v>
      </c>
      <c r="AX150" s="14">
        <v>4</v>
      </c>
      <c r="AY150" s="14">
        <v>5</v>
      </c>
      <c r="AZ150" s="14">
        <v>5</v>
      </c>
      <c r="BA150" s="14">
        <f t="shared" si="37"/>
        <v>18</v>
      </c>
      <c r="BB150" s="14">
        <f>BA150-[1]Admission!EQ274</f>
        <v>-2</v>
      </c>
      <c r="BC150" s="14">
        <v>4</v>
      </c>
      <c r="BD150" s="14">
        <v>4</v>
      </c>
      <c r="BE150" s="14">
        <v>4</v>
      </c>
      <c r="BF150" s="14">
        <f>SUM(BC150:BE150)</f>
        <v>12</v>
      </c>
      <c r="BG150" s="60">
        <v>1</v>
      </c>
      <c r="BH150" s="60">
        <v>1</v>
      </c>
      <c r="BI150" s="60">
        <v>1</v>
      </c>
      <c r="BJ150" s="60">
        <v>1</v>
      </c>
      <c r="BK150" s="60">
        <v>1</v>
      </c>
      <c r="BL150" s="60">
        <v>1</v>
      </c>
      <c r="BM150" s="60">
        <v>1</v>
      </c>
      <c r="BN150" s="60">
        <v>1</v>
      </c>
      <c r="BO150" s="60">
        <v>1</v>
      </c>
      <c r="BP150" s="60">
        <v>1</v>
      </c>
      <c r="BQ150" s="60">
        <v>1</v>
      </c>
      <c r="BR150" s="60">
        <v>1</v>
      </c>
      <c r="BS150" s="60">
        <v>1</v>
      </c>
      <c r="BT150" s="60">
        <v>1</v>
      </c>
      <c r="BU150" s="60">
        <v>1</v>
      </c>
      <c r="BV150" s="60">
        <v>15</v>
      </c>
    </row>
    <row r="151" spans="1:74" s="14" customFormat="1">
      <c r="A151" s="14">
        <v>142</v>
      </c>
      <c r="B151" s="14">
        <v>5</v>
      </c>
      <c r="C151" s="14">
        <v>3.8166666666656965</v>
      </c>
      <c r="D151" s="14">
        <v>0</v>
      </c>
      <c r="E151" s="14">
        <v>5</v>
      </c>
      <c r="F151" s="14">
        <v>3</v>
      </c>
      <c r="G151" s="14">
        <v>0</v>
      </c>
      <c r="H151" s="14">
        <v>0</v>
      </c>
      <c r="I151" s="14">
        <v>0</v>
      </c>
      <c r="J151" s="14">
        <v>0</v>
      </c>
      <c r="K151" s="14">
        <v>6</v>
      </c>
      <c r="L151" s="73">
        <v>0.11899999999999999</v>
      </c>
      <c r="M151" s="14">
        <v>1</v>
      </c>
      <c r="N151" s="14">
        <v>2</v>
      </c>
      <c r="O151" s="14">
        <v>1</v>
      </c>
      <c r="P151" s="14">
        <v>2</v>
      </c>
      <c r="Q151" s="14">
        <v>1</v>
      </c>
      <c r="R151" s="14">
        <v>2</v>
      </c>
      <c r="S151" s="14">
        <v>3</v>
      </c>
      <c r="T151" s="14">
        <v>4</v>
      </c>
      <c r="U151" s="14">
        <v>4</v>
      </c>
      <c r="V151" s="14">
        <v>2</v>
      </c>
      <c r="W151" s="14">
        <v>2</v>
      </c>
      <c r="X151" s="14">
        <v>40</v>
      </c>
      <c r="Y151" s="14">
        <f>X151-[1]Admission!DA342</f>
        <v>-45</v>
      </c>
      <c r="Z151" s="14">
        <v>4</v>
      </c>
      <c r="AA151" s="14">
        <v>0</v>
      </c>
      <c r="AB151" s="14">
        <v>0</v>
      </c>
      <c r="AC151" s="14">
        <v>1</v>
      </c>
      <c r="AD151" s="14">
        <v>1</v>
      </c>
      <c r="AE151" s="14">
        <v>0</v>
      </c>
      <c r="AF151" s="14">
        <v>1</v>
      </c>
      <c r="AG151" s="14">
        <f t="shared" si="34"/>
        <v>3</v>
      </c>
      <c r="AH151" s="14">
        <f>AG151-[1]Admission!DO342</f>
        <v>0</v>
      </c>
      <c r="AI151" s="14">
        <v>1</v>
      </c>
      <c r="AJ151" s="14">
        <v>0</v>
      </c>
      <c r="AK151" s="14">
        <v>0</v>
      </c>
      <c r="AL151" s="14">
        <v>0</v>
      </c>
      <c r="AM151" s="14">
        <v>0</v>
      </c>
      <c r="AN151" s="14">
        <v>0</v>
      </c>
      <c r="AO151" s="14">
        <v>0</v>
      </c>
      <c r="AP151" s="14">
        <v>0</v>
      </c>
      <c r="AQ151" s="14">
        <f t="shared" si="35"/>
        <v>1</v>
      </c>
      <c r="AR151" s="14">
        <f>AQ151-[1]Admission!EH342</f>
        <v>0</v>
      </c>
      <c r="AS151" s="14">
        <v>0</v>
      </c>
      <c r="AT151" s="14">
        <v>0</v>
      </c>
      <c r="AU151" s="14">
        <f t="shared" si="36"/>
        <v>0</v>
      </c>
      <c r="AV151" s="14">
        <f>AU151-[1]Admission!EL342</f>
        <v>0</v>
      </c>
      <c r="AW151" s="14">
        <v>5</v>
      </c>
      <c r="AX151" s="14">
        <v>5</v>
      </c>
      <c r="AY151" s="14">
        <v>5</v>
      </c>
      <c r="AZ151" s="14">
        <v>5</v>
      </c>
      <c r="BA151" s="14">
        <f t="shared" si="37"/>
        <v>20</v>
      </c>
      <c r="BB151" s="14">
        <f>BA151-[1]Admission!EQ342</f>
        <v>0</v>
      </c>
      <c r="BG151" s="60"/>
      <c r="BH151" s="60"/>
      <c r="BI151" s="60"/>
      <c r="BJ151" s="60"/>
      <c r="BK151" s="60"/>
      <c r="BL151" s="60"/>
      <c r="BM151" s="60"/>
      <c r="BN151" s="60"/>
      <c r="BO151" s="60"/>
      <c r="BP151" s="60"/>
      <c r="BQ151" s="60"/>
      <c r="BR151" s="60"/>
      <c r="BS151" s="60"/>
      <c r="BT151" s="60"/>
      <c r="BU151" s="60"/>
      <c r="BV151" s="60"/>
    </row>
    <row r="152" spans="1:74" s="14" customFormat="1">
      <c r="A152" s="14">
        <v>143</v>
      </c>
      <c r="B152" s="14">
        <v>6</v>
      </c>
      <c r="C152" s="14">
        <v>5.0347222222189885</v>
      </c>
      <c r="D152" s="14">
        <v>0</v>
      </c>
      <c r="E152" s="14">
        <v>3</v>
      </c>
      <c r="F152" s="14">
        <v>1</v>
      </c>
      <c r="G152" s="14">
        <v>2</v>
      </c>
      <c r="H152" s="14">
        <v>0</v>
      </c>
      <c r="I152" s="14">
        <v>0</v>
      </c>
      <c r="J152" s="14">
        <v>1</v>
      </c>
      <c r="K152" s="14">
        <v>7</v>
      </c>
      <c r="L152" s="14">
        <v>22.8</v>
      </c>
      <c r="M152" s="14">
        <v>2</v>
      </c>
      <c r="N152" s="14">
        <v>2</v>
      </c>
      <c r="O152" s="14">
        <v>2</v>
      </c>
      <c r="P152" s="14">
        <v>2</v>
      </c>
      <c r="Q152" s="14">
        <v>2</v>
      </c>
      <c r="R152" s="14">
        <v>2</v>
      </c>
      <c r="S152" s="14">
        <v>1</v>
      </c>
      <c r="T152" s="14">
        <v>1</v>
      </c>
      <c r="U152" s="14">
        <v>1</v>
      </c>
      <c r="V152" s="14">
        <v>1</v>
      </c>
      <c r="W152" s="14">
        <v>1</v>
      </c>
      <c r="X152" s="14">
        <v>90</v>
      </c>
      <c r="Y152" s="14">
        <f>X152-[1]Admission!DA74</f>
        <v>60</v>
      </c>
      <c r="Z152" s="14">
        <v>3</v>
      </c>
      <c r="AA152" s="14">
        <v>1</v>
      </c>
      <c r="AB152" s="14">
        <v>1</v>
      </c>
      <c r="AC152" s="14">
        <v>1</v>
      </c>
      <c r="AD152" s="14">
        <v>1</v>
      </c>
      <c r="AE152" s="14">
        <v>1</v>
      </c>
      <c r="AF152" s="14">
        <v>1</v>
      </c>
      <c r="AG152" s="14">
        <f t="shared" si="34"/>
        <v>6</v>
      </c>
      <c r="AH152" s="14">
        <f>AG152-[1]Admission!DO74</f>
        <v>3</v>
      </c>
      <c r="AI152" s="14">
        <v>1</v>
      </c>
      <c r="AJ152" s="14">
        <v>1</v>
      </c>
      <c r="AK152" s="14">
        <v>1</v>
      </c>
      <c r="AL152" s="14">
        <v>1</v>
      </c>
      <c r="AM152" s="14">
        <v>1</v>
      </c>
      <c r="AN152" s="14">
        <v>1</v>
      </c>
      <c r="AO152" s="14">
        <v>1</v>
      </c>
      <c r="AP152" s="14">
        <v>1</v>
      </c>
      <c r="AQ152" s="14">
        <f t="shared" si="35"/>
        <v>8</v>
      </c>
      <c r="AR152" s="14">
        <f>AQ152-[1]Admission!EH74</f>
        <v>3</v>
      </c>
      <c r="AS152" s="14">
        <v>0</v>
      </c>
      <c r="AT152" s="14">
        <v>0</v>
      </c>
      <c r="AU152" s="14">
        <f t="shared" si="36"/>
        <v>0</v>
      </c>
      <c r="AV152" s="14">
        <f>AU152-[1]Admission!EL74</f>
        <v>-3</v>
      </c>
      <c r="AW152" s="14">
        <v>5</v>
      </c>
      <c r="AX152" s="14">
        <v>5</v>
      </c>
      <c r="AY152" s="14">
        <v>5</v>
      </c>
      <c r="AZ152" s="14">
        <v>5</v>
      </c>
      <c r="BA152" s="14">
        <f t="shared" si="37"/>
        <v>20</v>
      </c>
      <c r="BB152" s="14">
        <f>BA152-[1]Admission!EQ74</f>
        <v>0</v>
      </c>
      <c r="BC152" s="14">
        <v>3</v>
      </c>
      <c r="BD152" s="14">
        <v>3</v>
      </c>
      <c r="BE152" s="14">
        <v>3</v>
      </c>
      <c r="BF152" s="14">
        <f>SUM(BC152:BE152)</f>
        <v>9</v>
      </c>
      <c r="BG152" s="60">
        <v>1</v>
      </c>
      <c r="BH152" s="60">
        <v>1</v>
      </c>
      <c r="BI152" s="60">
        <v>0</v>
      </c>
      <c r="BJ152" s="60">
        <v>1</v>
      </c>
      <c r="BK152" s="60">
        <v>1</v>
      </c>
      <c r="BL152" s="60">
        <v>1</v>
      </c>
      <c r="BM152" s="60">
        <v>1</v>
      </c>
      <c r="BN152" s="60">
        <v>1</v>
      </c>
      <c r="BO152" s="60">
        <v>1</v>
      </c>
      <c r="BP152" s="60">
        <v>1</v>
      </c>
      <c r="BQ152" s="60">
        <v>1</v>
      </c>
      <c r="BR152" s="60">
        <v>1</v>
      </c>
      <c r="BS152" s="60">
        <v>1</v>
      </c>
      <c r="BT152" s="60">
        <v>1</v>
      </c>
      <c r="BU152" s="60">
        <v>1</v>
      </c>
      <c r="BV152" s="60">
        <v>14</v>
      </c>
    </row>
    <row r="153" spans="1:74" s="14" customFormat="1">
      <c r="A153" s="14">
        <v>144</v>
      </c>
      <c r="B153" s="14">
        <v>2</v>
      </c>
      <c r="C153" s="14">
        <v>1.008333333338669</v>
      </c>
      <c r="D153" s="14">
        <v>0</v>
      </c>
      <c r="E153" s="14">
        <v>2</v>
      </c>
      <c r="F153" s="14">
        <v>1</v>
      </c>
      <c r="G153" s="14">
        <v>2</v>
      </c>
      <c r="H153" s="14">
        <v>0</v>
      </c>
      <c r="I153" s="14">
        <v>0</v>
      </c>
      <c r="J153" s="14">
        <v>1</v>
      </c>
      <c r="K153" s="14">
        <v>2</v>
      </c>
      <c r="L153" s="71">
        <v>5.8000000000000003E-2</v>
      </c>
      <c r="M153" s="14">
        <v>2</v>
      </c>
      <c r="N153" s="14">
        <v>2</v>
      </c>
      <c r="O153" s="14">
        <v>2</v>
      </c>
      <c r="P153" s="14">
        <v>2</v>
      </c>
      <c r="Q153" s="14">
        <v>2</v>
      </c>
      <c r="R153" s="14">
        <v>2</v>
      </c>
      <c r="S153" s="14">
        <v>1</v>
      </c>
      <c r="T153" s="14">
        <v>1</v>
      </c>
      <c r="U153" s="14">
        <v>1</v>
      </c>
      <c r="V153" s="14">
        <v>1</v>
      </c>
      <c r="W153" s="14">
        <v>1</v>
      </c>
      <c r="X153" s="14">
        <v>75</v>
      </c>
      <c r="Y153" s="14">
        <f>X153-[1]Admission!DA60</f>
        <v>30</v>
      </c>
      <c r="Z153" s="14">
        <v>2</v>
      </c>
      <c r="AA153" s="14">
        <v>1</v>
      </c>
      <c r="AB153" s="14">
        <v>1</v>
      </c>
      <c r="AC153" s="14">
        <v>1</v>
      </c>
      <c r="AD153" s="14">
        <v>1</v>
      </c>
      <c r="AE153" s="14">
        <v>1</v>
      </c>
      <c r="AF153" s="14">
        <v>1</v>
      </c>
      <c r="AG153" s="14">
        <f t="shared" si="34"/>
        <v>6</v>
      </c>
      <c r="AH153" s="14">
        <f>AG153-[1]Admission!DO60</f>
        <v>0</v>
      </c>
      <c r="AI153" s="14">
        <v>1</v>
      </c>
      <c r="AJ153" s="14">
        <v>0</v>
      </c>
      <c r="AK153" s="14">
        <v>1</v>
      </c>
      <c r="AL153" s="14">
        <v>1</v>
      </c>
      <c r="AM153" s="14">
        <v>1</v>
      </c>
      <c r="AN153" s="14">
        <v>1</v>
      </c>
      <c r="AO153" s="14">
        <v>1</v>
      </c>
      <c r="AP153" s="14">
        <v>1</v>
      </c>
      <c r="AQ153" s="14">
        <f t="shared" si="35"/>
        <v>7</v>
      </c>
      <c r="AR153" s="14">
        <f>AQ153-[1]Admission!EH60</f>
        <v>1</v>
      </c>
      <c r="AS153" s="14">
        <v>0</v>
      </c>
      <c r="AT153" s="14">
        <v>0</v>
      </c>
      <c r="AU153" s="14">
        <f t="shared" si="36"/>
        <v>0</v>
      </c>
      <c r="AV153" s="14">
        <f>AU153-[1]Admission!EL60</f>
        <v>0</v>
      </c>
      <c r="AW153" s="14">
        <v>5</v>
      </c>
      <c r="AX153" s="14">
        <v>5</v>
      </c>
      <c r="AY153" s="14">
        <v>5</v>
      </c>
      <c r="AZ153" s="14">
        <v>5</v>
      </c>
      <c r="BA153" s="14">
        <f t="shared" si="37"/>
        <v>20</v>
      </c>
      <c r="BB153" s="14">
        <f>BA153-[1]Admission!EQ60</f>
        <v>2</v>
      </c>
      <c r="BC153" s="14">
        <v>3</v>
      </c>
      <c r="BD153" s="14">
        <v>3</v>
      </c>
      <c r="BE153" s="14">
        <v>3</v>
      </c>
      <c r="BF153" s="14">
        <f>SUM(BC153:BE153)</f>
        <v>9</v>
      </c>
      <c r="BG153" s="60">
        <v>0</v>
      </c>
      <c r="BH153" s="60">
        <v>1</v>
      </c>
      <c r="BI153" s="60">
        <v>1</v>
      </c>
      <c r="BJ153" s="60">
        <v>1</v>
      </c>
      <c r="BK153" s="60">
        <v>1</v>
      </c>
      <c r="BL153" s="60">
        <v>1</v>
      </c>
      <c r="BM153" s="60">
        <v>1</v>
      </c>
      <c r="BN153" s="60">
        <v>1</v>
      </c>
      <c r="BO153" s="60">
        <v>1</v>
      </c>
      <c r="BP153" s="60">
        <v>1</v>
      </c>
      <c r="BQ153" s="60">
        <v>1</v>
      </c>
      <c r="BR153" s="60">
        <v>1</v>
      </c>
      <c r="BS153" s="60">
        <v>1</v>
      </c>
      <c r="BT153" s="60">
        <v>0</v>
      </c>
      <c r="BU153" s="60">
        <v>0</v>
      </c>
      <c r="BV153" s="60">
        <v>12</v>
      </c>
    </row>
    <row r="154" spans="1:74" s="14" customFormat="1">
      <c r="A154" s="14">
        <v>145</v>
      </c>
      <c r="B154" s="14">
        <v>3</v>
      </c>
      <c r="C154" s="14">
        <v>1.8131944444394321</v>
      </c>
      <c r="D154" s="14">
        <v>0</v>
      </c>
      <c r="E154" s="14">
        <v>3</v>
      </c>
      <c r="F154" s="14">
        <v>1</v>
      </c>
      <c r="G154" s="14">
        <v>0</v>
      </c>
      <c r="H154" s="14">
        <v>0</v>
      </c>
      <c r="I154" s="14">
        <v>0</v>
      </c>
      <c r="J154" s="14">
        <v>0</v>
      </c>
      <c r="K154" s="14">
        <v>3</v>
      </c>
      <c r="L154" s="73">
        <v>5.8000000000000003E-2</v>
      </c>
      <c r="M154" s="14">
        <v>2</v>
      </c>
      <c r="N154" s="14">
        <v>2</v>
      </c>
      <c r="O154" s="14">
        <v>2</v>
      </c>
      <c r="P154" s="14">
        <v>2</v>
      </c>
      <c r="Q154" s="14">
        <v>2</v>
      </c>
      <c r="R154" s="14">
        <v>2</v>
      </c>
      <c r="S154" s="14">
        <v>1</v>
      </c>
      <c r="T154" s="14">
        <v>1</v>
      </c>
      <c r="U154" s="14">
        <v>1</v>
      </c>
      <c r="V154" s="14">
        <v>1</v>
      </c>
      <c r="W154" s="14">
        <v>1</v>
      </c>
      <c r="X154" s="14">
        <v>100</v>
      </c>
      <c r="Y154" s="14">
        <f>X154-[1]Admission!DA327</f>
        <v>20</v>
      </c>
      <c r="Z154" s="14">
        <v>1</v>
      </c>
      <c r="AA154" s="14">
        <v>1</v>
      </c>
      <c r="AB154" s="14">
        <v>1</v>
      </c>
      <c r="AC154" s="14">
        <v>1</v>
      </c>
      <c r="AD154" s="14">
        <v>1</v>
      </c>
      <c r="AE154" s="14">
        <v>1</v>
      </c>
      <c r="AF154" s="14">
        <v>1</v>
      </c>
      <c r="AG154" s="14">
        <f t="shared" si="34"/>
        <v>6</v>
      </c>
      <c r="AH154" s="14">
        <f>AG154-[1]Admission!DO327</f>
        <v>0</v>
      </c>
      <c r="AI154" s="14">
        <v>1</v>
      </c>
      <c r="AJ154" s="14">
        <v>1</v>
      </c>
      <c r="AK154" s="14">
        <v>1</v>
      </c>
      <c r="AL154" s="14">
        <v>1</v>
      </c>
      <c r="AM154" s="14">
        <v>1</v>
      </c>
      <c r="AN154" s="14">
        <v>1</v>
      </c>
      <c r="AO154" s="14">
        <v>1</v>
      </c>
      <c r="AP154" s="14">
        <v>1</v>
      </c>
      <c r="AQ154" s="14">
        <f t="shared" si="35"/>
        <v>8</v>
      </c>
      <c r="AR154" s="14">
        <f>AQ154-[1]Admission!EH327</f>
        <v>0</v>
      </c>
      <c r="AS154" s="14">
        <v>0</v>
      </c>
      <c r="AT154" s="14">
        <v>0</v>
      </c>
      <c r="AU154" s="14">
        <f t="shared" si="36"/>
        <v>0</v>
      </c>
      <c r="AV154" s="14">
        <f>AU154-[1]Admission!EL327</f>
        <v>0</v>
      </c>
      <c r="AW154" s="14">
        <v>5</v>
      </c>
      <c r="AX154" s="14">
        <v>5</v>
      </c>
      <c r="AY154" s="14">
        <v>5</v>
      </c>
      <c r="AZ154" s="14">
        <v>5</v>
      </c>
      <c r="BA154" s="14">
        <f t="shared" si="37"/>
        <v>20</v>
      </c>
      <c r="BB154" s="14">
        <f>BA154-[1]Admission!EQ327</f>
        <v>0</v>
      </c>
      <c r="BC154" s="14">
        <v>4</v>
      </c>
      <c r="BD154" s="14">
        <v>4</v>
      </c>
      <c r="BE154" s="14">
        <v>4</v>
      </c>
      <c r="BF154" s="14">
        <f>SUM(BC154:BE154)</f>
        <v>12</v>
      </c>
      <c r="BG154" s="60">
        <v>1</v>
      </c>
      <c r="BH154" s="60">
        <v>1</v>
      </c>
      <c r="BI154" s="60">
        <v>1</v>
      </c>
      <c r="BJ154" s="60">
        <v>1</v>
      </c>
      <c r="BK154" s="60">
        <v>1</v>
      </c>
      <c r="BL154" s="60">
        <v>0</v>
      </c>
      <c r="BM154" s="60">
        <v>1</v>
      </c>
      <c r="BN154" s="60">
        <v>1</v>
      </c>
      <c r="BO154" s="60">
        <v>1</v>
      </c>
      <c r="BP154" s="60">
        <v>1</v>
      </c>
      <c r="BQ154" s="60">
        <v>1</v>
      </c>
      <c r="BR154" s="60">
        <v>1</v>
      </c>
      <c r="BS154" s="60">
        <v>1</v>
      </c>
      <c r="BT154" s="60">
        <v>1</v>
      </c>
      <c r="BU154" s="60">
        <v>1</v>
      </c>
      <c r="BV154" s="60">
        <v>14</v>
      </c>
    </row>
    <row r="155" spans="1:74" s="14" customFormat="1">
      <c r="A155" s="14">
        <v>146</v>
      </c>
      <c r="B155" s="14">
        <v>2</v>
      </c>
      <c r="C155" s="14">
        <v>0.86041666667006211</v>
      </c>
      <c r="D155" s="14">
        <v>0</v>
      </c>
      <c r="E155" s="14">
        <v>1</v>
      </c>
      <c r="F155" s="14">
        <v>1</v>
      </c>
      <c r="G155" s="14">
        <v>0</v>
      </c>
      <c r="H155" s="14">
        <v>0</v>
      </c>
      <c r="I155" s="14">
        <v>0</v>
      </c>
      <c r="J155" s="14">
        <v>0</v>
      </c>
      <c r="K155" s="14">
        <v>1</v>
      </c>
      <c r="L155" s="73">
        <v>5.8000000000000003E-2</v>
      </c>
      <c r="M155" s="14">
        <v>2</v>
      </c>
      <c r="N155" s="14">
        <v>2</v>
      </c>
      <c r="O155" s="14">
        <v>2</v>
      </c>
      <c r="P155" s="14">
        <v>2</v>
      </c>
      <c r="Q155" s="14">
        <v>2</v>
      </c>
      <c r="R155" s="14">
        <v>2</v>
      </c>
      <c r="S155" s="14">
        <v>1</v>
      </c>
      <c r="T155" s="14">
        <v>1</v>
      </c>
      <c r="U155" s="14">
        <v>1</v>
      </c>
      <c r="V155" s="14">
        <v>1</v>
      </c>
      <c r="W155" s="14">
        <v>1</v>
      </c>
      <c r="X155" s="14">
        <v>100</v>
      </c>
      <c r="Y155" s="14">
        <f>X155-[1]Admission!DA403</f>
        <v>20</v>
      </c>
      <c r="Z155" s="14">
        <v>1</v>
      </c>
      <c r="AA155" s="14">
        <v>1</v>
      </c>
      <c r="AB155" s="14">
        <v>1</v>
      </c>
      <c r="AC155" s="14">
        <v>1</v>
      </c>
      <c r="AD155" s="14">
        <v>1</v>
      </c>
      <c r="AE155" s="14">
        <v>1</v>
      </c>
      <c r="AF155" s="14">
        <v>1</v>
      </c>
      <c r="AG155" s="14">
        <v>1</v>
      </c>
      <c r="AH155" s="14">
        <f>AG155-[1]Admission!DO403</f>
        <v>-5</v>
      </c>
      <c r="AI155" s="14">
        <v>1</v>
      </c>
      <c r="AJ155" s="14">
        <v>1</v>
      </c>
      <c r="AK155" s="14">
        <v>1</v>
      </c>
      <c r="AL155" s="14">
        <v>1</v>
      </c>
      <c r="AM155" s="14">
        <v>1</v>
      </c>
      <c r="AN155" s="14">
        <v>1</v>
      </c>
      <c r="AO155" s="14">
        <v>1</v>
      </c>
      <c r="AP155" s="14">
        <v>1</v>
      </c>
      <c r="AQ155" s="14">
        <f t="shared" si="35"/>
        <v>8</v>
      </c>
      <c r="AR155" s="14">
        <f>AQ155-[1]Admission!EH403</f>
        <v>3</v>
      </c>
      <c r="AS155" s="14">
        <v>0</v>
      </c>
      <c r="AT155" s="14">
        <v>0</v>
      </c>
      <c r="AU155" s="14">
        <f t="shared" si="36"/>
        <v>0</v>
      </c>
      <c r="AV155" s="14">
        <f>AU155-[1]Admission!EL403</f>
        <v>0</v>
      </c>
      <c r="AW155" s="14">
        <v>5</v>
      </c>
      <c r="AX155" s="14">
        <v>5</v>
      </c>
      <c r="AY155" s="14">
        <v>5</v>
      </c>
      <c r="AZ155" s="14">
        <v>5</v>
      </c>
      <c r="BA155" s="14">
        <f t="shared" si="37"/>
        <v>20</v>
      </c>
      <c r="BB155" s="14">
        <f>BA155-[1]Admission!EQ403</f>
        <v>0</v>
      </c>
      <c r="BC155" s="14">
        <v>4</v>
      </c>
      <c r="BD155" s="14">
        <v>4</v>
      </c>
      <c r="BE155" s="14">
        <v>4</v>
      </c>
      <c r="BF155" s="14">
        <v>12</v>
      </c>
      <c r="BG155" s="60">
        <v>1</v>
      </c>
      <c r="BH155" s="60">
        <v>1</v>
      </c>
      <c r="BI155" s="60">
        <v>1</v>
      </c>
      <c r="BJ155" s="60">
        <v>1</v>
      </c>
      <c r="BK155" s="60">
        <v>1</v>
      </c>
      <c r="BL155" s="60">
        <v>1</v>
      </c>
      <c r="BM155" s="60">
        <v>1</v>
      </c>
      <c r="BN155" s="60">
        <v>1</v>
      </c>
      <c r="BO155" s="60">
        <v>1</v>
      </c>
      <c r="BP155" s="60">
        <v>1</v>
      </c>
      <c r="BQ155" s="60">
        <v>1</v>
      </c>
      <c r="BR155" s="60">
        <v>1</v>
      </c>
      <c r="BS155" s="60">
        <v>1</v>
      </c>
      <c r="BT155" s="60">
        <v>1</v>
      </c>
      <c r="BU155" s="60">
        <v>1</v>
      </c>
      <c r="BV155" s="60">
        <v>15</v>
      </c>
    </row>
    <row r="156" spans="1:74" s="14" customFormat="1">
      <c r="A156" s="14">
        <v>147</v>
      </c>
      <c r="B156" s="14">
        <v>2</v>
      </c>
      <c r="C156" s="14">
        <v>0.83888888888759539</v>
      </c>
      <c r="D156" s="14">
        <v>0</v>
      </c>
      <c r="E156" s="14">
        <v>1</v>
      </c>
      <c r="F156" s="14">
        <v>1</v>
      </c>
      <c r="G156" s="14">
        <v>0</v>
      </c>
      <c r="H156" s="14">
        <v>0</v>
      </c>
      <c r="I156" s="14">
        <v>0</v>
      </c>
      <c r="J156" s="14">
        <v>0</v>
      </c>
      <c r="K156" s="14">
        <v>1</v>
      </c>
      <c r="L156" s="73">
        <v>5.8000000000000003E-2</v>
      </c>
      <c r="M156" s="14">
        <v>2</v>
      </c>
      <c r="N156" s="14">
        <v>2</v>
      </c>
      <c r="O156" s="14">
        <v>2</v>
      </c>
      <c r="P156" s="14">
        <v>2</v>
      </c>
      <c r="Q156" s="14">
        <v>2</v>
      </c>
      <c r="R156" s="14">
        <v>2</v>
      </c>
      <c r="S156" s="14">
        <v>1</v>
      </c>
      <c r="T156" s="14">
        <v>1</v>
      </c>
      <c r="U156" s="14">
        <v>1</v>
      </c>
      <c r="V156" s="14">
        <v>1</v>
      </c>
      <c r="W156" s="14">
        <v>1</v>
      </c>
      <c r="X156" s="14">
        <v>50</v>
      </c>
      <c r="Y156" s="14">
        <f>X156-[1]Admission!DA202</f>
        <v>50</v>
      </c>
      <c r="Z156" s="14">
        <v>5</v>
      </c>
      <c r="AA156" s="14">
        <v>1</v>
      </c>
      <c r="AB156" s="14">
        <v>1</v>
      </c>
      <c r="AC156" s="14">
        <v>1</v>
      </c>
      <c r="AD156" s="14">
        <v>1</v>
      </c>
      <c r="AE156" s="14">
        <v>1</v>
      </c>
      <c r="AF156" s="14">
        <v>1</v>
      </c>
      <c r="AG156" s="14">
        <f>SUM(AA156:AF156)</f>
        <v>6</v>
      </c>
      <c r="AH156" s="14">
        <f>AG156-[1]Admission!DO202</f>
        <v>0</v>
      </c>
      <c r="AI156" s="14">
        <v>1</v>
      </c>
      <c r="AJ156" s="14">
        <v>1</v>
      </c>
      <c r="AK156" s="14">
        <v>1</v>
      </c>
      <c r="AL156" s="14">
        <v>1</v>
      </c>
      <c r="AM156" s="14">
        <v>1</v>
      </c>
      <c r="AN156" s="14">
        <v>1</v>
      </c>
      <c r="AO156" s="14">
        <v>0</v>
      </c>
      <c r="AP156" s="14">
        <v>0</v>
      </c>
      <c r="AQ156" s="14">
        <f t="shared" si="35"/>
        <v>6</v>
      </c>
      <c r="AR156" s="14">
        <f>AQ156-[1]Admission!EH202</f>
        <v>0</v>
      </c>
      <c r="AS156" s="14">
        <v>2</v>
      </c>
      <c r="AT156" s="14">
        <v>2</v>
      </c>
      <c r="AU156" s="14">
        <f t="shared" si="36"/>
        <v>4</v>
      </c>
      <c r="AV156" s="14">
        <f>AU156-[1]Admission!EL202</f>
        <v>-1</v>
      </c>
      <c r="AW156" s="14">
        <v>5</v>
      </c>
      <c r="AX156" s="14">
        <v>5</v>
      </c>
      <c r="AY156" s="14">
        <v>5</v>
      </c>
      <c r="AZ156" s="14">
        <v>5</v>
      </c>
      <c r="BA156" s="14">
        <f t="shared" si="37"/>
        <v>20</v>
      </c>
      <c r="BB156" s="14">
        <f>BA156-[1]Admission!EQ202</f>
        <v>0</v>
      </c>
      <c r="BC156" s="14">
        <v>4</v>
      </c>
      <c r="BD156" s="14">
        <v>4</v>
      </c>
      <c r="BE156" s="14">
        <v>4</v>
      </c>
      <c r="BF156" s="14">
        <f>SUM(BC156:BE156)</f>
        <v>12</v>
      </c>
      <c r="BG156" s="60">
        <v>1</v>
      </c>
      <c r="BH156" s="60">
        <v>1</v>
      </c>
      <c r="BI156" s="60">
        <v>1</v>
      </c>
      <c r="BJ156" s="60">
        <v>1</v>
      </c>
      <c r="BK156" s="60">
        <v>1</v>
      </c>
      <c r="BL156" s="60">
        <v>1</v>
      </c>
      <c r="BM156" s="60">
        <v>1</v>
      </c>
      <c r="BN156" s="60">
        <v>1</v>
      </c>
      <c r="BO156" s="60">
        <v>1</v>
      </c>
      <c r="BP156" s="60">
        <v>1</v>
      </c>
      <c r="BQ156" s="60">
        <v>1</v>
      </c>
      <c r="BR156" s="60">
        <v>1</v>
      </c>
      <c r="BS156" s="60">
        <v>1</v>
      </c>
      <c r="BT156" s="60">
        <v>1</v>
      </c>
      <c r="BU156" s="60">
        <v>1</v>
      </c>
      <c r="BV156" s="60">
        <v>15</v>
      </c>
    </row>
    <row r="157" spans="1:74" s="14" customFormat="1">
      <c r="A157" s="14">
        <v>148</v>
      </c>
      <c r="B157" s="14">
        <v>5</v>
      </c>
      <c r="C157" s="14">
        <v>3.7041666666700621</v>
      </c>
      <c r="D157" s="14">
        <v>0</v>
      </c>
      <c r="E157" s="14">
        <v>5</v>
      </c>
      <c r="F157" s="14">
        <v>3</v>
      </c>
      <c r="G157" s="14">
        <v>2</v>
      </c>
      <c r="H157" s="14">
        <v>0</v>
      </c>
      <c r="I157" s="14">
        <v>0</v>
      </c>
      <c r="J157" s="14">
        <v>1</v>
      </c>
      <c r="K157" s="14">
        <v>5</v>
      </c>
      <c r="L157" s="71">
        <v>0.11900000000000001</v>
      </c>
      <c r="M157" s="14">
        <v>1</v>
      </c>
      <c r="N157" s="14">
        <v>0</v>
      </c>
      <c r="O157" s="14">
        <v>1</v>
      </c>
      <c r="P157" s="14">
        <v>2</v>
      </c>
      <c r="Q157" s="14">
        <v>1</v>
      </c>
      <c r="R157" s="14">
        <v>2</v>
      </c>
      <c r="S157" s="14">
        <v>1</v>
      </c>
      <c r="T157" s="14">
        <v>1</v>
      </c>
      <c r="U157" s="14">
        <v>1</v>
      </c>
      <c r="V157" s="14">
        <v>1</v>
      </c>
      <c r="W157" s="14">
        <v>1</v>
      </c>
      <c r="X157" s="14">
        <v>60</v>
      </c>
      <c r="Y157" s="14">
        <f>X157-[1]Admission!DA68</f>
        <v>10</v>
      </c>
      <c r="Z157" s="14">
        <v>1</v>
      </c>
      <c r="AA157" s="14">
        <v>1</v>
      </c>
      <c r="AB157" s="14">
        <v>1</v>
      </c>
      <c r="AC157" s="14">
        <v>1</v>
      </c>
      <c r="AD157" s="14">
        <v>1</v>
      </c>
      <c r="AE157" s="14">
        <v>1</v>
      </c>
      <c r="AF157" s="14">
        <v>1</v>
      </c>
      <c r="AG157" s="14">
        <f>SUM(AA157:AF157)</f>
        <v>6</v>
      </c>
      <c r="AH157" s="14">
        <f>AG157-[1]Admission!DO68</f>
        <v>0</v>
      </c>
      <c r="AI157" s="14">
        <v>1</v>
      </c>
      <c r="AJ157" s="14">
        <v>0</v>
      </c>
      <c r="AK157" s="14">
        <v>0</v>
      </c>
      <c r="AL157" s="14">
        <v>1</v>
      </c>
      <c r="AM157" s="14">
        <v>1</v>
      </c>
      <c r="AN157" s="14">
        <v>1</v>
      </c>
      <c r="AO157" s="14">
        <v>0</v>
      </c>
      <c r="AP157" s="14">
        <v>0</v>
      </c>
      <c r="AQ157" s="14">
        <f t="shared" si="35"/>
        <v>4</v>
      </c>
      <c r="AR157" s="14">
        <f>AQ157-[1]Admission!EH68</f>
        <v>-2</v>
      </c>
      <c r="AS157" s="14">
        <v>2</v>
      </c>
      <c r="AT157" s="14">
        <v>0</v>
      </c>
      <c r="AU157" s="14">
        <f t="shared" si="36"/>
        <v>2</v>
      </c>
      <c r="AV157" s="14">
        <f>AU157-[1]Admission!EL68</f>
        <v>2</v>
      </c>
      <c r="AW157" s="14">
        <v>5</v>
      </c>
      <c r="AX157" s="14">
        <v>5</v>
      </c>
      <c r="AY157" s="14">
        <v>5</v>
      </c>
      <c r="AZ157" s="14">
        <v>5</v>
      </c>
      <c r="BA157" s="14">
        <f t="shared" si="37"/>
        <v>20</v>
      </c>
      <c r="BB157" s="14">
        <f>BA157-[1]Admission!EQ68</f>
        <v>0</v>
      </c>
      <c r="BC157" s="14">
        <v>4</v>
      </c>
      <c r="BD157" s="14">
        <v>4</v>
      </c>
      <c r="BE157" s="14">
        <v>3</v>
      </c>
      <c r="BF157" s="14">
        <f>SUM(BC157:BE157)</f>
        <v>11</v>
      </c>
      <c r="BG157" s="60">
        <v>1</v>
      </c>
      <c r="BH157" s="60">
        <v>1</v>
      </c>
      <c r="BI157" s="60">
        <v>1</v>
      </c>
      <c r="BJ157" s="60">
        <v>1</v>
      </c>
      <c r="BK157" s="60">
        <v>1</v>
      </c>
      <c r="BL157" s="60">
        <v>1</v>
      </c>
      <c r="BM157" s="60">
        <v>1</v>
      </c>
      <c r="BN157" s="60">
        <v>1</v>
      </c>
      <c r="BO157" s="60">
        <v>1</v>
      </c>
      <c r="BP157" s="60">
        <v>1</v>
      </c>
      <c r="BQ157" s="60">
        <v>1</v>
      </c>
      <c r="BR157" s="60">
        <v>1</v>
      </c>
      <c r="BS157" s="60">
        <v>1</v>
      </c>
      <c r="BT157" s="60">
        <v>1</v>
      </c>
      <c r="BU157" s="60">
        <v>1</v>
      </c>
      <c r="BV157" s="60">
        <v>15</v>
      </c>
    </row>
    <row r="158" spans="1:74" s="14" customFormat="1">
      <c r="A158" s="14">
        <v>149</v>
      </c>
      <c r="B158" s="14">
        <v>3</v>
      </c>
      <c r="C158" s="14">
        <v>0.913888888884685</v>
      </c>
      <c r="D158" s="14">
        <v>0</v>
      </c>
      <c r="E158" s="14">
        <v>7</v>
      </c>
      <c r="F158" s="14">
        <v>1</v>
      </c>
      <c r="G158" s="14">
        <v>0</v>
      </c>
      <c r="H158" s="14">
        <v>0</v>
      </c>
      <c r="I158" s="14">
        <v>0</v>
      </c>
      <c r="J158" s="14">
        <v>1</v>
      </c>
      <c r="K158" s="14">
        <v>1</v>
      </c>
      <c r="L158" s="73">
        <v>5.8000000000000003E-2</v>
      </c>
      <c r="M158" s="14">
        <v>2</v>
      </c>
      <c r="N158" s="14">
        <v>2</v>
      </c>
      <c r="O158" s="14">
        <v>2</v>
      </c>
      <c r="P158" s="14">
        <v>2</v>
      </c>
      <c r="Q158" s="14">
        <v>2</v>
      </c>
      <c r="R158" s="14">
        <v>2</v>
      </c>
      <c r="S158" s="14">
        <v>1</v>
      </c>
      <c r="T158" s="14">
        <v>1</v>
      </c>
      <c r="U158" s="14">
        <v>1</v>
      </c>
      <c r="V158" s="14">
        <v>1</v>
      </c>
      <c r="W158" s="14">
        <v>1</v>
      </c>
      <c r="X158" s="14">
        <v>85</v>
      </c>
      <c r="Y158" s="14">
        <f>X158-[1]Admission!DA356</f>
        <v>10</v>
      </c>
      <c r="Z158" s="14">
        <v>3</v>
      </c>
      <c r="AA158" s="14">
        <v>1</v>
      </c>
      <c r="AB158" s="14">
        <v>1</v>
      </c>
      <c r="AC158" s="14">
        <v>1</v>
      </c>
      <c r="AD158" s="14">
        <v>1</v>
      </c>
      <c r="AE158" s="14">
        <v>1</v>
      </c>
      <c r="AF158" s="14">
        <v>1</v>
      </c>
      <c r="AG158" s="14">
        <f>SUM(AA158:AF158)</f>
        <v>6</v>
      </c>
      <c r="AH158" s="14">
        <f>AG158-[1]Admission!DO356</f>
        <v>0</v>
      </c>
      <c r="AI158" s="14">
        <v>1</v>
      </c>
      <c r="AJ158" s="14">
        <v>0</v>
      </c>
      <c r="AK158" s="14">
        <v>1</v>
      </c>
      <c r="AL158" s="14">
        <v>1</v>
      </c>
      <c r="AM158" s="14">
        <v>0</v>
      </c>
      <c r="AN158" s="14">
        <v>1</v>
      </c>
      <c r="AO158" s="14">
        <v>1</v>
      </c>
      <c r="AP158" s="14">
        <v>0</v>
      </c>
      <c r="AQ158" s="14">
        <f t="shared" si="35"/>
        <v>5</v>
      </c>
      <c r="AR158" s="14">
        <f>AQ158-[1]Admission!EH356</f>
        <v>-3</v>
      </c>
      <c r="AS158" s="14">
        <v>0</v>
      </c>
      <c r="AT158" s="14">
        <v>0</v>
      </c>
      <c r="AU158" s="14">
        <f t="shared" si="36"/>
        <v>0</v>
      </c>
      <c r="AV158" s="14">
        <f>AU158-[1]Admission!EL356</f>
        <v>0</v>
      </c>
      <c r="AW158" s="14">
        <v>5</v>
      </c>
      <c r="AX158" s="14">
        <v>5</v>
      </c>
      <c r="AY158" s="14">
        <v>5</v>
      </c>
      <c r="AZ158" s="14">
        <v>5</v>
      </c>
      <c r="BA158" s="14">
        <v>5</v>
      </c>
      <c r="BB158" s="14">
        <f>BA158-[1]Admission!EQ356</f>
        <v>-15</v>
      </c>
      <c r="BC158" s="14">
        <v>3</v>
      </c>
      <c r="BD158" s="14">
        <v>3</v>
      </c>
      <c r="BE158" s="14">
        <v>3</v>
      </c>
      <c r="BF158" s="14">
        <f>SUM(BC158:BE158)</f>
        <v>9</v>
      </c>
      <c r="BG158" s="60">
        <v>1</v>
      </c>
      <c r="BH158" s="60">
        <v>1</v>
      </c>
      <c r="BI158" s="60">
        <v>1</v>
      </c>
      <c r="BJ158" s="60">
        <v>1</v>
      </c>
      <c r="BK158" s="60">
        <v>1</v>
      </c>
      <c r="BL158" s="60">
        <v>1</v>
      </c>
      <c r="BM158" s="60">
        <v>1</v>
      </c>
      <c r="BN158" s="60">
        <v>1</v>
      </c>
      <c r="BO158" s="60">
        <v>1</v>
      </c>
      <c r="BP158" s="60">
        <v>1</v>
      </c>
      <c r="BQ158" s="60">
        <v>1</v>
      </c>
      <c r="BR158" s="60">
        <v>1</v>
      </c>
      <c r="BS158" s="60">
        <v>1</v>
      </c>
      <c r="BT158" s="60">
        <v>1</v>
      </c>
      <c r="BU158" s="60">
        <v>1</v>
      </c>
      <c r="BV158" s="60">
        <v>15</v>
      </c>
    </row>
    <row r="159" spans="1:74" s="14" customFormat="1">
      <c r="A159" s="14">
        <v>150</v>
      </c>
      <c r="B159" s="14">
        <v>9</v>
      </c>
      <c r="C159" s="14">
        <v>7.7548611111124046</v>
      </c>
      <c r="D159" s="14">
        <v>0</v>
      </c>
      <c r="E159" s="14">
        <v>5</v>
      </c>
      <c r="F159" s="14">
        <v>3</v>
      </c>
      <c r="G159" s="14">
        <v>0</v>
      </c>
      <c r="H159" s="14">
        <v>0</v>
      </c>
      <c r="I159" s="14">
        <v>0</v>
      </c>
      <c r="J159" s="14">
        <v>0</v>
      </c>
      <c r="K159" s="14">
        <v>4</v>
      </c>
      <c r="L159" s="71">
        <v>5.7999999999999996E-2</v>
      </c>
      <c r="M159" s="14">
        <v>2</v>
      </c>
      <c r="N159" s="14">
        <v>2</v>
      </c>
      <c r="O159" s="14">
        <v>2</v>
      </c>
      <c r="P159" s="14">
        <v>2</v>
      </c>
      <c r="Q159" s="14">
        <v>2</v>
      </c>
      <c r="R159" s="14">
        <v>2</v>
      </c>
      <c r="S159" s="14">
        <v>1</v>
      </c>
      <c r="T159" s="14">
        <v>1</v>
      </c>
      <c r="U159" s="14">
        <v>1</v>
      </c>
      <c r="V159" s="14">
        <v>1</v>
      </c>
      <c r="W159" s="14">
        <v>1</v>
      </c>
      <c r="X159" s="14">
        <v>100</v>
      </c>
      <c r="Y159" s="14">
        <f>X159-[1]Admission!DA174</f>
        <v>50</v>
      </c>
      <c r="Z159" s="14">
        <v>4</v>
      </c>
      <c r="AA159" s="14">
        <v>0</v>
      </c>
      <c r="AB159" s="14">
        <v>0</v>
      </c>
      <c r="AC159" s="14">
        <v>1</v>
      </c>
      <c r="AD159" s="14">
        <v>1</v>
      </c>
      <c r="AE159" s="14">
        <v>1</v>
      </c>
      <c r="AF159" s="14">
        <v>1</v>
      </c>
      <c r="AG159" s="14">
        <f>SUM(AA159:AF159)</f>
        <v>4</v>
      </c>
      <c r="AH159" s="14">
        <f>AG159-[1]Admission!DO174</f>
        <v>-2</v>
      </c>
      <c r="AI159" s="14">
        <v>1</v>
      </c>
      <c r="AJ159" s="14">
        <v>0</v>
      </c>
      <c r="AK159" s="14">
        <v>1</v>
      </c>
      <c r="AL159" s="14">
        <v>1</v>
      </c>
      <c r="AM159" s="14">
        <v>1</v>
      </c>
      <c r="AN159" s="14">
        <v>1</v>
      </c>
      <c r="AO159" s="14">
        <v>1</v>
      </c>
      <c r="AP159" s="14">
        <v>1</v>
      </c>
      <c r="AQ159" s="14">
        <f t="shared" si="35"/>
        <v>7</v>
      </c>
      <c r="AR159" s="14">
        <f>AQ159-[1]Admission!EH174</f>
        <v>0</v>
      </c>
      <c r="AS159" s="14">
        <v>0</v>
      </c>
      <c r="AT159" s="14">
        <v>0</v>
      </c>
      <c r="AU159" s="14">
        <f t="shared" si="36"/>
        <v>0</v>
      </c>
      <c r="AV159" s="14">
        <f>AU159-[1]Admission!EL174</f>
        <v>0</v>
      </c>
      <c r="AW159" s="14">
        <v>5</v>
      </c>
      <c r="AX159" s="14">
        <v>5</v>
      </c>
      <c r="AY159" s="14">
        <v>5</v>
      </c>
      <c r="AZ159" s="14">
        <v>5</v>
      </c>
      <c r="BA159" s="14">
        <f>SUM(AW159:AZ159)</f>
        <v>20</v>
      </c>
      <c r="BB159" s="14">
        <f>BA159-[1]Admission!EQ174</f>
        <v>0</v>
      </c>
      <c r="BC159" s="14">
        <v>4</v>
      </c>
      <c r="BD159" s="14">
        <v>4</v>
      </c>
      <c r="BE159" s="14">
        <v>4</v>
      </c>
      <c r="BF159" s="14">
        <f>SUM(BC159:BE159)</f>
        <v>12</v>
      </c>
      <c r="BG159" s="60">
        <v>1</v>
      </c>
      <c r="BH159" s="60">
        <v>1</v>
      </c>
      <c r="BI159" s="60">
        <v>1</v>
      </c>
      <c r="BJ159" s="60">
        <v>1</v>
      </c>
      <c r="BK159" s="60">
        <v>1</v>
      </c>
      <c r="BL159" s="60">
        <v>1</v>
      </c>
      <c r="BM159" s="60">
        <v>1</v>
      </c>
      <c r="BN159" s="60">
        <v>1</v>
      </c>
      <c r="BO159" s="60">
        <v>1</v>
      </c>
      <c r="BP159" s="60">
        <v>1</v>
      </c>
      <c r="BQ159" s="60">
        <v>1</v>
      </c>
      <c r="BR159" s="60">
        <v>1</v>
      </c>
      <c r="BS159" s="60">
        <v>1</v>
      </c>
      <c r="BT159" s="60">
        <v>1</v>
      </c>
      <c r="BU159" s="60">
        <v>1</v>
      </c>
      <c r="BV159" s="60">
        <v>15</v>
      </c>
    </row>
    <row r="160" spans="1:74" s="14" customFormat="1">
      <c r="A160" s="14">
        <v>151</v>
      </c>
      <c r="B160" s="14">
        <v>15</v>
      </c>
      <c r="C160" s="14">
        <v>14.462500000001455</v>
      </c>
      <c r="D160" s="14">
        <v>0</v>
      </c>
      <c r="E160" s="14">
        <v>5</v>
      </c>
      <c r="F160" s="14">
        <v>1</v>
      </c>
      <c r="G160" s="14">
        <v>0</v>
      </c>
      <c r="H160" s="14">
        <v>0</v>
      </c>
      <c r="I160" s="14">
        <v>0</v>
      </c>
      <c r="J160" s="14">
        <v>0</v>
      </c>
      <c r="K160" s="14">
        <v>6</v>
      </c>
      <c r="L160" s="73">
        <v>0.11899999999999999</v>
      </c>
      <c r="M160" s="14">
        <v>1</v>
      </c>
      <c r="N160" s="14">
        <v>2</v>
      </c>
      <c r="O160" s="14">
        <v>2</v>
      </c>
      <c r="P160" s="14">
        <v>2</v>
      </c>
      <c r="Q160" s="14">
        <v>1</v>
      </c>
      <c r="R160" s="14">
        <v>2</v>
      </c>
      <c r="S160" s="14">
        <v>1</v>
      </c>
      <c r="T160" s="14">
        <v>1</v>
      </c>
      <c r="U160" s="14">
        <v>5</v>
      </c>
      <c r="V160" s="14">
        <v>5</v>
      </c>
      <c r="W160" s="14">
        <v>1</v>
      </c>
      <c r="X160" s="14">
        <v>90</v>
      </c>
      <c r="Y160" s="14">
        <f>X160-[1]Admission!DA426</f>
        <v>10</v>
      </c>
      <c r="BG160" s="60"/>
      <c r="BH160" s="60"/>
      <c r="BI160" s="60"/>
      <c r="BJ160" s="60"/>
      <c r="BK160" s="60"/>
      <c r="BL160" s="60"/>
      <c r="BM160" s="60"/>
      <c r="BN160" s="60"/>
      <c r="BO160" s="60"/>
      <c r="BP160" s="60"/>
      <c r="BQ160" s="60"/>
      <c r="BR160" s="60"/>
      <c r="BS160" s="60"/>
      <c r="BT160" s="60"/>
      <c r="BU160" s="60"/>
      <c r="BV160" s="60"/>
    </row>
    <row r="161" spans="1:74" s="14" customFormat="1">
      <c r="A161" s="14">
        <v>152</v>
      </c>
      <c r="B161" s="14">
        <v>3</v>
      </c>
      <c r="C161" s="14">
        <v>1.6916666666656965</v>
      </c>
      <c r="D161" s="14">
        <v>1</v>
      </c>
      <c r="E161" s="14">
        <v>4</v>
      </c>
      <c r="F161" s="14">
        <v>1</v>
      </c>
      <c r="G161" s="14">
        <v>0</v>
      </c>
      <c r="H161" s="14">
        <v>0</v>
      </c>
      <c r="I161" s="14">
        <v>0</v>
      </c>
      <c r="J161" s="14">
        <v>0</v>
      </c>
      <c r="K161" s="14">
        <v>1</v>
      </c>
      <c r="L161" s="73">
        <v>5.8000000000000003E-2</v>
      </c>
      <c r="M161" s="14">
        <v>2</v>
      </c>
      <c r="N161" s="14">
        <v>2</v>
      </c>
      <c r="O161" s="14">
        <v>2</v>
      </c>
      <c r="P161" s="14">
        <v>2</v>
      </c>
      <c r="Q161" s="14">
        <v>1</v>
      </c>
      <c r="R161" s="14">
        <v>2</v>
      </c>
      <c r="S161" s="14">
        <v>1</v>
      </c>
      <c r="T161" s="14">
        <v>1</v>
      </c>
      <c r="U161" s="14">
        <v>1</v>
      </c>
      <c r="V161" s="14">
        <v>4</v>
      </c>
      <c r="W161" s="14">
        <v>1</v>
      </c>
      <c r="X161" s="14">
        <v>80</v>
      </c>
      <c r="Y161" s="14">
        <f>X161-[1]Admission!DA424</f>
        <v>0</v>
      </c>
      <c r="Z161" s="14">
        <v>4</v>
      </c>
      <c r="AA161" s="14">
        <v>1</v>
      </c>
      <c r="AB161" s="14">
        <v>1</v>
      </c>
      <c r="AC161" s="14">
        <v>1</v>
      </c>
      <c r="AD161" s="14">
        <v>1</v>
      </c>
      <c r="AE161" s="14">
        <v>1</v>
      </c>
      <c r="AF161" s="14">
        <v>1</v>
      </c>
      <c r="AG161" s="14">
        <f>SUM(AA161:AF161)</f>
        <v>6</v>
      </c>
      <c r="AH161" s="14">
        <f>AG161-[1]Admission!DO424</f>
        <v>0</v>
      </c>
      <c r="AI161" s="14">
        <v>1</v>
      </c>
      <c r="AJ161" s="14">
        <v>0</v>
      </c>
      <c r="AK161" s="14">
        <v>0</v>
      </c>
      <c r="AL161" s="14">
        <v>1</v>
      </c>
      <c r="AM161" s="14">
        <v>1</v>
      </c>
      <c r="AN161" s="14">
        <v>1</v>
      </c>
      <c r="AO161" s="14">
        <v>1</v>
      </c>
      <c r="AP161" s="14">
        <v>1</v>
      </c>
      <c r="AQ161" s="14">
        <f>SUM(AI161:AP161)</f>
        <v>6</v>
      </c>
      <c r="AR161" s="14">
        <f>AQ161-[1]Admission!EH424</f>
        <v>0</v>
      </c>
      <c r="AS161" s="14">
        <v>0</v>
      </c>
      <c r="AT161" s="14">
        <v>0</v>
      </c>
      <c r="AU161" s="14">
        <f>SUM(AS161:AT161)</f>
        <v>0</v>
      </c>
      <c r="AV161" s="14">
        <f>AU161-[1]Admission!EL424</f>
        <v>0</v>
      </c>
      <c r="AW161" s="14">
        <v>5</v>
      </c>
      <c r="AX161" s="14">
        <v>5</v>
      </c>
      <c r="AY161" s="14">
        <v>5</v>
      </c>
      <c r="AZ161" s="14">
        <v>4</v>
      </c>
      <c r="BA161" s="14">
        <f>SUM(AW161:AZ161)</f>
        <v>19</v>
      </c>
      <c r="BB161" s="14">
        <f>BA161-[1]Admission!EQ424</f>
        <v>-1</v>
      </c>
      <c r="BC161" s="14">
        <v>4</v>
      </c>
      <c r="BD161" s="14">
        <v>4</v>
      </c>
      <c r="BE161" s="14">
        <v>4</v>
      </c>
      <c r="BF161" s="14">
        <f>SUM(BC161:BE161)</f>
        <v>12</v>
      </c>
      <c r="BG161" s="14">
        <v>1</v>
      </c>
      <c r="BH161" s="14">
        <v>1</v>
      </c>
      <c r="BI161" s="14">
        <v>1</v>
      </c>
      <c r="BJ161" s="14">
        <v>1</v>
      </c>
      <c r="BK161" s="14">
        <v>1</v>
      </c>
      <c r="BL161" s="14">
        <v>1</v>
      </c>
      <c r="BM161" s="14">
        <v>1</v>
      </c>
      <c r="BN161" s="14">
        <v>1</v>
      </c>
      <c r="BO161" s="14">
        <v>1</v>
      </c>
      <c r="BP161" s="14">
        <v>1</v>
      </c>
      <c r="BQ161" s="14">
        <v>1</v>
      </c>
      <c r="BR161" s="14">
        <v>1</v>
      </c>
      <c r="BS161" s="14">
        <v>1</v>
      </c>
      <c r="BT161" s="14">
        <v>1</v>
      </c>
      <c r="BU161" s="14">
        <v>1</v>
      </c>
      <c r="BV161" s="14">
        <v>15</v>
      </c>
    </row>
    <row r="162" spans="1:74" s="14" customFormat="1">
      <c r="A162" s="14">
        <v>153</v>
      </c>
      <c r="B162" s="14">
        <v>3</v>
      </c>
      <c r="C162" s="14">
        <v>1.6916666666656965</v>
      </c>
      <c r="D162" s="14">
        <v>0</v>
      </c>
      <c r="E162" s="14">
        <v>3</v>
      </c>
      <c r="F162" s="14">
        <v>1</v>
      </c>
      <c r="G162" s="14">
        <v>0</v>
      </c>
      <c r="H162" s="14">
        <v>0</v>
      </c>
      <c r="I162" s="14">
        <v>0</v>
      </c>
      <c r="J162" s="14">
        <v>0</v>
      </c>
      <c r="K162" s="14">
        <v>1</v>
      </c>
      <c r="L162" s="73">
        <v>5.8000000000000003E-2</v>
      </c>
      <c r="M162" s="14">
        <v>2</v>
      </c>
      <c r="N162" s="14">
        <v>2</v>
      </c>
      <c r="O162" s="14">
        <v>2</v>
      </c>
      <c r="P162" s="14">
        <v>2</v>
      </c>
      <c r="Q162" s="14">
        <v>2</v>
      </c>
      <c r="R162" s="14">
        <v>2</v>
      </c>
      <c r="BG162" s="60"/>
      <c r="BH162" s="60"/>
      <c r="BI162" s="60"/>
      <c r="BJ162" s="60"/>
      <c r="BK162" s="60"/>
      <c r="BL162" s="60"/>
      <c r="BM162" s="60"/>
      <c r="BN162" s="60"/>
      <c r="BO162" s="60"/>
      <c r="BP162" s="60"/>
      <c r="BQ162" s="60"/>
      <c r="BR162" s="60"/>
      <c r="BS162" s="60"/>
      <c r="BT162" s="60"/>
      <c r="BU162" s="60"/>
      <c r="BV162" s="60"/>
    </row>
    <row r="163" spans="1:74" s="14" customFormat="1">
      <c r="A163" s="14">
        <v>154</v>
      </c>
      <c r="B163" s="14">
        <v>4</v>
      </c>
      <c r="C163" s="14">
        <v>2.7993055555562023</v>
      </c>
      <c r="D163" s="14">
        <v>1</v>
      </c>
      <c r="E163" s="14">
        <v>1</v>
      </c>
      <c r="F163" s="14">
        <v>3</v>
      </c>
      <c r="G163" s="14">
        <v>0</v>
      </c>
      <c r="H163" s="14">
        <v>0</v>
      </c>
      <c r="I163" s="14">
        <v>0</v>
      </c>
      <c r="J163" s="14">
        <v>0</v>
      </c>
      <c r="K163" s="14">
        <v>2</v>
      </c>
      <c r="L163" s="73">
        <v>5.7999999999999996E-2</v>
      </c>
      <c r="M163" s="14">
        <v>2</v>
      </c>
      <c r="N163" s="14">
        <v>2</v>
      </c>
      <c r="O163" s="14">
        <v>2</v>
      </c>
      <c r="P163" s="14">
        <v>2</v>
      </c>
      <c r="Q163" s="14">
        <v>2</v>
      </c>
      <c r="R163" s="14">
        <v>2</v>
      </c>
      <c r="S163" s="14">
        <v>3</v>
      </c>
      <c r="T163" s="14">
        <v>2</v>
      </c>
      <c r="U163" s="14">
        <v>3</v>
      </c>
      <c r="V163" s="14">
        <v>4</v>
      </c>
      <c r="W163" s="14">
        <v>1</v>
      </c>
      <c r="X163" s="14">
        <v>50</v>
      </c>
      <c r="Y163" s="14">
        <f>X163-[1]Admission!DA222</f>
        <v>-10</v>
      </c>
      <c r="Z163" s="14">
        <v>4</v>
      </c>
      <c r="AA163" s="14">
        <v>1</v>
      </c>
      <c r="AB163" s="14">
        <v>0</v>
      </c>
      <c r="AC163" s="14">
        <v>1</v>
      </c>
      <c r="AD163" s="14">
        <v>1</v>
      </c>
      <c r="AE163" s="14">
        <v>1</v>
      </c>
      <c r="AF163" s="14">
        <v>1</v>
      </c>
      <c r="AG163" s="14">
        <f>SUM(AA163:AF163)</f>
        <v>5</v>
      </c>
      <c r="AH163" s="14">
        <f>AG163-[1]Admission!DO222</f>
        <v>0</v>
      </c>
      <c r="AI163" s="14">
        <v>1</v>
      </c>
      <c r="AJ163" s="14">
        <v>0</v>
      </c>
      <c r="AK163" s="14">
        <v>0</v>
      </c>
      <c r="AL163" s="14">
        <v>0</v>
      </c>
      <c r="AM163" s="14">
        <v>0</v>
      </c>
      <c r="AN163" s="14">
        <v>0</v>
      </c>
      <c r="AO163" s="14">
        <v>1</v>
      </c>
      <c r="AP163" s="14">
        <v>1</v>
      </c>
      <c r="AQ163" s="14">
        <f>SUM(AI163:AP163)</f>
        <v>3</v>
      </c>
      <c r="AR163" s="14">
        <f>AQ163-[1]Admission!EH222</f>
        <v>0</v>
      </c>
      <c r="AS163" s="14">
        <v>0</v>
      </c>
      <c r="AT163" s="14">
        <v>1</v>
      </c>
      <c r="AU163" s="14">
        <f>SUM(AS163:AT163)</f>
        <v>1</v>
      </c>
      <c r="AV163" s="14">
        <f>AU163-[1]Admission!EL222</f>
        <v>0</v>
      </c>
      <c r="AW163" s="14">
        <v>5</v>
      </c>
      <c r="AX163" s="14">
        <v>5</v>
      </c>
      <c r="AY163" s="14">
        <v>5</v>
      </c>
      <c r="AZ163" s="14">
        <v>5</v>
      </c>
      <c r="BA163" s="14">
        <f>SUM(AW163:AZ163)</f>
        <v>20</v>
      </c>
      <c r="BB163" s="14">
        <f>BA163-[1]Admission!EQ222</f>
        <v>0</v>
      </c>
      <c r="BC163" s="14">
        <v>4</v>
      </c>
      <c r="BD163" s="14">
        <v>4</v>
      </c>
      <c r="BE163" s="14">
        <v>4</v>
      </c>
      <c r="BF163" s="14">
        <f>SUM(BC163:BE163)</f>
        <v>12</v>
      </c>
      <c r="BG163" s="60">
        <v>1</v>
      </c>
      <c r="BH163" s="60">
        <v>1</v>
      </c>
      <c r="BI163" s="60">
        <v>1</v>
      </c>
      <c r="BJ163" s="60">
        <v>1</v>
      </c>
      <c r="BK163" s="60">
        <v>1</v>
      </c>
      <c r="BL163" s="60">
        <v>1</v>
      </c>
      <c r="BM163" s="60">
        <v>1</v>
      </c>
      <c r="BN163" s="60">
        <v>1</v>
      </c>
      <c r="BO163" s="60">
        <v>1</v>
      </c>
      <c r="BP163" s="60">
        <v>1</v>
      </c>
      <c r="BQ163" s="60">
        <v>1</v>
      </c>
      <c r="BR163" s="60">
        <v>1</v>
      </c>
      <c r="BS163" s="60">
        <v>1</v>
      </c>
      <c r="BT163" s="60">
        <v>1</v>
      </c>
      <c r="BU163" s="60">
        <v>1</v>
      </c>
      <c r="BV163" s="60">
        <v>15</v>
      </c>
    </row>
    <row r="164" spans="1:74" s="14" customFormat="1">
      <c r="A164" s="14">
        <v>155</v>
      </c>
      <c r="B164" s="14">
        <v>7</v>
      </c>
      <c r="C164" s="14">
        <v>5.4201388888905058</v>
      </c>
      <c r="D164" s="14">
        <v>1</v>
      </c>
      <c r="E164" s="14">
        <v>5</v>
      </c>
      <c r="F164" s="14">
        <v>1</v>
      </c>
      <c r="G164" s="14">
        <v>0</v>
      </c>
      <c r="H164" s="14">
        <v>0</v>
      </c>
      <c r="I164" s="14">
        <v>0</v>
      </c>
      <c r="J164" s="14">
        <v>0</v>
      </c>
      <c r="K164" s="14">
        <v>6</v>
      </c>
      <c r="L164" s="73">
        <v>0.11899999999999999</v>
      </c>
      <c r="M164" s="14">
        <v>1</v>
      </c>
      <c r="N164" s="14">
        <v>2</v>
      </c>
      <c r="O164" s="14">
        <v>2</v>
      </c>
      <c r="P164" s="14">
        <v>2</v>
      </c>
      <c r="Q164" s="14">
        <v>0</v>
      </c>
      <c r="R164" s="14">
        <v>2</v>
      </c>
      <c r="BG164" s="60"/>
      <c r="BH164" s="60"/>
      <c r="BI164" s="60"/>
      <c r="BJ164" s="60"/>
      <c r="BK164" s="60"/>
      <c r="BL164" s="60"/>
      <c r="BM164" s="60"/>
      <c r="BN164" s="60"/>
      <c r="BO164" s="60"/>
      <c r="BP164" s="60"/>
      <c r="BQ164" s="60"/>
      <c r="BR164" s="60"/>
      <c r="BS164" s="60"/>
      <c r="BT164" s="60"/>
      <c r="BU164" s="60"/>
      <c r="BV164" s="60"/>
    </row>
    <row r="165" spans="1:74" s="14" customFormat="1">
      <c r="A165" s="14">
        <v>156</v>
      </c>
      <c r="B165" s="14">
        <v>4</v>
      </c>
      <c r="C165" s="14">
        <v>3.0263888888875954</v>
      </c>
      <c r="D165" s="14">
        <v>0</v>
      </c>
      <c r="E165" s="14">
        <v>2</v>
      </c>
      <c r="F165" s="14">
        <v>1</v>
      </c>
      <c r="G165" s="14">
        <v>0</v>
      </c>
      <c r="H165" s="14">
        <v>0</v>
      </c>
      <c r="I165" s="14">
        <v>0</v>
      </c>
      <c r="J165" s="14">
        <v>1</v>
      </c>
      <c r="K165" s="14">
        <v>1</v>
      </c>
      <c r="L165" s="73">
        <v>5.8000000000000003E-2</v>
      </c>
      <c r="M165" s="14">
        <v>2</v>
      </c>
      <c r="N165" s="14">
        <v>2</v>
      </c>
      <c r="O165" s="14">
        <v>2</v>
      </c>
      <c r="P165" s="14">
        <v>2</v>
      </c>
      <c r="Q165" s="14">
        <v>2</v>
      </c>
      <c r="R165" s="14">
        <v>2</v>
      </c>
      <c r="S165" s="14">
        <v>1</v>
      </c>
      <c r="T165" s="14">
        <v>1</v>
      </c>
      <c r="U165" s="14">
        <v>1</v>
      </c>
      <c r="V165" s="14">
        <v>1</v>
      </c>
      <c r="W165" s="14">
        <v>1</v>
      </c>
      <c r="X165" s="14">
        <v>93</v>
      </c>
      <c r="Y165" s="14">
        <f>X165-[1]Admission!DA348</f>
        <v>3</v>
      </c>
      <c r="Z165" s="14">
        <v>2</v>
      </c>
      <c r="AA165" s="14">
        <v>1</v>
      </c>
      <c r="AB165" s="14">
        <v>1</v>
      </c>
      <c r="AC165" s="14">
        <v>1</v>
      </c>
      <c r="AD165" s="14">
        <v>1</v>
      </c>
      <c r="AE165" s="14">
        <v>1</v>
      </c>
      <c r="AF165" s="14">
        <v>1</v>
      </c>
      <c r="AG165" s="14">
        <f>SUM(AA165:AF165)</f>
        <v>6</v>
      </c>
      <c r="AH165" s="14">
        <f>AG165-[1]Admission!DO348</f>
        <v>0</v>
      </c>
      <c r="AI165" s="14">
        <v>1</v>
      </c>
      <c r="AJ165" s="14">
        <v>1</v>
      </c>
      <c r="AK165" s="14">
        <v>1</v>
      </c>
      <c r="AL165" s="14">
        <v>1</v>
      </c>
      <c r="AM165" s="14">
        <v>1</v>
      </c>
      <c r="AN165" s="14">
        <v>1</v>
      </c>
      <c r="AO165" s="14">
        <v>1</v>
      </c>
      <c r="AP165" s="14">
        <v>1</v>
      </c>
      <c r="AQ165" s="14">
        <f>SUM(AI165:AP165)</f>
        <v>8</v>
      </c>
      <c r="AR165" s="14">
        <f>AQ165-[1]Admission!EH348</f>
        <v>0</v>
      </c>
      <c r="AS165" s="14">
        <v>0</v>
      </c>
      <c r="AT165" s="14">
        <v>0</v>
      </c>
      <c r="AU165" s="14">
        <f>SUM(AS165:AT165)</f>
        <v>0</v>
      </c>
      <c r="AV165" s="14">
        <f>AU165-[1]Admission!EL348</f>
        <v>0</v>
      </c>
      <c r="AW165" s="14">
        <v>5</v>
      </c>
      <c r="AX165" s="14">
        <v>5</v>
      </c>
      <c r="AY165" s="14">
        <v>5</v>
      </c>
      <c r="AZ165" s="14">
        <v>5</v>
      </c>
      <c r="BA165" s="14">
        <f>SUM(AW165:AZ165)</f>
        <v>20</v>
      </c>
      <c r="BB165" s="14">
        <f>BA165-[1]Admission!EQ348</f>
        <v>0</v>
      </c>
      <c r="BC165" s="14">
        <v>4</v>
      </c>
      <c r="BD165" s="14">
        <v>4</v>
      </c>
      <c r="BE165" s="14">
        <v>4</v>
      </c>
      <c r="BF165" s="14">
        <f>SUM(BC165:BE165)</f>
        <v>12</v>
      </c>
      <c r="BG165" s="60">
        <v>1</v>
      </c>
      <c r="BH165" s="60">
        <v>1</v>
      </c>
      <c r="BI165" s="60">
        <v>1</v>
      </c>
      <c r="BJ165" s="60">
        <v>1</v>
      </c>
      <c r="BK165" s="60">
        <v>1</v>
      </c>
      <c r="BL165" s="60">
        <v>1</v>
      </c>
      <c r="BM165" s="60">
        <v>1</v>
      </c>
      <c r="BN165" s="60">
        <v>1</v>
      </c>
      <c r="BO165" s="60">
        <v>1</v>
      </c>
      <c r="BP165" s="60">
        <v>1</v>
      </c>
      <c r="BQ165" s="60">
        <v>1</v>
      </c>
      <c r="BR165" s="60">
        <v>1</v>
      </c>
      <c r="BS165" s="60">
        <v>1</v>
      </c>
      <c r="BT165" s="60">
        <v>1</v>
      </c>
      <c r="BU165" s="60">
        <v>1</v>
      </c>
      <c r="BV165" s="60">
        <v>15</v>
      </c>
    </row>
    <row r="166" spans="1:74" s="14" customFormat="1">
      <c r="A166" s="14">
        <v>157</v>
      </c>
      <c r="B166" s="14">
        <v>3</v>
      </c>
      <c r="C166" s="14">
        <v>1.929861111108039</v>
      </c>
      <c r="D166" s="14">
        <v>0</v>
      </c>
      <c r="E166" s="14">
        <v>10</v>
      </c>
      <c r="F166" s="14">
        <v>1</v>
      </c>
      <c r="G166" s="14">
        <v>0</v>
      </c>
      <c r="H166" s="14">
        <v>0</v>
      </c>
      <c r="I166" s="14">
        <v>0</v>
      </c>
      <c r="J166" s="14">
        <v>0</v>
      </c>
      <c r="K166" s="14">
        <v>1</v>
      </c>
      <c r="L166" s="71">
        <v>5.8000000000000003E-2</v>
      </c>
      <c r="M166" s="14">
        <v>2</v>
      </c>
      <c r="N166" s="14">
        <v>2</v>
      </c>
      <c r="O166" s="14">
        <v>2</v>
      </c>
      <c r="P166" s="14">
        <v>2</v>
      </c>
      <c r="Q166" s="14">
        <v>2</v>
      </c>
      <c r="R166" s="14">
        <v>2</v>
      </c>
      <c r="S166" s="14">
        <v>3</v>
      </c>
      <c r="T166" s="14">
        <v>3</v>
      </c>
      <c r="U166" s="14">
        <v>3</v>
      </c>
      <c r="V166" s="14">
        <v>2</v>
      </c>
      <c r="W166" s="14">
        <v>2</v>
      </c>
      <c r="X166" s="14">
        <v>50</v>
      </c>
      <c r="Y166" s="14">
        <f>X166-[1]Admission!DA15</f>
        <v>-25</v>
      </c>
      <c r="Z166" s="14">
        <v>3</v>
      </c>
      <c r="AA166" s="14">
        <v>0</v>
      </c>
      <c r="AB166" s="14">
        <v>0</v>
      </c>
      <c r="AC166" s="14">
        <v>0</v>
      </c>
      <c r="AD166" s="14">
        <v>0</v>
      </c>
      <c r="AE166" s="14">
        <v>0</v>
      </c>
      <c r="AF166" s="14">
        <v>1</v>
      </c>
      <c r="AG166" s="14">
        <f>SUM(AA166:AF166)</f>
        <v>1</v>
      </c>
      <c r="AH166" s="14">
        <f>AG166-[1]Admission!DO15</f>
        <v>-3</v>
      </c>
      <c r="AI166" s="14">
        <v>0</v>
      </c>
      <c r="AJ166" s="14">
        <v>0</v>
      </c>
      <c r="AK166" s="14">
        <v>0</v>
      </c>
      <c r="AL166" s="14">
        <v>0</v>
      </c>
      <c r="AM166" s="14">
        <v>0</v>
      </c>
      <c r="AN166" s="14">
        <v>0</v>
      </c>
      <c r="AO166" s="14">
        <v>0</v>
      </c>
      <c r="AP166" s="14">
        <v>0</v>
      </c>
      <c r="AQ166" s="14">
        <f>SUM(AI166:AP166)</f>
        <v>0</v>
      </c>
      <c r="AR166" s="14">
        <f>AQ166-[1]Admission!EH15</f>
        <v>-2</v>
      </c>
      <c r="AS166" s="14">
        <v>3</v>
      </c>
      <c r="AT166" s="14">
        <v>3</v>
      </c>
      <c r="AU166" s="14">
        <f>SUM(AS166:AT166)</f>
        <v>6</v>
      </c>
      <c r="AV166" s="14">
        <f>AU166-[1]Admission!EL15</f>
        <v>0</v>
      </c>
      <c r="AW166" s="14">
        <v>5</v>
      </c>
      <c r="AX166" s="14">
        <v>5</v>
      </c>
      <c r="AY166" s="14">
        <v>5</v>
      </c>
      <c r="AZ166" s="14">
        <v>5</v>
      </c>
      <c r="BA166" s="14">
        <f>SUM(AW166:AZ166)</f>
        <v>20</v>
      </c>
      <c r="BB166" s="14">
        <f>BA166-[1]Admission!EQ15</f>
        <v>1</v>
      </c>
      <c r="BC166" s="14">
        <v>4</v>
      </c>
      <c r="BD166" s="14">
        <v>4</v>
      </c>
      <c r="BE166" s="14">
        <v>4</v>
      </c>
      <c r="BF166" s="14">
        <f>SUM(BC166:BE166)</f>
        <v>12</v>
      </c>
      <c r="BG166" s="60">
        <v>1</v>
      </c>
      <c r="BH166" s="60">
        <v>1</v>
      </c>
      <c r="BI166" s="60">
        <v>1</v>
      </c>
      <c r="BJ166" s="60">
        <v>1</v>
      </c>
      <c r="BK166" s="60">
        <v>1</v>
      </c>
      <c r="BL166" s="60">
        <v>0</v>
      </c>
      <c r="BM166" s="60">
        <v>1</v>
      </c>
      <c r="BN166" s="60">
        <v>1</v>
      </c>
      <c r="BO166" s="60">
        <v>1</v>
      </c>
      <c r="BP166" s="60">
        <v>1</v>
      </c>
      <c r="BQ166" s="60">
        <v>1</v>
      </c>
      <c r="BR166" s="60">
        <v>1</v>
      </c>
      <c r="BS166" s="60">
        <v>1</v>
      </c>
      <c r="BT166" s="60">
        <v>1</v>
      </c>
      <c r="BU166" s="60">
        <v>1</v>
      </c>
      <c r="BV166" s="60">
        <v>14</v>
      </c>
    </row>
    <row r="167" spans="1:74" s="14" customFormat="1">
      <c r="A167" s="14">
        <v>158</v>
      </c>
      <c r="B167" s="14">
        <v>2</v>
      </c>
      <c r="C167" s="14">
        <v>0.93055555555474712</v>
      </c>
      <c r="D167" s="14">
        <v>1</v>
      </c>
      <c r="E167" s="14">
        <v>1</v>
      </c>
      <c r="F167" s="14">
        <v>3</v>
      </c>
      <c r="G167" s="14">
        <v>0</v>
      </c>
      <c r="H167" s="14">
        <v>0</v>
      </c>
      <c r="I167" s="14">
        <v>0</v>
      </c>
      <c r="J167" s="14">
        <v>0</v>
      </c>
      <c r="K167" s="14">
        <v>2</v>
      </c>
      <c r="L167" s="73">
        <v>5.7999999999999996E-2</v>
      </c>
      <c r="M167" s="14">
        <v>2</v>
      </c>
      <c r="N167" s="14">
        <v>2</v>
      </c>
      <c r="O167" s="14">
        <v>2</v>
      </c>
      <c r="P167" s="14">
        <v>2</v>
      </c>
      <c r="Q167" s="14">
        <v>2</v>
      </c>
      <c r="R167" s="14">
        <v>2</v>
      </c>
      <c r="S167" s="14">
        <v>2</v>
      </c>
      <c r="T167" s="14">
        <v>1</v>
      </c>
      <c r="U167" s="14">
        <v>4</v>
      </c>
      <c r="V167" s="14">
        <v>2</v>
      </c>
      <c r="W167" s="14">
        <v>1</v>
      </c>
      <c r="X167" s="14">
        <v>70</v>
      </c>
      <c r="Y167" s="14">
        <f>X167-[1]Admission!DA218</f>
        <v>30</v>
      </c>
      <c r="Z167" s="14">
        <v>4</v>
      </c>
      <c r="AA167" s="14">
        <v>1</v>
      </c>
      <c r="AB167" s="14">
        <v>1</v>
      </c>
      <c r="AC167" s="14">
        <v>1</v>
      </c>
      <c r="AD167" s="14">
        <v>1</v>
      </c>
      <c r="AE167" s="14">
        <v>1</v>
      </c>
      <c r="AF167" s="14">
        <v>1</v>
      </c>
      <c r="AG167" s="14">
        <f>SUM(AA167:AF167)</f>
        <v>6</v>
      </c>
      <c r="AH167" s="14">
        <f>AG167-[1]Admission!DO218</f>
        <v>0</v>
      </c>
      <c r="AI167" s="14">
        <v>1</v>
      </c>
      <c r="AJ167" s="14">
        <v>0</v>
      </c>
      <c r="AK167" s="14">
        <v>0</v>
      </c>
      <c r="AL167" s="14">
        <v>0</v>
      </c>
      <c r="AM167" s="14">
        <v>0</v>
      </c>
      <c r="AN167" s="14">
        <v>0</v>
      </c>
      <c r="AO167" s="14">
        <v>0</v>
      </c>
      <c r="AP167" s="14">
        <v>0</v>
      </c>
      <c r="AQ167" s="14">
        <f>SUM(AI167:AP167)</f>
        <v>1</v>
      </c>
      <c r="AR167" s="14">
        <f>AQ167-[1]Admission!EH218</f>
        <v>0</v>
      </c>
      <c r="AS167" s="14">
        <v>3</v>
      </c>
      <c r="AT167" s="14">
        <v>3</v>
      </c>
      <c r="AU167" s="14">
        <f>SUM(AS167:AT167)</f>
        <v>6</v>
      </c>
      <c r="AV167" s="14">
        <f>AU167-[1]Admission!EL218</f>
        <v>0</v>
      </c>
      <c r="AW167" s="14">
        <v>3</v>
      </c>
      <c r="AX167" s="14">
        <v>3</v>
      </c>
      <c r="AY167" s="14">
        <v>3</v>
      </c>
      <c r="AZ167" s="14">
        <v>3</v>
      </c>
      <c r="BA167" s="14">
        <f>SUM(AW167:AZ167)</f>
        <v>12</v>
      </c>
      <c r="BB167" s="14">
        <f>BA167-[1]Admission!EQ218</f>
        <v>0</v>
      </c>
      <c r="BC167" s="14">
        <v>4</v>
      </c>
      <c r="BD167" s="14">
        <v>4</v>
      </c>
      <c r="BE167" s="14">
        <v>4</v>
      </c>
      <c r="BF167" s="14">
        <f>SUM(BC167:BE167)</f>
        <v>12</v>
      </c>
      <c r="BG167" s="60">
        <v>1</v>
      </c>
      <c r="BH167" s="60">
        <v>1</v>
      </c>
      <c r="BI167" s="60">
        <v>1</v>
      </c>
      <c r="BJ167" s="60">
        <v>1</v>
      </c>
      <c r="BK167" s="60">
        <v>1</v>
      </c>
      <c r="BL167" s="60">
        <v>1</v>
      </c>
      <c r="BM167" s="60">
        <v>1</v>
      </c>
      <c r="BN167" s="60">
        <v>1</v>
      </c>
      <c r="BO167" s="60">
        <v>1</v>
      </c>
      <c r="BP167" s="60">
        <v>1</v>
      </c>
      <c r="BQ167" s="60">
        <v>1</v>
      </c>
      <c r="BR167" s="60">
        <v>1</v>
      </c>
      <c r="BS167" s="60">
        <v>1</v>
      </c>
      <c r="BT167" s="60">
        <v>1</v>
      </c>
      <c r="BU167" s="60">
        <v>1</v>
      </c>
      <c r="BV167" s="60">
        <v>15</v>
      </c>
    </row>
    <row r="168" spans="1:74" s="14" customFormat="1">
      <c r="A168" s="14">
        <v>159</v>
      </c>
      <c r="B168" s="14">
        <v>7</v>
      </c>
      <c r="C168" s="14">
        <v>5.9159722222175333</v>
      </c>
      <c r="D168" s="14">
        <v>0</v>
      </c>
      <c r="E168" s="14">
        <v>2</v>
      </c>
      <c r="F168" s="14">
        <v>6</v>
      </c>
      <c r="G168" s="14">
        <v>0</v>
      </c>
      <c r="H168" s="14">
        <v>0</v>
      </c>
      <c r="I168" s="14">
        <v>0</v>
      </c>
      <c r="J168" s="14">
        <v>1</v>
      </c>
      <c r="K168" s="14">
        <v>2</v>
      </c>
      <c r="L168" s="71">
        <v>5.8000000000000003E-2</v>
      </c>
      <c r="M168" s="14">
        <v>2</v>
      </c>
      <c r="N168" s="14">
        <v>2</v>
      </c>
      <c r="O168" s="14">
        <v>2</v>
      </c>
      <c r="P168" s="14">
        <v>2</v>
      </c>
      <c r="Q168" s="14">
        <v>2</v>
      </c>
      <c r="R168" s="14">
        <v>2</v>
      </c>
      <c r="S168" s="14">
        <v>1</v>
      </c>
      <c r="T168" s="14">
        <v>3</v>
      </c>
      <c r="U168" s="14">
        <v>2</v>
      </c>
      <c r="V168" s="14">
        <v>1</v>
      </c>
      <c r="W168" s="14">
        <v>70</v>
      </c>
      <c r="X168" s="14">
        <v>3</v>
      </c>
      <c r="Y168" s="14">
        <f>X168-[1]Admission!DA11</f>
        <v>-57</v>
      </c>
      <c r="Z168" s="14">
        <v>1</v>
      </c>
      <c r="AA168" s="14">
        <v>1</v>
      </c>
      <c r="AB168" s="14">
        <v>1</v>
      </c>
      <c r="AC168" s="14">
        <v>1</v>
      </c>
      <c r="AD168" s="14">
        <v>1</v>
      </c>
      <c r="AE168" s="14">
        <v>1</v>
      </c>
      <c r="AF168" s="14">
        <v>1</v>
      </c>
      <c r="AG168" s="14">
        <f>SUM(AA168:AF168)</f>
        <v>6</v>
      </c>
      <c r="AH168" s="14">
        <f>AG168-[1]Admission!DO11</f>
        <v>0</v>
      </c>
      <c r="AI168" s="14">
        <v>1</v>
      </c>
      <c r="AJ168" s="14">
        <v>1</v>
      </c>
      <c r="AK168" s="14">
        <v>1</v>
      </c>
      <c r="AL168" s="14">
        <v>1</v>
      </c>
      <c r="AM168" s="14">
        <v>1</v>
      </c>
      <c r="AN168" s="14">
        <v>1</v>
      </c>
      <c r="AO168" s="14">
        <v>1</v>
      </c>
      <c r="AP168" s="14">
        <v>1</v>
      </c>
      <c r="AQ168" s="14">
        <f>SUM(AI168:AP168)</f>
        <v>8</v>
      </c>
      <c r="AR168" s="14">
        <f>AQ168-[1]Admission!EH11</f>
        <v>0</v>
      </c>
      <c r="AS168" s="14">
        <v>0</v>
      </c>
      <c r="AT168" s="14">
        <f>SUM(AR168:AS168)</f>
        <v>0</v>
      </c>
      <c r="AU168" s="14">
        <f>SUM(AS168:AT168)</f>
        <v>0</v>
      </c>
      <c r="AV168" s="14">
        <f>AU168-[1]Admission!EL11</f>
        <v>0</v>
      </c>
      <c r="AW168" s="14">
        <v>5</v>
      </c>
      <c r="AX168" s="14">
        <v>5</v>
      </c>
      <c r="AY168" s="14">
        <v>5</v>
      </c>
      <c r="AZ168" s="14">
        <v>5</v>
      </c>
      <c r="BA168" s="14">
        <f>SUM(AW168:AZ168)</f>
        <v>20</v>
      </c>
      <c r="BB168" s="14">
        <f>BA168-[1]Admission!EQ11</f>
        <v>0</v>
      </c>
      <c r="BC168" s="14">
        <v>4</v>
      </c>
      <c r="BD168" s="14">
        <v>3</v>
      </c>
      <c r="BE168" s="14">
        <v>4</v>
      </c>
      <c r="BF168" s="14">
        <f>SUM(BC168:BE168)</f>
        <v>11</v>
      </c>
      <c r="BG168" s="60">
        <v>1</v>
      </c>
      <c r="BH168" s="60">
        <v>1</v>
      </c>
      <c r="BI168" s="60">
        <v>1</v>
      </c>
      <c r="BJ168" s="60">
        <v>1</v>
      </c>
      <c r="BK168" s="60">
        <v>1</v>
      </c>
      <c r="BL168" s="60">
        <v>1</v>
      </c>
      <c r="BM168" s="60">
        <v>1</v>
      </c>
      <c r="BN168" s="60">
        <v>1</v>
      </c>
      <c r="BO168" s="60">
        <v>1</v>
      </c>
      <c r="BP168" s="60">
        <v>1</v>
      </c>
      <c r="BQ168" s="60">
        <v>1</v>
      </c>
      <c r="BR168" s="60">
        <v>1</v>
      </c>
      <c r="BS168" s="60">
        <v>1</v>
      </c>
      <c r="BT168" s="60">
        <v>1</v>
      </c>
      <c r="BU168" s="60">
        <v>1</v>
      </c>
      <c r="BV168" s="60">
        <v>15</v>
      </c>
    </row>
    <row r="169" spans="1:74" s="14" customFormat="1">
      <c r="A169" s="14">
        <v>160</v>
      </c>
      <c r="B169" s="14">
        <v>3</v>
      </c>
      <c r="C169" s="14">
        <v>1.6659722222248092</v>
      </c>
      <c r="D169" s="14">
        <v>0</v>
      </c>
      <c r="E169" s="14">
        <v>2</v>
      </c>
      <c r="F169" s="14">
        <v>1</v>
      </c>
      <c r="G169" s="14">
        <v>0</v>
      </c>
      <c r="H169" s="14">
        <v>0</v>
      </c>
      <c r="I169" s="14">
        <v>0</v>
      </c>
      <c r="J169" s="14">
        <v>1</v>
      </c>
      <c r="K169" s="14">
        <v>1</v>
      </c>
      <c r="L169" s="71">
        <v>5.7999999999999996E-2</v>
      </c>
      <c r="M169" s="14">
        <v>2</v>
      </c>
      <c r="N169" s="14">
        <v>2</v>
      </c>
      <c r="O169" s="14">
        <v>2</v>
      </c>
      <c r="P169" s="14">
        <v>2</v>
      </c>
      <c r="Q169" s="14">
        <v>2</v>
      </c>
      <c r="R169" s="14">
        <v>2</v>
      </c>
      <c r="S169" s="14">
        <v>1</v>
      </c>
      <c r="T169" s="14">
        <v>1</v>
      </c>
      <c r="U169" s="14">
        <v>1</v>
      </c>
      <c r="V169" s="14">
        <v>1</v>
      </c>
      <c r="W169" s="14">
        <v>1</v>
      </c>
      <c r="X169" s="14">
        <v>85</v>
      </c>
      <c r="Y169" s="14">
        <f>X169-[1]Admission!DA117</f>
        <v>35</v>
      </c>
      <c r="Z169" s="14">
        <v>3</v>
      </c>
      <c r="AA169" s="14">
        <v>1</v>
      </c>
      <c r="AB169" s="14">
        <v>1</v>
      </c>
      <c r="AC169" s="14">
        <v>1</v>
      </c>
      <c r="AD169" s="14">
        <v>1</v>
      </c>
      <c r="AE169" s="14">
        <v>1</v>
      </c>
      <c r="AF169" s="14">
        <v>1</v>
      </c>
      <c r="AG169" s="14">
        <f>SUM(AA169:AF169)</f>
        <v>6</v>
      </c>
      <c r="AH169" s="14">
        <f>AG169-[1]Admission!DO117</f>
        <v>0</v>
      </c>
      <c r="AI169" s="14">
        <v>1</v>
      </c>
      <c r="AJ169" s="14">
        <v>1</v>
      </c>
      <c r="AK169" s="14">
        <v>1</v>
      </c>
      <c r="AL169" s="14">
        <v>1</v>
      </c>
      <c r="AM169" s="14">
        <v>1</v>
      </c>
      <c r="AN169" s="14">
        <v>1</v>
      </c>
      <c r="AO169" s="14">
        <v>1</v>
      </c>
      <c r="AP169" s="14">
        <v>1</v>
      </c>
      <c r="AQ169" s="14">
        <f>SUM(AI169:AP169)</f>
        <v>8</v>
      </c>
      <c r="AR169" s="14">
        <f>AQ169-[1]Admission!EH117</f>
        <v>4</v>
      </c>
      <c r="AS169" s="14">
        <v>0</v>
      </c>
      <c r="AT169" s="14">
        <v>0</v>
      </c>
      <c r="AU169" s="14">
        <f>SUM(AS169:AT169)</f>
        <v>0</v>
      </c>
      <c r="AV169" s="14">
        <f>AU169-[1]Admission!EL117</f>
        <v>-1</v>
      </c>
      <c r="AW169" s="14">
        <v>5</v>
      </c>
      <c r="AX169" s="14">
        <v>5</v>
      </c>
      <c r="AY169" s="14">
        <v>5</v>
      </c>
      <c r="AZ169" s="14">
        <v>5</v>
      </c>
      <c r="BA169" s="14">
        <f>SUM(AW169:AZ169)</f>
        <v>20</v>
      </c>
      <c r="BB169" s="14">
        <f>BA169-[1]Admission!EQ117</f>
        <v>2</v>
      </c>
      <c r="BC169" s="14">
        <v>4</v>
      </c>
      <c r="BD169" s="14">
        <v>4</v>
      </c>
      <c r="BE169" s="14">
        <v>4</v>
      </c>
      <c r="BF169" s="14">
        <f>SUM(BC169:BE169)</f>
        <v>12</v>
      </c>
      <c r="BG169" s="60">
        <v>1</v>
      </c>
      <c r="BH169" s="60">
        <v>1</v>
      </c>
      <c r="BI169" s="60">
        <v>1</v>
      </c>
      <c r="BJ169" s="60">
        <v>1</v>
      </c>
      <c r="BK169" s="60">
        <v>1</v>
      </c>
      <c r="BL169" s="60">
        <v>1</v>
      </c>
      <c r="BM169" s="60">
        <v>1</v>
      </c>
      <c r="BN169" s="60">
        <v>1</v>
      </c>
      <c r="BO169" s="60">
        <v>1</v>
      </c>
      <c r="BP169" s="60">
        <v>1</v>
      </c>
      <c r="BQ169" s="60">
        <v>1</v>
      </c>
      <c r="BR169" s="60">
        <v>1</v>
      </c>
      <c r="BS169" s="60">
        <v>1</v>
      </c>
      <c r="BT169" s="60">
        <v>1</v>
      </c>
      <c r="BU169" s="60">
        <v>1</v>
      </c>
      <c r="BV169" s="60">
        <v>15</v>
      </c>
    </row>
    <row r="170" spans="1:74" s="14" customFormat="1">
      <c r="A170" s="14">
        <v>161</v>
      </c>
      <c r="B170" s="14">
        <v>4</v>
      </c>
      <c r="C170" s="14">
        <v>2.7458333333343035</v>
      </c>
      <c r="D170" s="14">
        <v>0</v>
      </c>
      <c r="E170" s="14">
        <v>2</v>
      </c>
      <c r="F170" s="14">
        <v>1</v>
      </c>
      <c r="G170" s="14">
        <v>0</v>
      </c>
      <c r="H170" s="14">
        <v>0</v>
      </c>
      <c r="I170" s="14">
        <v>0</v>
      </c>
      <c r="J170" s="14">
        <v>0</v>
      </c>
      <c r="K170" s="14">
        <v>1</v>
      </c>
      <c r="L170" s="73">
        <v>5.8000000000000003E-2</v>
      </c>
      <c r="M170" s="14">
        <v>2</v>
      </c>
      <c r="N170" s="14">
        <v>2</v>
      </c>
      <c r="O170" s="14">
        <v>2</v>
      </c>
      <c r="P170" s="14">
        <v>2</v>
      </c>
      <c r="Q170" s="14">
        <v>2</v>
      </c>
      <c r="R170" s="14">
        <v>2</v>
      </c>
      <c r="BG170" s="60"/>
      <c r="BH170" s="60"/>
      <c r="BI170" s="60"/>
      <c r="BJ170" s="60"/>
      <c r="BK170" s="60"/>
      <c r="BL170" s="60"/>
      <c r="BM170" s="60"/>
      <c r="BN170" s="60"/>
      <c r="BO170" s="60"/>
      <c r="BP170" s="60"/>
      <c r="BQ170" s="60"/>
      <c r="BR170" s="60"/>
      <c r="BS170" s="60"/>
      <c r="BT170" s="60"/>
      <c r="BU170" s="60"/>
      <c r="BV170" s="60"/>
    </row>
    <row r="171" spans="1:74" s="14" customFormat="1">
      <c r="A171" s="14">
        <v>162</v>
      </c>
      <c r="B171" s="14">
        <v>5</v>
      </c>
      <c r="C171" s="14">
        <v>3.8798611111051287</v>
      </c>
      <c r="D171" s="14">
        <v>0</v>
      </c>
      <c r="E171" s="14">
        <v>6</v>
      </c>
      <c r="F171" s="14">
        <v>1</v>
      </c>
      <c r="G171" s="14">
        <v>0</v>
      </c>
      <c r="H171" s="14">
        <v>0</v>
      </c>
      <c r="I171" s="14">
        <v>0</v>
      </c>
      <c r="J171" s="14">
        <v>0</v>
      </c>
      <c r="K171" s="14">
        <v>4</v>
      </c>
      <c r="L171" s="73">
        <v>5.8000000000000003E-2</v>
      </c>
      <c r="M171" s="14">
        <v>2</v>
      </c>
      <c r="N171" s="14">
        <v>2</v>
      </c>
      <c r="O171" s="14">
        <v>2</v>
      </c>
      <c r="P171" s="14">
        <v>2</v>
      </c>
      <c r="Q171" s="14">
        <v>2</v>
      </c>
      <c r="R171" s="14">
        <v>2</v>
      </c>
      <c r="S171" s="14">
        <v>2</v>
      </c>
      <c r="T171" s="14">
        <v>1</v>
      </c>
      <c r="U171" s="14">
        <v>1</v>
      </c>
      <c r="V171" s="14">
        <v>2</v>
      </c>
      <c r="W171" s="14">
        <v>1</v>
      </c>
      <c r="X171" s="14">
        <v>50</v>
      </c>
      <c r="Y171" s="14">
        <f>X171-[1]Admission!DA418</f>
        <v>0</v>
      </c>
      <c r="Z171" s="14">
        <v>4</v>
      </c>
      <c r="AA171" s="14">
        <v>1</v>
      </c>
      <c r="AB171" s="14">
        <v>1</v>
      </c>
      <c r="AC171" s="14">
        <v>1</v>
      </c>
      <c r="AD171" s="14">
        <v>1</v>
      </c>
      <c r="AE171" s="14">
        <v>1</v>
      </c>
      <c r="AF171" s="14">
        <v>1</v>
      </c>
      <c r="AG171" s="14">
        <f>SUM(AA171:AF171)</f>
        <v>6</v>
      </c>
      <c r="AH171" s="14">
        <f>AG171-[1]Admission!DO418</f>
        <v>0</v>
      </c>
      <c r="AI171" s="14">
        <v>1</v>
      </c>
      <c r="AJ171" s="14">
        <v>1</v>
      </c>
      <c r="AK171" s="14">
        <v>1</v>
      </c>
      <c r="AL171" s="14">
        <v>1</v>
      </c>
      <c r="AM171" s="14">
        <v>1</v>
      </c>
      <c r="AN171" s="14">
        <v>1</v>
      </c>
      <c r="AO171" s="14">
        <v>1</v>
      </c>
      <c r="AP171" s="14">
        <v>1</v>
      </c>
      <c r="AQ171" s="14">
        <f>SUM(AI171:AP171)</f>
        <v>8</v>
      </c>
      <c r="AR171" s="14">
        <f>AQ171-[1]Admission!EH418</f>
        <v>2</v>
      </c>
      <c r="AS171" s="14">
        <v>0</v>
      </c>
      <c r="AT171" s="14">
        <v>0</v>
      </c>
      <c r="AU171" s="14">
        <f>SUM(AS171:AT171)</f>
        <v>0</v>
      </c>
      <c r="AV171" s="14">
        <f>AU171-[1]Admission!EL418</f>
        <v>0</v>
      </c>
      <c r="AW171" s="14">
        <v>5</v>
      </c>
      <c r="AX171" s="14">
        <v>5</v>
      </c>
      <c r="AY171" s="14">
        <v>5</v>
      </c>
      <c r="AZ171" s="14">
        <v>5</v>
      </c>
      <c r="BA171" s="14">
        <f>SUM(AW171:AZ171)</f>
        <v>20</v>
      </c>
      <c r="BB171" s="14">
        <f>BA171-[1]Admission!EQ418</f>
        <v>0</v>
      </c>
      <c r="BC171" s="14">
        <v>4</v>
      </c>
      <c r="BD171" s="14">
        <v>4</v>
      </c>
      <c r="BE171" s="14">
        <v>4</v>
      </c>
      <c r="BF171" s="14">
        <f>SUM(BC171:BE171)</f>
        <v>12</v>
      </c>
      <c r="BG171" s="14">
        <v>1</v>
      </c>
      <c r="BH171" s="14">
        <v>1</v>
      </c>
      <c r="BI171" s="14">
        <v>1</v>
      </c>
      <c r="BJ171" s="14">
        <v>1</v>
      </c>
      <c r="BK171" s="14">
        <v>1</v>
      </c>
      <c r="BL171" s="14">
        <v>1</v>
      </c>
      <c r="BM171" s="14">
        <v>1</v>
      </c>
      <c r="BN171" s="14">
        <v>1</v>
      </c>
      <c r="BO171" s="14">
        <v>1</v>
      </c>
      <c r="BP171" s="14">
        <v>1</v>
      </c>
      <c r="BQ171" s="14">
        <v>1</v>
      </c>
      <c r="BR171" s="14">
        <v>1</v>
      </c>
      <c r="BS171" s="14">
        <v>1</v>
      </c>
      <c r="BT171" s="14">
        <v>1</v>
      </c>
      <c r="BU171" s="14">
        <v>1</v>
      </c>
      <c r="BV171" s="14">
        <v>15</v>
      </c>
    </row>
    <row r="172" spans="1:74" s="14" customFormat="1">
      <c r="A172" s="14">
        <v>163</v>
      </c>
      <c r="B172" s="14">
        <v>3</v>
      </c>
      <c r="C172" s="14">
        <v>1.9979166666671517</v>
      </c>
      <c r="D172" s="14">
        <v>0</v>
      </c>
      <c r="E172" s="14">
        <v>2</v>
      </c>
      <c r="F172" s="14">
        <v>1</v>
      </c>
      <c r="G172" s="14">
        <v>0</v>
      </c>
      <c r="H172" s="14">
        <v>0</v>
      </c>
      <c r="I172" s="14">
        <v>0</v>
      </c>
      <c r="J172" s="14">
        <v>0</v>
      </c>
      <c r="K172" s="14">
        <v>2</v>
      </c>
      <c r="L172" s="73">
        <v>5.8000000000000003E-2</v>
      </c>
      <c r="M172" s="14">
        <v>2</v>
      </c>
      <c r="N172" s="14">
        <v>2</v>
      </c>
      <c r="O172" s="14">
        <v>2</v>
      </c>
      <c r="P172" s="14">
        <v>2</v>
      </c>
      <c r="Q172" s="14">
        <v>2</v>
      </c>
      <c r="R172" s="14">
        <v>2</v>
      </c>
      <c r="S172" s="14">
        <v>4</v>
      </c>
      <c r="T172" s="14">
        <v>1</v>
      </c>
      <c r="U172" s="14">
        <v>3</v>
      </c>
      <c r="V172" s="14">
        <v>3</v>
      </c>
      <c r="W172" s="14">
        <v>2</v>
      </c>
      <c r="X172" s="14">
        <v>40</v>
      </c>
      <c r="Y172" s="14">
        <f>X172-[1]Admission!DA304</f>
        <v>-10</v>
      </c>
      <c r="Z172" s="14">
        <v>3</v>
      </c>
      <c r="AA172" s="14">
        <v>1</v>
      </c>
      <c r="AB172" s="14">
        <v>1</v>
      </c>
      <c r="AC172" s="14">
        <v>1</v>
      </c>
      <c r="AD172" s="14">
        <v>1</v>
      </c>
      <c r="AE172" s="14">
        <v>1</v>
      </c>
      <c r="AF172" s="14">
        <v>1</v>
      </c>
      <c r="AG172" s="14">
        <f>SUM(AA172:AF172)</f>
        <v>6</v>
      </c>
      <c r="AH172" s="14">
        <f>AG172-[1]Admission!DO304</f>
        <v>0</v>
      </c>
      <c r="AI172" s="14">
        <v>1</v>
      </c>
      <c r="AJ172" s="14">
        <v>1</v>
      </c>
      <c r="AK172" s="14">
        <v>1</v>
      </c>
      <c r="AL172" s="14">
        <v>1</v>
      </c>
      <c r="AM172" s="14">
        <v>1</v>
      </c>
      <c r="AN172" s="14">
        <v>1</v>
      </c>
      <c r="AO172" s="14">
        <v>1</v>
      </c>
      <c r="AP172" s="14">
        <v>1</v>
      </c>
      <c r="AQ172" s="14">
        <f>SUM(AI172:AP172)</f>
        <v>8</v>
      </c>
      <c r="AR172" s="14">
        <f>AQ172-[1]Admission!EH304</f>
        <v>6</v>
      </c>
      <c r="AS172" s="14">
        <v>2</v>
      </c>
      <c r="AT172" s="14">
        <v>0</v>
      </c>
      <c r="AU172" s="14">
        <f>SUM(AS172:AT172)</f>
        <v>2</v>
      </c>
      <c r="AV172" s="14">
        <f>AU172-[1]Admission!EL304</f>
        <v>0</v>
      </c>
      <c r="AW172" s="14">
        <v>5</v>
      </c>
      <c r="AX172" s="14">
        <v>5</v>
      </c>
      <c r="AY172" s="14">
        <v>5</v>
      </c>
      <c r="AZ172" s="14">
        <v>5</v>
      </c>
      <c r="BA172" s="14">
        <f>SUM(AW172:AZ172)</f>
        <v>20</v>
      </c>
      <c r="BB172" s="14">
        <f>BA172-[1]Admission!EQ304</f>
        <v>5</v>
      </c>
      <c r="BC172" s="14">
        <v>4</v>
      </c>
      <c r="BD172" s="14">
        <v>4</v>
      </c>
      <c r="BE172" s="14">
        <v>4</v>
      </c>
      <c r="BF172" s="14">
        <f>SUM(BC172:BE172)</f>
        <v>12</v>
      </c>
      <c r="BG172" s="60">
        <v>1</v>
      </c>
      <c r="BH172" s="60">
        <v>0</v>
      </c>
      <c r="BI172" s="60">
        <v>0</v>
      </c>
      <c r="BJ172" s="60">
        <v>0</v>
      </c>
      <c r="BK172" s="60">
        <v>1</v>
      </c>
      <c r="BL172" s="60">
        <v>1</v>
      </c>
      <c r="BM172" s="60">
        <v>1</v>
      </c>
      <c r="BN172" s="60">
        <v>0</v>
      </c>
      <c r="BO172" s="60">
        <v>1</v>
      </c>
      <c r="BP172" s="60">
        <v>1</v>
      </c>
      <c r="BQ172" s="60">
        <v>1</v>
      </c>
      <c r="BR172" s="60">
        <v>1</v>
      </c>
      <c r="BS172" s="60">
        <v>1</v>
      </c>
      <c r="BT172" s="60">
        <v>1</v>
      </c>
      <c r="BU172" s="60">
        <v>1</v>
      </c>
      <c r="BV172" s="60">
        <v>11</v>
      </c>
    </row>
    <row r="173" spans="1:74" s="14" customFormat="1">
      <c r="A173" s="14">
        <v>164</v>
      </c>
      <c r="B173" s="14">
        <v>6</v>
      </c>
      <c r="C173" s="14">
        <v>4.9180555555576575</v>
      </c>
      <c r="D173" s="14">
        <v>0</v>
      </c>
      <c r="E173" s="14">
        <v>1</v>
      </c>
      <c r="F173" s="14">
        <v>1</v>
      </c>
      <c r="G173" s="14">
        <v>0</v>
      </c>
      <c r="H173" s="14">
        <v>0</v>
      </c>
      <c r="I173" s="14">
        <v>0</v>
      </c>
      <c r="J173" s="14">
        <v>0</v>
      </c>
      <c r="K173" s="14">
        <v>3</v>
      </c>
      <c r="L173" s="73">
        <v>5.8000000000000003E-2</v>
      </c>
      <c r="M173" s="14">
        <v>2</v>
      </c>
      <c r="N173" s="14">
        <v>2</v>
      </c>
      <c r="O173" s="14">
        <v>2</v>
      </c>
      <c r="P173" s="14">
        <v>2</v>
      </c>
      <c r="Q173" s="14">
        <v>2</v>
      </c>
      <c r="R173" s="14">
        <v>2</v>
      </c>
      <c r="S173" s="14">
        <v>1</v>
      </c>
      <c r="T173" s="14">
        <v>1</v>
      </c>
      <c r="U173" s="14">
        <v>1</v>
      </c>
      <c r="V173" s="14">
        <v>1</v>
      </c>
      <c r="W173" s="14">
        <v>1</v>
      </c>
      <c r="X173" s="14">
        <v>6</v>
      </c>
      <c r="Y173" s="14">
        <f>X173-[1]Admission!DA349</f>
        <v>-34</v>
      </c>
      <c r="Z173" s="14">
        <v>4</v>
      </c>
      <c r="AA173" s="14">
        <v>1</v>
      </c>
      <c r="AB173" s="14">
        <v>1</v>
      </c>
      <c r="AC173" s="14">
        <v>1</v>
      </c>
      <c r="AD173" s="14">
        <v>1</v>
      </c>
      <c r="AE173" s="14">
        <v>1</v>
      </c>
      <c r="AF173" s="14">
        <v>1</v>
      </c>
      <c r="AG173" s="14">
        <f>SUM(AA173:AF173)</f>
        <v>6</v>
      </c>
      <c r="AH173" s="14">
        <f>AG173-[1]Admission!DO349</f>
        <v>0</v>
      </c>
      <c r="AI173" s="14">
        <v>1</v>
      </c>
      <c r="AJ173" s="14">
        <v>0</v>
      </c>
      <c r="AK173" s="14">
        <v>0</v>
      </c>
      <c r="AL173" s="14">
        <v>1</v>
      </c>
      <c r="AM173" s="14">
        <v>1</v>
      </c>
      <c r="AN173" s="14">
        <v>1</v>
      </c>
      <c r="AO173" s="14">
        <v>1</v>
      </c>
      <c r="AP173" s="14">
        <v>1</v>
      </c>
      <c r="AQ173" s="14">
        <f>SUM(AI173:AP173)</f>
        <v>6</v>
      </c>
      <c r="AR173" s="14">
        <f>AQ173-[1]Admission!EH349</f>
        <v>0</v>
      </c>
      <c r="AS173" s="14">
        <v>0</v>
      </c>
      <c r="AT173" s="14">
        <v>0</v>
      </c>
      <c r="AU173" s="14">
        <f>SUM(AS173:AT173)</f>
        <v>0</v>
      </c>
      <c r="AV173" s="14">
        <f>AU173-[1]Admission!EL349</f>
        <v>0</v>
      </c>
      <c r="AW173" s="14">
        <v>1</v>
      </c>
      <c r="AX173" s="14">
        <v>1</v>
      </c>
      <c r="AY173" s="14">
        <v>1</v>
      </c>
      <c r="AZ173" s="14">
        <v>1</v>
      </c>
      <c r="BA173" s="14">
        <f>SUM(AW173:AZ173)</f>
        <v>4</v>
      </c>
      <c r="BB173" s="14">
        <f>BA173-[1]Admission!EQ349</f>
        <v>-16</v>
      </c>
      <c r="BC173" s="14">
        <v>3</v>
      </c>
      <c r="BD173" s="14">
        <v>3</v>
      </c>
      <c r="BE173" s="14">
        <v>3</v>
      </c>
      <c r="BF173" s="14">
        <f>SUM(BC173:BE173)</f>
        <v>9</v>
      </c>
      <c r="BG173" s="60">
        <v>0</v>
      </c>
      <c r="BH173" s="60">
        <v>0</v>
      </c>
      <c r="BI173" s="60">
        <v>1</v>
      </c>
      <c r="BJ173" s="60">
        <v>1</v>
      </c>
      <c r="BK173" s="60">
        <v>1</v>
      </c>
      <c r="BL173" s="60">
        <v>0</v>
      </c>
      <c r="BM173" s="60">
        <v>0</v>
      </c>
      <c r="BN173" s="60">
        <v>1</v>
      </c>
      <c r="BO173" s="60">
        <v>1</v>
      </c>
      <c r="BP173" s="60">
        <v>1</v>
      </c>
      <c r="BQ173" s="60">
        <v>1</v>
      </c>
      <c r="BR173" s="60">
        <v>1</v>
      </c>
      <c r="BS173" s="60">
        <v>1</v>
      </c>
      <c r="BT173" s="60">
        <v>1</v>
      </c>
      <c r="BU173" s="60">
        <v>0</v>
      </c>
      <c r="BV173" s="60">
        <v>10</v>
      </c>
    </row>
    <row r="174" spans="1:74" s="14" customFormat="1">
      <c r="A174" s="14">
        <v>165</v>
      </c>
      <c r="B174" s="14">
        <v>3</v>
      </c>
      <c r="C174" s="14">
        <v>1.7833333333328483</v>
      </c>
      <c r="D174" s="14">
        <v>0</v>
      </c>
      <c r="E174" s="14">
        <v>10</v>
      </c>
      <c r="F174" s="14">
        <v>1</v>
      </c>
      <c r="G174" s="14">
        <v>0</v>
      </c>
      <c r="H174" s="14">
        <v>0</v>
      </c>
      <c r="I174" s="14">
        <v>0</v>
      </c>
      <c r="J174" s="14">
        <v>0</v>
      </c>
      <c r="K174" s="14">
        <v>1</v>
      </c>
      <c r="L174" s="73">
        <v>5.8000000000000003E-2</v>
      </c>
      <c r="M174" s="14">
        <v>2</v>
      </c>
      <c r="N174" s="14">
        <v>2</v>
      </c>
      <c r="O174" s="14">
        <v>2</v>
      </c>
      <c r="P174" s="14">
        <v>2</v>
      </c>
      <c r="Q174" s="14">
        <v>2</v>
      </c>
      <c r="R174" s="14">
        <v>2</v>
      </c>
      <c r="BG174" s="60"/>
      <c r="BH174" s="60"/>
      <c r="BI174" s="60"/>
      <c r="BJ174" s="60"/>
      <c r="BK174" s="60"/>
      <c r="BL174" s="60"/>
      <c r="BM174" s="60"/>
      <c r="BN174" s="60"/>
      <c r="BO174" s="60"/>
      <c r="BP174" s="60"/>
      <c r="BQ174" s="60"/>
      <c r="BR174" s="60"/>
      <c r="BS174" s="60"/>
      <c r="BT174" s="60"/>
      <c r="BU174" s="60"/>
      <c r="BV174" s="60"/>
    </row>
    <row r="175" spans="1:74" s="14" customFormat="1">
      <c r="A175" s="14">
        <v>166</v>
      </c>
      <c r="B175" s="14">
        <v>5</v>
      </c>
      <c r="C175" s="14">
        <v>3.6277777777795563</v>
      </c>
      <c r="D175" s="14">
        <v>1</v>
      </c>
      <c r="E175" s="14">
        <v>13</v>
      </c>
      <c r="F175" s="14">
        <v>3</v>
      </c>
      <c r="G175" s="14">
        <v>0</v>
      </c>
      <c r="H175" s="14">
        <v>0</v>
      </c>
      <c r="I175" s="14">
        <v>0</v>
      </c>
      <c r="J175" s="14">
        <v>0</v>
      </c>
      <c r="K175" s="14">
        <v>6</v>
      </c>
      <c r="L175" s="73">
        <v>0.11899999999999999</v>
      </c>
      <c r="M175" s="14">
        <v>2</v>
      </c>
      <c r="N175" s="14">
        <v>2</v>
      </c>
      <c r="O175" s="14">
        <v>2</v>
      </c>
      <c r="P175" s="14">
        <v>2</v>
      </c>
      <c r="Q175" s="14">
        <v>1</v>
      </c>
      <c r="R175" s="14">
        <v>2</v>
      </c>
      <c r="S175" s="14">
        <v>1</v>
      </c>
      <c r="T175" s="14">
        <v>1</v>
      </c>
      <c r="U175" s="14">
        <v>1</v>
      </c>
      <c r="V175" s="14">
        <v>2</v>
      </c>
      <c r="W175" s="14">
        <v>1</v>
      </c>
      <c r="X175" s="14">
        <v>85</v>
      </c>
      <c r="Y175" s="14">
        <f>X175-[1]Admission!DA200</f>
        <v>5</v>
      </c>
      <c r="Z175" s="14">
        <v>2</v>
      </c>
      <c r="AA175" s="14">
        <v>1</v>
      </c>
      <c r="AB175" s="14">
        <v>1</v>
      </c>
      <c r="AC175" s="14">
        <v>1</v>
      </c>
      <c r="AD175" s="14">
        <v>1</v>
      </c>
      <c r="AE175" s="14">
        <v>1</v>
      </c>
      <c r="AF175" s="14">
        <v>1</v>
      </c>
      <c r="AG175" s="14">
        <f>SUM(AA175:AF175)</f>
        <v>6</v>
      </c>
      <c r="AH175" s="14">
        <f>AG175-[1]Admission!DO200</f>
        <v>0</v>
      </c>
      <c r="AI175" s="14">
        <v>1</v>
      </c>
      <c r="AJ175" s="14">
        <v>1</v>
      </c>
      <c r="AK175" s="14">
        <v>1</v>
      </c>
      <c r="AL175" s="14">
        <v>1</v>
      </c>
      <c r="AM175" s="14">
        <v>1</v>
      </c>
      <c r="AN175" s="14">
        <v>1</v>
      </c>
      <c r="AO175" s="14">
        <v>1</v>
      </c>
      <c r="AP175" s="14">
        <v>1</v>
      </c>
      <c r="AQ175" s="14">
        <f>SUM(AI175:AP175)</f>
        <v>8</v>
      </c>
      <c r="AR175" s="14">
        <f>AQ175-[1]Admission!EH200</f>
        <v>0</v>
      </c>
      <c r="AS175" s="14">
        <v>0</v>
      </c>
      <c r="AT175" s="14">
        <v>0</v>
      </c>
      <c r="AU175" s="14">
        <f>SUM(AS175:AT175)</f>
        <v>0</v>
      </c>
      <c r="AV175" s="14">
        <f>AU175-[1]Admission!EL200</f>
        <v>0</v>
      </c>
      <c r="AW175" s="14">
        <v>5</v>
      </c>
      <c r="AX175" s="14">
        <v>5</v>
      </c>
      <c r="AY175" s="14">
        <v>5</v>
      </c>
      <c r="AZ175" s="14">
        <v>5</v>
      </c>
      <c r="BA175" s="14">
        <f>SUM(AW175:AZ175)</f>
        <v>20</v>
      </c>
      <c r="BB175" s="14">
        <f>BA175-[1]Admission!EQ200</f>
        <v>0</v>
      </c>
      <c r="BC175" s="14">
        <v>4</v>
      </c>
      <c r="BD175" s="14">
        <v>4</v>
      </c>
      <c r="BE175" s="14">
        <v>4</v>
      </c>
      <c r="BF175" s="14">
        <f>SUM(BC175:BE175)</f>
        <v>12</v>
      </c>
      <c r="BG175" s="60">
        <v>1</v>
      </c>
      <c r="BH175" s="60">
        <v>1</v>
      </c>
      <c r="BI175" s="60">
        <v>1</v>
      </c>
      <c r="BJ175" s="60">
        <v>1</v>
      </c>
      <c r="BK175" s="60">
        <v>1</v>
      </c>
      <c r="BL175" s="60">
        <v>1</v>
      </c>
      <c r="BM175" s="60">
        <v>1</v>
      </c>
      <c r="BN175" s="60">
        <v>1</v>
      </c>
      <c r="BO175" s="60">
        <v>1</v>
      </c>
      <c r="BP175" s="60">
        <v>1</v>
      </c>
      <c r="BQ175" s="60">
        <v>1</v>
      </c>
      <c r="BR175" s="60">
        <v>1</v>
      </c>
      <c r="BS175" s="60">
        <v>1</v>
      </c>
      <c r="BT175" s="60">
        <v>1</v>
      </c>
      <c r="BU175" s="60">
        <v>1</v>
      </c>
      <c r="BV175" s="60">
        <v>15</v>
      </c>
    </row>
    <row r="176" spans="1:74" s="14" customFormat="1">
      <c r="A176" s="14">
        <v>167</v>
      </c>
      <c r="B176" s="14">
        <v>3</v>
      </c>
      <c r="C176" s="14">
        <v>1.9131944444452529</v>
      </c>
      <c r="D176" s="14">
        <v>0</v>
      </c>
      <c r="E176" s="14">
        <v>3</v>
      </c>
      <c r="F176" s="14">
        <v>1</v>
      </c>
      <c r="G176" s="14">
        <v>0</v>
      </c>
      <c r="H176" s="14">
        <v>0</v>
      </c>
      <c r="I176" s="14">
        <v>0</v>
      </c>
      <c r="J176" s="14">
        <v>0</v>
      </c>
      <c r="K176" s="14">
        <v>1</v>
      </c>
      <c r="L176" s="73">
        <v>5.8000000000000003E-2</v>
      </c>
      <c r="M176" s="14">
        <v>2</v>
      </c>
      <c r="N176" s="14">
        <v>2</v>
      </c>
      <c r="O176" s="14">
        <v>2</v>
      </c>
      <c r="P176" s="14">
        <v>2</v>
      </c>
      <c r="Q176" s="14">
        <v>2</v>
      </c>
      <c r="R176" s="14">
        <v>2</v>
      </c>
      <c r="BG176" s="60"/>
      <c r="BH176" s="60"/>
      <c r="BI176" s="60"/>
      <c r="BJ176" s="60"/>
      <c r="BK176" s="60"/>
      <c r="BL176" s="60"/>
      <c r="BM176" s="60"/>
      <c r="BN176" s="60"/>
      <c r="BO176" s="60"/>
      <c r="BP176" s="60"/>
      <c r="BQ176" s="60"/>
      <c r="BR176" s="60"/>
      <c r="BS176" s="60"/>
      <c r="BT176" s="60"/>
      <c r="BU176" s="60"/>
      <c r="BV176" s="60"/>
    </row>
    <row r="177" spans="1:74" s="14" customFormat="1">
      <c r="A177" s="14">
        <v>168</v>
      </c>
      <c r="B177" s="14">
        <v>6</v>
      </c>
      <c r="C177" s="14">
        <v>5.0527777777751908</v>
      </c>
      <c r="D177" s="14">
        <v>0</v>
      </c>
      <c r="E177" s="14">
        <v>5</v>
      </c>
      <c r="F177" s="14">
        <v>3</v>
      </c>
      <c r="G177" s="14">
        <v>0</v>
      </c>
      <c r="H177" s="14">
        <v>0</v>
      </c>
      <c r="I177" s="14">
        <v>0</v>
      </c>
      <c r="J177" s="14">
        <v>0</v>
      </c>
      <c r="K177" s="14">
        <v>3</v>
      </c>
      <c r="L177" s="71">
        <v>5.8000000000000003E-2</v>
      </c>
      <c r="M177" s="14">
        <v>2</v>
      </c>
      <c r="N177" s="14">
        <v>0</v>
      </c>
      <c r="O177" s="14">
        <v>1</v>
      </c>
      <c r="P177" s="14">
        <v>1</v>
      </c>
      <c r="Q177" s="14">
        <v>1</v>
      </c>
      <c r="R177" s="14">
        <v>2</v>
      </c>
      <c r="S177" s="14">
        <v>2</v>
      </c>
      <c r="T177" s="14">
        <v>1</v>
      </c>
      <c r="U177" s="14">
        <v>1</v>
      </c>
      <c r="V177" s="14">
        <v>2</v>
      </c>
      <c r="W177" s="14">
        <v>1</v>
      </c>
      <c r="X177" s="14">
        <v>60</v>
      </c>
      <c r="Y177" s="14">
        <f>X177-[1]Admission!DA43</f>
        <v>0</v>
      </c>
      <c r="Z177" s="14">
        <v>5</v>
      </c>
      <c r="AA177" s="14">
        <v>1</v>
      </c>
      <c r="AB177" s="14">
        <v>1</v>
      </c>
      <c r="AC177" s="14">
        <v>1</v>
      </c>
      <c r="AD177" s="14">
        <v>1</v>
      </c>
      <c r="AE177" s="14">
        <v>1</v>
      </c>
      <c r="AF177" s="14">
        <v>1</v>
      </c>
      <c r="AG177" s="14">
        <f>SUM(AA177:AF177)</f>
        <v>6</v>
      </c>
      <c r="AH177" s="14">
        <f>AG177-[1]Admission!DO43</f>
        <v>0</v>
      </c>
      <c r="AI177" s="14">
        <v>1</v>
      </c>
      <c r="AJ177" s="14">
        <v>0</v>
      </c>
      <c r="AK177" s="14">
        <v>0</v>
      </c>
      <c r="AL177" s="14">
        <v>0</v>
      </c>
      <c r="AM177" s="14">
        <v>1</v>
      </c>
      <c r="AN177" s="14">
        <v>1</v>
      </c>
      <c r="AO177" s="14">
        <v>1</v>
      </c>
      <c r="AP177" s="14">
        <v>1</v>
      </c>
      <c r="AQ177" s="14">
        <f>SUM(AI177:AP177)</f>
        <v>5</v>
      </c>
      <c r="AR177" s="14">
        <f>AQ177-[1]Admission!EH43</f>
        <v>2</v>
      </c>
      <c r="AS177" s="14">
        <v>2</v>
      </c>
      <c r="AT177" s="14">
        <v>0</v>
      </c>
      <c r="AU177" s="14">
        <f>SUM(AS177:AT177)</f>
        <v>2</v>
      </c>
      <c r="AV177" s="14">
        <f>AU177-[1]Admission!EL43</f>
        <v>0</v>
      </c>
      <c r="AW177" s="14">
        <v>5</v>
      </c>
      <c r="AX177" s="14">
        <v>5</v>
      </c>
      <c r="AY177" s="14">
        <v>5</v>
      </c>
      <c r="AZ177" s="14">
        <v>5</v>
      </c>
      <c r="BA177" s="14">
        <f>SUM(AW177:AZ177)</f>
        <v>20</v>
      </c>
      <c r="BB177" s="14">
        <f>BA177-[1]Admission!EQ43</f>
        <v>10</v>
      </c>
      <c r="BC177" s="14">
        <v>3</v>
      </c>
      <c r="BD177" s="14">
        <v>3</v>
      </c>
      <c r="BE177" s="14">
        <v>3</v>
      </c>
      <c r="BF177" s="14">
        <f>SUM(BC177:BE177)</f>
        <v>9</v>
      </c>
      <c r="BG177" s="60">
        <v>1</v>
      </c>
      <c r="BH177" s="60">
        <v>1</v>
      </c>
      <c r="BI177" s="60">
        <v>0</v>
      </c>
      <c r="BJ177" s="60">
        <v>1</v>
      </c>
      <c r="BK177" s="60">
        <v>1</v>
      </c>
      <c r="BL177" s="60">
        <v>1</v>
      </c>
      <c r="BM177" s="60">
        <v>1</v>
      </c>
      <c r="BN177" s="60">
        <v>1</v>
      </c>
      <c r="BO177" s="60">
        <v>1</v>
      </c>
      <c r="BP177" s="60">
        <v>0</v>
      </c>
      <c r="BQ177" s="60">
        <v>1</v>
      </c>
      <c r="BR177" s="60">
        <v>1</v>
      </c>
      <c r="BS177" s="60">
        <v>1</v>
      </c>
      <c r="BT177" s="60">
        <v>0</v>
      </c>
      <c r="BU177" s="60">
        <v>1</v>
      </c>
      <c r="BV177" s="60">
        <v>12</v>
      </c>
    </row>
    <row r="178" spans="1:74" s="14" customFormat="1">
      <c r="A178" s="14">
        <v>169</v>
      </c>
      <c r="B178" s="14">
        <v>6</v>
      </c>
      <c r="C178" s="14">
        <v>4.9131944444452529</v>
      </c>
      <c r="D178" s="14">
        <v>0</v>
      </c>
      <c r="E178" s="14">
        <v>1</v>
      </c>
      <c r="F178" s="14">
        <v>1</v>
      </c>
      <c r="G178" s="14">
        <v>0</v>
      </c>
      <c r="H178" s="14">
        <v>0</v>
      </c>
      <c r="I178" s="14">
        <v>0</v>
      </c>
      <c r="J178" s="14">
        <v>0</v>
      </c>
      <c r="K178" s="14">
        <v>3</v>
      </c>
      <c r="L178" s="73">
        <v>5.8000000000000003E-2</v>
      </c>
      <c r="M178" s="14">
        <v>2</v>
      </c>
      <c r="N178" s="14">
        <v>2</v>
      </c>
      <c r="O178" s="14">
        <v>2</v>
      </c>
      <c r="P178" s="14">
        <v>2</v>
      </c>
      <c r="Q178" s="14">
        <v>2</v>
      </c>
      <c r="R178" s="14">
        <v>2</v>
      </c>
      <c r="S178" s="14">
        <v>2</v>
      </c>
      <c r="T178" s="14">
        <v>3</v>
      </c>
      <c r="U178" s="14">
        <v>3</v>
      </c>
      <c r="V178" s="14">
        <v>3</v>
      </c>
      <c r="W178" s="14">
        <v>2</v>
      </c>
      <c r="X178" s="14">
        <v>60</v>
      </c>
      <c r="Y178" s="14">
        <f>X178-[1]Admission!DA521</f>
        <v>60</v>
      </c>
      <c r="Z178" s="14">
        <v>2</v>
      </c>
      <c r="AA178" s="14">
        <v>1</v>
      </c>
      <c r="AB178" s="14">
        <v>0</v>
      </c>
      <c r="AC178" s="14">
        <v>1</v>
      </c>
      <c r="AD178" s="14">
        <v>0</v>
      </c>
      <c r="AE178" s="14">
        <v>1</v>
      </c>
      <c r="AF178" s="14">
        <v>1</v>
      </c>
      <c r="AG178" s="14">
        <f>SUM(AA178:AF178)</f>
        <v>4</v>
      </c>
      <c r="AH178" s="14">
        <f>AG178-[1]Admission!DO521</f>
        <v>4</v>
      </c>
      <c r="AI178" s="14">
        <v>1</v>
      </c>
      <c r="AJ178" s="14">
        <v>0</v>
      </c>
      <c r="AK178" s="14">
        <v>0</v>
      </c>
      <c r="AL178" s="14">
        <v>0</v>
      </c>
      <c r="AM178" s="14">
        <v>0</v>
      </c>
      <c r="AN178" s="14">
        <v>0</v>
      </c>
      <c r="AO178" s="14">
        <v>1</v>
      </c>
      <c r="AP178" s="14">
        <v>0</v>
      </c>
      <c r="AQ178" s="14">
        <f>SUM(AI178:AP178)</f>
        <v>2</v>
      </c>
      <c r="AR178" s="14">
        <f>AQ178-[1]Admission!EH521</f>
        <v>2</v>
      </c>
      <c r="AS178" s="14">
        <v>1</v>
      </c>
      <c r="AT178" s="14">
        <v>0</v>
      </c>
      <c r="AU178" s="14">
        <f>SUM(AS178:AT178)</f>
        <v>1</v>
      </c>
      <c r="AV178" s="14">
        <f>AU178-[1]Admission!EL521</f>
        <v>1</v>
      </c>
      <c r="AW178" s="14">
        <v>5</v>
      </c>
      <c r="AX178" s="14">
        <v>5</v>
      </c>
      <c r="AY178" s="14">
        <v>5</v>
      </c>
      <c r="AZ178" s="14">
        <v>5</v>
      </c>
      <c r="BA178" s="14">
        <f>SUM(AW178:AZ178)</f>
        <v>20</v>
      </c>
      <c r="BB178" s="14">
        <f>BA178-[1]Admission!EQ521</f>
        <v>20</v>
      </c>
      <c r="BC178" s="14">
        <v>4</v>
      </c>
      <c r="BD178" s="14">
        <v>3</v>
      </c>
      <c r="BE178" s="14">
        <v>3</v>
      </c>
      <c r="BF178" s="14">
        <f>SUM(BC178:BE178)</f>
        <v>10</v>
      </c>
      <c r="BG178" s="60">
        <v>1</v>
      </c>
      <c r="BH178" s="60">
        <v>1</v>
      </c>
      <c r="BI178" s="60">
        <v>1</v>
      </c>
      <c r="BJ178" s="60">
        <v>1</v>
      </c>
      <c r="BK178" s="60">
        <v>1</v>
      </c>
      <c r="BL178" s="60">
        <v>1</v>
      </c>
      <c r="BM178" s="60">
        <v>1</v>
      </c>
      <c r="BN178" s="60">
        <v>1</v>
      </c>
      <c r="BO178" s="60">
        <v>1</v>
      </c>
      <c r="BP178" s="60">
        <v>1</v>
      </c>
      <c r="BQ178" s="60">
        <v>1</v>
      </c>
      <c r="BR178" s="60">
        <v>1</v>
      </c>
      <c r="BS178" s="60">
        <v>1</v>
      </c>
      <c r="BT178" s="60">
        <v>1</v>
      </c>
      <c r="BU178" s="60">
        <v>1</v>
      </c>
      <c r="BV178" s="60">
        <v>15</v>
      </c>
    </row>
    <row r="179" spans="1:74" s="14" customFormat="1">
      <c r="A179" s="14">
        <v>170</v>
      </c>
      <c r="B179" s="14">
        <v>4</v>
      </c>
      <c r="C179" s="14">
        <v>2.7305555555503815</v>
      </c>
      <c r="D179" s="14">
        <v>0</v>
      </c>
      <c r="E179" s="14">
        <v>6</v>
      </c>
      <c r="F179" s="14">
        <v>1</v>
      </c>
      <c r="G179" s="14">
        <v>0</v>
      </c>
      <c r="H179" s="14">
        <v>0</v>
      </c>
      <c r="I179" s="14">
        <v>0</v>
      </c>
      <c r="J179" s="14">
        <v>1</v>
      </c>
      <c r="K179" s="14">
        <v>1</v>
      </c>
      <c r="L179" s="71">
        <v>5.8000000000000003E-2</v>
      </c>
      <c r="M179" s="14">
        <v>2</v>
      </c>
      <c r="N179" s="14">
        <v>2</v>
      </c>
      <c r="O179" s="14">
        <v>2</v>
      </c>
      <c r="P179" s="14">
        <v>2</v>
      </c>
      <c r="Q179" s="14">
        <v>2</v>
      </c>
      <c r="R179" s="14">
        <v>2</v>
      </c>
      <c r="S179" s="14">
        <v>3</v>
      </c>
      <c r="T179" s="14">
        <v>1</v>
      </c>
      <c r="U179" s="14">
        <v>2</v>
      </c>
      <c r="V179" s="14">
        <v>4</v>
      </c>
      <c r="W179" s="14">
        <v>2</v>
      </c>
      <c r="X179" s="14">
        <v>80</v>
      </c>
      <c r="Y179" s="14">
        <f>X179-[1]Admission!DA101</f>
        <v>15</v>
      </c>
      <c r="Z179" s="14">
        <v>4</v>
      </c>
      <c r="AA179" s="14">
        <v>1</v>
      </c>
      <c r="AB179" s="14">
        <v>1</v>
      </c>
      <c r="AC179" s="14">
        <v>1</v>
      </c>
      <c r="AD179" s="14">
        <v>1</v>
      </c>
      <c r="AE179" s="14">
        <v>1</v>
      </c>
      <c r="AF179" s="14">
        <v>1</v>
      </c>
      <c r="AG179" s="14">
        <f>SUM(AA179:AF179)</f>
        <v>6</v>
      </c>
      <c r="AH179" s="14">
        <f>AG179-[1]Admission!DO101</f>
        <v>0</v>
      </c>
      <c r="AI179" s="14">
        <v>1</v>
      </c>
      <c r="AJ179" s="14">
        <v>0</v>
      </c>
      <c r="AK179" s="14">
        <v>1</v>
      </c>
      <c r="AL179" s="14">
        <v>1</v>
      </c>
      <c r="AM179" s="14">
        <v>1</v>
      </c>
      <c r="AN179" s="14">
        <v>1</v>
      </c>
      <c r="AO179" s="14">
        <v>1</v>
      </c>
      <c r="AP179" s="14">
        <v>1</v>
      </c>
      <c r="AQ179" s="14">
        <f>SUM(AI179:AP179)</f>
        <v>7</v>
      </c>
      <c r="AR179" s="14">
        <f>AQ179-[1]Admission!EH101</f>
        <v>0</v>
      </c>
      <c r="AS179" s="14">
        <v>1</v>
      </c>
      <c r="AT179" s="14">
        <v>0</v>
      </c>
      <c r="AU179" s="14">
        <f>SUM(AS179:AT179)</f>
        <v>1</v>
      </c>
      <c r="AV179" s="14">
        <f>AU179-[1]Admission!EL101</f>
        <v>-1</v>
      </c>
      <c r="AW179" s="14">
        <v>5</v>
      </c>
      <c r="AX179" s="14">
        <v>5</v>
      </c>
      <c r="AY179" s="14">
        <v>5</v>
      </c>
      <c r="AZ179" s="14">
        <v>5</v>
      </c>
      <c r="BA179" s="14">
        <f>SUM(AW179:AZ179)</f>
        <v>20</v>
      </c>
      <c r="BB179" s="14">
        <f>BA179-[1]Admission!EQ101</f>
        <v>0</v>
      </c>
      <c r="BC179" s="14">
        <v>4</v>
      </c>
      <c r="BD179" s="14">
        <v>4</v>
      </c>
      <c r="BE179" s="14">
        <v>4</v>
      </c>
      <c r="BF179" s="14">
        <f>SUM(BC179:BE179)</f>
        <v>12</v>
      </c>
      <c r="BG179" s="60">
        <v>1</v>
      </c>
      <c r="BH179" s="60">
        <v>1</v>
      </c>
      <c r="BI179" s="60">
        <v>0</v>
      </c>
      <c r="BJ179" s="60">
        <v>1</v>
      </c>
      <c r="BK179" s="60">
        <v>1</v>
      </c>
      <c r="BL179" s="60">
        <v>1</v>
      </c>
      <c r="BM179" s="60">
        <v>1</v>
      </c>
      <c r="BN179" s="60">
        <v>1</v>
      </c>
      <c r="BO179" s="60">
        <v>1</v>
      </c>
      <c r="BP179" s="60">
        <v>1</v>
      </c>
      <c r="BQ179" s="60">
        <v>1</v>
      </c>
      <c r="BR179" s="60">
        <v>1</v>
      </c>
      <c r="BS179" s="60">
        <v>1</v>
      </c>
      <c r="BT179" s="60">
        <v>1</v>
      </c>
      <c r="BU179" s="60">
        <v>1</v>
      </c>
      <c r="BV179" s="60">
        <v>14</v>
      </c>
    </row>
    <row r="180" spans="1:74" s="14" customFormat="1">
      <c r="A180" s="14">
        <v>171</v>
      </c>
      <c r="B180" s="14">
        <v>9</v>
      </c>
      <c r="C180" s="14">
        <v>7.6472222222218988</v>
      </c>
      <c r="D180" s="14">
        <v>0</v>
      </c>
      <c r="E180" s="14">
        <v>3</v>
      </c>
      <c r="F180" s="14">
        <v>3</v>
      </c>
      <c r="G180" s="14">
        <v>0</v>
      </c>
      <c r="H180" s="14">
        <v>0</v>
      </c>
      <c r="I180" s="14">
        <v>0</v>
      </c>
      <c r="J180" s="14">
        <v>0</v>
      </c>
      <c r="K180" s="14">
        <v>6</v>
      </c>
      <c r="L180" s="73">
        <v>0.11899999999999999</v>
      </c>
      <c r="M180" s="14">
        <v>2</v>
      </c>
      <c r="N180" s="14">
        <v>2</v>
      </c>
      <c r="O180" s="14">
        <v>2</v>
      </c>
      <c r="P180" s="14">
        <v>2</v>
      </c>
      <c r="Q180" s="14">
        <v>2</v>
      </c>
      <c r="R180" s="14">
        <v>2</v>
      </c>
      <c r="S180" s="14">
        <v>1</v>
      </c>
      <c r="T180" s="14">
        <v>2</v>
      </c>
      <c r="U180" s="14">
        <v>1</v>
      </c>
      <c r="V180" s="14">
        <v>1</v>
      </c>
      <c r="W180" s="14">
        <v>1</v>
      </c>
      <c r="X180" s="14">
        <v>70</v>
      </c>
      <c r="Y180" s="14">
        <f>X180-[1]Admission!DA184</f>
        <v>-10</v>
      </c>
      <c r="Z180" s="14">
        <v>3</v>
      </c>
      <c r="AA180" s="14">
        <v>1</v>
      </c>
      <c r="AB180" s="14">
        <v>1</v>
      </c>
      <c r="AC180" s="14">
        <v>1</v>
      </c>
      <c r="AD180" s="14">
        <v>1</v>
      </c>
      <c r="AE180" s="14">
        <v>1</v>
      </c>
      <c r="AF180" s="14">
        <v>1</v>
      </c>
      <c r="AG180" s="14">
        <f>SUM(AA180:AF180)</f>
        <v>6</v>
      </c>
      <c r="AH180" s="14">
        <f>AG180-[1]Admission!DO184</f>
        <v>0</v>
      </c>
      <c r="AI180" s="14">
        <v>1</v>
      </c>
      <c r="AJ180" s="14">
        <v>0</v>
      </c>
      <c r="AK180" s="14">
        <v>0</v>
      </c>
      <c r="AL180" s="14">
        <v>0</v>
      </c>
      <c r="AM180" s="14">
        <v>0</v>
      </c>
      <c r="AN180" s="14">
        <v>1</v>
      </c>
      <c r="AO180" s="14">
        <v>1</v>
      </c>
      <c r="AP180" s="14">
        <v>1</v>
      </c>
      <c r="AQ180" s="14">
        <f>SUM(AI180:AP180)</f>
        <v>4</v>
      </c>
      <c r="AR180" s="14">
        <f>AQ180-[1]Admission!EH184</f>
        <v>1</v>
      </c>
      <c r="AS180" s="14">
        <v>0</v>
      </c>
      <c r="AT180" s="14">
        <v>0</v>
      </c>
      <c r="AU180" s="14">
        <f>SUM(AS180:AT180)</f>
        <v>0</v>
      </c>
      <c r="AV180" s="14">
        <f>AU180-[1]Admission!EL184</f>
        <v>0</v>
      </c>
      <c r="AW180" s="14">
        <v>5</v>
      </c>
      <c r="AX180" s="14">
        <v>5</v>
      </c>
      <c r="AY180" s="14">
        <v>5</v>
      </c>
      <c r="AZ180" s="14">
        <v>5</v>
      </c>
      <c r="BA180" s="14">
        <f>SUM(AW180:AZ180)</f>
        <v>20</v>
      </c>
      <c r="BB180" s="14">
        <f>BA180-[1]Admission!EQ184</f>
        <v>0</v>
      </c>
      <c r="BC180" s="14">
        <v>4</v>
      </c>
      <c r="BD180" s="14">
        <v>4</v>
      </c>
      <c r="BE180" s="14">
        <v>4</v>
      </c>
      <c r="BF180" s="14">
        <f>SUM(BC180:BE180)</f>
        <v>12</v>
      </c>
      <c r="BG180" s="60">
        <v>1</v>
      </c>
      <c r="BH180" s="60">
        <v>1</v>
      </c>
      <c r="BI180" s="60">
        <v>1</v>
      </c>
      <c r="BJ180" s="60">
        <v>1</v>
      </c>
      <c r="BK180" s="60">
        <v>1</v>
      </c>
      <c r="BL180" s="60">
        <v>1</v>
      </c>
      <c r="BM180" s="60">
        <v>1</v>
      </c>
      <c r="BN180" s="60">
        <v>1</v>
      </c>
      <c r="BO180" s="60">
        <v>1</v>
      </c>
      <c r="BP180" s="60">
        <v>1</v>
      </c>
      <c r="BQ180" s="60">
        <v>1</v>
      </c>
      <c r="BR180" s="60">
        <v>1</v>
      </c>
      <c r="BS180" s="60">
        <v>1</v>
      </c>
      <c r="BT180" s="60">
        <v>1</v>
      </c>
      <c r="BU180" s="60">
        <v>1</v>
      </c>
      <c r="BV180" s="60">
        <v>15</v>
      </c>
    </row>
    <row r="181" spans="1:74" s="14" customFormat="1">
      <c r="A181" s="14">
        <v>172</v>
      </c>
      <c r="B181" s="14">
        <v>6</v>
      </c>
      <c r="C181" s="14">
        <v>4.7083333333284827</v>
      </c>
      <c r="D181" s="14">
        <v>0</v>
      </c>
      <c r="E181" s="14">
        <v>5</v>
      </c>
      <c r="F181" s="14">
        <v>1</v>
      </c>
      <c r="G181" s="14">
        <v>0</v>
      </c>
      <c r="H181" s="14">
        <v>0</v>
      </c>
      <c r="I181" s="14">
        <v>0</v>
      </c>
      <c r="J181" s="14">
        <v>0</v>
      </c>
      <c r="K181" s="14">
        <v>5</v>
      </c>
      <c r="L181" s="73">
        <v>0.11899999999999999</v>
      </c>
      <c r="M181" s="14">
        <v>1</v>
      </c>
      <c r="N181" s="14">
        <v>2</v>
      </c>
      <c r="O181" s="14">
        <v>2</v>
      </c>
      <c r="P181" s="14">
        <v>2</v>
      </c>
      <c r="Q181" s="14">
        <v>2</v>
      </c>
      <c r="R181" s="14">
        <v>1</v>
      </c>
      <c r="T181" s="14">
        <v>3</v>
      </c>
      <c r="U181" s="14">
        <v>3</v>
      </c>
      <c r="V181" s="14">
        <v>3</v>
      </c>
      <c r="W181" s="14">
        <v>1</v>
      </c>
      <c r="X181" s="14">
        <v>50</v>
      </c>
      <c r="Y181" s="14">
        <f>X181-[1]Admission!DA536</f>
        <v>0</v>
      </c>
      <c r="Z181" s="14">
        <v>4</v>
      </c>
      <c r="AA181" s="14">
        <v>0</v>
      </c>
      <c r="AB181" s="14">
        <v>0</v>
      </c>
      <c r="AC181" s="14">
        <v>0</v>
      </c>
      <c r="AD181" s="14">
        <v>1</v>
      </c>
      <c r="AE181" s="14">
        <v>0</v>
      </c>
      <c r="AF181" s="14">
        <v>1</v>
      </c>
      <c r="AG181" s="14">
        <f>SUM(AA181:AF181)</f>
        <v>2</v>
      </c>
      <c r="AH181" s="14">
        <f>AG181-[1]Admission!DO536</f>
        <v>0</v>
      </c>
      <c r="AI181" s="14">
        <v>1</v>
      </c>
      <c r="AJ181" s="14">
        <v>0</v>
      </c>
      <c r="AK181" s="14">
        <v>0</v>
      </c>
      <c r="AL181" s="14">
        <v>0</v>
      </c>
      <c r="AM181" s="14">
        <v>0</v>
      </c>
      <c r="AN181" s="14">
        <v>0</v>
      </c>
      <c r="AO181" s="14">
        <v>1</v>
      </c>
      <c r="AP181" s="14">
        <v>1</v>
      </c>
      <c r="AQ181" s="14">
        <f>SUM(AI181:AP181)</f>
        <v>3</v>
      </c>
      <c r="AR181" s="14">
        <f>AQ181-[1]Admission!EH536</f>
        <v>0</v>
      </c>
      <c r="AS181" s="14">
        <v>0</v>
      </c>
      <c r="AT181" s="14">
        <v>0</v>
      </c>
      <c r="AU181" s="14">
        <f>SUM(AS181:AT181)</f>
        <v>0</v>
      </c>
      <c r="AV181" s="14">
        <f>AU181-[1]Admission!EL536</f>
        <v>0</v>
      </c>
      <c r="AW181" s="14">
        <v>5</v>
      </c>
      <c r="AX181" s="14">
        <v>5</v>
      </c>
      <c r="AY181" s="14">
        <v>5</v>
      </c>
      <c r="AZ181" s="14">
        <v>5</v>
      </c>
      <c r="BA181" s="14">
        <f>SUM(AW181:AZ181)</f>
        <v>20</v>
      </c>
      <c r="BB181" s="14">
        <f>BA181-[1]Admission!EQ536</f>
        <v>0</v>
      </c>
      <c r="BC181" s="14">
        <v>4</v>
      </c>
      <c r="BD181" s="14">
        <v>4</v>
      </c>
      <c r="BE181" s="14">
        <v>4</v>
      </c>
      <c r="BF181" s="14">
        <f>SUM(BC181:BE181)</f>
        <v>12</v>
      </c>
      <c r="BG181" s="60">
        <v>1</v>
      </c>
      <c r="BH181" s="60">
        <v>1</v>
      </c>
      <c r="BI181" s="60">
        <v>1</v>
      </c>
      <c r="BJ181" s="60">
        <v>1</v>
      </c>
      <c r="BK181" s="60">
        <v>1</v>
      </c>
      <c r="BL181" s="60">
        <v>0</v>
      </c>
      <c r="BM181" s="60">
        <v>1</v>
      </c>
      <c r="BN181" s="60">
        <v>1</v>
      </c>
      <c r="BO181" s="60">
        <v>1</v>
      </c>
      <c r="BP181" s="60">
        <v>1</v>
      </c>
      <c r="BQ181" s="60">
        <v>1</v>
      </c>
      <c r="BR181" s="60">
        <v>1</v>
      </c>
      <c r="BS181" s="60">
        <v>1</v>
      </c>
      <c r="BT181" s="60">
        <v>1</v>
      </c>
      <c r="BU181" s="60">
        <v>1</v>
      </c>
      <c r="BV181" s="60">
        <v>14</v>
      </c>
    </row>
    <row r="182" spans="1:74" s="14" customFormat="1">
      <c r="A182" s="14">
        <v>173</v>
      </c>
      <c r="B182" s="14">
        <v>3</v>
      </c>
      <c r="C182" s="14">
        <v>0.91319444444525288</v>
      </c>
      <c r="D182" s="14">
        <v>0</v>
      </c>
      <c r="E182" s="14">
        <v>6</v>
      </c>
      <c r="F182" s="14">
        <v>1</v>
      </c>
      <c r="G182" s="14">
        <v>0</v>
      </c>
      <c r="H182" s="14">
        <v>0</v>
      </c>
      <c r="I182" s="14">
        <v>0</v>
      </c>
      <c r="J182" s="14">
        <v>0</v>
      </c>
      <c r="K182" s="14">
        <v>1</v>
      </c>
      <c r="L182" s="14">
        <v>5.8</v>
      </c>
      <c r="M182" s="14">
        <v>2</v>
      </c>
      <c r="N182" s="14">
        <v>2</v>
      </c>
      <c r="O182" s="14">
        <v>2</v>
      </c>
      <c r="P182" s="14">
        <v>2</v>
      </c>
      <c r="Q182" s="14">
        <v>2</v>
      </c>
      <c r="R182" s="14">
        <v>2</v>
      </c>
      <c r="BG182" s="60"/>
      <c r="BH182" s="60"/>
      <c r="BI182" s="60"/>
      <c r="BJ182" s="60"/>
      <c r="BK182" s="60"/>
      <c r="BL182" s="60"/>
      <c r="BM182" s="60"/>
      <c r="BN182" s="60"/>
      <c r="BO182" s="60"/>
      <c r="BP182" s="60"/>
      <c r="BQ182" s="60"/>
      <c r="BR182" s="60"/>
      <c r="BS182" s="60"/>
      <c r="BT182" s="60"/>
      <c r="BU182" s="60"/>
      <c r="BV182" s="60"/>
    </row>
    <row r="183" spans="1:74" s="14" customFormat="1">
      <c r="A183" s="14">
        <v>174</v>
      </c>
      <c r="B183" s="14">
        <v>4</v>
      </c>
      <c r="C183" s="14">
        <v>2.6673611111109494</v>
      </c>
      <c r="D183" s="14">
        <v>0</v>
      </c>
      <c r="E183" s="14">
        <v>1</v>
      </c>
      <c r="F183" s="14">
        <v>1</v>
      </c>
      <c r="G183" s="14">
        <v>0</v>
      </c>
      <c r="H183" s="14">
        <v>0</v>
      </c>
      <c r="I183" s="14">
        <v>0</v>
      </c>
      <c r="J183" s="14">
        <v>0</v>
      </c>
      <c r="K183" s="14">
        <v>2</v>
      </c>
      <c r="L183" s="73">
        <v>5.7999999999999996E-2</v>
      </c>
      <c r="M183" s="14">
        <v>2</v>
      </c>
      <c r="N183" s="14">
        <v>2</v>
      </c>
      <c r="O183" s="14">
        <v>2</v>
      </c>
      <c r="P183" s="14">
        <v>2</v>
      </c>
      <c r="Q183" s="14">
        <v>2</v>
      </c>
      <c r="R183" s="14">
        <v>2</v>
      </c>
      <c r="S183" s="14">
        <v>3</v>
      </c>
      <c r="T183" s="14">
        <v>4</v>
      </c>
      <c r="U183" s="14">
        <v>4</v>
      </c>
      <c r="V183" s="14">
        <v>5</v>
      </c>
      <c r="W183" s="14">
        <v>2</v>
      </c>
      <c r="X183" s="14">
        <v>20</v>
      </c>
      <c r="Y183" s="14">
        <f>X183-[1]Admission!DA280</f>
        <v>-50</v>
      </c>
      <c r="Z183" s="14">
        <v>5</v>
      </c>
      <c r="AA183" s="14">
        <v>0</v>
      </c>
      <c r="AB183" s="14">
        <v>0</v>
      </c>
      <c r="AC183" s="14">
        <v>0</v>
      </c>
      <c r="AD183" s="14">
        <v>0</v>
      </c>
      <c r="AE183" s="14">
        <v>0</v>
      </c>
      <c r="AF183" s="14">
        <v>0</v>
      </c>
      <c r="AG183" s="14">
        <f>SUM(AA183:AF183)</f>
        <v>0</v>
      </c>
      <c r="AH183" s="14">
        <f>AG183-[1]Admission!DO280</f>
        <v>-6</v>
      </c>
      <c r="AI183" s="14">
        <v>0</v>
      </c>
      <c r="AJ183" s="14">
        <v>0</v>
      </c>
      <c r="AK183" s="14">
        <v>0</v>
      </c>
      <c r="AL183" s="14">
        <v>0</v>
      </c>
      <c r="AM183" s="14">
        <v>0</v>
      </c>
      <c r="AN183" s="14">
        <v>0</v>
      </c>
      <c r="AO183" s="14">
        <v>0</v>
      </c>
      <c r="AP183" s="14">
        <v>0</v>
      </c>
      <c r="AQ183" s="14">
        <f>SUM(AI183:AP183)</f>
        <v>0</v>
      </c>
      <c r="AR183" s="14">
        <f>AQ183-[1]Admission!EH280</f>
        <v>-1</v>
      </c>
      <c r="AS183" s="14">
        <v>3</v>
      </c>
      <c r="AT183" s="14">
        <v>3</v>
      </c>
      <c r="AU183" s="14">
        <f>SUM(AS183:AT183)</f>
        <v>6</v>
      </c>
      <c r="AV183" s="14">
        <f>AU183-[1]Admission!EL280</f>
        <v>0</v>
      </c>
      <c r="AW183" s="14">
        <v>2</v>
      </c>
      <c r="AX183" s="14">
        <v>2</v>
      </c>
      <c r="AY183" s="14">
        <v>2</v>
      </c>
      <c r="AZ183" s="14">
        <v>2</v>
      </c>
      <c r="BA183" s="14">
        <f>SUM(AW183:AZ183)</f>
        <v>8</v>
      </c>
      <c r="BB183" s="14">
        <f>BA183-[1]Admission!EQ280</f>
        <v>-9</v>
      </c>
      <c r="BC183" s="14">
        <v>3</v>
      </c>
      <c r="BD183" s="14">
        <v>4</v>
      </c>
      <c r="BE183" s="14">
        <v>4</v>
      </c>
      <c r="BF183" s="14">
        <v>4</v>
      </c>
      <c r="BG183" s="60">
        <v>1</v>
      </c>
      <c r="BH183" s="60">
        <v>1</v>
      </c>
      <c r="BI183" s="60">
        <v>1</v>
      </c>
      <c r="BJ183" s="60">
        <v>1</v>
      </c>
      <c r="BK183" s="60">
        <v>1</v>
      </c>
      <c r="BL183" s="60">
        <v>1</v>
      </c>
      <c r="BM183" s="60">
        <v>1</v>
      </c>
      <c r="BN183" s="60">
        <v>1</v>
      </c>
      <c r="BO183" s="60">
        <v>1</v>
      </c>
      <c r="BP183" s="60">
        <v>1</v>
      </c>
      <c r="BQ183" s="60">
        <v>1</v>
      </c>
      <c r="BR183" s="60">
        <v>1</v>
      </c>
      <c r="BS183" s="60">
        <v>1</v>
      </c>
      <c r="BT183" s="60">
        <v>1</v>
      </c>
      <c r="BU183" s="60">
        <v>1</v>
      </c>
      <c r="BV183" s="60">
        <v>15</v>
      </c>
    </row>
    <row r="184" spans="1:74" s="14" customFormat="1">
      <c r="A184" s="14">
        <v>175</v>
      </c>
      <c r="B184" s="14">
        <v>9</v>
      </c>
      <c r="C184" s="14">
        <v>6.8347222222218988</v>
      </c>
      <c r="D184" s="14">
        <v>0</v>
      </c>
      <c r="E184" s="14">
        <v>4</v>
      </c>
      <c r="F184" s="14">
        <v>1</v>
      </c>
      <c r="G184" s="14">
        <v>0</v>
      </c>
      <c r="H184" s="14">
        <v>0</v>
      </c>
      <c r="I184" s="14">
        <v>0</v>
      </c>
      <c r="J184" s="14">
        <v>0</v>
      </c>
      <c r="K184" s="14">
        <v>4</v>
      </c>
      <c r="L184" s="73">
        <v>5.8000000000000003E-2</v>
      </c>
      <c r="M184" s="14">
        <v>2</v>
      </c>
      <c r="N184" s="14">
        <v>2</v>
      </c>
      <c r="O184" s="14">
        <v>2</v>
      </c>
      <c r="P184" s="14">
        <v>2</v>
      </c>
      <c r="Q184" s="14">
        <v>2</v>
      </c>
      <c r="R184" s="14">
        <v>2</v>
      </c>
      <c r="BG184" s="60"/>
      <c r="BH184" s="60"/>
      <c r="BI184" s="60"/>
      <c r="BJ184" s="60"/>
      <c r="BK184" s="60"/>
      <c r="BL184" s="60"/>
      <c r="BM184" s="60"/>
      <c r="BN184" s="60"/>
      <c r="BO184" s="60"/>
      <c r="BP184" s="60"/>
      <c r="BQ184" s="60"/>
      <c r="BR184" s="60"/>
      <c r="BS184" s="60"/>
      <c r="BT184" s="60"/>
      <c r="BU184" s="60"/>
      <c r="BV184" s="60"/>
    </row>
    <row r="185" spans="1:74" s="14" customFormat="1">
      <c r="A185" s="14">
        <v>176</v>
      </c>
      <c r="B185" s="14">
        <v>4</v>
      </c>
      <c r="C185" s="14">
        <v>2.6236111111138598</v>
      </c>
      <c r="D185" s="14">
        <v>0</v>
      </c>
      <c r="E185" s="14">
        <v>3</v>
      </c>
      <c r="F185" s="14">
        <v>1</v>
      </c>
      <c r="G185" s="14">
        <v>0</v>
      </c>
      <c r="H185" s="14">
        <v>0</v>
      </c>
      <c r="I185" s="14">
        <v>0</v>
      </c>
      <c r="J185" s="14">
        <v>0</v>
      </c>
      <c r="K185" s="14">
        <v>1</v>
      </c>
      <c r="L185" s="73">
        <v>5.8000000000000003E-2</v>
      </c>
      <c r="M185" s="14">
        <v>2</v>
      </c>
      <c r="N185" s="14">
        <v>2</v>
      </c>
      <c r="O185" s="14">
        <v>2</v>
      </c>
      <c r="P185" s="14">
        <v>2</v>
      </c>
      <c r="Q185" s="14">
        <v>2</v>
      </c>
      <c r="R185" s="14">
        <v>2</v>
      </c>
      <c r="S185" s="14">
        <v>1</v>
      </c>
      <c r="T185" s="14">
        <v>1</v>
      </c>
      <c r="U185" s="14">
        <v>1</v>
      </c>
      <c r="V185" s="14">
        <v>1</v>
      </c>
      <c r="W185" s="14">
        <v>1</v>
      </c>
      <c r="X185" s="14">
        <v>80</v>
      </c>
      <c r="Y185" s="14">
        <f>X185-[1]Admission!DA336</f>
        <v>5</v>
      </c>
      <c r="Z185" s="14">
        <v>3</v>
      </c>
      <c r="AA185" s="14">
        <v>1</v>
      </c>
      <c r="AB185" s="14">
        <v>1</v>
      </c>
      <c r="AC185" s="14">
        <v>1</v>
      </c>
      <c r="AD185" s="14">
        <v>1</v>
      </c>
      <c r="AE185" s="14">
        <v>1</v>
      </c>
      <c r="AF185" s="14">
        <v>1</v>
      </c>
      <c r="AG185" s="14">
        <f>SUM(AA185:AF185)</f>
        <v>6</v>
      </c>
      <c r="AH185" s="14">
        <f>AG185-[1]Admission!DO336</f>
        <v>0</v>
      </c>
      <c r="AI185" s="14">
        <v>1</v>
      </c>
      <c r="AJ185" s="14">
        <v>0</v>
      </c>
      <c r="AK185" s="14">
        <v>1</v>
      </c>
      <c r="AL185" s="14">
        <v>0</v>
      </c>
      <c r="AM185" s="14">
        <v>1</v>
      </c>
      <c r="AN185" s="14">
        <v>1</v>
      </c>
      <c r="AO185" s="14">
        <v>0</v>
      </c>
      <c r="AP185" s="14">
        <v>1</v>
      </c>
      <c r="AQ185" s="14">
        <f>SUM(AI185:AP185)</f>
        <v>5</v>
      </c>
      <c r="AR185" s="14">
        <f>AQ185-[1]Admission!EH336</f>
        <v>2</v>
      </c>
      <c r="AS185" s="14">
        <v>0</v>
      </c>
      <c r="AT185" s="14">
        <v>0</v>
      </c>
      <c r="AU185" s="14">
        <f>SUM(AS185:AT185)</f>
        <v>0</v>
      </c>
      <c r="AV185" s="14">
        <f>AU185-[1]Admission!EL336</f>
        <v>-2</v>
      </c>
      <c r="AW185" s="14">
        <v>5</v>
      </c>
      <c r="AX185" s="14">
        <v>5</v>
      </c>
      <c r="AY185" s="14">
        <v>5</v>
      </c>
      <c r="AZ185" s="14">
        <v>5</v>
      </c>
      <c r="BA185" s="14">
        <f>SUM(AW185:AZ185)</f>
        <v>20</v>
      </c>
      <c r="BB185" s="14">
        <f>BA185-[1]Admission!EQ336</f>
        <v>0</v>
      </c>
      <c r="BC185" s="14">
        <v>4</v>
      </c>
      <c r="BD185" s="14">
        <v>4</v>
      </c>
      <c r="BE185" s="14">
        <v>4</v>
      </c>
      <c r="BF185" s="14">
        <f>SUM(BC185:BE185)</f>
        <v>12</v>
      </c>
      <c r="BG185" s="60">
        <v>1</v>
      </c>
      <c r="BH185" s="60">
        <v>1</v>
      </c>
      <c r="BI185" s="60">
        <v>1</v>
      </c>
      <c r="BJ185" s="60">
        <v>0</v>
      </c>
      <c r="BK185" s="60">
        <v>1</v>
      </c>
      <c r="BL185" s="60">
        <v>1</v>
      </c>
      <c r="BM185" s="60">
        <v>1</v>
      </c>
      <c r="BN185" s="60">
        <v>1</v>
      </c>
      <c r="BO185" s="60">
        <v>1</v>
      </c>
      <c r="BP185" s="60">
        <v>1</v>
      </c>
      <c r="BQ185" s="60">
        <v>1</v>
      </c>
      <c r="BR185" s="60">
        <v>1</v>
      </c>
      <c r="BS185" s="60">
        <v>1</v>
      </c>
      <c r="BT185" s="60">
        <v>1</v>
      </c>
      <c r="BU185" s="60">
        <v>1</v>
      </c>
      <c r="BV185" s="60">
        <v>14</v>
      </c>
    </row>
    <row r="186" spans="1:74" s="14" customFormat="1">
      <c r="A186" s="14">
        <v>177</v>
      </c>
      <c r="B186" s="14">
        <v>6</v>
      </c>
      <c r="C186" s="14">
        <v>4.9249999999956344</v>
      </c>
      <c r="D186" s="14">
        <v>0</v>
      </c>
      <c r="E186" s="14">
        <v>5</v>
      </c>
      <c r="F186" s="14">
        <v>1</v>
      </c>
      <c r="G186" s="14">
        <v>0</v>
      </c>
      <c r="H186" s="14">
        <v>0</v>
      </c>
      <c r="I186" s="14">
        <v>0</v>
      </c>
      <c r="J186" s="14">
        <v>0</v>
      </c>
      <c r="K186" s="14">
        <v>5</v>
      </c>
      <c r="L186" s="73">
        <v>0.11899999999999999</v>
      </c>
      <c r="M186" s="14">
        <v>2</v>
      </c>
      <c r="N186" s="14">
        <v>1</v>
      </c>
      <c r="O186" s="14">
        <v>1</v>
      </c>
      <c r="P186" s="14">
        <v>0</v>
      </c>
      <c r="Q186" s="14">
        <v>1</v>
      </c>
      <c r="R186" s="14">
        <v>2</v>
      </c>
      <c r="S186" s="14">
        <v>1</v>
      </c>
      <c r="T186" s="14">
        <v>1</v>
      </c>
      <c r="U186" s="14">
        <v>1</v>
      </c>
      <c r="V186" s="14">
        <v>1</v>
      </c>
      <c r="W186" s="14">
        <v>1</v>
      </c>
      <c r="X186" s="14">
        <v>80</v>
      </c>
      <c r="Y186" s="14">
        <f>X186-[1]Admission!DA307</f>
        <v>10</v>
      </c>
      <c r="Z186" s="14">
        <v>3</v>
      </c>
      <c r="AA186" s="14">
        <v>1</v>
      </c>
      <c r="AB186" s="14">
        <v>1</v>
      </c>
      <c r="AC186" s="14">
        <v>1</v>
      </c>
      <c r="AD186" s="14">
        <v>0</v>
      </c>
      <c r="AE186" s="14">
        <v>1</v>
      </c>
      <c r="AF186" s="14">
        <v>1</v>
      </c>
      <c r="AG186" s="14">
        <f>SUM(AA186:AF186)</f>
        <v>5</v>
      </c>
      <c r="AH186" s="14">
        <f>AG186-[1]Admission!DO307</f>
        <v>-1</v>
      </c>
      <c r="AI186" s="14">
        <v>1</v>
      </c>
      <c r="AJ186" s="14">
        <v>0</v>
      </c>
      <c r="AK186" s="14">
        <v>0</v>
      </c>
      <c r="AL186" s="14">
        <v>0</v>
      </c>
      <c r="AM186" s="14">
        <v>0</v>
      </c>
      <c r="AN186" s="14">
        <v>0</v>
      </c>
      <c r="AO186" s="14">
        <v>0</v>
      </c>
      <c r="AP186" s="14">
        <v>0</v>
      </c>
      <c r="AQ186" s="14">
        <f>SUM(AI186:AP186)</f>
        <v>1</v>
      </c>
      <c r="AR186" s="14">
        <f>AQ186-[1]Admission!EH307</f>
        <v>-5</v>
      </c>
      <c r="AT186" s="14">
        <v>0</v>
      </c>
      <c r="AU186" s="14">
        <v>0</v>
      </c>
      <c r="AV186" s="14">
        <f>AU186-[1]Admission!EL307</f>
        <v>-6</v>
      </c>
      <c r="AW186" s="14">
        <v>5</v>
      </c>
      <c r="AX186" s="14">
        <v>5</v>
      </c>
      <c r="AY186" s="14">
        <v>5</v>
      </c>
      <c r="AZ186" s="14">
        <v>5</v>
      </c>
      <c r="BA186" s="14">
        <f>SUM(AW186:AZ186)</f>
        <v>20</v>
      </c>
      <c r="BB186" s="14">
        <f>BA186-[1]Admission!EQ307</f>
        <v>0</v>
      </c>
      <c r="BC186" s="14">
        <v>4</v>
      </c>
      <c r="BD186" s="14">
        <v>4</v>
      </c>
      <c r="BE186" s="14">
        <v>4</v>
      </c>
      <c r="BF186" s="14">
        <f>SUM(BC186:BE186)</f>
        <v>12</v>
      </c>
      <c r="BG186" s="60">
        <v>1</v>
      </c>
      <c r="BH186" s="60">
        <v>1</v>
      </c>
      <c r="BI186" s="60">
        <v>1</v>
      </c>
      <c r="BJ186" s="60">
        <v>1</v>
      </c>
      <c r="BK186" s="60">
        <v>1</v>
      </c>
      <c r="BL186" s="60">
        <v>1</v>
      </c>
      <c r="BM186" s="60">
        <v>1</v>
      </c>
      <c r="BN186" s="60">
        <v>1</v>
      </c>
      <c r="BO186" s="60">
        <v>1</v>
      </c>
      <c r="BP186" s="60">
        <v>1</v>
      </c>
      <c r="BQ186" s="60">
        <v>1</v>
      </c>
      <c r="BR186" s="60">
        <v>1</v>
      </c>
      <c r="BS186" s="60">
        <v>1</v>
      </c>
      <c r="BT186" s="60">
        <v>1</v>
      </c>
      <c r="BU186" s="60">
        <v>1</v>
      </c>
      <c r="BV186" s="60">
        <v>15</v>
      </c>
    </row>
    <row r="187" spans="1:74" s="14" customFormat="1">
      <c r="A187" s="14">
        <v>178</v>
      </c>
      <c r="B187" s="14">
        <v>10</v>
      </c>
      <c r="C187" s="14">
        <v>8.7333333333372138</v>
      </c>
      <c r="D187" s="14">
        <v>0</v>
      </c>
      <c r="E187" s="14">
        <v>5</v>
      </c>
      <c r="F187" s="14">
        <v>1</v>
      </c>
      <c r="G187" s="14">
        <v>0</v>
      </c>
      <c r="H187" s="14">
        <v>0</v>
      </c>
      <c r="I187" s="14">
        <v>0</v>
      </c>
      <c r="J187" s="14">
        <v>0</v>
      </c>
      <c r="K187" s="14">
        <v>6</v>
      </c>
      <c r="L187" s="73">
        <v>0.11899999999999999</v>
      </c>
      <c r="M187" s="14">
        <v>1</v>
      </c>
      <c r="N187" s="14">
        <v>2</v>
      </c>
      <c r="O187" s="14">
        <v>2</v>
      </c>
      <c r="P187" s="14">
        <v>2</v>
      </c>
      <c r="Q187" s="14">
        <v>0</v>
      </c>
      <c r="R187" s="14">
        <v>2</v>
      </c>
      <c r="BG187" s="60"/>
      <c r="BH187" s="60"/>
      <c r="BI187" s="60"/>
      <c r="BJ187" s="60"/>
      <c r="BK187" s="60"/>
      <c r="BL187" s="60"/>
      <c r="BM187" s="60"/>
      <c r="BN187" s="60"/>
      <c r="BO187" s="60"/>
      <c r="BP187" s="60"/>
      <c r="BQ187" s="60"/>
      <c r="BR187" s="60"/>
      <c r="BS187" s="60"/>
      <c r="BT187" s="60"/>
      <c r="BU187" s="60"/>
      <c r="BV187" s="60"/>
    </row>
    <row r="188" spans="1:74" s="14" customFormat="1">
      <c r="A188" s="14">
        <v>179</v>
      </c>
      <c r="B188" s="14">
        <v>4</v>
      </c>
      <c r="C188" s="14">
        <v>2.9111111111051287</v>
      </c>
      <c r="D188" s="14">
        <v>0</v>
      </c>
      <c r="E188" s="14">
        <v>3</v>
      </c>
      <c r="F188" s="14">
        <v>1</v>
      </c>
      <c r="G188" s="14">
        <v>0</v>
      </c>
      <c r="H188" s="14">
        <v>0</v>
      </c>
      <c r="I188" s="14">
        <v>0</v>
      </c>
      <c r="J188" s="14">
        <v>0</v>
      </c>
      <c r="K188" s="14">
        <v>1</v>
      </c>
      <c r="L188" s="73">
        <v>5.8000000000000003E-2</v>
      </c>
      <c r="M188" s="14">
        <v>2</v>
      </c>
      <c r="N188" s="14">
        <v>2</v>
      </c>
      <c r="O188" s="14">
        <v>2</v>
      </c>
      <c r="P188" s="14">
        <v>2</v>
      </c>
      <c r="Q188" s="14">
        <v>2</v>
      </c>
      <c r="R188" s="14">
        <v>2</v>
      </c>
      <c r="S188" s="14">
        <v>1</v>
      </c>
      <c r="T188" s="14">
        <v>1</v>
      </c>
      <c r="U188" s="14">
        <v>2</v>
      </c>
      <c r="V188" s="14">
        <v>1</v>
      </c>
      <c r="W188" s="14">
        <v>1</v>
      </c>
      <c r="X188" s="14">
        <v>70</v>
      </c>
      <c r="Y188" s="14">
        <f>X188-[1]Admission!DA205</f>
        <v>10</v>
      </c>
      <c r="Z188" s="14">
        <v>3</v>
      </c>
      <c r="AA188" s="14">
        <v>1</v>
      </c>
      <c r="AB188" s="14">
        <v>1</v>
      </c>
      <c r="AC188" s="14">
        <v>1</v>
      </c>
      <c r="AD188" s="14">
        <v>1</v>
      </c>
      <c r="AE188" s="14">
        <v>1</v>
      </c>
      <c r="AF188" s="14">
        <v>1</v>
      </c>
      <c r="AG188" s="14">
        <f>SUM(AA188:AF188)</f>
        <v>6</v>
      </c>
      <c r="AH188" s="14">
        <f>AG188-[1]Admission!DO205</f>
        <v>0</v>
      </c>
      <c r="AI188" s="14">
        <v>1</v>
      </c>
      <c r="AJ188" s="14">
        <v>1</v>
      </c>
      <c r="AK188" s="14">
        <v>1</v>
      </c>
      <c r="AL188" s="14">
        <v>1</v>
      </c>
      <c r="AM188" s="14">
        <v>1</v>
      </c>
      <c r="AN188" s="14">
        <v>1</v>
      </c>
      <c r="AO188" s="14">
        <v>1</v>
      </c>
      <c r="AP188" s="14">
        <v>1</v>
      </c>
      <c r="AQ188" s="14">
        <f>SUM(AI188:AP188)</f>
        <v>8</v>
      </c>
      <c r="AR188" s="14">
        <f>AQ188-[1]Admission!EH205</f>
        <v>0</v>
      </c>
      <c r="AS188" s="14">
        <v>1</v>
      </c>
      <c r="AT188" s="14">
        <v>0</v>
      </c>
      <c r="AU188" s="14">
        <f>SUM(AS188:AT188)</f>
        <v>1</v>
      </c>
      <c r="AV188" s="14">
        <f>AU188-[1]Admission!EL205</f>
        <v>1</v>
      </c>
      <c r="AW188" s="14">
        <v>3</v>
      </c>
      <c r="AX188" s="14">
        <v>3</v>
      </c>
      <c r="AY188" s="14">
        <v>3</v>
      </c>
      <c r="AZ188" s="14">
        <v>3</v>
      </c>
      <c r="BA188" s="14">
        <f>SUM(AW188:AZ188)</f>
        <v>12</v>
      </c>
      <c r="BB188" s="14">
        <f>BA188-[1]Admission!EQ205</f>
        <v>0</v>
      </c>
      <c r="BC188" s="14">
        <v>3</v>
      </c>
      <c r="BD188" s="14">
        <v>4</v>
      </c>
      <c r="BE188" s="14">
        <v>4</v>
      </c>
      <c r="BF188" s="14">
        <f>SUM(BC188:BE188)</f>
        <v>11</v>
      </c>
      <c r="BG188" s="60">
        <v>1</v>
      </c>
      <c r="BH188" s="60">
        <v>1</v>
      </c>
      <c r="BI188" s="60">
        <v>1</v>
      </c>
      <c r="BJ188" s="60">
        <v>1</v>
      </c>
      <c r="BK188" s="60">
        <v>1</v>
      </c>
      <c r="BL188" s="60">
        <v>1</v>
      </c>
      <c r="BM188" s="60">
        <v>1</v>
      </c>
      <c r="BN188" s="60">
        <v>1</v>
      </c>
      <c r="BO188" s="60">
        <v>1</v>
      </c>
      <c r="BP188" s="60">
        <v>1</v>
      </c>
      <c r="BQ188" s="60">
        <v>1</v>
      </c>
      <c r="BR188" s="60">
        <v>1</v>
      </c>
      <c r="BS188" s="60">
        <v>1</v>
      </c>
      <c r="BT188" s="60">
        <v>1</v>
      </c>
      <c r="BU188" s="60">
        <v>1</v>
      </c>
      <c r="BV188" s="60">
        <v>15</v>
      </c>
    </row>
    <row r="189" spans="1:74" s="14" customFormat="1">
      <c r="A189" s="14">
        <v>180</v>
      </c>
      <c r="B189" s="14">
        <v>4</v>
      </c>
      <c r="C189" s="14">
        <v>3.5097222222248092</v>
      </c>
      <c r="D189" s="14">
        <v>0</v>
      </c>
      <c r="E189" s="14">
        <v>3</v>
      </c>
      <c r="F189" s="14">
        <v>1</v>
      </c>
      <c r="G189" s="14">
        <v>0</v>
      </c>
      <c r="H189" s="14">
        <v>0</v>
      </c>
      <c r="I189" s="14">
        <v>0</v>
      </c>
      <c r="J189" s="14">
        <v>0</v>
      </c>
      <c r="K189" s="14">
        <v>1</v>
      </c>
      <c r="L189" s="73">
        <v>5.8000000000000003E-2</v>
      </c>
      <c r="M189" s="14">
        <v>2</v>
      </c>
      <c r="N189" s="14">
        <v>2</v>
      </c>
      <c r="O189" s="14">
        <v>2</v>
      </c>
      <c r="P189" s="14">
        <v>2</v>
      </c>
      <c r="Q189" s="14">
        <v>1</v>
      </c>
      <c r="R189" s="14">
        <v>2</v>
      </c>
      <c r="BG189" s="60"/>
      <c r="BH189" s="60"/>
      <c r="BI189" s="60"/>
      <c r="BJ189" s="60"/>
      <c r="BK189" s="60"/>
      <c r="BL189" s="60"/>
      <c r="BM189" s="60"/>
      <c r="BN189" s="60"/>
      <c r="BO189" s="60"/>
      <c r="BP189" s="60"/>
      <c r="BQ189" s="60"/>
      <c r="BR189" s="60"/>
      <c r="BS189" s="60"/>
      <c r="BT189" s="60"/>
      <c r="BU189" s="60"/>
      <c r="BV189" s="60"/>
    </row>
    <row r="190" spans="1:74" s="14" customFormat="1">
      <c r="A190" s="14">
        <v>181</v>
      </c>
      <c r="B190" s="14">
        <v>3</v>
      </c>
      <c r="C190" s="14">
        <v>1.8145833333328483</v>
      </c>
      <c r="D190" s="14">
        <v>0</v>
      </c>
      <c r="E190" s="14">
        <v>3</v>
      </c>
      <c r="F190" s="14">
        <v>3</v>
      </c>
      <c r="G190" s="14">
        <v>0</v>
      </c>
      <c r="H190" s="14">
        <v>0</v>
      </c>
      <c r="I190" s="14">
        <v>0</v>
      </c>
      <c r="J190" s="14">
        <v>0</v>
      </c>
      <c r="K190" s="14">
        <v>3</v>
      </c>
      <c r="L190" s="73">
        <v>5.8000000000000003E-2</v>
      </c>
      <c r="M190" s="14">
        <v>2</v>
      </c>
      <c r="N190" s="14">
        <v>2</v>
      </c>
      <c r="O190" s="14">
        <v>2</v>
      </c>
      <c r="P190" s="14">
        <v>2</v>
      </c>
      <c r="Q190" s="14">
        <v>2</v>
      </c>
      <c r="R190" s="14">
        <v>2</v>
      </c>
      <c r="S190" s="14">
        <v>1</v>
      </c>
      <c r="T190" s="14">
        <v>1</v>
      </c>
      <c r="U190" s="14">
        <v>3</v>
      </c>
      <c r="V190" s="14">
        <v>1</v>
      </c>
      <c r="W190" s="14">
        <v>2</v>
      </c>
      <c r="X190" s="14">
        <v>70</v>
      </c>
      <c r="Y190" s="14">
        <f>X190-[1]Admission!DA224</f>
        <v>10</v>
      </c>
      <c r="Z190" s="14">
        <v>3</v>
      </c>
      <c r="AA190" s="14">
        <v>1</v>
      </c>
      <c r="AB190" s="14">
        <v>1</v>
      </c>
      <c r="AC190" s="14">
        <v>1</v>
      </c>
      <c r="AD190" s="14">
        <v>1</v>
      </c>
      <c r="AE190" s="14">
        <v>1</v>
      </c>
      <c r="AF190" s="14">
        <v>1</v>
      </c>
      <c r="AG190" s="14">
        <f>SUM(AA190:AF190)</f>
        <v>6</v>
      </c>
      <c r="AH190" s="14">
        <f>AG190-[1]Admission!DO224</f>
        <v>0</v>
      </c>
      <c r="AI190" s="14">
        <v>1</v>
      </c>
      <c r="AJ190" s="14">
        <v>0</v>
      </c>
      <c r="AK190" s="14">
        <v>0</v>
      </c>
      <c r="AL190" s="14">
        <v>0</v>
      </c>
      <c r="AM190" s="14">
        <v>0</v>
      </c>
      <c r="AN190" s="14">
        <v>1</v>
      </c>
      <c r="AO190" s="14">
        <v>1</v>
      </c>
      <c r="AP190" s="14">
        <v>1</v>
      </c>
      <c r="AQ190" s="14">
        <f>SUM(AI190:AP190)</f>
        <v>4</v>
      </c>
      <c r="AR190" s="14">
        <f>AQ190-[1]Admission!EH224</f>
        <v>0</v>
      </c>
      <c r="AS190" s="14">
        <v>1</v>
      </c>
      <c r="AT190" s="14">
        <v>0</v>
      </c>
      <c r="AU190" s="14">
        <f>SUM(AS190:AT190)</f>
        <v>1</v>
      </c>
      <c r="AV190" s="14">
        <f>AU190-[1]Admission!EL224</f>
        <v>1</v>
      </c>
      <c r="AW190" s="14">
        <v>5</v>
      </c>
      <c r="AX190" s="14">
        <v>5</v>
      </c>
      <c r="AY190" s="14">
        <v>5</v>
      </c>
      <c r="AZ190" s="14">
        <v>5</v>
      </c>
      <c r="BA190" s="14">
        <f>SUM(AW190:AZ190)</f>
        <v>20</v>
      </c>
      <c r="BB190" s="14">
        <f>BA190-[1]Admission!EQ224</f>
        <v>8</v>
      </c>
      <c r="BC190" s="14">
        <v>4</v>
      </c>
      <c r="BD190" s="14">
        <v>4</v>
      </c>
      <c r="BE190" s="14">
        <v>4</v>
      </c>
      <c r="BF190" s="14">
        <f>SUM(BC190:BE190)</f>
        <v>12</v>
      </c>
      <c r="BG190" s="60">
        <v>1</v>
      </c>
      <c r="BH190" s="60">
        <v>1</v>
      </c>
      <c r="BI190" s="60">
        <v>1</v>
      </c>
      <c r="BJ190" s="60">
        <v>1</v>
      </c>
      <c r="BK190" s="60">
        <v>1</v>
      </c>
      <c r="BL190" s="60">
        <v>1</v>
      </c>
      <c r="BM190" s="60">
        <v>1</v>
      </c>
      <c r="BN190" s="60">
        <v>1</v>
      </c>
      <c r="BO190" s="60">
        <v>1</v>
      </c>
      <c r="BP190" s="60">
        <v>1</v>
      </c>
      <c r="BQ190" s="60">
        <v>1</v>
      </c>
      <c r="BR190" s="60">
        <v>1</v>
      </c>
      <c r="BS190" s="60">
        <v>1</v>
      </c>
      <c r="BT190" s="60">
        <v>1</v>
      </c>
      <c r="BU190" s="60">
        <v>1</v>
      </c>
      <c r="BV190" s="60">
        <v>15</v>
      </c>
    </row>
    <row r="191" spans="1:74" s="14" customFormat="1">
      <c r="A191" s="14">
        <v>182</v>
      </c>
      <c r="B191" s="14">
        <v>3</v>
      </c>
      <c r="C191" s="14">
        <v>1.8881944444437977</v>
      </c>
      <c r="D191" s="14">
        <v>0</v>
      </c>
      <c r="E191" s="14">
        <v>4</v>
      </c>
      <c r="F191" s="14">
        <v>1</v>
      </c>
      <c r="G191" s="14">
        <v>2</v>
      </c>
      <c r="H191" s="14">
        <v>0</v>
      </c>
      <c r="I191" s="14">
        <v>0</v>
      </c>
      <c r="J191" s="14">
        <v>1</v>
      </c>
      <c r="K191" s="14">
        <v>4</v>
      </c>
      <c r="L191" s="14">
        <v>5.8</v>
      </c>
      <c r="M191" s="14">
        <v>2</v>
      </c>
      <c r="N191" s="14">
        <v>2</v>
      </c>
      <c r="O191" s="14">
        <v>2</v>
      </c>
      <c r="P191" s="14">
        <v>2</v>
      </c>
      <c r="Q191" s="14">
        <v>2</v>
      </c>
      <c r="R191" s="14">
        <v>2</v>
      </c>
      <c r="S191" s="14">
        <v>1</v>
      </c>
      <c r="T191" s="14">
        <v>1</v>
      </c>
      <c r="U191" s="14">
        <v>1</v>
      </c>
      <c r="V191" s="14">
        <v>2</v>
      </c>
      <c r="W191" s="14">
        <v>1</v>
      </c>
      <c r="X191" s="14">
        <v>75</v>
      </c>
      <c r="Y191" s="14">
        <f>X191-[1]Admission!DA92</f>
        <v>15</v>
      </c>
      <c r="Z191" s="14">
        <v>3</v>
      </c>
      <c r="AA191" s="14">
        <v>1</v>
      </c>
      <c r="AB191" s="14">
        <v>1</v>
      </c>
      <c r="AC191" s="14">
        <v>1</v>
      </c>
      <c r="AD191" s="14">
        <v>1</v>
      </c>
      <c r="AE191" s="14">
        <v>1</v>
      </c>
      <c r="AF191" s="14">
        <v>1</v>
      </c>
      <c r="AG191" s="14">
        <f>SUM(AA191:AF191)</f>
        <v>6</v>
      </c>
      <c r="AH191" s="14">
        <f>AG191-[1]Admission!DO92</f>
        <v>0</v>
      </c>
      <c r="AI191" s="14">
        <v>1</v>
      </c>
      <c r="AJ191" s="14">
        <v>1</v>
      </c>
      <c r="AK191" s="14">
        <v>1</v>
      </c>
      <c r="AL191" s="14">
        <v>1</v>
      </c>
      <c r="AM191" s="14">
        <v>1</v>
      </c>
      <c r="AN191" s="14">
        <v>1</v>
      </c>
      <c r="AO191" s="14">
        <v>1</v>
      </c>
      <c r="AP191" s="14">
        <v>1</v>
      </c>
      <c r="AQ191" s="14">
        <f>SUM(AI191:AP191)</f>
        <v>8</v>
      </c>
      <c r="AR191" s="14">
        <f>AQ191-[1]Admission!EH92</f>
        <v>0</v>
      </c>
      <c r="AS191" s="14">
        <v>3</v>
      </c>
      <c r="AT191" s="14">
        <v>0</v>
      </c>
      <c r="AU191" s="14">
        <f>SUM(AS191:AT191)</f>
        <v>3</v>
      </c>
      <c r="AV191" s="14">
        <f>AU191-[1]Admission!EL92</f>
        <v>3</v>
      </c>
      <c r="AW191" s="14">
        <v>5</v>
      </c>
      <c r="AX191" s="14">
        <v>5</v>
      </c>
      <c r="AY191" s="14">
        <v>5</v>
      </c>
      <c r="AZ191" s="14">
        <v>5</v>
      </c>
      <c r="BA191" s="14">
        <f>SUM(AW191:AZ191)</f>
        <v>20</v>
      </c>
      <c r="BB191" s="14">
        <f>BA191-[1]Admission!EQ92</f>
        <v>0</v>
      </c>
      <c r="BC191" s="14">
        <v>3</v>
      </c>
      <c r="BD191" s="14">
        <v>3</v>
      </c>
      <c r="BE191" s="14">
        <v>3</v>
      </c>
      <c r="BF191" s="14">
        <f>SUM(BC191:BE191)</f>
        <v>9</v>
      </c>
      <c r="BG191" s="60">
        <v>1</v>
      </c>
      <c r="BH191" s="60">
        <v>1</v>
      </c>
      <c r="BI191" s="60">
        <v>0</v>
      </c>
      <c r="BJ191" s="60">
        <v>1</v>
      </c>
      <c r="BK191" s="60">
        <v>1</v>
      </c>
      <c r="BL191" s="60">
        <v>1</v>
      </c>
      <c r="BM191" s="60">
        <v>1</v>
      </c>
      <c r="BN191" s="60">
        <v>1</v>
      </c>
      <c r="BO191" s="60">
        <v>1</v>
      </c>
      <c r="BP191" s="60">
        <v>1</v>
      </c>
      <c r="BQ191" s="60">
        <v>1</v>
      </c>
      <c r="BR191" s="60">
        <v>1</v>
      </c>
      <c r="BS191" s="60">
        <v>1</v>
      </c>
      <c r="BT191" s="60">
        <v>1</v>
      </c>
      <c r="BU191" s="60">
        <v>0</v>
      </c>
      <c r="BV191" s="60">
        <v>13</v>
      </c>
    </row>
    <row r="192" spans="1:74" s="14" customFormat="1">
      <c r="A192" s="14">
        <v>183</v>
      </c>
      <c r="B192" s="14">
        <v>6</v>
      </c>
      <c r="C192" s="14">
        <v>4.797222222223354</v>
      </c>
      <c r="D192" s="14">
        <v>0</v>
      </c>
      <c r="E192" s="14">
        <v>4</v>
      </c>
      <c r="F192" s="14">
        <v>1</v>
      </c>
      <c r="G192" s="14">
        <v>0</v>
      </c>
      <c r="H192" s="14">
        <v>0</v>
      </c>
      <c r="I192" s="14">
        <v>0</v>
      </c>
      <c r="J192" s="14">
        <v>0</v>
      </c>
      <c r="K192" s="14">
        <v>4</v>
      </c>
      <c r="L192" s="73">
        <v>5.8000000000000003E-2</v>
      </c>
      <c r="M192" s="14">
        <v>2</v>
      </c>
      <c r="N192" s="14">
        <v>2</v>
      </c>
      <c r="O192" s="14">
        <v>2</v>
      </c>
      <c r="P192" s="14">
        <v>2</v>
      </c>
      <c r="Q192" s="14">
        <v>2</v>
      </c>
      <c r="R192" s="14">
        <v>2</v>
      </c>
      <c r="S192" s="14">
        <v>3</v>
      </c>
      <c r="T192" s="14">
        <v>5</v>
      </c>
      <c r="U192" s="14">
        <v>1</v>
      </c>
      <c r="V192" s="14">
        <v>3</v>
      </c>
      <c r="W192" s="14">
        <v>1</v>
      </c>
      <c r="X192" s="14">
        <v>60</v>
      </c>
      <c r="Y192" s="14">
        <f>X192-[1]Admission!DA325</f>
        <v>40</v>
      </c>
      <c r="Z192" s="14">
        <v>4</v>
      </c>
      <c r="AA192" s="14">
        <v>0</v>
      </c>
      <c r="AB192" s="14">
        <v>0</v>
      </c>
      <c r="AC192" s="14">
        <v>0</v>
      </c>
      <c r="AD192" s="14">
        <v>0</v>
      </c>
      <c r="AE192" s="14">
        <v>0</v>
      </c>
      <c r="AF192" s="14">
        <v>0</v>
      </c>
      <c r="AG192" s="14">
        <f>SUM(AA192:AF192)</f>
        <v>0</v>
      </c>
      <c r="AH192" s="14">
        <f>AG192-[1]Admission!DO325</f>
        <v>-1</v>
      </c>
      <c r="AI192" s="14">
        <v>0</v>
      </c>
      <c r="AJ192" s="14">
        <v>0</v>
      </c>
      <c r="AK192" s="14">
        <v>0</v>
      </c>
      <c r="AL192" s="14">
        <v>0</v>
      </c>
      <c r="AM192" s="14">
        <v>0</v>
      </c>
      <c r="AN192" s="14">
        <v>0</v>
      </c>
      <c r="AO192" s="14">
        <v>0</v>
      </c>
      <c r="AP192" s="14">
        <v>0</v>
      </c>
      <c r="AQ192" s="14">
        <f>SUM(AI192:AP192)</f>
        <v>0</v>
      </c>
      <c r="AR192" s="14">
        <f>AQ192-[1]Admission!EH325</f>
        <v>-1</v>
      </c>
      <c r="AS192" s="14">
        <v>0</v>
      </c>
      <c r="AT192" s="14">
        <v>0</v>
      </c>
      <c r="AU192" s="14">
        <f>SUM(AS192:AT192)</f>
        <v>0</v>
      </c>
      <c r="AV192" s="14">
        <f>AU192-[1]Admission!EL325</f>
        <v>-6</v>
      </c>
      <c r="AW192" s="14">
        <v>5</v>
      </c>
      <c r="AX192" s="14">
        <v>5</v>
      </c>
      <c r="AY192" s="14">
        <v>5</v>
      </c>
      <c r="AZ192" s="14">
        <v>5</v>
      </c>
      <c r="BA192" s="14">
        <f>SUM(AW192:AZ192)</f>
        <v>20</v>
      </c>
      <c r="BB192" s="14">
        <f>BA192-[1]Admission!EQ325</f>
        <v>0</v>
      </c>
      <c r="BC192" s="14">
        <v>4</v>
      </c>
      <c r="BD192" s="14">
        <v>4</v>
      </c>
      <c r="BE192" s="14">
        <v>4</v>
      </c>
      <c r="BF192" s="14">
        <f>SUM(BC192:BE192)</f>
        <v>12</v>
      </c>
      <c r="BG192" s="60">
        <v>1</v>
      </c>
      <c r="BH192" s="60">
        <v>1</v>
      </c>
      <c r="BI192" s="60">
        <v>1</v>
      </c>
      <c r="BJ192" s="60">
        <v>1</v>
      </c>
      <c r="BK192" s="60">
        <v>1</v>
      </c>
      <c r="BL192" s="60">
        <v>1</v>
      </c>
      <c r="BM192" s="60">
        <v>1</v>
      </c>
      <c r="BN192" s="60">
        <v>1</v>
      </c>
      <c r="BO192" s="60">
        <v>1</v>
      </c>
      <c r="BP192" s="60">
        <v>1</v>
      </c>
      <c r="BQ192" s="60">
        <v>1</v>
      </c>
      <c r="BR192" s="60">
        <v>1</v>
      </c>
      <c r="BS192" s="60">
        <v>1</v>
      </c>
      <c r="BT192" s="60">
        <v>1</v>
      </c>
      <c r="BU192" s="60">
        <v>1</v>
      </c>
      <c r="BV192" s="60">
        <v>15</v>
      </c>
    </row>
    <row r="193" spans="1:74" s="14" customFormat="1">
      <c r="A193" s="14">
        <v>184</v>
      </c>
      <c r="B193" s="14">
        <v>3</v>
      </c>
      <c r="C193" s="14">
        <v>2.0374999999985448</v>
      </c>
      <c r="D193" s="14">
        <v>0</v>
      </c>
      <c r="E193" s="14">
        <v>14</v>
      </c>
      <c r="F193" s="14">
        <v>1</v>
      </c>
      <c r="G193" s="14">
        <v>2</v>
      </c>
      <c r="H193" s="14">
        <v>0</v>
      </c>
      <c r="I193" s="14">
        <v>0</v>
      </c>
      <c r="J193" s="14">
        <v>1</v>
      </c>
      <c r="K193" s="14">
        <v>2</v>
      </c>
      <c r="L193" s="71">
        <v>5.8000000000000003E-2</v>
      </c>
      <c r="M193" s="14">
        <v>2</v>
      </c>
      <c r="N193" s="14">
        <v>2</v>
      </c>
      <c r="O193" s="14">
        <v>2</v>
      </c>
      <c r="P193" s="14">
        <v>2</v>
      </c>
      <c r="Q193" s="14">
        <v>2</v>
      </c>
      <c r="R193" s="14">
        <v>2</v>
      </c>
      <c r="BG193" s="60"/>
      <c r="BH193" s="60"/>
      <c r="BI193" s="60"/>
      <c r="BJ193" s="60"/>
      <c r="BK193" s="60"/>
      <c r="BL193" s="60"/>
      <c r="BM193" s="60"/>
      <c r="BN193" s="60"/>
      <c r="BO193" s="60"/>
      <c r="BP193" s="60"/>
      <c r="BQ193" s="60"/>
      <c r="BR193" s="60"/>
      <c r="BS193" s="60"/>
      <c r="BT193" s="60"/>
      <c r="BU193" s="60"/>
      <c r="BV193" s="60"/>
    </row>
    <row r="194" spans="1:74" s="14" customFormat="1">
      <c r="A194" s="14">
        <v>185</v>
      </c>
      <c r="B194" s="14">
        <v>5</v>
      </c>
      <c r="C194" s="14">
        <v>3.4958333333343035</v>
      </c>
      <c r="D194" s="14">
        <v>0</v>
      </c>
      <c r="E194" s="14">
        <v>2</v>
      </c>
      <c r="F194" s="14">
        <v>1</v>
      </c>
      <c r="G194" s="14">
        <v>0</v>
      </c>
      <c r="H194" s="14">
        <v>0</v>
      </c>
      <c r="I194" s="14">
        <v>0</v>
      </c>
      <c r="J194" s="14">
        <v>1</v>
      </c>
      <c r="K194" s="14">
        <v>2</v>
      </c>
      <c r="L194" s="71">
        <v>5.7999999999999996E-2</v>
      </c>
      <c r="M194" s="14">
        <v>2</v>
      </c>
      <c r="N194" s="14">
        <v>2</v>
      </c>
      <c r="O194" s="14">
        <v>2</v>
      </c>
      <c r="P194" s="14">
        <v>2</v>
      </c>
      <c r="Q194" s="14">
        <v>2</v>
      </c>
      <c r="R194" s="14">
        <v>2</v>
      </c>
      <c r="S194" s="14">
        <v>1</v>
      </c>
      <c r="T194" s="14">
        <v>1</v>
      </c>
      <c r="U194" s="14">
        <v>2</v>
      </c>
      <c r="V194" s="14">
        <v>3</v>
      </c>
      <c r="W194" s="14">
        <v>1</v>
      </c>
      <c r="X194" s="14">
        <v>95</v>
      </c>
      <c r="Y194" s="14">
        <f>X194-[1]Admission!DA34</f>
        <v>0</v>
      </c>
      <c r="Z194" s="14">
        <v>2</v>
      </c>
      <c r="AA194" s="14">
        <v>1</v>
      </c>
      <c r="AB194" s="14">
        <v>1</v>
      </c>
      <c r="AC194" s="14">
        <v>1</v>
      </c>
      <c r="AD194" s="14">
        <v>1</v>
      </c>
      <c r="AE194" s="14">
        <v>1</v>
      </c>
      <c r="AF194" s="14">
        <v>1</v>
      </c>
      <c r="AG194" s="14">
        <f>SUM(AA194:AF194)</f>
        <v>6</v>
      </c>
      <c r="AH194" s="14">
        <f>AG194-[1]Admission!DO34</f>
        <v>0</v>
      </c>
      <c r="AI194" s="14">
        <v>1</v>
      </c>
      <c r="AJ194" s="14">
        <v>1</v>
      </c>
      <c r="AK194" s="14">
        <v>1</v>
      </c>
      <c r="AL194" s="14">
        <v>1</v>
      </c>
      <c r="AM194" s="14">
        <v>1</v>
      </c>
      <c r="AN194" s="14">
        <v>1</v>
      </c>
      <c r="AO194" s="14">
        <v>1</v>
      </c>
      <c r="AP194" s="14">
        <v>1</v>
      </c>
      <c r="AQ194" s="14">
        <f>SUM(AI194:AP194)</f>
        <v>8</v>
      </c>
      <c r="AR194" s="14">
        <f>AQ194-[1]Admission!EH34</f>
        <v>0</v>
      </c>
      <c r="AS194" s="14">
        <v>0</v>
      </c>
      <c r="AT194" s="14">
        <v>0</v>
      </c>
      <c r="AU194" s="14">
        <f>SUM(AS194:AT194)</f>
        <v>0</v>
      </c>
      <c r="AV194" s="14">
        <f>AU194-[1]Admission!EL34</f>
        <v>0</v>
      </c>
      <c r="AW194" s="14">
        <v>5</v>
      </c>
      <c r="AX194" s="14">
        <v>5</v>
      </c>
      <c r="AY194" s="14">
        <v>5</v>
      </c>
      <c r="AZ194" s="14">
        <v>5</v>
      </c>
      <c r="BA194" s="14">
        <f>SUM(AW194:AZ194)</f>
        <v>20</v>
      </c>
      <c r="BB194" s="14">
        <f>BA194-[1]Admission!EQ34</f>
        <v>0</v>
      </c>
      <c r="BC194" s="14">
        <v>1</v>
      </c>
      <c r="BD194" s="14">
        <v>1</v>
      </c>
      <c r="BE194" s="14">
        <v>1</v>
      </c>
      <c r="BF194" s="14">
        <f>SUM(BC194:BE194)</f>
        <v>3</v>
      </c>
      <c r="BG194" s="60">
        <v>1</v>
      </c>
      <c r="BH194" s="60">
        <v>1</v>
      </c>
      <c r="BI194" s="60">
        <v>1</v>
      </c>
      <c r="BJ194" s="60">
        <v>1</v>
      </c>
      <c r="BK194" s="60">
        <v>1</v>
      </c>
      <c r="BL194" s="60">
        <v>1</v>
      </c>
      <c r="BM194" s="60">
        <v>1</v>
      </c>
      <c r="BN194" s="60">
        <v>1</v>
      </c>
      <c r="BO194" s="60">
        <v>1</v>
      </c>
      <c r="BP194" s="60">
        <v>0</v>
      </c>
      <c r="BQ194" s="60">
        <v>1</v>
      </c>
      <c r="BR194" s="60">
        <v>1</v>
      </c>
      <c r="BS194" s="60">
        <v>1</v>
      </c>
      <c r="BT194" s="60">
        <v>1</v>
      </c>
      <c r="BU194" s="60">
        <v>1</v>
      </c>
      <c r="BV194" s="60">
        <v>14</v>
      </c>
    </row>
    <row r="195" spans="1:74" s="14" customFormat="1">
      <c r="A195" s="14">
        <v>186</v>
      </c>
      <c r="B195" s="14">
        <v>4</v>
      </c>
      <c r="C195" s="14">
        <v>2.9048611111138598</v>
      </c>
      <c r="D195" s="14">
        <v>0</v>
      </c>
      <c r="E195" s="14">
        <v>1</v>
      </c>
      <c r="L195" s="73"/>
      <c r="BG195" s="60"/>
      <c r="BH195" s="60"/>
      <c r="BI195" s="60"/>
      <c r="BJ195" s="60"/>
      <c r="BK195" s="60"/>
      <c r="BL195" s="60"/>
      <c r="BM195" s="60"/>
      <c r="BN195" s="60"/>
      <c r="BO195" s="60"/>
      <c r="BP195" s="60"/>
      <c r="BQ195" s="60"/>
      <c r="BR195" s="60"/>
      <c r="BS195" s="60"/>
      <c r="BT195" s="60"/>
      <c r="BU195" s="60"/>
      <c r="BV195" s="60"/>
    </row>
    <row r="196" spans="1:74" s="14" customFormat="1">
      <c r="A196" s="14">
        <v>187</v>
      </c>
      <c r="B196" s="14">
        <v>6</v>
      </c>
      <c r="C196" s="14">
        <v>4.7472222222204437</v>
      </c>
      <c r="D196" s="14">
        <v>0</v>
      </c>
      <c r="E196" s="14">
        <v>1</v>
      </c>
      <c r="F196" s="14">
        <v>1</v>
      </c>
      <c r="G196" s="14">
        <v>0</v>
      </c>
      <c r="H196" s="14">
        <v>0</v>
      </c>
      <c r="I196" s="14">
        <v>0</v>
      </c>
      <c r="J196" s="14">
        <v>0</v>
      </c>
      <c r="K196" s="14">
        <v>3</v>
      </c>
      <c r="L196" s="73">
        <v>5.8000000000000003E-2</v>
      </c>
      <c r="M196" s="14">
        <v>2</v>
      </c>
      <c r="N196" s="14">
        <v>2</v>
      </c>
      <c r="O196" s="14">
        <v>2</v>
      </c>
      <c r="P196" s="14">
        <v>2</v>
      </c>
      <c r="Q196" s="14">
        <v>2</v>
      </c>
      <c r="R196" s="14">
        <v>2</v>
      </c>
      <c r="BG196" s="60"/>
      <c r="BH196" s="60"/>
      <c r="BI196" s="60"/>
      <c r="BJ196" s="60"/>
      <c r="BK196" s="60"/>
      <c r="BL196" s="60"/>
      <c r="BM196" s="60"/>
      <c r="BN196" s="60"/>
      <c r="BO196" s="60"/>
      <c r="BP196" s="60"/>
      <c r="BQ196" s="60"/>
      <c r="BR196" s="60"/>
      <c r="BS196" s="60"/>
      <c r="BT196" s="60"/>
      <c r="BU196" s="60"/>
      <c r="BV196" s="60"/>
    </row>
    <row r="197" spans="1:74" s="14" customFormat="1">
      <c r="A197" s="14">
        <v>188</v>
      </c>
      <c r="B197" s="14">
        <v>4</v>
      </c>
      <c r="C197" s="14">
        <v>3.8375000000014552</v>
      </c>
      <c r="D197" s="14">
        <v>0</v>
      </c>
      <c r="E197" s="14">
        <v>2</v>
      </c>
      <c r="F197" s="14">
        <v>1</v>
      </c>
      <c r="G197" s="14">
        <v>0</v>
      </c>
      <c r="H197" s="14">
        <v>0</v>
      </c>
      <c r="I197" s="14">
        <v>0</v>
      </c>
      <c r="J197" s="14">
        <v>0</v>
      </c>
      <c r="K197" s="14">
        <v>1</v>
      </c>
      <c r="L197" s="71">
        <v>5.8000000000000003E-2</v>
      </c>
      <c r="M197" s="14">
        <v>2</v>
      </c>
      <c r="N197" s="14">
        <v>2</v>
      </c>
      <c r="O197" s="14">
        <v>2</v>
      </c>
      <c r="P197" s="14">
        <v>2</v>
      </c>
      <c r="Q197" s="14">
        <v>2</v>
      </c>
      <c r="R197" s="14">
        <v>2</v>
      </c>
      <c r="S197" s="14">
        <v>2</v>
      </c>
      <c r="T197" s="14">
        <v>2</v>
      </c>
      <c r="U197" s="14">
        <v>2</v>
      </c>
      <c r="V197" s="14">
        <v>2</v>
      </c>
      <c r="W197" s="14">
        <v>1</v>
      </c>
      <c r="X197" s="14">
        <v>50</v>
      </c>
      <c r="Y197" s="14">
        <f>X197-[1]Admission!DA42</f>
        <v>0</v>
      </c>
      <c r="Z197" s="14">
        <v>3</v>
      </c>
      <c r="AA197" s="14">
        <v>1</v>
      </c>
      <c r="AB197" s="14">
        <v>1</v>
      </c>
      <c r="AC197" s="14">
        <v>1</v>
      </c>
      <c r="AD197" s="14">
        <v>1</v>
      </c>
      <c r="AE197" s="14">
        <v>1</v>
      </c>
      <c r="AF197" s="14">
        <v>1</v>
      </c>
      <c r="AG197" s="14">
        <f>SUM(AA197:AF197)</f>
        <v>6</v>
      </c>
      <c r="AH197" s="14">
        <f>AG197-[1]Admission!DO42</f>
        <v>0</v>
      </c>
      <c r="AI197" s="14">
        <v>1</v>
      </c>
      <c r="AJ197" s="14">
        <v>0</v>
      </c>
      <c r="AK197" s="14">
        <v>0</v>
      </c>
      <c r="AL197" s="14">
        <v>0</v>
      </c>
      <c r="AM197" s="14">
        <v>1</v>
      </c>
      <c r="AN197" s="14">
        <v>1</v>
      </c>
      <c r="AO197" s="14">
        <v>1</v>
      </c>
      <c r="AP197" s="14">
        <v>1</v>
      </c>
      <c r="AQ197" s="14">
        <f>SUM(AI197:AP197)</f>
        <v>5</v>
      </c>
      <c r="AR197" s="14">
        <f>AQ197-[1]Admission!EH42</f>
        <v>-3</v>
      </c>
      <c r="AS197" s="14">
        <v>0</v>
      </c>
      <c r="AT197" s="14">
        <v>0</v>
      </c>
      <c r="AU197" s="14">
        <f>SUM(AS197:AT197)</f>
        <v>0</v>
      </c>
      <c r="AV197" s="14">
        <f>AU197-[1]Admission!EL42</f>
        <v>0</v>
      </c>
      <c r="AW197" s="14">
        <v>5</v>
      </c>
      <c r="AX197" s="14">
        <v>5</v>
      </c>
      <c r="AY197" s="14">
        <v>5</v>
      </c>
      <c r="AZ197" s="14">
        <v>5</v>
      </c>
      <c r="BA197" s="14">
        <f>SUM(AW197:AZ197)</f>
        <v>20</v>
      </c>
      <c r="BB197" s="14">
        <f>BA197-[1]Admission!EQ42</f>
        <v>0</v>
      </c>
      <c r="BC197" s="14">
        <v>4</v>
      </c>
      <c r="BD197" s="14">
        <v>3</v>
      </c>
      <c r="BE197" s="14">
        <v>4</v>
      </c>
      <c r="BF197" s="14">
        <f>SUM(BC197:BE197)</f>
        <v>11</v>
      </c>
      <c r="BG197" s="60">
        <v>1</v>
      </c>
      <c r="BH197" s="60">
        <v>1</v>
      </c>
      <c r="BI197" s="60">
        <v>1</v>
      </c>
      <c r="BJ197" s="60">
        <v>1</v>
      </c>
      <c r="BK197" s="60">
        <v>1</v>
      </c>
      <c r="BL197" s="60">
        <v>1</v>
      </c>
      <c r="BM197" s="60">
        <v>1</v>
      </c>
      <c r="BN197" s="60">
        <v>1</v>
      </c>
      <c r="BO197" s="60">
        <v>1</v>
      </c>
      <c r="BP197" s="60">
        <v>1</v>
      </c>
      <c r="BQ197" s="60">
        <v>1</v>
      </c>
      <c r="BR197" s="60">
        <v>1</v>
      </c>
      <c r="BS197" s="60">
        <v>1</v>
      </c>
      <c r="BT197" s="60">
        <v>1</v>
      </c>
      <c r="BU197" s="60">
        <v>0</v>
      </c>
      <c r="BV197" s="60">
        <v>14</v>
      </c>
    </row>
    <row r="198" spans="1:74" s="14" customFormat="1">
      <c r="A198" s="14">
        <v>189</v>
      </c>
      <c r="B198" s="14">
        <v>8</v>
      </c>
      <c r="C198" s="14">
        <v>4.9673611111065838</v>
      </c>
      <c r="D198" s="14">
        <v>1</v>
      </c>
      <c r="E198" s="14">
        <v>6</v>
      </c>
      <c r="F198" s="14">
        <v>1</v>
      </c>
      <c r="G198" s="14">
        <v>0</v>
      </c>
      <c r="H198" s="14">
        <v>0</v>
      </c>
      <c r="I198" s="14">
        <v>0</v>
      </c>
      <c r="J198" s="14">
        <v>1</v>
      </c>
      <c r="K198" s="14">
        <v>3</v>
      </c>
      <c r="L198" s="73">
        <v>5.8000000000000003E-2</v>
      </c>
      <c r="M198" s="14">
        <v>2</v>
      </c>
      <c r="N198" s="14">
        <v>2</v>
      </c>
      <c r="O198" s="14">
        <v>2</v>
      </c>
      <c r="P198" s="14">
        <v>2</v>
      </c>
      <c r="Q198" s="14">
        <v>2</v>
      </c>
      <c r="R198" s="14">
        <v>2</v>
      </c>
      <c r="S198" s="14">
        <v>1</v>
      </c>
      <c r="T198" s="14">
        <v>1</v>
      </c>
      <c r="U198" s="14">
        <v>1</v>
      </c>
      <c r="V198" s="14">
        <v>1</v>
      </c>
      <c r="W198" s="14">
        <v>1</v>
      </c>
      <c r="X198" s="14">
        <v>90</v>
      </c>
      <c r="Y198" s="14">
        <f>X198-[1]Admission!DA480</f>
        <v>50</v>
      </c>
      <c r="Z198" s="14">
        <v>3</v>
      </c>
      <c r="AA198" s="14">
        <v>1</v>
      </c>
      <c r="AB198" s="14">
        <v>1</v>
      </c>
      <c r="AC198" s="14">
        <v>1</v>
      </c>
      <c r="AD198" s="14">
        <v>1</v>
      </c>
      <c r="AE198" s="14">
        <v>1</v>
      </c>
      <c r="AF198" s="14">
        <v>1</v>
      </c>
      <c r="AG198" s="14">
        <f>SUM(AA198:AF198)</f>
        <v>6</v>
      </c>
      <c r="AH198" s="14">
        <f>AG198-[1]Admission!DO480</f>
        <v>0</v>
      </c>
      <c r="AI198" s="14">
        <v>1</v>
      </c>
      <c r="AJ198" s="14">
        <v>1</v>
      </c>
      <c r="AK198" s="14">
        <v>1</v>
      </c>
      <c r="AL198" s="14">
        <v>1</v>
      </c>
      <c r="AM198" s="14">
        <v>1</v>
      </c>
      <c r="AN198" s="14">
        <v>1</v>
      </c>
      <c r="AO198" s="14">
        <v>1</v>
      </c>
      <c r="AP198" s="14">
        <v>1</v>
      </c>
      <c r="AQ198" s="14">
        <f>SUM(AI198:AP198)</f>
        <v>8</v>
      </c>
      <c r="AR198" s="14">
        <f>AQ198-[1]Admission!EH480</f>
        <v>0</v>
      </c>
      <c r="AS198" s="14">
        <v>0</v>
      </c>
      <c r="AT198" s="14">
        <v>0</v>
      </c>
      <c r="AU198" s="14">
        <f>SUM(AS198:AT198)</f>
        <v>0</v>
      </c>
      <c r="AV198" s="14">
        <f>AU198-[1]Admission!EL480</f>
        <v>0</v>
      </c>
      <c r="AW198" s="14">
        <v>5</v>
      </c>
      <c r="AX198" s="14">
        <v>5</v>
      </c>
      <c r="AY198" s="14">
        <v>5</v>
      </c>
      <c r="AZ198" s="14">
        <v>5</v>
      </c>
      <c r="BA198" s="14">
        <f>SUM(AW198:AZ198)</f>
        <v>20</v>
      </c>
      <c r="BB198" s="14">
        <f>BA198-[1]Admission!EQ480</f>
        <v>0</v>
      </c>
      <c r="BC198" s="14">
        <v>4</v>
      </c>
      <c r="BD198" s="14">
        <v>4</v>
      </c>
      <c r="BE198" s="14">
        <v>4</v>
      </c>
      <c r="BF198" s="14">
        <f>SUM(BC198:BE198)</f>
        <v>12</v>
      </c>
      <c r="BG198" s="60">
        <v>1</v>
      </c>
      <c r="BH198" s="60">
        <v>1</v>
      </c>
      <c r="BI198" s="60">
        <v>1</v>
      </c>
      <c r="BJ198" s="60">
        <v>1</v>
      </c>
      <c r="BK198" s="60">
        <v>1</v>
      </c>
      <c r="BL198" s="60">
        <v>1</v>
      </c>
      <c r="BM198" s="60">
        <v>1</v>
      </c>
      <c r="BN198" s="60">
        <v>1</v>
      </c>
      <c r="BO198" s="60">
        <v>1</v>
      </c>
      <c r="BP198" s="60">
        <v>0</v>
      </c>
      <c r="BQ198" s="60">
        <v>1</v>
      </c>
      <c r="BR198" s="60">
        <v>1</v>
      </c>
      <c r="BS198" s="60">
        <v>1</v>
      </c>
      <c r="BT198" s="60">
        <v>1</v>
      </c>
      <c r="BU198" s="60">
        <v>1</v>
      </c>
      <c r="BV198" s="60">
        <v>14</v>
      </c>
    </row>
    <row r="199" spans="1:74" s="14" customFormat="1">
      <c r="A199" s="14">
        <v>190</v>
      </c>
      <c r="B199" s="14">
        <v>5</v>
      </c>
      <c r="C199" s="14">
        <v>3.6965277777781012</v>
      </c>
      <c r="D199" s="14">
        <v>0</v>
      </c>
      <c r="E199" s="14">
        <v>2</v>
      </c>
      <c r="F199" s="14">
        <v>1</v>
      </c>
      <c r="G199" s="14">
        <v>0</v>
      </c>
      <c r="H199" s="14">
        <v>0</v>
      </c>
      <c r="I199" s="14">
        <v>0</v>
      </c>
      <c r="J199" s="14">
        <v>0</v>
      </c>
      <c r="K199" s="14">
        <v>4</v>
      </c>
      <c r="L199" s="73">
        <v>5.7999999999999996E-2</v>
      </c>
      <c r="M199" s="14">
        <v>2</v>
      </c>
      <c r="N199" s="14">
        <v>2</v>
      </c>
      <c r="O199" s="14">
        <v>2</v>
      </c>
      <c r="P199" s="14">
        <v>2</v>
      </c>
      <c r="Q199" s="14">
        <v>2</v>
      </c>
      <c r="R199" s="14">
        <v>2</v>
      </c>
      <c r="S199" s="14">
        <v>5</v>
      </c>
      <c r="T199" s="14">
        <v>5</v>
      </c>
      <c r="U199" s="14">
        <v>1</v>
      </c>
      <c r="V199" s="14">
        <v>3</v>
      </c>
      <c r="W199" s="14">
        <v>1</v>
      </c>
      <c r="X199" s="14">
        <v>65</v>
      </c>
      <c r="Y199" s="14">
        <f>X199-[1]Admission!DA249</f>
        <v>25</v>
      </c>
      <c r="Z199" s="14">
        <v>3</v>
      </c>
      <c r="AA199" s="14">
        <v>0</v>
      </c>
      <c r="AB199" s="14">
        <v>0</v>
      </c>
      <c r="AC199" s="14">
        <v>0</v>
      </c>
      <c r="AD199" s="14">
        <v>0</v>
      </c>
      <c r="AE199" s="14">
        <v>0</v>
      </c>
      <c r="AF199" s="14">
        <v>0</v>
      </c>
      <c r="AG199" s="14">
        <f>SUM(AA199:AF199)</f>
        <v>0</v>
      </c>
      <c r="AH199" s="14">
        <f>AG199-[1]Admission!DO249</f>
        <v>0</v>
      </c>
      <c r="AI199" s="14">
        <v>1</v>
      </c>
      <c r="AJ199" s="14">
        <v>1</v>
      </c>
      <c r="AK199" s="14">
        <v>0</v>
      </c>
      <c r="AL199" s="14">
        <v>0</v>
      </c>
      <c r="AM199" s="14">
        <v>0</v>
      </c>
      <c r="AN199" s="14">
        <v>0</v>
      </c>
      <c r="AO199" s="14">
        <v>0</v>
      </c>
      <c r="AP199" s="14">
        <v>1</v>
      </c>
      <c r="AQ199" s="14">
        <f>SUM(AI199:AP199)</f>
        <v>3</v>
      </c>
      <c r="AR199" s="14">
        <f>AQ199-[1]Admission!EH249</f>
        <v>0</v>
      </c>
      <c r="AS199" s="14">
        <v>1</v>
      </c>
      <c r="AT199" s="14">
        <v>0</v>
      </c>
      <c r="AU199" s="14">
        <f>SUM(AS199:AT199)</f>
        <v>1</v>
      </c>
      <c r="AV199" s="14">
        <f>AU199-[1]Admission!EL249</f>
        <v>1</v>
      </c>
      <c r="AW199" s="14">
        <v>5</v>
      </c>
      <c r="AX199" s="14">
        <v>5</v>
      </c>
      <c r="AY199" s="14">
        <v>5</v>
      </c>
      <c r="AZ199" s="14">
        <v>5</v>
      </c>
      <c r="BA199" s="14">
        <f>SUM(AW199:AZ199)</f>
        <v>20</v>
      </c>
      <c r="BB199" s="14">
        <f>BA199-[1]Admission!EQ249</f>
        <v>0</v>
      </c>
      <c r="BC199" s="14">
        <v>4</v>
      </c>
      <c r="BD199" s="14">
        <v>4</v>
      </c>
      <c r="BE199" s="14">
        <v>4</v>
      </c>
      <c r="BF199" s="14">
        <f>SUM(BC199:BE199)</f>
        <v>12</v>
      </c>
      <c r="BG199" s="60">
        <v>1</v>
      </c>
      <c r="BH199" s="60">
        <v>1</v>
      </c>
      <c r="BI199" s="60">
        <v>1</v>
      </c>
      <c r="BJ199" s="60">
        <v>1</v>
      </c>
      <c r="BK199" s="60">
        <v>1</v>
      </c>
      <c r="BL199" s="60">
        <v>1</v>
      </c>
      <c r="BM199" s="60">
        <v>1</v>
      </c>
      <c r="BN199" s="60">
        <v>1</v>
      </c>
      <c r="BO199" s="60">
        <v>1</v>
      </c>
      <c r="BP199" s="60">
        <v>1</v>
      </c>
      <c r="BQ199" s="60">
        <v>1</v>
      </c>
      <c r="BR199" s="60">
        <v>1</v>
      </c>
      <c r="BS199" s="60">
        <v>1</v>
      </c>
      <c r="BT199" s="60">
        <v>1</v>
      </c>
      <c r="BU199" s="60">
        <v>1</v>
      </c>
      <c r="BV199" s="60">
        <v>15</v>
      </c>
    </row>
    <row r="200" spans="1:74" s="14" customFormat="1">
      <c r="A200" s="14">
        <v>191</v>
      </c>
      <c r="B200" s="14">
        <v>3</v>
      </c>
      <c r="C200" s="14">
        <v>1.7458333333343035</v>
      </c>
      <c r="D200" s="14">
        <v>0</v>
      </c>
      <c r="E200" s="14">
        <v>4</v>
      </c>
      <c r="F200" s="14">
        <v>1</v>
      </c>
      <c r="G200" s="14">
        <v>0</v>
      </c>
      <c r="H200" s="14">
        <v>0</v>
      </c>
      <c r="I200" s="14">
        <v>0</v>
      </c>
      <c r="J200" s="14">
        <v>0</v>
      </c>
      <c r="K200" s="14">
        <v>1</v>
      </c>
      <c r="L200" s="73">
        <v>5.8000000000000003E-2</v>
      </c>
      <c r="M200" s="14">
        <v>2</v>
      </c>
      <c r="N200" s="14">
        <v>2</v>
      </c>
      <c r="O200" s="14">
        <v>2</v>
      </c>
      <c r="P200" s="14">
        <v>2</v>
      </c>
      <c r="Q200" s="14">
        <v>2</v>
      </c>
      <c r="R200" s="14">
        <v>2</v>
      </c>
      <c r="S200" s="14">
        <v>1</v>
      </c>
      <c r="T200" s="14">
        <v>1</v>
      </c>
      <c r="U200" s="14">
        <v>1</v>
      </c>
      <c r="V200" s="14">
        <v>1</v>
      </c>
      <c r="W200" s="14">
        <v>1</v>
      </c>
      <c r="X200" s="14">
        <v>80</v>
      </c>
      <c r="Y200" s="14">
        <f>X200-[1]Admission!DA408</f>
        <v>55</v>
      </c>
      <c r="Z200" s="14">
        <v>2</v>
      </c>
      <c r="AA200" s="14">
        <v>1</v>
      </c>
      <c r="AB200" s="14">
        <v>1</v>
      </c>
      <c r="AC200" s="14">
        <v>1</v>
      </c>
      <c r="AD200" s="14">
        <v>1</v>
      </c>
      <c r="AE200" s="14">
        <v>1</v>
      </c>
      <c r="AF200" s="14">
        <v>1</v>
      </c>
      <c r="AG200" s="14">
        <f>SUM(AA200:AF200)</f>
        <v>6</v>
      </c>
      <c r="AH200" s="14">
        <f>AG200-[1]Admission!DO408</f>
        <v>0</v>
      </c>
      <c r="AI200" s="14">
        <v>1</v>
      </c>
      <c r="AJ200" s="14">
        <v>1</v>
      </c>
      <c r="AK200" s="14">
        <v>1</v>
      </c>
      <c r="AL200" s="14">
        <v>1</v>
      </c>
      <c r="AM200" s="14">
        <v>1</v>
      </c>
      <c r="AN200" s="14">
        <v>1</v>
      </c>
      <c r="AO200" s="14">
        <v>1</v>
      </c>
      <c r="AP200" s="14">
        <v>1</v>
      </c>
      <c r="AQ200" s="14">
        <f>SUM(AI200:AP200)</f>
        <v>8</v>
      </c>
      <c r="AR200" s="14">
        <f>AQ200-[1]Admission!EH408</f>
        <v>0</v>
      </c>
      <c r="AS200" s="14">
        <v>0</v>
      </c>
      <c r="AT200" s="14">
        <v>0</v>
      </c>
      <c r="AU200" s="14">
        <f>SUM(AS200:AT200)</f>
        <v>0</v>
      </c>
      <c r="AV200" s="14">
        <f>AU200-[1]Admission!EL408</f>
        <v>0</v>
      </c>
      <c r="AW200" s="14">
        <v>5</v>
      </c>
      <c r="AX200" s="14">
        <v>5</v>
      </c>
      <c r="AY200" s="14">
        <v>5</v>
      </c>
      <c r="AZ200" s="14">
        <v>5</v>
      </c>
      <c r="BA200" s="14">
        <f>SUM(AW200:AZ200)</f>
        <v>20</v>
      </c>
      <c r="BB200" s="14">
        <f>BA200-[1]Admission!EQ408</f>
        <v>0</v>
      </c>
      <c r="BC200" s="14">
        <v>4</v>
      </c>
      <c r="BD200" s="14">
        <v>4</v>
      </c>
      <c r="BE200" s="14">
        <v>4</v>
      </c>
      <c r="BF200" s="14">
        <f>SUM(BC200:BE200)</f>
        <v>12</v>
      </c>
      <c r="BG200" s="60">
        <v>1</v>
      </c>
      <c r="BH200" s="60">
        <v>1</v>
      </c>
      <c r="BI200" s="60">
        <v>1</v>
      </c>
      <c r="BJ200" s="60">
        <v>1</v>
      </c>
      <c r="BK200" s="60">
        <v>1</v>
      </c>
      <c r="BL200" s="60">
        <v>1</v>
      </c>
      <c r="BM200" s="60">
        <v>1</v>
      </c>
      <c r="BN200" s="60">
        <v>1</v>
      </c>
      <c r="BO200" s="60">
        <v>1</v>
      </c>
      <c r="BP200" s="60">
        <v>1</v>
      </c>
      <c r="BQ200" s="60">
        <v>1</v>
      </c>
      <c r="BR200" s="60">
        <v>1</v>
      </c>
      <c r="BS200" s="60">
        <v>1</v>
      </c>
      <c r="BT200" s="60">
        <v>1</v>
      </c>
      <c r="BU200" s="60">
        <v>0</v>
      </c>
      <c r="BV200" s="60">
        <v>14</v>
      </c>
    </row>
    <row r="201" spans="1:74" s="14" customFormat="1">
      <c r="A201" s="14">
        <v>192</v>
      </c>
      <c r="B201" s="14">
        <v>9</v>
      </c>
      <c r="C201" s="14">
        <v>7.9118055555518367</v>
      </c>
      <c r="D201" s="14">
        <v>0</v>
      </c>
      <c r="E201" s="14">
        <v>2</v>
      </c>
      <c r="F201" s="14">
        <v>1</v>
      </c>
      <c r="G201" s="14">
        <v>0</v>
      </c>
      <c r="H201" s="14">
        <v>0</v>
      </c>
      <c r="I201" s="14">
        <v>0</v>
      </c>
      <c r="J201" s="14">
        <v>0</v>
      </c>
      <c r="K201" s="14">
        <v>4</v>
      </c>
      <c r="L201" s="14">
        <v>5.8</v>
      </c>
      <c r="M201" s="14">
        <v>2</v>
      </c>
      <c r="N201" s="14">
        <v>2</v>
      </c>
      <c r="O201" s="14">
        <v>2</v>
      </c>
      <c r="P201" s="14">
        <v>2</v>
      </c>
      <c r="Q201" s="14">
        <v>2</v>
      </c>
      <c r="R201" s="14">
        <v>2</v>
      </c>
      <c r="BG201" s="60"/>
      <c r="BH201" s="60"/>
      <c r="BI201" s="60"/>
      <c r="BJ201" s="60"/>
      <c r="BK201" s="60"/>
      <c r="BL201" s="60"/>
      <c r="BM201" s="60"/>
      <c r="BN201" s="60"/>
      <c r="BO201" s="60"/>
      <c r="BP201" s="60"/>
      <c r="BQ201" s="60"/>
      <c r="BR201" s="60"/>
      <c r="BS201" s="60"/>
      <c r="BT201" s="60"/>
      <c r="BU201" s="60"/>
      <c r="BV201" s="60"/>
    </row>
    <row r="202" spans="1:74" s="14" customFormat="1">
      <c r="A202" s="14">
        <v>193</v>
      </c>
      <c r="B202" s="14">
        <v>6</v>
      </c>
      <c r="C202" s="14">
        <v>4.8229166666642413</v>
      </c>
      <c r="D202" s="14">
        <v>0</v>
      </c>
      <c r="E202" s="14">
        <v>7</v>
      </c>
      <c r="F202" s="14">
        <v>1</v>
      </c>
      <c r="G202" s="14">
        <v>0</v>
      </c>
      <c r="H202" s="14">
        <v>0</v>
      </c>
      <c r="I202" s="14">
        <v>0</v>
      </c>
      <c r="J202" s="14">
        <v>1</v>
      </c>
      <c r="K202" s="14">
        <v>3</v>
      </c>
      <c r="L202" s="73">
        <v>5.8000000000000003E-2</v>
      </c>
      <c r="M202" s="14">
        <v>2</v>
      </c>
      <c r="N202" s="14">
        <v>2</v>
      </c>
      <c r="O202" s="14">
        <v>2</v>
      </c>
      <c r="P202" s="14">
        <v>2</v>
      </c>
      <c r="Q202" s="14">
        <v>2</v>
      </c>
      <c r="R202" s="14">
        <v>2</v>
      </c>
      <c r="S202" s="14">
        <v>3</v>
      </c>
      <c r="T202" s="14">
        <v>2</v>
      </c>
      <c r="U202" s="14">
        <v>2</v>
      </c>
      <c r="V202" s="14">
        <v>2</v>
      </c>
      <c r="W202" s="14">
        <v>2</v>
      </c>
      <c r="X202" s="14">
        <v>60</v>
      </c>
      <c r="Y202" s="14">
        <f>X202-[1]Admission!DA298</f>
        <v>10</v>
      </c>
      <c r="Z202" s="14">
        <v>2</v>
      </c>
      <c r="AA202" s="14">
        <v>1</v>
      </c>
      <c r="AB202" s="14">
        <v>1</v>
      </c>
      <c r="AC202" s="14">
        <v>1</v>
      </c>
      <c r="AD202" s="14">
        <v>1</v>
      </c>
      <c r="AE202" s="14">
        <v>1</v>
      </c>
      <c r="AF202" s="14">
        <v>1</v>
      </c>
      <c r="AG202" s="14">
        <f>SUM(AA202:AF202)</f>
        <v>6</v>
      </c>
      <c r="AH202" s="14">
        <f>AG202-[1]Admission!DO298</f>
        <v>0</v>
      </c>
      <c r="AI202" s="14">
        <v>1</v>
      </c>
      <c r="AJ202" s="14">
        <v>0</v>
      </c>
      <c r="AK202" s="14">
        <v>0</v>
      </c>
      <c r="AL202" s="14">
        <v>1</v>
      </c>
      <c r="AM202" s="14">
        <v>0</v>
      </c>
      <c r="AN202" s="14">
        <v>0</v>
      </c>
      <c r="AO202" s="14">
        <v>1</v>
      </c>
      <c r="AP202" s="14">
        <v>1</v>
      </c>
      <c r="AQ202" s="14">
        <f>SUM(AI202:AP202)</f>
        <v>4</v>
      </c>
      <c r="AR202" s="14">
        <f>AQ202-[1]Admission!EH298</f>
        <v>-4</v>
      </c>
      <c r="AS202" s="14">
        <v>2</v>
      </c>
      <c r="AT202" s="14">
        <v>1</v>
      </c>
      <c r="AU202" s="14">
        <f>SUM(AS202:AT202)</f>
        <v>3</v>
      </c>
      <c r="AV202" s="14">
        <f>AU202-[1]Admission!EL298</f>
        <v>1</v>
      </c>
      <c r="AW202" s="14">
        <v>3</v>
      </c>
      <c r="AX202" s="14">
        <v>3</v>
      </c>
      <c r="AY202" s="14">
        <v>3</v>
      </c>
      <c r="AZ202" s="14">
        <v>3</v>
      </c>
      <c r="BA202" s="14">
        <f>SUM(AW202:AZ202)</f>
        <v>12</v>
      </c>
      <c r="BB202" s="14">
        <f>BA202-[1]Admission!EQ298</f>
        <v>0</v>
      </c>
      <c r="BC202" s="14">
        <v>4</v>
      </c>
      <c r="BD202" s="14">
        <v>4</v>
      </c>
      <c r="BE202" s="14">
        <v>4</v>
      </c>
      <c r="BF202" s="14">
        <f>SUM(BC202:BE202)</f>
        <v>12</v>
      </c>
      <c r="BG202" s="60">
        <v>1</v>
      </c>
      <c r="BH202" s="60">
        <v>1</v>
      </c>
      <c r="BI202" s="60">
        <v>1</v>
      </c>
      <c r="BJ202" s="60">
        <v>1</v>
      </c>
      <c r="BK202" s="60">
        <v>1</v>
      </c>
      <c r="BL202" s="60">
        <v>1</v>
      </c>
      <c r="BM202" s="60">
        <v>1</v>
      </c>
      <c r="BN202" s="60">
        <v>1</v>
      </c>
      <c r="BO202" s="60">
        <v>1</v>
      </c>
      <c r="BP202" s="60">
        <v>1</v>
      </c>
      <c r="BQ202" s="60">
        <v>1</v>
      </c>
      <c r="BR202" s="60">
        <v>1</v>
      </c>
      <c r="BS202" s="60">
        <v>1</v>
      </c>
      <c r="BT202" s="60">
        <v>1</v>
      </c>
      <c r="BU202" s="60">
        <v>1</v>
      </c>
      <c r="BV202" s="60">
        <v>15</v>
      </c>
    </row>
    <row r="203" spans="1:74" s="14" customFormat="1">
      <c r="A203" s="14">
        <v>194</v>
      </c>
      <c r="B203" s="14">
        <v>3</v>
      </c>
      <c r="C203" s="14">
        <v>1.788888888891961</v>
      </c>
      <c r="D203" s="14">
        <v>0</v>
      </c>
      <c r="E203" s="14">
        <v>2</v>
      </c>
      <c r="F203" s="14">
        <v>1</v>
      </c>
      <c r="G203" s="14">
        <v>2</v>
      </c>
      <c r="H203" s="14">
        <v>0</v>
      </c>
      <c r="I203" s="14">
        <v>0</v>
      </c>
      <c r="J203" s="14">
        <v>1</v>
      </c>
      <c r="K203" s="14">
        <v>1</v>
      </c>
      <c r="L203" s="71">
        <v>5.7999999999999996E-2</v>
      </c>
      <c r="M203" s="14">
        <v>2</v>
      </c>
      <c r="N203" s="14">
        <v>2</v>
      </c>
      <c r="O203" s="14">
        <v>2</v>
      </c>
      <c r="P203" s="14">
        <v>2</v>
      </c>
      <c r="Q203" s="14">
        <v>2</v>
      </c>
      <c r="R203" s="14">
        <v>2</v>
      </c>
      <c r="S203" s="14">
        <v>1</v>
      </c>
      <c r="T203" s="14">
        <v>1</v>
      </c>
      <c r="U203" s="14">
        <v>1</v>
      </c>
      <c r="V203" s="14">
        <v>1</v>
      </c>
      <c r="W203" s="14">
        <v>1</v>
      </c>
      <c r="X203" s="14">
        <v>99</v>
      </c>
      <c r="Y203" s="14">
        <f>X203-[1]Admission!DA69</f>
        <v>1</v>
      </c>
      <c r="Z203" s="14">
        <v>2</v>
      </c>
      <c r="AA203" s="14">
        <v>1</v>
      </c>
      <c r="AB203" s="14">
        <v>1</v>
      </c>
      <c r="AC203" s="14">
        <v>1</v>
      </c>
      <c r="AD203" s="14">
        <v>1</v>
      </c>
      <c r="AE203" s="14">
        <v>1</v>
      </c>
      <c r="AF203" s="14">
        <v>1</v>
      </c>
      <c r="AG203" s="14">
        <f>SUM(AA203:AF203)</f>
        <v>6</v>
      </c>
      <c r="AH203" s="14">
        <f>AG203-[1]Admission!DO69</f>
        <v>0</v>
      </c>
      <c r="AI203" s="14">
        <v>1</v>
      </c>
      <c r="AJ203" s="14">
        <v>1</v>
      </c>
      <c r="AK203" s="14">
        <v>1</v>
      </c>
      <c r="AL203" s="14">
        <v>1</v>
      </c>
      <c r="AM203" s="14">
        <v>1</v>
      </c>
      <c r="AN203" s="14">
        <v>1</v>
      </c>
      <c r="AO203" s="14">
        <v>1</v>
      </c>
      <c r="AP203" s="14">
        <v>1</v>
      </c>
      <c r="AQ203" s="14">
        <f>SUM(AI203:AP203)</f>
        <v>8</v>
      </c>
      <c r="AR203" s="14">
        <f>AQ203-[1]Admission!EH69</f>
        <v>0</v>
      </c>
      <c r="AS203" s="14">
        <v>0</v>
      </c>
      <c r="AT203" s="14">
        <v>0</v>
      </c>
      <c r="AU203" s="14">
        <f>SUM(AS203:AT203)</f>
        <v>0</v>
      </c>
      <c r="AV203" s="14">
        <f>AU203-[1]Admission!EL69</f>
        <v>0</v>
      </c>
      <c r="AW203" s="14">
        <v>5</v>
      </c>
      <c r="AX203" s="14">
        <v>5</v>
      </c>
      <c r="AY203" s="14">
        <v>5</v>
      </c>
      <c r="AZ203" s="14">
        <v>5</v>
      </c>
      <c r="BA203" s="14">
        <f>SUM(AW203:AZ203)</f>
        <v>20</v>
      </c>
      <c r="BB203" s="14">
        <f>BA203-[1]Admission!EQ69</f>
        <v>0</v>
      </c>
      <c r="BC203" s="14">
        <v>4</v>
      </c>
      <c r="BD203" s="14">
        <v>4</v>
      </c>
      <c r="BE203" s="14">
        <v>4</v>
      </c>
      <c r="BF203" s="14">
        <f>SUM(BC203:BE203)</f>
        <v>12</v>
      </c>
      <c r="BG203" s="60">
        <v>1</v>
      </c>
      <c r="BH203" s="60">
        <v>1</v>
      </c>
      <c r="BI203" s="60">
        <v>1</v>
      </c>
      <c r="BJ203" s="60">
        <v>1</v>
      </c>
      <c r="BK203" s="60">
        <v>1</v>
      </c>
      <c r="BL203" s="60">
        <v>0</v>
      </c>
      <c r="BM203" s="60">
        <v>1</v>
      </c>
      <c r="BN203" s="60">
        <v>1</v>
      </c>
      <c r="BO203" s="60">
        <v>1</v>
      </c>
      <c r="BP203" s="60">
        <v>1</v>
      </c>
      <c r="BQ203" s="60">
        <v>1</v>
      </c>
      <c r="BR203" s="60">
        <v>1</v>
      </c>
      <c r="BS203" s="60">
        <v>1</v>
      </c>
      <c r="BT203" s="60">
        <v>1</v>
      </c>
      <c r="BU203" s="60">
        <v>1</v>
      </c>
      <c r="BV203" s="60">
        <v>14</v>
      </c>
    </row>
    <row r="204" spans="1:74" s="14" customFormat="1">
      <c r="A204" s="14">
        <v>195</v>
      </c>
      <c r="B204" s="14">
        <v>4</v>
      </c>
      <c r="C204" s="14">
        <v>2.8993055555547471</v>
      </c>
      <c r="D204" s="14">
        <v>1</v>
      </c>
      <c r="E204" s="14">
        <v>1</v>
      </c>
      <c r="F204" s="14">
        <v>5</v>
      </c>
      <c r="G204" s="14">
        <v>0</v>
      </c>
      <c r="H204" s="14">
        <v>0</v>
      </c>
      <c r="I204" s="14">
        <v>0</v>
      </c>
      <c r="J204" s="14">
        <v>0</v>
      </c>
      <c r="K204" s="14">
        <v>1</v>
      </c>
      <c r="L204" s="73">
        <v>5.8000000000000003E-2</v>
      </c>
      <c r="M204" s="14">
        <v>2</v>
      </c>
      <c r="N204" s="14">
        <v>2</v>
      </c>
      <c r="O204" s="14">
        <v>2</v>
      </c>
      <c r="P204" s="14">
        <v>2</v>
      </c>
      <c r="Q204" s="14">
        <v>2</v>
      </c>
      <c r="R204" s="14">
        <v>2</v>
      </c>
      <c r="S204" s="14">
        <v>2</v>
      </c>
      <c r="T204" s="14">
        <v>1</v>
      </c>
      <c r="U204" s="14">
        <v>5</v>
      </c>
      <c r="V204" s="14">
        <v>1</v>
      </c>
      <c r="W204" s="14">
        <v>1</v>
      </c>
      <c r="X204" s="14">
        <v>5</v>
      </c>
      <c r="Y204" s="14">
        <f>X204-[1]Admission!DA500</f>
        <v>0</v>
      </c>
      <c r="Z204" s="14">
        <v>5</v>
      </c>
      <c r="AA204" s="14">
        <v>1</v>
      </c>
      <c r="AB204" s="14">
        <v>1</v>
      </c>
      <c r="AC204" s="14">
        <v>1</v>
      </c>
      <c r="AD204" s="14">
        <v>1</v>
      </c>
      <c r="AE204" s="14">
        <v>1</v>
      </c>
      <c r="AF204" s="14">
        <v>1</v>
      </c>
      <c r="AG204" s="14">
        <f>SUM(AA204:AF204)</f>
        <v>6</v>
      </c>
      <c r="AH204" s="14">
        <f>AG204-[1]Admission!DO500</f>
        <v>6</v>
      </c>
      <c r="AI204" s="14">
        <v>0</v>
      </c>
      <c r="AJ204" s="14">
        <v>0</v>
      </c>
      <c r="AK204" s="14">
        <v>0</v>
      </c>
      <c r="AL204" s="14">
        <v>0</v>
      </c>
      <c r="AM204" s="14">
        <v>0</v>
      </c>
      <c r="AN204" s="14">
        <v>0</v>
      </c>
      <c r="AO204" s="14">
        <v>0</v>
      </c>
      <c r="AP204" s="14">
        <v>0</v>
      </c>
      <c r="AQ204" s="14">
        <f>SUM(AI204:AP204)</f>
        <v>0</v>
      </c>
      <c r="AR204" s="14">
        <f>AQ204-[1]Admission!EH500</f>
        <v>0</v>
      </c>
      <c r="AS204" s="14">
        <v>0</v>
      </c>
      <c r="AT204" s="14">
        <v>0</v>
      </c>
      <c r="AU204" s="14">
        <f>SUM(AS204:AT204)</f>
        <v>0</v>
      </c>
      <c r="AV204" s="14">
        <f>AU204-[1]Admission!EL500</f>
        <v>0</v>
      </c>
      <c r="AW204" s="14">
        <v>5</v>
      </c>
      <c r="AX204" s="14">
        <v>5</v>
      </c>
      <c r="AY204" s="14">
        <v>5</v>
      </c>
      <c r="AZ204" s="14">
        <v>5</v>
      </c>
      <c r="BA204" s="14">
        <f>SUM(AW204:AZ204)</f>
        <v>20</v>
      </c>
      <c r="BB204" s="14">
        <f>BA204-[1]Admission!EQ500</f>
        <v>0</v>
      </c>
      <c r="BC204" s="14">
        <v>3</v>
      </c>
      <c r="BD204" s="14">
        <v>0</v>
      </c>
      <c r="BE204" s="14">
        <v>0</v>
      </c>
      <c r="BF204" s="14">
        <f>SUM(BC204:BE204)</f>
        <v>3</v>
      </c>
      <c r="BG204" s="60">
        <v>1</v>
      </c>
      <c r="BH204" s="60">
        <v>1</v>
      </c>
      <c r="BI204" s="60">
        <v>1</v>
      </c>
      <c r="BJ204" s="60">
        <v>0</v>
      </c>
      <c r="BK204" s="60">
        <v>1</v>
      </c>
      <c r="BL204" s="60">
        <v>0</v>
      </c>
      <c r="BM204" s="60">
        <v>1</v>
      </c>
      <c r="BN204" s="60">
        <v>1</v>
      </c>
      <c r="BO204" s="60">
        <v>1</v>
      </c>
      <c r="BP204" s="60">
        <v>0</v>
      </c>
      <c r="BQ204" s="60">
        <v>1</v>
      </c>
      <c r="BR204" s="60">
        <v>1</v>
      </c>
      <c r="BS204" s="60">
        <v>1</v>
      </c>
      <c r="BT204" s="60">
        <v>1</v>
      </c>
      <c r="BU204" s="60">
        <v>1</v>
      </c>
      <c r="BV204" s="60">
        <v>12</v>
      </c>
    </row>
    <row r="205" spans="1:74" s="14" customFormat="1">
      <c r="A205" s="14">
        <v>196</v>
      </c>
      <c r="B205" s="14">
        <v>4</v>
      </c>
      <c r="C205" s="14">
        <v>2.8944444444423425</v>
      </c>
      <c r="D205" s="14">
        <v>0</v>
      </c>
      <c r="E205" s="14">
        <v>2</v>
      </c>
      <c r="F205" s="14">
        <v>1</v>
      </c>
      <c r="G205" s="14">
        <v>0</v>
      </c>
      <c r="H205" s="14">
        <v>0</v>
      </c>
      <c r="I205" s="14">
        <v>0</v>
      </c>
      <c r="J205" s="14">
        <v>0</v>
      </c>
      <c r="K205" s="14">
        <v>1</v>
      </c>
      <c r="L205" s="73">
        <v>5.8000000000000003E-2</v>
      </c>
      <c r="M205" s="14">
        <v>2</v>
      </c>
      <c r="N205" s="14">
        <v>2</v>
      </c>
      <c r="O205" s="14">
        <v>2</v>
      </c>
      <c r="P205" s="14">
        <v>2</v>
      </c>
      <c r="Q205" s="14">
        <v>2</v>
      </c>
      <c r="R205" s="14">
        <v>2</v>
      </c>
      <c r="S205" s="14">
        <v>1</v>
      </c>
      <c r="T205" s="14">
        <v>1</v>
      </c>
      <c r="U205" s="14">
        <v>1</v>
      </c>
      <c r="V205" s="14">
        <v>1</v>
      </c>
      <c r="W205" s="14">
        <v>1</v>
      </c>
      <c r="X205" s="14">
        <v>90</v>
      </c>
      <c r="Y205" s="14">
        <f>X205-[1]Admission!DA503</f>
        <v>20</v>
      </c>
      <c r="Z205" s="14">
        <v>1</v>
      </c>
      <c r="AA205" s="14">
        <v>1</v>
      </c>
      <c r="AB205" s="14">
        <v>1</v>
      </c>
      <c r="AC205" s="14">
        <v>1</v>
      </c>
      <c r="AD205" s="14">
        <v>1</v>
      </c>
      <c r="AE205" s="14">
        <v>1</v>
      </c>
      <c r="AF205" s="14">
        <v>1</v>
      </c>
      <c r="AG205" s="14">
        <f>SUM(AA205:AF205)</f>
        <v>6</v>
      </c>
      <c r="AH205" s="14">
        <f>AG205-[1]Admission!DO503</f>
        <v>0</v>
      </c>
      <c r="AI205" s="14">
        <v>1</v>
      </c>
      <c r="AJ205" s="14">
        <v>1</v>
      </c>
      <c r="AK205" s="14">
        <v>1</v>
      </c>
      <c r="AL205" s="14">
        <v>1</v>
      </c>
      <c r="AM205" s="14">
        <v>1</v>
      </c>
      <c r="AN205" s="14">
        <v>1</v>
      </c>
      <c r="AO205" s="14">
        <v>1</v>
      </c>
      <c r="AP205" s="14">
        <v>1</v>
      </c>
      <c r="AQ205" s="14">
        <f>SUM(AI205:AP205)</f>
        <v>8</v>
      </c>
      <c r="AR205" s="14">
        <f>AQ205-[1]Admission!EH503</f>
        <v>0</v>
      </c>
      <c r="AS205" s="14">
        <v>0</v>
      </c>
      <c r="AT205" s="14">
        <v>0</v>
      </c>
      <c r="AU205" s="14">
        <f>SUM(AS205:AT205)</f>
        <v>0</v>
      </c>
      <c r="AV205" s="14">
        <f>AU205-[1]Admission!EL503</f>
        <v>0</v>
      </c>
      <c r="AW205" s="14">
        <v>5</v>
      </c>
      <c r="AX205" s="14">
        <v>5</v>
      </c>
      <c r="AY205" s="14">
        <v>5</v>
      </c>
      <c r="AZ205" s="14">
        <v>5</v>
      </c>
      <c r="BA205" s="14">
        <f>SUM(AW205:AZ205)</f>
        <v>20</v>
      </c>
      <c r="BB205" s="14">
        <f>BA205-[1]Admission!EQ503</f>
        <v>0</v>
      </c>
      <c r="BC205" s="14">
        <v>4</v>
      </c>
      <c r="BD205" s="14">
        <v>4</v>
      </c>
      <c r="BE205" s="14">
        <v>4</v>
      </c>
      <c r="BF205" s="14">
        <f>SUM(BC205:BE205)</f>
        <v>12</v>
      </c>
      <c r="BG205" s="60">
        <v>1</v>
      </c>
      <c r="BH205" s="60">
        <v>1</v>
      </c>
      <c r="BI205" s="60">
        <v>1</v>
      </c>
      <c r="BJ205" s="60">
        <v>1</v>
      </c>
      <c r="BK205" s="60">
        <v>1</v>
      </c>
      <c r="BL205" s="60">
        <v>1</v>
      </c>
      <c r="BM205" s="60">
        <v>1</v>
      </c>
      <c r="BN205" s="60">
        <v>1</v>
      </c>
      <c r="BO205" s="60">
        <v>1</v>
      </c>
      <c r="BP205" s="60">
        <v>1</v>
      </c>
      <c r="BQ205" s="60">
        <v>1</v>
      </c>
      <c r="BR205" s="60">
        <v>1</v>
      </c>
      <c r="BS205" s="60">
        <v>1</v>
      </c>
      <c r="BT205" s="60">
        <v>1</v>
      </c>
      <c r="BU205" s="60">
        <v>1</v>
      </c>
      <c r="BV205" s="60">
        <v>15</v>
      </c>
    </row>
    <row r="206" spans="1:74" s="14" customFormat="1">
      <c r="A206" s="14">
        <v>197</v>
      </c>
      <c r="B206" s="14">
        <v>5</v>
      </c>
      <c r="C206" s="14">
        <v>3.8965277777751908</v>
      </c>
      <c r="D206" s="14">
        <v>0</v>
      </c>
      <c r="E206" s="14">
        <v>7</v>
      </c>
      <c r="F206" s="14">
        <v>1</v>
      </c>
      <c r="G206" s="14">
        <v>0</v>
      </c>
      <c r="H206" s="14">
        <v>0</v>
      </c>
      <c r="I206" s="14">
        <v>0</v>
      </c>
      <c r="J206" s="14">
        <v>0</v>
      </c>
      <c r="K206" s="14">
        <v>4</v>
      </c>
      <c r="L206" s="73">
        <v>5.8000000000000003E-2</v>
      </c>
      <c r="M206" s="14">
        <v>2</v>
      </c>
      <c r="N206" s="14">
        <v>2</v>
      </c>
      <c r="O206" s="14">
        <v>2</v>
      </c>
      <c r="P206" s="14">
        <v>2</v>
      </c>
      <c r="Q206" s="14">
        <v>2</v>
      </c>
      <c r="R206" s="14">
        <v>2</v>
      </c>
      <c r="BG206" s="60"/>
      <c r="BH206" s="60"/>
      <c r="BI206" s="60"/>
      <c r="BJ206" s="60"/>
      <c r="BK206" s="60"/>
      <c r="BL206" s="60"/>
      <c r="BM206" s="60"/>
      <c r="BN206" s="60"/>
      <c r="BO206" s="60"/>
      <c r="BP206" s="60"/>
      <c r="BQ206" s="60"/>
      <c r="BR206" s="60"/>
      <c r="BS206" s="60"/>
      <c r="BT206" s="60"/>
      <c r="BU206" s="60"/>
      <c r="BV206" s="60"/>
    </row>
    <row r="207" spans="1:74" s="14" customFormat="1">
      <c r="A207" s="14">
        <v>198</v>
      </c>
      <c r="B207" s="1">
        <v>7</v>
      </c>
      <c r="C207" s="14">
        <v>4.5069444444452529</v>
      </c>
      <c r="D207" s="14">
        <v>0</v>
      </c>
      <c r="E207" s="1">
        <v>3</v>
      </c>
      <c r="F207" s="1">
        <v>1</v>
      </c>
      <c r="G207" s="1">
        <v>0</v>
      </c>
      <c r="H207" s="1">
        <v>0</v>
      </c>
      <c r="I207" s="1">
        <v>0</v>
      </c>
      <c r="J207" s="1"/>
      <c r="K207" s="1">
        <v>5</v>
      </c>
      <c r="L207" s="75">
        <v>0.11899999999999999</v>
      </c>
      <c r="M207" s="1">
        <v>2</v>
      </c>
      <c r="N207" s="1">
        <v>2</v>
      </c>
      <c r="O207" s="1">
        <v>2</v>
      </c>
      <c r="P207" s="1">
        <v>2</v>
      </c>
      <c r="Q207" s="1">
        <v>2</v>
      </c>
      <c r="R207" s="1">
        <v>2</v>
      </c>
      <c r="S207" s="1">
        <v>2</v>
      </c>
      <c r="T207" s="1">
        <v>1</v>
      </c>
      <c r="U207" s="1">
        <v>5</v>
      </c>
      <c r="V207" s="1">
        <v>1</v>
      </c>
      <c r="W207" s="1">
        <v>1</v>
      </c>
      <c r="X207" s="1">
        <v>99</v>
      </c>
      <c r="Y207" s="14">
        <f>X207-[1]Admission!DA549</f>
        <v>19</v>
      </c>
      <c r="Z207" s="1">
        <v>1</v>
      </c>
      <c r="AA207" s="1">
        <v>1</v>
      </c>
      <c r="AB207" s="1">
        <v>1</v>
      </c>
      <c r="AC207" s="1">
        <v>1</v>
      </c>
      <c r="AD207" s="1">
        <v>1</v>
      </c>
      <c r="AE207" s="1">
        <v>1</v>
      </c>
      <c r="AF207" s="1">
        <v>1</v>
      </c>
      <c r="AG207" s="14">
        <f>SUM(AA207:AF207)</f>
        <v>6</v>
      </c>
      <c r="AH207" s="14">
        <f>AG207-[1]Admission!DO549</f>
        <v>0</v>
      </c>
      <c r="AI207" s="1">
        <v>1</v>
      </c>
      <c r="AJ207" s="1">
        <v>1</v>
      </c>
      <c r="AK207" s="1">
        <v>1</v>
      </c>
      <c r="AL207" s="1">
        <v>1</v>
      </c>
      <c r="AM207" s="1">
        <v>1</v>
      </c>
      <c r="AN207" s="1">
        <v>1</v>
      </c>
      <c r="AO207" s="1">
        <v>1</v>
      </c>
      <c r="AP207" s="1">
        <v>1</v>
      </c>
      <c r="AQ207" s="1">
        <f>SUM(AI207:AP207)</f>
        <v>8</v>
      </c>
      <c r="AR207" s="14">
        <f>AQ207-[1]Admission!EH549</f>
        <v>0</v>
      </c>
      <c r="AS207" s="1">
        <v>1</v>
      </c>
      <c r="AT207" s="1">
        <v>0</v>
      </c>
      <c r="AU207" s="1">
        <v>1</v>
      </c>
      <c r="AV207" s="14">
        <f>AU207-[1]Admission!EL549</f>
        <v>0</v>
      </c>
      <c r="AW207" s="1">
        <v>1</v>
      </c>
      <c r="AX207" s="1">
        <v>1</v>
      </c>
      <c r="AY207" s="1">
        <v>1</v>
      </c>
      <c r="AZ207" s="1">
        <v>1</v>
      </c>
      <c r="BA207" s="1">
        <f>SUM(AW207:AZ207)</f>
        <v>4</v>
      </c>
      <c r="BB207" s="14">
        <f>BA207-[1]Admission!EQ549</f>
        <v>0</v>
      </c>
      <c r="BC207" s="1">
        <v>4</v>
      </c>
      <c r="BD207" s="1">
        <v>4</v>
      </c>
      <c r="BE207" s="1">
        <v>4</v>
      </c>
      <c r="BF207" s="14">
        <f>SUM(BC207:BE207)</f>
        <v>12</v>
      </c>
      <c r="BG207" s="60">
        <v>1</v>
      </c>
      <c r="BH207" s="60">
        <v>1</v>
      </c>
      <c r="BI207" s="60">
        <v>1</v>
      </c>
      <c r="BJ207" s="60">
        <v>1</v>
      </c>
      <c r="BK207" s="60">
        <v>1</v>
      </c>
      <c r="BL207" s="60">
        <v>1</v>
      </c>
      <c r="BM207" s="60">
        <v>1</v>
      </c>
      <c r="BN207" s="60">
        <v>1</v>
      </c>
      <c r="BO207" s="60">
        <v>1</v>
      </c>
      <c r="BP207" s="60">
        <v>1</v>
      </c>
      <c r="BQ207" s="60">
        <v>1</v>
      </c>
      <c r="BR207" s="60">
        <v>1</v>
      </c>
      <c r="BS207" s="60">
        <v>1</v>
      </c>
      <c r="BT207" s="60">
        <v>1</v>
      </c>
      <c r="BU207" s="60">
        <v>1</v>
      </c>
      <c r="BV207" s="60">
        <v>15</v>
      </c>
    </row>
    <row r="208" spans="1:74" s="14" customFormat="1">
      <c r="A208" s="14">
        <v>199</v>
      </c>
      <c r="B208" s="14">
        <v>2</v>
      </c>
      <c r="C208" s="14">
        <v>0.80555555555474712</v>
      </c>
      <c r="D208" s="14">
        <v>0</v>
      </c>
      <c r="E208" s="14">
        <v>6</v>
      </c>
      <c r="F208" s="14">
        <v>1</v>
      </c>
      <c r="G208" s="14">
        <v>0</v>
      </c>
      <c r="H208" s="14">
        <v>0</v>
      </c>
      <c r="I208" s="14">
        <v>0</v>
      </c>
      <c r="J208" s="14">
        <v>0</v>
      </c>
      <c r="K208" s="14">
        <v>1</v>
      </c>
      <c r="L208" s="14">
        <v>5.8</v>
      </c>
      <c r="M208" s="14">
        <v>2</v>
      </c>
      <c r="N208" s="14">
        <v>2</v>
      </c>
      <c r="O208" s="14">
        <v>2</v>
      </c>
      <c r="P208" s="14">
        <v>2</v>
      </c>
      <c r="Q208" s="14">
        <v>2</v>
      </c>
      <c r="R208" s="14">
        <v>2</v>
      </c>
      <c r="S208" s="14">
        <v>1</v>
      </c>
      <c r="T208" s="14">
        <v>1</v>
      </c>
      <c r="U208" s="14">
        <v>1</v>
      </c>
      <c r="V208" s="14">
        <v>1</v>
      </c>
      <c r="W208" s="14">
        <v>1</v>
      </c>
      <c r="X208" s="14">
        <v>50</v>
      </c>
      <c r="Y208" s="14">
        <f>X208-[1]Admission!DA382</f>
        <v>25</v>
      </c>
      <c r="Z208" s="14">
        <v>4</v>
      </c>
      <c r="AA208" s="14">
        <v>1</v>
      </c>
      <c r="AB208" s="14">
        <v>1</v>
      </c>
      <c r="AC208" s="14">
        <v>1</v>
      </c>
      <c r="AD208" s="14">
        <v>1</v>
      </c>
      <c r="AE208" s="14">
        <v>1</v>
      </c>
      <c r="AF208" s="14">
        <v>1</v>
      </c>
      <c r="AG208" s="14">
        <f>SUM(AA208:AF208)</f>
        <v>6</v>
      </c>
      <c r="AH208" s="14">
        <f>AG208-[1]Admission!DO382</f>
        <v>0</v>
      </c>
      <c r="AI208" s="14">
        <v>1</v>
      </c>
      <c r="AJ208" s="14">
        <v>1</v>
      </c>
      <c r="AK208" s="14">
        <v>1</v>
      </c>
      <c r="AL208" s="14">
        <v>1</v>
      </c>
      <c r="AM208" s="14">
        <v>1</v>
      </c>
      <c r="AN208" s="14">
        <v>1</v>
      </c>
      <c r="AO208" s="14">
        <v>1</v>
      </c>
      <c r="AP208" s="14">
        <v>1</v>
      </c>
      <c r="AQ208" s="14">
        <f>SUM(AI208:AP208)</f>
        <v>8</v>
      </c>
      <c r="AR208" s="14">
        <f>AQ208-[1]Admission!EH382</f>
        <v>0</v>
      </c>
      <c r="AS208" s="14">
        <v>0</v>
      </c>
      <c r="AT208" s="14">
        <v>0</v>
      </c>
      <c r="AU208" s="14">
        <f>SUM(AS208:AT208)</f>
        <v>0</v>
      </c>
      <c r="AV208" s="14">
        <f>AU208-[1]Admission!EL382</f>
        <v>0</v>
      </c>
      <c r="AW208" s="14">
        <v>5</v>
      </c>
      <c r="AX208" s="14">
        <v>5</v>
      </c>
      <c r="AY208" s="14">
        <v>5</v>
      </c>
      <c r="AZ208" s="14">
        <v>5</v>
      </c>
      <c r="BA208" s="14">
        <f>SUM(AW208:AZ208)</f>
        <v>20</v>
      </c>
      <c r="BB208" s="14">
        <f>BA208-[1]Admission!EQ382</f>
        <v>0</v>
      </c>
      <c r="BG208" s="60"/>
      <c r="BH208" s="60"/>
      <c r="BI208" s="60"/>
      <c r="BJ208" s="60"/>
      <c r="BK208" s="60"/>
      <c r="BL208" s="60"/>
      <c r="BM208" s="60"/>
      <c r="BN208" s="60"/>
      <c r="BO208" s="60"/>
      <c r="BP208" s="60"/>
      <c r="BQ208" s="60"/>
      <c r="BR208" s="60"/>
      <c r="BS208" s="60"/>
      <c r="BT208" s="60"/>
      <c r="BU208" s="60"/>
      <c r="BV208" s="60"/>
    </row>
    <row r="209" spans="1:74" s="14" customFormat="1">
      <c r="A209" s="14">
        <v>200</v>
      </c>
      <c r="B209" s="14">
        <v>8</v>
      </c>
      <c r="C209" s="14">
        <v>7.7152777777737356</v>
      </c>
      <c r="D209" s="14">
        <v>0</v>
      </c>
      <c r="E209" s="14">
        <v>1</v>
      </c>
      <c r="F209" s="14">
        <v>5</v>
      </c>
      <c r="G209" s="14">
        <v>0</v>
      </c>
      <c r="H209" s="14">
        <v>0</v>
      </c>
      <c r="I209" s="14">
        <v>0</v>
      </c>
      <c r="J209" s="14">
        <v>1</v>
      </c>
      <c r="K209" s="14">
        <v>6</v>
      </c>
      <c r="L209" s="71">
        <v>0.11900000000000001</v>
      </c>
      <c r="M209" s="14">
        <v>2</v>
      </c>
      <c r="N209" s="14">
        <v>2</v>
      </c>
      <c r="O209" s="14">
        <v>2</v>
      </c>
      <c r="P209" s="14">
        <v>2</v>
      </c>
      <c r="Q209" s="14">
        <v>2</v>
      </c>
      <c r="R209" s="14">
        <v>2</v>
      </c>
      <c r="S209" s="14">
        <v>5</v>
      </c>
      <c r="T209" s="14">
        <v>5</v>
      </c>
      <c r="U209" s="14">
        <v>5</v>
      </c>
      <c r="V209" s="14">
        <v>2</v>
      </c>
      <c r="W209" s="14">
        <v>2</v>
      </c>
      <c r="X209" s="14">
        <v>45</v>
      </c>
      <c r="Y209" s="14">
        <f>X209-[1]Admission!DA24</f>
        <v>-20</v>
      </c>
      <c r="Z209" s="14">
        <v>5</v>
      </c>
      <c r="AA209" s="14">
        <v>0</v>
      </c>
      <c r="AB209" s="14">
        <v>0</v>
      </c>
      <c r="AC209" s="14">
        <v>0</v>
      </c>
      <c r="AD209" s="14">
        <v>0</v>
      </c>
      <c r="AE209" s="14">
        <v>0</v>
      </c>
      <c r="AF209" s="14">
        <v>0</v>
      </c>
      <c r="AG209" s="14">
        <f>SUM(AA209:AF209)</f>
        <v>0</v>
      </c>
      <c r="AH209" s="14">
        <f>AG209-[1]Admission!DO24</f>
        <v>0</v>
      </c>
      <c r="AI209" s="14">
        <v>0</v>
      </c>
      <c r="AJ209" s="14">
        <v>0</v>
      </c>
      <c r="AK209" s="14">
        <v>0</v>
      </c>
      <c r="AL209" s="14">
        <v>0</v>
      </c>
      <c r="AM209" s="14">
        <v>0</v>
      </c>
      <c r="AN209" s="14">
        <v>0</v>
      </c>
      <c r="AO209" s="14">
        <v>0</v>
      </c>
      <c r="AP209" s="14">
        <v>0</v>
      </c>
      <c r="AQ209" s="14">
        <f>SUM(AI209:AP209)</f>
        <v>0</v>
      </c>
      <c r="AR209" s="14">
        <f>AQ209-[1]Admission!EH24</f>
        <v>0</v>
      </c>
      <c r="AS209" s="14">
        <v>2</v>
      </c>
      <c r="AT209" s="14">
        <v>0</v>
      </c>
      <c r="AU209" s="14">
        <f>SUM(AS209:AT209)</f>
        <v>2</v>
      </c>
      <c r="AV209" s="14">
        <f>AU209-[1]Admission!EL24</f>
        <v>2</v>
      </c>
      <c r="AW209" s="14">
        <v>5</v>
      </c>
      <c r="AX209" s="14">
        <v>5</v>
      </c>
      <c r="AY209" s="14">
        <v>5</v>
      </c>
      <c r="AZ209" s="14">
        <v>5</v>
      </c>
      <c r="BA209" s="14">
        <f>SUM(AW209:AZ209)</f>
        <v>20</v>
      </c>
      <c r="BB209" s="14">
        <f>BA209-[1]Admission!EQ24</f>
        <v>0</v>
      </c>
      <c r="BC209" s="14">
        <v>4</v>
      </c>
      <c r="BD209" s="14">
        <v>4</v>
      </c>
      <c r="BE209" s="14">
        <v>4</v>
      </c>
      <c r="BF209" s="14">
        <f>SUM(BC209:BE209)</f>
        <v>12</v>
      </c>
      <c r="BG209" s="60">
        <v>1</v>
      </c>
      <c r="BH209" s="60">
        <v>1</v>
      </c>
      <c r="BI209" s="60">
        <v>1</v>
      </c>
      <c r="BJ209" s="60">
        <v>1</v>
      </c>
      <c r="BK209" s="60">
        <v>1</v>
      </c>
      <c r="BL209" s="60">
        <v>1</v>
      </c>
      <c r="BM209" s="60">
        <v>1</v>
      </c>
      <c r="BN209" s="60">
        <v>1</v>
      </c>
      <c r="BO209" s="60">
        <v>1</v>
      </c>
      <c r="BP209" s="60">
        <v>1</v>
      </c>
      <c r="BQ209" s="60">
        <v>1</v>
      </c>
      <c r="BR209" s="60">
        <v>1</v>
      </c>
      <c r="BS209" s="60">
        <v>1</v>
      </c>
      <c r="BT209" s="60">
        <v>1</v>
      </c>
      <c r="BU209" s="60">
        <v>1</v>
      </c>
      <c r="BV209" s="60">
        <v>15</v>
      </c>
    </row>
    <row r="210" spans="1:74" s="14" customFormat="1">
      <c r="A210" s="14">
        <v>201</v>
      </c>
      <c r="B210" s="14">
        <v>7</v>
      </c>
      <c r="C210" s="14">
        <v>5.8701388888875954</v>
      </c>
      <c r="D210" s="14">
        <v>0</v>
      </c>
      <c r="E210" s="14">
        <v>3</v>
      </c>
      <c r="F210" s="14">
        <v>3</v>
      </c>
      <c r="G210" s="14">
        <v>0</v>
      </c>
      <c r="H210" s="14">
        <v>0</v>
      </c>
      <c r="I210" s="14">
        <v>0</v>
      </c>
      <c r="J210" s="14">
        <v>0</v>
      </c>
      <c r="K210" s="14">
        <v>4</v>
      </c>
      <c r="L210" s="73">
        <v>5.8000000000000003E-2</v>
      </c>
      <c r="M210" s="14">
        <v>2</v>
      </c>
      <c r="N210" s="14">
        <v>2</v>
      </c>
      <c r="O210" s="14">
        <v>2</v>
      </c>
      <c r="P210" s="14">
        <v>2</v>
      </c>
      <c r="Q210" s="14">
        <v>2</v>
      </c>
      <c r="R210" s="14">
        <v>2</v>
      </c>
      <c r="BG210" s="60"/>
      <c r="BH210" s="60"/>
      <c r="BI210" s="60"/>
      <c r="BJ210" s="60"/>
      <c r="BK210" s="60"/>
      <c r="BL210" s="60"/>
      <c r="BM210" s="60"/>
      <c r="BN210" s="60"/>
      <c r="BO210" s="60"/>
      <c r="BP210" s="60"/>
      <c r="BQ210" s="60"/>
      <c r="BR210" s="60"/>
      <c r="BS210" s="60"/>
      <c r="BT210" s="60"/>
      <c r="BU210" s="60"/>
      <c r="BV210" s="60"/>
    </row>
    <row r="211" spans="1:74" s="14" customFormat="1">
      <c r="A211" s="14">
        <v>202</v>
      </c>
      <c r="B211" s="14">
        <v>5</v>
      </c>
      <c r="C211" s="14">
        <v>3.4791666666642413</v>
      </c>
      <c r="D211" s="14">
        <v>0</v>
      </c>
      <c r="E211" s="14">
        <v>8</v>
      </c>
      <c r="F211" s="14">
        <v>1</v>
      </c>
      <c r="G211" s="14">
        <v>0</v>
      </c>
      <c r="H211" s="14">
        <v>0</v>
      </c>
      <c r="I211" s="14">
        <v>0</v>
      </c>
      <c r="J211" s="14">
        <v>0</v>
      </c>
      <c r="K211" s="14">
        <v>1</v>
      </c>
      <c r="L211" s="14">
        <v>5.8</v>
      </c>
      <c r="M211" s="14">
        <v>2</v>
      </c>
      <c r="N211" s="14">
        <v>2</v>
      </c>
      <c r="O211" s="14">
        <v>2</v>
      </c>
      <c r="P211" s="14">
        <v>2</v>
      </c>
      <c r="Q211" s="14">
        <v>2</v>
      </c>
      <c r="R211" s="14">
        <v>2</v>
      </c>
      <c r="S211" s="14">
        <v>5</v>
      </c>
      <c r="T211" s="14">
        <v>5</v>
      </c>
      <c r="U211" s="14">
        <v>5</v>
      </c>
      <c r="V211" s="14">
        <v>1</v>
      </c>
      <c r="W211" s="14">
        <v>1</v>
      </c>
      <c r="X211" s="14">
        <v>50</v>
      </c>
      <c r="Y211" s="14">
        <f>X211-[1]Admission!DA367</f>
        <v>0</v>
      </c>
      <c r="Z211" s="14">
        <v>4</v>
      </c>
      <c r="AA211" s="14">
        <v>0</v>
      </c>
      <c r="AB211" s="14">
        <v>0</v>
      </c>
      <c r="AC211" s="14">
        <v>0</v>
      </c>
      <c r="AD211" s="14">
        <v>0</v>
      </c>
      <c r="AE211" s="14">
        <v>0</v>
      </c>
      <c r="AF211" s="14">
        <v>1</v>
      </c>
      <c r="AG211" s="14">
        <f>SUM(AA211:AF211)</f>
        <v>1</v>
      </c>
      <c r="AH211" s="14">
        <f>AG211-[1]Admission!DO367</f>
        <v>-1</v>
      </c>
      <c r="AI211" s="14">
        <v>0</v>
      </c>
      <c r="AJ211" s="14">
        <v>0</v>
      </c>
      <c r="AK211" s="14">
        <v>0</v>
      </c>
      <c r="AL211" s="14">
        <v>0</v>
      </c>
      <c r="AM211" s="14">
        <v>0</v>
      </c>
      <c r="AN211" s="14">
        <v>0</v>
      </c>
      <c r="AO211" s="14">
        <v>0</v>
      </c>
      <c r="AP211" s="14">
        <v>0</v>
      </c>
      <c r="AQ211" s="14">
        <f>SUM(AI211:AP211)</f>
        <v>0</v>
      </c>
      <c r="AR211" s="14">
        <f>AQ211-[1]Admission!EH367</f>
        <v>-1</v>
      </c>
      <c r="AS211" s="14">
        <v>0</v>
      </c>
      <c r="AT211" s="14">
        <v>0</v>
      </c>
      <c r="AU211" s="14">
        <f>SUM(AS211:AT211)</f>
        <v>0</v>
      </c>
      <c r="AV211" s="14">
        <f>AU211-[1]Admission!EL367</f>
        <v>0</v>
      </c>
      <c r="AW211" s="14">
        <v>5</v>
      </c>
      <c r="AX211" s="14">
        <v>5</v>
      </c>
      <c r="AY211" s="14">
        <v>5</v>
      </c>
      <c r="AZ211" s="14">
        <v>5</v>
      </c>
      <c r="BA211" s="14">
        <f>SUM(AW211:AZ211)</f>
        <v>20</v>
      </c>
      <c r="BB211" s="14">
        <f>BA211-[1]Admission!EQ367</f>
        <v>0</v>
      </c>
      <c r="BC211" s="14">
        <v>4</v>
      </c>
      <c r="BD211" s="14">
        <v>4</v>
      </c>
      <c r="BE211" s="14">
        <v>4</v>
      </c>
      <c r="BF211" s="14">
        <f>SUM(BC211:BE211)</f>
        <v>12</v>
      </c>
      <c r="BG211" s="60">
        <v>1</v>
      </c>
      <c r="BH211" s="60">
        <v>1</v>
      </c>
      <c r="BI211" s="60">
        <v>0</v>
      </c>
      <c r="BJ211" s="60">
        <v>1</v>
      </c>
      <c r="BK211" s="60">
        <v>1</v>
      </c>
      <c r="BL211" s="60">
        <v>1</v>
      </c>
      <c r="BM211" s="60">
        <v>1</v>
      </c>
      <c r="BN211" s="60">
        <v>1</v>
      </c>
      <c r="BO211" s="60">
        <v>1</v>
      </c>
      <c r="BP211" s="60">
        <v>1</v>
      </c>
      <c r="BQ211" s="60">
        <v>1</v>
      </c>
      <c r="BR211" s="60">
        <v>1</v>
      </c>
      <c r="BS211" s="60">
        <v>1</v>
      </c>
      <c r="BT211" s="60">
        <v>1</v>
      </c>
      <c r="BU211" s="60">
        <v>1</v>
      </c>
      <c r="BV211" s="60">
        <v>14</v>
      </c>
    </row>
    <row r="212" spans="1:74" s="14" customFormat="1">
      <c r="A212" s="14">
        <v>203</v>
      </c>
      <c r="B212" s="14">
        <v>3</v>
      </c>
      <c r="C212" s="14">
        <v>1.882638888884685</v>
      </c>
      <c r="D212" s="14">
        <v>0</v>
      </c>
      <c r="E212" s="14">
        <v>7</v>
      </c>
      <c r="F212" s="14">
        <v>3</v>
      </c>
      <c r="G212" s="14">
        <v>2</v>
      </c>
      <c r="H212" s="14">
        <v>0</v>
      </c>
      <c r="I212" s="14">
        <v>0</v>
      </c>
      <c r="J212" s="14">
        <v>1</v>
      </c>
      <c r="K212" s="14">
        <v>2</v>
      </c>
      <c r="L212" s="14">
        <v>5.8</v>
      </c>
      <c r="M212" s="14">
        <v>2</v>
      </c>
      <c r="N212" s="14">
        <v>2</v>
      </c>
      <c r="O212" s="14">
        <v>2</v>
      </c>
      <c r="P212" s="14">
        <v>2</v>
      </c>
      <c r="Q212" s="14">
        <v>2</v>
      </c>
      <c r="R212" s="14">
        <v>2</v>
      </c>
      <c r="S212" s="14">
        <v>1</v>
      </c>
      <c r="T212" s="14">
        <v>1</v>
      </c>
      <c r="U212" s="14">
        <v>1</v>
      </c>
      <c r="V212" s="14">
        <v>1</v>
      </c>
      <c r="W212" s="14">
        <v>1</v>
      </c>
      <c r="X212" s="14">
        <v>70</v>
      </c>
      <c r="Y212" s="14">
        <f>X212-[1]Admission!DA86</f>
        <v>45</v>
      </c>
      <c r="Z212" s="14">
        <v>3</v>
      </c>
      <c r="AA212" s="14">
        <v>1</v>
      </c>
      <c r="AB212" s="14">
        <v>1</v>
      </c>
      <c r="AC212" s="14">
        <v>1</v>
      </c>
      <c r="AD212" s="14">
        <v>1</v>
      </c>
      <c r="AE212" s="14">
        <v>1</v>
      </c>
      <c r="AF212" s="14">
        <v>1</v>
      </c>
      <c r="AG212" s="14">
        <f>SUM(AA212:AF212)</f>
        <v>6</v>
      </c>
      <c r="AH212" s="14">
        <f>AG212-[1]Admission!DO86</f>
        <v>0</v>
      </c>
      <c r="AI212" s="14">
        <v>1</v>
      </c>
      <c r="AJ212" s="14">
        <v>1</v>
      </c>
      <c r="AK212" s="14">
        <v>1</v>
      </c>
      <c r="AL212" s="14">
        <v>1</v>
      </c>
      <c r="AM212" s="14">
        <v>1</v>
      </c>
      <c r="AN212" s="14">
        <v>1</v>
      </c>
      <c r="AO212" s="14">
        <v>1</v>
      </c>
      <c r="AP212" s="14">
        <v>1</v>
      </c>
      <c r="AQ212" s="14">
        <f>SUM(AI212:AP212)</f>
        <v>8</v>
      </c>
      <c r="AR212" s="14">
        <f>AQ212-[1]Admission!EH86</f>
        <v>0</v>
      </c>
      <c r="AS212" s="14">
        <v>0</v>
      </c>
      <c r="AT212" s="14">
        <v>0</v>
      </c>
      <c r="AU212" s="14">
        <f>SUM(AS212:AT212)</f>
        <v>0</v>
      </c>
      <c r="AV212" s="14">
        <f>AU212-[1]Admission!EL86</f>
        <v>-1</v>
      </c>
      <c r="AW212" s="14">
        <v>5</v>
      </c>
      <c r="AX212" s="14">
        <v>5</v>
      </c>
      <c r="AY212" s="14">
        <v>5</v>
      </c>
      <c r="AZ212" s="14">
        <v>5</v>
      </c>
      <c r="BA212" s="14">
        <f>SUM(AW212:AZ212)</f>
        <v>20</v>
      </c>
      <c r="BB212" s="14">
        <f>BA212-[1]Admission!EQ86</f>
        <v>0</v>
      </c>
      <c r="BC212" s="14">
        <v>3</v>
      </c>
      <c r="BD212" s="14">
        <v>3</v>
      </c>
      <c r="BE212" s="14">
        <v>3</v>
      </c>
      <c r="BF212" s="14">
        <f>SUM(BC212:BE212)</f>
        <v>9</v>
      </c>
      <c r="BG212" s="60">
        <v>1</v>
      </c>
      <c r="BH212" s="60">
        <v>1</v>
      </c>
      <c r="BI212" s="60">
        <v>1</v>
      </c>
      <c r="BJ212" s="60">
        <v>1</v>
      </c>
      <c r="BK212" s="60">
        <v>0</v>
      </c>
      <c r="BL212" s="60">
        <v>1</v>
      </c>
      <c r="BM212" s="60">
        <v>1</v>
      </c>
      <c r="BN212" s="60">
        <v>1</v>
      </c>
      <c r="BO212" s="60">
        <v>1</v>
      </c>
      <c r="BP212" s="60">
        <v>1</v>
      </c>
      <c r="BQ212" s="60">
        <v>1</v>
      </c>
      <c r="BR212" s="60">
        <v>1</v>
      </c>
      <c r="BS212" s="60">
        <v>1</v>
      </c>
      <c r="BT212" s="60">
        <v>1</v>
      </c>
      <c r="BU212" s="60">
        <v>0</v>
      </c>
      <c r="BV212" s="60">
        <v>13</v>
      </c>
    </row>
    <row r="213" spans="1:74" s="14" customFormat="1">
      <c r="A213" s="14">
        <v>204</v>
      </c>
      <c r="B213" s="14">
        <v>4</v>
      </c>
      <c r="C213" s="14">
        <v>2.7840277777795563</v>
      </c>
      <c r="D213" s="14">
        <v>0</v>
      </c>
      <c r="E213" s="14">
        <v>4</v>
      </c>
      <c r="F213" s="14">
        <v>1</v>
      </c>
      <c r="G213" s="14">
        <v>0</v>
      </c>
      <c r="H213" s="14">
        <v>0</v>
      </c>
      <c r="I213" s="14">
        <v>0</v>
      </c>
      <c r="J213" s="14">
        <v>0</v>
      </c>
      <c r="K213" s="14">
        <v>1</v>
      </c>
      <c r="L213" s="73">
        <v>5.8000000000000003E-2</v>
      </c>
      <c r="M213" s="14">
        <v>2</v>
      </c>
      <c r="N213" s="14">
        <v>2</v>
      </c>
      <c r="O213" s="14">
        <v>2</v>
      </c>
      <c r="P213" s="14">
        <v>2</v>
      </c>
      <c r="Q213" s="14">
        <v>2</v>
      </c>
      <c r="R213" s="14">
        <v>2</v>
      </c>
      <c r="S213" s="14">
        <v>1</v>
      </c>
      <c r="T213" s="14">
        <v>1</v>
      </c>
      <c r="U213" s="14">
        <v>1</v>
      </c>
      <c r="V213" s="14">
        <v>1</v>
      </c>
      <c r="W213" s="14">
        <v>1</v>
      </c>
      <c r="X213" s="14">
        <v>90</v>
      </c>
      <c r="Y213" s="14">
        <f>X213-[1]Admission!DA473</f>
        <v>15</v>
      </c>
      <c r="Z213" s="14">
        <v>3</v>
      </c>
      <c r="AA213" s="14">
        <v>1</v>
      </c>
      <c r="AB213" s="14">
        <v>1</v>
      </c>
      <c r="AC213" s="14">
        <v>1</v>
      </c>
      <c r="AD213" s="14">
        <v>1</v>
      </c>
      <c r="AE213" s="14">
        <v>1</v>
      </c>
      <c r="AF213" s="14">
        <v>1</v>
      </c>
      <c r="AG213" s="14">
        <f>SUM(AA213:AF213)</f>
        <v>6</v>
      </c>
      <c r="AH213" s="14">
        <f>AG213-[1]Admission!DO473</f>
        <v>0</v>
      </c>
      <c r="AI213" s="14">
        <v>1</v>
      </c>
      <c r="AJ213" s="14">
        <v>1</v>
      </c>
      <c r="AK213" s="14">
        <v>1</v>
      </c>
      <c r="AL213" s="14">
        <v>1</v>
      </c>
      <c r="AM213" s="14">
        <v>1</v>
      </c>
      <c r="AN213" s="14">
        <v>1</v>
      </c>
      <c r="AO213" s="14">
        <v>1</v>
      </c>
      <c r="AP213" s="14">
        <v>1</v>
      </c>
      <c r="AQ213" s="14">
        <f>SUM(AI213:AP213)</f>
        <v>8</v>
      </c>
      <c r="AR213" s="14">
        <f>AQ213-[1]Admission!EH473</f>
        <v>0</v>
      </c>
      <c r="AS213" s="14">
        <v>0</v>
      </c>
      <c r="AT213" s="14">
        <v>0</v>
      </c>
      <c r="AU213" s="14">
        <f>SUM(AS213:AT213)</f>
        <v>0</v>
      </c>
      <c r="AV213" s="14">
        <f>AU213-[1]Admission!EL473</f>
        <v>0</v>
      </c>
      <c r="AW213" s="14">
        <v>5</v>
      </c>
      <c r="AX213" s="14">
        <v>5</v>
      </c>
      <c r="AY213" s="14">
        <v>5</v>
      </c>
      <c r="AZ213" s="14">
        <v>5</v>
      </c>
      <c r="BA213" s="14">
        <f>SUM(AW213:AZ213)</f>
        <v>20</v>
      </c>
      <c r="BB213" s="14">
        <f>BA213-[1]Admission!EQ473</f>
        <v>0</v>
      </c>
      <c r="BC213" s="14">
        <v>3</v>
      </c>
      <c r="BD213" s="14">
        <v>3</v>
      </c>
      <c r="BE213" s="14">
        <v>3</v>
      </c>
      <c r="BF213" s="14">
        <f>SUM(BC213:BE213)</f>
        <v>9</v>
      </c>
      <c r="BG213" s="60">
        <v>0</v>
      </c>
      <c r="BH213" s="60">
        <v>0</v>
      </c>
      <c r="BI213" s="60">
        <v>0</v>
      </c>
      <c r="BJ213" s="60">
        <v>1</v>
      </c>
      <c r="BK213" s="60">
        <v>1</v>
      </c>
      <c r="BL213" s="60">
        <v>0</v>
      </c>
      <c r="BM213" s="60">
        <v>1</v>
      </c>
      <c r="BN213" s="60">
        <v>1</v>
      </c>
      <c r="BO213" s="60">
        <v>1</v>
      </c>
      <c r="BP213" s="60">
        <v>0</v>
      </c>
      <c r="BQ213" s="60">
        <v>1</v>
      </c>
      <c r="BR213" s="60">
        <v>1</v>
      </c>
      <c r="BS213" s="60">
        <v>1</v>
      </c>
      <c r="BT213" s="60">
        <v>1</v>
      </c>
      <c r="BU213" s="60">
        <v>1</v>
      </c>
      <c r="BV213" s="60">
        <v>10</v>
      </c>
    </row>
    <row r="214" spans="1:74" s="14" customFormat="1">
      <c r="A214" s="14">
        <v>205</v>
      </c>
      <c r="B214" s="14">
        <v>2</v>
      </c>
      <c r="C214" s="14">
        <v>0.63263888889196096</v>
      </c>
      <c r="D214" s="14">
        <v>0</v>
      </c>
      <c r="E214" s="14">
        <v>1</v>
      </c>
      <c r="F214" s="14">
        <v>6</v>
      </c>
      <c r="G214" s="14">
        <v>1</v>
      </c>
      <c r="H214" s="14">
        <v>0</v>
      </c>
      <c r="I214" s="14">
        <v>0</v>
      </c>
      <c r="J214" s="14">
        <v>0</v>
      </c>
      <c r="K214" s="14">
        <v>4</v>
      </c>
      <c r="L214" s="71">
        <v>5.7999999999999996E-2</v>
      </c>
      <c r="M214" s="14">
        <v>2</v>
      </c>
      <c r="N214" s="14">
        <v>2</v>
      </c>
      <c r="O214" s="14">
        <v>2</v>
      </c>
      <c r="P214" s="14">
        <v>2</v>
      </c>
      <c r="Q214" s="14">
        <v>2</v>
      </c>
      <c r="R214" s="14">
        <v>2</v>
      </c>
      <c r="BG214" s="60"/>
      <c r="BH214" s="60"/>
      <c r="BI214" s="60"/>
      <c r="BJ214" s="60"/>
      <c r="BK214" s="60"/>
      <c r="BL214" s="60"/>
      <c r="BM214" s="60"/>
      <c r="BN214" s="60"/>
      <c r="BO214" s="60"/>
      <c r="BP214" s="60"/>
      <c r="BQ214" s="60"/>
      <c r="BR214" s="60"/>
      <c r="BS214" s="60"/>
      <c r="BT214" s="60"/>
      <c r="BU214" s="60"/>
      <c r="BV214" s="60"/>
    </row>
    <row r="215" spans="1:74" s="14" customFormat="1">
      <c r="A215" s="14">
        <v>206</v>
      </c>
      <c r="B215" s="14">
        <v>5</v>
      </c>
      <c r="C215" s="14">
        <v>3.6736111111094942</v>
      </c>
      <c r="D215" s="14">
        <v>1</v>
      </c>
      <c r="E215" s="14">
        <v>12</v>
      </c>
      <c r="F215" s="14">
        <v>1</v>
      </c>
      <c r="G215" s="14">
        <v>0</v>
      </c>
      <c r="H215" s="14">
        <v>0</v>
      </c>
      <c r="I215" s="14">
        <v>0</v>
      </c>
      <c r="J215" s="14">
        <v>0</v>
      </c>
      <c r="K215" s="14">
        <v>4</v>
      </c>
      <c r="L215" s="71">
        <v>5.7999999999999996E-2</v>
      </c>
      <c r="M215" s="14">
        <v>2</v>
      </c>
      <c r="N215" s="14">
        <v>2</v>
      </c>
      <c r="O215" s="14">
        <v>2</v>
      </c>
      <c r="P215" s="14">
        <v>2</v>
      </c>
      <c r="Q215" s="14">
        <v>2</v>
      </c>
      <c r="R215" s="14">
        <v>2</v>
      </c>
      <c r="S215" s="14">
        <v>1</v>
      </c>
      <c r="T215" s="14">
        <v>1</v>
      </c>
      <c r="U215" s="14">
        <v>2</v>
      </c>
      <c r="V215" s="14">
        <v>1</v>
      </c>
      <c r="W215" s="14">
        <v>1</v>
      </c>
      <c r="X215" s="14">
        <v>85</v>
      </c>
      <c r="Y215" s="14">
        <f>X215-[1]Admission!DA176</f>
        <v>-5</v>
      </c>
      <c r="Z215" s="14">
        <v>2</v>
      </c>
      <c r="AA215" s="14">
        <v>0</v>
      </c>
      <c r="AB215" s="14">
        <v>0</v>
      </c>
      <c r="AC215" s="14">
        <v>0</v>
      </c>
      <c r="AD215" s="14">
        <v>0</v>
      </c>
      <c r="AE215" s="14">
        <v>0</v>
      </c>
      <c r="AF215" s="14">
        <v>0</v>
      </c>
      <c r="AG215" s="14">
        <f>SUM(AA215:AF215)</f>
        <v>0</v>
      </c>
      <c r="AH215" s="14">
        <f>AG215-[1]Admission!DO176</f>
        <v>0</v>
      </c>
      <c r="AI215" s="14">
        <v>0</v>
      </c>
      <c r="AJ215" s="14">
        <v>0</v>
      </c>
      <c r="AK215" s="14">
        <v>0</v>
      </c>
      <c r="AL215" s="14">
        <v>0</v>
      </c>
      <c r="AM215" s="14">
        <v>0</v>
      </c>
      <c r="AN215" s="14">
        <v>0</v>
      </c>
      <c r="AO215" s="14">
        <v>0</v>
      </c>
      <c r="AP215" s="14">
        <v>0</v>
      </c>
      <c r="AQ215" s="14">
        <f>SUM(AI215:AP215)</f>
        <v>0</v>
      </c>
      <c r="AR215" s="14">
        <f>AQ215-[1]Admission!EH176</f>
        <v>0</v>
      </c>
      <c r="AS215" s="14">
        <v>2</v>
      </c>
      <c r="AT215" s="14">
        <v>2</v>
      </c>
      <c r="AU215" s="14">
        <f>SUM(AS215:AT215)</f>
        <v>4</v>
      </c>
      <c r="AV215" s="14">
        <f>AU215-[1]Admission!EL176</f>
        <v>0</v>
      </c>
      <c r="AW215" s="14">
        <v>5</v>
      </c>
      <c r="AX215" s="14">
        <v>5</v>
      </c>
      <c r="AY215" s="14">
        <v>5</v>
      </c>
      <c r="AZ215" s="14">
        <v>5</v>
      </c>
      <c r="BA215" s="14">
        <f>SUM(AW215:AZ215)</f>
        <v>20</v>
      </c>
      <c r="BB215" s="14">
        <f>BA215-[1]Admission!EQ176</f>
        <v>0</v>
      </c>
      <c r="BC215" s="14">
        <v>4</v>
      </c>
      <c r="BD215" s="14">
        <v>4</v>
      </c>
      <c r="BE215" s="14">
        <v>4</v>
      </c>
      <c r="BF215" s="14">
        <f>SUM(BC215:BE215)</f>
        <v>12</v>
      </c>
      <c r="BG215" s="60">
        <v>1</v>
      </c>
      <c r="BH215" s="60">
        <v>1</v>
      </c>
      <c r="BI215" s="60">
        <v>1</v>
      </c>
      <c r="BJ215" s="60">
        <v>1</v>
      </c>
      <c r="BK215" s="60">
        <v>1</v>
      </c>
      <c r="BL215" s="60">
        <v>1</v>
      </c>
      <c r="BM215" s="60">
        <v>1</v>
      </c>
      <c r="BN215" s="60">
        <v>1</v>
      </c>
      <c r="BO215" s="60">
        <v>1</v>
      </c>
      <c r="BP215" s="60">
        <v>1</v>
      </c>
      <c r="BQ215" s="60">
        <v>1</v>
      </c>
      <c r="BR215" s="60">
        <v>1</v>
      </c>
      <c r="BS215" s="60">
        <v>0</v>
      </c>
      <c r="BT215" s="60">
        <v>0</v>
      </c>
      <c r="BU215" s="60">
        <v>0</v>
      </c>
      <c r="BV215" s="60">
        <v>12</v>
      </c>
    </row>
    <row r="216" spans="1:74" s="14" customFormat="1">
      <c r="A216" s="14">
        <v>207</v>
      </c>
      <c r="B216" s="14">
        <v>4</v>
      </c>
      <c r="C216" s="14">
        <v>1.9118055555591127</v>
      </c>
      <c r="D216" s="14">
        <v>0</v>
      </c>
      <c r="E216" s="14">
        <v>5</v>
      </c>
      <c r="F216" s="14">
        <v>1</v>
      </c>
      <c r="G216" s="14">
        <v>0</v>
      </c>
      <c r="H216" s="14">
        <v>0</v>
      </c>
      <c r="I216" s="14">
        <v>0</v>
      </c>
      <c r="J216" s="14">
        <v>0</v>
      </c>
      <c r="K216" s="14">
        <v>1</v>
      </c>
      <c r="L216" s="73">
        <v>5.8000000000000003E-2</v>
      </c>
      <c r="M216" s="14">
        <v>1</v>
      </c>
      <c r="N216" s="14">
        <v>1</v>
      </c>
      <c r="O216" s="14">
        <v>1</v>
      </c>
      <c r="P216" s="14">
        <v>0</v>
      </c>
      <c r="Q216" s="14">
        <v>1</v>
      </c>
      <c r="R216" s="14">
        <v>2</v>
      </c>
      <c r="S216" s="14">
        <v>1</v>
      </c>
      <c r="T216" s="14">
        <v>3</v>
      </c>
      <c r="U216" s="14">
        <v>3</v>
      </c>
      <c r="V216" s="14">
        <v>1</v>
      </c>
      <c r="W216" s="14">
        <v>1</v>
      </c>
      <c r="X216" s="14">
        <v>60</v>
      </c>
      <c r="Y216" s="14">
        <f>X216-[1]Admission!DA207</f>
        <v>-20</v>
      </c>
      <c r="Z216" s="14">
        <v>4</v>
      </c>
      <c r="AA216" s="14">
        <v>0</v>
      </c>
      <c r="AB216" s="14">
        <v>0</v>
      </c>
      <c r="AC216" s="14">
        <v>1</v>
      </c>
      <c r="AD216" s="14">
        <v>1</v>
      </c>
      <c r="AE216" s="14">
        <v>1</v>
      </c>
      <c r="AF216" s="14">
        <v>1</v>
      </c>
      <c r="AG216" s="14">
        <f>SUM(AA216:AF216)</f>
        <v>4</v>
      </c>
      <c r="AH216" s="14">
        <f>AG216-[1]Admission!DO207</f>
        <v>-2</v>
      </c>
      <c r="AI216" s="14">
        <v>1</v>
      </c>
      <c r="AJ216" s="14">
        <v>0</v>
      </c>
      <c r="AK216" s="14">
        <v>0</v>
      </c>
      <c r="AL216" s="14">
        <v>0</v>
      </c>
      <c r="AM216" s="14">
        <v>0</v>
      </c>
      <c r="AN216" s="14">
        <v>0</v>
      </c>
      <c r="AO216" s="14">
        <v>0</v>
      </c>
      <c r="AP216" s="14">
        <v>0</v>
      </c>
      <c r="AQ216" s="14">
        <f>SUM(AI216:AP216)</f>
        <v>1</v>
      </c>
      <c r="AR216" s="14">
        <f>AQ216-[1]Admission!EH207</f>
        <v>0</v>
      </c>
      <c r="AS216" s="14">
        <v>1</v>
      </c>
      <c r="AT216" s="14">
        <v>2</v>
      </c>
      <c r="AU216" s="14">
        <f>SUM(AS216:AT216)</f>
        <v>3</v>
      </c>
      <c r="AV216" s="14">
        <f>AU216-[1]Admission!EL207</f>
        <v>1</v>
      </c>
      <c r="AW216" s="14">
        <v>5</v>
      </c>
      <c r="AX216" s="14">
        <v>5</v>
      </c>
      <c r="AY216" s="14">
        <v>5</v>
      </c>
      <c r="AZ216" s="14">
        <v>5</v>
      </c>
      <c r="BA216" s="14">
        <f>SUM(AW216:AZ216)</f>
        <v>20</v>
      </c>
      <c r="BB216" s="14">
        <f>BA216-[1]Admission!EQ207</f>
        <v>0</v>
      </c>
      <c r="BC216" s="14">
        <v>4</v>
      </c>
      <c r="BD216" s="14">
        <v>4</v>
      </c>
      <c r="BE216" s="14">
        <v>4</v>
      </c>
      <c r="BF216" s="14">
        <f>SUM(BC216:BE216)</f>
        <v>12</v>
      </c>
      <c r="BG216" s="60">
        <v>1</v>
      </c>
      <c r="BH216" s="60">
        <v>1</v>
      </c>
      <c r="BI216" s="60">
        <v>1</v>
      </c>
      <c r="BJ216" s="60">
        <v>1</v>
      </c>
      <c r="BK216" s="60">
        <v>1</v>
      </c>
      <c r="BL216" s="60">
        <v>1</v>
      </c>
      <c r="BM216" s="60">
        <v>1</v>
      </c>
      <c r="BN216" s="60">
        <v>1</v>
      </c>
      <c r="BO216" s="60">
        <v>1</v>
      </c>
      <c r="BP216" s="60">
        <v>1</v>
      </c>
      <c r="BQ216" s="60">
        <v>1</v>
      </c>
      <c r="BR216" s="60">
        <v>1</v>
      </c>
      <c r="BS216" s="60">
        <v>1</v>
      </c>
      <c r="BT216" s="60">
        <v>1</v>
      </c>
      <c r="BU216" s="60">
        <v>1</v>
      </c>
      <c r="BV216" s="60">
        <v>15</v>
      </c>
    </row>
    <row r="217" spans="1:74" s="14" customFormat="1">
      <c r="A217" s="14">
        <v>208</v>
      </c>
      <c r="B217" s="14">
        <v>6</v>
      </c>
      <c r="C217" s="14">
        <v>5.0826388888890506</v>
      </c>
      <c r="D217" s="14">
        <v>0</v>
      </c>
      <c r="E217" s="14">
        <v>1</v>
      </c>
      <c r="F217" s="14">
        <v>6</v>
      </c>
      <c r="G217" s="14">
        <v>1</v>
      </c>
      <c r="H217" s="14">
        <v>0</v>
      </c>
      <c r="I217" s="14">
        <v>0</v>
      </c>
      <c r="J217" s="14">
        <v>0</v>
      </c>
      <c r="K217" s="14">
        <v>4</v>
      </c>
      <c r="L217" s="73">
        <v>5.8000000000000003E-2</v>
      </c>
      <c r="M217" s="14">
        <v>2</v>
      </c>
      <c r="N217" s="14">
        <v>2</v>
      </c>
      <c r="O217" s="14">
        <v>2</v>
      </c>
      <c r="P217" s="14">
        <v>2</v>
      </c>
      <c r="Q217" s="14">
        <v>1</v>
      </c>
      <c r="R217" s="14">
        <v>2</v>
      </c>
      <c r="BG217" s="60"/>
      <c r="BH217" s="60"/>
      <c r="BI217" s="60"/>
      <c r="BJ217" s="60"/>
      <c r="BK217" s="60"/>
      <c r="BL217" s="60"/>
      <c r="BM217" s="60"/>
      <c r="BN217" s="60"/>
      <c r="BO217" s="60"/>
      <c r="BP217" s="60"/>
      <c r="BQ217" s="60"/>
      <c r="BR217" s="60"/>
      <c r="BS217" s="60"/>
      <c r="BT217" s="60"/>
      <c r="BU217" s="60"/>
      <c r="BV217" s="60"/>
    </row>
    <row r="218" spans="1:74" s="14" customFormat="1">
      <c r="A218" s="14">
        <v>209</v>
      </c>
      <c r="B218" s="14">
        <v>4</v>
      </c>
      <c r="C218" s="14">
        <v>2.7104166666686069</v>
      </c>
      <c r="D218" s="14">
        <v>0</v>
      </c>
      <c r="E218" s="14">
        <v>3</v>
      </c>
      <c r="F218" s="14">
        <v>3</v>
      </c>
      <c r="G218" s="14">
        <v>0</v>
      </c>
      <c r="H218" s="14">
        <v>0</v>
      </c>
      <c r="I218" s="14">
        <v>0</v>
      </c>
      <c r="J218" s="14">
        <v>0</v>
      </c>
      <c r="K218" s="14">
        <v>2</v>
      </c>
      <c r="L218" s="71">
        <v>5.7999999999999996E-2</v>
      </c>
      <c r="M218" s="14">
        <v>2</v>
      </c>
      <c r="N218" s="14">
        <v>2</v>
      </c>
      <c r="O218" s="14">
        <v>2</v>
      </c>
      <c r="P218" s="14">
        <v>2</v>
      </c>
      <c r="Q218" s="14">
        <v>2</v>
      </c>
      <c r="R218" s="14">
        <v>2</v>
      </c>
      <c r="S218" s="14">
        <v>2</v>
      </c>
      <c r="T218" s="14">
        <v>1</v>
      </c>
      <c r="U218" s="14">
        <v>2</v>
      </c>
      <c r="V218" s="14">
        <v>1</v>
      </c>
      <c r="W218" s="14">
        <v>1</v>
      </c>
      <c r="X218" s="14">
        <v>70</v>
      </c>
      <c r="Y218" s="14">
        <f>X218-[1]Admission!DA161</f>
        <v>0</v>
      </c>
      <c r="Z218" s="14">
        <v>4</v>
      </c>
      <c r="AA218" s="14">
        <v>0</v>
      </c>
      <c r="AB218" s="14">
        <v>0</v>
      </c>
      <c r="AC218" s="14">
        <v>0</v>
      </c>
      <c r="AD218" s="14">
        <v>0</v>
      </c>
      <c r="AE218" s="14">
        <v>0</v>
      </c>
      <c r="AF218" s="14">
        <v>1</v>
      </c>
      <c r="AG218" s="14">
        <f>SUM(AA218:AF218)</f>
        <v>1</v>
      </c>
      <c r="AH218" s="14">
        <f>AG218-[1]Admission!DO161</f>
        <v>0</v>
      </c>
      <c r="AI218" s="14">
        <v>1</v>
      </c>
      <c r="AJ218" s="14">
        <v>0</v>
      </c>
      <c r="AK218" s="14">
        <v>0</v>
      </c>
      <c r="AL218" s="14">
        <v>0</v>
      </c>
      <c r="AM218" s="14">
        <v>0</v>
      </c>
      <c r="AN218" s="14">
        <v>0</v>
      </c>
      <c r="AO218" s="14">
        <v>0</v>
      </c>
      <c r="AP218" s="14">
        <v>0</v>
      </c>
      <c r="AQ218" s="14">
        <f>SUM(AI218:AP218)</f>
        <v>1</v>
      </c>
      <c r="AR218" s="14">
        <f>AQ218-[1]Admission!EH161</f>
        <v>0</v>
      </c>
      <c r="AS218" s="14">
        <v>0</v>
      </c>
      <c r="AT218" s="14">
        <v>0</v>
      </c>
      <c r="AU218" s="14">
        <f>SUM(AS218:AT218)</f>
        <v>0</v>
      </c>
      <c r="AV218" s="14">
        <f>AU218-[1]Admission!EL161</f>
        <v>0</v>
      </c>
      <c r="AW218" s="14">
        <v>5</v>
      </c>
      <c r="AX218" s="14">
        <v>5</v>
      </c>
      <c r="AY218" s="14">
        <v>5</v>
      </c>
      <c r="AZ218" s="14">
        <v>5</v>
      </c>
      <c r="BA218" s="14">
        <f>SUM(AW218:AZ218)</f>
        <v>20</v>
      </c>
      <c r="BB218" s="14">
        <f>BA218-[1]Admission!EQ161</f>
        <v>0</v>
      </c>
      <c r="BC218" s="14">
        <v>4</v>
      </c>
      <c r="BD218" s="14">
        <v>4</v>
      </c>
      <c r="BE218" s="14">
        <v>4</v>
      </c>
      <c r="BF218" s="14">
        <f>SUM(BC218:BE218)</f>
        <v>12</v>
      </c>
      <c r="BG218" s="60">
        <v>1</v>
      </c>
      <c r="BH218" s="60">
        <v>1</v>
      </c>
      <c r="BI218" s="60">
        <v>1</v>
      </c>
      <c r="BJ218" s="60">
        <v>1</v>
      </c>
      <c r="BK218" s="60">
        <v>1</v>
      </c>
      <c r="BL218" s="60">
        <v>1</v>
      </c>
      <c r="BM218" s="60">
        <v>1</v>
      </c>
      <c r="BN218" s="60">
        <v>1</v>
      </c>
      <c r="BO218" s="60">
        <v>1</v>
      </c>
      <c r="BP218" s="60">
        <v>1</v>
      </c>
      <c r="BQ218" s="60">
        <v>1</v>
      </c>
      <c r="BR218" s="60">
        <v>1</v>
      </c>
      <c r="BS218" s="60">
        <v>1</v>
      </c>
      <c r="BT218" s="60">
        <v>1</v>
      </c>
      <c r="BU218" s="60">
        <v>1</v>
      </c>
      <c r="BV218" s="60">
        <v>15</v>
      </c>
    </row>
    <row r="219" spans="1:74" s="14" customFormat="1">
      <c r="A219" s="14">
        <v>210</v>
      </c>
      <c r="B219" s="14">
        <v>5</v>
      </c>
      <c r="C219" s="14">
        <v>3.9347222222204437</v>
      </c>
      <c r="D219" s="14">
        <v>0</v>
      </c>
      <c r="E219" s="14">
        <v>3</v>
      </c>
      <c r="F219" s="14">
        <v>1</v>
      </c>
      <c r="G219" s="14">
        <v>0</v>
      </c>
      <c r="H219" s="14">
        <v>0</v>
      </c>
      <c r="I219" s="14">
        <v>0</v>
      </c>
      <c r="J219" s="14">
        <v>0</v>
      </c>
      <c r="K219" s="14">
        <v>4</v>
      </c>
      <c r="L219" s="73">
        <v>5.8000000000000003E-2</v>
      </c>
      <c r="M219" s="14">
        <v>2</v>
      </c>
      <c r="N219" s="14">
        <v>2</v>
      </c>
      <c r="O219" s="14">
        <v>2</v>
      </c>
      <c r="P219" s="14">
        <v>2</v>
      </c>
      <c r="Q219" s="14">
        <v>2</v>
      </c>
      <c r="R219" s="14">
        <v>2</v>
      </c>
      <c r="S219" s="14">
        <v>5</v>
      </c>
      <c r="T219" s="14">
        <v>5</v>
      </c>
      <c r="U219" s="14">
        <v>5</v>
      </c>
      <c r="V219" s="14">
        <v>1</v>
      </c>
      <c r="W219" s="14">
        <v>1</v>
      </c>
      <c r="X219" s="14">
        <v>90</v>
      </c>
      <c r="Y219" s="14">
        <f>X219-[1]Admission!DA294</f>
        <v>20</v>
      </c>
      <c r="Z219" s="14">
        <v>3</v>
      </c>
      <c r="AA219" s="14">
        <v>0</v>
      </c>
      <c r="AB219" s="14">
        <v>0</v>
      </c>
      <c r="AC219" s="14">
        <v>0</v>
      </c>
      <c r="AD219" s="14">
        <v>0</v>
      </c>
      <c r="AE219" s="14">
        <v>0</v>
      </c>
      <c r="AF219" s="14">
        <v>1</v>
      </c>
      <c r="AG219" s="14">
        <f>SUM(AA219:AF219)</f>
        <v>1</v>
      </c>
      <c r="AH219" s="14">
        <f>AG219-[1]Admission!DO294</f>
        <v>0</v>
      </c>
      <c r="AI219" s="14">
        <v>1</v>
      </c>
      <c r="AJ219" s="14">
        <v>0</v>
      </c>
      <c r="AK219" s="14">
        <v>0</v>
      </c>
      <c r="AL219" s="14">
        <v>0</v>
      </c>
      <c r="AM219" s="14">
        <v>0</v>
      </c>
      <c r="AN219" s="14">
        <v>0</v>
      </c>
      <c r="AO219" s="14">
        <v>0</v>
      </c>
      <c r="AP219" s="14">
        <v>0</v>
      </c>
      <c r="AQ219" s="14">
        <f>SUM(AI219:AP219)</f>
        <v>1</v>
      </c>
      <c r="AR219" s="14">
        <f>AQ219-[1]Admission!EH294</f>
        <v>0</v>
      </c>
      <c r="AS219" s="14">
        <v>0</v>
      </c>
      <c r="AT219" s="14">
        <v>0</v>
      </c>
      <c r="AU219" s="14">
        <f>SUM(AS219:AT219)</f>
        <v>0</v>
      </c>
      <c r="AV219" s="14">
        <f>AU219-[1]Admission!EL294</f>
        <v>0</v>
      </c>
      <c r="AW219" s="14">
        <v>5</v>
      </c>
      <c r="AX219" s="14">
        <v>5</v>
      </c>
      <c r="AY219" s="14">
        <v>5</v>
      </c>
      <c r="AZ219" s="14">
        <v>5</v>
      </c>
      <c r="BA219" s="14">
        <f>SUM(AW219:AZ219)</f>
        <v>20</v>
      </c>
      <c r="BB219" s="14">
        <f>BA219-[1]Admission!EQ294</f>
        <v>0</v>
      </c>
      <c r="BC219" s="14">
        <v>4</v>
      </c>
      <c r="BD219" s="14">
        <v>4</v>
      </c>
      <c r="BE219" s="14">
        <v>4</v>
      </c>
      <c r="BF219" s="14">
        <f>SUM(BC219:BE219)</f>
        <v>12</v>
      </c>
      <c r="BG219" s="60">
        <v>1</v>
      </c>
      <c r="BH219" s="60">
        <v>1</v>
      </c>
      <c r="BI219" s="60">
        <v>1</v>
      </c>
      <c r="BJ219" s="60">
        <v>1</v>
      </c>
      <c r="BK219" s="60">
        <v>1</v>
      </c>
      <c r="BL219" s="60">
        <v>1</v>
      </c>
      <c r="BM219" s="60">
        <v>1</v>
      </c>
      <c r="BN219" s="60">
        <v>1</v>
      </c>
      <c r="BO219" s="60">
        <v>1</v>
      </c>
      <c r="BP219" s="60">
        <v>1</v>
      </c>
      <c r="BQ219" s="60">
        <v>1</v>
      </c>
      <c r="BR219" s="60">
        <v>1</v>
      </c>
      <c r="BS219" s="60">
        <v>1</v>
      </c>
      <c r="BT219" s="60">
        <v>1</v>
      </c>
      <c r="BU219" s="60">
        <v>1</v>
      </c>
      <c r="BV219" s="60">
        <v>15</v>
      </c>
    </row>
    <row r="220" spans="1:74" s="14" customFormat="1">
      <c r="A220" s="14">
        <v>211</v>
      </c>
      <c r="B220" s="14">
        <v>6</v>
      </c>
      <c r="C220" s="14">
        <v>4.7520833333328483</v>
      </c>
      <c r="D220" s="14">
        <v>1</v>
      </c>
      <c r="E220" s="14">
        <v>4</v>
      </c>
      <c r="F220" s="14">
        <v>1</v>
      </c>
      <c r="G220" s="14">
        <v>0</v>
      </c>
      <c r="H220" s="14">
        <v>0</v>
      </c>
      <c r="I220" s="14">
        <v>0</v>
      </c>
      <c r="J220" s="14">
        <v>0</v>
      </c>
      <c r="K220" s="14">
        <v>4</v>
      </c>
      <c r="L220" s="73">
        <v>5.8000000000000003E-2</v>
      </c>
      <c r="M220" s="14">
        <v>2</v>
      </c>
      <c r="N220" s="14">
        <v>2</v>
      </c>
      <c r="O220" s="14">
        <v>2</v>
      </c>
      <c r="P220" s="14">
        <v>2</v>
      </c>
      <c r="Q220" s="14">
        <v>2</v>
      </c>
      <c r="R220" s="14">
        <v>2</v>
      </c>
      <c r="S220" s="14">
        <v>1</v>
      </c>
      <c r="T220" s="14">
        <v>1</v>
      </c>
      <c r="U220" s="14">
        <v>1</v>
      </c>
      <c r="V220" s="14">
        <v>1</v>
      </c>
      <c r="W220" s="14">
        <v>1</v>
      </c>
      <c r="X220" s="14">
        <v>90</v>
      </c>
      <c r="Y220" s="14">
        <f>X220-[1]Admission!DA501</f>
        <v>50</v>
      </c>
      <c r="Z220" s="14">
        <v>2</v>
      </c>
      <c r="AA220" s="14">
        <v>1</v>
      </c>
      <c r="AB220" s="14">
        <v>1</v>
      </c>
      <c r="AC220" s="14">
        <v>1</v>
      </c>
      <c r="AD220" s="14">
        <v>1</v>
      </c>
      <c r="AE220" s="14">
        <v>1</v>
      </c>
      <c r="AF220" s="14">
        <v>1</v>
      </c>
      <c r="AG220" s="14">
        <f>SUM(AA220:AF220)</f>
        <v>6</v>
      </c>
      <c r="AH220" s="14">
        <f>AG220-[1]Admission!DO501</f>
        <v>0</v>
      </c>
      <c r="AI220" s="14">
        <v>1</v>
      </c>
      <c r="AJ220" s="14">
        <v>1</v>
      </c>
      <c r="AK220" s="14">
        <v>1</v>
      </c>
      <c r="AL220" s="14">
        <v>1</v>
      </c>
      <c r="AM220" s="14">
        <v>1</v>
      </c>
      <c r="AN220" s="14">
        <v>1</v>
      </c>
      <c r="AO220" s="14">
        <v>1</v>
      </c>
      <c r="AP220" s="14">
        <v>1</v>
      </c>
      <c r="AQ220" s="14">
        <f>SUM(AI220:AP220)</f>
        <v>8</v>
      </c>
      <c r="AR220" s="14">
        <f>AQ220-[1]Admission!EH501</f>
        <v>0</v>
      </c>
      <c r="AS220" s="14">
        <v>0</v>
      </c>
      <c r="AT220" s="14">
        <v>0</v>
      </c>
      <c r="AU220" s="14">
        <f>SUM(AS220:AT220)</f>
        <v>0</v>
      </c>
      <c r="AV220" s="14">
        <f>AU220-[1]Admission!EL501</f>
        <v>0</v>
      </c>
      <c r="AW220" s="14">
        <v>5</v>
      </c>
      <c r="AX220" s="14">
        <v>5</v>
      </c>
      <c r="AY220" s="14">
        <v>5</v>
      </c>
      <c r="AZ220" s="14">
        <v>5</v>
      </c>
      <c r="BA220" s="14">
        <f>SUM(AW220:AZ220)</f>
        <v>20</v>
      </c>
      <c r="BB220" s="14">
        <f>BA220-[1]Admission!EQ501</f>
        <v>0</v>
      </c>
      <c r="BC220" s="14">
        <v>4</v>
      </c>
      <c r="BD220" s="14">
        <v>4</v>
      </c>
      <c r="BE220" s="14">
        <v>4</v>
      </c>
      <c r="BF220" s="14">
        <f>SUM(BC220:BE220)</f>
        <v>12</v>
      </c>
      <c r="BG220" s="60">
        <v>1</v>
      </c>
      <c r="BH220" s="60">
        <v>1</v>
      </c>
      <c r="BI220" s="60">
        <v>1</v>
      </c>
      <c r="BJ220" s="60">
        <v>1</v>
      </c>
      <c r="BK220" s="60">
        <v>1</v>
      </c>
      <c r="BL220" s="60">
        <v>1</v>
      </c>
      <c r="BM220" s="60">
        <v>1</v>
      </c>
      <c r="BN220" s="60">
        <v>1</v>
      </c>
      <c r="BO220" s="60">
        <v>1</v>
      </c>
      <c r="BP220" s="60">
        <v>1</v>
      </c>
      <c r="BQ220" s="60">
        <v>1</v>
      </c>
      <c r="BR220" s="60">
        <v>1</v>
      </c>
      <c r="BS220" s="60">
        <v>1</v>
      </c>
      <c r="BT220" s="60">
        <v>1</v>
      </c>
      <c r="BU220" s="60">
        <v>1</v>
      </c>
      <c r="BV220" s="60">
        <v>15</v>
      </c>
    </row>
    <row r="221" spans="1:74" s="14" customFormat="1">
      <c r="A221" s="14">
        <v>212</v>
      </c>
      <c r="B221" s="14">
        <v>4</v>
      </c>
      <c r="C221" s="14">
        <v>2.7520833333401242</v>
      </c>
      <c r="D221" s="14">
        <v>0</v>
      </c>
      <c r="E221" s="14">
        <v>7</v>
      </c>
      <c r="F221" s="14">
        <v>1</v>
      </c>
      <c r="G221" s="14">
        <v>0</v>
      </c>
      <c r="H221" s="14">
        <v>0</v>
      </c>
      <c r="I221" s="14">
        <v>0</v>
      </c>
      <c r="J221" s="14">
        <v>0</v>
      </c>
      <c r="K221" s="14">
        <v>2</v>
      </c>
      <c r="L221" s="71">
        <v>5.8000000000000003E-2</v>
      </c>
      <c r="M221" s="14">
        <v>2</v>
      </c>
      <c r="N221" s="14">
        <v>2</v>
      </c>
      <c r="O221" s="14">
        <v>2</v>
      </c>
      <c r="P221" s="14">
        <v>2</v>
      </c>
      <c r="Q221" s="14">
        <v>2</v>
      </c>
      <c r="R221" s="14">
        <v>2</v>
      </c>
      <c r="S221" s="14">
        <v>2</v>
      </c>
      <c r="T221" s="14">
        <v>1</v>
      </c>
      <c r="U221" s="14">
        <v>1</v>
      </c>
      <c r="V221" s="14">
        <v>1</v>
      </c>
      <c r="W221" s="14">
        <v>1</v>
      </c>
      <c r="X221" s="14">
        <v>80</v>
      </c>
      <c r="Y221" s="14">
        <f>X221-[1]Admission!DA41</f>
        <v>45</v>
      </c>
      <c r="Z221" s="14">
        <v>4</v>
      </c>
      <c r="AA221" s="14">
        <v>1</v>
      </c>
      <c r="AB221" s="14">
        <v>1</v>
      </c>
      <c r="AC221" s="14">
        <v>1</v>
      </c>
      <c r="AD221" s="14">
        <v>1</v>
      </c>
      <c r="AE221" s="14">
        <v>1</v>
      </c>
      <c r="AF221" s="14">
        <v>1</v>
      </c>
      <c r="AG221" s="14">
        <f>SUM(AA221:AF221)</f>
        <v>6</v>
      </c>
      <c r="AH221" s="14">
        <f>AG221-[1]Admission!DO41</f>
        <v>0</v>
      </c>
      <c r="AI221" s="14">
        <v>0</v>
      </c>
      <c r="AJ221" s="14">
        <v>1</v>
      </c>
      <c r="AK221" s="14">
        <v>1</v>
      </c>
      <c r="AL221" s="14">
        <v>1</v>
      </c>
      <c r="AM221" s="14">
        <v>1</v>
      </c>
      <c r="AN221" s="14">
        <v>0</v>
      </c>
      <c r="AO221" s="14">
        <v>1</v>
      </c>
      <c r="AP221" s="14">
        <v>1</v>
      </c>
      <c r="AQ221" s="14">
        <f>SUM(AI221:AP221)</f>
        <v>6</v>
      </c>
      <c r="AR221" s="14">
        <f>AQ221-[1]Admission!EH41</f>
        <v>0</v>
      </c>
      <c r="AS221" s="14">
        <v>0</v>
      </c>
      <c r="AT221" s="14">
        <v>0</v>
      </c>
      <c r="AU221" s="14">
        <f>SUM(AS221:AT221)</f>
        <v>0</v>
      </c>
      <c r="AV221" s="14">
        <f>AU221-[1]Admission!EL41</f>
        <v>0</v>
      </c>
      <c r="AW221" s="14">
        <v>5</v>
      </c>
      <c r="AX221" s="14">
        <v>5</v>
      </c>
      <c r="AY221" s="14">
        <v>5</v>
      </c>
      <c r="AZ221" s="14">
        <v>5</v>
      </c>
      <c r="BA221" s="14">
        <f>SUM(AW221:AZ221)</f>
        <v>20</v>
      </c>
      <c r="BB221" s="14">
        <f>BA221-[1]Admission!EQ41</f>
        <v>0</v>
      </c>
      <c r="BC221" s="14">
        <v>4</v>
      </c>
      <c r="BD221" s="14">
        <v>4</v>
      </c>
      <c r="BE221" s="14">
        <v>4</v>
      </c>
      <c r="BF221" s="14">
        <f>SUM(BC221:BE221)</f>
        <v>12</v>
      </c>
      <c r="BG221" s="60">
        <v>1</v>
      </c>
      <c r="BH221" s="60">
        <v>1</v>
      </c>
      <c r="BI221" s="60">
        <v>1</v>
      </c>
      <c r="BJ221" s="60">
        <v>1</v>
      </c>
      <c r="BK221" s="60">
        <v>1</v>
      </c>
      <c r="BL221" s="60">
        <v>0</v>
      </c>
      <c r="BM221" s="60">
        <v>1</v>
      </c>
      <c r="BN221" s="60">
        <v>1</v>
      </c>
      <c r="BO221" s="60">
        <v>0</v>
      </c>
      <c r="BP221" s="60">
        <v>0</v>
      </c>
      <c r="BQ221" s="60">
        <v>1</v>
      </c>
      <c r="BR221" s="60">
        <v>1</v>
      </c>
      <c r="BS221" s="60">
        <v>1</v>
      </c>
      <c r="BT221" s="60">
        <v>1</v>
      </c>
      <c r="BU221" s="60">
        <v>1</v>
      </c>
      <c r="BV221" s="60">
        <v>12</v>
      </c>
    </row>
    <row r="222" spans="1:74" s="14" customFormat="1">
      <c r="A222" s="14">
        <v>213</v>
      </c>
      <c r="B222" s="14">
        <v>5</v>
      </c>
      <c r="C222" s="14">
        <v>3.15625</v>
      </c>
      <c r="D222" s="14">
        <v>0</v>
      </c>
      <c r="E222" s="14">
        <v>3</v>
      </c>
      <c r="F222" s="14">
        <v>1</v>
      </c>
      <c r="G222" s="14">
        <v>0</v>
      </c>
      <c r="H222" s="14">
        <v>0</v>
      </c>
      <c r="I222" s="14">
        <v>0</v>
      </c>
      <c r="J222" s="14">
        <v>0</v>
      </c>
      <c r="K222" s="14">
        <v>3</v>
      </c>
      <c r="L222" s="73">
        <v>5.8000000000000003E-2</v>
      </c>
      <c r="M222" s="14">
        <v>2</v>
      </c>
      <c r="N222" s="14">
        <v>2</v>
      </c>
      <c r="O222" s="14">
        <v>2</v>
      </c>
      <c r="P222" s="14">
        <v>2</v>
      </c>
      <c r="Q222" s="14">
        <v>2</v>
      </c>
      <c r="R222" s="14">
        <v>2</v>
      </c>
      <c r="BG222" s="60"/>
      <c r="BH222" s="60"/>
      <c r="BI222" s="60"/>
      <c r="BJ222" s="60"/>
      <c r="BK222" s="60"/>
      <c r="BL222" s="60"/>
      <c r="BM222" s="60"/>
      <c r="BN222" s="60"/>
      <c r="BO222" s="60"/>
      <c r="BP222" s="60"/>
      <c r="BQ222" s="60"/>
      <c r="BR222" s="60"/>
      <c r="BS222" s="60"/>
      <c r="BT222" s="60"/>
      <c r="BU222" s="60"/>
      <c r="BV222" s="60"/>
    </row>
    <row r="223" spans="1:74" s="14" customFormat="1">
      <c r="A223" s="14">
        <v>214</v>
      </c>
      <c r="B223" s="14">
        <v>4</v>
      </c>
      <c r="C223" s="14">
        <v>2.6770833333284827</v>
      </c>
      <c r="D223" s="14">
        <v>0</v>
      </c>
      <c r="E223" s="14">
        <v>2</v>
      </c>
      <c r="F223" s="14">
        <v>1</v>
      </c>
      <c r="G223" s="14">
        <v>0</v>
      </c>
      <c r="H223" s="14">
        <v>0</v>
      </c>
      <c r="I223" s="14">
        <v>0</v>
      </c>
      <c r="J223" s="14">
        <v>0</v>
      </c>
      <c r="K223" s="14">
        <v>1</v>
      </c>
      <c r="L223" s="73">
        <v>5.7999999999999996E-2</v>
      </c>
      <c r="M223" s="14">
        <v>2</v>
      </c>
      <c r="N223" s="14">
        <v>2</v>
      </c>
      <c r="O223" s="14">
        <v>2</v>
      </c>
      <c r="P223" s="14">
        <v>2</v>
      </c>
      <c r="Q223" s="14">
        <v>2</v>
      </c>
      <c r="R223" s="14">
        <v>2</v>
      </c>
      <c r="S223" s="14">
        <v>2</v>
      </c>
      <c r="T223" s="14">
        <v>1</v>
      </c>
      <c r="U223" s="14">
        <v>2</v>
      </c>
      <c r="V223" s="14">
        <v>2</v>
      </c>
      <c r="W223" s="14">
        <v>1</v>
      </c>
      <c r="X223" s="14">
        <v>90</v>
      </c>
      <c r="Y223" s="14">
        <f>X223-[1]Admission!DA232</f>
        <v>5</v>
      </c>
      <c r="Z223" s="14">
        <v>2</v>
      </c>
      <c r="AA223" s="14">
        <v>1</v>
      </c>
      <c r="AB223" s="14">
        <v>1</v>
      </c>
      <c r="AC223" s="14">
        <v>1</v>
      </c>
      <c r="AD223" s="14">
        <v>1</v>
      </c>
      <c r="AE223" s="14">
        <v>1</v>
      </c>
      <c r="AF223" s="14">
        <v>1</v>
      </c>
      <c r="AG223" s="14">
        <f>SUM(AA223:AF223)</f>
        <v>6</v>
      </c>
      <c r="AH223" s="14">
        <f>AG223-[1]Admission!DO232</f>
        <v>0</v>
      </c>
      <c r="AI223" s="14">
        <v>1</v>
      </c>
      <c r="AJ223" s="14">
        <v>1</v>
      </c>
      <c r="AK223" s="14">
        <v>1</v>
      </c>
      <c r="AL223" s="14">
        <v>1</v>
      </c>
      <c r="AM223" s="14">
        <v>1</v>
      </c>
      <c r="AN223" s="14">
        <v>1</v>
      </c>
      <c r="AO223" s="14">
        <v>1</v>
      </c>
      <c r="AP223" s="14">
        <v>1</v>
      </c>
      <c r="AQ223" s="14">
        <f>SUM(AI223:AP223)</f>
        <v>8</v>
      </c>
      <c r="AR223" s="14">
        <f>AQ223-[1]Admission!EH232</f>
        <v>0</v>
      </c>
      <c r="AS223" s="14">
        <v>0</v>
      </c>
      <c r="AT223" s="14">
        <v>0</v>
      </c>
      <c r="AU223" s="14">
        <f>SUM(AS223:AT223)</f>
        <v>0</v>
      </c>
      <c r="AV223" s="14">
        <f>AU223-[1]Admission!EL232</f>
        <v>0</v>
      </c>
      <c r="AW223" s="14">
        <v>5</v>
      </c>
      <c r="AX223" s="14">
        <v>5</v>
      </c>
      <c r="AY223" s="14">
        <v>5</v>
      </c>
      <c r="AZ223" s="14">
        <v>5</v>
      </c>
      <c r="BA223" s="14">
        <f>SUM(AW223:AZ223)</f>
        <v>20</v>
      </c>
      <c r="BB223" s="14">
        <f>BA223-[1]Admission!EQ232</f>
        <v>0</v>
      </c>
      <c r="BC223" s="14">
        <v>4</v>
      </c>
      <c r="BD223" s="14">
        <v>4</v>
      </c>
      <c r="BE223" s="14">
        <v>4</v>
      </c>
      <c r="BF223" s="14">
        <f>SUM(BC223:BE223)</f>
        <v>12</v>
      </c>
      <c r="BG223" s="60">
        <v>1</v>
      </c>
      <c r="BH223" s="60">
        <v>1</v>
      </c>
      <c r="BI223" s="60">
        <v>1</v>
      </c>
      <c r="BJ223" s="60">
        <v>1</v>
      </c>
      <c r="BK223" s="60">
        <v>1</v>
      </c>
      <c r="BL223" s="60">
        <v>1</v>
      </c>
      <c r="BM223" s="60">
        <v>1</v>
      </c>
      <c r="BN223" s="60">
        <v>1</v>
      </c>
      <c r="BO223" s="60">
        <v>1</v>
      </c>
      <c r="BP223" s="60">
        <v>1</v>
      </c>
      <c r="BQ223" s="60">
        <v>1</v>
      </c>
      <c r="BR223" s="60">
        <v>1</v>
      </c>
      <c r="BS223" s="60">
        <v>1</v>
      </c>
      <c r="BT223" s="60">
        <v>1</v>
      </c>
      <c r="BU223" s="60">
        <v>1</v>
      </c>
      <c r="BV223" s="60">
        <v>15</v>
      </c>
    </row>
    <row r="224" spans="1:74" s="14" customFormat="1">
      <c r="A224" s="14">
        <v>215</v>
      </c>
      <c r="B224" s="14">
        <v>4</v>
      </c>
      <c r="C224" s="14">
        <v>1.9312499999941792</v>
      </c>
      <c r="D224" s="14">
        <v>0</v>
      </c>
      <c r="E224" s="14">
        <v>4</v>
      </c>
      <c r="F224" s="14">
        <v>3</v>
      </c>
      <c r="G224" s="14">
        <v>0</v>
      </c>
      <c r="H224" s="14">
        <v>0</v>
      </c>
      <c r="I224" s="14">
        <v>0</v>
      </c>
      <c r="J224" s="14">
        <v>0</v>
      </c>
      <c r="K224" s="14">
        <v>2</v>
      </c>
      <c r="L224" s="73">
        <v>5.8000000000000003E-2</v>
      </c>
      <c r="M224" s="14">
        <v>2</v>
      </c>
      <c r="N224" s="14">
        <v>2</v>
      </c>
      <c r="O224" s="14">
        <v>2</v>
      </c>
      <c r="P224" s="14">
        <v>2</v>
      </c>
      <c r="Q224" s="14">
        <v>2</v>
      </c>
      <c r="R224" s="14">
        <v>2</v>
      </c>
      <c r="S224" s="14">
        <v>3</v>
      </c>
      <c r="T224" s="14">
        <v>2</v>
      </c>
      <c r="U224" s="14">
        <v>3</v>
      </c>
      <c r="V224" s="14">
        <v>5</v>
      </c>
      <c r="W224" s="14">
        <v>2</v>
      </c>
      <c r="X224" s="14">
        <v>70</v>
      </c>
      <c r="Y224" s="14">
        <f>X224-[1]Admission!DA507</f>
        <v>-5</v>
      </c>
      <c r="Z224" s="14">
        <v>3</v>
      </c>
      <c r="AA224" s="14">
        <v>0</v>
      </c>
      <c r="AB224" s="14">
        <v>1</v>
      </c>
      <c r="AC224" s="14">
        <v>1</v>
      </c>
      <c r="AD224" s="14">
        <v>1</v>
      </c>
      <c r="AE224" s="14">
        <v>1</v>
      </c>
      <c r="AF224" s="14">
        <v>1</v>
      </c>
      <c r="AG224" s="14">
        <f>SUM(AA224:AF224)</f>
        <v>5</v>
      </c>
      <c r="AH224" s="14">
        <f>AG224-[1]Admission!DO507</f>
        <v>5</v>
      </c>
      <c r="AI224" s="14">
        <v>1</v>
      </c>
      <c r="AJ224" s="14">
        <v>1</v>
      </c>
      <c r="AK224" s="14">
        <v>1</v>
      </c>
      <c r="AL224" s="14">
        <v>1</v>
      </c>
      <c r="AM224" s="14">
        <v>1</v>
      </c>
      <c r="AN224" s="14">
        <v>0</v>
      </c>
      <c r="AO224" s="14">
        <v>0</v>
      </c>
      <c r="AP224" s="14">
        <v>0</v>
      </c>
      <c r="AQ224" s="14">
        <f>SUM(AI224:AP224)</f>
        <v>5</v>
      </c>
      <c r="AR224" s="14">
        <f>AQ224-[1]Admission!EH507</f>
        <v>5</v>
      </c>
      <c r="AS224" s="14">
        <v>0</v>
      </c>
      <c r="AT224" s="14">
        <v>0</v>
      </c>
      <c r="AU224" s="14">
        <f>SUM(AS224:AT224)</f>
        <v>0</v>
      </c>
      <c r="AV224" s="14">
        <f>AU224-[1]Admission!EL507</f>
        <v>0</v>
      </c>
      <c r="AW224" s="14">
        <v>4</v>
      </c>
      <c r="AX224" s="14">
        <v>4</v>
      </c>
      <c r="AY224" s="14">
        <v>4</v>
      </c>
      <c r="AZ224" s="14">
        <v>4</v>
      </c>
      <c r="BA224" s="14">
        <f>SUM(AW224:AZ224)</f>
        <v>16</v>
      </c>
      <c r="BB224" s="14">
        <f>BA224-[1]Admission!EQ507</f>
        <v>-4</v>
      </c>
      <c r="BC224" s="14">
        <v>2</v>
      </c>
      <c r="BD224" s="14">
        <v>3</v>
      </c>
      <c r="BE224" s="14">
        <v>3</v>
      </c>
      <c r="BF224" s="14">
        <f>SUM(BC224:BE224)</f>
        <v>8</v>
      </c>
      <c r="BG224" s="60">
        <v>0</v>
      </c>
      <c r="BH224" s="60">
        <v>0</v>
      </c>
      <c r="BI224" s="60">
        <v>1</v>
      </c>
      <c r="BJ224" s="60">
        <v>1</v>
      </c>
      <c r="BK224" s="60">
        <v>1</v>
      </c>
      <c r="BL224" s="60">
        <v>1</v>
      </c>
      <c r="BM224" s="60">
        <v>1</v>
      </c>
      <c r="BN224" s="60">
        <v>1</v>
      </c>
      <c r="BO224" s="60">
        <v>1</v>
      </c>
      <c r="BP224" s="60">
        <v>0</v>
      </c>
      <c r="BQ224" s="60">
        <v>1</v>
      </c>
      <c r="BR224" s="60">
        <v>0</v>
      </c>
      <c r="BS224" s="60">
        <v>1</v>
      </c>
      <c r="BT224" s="60">
        <v>0</v>
      </c>
      <c r="BU224" s="60">
        <v>0</v>
      </c>
      <c r="BV224" s="60">
        <v>9</v>
      </c>
    </row>
    <row r="225" spans="1:74" s="14" customFormat="1">
      <c r="A225" s="14">
        <v>216</v>
      </c>
      <c r="B225" s="14">
        <v>5</v>
      </c>
      <c r="C225" s="14">
        <v>3</v>
      </c>
      <c r="D225" s="14">
        <v>0</v>
      </c>
      <c r="E225" s="14">
        <v>10</v>
      </c>
      <c r="F225" s="14">
        <v>1</v>
      </c>
      <c r="G225" s="14">
        <v>0</v>
      </c>
      <c r="H225" s="14">
        <v>0</v>
      </c>
      <c r="I225" s="14">
        <v>0</v>
      </c>
      <c r="J225" s="14">
        <v>0</v>
      </c>
      <c r="K225" s="14">
        <v>3</v>
      </c>
      <c r="L225" s="73">
        <v>5.8000000000000003E-2</v>
      </c>
      <c r="M225" s="14">
        <v>2</v>
      </c>
      <c r="N225" s="14">
        <v>2</v>
      </c>
      <c r="O225" s="14">
        <v>2</v>
      </c>
      <c r="P225" s="14">
        <v>2</v>
      </c>
      <c r="Q225" s="14">
        <v>2</v>
      </c>
      <c r="R225" s="14">
        <v>2</v>
      </c>
      <c r="BG225" s="60"/>
      <c r="BH225" s="60"/>
      <c r="BI225" s="60"/>
      <c r="BJ225" s="60"/>
      <c r="BK225" s="60"/>
      <c r="BL225" s="60"/>
      <c r="BM225" s="60"/>
      <c r="BN225" s="60"/>
      <c r="BO225" s="60"/>
      <c r="BP225" s="60"/>
      <c r="BQ225" s="60"/>
      <c r="BR225" s="60"/>
      <c r="BS225" s="60"/>
      <c r="BT225" s="60"/>
      <c r="BU225" s="60"/>
      <c r="BV225" s="60"/>
    </row>
    <row r="226" spans="1:74" s="14" customFormat="1">
      <c r="A226" s="14">
        <v>217</v>
      </c>
      <c r="B226" s="14">
        <v>5</v>
      </c>
      <c r="C226" s="14">
        <v>3.6743055555562023</v>
      </c>
      <c r="D226" s="14">
        <v>0</v>
      </c>
      <c r="E226" s="14">
        <v>1</v>
      </c>
      <c r="F226" s="14">
        <v>1</v>
      </c>
      <c r="G226" s="14">
        <v>0</v>
      </c>
      <c r="H226" s="14">
        <v>0</v>
      </c>
      <c r="I226" s="14">
        <v>0</v>
      </c>
      <c r="J226" s="14">
        <v>0</v>
      </c>
      <c r="K226" s="14">
        <v>5</v>
      </c>
      <c r="L226" s="73">
        <v>0.11900000000000001</v>
      </c>
      <c r="M226" s="14">
        <v>2</v>
      </c>
      <c r="N226" s="14">
        <v>2</v>
      </c>
      <c r="O226" s="14">
        <v>2</v>
      </c>
      <c r="P226" s="14">
        <v>2</v>
      </c>
      <c r="Q226" s="14">
        <v>2</v>
      </c>
      <c r="R226" s="14">
        <v>2</v>
      </c>
      <c r="S226" s="14">
        <v>1</v>
      </c>
      <c r="T226" s="14">
        <v>3</v>
      </c>
      <c r="U226" s="14">
        <v>1</v>
      </c>
      <c r="V226" s="14">
        <v>1</v>
      </c>
      <c r="W226" s="14">
        <v>1</v>
      </c>
      <c r="X226" s="14">
        <v>50</v>
      </c>
      <c r="Y226" s="14">
        <f>X226-[1]Admission!DA272</f>
        <v>0</v>
      </c>
      <c r="Z226" s="14">
        <v>4</v>
      </c>
      <c r="AA226" s="14">
        <v>0</v>
      </c>
      <c r="AB226" s="14">
        <v>0</v>
      </c>
      <c r="AC226" s="14">
        <v>1</v>
      </c>
      <c r="AD226" s="14">
        <v>1</v>
      </c>
      <c r="AE226" s="14">
        <v>1</v>
      </c>
      <c r="AF226" s="14">
        <v>1</v>
      </c>
      <c r="AG226" s="14">
        <f>SUM(AA226:AF226)</f>
        <v>4</v>
      </c>
      <c r="AH226" s="14">
        <f>AG226-[1]Admission!DO272</f>
        <v>0</v>
      </c>
      <c r="AI226" s="14">
        <v>1</v>
      </c>
      <c r="AJ226" s="14">
        <v>1</v>
      </c>
      <c r="AK226" s="14">
        <v>0</v>
      </c>
      <c r="AL226" s="14">
        <v>0</v>
      </c>
      <c r="AM226" s="14">
        <v>0</v>
      </c>
      <c r="AN226" s="14">
        <v>0</v>
      </c>
      <c r="AO226" s="14">
        <v>1</v>
      </c>
      <c r="AP226" s="14">
        <v>1</v>
      </c>
      <c r="AQ226" s="14">
        <f>SUM(AI226:AP226)</f>
        <v>4</v>
      </c>
      <c r="AR226" s="14">
        <f>AQ226-[1]Admission!EH272</f>
        <v>0</v>
      </c>
      <c r="AS226" s="14">
        <v>0</v>
      </c>
      <c r="AT226" s="14">
        <v>0</v>
      </c>
      <c r="AU226" s="14">
        <f>SUM(AS226:AT226)</f>
        <v>0</v>
      </c>
      <c r="AV226" s="14">
        <f>AU226-[1]Admission!EL272</f>
        <v>0</v>
      </c>
      <c r="AW226" s="14">
        <v>5</v>
      </c>
      <c r="AX226" s="14">
        <v>5</v>
      </c>
      <c r="AY226" s="14">
        <v>5</v>
      </c>
      <c r="AZ226" s="14">
        <v>5</v>
      </c>
      <c r="BA226" s="14">
        <f>SUM(AW226:AZ226)</f>
        <v>20</v>
      </c>
      <c r="BB226" s="14">
        <f>BA226-[1]Admission!EQ272</f>
        <v>0</v>
      </c>
      <c r="BC226" s="14">
        <v>4</v>
      </c>
      <c r="BD226" s="14">
        <v>4</v>
      </c>
      <c r="BE226" s="14">
        <v>4</v>
      </c>
      <c r="BF226" s="14">
        <f>SUM(BC226:BE226)</f>
        <v>12</v>
      </c>
      <c r="BG226" s="60">
        <v>1</v>
      </c>
      <c r="BH226" s="60">
        <v>1</v>
      </c>
      <c r="BI226" s="60">
        <v>1</v>
      </c>
      <c r="BJ226" s="60">
        <v>1</v>
      </c>
      <c r="BK226" s="60">
        <v>1</v>
      </c>
      <c r="BL226" s="60">
        <v>1</v>
      </c>
      <c r="BM226" s="60">
        <v>1</v>
      </c>
      <c r="BN226" s="60">
        <v>1</v>
      </c>
      <c r="BO226" s="60">
        <v>1</v>
      </c>
      <c r="BP226" s="60">
        <v>1</v>
      </c>
      <c r="BQ226" s="60">
        <v>1</v>
      </c>
      <c r="BR226" s="60">
        <v>1</v>
      </c>
      <c r="BS226" s="60">
        <v>1</v>
      </c>
      <c r="BT226" s="60">
        <v>1</v>
      </c>
      <c r="BU226" s="60">
        <v>1</v>
      </c>
      <c r="BV226" s="60">
        <v>15</v>
      </c>
    </row>
    <row r="227" spans="1:74" s="14" customFormat="1">
      <c r="A227" s="14">
        <v>218</v>
      </c>
      <c r="B227" s="14">
        <v>2</v>
      </c>
      <c r="C227" s="14">
        <v>0.96180555555474712</v>
      </c>
      <c r="D227" s="14">
        <v>0</v>
      </c>
      <c r="E227" s="14">
        <v>8</v>
      </c>
      <c r="F227" s="14">
        <v>1</v>
      </c>
      <c r="G227" s="14">
        <v>0</v>
      </c>
      <c r="H227" s="14">
        <v>0</v>
      </c>
      <c r="I227" s="14">
        <v>0</v>
      </c>
      <c r="J227" s="14">
        <v>0</v>
      </c>
      <c r="K227" s="14">
        <v>4</v>
      </c>
      <c r="L227" s="71">
        <v>5.7999999999999996E-2</v>
      </c>
      <c r="M227" s="14">
        <v>2</v>
      </c>
      <c r="N227" s="14">
        <v>2</v>
      </c>
      <c r="O227" s="14">
        <v>2</v>
      </c>
      <c r="P227" s="14">
        <v>2</v>
      </c>
      <c r="Q227" s="14">
        <v>2</v>
      </c>
      <c r="R227" s="14">
        <v>2</v>
      </c>
      <c r="S227" s="14">
        <v>1</v>
      </c>
      <c r="T227" s="14">
        <v>1</v>
      </c>
      <c r="U227" s="14">
        <v>1</v>
      </c>
      <c r="V227" s="14">
        <v>4</v>
      </c>
      <c r="W227" s="14">
        <v>1</v>
      </c>
      <c r="X227" s="14">
        <v>60</v>
      </c>
      <c r="Y227" s="14">
        <f>X227-[1]Admission!DA121</f>
        <v>35</v>
      </c>
      <c r="Z227" s="14">
        <v>4</v>
      </c>
      <c r="AA227" s="14">
        <v>1</v>
      </c>
      <c r="AB227" s="14">
        <v>1</v>
      </c>
      <c r="AC227" s="14">
        <v>1</v>
      </c>
      <c r="AD227" s="14">
        <v>1</v>
      </c>
      <c r="AE227" s="14">
        <v>1</v>
      </c>
      <c r="AF227" s="14">
        <v>1</v>
      </c>
      <c r="AG227" s="14">
        <f>SUM(AA227:AF227)</f>
        <v>6</v>
      </c>
      <c r="AH227" s="14">
        <f>AG227-[1]Admission!DO121</f>
        <v>0</v>
      </c>
      <c r="AI227" s="14">
        <v>1</v>
      </c>
      <c r="AJ227" s="14">
        <v>1</v>
      </c>
      <c r="AK227" s="14">
        <v>1</v>
      </c>
      <c r="AL227" s="14">
        <v>1</v>
      </c>
      <c r="AM227" s="14">
        <v>1</v>
      </c>
      <c r="AN227" s="14">
        <v>1</v>
      </c>
      <c r="AO227" s="14">
        <v>1</v>
      </c>
      <c r="AP227" s="14">
        <v>1</v>
      </c>
      <c r="AQ227" s="14">
        <f>SUM(AI227:AP227)</f>
        <v>8</v>
      </c>
      <c r="AR227" s="14">
        <f>AQ227-[1]Admission!EH121</f>
        <v>0</v>
      </c>
      <c r="AS227" s="14">
        <v>1</v>
      </c>
      <c r="AT227" s="14">
        <v>1</v>
      </c>
      <c r="AU227" s="14">
        <f>SUM(AS227:AT227)</f>
        <v>2</v>
      </c>
      <c r="AV227" s="14">
        <f>AU227-[1]Admission!EL121</f>
        <v>-2</v>
      </c>
      <c r="AW227" s="14">
        <v>5</v>
      </c>
      <c r="AX227" s="14">
        <v>5</v>
      </c>
      <c r="AY227" s="14">
        <v>5</v>
      </c>
      <c r="AZ227" s="14">
        <v>5</v>
      </c>
      <c r="BA227" s="14">
        <f>SUM(AW227:AZ227)</f>
        <v>20</v>
      </c>
      <c r="BB227" s="14">
        <f>BA227-[1]Admission!EQ121</f>
        <v>0</v>
      </c>
      <c r="BC227" s="14">
        <v>4</v>
      </c>
      <c r="BD227" s="14">
        <v>4</v>
      </c>
      <c r="BE227" s="14">
        <v>4</v>
      </c>
      <c r="BF227" s="14">
        <f>SUM(BC227:BE227)</f>
        <v>12</v>
      </c>
      <c r="BG227" s="60">
        <v>1</v>
      </c>
      <c r="BH227" s="60">
        <v>1</v>
      </c>
      <c r="BI227" s="60">
        <v>1</v>
      </c>
      <c r="BJ227" s="60">
        <v>1</v>
      </c>
      <c r="BK227" s="60">
        <v>1</v>
      </c>
      <c r="BL227" s="60">
        <v>1</v>
      </c>
      <c r="BM227" s="60">
        <v>1</v>
      </c>
      <c r="BN227" s="60">
        <v>1</v>
      </c>
      <c r="BO227" s="60">
        <v>1</v>
      </c>
      <c r="BP227" s="60">
        <v>1</v>
      </c>
      <c r="BQ227" s="60">
        <v>1</v>
      </c>
      <c r="BR227" s="60">
        <v>1</v>
      </c>
      <c r="BS227" s="60">
        <v>1</v>
      </c>
      <c r="BT227" s="60">
        <v>1</v>
      </c>
      <c r="BU227" s="60">
        <v>1</v>
      </c>
      <c r="BV227" s="60">
        <v>15</v>
      </c>
    </row>
    <row r="228" spans="1:74" s="14" customFormat="1">
      <c r="A228" s="14">
        <v>219</v>
      </c>
      <c r="B228" s="14">
        <v>7</v>
      </c>
      <c r="C228" s="14">
        <v>5.9500000000043656</v>
      </c>
      <c r="D228" s="14">
        <v>0</v>
      </c>
      <c r="E228" s="14">
        <v>2</v>
      </c>
      <c r="F228" s="14">
        <v>1</v>
      </c>
      <c r="G228" s="14">
        <v>0</v>
      </c>
      <c r="H228" s="14">
        <v>0</v>
      </c>
      <c r="I228" s="14">
        <v>0</v>
      </c>
      <c r="J228" s="14">
        <v>0</v>
      </c>
      <c r="K228" s="14">
        <v>3</v>
      </c>
      <c r="L228" s="73">
        <v>5.8000000000000003E-2</v>
      </c>
      <c r="M228" s="14">
        <v>2</v>
      </c>
      <c r="N228" s="14">
        <v>2</v>
      </c>
      <c r="O228" s="14">
        <v>2</v>
      </c>
      <c r="P228" s="14">
        <v>2</v>
      </c>
      <c r="Q228" s="14">
        <v>2</v>
      </c>
      <c r="R228" s="14">
        <v>2</v>
      </c>
      <c r="S228" s="14">
        <v>2</v>
      </c>
      <c r="T228" s="14">
        <v>1</v>
      </c>
      <c r="U228" s="14">
        <v>1</v>
      </c>
      <c r="V228" s="14">
        <v>2</v>
      </c>
      <c r="W228" s="14">
        <v>1</v>
      </c>
      <c r="X228" s="14">
        <v>85</v>
      </c>
      <c r="Y228" s="14">
        <f>X228-[1]Admission!DA321</f>
        <v>35</v>
      </c>
      <c r="Z228" s="14">
        <v>4</v>
      </c>
      <c r="AA228" s="14">
        <v>1</v>
      </c>
      <c r="AB228" s="14">
        <v>1</v>
      </c>
      <c r="AC228" s="14">
        <v>1</v>
      </c>
      <c r="AD228" s="14">
        <v>1</v>
      </c>
      <c r="AE228" s="14">
        <v>1</v>
      </c>
      <c r="AF228" s="14">
        <v>1</v>
      </c>
      <c r="AG228" s="14">
        <f>SUM(AA228:AF228)</f>
        <v>6</v>
      </c>
      <c r="AH228" s="14">
        <f>AG228-[1]Admission!DO321</f>
        <v>0</v>
      </c>
      <c r="AI228" s="14">
        <v>1</v>
      </c>
      <c r="AJ228" s="14">
        <v>1</v>
      </c>
      <c r="AK228" s="14">
        <v>1</v>
      </c>
      <c r="AL228" s="14">
        <v>1</v>
      </c>
      <c r="AM228" s="14">
        <v>1</v>
      </c>
      <c r="AN228" s="14">
        <v>1</v>
      </c>
      <c r="AO228" s="14">
        <v>1</v>
      </c>
      <c r="AP228" s="14">
        <v>1</v>
      </c>
      <c r="AQ228" s="14">
        <f>SUM(AI228:AP228)</f>
        <v>8</v>
      </c>
      <c r="AR228" s="14">
        <f>AQ228-[1]Admission!EH321</f>
        <v>2</v>
      </c>
      <c r="AS228" s="14">
        <v>1</v>
      </c>
      <c r="AT228" s="14">
        <v>0</v>
      </c>
      <c r="AU228" s="14">
        <f>SUM(AS228:AT228)</f>
        <v>1</v>
      </c>
      <c r="AV228" s="14">
        <f>AU228-[1]Admission!EL321</f>
        <v>1</v>
      </c>
      <c r="AW228" s="14">
        <v>5</v>
      </c>
      <c r="AX228" s="14">
        <v>5</v>
      </c>
      <c r="AY228" s="14">
        <v>5</v>
      </c>
      <c r="AZ228" s="14">
        <v>5</v>
      </c>
      <c r="BA228" s="14">
        <f>SUM(AW228:AZ228)</f>
        <v>20</v>
      </c>
      <c r="BB228" s="14">
        <f>BA228-[1]Admission!EQ321</f>
        <v>0</v>
      </c>
      <c r="BC228" s="14">
        <v>4</v>
      </c>
      <c r="BD228" s="14">
        <v>4</v>
      </c>
      <c r="BE228" s="14">
        <v>4</v>
      </c>
      <c r="BF228" s="14">
        <f>SUM(BC228:BE228)</f>
        <v>12</v>
      </c>
      <c r="BG228" s="60">
        <v>1</v>
      </c>
      <c r="BH228" s="60">
        <v>1</v>
      </c>
      <c r="BI228" s="60">
        <v>1</v>
      </c>
      <c r="BJ228" s="60">
        <v>1</v>
      </c>
      <c r="BK228" s="60">
        <v>1</v>
      </c>
      <c r="BL228" s="60">
        <v>1</v>
      </c>
      <c r="BM228" s="60">
        <v>1</v>
      </c>
      <c r="BN228" s="60">
        <v>1</v>
      </c>
      <c r="BO228" s="60">
        <v>1</v>
      </c>
      <c r="BP228" s="60">
        <v>1</v>
      </c>
      <c r="BQ228" s="60">
        <v>1</v>
      </c>
      <c r="BR228" s="60">
        <v>1</v>
      </c>
      <c r="BS228" s="60">
        <v>1</v>
      </c>
      <c r="BT228" s="60">
        <v>1</v>
      </c>
      <c r="BU228" s="60">
        <v>1</v>
      </c>
      <c r="BV228" s="60">
        <v>15</v>
      </c>
    </row>
    <row r="229" spans="1:74" s="14" customFormat="1">
      <c r="A229" s="14">
        <v>220</v>
      </c>
      <c r="B229" s="14">
        <v>3</v>
      </c>
      <c r="C229" s="14">
        <v>1.7479166666671517</v>
      </c>
      <c r="D229" s="14">
        <v>0</v>
      </c>
      <c r="E229" s="14">
        <v>14</v>
      </c>
      <c r="F229" s="14">
        <v>3</v>
      </c>
      <c r="G229" s="14">
        <v>0</v>
      </c>
      <c r="H229" s="14">
        <v>0</v>
      </c>
      <c r="I229" s="14">
        <v>0</v>
      </c>
      <c r="J229" s="14">
        <v>0</v>
      </c>
      <c r="K229" s="14">
        <v>2</v>
      </c>
      <c r="L229" s="73">
        <v>5.7999999999999996E-2</v>
      </c>
      <c r="M229" s="14">
        <v>2</v>
      </c>
      <c r="N229" s="14">
        <v>2</v>
      </c>
      <c r="O229" s="14">
        <v>2</v>
      </c>
      <c r="P229" s="14">
        <v>2</v>
      </c>
      <c r="Q229" s="14">
        <v>2</v>
      </c>
      <c r="R229" s="14">
        <v>2</v>
      </c>
      <c r="S229" s="14">
        <v>3</v>
      </c>
      <c r="T229" s="14">
        <v>5</v>
      </c>
      <c r="U229" s="14">
        <v>1</v>
      </c>
      <c r="V229" s="14">
        <v>1</v>
      </c>
      <c r="W229" s="14">
        <v>3</v>
      </c>
      <c r="X229" s="14">
        <v>80</v>
      </c>
      <c r="Y229" s="14">
        <f>X229-[1]Admission!DA259</f>
        <v>10</v>
      </c>
      <c r="Z229" s="14">
        <v>3</v>
      </c>
      <c r="AA229" s="14">
        <v>0</v>
      </c>
      <c r="AB229" s="14">
        <v>0</v>
      </c>
      <c r="AC229" s="14">
        <v>0</v>
      </c>
      <c r="AD229" s="14">
        <v>1</v>
      </c>
      <c r="AE229" s="14">
        <v>0</v>
      </c>
      <c r="AF229" s="14">
        <v>1</v>
      </c>
      <c r="AG229" s="14">
        <f>SUM(AA229:AF229)</f>
        <v>2</v>
      </c>
      <c r="AH229" s="14">
        <f>AG229-[1]Admission!DO259</f>
        <v>0</v>
      </c>
      <c r="AI229" s="14">
        <v>1</v>
      </c>
      <c r="AJ229" s="14">
        <v>0</v>
      </c>
      <c r="AK229" s="14">
        <v>0</v>
      </c>
      <c r="AL229" s="14">
        <v>0</v>
      </c>
      <c r="AM229" s="14">
        <v>0</v>
      </c>
      <c r="AN229" s="14">
        <v>0</v>
      </c>
      <c r="AO229" s="14">
        <v>0</v>
      </c>
      <c r="AP229" s="14">
        <v>0</v>
      </c>
      <c r="AQ229" s="14">
        <f>SUM(AI229:AP229)</f>
        <v>1</v>
      </c>
      <c r="AR229" s="14">
        <f>AQ229-[1]Admission!EH259</f>
        <v>0</v>
      </c>
      <c r="AS229" s="14">
        <v>2</v>
      </c>
      <c r="AT229" s="14">
        <v>2</v>
      </c>
      <c r="AU229" s="14">
        <f>SUM(AS229:AT229)</f>
        <v>4</v>
      </c>
      <c r="AV229" s="14">
        <f>AU229-[1]Admission!EL259</f>
        <v>0</v>
      </c>
      <c r="AW229" s="14">
        <v>4</v>
      </c>
      <c r="AX229" s="14">
        <v>4</v>
      </c>
      <c r="AY229" s="14">
        <v>4</v>
      </c>
      <c r="AZ229" s="14">
        <v>4</v>
      </c>
      <c r="BA229" s="14">
        <f>SUM(AW229:AZ229)</f>
        <v>16</v>
      </c>
      <c r="BB229" s="14">
        <f>BA229-[1]Admission!EQ259</f>
        <v>0</v>
      </c>
      <c r="BC229" s="14">
        <v>4</v>
      </c>
      <c r="BD229" s="14">
        <v>4</v>
      </c>
      <c r="BE229" s="14">
        <v>4</v>
      </c>
      <c r="BF229" s="14">
        <f>SUM(BC229:BE229)</f>
        <v>12</v>
      </c>
      <c r="BG229" s="60">
        <v>1</v>
      </c>
      <c r="BH229" s="60">
        <v>1</v>
      </c>
      <c r="BI229" s="60">
        <v>1</v>
      </c>
      <c r="BJ229" s="60">
        <v>1</v>
      </c>
      <c r="BK229" s="60">
        <v>1</v>
      </c>
      <c r="BL229" s="60">
        <v>1</v>
      </c>
      <c r="BM229" s="60">
        <v>1</v>
      </c>
      <c r="BN229" s="60">
        <v>1</v>
      </c>
      <c r="BO229" s="60">
        <v>1</v>
      </c>
      <c r="BP229" s="60">
        <v>1</v>
      </c>
      <c r="BQ229" s="60">
        <v>1</v>
      </c>
      <c r="BR229" s="60">
        <v>1</v>
      </c>
      <c r="BS229" s="60">
        <v>1</v>
      </c>
      <c r="BT229" s="60">
        <v>0</v>
      </c>
      <c r="BU229" s="60">
        <v>0</v>
      </c>
      <c r="BV229" s="60">
        <v>13</v>
      </c>
    </row>
    <row r="230" spans="1:74" s="14" customFormat="1">
      <c r="A230" s="14">
        <v>221</v>
      </c>
      <c r="B230" s="14">
        <v>4</v>
      </c>
      <c r="C230" s="14">
        <v>2.9562499999956344</v>
      </c>
      <c r="D230" s="14">
        <v>1</v>
      </c>
      <c r="E230" s="14">
        <v>4</v>
      </c>
      <c r="F230" s="14">
        <v>1</v>
      </c>
      <c r="G230" s="14">
        <v>0</v>
      </c>
      <c r="H230" s="14">
        <v>0</v>
      </c>
      <c r="I230" s="14">
        <v>0</v>
      </c>
      <c r="J230" s="14">
        <v>0</v>
      </c>
      <c r="K230" s="14">
        <v>2</v>
      </c>
      <c r="L230" s="73">
        <v>5.8000000000000003E-2</v>
      </c>
      <c r="M230" s="14">
        <v>2</v>
      </c>
      <c r="N230" s="14">
        <v>2</v>
      </c>
      <c r="O230" s="14">
        <v>2</v>
      </c>
      <c r="P230" s="14">
        <v>2</v>
      </c>
      <c r="Q230" s="14">
        <v>2</v>
      </c>
      <c r="R230" s="14">
        <v>2</v>
      </c>
      <c r="BG230" s="60"/>
      <c r="BH230" s="60"/>
      <c r="BI230" s="60"/>
      <c r="BJ230" s="60"/>
      <c r="BK230" s="60"/>
      <c r="BL230" s="60"/>
      <c r="BM230" s="60"/>
      <c r="BN230" s="60"/>
      <c r="BO230" s="60"/>
      <c r="BP230" s="60"/>
      <c r="BQ230" s="60"/>
      <c r="BR230" s="60"/>
      <c r="BS230" s="60"/>
      <c r="BT230" s="60"/>
      <c r="BU230" s="60"/>
      <c r="BV230" s="60"/>
    </row>
    <row r="231" spans="1:74" s="14" customFormat="1">
      <c r="A231" s="14">
        <v>222</v>
      </c>
      <c r="B231" s="14">
        <v>3</v>
      </c>
      <c r="C231" s="14">
        <v>2.6500000000014552</v>
      </c>
      <c r="D231" s="14">
        <v>0</v>
      </c>
      <c r="E231" s="14">
        <v>5</v>
      </c>
      <c r="F231" s="14">
        <v>1</v>
      </c>
      <c r="G231" s="14">
        <v>0</v>
      </c>
      <c r="H231" s="14">
        <v>0</v>
      </c>
      <c r="I231" s="14">
        <v>0</v>
      </c>
      <c r="J231" s="14">
        <v>0</v>
      </c>
      <c r="K231" s="14">
        <v>2</v>
      </c>
      <c r="L231" s="73">
        <v>5.8000000000000003E-2</v>
      </c>
      <c r="M231" s="14">
        <v>2</v>
      </c>
      <c r="N231" s="14">
        <v>1</v>
      </c>
      <c r="O231" s="14">
        <v>1</v>
      </c>
      <c r="P231" s="14">
        <v>0</v>
      </c>
      <c r="Q231" s="14">
        <v>1</v>
      </c>
      <c r="R231" s="14">
        <v>1</v>
      </c>
      <c r="S231" s="14">
        <v>1</v>
      </c>
      <c r="T231" s="14">
        <v>1</v>
      </c>
      <c r="U231" s="14">
        <v>1</v>
      </c>
      <c r="V231" s="14">
        <v>1</v>
      </c>
      <c r="W231" s="14">
        <v>1</v>
      </c>
      <c r="X231" s="14">
        <v>90</v>
      </c>
      <c r="Y231" s="14">
        <f>X231-[1]Admission!DA279</f>
        <v>40</v>
      </c>
      <c r="Z231" s="14">
        <v>3</v>
      </c>
      <c r="AA231" s="14">
        <v>1</v>
      </c>
      <c r="AB231" s="14">
        <v>1</v>
      </c>
      <c r="AC231" s="14">
        <v>1</v>
      </c>
      <c r="AD231" s="14">
        <v>1</v>
      </c>
      <c r="AE231" s="14">
        <v>1</v>
      </c>
      <c r="AF231" s="14">
        <v>1</v>
      </c>
      <c r="AG231" s="14">
        <f>SUM(AA231:AF231)</f>
        <v>6</v>
      </c>
      <c r="AH231" s="14">
        <f>AG231-[1]Admission!DO279</f>
        <v>0</v>
      </c>
      <c r="AI231" s="14">
        <v>1</v>
      </c>
      <c r="AJ231" s="14">
        <v>0</v>
      </c>
      <c r="AK231" s="14">
        <v>1</v>
      </c>
      <c r="AL231" s="14">
        <v>1</v>
      </c>
      <c r="AM231" s="14">
        <v>1</v>
      </c>
      <c r="AN231" s="14">
        <v>0</v>
      </c>
      <c r="AO231" s="14">
        <v>1</v>
      </c>
      <c r="AP231" s="14">
        <v>0</v>
      </c>
      <c r="AQ231" s="14">
        <f>SUM(AI231:AP231)</f>
        <v>5</v>
      </c>
      <c r="AR231" s="14">
        <f>AQ231-[1]Admission!EH279</f>
        <v>0</v>
      </c>
      <c r="AS231" s="14">
        <v>0</v>
      </c>
      <c r="AT231" s="14">
        <v>0</v>
      </c>
      <c r="AU231" s="14">
        <f>SUM(AS231:AT231)</f>
        <v>0</v>
      </c>
      <c r="AV231" s="14">
        <f>AU231-[1]Admission!EL279</f>
        <v>-3</v>
      </c>
      <c r="AW231" s="14">
        <v>5</v>
      </c>
      <c r="AX231" s="14">
        <v>5</v>
      </c>
      <c r="AY231" s="14">
        <v>5</v>
      </c>
      <c r="AZ231" s="14">
        <v>5</v>
      </c>
      <c r="BA231" s="14">
        <f>SUM(AW231:AZ231)</f>
        <v>20</v>
      </c>
      <c r="BB231" s="14">
        <f>BA231-[1]Admission!EQ279</f>
        <v>0</v>
      </c>
      <c r="BC231" s="14">
        <v>4</v>
      </c>
      <c r="BD231" s="14">
        <v>4</v>
      </c>
      <c r="BE231" s="14">
        <v>4</v>
      </c>
      <c r="BF231" s="14">
        <f>SUM(BC231:BE231)</f>
        <v>12</v>
      </c>
      <c r="BG231" s="60">
        <v>1</v>
      </c>
      <c r="BH231" s="60">
        <v>1</v>
      </c>
      <c r="BI231" s="60">
        <v>1</v>
      </c>
      <c r="BJ231" s="60">
        <v>1</v>
      </c>
      <c r="BK231" s="60">
        <v>1</v>
      </c>
      <c r="BL231" s="60">
        <v>1</v>
      </c>
      <c r="BM231" s="60">
        <v>1</v>
      </c>
      <c r="BN231" s="60">
        <v>1</v>
      </c>
      <c r="BO231" s="60">
        <v>1</v>
      </c>
      <c r="BP231" s="60">
        <v>1</v>
      </c>
      <c r="BQ231" s="60">
        <v>1</v>
      </c>
      <c r="BR231" s="60">
        <v>1</v>
      </c>
      <c r="BS231" s="60">
        <v>1</v>
      </c>
      <c r="BT231" s="60">
        <v>1</v>
      </c>
      <c r="BU231" s="60">
        <v>1</v>
      </c>
      <c r="BV231" s="60">
        <v>15</v>
      </c>
    </row>
    <row r="232" spans="1:74" s="14" customFormat="1">
      <c r="A232" s="14">
        <v>223</v>
      </c>
      <c r="B232" s="14">
        <v>4</v>
      </c>
      <c r="C232" s="14">
        <v>1.7437500000014552</v>
      </c>
      <c r="D232" s="14">
        <v>0</v>
      </c>
      <c r="E232" s="14">
        <v>3</v>
      </c>
      <c r="F232" s="14">
        <v>3</v>
      </c>
      <c r="G232" s="14">
        <v>0</v>
      </c>
      <c r="H232" s="14">
        <v>0</v>
      </c>
      <c r="I232" s="14">
        <v>0</v>
      </c>
      <c r="J232" s="14">
        <v>0</v>
      </c>
      <c r="K232" s="14">
        <v>1</v>
      </c>
      <c r="L232" s="73">
        <v>5.7999999999999996E-2</v>
      </c>
      <c r="M232" s="14">
        <v>2</v>
      </c>
      <c r="N232" s="14">
        <v>2</v>
      </c>
      <c r="O232" s="14">
        <v>2</v>
      </c>
      <c r="P232" s="14">
        <v>2</v>
      </c>
      <c r="Q232" s="14">
        <v>2</v>
      </c>
      <c r="R232" s="14">
        <v>2</v>
      </c>
      <c r="S232" s="14">
        <v>5</v>
      </c>
      <c r="T232" s="14">
        <v>5</v>
      </c>
      <c r="U232" s="14">
        <v>1</v>
      </c>
      <c r="V232" s="14">
        <v>2</v>
      </c>
      <c r="W232" s="14">
        <v>1</v>
      </c>
      <c r="X232" s="14">
        <v>90</v>
      </c>
      <c r="Y232" s="14">
        <f>X232-[1]Admission!DA219</f>
        <v>55</v>
      </c>
      <c r="Z232" s="14">
        <v>4</v>
      </c>
      <c r="AA232" s="14">
        <v>0</v>
      </c>
      <c r="AB232" s="14">
        <v>0</v>
      </c>
      <c r="AC232" s="14">
        <v>0</v>
      </c>
      <c r="AD232" s="14">
        <v>0</v>
      </c>
      <c r="AE232" s="14">
        <v>0</v>
      </c>
      <c r="AF232" s="14">
        <v>0</v>
      </c>
      <c r="AG232" s="14">
        <f>SUM(AA232:AF232)</f>
        <v>0</v>
      </c>
      <c r="AH232" s="14">
        <f>AG232-[1]Admission!DO219</f>
        <v>0</v>
      </c>
      <c r="AI232" s="14">
        <v>0</v>
      </c>
      <c r="AJ232" s="14">
        <v>0</v>
      </c>
      <c r="AK232" s="14">
        <v>0</v>
      </c>
      <c r="AL232" s="14">
        <v>0</v>
      </c>
      <c r="AM232" s="14">
        <v>0</v>
      </c>
      <c r="AN232" s="14">
        <v>0</v>
      </c>
      <c r="AO232" s="14">
        <v>0</v>
      </c>
      <c r="AP232" s="14">
        <v>0</v>
      </c>
      <c r="AQ232" s="14">
        <f>SUM(AI232:AP232)</f>
        <v>0</v>
      </c>
      <c r="AR232" s="14">
        <f>AQ232-[1]Admission!EH219</f>
        <v>0</v>
      </c>
      <c r="AS232" s="14">
        <v>0</v>
      </c>
      <c r="AT232" s="14">
        <v>0</v>
      </c>
      <c r="AU232" s="14">
        <f>SUM(AS232:AT232)</f>
        <v>0</v>
      </c>
      <c r="AV232" s="14">
        <f>AU232-[1]Admission!EL219</f>
        <v>-1</v>
      </c>
      <c r="AW232" s="14">
        <v>5</v>
      </c>
      <c r="AX232" s="14">
        <v>5</v>
      </c>
      <c r="AY232" s="14">
        <v>5</v>
      </c>
      <c r="AZ232" s="14">
        <v>5</v>
      </c>
      <c r="BA232" s="14">
        <f>SUM(AW232:AZ232)</f>
        <v>20</v>
      </c>
      <c r="BB232" s="14">
        <f>BA232-[1]Admission!EQ219</f>
        <v>0</v>
      </c>
      <c r="BG232" s="60"/>
      <c r="BH232" s="60"/>
      <c r="BI232" s="60"/>
      <c r="BJ232" s="60"/>
      <c r="BK232" s="60"/>
      <c r="BL232" s="60"/>
      <c r="BM232" s="60"/>
      <c r="BN232" s="60"/>
      <c r="BO232" s="60"/>
      <c r="BP232" s="60"/>
      <c r="BQ232" s="60"/>
      <c r="BR232" s="60"/>
      <c r="BS232" s="60"/>
      <c r="BT232" s="60"/>
      <c r="BU232" s="60"/>
      <c r="BV232" s="60"/>
    </row>
    <row r="233" spans="1:74" s="14" customFormat="1">
      <c r="A233" s="14">
        <v>224</v>
      </c>
      <c r="B233" s="14">
        <v>3</v>
      </c>
      <c r="C233" s="14">
        <v>1.7777777777737356</v>
      </c>
      <c r="D233" s="14">
        <v>0</v>
      </c>
      <c r="E233" s="14">
        <v>1</v>
      </c>
      <c r="F233" s="14">
        <v>1</v>
      </c>
      <c r="G233" s="14">
        <v>0</v>
      </c>
      <c r="H233" s="14">
        <v>0</v>
      </c>
      <c r="I233" s="14">
        <v>0</v>
      </c>
      <c r="J233" s="14">
        <v>1</v>
      </c>
      <c r="K233" s="14">
        <v>1</v>
      </c>
      <c r="L233" s="73">
        <v>5.7999999999999996E-2</v>
      </c>
      <c r="M233" s="14">
        <v>2</v>
      </c>
      <c r="N233" s="14">
        <v>2</v>
      </c>
      <c r="O233" s="14">
        <v>2</v>
      </c>
      <c r="P233" s="14">
        <v>2</v>
      </c>
      <c r="Q233" s="14">
        <v>2</v>
      </c>
      <c r="R233" s="14">
        <v>2</v>
      </c>
      <c r="S233" s="14">
        <v>1</v>
      </c>
      <c r="T233" s="14">
        <v>1</v>
      </c>
      <c r="U233" s="14">
        <v>1</v>
      </c>
      <c r="V233" s="14">
        <v>2</v>
      </c>
      <c r="W233" s="14">
        <v>2</v>
      </c>
      <c r="X233" s="14">
        <v>40</v>
      </c>
      <c r="Y233" s="14">
        <f>X233-[1]Admission!DA235</f>
        <v>-35</v>
      </c>
      <c r="Z233" s="14">
        <v>4</v>
      </c>
      <c r="AA233" s="14">
        <v>1</v>
      </c>
      <c r="AB233" s="14">
        <v>1</v>
      </c>
      <c r="AC233" s="14">
        <v>1</v>
      </c>
      <c r="AD233" s="14">
        <v>1</v>
      </c>
      <c r="AE233" s="14">
        <v>1</v>
      </c>
      <c r="AF233" s="14">
        <v>1</v>
      </c>
      <c r="AG233" s="14">
        <f>SUM(AA233:AF233)</f>
        <v>6</v>
      </c>
      <c r="AH233" s="14">
        <f>AG233-[1]Admission!DO235</f>
        <v>0</v>
      </c>
      <c r="AI233" s="14">
        <v>1</v>
      </c>
      <c r="AJ233" s="14">
        <v>1</v>
      </c>
      <c r="AK233" s="14">
        <v>0</v>
      </c>
      <c r="AL233" s="14">
        <v>0</v>
      </c>
      <c r="AM233" s="14">
        <v>1</v>
      </c>
      <c r="AN233" s="14">
        <v>1</v>
      </c>
      <c r="AO233" s="14">
        <v>1</v>
      </c>
      <c r="AP233" s="14">
        <v>1</v>
      </c>
      <c r="AQ233" s="14">
        <f>SUM(AI233:AP233)</f>
        <v>6</v>
      </c>
      <c r="AR233" s="14">
        <f>AQ233-[1]Admission!EH235</f>
        <v>0</v>
      </c>
      <c r="AS233" s="14">
        <v>1</v>
      </c>
      <c r="AT233" s="14">
        <v>1</v>
      </c>
      <c r="AU233" s="14">
        <f>SUM(AS233:AT233)</f>
        <v>2</v>
      </c>
      <c r="AV233" s="14">
        <f>AU233-[1]Admission!EL235</f>
        <v>0</v>
      </c>
      <c r="AW233" s="14">
        <v>5</v>
      </c>
      <c r="AX233" s="14">
        <v>5</v>
      </c>
      <c r="AY233" s="14">
        <v>5</v>
      </c>
      <c r="AZ233" s="14">
        <v>5</v>
      </c>
      <c r="BA233" s="14">
        <f>SUM(AW233:AZ233)</f>
        <v>20</v>
      </c>
      <c r="BB233" s="14">
        <f>BA233-[1]Admission!EQ235</f>
        <v>0</v>
      </c>
      <c r="BC233" s="14">
        <v>4</v>
      </c>
      <c r="BD233" s="14">
        <v>4</v>
      </c>
      <c r="BE233" s="14">
        <v>4</v>
      </c>
      <c r="BF233" s="14">
        <f>SUM(BC233:BE233)</f>
        <v>12</v>
      </c>
      <c r="BG233" s="60">
        <v>1</v>
      </c>
      <c r="BH233" s="60">
        <v>1</v>
      </c>
      <c r="BI233" s="60">
        <v>1</v>
      </c>
      <c r="BJ233" s="60">
        <v>1</v>
      </c>
      <c r="BK233" s="60">
        <v>1</v>
      </c>
      <c r="BL233" s="60">
        <v>1</v>
      </c>
      <c r="BM233" s="60">
        <v>1</v>
      </c>
      <c r="BN233" s="60">
        <v>1</v>
      </c>
      <c r="BO233" s="60">
        <v>1</v>
      </c>
      <c r="BP233" s="60">
        <v>1</v>
      </c>
      <c r="BQ233" s="60">
        <v>1</v>
      </c>
      <c r="BR233" s="60">
        <v>1</v>
      </c>
      <c r="BS233" s="60">
        <v>1</v>
      </c>
      <c r="BT233" s="60">
        <v>1</v>
      </c>
      <c r="BU233" s="60">
        <v>1</v>
      </c>
      <c r="BV233" s="60">
        <v>15</v>
      </c>
    </row>
    <row r="234" spans="1:74" s="14" customFormat="1">
      <c r="A234" s="14">
        <v>225</v>
      </c>
      <c r="B234" s="14">
        <v>1</v>
      </c>
      <c r="C234" s="14">
        <v>0.304861111115315</v>
      </c>
      <c r="D234" s="14">
        <v>0</v>
      </c>
      <c r="E234" s="14">
        <v>6</v>
      </c>
      <c r="F234" s="14">
        <v>6</v>
      </c>
      <c r="G234" s="14">
        <v>1</v>
      </c>
      <c r="H234" s="14">
        <v>0</v>
      </c>
      <c r="I234" s="14">
        <v>0</v>
      </c>
      <c r="J234" s="14">
        <v>0</v>
      </c>
      <c r="K234" s="14">
        <v>1</v>
      </c>
      <c r="L234" s="71">
        <v>5.7999999999999996E-2</v>
      </c>
      <c r="M234" s="14">
        <v>2</v>
      </c>
      <c r="N234" s="14">
        <v>2</v>
      </c>
      <c r="O234" s="14">
        <v>2</v>
      </c>
      <c r="P234" s="14">
        <v>2</v>
      </c>
      <c r="Q234" s="14">
        <v>2</v>
      </c>
      <c r="R234" s="14">
        <v>2</v>
      </c>
      <c r="BG234" s="60"/>
      <c r="BH234" s="60"/>
      <c r="BI234" s="60"/>
      <c r="BJ234" s="60"/>
      <c r="BK234" s="60"/>
      <c r="BL234" s="60"/>
      <c r="BM234" s="60"/>
      <c r="BN234" s="60"/>
      <c r="BO234" s="60"/>
      <c r="BP234" s="60"/>
      <c r="BQ234" s="60"/>
      <c r="BR234" s="60"/>
      <c r="BS234" s="60"/>
      <c r="BT234" s="60"/>
      <c r="BU234" s="60"/>
      <c r="BV234" s="60"/>
    </row>
    <row r="235" spans="1:74" s="14" customFormat="1">
      <c r="A235" s="14">
        <v>226</v>
      </c>
      <c r="B235" s="14">
        <v>6</v>
      </c>
      <c r="C235" s="14">
        <v>4.1736111111167702</v>
      </c>
      <c r="D235" s="14">
        <v>1</v>
      </c>
      <c r="E235" s="14">
        <v>3</v>
      </c>
      <c r="F235" s="14">
        <v>3</v>
      </c>
      <c r="G235" s="14">
        <v>0</v>
      </c>
      <c r="H235" s="14">
        <v>0</v>
      </c>
      <c r="I235" s="14">
        <v>0</v>
      </c>
      <c r="J235" s="14">
        <v>1</v>
      </c>
      <c r="K235" s="14">
        <v>6</v>
      </c>
      <c r="L235" s="73">
        <v>0.11899999999999999</v>
      </c>
      <c r="M235" s="14">
        <v>2</v>
      </c>
      <c r="N235" s="14">
        <v>2</v>
      </c>
      <c r="O235" s="14">
        <v>2</v>
      </c>
      <c r="P235" s="14">
        <v>2</v>
      </c>
      <c r="Q235" s="14">
        <v>2</v>
      </c>
      <c r="R235" s="14">
        <v>2</v>
      </c>
      <c r="S235" s="14">
        <v>2</v>
      </c>
      <c r="T235" s="14">
        <v>1</v>
      </c>
      <c r="U235" s="14">
        <v>1</v>
      </c>
      <c r="V235" s="14">
        <v>2</v>
      </c>
      <c r="W235" s="14">
        <v>1</v>
      </c>
      <c r="X235" s="14">
        <v>60</v>
      </c>
      <c r="Y235" s="14">
        <f>X235-[1]Admission!DA535</f>
        <v>50</v>
      </c>
      <c r="Z235" s="14">
        <v>1</v>
      </c>
      <c r="AA235" s="14">
        <v>1</v>
      </c>
      <c r="AB235" s="14">
        <v>1</v>
      </c>
      <c r="AC235" s="14">
        <v>1</v>
      </c>
      <c r="AD235" s="14">
        <v>1</v>
      </c>
      <c r="AE235" s="14">
        <v>1</v>
      </c>
      <c r="AF235" s="14">
        <v>1</v>
      </c>
      <c r="AG235" s="14">
        <f>SUM(AA235:AF235)</f>
        <v>6</v>
      </c>
      <c r="AH235" s="14">
        <f>AG235-[1]Admission!DO535</f>
        <v>1</v>
      </c>
      <c r="AI235" s="14">
        <v>1</v>
      </c>
      <c r="AJ235" s="14">
        <v>0</v>
      </c>
      <c r="AK235" s="14">
        <v>0</v>
      </c>
      <c r="AL235" s="14">
        <v>0</v>
      </c>
      <c r="AM235" s="14">
        <v>0</v>
      </c>
      <c r="AN235" s="14">
        <v>0</v>
      </c>
      <c r="AO235" s="14">
        <v>0</v>
      </c>
      <c r="AP235" s="14">
        <v>0</v>
      </c>
      <c r="AQ235" s="14">
        <f>SUM(AI235:AP235)</f>
        <v>1</v>
      </c>
      <c r="AR235" s="14">
        <f>AQ235-[1]Admission!EH535</f>
        <v>-2</v>
      </c>
      <c r="AS235" s="14">
        <v>0</v>
      </c>
      <c r="AT235" s="14">
        <v>0</v>
      </c>
      <c r="AU235" s="14">
        <f>SUM(AS235:AT235)</f>
        <v>0</v>
      </c>
      <c r="AV235" s="14">
        <f>AU235-[1]Admission!EL535</f>
        <v>0</v>
      </c>
      <c r="AW235" s="14">
        <v>5</v>
      </c>
      <c r="AX235" s="14">
        <v>3</v>
      </c>
      <c r="AY235" s="14">
        <v>5</v>
      </c>
      <c r="AZ235" s="14">
        <v>5</v>
      </c>
      <c r="BA235" s="14">
        <f>SUM(AW235:AZ235)</f>
        <v>18</v>
      </c>
      <c r="BB235" s="14">
        <f>BA235-[1]Admission!EQ535</f>
        <v>-1</v>
      </c>
      <c r="BC235" s="14">
        <v>4</v>
      </c>
      <c r="BD235" s="14">
        <v>4</v>
      </c>
      <c r="BE235" s="14">
        <v>4</v>
      </c>
      <c r="BF235" s="14">
        <f>SUM(BC235:BE235)</f>
        <v>12</v>
      </c>
      <c r="BG235" s="60">
        <v>1</v>
      </c>
      <c r="BH235" s="60">
        <v>1</v>
      </c>
      <c r="BI235" s="60">
        <v>1</v>
      </c>
      <c r="BJ235" s="60">
        <v>1</v>
      </c>
      <c r="BK235" s="60">
        <v>1</v>
      </c>
      <c r="BL235" s="60">
        <v>1</v>
      </c>
      <c r="BM235" s="60">
        <v>1</v>
      </c>
      <c r="BN235" s="60">
        <v>1</v>
      </c>
      <c r="BO235" s="60">
        <v>1</v>
      </c>
      <c r="BP235" s="60">
        <v>1</v>
      </c>
      <c r="BQ235" s="60">
        <v>1</v>
      </c>
      <c r="BR235" s="60">
        <v>1</v>
      </c>
      <c r="BS235" s="60">
        <v>1</v>
      </c>
      <c r="BT235" s="60">
        <v>1</v>
      </c>
      <c r="BU235" s="60">
        <v>1</v>
      </c>
      <c r="BV235" s="60">
        <v>15</v>
      </c>
    </row>
    <row r="236" spans="1:74" s="14" customFormat="1">
      <c r="A236" s="14">
        <v>227</v>
      </c>
      <c r="B236" s="14">
        <v>5</v>
      </c>
      <c r="C236" s="14">
        <v>3.5826388888890506</v>
      </c>
      <c r="D236" s="14">
        <v>0</v>
      </c>
      <c r="E236" s="14">
        <v>2</v>
      </c>
      <c r="F236" s="14">
        <v>1</v>
      </c>
      <c r="G236" s="14">
        <v>0</v>
      </c>
      <c r="H236" s="14">
        <v>0</v>
      </c>
      <c r="I236" s="14">
        <v>0</v>
      </c>
      <c r="J236" s="14">
        <v>0</v>
      </c>
      <c r="K236" s="14">
        <v>1</v>
      </c>
      <c r="L236" s="73">
        <v>5.8000000000000003E-2</v>
      </c>
      <c r="M236" s="14">
        <v>2</v>
      </c>
      <c r="N236" s="14">
        <v>2</v>
      </c>
      <c r="O236" s="14">
        <v>2</v>
      </c>
      <c r="P236" s="14">
        <v>2</v>
      </c>
      <c r="Q236" s="14">
        <v>2</v>
      </c>
      <c r="R236" s="14">
        <v>2</v>
      </c>
      <c r="BG236" s="60"/>
      <c r="BH236" s="60"/>
      <c r="BI236" s="60"/>
      <c r="BJ236" s="60"/>
      <c r="BK236" s="60"/>
      <c r="BL236" s="60"/>
      <c r="BM236" s="60"/>
      <c r="BN236" s="60"/>
      <c r="BO236" s="60"/>
      <c r="BP236" s="60"/>
      <c r="BQ236" s="60"/>
      <c r="BR236" s="60"/>
      <c r="BS236" s="60"/>
      <c r="BT236" s="60"/>
      <c r="BU236" s="60"/>
      <c r="BV236" s="60"/>
    </row>
    <row r="237" spans="1:74" s="14" customFormat="1">
      <c r="A237" s="14">
        <v>228</v>
      </c>
      <c r="B237" s="14">
        <v>3</v>
      </c>
      <c r="C237" s="14">
        <v>1.953472222223354</v>
      </c>
      <c r="D237" s="14">
        <v>0</v>
      </c>
      <c r="E237" s="14">
        <v>6</v>
      </c>
      <c r="F237" s="14">
        <v>1</v>
      </c>
      <c r="G237" s="14">
        <v>0</v>
      </c>
      <c r="H237" s="14">
        <v>0</v>
      </c>
      <c r="I237" s="14">
        <v>0</v>
      </c>
      <c r="J237" s="14">
        <v>0</v>
      </c>
      <c r="K237" s="14">
        <v>1</v>
      </c>
      <c r="L237" s="73">
        <v>5.8000000000000003E-2</v>
      </c>
      <c r="M237" s="14">
        <v>2</v>
      </c>
      <c r="N237" s="14">
        <v>2</v>
      </c>
      <c r="O237" s="14">
        <v>2</v>
      </c>
      <c r="P237" s="14">
        <v>2</v>
      </c>
      <c r="Q237" s="14">
        <v>2</v>
      </c>
      <c r="R237" s="14">
        <v>2</v>
      </c>
      <c r="S237" s="14">
        <v>1</v>
      </c>
      <c r="T237" s="14">
        <v>1</v>
      </c>
      <c r="U237" s="14">
        <v>1</v>
      </c>
      <c r="V237" s="14">
        <v>1</v>
      </c>
      <c r="W237" s="14">
        <v>1</v>
      </c>
      <c r="X237" s="14">
        <v>100</v>
      </c>
      <c r="Y237" s="14">
        <f>X237-[1]Admission!DA204</f>
        <v>0</v>
      </c>
      <c r="Z237" s="14">
        <v>4</v>
      </c>
      <c r="AA237" s="14">
        <v>1</v>
      </c>
      <c r="AB237" s="14">
        <v>1</v>
      </c>
      <c r="AC237" s="14">
        <v>1</v>
      </c>
      <c r="AD237" s="14">
        <v>1</v>
      </c>
      <c r="AE237" s="14">
        <v>1</v>
      </c>
      <c r="AF237" s="14">
        <v>1</v>
      </c>
      <c r="AG237" s="14">
        <f>SUM(AA237:AF237)</f>
        <v>6</v>
      </c>
      <c r="AH237" s="14">
        <f>AG237-[1]Admission!DO204</f>
        <v>0</v>
      </c>
      <c r="AI237" s="14">
        <v>1</v>
      </c>
      <c r="AJ237" s="14">
        <v>1</v>
      </c>
      <c r="AK237" s="14">
        <v>1</v>
      </c>
      <c r="AL237" s="14">
        <v>1</v>
      </c>
      <c r="AM237" s="14">
        <v>1</v>
      </c>
      <c r="AN237" s="14">
        <v>1</v>
      </c>
      <c r="AO237" s="14">
        <v>1</v>
      </c>
      <c r="AP237" s="14">
        <v>1</v>
      </c>
      <c r="AQ237" s="14">
        <f>SUM(AI237:AP237)</f>
        <v>8</v>
      </c>
      <c r="AR237" s="14">
        <f>AQ237-[1]Admission!EH204</f>
        <v>0</v>
      </c>
      <c r="AS237" s="14">
        <v>0</v>
      </c>
      <c r="AT237" s="14">
        <v>0</v>
      </c>
      <c r="AU237" s="14">
        <f>SUM(AS237:AT237)</f>
        <v>0</v>
      </c>
      <c r="AV237" s="14">
        <f>AU237-[1]Admission!EL204</f>
        <v>0</v>
      </c>
      <c r="AW237" s="14">
        <v>5</v>
      </c>
      <c r="AX237" s="14">
        <v>5</v>
      </c>
      <c r="AY237" s="14">
        <v>5</v>
      </c>
      <c r="AZ237" s="14">
        <v>5</v>
      </c>
      <c r="BA237" s="14">
        <f>SUM(AW237:AZ237)</f>
        <v>20</v>
      </c>
      <c r="BB237" s="14">
        <f>BA237-[1]Admission!EQ204</f>
        <v>0</v>
      </c>
      <c r="BC237" s="14">
        <v>4</v>
      </c>
      <c r="BD237" s="14">
        <v>4</v>
      </c>
      <c r="BE237" s="14">
        <v>4</v>
      </c>
      <c r="BF237" s="14">
        <f>SUM(BC237:BE237)</f>
        <v>12</v>
      </c>
      <c r="BG237" s="60">
        <v>1</v>
      </c>
      <c r="BH237" s="60">
        <v>1</v>
      </c>
      <c r="BI237" s="60">
        <v>1</v>
      </c>
      <c r="BJ237" s="60">
        <v>1</v>
      </c>
      <c r="BK237" s="60">
        <v>1</v>
      </c>
      <c r="BL237" s="60">
        <v>1</v>
      </c>
      <c r="BM237" s="60">
        <v>1</v>
      </c>
      <c r="BN237" s="60">
        <v>1</v>
      </c>
      <c r="BO237" s="60">
        <v>1</v>
      </c>
      <c r="BP237" s="60">
        <v>1</v>
      </c>
      <c r="BQ237" s="60">
        <v>1</v>
      </c>
      <c r="BR237" s="60">
        <v>1</v>
      </c>
      <c r="BS237" s="60">
        <v>1</v>
      </c>
      <c r="BT237" s="60">
        <v>1</v>
      </c>
      <c r="BU237" s="60">
        <v>1</v>
      </c>
      <c r="BV237" s="60">
        <v>15</v>
      </c>
    </row>
    <row r="238" spans="1:74" s="14" customFormat="1">
      <c r="A238" s="14">
        <v>229</v>
      </c>
      <c r="B238" s="14">
        <v>6</v>
      </c>
      <c r="C238" s="14">
        <v>4.179166666661331</v>
      </c>
      <c r="D238" s="14">
        <v>0</v>
      </c>
      <c r="E238" s="14">
        <v>1</v>
      </c>
      <c r="F238" s="14">
        <v>1</v>
      </c>
      <c r="G238" s="14">
        <v>0</v>
      </c>
      <c r="H238" s="14">
        <v>0</v>
      </c>
      <c r="I238" s="14">
        <v>0</v>
      </c>
      <c r="J238" s="14">
        <v>0</v>
      </c>
      <c r="K238" s="14">
        <v>4</v>
      </c>
      <c r="L238" s="73">
        <v>5.8000000000000003E-2</v>
      </c>
      <c r="M238" s="14">
        <v>2</v>
      </c>
      <c r="N238" s="14">
        <v>2</v>
      </c>
      <c r="O238" s="14">
        <v>2</v>
      </c>
      <c r="P238" s="14">
        <v>2</v>
      </c>
      <c r="Q238" s="14">
        <v>2</v>
      </c>
      <c r="R238" s="14">
        <v>2</v>
      </c>
      <c r="S238" s="14">
        <v>1</v>
      </c>
      <c r="T238" s="14">
        <v>1</v>
      </c>
      <c r="U238" s="14">
        <v>1</v>
      </c>
      <c r="V238" s="14">
        <v>1</v>
      </c>
      <c r="W238" s="14">
        <v>1</v>
      </c>
      <c r="X238" s="14">
        <v>25</v>
      </c>
      <c r="Y238" s="14">
        <f>X238-[1]Admission!DA355</f>
        <v>0</v>
      </c>
      <c r="Z238" s="14">
        <v>4</v>
      </c>
      <c r="AA238" s="14">
        <v>1</v>
      </c>
      <c r="AB238" s="14">
        <v>1</v>
      </c>
      <c r="AC238" s="14">
        <v>1</v>
      </c>
      <c r="AD238" s="14">
        <v>1</v>
      </c>
      <c r="AE238" s="14">
        <v>1</v>
      </c>
      <c r="AF238" s="14">
        <v>1</v>
      </c>
      <c r="AG238" s="14">
        <f>SUM(AA238:AF238)</f>
        <v>6</v>
      </c>
      <c r="AH238" s="14">
        <f>AG238-[1]Admission!DO355</f>
        <v>0</v>
      </c>
      <c r="AI238" s="14">
        <v>1</v>
      </c>
      <c r="AJ238" s="14">
        <v>1</v>
      </c>
      <c r="AK238" s="14">
        <v>1</v>
      </c>
      <c r="AL238" s="14">
        <v>1</v>
      </c>
      <c r="AM238" s="14">
        <v>1</v>
      </c>
      <c r="AN238" s="14">
        <v>1</v>
      </c>
      <c r="AO238" s="14">
        <v>1</v>
      </c>
      <c r="AP238" s="14">
        <v>1</v>
      </c>
      <c r="AQ238" s="14">
        <f>SUM(AI238:AP238)</f>
        <v>8</v>
      </c>
      <c r="AR238" s="14">
        <f>AQ238-[1]Admission!EH355</f>
        <v>0</v>
      </c>
      <c r="AS238" s="14">
        <v>0</v>
      </c>
      <c r="AT238" s="14">
        <v>0</v>
      </c>
      <c r="AU238" s="14">
        <f>SUM(AS238:AT238)</f>
        <v>0</v>
      </c>
      <c r="AV238" s="14">
        <f>AU238-[1]Admission!EL355</f>
        <v>0</v>
      </c>
      <c r="AW238" s="14">
        <v>4</v>
      </c>
      <c r="AX238" s="14">
        <v>4</v>
      </c>
      <c r="AY238" s="14">
        <v>4</v>
      </c>
      <c r="AZ238" s="14">
        <v>4</v>
      </c>
      <c r="BA238" s="14">
        <f>SUM(AW238:AZ238)</f>
        <v>16</v>
      </c>
      <c r="BB238" s="14">
        <f>BA238-[1]Admission!EQ355</f>
        <v>4</v>
      </c>
      <c r="BC238" s="14">
        <v>3</v>
      </c>
      <c r="BD238" s="14">
        <v>3</v>
      </c>
      <c r="BE238" s="14">
        <v>3</v>
      </c>
      <c r="BF238" s="14">
        <f>SUM(BC238:BE238)</f>
        <v>9</v>
      </c>
      <c r="BG238" s="60">
        <v>1</v>
      </c>
      <c r="BH238" s="60">
        <v>1</v>
      </c>
      <c r="BI238" s="60">
        <v>1</v>
      </c>
      <c r="BJ238" s="60">
        <v>1</v>
      </c>
      <c r="BK238" s="60">
        <v>0</v>
      </c>
      <c r="BL238" s="60">
        <v>1</v>
      </c>
      <c r="BM238" s="60">
        <v>0</v>
      </c>
      <c r="BN238" s="60">
        <v>1</v>
      </c>
      <c r="BO238" s="60">
        <v>1</v>
      </c>
      <c r="BP238" s="60">
        <v>0</v>
      </c>
      <c r="BQ238" s="60">
        <v>1</v>
      </c>
      <c r="BR238" s="60">
        <v>1</v>
      </c>
      <c r="BS238" s="60">
        <v>1</v>
      </c>
      <c r="BT238" s="60">
        <v>0</v>
      </c>
      <c r="BU238" s="60">
        <v>1</v>
      </c>
      <c r="BV238" s="60">
        <v>11</v>
      </c>
    </row>
    <row r="239" spans="1:74" s="14" customFormat="1">
      <c r="A239" s="14">
        <v>230</v>
      </c>
      <c r="B239" s="14">
        <v>3</v>
      </c>
      <c r="C239" s="14">
        <v>1.7159722222204437</v>
      </c>
      <c r="D239" s="14">
        <v>0</v>
      </c>
      <c r="E239" s="14">
        <v>2</v>
      </c>
      <c r="F239" s="14">
        <v>1</v>
      </c>
      <c r="G239" s="14">
        <v>0</v>
      </c>
      <c r="H239" s="14">
        <v>0</v>
      </c>
      <c r="I239" s="14">
        <v>0</v>
      </c>
      <c r="J239" s="14">
        <v>0</v>
      </c>
      <c r="K239" s="14">
        <v>2</v>
      </c>
      <c r="L239" s="73">
        <v>5.8000000000000003E-2</v>
      </c>
      <c r="M239" s="14">
        <v>2</v>
      </c>
      <c r="N239" s="14">
        <v>2</v>
      </c>
      <c r="O239" s="14">
        <v>2</v>
      </c>
      <c r="P239" s="14">
        <v>2</v>
      </c>
      <c r="Q239" s="14">
        <v>2</v>
      </c>
      <c r="R239" s="14">
        <v>2</v>
      </c>
      <c r="S239" s="14">
        <v>1</v>
      </c>
      <c r="T239" s="14">
        <v>1</v>
      </c>
      <c r="U239" s="14">
        <v>2</v>
      </c>
      <c r="V239" s="14">
        <v>2</v>
      </c>
      <c r="W239" s="14">
        <v>1</v>
      </c>
      <c r="X239" s="14">
        <v>98</v>
      </c>
      <c r="Y239" s="14">
        <f>X239-[1]Admission!DA189</f>
        <v>18</v>
      </c>
      <c r="Z239" s="14">
        <v>2</v>
      </c>
      <c r="AA239" s="14">
        <v>1</v>
      </c>
      <c r="AB239" s="14">
        <v>1</v>
      </c>
      <c r="AC239" s="14">
        <v>1</v>
      </c>
      <c r="AD239" s="14">
        <v>1</v>
      </c>
      <c r="AE239" s="14">
        <v>1</v>
      </c>
      <c r="AF239" s="14">
        <v>1</v>
      </c>
      <c r="AG239" s="14">
        <f>SUM(AA239:AF239)</f>
        <v>6</v>
      </c>
      <c r="AH239" s="14">
        <f>AG239-[1]Admission!DO189</f>
        <v>0</v>
      </c>
      <c r="AI239" s="14">
        <v>1</v>
      </c>
      <c r="AJ239" s="14">
        <v>0</v>
      </c>
      <c r="AK239" s="14">
        <v>0</v>
      </c>
      <c r="AL239" s="14">
        <v>1</v>
      </c>
      <c r="AM239" s="14">
        <v>1</v>
      </c>
      <c r="AN239" s="14">
        <v>1</v>
      </c>
      <c r="AO239" s="14">
        <v>1</v>
      </c>
      <c r="AP239" s="14">
        <v>1</v>
      </c>
      <c r="AQ239" s="14">
        <f>SUM(AI239:AP239)</f>
        <v>6</v>
      </c>
      <c r="AR239" s="14">
        <f>AQ239-[1]Admission!EH189</f>
        <v>0</v>
      </c>
      <c r="AS239" s="14">
        <v>1</v>
      </c>
      <c r="AT239" s="14">
        <v>0</v>
      </c>
      <c r="AU239" s="14">
        <f>SUM(AS239:AT239)</f>
        <v>1</v>
      </c>
      <c r="AV239" s="14">
        <f>AU239-[1]Admission!EL189</f>
        <v>1</v>
      </c>
      <c r="AW239" s="14">
        <v>5</v>
      </c>
      <c r="AX239" s="14">
        <v>5</v>
      </c>
      <c r="AY239" s="14">
        <v>5</v>
      </c>
      <c r="AZ239" s="14">
        <v>5</v>
      </c>
      <c r="BA239" s="14">
        <f>SUM(AW239:AZ239)</f>
        <v>20</v>
      </c>
      <c r="BB239" s="14">
        <f>BA239-[1]Admission!EQ189</f>
        <v>0</v>
      </c>
      <c r="BC239" s="14">
        <v>4</v>
      </c>
      <c r="BD239" s="14">
        <v>4</v>
      </c>
      <c r="BE239" s="14">
        <v>4</v>
      </c>
      <c r="BF239" s="14">
        <f>SUM(BC239:BE239)</f>
        <v>12</v>
      </c>
      <c r="BG239" s="60">
        <v>1</v>
      </c>
      <c r="BH239" s="60">
        <v>1</v>
      </c>
      <c r="BI239" s="60">
        <v>1</v>
      </c>
      <c r="BJ239" s="60">
        <v>1</v>
      </c>
      <c r="BK239" s="60">
        <v>1</v>
      </c>
      <c r="BL239" s="60">
        <v>1</v>
      </c>
      <c r="BM239" s="60">
        <v>1</v>
      </c>
      <c r="BN239" s="60">
        <v>1</v>
      </c>
      <c r="BO239" s="60">
        <v>1</v>
      </c>
      <c r="BP239" s="60">
        <v>1</v>
      </c>
      <c r="BQ239" s="60">
        <v>1</v>
      </c>
      <c r="BR239" s="60">
        <v>1</v>
      </c>
      <c r="BS239" s="60">
        <v>1</v>
      </c>
      <c r="BT239" s="60">
        <v>1</v>
      </c>
      <c r="BU239" s="60">
        <v>1</v>
      </c>
      <c r="BV239" s="60">
        <v>15</v>
      </c>
    </row>
    <row r="240" spans="1:74" s="14" customFormat="1">
      <c r="A240" s="14">
        <v>231</v>
      </c>
      <c r="B240" s="14">
        <v>2</v>
      </c>
      <c r="C240" s="14">
        <v>1.1159722222218988</v>
      </c>
      <c r="D240" s="14">
        <v>0</v>
      </c>
      <c r="E240" s="14">
        <v>7</v>
      </c>
      <c r="F240" s="14">
        <v>1</v>
      </c>
      <c r="G240" s="14">
        <v>2</v>
      </c>
      <c r="H240" s="14">
        <v>0</v>
      </c>
      <c r="I240" s="14">
        <v>0</v>
      </c>
      <c r="J240" s="14">
        <v>1</v>
      </c>
      <c r="K240" s="14">
        <v>1</v>
      </c>
      <c r="L240" s="14">
        <v>5.8</v>
      </c>
      <c r="M240" s="14">
        <v>2</v>
      </c>
      <c r="N240" s="14">
        <v>2</v>
      </c>
      <c r="O240" s="14">
        <v>2</v>
      </c>
      <c r="P240" s="14">
        <v>2</v>
      </c>
      <c r="Q240" s="14">
        <v>2</v>
      </c>
      <c r="R240" s="14">
        <v>2</v>
      </c>
      <c r="S240" s="14">
        <v>1</v>
      </c>
      <c r="T240" s="14">
        <v>1</v>
      </c>
      <c r="U240" s="14">
        <v>2</v>
      </c>
      <c r="V240" s="14">
        <v>3</v>
      </c>
      <c r="W240" s="14">
        <v>1</v>
      </c>
      <c r="X240" s="14">
        <v>70</v>
      </c>
      <c r="Y240" s="14">
        <f>X240-[1]Admission!DA99</f>
        <v>15</v>
      </c>
      <c r="Z240" s="14">
        <v>2</v>
      </c>
      <c r="AA240" s="14">
        <v>1</v>
      </c>
      <c r="AB240" s="14">
        <v>1</v>
      </c>
      <c r="AC240" s="14">
        <v>1</v>
      </c>
      <c r="AD240" s="14">
        <v>1</v>
      </c>
      <c r="AE240" s="14">
        <v>1</v>
      </c>
      <c r="AF240" s="14">
        <v>1</v>
      </c>
      <c r="AG240" s="14">
        <f>SUM(AA240:AF240)</f>
        <v>6</v>
      </c>
      <c r="AH240" s="14">
        <f>AG240-[1]Admission!DO99</f>
        <v>0</v>
      </c>
      <c r="AI240" s="14">
        <v>1</v>
      </c>
      <c r="AJ240" s="14">
        <v>0</v>
      </c>
      <c r="AK240" s="14">
        <v>0</v>
      </c>
      <c r="AL240" s="14">
        <v>0</v>
      </c>
      <c r="AM240" s="14">
        <v>0</v>
      </c>
      <c r="AN240" s="14">
        <v>0</v>
      </c>
      <c r="AO240" s="14">
        <v>1</v>
      </c>
      <c r="AP240" s="14">
        <v>0</v>
      </c>
      <c r="AQ240" s="14">
        <f>SUM(AI240:AP240)</f>
        <v>2</v>
      </c>
      <c r="AR240" s="14">
        <f>AQ240-[1]Admission!EH99</f>
        <v>-6</v>
      </c>
      <c r="AS240" s="14">
        <v>3</v>
      </c>
      <c r="AT240" s="14">
        <v>0</v>
      </c>
      <c r="AU240" s="14">
        <f>SUM(AS240:AT240)</f>
        <v>3</v>
      </c>
      <c r="AV240" s="14">
        <f>AU240-[1]Admission!EL99</f>
        <v>3</v>
      </c>
      <c r="AW240" s="14">
        <v>5</v>
      </c>
      <c r="AX240" s="14">
        <v>5</v>
      </c>
      <c r="AY240" s="14">
        <v>5</v>
      </c>
      <c r="AZ240" s="14">
        <v>5</v>
      </c>
      <c r="BA240" s="14">
        <f>SUM(AW240:AZ240)</f>
        <v>20</v>
      </c>
      <c r="BB240" s="14">
        <f>BA240-[1]Admission!EQ99</f>
        <v>0</v>
      </c>
      <c r="BC240" s="14">
        <v>4</v>
      </c>
      <c r="BD240" s="14">
        <v>4</v>
      </c>
      <c r="BE240" s="14">
        <v>4</v>
      </c>
      <c r="BF240" s="14">
        <f>SUM(BC240:BE240)</f>
        <v>12</v>
      </c>
      <c r="BG240" s="60">
        <v>1</v>
      </c>
      <c r="BH240" s="60">
        <v>1</v>
      </c>
      <c r="BI240" s="60">
        <v>1</v>
      </c>
      <c r="BJ240" s="60">
        <v>1</v>
      </c>
      <c r="BK240" s="60">
        <v>1</v>
      </c>
      <c r="BL240" s="60">
        <v>1</v>
      </c>
      <c r="BM240" s="60">
        <v>1</v>
      </c>
      <c r="BN240" s="60">
        <v>1</v>
      </c>
      <c r="BO240" s="60">
        <v>1</v>
      </c>
      <c r="BP240" s="60">
        <v>1</v>
      </c>
      <c r="BQ240" s="60">
        <v>0</v>
      </c>
      <c r="BR240" s="60">
        <v>1</v>
      </c>
      <c r="BS240" s="60">
        <v>1</v>
      </c>
      <c r="BT240" s="60">
        <v>1</v>
      </c>
      <c r="BU240" s="60">
        <v>0</v>
      </c>
      <c r="BV240" s="60">
        <v>13</v>
      </c>
    </row>
    <row r="241" spans="1:74" s="14" customFormat="1">
      <c r="A241" s="14">
        <v>232</v>
      </c>
      <c r="B241" s="14">
        <v>4</v>
      </c>
      <c r="C241" s="14">
        <v>2.8493055555591127</v>
      </c>
      <c r="D241" s="14">
        <v>0</v>
      </c>
      <c r="E241" s="14">
        <v>5</v>
      </c>
      <c r="F241" s="14">
        <v>1</v>
      </c>
      <c r="G241" s="14">
        <v>0</v>
      </c>
      <c r="H241" s="14">
        <v>0</v>
      </c>
      <c r="I241" s="14">
        <v>0</v>
      </c>
      <c r="J241" s="14">
        <v>0</v>
      </c>
      <c r="K241" s="14">
        <v>1</v>
      </c>
      <c r="L241" s="73">
        <v>5.8000000000000003E-2</v>
      </c>
      <c r="M241" s="14">
        <v>1</v>
      </c>
      <c r="N241" s="14">
        <v>2</v>
      </c>
      <c r="O241" s="14">
        <v>2</v>
      </c>
      <c r="P241" s="14">
        <v>2</v>
      </c>
      <c r="Q241" s="14">
        <v>1</v>
      </c>
      <c r="R241" s="14">
        <v>2</v>
      </c>
      <c r="BG241" s="60"/>
      <c r="BH241" s="60"/>
      <c r="BI241" s="60"/>
      <c r="BJ241" s="60"/>
      <c r="BK241" s="60"/>
      <c r="BL241" s="60"/>
      <c r="BM241" s="60"/>
      <c r="BN241" s="60"/>
      <c r="BO241" s="60"/>
      <c r="BP241" s="60"/>
      <c r="BQ241" s="60"/>
      <c r="BR241" s="60"/>
      <c r="BS241" s="60"/>
      <c r="BT241" s="60"/>
      <c r="BU241" s="60"/>
      <c r="BV241" s="60"/>
    </row>
    <row r="242" spans="1:74" s="14" customFormat="1">
      <c r="A242" s="14">
        <v>233</v>
      </c>
      <c r="B242" s="14">
        <v>3</v>
      </c>
      <c r="C242" s="14">
        <v>2.4875000000029104</v>
      </c>
      <c r="D242" s="14">
        <v>0</v>
      </c>
      <c r="E242" s="14">
        <v>8</v>
      </c>
      <c r="F242" s="14">
        <v>1</v>
      </c>
      <c r="G242" s="14">
        <v>0</v>
      </c>
      <c r="H242" s="14">
        <v>0</v>
      </c>
      <c r="I242" s="14">
        <v>0</v>
      </c>
      <c r="J242" s="14">
        <v>0</v>
      </c>
      <c r="K242" s="14">
        <v>2</v>
      </c>
      <c r="L242" s="73">
        <v>5.8000000000000003E-2</v>
      </c>
      <c r="M242" s="14">
        <v>2</v>
      </c>
      <c r="N242" s="14">
        <v>2</v>
      </c>
      <c r="O242" s="14">
        <v>2</v>
      </c>
      <c r="P242" s="14">
        <v>2</v>
      </c>
      <c r="Q242" s="14">
        <v>1</v>
      </c>
      <c r="R242" s="14">
        <v>2</v>
      </c>
      <c r="BG242" s="60"/>
      <c r="BH242" s="60"/>
      <c r="BI242" s="60"/>
      <c r="BJ242" s="60"/>
      <c r="BK242" s="60"/>
      <c r="BL242" s="60"/>
      <c r="BM242" s="60"/>
      <c r="BN242" s="60"/>
      <c r="BO242" s="60"/>
      <c r="BP242" s="60"/>
      <c r="BQ242" s="60"/>
      <c r="BR242" s="60"/>
      <c r="BS242" s="60"/>
      <c r="BT242" s="60"/>
      <c r="BU242" s="60"/>
      <c r="BV242" s="60"/>
    </row>
    <row r="243" spans="1:74" s="14" customFormat="1">
      <c r="A243" s="14">
        <v>234</v>
      </c>
      <c r="B243" s="14">
        <v>11</v>
      </c>
      <c r="C243" s="14">
        <v>8.7604166666642413</v>
      </c>
      <c r="D243" s="14">
        <v>0</v>
      </c>
      <c r="E243" s="14">
        <v>5</v>
      </c>
      <c r="F243" s="14">
        <v>1</v>
      </c>
      <c r="G243" s="14">
        <v>0</v>
      </c>
      <c r="H243" s="14">
        <v>0</v>
      </c>
      <c r="I243" s="14">
        <v>0</v>
      </c>
      <c r="J243" s="14">
        <v>0</v>
      </c>
      <c r="K243" s="14">
        <v>6</v>
      </c>
      <c r="L243" s="73">
        <v>0.11899999999999999</v>
      </c>
      <c r="M243" s="14">
        <v>2</v>
      </c>
      <c r="N243" s="14">
        <v>2</v>
      </c>
      <c r="O243" s="14">
        <v>2</v>
      </c>
      <c r="S243" s="14">
        <v>1</v>
      </c>
      <c r="T243" s="14">
        <v>1</v>
      </c>
      <c r="U243" s="14">
        <v>1</v>
      </c>
      <c r="V243" s="14">
        <v>1</v>
      </c>
      <c r="W243" s="14">
        <v>1</v>
      </c>
      <c r="X243" s="14">
        <v>75</v>
      </c>
      <c r="Y243" s="14">
        <f>X243-[1]Admission!DA467</f>
        <v>25</v>
      </c>
      <c r="Z243" s="14">
        <v>3</v>
      </c>
      <c r="AA243" s="14">
        <v>1</v>
      </c>
      <c r="AB243" s="14">
        <v>1</v>
      </c>
      <c r="AC243" s="14">
        <v>1</v>
      </c>
      <c r="AD243" s="14">
        <v>1</v>
      </c>
      <c r="AE243" s="14">
        <v>1</v>
      </c>
      <c r="AF243" s="14">
        <v>1</v>
      </c>
      <c r="AG243" s="14">
        <f t="shared" ref="AG243:AG264" si="38">SUM(AA243:AF243)</f>
        <v>6</v>
      </c>
      <c r="AH243" s="14">
        <f>AG243-[1]Admission!DO467</f>
        <v>0</v>
      </c>
      <c r="AI243" s="14">
        <v>1</v>
      </c>
      <c r="AJ243" s="14">
        <v>0</v>
      </c>
      <c r="AK243" s="14">
        <v>0</v>
      </c>
      <c r="AL243" s="14">
        <v>0</v>
      </c>
      <c r="AM243" s="14">
        <v>0</v>
      </c>
      <c r="AN243" s="14">
        <v>1</v>
      </c>
      <c r="AO243" s="14">
        <v>1</v>
      </c>
      <c r="AP243" s="14">
        <v>0</v>
      </c>
      <c r="AQ243" s="14">
        <f t="shared" ref="AQ243:AQ264" si="39">SUM(AI243:AP243)</f>
        <v>3</v>
      </c>
      <c r="AR243" s="14">
        <f>AQ243-[1]Admission!EH467</f>
        <v>-2</v>
      </c>
      <c r="AS243" s="14">
        <v>2</v>
      </c>
      <c r="AT243" s="14">
        <v>0</v>
      </c>
      <c r="AU243" s="14">
        <f t="shared" ref="AU243:AU264" si="40">SUM(AS243:AT243)</f>
        <v>2</v>
      </c>
      <c r="AV243" s="14">
        <f>AU243-[1]Admission!EL467</f>
        <v>2</v>
      </c>
      <c r="AW243" s="14">
        <v>5</v>
      </c>
      <c r="AX243" s="14">
        <v>5</v>
      </c>
      <c r="AY243" s="14">
        <v>5</v>
      </c>
      <c r="AZ243" s="14">
        <v>5</v>
      </c>
      <c r="BA243" s="14">
        <f t="shared" ref="BA243:BA252" si="41">SUM(AW243:AZ243)</f>
        <v>20</v>
      </c>
      <c r="BB243" s="14">
        <f>BA243-[1]Admission!EQ467</f>
        <v>0</v>
      </c>
      <c r="BC243" s="14">
        <v>3</v>
      </c>
      <c r="BD243" s="14">
        <v>3</v>
      </c>
      <c r="BE243" s="14">
        <v>3</v>
      </c>
      <c r="BF243" s="14">
        <f t="shared" ref="BF243:BF250" si="42">SUM(BC243:BE243)</f>
        <v>9</v>
      </c>
      <c r="BG243" s="60">
        <v>1</v>
      </c>
      <c r="BH243" s="60">
        <v>1</v>
      </c>
      <c r="BI243" s="60">
        <v>0</v>
      </c>
      <c r="BJ243" s="60">
        <v>1</v>
      </c>
      <c r="BK243" s="60">
        <v>1</v>
      </c>
      <c r="BL243" s="60">
        <v>0</v>
      </c>
      <c r="BM243" s="60">
        <v>1</v>
      </c>
      <c r="BN243" s="60">
        <v>1</v>
      </c>
      <c r="BO243" s="60">
        <v>1</v>
      </c>
      <c r="BP243" s="60">
        <v>1</v>
      </c>
      <c r="BQ243" s="60">
        <v>1</v>
      </c>
      <c r="BR243" s="60">
        <v>1</v>
      </c>
      <c r="BS243" s="60">
        <v>1</v>
      </c>
      <c r="BT243" s="60">
        <v>1</v>
      </c>
      <c r="BU243" s="60">
        <v>0</v>
      </c>
      <c r="BV243" s="60">
        <v>12</v>
      </c>
    </row>
    <row r="244" spans="1:74" s="14" customFormat="1">
      <c r="A244" s="14">
        <v>235</v>
      </c>
      <c r="B244" s="14">
        <v>4</v>
      </c>
      <c r="C244" s="14">
        <v>3.0243055555547471</v>
      </c>
      <c r="D244" s="14">
        <v>0</v>
      </c>
      <c r="E244" s="14">
        <v>8</v>
      </c>
      <c r="F244" s="14">
        <v>1</v>
      </c>
      <c r="G244" s="14">
        <v>0</v>
      </c>
      <c r="H244" s="14">
        <v>0</v>
      </c>
      <c r="I244" s="14">
        <v>0</v>
      </c>
      <c r="J244" s="14">
        <v>0</v>
      </c>
      <c r="K244" s="14">
        <v>1</v>
      </c>
      <c r="L244" s="73">
        <v>5.7999999999999996E-2</v>
      </c>
      <c r="M244" s="14">
        <v>2</v>
      </c>
      <c r="N244" s="14">
        <v>2</v>
      </c>
      <c r="O244" s="14">
        <v>2</v>
      </c>
      <c r="P244" s="14">
        <v>2</v>
      </c>
      <c r="Q244" s="14">
        <v>2</v>
      </c>
      <c r="R244" s="14">
        <v>2</v>
      </c>
      <c r="S244" s="14">
        <v>1</v>
      </c>
      <c r="T244" s="14">
        <v>1</v>
      </c>
      <c r="U244" s="14">
        <v>1</v>
      </c>
      <c r="V244" s="14">
        <v>1</v>
      </c>
      <c r="W244" s="14">
        <v>1</v>
      </c>
      <c r="X244" s="14">
        <v>80</v>
      </c>
      <c r="Y244" s="14">
        <f>X244-[1]Admission!DA240</f>
        <v>10</v>
      </c>
      <c r="Z244" s="14">
        <v>2</v>
      </c>
      <c r="AA244" s="14">
        <v>1</v>
      </c>
      <c r="AB244" s="14">
        <v>1</v>
      </c>
      <c r="AC244" s="14">
        <v>1</v>
      </c>
      <c r="AD244" s="14">
        <v>1</v>
      </c>
      <c r="AE244" s="14">
        <v>1</v>
      </c>
      <c r="AF244" s="14">
        <v>1</v>
      </c>
      <c r="AG244" s="14">
        <f t="shared" si="38"/>
        <v>6</v>
      </c>
      <c r="AH244" s="14">
        <f>AG244-[1]Admission!DO240</f>
        <v>0</v>
      </c>
      <c r="AI244" s="14">
        <v>1</v>
      </c>
      <c r="AJ244" s="14">
        <v>1</v>
      </c>
      <c r="AK244" s="14">
        <v>1</v>
      </c>
      <c r="AL244" s="14">
        <v>1</v>
      </c>
      <c r="AM244" s="14">
        <v>1</v>
      </c>
      <c r="AN244" s="14">
        <v>1</v>
      </c>
      <c r="AO244" s="14">
        <v>1</v>
      </c>
      <c r="AP244" s="14">
        <v>1</v>
      </c>
      <c r="AQ244" s="14">
        <f t="shared" si="39"/>
        <v>8</v>
      </c>
      <c r="AR244" s="14">
        <f>AQ244-[1]Admission!EH240</f>
        <v>0</v>
      </c>
      <c r="AS244" s="14">
        <v>0</v>
      </c>
      <c r="AT244" s="14">
        <v>0</v>
      </c>
      <c r="AU244" s="14">
        <f t="shared" si="40"/>
        <v>0</v>
      </c>
      <c r="AV244" s="14">
        <f>AU244-[1]Admission!EL240</f>
        <v>0</v>
      </c>
      <c r="AW244" s="14">
        <v>4</v>
      </c>
      <c r="AX244" s="14">
        <v>4</v>
      </c>
      <c r="AY244" s="14">
        <v>4</v>
      </c>
      <c r="AZ244" s="14">
        <v>4</v>
      </c>
      <c r="BA244" s="14">
        <f t="shared" si="41"/>
        <v>16</v>
      </c>
      <c r="BB244" s="14">
        <f>BA244-[1]Admission!EQ240</f>
        <v>0</v>
      </c>
      <c r="BC244" s="14">
        <v>4</v>
      </c>
      <c r="BD244" s="14">
        <v>4</v>
      </c>
      <c r="BE244" s="14">
        <v>4</v>
      </c>
      <c r="BF244" s="14">
        <f t="shared" si="42"/>
        <v>12</v>
      </c>
      <c r="BG244" s="60">
        <v>1</v>
      </c>
      <c r="BH244" s="60">
        <v>1</v>
      </c>
      <c r="BI244" s="60">
        <v>1</v>
      </c>
      <c r="BJ244" s="60">
        <v>1</v>
      </c>
      <c r="BK244" s="60">
        <v>1</v>
      </c>
      <c r="BL244" s="60">
        <v>1</v>
      </c>
      <c r="BM244" s="60">
        <v>1</v>
      </c>
      <c r="BN244" s="60">
        <v>1</v>
      </c>
      <c r="BO244" s="60">
        <v>1</v>
      </c>
      <c r="BP244" s="60">
        <v>1</v>
      </c>
      <c r="BQ244" s="60">
        <v>1</v>
      </c>
      <c r="BR244" s="60">
        <v>1</v>
      </c>
      <c r="BS244" s="60">
        <v>1</v>
      </c>
      <c r="BT244" s="60">
        <v>1</v>
      </c>
      <c r="BU244" s="60">
        <v>1</v>
      </c>
      <c r="BV244" s="60">
        <v>15</v>
      </c>
    </row>
    <row r="245" spans="1:74" s="14" customFormat="1">
      <c r="A245" s="14">
        <v>236</v>
      </c>
      <c r="B245" s="14">
        <v>4</v>
      </c>
      <c r="C245" s="14">
        <v>2.7569444444452529</v>
      </c>
      <c r="D245" s="14">
        <v>0</v>
      </c>
      <c r="E245" s="14">
        <v>3</v>
      </c>
      <c r="F245" s="14">
        <v>1</v>
      </c>
      <c r="G245" s="14">
        <v>0</v>
      </c>
      <c r="H245" s="14">
        <v>0</v>
      </c>
      <c r="I245" s="14">
        <v>0</v>
      </c>
      <c r="J245" s="14">
        <v>0</v>
      </c>
      <c r="K245" s="14">
        <v>2</v>
      </c>
      <c r="L245" s="73">
        <v>5.8000000000000003E-2</v>
      </c>
      <c r="M245" s="14">
        <v>2</v>
      </c>
      <c r="N245" s="14">
        <v>2</v>
      </c>
      <c r="O245" s="14">
        <v>2</v>
      </c>
      <c r="P245" s="14">
        <v>2</v>
      </c>
      <c r="Q245" s="14">
        <v>2</v>
      </c>
      <c r="R245" s="14">
        <v>2</v>
      </c>
      <c r="S245" s="14">
        <v>5</v>
      </c>
      <c r="T245" s="14">
        <v>5</v>
      </c>
      <c r="U245" s="14">
        <v>2</v>
      </c>
      <c r="V245" s="14">
        <v>3</v>
      </c>
      <c r="W245" s="14">
        <v>1</v>
      </c>
      <c r="X245" s="14">
        <v>80</v>
      </c>
      <c r="Y245" s="14">
        <f>X245-[1]Admission!DA317</f>
        <v>60</v>
      </c>
      <c r="Z245" s="14">
        <v>3</v>
      </c>
      <c r="AA245" s="14">
        <v>0</v>
      </c>
      <c r="AB245" s="14">
        <v>0</v>
      </c>
      <c r="AC245" s="14">
        <v>0</v>
      </c>
      <c r="AD245" s="14">
        <v>0</v>
      </c>
      <c r="AE245" s="14">
        <v>0</v>
      </c>
      <c r="AF245" s="14">
        <v>1</v>
      </c>
      <c r="AG245" s="14">
        <f t="shared" si="38"/>
        <v>1</v>
      </c>
      <c r="AH245" s="14">
        <f>AG245-[1]Admission!DO317</f>
        <v>0</v>
      </c>
      <c r="AI245" s="14">
        <v>1</v>
      </c>
      <c r="AJ245" s="14">
        <v>1</v>
      </c>
      <c r="AK245" s="14">
        <v>0</v>
      </c>
      <c r="AL245" s="14">
        <v>0</v>
      </c>
      <c r="AM245" s="14">
        <v>0</v>
      </c>
      <c r="AN245" s="14">
        <v>1</v>
      </c>
      <c r="AO245" s="14">
        <v>1</v>
      </c>
      <c r="AP245" s="14">
        <v>1</v>
      </c>
      <c r="AQ245" s="14">
        <f t="shared" si="39"/>
        <v>5</v>
      </c>
      <c r="AR245" s="14">
        <f>AQ245-[1]Admission!EH317</f>
        <v>2</v>
      </c>
      <c r="AS245" s="14">
        <v>0</v>
      </c>
      <c r="AT245" s="14">
        <v>0</v>
      </c>
      <c r="AU245" s="14">
        <f t="shared" si="40"/>
        <v>0</v>
      </c>
      <c r="AV245" s="14">
        <f>AU245-[1]Admission!EL317</f>
        <v>0</v>
      </c>
      <c r="AW245" s="14">
        <v>5</v>
      </c>
      <c r="AX245" s="14">
        <v>5</v>
      </c>
      <c r="AY245" s="14">
        <v>5</v>
      </c>
      <c r="AZ245" s="14">
        <v>5</v>
      </c>
      <c r="BA245" s="14">
        <f t="shared" si="41"/>
        <v>20</v>
      </c>
      <c r="BB245" s="14">
        <f>BA245-[1]Admission!EQ317</f>
        <v>0</v>
      </c>
      <c r="BC245" s="14">
        <v>4</v>
      </c>
      <c r="BD245" s="14">
        <v>4</v>
      </c>
      <c r="BE245" s="14">
        <v>4</v>
      </c>
      <c r="BF245" s="14">
        <f t="shared" si="42"/>
        <v>12</v>
      </c>
      <c r="BG245" s="60">
        <v>1</v>
      </c>
      <c r="BH245" s="60">
        <v>1</v>
      </c>
      <c r="BI245" s="60">
        <v>1</v>
      </c>
      <c r="BJ245" s="60">
        <v>1</v>
      </c>
      <c r="BK245" s="60">
        <v>1</v>
      </c>
      <c r="BL245" s="60">
        <v>1</v>
      </c>
      <c r="BM245" s="60">
        <v>1</v>
      </c>
      <c r="BN245" s="60">
        <v>1</v>
      </c>
      <c r="BO245" s="60">
        <v>1</v>
      </c>
      <c r="BP245" s="60">
        <v>1</v>
      </c>
      <c r="BQ245" s="60">
        <v>1</v>
      </c>
      <c r="BR245" s="60">
        <v>1</v>
      </c>
      <c r="BS245" s="60">
        <v>1</v>
      </c>
      <c r="BT245" s="60">
        <v>1</v>
      </c>
      <c r="BU245" s="60">
        <v>1</v>
      </c>
      <c r="BV245" s="60">
        <v>15</v>
      </c>
    </row>
    <row r="246" spans="1:74" s="14" customFormat="1">
      <c r="A246" s="14">
        <v>237</v>
      </c>
      <c r="B246" s="14">
        <v>4</v>
      </c>
      <c r="C246" s="14">
        <v>2.5534722222218988</v>
      </c>
      <c r="D246" s="14">
        <v>0</v>
      </c>
      <c r="E246" s="14">
        <v>2</v>
      </c>
      <c r="F246" s="14">
        <v>1</v>
      </c>
      <c r="G246" s="14">
        <v>0</v>
      </c>
      <c r="H246" s="14">
        <v>0</v>
      </c>
      <c r="I246" s="14">
        <v>0</v>
      </c>
      <c r="J246" s="14">
        <v>0</v>
      </c>
      <c r="K246" s="14">
        <v>3</v>
      </c>
      <c r="L246" s="73">
        <v>5.8000000000000003E-2</v>
      </c>
      <c r="M246" s="14">
        <v>2</v>
      </c>
      <c r="N246" s="14">
        <v>2</v>
      </c>
      <c r="O246" s="14">
        <v>2</v>
      </c>
      <c r="P246" s="14">
        <v>2</v>
      </c>
      <c r="Q246" s="14">
        <v>2</v>
      </c>
      <c r="R246" s="14">
        <v>2</v>
      </c>
      <c r="S246" s="14">
        <v>2</v>
      </c>
      <c r="T246" s="14">
        <v>2</v>
      </c>
      <c r="U246" s="14">
        <v>3</v>
      </c>
      <c r="V246" s="14">
        <v>3</v>
      </c>
      <c r="W246" s="14">
        <v>1</v>
      </c>
      <c r="X246" s="14">
        <v>80</v>
      </c>
      <c r="Y246" s="14">
        <f>X246-[1]Admission!DA301</f>
        <v>30</v>
      </c>
      <c r="Z246" s="14">
        <v>3</v>
      </c>
      <c r="AA246" s="14">
        <v>1</v>
      </c>
      <c r="AB246" s="14">
        <v>1</v>
      </c>
      <c r="AC246" s="14">
        <v>1</v>
      </c>
      <c r="AD246" s="14">
        <v>1</v>
      </c>
      <c r="AE246" s="14">
        <v>0</v>
      </c>
      <c r="AF246" s="14">
        <v>1</v>
      </c>
      <c r="AG246" s="14">
        <f t="shared" si="38"/>
        <v>5</v>
      </c>
      <c r="AH246" s="14">
        <f>AG246-[1]Admission!DO301</f>
        <v>-1</v>
      </c>
      <c r="AI246" s="14">
        <v>1</v>
      </c>
      <c r="AJ246" s="14">
        <v>1</v>
      </c>
      <c r="AK246" s="14">
        <v>1</v>
      </c>
      <c r="AL246" s="14">
        <v>1</v>
      </c>
      <c r="AM246" s="14">
        <v>1</v>
      </c>
      <c r="AN246" s="14">
        <v>1</v>
      </c>
      <c r="AO246" s="14">
        <v>1</v>
      </c>
      <c r="AP246" s="14">
        <v>1</v>
      </c>
      <c r="AQ246" s="14">
        <f t="shared" si="39"/>
        <v>8</v>
      </c>
      <c r="AR246" s="14">
        <f>AQ246-[1]Admission!EH301</f>
        <v>4</v>
      </c>
      <c r="AS246" s="14">
        <v>2</v>
      </c>
      <c r="AT246" s="14">
        <v>0</v>
      </c>
      <c r="AU246" s="14">
        <f t="shared" si="40"/>
        <v>2</v>
      </c>
      <c r="AV246" s="14">
        <f>AU246-[1]Admission!EL301</f>
        <v>1</v>
      </c>
      <c r="AW246" s="14">
        <v>5</v>
      </c>
      <c r="AX246" s="14">
        <v>5</v>
      </c>
      <c r="AY246" s="14">
        <v>5</v>
      </c>
      <c r="AZ246" s="14">
        <v>5</v>
      </c>
      <c r="BA246" s="14">
        <f t="shared" si="41"/>
        <v>20</v>
      </c>
      <c r="BB246" s="14">
        <f>BA246-[1]Admission!EQ301</f>
        <v>0</v>
      </c>
      <c r="BC246" s="14">
        <v>4</v>
      </c>
      <c r="BD246" s="14">
        <v>4</v>
      </c>
      <c r="BE246" s="14">
        <v>4</v>
      </c>
      <c r="BF246" s="14">
        <f t="shared" si="42"/>
        <v>12</v>
      </c>
      <c r="BG246" s="60">
        <v>1</v>
      </c>
      <c r="BH246" s="60">
        <v>1</v>
      </c>
      <c r="BI246" s="60">
        <v>1</v>
      </c>
      <c r="BJ246" s="60">
        <v>1</v>
      </c>
      <c r="BK246" s="60">
        <v>1</v>
      </c>
      <c r="BL246" s="60">
        <v>1</v>
      </c>
      <c r="BM246" s="60">
        <v>1</v>
      </c>
      <c r="BN246" s="60">
        <v>1</v>
      </c>
      <c r="BO246" s="60">
        <v>1</v>
      </c>
      <c r="BP246" s="60">
        <v>1</v>
      </c>
      <c r="BQ246" s="60">
        <v>1</v>
      </c>
      <c r="BR246" s="60">
        <v>1</v>
      </c>
      <c r="BS246" s="60">
        <v>1</v>
      </c>
      <c r="BT246" s="60">
        <v>1</v>
      </c>
      <c r="BU246" s="60">
        <v>1</v>
      </c>
      <c r="BV246" s="60">
        <v>15</v>
      </c>
    </row>
    <row r="247" spans="1:74" s="14" customFormat="1">
      <c r="A247" s="14">
        <v>238</v>
      </c>
      <c r="B247" s="14">
        <v>3</v>
      </c>
      <c r="C247" s="14">
        <v>1.8854166666642413</v>
      </c>
      <c r="D247" s="14">
        <v>0</v>
      </c>
      <c r="E247" s="14">
        <v>1</v>
      </c>
      <c r="F247" s="14">
        <v>1</v>
      </c>
      <c r="G247" s="14">
        <v>0</v>
      </c>
      <c r="H247" s="14">
        <v>0</v>
      </c>
      <c r="I247" s="14">
        <v>0</v>
      </c>
      <c r="J247" s="14">
        <v>1</v>
      </c>
      <c r="K247" s="14">
        <v>1</v>
      </c>
      <c r="L247" s="71">
        <v>5.7999999999999996E-2</v>
      </c>
      <c r="M247" s="14">
        <v>2</v>
      </c>
      <c r="N247" s="14">
        <v>2</v>
      </c>
      <c r="O247" s="14">
        <v>2</v>
      </c>
      <c r="P247" s="14">
        <v>2</v>
      </c>
      <c r="Q247" s="14">
        <v>2</v>
      </c>
      <c r="R247" s="14">
        <v>2</v>
      </c>
      <c r="S247" s="14">
        <v>1</v>
      </c>
      <c r="T247" s="14">
        <v>1</v>
      </c>
      <c r="U247" s="14">
        <v>1</v>
      </c>
      <c r="V247" s="14">
        <v>2</v>
      </c>
      <c r="W247" s="14">
        <v>1</v>
      </c>
      <c r="X247" s="14">
        <v>75</v>
      </c>
      <c r="Y247" s="14">
        <f>X247-[1]Admission!DA29</f>
        <v>5</v>
      </c>
      <c r="Z247" s="14">
        <v>3</v>
      </c>
      <c r="AA247" s="14">
        <v>1</v>
      </c>
      <c r="AB247" s="14">
        <v>1</v>
      </c>
      <c r="AC247" s="14">
        <v>1</v>
      </c>
      <c r="AD247" s="14">
        <v>1</v>
      </c>
      <c r="AE247" s="14">
        <v>1</v>
      </c>
      <c r="AF247" s="14">
        <v>1</v>
      </c>
      <c r="AG247" s="14">
        <f t="shared" si="38"/>
        <v>6</v>
      </c>
      <c r="AH247" s="14">
        <f>AG247-[1]Admission!DO29</f>
        <v>0</v>
      </c>
      <c r="AI247" s="14">
        <v>1</v>
      </c>
      <c r="AJ247" s="14">
        <v>1</v>
      </c>
      <c r="AK247" s="14">
        <v>1</v>
      </c>
      <c r="AL247" s="14">
        <v>1</v>
      </c>
      <c r="AM247" s="14">
        <v>1</v>
      </c>
      <c r="AN247" s="14">
        <v>1</v>
      </c>
      <c r="AO247" s="14">
        <v>1</v>
      </c>
      <c r="AP247" s="14">
        <v>1</v>
      </c>
      <c r="AQ247" s="14">
        <f t="shared" si="39"/>
        <v>8</v>
      </c>
      <c r="AR247" s="14">
        <f>AQ247-[1]Admission!EH29</f>
        <v>0</v>
      </c>
      <c r="AS247" s="14">
        <v>0</v>
      </c>
      <c r="AT247" s="14">
        <v>0</v>
      </c>
      <c r="AU247" s="14">
        <f t="shared" si="40"/>
        <v>0</v>
      </c>
      <c r="AV247" s="14">
        <f>AU247-[1]Admission!EL29</f>
        <v>0</v>
      </c>
      <c r="AW247" s="14">
        <v>5</v>
      </c>
      <c r="AX247" s="14">
        <v>5</v>
      </c>
      <c r="AY247" s="14">
        <v>5</v>
      </c>
      <c r="AZ247" s="14">
        <v>5</v>
      </c>
      <c r="BA247" s="14">
        <f t="shared" si="41"/>
        <v>20</v>
      </c>
      <c r="BB247" s="14">
        <f>BA247-[1]Admission!EQ29</f>
        <v>4</v>
      </c>
      <c r="BC247" s="14">
        <v>4</v>
      </c>
      <c r="BD247" s="14">
        <v>4</v>
      </c>
      <c r="BE247" s="14">
        <v>4</v>
      </c>
      <c r="BF247" s="14">
        <f t="shared" si="42"/>
        <v>12</v>
      </c>
      <c r="BG247" s="60">
        <v>1</v>
      </c>
      <c r="BH247" s="60">
        <v>1</v>
      </c>
      <c r="BI247" s="60">
        <v>1</v>
      </c>
      <c r="BJ247" s="60">
        <v>1</v>
      </c>
      <c r="BK247" s="60">
        <v>1</v>
      </c>
      <c r="BL247" s="60">
        <v>1</v>
      </c>
      <c r="BM247" s="60">
        <v>1</v>
      </c>
      <c r="BN247" s="60">
        <v>1</v>
      </c>
      <c r="BO247" s="60">
        <v>1</v>
      </c>
      <c r="BP247" s="60">
        <v>1</v>
      </c>
      <c r="BQ247" s="60">
        <v>1</v>
      </c>
      <c r="BR247" s="60">
        <v>1</v>
      </c>
      <c r="BS247" s="60">
        <v>1</v>
      </c>
      <c r="BT247" s="60">
        <v>1</v>
      </c>
      <c r="BU247" s="60">
        <v>1</v>
      </c>
      <c r="BV247" s="60">
        <v>15</v>
      </c>
    </row>
    <row r="248" spans="1:74" s="14" customFormat="1">
      <c r="A248" s="14">
        <v>239</v>
      </c>
      <c r="B248" s="14">
        <v>5</v>
      </c>
      <c r="C248" s="14">
        <v>3.9375</v>
      </c>
      <c r="D248" s="14">
        <v>0</v>
      </c>
      <c r="E248" s="14">
        <v>5</v>
      </c>
      <c r="F248" s="14">
        <v>1</v>
      </c>
      <c r="G248" s="14">
        <v>0</v>
      </c>
      <c r="H248" s="14">
        <v>0</v>
      </c>
      <c r="I248" s="14">
        <v>0</v>
      </c>
      <c r="J248" s="14">
        <v>0</v>
      </c>
      <c r="K248" s="14">
        <v>5</v>
      </c>
      <c r="L248" s="71">
        <v>0.11899999999999999</v>
      </c>
      <c r="M248" s="14">
        <v>2</v>
      </c>
      <c r="N248" s="14">
        <v>2</v>
      </c>
      <c r="O248" s="14">
        <v>2</v>
      </c>
      <c r="P248" s="14">
        <v>2</v>
      </c>
      <c r="Q248" s="14">
        <v>1</v>
      </c>
      <c r="R248" s="14">
        <v>2</v>
      </c>
      <c r="S248" s="14">
        <v>1</v>
      </c>
      <c r="T248" s="14">
        <v>1</v>
      </c>
      <c r="U248" s="14">
        <v>1</v>
      </c>
      <c r="V248" s="14">
        <v>1</v>
      </c>
      <c r="W248" s="14">
        <v>1</v>
      </c>
      <c r="X248" s="14">
        <v>90</v>
      </c>
      <c r="Y248" s="14">
        <f>X248-[1]Admission!DA154</f>
        <v>20</v>
      </c>
      <c r="Z248" s="14">
        <v>3</v>
      </c>
      <c r="AA248" s="14">
        <v>1</v>
      </c>
      <c r="AB248" s="14">
        <v>1</v>
      </c>
      <c r="AC248" s="14">
        <v>1</v>
      </c>
      <c r="AD248" s="14">
        <v>1</v>
      </c>
      <c r="AE248" s="14">
        <v>1</v>
      </c>
      <c r="AF248" s="14">
        <v>1</v>
      </c>
      <c r="AG248" s="14">
        <f t="shared" si="38"/>
        <v>6</v>
      </c>
      <c r="AH248" s="14">
        <f>AG248-[1]Admission!DO154</f>
        <v>0</v>
      </c>
      <c r="AI248" s="14">
        <v>1</v>
      </c>
      <c r="AJ248" s="14">
        <v>1</v>
      </c>
      <c r="AK248" s="14">
        <v>1</v>
      </c>
      <c r="AL248" s="14">
        <v>1</v>
      </c>
      <c r="AM248" s="14">
        <v>1</v>
      </c>
      <c r="AN248" s="14">
        <v>1</v>
      </c>
      <c r="AO248" s="14">
        <v>1</v>
      </c>
      <c r="AP248" s="14">
        <v>1</v>
      </c>
      <c r="AQ248" s="14">
        <f t="shared" si="39"/>
        <v>8</v>
      </c>
      <c r="AR248" s="14">
        <f>AQ248-[1]Admission!EH154</f>
        <v>0</v>
      </c>
      <c r="AS248" s="14">
        <v>0</v>
      </c>
      <c r="AT248" s="14">
        <v>1</v>
      </c>
      <c r="AU248" s="14">
        <f t="shared" si="40"/>
        <v>1</v>
      </c>
      <c r="AV248" s="14">
        <f>AU248-[1]Admission!EL154</f>
        <v>0</v>
      </c>
      <c r="AW248" s="14">
        <v>5</v>
      </c>
      <c r="AX248" s="14">
        <v>5</v>
      </c>
      <c r="AY248" s="14">
        <v>5</v>
      </c>
      <c r="AZ248" s="14">
        <v>5</v>
      </c>
      <c r="BA248" s="14">
        <f t="shared" si="41"/>
        <v>20</v>
      </c>
      <c r="BB248" s="14">
        <f>BA248-[1]Admission!EQ154</f>
        <v>0</v>
      </c>
      <c r="BC248" s="14">
        <v>4</v>
      </c>
      <c r="BD248" s="14">
        <v>4</v>
      </c>
      <c r="BE248" s="14">
        <v>4</v>
      </c>
      <c r="BF248" s="14">
        <f t="shared" si="42"/>
        <v>12</v>
      </c>
      <c r="BG248" s="60">
        <v>1</v>
      </c>
      <c r="BH248" s="60">
        <v>1</v>
      </c>
      <c r="BI248" s="60">
        <v>1</v>
      </c>
      <c r="BJ248" s="60">
        <v>1</v>
      </c>
      <c r="BK248" s="60">
        <v>1</v>
      </c>
      <c r="BL248" s="60">
        <v>1</v>
      </c>
      <c r="BM248" s="60">
        <v>1</v>
      </c>
      <c r="BN248" s="60">
        <v>1</v>
      </c>
      <c r="BO248" s="60">
        <v>1</v>
      </c>
      <c r="BP248" s="60">
        <v>1</v>
      </c>
      <c r="BQ248" s="60">
        <v>1</v>
      </c>
      <c r="BR248" s="60">
        <v>1</v>
      </c>
      <c r="BS248" s="60">
        <v>1</v>
      </c>
      <c r="BT248" s="60">
        <v>1</v>
      </c>
      <c r="BU248" s="60">
        <v>1</v>
      </c>
      <c r="BV248" s="60">
        <v>15</v>
      </c>
    </row>
    <row r="249" spans="1:74" s="14" customFormat="1">
      <c r="A249" s="14">
        <v>240</v>
      </c>
      <c r="B249" s="14">
        <v>3</v>
      </c>
      <c r="C249" s="14">
        <v>2.9555555555562023</v>
      </c>
      <c r="D249" s="14">
        <v>0</v>
      </c>
      <c r="E249" s="14">
        <v>2</v>
      </c>
      <c r="F249" s="14">
        <v>1</v>
      </c>
      <c r="G249" s="14">
        <v>0</v>
      </c>
      <c r="H249" s="14">
        <v>0</v>
      </c>
      <c r="I249" s="14">
        <v>0</v>
      </c>
      <c r="J249" s="14">
        <v>0</v>
      </c>
      <c r="K249" s="14">
        <v>1</v>
      </c>
      <c r="L249" s="73">
        <v>5.8000000000000003E-2</v>
      </c>
      <c r="M249" s="14">
        <v>2</v>
      </c>
      <c r="N249" s="14">
        <v>2</v>
      </c>
      <c r="O249" s="14">
        <v>2</v>
      </c>
      <c r="P249" s="14">
        <v>2</v>
      </c>
      <c r="Q249" s="14">
        <v>2</v>
      </c>
      <c r="R249" s="14">
        <v>2</v>
      </c>
      <c r="S249" s="14">
        <v>1</v>
      </c>
      <c r="T249" s="14">
        <v>1</v>
      </c>
      <c r="U249" s="14">
        <v>1</v>
      </c>
      <c r="V249" s="14">
        <v>1</v>
      </c>
      <c r="W249" s="14">
        <v>1</v>
      </c>
      <c r="X249" s="14">
        <v>75</v>
      </c>
      <c r="Y249" s="14">
        <f>X249-[1]Admission!DA185</f>
        <v>-1</v>
      </c>
      <c r="Z249" s="14">
        <v>3</v>
      </c>
      <c r="AA249" s="14">
        <v>1</v>
      </c>
      <c r="AB249" s="14">
        <v>1</v>
      </c>
      <c r="AC249" s="14">
        <v>1</v>
      </c>
      <c r="AD249" s="14">
        <v>1</v>
      </c>
      <c r="AE249" s="14">
        <v>1</v>
      </c>
      <c r="AF249" s="14">
        <v>1</v>
      </c>
      <c r="AG249" s="14">
        <f t="shared" si="38"/>
        <v>6</v>
      </c>
      <c r="AH249" s="14">
        <f>AG249-[1]Admission!DO185</f>
        <v>0</v>
      </c>
      <c r="AI249" s="14">
        <v>1</v>
      </c>
      <c r="AJ249" s="14">
        <v>1</v>
      </c>
      <c r="AK249" s="14">
        <v>1</v>
      </c>
      <c r="AL249" s="14">
        <v>1</v>
      </c>
      <c r="AM249" s="14">
        <v>1</v>
      </c>
      <c r="AN249" s="14">
        <v>1</v>
      </c>
      <c r="AO249" s="14">
        <v>0</v>
      </c>
      <c r="AP249" s="14">
        <v>1</v>
      </c>
      <c r="AQ249" s="14">
        <f t="shared" si="39"/>
        <v>7</v>
      </c>
      <c r="AR249" s="14">
        <f>AQ249-[1]Admission!EH185</f>
        <v>0</v>
      </c>
      <c r="AS249" s="14">
        <v>0</v>
      </c>
      <c r="AT249" s="14">
        <v>0</v>
      </c>
      <c r="AU249" s="14">
        <f t="shared" si="40"/>
        <v>0</v>
      </c>
      <c r="AV249" s="14">
        <f>AU249-[1]Admission!EL185</f>
        <v>0</v>
      </c>
      <c r="AW249" s="14">
        <v>5</v>
      </c>
      <c r="AX249" s="14">
        <v>5</v>
      </c>
      <c r="AY249" s="14">
        <v>5</v>
      </c>
      <c r="AZ249" s="14">
        <v>5</v>
      </c>
      <c r="BA249" s="14">
        <f t="shared" si="41"/>
        <v>20</v>
      </c>
      <c r="BB249" s="14">
        <f>BA249-[1]Admission!EQ185</f>
        <v>0</v>
      </c>
      <c r="BC249" s="14">
        <v>4</v>
      </c>
      <c r="BD249" s="14">
        <v>4</v>
      </c>
      <c r="BE249" s="14">
        <v>4</v>
      </c>
      <c r="BF249" s="14">
        <f t="shared" si="42"/>
        <v>12</v>
      </c>
      <c r="BG249" s="60">
        <v>1</v>
      </c>
      <c r="BH249" s="60">
        <v>1</v>
      </c>
      <c r="BI249" s="60">
        <v>1</v>
      </c>
      <c r="BJ249" s="60">
        <v>1</v>
      </c>
      <c r="BK249" s="60">
        <v>1</v>
      </c>
      <c r="BL249" s="60">
        <v>1</v>
      </c>
      <c r="BM249" s="60">
        <v>1</v>
      </c>
      <c r="BN249" s="60">
        <v>1</v>
      </c>
      <c r="BO249" s="60">
        <v>1</v>
      </c>
      <c r="BP249" s="60">
        <v>1</v>
      </c>
      <c r="BQ249" s="60">
        <v>1</v>
      </c>
      <c r="BR249" s="60">
        <v>1</v>
      </c>
      <c r="BS249" s="60">
        <v>1</v>
      </c>
      <c r="BT249" s="60">
        <v>1</v>
      </c>
      <c r="BU249" s="60">
        <v>0</v>
      </c>
      <c r="BV249" s="60">
        <v>14</v>
      </c>
    </row>
    <row r="250" spans="1:74" s="14" customFormat="1">
      <c r="A250" s="14">
        <v>241</v>
      </c>
      <c r="B250" s="14">
        <v>6</v>
      </c>
      <c r="C250" s="14">
        <v>4.9756944444452529</v>
      </c>
      <c r="D250" s="14">
        <v>0</v>
      </c>
      <c r="E250" s="14">
        <v>3</v>
      </c>
      <c r="F250" s="14">
        <v>1</v>
      </c>
      <c r="G250" s="14">
        <v>0</v>
      </c>
      <c r="H250" s="14">
        <v>0</v>
      </c>
      <c r="I250" s="14">
        <v>0</v>
      </c>
      <c r="J250" s="14">
        <v>0</v>
      </c>
      <c r="K250" s="14">
        <v>6</v>
      </c>
      <c r="L250" s="73">
        <v>0.11899999999999999</v>
      </c>
      <c r="M250" s="14">
        <v>2</v>
      </c>
      <c r="N250" s="14">
        <v>2</v>
      </c>
      <c r="O250" s="14">
        <v>2</v>
      </c>
      <c r="P250" s="14">
        <v>2</v>
      </c>
      <c r="Q250" s="14">
        <v>2</v>
      </c>
      <c r="R250" s="14">
        <v>2</v>
      </c>
      <c r="S250" s="14">
        <v>5</v>
      </c>
      <c r="T250" s="14">
        <v>3</v>
      </c>
      <c r="U250" s="14">
        <v>3</v>
      </c>
      <c r="V250" s="14">
        <v>3</v>
      </c>
      <c r="W250" s="14">
        <v>2</v>
      </c>
      <c r="X250" s="14">
        <v>50</v>
      </c>
      <c r="Y250" s="14">
        <f>X250-[1]Admission!DA291</f>
        <v>-20</v>
      </c>
      <c r="Z250" s="14">
        <v>3</v>
      </c>
      <c r="AA250" s="14">
        <v>0</v>
      </c>
      <c r="AB250" s="14">
        <v>0</v>
      </c>
      <c r="AC250" s="14">
        <v>0</v>
      </c>
      <c r="AD250" s="14">
        <v>0</v>
      </c>
      <c r="AE250" s="14">
        <v>1</v>
      </c>
      <c r="AF250" s="14">
        <v>1</v>
      </c>
      <c r="AG250" s="14">
        <f t="shared" si="38"/>
        <v>2</v>
      </c>
      <c r="AH250" s="14">
        <f>AG250-[1]Admission!DO291</f>
        <v>0</v>
      </c>
      <c r="AI250" s="14">
        <v>1</v>
      </c>
      <c r="AJ250" s="14">
        <v>0</v>
      </c>
      <c r="AK250" s="14">
        <v>0</v>
      </c>
      <c r="AL250" s="14">
        <v>0</v>
      </c>
      <c r="AM250" s="14">
        <v>0</v>
      </c>
      <c r="AN250" s="14">
        <v>0</v>
      </c>
      <c r="AO250" s="14">
        <v>1</v>
      </c>
      <c r="AP250" s="14">
        <v>1</v>
      </c>
      <c r="AQ250" s="14">
        <f t="shared" si="39"/>
        <v>3</v>
      </c>
      <c r="AR250" s="14">
        <f>AQ250-[1]Admission!EH291</f>
        <v>1</v>
      </c>
      <c r="AS250" s="14">
        <v>1</v>
      </c>
      <c r="AT250" s="14">
        <v>1</v>
      </c>
      <c r="AU250" s="14">
        <f t="shared" si="40"/>
        <v>2</v>
      </c>
      <c r="AV250" s="14">
        <f>AU250-[1]Admission!EL291</f>
        <v>0</v>
      </c>
      <c r="AW250" s="14">
        <v>4</v>
      </c>
      <c r="AX250" s="14">
        <v>3</v>
      </c>
      <c r="AY250" s="14">
        <v>3</v>
      </c>
      <c r="AZ250" s="14">
        <v>3</v>
      </c>
      <c r="BA250" s="14">
        <f t="shared" si="41"/>
        <v>13</v>
      </c>
      <c r="BB250" s="14">
        <f>BA250-[1]Admission!EQ291</f>
        <v>-7</v>
      </c>
      <c r="BC250" s="14">
        <v>4</v>
      </c>
      <c r="BD250" s="14">
        <v>4</v>
      </c>
      <c r="BE250" s="14">
        <v>4</v>
      </c>
      <c r="BF250" s="14">
        <f t="shared" si="42"/>
        <v>12</v>
      </c>
      <c r="BG250" s="60">
        <v>1</v>
      </c>
      <c r="BH250" s="60">
        <v>1</v>
      </c>
      <c r="BI250" s="60">
        <v>1</v>
      </c>
      <c r="BJ250" s="60">
        <v>1</v>
      </c>
      <c r="BK250" s="60">
        <v>1</v>
      </c>
      <c r="BL250" s="60">
        <v>1</v>
      </c>
      <c r="BM250" s="60">
        <v>1</v>
      </c>
      <c r="BN250" s="60">
        <v>1</v>
      </c>
      <c r="BO250" s="60">
        <v>1</v>
      </c>
      <c r="BP250" s="60">
        <v>1</v>
      </c>
      <c r="BQ250" s="60">
        <v>1</v>
      </c>
      <c r="BR250" s="60">
        <v>1</v>
      </c>
      <c r="BS250" s="60">
        <v>1</v>
      </c>
      <c r="BT250" s="60">
        <v>0</v>
      </c>
      <c r="BU250" s="60">
        <v>0</v>
      </c>
      <c r="BV250" s="60">
        <v>13</v>
      </c>
    </row>
    <row r="251" spans="1:74" s="14" customFormat="1">
      <c r="A251" s="14">
        <v>242</v>
      </c>
      <c r="B251" s="14">
        <v>4</v>
      </c>
      <c r="C251" s="14">
        <v>1.8062500000014552</v>
      </c>
      <c r="D251" s="14">
        <v>1</v>
      </c>
      <c r="E251" s="14">
        <v>7</v>
      </c>
      <c r="F251" s="14">
        <v>1</v>
      </c>
      <c r="G251" s="14">
        <v>0</v>
      </c>
      <c r="H251" s="14">
        <v>0</v>
      </c>
      <c r="I251" s="14">
        <v>0</v>
      </c>
      <c r="J251" s="14">
        <v>0</v>
      </c>
      <c r="K251" s="14">
        <v>2</v>
      </c>
      <c r="L251" s="71">
        <v>5.8000000000000003E-2</v>
      </c>
      <c r="M251" s="14">
        <v>2</v>
      </c>
      <c r="N251" s="14">
        <v>2</v>
      </c>
      <c r="O251" s="14">
        <v>2</v>
      </c>
      <c r="P251" s="14">
        <v>2</v>
      </c>
      <c r="Q251" s="14">
        <v>2</v>
      </c>
      <c r="R251" s="14">
        <v>2</v>
      </c>
      <c r="S251" s="14">
        <v>2</v>
      </c>
      <c r="T251" s="14">
        <v>1</v>
      </c>
      <c r="U251" s="14">
        <v>1</v>
      </c>
      <c r="V251" s="14">
        <v>1</v>
      </c>
      <c r="W251" s="14">
        <v>1</v>
      </c>
      <c r="X251" s="14">
        <v>20</v>
      </c>
      <c r="Y251" s="14">
        <f>X251-[1]Admission!DA140</f>
        <v>0</v>
      </c>
      <c r="Z251" s="14">
        <v>1</v>
      </c>
      <c r="AA251" s="14">
        <v>1</v>
      </c>
      <c r="AB251" s="14">
        <v>1</v>
      </c>
      <c r="AC251" s="14">
        <v>1</v>
      </c>
      <c r="AD251" s="14">
        <v>1</v>
      </c>
      <c r="AE251" s="14">
        <v>1</v>
      </c>
      <c r="AF251" s="14">
        <v>1</v>
      </c>
      <c r="AG251" s="14">
        <f t="shared" si="38"/>
        <v>6</v>
      </c>
      <c r="AH251" s="14">
        <f>AG251-[1]Admission!DO140</f>
        <v>0</v>
      </c>
      <c r="AI251" s="14">
        <v>1</v>
      </c>
      <c r="AJ251" s="14">
        <v>0</v>
      </c>
      <c r="AK251" s="14">
        <v>0</v>
      </c>
      <c r="AL251" s="14">
        <v>0</v>
      </c>
      <c r="AM251" s="14">
        <v>0</v>
      </c>
      <c r="AN251" s="14">
        <v>0</v>
      </c>
      <c r="AO251" s="14">
        <v>0</v>
      </c>
      <c r="AP251" s="14">
        <v>0</v>
      </c>
      <c r="AQ251" s="14">
        <f t="shared" si="39"/>
        <v>1</v>
      </c>
      <c r="AR251" s="14">
        <f>AQ251-[1]Admission!EH140</f>
        <v>0</v>
      </c>
      <c r="AS251" s="14">
        <v>0</v>
      </c>
      <c r="AT251" s="14">
        <v>1</v>
      </c>
      <c r="AU251" s="14">
        <f t="shared" si="40"/>
        <v>1</v>
      </c>
      <c r="AV251" s="14">
        <f>AU251-[1]Admission!EL140</f>
        <v>0</v>
      </c>
      <c r="AW251" s="14">
        <v>4</v>
      </c>
      <c r="AX251" s="14">
        <v>4</v>
      </c>
      <c r="AY251" s="14">
        <v>4</v>
      </c>
      <c r="AZ251" s="14">
        <v>4</v>
      </c>
      <c r="BA251" s="14">
        <f t="shared" si="41"/>
        <v>16</v>
      </c>
      <c r="BB251" s="14">
        <f>BA251-[1]Admission!EQ140</f>
        <v>0</v>
      </c>
      <c r="BG251" s="60">
        <v>1</v>
      </c>
      <c r="BH251" s="60">
        <v>1</v>
      </c>
      <c r="BI251" s="60">
        <v>1</v>
      </c>
      <c r="BJ251" s="60">
        <v>1</v>
      </c>
      <c r="BK251" s="60">
        <v>1</v>
      </c>
      <c r="BL251" s="60">
        <v>1</v>
      </c>
      <c r="BM251" s="60">
        <v>1</v>
      </c>
      <c r="BN251" s="60">
        <v>1</v>
      </c>
      <c r="BO251" s="60">
        <v>1</v>
      </c>
      <c r="BP251" s="60">
        <v>1</v>
      </c>
      <c r="BQ251" s="60">
        <v>1</v>
      </c>
      <c r="BR251" s="60">
        <v>1</v>
      </c>
      <c r="BS251" s="60">
        <v>1</v>
      </c>
      <c r="BT251" s="60">
        <v>1</v>
      </c>
      <c r="BU251" s="60">
        <v>1</v>
      </c>
      <c r="BV251" s="60">
        <v>15</v>
      </c>
    </row>
    <row r="252" spans="1:74" s="14" customFormat="1">
      <c r="A252" s="14">
        <v>243</v>
      </c>
      <c r="B252" s="14">
        <v>5</v>
      </c>
      <c r="C252" s="14">
        <v>4.0090277777781012</v>
      </c>
      <c r="D252" s="14">
        <v>0</v>
      </c>
      <c r="E252" s="14">
        <v>3</v>
      </c>
      <c r="F252" s="14">
        <v>1</v>
      </c>
      <c r="G252" s="14">
        <v>0</v>
      </c>
      <c r="H252" s="14">
        <v>0</v>
      </c>
      <c r="I252" s="14">
        <v>0</v>
      </c>
      <c r="J252" s="14">
        <v>0</v>
      </c>
      <c r="K252" s="14">
        <v>3</v>
      </c>
      <c r="L252" s="73">
        <v>5.8000000000000003E-2</v>
      </c>
      <c r="M252" s="14">
        <v>2</v>
      </c>
      <c r="N252" s="14">
        <v>2</v>
      </c>
      <c r="O252" s="14">
        <v>2</v>
      </c>
      <c r="P252" s="14">
        <v>2</v>
      </c>
      <c r="Q252" s="14">
        <v>2</v>
      </c>
      <c r="R252" s="14">
        <v>2</v>
      </c>
      <c r="S252" s="14">
        <v>2</v>
      </c>
      <c r="T252" s="14">
        <v>1</v>
      </c>
      <c r="U252" s="14">
        <v>2</v>
      </c>
      <c r="V252" s="14">
        <v>3</v>
      </c>
      <c r="W252" s="14">
        <v>2</v>
      </c>
      <c r="X252" s="14">
        <v>60</v>
      </c>
      <c r="Y252" s="14">
        <f>X252-[1]Admission!DA203</f>
        <v>50</v>
      </c>
      <c r="Z252" s="14">
        <v>1</v>
      </c>
      <c r="AA252" s="14">
        <v>1</v>
      </c>
      <c r="AB252" s="14">
        <v>1</v>
      </c>
      <c r="AC252" s="14">
        <v>1</v>
      </c>
      <c r="AD252" s="14">
        <v>1</v>
      </c>
      <c r="AE252" s="14">
        <v>1</v>
      </c>
      <c r="AF252" s="14">
        <v>1</v>
      </c>
      <c r="AG252" s="14">
        <f t="shared" si="38"/>
        <v>6</v>
      </c>
      <c r="AH252" s="14">
        <f>AG252-[1]Admission!DO203</f>
        <v>0</v>
      </c>
      <c r="AI252" s="14">
        <v>1</v>
      </c>
      <c r="AJ252" s="14">
        <v>1</v>
      </c>
      <c r="AK252" s="14">
        <v>1</v>
      </c>
      <c r="AL252" s="14">
        <v>1</v>
      </c>
      <c r="AM252" s="14">
        <v>1</v>
      </c>
      <c r="AN252" s="14">
        <v>1</v>
      </c>
      <c r="AO252" s="14">
        <v>1</v>
      </c>
      <c r="AP252" s="14">
        <v>1</v>
      </c>
      <c r="AQ252" s="14">
        <f t="shared" si="39"/>
        <v>8</v>
      </c>
      <c r="AR252" s="14">
        <f>AQ252-[1]Admission!EH203</f>
        <v>7</v>
      </c>
      <c r="AS252" s="14">
        <v>0</v>
      </c>
      <c r="AT252" s="14">
        <v>0</v>
      </c>
      <c r="AU252" s="14">
        <f t="shared" si="40"/>
        <v>0</v>
      </c>
      <c r="AV252" s="14">
        <f>AU252-[1]Admission!EL203</f>
        <v>0</v>
      </c>
      <c r="AW252" s="14">
        <v>5</v>
      </c>
      <c r="AX252" s="14">
        <v>5</v>
      </c>
      <c r="AY252" s="14">
        <v>5</v>
      </c>
      <c r="AZ252" s="14">
        <v>5</v>
      </c>
      <c r="BA252" s="14">
        <f t="shared" si="41"/>
        <v>20</v>
      </c>
      <c r="BB252" s="14">
        <f>BA252-[1]Admission!EQ203</f>
        <v>0</v>
      </c>
      <c r="BC252" s="14">
        <v>4</v>
      </c>
      <c r="BD252" s="14">
        <v>4</v>
      </c>
      <c r="BE252" s="14">
        <v>4</v>
      </c>
      <c r="BF252" s="14">
        <f>SUM(BC252:BE252)</f>
        <v>12</v>
      </c>
      <c r="BG252" s="60">
        <v>1</v>
      </c>
      <c r="BH252" s="60">
        <v>1</v>
      </c>
      <c r="BI252" s="60">
        <v>1</v>
      </c>
      <c r="BJ252" s="60">
        <v>1</v>
      </c>
      <c r="BK252" s="60">
        <v>1</v>
      </c>
      <c r="BL252" s="60">
        <v>1</v>
      </c>
      <c r="BM252" s="60">
        <v>1</v>
      </c>
      <c r="BN252" s="60">
        <v>1</v>
      </c>
      <c r="BO252" s="60">
        <v>1</v>
      </c>
      <c r="BP252" s="60">
        <v>1</v>
      </c>
      <c r="BQ252" s="60">
        <v>1</v>
      </c>
      <c r="BR252" s="60">
        <v>1</v>
      </c>
      <c r="BS252" s="60">
        <v>1</v>
      </c>
      <c r="BT252" s="60">
        <v>1</v>
      </c>
      <c r="BU252" s="60">
        <v>1</v>
      </c>
      <c r="BV252" s="60">
        <v>15</v>
      </c>
    </row>
    <row r="253" spans="1:74" s="14" customFormat="1">
      <c r="A253" s="14">
        <v>244</v>
      </c>
      <c r="B253" s="14">
        <v>6</v>
      </c>
      <c r="C253" s="14">
        <v>4.9680555555532919</v>
      </c>
      <c r="D253" s="14">
        <v>0</v>
      </c>
      <c r="E253" s="14">
        <v>2</v>
      </c>
      <c r="F253" s="14">
        <v>1</v>
      </c>
      <c r="G253" s="14">
        <v>0</v>
      </c>
      <c r="H253" s="14">
        <v>0</v>
      </c>
      <c r="I253" s="14">
        <v>0</v>
      </c>
      <c r="J253" s="14">
        <v>0</v>
      </c>
      <c r="K253" s="14">
        <v>5</v>
      </c>
      <c r="L253" s="71">
        <v>0.11899999999999999</v>
      </c>
      <c r="M253" s="14">
        <v>2</v>
      </c>
      <c r="N253" s="14">
        <v>2</v>
      </c>
      <c r="O253" s="14">
        <v>2</v>
      </c>
      <c r="P253" s="14">
        <v>2</v>
      </c>
      <c r="Q253" s="14">
        <v>2</v>
      </c>
      <c r="R253" s="14">
        <v>2</v>
      </c>
      <c r="S253" s="14">
        <v>1</v>
      </c>
      <c r="T253" s="14">
        <v>1</v>
      </c>
      <c r="U253" s="14">
        <v>1</v>
      </c>
      <c r="V253" s="14">
        <v>1</v>
      </c>
      <c r="W253" s="14">
        <v>1</v>
      </c>
      <c r="X253" s="14">
        <v>100</v>
      </c>
      <c r="Y253" s="14">
        <f>X253-[1]Admission!DA157</f>
        <v>15</v>
      </c>
      <c r="Z253" s="14">
        <v>1</v>
      </c>
      <c r="AA253" s="14">
        <v>1</v>
      </c>
      <c r="AB253" s="14">
        <v>1</v>
      </c>
      <c r="AC253" s="14">
        <v>1</v>
      </c>
      <c r="AD253" s="14">
        <v>1</v>
      </c>
      <c r="AE253" s="14">
        <v>1</v>
      </c>
      <c r="AF253" s="14">
        <v>1</v>
      </c>
      <c r="AG253" s="14">
        <f t="shared" si="38"/>
        <v>6</v>
      </c>
      <c r="AH253" s="14">
        <f>AG253-[1]Admission!DO157</f>
        <v>0</v>
      </c>
      <c r="AI253" s="14">
        <v>1</v>
      </c>
      <c r="AJ253" s="14">
        <v>1</v>
      </c>
      <c r="AK253" s="14">
        <v>1</v>
      </c>
      <c r="AL253" s="14">
        <v>1</v>
      </c>
      <c r="AM253" s="14">
        <v>1</v>
      </c>
      <c r="AN253" s="14">
        <v>1</v>
      </c>
      <c r="AO253" s="14">
        <v>1</v>
      </c>
      <c r="AP253" s="14">
        <v>1</v>
      </c>
      <c r="AQ253" s="14">
        <f t="shared" si="39"/>
        <v>8</v>
      </c>
      <c r="AR253" s="14">
        <f>AQ253-[1]Admission!EH157</f>
        <v>0</v>
      </c>
      <c r="AS253" s="14">
        <v>0</v>
      </c>
      <c r="AT253" s="14">
        <v>0</v>
      </c>
      <c r="AU253" s="14">
        <f t="shared" si="40"/>
        <v>0</v>
      </c>
      <c r="AV253" s="14">
        <f>AU253-[1]Admission!EL157</f>
        <v>0</v>
      </c>
      <c r="AW253" s="14">
        <v>5</v>
      </c>
      <c r="AX253" s="14">
        <v>5</v>
      </c>
      <c r="AY253" s="14">
        <v>5</v>
      </c>
      <c r="AZ253" s="14">
        <v>5</v>
      </c>
      <c r="BA253" s="14">
        <v>20</v>
      </c>
      <c r="BB253" s="14">
        <f>BA253-[1]Admission!EQ157</f>
        <v>0</v>
      </c>
      <c r="BC253" s="14">
        <v>4</v>
      </c>
      <c r="BD253" s="14">
        <v>4</v>
      </c>
      <c r="BE253" s="14">
        <v>4</v>
      </c>
      <c r="BF253" s="14">
        <v>12</v>
      </c>
      <c r="BG253" s="60">
        <v>1</v>
      </c>
      <c r="BH253" s="60">
        <v>1</v>
      </c>
      <c r="BI253" s="60">
        <v>1</v>
      </c>
      <c r="BJ253" s="60">
        <v>1</v>
      </c>
      <c r="BK253" s="60">
        <v>1</v>
      </c>
      <c r="BL253" s="60">
        <v>1</v>
      </c>
      <c r="BM253" s="60">
        <v>1</v>
      </c>
      <c r="BN253" s="60">
        <v>1</v>
      </c>
      <c r="BO253" s="60">
        <v>1</v>
      </c>
      <c r="BP253" s="60">
        <v>1</v>
      </c>
      <c r="BQ253" s="60">
        <v>1</v>
      </c>
      <c r="BR253" s="60">
        <v>1</v>
      </c>
      <c r="BS253" s="60">
        <v>1</v>
      </c>
      <c r="BT253" s="60">
        <v>1</v>
      </c>
      <c r="BU253" s="60">
        <v>1</v>
      </c>
      <c r="BV253" s="60">
        <v>15</v>
      </c>
    </row>
    <row r="254" spans="1:74" s="14" customFormat="1">
      <c r="A254" s="14">
        <v>245</v>
      </c>
      <c r="B254" s="14">
        <v>10</v>
      </c>
      <c r="C254" s="14">
        <v>8.7201388888861402</v>
      </c>
      <c r="D254" s="14">
        <v>0</v>
      </c>
      <c r="E254" s="14">
        <v>5</v>
      </c>
      <c r="F254" s="14">
        <v>1</v>
      </c>
      <c r="G254" s="14">
        <v>0</v>
      </c>
      <c r="H254" s="14">
        <v>0</v>
      </c>
      <c r="I254" s="14">
        <v>0</v>
      </c>
      <c r="J254" s="14">
        <v>0</v>
      </c>
      <c r="K254" s="14">
        <v>7</v>
      </c>
      <c r="L254" s="73">
        <v>0.22800000000000001</v>
      </c>
      <c r="M254" s="14">
        <v>2</v>
      </c>
      <c r="N254" s="14">
        <v>2</v>
      </c>
      <c r="O254" s="14">
        <v>2</v>
      </c>
      <c r="P254" s="14">
        <v>2</v>
      </c>
      <c r="Q254" s="14">
        <v>1</v>
      </c>
      <c r="R254" s="14">
        <v>2</v>
      </c>
      <c r="S254" s="14">
        <v>2</v>
      </c>
      <c r="T254" s="14">
        <v>2</v>
      </c>
      <c r="U254" s="14">
        <v>5</v>
      </c>
      <c r="V254" s="14">
        <v>3</v>
      </c>
      <c r="W254" s="14">
        <v>4</v>
      </c>
      <c r="X254" s="14">
        <v>5</v>
      </c>
      <c r="Y254" s="14">
        <f>X254-[1]Admission!DA409</f>
        <v>-85</v>
      </c>
      <c r="Z254" s="14">
        <v>5</v>
      </c>
      <c r="AA254" s="14">
        <v>0</v>
      </c>
      <c r="AB254" s="14">
        <v>0</v>
      </c>
      <c r="AC254" s="14">
        <v>0</v>
      </c>
      <c r="AD254" s="14">
        <v>0</v>
      </c>
      <c r="AE254" s="14">
        <v>1</v>
      </c>
      <c r="AF254" s="14">
        <v>0</v>
      </c>
      <c r="AG254" s="14">
        <f t="shared" si="38"/>
        <v>1</v>
      </c>
      <c r="AH254" s="14">
        <f>AG254-[1]Admission!DO409</f>
        <v>-5</v>
      </c>
      <c r="AI254" s="14">
        <v>1</v>
      </c>
      <c r="AJ254" s="14">
        <v>0</v>
      </c>
      <c r="AK254" s="14">
        <v>1</v>
      </c>
      <c r="AL254" s="14">
        <v>1</v>
      </c>
      <c r="AM254" s="14">
        <v>0</v>
      </c>
      <c r="AN254" s="14">
        <v>0</v>
      </c>
      <c r="AO254" s="14">
        <v>0</v>
      </c>
      <c r="AP254" s="14">
        <v>0</v>
      </c>
      <c r="AQ254" s="14">
        <f t="shared" si="39"/>
        <v>3</v>
      </c>
      <c r="AR254" s="14">
        <f>AQ254-[1]Admission!EH409</f>
        <v>-3</v>
      </c>
      <c r="AS254" s="14">
        <v>0</v>
      </c>
      <c r="AT254" s="14">
        <v>2</v>
      </c>
      <c r="AU254" s="14">
        <f t="shared" si="40"/>
        <v>2</v>
      </c>
      <c r="AV254" s="14">
        <f>AU254-[1]Admission!EL409</f>
        <v>2</v>
      </c>
      <c r="AW254" s="14">
        <v>3</v>
      </c>
      <c r="AX254" s="14">
        <v>3</v>
      </c>
      <c r="AY254" s="14">
        <v>3</v>
      </c>
      <c r="AZ254" s="14">
        <v>3</v>
      </c>
      <c r="BA254" s="14">
        <f t="shared" ref="BA254:BA264" si="43">SUM(AW254:AZ254)</f>
        <v>12</v>
      </c>
      <c r="BB254" s="14">
        <f>BA254-[1]Admission!EQ409</f>
        <v>0</v>
      </c>
      <c r="BC254" s="14">
        <v>3</v>
      </c>
      <c r="BD254" s="14">
        <v>3</v>
      </c>
      <c r="BE254" s="14">
        <v>3</v>
      </c>
      <c r="BF254" s="14">
        <f>SUM(BC254:BE254)</f>
        <v>9</v>
      </c>
      <c r="BG254" s="60">
        <v>1</v>
      </c>
      <c r="BH254" s="60">
        <v>1</v>
      </c>
      <c r="BI254" s="60">
        <v>1</v>
      </c>
      <c r="BJ254" s="60">
        <v>1</v>
      </c>
      <c r="BK254" s="60">
        <v>1</v>
      </c>
      <c r="BL254" s="60">
        <v>1</v>
      </c>
      <c r="BM254" s="60">
        <v>1</v>
      </c>
      <c r="BN254" s="60">
        <v>1</v>
      </c>
      <c r="BO254" s="60">
        <v>1</v>
      </c>
      <c r="BP254" s="60">
        <v>1</v>
      </c>
      <c r="BQ254" s="60">
        <v>1</v>
      </c>
      <c r="BR254" s="60">
        <v>1</v>
      </c>
      <c r="BS254" s="60">
        <v>1</v>
      </c>
      <c r="BT254" s="60">
        <v>0</v>
      </c>
      <c r="BU254" s="60">
        <v>0</v>
      </c>
      <c r="BV254" s="60">
        <v>13</v>
      </c>
    </row>
    <row r="255" spans="1:74" s="14" customFormat="1">
      <c r="A255" s="14">
        <v>246</v>
      </c>
      <c r="B255" s="14">
        <v>10</v>
      </c>
      <c r="C255" s="14">
        <v>7.8548611111109494</v>
      </c>
      <c r="D255" s="14">
        <v>0</v>
      </c>
      <c r="E255" s="14">
        <v>5</v>
      </c>
      <c r="F255" s="14">
        <v>1</v>
      </c>
      <c r="G255" s="14">
        <v>0</v>
      </c>
      <c r="H255" s="14">
        <v>0</v>
      </c>
      <c r="I255" s="14">
        <v>0</v>
      </c>
      <c r="J255" s="14">
        <v>0</v>
      </c>
      <c r="K255" s="14">
        <v>6</v>
      </c>
      <c r="L255" s="73" t="s">
        <v>6996</v>
      </c>
      <c r="M255" s="14">
        <v>2</v>
      </c>
      <c r="N255" s="14">
        <v>2</v>
      </c>
      <c r="O255" s="14">
        <v>2</v>
      </c>
      <c r="P255" s="14">
        <v>2</v>
      </c>
      <c r="Q255" s="14">
        <v>2</v>
      </c>
      <c r="R255" s="14">
        <v>2</v>
      </c>
      <c r="S255" s="14">
        <v>2</v>
      </c>
      <c r="T255" s="14">
        <v>1</v>
      </c>
      <c r="U255" s="14">
        <v>1</v>
      </c>
      <c r="V255" s="14">
        <v>2</v>
      </c>
      <c r="W255" s="14">
        <v>2</v>
      </c>
      <c r="X255" s="14">
        <v>50</v>
      </c>
      <c r="Y255" s="14">
        <f>X255-[1]Admission!DA310</f>
        <v>-10</v>
      </c>
      <c r="Z255" s="14">
        <v>4</v>
      </c>
      <c r="AA255" s="14">
        <v>1</v>
      </c>
      <c r="AB255" s="14">
        <v>1</v>
      </c>
      <c r="AC255" s="14">
        <v>1</v>
      </c>
      <c r="AD255" s="14">
        <v>1</v>
      </c>
      <c r="AE255" s="14">
        <v>1</v>
      </c>
      <c r="AF255" s="14">
        <v>1</v>
      </c>
      <c r="AG255" s="14">
        <f t="shared" si="38"/>
        <v>6</v>
      </c>
      <c r="AH255" s="14">
        <f>AG255-[1]Admission!DO310</f>
        <v>0</v>
      </c>
      <c r="AI255" s="14">
        <v>1</v>
      </c>
      <c r="AJ255" s="14">
        <v>1</v>
      </c>
      <c r="AK255" s="14">
        <v>1</v>
      </c>
      <c r="AL255" s="14">
        <v>1</v>
      </c>
      <c r="AM255" s="14">
        <v>1</v>
      </c>
      <c r="AN255" s="14">
        <v>1</v>
      </c>
      <c r="AO255" s="14">
        <v>1</v>
      </c>
      <c r="AP255" s="14">
        <v>1</v>
      </c>
      <c r="AQ255" s="14">
        <f t="shared" si="39"/>
        <v>8</v>
      </c>
      <c r="AR255" s="14">
        <f>AQ255-[1]Admission!EH310</f>
        <v>0</v>
      </c>
      <c r="AS255" s="14">
        <v>0</v>
      </c>
      <c r="AT255" s="14">
        <v>0</v>
      </c>
      <c r="AU255" s="14">
        <f t="shared" si="40"/>
        <v>0</v>
      </c>
      <c r="AV255" s="14">
        <f>AU255-[1]Admission!EL310</f>
        <v>-3</v>
      </c>
      <c r="AW255" s="14">
        <v>5</v>
      </c>
      <c r="AX255" s="14">
        <v>5</v>
      </c>
      <c r="AY255" s="14">
        <v>5</v>
      </c>
      <c r="AZ255" s="14">
        <v>5</v>
      </c>
      <c r="BA255" s="14">
        <f t="shared" si="43"/>
        <v>20</v>
      </c>
      <c r="BB255" s="14">
        <f>BA255-[1]Admission!EQ310</f>
        <v>0</v>
      </c>
      <c r="BC255" s="14">
        <v>4</v>
      </c>
      <c r="BD255" s="14">
        <v>4</v>
      </c>
      <c r="BE255" s="14">
        <v>4</v>
      </c>
      <c r="BF255" s="14">
        <f>SUM(BC255:BE255)</f>
        <v>12</v>
      </c>
      <c r="BG255" s="60">
        <v>1</v>
      </c>
      <c r="BH255" s="60">
        <v>1</v>
      </c>
      <c r="BI255" s="60">
        <v>1</v>
      </c>
      <c r="BJ255" s="60">
        <v>1</v>
      </c>
      <c r="BK255" s="60">
        <v>1</v>
      </c>
      <c r="BL255" s="60">
        <v>1</v>
      </c>
      <c r="BM255" s="60">
        <v>1</v>
      </c>
      <c r="BN255" s="60">
        <v>1</v>
      </c>
      <c r="BO255" s="60">
        <v>1</v>
      </c>
      <c r="BP255" s="60">
        <v>1</v>
      </c>
      <c r="BQ255" s="60">
        <v>1</v>
      </c>
      <c r="BR255" s="60">
        <v>1</v>
      </c>
      <c r="BS255" s="60">
        <v>1</v>
      </c>
      <c r="BT255" s="60">
        <v>1</v>
      </c>
      <c r="BU255" s="60">
        <v>1</v>
      </c>
      <c r="BV255" s="60">
        <v>15</v>
      </c>
    </row>
    <row r="256" spans="1:74" s="14" customFormat="1">
      <c r="A256" s="14">
        <v>247</v>
      </c>
      <c r="B256" s="14">
        <v>4</v>
      </c>
      <c r="C256" s="14">
        <v>3.265277777776646</v>
      </c>
      <c r="D256" s="14">
        <v>0</v>
      </c>
      <c r="E256" s="14">
        <v>7</v>
      </c>
      <c r="F256" s="14">
        <v>3</v>
      </c>
      <c r="G256" s="14">
        <v>2</v>
      </c>
      <c r="H256" s="14">
        <v>0</v>
      </c>
      <c r="I256" s="14">
        <v>0</v>
      </c>
      <c r="J256" s="14">
        <v>1</v>
      </c>
      <c r="K256" s="14">
        <v>1</v>
      </c>
      <c r="L256" s="71">
        <v>5.8000000000000003E-2</v>
      </c>
      <c r="M256" s="14">
        <v>2</v>
      </c>
      <c r="N256" s="14">
        <v>2</v>
      </c>
      <c r="O256" s="14">
        <v>2</v>
      </c>
      <c r="P256" s="14">
        <v>2</v>
      </c>
      <c r="Q256" s="14">
        <v>2</v>
      </c>
      <c r="R256" s="14">
        <v>2</v>
      </c>
      <c r="S256" s="14">
        <v>2</v>
      </c>
      <c r="T256" s="14">
        <v>2</v>
      </c>
      <c r="U256" s="14">
        <v>2</v>
      </c>
      <c r="V256" s="14">
        <v>1</v>
      </c>
      <c r="W256" s="14">
        <v>1</v>
      </c>
      <c r="X256" s="14">
        <v>90</v>
      </c>
      <c r="Y256" s="14">
        <f>X256-[1]Admission!DA66</f>
        <v>20</v>
      </c>
      <c r="Z256" s="14">
        <v>3</v>
      </c>
      <c r="AA256" s="14">
        <v>1</v>
      </c>
      <c r="AB256" s="14">
        <v>1</v>
      </c>
      <c r="AC256" s="14">
        <v>1</v>
      </c>
      <c r="AD256" s="14">
        <v>1</v>
      </c>
      <c r="AE256" s="14">
        <v>1</v>
      </c>
      <c r="AF256" s="14">
        <v>1</v>
      </c>
      <c r="AG256" s="14">
        <f t="shared" si="38"/>
        <v>6</v>
      </c>
      <c r="AH256" s="14">
        <f>AG256-[1]Admission!DO66</f>
        <v>0</v>
      </c>
      <c r="AI256" s="14">
        <v>1</v>
      </c>
      <c r="AJ256" s="14">
        <v>0</v>
      </c>
      <c r="AK256" s="14">
        <v>0</v>
      </c>
      <c r="AL256" s="14">
        <v>0</v>
      </c>
      <c r="AM256" s="14">
        <v>0</v>
      </c>
      <c r="AN256" s="14">
        <v>1</v>
      </c>
      <c r="AO256" s="14">
        <v>1</v>
      </c>
      <c r="AP256" s="14">
        <v>1</v>
      </c>
      <c r="AQ256" s="14">
        <f t="shared" si="39"/>
        <v>4</v>
      </c>
      <c r="AR256" s="14">
        <f>AQ256-[1]Admission!EH66</f>
        <v>-1</v>
      </c>
      <c r="AS256" s="14">
        <v>1</v>
      </c>
      <c r="AT256" s="14">
        <v>1</v>
      </c>
      <c r="AU256" s="14">
        <f t="shared" si="40"/>
        <v>2</v>
      </c>
      <c r="AV256" s="14">
        <f>AU256-[1]Admission!EL66</f>
        <v>-4</v>
      </c>
      <c r="AW256" s="14">
        <v>5</v>
      </c>
      <c r="AX256" s="14">
        <v>5</v>
      </c>
      <c r="AY256" s="14">
        <v>5</v>
      </c>
      <c r="AZ256" s="14">
        <v>5</v>
      </c>
      <c r="BA256" s="14">
        <f t="shared" si="43"/>
        <v>20</v>
      </c>
      <c r="BB256" s="14">
        <f>BA256-[1]Admission!EQ66</f>
        <v>0</v>
      </c>
      <c r="BC256" s="14">
        <v>3</v>
      </c>
      <c r="BD256" s="14">
        <v>4</v>
      </c>
      <c r="BE256" s="14">
        <v>4</v>
      </c>
      <c r="BF256" s="14">
        <f>SUM(BC256:BE256)</f>
        <v>11</v>
      </c>
      <c r="BG256" s="60">
        <v>1</v>
      </c>
      <c r="BH256" s="60">
        <v>1</v>
      </c>
      <c r="BI256" s="60">
        <v>1</v>
      </c>
      <c r="BJ256" s="60">
        <v>1</v>
      </c>
      <c r="BK256" s="60">
        <v>1</v>
      </c>
      <c r="BL256" s="60">
        <v>1</v>
      </c>
      <c r="BM256" s="60">
        <v>1</v>
      </c>
      <c r="BN256" s="60">
        <v>1</v>
      </c>
      <c r="BO256" s="60">
        <v>1</v>
      </c>
      <c r="BP256" s="60">
        <v>1</v>
      </c>
      <c r="BQ256" s="60">
        <v>1</v>
      </c>
      <c r="BR256" s="60">
        <v>1</v>
      </c>
      <c r="BS256" s="60">
        <v>1</v>
      </c>
      <c r="BT256" s="60">
        <v>1</v>
      </c>
      <c r="BU256" s="60">
        <v>1</v>
      </c>
      <c r="BV256" s="60">
        <v>15</v>
      </c>
    </row>
    <row r="257" spans="1:74" s="14" customFormat="1">
      <c r="A257" s="14">
        <v>248</v>
      </c>
      <c r="B257" s="14">
        <v>6</v>
      </c>
      <c r="C257" s="14">
        <v>4.9201388888905058</v>
      </c>
      <c r="D257" s="14">
        <v>1</v>
      </c>
      <c r="E257" s="14">
        <v>1</v>
      </c>
      <c r="F257" s="14">
        <v>1</v>
      </c>
      <c r="G257" s="14">
        <v>0</v>
      </c>
      <c r="H257" s="14">
        <v>0</v>
      </c>
      <c r="I257" s="14">
        <v>0</v>
      </c>
      <c r="J257" s="14">
        <v>0</v>
      </c>
      <c r="K257" s="14">
        <v>6</v>
      </c>
      <c r="L257" s="73">
        <v>0.11899999999999999</v>
      </c>
      <c r="M257" s="14">
        <v>2</v>
      </c>
      <c r="N257" s="14">
        <v>2</v>
      </c>
      <c r="O257" s="14">
        <v>2</v>
      </c>
      <c r="P257" s="14">
        <v>2</v>
      </c>
      <c r="Q257" s="14">
        <v>2</v>
      </c>
      <c r="R257" s="14">
        <v>2</v>
      </c>
      <c r="S257" s="14">
        <v>1</v>
      </c>
      <c r="T257" s="14">
        <v>1</v>
      </c>
      <c r="U257" s="14">
        <v>3</v>
      </c>
      <c r="V257" s="14">
        <v>3</v>
      </c>
      <c r="W257" s="14">
        <v>1</v>
      </c>
      <c r="X257" s="14">
        <v>55</v>
      </c>
      <c r="Y257" s="14">
        <f>X257-[1]Admission!DA326</f>
        <v>12</v>
      </c>
      <c r="Z257" s="14">
        <v>2</v>
      </c>
      <c r="AA257" s="14">
        <v>1</v>
      </c>
      <c r="AB257" s="14">
        <v>1</v>
      </c>
      <c r="AC257" s="14">
        <v>1</v>
      </c>
      <c r="AD257" s="14">
        <v>1</v>
      </c>
      <c r="AE257" s="14">
        <v>1</v>
      </c>
      <c r="AF257" s="14">
        <v>1</v>
      </c>
      <c r="AG257" s="14">
        <f t="shared" si="38"/>
        <v>6</v>
      </c>
      <c r="AH257" s="14">
        <f>AG257-[1]Admission!DO326</f>
        <v>0</v>
      </c>
      <c r="AI257" s="14">
        <v>1</v>
      </c>
      <c r="AJ257" s="14">
        <v>1</v>
      </c>
      <c r="AK257" s="14">
        <v>1</v>
      </c>
      <c r="AL257" s="14">
        <v>1</v>
      </c>
      <c r="AM257" s="14">
        <v>1</v>
      </c>
      <c r="AN257" s="14">
        <v>1</v>
      </c>
      <c r="AO257" s="14">
        <v>1</v>
      </c>
      <c r="AP257" s="14">
        <v>1</v>
      </c>
      <c r="AQ257" s="14">
        <f t="shared" si="39"/>
        <v>8</v>
      </c>
      <c r="AR257" s="14">
        <f>AQ257-[1]Admission!EH326</f>
        <v>6</v>
      </c>
      <c r="AS257" s="14">
        <v>0</v>
      </c>
      <c r="AT257" s="14">
        <v>0</v>
      </c>
      <c r="AU257" s="14">
        <f t="shared" si="40"/>
        <v>0</v>
      </c>
      <c r="AV257" s="14">
        <f>AU257-[1]Admission!EL326</f>
        <v>-2</v>
      </c>
      <c r="AW257" s="14">
        <v>5</v>
      </c>
      <c r="AX257" s="14">
        <v>5</v>
      </c>
      <c r="AY257" s="14">
        <v>5</v>
      </c>
      <c r="AZ257" s="14">
        <v>5</v>
      </c>
      <c r="BA257" s="14">
        <f t="shared" si="43"/>
        <v>20</v>
      </c>
      <c r="BB257" s="14">
        <f>BA257-[1]Admission!EQ326</f>
        <v>0</v>
      </c>
      <c r="BC257" s="14">
        <v>4</v>
      </c>
      <c r="BD257" s="14">
        <v>4</v>
      </c>
      <c r="BE257" s="14">
        <v>4</v>
      </c>
      <c r="BF257" s="14">
        <f>SUM(BC257:BE257)</f>
        <v>12</v>
      </c>
      <c r="BG257" s="60">
        <v>0</v>
      </c>
      <c r="BH257" s="60">
        <v>0</v>
      </c>
      <c r="BI257" s="60">
        <v>0</v>
      </c>
      <c r="BJ257" s="60">
        <v>1</v>
      </c>
      <c r="BK257" s="60">
        <v>1</v>
      </c>
      <c r="BL257" s="60">
        <v>0</v>
      </c>
      <c r="BM257" s="60">
        <v>1</v>
      </c>
      <c r="BN257" s="60">
        <v>1</v>
      </c>
      <c r="BO257" s="60">
        <v>1</v>
      </c>
      <c r="BP257" s="60">
        <v>1</v>
      </c>
      <c r="BQ257" s="60">
        <v>1</v>
      </c>
      <c r="BR257" s="60">
        <v>1</v>
      </c>
      <c r="BS257" s="60">
        <v>1</v>
      </c>
      <c r="BT257" s="60">
        <v>1</v>
      </c>
      <c r="BU257" s="60">
        <v>0</v>
      </c>
      <c r="BV257" s="60">
        <v>10</v>
      </c>
    </row>
    <row r="258" spans="1:74" s="14" customFormat="1">
      <c r="A258" s="14">
        <v>249</v>
      </c>
      <c r="B258" s="14">
        <v>4</v>
      </c>
      <c r="C258" s="14">
        <v>3.0687500000058208</v>
      </c>
      <c r="D258" s="14">
        <v>0</v>
      </c>
      <c r="E258" s="14">
        <v>1</v>
      </c>
      <c r="F258" s="14">
        <v>1</v>
      </c>
      <c r="G258" s="14">
        <v>0</v>
      </c>
      <c r="H258" s="14">
        <v>0</v>
      </c>
      <c r="I258" s="14">
        <v>0</v>
      </c>
      <c r="J258" s="14">
        <v>1</v>
      </c>
      <c r="K258" s="14">
        <v>3</v>
      </c>
      <c r="L258" s="71">
        <v>5.7999999999999996E-2</v>
      </c>
      <c r="M258" s="14">
        <v>2</v>
      </c>
      <c r="N258" s="14">
        <v>2</v>
      </c>
      <c r="O258" s="14">
        <v>2</v>
      </c>
      <c r="P258" s="14">
        <v>2</v>
      </c>
      <c r="Q258" s="14">
        <v>2</v>
      </c>
      <c r="R258" s="14">
        <v>2</v>
      </c>
      <c r="S258" s="14">
        <v>1</v>
      </c>
      <c r="T258" s="14">
        <v>2</v>
      </c>
      <c r="U258" s="14">
        <v>2</v>
      </c>
      <c r="V258" s="14">
        <v>2</v>
      </c>
      <c r="W258" s="14">
        <v>1</v>
      </c>
      <c r="X258" s="14">
        <v>40</v>
      </c>
      <c r="Y258" s="14">
        <f>X258-[1]Admission!DA28</f>
        <v>15</v>
      </c>
      <c r="Z258" s="14">
        <v>4</v>
      </c>
      <c r="AA258" s="14">
        <v>1</v>
      </c>
      <c r="AB258" s="14">
        <v>1</v>
      </c>
      <c r="AC258" s="14">
        <v>1</v>
      </c>
      <c r="AD258" s="14">
        <v>1</v>
      </c>
      <c r="AE258" s="14">
        <v>1</v>
      </c>
      <c r="AF258" s="14">
        <v>1</v>
      </c>
      <c r="AG258" s="14">
        <f t="shared" si="38"/>
        <v>6</v>
      </c>
      <c r="AH258" s="14">
        <f>AG258-[1]Admission!DO28</f>
        <v>0</v>
      </c>
      <c r="AI258" s="14">
        <v>1</v>
      </c>
      <c r="AJ258" s="14">
        <v>0</v>
      </c>
      <c r="AK258" s="14">
        <v>1</v>
      </c>
      <c r="AL258" s="14">
        <v>0</v>
      </c>
      <c r="AM258" s="14">
        <v>0</v>
      </c>
      <c r="AN258" s="14">
        <v>0</v>
      </c>
      <c r="AO258" s="14">
        <v>0</v>
      </c>
      <c r="AP258" s="14">
        <v>0</v>
      </c>
      <c r="AQ258" s="14">
        <f t="shared" si="39"/>
        <v>2</v>
      </c>
      <c r="AR258" s="14">
        <f>AQ258-[1]Admission!EH28</f>
        <v>-5</v>
      </c>
      <c r="AS258" s="14">
        <v>2</v>
      </c>
      <c r="AT258" s="14">
        <v>2</v>
      </c>
      <c r="AU258" s="14">
        <f t="shared" si="40"/>
        <v>4</v>
      </c>
      <c r="AV258" s="14">
        <f>AU258-[1]Admission!EL28</f>
        <v>0</v>
      </c>
      <c r="AW258" s="14">
        <v>5</v>
      </c>
      <c r="AX258" s="14">
        <v>5</v>
      </c>
      <c r="AY258" s="14">
        <v>5</v>
      </c>
      <c r="AZ258" s="14">
        <v>5</v>
      </c>
      <c r="BA258" s="14">
        <f t="shared" si="43"/>
        <v>20</v>
      </c>
      <c r="BB258" s="14">
        <f>BA258-[1]Admission!EQ28</f>
        <v>0</v>
      </c>
      <c r="BG258" s="60">
        <v>0</v>
      </c>
      <c r="BH258" s="60">
        <v>1</v>
      </c>
      <c r="BI258" s="60">
        <v>1</v>
      </c>
      <c r="BJ258" s="60">
        <v>0</v>
      </c>
      <c r="BK258" s="60">
        <v>1</v>
      </c>
      <c r="BL258" s="60">
        <v>1</v>
      </c>
      <c r="BM258" s="60">
        <v>1</v>
      </c>
      <c r="BN258" s="60">
        <v>1</v>
      </c>
      <c r="BO258" s="60">
        <v>1</v>
      </c>
      <c r="BP258" s="60">
        <v>0</v>
      </c>
      <c r="BQ258" s="60">
        <v>1</v>
      </c>
      <c r="BR258" s="60">
        <v>0</v>
      </c>
      <c r="BS258" s="60">
        <v>1</v>
      </c>
      <c r="BT258" s="60">
        <v>1</v>
      </c>
      <c r="BU258" s="60">
        <v>1</v>
      </c>
      <c r="BV258" s="60">
        <v>11</v>
      </c>
    </row>
    <row r="259" spans="1:74" s="14" customFormat="1">
      <c r="A259" s="14">
        <v>250</v>
      </c>
      <c r="B259" s="14">
        <v>3</v>
      </c>
      <c r="C259" s="14">
        <v>1.8020833333284827</v>
      </c>
      <c r="D259" s="14">
        <v>0</v>
      </c>
      <c r="E259" s="14">
        <v>2</v>
      </c>
      <c r="F259" s="14">
        <v>1</v>
      </c>
      <c r="G259" s="14">
        <v>0</v>
      </c>
      <c r="H259" s="14">
        <v>0</v>
      </c>
      <c r="I259" s="14">
        <v>0</v>
      </c>
      <c r="J259" s="14">
        <v>0</v>
      </c>
      <c r="K259" s="14">
        <v>1</v>
      </c>
      <c r="L259" s="73">
        <v>5.8000000000000003E-2</v>
      </c>
      <c r="M259" s="14">
        <v>2</v>
      </c>
      <c r="N259" s="14">
        <v>2</v>
      </c>
      <c r="O259" s="14">
        <v>2</v>
      </c>
      <c r="P259" s="14">
        <v>2</v>
      </c>
      <c r="Q259" s="14">
        <v>2</v>
      </c>
      <c r="R259" s="14">
        <v>2</v>
      </c>
      <c r="S259" s="14">
        <v>1</v>
      </c>
      <c r="T259" s="14">
        <v>1</v>
      </c>
      <c r="U259" s="14">
        <v>1</v>
      </c>
      <c r="V259" s="14">
        <v>1</v>
      </c>
      <c r="W259" s="14">
        <v>1</v>
      </c>
      <c r="X259" s="14">
        <v>95</v>
      </c>
      <c r="Y259" s="14">
        <f>X259-[1]Admission!DA407</f>
        <v>10</v>
      </c>
      <c r="Z259" s="14">
        <v>1</v>
      </c>
      <c r="AA259" s="14">
        <v>1</v>
      </c>
      <c r="AB259" s="14">
        <v>1</v>
      </c>
      <c r="AC259" s="14">
        <v>1</v>
      </c>
      <c r="AD259" s="14">
        <v>1</v>
      </c>
      <c r="AE259" s="14">
        <v>1</v>
      </c>
      <c r="AF259" s="14">
        <v>1</v>
      </c>
      <c r="AG259" s="14">
        <f t="shared" si="38"/>
        <v>6</v>
      </c>
      <c r="AH259" s="14">
        <f>AG259-[1]Admission!DO407</f>
        <v>0</v>
      </c>
      <c r="AI259" s="14">
        <v>1</v>
      </c>
      <c r="AJ259" s="14">
        <v>1</v>
      </c>
      <c r="AK259" s="14">
        <v>1</v>
      </c>
      <c r="AL259" s="14">
        <v>1</v>
      </c>
      <c r="AM259" s="14">
        <v>1</v>
      </c>
      <c r="AN259" s="14">
        <v>1</v>
      </c>
      <c r="AO259" s="14">
        <v>1</v>
      </c>
      <c r="AP259" s="14">
        <v>1</v>
      </c>
      <c r="AQ259" s="14">
        <f t="shared" si="39"/>
        <v>8</v>
      </c>
      <c r="AR259" s="14">
        <f>AQ259-[1]Admission!EH407</f>
        <v>0</v>
      </c>
      <c r="AS259" s="14">
        <v>0</v>
      </c>
      <c r="AT259" s="14">
        <v>0</v>
      </c>
      <c r="AU259" s="14">
        <f t="shared" si="40"/>
        <v>0</v>
      </c>
      <c r="AV259" s="14">
        <f>AU259-[1]Admission!EL407</f>
        <v>0</v>
      </c>
      <c r="AW259" s="14">
        <v>5</v>
      </c>
      <c r="AX259" s="14">
        <v>5</v>
      </c>
      <c r="AY259" s="14">
        <v>5</v>
      </c>
      <c r="AZ259" s="14">
        <v>5</v>
      </c>
      <c r="BA259" s="14">
        <f t="shared" si="43"/>
        <v>20</v>
      </c>
      <c r="BB259" s="14">
        <f>BA259-[1]Admission!EQ407</f>
        <v>0</v>
      </c>
      <c r="BC259" s="14">
        <v>4</v>
      </c>
      <c r="BD259" s="14">
        <v>4</v>
      </c>
      <c r="BE259" s="14">
        <v>4</v>
      </c>
      <c r="BF259" s="14">
        <f t="shared" ref="BF259:BF264" si="44">SUM(BC259:BE259)</f>
        <v>12</v>
      </c>
      <c r="BG259" s="60">
        <v>1</v>
      </c>
      <c r="BH259" s="60">
        <v>1</v>
      </c>
      <c r="BI259" s="60">
        <v>0</v>
      </c>
      <c r="BJ259" s="60">
        <v>1</v>
      </c>
      <c r="BK259" s="60">
        <v>1</v>
      </c>
      <c r="BL259" s="60">
        <v>0</v>
      </c>
      <c r="BM259" s="60">
        <v>1</v>
      </c>
      <c r="BN259" s="60">
        <v>1</v>
      </c>
      <c r="BO259" s="60">
        <v>1</v>
      </c>
      <c r="BP259" s="60">
        <v>0</v>
      </c>
      <c r="BQ259" s="60">
        <v>1</v>
      </c>
      <c r="BR259" s="60">
        <v>1</v>
      </c>
      <c r="BS259" s="60">
        <v>1</v>
      </c>
      <c r="BT259" s="60">
        <v>1</v>
      </c>
      <c r="BU259" s="60">
        <v>1</v>
      </c>
      <c r="BV259" s="60">
        <v>12</v>
      </c>
    </row>
    <row r="260" spans="1:74" s="14" customFormat="1">
      <c r="A260" s="14">
        <v>251</v>
      </c>
      <c r="B260" s="14">
        <v>4</v>
      </c>
      <c r="C260" s="14">
        <v>2.8874999999970896</v>
      </c>
      <c r="D260" s="14">
        <v>0</v>
      </c>
      <c r="E260" s="14">
        <v>4</v>
      </c>
      <c r="F260" s="14">
        <v>1</v>
      </c>
      <c r="G260" s="14">
        <v>0</v>
      </c>
      <c r="H260" s="14">
        <v>0</v>
      </c>
      <c r="I260" s="14">
        <v>0</v>
      </c>
      <c r="J260" s="14">
        <v>0</v>
      </c>
      <c r="K260" s="14">
        <v>7</v>
      </c>
      <c r="L260" s="73">
        <v>0.22800000000000001</v>
      </c>
      <c r="M260" s="14">
        <v>2</v>
      </c>
      <c r="N260" s="14">
        <v>2</v>
      </c>
      <c r="O260" s="14">
        <v>2</v>
      </c>
      <c r="P260" s="14">
        <v>2</v>
      </c>
      <c r="Q260" s="14">
        <v>2</v>
      </c>
      <c r="R260" s="14">
        <v>2</v>
      </c>
      <c r="S260" s="14">
        <v>1</v>
      </c>
      <c r="T260" s="14">
        <v>1</v>
      </c>
      <c r="U260" s="14">
        <v>1</v>
      </c>
      <c r="V260" s="14">
        <v>1</v>
      </c>
      <c r="W260" s="14">
        <v>1</v>
      </c>
      <c r="X260" s="14">
        <v>80</v>
      </c>
      <c r="Y260" s="14">
        <f>X260-[1]Admission!DA229</f>
        <v>50</v>
      </c>
      <c r="Z260" s="14">
        <v>4</v>
      </c>
      <c r="AA260" s="14">
        <v>1</v>
      </c>
      <c r="AB260" s="14">
        <v>1</v>
      </c>
      <c r="AC260" s="14">
        <v>1</v>
      </c>
      <c r="AD260" s="14">
        <v>1</v>
      </c>
      <c r="AE260" s="14">
        <v>1</v>
      </c>
      <c r="AF260" s="14">
        <v>1</v>
      </c>
      <c r="AG260" s="14">
        <f t="shared" si="38"/>
        <v>6</v>
      </c>
      <c r="AH260" s="14">
        <f>AG260-[1]Admission!DO229</f>
        <v>0</v>
      </c>
      <c r="AI260" s="14">
        <v>1</v>
      </c>
      <c r="AJ260" s="14">
        <v>0</v>
      </c>
      <c r="AK260" s="14">
        <v>1</v>
      </c>
      <c r="AL260" s="14">
        <v>0</v>
      </c>
      <c r="AM260" s="14">
        <v>0</v>
      </c>
      <c r="AN260" s="14">
        <v>0</v>
      </c>
      <c r="AO260" s="14">
        <v>1</v>
      </c>
      <c r="AP260" s="14">
        <v>1</v>
      </c>
      <c r="AQ260" s="14">
        <f t="shared" si="39"/>
        <v>4</v>
      </c>
      <c r="AR260" s="14">
        <f>AQ260-[1]Admission!EH229</f>
        <v>0</v>
      </c>
      <c r="AS260" s="14">
        <v>0</v>
      </c>
      <c r="AT260" s="14">
        <v>0</v>
      </c>
      <c r="AU260" s="14">
        <f t="shared" si="40"/>
        <v>0</v>
      </c>
      <c r="AV260" s="14">
        <f>AU260-[1]Admission!EL229</f>
        <v>0</v>
      </c>
      <c r="AW260" s="14">
        <v>5</v>
      </c>
      <c r="AX260" s="14">
        <v>5</v>
      </c>
      <c r="AY260" s="14">
        <v>5</v>
      </c>
      <c r="AZ260" s="14">
        <v>5</v>
      </c>
      <c r="BA260" s="14">
        <f t="shared" si="43"/>
        <v>20</v>
      </c>
      <c r="BB260" s="14">
        <f>BA260-[1]Admission!EQ229</f>
        <v>0</v>
      </c>
      <c r="BC260" s="14">
        <v>4</v>
      </c>
      <c r="BD260" s="14">
        <v>4</v>
      </c>
      <c r="BE260" s="14">
        <v>4</v>
      </c>
      <c r="BF260" s="14">
        <f t="shared" si="44"/>
        <v>12</v>
      </c>
      <c r="BG260" s="60">
        <v>1</v>
      </c>
      <c r="BH260" s="60">
        <v>1</v>
      </c>
      <c r="BI260" s="60">
        <v>1</v>
      </c>
      <c r="BJ260" s="60">
        <v>1</v>
      </c>
      <c r="BK260" s="60">
        <v>1</v>
      </c>
      <c r="BL260" s="60">
        <v>1</v>
      </c>
      <c r="BM260" s="60">
        <v>1</v>
      </c>
      <c r="BN260" s="60">
        <v>1</v>
      </c>
      <c r="BO260" s="60">
        <v>1</v>
      </c>
      <c r="BP260" s="60">
        <v>1</v>
      </c>
      <c r="BQ260" s="60">
        <v>1</v>
      </c>
      <c r="BR260" s="60">
        <v>1</v>
      </c>
      <c r="BS260" s="60">
        <v>1</v>
      </c>
      <c r="BT260" s="60">
        <v>1</v>
      </c>
      <c r="BU260" s="60">
        <v>1</v>
      </c>
      <c r="BV260" s="60">
        <v>15</v>
      </c>
    </row>
    <row r="261" spans="1:74" s="14" customFormat="1">
      <c r="A261" s="14">
        <v>252</v>
      </c>
      <c r="B261" s="14">
        <v>3</v>
      </c>
      <c r="C261" s="14">
        <v>1.7916666666642413</v>
      </c>
      <c r="D261" s="14">
        <v>0</v>
      </c>
      <c r="E261" s="14">
        <v>8</v>
      </c>
      <c r="F261" s="14">
        <v>1</v>
      </c>
      <c r="G261" s="14">
        <v>0</v>
      </c>
      <c r="H261" s="14">
        <v>0</v>
      </c>
      <c r="I261" s="14">
        <v>0</v>
      </c>
      <c r="J261" s="14">
        <v>0</v>
      </c>
      <c r="K261" s="14">
        <v>1</v>
      </c>
      <c r="L261" s="73">
        <v>5.8000000000000003E-2</v>
      </c>
      <c r="M261" s="14">
        <v>2</v>
      </c>
      <c r="N261" s="14">
        <v>2</v>
      </c>
      <c r="O261" s="14">
        <v>2</v>
      </c>
      <c r="P261" s="14">
        <v>2</v>
      </c>
      <c r="Q261" s="14">
        <v>2</v>
      </c>
      <c r="R261" s="14">
        <v>2</v>
      </c>
      <c r="S261" s="14">
        <v>3</v>
      </c>
      <c r="T261" s="14">
        <v>4</v>
      </c>
      <c r="U261" s="14">
        <v>3</v>
      </c>
      <c r="V261" s="14">
        <v>3</v>
      </c>
      <c r="W261" s="14">
        <v>2</v>
      </c>
      <c r="X261" s="14">
        <v>50</v>
      </c>
      <c r="Y261" s="14">
        <f>X261-[1]Admission!DA526</f>
        <v>0</v>
      </c>
      <c r="Z261" s="14">
        <v>3</v>
      </c>
      <c r="AA261" s="14">
        <v>0</v>
      </c>
      <c r="AB261" s="14">
        <v>0</v>
      </c>
      <c r="AC261" s="14">
        <v>0</v>
      </c>
      <c r="AD261" s="14">
        <v>0</v>
      </c>
      <c r="AE261" s="14">
        <v>0</v>
      </c>
      <c r="AF261" s="14">
        <v>1</v>
      </c>
      <c r="AG261" s="14">
        <f t="shared" si="38"/>
        <v>1</v>
      </c>
      <c r="AH261" s="14">
        <f>AG261-[1]Admission!DO526</f>
        <v>1</v>
      </c>
      <c r="AI261" s="14">
        <v>0</v>
      </c>
      <c r="AJ261" s="14">
        <v>0</v>
      </c>
      <c r="AK261" s="14">
        <v>0</v>
      </c>
      <c r="AL261" s="14">
        <v>0</v>
      </c>
      <c r="AM261" s="14">
        <v>0</v>
      </c>
      <c r="AN261" s="14">
        <v>0</v>
      </c>
      <c r="AO261" s="14">
        <v>0</v>
      </c>
      <c r="AP261" s="14">
        <v>0</v>
      </c>
      <c r="AQ261" s="14">
        <f t="shared" si="39"/>
        <v>0</v>
      </c>
      <c r="AR261" s="14">
        <f>AQ261-[1]Admission!EH526</f>
        <v>0</v>
      </c>
      <c r="AS261" s="14">
        <v>1</v>
      </c>
      <c r="AT261" s="14">
        <v>2</v>
      </c>
      <c r="AU261" s="14">
        <f t="shared" si="40"/>
        <v>3</v>
      </c>
      <c r="AV261" s="14">
        <f>AU261-[1]Admission!EL526</f>
        <v>-3</v>
      </c>
      <c r="AW261" s="14">
        <v>0</v>
      </c>
      <c r="AX261" s="14">
        <v>0</v>
      </c>
      <c r="AY261" s="14">
        <v>5</v>
      </c>
      <c r="AZ261" s="14">
        <v>0</v>
      </c>
      <c r="BA261" s="14">
        <f t="shared" si="43"/>
        <v>5</v>
      </c>
      <c r="BB261" s="14">
        <f>BA261-[1]Admission!EQ526</f>
        <v>-15</v>
      </c>
      <c r="BC261" s="14">
        <v>4</v>
      </c>
      <c r="BD261" s="14">
        <v>4</v>
      </c>
      <c r="BE261" s="14">
        <v>4</v>
      </c>
      <c r="BF261" s="14">
        <f t="shared" si="44"/>
        <v>12</v>
      </c>
      <c r="BG261" s="60">
        <v>1</v>
      </c>
      <c r="BH261" s="60">
        <v>1</v>
      </c>
      <c r="BI261" s="60">
        <v>1</v>
      </c>
      <c r="BJ261" s="60">
        <v>1</v>
      </c>
      <c r="BK261" s="60">
        <v>1</v>
      </c>
      <c r="BL261" s="60">
        <v>1</v>
      </c>
      <c r="BM261" s="60">
        <v>1</v>
      </c>
      <c r="BN261" s="60">
        <v>1</v>
      </c>
      <c r="BO261" s="60">
        <v>1</v>
      </c>
      <c r="BP261" s="60">
        <v>1</v>
      </c>
      <c r="BQ261" s="60">
        <v>1</v>
      </c>
      <c r="BR261" s="60">
        <v>1</v>
      </c>
      <c r="BS261" s="60">
        <v>1</v>
      </c>
      <c r="BT261" s="60">
        <v>1</v>
      </c>
      <c r="BU261" s="60">
        <v>1</v>
      </c>
      <c r="BV261" s="60">
        <v>15</v>
      </c>
    </row>
    <row r="262" spans="1:74" s="14" customFormat="1">
      <c r="A262" s="14">
        <v>253</v>
      </c>
      <c r="B262" s="14">
        <v>5</v>
      </c>
      <c r="C262" s="14">
        <v>2.8812500000058208</v>
      </c>
      <c r="D262" s="14">
        <v>1</v>
      </c>
      <c r="E262" s="14">
        <v>14</v>
      </c>
      <c r="F262" s="14">
        <v>1</v>
      </c>
      <c r="G262" s="14">
        <v>0</v>
      </c>
      <c r="H262" s="14">
        <v>0</v>
      </c>
      <c r="I262" s="14">
        <v>0</v>
      </c>
      <c r="J262" s="14">
        <v>0</v>
      </c>
      <c r="K262" s="14">
        <v>4</v>
      </c>
      <c r="L262" s="71">
        <v>5.8000000000000003E-2</v>
      </c>
      <c r="M262" s="14">
        <v>2</v>
      </c>
      <c r="N262" s="14">
        <v>2</v>
      </c>
      <c r="O262" s="14">
        <v>2</v>
      </c>
      <c r="P262" s="14">
        <v>2</v>
      </c>
      <c r="Q262" s="14">
        <v>2</v>
      </c>
      <c r="R262" s="14">
        <v>2</v>
      </c>
      <c r="S262" s="14">
        <v>1</v>
      </c>
      <c r="T262" s="14">
        <v>1</v>
      </c>
      <c r="U262" s="14">
        <v>1</v>
      </c>
      <c r="V262" s="14">
        <v>1</v>
      </c>
      <c r="W262" s="14">
        <v>1</v>
      </c>
      <c r="X262" s="14">
        <v>99</v>
      </c>
      <c r="Y262" s="14">
        <f>X262-[1]Admission!DA150</f>
        <v>9</v>
      </c>
      <c r="Z262" s="14">
        <v>1</v>
      </c>
      <c r="AA262" s="14">
        <v>1</v>
      </c>
      <c r="AB262" s="14">
        <v>1</v>
      </c>
      <c r="AC262" s="14">
        <v>1</v>
      </c>
      <c r="AD262" s="14">
        <v>1</v>
      </c>
      <c r="AE262" s="14">
        <v>1</v>
      </c>
      <c r="AF262" s="14">
        <v>1</v>
      </c>
      <c r="AG262" s="14">
        <f t="shared" si="38"/>
        <v>6</v>
      </c>
      <c r="AH262" s="14">
        <f>AG262-[1]Admission!DO150</f>
        <v>0</v>
      </c>
      <c r="AI262" s="14">
        <v>1</v>
      </c>
      <c r="AJ262" s="14">
        <v>1</v>
      </c>
      <c r="AK262" s="14">
        <v>1</v>
      </c>
      <c r="AL262" s="14">
        <v>1</v>
      </c>
      <c r="AM262" s="14">
        <v>1</v>
      </c>
      <c r="AN262" s="14">
        <v>0</v>
      </c>
      <c r="AO262" s="14">
        <v>1</v>
      </c>
      <c r="AP262" s="14">
        <v>1</v>
      </c>
      <c r="AQ262" s="14">
        <f t="shared" si="39"/>
        <v>7</v>
      </c>
      <c r="AR262" s="14">
        <f>AQ262-[1]Admission!EH150</f>
        <v>0</v>
      </c>
      <c r="AS262" s="14">
        <v>0</v>
      </c>
      <c r="AT262" s="14">
        <v>0</v>
      </c>
      <c r="AU262" s="14">
        <f t="shared" si="40"/>
        <v>0</v>
      </c>
      <c r="AV262" s="14">
        <f>AU262-[1]Admission!EL150</f>
        <v>0</v>
      </c>
      <c r="AW262" s="14">
        <v>5</v>
      </c>
      <c r="AX262" s="14">
        <v>5</v>
      </c>
      <c r="AY262" s="14">
        <v>5</v>
      </c>
      <c r="AZ262" s="14">
        <v>5</v>
      </c>
      <c r="BA262" s="14">
        <f t="shared" si="43"/>
        <v>20</v>
      </c>
      <c r="BB262" s="14">
        <f>BA262-[1]Admission!EQ150</f>
        <v>0</v>
      </c>
      <c r="BC262" s="14">
        <v>4</v>
      </c>
      <c r="BD262" s="14">
        <v>4</v>
      </c>
      <c r="BE262" s="14">
        <v>4</v>
      </c>
      <c r="BF262" s="14">
        <f t="shared" si="44"/>
        <v>12</v>
      </c>
      <c r="BG262" s="60">
        <v>1</v>
      </c>
      <c r="BH262" s="60">
        <v>1</v>
      </c>
      <c r="BI262" s="60">
        <v>1</v>
      </c>
      <c r="BJ262" s="60">
        <v>1</v>
      </c>
      <c r="BK262" s="60">
        <v>1</v>
      </c>
      <c r="BL262" s="60">
        <v>1</v>
      </c>
      <c r="BM262" s="60">
        <v>1</v>
      </c>
      <c r="BN262" s="60">
        <v>1</v>
      </c>
      <c r="BO262" s="60">
        <v>1</v>
      </c>
      <c r="BP262" s="60">
        <v>1</v>
      </c>
      <c r="BQ262" s="60">
        <v>1</v>
      </c>
      <c r="BR262" s="60">
        <v>1</v>
      </c>
      <c r="BS262" s="60">
        <v>1</v>
      </c>
      <c r="BT262" s="60">
        <v>1</v>
      </c>
      <c r="BU262" s="60">
        <v>1</v>
      </c>
      <c r="BV262" s="60">
        <v>15</v>
      </c>
    </row>
    <row r="263" spans="1:74" s="14" customFormat="1">
      <c r="A263" s="14">
        <v>254</v>
      </c>
      <c r="B263" s="14">
        <v>4</v>
      </c>
      <c r="C263" s="14">
        <v>2.8583333333372138</v>
      </c>
      <c r="D263" s="14">
        <v>0</v>
      </c>
      <c r="E263" s="14">
        <v>4</v>
      </c>
      <c r="F263" s="14">
        <v>1</v>
      </c>
      <c r="G263" s="14">
        <v>0</v>
      </c>
      <c r="H263" s="14">
        <v>0</v>
      </c>
      <c r="I263" s="14">
        <v>0</v>
      </c>
      <c r="J263" s="14">
        <v>0</v>
      </c>
      <c r="K263" s="14">
        <v>1</v>
      </c>
      <c r="L263" s="73">
        <v>5.8000000000000003E-2</v>
      </c>
      <c r="M263" s="14">
        <v>2</v>
      </c>
      <c r="N263" s="14">
        <v>2</v>
      </c>
      <c r="O263" s="14">
        <v>2</v>
      </c>
      <c r="P263" s="14">
        <v>2</v>
      </c>
      <c r="Q263" s="14">
        <v>2</v>
      </c>
      <c r="R263" s="14">
        <v>2</v>
      </c>
      <c r="S263" s="14">
        <v>1</v>
      </c>
      <c r="T263" s="14">
        <v>1</v>
      </c>
      <c r="U263" s="14">
        <v>1</v>
      </c>
      <c r="V263" s="14">
        <v>1</v>
      </c>
      <c r="W263" s="14">
        <v>3</v>
      </c>
      <c r="X263" s="14">
        <v>75</v>
      </c>
      <c r="Y263" s="14">
        <f>X263-[1]Admission!DA452</f>
        <v>25</v>
      </c>
      <c r="Z263" s="14">
        <v>3</v>
      </c>
      <c r="AA263" s="14">
        <v>1</v>
      </c>
      <c r="AB263" s="14">
        <v>1</v>
      </c>
      <c r="AC263" s="14">
        <v>1</v>
      </c>
      <c r="AD263" s="14">
        <v>1</v>
      </c>
      <c r="AE263" s="14">
        <v>1</v>
      </c>
      <c r="AF263" s="14">
        <v>1</v>
      </c>
      <c r="AG263" s="14">
        <f t="shared" si="38"/>
        <v>6</v>
      </c>
      <c r="AH263" s="14">
        <f>AG263-[1]Admission!DO452</f>
        <v>0</v>
      </c>
      <c r="AI263" s="14">
        <v>1</v>
      </c>
      <c r="AJ263" s="14">
        <v>1</v>
      </c>
      <c r="AK263" s="14">
        <v>1</v>
      </c>
      <c r="AL263" s="14">
        <v>1</v>
      </c>
      <c r="AM263" s="14">
        <v>1</v>
      </c>
      <c r="AN263" s="14">
        <v>1</v>
      </c>
      <c r="AO263" s="14">
        <v>1</v>
      </c>
      <c r="AP263" s="14">
        <v>1</v>
      </c>
      <c r="AQ263" s="14">
        <f t="shared" si="39"/>
        <v>8</v>
      </c>
      <c r="AR263" s="14">
        <f>AQ263-[1]Admission!EH452</f>
        <v>0</v>
      </c>
      <c r="AS263" s="14">
        <v>0</v>
      </c>
      <c r="AT263" s="14">
        <v>0</v>
      </c>
      <c r="AU263" s="14">
        <f t="shared" si="40"/>
        <v>0</v>
      </c>
      <c r="AV263" s="14">
        <f>AU263-[1]Admission!EL452</f>
        <v>0</v>
      </c>
      <c r="AW263" s="14">
        <v>5</v>
      </c>
      <c r="AX263" s="14">
        <v>5</v>
      </c>
      <c r="AY263" s="14">
        <v>5</v>
      </c>
      <c r="AZ263" s="14">
        <v>5</v>
      </c>
      <c r="BA263" s="14">
        <f t="shared" si="43"/>
        <v>20</v>
      </c>
      <c r="BB263" s="14">
        <f>BA263-[1]Admission!EQ452</f>
        <v>0</v>
      </c>
      <c r="BC263" s="14">
        <v>3</v>
      </c>
      <c r="BD263" s="14">
        <v>3</v>
      </c>
      <c r="BE263" s="14">
        <v>3</v>
      </c>
      <c r="BF263" s="14">
        <f t="shared" si="44"/>
        <v>9</v>
      </c>
      <c r="BG263" s="60">
        <v>1</v>
      </c>
      <c r="BH263" s="60">
        <v>1</v>
      </c>
      <c r="BI263" s="60">
        <v>0</v>
      </c>
      <c r="BJ263" s="60">
        <v>1</v>
      </c>
      <c r="BK263" s="60">
        <v>1</v>
      </c>
      <c r="BL263" s="60">
        <v>1</v>
      </c>
      <c r="BM263" s="60">
        <v>1</v>
      </c>
      <c r="BN263" s="60">
        <v>1</v>
      </c>
      <c r="BO263" s="60">
        <v>1</v>
      </c>
      <c r="BP263" s="60">
        <v>1</v>
      </c>
      <c r="BQ263" s="60">
        <v>1</v>
      </c>
      <c r="BR263" s="60">
        <v>1</v>
      </c>
      <c r="BS263" s="60">
        <v>1</v>
      </c>
      <c r="BT263" s="60">
        <v>1</v>
      </c>
      <c r="BU263" s="60">
        <v>1</v>
      </c>
      <c r="BV263" s="60">
        <v>14</v>
      </c>
    </row>
    <row r="264" spans="1:74" s="14" customFormat="1">
      <c r="A264" s="14">
        <v>255</v>
      </c>
      <c r="B264" s="14">
        <v>6</v>
      </c>
      <c r="C264" s="14">
        <v>4.7805555555532919</v>
      </c>
      <c r="D264" s="14">
        <v>0</v>
      </c>
      <c r="E264" s="14">
        <v>2</v>
      </c>
      <c r="F264" s="14">
        <v>1</v>
      </c>
      <c r="G264" s="14">
        <v>0</v>
      </c>
      <c r="H264" s="14">
        <v>0</v>
      </c>
      <c r="I264" s="14">
        <v>0</v>
      </c>
      <c r="J264" s="14">
        <v>0</v>
      </c>
      <c r="K264" s="14">
        <v>3</v>
      </c>
      <c r="L264" s="73">
        <v>5.8000000000000003E-2</v>
      </c>
      <c r="M264" s="14">
        <v>2</v>
      </c>
      <c r="N264" s="14">
        <v>2</v>
      </c>
      <c r="O264" s="14">
        <v>2</v>
      </c>
      <c r="P264" s="14">
        <v>2</v>
      </c>
      <c r="Q264" s="14">
        <v>2</v>
      </c>
      <c r="R264" s="14">
        <v>2</v>
      </c>
      <c r="S264" s="14">
        <v>1</v>
      </c>
      <c r="T264" s="14">
        <v>1</v>
      </c>
      <c r="U264" s="14">
        <v>1</v>
      </c>
      <c r="V264" s="14">
        <v>1</v>
      </c>
      <c r="W264" s="14">
        <v>1</v>
      </c>
      <c r="X264" s="14">
        <v>90</v>
      </c>
      <c r="Y264" s="14">
        <f>X264-[1]Admission!DA432</f>
        <v>40</v>
      </c>
      <c r="Z264" s="14">
        <v>2</v>
      </c>
      <c r="AA264" s="14">
        <v>1</v>
      </c>
      <c r="AB264" s="14">
        <v>1</v>
      </c>
      <c r="AC264" s="14">
        <v>1</v>
      </c>
      <c r="AD264" s="14">
        <v>1</v>
      </c>
      <c r="AE264" s="14">
        <v>1</v>
      </c>
      <c r="AF264" s="14">
        <v>1</v>
      </c>
      <c r="AG264" s="14">
        <f t="shared" si="38"/>
        <v>6</v>
      </c>
      <c r="AH264" s="14">
        <f>AG264-[1]Admission!DO432</f>
        <v>0</v>
      </c>
      <c r="AI264" s="14">
        <v>1</v>
      </c>
      <c r="AJ264" s="14">
        <v>1</v>
      </c>
      <c r="AK264" s="14">
        <v>1</v>
      </c>
      <c r="AL264" s="14">
        <v>1</v>
      </c>
      <c r="AM264" s="14">
        <v>1</v>
      </c>
      <c r="AN264" s="14">
        <v>1</v>
      </c>
      <c r="AO264" s="14">
        <v>1</v>
      </c>
      <c r="AP264" s="14">
        <v>1</v>
      </c>
      <c r="AQ264" s="14">
        <f t="shared" si="39"/>
        <v>8</v>
      </c>
      <c r="AR264" s="14">
        <f>AQ264-[1]Admission!EH432</f>
        <v>0</v>
      </c>
      <c r="AS264" s="14">
        <v>0</v>
      </c>
      <c r="AT264" s="14">
        <v>0</v>
      </c>
      <c r="AU264" s="14">
        <f t="shared" si="40"/>
        <v>0</v>
      </c>
      <c r="AV264" s="14">
        <f>AU264-[1]Admission!EL432</f>
        <v>0</v>
      </c>
      <c r="AW264" s="14">
        <v>5</v>
      </c>
      <c r="AX264" s="14">
        <v>5</v>
      </c>
      <c r="AY264" s="14">
        <v>5</v>
      </c>
      <c r="AZ264" s="14">
        <v>5</v>
      </c>
      <c r="BA264" s="14">
        <f t="shared" si="43"/>
        <v>20</v>
      </c>
      <c r="BB264" s="14">
        <f>BA264-[1]Admission!EQ432</f>
        <v>1</v>
      </c>
      <c r="BC264" s="14">
        <v>3</v>
      </c>
      <c r="BD264" s="14">
        <v>3</v>
      </c>
      <c r="BE264" s="14">
        <v>3</v>
      </c>
      <c r="BF264" s="14">
        <f t="shared" si="44"/>
        <v>9</v>
      </c>
      <c r="BG264" s="60">
        <v>1</v>
      </c>
      <c r="BH264" s="60">
        <v>1</v>
      </c>
      <c r="BI264" s="60">
        <v>1</v>
      </c>
      <c r="BJ264" s="60">
        <v>1</v>
      </c>
      <c r="BK264" s="60">
        <v>1</v>
      </c>
      <c r="BL264" s="60">
        <v>1</v>
      </c>
      <c r="BM264" s="60">
        <v>1</v>
      </c>
      <c r="BN264" s="60">
        <v>1</v>
      </c>
      <c r="BO264" s="60">
        <v>1</v>
      </c>
      <c r="BP264" s="60">
        <v>1</v>
      </c>
      <c r="BQ264" s="60">
        <v>1</v>
      </c>
      <c r="BR264" s="60">
        <v>1</v>
      </c>
      <c r="BS264" s="60">
        <v>1</v>
      </c>
      <c r="BT264" s="60">
        <v>1</v>
      </c>
      <c r="BU264" s="60">
        <v>1</v>
      </c>
      <c r="BV264" s="60">
        <v>15</v>
      </c>
    </row>
    <row r="265" spans="1:74" s="14" customFormat="1">
      <c r="A265" s="14">
        <v>256</v>
      </c>
      <c r="B265" s="14">
        <v>11</v>
      </c>
      <c r="C265" s="14">
        <v>10.170138888890506</v>
      </c>
      <c r="D265" s="14">
        <v>0</v>
      </c>
      <c r="E265" s="14">
        <v>7</v>
      </c>
      <c r="F265" s="14">
        <v>1</v>
      </c>
      <c r="G265" s="14">
        <v>0</v>
      </c>
      <c r="H265" s="14">
        <v>0</v>
      </c>
      <c r="I265" s="14">
        <v>0</v>
      </c>
      <c r="J265" s="14">
        <v>1</v>
      </c>
      <c r="K265" s="14">
        <v>6</v>
      </c>
      <c r="L265" s="14">
        <v>11.9</v>
      </c>
      <c r="M265" s="14">
        <v>2</v>
      </c>
      <c r="N265" s="14">
        <v>2</v>
      </c>
      <c r="O265" s="14">
        <v>2</v>
      </c>
      <c r="P265" s="14">
        <v>2</v>
      </c>
      <c r="Q265" s="14">
        <v>2</v>
      </c>
      <c r="R265" s="14">
        <v>2</v>
      </c>
      <c r="BG265" s="60"/>
      <c r="BH265" s="60"/>
      <c r="BI265" s="60"/>
      <c r="BJ265" s="60"/>
      <c r="BK265" s="60"/>
      <c r="BL265" s="60"/>
      <c r="BM265" s="60"/>
      <c r="BN265" s="60"/>
      <c r="BO265" s="60"/>
      <c r="BP265" s="60"/>
      <c r="BQ265" s="60"/>
      <c r="BR265" s="60"/>
      <c r="BS265" s="60"/>
      <c r="BT265" s="60"/>
      <c r="BU265" s="60"/>
      <c r="BV265" s="60"/>
    </row>
    <row r="266" spans="1:74" s="14" customFormat="1">
      <c r="A266" s="14">
        <v>257</v>
      </c>
      <c r="B266" s="14">
        <v>8</v>
      </c>
      <c r="C266" s="14">
        <v>6.7951388888905058</v>
      </c>
      <c r="D266" s="14">
        <v>1</v>
      </c>
      <c r="E266" s="14">
        <v>2</v>
      </c>
      <c r="F266" s="14">
        <v>1</v>
      </c>
      <c r="G266" s="14">
        <v>0</v>
      </c>
      <c r="H266" s="14">
        <v>0</v>
      </c>
      <c r="I266" s="14">
        <v>0</v>
      </c>
      <c r="J266" s="14">
        <v>1</v>
      </c>
      <c r="K266" s="14">
        <v>4</v>
      </c>
      <c r="L266" s="71">
        <v>5.7999999999999996E-2</v>
      </c>
      <c r="M266" s="14">
        <v>2</v>
      </c>
      <c r="N266" s="14">
        <v>2</v>
      </c>
      <c r="O266" s="14">
        <v>2</v>
      </c>
      <c r="P266" s="14">
        <v>2</v>
      </c>
      <c r="Q266" s="14">
        <v>2</v>
      </c>
      <c r="R266" s="14">
        <v>2</v>
      </c>
      <c r="S266" s="14">
        <v>2</v>
      </c>
      <c r="T266" s="14">
        <v>2</v>
      </c>
      <c r="U266" s="14">
        <v>2</v>
      </c>
      <c r="V266" s="14">
        <v>3</v>
      </c>
      <c r="W266" s="14">
        <v>1</v>
      </c>
      <c r="X266" s="14">
        <v>50</v>
      </c>
      <c r="Y266" s="14">
        <f>X266-[1]Admission!DA32</f>
        <v>10</v>
      </c>
      <c r="Z266" s="14">
        <v>3</v>
      </c>
      <c r="AA266" s="14">
        <v>1</v>
      </c>
      <c r="AB266" s="14">
        <v>1</v>
      </c>
      <c r="AC266" s="14">
        <v>1</v>
      </c>
      <c r="AD266" s="14">
        <v>1</v>
      </c>
      <c r="AE266" s="14">
        <v>1</v>
      </c>
      <c r="AF266" s="14">
        <v>1</v>
      </c>
      <c r="AG266" s="14">
        <f t="shared" ref="AG266:AG274" si="45">SUM(AA266:AF266)</f>
        <v>6</v>
      </c>
      <c r="AH266" s="14">
        <f>AG266-[1]Admission!DO32</f>
        <v>0</v>
      </c>
      <c r="AI266" s="14">
        <v>1</v>
      </c>
      <c r="AJ266" s="14">
        <v>0</v>
      </c>
      <c r="AK266" s="14">
        <v>0</v>
      </c>
      <c r="AL266" s="14">
        <v>0</v>
      </c>
      <c r="AM266" s="14">
        <v>0</v>
      </c>
      <c r="AN266" s="14">
        <v>0</v>
      </c>
      <c r="AO266" s="14">
        <v>1</v>
      </c>
      <c r="AP266" s="14">
        <v>1</v>
      </c>
      <c r="AQ266" s="14">
        <f t="shared" ref="AQ266:AQ273" si="46">SUM(AI266:AP266)</f>
        <v>3</v>
      </c>
      <c r="AR266" s="14">
        <f>AQ266-[1]Admission!EH32</f>
        <v>-5</v>
      </c>
      <c r="AS266" s="14">
        <v>2</v>
      </c>
      <c r="AT266" s="14">
        <v>0</v>
      </c>
      <c r="AU266" s="14">
        <f t="shared" ref="AU266:AU273" si="47">SUM(AS266:AT266)</f>
        <v>2</v>
      </c>
      <c r="AV266" s="14">
        <f>AU266-[1]Admission!EL32</f>
        <v>0</v>
      </c>
      <c r="AW266" s="14">
        <v>3</v>
      </c>
      <c r="AX266" s="14">
        <v>3</v>
      </c>
      <c r="AY266" s="14">
        <v>4</v>
      </c>
      <c r="AZ266" s="14">
        <v>4</v>
      </c>
      <c r="BA266" s="14">
        <f t="shared" ref="BA266:BA274" si="48">SUM(AW266:AZ266)</f>
        <v>14</v>
      </c>
      <c r="BB266" s="14">
        <f>BA266-[1]Admission!EQ32</f>
        <v>-2</v>
      </c>
      <c r="BC266" s="14">
        <v>3</v>
      </c>
      <c r="BD266" s="14">
        <v>3</v>
      </c>
      <c r="BE266" s="14">
        <v>3</v>
      </c>
      <c r="BF266" s="14">
        <f t="shared" ref="BF266:BF274" si="49">SUM(BC266:BE266)</f>
        <v>9</v>
      </c>
      <c r="BG266" s="60">
        <v>1</v>
      </c>
      <c r="BH266" s="60">
        <v>1</v>
      </c>
      <c r="BI266" s="60">
        <v>1</v>
      </c>
      <c r="BJ266" s="60">
        <v>1</v>
      </c>
      <c r="BK266" s="60">
        <v>1</v>
      </c>
      <c r="BL266" s="60">
        <v>0</v>
      </c>
      <c r="BM266" s="60">
        <v>1</v>
      </c>
      <c r="BN266" s="60">
        <v>1</v>
      </c>
      <c r="BO266" s="60">
        <v>1</v>
      </c>
      <c r="BP266" s="60">
        <v>1</v>
      </c>
      <c r="BQ266" s="60">
        <v>1</v>
      </c>
      <c r="BR266" s="60">
        <v>1</v>
      </c>
      <c r="BS266" s="60">
        <v>1</v>
      </c>
      <c r="BT266" s="60">
        <v>1</v>
      </c>
      <c r="BU266" s="60">
        <v>1</v>
      </c>
      <c r="BV266" s="60">
        <v>14</v>
      </c>
    </row>
    <row r="267" spans="1:74" s="14" customFormat="1">
      <c r="A267" s="14">
        <v>258</v>
      </c>
      <c r="B267" s="14">
        <v>4</v>
      </c>
      <c r="C267" s="14">
        <v>2.8930555555562023</v>
      </c>
      <c r="D267" s="14">
        <v>0</v>
      </c>
      <c r="E267" s="14">
        <v>4</v>
      </c>
      <c r="F267" s="14">
        <v>1</v>
      </c>
      <c r="G267" s="14">
        <v>0</v>
      </c>
      <c r="H267" s="14">
        <v>0</v>
      </c>
      <c r="I267" s="14">
        <v>0</v>
      </c>
      <c r="J267" s="14">
        <v>0</v>
      </c>
      <c r="K267" s="14">
        <v>1</v>
      </c>
      <c r="L267" s="73">
        <v>5.8000000000000003E-2</v>
      </c>
      <c r="M267" s="14">
        <v>2</v>
      </c>
      <c r="N267" s="14">
        <v>2</v>
      </c>
      <c r="O267" s="14">
        <v>2</v>
      </c>
      <c r="P267" s="14">
        <v>2</v>
      </c>
      <c r="Q267" s="14">
        <v>1</v>
      </c>
      <c r="R267" s="14">
        <v>2</v>
      </c>
      <c r="S267" s="14">
        <v>2</v>
      </c>
      <c r="T267" s="14">
        <v>1</v>
      </c>
      <c r="U267" s="14">
        <v>1</v>
      </c>
      <c r="V267" s="14">
        <v>3</v>
      </c>
      <c r="W267" s="14">
        <v>2</v>
      </c>
      <c r="X267" s="14">
        <v>80</v>
      </c>
      <c r="Y267" s="14">
        <f>X267-[1]Admission!DA431</f>
        <v>45</v>
      </c>
      <c r="Z267" s="14">
        <v>4</v>
      </c>
      <c r="AA267" s="14">
        <v>1</v>
      </c>
      <c r="AB267" s="14">
        <v>1</v>
      </c>
      <c r="AC267" s="14">
        <v>1</v>
      </c>
      <c r="AD267" s="14">
        <v>1</v>
      </c>
      <c r="AE267" s="14">
        <v>1</v>
      </c>
      <c r="AF267" s="14">
        <v>1</v>
      </c>
      <c r="AG267" s="14">
        <f t="shared" si="45"/>
        <v>6</v>
      </c>
      <c r="AH267" s="14">
        <f>AG267-[1]Admission!DO431</f>
        <v>0</v>
      </c>
      <c r="AI267" s="14">
        <v>1</v>
      </c>
      <c r="AJ267" s="14">
        <v>0</v>
      </c>
      <c r="AK267" s="14">
        <v>0</v>
      </c>
      <c r="AL267" s="14">
        <v>0</v>
      </c>
      <c r="AM267" s="14">
        <v>0</v>
      </c>
      <c r="AN267" s="14">
        <v>0</v>
      </c>
      <c r="AO267" s="14">
        <v>0</v>
      </c>
      <c r="AP267" s="14">
        <v>1</v>
      </c>
      <c r="AQ267" s="14">
        <f t="shared" si="46"/>
        <v>2</v>
      </c>
      <c r="AR267" s="14">
        <f>AQ267-[1]Admission!EH431</f>
        <v>-1</v>
      </c>
      <c r="AS267" s="14">
        <v>1</v>
      </c>
      <c r="AT267" s="14">
        <v>1</v>
      </c>
      <c r="AU267" s="14">
        <f t="shared" si="47"/>
        <v>2</v>
      </c>
      <c r="AV267" s="14">
        <f>AU267-[1]Admission!EL431</f>
        <v>-4</v>
      </c>
      <c r="AW267" s="14">
        <v>5</v>
      </c>
      <c r="AX267" s="14">
        <v>5</v>
      </c>
      <c r="AY267" s="14">
        <v>5</v>
      </c>
      <c r="AZ267" s="14">
        <v>5</v>
      </c>
      <c r="BA267" s="14">
        <f t="shared" si="48"/>
        <v>20</v>
      </c>
      <c r="BB267" s="14">
        <f>BA267-[1]Admission!EQ431</f>
        <v>4</v>
      </c>
      <c r="BC267" s="14">
        <v>4</v>
      </c>
      <c r="BD267" s="14">
        <v>4</v>
      </c>
      <c r="BE267" s="14">
        <v>4</v>
      </c>
      <c r="BF267" s="14">
        <f t="shared" si="49"/>
        <v>12</v>
      </c>
      <c r="BG267" s="60">
        <v>1</v>
      </c>
      <c r="BH267" s="60">
        <v>1</v>
      </c>
      <c r="BI267" s="60">
        <v>1</v>
      </c>
      <c r="BJ267" s="60">
        <v>0</v>
      </c>
      <c r="BK267" s="60">
        <v>1</v>
      </c>
      <c r="BL267" s="60">
        <v>0</v>
      </c>
      <c r="BM267" s="60">
        <v>1</v>
      </c>
      <c r="BN267" s="60">
        <v>0</v>
      </c>
      <c r="BO267" s="60">
        <v>1</v>
      </c>
      <c r="BP267" s="60">
        <v>1</v>
      </c>
      <c r="BQ267" s="60">
        <v>1</v>
      </c>
      <c r="BR267" s="60">
        <v>1</v>
      </c>
      <c r="BS267" s="60">
        <v>1</v>
      </c>
      <c r="BT267" s="60">
        <v>0</v>
      </c>
      <c r="BU267" s="60">
        <v>1</v>
      </c>
      <c r="BV267" s="60">
        <v>11</v>
      </c>
    </row>
    <row r="268" spans="1:74" s="14" customFormat="1">
      <c r="A268" s="14">
        <v>259</v>
      </c>
      <c r="B268" s="14">
        <v>4</v>
      </c>
      <c r="C268" s="14">
        <v>4.7166666666671517</v>
      </c>
      <c r="D268" s="14">
        <v>0</v>
      </c>
      <c r="E268" s="14">
        <v>3</v>
      </c>
      <c r="F268" s="14">
        <v>5</v>
      </c>
      <c r="G268" s="14">
        <v>0</v>
      </c>
      <c r="H268" s="14">
        <v>0</v>
      </c>
      <c r="I268" s="14">
        <v>0</v>
      </c>
      <c r="J268" s="14">
        <v>1</v>
      </c>
      <c r="K268" s="14">
        <v>7</v>
      </c>
      <c r="L268" s="73">
        <v>0.22800000000000001</v>
      </c>
      <c r="M268" s="14">
        <v>2</v>
      </c>
      <c r="N268" s="14">
        <v>2</v>
      </c>
      <c r="O268" s="14">
        <v>2</v>
      </c>
      <c r="P268" s="14">
        <v>2</v>
      </c>
      <c r="Q268" s="14">
        <v>0</v>
      </c>
      <c r="R268" s="14">
        <v>2</v>
      </c>
      <c r="S268" s="14">
        <v>2</v>
      </c>
      <c r="T268" s="14">
        <v>5</v>
      </c>
      <c r="U268" s="14">
        <v>5</v>
      </c>
      <c r="V268" s="14">
        <v>1</v>
      </c>
      <c r="W268" s="14">
        <v>3</v>
      </c>
      <c r="X268" s="14">
        <v>40</v>
      </c>
      <c r="Y268" s="14">
        <f>X268-[1]Admission!DA504</f>
        <v>-5</v>
      </c>
      <c r="Z268" s="14">
        <v>4</v>
      </c>
      <c r="AA268" s="14">
        <v>0</v>
      </c>
      <c r="AB268" s="14">
        <v>0</v>
      </c>
      <c r="AC268" s="14">
        <v>0</v>
      </c>
      <c r="AD268" s="14">
        <v>0</v>
      </c>
      <c r="AE268" s="14">
        <v>0</v>
      </c>
      <c r="AF268" s="14">
        <v>0</v>
      </c>
      <c r="AG268" s="14">
        <f t="shared" si="45"/>
        <v>0</v>
      </c>
      <c r="AH268" s="14">
        <f>AG268-[1]Admission!DO504</f>
        <v>-2</v>
      </c>
      <c r="AI268" s="14">
        <v>0</v>
      </c>
      <c r="AJ268" s="14">
        <v>0</v>
      </c>
      <c r="AK268" s="14">
        <v>0</v>
      </c>
      <c r="AL268" s="14">
        <v>0</v>
      </c>
      <c r="AM268" s="14">
        <v>0</v>
      </c>
      <c r="AN268" s="14">
        <v>0</v>
      </c>
      <c r="AO268" s="14">
        <v>0</v>
      </c>
      <c r="AP268" s="14">
        <v>0</v>
      </c>
      <c r="AQ268" s="14">
        <f t="shared" si="46"/>
        <v>0</v>
      </c>
      <c r="AR268" s="14">
        <f>AQ268-[1]Admission!EH504</f>
        <v>0</v>
      </c>
      <c r="AS268" s="14">
        <v>3</v>
      </c>
      <c r="AT268" s="14">
        <v>2</v>
      </c>
      <c r="AU268" s="14">
        <f t="shared" si="47"/>
        <v>5</v>
      </c>
      <c r="AV268" s="14">
        <f>AU268-[1]Admission!EL504</f>
        <v>3</v>
      </c>
      <c r="AW268" s="14">
        <v>5</v>
      </c>
      <c r="AX268" s="14">
        <v>5</v>
      </c>
      <c r="AY268" s="14">
        <v>5</v>
      </c>
      <c r="AZ268" s="14">
        <v>5</v>
      </c>
      <c r="BA268" s="14">
        <f t="shared" si="48"/>
        <v>20</v>
      </c>
      <c r="BB268" s="14">
        <f>BA268-[1]Admission!EQ504</f>
        <v>0</v>
      </c>
      <c r="BC268" s="14">
        <v>3</v>
      </c>
      <c r="BD268" s="14">
        <v>3</v>
      </c>
      <c r="BE268" s="14">
        <v>3</v>
      </c>
      <c r="BF268" s="14">
        <f t="shared" si="49"/>
        <v>9</v>
      </c>
      <c r="BG268" s="60">
        <v>1</v>
      </c>
      <c r="BH268" s="60">
        <v>1</v>
      </c>
      <c r="BI268" s="60">
        <v>1</v>
      </c>
      <c r="BJ268" s="60">
        <v>1</v>
      </c>
      <c r="BK268" s="60">
        <v>1</v>
      </c>
      <c r="BL268" s="60">
        <v>1</v>
      </c>
      <c r="BM268" s="60">
        <v>1</v>
      </c>
      <c r="BN268" s="60">
        <v>1</v>
      </c>
      <c r="BO268" s="60">
        <v>1</v>
      </c>
      <c r="BP268" s="60">
        <v>1</v>
      </c>
      <c r="BQ268" s="60">
        <v>1</v>
      </c>
      <c r="BR268" s="60">
        <v>1</v>
      </c>
      <c r="BS268" s="60">
        <v>1</v>
      </c>
      <c r="BT268" s="60">
        <v>1</v>
      </c>
      <c r="BU268" s="60">
        <v>1</v>
      </c>
      <c r="BV268" s="60">
        <v>15</v>
      </c>
    </row>
    <row r="269" spans="1:74" s="14" customFormat="1">
      <c r="A269" s="14">
        <v>260</v>
      </c>
      <c r="B269" s="14">
        <v>9</v>
      </c>
      <c r="C269" s="14">
        <v>7.7055555555562023</v>
      </c>
      <c r="D269" s="14">
        <v>0</v>
      </c>
      <c r="E269" s="14">
        <v>5</v>
      </c>
      <c r="F269" s="14">
        <v>1</v>
      </c>
      <c r="G269" s="14">
        <v>0</v>
      </c>
      <c r="H269" s="14">
        <v>0</v>
      </c>
      <c r="I269" s="14">
        <v>0</v>
      </c>
      <c r="J269" s="14">
        <v>0</v>
      </c>
      <c r="K269" s="14">
        <v>6</v>
      </c>
      <c r="L269" s="73">
        <v>0.11899999999999999</v>
      </c>
      <c r="M269" s="14">
        <v>2</v>
      </c>
      <c r="N269" s="14">
        <v>2</v>
      </c>
      <c r="O269" s="14">
        <v>2</v>
      </c>
      <c r="P269" s="14">
        <v>2</v>
      </c>
      <c r="Q269" s="14">
        <v>1</v>
      </c>
      <c r="R269" s="14">
        <v>2</v>
      </c>
      <c r="S269" s="14">
        <v>3</v>
      </c>
      <c r="T269" s="14">
        <v>1</v>
      </c>
      <c r="U269" s="14">
        <v>2</v>
      </c>
      <c r="V269" s="14">
        <v>1</v>
      </c>
      <c r="W269" s="14">
        <v>1</v>
      </c>
      <c r="X269" s="14">
        <v>80</v>
      </c>
      <c r="Y269" s="14">
        <f>X269-[1]Admission!DA334</f>
        <v>0</v>
      </c>
      <c r="Z269" s="14">
        <v>3</v>
      </c>
      <c r="AA269" s="14">
        <v>1</v>
      </c>
      <c r="AB269" s="14">
        <v>1</v>
      </c>
      <c r="AC269" s="14">
        <v>1</v>
      </c>
      <c r="AD269" s="14">
        <v>1</v>
      </c>
      <c r="AE269" s="14">
        <v>1</v>
      </c>
      <c r="AF269" s="14">
        <v>0</v>
      </c>
      <c r="AG269" s="14">
        <f t="shared" si="45"/>
        <v>5</v>
      </c>
      <c r="AH269" s="14">
        <f>AG269-[1]Admission!DO334</f>
        <v>-1</v>
      </c>
      <c r="AI269" s="14">
        <v>1</v>
      </c>
      <c r="AJ269" s="14">
        <v>0</v>
      </c>
      <c r="AK269" s="14">
        <v>0</v>
      </c>
      <c r="AL269" s="14">
        <v>0</v>
      </c>
      <c r="AM269" s="14">
        <v>0</v>
      </c>
      <c r="AN269" s="14">
        <v>0</v>
      </c>
      <c r="AO269" s="14">
        <v>1</v>
      </c>
      <c r="AP269" s="14">
        <v>1</v>
      </c>
      <c r="AQ269" s="14">
        <f t="shared" si="46"/>
        <v>3</v>
      </c>
      <c r="AR269" s="14">
        <f>AQ269-[1]Admission!EH334</f>
        <v>-1</v>
      </c>
      <c r="AS269" s="14">
        <v>0</v>
      </c>
      <c r="AT269" s="14">
        <v>0</v>
      </c>
      <c r="AU269" s="14">
        <f t="shared" si="47"/>
        <v>0</v>
      </c>
      <c r="AV269" s="14">
        <f>AU269-[1]Admission!EL334</f>
        <v>-1</v>
      </c>
      <c r="AW269" s="14">
        <v>5</v>
      </c>
      <c r="AX269" s="14">
        <v>5</v>
      </c>
      <c r="AY269" s="14">
        <v>5</v>
      </c>
      <c r="AZ269" s="14">
        <v>5</v>
      </c>
      <c r="BA269" s="14">
        <f t="shared" si="48"/>
        <v>20</v>
      </c>
      <c r="BB269" s="14">
        <f>BA269-[1]Admission!EQ334</f>
        <v>0</v>
      </c>
      <c r="BC269" s="14">
        <v>3</v>
      </c>
      <c r="BD269" s="14">
        <v>3</v>
      </c>
      <c r="BE269" s="14">
        <v>3</v>
      </c>
      <c r="BF269" s="14">
        <f t="shared" si="49"/>
        <v>9</v>
      </c>
      <c r="BG269" s="60">
        <v>1</v>
      </c>
      <c r="BH269" s="60">
        <v>1</v>
      </c>
      <c r="BI269" s="60">
        <v>1</v>
      </c>
      <c r="BJ269" s="60">
        <v>1</v>
      </c>
      <c r="BK269" s="60">
        <v>1</v>
      </c>
      <c r="BL269" s="60">
        <v>0</v>
      </c>
      <c r="BM269" s="60">
        <v>1</v>
      </c>
      <c r="BN269" s="60">
        <v>1</v>
      </c>
      <c r="BO269" s="60">
        <v>1</v>
      </c>
      <c r="BP269" s="60">
        <v>1</v>
      </c>
      <c r="BQ269" s="60">
        <v>1</v>
      </c>
      <c r="BR269" s="60">
        <v>1</v>
      </c>
      <c r="BS269" s="60">
        <v>1</v>
      </c>
      <c r="BT269" s="60">
        <v>1</v>
      </c>
      <c r="BU269" s="60">
        <v>1</v>
      </c>
      <c r="BV269" s="60">
        <v>14</v>
      </c>
    </row>
    <row r="270" spans="1:74" s="14" customFormat="1">
      <c r="A270" s="14">
        <v>261</v>
      </c>
      <c r="B270" s="14">
        <v>3</v>
      </c>
      <c r="C270" s="14">
        <v>1.0923611111065838</v>
      </c>
      <c r="D270" s="14">
        <v>0</v>
      </c>
      <c r="E270" s="14">
        <v>6</v>
      </c>
      <c r="F270" s="14">
        <v>1</v>
      </c>
      <c r="G270" s="14">
        <v>0</v>
      </c>
      <c r="H270" s="14">
        <v>0</v>
      </c>
      <c r="I270" s="14">
        <v>0</v>
      </c>
      <c r="J270" s="14">
        <v>1</v>
      </c>
      <c r="K270" s="14">
        <v>2</v>
      </c>
      <c r="L270" s="71">
        <v>5.8000000000000003E-2</v>
      </c>
      <c r="M270" s="14">
        <v>2</v>
      </c>
      <c r="N270" s="14">
        <v>2</v>
      </c>
      <c r="O270" s="14">
        <v>2</v>
      </c>
      <c r="P270" s="14">
        <v>2</v>
      </c>
      <c r="Q270" s="14">
        <v>2</v>
      </c>
      <c r="R270" s="14">
        <v>2</v>
      </c>
      <c r="S270" s="14">
        <v>1</v>
      </c>
      <c r="T270" s="14">
        <v>1</v>
      </c>
      <c r="U270" s="14">
        <v>1</v>
      </c>
      <c r="V270" s="14">
        <v>2</v>
      </c>
      <c r="W270" s="14">
        <v>1</v>
      </c>
      <c r="X270" s="14">
        <v>85</v>
      </c>
      <c r="Y270" s="14">
        <f>X270-[1]Admission!DA46</f>
        <v>41</v>
      </c>
      <c r="Z270" s="14">
        <v>3</v>
      </c>
      <c r="AA270" s="14">
        <v>1</v>
      </c>
      <c r="AB270" s="14">
        <v>1</v>
      </c>
      <c r="AC270" s="14">
        <v>1</v>
      </c>
      <c r="AD270" s="14">
        <v>1</v>
      </c>
      <c r="AE270" s="14">
        <v>1</v>
      </c>
      <c r="AF270" s="14">
        <v>1</v>
      </c>
      <c r="AG270" s="14">
        <f t="shared" si="45"/>
        <v>6</v>
      </c>
      <c r="AH270" s="14">
        <f>AG270-[1]Admission!DO46</f>
        <v>1</v>
      </c>
      <c r="AI270" s="14">
        <v>1</v>
      </c>
      <c r="AJ270" s="14">
        <v>1</v>
      </c>
      <c r="AK270" s="14">
        <v>1</v>
      </c>
      <c r="AL270" s="14">
        <v>1</v>
      </c>
      <c r="AM270" s="14">
        <v>1</v>
      </c>
      <c r="AN270" s="14">
        <v>1</v>
      </c>
      <c r="AO270" s="14">
        <v>1</v>
      </c>
      <c r="AP270" s="14">
        <v>1</v>
      </c>
      <c r="AQ270" s="14">
        <f t="shared" si="46"/>
        <v>8</v>
      </c>
      <c r="AR270" s="14">
        <f>AQ270-[1]Admission!EH46</f>
        <v>0</v>
      </c>
      <c r="AS270" s="14">
        <v>0</v>
      </c>
      <c r="AT270" s="14">
        <v>0</v>
      </c>
      <c r="AU270" s="14">
        <f t="shared" si="47"/>
        <v>0</v>
      </c>
      <c r="AV270" s="14">
        <f>AU270-[1]Admission!EL46</f>
        <v>-3</v>
      </c>
      <c r="AW270" s="14">
        <v>5</v>
      </c>
      <c r="AX270" s="14">
        <v>5</v>
      </c>
      <c r="AY270" s="14">
        <v>5</v>
      </c>
      <c r="AZ270" s="14">
        <v>5</v>
      </c>
      <c r="BA270" s="14">
        <f t="shared" si="48"/>
        <v>20</v>
      </c>
      <c r="BB270" s="14">
        <f>BA270-[1]Admission!EQ46</f>
        <v>0</v>
      </c>
      <c r="BC270" s="14">
        <v>4</v>
      </c>
      <c r="BD270" s="14">
        <v>4</v>
      </c>
      <c r="BE270" s="14">
        <v>4</v>
      </c>
      <c r="BF270" s="14">
        <f t="shared" si="49"/>
        <v>12</v>
      </c>
      <c r="BG270" s="60">
        <v>1</v>
      </c>
      <c r="BH270" s="60">
        <v>1</v>
      </c>
      <c r="BI270" s="60">
        <v>1</v>
      </c>
      <c r="BJ270" s="60">
        <v>0</v>
      </c>
      <c r="BK270" s="60">
        <v>1</v>
      </c>
      <c r="BL270" s="60">
        <v>1</v>
      </c>
      <c r="BM270" s="60">
        <v>1</v>
      </c>
      <c r="BN270" s="60">
        <v>1</v>
      </c>
      <c r="BO270" s="60">
        <v>1</v>
      </c>
      <c r="BP270" s="60">
        <v>1</v>
      </c>
      <c r="BQ270" s="60">
        <v>1</v>
      </c>
      <c r="BR270" s="60">
        <v>1</v>
      </c>
      <c r="BS270" s="60">
        <v>1</v>
      </c>
      <c r="BT270" s="60">
        <v>1</v>
      </c>
      <c r="BU270" s="60">
        <v>1</v>
      </c>
      <c r="BV270" s="60">
        <v>14</v>
      </c>
    </row>
    <row r="271" spans="1:74" s="14" customFormat="1">
      <c r="A271" s="14">
        <v>262</v>
      </c>
      <c r="B271" s="14">
        <v>4</v>
      </c>
      <c r="C271" s="14">
        <v>3.0506944444423425</v>
      </c>
      <c r="D271" s="14">
        <v>0</v>
      </c>
      <c r="E271" s="14">
        <v>3</v>
      </c>
      <c r="F271" s="14">
        <v>1</v>
      </c>
      <c r="G271" s="14">
        <v>0</v>
      </c>
      <c r="H271" s="14">
        <v>0</v>
      </c>
      <c r="I271" s="14">
        <v>0</v>
      </c>
      <c r="J271" s="14">
        <v>0</v>
      </c>
      <c r="K271" s="14">
        <v>1</v>
      </c>
      <c r="L271" s="71">
        <v>5.7999999999999996E-2</v>
      </c>
      <c r="M271" s="14">
        <v>2</v>
      </c>
      <c r="N271" s="14">
        <v>2</v>
      </c>
      <c r="O271" s="14">
        <v>2</v>
      </c>
      <c r="P271" s="14">
        <v>2</v>
      </c>
      <c r="Q271" s="14">
        <v>2</v>
      </c>
      <c r="R271" s="14">
        <v>2</v>
      </c>
      <c r="S271" s="14">
        <v>1</v>
      </c>
      <c r="T271" s="14">
        <v>2</v>
      </c>
      <c r="U271" s="14">
        <v>1</v>
      </c>
      <c r="V271" s="14">
        <v>1</v>
      </c>
      <c r="W271" s="14">
        <v>1</v>
      </c>
      <c r="X271" s="14">
        <v>80</v>
      </c>
      <c r="Y271" s="14">
        <f>X271-[1]Admission!DA168</f>
        <v>10</v>
      </c>
      <c r="Z271" s="14">
        <v>3</v>
      </c>
      <c r="AA271" s="14">
        <v>1</v>
      </c>
      <c r="AB271" s="14">
        <v>1</v>
      </c>
      <c r="AC271" s="14">
        <v>1</v>
      </c>
      <c r="AD271" s="14">
        <v>1</v>
      </c>
      <c r="AE271" s="14">
        <v>1</v>
      </c>
      <c r="AF271" s="14">
        <v>1</v>
      </c>
      <c r="AG271" s="14">
        <f t="shared" si="45"/>
        <v>6</v>
      </c>
      <c r="AH271" s="14">
        <f>AG271-[1]Admission!DO168</f>
        <v>2</v>
      </c>
      <c r="AI271" s="14">
        <v>1</v>
      </c>
      <c r="AJ271" s="14">
        <v>0</v>
      </c>
      <c r="AK271" s="14">
        <v>0</v>
      </c>
      <c r="AL271" s="14">
        <v>0</v>
      </c>
      <c r="AM271" s="14">
        <v>0</v>
      </c>
      <c r="AN271" s="14">
        <v>0</v>
      </c>
      <c r="AO271" s="14">
        <v>0</v>
      </c>
      <c r="AP271" s="14">
        <v>1</v>
      </c>
      <c r="AQ271" s="14">
        <f t="shared" si="46"/>
        <v>2</v>
      </c>
      <c r="AR271" s="14">
        <f>AQ271-[1]Admission!EH168</f>
        <v>-2</v>
      </c>
      <c r="AS271" s="14">
        <v>0</v>
      </c>
      <c r="AT271" s="14">
        <v>0</v>
      </c>
      <c r="AU271" s="14">
        <f t="shared" si="47"/>
        <v>0</v>
      </c>
      <c r="AV271" s="14">
        <f>AU271-[1]Admission!EL168</f>
        <v>-1</v>
      </c>
      <c r="AW271" s="14">
        <v>5</v>
      </c>
      <c r="AX271" s="14">
        <v>5</v>
      </c>
      <c r="AY271" s="14">
        <v>5</v>
      </c>
      <c r="AZ271" s="14">
        <v>5</v>
      </c>
      <c r="BA271" s="14">
        <f t="shared" si="48"/>
        <v>20</v>
      </c>
      <c r="BB271" s="14">
        <f>BA271-[1]Admission!EQ168</f>
        <v>0</v>
      </c>
      <c r="BC271" s="14">
        <v>4</v>
      </c>
      <c r="BD271" s="14">
        <v>4</v>
      </c>
      <c r="BE271" s="14">
        <v>4</v>
      </c>
      <c r="BF271" s="14">
        <f t="shared" si="49"/>
        <v>12</v>
      </c>
      <c r="BG271" s="60">
        <v>1</v>
      </c>
      <c r="BH271" s="60">
        <v>1</v>
      </c>
      <c r="BI271" s="60">
        <v>1</v>
      </c>
      <c r="BJ271" s="60">
        <v>1</v>
      </c>
      <c r="BK271" s="60">
        <v>1</v>
      </c>
      <c r="BL271" s="60">
        <v>1</v>
      </c>
      <c r="BM271" s="60">
        <v>1</v>
      </c>
      <c r="BN271" s="60">
        <v>1</v>
      </c>
      <c r="BO271" s="60">
        <v>1</v>
      </c>
      <c r="BP271" s="60">
        <v>1</v>
      </c>
      <c r="BQ271" s="60">
        <v>1</v>
      </c>
      <c r="BR271" s="60">
        <v>1</v>
      </c>
      <c r="BS271" s="60">
        <v>1</v>
      </c>
      <c r="BT271" s="60">
        <v>1</v>
      </c>
      <c r="BU271" s="60">
        <v>1</v>
      </c>
      <c r="BV271" s="60">
        <v>15</v>
      </c>
    </row>
    <row r="272" spans="1:74" s="14" customFormat="1">
      <c r="A272" s="14">
        <v>263</v>
      </c>
      <c r="B272" s="14">
        <v>4</v>
      </c>
      <c r="C272" s="14">
        <v>2.6375000000043656</v>
      </c>
      <c r="D272" s="14">
        <v>1</v>
      </c>
      <c r="E272" s="14">
        <v>1</v>
      </c>
      <c r="F272" s="14">
        <v>1</v>
      </c>
      <c r="G272" s="14">
        <v>0</v>
      </c>
      <c r="H272" s="14">
        <v>0</v>
      </c>
      <c r="I272" s="14">
        <v>0</v>
      </c>
      <c r="J272" s="14">
        <v>1</v>
      </c>
      <c r="K272" s="14">
        <v>1</v>
      </c>
      <c r="L272" s="71">
        <v>5.7999999999999996E-2</v>
      </c>
      <c r="M272" s="14">
        <v>2</v>
      </c>
      <c r="N272" s="14">
        <v>2</v>
      </c>
      <c r="O272" s="14">
        <v>2</v>
      </c>
      <c r="P272" s="14">
        <v>2</v>
      </c>
      <c r="Q272" s="14">
        <v>2</v>
      </c>
      <c r="R272" s="14">
        <v>2</v>
      </c>
      <c r="S272" s="14">
        <v>1</v>
      </c>
      <c r="T272" s="14">
        <v>5</v>
      </c>
      <c r="U272" s="14">
        <v>1</v>
      </c>
      <c r="V272" s="14">
        <v>1</v>
      </c>
      <c r="W272" s="14">
        <v>1</v>
      </c>
      <c r="X272" s="14">
        <v>60</v>
      </c>
      <c r="Y272" s="14">
        <f>X272-[1]Admission!DA118</f>
        <v>10</v>
      </c>
      <c r="Z272" s="14">
        <v>3</v>
      </c>
      <c r="AA272" s="14">
        <v>0</v>
      </c>
      <c r="AB272" s="14">
        <v>0</v>
      </c>
      <c r="AC272" s="14">
        <v>0</v>
      </c>
      <c r="AD272" s="14">
        <v>0</v>
      </c>
      <c r="AE272" s="14">
        <v>0</v>
      </c>
      <c r="AF272" s="14">
        <v>0</v>
      </c>
      <c r="AG272" s="14">
        <f t="shared" si="45"/>
        <v>0</v>
      </c>
      <c r="AH272" s="14">
        <f>AG272-[1]Admission!DO118</f>
        <v>0</v>
      </c>
      <c r="AI272" s="14">
        <v>0</v>
      </c>
      <c r="AJ272" s="14">
        <v>0</v>
      </c>
      <c r="AK272" s="14">
        <v>0</v>
      </c>
      <c r="AL272" s="14">
        <v>0</v>
      </c>
      <c r="AM272" s="14">
        <v>0</v>
      </c>
      <c r="AN272" s="14">
        <v>0</v>
      </c>
      <c r="AO272" s="14">
        <v>0</v>
      </c>
      <c r="AP272" s="14">
        <v>0</v>
      </c>
      <c r="AQ272" s="14">
        <f t="shared" si="46"/>
        <v>0</v>
      </c>
      <c r="AR272" s="14">
        <f>AQ272-[1]Admission!EH118</f>
        <v>0</v>
      </c>
      <c r="AS272" s="14">
        <v>0</v>
      </c>
      <c r="AT272" s="14">
        <v>0</v>
      </c>
      <c r="AU272" s="14">
        <f t="shared" si="47"/>
        <v>0</v>
      </c>
      <c r="AV272" s="14">
        <f>AU272-[1]Admission!EL118</f>
        <v>-3</v>
      </c>
      <c r="AW272" s="14">
        <v>5</v>
      </c>
      <c r="AX272" s="14">
        <v>5</v>
      </c>
      <c r="AY272" s="14">
        <v>5</v>
      </c>
      <c r="AZ272" s="14">
        <v>5</v>
      </c>
      <c r="BA272" s="14">
        <f t="shared" si="48"/>
        <v>20</v>
      </c>
      <c r="BB272" s="14">
        <f>BA272-[1]Admission!EQ118</f>
        <v>0</v>
      </c>
      <c r="BC272" s="14">
        <v>3</v>
      </c>
      <c r="BD272" s="14">
        <v>3</v>
      </c>
      <c r="BE272" s="14">
        <v>3</v>
      </c>
      <c r="BF272" s="14">
        <f t="shared" si="49"/>
        <v>9</v>
      </c>
      <c r="BG272" s="60">
        <v>1</v>
      </c>
      <c r="BH272" s="60">
        <v>1</v>
      </c>
      <c r="BI272" s="60">
        <v>1</v>
      </c>
      <c r="BJ272" s="60">
        <v>1</v>
      </c>
      <c r="BK272" s="60">
        <v>1</v>
      </c>
      <c r="BL272" s="60">
        <v>1</v>
      </c>
      <c r="BM272" s="60">
        <v>1</v>
      </c>
      <c r="BN272" s="60">
        <v>1</v>
      </c>
      <c r="BO272" s="60">
        <v>1</v>
      </c>
      <c r="BP272" s="60">
        <v>1</v>
      </c>
      <c r="BQ272" s="60">
        <v>1</v>
      </c>
      <c r="BR272" s="60">
        <v>1</v>
      </c>
      <c r="BS272" s="60">
        <v>1</v>
      </c>
      <c r="BT272" s="60">
        <v>1</v>
      </c>
      <c r="BU272" s="60">
        <v>1</v>
      </c>
      <c r="BV272" s="60">
        <v>15</v>
      </c>
    </row>
    <row r="273" spans="1:74" s="14" customFormat="1">
      <c r="A273" s="14">
        <v>264</v>
      </c>
      <c r="B273" s="14">
        <v>3</v>
      </c>
      <c r="C273" s="14">
        <v>3.0034722222189885</v>
      </c>
      <c r="D273" s="14">
        <v>0</v>
      </c>
      <c r="E273" s="14">
        <v>14</v>
      </c>
      <c r="F273" s="14">
        <v>1</v>
      </c>
      <c r="G273" s="14">
        <v>0</v>
      </c>
      <c r="H273" s="14">
        <v>0</v>
      </c>
      <c r="I273" s="14">
        <v>0</v>
      </c>
      <c r="J273" s="14">
        <v>0</v>
      </c>
      <c r="K273" s="14">
        <v>2</v>
      </c>
      <c r="L273" s="71">
        <v>5.7999999999999996E-2</v>
      </c>
      <c r="M273" s="14">
        <v>2</v>
      </c>
      <c r="N273" s="14">
        <v>2</v>
      </c>
      <c r="O273" s="14">
        <v>2</v>
      </c>
      <c r="P273" s="14">
        <v>2</v>
      </c>
      <c r="Q273" s="14">
        <v>2</v>
      </c>
      <c r="R273" s="14">
        <v>2</v>
      </c>
      <c r="S273" s="14">
        <v>1</v>
      </c>
      <c r="T273" s="14">
        <v>1</v>
      </c>
      <c r="U273" s="14">
        <v>3</v>
      </c>
      <c r="V273" s="14">
        <v>1</v>
      </c>
      <c r="W273" s="14">
        <v>1</v>
      </c>
      <c r="X273" s="14">
        <v>75</v>
      </c>
      <c r="Y273" s="14">
        <f>X273-[1]Admission!DA116</f>
        <v>5</v>
      </c>
      <c r="Z273" s="14">
        <v>2</v>
      </c>
      <c r="AA273" s="14">
        <v>0</v>
      </c>
      <c r="AB273" s="14">
        <v>1</v>
      </c>
      <c r="AC273" s="14">
        <v>1</v>
      </c>
      <c r="AD273" s="14">
        <v>1</v>
      </c>
      <c r="AE273" s="14">
        <v>1</v>
      </c>
      <c r="AF273" s="14">
        <v>1</v>
      </c>
      <c r="AG273" s="14">
        <f t="shared" si="45"/>
        <v>5</v>
      </c>
      <c r="AH273" s="14">
        <f>AG273-[1]Admission!DO116</f>
        <v>0</v>
      </c>
      <c r="AI273" s="14">
        <v>1</v>
      </c>
      <c r="AJ273" s="14">
        <v>1</v>
      </c>
      <c r="AK273" s="14">
        <v>1</v>
      </c>
      <c r="AL273" s="14">
        <v>0</v>
      </c>
      <c r="AM273" s="14">
        <v>0</v>
      </c>
      <c r="AN273" s="14">
        <v>1</v>
      </c>
      <c r="AO273" s="14">
        <v>1</v>
      </c>
      <c r="AP273" s="14">
        <v>1</v>
      </c>
      <c r="AQ273" s="14">
        <f t="shared" si="46"/>
        <v>6</v>
      </c>
      <c r="AR273" s="14">
        <f>AQ273-[1]Admission!EH116</f>
        <v>0</v>
      </c>
      <c r="AS273" s="14">
        <v>2</v>
      </c>
      <c r="AT273" s="14">
        <v>0</v>
      </c>
      <c r="AU273" s="14">
        <f t="shared" si="47"/>
        <v>2</v>
      </c>
      <c r="AV273" s="14">
        <f>AU273-[1]Admission!EL116</f>
        <v>-1</v>
      </c>
      <c r="AW273" s="14">
        <v>5</v>
      </c>
      <c r="AX273" s="14">
        <v>5</v>
      </c>
      <c r="AY273" s="14">
        <v>5</v>
      </c>
      <c r="AZ273" s="14">
        <v>5</v>
      </c>
      <c r="BA273" s="14">
        <f t="shared" si="48"/>
        <v>20</v>
      </c>
      <c r="BB273" s="14">
        <f>BA273-[1]Admission!EQ116</f>
        <v>0</v>
      </c>
      <c r="BC273" s="14">
        <v>4</v>
      </c>
      <c r="BD273" s="14">
        <v>4</v>
      </c>
      <c r="BE273" s="14">
        <v>4</v>
      </c>
      <c r="BF273" s="14">
        <f t="shared" si="49"/>
        <v>12</v>
      </c>
      <c r="BG273" s="60">
        <v>1</v>
      </c>
      <c r="BH273" s="60">
        <v>1</v>
      </c>
      <c r="BI273" s="60">
        <v>1</v>
      </c>
      <c r="BJ273" s="60">
        <v>1</v>
      </c>
      <c r="BK273" s="60">
        <v>1</v>
      </c>
      <c r="BL273" s="60">
        <v>1</v>
      </c>
      <c r="BM273" s="60">
        <v>1</v>
      </c>
      <c r="BN273" s="60">
        <v>1</v>
      </c>
      <c r="BO273" s="60">
        <v>1</v>
      </c>
      <c r="BP273" s="60">
        <v>1</v>
      </c>
      <c r="BQ273" s="60">
        <v>1</v>
      </c>
      <c r="BR273" s="60">
        <v>1</v>
      </c>
      <c r="BS273" s="60">
        <v>1</v>
      </c>
      <c r="BT273" s="60">
        <v>1</v>
      </c>
      <c r="BU273" s="60">
        <v>1</v>
      </c>
      <c r="BV273" s="60">
        <v>15</v>
      </c>
    </row>
    <row r="274" spans="1:74" s="14" customFormat="1">
      <c r="A274" s="14">
        <v>265</v>
      </c>
      <c r="B274" s="14">
        <v>3</v>
      </c>
      <c r="C274" s="14">
        <v>-0.28680555555911269</v>
      </c>
      <c r="D274" s="14">
        <v>0</v>
      </c>
      <c r="E274" s="14">
        <v>4</v>
      </c>
      <c r="F274" s="14">
        <v>1</v>
      </c>
      <c r="G274" s="14">
        <v>0</v>
      </c>
      <c r="H274" s="14">
        <v>0</v>
      </c>
      <c r="I274" s="14">
        <v>0</v>
      </c>
      <c r="J274" s="14">
        <v>0</v>
      </c>
      <c r="K274" s="14">
        <v>2</v>
      </c>
      <c r="L274" s="14">
        <v>5.8</v>
      </c>
      <c r="M274" s="14">
        <v>2</v>
      </c>
      <c r="N274" s="14">
        <v>2</v>
      </c>
      <c r="O274" s="14">
        <v>2</v>
      </c>
      <c r="P274" s="14">
        <v>2</v>
      </c>
      <c r="Q274" s="14">
        <v>2</v>
      </c>
      <c r="R274" s="14">
        <v>2</v>
      </c>
      <c r="S274" s="14">
        <v>1</v>
      </c>
      <c r="T274" s="14">
        <v>1</v>
      </c>
      <c r="U274" s="14">
        <v>1</v>
      </c>
      <c r="V274" s="14">
        <v>1</v>
      </c>
      <c r="W274" s="14">
        <v>1</v>
      </c>
      <c r="X274" s="14">
        <v>90</v>
      </c>
      <c r="Y274" s="14">
        <f>X274-[1]Admission!DA399</f>
        <v>50</v>
      </c>
      <c r="Z274" s="14">
        <v>4</v>
      </c>
      <c r="AA274" s="14">
        <v>1</v>
      </c>
      <c r="AB274" s="14">
        <v>1</v>
      </c>
      <c r="AC274" s="14">
        <v>1</v>
      </c>
      <c r="AD274" s="14">
        <v>1</v>
      </c>
      <c r="AE274" s="14">
        <v>1</v>
      </c>
      <c r="AF274" s="14">
        <v>1</v>
      </c>
      <c r="AG274" s="14">
        <f t="shared" si="45"/>
        <v>6</v>
      </c>
      <c r="AH274" s="14">
        <f>AG274-[1]Admission!DO399</f>
        <v>0</v>
      </c>
      <c r="AI274" s="14">
        <v>1</v>
      </c>
      <c r="AJ274" s="14">
        <v>1</v>
      </c>
      <c r="AK274" s="14">
        <v>1</v>
      </c>
      <c r="AL274" s="14">
        <v>1</v>
      </c>
      <c r="AM274" s="14">
        <v>1</v>
      </c>
      <c r="AN274" s="14">
        <v>1</v>
      </c>
      <c r="AO274" s="14">
        <v>1</v>
      </c>
      <c r="AP274" s="14">
        <v>1</v>
      </c>
      <c r="AQ274" s="14">
        <v>8</v>
      </c>
      <c r="AR274" s="14">
        <f>AQ274-[1]Admission!EH399</f>
        <v>5</v>
      </c>
      <c r="AS274" s="14">
        <v>0</v>
      </c>
      <c r="AT274" s="14">
        <v>0</v>
      </c>
      <c r="AU274" s="14">
        <v>0</v>
      </c>
      <c r="AV274" s="14">
        <f>AU274-[1]Admission!EL399</f>
        <v>-3</v>
      </c>
      <c r="AW274" s="14">
        <v>5</v>
      </c>
      <c r="AX274" s="14">
        <v>5</v>
      </c>
      <c r="AY274" s="14">
        <v>5</v>
      </c>
      <c r="AZ274" s="14">
        <v>5</v>
      </c>
      <c r="BA274" s="14">
        <f t="shared" si="48"/>
        <v>20</v>
      </c>
      <c r="BB274" s="14">
        <f>BA274-[1]Admission!EQ399</f>
        <v>0</v>
      </c>
      <c r="BC274" s="14">
        <v>4</v>
      </c>
      <c r="BD274" s="14">
        <v>4</v>
      </c>
      <c r="BE274" s="14">
        <v>4</v>
      </c>
      <c r="BF274" s="14">
        <f t="shared" si="49"/>
        <v>12</v>
      </c>
      <c r="BG274" s="60">
        <v>1</v>
      </c>
      <c r="BH274" s="60">
        <v>1</v>
      </c>
      <c r="BI274" s="60">
        <v>1</v>
      </c>
      <c r="BJ274" s="60">
        <v>1</v>
      </c>
      <c r="BK274" s="60">
        <v>1</v>
      </c>
      <c r="BL274" s="60">
        <v>1</v>
      </c>
      <c r="BM274" s="60">
        <v>1</v>
      </c>
      <c r="BN274" s="60">
        <v>1</v>
      </c>
      <c r="BO274" s="60">
        <v>1</v>
      </c>
      <c r="BP274" s="60">
        <v>0</v>
      </c>
      <c r="BQ274" s="60">
        <v>1</v>
      </c>
      <c r="BR274" s="60">
        <v>1</v>
      </c>
      <c r="BS274" s="60">
        <v>1</v>
      </c>
      <c r="BT274" s="60">
        <v>1</v>
      </c>
      <c r="BU274" s="60">
        <v>1</v>
      </c>
      <c r="BV274" s="60">
        <v>14</v>
      </c>
    </row>
    <row r="275" spans="1:74" s="14" customFormat="1">
      <c r="A275" s="14">
        <v>266</v>
      </c>
      <c r="B275" s="14">
        <v>5</v>
      </c>
      <c r="C275" s="14">
        <v>3.9055555555532919</v>
      </c>
      <c r="D275" s="14">
        <v>0</v>
      </c>
      <c r="E275" s="14">
        <v>2</v>
      </c>
      <c r="F275" s="14">
        <v>1</v>
      </c>
      <c r="G275" s="14">
        <v>0</v>
      </c>
      <c r="H275" s="14">
        <v>0</v>
      </c>
      <c r="I275" s="14">
        <v>0</v>
      </c>
      <c r="J275" s="14">
        <v>0</v>
      </c>
      <c r="K275" s="14">
        <v>3</v>
      </c>
      <c r="L275" s="73">
        <v>5.8000000000000003E-2</v>
      </c>
      <c r="M275" s="14">
        <v>2</v>
      </c>
      <c r="N275" s="14">
        <v>2</v>
      </c>
      <c r="O275" s="14">
        <v>2</v>
      </c>
      <c r="P275" s="14">
        <v>2</v>
      </c>
      <c r="Q275" s="14">
        <v>2</v>
      </c>
      <c r="R275" s="14">
        <v>2</v>
      </c>
      <c r="BG275" s="60"/>
      <c r="BH275" s="60"/>
      <c r="BI275" s="60"/>
      <c r="BJ275" s="60"/>
      <c r="BK275" s="60"/>
      <c r="BL275" s="60"/>
      <c r="BM275" s="60"/>
      <c r="BN275" s="60"/>
      <c r="BO275" s="60"/>
      <c r="BP275" s="60"/>
      <c r="BQ275" s="60"/>
      <c r="BR275" s="60"/>
      <c r="BS275" s="60"/>
      <c r="BT275" s="60"/>
      <c r="BU275" s="60"/>
      <c r="BV275" s="60"/>
    </row>
    <row r="276" spans="1:74" s="14" customFormat="1">
      <c r="A276" s="14">
        <v>267</v>
      </c>
      <c r="B276" s="14">
        <v>3</v>
      </c>
      <c r="C276" s="14">
        <v>1.7062500000029104</v>
      </c>
      <c r="D276" s="14">
        <v>1</v>
      </c>
      <c r="E276" s="14">
        <v>9</v>
      </c>
      <c r="F276" s="14">
        <v>5</v>
      </c>
      <c r="G276" s="14">
        <v>0</v>
      </c>
      <c r="H276" s="14">
        <v>0</v>
      </c>
      <c r="I276" s="14">
        <v>0</v>
      </c>
      <c r="J276" s="14">
        <v>0</v>
      </c>
      <c r="K276" s="14">
        <v>2</v>
      </c>
      <c r="L276" s="71">
        <v>5.8000000000000003E-2</v>
      </c>
      <c r="M276" s="14">
        <v>2</v>
      </c>
      <c r="N276" s="14">
        <v>2</v>
      </c>
      <c r="O276" s="14">
        <v>2</v>
      </c>
      <c r="P276" s="14">
        <v>2</v>
      </c>
      <c r="Q276" s="14">
        <v>2</v>
      </c>
      <c r="R276" s="14">
        <v>5</v>
      </c>
      <c r="S276" s="14">
        <v>4</v>
      </c>
      <c r="T276" s="14">
        <v>5</v>
      </c>
      <c r="U276" s="14">
        <v>3</v>
      </c>
      <c r="V276" s="14">
        <v>2</v>
      </c>
      <c r="W276" s="14">
        <v>75</v>
      </c>
      <c r="X276" s="14">
        <v>2</v>
      </c>
      <c r="Y276" s="14">
        <f>X276-[1]Admission!DA10</f>
        <v>-43</v>
      </c>
      <c r="Z276" s="14">
        <v>0</v>
      </c>
      <c r="AA276" s="14">
        <v>0</v>
      </c>
      <c r="AB276" s="14">
        <v>0</v>
      </c>
      <c r="AC276" s="14">
        <v>0</v>
      </c>
      <c r="AD276" s="14">
        <v>0</v>
      </c>
      <c r="AE276" s="14">
        <v>0</v>
      </c>
      <c r="AF276" s="14">
        <v>0</v>
      </c>
      <c r="AG276" s="14">
        <f>SUM(AA276:AF276)</f>
        <v>0</v>
      </c>
      <c r="AH276" s="14">
        <f>AG276-[1]Admission!DO10</f>
        <v>-1</v>
      </c>
      <c r="AI276" s="14">
        <v>0</v>
      </c>
      <c r="AJ276" s="14">
        <v>0</v>
      </c>
      <c r="AK276" s="14">
        <v>0</v>
      </c>
      <c r="AL276" s="14">
        <v>0</v>
      </c>
      <c r="AM276" s="14">
        <v>0</v>
      </c>
      <c r="AN276" s="14">
        <v>0</v>
      </c>
      <c r="AO276" s="14">
        <v>0</v>
      </c>
      <c r="AP276" s="14">
        <f>SUM(AH276:AO276)</f>
        <v>-1</v>
      </c>
      <c r="AQ276" s="14">
        <f>SUM(AI276:AP276)</f>
        <v>-1</v>
      </c>
      <c r="AR276" s="14">
        <f>AQ276-[1]Admission!EH10</f>
        <v>-1</v>
      </c>
      <c r="AS276" s="14">
        <v>2</v>
      </c>
      <c r="AT276" s="14">
        <f>SUM(AR276:AS276)</f>
        <v>1</v>
      </c>
      <c r="AU276" s="14">
        <f>SUM(AS276:AT276)</f>
        <v>3</v>
      </c>
      <c r="AV276" s="14">
        <f>AU276-[1]Admission!EL10</f>
        <v>1</v>
      </c>
      <c r="AW276" s="14">
        <v>5</v>
      </c>
      <c r="AX276" s="14">
        <v>5</v>
      </c>
      <c r="AY276" s="14">
        <v>5</v>
      </c>
      <c r="AZ276" s="14">
        <v>5</v>
      </c>
      <c r="BA276" s="14">
        <f>SUM(AW276:AZ276)</f>
        <v>20</v>
      </c>
      <c r="BB276" s="14">
        <f>BA276-[1]Admission!EQ10</f>
        <v>0</v>
      </c>
      <c r="BC276" s="14">
        <v>4</v>
      </c>
      <c r="BD276" s="14">
        <v>4</v>
      </c>
      <c r="BE276" s="14">
        <v>4</v>
      </c>
      <c r="BF276" s="14">
        <f>SUM(BC276:BE276)</f>
        <v>12</v>
      </c>
      <c r="BG276" s="60">
        <v>1</v>
      </c>
      <c r="BH276" s="60">
        <v>1</v>
      </c>
      <c r="BI276" s="60">
        <v>1</v>
      </c>
      <c r="BJ276" s="60">
        <v>1</v>
      </c>
      <c r="BK276" s="60">
        <v>1</v>
      </c>
      <c r="BL276" s="60">
        <v>1</v>
      </c>
      <c r="BM276" s="60">
        <v>1</v>
      </c>
      <c r="BN276" s="60">
        <v>1</v>
      </c>
      <c r="BO276" s="60">
        <v>1</v>
      </c>
      <c r="BP276" s="60">
        <v>1</v>
      </c>
      <c r="BQ276" s="60">
        <v>1</v>
      </c>
      <c r="BR276" s="60">
        <v>1</v>
      </c>
      <c r="BS276" s="60">
        <v>1</v>
      </c>
      <c r="BT276" s="60">
        <v>1</v>
      </c>
      <c r="BU276" s="60">
        <v>1</v>
      </c>
      <c r="BV276" s="60">
        <v>15</v>
      </c>
    </row>
    <row r="277" spans="1:74" s="14" customFormat="1">
      <c r="A277" s="14">
        <v>268</v>
      </c>
      <c r="B277" s="14">
        <v>2</v>
      </c>
      <c r="C277" s="14">
        <v>0.87430555555329192</v>
      </c>
      <c r="D277" s="14">
        <v>0</v>
      </c>
      <c r="E277" s="14">
        <v>3</v>
      </c>
      <c r="F277" s="14">
        <v>1</v>
      </c>
      <c r="G277" s="14">
        <v>0</v>
      </c>
      <c r="H277" s="14">
        <v>0</v>
      </c>
      <c r="I277" s="14">
        <v>0</v>
      </c>
      <c r="J277" s="14">
        <v>0</v>
      </c>
      <c r="K277" s="14">
        <v>3</v>
      </c>
      <c r="L277" s="71">
        <v>5.7999999999999996E-2</v>
      </c>
      <c r="M277" s="14">
        <v>2</v>
      </c>
      <c r="N277" s="14">
        <v>2</v>
      </c>
      <c r="O277" s="14">
        <v>2</v>
      </c>
      <c r="P277" s="14">
        <v>2</v>
      </c>
      <c r="Q277" s="14">
        <v>2</v>
      </c>
      <c r="R277" s="14">
        <v>2</v>
      </c>
      <c r="S277" s="14">
        <v>1</v>
      </c>
      <c r="T277" s="14">
        <v>1</v>
      </c>
      <c r="U277" s="14">
        <v>2</v>
      </c>
      <c r="V277" s="14">
        <v>2</v>
      </c>
      <c r="W277" s="14">
        <v>2</v>
      </c>
      <c r="X277" s="14">
        <v>50</v>
      </c>
      <c r="Y277" s="14">
        <f>X277-[1]Admission!DA175</f>
        <v>10</v>
      </c>
      <c r="Z277" s="14">
        <v>4</v>
      </c>
      <c r="AA277" s="14">
        <v>1</v>
      </c>
      <c r="AB277" s="14">
        <v>1</v>
      </c>
      <c r="AC277" s="14">
        <v>1</v>
      </c>
      <c r="AD277" s="14">
        <v>1</v>
      </c>
      <c r="AE277" s="14">
        <v>1</v>
      </c>
      <c r="AF277" s="14">
        <v>1</v>
      </c>
      <c r="AG277" s="14">
        <f>SUM(AA277:AF277)</f>
        <v>6</v>
      </c>
      <c r="AH277" s="14">
        <f>AG277-[1]Admission!DO175</f>
        <v>0</v>
      </c>
      <c r="AI277" s="14">
        <v>1</v>
      </c>
      <c r="AJ277" s="14">
        <v>0</v>
      </c>
      <c r="AK277" s="14">
        <v>0</v>
      </c>
      <c r="AL277" s="14">
        <v>1</v>
      </c>
      <c r="AM277" s="14">
        <v>1</v>
      </c>
      <c r="AN277" s="14">
        <v>0</v>
      </c>
      <c r="AO277" s="14">
        <v>1</v>
      </c>
      <c r="AP277" s="14">
        <v>1</v>
      </c>
      <c r="AQ277" s="14">
        <f>SUM(AI277:AP277)</f>
        <v>5</v>
      </c>
      <c r="AR277" s="14">
        <f>AQ277-[1]Admission!EH175</f>
        <v>0</v>
      </c>
      <c r="AS277" s="14">
        <v>0</v>
      </c>
      <c r="AT277" s="14">
        <v>0</v>
      </c>
      <c r="AU277" s="14">
        <f>SUM(AS277:AT277)</f>
        <v>0</v>
      </c>
      <c r="AV277" s="14">
        <f>AU277-[1]Admission!EL175</f>
        <v>0</v>
      </c>
      <c r="AW277" s="14">
        <v>5</v>
      </c>
      <c r="AX277" s="14">
        <v>5</v>
      </c>
      <c r="AY277" s="14">
        <v>5</v>
      </c>
      <c r="AZ277" s="14">
        <v>5</v>
      </c>
      <c r="BA277" s="14">
        <f>SUM(AW277:AZ277)</f>
        <v>20</v>
      </c>
      <c r="BB277" s="14">
        <f>BA277-[1]Admission!EQ175</f>
        <v>0</v>
      </c>
      <c r="BC277" s="14">
        <v>4</v>
      </c>
      <c r="BD277" s="14">
        <v>4</v>
      </c>
      <c r="BE277" s="14">
        <v>4</v>
      </c>
      <c r="BF277" s="14">
        <f>SUM(BC277:BE277)</f>
        <v>12</v>
      </c>
      <c r="BG277" s="60">
        <v>1</v>
      </c>
      <c r="BH277" s="60">
        <v>1</v>
      </c>
      <c r="BI277" s="60">
        <v>1</v>
      </c>
      <c r="BJ277" s="60">
        <v>1</v>
      </c>
      <c r="BK277" s="60">
        <v>1</v>
      </c>
      <c r="BL277" s="60">
        <v>1</v>
      </c>
      <c r="BM277" s="60">
        <v>1</v>
      </c>
      <c r="BN277" s="60">
        <v>1</v>
      </c>
      <c r="BO277" s="60">
        <v>1</v>
      </c>
      <c r="BP277" s="60">
        <v>1</v>
      </c>
      <c r="BQ277" s="60">
        <v>1</v>
      </c>
      <c r="BR277" s="60">
        <v>1</v>
      </c>
      <c r="BS277" s="60">
        <v>1</v>
      </c>
      <c r="BT277" s="60">
        <v>1</v>
      </c>
      <c r="BU277" s="60">
        <v>1</v>
      </c>
      <c r="BV277" s="60">
        <v>15</v>
      </c>
    </row>
    <row r="278" spans="1:74" s="14" customFormat="1">
      <c r="A278" s="14">
        <v>269</v>
      </c>
      <c r="B278" s="14">
        <v>3</v>
      </c>
      <c r="C278" s="14">
        <v>1.9395833333328483</v>
      </c>
      <c r="D278" s="14">
        <v>0</v>
      </c>
      <c r="E278" s="14">
        <v>4</v>
      </c>
      <c r="F278" s="14">
        <v>3</v>
      </c>
      <c r="G278" s="14">
        <v>0</v>
      </c>
      <c r="H278" s="14">
        <v>0</v>
      </c>
      <c r="I278" s="14">
        <v>0</v>
      </c>
      <c r="J278" s="14">
        <v>0</v>
      </c>
      <c r="K278" s="14">
        <v>1</v>
      </c>
      <c r="L278" s="14">
        <v>5.8</v>
      </c>
      <c r="M278" s="14">
        <v>2</v>
      </c>
      <c r="N278" s="14">
        <v>2</v>
      </c>
      <c r="O278" s="14">
        <v>2</v>
      </c>
      <c r="P278" s="14">
        <v>2</v>
      </c>
      <c r="Q278" s="14">
        <v>2</v>
      </c>
      <c r="R278" s="14">
        <v>2</v>
      </c>
      <c r="S278" s="14">
        <v>1</v>
      </c>
      <c r="T278" s="14">
        <v>1</v>
      </c>
      <c r="U278" s="14">
        <v>1</v>
      </c>
      <c r="V278" s="14">
        <v>1</v>
      </c>
      <c r="W278" s="14">
        <v>2</v>
      </c>
      <c r="X278" s="14">
        <v>90</v>
      </c>
      <c r="Y278" s="14">
        <f>X278-[1]Admission!DA376</f>
        <v>35</v>
      </c>
      <c r="Z278" s="14">
        <v>3</v>
      </c>
      <c r="AA278" s="14">
        <v>1</v>
      </c>
      <c r="AB278" s="14">
        <v>1</v>
      </c>
      <c r="AC278" s="14">
        <v>1</v>
      </c>
      <c r="AD278" s="14">
        <v>1</v>
      </c>
      <c r="AE278" s="14">
        <v>1</v>
      </c>
      <c r="AF278" s="14">
        <v>1</v>
      </c>
      <c r="AG278" s="14">
        <f>SUM(AA278:AF278)</f>
        <v>6</v>
      </c>
      <c r="AH278" s="14">
        <f>AG278-[1]Admission!DO376</f>
        <v>0</v>
      </c>
      <c r="AI278" s="14">
        <v>1</v>
      </c>
      <c r="AJ278" s="14">
        <v>1</v>
      </c>
      <c r="AK278" s="14">
        <v>1</v>
      </c>
      <c r="AL278" s="14">
        <v>1</v>
      </c>
      <c r="AM278" s="14">
        <v>1</v>
      </c>
      <c r="AN278" s="14">
        <v>1</v>
      </c>
      <c r="AO278" s="14">
        <v>1</v>
      </c>
      <c r="AP278" s="14">
        <v>1</v>
      </c>
      <c r="AQ278" s="14">
        <f>SUM(AI278:AP278)</f>
        <v>8</v>
      </c>
      <c r="AR278" s="14">
        <f>AQ278-[1]Admission!EH376</f>
        <v>0</v>
      </c>
      <c r="AS278" s="14">
        <v>0</v>
      </c>
      <c r="AT278" s="14">
        <v>1</v>
      </c>
      <c r="AU278" s="14">
        <f>SUM(AS278:AT278)</f>
        <v>1</v>
      </c>
      <c r="AV278" s="14">
        <f>AU278-[1]Admission!EL376</f>
        <v>1</v>
      </c>
      <c r="AW278" s="14">
        <v>5</v>
      </c>
      <c r="AX278" s="14">
        <v>5</v>
      </c>
      <c r="AY278" s="14">
        <v>5</v>
      </c>
      <c r="AZ278" s="14">
        <v>5</v>
      </c>
      <c r="BA278" s="14">
        <f>SUM(AW278:AZ278)</f>
        <v>20</v>
      </c>
      <c r="BB278" s="14">
        <f>BA278-[1]Admission!EQ376</f>
        <v>0</v>
      </c>
      <c r="BC278" s="14">
        <v>4</v>
      </c>
      <c r="BD278" s="14">
        <v>4</v>
      </c>
      <c r="BE278" s="14">
        <v>4</v>
      </c>
      <c r="BF278" s="14">
        <f>SUM(BC278:BE278)</f>
        <v>12</v>
      </c>
      <c r="BG278" s="60">
        <v>1</v>
      </c>
      <c r="BH278" s="60">
        <v>1</v>
      </c>
      <c r="BI278" s="60">
        <v>1</v>
      </c>
      <c r="BJ278" s="60">
        <v>1</v>
      </c>
      <c r="BK278" s="60">
        <v>1</v>
      </c>
      <c r="BL278" s="60">
        <v>1</v>
      </c>
      <c r="BM278" s="60">
        <v>1</v>
      </c>
      <c r="BN278" s="60">
        <v>1</v>
      </c>
      <c r="BO278" s="60">
        <v>1</v>
      </c>
      <c r="BP278" s="60">
        <v>0</v>
      </c>
      <c r="BQ278" s="60">
        <v>1</v>
      </c>
      <c r="BR278" s="60">
        <v>1</v>
      </c>
      <c r="BS278" s="60">
        <v>1</v>
      </c>
      <c r="BT278" s="60">
        <v>1</v>
      </c>
      <c r="BU278" s="60">
        <v>1</v>
      </c>
      <c r="BV278" s="60">
        <v>14</v>
      </c>
    </row>
    <row r="279" spans="1:74" s="14" customFormat="1">
      <c r="A279" s="14">
        <v>270</v>
      </c>
      <c r="B279" s="14">
        <v>4</v>
      </c>
      <c r="C279" s="14">
        <v>2.9361111111138598</v>
      </c>
      <c r="D279" s="14">
        <v>0</v>
      </c>
      <c r="E279" s="14">
        <v>7</v>
      </c>
      <c r="F279" s="14">
        <v>6</v>
      </c>
      <c r="G279" s="14">
        <v>1</v>
      </c>
      <c r="H279" s="14">
        <v>0</v>
      </c>
      <c r="I279" s="14">
        <v>0</v>
      </c>
      <c r="J279" s="14">
        <v>1</v>
      </c>
      <c r="K279" s="14">
        <v>1</v>
      </c>
      <c r="L279" s="71">
        <v>5.7999999999999996E-2</v>
      </c>
      <c r="M279" s="14">
        <v>2</v>
      </c>
      <c r="N279" s="14">
        <v>2</v>
      </c>
      <c r="O279" s="14">
        <v>2</v>
      </c>
      <c r="P279" s="14">
        <v>2</v>
      </c>
      <c r="Q279" s="14">
        <v>2</v>
      </c>
      <c r="R279" s="14">
        <v>2</v>
      </c>
      <c r="S279" s="14">
        <v>1</v>
      </c>
      <c r="T279" s="14">
        <v>1</v>
      </c>
      <c r="U279" s="14">
        <v>1</v>
      </c>
      <c r="V279" s="14">
        <v>1</v>
      </c>
      <c r="W279" s="14">
        <v>1</v>
      </c>
      <c r="X279" s="14">
        <v>80</v>
      </c>
      <c r="Y279" s="14">
        <f>X279-[1]Admission!DA112</f>
        <v>5</v>
      </c>
      <c r="Z279" s="14">
        <v>3</v>
      </c>
      <c r="AA279" s="14">
        <v>1</v>
      </c>
      <c r="AB279" s="14">
        <v>1</v>
      </c>
      <c r="AC279" s="14">
        <v>1</v>
      </c>
      <c r="AD279" s="14">
        <v>1</v>
      </c>
      <c r="AE279" s="14">
        <v>1</v>
      </c>
      <c r="AF279" s="14">
        <v>1</v>
      </c>
      <c r="AG279" s="14">
        <f>SUM(AA279:AF279)</f>
        <v>6</v>
      </c>
      <c r="AH279" s="14">
        <f>AG279-[1]Admission!DO112</f>
        <v>0</v>
      </c>
      <c r="AI279" s="14">
        <v>1</v>
      </c>
      <c r="AJ279" s="14">
        <v>1</v>
      </c>
      <c r="AK279" s="14">
        <v>1</v>
      </c>
      <c r="AL279" s="14">
        <v>1</v>
      </c>
      <c r="AM279" s="14">
        <v>1</v>
      </c>
      <c r="AN279" s="14">
        <v>1</v>
      </c>
      <c r="AO279" s="14">
        <v>1</v>
      </c>
      <c r="AP279" s="14">
        <v>1</v>
      </c>
      <c r="AQ279" s="14">
        <f>SUM(AI279:AP279)</f>
        <v>8</v>
      </c>
      <c r="AR279" s="14">
        <f>AQ279-[1]Admission!EH112</f>
        <v>0</v>
      </c>
      <c r="AS279" s="14">
        <v>0</v>
      </c>
      <c r="AT279" s="14">
        <v>0</v>
      </c>
      <c r="AU279" s="14">
        <v>0</v>
      </c>
      <c r="AV279" s="14">
        <f>AU279-[1]Admission!EL112</f>
        <v>0</v>
      </c>
      <c r="AW279" s="14">
        <v>5</v>
      </c>
      <c r="AX279" s="14">
        <v>5</v>
      </c>
      <c r="AY279" s="14">
        <v>5</v>
      </c>
      <c r="AZ279" s="14">
        <v>5</v>
      </c>
      <c r="BA279" s="14">
        <f>SUM(AW279:AZ279)</f>
        <v>20</v>
      </c>
      <c r="BB279" s="14">
        <f>BA279-[1]Admission!EQ112</f>
        <v>0</v>
      </c>
      <c r="BC279" s="14">
        <v>4</v>
      </c>
      <c r="BD279" s="14">
        <v>4</v>
      </c>
      <c r="BE279" s="14">
        <v>4</v>
      </c>
      <c r="BF279" s="14">
        <f>SUM(BC279:BE279)</f>
        <v>12</v>
      </c>
      <c r="BG279" s="60">
        <v>1</v>
      </c>
      <c r="BH279" s="60">
        <v>1</v>
      </c>
      <c r="BI279" s="60">
        <v>1</v>
      </c>
      <c r="BJ279" s="60">
        <v>1</v>
      </c>
      <c r="BK279" s="60">
        <v>1</v>
      </c>
      <c r="BL279" s="60">
        <v>1</v>
      </c>
      <c r="BM279" s="60">
        <v>1</v>
      </c>
      <c r="BN279" s="60">
        <v>1</v>
      </c>
      <c r="BO279" s="60">
        <v>1</v>
      </c>
      <c r="BP279" s="60">
        <v>1</v>
      </c>
      <c r="BQ279" s="60">
        <v>1</v>
      </c>
      <c r="BR279" s="60">
        <v>1</v>
      </c>
      <c r="BS279" s="60">
        <v>1</v>
      </c>
      <c r="BT279" s="60">
        <v>1</v>
      </c>
      <c r="BU279" s="60">
        <v>1</v>
      </c>
      <c r="BV279" s="60">
        <v>15</v>
      </c>
    </row>
    <row r="280" spans="1:74" s="14" customFormat="1">
      <c r="A280" s="14">
        <v>271</v>
      </c>
      <c r="B280" s="14">
        <v>5</v>
      </c>
      <c r="C280" s="14">
        <v>3.8895833333299379</v>
      </c>
      <c r="D280" s="14">
        <v>0</v>
      </c>
      <c r="E280" s="14">
        <v>2</v>
      </c>
      <c r="F280" s="14">
        <v>1</v>
      </c>
      <c r="G280" s="14">
        <v>0</v>
      </c>
      <c r="H280" s="14">
        <v>0</v>
      </c>
      <c r="I280" s="14">
        <v>0</v>
      </c>
      <c r="J280" s="14">
        <v>0</v>
      </c>
      <c r="K280" s="14">
        <v>3</v>
      </c>
      <c r="L280" s="73">
        <v>5.8000000000000003E-2</v>
      </c>
      <c r="M280" s="14">
        <v>2</v>
      </c>
      <c r="N280" s="14">
        <v>2</v>
      </c>
      <c r="O280" s="14">
        <v>2</v>
      </c>
      <c r="P280" s="14">
        <v>2</v>
      </c>
      <c r="Q280" s="14">
        <v>0</v>
      </c>
      <c r="R280" s="14">
        <v>2</v>
      </c>
      <c r="BG280" s="60"/>
      <c r="BH280" s="60"/>
      <c r="BI280" s="60"/>
      <c r="BJ280" s="60"/>
      <c r="BK280" s="60"/>
      <c r="BL280" s="60"/>
      <c r="BM280" s="60"/>
      <c r="BN280" s="60"/>
      <c r="BO280" s="60"/>
      <c r="BP280" s="60"/>
      <c r="BQ280" s="60"/>
      <c r="BR280" s="60"/>
      <c r="BS280" s="60"/>
      <c r="BT280" s="60"/>
      <c r="BU280" s="60"/>
      <c r="BV280" s="60"/>
    </row>
    <row r="281" spans="1:74" s="14" customFormat="1">
      <c r="A281" s="14">
        <v>272</v>
      </c>
      <c r="B281" s="14">
        <v>3</v>
      </c>
      <c r="C281" s="14">
        <v>1.9319444444408873</v>
      </c>
      <c r="D281" s="14">
        <v>0</v>
      </c>
      <c r="E281" s="14">
        <v>2</v>
      </c>
      <c r="F281" s="14">
        <v>1</v>
      </c>
      <c r="G281" s="14">
        <v>0</v>
      </c>
      <c r="H281" s="14">
        <v>0</v>
      </c>
      <c r="I281" s="14">
        <v>0</v>
      </c>
      <c r="J281" s="14">
        <v>0</v>
      </c>
      <c r="K281" s="14">
        <v>1</v>
      </c>
      <c r="L281" s="73">
        <v>5.8000000000000003E-2</v>
      </c>
      <c r="M281" s="14">
        <v>2</v>
      </c>
      <c r="N281" s="14">
        <v>2</v>
      </c>
      <c r="O281" s="14">
        <v>2</v>
      </c>
      <c r="P281" s="14">
        <v>2</v>
      </c>
      <c r="Q281" s="14">
        <v>2</v>
      </c>
      <c r="R281" s="14">
        <v>2</v>
      </c>
      <c r="S281" s="14">
        <v>1</v>
      </c>
      <c r="T281" s="14">
        <v>1</v>
      </c>
      <c r="U281" s="14">
        <v>1</v>
      </c>
      <c r="V281" s="14">
        <v>1</v>
      </c>
      <c r="W281" s="14">
        <v>1</v>
      </c>
      <c r="X281" s="14">
        <v>100</v>
      </c>
      <c r="Y281" s="14">
        <f>X281-[1]Admission!DA292</f>
        <v>25</v>
      </c>
      <c r="Z281" s="14">
        <v>1</v>
      </c>
      <c r="AA281" s="14">
        <v>1</v>
      </c>
      <c r="AB281" s="14">
        <v>1</v>
      </c>
      <c r="AC281" s="14">
        <v>1</v>
      </c>
      <c r="AD281" s="14">
        <v>1</v>
      </c>
      <c r="AE281" s="14">
        <v>1</v>
      </c>
      <c r="AF281" s="14">
        <v>1</v>
      </c>
      <c r="AG281" s="14">
        <f t="shared" ref="AG281:AG288" si="50">SUM(AA281:AF281)</f>
        <v>6</v>
      </c>
      <c r="AH281" s="14">
        <f>AG281-[1]Admission!DO292</f>
        <v>0</v>
      </c>
      <c r="AI281" s="14">
        <v>1</v>
      </c>
      <c r="AJ281" s="14">
        <v>1</v>
      </c>
      <c r="AK281" s="14">
        <v>1</v>
      </c>
      <c r="AL281" s="14">
        <v>1</v>
      </c>
      <c r="AM281" s="14">
        <v>1</v>
      </c>
      <c r="AN281" s="14">
        <v>1</v>
      </c>
      <c r="AO281" s="14">
        <v>1</v>
      </c>
      <c r="AP281" s="14">
        <v>1</v>
      </c>
      <c r="AQ281" s="14">
        <f t="shared" ref="AQ281:AQ288" si="51">SUM(AI281:AP281)</f>
        <v>8</v>
      </c>
      <c r="AR281" s="14">
        <f>AQ281-[1]Admission!EH292</f>
        <v>0</v>
      </c>
      <c r="AS281" s="14">
        <v>0</v>
      </c>
      <c r="AT281" s="14">
        <v>0</v>
      </c>
      <c r="AU281" s="14">
        <f t="shared" ref="AU281:AU288" si="52">SUM(AS281:AT281)</f>
        <v>0</v>
      </c>
      <c r="AV281" s="14">
        <f>AU281-[1]Admission!EL292</f>
        <v>0</v>
      </c>
      <c r="AW281" s="14">
        <v>5</v>
      </c>
      <c r="AX281" s="14">
        <v>5</v>
      </c>
      <c r="AY281" s="14">
        <v>5</v>
      </c>
      <c r="AZ281" s="14">
        <v>5</v>
      </c>
      <c r="BA281" s="14">
        <f t="shared" ref="BA281:BA288" si="53">SUM(AW281:AZ281)</f>
        <v>20</v>
      </c>
      <c r="BB281" s="14">
        <f>BA281-[1]Admission!EQ292</f>
        <v>0</v>
      </c>
      <c r="BC281" s="14">
        <v>4</v>
      </c>
      <c r="BD281" s="14">
        <v>4</v>
      </c>
      <c r="BE281" s="14">
        <v>4</v>
      </c>
      <c r="BF281" s="14">
        <f t="shared" ref="BF281:BF286" si="54">SUM(BC281:BE281)</f>
        <v>12</v>
      </c>
      <c r="BG281" s="60">
        <v>1</v>
      </c>
      <c r="BH281" s="60">
        <v>1</v>
      </c>
      <c r="BI281" s="60">
        <v>1</v>
      </c>
      <c r="BJ281" s="60">
        <v>1</v>
      </c>
      <c r="BK281" s="60">
        <v>1</v>
      </c>
      <c r="BL281" s="60">
        <v>1</v>
      </c>
      <c r="BM281" s="60">
        <v>1</v>
      </c>
      <c r="BN281" s="60">
        <v>1</v>
      </c>
      <c r="BO281" s="60">
        <v>1</v>
      </c>
      <c r="BP281" s="60">
        <v>1</v>
      </c>
      <c r="BQ281" s="60">
        <v>1</v>
      </c>
      <c r="BR281" s="60">
        <v>1</v>
      </c>
      <c r="BS281" s="60">
        <v>1</v>
      </c>
      <c r="BT281" s="60">
        <v>1</v>
      </c>
      <c r="BU281" s="60">
        <v>1</v>
      </c>
      <c r="BV281" s="60">
        <v>15</v>
      </c>
    </row>
    <row r="282" spans="1:74" s="14" customFormat="1">
      <c r="A282" s="14">
        <v>273</v>
      </c>
      <c r="B282" s="14">
        <v>3</v>
      </c>
      <c r="C282" s="14">
        <v>1.8500000000058208</v>
      </c>
      <c r="D282" s="14">
        <v>0</v>
      </c>
      <c r="E282" s="14">
        <v>8</v>
      </c>
      <c r="F282" s="14">
        <v>1</v>
      </c>
      <c r="G282" s="14">
        <v>0</v>
      </c>
      <c r="H282" s="14">
        <v>0</v>
      </c>
      <c r="I282" s="14">
        <v>0</v>
      </c>
      <c r="J282" s="14">
        <v>1</v>
      </c>
      <c r="K282" s="14">
        <v>4</v>
      </c>
      <c r="L282" s="73">
        <v>5.8000000000000003E-2</v>
      </c>
      <c r="M282" s="14">
        <v>2</v>
      </c>
      <c r="N282" s="14">
        <v>2</v>
      </c>
      <c r="O282" s="14">
        <v>2</v>
      </c>
      <c r="P282" s="14">
        <v>2</v>
      </c>
      <c r="Q282" s="14">
        <v>2</v>
      </c>
      <c r="R282" s="14">
        <v>2</v>
      </c>
      <c r="S282" s="14">
        <v>1</v>
      </c>
      <c r="T282" s="14">
        <v>1</v>
      </c>
      <c r="U282" s="14">
        <v>1</v>
      </c>
      <c r="V282" s="14">
        <v>2</v>
      </c>
      <c r="W282" s="14">
        <v>1</v>
      </c>
      <c r="X282" s="14">
        <v>75</v>
      </c>
      <c r="Y282" s="14">
        <f>X282-[1]Admission!DA406</f>
        <v>25</v>
      </c>
      <c r="Z282" s="14">
        <v>2</v>
      </c>
      <c r="AA282" s="14">
        <v>1</v>
      </c>
      <c r="AB282" s="14">
        <v>1</v>
      </c>
      <c r="AC282" s="14">
        <v>1</v>
      </c>
      <c r="AD282" s="14">
        <v>1</v>
      </c>
      <c r="AE282" s="14">
        <v>1</v>
      </c>
      <c r="AF282" s="14">
        <v>1</v>
      </c>
      <c r="AG282" s="14">
        <f t="shared" si="50"/>
        <v>6</v>
      </c>
      <c r="AH282" s="14">
        <f>AG282-[1]Admission!DO406</f>
        <v>0</v>
      </c>
      <c r="AI282" s="14">
        <v>1</v>
      </c>
      <c r="AJ282" s="14">
        <v>1</v>
      </c>
      <c r="AK282" s="14">
        <v>1</v>
      </c>
      <c r="AL282" s="14">
        <v>1</v>
      </c>
      <c r="AM282" s="14">
        <v>1</v>
      </c>
      <c r="AN282" s="14">
        <v>1</v>
      </c>
      <c r="AO282" s="14">
        <v>1</v>
      </c>
      <c r="AP282" s="14">
        <v>1</v>
      </c>
      <c r="AQ282" s="14">
        <f t="shared" si="51"/>
        <v>8</v>
      </c>
      <c r="AR282" s="14">
        <f>AQ282-[1]Admission!EH406</f>
        <v>0</v>
      </c>
      <c r="AS282" s="14">
        <v>0</v>
      </c>
      <c r="AT282" s="14">
        <v>0</v>
      </c>
      <c r="AU282" s="14">
        <f t="shared" si="52"/>
        <v>0</v>
      </c>
      <c r="AV282" s="14">
        <f>AU282-[1]Admission!EL406</f>
        <v>0</v>
      </c>
      <c r="AW282" s="14">
        <v>5</v>
      </c>
      <c r="AX282" s="14">
        <v>5</v>
      </c>
      <c r="AY282" s="14">
        <v>5</v>
      </c>
      <c r="AZ282" s="14">
        <v>5</v>
      </c>
      <c r="BA282" s="14">
        <f t="shared" si="53"/>
        <v>20</v>
      </c>
      <c r="BB282" s="14">
        <f>BA282-[1]Admission!EQ406</f>
        <v>0</v>
      </c>
      <c r="BC282" s="14">
        <v>4</v>
      </c>
      <c r="BD282" s="14">
        <v>4</v>
      </c>
      <c r="BE282" s="14">
        <v>4</v>
      </c>
      <c r="BF282" s="14">
        <f t="shared" si="54"/>
        <v>12</v>
      </c>
      <c r="BG282" s="60"/>
      <c r="BH282" s="60"/>
      <c r="BI282" s="60"/>
      <c r="BJ282" s="60"/>
      <c r="BK282" s="60"/>
      <c r="BL282" s="60"/>
      <c r="BM282" s="60"/>
      <c r="BN282" s="60"/>
      <c r="BO282" s="60"/>
      <c r="BP282" s="60"/>
      <c r="BQ282" s="60"/>
      <c r="BR282" s="60"/>
      <c r="BS282" s="60"/>
      <c r="BT282" s="60"/>
      <c r="BU282" s="60"/>
      <c r="BV282" s="60"/>
    </row>
    <row r="283" spans="1:74" s="14" customFormat="1">
      <c r="A283" s="14">
        <v>274</v>
      </c>
      <c r="B283" s="14">
        <v>4</v>
      </c>
      <c r="C283" s="14">
        <v>2.9131944444452529</v>
      </c>
      <c r="D283" s="14">
        <v>0</v>
      </c>
      <c r="E283" s="14">
        <v>6</v>
      </c>
      <c r="F283" s="14">
        <v>1</v>
      </c>
      <c r="G283" s="14">
        <v>0</v>
      </c>
      <c r="H283" s="14">
        <v>0</v>
      </c>
      <c r="I283" s="14">
        <v>0</v>
      </c>
      <c r="J283" s="14">
        <v>1</v>
      </c>
      <c r="K283" s="14">
        <v>1</v>
      </c>
      <c r="L283" s="73">
        <v>5.7999999999999996E-2</v>
      </c>
      <c r="M283" s="14">
        <v>2</v>
      </c>
      <c r="N283" s="14">
        <v>2</v>
      </c>
      <c r="O283" s="14">
        <v>2</v>
      </c>
      <c r="P283" s="14">
        <v>2</v>
      </c>
      <c r="Q283" s="14">
        <v>2</v>
      </c>
      <c r="R283" s="14">
        <v>2</v>
      </c>
      <c r="S283" s="14">
        <v>1</v>
      </c>
      <c r="T283" s="14">
        <v>1</v>
      </c>
      <c r="U283" s="14">
        <v>2</v>
      </c>
      <c r="V283" s="14">
        <v>1</v>
      </c>
      <c r="W283" s="14">
        <v>1</v>
      </c>
      <c r="X283" s="14">
        <v>85</v>
      </c>
      <c r="Y283" s="14">
        <f>X283-[1]Admission!DA278</f>
        <v>55</v>
      </c>
      <c r="Z283" s="14">
        <v>2</v>
      </c>
      <c r="AA283" s="14">
        <v>1</v>
      </c>
      <c r="AB283" s="14">
        <v>1</v>
      </c>
      <c r="AC283" s="14">
        <v>1</v>
      </c>
      <c r="AD283" s="14">
        <v>1</v>
      </c>
      <c r="AE283" s="14">
        <v>1</v>
      </c>
      <c r="AF283" s="14">
        <v>1</v>
      </c>
      <c r="AG283" s="14">
        <f t="shared" si="50"/>
        <v>6</v>
      </c>
      <c r="AH283" s="14">
        <f>AG283-[1]Admission!DO278</f>
        <v>0</v>
      </c>
      <c r="AI283" s="14">
        <v>1</v>
      </c>
      <c r="AJ283" s="14">
        <v>1</v>
      </c>
      <c r="AK283" s="14">
        <v>1</v>
      </c>
      <c r="AL283" s="14">
        <v>1</v>
      </c>
      <c r="AM283" s="14">
        <v>1</v>
      </c>
      <c r="AN283" s="14">
        <v>1</v>
      </c>
      <c r="AO283" s="14">
        <v>1</v>
      </c>
      <c r="AP283" s="14">
        <v>1</v>
      </c>
      <c r="AQ283" s="14">
        <f t="shared" si="51"/>
        <v>8</v>
      </c>
      <c r="AR283" s="14">
        <f>AQ283-[1]Admission!EH278</f>
        <v>0</v>
      </c>
      <c r="AS283" s="14">
        <v>0</v>
      </c>
      <c r="AT283" s="14">
        <v>0</v>
      </c>
      <c r="AU283" s="14">
        <f t="shared" si="52"/>
        <v>0</v>
      </c>
      <c r="AV283" s="14">
        <f>AU283-[1]Admission!EL278</f>
        <v>-2</v>
      </c>
      <c r="AW283" s="14">
        <v>5</v>
      </c>
      <c r="AX283" s="14">
        <v>5</v>
      </c>
      <c r="AY283" s="14">
        <v>4</v>
      </c>
      <c r="AZ283" s="14">
        <v>5</v>
      </c>
      <c r="BA283" s="14">
        <f t="shared" si="53"/>
        <v>19</v>
      </c>
      <c r="BB283" s="14">
        <f>BA283-[1]Admission!EQ278</f>
        <v>-1</v>
      </c>
      <c r="BC283" s="14">
        <v>4</v>
      </c>
      <c r="BD283" s="14">
        <v>4</v>
      </c>
      <c r="BE283" s="14">
        <v>4</v>
      </c>
      <c r="BF283" s="14">
        <f t="shared" si="54"/>
        <v>12</v>
      </c>
      <c r="BG283" s="60">
        <v>1</v>
      </c>
      <c r="BH283" s="60">
        <v>1</v>
      </c>
      <c r="BI283" s="60">
        <v>1</v>
      </c>
      <c r="BJ283" s="60">
        <v>1</v>
      </c>
      <c r="BK283" s="60">
        <v>1</v>
      </c>
      <c r="BL283" s="60">
        <v>1</v>
      </c>
      <c r="BM283" s="60">
        <v>1</v>
      </c>
      <c r="BN283" s="60">
        <v>1</v>
      </c>
      <c r="BO283" s="60">
        <v>1</v>
      </c>
      <c r="BP283" s="60">
        <v>1</v>
      </c>
      <c r="BQ283" s="60">
        <v>1</v>
      </c>
      <c r="BR283" s="60">
        <v>1</v>
      </c>
      <c r="BS283" s="60">
        <v>1</v>
      </c>
      <c r="BT283" s="60">
        <v>0</v>
      </c>
      <c r="BU283" s="60">
        <v>0</v>
      </c>
      <c r="BV283" s="60">
        <v>13</v>
      </c>
    </row>
    <row r="284" spans="1:74" s="14" customFormat="1">
      <c r="A284" s="14">
        <v>275</v>
      </c>
      <c r="B284" s="14">
        <v>3</v>
      </c>
      <c r="C284" s="14">
        <v>1.9201388888905058</v>
      </c>
      <c r="D284" s="14">
        <v>0</v>
      </c>
      <c r="E284" s="14">
        <v>3</v>
      </c>
      <c r="F284" s="14">
        <v>1</v>
      </c>
      <c r="G284" s="14">
        <v>0</v>
      </c>
      <c r="H284" s="14">
        <v>0</v>
      </c>
      <c r="I284" s="14">
        <v>0</v>
      </c>
      <c r="J284" s="14">
        <v>0</v>
      </c>
      <c r="K284" s="14">
        <v>2</v>
      </c>
      <c r="L284" s="73">
        <v>5.8000000000000003E-2</v>
      </c>
      <c r="M284" s="14">
        <v>2</v>
      </c>
      <c r="N284" s="14">
        <v>2</v>
      </c>
      <c r="O284" s="14">
        <v>2</v>
      </c>
      <c r="P284" s="14">
        <v>2</v>
      </c>
      <c r="Q284" s="14">
        <v>2</v>
      </c>
      <c r="R284" s="14">
        <v>2</v>
      </c>
      <c r="S284" s="14">
        <v>1</v>
      </c>
      <c r="T284" s="14">
        <v>1</v>
      </c>
      <c r="U284" s="14">
        <v>1</v>
      </c>
      <c r="V284" s="14">
        <v>1</v>
      </c>
      <c r="W284" s="14">
        <v>1</v>
      </c>
      <c r="X284" s="14">
        <v>100</v>
      </c>
      <c r="Y284" s="14">
        <f>X284-[1]Admission!DA190</f>
        <v>40</v>
      </c>
      <c r="Z284" s="14">
        <v>4</v>
      </c>
      <c r="AA284" s="14">
        <v>0</v>
      </c>
      <c r="AB284" s="14">
        <v>1</v>
      </c>
      <c r="AC284" s="14">
        <v>1</v>
      </c>
      <c r="AD284" s="14">
        <v>1</v>
      </c>
      <c r="AE284" s="14">
        <v>1</v>
      </c>
      <c r="AF284" s="14">
        <v>1</v>
      </c>
      <c r="AG284" s="14">
        <f t="shared" si="50"/>
        <v>5</v>
      </c>
      <c r="AH284" s="14">
        <f>AG284-[1]Admission!DO190</f>
        <v>0</v>
      </c>
      <c r="AI284" s="14">
        <v>1</v>
      </c>
      <c r="AJ284" s="14">
        <v>1</v>
      </c>
      <c r="AK284" s="14">
        <v>1</v>
      </c>
      <c r="AL284" s="14">
        <v>1</v>
      </c>
      <c r="AM284" s="14">
        <v>1</v>
      </c>
      <c r="AN284" s="14">
        <v>1</v>
      </c>
      <c r="AO284" s="14">
        <v>1</v>
      </c>
      <c r="AP284" s="14">
        <v>1</v>
      </c>
      <c r="AQ284" s="14">
        <f t="shared" si="51"/>
        <v>8</v>
      </c>
      <c r="AR284" s="14">
        <f>AQ284-[1]Admission!EH190</f>
        <v>5</v>
      </c>
      <c r="AS284" s="14">
        <v>0</v>
      </c>
      <c r="AT284" s="14">
        <v>0</v>
      </c>
      <c r="AU284" s="14">
        <f t="shared" si="52"/>
        <v>0</v>
      </c>
      <c r="AV284" s="14">
        <f>AU284-[1]Admission!EL190</f>
        <v>0</v>
      </c>
      <c r="AW284" s="14">
        <v>5</v>
      </c>
      <c r="AX284" s="14">
        <v>5</v>
      </c>
      <c r="AY284" s="14">
        <v>5</v>
      </c>
      <c r="AZ284" s="14">
        <v>5</v>
      </c>
      <c r="BA284" s="14">
        <f t="shared" si="53"/>
        <v>20</v>
      </c>
      <c r="BB284" s="14">
        <f>BA284-[1]Admission!EQ190</f>
        <v>1</v>
      </c>
      <c r="BC284" s="14">
        <v>4</v>
      </c>
      <c r="BD284" s="14">
        <v>4</v>
      </c>
      <c r="BE284" s="14">
        <v>4</v>
      </c>
      <c r="BF284" s="14">
        <f t="shared" si="54"/>
        <v>12</v>
      </c>
      <c r="BG284" s="60">
        <v>1</v>
      </c>
      <c r="BH284" s="60">
        <v>1</v>
      </c>
      <c r="BI284" s="60">
        <v>1</v>
      </c>
      <c r="BJ284" s="60">
        <v>1</v>
      </c>
      <c r="BK284" s="60">
        <v>1</v>
      </c>
      <c r="BL284" s="60">
        <v>1</v>
      </c>
      <c r="BM284" s="60">
        <v>1</v>
      </c>
      <c r="BN284" s="60">
        <v>1</v>
      </c>
      <c r="BO284" s="60">
        <v>1</v>
      </c>
      <c r="BP284" s="60">
        <v>1</v>
      </c>
      <c r="BQ284" s="60">
        <v>1</v>
      </c>
      <c r="BR284" s="60">
        <v>1</v>
      </c>
      <c r="BS284" s="60">
        <v>1</v>
      </c>
      <c r="BT284" s="60">
        <v>0</v>
      </c>
      <c r="BU284" s="60">
        <v>1</v>
      </c>
      <c r="BV284" s="60">
        <v>14</v>
      </c>
    </row>
    <row r="285" spans="1:74" s="14" customFormat="1">
      <c r="A285" s="14">
        <v>276</v>
      </c>
      <c r="B285" s="14">
        <v>3</v>
      </c>
      <c r="C285" s="14">
        <v>1.7479166666671517</v>
      </c>
      <c r="D285" s="14">
        <v>0</v>
      </c>
      <c r="E285" s="14">
        <v>2</v>
      </c>
      <c r="F285" s="14">
        <v>1</v>
      </c>
      <c r="G285" s="14">
        <v>0</v>
      </c>
      <c r="H285" s="14">
        <v>0</v>
      </c>
      <c r="I285" s="14">
        <v>0</v>
      </c>
      <c r="J285" s="14">
        <v>0</v>
      </c>
      <c r="K285" s="14">
        <v>1</v>
      </c>
      <c r="L285" s="73">
        <v>5.7999999999999996E-2</v>
      </c>
      <c r="M285" s="14">
        <v>2</v>
      </c>
      <c r="N285" s="14">
        <v>2</v>
      </c>
      <c r="O285" s="14">
        <v>2</v>
      </c>
      <c r="P285" s="14">
        <v>2</v>
      </c>
      <c r="Q285" s="14">
        <v>2</v>
      </c>
      <c r="R285" s="14">
        <v>2</v>
      </c>
      <c r="S285" s="14">
        <v>1</v>
      </c>
      <c r="T285" s="14">
        <v>1</v>
      </c>
      <c r="U285" s="14">
        <v>1</v>
      </c>
      <c r="V285" s="14">
        <v>1</v>
      </c>
      <c r="W285" s="14">
        <v>1</v>
      </c>
      <c r="X285" s="14">
        <v>100</v>
      </c>
      <c r="Y285" s="14">
        <f>X285-[1]Admission!DA231</f>
        <v>0</v>
      </c>
      <c r="Z285" s="14">
        <v>2</v>
      </c>
      <c r="AA285" s="14">
        <v>1</v>
      </c>
      <c r="AB285" s="14">
        <v>1</v>
      </c>
      <c r="AC285" s="14">
        <v>1</v>
      </c>
      <c r="AD285" s="14">
        <v>1</v>
      </c>
      <c r="AE285" s="14">
        <v>1</v>
      </c>
      <c r="AF285" s="14">
        <v>1</v>
      </c>
      <c r="AG285" s="14">
        <f t="shared" si="50"/>
        <v>6</v>
      </c>
      <c r="AH285" s="14">
        <f>AG285-[1]Admission!DO231</f>
        <v>0</v>
      </c>
      <c r="AI285" s="14">
        <v>1</v>
      </c>
      <c r="AJ285" s="14">
        <v>1</v>
      </c>
      <c r="AK285" s="14">
        <v>1</v>
      </c>
      <c r="AL285" s="14">
        <v>1</v>
      </c>
      <c r="AM285" s="14">
        <v>1</v>
      </c>
      <c r="AN285" s="14">
        <v>1</v>
      </c>
      <c r="AO285" s="14">
        <v>1</v>
      </c>
      <c r="AP285" s="14">
        <v>1</v>
      </c>
      <c r="AQ285" s="14">
        <f t="shared" si="51"/>
        <v>8</v>
      </c>
      <c r="AR285" s="14">
        <f>AQ285-[1]Admission!EH231</f>
        <v>0</v>
      </c>
      <c r="AS285" s="14">
        <v>0</v>
      </c>
      <c r="AT285" s="14">
        <v>0</v>
      </c>
      <c r="AU285" s="14">
        <f t="shared" si="52"/>
        <v>0</v>
      </c>
      <c r="AV285" s="14">
        <f>AU285-[1]Admission!EL231</f>
        <v>0</v>
      </c>
      <c r="AW285" s="14">
        <v>5</v>
      </c>
      <c r="AX285" s="14">
        <v>5</v>
      </c>
      <c r="AY285" s="14">
        <v>5</v>
      </c>
      <c r="AZ285" s="14">
        <v>5</v>
      </c>
      <c r="BA285" s="14">
        <f t="shared" si="53"/>
        <v>20</v>
      </c>
      <c r="BB285" s="14">
        <f>BA285-[1]Admission!EQ231</f>
        <v>0</v>
      </c>
      <c r="BC285" s="14">
        <v>4</v>
      </c>
      <c r="BD285" s="14">
        <v>4</v>
      </c>
      <c r="BE285" s="14">
        <v>4</v>
      </c>
      <c r="BF285" s="14">
        <f t="shared" si="54"/>
        <v>12</v>
      </c>
      <c r="BG285" s="60">
        <v>1</v>
      </c>
      <c r="BH285" s="60">
        <v>1</v>
      </c>
      <c r="BI285" s="60">
        <v>1</v>
      </c>
      <c r="BJ285" s="60">
        <v>1</v>
      </c>
      <c r="BK285" s="60">
        <v>1</v>
      </c>
      <c r="BL285" s="60">
        <v>1</v>
      </c>
      <c r="BM285" s="60">
        <v>1</v>
      </c>
      <c r="BN285" s="60">
        <v>1</v>
      </c>
      <c r="BO285" s="60">
        <v>1</v>
      </c>
      <c r="BP285" s="60">
        <v>1</v>
      </c>
      <c r="BQ285" s="60">
        <v>1</v>
      </c>
      <c r="BR285" s="60">
        <v>1</v>
      </c>
      <c r="BS285" s="60">
        <v>1</v>
      </c>
      <c r="BT285" s="60">
        <v>1</v>
      </c>
      <c r="BU285" s="60">
        <v>1</v>
      </c>
      <c r="BV285" s="60">
        <v>15</v>
      </c>
    </row>
    <row r="286" spans="1:74" s="14" customFormat="1">
      <c r="A286" s="14">
        <v>277</v>
      </c>
      <c r="B286" s="14">
        <v>4</v>
      </c>
      <c r="C286" s="14">
        <v>3.1159722222218988</v>
      </c>
      <c r="D286" s="14">
        <v>0</v>
      </c>
      <c r="E286" s="14">
        <v>2</v>
      </c>
      <c r="F286" s="14">
        <v>3</v>
      </c>
      <c r="G286" s="14">
        <v>0</v>
      </c>
      <c r="H286" s="14">
        <v>0</v>
      </c>
      <c r="I286" s="14">
        <v>0</v>
      </c>
      <c r="J286" s="14">
        <v>0</v>
      </c>
      <c r="K286" s="14">
        <v>5</v>
      </c>
      <c r="L286" s="73">
        <v>0.11900000000000001</v>
      </c>
      <c r="M286" s="14">
        <v>2</v>
      </c>
      <c r="N286" s="14">
        <v>2</v>
      </c>
      <c r="O286" s="14">
        <v>2</v>
      </c>
      <c r="P286" s="14">
        <v>2</v>
      </c>
      <c r="Q286" s="14">
        <v>2</v>
      </c>
      <c r="R286" s="14">
        <v>2</v>
      </c>
      <c r="S286" s="14">
        <v>4</v>
      </c>
      <c r="T286" s="14">
        <v>5</v>
      </c>
      <c r="U286" s="14">
        <v>5</v>
      </c>
      <c r="V286" s="14">
        <v>4</v>
      </c>
      <c r="W286" s="14">
        <v>2</v>
      </c>
      <c r="X286" s="14">
        <v>25</v>
      </c>
      <c r="Y286" s="14">
        <f>X286-[1]Admission!DA246</f>
        <v>-5</v>
      </c>
      <c r="Z286" s="14">
        <v>5</v>
      </c>
      <c r="AA286" s="14">
        <v>0</v>
      </c>
      <c r="AB286" s="14">
        <v>0</v>
      </c>
      <c r="AC286" s="14">
        <v>0</v>
      </c>
      <c r="AD286" s="14">
        <v>0</v>
      </c>
      <c r="AE286" s="14">
        <v>1</v>
      </c>
      <c r="AF286" s="14">
        <v>0</v>
      </c>
      <c r="AG286" s="14">
        <f t="shared" si="50"/>
        <v>1</v>
      </c>
      <c r="AH286" s="14">
        <f>AG286-[1]Admission!DO246</f>
        <v>0</v>
      </c>
      <c r="AI286" s="14">
        <v>1</v>
      </c>
      <c r="AJ286" s="14">
        <v>0</v>
      </c>
      <c r="AK286" s="14">
        <v>0</v>
      </c>
      <c r="AL286" s="14">
        <v>0</v>
      </c>
      <c r="AM286" s="14">
        <v>0</v>
      </c>
      <c r="AN286" s="14">
        <v>0</v>
      </c>
      <c r="AO286" s="14">
        <v>0</v>
      </c>
      <c r="AP286" s="14">
        <v>0</v>
      </c>
      <c r="AQ286" s="14">
        <f t="shared" si="51"/>
        <v>1</v>
      </c>
      <c r="AR286" s="14">
        <f>AQ286-[1]Admission!EH246</f>
        <v>0</v>
      </c>
      <c r="AS286" s="14">
        <v>3</v>
      </c>
      <c r="AT286" s="14">
        <v>3</v>
      </c>
      <c r="AU286" s="14">
        <f t="shared" si="52"/>
        <v>6</v>
      </c>
      <c r="AV286" s="14">
        <f>AU286-[1]Admission!EL246</f>
        <v>0</v>
      </c>
      <c r="AW286" s="14">
        <v>5</v>
      </c>
      <c r="AX286" s="14">
        <v>5</v>
      </c>
      <c r="AY286" s="14">
        <v>5</v>
      </c>
      <c r="AZ286" s="14">
        <v>5</v>
      </c>
      <c r="BA286" s="14">
        <f t="shared" si="53"/>
        <v>20</v>
      </c>
      <c r="BB286" s="14">
        <f>BA286-[1]Admission!EQ246</f>
        <v>0</v>
      </c>
      <c r="BC286" s="14">
        <v>3</v>
      </c>
      <c r="BD286" s="14">
        <v>4</v>
      </c>
      <c r="BE286" s="14">
        <v>4</v>
      </c>
      <c r="BF286" s="14">
        <f t="shared" si="54"/>
        <v>11</v>
      </c>
      <c r="BG286" s="60">
        <v>1</v>
      </c>
      <c r="BH286" s="60">
        <v>1</v>
      </c>
      <c r="BI286" s="60">
        <v>1</v>
      </c>
      <c r="BJ286" s="60">
        <v>0</v>
      </c>
      <c r="BK286" s="60">
        <v>1</v>
      </c>
      <c r="BL286" s="60">
        <v>0</v>
      </c>
      <c r="BM286" s="60">
        <v>1</v>
      </c>
      <c r="BN286" s="60">
        <v>0</v>
      </c>
      <c r="BO286" s="60">
        <v>1</v>
      </c>
      <c r="BP286" s="60">
        <v>1</v>
      </c>
      <c r="BQ286" s="60">
        <v>1</v>
      </c>
      <c r="BR286" s="60">
        <v>1</v>
      </c>
      <c r="BS286" s="60">
        <v>1</v>
      </c>
      <c r="BT286" s="60">
        <v>1</v>
      </c>
      <c r="BU286" s="60">
        <v>1</v>
      </c>
      <c r="BV286" s="60">
        <v>12</v>
      </c>
    </row>
    <row r="287" spans="1:74" s="14" customFormat="1">
      <c r="A287" s="14">
        <v>278</v>
      </c>
      <c r="B287" s="14">
        <v>3</v>
      </c>
      <c r="C287" s="14">
        <v>1.0305555555605679</v>
      </c>
      <c r="D287" s="14">
        <v>0</v>
      </c>
      <c r="E287" s="14">
        <v>6</v>
      </c>
      <c r="F287" s="14">
        <v>1</v>
      </c>
      <c r="G287" s="14">
        <v>2</v>
      </c>
      <c r="H287" s="14">
        <v>0</v>
      </c>
      <c r="I287" s="14">
        <v>0</v>
      </c>
      <c r="J287" s="14">
        <v>0</v>
      </c>
      <c r="K287" s="14">
        <v>1</v>
      </c>
      <c r="L287" s="14">
        <v>5.8</v>
      </c>
      <c r="M287" s="14">
        <v>2</v>
      </c>
      <c r="N287" s="14">
        <v>2</v>
      </c>
      <c r="O287" s="14">
        <v>2</v>
      </c>
      <c r="P287" s="14">
        <v>2</v>
      </c>
      <c r="Q287" s="14">
        <v>2</v>
      </c>
      <c r="R287" s="14">
        <v>2</v>
      </c>
      <c r="S287" s="14">
        <v>1</v>
      </c>
      <c r="T287" s="14">
        <v>1</v>
      </c>
      <c r="U287" s="14">
        <v>1</v>
      </c>
      <c r="V287" s="14">
        <v>1</v>
      </c>
      <c r="W287" s="14">
        <v>1</v>
      </c>
      <c r="X287" s="14">
        <v>95</v>
      </c>
      <c r="Y287" s="14">
        <f>X287-[1]Admission!DA90</f>
        <v>15</v>
      </c>
      <c r="Z287" s="14">
        <v>3</v>
      </c>
      <c r="AA287" s="14">
        <v>1</v>
      </c>
      <c r="AB287" s="14">
        <v>1</v>
      </c>
      <c r="AC287" s="14">
        <v>1</v>
      </c>
      <c r="AD287" s="14">
        <v>1</v>
      </c>
      <c r="AE287" s="14">
        <v>1</v>
      </c>
      <c r="AF287" s="14">
        <v>1</v>
      </c>
      <c r="AG287" s="14">
        <f t="shared" si="50"/>
        <v>6</v>
      </c>
      <c r="AH287" s="14">
        <f>AG287-[1]Admission!DO90</f>
        <v>0</v>
      </c>
      <c r="AI287" s="14">
        <v>1</v>
      </c>
      <c r="AJ287" s="14">
        <v>1</v>
      </c>
      <c r="AK287" s="14">
        <v>1</v>
      </c>
      <c r="AL287" s="14">
        <v>1</v>
      </c>
      <c r="AM287" s="14">
        <v>1</v>
      </c>
      <c r="AN287" s="14">
        <v>1</v>
      </c>
      <c r="AO287" s="14">
        <v>1</v>
      </c>
      <c r="AP287" s="14">
        <v>1</v>
      </c>
      <c r="AQ287" s="14">
        <f t="shared" si="51"/>
        <v>8</v>
      </c>
      <c r="AR287" s="14">
        <f>AQ287-[1]Admission!EH90</f>
        <v>0</v>
      </c>
      <c r="AS287" s="14">
        <v>1</v>
      </c>
      <c r="AT287" s="14">
        <v>0</v>
      </c>
      <c r="AU287" s="14">
        <f t="shared" si="52"/>
        <v>1</v>
      </c>
      <c r="AV287" s="14">
        <f>AU287-[1]Admission!EL90</f>
        <v>1</v>
      </c>
      <c r="AW287" s="14">
        <v>5</v>
      </c>
      <c r="AX287" s="14">
        <v>5</v>
      </c>
      <c r="AY287" s="14">
        <v>5</v>
      </c>
      <c r="AZ287" s="14">
        <v>5</v>
      </c>
      <c r="BA287" s="14">
        <f t="shared" si="53"/>
        <v>20</v>
      </c>
      <c r="BB287" s="14">
        <f>BA287-[1]Admission!EQ90</f>
        <v>0</v>
      </c>
      <c r="BC287" s="14">
        <v>3</v>
      </c>
      <c r="BD287" s="14">
        <v>3</v>
      </c>
      <c r="BE287" s="14">
        <v>0</v>
      </c>
      <c r="BF287" s="14">
        <v>6</v>
      </c>
      <c r="BG287" s="60">
        <v>1</v>
      </c>
      <c r="BH287" s="60">
        <v>1</v>
      </c>
      <c r="BI287" s="60">
        <v>1</v>
      </c>
      <c r="BJ287" s="60">
        <v>1</v>
      </c>
      <c r="BK287" s="60">
        <v>1</v>
      </c>
      <c r="BL287" s="60">
        <v>1</v>
      </c>
      <c r="BM287" s="60">
        <v>1</v>
      </c>
      <c r="BN287" s="60">
        <v>1</v>
      </c>
      <c r="BO287" s="60">
        <v>1</v>
      </c>
      <c r="BP287" s="60">
        <v>0</v>
      </c>
      <c r="BQ287" s="60">
        <v>1</v>
      </c>
      <c r="BR287" s="60">
        <v>1</v>
      </c>
      <c r="BS287" s="60">
        <v>1</v>
      </c>
      <c r="BT287" s="60">
        <v>1</v>
      </c>
      <c r="BU287" s="60">
        <v>1</v>
      </c>
      <c r="BV287" s="60">
        <v>14</v>
      </c>
    </row>
    <row r="288" spans="1:74" s="14" customFormat="1">
      <c r="A288" s="14">
        <v>279</v>
      </c>
      <c r="B288" s="14">
        <v>6</v>
      </c>
      <c r="C288" s="14">
        <v>3.9972222222277196</v>
      </c>
      <c r="D288" s="14">
        <v>0</v>
      </c>
      <c r="E288" s="14">
        <v>4</v>
      </c>
      <c r="F288" s="14">
        <v>1</v>
      </c>
      <c r="G288" s="14">
        <v>0</v>
      </c>
      <c r="H288" s="14">
        <v>0</v>
      </c>
      <c r="I288" s="14">
        <v>0</v>
      </c>
      <c r="J288" s="14">
        <v>0</v>
      </c>
      <c r="K288" s="14">
        <v>3</v>
      </c>
      <c r="L288" s="73">
        <v>5.8000000000000003E-2</v>
      </c>
      <c r="M288" s="14">
        <v>2</v>
      </c>
      <c r="N288" s="14">
        <v>2</v>
      </c>
      <c r="O288" s="14">
        <v>2</v>
      </c>
      <c r="P288" s="14">
        <v>2</v>
      </c>
      <c r="Q288" s="14">
        <v>2</v>
      </c>
      <c r="R288" s="14">
        <v>2</v>
      </c>
      <c r="S288" s="14">
        <v>1</v>
      </c>
      <c r="T288" s="14">
        <v>1</v>
      </c>
      <c r="U288" s="14">
        <v>1</v>
      </c>
      <c r="V288" s="14">
        <v>1</v>
      </c>
      <c r="W288" s="14">
        <v>1</v>
      </c>
      <c r="X288" s="14">
        <v>100</v>
      </c>
      <c r="Y288" s="14">
        <f>X288-[1]Admission!DA332</f>
        <v>0</v>
      </c>
      <c r="Z288" s="14">
        <v>2</v>
      </c>
      <c r="AA288" s="14">
        <v>1</v>
      </c>
      <c r="AB288" s="14">
        <v>1</v>
      </c>
      <c r="AC288" s="14">
        <v>1</v>
      </c>
      <c r="AD288" s="14">
        <v>1</v>
      </c>
      <c r="AE288" s="14">
        <v>1</v>
      </c>
      <c r="AF288" s="14">
        <v>1</v>
      </c>
      <c r="AG288" s="14">
        <f t="shared" si="50"/>
        <v>6</v>
      </c>
      <c r="AH288" s="14">
        <f>AG288-[1]Admission!DO332</f>
        <v>0</v>
      </c>
      <c r="AI288" s="14">
        <v>1</v>
      </c>
      <c r="AJ288" s="14">
        <v>1</v>
      </c>
      <c r="AK288" s="14">
        <v>1</v>
      </c>
      <c r="AL288" s="14">
        <v>1</v>
      </c>
      <c r="AM288" s="14">
        <v>1</v>
      </c>
      <c r="AN288" s="14">
        <v>1</v>
      </c>
      <c r="AO288" s="14">
        <v>1</v>
      </c>
      <c r="AP288" s="14">
        <v>1</v>
      </c>
      <c r="AQ288" s="14">
        <f t="shared" si="51"/>
        <v>8</v>
      </c>
      <c r="AR288" s="14">
        <f>AQ288-[1]Admission!EH332</f>
        <v>0</v>
      </c>
      <c r="AS288" s="14">
        <v>0</v>
      </c>
      <c r="AT288" s="14">
        <v>0</v>
      </c>
      <c r="AU288" s="14">
        <f t="shared" si="52"/>
        <v>0</v>
      </c>
      <c r="AV288" s="14">
        <f>AU288-[1]Admission!EL332</f>
        <v>0</v>
      </c>
      <c r="AW288" s="14">
        <v>5</v>
      </c>
      <c r="AX288" s="14">
        <v>5</v>
      </c>
      <c r="AY288" s="14">
        <v>5</v>
      </c>
      <c r="AZ288" s="14">
        <v>5</v>
      </c>
      <c r="BA288" s="14">
        <f t="shared" si="53"/>
        <v>20</v>
      </c>
      <c r="BB288" s="14">
        <f>BA288-[1]Admission!EQ332</f>
        <v>0</v>
      </c>
      <c r="BC288" s="14">
        <v>2</v>
      </c>
      <c r="BD288" s="14">
        <v>2</v>
      </c>
      <c r="BE288" s="14">
        <v>2</v>
      </c>
      <c r="BF288" s="14">
        <f>SUM(BC288:BE288)</f>
        <v>6</v>
      </c>
      <c r="BG288" s="60">
        <v>1</v>
      </c>
      <c r="BH288" s="60">
        <v>1</v>
      </c>
      <c r="BI288" s="60">
        <v>1</v>
      </c>
      <c r="BJ288" s="60">
        <v>1</v>
      </c>
      <c r="BK288" s="60">
        <v>1</v>
      </c>
      <c r="BL288" s="60">
        <v>1</v>
      </c>
      <c r="BM288" s="60">
        <v>1</v>
      </c>
      <c r="BN288" s="60">
        <v>1</v>
      </c>
      <c r="BO288" s="60">
        <v>1</v>
      </c>
      <c r="BP288" s="60">
        <v>0</v>
      </c>
      <c r="BQ288" s="60">
        <v>1</v>
      </c>
      <c r="BR288" s="60">
        <v>1</v>
      </c>
      <c r="BS288" s="60">
        <v>1</v>
      </c>
      <c r="BT288" s="60">
        <v>1</v>
      </c>
      <c r="BU288" s="60">
        <v>1</v>
      </c>
      <c r="BV288" s="60">
        <v>14</v>
      </c>
    </row>
    <row r="289" spans="1:74" s="14" customFormat="1">
      <c r="A289" s="14">
        <v>280</v>
      </c>
      <c r="B289" s="14">
        <v>7</v>
      </c>
      <c r="C289" s="14">
        <v>5.8694444444408873</v>
      </c>
      <c r="D289" s="14">
        <v>0</v>
      </c>
      <c r="E289" s="14">
        <v>6</v>
      </c>
      <c r="L289" s="73"/>
      <c r="BG289" s="60"/>
      <c r="BH289" s="60"/>
      <c r="BI289" s="60"/>
      <c r="BJ289" s="60"/>
      <c r="BK289" s="60"/>
      <c r="BL289" s="60"/>
      <c r="BM289" s="60"/>
      <c r="BN289" s="60"/>
      <c r="BO289" s="60"/>
      <c r="BP289" s="60"/>
      <c r="BQ289" s="60"/>
      <c r="BR289" s="60"/>
      <c r="BS289" s="60"/>
      <c r="BT289" s="60"/>
      <c r="BU289" s="60"/>
      <c r="BV289" s="60"/>
    </row>
    <row r="290" spans="1:74" s="14" customFormat="1">
      <c r="A290" s="14">
        <v>281</v>
      </c>
      <c r="B290" s="14">
        <v>9</v>
      </c>
      <c r="C290" s="14">
        <v>7.9951388888875954</v>
      </c>
      <c r="D290" s="14">
        <v>0</v>
      </c>
      <c r="E290" s="14">
        <v>1</v>
      </c>
      <c r="F290" s="14">
        <v>5</v>
      </c>
      <c r="G290" s="14">
        <v>0</v>
      </c>
      <c r="H290" s="14">
        <v>0</v>
      </c>
      <c r="I290" s="14" t="s">
        <v>7000</v>
      </c>
      <c r="J290" s="14">
        <v>0</v>
      </c>
      <c r="K290" s="14">
        <v>3</v>
      </c>
      <c r="L290" s="73">
        <v>5.8000000000000003E-2</v>
      </c>
      <c r="M290" s="14">
        <v>2</v>
      </c>
      <c r="N290" s="14">
        <v>2</v>
      </c>
      <c r="O290" s="14">
        <v>2</v>
      </c>
      <c r="P290" s="14">
        <v>2</v>
      </c>
      <c r="Q290" s="14">
        <v>2</v>
      </c>
      <c r="R290" s="14">
        <v>2</v>
      </c>
      <c r="S290" s="14">
        <v>5</v>
      </c>
      <c r="T290" s="14">
        <v>5</v>
      </c>
      <c r="U290" s="14">
        <v>5</v>
      </c>
      <c r="V290" s="14">
        <v>1</v>
      </c>
      <c r="W290" s="14">
        <v>1</v>
      </c>
      <c r="X290" s="14">
        <v>50</v>
      </c>
      <c r="Y290" s="14">
        <f>X290-[1]Admission!DA498</f>
        <v>50</v>
      </c>
      <c r="Z290" s="14">
        <v>5</v>
      </c>
      <c r="AA290" s="14">
        <v>0</v>
      </c>
      <c r="AB290" s="14">
        <v>0</v>
      </c>
      <c r="AC290" s="14">
        <v>0</v>
      </c>
      <c r="AD290" s="14">
        <v>0</v>
      </c>
      <c r="AE290" s="14">
        <v>0</v>
      </c>
      <c r="AF290" s="14">
        <v>0</v>
      </c>
      <c r="AG290" s="14">
        <f t="shared" ref="AG290:AG297" si="55">SUM(AA290:AF290)</f>
        <v>0</v>
      </c>
      <c r="AH290" s="14">
        <f>AG290-[1]Admission!DO498</f>
        <v>0</v>
      </c>
      <c r="AI290" s="14">
        <v>0</v>
      </c>
      <c r="AJ290" s="14">
        <v>0</v>
      </c>
      <c r="AK290" s="14">
        <v>0</v>
      </c>
      <c r="AL290" s="14">
        <v>0</v>
      </c>
      <c r="AM290" s="14">
        <v>0</v>
      </c>
      <c r="AN290" s="14">
        <v>0</v>
      </c>
      <c r="AO290" s="14">
        <v>0</v>
      </c>
      <c r="AP290" s="14">
        <v>0</v>
      </c>
      <c r="AQ290" s="14">
        <f t="shared" ref="AQ290:AQ297" si="56">SUM(AI290:AP290)</f>
        <v>0</v>
      </c>
      <c r="AR290" s="14">
        <f>AQ290-[1]Admission!EH498</f>
        <v>0</v>
      </c>
      <c r="AS290" s="14">
        <v>0</v>
      </c>
      <c r="AT290" s="14">
        <v>0</v>
      </c>
      <c r="AU290" s="14">
        <f t="shared" ref="AU290:AU297" si="57">SUM(AS290:AT290)</f>
        <v>0</v>
      </c>
      <c r="AV290" s="14">
        <f>AU290-[1]Admission!EL498</f>
        <v>0</v>
      </c>
      <c r="AW290" s="14">
        <v>5</v>
      </c>
      <c r="AX290" s="14">
        <v>5</v>
      </c>
      <c r="AY290" s="14">
        <v>5</v>
      </c>
      <c r="AZ290" s="14">
        <v>5</v>
      </c>
      <c r="BA290" s="14">
        <f t="shared" ref="BA290:BA297" si="58">SUM(AW290:AZ290)</f>
        <v>20</v>
      </c>
      <c r="BB290" s="14">
        <f>BA290-[1]Admission!EQ498</f>
        <v>20</v>
      </c>
      <c r="BC290" s="14">
        <v>4</v>
      </c>
      <c r="BD290" s="14">
        <v>0</v>
      </c>
      <c r="BE290" s="14">
        <v>0</v>
      </c>
      <c r="BF290" s="14">
        <f>SUM(BC290:BE290)</f>
        <v>4</v>
      </c>
      <c r="BG290" s="60">
        <v>1</v>
      </c>
      <c r="BH290" s="60">
        <v>1</v>
      </c>
      <c r="BI290" s="60">
        <v>0</v>
      </c>
      <c r="BJ290" s="60">
        <v>1</v>
      </c>
      <c r="BK290" s="60">
        <v>1</v>
      </c>
      <c r="BL290" s="60">
        <v>1</v>
      </c>
      <c r="BM290" s="60">
        <v>1</v>
      </c>
      <c r="BN290" s="60">
        <v>1</v>
      </c>
      <c r="BO290" s="60">
        <v>1</v>
      </c>
      <c r="BP290" s="60">
        <v>1</v>
      </c>
      <c r="BQ290" s="60">
        <v>1</v>
      </c>
      <c r="BR290" s="60">
        <v>1</v>
      </c>
      <c r="BS290" s="60">
        <v>1</v>
      </c>
      <c r="BT290" s="60">
        <v>1</v>
      </c>
      <c r="BU290" s="60">
        <v>1</v>
      </c>
      <c r="BV290" s="60">
        <v>14</v>
      </c>
    </row>
    <row r="291" spans="1:74" s="14" customFormat="1">
      <c r="A291" s="14">
        <v>282</v>
      </c>
      <c r="B291" s="14">
        <v>4</v>
      </c>
      <c r="C291" s="14">
        <v>2.8430555555605679</v>
      </c>
      <c r="D291" s="14">
        <v>0</v>
      </c>
      <c r="E291" s="14">
        <v>8</v>
      </c>
      <c r="F291" s="14">
        <v>1</v>
      </c>
      <c r="G291" s="14">
        <v>0</v>
      </c>
      <c r="H291" s="14">
        <v>0</v>
      </c>
      <c r="I291" s="14">
        <v>0</v>
      </c>
      <c r="J291" s="14">
        <v>0</v>
      </c>
      <c r="K291" s="14">
        <v>2</v>
      </c>
      <c r="L291" s="73">
        <v>5.8000000000000003E-2</v>
      </c>
      <c r="M291" s="14">
        <v>2</v>
      </c>
      <c r="N291" s="14">
        <v>2</v>
      </c>
      <c r="O291" s="14">
        <v>2</v>
      </c>
      <c r="P291" s="14">
        <v>2</v>
      </c>
      <c r="Q291" s="14">
        <v>2</v>
      </c>
      <c r="R291" s="14">
        <v>2</v>
      </c>
      <c r="S291" s="14">
        <v>1</v>
      </c>
      <c r="T291" s="14">
        <v>1</v>
      </c>
      <c r="U291" s="14">
        <v>1</v>
      </c>
      <c r="V291" s="14">
        <v>1</v>
      </c>
      <c r="W291" s="14">
        <v>1</v>
      </c>
      <c r="X291" s="14">
        <v>100</v>
      </c>
      <c r="Y291" s="14">
        <f>X291-[1]Admission!DA216</f>
        <v>0</v>
      </c>
      <c r="Z291" s="14">
        <v>3</v>
      </c>
      <c r="AA291" s="14">
        <v>1</v>
      </c>
      <c r="AB291" s="14">
        <v>1</v>
      </c>
      <c r="AC291" s="14">
        <v>1</v>
      </c>
      <c r="AD291" s="14">
        <v>1</v>
      </c>
      <c r="AE291" s="14">
        <v>1</v>
      </c>
      <c r="AF291" s="14">
        <v>1</v>
      </c>
      <c r="AG291" s="14">
        <f t="shared" si="55"/>
        <v>6</v>
      </c>
      <c r="AH291" s="14">
        <f>AG291-[1]Admission!DO216</f>
        <v>0</v>
      </c>
      <c r="AI291" s="14">
        <v>1</v>
      </c>
      <c r="AJ291" s="14">
        <v>0</v>
      </c>
      <c r="AK291" s="14">
        <v>1</v>
      </c>
      <c r="AL291" s="14">
        <v>1</v>
      </c>
      <c r="AM291" s="14">
        <v>1</v>
      </c>
      <c r="AN291" s="14">
        <v>1</v>
      </c>
      <c r="AO291" s="14">
        <v>1</v>
      </c>
      <c r="AP291" s="14">
        <v>1</v>
      </c>
      <c r="AQ291" s="14">
        <f t="shared" si="56"/>
        <v>7</v>
      </c>
      <c r="AR291" s="14">
        <f>AQ291-[1]Admission!EH216</f>
        <v>0</v>
      </c>
      <c r="AS291" s="14">
        <v>0</v>
      </c>
      <c r="AT291" s="14">
        <v>0</v>
      </c>
      <c r="AU291" s="14">
        <f t="shared" si="57"/>
        <v>0</v>
      </c>
      <c r="AV291" s="14">
        <f>AU291-[1]Admission!EL216</f>
        <v>-3</v>
      </c>
      <c r="AW291" s="14">
        <v>5</v>
      </c>
      <c r="AX291" s="14">
        <v>5</v>
      </c>
      <c r="AY291" s="14">
        <v>5</v>
      </c>
      <c r="AZ291" s="14">
        <v>5</v>
      </c>
      <c r="BA291" s="14">
        <f t="shared" si="58"/>
        <v>20</v>
      </c>
      <c r="BB291" s="14">
        <f>BA291-[1]Admission!EQ216</f>
        <v>0</v>
      </c>
      <c r="BC291" s="14">
        <v>4</v>
      </c>
      <c r="BD291" s="14">
        <v>4</v>
      </c>
      <c r="BE291" s="14">
        <v>4</v>
      </c>
      <c r="BF291" s="14">
        <f>SUM(BC291:BE291)</f>
        <v>12</v>
      </c>
      <c r="BG291" s="60">
        <v>1</v>
      </c>
      <c r="BH291" s="60">
        <v>1</v>
      </c>
      <c r="BI291" s="60">
        <v>1</v>
      </c>
      <c r="BJ291" s="60">
        <v>1</v>
      </c>
      <c r="BK291" s="60">
        <v>1</v>
      </c>
      <c r="BL291" s="60">
        <v>1</v>
      </c>
      <c r="BM291" s="60">
        <v>1</v>
      </c>
      <c r="BN291" s="60">
        <v>1</v>
      </c>
      <c r="BO291" s="60">
        <v>1</v>
      </c>
      <c r="BP291" s="60">
        <v>1</v>
      </c>
      <c r="BQ291" s="60">
        <v>1</v>
      </c>
      <c r="BR291" s="60">
        <v>1</v>
      </c>
      <c r="BS291" s="60">
        <v>1</v>
      </c>
      <c r="BT291" s="60">
        <v>1</v>
      </c>
      <c r="BU291" s="60">
        <v>1</v>
      </c>
      <c r="BV291" s="60">
        <v>15</v>
      </c>
    </row>
    <row r="292" spans="1:74" s="14" customFormat="1">
      <c r="A292" s="14">
        <v>283</v>
      </c>
      <c r="B292" s="14">
        <v>7</v>
      </c>
      <c r="C292" s="14">
        <v>5.8958333333357587</v>
      </c>
      <c r="D292" s="14">
        <v>1</v>
      </c>
      <c r="E292" s="14">
        <v>3</v>
      </c>
      <c r="F292" s="14">
        <v>3</v>
      </c>
      <c r="G292" s="14">
        <v>0</v>
      </c>
      <c r="H292" s="14">
        <v>0</v>
      </c>
      <c r="I292" s="14">
        <v>0</v>
      </c>
      <c r="J292" s="14">
        <v>0</v>
      </c>
      <c r="K292" s="14">
        <v>7</v>
      </c>
      <c r="L292" s="73">
        <v>0.22800000000000001</v>
      </c>
      <c r="M292" s="14">
        <v>2</v>
      </c>
      <c r="N292" s="14">
        <v>2</v>
      </c>
      <c r="O292" s="14">
        <v>2</v>
      </c>
      <c r="P292" s="14">
        <v>2</v>
      </c>
      <c r="Q292" s="14">
        <v>2</v>
      </c>
      <c r="R292" s="14">
        <v>2</v>
      </c>
      <c r="S292" s="14">
        <v>1</v>
      </c>
      <c r="T292" s="14">
        <v>1</v>
      </c>
      <c r="U292" s="14">
        <v>1</v>
      </c>
      <c r="V292" s="14">
        <v>1</v>
      </c>
      <c r="W292" s="14">
        <v>1</v>
      </c>
      <c r="X292" s="14">
        <v>60</v>
      </c>
      <c r="Y292" s="14">
        <f>X292-[1]Admission!DA225</f>
        <v>10</v>
      </c>
      <c r="Z292" s="14">
        <v>3</v>
      </c>
      <c r="AA292" s="14">
        <v>1</v>
      </c>
      <c r="AB292" s="14">
        <v>1</v>
      </c>
      <c r="AC292" s="14">
        <v>1</v>
      </c>
      <c r="AD292" s="14">
        <v>1</v>
      </c>
      <c r="AE292" s="14">
        <v>1</v>
      </c>
      <c r="AF292" s="14">
        <v>1</v>
      </c>
      <c r="AG292" s="14">
        <f t="shared" si="55"/>
        <v>6</v>
      </c>
      <c r="AH292" s="14">
        <f>AG292-[1]Admission!DO225</f>
        <v>0</v>
      </c>
      <c r="AI292" s="14">
        <v>1</v>
      </c>
      <c r="AJ292" s="14">
        <v>1</v>
      </c>
      <c r="AK292" s="14">
        <v>1</v>
      </c>
      <c r="AL292" s="14">
        <v>1</v>
      </c>
      <c r="AM292" s="14">
        <v>1</v>
      </c>
      <c r="AN292" s="14">
        <v>1</v>
      </c>
      <c r="AO292" s="14">
        <v>1</v>
      </c>
      <c r="AP292" s="14">
        <v>1</v>
      </c>
      <c r="AQ292" s="14">
        <f t="shared" si="56"/>
        <v>8</v>
      </c>
      <c r="AR292" s="14">
        <f>AQ292-[1]Admission!EH225</f>
        <v>2</v>
      </c>
      <c r="AS292" s="14">
        <v>1</v>
      </c>
      <c r="AT292" s="14">
        <v>1</v>
      </c>
      <c r="AU292" s="14">
        <f t="shared" si="57"/>
        <v>2</v>
      </c>
      <c r="AV292" s="14">
        <f>AU292-[1]Admission!EL225</f>
        <v>0</v>
      </c>
      <c r="AW292" s="14">
        <v>5</v>
      </c>
      <c r="AX292" s="14">
        <v>5</v>
      </c>
      <c r="AY292" s="14">
        <v>5</v>
      </c>
      <c r="AZ292" s="14">
        <v>5</v>
      </c>
      <c r="BA292" s="14">
        <f t="shared" si="58"/>
        <v>20</v>
      </c>
      <c r="BB292" s="14">
        <f>BA292-[1]Admission!EQ225</f>
        <v>0</v>
      </c>
      <c r="BG292" s="60"/>
      <c r="BH292" s="60"/>
      <c r="BI292" s="60"/>
      <c r="BJ292" s="60"/>
      <c r="BK292" s="60"/>
      <c r="BL292" s="60"/>
      <c r="BM292" s="60"/>
      <c r="BN292" s="60"/>
      <c r="BO292" s="60"/>
      <c r="BP292" s="60"/>
      <c r="BQ292" s="60"/>
      <c r="BR292" s="60"/>
      <c r="BS292" s="60"/>
      <c r="BT292" s="60"/>
      <c r="BU292" s="60"/>
      <c r="BV292" s="60"/>
    </row>
    <row r="293" spans="1:74" s="14" customFormat="1">
      <c r="A293" s="14">
        <v>284</v>
      </c>
      <c r="B293" s="14">
        <v>4</v>
      </c>
      <c r="C293" s="14">
        <v>2.7562499999985448</v>
      </c>
      <c r="D293" s="14">
        <v>0</v>
      </c>
      <c r="E293" s="14">
        <v>3</v>
      </c>
      <c r="F293" s="14">
        <v>1</v>
      </c>
      <c r="G293" s="14">
        <v>0</v>
      </c>
      <c r="H293" s="14">
        <v>0</v>
      </c>
      <c r="I293" s="14">
        <v>0</v>
      </c>
      <c r="J293" s="14">
        <v>0</v>
      </c>
      <c r="K293" s="14">
        <v>1</v>
      </c>
      <c r="L293" s="73">
        <v>5.8000000000000003E-2</v>
      </c>
      <c r="M293" s="14">
        <v>2</v>
      </c>
      <c r="N293" s="14">
        <v>2</v>
      </c>
      <c r="O293" s="14">
        <v>2</v>
      </c>
      <c r="P293" s="14">
        <v>2</v>
      </c>
      <c r="Q293" s="14">
        <v>2</v>
      </c>
      <c r="R293" s="14">
        <v>2</v>
      </c>
      <c r="S293" s="14">
        <v>1</v>
      </c>
      <c r="T293" s="14">
        <v>1</v>
      </c>
      <c r="U293" s="14">
        <v>1</v>
      </c>
      <c r="V293" s="14">
        <v>1</v>
      </c>
      <c r="W293" s="14">
        <v>1</v>
      </c>
      <c r="X293" s="14">
        <v>80</v>
      </c>
      <c r="Y293" s="14">
        <f>X293-[1]Admission!DA476</f>
        <v>30</v>
      </c>
      <c r="Z293" s="14">
        <v>3</v>
      </c>
      <c r="AA293" s="14">
        <v>1</v>
      </c>
      <c r="AB293" s="14">
        <v>1</v>
      </c>
      <c r="AC293" s="14">
        <v>1</v>
      </c>
      <c r="AD293" s="14">
        <v>1</v>
      </c>
      <c r="AE293" s="14">
        <v>1</v>
      </c>
      <c r="AF293" s="14">
        <v>1</v>
      </c>
      <c r="AG293" s="14">
        <f t="shared" si="55"/>
        <v>6</v>
      </c>
      <c r="AH293" s="14">
        <f>AG293-[1]Admission!DO476</f>
        <v>0</v>
      </c>
      <c r="AI293" s="14">
        <v>1</v>
      </c>
      <c r="AJ293" s="14">
        <v>1</v>
      </c>
      <c r="AK293" s="14">
        <v>1</v>
      </c>
      <c r="AL293" s="14">
        <v>1</v>
      </c>
      <c r="AM293" s="14">
        <v>1</v>
      </c>
      <c r="AN293" s="14">
        <v>1</v>
      </c>
      <c r="AO293" s="14">
        <v>1</v>
      </c>
      <c r="AP293" s="14">
        <v>1</v>
      </c>
      <c r="AQ293" s="14">
        <f t="shared" si="56"/>
        <v>8</v>
      </c>
      <c r="AR293" s="14">
        <f>AQ293-[1]Admission!EH476</f>
        <v>0</v>
      </c>
      <c r="AS293" s="14">
        <v>0</v>
      </c>
      <c r="AT293" s="14">
        <v>0</v>
      </c>
      <c r="AU293" s="14">
        <f t="shared" si="57"/>
        <v>0</v>
      </c>
      <c r="AV293" s="14">
        <f>AU293-[1]Admission!EL476</f>
        <v>-3</v>
      </c>
      <c r="AW293" s="14">
        <v>5</v>
      </c>
      <c r="AX293" s="14">
        <v>5</v>
      </c>
      <c r="AY293" s="14">
        <v>5</v>
      </c>
      <c r="AZ293" s="14">
        <v>5</v>
      </c>
      <c r="BA293" s="14">
        <f t="shared" si="58"/>
        <v>20</v>
      </c>
      <c r="BB293" s="14">
        <f>BA293-[1]Admission!EQ476</f>
        <v>0</v>
      </c>
      <c r="BC293" s="14">
        <v>4</v>
      </c>
      <c r="BD293" s="14">
        <v>4</v>
      </c>
      <c r="BE293" s="14">
        <v>4</v>
      </c>
      <c r="BF293" s="14">
        <f>SUM(BC293:BE293)</f>
        <v>12</v>
      </c>
      <c r="BG293" s="60">
        <v>1</v>
      </c>
      <c r="BH293" s="60">
        <v>1</v>
      </c>
      <c r="BI293" s="60">
        <v>1</v>
      </c>
      <c r="BJ293" s="60">
        <v>1</v>
      </c>
      <c r="BK293" s="60">
        <v>0</v>
      </c>
      <c r="BL293" s="60">
        <v>0</v>
      </c>
      <c r="BM293" s="60">
        <v>1</v>
      </c>
      <c r="BN293" s="60">
        <v>1</v>
      </c>
      <c r="BO293" s="60">
        <v>1</v>
      </c>
      <c r="BP293" s="60">
        <v>1</v>
      </c>
      <c r="BQ293" s="60">
        <v>1</v>
      </c>
      <c r="BR293" s="60">
        <v>1</v>
      </c>
      <c r="BS293" s="60">
        <v>1</v>
      </c>
      <c r="BT293" s="60">
        <v>1</v>
      </c>
      <c r="BU293" s="60">
        <v>1</v>
      </c>
      <c r="BV293" s="60">
        <v>13</v>
      </c>
    </row>
    <row r="294" spans="1:74" s="14" customFormat="1">
      <c r="A294" s="14">
        <v>285</v>
      </c>
      <c r="B294" s="14">
        <v>3</v>
      </c>
      <c r="C294" s="14">
        <v>1.8569444444437977</v>
      </c>
      <c r="D294" s="14">
        <v>0</v>
      </c>
      <c r="E294" s="14">
        <v>1</v>
      </c>
      <c r="F294" s="14">
        <v>1</v>
      </c>
      <c r="G294" s="14">
        <v>0</v>
      </c>
      <c r="H294" s="14">
        <v>0</v>
      </c>
      <c r="I294" s="14">
        <v>0</v>
      </c>
      <c r="J294" s="14">
        <v>0</v>
      </c>
      <c r="K294" s="14">
        <v>2</v>
      </c>
      <c r="L294" s="73">
        <v>5.8000000000000003E-2</v>
      </c>
      <c r="M294" s="14">
        <v>2</v>
      </c>
      <c r="N294" s="14">
        <v>2</v>
      </c>
      <c r="O294" s="14">
        <v>2</v>
      </c>
      <c r="P294" s="14">
        <v>2</v>
      </c>
      <c r="Q294" s="14">
        <v>2</v>
      </c>
      <c r="R294" s="14">
        <v>2</v>
      </c>
      <c r="S294" s="14">
        <v>1</v>
      </c>
      <c r="T294" s="14">
        <v>1</v>
      </c>
      <c r="U294" s="14">
        <v>1</v>
      </c>
      <c r="V294" s="14">
        <v>1</v>
      </c>
      <c r="W294" s="14">
        <v>1</v>
      </c>
      <c r="X294" s="14">
        <v>100</v>
      </c>
      <c r="Y294" s="14">
        <f>X294-[1]Admission!DA306</f>
        <v>20</v>
      </c>
      <c r="Z294" s="14">
        <v>2</v>
      </c>
      <c r="AA294" s="14">
        <v>1</v>
      </c>
      <c r="AB294" s="14">
        <v>1</v>
      </c>
      <c r="AC294" s="14">
        <v>1</v>
      </c>
      <c r="AD294" s="14">
        <v>1</v>
      </c>
      <c r="AE294" s="14">
        <v>1</v>
      </c>
      <c r="AF294" s="14">
        <v>1</v>
      </c>
      <c r="AG294" s="14">
        <f t="shared" si="55"/>
        <v>6</v>
      </c>
      <c r="AH294" s="14">
        <f>AG294-[1]Admission!DO306</f>
        <v>0</v>
      </c>
      <c r="AI294" s="14">
        <v>1</v>
      </c>
      <c r="AJ294" s="14">
        <v>1</v>
      </c>
      <c r="AK294" s="14">
        <v>1</v>
      </c>
      <c r="AL294" s="14">
        <v>1</v>
      </c>
      <c r="AM294" s="14">
        <v>1</v>
      </c>
      <c r="AN294" s="14">
        <v>1</v>
      </c>
      <c r="AO294" s="14">
        <v>1</v>
      </c>
      <c r="AP294" s="14">
        <v>1</v>
      </c>
      <c r="AQ294" s="14">
        <f t="shared" si="56"/>
        <v>8</v>
      </c>
      <c r="AR294" s="14">
        <f>AQ294-[1]Admission!EH306</f>
        <v>0</v>
      </c>
      <c r="AS294" s="14">
        <v>0</v>
      </c>
      <c r="AT294" s="14">
        <v>0</v>
      </c>
      <c r="AU294" s="14">
        <f t="shared" si="57"/>
        <v>0</v>
      </c>
      <c r="AV294" s="14">
        <f>AU294-[1]Admission!EL306</f>
        <v>0</v>
      </c>
      <c r="AW294" s="14">
        <v>5</v>
      </c>
      <c r="AX294" s="14">
        <v>5</v>
      </c>
      <c r="AY294" s="14">
        <v>5</v>
      </c>
      <c r="AZ294" s="14">
        <v>5</v>
      </c>
      <c r="BA294" s="14">
        <f t="shared" si="58"/>
        <v>20</v>
      </c>
      <c r="BB294" s="14">
        <f>BA294-[1]Admission!EQ306</f>
        <v>0</v>
      </c>
      <c r="BC294" s="14">
        <v>4</v>
      </c>
      <c r="BD294" s="14">
        <v>4</v>
      </c>
      <c r="BE294" s="14">
        <v>4</v>
      </c>
      <c r="BF294" s="14">
        <f>SUM(BC294:BE294)</f>
        <v>12</v>
      </c>
      <c r="BG294" s="60">
        <v>1</v>
      </c>
      <c r="BH294" s="60">
        <v>1</v>
      </c>
      <c r="BI294" s="60">
        <v>1</v>
      </c>
      <c r="BJ294" s="60">
        <v>1</v>
      </c>
      <c r="BK294" s="60">
        <v>1</v>
      </c>
      <c r="BL294" s="60">
        <v>1</v>
      </c>
      <c r="BM294" s="60">
        <v>1</v>
      </c>
      <c r="BN294" s="60">
        <v>1</v>
      </c>
      <c r="BO294" s="60">
        <v>1</v>
      </c>
      <c r="BP294" s="60">
        <v>1</v>
      </c>
      <c r="BQ294" s="60">
        <v>1</v>
      </c>
      <c r="BR294" s="60">
        <v>1</v>
      </c>
      <c r="BS294" s="60">
        <v>1</v>
      </c>
      <c r="BT294" s="60">
        <v>0</v>
      </c>
      <c r="BU294" s="60">
        <v>1</v>
      </c>
      <c r="BV294" s="60">
        <v>14</v>
      </c>
    </row>
    <row r="295" spans="1:74" s="14" customFormat="1">
      <c r="A295" s="14">
        <v>286</v>
      </c>
      <c r="B295" s="14">
        <v>3</v>
      </c>
      <c r="C295" s="14">
        <v>1.726388888884685</v>
      </c>
      <c r="D295" s="14">
        <v>0</v>
      </c>
      <c r="E295" s="14">
        <v>11</v>
      </c>
      <c r="F295" s="14">
        <v>1</v>
      </c>
      <c r="G295" s="14">
        <v>0</v>
      </c>
      <c r="H295" s="14">
        <v>0</v>
      </c>
      <c r="I295" s="14">
        <v>0</v>
      </c>
      <c r="J295" s="14">
        <v>0</v>
      </c>
      <c r="K295" s="14">
        <v>1</v>
      </c>
      <c r="L295" s="73">
        <v>5.7999999999999996E-2</v>
      </c>
      <c r="M295" s="14">
        <v>2</v>
      </c>
      <c r="N295" s="14">
        <v>2</v>
      </c>
      <c r="O295" s="14">
        <v>2</v>
      </c>
      <c r="P295" s="14">
        <v>2</v>
      </c>
      <c r="Q295" s="14">
        <v>2</v>
      </c>
      <c r="R295" s="14">
        <v>2</v>
      </c>
      <c r="S295" s="14">
        <v>2</v>
      </c>
      <c r="T295" s="14">
        <v>1</v>
      </c>
      <c r="U295" s="14">
        <v>1</v>
      </c>
      <c r="V295" s="14">
        <v>2</v>
      </c>
      <c r="W295" s="14">
        <v>1</v>
      </c>
      <c r="X295" s="14">
        <v>97</v>
      </c>
      <c r="Y295" s="14">
        <f>X295-[1]Admission!DA269</f>
        <v>22</v>
      </c>
      <c r="Z295" s="14">
        <v>3</v>
      </c>
      <c r="AA295" s="14">
        <v>1</v>
      </c>
      <c r="AB295" s="14">
        <v>1</v>
      </c>
      <c r="AC295" s="14">
        <v>1</v>
      </c>
      <c r="AD295" s="14">
        <v>1</v>
      </c>
      <c r="AE295" s="14">
        <v>1</v>
      </c>
      <c r="AF295" s="14">
        <v>1</v>
      </c>
      <c r="AG295" s="14">
        <f t="shared" si="55"/>
        <v>6</v>
      </c>
      <c r="AH295" s="14">
        <f>AG295-[1]Admission!DO269</f>
        <v>0</v>
      </c>
      <c r="AI295" s="14">
        <v>1</v>
      </c>
      <c r="AJ295" s="14">
        <v>1</v>
      </c>
      <c r="AK295" s="14">
        <v>1</v>
      </c>
      <c r="AL295" s="14">
        <v>1</v>
      </c>
      <c r="AM295" s="14">
        <v>1</v>
      </c>
      <c r="AN295" s="14">
        <v>1</v>
      </c>
      <c r="AO295" s="14">
        <v>1</v>
      </c>
      <c r="AP295" s="14">
        <v>1</v>
      </c>
      <c r="AQ295" s="14">
        <f t="shared" si="56"/>
        <v>8</v>
      </c>
      <c r="AR295" s="14">
        <f>AQ295-[1]Admission!EH269</f>
        <v>0</v>
      </c>
      <c r="AS295" s="14">
        <v>0</v>
      </c>
      <c r="AT295" s="14">
        <v>0</v>
      </c>
      <c r="AU295" s="14">
        <f t="shared" si="57"/>
        <v>0</v>
      </c>
      <c r="AV295" s="14">
        <f>AU295-[1]Admission!EL269</f>
        <v>0</v>
      </c>
      <c r="AW295" s="14">
        <v>4</v>
      </c>
      <c r="AX295" s="14">
        <v>4</v>
      </c>
      <c r="AY295" s="14">
        <v>4</v>
      </c>
      <c r="AZ295" s="14">
        <v>4</v>
      </c>
      <c r="BA295" s="14">
        <f t="shared" si="58"/>
        <v>16</v>
      </c>
      <c r="BB295" s="14">
        <f>BA295-[1]Admission!EQ269</f>
        <v>1</v>
      </c>
      <c r="BC295" s="14">
        <v>4</v>
      </c>
      <c r="BD295" s="14">
        <v>4</v>
      </c>
      <c r="BE295" s="14">
        <v>4</v>
      </c>
      <c r="BF295" s="14">
        <f>SUM(BC295:BE295)</f>
        <v>12</v>
      </c>
      <c r="BG295" s="60">
        <v>1</v>
      </c>
      <c r="BH295" s="60">
        <v>1</v>
      </c>
      <c r="BI295" s="60">
        <v>1</v>
      </c>
      <c r="BJ295" s="60">
        <v>1</v>
      </c>
      <c r="BK295" s="60">
        <v>1</v>
      </c>
      <c r="BL295" s="60">
        <v>1</v>
      </c>
      <c r="BM295" s="60">
        <v>1</v>
      </c>
      <c r="BN295" s="60">
        <v>1</v>
      </c>
      <c r="BO295" s="60">
        <v>1</v>
      </c>
      <c r="BP295" s="60">
        <v>1</v>
      </c>
      <c r="BQ295" s="60">
        <v>1</v>
      </c>
      <c r="BR295" s="60">
        <v>1</v>
      </c>
      <c r="BS295" s="60">
        <v>1</v>
      </c>
      <c r="BT295" s="60">
        <v>1</v>
      </c>
      <c r="BU295" s="60">
        <v>1</v>
      </c>
      <c r="BV295" s="60">
        <v>15</v>
      </c>
    </row>
    <row r="296" spans="1:74" s="14" customFormat="1">
      <c r="A296" s="14">
        <v>287</v>
      </c>
      <c r="B296" s="14">
        <v>2</v>
      </c>
      <c r="C296" s="14">
        <v>2.0416666666642413</v>
      </c>
      <c r="D296" s="14">
        <v>0</v>
      </c>
      <c r="E296" s="14">
        <v>5</v>
      </c>
      <c r="F296" s="14">
        <v>1</v>
      </c>
      <c r="G296" s="14">
        <v>2</v>
      </c>
      <c r="H296" s="14">
        <v>0</v>
      </c>
      <c r="I296" s="14">
        <v>0</v>
      </c>
      <c r="J296" s="14">
        <v>1</v>
      </c>
      <c r="K296" s="14">
        <v>2</v>
      </c>
      <c r="L296" s="14">
        <v>5.8</v>
      </c>
      <c r="M296" s="14">
        <v>1</v>
      </c>
      <c r="N296" s="14">
        <v>1</v>
      </c>
      <c r="O296" s="14">
        <v>1</v>
      </c>
      <c r="P296" s="14">
        <v>1</v>
      </c>
      <c r="Q296" s="14">
        <v>1</v>
      </c>
      <c r="R296" s="14">
        <v>2</v>
      </c>
      <c r="S296" s="14">
        <v>1</v>
      </c>
      <c r="T296" s="14">
        <v>1</v>
      </c>
      <c r="U296" s="14">
        <v>1</v>
      </c>
      <c r="V296" s="14">
        <v>2</v>
      </c>
      <c r="W296" s="14">
        <v>1</v>
      </c>
      <c r="X296" s="14">
        <v>75</v>
      </c>
      <c r="Y296" s="14">
        <f>X296-[1]Admission!DA82</f>
        <v>5</v>
      </c>
      <c r="Z296" s="14">
        <v>3</v>
      </c>
      <c r="AA296" s="14">
        <v>1</v>
      </c>
      <c r="AB296" s="14">
        <v>1</v>
      </c>
      <c r="AC296" s="14">
        <v>1</v>
      </c>
      <c r="AD296" s="14">
        <v>1</v>
      </c>
      <c r="AE296" s="14">
        <v>1</v>
      </c>
      <c r="AF296" s="14">
        <v>1</v>
      </c>
      <c r="AG296" s="14">
        <f t="shared" si="55"/>
        <v>6</v>
      </c>
      <c r="AH296" s="14">
        <f>AG296-[1]Admission!DO82</f>
        <v>0</v>
      </c>
      <c r="AI296" s="14">
        <v>1</v>
      </c>
      <c r="AJ296" s="14">
        <v>1</v>
      </c>
      <c r="AK296" s="14">
        <v>1</v>
      </c>
      <c r="AL296" s="14">
        <v>1</v>
      </c>
      <c r="AM296" s="14">
        <v>1</v>
      </c>
      <c r="AN296" s="14">
        <v>1</v>
      </c>
      <c r="AO296" s="14">
        <v>1</v>
      </c>
      <c r="AP296" s="14">
        <v>1</v>
      </c>
      <c r="AQ296" s="14">
        <f t="shared" si="56"/>
        <v>8</v>
      </c>
      <c r="AR296" s="14">
        <f>AQ296-[1]Admission!EH82</f>
        <v>0</v>
      </c>
      <c r="AS296" s="14">
        <v>0</v>
      </c>
      <c r="AT296" s="14">
        <v>0</v>
      </c>
      <c r="AU296" s="14">
        <f t="shared" si="57"/>
        <v>0</v>
      </c>
      <c r="AV296" s="14">
        <f>AU296-[1]Admission!EL82</f>
        <v>0</v>
      </c>
      <c r="AW296" s="14">
        <v>5</v>
      </c>
      <c r="AX296" s="14">
        <v>5</v>
      </c>
      <c r="AY296" s="14">
        <v>5</v>
      </c>
      <c r="AZ296" s="14">
        <v>5</v>
      </c>
      <c r="BA296" s="14">
        <f t="shared" si="58"/>
        <v>20</v>
      </c>
      <c r="BB296" s="14">
        <f>BA296-[1]Admission!EQ82</f>
        <v>0</v>
      </c>
      <c r="BC296" s="14">
        <v>4</v>
      </c>
      <c r="BD296" s="14">
        <v>4</v>
      </c>
      <c r="BE296" s="14">
        <v>4</v>
      </c>
      <c r="BF296" s="14">
        <f>SUM(BC296:BE296)</f>
        <v>12</v>
      </c>
      <c r="BG296" s="60">
        <v>1</v>
      </c>
      <c r="BH296" s="60">
        <v>1</v>
      </c>
      <c r="BI296" s="60">
        <v>1</v>
      </c>
      <c r="BJ296" s="60">
        <v>1</v>
      </c>
      <c r="BK296" s="60">
        <v>1</v>
      </c>
      <c r="BL296" s="60">
        <v>1</v>
      </c>
      <c r="BM296" s="60">
        <v>1</v>
      </c>
      <c r="BN296" s="60">
        <v>1</v>
      </c>
      <c r="BO296" s="60">
        <v>1</v>
      </c>
      <c r="BP296" s="60">
        <v>1</v>
      </c>
      <c r="BQ296" s="60">
        <v>1</v>
      </c>
      <c r="BR296" s="60">
        <v>1</v>
      </c>
      <c r="BS296" s="60">
        <v>1</v>
      </c>
      <c r="BT296" s="60">
        <v>1</v>
      </c>
      <c r="BU296" s="60">
        <v>1</v>
      </c>
      <c r="BV296" s="60">
        <v>15</v>
      </c>
    </row>
    <row r="297" spans="1:74" s="14" customFormat="1">
      <c r="A297" s="14">
        <v>288</v>
      </c>
      <c r="B297" s="14">
        <v>3</v>
      </c>
      <c r="C297" s="14">
        <v>1.6763888888890506</v>
      </c>
      <c r="D297" s="14">
        <v>0</v>
      </c>
      <c r="E297" s="14">
        <v>8</v>
      </c>
      <c r="F297" s="14">
        <v>1</v>
      </c>
      <c r="G297" s="14">
        <v>0</v>
      </c>
      <c r="H297" s="14">
        <v>0</v>
      </c>
      <c r="I297" s="14">
        <v>0</v>
      </c>
      <c r="J297" s="14">
        <v>0</v>
      </c>
      <c r="K297" s="14">
        <v>2</v>
      </c>
      <c r="L297" s="14">
        <v>5.8</v>
      </c>
      <c r="M297" s="14">
        <v>2</v>
      </c>
      <c r="N297" s="14">
        <v>2</v>
      </c>
      <c r="O297" s="14">
        <v>2</v>
      </c>
      <c r="P297" s="14">
        <v>2</v>
      </c>
      <c r="Q297" s="14">
        <v>2</v>
      </c>
      <c r="R297" s="14">
        <v>2</v>
      </c>
      <c r="S297" s="14">
        <v>1</v>
      </c>
      <c r="T297" s="14">
        <v>1</v>
      </c>
      <c r="U297" s="14">
        <v>1</v>
      </c>
      <c r="V297" s="14">
        <v>1</v>
      </c>
      <c r="W297" s="14">
        <v>1</v>
      </c>
      <c r="X297" s="14">
        <v>100</v>
      </c>
      <c r="Y297" s="14">
        <f>X297-[1]Admission!DA396</f>
        <v>30</v>
      </c>
      <c r="Z297" s="14">
        <v>1</v>
      </c>
      <c r="AA297" s="14">
        <v>1</v>
      </c>
      <c r="AB297" s="14">
        <v>1</v>
      </c>
      <c r="AC297" s="14">
        <v>1</v>
      </c>
      <c r="AD297" s="14">
        <v>1</v>
      </c>
      <c r="AE297" s="14">
        <v>1</v>
      </c>
      <c r="AF297" s="14">
        <v>1</v>
      </c>
      <c r="AG297" s="14">
        <f t="shared" si="55"/>
        <v>6</v>
      </c>
      <c r="AH297" s="14">
        <f>AG297-[1]Admission!DO396</f>
        <v>0</v>
      </c>
      <c r="AI297" s="14">
        <v>1</v>
      </c>
      <c r="AJ297" s="14">
        <v>1</v>
      </c>
      <c r="AK297" s="14">
        <v>1</v>
      </c>
      <c r="AL297" s="14">
        <v>1</v>
      </c>
      <c r="AM297" s="14">
        <v>1</v>
      </c>
      <c r="AN297" s="14">
        <v>1</v>
      </c>
      <c r="AO297" s="14">
        <v>1</v>
      </c>
      <c r="AP297" s="14">
        <v>1</v>
      </c>
      <c r="AQ297" s="14">
        <f t="shared" si="56"/>
        <v>8</v>
      </c>
      <c r="AR297" s="14">
        <f>AQ297-[1]Admission!EH396</f>
        <v>0</v>
      </c>
      <c r="AS297" s="14">
        <v>0</v>
      </c>
      <c r="AT297" s="14">
        <v>0</v>
      </c>
      <c r="AU297" s="14">
        <f t="shared" si="57"/>
        <v>0</v>
      </c>
      <c r="AV297" s="14">
        <f>AU297-[1]Admission!EL396</f>
        <v>0</v>
      </c>
      <c r="AW297" s="14">
        <v>5</v>
      </c>
      <c r="AX297" s="14">
        <v>5</v>
      </c>
      <c r="AY297" s="14">
        <v>5</v>
      </c>
      <c r="AZ297" s="14">
        <v>5</v>
      </c>
      <c r="BA297" s="14">
        <f t="shared" si="58"/>
        <v>20</v>
      </c>
      <c r="BB297" s="14">
        <f>BA297-[1]Admission!EQ396</f>
        <v>0</v>
      </c>
      <c r="BC297" s="14">
        <v>4</v>
      </c>
      <c r="BD297" s="14">
        <v>4</v>
      </c>
      <c r="BE297" s="14">
        <v>4</v>
      </c>
      <c r="BF297" s="14">
        <f>SUM(BC297:BE297)</f>
        <v>12</v>
      </c>
      <c r="BG297" s="60">
        <v>1</v>
      </c>
      <c r="BH297" s="60">
        <v>1</v>
      </c>
      <c r="BI297" s="60">
        <v>1</v>
      </c>
      <c r="BJ297" s="60">
        <v>1</v>
      </c>
      <c r="BK297" s="60">
        <v>1</v>
      </c>
      <c r="BL297" s="60">
        <v>1</v>
      </c>
      <c r="BM297" s="60">
        <v>1</v>
      </c>
      <c r="BN297" s="60">
        <v>1</v>
      </c>
      <c r="BO297" s="60">
        <v>0</v>
      </c>
      <c r="BP297" s="60">
        <v>0</v>
      </c>
      <c r="BQ297" s="60">
        <v>1</v>
      </c>
      <c r="BR297" s="60">
        <v>1</v>
      </c>
      <c r="BS297" s="60">
        <v>1</v>
      </c>
      <c r="BT297" s="60">
        <v>1</v>
      </c>
      <c r="BU297" s="60">
        <v>1</v>
      </c>
      <c r="BV297" s="60">
        <v>13</v>
      </c>
    </row>
    <row r="298" spans="1:74" s="14" customFormat="1">
      <c r="A298" s="14">
        <v>289</v>
      </c>
      <c r="B298" s="1">
        <v>7</v>
      </c>
      <c r="C298" s="14">
        <v>5.7979166666700621</v>
      </c>
      <c r="D298" s="14">
        <v>0</v>
      </c>
      <c r="E298" s="1">
        <v>3</v>
      </c>
      <c r="F298" s="1">
        <v>1</v>
      </c>
      <c r="G298" s="1">
        <v>0</v>
      </c>
      <c r="H298" s="1">
        <v>0</v>
      </c>
      <c r="I298" s="1">
        <v>0</v>
      </c>
      <c r="J298" s="1">
        <v>0</v>
      </c>
      <c r="K298" s="1">
        <v>5</v>
      </c>
      <c r="L298" s="75">
        <v>0.11899999999999999</v>
      </c>
      <c r="M298" s="1">
        <v>2</v>
      </c>
      <c r="N298" s="1">
        <v>2</v>
      </c>
      <c r="O298" s="1">
        <v>2</v>
      </c>
      <c r="P298" s="1">
        <v>2</v>
      </c>
      <c r="Q298" s="1">
        <v>2</v>
      </c>
      <c r="R298" s="1">
        <v>2</v>
      </c>
      <c r="S298" s="1"/>
      <c r="T298" s="1"/>
      <c r="U298" s="1"/>
      <c r="V298" s="1"/>
      <c r="W298" s="1"/>
      <c r="X298" s="1"/>
      <c r="Z298" s="1"/>
      <c r="AA298" s="1"/>
      <c r="AB298" s="1"/>
      <c r="AC298" s="1"/>
      <c r="AD298" s="1"/>
      <c r="AE298" s="1"/>
      <c r="AF298" s="1"/>
      <c r="AI298" s="1"/>
      <c r="AJ298" s="1"/>
      <c r="AK298" s="1"/>
      <c r="AL298" s="1"/>
      <c r="AM298" s="1"/>
      <c r="AN298" s="1"/>
      <c r="AO298" s="1"/>
      <c r="AP298" s="1"/>
      <c r="AQ298" s="1"/>
      <c r="AS298" s="1"/>
      <c r="AT298" s="1"/>
      <c r="AU298" s="1"/>
      <c r="AW298" s="1"/>
      <c r="AX298" s="1"/>
      <c r="AY298" s="1"/>
      <c r="AZ298" s="1"/>
      <c r="BA298" s="1"/>
      <c r="BC298" s="1"/>
      <c r="BD298" s="1"/>
      <c r="BE298" s="1"/>
      <c r="BG298" s="60"/>
      <c r="BH298" s="60"/>
      <c r="BI298" s="60"/>
      <c r="BJ298" s="60"/>
      <c r="BK298" s="60"/>
      <c r="BL298" s="60"/>
      <c r="BM298" s="60"/>
      <c r="BN298" s="60"/>
      <c r="BO298" s="60"/>
      <c r="BP298" s="60"/>
      <c r="BQ298" s="60"/>
      <c r="BR298" s="60"/>
      <c r="BS298" s="60"/>
      <c r="BT298" s="60"/>
      <c r="BU298" s="60"/>
      <c r="BV298" s="60"/>
    </row>
    <row r="299" spans="1:74" s="14" customFormat="1">
      <c r="A299" s="14">
        <v>290</v>
      </c>
      <c r="B299" s="14">
        <v>4</v>
      </c>
      <c r="C299" s="14">
        <v>3.2680555555562023</v>
      </c>
      <c r="D299" s="14">
        <v>0</v>
      </c>
      <c r="E299" s="14">
        <v>1</v>
      </c>
      <c r="F299" s="14">
        <v>1</v>
      </c>
      <c r="G299" s="14">
        <v>0</v>
      </c>
      <c r="H299" s="14">
        <v>0</v>
      </c>
      <c r="I299" s="14">
        <v>0</v>
      </c>
      <c r="J299" s="14">
        <v>0</v>
      </c>
      <c r="K299" s="14">
        <v>2</v>
      </c>
      <c r="L299" s="73">
        <v>5.8000000000000003E-2</v>
      </c>
      <c r="M299" s="14">
        <v>2</v>
      </c>
      <c r="N299" s="14">
        <v>2</v>
      </c>
      <c r="O299" s="14">
        <v>2</v>
      </c>
      <c r="P299" s="14">
        <v>2</v>
      </c>
      <c r="Q299" s="14">
        <v>2</v>
      </c>
      <c r="R299" s="14">
        <v>2</v>
      </c>
      <c r="BG299" s="60"/>
      <c r="BH299" s="60"/>
      <c r="BI299" s="60"/>
      <c r="BJ299" s="60"/>
      <c r="BK299" s="60"/>
      <c r="BL299" s="60"/>
      <c r="BM299" s="60"/>
      <c r="BN299" s="60"/>
      <c r="BO299" s="60"/>
      <c r="BP299" s="60"/>
      <c r="BQ299" s="60"/>
      <c r="BR299" s="60"/>
      <c r="BS299" s="60"/>
      <c r="BT299" s="60"/>
      <c r="BU299" s="60"/>
      <c r="BV299" s="60"/>
    </row>
    <row r="300" spans="1:74" s="14" customFormat="1">
      <c r="A300" s="14">
        <v>291</v>
      </c>
      <c r="B300" s="14">
        <v>6</v>
      </c>
      <c r="C300" s="14">
        <v>5.0173611111094942</v>
      </c>
      <c r="D300" s="14">
        <v>0</v>
      </c>
      <c r="E300" s="14">
        <v>5</v>
      </c>
      <c r="F300" s="14">
        <v>3</v>
      </c>
      <c r="G300" s="14">
        <v>0</v>
      </c>
      <c r="H300" s="14">
        <v>0</v>
      </c>
      <c r="I300" s="14">
        <v>0</v>
      </c>
      <c r="J300" s="14">
        <v>0</v>
      </c>
      <c r="K300" s="14">
        <v>6</v>
      </c>
      <c r="L300" s="71">
        <v>0.11899999999999999</v>
      </c>
      <c r="M300" s="14">
        <v>0</v>
      </c>
      <c r="N300" s="14">
        <v>2</v>
      </c>
      <c r="O300" s="14">
        <v>2</v>
      </c>
      <c r="P300" s="14">
        <v>2</v>
      </c>
      <c r="Q300" s="14">
        <v>1</v>
      </c>
      <c r="R300" s="14">
        <v>2</v>
      </c>
      <c r="S300" s="14">
        <v>1</v>
      </c>
      <c r="T300" s="14">
        <v>1</v>
      </c>
      <c r="U300" s="14">
        <v>1</v>
      </c>
      <c r="V300" s="14">
        <v>1</v>
      </c>
      <c r="W300" s="14">
        <v>1</v>
      </c>
      <c r="X300" s="14">
        <v>60</v>
      </c>
      <c r="Y300" s="14">
        <f>X300-[1]Admission!DA145</f>
        <v>-10</v>
      </c>
      <c r="Z300" s="14">
        <v>4</v>
      </c>
      <c r="AA300" s="14">
        <v>1</v>
      </c>
      <c r="AB300" s="14">
        <v>1</v>
      </c>
      <c r="AC300" s="14">
        <v>1</v>
      </c>
      <c r="AD300" s="14">
        <v>1</v>
      </c>
      <c r="AE300" s="14">
        <v>1</v>
      </c>
      <c r="AF300" s="14">
        <v>1</v>
      </c>
      <c r="AG300" s="14">
        <f t="shared" ref="AG300:AG305" si="59">SUM(AA300:AF300)</f>
        <v>6</v>
      </c>
      <c r="AH300" s="14">
        <f>AG300-[1]Admission!DO145</f>
        <v>4</v>
      </c>
      <c r="AI300" s="14">
        <v>1</v>
      </c>
      <c r="AJ300" s="14">
        <v>0</v>
      </c>
      <c r="AK300" s="14">
        <v>0</v>
      </c>
      <c r="AL300" s="14">
        <v>0</v>
      </c>
      <c r="AM300" s="14">
        <v>0</v>
      </c>
      <c r="AN300" s="14">
        <v>0</v>
      </c>
      <c r="AO300" s="14">
        <v>0</v>
      </c>
      <c r="AP300" s="14">
        <v>0</v>
      </c>
      <c r="AQ300" s="14">
        <f t="shared" ref="AQ300:AQ305" si="60">SUM(AI300:AP300)</f>
        <v>1</v>
      </c>
      <c r="AR300" s="14">
        <f>AQ300-[1]Admission!EH145</f>
        <v>-1</v>
      </c>
      <c r="AS300" s="14">
        <v>0</v>
      </c>
      <c r="AT300" s="14">
        <v>0</v>
      </c>
      <c r="AU300" s="14">
        <f t="shared" ref="AU300:AU305" si="61">SUM(AS300:AT300)</f>
        <v>0</v>
      </c>
      <c r="AV300" s="14">
        <f>AU300-[1]Admission!EL145</f>
        <v>0</v>
      </c>
      <c r="AW300" s="14">
        <v>4</v>
      </c>
      <c r="AX300" s="14">
        <v>4</v>
      </c>
      <c r="AY300" s="14">
        <v>4</v>
      </c>
      <c r="AZ300" s="14">
        <v>4</v>
      </c>
      <c r="BA300" s="14">
        <f t="shared" ref="BA300:BA305" si="62">SUM(AW300:AZ300)</f>
        <v>16</v>
      </c>
      <c r="BB300" s="14">
        <f>BA300-[1]Admission!EQ145</f>
        <v>-4</v>
      </c>
      <c r="BC300" s="14">
        <v>2</v>
      </c>
      <c r="BD300" s="14">
        <v>2</v>
      </c>
      <c r="BE300" s="14">
        <v>2</v>
      </c>
      <c r="BF300" s="14">
        <f t="shared" ref="BF300:BF305" si="63">SUM(BC300:BE300)</f>
        <v>6</v>
      </c>
      <c r="BG300" s="60">
        <v>0</v>
      </c>
      <c r="BH300" s="60">
        <v>0</v>
      </c>
      <c r="BI300" s="60">
        <v>1</v>
      </c>
      <c r="BJ300" s="60">
        <v>0</v>
      </c>
      <c r="BK300" s="60">
        <v>1</v>
      </c>
      <c r="BL300" s="60">
        <v>1</v>
      </c>
      <c r="BM300" s="60">
        <v>1</v>
      </c>
      <c r="BN300" s="60">
        <v>0</v>
      </c>
      <c r="BO300" s="60">
        <v>0</v>
      </c>
      <c r="BP300" s="60">
        <v>0</v>
      </c>
      <c r="BQ300" s="60">
        <v>1</v>
      </c>
      <c r="BR300" s="60">
        <v>1</v>
      </c>
      <c r="BS300" s="60">
        <v>0</v>
      </c>
      <c r="BT300" s="60">
        <v>0</v>
      </c>
      <c r="BU300" s="60">
        <v>0</v>
      </c>
      <c r="BV300" s="60">
        <v>6</v>
      </c>
    </row>
    <row r="301" spans="1:74" s="14" customFormat="1">
      <c r="A301" s="14">
        <v>292</v>
      </c>
      <c r="B301" s="14">
        <v>3</v>
      </c>
      <c r="C301" s="14">
        <v>1.6673611111109494</v>
      </c>
      <c r="D301" s="14">
        <v>0</v>
      </c>
      <c r="E301" s="14">
        <v>1</v>
      </c>
      <c r="F301" s="14">
        <v>3</v>
      </c>
      <c r="G301" s="14">
        <v>0</v>
      </c>
      <c r="H301" s="14">
        <v>0</v>
      </c>
      <c r="I301" s="14">
        <v>0</v>
      </c>
      <c r="J301" s="14">
        <v>1</v>
      </c>
      <c r="K301" s="14">
        <v>2</v>
      </c>
      <c r="L301" s="71">
        <v>5.7999999999999996E-2</v>
      </c>
      <c r="M301" s="14">
        <v>2</v>
      </c>
      <c r="N301" s="14">
        <v>2</v>
      </c>
      <c r="O301" s="14">
        <v>2</v>
      </c>
      <c r="P301" s="14">
        <v>2</v>
      </c>
      <c r="Q301" s="14">
        <v>2</v>
      </c>
      <c r="R301" s="14">
        <v>2</v>
      </c>
      <c r="S301" s="14">
        <v>4</v>
      </c>
      <c r="T301" s="14">
        <v>1</v>
      </c>
      <c r="U301" s="14">
        <v>1</v>
      </c>
      <c r="V301" s="14">
        <v>2</v>
      </c>
      <c r="W301" s="14">
        <v>3</v>
      </c>
      <c r="X301" s="14">
        <v>70</v>
      </c>
      <c r="Y301" s="14">
        <f>X301-[1]Admission!DA108</f>
        <v>50</v>
      </c>
      <c r="Z301" s="14">
        <v>4</v>
      </c>
      <c r="AA301" s="14">
        <v>0</v>
      </c>
      <c r="AB301" s="14">
        <v>0</v>
      </c>
      <c r="AC301" s="14">
        <v>0</v>
      </c>
      <c r="AD301" s="14">
        <v>0</v>
      </c>
      <c r="AE301" s="14">
        <v>0</v>
      </c>
      <c r="AF301" s="14">
        <v>0</v>
      </c>
      <c r="AG301" s="14">
        <f t="shared" si="59"/>
        <v>0</v>
      </c>
      <c r="AH301" s="14">
        <f>AG301-[1]Admission!DO108</f>
        <v>0</v>
      </c>
      <c r="AI301" s="14">
        <v>0</v>
      </c>
      <c r="AJ301" s="14">
        <v>0</v>
      </c>
      <c r="AK301" s="14">
        <v>0</v>
      </c>
      <c r="AL301" s="14">
        <v>0</v>
      </c>
      <c r="AM301" s="14">
        <v>0</v>
      </c>
      <c r="AN301" s="14">
        <v>0</v>
      </c>
      <c r="AO301" s="14">
        <v>0</v>
      </c>
      <c r="AP301" s="14">
        <v>0</v>
      </c>
      <c r="AQ301" s="14">
        <f t="shared" si="60"/>
        <v>0</v>
      </c>
      <c r="AR301" s="14">
        <f>AQ301-[1]Admission!EH108</f>
        <v>0</v>
      </c>
      <c r="AS301" s="14">
        <v>3</v>
      </c>
      <c r="AT301" s="14">
        <v>3</v>
      </c>
      <c r="AU301" s="14">
        <f t="shared" si="61"/>
        <v>6</v>
      </c>
      <c r="AV301" s="14">
        <f>AU301-[1]Admission!EL108</f>
        <v>1</v>
      </c>
      <c r="AW301" s="14">
        <v>5</v>
      </c>
      <c r="AX301" s="14">
        <v>5</v>
      </c>
      <c r="AY301" s="14">
        <v>5</v>
      </c>
      <c r="AZ301" s="14">
        <v>5</v>
      </c>
      <c r="BA301" s="14">
        <f t="shared" si="62"/>
        <v>20</v>
      </c>
      <c r="BB301" s="14">
        <f>BA301-[1]Admission!EQ108</f>
        <v>3</v>
      </c>
      <c r="BC301" s="14">
        <v>4</v>
      </c>
      <c r="BD301" s="14">
        <v>4</v>
      </c>
      <c r="BE301" s="14">
        <v>4</v>
      </c>
      <c r="BF301" s="14">
        <f t="shared" si="63"/>
        <v>12</v>
      </c>
      <c r="BG301" s="60">
        <v>1</v>
      </c>
      <c r="BH301" s="60">
        <v>1</v>
      </c>
      <c r="BI301" s="60">
        <v>1</v>
      </c>
      <c r="BJ301" s="60">
        <v>1</v>
      </c>
      <c r="BK301" s="60">
        <v>1</v>
      </c>
      <c r="BL301" s="60">
        <v>0</v>
      </c>
      <c r="BM301" s="60">
        <v>1</v>
      </c>
      <c r="BN301" s="60">
        <v>1</v>
      </c>
      <c r="BO301" s="60">
        <v>1</v>
      </c>
      <c r="BP301" s="60">
        <v>1</v>
      </c>
      <c r="BQ301" s="60">
        <v>1</v>
      </c>
      <c r="BR301" s="60">
        <v>1</v>
      </c>
      <c r="BS301" s="60">
        <v>1</v>
      </c>
      <c r="BT301" s="60">
        <v>1</v>
      </c>
      <c r="BU301" s="60">
        <v>1</v>
      </c>
      <c r="BV301" s="60">
        <v>14</v>
      </c>
    </row>
    <row r="302" spans="1:74" s="14" customFormat="1">
      <c r="A302" s="14">
        <v>293</v>
      </c>
      <c r="B302" s="14">
        <v>5</v>
      </c>
      <c r="C302" s="14">
        <v>3.7013888888905058</v>
      </c>
      <c r="D302" s="14">
        <v>1</v>
      </c>
      <c r="E302" s="14">
        <v>8</v>
      </c>
      <c r="F302" s="14">
        <v>1</v>
      </c>
      <c r="G302" s="14">
        <v>0</v>
      </c>
      <c r="H302" s="14">
        <v>0</v>
      </c>
      <c r="I302" s="14">
        <v>0</v>
      </c>
      <c r="J302" s="14">
        <v>0</v>
      </c>
      <c r="K302" s="14">
        <v>5</v>
      </c>
      <c r="L302" s="71">
        <v>0.11900000000000001</v>
      </c>
      <c r="M302" s="14">
        <v>2</v>
      </c>
      <c r="N302" s="14">
        <v>2</v>
      </c>
      <c r="O302" s="14">
        <v>2</v>
      </c>
      <c r="P302" s="14">
        <v>2</v>
      </c>
      <c r="Q302" s="14">
        <v>2</v>
      </c>
      <c r="R302" s="14">
        <v>2</v>
      </c>
      <c r="S302" s="14">
        <v>1</v>
      </c>
      <c r="T302" s="14">
        <v>1</v>
      </c>
      <c r="U302" s="14">
        <v>1</v>
      </c>
      <c r="V302" s="14">
        <v>1</v>
      </c>
      <c r="W302" s="14">
        <v>1</v>
      </c>
      <c r="X302" s="14">
        <v>75</v>
      </c>
      <c r="Y302" s="14">
        <f>X302-[1]Admission!DA172</f>
        <v>15</v>
      </c>
      <c r="Z302" s="14">
        <v>4</v>
      </c>
      <c r="AA302" s="14">
        <v>1</v>
      </c>
      <c r="AB302" s="14">
        <v>1</v>
      </c>
      <c r="AC302" s="14">
        <v>1</v>
      </c>
      <c r="AD302" s="14">
        <v>1</v>
      </c>
      <c r="AE302" s="14">
        <v>1</v>
      </c>
      <c r="AF302" s="14">
        <v>1</v>
      </c>
      <c r="AG302" s="14">
        <f t="shared" si="59"/>
        <v>6</v>
      </c>
      <c r="AH302" s="14">
        <f>AG302-[1]Admission!DO172</f>
        <v>0</v>
      </c>
      <c r="AI302" s="14">
        <v>1</v>
      </c>
      <c r="AJ302" s="14">
        <v>0</v>
      </c>
      <c r="AK302" s="14">
        <v>0</v>
      </c>
      <c r="AL302" s="14">
        <v>0</v>
      </c>
      <c r="AM302" s="14">
        <v>0</v>
      </c>
      <c r="AN302" s="14">
        <v>0</v>
      </c>
      <c r="AO302" s="14">
        <v>1</v>
      </c>
      <c r="AP302" s="14">
        <v>0</v>
      </c>
      <c r="AQ302" s="14">
        <f t="shared" si="60"/>
        <v>2</v>
      </c>
      <c r="AR302" s="14">
        <f>AQ302-[1]Admission!EH172</f>
        <v>-6</v>
      </c>
      <c r="AS302" s="14">
        <v>0</v>
      </c>
      <c r="AT302" s="14">
        <v>0</v>
      </c>
      <c r="AU302" s="14">
        <f t="shared" si="61"/>
        <v>0</v>
      </c>
      <c r="AV302" s="14">
        <f>AU302-[1]Admission!EL172</f>
        <v>0</v>
      </c>
      <c r="AW302" s="14">
        <v>5</v>
      </c>
      <c r="AX302" s="14">
        <v>5</v>
      </c>
      <c r="AY302" s="14">
        <v>4</v>
      </c>
      <c r="AZ302" s="14">
        <v>5</v>
      </c>
      <c r="BA302" s="14">
        <f t="shared" si="62"/>
        <v>19</v>
      </c>
      <c r="BB302" s="14">
        <f>BA302-[1]Admission!EQ172</f>
        <v>-1</v>
      </c>
      <c r="BC302" s="14">
        <v>4</v>
      </c>
      <c r="BD302" s="14">
        <v>4</v>
      </c>
      <c r="BE302" s="14">
        <v>4</v>
      </c>
      <c r="BF302" s="14">
        <f t="shared" si="63"/>
        <v>12</v>
      </c>
      <c r="BG302" s="60">
        <v>1</v>
      </c>
      <c r="BH302" s="60">
        <v>1</v>
      </c>
      <c r="BI302" s="60">
        <v>1</v>
      </c>
      <c r="BJ302" s="60">
        <v>1</v>
      </c>
      <c r="BK302" s="60">
        <v>1</v>
      </c>
      <c r="BL302" s="60">
        <v>1</v>
      </c>
      <c r="BM302" s="60">
        <v>1</v>
      </c>
      <c r="BN302" s="60">
        <v>1</v>
      </c>
      <c r="BO302" s="60">
        <v>1</v>
      </c>
      <c r="BP302" s="60">
        <v>1</v>
      </c>
      <c r="BQ302" s="60">
        <v>1</v>
      </c>
      <c r="BR302" s="60">
        <v>1</v>
      </c>
      <c r="BS302" s="60">
        <v>1</v>
      </c>
      <c r="BT302" s="60">
        <v>1</v>
      </c>
      <c r="BU302" s="60">
        <v>1</v>
      </c>
      <c r="BV302" s="60">
        <v>15</v>
      </c>
    </row>
    <row r="303" spans="1:74" s="14" customFormat="1">
      <c r="A303" s="14">
        <v>294</v>
      </c>
      <c r="B303" s="14">
        <v>3</v>
      </c>
      <c r="C303" s="14">
        <v>1.9819444444437977</v>
      </c>
      <c r="D303" s="14">
        <v>0</v>
      </c>
      <c r="E303" s="14">
        <v>5</v>
      </c>
      <c r="F303" s="14">
        <v>3</v>
      </c>
      <c r="G303" s="14">
        <v>0</v>
      </c>
      <c r="H303" s="14">
        <v>0</v>
      </c>
      <c r="I303" s="14">
        <v>0</v>
      </c>
      <c r="J303" s="14">
        <v>1</v>
      </c>
      <c r="K303" s="14">
        <v>6</v>
      </c>
      <c r="L303" s="71">
        <v>0.11899999999999999</v>
      </c>
      <c r="M303" s="14">
        <v>2</v>
      </c>
      <c r="N303" s="14">
        <v>1</v>
      </c>
      <c r="O303" s="14">
        <v>1</v>
      </c>
      <c r="P303" s="14">
        <v>0</v>
      </c>
      <c r="Q303" s="14">
        <v>1</v>
      </c>
      <c r="R303" s="14">
        <v>2</v>
      </c>
      <c r="S303" s="14">
        <v>2</v>
      </c>
      <c r="T303" s="14">
        <v>2</v>
      </c>
      <c r="U303" s="14">
        <v>2</v>
      </c>
      <c r="V303" s="14">
        <v>1</v>
      </c>
      <c r="W303" s="14">
        <v>1</v>
      </c>
      <c r="X303" s="14">
        <v>71</v>
      </c>
      <c r="Y303" s="14">
        <f>X303-[1]Admission!DA12</f>
        <v>-9</v>
      </c>
      <c r="Z303" s="14">
        <v>4</v>
      </c>
      <c r="AA303" s="14">
        <v>1</v>
      </c>
      <c r="AB303" s="14">
        <v>1</v>
      </c>
      <c r="AC303" s="14">
        <v>1</v>
      </c>
      <c r="AD303" s="14">
        <v>1</v>
      </c>
      <c r="AE303" s="14">
        <v>1</v>
      </c>
      <c r="AF303" s="14">
        <v>1</v>
      </c>
      <c r="AG303" s="14">
        <f t="shared" si="59"/>
        <v>6</v>
      </c>
      <c r="AH303" s="14">
        <f>AG303-[1]Admission!DO12</f>
        <v>0</v>
      </c>
      <c r="AI303" s="14">
        <v>1</v>
      </c>
      <c r="AJ303" s="14">
        <v>1</v>
      </c>
      <c r="AK303" s="14">
        <v>1</v>
      </c>
      <c r="AL303" s="14">
        <v>1</v>
      </c>
      <c r="AM303" s="14">
        <v>0</v>
      </c>
      <c r="AN303" s="14">
        <v>1</v>
      </c>
      <c r="AO303" s="14">
        <v>0</v>
      </c>
      <c r="AP303" s="14">
        <v>1</v>
      </c>
      <c r="AQ303" s="14">
        <f t="shared" si="60"/>
        <v>6</v>
      </c>
      <c r="AR303" s="14">
        <f>AQ303-[1]Admission!EH12</f>
        <v>1</v>
      </c>
      <c r="AS303" s="14">
        <v>2</v>
      </c>
      <c r="AT303" s="14">
        <v>0</v>
      </c>
      <c r="AU303" s="14">
        <f t="shared" si="61"/>
        <v>2</v>
      </c>
      <c r="AV303" s="14">
        <f>AU303-[1]Admission!EL12</f>
        <v>2</v>
      </c>
      <c r="AW303" s="14">
        <v>5</v>
      </c>
      <c r="AX303" s="14">
        <v>5</v>
      </c>
      <c r="AY303" s="14">
        <v>5</v>
      </c>
      <c r="AZ303" s="14">
        <v>5</v>
      </c>
      <c r="BA303" s="14">
        <f t="shared" si="62"/>
        <v>20</v>
      </c>
      <c r="BB303" s="14">
        <f>BA303-[1]Admission!EQ12</f>
        <v>0</v>
      </c>
      <c r="BC303" s="14">
        <v>4</v>
      </c>
      <c r="BD303" s="14">
        <v>4</v>
      </c>
      <c r="BE303" s="14">
        <v>4</v>
      </c>
      <c r="BF303" s="14">
        <f t="shared" si="63"/>
        <v>12</v>
      </c>
      <c r="BG303" s="60">
        <v>1</v>
      </c>
      <c r="BH303" s="60">
        <v>1</v>
      </c>
      <c r="BI303" s="60">
        <v>1</v>
      </c>
      <c r="BJ303" s="60">
        <v>1</v>
      </c>
      <c r="BK303" s="60">
        <v>1</v>
      </c>
      <c r="BL303" s="60">
        <v>1</v>
      </c>
      <c r="BM303" s="60">
        <v>1</v>
      </c>
      <c r="BN303" s="60">
        <v>1</v>
      </c>
      <c r="BO303" s="60">
        <v>1</v>
      </c>
      <c r="BP303" s="60">
        <v>1</v>
      </c>
      <c r="BQ303" s="60">
        <v>1</v>
      </c>
      <c r="BR303" s="60">
        <v>1</v>
      </c>
      <c r="BS303" s="60">
        <v>1</v>
      </c>
      <c r="BT303" s="60">
        <v>1</v>
      </c>
      <c r="BU303" s="60">
        <v>0</v>
      </c>
      <c r="BV303" s="60">
        <v>14</v>
      </c>
    </row>
    <row r="304" spans="1:74" s="14" customFormat="1">
      <c r="A304" s="14">
        <v>295</v>
      </c>
      <c r="B304" s="14">
        <v>8</v>
      </c>
      <c r="C304" s="14">
        <v>6.7298611111109494</v>
      </c>
      <c r="D304" s="14">
        <v>0</v>
      </c>
      <c r="E304" s="14">
        <v>5</v>
      </c>
      <c r="F304" s="14">
        <v>1</v>
      </c>
      <c r="G304" s="14">
        <v>0</v>
      </c>
      <c r="H304" s="14">
        <v>0</v>
      </c>
      <c r="I304" s="14">
        <v>0</v>
      </c>
      <c r="J304" s="14">
        <v>0</v>
      </c>
      <c r="K304" s="14">
        <v>5</v>
      </c>
      <c r="L304" s="14">
        <v>11.9</v>
      </c>
      <c r="M304" s="14">
        <v>1</v>
      </c>
      <c r="N304" s="14">
        <v>2</v>
      </c>
      <c r="O304" s="14">
        <v>2</v>
      </c>
      <c r="P304" s="14">
        <v>2</v>
      </c>
      <c r="Q304" s="14">
        <v>1</v>
      </c>
      <c r="R304" s="14">
        <v>1</v>
      </c>
      <c r="S304" s="14">
        <v>2</v>
      </c>
      <c r="T304" s="14">
        <v>2</v>
      </c>
      <c r="U304" s="14">
        <v>2</v>
      </c>
      <c r="V304" s="14">
        <v>1</v>
      </c>
      <c r="W304" s="14">
        <v>3</v>
      </c>
      <c r="X304" s="14">
        <v>60</v>
      </c>
      <c r="Y304" s="14">
        <f>X304-[1]Admission!DA374</f>
        <v>-10</v>
      </c>
      <c r="Z304" s="14">
        <v>3</v>
      </c>
      <c r="AA304" s="14">
        <v>1</v>
      </c>
      <c r="AB304" s="14">
        <v>1</v>
      </c>
      <c r="AC304" s="14">
        <v>1</v>
      </c>
      <c r="AD304" s="14">
        <v>1</v>
      </c>
      <c r="AE304" s="14">
        <v>1</v>
      </c>
      <c r="AF304" s="14">
        <v>1</v>
      </c>
      <c r="AG304" s="14">
        <f t="shared" si="59"/>
        <v>6</v>
      </c>
      <c r="AH304" s="14">
        <f>AG304-[1]Admission!DO374</f>
        <v>4</v>
      </c>
      <c r="AI304" s="14">
        <v>1</v>
      </c>
      <c r="AJ304" s="14">
        <v>1</v>
      </c>
      <c r="AK304" s="14">
        <v>1</v>
      </c>
      <c r="AL304" s="14">
        <v>1</v>
      </c>
      <c r="AM304" s="14">
        <v>1</v>
      </c>
      <c r="AN304" s="14">
        <v>0</v>
      </c>
      <c r="AO304" s="14">
        <v>0</v>
      </c>
      <c r="AP304" s="14">
        <v>0</v>
      </c>
      <c r="AQ304" s="14">
        <f t="shared" si="60"/>
        <v>5</v>
      </c>
      <c r="AR304" s="14">
        <f>AQ304-[1]Admission!EH374</f>
        <v>3</v>
      </c>
      <c r="AS304" s="14">
        <v>2</v>
      </c>
      <c r="AT304" s="14">
        <v>2</v>
      </c>
      <c r="AU304" s="14">
        <f t="shared" si="61"/>
        <v>4</v>
      </c>
      <c r="AV304" s="14">
        <f>AU304-[1]Admission!EL374</f>
        <v>4</v>
      </c>
      <c r="AW304" s="14">
        <v>5</v>
      </c>
      <c r="AX304" s="14">
        <v>4</v>
      </c>
      <c r="AY304" s="14">
        <v>5</v>
      </c>
      <c r="AZ304" s="14">
        <v>4</v>
      </c>
      <c r="BA304" s="14">
        <f t="shared" si="62"/>
        <v>18</v>
      </c>
      <c r="BB304" s="14">
        <f>BA304-[1]Admission!EQ374</f>
        <v>-2</v>
      </c>
      <c r="BC304" s="14">
        <v>4</v>
      </c>
      <c r="BD304" s="14">
        <v>4</v>
      </c>
      <c r="BE304" s="14">
        <v>4</v>
      </c>
      <c r="BF304" s="14">
        <f t="shared" si="63"/>
        <v>12</v>
      </c>
      <c r="BG304" s="60">
        <v>1</v>
      </c>
      <c r="BH304" s="60">
        <v>1</v>
      </c>
      <c r="BI304" s="60">
        <v>1</v>
      </c>
      <c r="BJ304" s="60">
        <v>1</v>
      </c>
      <c r="BK304" s="60">
        <v>1</v>
      </c>
      <c r="BL304" s="60">
        <v>1</v>
      </c>
      <c r="BM304" s="60">
        <v>1</v>
      </c>
      <c r="BN304" s="60">
        <v>1</v>
      </c>
      <c r="BO304" s="60">
        <v>1</v>
      </c>
      <c r="BP304" s="60">
        <v>1</v>
      </c>
      <c r="BQ304" s="60">
        <v>1</v>
      </c>
      <c r="BR304" s="60">
        <v>1</v>
      </c>
      <c r="BS304" s="60">
        <v>1</v>
      </c>
      <c r="BT304" s="60">
        <v>1</v>
      </c>
      <c r="BU304" s="60">
        <v>1</v>
      </c>
      <c r="BV304" s="60">
        <v>15</v>
      </c>
    </row>
    <row r="305" spans="1:74" s="14" customFormat="1">
      <c r="A305" s="14">
        <v>296</v>
      </c>
      <c r="B305" s="14">
        <v>7</v>
      </c>
      <c r="C305" s="14">
        <v>3.8784722222189885</v>
      </c>
      <c r="D305" s="14">
        <v>0</v>
      </c>
      <c r="E305" s="14">
        <v>2</v>
      </c>
      <c r="F305" s="14">
        <v>1</v>
      </c>
      <c r="G305" s="14">
        <v>0</v>
      </c>
      <c r="H305" s="14">
        <v>0</v>
      </c>
      <c r="I305" s="14">
        <v>0</v>
      </c>
      <c r="J305" s="14">
        <v>0</v>
      </c>
      <c r="K305" s="14">
        <v>3</v>
      </c>
      <c r="L305" s="73">
        <v>5.8000000000000003E-2</v>
      </c>
      <c r="M305" s="14">
        <v>2</v>
      </c>
      <c r="N305" s="14">
        <v>2</v>
      </c>
      <c r="O305" s="14">
        <v>2</v>
      </c>
      <c r="P305" s="14">
        <v>2</v>
      </c>
      <c r="Q305" s="14">
        <v>2</v>
      </c>
      <c r="R305" s="14">
        <v>2</v>
      </c>
      <c r="S305" s="14">
        <v>1</v>
      </c>
      <c r="T305" s="14">
        <v>1</v>
      </c>
      <c r="U305" s="14">
        <v>1</v>
      </c>
      <c r="V305" s="14">
        <v>1</v>
      </c>
      <c r="W305" s="14">
        <v>1</v>
      </c>
      <c r="X305" s="14">
        <v>65</v>
      </c>
      <c r="Y305" s="14">
        <f>X305-[1]Admission!DA357</f>
        <v>25</v>
      </c>
      <c r="Z305" s="14">
        <v>3</v>
      </c>
      <c r="AA305" s="14">
        <v>1</v>
      </c>
      <c r="AB305" s="14">
        <v>1</v>
      </c>
      <c r="AC305" s="14">
        <v>1</v>
      </c>
      <c r="AD305" s="14">
        <v>1</v>
      </c>
      <c r="AE305" s="14">
        <v>1</v>
      </c>
      <c r="AF305" s="14">
        <v>1</v>
      </c>
      <c r="AG305" s="14">
        <f t="shared" si="59"/>
        <v>6</v>
      </c>
      <c r="AH305" s="14">
        <f>AG305-[1]Admission!DO357</f>
        <v>0</v>
      </c>
      <c r="AI305" s="14">
        <v>1</v>
      </c>
      <c r="AJ305" s="14">
        <v>1</v>
      </c>
      <c r="AK305" s="14">
        <v>1</v>
      </c>
      <c r="AL305" s="14">
        <v>1</v>
      </c>
      <c r="AM305" s="14">
        <v>1</v>
      </c>
      <c r="AN305" s="14">
        <v>1</v>
      </c>
      <c r="AO305" s="14">
        <v>1</v>
      </c>
      <c r="AP305" s="14">
        <v>1</v>
      </c>
      <c r="AQ305" s="14">
        <f t="shared" si="60"/>
        <v>8</v>
      </c>
      <c r="AR305" s="14">
        <f>AQ305-[1]Admission!EH357</f>
        <v>0</v>
      </c>
      <c r="AS305" s="14">
        <v>0</v>
      </c>
      <c r="AT305" s="14">
        <v>0</v>
      </c>
      <c r="AU305" s="14">
        <f t="shared" si="61"/>
        <v>0</v>
      </c>
      <c r="AV305" s="14">
        <f>AU305-[1]Admission!EL357</f>
        <v>-1</v>
      </c>
      <c r="AW305" s="14">
        <v>5</v>
      </c>
      <c r="AX305" s="14">
        <v>5</v>
      </c>
      <c r="AY305" s="14">
        <v>5</v>
      </c>
      <c r="AZ305" s="14">
        <v>5</v>
      </c>
      <c r="BA305" s="14">
        <f t="shared" si="62"/>
        <v>20</v>
      </c>
      <c r="BB305" s="14">
        <f>BA305-[1]Admission!EQ357</f>
        <v>0</v>
      </c>
      <c r="BC305" s="14">
        <v>3</v>
      </c>
      <c r="BD305" s="14">
        <v>3</v>
      </c>
      <c r="BE305" s="14">
        <v>3</v>
      </c>
      <c r="BF305" s="14">
        <f t="shared" si="63"/>
        <v>9</v>
      </c>
      <c r="BG305" s="60">
        <v>1</v>
      </c>
      <c r="BH305" s="60">
        <v>1</v>
      </c>
      <c r="BI305" s="60">
        <v>1</v>
      </c>
      <c r="BJ305" s="60">
        <v>1</v>
      </c>
      <c r="BK305" s="60">
        <v>1</v>
      </c>
      <c r="BL305" s="60">
        <v>1</v>
      </c>
      <c r="BM305" s="60">
        <v>1</v>
      </c>
      <c r="BN305" s="60">
        <v>1</v>
      </c>
      <c r="BO305" s="60">
        <v>1</v>
      </c>
      <c r="BP305" s="60">
        <v>0</v>
      </c>
      <c r="BQ305" s="60">
        <v>1</v>
      </c>
      <c r="BR305" s="60">
        <v>1</v>
      </c>
      <c r="BS305" s="60">
        <v>1</v>
      </c>
      <c r="BT305" s="60">
        <v>1</v>
      </c>
      <c r="BU305" s="60">
        <v>1</v>
      </c>
      <c r="BV305" s="60">
        <v>14</v>
      </c>
    </row>
    <row r="306" spans="1:74" s="14" customFormat="1">
      <c r="A306" s="14">
        <v>297</v>
      </c>
      <c r="B306" s="14">
        <v>4</v>
      </c>
      <c r="C306" s="14">
        <v>2.9069444444467081</v>
      </c>
      <c r="D306" s="14">
        <v>0</v>
      </c>
      <c r="E306" s="14">
        <v>10</v>
      </c>
      <c r="F306" s="14">
        <v>1</v>
      </c>
      <c r="G306" s="14">
        <v>0</v>
      </c>
      <c r="H306" s="14">
        <v>0</v>
      </c>
      <c r="I306" s="14">
        <v>0</v>
      </c>
      <c r="J306" s="14">
        <v>0</v>
      </c>
      <c r="K306" s="14">
        <v>2</v>
      </c>
      <c r="L306" s="71">
        <v>5.8000000000000003E-2</v>
      </c>
      <c r="M306" s="14">
        <v>2</v>
      </c>
      <c r="N306" s="14">
        <v>2</v>
      </c>
      <c r="O306" s="14">
        <v>2</v>
      </c>
      <c r="P306" s="14">
        <v>2</v>
      </c>
      <c r="Q306" s="14">
        <v>2</v>
      </c>
      <c r="R306" s="14">
        <v>2</v>
      </c>
      <c r="BG306" s="60"/>
      <c r="BH306" s="60"/>
      <c r="BI306" s="60"/>
      <c r="BJ306" s="60"/>
      <c r="BK306" s="60"/>
      <c r="BL306" s="60"/>
      <c r="BM306" s="60"/>
      <c r="BN306" s="60"/>
      <c r="BO306" s="60"/>
      <c r="BP306" s="60"/>
      <c r="BQ306" s="60"/>
      <c r="BR306" s="60"/>
      <c r="BS306" s="60"/>
      <c r="BT306" s="60"/>
      <c r="BU306" s="60"/>
      <c r="BV306" s="60"/>
    </row>
    <row r="307" spans="1:74" s="14" customFormat="1">
      <c r="A307" s="14">
        <v>298</v>
      </c>
      <c r="B307" s="14">
        <v>5</v>
      </c>
      <c r="C307" s="14">
        <v>3.960416666661331</v>
      </c>
      <c r="D307" s="14">
        <v>0</v>
      </c>
      <c r="E307" s="14">
        <v>7</v>
      </c>
      <c r="F307" s="14">
        <v>3</v>
      </c>
      <c r="G307" s="14">
        <v>0</v>
      </c>
      <c r="H307" s="14">
        <v>0</v>
      </c>
      <c r="I307" s="14">
        <v>0</v>
      </c>
      <c r="J307" s="14">
        <v>0</v>
      </c>
      <c r="K307" s="14">
        <v>3</v>
      </c>
      <c r="L307" s="71">
        <v>5.7999999999999996E-2</v>
      </c>
      <c r="M307" s="14">
        <v>2</v>
      </c>
      <c r="N307" s="14">
        <v>2</v>
      </c>
      <c r="O307" s="14">
        <v>2</v>
      </c>
      <c r="P307" s="14">
        <v>2</v>
      </c>
      <c r="Q307" s="14">
        <v>2</v>
      </c>
      <c r="R307" s="14">
        <v>2</v>
      </c>
      <c r="S307" s="14">
        <v>1</v>
      </c>
      <c r="T307" s="14">
        <v>1</v>
      </c>
      <c r="U307" s="14">
        <v>1</v>
      </c>
      <c r="V307" s="14">
        <v>1</v>
      </c>
      <c r="W307" s="14">
        <v>1</v>
      </c>
      <c r="X307" s="14">
        <v>70</v>
      </c>
      <c r="Y307" s="14">
        <f>X307-[1]Admission!DA167</f>
        <v>-10</v>
      </c>
      <c r="Z307" s="14">
        <v>2</v>
      </c>
      <c r="AA307" s="14">
        <v>1</v>
      </c>
      <c r="AB307" s="14">
        <v>1</v>
      </c>
      <c r="AC307" s="14">
        <v>1</v>
      </c>
      <c r="AD307" s="14">
        <v>1</v>
      </c>
      <c r="AE307" s="14">
        <v>1</v>
      </c>
      <c r="AF307" s="14">
        <v>1</v>
      </c>
      <c r="AG307" s="14">
        <f>SUM(AA307:AF307)</f>
        <v>6</v>
      </c>
      <c r="AH307" s="14">
        <f>AG307-[1]Admission!DO167</f>
        <v>0</v>
      </c>
      <c r="AI307" s="14">
        <v>1</v>
      </c>
      <c r="AJ307" s="14">
        <v>1</v>
      </c>
      <c r="AK307" s="14">
        <v>1</v>
      </c>
      <c r="AL307" s="14">
        <v>1</v>
      </c>
      <c r="AM307" s="14">
        <v>1</v>
      </c>
      <c r="AN307" s="14">
        <v>1</v>
      </c>
      <c r="AO307" s="14">
        <v>1</v>
      </c>
      <c r="AP307" s="14">
        <v>1</v>
      </c>
      <c r="AQ307" s="14">
        <f>SUM(AI307:AP307)</f>
        <v>8</v>
      </c>
      <c r="AR307" s="14">
        <f>AQ307-[1]Admission!EH167</f>
        <v>0</v>
      </c>
      <c r="AS307" s="14">
        <v>1</v>
      </c>
      <c r="AT307" s="14">
        <v>1</v>
      </c>
      <c r="AU307" s="14">
        <f>SUM(AS307:AT307)</f>
        <v>2</v>
      </c>
      <c r="AV307" s="14">
        <f>AU307-[1]Admission!EL167</f>
        <v>0</v>
      </c>
      <c r="AW307" s="14">
        <v>3</v>
      </c>
      <c r="AX307" s="14">
        <v>3</v>
      </c>
      <c r="AY307" s="14">
        <v>3</v>
      </c>
      <c r="AZ307" s="14">
        <v>3</v>
      </c>
      <c r="BA307" s="14">
        <f>SUM(AW307:AZ307)</f>
        <v>12</v>
      </c>
      <c r="BB307" s="14">
        <f>BA307-[1]Admission!EQ167</f>
        <v>0</v>
      </c>
      <c r="BC307" s="14">
        <v>4</v>
      </c>
      <c r="BD307" s="14">
        <v>4</v>
      </c>
      <c r="BE307" s="14">
        <v>4</v>
      </c>
      <c r="BF307" s="14">
        <f>SUM(BC307:BE307)</f>
        <v>12</v>
      </c>
      <c r="BG307" s="60">
        <v>1</v>
      </c>
      <c r="BH307" s="60">
        <v>1</v>
      </c>
      <c r="BI307" s="60">
        <v>1</v>
      </c>
      <c r="BJ307" s="60">
        <v>1</v>
      </c>
      <c r="BK307" s="60">
        <v>1</v>
      </c>
      <c r="BL307" s="60">
        <v>1</v>
      </c>
      <c r="BM307" s="60">
        <v>1</v>
      </c>
      <c r="BN307" s="60">
        <v>1</v>
      </c>
      <c r="BO307" s="60">
        <v>1</v>
      </c>
      <c r="BP307" s="60">
        <v>1</v>
      </c>
      <c r="BQ307" s="60">
        <v>1</v>
      </c>
      <c r="BR307" s="60">
        <v>1</v>
      </c>
      <c r="BS307" s="60">
        <v>1</v>
      </c>
      <c r="BT307" s="60">
        <v>1</v>
      </c>
      <c r="BU307" s="60">
        <v>1</v>
      </c>
      <c r="BV307" s="60">
        <v>15</v>
      </c>
    </row>
    <row r="308" spans="1:74" s="14" customFormat="1">
      <c r="A308" s="14">
        <v>299</v>
      </c>
      <c r="B308" s="14">
        <v>4</v>
      </c>
      <c r="C308" s="14">
        <v>3.7798611111138598</v>
      </c>
      <c r="D308" s="14">
        <v>0</v>
      </c>
      <c r="E308" s="14">
        <v>3</v>
      </c>
      <c r="F308" s="14">
        <v>1</v>
      </c>
      <c r="G308" s="14">
        <v>0</v>
      </c>
      <c r="H308" s="14">
        <v>0</v>
      </c>
      <c r="I308" s="14">
        <v>0</v>
      </c>
      <c r="J308" s="14">
        <v>0</v>
      </c>
      <c r="K308" s="14">
        <v>6</v>
      </c>
      <c r="L308" s="14">
        <v>11.9</v>
      </c>
      <c r="M308" s="14">
        <v>2</v>
      </c>
      <c r="N308" s="14">
        <v>2</v>
      </c>
      <c r="O308" s="14">
        <v>2</v>
      </c>
      <c r="P308" s="14">
        <v>2</v>
      </c>
      <c r="Q308" s="14">
        <v>2</v>
      </c>
      <c r="R308" s="14">
        <v>2</v>
      </c>
      <c r="BG308" s="60"/>
      <c r="BH308" s="60"/>
      <c r="BI308" s="60"/>
      <c r="BJ308" s="60"/>
      <c r="BK308" s="60"/>
      <c r="BL308" s="60"/>
      <c r="BM308" s="60"/>
      <c r="BN308" s="60"/>
      <c r="BO308" s="60"/>
      <c r="BP308" s="60"/>
      <c r="BQ308" s="60"/>
      <c r="BR308" s="60"/>
      <c r="BS308" s="60"/>
      <c r="BT308" s="60"/>
      <c r="BU308" s="60"/>
      <c r="BV308" s="60"/>
    </row>
    <row r="309" spans="1:74" s="14" customFormat="1">
      <c r="A309" s="14">
        <v>300</v>
      </c>
      <c r="B309" s="14">
        <v>3</v>
      </c>
      <c r="C309" s="14">
        <v>1.6958333333313931</v>
      </c>
      <c r="D309" s="14">
        <v>0</v>
      </c>
      <c r="E309" s="14">
        <v>10</v>
      </c>
      <c r="F309" s="14">
        <v>3</v>
      </c>
      <c r="G309" s="14">
        <v>0</v>
      </c>
      <c r="H309" s="14">
        <v>0</v>
      </c>
      <c r="I309" s="14">
        <v>0</v>
      </c>
      <c r="J309" s="14">
        <v>0</v>
      </c>
      <c r="K309" s="14">
        <v>2</v>
      </c>
      <c r="L309" s="73">
        <v>5.7999999999999996E-2</v>
      </c>
      <c r="M309" s="14">
        <v>2</v>
      </c>
      <c r="N309" s="14">
        <v>2</v>
      </c>
      <c r="O309" s="14">
        <v>2</v>
      </c>
      <c r="P309" s="14">
        <v>2</v>
      </c>
      <c r="Q309" s="14">
        <v>2</v>
      </c>
      <c r="R309" s="14">
        <v>2</v>
      </c>
      <c r="S309" s="14">
        <v>2</v>
      </c>
      <c r="T309" s="14">
        <v>1</v>
      </c>
      <c r="U309" s="14">
        <v>3</v>
      </c>
      <c r="V309" s="14">
        <v>3</v>
      </c>
      <c r="W309" s="14">
        <v>1</v>
      </c>
      <c r="X309" s="14">
        <v>60</v>
      </c>
      <c r="Y309" s="14">
        <f>X309-[1]Admission!DA273</f>
        <v>-20</v>
      </c>
      <c r="Z309" s="14">
        <v>4</v>
      </c>
      <c r="AA309" s="14">
        <v>1</v>
      </c>
      <c r="AB309" s="14">
        <v>0</v>
      </c>
      <c r="AC309" s="14">
        <v>0</v>
      </c>
      <c r="AD309" s="14">
        <v>1</v>
      </c>
      <c r="AE309" s="14">
        <v>0</v>
      </c>
      <c r="AF309" s="14">
        <v>1</v>
      </c>
      <c r="AG309" s="14">
        <f t="shared" ref="AG309:AG317" si="64">SUM(AA309:AF309)</f>
        <v>3</v>
      </c>
      <c r="AH309" s="14">
        <f>AG309-[1]Admission!DO273</f>
        <v>-2</v>
      </c>
      <c r="AI309" s="14">
        <v>1</v>
      </c>
      <c r="AJ309" s="14">
        <v>0</v>
      </c>
      <c r="AK309" s="14">
        <v>1</v>
      </c>
      <c r="AL309" s="14">
        <v>0</v>
      </c>
      <c r="AM309" s="14">
        <v>0</v>
      </c>
      <c r="AN309" s="14">
        <v>0</v>
      </c>
      <c r="AO309" s="14">
        <v>0</v>
      </c>
      <c r="AP309" s="14">
        <v>1</v>
      </c>
      <c r="AQ309" s="14">
        <f t="shared" ref="AQ309:AQ317" si="65">SUM(AI309:AP309)</f>
        <v>3</v>
      </c>
      <c r="AR309" s="14">
        <f>AQ309-[1]Admission!EH273</f>
        <v>0</v>
      </c>
      <c r="AS309" s="14">
        <v>3</v>
      </c>
      <c r="AT309" s="14">
        <v>2</v>
      </c>
      <c r="AU309" s="14">
        <f t="shared" ref="AU309:AU317" si="66">SUM(AS309:AT309)</f>
        <v>5</v>
      </c>
      <c r="AV309" s="14">
        <f>AU309-[1]Admission!EL273</f>
        <v>2</v>
      </c>
      <c r="AW309" s="14">
        <v>3</v>
      </c>
      <c r="AX309" s="14">
        <v>4</v>
      </c>
      <c r="AY309" s="14">
        <v>4</v>
      </c>
      <c r="AZ309" s="14">
        <v>3</v>
      </c>
      <c r="BA309" s="14">
        <f t="shared" ref="BA309:BA316" si="67">SUM(AW309:AZ309)</f>
        <v>14</v>
      </c>
      <c r="BB309" s="14">
        <f>BA309-[1]Admission!EQ273</f>
        <v>0</v>
      </c>
      <c r="BC309" s="14">
        <v>4</v>
      </c>
      <c r="BD309" s="14">
        <v>4</v>
      </c>
      <c r="BE309" s="14">
        <v>4</v>
      </c>
      <c r="BF309" s="14">
        <f>SUM(BC309:BE309)</f>
        <v>12</v>
      </c>
      <c r="BG309" s="60">
        <v>1</v>
      </c>
      <c r="BH309" s="60">
        <v>1</v>
      </c>
      <c r="BI309" s="60">
        <v>1</v>
      </c>
      <c r="BJ309" s="60">
        <v>1</v>
      </c>
      <c r="BK309" s="60">
        <v>1</v>
      </c>
      <c r="BL309" s="60">
        <v>1</v>
      </c>
      <c r="BM309" s="60">
        <v>1</v>
      </c>
      <c r="BN309" s="60">
        <v>1</v>
      </c>
      <c r="BO309" s="60">
        <v>1</v>
      </c>
      <c r="BP309" s="60">
        <v>1</v>
      </c>
      <c r="BQ309" s="60">
        <v>1</v>
      </c>
      <c r="BR309" s="60">
        <v>1</v>
      </c>
      <c r="BS309" s="60">
        <v>1</v>
      </c>
      <c r="BT309" s="60">
        <v>1</v>
      </c>
      <c r="BU309" s="60">
        <v>0</v>
      </c>
      <c r="BV309" s="60">
        <v>14</v>
      </c>
    </row>
    <row r="310" spans="1:74" s="14" customFormat="1">
      <c r="A310" s="14">
        <v>301</v>
      </c>
      <c r="B310" s="14">
        <v>6</v>
      </c>
      <c r="C310" s="14">
        <v>4.8895833333299379</v>
      </c>
      <c r="D310" s="14">
        <v>0</v>
      </c>
      <c r="E310" s="14">
        <v>3</v>
      </c>
      <c r="F310" s="14">
        <v>3</v>
      </c>
      <c r="G310" s="14">
        <v>0</v>
      </c>
      <c r="H310" s="14">
        <v>0</v>
      </c>
      <c r="I310" s="14">
        <v>0</v>
      </c>
      <c r="J310" s="14">
        <v>0</v>
      </c>
      <c r="K310" s="14">
        <v>3</v>
      </c>
      <c r="L310" s="73">
        <v>5.7999999999999996E-2</v>
      </c>
      <c r="M310" s="14">
        <v>2</v>
      </c>
      <c r="N310" s="14">
        <v>2</v>
      </c>
      <c r="O310" s="14">
        <v>2</v>
      </c>
      <c r="P310" s="14">
        <v>2</v>
      </c>
      <c r="Q310" s="14">
        <v>2</v>
      </c>
      <c r="R310" s="14">
        <v>2</v>
      </c>
      <c r="S310" s="14">
        <v>5</v>
      </c>
      <c r="T310" s="14">
        <v>5</v>
      </c>
      <c r="U310" s="14">
        <v>1</v>
      </c>
      <c r="V310" s="14">
        <v>5</v>
      </c>
      <c r="W310" s="14">
        <v>5</v>
      </c>
      <c r="X310" s="14">
        <v>70</v>
      </c>
      <c r="Y310" s="14">
        <f>X310-[1]Admission!DA242</f>
        <v>5</v>
      </c>
      <c r="Z310" s="14">
        <v>4</v>
      </c>
      <c r="AA310" s="14">
        <v>0</v>
      </c>
      <c r="AB310" s="14">
        <v>0</v>
      </c>
      <c r="AC310" s="14">
        <v>0</v>
      </c>
      <c r="AD310" s="14">
        <v>0</v>
      </c>
      <c r="AE310" s="14">
        <v>0</v>
      </c>
      <c r="AF310" s="14">
        <v>0</v>
      </c>
      <c r="AG310" s="14">
        <f t="shared" si="64"/>
        <v>0</v>
      </c>
      <c r="AH310" s="14">
        <f>AG310-[1]Admission!DO242</f>
        <v>-4</v>
      </c>
      <c r="AI310" s="14">
        <v>0</v>
      </c>
      <c r="AJ310" s="14">
        <v>0</v>
      </c>
      <c r="AK310" s="14">
        <v>0</v>
      </c>
      <c r="AL310" s="14">
        <v>0</v>
      </c>
      <c r="AM310" s="14">
        <v>0</v>
      </c>
      <c r="AN310" s="14">
        <v>0</v>
      </c>
      <c r="AO310" s="14">
        <v>0</v>
      </c>
      <c r="AP310" s="14">
        <v>0</v>
      </c>
      <c r="AQ310" s="14">
        <f t="shared" si="65"/>
        <v>0</v>
      </c>
      <c r="AR310" s="14">
        <f>AQ310-[1]Admission!EH242</f>
        <v>-1</v>
      </c>
      <c r="AS310" s="14">
        <v>0</v>
      </c>
      <c r="AT310" s="14">
        <v>3</v>
      </c>
      <c r="AU310" s="14">
        <f t="shared" si="66"/>
        <v>3</v>
      </c>
      <c r="AV310" s="14">
        <f>AU310-[1]Admission!EL242</f>
        <v>3</v>
      </c>
      <c r="AW310" s="14">
        <v>5</v>
      </c>
      <c r="AX310" s="14">
        <v>5</v>
      </c>
      <c r="AY310" s="14">
        <v>5</v>
      </c>
      <c r="AZ310" s="14">
        <v>5</v>
      </c>
      <c r="BA310" s="14">
        <f t="shared" si="67"/>
        <v>20</v>
      </c>
      <c r="BB310" s="14">
        <f>BA310-[1]Admission!EQ242</f>
        <v>0</v>
      </c>
      <c r="BC310" s="14">
        <v>3</v>
      </c>
      <c r="BD310" s="14">
        <v>3</v>
      </c>
      <c r="BE310" s="14">
        <v>3</v>
      </c>
      <c r="BF310" s="14">
        <v>9</v>
      </c>
      <c r="BG310" s="60">
        <v>1</v>
      </c>
      <c r="BH310" s="60">
        <v>1</v>
      </c>
      <c r="BI310" s="60">
        <v>1</v>
      </c>
      <c r="BJ310" s="60">
        <v>1</v>
      </c>
      <c r="BK310" s="60">
        <v>1</v>
      </c>
      <c r="BL310" s="60">
        <v>1</v>
      </c>
      <c r="BM310" s="60">
        <v>1</v>
      </c>
      <c r="BN310" s="60">
        <v>1</v>
      </c>
      <c r="BO310" s="60">
        <v>1</v>
      </c>
      <c r="BP310" s="60">
        <v>1</v>
      </c>
      <c r="BQ310" s="60">
        <v>1</v>
      </c>
      <c r="BR310" s="60">
        <v>1</v>
      </c>
      <c r="BS310" s="60">
        <v>1</v>
      </c>
      <c r="BT310" s="60">
        <v>0</v>
      </c>
      <c r="BU310" s="60">
        <v>0</v>
      </c>
      <c r="BV310" s="60">
        <v>13</v>
      </c>
    </row>
    <row r="311" spans="1:74" s="14" customFormat="1">
      <c r="A311" s="14">
        <v>302</v>
      </c>
      <c r="B311" s="14">
        <v>3</v>
      </c>
      <c r="C311" s="14">
        <v>1.7895833333313931</v>
      </c>
      <c r="D311" s="14">
        <v>0</v>
      </c>
      <c r="E311" s="14">
        <v>1</v>
      </c>
      <c r="F311" s="14">
        <v>5</v>
      </c>
      <c r="G311" s="14">
        <v>0</v>
      </c>
      <c r="H311" s="14">
        <v>0</v>
      </c>
      <c r="I311" s="14">
        <v>0</v>
      </c>
      <c r="J311" s="14">
        <v>0</v>
      </c>
      <c r="K311" s="14">
        <v>2</v>
      </c>
      <c r="L311" s="71">
        <v>5.7999999999999996E-2</v>
      </c>
      <c r="M311" s="14">
        <v>2</v>
      </c>
      <c r="N311" s="14">
        <v>2</v>
      </c>
      <c r="O311" s="14">
        <v>2</v>
      </c>
      <c r="P311" s="14">
        <v>2</v>
      </c>
      <c r="Q311" s="14">
        <v>2</v>
      </c>
      <c r="R311" s="14">
        <v>2</v>
      </c>
      <c r="S311" s="14">
        <v>1</v>
      </c>
      <c r="T311" s="14">
        <v>1</v>
      </c>
      <c r="U311" s="14">
        <v>1</v>
      </c>
      <c r="V311" s="14">
        <v>1</v>
      </c>
      <c r="W311" s="14">
        <v>1</v>
      </c>
      <c r="X311" s="14">
        <v>0</v>
      </c>
      <c r="Y311" s="14">
        <f>X311-[1]Admission!DA125</f>
        <v>-5</v>
      </c>
      <c r="Z311" s="14">
        <v>5</v>
      </c>
      <c r="AA311" s="14">
        <v>0</v>
      </c>
      <c r="AB311" s="14">
        <v>0</v>
      </c>
      <c r="AC311" s="14">
        <v>0</v>
      </c>
      <c r="AD311" s="14">
        <v>0</v>
      </c>
      <c r="AE311" s="14">
        <v>0</v>
      </c>
      <c r="AF311" s="14">
        <v>0</v>
      </c>
      <c r="AG311" s="14">
        <f t="shared" si="64"/>
        <v>0</v>
      </c>
      <c r="AH311" s="14">
        <f>AG311-[1]Admission!DO125</f>
        <v>0</v>
      </c>
      <c r="AI311" s="14">
        <v>0</v>
      </c>
      <c r="AJ311" s="14">
        <v>0</v>
      </c>
      <c r="AK311" s="14">
        <v>0</v>
      </c>
      <c r="AL311" s="14">
        <v>0</v>
      </c>
      <c r="AM311" s="14">
        <v>0</v>
      </c>
      <c r="AN311" s="14">
        <v>0</v>
      </c>
      <c r="AO311" s="14">
        <v>0</v>
      </c>
      <c r="AP311" s="14">
        <v>0</v>
      </c>
      <c r="AQ311" s="14">
        <f t="shared" si="65"/>
        <v>0</v>
      </c>
      <c r="AR311" s="14">
        <f>AQ311-[1]Admission!EH125</f>
        <v>0</v>
      </c>
      <c r="AS311" s="14">
        <v>0</v>
      </c>
      <c r="AT311" s="14">
        <v>0</v>
      </c>
      <c r="AU311" s="14">
        <f t="shared" si="66"/>
        <v>0</v>
      </c>
      <c r="AV311" s="14">
        <f>AU311-[1]Admission!EL125</f>
        <v>0</v>
      </c>
      <c r="AW311" s="14">
        <v>5</v>
      </c>
      <c r="AX311" s="14">
        <v>5</v>
      </c>
      <c r="AY311" s="14">
        <v>5</v>
      </c>
      <c r="AZ311" s="14">
        <v>5</v>
      </c>
      <c r="BA311" s="14">
        <f t="shared" si="67"/>
        <v>20</v>
      </c>
      <c r="BB311" s="14">
        <f>BA311-[1]Admission!EQ125</f>
        <v>0</v>
      </c>
      <c r="BC311" s="14">
        <v>4</v>
      </c>
      <c r="BD311" s="14">
        <v>4</v>
      </c>
      <c r="BE311" s="14">
        <v>4</v>
      </c>
      <c r="BF311" s="14">
        <f t="shared" ref="BF311:BF317" si="68">SUM(BC311:BE311)</f>
        <v>12</v>
      </c>
      <c r="BG311" s="60">
        <v>1</v>
      </c>
      <c r="BH311" s="60">
        <v>1</v>
      </c>
      <c r="BI311" s="60">
        <v>1</v>
      </c>
      <c r="BJ311" s="60">
        <v>1</v>
      </c>
      <c r="BK311" s="60">
        <v>1</v>
      </c>
      <c r="BL311" s="60">
        <v>1</v>
      </c>
      <c r="BM311" s="60">
        <v>1</v>
      </c>
      <c r="BN311" s="60">
        <v>1</v>
      </c>
      <c r="BO311" s="60">
        <v>1</v>
      </c>
      <c r="BP311" s="60">
        <v>1</v>
      </c>
      <c r="BQ311" s="60">
        <v>1</v>
      </c>
      <c r="BR311" s="60">
        <v>1</v>
      </c>
      <c r="BS311" s="60">
        <v>1</v>
      </c>
      <c r="BT311" s="60">
        <v>1</v>
      </c>
      <c r="BU311" s="60">
        <v>1</v>
      </c>
      <c r="BV311" s="60">
        <v>15</v>
      </c>
    </row>
    <row r="312" spans="1:74" s="14" customFormat="1">
      <c r="A312" s="14">
        <v>303</v>
      </c>
      <c r="B312" s="14">
        <v>4</v>
      </c>
      <c r="C312" s="14">
        <v>2.8333333333357587</v>
      </c>
      <c r="D312" s="14">
        <v>0</v>
      </c>
      <c r="E312" s="14">
        <v>6</v>
      </c>
      <c r="F312" s="14">
        <v>1</v>
      </c>
      <c r="G312" s="14">
        <v>0</v>
      </c>
      <c r="H312" s="14">
        <v>0</v>
      </c>
      <c r="I312" s="14">
        <v>0</v>
      </c>
      <c r="J312" s="14">
        <v>0</v>
      </c>
      <c r="K312" s="14">
        <v>5</v>
      </c>
      <c r="L312" s="71">
        <v>0.11900000000000001</v>
      </c>
      <c r="M312" s="14">
        <v>2</v>
      </c>
      <c r="N312" s="14">
        <v>2</v>
      </c>
      <c r="O312" s="14">
        <v>2</v>
      </c>
      <c r="P312" s="14">
        <v>2</v>
      </c>
      <c r="Q312" s="14">
        <v>2</v>
      </c>
      <c r="R312" s="14">
        <v>2</v>
      </c>
      <c r="S312" s="14">
        <v>1</v>
      </c>
      <c r="T312" s="14">
        <v>1</v>
      </c>
      <c r="U312" s="14">
        <v>1</v>
      </c>
      <c r="V312" s="14">
        <v>1</v>
      </c>
      <c r="W312" s="14">
        <v>1</v>
      </c>
      <c r="X312" s="14">
        <v>80</v>
      </c>
      <c r="Y312" s="14">
        <f>X312-[1]Admission!DA126</f>
        <v>40</v>
      </c>
      <c r="Z312" s="14">
        <v>3</v>
      </c>
      <c r="AA312" s="14">
        <v>1</v>
      </c>
      <c r="AB312" s="14">
        <v>1</v>
      </c>
      <c r="AC312" s="14">
        <v>1</v>
      </c>
      <c r="AD312" s="14">
        <v>1</v>
      </c>
      <c r="AE312" s="14">
        <v>1</v>
      </c>
      <c r="AF312" s="14">
        <v>1</v>
      </c>
      <c r="AG312" s="14">
        <f t="shared" si="64"/>
        <v>6</v>
      </c>
      <c r="AH312" s="14">
        <f>AG312-[1]Admission!DO126</f>
        <v>0</v>
      </c>
      <c r="AI312" s="14">
        <v>1</v>
      </c>
      <c r="AJ312" s="14">
        <v>1</v>
      </c>
      <c r="AK312" s="14">
        <v>1</v>
      </c>
      <c r="AL312" s="14">
        <v>1</v>
      </c>
      <c r="AM312" s="14">
        <v>1</v>
      </c>
      <c r="AN312" s="14">
        <v>1</v>
      </c>
      <c r="AO312" s="14">
        <v>1</v>
      </c>
      <c r="AP312" s="14">
        <v>1</v>
      </c>
      <c r="AQ312" s="14">
        <f t="shared" si="65"/>
        <v>8</v>
      </c>
      <c r="AR312" s="14">
        <f>AQ312-[1]Admission!EH126</f>
        <v>0</v>
      </c>
      <c r="AS312" s="14">
        <v>0</v>
      </c>
      <c r="AT312" s="14">
        <v>0</v>
      </c>
      <c r="AU312" s="14">
        <f t="shared" si="66"/>
        <v>0</v>
      </c>
      <c r="AV312" s="14">
        <f>AU312-[1]Admission!EL126</f>
        <v>0</v>
      </c>
      <c r="AW312" s="14">
        <v>5</v>
      </c>
      <c r="AX312" s="14">
        <v>5</v>
      </c>
      <c r="AY312" s="14">
        <v>5</v>
      </c>
      <c r="AZ312" s="14">
        <v>5</v>
      </c>
      <c r="BA312" s="14">
        <f t="shared" si="67"/>
        <v>20</v>
      </c>
      <c r="BB312" s="14">
        <f>BA312-[1]Admission!EQ126</f>
        <v>0</v>
      </c>
      <c r="BC312" s="14">
        <v>4</v>
      </c>
      <c r="BD312" s="14">
        <v>4</v>
      </c>
      <c r="BE312" s="14">
        <v>4</v>
      </c>
      <c r="BF312" s="14">
        <f t="shared" si="68"/>
        <v>12</v>
      </c>
      <c r="BG312" s="60">
        <v>1</v>
      </c>
      <c r="BH312" s="60">
        <v>1</v>
      </c>
      <c r="BI312" s="60">
        <v>1</v>
      </c>
      <c r="BJ312" s="60">
        <v>1</v>
      </c>
      <c r="BK312" s="60">
        <v>1</v>
      </c>
      <c r="BL312" s="60">
        <v>1</v>
      </c>
      <c r="BM312" s="60">
        <v>1</v>
      </c>
      <c r="BN312" s="60">
        <v>1</v>
      </c>
      <c r="BO312" s="60">
        <v>1</v>
      </c>
      <c r="BP312" s="60">
        <v>1</v>
      </c>
      <c r="BQ312" s="60">
        <v>1</v>
      </c>
      <c r="BR312" s="60">
        <v>1</v>
      </c>
      <c r="BS312" s="60">
        <v>1</v>
      </c>
      <c r="BT312" s="60">
        <v>1</v>
      </c>
      <c r="BU312" s="60">
        <v>1</v>
      </c>
      <c r="BV312" s="60">
        <v>15</v>
      </c>
    </row>
    <row r="313" spans="1:74" s="14" customFormat="1">
      <c r="A313" s="14">
        <v>304</v>
      </c>
      <c r="B313" s="14">
        <v>5</v>
      </c>
      <c r="C313" s="14">
        <v>3.90625</v>
      </c>
      <c r="D313" s="14">
        <v>1</v>
      </c>
      <c r="E313" s="14">
        <v>5</v>
      </c>
      <c r="F313" s="14">
        <v>1</v>
      </c>
      <c r="G313" s="14">
        <v>0</v>
      </c>
      <c r="H313" s="14">
        <v>0</v>
      </c>
      <c r="I313" s="14">
        <v>0</v>
      </c>
      <c r="J313" s="14">
        <v>0</v>
      </c>
      <c r="K313" s="14">
        <v>5</v>
      </c>
      <c r="L313" s="71">
        <v>0.11900000000000001</v>
      </c>
      <c r="M313" s="14">
        <v>2</v>
      </c>
      <c r="N313" s="14">
        <v>2</v>
      </c>
      <c r="O313" s="14">
        <v>2</v>
      </c>
      <c r="P313" s="14">
        <v>2</v>
      </c>
      <c r="Q313" s="14">
        <v>1</v>
      </c>
      <c r="R313" s="14">
        <v>2</v>
      </c>
      <c r="S313" s="14">
        <v>1</v>
      </c>
      <c r="T313" s="14">
        <v>5</v>
      </c>
      <c r="U313" s="14">
        <v>5</v>
      </c>
      <c r="V313" s="14">
        <v>5</v>
      </c>
      <c r="W313" s="14">
        <v>5</v>
      </c>
      <c r="X313" s="14">
        <v>20</v>
      </c>
      <c r="Y313" s="14">
        <f>X313-[1]Admission!DA158</f>
        <v>-5</v>
      </c>
      <c r="Z313" s="14">
        <v>4</v>
      </c>
      <c r="AA313" s="14">
        <v>0</v>
      </c>
      <c r="AB313" s="14">
        <v>0</v>
      </c>
      <c r="AC313" s="14">
        <v>0</v>
      </c>
      <c r="AD313" s="14">
        <v>0</v>
      </c>
      <c r="AE313" s="14">
        <v>0</v>
      </c>
      <c r="AF313" s="14">
        <v>0</v>
      </c>
      <c r="AG313" s="14">
        <f t="shared" si="64"/>
        <v>0</v>
      </c>
      <c r="AH313" s="14">
        <f>AG313-[1]Admission!DO158</f>
        <v>-5</v>
      </c>
      <c r="AI313" s="14">
        <v>1</v>
      </c>
      <c r="AJ313" s="14">
        <v>0</v>
      </c>
      <c r="AK313" s="14">
        <v>0</v>
      </c>
      <c r="AL313" s="14">
        <v>0</v>
      </c>
      <c r="AM313" s="14">
        <v>0</v>
      </c>
      <c r="AN313" s="14">
        <v>0</v>
      </c>
      <c r="AO313" s="14">
        <v>0</v>
      </c>
      <c r="AP313" s="14">
        <v>0</v>
      </c>
      <c r="AQ313" s="14">
        <f t="shared" si="65"/>
        <v>1</v>
      </c>
      <c r="AR313" s="14">
        <f>AQ313-[1]Admission!EH158</f>
        <v>-1</v>
      </c>
      <c r="AS313" s="14">
        <v>3</v>
      </c>
      <c r="AT313" s="14">
        <v>3</v>
      </c>
      <c r="AU313" s="14">
        <f t="shared" si="66"/>
        <v>6</v>
      </c>
      <c r="AV313" s="14">
        <f>AU313-[1]Admission!EL158</f>
        <v>6</v>
      </c>
      <c r="AW313" s="14">
        <v>4</v>
      </c>
      <c r="AX313" s="14">
        <v>4</v>
      </c>
      <c r="AY313" s="14">
        <v>4</v>
      </c>
      <c r="AZ313" s="14">
        <v>4</v>
      </c>
      <c r="BA313" s="14">
        <f t="shared" si="67"/>
        <v>16</v>
      </c>
      <c r="BB313" s="14">
        <f>BA313-[1]Admission!EQ158</f>
        <v>-4</v>
      </c>
      <c r="BC313" s="14">
        <v>4</v>
      </c>
      <c r="BD313" s="14">
        <v>4</v>
      </c>
      <c r="BE313" s="14">
        <v>4</v>
      </c>
      <c r="BF313" s="14">
        <f t="shared" si="68"/>
        <v>12</v>
      </c>
      <c r="BG313" s="60">
        <v>1</v>
      </c>
      <c r="BH313" s="60">
        <v>1</v>
      </c>
      <c r="BI313" s="60">
        <v>1</v>
      </c>
      <c r="BJ313" s="60">
        <v>1</v>
      </c>
      <c r="BK313" s="60">
        <v>1</v>
      </c>
      <c r="BL313" s="60">
        <v>1</v>
      </c>
      <c r="BM313" s="60">
        <v>1</v>
      </c>
      <c r="BN313" s="60">
        <v>1</v>
      </c>
      <c r="BO313" s="60">
        <v>1</v>
      </c>
      <c r="BP313" s="60">
        <v>1</v>
      </c>
      <c r="BQ313" s="60">
        <v>1</v>
      </c>
      <c r="BR313" s="60">
        <v>1</v>
      </c>
      <c r="BS313" s="60">
        <v>1</v>
      </c>
      <c r="BT313" s="60">
        <v>1</v>
      </c>
      <c r="BU313" s="60">
        <v>1</v>
      </c>
      <c r="BV313" s="60">
        <v>15</v>
      </c>
    </row>
    <row r="314" spans="1:74" s="14" customFormat="1">
      <c r="A314" s="14">
        <v>305</v>
      </c>
      <c r="B314" s="14">
        <v>10</v>
      </c>
      <c r="C314" s="14">
        <v>8.9972222222204437</v>
      </c>
      <c r="D314" s="14">
        <v>0</v>
      </c>
      <c r="E314" s="14">
        <v>2</v>
      </c>
      <c r="F314" s="14">
        <v>1</v>
      </c>
      <c r="G314" s="14">
        <v>0</v>
      </c>
      <c r="H314" s="14">
        <v>0</v>
      </c>
      <c r="I314" s="14">
        <v>0</v>
      </c>
      <c r="J314" s="14">
        <v>0</v>
      </c>
      <c r="K314" s="14">
        <v>6</v>
      </c>
      <c r="L314" s="73">
        <v>0.11899999999999999</v>
      </c>
      <c r="M314" s="14">
        <v>2</v>
      </c>
      <c r="N314" s="14">
        <v>2</v>
      </c>
      <c r="O314" s="14">
        <v>2</v>
      </c>
      <c r="P314" s="14">
        <v>2</v>
      </c>
      <c r="Q314" s="14">
        <v>2</v>
      </c>
      <c r="R314" s="14">
        <v>2</v>
      </c>
      <c r="S314" s="14">
        <v>1</v>
      </c>
      <c r="T314" s="14">
        <v>1</v>
      </c>
      <c r="U314" s="14">
        <v>1</v>
      </c>
      <c r="V314" s="14">
        <v>1</v>
      </c>
      <c r="W314" s="14">
        <v>1</v>
      </c>
      <c r="X314" s="14">
        <v>80</v>
      </c>
      <c r="Y314" s="14">
        <f>X314-[1]Admission!DA415</f>
        <v>-10</v>
      </c>
      <c r="Z314" s="14">
        <v>2</v>
      </c>
      <c r="AA314" s="14">
        <v>1</v>
      </c>
      <c r="AB314" s="14">
        <v>1</v>
      </c>
      <c r="AC314" s="14">
        <v>1</v>
      </c>
      <c r="AD314" s="14">
        <v>1</v>
      </c>
      <c r="AE314" s="14">
        <v>1</v>
      </c>
      <c r="AF314" s="14">
        <v>1</v>
      </c>
      <c r="AG314" s="14">
        <f t="shared" si="64"/>
        <v>6</v>
      </c>
      <c r="AH314" s="14">
        <f>AG314-[1]Admission!DO415</f>
        <v>4</v>
      </c>
      <c r="AI314" s="14">
        <v>1</v>
      </c>
      <c r="AJ314" s="14">
        <v>1</v>
      </c>
      <c r="AK314" s="14">
        <v>1</v>
      </c>
      <c r="AL314" s="14">
        <v>1</v>
      </c>
      <c r="AM314" s="14">
        <v>1</v>
      </c>
      <c r="AN314" s="14">
        <v>0</v>
      </c>
      <c r="AO314" s="14">
        <v>1</v>
      </c>
      <c r="AP314" s="14">
        <v>0</v>
      </c>
      <c r="AQ314" s="14">
        <f t="shared" si="65"/>
        <v>6</v>
      </c>
      <c r="AR314" s="14">
        <f>AQ314-[1]Admission!EH415</f>
        <v>5</v>
      </c>
      <c r="AS314" s="14">
        <v>0</v>
      </c>
      <c r="AT314" s="14">
        <v>0</v>
      </c>
      <c r="AU314" s="14">
        <f t="shared" si="66"/>
        <v>0</v>
      </c>
      <c r="AV314" s="14">
        <f>AU314-[1]Admission!EL415</f>
        <v>-1</v>
      </c>
      <c r="AW314" s="14">
        <v>5</v>
      </c>
      <c r="AX314" s="14">
        <v>5</v>
      </c>
      <c r="AY314" s="14">
        <v>5</v>
      </c>
      <c r="AZ314" s="14">
        <v>5</v>
      </c>
      <c r="BA314" s="14">
        <f t="shared" si="67"/>
        <v>20</v>
      </c>
      <c r="BB314" s="14">
        <f>BA314-[1]Admission!EQ415</f>
        <v>0</v>
      </c>
      <c r="BC314" s="14">
        <v>4</v>
      </c>
      <c r="BD314" s="14">
        <v>4</v>
      </c>
      <c r="BE314" s="14">
        <v>4</v>
      </c>
      <c r="BF314" s="14">
        <f t="shared" si="68"/>
        <v>12</v>
      </c>
      <c r="BG314" s="14">
        <v>1</v>
      </c>
      <c r="BH314" s="14">
        <v>1</v>
      </c>
      <c r="BI314" s="14">
        <v>1</v>
      </c>
      <c r="BJ314" s="14">
        <v>1</v>
      </c>
      <c r="BK314" s="14">
        <v>1</v>
      </c>
      <c r="BL314" s="14">
        <v>1</v>
      </c>
      <c r="BM314" s="14">
        <v>1</v>
      </c>
      <c r="BN314" s="14">
        <v>1</v>
      </c>
      <c r="BO314" s="14">
        <v>1</v>
      </c>
      <c r="BP314" s="14">
        <v>1</v>
      </c>
      <c r="BQ314" s="14">
        <v>1</v>
      </c>
      <c r="BR314" s="14">
        <v>1</v>
      </c>
      <c r="BS314" s="14">
        <v>1</v>
      </c>
      <c r="BT314" s="14">
        <v>1</v>
      </c>
      <c r="BU314" s="14">
        <v>1</v>
      </c>
      <c r="BV314" s="14">
        <v>15</v>
      </c>
    </row>
    <row r="315" spans="1:74" s="14" customFormat="1">
      <c r="A315" s="14">
        <v>306</v>
      </c>
      <c r="B315" s="14">
        <v>2</v>
      </c>
      <c r="C315" s="14">
        <v>0.9180555555576575</v>
      </c>
      <c r="D315" s="14">
        <v>0</v>
      </c>
      <c r="E315" s="14">
        <v>3</v>
      </c>
      <c r="F315" s="14">
        <v>1</v>
      </c>
      <c r="G315" s="14">
        <v>0</v>
      </c>
      <c r="H315" s="14">
        <v>0</v>
      </c>
      <c r="I315" s="14">
        <v>0</v>
      </c>
      <c r="J315" s="14">
        <v>0</v>
      </c>
      <c r="K315" s="14">
        <v>2</v>
      </c>
      <c r="L315" s="73">
        <v>5.8000000000000003E-2</v>
      </c>
      <c r="M315" s="14">
        <v>2</v>
      </c>
      <c r="N315" s="14">
        <v>2</v>
      </c>
      <c r="O315" s="14">
        <v>2</v>
      </c>
      <c r="P315" s="14">
        <v>2</v>
      </c>
      <c r="Q315" s="14">
        <v>2</v>
      </c>
      <c r="R315" s="14">
        <v>2</v>
      </c>
      <c r="S315" s="14">
        <v>2</v>
      </c>
      <c r="T315" s="14">
        <v>1</v>
      </c>
      <c r="U315" s="14">
        <v>2</v>
      </c>
      <c r="V315" s="14">
        <v>3</v>
      </c>
      <c r="W315" s="14">
        <v>4</v>
      </c>
      <c r="X315" s="14">
        <v>80</v>
      </c>
      <c r="Y315" s="14">
        <f>X315-[1]Admission!DA475</f>
        <v>80</v>
      </c>
      <c r="Z315" s="14">
        <v>3</v>
      </c>
      <c r="AA315" s="14">
        <v>1</v>
      </c>
      <c r="AB315" s="14">
        <v>1</v>
      </c>
      <c r="AC315" s="14">
        <v>1</v>
      </c>
      <c r="AD315" s="14">
        <v>1</v>
      </c>
      <c r="AE315" s="14">
        <v>1</v>
      </c>
      <c r="AF315" s="14">
        <v>1</v>
      </c>
      <c r="AG315" s="14">
        <f t="shared" si="64"/>
        <v>6</v>
      </c>
      <c r="AH315" s="14">
        <f>AG315-[1]Admission!DO475</f>
        <v>6</v>
      </c>
      <c r="AI315" s="14">
        <v>1</v>
      </c>
      <c r="AJ315" s="14">
        <v>1</v>
      </c>
      <c r="AK315" s="14">
        <v>1</v>
      </c>
      <c r="AL315" s="14">
        <v>1</v>
      </c>
      <c r="AM315" s="14">
        <v>1</v>
      </c>
      <c r="AN315" s="14">
        <v>1</v>
      </c>
      <c r="AO315" s="14">
        <v>1</v>
      </c>
      <c r="AP315" s="14">
        <v>1</v>
      </c>
      <c r="AQ315" s="14">
        <f t="shared" si="65"/>
        <v>8</v>
      </c>
      <c r="AR315" s="14">
        <f>AQ315-[1]Admission!EH475</f>
        <v>8</v>
      </c>
      <c r="AS315" s="14">
        <v>2</v>
      </c>
      <c r="AT315" s="14">
        <v>2</v>
      </c>
      <c r="AU315" s="14">
        <f t="shared" si="66"/>
        <v>4</v>
      </c>
      <c r="AV315" s="14">
        <f>AU315-[1]Admission!EL475</f>
        <v>4</v>
      </c>
      <c r="AW315" s="14">
        <v>2</v>
      </c>
      <c r="AX315" s="14">
        <v>2</v>
      </c>
      <c r="AY315" s="14">
        <v>2</v>
      </c>
      <c r="AZ315" s="14">
        <v>2</v>
      </c>
      <c r="BA315" s="14">
        <f t="shared" si="67"/>
        <v>8</v>
      </c>
      <c r="BB315" s="14">
        <f>BA315-[1]Admission!EQ475</f>
        <v>8</v>
      </c>
      <c r="BC315" s="14">
        <v>3</v>
      </c>
      <c r="BD315" s="14">
        <v>3</v>
      </c>
      <c r="BE315" s="14">
        <v>3</v>
      </c>
      <c r="BF315" s="14">
        <f t="shared" si="68"/>
        <v>9</v>
      </c>
      <c r="BG315" s="60">
        <v>1</v>
      </c>
      <c r="BH315" s="60">
        <v>1</v>
      </c>
      <c r="BI315" s="60">
        <v>1</v>
      </c>
      <c r="BJ315" s="60">
        <v>1</v>
      </c>
      <c r="BK315" s="60">
        <v>1</v>
      </c>
      <c r="BL315" s="60">
        <v>0</v>
      </c>
      <c r="BM315" s="60">
        <v>1</v>
      </c>
      <c r="BN315" s="60">
        <v>1</v>
      </c>
      <c r="BO315" s="60">
        <v>1</v>
      </c>
      <c r="BP315" s="60">
        <v>1</v>
      </c>
      <c r="BQ315" s="60">
        <v>1</v>
      </c>
      <c r="BR315" s="60">
        <v>1</v>
      </c>
      <c r="BS315" s="60">
        <v>1</v>
      </c>
      <c r="BT315" s="60">
        <v>1</v>
      </c>
      <c r="BU315" s="60">
        <v>1</v>
      </c>
      <c r="BV315" s="60">
        <v>14</v>
      </c>
    </row>
    <row r="316" spans="1:74" s="14" customFormat="1">
      <c r="A316" s="14">
        <v>307</v>
      </c>
      <c r="B316" s="14">
        <v>3</v>
      </c>
      <c r="C316" s="14">
        <v>1.6055555555576575</v>
      </c>
      <c r="D316" s="14">
        <v>0</v>
      </c>
      <c r="E316" s="14">
        <v>1</v>
      </c>
      <c r="F316" s="14">
        <v>1</v>
      </c>
      <c r="G316" s="14">
        <v>0</v>
      </c>
      <c r="H316" s="14">
        <v>0</v>
      </c>
      <c r="I316" s="14">
        <v>0</v>
      </c>
      <c r="J316" s="14">
        <v>0</v>
      </c>
      <c r="K316" s="14">
        <v>2</v>
      </c>
      <c r="L316" s="71">
        <v>5.8000000000000003E-2</v>
      </c>
      <c r="M316" s="14">
        <v>2</v>
      </c>
      <c r="N316" s="14">
        <v>2</v>
      </c>
      <c r="O316" s="14">
        <v>2</v>
      </c>
      <c r="P316" s="14">
        <v>2</v>
      </c>
      <c r="Q316" s="14">
        <v>2</v>
      </c>
      <c r="R316" s="14">
        <v>2</v>
      </c>
      <c r="S316" s="14">
        <v>1</v>
      </c>
      <c r="T316" s="14">
        <v>1</v>
      </c>
      <c r="U316" s="14">
        <v>1</v>
      </c>
      <c r="V316" s="14">
        <v>1</v>
      </c>
      <c r="W316" s="14">
        <v>1</v>
      </c>
      <c r="X316" s="14">
        <v>85</v>
      </c>
      <c r="Y316" s="14">
        <f>X316-[1]Admission!DA44</f>
        <v>35</v>
      </c>
      <c r="Z316" s="14">
        <v>2</v>
      </c>
      <c r="AA316" s="14">
        <v>1</v>
      </c>
      <c r="AB316" s="14">
        <v>1</v>
      </c>
      <c r="AC316" s="14">
        <v>1</v>
      </c>
      <c r="AD316" s="14">
        <v>1</v>
      </c>
      <c r="AE316" s="14">
        <v>1</v>
      </c>
      <c r="AF316" s="14">
        <v>1</v>
      </c>
      <c r="AG316" s="14">
        <f t="shared" si="64"/>
        <v>6</v>
      </c>
      <c r="AH316" s="14">
        <f>AG316-[1]Admission!DO44</f>
        <v>0</v>
      </c>
      <c r="AI316" s="14">
        <v>1</v>
      </c>
      <c r="AJ316" s="14">
        <v>1</v>
      </c>
      <c r="AK316" s="14">
        <v>1</v>
      </c>
      <c r="AL316" s="14">
        <v>1</v>
      </c>
      <c r="AM316" s="14">
        <v>1</v>
      </c>
      <c r="AN316" s="14">
        <v>1</v>
      </c>
      <c r="AO316" s="14">
        <v>1</v>
      </c>
      <c r="AP316" s="14">
        <v>1</v>
      </c>
      <c r="AQ316" s="14">
        <f t="shared" si="65"/>
        <v>8</v>
      </c>
      <c r="AR316" s="14">
        <f>AQ316-[1]Admission!EH44</f>
        <v>0</v>
      </c>
      <c r="AS316" s="14">
        <v>0</v>
      </c>
      <c r="AT316" s="14">
        <v>0</v>
      </c>
      <c r="AU316" s="14">
        <f t="shared" si="66"/>
        <v>0</v>
      </c>
      <c r="AV316" s="14">
        <f>AU316-[1]Admission!EL44</f>
        <v>-3</v>
      </c>
      <c r="AW316" s="14">
        <v>5</v>
      </c>
      <c r="AX316" s="14">
        <v>5</v>
      </c>
      <c r="AY316" s="14">
        <v>5</v>
      </c>
      <c r="AZ316" s="14">
        <v>5</v>
      </c>
      <c r="BA316" s="14">
        <f t="shared" si="67"/>
        <v>20</v>
      </c>
      <c r="BB316" s="14">
        <f>BA316-[1]Admission!EQ44</f>
        <v>0</v>
      </c>
      <c r="BC316" s="14">
        <v>4</v>
      </c>
      <c r="BD316" s="14">
        <v>4</v>
      </c>
      <c r="BE316" s="14">
        <v>4</v>
      </c>
      <c r="BF316" s="14">
        <f t="shared" si="68"/>
        <v>12</v>
      </c>
      <c r="BG316" s="60">
        <v>1</v>
      </c>
      <c r="BH316" s="60">
        <v>1</v>
      </c>
      <c r="BI316" s="60">
        <v>1</v>
      </c>
      <c r="BJ316" s="60">
        <v>1</v>
      </c>
      <c r="BK316" s="60">
        <v>1</v>
      </c>
      <c r="BL316" s="60">
        <v>1</v>
      </c>
      <c r="BM316" s="60">
        <v>1</v>
      </c>
      <c r="BN316" s="60">
        <v>1</v>
      </c>
      <c r="BO316" s="60">
        <v>1</v>
      </c>
      <c r="BP316" s="60">
        <v>0</v>
      </c>
      <c r="BQ316" s="60">
        <v>1</v>
      </c>
      <c r="BR316" s="60">
        <v>1</v>
      </c>
      <c r="BS316" s="60">
        <v>1</v>
      </c>
      <c r="BT316" s="60">
        <v>1</v>
      </c>
      <c r="BU316" s="60">
        <v>1</v>
      </c>
      <c r="BV316" s="60">
        <v>14</v>
      </c>
    </row>
    <row r="317" spans="1:74" s="14" customFormat="1">
      <c r="A317" s="14">
        <v>308</v>
      </c>
      <c r="B317" s="14">
        <v>3</v>
      </c>
      <c r="C317" s="14">
        <v>2.9305555555547471</v>
      </c>
      <c r="D317" s="14">
        <v>1</v>
      </c>
      <c r="E317" s="14">
        <v>1</v>
      </c>
      <c r="F317" s="14">
        <v>6</v>
      </c>
      <c r="G317" s="14">
        <v>1</v>
      </c>
      <c r="H317" s="14">
        <v>0</v>
      </c>
      <c r="I317" s="14">
        <v>0</v>
      </c>
      <c r="J317" s="14">
        <v>0</v>
      </c>
      <c r="K317" s="14">
        <v>3</v>
      </c>
      <c r="L317" s="73">
        <v>5.8000000000000003E-2</v>
      </c>
      <c r="M317" s="14">
        <v>2</v>
      </c>
      <c r="N317" s="14">
        <v>2</v>
      </c>
      <c r="O317" s="14">
        <v>2</v>
      </c>
      <c r="P317" s="14">
        <v>2</v>
      </c>
      <c r="Q317" s="14">
        <v>2</v>
      </c>
      <c r="R317" s="14">
        <v>2</v>
      </c>
      <c r="S317" s="14">
        <v>3</v>
      </c>
      <c r="T317" s="14">
        <v>5</v>
      </c>
      <c r="U317" s="14">
        <v>5</v>
      </c>
      <c r="V317" s="14">
        <v>1</v>
      </c>
      <c r="W317" s="14">
        <v>1</v>
      </c>
      <c r="X317" s="14">
        <v>65</v>
      </c>
      <c r="Y317" s="14">
        <f>X317-[1]Admission!DA401</f>
        <v>15</v>
      </c>
      <c r="Z317" s="14">
        <v>3</v>
      </c>
      <c r="AA317" s="14">
        <v>0</v>
      </c>
      <c r="AB317" s="14">
        <v>0</v>
      </c>
      <c r="AC317" s="14">
        <v>0</v>
      </c>
      <c r="AD317" s="14">
        <v>0</v>
      </c>
      <c r="AE317" s="14">
        <v>0</v>
      </c>
      <c r="AF317" s="14">
        <v>0</v>
      </c>
      <c r="AG317" s="14">
        <f t="shared" si="64"/>
        <v>0</v>
      </c>
      <c r="AH317" s="14">
        <f>AG317-[1]Admission!DO401</f>
        <v>-2</v>
      </c>
      <c r="AI317" s="14">
        <v>0</v>
      </c>
      <c r="AJ317" s="14">
        <v>0</v>
      </c>
      <c r="AK317" s="14">
        <v>0</v>
      </c>
      <c r="AL317" s="14">
        <v>0</v>
      </c>
      <c r="AM317" s="14">
        <v>0</v>
      </c>
      <c r="AN317" s="14">
        <v>0</v>
      </c>
      <c r="AO317" s="14">
        <v>0</v>
      </c>
      <c r="AP317" s="14">
        <v>0</v>
      </c>
      <c r="AQ317" s="14">
        <f t="shared" si="65"/>
        <v>0</v>
      </c>
      <c r="AR317" s="14">
        <f>AQ317-[1]Admission!EH401</f>
        <v>-1</v>
      </c>
      <c r="AS317" s="14">
        <v>0</v>
      </c>
      <c r="AT317" s="14">
        <v>0</v>
      </c>
      <c r="AU317" s="14">
        <f t="shared" si="66"/>
        <v>0</v>
      </c>
      <c r="AV317" s="14">
        <f>AU317-[1]Admission!EL401</f>
        <v>0</v>
      </c>
      <c r="AW317" s="14">
        <v>5</v>
      </c>
      <c r="AX317" s="14">
        <v>5</v>
      </c>
      <c r="AY317" s="14">
        <v>5</v>
      </c>
      <c r="AZ317" s="14">
        <v>5</v>
      </c>
      <c r="BA317" s="14">
        <v>20</v>
      </c>
      <c r="BB317" s="14">
        <f>BA317-[1]Admission!EQ401</f>
        <v>0</v>
      </c>
      <c r="BC317" s="14">
        <v>4</v>
      </c>
      <c r="BD317" s="14">
        <v>4</v>
      </c>
      <c r="BE317" s="14">
        <v>4</v>
      </c>
      <c r="BF317" s="14">
        <f t="shared" si="68"/>
        <v>12</v>
      </c>
      <c r="BG317" s="60">
        <v>1</v>
      </c>
      <c r="BH317" s="60">
        <v>1</v>
      </c>
      <c r="BI317" s="60">
        <v>1</v>
      </c>
      <c r="BJ317" s="60">
        <v>1</v>
      </c>
      <c r="BK317" s="60">
        <v>1</v>
      </c>
      <c r="BL317" s="60">
        <v>1</v>
      </c>
      <c r="BM317" s="60">
        <v>1</v>
      </c>
      <c r="BN317" s="60">
        <v>1</v>
      </c>
      <c r="BO317" s="60">
        <v>1</v>
      </c>
      <c r="BP317" s="60">
        <v>1</v>
      </c>
      <c r="BQ317" s="60">
        <v>1</v>
      </c>
      <c r="BR317" s="60">
        <v>1</v>
      </c>
      <c r="BS317" s="60">
        <v>1</v>
      </c>
      <c r="BT317" s="60">
        <v>1</v>
      </c>
      <c r="BU317" s="60">
        <v>1</v>
      </c>
      <c r="BV317" s="60">
        <v>15</v>
      </c>
    </row>
    <row r="318" spans="1:74" s="14" customFormat="1">
      <c r="A318" s="14">
        <v>309</v>
      </c>
      <c r="B318" s="14">
        <v>6</v>
      </c>
      <c r="C318" s="14">
        <v>4.7152777777810115</v>
      </c>
      <c r="D318" s="14">
        <v>0</v>
      </c>
      <c r="E318" s="14">
        <v>4</v>
      </c>
      <c r="F318" s="14">
        <v>5</v>
      </c>
      <c r="G318" s="14">
        <v>0</v>
      </c>
      <c r="H318" s="14">
        <v>0</v>
      </c>
      <c r="I318" s="14">
        <v>0</v>
      </c>
      <c r="J318" s="14">
        <v>1</v>
      </c>
      <c r="K318" s="14">
        <v>5</v>
      </c>
      <c r="L318" s="73">
        <v>0.11899999999999999</v>
      </c>
      <c r="M318" s="14">
        <v>2</v>
      </c>
      <c r="N318" s="14">
        <v>2</v>
      </c>
      <c r="O318" s="14">
        <v>2</v>
      </c>
      <c r="P318" s="14">
        <v>2</v>
      </c>
      <c r="Q318" s="14">
        <v>2</v>
      </c>
      <c r="R318" s="14">
        <v>2</v>
      </c>
      <c r="BG318" s="60"/>
      <c r="BH318" s="60"/>
      <c r="BI318" s="60"/>
      <c r="BJ318" s="60"/>
      <c r="BK318" s="60"/>
      <c r="BL318" s="60"/>
      <c r="BM318" s="60"/>
      <c r="BN318" s="60"/>
      <c r="BO318" s="60"/>
      <c r="BP318" s="60"/>
      <c r="BQ318" s="60"/>
      <c r="BR318" s="60"/>
      <c r="BS318" s="60"/>
      <c r="BT318" s="60"/>
      <c r="BU318" s="60"/>
      <c r="BV318" s="60"/>
    </row>
    <row r="319" spans="1:74" s="14" customFormat="1">
      <c r="A319" s="14">
        <v>310</v>
      </c>
      <c r="B319" s="14">
        <v>3</v>
      </c>
      <c r="C319" s="14">
        <v>1.7125000000014552</v>
      </c>
      <c r="D319" s="14">
        <v>1</v>
      </c>
      <c r="E319" s="14">
        <v>4</v>
      </c>
      <c r="F319" s="14">
        <v>1</v>
      </c>
      <c r="G319" s="14">
        <v>0</v>
      </c>
      <c r="H319" s="14">
        <v>0</v>
      </c>
      <c r="I319" s="14">
        <v>0</v>
      </c>
      <c r="J319" s="14">
        <v>0</v>
      </c>
      <c r="K319" s="14">
        <v>4</v>
      </c>
      <c r="L319" s="73">
        <v>5.8000000000000003E-2</v>
      </c>
      <c r="M319" s="14">
        <v>2</v>
      </c>
      <c r="N319" s="14">
        <v>2</v>
      </c>
      <c r="O319" s="14">
        <v>2</v>
      </c>
      <c r="P319" s="14">
        <v>2</v>
      </c>
      <c r="Q319" s="14">
        <v>1</v>
      </c>
      <c r="R319" s="14">
        <v>2</v>
      </c>
      <c r="BG319" s="60"/>
      <c r="BH319" s="60"/>
      <c r="BI319" s="60"/>
      <c r="BJ319" s="60"/>
      <c r="BK319" s="60"/>
      <c r="BL319" s="60"/>
      <c r="BM319" s="60"/>
      <c r="BN319" s="60"/>
      <c r="BO319" s="60"/>
      <c r="BP319" s="60"/>
      <c r="BQ319" s="60"/>
      <c r="BR319" s="60"/>
      <c r="BS319" s="60"/>
      <c r="BT319" s="60"/>
      <c r="BU319" s="60"/>
      <c r="BV319" s="60"/>
    </row>
    <row r="320" spans="1:74" s="14" customFormat="1">
      <c r="A320" s="14">
        <v>311</v>
      </c>
      <c r="B320" s="14">
        <v>3</v>
      </c>
      <c r="C320" s="14">
        <v>2.2166666666671517</v>
      </c>
      <c r="D320" s="14">
        <v>0</v>
      </c>
      <c r="E320" s="14">
        <v>5</v>
      </c>
      <c r="F320" s="14">
        <v>1</v>
      </c>
      <c r="G320" s="14">
        <v>0</v>
      </c>
      <c r="H320" s="14">
        <v>0</v>
      </c>
      <c r="I320" s="14">
        <v>0</v>
      </c>
      <c r="J320" s="14">
        <v>0</v>
      </c>
      <c r="K320" s="14">
        <v>1</v>
      </c>
      <c r="L320" s="73">
        <v>5.7999999999999996E-2</v>
      </c>
      <c r="M320" s="14">
        <v>2</v>
      </c>
      <c r="N320" s="14">
        <v>1</v>
      </c>
      <c r="O320" s="14">
        <v>1</v>
      </c>
      <c r="P320" s="14">
        <v>0</v>
      </c>
      <c r="Q320" s="14">
        <v>2</v>
      </c>
      <c r="R320" s="14">
        <v>2</v>
      </c>
      <c r="S320" s="14">
        <v>1</v>
      </c>
      <c r="T320" s="14">
        <v>1</v>
      </c>
      <c r="U320" s="14">
        <v>1</v>
      </c>
      <c r="V320" s="14">
        <v>1</v>
      </c>
      <c r="W320" s="14">
        <v>1</v>
      </c>
      <c r="X320" s="14">
        <v>95</v>
      </c>
      <c r="Y320" s="14">
        <f>X320-[1]Admission!DA243</f>
        <v>35</v>
      </c>
      <c r="Z320" s="14">
        <v>4</v>
      </c>
      <c r="AA320" s="14">
        <v>1</v>
      </c>
      <c r="AB320" s="14">
        <v>1</v>
      </c>
      <c r="AC320" s="14">
        <v>1</v>
      </c>
      <c r="AD320" s="14">
        <v>1</v>
      </c>
      <c r="AE320" s="14">
        <v>1</v>
      </c>
      <c r="AF320" s="14">
        <v>1</v>
      </c>
      <c r="AG320" s="14">
        <f>SUM(AA320:AF320)</f>
        <v>6</v>
      </c>
      <c r="AH320" s="14">
        <f>AG320-[1]Admission!DO243</f>
        <v>0</v>
      </c>
      <c r="AI320" s="14">
        <v>1</v>
      </c>
      <c r="AJ320" s="14">
        <v>1</v>
      </c>
      <c r="AK320" s="14">
        <v>1</v>
      </c>
      <c r="AL320" s="14">
        <v>1</v>
      </c>
      <c r="AM320" s="14">
        <v>1</v>
      </c>
      <c r="AN320" s="14">
        <v>1</v>
      </c>
      <c r="AO320" s="14">
        <v>1</v>
      </c>
      <c r="AP320" s="14">
        <v>1</v>
      </c>
      <c r="AQ320" s="14">
        <f>SUM(AI320:AP320)</f>
        <v>8</v>
      </c>
      <c r="AR320" s="14">
        <f>AQ320-[1]Admission!EH243</f>
        <v>0</v>
      </c>
      <c r="AS320" s="14">
        <v>3</v>
      </c>
      <c r="AT320" s="14">
        <v>1</v>
      </c>
      <c r="AU320" s="14">
        <f>SUM(AS320:AT320)</f>
        <v>4</v>
      </c>
      <c r="AV320" s="14">
        <f>AU320-[1]Admission!EL243</f>
        <v>2</v>
      </c>
      <c r="AW320" s="14">
        <v>5</v>
      </c>
      <c r="AX320" s="14">
        <v>5</v>
      </c>
      <c r="AY320" s="14">
        <v>5</v>
      </c>
      <c r="AZ320" s="14">
        <v>5</v>
      </c>
      <c r="BA320" s="14">
        <f>SUM(AW320:AZ320)</f>
        <v>20</v>
      </c>
      <c r="BB320" s="14">
        <f>BA320-[1]Admission!EQ243</f>
        <v>0</v>
      </c>
      <c r="BC320" s="14">
        <v>4</v>
      </c>
      <c r="BD320" s="14">
        <v>4</v>
      </c>
      <c r="BE320" s="14">
        <v>4</v>
      </c>
      <c r="BF320" s="14">
        <f>SUM(BC320:BE320)</f>
        <v>12</v>
      </c>
      <c r="BG320" s="60">
        <v>1</v>
      </c>
      <c r="BH320" s="60">
        <v>1</v>
      </c>
      <c r="BI320" s="60">
        <v>1</v>
      </c>
      <c r="BJ320" s="60">
        <v>1</v>
      </c>
      <c r="BK320" s="60">
        <v>1</v>
      </c>
      <c r="BL320" s="60">
        <v>1</v>
      </c>
      <c r="BM320" s="60">
        <v>1</v>
      </c>
      <c r="BN320" s="60">
        <v>1</v>
      </c>
      <c r="BO320" s="60">
        <v>1</v>
      </c>
      <c r="BP320" s="60">
        <v>1</v>
      </c>
      <c r="BQ320" s="60">
        <v>1</v>
      </c>
      <c r="BR320" s="60">
        <v>1</v>
      </c>
      <c r="BS320" s="60">
        <v>1</v>
      </c>
      <c r="BT320" s="60">
        <v>1</v>
      </c>
      <c r="BU320" s="60">
        <v>1</v>
      </c>
      <c r="BV320" s="60">
        <v>15</v>
      </c>
    </row>
    <row r="321" spans="1:74" s="14" customFormat="1">
      <c r="A321" s="14">
        <v>312</v>
      </c>
      <c r="B321" s="14">
        <v>5</v>
      </c>
      <c r="C321" s="14">
        <v>3.9069444444467081</v>
      </c>
      <c r="D321" s="14">
        <v>0</v>
      </c>
      <c r="E321" s="14">
        <v>2</v>
      </c>
      <c r="F321" s="14">
        <v>1</v>
      </c>
      <c r="G321" s="14">
        <v>0</v>
      </c>
      <c r="H321" s="14">
        <v>0</v>
      </c>
      <c r="I321" s="14">
        <v>0</v>
      </c>
      <c r="J321" s="14">
        <v>0</v>
      </c>
      <c r="K321" s="14">
        <v>1</v>
      </c>
      <c r="L321" s="14">
        <v>5.8</v>
      </c>
      <c r="M321" s="14">
        <v>2</v>
      </c>
      <c r="N321" s="14">
        <v>2</v>
      </c>
      <c r="O321" s="14">
        <v>2</v>
      </c>
      <c r="P321" s="14">
        <v>2</v>
      </c>
      <c r="Q321" s="14">
        <v>2</v>
      </c>
      <c r="R321" s="14">
        <v>2</v>
      </c>
      <c r="S321" s="14">
        <v>1</v>
      </c>
      <c r="T321" s="14">
        <v>1</v>
      </c>
      <c r="U321" s="14">
        <v>1</v>
      </c>
      <c r="V321" s="14">
        <v>1</v>
      </c>
      <c r="W321" s="14">
        <v>1</v>
      </c>
      <c r="X321" s="14">
        <v>80</v>
      </c>
      <c r="Y321" s="14">
        <f>X321-[1]Admission!DA373</f>
        <v>80</v>
      </c>
      <c r="Z321" s="14">
        <v>4</v>
      </c>
      <c r="AA321" s="14">
        <v>1</v>
      </c>
      <c r="AB321" s="14">
        <v>1</v>
      </c>
      <c r="AC321" s="14">
        <v>1</v>
      </c>
      <c r="AD321" s="14">
        <v>1</v>
      </c>
      <c r="AE321" s="14">
        <v>1</v>
      </c>
      <c r="AF321" s="14">
        <v>1</v>
      </c>
      <c r="AG321" s="14">
        <f>SUM(AA321:AF321)</f>
        <v>6</v>
      </c>
      <c r="AH321" s="14">
        <f>AG321-[1]Admission!DO373</f>
        <v>0</v>
      </c>
      <c r="AI321" s="14">
        <v>1</v>
      </c>
      <c r="AJ321" s="14">
        <v>1</v>
      </c>
      <c r="AK321" s="14">
        <v>1</v>
      </c>
      <c r="AL321" s="14">
        <v>1</v>
      </c>
      <c r="AM321" s="14">
        <v>1</v>
      </c>
      <c r="AN321" s="14">
        <v>1</v>
      </c>
      <c r="AO321" s="14">
        <v>1</v>
      </c>
      <c r="AP321" s="14">
        <v>1</v>
      </c>
      <c r="AQ321" s="14">
        <f>SUM(AI321:AP321)</f>
        <v>8</v>
      </c>
      <c r="AR321" s="14">
        <f>AQ321-[1]Admission!EH373</f>
        <v>0</v>
      </c>
      <c r="AS321" s="14">
        <v>1</v>
      </c>
      <c r="AT321" s="14">
        <v>0</v>
      </c>
      <c r="AU321" s="14">
        <f>SUM(AS321:AT321)</f>
        <v>1</v>
      </c>
      <c r="AV321" s="14">
        <f>AU321-[1]Admission!EL373</f>
        <v>1</v>
      </c>
      <c r="AW321" s="14">
        <v>5</v>
      </c>
      <c r="AX321" s="14">
        <v>5</v>
      </c>
      <c r="AY321" s="14">
        <v>5</v>
      </c>
      <c r="AZ321" s="14">
        <v>5</v>
      </c>
      <c r="BA321" s="14">
        <f>SUM(AW321:AZ321)</f>
        <v>20</v>
      </c>
      <c r="BB321" s="14">
        <f>BA321-[1]Admission!EQ373</f>
        <v>0</v>
      </c>
      <c r="BC321" s="14">
        <v>4</v>
      </c>
      <c r="BD321" s="14">
        <v>4</v>
      </c>
      <c r="BE321" s="14">
        <v>4</v>
      </c>
      <c r="BF321" s="14">
        <f>SUM(BC321:BE321)</f>
        <v>12</v>
      </c>
      <c r="BG321" s="60">
        <v>1</v>
      </c>
      <c r="BH321" s="60">
        <v>1</v>
      </c>
      <c r="BI321" s="60">
        <v>1</v>
      </c>
      <c r="BJ321" s="60">
        <v>1</v>
      </c>
      <c r="BK321" s="60">
        <v>1</v>
      </c>
      <c r="BL321" s="60">
        <v>1</v>
      </c>
      <c r="BM321" s="60">
        <v>1</v>
      </c>
      <c r="BN321" s="60">
        <v>1</v>
      </c>
      <c r="BO321" s="60">
        <v>1</v>
      </c>
      <c r="BP321" s="60">
        <v>1</v>
      </c>
      <c r="BQ321" s="60">
        <v>1</v>
      </c>
      <c r="BR321" s="60">
        <v>1</v>
      </c>
      <c r="BS321" s="60">
        <v>1</v>
      </c>
      <c r="BT321" s="60">
        <v>1</v>
      </c>
      <c r="BU321" s="60">
        <v>1</v>
      </c>
      <c r="BV321" s="60">
        <v>15</v>
      </c>
    </row>
    <row r="322" spans="1:74" s="14" customFormat="1">
      <c r="A322" s="14">
        <v>313</v>
      </c>
      <c r="B322" s="14">
        <v>3</v>
      </c>
      <c r="C322" s="14">
        <v>2.6958333333313931</v>
      </c>
      <c r="D322" s="14">
        <v>0</v>
      </c>
      <c r="E322" s="14">
        <v>3</v>
      </c>
      <c r="F322" s="14">
        <v>6</v>
      </c>
      <c r="G322" s="14">
        <v>1</v>
      </c>
      <c r="H322" s="14">
        <v>0</v>
      </c>
      <c r="I322" s="14">
        <v>0</v>
      </c>
      <c r="J322" s="14">
        <v>0</v>
      </c>
      <c r="K322" s="14">
        <v>6</v>
      </c>
      <c r="L322" s="73">
        <v>0.11899999999999999</v>
      </c>
      <c r="M322" s="14">
        <v>2</v>
      </c>
      <c r="N322" s="14">
        <v>2</v>
      </c>
      <c r="O322" s="14">
        <v>2</v>
      </c>
      <c r="P322" s="14">
        <v>2</v>
      </c>
      <c r="Q322" s="14">
        <v>2</v>
      </c>
      <c r="R322" s="14">
        <v>2</v>
      </c>
      <c r="S322" s="1"/>
      <c r="T322" s="1"/>
      <c r="U322" s="1"/>
      <c r="V322" s="1"/>
      <c r="W322" s="1"/>
      <c r="X322" s="1"/>
      <c r="Z322" s="1"/>
      <c r="AA322" s="1"/>
      <c r="AB322" s="1"/>
      <c r="AC322" s="1"/>
      <c r="AD322" s="1"/>
      <c r="AE322" s="1"/>
      <c r="AF322" s="1"/>
      <c r="AI322" s="1"/>
      <c r="AJ322" s="1"/>
      <c r="AK322" s="1"/>
      <c r="AL322" s="1"/>
      <c r="AM322" s="1"/>
      <c r="AN322" s="1"/>
      <c r="AO322" s="1"/>
      <c r="AP322" s="1"/>
      <c r="AQ322" s="1"/>
      <c r="AS322" s="1"/>
      <c r="AT322" s="1"/>
      <c r="AU322" s="1"/>
      <c r="AW322" s="1"/>
      <c r="AX322" s="1"/>
      <c r="AY322" s="1"/>
      <c r="AZ322" s="1"/>
      <c r="BA322" s="1"/>
      <c r="BC322" s="1"/>
      <c r="BD322" s="1"/>
      <c r="BE322" s="1"/>
      <c r="BG322" s="60"/>
      <c r="BH322" s="60"/>
      <c r="BI322" s="60"/>
      <c r="BJ322" s="60"/>
      <c r="BK322" s="60"/>
      <c r="BL322" s="60"/>
      <c r="BM322" s="60"/>
      <c r="BN322" s="60"/>
      <c r="BO322" s="60"/>
      <c r="BP322" s="60"/>
      <c r="BQ322" s="60"/>
      <c r="BR322" s="60"/>
      <c r="BS322" s="60"/>
      <c r="BT322" s="60"/>
      <c r="BU322" s="60"/>
      <c r="BV322" s="60"/>
    </row>
    <row r="323" spans="1:74" s="14" customFormat="1">
      <c r="A323" s="14">
        <v>314</v>
      </c>
      <c r="B323" s="14">
        <v>8</v>
      </c>
      <c r="C323" s="14">
        <v>6.9201388888905058</v>
      </c>
      <c r="D323" s="14">
        <v>0</v>
      </c>
      <c r="E323" s="14">
        <v>5</v>
      </c>
      <c r="F323" s="14">
        <v>1</v>
      </c>
      <c r="G323" s="14">
        <v>0</v>
      </c>
      <c r="H323" s="14">
        <v>0</v>
      </c>
      <c r="I323" s="14">
        <v>0</v>
      </c>
      <c r="J323" s="14">
        <v>0</v>
      </c>
      <c r="K323" s="14">
        <v>3</v>
      </c>
      <c r="L323" s="73">
        <v>5.8000000000000003E-2</v>
      </c>
      <c r="M323" s="14">
        <v>2</v>
      </c>
      <c r="N323" s="14">
        <v>2</v>
      </c>
      <c r="O323" s="14">
        <v>2</v>
      </c>
      <c r="P323" s="14">
        <v>2</v>
      </c>
      <c r="Q323" s="14">
        <v>1</v>
      </c>
      <c r="R323" s="14">
        <v>2</v>
      </c>
      <c r="S323" s="14">
        <v>1</v>
      </c>
      <c r="T323" s="14">
        <v>1</v>
      </c>
      <c r="U323" s="14">
        <v>1</v>
      </c>
      <c r="V323" s="14">
        <v>1</v>
      </c>
      <c r="W323" s="14">
        <v>1</v>
      </c>
      <c r="X323" s="14">
        <v>7</v>
      </c>
      <c r="Y323" s="14">
        <f>X323-[1]Admission!DA453</f>
        <v>-68</v>
      </c>
      <c r="Z323" s="14">
        <v>3</v>
      </c>
      <c r="AA323" s="14">
        <v>1</v>
      </c>
      <c r="AB323" s="14">
        <v>1</v>
      </c>
      <c r="AC323" s="14">
        <v>1</v>
      </c>
      <c r="AD323" s="14">
        <v>1</v>
      </c>
      <c r="AE323" s="14">
        <v>1</v>
      </c>
      <c r="AF323" s="14">
        <v>1</v>
      </c>
      <c r="AG323" s="14">
        <f>SUM(AA323:AF323)</f>
        <v>6</v>
      </c>
      <c r="AH323" s="14">
        <f>AG323-[1]Admission!DO453</f>
        <v>0</v>
      </c>
      <c r="AI323" s="14">
        <v>1</v>
      </c>
      <c r="AJ323" s="14">
        <v>0</v>
      </c>
      <c r="AK323" s="14">
        <v>0</v>
      </c>
      <c r="AL323" s="14">
        <v>0</v>
      </c>
      <c r="AM323" s="14">
        <v>0</v>
      </c>
      <c r="AN323" s="14">
        <v>0</v>
      </c>
      <c r="AO323" s="14">
        <v>1</v>
      </c>
      <c r="AP323" s="14">
        <v>1</v>
      </c>
      <c r="AQ323" s="14">
        <f>SUM(AI323:AP323)</f>
        <v>3</v>
      </c>
      <c r="AR323" s="14">
        <f>AQ323-[1]Admission!EH453</f>
        <v>-2</v>
      </c>
      <c r="AS323" s="14">
        <v>0</v>
      </c>
      <c r="AT323" s="14">
        <v>0</v>
      </c>
      <c r="AU323" s="14">
        <f>SUM(AS323:AT323)</f>
        <v>0</v>
      </c>
      <c r="AV323" s="14">
        <f>AU323-[1]Admission!EL453</f>
        <v>0</v>
      </c>
      <c r="AW323" s="14">
        <v>5</v>
      </c>
      <c r="AX323" s="14">
        <v>5</v>
      </c>
      <c r="AY323" s="14">
        <v>5</v>
      </c>
      <c r="AZ323" s="14">
        <v>5</v>
      </c>
      <c r="BA323" s="14">
        <f>SUM(AW323:AZ323)</f>
        <v>20</v>
      </c>
      <c r="BB323" s="14">
        <f>BA323-[1]Admission!EQ453</f>
        <v>0</v>
      </c>
      <c r="BC323" s="14">
        <v>3</v>
      </c>
      <c r="BD323" s="14">
        <v>3</v>
      </c>
      <c r="BE323" s="14">
        <v>3</v>
      </c>
      <c r="BF323" s="14">
        <f>SUM(BC323:BE323)</f>
        <v>9</v>
      </c>
      <c r="BG323" s="60"/>
      <c r="BH323" s="60"/>
      <c r="BI323" s="60"/>
      <c r="BJ323" s="60"/>
      <c r="BK323" s="60"/>
      <c r="BL323" s="60"/>
      <c r="BM323" s="60"/>
      <c r="BN323" s="60"/>
      <c r="BO323" s="60"/>
      <c r="BP323" s="60"/>
      <c r="BQ323" s="60"/>
      <c r="BR323" s="60"/>
      <c r="BS323" s="60"/>
      <c r="BT323" s="60"/>
      <c r="BU323" s="60"/>
      <c r="BV323" s="60"/>
    </row>
    <row r="324" spans="1:74" s="14" customFormat="1">
      <c r="A324" s="14">
        <v>315</v>
      </c>
      <c r="B324" s="14">
        <v>3</v>
      </c>
      <c r="C324" s="14">
        <v>1.9930555555547471</v>
      </c>
      <c r="D324" s="14">
        <v>0</v>
      </c>
      <c r="E324" s="14">
        <v>4</v>
      </c>
      <c r="F324" s="14">
        <v>1</v>
      </c>
      <c r="G324" s="14">
        <v>0</v>
      </c>
      <c r="H324" s="14">
        <v>0</v>
      </c>
      <c r="I324" s="14">
        <v>0</v>
      </c>
      <c r="J324" s="14">
        <v>0</v>
      </c>
      <c r="K324" s="14">
        <v>3</v>
      </c>
      <c r="L324" s="73">
        <v>5.7999999999999996E-2</v>
      </c>
      <c r="M324" s="14">
        <v>2</v>
      </c>
      <c r="N324" s="14">
        <v>2</v>
      </c>
      <c r="O324" s="14">
        <v>2</v>
      </c>
      <c r="P324" s="14">
        <v>2</v>
      </c>
      <c r="Q324" s="14">
        <v>2</v>
      </c>
      <c r="R324" s="14">
        <v>2</v>
      </c>
      <c r="S324" s="14">
        <v>1</v>
      </c>
      <c r="T324" s="14">
        <v>1</v>
      </c>
      <c r="U324" s="14">
        <v>2</v>
      </c>
      <c r="V324" s="14">
        <v>1</v>
      </c>
      <c r="W324" s="14">
        <v>1</v>
      </c>
      <c r="X324" s="14">
        <v>80</v>
      </c>
      <c r="Y324" s="14">
        <f>X324-[1]Admission!DA220</f>
        <v>0</v>
      </c>
      <c r="Z324" s="14">
        <v>1</v>
      </c>
      <c r="AA324" s="14">
        <v>1</v>
      </c>
      <c r="AB324" s="14">
        <v>1</v>
      </c>
      <c r="AC324" s="14">
        <v>1</v>
      </c>
      <c r="AD324" s="14">
        <v>1</v>
      </c>
      <c r="AE324" s="14">
        <v>1</v>
      </c>
      <c r="AF324" s="14">
        <v>1</v>
      </c>
      <c r="AG324" s="14">
        <f>SUM(AA324:AF324)</f>
        <v>6</v>
      </c>
      <c r="AH324" s="14">
        <f>AG324-[1]Admission!DO220</f>
        <v>0</v>
      </c>
      <c r="AI324" s="14">
        <v>1</v>
      </c>
      <c r="AJ324" s="14">
        <v>1</v>
      </c>
      <c r="AK324" s="14">
        <v>1</v>
      </c>
      <c r="AL324" s="14">
        <v>0</v>
      </c>
      <c r="AM324" s="14">
        <v>0</v>
      </c>
      <c r="AN324" s="14">
        <v>0</v>
      </c>
      <c r="AO324" s="14">
        <v>0</v>
      </c>
      <c r="AP324" s="14">
        <v>0</v>
      </c>
      <c r="AQ324" s="14">
        <f>SUM(AI324:AP324)</f>
        <v>3</v>
      </c>
      <c r="AR324" s="14">
        <f>AQ324-[1]Admission!EH220</f>
        <v>0</v>
      </c>
      <c r="AS324" s="14">
        <v>0</v>
      </c>
      <c r="AT324" s="14">
        <v>0</v>
      </c>
      <c r="AU324" s="14">
        <f>SUM(AS324:AT324)</f>
        <v>0</v>
      </c>
      <c r="AV324" s="14">
        <f>AU324-[1]Admission!EL220</f>
        <v>-4</v>
      </c>
      <c r="AW324" s="14">
        <v>5</v>
      </c>
      <c r="AX324" s="14">
        <v>5</v>
      </c>
      <c r="AY324" s="14">
        <v>5</v>
      </c>
      <c r="AZ324" s="14">
        <v>5</v>
      </c>
      <c r="BA324" s="14">
        <f>SUM(AW324:AZ324)</f>
        <v>20</v>
      </c>
      <c r="BB324" s="14">
        <f>BA324-[1]Admission!EQ220</f>
        <v>0</v>
      </c>
      <c r="BC324" s="14">
        <v>4</v>
      </c>
      <c r="BD324" s="14">
        <v>4</v>
      </c>
      <c r="BE324" s="14">
        <v>4</v>
      </c>
      <c r="BF324" s="14">
        <f>SUM(BC324:BE324)</f>
        <v>12</v>
      </c>
      <c r="BG324" s="60">
        <v>1</v>
      </c>
      <c r="BH324" s="60">
        <v>1</v>
      </c>
      <c r="BI324" s="60">
        <v>1</v>
      </c>
      <c r="BJ324" s="60">
        <v>1</v>
      </c>
      <c r="BK324" s="60">
        <v>1</v>
      </c>
      <c r="BL324" s="60">
        <v>1</v>
      </c>
      <c r="BM324" s="60">
        <v>1</v>
      </c>
      <c r="BN324" s="60">
        <v>1</v>
      </c>
      <c r="BO324" s="60">
        <v>1</v>
      </c>
      <c r="BP324" s="60">
        <v>1</v>
      </c>
      <c r="BQ324" s="60">
        <v>1</v>
      </c>
      <c r="BR324" s="60">
        <v>1</v>
      </c>
      <c r="BS324" s="60">
        <v>1</v>
      </c>
      <c r="BT324" s="60">
        <v>1</v>
      </c>
      <c r="BU324" s="60">
        <v>1</v>
      </c>
      <c r="BV324" s="60">
        <v>15</v>
      </c>
    </row>
    <row r="325" spans="1:74" s="14" customFormat="1">
      <c r="A325" s="14">
        <v>316</v>
      </c>
      <c r="B325" s="14">
        <v>6</v>
      </c>
      <c r="C325" s="14">
        <v>4.8458333333328483</v>
      </c>
      <c r="D325" s="14">
        <v>0</v>
      </c>
      <c r="E325" s="14">
        <v>5</v>
      </c>
      <c r="F325" s="14">
        <v>1</v>
      </c>
      <c r="G325" s="14">
        <v>0</v>
      </c>
      <c r="H325" s="14">
        <v>0</v>
      </c>
      <c r="I325" s="14">
        <v>0</v>
      </c>
      <c r="J325" s="14">
        <v>0</v>
      </c>
      <c r="K325" s="14">
        <v>5</v>
      </c>
      <c r="L325" s="73">
        <v>0.11899999999999999</v>
      </c>
      <c r="M325" s="14">
        <v>1</v>
      </c>
      <c r="N325" s="14">
        <v>1</v>
      </c>
      <c r="O325" s="14">
        <v>1</v>
      </c>
      <c r="P325" s="14">
        <v>1</v>
      </c>
      <c r="Q325" s="14">
        <v>1</v>
      </c>
      <c r="R325" s="14">
        <v>2</v>
      </c>
      <c r="BG325" s="60"/>
      <c r="BH325" s="60"/>
      <c r="BI325" s="60"/>
      <c r="BJ325" s="60"/>
      <c r="BK325" s="60"/>
      <c r="BL325" s="60"/>
      <c r="BM325" s="60"/>
      <c r="BN325" s="60"/>
      <c r="BO325" s="60"/>
      <c r="BP325" s="60"/>
      <c r="BQ325" s="60"/>
      <c r="BR325" s="60"/>
      <c r="BS325" s="60"/>
      <c r="BT325" s="60"/>
      <c r="BU325" s="60"/>
      <c r="BV325" s="60"/>
    </row>
    <row r="326" spans="1:74" s="14" customFormat="1">
      <c r="A326" s="14">
        <v>317</v>
      </c>
      <c r="B326" s="14">
        <v>3</v>
      </c>
      <c r="C326" s="14">
        <v>1.9680555555532919</v>
      </c>
      <c r="D326" s="14">
        <v>0</v>
      </c>
      <c r="E326" s="14">
        <v>7</v>
      </c>
      <c r="F326" s="14">
        <v>1</v>
      </c>
      <c r="G326" s="14">
        <v>0</v>
      </c>
      <c r="H326" s="14">
        <v>0</v>
      </c>
      <c r="I326" s="14">
        <v>0</v>
      </c>
      <c r="J326" s="14">
        <v>0</v>
      </c>
      <c r="K326" s="14">
        <v>1</v>
      </c>
      <c r="L326" s="71">
        <v>5.7999999999999996E-2</v>
      </c>
      <c r="M326" s="14">
        <v>2</v>
      </c>
      <c r="N326" s="14">
        <v>2</v>
      </c>
      <c r="O326" s="14">
        <v>2</v>
      </c>
      <c r="P326" s="14">
        <v>2</v>
      </c>
      <c r="Q326" s="14">
        <v>2</v>
      </c>
      <c r="R326" s="14">
        <v>2</v>
      </c>
      <c r="S326" s="14">
        <v>1</v>
      </c>
      <c r="T326" s="14">
        <v>1</v>
      </c>
      <c r="U326" s="14">
        <v>1</v>
      </c>
      <c r="V326" s="14">
        <v>1</v>
      </c>
      <c r="W326" s="14">
        <v>1</v>
      </c>
      <c r="X326" s="14">
        <v>90</v>
      </c>
      <c r="Y326" s="14">
        <f>X326-[1]Admission!DA106</f>
        <v>5</v>
      </c>
      <c r="Z326" s="14">
        <v>3</v>
      </c>
      <c r="AA326" s="14">
        <v>0</v>
      </c>
      <c r="AB326" s="14">
        <v>0</v>
      </c>
      <c r="AC326" s="14">
        <v>1</v>
      </c>
      <c r="AD326" s="14">
        <v>1</v>
      </c>
      <c r="AE326" s="14">
        <v>1</v>
      </c>
      <c r="AF326" s="14">
        <v>1</v>
      </c>
      <c r="AG326" s="14">
        <f>SUM(AA326:AF326)</f>
        <v>4</v>
      </c>
      <c r="AH326" s="14">
        <f>AG326-[1]Admission!DO106</f>
        <v>0</v>
      </c>
      <c r="AI326" s="14">
        <v>1</v>
      </c>
      <c r="AJ326" s="14">
        <v>0</v>
      </c>
      <c r="AK326" s="14">
        <v>0</v>
      </c>
      <c r="AL326" s="14">
        <v>0</v>
      </c>
      <c r="AM326" s="14">
        <v>0</v>
      </c>
      <c r="AN326" s="14">
        <v>1</v>
      </c>
      <c r="AO326" s="14">
        <v>1</v>
      </c>
      <c r="AP326" s="14">
        <v>1</v>
      </c>
      <c r="AQ326" s="14">
        <f>SUM(AI326:AP326)</f>
        <v>4</v>
      </c>
      <c r="AR326" s="14">
        <f>AQ326-[1]Admission!EH106</f>
        <v>0</v>
      </c>
      <c r="AS326" s="14">
        <v>3</v>
      </c>
      <c r="AT326" s="14">
        <v>0</v>
      </c>
      <c r="AU326" s="14">
        <f>SUM(AS326:AT326)</f>
        <v>3</v>
      </c>
      <c r="AV326" s="14">
        <f>AU326-[1]Admission!EL106</f>
        <v>0</v>
      </c>
      <c r="AW326" s="14">
        <v>5</v>
      </c>
      <c r="AX326" s="14">
        <v>5</v>
      </c>
      <c r="AY326" s="14">
        <v>5</v>
      </c>
      <c r="AZ326" s="14">
        <v>5</v>
      </c>
      <c r="BA326" s="14">
        <f>SUM(AW326:AZ326)</f>
        <v>20</v>
      </c>
      <c r="BB326" s="14">
        <f>BA326-[1]Admission!EQ106</f>
        <v>0</v>
      </c>
      <c r="BC326" s="14">
        <v>4</v>
      </c>
      <c r="BD326" s="14">
        <v>4</v>
      </c>
      <c r="BE326" s="14">
        <v>4</v>
      </c>
      <c r="BF326" s="14">
        <f>SUM(BC326:BE326)</f>
        <v>12</v>
      </c>
      <c r="BG326" s="60">
        <v>1</v>
      </c>
      <c r="BH326" s="60">
        <v>1</v>
      </c>
      <c r="BI326" s="60">
        <v>1</v>
      </c>
      <c r="BJ326" s="60">
        <v>1</v>
      </c>
      <c r="BK326" s="60">
        <v>1</v>
      </c>
      <c r="BL326" s="60">
        <v>1</v>
      </c>
      <c r="BM326" s="60">
        <v>1</v>
      </c>
      <c r="BN326" s="60">
        <v>1</v>
      </c>
      <c r="BO326" s="60">
        <v>1</v>
      </c>
      <c r="BP326" s="60">
        <v>1</v>
      </c>
      <c r="BQ326" s="60">
        <v>1</v>
      </c>
      <c r="BR326" s="60">
        <v>1</v>
      </c>
      <c r="BS326" s="60">
        <v>1</v>
      </c>
      <c r="BT326" s="60">
        <v>1</v>
      </c>
      <c r="BU326" s="60">
        <v>1</v>
      </c>
      <c r="BV326" s="60">
        <v>15</v>
      </c>
    </row>
    <row r="327" spans="1:74" s="14" customFormat="1">
      <c r="A327" s="14">
        <v>318</v>
      </c>
      <c r="B327" s="14">
        <v>5</v>
      </c>
      <c r="C327" s="14">
        <v>3.9118055555591127</v>
      </c>
      <c r="D327" s="14">
        <v>0</v>
      </c>
      <c r="E327" s="14">
        <v>2</v>
      </c>
      <c r="F327" s="14">
        <v>1</v>
      </c>
      <c r="G327" s="14">
        <v>0</v>
      </c>
      <c r="H327" s="14">
        <v>0</v>
      </c>
      <c r="I327" s="14">
        <v>0</v>
      </c>
      <c r="J327" s="14">
        <v>1</v>
      </c>
      <c r="K327" s="14">
        <v>4</v>
      </c>
      <c r="L327" s="71">
        <v>5.7999999999999996E-2</v>
      </c>
      <c r="M327" s="14">
        <v>2</v>
      </c>
      <c r="N327" s="14">
        <v>2</v>
      </c>
      <c r="O327" s="14">
        <v>2</v>
      </c>
      <c r="P327" s="14">
        <v>2</v>
      </c>
      <c r="Q327" s="14">
        <v>2</v>
      </c>
      <c r="R327" s="14">
        <v>2</v>
      </c>
      <c r="S327" s="14">
        <v>3</v>
      </c>
      <c r="T327" s="14">
        <v>5</v>
      </c>
      <c r="U327" s="14">
        <v>5</v>
      </c>
      <c r="V327" s="14">
        <v>3</v>
      </c>
      <c r="W327" s="14">
        <v>1</v>
      </c>
      <c r="X327" s="14">
        <v>50</v>
      </c>
      <c r="Y327" s="14">
        <f>X327-[1]Admission!DA37</f>
        <v>10</v>
      </c>
      <c r="Z327" s="14">
        <v>4</v>
      </c>
      <c r="AA327" s="14">
        <v>0</v>
      </c>
      <c r="AB327" s="14">
        <v>0</v>
      </c>
      <c r="AC327" s="14">
        <v>0</v>
      </c>
      <c r="AD327" s="14">
        <v>0</v>
      </c>
      <c r="AE327" s="14">
        <v>1</v>
      </c>
      <c r="AF327" s="14">
        <v>1</v>
      </c>
      <c r="AG327" s="14">
        <f>SUM(AA327:AF327)</f>
        <v>2</v>
      </c>
      <c r="AH327" s="14">
        <f>AG327-[1]Admission!DO37</f>
        <v>2</v>
      </c>
      <c r="AI327" s="14">
        <v>1</v>
      </c>
      <c r="AJ327" s="14">
        <v>0</v>
      </c>
      <c r="AK327" s="14">
        <v>0</v>
      </c>
      <c r="AL327" s="14">
        <v>0</v>
      </c>
      <c r="AM327" s="14">
        <v>0</v>
      </c>
      <c r="AN327" s="14">
        <v>0</v>
      </c>
      <c r="AO327" s="14">
        <v>0</v>
      </c>
      <c r="AP327" s="14">
        <v>0</v>
      </c>
      <c r="AQ327" s="14">
        <f>SUM(AI327:AP327)</f>
        <v>1</v>
      </c>
      <c r="AR327" s="14">
        <f>AQ327-[1]Admission!EH37</f>
        <v>0</v>
      </c>
      <c r="AS327" s="14">
        <v>1</v>
      </c>
      <c r="AT327" s="14">
        <v>1</v>
      </c>
      <c r="AU327" s="14">
        <f>SUM(AS327:AT327)</f>
        <v>2</v>
      </c>
      <c r="AV327" s="14">
        <f>AU327-[1]Admission!EL37</f>
        <v>-2</v>
      </c>
      <c r="AW327" s="14">
        <v>5</v>
      </c>
      <c r="AX327" s="14">
        <v>5</v>
      </c>
      <c r="AY327" s="14">
        <v>5</v>
      </c>
      <c r="AZ327" s="14">
        <v>5</v>
      </c>
      <c r="BA327" s="14">
        <f>SUM(AW327:AZ327)</f>
        <v>20</v>
      </c>
      <c r="BB327" s="14">
        <f>BA327-[1]Admission!EQ37</f>
        <v>6</v>
      </c>
      <c r="BC327" s="14">
        <v>4</v>
      </c>
      <c r="BD327" s="14">
        <v>4</v>
      </c>
      <c r="BE327" s="14">
        <v>4</v>
      </c>
      <c r="BF327" s="14">
        <f>SUM(BC327:BE327)</f>
        <v>12</v>
      </c>
      <c r="BG327" s="60">
        <v>1</v>
      </c>
      <c r="BH327" s="60">
        <v>1</v>
      </c>
      <c r="BI327" s="60">
        <v>1</v>
      </c>
      <c r="BJ327" s="60">
        <v>1</v>
      </c>
      <c r="BK327" s="60">
        <v>1</v>
      </c>
      <c r="BL327" s="60">
        <v>0</v>
      </c>
      <c r="BM327" s="60">
        <v>1</v>
      </c>
      <c r="BN327" s="60">
        <v>1</v>
      </c>
      <c r="BO327" s="60">
        <v>1</v>
      </c>
      <c r="BP327" s="60">
        <v>1</v>
      </c>
      <c r="BQ327" s="60">
        <v>1</v>
      </c>
      <c r="BR327" s="60">
        <v>1</v>
      </c>
      <c r="BS327" s="60">
        <v>1</v>
      </c>
      <c r="BT327" s="60">
        <v>1</v>
      </c>
      <c r="BU327" s="60">
        <v>1</v>
      </c>
      <c r="BV327" s="60">
        <v>14</v>
      </c>
    </row>
    <row r="328" spans="1:74" s="14" customFormat="1">
      <c r="A328" s="14">
        <v>319</v>
      </c>
      <c r="B328" s="14">
        <v>14</v>
      </c>
      <c r="C328" s="14">
        <v>11.776388888894871</v>
      </c>
      <c r="D328" s="14">
        <v>0</v>
      </c>
      <c r="E328" s="14">
        <v>1</v>
      </c>
      <c r="F328" s="14">
        <v>1</v>
      </c>
      <c r="G328" s="14">
        <v>0</v>
      </c>
      <c r="H328" s="14">
        <v>0</v>
      </c>
      <c r="I328" s="14">
        <v>0</v>
      </c>
      <c r="J328" s="14">
        <v>1</v>
      </c>
      <c r="K328" s="14">
        <v>9</v>
      </c>
      <c r="L328" s="73">
        <v>0.22800000000000001</v>
      </c>
      <c r="M328" s="14">
        <v>2</v>
      </c>
      <c r="N328" s="14">
        <v>2</v>
      </c>
      <c r="O328" s="14">
        <v>2</v>
      </c>
      <c r="P328" s="14">
        <v>2</v>
      </c>
      <c r="Q328" s="14">
        <v>2</v>
      </c>
      <c r="R328" s="14">
        <v>2</v>
      </c>
      <c r="BG328" s="60"/>
      <c r="BH328" s="60"/>
      <c r="BI328" s="60"/>
      <c r="BJ328" s="60"/>
      <c r="BK328" s="60"/>
      <c r="BL328" s="60"/>
      <c r="BM328" s="60"/>
      <c r="BN328" s="60"/>
      <c r="BO328" s="60"/>
      <c r="BP328" s="60"/>
      <c r="BQ328" s="60"/>
      <c r="BR328" s="60"/>
      <c r="BS328" s="60"/>
      <c r="BT328" s="60"/>
      <c r="BU328" s="60"/>
      <c r="BV328" s="60"/>
    </row>
    <row r="329" spans="1:74" s="14" customFormat="1">
      <c r="A329" s="14">
        <v>320</v>
      </c>
      <c r="B329" s="14">
        <v>4</v>
      </c>
      <c r="C329" s="14">
        <v>2.8145833333328483</v>
      </c>
      <c r="D329" s="14">
        <v>0</v>
      </c>
      <c r="E329" s="14">
        <v>3</v>
      </c>
      <c r="F329" s="14">
        <v>6</v>
      </c>
      <c r="G329" s="14">
        <v>0</v>
      </c>
      <c r="H329" s="14">
        <v>0</v>
      </c>
      <c r="I329" s="14">
        <v>0</v>
      </c>
      <c r="J329" s="14">
        <v>0</v>
      </c>
      <c r="K329" s="14">
        <v>1</v>
      </c>
      <c r="L329" s="73">
        <v>5.7999999999999996E-2</v>
      </c>
      <c r="M329" s="14">
        <v>2</v>
      </c>
      <c r="N329" s="14">
        <v>2</v>
      </c>
      <c r="O329" s="14">
        <v>2</v>
      </c>
      <c r="P329" s="14">
        <v>2</v>
      </c>
      <c r="Q329" s="14">
        <v>2</v>
      </c>
      <c r="R329" s="14">
        <v>2</v>
      </c>
      <c r="S329" s="14">
        <v>5</v>
      </c>
      <c r="T329" s="14">
        <v>5</v>
      </c>
      <c r="U329" s="14">
        <v>2</v>
      </c>
      <c r="V329" s="14">
        <v>1</v>
      </c>
      <c r="W329" s="14">
        <v>1</v>
      </c>
      <c r="X329" s="14">
        <v>80</v>
      </c>
      <c r="Y329" s="14">
        <f>X329-[1]Admission!DA226</f>
        <v>70</v>
      </c>
      <c r="Z329" s="14">
        <v>4</v>
      </c>
      <c r="AA329" s="14">
        <v>0</v>
      </c>
      <c r="AB329" s="14">
        <v>0</v>
      </c>
      <c r="AC329" s="14">
        <v>0</v>
      </c>
      <c r="AD329" s="14">
        <v>0</v>
      </c>
      <c r="AE329" s="14">
        <v>0</v>
      </c>
      <c r="AF329" s="14">
        <v>0</v>
      </c>
      <c r="AG329" s="14">
        <f t="shared" ref="AG329:AG335" si="69">SUM(AA329:AF329)</f>
        <v>0</v>
      </c>
      <c r="AH329" s="14">
        <f>AG329-[1]Admission!DO226</f>
        <v>0</v>
      </c>
      <c r="AI329" s="14">
        <v>0</v>
      </c>
      <c r="AJ329" s="14">
        <v>0</v>
      </c>
      <c r="AK329" s="14">
        <v>0</v>
      </c>
      <c r="AL329" s="14">
        <v>0</v>
      </c>
      <c r="AM329" s="14">
        <v>0</v>
      </c>
      <c r="AN329" s="14">
        <v>0</v>
      </c>
      <c r="AO329" s="14">
        <v>0</v>
      </c>
      <c r="AP329" s="14">
        <v>0</v>
      </c>
      <c r="AQ329" s="14">
        <f t="shared" ref="AQ329:AQ335" si="70">SUM(AI329:AP329)</f>
        <v>0</v>
      </c>
      <c r="AR329" s="14">
        <f>AQ329-[1]Admission!EH226</f>
        <v>0</v>
      </c>
      <c r="AS329" s="14">
        <v>3</v>
      </c>
      <c r="AT329" s="14">
        <v>3</v>
      </c>
      <c r="AU329" s="14">
        <f t="shared" ref="AU329:AU335" si="71">SUM(AS329:AT329)</f>
        <v>6</v>
      </c>
      <c r="AV329" s="14">
        <f>AU329-[1]Admission!EL226</f>
        <v>0</v>
      </c>
      <c r="AW329" s="14">
        <v>5</v>
      </c>
      <c r="AX329" s="14">
        <v>5</v>
      </c>
      <c r="AY329" s="14">
        <v>5</v>
      </c>
      <c r="AZ329" s="14">
        <v>5</v>
      </c>
      <c r="BA329" s="14">
        <f t="shared" ref="BA329:BA335" si="72">SUM(AW329:AZ329)</f>
        <v>20</v>
      </c>
      <c r="BB329" s="14">
        <f>BA329-[1]Admission!EQ226</f>
        <v>0</v>
      </c>
      <c r="BC329" s="14">
        <v>4</v>
      </c>
      <c r="BD329" s="14">
        <v>4</v>
      </c>
      <c r="BE329" s="14">
        <v>4</v>
      </c>
      <c r="BF329" s="14">
        <f t="shared" ref="BF329:BF335" si="73">SUM(BC329:BE329)</f>
        <v>12</v>
      </c>
      <c r="BG329" s="60">
        <v>1</v>
      </c>
      <c r="BH329" s="60">
        <v>1</v>
      </c>
      <c r="BI329" s="60">
        <v>1</v>
      </c>
      <c r="BJ329" s="60">
        <v>1</v>
      </c>
      <c r="BK329" s="60">
        <v>1</v>
      </c>
      <c r="BL329" s="60">
        <v>1</v>
      </c>
      <c r="BM329" s="60">
        <v>1</v>
      </c>
      <c r="BN329" s="60">
        <v>1</v>
      </c>
      <c r="BO329" s="60">
        <v>1</v>
      </c>
      <c r="BP329" s="60">
        <v>1</v>
      </c>
      <c r="BQ329" s="60">
        <v>1</v>
      </c>
      <c r="BR329" s="60">
        <v>1</v>
      </c>
      <c r="BS329" s="60">
        <v>1</v>
      </c>
      <c r="BT329" s="60">
        <v>1</v>
      </c>
      <c r="BU329" s="60">
        <v>1</v>
      </c>
      <c r="BV329" s="60">
        <v>15</v>
      </c>
    </row>
    <row r="330" spans="1:74" s="14" customFormat="1">
      <c r="A330" s="14">
        <v>321</v>
      </c>
      <c r="B330" s="14">
        <v>3</v>
      </c>
      <c r="C330" s="14">
        <v>2.0194444444496185</v>
      </c>
      <c r="D330" s="14">
        <v>0</v>
      </c>
      <c r="E330" s="14">
        <v>3</v>
      </c>
      <c r="F330" s="14">
        <v>1</v>
      </c>
      <c r="G330" s="14">
        <v>0</v>
      </c>
      <c r="H330" s="14">
        <v>0</v>
      </c>
      <c r="I330" s="14">
        <v>0</v>
      </c>
      <c r="J330" s="14">
        <v>0</v>
      </c>
      <c r="K330" s="14">
        <v>4</v>
      </c>
      <c r="L330" s="71">
        <v>5.7999999999999996E-2</v>
      </c>
      <c r="M330" s="14">
        <v>2</v>
      </c>
      <c r="N330" s="14">
        <v>2</v>
      </c>
      <c r="O330" s="14">
        <v>2</v>
      </c>
      <c r="P330" s="14">
        <v>2</v>
      </c>
      <c r="Q330" s="14">
        <v>2</v>
      </c>
      <c r="R330" s="14">
        <v>2</v>
      </c>
      <c r="S330" s="14">
        <v>1</v>
      </c>
      <c r="T330" s="14">
        <v>1</v>
      </c>
      <c r="U330" s="14">
        <v>1</v>
      </c>
      <c r="V330" s="14">
        <v>1</v>
      </c>
      <c r="W330" s="14">
        <v>2</v>
      </c>
      <c r="X330" s="14">
        <v>80</v>
      </c>
      <c r="Y330" s="14">
        <f>X330-[1]Admission!DA113</f>
        <v>20</v>
      </c>
      <c r="Z330" s="14">
        <v>3</v>
      </c>
      <c r="AA330" s="14">
        <v>1</v>
      </c>
      <c r="AB330" s="14">
        <v>1</v>
      </c>
      <c r="AC330" s="14">
        <v>1</v>
      </c>
      <c r="AD330" s="14">
        <v>1</v>
      </c>
      <c r="AE330" s="14">
        <v>1</v>
      </c>
      <c r="AF330" s="14">
        <v>1</v>
      </c>
      <c r="AG330" s="14">
        <f t="shared" si="69"/>
        <v>6</v>
      </c>
      <c r="AH330" s="14">
        <f>AG330-[1]Admission!DO113</f>
        <v>2</v>
      </c>
      <c r="AI330" s="14">
        <v>1</v>
      </c>
      <c r="AJ330" s="14">
        <v>0</v>
      </c>
      <c r="AK330" s="14">
        <v>0</v>
      </c>
      <c r="AL330" s="14">
        <v>0</v>
      </c>
      <c r="AM330" s="14">
        <v>0</v>
      </c>
      <c r="AN330" s="14">
        <v>0</v>
      </c>
      <c r="AO330" s="14">
        <v>0</v>
      </c>
      <c r="AP330" s="14">
        <v>0</v>
      </c>
      <c r="AQ330" s="14">
        <f t="shared" si="70"/>
        <v>1</v>
      </c>
      <c r="AR330" s="14">
        <f>AQ330-[1]Admission!EH113</f>
        <v>-1</v>
      </c>
      <c r="AS330" s="14">
        <v>1</v>
      </c>
      <c r="AT330" s="14">
        <v>1</v>
      </c>
      <c r="AU330" s="14">
        <f t="shared" si="71"/>
        <v>2</v>
      </c>
      <c r="AV330" s="14">
        <f>AU330-[1]Admission!EL113</f>
        <v>2</v>
      </c>
      <c r="AW330" s="14">
        <v>5</v>
      </c>
      <c r="AX330" s="14">
        <v>5</v>
      </c>
      <c r="AY330" s="14">
        <v>5</v>
      </c>
      <c r="AZ330" s="14">
        <v>5</v>
      </c>
      <c r="BA330" s="14">
        <f t="shared" si="72"/>
        <v>20</v>
      </c>
      <c r="BB330" s="14">
        <f>BA330-[1]Admission!EQ113</f>
        <v>0</v>
      </c>
      <c r="BC330" s="14">
        <v>4</v>
      </c>
      <c r="BD330" s="14">
        <v>4</v>
      </c>
      <c r="BE330" s="14">
        <v>4</v>
      </c>
      <c r="BF330" s="14">
        <f t="shared" si="73"/>
        <v>12</v>
      </c>
      <c r="BG330" s="60">
        <v>1</v>
      </c>
      <c r="BH330" s="60">
        <v>1</v>
      </c>
      <c r="BI330" s="60">
        <v>1</v>
      </c>
      <c r="BJ330" s="60">
        <v>1</v>
      </c>
      <c r="BK330" s="60">
        <v>1</v>
      </c>
      <c r="BL330" s="60">
        <v>1</v>
      </c>
      <c r="BM330" s="60">
        <v>1</v>
      </c>
      <c r="BN330" s="60">
        <v>1</v>
      </c>
      <c r="BO330" s="60">
        <v>1</v>
      </c>
      <c r="BP330" s="60">
        <v>1</v>
      </c>
      <c r="BQ330" s="60">
        <v>1</v>
      </c>
      <c r="BR330" s="60">
        <v>1</v>
      </c>
      <c r="BS330" s="60">
        <v>1</v>
      </c>
      <c r="BT330" s="60">
        <v>1</v>
      </c>
      <c r="BU330" s="60">
        <v>1</v>
      </c>
      <c r="BV330" s="60">
        <v>15</v>
      </c>
    </row>
    <row r="331" spans="1:74" s="14" customFormat="1">
      <c r="A331" s="14">
        <v>322</v>
      </c>
      <c r="B331" s="14">
        <v>11</v>
      </c>
      <c r="C331" s="14">
        <v>8.7750000000014552</v>
      </c>
      <c r="D331" s="14">
        <v>0</v>
      </c>
      <c r="E331" s="14">
        <v>5</v>
      </c>
      <c r="F331" s="14">
        <v>3</v>
      </c>
      <c r="G331" s="14">
        <v>0</v>
      </c>
      <c r="H331" s="14">
        <v>0</v>
      </c>
      <c r="I331" s="14">
        <v>0</v>
      </c>
      <c r="J331" s="14">
        <v>0</v>
      </c>
      <c r="K331" s="14">
        <v>9</v>
      </c>
      <c r="L331" s="73">
        <v>0.22700000000000001</v>
      </c>
      <c r="M331" s="14">
        <v>2</v>
      </c>
      <c r="N331" s="14">
        <v>2</v>
      </c>
      <c r="O331" s="14">
        <v>2</v>
      </c>
      <c r="P331" s="14">
        <v>2</v>
      </c>
      <c r="Q331" s="14">
        <v>2</v>
      </c>
      <c r="R331" s="14">
        <v>2</v>
      </c>
      <c r="S331" s="14">
        <v>3</v>
      </c>
      <c r="T331" s="14">
        <v>3</v>
      </c>
      <c r="U331" s="14">
        <v>3</v>
      </c>
      <c r="V331" s="14">
        <v>1</v>
      </c>
      <c r="W331" s="14">
        <v>4</v>
      </c>
      <c r="X331" s="14">
        <v>50</v>
      </c>
      <c r="Y331" s="14">
        <f>X331-[1]Admission!DA285</f>
        <v>40</v>
      </c>
      <c r="Z331" s="14">
        <v>5</v>
      </c>
      <c r="AA331" s="14">
        <v>1</v>
      </c>
      <c r="AB331" s="14">
        <v>1</v>
      </c>
      <c r="AC331" s="14">
        <v>1</v>
      </c>
      <c r="AD331" s="14">
        <v>1</v>
      </c>
      <c r="AE331" s="14">
        <v>1</v>
      </c>
      <c r="AF331" s="14">
        <v>1</v>
      </c>
      <c r="AG331" s="14">
        <f t="shared" si="69"/>
        <v>6</v>
      </c>
      <c r="AH331" s="14">
        <f>AG331-[1]Admission!DO285</f>
        <v>0</v>
      </c>
      <c r="AI331" s="14">
        <v>1</v>
      </c>
      <c r="AJ331" s="14">
        <v>1</v>
      </c>
      <c r="AK331" s="14">
        <v>1</v>
      </c>
      <c r="AL331" s="14">
        <v>1</v>
      </c>
      <c r="AM331" s="14">
        <v>1</v>
      </c>
      <c r="AN331" s="14">
        <v>0</v>
      </c>
      <c r="AO331" s="14">
        <v>1</v>
      </c>
      <c r="AP331" s="14">
        <v>1</v>
      </c>
      <c r="AQ331" s="14">
        <f t="shared" si="70"/>
        <v>7</v>
      </c>
      <c r="AR331" s="14">
        <f>AQ331-[1]Admission!EH285</f>
        <v>0</v>
      </c>
      <c r="AS331" s="14">
        <v>1</v>
      </c>
      <c r="AT331" s="14">
        <v>3</v>
      </c>
      <c r="AU331" s="14">
        <f t="shared" si="71"/>
        <v>4</v>
      </c>
      <c r="AV331" s="14">
        <f>AU331-[1]Admission!EL285</f>
        <v>0</v>
      </c>
      <c r="AW331" s="14">
        <v>5</v>
      </c>
      <c r="AX331" s="14">
        <v>5</v>
      </c>
      <c r="AY331" s="14">
        <v>5</v>
      </c>
      <c r="AZ331" s="14">
        <v>5</v>
      </c>
      <c r="BA331" s="14">
        <f t="shared" si="72"/>
        <v>20</v>
      </c>
      <c r="BB331" s="14">
        <f>BA331-[1]Admission!EQ285</f>
        <v>4</v>
      </c>
      <c r="BC331" s="14">
        <v>3</v>
      </c>
      <c r="BD331" s="14">
        <v>4</v>
      </c>
      <c r="BE331" s="14">
        <v>4</v>
      </c>
      <c r="BF331" s="14">
        <f t="shared" si="73"/>
        <v>11</v>
      </c>
      <c r="BG331" s="60">
        <v>1</v>
      </c>
      <c r="BH331" s="60">
        <v>1</v>
      </c>
      <c r="BI331" s="60">
        <v>1</v>
      </c>
      <c r="BJ331" s="60">
        <v>1</v>
      </c>
      <c r="BK331" s="60">
        <v>1</v>
      </c>
      <c r="BL331" s="60">
        <v>1</v>
      </c>
      <c r="BM331" s="60">
        <v>1</v>
      </c>
      <c r="BN331" s="60">
        <v>1</v>
      </c>
      <c r="BO331" s="60">
        <v>1</v>
      </c>
      <c r="BP331" s="60">
        <v>1</v>
      </c>
      <c r="BQ331" s="60">
        <v>1</v>
      </c>
      <c r="BR331" s="60">
        <v>1</v>
      </c>
      <c r="BS331" s="60">
        <v>1</v>
      </c>
      <c r="BT331" s="60">
        <v>0</v>
      </c>
      <c r="BU331" s="60">
        <v>1</v>
      </c>
      <c r="BV331" s="60">
        <v>14</v>
      </c>
    </row>
    <row r="332" spans="1:74" s="14" customFormat="1">
      <c r="A332" s="14">
        <v>323</v>
      </c>
      <c r="B332" s="14">
        <v>7</v>
      </c>
      <c r="C332" s="14">
        <v>4.8249999999970896</v>
      </c>
      <c r="D332" s="14">
        <v>0</v>
      </c>
      <c r="E332" s="14">
        <v>5</v>
      </c>
      <c r="F332" s="14">
        <v>3</v>
      </c>
      <c r="G332" s="14">
        <v>0</v>
      </c>
      <c r="H332" s="14">
        <v>0</v>
      </c>
      <c r="I332" s="14">
        <v>0</v>
      </c>
      <c r="J332" s="14">
        <v>0</v>
      </c>
      <c r="K332" s="14">
        <v>5</v>
      </c>
      <c r="L332" s="73">
        <v>0.11899999999999999</v>
      </c>
      <c r="M332" s="14">
        <v>2</v>
      </c>
      <c r="N332" s="14">
        <v>2</v>
      </c>
      <c r="O332" s="14">
        <v>2</v>
      </c>
      <c r="P332" s="14">
        <v>2</v>
      </c>
      <c r="Q332" s="14">
        <v>1</v>
      </c>
      <c r="R332" s="14">
        <v>2</v>
      </c>
      <c r="S332" s="14">
        <v>2</v>
      </c>
      <c r="T332" s="14">
        <v>1</v>
      </c>
      <c r="U332" s="14">
        <v>5</v>
      </c>
      <c r="V332" s="14">
        <v>2</v>
      </c>
      <c r="W332" s="14">
        <v>1</v>
      </c>
      <c r="X332" s="14">
        <v>60</v>
      </c>
      <c r="Y332" s="14">
        <f>X332-[1]Admission!DA213</f>
        <v>-15</v>
      </c>
      <c r="Z332" s="14">
        <v>1</v>
      </c>
      <c r="AA332" s="14">
        <v>1</v>
      </c>
      <c r="AB332" s="14">
        <v>1</v>
      </c>
      <c r="AC332" s="14">
        <v>1</v>
      </c>
      <c r="AD332" s="14">
        <v>1</v>
      </c>
      <c r="AE332" s="14">
        <v>1</v>
      </c>
      <c r="AF332" s="14">
        <v>1</v>
      </c>
      <c r="AG332" s="14">
        <f t="shared" si="69"/>
        <v>6</v>
      </c>
      <c r="AH332" s="14">
        <f>AG332-[1]Admission!DO213</f>
        <v>0</v>
      </c>
      <c r="AI332" s="14">
        <v>1</v>
      </c>
      <c r="AJ332" s="14">
        <v>1</v>
      </c>
      <c r="AK332" s="14">
        <v>1</v>
      </c>
      <c r="AL332" s="14">
        <v>1</v>
      </c>
      <c r="AM332" s="14">
        <v>0</v>
      </c>
      <c r="AN332" s="14">
        <v>1</v>
      </c>
      <c r="AO332" s="14">
        <v>0</v>
      </c>
      <c r="AP332" s="14">
        <v>1</v>
      </c>
      <c r="AQ332" s="14">
        <f t="shared" si="70"/>
        <v>6</v>
      </c>
      <c r="AR332" s="14">
        <f>AQ332-[1]Admission!EH213</f>
        <v>0</v>
      </c>
      <c r="AS332" s="14">
        <v>1</v>
      </c>
      <c r="AT332" s="14">
        <v>0</v>
      </c>
      <c r="AU332" s="14">
        <f t="shared" si="71"/>
        <v>1</v>
      </c>
      <c r="AV332" s="14">
        <f>AU332-[1]Admission!EL213</f>
        <v>0</v>
      </c>
      <c r="AW332" s="14">
        <v>5</v>
      </c>
      <c r="AX332" s="14">
        <v>5</v>
      </c>
      <c r="AY332" s="14">
        <v>5</v>
      </c>
      <c r="AZ332" s="14">
        <v>5</v>
      </c>
      <c r="BA332" s="14">
        <f t="shared" si="72"/>
        <v>20</v>
      </c>
      <c r="BB332" s="14">
        <f>BA332-[1]Admission!EQ213</f>
        <v>0</v>
      </c>
      <c r="BC332" s="14">
        <v>4</v>
      </c>
      <c r="BD332" s="14">
        <v>4</v>
      </c>
      <c r="BE332" s="14">
        <v>4</v>
      </c>
      <c r="BF332" s="14">
        <f t="shared" si="73"/>
        <v>12</v>
      </c>
      <c r="BG332" s="60">
        <v>1</v>
      </c>
      <c r="BH332" s="60">
        <v>1</v>
      </c>
      <c r="BI332" s="60">
        <v>1</v>
      </c>
      <c r="BJ332" s="60">
        <v>1</v>
      </c>
      <c r="BK332" s="60">
        <v>1</v>
      </c>
      <c r="BL332" s="60">
        <v>1</v>
      </c>
      <c r="BM332" s="60">
        <v>1</v>
      </c>
      <c r="BN332" s="60">
        <v>1</v>
      </c>
      <c r="BO332" s="60">
        <v>1</v>
      </c>
      <c r="BP332" s="60">
        <v>1</v>
      </c>
      <c r="BQ332" s="60">
        <v>1</v>
      </c>
      <c r="BR332" s="60">
        <v>1</v>
      </c>
      <c r="BS332" s="60">
        <v>1</v>
      </c>
      <c r="BT332" s="60">
        <v>1</v>
      </c>
      <c r="BU332" s="60">
        <v>1</v>
      </c>
      <c r="BV332" s="60">
        <v>15</v>
      </c>
    </row>
    <row r="333" spans="1:74" s="14" customFormat="1">
      <c r="A333" s="14">
        <v>324</v>
      </c>
      <c r="B333" s="14">
        <v>6</v>
      </c>
      <c r="C333" s="14">
        <v>5</v>
      </c>
      <c r="D333" s="14">
        <v>0</v>
      </c>
      <c r="E333" s="14">
        <v>5</v>
      </c>
      <c r="F333" s="14">
        <v>1</v>
      </c>
      <c r="G333" s="14">
        <v>0</v>
      </c>
      <c r="H333" s="14">
        <v>0</v>
      </c>
      <c r="I333" s="14">
        <v>0</v>
      </c>
      <c r="J333" s="14">
        <v>0</v>
      </c>
      <c r="K333" s="14">
        <v>4</v>
      </c>
      <c r="L333" s="73">
        <v>5.8000000000000003E-2</v>
      </c>
      <c r="M333" s="14">
        <v>2</v>
      </c>
      <c r="N333" s="14">
        <v>2</v>
      </c>
      <c r="O333" s="14">
        <v>2</v>
      </c>
      <c r="P333" s="14">
        <v>2</v>
      </c>
      <c r="Q333" s="14">
        <v>2</v>
      </c>
      <c r="R333" s="14">
        <v>2</v>
      </c>
      <c r="S333" s="14">
        <v>3</v>
      </c>
      <c r="T333" s="14">
        <v>3</v>
      </c>
      <c r="U333" s="14">
        <v>3</v>
      </c>
      <c r="V333" s="14">
        <v>1</v>
      </c>
      <c r="W333" s="14">
        <v>2</v>
      </c>
      <c r="X333" s="14">
        <v>10</v>
      </c>
      <c r="Y333" s="14">
        <f>X333-[1]Admission!DA528</f>
        <v>10</v>
      </c>
      <c r="Z333" s="14">
        <v>3</v>
      </c>
      <c r="AA333" s="14">
        <v>0</v>
      </c>
      <c r="AB333" s="14">
        <v>0</v>
      </c>
      <c r="AC333" s="14">
        <v>1</v>
      </c>
      <c r="AD333" s="14">
        <v>1</v>
      </c>
      <c r="AE333" s="14">
        <v>1</v>
      </c>
      <c r="AF333" s="14">
        <v>1</v>
      </c>
      <c r="AG333" s="14">
        <f t="shared" si="69"/>
        <v>4</v>
      </c>
      <c r="AH333" s="14">
        <f>AG333-[1]Admission!DO528</f>
        <v>4</v>
      </c>
      <c r="AI333" s="14">
        <v>1</v>
      </c>
      <c r="AJ333" s="14">
        <v>0</v>
      </c>
      <c r="AK333" s="14">
        <v>0</v>
      </c>
      <c r="AL333" s="14">
        <v>0</v>
      </c>
      <c r="AM333" s="14">
        <v>0</v>
      </c>
      <c r="AN333" s="14">
        <v>0</v>
      </c>
      <c r="AO333" s="14">
        <v>0</v>
      </c>
      <c r="AP333" s="14">
        <v>0</v>
      </c>
      <c r="AQ333" s="14">
        <f t="shared" si="70"/>
        <v>1</v>
      </c>
      <c r="AR333" s="14">
        <f>AQ333-[1]Admission!EH528</f>
        <v>1</v>
      </c>
      <c r="AS333" s="14">
        <v>0</v>
      </c>
      <c r="AT333" s="14">
        <v>3</v>
      </c>
      <c r="AU333" s="14">
        <f t="shared" si="71"/>
        <v>3</v>
      </c>
      <c r="AV333" s="14">
        <f>AU333-[1]Admission!EL528</f>
        <v>3</v>
      </c>
      <c r="AW333" s="14">
        <v>4</v>
      </c>
      <c r="AX333" s="14">
        <v>4</v>
      </c>
      <c r="AY333" s="14">
        <v>5</v>
      </c>
      <c r="AZ333" s="14">
        <v>4</v>
      </c>
      <c r="BA333" s="14">
        <f t="shared" si="72"/>
        <v>17</v>
      </c>
      <c r="BB333" s="14">
        <f>BA333-[1]Admission!EQ528</f>
        <v>17</v>
      </c>
      <c r="BC333" s="14">
        <v>4</v>
      </c>
      <c r="BD333" s="14">
        <v>4</v>
      </c>
      <c r="BE333" s="14">
        <v>4</v>
      </c>
      <c r="BF333" s="14">
        <f t="shared" si="73"/>
        <v>12</v>
      </c>
      <c r="BG333" s="60">
        <v>1</v>
      </c>
      <c r="BH333" s="60">
        <v>1</v>
      </c>
      <c r="BI333" s="60">
        <v>1</v>
      </c>
      <c r="BJ333" s="60">
        <v>1</v>
      </c>
      <c r="BK333" s="60">
        <v>1</v>
      </c>
      <c r="BL333" s="60">
        <v>1</v>
      </c>
      <c r="BM333" s="60">
        <v>1</v>
      </c>
      <c r="BN333" s="60">
        <v>1</v>
      </c>
      <c r="BO333" s="60">
        <v>1</v>
      </c>
      <c r="BP333" s="60">
        <v>1</v>
      </c>
      <c r="BQ333" s="60">
        <v>1</v>
      </c>
      <c r="BR333" s="60">
        <v>1</v>
      </c>
      <c r="BS333" s="60">
        <v>1</v>
      </c>
      <c r="BT333" s="60">
        <v>0</v>
      </c>
      <c r="BU333" s="60">
        <v>0</v>
      </c>
      <c r="BV333" s="60">
        <v>13</v>
      </c>
    </row>
    <row r="334" spans="1:74" s="14" customFormat="1">
      <c r="A334" s="14">
        <v>325</v>
      </c>
      <c r="B334" s="14">
        <v>4</v>
      </c>
      <c r="C334" s="14">
        <v>3.1604166666656965</v>
      </c>
      <c r="D334" s="14">
        <v>1</v>
      </c>
      <c r="E334" s="14">
        <v>5</v>
      </c>
      <c r="F334" s="14">
        <v>3</v>
      </c>
      <c r="G334" s="14">
        <v>0</v>
      </c>
      <c r="H334" s="14">
        <v>0</v>
      </c>
      <c r="I334" s="14">
        <v>0</v>
      </c>
      <c r="J334" s="14">
        <v>0</v>
      </c>
      <c r="K334" s="14">
        <v>4</v>
      </c>
      <c r="L334" s="73">
        <v>5.8000000000000003E-2</v>
      </c>
      <c r="M334" s="14">
        <v>2</v>
      </c>
      <c r="N334" s="14">
        <v>2</v>
      </c>
      <c r="O334" s="14">
        <v>2</v>
      </c>
      <c r="P334" s="14">
        <v>2</v>
      </c>
      <c r="Q334" s="14">
        <v>1</v>
      </c>
      <c r="R334" s="14">
        <v>2</v>
      </c>
      <c r="S334" s="14">
        <v>3</v>
      </c>
      <c r="T334" s="14">
        <v>1</v>
      </c>
      <c r="U334" s="14">
        <v>1</v>
      </c>
      <c r="V334" s="14">
        <v>3</v>
      </c>
      <c r="W334" s="14">
        <v>1</v>
      </c>
      <c r="X334" s="14">
        <v>80</v>
      </c>
      <c r="Y334" s="14">
        <f>X334-[1]Admission!DA191</f>
        <v>20</v>
      </c>
      <c r="Z334" s="14">
        <v>3</v>
      </c>
      <c r="AA334" s="14">
        <v>0</v>
      </c>
      <c r="AB334" s="14">
        <v>0</v>
      </c>
      <c r="AC334" s="14">
        <v>0</v>
      </c>
      <c r="AD334" s="14">
        <v>0</v>
      </c>
      <c r="AE334" s="14">
        <v>1</v>
      </c>
      <c r="AF334" s="14">
        <v>0</v>
      </c>
      <c r="AG334" s="14">
        <f t="shared" si="69"/>
        <v>1</v>
      </c>
      <c r="AH334" s="14">
        <f>AG334-[1]Admission!DO191</f>
        <v>0</v>
      </c>
      <c r="AI334" s="14">
        <v>1</v>
      </c>
      <c r="AJ334" s="14">
        <v>1</v>
      </c>
      <c r="AK334" s="14">
        <v>0</v>
      </c>
      <c r="AL334" s="14">
        <v>0</v>
      </c>
      <c r="AM334" s="14">
        <v>0</v>
      </c>
      <c r="AN334" s="14">
        <v>0</v>
      </c>
      <c r="AO334" s="14">
        <v>0</v>
      </c>
      <c r="AP334" s="14">
        <v>1</v>
      </c>
      <c r="AQ334" s="14">
        <f t="shared" si="70"/>
        <v>3</v>
      </c>
      <c r="AR334" s="14">
        <f>AQ334-[1]Admission!EH191</f>
        <v>0</v>
      </c>
      <c r="AS334" s="14">
        <v>2</v>
      </c>
      <c r="AT334" s="14">
        <v>2</v>
      </c>
      <c r="AU334" s="14">
        <f t="shared" si="71"/>
        <v>4</v>
      </c>
      <c r="AV334" s="14">
        <f>AU334-[1]Admission!EL191</f>
        <v>-1</v>
      </c>
      <c r="AW334" s="14">
        <v>5</v>
      </c>
      <c r="AX334" s="14">
        <v>5</v>
      </c>
      <c r="AY334" s="14">
        <v>5</v>
      </c>
      <c r="AZ334" s="14">
        <v>5</v>
      </c>
      <c r="BA334" s="14">
        <f t="shared" si="72"/>
        <v>20</v>
      </c>
      <c r="BB334" s="14">
        <f>BA334-[1]Admission!EQ191</f>
        <v>0</v>
      </c>
      <c r="BC334" s="14">
        <v>4</v>
      </c>
      <c r="BD334" s="14">
        <v>4</v>
      </c>
      <c r="BE334" s="14">
        <v>4</v>
      </c>
      <c r="BF334" s="14">
        <f t="shared" si="73"/>
        <v>12</v>
      </c>
      <c r="BG334" s="60">
        <v>1</v>
      </c>
      <c r="BH334" s="60">
        <v>1</v>
      </c>
      <c r="BI334" s="60">
        <v>1</v>
      </c>
      <c r="BJ334" s="60">
        <v>1</v>
      </c>
      <c r="BK334" s="60">
        <v>1</v>
      </c>
      <c r="BL334" s="60">
        <v>1</v>
      </c>
      <c r="BM334" s="60">
        <v>1</v>
      </c>
      <c r="BN334" s="60">
        <v>1</v>
      </c>
      <c r="BO334" s="60">
        <v>1</v>
      </c>
      <c r="BP334" s="60">
        <v>1</v>
      </c>
      <c r="BQ334" s="60">
        <v>1</v>
      </c>
      <c r="BR334" s="60">
        <v>1</v>
      </c>
      <c r="BS334" s="60">
        <v>1</v>
      </c>
      <c r="BT334" s="60">
        <v>1</v>
      </c>
      <c r="BU334" s="60">
        <v>0</v>
      </c>
      <c r="BV334" s="60">
        <v>14</v>
      </c>
    </row>
    <row r="335" spans="1:74" s="14" customFormat="1">
      <c r="A335" s="14">
        <v>326</v>
      </c>
      <c r="B335" s="14">
        <v>8</v>
      </c>
      <c r="C335" s="14">
        <v>6.984722222223354</v>
      </c>
      <c r="D335" s="14">
        <v>1</v>
      </c>
      <c r="E335" s="14">
        <v>2</v>
      </c>
      <c r="F335" s="14">
        <v>3</v>
      </c>
      <c r="G335" s="14">
        <v>0</v>
      </c>
      <c r="H335" s="14">
        <v>0</v>
      </c>
      <c r="I335" s="14">
        <v>0</v>
      </c>
      <c r="J335" s="14">
        <v>0</v>
      </c>
      <c r="K335" s="14">
        <v>5</v>
      </c>
      <c r="L335" s="71">
        <v>0.11900000000000001</v>
      </c>
      <c r="M335" s="14">
        <v>2</v>
      </c>
      <c r="N335" s="14">
        <v>2</v>
      </c>
      <c r="O335" s="14">
        <v>2</v>
      </c>
      <c r="P335" s="14">
        <v>2</v>
      </c>
      <c r="Q335" s="14">
        <v>2</v>
      </c>
      <c r="R335" s="14">
        <v>2</v>
      </c>
      <c r="S335" s="14">
        <v>1</v>
      </c>
      <c r="T335" s="14">
        <v>2</v>
      </c>
      <c r="U335" s="14">
        <v>1</v>
      </c>
      <c r="V335" s="14">
        <v>1</v>
      </c>
      <c r="W335" s="14">
        <v>2</v>
      </c>
      <c r="X335" s="14">
        <v>40</v>
      </c>
      <c r="Y335" s="14">
        <f>X335-[1]Admission!DA181</f>
        <v>-20</v>
      </c>
      <c r="Z335" s="14">
        <v>4</v>
      </c>
      <c r="AA335" s="14">
        <v>1</v>
      </c>
      <c r="AB335" s="14">
        <v>1</v>
      </c>
      <c r="AC335" s="14">
        <v>1</v>
      </c>
      <c r="AD335" s="14">
        <v>1</v>
      </c>
      <c r="AE335" s="14">
        <v>1</v>
      </c>
      <c r="AF335" s="14">
        <v>1</v>
      </c>
      <c r="AG335" s="14">
        <f t="shared" si="69"/>
        <v>6</v>
      </c>
      <c r="AH335" s="14">
        <f>AG335-[1]Admission!DO181</f>
        <v>0</v>
      </c>
      <c r="AI335" s="14">
        <v>1</v>
      </c>
      <c r="AJ335" s="14">
        <v>1</v>
      </c>
      <c r="AK335" s="14">
        <v>1</v>
      </c>
      <c r="AL335" s="14">
        <v>1</v>
      </c>
      <c r="AM335" s="14">
        <v>1</v>
      </c>
      <c r="AN335" s="14">
        <v>1</v>
      </c>
      <c r="AO335" s="14">
        <v>1</v>
      </c>
      <c r="AP335" s="14">
        <v>1</v>
      </c>
      <c r="AQ335" s="14">
        <f t="shared" si="70"/>
        <v>8</v>
      </c>
      <c r="AR335" s="14">
        <f>AQ335-[1]Admission!EH181</f>
        <v>2</v>
      </c>
      <c r="AS335" s="14">
        <v>1</v>
      </c>
      <c r="AT335" s="14">
        <v>0</v>
      </c>
      <c r="AU335" s="14">
        <f t="shared" si="71"/>
        <v>1</v>
      </c>
      <c r="AV335" s="14">
        <f>AU335-[1]Admission!EL181</f>
        <v>-2</v>
      </c>
      <c r="AW335" s="14">
        <v>4</v>
      </c>
      <c r="AX335" s="14">
        <v>4</v>
      </c>
      <c r="AY335" s="14">
        <v>4</v>
      </c>
      <c r="AZ335" s="14">
        <v>4</v>
      </c>
      <c r="BA335" s="14">
        <f t="shared" si="72"/>
        <v>16</v>
      </c>
      <c r="BB335" s="14">
        <f>BA335-[1]Admission!EQ181</f>
        <v>0</v>
      </c>
      <c r="BC335" s="14">
        <v>4</v>
      </c>
      <c r="BD335" s="14">
        <v>4</v>
      </c>
      <c r="BE335" s="14">
        <v>4</v>
      </c>
      <c r="BF335" s="14">
        <f t="shared" si="73"/>
        <v>12</v>
      </c>
      <c r="BG335" s="60">
        <v>1</v>
      </c>
      <c r="BH335" s="60">
        <v>1</v>
      </c>
      <c r="BI335" s="60">
        <v>1</v>
      </c>
      <c r="BJ335" s="60">
        <v>1</v>
      </c>
      <c r="BK335" s="60">
        <v>1</v>
      </c>
      <c r="BL335" s="60">
        <v>1</v>
      </c>
      <c r="BM335" s="60">
        <v>1</v>
      </c>
      <c r="BN335" s="60">
        <v>1</v>
      </c>
      <c r="BO335" s="60">
        <v>1</v>
      </c>
      <c r="BP335" s="60">
        <v>1</v>
      </c>
      <c r="BQ335" s="60">
        <v>1</v>
      </c>
      <c r="BR335" s="60">
        <v>1</v>
      </c>
      <c r="BS335" s="60">
        <v>1</v>
      </c>
      <c r="BT335" s="60">
        <v>1</v>
      </c>
      <c r="BU335" s="60">
        <v>1</v>
      </c>
      <c r="BV335" s="60">
        <v>15</v>
      </c>
    </row>
    <row r="336" spans="1:74" s="14" customFormat="1">
      <c r="A336" s="14">
        <v>327</v>
      </c>
      <c r="B336" s="14">
        <v>7</v>
      </c>
      <c r="C336" s="14">
        <v>5.554861111115315</v>
      </c>
      <c r="D336" s="14">
        <v>0</v>
      </c>
      <c r="E336" s="14">
        <v>5</v>
      </c>
      <c r="F336" s="14">
        <v>6</v>
      </c>
      <c r="G336" s="14">
        <v>1</v>
      </c>
      <c r="H336" s="14">
        <v>0</v>
      </c>
      <c r="I336" s="14">
        <v>0</v>
      </c>
      <c r="J336" s="14">
        <v>0</v>
      </c>
      <c r="K336" s="14">
        <v>3</v>
      </c>
      <c r="L336" s="73">
        <v>5.8000000000000003E-2</v>
      </c>
      <c r="M336" s="14">
        <v>2</v>
      </c>
      <c r="N336" s="14">
        <v>1</v>
      </c>
      <c r="O336" s="14">
        <v>1</v>
      </c>
      <c r="P336" s="14">
        <v>0</v>
      </c>
      <c r="Q336" s="14">
        <v>1</v>
      </c>
      <c r="R336" s="14">
        <v>2</v>
      </c>
      <c r="BG336" s="60"/>
      <c r="BH336" s="60"/>
      <c r="BI336" s="60"/>
      <c r="BJ336" s="60"/>
      <c r="BK336" s="60"/>
      <c r="BL336" s="60"/>
      <c r="BM336" s="60"/>
      <c r="BN336" s="60"/>
      <c r="BO336" s="60"/>
      <c r="BP336" s="60"/>
      <c r="BQ336" s="60"/>
      <c r="BR336" s="60"/>
      <c r="BS336" s="60"/>
      <c r="BT336" s="60"/>
      <c r="BU336" s="60"/>
      <c r="BV336" s="60"/>
    </row>
    <row r="337" spans="1:74" s="14" customFormat="1">
      <c r="A337" s="14">
        <v>328</v>
      </c>
      <c r="B337" s="14">
        <v>4</v>
      </c>
      <c r="C337" s="14">
        <v>2.8881944444437977</v>
      </c>
      <c r="D337" s="14">
        <v>0</v>
      </c>
      <c r="E337" s="14">
        <v>1</v>
      </c>
      <c r="F337" s="14">
        <v>1</v>
      </c>
      <c r="G337" s="14">
        <v>0</v>
      </c>
      <c r="H337" s="14">
        <v>0</v>
      </c>
      <c r="I337" s="14">
        <v>0</v>
      </c>
      <c r="J337" s="14">
        <v>1</v>
      </c>
      <c r="K337" s="14">
        <v>2</v>
      </c>
      <c r="L337" s="73">
        <v>5.7999999999999996E-2</v>
      </c>
      <c r="M337" s="14">
        <v>2</v>
      </c>
      <c r="N337" s="14">
        <v>2</v>
      </c>
      <c r="O337" s="14">
        <v>2</v>
      </c>
      <c r="P337" s="14">
        <v>2</v>
      </c>
      <c r="Q337" s="14">
        <v>2</v>
      </c>
      <c r="R337" s="14">
        <v>2</v>
      </c>
      <c r="S337" s="14">
        <v>2</v>
      </c>
      <c r="T337" s="14">
        <v>3</v>
      </c>
      <c r="U337" s="14">
        <v>3</v>
      </c>
      <c r="V337" s="14">
        <v>1</v>
      </c>
      <c r="W337" s="14">
        <v>1</v>
      </c>
      <c r="X337" s="14">
        <v>55</v>
      </c>
      <c r="Y337" s="14">
        <f>X337-[1]Admission!DA227</f>
        <v>5</v>
      </c>
      <c r="Z337" s="14">
        <v>4</v>
      </c>
      <c r="AA337" s="14">
        <v>1</v>
      </c>
      <c r="AB337" s="14">
        <v>1</v>
      </c>
      <c r="AC337" s="14">
        <v>1</v>
      </c>
      <c r="AD337" s="14">
        <v>1</v>
      </c>
      <c r="AE337" s="14">
        <v>1</v>
      </c>
      <c r="AF337" s="14">
        <v>1</v>
      </c>
      <c r="AG337" s="14">
        <f>SUM(AA337:AF337)</f>
        <v>6</v>
      </c>
      <c r="AH337" s="14">
        <f>AG337-[1]Admission!DO227</f>
        <v>6</v>
      </c>
      <c r="AI337" s="14">
        <v>1</v>
      </c>
      <c r="AJ337" s="14">
        <v>0</v>
      </c>
      <c r="AK337" s="14">
        <v>0</v>
      </c>
      <c r="AL337" s="14">
        <v>0</v>
      </c>
      <c r="AM337" s="14">
        <v>0</v>
      </c>
      <c r="AN337" s="14">
        <v>0</v>
      </c>
      <c r="AO337" s="14">
        <v>0</v>
      </c>
      <c r="AP337" s="14">
        <v>0</v>
      </c>
      <c r="AQ337" s="14">
        <f>SUM(AI337:AP337)</f>
        <v>1</v>
      </c>
      <c r="AR337" s="14">
        <f>AQ337-[1]Admission!EH227</f>
        <v>1</v>
      </c>
      <c r="AS337" s="14">
        <v>3</v>
      </c>
      <c r="AT337" s="14">
        <v>3</v>
      </c>
      <c r="AU337" s="14">
        <f>SUM(AS337:AT337)</f>
        <v>6</v>
      </c>
      <c r="AV337" s="14">
        <f>AU337-[1]Admission!EL227</f>
        <v>1</v>
      </c>
      <c r="AW337" s="14">
        <v>5</v>
      </c>
      <c r="AX337" s="14">
        <v>5</v>
      </c>
      <c r="AY337" s="14">
        <v>5</v>
      </c>
      <c r="AZ337" s="14">
        <v>5</v>
      </c>
      <c r="BA337" s="14">
        <f>SUM(AW337:AZ337)</f>
        <v>20</v>
      </c>
      <c r="BB337" s="14">
        <f>BA337-[1]Admission!EQ227</f>
        <v>0</v>
      </c>
      <c r="BC337" s="14">
        <v>4</v>
      </c>
      <c r="BD337" s="14">
        <v>4</v>
      </c>
      <c r="BE337" s="14">
        <v>4</v>
      </c>
      <c r="BF337" s="14">
        <f>SUM(BC337:BE337)</f>
        <v>12</v>
      </c>
      <c r="BG337" s="60">
        <v>1</v>
      </c>
      <c r="BH337" s="60">
        <v>1</v>
      </c>
      <c r="BI337" s="60">
        <v>1</v>
      </c>
      <c r="BJ337" s="60">
        <v>1</v>
      </c>
      <c r="BK337" s="60">
        <v>1</v>
      </c>
      <c r="BL337" s="60">
        <v>1</v>
      </c>
      <c r="BM337" s="60">
        <v>1</v>
      </c>
      <c r="BN337" s="60">
        <v>1</v>
      </c>
      <c r="BO337" s="60">
        <v>1</v>
      </c>
      <c r="BP337" s="60">
        <v>1</v>
      </c>
      <c r="BQ337" s="60">
        <v>1</v>
      </c>
      <c r="BR337" s="60">
        <v>1</v>
      </c>
      <c r="BS337" s="60">
        <v>1</v>
      </c>
      <c r="BT337" s="60">
        <v>1</v>
      </c>
      <c r="BU337" s="60">
        <v>1</v>
      </c>
      <c r="BV337" s="60">
        <v>15</v>
      </c>
    </row>
    <row r="338" spans="1:74" s="14" customFormat="1">
      <c r="A338" s="14">
        <v>329</v>
      </c>
      <c r="B338" s="14">
        <v>4</v>
      </c>
      <c r="C338" s="14">
        <v>2.7534722222189885</v>
      </c>
      <c r="D338" s="14">
        <v>0</v>
      </c>
      <c r="E338" s="14">
        <v>1</v>
      </c>
      <c r="F338" s="14">
        <v>1</v>
      </c>
      <c r="G338" s="14">
        <v>0</v>
      </c>
      <c r="H338" s="14">
        <v>0</v>
      </c>
      <c r="I338" s="14">
        <v>0</v>
      </c>
      <c r="J338" s="14">
        <v>0</v>
      </c>
      <c r="K338" s="14">
        <v>1</v>
      </c>
      <c r="L338" s="73">
        <v>5.8000000000000003E-2</v>
      </c>
      <c r="M338" s="14">
        <v>2</v>
      </c>
      <c r="N338" s="14">
        <v>2</v>
      </c>
      <c r="O338" s="14">
        <v>2</v>
      </c>
      <c r="P338" s="14">
        <v>2</v>
      </c>
      <c r="Q338" s="14">
        <v>1</v>
      </c>
      <c r="R338" s="14">
        <v>2</v>
      </c>
      <c r="S338" s="14">
        <v>1</v>
      </c>
      <c r="T338" s="14">
        <v>1</v>
      </c>
      <c r="U338" s="14">
        <v>1</v>
      </c>
      <c r="V338" s="14">
        <v>1</v>
      </c>
      <c r="W338" s="14">
        <v>1</v>
      </c>
      <c r="X338" s="14">
        <v>80</v>
      </c>
      <c r="Y338" s="14">
        <f>X338-[1]Admission!DA423</f>
        <v>30</v>
      </c>
      <c r="Z338" s="14">
        <v>3</v>
      </c>
      <c r="AA338" s="14">
        <v>1</v>
      </c>
      <c r="AB338" s="14">
        <v>1</v>
      </c>
      <c r="AC338" s="14">
        <v>1</v>
      </c>
      <c r="AD338" s="14">
        <v>1</v>
      </c>
      <c r="AE338" s="14">
        <v>1</v>
      </c>
      <c r="AF338" s="14">
        <v>1</v>
      </c>
      <c r="AG338" s="14">
        <f>SUM(AA338:AF338)</f>
        <v>6</v>
      </c>
      <c r="AH338" s="14">
        <f>AG338-[1]Admission!DO423</f>
        <v>0</v>
      </c>
      <c r="AI338" s="14">
        <v>1</v>
      </c>
      <c r="AJ338" s="14">
        <v>0</v>
      </c>
      <c r="AK338" s="14">
        <v>1</v>
      </c>
      <c r="AL338" s="14">
        <v>1</v>
      </c>
      <c r="AM338" s="14">
        <v>1</v>
      </c>
      <c r="AN338" s="14">
        <v>1</v>
      </c>
      <c r="AO338" s="14">
        <v>1</v>
      </c>
      <c r="AP338" s="14">
        <v>1</v>
      </c>
      <c r="AQ338" s="14">
        <f>SUM(AI338:AP338)</f>
        <v>7</v>
      </c>
      <c r="AR338" s="14">
        <f>AQ338-[1]Admission!EH423</f>
        <v>-1</v>
      </c>
      <c r="AS338" s="14">
        <v>0</v>
      </c>
      <c r="AT338" s="14">
        <v>0</v>
      </c>
      <c r="AU338" s="14">
        <f>SUM(AS338:AT338)</f>
        <v>0</v>
      </c>
      <c r="AV338" s="14">
        <f>AU338-[1]Admission!EL423</f>
        <v>-2</v>
      </c>
      <c r="AW338" s="14">
        <v>5</v>
      </c>
      <c r="AX338" s="14">
        <v>5</v>
      </c>
      <c r="AY338" s="14">
        <v>5</v>
      </c>
      <c r="AZ338" s="14">
        <v>5</v>
      </c>
      <c r="BA338" s="14">
        <f>SUM(AW338:AZ338)</f>
        <v>20</v>
      </c>
      <c r="BB338" s="14">
        <f>BA338-[1]Admission!EQ423</f>
        <v>8</v>
      </c>
      <c r="BC338" s="14">
        <v>4</v>
      </c>
      <c r="BD338" s="14">
        <v>4</v>
      </c>
      <c r="BE338" s="14">
        <v>4</v>
      </c>
      <c r="BF338" s="14">
        <f>SUM(BC338:BE338)</f>
        <v>12</v>
      </c>
      <c r="BG338" s="14">
        <v>1</v>
      </c>
      <c r="BH338" s="14">
        <v>1</v>
      </c>
      <c r="BI338" s="14">
        <v>1</v>
      </c>
      <c r="BJ338" s="14">
        <v>1</v>
      </c>
      <c r="BK338" s="14">
        <v>1</v>
      </c>
      <c r="BL338" s="14">
        <v>1</v>
      </c>
      <c r="BM338" s="14">
        <v>1</v>
      </c>
      <c r="BN338" s="14">
        <v>1</v>
      </c>
      <c r="BO338" s="14">
        <v>1</v>
      </c>
      <c r="BP338" s="14">
        <v>0</v>
      </c>
      <c r="BQ338" s="14">
        <v>1</v>
      </c>
      <c r="BR338" s="14">
        <v>1</v>
      </c>
      <c r="BS338" s="14">
        <v>1</v>
      </c>
      <c r="BT338" s="14">
        <v>1</v>
      </c>
      <c r="BU338" s="14">
        <v>1</v>
      </c>
      <c r="BV338" s="14">
        <v>14</v>
      </c>
    </row>
    <row r="339" spans="1:74" s="14" customFormat="1">
      <c r="A339" s="14">
        <v>330</v>
      </c>
      <c r="B339" s="14">
        <v>3</v>
      </c>
      <c r="C339" s="14">
        <v>1.8333333333357587</v>
      </c>
      <c r="D339" s="14">
        <v>1</v>
      </c>
      <c r="E339" s="14">
        <v>9</v>
      </c>
      <c r="F339" s="14">
        <v>6</v>
      </c>
      <c r="G339" s="14">
        <v>0</v>
      </c>
      <c r="H339" s="14">
        <v>0</v>
      </c>
      <c r="I339" s="14">
        <v>0</v>
      </c>
      <c r="J339" s="14">
        <v>0</v>
      </c>
      <c r="K339" s="14">
        <v>3</v>
      </c>
      <c r="L339" s="73">
        <v>5.8000000000000003E-2</v>
      </c>
      <c r="M339" s="14">
        <v>2</v>
      </c>
      <c r="N339" s="14">
        <v>2</v>
      </c>
      <c r="O339" s="14">
        <v>2</v>
      </c>
      <c r="P339" s="14">
        <v>2</v>
      </c>
      <c r="Q339" s="14">
        <v>2</v>
      </c>
      <c r="R339" s="14">
        <v>2</v>
      </c>
      <c r="S339" s="14">
        <v>4</v>
      </c>
      <c r="T339" s="14">
        <v>3</v>
      </c>
      <c r="U339" s="14">
        <v>4</v>
      </c>
      <c r="V339" s="14">
        <v>3</v>
      </c>
      <c r="W339" s="14">
        <v>1</v>
      </c>
      <c r="X339" s="14">
        <v>30</v>
      </c>
      <c r="Y339" s="14">
        <f>X339-[1]Admission!DA305</f>
        <v>0</v>
      </c>
      <c r="Z339" s="14">
        <v>4</v>
      </c>
      <c r="AA339" s="14">
        <v>0</v>
      </c>
      <c r="AB339" s="14">
        <v>0</v>
      </c>
      <c r="AC339" s="14">
        <v>1</v>
      </c>
      <c r="AD339" s="14">
        <v>1</v>
      </c>
      <c r="AE339" s="14">
        <v>1</v>
      </c>
      <c r="AF339" s="14">
        <v>1</v>
      </c>
      <c r="AG339" s="14">
        <f>SUM(AA339:AF339)</f>
        <v>4</v>
      </c>
      <c r="AH339" s="14">
        <f>AG339-[1]Admission!DO305</f>
        <v>3</v>
      </c>
      <c r="AI339" s="14">
        <v>1</v>
      </c>
      <c r="AJ339" s="14">
        <v>0</v>
      </c>
      <c r="AK339" s="14">
        <v>0</v>
      </c>
      <c r="AL339" s="14">
        <v>1</v>
      </c>
      <c r="AM339" s="14">
        <v>1</v>
      </c>
      <c r="AN339" s="14">
        <v>0</v>
      </c>
      <c r="AO339" s="14">
        <v>0</v>
      </c>
      <c r="AP339" s="14">
        <v>0</v>
      </c>
      <c r="AQ339" s="14">
        <f>SUM(AI339:AP339)</f>
        <v>3</v>
      </c>
      <c r="AR339" s="14">
        <f>AQ339-[1]Admission!EH305</f>
        <v>2</v>
      </c>
      <c r="AS339" s="14">
        <v>0</v>
      </c>
      <c r="AT339" s="14">
        <v>0</v>
      </c>
      <c r="AU339" s="14">
        <f>SUM(AS339:AT339)</f>
        <v>0</v>
      </c>
      <c r="AV339" s="14">
        <f>AU339-[1]Admission!EL305</f>
        <v>0</v>
      </c>
      <c r="AW339" s="14">
        <v>4</v>
      </c>
      <c r="AX339" s="14">
        <v>4</v>
      </c>
      <c r="AY339" s="14">
        <v>4</v>
      </c>
      <c r="AZ339" s="14">
        <v>4</v>
      </c>
      <c r="BA339" s="14">
        <f>SUM(AW339:AZ339)</f>
        <v>16</v>
      </c>
      <c r="BB339" s="14">
        <f>BA339-[1]Admission!EQ305</f>
        <v>0</v>
      </c>
      <c r="BC339" s="14">
        <v>4</v>
      </c>
      <c r="BD339" s="14">
        <v>0</v>
      </c>
      <c r="BE339" s="14">
        <v>4</v>
      </c>
      <c r="BF339" s="14">
        <f>SUM(BC339:BE339)</f>
        <v>8</v>
      </c>
      <c r="BG339" s="60">
        <v>1</v>
      </c>
      <c r="BH339" s="60">
        <v>1</v>
      </c>
      <c r="BI339" s="60">
        <v>1</v>
      </c>
      <c r="BJ339" s="60">
        <v>1</v>
      </c>
      <c r="BK339" s="60">
        <v>1</v>
      </c>
      <c r="BL339" s="60">
        <v>0</v>
      </c>
      <c r="BM339" s="60">
        <v>1</v>
      </c>
      <c r="BN339" s="60">
        <v>1</v>
      </c>
      <c r="BO339" s="60">
        <v>1</v>
      </c>
      <c r="BP339" s="60">
        <v>0</v>
      </c>
      <c r="BQ339" s="60">
        <v>1</v>
      </c>
      <c r="BR339" s="60">
        <v>1</v>
      </c>
      <c r="BS339" s="60">
        <v>1</v>
      </c>
      <c r="BT339" s="60">
        <v>1</v>
      </c>
      <c r="BU339" s="60">
        <v>1</v>
      </c>
      <c r="BV339" s="60">
        <v>13</v>
      </c>
    </row>
    <row r="340" spans="1:74" s="14" customFormat="1">
      <c r="A340" s="14">
        <v>331</v>
      </c>
      <c r="B340" s="1">
        <v>4</v>
      </c>
      <c r="C340" s="14">
        <v>3.2763888888875954</v>
      </c>
      <c r="D340" s="14">
        <v>0</v>
      </c>
      <c r="E340" s="1">
        <v>5</v>
      </c>
      <c r="F340" s="1">
        <v>1</v>
      </c>
      <c r="G340" s="1">
        <v>0</v>
      </c>
      <c r="H340" s="1">
        <v>0</v>
      </c>
      <c r="I340" s="1">
        <v>0</v>
      </c>
      <c r="J340" s="1">
        <v>0</v>
      </c>
      <c r="K340" s="1">
        <v>1</v>
      </c>
      <c r="L340" s="75">
        <v>5.8000000000000003E-2</v>
      </c>
      <c r="M340" s="1">
        <v>2</v>
      </c>
      <c r="N340" s="1">
        <v>1</v>
      </c>
      <c r="O340" s="1">
        <v>1</v>
      </c>
      <c r="P340" s="1">
        <v>0</v>
      </c>
      <c r="Q340" s="1">
        <v>1</v>
      </c>
      <c r="R340" s="1">
        <v>2</v>
      </c>
      <c r="S340" s="1">
        <v>4</v>
      </c>
      <c r="T340" s="1">
        <v>2</v>
      </c>
      <c r="U340" s="1">
        <v>3</v>
      </c>
      <c r="V340" s="1">
        <v>3</v>
      </c>
      <c r="W340" s="1">
        <v>3</v>
      </c>
      <c r="X340" s="1">
        <v>50</v>
      </c>
      <c r="Y340" s="14">
        <f>X340-[1]Admission!DA547</f>
        <v>0</v>
      </c>
      <c r="Z340" s="1">
        <v>4</v>
      </c>
      <c r="AA340" s="1">
        <v>1</v>
      </c>
      <c r="AB340" s="1">
        <v>1</v>
      </c>
      <c r="AC340" s="1">
        <v>1</v>
      </c>
      <c r="AD340" s="1">
        <v>1</v>
      </c>
      <c r="AE340" s="1">
        <v>1</v>
      </c>
      <c r="AF340" s="1">
        <v>1</v>
      </c>
      <c r="AG340" s="14">
        <f>SUM(AA340:AF340)</f>
        <v>6</v>
      </c>
      <c r="AH340" s="14">
        <f>AG340-[1]Admission!DO547</f>
        <v>0</v>
      </c>
      <c r="AI340" s="1">
        <v>1</v>
      </c>
      <c r="AJ340" s="1">
        <v>1</v>
      </c>
      <c r="AK340" s="1">
        <v>1</v>
      </c>
      <c r="AL340" s="1">
        <v>0</v>
      </c>
      <c r="AM340" s="1">
        <v>0</v>
      </c>
      <c r="AN340" s="1">
        <v>0</v>
      </c>
      <c r="AO340" s="1">
        <v>0</v>
      </c>
      <c r="AP340" s="1">
        <v>1</v>
      </c>
      <c r="AQ340" s="1">
        <f>SUM(AI340:AP340)</f>
        <v>4</v>
      </c>
      <c r="AR340" s="14">
        <f>AQ340-[1]Admission!EH547</f>
        <v>0</v>
      </c>
      <c r="AS340" s="1">
        <v>2</v>
      </c>
      <c r="AT340" s="1">
        <v>0</v>
      </c>
      <c r="AU340" s="1">
        <v>2</v>
      </c>
      <c r="AV340" s="14">
        <f>AU340-[1]Admission!EL547</f>
        <v>0</v>
      </c>
      <c r="AW340" s="1">
        <v>5</v>
      </c>
      <c r="AX340" s="1">
        <v>5</v>
      </c>
      <c r="AY340" s="1">
        <v>5</v>
      </c>
      <c r="AZ340" s="1">
        <v>5</v>
      </c>
      <c r="BA340" s="1">
        <f>SUM(AW340:AZ340)</f>
        <v>20</v>
      </c>
      <c r="BB340" s="14">
        <f>BA340-[1]Admission!EQ547</f>
        <v>0</v>
      </c>
      <c r="BC340" s="1">
        <v>4</v>
      </c>
      <c r="BD340" s="1">
        <v>4</v>
      </c>
      <c r="BE340" s="1">
        <v>4</v>
      </c>
      <c r="BF340" s="14">
        <f>SUM(BC340:BE340)</f>
        <v>12</v>
      </c>
      <c r="BG340" s="60">
        <v>1</v>
      </c>
      <c r="BH340" s="60">
        <v>1</v>
      </c>
      <c r="BI340" s="60">
        <v>1</v>
      </c>
      <c r="BJ340" s="60">
        <v>1</v>
      </c>
      <c r="BK340" s="60">
        <v>1</v>
      </c>
      <c r="BL340" s="60">
        <v>1</v>
      </c>
      <c r="BM340" s="60">
        <v>1</v>
      </c>
      <c r="BN340" s="60">
        <v>1</v>
      </c>
      <c r="BO340" s="60">
        <v>1</v>
      </c>
      <c r="BP340" s="60">
        <v>1</v>
      </c>
      <c r="BQ340" s="60">
        <v>1</v>
      </c>
      <c r="BR340" s="60">
        <v>1</v>
      </c>
      <c r="BS340" s="60">
        <v>1</v>
      </c>
      <c r="BT340" s="60">
        <v>1</v>
      </c>
      <c r="BU340" s="60">
        <v>1</v>
      </c>
      <c r="BV340" s="60">
        <v>15</v>
      </c>
    </row>
    <row r="341" spans="1:74" s="14" customFormat="1">
      <c r="A341" s="14">
        <v>332</v>
      </c>
      <c r="B341" s="14">
        <v>4</v>
      </c>
      <c r="C341" s="14">
        <v>2.7368055555562023</v>
      </c>
      <c r="D341" s="14">
        <v>0</v>
      </c>
      <c r="E341" s="14">
        <v>2</v>
      </c>
      <c r="F341" s="14">
        <v>1</v>
      </c>
      <c r="G341" s="14">
        <v>0</v>
      </c>
      <c r="H341" s="14">
        <v>0</v>
      </c>
      <c r="I341" s="14">
        <v>0</v>
      </c>
      <c r="J341" s="14">
        <v>0</v>
      </c>
      <c r="K341" s="14">
        <v>2</v>
      </c>
      <c r="L341" s="73">
        <v>5.8000000000000003E-2</v>
      </c>
      <c r="M341" s="14">
        <v>2</v>
      </c>
      <c r="N341" s="14">
        <v>2</v>
      </c>
      <c r="O341" s="14">
        <v>2</v>
      </c>
      <c r="P341" s="14">
        <v>2</v>
      </c>
      <c r="Q341" s="14">
        <v>2</v>
      </c>
      <c r="R341" s="14">
        <v>2</v>
      </c>
      <c r="BG341" s="60"/>
      <c r="BH341" s="60"/>
      <c r="BI341" s="60"/>
      <c r="BJ341" s="60"/>
      <c r="BK341" s="60"/>
      <c r="BL341" s="60"/>
      <c r="BM341" s="60"/>
      <c r="BN341" s="60"/>
      <c r="BO341" s="60"/>
      <c r="BP341" s="60"/>
      <c r="BQ341" s="60"/>
      <c r="BR341" s="60"/>
      <c r="BS341" s="60"/>
      <c r="BT341" s="60"/>
      <c r="BU341" s="60"/>
      <c r="BV341" s="60"/>
    </row>
    <row r="342" spans="1:74" s="14" customFormat="1">
      <c r="A342" s="14">
        <v>333</v>
      </c>
      <c r="B342" s="14">
        <v>5</v>
      </c>
      <c r="C342" s="14">
        <v>3.8111111111138598</v>
      </c>
      <c r="D342" s="14">
        <v>0</v>
      </c>
      <c r="E342" s="14">
        <v>5</v>
      </c>
      <c r="F342" s="14">
        <v>1</v>
      </c>
      <c r="G342" s="14">
        <v>2</v>
      </c>
      <c r="H342" s="14">
        <v>0</v>
      </c>
      <c r="I342" s="14">
        <v>0</v>
      </c>
      <c r="J342" s="14">
        <v>1</v>
      </c>
      <c r="K342" s="14">
        <v>4</v>
      </c>
      <c r="L342" s="14">
        <v>5.8</v>
      </c>
      <c r="M342" s="14">
        <v>1</v>
      </c>
      <c r="N342" s="14">
        <v>1</v>
      </c>
      <c r="O342" s="14">
        <v>1</v>
      </c>
      <c r="P342" s="14">
        <v>0</v>
      </c>
      <c r="Q342" s="14">
        <v>1</v>
      </c>
      <c r="R342" s="14">
        <v>2</v>
      </c>
      <c r="S342" s="14">
        <v>2</v>
      </c>
      <c r="T342" s="14">
        <v>2</v>
      </c>
      <c r="U342" s="14">
        <v>3</v>
      </c>
      <c r="V342" s="14">
        <v>2</v>
      </c>
      <c r="W342" s="14">
        <v>1</v>
      </c>
      <c r="X342" s="14">
        <v>65</v>
      </c>
      <c r="Y342" s="14">
        <f>X342-[1]Admission!DA77</f>
        <v>45</v>
      </c>
      <c r="Z342" s="14">
        <v>1</v>
      </c>
      <c r="AA342" s="14">
        <v>1</v>
      </c>
      <c r="AB342" s="14">
        <v>1</v>
      </c>
      <c r="AC342" s="14">
        <v>1</v>
      </c>
      <c r="AD342" s="14">
        <v>1</v>
      </c>
      <c r="AE342" s="14">
        <v>1</v>
      </c>
      <c r="AF342" s="14">
        <v>1</v>
      </c>
      <c r="AG342" s="14">
        <f>SUM(AA342:AF342)</f>
        <v>6</v>
      </c>
      <c r="AH342" s="14">
        <f>AG342-[1]Admission!DO77</f>
        <v>0</v>
      </c>
      <c r="AI342" s="14">
        <v>1</v>
      </c>
      <c r="AJ342" s="14">
        <v>1</v>
      </c>
      <c r="AK342" s="14">
        <v>1</v>
      </c>
      <c r="AL342" s="14">
        <v>0</v>
      </c>
      <c r="AM342" s="14">
        <v>0</v>
      </c>
      <c r="AN342" s="14">
        <v>1</v>
      </c>
      <c r="AO342" s="14">
        <v>1</v>
      </c>
      <c r="AP342" s="14">
        <v>1</v>
      </c>
      <c r="AQ342" s="14">
        <f>SUM(AI342:AP342)</f>
        <v>6</v>
      </c>
      <c r="AR342" s="14">
        <f>AQ342-[1]Admission!EH77</f>
        <v>0</v>
      </c>
      <c r="AS342" s="14">
        <v>0</v>
      </c>
      <c r="AT342" s="14">
        <v>0</v>
      </c>
      <c r="AU342" s="14">
        <f>SUM(AS342:AT342)</f>
        <v>0</v>
      </c>
      <c r="AV342" s="14">
        <f>AU342-[1]Admission!EL77</f>
        <v>0</v>
      </c>
      <c r="AW342" s="14">
        <v>4</v>
      </c>
      <c r="AX342" s="14">
        <v>4</v>
      </c>
      <c r="AY342" s="14">
        <v>3</v>
      </c>
      <c r="AZ342" s="14">
        <v>4</v>
      </c>
      <c r="BA342" s="14">
        <f>SUM(AW342:AZ342)</f>
        <v>15</v>
      </c>
      <c r="BB342" s="14">
        <f>BA342-[1]Admission!EQ77</f>
        <v>3</v>
      </c>
      <c r="BC342" s="14">
        <v>3</v>
      </c>
      <c r="BD342" s="14">
        <v>3</v>
      </c>
      <c r="BE342" s="14">
        <v>0</v>
      </c>
      <c r="BF342" s="14">
        <v>6</v>
      </c>
      <c r="BG342" s="60">
        <v>0</v>
      </c>
      <c r="BH342" s="60">
        <v>1</v>
      </c>
      <c r="BI342" s="60">
        <v>1</v>
      </c>
      <c r="BJ342" s="60">
        <v>1</v>
      </c>
      <c r="BK342" s="60">
        <v>1</v>
      </c>
      <c r="BL342" s="60">
        <v>0</v>
      </c>
      <c r="BM342" s="60">
        <v>1</v>
      </c>
      <c r="BN342" s="60">
        <v>1</v>
      </c>
      <c r="BO342" s="60">
        <v>1</v>
      </c>
      <c r="BP342" s="60">
        <v>1</v>
      </c>
      <c r="BQ342" s="60">
        <v>1</v>
      </c>
      <c r="BR342" s="60">
        <v>1</v>
      </c>
      <c r="BS342" s="60">
        <v>1</v>
      </c>
      <c r="BT342" s="60">
        <v>0</v>
      </c>
      <c r="BU342" s="60">
        <v>1</v>
      </c>
      <c r="BV342" s="60">
        <v>12</v>
      </c>
    </row>
    <row r="343" spans="1:74" s="14" customFormat="1">
      <c r="A343" s="14">
        <v>334</v>
      </c>
      <c r="B343" s="14">
        <v>3</v>
      </c>
      <c r="C343" s="14">
        <v>1.8270833333299379</v>
      </c>
      <c r="D343" s="14">
        <v>0</v>
      </c>
      <c r="E343" s="14">
        <v>7</v>
      </c>
      <c r="F343" s="14">
        <v>1</v>
      </c>
      <c r="G343" s="14">
        <v>0</v>
      </c>
      <c r="H343" s="14">
        <v>0</v>
      </c>
      <c r="I343" s="14">
        <v>0</v>
      </c>
      <c r="J343" s="14">
        <v>0</v>
      </c>
      <c r="K343" s="14">
        <v>1</v>
      </c>
      <c r="L343" s="71">
        <v>5.8000000000000003E-2</v>
      </c>
      <c r="M343" s="14">
        <v>2</v>
      </c>
      <c r="N343" s="14">
        <v>2</v>
      </c>
      <c r="O343" s="14">
        <v>2</v>
      </c>
      <c r="P343" s="14">
        <v>2</v>
      </c>
      <c r="Q343" s="14">
        <v>2</v>
      </c>
      <c r="R343" s="14">
        <v>2</v>
      </c>
      <c r="S343" s="14">
        <v>1</v>
      </c>
      <c r="T343" s="14">
        <v>1</v>
      </c>
      <c r="U343" s="14">
        <v>1</v>
      </c>
      <c r="V343" s="14">
        <v>1</v>
      </c>
      <c r="W343" s="14">
        <v>1</v>
      </c>
      <c r="X343" s="14">
        <v>75</v>
      </c>
      <c r="Y343" s="14">
        <f>X343-[1]Admission!DA103</f>
        <v>25</v>
      </c>
      <c r="Z343" s="14">
        <v>3</v>
      </c>
      <c r="AA343" s="14">
        <v>1</v>
      </c>
      <c r="AB343" s="14">
        <v>1</v>
      </c>
      <c r="AC343" s="14">
        <v>1</v>
      </c>
      <c r="AD343" s="14">
        <v>1</v>
      </c>
      <c r="AE343" s="14">
        <v>1</v>
      </c>
      <c r="AF343" s="14">
        <v>1</v>
      </c>
      <c r="AG343" s="14">
        <f>SUM(AA343:AF343)</f>
        <v>6</v>
      </c>
      <c r="AH343" s="14">
        <f>AG343-[1]Admission!DO103</f>
        <v>0</v>
      </c>
      <c r="AI343" s="14">
        <v>1</v>
      </c>
      <c r="AJ343" s="14">
        <v>1</v>
      </c>
      <c r="AK343" s="14">
        <v>1</v>
      </c>
      <c r="AL343" s="14">
        <v>1</v>
      </c>
      <c r="AM343" s="14">
        <v>1</v>
      </c>
      <c r="AN343" s="14">
        <v>1</v>
      </c>
      <c r="AO343" s="14">
        <v>1</v>
      </c>
      <c r="AP343" s="14">
        <v>1</v>
      </c>
      <c r="AQ343" s="14">
        <f>SUM(AI343:AP343)</f>
        <v>8</v>
      </c>
      <c r="AR343" s="14">
        <f>AQ343-[1]Admission!EH103</f>
        <v>0</v>
      </c>
      <c r="AS343" s="14">
        <v>0</v>
      </c>
      <c r="AT343" s="14">
        <v>1</v>
      </c>
      <c r="AU343" s="14">
        <f>SUM(AS343:AT343)</f>
        <v>1</v>
      </c>
      <c r="AV343" s="14">
        <f>AU343-[1]Admission!EL103</f>
        <v>0</v>
      </c>
      <c r="AW343" s="14">
        <v>5</v>
      </c>
      <c r="AX343" s="14">
        <v>5</v>
      </c>
      <c r="AY343" s="14">
        <v>5</v>
      </c>
      <c r="AZ343" s="14">
        <v>5</v>
      </c>
      <c r="BA343" s="14">
        <f>SUM(AW343:AZ343)</f>
        <v>20</v>
      </c>
      <c r="BB343" s="14">
        <f>BA343-[1]Admission!EQ103</f>
        <v>0</v>
      </c>
      <c r="BC343" s="14">
        <v>4</v>
      </c>
      <c r="BD343" s="14">
        <v>4</v>
      </c>
      <c r="BE343" s="14">
        <v>4</v>
      </c>
      <c r="BF343" s="14">
        <f>SUM(BC343:BE343)</f>
        <v>12</v>
      </c>
      <c r="BG343" s="60">
        <v>1</v>
      </c>
      <c r="BH343" s="60">
        <v>1</v>
      </c>
      <c r="BI343" s="60">
        <v>1</v>
      </c>
      <c r="BJ343" s="60">
        <v>1</v>
      </c>
      <c r="BK343" s="60">
        <v>1</v>
      </c>
      <c r="BL343" s="60">
        <v>1</v>
      </c>
      <c r="BM343" s="60">
        <v>1</v>
      </c>
      <c r="BN343" s="60">
        <v>1</v>
      </c>
      <c r="BO343" s="60">
        <v>1</v>
      </c>
      <c r="BP343" s="60">
        <v>1</v>
      </c>
      <c r="BQ343" s="60">
        <v>1</v>
      </c>
      <c r="BR343" s="60">
        <v>1</v>
      </c>
      <c r="BS343" s="60">
        <v>1</v>
      </c>
      <c r="BT343" s="60">
        <v>1</v>
      </c>
      <c r="BU343" s="60">
        <v>1</v>
      </c>
      <c r="BV343" s="60">
        <v>15</v>
      </c>
    </row>
    <row r="344" spans="1:74" s="14" customFormat="1">
      <c r="A344" s="14">
        <v>335</v>
      </c>
      <c r="B344" s="14">
        <v>4</v>
      </c>
      <c r="C344" s="14">
        <v>2.3131944444467081</v>
      </c>
      <c r="D344" s="14">
        <v>1</v>
      </c>
      <c r="E344" s="14">
        <v>14</v>
      </c>
      <c r="F344" s="14">
        <v>6</v>
      </c>
      <c r="G344" s="14">
        <v>1</v>
      </c>
      <c r="H344" s="14">
        <v>0</v>
      </c>
      <c r="I344" s="14">
        <v>0</v>
      </c>
      <c r="L344" s="73"/>
      <c r="M344" s="14">
        <v>2</v>
      </c>
      <c r="N344" s="14">
        <v>2</v>
      </c>
      <c r="O344" s="14">
        <v>2</v>
      </c>
      <c r="P344" s="14">
        <v>2</v>
      </c>
      <c r="Q344" s="14">
        <v>2</v>
      </c>
      <c r="R344" s="14">
        <v>2</v>
      </c>
      <c r="S344" s="14">
        <v>3</v>
      </c>
      <c r="T344" s="14">
        <v>3</v>
      </c>
      <c r="U344" s="14">
        <v>5</v>
      </c>
      <c r="V344" s="14">
        <v>1</v>
      </c>
      <c r="W344" s="14">
        <v>2</v>
      </c>
      <c r="X344" s="14">
        <v>80</v>
      </c>
      <c r="Y344" s="14">
        <f>X344-[1]Admission!DA345</f>
        <v>60</v>
      </c>
      <c r="Z344" s="14">
        <v>3</v>
      </c>
      <c r="AA344" s="14">
        <v>0</v>
      </c>
      <c r="AB344" s="14">
        <v>0</v>
      </c>
      <c r="AC344" s="14">
        <v>0</v>
      </c>
      <c r="AD344" s="14">
        <v>1</v>
      </c>
      <c r="AE344" s="14">
        <v>0</v>
      </c>
      <c r="AF344" s="14">
        <v>1</v>
      </c>
      <c r="AG344" s="14">
        <f>SUM(AA344:AF344)</f>
        <v>2</v>
      </c>
      <c r="AH344" s="14">
        <f>AG344-[1]Admission!DO345</f>
        <v>-1</v>
      </c>
      <c r="AI344" s="14">
        <v>1</v>
      </c>
      <c r="AJ344" s="14">
        <v>0</v>
      </c>
      <c r="AK344" s="14">
        <v>0</v>
      </c>
      <c r="AL344" s="14">
        <v>0</v>
      </c>
      <c r="AM344" s="14">
        <v>0</v>
      </c>
      <c r="AN344" s="14">
        <v>0</v>
      </c>
      <c r="AO344" s="14">
        <v>0</v>
      </c>
      <c r="AP344" s="14">
        <v>0</v>
      </c>
      <c r="AQ344" s="14">
        <f>SUM(AI344:AP344)</f>
        <v>1</v>
      </c>
      <c r="AR344" s="14">
        <f>AQ344-[1]Admission!EH345</f>
        <v>0</v>
      </c>
      <c r="AS344" s="14">
        <v>1</v>
      </c>
      <c r="AT344" s="14">
        <v>0</v>
      </c>
      <c r="AU344" s="14">
        <f>SUM(AS344:AT344)</f>
        <v>1</v>
      </c>
      <c r="AV344" s="14">
        <f>AU344-[1]Admission!EL345</f>
        <v>1</v>
      </c>
      <c r="AW344" s="14">
        <v>5</v>
      </c>
      <c r="AX344" s="14">
        <v>5</v>
      </c>
      <c r="AY344" s="14">
        <v>5</v>
      </c>
      <c r="AZ344" s="14">
        <v>5</v>
      </c>
      <c r="BA344" s="14">
        <f>SUM(AW344:AZ344)</f>
        <v>20</v>
      </c>
      <c r="BB344" s="14">
        <f>BA344-[1]Admission!EQ345</f>
        <v>0</v>
      </c>
      <c r="BC344" s="14">
        <v>4</v>
      </c>
      <c r="BD344" s="14">
        <v>4</v>
      </c>
      <c r="BE344" s="14">
        <v>4</v>
      </c>
      <c r="BF344" s="14">
        <f>SUM(BC344:BE344)</f>
        <v>12</v>
      </c>
      <c r="BG344" s="60">
        <v>1</v>
      </c>
      <c r="BH344" s="60">
        <v>1</v>
      </c>
      <c r="BI344" s="60">
        <v>1</v>
      </c>
      <c r="BJ344" s="60">
        <v>1</v>
      </c>
      <c r="BK344" s="60">
        <v>1</v>
      </c>
      <c r="BL344" s="60">
        <v>1</v>
      </c>
      <c r="BM344" s="60">
        <v>1</v>
      </c>
      <c r="BN344" s="60">
        <v>1</v>
      </c>
      <c r="BO344" s="60">
        <v>1</v>
      </c>
      <c r="BP344" s="60">
        <v>1</v>
      </c>
      <c r="BQ344" s="60">
        <v>1</v>
      </c>
      <c r="BR344" s="60">
        <v>1</v>
      </c>
      <c r="BS344" s="60">
        <v>1</v>
      </c>
      <c r="BT344" s="60">
        <v>1</v>
      </c>
      <c r="BU344" s="60">
        <v>1</v>
      </c>
      <c r="BV344" s="60">
        <v>15</v>
      </c>
    </row>
    <row r="345" spans="1:74" s="14" customFormat="1">
      <c r="A345" s="14">
        <v>336</v>
      </c>
      <c r="B345" s="14">
        <v>4</v>
      </c>
      <c r="C345" s="14">
        <v>3.1888888888861402</v>
      </c>
      <c r="D345" s="14">
        <v>0</v>
      </c>
      <c r="E345" s="14">
        <v>1</v>
      </c>
      <c r="F345" s="14">
        <v>6</v>
      </c>
      <c r="G345" s="14">
        <v>1</v>
      </c>
      <c r="H345" s="14">
        <v>0</v>
      </c>
      <c r="I345" s="14">
        <v>0</v>
      </c>
      <c r="J345" s="14">
        <v>0</v>
      </c>
      <c r="K345" s="14">
        <v>4</v>
      </c>
      <c r="L345" s="73">
        <v>5.8000000000000003E-2</v>
      </c>
      <c r="M345" s="14">
        <v>1</v>
      </c>
      <c r="N345" s="14">
        <v>1</v>
      </c>
      <c r="O345" s="14">
        <v>1</v>
      </c>
      <c r="P345" s="14">
        <v>0</v>
      </c>
      <c r="Q345" s="14">
        <v>1</v>
      </c>
      <c r="R345" s="14">
        <v>2</v>
      </c>
      <c r="BG345" s="60"/>
      <c r="BH345" s="60"/>
      <c r="BI345" s="60"/>
      <c r="BJ345" s="60"/>
      <c r="BK345" s="60"/>
      <c r="BL345" s="60"/>
      <c r="BM345" s="60"/>
      <c r="BN345" s="60"/>
      <c r="BO345" s="60"/>
      <c r="BP345" s="60"/>
      <c r="BQ345" s="60"/>
      <c r="BR345" s="60"/>
      <c r="BS345" s="60"/>
      <c r="BT345" s="60"/>
      <c r="BU345" s="60"/>
      <c r="BV345" s="60"/>
    </row>
    <row r="346" spans="1:74" s="14" customFormat="1">
      <c r="A346" s="14">
        <v>337</v>
      </c>
      <c r="B346" s="14">
        <v>3</v>
      </c>
      <c r="C346" s="14">
        <v>1.8034722222218988</v>
      </c>
      <c r="D346" s="14">
        <v>0</v>
      </c>
      <c r="E346" s="14">
        <v>8</v>
      </c>
      <c r="F346" s="14">
        <v>1</v>
      </c>
      <c r="G346" s="14">
        <v>2</v>
      </c>
      <c r="H346" s="14">
        <v>0</v>
      </c>
      <c r="I346" s="14">
        <v>0</v>
      </c>
      <c r="J346" s="14">
        <v>1</v>
      </c>
      <c r="K346" s="14">
        <v>1</v>
      </c>
      <c r="L346" s="14">
        <v>5.8</v>
      </c>
      <c r="M346" s="14">
        <v>2</v>
      </c>
      <c r="N346" s="14">
        <v>2</v>
      </c>
      <c r="O346" s="14">
        <v>2</v>
      </c>
      <c r="P346" s="14">
        <v>2</v>
      </c>
      <c r="Q346" s="14">
        <v>2</v>
      </c>
      <c r="R346" s="14">
        <v>2</v>
      </c>
      <c r="S346" s="14">
        <v>1</v>
      </c>
      <c r="T346" s="14">
        <v>1</v>
      </c>
      <c r="U346" s="14">
        <v>1</v>
      </c>
      <c r="V346" s="14">
        <v>1</v>
      </c>
      <c r="W346" s="14">
        <v>1</v>
      </c>
      <c r="X346" s="14">
        <v>100</v>
      </c>
      <c r="Y346" s="14">
        <f>X346-[1]Admission!DA81</f>
        <v>25</v>
      </c>
      <c r="Z346" s="14">
        <v>2</v>
      </c>
      <c r="AA346" s="14">
        <v>1</v>
      </c>
      <c r="AB346" s="14">
        <v>1</v>
      </c>
      <c r="AC346" s="14">
        <v>1</v>
      </c>
      <c r="AD346" s="14">
        <v>1</v>
      </c>
      <c r="AE346" s="14">
        <v>1</v>
      </c>
      <c r="AF346" s="14">
        <v>1</v>
      </c>
      <c r="AG346" s="14">
        <f t="shared" ref="AG346:AG351" si="74">SUM(AA346:AF346)</f>
        <v>6</v>
      </c>
      <c r="AH346" s="14">
        <f>AG346-[1]Admission!DO81</f>
        <v>0</v>
      </c>
      <c r="AI346" s="14">
        <v>1</v>
      </c>
      <c r="AJ346" s="14">
        <v>1</v>
      </c>
      <c r="AK346" s="14">
        <v>1</v>
      </c>
      <c r="AL346" s="14">
        <v>1</v>
      </c>
      <c r="AM346" s="14">
        <v>1</v>
      </c>
      <c r="AN346" s="14">
        <v>1</v>
      </c>
      <c r="AO346" s="14">
        <v>1</v>
      </c>
      <c r="AP346" s="14">
        <v>1</v>
      </c>
      <c r="AQ346" s="14">
        <f t="shared" ref="AQ346:AQ351" si="75">SUM(AI346:AP346)</f>
        <v>8</v>
      </c>
      <c r="AR346" s="14">
        <f>AQ346-[1]Admission!EH81</f>
        <v>0</v>
      </c>
      <c r="AS346" s="14">
        <v>0</v>
      </c>
      <c r="AT346" s="14">
        <v>0</v>
      </c>
      <c r="AU346" s="14">
        <f t="shared" ref="AU346:AU351" si="76">SUM(AS346:AT346)</f>
        <v>0</v>
      </c>
      <c r="AV346" s="14">
        <f>AU346-[1]Admission!EL81</f>
        <v>-3</v>
      </c>
      <c r="AW346" s="14">
        <v>5</v>
      </c>
      <c r="AX346" s="14">
        <v>5</v>
      </c>
      <c r="AY346" s="14">
        <v>5</v>
      </c>
      <c r="AZ346" s="14">
        <v>5</v>
      </c>
      <c r="BA346" s="14">
        <f t="shared" ref="BA346:BA351" si="77">SUM(AW346:AZ346)</f>
        <v>20</v>
      </c>
      <c r="BB346" s="14">
        <f>BA346-[1]Admission!EQ81</f>
        <v>0</v>
      </c>
      <c r="BC346" s="14">
        <v>1</v>
      </c>
      <c r="BD346" s="14">
        <v>3</v>
      </c>
      <c r="BE346" s="14">
        <v>1</v>
      </c>
      <c r="BF346" s="14">
        <f t="shared" ref="BF346:BF351" si="78">SUM(BC346:BE346)</f>
        <v>5</v>
      </c>
      <c r="BG346" s="60">
        <v>1</v>
      </c>
      <c r="BH346" s="60">
        <v>1</v>
      </c>
      <c r="BI346" s="60">
        <v>1</v>
      </c>
      <c r="BJ346" s="60">
        <v>1</v>
      </c>
      <c r="BK346" s="60">
        <v>1</v>
      </c>
      <c r="BL346" s="60">
        <v>0</v>
      </c>
      <c r="BM346" s="60">
        <v>1</v>
      </c>
      <c r="BN346" s="60">
        <v>1</v>
      </c>
      <c r="BO346" s="60">
        <v>1</v>
      </c>
      <c r="BP346" s="60">
        <v>0</v>
      </c>
      <c r="BQ346" s="60">
        <v>1</v>
      </c>
      <c r="BR346" s="60">
        <v>1</v>
      </c>
      <c r="BS346" s="60">
        <v>1</v>
      </c>
      <c r="BT346" s="60">
        <v>1</v>
      </c>
      <c r="BU346" s="60">
        <v>1</v>
      </c>
      <c r="BV346" s="60">
        <v>13</v>
      </c>
    </row>
    <row r="347" spans="1:74" s="14" customFormat="1">
      <c r="A347" s="14">
        <v>338</v>
      </c>
      <c r="B347" s="14">
        <v>3</v>
      </c>
      <c r="C347" s="14">
        <v>1.7534722222189885</v>
      </c>
      <c r="D347" s="14">
        <v>0</v>
      </c>
      <c r="E347" s="14">
        <v>11</v>
      </c>
      <c r="F347" s="14">
        <v>1</v>
      </c>
      <c r="G347" s="14">
        <v>0</v>
      </c>
      <c r="H347" s="14">
        <v>0</v>
      </c>
      <c r="I347" s="14">
        <v>0</v>
      </c>
      <c r="J347" s="14">
        <v>0</v>
      </c>
      <c r="K347" s="14">
        <v>1</v>
      </c>
      <c r="L347" s="73">
        <v>5.8000000000000003E-2</v>
      </c>
      <c r="M347" s="14">
        <v>2</v>
      </c>
      <c r="N347" s="14">
        <v>2</v>
      </c>
      <c r="O347" s="14">
        <v>2</v>
      </c>
      <c r="P347" s="14">
        <v>2</v>
      </c>
      <c r="Q347" s="14">
        <v>2</v>
      </c>
      <c r="R347" s="14">
        <v>2</v>
      </c>
      <c r="S347" s="14">
        <v>1</v>
      </c>
      <c r="T347" s="14">
        <v>1</v>
      </c>
      <c r="U347" s="14">
        <v>3</v>
      </c>
      <c r="V347" s="14">
        <v>1</v>
      </c>
      <c r="W347" s="14">
        <v>1</v>
      </c>
      <c r="X347" s="14">
        <v>85</v>
      </c>
      <c r="Y347" s="14">
        <f>X347-[1]Admission!DA323</f>
        <v>0</v>
      </c>
      <c r="Z347" s="14">
        <v>2</v>
      </c>
      <c r="AA347" s="14">
        <v>1</v>
      </c>
      <c r="AB347" s="14">
        <v>1</v>
      </c>
      <c r="AC347" s="14">
        <v>1</v>
      </c>
      <c r="AD347" s="14">
        <v>1</v>
      </c>
      <c r="AE347" s="14">
        <v>1</v>
      </c>
      <c r="AF347" s="14">
        <v>1</v>
      </c>
      <c r="AG347" s="14">
        <f t="shared" si="74"/>
        <v>6</v>
      </c>
      <c r="AH347" s="14">
        <f>AG347-[1]Admission!DO323</f>
        <v>0</v>
      </c>
      <c r="AI347" s="14">
        <v>1</v>
      </c>
      <c r="AJ347" s="14">
        <v>1</v>
      </c>
      <c r="AK347" s="14">
        <v>1</v>
      </c>
      <c r="AL347" s="14">
        <v>1</v>
      </c>
      <c r="AM347" s="14">
        <v>1</v>
      </c>
      <c r="AN347" s="14">
        <v>1</v>
      </c>
      <c r="AO347" s="14">
        <v>1</v>
      </c>
      <c r="AP347" s="14">
        <v>1</v>
      </c>
      <c r="AQ347" s="14">
        <f t="shared" si="75"/>
        <v>8</v>
      </c>
      <c r="AR347" s="14">
        <f>AQ347-[1]Admission!EH323</f>
        <v>0</v>
      </c>
      <c r="AS347" s="14">
        <v>0</v>
      </c>
      <c r="AT347" s="14">
        <v>0</v>
      </c>
      <c r="AU347" s="14">
        <f t="shared" si="76"/>
        <v>0</v>
      </c>
      <c r="AV347" s="14">
        <f>AU347-[1]Admission!EL323</f>
        <v>0</v>
      </c>
      <c r="AW347" s="14">
        <v>5</v>
      </c>
      <c r="AX347" s="14">
        <v>5</v>
      </c>
      <c r="AY347" s="14">
        <v>5</v>
      </c>
      <c r="AZ347" s="14">
        <v>5</v>
      </c>
      <c r="BA347" s="14">
        <f t="shared" si="77"/>
        <v>20</v>
      </c>
      <c r="BB347" s="14">
        <f>BA347-[1]Admission!EQ323</f>
        <v>0</v>
      </c>
      <c r="BC347" s="14">
        <v>4</v>
      </c>
      <c r="BD347" s="14">
        <v>4</v>
      </c>
      <c r="BE347" s="14">
        <v>4</v>
      </c>
      <c r="BF347" s="14">
        <f t="shared" si="78"/>
        <v>12</v>
      </c>
      <c r="BG347" s="60">
        <v>1</v>
      </c>
      <c r="BH347" s="60">
        <v>1</v>
      </c>
      <c r="BI347" s="60">
        <v>1</v>
      </c>
      <c r="BJ347" s="60">
        <v>1</v>
      </c>
      <c r="BK347" s="60">
        <v>1</v>
      </c>
      <c r="BL347" s="60">
        <v>1</v>
      </c>
      <c r="BM347" s="60">
        <v>1</v>
      </c>
      <c r="BN347" s="60">
        <v>1</v>
      </c>
      <c r="BO347" s="60">
        <v>1</v>
      </c>
      <c r="BP347" s="60">
        <v>1</v>
      </c>
      <c r="BQ347" s="60">
        <v>1</v>
      </c>
      <c r="BR347" s="60">
        <v>1</v>
      </c>
      <c r="BS347" s="60">
        <v>1</v>
      </c>
      <c r="BT347" s="60">
        <v>1</v>
      </c>
      <c r="BU347" s="60">
        <v>1</v>
      </c>
      <c r="BV347" s="60">
        <v>15</v>
      </c>
    </row>
    <row r="348" spans="1:74" s="14" customFormat="1">
      <c r="A348" s="14">
        <v>339</v>
      </c>
      <c r="B348" s="14">
        <v>4</v>
      </c>
      <c r="C348" s="14">
        <v>2.5951388888934162</v>
      </c>
      <c r="D348" s="14">
        <v>0</v>
      </c>
      <c r="E348" s="14">
        <v>8</v>
      </c>
      <c r="F348" s="14">
        <v>1</v>
      </c>
      <c r="G348" s="14">
        <v>0</v>
      </c>
      <c r="H348" s="14">
        <v>0</v>
      </c>
      <c r="I348" s="14">
        <v>0</v>
      </c>
      <c r="J348" s="14">
        <v>0</v>
      </c>
      <c r="K348" s="14">
        <v>3</v>
      </c>
      <c r="L348" s="71">
        <v>5.7999999999999996E-2</v>
      </c>
      <c r="M348" s="14">
        <v>2</v>
      </c>
      <c r="N348" s="14">
        <v>2</v>
      </c>
      <c r="O348" s="14">
        <v>2</v>
      </c>
      <c r="P348" s="14">
        <v>2</v>
      </c>
      <c r="Q348" s="14">
        <v>2</v>
      </c>
      <c r="R348" s="14">
        <v>2</v>
      </c>
      <c r="S348" s="14">
        <v>1</v>
      </c>
      <c r="T348" s="14">
        <v>1</v>
      </c>
      <c r="U348" s="14">
        <v>1</v>
      </c>
      <c r="V348" s="14">
        <v>2</v>
      </c>
      <c r="W348" s="14">
        <v>1</v>
      </c>
      <c r="X348" s="14">
        <v>80</v>
      </c>
      <c r="Y348" s="14">
        <f>X348-[1]Admission!DA20</f>
        <v>10</v>
      </c>
      <c r="Z348" s="14">
        <v>3</v>
      </c>
      <c r="AA348" s="14">
        <v>1</v>
      </c>
      <c r="AB348" s="14">
        <v>1</v>
      </c>
      <c r="AC348" s="14">
        <v>1</v>
      </c>
      <c r="AD348" s="14">
        <v>1</v>
      </c>
      <c r="AE348" s="14">
        <v>1</v>
      </c>
      <c r="AF348" s="14">
        <v>1</v>
      </c>
      <c r="AG348" s="14">
        <f t="shared" si="74"/>
        <v>6</v>
      </c>
      <c r="AH348" s="14">
        <f>AG348-[1]Admission!DO20</f>
        <v>0</v>
      </c>
      <c r="AI348" s="14">
        <v>1</v>
      </c>
      <c r="AJ348" s="14">
        <v>1</v>
      </c>
      <c r="AK348" s="14">
        <v>1</v>
      </c>
      <c r="AL348" s="14">
        <v>1</v>
      </c>
      <c r="AM348" s="14">
        <v>1</v>
      </c>
      <c r="AN348" s="14">
        <v>1</v>
      </c>
      <c r="AO348" s="14">
        <v>0</v>
      </c>
      <c r="AP348" s="14">
        <v>1</v>
      </c>
      <c r="AQ348" s="14">
        <f t="shared" si="75"/>
        <v>7</v>
      </c>
      <c r="AR348" s="14">
        <f>AQ348-[1]Admission!EH20</f>
        <v>-1</v>
      </c>
      <c r="AS348" s="14">
        <v>1</v>
      </c>
      <c r="AT348" s="14">
        <v>0</v>
      </c>
      <c r="AU348" s="14">
        <f t="shared" si="76"/>
        <v>1</v>
      </c>
      <c r="AV348" s="14">
        <f>AU348-[1]Admission!EL20</f>
        <v>-2</v>
      </c>
      <c r="AW348" s="14">
        <v>5</v>
      </c>
      <c r="AX348" s="14">
        <v>5</v>
      </c>
      <c r="AY348" s="14">
        <v>5</v>
      </c>
      <c r="AZ348" s="14">
        <v>5</v>
      </c>
      <c r="BA348" s="14">
        <f t="shared" si="77"/>
        <v>20</v>
      </c>
      <c r="BB348" s="14">
        <f>BA348-[1]Admission!EQ20</f>
        <v>0</v>
      </c>
      <c r="BC348" s="14">
        <v>4</v>
      </c>
      <c r="BD348" s="14">
        <v>4</v>
      </c>
      <c r="BE348" s="14">
        <v>4</v>
      </c>
      <c r="BF348" s="14">
        <f t="shared" si="78"/>
        <v>12</v>
      </c>
      <c r="BG348" s="60">
        <v>1</v>
      </c>
      <c r="BH348" s="60">
        <v>1</v>
      </c>
      <c r="BI348" s="60">
        <v>1</v>
      </c>
      <c r="BJ348" s="60">
        <v>1</v>
      </c>
      <c r="BK348" s="60">
        <v>1</v>
      </c>
      <c r="BL348" s="60">
        <v>0</v>
      </c>
      <c r="BM348" s="60">
        <v>1</v>
      </c>
      <c r="BN348" s="60">
        <v>1</v>
      </c>
      <c r="BO348" s="60">
        <v>1</v>
      </c>
      <c r="BP348" s="60">
        <v>1</v>
      </c>
      <c r="BQ348" s="60">
        <v>1</v>
      </c>
      <c r="BR348" s="60">
        <v>1</v>
      </c>
      <c r="BS348" s="60">
        <v>1</v>
      </c>
      <c r="BT348" s="60">
        <v>1</v>
      </c>
      <c r="BU348" s="60">
        <v>0</v>
      </c>
      <c r="BV348" s="60">
        <v>13</v>
      </c>
    </row>
    <row r="349" spans="1:74" s="14" customFormat="1">
      <c r="A349" s="14">
        <v>340</v>
      </c>
      <c r="B349" s="14">
        <v>7</v>
      </c>
      <c r="C349" s="14">
        <v>5.8333333333357587</v>
      </c>
      <c r="D349" s="14">
        <v>0</v>
      </c>
      <c r="E349" s="14">
        <v>5</v>
      </c>
      <c r="F349" s="14">
        <v>3</v>
      </c>
      <c r="G349" s="14">
        <v>0</v>
      </c>
      <c r="H349" s="14">
        <v>0</v>
      </c>
      <c r="I349" s="14">
        <v>0</v>
      </c>
      <c r="J349" s="14">
        <v>0</v>
      </c>
      <c r="K349" s="14">
        <v>4</v>
      </c>
      <c r="L349" s="73">
        <v>5.7999999999999996E-2</v>
      </c>
      <c r="M349" s="14">
        <v>2</v>
      </c>
      <c r="N349" s="14">
        <v>2</v>
      </c>
      <c r="O349" s="14">
        <v>2</v>
      </c>
      <c r="P349" s="14">
        <v>2</v>
      </c>
      <c r="Q349" s="14">
        <v>1</v>
      </c>
      <c r="R349" s="14">
        <v>2</v>
      </c>
      <c r="S349" s="14">
        <v>1</v>
      </c>
      <c r="T349" s="14">
        <v>1</v>
      </c>
      <c r="U349" s="14">
        <v>1</v>
      </c>
      <c r="V349" s="14">
        <v>1</v>
      </c>
      <c r="W349" s="14">
        <v>1</v>
      </c>
      <c r="X349" s="14">
        <v>80</v>
      </c>
      <c r="Y349" s="14">
        <f>X349-[1]Admission!DA276</f>
        <v>0</v>
      </c>
      <c r="Z349" s="14">
        <v>3</v>
      </c>
      <c r="AA349" s="14">
        <v>1</v>
      </c>
      <c r="AB349" s="14">
        <v>1</v>
      </c>
      <c r="AC349" s="14">
        <v>1</v>
      </c>
      <c r="AD349" s="14">
        <v>1</v>
      </c>
      <c r="AE349" s="14">
        <v>1</v>
      </c>
      <c r="AF349" s="14">
        <v>1</v>
      </c>
      <c r="AG349" s="14">
        <f t="shared" si="74"/>
        <v>6</v>
      </c>
      <c r="AH349" s="14">
        <f>AG349-[1]Admission!DO276</f>
        <v>0</v>
      </c>
      <c r="AI349" s="14">
        <v>1</v>
      </c>
      <c r="AJ349" s="14">
        <v>0</v>
      </c>
      <c r="AK349" s="14">
        <v>0</v>
      </c>
      <c r="AL349" s="14">
        <v>0</v>
      </c>
      <c r="AM349" s="14">
        <v>0</v>
      </c>
      <c r="AN349" s="14">
        <v>0</v>
      </c>
      <c r="AO349" s="14">
        <v>1</v>
      </c>
      <c r="AP349" s="14">
        <v>1</v>
      </c>
      <c r="AQ349" s="14">
        <f t="shared" si="75"/>
        <v>3</v>
      </c>
      <c r="AR349" s="14">
        <f>AQ349-[1]Admission!EH276</f>
        <v>0</v>
      </c>
      <c r="AS349" s="14">
        <v>3</v>
      </c>
      <c r="AT349" s="14">
        <v>0</v>
      </c>
      <c r="AU349" s="14">
        <f t="shared" si="76"/>
        <v>3</v>
      </c>
      <c r="AV349" s="14">
        <f>AU349-[1]Admission!EL276</f>
        <v>1</v>
      </c>
      <c r="AW349" s="14">
        <v>5</v>
      </c>
      <c r="AX349" s="14">
        <v>5</v>
      </c>
      <c r="AY349" s="14">
        <v>5</v>
      </c>
      <c r="AZ349" s="14">
        <v>5</v>
      </c>
      <c r="BA349" s="14">
        <f t="shared" si="77"/>
        <v>20</v>
      </c>
      <c r="BB349" s="14">
        <f>BA349-[1]Admission!EQ276</f>
        <v>0</v>
      </c>
      <c r="BC349" s="14">
        <v>4</v>
      </c>
      <c r="BD349" s="14">
        <v>4</v>
      </c>
      <c r="BE349" s="14">
        <v>4</v>
      </c>
      <c r="BF349" s="14">
        <f t="shared" si="78"/>
        <v>12</v>
      </c>
      <c r="BG349" s="60">
        <v>1</v>
      </c>
      <c r="BH349" s="60">
        <v>1</v>
      </c>
      <c r="BI349" s="60">
        <v>1</v>
      </c>
      <c r="BJ349" s="60">
        <v>1</v>
      </c>
      <c r="BK349" s="60">
        <v>1</v>
      </c>
      <c r="BL349" s="60">
        <v>1</v>
      </c>
      <c r="BM349" s="60">
        <v>1</v>
      </c>
      <c r="BN349" s="60">
        <v>1</v>
      </c>
      <c r="BO349" s="60">
        <v>1</v>
      </c>
      <c r="BP349" s="60">
        <v>1</v>
      </c>
      <c r="BQ349" s="60">
        <v>1</v>
      </c>
      <c r="BR349" s="60">
        <v>1</v>
      </c>
      <c r="BS349" s="60">
        <v>1</v>
      </c>
      <c r="BT349" s="60">
        <v>1</v>
      </c>
      <c r="BU349" s="60">
        <v>1</v>
      </c>
      <c r="BV349" s="60">
        <v>15</v>
      </c>
    </row>
    <row r="350" spans="1:74" s="14" customFormat="1">
      <c r="A350" s="14">
        <v>341</v>
      </c>
      <c r="B350" s="14">
        <v>5</v>
      </c>
      <c r="C350" s="14">
        <v>3.7409722222218988</v>
      </c>
      <c r="D350" s="14">
        <v>0</v>
      </c>
      <c r="E350" s="14">
        <v>2</v>
      </c>
      <c r="F350" s="14">
        <v>1</v>
      </c>
      <c r="G350" s="14">
        <v>0</v>
      </c>
      <c r="H350" s="14">
        <v>0</v>
      </c>
      <c r="I350" s="14">
        <v>0</v>
      </c>
      <c r="J350" s="14">
        <v>0</v>
      </c>
      <c r="K350" s="14">
        <v>4</v>
      </c>
      <c r="L350" s="73">
        <v>5.7999999999999996E-2</v>
      </c>
      <c r="M350" s="14">
        <v>2</v>
      </c>
      <c r="N350" s="14">
        <v>2</v>
      </c>
      <c r="O350" s="14">
        <v>2</v>
      </c>
      <c r="P350" s="14">
        <v>2</v>
      </c>
      <c r="Q350" s="14">
        <v>2</v>
      </c>
      <c r="R350" s="14">
        <v>2</v>
      </c>
      <c r="S350" s="14">
        <v>1</v>
      </c>
      <c r="T350" s="14">
        <v>1</v>
      </c>
      <c r="U350" s="14">
        <v>1</v>
      </c>
      <c r="V350" s="14">
        <v>1</v>
      </c>
      <c r="W350" s="14">
        <v>2</v>
      </c>
      <c r="X350" s="14">
        <v>80</v>
      </c>
      <c r="Y350" s="14">
        <f>X350-[1]Admission!DA258</f>
        <v>10</v>
      </c>
      <c r="Z350" s="14">
        <v>4</v>
      </c>
      <c r="AA350" s="14">
        <v>1</v>
      </c>
      <c r="AB350" s="14">
        <v>1</v>
      </c>
      <c r="AC350" s="14">
        <v>1</v>
      </c>
      <c r="AD350" s="14">
        <v>1</v>
      </c>
      <c r="AE350" s="14">
        <v>1</v>
      </c>
      <c r="AF350" s="14">
        <v>1</v>
      </c>
      <c r="AG350" s="14">
        <f t="shared" si="74"/>
        <v>6</v>
      </c>
      <c r="AH350" s="14">
        <f>AG350-[1]Admission!DO258</f>
        <v>0</v>
      </c>
      <c r="AI350" s="14">
        <v>1</v>
      </c>
      <c r="AJ350" s="14">
        <v>1</v>
      </c>
      <c r="AK350" s="14">
        <v>1</v>
      </c>
      <c r="AL350" s="14">
        <v>1</v>
      </c>
      <c r="AM350" s="14">
        <v>1</v>
      </c>
      <c r="AN350" s="14">
        <v>1</v>
      </c>
      <c r="AO350" s="14">
        <v>1</v>
      </c>
      <c r="AP350" s="14">
        <v>1</v>
      </c>
      <c r="AQ350" s="14">
        <f t="shared" si="75"/>
        <v>8</v>
      </c>
      <c r="AR350" s="14">
        <f>AQ350-[1]Admission!EH258</f>
        <v>4</v>
      </c>
      <c r="AS350" s="14">
        <v>0</v>
      </c>
      <c r="AT350" s="14">
        <v>1</v>
      </c>
      <c r="AU350" s="14">
        <f t="shared" si="76"/>
        <v>1</v>
      </c>
      <c r="AV350" s="14">
        <f>AU350-[1]Admission!EL258</f>
        <v>0</v>
      </c>
      <c r="AW350" s="14">
        <v>5</v>
      </c>
      <c r="AX350" s="14">
        <v>5</v>
      </c>
      <c r="AY350" s="14">
        <v>5</v>
      </c>
      <c r="AZ350" s="14">
        <v>4</v>
      </c>
      <c r="BA350" s="14">
        <f t="shared" si="77"/>
        <v>19</v>
      </c>
      <c r="BB350" s="14">
        <f>BA350-[1]Admission!EQ258</f>
        <v>3</v>
      </c>
      <c r="BC350" s="14">
        <v>4</v>
      </c>
      <c r="BD350" s="14">
        <v>4</v>
      </c>
      <c r="BE350" s="14">
        <v>4</v>
      </c>
      <c r="BF350" s="14">
        <f t="shared" si="78"/>
        <v>12</v>
      </c>
      <c r="BG350" s="60">
        <v>1</v>
      </c>
      <c r="BH350" s="60">
        <v>1</v>
      </c>
      <c r="BI350" s="60">
        <v>1</v>
      </c>
      <c r="BJ350" s="60">
        <v>1</v>
      </c>
      <c r="BK350" s="60">
        <v>1</v>
      </c>
      <c r="BL350" s="60">
        <v>1</v>
      </c>
      <c r="BM350" s="60">
        <v>1</v>
      </c>
      <c r="BN350" s="60">
        <v>1</v>
      </c>
      <c r="BO350" s="60">
        <v>1</v>
      </c>
      <c r="BP350" s="60">
        <v>1</v>
      </c>
      <c r="BQ350" s="60">
        <v>1</v>
      </c>
      <c r="BR350" s="60">
        <v>1</v>
      </c>
      <c r="BS350" s="60">
        <v>1</v>
      </c>
      <c r="BT350" s="60">
        <v>1</v>
      </c>
      <c r="BU350" s="60">
        <v>1</v>
      </c>
      <c r="BV350" s="60">
        <v>15</v>
      </c>
    </row>
    <row r="351" spans="1:74" s="14" customFormat="1">
      <c r="A351" s="14">
        <v>342</v>
      </c>
      <c r="B351" s="14">
        <v>4</v>
      </c>
      <c r="C351" s="14">
        <v>2.7638888888832298</v>
      </c>
      <c r="D351" s="14">
        <v>0</v>
      </c>
      <c r="E351" s="14">
        <v>7</v>
      </c>
      <c r="F351" s="14">
        <v>1</v>
      </c>
      <c r="G351" s="14">
        <v>0</v>
      </c>
      <c r="H351" s="14">
        <v>0</v>
      </c>
      <c r="I351" s="14">
        <v>0</v>
      </c>
      <c r="J351" s="14">
        <v>1</v>
      </c>
      <c r="K351" s="14">
        <v>3</v>
      </c>
      <c r="L351" s="73">
        <v>5.8000000000000003E-2</v>
      </c>
      <c r="M351" s="14">
        <v>2</v>
      </c>
      <c r="N351" s="14">
        <v>2</v>
      </c>
      <c r="O351" s="14">
        <v>2</v>
      </c>
      <c r="P351" s="14">
        <v>2</v>
      </c>
      <c r="Q351" s="14">
        <v>2</v>
      </c>
      <c r="R351" s="14">
        <v>2</v>
      </c>
      <c r="S351" s="14">
        <v>1</v>
      </c>
      <c r="T351" s="14">
        <v>1</v>
      </c>
      <c r="U351" s="14">
        <v>2</v>
      </c>
      <c r="V351" s="14">
        <v>1</v>
      </c>
      <c r="W351" s="14">
        <v>1</v>
      </c>
      <c r="X351" s="14">
        <v>60</v>
      </c>
      <c r="Y351" s="14">
        <f>X351-[1]Admission!DA302</f>
        <v>10</v>
      </c>
      <c r="Z351" s="14">
        <v>3</v>
      </c>
      <c r="AA351" s="14">
        <v>1</v>
      </c>
      <c r="AB351" s="14">
        <v>1</v>
      </c>
      <c r="AC351" s="14">
        <v>1</v>
      </c>
      <c r="AD351" s="14">
        <v>1</v>
      </c>
      <c r="AE351" s="14">
        <v>1</v>
      </c>
      <c r="AF351" s="14">
        <v>1</v>
      </c>
      <c r="AG351" s="14">
        <f t="shared" si="74"/>
        <v>6</v>
      </c>
      <c r="AH351" s="14">
        <f>AG351-[1]Admission!DO302</f>
        <v>0</v>
      </c>
      <c r="AI351" s="14">
        <v>1</v>
      </c>
      <c r="AJ351" s="14">
        <v>0</v>
      </c>
      <c r="AK351" s="14">
        <v>1</v>
      </c>
      <c r="AL351" s="14">
        <v>1</v>
      </c>
      <c r="AM351" s="14">
        <v>0</v>
      </c>
      <c r="AN351" s="14">
        <v>0</v>
      </c>
      <c r="AO351" s="14">
        <v>1</v>
      </c>
      <c r="AP351" s="14">
        <v>1</v>
      </c>
      <c r="AQ351" s="14">
        <f t="shared" si="75"/>
        <v>5</v>
      </c>
      <c r="AR351" s="14">
        <f>AQ351-[1]Admission!EH302</f>
        <v>1</v>
      </c>
      <c r="AS351" s="14">
        <v>0</v>
      </c>
      <c r="AT351" s="14">
        <v>0</v>
      </c>
      <c r="AU351" s="14">
        <f t="shared" si="76"/>
        <v>0</v>
      </c>
      <c r="AV351" s="14">
        <f>AU351-[1]Admission!EL302</f>
        <v>-1</v>
      </c>
      <c r="AW351" s="14">
        <v>5</v>
      </c>
      <c r="AX351" s="14">
        <v>3</v>
      </c>
      <c r="AY351" s="14">
        <v>4</v>
      </c>
      <c r="AZ351" s="14">
        <v>4</v>
      </c>
      <c r="BA351" s="14">
        <f t="shared" si="77"/>
        <v>16</v>
      </c>
      <c r="BB351" s="14">
        <f>BA351-[1]Admission!EQ302</f>
        <v>-3</v>
      </c>
      <c r="BC351" s="14">
        <v>4</v>
      </c>
      <c r="BD351" s="14">
        <v>3</v>
      </c>
      <c r="BE351" s="14">
        <v>3</v>
      </c>
      <c r="BF351" s="14">
        <f t="shared" si="78"/>
        <v>10</v>
      </c>
      <c r="BG351" s="60">
        <v>1</v>
      </c>
      <c r="BH351" s="60">
        <v>1</v>
      </c>
      <c r="BI351" s="60">
        <v>1</v>
      </c>
      <c r="BJ351" s="60">
        <v>1</v>
      </c>
      <c r="BK351" s="60">
        <v>1</v>
      </c>
      <c r="BL351" s="60">
        <v>1</v>
      </c>
      <c r="BM351" s="60">
        <v>0</v>
      </c>
      <c r="BN351" s="60">
        <v>1</v>
      </c>
      <c r="BO351" s="60">
        <v>1</v>
      </c>
      <c r="BP351" s="60">
        <v>0</v>
      </c>
      <c r="BQ351" s="60">
        <v>1</v>
      </c>
      <c r="BR351" s="60">
        <v>1</v>
      </c>
      <c r="BS351" s="60">
        <v>1</v>
      </c>
      <c r="BT351" s="60">
        <v>1</v>
      </c>
      <c r="BU351" s="60">
        <v>0</v>
      </c>
      <c r="BV351" s="60">
        <v>12</v>
      </c>
    </row>
    <row r="352" spans="1:74" s="14" customFormat="1">
      <c r="A352" s="14">
        <v>343</v>
      </c>
      <c r="B352" s="14">
        <v>6</v>
      </c>
      <c r="C352" s="14">
        <v>4.7451388888875954</v>
      </c>
      <c r="D352" s="14">
        <v>0</v>
      </c>
      <c r="E352" s="14">
        <v>1</v>
      </c>
      <c r="F352" s="14">
        <v>5</v>
      </c>
      <c r="G352" s="14">
        <v>0</v>
      </c>
      <c r="H352" s="14">
        <v>0</v>
      </c>
      <c r="I352" s="14">
        <v>0</v>
      </c>
      <c r="J352" s="14">
        <v>0</v>
      </c>
      <c r="K352" s="14">
        <v>6</v>
      </c>
      <c r="L352" s="73">
        <v>0.11899999999999999</v>
      </c>
      <c r="M352" s="14">
        <v>2</v>
      </c>
      <c r="N352" s="14">
        <v>2</v>
      </c>
      <c r="O352" s="14">
        <v>2</v>
      </c>
      <c r="P352" s="14">
        <v>2</v>
      </c>
      <c r="Q352" s="14">
        <v>2</v>
      </c>
      <c r="R352" s="14">
        <v>2</v>
      </c>
      <c r="BG352" s="60"/>
      <c r="BH352" s="60"/>
      <c r="BI352" s="60"/>
      <c r="BJ352" s="60"/>
      <c r="BK352" s="60"/>
      <c r="BL352" s="60"/>
      <c r="BM352" s="60"/>
      <c r="BN352" s="60"/>
      <c r="BO352" s="60"/>
      <c r="BP352" s="60"/>
      <c r="BQ352" s="60"/>
      <c r="BR352" s="60"/>
      <c r="BS352" s="60"/>
      <c r="BT352" s="60"/>
      <c r="BU352" s="60"/>
      <c r="BV352" s="60"/>
    </row>
    <row r="353" spans="1:74" s="14" customFormat="1">
      <c r="A353" s="14">
        <v>344</v>
      </c>
      <c r="B353" s="14">
        <v>2</v>
      </c>
      <c r="C353" s="14">
        <v>0.93541666666715173</v>
      </c>
      <c r="D353" s="14">
        <v>0</v>
      </c>
      <c r="E353" s="14">
        <v>4</v>
      </c>
      <c r="F353" s="14">
        <v>1</v>
      </c>
      <c r="G353" s="14">
        <v>0</v>
      </c>
      <c r="H353" s="14">
        <v>0</v>
      </c>
      <c r="I353" s="14">
        <v>0</v>
      </c>
      <c r="J353" s="14">
        <v>1</v>
      </c>
      <c r="K353" s="14">
        <v>1</v>
      </c>
      <c r="L353" s="71">
        <v>5.7999999999999996E-2</v>
      </c>
      <c r="M353" s="14">
        <v>2</v>
      </c>
      <c r="N353" s="14">
        <v>2</v>
      </c>
      <c r="O353" s="14">
        <v>2</v>
      </c>
      <c r="P353" s="14">
        <v>2</v>
      </c>
      <c r="Q353" s="14">
        <v>2</v>
      </c>
      <c r="R353" s="14">
        <v>2</v>
      </c>
      <c r="S353" s="14">
        <v>2</v>
      </c>
      <c r="T353" s="14">
        <v>1</v>
      </c>
      <c r="U353" s="14">
        <v>2</v>
      </c>
      <c r="V353" s="14">
        <v>3</v>
      </c>
      <c r="W353" s="14">
        <v>1</v>
      </c>
      <c r="X353" s="14">
        <v>75</v>
      </c>
      <c r="Y353" s="14">
        <f>X353-[1]Admission!DA114</f>
        <v>30</v>
      </c>
      <c r="Z353" s="14">
        <v>2</v>
      </c>
      <c r="AA353" s="14">
        <v>1</v>
      </c>
      <c r="AB353" s="14">
        <v>1</v>
      </c>
      <c r="AC353" s="14">
        <v>1</v>
      </c>
      <c r="AD353" s="14">
        <v>1</v>
      </c>
      <c r="AE353" s="14">
        <v>1</v>
      </c>
      <c r="AF353" s="14">
        <v>1</v>
      </c>
      <c r="AG353" s="14">
        <f>SUM(AA353:AF353)</f>
        <v>6</v>
      </c>
      <c r="AH353" s="14">
        <f>AG353-[1]Admission!DO114</f>
        <v>0</v>
      </c>
      <c r="AI353" s="14">
        <v>1</v>
      </c>
      <c r="AJ353" s="14">
        <v>1</v>
      </c>
      <c r="AK353" s="14">
        <v>1</v>
      </c>
      <c r="AL353" s="14">
        <v>1</v>
      </c>
      <c r="AM353" s="14">
        <v>1</v>
      </c>
      <c r="AN353" s="14">
        <v>1</v>
      </c>
      <c r="AO353" s="14">
        <v>1</v>
      </c>
      <c r="AP353" s="14">
        <v>1</v>
      </c>
      <c r="AQ353" s="14">
        <f>SUM(AI353:AP353)</f>
        <v>8</v>
      </c>
      <c r="AR353" s="14">
        <f>AQ353-[1]Admission!EH114</f>
        <v>0</v>
      </c>
      <c r="AS353" s="14">
        <v>1</v>
      </c>
      <c r="AT353" s="14">
        <v>1</v>
      </c>
      <c r="AU353" s="14">
        <f>SUM(AS353:AT353)</f>
        <v>2</v>
      </c>
      <c r="AV353" s="14">
        <f>AU353-[1]Admission!EL114</f>
        <v>-2</v>
      </c>
      <c r="AW353" s="14">
        <v>5</v>
      </c>
      <c r="AX353" s="14">
        <v>5</v>
      </c>
      <c r="AY353" s="14">
        <v>5</v>
      </c>
      <c r="AZ353" s="14">
        <v>5</v>
      </c>
      <c r="BA353" s="14">
        <f>SUM(AW353:AZ353)</f>
        <v>20</v>
      </c>
      <c r="BB353" s="14">
        <f>BA353-[1]Admission!EQ114</f>
        <v>0</v>
      </c>
      <c r="BC353" s="14">
        <v>4</v>
      </c>
      <c r="BD353" s="14">
        <v>4</v>
      </c>
      <c r="BE353" s="14">
        <v>4</v>
      </c>
      <c r="BF353" s="14">
        <f>SUM(BC353:BE353)</f>
        <v>12</v>
      </c>
      <c r="BG353" s="60">
        <v>1</v>
      </c>
      <c r="BH353" s="60">
        <v>1</v>
      </c>
      <c r="BI353" s="60">
        <v>1</v>
      </c>
      <c r="BJ353" s="60">
        <v>1</v>
      </c>
      <c r="BK353" s="60">
        <v>1</v>
      </c>
      <c r="BL353" s="60">
        <v>1</v>
      </c>
      <c r="BM353" s="60">
        <v>1</v>
      </c>
      <c r="BN353" s="60">
        <v>1</v>
      </c>
      <c r="BO353" s="60">
        <v>1</v>
      </c>
      <c r="BP353" s="60">
        <v>1</v>
      </c>
      <c r="BQ353" s="60">
        <v>1</v>
      </c>
      <c r="BR353" s="60">
        <v>1</v>
      </c>
      <c r="BS353" s="60">
        <v>1</v>
      </c>
      <c r="BT353" s="60">
        <v>1</v>
      </c>
      <c r="BU353" s="60">
        <v>1</v>
      </c>
      <c r="BV353" s="60">
        <v>15</v>
      </c>
    </row>
    <row r="354" spans="1:74" s="14" customFormat="1">
      <c r="A354" s="14">
        <v>345</v>
      </c>
      <c r="B354" s="14">
        <v>4</v>
      </c>
      <c r="C354" s="14">
        <v>2.8500000000058208</v>
      </c>
      <c r="D354" s="14">
        <v>0</v>
      </c>
      <c r="E354" s="14">
        <v>4</v>
      </c>
      <c r="F354" s="14">
        <v>1</v>
      </c>
      <c r="G354" s="14">
        <v>0</v>
      </c>
      <c r="H354" s="14">
        <v>0</v>
      </c>
      <c r="I354" s="14">
        <v>0</v>
      </c>
      <c r="J354" s="14">
        <v>0</v>
      </c>
      <c r="K354" s="14">
        <v>2</v>
      </c>
      <c r="L354" s="71">
        <v>5.8000000000000003E-2</v>
      </c>
      <c r="M354" s="14">
        <v>2</v>
      </c>
      <c r="N354" s="14">
        <v>2</v>
      </c>
      <c r="O354" s="14">
        <v>2</v>
      </c>
      <c r="P354" s="14">
        <v>2</v>
      </c>
      <c r="Q354" s="14">
        <v>2</v>
      </c>
      <c r="R354" s="14">
        <v>2</v>
      </c>
      <c r="S354" s="14">
        <v>1</v>
      </c>
      <c r="T354" s="14">
        <v>1</v>
      </c>
      <c r="U354" s="14">
        <v>1</v>
      </c>
      <c r="V354" s="14">
        <v>1</v>
      </c>
      <c r="W354" s="14">
        <v>1</v>
      </c>
      <c r="X354" s="14">
        <v>80</v>
      </c>
      <c r="Y354" s="14">
        <f>X354-[1]Admission!DA144</f>
        <v>0</v>
      </c>
      <c r="Z354" s="14">
        <v>3</v>
      </c>
      <c r="AA354" s="14">
        <v>1</v>
      </c>
      <c r="AB354" s="14">
        <v>1</v>
      </c>
      <c r="AC354" s="14">
        <v>1</v>
      </c>
      <c r="AD354" s="14">
        <v>1</v>
      </c>
      <c r="AE354" s="14">
        <v>1</v>
      </c>
      <c r="AF354" s="14">
        <v>1</v>
      </c>
      <c r="AG354" s="14">
        <f>SUM(AA354:AF354)</f>
        <v>6</v>
      </c>
      <c r="AH354" s="14">
        <f>AG354-[1]Admission!DO144</f>
        <v>0</v>
      </c>
      <c r="AI354" s="14">
        <v>1</v>
      </c>
      <c r="AJ354" s="14">
        <v>0</v>
      </c>
      <c r="AK354" s="14">
        <v>0</v>
      </c>
      <c r="AL354" s="14">
        <v>0</v>
      </c>
      <c r="AM354" s="14">
        <v>0</v>
      </c>
      <c r="AN354" s="14">
        <v>0</v>
      </c>
      <c r="AO354" s="14">
        <v>0</v>
      </c>
      <c r="AP354" s="14">
        <v>0</v>
      </c>
      <c r="AQ354" s="14">
        <f>SUM(AI354:AP354)</f>
        <v>1</v>
      </c>
      <c r="AR354" s="14">
        <f>AQ354-[1]Admission!EH144</f>
        <v>-2</v>
      </c>
      <c r="AS354" s="14">
        <v>0</v>
      </c>
      <c r="AT354" s="14">
        <v>0</v>
      </c>
      <c r="AU354" s="14">
        <f>SUM(AS354:AT354)</f>
        <v>0</v>
      </c>
      <c r="AV354" s="14">
        <f>AU354-[1]Admission!EL144</f>
        <v>0</v>
      </c>
      <c r="AW354" s="14">
        <v>3</v>
      </c>
      <c r="AX354" s="14">
        <v>3</v>
      </c>
      <c r="AY354" s="14">
        <v>3</v>
      </c>
      <c r="AZ354" s="14">
        <v>3</v>
      </c>
      <c r="BA354" s="14">
        <f>SUM(AW354:AZ354)</f>
        <v>12</v>
      </c>
      <c r="BB354" s="14">
        <f>BA354-[1]Admission!EQ144</f>
        <v>-4</v>
      </c>
      <c r="BC354" s="14">
        <v>4</v>
      </c>
      <c r="BD354" s="14">
        <v>4</v>
      </c>
      <c r="BE354" s="14">
        <v>4</v>
      </c>
      <c r="BF354" s="14">
        <f>SUM(BC354:BE354)</f>
        <v>12</v>
      </c>
      <c r="BG354" s="60">
        <v>1</v>
      </c>
      <c r="BH354" s="60">
        <v>1</v>
      </c>
      <c r="BI354" s="60">
        <v>1</v>
      </c>
      <c r="BJ354" s="60">
        <v>1</v>
      </c>
      <c r="BK354" s="60">
        <v>1</v>
      </c>
      <c r="BL354" s="60">
        <v>1</v>
      </c>
      <c r="BM354" s="60">
        <v>1</v>
      </c>
      <c r="BN354" s="60">
        <v>1</v>
      </c>
      <c r="BO354" s="60">
        <v>1</v>
      </c>
      <c r="BP354" s="60">
        <v>1</v>
      </c>
      <c r="BQ354" s="60">
        <v>1</v>
      </c>
      <c r="BR354" s="60">
        <v>1</v>
      </c>
      <c r="BS354" s="60">
        <v>1</v>
      </c>
      <c r="BT354" s="60">
        <v>1</v>
      </c>
      <c r="BU354" s="60">
        <v>1</v>
      </c>
      <c r="BV354" s="60">
        <v>15</v>
      </c>
    </row>
    <row r="355" spans="1:74" s="14" customFormat="1">
      <c r="A355" s="14">
        <v>346</v>
      </c>
      <c r="B355" s="14">
        <v>5</v>
      </c>
      <c r="C355" s="14">
        <v>3.0499999999956344</v>
      </c>
      <c r="D355" s="14">
        <v>0</v>
      </c>
      <c r="E355" s="14">
        <v>4</v>
      </c>
      <c r="F355" s="14">
        <v>1</v>
      </c>
      <c r="G355" s="14">
        <v>0</v>
      </c>
      <c r="H355" s="14">
        <v>0</v>
      </c>
      <c r="I355" s="14">
        <v>0</v>
      </c>
      <c r="J355" s="14">
        <v>0</v>
      </c>
      <c r="K355" s="14">
        <v>4</v>
      </c>
      <c r="L355" s="73">
        <v>5.8000000000000003E-2</v>
      </c>
      <c r="M355" s="14">
        <v>2</v>
      </c>
      <c r="N355" s="14">
        <v>2</v>
      </c>
      <c r="O355" s="14">
        <v>2</v>
      </c>
      <c r="P355" s="14">
        <v>2</v>
      </c>
      <c r="Q355" s="14">
        <v>2</v>
      </c>
      <c r="R355" s="14">
        <v>2</v>
      </c>
      <c r="BG355" s="60"/>
      <c r="BH355" s="60"/>
      <c r="BI355" s="60"/>
      <c r="BJ355" s="60"/>
      <c r="BK355" s="60"/>
      <c r="BL355" s="60"/>
      <c r="BM355" s="60"/>
      <c r="BN355" s="60"/>
      <c r="BO355" s="60"/>
      <c r="BP355" s="60"/>
      <c r="BQ355" s="60"/>
      <c r="BR355" s="60"/>
      <c r="BS355" s="60"/>
      <c r="BT355" s="60"/>
      <c r="BU355" s="60"/>
      <c r="BV355" s="60"/>
    </row>
    <row r="356" spans="1:74" s="14" customFormat="1">
      <c r="A356" s="14">
        <v>347</v>
      </c>
      <c r="B356" s="14">
        <v>3</v>
      </c>
      <c r="C356" s="14">
        <v>1.8847222222248092</v>
      </c>
      <c r="D356" s="14">
        <v>0</v>
      </c>
      <c r="E356" s="14">
        <v>6</v>
      </c>
      <c r="F356" s="14">
        <v>1</v>
      </c>
      <c r="G356" s="14">
        <v>0</v>
      </c>
      <c r="H356" s="14">
        <v>0</v>
      </c>
      <c r="I356" s="14">
        <v>0</v>
      </c>
      <c r="J356" s="14">
        <v>0</v>
      </c>
      <c r="K356" s="14">
        <v>4</v>
      </c>
      <c r="L356" s="71">
        <v>5.8000000000000003E-2</v>
      </c>
      <c r="M356" s="14">
        <v>2</v>
      </c>
      <c r="N356" s="14">
        <v>2</v>
      </c>
      <c r="O356" s="14">
        <v>2</v>
      </c>
      <c r="P356" s="14">
        <v>2</v>
      </c>
      <c r="Q356" s="14">
        <v>2</v>
      </c>
      <c r="R356" s="14">
        <v>2</v>
      </c>
      <c r="S356" s="14">
        <v>2</v>
      </c>
      <c r="T356" s="14">
        <v>1</v>
      </c>
      <c r="U356" s="14">
        <v>3</v>
      </c>
      <c r="V356" s="14">
        <v>1</v>
      </c>
      <c r="W356" s="14">
        <v>1</v>
      </c>
      <c r="X356" s="14">
        <v>50</v>
      </c>
      <c r="Y356" s="14">
        <f>X356-[1]Admission!DA142</f>
        <v>0</v>
      </c>
      <c r="Z356" s="14">
        <v>1</v>
      </c>
      <c r="AA356" s="14">
        <v>1</v>
      </c>
      <c r="AB356" s="14">
        <v>1</v>
      </c>
      <c r="AC356" s="14">
        <v>1</v>
      </c>
      <c r="AD356" s="14">
        <v>1</v>
      </c>
      <c r="AE356" s="14">
        <v>1</v>
      </c>
      <c r="AF356" s="14">
        <v>1</v>
      </c>
      <c r="AG356" s="14">
        <f>SUM(AA356:AF356)</f>
        <v>6</v>
      </c>
      <c r="AH356" s="14">
        <f>AG356-[1]Admission!DO142</f>
        <v>0</v>
      </c>
      <c r="AI356" s="14">
        <v>1</v>
      </c>
      <c r="AJ356" s="14">
        <v>1</v>
      </c>
      <c r="AK356" s="14">
        <v>1</v>
      </c>
      <c r="AL356" s="14">
        <v>0</v>
      </c>
      <c r="AM356" s="14">
        <v>0</v>
      </c>
      <c r="AN356" s="14">
        <v>1</v>
      </c>
      <c r="AO356" s="14">
        <v>1</v>
      </c>
      <c r="AP356" s="14">
        <v>1</v>
      </c>
      <c r="AQ356" s="14">
        <f>SUM(AI356:AP356)</f>
        <v>6</v>
      </c>
      <c r="AR356" s="14">
        <f>AQ356-[1]Admission!EH142</f>
        <v>0</v>
      </c>
      <c r="AS356" s="14">
        <v>0</v>
      </c>
      <c r="AT356" s="14">
        <v>0</v>
      </c>
      <c r="AU356" s="14">
        <f>SUM(AS356:AT356)</f>
        <v>0</v>
      </c>
      <c r="AV356" s="14">
        <f>AU356-[1]Admission!EL142</f>
        <v>-1</v>
      </c>
      <c r="AW356" s="14">
        <v>5</v>
      </c>
      <c r="AX356" s="14">
        <v>5</v>
      </c>
      <c r="AY356" s="14">
        <v>5</v>
      </c>
      <c r="AZ356" s="14">
        <v>5</v>
      </c>
      <c r="BA356" s="14">
        <f>SUM(AW356:AZ356)</f>
        <v>20</v>
      </c>
      <c r="BB356" s="14">
        <f>BA356-[1]Admission!EQ142</f>
        <v>0</v>
      </c>
      <c r="BC356" s="14">
        <v>4</v>
      </c>
      <c r="BD356" s="14">
        <v>4</v>
      </c>
      <c r="BE356" s="14">
        <v>4</v>
      </c>
      <c r="BF356" s="14">
        <f>SUM(BC356:BE356)</f>
        <v>12</v>
      </c>
      <c r="BG356" s="60">
        <v>1</v>
      </c>
      <c r="BH356" s="60">
        <v>1</v>
      </c>
      <c r="BI356" s="60">
        <v>1</v>
      </c>
      <c r="BJ356" s="60">
        <v>1</v>
      </c>
      <c r="BK356" s="60">
        <v>1</v>
      </c>
      <c r="BL356" s="60">
        <v>1</v>
      </c>
      <c r="BM356" s="60">
        <v>1</v>
      </c>
      <c r="BN356" s="60">
        <v>1</v>
      </c>
      <c r="BO356" s="60">
        <v>1</v>
      </c>
      <c r="BP356" s="60">
        <v>1</v>
      </c>
      <c r="BQ356" s="60">
        <v>1</v>
      </c>
      <c r="BR356" s="60">
        <v>1</v>
      </c>
      <c r="BS356" s="60">
        <v>1</v>
      </c>
      <c r="BT356" s="60">
        <v>1</v>
      </c>
      <c r="BU356" s="60">
        <v>1</v>
      </c>
      <c r="BV356" s="60">
        <v>15</v>
      </c>
    </row>
    <row r="357" spans="1:74" s="14" customFormat="1">
      <c r="A357" s="14">
        <v>348</v>
      </c>
      <c r="B357" s="14">
        <v>8</v>
      </c>
      <c r="C357" s="14">
        <v>6.8819444444379769</v>
      </c>
      <c r="D357" s="14">
        <v>0</v>
      </c>
      <c r="E357" s="14">
        <v>1</v>
      </c>
      <c r="F357" s="14">
        <v>1</v>
      </c>
      <c r="G357" s="14">
        <v>0</v>
      </c>
      <c r="H357" s="14">
        <v>0</v>
      </c>
      <c r="I357" s="14">
        <v>0</v>
      </c>
      <c r="J357" s="14">
        <v>0</v>
      </c>
      <c r="K357" s="14">
        <v>3</v>
      </c>
      <c r="L357" s="73">
        <v>5.8000000000000003E-2</v>
      </c>
      <c r="M357" s="14">
        <v>2</v>
      </c>
      <c r="N357" s="14">
        <v>2</v>
      </c>
      <c r="O357" s="14">
        <v>2</v>
      </c>
      <c r="P357" s="14">
        <v>2</v>
      </c>
      <c r="Q357" s="14">
        <v>2</v>
      </c>
      <c r="R357" s="14">
        <v>2</v>
      </c>
      <c r="S357" s="14">
        <v>3</v>
      </c>
      <c r="T357" s="14">
        <v>1</v>
      </c>
      <c r="U357" s="14">
        <v>1</v>
      </c>
      <c r="V357" s="14">
        <v>3</v>
      </c>
      <c r="W357" s="14">
        <v>1</v>
      </c>
      <c r="X357" s="14">
        <v>60</v>
      </c>
      <c r="Y357" s="14">
        <f>X357-[1]Admission!DA354</f>
        <v>15</v>
      </c>
      <c r="Z357" s="14">
        <v>4</v>
      </c>
      <c r="AA357" s="14">
        <v>1</v>
      </c>
      <c r="AB357" s="14">
        <v>1</v>
      </c>
      <c r="AC357" s="14">
        <v>1</v>
      </c>
      <c r="AD357" s="14">
        <v>1</v>
      </c>
      <c r="AE357" s="14">
        <v>1</v>
      </c>
      <c r="AF357" s="14">
        <v>1</v>
      </c>
      <c r="AG357" s="14">
        <f>SUM(AA357:AF357)</f>
        <v>6</v>
      </c>
      <c r="AH357" s="14">
        <f>AG357-[1]Admission!DO354</f>
        <v>2</v>
      </c>
      <c r="AI357" s="14">
        <v>1</v>
      </c>
      <c r="AJ357" s="14">
        <v>0</v>
      </c>
      <c r="AK357" s="14">
        <v>1</v>
      </c>
      <c r="AL357" s="14">
        <v>0</v>
      </c>
      <c r="AM357" s="14">
        <v>0</v>
      </c>
      <c r="AN357" s="14">
        <v>1</v>
      </c>
      <c r="AO357" s="14">
        <v>1</v>
      </c>
      <c r="AP357" s="14">
        <v>1</v>
      </c>
      <c r="AQ357" s="14">
        <f>SUM(AI357:AP357)</f>
        <v>5</v>
      </c>
      <c r="AR357" s="14">
        <f>AQ357-[1]Admission!EH354</f>
        <v>-1</v>
      </c>
      <c r="AS357" s="14">
        <v>0</v>
      </c>
      <c r="AT357" s="14">
        <v>0</v>
      </c>
      <c r="AU357" s="14">
        <f>SUM(AS357:AT357)</f>
        <v>0</v>
      </c>
      <c r="AV357" s="14">
        <f>AU357-[1]Admission!EL354</f>
        <v>-1</v>
      </c>
      <c r="AW357" s="14">
        <v>4</v>
      </c>
      <c r="AX357" s="14">
        <v>4</v>
      </c>
      <c r="AY357" s="14">
        <v>4</v>
      </c>
      <c r="AZ357" s="14">
        <v>4</v>
      </c>
      <c r="BA357" s="14">
        <f>SUM(AW357:AZ357)</f>
        <v>16</v>
      </c>
      <c r="BB357" s="14">
        <f>BA357-[1]Admission!EQ354</f>
        <v>-4</v>
      </c>
      <c r="BC357" s="14">
        <v>4</v>
      </c>
      <c r="BD357" s="14">
        <v>4</v>
      </c>
      <c r="BE357" s="14">
        <v>4</v>
      </c>
      <c r="BF357" s="14">
        <f>SUM(BC357:BE357)</f>
        <v>12</v>
      </c>
      <c r="BG357" s="60">
        <v>1</v>
      </c>
      <c r="BH357" s="60">
        <v>1</v>
      </c>
      <c r="BI357" s="60">
        <v>1</v>
      </c>
      <c r="BJ357" s="60">
        <v>1</v>
      </c>
      <c r="BK357" s="60">
        <v>0</v>
      </c>
      <c r="BL357" s="60">
        <v>1</v>
      </c>
      <c r="BM357" s="60">
        <v>1</v>
      </c>
      <c r="BN357" s="60">
        <v>1</v>
      </c>
      <c r="BO357" s="60">
        <v>1</v>
      </c>
      <c r="BP357" s="60">
        <v>0</v>
      </c>
      <c r="BQ357" s="60">
        <v>1</v>
      </c>
      <c r="BR357" s="60">
        <v>0</v>
      </c>
      <c r="BS357" s="60">
        <v>1</v>
      </c>
      <c r="BT357" s="60">
        <v>1</v>
      </c>
      <c r="BU357" s="60">
        <v>1</v>
      </c>
      <c r="BV357" s="60">
        <v>12</v>
      </c>
    </row>
    <row r="358" spans="1:74" s="14" customFormat="1">
      <c r="A358" s="14">
        <v>349</v>
      </c>
      <c r="B358" s="14">
        <v>12</v>
      </c>
      <c r="C358" s="14">
        <v>9.8423611111138598</v>
      </c>
      <c r="D358" s="14">
        <v>0</v>
      </c>
      <c r="E358" s="14">
        <v>5</v>
      </c>
      <c r="F358" s="14">
        <v>1</v>
      </c>
      <c r="G358" s="14">
        <v>0</v>
      </c>
      <c r="H358" s="14">
        <v>0</v>
      </c>
      <c r="I358" s="14">
        <v>0</v>
      </c>
      <c r="J358" s="14">
        <v>0</v>
      </c>
      <c r="K358" s="14">
        <v>4</v>
      </c>
      <c r="L358" s="73">
        <v>5.8000000000000003E-2</v>
      </c>
      <c r="M358" s="14">
        <v>0</v>
      </c>
      <c r="N358" s="14">
        <v>0</v>
      </c>
      <c r="O358" s="14">
        <v>1</v>
      </c>
      <c r="P358" s="14">
        <v>0</v>
      </c>
      <c r="Q358" s="14">
        <v>1</v>
      </c>
      <c r="R358" s="14">
        <v>2</v>
      </c>
      <c r="S358" s="14">
        <v>1</v>
      </c>
      <c r="T358" s="14">
        <v>1</v>
      </c>
      <c r="U358" s="14">
        <v>2</v>
      </c>
      <c r="V358" s="14">
        <v>1</v>
      </c>
      <c r="W358" s="14">
        <v>1</v>
      </c>
      <c r="X358" s="14">
        <v>50</v>
      </c>
      <c r="Y358" s="14">
        <f>X358-[1]Admission!DA487</f>
        <v>-30</v>
      </c>
      <c r="Z358" s="14">
        <v>1</v>
      </c>
      <c r="AA358" s="14">
        <v>1</v>
      </c>
      <c r="AB358" s="14">
        <v>1</v>
      </c>
      <c r="AC358" s="14">
        <v>1</v>
      </c>
      <c r="AD358" s="14">
        <v>1</v>
      </c>
      <c r="AE358" s="14">
        <v>1</v>
      </c>
      <c r="AF358" s="14">
        <v>1</v>
      </c>
      <c r="AG358" s="14">
        <f>SUM(AA358:AF358)</f>
        <v>6</v>
      </c>
      <c r="AH358" s="14">
        <f>AG358-[1]Admission!DO487</f>
        <v>0</v>
      </c>
      <c r="AI358" s="14">
        <v>0</v>
      </c>
      <c r="AJ358" s="14">
        <v>0</v>
      </c>
      <c r="AK358" s="14">
        <v>1</v>
      </c>
      <c r="AL358" s="14">
        <v>1</v>
      </c>
      <c r="AM358" s="14">
        <v>1</v>
      </c>
      <c r="AN358" s="14">
        <v>1</v>
      </c>
      <c r="AO358" s="14">
        <v>1</v>
      </c>
      <c r="AP358" s="14">
        <v>1</v>
      </c>
      <c r="AQ358" s="14">
        <f>SUM(AI358:AP358)</f>
        <v>6</v>
      </c>
      <c r="AR358" s="14">
        <f>AQ358-[1]Admission!EH487</f>
        <v>-2</v>
      </c>
      <c r="AS358" s="14">
        <v>0</v>
      </c>
      <c r="AT358" s="14">
        <v>1</v>
      </c>
      <c r="AU358" s="14">
        <f>SUM(AS358:AT358)</f>
        <v>1</v>
      </c>
      <c r="AV358" s="14">
        <f>AU358-[1]Admission!EL487</f>
        <v>0</v>
      </c>
      <c r="AW358" s="14">
        <v>5</v>
      </c>
      <c r="AX358" s="14">
        <v>5</v>
      </c>
      <c r="AY358" s="14">
        <v>5</v>
      </c>
      <c r="AZ358" s="14">
        <v>5</v>
      </c>
      <c r="BA358" s="14">
        <f>SUM(AW358:AZ358)</f>
        <v>20</v>
      </c>
      <c r="BB358" s="14">
        <f>BA358-[1]Admission!EQ487</f>
        <v>0</v>
      </c>
      <c r="BC358" s="14">
        <v>3</v>
      </c>
      <c r="BD358" s="14">
        <v>3</v>
      </c>
      <c r="BE358" s="14">
        <v>3</v>
      </c>
      <c r="BF358" s="14">
        <f>SUM(BC358:BE358)</f>
        <v>9</v>
      </c>
      <c r="BG358" s="60">
        <v>1</v>
      </c>
      <c r="BH358" s="60">
        <v>1</v>
      </c>
      <c r="BI358" s="60">
        <v>0</v>
      </c>
      <c r="BJ358" s="60">
        <v>1</v>
      </c>
      <c r="BK358" s="60">
        <v>1</v>
      </c>
      <c r="BL358" s="60">
        <v>1</v>
      </c>
      <c r="BM358" s="60">
        <v>1</v>
      </c>
      <c r="BN358" s="60">
        <v>1</v>
      </c>
      <c r="BO358" s="60">
        <v>1</v>
      </c>
      <c r="BP358" s="60">
        <v>1</v>
      </c>
      <c r="BQ358" s="60">
        <v>1</v>
      </c>
      <c r="BR358" s="60">
        <v>1</v>
      </c>
      <c r="BS358" s="60">
        <v>1</v>
      </c>
      <c r="BT358" s="60">
        <v>1</v>
      </c>
      <c r="BU358" s="60">
        <v>1</v>
      </c>
      <c r="BV358" s="60">
        <v>14</v>
      </c>
    </row>
    <row r="359" spans="1:74" s="14" customFormat="1">
      <c r="A359" s="14">
        <v>350</v>
      </c>
      <c r="B359" s="14">
        <v>5</v>
      </c>
      <c r="C359" s="14">
        <v>4.0208333333357587</v>
      </c>
      <c r="D359" s="14">
        <v>0</v>
      </c>
      <c r="E359" s="14">
        <v>7</v>
      </c>
      <c r="F359" s="14">
        <v>3</v>
      </c>
      <c r="G359" s="14">
        <v>0</v>
      </c>
      <c r="H359" s="14">
        <v>0</v>
      </c>
      <c r="I359" s="14">
        <v>0</v>
      </c>
      <c r="J359" s="14">
        <v>0</v>
      </c>
      <c r="K359" s="14">
        <v>5</v>
      </c>
      <c r="L359" s="71">
        <v>0.11899999999999999</v>
      </c>
      <c r="M359" s="14">
        <v>2</v>
      </c>
      <c r="N359" s="14">
        <v>2</v>
      </c>
      <c r="O359" s="14">
        <v>2</v>
      </c>
      <c r="P359" s="14">
        <v>2</v>
      </c>
      <c r="Q359" s="14">
        <v>2</v>
      </c>
      <c r="R359" s="14">
        <v>2</v>
      </c>
      <c r="S359" s="14">
        <v>2</v>
      </c>
      <c r="T359" s="14">
        <v>1</v>
      </c>
      <c r="U359" s="14">
        <v>3</v>
      </c>
      <c r="V359" s="14">
        <v>3</v>
      </c>
      <c r="W359" s="14">
        <v>1</v>
      </c>
      <c r="X359" s="14">
        <v>80</v>
      </c>
      <c r="Y359" s="14">
        <f>X359-[1]Admission!DA136</f>
        <v>80</v>
      </c>
      <c r="Z359" s="14">
        <v>2</v>
      </c>
      <c r="AA359" s="14">
        <v>1</v>
      </c>
      <c r="AB359" s="14">
        <v>1</v>
      </c>
      <c r="AC359" s="14">
        <v>1</v>
      </c>
      <c r="AD359" s="14">
        <v>1</v>
      </c>
      <c r="AE359" s="14">
        <v>1</v>
      </c>
      <c r="AF359" s="14">
        <v>1</v>
      </c>
      <c r="AG359" s="14">
        <f>SUM(AA359:AF359)</f>
        <v>6</v>
      </c>
      <c r="AH359" s="14">
        <f>AG359-[1]Admission!DO136</f>
        <v>6</v>
      </c>
      <c r="AI359" s="14">
        <v>1</v>
      </c>
      <c r="AJ359" s="14">
        <v>1</v>
      </c>
      <c r="AK359" s="14">
        <v>1</v>
      </c>
      <c r="AL359" s="14">
        <v>0</v>
      </c>
      <c r="AM359" s="14">
        <v>0</v>
      </c>
      <c r="AN359" s="14">
        <v>0</v>
      </c>
      <c r="AO359" s="14">
        <v>0</v>
      </c>
      <c r="AP359" s="14">
        <v>1</v>
      </c>
      <c r="AQ359" s="14">
        <f>SUM(AI359:AP359)</f>
        <v>4</v>
      </c>
      <c r="AR359" s="14">
        <f>AQ359-[1]Admission!EH136</f>
        <v>4</v>
      </c>
      <c r="AS359" s="14">
        <v>3</v>
      </c>
      <c r="AT359" s="14">
        <v>3</v>
      </c>
      <c r="AU359" s="14">
        <f>SUM(AS359:AT359)</f>
        <v>6</v>
      </c>
      <c r="AV359" s="14">
        <f>AU359-[1]Admission!EL136</f>
        <v>6</v>
      </c>
      <c r="AW359" s="14">
        <v>5</v>
      </c>
      <c r="AX359" s="14">
        <v>5</v>
      </c>
      <c r="AY359" s="14">
        <v>5</v>
      </c>
      <c r="AZ359" s="14">
        <v>5</v>
      </c>
      <c r="BA359" s="14">
        <f>SUM(AW359:AZ359)</f>
        <v>20</v>
      </c>
      <c r="BB359" s="14">
        <f>BA359-[1]Admission!EQ136</f>
        <v>20</v>
      </c>
      <c r="BC359" s="14">
        <v>4</v>
      </c>
      <c r="BD359" s="14">
        <v>4</v>
      </c>
      <c r="BE359" s="14">
        <v>4</v>
      </c>
      <c r="BF359" s="14">
        <f>SUM(BC359:BE359)</f>
        <v>12</v>
      </c>
      <c r="BG359" s="60">
        <v>1</v>
      </c>
      <c r="BH359" s="60">
        <v>1</v>
      </c>
      <c r="BI359" s="60">
        <v>1</v>
      </c>
      <c r="BJ359" s="60">
        <v>1</v>
      </c>
      <c r="BK359" s="60">
        <v>1</v>
      </c>
      <c r="BL359" s="60">
        <v>1</v>
      </c>
      <c r="BM359" s="60">
        <v>1</v>
      </c>
      <c r="BN359" s="60">
        <v>1</v>
      </c>
      <c r="BO359" s="60">
        <v>1</v>
      </c>
      <c r="BP359" s="60">
        <v>1</v>
      </c>
      <c r="BQ359" s="60">
        <v>1</v>
      </c>
      <c r="BR359" s="60">
        <v>1</v>
      </c>
      <c r="BS359" s="60">
        <v>1</v>
      </c>
      <c r="BT359" s="60">
        <v>1</v>
      </c>
      <c r="BU359" s="60">
        <v>0</v>
      </c>
      <c r="BV359" s="60">
        <v>14</v>
      </c>
    </row>
    <row r="360" spans="1:74" s="14" customFormat="1">
      <c r="A360" s="14">
        <v>351</v>
      </c>
      <c r="B360" s="14">
        <v>4</v>
      </c>
      <c r="C360" s="14">
        <v>2.6840277777810115</v>
      </c>
      <c r="D360" s="14">
        <v>0</v>
      </c>
      <c r="E360" s="14">
        <v>5</v>
      </c>
      <c r="F360" s="14">
        <v>6</v>
      </c>
      <c r="G360" s="14">
        <v>1</v>
      </c>
      <c r="H360" s="14">
        <v>0</v>
      </c>
      <c r="I360" s="14">
        <v>0</v>
      </c>
      <c r="J360" s="14">
        <v>0</v>
      </c>
      <c r="K360" s="14">
        <v>3</v>
      </c>
      <c r="L360" s="73">
        <v>5.8000000000000003E-2</v>
      </c>
      <c r="M360" s="14">
        <v>1</v>
      </c>
      <c r="N360" s="14">
        <v>0</v>
      </c>
      <c r="O360" s="14">
        <v>0</v>
      </c>
      <c r="P360" s="14">
        <v>0</v>
      </c>
      <c r="Q360" s="14">
        <v>1</v>
      </c>
      <c r="R360" s="14">
        <v>2</v>
      </c>
      <c r="BG360" s="60"/>
      <c r="BH360" s="60"/>
      <c r="BI360" s="60"/>
      <c r="BJ360" s="60"/>
      <c r="BK360" s="60"/>
      <c r="BL360" s="60"/>
      <c r="BM360" s="60"/>
      <c r="BN360" s="60"/>
      <c r="BO360" s="60"/>
      <c r="BP360" s="60"/>
      <c r="BQ360" s="60"/>
      <c r="BR360" s="60"/>
      <c r="BS360" s="60"/>
      <c r="BT360" s="60"/>
      <c r="BU360" s="60"/>
      <c r="BV360" s="60"/>
    </row>
    <row r="361" spans="1:74" s="14" customFormat="1">
      <c r="A361" s="14">
        <v>352</v>
      </c>
      <c r="B361" s="14">
        <v>3</v>
      </c>
      <c r="C361" s="14">
        <v>2</v>
      </c>
      <c r="D361" s="14">
        <v>0</v>
      </c>
      <c r="E361" s="14">
        <v>1</v>
      </c>
      <c r="F361" s="14">
        <v>3</v>
      </c>
      <c r="G361" s="14">
        <v>2</v>
      </c>
      <c r="H361" s="14">
        <v>0</v>
      </c>
      <c r="I361" s="14">
        <v>0</v>
      </c>
      <c r="J361" s="14">
        <v>0</v>
      </c>
      <c r="K361" s="14">
        <v>4</v>
      </c>
      <c r="L361" s="14">
        <v>5.8</v>
      </c>
      <c r="M361" s="14">
        <v>2</v>
      </c>
      <c r="N361" s="14">
        <v>2</v>
      </c>
      <c r="O361" s="14">
        <v>2</v>
      </c>
      <c r="P361" s="14">
        <v>2</v>
      </c>
      <c r="Q361" s="14">
        <v>2</v>
      </c>
      <c r="R361" s="14">
        <v>2</v>
      </c>
      <c r="S361" s="14">
        <v>3</v>
      </c>
      <c r="T361" s="14">
        <v>3</v>
      </c>
      <c r="U361" s="14">
        <v>4</v>
      </c>
      <c r="V361" s="14">
        <v>1</v>
      </c>
      <c r="W361" s="14">
        <v>1</v>
      </c>
      <c r="X361" s="14">
        <v>50</v>
      </c>
      <c r="Y361" s="14">
        <f>X361-[1]Admission!DA98</f>
        <v>-18</v>
      </c>
      <c r="Z361" s="14">
        <v>3</v>
      </c>
      <c r="AA361" s="14">
        <v>0</v>
      </c>
      <c r="AB361" s="14">
        <v>0</v>
      </c>
      <c r="AC361" s="14">
        <v>0</v>
      </c>
      <c r="AD361" s="14">
        <v>0</v>
      </c>
      <c r="AE361" s="14">
        <v>1</v>
      </c>
      <c r="AF361" s="14">
        <v>1</v>
      </c>
      <c r="AG361" s="14">
        <f t="shared" ref="AG361:AG366" si="79">SUM(AA361:AF361)</f>
        <v>2</v>
      </c>
      <c r="AH361" s="14">
        <f>AG361-[1]Admission!DO98</f>
        <v>1</v>
      </c>
      <c r="AI361" s="14">
        <v>1</v>
      </c>
      <c r="AJ361" s="14">
        <v>0</v>
      </c>
      <c r="AK361" s="14">
        <v>0</v>
      </c>
      <c r="AL361" s="14">
        <v>1</v>
      </c>
      <c r="AM361" s="14">
        <v>1</v>
      </c>
      <c r="AN361" s="14">
        <v>0</v>
      </c>
      <c r="AO361" s="14">
        <v>0</v>
      </c>
      <c r="AP361" s="14">
        <v>1</v>
      </c>
      <c r="AQ361" s="14">
        <f t="shared" ref="AQ361:AQ366" si="80">SUM(AI361:AP361)</f>
        <v>4</v>
      </c>
      <c r="AR361" s="14">
        <f>AQ361-[1]Admission!EH98</f>
        <v>3</v>
      </c>
      <c r="AS361" s="14">
        <v>0</v>
      </c>
      <c r="AT361" s="14">
        <v>0</v>
      </c>
      <c r="AU361" s="14">
        <f t="shared" ref="AU361:AU366" si="81">SUM(AS361:AT361)</f>
        <v>0</v>
      </c>
      <c r="AV361" s="14">
        <f>AU361-[1]Admission!EL98</f>
        <v>0</v>
      </c>
      <c r="AW361" s="14">
        <v>5</v>
      </c>
      <c r="AX361" s="14">
        <v>5</v>
      </c>
      <c r="AY361" s="14">
        <v>5</v>
      </c>
      <c r="AZ361" s="14">
        <v>5</v>
      </c>
      <c r="BA361" s="14">
        <f t="shared" ref="BA361:BA366" si="82">SUM(AW361:AZ361)</f>
        <v>20</v>
      </c>
      <c r="BB361" s="14">
        <f>BA361-[1]Admission!EQ98</f>
        <v>0</v>
      </c>
      <c r="BC361" s="14">
        <v>3</v>
      </c>
      <c r="BD361" s="14">
        <v>2</v>
      </c>
      <c r="BE361" s="14">
        <v>2</v>
      </c>
      <c r="BF361" s="14">
        <f t="shared" ref="BF361:BF366" si="83">SUM(BC361:BE361)</f>
        <v>7</v>
      </c>
      <c r="BG361" s="60">
        <v>1</v>
      </c>
      <c r="BH361" s="60">
        <v>1</v>
      </c>
      <c r="BI361" s="60">
        <v>1</v>
      </c>
      <c r="BJ361" s="60">
        <v>1</v>
      </c>
      <c r="BK361" s="60">
        <v>1</v>
      </c>
      <c r="BL361" s="60">
        <v>0</v>
      </c>
      <c r="BM361" s="60">
        <v>1</v>
      </c>
      <c r="BN361" s="60">
        <v>1</v>
      </c>
      <c r="BO361" s="60">
        <v>1</v>
      </c>
      <c r="BP361" s="60">
        <v>1</v>
      </c>
      <c r="BQ361" s="60">
        <v>1</v>
      </c>
      <c r="BR361" s="60">
        <v>1</v>
      </c>
      <c r="BS361" s="60">
        <v>1</v>
      </c>
      <c r="BT361" s="60">
        <v>1</v>
      </c>
      <c r="BU361" s="60">
        <v>1</v>
      </c>
      <c r="BV361" s="60">
        <v>14</v>
      </c>
    </row>
    <row r="362" spans="1:74" s="14" customFormat="1">
      <c r="A362" s="14">
        <v>353</v>
      </c>
      <c r="B362" s="14">
        <v>2</v>
      </c>
      <c r="C362" s="14">
        <v>0.913888888884685</v>
      </c>
      <c r="D362" s="14">
        <v>0</v>
      </c>
      <c r="E362" s="14">
        <v>8</v>
      </c>
      <c r="F362" s="14">
        <v>1</v>
      </c>
      <c r="G362" s="14">
        <v>0</v>
      </c>
      <c r="H362" s="14">
        <v>0</v>
      </c>
      <c r="I362" s="14">
        <v>0</v>
      </c>
      <c r="J362" s="14">
        <v>0</v>
      </c>
      <c r="K362" s="14">
        <v>1</v>
      </c>
      <c r="L362" s="73">
        <v>5.7999999999999996E-2</v>
      </c>
      <c r="M362" s="14">
        <v>2</v>
      </c>
      <c r="N362" s="14">
        <v>2</v>
      </c>
      <c r="O362" s="14">
        <v>2</v>
      </c>
      <c r="P362" s="14">
        <v>2</v>
      </c>
      <c r="Q362" s="14">
        <v>2</v>
      </c>
      <c r="R362" s="14">
        <v>2</v>
      </c>
      <c r="S362" s="14">
        <v>5</v>
      </c>
      <c r="T362" s="14">
        <v>5</v>
      </c>
      <c r="U362" s="14">
        <v>2</v>
      </c>
      <c r="V362" s="14">
        <v>1</v>
      </c>
      <c r="W362" s="14">
        <v>1</v>
      </c>
      <c r="X362" s="14">
        <v>40</v>
      </c>
      <c r="Y362" s="14">
        <f>X362-[1]Admission!DA270</f>
        <v>-35</v>
      </c>
      <c r="Z362" s="14">
        <v>5</v>
      </c>
      <c r="AA362" s="14">
        <v>0</v>
      </c>
      <c r="AB362" s="14">
        <v>0</v>
      </c>
      <c r="AC362" s="14">
        <v>0</v>
      </c>
      <c r="AD362" s="14">
        <v>0</v>
      </c>
      <c r="AE362" s="14">
        <v>0</v>
      </c>
      <c r="AF362" s="14">
        <v>0</v>
      </c>
      <c r="AG362" s="14">
        <f t="shared" si="79"/>
        <v>0</v>
      </c>
      <c r="AH362" s="14">
        <f>AG362-[1]Admission!DO270</f>
        <v>0</v>
      </c>
      <c r="AI362" s="14">
        <v>0</v>
      </c>
      <c r="AJ362" s="14">
        <v>0</v>
      </c>
      <c r="AK362" s="14">
        <v>0</v>
      </c>
      <c r="AL362" s="14">
        <v>0</v>
      </c>
      <c r="AM362" s="14">
        <v>0</v>
      </c>
      <c r="AN362" s="14">
        <v>0</v>
      </c>
      <c r="AO362" s="14">
        <v>0</v>
      </c>
      <c r="AP362" s="14">
        <v>0</v>
      </c>
      <c r="AQ362" s="14">
        <f t="shared" si="80"/>
        <v>0</v>
      </c>
      <c r="AR362" s="14">
        <f>AQ362-[1]Admission!EH270</f>
        <v>-2</v>
      </c>
      <c r="AS362" s="14">
        <v>0</v>
      </c>
      <c r="AT362" s="14">
        <v>0</v>
      </c>
      <c r="AU362" s="14">
        <f t="shared" si="81"/>
        <v>0</v>
      </c>
      <c r="AV362" s="14">
        <f>AU362-[1]Admission!EL270</f>
        <v>0</v>
      </c>
      <c r="AW362" s="14">
        <v>5</v>
      </c>
      <c r="AX362" s="14">
        <v>5</v>
      </c>
      <c r="AY362" s="14">
        <v>5</v>
      </c>
      <c r="AZ362" s="14">
        <v>5</v>
      </c>
      <c r="BA362" s="14">
        <f t="shared" si="82"/>
        <v>20</v>
      </c>
      <c r="BB362" s="14">
        <f>BA362-[1]Admission!EQ270</f>
        <v>0</v>
      </c>
      <c r="BC362" s="14">
        <v>4</v>
      </c>
      <c r="BD362" s="14">
        <v>4</v>
      </c>
      <c r="BE362" s="14">
        <v>4</v>
      </c>
      <c r="BF362" s="14">
        <f t="shared" si="83"/>
        <v>12</v>
      </c>
      <c r="BG362" s="60">
        <v>1</v>
      </c>
      <c r="BH362" s="60">
        <v>1</v>
      </c>
      <c r="BI362" s="60">
        <v>1</v>
      </c>
      <c r="BJ362" s="60">
        <v>1</v>
      </c>
      <c r="BK362" s="60">
        <v>1</v>
      </c>
      <c r="BL362" s="60">
        <v>1</v>
      </c>
      <c r="BM362" s="60">
        <v>1</v>
      </c>
      <c r="BN362" s="60">
        <v>1</v>
      </c>
      <c r="BO362" s="60">
        <v>1</v>
      </c>
      <c r="BP362" s="60">
        <v>1</v>
      </c>
      <c r="BQ362" s="60">
        <v>1</v>
      </c>
      <c r="BR362" s="60">
        <v>1</v>
      </c>
      <c r="BS362" s="60">
        <v>1</v>
      </c>
      <c r="BT362" s="60">
        <v>1</v>
      </c>
      <c r="BU362" s="60">
        <v>1</v>
      </c>
      <c r="BV362" s="60">
        <v>15</v>
      </c>
    </row>
    <row r="363" spans="1:74" s="14" customFormat="1">
      <c r="A363" s="14">
        <v>354</v>
      </c>
      <c r="B363" s="14">
        <v>4</v>
      </c>
      <c r="C363" s="14">
        <v>2.8680555555547471</v>
      </c>
      <c r="D363" s="14">
        <v>0</v>
      </c>
      <c r="E363" s="14">
        <v>4</v>
      </c>
      <c r="F363" s="14">
        <v>3</v>
      </c>
      <c r="G363" s="14">
        <v>0</v>
      </c>
      <c r="H363" s="14">
        <v>0</v>
      </c>
      <c r="I363" s="14">
        <v>0</v>
      </c>
      <c r="J363" s="14">
        <v>0</v>
      </c>
      <c r="K363" s="14">
        <v>8</v>
      </c>
      <c r="L363" s="73">
        <v>0.22800000000000001</v>
      </c>
      <c r="M363" s="14">
        <v>2</v>
      </c>
      <c r="N363" s="14">
        <v>2</v>
      </c>
      <c r="O363" s="14">
        <v>2</v>
      </c>
      <c r="P363" s="14">
        <v>2</v>
      </c>
      <c r="Q363" s="14">
        <v>2</v>
      </c>
      <c r="R363" s="14">
        <v>2</v>
      </c>
      <c r="S363" s="14">
        <v>1</v>
      </c>
      <c r="T363" s="14">
        <v>1</v>
      </c>
      <c r="U363" s="14">
        <v>2</v>
      </c>
      <c r="V363" s="14">
        <v>2</v>
      </c>
      <c r="W363" s="14">
        <v>1</v>
      </c>
      <c r="X363" s="14">
        <v>100</v>
      </c>
      <c r="Y363" s="14">
        <f>X363-[1]Admission!DA268</f>
        <v>25</v>
      </c>
      <c r="Z363" s="14">
        <v>4</v>
      </c>
      <c r="AA363" s="14">
        <v>1</v>
      </c>
      <c r="AB363" s="14">
        <v>1</v>
      </c>
      <c r="AC363" s="14">
        <v>1</v>
      </c>
      <c r="AD363" s="14">
        <v>1</v>
      </c>
      <c r="AE363" s="14">
        <v>1</v>
      </c>
      <c r="AF363" s="14">
        <v>1</v>
      </c>
      <c r="AG363" s="14">
        <f t="shared" si="79"/>
        <v>6</v>
      </c>
      <c r="AH363" s="14">
        <f>AG363-[1]Admission!DO268</f>
        <v>0</v>
      </c>
      <c r="AI363" s="14">
        <v>1</v>
      </c>
      <c r="AJ363" s="14">
        <v>0</v>
      </c>
      <c r="AK363" s="14">
        <v>1</v>
      </c>
      <c r="AL363" s="14">
        <v>0</v>
      </c>
      <c r="AM363" s="14">
        <v>0</v>
      </c>
      <c r="AN363" s="14">
        <v>0</v>
      </c>
      <c r="AO363" s="14">
        <v>1</v>
      </c>
      <c r="AP363" s="14">
        <v>1</v>
      </c>
      <c r="AQ363" s="14">
        <f t="shared" si="80"/>
        <v>4</v>
      </c>
      <c r="AR363" s="14">
        <f>AQ363-[1]Admission!EH268</f>
        <v>0</v>
      </c>
      <c r="AS363" s="14">
        <v>0</v>
      </c>
      <c r="AT363" s="14">
        <v>0</v>
      </c>
      <c r="AU363" s="14">
        <f t="shared" si="81"/>
        <v>0</v>
      </c>
      <c r="AV363" s="14">
        <f>AU363-[1]Admission!EL268</f>
        <v>0</v>
      </c>
      <c r="AW363" s="14">
        <v>5</v>
      </c>
      <c r="AX363" s="14">
        <v>5</v>
      </c>
      <c r="AY363" s="14">
        <v>5</v>
      </c>
      <c r="AZ363" s="14">
        <v>5</v>
      </c>
      <c r="BA363" s="14">
        <f t="shared" si="82"/>
        <v>20</v>
      </c>
      <c r="BB363" s="14">
        <f>BA363-[1]Admission!EQ268</f>
        <v>0</v>
      </c>
      <c r="BC363" s="14">
        <v>4</v>
      </c>
      <c r="BD363" s="14">
        <v>4</v>
      </c>
      <c r="BE363" s="14">
        <v>4</v>
      </c>
      <c r="BF363" s="14">
        <f t="shared" si="83"/>
        <v>12</v>
      </c>
      <c r="BG363" s="60">
        <v>1</v>
      </c>
      <c r="BH363" s="60">
        <v>1</v>
      </c>
      <c r="BI363" s="60">
        <v>1</v>
      </c>
      <c r="BJ363" s="60">
        <v>1</v>
      </c>
      <c r="BK363" s="60">
        <v>1</v>
      </c>
      <c r="BL363" s="60">
        <v>1</v>
      </c>
      <c r="BM363" s="60">
        <v>1</v>
      </c>
      <c r="BN363" s="60">
        <v>1</v>
      </c>
      <c r="BO363" s="60">
        <v>1</v>
      </c>
      <c r="BP363" s="60">
        <v>1</v>
      </c>
      <c r="BQ363" s="60">
        <v>1</v>
      </c>
      <c r="BR363" s="60">
        <v>1</v>
      </c>
      <c r="BS363" s="60">
        <v>1</v>
      </c>
      <c r="BT363" s="60">
        <v>1</v>
      </c>
      <c r="BU363" s="60">
        <v>1</v>
      </c>
      <c r="BV363" s="60">
        <v>15</v>
      </c>
    </row>
    <row r="364" spans="1:74" s="14" customFormat="1">
      <c r="A364" s="14">
        <v>355</v>
      </c>
      <c r="B364" s="14">
        <v>4</v>
      </c>
      <c r="C364" s="14">
        <v>2.867361111115315</v>
      </c>
      <c r="D364" s="14">
        <v>0</v>
      </c>
      <c r="E364" s="14">
        <v>1</v>
      </c>
      <c r="F364" s="14">
        <v>1</v>
      </c>
      <c r="G364" s="14">
        <v>0</v>
      </c>
      <c r="H364" s="14">
        <v>0</v>
      </c>
      <c r="I364" s="14">
        <v>0</v>
      </c>
      <c r="J364" s="14">
        <v>1</v>
      </c>
      <c r="K364" s="14">
        <v>1</v>
      </c>
      <c r="L364" s="73">
        <v>5.7999999999999996E-2</v>
      </c>
      <c r="M364" s="14">
        <v>2</v>
      </c>
      <c r="N364" s="14">
        <v>2</v>
      </c>
      <c r="O364" s="14">
        <v>2</v>
      </c>
      <c r="P364" s="14">
        <v>2</v>
      </c>
      <c r="Q364" s="14">
        <v>2</v>
      </c>
      <c r="R364" s="14">
        <v>2</v>
      </c>
      <c r="S364" s="14">
        <v>2</v>
      </c>
      <c r="T364" s="14">
        <v>1</v>
      </c>
      <c r="U364" s="14">
        <v>1</v>
      </c>
      <c r="V364" s="14">
        <v>4</v>
      </c>
      <c r="W364" s="14">
        <v>1</v>
      </c>
      <c r="X364" s="14">
        <v>75</v>
      </c>
      <c r="Y364" s="14">
        <f>X364-[1]Admission!DA244</f>
        <v>-5</v>
      </c>
      <c r="Z364" s="14">
        <v>4</v>
      </c>
      <c r="AA364" s="14">
        <v>0</v>
      </c>
      <c r="AB364" s="14">
        <v>1</v>
      </c>
      <c r="AC364" s="14">
        <v>0</v>
      </c>
      <c r="AD364" s="14">
        <v>1</v>
      </c>
      <c r="AE364" s="14">
        <v>1</v>
      </c>
      <c r="AF364" s="14">
        <v>1</v>
      </c>
      <c r="AG364" s="14">
        <f t="shared" si="79"/>
        <v>4</v>
      </c>
      <c r="AH364" s="14">
        <f>AG364-[1]Admission!DO244</f>
        <v>0</v>
      </c>
      <c r="AI364" s="14">
        <v>1</v>
      </c>
      <c r="AJ364" s="14">
        <v>0</v>
      </c>
      <c r="AK364" s="14">
        <v>0</v>
      </c>
      <c r="AL364" s="14">
        <v>0</v>
      </c>
      <c r="AM364" s="14">
        <v>0</v>
      </c>
      <c r="AN364" s="14">
        <v>0</v>
      </c>
      <c r="AO364" s="14">
        <v>0</v>
      </c>
      <c r="AP364" s="14">
        <v>0</v>
      </c>
      <c r="AQ364" s="14">
        <f t="shared" si="80"/>
        <v>1</v>
      </c>
      <c r="AR364" s="14">
        <f>AQ364-[1]Admission!EH244</f>
        <v>0</v>
      </c>
      <c r="AS364" s="14">
        <v>1</v>
      </c>
      <c r="AT364" s="14">
        <v>1</v>
      </c>
      <c r="AU364" s="14">
        <f t="shared" si="81"/>
        <v>2</v>
      </c>
      <c r="AV364" s="14">
        <f>AU364-[1]Admission!EL244</f>
        <v>-1</v>
      </c>
      <c r="AW364" s="14">
        <v>3</v>
      </c>
      <c r="AX364" s="14">
        <v>3</v>
      </c>
      <c r="AY364" s="14">
        <v>3</v>
      </c>
      <c r="AZ364" s="14">
        <v>3</v>
      </c>
      <c r="BA364" s="14">
        <f t="shared" si="82"/>
        <v>12</v>
      </c>
      <c r="BB364" s="14">
        <f>BA364-[1]Admission!EQ244</f>
        <v>0</v>
      </c>
      <c r="BC364" s="14">
        <v>4</v>
      </c>
      <c r="BD364" s="14">
        <v>4</v>
      </c>
      <c r="BE364" s="14">
        <v>4</v>
      </c>
      <c r="BF364" s="14">
        <f t="shared" si="83"/>
        <v>12</v>
      </c>
      <c r="BG364" s="60">
        <v>1</v>
      </c>
      <c r="BH364" s="60">
        <v>1</v>
      </c>
      <c r="BI364" s="60">
        <v>1</v>
      </c>
      <c r="BJ364" s="60">
        <v>1</v>
      </c>
      <c r="BK364" s="60">
        <v>1</v>
      </c>
      <c r="BL364" s="60">
        <v>1</v>
      </c>
      <c r="BM364" s="60">
        <v>1</v>
      </c>
      <c r="BN364" s="60">
        <v>1</v>
      </c>
      <c r="BO364" s="60">
        <v>1</v>
      </c>
      <c r="BP364" s="60">
        <v>1</v>
      </c>
      <c r="BQ364" s="60">
        <v>1</v>
      </c>
      <c r="BR364" s="60">
        <v>1</v>
      </c>
      <c r="BS364" s="60">
        <v>1</v>
      </c>
      <c r="BT364" s="60">
        <v>1</v>
      </c>
      <c r="BU364" s="60">
        <v>0</v>
      </c>
      <c r="BV364" s="60">
        <v>14</v>
      </c>
    </row>
    <row r="365" spans="1:74" s="14" customFormat="1">
      <c r="A365" s="14">
        <v>356</v>
      </c>
      <c r="B365" s="14">
        <v>4</v>
      </c>
      <c r="C365" s="14">
        <v>2.7472222222204437</v>
      </c>
      <c r="D365" s="14">
        <v>0</v>
      </c>
      <c r="E365" s="14">
        <v>3</v>
      </c>
      <c r="F365" s="14">
        <v>1</v>
      </c>
      <c r="G365" s="14">
        <v>0</v>
      </c>
      <c r="H365" s="14">
        <v>0</v>
      </c>
      <c r="I365" s="14">
        <v>0</v>
      </c>
      <c r="J365" s="14">
        <v>0</v>
      </c>
      <c r="K365" s="14">
        <v>1</v>
      </c>
      <c r="L365" s="71">
        <v>5.7999999999999996E-2</v>
      </c>
      <c r="M365" s="14">
        <v>2</v>
      </c>
      <c r="N365" s="14">
        <v>2</v>
      </c>
      <c r="O365" s="14">
        <v>2</v>
      </c>
      <c r="P365" s="14">
        <v>2</v>
      </c>
      <c r="Q365" s="14">
        <v>2</v>
      </c>
      <c r="R365" s="14">
        <v>2</v>
      </c>
      <c r="S365" s="14">
        <v>3</v>
      </c>
      <c r="T365" s="14">
        <v>2</v>
      </c>
      <c r="U365" s="14">
        <v>2</v>
      </c>
      <c r="V365" s="14">
        <v>3</v>
      </c>
      <c r="W365" s="14">
        <v>2</v>
      </c>
      <c r="X365" s="14">
        <v>50</v>
      </c>
      <c r="Y365" s="14">
        <f>X365-[1]Admission!DA153</f>
        <v>30</v>
      </c>
      <c r="Z365" s="14">
        <v>4</v>
      </c>
      <c r="AA365" s="14">
        <v>1</v>
      </c>
      <c r="AB365" s="14">
        <v>1</v>
      </c>
      <c r="AC365" s="14">
        <v>1</v>
      </c>
      <c r="AD365" s="14">
        <v>1</v>
      </c>
      <c r="AE365" s="14">
        <v>1</v>
      </c>
      <c r="AF365" s="14">
        <v>1</v>
      </c>
      <c r="AG365" s="14">
        <f t="shared" si="79"/>
        <v>6</v>
      </c>
      <c r="AH365" s="14">
        <f>AG365-[1]Admission!DO153</f>
        <v>0</v>
      </c>
      <c r="AI365" s="14">
        <v>1</v>
      </c>
      <c r="AJ365" s="14">
        <v>0</v>
      </c>
      <c r="AK365" s="14">
        <v>0</v>
      </c>
      <c r="AL365" s="14">
        <v>0</v>
      </c>
      <c r="AM365" s="14">
        <v>0</v>
      </c>
      <c r="AN365" s="14">
        <v>0</v>
      </c>
      <c r="AO365" s="14">
        <v>0</v>
      </c>
      <c r="AP365" s="14">
        <v>0</v>
      </c>
      <c r="AQ365" s="14">
        <f t="shared" si="80"/>
        <v>1</v>
      </c>
      <c r="AR365" s="14">
        <f>AQ365-[1]Admission!EH153</f>
        <v>-7</v>
      </c>
      <c r="AS365" s="14">
        <v>0</v>
      </c>
      <c r="AT365" s="14">
        <v>0</v>
      </c>
      <c r="AU365" s="14">
        <f t="shared" si="81"/>
        <v>0</v>
      </c>
      <c r="AV365" s="14">
        <f>AU365-[1]Admission!EL153</f>
        <v>-2</v>
      </c>
      <c r="AW365" s="14">
        <v>4</v>
      </c>
      <c r="AX365" s="14">
        <v>5</v>
      </c>
      <c r="AY365" s="14">
        <v>5</v>
      </c>
      <c r="AZ365" s="14">
        <v>4</v>
      </c>
      <c r="BA365" s="14">
        <f t="shared" si="82"/>
        <v>18</v>
      </c>
      <c r="BB365" s="14">
        <f>BA365-[1]Admission!EQ153</f>
        <v>-2</v>
      </c>
      <c r="BC365" s="14">
        <v>4</v>
      </c>
      <c r="BD365" s="14">
        <v>4</v>
      </c>
      <c r="BE365" s="14">
        <v>4</v>
      </c>
      <c r="BF365" s="14">
        <f t="shared" si="83"/>
        <v>12</v>
      </c>
      <c r="BG365" s="60">
        <v>1</v>
      </c>
      <c r="BH365" s="60">
        <v>1</v>
      </c>
      <c r="BI365" s="60">
        <v>1</v>
      </c>
      <c r="BJ365" s="60">
        <v>1</v>
      </c>
      <c r="BK365" s="60">
        <v>1</v>
      </c>
      <c r="BL365" s="60">
        <v>1</v>
      </c>
      <c r="BM365" s="60">
        <v>1</v>
      </c>
      <c r="BN365" s="60">
        <v>1</v>
      </c>
      <c r="BO365" s="60">
        <v>1</v>
      </c>
      <c r="BP365" s="60">
        <v>1</v>
      </c>
      <c r="BQ365" s="60">
        <v>1</v>
      </c>
      <c r="BR365" s="60">
        <v>1</v>
      </c>
      <c r="BS365" s="60">
        <v>1</v>
      </c>
      <c r="BT365" s="60">
        <v>1</v>
      </c>
      <c r="BU365" s="60">
        <v>1</v>
      </c>
      <c r="BV365" s="60">
        <v>15</v>
      </c>
    </row>
    <row r="366" spans="1:74" s="14" customFormat="1">
      <c r="A366" s="14">
        <v>357</v>
      </c>
      <c r="B366" s="14">
        <v>3</v>
      </c>
      <c r="C366" s="14">
        <v>1.8854166666642413</v>
      </c>
      <c r="D366" s="14">
        <v>0</v>
      </c>
      <c r="E366" s="14">
        <v>10</v>
      </c>
      <c r="F366" s="14">
        <v>1</v>
      </c>
      <c r="G366" s="14">
        <v>0</v>
      </c>
      <c r="H366" s="14">
        <v>0</v>
      </c>
      <c r="I366" s="14">
        <v>0</v>
      </c>
      <c r="J366" s="14">
        <v>0</v>
      </c>
      <c r="K366" s="14">
        <v>1</v>
      </c>
      <c r="L366" s="73">
        <v>5.7999999999999996E-2</v>
      </c>
      <c r="M366" s="14">
        <v>2</v>
      </c>
      <c r="N366" s="14">
        <v>2</v>
      </c>
      <c r="O366" s="14">
        <v>2</v>
      </c>
      <c r="P366" s="14">
        <v>2</v>
      </c>
      <c r="Q366" s="14">
        <v>2</v>
      </c>
      <c r="R366" s="14">
        <v>2</v>
      </c>
      <c r="S366" s="14">
        <v>1</v>
      </c>
      <c r="T366" s="14">
        <v>1</v>
      </c>
      <c r="U366" s="14">
        <v>1</v>
      </c>
      <c r="V366" s="14">
        <v>1</v>
      </c>
      <c r="W366" s="14">
        <v>1</v>
      </c>
      <c r="X366" s="14">
        <v>50</v>
      </c>
      <c r="Y366" s="14">
        <f>X366-[1]Admission!DA251</f>
        <v>30</v>
      </c>
      <c r="Z366" s="14">
        <v>4</v>
      </c>
      <c r="AA366" s="14">
        <v>1</v>
      </c>
      <c r="AB366" s="14">
        <v>1</v>
      </c>
      <c r="AC366" s="14">
        <v>1</v>
      </c>
      <c r="AD366" s="14">
        <v>1</v>
      </c>
      <c r="AE366" s="14">
        <v>1</v>
      </c>
      <c r="AF366" s="14">
        <v>1</v>
      </c>
      <c r="AG366" s="14">
        <f t="shared" si="79"/>
        <v>6</v>
      </c>
      <c r="AH366" s="14">
        <f>AG366-[1]Admission!DO251</f>
        <v>0</v>
      </c>
      <c r="AI366" s="14">
        <v>1</v>
      </c>
      <c r="AJ366" s="14">
        <v>1</v>
      </c>
      <c r="AK366" s="14">
        <v>1</v>
      </c>
      <c r="AL366" s="14">
        <v>1</v>
      </c>
      <c r="AM366" s="14">
        <v>1</v>
      </c>
      <c r="AN366" s="14">
        <v>0</v>
      </c>
      <c r="AO366" s="14">
        <v>1</v>
      </c>
      <c r="AP366" s="14">
        <v>1</v>
      </c>
      <c r="AQ366" s="14">
        <f t="shared" si="80"/>
        <v>7</v>
      </c>
      <c r="AR366" s="14">
        <f>AQ366-[1]Admission!EH251</f>
        <v>0</v>
      </c>
      <c r="AS366" s="14">
        <v>2</v>
      </c>
      <c r="AT366" s="14">
        <v>2</v>
      </c>
      <c r="AU366" s="14">
        <f t="shared" si="81"/>
        <v>4</v>
      </c>
      <c r="AV366" s="14">
        <f>AU366-[1]Admission!EL251</f>
        <v>2</v>
      </c>
      <c r="AW366" s="14">
        <v>3</v>
      </c>
      <c r="AX366" s="14">
        <v>3</v>
      </c>
      <c r="AY366" s="14">
        <v>3</v>
      </c>
      <c r="AZ366" s="14">
        <v>3</v>
      </c>
      <c r="BA366" s="14">
        <f t="shared" si="82"/>
        <v>12</v>
      </c>
      <c r="BB366" s="14">
        <f>BA366-[1]Admission!EQ251</f>
        <v>5</v>
      </c>
      <c r="BC366" s="14">
        <v>4</v>
      </c>
      <c r="BD366" s="14">
        <v>4</v>
      </c>
      <c r="BE366" s="14">
        <v>4</v>
      </c>
      <c r="BF366" s="14">
        <f t="shared" si="83"/>
        <v>12</v>
      </c>
      <c r="BG366" s="60">
        <v>1</v>
      </c>
      <c r="BH366" s="60">
        <v>1</v>
      </c>
      <c r="BI366" s="60">
        <v>1</v>
      </c>
      <c r="BJ366" s="60">
        <v>1</v>
      </c>
      <c r="BK366" s="60">
        <v>1</v>
      </c>
      <c r="BL366" s="60">
        <v>1</v>
      </c>
      <c r="BM366" s="60">
        <v>1</v>
      </c>
      <c r="BN366" s="60">
        <v>1</v>
      </c>
      <c r="BO366" s="60">
        <v>1</v>
      </c>
      <c r="BP366" s="60">
        <v>1</v>
      </c>
      <c r="BQ366" s="60">
        <v>1</v>
      </c>
      <c r="BR366" s="60">
        <v>1</v>
      </c>
      <c r="BS366" s="60">
        <v>1</v>
      </c>
      <c r="BT366" s="60">
        <v>1</v>
      </c>
      <c r="BU366" s="60">
        <v>1</v>
      </c>
      <c r="BV366" s="60">
        <v>15</v>
      </c>
    </row>
    <row r="367" spans="1:74" s="14" customFormat="1">
      <c r="A367" s="14">
        <v>358</v>
      </c>
      <c r="B367" s="14">
        <v>2</v>
      </c>
      <c r="C367" s="14">
        <v>0.99444444444088731</v>
      </c>
      <c r="D367" s="14">
        <v>0</v>
      </c>
      <c r="E367" s="14">
        <v>3</v>
      </c>
      <c r="F367" s="14">
        <v>1</v>
      </c>
      <c r="G367" s="14">
        <v>0</v>
      </c>
      <c r="H367" s="14">
        <v>0</v>
      </c>
      <c r="I367" s="14">
        <v>0</v>
      </c>
      <c r="J367" s="14">
        <v>0</v>
      </c>
      <c r="K367" s="14">
        <v>1</v>
      </c>
      <c r="L367" s="14">
        <v>5.8</v>
      </c>
      <c r="M367" s="14">
        <v>2</v>
      </c>
      <c r="N367" s="14">
        <v>2</v>
      </c>
      <c r="O367" s="14">
        <v>2</v>
      </c>
      <c r="P367" s="14">
        <v>2</v>
      </c>
      <c r="Q367" s="14">
        <v>2</v>
      </c>
      <c r="R367" s="14">
        <v>2</v>
      </c>
      <c r="BG367" s="60"/>
      <c r="BH367" s="60"/>
      <c r="BI367" s="60"/>
      <c r="BJ367" s="60"/>
      <c r="BK367" s="60"/>
      <c r="BL367" s="60"/>
      <c r="BM367" s="60"/>
      <c r="BN367" s="60"/>
      <c r="BO367" s="60"/>
      <c r="BP367" s="60"/>
      <c r="BQ367" s="60"/>
      <c r="BR367" s="60"/>
      <c r="BS367" s="60"/>
      <c r="BT367" s="60"/>
      <c r="BU367" s="60"/>
      <c r="BV367" s="60"/>
    </row>
    <row r="368" spans="1:74" s="14" customFormat="1">
      <c r="A368" s="14">
        <v>359</v>
      </c>
      <c r="B368" s="14">
        <v>3</v>
      </c>
      <c r="C368" s="14">
        <v>1.8215277777781012</v>
      </c>
      <c r="D368" s="14">
        <v>0</v>
      </c>
      <c r="E368" s="14">
        <v>6</v>
      </c>
      <c r="F368" s="14">
        <v>1</v>
      </c>
      <c r="G368" s="14">
        <v>0</v>
      </c>
      <c r="H368" s="14">
        <v>0</v>
      </c>
      <c r="I368" s="14">
        <v>0</v>
      </c>
      <c r="J368" s="14">
        <v>0</v>
      </c>
      <c r="K368" s="14">
        <v>1</v>
      </c>
      <c r="L368" s="73">
        <v>5.7999999999999996E-2</v>
      </c>
      <c r="M368" s="14">
        <v>2</v>
      </c>
      <c r="N368" s="14">
        <v>2</v>
      </c>
      <c r="O368" s="14">
        <v>2</v>
      </c>
      <c r="P368" s="14">
        <v>2</v>
      </c>
      <c r="Q368" s="14">
        <v>2</v>
      </c>
      <c r="R368" s="14">
        <v>2</v>
      </c>
      <c r="S368" s="14">
        <v>1</v>
      </c>
      <c r="T368" s="14">
        <v>1</v>
      </c>
      <c r="U368" s="14">
        <v>1</v>
      </c>
      <c r="V368" s="14">
        <v>1</v>
      </c>
      <c r="W368" s="14">
        <v>2</v>
      </c>
      <c r="X368" s="14">
        <v>90</v>
      </c>
      <c r="Y368" s="14">
        <f>X368-[1]Admission!DA281</f>
        <v>35</v>
      </c>
      <c r="Z368" s="14">
        <v>3</v>
      </c>
      <c r="AA368" s="14">
        <v>1</v>
      </c>
      <c r="AB368" s="14">
        <v>1</v>
      </c>
      <c r="AC368" s="14">
        <v>1</v>
      </c>
      <c r="AD368" s="14">
        <v>1</v>
      </c>
      <c r="AE368" s="14">
        <v>1</v>
      </c>
      <c r="AF368" s="14">
        <v>1</v>
      </c>
      <c r="AG368" s="14">
        <f>SUM(AA368:AF368)</f>
        <v>6</v>
      </c>
      <c r="AH368" s="14">
        <f>AG368-[1]Admission!DO281</f>
        <v>0</v>
      </c>
      <c r="AI368" s="14">
        <v>1</v>
      </c>
      <c r="AJ368" s="14">
        <v>0</v>
      </c>
      <c r="AK368" s="14">
        <v>0</v>
      </c>
      <c r="AL368" s="14">
        <v>1</v>
      </c>
      <c r="AM368" s="14">
        <v>0</v>
      </c>
      <c r="AN368" s="14">
        <v>0</v>
      </c>
      <c r="AO368" s="14">
        <v>1</v>
      </c>
      <c r="AP368" s="14">
        <v>0</v>
      </c>
      <c r="AQ368" s="14">
        <f>SUM(AI368:AP368)</f>
        <v>3</v>
      </c>
      <c r="AR368" s="14">
        <f>AQ368-[1]Admission!EH281</f>
        <v>0</v>
      </c>
      <c r="AS368" s="14">
        <v>0</v>
      </c>
      <c r="AT368" s="14">
        <v>1</v>
      </c>
      <c r="AU368" s="14">
        <f>SUM(AS368:AT368)</f>
        <v>1</v>
      </c>
      <c r="AV368" s="14">
        <f>AU368-[1]Admission!EL281</f>
        <v>-1</v>
      </c>
      <c r="AW368" s="14">
        <v>5</v>
      </c>
      <c r="AX368" s="14">
        <v>5</v>
      </c>
      <c r="AY368" s="14">
        <v>5</v>
      </c>
      <c r="AZ368" s="14">
        <v>5</v>
      </c>
      <c r="BA368" s="14">
        <f>SUM(AW368:AZ368)</f>
        <v>20</v>
      </c>
      <c r="BB368" s="14">
        <f>BA368-[1]Admission!EQ281</f>
        <v>0</v>
      </c>
      <c r="BC368" s="14">
        <v>4</v>
      </c>
      <c r="BD368" s="14">
        <v>4</v>
      </c>
      <c r="BE368" s="14">
        <v>4</v>
      </c>
      <c r="BF368" s="14">
        <f>SUM(BC368:BE368)</f>
        <v>12</v>
      </c>
      <c r="BG368" s="60">
        <v>1</v>
      </c>
      <c r="BH368" s="60">
        <v>1</v>
      </c>
      <c r="BI368" s="60">
        <v>1</v>
      </c>
      <c r="BJ368" s="60">
        <v>1</v>
      </c>
      <c r="BK368" s="60">
        <v>1</v>
      </c>
      <c r="BL368" s="60">
        <v>1</v>
      </c>
      <c r="BM368" s="60">
        <v>1</v>
      </c>
      <c r="BN368" s="60">
        <v>1</v>
      </c>
      <c r="BO368" s="60">
        <v>1</v>
      </c>
      <c r="BP368" s="60">
        <v>1</v>
      </c>
      <c r="BQ368" s="60">
        <v>1</v>
      </c>
      <c r="BR368" s="60">
        <v>1</v>
      </c>
      <c r="BS368" s="60">
        <v>1</v>
      </c>
      <c r="BT368" s="60">
        <v>1</v>
      </c>
      <c r="BU368" s="60">
        <v>1</v>
      </c>
      <c r="BV368" s="60">
        <v>15</v>
      </c>
    </row>
    <row r="369" spans="1:74" s="14" customFormat="1">
      <c r="A369" s="14">
        <v>360</v>
      </c>
      <c r="B369" s="14">
        <v>6</v>
      </c>
      <c r="C369" s="14">
        <v>4.7298611111109494</v>
      </c>
      <c r="D369" s="14">
        <v>0</v>
      </c>
      <c r="E369" s="14">
        <v>6</v>
      </c>
      <c r="F369" s="14">
        <v>1</v>
      </c>
      <c r="G369" s="14">
        <v>0</v>
      </c>
      <c r="H369" s="14">
        <v>0</v>
      </c>
      <c r="I369" s="14">
        <v>0</v>
      </c>
      <c r="J369" s="14">
        <v>1</v>
      </c>
      <c r="K369" s="14">
        <v>3</v>
      </c>
      <c r="L369" s="14">
        <v>5.8</v>
      </c>
      <c r="M369" s="14">
        <v>2</v>
      </c>
      <c r="N369" s="14">
        <v>2</v>
      </c>
      <c r="O369" s="14">
        <v>2</v>
      </c>
      <c r="P369" s="14">
        <v>2</v>
      </c>
      <c r="Q369" s="14">
        <v>2</v>
      </c>
      <c r="R369" s="14">
        <v>2</v>
      </c>
      <c r="BG369" s="60"/>
      <c r="BH369" s="60"/>
      <c r="BI369" s="60"/>
      <c r="BJ369" s="60"/>
      <c r="BK369" s="60"/>
      <c r="BL369" s="60"/>
      <c r="BM369" s="60"/>
      <c r="BN369" s="60"/>
      <c r="BO369" s="60"/>
      <c r="BP369" s="60"/>
      <c r="BQ369" s="60"/>
      <c r="BR369" s="60"/>
      <c r="BS369" s="60"/>
      <c r="BT369" s="60"/>
      <c r="BU369" s="60"/>
      <c r="BV369" s="60"/>
    </row>
    <row r="370" spans="1:74" s="14" customFormat="1">
      <c r="A370" s="14">
        <v>361</v>
      </c>
      <c r="B370" s="14">
        <v>5</v>
      </c>
      <c r="C370" s="14">
        <v>3.8423611111065838</v>
      </c>
      <c r="D370" s="14">
        <v>0</v>
      </c>
      <c r="E370" s="14">
        <v>7</v>
      </c>
      <c r="F370" s="14">
        <v>1</v>
      </c>
      <c r="G370" s="14">
        <v>0</v>
      </c>
      <c r="H370" s="14">
        <v>0</v>
      </c>
      <c r="I370" s="14">
        <v>0</v>
      </c>
      <c r="J370" s="14">
        <v>1</v>
      </c>
      <c r="K370" s="14">
        <v>6</v>
      </c>
      <c r="L370" s="71">
        <v>0.11900000000000001</v>
      </c>
      <c r="M370" s="14">
        <v>2</v>
      </c>
      <c r="N370" s="14">
        <v>2</v>
      </c>
      <c r="O370" s="14">
        <v>2</v>
      </c>
      <c r="P370" s="14">
        <v>2</v>
      </c>
      <c r="Q370" s="14">
        <v>2</v>
      </c>
      <c r="R370" s="14">
        <v>2</v>
      </c>
      <c r="S370" s="14">
        <v>1</v>
      </c>
      <c r="T370" s="14">
        <v>3</v>
      </c>
      <c r="U370" s="14">
        <v>2</v>
      </c>
      <c r="V370" s="14">
        <v>3</v>
      </c>
      <c r="W370" s="14">
        <v>2</v>
      </c>
      <c r="X370" s="14">
        <v>80</v>
      </c>
      <c r="Y370" s="14">
        <f>X370-[1]Admission!DA31</f>
        <v>0</v>
      </c>
      <c r="Z370" s="14">
        <v>3</v>
      </c>
      <c r="AA370" s="14">
        <v>0</v>
      </c>
      <c r="AB370" s="14">
        <v>1</v>
      </c>
      <c r="AC370" s="14">
        <v>1</v>
      </c>
      <c r="AD370" s="14">
        <v>1</v>
      </c>
      <c r="AE370" s="14">
        <v>1</v>
      </c>
      <c r="AF370" s="14">
        <v>1</v>
      </c>
      <c r="AG370" s="14">
        <f t="shared" ref="AG370:AG380" si="84">SUM(AA370:AF370)</f>
        <v>5</v>
      </c>
      <c r="AH370" s="14">
        <f>AG370-[1]Admission!DO31</f>
        <v>-1</v>
      </c>
      <c r="AI370" s="14">
        <v>1</v>
      </c>
      <c r="AJ370" s="14">
        <v>1</v>
      </c>
      <c r="AK370" s="14">
        <v>0</v>
      </c>
      <c r="AL370" s="14">
        <v>1</v>
      </c>
      <c r="AM370" s="14">
        <v>1</v>
      </c>
      <c r="AN370" s="14">
        <v>1</v>
      </c>
      <c r="AO370" s="14">
        <v>1</v>
      </c>
      <c r="AP370" s="14">
        <v>1</v>
      </c>
      <c r="AQ370" s="14">
        <f t="shared" ref="AQ370:AQ380" si="85">SUM(AI370:AP370)</f>
        <v>7</v>
      </c>
      <c r="AR370" s="14">
        <f>AQ370-[1]Admission!EH31</f>
        <v>0</v>
      </c>
      <c r="AS370" s="14">
        <v>0</v>
      </c>
      <c r="AT370" s="14">
        <v>2</v>
      </c>
      <c r="AU370" s="14">
        <f t="shared" ref="AU370:AU377" si="86">SUM(AS370:AT370)</f>
        <v>2</v>
      </c>
      <c r="AV370" s="14">
        <f>AU370-[1]Admission!EL31</f>
        <v>1</v>
      </c>
      <c r="AW370" s="14">
        <v>5</v>
      </c>
      <c r="AX370" s="14">
        <v>5</v>
      </c>
      <c r="AY370" s="14">
        <v>3</v>
      </c>
      <c r="AZ370" s="14">
        <v>5</v>
      </c>
      <c r="BA370" s="14">
        <f t="shared" ref="BA370:BA380" si="87">SUM(AW370:AZ370)</f>
        <v>18</v>
      </c>
      <c r="BB370" s="14">
        <f>BA370-[1]Admission!EQ31</f>
        <v>-2</v>
      </c>
      <c r="BG370" s="60">
        <v>1</v>
      </c>
      <c r="BH370" s="60">
        <v>0</v>
      </c>
      <c r="BI370" s="60">
        <v>1</v>
      </c>
      <c r="BJ370" s="60">
        <v>1</v>
      </c>
      <c r="BK370" s="60">
        <v>1</v>
      </c>
      <c r="BL370" s="60">
        <v>0</v>
      </c>
      <c r="BM370" s="60">
        <v>1</v>
      </c>
      <c r="BN370" s="60">
        <v>1</v>
      </c>
      <c r="BO370" s="60">
        <v>1</v>
      </c>
      <c r="BP370" s="60">
        <v>0</v>
      </c>
      <c r="BQ370" s="60">
        <v>1</v>
      </c>
      <c r="BR370" s="60">
        <v>1</v>
      </c>
      <c r="BS370" s="60">
        <v>1</v>
      </c>
      <c r="BT370" s="60">
        <v>1</v>
      </c>
      <c r="BU370" s="60">
        <v>0</v>
      </c>
      <c r="BV370" s="60">
        <v>11</v>
      </c>
    </row>
    <row r="371" spans="1:74" s="14" customFormat="1">
      <c r="A371" s="14">
        <v>362</v>
      </c>
      <c r="B371" s="14">
        <v>6</v>
      </c>
      <c r="C371" s="14">
        <v>4.7798611111065838</v>
      </c>
      <c r="D371" s="14">
        <v>1</v>
      </c>
      <c r="E371" s="14">
        <v>5</v>
      </c>
      <c r="F371" s="14">
        <v>1</v>
      </c>
      <c r="G371" s="14">
        <v>0</v>
      </c>
      <c r="H371" s="14">
        <v>0</v>
      </c>
      <c r="I371" s="14">
        <v>0</v>
      </c>
      <c r="J371" s="14">
        <v>0</v>
      </c>
      <c r="K371" s="14">
        <v>3</v>
      </c>
      <c r="L371" s="73">
        <v>5.7999999999999996E-2</v>
      </c>
      <c r="M371" s="14">
        <v>2</v>
      </c>
      <c r="N371" s="14">
        <v>2</v>
      </c>
      <c r="O371" s="14">
        <v>2</v>
      </c>
      <c r="P371" s="14">
        <v>2</v>
      </c>
      <c r="Q371" s="14">
        <v>2</v>
      </c>
      <c r="R371" s="14">
        <v>2</v>
      </c>
      <c r="S371" s="14">
        <v>1</v>
      </c>
      <c r="T371" s="14">
        <v>1</v>
      </c>
      <c r="U371" s="14">
        <v>1</v>
      </c>
      <c r="V371" s="14">
        <v>1</v>
      </c>
      <c r="W371" s="14">
        <v>1</v>
      </c>
      <c r="X371" s="14">
        <v>70</v>
      </c>
      <c r="Y371" s="14">
        <f>X371-[1]Admission!DA262</f>
        <v>-10</v>
      </c>
      <c r="AA371" s="14">
        <v>1</v>
      </c>
      <c r="AB371" s="14">
        <v>1</v>
      </c>
      <c r="AC371" s="14">
        <v>1</v>
      </c>
      <c r="AD371" s="14">
        <v>1</v>
      </c>
      <c r="AE371" s="14">
        <v>1</v>
      </c>
      <c r="AF371" s="14">
        <v>1</v>
      </c>
      <c r="AG371" s="14">
        <f t="shared" si="84"/>
        <v>6</v>
      </c>
      <c r="AH371" s="14">
        <f>AG371-[1]Admission!DO262</f>
        <v>0</v>
      </c>
      <c r="AI371" s="14">
        <v>1</v>
      </c>
      <c r="AJ371" s="14">
        <v>1</v>
      </c>
      <c r="AK371" s="14">
        <v>1</v>
      </c>
      <c r="AL371" s="14">
        <v>1</v>
      </c>
      <c r="AM371" s="14">
        <v>1</v>
      </c>
      <c r="AN371" s="14">
        <v>1</v>
      </c>
      <c r="AO371" s="14">
        <v>1</v>
      </c>
      <c r="AP371" s="14">
        <v>1</v>
      </c>
      <c r="AQ371" s="14">
        <f t="shared" si="85"/>
        <v>8</v>
      </c>
      <c r="AR371" s="14">
        <f>AQ371-[1]Admission!EH262</f>
        <v>2</v>
      </c>
      <c r="AS371" s="14">
        <v>0</v>
      </c>
      <c r="AT371" s="14">
        <v>0</v>
      </c>
      <c r="AU371" s="14">
        <f t="shared" si="86"/>
        <v>0</v>
      </c>
      <c r="AV371" s="14">
        <f>AU371-[1]Admission!EL262</f>
        <v>0</v>
      </c>
      <c r="AW371" s="14">
        <v>5</v>
      </c>
      <c r="AX371" s="14">
        <v>5</v>
      </c>
      <c r="AY371" s="14">
        <v>5</v>
      </c>
      <c r="AZ371" s="14">
        <v>5</v>
      </c>
      <c r="BA371" s="14">
        <f t="shared" si="87"/>
        <v>20</v>
      </c>
      <c r="BB371" s="14">
        <f>BA371-[1]Admission!EQ262</f>
        <v>0</v>
      </c>
      <c r="BC371" s="14">
        <v>3</v>
      </c>
      <c r="BD371" s="14">
        <v>4</v>
      </c>
      <c r="BE371" s="14">
        <v>4</v>
      </c>
      <c r="BF371" s="14">
        <f t="shared" ref="BF371:BF377" si="88">SUM(BC371:BE371)</f>
        <v>11</v>
      </c>
      <c r="BG371" s="60">
        <v>1</v>
      </c>
      <c r="BH371" s="60">
        <v>1</v>
      </c>
      <c r="BI371" s="60">
        <v>1</v>
      </c>
      <c r="BJ371" s="60">
        <v>1</v>
      </c>
      <c r="BK371" s="60">
        <v>1</v>
      </c>
      <c r="BL371" s="60">
        <v>1</v>
      </c>
      <c r="BM371" s="60">
        <v>1</v>
      </c>
      <c r="BN371" s="60">
        <v>1</v>
      </c>
      <c r="BO371" s="60">
        <v>1</v>
      </c>
      <c r="BP371" s="60">
        <v>0</v>
      </c>
      <c r="BQ371" s="60">
        <v>1</v>
      </c>
      <c r="BR371" s="60">
        <v>1</v>
      </c>
      <c r="BS371" s="60">
        <v>1</v>
      </c>
      <c r="BT371" s="60">
        <v>1</v>
      </c>
      <c r="BU371" s="60">
        <v>0</v>
      </c>
      <c r="BV371" s="60">
        <v>13</v>
      </c>
    </row>
    <row r="372" spans="1:74" s="14" customFormat="1">
      <c r="A372" s="14">
        <v>363</v>
      </c>
      <c r="B372" s="14">
        <v>3</v>
      </c>
      <c r="C372" s="14">
        <v>1.8812499999985448</v>
      </c>
      <c r="D372" s="14">
        <v>0</v>
      </c>
      <c r="E372" s="14">
        <v>3</v>
      </c>
      <c r="F372" s="14">
        <v>1</v>
      </c>
      <c r="G372" s="14">
        <v>0</v>
      </c>
      <c r="H372" s="14">
        <v>0</v>
      </c>
      <c r="I372" s="14">
        <v>0</v>
      </c>
      <c r="J372" s="14">
        <v>0</v>
      </c>
      <c r="K372" s="14">
        <v>2</v>
      </c>
      <c r="L372" s="73">
        <v>5.8000000000000003E-2</v>
      </c>
      <c r="M372" s="14">
        <v>2</v>
      </c>
      <c r="N372" s="14">
        <v>2</v>
      </c>
      <c r="O372" s="14">
        <v>2</v>
      </c>
      <c r="P372" s="14">
        <v>2</v>
      </c>
      <c r="Q372" s="14">
        <v>2</v>
      </c>
      <c r="R372" s="14">
        <v>2</v>
      </c>
      <c r="S372" s="14">
        <v>5</v>
      </c>
      <c r="T372" s="14">
        <v>1</v>
      </c>
      <c r="U372" s="14">
        <v>3</v>
      </c>
      <c r="V372" s="14">
        <v>2</v>
      </c>
      <c r="W372" s="14">
        <v>2</v>
      </c>
      <c r="X372" s="14">
        <v>90</v>
      </c>
      <c r="Y372" s="14">
        <f>X372-[1]Admission!DA493</f>
        <v>50</v>
      </c>
      <c r="Z372" s="14">
        <v>1</v>
      </c>
      <c r="AA372" s="14">
        <v>1</v>
      </c>
      <c r="AB372" s="14">
        <v>1</v>
      </c>
      <c r="AC372" s="14">
        <v>1</v>
      </c>
      <c r="AD372" s="14">
        <v>1</v>
      </c>
      <c r="AE372" s="14">
        <v>1</v>
      </c>
      <c r="AF372" s="14">
        <v>1</v>
      </c>
      <c r="AG372" s="14">
        <f t="shared" si="84"/>
        <v>6</v>
      </c>
      <c r="AH372" s="14">
        <f>AG372-[1]Admission!DO493</f>
        <v>1</v>
      </c>
      <c r="AI372" s="14">
        <v>1</v>
      </c>
      <c r="AJ372" s="14">
        <v>1</v>
      </c>
      <c r="AK372" s="14">
        <v>1</v>
      </c>
      <c r="AL372" s="14">
        <v>1</v>
      </c>
      <c r="AM372" s="14">
        <v>0</v>
      </c>
      <c r="AN372" s="14">
        <v>1</v>
      </c>
      <c r="AO372" s="14">
        <v>1</v>
      </c>
      <c r="AP372" s="14">
        <v>1</v>
      </c>
      <c r="AQ372" s="14">
        <f t="shared" si="85"/>
        <v>7</v>
      </c>
      <c r="AR372" s="14">
        <f>AQ372-[1]Admission!EH493</f>
        <v>-1</v>
      </c>
      <c r="AS372" s="14">
        <v>0</v>
      </c>
      <c r="AT372" s="14">
        <v>1</v>
      </c>
      <c r="AU372" s="14">
        <f t="shared" si="86"/>
        <v>1</v>
      </c>
      <c r="AV372" s="14">
        <f>AU372-[1]Admission!EL493</f>
        <v>-1</v>
      </c>
      <c r="AW372" s="14">
        <v>5</v>
      </c>
      <c r="AX372" s="14">
        <v>5</v>
      </c>
      <c r="AY372" s="14">
        <v>5</v>
      </c>
      <c r="AZ372" s="14">
        <v>5</v>
      </c>
      <c r="BA372" s="14">
        <f t="shared" si="87"/>
        <v>20</v>
      </c>
      <c r="BB372" s="14">
        <f>BA372-[1]Admission!EQ493</f>
        <v>0</v>
      </c>
      <c r="BC372" s="14">
        <v>4</v>
      </c>
      <c r="BD372" s="14">
        <v>4</v>
      </c>
      <c r="BE372" s="14">
        <v>4</v>
      </c>
      <c r="BF372" s="14">
        <f t="shared" si="88"/>
        <v>12</v>
      </c>
      <c r="BG372" s="60">
        <v>1</v>
      </c>
      <c r="BH372" s="60">
        <v>1</v>
      </c>
      <c r="BI372" s="60">
        <v>1</v>
      </c>
      <c r="BJ372" s="60">
        <v>1</v>
      </c>
      <c r="BK372" s="60">
        <v>1</v>
      </c>
      <c r="BL372" s="60">
        <v>1</v>
      </c>
      <c r="BM372" s="60">
        <v>1</v>
      </c>
      <c r="BN372" s="60">
        <v>1</v>
      </c>
      <c r="BO372" s="60">
        <v>1</v>
      </c>
      <c r="BP372" s="60">
        <v>1</v>
      </c>
      <c r="BQ372" s="60">
        <v>1</v>
      </c>
      <c r="BR372" s="60">
        <v>1</v>
      </c>
      <c r="BS372" s="60">
        <v>1</v>
      </c>
      <c r="BT372" s="60">
        <v>1</v>
      </c>
      <c r="BU372" s="60">
        <v>1</v>
      </c>
      <c r="BV372" s="60">
        <v>15</v>
      </c>
    </row>
    <row r="373" spans="1:74" s="14" customFormat="1">
      <c r="A373" s="14">
        <v>364</v>
      </c>
      <c r="B373" s="14">
        <v>4</v>
      </c>
      <c r="C373" s="14">
        <v>2.8055555555547471</v>
      </c>
      <c r="D373" s="14">
        <v>0</v>
      </c>
      <c r="E373" s="14">
        <v>3</v>
      </c>
      <c r="F373" s="14">
        <v>1</v>
      </c>
      <c r="G373" s="14">
        <v>0</v>
      </c>
      <c r="H373" s="14">
        <v>0</v>
      </c>
      <c r="I373" s="14">
        <v>0</v>
      </c>
      <c r="J373" s="14">
        <v>0</v>
      </c>
      <c r="K373" s="14">
        <v>2</v>
      </c>
      <c r="L373" s="73">
        <v>5.8000000000000003E-2</v>
      </c>
      <c r="M373" s="14">
        <v>2</v>
      </c>
      <c r="N373" s="14">
        <v>2</v>
      </c>
      <c r="O373" s="14">
        <v>2</v>
      </c>
      <c r="P373" s="14">
        <v>2</v>
      </c>
      <c r="Q373" s="14">
        <v>2</v>
      </c>
      <c r="R373" s="14">
        <v>2</v>
      </c>
      <c r="S373" s="14">
        <v>1</v>
      </c>
      <c r="T373" s="14">
        <v>1</v>
      </c>
      <c r="U373" s="14">
        <v>1</v>
      </c>
      <c r="V373" s="14">
        <v>1</v>
      </c>
      <c r="W373" s="14">
        <v>1</v>
      </c>
      <c r="X373" s="14">
        <v>70</v>
      </c>
      <c r="Y373" s="14">
        <f>X373-[1]Admission!DA199</f>
        <v>63</v>
      </c>
      <c r="Z373" s="14">
        <v>4</v>
      </c>
      <c r="AA373" s="14">
        <v>1</v>
      </c>
      <c r="AB373" s="14">
        <v>1</v>
      </c>
      <c r="AC373" s="14">
        <v>1</v>
      </c>
      <c r="AD373" s="14">
        <v>1</v>
      </c>
      <c r="AE373" s="14">
        <v>1</v>
      </c>
      <c r="AF373" s="14">
        <v>1</v>
      </c>
      <c r="AG373" s="14">
        <f t="shared" si="84"/>
        <v>6</v>
      </c>
      <c r="AH373" s="14">
        <f>AG373-[1]Admission!DO199</f>
        <v>0</v>
      </c>
      <c r="AI373" s="14">
        <v>1</v>
      </c>
      <c r="AJ373" s="14">
        <v>1</v>
      </c>
      <c r="AK373" s="14">
        <v>1</v>
      </c>
      <c r="AL373" s="14">
        <v>1</v>
      </c>
      <c r="AM373" s="14">
        <v>1</v>
      </c>
      <c r="AN373" s="14">
        <v>1</v>
      </c>
      <c r="AO373" s="14">
        <v>1</v>
      </c>
      <c r="AP373" s="14">
        <v>1</v>
      </c>
      <c r="AQ373" s="14">
        <f t="shared" si="85"/>
        <v>8</v>
      </c>
      <c r="AR373" s="14">
        <f>AQ373-[1]Admission!EH199</f>
        <v>0</v>
      </c>
      <c r="AS373" s="14">
        <v>0</v>
      </c>
      <c r="AT373" s="14">
        <v>0</v>
      </c>
      <c r="AU373" s="14">
        <f t="shared" si="86"/>
        <v>0</v>
      </c>
      <c r="AV373" s="14">
        <f>AU373-[1]Admission!EL199</f>
        <v>0</v>
      </c>
      <c r="AW373" s="14">
        <v>5</v>
      </c>
      <c r="AX373" s="14">
        <v>5</v>
      </c>
      <c r="AY373" s="14">
        <v>5</v>
      </c>
      <c r="AZ373" s="14">
        <v>5</v>
      </c>
      <c r="BA373" s="14">
        <f t="shared" si="87"/>
        <v>20</v>
      </c>
      <c r="BB373" s="14">
        <f>BA373-[1]Admission!EQ199</f>
        <v>0</v>
      </c>
      <c r="BC373" s="14">
        <v>4</v>
      </c>
      <c r="BD373" s="14">
        <v>4</v>
      </c>
      <c r="BE373" s="14">
        <v>4</v>
      </c>
      <c r="BF373" s="14">
        <f t="shared" si="88"/>
        <v>12</v>
      </c>
      <c r="BG373" s="60">
        <v>1</v>
      </c>
      <c r="BH373" s="60">
        <v>1</v>
      </c>
      <c r="BI373" s="60">
        <v>1</v>
      </c>
      <c r="BJ373" s="60">
        <v>1</v>
      </c>
      <c r="BK373" s="60">
        <v>1</v>
      </c>
      <c r="BL373" s="60">
        <v>1</v>
      </c>
      <c r="BM373" s="60">
        <v>1</v>
      </c>
      <c r="BN373" s="60">
        <v>1</v>
      </c>
      <c r="BO373" s="60">
        <v>1</v>
      </c>
      <c r="BP373" s="60">
        <v>1</v>
      </c>
      <c r="BQ373" s="60">
        <v>1</v>
      </c>
      <c r="BR373" s="60">
        <v>1</v>
      </c>
      <c r="BS373" s="60">
        <v>1</v>
      </c>
      <c r="BT373" s="60">
        <v>1</v>
      </c>
      <c r="BU373" s="60">
        <v>1</v>
      </c>
      <c r="BV373" s="60">
        <v>15</v>
      </c>
    </row>
    <row r="374" spans="1:74" s="14" customFormat="1">
      <c r="A374" s="14">
        <v>365</v>
      </c>
      <c r="B374" s="14">
        <v>5</v>
      </c>
      <c r="C374" s="14">
        <v>3.7569444444452529</v>
      </c>
      <c r="D374" s="14">
        <v>0</v>
      </c>
      <c r="E374" s="14">
        <v>3</v>
      </c>
      <c r="F374" s="14">
        <v>1</v>
      </c>
      <c r="G374" s="14">
        <v>0</v>
      </c>
      <c r="H374" s="14">
        <v>0</v>
      </c>
      <c r="I374" s="14">
        <v>0</v>
      </c>
      <c r="J374" s="14">
        <v>0</v>
      </c>
      <c r="K374" s="14">
        <v>2</v>
      </c>
      <c r="L374" s="73" t="s">
        <v>6997</v>
      </c>
      <c r="M374" s="14">
        <v>2</v>
      </c>
      <c r="N374" s="14">
        <v>2</v>
      </c>
      <c r="O374" s="14">
        <v>2</v>
      </c>
      <c r="P374" s="14">
        <v>2</v>
      </c>
      <c r="Q374" s="14">
        <v>2</v>
      </c>
      <c r="R374" s="14">
        <v>2</v>
      </c>
      <c r="S374" s="14">
        <v>1</v>
      </c>
      <c r="T374" s="14">
        <v>1</v>
      </c>
      <c r="U374" s="14">
        <v>1</v>
      </c>
      <c r="V374" s="14">
        <v>1</v>
      </c>
      <c r="W374" s="14">
        <v>1</v>
      </c>
      <c r="X374" s="14">
        <v>80</v>
      </c>
      <c r="Y374" s="14">
        <f>X374-[1]Admission!DA311</f>
        <v>40</v>
      </c>
      <c r="Z374" s="14">
        <v>3</v>
      </c>
      <c r="AA374" s="14">
        <v>1</v>
      </c>
      <c r="AB374" s="14">
        <v>1</v>
      </c>
      <c r="AC374" s="14">
        <v>1</v>
      </c>
      <c r="AD374" s="14">
        <v>1</v>
      </c>
      <c r="AE374" s="14">
        <v>1</v>
      </c>
      <c r="AF374" s="14">
        <v>1</v>
      </c>
      <c r="AG374" s="14">
        <f t="shared" si="84"/>
        <v>6</v>
      </c>
      <c r="AH374" s="14">
        <f>AG374-[1]Admission!DO311</f>
        <v>0</v>
      </c>
      <c r="AI374" s="14">
        <v>1</v>
      </c>
      <c r="AJ374" s="14">
        <v>1</v>
      </c>
      <c r="AK374" s="14">
        <v>1</v>
      </c>
      <c r="AL374" s="14">
        <v>1</v>
      </c>
      <c r="AM374" s="14">
        <v>1</v>
      </c>
      <c r="AN374" s="14">
        <v>1</v>
      </c>
      <c r="AO374" s="14">
        <v>1</v>
      </c>
      <c r="AP374" s="14">
        <v>1</v>
      </c>
      <c r="AQ374" s="14">
        <f t="shared" si="85"/>
        <v>8</v>
      </c>
      <c r="AR374" s="14">
        <f>AQ374-[1]Admission!EH311</f>
        <v>0</v>
      </c>
      <c r="AS374" s="14">
        <v>0</v>
      </c>
      <c r="AT374" s="14">
        <v>0</v>
      </c>
      <c r="AU374" s="14">
        <f t="shared" si="86"/>
        <v>0</v>
      </c>
      <c r="AV374" s="14">
        <f>AU374-[1]Admission!EL311</f>
        <v>-2</v>
      </c>
      <c r="AW374" s="14">
        <v>3</v>
      </c>
      <c r="AX374" s="14">
        <v>3</v>
      </c>
      <c r="AY374" s="14">
        <v>3</v>
      </c>
      <c r="AZ374" s="14">
        <v>3</v>
      </c>
      <c r="BA374" s="14">
        <f t="shared" si="87"/>
        <v>12</v>
      </c>
      <c r="BB374" s="14">
        <f>BA374-[1]Admission!EQ311</f>
        <v>0</v>
      </c>
      <c r="BC374" s="14">
        <v>4</v>
      </c>
      <c r="BD374" s="14">
        <v>4</v>
      </c>
      <c r="BE374" s="14">
        <v>4</v>
      </c>
      <c r="BF374" s="14">
        <f t="shared" si="88"/>
        <v>12</v>
      </c>
      <c r="BG374" s="60">
        <v>1</v>
      </c>
      <c r="BH374" s="60">
        <v>1</v>
      </c>
      <c r="BI374" s="60">
        <v>1</v>
      </c>
      <c r="BJ374" s="60">
        <v>1</v>
      </c>
      <c r="BK374" s="60">
        <v>1</v>
      </c>
      <c r="BL374" s="60">
        <v>1</v>
      </c>
      <c r="BM374" s="60">
        <v>1</v>
      </c>
      <c r="BN374" s="60">
        <v>1</v>
      </c>
      <c r="BO374" s="60">
        <v>1</v>
      </c>
      <c r="BP374" s="60">
        <v>1</v>
      </c>
      <c r="BQ374" s="60">
        <v>1</v>
      </c>
      <c r="BR374" s="60">
        <v>1</v>
      </c>
      <c r="BS374" s="60">
        <v>1</v>
      </c>
      <c r="BT374" s="60">
        <v>1</v>
      </c>
      <c r="BU374" s="60">
        <v>1</v>
      </c>
      <c r="BV374" s="60">
        <v>15</v>
      </c>
    </row>
    <row r="375" spans="1:74" s="14" customFormat="1">
      <c r="A375" s="14">
        <v>366</v>
      </c>
      <c r="B375" s="14">
        <v>6</v>
      </c>
      <c r="C375" s="14">
        <v>4.9701388888861402</v>
      </c>
      <c r="D375" s="14">
        <v>0</v>
      </c>
      <c r="E375" s="14">
        <v>4</v>
      </c>
      <c r="F375" s="14">
        <v>1</v>
      </c>
      <c r="G375" s="14">
        <v>0</v>
      </c>
      <c r="H375" s="14">
        <v>0</v>
      </c>
      <c r="I375" s="14">
        <v>0</v>
      </c>
      <c r="J375" s="14">
        <v>0</v>
      </c>
      <c r="K375" s="14">
        <v>1</v>
      </c>
      <c r="L375" s="73">
        <v>5.8000000000000003E-2</v>
      </c>
      <c r="M375" s="14">
        <v>2</v>
      </c>
      <c r="N375" s="14">
        <v>2</v>
      </c>
      <c r="O375" s="14">
        <v>2</v>
      </c>
      <c r="P375" s="14">
        <v>2</v>
      </c>
      <c r="Q375" s="14">
        <v>2</v>
      </c>
      <c r="R375" s="14">
        <v>2</v>
      </c>
      <c r="S375" s="14">
        <v>1</v>
      </c>
      <c r="T375" s="14">
        <v>1</v>
      </c>
      <c r="U375" s="14">
        <v>1</v>
      </c>
      <c r="V375" s="14">
        <v>1</v>
      </c>
      <c r="W375" s="14">
        <v>1</v>
      </c>
      <c r="X375" s="14">
        <v>98</v>
      </c>
      <c r="Y375" s="14">
        <f>X375-[1]Admission!DA483</f>
        <v>98</v>
      </c>
      <c r="Z375" s="14">
        <v>2</v>
      </c>
      <c r="AA375" s="14">
        <v>1</v>
      </c>
      <c r="AB375" s="14">
        <v>1</v>
      </c>
      <c r="AC375" s="14">
        <v>1</v>
      </c>
      <c r="AD375" s="14">
        <v>1</v>
      </c>
      <c r="AE375" s="14">
        <v>1</v>
      </c>
      <c r="AF375" s="14">
        <v>1</v>
      </c>
      <c r="AG375" s="14">
        <f t="shared" si="84"/>
        <v>6</v>
      </c>
      <c r="AH375" s="14">
        <f>AG375-[1]Admission!DO483</f>
        <v>6</v>
      </c>
      <c r="AI375" s="14">
        <v>1</v>
      </c>
      <c r="AJ375" s="14">
        <v>1</v>
      </c>
      <c r="AK375" s="14">
        <v>1</v>
      </c>
      <c r="AL375" s="14">
        <v>1</v>
      </c>
      <c r="AM375" s="14">
        <v>1</v>
      </c>
      <c r="AN375" s="14">
        <v>1</v>
      </c>
      <c r="AO375" s="14">
        <v>1</v>
      </c>
      <c r="AP375" s="14">
        <v>1</v>
      </c>
      <c r="AQ375" s="14">
        <f t="shared" si="85"/>
        <v>8</v>
      </c>
      <c r="AR375" s="14">
        <f>AQ375-[1]Admission!EH483</f>
        <v>8</v>
      </c>
      <c r="AS375" s="14">
        <v>0</v>
      </c>
      <c r="AT375" s="14">
        <v>0</v>
      </c>
      <c r="AU375" s="14">
        <f t="shared" si="86"/>
        <v>0</v>
      </c>
      <c r="AV375" s="14">
        <f>AU375-[1]Admission!EL483</f>
        <v>0</v>
      </c>
      <c r="AW375" s="14">
        <v>5</v>
      </c>
      <c r="AX375" s="14">
        <v>5</v>
      </c>
      <c r="AY375" s="14">
        <v>5</v>
      </c>
      <c r="AZ375" s="14">
        <v>5</v>
      </c>
      <c r="BA375" s="14">
        <f t="shared" si="87"/>
        <v>20</v>
      </c>
      <c r="BB375" s="14">
        <f>BA375-[1]Admission!EQ483</f>
        <v>20</v>
      </c>
      <c r="BC375" s="14">
        <v>4</v>
      </c>
      <c r="BD375" s="14">
        <v>4</v>
      </c>
      <c r="BE375" s="14">
        <v>4</v>
      </c>
      <c r="BF375" s="14">
        <f t="shared" si="88"/>
        <v>12</v>
      </c>
      <c r="BG375" s="60">
        <v>1</v>
      </c>
      <c r="BH375" s="60">
        <v>1</v>
      </c>
      <c r="BI375" s="60">
        <v>1</v>
      </c>
      <c r="BJ375" s="60">
        <v>0</v>
      </c>
      <c r="BK375" s="60">
        <v>1</v>
      </c>
      <c r="BL375" s="60">
        <v>0</v>
      </c>
      <c r="BM375" s="60">
        <v>1</v>
      </c>
      <c r="BN375" s="60">
        <v>1</v>
      </c>
      <c r="BO375" s="60">
        <v>1</v>
      </c>
      <c r="BP375" s="60">
        <v>1</v>
      </c>
      <c r="BQ375" s="60">
        <v>1</v>
      </c>
      <c r="BR375" s="60">
        <v>1</v>
      </c>
      <c r="BS375" s="60">
        <v>1</v>
      </c>
      <c r="BT375" s="60">
        <v>1</v>
      </c>
      <c r="BU375" s="60">
        <v>1</v>
      </c>
      <c r="BV375" s="60">
        <v>13</v>
      </c>
    </row>
    <row r="376" spans="1:74" s="14" customFormat="1">
      <c r="A376" s="14">
        <v>367</v>
      </c>
      <c r="B376" s="14">
        <v>3</v>
      </c>
      <c r="C376" s="14">
        <v>2.5645833333328483</v>
      </c>
      <c r="D376" s="14">
        <v>0</v>
      </c>
      <c r="E376" s="14">
        <v>11</v>
      </c>
      <c r="F376" s="14">
        <v>1</v>
      </c>
      <c r="G376" s="14">
        <v>2</v>
      </c>
      <c r="H376" s="14">
        <v>0</v>
      </c>
      <c r="I376" s="14">
        <v>0</v>
      </c>
      <c r="J376" s="14">
        <v>0</v>
      </c>
      <c r="K376" s="14">
        <v>2</v>
      </c>
      <c r="L376" s="14">
        <v>5.8</v>
      </c>
      <c r="M376" s="14">
        <v>2</v>
      </c>
      <c r="N376" s="14">
        <v>2</v>
      </c>
      <c r="O376" s="14">
        <v>2</v>
      </c>
      <c r="P376" s="14">
        <v>2</v>
      </c>
      <c r="Q376" s="14">
        <v>2</v>
      </c>
      <c r="R376" s="14">
        <v>2</v>
      </c>
      <c r="S376" s="14">
        <v>5</v>
      </c>
      <c r="T376" s="14">
        <v>4</v>
      </c>
      <c r="U376" s="14">
        <v>2</v>
      </c>
      <c r="V376" s="14">
        <v>2</v>
      </c>
      <c r="W376" s="14">
        <v>1</v>
      </c>
      <c r="X376" s="14">
        <v>80</v>
      </c>
      <c r="Y376" s="14">
        <f>X376-[1]Admission!DA75</f>
        <v>25</v>
      </c>
      <c r="Z376" s="14">
        <v>3</v>
      </c>
      <c r="AA376" s="14">
        <v>0</v>
      </c>
      <c r="AB376" s="14">
        <v>0</v>
      </c>
      <c r="AC376" s="14">
        <v>0</v>
      </c>
      <c r="AD376" s="14">
        <v>0</v>
      </c>
      <c r="AE376" s="14">
        <v>0</v>
      </c>
      <c r="AF376" s="14">
        <v>1</v>
      </c>
      <c r="AG376" s="14">
        <f t="shared" si="84"/>
        <v>1</v>
      </c>
      <c r="AH376" s="14">
        <f>AG376-[1]Admission!DO75</f>
        <v>0</v>
      </c>
      <c r="AI376" s="14">
        <v>1</v>
      </c>
      <c r="AJ376" s="14">
        <v>0</v>
      </c>
      <c r="AK376" s="14">
        <v>0</v>
      </c>
      <c r="AL376" s="14">
        <v>1</v>
      </c>
      <c r="AM376" s="14">
        <v>0</v>
      </c>
      <c r="AN376" s="14">
        <v>0</v>
      </c>
      <c r="AO376" s="14">
        <v>0</v>
      </c>
      <c r="AP376" s="14">
        <v>1</v>
      </c>
      <c r="AQ376" s="14">
        <f t="shared" si="85"/>
        <v>3</v>
      </c>
      <c r="AR376" s="14">
        <f>AQ376-[1]Admission!EH75</f>
        <v>0</v>
      </c>
      <c r="AS376" s="14">
        <v>0</v>
      </c>
      <c r="AT376" s="14">
        <v>0</v>
      </c>
      <c r="AU376" s="14">
        <f t="shared" si="86"/>
        <v>0</v>
      </c>
      <c r="AV376" s="14">
        <f>AU376-[1]Admission!EL75</f>
        <v>0</v>
      </c>
      <c r="AW376" s="14">
        <v>3</v>
      </c>
      <c r="AX376" s="14">
        <v>3</v>
      </c>
      <c r="AY376" s="14">
        <v>3</v>
      </c>
      <c r="AZ376" s="14">
        <v>5</v>
      </c>
      <c r="BA376" s="14">
        <f t="shared" si="87"/>
        <v>14</v>
      </c>
      <c r="BB376" s="14">
        <f>BA376-[1]Admission!EQ75</f>
        <v>2</v>
      </c>
      <c r="BC376" s="14">
        <v>4</v>
      </c>
      <c r="BD376" s="14">
        <v>4</v>
      </c>
      <c r="BE376" s="14">
        <v>4</v>
      </c>
      <c r="BF376" s="14">
        <f t="shared" si="88"/>
        <v>12</v>
      </c>
      <c r="BG376" s="60">
        <v>1</v>
      </c>
      <c r="BH376" s="60">
        <v>1</v>
      </c>
      <c r="BI376" s="60">
        <v>1</v>
      </c>
      <c r="BJ376" s="60">
        <v>1</v>
      </c>
      <c r="BK376" s="60">
        <v>1</v>
      </c>
      <c r="BL376" s="60">
        <v>1</v>
      </c>
      <c r="BM376" s="60">
        <v>1</v>
      </c>
      <c r="BN376" s="60">
        <v>1</v>
      </c>
      <c r="BO376" s="60">
        <v>1</v>
      </c>
      <c r="BP376" s="60">
        <v>1</v>
      </c>
      <c r="BQ376" s="60">
        <v>1</v>
      </c>
      <c r="BR376" s="60">
        <v>1</v>
      </c>
      <c r="BS376" s="60">
        <v>1</v>
      </c>
      <c r="BT376" s="60">
        <v>1</v>
      </c>
      <c r="BU376" s="60">
        <v>0</v>
      </c>
      <c r="BV376" s="60">
        <v>14</v>
      </c>
    </row>
    <row r="377" spans="1:74" s="14" customFormat="1">
      <c r="A377" s="14">
        <v>368</v>
      </c>
      <c r="B377" s="14">
        <v>2</v>
      </c>
      <c r="C377" s="14">
        <v>0.94097222221898846</v>
      </c>
      <c r="D377" s="14">
        <v>0</v>
      </c>
      <c r="E377" s="14">
        <v>1</v>
      </c>
      <c r="F377" s="14">
        <v>1</v>
      </c>
      <c r="G377" s="14">
        <v>0</v>
      </c>
      <c r="H377" s="14">
        <v>0</v>
      </c>
      <c r="I377" s="14">
        <v>0</v>
      </c>
      <c r="J377" s="14">
        <v>0</v>
      </c>
      <c r="K377" s="14">
        <v>1</v>
      </c>
      <c r="L377" s="73">
        <v>5.7999999999999996E-2</v>
      </c>
      <c r="M377" s="14">
        <v>2</v>
      </c>
      <c r="N377" s="14">
        <v>2</v>
      </c>
      <c r="O377" s="14">
        <v>2</v>
      </c>
      <c r="P377" s="14">
        <v>2</v>
      </c>
      <c r="Q377" s="14">
        <v>2</v>
      </c>
      <c r="R377" s="14">
        <v>2</v>
      </c>
      <c r="S377" s="14">
        <v>1</v>
      </c>
      <c r="T377" s="14">
        <v>1</v>
      </c>
      <c r="U377" s="14">
        <v>1</v>
      </c>
      <c r="V377" s="14">
        <v>1</v>
      </c>
      <c r="W377" s="14">
        <v>1</v>
      </c>
      <c r="X377" s="14">
        <v>90</v>
      </c>
      <c r="Y377" s="14">
        <f>X377-[1]Admission!DA209</f>
        <v>0</v>
      </c>
      <c r="Z377" s="14">
        <v>4</v>
      </c>
      <c r="AA377" s="14">
        <v>1</v>
      </c>
      <c r="AB377" s="14">
        <v>1</v>
      </c>
      <c r="AC377" s="14">
        <v>1</v>
      </c>
      <c r="AD377" s="14">
        <v>1</v>
      </c>
      <c r="AE377" s="14">
        <v>1</v>
      </c>
      <c r="AF377" s="14">
        <v>1</v>
      </c>
      <c r="AG377" s="14">
        <f t="shared" si="84"/>
        <v>6</v>
      </c>
      <c r="AH377" s="14">
        <f>AG377-[1]Admission!DO209</f>
        <v>0</v>
      </c>
      <c r="AI377" s="14">
        <v>1</v>
      </c>
      <c r="AJ377" s="14">
        <v>1</v>
      </c>
      <c r="AK377" s="14">
        <v>1</v>
      </c>
      <c r="AL377" s="14">
        <v>1</v>
      </c>
      <c r="AM377" s="14">
        <v>1</v>
      </c>
      <c r="AN377" s="14">
        <v>1</v>
      </c>
      <c r="AO377" s="14">
        <v>1</v>
      </c>
      <c r="AP377" s="14">
        <v>1</v>
      </c>
      <c r="AQ377" s="14">
        <f t="shared" si="85"/>
        <v>8</v>
      </c>
      <c r="AR377" s="14">
        <f>AQ377-[1]Admission!EH209</f>
        <v>0</v>
      </c>
      <c r="AS377" s="14">
        <v>0</v>
      </c>
      <c r="AT377" s="14">
        <v>0</v>
      </c>
      <c r="AU377" s="14">
        <f t="shared" si="86"/>
        <v>0</v>
      </c>
      <c r="AV377" s="14">
        <f>AU377-[1]Admission!EL209</f>
        <v>0</v>
      </c>
      <c r="AW377" s="14">
        <v>5</v>
      </c>
      <c r="AX377" s="14">
        <v>5</v>
      </c>
      <c r="AY377" s="14">
        <v>5</v>
      </c>
      <c r="AZ377" s="14">
        <v>5</v>
      </c>
      <c r="BA377" s="14">
        <f t="shared" si="87"/>
        <v>20</v>
      </c>
      <c r="BB377" s="14">
        <f>BA377-[1]Admission!EQ209</f>
        <v>0</v>
      </c>
      <c r="BC377" s="14">
        <v>4</v>
      </c>
      <c r="BD377" s="14">
        <v>4</v>
      </c>
      <c r="BE377" s="14">
        <v>4</v>
      </c>
      <c r="BF377" s="14">
        <f t="shared" si="88"/>
        <v>12</v>
      </c>
      <c r="BG377" s="60">
        <v>1</v>
      </c>
      <c r="BH377" s="60">
        <v>1</v>
      </c>
      <c r="BI377" s="60">
        <v>1</v>
      </c>
      <c r="BJ377" s="60">
        <v>1</v>
      </c>
      <c r="BK377" s="60">
        <v>1</v>
      </c>
      <c r="BL377" s="60">
        <v>1</v>
      </c>
      <c r="BM377" s="60">
        <v>1</v>
      </c>
      <c r="BN377" s="60">
        <v>1</v>
      </c>
      <c r="BO377" s="60">
        <v>1</v>
      </c>
      <c r="BP377" s="60">
        <v>1</v>
      </c>
      <c r="BQ377" s="60">
        <v>1</v>
      </c>
      <c r="BR377" s="60">
        <v>1</v>
      </c>
      <c r="BS377" s="60">
        <v>1</v>
      </c>
      <c r="BT377" s="60">
        <v>1</v>
      </c>
      <c r="BU377" s="60">
        <v>1</v>
      </c>
      <c r="BV377" s="60">
        <v>15</v>
      </c>
    </row>
    <row r="378" spans="1:74" s="14" customFormat="1">
      <c r="A378" s="14">
        <v>369</v>
      </c>
      <c r="B378" s="14">
        <v>2</v>
      </c>
      <c r="C378" s="14">
        <v>0.93125000000145519</v>
      </c>
      <c r="D378" s="14">
        <v>0</v>
      </c>
      <c r="E378" s="14">
        <v>7</v>
      </c>
      <c r="F378" s="14">
        <v>1</v>
      </c>
      <c r="G378" s="14">
        <v>0</v>
      </c>
      <c r="H378" s="14">
        <v>0</v>
      </c>
      <c r="I378" s="14">
        <v>0</v>
      </c>
      <c r="J378" s="14">
        <v>0</v>
      </c>
      <c r="K378" s="14">
        <v>3</v>
      </c>
      <c r="L378" s="71">
        <v>5.8000000000000003E-2</v>
      </c>
      <c r="M378" s="14">
        <v>2</v>
      </c>
      <c r="N378" s="14">
        <v>2</v>
      </c>
      <c r="O378" s="14">
        <v>2</v>
      </c>
      <c r="P378" s="14">
        <v>2</v>
      </c>
      <c r="Q378" s="14">
        <v>2</v>
      </c>
      <c r="R378" s="14">
        <v>2</v>
      </c>
      <c r="S378" s="14">
        <v>1</v>
      </c>
      <c r="T378" s="14">
        <v>1</v>
      </c>
      <c r="U378" s="14">
        <v>1</v>
      </c>
      <c r="V378" s="14">
        <v>1</v>
      </c>
      <c r="W378" s="14">
        <v>1</v>
      </c>
      <c r="X378" s="14">
        <v>75</v>
      </c>
      <c r="Y378" s="14">
        <f>X378-[1]Admission!DA159</f>
        <v>0</v>
      </c>
      <c r="Z378" s="14">
        <v>3</v>
      </c>
      <c r="AA378" s="14">
        <v>1</v>
      </c>
      <c r="AB378" s="14">
        <v>1</v>
      </c>
      <c r="AC378" s="14">
        <v>1</v>
      </c>
      <c r="AD378" s="14">
        <v>1</v>
      </c>
      <c r="AF378" s="14">
        <v>1</v>
      </c>
      <c r="AG378" s="14">
        <f t="shared" si="84"/>
        <v>5</v>
      </c>
      <c r="AH378" s="14">
        <f>AG378-[1]Admission!DO159</f>
        <v>0</v>
      </c>
      <c r="AI378" s="14">
        <v>1</v>
      </c>
      <c r="AJ378" s="14">
        <v>0</v>
      </c>
      <c r="AK378" s="14">
        <v>0</v>
      </c>
      <c r="AL378" s="14">
        <v>0</v>
      </c>
      <c r="AM378" s="14">
        <v>0</v>
      </c>
      <c r="AN378" s="14">
        <v>0</v>
      </c>
      <c r="AO378" s="14">
        <v>1</v>
      </c>
      <c r="AP378" s="14">
        <v>1</v>
      </c>
      <c r="AQ378" s="14">
        <f t="shared" si="85"/>
        <v>3</v>
      </c>
      <c r="AR378" s="14">
        <f>AQ378-[1]Admission!EH159</f>
        <v>0</v>
      </c>
      <c r="AS378" s="14">
        <v>0</v>
      </c>
      <c r="AT378" s="14">
        <v>0</v>
      </c>
      <c r="AU378" s="14">
        <v>0</v>
      </c>
      <c r="AV378" s="14">
        <f>AU378-[1]Admission!EL159</f>
        <v>0</v>
      </c>
      <c r="AW378" s="14">
        <v>5</v>
      </c>
      <c r="AX378" s="14">
        <v>5</v>
      </c>
      <c r="AY378" s="14">
        <v>5</v>
      </c>
      <c r="AZ378" s="14">
        <v>5</v>
      </c>
      <c r="BA378" s="14">
        <f t="shared" si="87"/>
        <v>20</v>
      </c>
      <c r="BB378" s="14">
        <f>BA378-[1]Admission!EQ159</f>
        <v>0</v>
      </c>
      <c r="BC378" s="14">
        <v>4</v>
      </c>
      <c r="BD378" s="14">
        <v>4</v>
      </c>
      <c r="BE378" s="14">
        <v>4</v>
      </c>
      <c r="BF378" s="14">
        <v>12</v>
      </c>
      <c r="BG378" s="60">
        <v>1</v>
      </c>
      <c r="BH378" s="60">
        <v>1</v>
      </c>
      <c r="BI378" s="60">
        <v>1</v>
      </c>
      <c r="BJ378" s="60">
        <v>1</v>
      </c>
      <c r="BK378" s="60">
        <v>1</v>
      </c>
      <c r="BL378" s="60">
        <v>1</v>
      </c>
      <c r="BM378" s="60">
        <v>1</v>
      </c>
      <c r="BN378" s="60">
        <v>1</v>
      </c>
      <c r="BO378" s="60">
        <v>1</v>
      </c>
      <c r="BP378" s="60">
        <v>1</v>
      </c>
      <c r="BQ378" s="60">
        <v>1</v>
      </c>
      <c r="BR378" s="60">
        <v>1</v>
      </c>
      <c r="BS378" s="60">
        <v>1</v>
      </c>
      <c r="BT378" s="60">
        <v>1</v>
      </c>
      <c r="BU378" s="60">
        <v>1</v>
      </c>
      <c r="BV378" s="60">
        <v>15</v>
      </c>
    </row>
    <row r="379" spans="1:74" s="14" customFormat="1">
      <c r="A379" s="14">
        <v>370</v>
      </c>
      <c r="B379" s="14">
        <v>5</v>
      </c>
      <c r="C379" s="14">
        <v>4.0958333333328483</v>
      </c>
      <c r="D379" s="14">
        <v>1</v>
      </c>
      <c r="E379" s="14">
        <v>7</v>
      </c>
      <c r="F379" s="14">
        <v>1</v>
      </c>
      <c r="G379" s="14">
        <v>0</v>
      </c>
      <c r="H379" s="14">
        <v>0</v>
      </c>
      <c r="I379" s="14">
        <v>0</v>
      </c>
      <c r="J379" s="14">
        <v>1</v>
      </c>
      <c r="K379" s="14">
        <v>3</v>
      </c>
      <c r="L379" s="71">
        <v>5.8000000000000003E-2</v>
      </c>
      <c r="M379" s="14">
        <v>2</v>
      </c>
      <c r="N379" s="14">
        <v>2</v>
      </c>
      <c r="O379" s="14">
        <v>2</v>
      </c>
      <c r="P379" s="14">
        <v>2</v>
      </c>
      <c r="Q379" s="14">
        <v>2</v>
      </c>
      <c r="R379" s="14">
        <v>2</v>
      </c>
      <c r="S379" s="14">
        <v>1</v>
      </c>
      <c r="T379" s="14">
        <v>1</v>
      </c>
      <c r="U379" s="14">
        <v>1</v>
      </c>
      <c r="V379" s="14">
        <v>1</v>
      </c>
      <c r="W379" s="14">
        <v>1</v>
      </c>
      <c r="X379" s="14">
        <v>100</v>
      </c>
      <c r="Y379" s="14">
        <f>X379-[1]Admission!DA35</f>
        <v>70</v>
      </c>
      <c r="Z379" s="14">
        <v>3</v>
      </c>
      <c r="AA379" s="14">
        <v>1</v>
      </c>
      <c r="AB379" s="14">
        <v>1</v>
      </c>
      <c r="AC379" s="14">
        <v>1</v>
      </c>
      <c r="AD379" s="14">
        <v>1</v>
      </c>
      <c r="AE379" s="14">
        <v>1</v>
      </c>
      <c r="AF379" s="14">
        <v>1</v>
      </c>
      <c r="AG379" s="14">
        <f t="shared" si="84"/>
        <v>6</v>
      </c>
      <c r="AH379" s="14">
        <f>AG379-[1]Admission!DO35</f>
        <v>4</v>
      </c>
      <c r="AI379" s="14">
        <v>1</v>
      </c>
      <c r="AJ379" s="14">
        <v>1</v>
      </c>
      <c r="AK379" s="14">
        <v>1</v>
      </c>
      <c r="AL379" s="14">
        <v>0</v>
      </c>
      <c r="AM379" s="14">
        <v>0</v>
      </c>
      <c r="AN379" s="14">
        <v>1</v>
      </c>
      <c r="AO379" s="14">
        <v>1</v>
      </c>
      <c r="AP379" s="14">
        <v>1</v>
      </c>
      <c r="AQ379" s="14">
        <f t="shared" si="85"/>
        <v>6</v>
      </c>
      <c r="AR379" s="14">
        <f>AQ379-[1]Admission!EH35</f>
        <v>3</v>
      </c>
      <c r="AS379" s="14">
        <v>1</v>
      </c>
      <c r="AT379" s="14">
        <v>1</v>
      </c>
      <c r="AU379" s="14">
        <f>SUM(AS379:AT379)</f>
        <v>2</v>
      </c>
      <c r="AV379" s="14">
        <f>AU379-[1]Admission!EL35</f>
        <v>-2</v>
      </c>
      <c r="AW379" s="14">
        <v>5</v>
      </c>
      <c r="AX379" s="14">
        <v>5</v>
      </c>
      <c r="AY379" s="14">
        <v>5</v>
      </c>
      <c r="AZ379" s="14">
        <v>5</v>
      </c>
      <c r="BA379" s="14">
        <f t="shared" si="87"/>
        <v>20</v>
      </c>
      <c r="BB379" s="14">
        <f>BA379-[1]Admission!EQ35</f>
        <v>0</v>
      </c>
      <c r="BC379" s="14">
        <v>4</v>
      </c>
      <c r="BD379" s="14">
        <v>4</v>
      </c>
      <c r="BE379" s="14">
        <v>4</v>
      </c>
      <c r="BF379" s="14">
        <f>SUM(BC379:BE379)</f>
        <v>12</v>
      </c>
      <c r="BG379" s="60">
        <v>1</v>
      </c>
      <c r="BH379" s="60">
        <v>1</v>
      </c>
      <c r="BI379" s="60">
        <v>1</v>
      </c>
      <c r="BJ379" s="60">
        <v>1</v>
      </c>
      <c r="BK379" s="60">
        <v>1</v>
      </c>
      <c r="BL379" s="60">
        <v>1</v>
      </c>
      <c r="BM379" s="60">
        <v>1</v>
      </c>
      <c r="BN379" s="60">
        <v>1</v>
      </c>
      <c r="BO379" s="60">
        <v>1</v>
      </c>
      <c r="BP379" s="60">
        <v>1</v>
      </c>
      <c r="BQ379" s="60">
        <v>1</v>
      </c>
      <c r="BR379" s="60">
        <v>1</v>
      </c>
      <c r="BS379" s="60">
        <v>1</v>
      </c>
      <c r="BT379" s="60">
        <v>1</v>
      </c>
      <c r="BU379" s="60">
        <v>1</v>
      </c>
      <c r="BV379" s="60">
        <v>15</v>
      </c>
    </row>
    <row r="380" spans="1:74" s="14" customFormat="1">
      <c r="A380" s="14">
        <v>371</v>
      </c>
      <c r="B380" s="14">
        <v>4</v>
      </c>
      <c r="C380" s="14">
        <v>2.8652777777751908</v>
      </c>
      <c r="D380" s="14">
        <v>0</v>
      </c>
      <c r="E380" s="14">
        <v>5</v>
      </c>
      <c r="F380" s="14">
        <v>3</v>
      </c>
      <c r="G380" s="14">
        <v>0</v>
      </c>
      <c r="H380" s="14">
        <v>0</v>
      </c>
      <c r="I380" s="14">
        <v>0</v>
      </c>
      <c r="J380" s="14">
        <v>0</v>
      </c>
      <c r="K380" s="14">
        <v>4</v>
      </c>
      <c r="L380" s="73">
        <v>5.8000000000000003E-2</v>
      </c>
      <c r="S380" s="14">
        <v>1</v>
      </c>
      <c r="T380" s="14">
        <v>1</v>
      </c>
      <c r="U380" s="14">
        <v>1</v>
      </c>
      <c r="V380" s="14">
        <v>1</v>
      </c>
      <c r="W380" s="14">
        <v>1</v>
      </c>
      <c r="X380" s="14">
        <v>60</v>
      </c>
      <c r="Y380" s="14">
        <f>X380-[1]Admission!DA358</f>
        <v>10</v>
      </c>
      <c r="Z380" s="14">
        <v>3</v>
      </c>
      <c r="AA380" s="14">
        <v>1</v>
      </c>
      <c r="AB380" s="14">
        <v>1</v>
      </c>
      <c r="AC380" s="14">
        <v>1</v>
      </c>
      <c r="AD380" s="14">
        <v>1</v>
      </c>
      <c r="AE380" s="14">
        <v>1</v>
      </c>
      <c r="AF380" s="14">
        <v>1</v>
      </c>
      <c r="AG380" s="14">
        <f t="shared" si="84"/>
        <v>6</v>
      </c>
      <c r="AH380" s="14">
        <f>AG380-[1]Admission!DO358</f>
        <v>0</v>
      </c>
      <c r="AI380" s="14">
        <v>1</v>
      </c>
      <c r="AJ380" s="14">
        <v>1</v>
      </c>
      <c r="AK380" s="14">
        <v>1</v>
      </c>
      <c r="AL380" s="14">
        <v>0</v>
      </c>
      <c r="AM380" s="14">
        <v>1</v>
      </c>
      <c r="AN380" s="14">
        <v>0</v>
      </c>
      <c r="AO380" s="14">
        <v>1</v>
      </c>
      <c r="AP380" s="14">
        <v>1</v>
      </c>
      <c r="AQ380" s="14">
        <f t="shared" si="85"/>
        <v>6</v>
      </c>
      <c r="AR380" s="14">
        <f>AQ380-[1]Admission!EH358</f>
        <v>1</v>
      </c>
      <c r="AS380" s="14">
        <v>0</v>
      </c>
      <c r="AT380" s="14">
        <v>0</v>
      </c>
      <c r="AU380" s="14">
        <f>SUM(AS380:AT380)</f>
        <v>0</v>
      </c>
      <c r="AV380" s="14">
        <f>AU380-[1]Admission!EL358</f>
        <v>0</v>
      </c>
      <c r="AW380" s="14">
        <v>5</v>
      </c>
      <c r="AX380" s="14">
        <v>5</v>
      </c>
      <c r="AY380" s="14">
        <v>5</v>
      </c>
      <c r="AZ380" s="14">
        <v>5</v>
      </c>
      <c r="BA380" s="14">
        <f t="shared" si="87"/>
        <v>20</v>
      </c>
      <c r="BB380" s="14">
        <f>BA380-[1]Admission!EQ358</f>
        <v>0</v>
      </c>
      <c r="BC380" s="14">
        <v>4</v>
      </c>
      <c r="BD380" s="14">
        <v>4</v>
      </c>
      <c r="BE380" s="14">
        <v>4</v>
      </c>
      <c r="BF380" s="14">
        <f>SUM(BC380:BE380)</f>
        <v>12</v>
      </c>
      <c r="BG380" s="60">
        <v>1</v>
      </c>
      <c r="BH380" s="60">
        <v>1</v>
      </c>
      <c r="BI380" s="60">
        <v>1</v>
      </c>
      <c r="BJ380" s="60">
        <v>1</v>
      </c>
      <c r="BK380" s="60">
        <v>1</v>
      </c>
      <c r="BL380" s="60">
        <v>1</v>
      </c>
      <c r="BM380" s="60">
        <v>1</v>
      </c>
      <c r="BN380" s="60">
        <v>1</v>
      </c>
      <c r="BO380" s="60">
        <v>1</v>
      </c>
      <c r="BP380" s="60">
        <v>1</v>
      </c>
      <c r="BQ380" s="60">
        <v>1</v>
      </c>
      <c r="BR380" s="60">
        <v>1</v>
      </c>
      <c r="BS380" s="60">
        <v>1</v>
      </c>
      <c r="BT380" s="60">
        <v>1</v>
      </c>
      <c r="BU380" s="60">
        <v>1</v>
      </c>
      <c r="BV380" s="60">
        <v>15</v>
      </c>
    </row>
    <row r="381" spans="1:74" s="14" customFormat="1">
      <c r="A381" s="14">
        <v>372</v>
      </c>
      <c r="B381" s="14">
        <v>4</v>
      </c>
      <c r="C381" s="14">
        <v>1.7270833333313931</v>
      </c>
      <c r="D381" s="14">
        <v>0</v>
      </c>
      <c r="E381" s="14">
        <v>3</v>
      </c>
      <c r="F381" s="14">
        <v>1</v>
      </c>
      <c r="G381" s="14">
        <v>0</v>
      </c>
      <c r="H381" s="14">
        <v>0</v>
      </c>
      <c r="I381" s="14">
        <v>0</v>
      </c>
      <c r="J381" s="14">
        <v>0</v>
      </c>
      <c r="K381" s="14">
        <v>2</v>
      </c>
      <c r="L381" s="14">
        <v>5.8</v>
      </c>
      <c r="M381" s="14">
        <v>2</v>
      </c>
      <c r="N381" s="14">
        <v>2</v>
      </c>
      <c r="O381" s="14">
        <v>2</v>
      </c>
      <c r="P381" s="14">
        <v>2</v>
      </c>
      <c r="Q381" s="14">
        <v>2</v>
      </c>
      <c r="R381" s="14">
        <v>2</v>
      </c>
      <c r="BG381" s="60"/>
      <c r="BH381" s="60"/>
      <c r="BI381" s="60"/>
      <c r="BJ381" s="60"/>
      <c r="BK381" s="60"/>
      <c r="BL381" s="60"/>
      <c r="BM381" s="60"/>
      <c r="BN381" s="60"/>
      <c r="BO381" s="60"/>
      <c r="BP381" s="60"/>
      <c r="BQ381" s="60"/>
      <c r="BR381" s="60"/>
      <c r="BS381" s="60"/>
      <c r="BT381" s="60"/>
      <c r="BU381" s="60"/>
      <c r="BV381" s="60"/>
    </row>
    <row r="382" spans="1:74" s="14" customFormat="1">
      <c r="A382" s="14">
        <v>373</v>
      </c>
      <c r="B382" s="14">
        <v>6</v>
      </c>
      <c r="C382" s="14">
        <v>5.5770833333372138</v>
      </c>
      <c r="D382" s="14">
        <v>0</v>
      </c>
      <c r="E382" s="14">
        <v>5</v>
      </c>
      <c r="F382" s="14">
        <v>3</v>
      </c>
      <c r="G382" s="14">
        <v>2</v>
      </c>
      <c r="H382" s="14">
        <v>0</v>
      </c>
      <c r="I382" s="14">
        <v>0</v>
      </c>
      <c r="J382" s="14">
        <v>1</v>
      </c>
      <c r="K382" s="14">
        <v>6</v>
      </c>
      <c r="L382" s="14">
        <v>11.9</v>
      </c>
      <c r="M382" s="14">
        <v>2</v>
      </c>
      <c r="N382" s="14">
        <v>2</v>
      </c>
      <c r="O382" s="14">
        <v>1</v>
      </c>
      <c r="P382" s="14">
        <v>2</v>
      </c>
      <c r="Q382" s="14">
        <v>2</v>
      </c>
      <c r="R382" s="14">
        <v>2</v>
      </c>
      <c r="S382" s="14">
        <v>4</v>
      </c>
      <c r="T382" s="14">
        <v>4</v>
      </c>
      <c r="U382" s="14">
        <v>1</v>
      </c>
      <c r="V382" s="14">
        <v>1</v>
      </c>
      <c r="W382" s="14">
        <v>1</v>
      </c>
      <c r="X382" s="14">
        <v>50</v>
      </c>
      <c r="Y382" s="14">
        <f>X382-[1]Admission!DA85</f>
        <v>-30</v>
      </c>
      <c r="Z382" s="14">
        <v>3</v>
      </c>
      <c r="AA382" s="14">
        <v>0</v>
      </c>
      <c r="AB382" s="14">
        <v>0</v>
      </c>
      <c r="AC382" s="14">
        <v>0</v>
      </c>
      <c r="AD382" s="14">
        <v>0</v>
      </c>
      <c r="AE382" s="14">
        <v>0</v>
      </c>
      <c r="AF382" s="14">
        <v>1</v>
      </c>
      <c r="AG382" s="14">
        <f>SUM(AA382:AF382)</f>
        <v>1</v>
      </c>
      <c r="AH382" s="14">
        <f>AG382-[1]Admission!DO85</f>
        <v>0</v>
      </c>
      <c r="AI382" s="14">
        <v>1</v>
      </c>
      <c r="AJ382" s="14">
        <v>0</v>
      </c>
      <c r="AK382" s="14">
        <v>0</v>
      </c>
      <c r="AL382" s="14">
        <v>0</v>
      </c>
      <c r="AM382" s="14">
        <v>0</v>
      </c>
      <c r="AN382" s="14">
        <v>0</v>
      </c>
      <c r="AO382" s="14">
        <v>0</v>
      </c>
      <c r="AP382" s="14">
        <v>0</v>
      </c>
      <c r="AQ382" s="14">
        <f>SUM(AI382:AP382)</f>
        <v>1</v>
      </c>
      <c r="AR382" s="14">
        <f>AQ382-[1]Admission!EH85</f>
        <v>-2</v>
      </c>
      <c r="AS382" s="14">
        <v>0</v>
      </c>
      <c r="AT382" s="14">
        <v>0</v>
      </c>
      <c r="AU382" s="14">
        <f>SUM(AS382:AT382)</f>
        <v>0</v>
      </c>
      <c r="AV382" s="14">
        <f>AU382-[1]Admission!EL85</f>
        <v>-4</v>
      </c>
      <c r="AW382" s="14">
        <v>5</v>
      </c>
      <c r="AX382" s="14">
        <v>5</v>
      </c>
      <c r="AY382" s="14">
        <v>5</v>
      </c>
      <c r="AZ382" s="14">
        <v>5</v>
      </c>
      <c r="BA382" s="14">
        <f>SUM(AW382:AZ382)</f>
        <v>20</v>
      </c>
      <c r="BB382" s="14">
        <f>BA382-[1]Admission!EQ85</f>
        <v>2</v>
      </c>
      <c r="BC382" s="14">
        <v>3</v>
      </c>
      <c r="BD382" s="14">
        <v>3</v>
      </c>
      <c r="BE382" s="14">
        <v>3</v>
      </c>
      <c r="BF382" s="14">
        <f>SUM(BC382:BE382)</f>
        <v>9</v>
      </c>
      <c r="BG382" s="60">
        <v>1</v>
      </c>
      <c r="BH382" s="60">
        <v>1</v>
      </c>
      <c r="BI382" s="60">
        <v>0</v>
      </c>
      <c r="BJ382" s="60">
        <v>1</v>
      </c>
      <c r="BK382" s="60">
        <v>1</v>
      </c>
      <c r="BL382" s="60">
        <v>0</v>
      </c>
      <c r="BM382" s="60">
        <v>1</v>
      </c>
      <c r="BN382" s="60">
        <v>1</v>
      </c>
      <c r="BO382" s="60">
        <v>1</v>
      </c>
      <c r="BP382" s="60">
        <v>1</v>
      </c>
      <c r="BQ382" s="60">
        <v>1</v>
      </c>
      <c r="BR382" s="60">
        <v>1</v>
      </c>
      <c r="BS382" s="60">
        <v>1</v>
      </c>
      <c r="BT382" s="60">
        <v>1</v>
      </c>
      <c r="BU382" s="60">
        <v>0</v>
      </c>
      <c r="BV382" s="60">
        <v>12</v>
      </c>
    </row>
    <row r="383" spans="1:74" s="14" customFormat="1">
      <c r="A383" s="14">
        <v>374</v>
      </c>
      <c r="B383" s="14">
        <v>4</v>
      </c>
      <c r="C383" s="14">
        <v>2.6743055555562023</v>
      </c>
      <c r="D383" s="14">
        <v>0</v>
      </c>
      <c r="E383" s="14">
        <v>3</v>
      </c>
      <c r="F383" s="14">
        <v>1</v>
      </c>
      <c r="G383" s="14">
        <v>0</v>
      </c>
      <c r="H383" s="14">
        <v>0</v>
      </c>
      <c r="I383" s="14">
        <v>0</v>
      </c>
      <c r="J383" s="14">
        <v>0</v>
      </c>
      <c r="K383" s="14">
        <v>1</v>
      </c>
      <c r="L383" s="73">
        <v>5.8000000000000003E-2</v>
      </c>
      <c r="M383" s="14">
        <v>2</v>
      </c>
      <c r="N383" s="14">
        <v>2</v>
      </c>
      <c r="O383" s="14">
        <v>2</v>
      </c>
      <c r="P383" s="14">
        <v>2</v>
      </c>
      <c r="Q383" s="14">
        <v>2</v>
      </c>
      <c r="R383" s="14">
        <v>2</v>
      </c>
      <c r="S383" s="14">
        <v>1</v>
      </c>
      <c r="T383" s="14">
        <v>1</v>
      </c>
      <c r="U383" s="14">
        <v>2</v>
      </c>
      <c r="V383" s="14">
        <v>1</v>
      </c>
      <c r="W383" s="14">
        <v>1</v>
      </c>
      <c r="X383" s="14">
        <v>80</v>
      </c>
      <c r="Y383" s="14">
        <f>X383-[1]Admission!DA193</f>
        <v>30</v>
      </c>
      <c r="Z383" s="14">
        <v>3</v>
      </c>
      <c r="AA383" s="14">
        <v>1</v>
      </c>
      <c r="AB383" s="14">
        <v>1</v>
      </c>
      <c r="AC383" s="14">
        <v>1</v>
      </c>
      <c r="AD383" s="14">
        <v>1</v>
      </c>
      <c r="AE383" s="14">
        <v>1</v>
      </c>
      <c r="AF383" s="14">
        <v>1</v>
      </c>
      <c r="AG383" s="14">
        <f>SUM(AA383:AF383)</f>
        <v>6</v>
      </c>
      <c r="AH383" s="14">
        <f>AG383-[1]Admission!DO193</f>
        <v>0</v>
      </c>
      <c r="AI383" s="14">
        <v>1</v>
      </c>
      <c r="AJ383" s="14">
        <v>1</v>
      </c>
      <c r="AK383" s="14">
        <v>1</v>
      </c>
      <c r="AL383" s="14">
        <v>1</v>
      </c>
      <c r="AM383" s="14">
        <v>1</v>
      </c>
      <c r="AN383" s="14">
        <v>1</v>
      </c>
      <c r="AO383" s="14">
        <v>1</v>
      </c>
      <c r="AP383" s="14">
        <v>1</v>
      </c>
      <c r="AQ383" s="14">
        <f>SUM(AI383:AP383)</f>
        <v>8</v>
      </c>
      <c r="AR383" s="14">
        <f>AQ383-[1]Admission!EH193</f>
        <v>0</v>
      </c>
      <c r="AS383" s="14">
        <v>3</v>
      </c>
      <c r="AT383" s="14">
        <v>0</v>
      </c>
      <c r="AU383" s="14">
        <f>SUM(AS383:AT383)</f>
        <v>3</v>
      </c>
      <c r="AV383" s="14">
        <f>AU383-[1]Admission!EL193</f>
        <v>3</v>
      </c>
      <c r="AW383" s="14">
        <v>5</v>
      </c>
      <c r="AX383" s="14">
        <v>5</v>
      </c>
      <c r="AY383" s="14">
        <v>5</v>
      </c>
      <c r="AZ383" s="14">
        <v>5</v>
      </c>
      <c r="BA383" s="14">
        <f>SUM(AW383:AZ383)</f>
        <v>20</v>
      </c>
      <c r="BB383" s="14">
        <f>BA383-[1]Admission!EQ193</f>
        <v>0</v>
      </c>
      <c r="BC383" s="14">
        <v>4</v>
      </c>
      <c r="BD383" s="14">
        <v>4</v>
      </c>
      <c r="BE383" s="14">
        <v>4</v>
      </c>
      <c r="BF383" s="14">
        <f>SUM(BC383:BE383)</f>
        <v>12</v>
      </c>
      <c r="BG383" s="60">
        <v>1</v>
      </c>
      <c r="BH383" s="60">
        <v>1</v>
      </c>
      <c r="BI383" s="60">
        <v>1</v>
      </c>
      <c r="BJ383" s="60">
        <v>1</v>
      </c>
      <c r="BK383" s="60">
        <v>1</v>
      </c>
      <c r="BL383" s="60">
        <v>1</v>
      </c>
      <c r="BM383" s="60">
        <v>1</v>
      </c>
      <c r="BN383" s="60">
        <v>1</v>
      </c>
      <c r="BO383" s="60">
        <v>1</v>
      </c>
      <c r="BP383" s="60">
        <v>1</v>
      </c>
      <c r="BQ383" s="60">
        <v>1</v>
      </c>
      <c r="BR383" s="60">
        <v>1</v>
      </c>
      <c r="BS383" s="60">
        <v>1</v>
      </c>
      <c r="BT383" s="60">
        <v>1</v>
      </c>
      <c r="BU383" s="60">
        <v>0</v>
      </c>
      <c r="BV383" s="60">
        <v>14</v>
      </c>
    </row>
    <row r="384" spans="1:74" s="14" customFormat="1">
      <c r="A384" s="14">
        <v>375</v>
      </c>
      <c r="B384" s="14">
        <v>4</v>
      </c>
      <c r="C384" s="14">
        <v>2.6583333333328483</v>
      </c>
      <c r="D384" s="14">
        <v>0</v>
      </c>
      <c r="E384" s="14">
        <v>13</v>
      </c>
      <c r="F384" s="14">
        <v>1</v>
      </c>
      <c r="G384" s="14">
        <v>0</v>
      </c>
      <c r="H384" s="14">
        <v>0</v>
      </c>
      <c r="I384" s="14">
        <v>0</v>
      </c>
      <c r="J384" s="14">
        <v>0</v>
      </c>
      <c r="K384" s="14">
        <v>1</v>
      </c>
      <c r="L384" s="73">
        <v>5.7999999999999996E-2</v>
      </c>
      <c r="M384" s="14">
        <v>2</v>
      </c>
      <c r="N384" s="14">
        <v>2</v>
      </c>
      <c r="O384" s="14">
        <v>2</v>
      </c>
      <c r="P384" s="14">
        <v>2</v>
      </c>
      <c r="Q384" s="14">
        <v>2</v>
      </c>
      <c r="R384" s="14">
        <v>2</v>
      </c>
      <c r="BG384" s="60"/>
      <c r="BH384" s="60"/>
      <c r="BI384" s="60"/>
      <c r="BJ384" s="60"/>
      <c r="BK384" s="60"/>
      <c r="BL384" s="60"/>
      <c r="BM384" s="60"/>
      <c r="BN384" s="60"/>
      <c r="BO384" s="60"/>
      <c r="BP384" s="60"/>
      <c r="BQ384" s="60"/>
      <c r="BR384" s="60"/>
      <c r="BS384" s="60"/>
      <c r="BT384" s="60"/>
      <c r="BU384" s="60"/>
      <c r="BV384" s="60"/>
    </row>
    <row r="385" spans="1:74" s="14" customFormat="1">
      <c r="A385" s="14">
        <v>376</v>
      </c>
      <c r="B385" s="14">
        <v>4</v>
      </c>
      <c r="C385" s="14">
        <v>3.0284722222204437</v>
      </c>
      <c r="D385" s="14">
        <v>0</v>
      </c>
      <c r="E385" s="14">
        <v>1</v>
      </c>
      <c r="F385" s="14">
        <v>1</v>
      </c>
      <c r="G385" s="14">
        <v>2</v>
      </c>
      <c r="H385" s="14">
        <v>0</v>
      </c>
      <c r="I385" s="14">
        <v>0</v>
      </c>
      <c r="J385" s="14">
        <v>1</v>
      </c>
      <c r="K385" s="14">
        <v>1</v>
      </c>
      <c r="L385" s="71">
        <v>5.7999999999999996E-2</v>
      </c>
      <c r="M385" s="14">
        <v>2</v>
      </c>
      <c r="N385" s="14">
        <v>2</v>
      </c>
      <c r="O385" s="14">
        <v>2</v>
      </c>
      <c r="P385" s="14">
        <v>2</v>
      </c>
      <c r="Q385" s="14">
        <v>2</v>
      </c>
      <c r="R385" s="14">
        <v>2</v>
      </c>
      <c r="S385" s="14">
        <v>1</v>
      </c>
      <c r="T385" s="14">
        <v>1</v>
      </c>
      <c r="U385" s="14">
        <v>1</v>
      </c>
      <c r="V385" s="14">
        <v>1</v>
      </c>
      <c r="W385" s="14">
        <v>1</v>
      </c>
      <c r="X385" s="14">
        <v>65</v>
      </c>
      <c r="Y385" s="14">
        <f>X385-[1]Admission!DA70</f>
        <v>-35</v>
      </c>
      <c r="Z385" s="14">
        <v>2</v>
      </c>
      <c r="AA385" s="14">
        <v>1</v>
      </c>
      <c r="AB385" s="14">
        <v>1</v>
      </c>
      <c r="AC385" s="14">
        <v>1</v>
      </c>
      <c r="AD385" s="14">
        <v>1</v>
      </c>
      <c r="AE385" s="14">
        <v>1</v>
      </c>
      <c r="AF385" s="14">
        <v>1</v>
      </c>
      <c r="AG385" s="14">
        <f>SUM(AA385:AF385)</f>
        <v>6</v>
      </c>
      <c r="AH385" s="14">
        <f>AG385-[1]Admission!DO70</f>
        <v>0</v>
      </c>
      <c r="AI385" s="14">
        <v>1</v>
      </c>
      <c r="AJ385" s="14">
        <v>0</v>
      </c>
      <c r="AK385" s="14">
        <v>0</v>
      </c>
      <c r="AL385" s="14">
        <v>0</v>
      </c>
      <c r="AM385" s="14">
        <v>0</v>
      </c>
      <c r="AN385" s="14">
        <v>1</v>
      </c>
      <c r="AO385" s="14">
        <v>1</v>
      </c>
      <c r="AP385" s="14">
        <v>1</v>
      </c>
      <c r="AQ385" s="14">
        <f>SUM(AI385:AP385)</f>
        <v>4</v>
      </c>
      <c r="AR385" s="14">
        <f>AQ385-[1]Admission!EH70</f>
        <v>-4</v>
      </c>
      <c r="AS385" s="14">
        <v>0</v>
      </c>
      <c r="AT385" s="14">
        <v>0</v>
      </c>
      <c r="AU385" s="14">
        <f>SUM(AS385:AT385)</f>
        <v>0</v>
      </c>
      <c r="AV385" s="14">
        <f>AU385-[1]Admission!EL70</f>
        <v>0</v>
      </c>
      <c r="AW385" s="14">
        <v>5</v>
      </c>
      <c r="AX385" s="14">
        <v>5</v>
      </c>
      <c r="AY385" s="14">
        <v>5</v>
      </c>
      <c r="AZ385" s="14">
        <v>5</v>
      </c>
      <c r="BA385" s="14">
        <f>SUM(AW385:AZ385)</f>
        <v>20</v>
      </c>
      <c r="BB385" s="14">
        <f>BA385-[1]Admission!EQ70</f>
        <v>0</v>
      </c>
      <c r="BC385" s="14">
        <v>4</v>
      </c>
      <c r="BD385" s="14">
        <v>4</v>
      </c>
      <c r="BE385" s="14">
        <v>4</v>
      </c>
      <c r="BF385" s="14">
        <f>SUM(BC385:BE385)</f>
        <v>12</v>
      </c>
      <c r="BG385" s="60">
        <v>1</v>
      </c>
      <c r="BH385" s="60">
        <v>1</v>
      </c>
      <c r="BI385" s="60">
        <v>1</v>
      </c>
      <c r="BJ385" s="60">
        <v>1</v>
      </c>
      <c r="BK385" s="60">
        <v>1</v>
      </c>
      <c r="BL385" s="60">
        <v>1</v>
      </c>
      <c r="BM385" s="60">
        <v>1</v>
      </c>
      <c r="BN385" s="60">
        <v>1</v>
      </c>
      <c r="BO385" s="60">
        <v>1</v>
      </c>
      <c r="BP385" s="60">
        <v>1</v>
      </c>
      <c r="BQ385" s="60">
        <v>1</v>
      </c>
      <c r="BR385" s="60">
        <v>1</v>
      </c>
      <c r="BS385" s="60">
        <v>1</v>
      </c>
      <c r="BT385" s="60">
        <v>0</v>
      </c>
      <c r="BU385" s="60">
        <v>0</v>
      </c>
      <c r="BV385" s="60">
        <v>13</v>
      </c>
    </row>
    <row r="386" spans="1:74" s="14" customFormat="1">
      <c r="A386" s="14">
        <v>377</v>
      </c>
      <c r="B386" s="14">
        <v>3</v>
      </c>
      <c r="C386" s="14">
        <v>1.6506944444481633</v>
      </c>
      <c r="D386" s="14">
        <v>0</v>
      </c>
      <c r="E386" s="14">
        <v>3</v>
      </c>
      <c r="F386" s="14">
        <v>1</v>
      </c>
      <c r="G386" s="14">
        <v>0</v>
      </c>
      <c r="H386" s="14">
        <v>0</v>
      </c>
      <c r="I386" s="14">
        <v>0</v>
      </c>
      <c r="J386" s="14">
        <v>0</v>
      </c>
      <c r="K386" s="14">
        <v>2</v>
      </c>
      <c r="L386" s="73">
        <v>5.8000000000000003E-2</v>
      </c>
      <c r="M386" s="14">
        <v>2</v>
      </c>
      <c r="N386" s="14">
        <v>2</v>
      </c>
      <c r="O386" s="14">
        <v>2</v>
      </c>
      <c r="P386" s="14">
        <v>2</v>
      </c>
      <c r="Q386" s="14">
        <v>2</v>
      </c>
      <c r="R386" s="14">
        <v>2</v>
      </c>
      <c r="S386" s="14">
        <v>1</v>
      </c>
      <c r="T386" s="14">
        <v>1</v>
      </c>
      <c r="U386" s="14">
        <v>1</v>
      </c>
      <c r="V386" s="14">
        <v>1</v>
      </c>
      <c r="W386" s="14">
        <v>1</v>
      </c>
      <c r="X386" s="14">
        <v>80</v>
      </c>
      <c r="Y386" s="14">
        <f>X386-[1]Admission!DA352</f>
        <v>40</v>
      </c>
      <c r="Z386" s="14">
        <v>3</v>
      </c>
      <c r="AA386" s="14">
        <v>0</v>
      </c>
      <c r="AB386" s="14">
        <v>0</v>
      </c>
      <c r="AC386" s="14">
        <v>1</v>
      </c>
      <c r="AD386" s="14">
        <v>1</v>
      </c>
      <c r="AE386" s="14">
        <v>1</v>
      </c>
      <c r="AF386" s="14">
        <v>1</v>
      </c>
      <c r="AG386" s="14">
        <f>SUM(AA386:AF386)</f>
        <v>4</v>
      </c>
      <c r="AH386" s="14">
        <f>AG386-[1]Admission!DO352</f>
        <v>-2</v>
      </c>
      <c r="AI386" s="14">
        <v>1</v>
      </c>
      <c r="AJ386" s="14">
        <v>1</v>
      </c>
      <c r="AK386" s="14">
        <v>1</v>
      </c>
      <c r="AL386" s="14">
        <v>1</v>
      </c>
      <c r="AM386" s="14">
        <v>1</v>
      </c>
      <c r="AN386" s="14">
        <v>1</v>
      </c>
      <c r="AO386" s="14">
        <v>1</v>
      </c>
      <c r="AP386" s="14">
        <v>1</v>
      </c>
      <c r="AQ386" s="14">
        <f>SUM(AI386:AP386)</f>
        <v>8</v>
      </c>
      <c r="AR386" s="14">
        <f>AQ386-[1]Admission!EH352</f>
        <v>0</v>
      </c>
      <c r="AS386" s="14">
        <v>0</v>
      </c>
      <c r="AT386" s="14">
        <v>0</v>
      </c>
      <c r="AU386" s="14">
        <f>SUM(AS386:AT386)</f>
        <v>0</v>
      </c>
      <c r="AV386" s="14">
        <f>AU386-[1]Admission!EL352</f>
        <v>0</v>
      </c>
      <c r="AW386" s="14">
        <v>4</v>
      </c>
      <c r="AX386" s="14">
        <v>4</v>
      </c>
      <c r="AY386" s="14">
        <v>4</v>
      </c>
      <c r="AZ386" s="14">
        <v>4</v>
      </c>
      <c r="BA386" s="14">
        <f>SUM(AW386:AZ386)</f>
        <v>16</v>
      </c>
      <c r="BB386" s="14">
        <f>BA386-[1]Admission!EQ352</f>
        <v>-4</v>
      </c>
      <c r="BC386" s="14">
        <v>4</v>
      </c>
      <c r="BD386" s="14">
        <v>4</v>
      </c>
      <c r="BE386" s="14">
        <v>4</v>
      </c>
      <c r="BF386" s="14">
        <f>SUM(BC386:BE386)</f>
        <v>12</v>
      </c>
      <c r="BG386" s="60">
        <v>1</v>
      </c>
      <c r="BH386" s="60">
        <v>1</v>
      </c>
      <c r="BI386" s="60">
        <v>1</v>
      </c>
      <c r="BJ386" s="60">
        <v>1</v>
      </c>
      <c r="BK386" s="60">
        <v>1</v>
      </c>
      <c r="BL386" s="60">
        <v>1</v>
      </c>
      <c r="BM386" s="60">
        <v>0</v>
      </c>
      <c r="BN386" s="60">
        <v>1</v>
      </c>
      <c r="BO386" s="60">
        <v>1</v>
      </c>
      <c r="BP386" s="60">
        <v>1</v>
      </c>
      <c r="BQ386" s="60">
        <v>1</v>
      </c>
      <c r="BR386" s="60">
        <v>1</v>
      </c>
      <c r="BS386" s="60">
        <v>1</v>
      </c>
      <c r="BT386" s="60">
        <v>1</v>
      </c>
      <c r="BU386" s="60">
        <v>1</v>
      </c>
      <c r="BV386" s="60">
        <v>14</v>
      </c>
    </row>
    <row r="387" spans="1:74" s="14" customFormat="1">
      <c r="A387" s="14">
        <v>378</v>
      </c>
      <c r="B387" s="14">
        <v>10</v>
      </c>
      <c r="C387" s="14">
        <v>9.0986111111124046</v>
      </c>
      <c r="D387" s="14">
        <v>0</v>
      </c>
      <c r="E387" s="14">
        <v>5</v>
      </c>
      <c r="F387" s="14">
        <v>3</v>
      </c>
      <c r="G387" s="14">
        <v>2</v>
      </c>
      <c r="H387" s="14">
        <v>0</v>
      </c>
      <c r="I387" s="14">
        <v>0</v>
      </c>
      <c r="J387" s="14">
        <v>1</v>
      </c>
      <c r="K387" s="14">
        <v>5</v>
      </c>
      <c r="L387" s="71">
        <v>0.11899999999999999</v>
      </c>
      <c r="M387" s="14">
        <v>1</v>
      </c>
      <c r="N387" s="14">
        <v>0</v>
      </c>
      <c r="O387" s="14">
        <v>1</v>
      </c>
      <c r="P387" s="14">
        <v>0</v>
      </c>
      <c r="Q387" s="14">
        <v>1</v>
      </c>
      <c r="R387" s="14">
        <v>2</v>
      </c>
      <c r="S387" s="14">
        <v>2</v>
      </c>
      <c r="T387" s="14">
        <v>2</v>
      </c>
      <c r="U387" s="14">
        <v>2</v>
      </c>
      <c r="V387" s="14">
        <v>3</v>
      </c>
      <c r="W387" s="14">
        <v>1</v>
      </c>
      <c r="X387" s="14">
        <v>60</v>
      </c>
      <c r="Y387" s="14">
        <f>X387-[1]Admission!DA65</f>
        <v>-30</v>
      </c>
      <c r="Z387" s="14">
        <v>3</v>
      </c>
      <c r="AA387" s="14">
        <v>1</v>
      </c>
      <c r="AB387" s="14">
        <v>1</v>
      </c>
      <c r="AC387" s="14">
        <v>1</v>
      </c>
      <c r="AD387" s="14">
        <v>1</v>
      </c>
      <c r="AE387" s="14">
        <v>1</v>
      </c>
      <c r="AF387" s="14">
        <v>1</v>
      </c>
      <c r="AG387" s="14">
        <f>SUM(AA387:AF387)</f>
        <v>6</v>
      </c>
      <c r="AH387" s="14">
        <f>AG387-[1]Admission!DO65</f>
        <v>0</v>
      </c>
      <c r="AI387" s="14">
        <v>1</v>
      </c>
      <c r="AJ387" s="14">
        <v>0</v>
      </c>
      <c r="AK387" s="14">
        <v>1</v>
      </c>
      <c r="AL387" s="14">
        <v>0</v>
      </c>
      <c r="AM387" s="14">
        <v>0</v>
      </c>
      <c r="AN387" s="14">
        <v>1</v>
      </c>
      <c r="AO387" s="14">
        <v>1</v>
      </c>
      <c r="AP387" s="14">
        <v>1</v>
      </c>
      <c r="AQ387" s="14">
        <f>SUM(AI387:AP387)</f>
        <v>5</v>
      </c>
      <c r="AR387" s="14">
        <f>AQ387-[1]Admission!EH65</f>
        <v>0</v>
      </c>
      <c r="AS387" s="14">
        <v>1</v>
      </c>
      <c r="AT387" s="14">
        <v>0</v>
      </c>
      <c r="AU387" s="14">
        <f>SUM(AS387:AT387)</f>
        <v>1</v>
      </c>
      <c r="AV387" s="14">
        <f>AU387-[1]Admission!EL65</f>
        <v>1</v>
      </c>
      <c r="AW387" s="14">
        <v>5</v>
      </c>
      <c r="AX387" s="14">
        <v>5</v>
      </c>
      <c r="AY387" s="14">
        <v>5</v>
      </c>
      <c r="AZ387" s="14">
        <v>5</v>
      </c>
      <c r="BA387" s="14">
        <f>SUM(AW387:AZ387)</f>
        <v>20</v>
      </c>
      <c r="BB387" s="14">
        <f>BA387-[1]Admission!EQ65</f>
        <v>0</v>
      </c>
      <c r="BC387" s="14">
        <v>1</v>
      </c>
      <c r="BD387" s="14">
        <v>3</v>
      </c>
      <c r="BE387" s="14">
        <v>3</v>
      </c>
      <c r="BF387" s="14">
        <f>SUM(BC387:BE387)</f>
        <v>7</v>
      </c>
      <c r="BG387" s="60">
        <v>1</v>
      </c>
      <c r="BH387" s="60">
        <v>1</v>
      </c>
      <c r="BI387" s="60">
        <v>1</v>
      </c>
      <c r="BJ387" s="60">
        <v>1</v>
      </c>
      <c r="BK387" s="60">
        <v>1</v>
      </c>
      <c r="BL387" s="60">
        <v>0</v>
      </c>
      <c r="BM387" s="60">
        <v>1</v>
      </c>
      <c r="BN387" s="60">
        <v>1</v>
      </c>
      <c r="BO387" s="60">
        <v>1</v>
      </c>
      <c r="BP387" s="60">
        <v>1</v>
      </c>
      <c r="BQ387" s="60">
        <v>1</v>
      </c>
      <c r="BR387" s="60">
        <v>1</v>
      </c>
      <c r="BS387" s="60">
        <v>1</v>
      </c>
      <c r="BT387" s="60">
        <v>0</v>
      </c>
      <c r="BU387" s="60">
        <v>1</v>
      </c>
      <c r="BV387" s="60">
        <v>13</v>
      </c>
    </row>
    <row r="388" spans="1:74" s="14" customFormat="1">
      <c r="A388" s="14">
        <v>379</v>
      </c>
      <c r="B388" s="14">
        <v>3</v>
      </c>
      <c r="C388" s="14">
        <v>1.8687500000014552</v>
      </c>
      <c r="D388" s="14">
        <v>0</v>
      </c>
      <c r="E388" s="14">
        <v>6</v>
      </c>
      <c r="F388" s="14">
        <v>1</v>
      </c>
      <c r="G388" s="14">
        <v>0</v>
      </c>
      <c r="H388" s="14">
        <v>0</v>
      </c>
      <c r="I388" s="14">
        <v>0</v>
      </c>
      <c r="J388" s="14">
        <v>0</v>
      </c>
      <c r="K388" s="14">
        <v>1</v>
      </c>
      <c r="L388" s="73">
        <v>5.8000000000000003E-2</v>
      </c>
      <c r="M388" s="14">
        <v>2</v>
      </c>
      <c r="N388" s="14">
        <v>2</v>
      </c>
      <c r="O388" s="14">
        <v>2</v>
      </c>
      <c r="P388" s="14">
        <v>2</v>
      </c>
      <c r="Q388" s="14">
        <v>2</v>
      </c>
      <c r="R388" s="14">
        <v>2</v>
      </c>
      <c r="S388" s="14">
        <v>1</v>
      </c>
      <c r="T388" s="14">
        <v>1</v>
      </c>
      <c r="U388" s="14">
        <v>1</v>
      </c>
      <c r="V388" s="14">
        <v>1</v>
      </c>
      <c r="W388" s="14">
        <v>1</v>
      </c>
      <c r="X388" s="14">
        <v>100</v>
      </c>
      <c r="Y388" s="14">
        <f>X388-[1]Admission!DA329</f>
        <v>15</v>
      </c>
      <c r="Z388" s="14">
        <v>3</v>
      </c>
      <c r="AA388" s="14">
        <v>1</v>
      </c>
      <c r="AB388" s="14">
        <v>1</v>
      </c>
      <c r="AC388" s="14">
        <v>1</v>
      </c>
      <c r="AD388" s="14">
        <v>1</v>
      </c>
      <c r="AE388" s="14">
        <v>1</v>
      </c>
      <c r="AF388" s="14">
        <v>1</v>
      </c>
      <c r="AG388" s="14">
        <f>SUM(AA388:AF388)</f>
        <v>6</v>
      </c>
      <c r="AH388" s="14">
        <f>AG388-[1]Admission!DO329</f>
        <v>0</v>
      </c>
      <c r="AI388" s="14">
        <v>1</v>
      </c>
      <c r="AJ388" s="14">
        <v>1</v>
      </c>
      <c r="AK388" s="14">
        <v>1</v>
      </c>
      <c r="AL388" s="14">
        <v>1</v>
      </c>
      <c r="AM388" s="14">
        <v>1</v>
      </c>
      <c r="AN388" s="14">
        <v>1</v>
      </c>
      <c r="AO388" s="14">
        <v>1</v>
      </c>
      <c r="AP388" s="14">
        <v>1</v>
      </c>
      <c r="AQ388" s="14">
        <f>SUM(AI388:AP388)</f>
        <v>8</v>
      </c>
      <c r="AR388" s="14">
        <f>AQ388-[1]Admission!EH329</f>
        <v>0</v>
      </c>
      <c r="AS388" s="14">
        <v>0</v>
      </c>
      <c r="AT388" s="14">
        <v>0</v>
      </c>
      <c r="AU388" s="14">
        <f>SUM(AS388:AT388)</f>
        <v>0</v>
      </c>
      <c r="AV388" s="14">
        <f>AU388-[1]Admission!EL329</f>
        <v>0</v>
      </c>
      <c r="AW388" s="14">
        <v>5</v>
      </c>
      <c r="AX388" s="14">
        <v>5</v>
      </c>
      <c r="AY388" s="14">
        <v>5</v>
      </c>
      <c r="AZ388" s="14">
        <v>5</v>
      </c>
      <c r="BA388" s="14">
        <f>SUM(AW388:AZ388)</f>
        <v>20</v>
      </c>
      <c r="BB388" s="14">
        <f>BA388-[1]Admission!EQ329</f>
        <v>0</v>
      </c>
      <c r="BC388" s="14">
        <v>4</v>
      </c>
      <c r="BD388" s="14">
        <v>4</v>
      </c>
      <c r="BE388" s="14">
        <v>4</v>
      </c>
      <c r="BF388" s="14">
        <f>SUM(BC388:BE388)</f>
        <v>12</v>
      </c>
      <c r="BG388" s="60">
        <v>1</v>
      </c>
      <c r="BH388" s="60">
        <v>1</v>
      </c>
      <c r="BI388" s="60">
        <v>1</v>
      </c>
      <c r="BJ388" s="60">
        <v>1</v>
      </c>
      <c r="BK388" s="60">
        <v>1</v>
      </c>
      <c r="BL388" s="60">
        <v>1</v>
      </c>
      <c r="BM388" s="60">
        <v>1</v>
      </c>
      <c r="BN388" s="60">
        <v>1</v>
      </c>
      <c r="BO388" s="60">
        <v>1</v>
      </c>
      <c r="BP388" s="60">
        <v>1</v>
      </c>
      <c r="BQ388" s="60">
        <v>1</v>
      </c>
      <c r="BR388" s="60">
        <v>1</v>
      </c>
      <c r="BS388" s="60">
        <v>1</v>
      </c>
      <c r="BT388" s="60">
        <v>1</v>
      </c>
      <c r="BU388" s="60">
        <v>1</v>
      </c>
      <c r="BV388" s="60">
        <v>15</v>
      </c>
    </row>
    <row r="389" spans="1:74" s="14" customFormat="1">
      <c r="A389" s="14">
        <v>380</v>
      </c>
      <c r="B389" s="14">
        <v>5</v>
      </c>
      <c r="C389" s="14">
        <v>4.1875</v>
      </c>
      <c r="D389" s="14">
        <v>0</v>
      </c>
      <c r="E389" s="14">
        <v>1</v>
      </c>
      <c r="F389" s="14">
        <v>6</v>
      </c>
      <c r="G389" s="14">
        <v>0</v>
      </c>
      <c r="H389" s="14">
        <v>0</v>
      </c>
      <c r="I389" s="14">
        <v>0</v>
      </c>
      <c r="J389" s="14">
        <v>1</v>
      </c>
      <c r="K389" s="14">
        <v>4</v>
      </c>
      <c r="L389" s="71">
        <v>5.8000000000000003E-2</v>
      </c>
      <c r="M389" s="14">
        <v>2</v>
      </c>
      <c r="N389" s="14">
        <v>2</v>
      </c>
      <c r="O389" s="14">
        <v>2</v>
      </c>
      <c r="P389" s="14">
        <v>2</v>
      </c>
      <c r="Q389" s="14">
        <v>2</v>
      </c>
      <c r="R389" s="14">
        <v>2</v>
      </c>
      <c r="S389" s="14">
        <v>2</v>
      </c>
      <c r="T389" s="14">
        <v>1</v>
      </c>
      <c r="U389" s="14">
        <v>4</v>
      </c>
      <c r="V389" s="14">
        <v>3</v>
      </c>
      <c r="W389" s="14">
        <v>2</v>
      </c>
      <c r="X389" s="14">
        <v>80</v>
      </c>
      <c r="Y389" s="14">
        <f>X389-[1]Admission!DA16</f>
        <v>40</v>
      </c>
      <c r="Z389" s="14">
        <v>5</v>
      </c>
      <c r="AA389" s="14">
        <v>0</v>
      </c>
      <c r="AB389" s="14">
        <v>0</v>
      </c>
      <c r="AC389" s="14">
        <v>0</v>
      </c>
      <c r="AD389" s="14">
        <v>0</v>
      </c>
      <c r="AE389" s="14">
        <v>0</v>
      </c>
      <c r="AF389" s="14">
        <v>0</v>
      </c>
      <c r="AG389" s="14">
        <f>SUM(AA389:AF389)</f>
        <v>0</v>
      </c>
      <c r="AH389" s="14">
        <f>AG389-[1]Admission!DO16</f>
        <v>0</v>
      </c>
      <c r="AI389" s="14">
        <v>0</v>
      </c>
      <c r="AJ389" s="14">
        <v>0</v>
      </c>
      <c r="AK389" s="14">
        <v>0</v>
      </c>
      <c r="AL389" s="14">
        <v>0</v>
      </c>
      <c r="AM389" s="14">
        <v>0</v>
      </c>
      <c r="AN389" s="14">
        <v>0</v>
      </c>
      <c r="AO389" s="14">
        <v>0</v>
      </c>
      <c r="AP389" s="14">
        <v>0</v>
      </c>
      <c r="AQ389" s="14">
        <f>SUM(AI389:AP389)</f>
        <v>0</v>
      </c>
      <c r="AR389" s="14">
        <f>AQ389-[1]Admission!EH16</f>
        <v>0</v>
      </c>
      <c r="AS389" s="14">
        <v>0</v>
      </c>
      <c r="AT389" s="14">
        <v>3</v>
      </c>
      <c r="AU389" s="14">
        <f>SUM(AS389:AT389)</f>
        <v>3</v>
      </c>
      <c r="AV389" s="14">
        <f>AU389-[1]Admission!EL16</f>
        <v>-3</v>
      </c>
      <c r="AW389" s="14">
        <v>5</v>
      </c>
      <c r="AX389" s="14">
        <v>5</v>
      </c>
      <c r="AY389" s="14">
        <v>5</v>
      </c>
      <c r="AZ389" s="14">
        <v>5</v>
      </c>
      <c r="BA389" s="14">
        <f>SUM(AW389:AZ389)</f>
        <v>20</v>
      </c>
      <c r="BB389" s="14">
        <f>BA389-[1]Admission!EQ16</f>
        <v>0</v>
      </c>
      <c r="BC389" s="14">
        <v>4</v>
      </c>
      <c r="BD389" s="14">
        <v>2</v>
      </c>
      <c r="BE389" s="14">
        <v>4</v>
      </c>
      <c r="BF389" s="14">
        <f>SUM(BC389:BE389)</f>
        <v>10</v>
      </c>
      <c r="BG389" s="60">
        <v>1</v>
      </c>
      <c r="BH389" s="60">
        <v>1</v>
      </c>
      <c r="BI389" s="60">
        <v>1</v>
      </c>
      <c r="BJ389" s="60">
        <v>1</v>
      </c>
      <c r="BK389" s="60">
        <v>1</v>
      </c>
      <c r="BL389" s="60">
        <v>0</v>
      </c>
      <c r="BM389" s="60">
        <v>1</v>
      </c>
      <c r="BN389" s="60">
        <v>1</v>
      </c>
      <c r="BO389" s="60">
        <v>1</v>
      </c>
      <c r="BP389" s="60">
        <v>1</v>
      </c>
      <c r="BQ389" s="60">
        <v>1</v>
      </c>
      <c r="BR389" s="60">
        <v>1</v>
      </c>
      <c r="BS389" s="60">
        <v>1</v>
      </c>
      <c r="BT389" s="60">
        <v>1</v>
      </c>
      <c r="BU389" s="60">
        <v>1</v>
      </c>
      <c r="BV389" s="60">
        <v>14</v>
      </c>
    </row>
    <row r="390" spans="1:74" s="14" customFormat="1">
      <c r="A390" s="14">
        <v>381</v>
      </c>
      <c r="B390" s="14">
        <v>2</v>
      </c>
      <c r="C390" s="14">
        <v>0.86249999999563443</v>
      </c>
      <c r="D390" s="14">
        <v>0</v>
      </c>
      <c r="E390" s="14">
        <v>4</v>
      </c>
      <c r="F390" s="14">
        <v>1</v>
      </c>
      <c r="G390" s="14">
        <v>0</v>
      </c>
      <c r="H390" s="14">
        <v>0</v>
      </c>
      <c r="I390" s="14">
        <v>0</v>
      </c>
      <c r="J390" s="14">
        <v>0</v>
      </c>
      <c r="K390" s="14">
        <v>2</v>
      </c>
      <c r="L390" s="73">
        <v>5.8000000000000003E-2</v>
      </c>
      <c r="M390" s="14">
        <v>2</v>
      </c>
      <c r="N390" s="14">
        <v>2</v>
      </c>
      <c r="O390" s="14">
        <v>2</v>
      </c>
      <c r="P390" s="14">
        <v>2</v>
      </c>
      <c r="Q390" s="14">
        <v>2</v>
      </c>
      <c r="R390" s="14">
        <v>2</v>
      </c>
      <c r="BG390" s="60"/>
      <c r="BH390" s="60"/>
      <c r="BI390" s="60"/>
      <c r="BJ390" s="60"/>
      <c r="BK390" s="60"/>
      <c r="BL390" s="60"/>
      <c r="BM390" s="60"/>
      <c r="BN390" s="60"/>
      <c r="BO390" s="60"/>
      <c r="BP390" s="60"/>
      <c r="BQ390" s="60"/>
      <c r="BR390" s="60"/>
      <c r="BS390" s="60"/>
      <c r="BT390" s="60"/>
      <c r="BU390" s="60"/>
      <c r="BV390" s="60"/>
    </row>
    <row r="391" spans="1:74" s="14" customFormat="1">
      <c r="A391" s="14">
        <v>382</v>
      </c>
      <c r="B391" s="14">
        <v>6</v>
      </c>
      <c r="C391" s="14">
        <v>5.0527777777824667</v>
      </c>
      <c r="D391" s="14">
        <v>0</v>
      </c>
      <c r="E391" s="14">
        <v>5</v>
      </c>
      <c r="F391" s="14">
        <v>1</v>
      </c>
      <c r="G391" s="14">
        <v>0</v>
      </c>
      <c r="H391" s="14">
        <v>0</v>
      </c>
      <c r="I391" s="14">
        <v>0</v>
      </c>
      <c r="J391" s="14">
        <v>0</v>
      </c>
      <c r="K391" s="14">
        <v>6</v>
      </c>
      <c r="L391" s="73">
        <v>0.11899999999999999</v>
      </c>
      <c r="M391" s="14">
        <v>1</v>
      </c>
      <c r="N391" s="14">
        <v>2</v>
      </c>
      <c r="O391" s="14">
        <v>2</v>
      </c>
      <c r="P391" s="14">
        <v>2</v>
      </c>
      <c r="Q391" s="14">
        <v>1</v>
      </c>
      <c r="R391" s="14">
        <v>2</v>
      </c>
      <c r="S391" s="14">
        <v>2</v>
      </c>
      <c r="T391" s="14">
        <v>2</v>
      </c>
      <c r="U391" s="14">
        <v>2</v>
      </c>
      <c r="V391" s="14">
        <v>2</v>
      </c>
      <c r="W391" s="14">
        <v>1</v>
      </c>
      <c r="X391" s="14">
        <v>50</v>
      </c>
      <c r="Y391" s="14">
        <f>X391-[1]Admission!DA192</f>
        <v>10</v>
      </c>
      <c r="AA391" s="14">
        <v>1</v>
      </c>
      <c r="AB391" s="14">
        <v>1</v>
      </c>
      <c r="AC391" s="14">
        <v>1</v>
      </c>
      <c r="AD391" s="14">
        <v>1</v>
      </c>
      <c r="AE391" s="14">
        <v>1</v>
      </c>
      <c r="AF391" s="14">
        <v>1</v>
      </c>
      <c r="AG391" s="14">
        <f>SUM(AA391:AF391)</f>
        <v>6</v>
      </c>
      <c r="AH391" s="14">
        <f>AG391-[1]Admission!DO192</f>
        <v>0</v>
      </c>
      <c r="AI391" s="14">
        <v>1</v>
      </c>
      <c r="AJ391" s="14">
        <v>1</v>
      </c>
      <c r="AK391" s="14">
        <v>0</v>
      </c>
      <c r="AL391" s="14">
        <v>0</v>
      </c>
      <c r="AM391" s="14">
        <v>0</v>
      </c>
      <c r="AN391" s="14">
        <v>0</v>
      </c>
      <c r="AO391" s="14">
        <v>1</v>
      </c>
      <c r="AP391" s="14">
        <v>1</v>
      </c>
      <c r="AQ391" s="14">
        <f>SUM(AI391:AP391)</f>
        <v>4</v>
      </c>
      <c r="AR391" s="14">
        <f>AQ391-[1]Admission!EH192</f>
        <v>0</v>
      </c>
      <c r="AS391" s="14">
        <v>1</v>
      </c>
      <c r="AT391" s="14">
        <v>0</v>
      </c>
      <c r="AU391" s="14">
        <f>SUM(AS391:AT391)</f>
        <v>1</v>
      </c>
      <c r="AV391" s="14">
        <f>AU391-[1]Admission!EL192</f>
        <v>-2</v>
      </c>
      <c r="AW391" s="14">
        <v>5</v>
      </c>
      <c r="AX391" s="14">
        <v>3</v>
      </c>
      <c r="AY391" s="14">
        <v>3</v>
      </c>
      <c r="AZ391" s="14">
        <v>5</v>
      </c>
      <c r="BA391" s="14">
        <f>SUM(AW391:AZ391)</f>
        <v>16</v>
      </c>
      <c r="BB391" s="14">
        <f>BA391-[1]Admission!EQ192</f>
        <v>3</v>
      </c>
      <c r="BC391" s="14">
        <v>4</v>
      </c>
      <c r="BD391" s="14">
        <v>4</v>
      </c>
      <c r="BE391" s="14">
        <v>4</v>
      </c>
      <c r="BF391" s="14">
        <f>SUM(BC391:BE391)</f>
        <v>12</v>
      </c>
      <c r="BG391" s="60">
        <v>1</v>
      </c>
      <c r="BH391" s="60">
        <v>1</v>
      </c>
      <c r="BI391" s="60">
        <v>1</v>
      </c>
      <c r="BJ391" s="60">
        <v>1</v>
      </c>
      <c r="BK391" s="60">
        <v>1</v>
      </c>
      <c r="BL391" s="60">
        <v>1</v>
      </c>
      <c r="BM391" s="60">
        <v>1</v>
      </c>
      <c r="BN391" s="60">
        <v>1</v>
      </c>
      <c r="BO391" s="60">
        <v>1</v>
      </c>
      <c r="BP391" s="60">
        <v>1</v>
      </c>
      <c r="BQ391" s="60">
        <v>1</v>
      </c>
      <c r="BR391" s="60">
        <v>1</v>
      </c>
      <c r="BS391" s="60">
        <v>1</v>
      </c>
      <c r="BT391" s="60">
        <v>1</v>
      </c>
      <c r="BU391" s="60">
        <v>1</v>
      </c>
      <c r="BV391" s="60">
        <v>15</v>
      </c>
    </row>
    <row r="392" spans="1:74" s="14" customFormat="1">
      <c r="A392" s="14">
        <v>383</v>
      </c>
      <c r="B392" s="14">
        <v>3</v>
      </c>
      <c r="C392" s="14">
        <v>1.8340277777824667</v>
      </c>
      <c r="D392" s="14">
        <v>0</v>
      </c>
      <c r="E392" s="14">
        <v>4</v>
      </c>
      <c r="F392" s="14">
        <v>1</v>
      </c>
      <c r="G392" s="14">
        <v>0</v>
      </c>
      <c r="H392" s="14">
        <v>0</v>
      </c>
      <c r="I392" s="14">
        <v>0</v>
      </c>
      <c r="J392" s="14">
        <v>0</v>
      </c>
      <c r="K392" s="14">
        <v>2</v>
      </c>
      <c r="L392" s="14">
        <v>5.8</v>
      </c>
      <c r="M392" s="14">
        <v>2</v>
      </c>
      <c r="N392" s="14">
        <v>2</v>
      </c>
      <c r="O392" s="14">
        <v>2</v>
      </c>
      <c r="P392" s="14">
        <v>2</v>
      </c>
      <c r="Q392" s="14">
        <v>2</v>
      </c>
      <c r="R392" s="14">
        <v>2</v>
      </c>
      <c r="S392" s="14">
        <v>2</v>
      </c>
      <c r="T392" s="14">
        <v>1</v>
      </c>
      <c r="U392" s="14">
        <v>1</v>
      </c>
      <c r="V392" s="14">
        <v>1</v>
      </c>
      <c r="W392" s="14">
        <v>1</v>
      </c>
      <c r="X392" s="14">
        <v>70</v>
      </c>
      <c r="Y392" s="14">
        <f>X392-[1]Admission!DA386</f>
        <v>0</v>
      </c>
      <c r="Z392" s="14">
        <v>3</v>
      </c>
      <c r="AA392" s="14">
        <v>1</v>
      </c>
      <c r="AB392" s="14">
        <v>1</v>
      </c>
      <c r="AC392" s="14">
        <v>1</v>
      </c>
      <c r="AD392" s="14">
        <v>1</v>
      </c>
      <c r="AE392" s="14">
        <v>1</v>
      </c>
      <c r="AF392" s="14">
        <v>1</v>
      </c>
      <c r="AG392" s="14">
        <f>SUM(AA392:AF392)</f>
        <v>6</v>
      </c>
      <c r="AH392" s="14">
        <f>AG392-[1]Admission!DO386</f>
        <v>0</v>
      </c>
      <c r="AI392" s="14">
        <v>1</v>
      </c>
      <c r="AJ392" s="14">
        <v>1</v>
      </c>
      <c r="AK392" s="14">
        <v>1</v>
      </c>
      <c r="AL392" s="14">
        <v>1</v>
      </c>
      <c r="AM392" s="14">
        <v>1</v>
      </c>
      <c r="AN392" s="14">
        <v>1</v>
      </c>
      <c r="AO392" s="14">
        <v>1</v>
      </c>
      <c r="AP392" s="14">
        <v>1</v>
      </c>
      <c r="AQ392" s="14">
        <f>SUM(AI392:AP392)</f>
        <v>8</v>
      </c>
      <c r="AR392" s="14">
        <f>AQ392-[1]Admission!EH386</f>
        <v>0</v>
      </c>
      <c r="AS392" s="14">
        <v>0</v>
      </c>
      <c r="AT392" s="14">
        <v>0</v>
      </c>
      <c r="AU392" s="14">
        <f>SUM(AS392:AT392)</f>
        <v>0</v>
      </c>
      <c r="AV392" s="14">
        <f>AU392-[1]Admission!EL386</f>
        <v>0</v>
      </c>
      <c r="AW392" s="14">
        <v>5</v>
      </c>
      <c r="AX392" s="14">
        <v>5</v>
      </c>
      <c r="AY392" s="14">
        <v>5</v>
      </c>
      <c r="AZ392" s="14">
        <v>5</v>
      </c>
      <c r="BA392" s="14">
        <f>SUM(AW392:AZ392)</f>
        <v>20</v>
      </c>
      <c r="BB392" s="14">
        <f>BA392-[1]Admission!EQ386</f>
        <v>0</v>
      </c>
      <c r="BC392" s="14">
        <v>3</v>
      </c>
      <c r="BD392" s="14">
        <v>3</v>
      </c>
      <c r="BE392" s="14">
        <v>3</v>
      </c>
      <c r="BF392" s="14">
        <f>SUM(BC392:BE392)</f>
        <v>9</v>
      </c>
      <c r="BG392" s="60">
        <v>1</v>
      </c>
      <c r="BH392" s="60">
        <v>1</v>
      </c>
      <c r="BI392" s="60">
        <v>1</v>
      </c>
      <c r="BJ392" s="60">
        <v>1</v>
      </c>
      <c r="BK392" s="60">
        <v>1</v>
      </c>
      <c r="BL392" s="60">
        <v>1</v>
      </c>
      <c r="BM392" s="60">
        <v>1</v>
      </c>
      <c r="BN392" s="60">
        <v>1</v>
      </c>
      <c r="BO392" s="60">
        <v>1</v>
      </c>
      <c r="BP392" s="60">
        <v>0</v>
      </c>
      <c r="BQ392" s="60">
        <v>1</v>
      </c>
      <c r="BR392" s="60">
        <v>1</v>
      </c>
      <c r="BS392" s="60">
        <v>1</v>
      </c>
      <c r="BT392" s="60">
        <v>1</v>
      </c>
      <c r="BU392" s="60">
        <v>1</v>
      </c>
      <c r="BV392" s="60">
        <v>14</v>
      </c>
    </row>
    <row r="393" spans="1:74" s="14" customFormat="1">
      <c r="A393" s="14">
        <v>384</v>
      </c>
      <c r="B393" s="14">
        <v>5</v>
      </c>
      <c r="C393" s="14">
        <v>3.1354166666642413</v>
      </c>
      <c r="D393" s="14">
        <v>0</v>
      </c>
      <c r="E393" s="14">
        <v>3</v>
      </c>
      <c r="F393" s="14">
        <v>1</v>
      </c>
      <c r="G393" s="14">
        <v>0</v>
      </c>
      <c r="H393" s="14">
        <v>0</v>
      </c>
      <c r="I393" s="14">
        <v>0</v>
      </c>
      <c r="J393" s="14">
        <v>0</v>
      </c>
      <c r="K393" s="14">
        <v>3</v>
      </c>
      <c r="L393" s="73">
        <v>5.8000000000000003E-2</v>
      </c>
      <c r="M393" s="14">
        <v>2</v>
      </c>
      <c r="N393" s="14">
        <v>2</v>
      </c>
      <c r="O393" s="14">
        <v>2</v>
      </c>
      <c r="P393" s="14">
        <v>2</v>
      </c>
      <c r="Q393" s="14">
        <v>2</v>
      </c>
      <c r="R393" s="14">
        <v>2</v>
      </c>
      <c r="S393" s="1">
        <v>1</v>
      </c>
      <c r="T393" s="1">
        <v>1</v>
      </c>
      <c r="U393" s="1">
        <v>1</v>
      </c>
      <c r="V393" s="1">
        <v>1</v>
      </c>
      <c r="W393" s="1">
        <v>1</v>
      </c>
      <c r="X393" s="1">
        <v>96</v>
      </c>
      <c r="Y393" s="14">
        <f>X393-[1]Admission!DA538</f>
        <v>96</v>
      </c>
      <c r="Z393" s="1">
        <v>3</v>
      </c>
      <c r="AA393" s="1">
        <v>1</v>
      </c>
      <c r="AB393" s="1">
        <v>1</v>
      </c>
      <c r="AC393" s="1">
        <v>1</v>
      </c>
      <c r="AD393" s="1">
        <v>1</v>
      </c>
      <c r="AE393" s="1">
        <v>1</v>
      </c>
      <c r="AF393" s="1">
        <v>1</v>
      </c>
      <c r="AG393" s="14">
        <f>SUM(AA393:AF393)</f>
        <v>6</v>
      </c>
      <c r="AH393" s="14">
        <f>AG393-[1]Admission!DO538</f>
        <v>6</v>
      </c>
      <c r="AI393" s="1">
        <v>1</v>
      </c>
      <c r="AJ393" s="1">
        <v>1</v>
      </c>
      <c r="AK393" s="1">
        <v>1</v>
      </c>
      <c r="AL393" s="1">
        <v>1</v>
      </c>
      <c r="AM393" s="1">
        <v>1</v>
      </c>
      <c r="AN393" s="1">
        <v>1</v>
      </c>
      <c r="AO393" s="1">
        <v>1</v>
      </c>
      <c r="AP393" s="1">
        <v>1</v>
      </c>
      <c r="AQ393" s="1">
        <f>SUM(AI393:AP393)</f>
        <v>8</v>
      </c>
      <c r="AR393" s="14">
        <f>AQ393-[1]Admission!EH538</f>
        <v>8</v>
      </c>
      <c r="AS393" s="1">
        <v>3</v>
      </c>
      <c r="AT393" s="1">
        <v>3</v>
      </c>
      <c r="AU393" s="1">
        <f>SUM(AS393:AT393)</f>
        <v>6</v>
      </c>
      <c r="AV393" s="14">
        <f>AU393-[1]Admission!EL538</f>
        <v>6</v>
      </c>
      <c r="AW393" s="1">
        <v>4</v>
      </c>
      <c r="AX393" s="1">
        <v>4</v>
      </c>
      <c r="AY393" s="1">
        <v>5</v>
      </c>
      <c r="AZ393" s="1">
        <v>5</v>
      </c>
      <c r="BA393" s="1">
        <f>SUM(AW393:AZ393)</f>
        <v>18</v>
      </c>
      <c r="BB393" s="14">
        <f>BA393-[1]Admission!EQ538</f>
        <v>18</v>
      </c>
      <c r="BC393" s="1">
        <v>4</v>
      </c>
      <c r="BD393" s="1">
        <v>4</v>
      </c>
      <c r="BE393" s="1">
        <v>4</v>
      </c>
      <c r="BF393" s="14">
        <f>SUM(BC393:BE393)</f>
        <v>12</v>
      </c>
      <c r="BG393" s="60">
        <v>1</v>
      </c>
      <c r="BH393" s="60">
        <v>1</v>
      </c>
      <c r="BI393" s="60">
        <v>1</v>
      </c>
      <c r="BJ393" s="60">
        <v>1</v>
      </c>
      <c r="BK393" s="60">
        <v>1</v>
      </c>
      <c r="BL393" s="60">
        <v>1</v>
      </c>
      <c r="BM393" s="60">
        <v>1</v>
      </c>
      <c r="BN393" s="60">
        <v>1</v>
      </c>
      <c r="BO393" s="60">
        <v>1</v>
      </c>
      <c r="BP393" s="60">
        <v>1</v>
      </c>
      <c r="BQ393" s="60">
        <v>1</v>
      </c>
      <c r="BR393" s="60">
        <v>1</v>
      </c>
      <c r="BS393" s="60">
        <v>1</v>
      </c>
      <c r="BT393" s="60">
        <v>1</v>
      </c>
      <c r="BU393" s="60">
        <v>1</v>
      </c>
      <c r="BV393" s="60">
        <v>15</v>
      </c>
    </row>
    <row r="394" spans="1:74" s="14" customFormat="1">
      <c r="A394" s="14">
        <v>385</v>
      </c>
      <c r="B394" s="14">
        <v>4</v>
      </c>
      <c r="C394" s="14">
        <v>3.765277777776646</v>
      </c>
      <c r="D394" s="14">
        <v>0</v>
      </c>
      <c r="E394" s="14">
        <v>3</v>
      </c>
      <c r="F394" s="14">
        <v>1</v>
      </c>
      <c r="G394" s="14">
        <v>0</v>
      </c>
      <c r="H394" s="14">
        <v>0</v>
      </c>
      <c r="I394" s="14">
        <v>0</v>
      </c>
      <c r="J394" s="14">
        <v>0</v>
      </c>
      <c r="K394" s="14">
        <v>1</v>
      </c>
      <c r="L394" s="73">
        <v>5.8000000000000003E-2</v>
      </c>
      <c r="M394" s="14">
        <v>2</v>
      </c>
      <c r="N394" s="14">
        <v>2</v>
      </c>
      <c r="O394" s="14">
        <v>2</v>
      </c>
      <c r="P394" s="14">
        <v>2</v>
      </c>
      <c r="Q394" s="14">
        <v>1</v>
      </c>
      <c r="R394" s="14">
        <v>2</v>
      </c>
      <c r="BG394" s="60"/>
      <c r="BH394" s="60"/>
      <c r="BI394" s="60"/>
      <c r="BJ394" s="60"/>
      <c r="BK394" s="60"/>
      <c r="BL394" s="60"/>
      <c r="BM394" s="60"/>
      <c r="BN394" s="60"/>
      <c r="BO394" s="60"/>
      <c r="BP394" s="60"/>
      <c r="BQ394" s="60"/>
      <c r="BR394" s="60"/>
      <c r="BS394" s="60"/>
      <c r="BT394" s="60"/>
      <c r="BU394" s="60"/>
      <c r="BV394" s="60"/>
    </row>
    <row r="395" spans="1:74" s="14" customFormat="1">
      <c r="A395" s="14">
        <v>386</v>
      </c>
      <c r="B395" s="14">
        <v>4</v>
      </c>
      <c r="C395" s="14">
        <v>3.023611111115315</v>
      </c>
      <c r="D395" s="14">
        <v>0</v>
      </c>
      <c r="E395" s="14">
        <v>5</v>
      </c>
      <c r="F395" s="14">
        <v>5</v>
      </c>
      <c r="G395" s="14">
        <v>0</v>
      </c>
      <c r="H395" s="14">
        <v>0</v>
      </c>
      <c r="I395" s="14">
        <v>0</v>
      </c>
      <c r="J395" s="14">
        <v>0</v>
      </c>
      <c r="K395" s="14">
        <v>4</v>
      </c>
      <c r="L395" s="73">
        <v>5.8000000000000003E-2</v>
      </c>
      <c r="M395" s="14">
        <v>2</v>
      </c>
      <c r="N395" s="14">
        <v>0</v>
      </c>
      <c r="O395" s="14">
        <v>1</v>
      </c>
      <c r="P395" s="14">
        <v>0</v>
      </c>
      <c r="Q395" s="14">
        <v>0</v>
      </c>
      <c r="R395" s="14">
        <v>2</v>
      </c>
      <c r="BG395" s="60"/>
      <c r="BH395" s="60"/>
      <c r="BI395" s="60"/>
      <c r="BJ395" s="60"/>
      <c r="BK395" s="60"/>
      <c r="BL395" s="60"/>
      <c r="BM395" s="60"/>
      <c r="BN395" s="60"/>
      <c r="BO395" s="60"/>
      <c r="BP395" s="60"/>
      <c r="BQ395" s="60"/>
      <c r="BR395" s="60"/>
      <c r="BS395" s="60"/>
      <c r="BT395" s="60"/>
      <c r="BU395" s="60"/>
      <c r="BV395" s="60"/>
    </row>
    <row r="396" spans="1:74" s="14" customFormat="1">
      <c r="A396" s="14">
        <v>387</v>
      </c>
      <c r="B396" s="14">
        <v>5</v>
      </c>
      <c r="C396" s="14">
        <v>3.9354166666671517</v>
      </c>
      <c r="D396" s="14">
        <v>0</v>
      </c>
      <c r="E396" s="14">
        <v>2</v>
      </c>
      <c r="F396" s="14">
        <v>1</v>
      </c>
      <c r="G396" s="14">
        <v>0</v>
      </c>
      <c r="H396" s="14">
        <v>0</v>
      </c>
      <c r="I396" s="14">
        <v>0</v>
      </c>
      <c r="J396" s="14">
        <v>0</v>
      </c>
      <c r="K396" s="14">
        <v>3</v>
      </c>
      <c r="L396" s="73">
        <v>5.8000000000000003E-2</v>
      </c>
      <c r="M396" s="14">
        <v>2</v>
      </c>
      <c r="N396" s="14">
        <v>2</v>
      </c>
      <c r="O396" s="14">
        <v>2</v>
      </c>
      <c r="P396" s="14">
        <v>2</v>
      </c>
      <c r="Q396" s="14">
        <v>2</v>
      </c>
      <c r="R396" s="14">
        <v>2</v>
      </c>
      <c r="S396" s="14">
        <v>4</v>
      </c>
      <c r="T396" s="14">
        <v>5</v>
      </c>
      <c r="U396" s="14">
        <v>5</v>
      </c>
      <c r="V396" s="14">
        <v>1</v>
      </c>
      <c r="W396" s="14">
        <v>2</v>
      </c>
      <c r="X396" s="14">
        <v>10</v>
      </c>
      <c r="Y396" s="14">
        <f>X396-[1]Admission!DA331</f>
        <v>-50</v>
      </c>
      <c r="Z396" s="14">
        <v>5</v>
      </c>
      <c r="AA396" s="14">
        <v>0</v>
      </c>
      <c r="AB396" s="14">
        <v>0</v>
      </c>
      <c r="AC396" s="14">
        <v>0</v>
      </c>
      <c r="AD396" s="14">
        <v>0</v>
      </c>
      <c r="AE396" s="14">
        <v>0</v>
      </c>
      <c r="AF396" s="14">
        <v>0</v>
      </c>
      <c r="AG396" s="14">
        <f>SUM(AA396:AF396)</f>
        <v>0</v>
      </c>
      <c r="AH396" s="14">
        <f>AG396-[1]Admission!DO331</f>
        <v>-6</v>
      </c>
      <c r="AI396" s="14">
        <v>0</v>
      </c>
      <c r="AJ396" s="14">
        <v>0</v>
      </c>
      <c r="AK396" s="14">
        <v>0</v>
      </c>
      <c r="AL396" s="14">
        <v>0</v>
      </c>
      <c r="AM396" s="14">
        <v>0</v>
      </c>
      <c r="AN396" s="14">
        <v>0</v>
      </c>
      <c r="AO396" s="14">
        <v>0</v>
      </c>
      <c r="AP396" s="14">
        <v>0</v>
      </c>
      <c r="AQ396" s="14">
        <f>SUM(AI396:AP396)</f>
        <v>0</v>
      </c>
      <c r="AR396" s="14">
        <f>AQ396-[1]Admission!EH331</f>
        <v>-4</v>
      </c>
      <c r="AS396" s="14">
        <v>2</v>
      </c>
      <c r="AT396" s="14">
        <v>1</v>
      </c>
      <c r="AU396" s="14">
        <f>SUM(AS396:AT396)</f>
        <v>3</v>
      </c>
      <c r="AV396" s="14">
        <f>AU396-[1]Admission!EL331</f>
        <v>3</v>
      </c>
      <c r="AW396" s="14">
        <v>5</v>
      </c>
      <c r="AX396" s="14">
        <v>5</v>
      </c>
      <c r="AY396" s="14">
        <v>5</v>
      </c>
      <c r="AZ396" s="14">
        <v>5</v>
      </c>
      <c r="BA396" s="14">
        <f>SUM(AW396:AZ396)</f>
        <v>20</v>
      </c>
      <c r="BB396" s="14">
        <f>BA396-[1]Admission!EQ331</f>
        <v>0</v>
      </c>
      <c r="BC396" s="14">
        <v>4</v>
      </c>
      <c r="BD396" s="14">
        <v>4</v>
      </c>
      <c r="BE396" s="14">
        <v>4</v>
      </c>
      <c r="BF396" s="14">
        <f>SUM(BC396:BE396)</f>
        <v>12</v>
      </c>
      <c r="BG396" s="60">
        <v>1</v>
      </c>
      <c r="BH396" s="60">
        <v>1</v>
      </c>
      <c r="BI396" s="60">
        <v>1</v>
      </c>
      <c r="BJ396" s="60">
        <v>1</v>
      </c>
      <c r="BK396" s="60">
        <v>1</v>
      </c>
      <c r="BL396" s="60">
        <v>1</v>
      </c>
      <c r="BM396" s="60">
        <v>1</v>
      </c>
      <c r="BN396" s="60">
        <v>1</v>
      </c>
      <c r="BO396" s="60">
        <v>1</v>
      </c>
      <c r="BP396" s="60">
        <v>1</v>
      </c>
      <c r="BQ396" s="60">
        <v>1</v>
      </c>
      <c r="BR396" s="60">
        <v>1</v>
      </c>
      <c r="BS396" s="60">
        <v>1</v>
      </c>
      <c r="BT396" s="60">
        <v>1</v>
      </c>
      <c r="BU396" s="60">
        <v>0</v>
      </c>
      <c r="BV396" s="60">
        <v>14</v>
      </c>
    </row>
    <row r="397" spans="1:74" s="14" customFormat="1">
      <c r="A397" s="14">
        <v>388</v>
      </c>
      <c r="B397" s="14">
        <v>3</v>
      </c>
      <c r="C397" s="14">
        <v>2.0131944444437977</v>
      </c>
      <c r="D397" s="14">
        <v>0</v>
      </c>
      <c r="E397" s="14">
        <v>2</v>
      </c>
      <c r="F397" s="14">
        <v>1</v>
      </c>
      <c r="G397" s="14">
        <v>0</v>
      </c>
      <c r="H397" s="14">
        <v>0</v>
      </c>
      <c r="I397" s="14">
        <v>0</v>
      </c>
      <c r="J397" s="14">
        <v>0</v>
      </c>
      <c r="K397" s="14">
        <v>1</v>
      </c>
      <c r="L397" s="71">
        <v>5.8000000000000003E-2</v>
      </c>
      <c r="M397" s="14">
        <v>2</v>
      </c>
      <c r="N397" s="14">
        <v>2</v>
      </c>
      <c r="O397" s="14">
        <v>2</v>
      </c>
      <c r="P397" s="14">
        <v>2</v>
      </c>
      <c r="Q397" s="14">
        <v>2</v>
      </c>
      <c r="R397" s="14">
        <v>2</v>
      </c>
      <c r="S397" s="14">
        <v>1</v>
      </c>
      <c r="T397" s="14">
        <v>1</v>
      </c>
      <c r="U397" s="14">
        <v>1</v>
      </c>
      <c r="V397" s="14">
        <v>1</v>
      </c>
      <c r="W397" s="14">
        <v>1</v>
      </c>
      <c r="X397" s="14">
        <v>89</v>
      </c>
      <c r="Y397" s="14">
        <f>X397-[1]Admission!DA135</f>
        <v>7</v>
      </c>
      <c r="Z397" s="14">
        <v>3</v>
      </c>
      <c r="AA397" s="14">
        <v>1</v>
      </c>
      <c r="AB397" s="14">
        <v>1</v>
      </c>
      <c r="AC397" s="14">
        <v>1</v>
      </c>
      <c r="AD397" s="14">
        <v>1</v>
      </c>
      <c r="AE397" s="14">
        <v>1</v>
      </c>
      <c r="AF397" s="14">
        <v>1</v>
      </c>
      <c r="AG397" s="14">
        <f>SUM(AA397:AF397)</f>
        <v>6</v>
      </c>
      <c r="AH397" s="14">
        <f>AG397-[1]Admission!DO135</f>
        <v>0</v>
      </c>
      <c r="AI397" s="14">
        <v>1</v>
      </c>
      <c r="AJ397" s="14">
        <v>1</v>
      </c>
      <c r="AK397" s="14">
        <v>1</v>
      </c>
      <c r="AL397" s="14">
        <v>1</v>
      </c>
      <c r="AM397" s="14">
        <v>1</v>
      </c>
      <c r="AN397" s="14">
        <v>1</v>
      </c>
      <c r="AO397" s="14">
        <v>1</v>
      </c>
      <c r="AP397" s="14">
        <v>1</v>
      </c>
      <c r="AQ397" s="14">
        <f>SUM(AI397:AP397)</f>
        <v>8</v>
      </c>
      <c r="AR397" s="14">
        <f>AQ397-[1]Admission!EH135</f>
        <v>0</v>
      </c>
      <c r="AS397" s="14">
        <v>0</v>
      </c>
      <c r="AT397" s="14">
        <v>0</v>
      </c>
      <c r="AU397" s="14">
        <f>SUM(AS397:AT397)</f>
        <v>0</v>
      </c>
      <c r="AV397" s="14">
        <f>AU397-[1]Admission!EL135</f>
        <v>0</v>
      </c>
      <c r="AW397" s="14">
        <v>5</v>
      </c>
      <c r="AX397" s="14">
        <v>5</v>
      </c>
      <c r="AY397" s="14">
        <v>5</v>
      </c>
      <c r="AZ397" s="14">
        <v>5</v>
      </c>
      <c r="BA397" s="14">
        <f>SUM(AW397:AZ397)</f>
        <v>20</v>
      </c>
      <c r="BB397" s="14">
        <f>BA397-[1]Admission!EQ135</f>
        <v>0</v>
      </c>
      <c r="BC397" s="14">
        <v>4</v>
      </c>
      <c r="BD397" s="14">
        <v>4</v>
      </c>
      <c r="BE397" s="14">
        <v>4</v>
      </c>
      <c r="BF397" s="14">
        <f>SUM(BC397:BE397)</f>
        <v>12</v>
      </c>
      <c r="BG397" s="60">
        <v>1</v>
      </c>
      <c r="BH397" s="60">
        <v>1</v>
      </c>
      <c r="BI397" s="60">
        <v>1</v>
      </c>
      <c r="BJ397" s="60">
        <v>1</v>
      </c>
      <c r="BK397" s="60">
        <v>1</v>
      </c>
      <c r="BL397" s="60">
        <v>1</v>
      </c>
      <c r="BM397" s="60">
        <v>1</v>
      </c>
      <c r="BN397" s="60">
        <v>1</v>
      </c>
      <c r="BO397" s="60">
        <v>1</v>
      </c>
      <c r="BP397" s="60">
        <v>1</v>
      </c>
      <c r="BQ397" s="60">
        <v>1</v>
      </c>
      <c r="BR397" s="60">
        <v>1</v>
      </c>
      <c r="BS397" s="60">
        <v>1</v>
      </c>
      <c r="BT397" s="60">
        <v>1</v>
      </c>
      <c r="BU397" s="60">
        <v>1</v>
      </c>
      <c r="BV397" s="60">
        <v>15</v>
      </c>
    </row>
    <row r="398" spans="1:74" s="14" customFormat="1">
      <c r="A398" s="14">
        <v>389</v>
      </c>
      <c r="B398" s="14">
        <v>4</v>
      </c>
      <c r="C398" s="14">
        <v>2.8881944444437977</v>
      </c>
      <c r="D398" s="14">
        <v>0</v>
      </c>
      <c r="E398" s="14">
        <v>1</v>
      </c>
      <c r="F398" s="14">
        <v>1</v>
      </c>
      <c r="G398" s="14">
        <v>0</v>
      </c>
      <c r="H398" s="14">
        <v>0</v>
      </c>
      <c r="I398" s="14">
        <v>0</v>
      </c>
      <c r="J398" s="14">
        <v>0</v>
      </c>
      <c r="K398" s="14">
        <v>2</v>
      </c>
      <c r="L398" s="73">
        <v>5.8000000000000003E-2</v>
      </c>
      <c r="M398" s="14">
        <v>2</v>
      </c>
      <c r="N398" s="14">
        <v>2</v>
      </c>
      <c r="O398" s="14">
        <v>2</v>
      </c>
      <c r="P398" s="14">
        <v>2</v>
      </c>
      <c r="Q398" s="14">
        <v>2</v>
      </c>
      <c r="R398" s="14">
        <v>2</v>
      </c>
      <c r="S398" s="14">
        <v>1</v>
      </c>
      <c r="T398" s="14">
        <v>1</v>
      </c>
      <c r="U398" s="14">
        <v>1</v>
      </c>
      <c r="V398" s="14">
        <v>2</v>
      </c>
      <c r="W398" s="14">
        <v>1</v>
      </c>
      <c r="X398" s="14">
        <v>60</v>
      </c>
      <c r="Y398" s="14">
        <f>X398-[1]Admission!DA411</f>
        <v>-20</v>
      </c>
      <c r="Z398" s="14">
        <v>2</v>
      </c>
      <c r="AA398" s="14">
        <v>1</v>
      </c>
      <c r="AB398" s="14">
        <v>0</v>
      </c>
      <c r="AC398" s="14">
        <v>1</v>
      </c>
      <c r="AD398" s="14">
        <v>1</v>
      </c>
      <c r="AE398" s="14">
        <v>1</v>
      </c>
      <c r="AF398" s="14">
        <v>1</v>
      </c>
      <c r="AG398" s="14">
        <f>SUM(AA398:AF398)</f>
        <v>5</v>
      </c>
      <c r="AH398" s="14">
        <f>AG398-[1]Admission!DO411</f>
        <v>0</v>
      </c>
      <c r="AI398" s="14">
        <v>1</v>
      </c>
      <c r="AJ398" s="14">
        <v>1</v>
      </c>
      <c r="AK398" s="14">
        <v>0</v>
      </c>
      <c r="AL398" s="14">
        <v>1</v>
      </c>
      <c r="AM398" s="14">
        <v>1</v>
      </c>
      <c r="AN398" s="14">
        <v>1</v>
      </c>
      <c r="AO398" s="14">
        <v>0</v>
      </c>
      <c r="AP398" s="14">
        <v>1</v>
      </c>
      <c r="AQ398" s="14">
        <f>SUM(AI398:AP398)</f>
        <v>6</v>
      </c>
      <c r="AR398" s="14">
        <f>AQ398-[1]Admission!EH411</f>
        <v>3</v>
      </c>
      <c r="AS398" s="14">
        <v>0</v>
      </c>
      <c r="AT398" s="14">
        <v>0</v>
      </c>
      <c r="AU398" s="14">
        <f>SUM(AS398:AT398)</f>
        <v>0</v>
      </c>
      <c r="AV398" s="14">
        <f>AU398-[1]Admission!EL411</f>
        <v>0</v>
      </c>
      <c r="AW398" s="14">
        <v>5</v>
      </c>
      <c r="AX398" s="14">
        <v>5</v>
      </c>
      <c r="AY398" s="14">
        <v>5</v>
      </c>
      <c r="AZ398" s="14">
        <v>5</v>
      </c>
      <c r="BA398" s="14">
        <f>SUM(AW398:AZ398)</f>
        <v>20</v>
      </c>
      <c r="BB398" s="14">
        <f>BA398-[1]Admission!EQ411</f>
        <v>0</v>
      </c>
      <c r="BC398" s="14">
        <v>3</v>
      </c>
      <c r="BD398" s="14">
        <v>3</v>
      </c>
      <c r="BE398" s="14">
        <v>3</v>
      </c>
      <c r="BF398" s="14">
        <f>SUM(BC398:BE398)</f>
        <v>9</v>
      </c>
      <c r="BG398" s="14">
        <v>1</v>
      </c>
      <c r="BH398" s="14">
        <v>1</v>
      </c>
      <c r="BI398" s="14">
        <v>1</v>
      </c>
      <c r="BJ398" s="14">
        <v>1</v>
      </c>
      <c r="BK398" s="14">
        <v>1</v>
      </c>
      <c r="BL398" s="14">
        <v>0</v>
      </c>
      <c r="BM398" s="14">
        <v>0</v>
      </c>
      <c r="BN398" s="14">
        <v>1</v>
      </c>
      <c r="BO398" s="14">
        <v>1</v>
      </c>
      <c r="BP398" s="14">
        <v>0</v>
      </c>
      <c r="BQ398" s="14">
        <v>1</v>
      </c>
      <c r="BR398" s="14">
        <v>1</v>
      </c>
      <c r="BS398" s="14">
        <v>1</v>
      </c>
      <c r="BT398" s="14">
        <v>1</v>
      </c>
      <c r="BU398" s="14">
        <v>1</v>
      </c>
      <c r="BV398" s="14">
        <v>12</v>
      </c>
    </row>
    <row r="399" spans="1:74" s="14" customFormat="1">
      <c r="A399" s="14">
        <v>390</v>
      </c>
      <c r="B399" s="14">
        <v>6</v>
      </c>
      <c r="C399" s="14">
        <v>4.7256944444452529</v>
      </c>
      <c r="D399" s="14">
        <v>1</v>
      </c>
      <c r="E399" s="14">
        <v>5</v>
      </c>
      <c r="F399" s="14">
        <v>1</v>
      </c>
      <c r="G399" s="14">
        <v>0</v>
      </c>
      <c r="H399" s="14">
        <v>0</v>
      </c>
      <c r="I399" s="14">
        <v>0</v>
      </c>
      <c r="J399" s="14">
        <v>0</v>
      </c>
      <c r="K399" s="14">
        <v>4</v>
      </c>
      <c r="L399" s="73">
        <v>5.8000000000000003E-2</v>
      </c>
      <c r="M399" s="14">
        <v>1</v>
      </c>
      <c r="N399" s="14">
        <v>2</v>
      </c>
      <c r="O399" s="14">
        <v>2</v>
      </c>
      <c r="P399" s="14">
        <v>2</v>
      </c>
      <c r="Q399" s="14">
        <v>2</v>
      </c>
      <c r="R399" s="14">
        <v>2</v>
      </c>
      <c r="S399" s="14">
        <v>1</v>
      </c>
      <c r="T399" s="14">
        <v>1</v>
      </c>
      <c r="U399" s="14">
        <v>1</v>
      </c>
      <c r="V399" s="14">
        <v>2</v>
      </c>
      <c r="W399" s="14">
        <v>1</v>
      </c>
      <c r="X399" s="14">
        <v>60</v>
      </c>
      <c r="Y399" s="14">
        <f>X399-[1]Admission!DA182</f>
        <v>15</v>
      </c>
      <c r="Z399" s="14">
        <v>3</v>
      </c>
      <c r="AA399" s="14">
        <v>1</v>
      </c>
      <c r="AB399" s="14">
        <v>1</v>
      </c>
      <c r="AC399" s="14">
        <v>1</v>
      </c>
      <c r="AD399" s="14">
        <v>1</v>
      </c>
      <c r="AE399" s="14">
        <v>1</v>
      </c>
      <c r="AF399" s="14">
        <v>1</v>
      </c>
      <c r="AG399" s="14">
        <f>SUM(AA399:AF399)</f>
        <v>6</v>
      </c>
      <c r="AH399" s="14">
        <f>AG399-[1]Admission!DO182</f>
        <v>2</v>
      </c>
      <c r="AI399" s="14">
        <v>1</v>
      </c>
      <c r="AJ399" s="14">
        <v>0</v>
      </c>
      <c r="AK399" s="14">
        <v>0</v>
      </c>
      <c r="AL399" s="14">
        <v>0</v>
      </c>
      <c r="AM399" s="14">
        <v>0</v>
      </c>
      <c r="AN399" s="14">
        <v>0</v>
      </c>
      <c r="AO399" s="14">
        <v>0</v>
      </c>
      <c r="AP399" s="14">
        <v>1</v>
      </c>
      <c r="AQ399" s="14">
        <f>SUM(AI399:AP399)</f>
        <v>2</v>
      </c>
      <c r="AR399" s="14">
        <f>AQ399-[1]Admission!EH182</f>
        <v>0</v>
      </c>
      <c r="AS399" s="14">
        <v>0</v>
      </c>
      <c r="AT399" s="14">
        <v>0</v>
      </c>
      <c r="AU399" s="14">
        <f>SUM(AS399:AT399)</f>
        <v>0</v>
      </c>
      <c r="AV399" s="14">
        <f>AU399-[1]Admission!EL182</f>
        <v>-4</v>
      </c>
      <c r="AW399" s="14">
        <v>5</v>
      </c>
      <c r="AX399" s="14">
        <v>5</v>
      </c>
      <c r="AY399" s="14">
        <v>5</v>
      </c>
      <c r="AZ399" s="14">
        <v>5</v>
      </c>
      <c r="BA399" s="14">
        <f>SUM(AW399:AZ399)</f>
        <v>20</v>
      </c>
      <c r="BB399" s="14">
        <f>BA399-[1]Admission!EQ182</f>
        <v>8</v>
      </c>
      <c r="BC399" s="14">
        <v>4</v>
      </c>
      <c r="BD399" s="14">
        <v>4</v>
      </c>
      <c r="BE399" s="14">
        <v>4</v>
      </c>
      <c r="BF399" s="14">
        <f>SUM(BC399:BE399)</f>
        <v>12</v>
      </c>
      <c r="BG399" s="60">
        <v>1</v>
      </c>
      <c r="BH399" s="60">
        <v>1</v>
      </c>
      <c r="BI399" s="60">
        <v>1</v>
      </c>
      <c r="BJ399" s="60">
        <v>1</v>
      </c>
      <c r="BK399" s="60">
        <v>1</v>
      </c>
      <c r="BL399" s="60">
        <v>1</v>
      </c>
      <c r="BM399" s="60">
        <v>1</v>
      </c>
      <c r="BN399" s="60">
        <v>1</v>
      </c>
      <c r="BO399" s="60">
        <v>1</v>
      </c>
      <c r="BP399" s="60">
        <v>1</v>
      </c>
      <c r="BQ399" s="60">
        <v>1</v>
      </c>
      <c r="BR399" s="60">
        <v>1</v>
      </c>
      <c r="BS399" s="60">
        <v>1</v>
      </c>
      <c r="BT399" s="60">
        <v>1</v>
      </c>
      <c r="BU399" s="60">
        <v>1</v>
      </c>
      <c r="BV399" s="60">
        <v>15</v>
      </c>
    </row>
    <row r="400" spans="1:74" s="14" customFormat="1">
      <c r="A400" s="14">
        <v>391</v>
      </c>
      <c r="B400" s="14">
        <v>5</v>
      </c>
      <c r="C400" s="14">
        <v>2.9555555555562023</v>
      </c>
      <c r="D400" s="14">
        <v>5</v>
      </c>
      <c r="E400" s="14">
        <v>5</v>
      </c>
      <c r="F400" s="14">
        <v>1</v>
      </c>
      <c r="G400" s="14">
        <v>0</v>
      </c>
      <c r="H400" s="14">
        <v>0</v>
      </c>
      <c r="I400" s="14">
        <v>0</v>
      </c>
      <c r="J400" s="14">
        <v>0</v>
      </c>
      <c r="K400" s="14">
        <v>4</v>
      </c>
      <c r="L400" s="73">
        <v>5.8000000000000003E-2</v>
      </c>
      <c r="BG400" s="60"/>
      <c r="BH400" s="60"/>
      <c r="BI400" s="60"/>
      <c r="BJ400" s="60"/>
      <c r="BK400" s="60"/>
      <c r="BL400" s="60"/>
      <c r="BM400" s="60"/>
      <c r="BN400" s="60"/>
      <c r="BO400" s="60"/>
      <c r="BP400" s="60"/>
      <c r="BQ400" s="60"/>
      <c r="BR400" s="60"/>
      <c r="BS400" s="60"/>
      <c r="BT400" s="60"/>
      <c r="BU400" s="60"/>
      <c r="BV400" s="60"/>
    </row>
    <row r="401" spans="1:84" s="14" customFormat="1">
      <c r="A401" s="14">
        <v>392</v>
      </c>
      <c r="B401" s="14">
        <v>3</v>
      </c>
      <c r="C401" s="14">
        <v>1.90625</v>
      </c>
      <c r="D401" s="14">
        <v>0</v>
      </c>
      <c r="E401" s="14">
        <v>1</v>
      </c>
      <c r="F401" s="14">
        <v>1</v>
      </c>
      <c r="G401" s="14">
        <v>2</v>
      </c>
      <c r="H401" s="14">
        <v>0</v>
      </c>
      <c r="I401" s="14">
        <v>0</v>
      </c>
      <c r="J401" s="14">
        <v>1</v>
      </c>
      <c r="K401" s="14">
        <v>1</v>
      </c>
      <c r="L401" s="71">
        <v>5.8000000000000003E-2</v>
      </c>
      <c r="M401" s="14">
        <v>2</v>
      </c>
      <c r="N401" s="14">
        <v>2</v>
      </c>
      <c r="O401" s="14">
        <v>2</v>
      </c>
      <c r="P401" s="14">
        <v>2</v>
      </c>
      <c r="Q401" s="14">
        <v>2</v>
      </c>
      <c r="R401" s="14">
        <v>2</v>
      </c>
      <c r="S401" s="14">
        <v>1</v>
      </c>
      <c r="T401" s="14">
        <v>1</v>
      </c>
      <c r="U401" s="14">
        <v>1</v>
      </c>
      <c r="V401" s="14">
        <v>1</v>
      </c>
      <c r="W401" s="14">
        <v>1</v>
      </c>
      <c r="X401" s="14">
        <v>50</v>
      </c>
      <c r="Y401" s="14">
        <f>X401-[1]Admission!DA64</f>
        <v>-10</v>
      </c>
      <c r="Z401" s="14">
        <v>1</v>
      </c>
      <c r="AA401" s="14">
        <v>1</v>
      </c>
      <c r="AB401" s="14">
        <v>1</v>
      </c>
      <c r="AC401" s="14">
        <v>1</v>
      </c>
      <c r="AD401" s="14">
        <v>1</v>
      </c>
      <c r="AE401" s="14">
        <v>1</v>
      </c>
      <c r="AF401" s="14">
        <v>1</v>
      </c>
      <c r="AG401" s="14">
        <f>SUM(AA401:AF401)</f>
        <v>6</v>
      </c>
      <c r="AH401" s="14">
        <f>AG401-[1]Admission!DO64</f>
        <v>0</v>
      </c>
      <c r="AI401" s="14">
        <v>1</v>
      </c>
      <c r="AJ401" s="14">
        <v>1</v>
      </c>
      <c r="AK401" s="14">
        <v>1</v>
      </c>
      <c r="AL401" s="14">
        <v>1</v>
      </c>
      <c r="AM401" s="14">
        <v>1</v>
      </c>
      <c r="AN401" s="14">
        <v>1</v>
      </c>
      <c r="AO401" s="14">
        <v>1</v>
      </c>
      <c r="AP401" s="14">
        <v>1</v>
      </c>
      <c r="AQ401" s="14">
        <f>SUM(AI401:AP401)</f>
        <v>8</v>
      </c>
      <c r="AR401" s="14">
        <f>AQ401-[1]Admission!EH64</f>
        <v>0</v>
      </c>
      <c r="AS401" s="14">
        <v>0</v>
      </c>
      <c r="AT401" s="14">
        <v>0</v>
      </c>
      <c r="AU401" s="14">
        <f>SUM(AS401:AT401)</f>
        <v>0</v>
      </c>
      <c r="AV401" s="14">
        <f>AU401-[1]Admission!EL64</f>
        <v>0</v>
      </c>
      <c r="AW401" s="14">
        <v>5</v>
      </c>
      <c r="AX401" s="14">
        <v>5</v>
      </c>
      <c r="AY401" s="14">
        <v>4</v>
      </c>
      <c r="AZ401" s="14">
        <v>5</v>
      </c>
      <c r="BA401" s="14">
        <f>SUM(AW401:AZ401)</f>
        <v>19</v>
      </c>
      <c r="BB401" s="14">
        <f>BA401-[1]Admission!EQ64</f>
        <v>-1</v>
      </c>
      <c r="BC401" s="14">
        <v>4</v>
      </c>
      <c r="BD401" s="14">
        <v>4</v>
      </c>
      <c r="BE401" s="14">
        <v>4</v>
      </c>
      <c r="BF401" s="14">
        <f>SUM(BC401:BE401)</f>
        <v>12</v>
      </c>
      <c r="BG401" s="60">
        <v>1</v>
      </c>
      <c r="BH401" s="60">
        <v>1</v>
      </c>
      <c r="BI401" s="60">
        <v>1</v>
      </c>
      <c r="BJ401" s="60">
        <v>0</v>
      </c>
      <c r="BK401" s="60">
        <v>1</v>
      </c>
      <c r="BL401" s="60">
        <v>1</v>
      </c>
      <c r="BM401" s="60">
        <v>1</v>
      </c>
      <c r="BN401" s="60">
        <v>0</v>
      </c>
      <c r="BO401" s="60">
        <v>0</v>
      </c>
      <c r="BP401" s="60">
        <v>1</v>
      </c>
      <c r="BQ401" s="60">
        <v>1</v>
      </c>
      <c r="BR401" s="60">
        <v>1</v>
      </c>
      <c r="BS401" s="60">
        <v>1</v>
      </c>
      <c r="BT401" s="60">
        <v>0</v>
      </c>
      <c r="BU401" s="60">
        <v>1</v>
      </c>
      <c r="BV401" s="60">
        <v>11</v>
      </c>
    </row>
    <row r="402" spans="1:84" s="14" customFormat="1">
      <c r="A402" s="14">
        <v>393</v>
      </c>
      <c r="B402" s="14">
        <v>5</v>
      </c>
      <c r="C402" s="14">
        <v>3.9645833333343035</v>
      </c>
      <c r="D402" s="14">
        <v>0</v>
      </c>
      <c r="E402" s="14">
        <v>10</v>
      </c>
      <c r="F402" s="14">
        <v>1</v>
      </c>
      <c r="G402" s="14">
        <v>0</v>
      </c>
      <c r="H402" s="14">
        <v>0</v>
      </c>
      <c r="I402" s="14">
        <v>0</v>
      </c>
      <c r="J402" s="14">
        <v>1</v>
      </c>
      <c r="K402" s="14">
        <v>3</v>
      </c>
      <c r="L402" s="73">
        <v>5.8000000000000003E-2</v>
      </c>
      <c r="M402" s="14">
        <v>2</v>
      </c>
      <c r="N402" s="14">
        <v>2</v>
      </c>
      <c r="O402" s="14">
        <v>2</v>
      </c>
      <c r="P402" s="14">
        <v>2</v>
      </c>
      <c r="Q402" s="14">
        <v>2</v>
      </c>
      <c r="R402" s="14">
        <v>2</v>
      </c>
      <c r="S402" s="14">
        <v>1</v>
      </c>
      <c r="T402" s="14">
        <v>1</v>
      </c>
      <c r="U402" s="14">
        <v>1</v>
      </c>
      <c r="V402" s="14">
        <v>2</v>
      </c>
      <c r="W402" s="14">
        <v>2</v>
      </c>
      <c r="X402" s="14">
        <v>70</v>
      </c>
      <c r="Y402" s="14">
        <f>X402-[1]Admission!DA295</f>
        <v>-5</v>
      </c>
      <c r="Z402" s="14">
        <v>3</v>
      </c>
      <c r="AA402" s="14">
        <v>1</v>
      </c>
      <c r="AB402" s="14">
        <v>1</v>
      </c>
      <c r="AC402" s="14">
        <v>1</v>
      </c>
      <c r="AD402" s="14">
        <v>1</v>
      </c>
      <c r="AE402" s="14">
        <v>1</v>
      </c>
      <c r="AF402" s="14">
        <v>1</v>
      </c>
      <c r="AG402" s="14">
        <f>SUM(AA402:AF402)</f>
        <v>6</v>
      </c>
      <c r="AH402" s="14">
        <f>AG402-[1]Admission!DO295</f>
        <v>0</v>
      </c>
      <c r="AI402" s="14">
        <v>1</v>
      </c>
      <c r="AJ402" s="14">
        <v>1</v>
      </c>
      <c r="AK402" s="14">
        <v>1</v>
      </c>
      <c r="AL402" s="14">
        <v>1</v>
      </c>
      <c r="AM402" s="14">
        <v>1</v>
      </c>
      <c r="AN402" s="14">
        <v>1</v>
      </c>
      <c r="AO402" s="14">
        <v>1</v>
      </c>
      <c r="AP402" s="14">
        <v>1</v>
      </c>
      <c r="AQ402" s="14">
        <f>SUM(AI402:AP402)</f>
        <v>8</v>
      </c>
      <c r="AR402" s="14">
        <f>AQ402-[1]Admission!EH295</f>
        <v>0</v>
      </c>
      <c r="AS402" s="14">
        <v>0</v>
      </c>
      <c r="AT402" s="14">
        <v>0</v>
      </c>
      <c r="AU402" s="14">
        <f>SUM(AS402:AT402)</f>
        <v>0</v>
      </c>
      <c r="AV402" s="14">
        <f>AU402-[1]Admission!EL295</f>
        <v>-2</v>
      </c>
      <c r="AW402" s="14">
        <v>5</v>
      </c>
      <c r="AX402" s="14">
        <v>5</v>
      </c>
      <c r="AY402" s="14">
        <v>5</v>
      </c>
      <c r="AZ402" s="14">
        <v>5</v>
      </c>
      <c r="BA402" s="14">
        <f>SUM(AW402:AZ402)</f>
        <v>20</v>
      </c>
      <c r="BB402" s="14">
        <f>BA402-[1]Admission!EQ295</f>
        <v>0</v>
      </c>
      <c r="BC402" s="14">
        <v>4</v>
      </c>
      <c r="BD402" s="14">
        <v>4</v>
      </c>
      <c r="BE402" s="14">
        <v>4</v>
      </c>
      <c r="BF402" s="14">
        <f>SUM(BC402:BE402)</f>
        <v>12</v>
      </c>
      <c r="BG402" s="60">
        <v>1</v>
      </c>
      <c r="BH402" s="60">
        <v>1</v>
      </c>
      <c r="BI402" s="60">
        <v>1</v>
      </c>
      <c r="BJ402" s="60">
        <v>1</v>
      </c>
      <c r="BK402" s="60">
        <v>1</v>
      </c>
      <c r="BL402" s="60">
        <v>1</v>
      </c>
      <c r="BM402" s="60">
        <v>1</v>
      </c>
      <c r="BN402" s="60">
        <v>1</v>
      </c>
      <c r="BO402" s="60">
        <v>1</v>
      </c>
      <c r="BP402" s="60">
        <v>1</v>
      </c>
      <c r="BQ402" s="60">
        <v>1</v>
      </c>
      <c r="BR402" s="60">
        <v>1</v>
      </c>
      <c r="BS402" s="60">
        <v>1</v>
      </c>
      <c r="BT402" s="60">
        <v>1</v>
      </c>
      <c r="BU402" s="60">
        <v>1</v>
      </c>
      <c r="BV402" s="60">
        <v>15</v>
      </c>
    </row>
    <row r="403" spans="1:84" s="14" customFormat="1">
      <c r="A403" s="14">
        <v>394</v>
      </c>
      <c r="B403" s="14">
        <v>3</v>
      </c>
      <c r="C403" s="14">
        <v>2.015972222223354</v>
      </c>
      <c r="D403" s="14">
        <v>0</v>
      </c>
      <c r="E403" s="14">
        <v>1</v>
      </c>
      <c r="F403" s="14">
        <v>1</v>
      </c>
      <c r="G403" s="14">
        <v>0</v>
      </c>
      <c r="H403" s="14">
        <v>0</v>
      </c>
      <c r="I403" s="14">
        <v>0</v>
      </c>
      <c r="J403" s="14">
        <v>0</v>
      </c>
      <c r="K403" s="14">
        <v>1</v>
      </c>
      <c r="L403" s="71">
        <v>5.8000000000000003E-2</v>
      </c>
      <c r="M403" s="14">
        <v>2</v>
      </c>
      <c r="N403" s="14">
        <v>2</v>
      </c>
      <c r="O403" s="14">
        <v>2</v>
      </c>
      <c r="P403" s="14">
        <v>2</v>
      </c>
      <c r="Q403" s="14">
        <v>2</v>
      </c>
      <c r="R403" s="14">
        <v>2</v>
      </c>
      <c r="S403" s="14">
        <v>1</v>
      </c>
      <c r="T403" s="14">
        <v>1</v>
      </c>
      <c r="U403" s="14">
        <v>2</v>
      </c>
      <c r="V403" s="14">
        <v>2</v>
      </c>
      <c r="W403" s="14">
        <v>1</v>
      </c>
      <c r="X403" s="14">
        <v>80</v>
      </c>
      <c r="Y403" s="14">
        <f>X403-[1]Admission!DA48</f>
        <v>30</v>
      </c>
      <c r="Z403" s="14">
        <v>2</v>
      </c>
      <c r="AA403" s="14">
        <v>1</v>
      </c>
      <c r="AB403" s="14">
        <v>1</v>
      </c>
      <c r="AC403" s="14">
        <v>1</v>
      </c>
      <c r="AD403" s="14">
        <v>1</v>
      </c>
      <c r="AE403" s="14">
        <v>1</v>
      </c>
      <c r="AF403" s="14">
        <v>1</v>
      </c>
      <c r="AG403" s="14">
        <f>SUM(AA403:AF403)</f>
        <v>6</v>
      </c>
      <c r="AH403" s="14">
        <f>AG403-[1]Admission!DO48</f>
        <v>0</v>
      </c>
      <c r="AI403" s="14">
        <v>1</v>
      </c>
      <c r="AJ403" s="14">
        <v>1</v>
      </c>
      <c r="AK403" s="14">
        <v>1</v>
      </c>
      <c r="AL403" s="14">
        <v>1</v>
      </c>
      <c r="AM403" s="14">
        <v>1</v>
      </c>
      <c r="AN403" s="14">
        <v>1</v>
      </c>
      <c r="AO403" s="14">
        <v>1</v>
      </c>
      <c r="AP403" s="14">
        <v>1</v>
      </c>
      <c r="AQ403" s="14">
        <f>SUM(AI403:AP403)</f>
        <v>8</v>
      </c>
      <c r="AR403" s="14">
        <f>AQ403-[1]Admission!EH48</f>
        <v>0</v>
      </c>
      <c r="AS403" s="14">
        <v>0</v>
      </c>
      <c r="AT403" s="14">
        <v>0</v>
      </c>
      <c r="AU403" s="14">
        <f>SUM(AS403:AT403)</f>
        <v>0</v>
      </c>
      <c r="AV403" s="14">
        <f>AU403-[1]Admission!EL48</f>
        <v>0</v>
      </c>
      <c r="AW403" s="14">
        <v>5</v>
      </c>
      <c r="AX403" s="14">
        <v>5</v>
      </c>
      <c r="AY403" s="14">
        <v>5</v>
      </c>
      <c r="AZ403" s="14">
        <v>5</v>
      </c>
      <c r="BA403" s="14">
        <f>SUM(AW403:AZ403)</f>
        <v>20</v>
      </c>
      <c r="BB403" s="14">
        <f>BA403-[1]Admission!EQ48</f>
        <v>0</v>
      </c>
      <c r="BC403" s="14">
        <v>4</v>
      </c>
      <c r="BD403" s="14">
        <v>4</v>
      </c>
      <c r="BE403" s="14">
        <v>4</v>
      </c>
      <c r="BF403" s="14">
        <f>SUM(BC403:BE403)</f>
        <v>12</v>
      </c>
      <c r="BG403" s="60">
        <v>1</v>
      </c>
      <c r="BH403" s="60">
        <v>1</v>
      </c>
      <c r="BI403" s="60">
        <v>1</v>
      </c>
      <c r="BJ403" s="60">
        <v>1</v>
      </c>
      <c r="BK403" s="60">
        <v>1</v>
      </c>
      <c r="BL403" s="60">
        <v>1</v>
      </c>
      <c r="BM403" s="60">
        <v>1</v>
      </c>
      <c r="BN403" s="60">
        <v>1</v>
      </c>
      <c r="BO403" s="60">
        <v>1</v>
      </c>
      <c r="BP403" s="60">
        <v>1</v>
      </c>
      <c r="BQ403" s="60">
        <v>1</v>
      </c>
      <c r="BR403" s="60">
        <v>1</v>
      </c>
      <c r="BS403" s="60">
        <v>1</v>
      </c>
      <c r="BT403" s="60">
        <v>1</v>
      </c>
      <c r="BU403" s="60">
        <v>1</v>
      </c>
      <c r="BV403" s="60">
        <v>15</v>
      </c>
    </row>
    <row r="404" spans="1:84" s="14" customFormat="1">
      <c r="A404" s="14">
        <v>395</v>
      </c>
      <c r="B404" s="14">
        <v>4</v>
      </c>
      <c r="C404" s="14">
        <v>2.8777777777795563</v>
      </c>
      <c r="D404" s="14">
        <v>0</v>
      </c>
      <c r="E404" s="14">
        <v>4</v>
      </c>
      <c r="F404" s="14">
        <v>1</v>
      </c>
      <c r="G404" s="14">
        <v>0</v>
      </c>
      <c r="H404" s="14">
        <v>0</v>
      </c>
      <c r="I404" s="14">
        <v>0</v>
      </c>
      <c r="J404" s="14">
        <v>0</v>
      </c>
      <c r="K404" s="14">
        <v>2</v>
      </c>
      <c r="L404" s="73">
        <v>5.8000000000000003E-2</v>
      </c>
      <c r="M404" s="14">
        <v>2</v>
      </c>
      <c r="N404" s="14">
        <v>2</v>
      </c>
      <c r="O404" s="14">
        <v>2</v>
      </c>
      <c r="P404" s="14">
        <v>2</v>
      </c>
      <c r="Q404" s="14">
        <v>2</v>
      </c>
      <c r="R404" s="14">
        <v>2</v>
      </c>
      <c r="S404" s="14">
        <v>1</v>
      </c>
      <c r="T404" s="14">
        <v>1</v>
      </c>
      <c r="U404" s="14">
        <v>1</v>
      </c>
      <c r="V404" s="14">
        <v>1</v>
      </c>
      <c r="W404" s="14">
        <v>1</v>
      </c>
      <c r="X404" s="14">
        <v>75</v>
      </c>
      <c r="Y404" s="14">
        <f>X404-[1]Admission!DA416</f>
        <v>25</v>
      </c>
      <c r="Z404" s="14">
        <v>2</v>
      </c>
      <c r="AA404" s="14">
        <v>1</v>
      </c>
      <c r="AB404" s="14">
        <v>1</v>
      </c>
      <c r="AC404" s="14">
        <v>1</v>
      </c>
      <c r="AD404" s="14">
        <v>1</v>
      </c>
      <c r="AE404" s="14">
        <v>1</v>
      </c>
      <c r="AF404" s="14">
        <v>1</v>
      </c>
      <c r="AG404" s="14">
        <f>SUM(AA404:AF404)</f>
        <v>6</v>
      </c>
      <c r="AH404" s="14">
        <f>AG404-[1]Admission!DO416</f>
        <v>0</v>
      </c>
      <c r="AI404" s="14">
        <v>1</v>
      </c>
      <c r="AJ404" s="14">
        <v>1</v>
      </c>
      <c r="AK404" s="14">
        <v>1</v>
      </c>
      <c r="AL404" s="14">
        <v>1</v>
      </c>
      <c r="AM404" s="14">
        <v>1</v>
      </c>
      <c r="AN404" s="14">
        <v>1</v>
      </c>
      <c r="AO404" s="14">
        <v>1</v>
      </c>
      <c r="AP404" s="14">
        <v>1</v>
      </c>
      <c r="AQ404" s="14">
        <f>SUM(AI404:AP404)</f>
        <v>8</v>
      </c>
      <c r="AR404" s="14">
        <f>AQ404-[1]Admission!EH416</f>
        <v>0</v>
      </c>
      <c r="AS404" s="14">
        <v>0</v>
      </c>
      <c r="AT404" s="14">
        <v>0</v>
      </c>
      <c r="AU404" s="14">
        <f>SUM(AS404:AT404)</f>
        <v>0</v>
      </c>
      <c r="AV404" s="14">
        <f>AU404-[1]Admission!EL416</f>
        <v>0</v>
      </c>
      <c r="AW404" s="14">
        <v>5</v>
      </c>
      <c r="AX404" s="14">
        <v>5</v>
      </c>
      <c r="AY404" s="14">
        <v>5</v>
      </c>
      <c r="AZ404" s="14">
        <v>5</v>
      </c>
      <c r="BA404" s="14">
        <f>SUM(AW404:AZ404)</f>
        <v>20</v>
      </c>
      <c r="BB404" s="14">
        <f>BA404-[1]Admission!EQ416</f>
        <v>0</v>
      </c>
      <c r="BC404" s="14">
        <v>4</v>
      </c>
      <c r="BD404" s="14">
        <v>4</v>
      </c>
      <c r="BE404" s="14">
        <v>4</v>
      </c>
      <c r="BF404" s="14">
        <f>SUM(BC404:BE404)</f>
        <v>12</v>
      </c>
      <c r="BG404" s="14">
        <v>1</v>
      </c>
      <c r="BH404" s="14">
        <v>1</v>
      </c>
      <c r="BI404" s="14">
        <v>1</v>
      </c>
      <c r="BJ404" s="14">
        <v>1</v>
      </c>
      <c r="BK404" s="14">
        <v>1</v>
      </c>
      <c r="BL404" s="14">
        <v>1</v>
      </c>
      <c r="BM404" s="14">
        <v>1</v>
      </c>
      <c r="BN404" s="14">
        <v>1</v>
      </c>
      <c r="BO404" s="14">
        <v>1</v>
      </c>
      <c r="BP404" s="14">
        <v>1</v>
      </c>
      <c r="BQ404" s="14">
        <v>1</v>
      </c>
      <c r="BR404" s="14">
        <v>1</v>
      </c>
      <c r="BS404" s="14">
        <v>1</v>
      </c>
      <c r="BT404" s="14">
        <v>1</v>
      </c>
      <c r="BU404" s="14">
        <v>1</v>
      </c>
      <c r="BV404" s="14">
        <v>15</v>
      </c>
    </row>
    <row r="405" spans="1:84" s="14" customFormat="1">
      <c r="A405" s="14">
        <v>396</v>
      </c>
      <c r="B405" s="14">
        <v>9</v>
      </c>
      <c r="C405" s="14">
        <v>6.9423611111051287</v>
      </c>
      <c r="D405" s="14">
        <v>0</v>
      </c>
      <c r="E405" s="14">
        <v>3</v>
      </c>
      <c r="F405" s="14">
        <v>1</v>
      </c>
      <c r="G405" s="14">
        <v>0</v>
      </c>
      <c r="H405" s="14">
        <v>0</v>
      </c>
      <c r="I405" s="14">
        <v>0</v>
      </c>
      <c r="J405" s="14">
        <v>0</v>
      </c>
      <c r="K405" s="14">
        <v>6</v>
      </c>
      <c r="L405" s="73">
        <v>0.11899999999999999</v>
      </c>
      <c r="M405" s="14">
        <v>2</v>
      </c>
      <c r="N405" s="14">
        <v>2</v>
      </c>
      <c r="O405" s="14">
        <v>2</v>
      </c>
      <c r="P405" s="14">
        <v>2</v>
      </c>
      <c r="Q405" s="14">
        <v>2</v>
      </c>
      <c r="R405" s="14">
        <v>2</v>
      </c>
      <c r="S405" s="14">
        <v>2</v>
      </c>
      <c r="T405" s="14">
        <v>1</v>
      </c>
      <c r="U405" s="14">
        <v>1</v>
      </c>
      <c r="V405" s="14">
        <v>1</v>
      </c>
      <c r="W405" s="14">
        <v>1</v>
      </c>
      <c r="X405" s="14">
        <v>80</v>
      </c>
      <c r="Y405" s="14">
        <f>X405-[1]Admission!DA472</f>
        <v>10</v>
      </c>
      <c r="Z405" s="14">
        <v>2</v>
      </c>
      <c r="AA405" s="14">
        <v>1</v>
      </c>
      <c r="AB405" s="14">
        <v>1</v>
      </c>
      <c r="AC405" s="14">
        <v>1</v>
      </c>
      <c r="AD405" s="14">
        <v>1</v>
      </c>
      <c r="AE405" s="14">
        <v>1</v>
      </c>
      <c r="AF405" s="14">
        <v>1</v>
      </c>
      <c r="AG405" s="14">
        <f>SUM(AA405:AF405)</f>
        <v>6</v>
      </c>
      <c r="AH405" s="14">
        <f>AG405-[1]Admission!DO472</f>
        <v>1</v>
      </c>
      <c r="AI405" s="14">
        <v>1</v>
      </c>
      <c r="AJ405" s="14">
        <v>1</v>
      </c>
      <c r="AK405" s="14">
        <v>0</v>
      </c>
      <c r="AL405" s="14">
        <v>0</v>
      </c>
      <c r="AM405" s="14">
        <v>0</v>
      </c>
      <c r="AN405" s="14">
        <v>0</v>
      </c>
      <c r="AO405" s="14">
        <v>1</v>
      </c>
      <c r="AP405" s="14">
        <v>1</v>
      </c>
      <c r="AQ405" s="14">
        <f>SUM(AI405:AP405)</f>
        <v>4</v>
      </c>
      <c r="AR405" s="14">
        <f>AQ405-[1]Admission!EH472</f>
        <v>1</v>
      </c>
      <c r="AS405" s="14">
        <v>0</v>
      </c>
      <c r="AT405" s="14">
        <v>0</v>
      </c>
      <c r="AU405" s="14">
        <f>SUM(AS405:AT405)</f>
        <v>0</v>
      </c>
      <c r="AV405" s="14">
        <f>AU405-[1]Admission!EL472</f>
        <v>0</v>
      </c>
      <c r="AW405" s="14">
        <v>5</v>
      </c>
      <c r="AX405" s="14">
        <v>5</v>
      </c>
      <c r="AY405" s="14">
        <v>5</v>
      </c>
      <c r="AZ405" s="14">
        <v>5</v>
      </c>
      <c r="BA405" s="14">
        <f>SUM(AW405:AZ405)</f>
        <v>20</v>
      </c>
      <c r="BB405" s="14">
        <f>BA405-[1]Admission!EQ472</f>
        <v>2</v>
      </c>
      <c r="BC405" s="14">
        <v>0</v>
      </c>
      <c r="BD405" s="14">
        <v>3</v>
      </c>
      <c r="BE405" s="14">
        <v>3</v>
      </c>
      <c r="BF405" s="14">
        <f>SUM(BC405:BE405)</f>
        <v>6</v>
      </c>
      <c r="BG405" s="60">
        <v>1</v>
      </c>
      <c r="BH405" s="60">
        <v>1</v>
      </c>
      <c r="BI405" s="60">
        <v>1</v>
      </c>
      <c r="BJ405" s="60">
        <v>0</v>
      </c>
      <c r="BK405" s="60">
        <v>1</v>
      </c>
      <c r="BL405" s="60">
        <v>1</v>
      </c>
      <c r="BM405" s="60">
        <v>1</v>
      </c>
      <c r="BN405" s="60">
        <v>1</v>
      </c>
      <c r="BO405" s="60">
        <v>0</v>
      </c>
      <c r="BP405" s="60">
        <v>0</v>
      </c>
      <c r="BQ405" s="60">
        <v>0</v>
      </c>
      <c r="BR405" s="60">
        <v>0</v>
      </c>
      <c r="BS405" s="60">
        <v>0</v>
      </c>
      <c r="BT405" s="60">
        <v>0</v>
      </c>
      <c r="BU405" s="60">
        <v>0</v>
      </c>
      <c r="BV405" s="60">
        <v>7</v>
      </c>
    </row>
    <row r="406" spans="1:84" s="14" customFormat="1">
      <c r="A406" s="14">
        <v>397</v>
      </c>
      <c r="B406" s="14">
        <v>5</v>
      </c>
      <c r="C406" s="14">
        <v>3.7055555555562023</v>
      </c>
      <c r="D406" s="14">
        <v>0</v>
      </c>
      <c r="E406" s="14">
        <v>3</v>
      </c>
      <c r="F406" s="14">
        <v>1</v>
      </c>
      <c r="G406" s="14">
        <v>0</v>
      </c>
      <c r="H406" s="14">
        <v>0</v>
      </c>
      <c r="I406" s="14">
        <v>0</v>
      </c>
      <c r="J406" s="14">
        <v>0</v>
      </c>
      <c r="K406" s="14">
        <v>3</v>
      </c>
      <c r="L406" s="73">
        <v>5.8000000000000003E-2</v>
      </c>
      <c r="M406" s="14">
        <v>2</v>
      </c>
      <c r="N406" s="14">
        <v>2</v>
      </c>
      <c r="O406" s="14">
        <v>2</v>
      </c>
      <c r="P406" s="14">
        <v>2</v>
      </c>
      <c r="Q406" s="14">
        <v>2</v>
      </c>
      <c r="R406" s="14">
        <v>2</v>
      </c>
      <c r="BG406" s="60"/>
      <c r="BH406" s="60"/>
      <c r="BI406" s="60"/>
      <c r="BJ406" s="60"/>
      <c r="BK406" s="60"/>
      <c r="BL406" s="60"/>
      <c r="BM406" s="60"/>
      <c r="BN406" s="60"/>
      <c r="BO406" s="60"/>
      <c r="BP406" s="60"/>
      <c r="BQ406" s="60"/>
      <c r="BR406" s="60"/>
      <c r="BS406" s="60"/>
      <c r="BT406" s="60"/>
      <c r="BU406" s="60"/>
      <c r="BV406" s="60"/>
    </row>
    <row r="407" spans="1:84" s="14" customFormat="1">
      <c r="A407" s="14">
        <v>398</v>
      </c>
      <c r="B407" s="14">
        <v>6</v>
      </c>
      <c r="C407" s="14">
        <v>3.8604166666700621</v>
      </c>
      <c r="D407" s="14">
        <v>0</v>
      </c>
      <c r="E407" s="14">
        <v>5</v>
      </c>
      <c r="F407" s="14">
        <v>1</v>
      </c>
      <c r="G407" s="14">
        <v>0</v>
      </c>
      <c r="H407" s="14">
        <v>0</v>
      </c>
      <c r="I407" s="14">
        <v>0</v>
      </c>
      <c r="J407" s="14">
        <v>0</v>
      </c>
      <c r="K407" s="14">
        <v>3</v>
      </c>
      <c r="L407" s="73">
        <v>5.8000000000000003E-2</v>
      </c>
      <c r="M407" s="14">
        <v>1</v>
      </c>
      <c r="N407" s="14">
        <v>2</v>
      </c>
      <c r="O407" s="14">
        <v>2</v>
      </c>
      <c r="P407" s="14">
        <v>2</v>
      </c>
      <c r="Q407" s="14">
        <v>1</v>
      </c>
      <c r="R407" s="14">
        <v>2</v>
      </c>
      <c r="S407" s="14">
        <v>1</v>
      </c>
      <c r="T407" s="14">
        <v>1</v>
      </c>
      <c r="U407" s="14">
        <v>1</v>
      </c>
      <c r="V407" s="14">
        <v>1</v>
      </c>
      <c r="W407" s="14">
        <v>1</v>
      </c>
      <c r="X407" s="14">
        <v>70</v>
      </c>
      <c r="Y407" s="14">
        <f>X407-[1]Admission!DA442</f>
        <v>40</v>
      </c>
      <c r="Z407" s="14">
        <v>4</v>
      </c>
      <c r="AA407" s="14">
        <v>1</v>
      </c>
      <c r="AB407" s="14">
        <v>1</v>
      </c>
      <c r="AC407" s="14">
        <v>1</v>
      </c>
      <c r="AD407" s="14">
        <v>1</v>
      </c>
      <c r="AE407" s="14">
        <v>1</v>
      </c>
      <c r="AF407" s="14">
        <v>1</v>
      </c>
      <c r="AG407" s="14">
        <f t="shared" ref="AG407:AG420" si="89">SUM(AA407:AF407)</f>
        <v>6</v>
      </c>
      <c r="AH407" s="14">
        <f>AG407-[1]Admission!DO442</f>
        <v>0</v>
      </c>
      <c r="AI407" s="14">
        <v>1</v>
      </c>
      <c r="AJ407" s="14">
        <v>0</v>
      </c>
      <c r="AK407" s="14">
        <v>0</v>
      </c>
      <c r="AL407" s="14">
        <v>0</v>
      </c>
      <c r="AM407" s="14">
        <v>0</v>
      </c>
      <c r="AN407" s="14">
        <v>1</v>
      </c>
      <c r="AO407" s="14">
        <v>0</v>
      </c>
      <c r="AP407" s="14">
        <v>0</v>
      </c>
      <c r="AQ407" s="14">
        <f t="shared" ref="AQ407:AQ420" si="90">SUM(AI407:AP407)</f>
        <v>2</v>
      </c>
      <c r="AR407" s="14">
        <f>AQ407-[1]Admission!EH442</f>
        <v>1</v>
      </c>
      <c r="AS407" s="14">
        <v>0</v>
      </c>
      <c r="AT407" s="14">
        <v>0</v>
      </c>
      <c r="AU407" s="14">
        <f>SUM(AS407:AT407)</f>
        <v>0</v>
      </c>
      <c r="AV407" s="14">
        <f>AU407-[1]Admission!EL442</f>
        <v>0</v>
      </c>
      <c r="AW407" s="14">
        <v>5</v>
      </c>
      <c r="AX407" s="14">
        <v>5</v>
      </c>
      <c r="AY407" s="14">
        <v>5</v>
      </c>
      <c r="AZ407" s="14">
        <v>5</v>
      </c>
      <c r="BA407" s="14">
        <f t="shared" ref="BA407:BA420" si="91">SUM(AW407:AZ407)</f>
        <v>20</v>
      </c>
      <c r="BB407" s="14">
        <f>BA407-[1]Admission!EQ442</f>
        <v>6</v>
      </c>
      <c r="BC407" s="14">
        <v>3</v>
      </c>
      <c r="BD407" s="14">
        <v>3</v>
      </c>
      <c r="BE407" s="14">
        <v>3</v>
      </c>
      <c r="BF407" s="14">
        <f t="shared" ref="BF407:BF420" si="92">SUM(BC407:BE407)</f>
        <v>9</v>
      </c>
      <c r="BG407" s="60">
        <v>1</v>
      </c>
      <c r="BH407" s="60">
        <v>1</v>
      </c>
      <c r="BI407" s="60">
        <v>1</v>
      </c>
      <c r="BJ407" s="60">
        <v>1</v>
      </c>
      <c r="BK407" s="60">
        <v>1</v>
      </c>
      <c r="BL407" s="60">
        <v>1</v>
      </c>
      <c r="BM407" s="60">
        <v>1</v>
      </c>
      <c r="BN407" s="60">
        <v>1</v>
      </c>
      <c r="BO407" s="60">
        <v>1</v>
      </c>
      <c r="BP407" s="60">
        <v>0</v>
      </c>
      <c r="BQ407" s="60">
        <v>1</v>
      </c>
      <c r="BR407" s="60">
        <v>1</v>
      </c>
      <c r="BS407" s="60">
        <v>1</v>
      </c>
      <c r="BT407" s="60">
        <v>1</v>
      </c>
      <c r="BU407" s="60">
        <v>1</v>
      </c>
      <c r="BV407" s="60">
        <v>14</v>
      </c>
    </row>
    <row r="408" spans="1:84" s="14" customFormat="1">
      <c r="A408" s="14">
        <v>399</v>
      </c>
      <c r="B408" s="14">
        <v>6</v>
      </c>
      <c r="C408" s="14">
        <v>5.3222222222248092</v>
      </c>
      <c r="D408" s="14">
        <v>0</v>
      </c>
      <c r="E408" s="14">
        <v>7</v>
      </c>
      <c r="F408" s="14">
        <v>1</v>
      </c>
      <c r="G408" s="14">
        <v>0</v>
      </c>
      <c r="H408" s="14">
        <v>0</v>
      </c>
      <c r="I408" s="14">
        <v>0</v>
      </c>
      <c r="J408" s="14">
        <v>0</v>
      </c>
      <c r="K408" s="14">
        <v>3</v>
      </c>
      <c r="L408" s="73">
        <v>5.8000000000000003E-2</v>
      </c>
      <c r="M408" s="14">
        <v>2</v>
      </c>
      <c r="N408" s="14">
        <v>2</v>
      </c>
      <c r="O408" s="14">
        <v>2</v>
      </c>
      <c r="P408" s="14">
        <v>2</v>
      </c>
      <c r="Q408" s="14">
        <v>2</v>
      </c>
      <c r="R408" s="14">
        <v>2</v>
      </c>
      <c r="S408" s="1">
        <v>1</v>
      </c>
      <c r="T408" s="1">
        <v>1</v>
      </c>
      <c r="U408" s="1">
        <v>1</v>
      </c>
      <c r="V408" s="1">
        <v>1</v>
      </c>
      <c r="W408" s="1">
        <v>1</v>
      </c>
      <c r="X408" s="1">
        <v>75</v>
      </c>
      <c r="Y408" s="14">
        <f>X408-[1]Admission!DA539</f>
        <v>0</v>
      </c>
      <c r="Z408" s="1">
        <v>4</v>
      </c>
      <c r="AA408" s="1">
        <v>1</v>
      </c>
      <c r="AB408" s="1">
        <v>1</v>
      </c>
      <c r="AC408" s="1">
        <v>1</v>
      </c>
      <c r="AD408" s="1">
        <v>1</v>
      </c>
      <c r="AE408" s="1">
        <v>1</v>
      </c>
      <c r="AF408" s="1">
        <v>1</v>
      </c>
      <c r="AG408" s="14">
        <f t="shared" si="89"/>
        <v>6</v>
      </c>
      <c r="AH408" s="14">
        <f>AG408-[1]Admission!DO539</f>
        <v>0</v>
      </c>
      <c r="AI408" s="1">
        <v>1</v>
      </c>
      <c r="AJ408" s="1">
        <v>1</v>
      </c>
      <c r="AK408" s="1">
        <v>1</v>
      </c>
      <c r="AL408" s="1">
        <v>1</v>
      </c>
      <c r="AM408" s="1">
        <v>1</v>
      </c>
      <c r="AN408" s="1">
        <v>1</v>
      </c>
      <c r="AO408" s="1">
        <v>1</v>
      </c>
      <c r="AP408" s="1">
        <v>1</v>
      </c>
      <c r="AQ408" s="1">
        <f t="shared" si="90"/>
        <v>8</v>
      </c>
      <c r="AR408" s="14">
        <f>AQ408-[1]Admission!EH539</f>
        <v>0</v>
      </c>
      <c r="AS408" s="1">
        <v>0</v>
      </c>
      <c r="AT408" s="1">
        <v>0</v>
      </c>
      <c r="AU408" s="1">
        <f>SUM(AS408:AT408)</f>
        <v>0</v>
      </c>
      <c r="AV408" s="14">
        <f>AU408-[1]Admission!EL539</f>
        <v>0</v>
      </c>
      <c r="AW408" s="1">
        <v>4</v>
      </c>
      <c r="AX408" s="1">
        <v>4</v>
      </c>
      <c r="AY408" s="1">
        <v>5</v>
      </c>
      <c r="AZ408" s="1">
        <v>5</v>
      </c>
      <c r="BA408" s="1">
        <f t="shared" si="91"/>
        <v>18</v>
      </c>
      <c r="BB408" s="14">
        <f>BA408-[1]Admission!EQ539</f>
        <v>-2</v>
      </c>
      <c r="BC408" s="1">
        <v>4</v>
      </c>
      <c r="BD408" s="1">
        <v>4</v>
      </c>
      <c r="BE408" s="1">
        <v>4</v>
      </c>
      <c r="BF408" s="14">
        <f t="shared" si="92"/>
        <v>12</v>
      </c>
      <c r="BG408" s="60">
        <v>1</v>
      </c>
      <c r="BH408" s="60">
        <v>1</v>
      </c>
      <c r="BI408" s="60">
        <v>1</v>
      </c>
      <c r="BJ408" s="60">
        <v>1</v>
      </c>
      <c r="BK408" s="60">
        <v>1</v>
      </c>
      <c r="BL408" s="60">
        <v>1</v>
      </c>
      <c r="BM408" s="60">
        <v>1</v>
      </c>
      <c r="BN408" s="60">
        <v>1</v>
      </c>
      <c r="BO408" s="60">
        <v>1</v>
      </c>
      <c r="BP408" s="60">
        <v>1</v>
      </c>
      <c r="BQ408" s="60">
        <v>1</v>
      </c>
      <c r="BR408" s="60">
        <v>1</v>
      </c>
      <c r="BS408" s="60">
        <v>1</v>
      </c>
      <c r="BT408" s="60">
        <v>0</v>
      </c>
      <c r="BU408" s="60">
        <v>1</v>
      </c>
      <c r="BV408" s="60">
        <v>14</v>
      </c>
    </row>
    <row r="409" spans="1:84" s="14" customFormat="1">
      <c r="A409" s="14">
        <v>400</v>
      </c>
      <c r="B409" s="14">
        <v>7</v>
      </c>
      <c r="C409" s="14">
        <v>6.1958333333313931</v>
      </c>
      <c r="D409" s="14">
        <v>0</v>
      </c>
      <c r="E409" s="14">
        <v>2</v>
      </c>
      <c r="F409" s="14">
        <v>1</v>
      </c>
      <c r="G409" s="14">
        <v>0</v>
      </c>
      <c r="H409" s="14">
        <v>0</v>
      </c>
      <c r="I409" s="14">
        <v>0</v>
      </c>
      <c r="J409" s="14">
        <v>1</v>
      </c>
      <c r="K409" s="14">
        <v>4</v>
      </c>
      <c r="L409" s="71">
        <v>5.7999999999999996E-2</v>
      </c>
      <c r="M409" s="14">
        <v>2</v>
      </c>
      <c r="N409" s="14">
        <v>2</v>
      </c>
      <c r="O409" s="14">
        <v>2</v>
      </c>
      <c r="P409" s="14">
        <v>2</v>
      </c>
      <c r="Q409" s="14">
        <v>2</v>
      </c>
      <c r="R409" s="14">
        <v>2</v>
      </c>
      <c r="S409" s="14">
        <v>1</v>
      </c>
      <c r="T409" s="14">
        <v>1</v>
      </c>
      <c r="U409" s="14">
        <v>1</v>
      </c>
      <c r="V409" s="14">
        <v>1</v>
      </c>
      <c r="W409" s="14">
        <v>1</v>
      </c>
      <c r="X409" s="14">
        <v>80</v>
      </c>
      <c r="Y409" s="14">
        <f>X409-[1]Admission!DA21</f>
        <v>30</v>
      </c>
      <c r="Z409" s="14">
        <v>2</v>
      </c>
      <c r="AA409" s="14">
        <v>1</v>
      </c>
      <c r="AB409" s="14">
        <v>1</v>
      </c>
      <c r="AC409" s="14">
        <v>1</v>
      </c>
      <c r="AD409" s="14">
        <v>1</v>
      </c>
      <c r="AE409" s="14">
        <v>1</v>
      </c>
      <c r="AF409" s="14">
        <v>1</v>
      </c>
      <c r="AG409" s="14">
        <f t="shared" si="89"/>
        <v>6</v>
      </c>
      <c r="AH409" s="14">
        <f>AG409-[1]Admission!DO21</f>
        <v>0</v>
      </c>
      <c r="AI409" s="14">
        <v>1</v>
      </c>
      <c r="AJ409" s="14">
        <v>1</v>
      </c>
      <c r="AK409" s="14">
        <v>1</v>
      </c>
      <c r="AL409" s="14">
        <v>1</v>
      </c>
      <c r="AM409" s="14">
        <v>1</v>
      </c>
      <c r="AN409" s="14">
        <v>1</v>
      </c>
      <c r="AO409" s="14">
        <v>1</v>
      </c>
      <c r="AP409" s="14">
        <v>1</v>
      </c>
      <c r="AQ409" s="14">
        <f t="shared" si="90"/>
        <v>8</v>
      </c>
      <c r="AR409" s="14">
        <f>AQ409-[1]Admission!EH21</f>
        <v>0</v>
      </c>
      <c r="AS409" s="14">
        <v>0</v>
      </c>
      <c r="AT409" s="14">
        <v>0</v>
      </c>
      <c r="AU409" s="14">
        <f>SUM(AS409:AT409)</f>
        <v>0</v>
      </c>
      <c r="AV409" s="14">
        <f>AU409-[1]Admission!EL21</f>
        <v>-2</v>
      </c>
      <c r="AW409" s="14">
        <v>5</v>
      </c>
      <c r="AX409" s="14">
        <v>5</v>
      </c>
      <c r="AY409" s="14">
        <v>5</v>
      </c>
      <c r="AZ409" s="14">
        <v>5</v>
      </c>
      <c r="BA409" s="14">
        <f t="shared" si="91"/>
        <v>20</v>
      </c>
      <c r="BB409" s="14">
        <f>BA409-[1]Admission!EQ21</f>
        <v>4</v>
      </c>
      <c r="BC409" s="14">
        <v>4</v>
      </c>
      <c r="BD409" s="14">
        <v>4</v>
      </c>
      <c r="BE409" s="14">
        <v>4</v>
      </c>
      <c r="BF409" s="14">
        <f t="shared" si="92"/>
        <v>12</v>
      </c>
      <c r="BG409" s="60">
        <v>1</v>
      </c>
      <c r="BH409" s="60">
        <v>1</v>
      </c>
      <c r="BI409" s="60">
        <v>1</v>
      </c>
      <c r="BJ409" s="60">
        <v>1</v>
      </c>
      <c r="BK409" s="60">
        <v>1</v>
      </c>
      <c r="BL409" s="60">
        <v>1</v>
      </c>
      <c r="BM409" s="60">
        <v>1</v>
      </c>
      <c r="BN409" s="60">
        <v>1</v>
      </c>
      <c r="BO409" s="60">
        <v>1</v>
      </c>
      <c r="BP409" s="60">
        <v>1</v>
      </c>
      <c r="BQ409" s="60">
        <v>1</v>
      </c>
      <c r="BR409" s="60">
        <v>1</v>
      </c>
      <c r="BS409" s="60">
        <v>1</v>
      </c>
      <c r="BT409" s="60">
        <v>1</v>
      </c>
      <c r="BU409" s="60">
        <v>1</v>
      </c>
      <c r="BV409" s="60">
        <v>15</v>
      </c>
    </row>
    <row r="410" spans="1:84" s="68" customFormat="1">
      <c r="A410" s="14">
        <v>401</v>
      </c>
      <c r="B410" s="14">
        <v>8</v>
      </c>
      <c r="C410" s="14">
        <v>7.195138888884685</v>
      </c>
      <c r="D410" s="14">
        <v>0</v>
      </c>
      <c r="E410" s="14">
        <v>7</v>
      </c>
      <c r="F410" s="14">
        <v>1</v>
      </c>
      <c r="G410" s="14">
        <v>0</v>
      </c>
      <c r="H410" s="14">
        <v>0</v>
      </c>
      <c r="I410" s="14">
        <v>0</v>
      </c>
      <c r="J410" s="14">
        <v>0</v>
      </c>
      <c r="K410" s="14">
        <v>3</v>
      </c>
      <c r="L410" s="71">
        <v>5.8000000000000003E-2</v>
      </c>
      <c r="M410" s="14">
        <v>1</v>
      </c>
      <c r="N410" s="14">
        <v>1</v>
      </c>
      <c r="O410" s="14">
        <v>1</v>
      </c>
      <c r="P410" s="14">
        <v>1</v>
      </c>
      <c r="Q410" s="14">
        <v>1</v>
      </c>
      <c r="R410" s="14">
        <v>1</v>
      </c>
      <c r="S410" s="14">
        <v>1</v>
      </c>
      <c r="T410" s="14">
        <v>1</v>
      </c>
      <c r="U410" s="14">
        <v>2</v>
      </c>
      <c r="V410" s="14">
        <v>1</v>
      </c>
      <c r="W410" s="14">
        <v>3</v>
      </c>
      <c r="X410" s="14">
        <v>40</v>
      </c>
      <c r="Y410" s="14">
        <f>X410-[1]Admission!DA139</f>
        <v>-50</v>
      </c>
      <c r="Z410" s="14">
        <v>4</v>
      </c>
      <c r="AA410" s="14">
        <v>1</v>
      </c>
      <c r="AB410" s="14">
        <v>1</v>
      </c>
      <c r="AC410" s="14">
        <v>1</v>
      </c>
      <c r="AD410" s="14">
        <v>1</v>
      </c>
      <c r="AE410" s="14">
        <v>1</v>
      </c>
      <c r="AF410" s="14">
        <v>1</v>
      </c>
      <c r="AG410" s="14">
        <f t="shared" si="89"/>
        <v>6</v>
      </c>
      <c r="AH410" s="14">
        <f>AG410-[1]Admission!DO139</f>
        <v>0</v>
      </c>
      <c r="AI410" s="14">
        <v>1</v>
      </c>
      <c r="AJ410" s="14">
        <v>0</v>
      </c>
      <c r="AK410" s="14">
        <v>1</v>
      </c>
      <c r="AL410" s="14">
        <v>0</v>
      </c>
      <c r="AM410" s="14">
        <v>1</v>
      </c>
      <c r="AN410" s="14">
        <v>0</v>
      </c>
      <c r="AO410" s="14">
        <v>0</v>
      </c>
      <c r="AP410" s="14">
        <v>0</v>
      </c>
      <c r="AQ410" s="14">
        <f t="shared" si="90"/>
        <v>3</v>
      </c>
      <c r="AR410" s="14">
        <f>AQ410-[1]Admission!EH139</f>
        <v>0</v>
      </c>
      <c r="AS410" s="14">
        <v>0</v>
      </c>
      <c r="AT410" s="14">
        <v>0</v>
      </c>
      <c r="AU410" s="14">
        <f>SUM(AS410:AT410)</f>
        <v>0</v>
      </c>
      <c r="AV410" s="14">
        <f>AU410-[1]Admission!EL139</f>
        <v>-3</v>
      </c>
      <c r="AW410" s="14">
        <v>5</v>
      </c>
      <c r="AX410" s="14">
        <v>5</v>
      </c>
      <c r="AY410" s="14">
        <v>5</v>
      </c>
      <c r="AZ410" s="14">
        <v>5</v>
      </c>
      <c r="BA410" s="14">
        <f t="shared" si="91"/>
        <v>20</v>
      </c>
      <c r="BB410" s="14">
        <f>BA410-[1]Admission!EQ139</f>
        <v>0</v>
      </c>
      <c r="BC410" s="14">
        <v>1</v>
      </c>
      <c r="BD410" s="14">
        <v>1</v>
      </c>
      <c r="BE410" s="14">
        <v>0</v>
      </c>
      <c r="BF410" s="14">
        <f t="shared" si="92"/>
        <v>2</v>
      </c>
      <c r="BG410" s="60">
        <v>1</v>
      </c>
      <c r="BH410" s="60">
        <v>1</v>
      </c>
      <c r="BI410" s="60">
        <v>1</v>
      </c>
      <c r="BJ410" s="60">
        <v>1</v>
      </c>
      <c r="BK410" s="60">
        <v>1</v>
      </c>
      <c r="BL410" s="60">
        <v>1</v>
      </c>
      <c r="BM410" s="60">
        <v>1</v>
      </c>
      <c r="BN410" s="60">
        <v>1</v>
      </c>
      <c r="BO410" s="60">
        <v>1</v>
      </c>
      <c r="BP410" s="60">
        <v>0</v>
      </c>
      <c r="BQ410" s="60">
        <v>1</v>
      </c>
      <c r="BR410" s="60">
        <v>1</v>
      </c>
      <c r="BS410" s="60">
        <v>1</v>
      </c>
      <c r="BT410" s="60">
        <v>1</v>
      </c>
      <c r="BU410" s="60">
        <v>1</v>
      </c>
      <c r="BV410" s="60">
        <v>14</v>
      </c>
      <c r="BW410" s="14"/>
      <c r="BX410" s="14"/>
      <c r="BY410" s="14"/>
      <c r="BZ410" s="14"/>
      <c r="CA410" s="14"/>
      <c r="CB410" s="14"/>
      <c r="CC410" s="14"/>
      <c r="CD410" s="14"/>
      <c r="CE410" s="14"/>
      <c r="CF410" s="14"/>
    </row>
    <row r="411" spans="1:84" s="14" customFormat="1">
      <c r="A411" s="14">
        <v>402</v>
      </c>
      <c r="B411" s="14">
        <v>3</v>
      </c>
      <c r="C411" s="14">
        <v>1.9166666666642413</v>
      </c>
      <c r="D411" s="14">
        <v>0</v>
      </c>
      <c r="E411" s="14">
        <v>7</v>
      </c>
      <c r="F411" s="14">
        <v>1</v>
      </c>
      <c r="G411" s="14">
        <v>0</v>
      </c>
      <c r="H411" s="14">
        <v>0</v>
      </c>
      <c r="I411" s="14">
        <v>0</v>
      </c>
      <c r="J411" s="14">
        <v>0</v>
      </c>
      <c r="K411" s="14">
        <v>1</v>
      </c>
      <c r="L411" s="73">
        <v>5.8000000000000003E-2</v>
      </c>
      <c r="M411" s="14">
        <v>2</v>
      </c>
      <c r="N411" s="14">
        <v>2</v>
      </c>
      <c r="O411" s="14">
        <v>2</v>
      </c>
      <c r="P411" s="14">
        <v>2</v>
      </c>
      <c r="Q411" s="14">
        <v>2</v>
      </c>
      <c r="R411" s="14">
        <v>2</v>
      </c>
      <c r="S411" s="14">
        <v>3</v>
      </c>
      <c r="T411" s="14">
        <v>1</v>
      </c>
      <c r="U411" s="14">
        <v>1</v>
      </c>
      <c r="V411" s="14">
        <v>2</v>
      </c>
      <c r="W411" s="14">
        <v>3</v>
      </c>
      <c r="X411" s="14">
        <v>75</v>
      </c>
      <c r="Y411" s="14">
        <f>X411-[1]Admission!DA275</f>
        <v>5</v>
      </c>
      <c r="Z411" s="14">
        <v>4</v>
      </c>
      <c r="AA411" s="14">
        <v>1</v>
      </c>
      <c r="AB411" s="14">
        <v>1</v>
      </c>
      <c r="AC411" s="14">
        <v>1</v>
      </c>
      <c r="AD411" s="14">
        <v>1</v>
      </c>
      <c r="AE411" s="14">
        <v>0</v>
      </c>
      <c r="AF411" s="14">
        <v>1</v>
      </c>
      <c r="AG411" s="14">
        <f t="shared" si="89"/>
        <v>5</v>
      </c>
      <c r="AH411" s="14">
        <f>AG411-[1]Admission!DO275</f>
        <v>0</v>
      </c>
      <c r="AI411" s="14">
        <v>1</v>
      </c>
      <c r="AJ411" s="14">
        <v>1</v>
      </c>
      <c r="AK411" s="14">
        <v>0</v>
      </c>
      <c r="AL411" s="14">
        <v>1</v>
      </c>
      <c r="AM411" s="14">
        <v>0</v>
      </c>
      <c r="AN411" s="14">
        <v>0</v>
      </c>
      <c r="AO411" s="14">
        <v>1</v>
      </c>
      <c r="AP411" s="14">
        <v>1</v>
      </c>
      <c r="AQ411" s="14">
        <f t="shared" si="90"/>
        <v>5</v>
      </c>
      <c r="AR411" s="14">
        <f>AQ411-[1]Admission!EH275</f>
        <v>0</v>
      </c>
      <c r="AS411" s="14">
        <v>1</v>
      </c>
      <c r="AT411" s="14">
        <v>1</v>
      </c>
      <c r="AU411" s="14">
        <f>SUM(AS411:AT411)</f>
        <v>2</v>
      </c>
      <c r="AV411" s="14">
        <f>AU411-[1]Admission!EL275</f>
        <v>-2</v>
      </c>
      <c r="AW411" s="14">
        <v>5</v>
      </c>
      <c r="AX411" s="14">
        <v>5</v>
      </c>
      <c r="AY411" s="14">
        <v>5</v>
      </c>
      <c r="AZ411" s="14">
        <v>5</v>
      </c>
      <c r="BA411" s="14">
        <f t="shared" si="91"/>
        <v>20</v>
      </c>
      <c r="BB411" s="14">
        <f>BA411-[1]Admission!EQ275</f>
        <v>0</v>
      </c>
      <c r="BC411" s="14">
        <v>4</v>
      </c>
      <c r="BD411" s="14">
        <v>4</v>
      </c>
      <c r="BE411" s="14">
        <v>4</v>
      </c>
      <c r="BF411" s="14">
        <f t="shared" si="92"/>
        <v>12</v>
      </c>
      <c r="BG411" s="60">
        <v>1</v>
      </c>
      <c r="BH411" s="60">
        <v>1</v>
      </c>
      <c r="BI411" s="60">
        <v>1</v>
      </c>
      <c r="BJ411" s="60">
        <v>1</v>
      </c>
      <c r="BK411" s="60">
        <v>1</v>
      </c>
      <c r="BL411" s="60">
        <v>1</v>
      </c>
      <c r="BM411" s="60">
        <v>1</v>
      </c>
      <c r="BN411" s="60">
        <v>1</v>
      </c>
      <c r="BO411" s="60">
        <v>1</v>
      </c>
      <c r="BP411" s="60">
        <v>1</v>
      </c>
      <c r="BQ411" s="60">
        <v>1</v>
      </c>
      <c r="BR411" s="60">
        <v>1</v>
      </c>
      <c r="BS411" s="60">
        <v>1</v>
      </c>
      <c r="BT411" s="60">
        <v>1</v>
      </c>
      <c r="BU411" s="60">
        <v>1</v>
      </c>
      <c r="BV411" s="60">
        <v>15</v>
      </c>
    </row>
    <row r="412" spans="1:84" s="14" customFormat="1">
      <c r="A412" s="14">
        <v>403</v>
      </c>
      <c r="B412" s="1">
        <v>5</v>
      </c>
      <c r="C412" s="14">
        <v>3.7006944444437977</v>
      </c>
      <c r="D412" s="14">
        <v>0</v>
      </c>
      <c r="E412" s="1">
        <v>2</v>
      </c>
      <c r="F412" s="1">
        <v>1</v>
      </c>
      <c r="G412" s="1">
        <v>0</v>
      </c>
      <c r="H412" s="1">
        <v>0</v>
      </c>
      <c r="I412" s="1">
        <v>0</v>
      </c>
      <c r="J412" s="1">
        <v>0</v>
      </c>
      <c r="K412" s="1">
        <v>3</v>
      </c>
      <c r="L412" s="75">
        <v>5.8000000000000003E-2</v>
      </c>
      <c r="M412" s="1">
        <v>2</v>
      </c>
      <c r="N412" s="1">
        <v>2</v>
      </c>
      <c r="O412" s="1">
        <v>2</v>
      </c>
      <c r="P412" s="1">
        <v>2</v>
      </c>
      <c r="Q412" s="1">
        <v>2</v>
      </c>
      <c r="R412" s="1">
        <v>2</v>
      </c>
      <c r="S412" s="1">
        <v>1</v>
      </c>
      <c r="T412" s="1">
        <v>1</v>
      </c>
      <c r="U412" s="1">
        <v>1</v>
      </c>
      <c r="V412" s="1">
        <v>1</v>
      </c>
      <c r="W412" s="1">
        <v>1</v>
      </c>
      <c r="X412" s="1">
        <v>98</v>
      </c>
      <c r="Y412" s="14">
        <f>X412-[1]Admission!DA548</f>
        <v>13</v>
      </c>
      <c r="Z412" s="1">
        <v>3</v>
      </c>
      <c r="AA412" s="1">
        <v>1</v>
      </c>
      <c r="AB412" s="1">
        <v>1</v>
      </c>
      <c r="AC412" s="1">
        <v>1</v>
      </c>
      <c r="AD412" s="1">
        <v>1</v>
      </c>
      <c r="AE412" s="1">
        <v>1</v>
      </c>
      <c r="AF412" s="1">
        <v>1</v>
      </c>
      <c r="AG412" s="14">
        <f t="shared" si="89"/>
        <v>6</v>
      </c>
      <c r="AH412" s="14">
        <f>AG412-[1]Admission!DO548</f>
        <v>0</v>
      </c>
      <c r="AI412" s="1">
        <v>1</v>
      </c>
      <c r="AJ412" s="1">
        <v>1</v>
      </c>
      <c r="AK412" s="1">
        <v>1</v>
      </c>
      <c r="AL412" s="1">
        <v>1</v>
      </c>
      <c r="AM412" s="1">
        <v>1</v>
      </c>
      <c r="AN412" s="1">
        <v>1</v>
      </c>
      <c r="AO412" s="1">
        <v>1</v>
      </c>
      <c r="AP412" s="1">
        <v>1</v>
      </c>
      <c r="AQ412" s="1">
        <f t="shared" si="90"/>
        <v>8</v>
      </c>
      <c r="AR412" s="14">
        <f>AQ412-[1]Admission!EH548</f>
        <v>0</v>
      </c>
      <c r="AS412" s="1">
        <v>0</v>
      </c>
      <c r="AT412" s="1">
        <v>0</v>
      </c>
      <c r="AU412" s="1">
        <v>0</v>
      </c>
      <c r="AV412" s="14">
        <f>AU412-[1]Admission!EL548</f>
        <v>0</v>
      </c>
      <c r="AW412" s="1">
        <v>5</v>
      </c>
      <c r="AX412" s="1">
        <v>5</v>
      </c>
      <c r="AY412" s="1">
        <v>5</v>
      </c>
      <c r="AZ412" s="1">
        <v>5</v>
      </c>
      <c r="BA412" s="1">
        <f t="shared" si="91"/>
        <v>20</v>
      </c>
      <c r="BB412" s="14">
        <f>BA412-[1]Admission!EQ548</f>
        <v>0</v>
      </c>
      <c r="BC412" s="1">
        <v>4</v>
      </c>
      <c r="BD412" s="1">
        <v>4</v>
      </c>
      <c r="BE412" s="1">
        <v>4</v>
      </c>
      <c r="BF412" s="14">
        <f t="shared" si="92"/>
        <v>12</v>
      </c>
      <c r="BG412" s="60">
        <v>1</v>
      </c>
      <c r="BH412" s="60">
        <v>1</v>
      </c>
      <c r="BI412" s="60">
        <v>1</v>
      </c>
      <c r="BJ412" s="60">
        <v>1</v>
      </c>
      <c r="BK412" s="60">
        <v>1</v>
      </c>
      <c r="BL412" s="60">
        <v>1</v>
      </c>
      <c r="BM412" s="60">
        <v>1</v>
      </c>
      <c r="BN412" s="60">
        <v>1</v>
      </c>
      <c r="BO412" s="60">
        <v>1</v>
      </c>
      <c r="BP412" s="60">
        <v>1</v>
      </c>
      <c r="BQ412" s="60">
        <v>1</v>
      </c>
      <c r="BR412" s="60">
        <v>1</v>
      </c>
      <c r="BS412" s="60">
        <v>1</v>
      </c>
      <c r="BT412" s="60">
        <v>1</v>
      </c>
      <c r="BU412" s="60">
        <v>1</v>
      </c>
      <c r="BV412" s="60">
        <v>15</v>
      </c>
    </row>
    <row r="413" spans="1:84" s="14" customFormat="1">
      <c r="A413" s="14">
        <v>404</v>
      </c>
      <c r="B413" s="14">
        <v>5</v>
      </c>
      <c r="C413" s="14">
        <v>3.7743055555547471</v>
      </c>
      <c r="D413" s="14">
        <v>1</v>
      </c>
      <c r="E413" s="14">
        <v>3</v>
      </c>
      <c r="F413" s="14">
        <v>1</v>
      </c>
      <c r="G413" s="14">
        <v>0</v>
      </c>
      <c r="H413" s="14">
        <v>0</v>
      </c>
      <c r="I413" s="14">
        <v>0</v>
      </c>
      <c r="J413" s="14">
        <v>0</v>
      </c>
      <c r="K413" s="14">
        <v>8</v>
      </c>
      <c r="L413" s="73">
        <v>0.22800000000000001</v>
      </c>
      <c r="M413" s="14">
        <v>2</v>
      </c>
      <c r="N413" s="14">
        <v>2</v>
      </c>
      <c r="O413" s="14">
        <v>2</v>
      </c>
      <c r="P413" s="14">
        <v>2</v>
      </c>
      <c r="Q413" s="14">
        <v>2</v>
      </c>
      <c r="R413" s="14">
        <v>2</v>
      </c>
      <c r="S413" s="14">
        <v>1</v>
      </c>
      <c r="T413" s="14">
        <v>1</v>
      </c>
      <c r="U413" s="14">
        <v>1</v>
      </c>
      <c r="V413" s="14">
        <v>1</v>
      </c>
      <c r="W413" s="14">
        <v>1</v>
      </c>
      <c r="X413" s="14">
        <v>90</v>
      </c>
      <c r="Y413" s="14">
        <f>X413-[1]Admission!DA492</f>
        <v>90</v>
      </c>
      <c r="Z413" s="14">
        <v>4</v>
      </c>
      <c r="AA413" s="14">
        <v>0</v>
      </c>
      <c r="AB413" s="14">
        <v>0</v>
      </c>
      <c r="AC413" s="14">
        <v>0</v>
      </c>
      <c r="AD413" s="14">
        <v>0</v>
      </c>
      <c r="AE413" s="14">
        <v>0</v>
      </c>
      <c r="AF413" s="14">
        <v>0</v>
      </c>
      <c r="AG413" s="14">
        <f t="shared" si="89"/>
        <v>0</v>
      </c>
      <c r="AH413" s="14">
        <f>AG413-[1]Admission!DO492</f>
        <v>0</v>
      </c>
      <c r="AI413" s="14">
        <v>0</v>
      </c>
      <c r="AJ413" s="14">
        <v>0</v>
      </c>
      <c r="AK413" s="14">
        <v>0</v>
      </c>
      <c r="AL413" s="14">
        <v>0</v>
      </c>
      <c r="AM413" s="14">
        <v>0</v>
      </c>
      <c r="AN413" s="14">
        <v>0</v>
      </c>
      <c r="AO413" s="14">
        <v>0</v>
      </c>
      <c r="AP413" s="14">
        <v>0</v>
      </c>
      <c r="AQ413" s="14">
        <f t="shared" si="90"/>
        <v>0</v>
      </c>
      <c r="AR413" s="14">
        <f>AQ413-[1]Admission!EH492</f>
        <v>0</v>
      </c>
      <c r="AS413" s="14">
        <v>0</v>
      </c>
      <c r="AT413" s="14">
        <v>0</v>
      </c>
      <c r="AU413" s="14">
        <f t="shared" ref="AU413:AU420" si="93">SUM(AS413:AT413)</f>
        <v>0</v>
      </c>
      <c r="AV413" s="14">
        <f>AU413-[1]Admission!EL492</f>
        <v>0</v>
      </c>
      <c r="AW413" s="14">
        <v>5</v>
      </c>
      <c r="AX413" s="14">
        <v>5</v>
      </c>
      <c r="AY413" s="14">
        <v>5</v>
      </c>
      <c r="AZ413" s="14">
        <v>5</v>
      </c>
      <c r="BA413" s="14">
        <f t="shared" si="91"/>
        <v>20</v>
      </c>
      <c r="BB413" s="14">
        <f>BA413-[1]Admission!EQ492</f>
        <v>20</v>
      </c>
      <c r="BC413" s="14">
        <v>4</v>
      </c>
      <c r="BD413" s="14">
        <v>4</v>
      </c>
      <c r="BE413" s="14">
        <v>4</v>
      </c>
      <c r="BF413" s="14">
        <f t="shared" si="92"/>
        <v>12</v>
      </c>
      <c r="BG413" s="60">
        <v>1</v>
      </c>
      <c r="BH413" s="60">
        <v>1</v>
      </c>
      <c r="BI413" s="60">
        <v>1</v>
      </c>
      <c r="BJ413" s="60">
        <v>1</v>
      </c>
      <c r="BK413" s="60">
        <v>1</v>
      </c>
      <c r="BL413" s="60">
        <v>1</v>
      </c>
      <c r="BM413" s="60">
        <v>1</v>
      </c>
      <c r="BN413" s="60">
        <v>1</v>
      </c>
      <c r="BO413" s="60">
        <v>1</v>
      </c>
      <c r="BP413" s="60">
        <v>1</v>
      </c>
      <c r="BQ413" s="60">
        <v>1</v>
      </c>
      <c r="BR413" s="60">
        <v>1</v>
      </c>
      <c r="BS413" s="60">
        <v>1</v>
      </c>
      <c r="BT413" s="60">
        <v>1</v>
      </c>
      <c r="BU413" s="60">
        <v>1</v>
      </c>
      <c r="BV413" s="60">
        <v>15</v>
      </c>
    </row>
    <row r="414" spans="1:84" s="14" customFormat="1">
      <c r="A414" s="14">
        <v>405</v>
      </c>
      <c r="B414" s="14">
        <v>2</v>
      </c>
      <c r="C414" s="14">
        <v>0.61388888888905058</v>
      </c>
      <c r="D414" s="14">
        <v>0</v>
      </c>
      <c r="E414" s="14">
        <v>13</v>
      </c>
      <c r="F414" s="14">
        <v>1</v>
      </c>
      <c r="G414" s="14">
        <v>0</v>
      </c>
      <c r="H414" s="14">
        <v>0</v>
      </c>
      <c r="I414" s="14">
        <v>0</v>
      </c>
      <c r="J414" s="14">
        <v>0</v>
      </c>
      <c r="K414" s="14">
        <v>3</v>
      </c>
      <c r="L414" s="71">
        <v>5.7999999999999996E-2</v>
      </c>
      <c r="M414" s="14">
        <v>2</v>
      </c>
      <c r="N414" s="14">
        <v>2</v>
      </c>
      <c r="O414" s="14">
        <v>2</v>
      </c>
      <c r="P414" s="14">
        <v>2</v>
      </c>
      <c r="Q414" s="14">
        <v>2</v>
      </c>
      <c r="R414" s="14">
        <v>2</v>
      </c>
      <c r="S414" s="14">
        <v>1</v>
      </c>
      <c r="T414" s="14">
        <v>1</v>
      </c>
      <c r="U414" s="14">
        <v>3</v>
      </c>
      <c r="V414" s="14">
        <v>1</v>
      </c>
      <c r="W414" s="14">
        <v>1</v>
      </c>
      <c r="X414" s="14">
        <v>80</v>
      </c>
      <c r="Y414" s="14">
        <f>X414-[1]Admission!DA129</f>
        <v>-10</v>
      </c>
      <c r="Z414" s="14">
        <v>3</v>
      </c>
      <c r="AA414" s="14">
        <v>1</v>
      </c>
      <c r="AB414" s="14">
        <v>1</v>
      </c>
      <c r="AC414" s="14">
        <v>1</v>
      </c>
      <c r="AD414" s="14">
        <v>1</v>
      </c>
      <c r="AE414" s="14">
        <v>1</v>
      </c>
      <c r="AF414" s="14">
        <v>1</v>
      </c>
      <c r="AG414" s="14">
        <f t="shared" si="89"/>
        <v>6</v>
      </c>
      <c r="AH414" s="14">
        <f>AG414-[1]Admission!DO129</f>
        <v>0</v>
      </c>
      <c r="AI414" s="14">
        <v>1</v>
      </c>
      <c r="AJ414" s="14">
        <v>1</v>
      </c>
      <c r="AK414" s="14">
        <v>1</v>
      </c>
      <c r="AL414" s="14">
        <v>1</v>
      </c>
      <c r="AM414" s="14">
        <v>1</v>
      </c>
      <c r="AN414" s="14">
        <v>1</v>
      </c>
      <c r="AO414" s="14">
        <v>1</v>
      </c>
      <c r="AP414" s="14">
        <v>1</v>
      </c>
      <c r="AQ414" s="14">
        <f t="shared" si="90"/>
        <v>8</v>
      </c>
      <c r="AR414" s="14">
        <f>AQ414-[1]Admission!EH129</f>
        <v>0</v>
      </c>
      <c r="AS414" s="14">
        <v>0</v>
      </c>
      <c r="AT414" s="14">
        <v>0</v>
      </c>
      <c r="AU414" s="14">
        <f t="shared" si="93"/>
        <v>0</v>
      </c>
      <c r="AV414" s="14">
        <f>AU414-[1]Admission!EL129</f>
        <v>0</v>
      </c>
      <c r="AW414" s="14">
        <v>5</v>
      </c>
      <c r="AX414" s="14">
        <v>5</v>
      </c>
      <c r="AY414" s="14">
        <v>5</v>
      </c>
      <c r="AZ414" s="14">
        <v>5</v>
      </c>
      <c r="BA414" s="14">
        <f t="shared" si="91"/>
        <v>20</v>
      </c>
      <c r="BB414" s="14">
        <f>BA414-[1]Admission!EQ129</f>
        <v>0</v>
      </c>
      <c r="BC414" s="14">
        <v>4</v>
      </c>
      <c r="BD414" s="14">
        <v>4</v>
      </c>
      <c r="BE414" s="14">
        <v>4</v>
      </c>
      <c r="BF414" s="14">
        <f t="shared" si="92"/>
        <v>12</v>
      </c>
      <c r="BG414" s="60">
        <v>1</v>
      </c>
      <c r="BH414" s="60">
        <v>1</v>
      </c>
      <c r="BI414" s="60">
        <v>1</v>
      </c>
      <c r="BJ414" s="60">
        <v>1</v>
      </c>
      <c r="BK414" s="60">
        <v>1</v>
      </c>
      <c r="BL414" s="60">
        <v>1</v>
      </c>
      <c r="BM414" s="60">
        <v>1</v>
      </c>
      <c r="BN414" s="60">
        <v>1</v>
      </c>
      <c r="BO414" s="60">
        <v>1</v>
      </c>
      <c r="BP414" s="60">
        <v>1</v>
      </c>
      <c r="BQ414" s="60">
        <v>1</v>
      </c>
      <c r="BR414" s="60">
        <v>1</v>
      </c>
      <c r="BS414" s="60">
        <v>1</v>
      </c>
      <c r="BT414" s="60">
        <v>1</v>
      </c>
      <c r="BU414" s="60">
        <v>1</v>
      </c>
      <c r="BV414" s="60">
        <v>15</v>
      </c>
    </row>
    <row r="415" spans="1:84" s="14" customFormat="1">
      <c r="A415" s="14">
        <v>406</v>
      </c>
      <c r="B415" s="14">
        <v>3</v>
      </c>
      <c r="C415" s="14">
        <v>2.0451388888905058</v>
      </c>
      <c r="D415" s="14">
        <v>0</v>
      </c>
      <c r="E415" s="14">
        <v>1</v>
      </c>
      <c r="F415" s="14">
        <v>1</v>
      </c>
      <c r="G415" s="14">
        <v>0</v>
      </c>
      <c r="H415" s="14">
        <v>0</v>
      </c>
      <c r="I415" s="14">
        <v>0</v>
      </c>
      <c r="J415" s="14">
        <v>0</v>
      </c>
      <c r="K415" s="14">
        <v>1</v>
      </c>
      <c r="L415" s="73">
        <v>5.7999999999999996E-2</v>
      </c>
      <c r="M415" s="14">
        <v>2</v>
      </c>
      <c r="N415" s="14">
        <v>2</v>
      </c>
      <c r="O415" s="14">
        <v>2</v>
      </c>
      <c r="P415" s="14">
        <v>2</v>
      </c>
      <c r="Q415" s="14">
        <v>2</v>
      </c>
      <c r="R415" s="14">
        <v>2</v>
      </c>
      <c r="S415" s="14">
        <v>1</v>
      </c>
      <c r="T415" s="14">
        <v>1</v>
      </c>
      <c r="U415" s="14">
        <v>1</v>
      </c>
      <c r="V415" s="14">
        <v>1</v>
      </c>
      <c r="W415" s="14">
        <v>1</v>
      </c>
      <c r="X415" s="14">
        <v>90</v>
      </c>
      <c r="Y415" s="14">
        <f>X415-[1]Admission!DA271</f>
        <v>20</v>
      </c>
      <c r="Z415" s="14">
        <v>2</v>
      </c>
      <c r="AA415" s="14">
        <v>1</v>
      </c>
      <c r="AB415" s="14">
        <v>1</v>
      </c>
      <c r="AC415" s="14">
        <v>1</v>
      </c>
      <c r="AD415" s="14">
        <v>1</v>
      </c>
      <c r="AE415" s="14">
        <v>1</v>
      </c>
      <c r="AF415" s="14">
        <v>1</v>
      </c>
      <c r="AG415" s="14">
        <f t="shared" si="89"/>
        <v>6</v>
      </c>
      <c r="AH415" s="14">
        <f>AG415-[1]Admission!DO271</f>
        <v>0</v>
      </c>
      <c r="AI415" s="14">
        <v>1</v>
      </c>
      <c r="AJ415" s="14">
        <v>1</v>
      </c>
      <c r="AK415" s="14">
        <v>1</v>
      </c>
      <c r="AL415" s="14">
        <v>1</v>
      </c>
      <c r="AM415" s="14">
        <v>1</v>
      </c>
      <c r="AN415" s="14">
        <v>1</v>
      </c>
      <c r="AO415" s="14">
        <v>1</v>
      </c>
      <c r="AP415" s="14">
        <v>1</v>
      </c>
      <c r="AQ415" s="14">
        <f t="shared" si="90"/>
        <v>8</v>
      </c>
      <c r="AR415" s="14">
        <f>AQ415-[1]Admission!EH271</f>
        <v>0</v>
      </c>
      <c r="AS415" s="14">
        <v>0</v>
      </c>
      <c r="AT415" s="14">
        <v>0</v>
      </c>
      <c r="AU415" s="14">
        <f t="shared" si="93"/>
        <v>0</v>
      </c>
      <c r="AV415" s="14">
        <f>AU415-[1]Admission!EL271</f>
        <v>0</v>
      </c>
      <c r="AW415" s="14">
        <v>5</v>
      </c>
      <c r="AX415" s="14">
        <v>5</v>
      </c>
      <c r="AY415" s="14">
        <v>5</v>
      </c>
      <c r="AZ415" s="14">
        <v>5</v>
      </c>
      <c r="BA415" s="14">
        <f t="shared" si="91"/>
        <v>20</v>
      </c>
      <c r="BB415" s="14">
        <f>BA415-[1]Admission!EQ271</f>
        <v>1</v>
      </c>
      <c r="BC415" s="14">
        <v>4</v>
      </c>
      <c r="BD415" s="14">
        <v>4</v>
      </c>
      <c r="BE415" s="14">
        <v>4</v>
      </c>
      <c r="BF415" s="14">
        <f t="shared" si="92"/>
        <v>12</v>
      </c>
      <c r="BG415" s="60">
        <v>1</v>
      </c>
      <c r="BH415" s="60">
        <v>1</v>
      </c>
      <c r="BI415" s="60">
        <v>1</v>
      </c>
      <c r="BJ415" s="60">
        <v>1</v>
      </c>
      <c r="BK415" s="60">
        <v>1</v>
      </c>
      <c r="BL415" s="60">
        <v>1</v>
      </c>
      <c r="BM415" s="60">
        <v>1</v>
      </c>
      <c r="BN415" s="60">
        <v>1</v>
      </c>
      <c r="BO415" s="60">
        <v>1</v>
      </c>
      <c r="BP415" s="60">
        <v>1</v>
      </c>
      <c r="BQ415" s="60">
        <v>1</v>
      </c>
      <c r="BR415" s="60">
        <v>1</v>
      </c>
      <c r="BS415" s="60">
        <v>1</v>
      </c>
      <c r="BT415" s="60">
        <v>1</v>
      </c>
      <c r="BU415" s="60">
        <v>1</v>
      </c>
      <c r="BV415" s="60">
        <v>15</v>
      </c>
    </row>
    <row r="416" spans="1:84" s="14" customFormat="1">
      <c r="A416" s="14">
        <v>407</v>
      </c>
      <c r="B416" s="14">
        <v>5</v>
      </c>
      <c r="C416" s="14">
        <v>3.9368055555532919</v>
      </c>
      <c r="D416" s="14">
        <v>0</v>
      </c>
      <c r="E416" s="14">
        <v>1</v>
      </c>
      <c r="F416" s="14">
        <v>1</v>
      </c>
      <c r="G416" s="14">
        <v>0</v>
      </c>
      <c r="H416" s="14">
        <v>0</v>
      </c>
      <c r="I416" s="14">
        <v>0</v>
      </c>
      <c r="J416" s="14">
        <v>0</v>
      </c>
      <c r="K416" s="14">
        <v>3</v>
      </c>
      <c r="L416" s="14">
        <v>5.8</v>
      </c>
      <c r="M416" s="14">
        <v>2</v>
      </c>
      <c r="N416" s="14">
        <v>2</v>
      </c>
      <c r="O416" s="14">
        <v>2</v>
      </c>
      <c r="P416" s="14">
        <v>2</v>
      </c>
      <c r="Q416" s="14">
        <v>2</v>
      </c>
      <c r="R416" s="14">
        <v>2</v>
      </c>
      <c r="S416" s="14">
        <v>1</v>
      </c>
      <c r="T416" s="14">
        <v>1</v>
      </c>
      <c r="U416" s="14">
        <v>1</v>
      </c>
      <c r="V416" s="14">
        <v>1</v>
      </c>
      <c r="W416" s="14">
        <v>1</v>
      </c>
      <c r="X416" s="14">
        <v>75</v>
      </c>
      <c r="Y416" s="14">
        <f>X416-[1]Admission!DA383</f>
        <v>-5</v>
      </c>
      <c r="Z416" s="14">
        <v>4</v>
      </c>
      <c r="AA416" s="14">
        <v>1</v>
      </c>
      <c r="AB416" s="14">
        <v>1</v>
      </c>
      <c r="AC416" s="14">
        <v>1</v>
      </c>
      <c r="AD416" s="14">
        <v>1</v>
      </c>
      <c r="AE416" s="14">
        <v>1</v>
      </c>
      <c r="AF416" s="14">
        <v>1</v>
      </c>
      <c r="AG416" s="14">
        <f t="shared" si="89"/>
        <v>6</v>
      </c>
      <c r="AH416" s="14">
        <f>AG416-[1]Admission!DO383</f>
        <v>0</v>
      </c>
      <c r="AI416" s="14">
        <v>1</v>
      </c>
      <c r="AJ416" s="14">
        <v>1</v>
      </c>
      <c r="AK416" s="14">
        <v>1</v>
      </c>
      <c r="AL416" s="14">
        <v>1</v>
      </c>
      <c r="AM416" s="14">
        <v>1</v>
      </c>
      <c r="AN416" s="14">
        <v>1</v>
      </c>
      <c r="AO416" s="14">
        <v>1</v>
      </c>
      <c r="AP416" s="14">
        <v>1</v>
      </c>
      <c r="AQ416" s="14">
        <f t="shared" si="90"/>
        <v>8</v>
      </c>
      <c r="AR416" s="14">
        <f>AQ416-[1]Admission!EH383</f>
        <v>0</v>
      </c>
      <c r="AS416" s="14">
        <v>0</v>
      </c>
      <c r="AT416" s="14">
        <v>0</v>
      </c>
      <c r="AU416" s="14">
        <f t="shared" si="93"/>
        <v>0</v>
      </c>
      <c r="AV416" s="14">
        <f>AU416-[1]Admission!EL383</f>
        <v>0</v>
      </c>
      <c r="AW416" s="14">
        <v>5</v>
      </c>
      <c r="AX416" s="14">
        <v>5</v>
      </c>
      <c r="AY416" s="14">
        <v>5</v>
      </c>
      <c r="AZ416" s="14">
        <v>5</v>
      </c>
      <c r="BA416" s="14">
        <f t="shared" si="91"/>
        <v>20</v>
      </c>
      <c r="BB416" s="14">
        <f>BA416-[1]Admission!EQ383</f>
        <v>0</v>
      </c>
      <c r="BC416" s="14">
        <v>4</v>
      </c>
      <c r="BD416" s="14">
        <v>3</v>
      </c>
      <c r="BE416" s="14">
        <v>3</v>
      </c>
      <c r="BF416" s="14">
        <f t="shared" si="92"/>
        <v>10</v>
      </c>
      <c r="BG416" s="60">
        <v>1</v>
      </c>
      <c r="BH416" s="60">
        <v>1</v>
      </c>
      <c r="BI416" s="60">
        <v>1</v>
      </c>
      <c r="BJ416" s="60">
        <v>1</v>
      </c>
      <c r="BK416" s="60">
        <v>1</v>
      </c>
      <c r="BL416" s="60">
        <v>1</v>
      </c>
      <c r="BM416" s="60">
        <v>1</v>
      </c>
      <c r="BN416" s="60">
        <v>1</v>
      </c>
      <c r="BO416" s="60">
        <v>1</v>
      </c>
      <c r="BP416" s="60">
        <v>1</v>
      </c>
      <c r="BQ416" s="60">
        <v>1</v>
      </c>
      <c r="BR416" s="60">
        <v>1</v>
      </c>
      <c r="BS416" s="60">
        <v>1</v>
      </c>
      <c r="BT416" s="60">
        <v>1</v>
      </c>
      <c r="BU416" s="60">
        <v>1</v>
      </c>
      <c r="BV416" s="60">
        <v>15</v>
      </c>
    </row>
    <row r="417" spans="1:74" s="14" customFormat="1">
      <c r="A417" s="14">
        <v>408</v>
      </c>
      <c r="B417" s="1">
        <v>3</v>
      </c>
      <c r="C417" s="14">
        <v>2.0277777777810115</v>
      </c>
      <c r="D417" s="14">
        <v>0</v>
      </c>
      <c r="E417" s="1">
        <v>10</v>
      </c>
      <c r="F417" s="1">
        <v>1</v>
      </c>
      <c r="G417" s="1">
        <v>0</v>
      </c>
      <c r="H417" s="1">
        <v>0</v>
      </c>
      <c r="I417" s="1">
        <v>0</v>
      </c>
      <c r="J417" s="1">
        <v>0</v>
      </c>
      <c r="K417" s="1">
        <v>4</v>
      </c>
      <c r="L417" s="75">
        <v>5.8000000000000003E-2</v>
      </c>
      <c r="M417" s="1">
        <v>2</v>
      </c>
      <c r="N417" s="1">
        <v>2</v>
      </c>
      <c r="O417" s="1">
        <v>2</v>
      </c>
      <c r="P417" s="1">
        <v>2</v>
      </c>
      <c r="Q417" s="1">
        <v>2</v>
      </c>
      <c r="R417" s="1">
        <v>2</v>
      </c>
      <c r="S417" s="1">
        <v>3</v>
      </c>
      <c r="T417" s="1">
        <v>1</v>
      </c>
      <c r="U417" s="1">
        <v>2</v>
      </c>
      <c r="V417" s="1">
        <v>1</v>
      </c>
      <c r="W417" s="1">
        <v>1</v>
      </c>
      <c r="X417" s="1">
        <v>50</v>
      </c>
      <c r="Y417" s="14">
        <f>X417-[1]Admission!DA541</f>
        <v>50</v>
      </c>
      <c r="Z417" s="1">
        <v>4</v>
      </c>
      <c r="AA417" s="1">
        <v>1</v>
      </c>
      <c r="AB417" s="1">
        <v>1</v>
      </c>
      <c r="AC417" s="1">
        <v>1</v>
      </c>
      <c r="AD417" s="1">
        <v>1</v>
      </c>
      <c r="AE417" s="1">
        <v>1</v>
      </c>
      <c r="AF417" s="1">
        <v>1</v>
      </c>
      <c r="AG417" s="14">
        <f t="shared" si="89"/>
        <v>6</v>
      </c>
      <c r="AH417" s="14">
        <f>AG417-[1]Admission!DO541</f>
        <v>6</v>
      </c>
      <c r="AI417" s="1">
        <v>1</v>
      </c>
      <c r="AJ417" s="1">
        <v>1</v>
      </c>
      <c r="AK417" s="1">
        <v>1</v>
      </c>
      <c r="AL417" s="1">
        <v>0</v>
      </c>
      <c r="AM417" s="1">
        <v>0</v>
      </c>
      <c r="AN417" s="1">
        <v>1</v>
      </c>
      <c r="AO417" s="1">
        <v>1</v>
      </c>
      <c r="AP417" s="1">
        <v>1</v>
      </c>
      <c r="AQ417" s="1">
        <f t="shared" si="90"/>
        <v>6</v>
      </c>
      <c r="AR417" s="14">
        <f>AQ417-[1]Admission!EH541</f>
        <v>6</v>
      </c>
      <c r="AS417" s="1">
        <v>0</v>
      </c>
      <c r="AT417" s="1">
        <v>0</v>
      </c>
      <c r="AU417" s="1">
        <f t="shared" si="93"/>
        <v>0</v>
      </c>
      <c r="AV417" s="14">
        <f>AU417-[1]Admission!EL541</f>
        <v>0</v>
      </c>
      <c r="AW417" s="1">
        <v>5</v>
      </c>
      <c r="AX417" s="1">
        <v>5</v>
      </c>
      <c r="AY417" s="1">
        <v>5</v>
      </c>
      <c r="AZ417" s="1">
        <v>5</v>
      </c>
      <c r="BA417" s="1">
        <f t="shared" si="91"/>
        <v>20</v>
      </c>
      <c r="BB417" s="14">
        <f>BA417-[1]Admission!EQ541</f>
        <v>0</v>
      </c>
      <c r="BC417" s="1">
        <v>4</v>
      </c>
      <c r="BD417" s="1">
        <v>4</v>
      </c>
      <c r="BE417" s="1">
        <v>4</v>
      </c>
      <c r="BF417" s="14">
        <f t="shared" si="92"/>
        <v>12</v>
      </c>
      <c r="BG417" s="60">
        <v>1</v>
      </c>
      <c r="BH417" s="60">
        <v>1</v>
      </c>
      <c r="BI417" s="60">
        <v>1</v>
      </c>
      <c r="BJ417" s="60">
        <v>1</v>
      </c>
      <c r="BK417" s="60">
        <v>1</v>
      </c>
      <c r="BL417" s="60">
        <v>1</v>
      </c>
      <c r="BM417" s="60">
        <v>1</v>
      </c>
      <c r="BN417" s="60">
        <v>1</v>
      </c>
      <c r="BO417" s="60">
        <v>1</v>
      </c>
      <c r="BP417" s="60">
        <v>1</v>
      </c>
      <c r="BQ417" s="60">
        <v>1</v>
      </c>
      <c r="BR417" s="60">
        <v>1</v>
      </c>
      <c r="BS417" s="60">
        <v>1</v>
      </c>
      <c r="BT417" s="60">
        <v>0</v>
      </c>
      <c r="BU417" s="60">
        <v>1</v>
      </c>
      <c r="BV417" s="60">
        <v>14</v>
      </c>
    </row>
    <row r="418" spans="1:74" s="14" customFormat="1">
      <c r="A418" s="14">
        <v>409</v>
      </c>
      <c r="B418" s="14">
        <v>7</v>
      </c>
      <c r="C418" s="14">
        <v>5.7465277777737356</v>
      </c>
      <c r="D418" s="14">
        <v>0</v>
      </c>
      <c r="E418" s="14">
        <v>5</v>
      </c>
      <c r="F418" s="14">
        <v>1</v>
      </c>
      <c r="G418" s="14">
        <v>0</v>
      </c>
      <c r="H418" s="14">
        <v>0</v>
      </c>
      <c r="I418" s="14">
        <v>0</v>
      </c>
      <c r="J418" s="14">
        <v>0</v>
      </c>
      <c r="K418" s="14">
        <v>4</v>
      </c>
      <c r="L418" s="73">
        <v>5.8000000000000003E-2</v>
      </c>
      <c r="M418" s="14">
        <v>2</v>
      </c>
      <c r="N418" s="14">
        <v>2</v>
      </c>
      <c r="O418" s="14">
        <v>2</v>
      </c>
      <c r="P418" s="14">
        <v>2</v>
      </c>
      <c r="Q418" s="14">
        <v>1</v>
      </c>
      <c r="R418" s="14">
        <v>2</v>
      </c>
      <c r="S418" s="14">
        <v>1</v>
      </c>
      <c r="T418" s="14">
        <v>1</v>
      </c>
      <c r="U418" s="14">
        <v>2</v>
      </c>
      <c r="V418" s="14">
        <v>1</v>
      </c>
      <c r="W418" s="14">
        <v>2</v>
      </c>
      <c r="X418" s="14">
        <v>95</v>
      </c>
      <c r="Y418" s="14">
        <f>X418-[1]Admission!DA206</f>
        <v>45</v>
      </c>
      <c r="Z418" s="14">
        <v>2</v>
      </c>
      <c r="AA418" s="14">
        <v>1</v>
      </c>
      <c r="AB418" s="14">
        <v>1</v>
      </c>
      <c r="AC418" s="14">
        <v>1</v>
      </c>
      <c r="AD418" s="14">
        <v>1</v>
      </c>
      <c r="AE418" s="14">
        <v>1</v>
      </c>
      <c r="AF418" s="14">
        <v>1</v>
      </c>
      <c r="AG418" s="14">
        <f t="shared" si="89"/>
        <v>6</v>
      </c>
      <c r="AH418" s="14">
        <f>AG418-[1]Admission!DO206</f>
        <v>1</v>
      </c>
      <c r="AI418" s="14">
        <v>1</v>
      </c>
      <c r="AJ418" s="14">
        <v>0</v>
      </c>
      <c r="AK418" s="14">
        <v>0</v>
      </c>
      <c r="AL418" s="14">
        <v>1</v>
      </c>
      <c r="AM418" s="14">
        <v>0</v>
      </c>
      <c r="AN418" s="14">
        <v>1</v>
      </c>
      <c r="AO418" s="14">
        <v>1</v>
      </c>
      <c r="AP418" s="14">
        <v>1</v>
      </c>
      <c r="AQ418" s="14">
        <f t="shared" si="90"/>
        <v>5</v>
      </c>
      <c r="AR418" s="14">
        <f>AQ418-[1]Admission!EH206</f>
        <v>0</v>
      </c>
      <c r="AS418" s="14">
        <v>0</v>
      </c>
      <c r="AT418" s="14">
        <v>0</v>
      </c>
      <c r="AU418" s="14">
        <f t="shared" si="93"/>
        <v>0</v>
      </c>
      <c r="AV418" s="14">
        <f>AU418-[1]Admission!EL206</f>
        <v>-4</v>
      </c>
      <c r="AW418" s="14">
        <v>5</v>
      </c>
      <c r="AX418" s="14">
        <v>5</v>
      </c>
      <c r="AY418" s="14">
        <v>5</v>
      </c>
      <c r="AZ418" s="14">
        <v>5</v>
      </c>
      <c r="BA418" s="14">
        <f t="shared" si="91"/>
        <v>20</v>
      </c>
      <c r="BB418" s="14">
        <f>BA418-[1]Admission!EQ206</f>
        <v>0</v>
      </c>
      <c r="BC418" s="14">
        <v>4</v>
      </c>
      <c r="BD418" s="14">
        <v>4</v>
      </c>
      <c r="BE418" s="14">
        <v>4</v>
      </c>
      <c r="BF418" s="14">
        <f t="shared" si="92"/>
        <v>12</v>
      </c>
      <c r="BG418" s="60">
        <v>1</v>
      </c>
      <c r="BH418" s="60">
        <v>1</v>
      </c>
      <c r="BI418" s="60">
        <v>1</v>
      </c>
      <c r="BJ418" s="60">
        <v>1</v>
      </c>
      <c r="BK418" s="60">
        <v>1</v>
      </c>
      <c r="BL418" s="60">
        <v>1</v>
      </c>
      <c r="BM418" s="60">
        <v>1</v>
      </c>
      <c r="BN418" s="60">
        <v>1</v>
      </c>
      <c r="BO418" s="60">
        <v>1</v>
      </c>
      <c r="BP418" s="60">
        <v>1</v>
      </c>
      <c r="BQ418" s="60">
        <v>1</v>
      </c>
      <c r="BR418" s="60">
        <v>1</v>
      </c>
      <c r="BS418" s="60">
        <v>1</v>
      </c>
      <c r="BT418" s="60">
        <v>1</v>
      </c>
      <c r="BU418" s="60">
        <v>1</v>
      </c>
      <c r="BV418" s="60">
        <v>15</v>
      </c>
    </row>
    <row r="419" spans="1:74" s="14" customFormat="1">
      <c r="A419" s="14">
        <v>410</v>
      </c>
      <c r="B419" s="14">
        <v>5</v>
      </c>
      <c r="C419" s="14">
        <v>4.1611111111124046</v>
      </c>
      <c r="D419" s="14">
        <v>0</v>
      </c>
      <c r="E419" s="14">
        <v>2</v>
      </c>
      <c r="F419" s="14">
        <v>3</v>
      </c>
      <c r="G419" s="14">
        <v>0</v>
      </c>
      <c r="H419" s="14">
        <v>0</v>
      </c>
      <c r="I419" s="14">
        <v>0</v>
      </c>
      <c r="J419" s="14">
        <v>1</v>
      </c>
      <c r="K419" s="14">
        <v>2</v>
      </c>
      <c r="L419" s="71">
        <v>5.8000000000000003E-2</v>
      </c>
      <c r="M419" s="14">
        <v>2</v>
      </c>
      <c r="N419" s="14">
        <v>2</v>
      </c>
      <c r="O419" s="14">
        <v>2</v>
      </c>
      <c r="P419" s="14">
        <v>2</v>
      </c>
      <c r="Q419" s="14">
        <v>2</v>
      </c>
      <c r="R419" s="14">
        <v>2</v>
      </c>
      <c r="S419" s="14">
        <v>2</v>
      </c>
      <c r="T419" s="14">
        <v>1</v>
      </c>
      <c r="U419" s="14">
        <v>2</v>
      </c>
      <c r="V419" s="14">
        <v>3</v>
      </c>
      <c r="W419" s="14">
        <v>1</v>
      </c>
      <c r="X419" s="14">
        <v>75</v>
      </c>
      <c r="Y419" s="14">
        <f>X419-[1]Admission!DA14</f>
        <v>15</v>
      </c>
      <c r="Z419" s="14">
        <v>3</v>
      </c>
      <c r="AA419" s="14">
        <v>1</v>
      </c>
      <c r="AB419" s="14">
        <v>1</v>
      </c>
      <c r="AC419" s="14">
        <v>1</v>
      </c>
      <c r="AD419" s="14">
        <v>1</v>
      </c>
      <c r="AE419" s="14">
        <v>0</v>
      </c>
      <c r="AF419" s="14">
        <v>1</v>
      </c>
      <c r="AG419" s="14">
        <f t="shared" si="89"/>
        <v>5</v>
      </c>
      <c r="AH419" s="14">
        <f>AG419-[1]Admission!DO14</f>
        <v>0</v>
      </c>
      <c r="AI419" s="14">
        <v>1</v>
      </c>
      <c r="AJ419" s="14">
        <v>0</v>
      </c>
      <c r="AK419" s="14">
        <v>0</v>
      </c>
      <c r="AL419" s="14">
        <v>1</v>
      </c>
      <c r="AM419" s="14">
        <v>1</v>
      </c>
      <c r="AN419" s="14">
        <v>1</v>
      </c>
      <c r="AO419" s="14">
        <v>1</v>
      </c>
      <c r="AP419" s="14">
        <v>1</v>
      </c>
      <c r="AQ419" s="14">
        <f t="shared" si="90"/>
        <v>6</v>
      </c>
      <c r="AR419" s="14">
        <f>AQ419-[1]Admission!EH14</f>
        <v>0</v>
      </c>
      <c r="AS419" s="14">
        <v>1</v>
      </c>
      <c r="AT419" s="14">
        <v>1</v>
      </c>
      <c r="AU419" s="14">
        <f t="shared" si="93"/>
        <v>2</v>
      </c>
      <c r="AV419" s="14">
        <f>AU419-[1]Admission!EL14</f>
        <v>2</v>
      </c>
      <c r="AW419" s="14">
        <v>4</v>
      </c>
      <c r="AX419" s="14">
        <v>5</v>
      </c>
      <c r="AY419" s="14">
        <v>5</v>
      </c>
      <c r="AZ419" s="14">
        <v>5</v>
      </c>
      <c r="BA419" s="14">
        <f t="shared" si="91"/>
        <v>19</v>
      </c>
      <c r="BB419" s="14">
        <f>BA419-[1]Admission!EQ14</f>
        <v>1</v>
      </c>
      <c r="BC419" s="14">
        <v>4</v>
      </c>
      <c r="BD419" s="14">
        <v>4</v>
      </c>
      <c r="BE419" s="14">
        <v>4</v>
      </c>
      <c r="BF419" s="14">
        <f t="shared" si="92"/>
        <v>12</v>
      </c>
      <c r="BG419" s="60">
        <v>1</v>
      </c>
      <c r="BH419" s="60">
        <v>1</v>
      </c>
      <c r="BI419" s="60">
        <v>1</v>
      </c>
      <c r="BJ419" s="60">
        <v>1</v>
      </c>
      <c r="BK419" s="60">
        <v>1</v>
      </c>
      <c r="BL419" s="60">
        <v>1</v>
      </c>
      <c r="BM419" s="60">
        <v>1</v>
      </c>
      <c r="BN419" s="60">
        <v>1</v>
      </c>
      <c r="BO419" s="60">
        <v>1</v>
      </c>
      <c r="BP419" s="60">
        <v>1</v>
      </c>
      <c r="BQ419" s="60">
        <v>1</v>
      </c>
      <c r="BR419" s="60">
        <v>1</v>
      </c>
      <c r="BS419" s="60">
        <v>1</v>
      </c>
      <c r="BT419" s="60">
        <v>1</v>
      </c>
      <c r="BU419" s="60">
        <v>1</v>
      </c>
      <c r="BV419" s="60">
        <v>15</v>
      </c>
    </row>
    <row r="420" spans="1:74" s="14" customFormat="1">
      <c r="A420" s="14">
        <v>411</v>
      </c>
      <c r="B420" s="14">
        <v>5</v>
      </c>
      <c r="C420" s="14">
        <v>3.5840277777751908</v>
      </c>
      <c r="D420" s="14">
        <v>0</v>
      </c>
      <c r="E420" s="14">
        <v>3</v>
      </c>
      <c r="F420" s="14">
        <v>1</v>
      </c>
      <c r="G420" s="14">
        <v>2</v>
      </c>
      <c r="H420" s="14">
        <v>0</v>
      </c>
      <c r="I420" s="14">
        <v>0</v>
      </c>
      <c r="J420" s="14">
        <v>1</v>
      </c>
      <c r="K420" s="14">
        <v>4</v>
      </c>
      <c r="L420" s="71">
        <v>5.8000000000000003E-2</v>
      </c>
      <c r="M420" s="14">
        <v>2</v>
      </c>
      <c r="N420" s="14">
        <v>2</v>
      </c>
      <c r="O420" s="14">
        <v>2</v>
      </c>
      <c r="P420" s="14">
        <v>2</v>
      </c>
      <c r="Q420" s="14">
        <v>2</v>
      </c>
      <c r="R420" s="14">
        <v>2</v>
      </c>
      <c r="S420" s="14">
        <v>1</v>
      </c>
      <c r="T420" s="14">
        <v>1</v>
      </c>
      <c r="U420" s="14">
        <v>1</v>
      </c>
      <c r="V420" s="14">
        <v>2</v>
      </c>
      <c r="W420" s="14">
        <v>1</v>
      </c>
      <c r="X420" s="14">
        <v>90</v>
      </c>
      <c r="Y420" s="14">
        <f>X420-[1]Admission!DA61</f>
        <v>40</v>
      </c>
      <c r="Z420" s="14">
        <v>2</v>
      </c>
      <c r="AA420" s="14">
        <v>1</v>
      </c>
      <c r="AB420" s="14">
        <v>1</v>
      </c>
      <c r="AC420" s="14">
        <v>1</v>
      </c>
      <c r="AD420" s="14">
        <v>1</v>
      </c>
      <c r="AE420" s="14">
        <v>1</v>
      </c>
      <c r="AF420" s="14">
        <v>1</v>
      </c>
      <c r="AG420" s="14">
        <f t="shared" si="89"/>
        <v>6</v>
      </c>
      <c r="AH420" s="14">
        <f>AG420-[1]Admission!DO61</f>
        <v>0</v>
      </c>
      <c r="AI420" s="14">
        <v>1</v>
      </c>
      <c r="AJ420" s="14">
        <v>1</v>
      </c>
      <c r="AK420" s="14">
        <v>1</v>
      </c>
      <c r="AL420" s="14">
        <v>1</v>
      </c>
      <c r="AM420" s="14">
        <v>1</v>
      </c>
      <c r="AN420" s="14">
        <v>1</v>
      </c>
      <c r="AO420" s="14">
        <v>1</v>
      </c>
      <c r="AP420" s="14">
        <v>1</v>
      </c>
      <c r="AQ420" s="14">
        <f t="shared" si="90"/>
        <v>8</v>
      </c>
      <c r="AR420" s="14">
        <f>AQ420-[1]Admission!EH61</f>
        <v>0</v>
      </c>
      <c r="AS420" s="14">
        <v>0</v>
      </c>
      <c r="AT420" s="14">
        <v>0</v>
      </c>
      <c r="AU420" s="14">
        <f t="shared" si="93"/>
        <v>0</v>
      </c>
      <c r="AV420" s="14">
        <f>AU420-[1]Admission!EL61</f>
        <v>0</v>
      </c>
      <c r="AW420" s="14">
        <v>5</v>
      </c>
      <c r="AX420" s="14">
        <v>5</v>
      </c>
      <c r="AY420" s="14">
        <v>5</v>
      </c>
      <c r="AZ420" s="14">
        <v>5</v>
      </c>
      <c r="BA420" s="14">
        <f t="shared" si="91"/>
        <v>20</v>
      </c>
      <c r="BB420" s="14">
        <f>BA420-[1]Admission!EQ61</f>
        <v>0</v>
      </c>
      <c r="BC420" s="14">
        <v>4</v>
      </c>
      <c r="BD420" s="14">
        <v>4</v>
      </c>
      <c r="BE420" s="14">
        <v>4</v>
      </c>
      <c r="BF420" s="14">
        <f t="shared" si="92"/>
        <v>12</v>
      </c>
      <c r="BG420" s="60">
        <v>1</v>
      </c>
      <c r="BH420" s="60">
        <v>1</v>
      </c>
      <c r="BI420" s="60">
        <v>0</v>
      </c>
      <c r="BJ420" s="60">
        <v>1</v>
      </c>
      <c r="BK420" s="60">
        <v>1</v>
      </c>
      <c r="BL420" s="60">
        <v>1</v>
      </c>
      <c r="BM420" s="60">
        <v>1</v>
      </c>
      <c r="BN420" s="60">
        <v>1</v>
      </c>
      <c r="BO420" s="60">
        <v>1</v>
      </c>
      <c r="BP420" s="60">
        <v>1</v>
      </c>
      <c r="BQ420" s="60">
        <v>0</v>
      </c>
      <c r="BR420" s="60">
        <v>1</v>
      </c>
      <c r="BS420" s="60">
        <v>1</v>
      </c>
      <c r="BT420" s="60">
        <v>0</v>
      </c>
      <c r="BU420" s="60">
        <v>0</v>
      </c>
      <c r="BV420" s="60">
        <v>11</v>
      </c>
    </row>
    <row r="421" spans="1:74" s="14" customFormat="1">
      <c r="A421" s="14">
        <v>412</v>
      </c>
      <c r="B421" s="14">
        <v>5</v>
      </c>
      <c r="C421" s="14">
        <v>3.9868055555562023</v>
      </c>
      <c r="D421" s="14">
        <v>0</v>
      </c>
      <c r="E421" s="14">
        <v>3</v>
      </c>
      <c r="F421" s="14">
        <v>1</v>
      </c>
      <c r="G421" s="14">
        <v>0</v>
      </c>
      <c r="H421" s="14">
        <v>0</v>
      </c>
      <c r="I421" s="14">
        <v>0</v>
      </c>
      <c r="J421" s="14">
        <v>0</v>
      </c>
      <c r="K421" s="14">
        <v>3</v>
      </c>
      <c r="L421" s="73">
        <v>5.8000000000000003E-2</v>
      </c>
      <c r="M421" s="14">
        <v>2</v>
      </c>
      <c r="N421" s="14">
        <v>2</v>
      </c>
      <c r="O421" s="14">
        <v>2</v>
      </c>
      <c r="P421" s="14">
        <v>2</v>
      </c>
      <c r="Q421" s="14">
        <v>2</v>
      </c>
      <c r="R421" s="14">
        <v>2</v>
      </c>
      <c r="BG421" s="60"/>
      <c r="BH421" s="60"/>
      <c r="BI421" s="60"/>
      <c r="BJ421" s="60"/>
      <c r="BK421" s="60"/>
      <c r="BL421" s="60"/>
      <c r="BM421" s="60"/>
      <c r="BN421" s="60"/>
      <c r="BO421" s="60"/>
      <c r="BP421" s="60"/>
      <c r="BQ421" s="60"/>
      <c r="BR421" s="60"/>
      <c r="BS421" s="60"/>
      <c r="BT421" s="60"/>
      <c r="BU421" s="60"/>
      <c r="BV421" s="60"/>
    </row>
    <row r="422" spans="1:74" s="14" customFormat="1">
      <c r="A422" s="14">
        <v>413</v>
      </c>
      <c r="B422" s="14">
        <v>3</v>
      </c>
      <c r="C422" s="14">
        <v>2.0500000000029104</v>
      </c>
      <c r="D422" s="14">
        <v>0</v>
      </c>
      <c r="E422" s="14">
        <v>11</v>
      </c>
      <c r="F422" s="14">
        <v>1</v>
      </c>
      <c r="G422" s="14">
        <v>2</v>
      </c>
      <c r="H422" s="14">
        <v>0</v>
      </c>
      <c r="I422" s="14">
        <v>0</v>
      </c>
      <c r="J422" s="14">
        <v>1</v>
      </c>
      <c r="K422" s="14">
        <v>2</v>
      </c>
      <c r="L422" s="14">
        <v>5.8</v>
      </c>
      <c r="M422" s="14">
        <v>2</v>
      </c>
      <c r="N422" s="14">
        <v>2</v>
      </c>
      <c r="O422" s="14">
        <v>2</v>
      </c>
      <c r="P422" s="14">
        <v>2</v>
      </c>
      <c r="Q422" s="14">
        <v>2</v>
      </c>
      <c r="R422" s="14">
        <v>2</v>
      </c>
      <c r="S422" s="14">
        <v>5</v>
      </c>
      <c r="T422" s="14">
        <v>4</v>
      </c>
      <c r="U422" s="14">
        <v>4</v>
      </c>
      <c r="V422" s="14">
        <v>4</v>
      </c>
      <c r="W422" s="14">
        <v>3</v>
      </c>
      <c r="X422" s="14">
        <v>40</v>
      </c>
      <c r="Y422" s="14">
        <f>X422-[1]Admission!DA93</f>
        <v>-40</v>
      </c>
      <c r="Z422" s="14">
        <v>1</v>
      </c>
      <c r="AA422" s="14">
        <v>0</v>
      </c>
      <c r="AB422" s="14">
        <v>0</v>
      </c>
      <c r="AC422" s="14">
        <v>0</v>
      </c>
      <c r="AD422" s="14">
        <v>0</v>
      </c>
      <c r="AE422" s="14">
        <v>1</v>
      </c>
      <c r="AF422" s="14">
        <v>1</v>
      </c>
      <c r="AG422" s="14">
        <f>SUM(AA422:AF422)</f>
        <v>2</v>
      </c>
      <c r="AH422" s="14">
        <f>AG422-[1]Admission!DO93</f>
        <v>-4</v>
      </c>
      <c r="AI422" s="14">
        <v>1</v>
      </c>
      <c r="AJ422" s="14">
        <v>0</v>
      </c>
      <c r="AK422" s="14">
        <v>0</v>
      </c>
      <c r="AL422" s="14">
        <v>0</v>
      </c>
      <c r="AM422" s="14">
        <v>0</v>
      </c>
      <c r="AN422" s="14">
        <v>0</v>
      </c>
      <c r="AO422" s="14">
        <v>1</v>
      </c>
      <c r="AP422" s="14">
        <v>1</v>
      </c>
      <c r="AQ422" s="14">
        <f>SUM(AI422:AP422)</f>
        <v>3</v>
      </c>
      <c r="AR422" s="14">
        <f>AQ422-[1]Admission!EH93</f>
        <v>-5</v>
      </c>
      <c r="AS422" s="14">
        <v>3</v>
      </c>
      <c r="AT422" s="14">
        <v>1</v>
      </c>
      <c r="AU422" s="14">
        <f>SUM(AS422:AT422)</f>
        <v>4</v>
      </c>
      <c r="AV422" s="14">
        <f>AU422-[1]Admission!EL93</f>
        <v>4</v>
      </c>
      <c r="AW422" s="14">
        <v>5</v>
      </c>
      <c r="AX422" s="14">
        <v>5</v>
      </c>
      <c r="AY422" s="14">
        <v>5</v>
      </c>
      <c r="AZ422" s="14">
        <v>5</v>
      </c>
      <c r="BA422" s="14">
        <f>SUM(AW422:AZ422)</f>
        <v>20</v>
      </c>
      <c r="BB422" s="14">
        <f>BA422-[1]Admission!EQ93</f>
        <v>0</v>
      </c>
      <c r="BC422" s="14">
        <v>4</v>
      </c>
      <c r="BD422" s="14">
        <v>4</v>
      </c>
      <c r="BE422" s="14">
        <v>4</v>
      </c>
      <c r="BF422" s="14">
        <f>SUM(BC422:BE422)</f>
        <v>12</v>
      </c>
      <c r="BG422" s="60">
        <v>1</v>
      </c>
      <c r="BH422" s="60">
        <v>1</v>
      </c>
      <c r="BI422" s="60">
        <v>1</v>
      </c>
      <c r="BJ422" s="60">
        <v>1</v>
      </c>
      <c r="BK422" s="60">
        <v>0</v>
      </c>
      <c r="BL422" s="60">
        <v>1</v>
      </c>
      <c r="BM422" s="60">
        <v>1</v>
      </c>
      <c r="BN422" s="60">
        <v>0</v>
      </c>
      <c r="BO422" s="60">
        <v>1</v>
      </c>
      <c r="BP422" s="60">
        <v>0</v>
      </c>
      <c r="BQ422" s="60">
        <v>0</v>
      </c>
      <c r="BR422" s="60">
        <v>0</v>
      </c>
      <c r="BS422" s="60">
        <v>1</v>
      </c>
      <c r="BT422" s="60">
        <v>0</v>
      </c>
      <c r="BU422" s="60">
        <v>0</v>
      </c>
      <c r="BV422" s="60">
        <v>8</v>
      </c>
    </row>
    <row r="423" spans="1:74" s="14" customFormat="1">
      <c r="A423" s="14">
        <v>414</v>
      </c>
      <c r="B423" s="14">
        <v>3</v>
      </c>
      <c r="C423" s="14">
        <v>1.8763888888861402</v>
      </c>
      <c r="D423" s="14">
        <v>1</v>
      </c>
      <c r="E423" s="14">
        <v>6</v>
      </c>
      <c r="F423" s="14">
        <v>1</v>
      </c>
      <c r="G423" s="14">
        <v>0</v>
      </c>
      <c r="H423" s="14">
        <v>0</v>
      </c>
      <c r="I423" s="14">
        <v>0</v>
      </c>
      <c r="J423" s="14">
        <v>0</v>
      </c>
      <c r="K423" s="14">
        <v>1</v>
      </c>
      <c r="L423" s="73">
        <v>5.8000000000000003E-2</v>
      </c>
      <c r="M423" s="14">
        <v>2</v>
      </c>
      <c r="N423" s="14">
        <v>2</v>
      </c>
      <c r="O423" s="14">
        <v>2</v>
      </c>
      <c r="P423" s="14">
        <v>2</v>
      </c>
      <c r="Q423" s="14">
        <v>2</v>
      </c>
      <c r="R423" s="14">
        <v>2</v>
      </c>
      <c r="S423" s="14">
        <v>2</v>
      </c>
      <c r="T423" s="14">
        <v>1</v>
      </c>
      <c r="U423" s="14">
        <v>4</v>
      </c>
      <c r="V423" s="14">
        <v>4</v>
      </c>
      <c r="W423" s="14">
        <v>3</v>
      </c>
      <c r="X423" s="14">
        <v>35</v>
      </c>
      <c r="Y423" s="14">
        <f>X423-[1]Admission!DA353</f>
        <v>5</v>
      </c>
      <c r="Z423" s="14">
        <v>5</v>
      </c>
      <c r="AA423" s="14">
        <v>1</v>
      </c>
      <c r="AB423" s="14">
        <v>1</v>
      </c>
      <c r="AC423" s="14">
        <v>1</v>
      </c>
      <c r="AD423" s="14">
        <v>1</v>
      </c>
      <c r="AE423" s="14">
        <v>1</v>
      </c>
      <c r="AF423" s="14">
        <v>1</v>
      </c>
      <c r="AG423" s="14">
        <f>SUM(AA423:AF423)</f>
        <v>6</v>
      </c>
      <c r="AH423" s="14">
        <f>AG423-[1]Admission!DO353</f>
        <v>0</v>
      </c>
      <c r="AI423" s="14">
        <v>1</v>
      </c>
      <c r="AJ423" s="14">
        <v>0</v>
      </c>
      <c r="AK423" s="14">
        <v>0</v>
      </c>
      <c r="AL423" s="14">
        <v>0</v>
      </c>
      <c r="AM423" s="14">
        <v>0</v>
      </c>
      <c r="AN423" s="14">
        <v>0</v>
      </c>
      <c r="AO423" s="14">
        <v>0</v>
      </c>
      <c r="AP423" s="14">
        <v>1</v>
      </c>
      <c r="AQ423" s="14">
        <f>SUM(AI423:AP423)</f>
        <v>2</v>
      </c>
      <c r="AR423" s="14">
        <f>AQ423-[1]Admission!EH353</f>
        <v>1</v>
      </c>
      <c r="AS423" s="14">
        <v>1</v>
      </c>
      <c r="AT423" s="14">
        <v>1</v>
      </c>
      <c r="AU423" s="14">
        <f>SUM(AS423:AT423)</f>
        <v>2</v>
      </c>
      <c r="AV423" s="14">
        <f>AU423-[1]Admission!EL353</f>
        <v>-4</v>
      </c>
      <c r="AW423" s="14">
        <v>4</v>
      </c>
      <c r="AX423" s="14">
        <v>4</v>
      </c>
      <c r="AY423" s="14">
        <v>4</v>
      </c>
      <c r="AZ423" s="14">
        <v>4</v>
      </c>
      <c r="BA423" s="14">
        <f>SUM(AW423:AZ423)</f>
        <v>16</v>
      </c>
      <c r="BB423" s="14">
        <f>BA423-[1]Admission!EQ353</f>
        <v>4</v>
      </c>
      <c r="BC423" s="14">
        <v>4</v>
      </c>
      <c r="BD423" s="14">
        <v>4</v>
      </c>
      <c r="BE423" s="14">
        <v>4</v>
      </c>
      <c r="BF423" s="14">
        <f>SUM(BC423:BE423)</f>
        <v>12</v>
      </c>
      <c r="BG423" s="60">
        <v>1</v>
      </c>
      <c r="BH423" s="60">
        <v>1</v>
      </c>
      <c r="BI423" s="60">
        <v>1</v>
      </c>
      <c r="BJ423" s="60">
        <v>1</v>
      </c>
      <c r="BK423" s="60">
        <v>1</v>
      </c>
      <c r="BL423" s="60">
        <v>1</v>
      </c>
      <c r="BM423" s="60">
        <v>0</v>
      </c>
      <c r="BN423" s="60">
        <v>1</v>
      </c>
      <c r="BO423" s="60">
        <v>1</v>
      </c>
      <c r="BP423" s="60">
        <v>1</v>
      </c>
      <c r="BQ423" s="60">
        <v>1</v>
      </c>
      <c r="BR423" s="60">
        <v>1</v>
      </c>
      <c r="BS423" s="60">
        <v>1</v>
      </c>
      <c r="BT423" s="60">
        <v>1</v>
      </c>
      <c r="BU423" s="60">
        <v>1</v>
      </c>
      <c r="BV423" s="60">
        <v>14</v>
      </c>
    </row>
    <row r="424" spans="1:74" s="14" customFormat="1">
      <c r="A424" s="14">
        <v>415</v>
      </c>
      <c r="B424" s="14">
        <v>3</v>
      </c>
      <c r="C424" s="14">
        <v>1.8784722222189885</v>
      </c>
      <c r="D424" s="14">
        <v>0</v>
      </c>
      <c r="E424" s="14">
        <v>2</v>
      </c>
      <c r="F424" s="14">
        <v>1</v>
      </c>
      <c r="G424" s="14">
        <v>0</v>
      </c>
      <c r="H424" s="14">
        <v>0</v>
      </c>
      <c r="I424" s="14">
        <v>0</v>
      </c>
      <c r="J424" s="14">
        <v>0</v>
      </c>
      <c r="K424" s="14">
        <v>1</v>
      </c>
      <c r="L424" s="73">
        <v>5.7999999999999996E-2</v>
      </c>
      <c r="M424" s="14">
        <v>2</v>
      </c>
      <c r="N424" s="14">
        <v>2</v>
      </c>
      <c r="O424" s="14">
        <v>2</v>
      </c>
      <c r="P424" s="14">
        <v>2</v>
      </c>
      <c r="Q424" s="14">
        <v>2</v>
      </c>
      <c r="R424" s="14">
        <v>2</v>
      </c>
      <c r="S424" s="14">
        <v>1</v>
      </c>
      <c r="T424" s="14">
        <v>1</v>
      </c>
      <c r="U424" s="14">
        <v>1</v>
      </c>
      <c r="V424" s="14">
        <v>2</v>
      </c>
      <c r="W424" s="14">
        <v>2</v>
      </c>
      <c r="X424" s="14">
        <v>60</v>
      </c>
      <c r="Y424" s="14">
        <f>X424-[1]Admission!DA236</f>
        <v>-30</v>
      </c>
      <c r="Z424" s="14">
        <v>2</v>
      </c>
      <c r="AA424" s="14">
        <v>1</v>
      </c>
      <c r="AB424" s="14">
        <v>1</v>
      </c>
      <c r="AC424" s="14">
        <v>1</v>
      </c>
      <c r="AD424" s="14">
        <v>1</v>
      </c>
      <c r="AE424" s="14">
        <v>1</v>
      </c>
      <c r="AF424" s="14">
        <v>1</v>
      </c>
      <c r="AG424" s="14">
        <f>SUM(AA424:AF424)</f>
        <v>6</v>
      </c>
      <c r="AH424" s="14">
        <f>AG424-[1]Admission!DO236</f>
        <v>0</v>
      </c>
      <c r="AI424" s="14">
        <v>1</v>
      </c>
      <c r="AJ424" s="14">
        <v>1</v>
      </c>
      <c r="AK424" s="14">
        <v>1</v>
      </c>
      <c r="AL424" s="14">
        <v>1</v>
      </c>
      <c r="AM424" s="14">
        <v>1</v>
      </c>
      <c r="AN424" s="14">
        <v>1</v>
      </c>
      <c r="AO424" s="14">
        <v>1</v>
      </c>
      <c r="AP424" s="14">
        <v>1</v>
      </c>
      <c r="AQ424" s="14">
        <f>SUM(AI424:AP424)</f>
        <v>8</v>
      </c>
      <c r="AR424" s="14">
        <f>AQ424-[1]Admission!EH236</f>
        <v>0</v>
      </c>
      <c r="AS424" s="14">
        <v>2</v>
      </c>
      <c r="AT424" s="14">
        <v>2</v>
      </c>
      <c r="AU424" s="14">
        <f>SUM(AS424:AT424)</f>
        <v>4</v>
      </c>
      <c r="AV424" s="14">
        <f>AU424-[1]Admission!EL236</f>
        <v>4</v>
      </c>
      <c r="AW424" s="14">
        <v>5</v>
      </c>
      <c r="AX424" s="14">
        <v>5</v>
      </c>
      <c r="AY424" s="14">
        <v>5</v>
      </c>
      <c r="AZ424" s="14">
        <v>5</v>
      </c>
      <c r="BA424" s="14">
        <f>SUM(AW424:AZ424)</f>
        <v>20</v>
      </c>
      <c r="BB424" s="14">
        <f>BA424-[1]Admission!EQ236</f>
        <v>0</v>
      </c>
      <c r="BC424" s="14">
        <v>4</v>
      </c>
      <c r="BD424" s="14">
        <v>4</v>
      </c>
      <c r="BE424" s="14">
        <v>4</v>
      </c>
      <c r="BF424" s="14">
        <f>SUM(BC424:BE424)</f>
        <v>12</v>
      </c>
      <c r="BG424" s="60">
        <v>1</v>
      </c>
      <c r="BH424" s="60">
        <v>1</v>
      </c>
      <c r="BI424" s="60">
        <v>1</v>
      </c>
      <c r="BJ424" s="60">
        <v>1</v>
      </c>
      <c r="BK424" s="60">
        <v>1</v>
      </c>
      <c r="BL424" s="60">
        <v>1</v>
      </c>
      <c r="BM424" s="60">
        <v>1</v>
      </c>
      <c r="BN424" s="60">
        <v>1</v>
      </c>
      <c r="BO424" s="60">
        <v>1</v>
      </c>
      <c r="BP424" s="60">
        <v>1</v>
      </c>
      <c r="BQ424" s="60">
        <v>1</v>
      </c>
      <c r="BR424" s="60">
        <v>1</v>
      </c>
      <c r="BS424" s="60">
        <v>1</v>
      </c>
      <c r="BT424" s="60">
        <v>1</v>
      </c>
      <c r="BU424" s="60">
        <v>1</v>
      </c>
      <c r="BV424" s="60">
        <v>15</v>
      </c>
    </row>
    <row r="425" spans="1:74" s="14" customFormat="1">
      <c r="A425" s="14">
        <v>416</v>
      </c>
      <c r="B425" s="14">
        <v>5</v>
      </c>
      <c r="C425" s="14">
        <v>4.7826388888934162</v>
      </c>
      <c r="D425" s="14">
        <v>0</v>
      </c>
      <c r="E425" s="14">
        <v>7</v>
      </c>
      <c r="F425" s="14">
        <v>3</v>
      </c>
      <c r="G425" s="14">
        <v>0</v>
      </c>
      <c r="H425" s="14">
        <v>0</v>
      </c>
      <c r="I425" s="14">
        <v>0</v>
      </c>
      <c r="J425" s="14">
        <v>0</v>
      </c>
      <c r="K425" s="14">
        <v>9</v>
      </c>
      <c r="L425" s="73">
        <v>0.22800000000000001</v>
      </c>
      <c r="M425" s="14">
        <v>2</v>
      </c>
      <c r="N425" s="14">
        <v>2</v>
      </c>
      <c r="O425" s="14">
        <v>2</v>
      </c>
      <c r="P425" s="14">
        <v>2</v>
      </c>
      <c r="Q425" s="14">
        <v>2</v>
      </c>
      <c r="R425" s="14">
        <v>2</v>
      </c>
      <c r="BG425" s="60"/>
      <c r="BH425" s="60"/>
      <c r="BI425" s="60"/>
      <c r="BJ425" s="60"/>
      <c r="BK425" s="60"/>
      <c r="BL425" s="60"/>
      <c r="BM425" s="60"/>
      <c r="BN425" s="60"/>
      <c r="BO425" s="60"/>
      <c r="BP425" s="60"/>
      <c r="BQ425" s="60"/>
      <c r="BR425" s="60"/>
      <c r="BS425" s="60"/>
      <c r="BT425" s="60"/>
      <c r="BU425" s="60"/>
      <c r="BV425" s="60"/>
    </row>
    <row r="426" spans="1:74" s="14" customFormat="1">
      <c r="A426" s="14">
        <v>417</v>
      </c>
      <c r="B426" s="14">
        <v>3</v>
      </c>
      <c r="C426" s="14">
        <v>1.8951388888890506</v>
      </c>
      <c r="D426" s="14">
        <v>0</v>
      </c>
      <c r="E426" s="14">
        <v>3</v>
      </c>
      <c r="F426" s="14">
        <v>1</v>
      </c>
      <c r="G426" s="14">
        <v>0</v>
      </c>
      <c r="H426" s="14">
        <v>0</v>
      </c>
      <c r="I426" s="14">
        <v>0</v>
      </c>
      <c r="J426" s="14">
        <v>0</v>
      </c>
      <c r="K426" s="14">
        <v>2</v>
      </c>
      <c r="L426" s="73">
        <v>5.8000000000000003E-2</v>
      </c>
      <c r="M426" s="14">
        <v>2</v>
      </c>
      <c r="N426" s="14">
        <v>2</v>
      </c>
      <c r="O426" s="14">
        <v>2</v>
      </c>
      <c r="P426" s="14">
        <v>2</v>
      </c>
      <c r="Q426" s="14">
        <v>2</v>
      </c>
      <c r="R426" s="14">
        <v>2</v>
      </c>
      <c r="S426" s="14">
        <v>1</v>
      </c>
      <c r="T426" s="14">
        <v>1</v>
      </c>
      <c r="U426" s="14">
        <v>1</v>
      </c>
      <c r="V426" s="14">
        <v>3</v>
      </c>
      <c r="W426" s="14">
        <v>1</v>
      </c>
      <c r="X426" s="14">
        <v>50</v>
      </c>
      <c r="Y426" s="14">
        <f>X426-[1]Admission!DA425</f>
        <v>0</v>
      </c>
      <c r="Z426" s="14">
        <v>2</v>
      </c>
      <c r="AA426" s="14">
        <v>1</v>
      </c>
      <c r="AB426" s="14">
        <v>1</v>
      </c>
      <c r="AC426" s="14">
        <v>1</v>
      </c>
      <c r="AD426" s="14">
        <v>1</v>
      </c>
      <c r="AE426" s="14">
        <v>1</v>
      </c>
      <c r="AF426" s="14">
        <v>1</v>
      </c>
      <c r="AG426" s="14">
        <f t="shared" ref="AG426:AG431" si="94">SUM(AA426:AF426)</f>
        <v>6</v>
      </c>
      <c r="AH426" s="14">
        <f>AG426-[1]Admission!DO425</f>
        <v>6</v>
      </c>
      <c r="AI426" s="14">
        <v>1</v>
      </c>
      <c r="AJ426" s="14">
        <v>1</v>
      </c>
      <c r="AK426" s="14">
        <v>1</v>
      </c>
      <c r="AL426" s="14">
        <v>1</v>
      </c>
      <c r="AM426" s="14">
        <v>1</v>
      </c>
      <c r="AN426" s="14">
        <v>1</v>
      </c>
      <c r="AO426" s="14">
        <v>1</v>
      </c>
      <c r="AP426" s="14">
        <v>1</v>
      </c>
      <c r="AQ426" s="14">
        <f t="shared" ref="AQ426:AQ431" si="95">SUM(AI426:AP426)</f>
        <v>8</v>
      </c>
      <c r="AR426" s="14">
        <f>AQ426-[1]Admission!EH425</f>
        <v>0</v>
      </c>
      <c r="AS426" s="14">
        <v>0</v>
      </c>
      <c r="AT426" s="14">
        <v>0</v>
      </c>
      <c r="AU426" s="14">
        <f>SUM(AS426:AT426)</f>
        <v>0</v>
      </c>
      <c r="AV426" s="14">
        <f>AU426-[1]Admission!EL425</f>
        <v>-3</v>
      </c>
      <c r="AW426" s="14">
        <v>5</v>
      </c>
      <c r="AX426" s="14">
        <v>5</v>
      </c>
      <c r="AY426" s="14">
        <v>5</v>
      </c>
      <c r="AZ426" s="14">
        <v>5</v>
      </c>
      <c r="BA426" s="14">
        <f>SUM(AW426:AZ426)</f>
        <v>20</v>
      </c>
      <c r="BB426" s="14">
        <f>BA426-[1]Admission!EQ425</f>
        <v>0</v>
      </c>
      <c r="BC426" s="14">
        <v>4</v>
      </c>
      <c r="BD426" s="14">
        <v>4</v>
      </c>
      <c r="BE426" s="14">
        <v>4</v>
      </c>
      <c r="BF426" s="14">
        <f>SUM(BC426:BE426)</f>
        <v>12</v>
      </c>
      <c r="BG426" s="60">
        <v>1</v>
      </c>
      <c r="BH426" s="60">
        <v>1</v>
      </c>
      <c r="BI426" s="60">
        <v>0</v>
      </c>
      <c r="BJ426" s="60">
        <v>1</v>
      </c>
      <c r="BK426" s="60">
        <v>1</v>
      </c>
      <c r="BL426" s="60">
        <v>1</v>
      </c>
      <c r="BM426" s="60">
        <v>1</v>
      </c>
      <c r="BN426" s="60">
        <v>1</v>
      </c>
      <c r="BO426" s="60">
        <v>1</v>
      </c>
      <c r="BP426" s="60">
        <v>1</v>
      </c>
      <c r="BQ426" s="60">
        <v>1</v>
      </c>
      <c r="BR426" s="60">
        <v>1</v>
      </c>
      <c r="BS426" s="60">
        <v>1</v>
      </c>
      <c r="BT426" s="60">
        <v>1</v>
      </c>
      <c r="BU426" s="60">
        <v>1</v>
      </c>
      <c r="BV426" s="60">
        <v>14</v>
      </c>
    </row>
    <row r="427" spans="1:74" s="14" customFormat="1">
      <c r="A427" s="14">
        <v>418</v>
      </c>
      <c r="B427" s="14">
        <v>4</v>
      </c>
      <c r="C427" s="14">
        <v>2.8291666666700621</v>
      </c>
      <c r="D427" s="14">
        <v>0</v>
      </c>
      <c r="E427" s="14">
        <v>1</v>
      </c>
      <c r="F427" s="14">
        <v>1</v>
      </c>
      <c r="G427" s="14">
        <v>0</v>
      </c>
      <c r="H427" s="14">
        <v>0</v>
      </c>
      <c r="I427" s="14">
        <v>0</v>
      </c>
      <c r="J427" s="14">
        <v>0</v>
      </c>
      <c r="K427" s="14">
        <v>2</v>
      </c>
      <c r="L427" s="73">
        <v>5.7999999999999996E-2</v>
      </c>
      <c r="M427" s="14">
        <v>2</v>
      </c>
      <c r="N427" s="14">
        <v>2</v>
      </c>
      <c r="O427" s="14">
        <v>2</v>
      </c>
      <c r="P427" s="14">
        <v>2</v>
      </c>
      <c r="Q427" s="14">
        <v>2</v>
      </c>
      <c r="R427" s="14">
        <v>2</v>
      </c>
      <c r="S427" s="14">
        <v>1</v>
      </c>
      <c r="T427" s="14">
        <v>1</v>
      </c>
      <c r="U427" s="14">
        <v>5</v>
      </c>
      <c r="V427" s="14">
        <v>1</v>
      </c>
      <c r="W427" s="14">
        <v>1</v>
      </c>
      <c r="X427" s="14">
        <v>60</v>
      </c>
      <c r="Y427" s="14">
        <f>X427-[1]Admission!DA252</f>
        <v>0</v>
      </c>
      <c r="Z427" s="14">
        <v>3</v>
      </c>
      <c r="AA427" s="14">
        <v>1</v>
      </c>
      <c r="AB427" s="14">
        <v>1</v>
      </c>
      <c r="AC427" s="14">
        <v>1</v>
      </c>
      <c r="AD427" s="14">
        <v>1</v>
      </c>
      <c r="AE427" s="14">
        <v>1</v>
      </c>
      <c r="AF427" s="14">
        <v>1</v>
      </c>
      <c r="AG427" s="14">
        <f t="shared" si="94"/>
        <v>6</v>
      </c>
      <c r="AH427" s="14">
        <f>AG427-[1]Admission!DO252</f>
        <v>0</v>
      </c>
      <c r="AI427" s="14">
        <v>1</v>
      </c>
      <c r="AJ427" s="14">
        <v>1</v>
      </c>
      <c r="AK427" s="14">
        <v>1</v>
      </c>
      <c r="AL427" s="14">
        <v>1</v>
      </c>
      <c r="AM427" s="14">
        <v>1</v>
      </c>
      <c r="AN427" s="14">
        <v>1</v>
      </c>
      <c r="AO427" s="14">
        <v>1</v>
      </c>
      <c r="AP427" s="14">
        <v>1</v>
      </c>
      <c r="AQ427" s="14">
        <f t="shared" si="95"/>
        <v>8</v>
      </c>
      <c r="AR427" s="14">
        <f>AQ427-[1]Admission!EH252</f>
        <v>2</v>
      </c>
      <c r="AS427" s="14">
        <v>0</v>
      </c>
      <c r="AT427" s="14">
        <v>0</v>
      </c>
      <c r="AU427" s="14">
        <f>SUM(AS427:AT427)</f>
        <v>0</v>
      </c>
      <c r="AV427" s="14">
        <f>AU427-[1]Admission!EL252</f>
        <v>0</v>
      </c>
      <c r="AW427" s="14">
        <v>5</v>
      </c>
      <c r="AX427" s="14">
        <v>5</v>
      </c>
      <c r="AY427" s="14">
        <v>5</v>
      </c>
      <c r="AZ427" s="14">
        <v>5</v>
      </c>
      <c r="BA427" s="14">
        <f>SUM(AW427:AZ427)</f>
        <v>20</v>
      </c>
      <c r="BB427" s="14">
        <f>BA427-[1]Admission!EQ252</f>
        <v>0</v>
      </c>
      <c r="BC427" s="14">
        <v>0</v>
      </c>
      <c r="BD427" s="14">
        <v>4</v>
      </c>
      <c r="BE427" s="14">
        <v>4</v>
      </c>
      <c r="BF427" s="14">
        <f>SUM(BC427:BE427)</f>
        <v>8</v>
      </c>
      <c r="BG427" s="60">
        <v>1</v>
      </c>
      <c r="BH427" s="60">
        <v>1</v>
      </c>
      <c r="BI427" s="60">
        <v>1</v>
      </c>
      <c r="BJ427" s="60">
        <v>0</v>
      </c>
      <c r="BK427" s="60">
        <v>1</v>
      </c>
      <c r="BL427" s="60">
        <v>1</v>
      </c>
      <c r="BM427" s="60">
        <v>1</v>
      </c>
      <c r="BN427" s="60">
        <v>0</v>
      </c>
      <c r="BO427" s="60">
        <v>0</v>
      </c>
      <c r="BP427" s="60">
        <v>0</v>
      </c>
      <c r="BQ427" s="60">
        <v>1</v>
      </c>
      <c r="BR427" s="60">
        <v>1</v>
      </c>
      <c r="BS427" s="60">
        <v>1</v>
      </c>
      <c r="BT427" s="60">
        <v>0</v>
      </c>
      <c r="BU427" s="60">
        <v>0</v>
      </c>
      <c r="BV427" s="60">
        <v>9</v>
      </c>
    </row>
    <row r="428" spans="1:74" s="14" customFormat="1">
      <c r="A428" s="14">
        <v>419</v>
      </c>
      <c r="B428" s="14">
        <v>6</v>
      </c>
      <c r="C428" s="14">
        <v>3.9680555555532919</v>
      </c>
      <c r="D428" s="14">
        <v>0</v>
      </c>
      <c r="E428" s="14">
        <v>5</v>
      </c>
      <c r="F428" s="14">
        <v>1</v>
      </c>
      <c r="G428" s="14">
        <v>0</v>
      </c>
      <c r="H428" s="14">
        <v>0</v>
      </c>
      <c r="I428" s="14">
        <v>0</v>
      </c>
      <c r="J428" s="14">
        <v>0</v>
      </c>
      <c r="K428" s="14">
        <v>3</v>
      </c>
      <c r="L428" s="73">
        <v>5.7999999999999996E-2</v>
      </c>
      <c r="M428" s="14">
        <v>0</v>
      </c>
      <c r="N428" s="14">
        <v>2</v>
      </c>
      <c r="O428" s="14">
        <v>2</v>
      </c>
      <c r="P428" s="14">
        <v>2</v>
      </c>
      <c r="Q428" s="14">
        <v>1</v>
      </c>
      <c r="R428" s="14">
        <v>1</v>
      </c>
      <c r="S428" s="14">
        <v>3</v>
      </c>
      <c r="T428" s="14">
        <v>3</v>
      </c>
      <c r="U428" s="14">
        <v>3</v>
      </c>
      <c r="V428" s="14">
        <v>3</v>
      </c>
      <c r="W428" s="14">
        <v>1</v>
      </c>
      <c r="X428" s="14">
        <v>45</v>
      </c>
      <c r="Y428" s="14">
        <f>X428-[1]Admission!DA287</f>
        <v>-20</v>
      </c>
      <c r="Z428" s="14">
        <v>4</v>
      </c>
      <c r="AA428" s="14">
        <v>0</v>
      </c>
      <c r="AB428" s="14">
        <v>0</v>
      </c>
      <c r="AC428" s="14">
        <v>1</v>
      </c>
      <c r="AD428" s="14">
        <v>1</v>
      </c>
      <c r="AE428" s="14">
        <v>1</v>
      </c>
      <c r="AF428" s="14">
        <v>1</v>
      </c>
      <c r="AG428" s="14">
        <f t="shared" si="94"/>
        <v>4</v>
      </c>
      <c r="AH428" s="14">
        <f>AG428-[1]Admission!DO287</f>
        <v>0</v>
      </c>
      <c r="AI428" s="14">
        <v>1</v>
      </c>
      <c r="AJ428" s="14">
        <v>0</v>
      </c>
      <c r="AK428" s="14">
        <v>1</v>
      </c>
      <c r="AL428" s="14">
        <v>0</v>
      </c>
      <c r="AM428" s="14">
        <v>0</v>
      </c>
      <c r="AN428" s="14">
        <v>0</v>
      </c>
      <c r="AO428" s="14">
        <v>1</v>
      </c>
      <c r="AP428" s="14">
        <v>1</v>
      </c>
      <c r="AQ428" s="14">
        <f t="shared" si="95"/>
        <v>4</v>
      </c>
      <c r="AR428" s="14">
        <f>AQ428-[1]Admission!EH287</f>
        <v>1</v>
      </c>
      <c r="AS428" s="14">
        <v>0</v>
      </c>
      <c r="AT428" s="14">
        <v>0</v>
      </c>
      <c r="AU428" s="14">
        <v>0</v>
      </c>
      <c r="AV428" s="14">
        <f>AU428-[1]Admission!EL287</f>
        <v>-1</v>
      </c>
      <c r="AW428" s="14">
        <v>5</v>
      </c>
      <c r="AX428" s="14">
        <v>5</v>
      </c>
      <c r="AY428" s="14">
        <v>5</v>
      </c>
      <c r="AZ428" s="14">
        <v>5</v>
      </c>
      <c r="BA428" s="14">
        <v>20</v>
      </c>
      <c r="BB428" s="14">
        <f>BA428-[1]Admission!EQ287</f>
        <v>0</v>
      </c>
      <c r="BC428" s="14">
        <v>4</v>
      </c>
      <c r="BD428" s="14">
        <v>4</v>
      </c>
      <c r="BE428" s="14">
        <v>4</v>
      </c>
      <c r="BF428" s="14">
        <v>12</v>
      </c>
      <c r="BG428" s="60">
        <v>1</v>
      </c>
      <c r="BH428" s="60">
        <v>1</v>
      </c>
      <c r="BI428" s="60">
        <v>1</v>
      </c>
      <c r="BJ428" s="60">
        <v>1</v>
      </c>
      <c r="BK428" s="60">
        <v>1</v>
      </c>
      <c r="BL428" s="60">
        <v>1</v>
      </c>
      <c r="BM428" s="60">
        <v>1</v>
      </c>
      <c r="BN428" s="60">
        <v>1</v>
      </c>
      <c r="BO428" s="60">
        <v>1</v>
      </c>
      <c r="BP428" s="60">
        <v>1</v>
      </c>
      <c r="BQ428" s="60">
        <v>1</v>
      </c>
      <c r="BR428" s="60">
        <v>1</v>
      </c>
      <c r="BS428" s="60">
        <v>1</v>
      </c>
      <c r="BT428" s="60">
        <v>1</v>
      </c>
      <c r="BU428" s="60">
        <v>1</v>
      </c>
      <c r="BV428" s="60">
        <v>15</v>
      </c>
    </row>
    <row r="429" spans="1:74" s="14" customFormat="1">
      <c r="A429" s="14">
        <v>420</v>
      </c>
      <c r="B429" s="14">
        <v>5</v>
      </c>
      <c r="C429" s="14">
        <v>3.9284722222218988</v>
      </c>
      <c r="D429" s="14">
        <v>0</v>
      </c>
      <c r="E429" s="14">
        <v>2</v>
      </c>
      <c r="F429" s="14">
        <v>3</v>
      </c>
      <c r="G429" s="14">
        <v>0</v>
      </c>
      <c r="H429" s="14">
        <v>0</v>
      </c>
      <c r="I429" s="14">
        <v>0</v>
      </c>
      <c r="J429" s="14">
        <v>0</v>
      </c>
      <c r="K429" s="14">
        <v>9</v>
      </c>
      <c r="L429" s="73">
        <v>0.22800000000000001</v>
      </c>
      <c r="M429" s="14">
        <v>2</v>
      </c>
      <c r="N429" s="14">
        <v>2</v>
      </c>
      <c r="O429" s="14">
        <v>2</v>
      </c>
      <c r="P429" s="14">
        <v>2</v>
      </c>
      <c r="Q429" s="14">
        <v>2</v>
      </c>
      <c r="R429" s="14">
        <v>2</v>
      </c>
      <c r="S429" s="14">
        <v>1</v>
      </c>
      <c r="T429" s="14">
        <v>1</v>
      </c>
      <c r="U429" s="14">
        <v>3</v>
      </c>
      <c r="V429" s="14">
        <v>4</v>
      </c>
      <c r="W429" s="14">
        <v>5</v>
      </c>
      <c r="X429" s="14">
        <v>40</v>
      </c>
      <c r="Y429" s="14">
        <f>X429-[1]Admission!DA509</f>
        <v>-35</v>
      </c>
      <c r="Z429" s="14">
        <v>4</v>
      </c>
      <c r="AA429" s="14">
        <v>0</v>
      </c>
      <c r="AB429" s="14">
        <v>0</v>
      </c>
      <c r="AC429" s="14">
        <v>1</v>
      </c>
      <c r="AD429" s="14">
        <v>1</v>
      </c>
      <c r="AE429" s="14">
        <v>1</v>
      </c>
      <c r="AF429" s="14">
        <v>1</v>
      </c>
      <c r="AG429" s="14">
        <f t="shared" si="94"/>
        <v>4</v>
      </c>
      <c r="AH429" s="14">
        <f>AG429-[1]Admission!DO509</f>
        <v>-1</v>
      </c>
      <c r="AI429" s="14">
        <v>1</v>
      </c>
      <c r="AJ429" s="14">
        <v>1</v>
      </c>
      <c r="AK429" s="14">
        <v>0</v>
      </c>
      <c r="AL429" s="14">
        <v>0</v>
      </c>
      <c r="AM429" s="14">
        <v>0</v>
      </c>
      <c r="AN429" s="14">
        <v>1</v>
      </c>
      <c r="AO429" s="14">
        <v>1</v>
      </c>
      <c r="AP429" s="14">
        <v>1</v>
      </c>
      <c r="AQ429" s="14">
        <f t="shared" si="95"/>
        <v>5</v>
      </c>
      <c r="AR429" s="14">
        <f>AQ429-[1]Admission!EH509</f>
        <v>2</v>
      </c>
      <c r="AS429" s="14">
        <v>0</v>
      </c>
      <c r="AT429" s="14">
        <v>0</v>
      </c>
      <c r="AU429" s="14">
        <f>SUM(AS429:AT429)</f>
        <v>0</v>
      </c>
      <c r="AV429" s="14">
        <f>AU429-[1]Admission!EL509</f>
        <v>0</v>
      </c>
      <c r="AW429" s="14">
        <v>5</v>
      </c>
      <c r="AX429" s="14">
        <v>5</v>
      </c>
      <c r="AY429" s="14">
        <v>5</v>
      </c>
      <c r="AZ429" s="14">
        <v>5</v>
      </c>
      <c r="BA429" s="14">
        <f>SUM(AW429:AZ429)</f>
        <v>20</v>
      </c>
      <c r="BB429" s="14">
        <f>BA429-[1]Admission!EQ509</f>
        <v>0</v>
      </c>
      <c r="BC429" s="14">
        <v>4</v>
      </c>
      <c r="BD429" s="14">
        <v>4</v>
      </c>
      <c r="BE429" s="14">
        <v>4</v>
      </c>
      <c r="BF429" s="14">
        <f>SUM(BC429:BE429)</f>
        <v>12</v>
      </c>
      <c r="BG429" s="60">
        <v>1</v>
      </c>
      <c r="BH429" s="60">
        <v>1</v>
      </c>
      <c r="BI429" s="60">
        <v>1</v>
      </c>
      <c r="BJ429" s="60">
        <v>1</v>
      </c>
      <c r="BK429" s="60">
        <v>1</v>
      </c>
      <c r="BL429" s="60">
        <v>0</v>
      </c>
      <c r="BM429" s="60">
        <v>1</v>
      </c>
      <c r="BN429" s="60">
        <v>1</v>
      </c>
      <c r="BO429" s="60">
        <v>1</v>
      </c>
      <c r="BP429" s="60">
        <v>1</v>
      </c>
      <c r="BQ429" s="60">
        <v>1</v>
      </c>
      <c r="BR429" s="60">
        <v>1</v>
      </c>
      <c r="BS429" s="60">
        <v>1</v>
      </c>
      <c r="BT429" s="60">
        <v>1</v>
      </c>
      <c r="BU429" s="60">
        <v>1</v>
      </c>
      <c r="BV429" s="60">
        <v>14</v>
      </c>
    </row>
    <row r="430" spans="1:74" s="14" customFormat="1">
      <c r="A430" s="14">
        <v>421</v>
      </c>
      <c r="B430" s="14">
        <v>5</v>
      </c>
      <c r="C430" s="14">
        <v>3.6395833333372138</v>
      </c>
      <c r="D430" s="14">
        <v>0</v>
      </c>
      <c r="E430" s="14">
        <v>2</v>
      </c>
      <c r="F430" s="14">
        <v>1</v>
      </c>
      <c r="G430" s="14">
        <v>0</v>
      </c>
      <c r="H430" s="14">
        <v>0</v>
      </c>
      <c r="I430" s="14">
        <v>0</v>
      </c>
      <c r="J430" s="14">
        <v>0</v>
      </c>
      <c r="K430" s="14">
        <v>3</v>
      </c>
      <c r="L430" s="73">
        <v>5.8000000000000003E-2</v>
      </c>
      <c r="M430" s="14">
        <v>2</v>
      </c>
      <c r="N430" s="14">
        <v>2</v>
      </c>
      <c r="O430" s="14">
        <v>2</v>
      </c>
      <c r="P430" s="14">
        <v>2</v>
      </c>
      <c r="Q430" s="14">
        <v>2</v>
      </c>
      <c r="R430" s="14">
        <v>2</v>
      </c>
      <c r="S430" s="14">
        <v>1</v>
      </c>
      <c r="T430" s="14">
        <v>1</v>
      </c>
      <c r="U430" s="14">
        <v>1</v>
      </c>
      <c r="V430" s="14">
        <v>1</v>
      </c>
      <c r="W430" s="14">
        <v>1</v>
      </c>
      <c r="X430" s="14">
        <v>80</v>
      </c>
      <c r="Y430" s="14">
        <f>X430-[1]Admission!DA441</f>
        <v>10</v>
      </c>
      <c r="Z430" s="14">
        <v>4</v>
      </c>
      <c r="AA430" s="14">
        <v>1</v>
      </c>
      <c r="AB430" s="14">
        <v>1</v>
      </c>
      <c r="AC430" s="14">
        <v>1</v>
      </c>
      <c r="AD430" s="14">
        <v>1</v>
      </c>
      <c r="AE430" s="14">
        <v>1</v>
      </c>
      <c r="AF430" s="14">
        <v>1</v>
      </c>
      <c r="AG430" s="14">
        <f t="shared" si="94"/>
        <v>6</v>
      </c>
      <c r="AH430" s="14">
        <f>AG430-[1]Admission!DO441</f>
        <v>0</v>
      </c>
      <c r="AI430" s="14">
        <v>1</v>
      </c>
      <c r="AJ430" s="14">
        <v>1</v>
      </c>
      <c r="AK430" s="14">
        <v>1</v>
      </c>
      <c r="AL430" s="14">
        <v>1</v>
      </c>
      <c r="AM430" s="14">
        <v>1</v>
      </c>
      <c r="AN430" s="14">
        <v>1</v>
      </c>
      <c r="AO430" s="14">
        <v>1</v>
      </c>
      <c r="AP430" s="14">
        <v>1</v>
      </c>
      <c r="AQ430" s="14">
        <f t="shared" si="95"/>
        <v>8</v>
      </c>
      <c r="AR430" s="14">
        <f>AQ430-[1]Admission!EH441</f>
        <v>0</v>
      </c>
      <c r="AS430" s="14">
        <v>0</v>
      </c>
      <c r="AT430" s="14">
        <v>0</v>
      </c>
      <c r="AU430" s="14">
        <f>SUM(AS430:AT430)</f>
        <v>0</v>
      </c>
      <c r="AV430" s="14">
        <f>AU430-[1]Admission!EL441</f>
        <v>0</v>
      </c>
      <c r="AW430" s="14">
        <v>5</v>
      </c>
      <c r="AX430" s="14">
        <v>5</v>
      </c>
      <c r="AY430" s="14">
        <v>5</v>
      </c>
      <c r="AZ430" s="14">
        <v>5</v>
      </c>
      <c r="BA430" s="14">
        <f>SUM(AW430:AZ430)</f>
        <v>20</v>
      </c>
      <c r="BB430" s="14">
        <f>BA430-[1]Admission!EQ441</f>
        <v>0</v>
      </c>
      <c r="BC430" s="14">
        <v>4</v>
      </c>
      <c r="BD430" s="14">
        <v>4</v>
      </c>
      <c r="BE430" s="14">
        <v>4</v>
      </c>
      <c r="BF430" s="14">
        <f>SUM(BC430:BE430)</f>
        <v>12</v>
      </c>
      <c r="BG430" s="60">
        <v>1</v>
      </c>
      <c r="BH430" s="60">
        <v>1</v>
      </c>
      <c r="BI430" s="60">
        <v>1</v>
      </c>
      <c r="BJ430" s="60">
        <v>1</v>
      </c>
      <c r="BK430" s="60">
        <v>1</v>
      </c>
      <c r="BL430" s="60">
        <v>1</v>
      </c>
      <c r="BM430" s="60">
        <v>1</v>
      </c>
      <c r="BN430" s="60">
        <v>1</v>
      </c>
      <c r="BO430" s="60">
        <v>1</v>
      </c>
      <c r="BP430" s="60">
        <v>1</v>
      </c>
      <c r="BQ430" s="60">
        <v>1</v>
      </c>
      <c r="BR430" s="60">
        <v>1</v>
      </c>
      <c r="BS430" s="60">
        <v>1</v>
      </c>
      <c r="BT430" s="60">
        <v>1</v>
      </c>
      <c r="BU430" s="60">
        <v>1</v>
      </c>
      <c r="BV430" s="60">
        <v>15</v>
      </c>
    </row>
    <row r="431" spans="1:74" s="14" customFormat="1">
      <c r="A431" s="14">
        <v>422</v>
      </c>
      <c r="B431" s="14">
        <v>4</v>
      </c>
      <c r="C431" s="14">
        <v>3.0097222222175333</v>
      </c>
      <c r="D431" s="14">
        <v>0</v>
      </c>
      <c r="E431" s="14">
        <v>5</v>
      </c>
      <c r="F431" s="14">
        <v>1</v>
      </c>
      <c r="G431" s="14">
        <v>0</v>
      </c>
      <c r="H431" s="14">
        <v>0</v>
      </c>
      <c r="I431" s="14">
        <v>0</v>
      </c>
      <c r="J431" s="14">
        <v>0</v>
      </c>
      <c r="K431" s="14">
        <v>2</v>
      </c>
      <c r="L431" s="73">
        <v>5.7999999999999996E-2</v>
      </c>
      <c r="M431" s="14">
        <v>0</v>
      </c>
      <c r="N431" s="14">
        <v>2</v>
      </c>
      <c r="O431" s="14">
        <v>2</v>
      </c>
      <c r="P431" s="14">
        <v>2</v>
      </c>
      <c r="Q431" s="14">
        <v>1</v>
      </c>
      <c r="R431" s="14">
        <v>2</v>
      </c>
      <c r="S431" s="14">
        <v>2</v>
      </c>
      <c r="T431" s="14">
        <v>1</v>
      </c>
      <c r="U431" s="14">
        <v>1</v>
      </c>
      <c r="V431" s="14">
        <v>1</v>
      </c>
      <c r="W431" s="14">
        <v>1</v>
      </c>
      <c r="X431" s="14">
        <v>60</v>
      </c>
      <c r="Y431" s="14">
        <f>X431-[1]Admission!DA237</f>
        <v>-15</v>
      </c>
      <c r="Z431" s="14">
        <v>4</v>
      </c>
      <c r="AA431" s="14">
        <v>1</v>
      </c>
      <c r="AB431" s="14">
        <v>1</v>
      </c>
      <c r="AC431" s="14">
        <v>1</v>
      </c>
      <c r="AD431" s="14">
        <v>1</v>
      </c>
      <c r="AE431" s="14">
        <v>1</v>
      </c>
      <c r="AF431" s="14">
        <v>1</v>
      </c>
      <c r="AG431" s="14">
        <f t="shared" si="94"/>
        <v>6</v>
      </c>
      <c r="AH431" s="14">
        <f>AG431-[1]Admission!DO237</f>
        <v>0</v>
      </c>
      <c r="AI431" s="14">
        <v>1</v>
      </c>
      <c r="AJ431" s="14">
        <v>1</v>
      </c>
      <c r="AK431" s="14">
        <v>1</v>
      </c>
      <c r="AL431" s="14">
        <v>1</v>
      </c>
      <c r="AM431" s="14">
        <v>1</v>
      </c>
      <c r="AN431" s="14">
        <v>1</v>
      </c>
      <c r="AO431" s="14">
        <v>1</v>
      </c>
      <c r="AP431" s="14">
        <v>1</v>
      </c>
      <c r="AQ431" s="14">
        <f t="shared" si="95"/>
        <v>8</v>
      </c>
      <c r="AR431" s="14">
        <f>AQ431-[1]Admission!EH237</f>
        <v>0</v>
      </c>
      <c r="AS431" s="14">
        <v>0</v>
      </c>
      <c r="AT431" s="14">
        <v>0</v>
      </c>
      <c r="AU431" s="14">
        <f>SUM(AS431:AT431)</f>
        <v>0</v>
      </c>
      <c r="AV431" s="14">
        <f>AU431-[1]Admission!EL237</f>
        <v>-3</v>
      </c>
      <c r="AW431" s="14">
        <v>5</v>
      </c>
      <c r="AX431" s="14">
        <v>5</v>
      </c>
      <c r="AY431" s="14">
        <v>5</v>
      </c>
      <c r="AZ431" s="14">
        <v>5</v>
      </c>
      <c r="BA431" s="14">
        <f>SUM(AW431:AZ431)</f>
        <v>20</v>
      </c>
      <c r="BB431" s="14">
        <f>BA431-[1]Admission!EQ237</f>
        <v>1</v>
      </c>
      <c r="BC431" s="14">
        <v>4</v>
      </c>
      <c r="BD431" s="14">
        <v>4</v>
      </c>
      <c r="BE431" s="14">
        <v>4</v>
      </c>
      <c r="BF431" s="14">
        <f>SUM(BC431:BE431)</f>
        <v>12</v>
      </c>
      <c r="BG431" s="60">
        <v>1</v>
      </c>
      <c r="BH431" s="60">
        <v>1</v>
      </c>
      <c r="BI431" s="60">
        <v>1</v>
      </c>
      <c r="BJ431" s="60">
        <v>1</v>
      </c>
      <c r="BK431" s="60">
        <v>1</v>
      </c>
      <c r="BL431" s="60">
        <v>1</v>
      </c>
      <c r="BM431" s="60">
        <v>1</v>
      </c>
      <c r="BN431" s="60">
        <v>1</v>
      </c>
      <c r="BO431" s="60">
        <v>1</v>
      </c>
      <c r="BP431" s="60">
        <v>1</v>
      </c>
      <c r="BQ431" s="60">
        <v>1</v>
      </c>
      <c r="BR431" s="60">
        <v>1</v>
      </c>
      <c r="BS431" s="60">
        <v>1</v>
      </c>
      <c r="BT431" s="60">
        <v>1</v>
      </c>
      <c r="BU431" s="60">
        <v>1</v>
      </c>
      <c r="BV431" s="60">
        <v>15</v>
      </c>
    </row>
    <row r="432" spans="1:74" s="14" customFormat="1">
      <c r="A432" s="14">
        <v>423</v>
      </c>
      <c r="B432" s="14">
        <v>10</v>
      </c>
      <c r="C432" s="14">
        <v>8.7395833333284827</v>
      </c>
      <c r="D432" s="14">
        <v>0</v>
      </c>
      <c r="E432" s="14">
        <v>10</v>
      </c>
      <c r="F432" s="14">
        <v>3</v>
      </c>
      <c r="G432" s="14">
        <v>0</v>
      </c>
      <c r="H432" s="14">
        <v>0</v>
      </c>
      <c r="I432" s="14">
        <v>0</v>
      </c>
      <c r="J432" s="14">
        <v>0</v>
      </c>
      <c r="K432" s="14">
        <v>4</v>
      </c>
      <c r="L432" s="73">
        <v>5.8000000000000003E-2</v>
      </c>
      <c r="M432" s="14">
        <v>2</v>
      </c>
      <c r="N432" s="14">
        <v>2</v>
      </c>
      <c r="O432" s="14">
        <v>2</v>
      </c>
      <c r="P432" s="14">
        <v>2</v>
      </c>
      <c r="Q432" s="14">
        <v>1</v>
      </c>
      <c r="R432" s="14">
        <v>2</v>
      </c>
      <c r="BG432" s="60"/>
      <c r="BH432" s="60"/>
      <c r="BI432" s="60"/>
      <c r="BJ432" s="60"/>
      <c r="BK432" s="60"/>
      <c r="BL432" s="60"/>
      <c r="BM432" s="60"/>
      <c r="BN432" s="60"/>
      <c r="BO432" s="60"/>
      <c r="BP432" s="60"/>
      <c r="BQ432" s="60"/>
      <c r="BR432" s="60"/>
      <c r="BS432" s="60"/>
      <c r="BT432" s="60"/>
      <c r="BU432" s="60"/>
      <c r="BV432" s="60"/>
    </row>
    <row r="433" spans="1:74" s="14" customFormat="1">
      <c r="A433" s="14">
        <v>424</v>
      </c>
      <c r="B433" s="14">
        <v>4</v>
      </c>
      <c r="C433" s="14">
        <v>2.7791666666671517</v>
      </c>
      <c r="D433" s="14">
        <v>0</v>
      </c>
      <c r="E433" s="14">
        <v>3</v>
      </c>
      <c r="F433" s="14">
        <v>1</v>
      </c>
      <c r="G433" s="14">
        <v>0</v>
      </c>
      <c r="H433" s="14">
        <v>0</v>
      </c>
      <c r="I433" s="14">
        <v>0</v>
      </c>
      <c r="J433" s="14">
        <v>0</v>
      </c>
      <c r="K433" s="14">
        <v>1</v>
      </c>
      <c r="L433" s="73">
        <v>5.8000000000000003E-2</v>
      </c>
      <c r="M433" s="14">
        <v>2</v>
      </c>
      <c r="N433" s="14">
        <v>2</v>
      </c>
      <c r="O433" s="14">
        <v>2</v>
      </c>
      <c r="P433" s="14">
        <v>2</v>
      </c>
      <c r="Q433" s="14">
        <v>2</v>
      </c>
      <c r="R433" s="14">
        <v>2</v>
      </c>
      <c r="S433" s="14">
        <v>4</v>
      </c>
      <c r="T433" s="14">
        <v>1</v>
      </c>
      <c r="U433" s="14">
        <v>4</v>
      </c>
      <c r="V433" s="14">
        <v>3</v>
      </c>
      <c r="W433" s="14">
        <v>1</v>
      </c>
      <c r="X433" s="14">
        <v>75</v>
      </c>
      <c r="Y433" s="14">
        <f>X433-[1]Admission!DA522</f>
        <v>-5</v>
      </c>
      <c r="Z433" s="14">
        <v>2</v>
      </c>
      <c r="AA433" s="14">
        <v>1</v>
      </c>
      <c r="AB433" s="14">
        <v>1</v>
      </c>
      <c r="AC433" s="14">
        <v>1</v>
      </c>
      <c r="AD433" s="14">
        <v>1</v>
      </c>
      <c r="AE433" s="14">
        <v>1</v>
      </c>
      <c r="AF433" s="14">
        <v>1</v>
      </c>
      <c r="AG433" s="14">
        <f>SUM(AA433:AF433)</f>
        <v>6</v>
      </c>
      <c r="AH433" s="14">
        <f>AG433-[1]Admission!DO522</f>
        <v>0</v>
      </c>
      <c r="AI433" s="14">
        <v>1</v>
      </c>
      <c r="AJ433" s="14">
        <v>1</v>
      </c>
      <c r="AK433" s="14">
        <v>1</v>
      </c>
      <c r="AL433" s="14">
        <v>1</v>
      </c>
      <c r="AM433" s="14">
        <v>1</v>
      </c>
      <c r="AN433" s="14">
        <v>1</v>
      </c>
      <c r="AO433" s="14">
        <v>1</v>
      </c>
      <c r="AP433" s="14">
        <v>1</v>
      </c>
      <c r="AQ433" s="14">
        <f>SUM(AI433:AP433)</f>
        <v>8</v>
      </c>
      <c r="AR433" s="14">
        <f>AQ433-[1]Admission!EH522</f>
        <v>0</v>
      </c>
      <c r="AS433" s="14">
        <v>0</v>
      </c>
      <c r="AT433" s="14">
        <v>0</v>
      </c>
      <c r="AU433" s="14">
        <f>SUM(AS433:AT433)</f>
        <v>0</v>
      </c>
      <c r="AV433" s="14">
        <f>AU433-[1]Admission!EL522</f>
        <v>0</v>
      </c>
      <c r="AW433" s="14">
        <v>5</v>
      </c>
      <c r="AX433" s="14">
        <v>5</v>
      </c>
      <c r="AY433" s="14">
        <v>5</v>
      </c>
      <c r="AZ433" s="14">
        <v>5</v>
      </c>
      <c r="BA433" s="14">
        <f>SUM(AW433:AZ433)</f>
        <v>20</v>
      </c>
      <c r="BB433" s="14">
        <f>BA433-[1]Admission!EQ522</f>
        <v>0</v>
      </c>
      <c r="BC433" s="14">
        <v>4</v>
      </c>
      <c r="BD433" s="14">
        <v>4</v>
      </c>
      <c r="BE433" s="14">
        <v>4</v>
      </c>
      <c r="BF433" s="14">
        <f>SUM(BC433:BE433)</f>
        <v>12</v>
      </c>
      <c r="BG433" s="60">
        <v>1</v>
      </c>
      <c r="BH433" s="60">
        <v>1</v>
      </c>
      <c r="BI433" s="60">
        <v>1</v>
      </c>
      <c r="BJ433" s="60">
        <v>1</v>
      </c>
      <c r="BK433" s="60">
        <v>1</v>
      </c>
      <c r="BL433" s="60">
        <v>1</v>
      </c>
      <c r="BM433" s="60">
        <v>1</v>
      </c>
      <c r="BN433" s="60">
        <v>1</v>
      </c>
      <c r="BO433" s="60">
        <v>1</v>
      </c>
      <c r="BP433" s="60">
        <v>1</v>
      </c>
      <c r="BQ433" s="60">
        <v>1</v>
      </c>
      <c r="BR433" s="60">
        <v>1</v>
      </c>
      <c r="BS433" s="60">
        <v>1</v>
      </c>
      <c r="BT433" s="60">
        <v>1</v>
      </c>
      <c r="BU433" s="60">
        <v>1</v>
      </c>
      <c r="BV433" s="60">
        <v>15</v>
      </c>
    </row>
    <row r="434" spans="1:74" s="14" customFormat="1">
      <c r="A434" s="14">
        <v>425</v>
      </c>
      <c r="B434" s="14">
        <v>4</v>
      </c>
      <c r="C434" s="14">
        <v>2.7104166666686069</v>
      </c>
      <c r="D434" s="14">
        <v>0</v>
      </c>
      <c r="E434" s="14">
        <v>3</v>
      </c>
      <c r="F434" s="14">
        <v>1</v>
      </c>
      <c r="G434" s="14">
        <v>0</v>
      </c>
      <c r="H434" s="14">
        <v>0</v>
      </c>
      <c r="I434" s="14">
        <v>0</v>
      </c>
      <c r="J434" s="14">
        <v>1</v>
      </c>
      <c r="K434" s="14">
        <v>2</v>
      </c>
      <c r="L434" s="73">
        <v>5.8000000000000003E-2</v>
      </c>
      <c r="M434" s="14">
        <v>2</v>
      </c>
      <c r="N434" s="14">
        <v>2</v>
      </c>
      <c r="O434" s="14">
        <v>2</v>
      </c>
      <c r="P434" s="14">
        <v>2</v>
      </c>
      <c r="Q434" s="14">
        <v>2</v>
      </c>
      <c r="R434" s="14">
        <v>2</v>
      </c>
      <c r="S434" s="14">
        <v>1</v>
      </c>
      <c r="T434" s="14">
        <v>1</v>
      </c>
      <c r="U434" s="14">
        <v>1</v>
      </c>
      <c r="V434" s="14">
        <v>2</v>
      </c>
      <c r="W434" s="14">
        <v>1</v>
      </c>
      <c r="X434" s="14">
        <v>50</v>
      </c>
      <c r="Y434" s="14">
        <f>X434-[1]Admission!DA318</f>
        <v>50</v>
      </c>
      <c r="Z434" s="14">
        <v>3</v>
      </c>
      <c r="AA434" s="14">
        <v>1</v>
      </c>
      <c r="AB434" s="14">
        <v>1</v>
      </c>
      <c r="AC434" s="14">
        <v>1</v>
      </c>
      <c r="AD434" s="14">
        <v>1</v>
      </c>
      <c r="AE434" s="14">
        <v>1</v>
      </c>
      <c r="AF434" s="14">
        <v>1</v>
      </c>
      <c r="AG434" s="14">
        <f>SUM(AA434:AF434)</f>
        <v>6</v>
      </c>
      <c r="AH434" s="14">
        <f>AG434-[1]Admission!DO318</f>
        <v>2</v>
      </c>
      <c r="AI434" s="14">
        <v>1</v>
      </c>
      <c r="AJ434" s="14">
        <v>1</v>
      </c>
      <c r="AK434" s="14">
        <v>1</v>
      </c>
      <c r="AL434" s="14">
        <v>1</v>
      </c>
      <c r="AM434" s="14">
        <v>1</v>
      </c>
      <c r="AN434" s="14">
        <v>1</v>
      </c>
      <c r="AO434" s="14">
        <v>1</v>
      </c>
      <c r="AP434" s="14">
        <v>1</v>
      </c>
      <c r="AQ434" s="14">
        <f>SUM(AI434:AP434)</f>
        <v>8</v>
      </c>
      <c r="AR434" s="14">
        <f>AQ434-[1]Admission!EH318</f>
        <v>5</v>
      </c>
      <c r="AS434" s="14">
        <v>1</v>
      </c>
      <c r="AT434" s="14">
        <v>1</v>
      </c>
      <c r="AU434" s="14">
        <f>SUM(AS434:AT434)</f>
        <v>2</v>
      </c>
      <c r="AV434" s="14">
        <f>AU434-[1]Admission!EL318</f>
        <v>1</v>
      </c>
      <c r="AW434" s="14">
        <v>3</v>
      </c>
      <c r="AX434" s="14">
        <v>3</v>
      </c>
      <c r="AY434" s="14">
        <v>3</v>
      </c>
      <c r="AZ434" s="14">
        <v>3</v>
      </c>
      <c r="BA434" s="14">
        <f>SUM(AW434:AZ434)</f>
        <v>12</v>
      </c>
      <c r="BB434" s="14">
        <f>BA434-[1]Admission!EQ318</f>
        <v>2</v>
      </c>
      <c r="BC434" s="14">
        <v>4</v>
      </c>
      <c r="BD434" s="14">
        <v>4</v>
      </c>
      <c r="BE434" s="14">
        <v>4</v>
      </c>
      <c r="BF434" s="14">
        <f>SUM(BC434:BE434)</f>
        <v>12</v>
      </c>
      <c r="BG434" s="60">
        <v>1</v>
      </c>
      <c r="BH434" s="60">
        <v>1</v>
      </c>
      <c r="BI434" s="60">
        <v>1</v>
      </c>
      <c r="BJ434" s="60">
        <v>1</v>
      </c>
      <c r="BK434" s="60">
        <v>1</v>
      </c>
      <c r="BL434" s="60">
        <v>1</v>
      </c>
      <c r="BM434" s="60">
        <v>1</v>
      </c>
      <c r="BN434" s="60">
        <v>1</v>
      </c>
      <c r="BO434" s="60">
        <v>1</v>
      </c>
      <c r="BP434" s="60">
        <v>1</v>
      </c>
      <c r="BQ434" s="60">
        <v>1</v>
      </c>
      <c r="BR434" s="60">
        <v>1</v>
      </c>
      <c r="BS434" s="60">
        <v>1</v>
      </c>
      <c r="BT434" s="60">
        <v>1</v>
      </c>
      <c r="BU434" s="60">
        <v>1</v>
      </c>
      <c r="BV434" s="60">
        <v>15</v>
      </c>
    </row>
    <row r="435" spans="1:74" s="14" customFormat="1">
      <c r="A435" s="14">
        <v>426</v>
      </c>
      <c r="B435" s="14">
        <v>5</v>
      </c>
      <c r="C435" s="14">
        <v>2.8222222222175333</v>
      </c>
      <c r="D435" s="14">
        <v>0</v>
      </c>
      <c r="E435" s="14">
        <v>2</v>
      </c>
      <c r="F435" s="14">
        <v>1</v>
      </c>
      <c r="G435" s="14">
        <v>0</v>
      </c>
      <c r="H435" s="14">
        <v>0</v>
      </c>
      <c r="I435" s="14">
        <v>0</v>
      </c>
      <c r="J435" s="14">
        <v>0</v>
      </c>
      <c r="K435" s="14">
        <v>3</v>
      </c>
      <c r="L435" s="73">
        <v>5.8000000000000003E-2</v>
      </c>
      <c r="M435" s="14">
        <v>2</v>
      </c>
      <c r="N435" s="14">
        <v>2</v>
      </c>
      <c r="O435" s="14">
        <v>2</v>
      </c>
      <c r="P435" s="14">
        <v>2</v>
      </c>
      <c r="Q435" s="14">
        <v>2</v>
      </c>
      <c r="R435" s="14">
        <v>2</v>
      </c>
      <c r="BG435" s="60"/>
      <c r="BH435" s="60"/>
      <c r="BI435" s="60"/>
      <c r="BJ435" s="60"/>
      <c r="BK435" s="60"/>
      <c r="BL435" s="60"/>
      <c r="BM435" s="60"/>
      <c r="BN435" s="60"/>
      <c r="BO435" s="60"/>
      <c r="BP435" s="60"/>
      <c r="BQ435" s="60"/>
      <c r="BR435" s="60"/>
      <c r="BS435" s="60"/>
      <c r="BT435" s="60"/>
      <c r="BU435" s="60"/>
      <c r="BV435" s="60"/>
    </row>
    <row r="436" spans="1:74" s="14" customFormat="1">
      <c r="A436" s="14">
        <v>427</v>
      </c>
      <c r="B436" s="14">
        <v>6</v>
      </c>
      <c r="C436" s="14">
        <v>4.8111111111138598</v>
      </c>
      <c r="D436" s="14">
        <v>0</v>
      </c>
      <c r="E436" s="14">
        <v>3</v>
      </c>
      <c r="F436" s="14">
        <v>1</v>
      </c>
      <c r="G436" s="14">
        <v>0</v>
      </c>
      <c r="H436" s="14">
        <v>0</v>
      </c>
      <c r="I436" s="14">
        <v>0</v>
      </c>
      <c r="J436" s="14">
        <v>0</v>
      </c>
      <c r="K436" s="14">
        <v>6</v>
      </c>
      <c r="L436" s="73">
        <v>0.11899999999999999</v>
      </c>
      <c r="M436" s="14">
        <v>2</v>
      </c>
      <c r="N436" s="14">
        <v>2</v>
      </c>
      <c r="O436" s="14">
        <v>2</v>
      </c>
      <c r="P436" s="14">
        <v>2</v>
      </c>
      <c r="Q436" s="14">
        <v>2</v>
      </c>
      <c r="R436" s="14">
        <v>2</v>
      </c>
      <c r="S436" s="14">
        <v>5</v>
      </c>
      <c r="T436" s="14">
        <v>5</v>
      </c>
      <c r="U436" s="14">
        <v>5</v>
      </c>
      <c r="V436" s="14">
        <v>3</v>
      </c>
      <c r="W436" s="14">
        <v>1</v>
      </c>
      <c r="X436" s="14">
        <v>90</v>
      </c>
      <c r="Y436" s="14">
        <f>X436-[1]Admission!DA529</f>
        <v>90</v>
      </c>
      <c r="Z436" s="14">
        <v>4</v>
      </c>
      <c r="AA436" s="14">
        <v>0</v>
      </c>
      <c r="AB436" s="14">
        <v>0</v>
      </c>
      <c r="AC436" s="14">
        <v>0</v>
      </c>
      <c r="AD436" s="14">
        <v>0</v>
      </c>
      <c r="AE436" s="14">
        <v>0</v>
      </c>
      <c r="AF436" s="14">
        <v>0</v>
      </c>
      <c r="AG436" s="14">
        <f>SUM(AA436:AF436)</f>
        <v>0</v>
      </c>
      <c r="AH436" s="14">
        <f>AG436-[1]Admission!DO529</f>
        <v>0</v>
      </c>
      <c r="AI436" s="14">
        <v>0</v>
      </c>
      <c r="AJ436" s="14">
        <v>0</v>
      </c>
      <c r="AK436" s="14">
        <v>0</v>
      </c>
      <c r="AL436" s="14">
        <v>0</v>
      </c>
      <c r="AM436" s="14">
        <v>0</v>
      </c>
      <c r="AN436" s="14">
        <v>0</v>
      </c>
      <c r="AO436" s="14">
        <v>0</v>
      </c>
      <c r="AP436" s="14">
        <v>0</v>
      </c>
      <c r="AQ436" s="14">
        <f>SUM(AI436:AP436)</f>
        <v>0</v>
      </c>
      <c r="AR436" s="14">
        <f>AQ436-[1]Admission!EH529</f>
        <v>-1</v>
      </c>
      <c r="AS436" s="14">
        <v>0</v>
      </c>
      <c r="AT436" s="14">
        <v>0</v>
      </c>
      <c r="AU436" s="14">
        <f>SUM(AS436:AT436)</f>
        <v>0</v>
      </c>
      <c r="AV436" s="14">
        <f>AU436-[1]Admission!EL529</f>
        <v>-3</v>
      </c>
      <c r="AW436" s="14">
        <v>5</v>
      </c>
      <c r="AX436" s="14">
        <v>5</v>
      </c>
      <c r="AY436" s="14">
        <v>5</v>
      </c>
      <c r="AZ436" s="14">
        <v>5</v>
      </c>
      <c r="BA436" s="14">
        <f>SUM(AW436:AZ436)</f>
        <v>20</v>
      </c>
      <c r="BB436" s="14">
        <f>BA436-[1]Admission!EQ529</f>
        <v>8</v>
      </c>
      <c r="BC436" s="14">
        <v>4</v>
      </c>
      <c r="BD436" s="14">
        <v>4</v>
      </c>
      <c r="BE436" s="14">
        <v>4</v>
      </c>
      <c r="BF436" s="14">
        <f>SUM(BC436:BE436)</f>
        <v>12</v>
      </c>
      <c r="BG436" s="60">
        <v>1</v>
      </c>
      <c r="BH436" s="60">
        <v>1</v>
      </c>
      <c r="BI436" s="60">
        <v>1</v>
      </c>
      <c r="BJ436" s="60">
        <v>1</v>
      </c>
      <c r="BK436" s="60">
        <v>1</v>
      </c>
      <c r="BL436" s="60">
        <v>1</v>
      </c>
      <c r="BM436" s="60">
        <v>1</v>
      </c>
      <c r="BN436" s="60">
        <v>1</v>
      </c>
      <c r="BO436" s="60">
        <v>1</v>
      </c>
      <c r="BP436" s="60">
        <v>1</v>
      </c>
      <c r="BQ436" s="60">
        <v>1</v>
      </c>
      <c r="BR436" s="60">
        <v>1</v>
      </c>
      <c r="BS436" s="60">
        <v>1</v>
      </c>
      <c r="BT436" s="60">
        <v>1</v>
      </c>
      <c r="BU436" s="60">
        <v>1</v>
      </c>
      <c r="BV436" s="60">
        <v>15</v>
      </c>
    </row>
    <row r="437" spans="1:74" s="14" customFormat="1">
      <c r="A437" s="14">
        <v>428</v>
      </c>
      <c r="B437" s="14">
        <v>4</v>
      </c>
      <c r="C437" s="14">
        <v>1.8763888888934162</v>
      </c>
      <c r="D437" s="14">
        <v>0</v>
      </c>
      <c r="E437" s="14">
        <v>1</v>
      </c>
      <c r="F437" s="14">
        <v>1</v>
      </c>
      <c r="G437" s="14">
        <v>0</v>
      </c>
      <c r="H437" s="14">
        <v>0</v>
      </c>
      <c r="I437" s="14">
        <v>0</v>
      </c>
      <c r="J437" s="14">
        <v>0</v>
      </c>
      <c r="K437" s="14">
        <v>1</v>
      </c>
      <c r="L437" s="73">
        <v>5.8000000000000003E-2</v>
      </c>
      <c r="M437" s="14">
        <v>2</v>
      </c>
      <c r="N437" s="14">
        <v>2</v>
      </c>
      <c r="O437" s="14">
        <v>2</v>
      </c>
      <c r="P437" s="14">
        <v>2</v>
      </c>
      <c r="Q437" s="14">
        <v>2</v>
      </c>
      <c r="R437" s="14">
        <v>2</v>
      </c>
      <c r="S437" s="14">
        <v>4</v>
      </c>
      <c r="T437" s="14">
        <v>1</v>
      </c>
      <c r="U437" s="14">
        <v>1</v>
      </c>
      <c r="V437" s="14">
        <v>3</v>
      </c>
      <c r="W437" s="14">
        <v>2</v>
      </c>
      <c r="X437" s="14">
        <v>75</v>
      </c>
      <c r="Y437" s="14">
        <f>X437-[1]Admission!DA402</f>
        <v>-10</v>
      </c>
      <c r="Z437" s="14">
        <v>5</v>
      </c>
      <c r="AA437" s="14">
        <v>1</v>
      </c>
      <c r="AB437" s="14">
        <v>0</v>
      </c>
      <c r="AC437" s="14">
        <v>0</v>
      </c>
      <c r="AD437" s="14">
        <v>0</v>
      </c>
      <c r="AE437" s="14">
        <v>1</v>
      </c>
      <c r="AF437" s="14">
        <v>1</v>
      </c>
      <c r="AG437" s="14">
        <f>SUM(AA437:AF437)</f>
        <v>3</v>
      </c>
      <c r="AH437" s="14">
        <f>AG437-[1]Admission!DO402</f>
        <v>-3</v>
      </c>
      <c r="AI437" s="14">
        <v>0</v>
      </c>
      <c r="AJ437" s="14">
        <v>0</v>
      </c>
      <c r="AK437" s="14">
        <v>0</v>
      </c>
      <c r="AL437" s="14">
        <v>0</v>
      </c>
      <c r="AM437" s="14">
        <v>0</v>
      </c>
      <c r="AN437" s="14">
        <v>0</v>
      </c>
      <c r="AO437" s="14">
        <v>0</v>
      </c>
      <c r="AP437" s="14">
        <v>0</v>
      </c>
      <c r="AQ437" s="14">
        <f>SUM(AI437:AP437)</f>
        <v>0</v>
      </c>
      <c r="AR437" s="14">
        <f>AQ437-[1]Admission!EH402</f>
        <v>-2</v>
      </c>
      <c r="AS437" s="14">
        <v>0</v>
      </c>
      <c r="AT437" s="14">
        <v>1</v>
      </c>
      <c r="AU437" s="14">
        <f>SUM(AS437:AT437)</f>
        <v>1</v>
      </c>
      <c r="AV437" s="14">
        <f>AU437-[1]Admission!EL402</f>
        <v>1</v>
      </c>
      <c r="AW437" s="14">
        <v>3</v>
      </c>
      <c r="AX437" s="14">
        <v>3</v>
      </c>
      <c r="AY437" s="14">
        <v>3</v>
      </c>
      <c r="AZ437" s="14">
        <v>3</v>
      </c>
      <c r="BA437" s="14">
        <f>SUM(AW437:AZ437)</f>
        <v>12</v>
      </c>
      <c r="BB437" s="14">
        <f>BA437-[1]Admission!EQ402</f>
        <v>-8</v>
      </c>
      <c r="BC437" s="14">
        <v>4</v>
      </c>
      <c r="BD437" s="14">
        <v>4</v>
      </c>
      <c r="BE437" s="14">
        <v>4</v>
      </c>
      <c r="BF437" s="14">
        <f>SUM(BC437:BE437)</f>
        <v>12</v>
      </c>
      <c r="BG437" s="60">
        <v>1</v>
      </c>
      <c r="BH437" s="60">
        <v>1</v>
      </c>
      <c r="BI437" s="60">
        <v>1</v>
      </c>
      <c r="BJ437" s="60">
        <v>1</v>
      </c>
      <c r="BK437" s="60">
        <v>1</v>
      </c>
      <c r="BL437" s="60">
        <v>1</v>
      </c>
      <c r="BM437" s="60">
        <v>1</v>
      </c>
      <c r="BN437" s="60">
        <v>1</v>
      </c>
      <c r="BO437" s="60">
        <v>1</v>
      </c>
      <c r="BP437" s="60">
        <v>1</v>
      </c>
      <c r="BQ437" s="60">
        <v>1</v>
      </c>
      <c r="BR437" s="60">
        <v>1</v>
      </c>
      <c r="BS437" s="60">
        <v>1</v>
      </c>
      <c r="BT437" s="60">
        <v>1</v>
      </c>
      <c r="BU437" s="60">
        <v>1</v>
      </c>
      <c r="BV437" s="60">
        <v>15</v>
      </c>
    </row>
    <row r="438" spans="1:74" s="14" customFormat="1">
      <c r="A438" s="14">
        <v>429</v>
      </c>
      <c r="B438" s="14">
        <v>5</v>
      </c>
      <c r="C438" s="14">
        <v>3.195138888891961</v>
      </c>
      <c r="D438" s="14">
        <v>1</v>
      </c>
      <c r="E438" s="14">
        <v>8</v>
      </c>
      <c r="F438" s="14">
        <v>3</v>
      </c>
      <c r="G438" s="14">
        <v>2</v>
      </c>
      <c r="H438" s="14">
        <v>0</v>
      </c>
      <c r="I438" s="14">
        <v>0</v>
      </c>
      <c r="J438" s="14">
        <v>1</v>
      </c>
      <c r="K438" s="14">
        <v>5</v>
      </c>
      <c r="L438" s="14">
        <v>11.9</v>
      </c>
      <c r="M438" s="14">
        <v>2</v>
      </c>
      <c r="N438" s="14">
        <v>2</v>
      </c>
      <c r="O438" s="14">
        <v>2</v>
      </c>
      <c r="P438" s="14">
        <v>2</v>
      </c>
      <c r="Q438" s="14">
        <v>2</v>
      </c>
      <c r="R438" s="14">
        <v>2</v>
      </c>
      <c r="S438" s="14">
        <v>1</v>
      </c>
      <c r="T438" s="14">
        <v>1</v>
      </c>
      <c r="U438" s="14">
        <v>1</v>
      </c>
      <c r="V438" s="14">
        <v>1</v>
      </c>
      <c r="W438" s="14">
        <v>1</v>
      </c>
      <c r="X438" s="14">
        <v>80</v>
      </c>
      <c r="Y438" s="14">
        <f>X438-[1]Admission!DA97</f>
        <v>-20</v>
      </c>
      <c r="Z438" s="14">
        <v>3</v>
      </c>
      <c r="AA438" s="14">
        <v>0</v>
      </c>
      <c r="AB438" s="14">
        <v>0</v>
      </c>
      <c r="AC438" s="14">
        <v>1</v>
      </c>
      <c r="AD438" s="14">
        <v>1</v>
      </c>
      <c r="AE438" s="14">
        <v>1</v>
      </c>
      <c r="AF438" s="14">
        <v>1</v>
      </c>
      <c r="AG438" s="14">
        <f>SUM(AA438:AF438)</f>
        <v>4</v>
      </c>
      <c r="AH438" s="14">
        <f>AG438-[1]Admission!DO97</f>
        <v>0</v>
      </c>
      <c r="AI438" s="14">
        <v>1</v>
      </c>
      <c r="AJ438" s="14">
        <v>0</v>
      </c>
      <c r="AK438" s="14">
        <v>0</v>
      </c>
      <c r="AL438" s="14">
        <v>0</v>
      </c>
      <c r="AM438" s="14">
        <v>0</v>
      </c>
      <c r="AN438" s="14">
        <v>0</v>
      </c>
      <c r="AO438" s="14">
        <v>0</v>
      </c>
      <c r="AP438" s="14">
        <v>0</v>
      </c>
      <c r="AQ438" s="14">
        <f>SUM(AI438:AP438)</f>
        <v>1</v>
      </c>
      <c r="AR438" s="14">
        <f>AQ438-[1]Admission!EH97</f>
        <v>0</v>
      </c>
      <c r="AS438" s="14">
        <v>0</v>
      </c>
      <c r="AT438" s="14">
        <v>0</v>
      </c>
      <c r="AU438" s="14">
        <f>SUM(AS438:AT438)</f>
        <v>0</v>
      </c>
      <c r="AV438" s="14">
        <f>AU438-[1]Admission!EL97</f>
        <v>0</v>
      </c>
      <c r="AW438" s="14">
        <v>5</v>
      </c>
      <c r="AX438" s="14">
        <v>5</v>
      </c>
      <c r="AY438" s="14">
        <v>5</v>
      </c>
      <c r="AZ438" s="14">
        <v>5</v>
      </c>
      <c r="BA438" s="14">
        <f>SUM(AW438:AZ438)</f>
        <v>20</v>
      </c>
      <c r="BB438" s="14">
        <f>BA438-[1]Admission!EQ97</f>
        <v>0</v>
      </c>
      <c r="BC438" s="14">
        <v>3</v>
      </c>
      <c r="BD438" s="14">
        <v>3</v>
      </c>
      <c r="BE438" s="14">
        <v>3</v>
      </c>
      <c r="BF438" s="14">
        <f>SUM(BC438:BE438)</f>
        <v>9</v>
      </c>
      <c r="BG438" s="60">
        <v>1</v>
      </c>
      <c r="BH438" s="60">
        <v>1</v>
      </c>
      <c r="BI438" s="60">
        <v>1</v>
      </c>
      <c r="BJ438" s="60">
        <v>1</v>
      </c>
      <c r="BK438" s="60">
        <v>1</v>
      </c>
      <c r="BL438" s="60">
        <v>1</v>
      </c>
      <c r="BM438" s="60">
        <v>1</v>
      </c>
      <c r="BN438" s="60">
        <v>1</v>
      </c>
      <c r="BO438" s="60">
        <v>1</v>
      </c>
      <c r="BP438" s="60">
        <v>1</v>
      </c>
      <c r="BQ438" s="60">
        <v>1</v>
      </c>
      <c r="BR438" s="60">
        <v>1</v>
      </c>
      <c r="BS438" s="60">
        <v>1</v>
      </c>
      <c r="BT438" s="60">
        <v>0</v>
      </c>
      <c r="BU438" s="60">
        <v>1</v>
      </c>
      <c r="BV438" s="60">
        <v>14</v>
      </c>
    </row>
    <row r="439" spans="1:74" s="14" customFormat="1">
      <c r="A439" s="14">
        <v>430</v>
      </c>
      <c r="B439" s="14">
        <v>3</v>
      </c>
      <c r="C439" s="14">
        <v>1.8881944444437977</v>
      </c>
      <c r="D439" s="14">
        <v>0</v>
      </c>
      <c r="E439" s="14">
        <v>7</v>
      </c>
      <c r="F439" s="14">
        <v>1</v>
      </c>
      <c r="L439" s="73"/>
      <c r="BG439" s="60"/>
      <c r="BH439" s="60"/>
      <c r="BI439" s="60"/>
      <c r="BJ439" s="60"/>
      <c r="BK439" s="60"/>
      <c r="BL439" s="60"/>
      <c r="BM439" s="60"/>
      <c r="BN439" s="60"/>
      <c r="BO439" s="60"/>
      <c r="BP439" s="60"/>
      <c r="BQ439" s="60"/>
      <c r="BR439" s="60"/>
      <c r="BS439" s="60"/>
      <c r="BT439" s="60"/>
      <c r="BU439" s="60"/>
      <c r="BV439" s="60"/>
    </row>
    <row r="440" spans="1:74" s="14" customFormat="1">
      <c r="A440" s="14">
        <v>431</v>
      </c>
      <c r="B440" s="14">
        <v>2</v>
      </c>
      <c r="C440" s="14">
        <v>1.0888888888875954</v>
      </c>
      <c r="D440" s="14">
        <v>0</v>
      </c>
      <c r="E440" s="14">
        <v>4</v>
      </c>
      <c r="F440" s="14">
        <v>1</v>
      </c>
      <c r="G440" s="14">
        <v>2</v>
      </c>
      <c r="H440" s="14">
        <v>0</v>
      </c>
      <c r="I440" s="14">
        <v>0</v>
      </c>
      <c r="J440" s="14">
        <v>0</v>
      </c>
      <c r="K440" s="14">
        <v>2</v>
      </c>
      <c r="L440" s="14">
        <v>5.8</v>
      </c>
      <c r="M440" s="14">
        <v>2</v>
      </c>
      <c r="N440" s="14">
        <v>2</v>
      </c>
      <c r="O440" s="14">
        <v>2</v>
      </c>
      <c r="P440" s="14">
        <v>2</v>
      </c>
      <c r="Q440" s="14">
        <v>2</v>
      </c>
      <c r="R440" s="14">
        <v>2</v>
      </c>
      <c r="S440" s="14">
        <v>1</v>
      </c>
      <c r="T440" s="14">
        <v>1</v>
      </c>
      <c r="U440" s="14">
        <v>1</v>
      </c>
      <c r="V440" s="14">
        <v>2</v>
      </c>
      <c r="W440" s="14">
        <v>1</v>
      </c>
      <c r="X440" s="14">
        <v>50</v>
      </c>
      <c r="Y440" s="14">
        <f>X440-[1]Admission!DA80</f>
        <v>25</v>
      </c>
      <c r="Z440" s="14">
        <v>3</v>
      </c>
      <c r="AA440" s="14">
        <v>1</v>
      </c>
      <c r="AB440" s="14">
        <v>1</v>
      </c>
      <c r="AC440" s="14">
        <v>1</v>
      </c>
      <c r="AD440" s="14">
        <v>1</v>
      </c>
      <c r="AE440" s="14">
        <v>1</v>
      </c>
      <c r="AF440" s="14">
        <v>1</v>
      </c>
      <c r="AG440" s="14">
        <f>SUM(AA440:AF440)</f>
        <v>6</v>
      </c>
      <c r="AH440" s="14">
        <f>AG440-[1]Admission!DO80</f>
        <v>1</v>
      </c>
      <c r="AI440" s="14">
        <v>1</v>
      </c>
      <c r="AJ440" s="14">
        <v>0</v>
      </c>
      <c r="AK440" s="14">
        <v>1</v>
      </c>
      <c r="AL440" s="14">
        <v>0</v>
      </c>
      <c r="AM440" s="14">
        <v>0</v>
      </c>
      <c r="AN440" s="14">
        <v>1</v>
      </c>
      <c r="AO440" s="14">
        <v>1</v>
      </c>
      <c r="AP440" s="14">
        <v>1</v>
      </c>
      <c r="AQ440" s="14">
        <f>SUM(AI440:AP440)</f>
        <v>5</v>
      </c>
      <c r="AR440" s="14">
        <f>AQ440-[1]Admission!EH80</f>
        <v>-2</v>
      </c>
      <c r="AS440" s="14">
        <v>0</v>
      </c>
      <c r="AT440" s="14">
        <v>0</v>
      </c>
      <c r="AU440" s="14">
        <f>SUM(AS440:AT440)</f>
        <v>0</v>
      </c>
      <c r="AV440" s="14">
        <f>AU440-[1]Admission!EL80</f>
        <v>0</v>
      </c>
      <c r="AW440" s="14">
        <v>4</v>
      </c>
      <c r="AX440" s="14">
        <v>4</v>
      </c>
      <c r="AY440" s="14">
        <v>4</v>
      </c>
      <c r="AZ440" s="14">
        <v>4</v>
      </c>
      <c r="BA440" s="14">
        <f>SUM(AW440:AZ440)</f>
        <v>16</v>
      </c>
      <c r="BB440" s="14">
        <f>BA440-[1]Admission!EQ80</f>
        <v>-4</v>
      </c>
      <c r="BC440" s="14">
        <v>4</v>
      </c>
      <c r="BD440" s="14">
        <v>4</v>
      </c>
      <c r="BE440" s="14">
        <v>4</v>
      </c>
      <c r="BF440" s="14">
        <f>SUM(BC440:BE440)</f>
        <v>12</v>
      </c>
      <c r="BG440" s="60">
        <v>1</v>
      </c>
      <c r="BH440" s="60">
        <v>1</v>
      </c>
      <c r="BI440" s="60">
        <v>1</v>
      </c>
      <c r="BJ440" s="60">
        <v>1</v>
      </c>
      <c r="BK440" s="60">
        <v>1</v>
      </c>
      <c r="BL440" s="60">
        <v>1</v>
      </c>
      <c r="BM440" s="60">
        <v>1</v>
      </c>
      <c r="BN440" s="60">
        <v>1</v>
      </c>
      <c r="BO440" s="60">
        <v>1</v>
      </c>
      <c r="BP440" s="60">
        <v>1</v>
      </c>
      <c r="BQ440" s="60">
        <v>1</v>
      </c>
      <c r="BR440" s="60">
        <v>1</v>
      </c>
      <c r="BS440" s="60">
        <v>1</v>
      </c>
      <c r="BT440" s="60">
        <v>1</v>
      </c>
      <c r="BU440" s="60">
        <v>1</v>
      </c>
      <c r="BV440" s="60">
        <v>15</v>
      </c>
    </row>
    <row r="441" spans="1:74" s="14" customFormat="1">
      <c r="A441" s="14">
        <v>432</v>
      </c>
      <c r="B441" s="14">
        <v>3</v>
      </c>
      <c r="C441" s="14">
        <v>1.8076388888948713</v>
      </c>
      <c r="D441" s="14">
        <v>0</v>
      </c>
      <c r="E441" s="14">
        <v>8</v>
      </c>
      <c r="F441" s="14">
        <v>1</v>
      </c>
      <c r="G441" s="14">
        <v>1</v>
      </c>
      <c r="H441" s="14">
        <v>0</v>
      </c>
      <c r="I441" s="14">
        <v>0</v>
      </c>
      <c r="J441" s="14">
        <v>1</v>
      </c>
      <c r="K441" s="14">
        <v>1</v>
      </c>
      <c r="L441" s="73">
        <v>5.8000000000000003E-2</v>
      </c>
      <c r="M441" s="14">
        <v>2</v>
      </c>
      <c r="N441" s="14">
        <v>2</v>
      </c>
      <c r="O441" s="14">
        <v>2</v>
      </c>
      <c r="P441" s="14">
        <v>2</v>
      </c>
      <c r="Q441" s="14">
        <v>2</v>
      </c>
      <c r="R441" s="14">
        <v>2</v>
      </c>
      <c r="BG441" s="60"/>
      <c r="BH441" s="60"/>
      <c r="BI441" s="60"/>
      <c r="BJ441" s="60"/>
      <c r="BK441" s="60"/>
      <c r="BL441" s="60"/>
      <c r="BM441" s="60"/>
      <c r="BN441" s="60"/>
      <c r="BO441" s="60"/>
      <c r="BP441" s="60"/>
      <c r="BQ441" s="60"/>
      <c r="BR441" s="60"/>
      <c r="BS441" s="60"/>
      <c r="BT441" s="60"/>
      <c r="BU441" s="60"/>
      <c r="BV441" s="60"/>
    </row>
    <row r="442" spans="1:74" s="14" customFormat="1">
      <c r="A442" s="14">
        <v>433</v>
      </c>
      <c r="B442" s="14">
        <v>5</v>
      </c>
      <c r="C442" s="14">
        <v>3.6861111111138598</v>
      </c>
      <c r="D442" s="14">
        <v>0</v>
      </c>
      <c r="E442" s="14">
        <v>1</v>
      </c>
      <c r="F442" s="14">
        <v>1</v>
      </c>
      <c r="G442" s="14">
        <v>0</v>
      </c>
      <c r="H442" s="14">
        <v>0</v>
      </c>
      <c r="I442" s="14">
        <v>0</v>
      </c>
      <c r="J442" s="14">
        <v>0</v>
      </c>
      <c r="K442" s="14">
        <v>4</v>
      </c>
      <c r="L442" s="73">
        <v>5.8000000000000003E-2</v>
      </c>
      <c r="M442" s="14">
        <v>2</v>
      </c>
      <c r="N442" s="14">
        <v>2</v>
      </c>
      <c r="O442" s="14">
        <v>2</v>
      </c>
      <c r="P442" s="14">
        <v>2</v>
      </c>
      <c r="Q442" s="14">
        <v>2</v>
      </c>
      <c r="R442" s="14">
        <v>2</v>
      </c>
      <c r="BG442" s="60"/>
      <c r="BH442" s="60"/>
      <c r="BI442" s="60"/>
      <c r="BJ442" s="60"/>
      <c r="BK442" s="60"/>
      <c r="BL442" s="60"/>
      <c r="BM442" s="60"/>
      <c r="BN442" s="60"/>
      <c r="BO442" s="60"/>
      <c r="BP442" s="60"/>
      <c r="BQ442" s="60"/>
      <c r="BR442" s="60"/>
      <c r="BS442" s="60"/>
      <c r="BT442" s="60"/>
      <c r="BU442" s="60"/>
      <c r="BV442" s="60"/>
    </row>
    <row r="443" spans="1:74" s="14" customFormat="1">
      <c r="A443" s="14">
        <v>434</v>
      </c>
      <c r="B443" s="14">
        <v>6</v>
      </c>
      <c r="C443" s="14">
        <v>5.1625000000058208</v>
      </c>
      <c r="D443" s="14">
        <v>1</v>
      </c>
      <c r="E443" s="14">
        <v>7</v>
      </c>
      <c r="F443" s="14">
        <v>3</v>
      </c>
      <c r="G443" s="14">
        <v>2</v>
      </c>
      <c r="H443" s="14">
        <v>0</v>
      </c>
      <c r="I443" s="14">
        <v>0</v>
      </c>
      <c r="J443" s="14">
        <v>1</v>
      </c>
      <c r="K443" s="14">
        <v>4</v>
      </c>
      <c r="L443" s="71">
        <v>5.7999999999999996E-2</v>
      </c>
      <c r="M443" s="14">
        <v>2</v>
      </c>
      <c r="N443" s="14">
        <v>2</v>
      </c>
      <c r="O443" s="14">
        <v>2</v>
      </c>
      <c r="P443" s="14">
        <v>2</v>
      </c>
      <c r="Q443" s="14">
        <v>2</v>
      </c>
      <c r="R443" s="14">
        <v>2</v>
      </c>
      <c r="S443" s="14">
        <v>1</v>
      </c>
      <c r="T443" s="14">
        <v>1</v>
      </c>
      <c r="U443" s="14">
        <v>3</v>
      </c>
      <c r="V443" s="14">
        <v>1</v>
      </c>
      <c r="W443" s="14">
        <v>1</v>
      </c>
      <c r="X443" s="14">
        <v>75</v>
      </c>
      <c r="Y443" s="14">
        <f>X443-[1]Admission!DA71</f>
        <v>25</v>
      </c>
      <c r="Z443" s="14">
        <v>3</v>
      </c>
      <c r="AA443" s="14">
        <v>1</v>
      </c>
      <c r="AB443" s="14">
        <v>1</v>
      </c>
      <c r="AC443" s="14">
        <v>1</v>
      </c>
      <c r="AD443" s="14">
        <v>1</v>
      </c>
      <c r="AE443" s="14">
        <v>1</v>
      </c>
      <c r="AF443" s="14">
        <v>0</v>
      </c>
      <c r="AG443" s="14">
        <f t="shared" ref="AG443:AG457" si="96">SUM(AA443:AF443)</f>
        <v>5</v>
      </c>
      <c r="AH443" s="14">
        <f>AG443-[1]Admission!DO71</f>
        <v>0</v>
      </c>
      <c r="AI443" s="14">
        <v>1</v>
      </c>
      <c r="AJ443" s="14">
        <v>1</v>
      </c>
      <c r="AK443" s="14">
        <v>1</v>
      </c>
      <c r="AL443" s="14">
        <v>1</v>
      </c>
      <c r="AM443" s="14">
        <v>1</v>
      </c>
      <c r="AN443" s="14">
        <v>0</v>
      </c>
      <c r="AO443" s="14">
        <v>1</v>
      </c>
      <c r="AP443" s="14">
        <v>1</v>
      </c>
      <c r="AQ443" s="14">
        <f t="shared" ref="AQ443:AQ457" si="97">SUM(AI443:AP443)</f>
        <v>7</v>
      </c>
      <c r="AR443" s="14">
        <f>AQ443-[1]Admission!EH71</f>
        <v>2</v>
      </c>
      <c r="AS443" s="14">
        <v>0</v>
      </c>
      <c r="AT443" s="14">
        <v>0</v>
      </c>
      <c r="AU443" s="14">
        <f t="shared" ref="AU443:AU456" si="98">SUM(AS443:AT443)</f>
        <v>0</v>
      </c>
      <c r="AV443" s="14">
        <f>AU443-[1]Admission!EL71</f>
        <v>-2</v>
      </c>
      <c r="AW443" s="14">
        <v>5</v>
      </c>
      <c r="AX443" s="14">
        <v>5</v>
      </c>
      <c r="AY443" s="14">
        <v>5</v>
      </c>
      <c r="AZ443" s="14">
        <v>5</v>
      </c>
      <c r="BA443" s="14">
        <f t="shared" ref="BA443:BA457" si="99">SUM(AW443:AZ443)</f>
        <v>20</v>
      </c>
      <c r="BB443" s="14">
        <f>BA443-[1]Admission!EQ71</f>
        <v>0</v>
      </c>
      <c r="BC443" s="14">
        <v>4</v>
      </c>
      <c r="BD443" s="14">
        <v>4</v>
      </c>
      <c r="BE443" s="14">
        <v>4</v>
      </c>
      <c r="BF443" s="14">
        <f t="shared" ref="BF443:BF456" si="100">SUM(BC443:BE443)</f>
        <v>12</v>
      </c>
      <c r="BG443" s="60">
        <v>1</v>
      </c>
      <c r="BH443" s="60">
        <v>1</v>
      </c>
      <c r="BI443" s="60">
        <v>1</v>
      </c>
      <c r="BJ443" s="60">
        <v>1</v>
      </c>
      <c r="BK443" s="60">
        <v>0</v>
      </c>
      <c r="BL443" s="60">
        <v>1</v>
      </c>
      <c r="BM443" s="60">
        <v>1</v>
      </c>
      <c r="BN443" s="60">
        <v>1</v>
      </c>
      <c r="BO443" s="60">
        <v>1</v>
      </c>
      <c r="BP443" s="60">
        <v>1</v>
      </c>
      <c r="BQ443" s="60">
        <v>1</v>
      </c>
      <c r="BR443" s="60">
        <v>1</v>
      </c>
      <c r="BS443" s="60">
        <v>1</v>
      </c>
      <c r="BT443" s="60">
        <v>1</v>
      </c>
      <c r="BU443" s="60">
        <v>1</v>
      </c>
      <c r="BV443" s="60">
        <v>14</v>
      </c>
    </row>
    <row r="444" spans="1:74" s="14" customFormat="1">
      <c r="A444" s="14">
        <v>435</v>
      </c>
      <c r="B444" s="14">
        <v>7</v>
      </c>
      <c r="C444" s="14">
        <v>5.7583333333313931</v>
      </c>
      <c r="D444" s="14">
        <v>0</v>
      </c>
      <c r="E444" s="14">
        <v>5</v>
      </c>
      <c r="F444" s="14">
        <v>1</v>
      </c>
      <c r="G444" s="14">
        <v>0</v>
      </c>
      <c r="H444" s="14">
        <v>0</v>
      </c>
      <c r="I444" s="14">
        <v>0</v>
      </c>
      <c r="J444" s="14">
        <v>0</v>
      </c>
      <c r="K444" s="14">
        <v>4</v>
      </c>
      <c r="L444" s="73">
        <v>5.8000000000000003E-2</v>
      </c>
      <c r="M444" s="14">
        <v>1</v>
      </c>
      <c r="N444" s="14">
        <v>2</v>
      </c>
      <c r="O444" s="14">
        <v>2</v>
      </c>
      <c r="P444" s="14">
        <v>2</v>
      </c>
      <c r="Q444" s="14">
        <v>2</v>
      </c>
      <c r="R444" s="14">
        <v>2</v>
      </c>
      <c r="S444" s="14">
        <v>0</v>
      </c>
      <c r="T444" s="14">
        <v>0</v>
      </c>
      <c r="U444" s="14">
        <v>0</v>
      </c>
      <c r="V444" s="14">
        <v>0</v>
      </c>
      <c r="W444" s="14">
        <v>0</v>
      </c>
      <c r="X444" s="14">
        <v>60</v>
      </c>
      <c r="Y444" s="14">
        <f>X444-[1]Admission!DA400</f>
        <v>10</v>
      </c>
      <c r="Z444" s="14">
        <v>3</v>
      </c>
      <c r="AA444" s="14">
        <v>1</v>
      </c>
      <c r="AB444" s="14">
        <v>1</v>
      </c>
      <c r="AC444" s="14">
        <v>1</v>
      </c>
      <c r="AD444" s="14">
        <v>1</v>
      </c>
      <c r="AE444" s="14">
        <v>1</v>
      </c>
      <c r="AF444" s="14">
        <v>1</v>
      </c>
      <c r="AG444" s="14">
        <f t="shared" si="96"/>
        <v>6</v>
      </c>
      <c r="AH444" s="14">
        <f>AG444-[1]Admission!DO400</f>
        <v>0</v>
      </c>
      <c r="AI444" s="14">
        <v>1</v>
      </c>
      <c r="AJ444" s="14">
        <v>1</v>
      </c>
      <c r="AK444" s="14">
        <v>1</v>
      </c>
      <c r="AL444" s="14">
        <v>1</v>
      </c>
      <c r="AM444" s="14">
        <v>1</v>
      </c>
      <c r="AN444" s="14">
        <v>1</v>
      </c>
      <c r="AO444" s="14">
        <v>1</v>
      </c>
      <c r="AP444" s="14">
        <v>1</v>
      </c>
      <c r="AQ444" s="14">
        <f t="shared" si="97"/>
        <v>8</v>
      </c>
      <c r="AR444" s="14">
        <f>AQ444-[1]Admission!EH400</f>
        <v>0</v>
      </c>
      <c r="AS444" s="14">
        <v>0</v>
      </c>
      <c r="AT444" s="14">
        <v>0</v>
      </c>
      <c r="AU444" s="14">
        <f t="shared" si="98"/>
        <v>0</v>
      </c>
      <c r="AV444" s="14">
        <f>AU444-[1]Admission!EL400</f>
        <v>-4</v>
      </c>
      <c r="AW444" s="14">
        <v>5</v>
      </c>
      <c r="AX444" s="14">
        <v>5</v>
      </c>
      <c r="AY444" s="14">
        <v>5</v>
      </c>
      <c r="AZ444" s="14">
        <v>5</v>
      </c>
      <c r="BA444" s="14">
        <f t="shared" si="99"/>
        <v>20</v>
      </c>
      <c r="BB444" s="14">
        <f>BA444-[1]Admission!EQ400</f>
        <v>0</v>
      </c>
      <c r="BC444" s="14">
        <v>4</v>
      </c>
      <c r="BD444" s="14">
        <v>4</v>
      </c>
      <c r="BE444" s="14">
        <v>4</v>
      </c>
      <c r="BF444" s="14">
        <f t="shared" si="100"/>
        <v>12</v>
      </c>
      <c r="BG444" s="60">
        <v>0</v>
      </c>
      <c r="BH444" s="60">
        <v>0</v>
      </c>
      <c r="BI444" s="60">
        <v>0</v>
      </c>
      <c r="BJ444" s="60">
        <v>1</v>
      </c>
      <c r="BK444" s="60">
        <v>1</v>
      </c>
      <c r="BL444" s="60">
        <v>1</v>
      </c>
      <c r="BM444" s="60">
        <v>1</v>
      </c>
      <c r="BN444" s="60">
        <v>1</v>
      </c>
      <c r="BO444" s="60">
        <v>1</v>
      </c>
      <c r="BP444" s="60">
        <v>1</v>
      </c>
      <c r="BQ444" s="60">
        <v>1</v>
      </c>
      <c r="BR444" s="60">
        <v>1</v>
      </c>
      <c r="BS444" s="60">
        <v>1</v>
      </c>
      <c r="BT444" s="60">
        <v>1</v>
      </c>
      <c r="BU444" s="60">
        <v>1</v>
      </c>
      <c r="BV444" s="60">
        <v>12</v>
      </c>
    </row>
    <row r="445" spans="1:74" s="14" customFormat="1">
      <c r="A445" s="14">
        <v>436</v>
      </c>
      <c r="B445" s="14">
        <v>6</v>
      </c>
      <c r="C445" s="14">
        <v>5.0423611111109494</v>
      </c>
      <c r="D445" s="14">
        <v>0</v>
      </c>
      <c r="E445" s="14">
        <v>3</v>
      </c>
      <c r="F445" s="14">
        <v>1</v>
      </c>
      <c r="G445" s="14">
        <v>0</v>
      </c>
      <c r="H445" s="14">
        <v>0</v>
      </c>
      <c r="I445" s="14">
        <v>0</v>
      </c>
      <c r="J445" s="14">
        <v>0</v>
      </c>
      <c r="K445" s="14">
        <v>3</v>
      </c>
      <c r="L445" s="73">
        <v>5.8000000000000003E-2</v>
      </c>
      <c r="M445" s="14">
        <v>2</v>
      </c>
      <c r="N445" s="14">
        <v>2</v>
      </c>
      <c r="O445" s="14">
        <v>2</v>
      </c>
      <c r="P445" s="14">
        <v>2</v>
      </c>
      <c r="Q445" s="14">
        <v>2</v>
      </c>
      <c r="R445" s="14">
        <v>2</v>
      </c>
      <c r="S445" s="14">
        <v>5</v>
      </c>
      <c r="T445" s="14">
        <v>5</v>
      </c>
      <c r="U445" s="14">
        <v>5</v>
      </c>
      <c r="V445" s="14">
        <v>2</v>
      </c>
      <c r="W445" s="14">
        <v>3</v>
      </c>
      <c r="X445" s="14">
        <v>85</v>
      </c>
      <c r="Y445" s="14">
        <f>X445-[1]Admission!DA324</f>
        <v>45</v>
      </c>
      <c r="Z445" s="14">
        <v>4</v>
      </c>
      <c r="AA445" s="14">
        <v>0</v>
      </c>
      <c r="AB445" s="14">
        <v>0</v>
      </c>
      <c r="AC445" s="14">
        <v>0</v>
      </c>
      <c r="AD445" s="14">
        <v>0</v>
      </c>
      <c r="AE445" s="14">
        <v>0</v>
      </c>
      <c r="AF445" s="14">
        <v>1</v>
      </c>
      <c r="AG445" s="14">
        <f t="shared" si="96"/>
        <v>1</v>
      </c>
      <c r="AH445" s="14">
        <f>AG445-[1]Admission!DO324</f>
        <v>0</v>
      </c>
      <c r="AI445" s="14">
        <v>1</v>
      </c>
      <c r="AJ445" s="14">
        <v>0</v>
      </c>
      <c r="AK445" s="14">
        <v>0</v>
      </c>
      <c r="AL445" s="14">
        <v>0</v>
      </c>
      <c r="AM445" s="14">
        <v>0</v>
      </c>
      <c r="AN445" s="14">
        <v>0</v>
      </c>
      <c r="AO445" s="14">
        <v>0</v>
      </c>
      <c r="AP445" s="14">
        <v>0</v>
      </c>
      <c r="AQ445" s="14">
        <f t="shared" si="97"/>
        <v>1</v>
      </c>
      <c r="AR445" s="14">
        <f>AQ445-[1]Admission!EH324</f>
        <v>1</v>
      </c>
      <c r="AS445" s="14">
        <v>1</v>
      </c>
      <c r="AT445" s="14">
        <v>3</v>
      </c>
      <c r="AU445" s="14">
        <f t="shared" si="98"/>
        <v>4</v>
      </c>
      <c r="AV445" s="14">
        <f>AU445-[1]Admission!EL324</f>
        <v>0</v>
      </c>
      <c r="AW445" s="14">
        <v>5</v>
      </c>
      <c r="AX445" s="14">
        <v>5</v>
      </c>
      <c r="AY445" s="14">
        <v>5</v>
      </c>
      <c r="AZ445" s="14">
        <v>5</v>
      </c>
      <c r="BA445" s="14">
        <f t="shared" si="99"/>
        <v>20</v>
      </c>
      <c r="BB445" s="14">
        <f>BA445-[1]Admission!EQ324</f>
        <v>6</v>
      </c>
      <c r="BC445" s="14">
        <v>4</v>
      </c>
      <c r="BD445" s="14">
        <v>4</v>
      </c>
      <c r="BE445" s="14">
        <v>4</v>
      </c>
      <c r="BF445" s="14">
        <f t="shared" si="100"/>
        <v>12</v>
      </c>
      <c r="BG445" s="60">
        <v>1</v>
      </c>
      <c r="BH445" s="60">
        <v>1</v>
      </c>
      <c r="BI445" s="60">
        <v>1</v>
      </c>
      <c r="BJ445" s="60">
        <v>1</v>
      </c>
      <c r="BK445" s="60">
        <v>1</v>
      </c>
      <c r="BL445" s="60">
        <v>1</v>
      </c>
      <c r="BM445" s="60">
        <v>1</v>
      </c>
      <c r="BN445" s="60">
        <v>1</v>
      </c>
      <c r="BO445" s="60">
        <v>1</v>
      </c>
      <c r="BP445" s="60">
        <v>1</v>
      </c>
      <c r="BQ445" s="60">
        <v>1</v>
      </c>
      <c r="BR445" s="60">
        <v>1</v>
      </c>
      <c r="BS445" s="60">
        <v>1</v>
      </c>
      <c r="BT445" s="60">
        <v>1</v>
      </c>
      <c r="BU445" s="60">
        <v>1</v>
      </c>
      <c r="BV445" s="60">
        <v>15</v>
      </c>
    </row>
    <row r="446" spans="1:74" s="14" customFormat="1">
      <c r="A446" s="14">
        <v>437</v>
      </c>
      <c r="B446" s="14">
        <v>4</v>
      </c>
      <c r="C446" s="14">
        <v>3.0374999999985448</v>
      </c>
      <c r="D446" s="14">
        <v>0</v>
      </c>
      <c r="E446" s="14">
        <v>7</v>
      </c>
      <c r="F446" s="14">
        <v>3</v>
      </c>
      <c r="G446" s="14">
        <v>0</v>
      </c>
      <c r="H446" s="14">
        <v>0</v>
      </c>
      <c r="I446" s="14">
        <v>0</v>
      </c>
      <c r="J446" s="14">
        <v>0</v>
      </c>
      <c r="K446" s="14">
        <v>2</v>
      </c>
      <c r="L446" s="14">
        <v>5.8</v>
      </c>
      <c r="M446" s="14">
        <v>2</v>
      </c>
      <c r="N446" s="14">
        <v>2</v>
      </c>
      <c r="O446" s="14">
        <v>2</v>
      </c>
      <c r="P446" s="14">
        <v>2</v>
      </c>
      <c r="Q446" s="14">
        <v>2</v>
      </c>
      <c r="R446" s="14">
        <v>2</v>
      </c>
      <c r="S446" s="14">
        <v>2</v>
      </c>
      <c r="T446" s="14">
        <v>1</v>
      </c>
      <c r="U446" s="14">
        <v>2</v>
      </c>
      <c r="V446" s="14">
        <v>2</v>
      </c>
      <c r="W446" s="14">
        <v>2</v>
      </c>
      <c r="X446" s="14">
        <v>90</v>
      </c>
      <c r="Y446" s="14">
        <f>X446-[1]Admission!DA379</f>
        <v>5</v>
      </c>
      <c r="Z446" s="14">
        <v>3</v>
      </c>
      <c r="AA446" s="14">
        <v>1</v>
      </c>
      <c r="AB446" s="14">
        <v>1</v>
      </c>
      <c r="AC446" s="14">
        <v>1</v>
      </c>
      <c r="AD446" s="14">
        <v>1</v>
      </c>
      <c r="AE446" s="14">
        <v>1</v>
      </c>
      <c r="AF446" s="14">
        <v>1</v>
      </c>
      <c r="AG446" s="14">
        <f t="shared" si="96"/>
        <v>6</v>
      </c>
      <c r="AH446" s="14">
        <f>AG446-[1]Admission!DO379</f>
        <v>1</v>
      </c>
      <c r="AI446" s="14">
        <v>1</v>
      </c>
      <c r="AJ446" s="14">
        <v>0</v>
      </c>
      <c r="AK446" s="14">
        <v>1</v>
      </c>
      <c r="AL446" s="14">
        <v>1</v>
      </c>
      <c r="AM446" s="14">
        <v>1</v>
      </c>
      <c r="AN446" s="14">
        <v>1</v>
      </c>
      <c r="AO446" s="14">
        <v>0</v>
      </c>
      <c r="AP446" s="14">
        <v>0</v>
      </c>
      <c r="AQ446" s="14">
        <f t="shared" si="97"/>
        <v>5</v>
      </c>
      <c r="AR446" s="14">
        <f>AQ446-[1]Admission!EH379</f>
        <v>2</v>
      </c>
      <c r="AS446" s="14">
        <v>0</v>
      </c>
      <c r="AT446" s="14">
        <v>0</v>
      </c>
      <c r="AU446" s="14">
        <f t="shared" si="98"/>
        <v>0</v>
      </c>
      <c r="AV446" s="14">
        <f>AU446-[1]Admission!EL379</f>
        <v>-1</v>
      </c>
      <c r="AW446" s="14">
        <v>5</v>
      </c>
      <c r="AX446" s="14">
        <v>5</v>
      </c>
      <c r="AY446" s="14">
        <v>5</v>
      </c>
      <c r="AZ446" s="14">
        <v>5</v>
      </c>
      <c r="BA446" s="14">
        <f t="shared" si="99"/>
        <v>20</v>
      </c>
      <c r="BB446" s="14">
        <f>BA446-[1]Admission!EQ379</f>
        <v>12</v>
      </c>
      <c r="BC446" s="14">
        <v>4</v>
      </c>
      <c r="BD446" s="14">
        <v>3</v>
      </c>
      <c r="BE446" s="14">
        <v>2</v>
      </c>
      <c r="BF446" s="14">
        <f t="shared" si="100"/>
        <v>9</v>
      </c>
      <c r="BG446" s="60">
        <v>1</v>
      </c>
      <c r="BH446" s="60">
        <v>1</v>
      </c>
      <c r="BI446" s="60">
        <v>1</v>
      </c>
      <c r="BJ446" s="60">
        <v>1</v>
      </c>
      <c r="BK446" s="60">
        <v>1</v>
      </c>
      <c r="BL446" s="60">
        <v>1</v>
      </c>
      <c r="BM446" s="60">
        <v>0</v>
      </c>
      <c r="BN446" s="60">
        <v>0</v>
      </c>
      <c r="BO446" s="60">
        <v>0</v>
      </c>
      <c r="BP446" s="60">
        <v>0</v>
      </c>
      <c r="BQ446" s="60">
        <v>1</v>
      </c>
      <c r="BR446" s="60">
        <v>0</v>
      </c>
      <c r="BS446" s="60">
        <v>0</v>
      </c>
      <c r="BT446" s="60">
        <v>0</v>
      </c>
      <c r="BU446" s="60">
        <v>0</v>
      </c>
      <c r="BV446" s="60">
        <v>7</v>
      </c>
    </row>
    <row r="447" spans="1:74" s="14" customFormat="1">
      <c r="A447" s="14">
        <v>438</v>
      </c>
      <c r="B447" s="14">
        <v>2</v>
      </c>
      <c r="C447" s="14">
        <v>0.84583333333284827</v>
      </c>
      <c r="D447" s="14">
        <v>0</v>
      </c>
      <c r="E447" s="14">
        <v>4</v>
      </c>
      <c r="F447" s="14">
        <v>1</v>
      </c>
      <c r="G447" s="14">
        <v>0</v>
      </c>
      <c r="H447" s="14">
        <v>0</v>
      </c>
      <c r="I447" s="14">
        <v>0</v>
      </c>
      <c r="J447" s="14">
        <v>0</v>
      </c>
      <c r="K447" s="14">
        <v>1</v>
      </c>
      <c r="L447" s="73">
        <v>5.7999999999999996E-2</v>
      </c>
      <c r="M447" s="14">
        <v>2</v>
      </c>
      <c r="N447" s="14">
        <v>2</v>
      </c>
      <c r="O447" s="14">
        <v>2</v>
      </c>
      <c r="P447" s="14">
        <v>2</v>
      </c>
      <c r="Q447" s="14">
        <v>2</v>
      </c>
      <c r="R447" s="14">
        <v>2</v>
      </c>
      <c r="S447" s="14">
        <v>1</v>
      </c>
      <c r="T447" s="14">
        <v>1</v>
      </c>
      <c r="U447" s="14">
        <v>1</v>
      </c>
      <c r="V447" s="14">
        <v>1</v>
      </c>
      <c r="W447" s="14">
        <v>1</v>
      </c>
      <c r="X447" s="14">
        <v>80</v>
      </c>
      <c r="Y447" s="14">
        <f>X447-[1]Admission!DA221</f>
        <v>40</v>
      </c>
      <c r="Z447" s="14">
        <v>3</v>
      </c>
      <c r="AA447" s="14">
        <v>1</v>
      </c>
      <c r="AB447" s="14">
        <v>1</v>
      </c>
      <c r="AC447" s="14">
        <v>1</v>
      </c>
      <c r="AD447" s="14">
        <v>1</v>
      </c>
      <c r="AE447" s="14">
        <v>1</v>
      </c>
      <c r="AF447" s="14">
        <v>1</v>
      </c>
      <c r="AG447" s="14">
        <f t="shared" si="96"/>
        <v>6</v>
      </c>
      <c r="AH447" s="14">
        <f>AG447-[1]Admission!DO221</f>
        <v>0</v>
      </c>
      <c r="AI447" s="14">
        <v>1</v>
      </c>
      <c r="AJ447" s="14">
        <v>1</v>
      </c>
      <c r="AK447" s="14">
        <v>1</v>
      </c>
      <c r="AL447" s="14">
        <v>1</v>
      </c>
      <c r="AM447" s="14">
        <v>1</v>
      </c>
      <c r="AN447" s="14">
        <v>1</v>
      </c>
      <c r="AO447" s="14">
        <v>1</v>
      </c>
      <c r="AP447" s="14">
        <v>1</v>
      </c>
      <c r="AQ447" s="14">
        <f t="shared" si="97"/>
        <v>8</v>
      </c>
      <c r="AR447" s="14">
        <f>AQ447-[1]Admission!EH221</f>
        <v>0</v>
      </c>
      <c r="AS447" s="14">
        <v>0</v>
      </c>
      <c r="AT447" s="14">
        <v>0</v>
      </c>
      <c r="AU447" s="14">
        <f t="shared" si="98"/>
        <v>0</v>
      </c>
      <c r="AV447" s="14">
        <f>AU447-[1]Admission!EL221</f>
        <v>0</v>
      </c>
      <c r="AW447" s="14">
        <v>5</v>
      </c>
      <c r="AX447" s="14">
        <v>5</v>
      </c>
      <c r="AY447" s="14">
        <v>5</v>
      </c>
      <c r="AZ447" s="14">
        <v>5</v>
      </c>
      <c r="BA447" s="14">
        <f t="shared" si="99"/>
        <v>20</v>
      </c>
      <c r="BB447" s="14">
        <f>BA447-[1]Admission!EQ221</f>
        <v>0</v>
      </c>
      <c r="BC447" s="14">
        <v>4</v>
      </c>
      <c r="BD447" s="14">
        <v>4</v>
      </c>
      <c r="BE447" s="14">
        <v>4</v>
      </c>
      <c r="BF447" s="14">
        <f t="shared" si="100"/>
        <v>12</v>
      </c>
      <c r="BG447" s="60">
        <v>1</v>
      </c>
      <c r="BH447" s="60">
        <v>1</v>
      </c>
      <c r="BI447" s="60">
        <v>1</v>
      </c>
      <c r="BJ447" s="60">
        <v>1</v>
      </c>
      <c r="BK447" s="60">
        <v>1</v>
      </c>
      <c r="BL447" s="60">
        <v>1</v>
      </c>
      <c r="BM447" s="60">
        <v>1</v>
      </c>
      <c r="BN447" s="60">
        <v>1</v>
      </c>
      <c r="BO447" s="60">
        <v>1</v>
      </c>
      <c r="BP447" s="60">
        <v>1</v>
      </c>
      <c r="BQ447" s="60">
        <v>1</v>
      </c>
      <c r="BR447" s="60">
        <v>1</v>
      </c>
      <c r="BS447" s="60">
        <v>1</v>
      </c>
      <c r="BT447" s="60">
        <v>1</v>
      </c>
      <c r="BU447" s="60">
        <v>1</v>
      </c>
      <c r="BV447" s="60">
        <v>15</v>
      </c>
    </row>
    <row r="448" spans="1:74" s="14" customFormat="1">
      <c r="A448" s="14">
        <v>439</v>
      </c>
      <c r="B448" s="14">
        <v>4</v>
      </c>
      <c r="C448" s="14">
        <v>2.7249999999985448</v>
      </c>
      <c r="D448" s="14">
        <v>0</v>
      </c>
      <c r="E448" s="14">
        <v>4</v>
      </c>
      <c r="F448" s="14">
        <v>1</v>
      </c>
      <c r="G448" s="14">
        <v>0</v>
      </c>
      <c r="H448" s="14">
        <v>0</v>
      </c>
      <c r="I448" s="14">
        <v>0</v>
      </c>
      <c r="J448" s="14">
        <v>1</v>
      </c>
      <c r="K448" s="14">
        <v>1</v>
      </c>
      <c r="L448" s="71">
        <v>5.7999999999999996E-2</v>
      </c>
      <c r="M448" s="14">
        <v>2</v>
      </c>
      <c r="N448" s="14">
        <v>2</v>
      </c>
      <c r="O448" s="14">
        <v>2</v>
      </c>
      <c r="P448" s="14">
        <v>2</v>
      </c>
      <c r="Q448" s="14">
        <v>2</v>
      </c>
      <c r="R448" s="14">
        <v>2</v>
      </c>
      <c r="S448" s="14">
        <v>1</v>
      </c>
      <c r="T448" s="14">
        <v>1</v>
      </c>
      <c r="U448" s="14">
        <v>3</v>
      </c>
      <c r="V448" s="14">
        <v>2</v>
      </c>
      <c r="W448" s="14">
        <v>1</v>
      </c>
      <c r="X448" s="14">
        <v>90</v>
      </c>
      <c r="Y448" s="14">
        <f>X448-[1]Admission!DA127</f>
        <v>15</v>
      </c>
      <c r="Z448" s="14">
        <v>4</v>
      </c>
      <c r="AA448" s="14">
        <v>1</v>
      </c>
      <c r="AB448" s="14">
        <v>1</v>
      </c>
      <c r="AC448" s="14">
        <v>1</v>
      </c>
      <c r="AD448" s="14">
        <v>1</v>
      </c>
      <c r="AE448" s="14">
        <v>1</v>
      </c>
      <c r="AF448" s="14">
        <v>1</v>
      </c>
      <c r="AG448" s="14">
        <f t="shared" si="96"/>
        <v>6</v>
      </c>
      <c r="AH448" s="14">
        <f>AG448-[1]Admission!DO127</f>
        <v>0</v>
      </c>
      <c r="AI448" s="14">
        <v>1</v>
      </c>
      <c r="AJ448" s="14">
        <v>0</v>
      </c>
      <c r="AK448" s="14">
        <v>0</v>
      </c>
      <c r="AL448" s="14">
        <v>0</v>
      </c>
      <c r="AM448" s="14">
        <v>0</v>
      </c>
      <c r="AN448" s="14">
        <v>0</v>
      </c>
      <c r="AO448" s="14">
        <v>0</v>
      </c>
      <c r="AP448" s="14">
        <v>0</v>
      </c>
      <c r="AQ448" s="14">
        <f t="shared" si="97"/>
        <v>1</v>
      </c>
      <c r="AR448" s="14">
        <f>AQ448-[1]Admission!EH127</f>
        <v>-6</v>
      </c>
      <c r="AS448" s="14">
        <v>0</v>
      </c>
      <c r="AT448" s="14">
        <v>0</v>
      </c>
      <c r="AU448" s="14">
        <f t="shared" si="98"/>
        <v>0</v>
      </c>
      <c r="AV448" s="14">
        <f>AU448-[1]Admission!EL127</f>
        <v>0</v>
      </c>
      <c r="AW448" s="14">
        <v>5</v>
      </c>
      <c r="AX448" s="14">
        <v>5</v>
      </c>
      <c r="AY448" s="14">
        <v>5</v>
      </c>
      <c r="AZ448" s="14">
        <v>5</v>
      </c>
      <c r="BA448" s="14">
        <f t="shared" si="99"/>
        <v>20</v>
      </c>
      <c r="BB448" s="14">
        <f>BA448-[1]Admission!EQ127</f>
        <v>0</v>
      </c>
      <c r="BC448" s="14">
        <v>4</v>
      </c>
      <c r="BD448" s="14">
        <v>4</v>
      </c>
      <c r="BE448" s="14">
        <v>4</v>
      </c>
      <c r="BF448" s="14">
        <f t="shared" si="100"/>
        <v>12</v>
      </c>
      <c r="BG448" s="60">
        <v>1</v>
      </c>
      <c r="BH448" s="60">
        <v>1</v>
      </c>
      <c r="BI448" s="60">
        <v>1</v>
      </c>
      <c r="BJ448" s="60">
        <v>1</v>
      </c>
      <c r="BK448" s="60">
        <v>1</v>
      </c>
      <c r="BL448" s="60">
        <v>1</v>
      </c>
      <c r="BM448" s="60">
        <v>1</v>
      </c>
      <c r="BN448" s="60">
        <v>1</v>
      </c>
      <c r="BO448" s="60">
        <v>1</v>
      </c>
      <c r="BP448" s="60">
        <v>1</v>
      </c>
      <c r="BQ448" s="60">
        <v>1</v>
      </c>
      <c r="BR448" s="60">
        <v>1</v>
      </c>
      <c r="BS448" s="60">
        <v>1</v>
      </c>
      <c r="BT448" s="60">
        <v>1</v>
      </c>
      <c r="BU448" s="60">
        <v>1</v>
      </c>
      <c r="BV448" s="60">
        <v>15</v>
      </c>
    </row>
    <row r="449" spans="1:74" s="14" customFormat="1">
      <c r="A449" s="14">
        <v>440</v>
      </c>
      <c r="B449" s="14">
        <v>7</v>
      </c>
      <c r="C449" s="14">
        <v>6.0006944444394321</v>
      </c>
      <c r="D449" s="14">
        <v>0</v>
      </c>
      <c r="E449" s="14">
        <v>5</v>
      </c>
      <c r="F449" s="14">
        <v>1</v>
      </c>
      <c r="G449" s="14">
        <v>0</v>
      </c>
      <c r="H449" s="14">
        <v>0</v>
      </c>
      <c r="I449" s="14">
        <v>0</v>
      </c>
      <c r="J449" s="14">
        <v>0</v>
      </c>
      <c r="K449" s="14">
        <v>4</v>
      </c>
      <c r="L449" s="73">
        <v>5.8000000000000003E-2</v>
      </c>
      <c r="M449" s="14">
        <v>1</v>
      </c>
      <c r="N449" s="14">
        <v>1</v>
      </c>
      <c r="O449" s="14">
        <v>1</v>
      </c>
      <c r="P449" s="14">
        <v>0</v>
      </c>
      <c r="Q449" s="14">
        <v>1</v>
      </c>
      <c r="R449" s="14">
        <v>2</v>
      </c>
      <c r="S449" s="14">
        <v>1</v>
      </c>
      <c r="T449" s="14">
        <v>1</v>
      </c>
      <c r="U449" s="14">
        <v>1</v>
      </c>
      <c r="V449" s="14">
        <v>1</v>
      </c>
      <c r="W449" s="14">
        <v>1</v>
      </c>
      <c r="X449" s="14">
        <v>85</v>
      </c>
      <c r="Y449" s="14">
        <f>X449-[1]Admission!DA494</f>
        <v>85</v>
      </c>
      <c r="Z449" s="14">
        <v>3</v>
      </c>
      <c r="AA449" s="14">
        <v>1</v>
      </c>
      <c r="AB449" s="14">
        <v>1</v>
      </c>
      <c r="AC449" s="14">
        <v>1</v>
      </c>
      <c r="AD449" s="14">
        <v>1</v>
      </c>
      <c r="AE449" s="14">
        <v>1</v>
      </c>
      <c r="AF449" s="14">
        <v>1</v>
      </c>
      <c r="AG449" s="14">
        <f t="shared" si="96"/>
        <v>6</v>
      </c>
      <c r="AH449" s="14">
        <f>AG449-[1]Admission!DO494</f>
        <v>0</v>
      </c>
      <c r="AI449" s="14">
        <v>1</v>
      </c>
      <c r="AJ449" s="14">
        <v>1</v>
      </c>
      <c r="AK449" s="14">
        <v>1</v>
      </c>
      <c r="AL449" s="14">
        <v>1</v>
      </c>
      <c r="AM449" s="14">
        <v>1</v>
      </c>
      <c r="AN449" s="14">
        <v>0</v>
      </c>
      <c r="AO449" s="14">
        <v>1</v>
      </c>
      <c r="AP449" s="14">
        <v>1</v>
      </c>
      <c r="AQ449" s="14">
        <f t="shared" si="97"/>
        <v>7</v>
      </c>
      <c r="AR449" s="14">
        <f>AQ449-[1]Admission!EH494</f>
        <v>4</v>
      </c>
      <c r="AS449" s="14">
        <v>1</v>
      </c>
      <c r="AT449" s="14">
        <v>0</v>
      </c>
      <c r="AU449" s="14">
        <f t="shared" si="98"/>
        <v>1</v>
      </c>
      <c r="AV449" s="14">
        <f>AU449-[1]Admission!EL494</f>
        <v>1</v>
      </c>
      <c r="AW449" s="14">
        <v>5</v>
      </c>
      <c r="AX449" s="14">
        <v>5</v>
      </c>
      <c r="AY449" s="14">
        <v>5</v>
      </c>
      <c r="AZ449" s="14">
        <v>5</v>
      </c>
      <c r="BA449" s="14">
        <f t="shared" si="99"/>
        <v>20</v>
      </c>
      <c r="BB449" s="14">
        <f>BA449-[1]Admission!EQ494</f>
        <v>0</v>
      </c>
      <c r="BC449" s="14">
        <v>4</v>
      </c>
      <c r="BD449" s="14">
        <v>4</v>
      </c>
      <c r="BE449" s="14">
        <v>4</v>
      </c>
      <c r="BF449" s="14">
        <f t="shared" si="100"/>
        <v>12</v>
      </c>
      <c r="BG449" s="60">
        <v>1</v>
      </c>
      <c r="BH449" s="60">
        <v>1</v>
      </c>
      <c r="BI449" s="60">
        <v>1</v>
      </c>
      <c r="BJ449" s="60">
        <v>1</v>
      </c>
      <c r="BK449" s="60">
        <v>1</v>
      </c>
      <c r="BL449" s="60">
        <v>1</v>
      </c>
      <c r="BM449" s="60">
        <v>1</v>
      </c>
      <c r="BN449" s="60">
        <v>0</v>
      </c>
      <c r="BO449" s="60">
        <v>0</v>
      </c>
      <c r="BP449" s="60">
        <v>0</v>
      </c>
      <c r="BQ449" s="60">
        <v>1</v>
      </c>
      <c r="BR449" s="60">
        <v>1</v>
      </c>
      <c r="BS449" s="60">
        <v>1</v>
      </c>
      <c r="BT449" s="60">
        <v>0</v>
      </c>
      <c r="BU449" s="60">
        <v>1</v>
      </c>
      <c r="BV449" s="60">
        <v>11</v>
      </c>
    </row>
    <row r="450" spans="1:74" s="14" customFormat="1">
      <c r="A450" s="14">
        <v>441</v>
      </c>
      <c r="B450" s="14">
        <v>4</v>
      </c>
      <c r="C450" s="14">
        <v>2.6479166666686069</v>
      </c>
      <c r="D450" s="14">
        <v>1</v>
      </c>
      <c r="E450" s="14">
        <v>4</v>
      </c>
      <c r="F450" s="14">
        <v>1</v>
      </c>
      <c r="G450" s="14">
        <v>0</v>
      </c>
      <c r="H450" s="14">
        <v>0</v>
      </c>
      <c r="I450" s="14">
        <v>0</v>
      </c>
      <c r="J450" s="14">
        <v>0</v>
      </c>
      <c r="L450" s="14" t="s">
        <v>6998</v>
      </c>
      <c r="M450" s="14">
        <v>2</v>
      </c>
      <c r="N450" s="14">
        <v>2</v>
      </c>
      <c r="O450" s="14">
        <v>2</v>
      </c>
      <c r="P450" s="14">
        <v>2</v>
      </c>
      <c r="Q450" s="14">
        <v>2</v>
      </c>
      <c r="R450" s="14">
        <v>2</v>
      </c>
      <c r="S450" s="14">
        <v>1</v>
      </c>
      <c r="T450" s="14">
        <v>1</v>
      </c>
      <c r="U450" s="14">
        <v>1</v>
      </c>
      <c r="V450" s="14">
        <v>1</v>
      </c>
      <c r="W450" s="14">
        <v>1</v>
      </c>
      <c r="X450" s="14">
        <v>90</v>
      </c>
      <c r="Y450" s="14">
        <f>X450-[1]Admission!DA377</f>
        <v>40</v>
      </c>
      <c r="Z450" s="14">
        <v>1</v>
      </c>
      <c r="AA450" s="14">
        <v>1</v>
      </c>
      <c r="AB450" s="14">
        <v>1</v>
      </c>
      <c r="AC450" s="14">
        <v>1</v>
      </c>
      <c r="AD450" s="14">
        <v>1</v>
      </c>
      <c r="AE450" s="14">
        <v>1</v>
      </c>
      <c r="AF450" s="14">
        <v>1</v>
      </c>
      <c r="AG450" s="14">
        <f t="shared" si="96"/>
        <v>6</v>
      </c>
      <c r="AH450" s="14">
        <f>AG450-[1]Admission!DO377</f>
        <v>0</v>
      </c>
      <c r="AI450" s="14">
        <v>1</v>
      </c>
      <c r="AJ450" s="14">
        <v>0</v>
      </c>
      <c r="AK450" s="14">
        <v>0</v>
      </c>
      <c r="AL450" s="14">
        <v>0</v>
      </c>
      <c r="AM450" s="14">
        <v>0</v>
      </c>
      <c r="AN450" s="14">
        <v>1</v>
      </c>
      <c r="AO450" s="14">
        <v>1</v>
      </c>
      <c r="AP450" s="14">
        <v>1</v>
      </c>
      <c r="AQ450" s="14">
        <f t="shared" si="97"/>
        <v>4</v>
      </c>
      <c r="AR450" s="14">
        <f>AQ450-[1]Admission!EH377</f>
        <v>-4</v>
      </c>
      <c r="AS450" s="14">
        <v>0</v>
      </c>
      <c r="AT450" s="14">
        <v>0</v>
      </c>
      <c r="AU450" s="14">
        <f t="shared" si="98"/>
        <v>0</v>
      </c>
      <c r="AV450" s="14">
        <f>AU450-[1]Admission!EL377</f>
        <v>0</v>
      </c>
      <c r="AW450" s="14">
        <v>5</v>
      </c>
      <c r="AX450" s="14">
        <v>5</v>
      </c>
      <c r="AY450" s="14">
        <v>5</v>
      </c>
      <c r="AZ450" s="14">
        <v>5</v>
      </c>
      <c r="BA450" s="14">
        <f t="shared" si="99"/>
        <v>20</v>
      </c>
      <c r="BB450" s="14">
        <f>BA450-[1]Admission!EQ377</f>
        <v>0</v>
      </c>
      <c r="BC450" s="14">
        <v>3</v>
      </c>
      <c r="BD450" s="14">
        <v>3</v>
      </c>
      <c r="BE450" s="14">
        <v>3</v>
      </c>
      <c r="BF450" s="14">
        <f t="shared" si="100"/>
        <v>9</v>
      </c>
      <c r="BG450" s="60">
        <v>1</v>
      </c>
      <c r="BH450" s="60">
        <v>1</v>
      </c>
      <c r="BI450" s="60">
        <v>1</v>
      </c>
      <c r="BJ450" s="60">
        <v>1</v>
      </c>
      <c r="BK450" s="60">
        <v>1</v>
      </c>
      <c r="BL450" s="60">
        <v>1</v>
      </c>
      <c r="BM450" s="60">
        <v>1</v>
      </c>
      <c r="BN450" s="60">
        <v>1</v>
      </c>
      <c r="BO450" s="60">
        <v>1</v>
      </c>
      <c r="BP450" s="60">
        <v>0</v>
      </c>
      <c r="BQ450" s="60">
        <v>1</v>
      </c>
      <c r="BR450" s="60">
        <v>1</v>
      </c>
      <c r="BS450" s="60">
        <v>1</v>
      </c>
      <c r="BT450" s="60">
        <v>1</v>
      </c>
      <c r="BU450" s="60">
        <v>1</v>
      </c>
      <c r="BV450" s="60">
        <v>14</v>
      </c>
    </row>
    <row r="451" spans="1:74" s="14" customFormat="1">
      <c r="A451" s="14">
        <v>442</v>
      </c>
      <c r="B451" s="14">
        <v>22</v>
      </c>
      <c r="C451" s="14">
        <v>20.862499999995634</v>
      </c>
      <c r="D451" s="14">
        <v>0</v>
      </c>
      <c r="E451" s="14">
        <v>5</v>
      </c>
      <c r="F451" s="14">
        <v>1</v>
      </c>
      <c r="J451" s="14">
        <v>1</v>
      </c>
      <c r="L451" s="73"/>
      <c r="S451" s="14">
        <v>1</v>
      </c>
      <c r="T451" s="14">
        <v>1</v>
      </c>
      <c r="U451" s="14">
        <v>1</v>
      </c>
      <c r="V451" s="14">
        <v>1</v>
      </c>
      <c r="W451" s="14">
        <v>2</v>
      </c>
      <c r="X451" s="14">
        <v>100</v>
      </c>
      <c r="Y451" s="14">
        <f>X451-[1]Admission!DA466</f>
        <v>5</v>
      </c>
      <c r="Z451" s="14">
        <v>3</v>
      </c>
      <c r="AA451" s="14">
        <v>1</v>
      </c>
      <c r="AB451" s="14">
        <v>1</v>
      </c>
      <c r="AC451" s="14">
        <v>1</v>
      </c>
      <c r="AD451" s="14">
        <v>1</v>
      </c>
      <c r="AE451" s="14">
        <v>1</v>
      </c>
      <c r="AF451" s="14">
        <v>1</v>
      </c>
      <c r="AG451" s="14">
        <f t="shared" si="96"/>
        <v>6</v>
      </c>
      <c r="AH451" s="14">
        <f>AG451-[1]Admission!DO466</f>
        <v>0</v>
      </c>
      <c r="AI451" s="14">
        <v>1</v>
      </c>
      <c r="AJ451" s="14">
        <v>0</v>
      </c>
      <c r="AK451" s="14">
        <v>0</v>
      </c>
      <c r="AL451" s="14">
        <v>1</v>
      </c>
      <c r="AM451" s="14">
        <v>1</v>
      </c>
      <c r="AN451" s="14">
        <v>1</v>
      </c>
      <c r="AO451" s="14">
        <v>1</v>
      </c>
      <c r="AP451" s="14">
        <v>1</v>
      </c>
      <c r="AQ451" s="14">
        <f t="shared" si="97"/>
        <v>6</v>
      </c>
      <c r="AR451" s="14">
        <f>AQ451-[1]Admission!EH466</f>
        <v>-1</v>
      </c>
      <c r="AS451" s="14">
        <v>0</v>
      </c>
      <c r="AT451" s="14">
        <v>0</v>
      </c>
      <c r="AU451" s="14">
        <f t="shared" si="98"/>
        <v>0</v>
      </c>
      <c r="AV451" s="14">
        <f>AU451-[1]Admission!EL466</f>
        <v>0</v>
      </c>
      <c r="AW451" s="14">
        <v>5</v>
      </c>
      <c r="AX451" s="14">
        <v>5</v>
      </c>
      <c r="AY451" s="14">
        <v>5</v>
      </c>
      <c r="AZ451" s="14">
        <v>5</v>
      </c>
      <c r="BA451" s="14">
        <f t="shared" si="99"/>
        <v>20</v>
      </c>
      <c r="BB451" s="14">
        <f>BA451-[1]Admission!EQ466</f>
        <v>0</v>
      </c>
      <c r="BC451" s="14">
        <v>0</v>
      </c>
      <c r="BD451" s="14">
        <v>3</v>
      </c>
      <c r="BE451" s="14">
        <v>3</v>
      </c>
      <c r="BF451" s="14">
        <f t="shared" si="100"/>
        <v>6</v>
      </c>
      <c r="BG451" s="60">
        <v>1</v>
      </c>
      <c r="BH451" s="60">
        <v>1</v>
      </c>
      <c r="BI451" s="60">
        <v>1</v>
      </c>
      <c r="BJ451" s="60">
        <v>0</v>
      </c>
      <c r="BK451" s="60">
        <v>0</v>
      </c>
      <c r="BL451" s="60">
        <v>0</v>
      </c>
      <c r="BM451" s="60">
        <v>1</v>
      </c>
      <c r="BN451" s="60">
        <v>0</v>
      </c>
      <c r="BO451" s="60">
        <v>0</v>
      </c>
      <c r="BP451" s="60">
        <v>0</v>
      </c>
      <c r="BQ451" s="60">
        <v>0</v>
      </c>
      <c r="BR451" s="60">
        <v>0</v>
      </c>
      <c r="BS451" s="60">
        <v>0</v>
      </c>
      <c r="BT451" s="60">
        <v>0</v>
      </c>
      <c r="BU451" s="60">
        <v>0</v>
      </c>
      <c r="BV451" s="60">
        <v>4</v>
      </c>
    </row>
    <row r="452" spans="1:74" s="14" customFormat="1">
      <c r="A452" s="14">
        <v>443</v>
      </c>
      <c r="B452" s="14">
        <v>2</v>
      </c>
      <c r="C452" s="14">
        <v>0.57847222222335404</v>
      </c>
      <c r="D452" s="14">
        <v>1</v>
      </c>
      <c r="E452" s="14">
        <v>8</v>
      </c>
      <c r="F452" s="14">
        <v>6</v>
      </c>
      <c r="G452" s="14">
        <v>1</v>
      </c>
      <c r="H452" s="14">
        <v>0</v>
      </c>
      <c r="I452" s="14">
        <v>0</v>
      </c>
      <c r="J452" s="14">
        <v>0</v>
      </c>
      <c r="K452" s="14">
        <v>4</v>
      </c>
      <c r="L452" s="73">
        <v>5.8000000000000003E-2</v>
      </c>
      <c r="M452" s="14">
        <v>2</v>
      </c>
      <c r="N452" s="14">
        <v>2</v>
      </c>
      <c r="O452" s="14">
        <v>2</v>
      </c>
      <c r="P452" s="14">
        <v>2</v>
      </c>
      <c r="Q452" s="14">
        <v>2</v>
      </c>
      <c r="R452" s="14">
        <v>2</v>
      </c>
      <c r="S452" s="14">
        <v>1</v>
      </c>
      <c r="T452" s="14">
        <v>1</v>
      </c>
      <c r="U452" s="14">
        <v>1</v>
      </c>
      <c r="V452" s="14">
        <v>1</v>
      </c>
      <c r="W452" s="14">
        <v>1</v>
      </c>
      <c r="X452" s="14">
        <v>85</v>
      </c>
      <c r="Y452" s="14">
        <f>X452-[1]Admission!DA488</f>
        <v>0</v>
      </c>
      <c r="Z452" s="14">
        <v>3</v>
      </c>
      <c r="AA452" s="14">
        <v>1</v>
      </c>
      <c r="AB452" s="14">
        <v>1</v>
      </c>
      <c r="AC452" s="14">
        <v>1</v>
      </c>
      <c r="AD452" s="14">
        <v>1</v>
      </c>
      <c r="AE452" s="14">
        <v>1</v>
      </c>
      <c r="AF452" s="14">
        <v>1</v>
      </c>
      <c r="AG452" s="14">
        <f t="shared" si="96"/>
        <v>6</v>
      </c>
      <c r="AH452" s="14">
        <f>AG452-[1]Admission!DO488</f>
        <v>0</v>
      </c>
      <c r="AI452" s="14">
        <v>1</v>
      </c>
      <c r="AJ452" s="14">
        <v>1</v>
      </c>
      <c r="AK452" s="14">
        <v>0</v>
      </c>
      <c r="AL452" s="14">
        <v>1</v>
      </c>
      <c r="AM452" s="14">
        <v>1</v>
      </c>
      <c r="AN452" s="14">
        <v>1</v>
      </c>
      <c r="AO452" s="14">
        <v>1</v>
      </c>
      <c r="AP452" s="14">
        <v>1</v>
      </c>
      <c r="AQ452" s="14">
        <f t="shared" si="97"/>
        <v>7</v>
      </c>
      <c r="AR452" s="14">
        <f>AQ452-[1]Admission!EH488</f>
        <v>0</v>
      </c>
      <c r="AS452" s="14">
        <v>0</v>
      </c>
      <c r="AT452" s="14">
        <v>0</v>
      </c>
      <c r="AU452" s="14">
        <f t="shared" si="98"/>
        <v>0</v>
      </c>
      <c r="AV452" s="14">
        <f>AU452-[1]Admission!EL488</f>
        <v>0</v>
      </c>
      <c r="AW452" s="14">
        <v>5</v>
      </c>
      <c r="AX452" s="14">
        <v>5</v>
      </c>
      <c r="AY452" s="14">
        <v>5</v>
      </c>
      <c r="AZ452" s="14">
        <v>5</v>
      </c>
      <c r="BA452" s="14">
        <f t="shared" si="99"/>
        <v>20</v>
      </c>
      <c r="BB452" s="14">
        <f>BA452-[1]Admission!EQ488</f>
        <v>0</v>
      </c>
      <c r="BC452" s="14">
        <v>4</v>
      </c>
      <c r="BD452" s="14">
        <v>4</v>
      </c>
      <c r="BE452" s="14">
        <v>4</v>
      </c>
      <c r="BF452" s="14">
        <f t="shared" si="100"/>
        <v>12</v>
      </c>
      <c r="BG452" s="60">
        <v>1</v>
      </c>
      <c r="BH452" s="60">
        <v>1</v>
      </c>
      <c r="BI452" s="60">
        <v>0</v>
      </c>
      <c r="BJ452" s="60">
        <v>1</v>
      </c>
      <c r="BK452" s="60">
        <v>1</v>
      </c>
      <c r="BL452" s="60">
        <v>1</v>
      </c>
      <c r="BM452" s="60">
        <v>1</v>
      </c>
      <c r="BN452" s="60">
        <v>1</v>
      </c>
      <c r="BO452" s="60">
        <v>1</v>
      </c>
      <c r="BP452" s="60">
        <v>0</v>
      </c>
      <c r="BQ452" s="60">
        <v>1</v>
      </c>
      <c r="BR452" s="60">
        <v>1</v>
      </c>
      <c r="BS452" s="60">
        <v>1</v>
      </c>
      <c r="BT452" s="60">
        <v>1</v>
      </c>
      <c r="BU452" s="60">
        <v>1</v>
      </c>
      <c r="BV452" s="60">
        <v>13</v>
      </c>
    </row>
    <row r="453" spans="1:74" s="14" customFormat="1">
      <c r="A453" s="14">
        <v>444</v>
      </c>
      <c r="B453" s="14">
        <v>4</v>
      </c>
      <c r="C453" s="14">
        <v>2.9826388888905058</v>
      </c>
      <c r="D453" s="14">
        <v>0</v>
      </c>
      <c r="E453" s="14">
        <v>8</v>
      </c>
      <c r="F453" s="14">
        <v>1</v>
      </c>
      <c r="G453" s="14">
        <v>0</v>
      </c>
      <c r="H453" s="14">
        <v>0</v>
      </c>
      <c r="I453" s="14">
        <v>0</v>
      </c>
      <c r="J453" s="14">
        <v>0</v>
      </c>
      <c r="K453" s="14">
        <v>1</v>
      </c>
      <c r="L453" s="71">
        <v>5.7999999999999996E-2</v>
      </c>
      <c r="M453" s="14">
        <v>2</v>
      </c>
      <c r="N453" s="14">
        <v>2</v>
      </c>
      <c r="O453" s="14">
        <v>2</v>
      </c>
      <c r="P453" s="14">
        <v>2</v>
      </c>
      <c r="Q453" s="14">
        <v>2</v>
      </c>
      <c r="R453" s="14">
        <v>2</v>
      </c>
      <c r="S453" s="14">
        <v>2</v>
      </c>
      <c r="T453" s="14">
        <v>1</v>
      </c>
      <c r="U453" s="14">
        <v>1</v>
      </c>
      <c r="V453" s="14">
        <v>2</v>
      </c>
      <c r="W453" s="14">
        <v>1</v>
      </c>
      <c r="X453" s="14">
        <v>50</v>
      </c>
      <c r="Y453" s="14">
        <f>X453-[1]Admission!DA171</f>
        <v>50</v>
      </c>
      <c r="Z453" s="14">
        <v>5</v>
      </c>
      <c r="AA453" s="14">
        <v>1</v>
      </c>
      <c r="AB453" s="14">
        <v>1</v>
      </c>
      <c r="AC453" s="14">
        <v>1</v>
      </c>
      <c r="AD453" s="14">
        <v>1</v>
      </c>
      <c r="AE453" s="14">
        <v>1</v>
      </c>
      <c r="AF453" s="14">
        <v>1</v>
      </c>
      <c r="AG453" s="14">
        <f t="shared" si="96"/>
        <v>6</v>
      </c>
      <c r="AH453" s="14">
        <f>AG453-[1]Admission!DO171</f>
        <v>0</v>
      </c>
      <c r="AI453" s="14">
        <v>1</v>
      </c>
      <c r="AJ453" s="14">
        <v>1</v>
      </c>
      <c r="AK453" s="14">
        <v>1</v>
      </c>
      <c r="AL453" s="14">
        <v>1</v>
      </c>
      <c r="AM453" s="14">
        <v>1</v>
      </c>
      <c r="AN453" s="14">
        <v>1</v>
      </c>
      <c r="AO453" s="14">
        <v>1</v>
      </c>
      <c r="AP453" s="14">
        <v>1</v>
      </c>
      <c r="AQ453" s="14">
        <f t="shared" si="97"/>
        <v>8</v>
      </c>
      <c r="AR453" s="14">
        <f>AQ453-[1]Admission!EH171</f>
        <v>0</v>
      </c>
      <c r="AS453" s="14">
        <v>0</v>
      </c>
      <c r="AT453" s="14">
        <v>2</v>
      </c>
      <c r="AU453" s="14">
        <f t="shared" si="98"/>
        <v>2</v>
      </c>
      <c r="AV453" s="14">
        <f>AU453-[1]Admission!EL171</f>
        <v>-2</v>
      </c>
      <c r="AW453" s="14">
        <v>1</v>
      </c>
      <c r="AX453" s="14">
        <v>1</v>
      </c>
      <c r="AY453" s="14">
        <v>1</v>
      </c>
      <c r="AZ453" s="14">
        <v>1</v>
      </c>
      <c r="BA453" s="14">
        <f t="shared" si="99"/>
        <v>4</v>
      </c>
      <c r="BB453" s="14">
        <f>BA453-[1]Admission!EQ171</f>
        <v>-3</v>
      </c>
      <c r="BC453" s="14">
        <v>4</v>
      </c>
      <c r="BD453" s="14">
        <v>4</v>
      </c>
      <c r="BE453" s="14">
        <v>4</v>
      </c>
      <c r="BF453" s="14">
        <f t="shared" si="100"/>
        <v>12</v>
      </c>
      <c r="BG453" s="60">
        <v>1</v>
      </c>
      <c r="BH453" s="60">
        <v>1</v>
      </c>
      <c r="BI453" s="60">
        <v>1</v>
      </c>
      <c r="BJ453" s="60">
        <v>1</v>
      </c>
      <c r="BK453" s="60">
        <v>1</v>
      </c>
      <c r="BL453" s="60">
        <v>1</v>
      </c>
      <c r="BM453" s="60">
        <v>1</v>
      </c>
      <c r="BN453" s="60">
        <v>1</v>
      </c>
      <c r="BO453" s="60">
        <v>1</v>
      </c>
      <c r="BP453" s="60">
        <v>1</v>
      </c>
      <c r="BQ453" s="60">
        <v>1</v>
      </c>
      <c r="BR453" s="60">
        <v>1</v>
      </c>
      <c r="BS453" s="60">
        <v>1</v>
      </c>
      <c r="BT453" s="60">
        <v>1</v>
      </c>
      <c r="BU453" s="60">
        <v>1</v>
      </c>
      <c r="BV453" s="60">
        <v>15</v>
      </c>
    </row>
    <row r="454" spans="1:74" s="14" customFormat="1">
      <c r="A454" s="14">
        <v>445</v>
      </c>
      <c r="B454" s="14">
        <v>4</v>
      </c>
      <c r="C454" s="14">
        <v>1.6916666666656965</v>
      </c>
      <c r="D454" s="14">
        <v>0</v>
      </c>
      <c r="E454" s="14">
        <v>5</v>
      </c>
      <c r="F454" s="14">
        <v>3</v>
      </c>
      <c r="G454" s="14">
        <v>0</v>
      </c>
      <c r="H454" s="14">
        <v>0</v>
      </c>
      <c r="I454" s="14">
        <v>0</v>
      </c>
      <c r="J454" s="14">
        <v>0</v>
      </c>
      <c r="K454" s="14">
        <v>2</v>
      </c>
      <c r="L454" s="73">
        <v>5.7999999999999996E-2</v>
      </c>
      <c r="M454" s="14">
        <v>0</v>
      </c>
      <c r="N454" s="14">
        <v>2</v>
      </c>
      <c r="O454" s="14">
        <v>2</v>
      </c>
      <c r="P454" s="14">
        <v>2</v>
      </c>
      <c r="Q454" s="14">
        <v>1</v>
      </c>
      <c r="R454" s="14">
        <v>2</v>
      </c>
      <c r="S454" s="14">
        <v>5</v>
      </c>
      <c r="T454" s="14">
        <v>5</v>
      </c>
      <c r="U454" s="14">
        <v>1</v>
      </c>
      <c r="V454" s="14">
        <v>1</v>
      </c>
      <c r="W454" s="14">
        <v>1</v>
      </c>
      <c r="X454" s="14">
        <v>50</v>
      </c>
      <c r="Y454" s="14">
        <f>X454-[1]Admission!DA288</f>
        <v>-10</v>
      </c>
      <c r="Z454" s="14">
        <v>4</v>
      </c>
      <c r="AA454" s="14">
        <v>0</v>
      </c>
      <c r="AB454" s="14">
        <v>0</v>
      </c>
      <c r="AC454" s="14">
        <v>0</v>
      </c>
      <c r="AD454" s="14">
        <v>0</v>
      </c>
      <c r="AE454" s="14">
        <v>0</v>
      </c>
      <c r="AF454" s="14">
        <v>1</v>
      </c>
      <c r="AG454" s="14">
        <f t="shared" si="96"/>
        <v>1</v>
      </c>
      <c r="AH454" s="14">
        <f>AG454-[1]Admission!DO288</f>
        <v>0</v>
      </c>
      <c r="AI454" s="14">
        <v>1</v>
      </c>
      <c r="AJ454" s="14">
        <v>0</v>
      </c>
      <c r="AK454" s="14">
        <v>0</v>
      </c>
      <c r="AL454" s="14">
        <v>0</v>
      </c>
      <c r="AM454" s="14">
        <v>0</v>
      </c>
      <c r="AN454" s="14">
        <v>0</v>
      </c>
      <c r="AO454" s="14">
        <v>0</v>
      </c>
      <c r="AP454" s="14">
        <v>0</v>
      </c>
      <c r="AQ454" s="14">
        <f t="shared" si="97"/>
        <v>1</v>
      </c>
      <c r="AR454" s="14">
        <f>AQ454-[1]Admission!EH288</f>
        <v>0</v>
      </c>
      <c r="AS454" s="14">
        <v>0</v>
      </c>
      <c r="AT454" s="14">
        <v>0</v>
      </c>
      <c r="AU454" s="14">
        <f t="shared" si="98"/>
        <v>0</v>
      </c>
      <c r="AV454" s="14">
        <f>AU454-[1]Admission!EL288</f>
        <v>0</v>
      </c>
      <c r="AW454" s="14">
        <v>5</v>
      </c>
      <c r="AX454" s="14">
        <v>5</v>
      </c>
      <c r="AY454" s="14">
        <v>5</v>
      </c>
      <c r="AZ454" s="14">
        <v>5</v>
      </c>
      <c r="BA454" s="14">
        <f t="shared" si="99"/>
        <v>20</v>
      </c>
      <c r="BB454" s="14">
        <f>BA454-[1]Admission!EQ288</f>
        <v>0</v>
      </c>
      <c r="BC454" s="14">
        <v>4</v>
      </c>
      <c r="BD454" s="14">
        <v>4</v>
      </c>
      <c r="BE454" s="14">
        <v>4</v>
      </c>
      <c r="BF454" s="14">
        <f t="shared" si="100"/>
        <v>12</v>
      </c>
      <c r="BG454" s="60">
        <v>1</v>
      </c>
      <c r="BH454" s="60">
        <v>1</v>
      </c>
      <c r="BI454" s="60">
        <v>1</v>
      </c>
      <c r="BJ454" s="60">
        <v>1</v>
      </c>
      <c r="BK454" s="60">
        <v>1</v>
      </c>
      <c r="BL454" s="60">
        <v>1</v>
      </c>
      <c r="BM454" s="60">
        <v>1</v>
      </c>
      <c r="BN454" s="60">
        <v>1</v>
      </c>
      <c r="BO454" s="60">
        <v>1</v>
      </c>
      <c r="BP454" s="60">
        <v>1</v>
      </c>
      <c r="BQ454" s="60">
        <v>1</v>
      </c>
      <c r="BR454" s="60">
        <v>1</v>
      </c>
      <c r="BS454" s="60">
        <v>1</v>
      </c>
      <c r="BT454" s="60">
        <v>1</v>
      </c>
      <c r="BU454" s="60">
        <v>1</v>
      </c>
      <c r="BV454" s="60">
        <v>15</v>
      </c>
    </row>
    <row r="455" spans="1:74" s="14" customFormat="1">
      <c r="A455" s="14">
        <v>446</v>
      </c>
      <c r="B455" s="14">
        <v>3</v>
      </c>
      <c r="C455" s="14">
        <v>1.9402777777795563</v>
      </c>
      <c r="D455" s="14">
        <v>0</v>
      </c>
      <c r="E455" s="14">
        <v>4</v>
      </c>
      <c r="F455" s="14">
        <v>1</v>
      </c>
      <c r="G455" s="14">
        <v>0</v>
      </c>
      <c r="H455" s="14">
        <v>0</v>
      </c>
      <c r="I455" s="14">
        <v>0</v>
      </c>
      <c r="J455" s="14">
        <v>0</v>
      </c>
      <c r="K455" s="14">
        <v>1</v>
      </c>
      <c r="L455" s="73">
        <v>5.8000000000000003E-2</v>
      </c>
      <c r="M455" s="14">
        <v>2</v>
      </c>
      <c r="N455" s="14">
        <v>2</v>
      </c>
      <c r="O455" s="14">
        <v>2</v>
      </c>
      <c r="P455" s="14">
        <v>2</v>
      </c>
      <c r="Q455" s="14">
        <v>2</v>
      </c>
      <c r="R455" s="14">
        <v>2</v>
      </c>
      <c r="S455" s="14">
        <v>1</v>
      </c>
      <c r="T455" s="14">
        <v>1</v>
      </c>
      <c r="U455" s="14">
        <v>1</v>
      </c>
      <c r="V455" s="14">
        <v>2</v>
      </c>
      <c r="W455" s="14">
        <v>1</v>
      </c>
      <c r="X455" s="14">
        <v>90</v>
      </c>
      <c r="Y455" s="14">
        <f>X455-[1]Admission!DA489</f>
        <v>60</v>
      </c>
      <c r="Z455" s="14">
        <v>4</v>
      </c>
      <c r="AA455" s="14">
        <v>0</v>
      </c>
      <c r="AB455" s="14">
        <v>0</v>
      </c>
      <c r="AC455" s="14">
        <v>0</v>
      </c>
      <c r="AD455" s="14">
        <v>0</v>
      </c>
      <c r="AE455" s="14">
        <v>0</v>
      </c>
      <c r="AF455" s="14">
        <v>0</v>
      </c>
      <c r="AG455" s="14">
        <f t="shared" si="96"/>
        <v>0</v>
      </c>
      <c r="AH455" s="14">
        <f>AG455-[1]Admission!DO489</f>
        <v>-3</v>
      </c>
      <c r="AI455" s="14">
        <v>0</v>
      </c>
      <c r="AJ455" s="14">
        <v>0</v>
      </c>
      <c r="AK455" s="14">
        <v>0</v>
      </c>
      <c r="AL455" s="14">
        <v>0</v>
      </c>
      <c r="AM455" s="14">
        <v>0</v>
      </c>
      <c r="AN455" s="14">
        <v>0</v>
      </c>
      <c r="AO455" s="14">
        <v>0</v>
      </c>
      <c r="AP455" s="14">
        <v>0</v>
      </c>
      <c r="AQ455" s="14">
        <f t="shared" si="97"/>
        <v>0</v>
      </c>
      <c r="AR455" s="14">
        <f>AQ455-[1]Admission!EH489</f>
        <v>-1</v>
      </c>
      <c r="AS455" s="14">
        <v>0</v>
      </c>
      <c r="AT455" s="14">
        <v>0</v>
      </c>
      <c r="AU455" s="14">
        <f t="shared" si="98"/>
        <v>0</v>
      </c>
      <c r="AV455" s="14">
        <f>AU455-[1]Admission!EL489</f>
        <v>0</v>
      </c>
      <c r="AW455" s="14">
        <v>5</v>
      </c>
      <c r="AX455" s="14">
        <v>5</v>
      </c>
      <c r="AY455" s="14">
        <v>5</v>
      </c>
      <c r="AZ455" s="14">
        <v>5</v>
      </c>
      <c r="BA455" s="14">
        <f t="shared" si="99"/>
        <v>20</v>
      </c>
      <c r="BB455" s="14">
        <f>BA455-[1]Admission!EQ489</f>
        <v>0</v>
      </c>
      <c r="BC455" s="14">
        <v>3</v>
      </c>
      <c r="BD455" s="14">
        <v>3</v>
      </c>
      <c r="BE455" s="14">
        <v>3</v>
      </c>
      <c r="BF455" s="14">
        <f t="shared" si="100"/>
        <v>9</v>
      </c>
      <c r="BG455" s="60">
        <v>1</v>
      </c>
      <c r="BH455" s="60">
        <v>1</v>
      </c>
      <c r="BI455" s="60">
        <v>1</v>
      </c>
      <c r="BJ455" s="60">
        <v>1</v>
      </c>
      <c r="BK455" s="60">
        <v>1</v>
      </c>
      <c r="BL455" s="60">
        <v>0</v>
      </c>
      <c r="BM455" s="60">
        <v>1</v>
      </c>
      <c r="BN455" s="60">
        <v>0</v>
      </c>
      <c r="BO455" s="60">
        <v>0</v>
      </c>
      <c r="BP455" s="60">
        <v>0</v>
      </c>
      <c r="BQ455" s="60">
        <v>0</v>
      </c>
      <c r="BR455" s="60">
        <v>0</v>
      </c>
      <c r="BS455" s="60">
        <v>0</v>
      </c>
      <c r="BT455" s="60">
        <v>0</v>
      </c>
      <c r="BU455" s="60">
        <v>0</v>
      </c>
      <c r="BV455" s="60">
        <v>6</v>
      </c>
    </row>
    <row r="456" spans="1:74" s="14" customFormat="1">
      <c r="A456" s="14">
        <v>447</v>
      </c>
      <c r="B456" s="14">
        <v>3</v>
      </c>
      <c r="C456" s="14">
        <v>1.9749999999985448</v>
      </c>
      <c r="D456" s="14">
        <v>0</v>
      </c>
      <c r="E456" s="14">
        <v>7</v>
      </c>
      <c r="F456" s="14">
        <v>1</v>
      </c>
      <c r="G456" s="14">
        <v>0</v>
      </c>
      <c r="H456" s="14">
        <v>0</v>
      </c>
      <c r="I456" s="14">
        <v>0</v>
      </c>
      <c r="J456" s="14">
        <v>0</v>
      </c>
      <c r="K456" s="14">
        <v>3</v>
      </c>
      <c r="L456" s="71">
        <v>5.7999999999999996E-2</v>
      </c>
      <c r="M456" s="14">
        <v>2</v>
      </c>
      <c r="N456" s="14">
        <v>2</v>
      </c>
      <c r="O456" s="14">
        <v>2</v>
      </c>
      <c r="P456" s="14">
        <v>2</v>
      </c>
      <c r="Q456" s="14">
        <v>2</v>
      </c>
      <c r="R456" s="14">
        <v>2</v>
      </c>
      <c r="S456" s="14">
        <v>1</v>
      </c>
      <c r="T456" s="14">
        <v>3</v>
      </c>
      <c r="U456" s="14">
        <v>1</v>
      </c>
      <c r="V456" s="14">
        <v>3</v>
      </c>
      <c r="W456" s="14">
        <v>1</v>
      </c>
      <c r="X456" s="14">
        <v>70</v>
      </c>
      <c r="Y456" s="14">
        <f>X456-[1]Admission!DA180</f>
        <v>40</v>
      </c>
      <c r="Z456" s="14">
        <v>4</v>
      </c>
      <c r="AA456" s="14">
        <v>0</v>
      </c>
      <c r="AB456" s="14">
        <v>0</v>
      </c>
      <c r="AC456" s="14">
        <v>0</v>
      </c>
      <c r="AD456" s="14">
        <v>1</v>
      </c>
      <c r="AE456" s="14">
        <v>1</v>
      </c>
      <c r="AF456" s="14">
        <v>1</v>
      </c>
      <c r="AG456" s="14">
        <f t="shared" si="96"/>
        <v>3</v>
      </c>
      <c r="AH456" s="14">
        <f>AG456-[1]Admission!DO180</f>
        <v>-1</v>
      </c>
      <c r="AI456" s="14">
        <v>1</v>
      </c>
      <c r="AJ456" s="14">
        <v>0</v>
      </c>
      <c r="AK456" s="14">
        <v>0</v>
      </c>
      <c r="AL456" s="14">
        <v>0</v>
      </c>
      <c r="AM456" s="14">
        <v>0</v>
      </c>
      <c r="AN456" s="14">
        <v>0</v>
      </c>
      <c r="AO456" s="14">
        <v>1</v>
      </c>
      <c r="AP456" s="14">
        <v>1</v>
      </c>
      <c r="AQ456" s="14">
        <f t="shared" si="97"/>
        <v>3</v>
      </c>
      <c r="AR456" s="14">
        <f>AQ456-[1]Admission!EH180</f>
        <v>-3</v>
      </c>
      <c r="AS456" s="14">
        <v>0</v>
      </c>
      <c r="AT456" s="14">
        <v>0</v>
      </c>
      <c r="AU456" s="14">
        <f t="shared" si="98"/>
        <v>0</v>
      </c>
      <c r="AV456" s="14">
        <f>AU456-[1]Admission!EL180</f>
        <v>0</v>
      </c>
      <c r="AW456" s="14">
        <v>4</v>
      </c>
      <c r="AX456" s="14">
        <v>4</v>
      </c>
      <c r="AY456" s="14">
        <v>4</v>
      </c>
      <c r="AZ456" s="14">
        <v>4</v>
      </c>
      <c r="BA456" s="14">
        <f t="shared" si="99"/>
        <v>16</v>
      </c>
      <c r="BB456" s="14">
        <f>BA456-[1]Admission!EQ180</f>
        <v>-1</v>
      </c>
      <c r="BC456" s="14">
        <v>4</v>
      </c>
      <c r="BD456" s="14">
        <v>4</v>
      </c>
      <c r="BE456" s="14">
        <v>4</v>
      </c>
      <c r="BF456" s="14">
        <f t="shared" si="100"/>
        <v>12</v>
      </c>
      <c r="BG456" s="60">
        <v>1</v>
      </c>
      <c r="BH456" s="60">
        <v>1</v>
      </c>
      <c r="BI456" s="60">
        <v>1</v>
      </c>
      <c r="BJ456" s="60">
        <v>1</v>
      </c>
      <c r="BK456" s="60">
        <v>1</v>
      </c>
      <c r="BL456" s="60">
        <v>1</v>
      </c>
      <c r="BM456" s="60">
        <v>1</v>
      </c>
      <c r="BN456" s="60">
        <v>1</v>
      </c>
      <c r="BO456" s="60">
        <v>1</v>
      </c>
      <c r="BP456" s="60">
        <v>1</v>
      </c>
      <c r="BQ456" s="60">
        <v>1</v>
      </c>
      <c r="BR456" s="60">
        <v>1</v>
      </c>
      <c r="BS456" s="60">
        <v>1</v>
      </c>
      <c r="BT456" s="60">
        <v>1</v>
      </c>
      <c r="BU456" s="60">
        <v>1</v>
      </c>
      <c r="BV456" s="60">
        <v>15</v>
      </c>
    </row>
    <row r="457" spans="1:74" s="14" customFormat="1">
      <c r="A457" s="14">
        <v>448</v>
      </c>
      <c r="B457" s="14">
        <v>7</v>
      </c>
      <c r="C457" s="14">
        <v>6.0125000000043656</v>
      </c>
      <c r="D457" s="14">
        <v>0</v>
      </c>
      <c r="E457" s="14">
        <v>5</v>
      </c>
      <c r="F457" s="14">
        <v>1</v>
      </c>
      <c r="G457" s="14">
        <v>0</v>
      </c>
      <c r="H457" s="14">
        <v>0</v>
      </c>
      <c r="I457" s="14">
        <v>0</v>
      </c>
      <c r="J457" s="14">
        <v>0</v>
      </c>
      <c r="K457" s="14">
        <v>3</v>
      </c>
      <c r="L457" s="71">
        <v>5.8000000000000003E-2</v>
      </c>
      <c r="M457" s="14">
        <v>2</v>
      </c>
      <c r="N457" s="14">
        <v>2</v>
      </c>
      <c r="O457" s="14">
        <v>2</v>
      </c>
      <c r="P457" s="14">
        <v>2</v>
      </c>
      <c r="Q457" s="14">
        <v>1</v>
      </c>
      <c r="R457" s="14">
        <v>2</v>
      </c>
      <c r="S457" s="14">
        <v>1</v>
      </c>
      <c r="T457" s="14">
        <v>5</v>
      </c>
      <c r="U457" s="14">
        <v>5</v>
      </c>
      <c r="V457" s="14">
        <v>5</v>
      </c>
      <c r="W457" s="14">
        <v>5</v>
      </c>
      <c r="X457" s="14">
        <v>20</v>
      </c>
      <c r="Y457" s="14">
        <f>X457-[1]Admission!DA147</f>
        <v>-10</v>
      </c>
      <c r="Z457" s="14">
        <v>4</v>
      </c>
      <c r="AA457" s="14">
        <v>0</v>
      </c>
      <c r="AB457" s="14">
        <v>0</v>
      </c>
      <c r="AC457" s="14">
        <v>0</v>
      </c>
      <c r="AD457" s="14">
        <v>0</v>
      </c>
      <c r="AE457" s="14">
        <v>0</v>
      </c>
      <c r="AF457" s="14">
        <v>0</v>
      </c>
      <c r="AG457" s="14">
        <f t="shared" si="96"/>
        <v>0</v>
      </c>
      <c r="AH457" s="14">
        <f>AG457-[1]Admission!DO147</f>
        <v>-5</v>
      </c>
      <c r="AI457" s="14">
        <v>1</v>
      </c>
      <c r="AJ457" s="14">
        <v>0</v>
      </c>
      <c r="AK457" s="14">
        <v>0</v>
      </c>
      <c r="AL457" s="14">
        <v>0</v>
      </c>
      <c r="AM457" s="14">
        <v>0</v>
      </c>
      <c r="AN457" s="14">
        <v>0</v>
      </c>
      <c r="AO457" s="14">
        <v>0</v>
      </c>
      <c r="AP457" s="14">
        <v>0</v>
      </c>
      <c r="AQ457" s="14">
        <f t="shared" si="97"/>
        <v>1</v>
      </c>
      <c r="AR457" s="14">
        <f>AQ457-[1]Admission!EH147</f>
        <v>-3</v>
      </c>
      <c r="AS457" s="14">
        <v>3</v>
      </c>
      <c r="AT457" s="14">
        <v>3</v>
      </c>
      <c r="AU457" s="14">
        <v>6</v>
      </c>
      <c r="AV457" s="14">
        <f>AU457-[1]Admission!EL147</f>
        <v>4</v>
      </c>
      <c r="AW457" s="14">
        <v>4</v>
      </c>
      <c r="AX457" s="14">
        <v>4</v>
      </c>
      <c r="AY457" s="14">
        <v>4</v>
      </c>
      <c r="AZ457" s="14">
        <v>4</v>
      </c>
      <c r="BA457" s="14">
        <f t="shared" si="99"/>
        <v>16</v>
      </c>
      <c r="BB457" s="14">
        <f>BA457-[1]Admission!EQ147</f>
        <v>2</v>
      </c>
      <c r="BC457" s="14">
        <v>4</v>
      </c>
      <c r="BD457" s="14">
        <v>4</v>
      </c>
      <c r="BE457" s="14">
        <v>4</v>
      </c>
      <c r="BF457" s="14">
        <v>12</v>
      </c>
      <c r="BG457" s="60">
        <v>1</v>
      </c>
      <c r="BH457" s="60">
        <v>1</v>
      </c>
      <c r="BI457" s="60">
        <v>1</v>
      </c>
      <c r="BJ457" s="60">
        <v>1</v>
      </c>
      <c r="BK457" s="60">
        <v>1</v>
      </c>
      <c r="BL457" s="60">
        <v>1</v>
      </c>
      <c r="BM457" s="60">
        <v>1</v>
      </c>
      <c r="BN457" s="60">
        <v>1</v>
      </c>
      <c r="BO457" s="60">
        <v>1</v>
      </c>
      <c r="BP457" s="60">
        <v>1</v>
      </c>
      <c r="BQ457" s="60">
        <v>1</v>
      </c>
      <c r="BR457" s="60">
        <v>1</v>
      </c>
      <c r="BS457" s="60">
        <v>1</v>
      </c>
      <c r="BT457" s="60">
        <v>1</v>
      </c>
      <c r="BU457" s="60">
        <v>1</v>
      </c>
      <c r="BV457" s="60">
        <v>15</v>
      </c>
    </row>
    <row r="458" spans="1:74" s="14" customFormat="1">
      <c r="A458" s="14">
        <v>449</v>
      </c>
      <c r="B458" s="1">
        <v>8</v>
      </c>
      <c r="C458" s="14">
        <v>6.7402777777751908</v>
      </c>
      <c r="D458" s="14">
        <v>0</v>
      </c>
      <c r="E458" s="1">
        <v>4</v>
      </c>
      <c r="F458" s="1">
        <v>3</v>
      </c>
      <c r="G458" s="1">
        <v>0</v>
      </c>
      <c r="H458" s="1">
        <v>0</v>
      </c>
      <c r="I458" s="1">
        <v>0</v>
      </c>
      <c r="J458" s="1">
        <v>0</v>
      </c>
      <c r="K458" s="1">
        <v>4</v>
      </c>
      <c r="L458" s="75">
        <v>5.8000000000000003E-2</v>
      </c>
      <c r="M458" s="1">
        <v>2</v>
      </c>
      <c r="N458" s="1">
        <v>2</v>
      </c>
      <c r="O458" s="1">
        <v>2</v>
      </c>
      <c r="P458" s="1">
        <v>2</v>
      </c>
      <c r="Q458" s="1">
        <v>2</v>
      </c>
      <c r="R458" s="1">
        <v>2</v>
      </c>
      <c r="S458" s="1"/>
      <c r="T458" s="1"/>
      <c r="U458" s="1"/>
      <c r="V458" s="1"/>
      <c r="W458" s="1"/>
      <c r="X458" s="1"/>
      <c r="Z458" s="1"/>
      <c r="AA458" s="1"/>
      <c r="AB458" s="1"/>
      <c r="AC458" s="1"/>
      <c r="AD458" s="1"/>
      <c r="AE458" s="1"/>
      <c r="AF458" s="1"/>
      <c r="AI458" s="1"/>
      <c r="AJ458" s="1"/>
      <c r="AK458" s="1"/>
      <c r="AL458" s="1"/>
      <c r="AM458" s="1"/>
      <c r="AN458" s="1"/>
      <c r="AO458" s="1"/>
      <c r="AP458" s="1"/>
      <c r="AQ458" s="1"/>
      <c r="AS458" s="1"/>
      <c r="AT458" s="1"/>
      <c r="AU458" s="1"/>
      <c r="AW458" s="1"/>
      <c r="AX458" s="1"/>
      <c r="AY458" s="1"/>
      <c r="AZ458" s="1"/>
      <c r="BA458" s="1"/>
      <c r="BC458" s="1"/>
      <c r="BD458" s="1"/>
      <c r="BE458" s="1"/>
      <c r="BG458" s="60"/>
      <c r="BH458" s="60"/>
      <c r="BI458" s="60"/>
      <c r="BJ458" s="60"/>
      <c r="BK458" s="60"/>
      <c r="BL458" s="60"/>
      <c r="BM458" s="60"/>
      <c r="BN458" s="60"/>
      <c r="BO458" s="60"/>
      <c r="BP458" s="60"/>
      <c r="BQ458" s="60"/>
      <c r="BR458" s="60"/>
      <c r="BS458" s="60"/>
      <c r="BT458" s="60"/>
      <c r="BU458" s="60"/>
      <c r="BV458" s="60"/>
    </row>
    <row r="459" spans="1:74" s="14" customFormat="1">
      <c r="A459" s="14">
        <v>450</v>
      </c>
      <c r="B459" s="14">
        <v>2</v>
      </c>
      <c r="C459" s="14">
        <v>0.84930555555911269</v>
      </c>
      <c r="D459" s="14">
        <v>1</v>
      </c>
      <c r="E459" s="14">
        <v>9</v>
      </c>
      <c r="F459" s="14">
        <v>5</v>
      </c>
      <c r="G459" s="14">
        <v>0</v>
      </c>
      <c r="H459" s="14">
        <v>0</v>
      </c>
      <c r="I459" s="14">
        <v>0</v>
      </c>
      <c r="J459" s="14">
        <v>0</v>
      </c>
      <c r="K459" s="14">
        <v>2</v>
      </c>
      <c r="L459" s="73">
        <v>5.7999999999999996E-2</v>
      </c>
      <c r="M459" s="14">
        <v>2</v>
      </c>
      <c r="N459" s="14">
        <v>2</v>
      </c>
      <c r="O459" s="14">
        <v>2</v>
      </c>
      <c r="P459" s="14">
        <v>2</v>
      </c>
      <c r="Q459" s="14">
        <v>2</v>
      </c>
      <c r="R459" s="14">
        <v>2</v>
      </c>
      <c r="S459" s="14">
        <v>5</v>
      </c>
      <c r="T459" s="14">
        <v>5</v>
      </c>
      <c r="U459" s="14">
        <v>5</v>
      </c>
      <c r="V459" s="14">
        <v>1</v>
      </c>
      <c r="W459" s="14">
        <v>1</v>
      </c>
      <c r="X459" s="14">
        <v>80</v>
      </c>
      <c r="Y459" s="14">
        <f>X459-[1]Admission!DA255</f>
        <v>0</v>
      </c>
      <c r="BG459" s="60"/>
      <c r="BH459" s="60"/>
      <c r="BI459" s="60"/>
      <c r="BJ459" s="60"/>
      <c r="BK459" s="60"/>
      <c r="BL459" s="60"/>
      <c r="BM459" s="60"/>
      <c r="BN459" s="60"/>
      <c r="BO459" s="60"/>
      <c r="BP459" s="60"/>
      <c r="BQ459" s="60"/>
      <c r="BR459" s="60"/>
      <c r="BS459" s="60"/>
      <c r="BT459" s="60"/>
      <c r="BU459" s="60"/>
      <c r="BV459" s="60"/>
    </row>
    <row r="460" spans="1:74" s="14" customFormat="1">
      <c r="A460" s="14">
        <v>451</v>
      </c>
      <c r="B460" s="14">
        <v>7</v>
      </c>
      <c r="C460" s="14">
        <v>5.9694444444394321</v>
      </c>
      <c r="D460" s="14">
        <v>0</v>
      </c>
      <c r="E460" s="14">
        <v>5</v>
      </c>
      <c r="F460" s="14">
        <v>3</v>
      </c>
      <c r="G460" s="14">
        <v>0</v>
      </c>
      <c r="H460" s="14">
        <v>0</v>
      </c>
      <c r="I460" s="14">
        <v>0</v>
      </c>
      <c r="J460" s="14">
        <v>0</v>
      </c>
      <c r="K460" s="14">
        <v>5</v>
      </c>
      <c r="L460" s="71">
        <v>0.11900000000000001</v>
      </c>
      <c r="M460" s="14">
        <v>2</v>
      </c>
      <c r="N460" s="14">
        <v>2</v>
      </c>
      <c r="O460" s="14">
        <v>2</v>
      </c>
      <c r="P460" s="14">
        <v>2</v>
      </c>
      <c r="Q460" s="14">
        <v>1</v>
      </c>
      <c r="R460" s="14">
        <v>2</v>
      </c>
      <c r="S460" s="14">
        <v>1</v>
      </c>
      <c r="T460" s="14">
        <v>1</v>
      </c>
      <c r="U460" s="14">
        <v>1</v>
      </c>
      <c r="V460" s="14">
        <v>1</v>
      </c>
      <c r="W460" s="14">
        <v>1</v>
      </c>
      <c r="X460" s="14">
        <v>85</v>
      </c>
      <c r="Y460" s="14">
        <f>X460-[1]Admission!DA160</f>
        <v>45</v>
      </c>
      <c r="Z460" s="14">
        <v>3</v>
      </c>
      <c r="AA460" s="14">
        <v>1</v>
      </c>
      <c r="AB460" s="14">
        <v>1</v>
      </c>
      <c r="AC460" s="14">
        <v>1</v>
      </c>
      <c r="AD460" s="14">
        <v>1</v>
      </c>
      <c r="AE460" s="14">
        <v>1</v>
      </c>
      <c r="AF460" s="14">
        <v>1</v>
      </c>
      <c r="AG460" s="14">
        <f>SUM(AA460:AF460)</f>
        <v>6</v>
      </c>
      <c r="AH460" s="14">
        <f>AG460-[1]Admission!DO160</f>
        <v>0</v>
      </c>
      <c r="AI460" s="14">
        <v>1</v>
      </c>
      <c r="AJ460" s="14">
        <v>1</v>
      </c>
      <c r="AK460" s="14">
        <v>1</v>
      </c>
      <c r="AL460" s="14">
        <v>1</v>
      </c>
      <c r="AM460" s="14">
        <v>1</v>
      </c>
      <c r="AN460" s="14">
        <v>1</v>
      </c>
      <c r="AO460" s="14">
        <v>1</v>
      </c>
      <c r="AP460" s="14">
        <v>1</v>
      </c>
      <c r="AQ460" s="14">
        <f>SUM(AI460:AP460)</f>
        <v>8</v>
      </c>
      <c r="AR460" s="14">
        <f>AQ460-[1]Admission!EH160</f>
        <v>0</v>
      </c>
      <c r="AS460" s="14">
        <v>0</v>
      </c>
      <c r="AT460" s="14">
        <v>1</v>
      </c>
      <c r="AU460" s="14">
        <f>SUM(AS460:AT460)</f>
        <v>1</v>
      </c>
      <c r="AV460" s="14">
        <f>AU460-[1]Admission!EL160</f>
        <v>1</v>
      </c>
      <c r="AW460" s="14">
        <v>5</v>
      </c>
      <c r="AX460" s="14">
        <v>5</v>
      </c>
      <c r="AY460" s="14">
        <v>5</v>
      </c>
      <c r="AZ460" s="14">
        <v>5</v>
      </c>
      <c r="BA460" s="14">
        <f>SUM(AW460:AZ460)</f>
        <v>20</v>
      </c>
      <c r="BB460" s="14">
        <f>BA460-[1]Admission!EQ160</f>
        <v>0</v>
      </c>
      <c r="BC460" s="14">
        <v>4</v>
      </c>
      <c r="BD460" s="14">
        <v>4</v>
      </c>
      <c r="BE460" s="14">
        <v>4</v>
      </c>
      <c r="BF460" s="14">
        <f t="shared" ref="BF460:BF466" si="101">SUM(BC460:BE460)</f>
        <v>12</v>
      </c>
      <c r="BG460" s="60">
        <v>1</v>
      </c>
      <c r="BH460" s="60">
        <v>1</v>
      </c>
      <c r="BI460" s="60">
        <v>1</v>
      </c>
      <c r="BJ460" s="60">
        <v>1</v>
      </c>
      <c r="BK460" s="60">
        <v>1</v>
      </c>
      <c r="BL460" s="60">
        <v>1</v>
      </c>
      <c r="BM460" s="60">
        <v>1</v>
      </c>
      <c r="BN460" s="60">
        <v>1</v>
      </c>
      <c r="BO460" s="60">
        <v>1</v>
      </c>
      <c r="BP460" s="60">
        <v>1</v>
      </c>
      <c r="BQ460" s="60">
        <v>1</v>
      </c>
      <c r="BR460" s="60">
        <v>1</v>
      </c>
      <c r="BS460" s="60">
        <v>1</v>
      </c>
      <c r="BT460" s="60">
        <v>1</v>
      </c>
      <c r="BU460" s="60">
        <v>1</v>
      </c>
      <c r="BV460" s="60">
        <v>15</v>
      </c>
    </row>
    <row r="461" spans="1:74" s="14" customFormat="1">
      <c r="A461" s="14">
        <v>452</v>
      </c>
      <c r="B461" s="14">
        <v>6</v>
      </c>
      <c r="C461" s="14">
        <v>4.7493055555605679</v>
      </c>
      <c r="D461" s="14">
        <v>0</v>
      </c>
      <c r="E461" s="14">
        <v>7</v>
      </c>
      <c r="F461" s="14">
        <v>1</v>
      </c>
      <c r="G461" s="14">
        <v>0</v>
      </c>
      <c r="H461" s="14">
        <v>0</v>
      </c>
      <c r="I461" s="14">
        <v>0</v>
      </c>
      <c r="J461" s="14">
        <v>0</v>
      </c>
      <c r="K461" s="14">
        <v>5</v>
      </c>
      <c r="L461" s="71">
        <v>0.11900000000000001</v>
      </c>
      <c r="M461" s="14">
        <v>0</v>
      </c>
      <c r="N461" s="14">
        <v>2</v>
      </c>
      <c r="O461" s="14">
        <v>2</v>
      </c>
      <c r="P461" s="14">
        <v>2</v>
      </c>
      <c r="Q461" s="14">
        <v>1</v>
      </c>
      <c r="R461" s="14">
        <v>2</v>
      </c>
      <c r="S461" s="14">
        <v>1</v>
      </c>
      <c r="T461" s="14">
        <v>1</v>
      </c>
      <c r="U461" s="14">
        <v>2</v>
      </c>
      <c r="V461" s="14">
        <v>1</v>
      </c>
      <c r="W461" s="14">
        <v>1</v>
      </c>
      <c r="X461" s="14">
        <v>80</v>
      </c>
      <c r="Y461" s="14">
        <f>X461-[1]Admission!DA163</f>
        <v>30</v>
      </c>
      <c r="Z461" s="14">
        <v>4</v>
      </c>
      <c r="AA461" s="14">
        <v>1</v>
      </c>
      <c r="AB461" s="14">
        <v>1</v>
      </c>
      <c r="AC461" s="14">
        <v>1</v>
      </c>
      <c r="AD461" s="14">
        <v>1</v>
      </c>
      <c r="AE461" s="14">
        <v>1</v>
      </c>
      <c r="AF461" s="14">
        <v>1</v>
      </c>
      <c r="AG461" s="14">
        <f>SUM(AA461:AF461)</f>
        <v>6</v>
      </c>
      <c r="AH461" s="14">
        <f>AG461-[1]Admission!DO163</f>
        <v>0</v>
      </c>
      <c r="AI461" s="14">
        <v>1</v>
      </c>
      <c r="AJ461" s="14">
        <v>0</v>
      </c>
      <c r="AK461" s="14">
        <v>1</v>
      </c>
      <c r="AL461" s="14">
        <v>1</v>
      </c>
      <c r="AM461" s="14">
        <v>1</v>
      </c>
      <c r="AN461" s="14">
        <v>1</v>
      </c>
      <c r="AO461" s="14">
        <v>1</v>
      </c>
      <c r="AP461" s="14">
        <v>1</v>
      </c>
      <c r="AQ461" s="14">
        <f>SUM(AI461:AP461)</f>
        <v>7</v>
      </c>
      <c r="AR461" s="14">
        <f>AQ461-[1]Admission!EH163</f>
        <v>-1</v>
      </c>
      <c r="AS461" s="14">
        <v>0</v>
      </c>
      <c r="AT461" s="14">
        <v>0</v>
      </c>
      <c r="AU461" s="14">
        <f>SUM(AS461:AT461)</f>
        <v>0</v>
      </c>
      <c r="AV461" s="14">
        <f>AU461-[1]Admission!EL163</f>
        <v>0</v>
      </c>
      <c r="AW461" s="14">
        <v>5</v>
      </c>
      <c r="AX461" s="14">
        <v>5</v>
      </c>
      <c r="AY461" s="14">
        <v>5</v>
      </c>
      <c r="AZ461" s="14">
        <v>5</v>
      </c>
      <c r="BA461" s="14">
        <f>SUM(AW461:AZ461)</f>
        <v>20</v>
      </c>
      <c r="BB461" s="14">
        <f>BA461-[1]Admission!EQ163</f>
        <v>0</v>
      </c>
      <c r="BC461" s="14">
        <v>4</v>
      </c>
      <c r="BD461" s="14">
        <v>4</v>
      </c>
      <c r="BE461" s="14">
        <v>4</v>
      </c>
      <c r="BF461" s="14">
        <f t="shared" si="101"/>
        <v>12</v>
      </c>
      <c r="BG461" s="60">
        <v>1</v>
      </c>
      <c r="BH461" s="60">
        <v>1</v>
      </c>
      <c r="BI461" s="60">
        <v>1</v>
      </c>
      <c r="BJ461" s="60">
        <v>1</v>
      </c>
      <c r="BK461" s="60">
        <v>1</v>
      </c>
      <c r="BL461" s="60">
        <v>1</v>
      </c>
      <c r="BM461" s="60">
        <v>1</v>
      </c>
      <c r="BN461" s="60">
        <v>1</v>
      </c>
      <c r="BO461" s="60">
        <v>1</v>
      </c>
      <c r="BP461" s="60">
        <v>1</v>
      </c>
      <c r="BQ461" s="60">
        <v>1</v>
      </c>
      <c r="BR461" s="60">
        <v>1</v>
      </c>
      <c r="BS461" s="60">
        <v>1</v>
      </c>
      <c r="BT461" s="60">
        <v>1</v>
      </c>
      <c r="BU461" s="60">
        <v>1</v>
      </c>
      <c r="BV461" s="60">
        <v>15</v>
      </c>
    </row>
    <row r="462" spans="1:74" s="14" customFormat="1">
      <c r="A462" s="14">
        <v>453</v>
      </c>
      <c r="B462" s="14">
        <v>3</v>
      </c>
      <c r="C462" s="14">
        <v>1.8687500000014552</v>
      </c>
      <c r="D462" s="14">
        <v>0</v>
      </c>
      <c r="E462" s="14">
        <v>2</v>
      </c>
      <c r="F462" s="14">
        <v>6</v>
      </c>
      <c r="G462" s="14">
        <v>1</v>
      </c>
      <c r="H462" s="14">
        <v>0</v>
      </c>
      <c r="I462" s="14">
        <v>0</v>
      </c>
      <c r="J462" s="14">
        <v>0</v>
      </c>
      <c r="K462" s="14">
        <v>3</v>
      </c>
      <c r="L462" s="73">
        <v>5.8000000000000003E-2</v>
      </c>
      <c r="M462" s="14">
        <v>2</v>
      </c>
      <c r="N462" s="14">
        <v>2</v>
      </c>
      <c r="O462" s="14">
        <v>2</v>
      </c>
      <c r="P462" s="14">
        <v>2</v>
      </c>
      <c r="Q462" s="14">
        <v>2</v>
      </c>
      <c r="R462" s="14">
        <v>2</v>
      </c>
      <c r="S462" s="14">
        <v>4</v>
      </c>
      <c r="T462" s="14">
        <v>5</v>
      </c>
      <c r="U462" s="14">
        <v>5</v>
      </c>
      <c r="V462" s="14">
        <v>3</v>
      </c>
      <c r="W462" s="14">
        <v>3</v>
      </c>
      <c r="X462" s="14">
        <v>30</v>
      </c>
      <c r="Y462" s="14">
        <f>X462-[1]Admission!DA520</f>
        <v>0</v>
      </c>
      <c r="Z462" s="14">
        <v>3</v>
      </c>
      <c r="AA462" s="14">
        <v>0</v>
      </c>
      <c r="AB462" s="14">
        <v>0</v>
      </c>
      <c r="AC462" s="14">
        <v>0</v>
      </c>
      <c r="AD462" s="14">
        <v>0</v>
      </c>
      <c r="AE462" s="14">
        <v>0</v>
      </c>
      <c r="AF462" s="14">
        <v>0</v>
      </c>
      <c r="AG462" s="14">
        <f>SUM(AA462:AF462)</f>
        <v>0</v>
      </c>
      <c r="AH462" s="14">
        <f>AG462-[1]Admission!DO520</f>
        <v>-3</v>
      </c>
      <c r="AI462" s="14">
        <v>0</v>
      </c>
      <c r="AJ462" s="14">
        <v>0</v>
      </c>
      <c r="AK462" s="14">
        <v>0</v>
      </c>
      <c r="AL462" s="14">
        <v>0</v>
      </c>
      <c r="AM462" s="14">
        <v>0</v>
      </c>
      <c r="AN462" s="14">
        <v>0</v>
      </c>
      <c r="AO462" s="14">
        <v>0</v>
      </c>
      <c r="AP462" s="14">
        <v>0</v>
      </c>
      <c r="AQ462" s="14">
        <f>SUM(AI462:AP462)</f>
        <v>0</v>
      </c>
      <c r="AR462" s="14">
        <f>AQ462-[1]Admission!EH520</f>
        <v>-2</v>
      </c>
      <c r="AS462" s="14">
        <v>1</v>
      </c>
      <c r="AT462" s="14">
        <v>1</v>
      </c>
      <c r="AU462" s="14">
        <f>SUM(AS462:AT462)</f>
        <v>2</v>
      </c>
      <c r="AV462" s="14">
        <f>AU462-[1]Admission!EL520</f>
        <v>2</v>
      </c>
      <c r="AW462" s="14">
        <v>5</v>
      </c>
      <c r="AX462" s="14">
        <v>5</v>
      </c>
      <c r="AY462" s="14">
        <v>5</v>
      </c>
      <c r="AZ462" s="14">
        <v>5</v>
      </c>
      <c r="BA462" s="14">
        <f>SUM(AW462:AZ462)</f>
        <v>20</v>
      </c>
      <c r="BB462" s="14">
        <f>BA462-[1]Admission!EQ520</f>
        <v>0</v>
      </c>
      <c r="BC462" s="14">
        <v>1</v>
      </c>
      <c r="BD462" s="14">
        <v>1</v>
      </c>
      <c r="BE462" s="14">
        <v>1</v>
      </c>
      <c r="BF462" s="14">
        <f t="shared" si="101"/>
        <v>3</v>
      </c>
      <c r="BG462" s="60">
        <v>1</v>
      </c>
      <c r="BH462" s="60">
        <v>1</v>
      </c>
      <c r="BI462" s="60">
        <v>1</v>
      </c>
      <c r="BJ462" s="60">
        <v>1</v>
      </c>
      <c r="BK462" s="60">
        <v>1</v>
      </c>
      <c r="BL462" s="60">
        <v>1</v>
      </c>
      <c r="BM462" s="60">
        <v>1</v>
      </c>
      <c r="BN462" s="60">
        <v>1</v>
      </c>
      <c r="BO462" s="60">
        <v>1</v>
      </c>
      <c r="BP462" s="60">
        <v>1</v>
      </c>
      <c r="BQ462" s="60">
        <v>1</v>
      </c>
      <c r="BR462" s="60">
        <v>1</v>
      </c>
      <c r="BS462" s="60">
        <v>1</v>
      </c>
      <c r="BT462" s="60">
        <v>1</v>
      </c>
      <c r="BU462" s="60">
        <v>1</v>
      </c>
      <c r="BV462" s="60">
        <v>15</v>
      </c>
    </row>
    <row r="463" spans="1:74" s="14" customFormat="1">
      <c r="A463" s="14">
        <v>454</v>
      </c>
      <c r="B463" s="14">
        <v>5</v>
      </c>
      <c r="C463" s="14">
        <v>3.9861111111094942</v>
      </c>
      <c r="D463" s="14">
        <v>0</v>
      </c>
      <c r="E463" s="14">
        <v>2</v>
      </c>
      <c r="F463" s="14">
        <v>1</v>
      </c>
      <c r="G463" s="14">
        <v>0</v>
      </c>
      <c r="H463" s="14">
        <v>0</v>
      </c>
      <c r="I463" s="14">
        <v>0</v>
      </c>
      <c r="J463" s="14">
        <v>0</v>
      </c>
      <c r="K463" s="14">
        <v>3</v>
      </c>
      <c r="L463" s="73">
        <v>5.8000000000000003E-2</v>
      </c>
      <c r="M463" s="14">
        <v>2</v>
      </c>
      <c r="N463" s="14">
        <v>2</v>
      </c>
      <c r="O463" s="14">
        <v>2</v>
      </c>
      <c r="P463" s="14">
        <v>2</v>
      </c>
      <c r="Q463" s="14">
        <v>2</v>
      </c>
      <c r="R463" s="14">
        <v>2</v>
      </c>
      <c r="S463" s="14">
        <v>1</v>
      </c>
      <c r="T463" s="14">
        <v>1</v>
      </c>
      <c r="U463" s="14">
        <v>2</v>
      </c>
      <c r="V463" s="14">
        <v>1</v>
      </c>
      <c r="W463" s="14">
        <v>1</v>
      </c>
      <c r="X463" s="14">
        <v>100</v>
      </c>
      <c r="Y463" s="14">
        <f>X463-[1]Admission!DA290</f>
        <v>0</v>
      </c>
      <c r="Z463" s="14">
        <v>1</v>
      </c>
      <c r="AA463" s="14">
        <v>1</v>
      </c>
      <c r="AB463" s="14">
        <v>1</v>
      </c>
      <c r="AC463" s="14">
        <v>1</v>
      </c>
      <c r="AD463" s="14">
        <v>1</v>
      </c>
      <c r="AE463" s="14">
        <v>1</v>
      </c>
      <c r="AF463" s="14">
        <v>1</v>
      </c>
      <c r="AG463" s="14">
        <f>SUM(AA463:AF463)</f>
        <v>6</v>
      </c>
      <c r="AH463" s="14">
        <f>AG463-[1]Admission!DO290</f>
        <v>0</v>
      </c>
      <c r="AI463" s="14">
        <v>1</v>
      </c>
      <c r="AJ463" s="14">
        <v>1</v>
      </c>
      <c r="AK463" s="14">
        <v>1</v>
      </c>
      <c r="AL463" s="14">
        <v>1</v>
      </c>
      <c r="AM463" s="14">
        <v>1</v>
      </c>
      <c r="AN463" s="14">
        <v>1</v>
      </c>
      <c r="AO463" s="14">
        <v>1</v>
      </c>
      <c r="AP463" s="14">
        <v>1</v>
      </c>
      <c r="AQ463" s="14">
        <f>SUM(AI463:AP463)</f>
        <v>8</v>
      </c>
      <c r="AR463" s="14">
        <f>AQ463-[1]Admission!EH290</f>
        <v>0</v>
      </c>
      <c r="AS463" s="14">
        <v>0</v>
      </c>
      <c r="AT463" s="14">
        <v>0</v>
      </c>
      <c r="AU463" s="14">
        <f>SUM(AS463:AT463)</f>
        <v>0</v>
      </c>
      <c r="AV463" s="14">
        <f>AU463-[1]Admission!EL290</f>
        <v>0</v>
      </c>
      <c r="AW463" s="14">
        <v>5</v>
      </c>
      <c r="AX463" s="14">
        <v>5</v>
      </c>
      <c r="AY463" s="14">
        <v>5</v>
      </c>
      <c r="AZ463" s="14">
        <v>5</v>
      </c>
      <c r="BA463" s="14">
        <f>SUM(AW463:AZ463)</f>
        <v>20</v>
      </c>
      <c r="BB463" s="14">
        <f>BA463-[1]Admission!EQ290</f>
        <v>0</v>
      </c>
      <c r="BC463" s="14">
        <v>4</v>
      </c>
      <c r="BD463" s="14">
        <v>4</v>
      </c>
      <c r="BE463" s="14">
        <v>4</v>
      </c>
      <c r="BF463" s="14">
        <f t="shared" si="101"/>
        <v>12</v>
      </c>
      <c r="BG463" s="60">
        <v>1</v>
      </c>
      <c r="BH463" s="60">
        <v>1</v>
      </c>
      <c r="BI463" s="60">
        <v>1</v>
      </c>
      <c r="BJ463" s="60">
        <v>1</v>
      </c>
      <c r="BK463" s="60">
        <v>1</v>
      </c>
      <c r="BL463" s="60">
        <v>1</v>
      </c>
      <c r="BM463" s="60">
        <v>1</v>
      </c>
      <c r="BN463" s="60">
        <v>1</v>
      </c>
      <c r="BO463" s="60">
        <v>1</v>
      </c>
      <c r="BP463" s="60">
        <v>1</v>
      </c>
      <c r="BQ463" s="60">
        <v>1</v>
      </c>
      <c r="BR463" s="60">
        <v>1</v>
      </c>
      <c r="BS463" s="60">
        <v>1</v>
      </c>
      <c r="BT463" s="60">
        <v>1</v>
      </c>
      <c r="BU463" s="60">
        <v>0</v>
      </c>
      <c r="BV463" s="60">
        <v>14</v>
      </c>
    </row>
    <row r="464" spans="1:74" s="14" customFormat="1">
      <c r="A464" s="14">
        <v>455</v>
      </c>
      <c r="B464" s="14">
        <v>3</v>
      </c>
      <c r="C464" s="14">
        <v>1.9812500000043656</v>
      </c>
      <c r="D464" s="14">
        <v>0</v>
      </c>
      <c r="E464" s="14">
        <v>4</v>
      </c>
      <c r="F464" s="14">
        <v>1</v>
      </c>
      <c r="G464" s="14">
        <v>0</v>
      </c>
      <c r="H464" s="14">
        <v>0</v>
      </c>
      <c r="I464" s="14">
        <v>0</v>
      </c>
      <c r="J464" s="14">
        <v>0</v>
      </c>
      <c r="K464" s="14">
        <v>1</v>
      </c>
      <c r="L464" s="73">
        <v>5.8000000000000003E-2</v>
      </c>
      <c r="M464" s="14">
        <v>2</v>
      </c>
      <c r="N464" s="14">
        <v>2</v>
      </c>
      <c r="O464" s="14">
        <v>2</v>
      </c>
      <c r="P464" s="14">
        <v>2</v>
      </c>
      <c r="Q464" s="14">
        <v>2</v>
      </c>
      <c r="R464" s="14">
        <v>2</v>
      </c>
      <c r="S464" s="14">
        <v>2</v>
      </c>
      <c r="T464" s="14">
        <v>1</v>
      </c>
      <c r="U464" s="14">
        <v>2</v>
      </c>
      <c r="V464" s="14">
        <v>3</v>
      </c>
      <c r="W464" s="14">
        <v>1</v>
      </c>
      <c r="X464" s="14">
        <v>95</v>
      </c>
      <c r="Y464" s="14">
        <f>X464-[1]Admission!DA308</f>
        <v>25</v>
      </c>
      <c r="Z464" s="14">
        <v>2</v>
      </c>
      <c r="AA464" s="14">
        <v>1</v>
      </c>
      <c r="AB464" s="14">
        <v>1</v>
      </c>
      <c r="AC464" s="14">
        <v>1</v>
      </c>
      <c r="AD464" s="14">
        <v>1</v>
      </c>
      <c r="AE464" s="14">
        <v>1</v>
      </c>
      <c r="AF464" s="14">
        <v>1</v>
      </c>
      <c r="AG464" s="14">
        <v>8</v>
      </c>
      <c r="AH464" s="14">
        <f>AG464-[1]Admission!DO308</f>
        <v>2</v>
      </c>
      <c r="AI464" s="14">
        <v>1</v>
      </c>
      <c r="AJ464" s="14">
        <v>1</v>
      </c>
      <c r="AK464" s="14">
        <v>1</v>
      </c>
      <c r="AL464" s="14">
        <v>1</v>
      </c>
      <c r="AM464" s="14">
        <v>1</v>
      </c>
      <c r="AN464" s="14">
        <v>1</v>
      </c>
      <c r="AO464" s="14">
        <v>1</v>
      </c>
      <c r="AP464" s="14">
        <v>1</v>
      </c>
      <c r="AQ464" s="14">
        <v>8</v>
      </c>
      <c r="AR464" s="14">
        <f>AQ464-[1]Admission!EH308</f>
        <v>0</v>
      </c>
      <c r="AS464" s="14">
        <v>0</v>
      </c>
      <c r="AT464" s="14">
        <v>0</v>
      </c>
      <c r="AU464" s="14">
        <v>0</v>
      </c>
      <c r="AV464" s="14">
        <f>AU464-[1]Admission!EL308</f>
        <v>0</v>
      </c>
      <c r="AW464" s="14">
        <v>5</v>
      </c>
      <c r="AX464" s="14">
        <v>5</v>
      </c>
      <c r="AY464" s="14">
        <v>5</v>
      </c>
      <c r="AZ464" s="14">
        <v>5</v>
      </c>
      <c r="BA464" s="14">
        <v>20</v>
      </c>
      <c r="BB464" s="14">
        <f>BA464-[1]Admission!EQ308</f>
        <v>0</v>
      </c>
      <c r="BC464" s="14">
        <v>4</v>
      </c>
      <c r="BD464" s="14">
        <v>4</v>
      </c>
      <c r="BE464" s="14">
        <v>4</v>
      </c>
      <c r="BF464" s="14">
        <f t="shared" si="101"/>
        <v>12</v>
      </c>
      <c r="BG464" s="60">
        <v>1</v>
      </c>
      <c r="BH464" s="60">
        <v>1</v>
      </c>
      <c r="BI464" s="60">
        <v>1</v>
      </c>
      <c r="BJ464" s="60">
        <v>1</v>
      </c>
      <c r="BK464" s="60">
        <v>1</v>
      </c>
      <c r="BL464" s="60">
        <v>1</v>
      </c>
      <c r="BM464" s="60">
        <v>1</v>
      </c>
      <c r="BN464" s="60">
        <v>1</v>
      </c>
      <c r="BO464" s="60">
        <v>1</v>
      </c>
      <c r="BP464" s="60">
        <v>1</v>
      </c>
      <c r="BQ464" s="60">
        <v>1</v>
      </c>
      <c r="BR464" s="60">
        <v>1</v>
      </c>
      <c r="BS464" s="60">
        <v>1</v>
      </c>
      <c r="BT464" s="60">
        <v>1</v>
      </c>
      <c r="BU464" s="60">
        <v>1</v>
      </c>
      <c r="BV464" s="60">
        <v>15</v>
      </c>
    </row>
    <row r="465" spans="1:74" s="14" customFormat="1">
      <c r="A465" s="14">
        <v>456</v>
      </c>
      <c r="B465" s="1">
        <v>4</v>
      </c>
      <c r="C465" s="14">
        <v>2.8993055555547471</v>
      </c>
      <c r="D465" s="14">
        <v>0</v>
      </c>
      <c r="E465" s="1">
        <v>1</v>
      </c>
      <c r="F465" s="1">
        <v>1</v>
      </c>
      <c r="G465" s="1">
        <v>0</v>
      </c>
      <c r="H465" s="1">
        <v>0</v>
      </c>
      <c r="I465" s="1">
        <v>0</v>
      </c>
      <c r="J465" s="1">
        <v>1</v>
      </c>
      <c r="K465" s="1">
        <v>2</v>
      </c>
      <c r="L465" s="75">
        <v>5.8000000000000003E-2</v>
      </c>
      <c r="M465" s="1">
        <v>2</v>
      </c>
      <c r="N465" s="1">
        <v>2</v>
      </c>
      <c r="O465" s="1">
        <v>2</v>
      </c>
      <c r="P465" s="1">
        <v>2</v>
      </c>
      <c r="Q465" s="1">
        <v>2</v>
      </c>
      <c r="R465" s="1">
        <v>2</v>
      </c>
      <c r="S465" s="1">
        <v>1</v>
      </c>
      <c r="T465" s="1">
        <v>1</v>
      </c>
      <c r="U465" s="1">
        <v>2</v>
      </c>
      <c r="V465" s="1">
        <v>1</v>
      </c>
      <c r="W465" s="1">
        <v>1</v>
      </c>
      <c r="X465" s="1">
        <v>80</v>
      </c>
      <c r="Y465" s="14">
        <f>X465-[1]Admission!DA546</f>
        <v>5</v>
      </c>
      <c r="Z465" s="1">
        <v>4</v>
      </c>
      <c r="AA465" s="1">
        <v>1</v>
      </c>
      <c r="AB465" s="1">
        <v>1</v>
      </c>
      <c r="AC465" s="1">
        <v>1</v>
      </c>
      <c r="AD465" s="1">
        <v>1</v>
      </c>
      <c r="AE465" s="1">
        <v>1</v>
      </c>
      <c r="AF465" s="1">
        <v>1</v>
      </c>
      <c r="AG465" s="14">
        <f>SUM(AA465:AF465)</f>
        <v>6</v>
      </c>
      <c r="AH465" s="14">
        <f>AG465-[1]Admission!DO546</f>
        <v>0</v>
      </c>
      <c r="AI465" s="1">
        <v>1</v>
      </c>
      <c r="AJ465" s="1">
        <v>1</v>
      </c>
      <c r="AK465" s="1">
        <v>1</v>
      </c>
      <c r="AL465" s="1">
        <v>1</v>
      </c>
      <c r="AM465" s="1">
        <v>1</v>
      </c>
      <c r="AN465" s="1">
        <v>1</v>
      </c>
      <c r="AO465" s="1">
        <v>1</v>
      </c>
      <c r="AP465" s="1">
        <v>1</v>
      </c>
      <c r="AQ465" s="1">
        <f>SUM(AI465:AP465)</f>
        <v>8</v>
      </c>
      <c r="AR465" s="14">
        <f>AQ465-[1]Admission!EH546</f>
        <v>0</v>
      </c>
      <c r="AS465" s="1">
        <v>0</v>
      </c>
      <c r="AT465" s="1">
        <v>0</v>
      </c>
      <c r="AU465" s="1">
        <v>0</v>
      </c>
      <c r="AV465" s="14">
        <f>AU465-[1]Admission!EL546</f>
        <v>0</v>
      </c>
      <c r="AW465" s="1">
        <v>4</v>
      </c>
      <c r="AX465" s="1">
        <v>4</v>
      </c>
      <c r="AY465" s="1">
        <v>5</v>
      </c>
      <c r="AZ465" s="1">
        <v>4</v>
      </c>
      <c r="BA465" s="1">
        <f>SUM(AW465:AZ465)</f>
        <v>17</v>
      </c>
      <c r="BB465" s="14">
        <f>BA465-[1]Admission!EQ546</f>
        <v>5</v>
      </c>
      <c r="BC465" s="1">
        <v>4</v>
      </c>
      <c r="BD465" s="1">
        <v>4</v>
      </c>
      <c r="BE465" s="1">
        <v>4</v>
      </c>
      <c r="BF465" s="14">
        <f t="shared" si="101"/>
        <v>12</v>
      </c>
      <c r="BG465" s="60">
        <v>1</v>
      </c>
      <c r="BH465" s="60">
        <v>1</v>
      </c>
      <c r="BI465" s="60">
        <v>1</v>
      </c>
      <c r="BJ465" s="60">
        <v>1</v>
      </c>
      <c r="BK465" s="60">
        <v>1</v>
      </c>
      <c r="BL465" s="60">
        <v>1</v>
      </c>
      <c r="BM465" s="60">
        <v>1</v>
      </c>
      <c r="BN465" s="60">
        <v>1</v>
      </c>
      <c r="BO465" s="60">
        <v>1</v>
      </c>
      <c r="BP465" s="60">
        <v>1</v>
      </c>
      <c r="BQ465" s="60">
        <v>1</v>
      </c>
      <c r="BR465" s="60">
        <v>1</v>
      </c>
      <c r="BS465" s="60">
        <v>1</v>
      </c>
      <c r="BT465" s="60">
        <v>1</v>
      </c>
      <c r="BU465" s="60">
        <v>1</v>
      </c>
      <c r="BV465" s="60">
        <v>15</v>
      </c>
    </row>
    <row r="466" spans="1:74" s="14" customFormat="1">
      <c r="A466" s="14">
        <v>457</v>
      </c>
      <c r="B466" s="14">
        <v>5</v>
      </c>
      <c r="C466" s="14">
        <v>4.0708333333313931</v>
      </c>
      <c r="D466" s="14">
        <v>0</v>
      </c>
      <c r="E466" s="14">
        <v>5</v>
      </c>
      <c r="F466" s="14">
        <v>1</v>
      </c>
      <c r="G466" s="14">
        <v>0</v>
      </c>
      <c r="H466" s="14">
        <v>0</v>
      </c>
      <c r="I466" s="14">
        <v>0</v>
      </c>
      <c r="J466" s="14">
        <v>0</v>
      </c>
      <c r="K466" s="14">
        <v>6</v>
      </c>
      <c r="L466" s="73">
        <v>0.11900000000000001</v>
      </c>
      <c r="M466" s="14">
        <v>2</v>
      </c>
      <c r="N466" s="14">
        <v>2</v>
      </c>
      <c r="O466" s="14">
        <v>2</v>
      </c>
      <c r="P466" s="14">
        <v>2</v>
      </c>
      <c r="Q466" s="14">
        <v>0</v>
      </c>
      <c r="R466" s="14">
        <v>2</v>
      </c>
      <c r="S466" s="14">
        <v>2</v>
      </c>
      <c r="T466" s="14">
        <v>1</v>
      </c>
      <c r="U466" s="14">
        <v>2</v>
      </c>
      <c r="V466" s="14">
        <v>1</v>
      </c>
      <c r="W466" s="14">
        <v>1</v>
      </c>
      <c r="X466" s="14">
        <v>95</v>
      </c>
      <c r="Y466" s="14">
        <f>X466-[1]Admission!DA239</f>
        <v>70</v>
      </c>
      <c r="Z466" s="14">
        <v>3</v>
      </c>
      <c r="AA466" s="14">
        <v>1</v>
      </c>
      <c r="AB466" s="14">
        <v>1</v>
      </c>
      <c r="AC466" s="14">
        <v>1</v>
      </c>
      <c r="AD466" s="14">
        <v>1</v>
      </c>
      <c r="AE466" s="14">
        <v>1</v>
      </c>
      <c r="AF466" s="14">
        <v>1</v>
      </c>
      <c r="AG466" s="14">
        <f>SUM(AA466:AF466)</f>
        <v>6</v>
      </c>
      <c r="AH466" s="14">
        <f>AG466-[1]Admission!DO239</f>
        <v>0</v>
      </c>
      <c r="AI466" s="14">
        <v>1</v>
      </c>
      <c r="AJ466" s="14">
        <v>0</v>
      </c>
      <c r="AK466" s="14">
        <v>1</v>
      </c>
      <c r="AL466" s="14">
        <v>0</v>
      </c>
      <c r="AM466" s="14">
        <v>0</v>
      </c>
      <c r="AN466" s="14">
        <v>0</v>
      </c>
      <c r="AO466" s="14">
        <v>0</v>
      </c>
      <c r="AP466" s="14">
        <v>1</v>
      </c>
      <c r="AQ466" s="14">
        <f>SUM(AI466:AP466)</f>
        <v>3</v>
      </c>
      <c r="AR466" s="14">
        <f>AQ466-[1]Admission!EH239</f>
        <v>0</v>
      </c>
      <c r="AS466" s="14">
        <v>0</v>
      </c>
      <c r="AT466" s="14">
        <v>0</v>
      </c>
      <c r="AU466" s="14">
        <f>SUM(AS466:AT466)</f>
        <v>0</v>
      </c>
      <c r="AV466" s="14">
        <f>AU466-[1]Admission!EL239</f>
        <v>-3</v>
      </c>
      <c r="AW466" s="14">
        <v>5</v>
      </c>
      <c r="AX466" s="14">
        <v>5</v>
      </c>
      <c r="AY466" s="14">
        <v>5</v>
      </c>
      <c r="AZ466" s="14">
        <v>5</v>
      </c>
      <c r="BA466" s="14">
        <f>SUM(AW466:AZ466)</f>
        <v>20</v>
      </c>
      <c r="BB466" s="14">
        <f>BA466-[1]Admission!EQ239</f>
        <v>0</v>
      </c>
      <c r="BC466" s="14">
        <v>4</v>
      </c>
      <c r="BD466" s="14">
        <v>4</v>
      </c>
      <c r="BE466" s="14">
        <v>4</v>
      </c>
      <c r="BF466" s="14">
        <f t="shared" si="101"/>
        <v>12</v>
      </c>
      <c r="BG466" s="60">
        <v>1</v>
      </c>
      <c r="BH466" s="60">
        <v>1</v>
      </c>
      <c r="BI466" s="60">
        <v>1</v>
      </c>
      <c r="BJ466" s="60">
        <v>1</v>
      </c>
      <c r="BK466" s="60">
        <v>1</v>
      </c>
      <c r="BL466" s="60">
        <v>1</v>
      </c>
      <c r="BM466" s="60">
        <v>1</v>
      </c>
      <c r="BN466" s="60">
        <v>1</v>
      </c>
      <c r="BO466" s="60">
        <v>1</v>
      </c>
      <c r="BP466" s="60">
        <v>1</v>
      </c>
      <c r="BQ466" s="60">
        <v>1</v>
      </c>
      <c r="BR466" s="60">
        <v>1</v>
      </c>
      <c r="BS466" s="60">
        <v>1</v>
      </c>
      <c r="BT466" s="60">
        <v>1</v>
      </c>
      <c r="BU466" s="60">
        <v>1</v>
      </c>
      <c r="BV466" s="60">
        <v>15</v>
      </c>
    </row>
    <row r="467" spans="1:74" s="14" customFormat="1">
      <c r="A467" s="14">
        <v>458</v>
      </c>
      <c r="B467" s="14">
        <v>9</v>
      </c>
      <c r="C467" s="14">
        <v>37.929861111108039</v>
      </c>
      <c r="D467" s="14">
        <v>0</v>
      </c>
      <c r="E467" s="14">
        <v>2</v>
      </c>
      <c r="F467" s="14">
        <v>3</v>
      </c>
      <c r="G467" s="14">
        <v>0</v>
      </c>
      <c r="H467" s="14">
        <v>0</v>
      </c>
      <c r="I467" s="14">
        <v>0</v>
      </c>
      <c r="J467" s="14">
        <v>1</v>
      </c>
      <c r="K467" s="14">
        <v>4</v>
      </c>
      <c r="L467" s="71">
        <v>5.7999999999999996E-2</v>
      </c>
      <c r="M467" s="14">
        <v>2</v>
      </c>
      <c r="N467" s="14">
        <v>2</v>
      </c>
      <c r="O467" s="14">
        <v>2</v>
      </c>
      <c r="P467" s="14">
        <v>2</v>
      </c>
      <c r="Q467" s="14">
        <v>2</v>
      </c>
      <c r="R467" s="14">
        <v>2</v>
      </c>
      <c r="BG467" s="60"/>
      <c r="BH467" s="60"/>
      <c r="BI467" s="60"/>
      <c r="BJ467" s="60"/>
      <c r="BK467" s="60"/>
      <c r="BL467" s="60"/>
      <c r="BM467" s="60"/>
      <c r="BN467" s="60"/>
      <c r="BO467" s="60"/>
      <c r="BP467" s="60"/>
      <c r="BQ467" s="60"/>
      <c r="BR467" s="60"/>
      <c r="BS467" s="60"/>
      <c r="BT467" s="60"/>
      <c r="BU467" s="60"/>
      <c r="BV467" s="60"/>
    </row>
    <row r="468" spans="1:74" s="14" customFormat="1">
      <c r="A468" s="14">
        <v>459</v>
      </c>
      <c r="B468" s="14">
        <v>5</v>
      </c>
      <c r="C468" s="14">
        <v>3.8874999999970896</v>
      </c>
      <c r="D468" s="14">
        <v>0</v>
      </c>
      <c r="E468" s="14">
        <v>12</v>
      </c>
      <c r="F468" s="14">
        <v>1</v>
      </c>
      <c r="G468" s="14">
        <v>0</v>
      </c>
      <c r="H468" s="14">
        <v>0</v>
      </c>
      <c r="I468" s="14">
        <v>0</v>
      </c>
      <c r="J468" s="14">
        <v>0</v>
      </c>
      <c r="K468" s="14">
        <v>4</v>
      </c>
      <c r="L468" s="73">
        <v>5.8000000000000003E-2</v>
      </c>
      <c r="M468" s="14">
        <v>2</v>
      </c>
      <c r="N468" s="14">
        <v>2</v>
      </c>
      <c r="O468" s="14">
        <v>2</v>
      </c>
      <c r="P468" s="14">
        <v>2</v>
      </c>
      <c r="Q468" s="14">
        <v>2</v>
      </c>
      <c r="R468" s="14">
        <v>2</v>
      </c>
      <c r="S468" s="14">
        <v>4</v>
      </c>
      <c r="T468" s="14">
        <v>1</v>
      </c>
      <c r="U468" s="14">
        <v>1</v>
      </c>
      <c r="V468" s="14">
        <v>3</v>
      </c>
      <c r="W468" s="14">
        <v>1</v>
      </c>
      <c r="X468" s="14">
        <v>30</v>
      </c>
      <c r="Y468" s="14">
        <f>X468-[1]Admission!DA479</f>
        <v>20</v>
      </c>
      <c r="Z468" s="14">
        <v>4</v>
      </c>
      <c r="AA468" s="14">
        <v>0</v>
      </c>
      <c r="AB468" s="14">
        <v>0</v>
      </c>
      <c r="AC468" s="14">
        <v>1</v>
      </c>
      <c r="AD468" s="14">
        <v>1</v>
      </c>
      <c r="AE468" s="14">
        <v>1</v>
      </c>
      <c r="AF468" s="14">
        <v>1</v>
      </c>
      <c r="AG468" s="14">
        <f t="shared" ref="AG468:AG478" si="102">SUM(AA468:AF468)</f>
        <v>4</v>
      </c>
      <c r="AH468" s="14">
        <f>AG468-[1]Admission!DO479</f>
        <v>-2</v>
      </c>
      <c r="AI468" s="14">
        <v>1</v>
      </c>
      <c r="AJ468" s="14">
        <v>0</v>
      </c>
      <c r="AK468" s="14">
        <v>0</v>
      </c>
      <c r="AL468" s="14">
        <v>0</v>
      </c>
      <c r="AM468" s="14">
        <v>0</v>
      </c>
      <c r="AN468" s="14">
        <v>0</v>
      </c>
      <c r="AO468" s="14">
        <v>0</v>
      </c>
      <c r="AP468" s="14">
        <v>1</v>
      </c>
      <c r="AQ468" s="14">
        <f t="shared" ref="AQ468:AQ478" si="103">SUM(AI468:AP468)</f>
        <v>2</v>
      </c>
      <c r="AR468" s="14">
        <f>AQ468-[1]Admission!EH479</f>
        <v>-2</v>
      </c>
      <c r="AS468" s="14">
        <v>0</v>
      </c>
      <c r="AT468" s="14">
        <v>0</v>
      </c>
      <c r="AU468" s="14">
        <f>SUM(AS468:AT468)</f>
        <v>0</v>
      </c>
      <c r="AV468" s="14">
        <f>AU468-[1]Admission!EL479</f>
        <v>0</v>
      </c>
      <c r="AW468" s="14">
        <v>5</v>
      </c>
      <c r="AX468" s="14">
        <v>5</v>
      </c>
      <c r="AY468" s="14">
        <v>5</v>
      </c>
      <c r="AZ468" s="14">
        <v>5</v>
      </c>
      <c r="BA468" s="14">
        <f t="shared" ref="BA468:BA478" si="104">SUM(AW468:AZ468)</f>
        <v>20</v>
      </c>
      <c r="BB468" s="14">
        <f>BA468-[1]Admission!EQ479</f>
        <v>12</v>
      </c>
      <c r="BC468" s="14">
        <v>3</v>
      </c>
      <c r="BD468" s="14">
        <v>3</v>
      </c>
      <c r="BE468" s="14">
        <v>3</v>
      </c>
      <c r="BF468" s="14">
        <f t="shared" ref="BF468:BF478" si="105">SUM(BC468:BE468)</f>
        <v>9</v>
      </c>
      <c r="BG468" s="60">
        <v>1</v>
      </c>
      <c r="BH468" s="60">
        <v>1</v>
      </c>
      <c r="BI468" s="60">
        <v>1</v>
      </c>
      <c r="BJ468" s="60">
        <v>1</v>
      </c>
      <c r="BK468" s="60">
        <v>0</v>
      </c>
      <c r="BL468" s="60">
        <v>1</v>
      </c>
      <c r="BM468" s="60">
        <v>1</v>
      </c>
      <c r="BN468" s="60">
        <v>1</v>
      </c>
      <c r="BO468" s="60">
        <v>1</v>
      </c>
      <c r="BP468" s="60">
        <v>1</v>
      </c>
      <c r="BQ468" s="60">
        <v>1</v>
      </c>
      <c r="BR468" s="60">
        <v>1</v>
      </c>
      <c r="BS468" s="60">
        <v>1</v>
      </c>
      <c r="BT468" s="60">
        <v>1</v>
      </c>
      <c r="BU468" s="60">
        <v>1</v>
      </c>
      <c r="BV468" s="60">
        <v>14</v>
      </c>
    </row>
    <row r="469" spans="1:74" s="14" customFormat="1">
      <c r="A469" s="14">
        <v>460</v>
      </c>
      <c r="B469" s="14">
        <v>5</v>
      </c>
      <c r="C469" s="14">
        <v>2.8284722222160781</v>
      </c>
      <c r="D469" s="14">
        <v>0</v>
      </c>
      <c r="E469" s="14">
        <v>6</v>
      </c>
      <c r="F469" s="14">
        <v>1</v>
      </c>
      <c r="G469" s="14">
        <v>0</v>
      </c>
      <c r="H469" s="14">
        <v>0</v>
      </c>
      <c r="I469" s="14">
        <v>0</v>
      </c>
      <c r="J469" s="14">
        <v>0</v>
      </c>
      <c r="K469" s="14">
        <v>3</v>
      </c>
      <c r="L469" s="73">
        <v>5.8000000000000003E-2</v>
      </c>
      <c r="M469" s="14">
        <v>2</v>
      </c>
      <c r="N469" s="14">
        <v>2</v>
      </c>
      <c r="O469" s="14">
        <v>2</v>
      </c>
      <c r="P469" s="14">
        <v>2</v>
      </c>
      <c r="Q469" s="14">
        <v>2</v>
      </c>
      <c r="R469" s="14">
        <v>2</v>
      </c>
      <c r="S469" s="14">
        <v>1</v>
      </c>
      <c r="T469" s="14">
        <v>1</v>
      </c>
      <c r="U469" s="14">
        <v>1</v>
      </c>
      <c r="V469" s="14">
        <v>1</v>
      </c>
      <c r="W469" s="14">
        <v>1</v>
      </c>
      <c r="X469" s="14">
        <v>100</v>
      </c>
      <c r="Y469" s="14">
        <f>X469-[1]Admission!DA351</f>
        <v>20</v>
      </c>
      <c r="Z469" s="14">
        <v>3</v>
      </c>
      <c r="AA469" s="14">
        <v>1</v>
      </c>
      <c r="AB469" s="14">
        <v>1</v>
      </c>
      <c r="AC469" s="14">
        <v>1</v>
      </c>
      <c r="AD469" s="14">
        <v>1</v>
      </c>
      <c r="AE469" s="14">
        <v>1</v>
      </c>
      <c r="AF469" s="14">
        <v>1</v>
      </c>
      <c r="AG469" s="14">
        <f t="shared" si="102"/>
        <v>6</v>
      </c>
      <c r="AH469" s="14">
        <f>AG469-[1]Admission!DO351</f>
        <v>0</v>
      </c>
      <c r="AI469" s="14">
        <v>1</v>
      </c>
      <c r="AJ469" s="14">
        <v>1</v>
      </c>
      <c r="AK469" s="14">
        <v>1</v>
      </c>
      <c r="AL469" s="14">
        <v>1</v>
      </c>
      <c r="AM469" s="14">
        <v>1</v>
      </c>
      <c r="AN469" s="14">
        <v>1</v>
      </c>
      <c r="AO469" s="14">
        <v>1</v>
      </c>
      <c r="AP469" s="14">
        <v>1</v>
      </c>
      <c r="AQ469" s="14">
        <f t="shared" si="103"/>
        <v>8</v>
      </c>
      <c r="AR469" s="14">
        <f>AQ469-[1]Admission!EH351</f>
        <v>0</v>
      </c>
      <c r="AS469" s="14">
        <v>1</v>
      </c>
      <c r="AT469" s="14">
        <v>1</v>
      </c>
      <c r="AU469" s="14">
        <f>SUM(AS469:AT469)</f>
        <v>2</v>
      </c>
      <c r="AV469" s="14">
        <f>AU469-[1]Admission!EL351</f>
        <v>2</v>
      </c>
      <c r="AW469" s="14">
        <v>5</v>
      </c>
      <c r="AX469" s="14">
        <v>5</v>
      </c>
      <c r="AY469" s="14">
        <v>5</v>
      </c>
      <c r="AZ469" s="14">
        <v>5</v>
      </c>
      <c r="BA469" s="14">
        <f t="shared" si="104"/>
        <v>20</v>
      </c>
      <c r="BB469" s="14">
        <f>BA469-[1]Admission!EQ351</f>
        <v>0</v>
      </c>
      <c r="BC469" s="14">
        <v>3</v>
      </c>
      <c r="BD469" s="14">
        <v>3</v>
      </c>
      <c r="BE469" s="14">
        <v>3</v>
      </c>
      <c r="BF469" s="14">
        <f t="shared" si="105"/>
        <v>9</v>
      </c>
      <c r="BG469" s="60">
        <v>1</v>
      </c>
      <c r="BH469" s="60">
        <v>1</v>
      </c>
      <c r="BI469" s="60">
        <v>0</v>
      </c>
      <c r="BJ469" s="60">
        <v>1</v>
      </c>
      <c r="BK469" s="60">
        <v>1</v>
      </c>
      <c r="BL469" s="60">
        <v>1</v>
      </c>
      <c r="BM469" s="60">
        <v>1</v>
      </c>
      <c r="BN469" s="60">
        <v>1</v>
      </c>
      <c r="BO469" s="60">
        <v>1</v>
      </c>
      <c r="BP469" s="60">
        <v>0</v>
      </c>
      <c r="BQ469" s="60">
        <v>1</v>
      </c>
      <c r="BR469" s="60">
        <v>1</v>
      </c>
      <c r="BS469" s="60">
        <v>1</v>
      </c>
      <c r="BT469" s="60">
        <v>1</v>
      </c>
      <c r="BU469" s="60">
        <v>1</v>
      </c>
      <c r="BV469" s="60">
        <v>13</v>
      </c>
    </row>
    <row r="470" spans="1:74" s="14" customFormat="1">
      <c r="A470" s="14">
        <v>461</v>
      </c>
      <c r="B470" s="14">
        <v>4</v>
      </c>
      <c r="C470" s="14">
        <v>3.0291666666671517</v>
      </c>
      <c r="D470" s="14">
        <v>0</v>
      </c>
      <c r="E470" s="14">
        <v>4</v>
      </c>
      <c r="F470" s="14">
        <v>1</v>
      </c>
      <c r="G470" s="14">
        <v>0</v>
      </c>
      <c r="H470" s="14">
        <v>0</v>
      </c>
      <c r="I470" s="14">
        <v>0</v>
      </c>
      <c r="J470" s="14">
        <v>0</v>
      </c>
      <c r="K470" s="14">
        <v>2</v>
      </c>
      <c r="L470" s="71">
        <v>5.7999999999999996E-2</v>
      </c>
      <c r="M470" s="14">
        <v>2</v>
      </c>
      <c r="N470" s="14">
        <v>2</v>
      </c>
      <c r="O470" s="14">
        <v>2</v>
      </c>
      <c r="P470" s="14">
        <v>2</v>
      </c>
      <c r="Q470" s="14">
        <v>2</v>
      </c>
      <c r="R470" s="14">
        <v>2</v>
      </c>
      <c r="S470" s="14">
        <v>1</v>
      </c>
      <c r="T470" s="14">
        <v>1</v>
      </c>
      <c r="U470" s="14">
        <v>1</v>
      </c>
      <c r="V470" s="14">
        <v>1</v>
      </c>
      <c r="W470" s="14">
        <v>1</v>
      </c>
      <c r="X470" s="14">
        <v>60</v>
      </c>
      <c r="Y470" s="14">
        <f>X470-[1]Admission!DA169</f>
        <v>20</v>
      </c>
      <c r="Z470" s="14">
        <v>1</v>
      </c>
      <c r="AA470" s="14">
        <v>1</v>
      </c>
      <c r="AB470" s="14">
        <v>1</v>
      </c>
      <c r="AC470" s="14">
        <v>1</v>
      </c>
      <c r="AD470" s="14">
        <v>1</v>
      </c>
      <c r="AE470" s="14">
        <v>1</v>
      </c>
      <c r="AF470" s="14">
        <v>1</v>
      </c>
      <c r="AG470" s="14">
        <f t="shared" si="102"/>
        <v>6</v>
      </c>
      <c r="AH470" s="14">
        <f>AG470-[1]Admission!DO169</f>
        <v>2</v>
      </c>
      <c r="AI470" s="14">
        <v>1</v>
      </c>
      <c r="AJ470" s="14">
        <v>0</v>
      </c>
      <c r="AK470" s="14">
        <v>0</v>
      </c>
      <c r="AL470" s="14">
        <v>0</v>
      </c>
      <c r="AM470" s="14">
        <v>0</v>
      </c>
      <c r="AN470" s="14">
        <v>0</v>
      </c>
      <c r="AO470" s="14">
        <v>0</v>
      </c>
      <c r="AP470" s="14">
        <v>0</v>
      </c>
      <c r="AQ470" s="14">
        <f t="shared" si="103"/>
        <v>1</v>
      </c>
      <c r="AR470" s="14">
        <f>AQ470-[1]Admission!EH169</f>
        <v>0</v>
      </c>
      <c r="AS470" s="14">
        <v>0</v>
      </c>
      <c r="AT470" s="14">
        <v>0</v>
      </c>
      <c r="AU470" s="14">
        <v>0</v>
      </c>
      <c r="AV470" s="14">
        <f>AU470-[1]Admission!EL169</f>
        <v>0</v>
      </c>
      <c r="AW470" s="14">
        <v>4</v>
      </c>
      <c r="AX470" s="14">
        <v>4</v>
      </c>
      <c r="AY470" s="14">
        <v>4</v>
      </c>
      <c r="AZ470" s="14">
        <v>4</v>
      </c>
      <c r="BA470" s="14">
        <f t="shared" si="104"/>
        <v>16</v>
      </c>
      <c r="BB470" s="14">
        <f>BA470-[1]Admission!EQ169</f>
        <v>-4</v>
      </c>
      <c r="BC470" s="14">
        <v>4</v>
      </c>
      <c r="BD470" s="14">
        <v>4</v>
      </c>
      <c r="BE470" s="14">
        <v>4</v>
      </c>
      <c r="BF470" s="14">
        <f t="shared" si="105"/>
        <v>12</v>
      </c>
      <c r="BG470" s="60">
        <v>1</v>
      </c>
      <c r="BH470" s="60">
        <v>1</v>
      </c>
      <c r="BI470" s="60">
        <v>1</v>
      </c>
      <c r="BJ470" s="60">
        <v>1</v>
      </c>
      <c r="BK470" s="60">
        <v>1</v>
      </c>
      <c r="BL470" s="60">
        <v>1</v>
      </c>
      <c r="BM470" s="60">
        <v>1</v>
      </c>
      <c r="BN470" s="60">
        <v>1</v>
      </c>
      <c r="BO470" s="60">
        <v>1</v>
      </c>
      <c r="BP470" s="60">
        <v>1</v>
      </c>
      <c r="BQ470" s="60">
        <v>1</v>
      </c>
      <c r="BR470" s="60">
        <v>1</v>
      </c>
      <c r="BS470" s="60">
        <v>1</v>
      </c>
      <c r="BT470" s="60">
        <v>1</v>
      </c>
      <c r="BU470" s="60">
        <v>1</v>
      </c>
      <c r="BV470" s="60">
        <v>15</v>
      </c>
    </row>
    <row r="471" spans="1:74" s="14" customFormat="1">
      <c r="A471" s="14">
        <v>462</v>
      </c>
      <c r="B471" s="14">
        <v>2</v>
      </c>
      <c r="C471" s="14">
        <v>1.1180555555547471</v>
      </c>
      <c r="D471" s="14">
        <v>0</v>
      </c>
      <c r="E471" s="14">
        <v>12</v>
      </c>
      <c r="F471" s="14">
        <v>3</v>
      </c>
      <c r="G471" s="14">
        <v>0</v>
      </c>
      <c r="H471" s="14">
        <v>0</v>
      </c>
      <c r="I471" s="14">
        <v>0</v>
      </c>
      <c r="J471" s="14">
        <v>0</v>
      </c>
      <c r="K471" s="14">
        <v>5</v>
      </c>
      <c r="L471" s="73">
        <v>0.11900000000000001</v>
      </c>
      <c r="M471" s="14">
        <v>2</v>
      </c>
      <c r="N471" s="14">
        <v>2</v>
      </c>
      <c r="O471" s="14">
        <v>2</v>
      </c>
      <c r="P471" s="14">
        <v>2</v>
      </c>
      <c r="Q471" s="14">
        <v>2</v>
      </c>
      <c r="R471" s="14">
        <v>2</v>
      </c>
      <c r="S471" s="14">
        <v>2</v>
      </c>
      <c r="T471" s="14">
        <v>3</v>
      </c>
      <c r="U471" s="14">
        <v>2</v>
      </c>
      <c r="V471" s="14">
        <v>1</v>
      </c>
      <c r="W471" s="14">
        <v>1</v>
      </c>
      <c r="X471" s="14">
        <v>75</v>
      </c>
      <c r="Y471" s="14">
        <f>X471-[1]Admission!DA223</f>
        <v>40</v>
      </c>
      <c r="Z471" s="14">
        <v>3</v>
      </c>
      <c r="AA471" s="14">
        <v>0</v>
      </c>
      <c r="AB471" s="14">
        <v>0</v>
      </c>
      <c r="AC471" s="14">
        <v>0</v>
      </c>
      <c r="AD471" s="14">
        <v>0</v>
      </c>
      <c r="AE471" s="14">
        <v>1</v>
      </c>
      <c r="AF471" s="14">
        <v>1</v>
      </c>
      <c r="AG471" s="14">
        <f t="shared" si="102"/>
        <v>2</v>
      </c>
      <c r="AH471" s="14">
        <f>AG471-[1]Admission!DO223</f>
        <v>0</v>
      </c>
      <c r="AI471" s="14">
        <v>1</v>
      </c>
      <c r="AJ471" s="14">
        <v>0</v>
      </c>
      <c r="AK471" s="14">
        <v>0</v>
      </c>
      <c r="AL471" s="14">
        <v>0</v>
      </c>
      <c r="AM471" s="14">
        <v>0</v>
      </c>
      <c r="AN471" s="14">
        <v>0</v>
      </c>
      <c r="AO471" s="14">
        <v>1</v>
      </c>
      <c r="AP471" s="14">
        <v>1</v>
      </c>
      <c r="AQ471" s="14">
        <f t="shared" si="103"/>
        <v>3</v>
      </c>
      <c r="AR471" s="14">
        <f>AQ471-[1]Admission!EH223</f>
        <v>0</v>
      </c>
      <c r="AS471" s="14">
        <v>0</v>
      </c>
      <c r="AT471" s="14">
        <v>0</v>
      </c>
      <c r="AU471" s="14">
        <f t="shared" ref="AU471:AU478" si="106">SUM(AS471:AT471)</f>
        <v>0</v>
      </c>
      <c r="AV471" s="14">
        <f>AU471-[1]Admission!EL223</f>
        <v>0</v>
      </c>
      <c r="AW471" s="14">
        <v>5</v>
      </c>
      <c r="AX471" s="14">
        <v>5</v>
      </c>
      <c r="AY471" s="14">
        <v>5</v>
      </c>
      <c r="AZ471" s="14">
        <v>5</v>
      </c>
      <c r="BA471" s="14">
        <f t="shared" si="104"/>
        <v>20</v>
      </c>
      <c r="BB471" s="14">
        <f>BA471-[1]Admission!EQ223</f>
        <v>0</v>
      </c>
      <c r="BC471" s="14">
        <v>4</v>
      </c>
      <c r="BD471" s="14">
        <v>4</v>
      </c>
      <c r="BE471" s="14">
        <v>4</v>
      </c>
      <c r="BF471" s="14">
        <f t="shared" si="105"/>
        <v>12</v>
      </c>
      <c r="BG471" s="60">
        <v>1</v>
      </c>
      <c r="BH471" s="60">
        <v>1</v>
      </c>
      <c r="BI471" s="60">
        <v>1</v>
      </c>
      <c r="BJ471" s="60">
        <v>1</v>
      </c>
      <c r="BK471" s="60">
        <v>1</v>
      </c>
      <c r="BL471" s="60">
        <v>1</v>
      </c>
      <c r="BM471" s="60">
        <v>1</v>
      </c>
      <c r="BN471" s="60">
        <v>1</v>
      </c>
      <c r="BO471" s="60">
        <v>1</v>
      </c>
      <c r="BP471" s="60">
        <v>1</v>
      </c>
      <c r="BQ471" s="60">
        <v>1</v>
      </c>
      <c r="BR471" s="60">
        <v>1</v>
      </c>
      <c r="BS471" s="60">
        <v>1</v>
      </c>
      <c r="BT471" s="60">
        <v>1</v>
      </c>
      <c r="BU471" s="60">
        <v>1</v>
      </c>
      <c r="BV471" s="60">
        <v>15</v>
      </c>
    </row>
    <row r="472" spans="1:74" s="14" customFormat="1">
      <c r="A472" s="14">
        <v>463</v>
      </c>
      <c r="B472" s="14">
        <v>10</v>
      </c>
      <c r="C472" s="14">
        <v>8.8152777777795563</v>
      </c>
      <c r="D472" s="14">
        <v>0</v>
      </c>
      <c r="E472" s="14">
        <v>5</v>
      </c>
      <c r="F472" s="14">
        <v>1</v>
      </c>
      <c r="G472" s="14">
        <v>0</v>
      </c>
      <c r="H472" s="14">
        <v>0</v>
      </c>
      <c r="I472" s="14">
        <v>0</v>
      </c>
      <c r="J472" s="14">
        <v>1</v>
      </c>
      <c r="K472" s="14">
        <v>3</v>
      </c>
      <c r="L472" s="73">
        <v>5.8000000000000003E-2</v>
      </c>
      <c r="M472" s="14">
        <v>2</v>
      </c>
      <c r="N472" s="14">
        <v>2</v>
      </c>
      <c r="O472" s="14">
        <v>2</v>
      </c>
      <c r="P472" s="14">
        <v>2</v>
      </c>
      <c r="Q472" s="14">
        <v>0</v>
      </c>
      <c r="R472" s="14">
        <v>2</v>
      </c>
      <c r="S472" s="14">
        <v>3</v>
      </c>
      <c r="T472" s="14">
        <v>2</v>
      </c>
      <c r="U472" s="14">
        <v>1</v>
      </c>
      <c r="V472" s="14">
        <v>3</v>
      </c>
      <c r="W472" s="14">
        <v>1</v>
      </c>
      <c r="X472" s="14">
        <v>90</v>
      </c>
      <c r="Y472" s="14">
        <f>X472-[1]Admission!DA313</f>
        <v>10</v>
      </c>
      <c r="Z472" s="14">
        <v>3</v>
      </c>
      <c r="AA472" s="14">
        <v>0</v>
      </c>
      <c r="AB472" s="14">
        <v>0</v>
      </c>
      <c r="AC472" s="14">
        <v>1</v>
      </c>
      <c r="AD472" s="14">
        <v>1</v>
      </c>
      <c r="AE472" s="14">
        <v>1</v>
      </c>
      <c r="AF472" s="14">
        <v>1</v>
      </c>
      <c r="AG472" s="14">
        <f t="shared" si="102"/>
        <v>4</v>
      </c>
      <c r="AH472" s="14">
        <f>AG472-[1]Admission!DO313</f>
        <v>-2</v>
      </c>
      <c r="AI472" s="14">
        <v>1</v>
      </c>
      <c r="AJ472" s="14">
        <v>0</v>
      </c>
      <c r="AK472" s="14">
        <v>1</v>
      </c>
      <c r="AL472" s="14">
        <v>0</v>
      </c>
      <c r="AM472" s="14">
        <v>0</v>
      </c>
      <c r="AN472" s="14">
        <v>0</v>
      </c>
      <c r="AO472" s="14">
        <v>1</v>
      </c>
      <c r="AP472" s="14">
        <v>1</v>
      </c>
      <c r="AQ472" s="14">
        <f t="shared" si="103"/>
        <v>4</v>
      </c>
      <c r="AR472" s="14">
        <f>AQ472-[1]Admission!EH313</f>
        <v>0</v>
      </c>
      <c r="AS472" s="14">
        <v>0</v>
      </c>
      <c r="AT472" s="14">
        <v>0</v>
      </c>
      <c r="AU472" s="14">
        <f t="shared" si="106"/>
        <v>0</v>
      </c>
      <c r="AV472" s="14">
        <f>AU472-[1]Admission!EL313</f>
        <v>-6</v>
      </c>
      <c r="AW472" s="14">
        <v>5</v>
      </c>
      <c r="AX472" s="14">
        <v>5</v>
      </c>
      <c r="AY472" s="14">
        <v>5</v>
      </c>
      <c r="AZ472" s="14">
        <v>5</v>
      </c>
      <c r="BA472" s="14">
        <f t="shared" si="104"/>
        <v>20</v>
      </c>
      <c r="BB472" s="14">
        <f>BA472-[1]Admission!EQ313</f>
        <v>0</v>
      </c>
      <c r="BC472" s="14">
        <v>4</v>
      </c>
      <c r="BD472" s="14">
        <v>4</v>
      </c>
      <c r="BE472" s="14">
        <v>4</v>
      </c>
      <c r="BF472" s="14">
        <f t="shared" si="105"/>
        <v>12</v>
      </c>
      <c r="BG472" s="60">
        <v>1</v>
      </c>
      <c r="BH472" s="60">
        <v>1</v>
      </c>
      <c r="BI472" s="60">
        <v>1</v>
      </c>
      <c r="BJ472" s="60">
        <v>1</v>
      </c>
      <c r="BK472" s="60">
        <v>1</v>
      </c>
      <c r="BL472" s="60">
        <v>1</v>
      </c>
      <c r="BM472" s="60">
        <v>1</v>
      </c>
      <c r="BN472" s="60">
        <v>1</v>
      </c>
      <c r="BO472" s="60">
        <v>1</v>
      </c>
      <c r="BP472" s="60">
        <v>1</v>
      </c>
      <c r="BQ472" s="60">
        <v>1</v>
      </c>
      <c r="BR472" s="60">
        <v>1</v>
      </c>
      <c r="BS472" s="60">
        <v>1</v>
      </c>
      <c r="BT472" s="60">
        <v>1</v>
      </c>
      <c r="BU472" s="60">
        <v>1</v>
      </c>
      <c r="BV472" s="60">
        <v>15</v>
      </c>
    </row>
    <row r="473" spans="1:74" s="14" customFormat="1">
      <c r="A473" s="14">
        <v>464</v>
      </c>
      <c r="B473" s="14">
        <v>4</v>
      </c>
      <c r="C473" s="14">
        <v>2.8854166666642413</v>
      </c>
      <c r="D473" s="14">
        <v>0</v>
      </c>
      <c r="E473" s="14">
        <v>7</v>
      </c>
      <c r="F473" s="14">
        <v>1</v>
      </c>
      <c r="G473" s="14">
        <v>0</v>
      </c>
      <c r="H473" s="14">
        <v>0</v>
      </c>
      <c r="I473" s="14">
        <v>0</v>
      </c>
      <c r="J473" s="14">
        <v>1</v>
      </c>
      <c r="K473" s="14">
        <v>1</v>
      </c>
      <c r="L473" s="73">
        <v>5.8000000000000003E-2</v>
      </c>
      <c r="M473" s="14">
        <v>2</v>
      </c>
      <c r="N473" s="14">
        <v>2</v>
      </c>
      <c r="O473" s="14">
        <v>2</v>
      </c>
      <c r="P473" s="14">
        <v>2</v>
      </c>
      <c r="Q473" s="14">
        <v>0</v>
      </c>
      <c r="R473" s="14">
        <v>1</v>
      </c>
      <c r="S473" s="14">
        <v>1</v>
      </c>
      <c r="T473" s="14">
        <v>1</v>
      </c>
      <c r="U473" s="14">
        <v>1</v>
      </c>
      <c r="V473" s="14">
        <v>2</v>
      </c>
      <c r="W473" s="14">
        <v>1</v>
      </c>
      <c r="X473" s="14">
        <v>70</v>
      </c>
      <c r="Y473" s="14">
        <f>X473-[1]Admission!DA436</f>
        <v>20</v>
      </c>
      <c r="Z473" s="14">
        <v>3</v>
      </c>
      <c r="AA473" s="14">
        <v>1</v>
      </c>
      <c r="AB473" s="14">
        <v>1</v>
      </c>
      <c r="AC473" s="14">
        <v>1</v>
      </c>
      <c r="AD473" s="14">
        <v>1</v>
      </c>
      <c r="AE473" s="14">
        <v>1</v>
      </c>
      <c r="AF473" s="14">
        <v>1</v>
      </c>
      <c r="AG473" s="14">
        <f t="shared" si="102"/>
        <v>6</v>
      </c>
      <c r="AH473" s="14">
        <f>AG473-[1]Admission!DO436</f>
        <v>0</v>
      </c>
      <c r="AI473" s="14">
        <v>1</v>
      </c>
      <c r="AJ473" s="14">
        <v>1</v>
      </c>
      <c r="AK473" s="14">
        <v>1</v>
      </c>
      <c r="AL473" s="14">
        <v>1</v>
      </c>
      <c r="AM473" s="14">
        <v>1</v>
      </c>
      <c r="AN473" s="14">
        <v>1</v>
      </c>
      <c r="AO473" s="14">
        <v>1</v>
      </c>
      <c r="AP473" s="14">
        <v>1</v>
      </c>
      <c r="AQ473" s="14">
        <f t="shared" si="103"/>
        <v>8</v>
      </c>
      <c r="AR473" s="14">
        <f>AQ473-[1]Admission!EH436</f>
        <v>0</v>
      </c>
      <c r="AS473" s="14">
        <v>1</v>
      </c>
      <c r="AT473" s="14">
        <v>1</v>
      </c>
      <c r="AU473" s="14">
        <f t="shared" si="106"/>
        <v>2</v>
      </c>
      <c r="AV473" s="14">
        <f>AU473-[1]Admission!EL436</f>
        <v>0</v>
      </c>
      <c r="AW473" s="14">
        <v>5</v>
      </c>
      <c r="AX473" s="14">
        <v>5</v>
      </c>
      <c r="AY473" s="14">
        <v>5</v>
      </c>
      <c r="AZ473" s="14">
        <v>5</v>
      </c>
      <c r="BA473" s="14">
        <f t="shared" si="104"/>
        <v>20</v>
      </c>
      <c r="BB473" s="14">
        <f>BA473-[1]Admission!EQ436</f>
        <v>4</v>
      </c>
      <c r="BC473" s="14">
        <v>3</v>
      </c>
      <c r="BD473" s="14">
        <v>3</v>
      </c>
      <c r="BE473" s="14">
        <v>3</v>
      </c>
      <c r="BF473" s="14">
        <f t="shared" si="105"/>
        <v>9</v>
      </c>
      <c r="BG473" s="60">
        <v>1</v>
      </c>
      <c r="BH473" s="60">
        <v>1</v>
      </c>
      <c r="BI473" s="60">
        <v>0</v>
      </c>
      <c r="BJ473" s="60">
        <v>1</v>
      </c>
      <c r="BK473" s="60">
        <v>1</v>
      </c>
      <c r="BL473" s="60">
        <v>1</v>
      </c>
      <c r="BM473" s="60">
        <v>1</v>
      </c>
      <c r="BN473" s="60">
        <v>1</v>
      </c>
      <c r="BO473" s="60">
        <v>1</v>
      </c>
      <c r="BP473" s="60">
        <v>0</v>
      </c>
      <c r="BQ473" s="60">
        <v>1</v>
      </c>
      <c r="BR473" s="60">
        <v>1</v>
      </c>
      <c r="BS473" s="60">
        <v>1</v>
      </c>
      <c r="BT473" s="60">
        <v>1</v>
      </c>
      <c r="BU473" s="60">
        <v>1</v>
      </c>
      <c r="BV473" s="60">
        <v>13</v>
      </c>
    </row>
    <row r="474" spans="1:74" s="14" customFormat="1">
      <c r="A474" s="14">
        <v>465</v>
      </c>
      <c r="B474" s="14">
        <v>3</v>
      </c>
      <c r="C474" s="14">
        <v>1.7374999999956344</v>
      </c>
      <c r="D474" s="14">
        <v>0</v>
      </c>
      <c r="E474" s="14">
        <v>1</v>
      </c>
      <c r="F474" s="14">
        <v>1</v>
      </c>
      <c r="G474" s="14">
        <v>0</v>
      </c>
      <c r="H474" s="14">
        <v>0</v>
      </c>
      <c r="I474" s="14">
        <v>0</v>
      </c>
      <c r="J474" s="14">
        <v>0</v>
      </c>
      <c r="K474" s="14">
        <v>2</v>
      </c>
      <c r="L474" s="71">
        <v>5.7999999999999996E-2</v>
      </c>
      <c r="M474" s="14">
        <v>2</v>
      </c>
      <c r="N474" s="14">
        <v>2</v>
      </c>
      <c r="O474" s="14">
        <v>2</v>
      </c>
      <c r="P474" s="14">
        <v>2</v>
      </c>
      <c r="Q474" s="14">
        <v>2</v>
      </c>
      <c r="R474" s="14">
        <v>2</v>
      </c>
      <c r="S474" s="14">
        <v>1</v>
      </c>
      <c r="T474" s="14">
        <v>1</v>
      </c>
      <c r="U474" s="14">
        <v>1</v>
      </c>
      <c r="V474" s="14">
        <v>1</v>
      </c>
      <c r="W474" s="14">
        <v>1</v>
      </c>
      <c r="X474" s="14">
        <v>80</v>
      </c>
      <c r="Y474" s="14">
        <f>X474-[1]Admission!DA178</f>
        <v>0</v>
      </c>
      <c r="Z474" s="14">
        <v>3</v>
      </c>
      <c r="AA474" s="14">
        <v>1</v>
      </c>
      <c r="AB474" s="14">
        <v>1</v>
      </c>
      <c r="AC474" s="14">
        <v>1</v>
      </c>
      <c r="AD474" s="14">
        <v>1</v>
      </c>
      <c r="AE474" s="14">
        <v>1</v>
      </c>
      <c r="AF474" s="14">
        <v>1</v>
      </c>
      <c r="AG474" s="14">
        <f t="shared" si="102"/>
        <v>6</v>
      </c>
      <c r="AH474" s="14">
        <f>AG474-[1]Admission!DO178</f>
        <v>0</v>
      </c>
      <c r="AI474" s="14">
        <v>1</v>
      </c>
      <c r="AJ474" s="14">
        <v>1</v>
      </c>
      <c r="AK474" s="14">
        <v>1</v>
      </c>
      <c r="AL474" s="14">
        <v>1</v>
      </c>
      <c r="AM474" s="14">
        <v>1</v>
      </c>
      <c r="AN474" s="14">
        <v>1</v>
      </c>
      <c r="AO474" s="14">
        <v>1</v>
      </c>
      <c r="AP474" s="14">
        <v>1</v>
      </c>
      <c r="AQ474" s="14">
        <f t="shared" si="103"/>
        <v>8</v>
      </c>
      <c r="AR474" s="14">
        <f>AQ474-[1]Admission!EH178</f>
        <v>0</v>
      </c>
      <c r="AS474" s="14">
        <v>0</v>
      </c>
      <c r="AT474" s="14">
        <v>0</v>
      </c>
      <c r="AU474" s="14">
        <f t="shared" si="106"/>
        <v>0</v>
      </c>
      <c r="AV474" s="14">
        <f>AU474-[1]Admission!EL178</f>
        <v>0</v>
      </c>
      <c r="AW474" s="14">
        <v>5</v>
      </c>
      <c r="AX474" s="14">
        <v>5</v>
      </c>
      <c r="AY474" s="14">
        <v>5</v>
      </c>
      <c r="AZ474" s="14">
        <v>5</v>
      </c>
      <c r="BA474" s="14">
        <f t="shared" si="104"/>
        <v>20</v>
      </c>
      <c r="BB474" s="14">
        <f>BA474-[1]Admission!EQ178</f>
        <v>0</v>
      </c>
      <c r="BC474" s="14">
        <v>4</v>
      </c>
      <c r="BD474" s="14">
        <v>4</v>
      </c>
      <c r="BE474" s="14">
        <v>4</v>
      </c>
      <c r="BF474" s="14">
        <f t="shared" si="105"/>
        <v>12</v>
      </c>
      <c r="BG474" s="60">
        <v>1</v>
      </c>
      <c r="BH474" s="60">
        <v>1</v>
      </c>
      <c r="BI474" s="60">
        <v>1</v>
      </c>
      <c r="BJ474" s="60">
        <v>1</v>
      </c>
      <c r="BK474" s="60">
        <v>1</v>
      </c>
      <c r="BL474" s="60">
        <v>1</v>
      </c>
      <c r="BM474" s="60">
        <v>1</v>
      </c>
      <c r="BN474" s="60">
        <v>1</v>
      </c>
      <c r="BO474" s="60">
        <v>1</v>
      </c>
      <c r="BP474" s="60">
        <v>1</v>
      </c>
      <c r="BQ474" s="60">
        <v>1</v>
      </c>
      <c r="BR474" s="60">
        <v>1</v>
      </c>
      <c r="BS474" s="60">
        <v>1</v>
      </c>
      <c r="BT474" s="60">
        <v>1</v>
      </c>
      <c r="BU474" s="60">
        <v>1</v>
      </c>
      <c r="BV474" s="60">
        <v>15</v>
      </c>
    </row>
    <row r="475" spans="1:74" s="14" customFormat="1">
      <c r="A475" s="14">
        <v>466</v>
      </c>
      <c r="B475" s="14">
        <v>4</v>
      </c>
      <c r="C475" s="14">
        <v>1.8569444444437977</v>
      </c>
      <c r="D475" s="14">
        <v>0</v>
      </c>
      <c r="E475" s="14">
        <v>7</v>
      </c>
      <c r="F475" s="14">
        <v>1</v>
      </c>
      <c r="G475" s="14">
        <v>0</v>
      </c>
      <c r="H475" s="14">
        <v>0</v>
      </c>
      <c r="I475" s="14">
        <v>0</v>
      </c>
      <c r="J475" s="14">
        <v>0</v>
      </c>
      <c r="K475" s="14">
        <v>2</v>
      </c>
      <c r="L475" s="14">
        <v>5.8</v>
      </c>
      <c r="M475" s="14">
        <v>2</v>
      </c>
      <c r="N475" s="14">
        <v>2</v>
      </c>
      <c r="O475" s="14">
        <v>2</v>
      </c>
      <c r="P475" s="14">
        <v>2</v>
      </c>
      <c r="Q475" s="14">
        <v>2</v>
      </c>
      <c r="R475" s="14">
        <v>2</v>
      </c>
      <c r="S475" s="14">
        <v>3</v>
      </c>
      <c r="T475" s="14">
        <v>1</v>
      </c>
      <c r="U475" s="14">
        <v>1</v>
      </c>
      <c r="V475" s="14">
        <v>1</v>
      </c>
      <c r="W475" s="14">
        <v>1</v>
      </c>
      <c r="X475" s="14">
        <v>80</v>
      </c>
      <c r="Y475" s="14">
        <f>X475-[1]Admission!DA371</f>
        <v>5</v>
      </c>
      <c r="Z475" s="14">
        <v>3</v>
      </c>
      <c r="AA475" s="14">
        <v>1</v>
      </c>
      <c r="AB475" s="14">
        <v>1</v>
      </c>
      <c r="AC475" s="14">
        <v>1</v>
      </c>
      <c r="AD475" s="14">
        <v>1</v>
      </c>
      <c r="AE475" s="14">
        <v>1</v>
      </c>
      <c r="AF475" s="14">
        <v>1</v>
      </c>
      <c r="AG475" s="14">
        <f t="shared" si="102"/>
        <v>6</v>
      </c>
      <c r="AH475" s="14">
        <f>AG475-[1]Admission!DO371</f>
        <v>0</v>
      </c>
      <c r="AI475" s="14">
        <v>1</v>
      </c>
      <c r="AJ475" s="14">
        <v>0</v>
      </c>
      <c r="AK475" s="14">
        <v>0</v>
      </c>
      <c r="AL475" s="14">
        <v>0</v>
      </c>
      <c r="AM475" s="14">
        <v>0</v>
      </c>
      <c r="AN475" s="14">
        <v>0</v>
      </c>
      <c r="AO475" s="14">
        <v>1</v>
      </c>
      <c r="AP475" s="14">
        <v>1</v>
      </c>
      <c r="AQ475" s="14">
        <f t="shared" si="103"/>
        <v>3</v>
      </c>
      <c r="AR475" s="14">
        <f>AQ475-[1]Admission!EH371</f>
        <v>-3</v>
      </c>
      <c r="AS475" s="14">
        <v>0</v>
      </c>
      <c r="AT475" s="14">
        <v>0</v>
      </c>
      <c r="AU475" s="14">
        <f t="shared" si="106"/>
        <v>0</v>
      </c>
      <c r="AV475" s="14">
        <f>AU475-[1]Admission!EL371</f>
        <v>0</v>
      </c>
      <c r="AW475" s="14">
        <v>5</v>
      </c>
      <c r="AX475" s="14">
        <v>5</v>
      </c>
      <c r="AY475" s="14">
        <v>5</v>
      </c>
      <c r="AZ475" s="14">
        <v>5</v>
      </c>
      <c r="BA475" s="14">
        <f t="shared" si="104"/>
        <v>20</v>
      </c>
      <c r="BB475" s="14">
        <f>BA475-[1]Admission!EQ371</f>
        <v>0</v>
      </c>
      <c r="BC475" s="14">
        <v>3</v>
      </c>
      <c r="BD475" s="14">
        <v>4</v>
      </c>
      <c r="BE475" s="14">
        <v>4</v>
      </c>
      <c r="BF475" s="14">
        <f t="shared" si="105"/>
        <v>11</v>
      </c>
      <c r="BG475" s="60">
        <v>1</v>
      </c>
      <c r="BH475" s="60">
        <v>1</v>
      </c>
      <c r="BI475" s="60">
        <v>1</v>
      </c>
      <c r="BJ475" s="60">
        <v>1</v>
      </c>
      <c r="BK475" s="60">
        <v>1</v>
      </c>
      <c r="BL475" s="60">
        <v>0</v>
      </c>
      <c r="BM475" s="60">
        <v>1</v>
      </c>
      <c r="BN475" s="60">
        <v>1</v>
      </c>
      <c r="BO475" s="60">
        <v>1</v>
      </c>
      <c r="BP475" s="60">
        <v>0</v>
      </c>
      <c r="BQ475" s="60">
        <v>1</v>
      </c>
      <c r="BR475" s="60">
        <v>1</v>
      </c>
      <c r="BS475" s="60">
        <v>1</v>
      </c>
      <c r="BT475" s="60">
        <v>1</v>
      </c>
      <c r="BU475" s="60">
        <v>1</v>
      </c>
      <c r="BV475" s="60">
        <v>13</v>
      </c>
    </row>
    <row r="476" spans="1:74" s="14" customFormat="1">
      <c r="A476" s="14">
        <v>467</v>
      </c>
      <c r="B476" s="14">
        <v>4</v>
      </c>
      <c r="C476" s="14">
        <v>3.0583333333343035</v>
      </c>
      <c r="D476" s="14">
        <v>0</v>
      </c>
      <c r="E476" s="14">
        <v>4</v>
      </c>
      <c r="F476" s="14">
        <v>1</v>
      </c>
      <c r="G476" s="14">
        <v>0</v>
      </c>
      <c r="H476" s="14">
        <v>0</v>
      </c>
      <c r="I476" s="14">
        <v>0</v>
      </c>
      <c r="J476" s="14">
        <v>0</v>
      </c>
      <c r="K476" s="14">
        <v>1</v>
      </c>
      <c r="L476" s="71">
        <v>5.8000000000000003E-2</v>
      </c>
      <c r="M476" s="14">
        <v>2</v>
      </c>
      <c r="N476" s="14">
        <v>2</v>
      </c>
      <c r="O476" s="14">
        <v>2</v>
      </c>
      <c r="P476" s="14">
        <v>2</v>
      </c>
      <c r="Q476" s="14">
        <v>2</v>
      </c>
      <c r="R476" s="14">
        <v>2</v>
      </c>
      <c r="S476" s="14">
        <v>3</v>
      </c>
      <c r="T476" s="14">
        <v>1</v>
      </c>
      <c r="U476" s="14">
        <v>2</v>
      </c>
      <c r="V476" s="14">
        <v>2</v>
      </c>
      <c r="W476" s="14">
        <v>1</v>
      </c>
      <c r="X476" s="14">
        <v>60</v>
      </c>
      <c r="Y476" s="14">
        <f>X476-[1]Admission!DA375</f>
        <v>0</v>
      </c>
      <c r="Z476" s="14">
        <v>1</v>
      </c>
      <c r="AA476" s="14">
        <v>1</v>
      </c>
      <c r="AB476" s="14">
        <v>1</v>
      </c>
      <c r="AC476" s="14">
        <v>1</v>
      </c>
      <c r="AD476" s="14">
        <v>1</v>
      </c>
      <c r="AE476" s="14">
        <v>1</v>
      </c>
      <c r="AF476" s="14">
        <v>1</v>
      </c>
      <c r="AG476" s="14">
        <f t="shared" si="102"/>
        <v>6</v>
      </c>
      <c r="AH476" s="14">
        <f>AG476-[1]Admission!DO375</f>
        <v>0</v>
      </c>
      <c r="AI476" s="14">
        <v>1</v>
      </c>
      <c r="AJ476" s="14">
        <v>0</v>
      </c>
      <c r="AK476" s="14">
        <v>0</v>
      </c>
      <c r="AL476" s="14">
        <v>0</v>
      </c>
      <c r="AM476" s="14">
        <v>0</v>
      </c>
      <c r="AO476" s="14">
        <v>1</v>
      </c>
      <c r="AP476" s="14">
        <v>1</v>
      </c>
      <c r="AQ476" s="14">
        <f t="shared" si="103"/>
        <v>3</v>
      </c>
      <c r="AR476" s="14">
        <f>AQ476-[1]Admission!EH375</f>
        <v>0</v>
      </c>
      <c r="AS476" s="14">
        <v>0</v>
      </c>
      <c r="AT476" s="14">
        <v>0</v>
      </c>
      <c r="AU476" s="14">
        <f t="shared" si="106"/>
        <v>0</v>
      </c>
      <c r="AV476" s="14">
        <f>AU476-[1]Admission!EL375</f>
        <v>0</v>
      </c>
      <c r="AW476" s="14">
        <v>5</v>
      </c>
      <c r="AX476" s="14">
        <v>5</v>
      </c>
      <c r="AY476" s="14">
        <v>5</v>
      </c>
      <c r="AZ476" s="14">
        <v>5</v>
      </c>
      <c r="BA476" s="14">
        <f t="shared" si="104"/>
        <v>20</v>
      </c>
      <c r="BB476" s="14">
        <f>BA476-[1]Admission!EQ375</f>
        <v>0</v>
      </c>
      <c r="BC476" s="14">
        <v>4</v>
      </c>
      <c r="BD476" s="14">
        <v>4</v>
      </c>
      <c r="BE476" s="14">
        <v>4</v>
      </c>
      <c r="BF476" s="14">
        <f t="shared" si="105"/>
        <v>12</v>
      </c>
      <c r="BG476" s="60">
        <v>1</v>
      </c>
      <c r="BH476" s="60">
        <v>1</v>
      </c>
      <c r="BI476" s="60">
        <v>1</v>
      </c>
      <c r="BJ476" s="60">
        <v>1</v>
      </c>
      <c r="BK476" s="60">
        <v>1</v>
      </c>
      <c r="BL476" s="60">
        <v>1</v>
      </c>
      <c r="BM476" s="60">
        <v>1</v>
      </c>
      <c r="BN476" s="60">
        <v>1</v>
      </c>
      <c r="BO476" s="60">
        <v>1</v>
      </c>
      <c r="BP476" s="60">
        <v>1</v>
      </c>
      <c r="BQ476" s="60">
        <v>1</v>
      </c>
      <c r="BR476" s="60">
        <v>1</v>
      </c>
      <c r="BS476" s="60">
        <v>1</v>
      </c>
      <c r="BT476" s="60">
        <v>0</v>
      </c>
      <c r="BU476" s="60">
        <v>0</v>
      </c>
      <c r="BV476" s="60">
        <v>13</v>
      </c>
    </row>
    <row r="477" spans="1:74" s="14" customFormat="1">
      <c r="A477" s="14">
        <v>468</v>
      </c>
      <c r="B477" s="14">
        <v>3</v>
      </c>
      <c r="C477" s="14">
        <v>1.9583333333284827</v>
      </c>
      <c r="D477" s="14">
        <v>0</v>
      </c>
      <c r="E477" s="14">
        <v>3</v>
      </c>
      <c r="F477" s="14">
        <v>1</v>
      </c>
      <c r="G477" s="14">
        <v>0</v>
      </c>
      <c r="H477" s="14">
        <v>0</v>
      </c>
      <c r="I477" s="14">
        <v>0</v>
      </c>
      <c r="J477" s="14">
        <v>1</v>
      </c>
      <c r="K477" s="14">
        <v>2</v>
      </c>
      <c r="L477" s="71">
        <v>5.7999999999999996E-2</v>
      </c>
      <c r="M477" s="14">
        <v>2</v>
      </c>
      <c r="N477" s="14">
        <v>2</v>
      </c>
      <c r="O477" s="14">
        <v>2</v>
      </c>
      <c r="P477" s="14">
        <v>2</v>
      </c>
      <c r="Q477" s="14">
        <v>2</v>
      </c>
      <c r="R477" s="14">
        <v>2</v>
      </c>
      <c r="S477" s="14">
        <v>1</v>
      </c>
      <c r="T477" s="14">
        <v>1</v>
      </c>
      <c r="U477" s="14">
        <v>3</v>
      </c>
      <c r="V477" s="14">
        <v>2</v>
      </c>
      <c r="W477" s="14">
        <v>1</v>
      </c>
      <c r="X477" s="14">
        <v>30</v>
      </c>
      <c r="Y477" s="14">
        <f>X477-[1]Admission!DA124</f>
        <v>-35</v>
      </c>
      <c r="Z477" s="14">
        <v>3</v>
      </c>
      <c r="AA477" s="14">
        <v>1</v>
      </c>
      <c r="AB477" s="14">
        <v>1</v>
      </c>
      <c r="AC477" s="14">
        <v>1</v>
      </c>
      <c r="AD477" s="14">
        <v>1</v>
      </c>
      <c r="AE477" s="14">
        <v>1</v>
      </c>
      <c r="AF477" s="14">
        <v>1</v>
      </c>
      <c r="AG477" s="14">
        <f t="shared" si="102"/>
        <v>6</v>
      </c>
      <c r="AH477" s="14">
        <f>AG477-[1]Admission!DO124</f>
        <v>1</v>
      </c>
      <c r="AI477" s="14">
        <v>1</v>
      </c>
      <c r="AJ477" s="14">
        <v>0</v>
      </c>
      <c r="AK477" s="14">
        <v>0</v>
      </c>
      <c r="AL477" s="14">
        <v>1</v>
      </c>
      <c r="AM477" s="14">
        <v>1</v>
      </c>
      <c r="AN477" s="14">
        <v>0</v>
      </c>
      <c r="AO477" s="14">
        <v>1</v>
      </c>
      <c r="AP477" s="14">
        <v>1</v>
      </c>
      <c r="AQ477" s="14">
        <f t="shared" si="103"/>
        <v>5</v>
      </c>
      <c r="AR477" s="14">
        <f>AQ477-[1]Admission!EH124</f>
        <v>3</v>
      </c>
      <c r="AS477" s="14">
        <v>0</v>
      </c>
      <c r="AT477" s="14">
        <v>0</v>
      </c>
      <c r="AU477" s="14">
        <f t="shared" si="106"/>
        <v>0</v>
      </c>
      <c r="AV477" s="14">
        <f>AU477-[1]Admission!EL124</f>
        <v>0</v>
      </c>
      <c r="AW477" s="14">
        <v>5</v>
      </c>
      <c r="AX477" s="14">
        <v>5</v>
      </c>
      <c r="AY477" s="14">
        <v>5</v>
      </c>
      <c r="AZ477" s="14">
        <v>5</v>
      </c>
      <c r="BA477" s="14">
        <f t="shared" si="104"/>
        <v>20</v>
      </c>
      <c r="BB477" s="14">
        <f>BA477-[1]Admission!EQ124</f>
        <v>0</v>
      </c>
      <c r="BC477" s="14">
        <v>3</v>
      </c>
      <c r="BD477" s="14">
        <v>3</v>
      </c>
      <c r="BE477" s="14">
        <v>3</v>
      </c>
      <c r="BF477" s="14">
        <f t="shared" si="105"/>
        <v>9</v>
      </c>
      <c r="BG477" s="60">
        <v>1</v>
      </c>
      <c r="BH477" s="60">
        <v>1</v>
      </c>
      <c r="BI477" s="60">
        <v>1</v>
      </c>
      <c r="BJ477" s="60">
        <v>1</v>
      </c>
      <c r="BK477" s="60">
        <v>1</v>
      </c>
      <c r="BL477" s="60">
        <v>1</v>
      </c>
      <c r="BM477" s="60">
        <v>1</v>
      </c>
      <c r="BN477" s="60">
        <v>1</v>
      </c>
      <c r="BO477" s="60">
        <v>1</v>
      </c>
      <c r="BP477" s="60">
        <v>1</v>
      </c>
      <c r="BQ477" s="60">
        <v>1</v>
      </c>
      <c r="BR477" s="60">
        <v>1</v>
      </c>
      <c r="BS477" s="60">
        <v>1</v>
      </c>
      <c r="BT477" s="60">
        <v>1</v>
      </c>
      <c r="BU477" s="60">
        <v>1</v>
      </c>
      <c r="BV477" s="60">
        <v>15</v>
      </c>
    </row>
    <row r="478" spans="1:74" s="14" customFormat="1">
      <c r="A478" s="14">
        <v>469</v>
      </c>
      <c r="B478" s="14">
        <v>2</v>
      </c>
      <c r="C478" s="14">
        <v>0.82083333333866904</v>
      </c>
      <c r="D478" s="14">
        <v>0</v>
      </c>
      <c r="E478" s="14">
        <v>6</v>
      </c>
      <c r="F478" s="14">
        <v>1</v>
      </c>
      <c r="G478" s="14">
        <v>0</v>
      </c>
      <c r="H478" s="14">
        <v>0</v>
      </c>
      <c r="I478" s="14">
        <v>0</v>
      </c>
      <c r="J478" s="14">
        <v>1</v>
      </c>
      <c r="K478" s="14">
        <v>1</v>
      </c>
      <c r="L478" s="73">
        <v>5.7999999999999996E-2</v>
      </c>
      <c r="M478" s="14">
        <v>2</v>
      </c>
      <c r="N478" s="14">
        <v>2</v>
      </c>
      <c r="O478" s="14">
        <v>2</v>
      </c>
      <c r="P478" s="14">
        <v>2</v>
      </c>
      <c r="Q478" s="14">
        <v>2</v>
      </c>
      <c r="R478" s="14">
        <v>2</v>
      </c>
      <c r="S478" s="14">
        <v>1</v>
      </c>
      <c r="T478" s="14">
        <v>1</v>
      </c>
      <c r="U478" s="14">
        <v>1</v>
      </c>
      <c r="V478" s="14">
        <v>1</v>
      </c>
      <c r="W478" s="14">
        <v>1</v>
      </c>
      <c r="X478" s="14">
        <v>94</v>
      </c>
      <c r="Y478" s="14">
        <f>X478-[1]Admission!DA253</f>
        <v>59</v>
      </c>
      <c r="Z478" s="14">
        <v>3</v>
      </c>
      <c r="AA478" s="14">
        <v>1</v>
      </c>
      <c r="AB478" s="14">
        <v>1</v>
      </c>
      <c r="AC478" s="14">
        <v>1</v>
      </c>
      <c r="AD478" s="14">
        <v>1</v>
      </c>
      <c r="AE478" s="14">
        <v>1</v>
      </c>
      <c r="AF478" s="14">
        <v>1</v>
      </c>
      <c r="AG478" s="14">
        <f t="shared" si="102"/>
        <v>6</v>
      </c>
      <c r="AH478" s="14">
        <f>AG478-[1]Admission!DO253</f>
        <v>0</v>
      </c>
      <c r="AI478" s="14">
        <v>1</v>
      </c>
      <c r="AJ478" s="14">
        <v>1</v>
      </c>
      <c r="AK478" s="14">
        <v>1</v>
      </c>
      <c r="AL478" s="14">
        <v>1</v>
      </c>
      <c r="AM478" s="14">
        <v>1</v>
      </c>
      <c r="AN478" s="14">
        <v>1</v>
      </c>
      <c r="AO478" s="14">
        <v>1</v>
      </c>
      <c r="AP478" s="14">
        <v>1</v>
      </c>
      <c r="AQ478" s="14">
        <f t="shared" si="103"/>
        <v>8</v>
      </c>
      <c r="AR478" s="14">
        <f>AQ478-[1]Admission!EH253</f>
        <v>0</v>
      </c>
      <c r="AS478" s="14">
        <v>0</v>
      </c>
      <c r="AT478" s="14">
        <v>0</v>
      </c>
      <c r="AU478" s="14">
        <f t="shared" si="106"/>
        <v>0</v>
      </c>
      <c r="AV478" s="14">
        <f>AU478-[1]Admission!EL253</f>
        <v>0</v>
      </c>
      <c r="AW478" s="14">
        <v>5</v>
      </c>
      <c r="AX478" s="14">
        <v>5</v>
      </c>
      <c r="AY478" s="14">
        <v>5</v>
      </c>
      <c r="AZ478" s="14">
        <v>5</v>
      </c>
      <c r="BA478" s="14">
        <f t="shared" si="104"/>
        <v>20</v>
      </c>
      <c r="BB478" s="14">
        <f>BA478-[1]Admission!EQ253</f>
        <v>6</v>
      </c>
      <c r="BC478" s="14">
        <v>3</v>
      </c>
      <c r="BD478" s="14">
        <v>3</v>
      </c>
      <c r="BE478" s="14">
        <v>3</v>
      </c>
      <c r="BF478" s="14">
        <f t="shared" si="105"/>
        <v>9</v>
      </c>
      <c r="BG478" s="60">
        <v>1</v>
      </c>
      <c r="BH478" s="60">
        <v>1</v>
      </c>
      <c r="BI478" s="60">
        <v>1</v>
      </c>
      <c r="BJ478" s="60">
        <v>1</v>
      </c>
      <c r="BK478" s="60">
        <v>1</v>
      </c>
      <c r="BL478" s="60">
        <v>1</v>
      </c>
      <c r="BM478" s="60">
        <v>1</v>
      </c>
      <c r="BN478" s="60">
        <v>1</v>
      </c>
      <c r="BO478" s="60">
        <v>1</v>
      </c>
      <c r="BP478" s="60">
        <v>1</v>
      </c>
      <c r="BQ478" s="60">
        <v>1</v>
      </c>
      <c r="BR478" s="60">
        <v>1</v>
      </c>
      <c r="BS478" s="60">
        <v>1</v>
      </c>
      <c r="BT478" s="60">
        <v>0</v>
      </c>
      <c r="BU478" s="60">
        <v>0</v>
      </c>
      <c r="BV478" s="60">
        <v>13</v>
      </c>
    </row>
    <row r="479" spans="1:74" s="14" customFormat="1">
      <c r="A479" s="14">
        <v>470</v>
      </c>
      <c r="B479" s="14">
        <v>4</v>
      </c>
      <c r="C479" s="14">
        <v>2.8402777777810115</v>
      </c>
      <c r="D479" s="14">
        <v>0</v>
      </c>
      <c r="E479" s="14">
        <v>2</v>
      </c>
      <c r="F479" s="14">
        <v>1</v>
      </c>
      <c r="G479" s="14">
        <v>0</v>
      </c>
      <c r="H479" s="14">
        <v>0</v>
      </c>
      <c r="I479" s="14">
        <v>0</v>
      </c>
      <c r="J479" s="14">
        <v>0</v>
      </c>
      <c r="K479" s="14">
        <v>4</v>
      </c>
      <c r="L479" s="73">
        <v>5.8000000000000003E-2</v>
      </c>
      <c r="M479" s="14">
        <v>2</v>
      </c>
      <c r="N479" s="14">
        <v>2</v>
      </c>
      <c r="O479" s="14">
        <v>2</v>
      </c>
      <c r="P479" s="14">
        <v>2</v>
      </c>
      <c r="Q479" s="14">
        <v>2</v>
      </c>
      <c r="R479" s="14">
        <v>2</v>
      </c>
      <c r="BG479" s="60"/>
      <c r="BH479" s="60"/>
      <c r="BI479" s="60"/>
      <c r="BJ479" s="60"/>
      <c r="BK479" s="60"/>
      <c r="BL479" s="60"/>
      <c r="BM479" s="60"/>
      <c r="BN479" s="60"/>
      <c r="BO479" s="60"/>
      <c r="BP479" s="60"/>
      <c r="BQ479" s="60"/>
      <c r="BR479" s="60"/>
      <c r="BS479" s="60"/>
      <c r="BT479" s="60"/>
      <c r="BU479" s="60"/>
      <c r="BV479" s="60"/>
    </row>
    <row r="480" spans="1:74" s="14" customFormat="1">
      <c r="A480" s="14">
        <v>471</v>
      </c>
      <c r="B480" s="14">
        <v>3</v>
      </c>
      <c r="C480" s="14">
        <v>1.6138888888890506</v>
      </c>
      <c r="D480" s="72">
        <v>0</v>
      </c>
      <c r="E480" s="14">
        <v>4</v>
      </c>
      <c r="F480" s="14">
        <v>1</v>
      </c>
      <c r="G480" s="14">
        <v>0</v>
      </c>
      <c r="H480" s="14">
        <v>0</v>
      </c>
      <c r="I480" s="14">
        <v>0</v>
      </c>
      <c r="J480" s="14">
        <v>1</v>
      </c>
      <c r="K480" s="14">
        <v>1</v>
      </c>
      <c r="L480" s="71">
        <v>5.7999999999999996E-2</v>
      </c>
      <c r="M480" s="14">
        <v>2</v>
      </c>
      <c r="N480" s="14">
        <v>2</v>
      </c>
      <c r="O480" s="14">
        <v>2</v>
      </c>
      <c r="P480" s="14">
        <v>2</v>
      </c>
      <c r="Q480" s="14">
        <v>2</v>
      </c>
      <c r="R480" s="14">
        <v>2</v>
      </c>
      <c r="S480" s="14">
        <v>1</v>
      </c>
      <c r="T480" s="14">
        <v>1</v>
      </c>
      <c r="U480" s="14">
        <v>2</v>
      </c>
      <c r="V480" s="14">
        <v>1</v>
      </c>
      <c r="W480" s="14">
        <v>1</v>
      </c>
      <c r="X480" s="14">
        <v>60</v>
      </c>
      <c r="Y480" s="14">
        <f>X480-[1]Admission!DA110</f>
        <v>55</v>
      </c>
      <c r="Z480" s="14">
        <v>1</v>
      </c>
      <c r="AA480" s="14">
        <v>1</v>
      </c>
      <c r="AB480" s="14">
        <v>1</v>
      </c>
      <c r="AC480" s="14">
        <v>1</v>
      </c>
      <c r="AD480" s="14">
        <v>1</v>
      </c>
      <c r="AE480" s="14">
        <v>1</v>
      </c>
      <c r="AF480" s="14">
        <v>1</v>
      </c>
      <c r="AG480" s="14">
        <f>SUM(AA480:AF480)</f>
        <v>6</v>
      </c>
      <c r="AH480" s="14">
        <f>AG480-[1]Admission!DO110</f>
        <v>0</v>
      </c>
      <c r="AI480" s="14">
        <v>1</v>
      </c>
      <c r="AJ480" s="14">
        <v>1</v>
      </c>
      <c r="AK480" s="14">
        <v>1</v>
      </c>
      <c r="AL480" s="14">
        <v>1</v>
      </c>
      <c r="AM480" s="14">
        <v>1</v>
      </c>
      <c r="AN480" s="14">
        <v>1</v>
      </c>
      <c r="AO480" s="14">
        <v>1</v>
      </c>
      <c r="AP480" s="14">
        <v>1</v>
      </c>
      <c r="AQ480" s="14">
        <f>SUM(AI480:AP480)</f>
        <v>8</v>
      </c>
      <c r="AR480" s="14">
        <f>AQ480-[1]Admission!EH110</f>
        <v>0</v>
      </c>
      <c r="AS480" s="14">
        <v>0</v>
      </c>
      <c r="AT480" s="14">
        <v>0</v>
      </c>
      <c r="AU480" s="14">
        <f>SUM(AS480:AT480)</f>
        <v>0</v>
      </c>
      <c r="AV480" s="14">
        <f>AU480-[1]Admission!EL110</f>
        <v>0</v>
      </c>
      <c r="AW480" s="14">
        <v>5</v>
      </c>
      <c r="AX480" s="14">
        <v>5</v>
      </c>
      <c r="AY480" s="14">
        <v>5</v>
      </c>
      <c r="AZ480" s="14">
        <v>5</v>
      </c>
      <c r="BA480" s="14">
        <f>SUM(AW480:AZ480)</f>
        <v>20</v>
      </c>
      <c r="BB480" s="14">
        <f>BA480-[1]Admission!EQ110</f>
        <v>0</v>
      </c>
      <c r="BC480" s="14">
        <v>4</v>
      </c>
      <c r="BD480" s="14">
        <v>4</v>
      </c>
      <c r="BE480" s="14">
        <v>4</v>
      </c>
      <c r="BF480" s="14">
        <f>SUM(BC480:BE480)</f>
        <v>12</v>
      </c>
      <c r="BG480" s="60">
        <v>1</v>
      </c>
      <c r="BH480" s="60">
        <v>1</v>
      </c>
      <c r="BI480" s="60">
        <v>1</v>
      </c>
      <c r="BJ480" s="60">
        <v>1</v>
      </c>
      <c r="BK480" s="60">
        <v>1</v>
      </c>
      <c r="BL480" s="60">
        <v>1</v>
      </c>
      <c r="BM480" s="60">
        <v>1</v>
      </c>
      <c r="BN480" s="60">
        <v>1</v>
      </c>
      <c r="BO480" s="60">
        <v>1</v>
      </c>
      <c r="BP480" s="60">
        <v>1</v>
      </c>
      <c r="BQ480" s="60">
        <v>1</v>
      </c>
      <c r="BR480" s="60">
        <v>1</v>
      </c>
      <c r="BS480" s="60">
        <v>1</v>
      </c>
      <c r="BT480" s="60">
        <v>1</v>
      </c>
      <c r="BU480" s="60">
        <v>1</v>
      </c>
      <c r="BV480" s="60">
        <v>15</v>
      </c>
    </row>
    <row r="481" spans="1:74" s="14" customFormat="1">
      <c r="A481" s="14">
        <v>472</v>
      </c>
      <c r="B481" s="14">
        <v>3</v>
      </c>
      <c r="C481" s="14">
        <v>1.7840277777722804</v>
      </c>
      <c r="D481" s="14">
        <v>0</v>
      </c>
      <c r="E481" s="14">
        <v>6</v>
      </c>
      <c r="F481" s="14">
        <v>1</v>
      </c>
      <c r="G481" s="14">
        <v>0</v>
      </c>
      <c r="H481" s="14">
        <v>0</v>
      </c>
      <c r="I481" s="14">
        <v>0</v>
      </c>
      <c r="J481" s="14">
        <v>0</v>
      </c>
      <c r="K481" s="14">
        <v>3</v>
      </c>
      <c r="L481" s="71">
        <v>5.8000000000000003E-2</v>
      </c>
      <c r="M481" s="14">
        <v>2</v>
      </c>
      <c r="N481" s="14">
        <v>2</v>
      </c>
      <c r="O481" s="14">
        <v>2</v>
      </c>
      <c r="P481" s="14">
        <v>2</v>
      </c>
      <c r="Q481" s="14">
        <v>2</v>
      </c>
      <c r="R481" s="14">
        <v>2</v>
      </c>
      <c r="S481" s="14">
        <v>1</v>
      </c>
      <c r="T481" s="14">
        <v>5</v>
      </c>
      <c r="U481" s="14">
        <v>5</v>
      </c>
      <c r="V481" s="14">
        <v>3</v>
      </c>
      <c r="W481" s="14">
        <v>2</v>
      </c>
      <c r="X481" s="14">
        <v>30</v>
      </c>
      <c r="Y481" s="14">
        <f>X481-[1]Admission!DA105</f>
        <v>30</v>
      </c>
      <c r="Z481" s="14">
        <v>4</v>
      </c>
      <c r="AA481" s="14">
        <v>0</v>
      </c>
      <c r="AB481" s="14">
        <v>0</v>
      </c>
      <c r="AC481" s="14">
        <v>1</v>
      </c>
      <c r="AD481" s="14">
        <v>1</v>
      </c>
      <c r="AE481" s="14">
        <v>1</v>
      </c>
      <c r="AF481" s="14">
        <v>1</v>
      </c>
      <c r="AG481" s="14">
        <f>SUM(AA481:AF481)</f>
        <v>4</v>
      </c>
      <c r="AH481" s="14">
        <f>AG481-[1]Admission!DO105</f>
        <v>0</v>
      </c>
      <c r="AI481" s="14">
        <v>1</v>
      </c>
      <c r="AJ481" s="14">
        <v>0</v>
      </c>
      <c r="AK481" s="14">
        <v>0</v>
      </c>
      <c r="AL481" s="14">
        <v>0</v>
      </c>
      <c r="AM481" s="14">
        <v>0</v>
      </c>
      <c r="AN481" s="14">
        <v>0</v>
      </c>
      <c r="AO481" s="14">
        <v>0</v>
      </c>
      <c r="AP481" s="14">
        <v>1</v>
      </c>
      <c r="AQ481" s="14">
        <f>SUM(AI481:AP481)</f>
        <v>2</v>
      </c>
      <c r="AR481" s="14">
        <f>AQ481-[1]Admission!EH105</f>
        <v>0</v>
      </c>
      <c r="AS481" s="14">
        <v>3</v>
      </c>
      <c r="AT481" s="14">
        <v>3</v>
      </c>
      <c r="AU481" s="14">
        <f>SUM(AS481:AT481)</f>
        <v>6</v>
      </c>
      <c r="AV481" s="14">
        <f>AU481-[1]Admission!EL105</f>
        <v>0</v>
      </c>
      <c r="AW481" s="14">
        <v>5</v>
      </c>
      <c r="AX481" s="14">
        <v>5</v>
      </c>
      <c r="AY481" s="14">
        <v>5</v>
      </c>
      <c r="AZ481" s="14">
        <v>5</v>
      </c>
      <c r="BA481" s="14">
        <f>SUM(AW481:AZ481)</f>
        <v>20</v>
      </c>
      <c r="BB481" s="14">
        <f>BA481-[1]Admission!EQ105</f>
        <v>0</v>
      </c>
      <c r="BC481" s="14">
        <v>4</v>
      </c>
      <c r="BD481" s="14">
        <v>4</v>
      </c>
      <c r="BE481" s="14">
        <v>4</v>
      </c>
      <c r="BF481" s="14">
        <f>SUM(BC481:BE481)</f>
        <v>12</v>
      </c>
      <c r="BG481" s="60">
        <v>1</v>
      </c>
      <c r="BH481" s="60">
        <v>1</v>
      </c>
      <c r="BI481" s="60">
        <v>1</v>
      </c>
      <c r="BJ481" s="60">
        <v>1</v>
      </c>
      <c r="BK481" s="60">
        <v>1</v>
      </c>
      <c r="BL481" s="60">
        <v>1</v>
      </c>
      <c r="BM481" s="60">
        <v>1</v>
      </c>
      <c r="BN481" s="60">
        <v>1</v>
      </c>
      <c r="BO481" s="60">
        <v>1</v>
      </c>
      <c r="BP481" s="60">
        <v>1</v>
      </c>
      <c r="BQ481" s="60">
        <v>1</v>
      </c>
      <c r="BR481" s="60">
        <v>1</v>
      </c>
      <c r="BS481" s="60">
        <v>1</v>
      </c>
      <c r="BT481" s="60">
        <v>1</v>
      </c>
      <c r="BU481" s="60">
        <v>1</v>
      </c>
      <c r="BV481" s="60">
        <v>15</v>
      </c>
    </row>
    <row r="482" spans="1:74" s="14" customFormat="1">
      <c r="A482" s="14">
        <v>473</v>
      </c>
      <c r="B482" s="14">
        <v>3</v>
      </c>
      <c r="C482" s="14">
        <v>1.9548611111094942</v>
      </c>
      <c r="D482" s="14">
        <v>0</v>
      </c>
      <c r="E482" s="14">
        <v>3</v>
      </c>
      <c r="F482" s="14">
        <v>1</v>
      </c>
      <c r="G482" s="14">
        <v>0</v>
      </c>
      <c r="H482" s="14">
        <v>0</v>
      </c>
      <c r="I482" s="14">
        <v>0</v>
      </c>
      <c r="J482" s="14">
        <v>0</v>
      </c>
      <c r="K482" s="14">
        <v>2</v>
      </c>
      <c r="L482" s="71">
        <v>5.7999999999999996E-2</v>
      </c>
      <c r="M482" s="14">
        <v>2</v>
      </c>
      <c r="N482" s="14">
        <v>2</v>
      </c>
      <c r="O482" s="14">
        <v>2</v>
      </c>
      <c r="P482" s="14">
        <v>2</v>
      </c>
      <c r="Q482" s="14">
        <v>2</v>
      </c>
      <c r="R482" s="14">
        <v>2</v>
      </c>
      <c r="S482" s="14">
        <v>1</v>
      </c>
      <c r="T482" s="14">
        <v>1</v>
      </c>
      <c r="U482" s="14">
        <v>2</v>
      </c>
      <c r="V482" s="14">
        <v>2</v>
      </c>
      <c r="W482" s="14">
        <v>2</v>
      </c>
      <c r="X482" s="14">
        <v>70</v>
      </c>
      <c r="Y482" s="14">
        <f>X482-[1]Admission!DA156</f>
        <v>45</v>
      </c>
      <c r="Z482" s="14">
        <v>4</v>
      </c>
      <c r="AA482" s="14">
        <v>1</v>
      </c>
      <c r="AB482" s="14">
        <v>1</v>
      </c>
      <c r="AC482" s="14">
        <v>1</v>
      </c>
      <c r="AD482" s="14">
        <v>1</v>
      </c>
      <c r="AE482" s="14">
        <v>1</v>
      </c>
      <c r="AF482" s="14">
        <v>1</v>
      </c>
      <c r="AG482" s="14">
        <f>SUM(AA482:AF482)</f>
        <v>6</v>
      </c>
      <c r="AH482" s="14">
        <f>AG482-[1]Admission!DO156</f>
        <v>0</v>
      </c>
      <c r="AI482" s="14">
        <v>1</v>
      </c>
      <c r="AJ482" s="14">
        <v>1</v>
      </c>
      <c r="AK482" s="14">
        <v>1</v>
      </c>
      <c r="AL482" s="14">
        <v>1</v>
      </c>
      <c r="AM482" s="14">
        <v>1</v>
      </c>
      <c r="AN482" s="14">
        <v>1</v>
      </c>
      <c r="AO482" s="14">
        <v>1</v>
      </c>
      <c r="AP482" s="14">
        <v>1</v>
      </c>
      <c r="AQ482" s="14">
        <f>SUM(AI482:AP482)</f>
        <v>8</v>
      </c>
      <c r="AR482" s="14">
        <f>AQ482-[1]Admission!EH156</f>
        <v>0</v>
      </c>
      <c r="AS482" s="14">
        <v>1</v>
      </c>
      <c r="AT482" s="14">
        <v>1</v>
      </c>
      <c r="AU482" s="14">
        <f>SUM(AS482:AT482)</f>
        <v>2</v>
      </c>
      <c r="AV482" s="14">
        <f>AU482-[1]Admission!EL156</f>
        <v>-1</v>
      </c>
      <c r="AW482" s="14">
        <v>2</v>
      </c>
      <c r="AX482" s="14">
        <v>4</v>
      </c>
      <c r="AY482" s="14">
        <v>5</v>
      </c>
      <c r="AZ482" s="14">
        <v>5</v>
      </c>
      <c r="BA482" s="14">
        <f>SUM(AW482:AZ482)</f>
        <v>16</v>
      </c>
      <c r="BB482" s="14">
        <f>BA482-[1]Admission!EQ156</f>
        <v>0</v>
      </c>
      <c r="BC482" s="14">
        <v>4</v>
      </c>
      <c r="BD482" s="14">
        <v>4</v>
      </c>
      <c r="BE482" s="14">
        <v>4</v>
      </c>
      <c r="BF482" s="14">
        <f>SUM(BC482:BE482)</f>
        <v>12</v>
      </c>
      <c r="BG482" s="60">
        <v>1</v>
      </c>
      <c r="BH482" s="60">
        <v>1</v>
      </c>
      <c r="BI482" s="60">
        <v>1</v>
      </c>
      <c r="BJ482" s="60">
        <v>1</v>
      </c>
      <c r="BK482" s="60">
        <v>1</v>
      </c>
      <c r="BL482" s="60">
        <v>1</v>
      </c>
      <c r="BM482" s="60">
        <v>1</v>
      </c>
      <c r="BN482" s="60">
        <v>1</v>
      </c>
      <c r="BO482" s="60">
        <v>1</v>
      </c>
      <c r="BP482" s="60">
        <v>1</v>
      </c>
      <c r="BQ482" s="60">
        <v>1</v>
      </c>
      <c r="BR482" s="60">
        <v>1</v>
      </c>
      <c r="BS482" s="60">
        <v>1</v>
      </c>
      <c r="BT482" s="60">
        <v>1</v>
      </c>
      <c r="BU482" s="60">
        <v>1</v>
      </c>
      <c r="BV482" s="60">
        <v>15</v>
      </c>
    </row>
    <row r="483" spans="1:74" s="14" customFormat="1">
      <c r="A483" s="14">
        <v>474</v>
      </c>
      <c r="B483" s="14">
        <v>3</v>
      </c>
      <c r="C483" s="14">
        <v>1.8701388888875954</v>
      </c>
      <c r="D483" s="14">
        <v>0</v>
      </c>
      <c r="E483" s="14">
        <v>1</v>
      </c>
      <c r="F483" s="14">
        <v>1</v>
      </c>
      <c r="G483" s="14">
        <v>2</v>
      </c>
      <c r="H483" s="14">
        <v>0</v>
      </c>
      <c r="I483" s="14">
        <v>0</v>
      </c>
      <c r="J483" s="14">
        <v>1</v>
      </c>
      <c r="K483" s="14">
        <v>4</v>
      </c>
      <c r="L483" s="14">
        <v>5.8</v>
      </c>
      <c r="M483" s="14">
        <v>2</v>
      </c>
      <c r="N483" s="14">
        <v>2</v>
      </c>
      <c r="O483" s="14">
        <v>2</v>
      </c>
      <c r="P483" s="14">
        <v>2</v>
      </c>
      <c r="Q483" s="14">
        <v>2</v>
      </c>
      <c r="R483" s="14">
        <v>2</v>
      </c>
      <c r="S483" s="14">
        <v>3</v>
      </c>
      <c r="T483" s="14">
        <v>1</v>
      </c>
      <c r="U483" s="14">
        <v>1</v>
      </c>
      <c r="V483" s="14">
        <v>1</v>
      </c>
      <c r="W483" s="14">
        <v>2</v>
      </c>
      <c r="X483" s="14">
        <v>90</v>
      </c>
      <c r="Y483" s="14">
        <f>X483-[1]Admission!DA78</f>
        <v>0</v>
      </c>
      <c r="Z483" s="14">
        <v>3</v>
      </c>
      <c r="AA483" s="14">
        <v>1</v>
      </c>
      <c r="AB483" s="14">
        <v>1</v>
      </c>
      <c r="AC483" s="14">
        <v>1</v>
      </c>
      <c r="AD483" s="14">
        <v>1</v>
      </c>
      <c r="AE483" s="14">
        <v>1</v>
      </c>
      <c r="AF483" s="14">
        <v>1</v>
      </c>
      <c r="AG483" s="14">
        <f>SUM(AA483:AF483)</f>
        <v>6</v>
      </c>
      <c r="AH483" s="14">
        <f>AG483-[1]Admission!DO78</f>
        <v>3</v>
      </c>
      <c r="AI483" s="14">
        <v>0</v>
      </c>
      <c r="AJ483" s="14">
        <v>0</v>
      </c>
      <c r="AK483" s="14">
        <v>0</v>
      </c>
      <c r="AL483" s="14">
        <v>0</v>
      </c>
      <c r="AM483" s="14">
        <v>0</v>
      </c>
      <c r="AN483" s="14">
        <v>0</v>
      </c>
      <c r="AO483" s="14">
        <v>1</v>
      </c>
      <c r="AP483" s="14">
        <v>0</v>
      </c>
      <c r="AQ483" s="14">
        <f>SUM(AI483:AP483)</f>
        <v>1</v>
      </c>
      <c r="AR483" s="14">
        <f>AQ483-[1]Admission!EH78</f>
        <v>0</v>
      </c>
      <c r="AS483" s="14">
        <v>0</v>
      </c>
      <c r="AT483" s="14">
        <v>0</v>
      </c>
      <c r="AU483" s="14">
        <f>SUM(AS483:AT483)</f>
        <v>0</v>
      </c>
      <c r="AV483" s="14">
        <f>AU483-[1]Admission!EL78</f>
        <v>0</v>
      </c>
      <c r="AW483" s="14">
        <v>5</v>
      </c>
      <c r="AX483" s="14">
        <v>5</v>
      </c>
      <c r="AY483" s="14">
        <v>5</v>
      </c>
      <c r="AZ483" s="14">
        <v>5</v>
      </c>
      <c r="BA483" s="14">
        <f>SUM(AW483:AZ483)</f>
        <v>20</v>
      </c>
      <c r="BB483" s="14">
        <f>BA483-[1]Admission!EQ78</f>
        <v>0</v>
      </c>
      <c r="BC483" s="14">
        <v>3</v>
      </c>
      <c r="BD483" s="14">
        <v>3</v>
      </c>
      <c r="BE483" s="14">
        <v>3</v>
      </c>
      <c r="BF483" s="14">
        <f>SUM(BC483:BE483)</f>
        <v>9</v>
      </c>
      <c r="BG483" s="60">
        <v>1</v>
      </c>
      <c r="BH483" s="60">
        <v>1</v>
      </c>
      <c r="BI483" s="60">
        <v>1</v>
      </c>
      <c r="BJ483" s="60">
        <v>1</v>
      </c>
      <c r="BK483" s="60">
        <v>1</v>
      </c>
      <c r="BL483" s="60">
        <v>1</v>
      </c>
      <c r="BM483" s="60">
        <v>1</v>
      </c>
      <c r="BN483" s="60">
        <v>1</v>
      </c>
      <c r="BO483" s="60">
        <v>1</v>
      </c>
      <c r="BP483" s="60">
        <v>1</v>
      </c>
      <c r="BQ483" s="60">
        <v>1</v>
      </c>
      <c r="BR483" s="60">
        <v>1</v>
      </c>
      <c r="BS483" s="60">
        <v>1</v>
      </c>
      <c r="BT483" s="60">
        <v>1</v>
      </c>
      <c r="BU483" s="60">
        <v>0</v>
      </c>
      <c r="BV483" s="60">
        <v>14</v>
      </c>
    </row>
    <row r="484" spans="1:74" s="14" customFormat="1">
      <c r="A484" s="14">
        <v>475</v>
      </c>
      <c r="B484" s="14">
        <v>3</v>
      </c>
      <c r="C484" s="14">
        <v>1.8729166666671517</v>
      </c>
      <c r="D484" s="14">
        <v>0</v>
      </c>
      <c r="E484" s="14">
        <v>7</v>
      </c>
      <c r="F484" s="14">
        <v>1</v>
      </c>
      <c r="G484" s="14">
        <v>0</v>
      </c>
      <c r="H484" s="14">
        <v>0</v>
      </c>
      <c r="I484" s="14">
        <v>0</v>
      </c>
      <c r="J484" s="14">
        <v>0</v>
      </c>
      <c r="K484" s="14">
        <v>1</v>
      </c>
      <c r="L484" s="71">
        <v>5.7999999999999996E-2</v>
      </c>
      <c r="M484" s="14">
        <v>2</v>
      </c>
      <c r="N484" s="14">
        <v>2</v>
      </c>
      <c r="O484" s="14">
        <v>2</v>
      </c>
      <c r="P484" s="14">
        <v>2</v>
      </c>
      <c r="Q484" s="14">
        <v>2</v>
      </c>
      <c r="R484" s="14">
        <v>2</v>
      </c>
      <c r="S484" s="14">
        <v>1</v>
      </c>
      <c r="T484" s="14">
        <v>1</v>
      </c>
      <c r="U484" s="14">
        <v>1</v>
      </c>
      <c r="V484" s="14">
        <v>1</v>
      </c>
      <c r="W484" s="14">
        <v>1</v>
      </c>
      <c r="X484" s="14">
        <v>100</v>
      </c>
      <c r="Y484" s="14">
        <f>X484-[1]Admission!DA152</f>
        <v>50</v>
      </c>
      <c r="Z484" s="14">
        <v>3</v>
      </c>
      <c r="AA484" s="14">
        <v>1</v>
      </c>
      <c r="AB484" s="14">
        <v>1</v>
      </c>
      <c r="AC484" s="14">
        <v>1</v>
      </c>
      <c r="AD484" s="14">
        <v>1</v>
      </c>
      <c r="AE484" s="14">
        <v>1</v>
      </c>
      <c r="AF484" s="14">
        <v>1</v>
      </c>
      <c r="AG484" s="14">
        <f>SUM(AA484:AF484)</f>
        <v>6</v>
      </c>
      <c r="AH484" s="14">
        <f>AG484-[1]Admission!DO152</f>
        <v>0</v>
      </c>
      <c r="AI484" s="14">
        <v>1</v>
      </c>
      <c r="AJ484" s="14">
        <v>1</v>
      </c>
      <c r="AK484" s="14">
        <v>1</v>
      </c>
      <c r="AL484" s="14">
        <v>1</v>
      </c>
      <c r="AM484" s="14">
        <v>1</v>
      </c>
      <c r="AN484" s="14">
        <v>1</v>
      </c>
      <c r="AO484" s="14">
        <v>1</v>
      </c>
      <c r="AP484" s="14">
        <v>1</v>
      </c>
      <c r="AQ484" s="14">
        <f>SUM(AI484:AP484)</f>
        <v>8</v>
      </c>
      <c r="AR484" s="14">
        <f>AQ484-[1]Admission!EH152</f>
        <v>0</v>
      </c>
      <c r="AS484" s="14">
        <v>0</v>
      </c>
      <c r="AT484" s="14">
        <v>0</v>
      </c>
      <c r="AU484" s="14">
        <f>SUM(AS484:AT484)</f>
        <v>0</v>
      </c>
      <c r="AV484" s="14">
        <f>AU484-[1]Admission!EL152</f>
        <v>0</v>
      </c>
      <c r="AW484" s="14">
        <v>5</v>
      </c>
      <c r="AX484" s="14">
        <v>5</v>
      </c>
      <c r="AY484" s="14">
        <v>5</v>
      </c>
      <c r="AZ484" s="14">
        <v>5</v>
      </c>
      <c r="BA484" s="14">
        <f>SUM(AW484:AZ484)</f>
        <v>20</v>
      </c>
      <c r="BB484" s="14">
        <f>BA484-[1]Admission!EQ152</f>
        <v>0</v>
      </c>
      <c r="BC484" s="14">
        <v>4</v>
      </c>
      <c r="BD484" s="14">
        <v>4</v>
      </c>
      <c r="BE484" s="14">
        <v>4</v>
      </c>
      <c r="BF484" s="14">
        <f>SUM(BC484:BE484)</f>
        <v>12</v>
      </c>
      <c r="BG484" s="60">
        <v>1</v>
      </c>
      <c r="BH484" s="60">
        <v>1</v>
      </c>
      <c r="BI484" s="60">
        <v>1</v>
      </c>
      <c r="BJ484" s="60">
        <v>1</v>
      </c>
      <c r="BK484" s="60">
        <v>1</v>
      </c>
      <c r="BL484" s="60">
        <v>1</v>
      </c>
      <c r="BM484" s="60">
        <v>1</v>
      </c>
      <c r="BN484" s="60">
        <v>1</v>
      </c>
      <c r="BO484" s="60">
        <v>1</v>
      </c>
      <c r="BP484" s="60">
        <v>1</v>
      </c>
      <c r="BQ484" s="60">
        <v>1</v>
      </c>
      <c r="BR484" s="60">
        <v>1</v>
      </c>
      <c r="BS484" s="60">
        <v>1</v>
      </c>
      <c r="BT484" s="60">
        <v>1</v>
      </c>
      <c r="BU484" s="60">
        <v>1</v>
      </c>
      <c r="BV484" s="60">
        <v>15</v>
      </c>
    </row>
    <row r="485" spans="1:74" s="14" customFormat="1">
      <c r="A485" s="14">
        <v>476</v>
      </c>
      <c r="B485" s="14">
        <v>4</v>
      </c>
      <c r="C485" s="14">
        <v>2.8423611111065838</v>
      </c>
      <c r="D485" s="14">
        <v>0</v>
      </c>
      <c r="E485" s="14">
        <v>2</v>
      </c>
      <c r="F485" s="14">
        <v>1</v>
      </c>
      <c r="G485" s="14">
        <v>0</v>
      </c>
      <c r="H485" s="14">
        <v>0</v>
      </c>
      <c r="I485" s="14">
        <v>0</v>
      </c>
      <c r="J485" s="14">
        <v>0</v>
      </c>
      <c r="K485" s="14">
        <v>2</v>
      </c>
      <c r="L485" s="73">
        <v>5.8000000000000003E-2</v>
      </c>
      <c r="M485" s="14">
        <v>2</v>
      </c>
      <c r="N485" s="14">
        <v>2</v>
      </c>
      <c r="O485" s="14">
        <v>2</v>
      </c>
      <c r="P485" s="14">
        <v>2</v>
      </c>
      <c r="Q485" s="14">
        <v>2</v>
      </c>
      <c r="R485" s="14">
        <v>2</v>
      </c>
      <c r="BG485" s="60"/>
      <c r="BH485" s="60"/>
      <c r="BI485" s="60"/>
      <c r="BJ485" s="60"/>
      <c r="BK485" s="60"/>
      <c r="BL485" s="60"/>
      <c r="BM485" s="60"/>
      <c r="BN485" s="60"/>
      <c r="BO485" s="60"/>
      <c r="BP485" s="60"/>
      <c r="BQ485" s="60"/>
      <c r="BR485" s="60"/>
      <c r="BS485" s="60"/>
      <c r="BT485" s="60"/>
      <c r="BU485" s="60"/>
      <c r="BV485" s="60"/>
    </row>
    <row r="486" spans="1:74" s="14" customFormat="1">
      <c r="A486" s="14">
        <v>477</v>
      </c>
      <c r="B486" s="14">
        <v>3</v>
      </c>
      <c r="C486" s="14">
        <v>1.6236111111065838</v>
      </c>
      <c r="D486" s="14">
        <v>0</v>
      </c>
      <c r="E486" s="14">
        <v>7</v>
      </c>
      <c r="F486" s="14">
        <v>1</v>
      </c>
      <c r="G486" s="14">
        <v>0</v>
      </c>
      <c r="H486" s="14">
        <v>0</v>
      </c>
      <c r="I486" s="14">
        <v>0</v>
      </c>
      <c r="J486" s="14">
        <v>0</v>
      </c>
      <c r="K486" s="14">
        <v>1</v>
      </c>
      <c r="L486" s="71">
        <v>5.7999999999999996E-2</v>
      </c>
      <c r="M486" s="14">
        <v>2</v>
      </c>
      <c r="N486" s="14">
        <v>2</v>
      </c>
      <c r="O486" s="14">
        <v>2</v>
      </c>
      <c r="P486" s="14">
        <v>2</v>
      </c>
      <c r="Q486" s="14">
        <v>2</v>
      </c>
      <c r="R486" s="14">
        <v>2</v>
      </c>
      <c r="S486" s="14">
        <v>1</v>
      </c>
      <c r="T486" s="14">
        <v>1</v>
      </c>
      <c r="U486" s="14">
        <v>1</v>
      </c>
      <c r="V486" s="14">
        <v>1</v>
      </c>
      <c r="W486" s="14">
        <v>1</v>
      </c>
      <c r="X486" s="14">
        <v>90</v>
      </c>
      <c r="Y486" s="14">
        <f>X486-[1]Admission!DA22</f>
        <v>50</v>
      </c>
      <c r="Z486" s="14">
        <v>1</v>
      </c>
      <c r="AA486" s="14">
        <v>1</v>
      </c>
      <c r="AB486" s="14">
        <v>1</v>
      </c>
      <c r="AC486" s="14">
        <v>1</v>
      </c>
      <c r="AD486" s="14">
        <v>1</v>
      </c>
      <c r="AE486" s="14">
        <v>1</v>
      </c>
      <c r="AF486" s="14">
        <v>1</v>
      </c>
      <c r="AG486" s="14">
        <f t="shared" ref="AG486:AG491" si="107">SUM(AA486:AF486)</f>
        <v>6</v>
      </c>
      <c r="AH486" s="14">
        <f>AG486-[1]Admission!DO22</f>
        <v>0</v>
      </c>
      <c r="AI486" s="14">
        <v>1</v>
      </c>
      <c r="AJ486" s="14">
        <v>0</v>
      </c>
      <c r="AK486" s="14">
        <v>0</v>
      </c>
      <c r="AL486" s="14">
        <v>0</v>
      </c>
      <c r="AM486" s="14">
        <v>0</v>
      </c>
      <c r="AN486" s="14">
        <v>1</v>
      </c>
      <c r="AO486" s="14">
        <v>1</v>
      </c>
      <c r="AP486" s="14">
        <v>1</v>
      </c>
      <c r="AQ486" s="14">
        <f t="shared" ref="AQ486:AQ491" si="108">SUM(AI486:AP486)</f>
        <v>4</v>
      </c>
      <c r="AR486" s="14">
        <f>AQ486-[1]Admission!EH22</f>
        <v>0</v>
      </c>
      <c r="AS486" s="14">
        <v>0</v>
      </c>
      <c r="AT486" s="14">
        <v>0</v>
      </c>
      <c r="AU486" s="14">
        <f t="shared" ref="AU486:AU491" si="109">SUM(AS486:AT486)</f>
        <v>0</v>
      </c>
      <c r="AV486" s="14">
        <f>AU486-[1]Admission!EL22</f>
        <v>0</v>
      </c>
      <c r="AW486" s="14">
        <v>5</v>
      </c>
      <c r="AX486" s="14">
        <v>5</v>
      </c>
      <c r="AY486" s="14">
        <v>5</v>
      </c>
      <c r="AZ486" s="14">
        <v>5</v>
      </c>
      <c r="BA486" s="14">
        <f t="shared" ref="BA486:BA491" si="110">SUM(AW486:AZ486)</f>
        <v>20</v>
      </c>
      <c r="BB486" s="14">
        <f>BA486-[1]Admission!EQ22</f>
        <v>0</v>
      </c>
      <c r="BC486" s="14">
        <v>4</v>
      </c>
      <c r="BD486" s="14">
        <v>4</v>
      </c>
      <c r="BE486" s="14">
        <v>4</v>
      </c>
      <c r="BF486" s="14">
        <f t="shared" ref="BF486:BF491" si="111">SUM(BC486:BE486)</f>
        <v>12</v>
      </c>
      <c r="BG486" s="60">
        <v>1</v>
      </c>
      <c r="BH486" s="60">
        <v>1</v>
      </c>
      <c r="BI486" s="60">
        <v>1</v>
      </c>
      <c r="BJ486" s="60">
        <v>1</v>
      </c>
      <c r="BK486" s="60">
        <v>1</v>
      </c>
      <c r="BL486" s="60">
        <v>1</v>
      </c>
      <c r="BM486" s="60">
        <v>1</v>
      </c>
      <c r="BN486" s="60">
        <v>1</v>
      </c>
      <c r="BO486" s="60">
        <v>1</v>
      </c>
      <c r="BP486" s="60">
        <v>1</v>
      </c>
      <c r="BQ486" s="60">
        <v>1</v>
      </c>
      <c r="BR486" s="60">
        <v>1</v>
      </c>
      <c r="BS486" s="60">
        <v>1</v>
      </c>
      <c r="BT486" s="60">
        <v>1</v>
      </c>
      <c r="BU486" s="60">
        <v>1</v>
      </c>
      <c r="BV486" s="60">
        <v>15</v>
      </c>
    </row>
    <row r="487" spans="1:74" s="14" customFormat="1">
      <c r="A487" s="14">
        <v>478</v>
      </c>
      <c r="B487" s="14">
        <v>7</v>
      </c>
      <c r="C487" s="14">
        <v>6.9625000000014552</v>
      </c>
      <c r="D487" s="14">
        <v>0</v>
      </c>
      <c r="E487" s="14">
        <v>5</v>
      </c>
      <c r="F487" s="14">
        <v>1</v>
      </c>
      <c r="G487" s="14">
        <v>0</v>
      </c>
      <c r="H487" s="14">
        <v>0</v>
      </c>
      <c r="I487" s="14">
        <v>0</v>
      </c>
      <c r="J487" s="14">
        <v>0</v>
      </c>
      <c r="K487" s="14">
        <v>4</v>
      </c>
      <c r="L487" s="73">
        <v>5.8000000000000003E-2</v>
      </c>
      <c r="M487" s="14">
        <v>0</v>
      </c>
      <c r="N487" s="14">
        <v>2</v>
      </c>
      <c r="O487" s="14">
        <v>2</v>
      </c>
      <c r="P487" s="14">
        <v>2</v>
      </c>
      <c r="Q487" s="14">
        <v>1</v>
      </c>
      <c r="R487" s="14">
        <v>2</v>
      </c>
      <c r="S487" s="14">
        <v>1</v>
      </c>
      <c r="T487" s="14">
        <v>1</v>
      </c>
      <c r="U487" s="14">
        <v>2</v>
      </c>
      <c r="V487" s="14">
        <v>2</v>
      </c>
      <c r="W487" s="14">
        <v>1</v>
      </c>
      <c r="X487" s="14">
        <v>85</v>
      </c>
      <c r="Y487" s="14">
        <f>X487-[1]Admission!DA283</f>
        <v>35</v>
      </c>
      <c r="Z487" s="14">
        <v>4</v>
      </c>
      <c r="AA487" s="14">
        <v>1</v>
      </c>
      <c r="AB487" s="14">
        <v>1</v>
      </c>
      <c r="AC487" s="14">
        <v>1</v>
      </c>
      <c r="AD487" s="14">
        <v>1</v>
      </c>
      <c r="AE487" s="14">
        <v>1</v>
      </c>
      <c r="AF487" s="14">
        <v>1</v>
      </c>
      <c r="AG487" s="14">
        <f t="shared" si="107"/>
        <v>6</v>
      </c>
      <c r="AH487" s="14">
        <f>AG487-[1]Admission!DO283</f>
        <v>0</v>
      </c>
      <c r="AI487" s="14">
        <v>1</v>
      </c>
      <c r="AJ487" s="14">
        <v>0</v>
      </c>
      <c r="AK487" s="14">
        <v>1</v>
      </c>
      <c r="AL487" s="14">
        <v>0</v>
      </c>
      <c r="AM487" s="14">
        <v>0</v>
      </c>
      <c r="AN487" s="14">
        <v>0</v>
      </c>
      <c r="AO487" s="14">
        <v>1</v>
      </c>
      <c r="AP487" s="14">
        <v>1</v>
      </c>
      <c r="AQ487" s="14">
        <f t="shared" si="108"/>
        <v>4</v>
      </c>
      <c r="AR487" s="14">
        <f>AQ487-[1]Admission!EH283</f>
        <v>0</v>
      </c>
      <c r="AS487" s="14">
        <v>0</v>
      </c>
      <c r="AT487" s="14">
        <v>0</v>
      </c>
      <c r="AU487" s="14">
        <f t="shared" si="109"/>
        <v>0</v>
      </c>
      <c r="AV487" s="14">
        <f>AU487-[1]Admission!EL283</f>
        <v>0</v>
      </c>
      <c r="AW487" s="14">
        <v>3</v>
      </c>
      <c r="AX487" s="14">
        <v>3</v>
      </c>
      <c r="AY487" s="14">
        <v>3</v>
      </c>
      <c r="AZ487" s="14">
        <v>3</v>
      </c>
      <c r="BA487" s="14">
        <f t="shared" si="110"/>
        <v>12</v>
      </c>
      <c r="BB487" s="14">
        <f>BA487-[1]Admission!EQ283</f>
        <v>2</v>
      </c>
      <c r="BC487" s="14">
        <v>4</v>
      </c>
      <c r="BD487" s="14">
        <v>4</v>
      </c>
      <c r="BE487" s="14">
        <v>4</v>
      </c>
      <c r="BF487" s="14">
        <f t="shared" si="111"/>
        <v>12</v>
      </c>
      <c r="BG487" s="60">
        <v>1</v>
      </c>
      <c r="BH487" s="60">
        <v>1</v>
      </c>
      <c r="BI487" s="60">
        <v>1</v>
      </c>
      <c r="BJ487" s="60">
        <v>1</v>
      </c>
      <c r="BK487" s="60">
        <v>1</v>
      </c>
      <c r="BL487" s="60">
        <v>1</v>
      </c>
      <c r="BM487" s="60">
        <v>1</v>
      </c>
      <c r="BN487" s="60">
        <v>1</v>
      </c>
      <c r="BO487" s="60">
        <v>1</v>
      </c>
      <c r="BP487" s="60">
        <v>1</v>
      </c>
      <c r="BQ487" s="60">
        <v>1</v>
      </c>
      <c r="BR487" s="60">
        <v>1</v>
      </c>
      <c r="BS487" s="60">
        <v>1</v>
      </c>
      <c r="BT487" s="60">
        <v>1</v>
      </c>
      <c r="BU487" s="60">
        <v>1</v>
      </c>
      <c r="BV487" s="60">
        <v>15</v>
      </c>
    </row>
    <row r="488" spans="1:74" s="14" customFormat="1">
      <c r="A488" s="14">
        <v>479</v>
      </c>
      <c r="B488" s="14">
        <v>4</v>
      </c>
      <c r="C488" s="14">
        <v>3.859027777776646</v>
      </c>
      <c r="D488" s="14">
        <v>0</v>
      </c>
      <c r="E488" s="14">
        <v>6</v>
      </c>
      <c r="F488" s="14">
        <v>1</v>
      </c>
      <c r="G488" s="14">
        <v>0</v>
      </c>
      <c r="H488" s="14">
        <v>0</v>
      </c>
      <c r="I488" s="14">
        <v>0</v>
      </c>
      <c r="J488" s="14">
        <v>1</v>
      </c>
      <c r="K488" s="14">
        <v>1</v>
      </c>
      <c r="L488" s="73">
        <v>5.8000000000000003E-2</v>
      </c>
      <c r="M488" s="14">
        <v>2</v>
      </c>
      <c r="N488" s="14">
        <v>2</v>
      </c>
      <c r="O488" s="14">
        <v>2</v>
      </c>
      <c r="P488" s="14">
        <v>2</v>
      </c>
      <c r="Q488" s="14">
        <v>2</v>
      </c>
      <c r="R488" s="14">
        <v>2</v>
      </c>
      <c r="S488" s="14">
        <v>1</v>
      </c>
      <c r="T488" s="14">
        <v>1</v>
      </c>
      <c r="U488" s="14">
        <v>1</v>
      </c>
      <c r="V488" s="14">
        <v>1</v>
      </c>
      <c r="W488" s="14">
        <v>1</v>
      </c>
      <c r="X488" s="14">
        <v>90</v>
      </c>
      <c r="Y488" s="14">
        <f>X488-[1]Admission!DA413</f>
        <v>5</v>
      </c>
      <c r="Z488" s="14">
        <v>3</v>
      </c>
      <c r="AA488" s="14">
        <v>1</v>
      </c>
      <c r="AB488" s="14">
        <v>1</v>
      </c>
      <c r="AC488" s="14">
        <v>1</v>
      </c>
      <c r="AD488" s="14">
        <v>1</v>
      </c>
      <c r="AE488" s="14">
        <v>1</v>
      </c>
      <c r="AF488" s="14">
        <v>1</v>
      </c>
      <c r="AG488" s="14">
        <f t="shared" si="107"/>
        <v>6</v>
      </c>
      <c r="AH488" s="14">
        <f>AG488-[1]Admission!DO413</f>
        <v>0</v>
      </c>
      <c r="AI488" s="14">
        <v>1</v>
      </c>
      <c r="AJ488" s="14">
        <v>1</v>
      </c>
      <c r="AK488" s="14">
        <v>1</v>
      </c>
      <c r="AL488" s="14">
        <v>1</v>
      </c>
      <c r="AM488" s="14">
        <v>1</v>
      </c>
      <c r="AN488" s="14">
        <v>1</v>
      </c>
      <c r="AO488" s="14">
        <v>1</v>
      </c>
      <c r="AP488" s="14">
        <v>1</v>
      </c>
      <c r="AQ488" s="14">
        <f t="shared" si="108"/>
        <v>8</v>
      </c>
      <c r="AR488" s="14">
        <f>AQ488-[1]Admission!EH413</f>
        <v>0</v>
      </c>
      <c r="AS488" s="14">
        <v>0</v>
      </c>
      <c r="AT488" s="14">
        <v>0</v>
      </c>
      <c r="AU488" s="14">
        <f t="shared" si="109"/>
        <v>0</v>
      </c>
      <c r="AV488" s="14">
        <f>AU488-[1]Admission!EL413</f>
        <v>0</v>
      </c>
      <c r="AW488" s="14">
        <v>5</v>
      </c>
      <c r="AX488" s="14">
        <v>5</v>
      </c>
      <c r="AY488" s="14">
        <v>5</v>
      </c>
      <c r="AZ488" s="14">
        <v>5</v>
      </c>
      <c r="BA488" s="14">
        <f t="shared" si="110"/>
        <v>20</v>
      </c>
      <c r="BB488" s="14">
        <f>BA488-[1]Admission!EQ413</f>
        <v>0</v>
      </c>
      <c r="BC488" s="14">
        <v>4</v>
      </c>
      <c r="BD488" s="14">
        <v>4</v>
      </c>
      <c r="BE488" s="14">
        <v>4</v>
      </c>
      <c r="BF488" s="14">
        <f t="shared" si="111"/>
        <v>12</v>
      </c>
      <c r="BG488" s="14">
        <v>1</v>
      </c>
      <c r="BH488" s="14">
        <v>1</v>
      </c>
      <c r="BI488" s="14">
        <v>1</v>
      </c>
      <c r="BJ488" s="14">
        <v>1</v>
      </c>
      <c r="BK488" s="14">
        <v>1</v>
      </c>
      <c r="BL488" s="14">
        <v>1</v>
      </c>
      <c r="BM488" s="14">
        <v>1</v>
      </c>
      <c r="BN488" s="14">
        <v>1</v>
      </c>
      <c r="BO488" s="14">
        <v>1</v>
      </c>
      <c r="BP488" s="14">
        <v>1</v>
      </c>
      <c r="BQ488" s="14">
        <v>1</v>
      </c>
      <c r="BR488" s="14">
        <v>1</v>
      </c>
      <c r="BS488" s="14">
        <v>1</v>
      </c>
      <c r="BT488" s="14">
        <v>1</v>
      </c>
      <c r="BU488" s="14">
        <v>0</v>
      </c>
      <c r="BV488" s="14">
        <v>14</v>
      </c>
    </row>
    <row r="489" spans="1:74" s="14" customFormat="1">
      <c r="A489" s="14">
        <v>480</v>
      </c>
      <c r="B489" s="14">
        <v>5</v>
      </c>
      <c r="C489" s="14">
        <v>4.0770833333299379</v>
      </c>
      <c r="D489" s="14">
        <v>0</v>
      </c>
      <c r="E489" s="14">
        <v>3</v>
      </c>
      <c r="F489" s="14">
        <v>1</v>
      </c>
      <c r="G489" s="14">
        <v>0</v>
      </c>
      <c r="H489" s="14">
        <v>0</v>
      </c>
      <c r="I489" s="14">
        <v>0</v>
      </c>
      <c r="J489" s="14">
        <v>1</v>
      </c>
      <c r="K489" s="14">
        <v>4</v>
      </c>
      <c r="L489" s="71">
        <v>5.7999999999999996E-2</v>
      </c>
      <c r="M489" s="14">
        <v>2</v>
      </c>
      <c r="N489" s="14">
        <v>2</v>
      </c>
      <c r="O489" s="14">
        <v>2</v>
      </c>
      <c r="P489" s="14">
        <v>2</v>
      </c>
      <c r="Q489" s="14">
        <v>2</v>
      </c>
      <c r="R489" s="14">
        <v>2</v>
      </c>
      <c r="S489" s="14">
        <v>5</v>
      </c>
      <c r="T489" s="14">
        <v>5</v>
      </c>
      <c r="U489" s="14">
        <v>3</v>
      </c>
      <c r="V489" s="14">
        <v>1</v>
      </c>
      <c r="W489" s="14">
        <v>1</v>
      </c>
      <c r="X489" s="14">
        <v>70</v>
      </c>
      <c r="Y489" s="14">
        <f>X489-[1]Admission!DA30</f>
        <v>0</v>
      </c>
      <c r="Z489" s="14">
        <v>3</v>
      </c>
      <c r="AA489" s="14">
        <v>0</v>
      </c>
      <c r="AB489" s="14">
        <v>0</v>
      </c>
      <c r="AC489" s="14">
        <v>0</v>
      </c>
      <c r="AD489" s="14">
        <v>0</v>
      </c>
      <c r="AE489" s="14">
        <v>0</v>
      </c>
      <c r="AF489" s="14">
        <v>1</v>
      </c>
      <c r="AG489" s="14">
        <f t="shared" si="107"/>
        <v>1</v>
      </c>
      <c r="AH489" s="14">
        <f>AG489-[1]Admission!DO30</f>
        <v>0</v>
      </c>
      <c r="AI489" s="14">
        <v>0</v>
      </c>
      <c r="AJ489" s="14">
        <v>0</v>
      </c>
      <c r="AK489" s="14">
        <v>0</v>
      </c>
      <c r="AL489" s="14">
        <v>0</v>
      </c>
      <c r="AM489" s="14">
        <v>0</v>
      </c>
      <c r="AN489" s="14">
        <v>0</v>
      </c>
      <c r="AO489" s="14">
        <v>0</v>
      </c>
      <c r="AP489" s="14">
        <v>0</v>
      </c>
      <c r="AQ489" s="14">
        <f t="shared" si="108"/>
        <v>0</v>
      </c>
      <c r="AR489" s="14">
        <f>AQ489-[1]Admission!EH30</f>
        <v>0</v>
      </c>
      <c r="AS489" s="14">
        <v>0</v>
      </c>
      <c r="AT489" s="14">
        <v>0</v>
      </c>
      <c r="AU489" s="14">
        <f t="shared" si="109"/>
        <v>0</v>
      </c>
      <c r="AV489" s="14">
        <f>AU489-[1]Admission!EL30</f>
        <v>0</v>
      </c>
      <c r="AW489" s="14">
        <v>5</v>
      </c>
      <c r="AX489" s="14">
        <v>5</v>
      </c>
      <c r="AY489" s="14">
        <v>5</v>
      </c>
      <c r="AZ489" s="14">
        <v>5</v>
      </c>
      <c r="BA489" s="14">
        <f t="shared" si="110"/>
        <v>20</v>
      </c>
      <c r="BB489" s="14">
        <f>BA489-[1]Admission!EQ30</f>
        <v>0</v>
      </c>
      <c r="BC489" s="14">
        <v>4</v>
      </c>
      <c r="BD489" s="14">
        <v>4</v>
      </c>
      <c r="BE489" s="14">
        <v>4</v>
      </c>
      <c r="BF489" s="14">
        <f t="shared" si="111"/>
        <v>12</v>
      </c>
      <c r="BG489" s="60">
        <v>1</v>
      </c>
      <c r="BH489" s="60">
        <v>1</v>
      </c>
      <c r="BI489" s="60">
        <v>1</v>
      </c>
      <c r="BJ489" s="60">
        <v>1</v>
      </c>
      <c r="BK489" s="60">
        <v>1</v>
      </c>
      <c r="BL489" s="60">
        <v>1</v>
      </c>
      <c r="BM489" s="60">
        <v>0</v>
      </c>
      <c r="BN489" s="60">
        <v>1</v>
      </c>
      <c r="BO489" s="60">
        <v>1</v>
      </c>
      <c r="BP489" s="60">
        <v>1</v>
      </c>
      <c r="BQ489" s="60">
        <v>1</v>
      </c>
      <c r="BR489" s="60">
        <v>1</v>
      </c>
      <c r="BS489" s="60">
        <v>1</v>
      </c>
      <c r="BT489" s="60">
        <v>1</v>
      </c>
      <c r="BU489" s="60">
        <v>1</v>
      </c>
      <c r="BV489" s="60">
        <v>14</v>
      </c>
    </row>
    <row r="490" spans="1:74" s="14" customFormat="1">
      <c r="A490" s="14">
        <v>481</v>
      </c>
      <c r="B490" s="14">
        <v>4</v>
      </c>
      <c r="C490" s="14">
        <v>2.7750000000014552</v>
      </c>
      <c r="D490" s="14">
        <v>1</v>
      </c>
      <c r="E490" s="14">
        <v>6</v>
      </c>
      <c r="F490" s="14">
        <v>3</v>
      </c>
      <c r="G490" s="14">
        <v>0</v>
      </c>
      <c r="H490" s="14">
        <v>0</v>
      </c>
      <c r="I490" s="14">
        <v>0</v>
      </c>
      <c r="J490" s="14">
        <v>0</v>
      </c>
      <c r="K490" s="14">
        <v>2</v>
      </c>
      <c r="L490" s="71">
        <v>5.7999999999999996E-2</v>
      </c>
      <c r="M490" s="14">
        <v>2</v>
      </c>
      <c r="N490" s="14">
        <v>2</v>
      </c>
      <c r="O490" s="14">
        <v>2</v>
      </c>
      <c r="P490" s="14">
        <v>2</v>
      </c>
      <c r="Q490" s="14">
        <v>2</v>
      </c>
      <c r="R490" s="14">
        <v>2</v>
      </c>
      <c r="S490" s="14">
        <v>2</v>
      </c>
      <c r="T490" s="14">
        <v>2</v>
      </c>
      <c r="U490" s="14">
        <v>1</v>
      </c>
      <c r="V490" s="14">
        <v>5</v>
      </c>
      <c r="W490" s="14">
        <v>1</v>
      </c>
      <c r="X490" s="14">
        <v>40</v>
      </c>
      <c r="Y490" s="14">
        <f>X490-[1]Admission!DA123</f>
        <v>0</v>
      </c>
      <c r="Z490" s="14">
        <v>4</v>
      </c>
      <c r="AA490" s="14">
        <v>1</v>
      </c>
      <c r="AB490" s="14">
        <v>1</v>
      </c>
      <c r="AC490" s="14">
        <v>1</v>
      </c>
      <c r="AD490" s="14">
        <v>1</v>
      </c>
      <c r="AE490" s="14">
        <v>1</v>
      </c>
      <c r="AF490" s="14">
        <v>1</v>
      </c>
      <c r="AG490" s="14">
        <f t="shared" si="107"/>
        <v>6</v>
      </c>
      <c r="AH490" s="14">
        <f>AG490-[1]Admission!DO123</f>
        <v>0</v>
      </c>
      <c r="AI490" s="14">
        <v>1</v>
      </c>
      <c r="AJ490" s="14">
        <v>0</v>
      </c>
      <c r="AK490" s="14">
        <v>1</v>
      </c>
      <c r="AL490" s="14">
        <v>1</v>
      </c>
      <c r="AM490" s="14">
        <v>1</v>
      </c>
      <c r="AN490" s="14">
        <v>0</v>
      </c>
      <c r="AO490" s="14">
        <v>0</v>
      </c>
      <c r="AP490" s="14">
        <v>0</v>
      </c>
      <c r="AQ490" s="14">
        <f t="shared" si="108"/>
        <v>4</v>
      </c>
      <c r="AR490" s="14">
        <f>AQ490-[1]Admission!EH123</f>
        <v>0</v>
      </c>
      <c r="AS490" s="14">
        <v>0</v>
      </c>
      <c r="AT490" s="14">
        <v>0</v>
      </c>
      <c r="AU490" s="14">
        <f t="shared" si="109"/>
        <v>0</v>
      </c>
      <c r="AV490" s="14">
        <f>AU490-[1]Admission!EL123</f>
        <v>0</v>
      </c>
      <c r="AW490" s="14">
        <v>5</v>
      </c>
      <c r="AX490" s="14">
        <v>5</v>
      </c>
      <c r="AY490" s="14">
        <v>5</v>
      </c>
      <c r="AZ490" s="14">
        <v>5</v>
      </c>
      <c r="BA490" s="14">
        <f t="shared" si="110"/>
        <v>20</v>
      </c>
      <c r="BB490" s="14">
        <f>BA490-[1]Admission!EQ123</f>
        <v>0</v>
      </c>
      <c r="BC490" s="14">
        <v>3</v>
      </c>
      <c r="BD490" s="14">
        <v>3</v>
      </c>
      <c r="BE490" s="14">
        <v>3</v>
      </c>
      <c r="BF490" s="14">
        <f t="shared" si="111"/>
        <v>9</v>
      </c>
      <c r="BG490" s="60">
        <v>1</v>
      </c>
      <c r="BH490" s="60">
        <v>1</v>
      </c>
      <c r="BI490" s="60">
        <v>1</v>
      </c>
      <c r="BJ490" s="60">
        <v>1</v>
      </c>
      <c r="BK490" s="60">
        <v>1</v>
      </c>
      <c r="BL490" s="60">
        <v>1</v>
      </c>
      <c r="BM490" s="60">
        <v>1</v>
      </c>
      <c r="BN490" s="60">
        <v>1</v>
      </c>
      <c r="BO490" s="60">
        <v>1</v>
      </c>
      <c r="BP490" s="60">
        <v>1</v>
      </c>
      <c r="BQ490" s="60">
        <v>1</v>
      </c>
      <c r="BR490" s="60">
        <v>1</v>
      </c>
      <c r="BS490" s="60">
        <v>1</v>
      </c>
      <c r="BT490" s="60">
        <v>1</v>
      </c>
      <c r="BU490" s="60">
        <v>1</v>
      </c>
      <c r="BV490" s="60">
        <v>15</v>
      </c>
    </row>
    <row r="491" spans="1:74" s="14" customFormat="1">
      <c r="A491" s="14">
        <v>482</v>
      </c>
      <c r="B491" s="14">
        <v>4</v>
      </c>
      <c r="C491" s="14">
        <v>2.9083333333328483</v>
      </c>
      <c r="D491" s="14">
        <v>0</v>
      </c>
      <c r="E491" s="14">
        <v>3</v>
      </c>
      <c r="F491" s="14">
        <v>1</v>
      </c>
      <c r="G491" s="14">
        <v>0</v>
      </c>
      <c r="H491" s="14">
        <v>0</v>
      </c>
      <c r="I491" s="14">
        <v>0</v>
      </c>
      <c r="J491" s="14">
        <v>0</v>
      </c>
      <c r="K491" s="14">
        <v>2</v>
      </c>
      <c r="L491" s="73">
        <v>5.8000000000000003E-2</v>
      </c>
      <c r="M491" s="14">
        <v>2</v>
      </c>
      <c r="N491" s="14">
        <v>2</v>
      </c>
      <c r="O491" s="14">
        <v>2</v>
      </c>
      <c r="P491" s="14">
        <v>2</v>
      </c>
      <c r="Q491" s="14">
        <v>2</v>
      </c>
      <c r="R491" s="14">
        <v>2</v>
      </c>
      <c r="S491" s="14">
        <v>1</v>
      </c>
      <c r="T491" s="14">
        <v>1</v>
      </c>
      <c r="U491" s="14">
        <v>1</v>
      </c>
      <c r="V491" s="14">
        <v>3</v>
      </c>
      <c r="W491" s="14">
        <v>1</v>
      </c>
      <c r="X491" s="14">
        <v>90</v>
      </c>
      <c r="Y491" s="14">
        <f>X491-[1]Admission!DA333</f>
        <v>10</v>
      </c>
      <c r="Z491" s="14">
        <v>3</v>
      </c>
      <c r="AA491" s="14">
        <v>0</v>
      </c>
      <c r="AB491" s="14">
        <v>1</v>
      </c>
      <c r="AC491" s="14">
        <v>1</v>
      </c>
      <c r="AD491" s="14">
        <v>1</v>
      </c>
      <c r="AE491" s="14">
        <v>1</v>
      </c>
      <c r="AF491" s="14">
        <v>1</v>
      </c>
      <c r="AG491" s="14">
        <f t="shared" si="107"/>
        <v>5</v>
      </c>
      <c r="AH491" s="14">
        <f>AG491-[1]Admission!DO333</f>
        <v>-1</v>
      </c>
      <c r="AI491" s="14">
        <v>1</v>
      </c>
      <c r="AJ491" s="14">
        <v>0</v>
      </c>
      <c r="AK491" s="14">
        <v>1</v>
      </c>
      <c r="AL491" s="14">
        <v>0</v>
      </c>
      <c r="AM491" s="14">
        <v>0</v>
      </c>
      <c r="AN491" s="14">
        <v>0</v>
      </c>
      <c r="AO491" s="14">
        <v>1</v>
      </c>
      <c r="AP491" s="14">
        <v>1</v>
      </c>
      <c r="AQ491" s="14">
        <f t="shared" si="108"/>
        <v>4</v>
      </c>
      <c r="AR491" s="14">
        <f>AQ491-[1]Admission!EH333</f>
        <v>-4</v>
      </c>
      <c r="AS491" s="14">
        <v>1</v>
      </c>
      <c r="AT491" s="14">
        <v>1</v>
      </c>
      <c r="AU491" s="14">
        <f t="shared" si="109"/>
        <v>2</v>
      </c>
      <c r="AV491" s="14">
        <f>AU491-[1]Admission!EL333</f>
        <v>0</v>
      </c>
      <c r="AW491" s="14">
        <v>4</v>
      </c>
      <c r="AX491" s="14">
        <v>4</v>
      </c>
      <c r="AY491" s="14">
        <v>4</v>
      </c>
      <c r="AZ491" s="14">
        <v>4</v>
      </c>
      <c r="BA491" s="14">
        <f t="shared" si="110"/>
        <v>16</v>
      </c>
      <c r="BB491" s="14">
        <f>BA491-[1]Admission!EQ333</f>
        <v>2</v>
      </c>
      <c r="BC491" s="14">
        <v>3</v>
      </c>
      <c r="BD491" s="14">
        <v>4</v>
      </c>
      <c r="BE491" s="14">
        <v>4</v>
      </c>
      <c r="BF491" s="14">
        <f t="shared" si="111"/>
        <v>11</v>
      </c>
      <c r="BG491" s="60">
        <v>0</v>
      </c>
      <c r="BH491" s="60">
        <v>0</v>
      </c>
      <c r="BI491" s="60">
        <v>1</v>
      </c>
      <c r="BJ491" s="60">
        <v>1</v>
      </c>
      <c r="BK491" s="60">
        <v>1</v>
      </c>
      <c r="BL491" s="60">
        <v>0</v>
      </c>
      <c r="BM491" s="60">
        <v>1</v>
      </c>
      <c r="BN491" s="60">
        <v>0</v>
      </c>
      <c r="BO491" s="60">
        <v>0</v>
      </c>
      <c r="BP491" s="60">
        <v>1</v>
      </c>
      <c r="BQ491" s="60">
        <v>1</v>
      </c>
      <c r="BR491" s="60">
        <v>1</v>
      </c>
      <c r="BS491" s="60">
        <v>1</v>
      </c>
      <c r="BT491" s="60">
        <v>0</v>
      </c>
      <c r="BU491" s="60">
        <v>0</v>
      </c>
      <c r="BV491" s="60">
        <v>8</v>
      </c>
    </row>
    <row r="492" spans="1:74" s="14" customFormat="1">
      <c r="A492" s="14">
        <v>483</v>
      </c>
      <c r="B492" s="14">
        <v>4</v>
      </c>
      <c r="C492" s="14">
        <v>2.9319444444481633</v>
      </c>
      <c r="D492" s="14">
        <v>0</v>
      </c>
      <c r="E492" s="14">
        <v>7</v>
      </c>
      <c r="F492" s="14">
        <v>1</v>
      </c>
      <c r="G492" s="14">
        <v>0</v>
      </c>
      <c r="H492" s="14">
        <v>0</v>
      </c>
      <c r="I492" s="14">
        <v>0</v>
      </c>
      <c r="J492" s="14">
        <v>0</v>
      </c>
      <c r="K492" s="14">
        <v>1</v>
      </c>
      <c r="L492" s="14">
        <v>5.8</v>
      </c>
      <c r="M492" s="14">
        <v>2</v>
      </c>
      <c r="N492" s="14">
        <v>2</v>
      </c>
      <c r="O492" s="14">
        <v>2</v>
      </c>
      <c r="P492" s="14">
        <v>2</v>
      </c>
      <c r="Q492" s="14">
        <v>2</v>
      </c>
      <c r="R492" s="14">
        <v>2</v>
      </c>
      <c r="BG492" s="60"/>
      <c r="BH492" s="60"/>
      <c r="BI492" s="60"/>
      <c r="BJ492" s="60"/>
      <c r="BK492" s="60"/>
      <c r="BL492" s="60"/>
      <c r="BM492" s="60"/>
      <c r="BN492" s="60"/>
      <c r="BO492" s="60"/>
      <c r="BP492" s="60"/>
      <c r="BQ492" s="60"/>
      <c r="BR492" s="60"/>
      <c r="BS492" s="60"/>
      <c r="BT492" s="60"/>
      <c r="BU492" s="60"/>
      <c r="BV492" s="60"/>
    </row>
    <row r="493" spans="1:74" s="14" customFormat="1">
      <c r="A493" s="14">
        <v>484</v>
      </c>
      <c r="B493" s="14">
        <v>2</v>
      </c>
      <c r="C493" s="14">
        <v>1</v>
      </c>
      <c r="D493" s="14">
        <v>0</v>
      </c>
      <c r="E493" s="14">
        <v>11</v>
      </c>
      <c r="F493" s="14">
        <v>1</v>
      </c>
      <c r="G493" s="14">
        <v>2</v>
      </c>
      <c r="H493" s="14">
        <v>0</v>
      </c>
      <c r="I493" s="14">
        <v>0</v>
      </c>
      <c r="J493" s="14">
        <v>1</v>
      </c>
      <c r="K493" s="14">
        <v>1</v>
      </c>
      <c r="L493" s="71">
        <v>5.8000000000000003E-2</v>
      </c>
      <c r="M493" s="14">
        <v>2</v>
      </c>
      <c r="N493" s="14">
        <v>2</v>
      </c>
      <c r="O493" s="14">
        <v>2</v>
      </c>
      <c r="P493" s="14">
        <v>2</v>
      </c>
      <c r="Q493" s="14">
        <v>2</v>
      </c>
      <c r="R493" s="14">
        <v>2</v>
      </c>
      <c r="S493" s="14">
        <v>1</v>
      </c>
      <c r="T493" s="14">
        <v>1</v>
      </c>
      <c r="U493" s="14">
        <v>1</v>
      </c>
      <c r="V493" s="14">
        <v>1</v>
      </c>
      <c r="W493" s="14">
        <v>1</v>
      </c>
      <c r="X493" s="14">
        <v>100</v>
      </c>
      <c r="Y493" s="14">
        <f>X493-[1]Admission!DA55</f>
        <v>5</v>
      </c>
      <c r="Z493" s="14">
        <v>2</v>
      </c>
      <c r="AA493" s="14">
        <v>1</v>
      </c>
      <c r="AB493" s="14">
        <v>1</v>
      </c>
      <c r="AC493" s="14">
        <v>1</v>
      </c>
      <c r="AD493" s="14">
        <v>1</v>
      </c>
      <c r="AE493" s="14">
        <v>1</v>
      </c>
      <c r="AF493" s="14">
        <v>1</v>
      </c>
      <c r="AG493" s="14">
        <f>SUM(AA493:AF493)</f>
        <v>6</v>
      </c>
      <c r="AH493" s="14">
        <f>AG493-[1]Admission!DO55</f>
        <v>0</v>
      </c>
      <c r="AI493" s="14">
        <v>1</v>
      </c>
      <c r="AJ493" s="14">
        <v>1</v>
      </c>
      <c r="AK493" s="14">
        <v>1</v>
      </c>
      <c r="AL493" s="14">
        <v>1</v>
      </c>
      <c r="AM493" s="14">
        <v>1</v>
      </c>
      <c r="AN493" s="14">
        <v>1</v>
      </c>
      <c r="AO493" s="14">
        <v>1</v>
      </c>
      <c r="AP493" s="14">
        <v>1</v>
      </c>
      <c r="AQ493" s="14">
        <f>SUM(AI493:AP493)</f>
        <v>8</v>
      </c>
      <c r="AR493" s="14">
        <f>AQ493-[1]Admission!EH55</f>
        <v>0</v>
      </c>
      <c r="AS493" s="14">
        <v>0</v>
      </c>
      <c r="AT493" s="14">
        <v>0</v>
      </c>
      <c r="AU493" s="14">
        <f>SUM(AS493:AT493)</f>
        <v>0</v>
      </c>
      <c r="AV493" s="14">
        <f>AU493-[1]Admission!EL55</f>
        <v>-6</v>
      </c>
      <c r="AW493" s="14">
        <v>5</v>
      </c>
      <c r="AX493" s="14">
        <v>5</v>
      </c>
      <c r="AY493" s="14">
        <v>5</v>
      </c>
      <c r="AZ493" s="14">
        <v>5</v>
      </c>
      <c r="BA493" s="14">
        <f>SUM(AW493:AZ493)</f>
        <v>20</v>
      </c>
      <c r="BB493" s="14">
        <f>BA493-[1]Admission!EQ55</f>
        <v>0</v>
      </c>
      <c r="BG493" s="60"/>
      <c r="BH493" s="60"/>
      <c r="BI493" s="60"/>
      <c r="BJ493" s="60"/>
      <c r="BK493" s="60"/>
      <c r="BL493" s="60"/>
      <c r="BM493" s="60"/>
      <c r="BN493" s="60"/>
      <c r="BO493" s="60"/>
      <c r="BP493" s="60"/>
      <c r="BQ493" s="60"/>
      <c r="BR493" s="60"/>
      <c r="BS493" s="60"/>
      <c r="BT493" s="60"/>
      <c r="BU493" s="60"/>
      <c r="BV493" s="60"/>
    </row>
    <row r="494" spans="1:74" s="14" customFormat="1">
      <c r="A494" s="14">
        <v>485</v>
      </c>
      <c r="B494" s="14">
        <v>3</v>
      </c>
      <c r="C494" s="14">
        <v>1.7590277777781012</v>
      </c>
      <c r="D494" s="14">
        <v>1</v>
      </c>
      <c r="E494" s="14">
        <v>9</v>
      </c>
      <c r="F494" s="14">
        <v>5</v>
      </c>
      <c r="G494" s="14">
        <v>0</v>
      </c>
      <c r="H494" s="14">
        <v>0</v>
      </c>
      <c r="I494" s="14">
        <v>0</v>
      </c>
      <c r="J494" s="14">
        <v>0</v>
      </c>
      <c r="K494" s="14">
        <v>3</v>
      </c>
      <c r="L494" s="73">
        <v>5.7999999999999996E-2</v>
      </c>
      <c r="M494" s="14">
        <v>2</v>
      </c>
      <c r="N494" s="14">
        <v>2</v>
      </c>
      <c r="O494" s="14">
        <v>2</v>
      </c>
      <c r="P494" s="14">
        <v>2</v>
      </c>
      <c r="Q494" s="14">
        <v>2</v>
      </c>
      <c r="R494" s="14">
        <v>2</v>
      </c>
      <c r="S494" s="14">
        <v>3</v>
      </c>
      <c r="T494" s="14">
        <v>4</v>
      </c>
      <c r="U494" s="14">
        <v>1</v>
      </c>
      <c r="V494" s="14">
        <v>1</v>
      </c>
      <c r="W494" s="14">
        <v>1</v>
      </c>
      <c r="X494" s="14">
        <v>45</v>
      </c>
      <c r="Y494" s="14">
        <f>X494-[1]Admission!DA250</f>
        <v>-35</v>
      </c>
      <c r="Z494" s="14">
        <v>4</v>
      </c>
      <c r="AA494" s="14">
        <v>0</v>
      </c>
      <c r="AB494" s="14">
        <v>0</v>
      </c>
      <c r="AC494" s="14">
        <v>0</v>
      </c>
      <c r="AD494" s="14">
        <v>1</v>
      </c>
      <c r="AE494" s="14">
        <v>0</v>
      </c>
      <c r="AF494" s="14">
        <v>0</v>
      </c>
      <c r="AG494" s="14">
        <f>SUM(AA494:AF494)</f>
        <v>1</v>
      </c>
      <c r="AH494" s="14">
        <f>AG494-[1]Admission!DO250</f>
        <v>-3</v>
      </c>
      <c r="AI494" s="14">
        <v>0</v>
      </c>
      <c r="AJ494" s="14">
        <v>0</v>
      </c>
      <c r="AK494" s="14">
        <v>0</v>
      </c>
      <c r="AL494" s="14">
        <v>0</v>
      </c>
      <c r="AM494" s="14">
        <v>0</v>
      </c>
      <c r="AN494" s="14">
        <v>0</v>
      </c>
      <c r="AO494" s="14">
        <v>0</v>
      </c>
      <c r="AP494" s="14">
        <v>0</v>
      </c>
      <c r="AQ494" s="14">
        <f>SUM(AI494:AP494)</f>
        <v>0</v>
      </c>
      <c r="AR494" s="14">
        <f>AQ494-[1]Admission!EH250</f>
        <v>0</v>
      </c>
      <c r="AS494" s="14">
        <v>2</v>
      </c>
      <c r="AT494" s="14">
        <v>0</v>
      </c>
      <c r="AU494" s="14">
        <f>SUM(AS494:AT494)</f>
        <v>2</v>
      </c>
      <c r="AV494" s="14">
        <f>AU494-[1]Admission!EL250</f>
        <v>2</v>
      </c>
      <c r="AW494" s="14">
        <v>5</v>
      </c>
      <c r="AX494" s="14">
        <v>5</v>
      </c>
      <c r="AY494" s="14">
        <v>5</v>
      </c>
      <c r="AZ494" s="14">
        <v>5</v>
      </c>
      <c r="BA494" s="14">
        <f>SUM(AW494:AZ494)</f>
        <v>20</v>
      </c>
      <c r="BB494" s="14">
        <f>BA494-[1]Admission!EQ250</f>
        <v>0</v>
      </c>
      <c r="BC494" s="14">
        <v>4</v>
      </c>
      <c r="BD494" s="14">
        <v>4</v>
      </c>
      <c r="BE494" s="14">
        <v>4</v>
      </c>
      <c r="BF494" s="14">
        <f>SUM(BC494:BE494)</f>
        <v>12</v>
      </c>
      <c r="BG494" s="60">
        <v>1</v>
      </c>
      <c r="BH494" s="60">
        <v>1</v>
      </c>
      <c r="BI494" s="60">
        <v>1</v>
      </c>
      <c r="BJ494" s="60">
        <v>1</v>
      </c>
      <c r="BK494" s="60">
        <v>1</v>
      </c>
      <c r="BL494" s="60">
        <v>1</v>
      </c>
      <c r="BM494" s="60">
        <v>1</v>
      </c>
      <c r="BN494" s="60">
        <v>1</v>
      </c>
      <c r="BO494" s="60">
        <v>1</v>
      </c>
      <c r="BP494" s="60">
        <v>1</v>
      </c>
      <c r="BQ494" s="60">
        <v>1</v>
      </c>
      <c r="BR494" s="60">
        <v>1</v>
      </c>
      <c r="BS494" s="60">
        <v>1</v>
      </c>
      <c r="BT494" s="60">
        <v>1</v>
      </c>
      <c r="BU494" s="60">
        <v>1</v>
      </c>
      <c r="BV494" s="60">
        <v>15</v>
      </c>
    </row>
    <row r="495" spans="1:74" s="14" customFormat="1">
      <c r="A495" s="14">
        <v>486</v>
      </c>
      <c r="B495" s="14">
        <v>2</v>
      </c>
      <c r="C495" s="14">
        <v>1.0222222222218988</v>
      </c>
      <c r="D495" s="14">
        <v>1</v>
      </c>
      <c r="E495" s="14">
        <v>7</v>
      </c>
      <c r="F495" s="14">
        <v>1</v>
      </c>
      <c r="G495" s="14">
        <v>0</v>
      </c>
      <c r="H495" s="14">
        <v>0</v>
      </c>
      <c r="I495" s="14">
        <v>0</v>
      </c>
      <c r="J495" s="14">
        <v>1</v>
      </c>
      <c r="K495" s="14">
        <v>3</v>
      </c>
      <c r="L495" s="71">
        <v>5.8000000000000003E-2</v>
      </c>
      <c r="M495" s="14">
        <v>2</v>
      </c>
      <c r="N495" s="14">
        <v>2</v>
      </c>
      <c r="O495" s="14">
        <v>2</v>
      </c>
      <c r="P495" s="14">
        <v>2</v>
      </c>
      <c r="Q495" s="14">
        <v>2</v>
      </c>
      <c r="R495" s="14">
        <v>2</v>
      </c>
      <c r="S495" s="14">
        <v>1</v>
      </c>
      <c r="T495" s="14">
        <v>1</v>
      </c>
      <c r="U495" s="14">
        <v>1</v>
      </c>
      <c r="V495" s="14">
        <v>1</v>
      </c>
      <c r="W495" s="14">
        <v>1</v>
      </c>
      <c r="X495" s="14">
        <v>70</v>
      </c>
      <c r="Y495" s="14">
        <f>X495-[1]Admission!DA47</f>
        <v>5</v>
      </c>
      <c r="Z495" s="14">
        <v>3</v>
      </c>
      <c r="AA495" s="14">
        <v>1</v>
      </c>
      <c r="AB495" s="14">
        <v>1</v>
      </c>
      <c r="AC495" s="14">
        <v>1</v>
      </c>
      <c r="AD495" s="14">
        <v>1</v>
      </c>
      <c r="AE495" s="14">
        <v>1</v>
      </c>
      <c r="AF495" s="14">
        <v>1</v>
      </c>
      <c r="AG495" s="14">
        <f>SUM(AA495:AF495)</f>
        <v>6</v>
      </c>
      <c r="AH495" s="14">
        <f>AG495-[1]Admission!DO47</f>
        <v>5</v>
      </c>
      <c r="AI495" s="14">
        <v>1</v>
      </c>
      <c r="AJ495" s="14">
        <v>0</v>
      </c>
      <c r="AK495" s="14">
        <v>0</v>
      </c>
      <c r="AL495" s="14">
        <v>0</v>
      </c>
      <c r="AM495" s="14">
        <v>0</v>
      </c>
      <c r="AN495" s="14">
        <v>0</v>
      </c>
      <c r="AO495" s="14">
        <v>0</v>
      </c>
      <c r="AP495" s="14">
        <v>0</v>
      </c>
      <c r="AQ495" s="14">
        <f>SUM(AI495:AP495)</f>
        <v>1</v>
      </c>
      <c r="AR495" s="14">
        <f>AQ495-[1]Admission!EH47</f>
        <v>-3</v>
      </c>
      <c r="AS495" s="14">
        <v>0</v>
      </c>
      <c r="AT495" s="14">
        <v>0</v>
      </c>
      <c r="AU495" s="14">
        <f>SUM(AS495:AT495)</f>
        <v>0</v>
      </c>
      <c r="AV495" s="14">
        <f>AU495-[1]Admission!EL47</f>
        <v>0</v>
      </c>
      <c r="AW495" s="14">
        <v>5</v>
      </c>
      <c r="AX495" s="14">
        <v>5</v>
      </c>
      <c r="AY495" s="14">
        <v>5</v>
      </c>
      <c r="AZ495" s="14">
        <v>5</v>
      </c>
      <c r="BA495" s="14">
        <f>SUM(AW495:AZ495)</f>
        <v>20</v>
      </c>
      <c r="BB495" s="14">
        <f>BA495-[1]Admission!EQ47</f>
        <v>0</v>
      </c>
      <c r="BC495" s="14">
        <v>4</v>
      </c>
      <c r="BD495" s="14">
        <v>4</v>
      </c>
      <c r="BE495" s="14">
        <v>4</v>
      </c>
      <c r="BF495" s="14">
        <f>SUM(BC495:BE495)</f>
        <v>12</v>
      </c>
      <c r="BG495" s="60">
        <v>0</v>
      </c>
      <c r="BH495" s="60">
        <v>0</v>
      </c>
      <c r="BI495" s="60">
        <v>0</v>
      </c>
      <c r="BJ495" s="60">
        <v>0</v>
      </c>
      <c r="BK495" s="60">
        <v>1</v>
      </c>
      <c r="BL495" s="60">
        <v>1</v>
      </c>
      <c r="BM495" s="60">
        <v>1</v>
      </c>
      <c r="BN495" s="60">
        <v>1</v>
      </c>
      <c r="BO495" s="60">
        <v>1</v>
      </c>
      <c r="BP495" s="60">
        <v>0</v>
      </c>
      <c r="BQ495" s="60">
        <v>1</v>
      </c>
      <c r="BR495" s="60">
        <v>1</v>
      </c>
      <c r="BS495" s="60">
        <v>1</v>
      </c>
      <c r="BT495" s="60">
        <v>1</v>
      </c>
      <c r="BU495" s="60">
        <v>1</v>
      </c>
      <c r="BV495" s="60">
        <v>10</v>
      </c>
    </row>
    <row r="496" spans="1:74" s="14" customFormat="1">
      <c r="A496" s="14">
        <v>487</v>
      </c>
      <c r="B496" s="14">
        <v>3</v>
      </c>
      <c r="C496" s="14">
        <v>1.9874999999956344</v>
      </c>
      <c r="D496" s="14">
        <v>0</v>
      </c>
      <c r="E496" s="14">
        <v>2</v>
      </c>
      <c r="F496" s="14">
        <v>1</v>
      </c>
      <c r="G496" s="14">
        <v>0</v>
      </c>
      <c r="H496" s="14">
        <v>0</v>
      </c>
      <c r="I496" s="14">
        <v>0</v>
      </c>
      <c r="J496" s="14">
        <v>1</v>
      </c>
      <c r="K496" s="14">
        <v>1</v>
      </c>
      <c r="L496" s="73">
        <v>5.8000000000000003E-2</v>
      </c>
      <c r="M496" s="14">
        <v>2</v>
      </c>
      <c r="N496" s="14">
        <v>2</v>
      </c>
      <c r="O496" s="14">
        <v>2</v>
      </c>
      <c r="P496" s="14">
        <v>2</v>
      </c>
      <c r="Q496" s="14">
        <v>2</v>
      </c>
      <c r="R496" s="14">
        <v>2</v>
      </c>
      <c r="S496" s="14">
        <v>1</v>
      </c>
      <c r="T496" s="14">
        <v>1</v>
      </c>
      <c r="U496" s="14">
        <v>1</v>
      </c>
      <c r="V496" s="14">
        <v>1</v>
      </c>
      <c r="W496" s="14">
        <v>5</v>
      </c>
      <c r="X496" s="14">
        <v>80</v>
      </c>
      <c r="Y496" s="14">
        <f>X496-[1]Admission!DA201</f>
        <v>10</v>
      </c>
      <c r="Z496" s="14">
        <v>4</v>
      </c>
      <c r="AA496" s="14">
        <v>1</v>
      </c>
      <c r="AB496" s="14">
        <v>1</v>
      </c>
      <c r="AC496" s="14">
        <v>1</v>
      </c>
      <c r="AD496" s="14">
        <v>1</v>
      </c>
      <c r="AE496" s="14">
        <v>1</v>
      </c>
      <c r="AF496" s="14">
        <v>1</v>
      </c>
      <c r="AG496" s="14">
        <f>SUM(AA496:AF496)</f>
        <v>6</v>
      </c>
      <c r="AH496" s="14">
        <f>AG496-[1]Admission!DO201</f>
        <v>0</v>
      </c>
      <c r="AI496" s="14">
        <v>1</v>
      </c>
      <c r="AJ496" s="14">
        <v>1</v>
      </c>
      <c r="AK496" s="14">
        <v>1</v>
      </c>
      <c r="AL496" s="14">
        <v>1</v>
      </c>
      <c r="AM496" s="14">
        <v>1</v>
      </c>
      <c r="AN496" s="14">
        <v>1</v>
      </c>
      <c r="AO496" s="14">
        <v>1</v>
      </c>
      <c r="AP496" s="14">
        <v>1</v>
      </c>
      <c r="AQ496" s="14">
        <f>SUM(AI496:AP496)</f>
        <v>8</v>
      </c>
      <c r="AR496" s="14">
        <f>AQ496-[1]Admission!EH201</f>
        <v>0</v>
      </c>
      <c r="AS496" s="14">
        <v>3</v>
      </c>
      <c r="AT496" s="14">
        <v>1</v>
      </c>
      <c r="AU496" s="14">
        <f>SUM(AS496:AT496)</f>
        <v>4</v>
      </c>
      <c r="AV496" s="14">
        <f>AU496-[1]Admission!EL201</f>
        <v>0</v>
      </c>
      <c r="AW496" s="14">
        <v>5</v>
      </c>
      <c r="AX496" s="14">
        <v>5</v>
      </c>
      <c r="AY496" s="14">
        <v>5</v>
      </c>
      <c r="AZ496" s="14">
        <v>5</v>
      </c>
      <c r="BA496" s="14">
        <f>SUM(AW496:AZ496)</f>
        <v>20</v>
      </c>
      <c r="BB496" s="14">
        <f>BA496-[1]Admission!EQ201</f>
        <v>0</v>
      </c>
      <c r="BC496" s="14">
        <v>4</v>
      </c>
      <c r="BD496" s="14">
        <v>4</v>
      </c>
      <c r="BE496" s="14">
        <v>4</v>
      </c>
      <c r="BF496" s="14">
        <f>SUM(BC496:BE496)</f>
        <v>12</v>
      </c>
      <c r="BG496" s="60">
        <v>1</v>
      </c>
      <c r="BH496" s="60">
        <v>1</v>
      </c>
      <c r="BI496" s="60">
        <v>1</v>
      </c>
      <c r="BJ496" s="60">
        <v>1</v>
      </c>
      <c r="BK496" s="60">
        <v>1</v>
      </c>
      <c r="BL496" s="60">
        <v>1</v>
      </c>
      <c r="BM496" s="60">
        <v>1</v>
      </c>
      <c r="BN496" s="60">
        <v>1</v>
      </c>
      <c r="BO496" s="60">
        <v>1</v>
      </c>
      <c r="BP496" s="60">
        <v>1</v>
      </c>
      <c r="BQ496" s="60">
        <v>1</v>
      </c>
      <c r="BR496" s="60">
        <v>1</v>
      </c>
      <c r="BS496" s="60">
        <v>1</v>
      </c>
      <c r="BT496" s="60">
        <v>1</v>
      </c>
      <c r="BU496" s="60">
        <v>1</v>
      </c>
      <c r="BV496" s="60">
        <v>15</v>
      </c>
    </row>
    <row r="497" spans="1:84" s="14" customFormat="1">
      <c r="A497" s="14">
        <v>488</v>
      </c>
      <c r="B497" s="14">
        <v>1</v>
      </c>
      <c r="C497" s="14">
        <v>6.0416666667151731E-2</v>
      </c>
      <c r="D497" s="14">
        <v>1</v>
      </c>
      <c r="E497" s="14">
        <v>9</v>
      </c>
      <c r="F497" s="14">
        <v>5</v>
      </c>
      <c r="G497" s="14">
        <v>0</v>
      </c>
      <c r="H497" s="14">
        <v>0</v>
      </c>
      <c r="I497" s="14">
        <v>0</v>
      </c>
      <c r="J497" s="14">
        <v>0</v>
      </c>
      <c r="K497" s="14">
        <v>4</v>
      </c>
      <c r="L497" s="73">
        <v>5.8000000000000003E-2</v>
      </c>
      <c r="M497" s="14">
        <v>2</v>
      </c>
      <c r="N497" s="14">
        <v>2</v>
      </c>
      <c r="O497" s="14">
        <v>2</v>
      </c>
      <c r="P497" s="14">
        <v>2</v>
      </c>
      <c r="Q497" s="14">
        <v>2</v>
      </c>
      <c r="R497" s="14">
        <v>2</v>
      </c>
      <c r="BG497" s="60"/>
      <c r="BH497" s="60"/>
      <c r="BI497" s="60"/>
      <c r="BJ497" s="60"/>
      <c r="BK497" s="60"/>
      <c r="BL497" s="60"/>
      <c r="BM497" s="60"/>
      <c r="BN497" s="60"/>
      <c r="BO497" s="60"/>
      <c r="BP497" s="60"/>
      <c r="BQ497" s="60"/>
      <c r="BR497" s="60"/>
      <c r="BS497" s="60"/>
      <c r="BT497" s="60"/>
      <c r="BU497" s="60"/>
      <c r="BV497" s="60"/>
    </row>
    <row r="498" spans="1:84" s="14" customFormat="1">
      <c r="A498" s="14">
        <v>489</v>
      </c>
      <c r="B498" s="14">
        <v>4</v>
      </c>
      <c r="C498" s="14">
        <v>3.4263888888890506</v>
      </c>
      <c r="D498" s="14">
        <v>0</v>
      </c>
      <c r="E498" s="14">
        <v>3</v>
      </c>
      <c r="F498" s="14">
        <v>1</v>
      </c>
      <c r="G498" s="14">
        <v>0</v>
      </c>
      <c r="H498" s="14">
        <v>0</v>
      </c>
      <c r="I498" s="14">
        <v>0</v>
      </c>
      <c r="J498" s="14">
        <v>0</v>
      </c>
      <c r="K498" s="14">
        <v>1</v>
      </c>
      <c r="L498" s="73">
        <v>5.8000000000000003E-2</v>
      </c>
      <c r="M498" s="14">
        <v>2</v>
      </c>
      <c r="N498" s="14">
        <v>2</v>
      </c>
      <c r="O498" s="14">
        <v>2</v>
      </c>
      <c r="P498" s="14">
        <v>2</v>
      </c>
      <c r="Q498" s="14">
        <v>2</v>
      </c>
      <c r="R498" s="14">
        <v>2</v>
      </c>
      <c r="S498" s="14">
        <v>3</v>
      </c>
      <c r="T498" s="14">
        <v>1</v>
      </c>
      <c r="U498" s="14">
        <v>1</v>
      </c>
      <c r="V498" s="14">
        <v>3</v>
      </c>
      <c r="W498" s="14">
        <v>2</v>
      </c>
      <c r="X498" s="14">
        <v>65</v>
      </c>
      <c r="Y498" s="14">
        <f>X498-[1]Admission!DA429</f>
        <v>5</v>
      </c>
      <c r="Z498" s="14">
        <v>5</v>
      </c>
      <c r="AA498" s="14">
        <v>1</v>
      </c>
      <c r="AB498" s="14">
        <v>1</v>
      </c>
      <c r="AC498" s="14">
        <v>1</v>
      </c>
      <c r="AD498" s="14">
        <v>1</v>
      </c>
      <c r="AE498" s="14">
        <v>0</v>
      </c>
      <c r="AF498" s="14">
        <v>1</v>
      </c>
      <c r="AG498" s="14">
        <f t="shared" ref="AG498:AG504" si="112">SUM(AA498:AF498)</f>
        <v>5</v>
      </c>
      <c r="AH498" s="14">
        <f>AG498-[1]Admission!DO429</f>
        <v>-1</v>
      </c>
      <c r="AI498" s="14">
        <v>1</v>
      </c>
      <c r="AJ498" s="14">
        <v>1</v>
      </c>
      <c r="AK498" s="14">
        <v>1</v>
      </c>
      <c r="AL498" s="14">
        <v>0</v>
      </c>
      <c r="AM498" s="14">
        <v>0</v>
      </c>
      <c r="AN498" s="14">
        <v>0</v>
      </c>
      <c r="AO498" s="14">
        <v>0</v>
      </c>
      <c r="AP498" s="14">
        <v>0</v>
      </c>
      <c r="AQ498" s="14">
        <f t="shared" ref="AQ498:AQ504" si="113">SUM(AI498:AP498)</f>
        <v>3</v>
      </c>
      <c r="AR498" s="14">
        <f>AQ498-[1]Admission!EH429</f>
        <v>-3</v>
      </c>
      <c r="AS498" s="14">
        <v>0</v>
      </c>
      <c r="AT498" s="14">
        <v>0</v>
      </c>
      <c r="AU498" s="14">
        <f t="shared" ref="AU498:AU504" si="114">SUM(AS498:AT498)</f>
        <v>0</v>
      </c>
      <c r="AV498" s="14">
        <f>AU498-[1]Admission!EL429</f>
        <v>0</v>
      </c>
      <c r="AW498" s="14">
        <v>5</v>
      </c>
      <c r="AX498" s="14">
        <v>5</v>
      </c>
      <c r="AY498" s="14">
        <v>3</v>
      </c>
      <c r="AZ498" s="14">
        <v>3</v>
      </c>
      <c r="BA498" s="14">
        <f t="shared" ref="BA498:BA504" si="115">SUM(AW498:AZ498)</f>
        <v>16</v>
      </c>
      <c r="BB498" s="14">
        <f>BA498-[1]Admission!EQ429</f>
        <v>5</v>
      </c>
      <c r="BC498" s="14">
        <v>4</v>
      </c>
      <c r="BD498" s="14">
        <v>4</v>
      </c>
      <c r="BE498" s="14">
        <v>2</v>
      </c>
      <c r="BF498" s="14">
        <f t="shared" ref="BF498:BF504" si="116">SUM(BC498:BE498)</f>
        <v>10</v>
      </c>
      <c r="BG498" s="60">
        <v>1</v>
      </c>
      <c r="BH498" s="60">
        <v>1</v>
      </c>
      <c r="BI498" s="60">
        <v>1</v>
      </c>
      <c r="BJ498" s="60">
        <v>1</v>
      </c>
      <c r="BK498" s="60">
        <v>1</v>
      </c>
      <c r="BL498" s="60">
        <v>1</v>
      </c>
      <c r="BM498" s="60">
        <v>1</v>
      </c>
      <c r="BN498" s="60">
        <v>1</v>
      </c>
      <c r="BO498" s="60">
        <v>1</v>
      </c>
      <c r="BP498" s="60">
        <v>1</v>
      </c>
      <c r="BQ498" s="60">
        <v>1</v>
      </c>
      <c r="BR498" s="60">
        <v>1</v>
      </c>
      <c r="BS498" s="60">
        <v>0</v>
      </c>
      <c r="BT498" s="60">
        <v>1</v>
      </c>
      <c r="BU498" s="60">
        <v>1</v>
      </c>
      <c r="BV498" s="60">
        <v>14</v>
      </c>
    </row>
    <row r="499" spans="1:84" s="14" customFormat="1">
      <c r="A499" s="14">
        <v>490</v>
      </c>
      <c r="B499" s="14">
        <v>6</v>
      </c>
      <c r="C499" s="14">
        <v>4.9430555555591127</v>
      </c>
      <c r="D499" s="14">
        <v>0</v>
      </c>
      <c r="E499" s="14">
        <v>5</v>
      </c>
      <c r="F499" s="14">
        <v>1</v>
      </c>
      <c r="G499" s="14">
        <v>2</v>
      </c>
      <c r="H499" s="14">
        <v>0</v>
      </c>
      <c r="I499" s="14">
        <v>0</v>
      </c>
      <c r="J499" s="14">
        <v>1</v>
      </c>
      <c r="K499" s="14">
        <v>3</v>
      </c>
      <c r="L499" s="14">
        <v>5.8</v>
      </c>
      <c r="M499" s="14">
        <v>2</v>
      </c>
      <c r="N499" s="14">
        <v>1</v>
      </c>
      <c r="O499" s="14">
        <v>1</v>
      </c>
      <c r="P499" s="14">
        <v>1</v>
      </c>
      <c r="Q499" s="14">
        <v>2</v>
      </c>
      <c r="R499" s="14">
        <v>2</v>
      </c>
      <c r="S499" s="14">
        <v>4</v>
      </c>
      <c r="T499" s="14">
        <v>2</v>
      </c>
      <c r="U499" s="14">
        <v>4</v>
      </c>
      <c r="V499" s="14">
        <v>4</v>
      </c>
      <c r="W499" s="14">
        <v>3</v>
      </c>
      <c r="X499" s="14">
        <v>85</v>
      </c>
      <c r="Y499" s="14">
        <f>X499-[1]Admission!DA79</f>
        <v>45</v>
      </c>
      <c r="Z499" s="14">
        <v>4</v>
      </c>
      <c r="AA499" s="14">
        <v>0</v>
      </c>
      <c r="AB499" s="14">
        <v>0</v>
      </c>
      <c r="AC499" s="14">
        <v>1</v>
      </c>
      <c r="AD499" s="14">
        <v>1</v>
      </c>
      <c r="AE499" s="14">
        <v>1</v>
      </c>
      <c r="AF499" s="14">
        <v>1</v>
      </c>
      <c r="AG499" s="14">
        <f t="shared" si="112"/>
        <v>4</v>
      </c>
      <c r="AH499" s="14">
        <f>AG499-[1]Admission!DO79</f>
        <v>1</v>
      </c>
      <c r="AI499" s="14">
        <v>1</v>
      </c>
      <c r="AJ499" s="14">
        <v>0</v>
      </c>
      <c r="AK499" s="14">
        <v>0</v>
      </c>
      <c r="AL499" s="14">
        <v>0</v>
      </c>
      <c r="AM499" s="14">
        <v>0</v>
      </c>
      <c r="AN499" s="14">
        <v>1</v>
      </c>
      <c r="AO499" s="14">
        <v>0</v>
      </c>
      <c r="AP499" s="14">
        <v>1</v>
      </c>
      <c r="AQ499" s="14">
        <f t="shared" si="113"/>
        <v>3</v>
      </c>
      <c r="AR499" s="14">
        <f>AQ499-[1]Admission!EH79</f>
        <v>2</v>
      </c>
      <c r="AS499" s="14">
        <v>2</v>
      </c>
      <c r="AT499" s="14">
        <v>1</v>
      </c>
      <c r="AU499" s="14">
        <f t="shared" si="114"/>
        <v>3</v>
      </c>
      <c r="AV499" s="14">
        <f>AU499-[1]Admission!EL79</f>
        <v>1</v>
      </c>
      <c r="AW499" s="14">
        <v>5</v>
      </c>
      <c r="AX499" s="14">
        <v>5</v>
      </c>
      <c r="AY499" s="14">
        <v>5</v>
      </c>
      <c r="AZ499" s="14">
        <v>5</v>
      </c>
      <c r="BA499" s="14">
        <f t="shared" si="115"/>
        <v>20</v>
      </c>
      <c r="BB499" s="14">
        <f>BA499-[1]Admission!EQ79</f>
        <v>0</v>
      </c>
      <c r="BC499" s="14">
        <v>4</v>
      </c>
      <c r="BD499" s="14">
        <v>4</v>
      </c>
      <c r="BE499" s="14">
        <v>4</v>
      </c>
      <c r="BF499" s="14">
        <f t="shared" si="116"/>
        <v>12</v>
      </c>
      <c r="BG499" s="60">
        <v>1</v>
      </c>
      <c r="BH499" s="60">
        <v>1</v>
      </c>
      <c r="BI499" s="60">
        <v>1</v>
      </c>
      <c r="BJ499" s="60">
        <v>1</v>
      </c>
      <c r="BK499" s="60">
        <v>1</v>
      </c>
      <c r="BL499" s="60">
        <v>1</v>
      </c>
      <c r="BM499" s="60">
        <v>1</v>
      </c>
      <c r="BN499" s="60">
        <v>1</v>
      </c>
      <c r="BO499" s="60">
        <v>1</v>
      </c>
      <c r="BP499" s="60">
        <v>1</v>
      </c>
      <c r="BQ499" s="60">
        <v>1</v>
      </c>
      <c r="BR499" s="60">
        <v>1</v>
      </c>
      <c r="BS499" s="60">
        <v>1</v>
      </c>
      <c r="BT499" s="60">
        <v>1</v>
      </c>
      <c r="BU499" s="60">
        <v>1</v>
      </c>
      <c r="BV499" s="60">
        <v>15</v>
      </c>
    </row>
    <row r="500" spans="1:84" s="14" customFormat="1">
      <c r="A500" s="14">
        <v>491</v>
      </c>
      <c r="B500" s="14">
        <v>4</v>
      </c>
      <c r="C500" s="14">
        <v>2.9020833333343035</v>
      </c>
      <c r="D500" s="14">
        <v>0</v>
      </c>
      <c r="E500" s="14">
        <v>1</v>
      </c>
      <c r="F500" s="14">
        <v>1</v>
      </c>
      <c r="G500" s="14">
        <v>0</v>
      </c>
      <c r="H500" s="14">
        <v>0</v>
      </c>
      <c r="I500" s="14">
        <v>0</v>
      </c>
      <c r="J500" s="14">
        <v>0</v>
      </c>
      <c r="K500" s="14">
        <v>4</v>
      </c>
      <c r="L500" s="73">
        <v>5.8000000000000003E-2</v>
      </c>
      <c r="M500" s="14">
        <v>2</v>
      </c>
      <c r="N500" s="14">
        <v>2</v>
      </c>
      <c r="O500" s="14">
        <v>2</v>
      </c>
      <c r="P500" s="14">
        <v>2</v>
      </c>
      <c r="Q500" s="14">
        <v>2</v>
      </c>
      <c r="R500" s="14">
        <v>2</v>
      </c>
      <c r="S500" s="14">
        <v>1</v>
      </c>
      <c r="T500" s="14">
        <v>1</v>
      </c>
      <c r="U500" s="14">
        <v>1</v>
      </c>
      <c r="V500" s="14">
        <v>1</v>
      </c>
      <c r="W500" s="14">
        <v>1</v>
      </c>
      <c r="X500" s="14">
        <v>50</v>
      </c>
      <c r="Y500" s="14">
        <f>X500-[1]Admission!DA410</f>
        <v>0</v>
      </c>
      <c r="Z500" s="14">
        <v>3</v>
      </c>
      <c r="AA500" s="14">
        <v>0</v>
      </c>
      <c r="AB500" s="14">
        <v>0</v>
      </c>
      <c r="AC500" s="14">
        <v>0</v>
      </c>
      <c r="AD500" s="14">
        <v>0</v>
      </c>
      <c r="AE500" s="14">
        <v>0</v>
      </c>
      <c r="AF500" s="14">
        <v>0</v>
      </c>
      <c r="AG500" s="14">
        <f t="shared" si="112"/>
        <v>0</v>
      </c>
      <c r="AH500" s="14">
        <f>AG500-[1]Admission!DO410</f>
        <v>-1</v>
      </c>
      <c r="AI500" s="14">
        <v>0</v>
      </c>
      <c r="AJ500" s="14">
        <v>0</v>
      </c>
      <c r="AK500" s="14">
        <v>0</v>
      </c>
      <c r="AL500" s="14">
        <v>0</v>
      </c>
      <c r="AM500" s="14">
        <v>0</v>
      </c>
      <c r="AN500" s="14">
        <v>0</v>
      </c>
      <c r="AO500" s="14">
        <v>0</v>
      </c>
      <c r="AP500" s="14">
        <v>0</v>
      </c>
      <c r="AQ500" s="14">
        <f t="shared" si="113"/>
        <v>0</v>
      </c>
      <c r="AR500" s="14">
        <f>AQ500-[1]Admission!EH410</f>
        <v>-1</v>
      </c>
      <c r="AS500" s="14">
        <v>0</v>
      </c>
      <c r="AT500" s="14">
        <v>0</v>
      </c>
      <c r="AU500" s="14">
        <f t="shared" si="114"/>
        <v>0</v>
      </c>
      <c r="AV500" s="14">
        <f>AU500-[1]Admission!EL410</f>
        <v>0</v>
      </c>
      <c r="AW500" s="14">
        <v>5</v>
      </c>
      <c r="AX500" s="14">
        <v>5</v>
      </c>
      <c r="AY500" s="14">
        <v>5</v>
      </c>
      <c r="AZ500" s="14">
        <v>5</v>
      </c>
      <c r="BA500" s="14">
        <f t="shared" si="115"/>
        <v>20</v>
      </c>
      <c r="BB500" s="14">
        <f>BA500-[1]Admission!EQ410</f>
        <v>0</v>
      </c>
      <c r="BC500" s="14">
        <v>3</v>
      </c>
      <c r="BD500" s="14">
        <v>3</v>
      </c>
      <c r="BE500" s="14">
        <v>3</v>
      </c>
      <c r="BF500" s="14">
        <f t="shared" si="116"/>
        <v>9</v>
      </c>
      <c r="BG500" s="14">
        <v>1</v>
      </c>
      <c r="BH500" s="14">
        <v>1</v>
      </c>
      <c r="BI500" s="14">
        <v>1</v>
      </c>
      <c r="BJ500" s="14">
        <v>1</v>
      </c>
      <c r="BK500" s="14">
        <v>1</v>
      </c>
      <c r="BL500" s="14">
        <v>0</v>
      </c>
      <c r="BM500" s="14">
        <v>1</v>
      </c>
      <c r="BN500" s="14">
        <v>1</v>
      </c>
      <c r="BO500" s="14">
        <v>1</v>
      </c>
      <c r="BP500" s="14">
        <v>0</v>
      </c>
      <c r="BQ500" s="14">
        <v>1</v>
      </c>
      <c r="BR500" s="14">
        <v>1</v>
      </c>
      <c r="BS500" s="14">
        <v>1</v>
      </c>
      <c r="BT500" s="14">
        <v>1</v>
      </c>
      <c r="BU500" s="14">
        <v>1</v>
      </c>
      <c r="BV500" s="14">
        <v>13</v>
      </c>
      <c r="BW500" s="68"/>
      <c r="BX500" s="68"/>
      <c r="BY500" s="68"/>
      <c r="BZ500" s="68"/>
      <c r="CA500" s="68"/>
      <c r="CB500" s="68"/>
      <c r="CC500" s="68"/>
      <c r="CD500" s="68"/>
      <c r="CE500" s="68"/>
      <c r="CF500" s="74"/>
    </row>
    <row r="501" spans="1:84" s="14" customFormat="1">
      <c r="A501" s="14">
        <v>492</v>
      </c>
      <c r="B501" s="14">
        <v>3</v>
      </c>
      <c r="C501" s="14">
        <v>1.8444444444467081</v>
      </c>
      <c r="D501" s="14">
        <v>0</v>
      </c>
      <c r="E501" s="14">
        <v>6</v>
      </c>
      <c r="F501" s="14">
        <v>1</v>
      </c>
      <c r="G501" s="14">
        <v>0</v>
      </c>
      <c r="H501" s="14">
        <v>0</v>
      </c>
      <c r="I501" s="14">
        <v>0</v>
      </c>
      <c r="J501" s="14">
        <v>1</v>
      </c>
      <c r="K501" s="14">
        <v>1</v>
      </c>
      <c r="L501" s="73">
        <v>5.8000000000000003E-2</v>
      </c>
      <c r="M501" s="14">
        <v>2</v>
      </c>
      <c r="N501" s="14">
        <v>2</v>
      </c>
      <c r="O501" s="14">
        <v>2</v>
      </c>
      <c r="P501" s="14">
        <v>2</v>
      </c>
      <c r="Q501" s="14">
        <v>2</v>
      </c>
      <c r="R501" s="14">
        <v>2</v>
      </c>
      <c r="S501" s="14">
        <v>1</v>
      </c>
      <c r="T501" s="14">
        <v>1</v>
      </c>
      <c r="U501" s="14">
        <v>1</v>
      </c>
      <c r="V501" s="14">
        <v>1</v>
      </c>
      <c r="W501" s="14">
        <v>2</v>
      </c>
      <c r="X501" s="14">
        <v>75</v>
      </c>
      <c r="Y501" s="14">
        <f>X501-[1]Admission!DA183</f>
        <v>-9</v>
      </c>
      <c r="Z501" s="14">
        <v>4</v>
      </c>
      <c r="AA501" s="14">
        <v>1</v>
      </c>
      <c r="AB501" s="14">
        <v>1</v>
      </c>
      <c r="AC501" s="14">
        <v>1</v>
      </c>
      <c r="AD501" s="14">
        <v>1</v>
      </c>
      <c r="AE501" s="14">
        <v>1</v>
      </c>
      <c r="AF501" s="14">
        <v>1</v>
      </c>
      <c r="AG501" s="14">
        <f t="shared" si="112"/>
        <v>6</v>
      </c>
      <c r="AH501" s="14">
        <f>AG501-[1]Admission!DO183</f>
        <v>0</v>
      </c>
      <c r="AI501" s="14">
        <v>1</v>
      </c>
      <c r="AJ501" s="14">
        <v>1</v>
      </c>
      <c r="AK501" s="14">
        <v>1</v>
      </c>
      <c r="AL501" s="14">
        <v>1</v>
      </c>
      <c r="AM501" s="14">
        <v>1</v>
      </c>
      <c r="AN501" s="14">
        <v>1</v>
      </c>
      <c r="AO501" s="14">
        <v>1</v>
      </c>
      <c r="AP501" s="14">
        <v>1</v>
      </c>
      <c r="AQ501" s="14">
        <f t="shared" si="113"/>
        <v>8</v>
      </c>
      <c r="AR501" s="14">
        <f>AQ501-[1]Admission!EH183</f>
        <v>1</v>
      </c>
      <c r="AS501" s="14">
        <v>0</v>
      </c>
      <c r="AT501" s="14">
        <v>0</v>
      </c>
      <c r="AU501" s="14">
        <f t="shared" si="114"/>
        <v>0</v>
      </c>
      <c r="AV501" s="14">
        <f>AU501-[1]Admission!EL183</f>
        <v>-6</v>
      </c>
      <c r="AW501" s="14">
        <v>5</v>
      </c>
      <c r="AX501" s="14">
        <v>5</v>
      </c>
      <c r="AY501" s="14">
        <v>5</v>
      </c>
      <c r="AZ501" s="14">
        <v>5</v>
      </c>
      <c r="BA501" s="14">
        <f t="shared" si="115"/>
        <v>20</v>
      </c>
      <c r="BB501" s="14">
        <f>BA501-[1]Admission!EQ183</f>
        <v>8</v>
      </c>
      <c r="BC501" s="14">
        <v>4</v>
      </c>
      <c r="BD501" s="14">
        <v>4</v>
      </c>
      <c r="BE501" s="14">
        <v>4</v>
      </c>
      <c r="BF501" s="14">
        <f t="shared" si="116"/>
        <v>12</v>
      </c>
      <c r="BG501" s="60">
        <v>1</v>
      </c>
      <c r="BH501" s="60">
        <v>1</v>
      </c>
      <c r="BI501" s="60">
        <v>1</v>
      </c>
      <c r="BJ501" s="60">
        <v>1</v>
      </c>
      <c r="BK501" s="60">
        <v>1</v>
      </c>
      <c r="BL501" s="60">
        <v>1</v>
      </c>
      <c r="BM501" s="60">
        <v>1</v>
      </c>
      <c r="BN501" s="60">
        <v>1</v>
      </c>
      <c r="BO501" s="60">
        <v>1</v>
      </c>
      <c r="BP501" s="60">
        <v>1</v>
      </c>
      <c r="BQ501" s="60">
        <v>1</v>
      </c>
      <c r="BR501" s="60">
        <v>1</v>
      </c>
      <c r="BS501" s="60">
        <v>1</v>
      </c>
      <c r="BT501" s="60">
        <v>1</v>
      </c>
      <c r="BU501" s="60">
        <v>1</v>
      </c>
      <c r="BV501" s="60">
        <v>15</v>
      </c>
    </row>
    <row r="502" spans="1:84" s="14" customFormat="1">
      <c r="A502" s="14">
        <v>493</v>
      </c>
      <c r="B502" s="14">
        <v>3</v>
      </c>
      <c r="C502" s="14">
        <v>1.8562499999970896</v>
      </c>
      <c r="D502" s="14">
        <v>0</v>
      </c>
      <c r="E502" s="14">
        <v>4</v>
      </c>
      <c r="F502" s="14">
        <v>1</v>
      </c>
      <c r="G502" s="14">
        <v>0</v>
      </c>
      <c r="H502" s="14">
        <v>0</v>
      </c>
      <c r="I502" s="14">
        <v>0</v>
      </c>
      <c r="J502" s="14">
        <v>1</v>
      </c>
      <c r="K502" s="14">
        <v>1</v>
      </c>
      <c r="L502" s="73">
        <v>5.8000000000000003E-2</v>
      </c>
      <c r="M502" s="14">
        <v>2</v>
      </c>
      <c r="N502" s="14">
        <v>2</v>
      </c>
      <c r="O502" s="14">
        <v>2</v>
      </c>
      <c r="P502" s="14">
        <v>2</v>
      </c>
      <c r="Q502" s="14">
        <v>2</v>
      </c>
      <c r="R502" s="14">
        <v>2</v>
      </c>
      <c r="S502" s="14">
        <v>1</v>
      </c>
      <c r="T502" s="14">
        <v>1</v>
      </c>
      <c r="U502" s="14">
        <v>1</v>
      </c>
      <c r="V502" s="14">
        <v>1</v>
      </c>
      <c r="W502" s="14">
        <v>1</v>
      </c>
      <c r="X502" s="14">
        <v>99</v>
      </c>
      <c r="Y502" s="14">
        <f>X502-[1]Admission!DA337</f>
        <v>44</v>
      </c>
      <c r="Z502" s="14">
        <v>1</v>
      </c>
      <c r="AA502" s="14">
        <v>1</v>
      </c>
      <c r="AB502" s="14">
        <v>1</v>
      </c>
      <c r="AC502" s="14">
        <v>1</v>
      </c>
      <c r="AD502" s="14">
        <v>1</v>
      </c>
      <c r="AE502" s="14">
        <v>1</v>
      </c>
      <c r="AF502" s="14">
        <v>1</v>
      </c>
      <c r="AG502" s="14">
        <f t="shared" si="112"/>
        <v>6</v>
      </c>
      <c r="AH502" s="14">
        <f>AG502-[1]Admission!DO337</f>
        <v>0</v>
      </c>
      <c r="AI502" s="14">
        <v>1</v>
      </c>
      <c r="AJ502" s="14">
        <v>1</v>
      </c>
      <c r="AK502" s="14">
        <v>1</v>
      </c>
      <c r="AL502" s="14">
        <v>0</v>
      </c>
      <c r="AM502" s="14">
        <v>1</v>
      </c>
      <c r="AN502" s="14">
        <v>1</v>
      </c>
      <c r="AO502" s="14">
        <v>1</v>
      </c>
      <c r="AP502" s="14">
        <v>1</v>
      </c>
      <c r="AQ502" s="14">
        <f t="shared" si="113"/>
        <v>7</v>
      </c>
      <c r="AR502" s="14">
        <f>AQ502-[1]Admission!EH337</f>
        <v>-1</v>
      </c>
      <c r="AS502" s="14">
        <v>0</v>
      </c>
      <c r="AT502" s="14">
        <v>0</v>
      </c>
      <c r="AU502" s="14">
        <f t="shared" si="114"/>
        <v>0</v>
      </c>
      <c r="AV502" s="14">
        <f>AU502-[1]Admission!EL337</f>
        <v>0</v>
      </c>
      <c r="AW502" s="14">
        <v>5</v>
      </c>
      <c r="AX502" s="14">
        <v>5</v>
      </c>
      <c r="AY502" s="14">
        <v>5</v>
      </c>
      <c r="AZ502" s="14">
        <v>5</v>
      </c>
      <c r="BA502" s="14">
        <f t="shared" si="115"/>
        <v>20</v>
      </c>
      <c r="BB502" s="14">
        <f>BA502-[1]Admission!EQ337</f>
        <v>1</v>
      </c>
      <c r="BC502" s="14">
        <v>4</v>
      </c>
      <c r="BD502" s="14">
        <v>3</v>
      </c>
      <c r="BE502" s="14">
        <v>3</v>
      </c>
      <c r="BF502" s="14">
        <f t="shared" si="116"/>
        <v>10</v>
      </c>
      <c r="BG502" s="60">
        <v>1</v>
      </c>
      <c r="BH502" s="60">
        <v>1</v>
      </c>
      <c r="BI502" s="60">
        <v>1</v>
      </c>
      <c r="BJ502" s="60">
        <v>0</v>
      </c>
      <c r="BK502" s="60">
        <v>1</v>
      </c>
      <c r="BL502" s="60">
        <v>1</v>
      </c>
      <c r="BM502" s="60">
        <v>1</v>
      </c>
      <c r="BN502" s="60">
        <v>1</v>
      </c>
      <c r="BO502" s="60">
        <v>1</v>
      </c>
      <c r="BP502" s="60">
        <v>0</v>
      </c>
      <c r="BQ502" s="60">
        <v>1</v>
      </c>
      <c r="BR502" s="60">
        <v>1</v>
      </c>
      <c r="BS502" s="60">
        <v>1</v>
      </c>
      <c r="BT502" s="60">
        <v>1</v>
      </c>
      <c r="BU502" s="60">
        <v>1</v>
      </c>
      <c r="BV502" s="60">
        <v>13</v>
      </c>
    </row>
    <row r="503" spans="1:84" s="14" customFormat="1">
      <c r="A503" s="14">
        <v>494</v>
      </c>
      <c r="B503" s="14">
        <v>2</v>
      </c>
      <c r="C503" s="14">
        <v>1.9305555555547471</v>
      </c>
      <c r="D503" s="14">
        <v>0</v>
      </c>
      <c r="E503" s="14">
        <v>5</v>
      </c>
      <c r="F503" s="14">
        <v>1</v>
      </c>
      <c r="G503" s="14">
        <v>0</v>
      </c>
      <c r="H503" s="14">
        <v>0</v>
      </c>
      <c r="I503" s="14">
        <v>0</v>
      </c>
      <c r="J503" s="14">
        <v>0</v>
      </c>
      <c r="K503" s="14">
        <v>4</v>
      </c>
      <c r="L503" s="71">
        <v>5.8000000000000003E-2</v>
      </c>
      <c r="M503" s="14">
        <v>1</v>
      </c>
      <c r="N503" s="14">
        <v>1</v>
      </c>
      <c r="O503" s="14">
        <v>1</v>
      </c>
      <c r="P503" s="14">
        <v>2</v>
      </c>
      <c r="Q503" s="14">
        <v>1</v>
      </c>
      <c r="R503" s="14">
        <v>1</v>
      </c>
      <c r="S503" s="14">
        <v>1</v>
      </c>
      <c r="T503" s="14">
        <v>1</v>
      </c>
      <c r="U503" s="14">
        <v>1</v>
      </c>
      <c r="V503" s="14">
        <v>4</v>
      </c>
      <c r="W503" s="14">
        <v>1</v>
      </c>
      <c r="X503" s="14">
        <v>100</v>
      </c>
      <c r="Y503" s="14">
        <f>X503-[1]Admission!DA23</f>
        <v>50</v>
      </c>
      <c r="Z503" s="14">
        <v>3</v>
      </c>
      <c r="AA503" s="14">
        <v>1</v>
      </c>
      <c r="AB503" s="14">
        <v>1</v>
      </c>
      <c r="AC503" s="14">
        <v>1</v>
      </c>
      <c r="AD503" s="14">
        <v>1</v>
      </c>
      <c r="AE503" s="14">
        <v>1</v>
      </c>
      <c r="AF503" s="14">
        <v>1</v>
      </c>
      <c r="AG503" s="14">
        <f t="shared" si="112"/>
        <v>6</v>
      </c>
      <c r="AH503" s="14">
        <f>AG503-[1]Admission!DO23</f>
        <v>0</v>
      </c>
      <c r="AI503" s="14">
        <v>1</v>
      </c>
      <c r="AJ503" s="14">
        <v>1</v>
      </c>
      <c r="AK503" s="14">
        <v>1</v>
      </c>
      <c r="AL503" s="14">
        <v>0</v>
      </c>
      <c r="AM503" s="14">
        <v>1</v>
      </c>
      <c r="AN503" s="14">
        <v>1</v>
      </c>
      <c r="AO503" s="14">
        <v>1</v>
      </c>
      <c r="AP503" s="14">
        <v>1</v>
      </c>
      <c r="AQ503" s="14">
        <f t="shared" si="113"/>
        <v>7</v>
      </c>
      <c r="AR503" s="14">
        <f>AQ503-[1]Admission!EH23</f>
        <v>-1</v>
      </c>
      <c r="AS503" s="14">
        <v>0</v>
      </c>
      <c r="AT503" s="14">
        <v>0</v>
      </c>
      <c r="AU503" s="14">
        <f t="shared" si="114"/>
        <v>0</v>
      </c>
      <c r="AV503" s="14">
        <f>AU503-[1]Admission!EL23</f>
        <v>0</v>
      </c>
      <c r="AW503" s="14">
        <v>5</v>
      </c>
      <c r="AX503" s="14">
        <v>5</v>
      </c>
      <c r="AY503" s="14">
        <v>5</v>
      </c>
      <c r="AZ503" s="14">
        <v>5</v>
      </c>
      <c r="BA503" s="14">
        <f t="shared" si="115"/>
        <v>20</v>
      </c>
      <c r="BB503" s="14">
        <f>BA503-[1]Admission!EQ23</f>
        <v>8</v>
      </c>
      <c r="BC503" s="14">
        <v>4</v>
      </c>
      <c r="BD503" s="14">
        <v>4</v>
      </c>
      <c r="BE503" s="14">
        <v>4</v>
      </c>
      <c r="BF503" s="14">
        <f t="shared" si="116"/>
        <v>12</v>
      </c>
      <c r="BG503" s="60">
        <v>1</v>
      </c>
      <c r="BH503" s="60">
        <v>1</v>
      </c>
      <c r="BI503" s="60">
        <v>1</v>
      </c>
      <c r="BJ503" s="60">
        <v>1</v>
      </c>
      <c r="BK503" s="60">
        <v>1</v>
      </c>
      <c r="BL503" s="60">
        <v>1</v>
      </c>
      <c r="BM503" s="60">
        <v>1</v>
      </c>
      <c r="BN503" s="60">
        <v>1</v>
      </c>
      <c r="BO503" s="60">
        <v>1</v>
      </c>
      <c r="BP503" s="60">
        <v>1</v>
      </c>
      <c r="BQ503" s="60">
        <v>1</v>
      </c>
      <c r="BR503" s="60">
        <v>1</v>
      </c>
      <c r="BS503" s="60">
        <v>1</v>
      </c>
      <c r="BT503" s="60">
        <v>1</v>
      </c>
      <c r="BU503" s="60">
        <v>1</v>
      </c>
      <c r="BV503" s="60">
        <v>15</v>
      </c>
    </row>
    <row r="504" spans="1:84" s="14" customFormat="1">
      <c r="A504" s="14">
        <v>495</v>
      </c>
      <c r="B504" s="14">
        <v>4</v>
      </c>
      <c r="C504" s="14">
        <v>2.7312499999970896</v>
      </c>
      <c r="D504" s="14">
        <v>0</v>
      </c>
      <c r="E504" s="14">
        <v>1</v>
      </c>
      <c r="F504" s="14">
        <v>1</v>
      </c>
      <c r="G504" s="14">
        <v>0</v>
      </c>
      <c r="H504" s="14">
        <v>0</v>
      </c>
      <c r="I504" s="14">
        <v>0</v>
      </c>
      <c r="J504" s="14">
        <v>0</v>
      </c>
      <c r="K504" s="14">
        <v>1</v>
      </c>
      <c r="L504" s="73">
        <v>5.8000000000000003E-2</v>
      </c>
      <c r="M504" s="14">
        <v>2</v>
      </c>
      <c r="N504" s="14">
        <v>2</v>
      </c>
      <c r="O504" s="14">
        <v>2</v>
      </c>
      <c r="P504" s="14">
        <v>2</v>
      </c>
      <c r="Q504" s="14">
        <v>2</v>
      </c>
      <c r="R504" s="14">
        <v>2</v>
      </c>
      <c r="S504" s="14">
        <v>2</v>
      </c>
      <c r="T504" s="14">
        <v>1</v>
      </c>
      <c r="U504" s="14">
        <v>2</v>
      </c>
      <c r="V504" s="14">
        <v>2</v>
      </c>
      <c r="W504" s="14">
        <v>1</v>
      </c>
      <c r="X504" s="14">
        <v>60</v>
      </c>
      <c r="Y504" s="14">
        <f>X504-[1]Admission!DA188</f>
        <v>10</v>
      </c>
      <c r="Z504" s="14">
        <v>3</v>
      </c>
      <c r="AA504" s="14">
        <v>1</v>
      </c>
      <c r="AB504" s="14">
        <v>1</v>
      </c>
      <c r="AC504" s="14">
        <v>1</v>
      </c>
      <c r="AD504" s="14">
        <v>1</v>
      </c>
      <c r="AE504" s="14">
        <v>1</v>
      </c>
      <c r="AF504" s="14">
        <v>1</v>
      </c>
      <c r="AG504" s="14">
        <f t="shared" si="112"/>
        <v>6</v>
      </c>
      <c r="AH504" s="14">
        <f>AG504-[1]Admission!DO188</f>
        <v>0</v>
      </c>
      <c r="AI504" s="14">
        <v>1</v>
      </c>
      <c r="AJ504" s="14">
        <v>1</v>
      </c>
      <c r="AK504" s="14">
        <v>0</v>
      </c>
      <c r="AL504" s="14">
        <v>1</v>
      </c>
      <c r="AM504" s="14">
        <v>1</v>
      </c>
      <c r="AN504" s="14">
        <v>1</v>
      </c>
      <c r="AO504" s="14">
        <v>1</v>
      </c>
      <c r="AP504" s="14">
        <v>1</v>
      </c>
      <c r="AQ504" s="14">
        <f t="shared" si="113"/>
        <v>7</v>
      </c>
      <c r="AR504" s="14">
        <f>AQ504-[1]Admission!EH188</f>
        <v>0</v>
      </c>
      <c r="AS504" s="14">
        <v>1</v>
      </c>
      <c r="AT504" s="14">
        <v>0</v>
      </c>
      <c r="AU504" s="14">
        <f t="shared" si="114"/>
        <v>1</v>
      </c>
      <c r="AV504" s="14">
        <f>AU504-[1]Admission!EL188</f>
        <v>0</v>
      </c>
      <c r="AW504" s="14">
        <v>4</v>
      </c>
      <c r="AX504" s="14">
        <v>5</v>
      </c>
      <c r="AY504" s="14">
        <v>5</v>
      </c>
      <c r="AZ504" s="14">
        <v>5</v>
      </c>
      <c r="BA504" s="14">
        <f t="shared" si="115"/>
        <v>19</v>
      </c>
      <c r="BB504" s="14">
        <f>BA504-[1]Admission!EQ188</f>
        <v>0</v>
      </c>
      <c r="BC504" s="14">
        <v>4</v>
      </c>
      <c r="BD504" s="14">
        <v>4</v>
      </c>
      <c r="BE504" s="14">
        <v>4</v>
      </c>
      <c r="BF504" s="14">
        <f t="shared" si="116"/>
        <v>12</v>
      </c>
      <c r="BG504" s="60">
        <v>1</v>
      </c>
      <c r="BH504" s="60">
        <v>1</v>
      </c>
      <c r="BI504" s="60">
        <v>1</v>
      </c>
      <c r="BJ504" s="60">
        <v>1</v>
      </c>
      <c r="BK504" s="60">
        <v>1</v>
      </c>
      <c r="BL504" s="60">
        <v>1</v>
      </c>
      <c r="BM504" s="60">
        <v>1</v>
      </c>
      <c r="BN504" s="60">
        <v>1</v>
      </c>
      <c r="BO504" s="60">
        <v>1</v>
      </c>
      <c r="BP504" s="60">
        <v>1</v>
      </c>
      <c r="BQ504" s="60">
        <v>1</v>
      </c>
      <c r="BR504" s="60">
        <v>1</v>
      </c>
      <c r="BS504" s="60">
        <v>1</v>
      </c>
      <c r="BT504" s="60">
        <v>1</v>
      </c>
      <c r="BU504" s="60">
        <v>1</v>
      </c>
      <c r="BV504" s="60">
        <v>15</v>
      </c>
    </row>
    <row r="505" spans="1:84" s="14" customFormat="1">
      <c r="A505" s="14">
        <v>496</v>
      </c>
      <c r="B505" s="14">
        <v>3</v>
      </c>
      <c r="C505" s="14">
        <v>2.0187500000029104</v>
      </c>
      <c r="D505" s="14">
        <v>1</v>
      </c>
      <c r="E505" s="14">
        <v>1</v>
      </c>
      <c r="F505" s="14">
        <v>1</v>
      </c>
      <c r="G505" s="14">
        <v>2</v>
      </c>
      <c r="H505" s="14">
        <v>0</v>
      </c>
      <c r="I505" s="14">
        <v>0</v>
      </c>
      <c r="J505" s="14">
        <v>1</v>
      </c>
      <c r="K505" s="14">
        <v>1</v>
      </c>
      <c r="L505" s="14">
        <v>5.8</v>
      </c>
      <c r="M505" s="14">
        <v>2</v>
      </c>
      <c r="N505" s="14">
        <v>2</v>
      </c>
      <c r="O505" s="14">
        <v>2</v>
      </c>
      <c r="P505" s="14">
        <v>2</v>
      </c>
      <c r="Q505" s="14">
        <v>2</v>
      </c>
      <c r="R505" s="14">
        <v>2</v>
      </c>
      <c r="BG505" s="60"/>
      <c r="BH505" s="60"/>
      <c r="BI505" s="60"/>
      <c r="BJ505" s="60"/>
      <c r="BK505" s="60"/>
      <c r="BL505" s="60"/>
      <c r="BM505" s="60"/>
      <c r="BN505" s="60"/>
      <c r="BO505" s="60"/>
      <c r="BP505" s="60"/>
      <c r="BQ505" s="60"/>
      <c r="BR505" s="60"/>
      <c r="BS505" s="60"/>
      <c r="BT505" s="60"/>
      <c r="BU505" s="60"/>
      <c r="BV505" s="60"/>
    </row>
    <row r="506" spans="1:84" s="14" customFormat="1">
      <c r="A506" s="14">
        <v>497</v>
      </c>
      <c r="B506" s="14">
        <v>4</v>
      </c>
      <c r="C506" s="14">
        <v>2.8972222222218988</v>
      </c>
      <c r="D506" s="14">
        <v>0</v>
      </c>
      <c r="E506" s="14">
        <v>7</v>
      </c>
      <c r="F506" s="14">
        <v>1</v>
      </c>
      <c r="G506" s="14">
        <v>0</v>
      </c>
      <c r="H506" s="14">
        <v>0</v>
      </c>
      <c r="I506" s="14">
        <v>0</v>
      </c>
      <c r="J506" s="14">
        <v>0</v>
      </c>
      <c r="K506" s="14">
        <v>3</v>
      </c>
      <c r="L506" s="73">
        <v>5.7999999999999996E-2</v>
      </c>
      <c r="M506" s="14">
        <v>2</v>
      </c>
      <c r="N506" s="14">
        <v>2</v>
      </c>
      <c r="O506" s="14">
        <v>2</v>
      </c>
      <c r="P506" s="14">
        <v>2</v>
      </c>
      <c r="Q506" s="14">
        <v>2</v>
      </c>
      <c r="R506" s="14">
        <v>2</v>
      </c>
      <c r="S506" s="14">
        <v>1</v>
      </c>
      <c r="T506" s="14">
        <v>1</v>
      </c>
      <c r="U506" s="14">
        <v>2</v>
      </c>
      <c r="V506" s="14">
        <v>2</v>
      </c>
      <c r="W506" s="14">
        <v>1</v>
      </c>
      <c r="X506" s="14">
        <v>70</v>
      </c>
      <c r="Y506" s="14">
        <f>X506-[1]Admission!DA277</f>
        <v>20</v>
      </c>
      <c r="Z506" s="14">
        <v>3</v>
      </c>
      <c r="AA506" s="14">
        <v>1</v>
      </c>
      <c r="AB506" s="14">
        <v>1</v>
      </c>
      <c r="AC506" s="14">
        <v>1</v>
      </c>
      <c r="AD506" s="14">
        <v>1</v>
      </c>
      <c r="AE506" s="14">
        <v>1</v>
      </c>
      <c r="AF506" s="14">
        <v>1</v>
      </c>
      <c r="AG506" s="14">
        <f>SUM(AA506:AF506)</f>
        <v>6</v>
      </c>
      <c r="AH506" s="14">
        <f>AG506-[1]Admission!DO277</f>
        <v>0</v>
      </c>
      <c r="AI506" s="14">
        <v>1</v>
      </c>
      <c r="AJ506" s="14">
        <v>1</v>
      </c>
      <c r="AK506" s="14">
        <v>0</v>
      </c>
      <c r="AL506" s="14">
        <v>1</v>
      </c>
      <c r="AM506" s="14">
        <v>1</v>
      </c>
      <c r="AN506" s="14">
        <v>1</v>
      </c>
      <c r="AO506" s="14">
        <v>1</v>
      </c>
      <c r="AP506" s="14">
        <v>1</v>
      </c>
      <c r="AQ506" s="14">
        <f>SUM(AI506:AP506)</f>
        <v>7</v>
      </c>
      <c r="AR506" s="14">
        <f>AQ506-[1]Admission!EH277</f>
        <v>1</v>
      </c>
      <c r="AS506" s="14">
        <v>1</v>
      </c>
      <c r="AT506" s="14">
        <v>0</v>
      </c>
      <c r="AU506" s="14">
        <f>SUM(AS506:AT506)</f>
        <v>1</v>
      </c>
      <c r="AV506" s="14">
        <f>AU506-[1]Admission!EL277</f>
        <v>0</v>
      </c>
      <c r="AW506" s="14">
        <v>4</v>
      </c>
      <c r="AX506" s="14">
        <v>4</v>
      </c>
      <c r="AY506" s="14">
        <v>5</v>
      </c>
      <c r="AZ506" s="14">
        <v>4</v>
      </c>
      <c r="BA506" s="14">
        <f>SUM(AW506:AZ506)</f>
        <v>17</v>
      </c>
      <c r="BB506" s="14">
        <f>BA506-[1]Admission!EQ277</f>
        <v>-2</v>
      </c>
      <c r="BC506" s="14">
        <v>4</v>
      </c>
      <c r="BD506" s="14">
        <v>4</v>
      </c>
      <c r="BE506" s="14">
        <v>3</v>
      </c>
      <c r="BF506" s="14">
        <f>SUM(BC506:BE506)</f>
        <v>11</v>
      </c>
      <c r="BG506" s="60">
        <v>1</v>
      </c>
      <c r="BH506" s="60">
        <v>1</v>
      </c>
      <c r="BI506" s="60">
        <v>1</v>
      </c>
      <c r="BJ506" s="60">
        <v>1</v>
      </c>
      <c r="BK506" s="60">
        <v>1</v>
      </c>
      <c r="BL506" s="60">
        <v>1</v>
      </c>
      <c r="BM506" s="60">
        <v>1</v>
      </c>
      <c r="BN506" s="60">
        <v>1</v>
      </c>
      <c r="BO506" s="60">
        <v>1</v>
      </c>
      <c r="BP506" s="60">
        <v>1</v>
      </c>
      <c r="BQ506" s="60">
        <v>1</v>
      </c>
      <c r="BR506" s="60">
        <v>1</v>
      </c>
      <c r="BS506" s="60">
        <v>1</v>
      </c>
      <c r="BT506" s="60">
        <v>1</v>
      </c>
      <c r="BU506" s="60">
        <v>1</v>
      </c>
      <c r="BV506" s="60">
        <v>15</v>
      </c>
    </row>
    <row r="507" spans="1:84" s="14" customFormat="1">
      <c r="A507" s="14">
        <v>498</v>
      </c>
      <c r="B507" s="14">
        <v>4</v>
      </c>
      <c r="C507" s="14">
        <v>3.7569444444452529</v>
      </c>
      <c r="D507" s="14">
        <v>0</v>
      </c>
      <c r="E507" s="14">
        <v>3</v>
      </c>
      <c r="F507" s="14">
        <v>1</v>
      </c>
      <c r="G507" s="14">
        <v>0</v>
      </c>
      <c r="H507" s="14">
        <v>0</v>
      </c>
      <c r="I507" s="14">
        <v>0</v>
      </c>
      <c r="J507" s="14">
        <v>0</v>
      </c>
      <c r="K507" s="14">
        <v>1</v>
      </c>
      <c r="L507" s="73">
        <v>5.8000000000000003E-2</v>
      </c>
      <c r="M507" s="14">
        <v>2</v>
      </c>
      <c r="N507" s="14">
        <v>2</v>
      </c>
      <c r="O507" s="14">
        <v>2</v>
      </c>
      <c r="P507" s="14">
        <v>2</v>
      </c>
      <c r="Q507" s="14">
        <v>2</v>
      </c>
      <c r="R507" s="14">
        <v>2</v>
      </c>
      <c r="S507" s="14">
        <v>1</v>
      </c>
      <c r="T507" s="14">
        <v>1</v>
      </c>
      <c r="U507" s="14">
        <v>1</v>
      </c>
      <c r="V507" s="14">
        <v>1</v>
      </c>
      <c r="W507" s="14">
        <v>1</v>
      </c>
      <c r="X507" s="14">
        <v>90</v>
      </c>
      <c r="Y507" s="14">
        <f>X507-[1]Admission!DA197</f>
        <v>40</v>
      </c>
      <c r="Z507" s="14">
        <v>2</v>
      </c>
      <c r="AA507" s="14">
        <v>1</v>
      </c>
      <c r="AB507" s="14">
        <v>1</v>
      </c>
      <c r="AC507" s="14">
        <v>1</v>
      </c>
      <c r="AD507" s="14">
        <v>1</v>
      </c>
      <c r="AE507" s="14">
        <v>1</v>
      </c>
      <c r="AF507" s="14">
        <v>1</v>
      </c>
      <c r="AG507" s="14">
        <f>SUM(AA507:AF507)</f>
        <v>6</v>
      </c>
      <c r="AH507" s="14">
        <f>AG507-[1]Admission!DO197</f>
        <v>0</v>
      </c>
      <c r="AI507" s="14">
        <v>1</v>
      </c>
      <c r="AJ507" s="14">
        <v>1</v>
      </c>
      <c r="AK507" s="14">
        <v>1</v>
      </c>
      <c r="AL507" s="14">
        <v>1</v>
      </c>
      <c r="AM507" s="14">
        <v>1</v>
      </c>
      <c r="AN507" s="14">
        <v>1</v>
      </c>
      <c r="AO507" s="14">
        <v>1</v>
      </c>
      <c r="AP507" s="14">
        <v>1</v>
      </c>
      <c r="AQ507" s="14">
        <f>SUM(AI507:AP507)</f>
        <v>8</v>
      </c>
      <c r="AR507" s="14">
        <f>AQ507-[1]Admission!EH197</f>
        <v>0</v>
      </c>
      <c r="AS507" s="14">
        <v>1</v>
      </c>
      <c r="AT507" s="14">
        <v>1</v>
      </c>
      <c r="AU507" s="14">
        <f>SUM(AS507:AT507)</f>
        <v>2</v>
      </c>
      <c r="AV507" s="14">
        <f>AU507-[1]Admission!EL197</f>
        <v>0</v>
      </c>
      <c r="AW507" s="14">
        <v>5</v>
      </c>
      <c r="AX507" s="14">
        <v>5</v>
      </c>
      <c r="AY507" s="14">
        <v>5</v>
      </c>
      <c r="AZ507" s="14">
        <v>5</v>
      </c>
      <c r="BA507" s="14">
        <f>SUM(AW507:AZ507)</f>
        <v>20</v>
      </c>
      <c r="BB507" s="14">
        <f>BA507-[1]Admission!EQ197</f>
        <v>0</v>
      </c>
      <c r="BC507" s="14">
        <v>4</v>
      </c>
      <c r="BD507" s="14">
        <v>4</v>
      </c>
      <c r="BE507" s="14">
        <v>4</v>
      </c>
      <c r="BF507" s="14">
        <f>SUM(BC507:BE507)</f>
        <v>12</v>
      </c>
      <c r="BG507" s="60">
        <v>1</v>
      </c>
      <c r="BH507" s="60">
        <v>1</v>
      </c>
      <c r="BI507" s="60">
        <v>1</v>
      </c>
      <c r="BJ507" s="60">
        <v>1</v>
      </c>
      <c r="BK507" s="60">
        <v>1</v>
      </c>
      <c r="BL507" s="60">
        <v>1</v>
      </c>
      <c r="BM507" s="60">
        <v>1</v>
      </c>
      <c r="BN507" s="60">
        <v>1</v>
      </c>
      <c r="BO507" s="60">
        <v>1</v>
      </c>
      <c r="BP507" s="60">
        <v>1</v>
      </c>
      <c r="BQ507" s="60">
        <v>1</v>
      </c>
      <c r="BR507" s="60">
        <v>1</v>
      </c>
      <c r="BS507" s="60">
        <v>1</v>
      </c>
      <c r="BT507" s="60">
        <v>1</v>
      </c>
      <c r="BU507" s="60">
        <v>1</v>
      </c>
      <c r="BV507" s="60">
        <v>15</v>
      </c>
    </row>
    <row r="508" spans="1:84" s="14" customFormat="1">
      <c r="A508" s="14">
        <v>499</v>
      </c>
      <c r="B508" s="14">
        <v>4</v>
      </c>
      <c r="C508" s="14">
        <v>2.9812499999970896</v>
      </c>
      <c r="D508" s="14">
        <v>0</v>
      </c>
      <c r="E508" s="14">
        <v>2</v>
      </c>
      <c r="F508" s="14">
        <v>3</v>
      </c>
      <c r="G508" s="14">
        <v>2</v>
      </c>
      <c r="H508" s="14">
        <v>0</v>
      </c>
      <c r="I508" s="14">
        <v>0</v>
      </c>
      <c r="J508" s="14">
        <v>1</v>
      </c>
      <c r="K508" s="14">
        <v>3</v>
      </c>
      <c r="L508" s="71">
        <v>5.8000000000000003E-2</v>
      </c>
      <c r="M508" s="14">
        <v>2</v>
      </c>
      <c r="N508" s="14">
        <v>2</v>
      </c>
      <c r="O508" s="14">
        <v>2</v>
      </c>
      <c r="P508" s="14">
        <v>2</v>
      </c>
      <c r="Q508" s="14">
        <v>2</v>
      </c>
      <c r="R508" s="14">
        <v>2</v>
      </c>
      <c r="S508" s="14">
        <v>1</v>
      </c>
      <c r="T508" s="14">
        <v>3</v>
      </c>
      <c r="U508" s="14">
        <v>1</v>
      </c>
      <c r="V508" s="14">
        <v>3</v>
      </c>
      <c r="W508" s="14">
        <v>1</v>
      </c>
      <c r="X508" s="14">
        <v>85</v>
      </c>
      <c r="Y508" s="14">
        <f>X508-[1]Admission!DA63</f>
        <v>0</v>
      </c>
      <c r="Z508" s="14">
        <v>3</v>
      </c>
      <c r="AA508" s="14">
        <v>1</v>
      </c>
      <c r="AB508" s="14">
        <v>1</v>
      </c>
      <c r="AC508" s="14">
        <v>1</v>
      </c>
      <c r="AD508" s="14">
        <v>1</v>
      </c>
      <c r="AE508" s="14">
        <v>1</v>
      </c>
      <c r="AF508" s="14">
        <v>1</v>
      </c>
      <c r="AG508" s="14">
        <f>SUM(AA508:AF508)</f>
        <v>6</v>
      </c>
      <c r="AH508" s="14">
        <f>AG508-[1]Admission!DO63</f>
        <v>0</v>
      </c>
      <c r="AI508" s="14">
        <v>1</v>
      </c>
      <c r="AJ508" s="14">
        <v>1</v>
      </c>
      <c r="AK508" s="14">
        <v>1</v>
      </c>
      <c r="AL508" s="14">
        <v>0</v>
      </c>
      <c r="AM508" s="14">
        <v>0</v>
      </c>
      <c r="AN508" s="14">
        <v>0</v>
      </c>
      <c r="AO508" s="14">
        <v>0</v>
      </c>
      <c r="AP508" s="14">
        <v>1</v>
      </c>
      <c r="AQ508" s="14">
        <f>SUM(AI508:AP508)</f>
        <v>4</v>
      </c>
      <c r="AR508" s="14">
        <f>AQ508-[1]Admission!EH63</f>
        <v>-4</v>
      </c>
      <c r="AS508" s="14">
        <v>0</v>
      </c>
      <c r="AT508" s="14">
        <v>0</v>
      </c>
      <c r="AU508" s="14">
        <f>SUM(AS508:AT508)</f>
        <v>0</v>
      </c>
      <c r="AV508" s="14">
        <f>AU508-[1]Admission!EL63</f>
        <v>0</v>
      </c>
      <c r="AW508" s="14">
        <v>5</v>
      </c>
      <c r="AX508" s="14">
        <v>5</v>
      </c>
      <c r="AY508" s="14">
        <v>5</v>
      </c>
      <c r="AZ508" s="14">
        <v>5</v>
      </c>
      <c r="BA508" s="14">
        <f>SUM(AW508:AZ508)</f>
        <v>20</v>
      </c>
      <c r="BB508" s="14">
        <f>BA508-[1]Admission!EQ63</f>
        <v>0</v>
      </c>
      <c r="BC508" s="14">
        <v>4</v>
      </c>
      <c r="BD508" s="14">
        <v>4</v>
      </c>
      <c r="BE508" s="14">
        <v>4</v>
      </c>
      <c r="BF508" s="14">
        <f>SUM(BC508:BE508)</f>
        <v>12</v>
      </c>
      <c r="BG508" s="60">
        <v>1</v>
      </c>
      <c r="BH508" s="60">
        <v>1</v>
      </c>
      <c r="BI508" s="60">
        <v>1</v>
      </c>
      <c r="BJ508" s="60">
        <v>1</v>
      </c>
      <c r="BK508" s="60">
        <v>1</v>
      </c>
      <c r="BL508" s="60">
        <v>1</v>
      </c>
      <c r="BM508" s="60">
        <v>1</v>
      </c>
      <c r="BN508" s="60">
        <v>1</v>
      </c>
      <c r="BO508" s="60">
        <v>1</v>
      </c>
      <c r="BP508" s="60">
        <v>1</v>
      </c>
      <c r="BQ508" s="60">
        <v>1</v>
      </c>
      <c r="BR508" s="60">
        <v>1</v>
      </c>
      <c r="BS508" s="60">
        <v>1</v>
      </c>
      <c r="BT508" s="60">
        <v>1</v>
      </c>
      <c r="BU508" s="60">
        <v>1</v>
      </c>
      <c r="BV508" s="60">
        <v>15</v>
      </c>
    </row>
    <row r="509" spans="1:84" s="14" customFormat="1">
      <c r="A509" s="14">
        <v>500</v>
      </c>
      <c r="B509" s="14">
        <v>6</v>
      </c>
      <c r="C509" s="14">
        <v>4.9736111111124046</v>
      </c>
      <c r="D509" s="14">
        <v>0</v>
      </c>
      <c r="E509" s="14">
        <v>2</v>
      </c>
      <c r="F509" s="14">
        <v>1</v>
      </c>
      <c r="G509" s="14">
        <v>0</v>
      </c>
      <c r="H509" s="14">
        <v>0</v>
      </c>
      <c r="I509" s="14">
        <v>0</v>
      </c>
      <c r="J509" s="14">
        <v>0</v>
      </c>
      <c r="K509" s="14">
        <v>4</v>
      </c>
      <c r="L509" s="73">
        <v>5.8000000000000003E-2</v>
      </c>
      <c r="M509" s="14">
        <v>2</v>
      </c>
      <c r="N509" s="14">
        <v>2</v>
      </c>
      <c r="O509" s="14">
        <v>2</v>
      </c>
      <c r="P509" s="14">
        <v>2</v>
      </c>
      <c r="Q509" s="14">
        <v>2</v>
      </c>
      <c r="R509" s="14">
        <v>2</v>
      </c>
      <c r="S509" s="14">
        <v>2</v>
      </c>
      <c r="T509" s="14">
        <v>2</v>
      </c>
      <c r="U509" s="14">
        <v>1</v>
      </c>
      <c r="V509" s="14">
        <v>1</v>
      </c>
      <c r="W509" s="14">
        <v>1</v>
      </c>
      <c r="X509" s="14">
        <v>70</v>
      </c>
      <c r="Y509" s="14">
        <f>X509-[1]Admission!DA309</f>
        <v>0</v>
      </c>
      <c r="Z509" s="14">
        <v>3</v>
      </c>
      <c r="AA509" s="14">
        <v>1</v>
      </c>
      <c r="AB509" s="14">
        <v>1</v>
      </c>
      <c r="AC509" s="14">
        <v>1</v>
      </c>
      <c r="AD509" s="14">
        <v>1</v>
      </c>
      <c r="AE509" s="14">
        <v>1</v>
      </c>
      <c r="AF509" s="14">
        <v>1</v>
      </c>
      <c r="AG509" s="14">
        <f>SUM(AA509:AF509)</f>
        <v>6</v>
      </c>
      <c r="AH509" s="14">
        <f>AG509-[1]Admission!DO309</f>
        <v>1</v>
      </c>
      <c r="AI509" s="14">
        <v>1</v>
      </c>
      <c r="AJ509" s="14">
        <v>0</v>
      </c>
      <c r="AK509" s="14">
        <v>0</v>
      </c>
      <c r="AL509" s="14">
        <v>1</v>
      </c>
      <c r="AM509" s="14">
        <v>1</v>
      </c>
      <c r="AN509" s="14">
        <v>1</v>
      </c>
      <c r="AO509" s="14">
        <v>1</v>
      </c>
      <c r="AP509" s="14">
        <v>1</v>
      </c>
      <c r="AQ509" s="14">
        <f>SUM(AI509:AP509)</f>
        <v>6</v>
      </c>
      <c r="AR509" s="14">
        <f>AQ509-[1]Admission!EH309</f>
        <v>1</v>
      </c>
      <c r="AS509" s="14">
        <v>0</v>
      </c>
      <c r="AT509" s="14">
        <v>0</v>
      </c>
      <c r="AU509" s="14">
        <f>SUM(AS509:AT509)</f>
        <v>0</v>
      </c>
      <c r="AV509" s="14">
        <f>AU509-[1]Admission!EL309</f>
        <v>-3</v>
      </c>
      <c r="AW509" s="14">
        <v>5</v>
      </c>
      <c r="AX509" s="14">
        <v>5</v>
      </c>
      <c r="AY509" s="14">
        <v>5</v>
      </c>
      <c r="AZ509" s="14">
        <v>5</v>
      </c>
      <c r="BA509" s="14">
        <f>SUM(AW509:AZ509)</f>
        <v>20</v>
      </c>
      <c r="BB509" s="14">
        <f>BA509-[1]Admission!EQ309</f>
        <v>2</v>
      </c>
      <c r="BC509" s="14">
        <v>3</v>
      </c>
      <c r="BD509" s="14">
        <v>3</v>
      </c>
      <c r="BE509" s="14">
        <v>3</v>
      </c>
      <c r="BF509" s="14">
        <f>SUM(BC509:BE509)</f>
        <v>9</v>
      </c>
      <c r="BG509" s="60">
        <v>1</v>
      </c>
      <c r="BH509" s="60">
        <v>1</v>
      </c>
      <c r="BI509" s="60">
        <v>1</v>
      </c>
      <c r="BJ509" s="60">
        <v>1</v>
      </c>
      <c r="BK509" s="60">
        <v>1</v>
      </c>
      <c r="BL509" s="60">
        <v>1</v>
      </c>
      <c r="BM509" s="60">
        <v>1</v>
      </c>
      <c r="BN509" s="60">
        <v>1</v>
      </c>
      <c r="BO509" s="60">
        <v>1</v>
      </c>
      <c r="BP509" s="60">
        <v>1</v>
      </c>
      <c r="BQ509" s="60">
        <v>1</v>
      </c>
      <c r="BR509" s="60">
        <v>1</v>
      </c>
      <c r="BS509" s="60">
        <v>1</v>
      </c>
      <c r="BT509" s="60">
        <v>1</v>
      </c>
      <c r="BU509" s="60">
        <v>1</v>
      </c>
      <c r="BV509" s="60">
        <v>15</v>
      </c>
    </row>
    <row r="510" spans="1:84" s="14" customFormat="1">
      <c r="A510" s="14">
        <v>501</v>
      </c>
      <c r="B510" s="14">
        <v>1</v>
      </c>
      <c r="C510" s="14">
        <v>0.26388888889050577</v>
      </c>
      <c r="D510" s="14">
        <v>1</v>
      </c>
      <c r="E510" s="14">
        <v>9</v>
      </c>
      <c r="F510" s="14">
        <v>5</v>
      </c>
      <c r="G510" s="14">
        <v>0</v>
      </c>
      <c r="H510" s="14">
        <v>0</v>
      </c>
      <c r="I510" s="14">
        <v>0</v>
      </c>
      <c r="J510" s="14">
        <v>0</v>
      </c>
      <c r="K510" s="14">
        <v>5</v>
      </c>
      <c r="L510" s="14">
        <v>11.9</v>
      </c>
      <c r="M510" s="14">
        <v>2</v>
      </c>
      <c r="N510" s="14">
        <v>2</v>
      </c>
      <c r="O510" s="14">
        <v>2</v>
      </c>
      <c r="P510" s="14">
        <v>2</v>
      </c>
      <c r="Q510" s="14">
        <v>2</v>
      </c>
      <c r="R510" s="14">
        <v>2</v>
      </c>
      <c r="BG510" s="60"/>
      <c r="BH510" s="60"/>
      <c r="BI510" s="60"/>
      <c r="BJ510" s="60"/>
      <c r="BK510" s="60"/>
      <c r="BL510" s="60"/>
      <c r="BM510" s="60"/>
      <c r="BN510" s="60"/>
      <c r="BO510" s="60"/>
      <c r="BP510" s="60"/>
      <c r="BQ510" s="60"/>
      <c r="BR510" s="60"/>
      <c r="BS510" s="60"/>
      <c r="BT510" s="60"/>
      <c r="BU510" s="60"/>
      <c r="BV510" s="60"/>
    </row>
    <row r="511" spans="1:84" s="14" customFormat="1">
      <c r="A511" s="14">
        <v>502</v>
      </c>
      <c r="B511" s="14">
        <v>17</v>
      </c>
      <c r="C511" s="14">
        <v>15.82638888888323</v>
      </c>
      <c r="D511" s="14">
        <v>0</v>
      </c>
      <c r="E511" s="14">
        <v>5</v>
      </c>
      <c r="F511" s="14">
        <v>3</v>
      </c>
      <c r="G511" s="14">
        <v>0</v>
      </c>
      <c r="H511" s="14">
        <v>0</v>
      </c>
      <c r="I511" s="14">
        <v>0</v>
      </c>
      <c r="J511" s="14">
        <v>0</v>
      </c>
      <c r="K511" s="14">
        <v>4</v>
      </c>
      <c r="L511" s="14">
        <v>5.8</v>
      </c>
      <c r="M511" s="14">
        <v>1</v>
      </c>
      <c r="N511" s="14">
        <v>2</v>
      </c>
      <c r="O511" s="14">
        <v>2</v>
      </c>
      <c r="P511" s="14">
        <v>2</v>
      </c>
      <c r="Q511" s="14">
        <v>1</v>
      </c>
      <c r="R511" s="14">
        <v>2</v>
      </c>
      <c r="S511" s="14">
        <v>1</v>
      </c>
      <c r="T511" s="14">
        <v>1</v>
      </c>
      <c r="U511" s="14">
        <v>1</v>
      </c>
      <c r="V511" s="14">
        <v>1</v>
      </c>
      <c r="W511" s="14">
        <v>1</v>
      </c>
      <c r="X511" s="14">
        <v>60</v>
      </c>
      <c r="Y511" s="14">
        <f>X511-[1]Admission!DA378</f>
        <v>50</v>
      </c>
      <c r="Z511" s="14">
        <v>4</v>
      </c>
      <c r="AA511" s="14">
        <v>1</v>
      </c>
      <c r="AB511" s="14">
        <v>1</v>
      </c>
      <c r="AC511" s="14">
        <v>1</v>
      </c>
      <c r="AD511" s="14">
        <v>1</v>
      </c>
      <c r="AE511" s="14">
        <v>1</v>
      </c>
      <c r="AF511" s="14">
        <v>1</v>
      </c>
      <c r="AG511" s="14">
        <f t="shared" ref="AG511:AG517" si="117">SUM(AA511:AF511)</f>
        <v>6</v>
      </c>
      <c r="AH511" s="14">
        <f>AG511-[1]Admission!DO378</f>
        <v>0</v>
      </c>
      <c r="AI511" s="14">
        <v>1</v>
      </c>
      <c r="AJ511" s="14">
        <v>1</v>
      </c>
      <c r="AK511" s="14">
        <v>1</v>
      </c>
      <c r="AL511" s="14">
        <v>1</v>
      </c>
      <c r="AM511" s="14">
        <v>1</v>
      </c>
      <c r="AN511" s="14">
        <v>1</v>
      </c>
      <c r="AO511" s="14">
        <v>1</v>
      </c>
      <c r="AP511" s="14">
        <v>1</v>
      </c>
      <c r="AQ511" s="14">
        <f t="shared" ref="AQ511:AQ517" si="118">SUM(AI511:AP511)</f>
        <v>8</v>
      </c>
      <c r="AR511" s="14">
        <f>AQ511-[1]Admission!EH378</f>
        <v>4</v>
      </c>
      <c r="AS511" s="14">
        <v>0</v>
      </c>
      <c r="AT511" s="14">
        <v>0</v>
      </c>
      <c r="AU511" s="14">
        <f t="shared" ref="AU511:AU517" si="119">SUM(AS511:AT511)</f>
        <v>0</v>
      </c>
      <c r="AV511" s="14">
        <f>AU511-[1]Admission!EL378</f>
        <v>0</v>
      </c>
      <c r="AW511" s="14">
        <v>5</v>
      </c>
      <c r="AX511" s="14">
        <v>5</v>
      </c>
      <c r="AY511" s="14">
        <v>5</v>
      </c>
      <c r="AZ511" s="14">
        <v>5</v>
      </c>
      <c r="BA511" s="14">
        <f t="shared" ref="BA511:BA517" si="120">SUM(AW511:AZ511)</f>
        <v>20</v>
      </c>
      <c r="BB511" s="14">
        <f>BA511-[1]Admission!EQ378</f>
        <v>0</v>
      </c>
      <c r="BC511" s="14">
        <v>3</v>
      </c>
      <c r="BD511" s="14">
        <v>3</v>
      </c>
      <c r="BE511" s="14">
        <v>3</v>
      </c>
      <c r="BF511" s="14">
        <f t="shared" ref="BF511:BF517" si="121">SUM(BC511:BE511)</f>
        <v>9</v>
      </c>
      <c r="BG511" s="60">
        <v>1</v>
      </c>
      <c r="BH511" s="60">
        <v>1</v>
      </c>
      <c r="BI511" s="60">
        <v>1</v>
      </c>
      <c r="BJ511" s="60">
        <v>1</v>
      </c>
      <c r="BK511" s="60">
        <v>1</v>
      </c>
      <c r="BL511" s="60">
        <v>0</v>
      </c>
      <c r="BM511" s="60">
        <v>1</v>
      </c>
      <c r="BN511" s="60">
        <v>1</v>
      </c>
      <c r="BO511" s="60">
        <v>0</v>
      </c>
      <c r="BP511" s="60">
        <v>0</v>
      </c>
      <c r="BQ511" s="60">
        <v>1</v>
      </c>
      <c r="BR511" s="60">
        <v>1</v>
      </c>
      <c r="BS511" s="60">
        <v>1</v>
      </c>
      <c r="BT511" s="60">
        <v>1</v>
      </c>
      <c r="BU511" s="60">
        <v>1</v>
      </c>
      <c r="BV511" s="60">
        <v>12</v>
      </c>
    </row>
    <row r="512" spans="1:84" s="14" customFormat="1">
      <c r="A512" s="14">
        <v>503</v>
      </c>
      <c r="B512" s="14">
        <v>6</v>
      </c>
      <c r="C512" s="14">
        <v>4.7527777777795563</v>
      </c>
      <c r="D512" s="14">
        <v>0</v>
      </c>
      <c r="E512" s="14">
        <v>3</v>
      </c>
      <c r="F512" s="14">
        <v>3</v>
      </c>
      <c r="G512" s="14">
        <v>0</v>
      </c>
      <c r="H512" s="14">
        <v>0</v>
      </c>
      <c r="I512" s="14">
        <v>0</v>
      </c>
      <c r="J512" s="14">
        <v>0</v>
      </c>
      <c r="K512" s="14">
        <v>7</v>
      </c>
      <c r="L512" s="73">
        <v>0.22800000000000001</v>
      </c>
      <c r="M512" s="14">
        <v>2</v>
      </c>
      <c r="N512" s="14">
        <v>2</v>
      </c>
      <c r="O512" s="14">
        <v>2</v>
      </c>
      <c r="P512" s="14">
        <v>2</v>
      </c>
      <c r="Q512" s="14">
        <v>2</v>
      </c>
      <c r="R512" s="14">
        <v>2</v>
      </c>
      <c r="S512" s="14">
        <v>1</v>
      </c>
      <c r="T512" s="14">
        <v>1</v>
      </c>
      <c r="U512" s="14">
        <v>5</v>
      </c>
      <c r="V512" s="14">
        <v>1</v>
      </c>
      <c r="W512" s="14">
        <v>2</v>
      </c>
      <c r="X512" s="14">
        <v>100</v>
      </c>
      <c r="Y512" s="14">
        <f>X512-[1]Admission!DA233</f>
        <v>70</v>
      </c>
      <c r="Z512" s="14">
        <v>5</v>
      </c>
      <c r="AA512" s="14">
        <v>0</v>
      </c>
      <c r="AB512" s="14">
        <v>0</v>
      </c>
      <c r="AC512" s="14">
        <v>0</v>
      </c>
      <c r="AD512" s="14">
        <v>0</v>
      </c>
      <c r="AE512" s="14">
        <v>0</v>
      </c>
      <c r="AF512" s="14">
        <v>0</v>
      </c>
      <c r="AG512" s="14">
        <f t="shared" si="117"/>
        <v>0</v>
      </c>
      <c r="AH512" s="14">
        <f>AG512-[1]Admission!DO233</f>
        <v>0</v>
      </c>
      <c r="AI512" s="14">
        <v>0</v>
      </c>
      <c r="AJ512" s="14">
        <v>0</v>
      </c>
      <c r="AK512" s="14">
        <v>0</v>
      </c>
      <c r="AL512" s="14">
        <v>0</v>
      </c>
      <c r="AM512" s="14">
        <v>0</v>
      </c>
      <c r="AN512" s="14">
        <v>0</v>
      </c>
      <c r="AO512" s="14">
        <v>0</v>
      </c>
      <c r="AP512" s="14">
        <v>1</v>
      </c>
      <c r="AQ512" s="14">
        <f t="shared" si="118"/>
        <v>1</v>
      </c>
      <c r="AR512" s="14">
        <f>AQ512-[1]Admission!EH233</f>
        <v>0</v>
      </c>
      <c r="AS512" s="14">
        <v>0</v>
      </c>
      <c r="AT512" s="14">
        <v>0</v>
      </c>
      <c r="AU512" s="14">
        <f t="shared" si="119"/>
        <v>0</v>
      </c>
      <c r="AV512" s="14">
        <f>AU512-[1]Admission!EL233</f>
        <v>0</v>
      </c>
      <c r="AW512" s="14">
        <v>5</v>
      </c>
      <c r="AX512" s="14">
        <v>5</v>
      </c>
      <c r="AY512" s="14">
        <v>5</v>
      </c>
      <c r="AZ512" s="14">
        <v>5</v>
      </c>
      <c r="BA512" s="14">
        <f t="shared" si="120"/>
        <v>20</v>
      </c>
      <c r="BB512" s="14">
        <f>BA512-[1]Admission!EQ233</f>
        <v>0</v>
      </c>
      <c r="BC512" s="14">
        <v>4</v>
      </c>
      <c r="BD512" s="14">
        <v>4</v>
      </c>
      <c r="BE512" s="14">
        <v>4</v>
      </c>
      <c r="BF512" s="14">
        <f t="shared" si="121"/>
        <v>12</v>
      </c>
      <c r="BG512" s="60">
        <v>1</v>
      </c>
      <c r="BH512" s="60">
        <v>1</v>
      </c>
      <c r="BI512" s="60">
        <v>1</v>
      </c>
      <c r="BJ512" s="60">
        <v>1</v>
      </c>
      <c r="BK512" s="60">
        <v>1</v>
      </c>
      <c r="BL512" s="60">
        <v>1</v>
      </c>
      <c r="BM512" s="60">
        <v>1</v>
      </c>
      <c r="BN512" s="60">
        <v>1</v>
      </c>
      <c r="BO512" s="60">
        <v>1</v>
      </c>
      <c r="BP512" s="60">
        <v>1</v>
      </c>
      <c r="BQ512" s="60">
        <v>1</v>
      </c>
      <c r="BR512" s="60">
        <v>1</v>
      </c>
      <c r="BS512" s="60">
        <v>1</v>
      </c>
      <c r="BT512" s="60">
        <v>1</v>
      </c>
      <c r="BU512" s="60">
        <v>1</v>
      </c>
      <c r="BV512" s="60">
        <v>15</v>
      </c>
    </row>
    <row r="513" spans="1:74" s="14" customFormat="1">
      <c r="A513" s="14">
        <v>504</v>
      </c>
      <c r="B513" s="14">
        <v>3</v>
      </c>
      <c r="C513" s="14">
        <v>1.7298611111109494</v>
      </c>
      <c r="D513" s="14">
        <v>0</v>
      </c>
      <c r="E513" s="14">
        <v>1</v>
      </c>
      <c r="F513" s="14">
        <v>1</v>
      </c>
      <c r="G513" s="14">
        <v>2</v>
      </c>
      <c r="H513" s="14">
        <v>0</v>
      </c>
      <c r="I513" s="14">
        <v>0</v>
      </c>
      <c r="J513" s="14">
        <v>1</v>
      </c>
      <c r="K513" s="14">
        <v>1</v>
      </c>
      <c r="L513" s="14">
        <v>5.8</v>
      </c>
      <c r="M513" s="14">
        <v>2</v>
      </c>
      <c r="N513" s="14">
        <v>2</v>
      </c>
      <c r="O513" s="14">
        <v>2</v>
      </c>
      <c r="P513" s="14">
        <v>2</v>
      </c>
      <c r="Q513" s="14">
        <v>2</v>
      </c>
      <c r="R513" s="14">
        <v>2</v>
      </c>
      <c r="S513" s="14">
        <v>1</v>
      </c>
      <c r="T513" s="14">
        <v>2</v>
      </c>
      <c r="U513" s="14">
        <v>2</v>
      </c>
      <c r="V513" s="14">
        <v>1</v>
      </c>
      <c r="W513" s="14">
        <v>2</v>
      </c>
      <c r="X513" s="14">
        <v>75</v>
      </c>
      <c r="Y513" s="14">
        <f>X513-[1]Admission!DA76</f>
        <v>55</v>
      </c>
      <c r="Z513" s="14">
        <v>3</v>
      </c>
      <c r="AA513" s="14">
        <v>0</v>
      </c>
      <c r="AB513" s="14">
        <v>0</v>
      </c>
      <c r="AC513" s="14">
        <v>1</v>
      </c>
      <c r="AD513" s="14">
        <v>0</v>
      </c>
      <c r="AE513" s="14">
        <v>0</v>
      </c>
      <c r="AF513" s="14">
        <v>1</v>
      </c>
      <c r="AG513" s="14">
        <f t="shared" si="117"/>
        <v>2</v>
      </c>
      <c r="AH513" s="14">
        <f>AG513-[1]Admission!DO76</f>
        <v>1</v>
      </c>
      <c r="AI513" s="14">
        <v>1</v>
      </c>
      <c r="AJ513" s="14">
        <v>0</v>
      </c>
      <c r="AK513" s="14">
        <v>0</v>
      </c>
      <c r="AL513" s="14">
        <v>0</v>
      </c>
      <c r="AM513" s="14">
        <v>0</v>
      </c>
      <c r="AN513" s="14">
        <v>0</v>
      </c>
      <c r="AO513" s="14">
        <v>0</v>
      </c>
      <c r="AP513" s="14">
        <v>1</v>
      </c>
      <c r="AQ513" s="14">
        <f t="shared" si="118"/>
        <v>2</v>
      </c>
      <c r="AR513" s="14">
        <f>AQ513-[1]Admission!EH76</f>
        <v>1</v>
      </c>
      <c r="AS513" s="14">
        <v>1</v>
      </c>
      <c r="AT513" s="14">
        <v>1</v>
      </c>
      <c r="AU513" s="14">
        <f t="shared" si="119"/>
        <v>2</v>
      </c>
      <c r="AV513" s="14">
        <f>AU513-[1]Admission!EL76</f>
        <v>-3</v>
      </c>
      <c r="AW513" s="14">
        <v>5</v>
      </c>
      <c r="AX513" s="14">
        <v>5</v>
      </c>
      <c r="AY513" s="14">
        <v>5</v>
      </c>
      <c r="AZ513" s="14">
        <v>5</v>
      </c>
      <c r="BA513" s="14">
        <f t="shared" si="120"/>
        <v>20</v>
      </c>
      <c r="BB513" s="14">
        <f>BA513-[1]Admission!EQ76</f>
        <v>0</v>
      </c>
      <c r="BC513" s="14">
        <v>3</v>
      </c>
      <c r="BD513" s="14">
        <v>4</v>
      </c>
      <c r="BE513" s="14">
        <v>4</v>
      </c>
      <c r="BF513" s="14">
        <f t="shared" si="121"/>
        <v>11</v>
      </c>
      <c r="BG513" s="60">
        <v>1</v>
      </c>
      <c r="BH513" s="60">
        <v>1</v>
      </c>
      <c r="BI513" s="60">
        <v>1</v>
      </c>
      <c r="BJ513" s="60">
        <v>1</v>
      </c>
      <c r="BK513" s="60">
        <v>1</v>
      </c>
      <c r="BL513" s="60">
        <v>1</v>
      </c>
      <c r="BM513" s="60">
        <v>1</v>
      </c>
      <c r="BN513" s="60">
        <v>1</v>
      </c>
      <c r="BO513" s="60">
        <v>1</v>
      </c>
      <c r="BP513" s="60">
        <v>1</v>
      </c>
      <c r="BQ513" s="60">
        <v>1</v>
      </c>
      <c r="BR513" s="60">
        <v>1</v>
      </c>
      <c r="BS513" s="60">
        <v>1</v>
      </c>
      <c r="BT513" s="60">
        <v>1</v>
      </c>
      <c r="BU513" s="60">
        <v>1</v>
      </c>
      <c r="BV513" s="60">
        <v>15</v>
      </c>
    </row>
    <row r="514" spans="1:74" s="14" customFormat="1">
      <c r="A514" s="14">
        <v>505</v>
      </c>
      <c r="B514" s="14">
        <v>5</v>
      </c>
      <c r="C514" s="14">
        <v>4.015277777776646</v>
      </c>
      <c r="D514" s="14">
        <v>1</v>
      </c>
      <c r="E514" s="14">
        <v>1</v>
      </c>
      <c r="F514" s="14">
        <v>3</v>
      </c>
      <c r="G514" s="14">
        <v>0</v>
      </c>
      <c r="H514" s="14">
        <v>0</v>
      </c>
      <c r="I514" s="14">
        <v>0</v>
      </c>
      <c r="J514" s="14">
        <v>0</v>
      </c>
      <c r="M514" s="14">
        <v>2</v>
      </c>
      <c r="N514" s="14">
        <v>2</v>
      </c>
      <c r="O514" s="14">
        <v>2</v>
      </c>
      <c r="P514" s="14">
        <v>2</v>
      </c>
      <c r="Q514" s="14">
        <v>2</v>
      </c>
      <c r="R514" s="14">
        <v>2</v>
      </c>
      <c r="S514" s="14">
        <v>5</v>
      </c>
      <c r="T514" s="14">
        <v>5</v>
      </c>
      <c r="U514" s="14">
        <v>5</v>
      </c>
      <c r="V514" s="14">
        <v>3</v>
      </c>
      <c r="W514" s="14">
        <v>1</v>
      </c>
      <c r="X514" s="14">
        <v>80</v>
      </c>
      <c r="Y514" s="14">
        <f>X514-[1]Admission!DA39</f>
        <v>30</v>
      </c>
      <c r="Z514" s="14">
        <v>3</v>
      </c>
      <c r="AA514" s="14">
        <v>0</v>
      </c>
      <c r="AB514" s="14">
        <v>0</v>
      </c>
      <c r="AC514" s="14">
        <v>0</v>
      </c>
      <c r="AD514" s="14">
        <v>0</v>
      </c>
      <c r="AE514" s="14">
        <v>0</v>
      </c>
      <c r="AF514" s="14">
        <v>0</v>
      </c>
      <c r="AG514" s="14">
        <f t="shared" si="117"/>
        <v>0</v>
      </c>
      <c r="AH514" s="14">
        <f>AG514-[1]Admission!DO39</f>
        <v>0</v>
      </c>
      <c r="AI514" s="14">
        <v>0</v>
      </c>
      <c r="AJ514" s="14">
        <v>0</v>
      </c>
      <c r="AK514" s="14">
        <v>0</v>
      </c>
      <c r="AL514" s="14">
        <v>0</v>
      </c>
      <c r="AM514" s="14">
        <v>0</v>
      </c>
      <c r="AN514" s="14">
        <v>0</v>
      </c>
      <c r="AO514" s="14">
        <v>0</v>
      </c>
      <c r="AP514" s="14">
        <v>0</v>
      </c>
      <c r="AQ514" s="14">
        <f t="shared" si="118"/>
        <v>0</v>
      </c>
      <c r="AR514" s="14">
        <f>AQ514-[1]Admission!EH39</f>
        <v>0</v>
      </c>
      <c r="AS514" s="14">
        <v>3</v>
      </c>
      <c r="AT514" s="14">
        <v>0</v>
      </c>
      <c r="AU514" s="14">
        <f t="shared" si="119"/>
        <v>3</v>
      </c>
      <c r="AV514" s="14">
        <f>AU514-[1]Admission!EL39</f>
        <v>-3</v>
      </c>
      <c r="AW514" s="14">
        <v>5</v>
      </c>
      <c r="AX514" s="14">
        <v>5</v>
      </c>
      <c r="AY514" s="14">
        <v>5</v>
      </c>
      <c r="AZ514" s="14">
        <v>5</v>
      </c>
      <c r="BA514" s="14">
        <f t="shared" si="120"/>
        <v>20</v>
      </c>
      <c r="BB514" s="14">
        <f>BA514-[1]Admission!EQ39</f>
        <v>0</v>
      </c>
      <c r="BC514" s="14">
        <v>4</v>
      </c>
      <c r="BD514" s="14">
        <v>4</v>
      </c>
      <c r="BE514" s="14">
        <v>4</v>
      </c>
      <c r="BF514" s="14">
        <f t="shared" si="121"/>
        <v>12</v>
      </c>
      <c r="BG514" s="60">
        <v>1</v>
      </c>
      <c r="BH514" s="60">
        <v>1</v>
      </c>
      <c r="BI514" s="60">
        <v>1</v>
      </c>
      <c r="BJ514" s="60">
        <v>1</v>
      </c>
      <c r="BK514" s="60">
        <v>1</v>
      </c>
      <c r="BL514" s="60">
        <v>1</v>
      </c>
      <c r="BM514" s="60">
        <v>1</v>
      </c>
      <c r="BN514" s="60">
        <v>1</v>
      </c>
      <c r="BO514" s="60">
        <v>1</v>
      </c>
      <c r="BP514" s="60">
        <v>1</v>
      </c>
      <c r="BQ514" s="60">
        <v>1</v>
      </c>
      <c r="BR514" s="60">
        <v>1</v>
      </c>
      <c r="BS514" s="60">
        <v>1</v>
      </c>
      <c r="BT514" s="60">
        <v>1</v>
      </c>
      <c r="BU514" s="60">
        <v>1</v>
      </c>
      <c r="BV514" s="60">
        <v>15</v>
      </c>
    </row>
    <row r="515" spans="1:74" s="14" customFormat="1">
      <c r="A515" s="14">
        <v>506</v>
      </c>
      <c r="B515" s="14">
        <v>2</v>
      </c>
      <c r="C515" s="14">
        <v>3.8451388888861402</v>
      </c>
      <c r="D515" s="14">
        <v>0</v>
      </c>
      <c r="E515" s="14">
        <v>4</v>
      </c>
      <c r="F515" s="14">
        <v>3</v>
      </c>
      <c r="G515" s="14">
        <v>2</v>
      </c>
      <c r="H515" s="14">
        <v>0</v>
      </c>
      <c r="I515" s="14">
        <v>0</v>
      </c>
      <c r="J515" s="14">
        <v>1</v>
      </c>
      <c r="K515" s="14">
        <v>4</v>
      </c>
      <c r="L515" s="71">
        <v>5.8000000000000003E-2</v>
      </c>
      <c r="M515" s="14">
        <v>2</v>
      </c>
      <c r="N515" s="14">
        <v>2</v>
      </c>
      <c r="O515" s="14">
        <v>2</v>
      </c>
      <c r="P515" s="14">
        <v>2</v>
      </c>
      <c r="Q515" s="14">
        <v>2</v>
      </c>
      <c r="R515" s="14">
        <v>2</v>
      </c>
      <c r="S515" s="14">
        <v>2</v>
      </c>
      <c r="T515" s="14">
        <v>1</v>
      </c>
      <c r="U515" s="14">
        <v>1</v>
      </c>
      <c r="V515" s="14">
        <v>1</v>
      </c>
      <c r="W515" s="14">
        <v>2</v>
      </c>
      <c r="X515" s="14">
        <v>80</v>
      </c>
      <c r="Y515" s="14">
        <f>X515-[1]Admission!DA53</f>
        <v>20</v>
      </c>
      <c r="Z515" s="14">
        <v>2</v>
      </c>
      <c r="AA515" s="14">
        <v>1</v>
      </c>
      <c r="AB515" s="14">
        <v>1</v>
      </c>
      <c r="AC515" s="14">
        <v>0</v>
      </c>
      <c r="AD515" s="14">
        <v>0</v>
      </c>
      <c r="AE515" s="14">
        <v>1</v>
      </c>
      <c r="AF515" s="14">
        <v>1</v>
      </c>
      <c r="AG515" s="14">
        <f t="shared" si="117"/>
        <v>4</v>
      </c>
      <c r="AH515" s="14">
        <f>AG515-[1]Admission!DO53</f>
        <v>-2</v>
      </c>
      <c r="AI515" s="14">
        <v>1</v>
      </c>
      <c r="AJ515" s="14">
        <v>0</v>
      </c>
      <c r="AK515" s="14">
        <v>1</v>
      </c>
      <c r="AL515" s="14">
        <v>1</v>
      </c>
      <c r="AM515" s="14">
        <v>1</v>
      </c>
      <c r="AN515" s="14">
        <v>1</v>
      </c>
      <c r="AO515" s="14">
        <v>0</v>
      </c>
      <c r="AP515" s="14">
        <v>1</v>
      </c>
      <c r="AQ515" s="14">
        <f t="shared" si="118"/>
        <v>6</v>
      </c>
      <c r="AR515" s="14">
        <f>AQ515-[1]Admission!EH53</f>
        <v>1</v>
      </c>
      <c r="AS515" s="14">
        <v>1</v>
      </c>
      <c r="AT515" s="14">
        <v>1</v>
      </c>
      <c r="AU515" s="14">
        <f t="shared" si="119"/>
        <v>2</v>
      </c>
      <c r="AV515" s="14">
        <f>AU515-[1]Admission!EL53</f>
        <v>1</v>
      </c>
      <c r="AW515" s="14">
        <v>5</v>
      </c>
      <c r="AX515" s="14">
        <v>5</v>
      </c>
      <c r="AY515" s="14">
        <v>4</v>
      </c>
      <c r="AZ515" s="14">
        <v>5</v>
      </c>
      <c r="BA515" s="14">
        <f t="shared" si="120"/>
        <v>19</v>
      </c>
      <c r="BB515" s="14">
        <f>BA515-[1]Admission!EQ53</f>
        <v>-1</v>
      </c>
      <c r="BC515" s="14">
        <v>4</v>
      </c>
      <c r="BD515" s="14">
        <v>4</v>
      </c>
      <c r="BE515" s="14">
        <v>4</v>
      </c>
      <c r="BF515" s="14">
        <f t="shared" si="121"/>
        <v>12</v>
      </c>
      <c r="BG515" s="60">
        <v>1</v>
      </c>
      <c r="BH515" s="60">
        <v>1</v>
      </c>
      <c r="BI515" s="60">
        <v>1</v>
      </c>
      <c r="BJ515" s="60">
        <v>1</v>
      </c>
      <c r="BK515" s="60">
        <v>1</v>
      </c>
      <c r="BL515" s="60">
        <v>1</v>
      </c>
      <c r="BM515" s="60">
        <v>1</v>
      </c>
      <c r="BN515" s="60">
        <v>1</v>
      </c>
      <c r="BO515" s="60">
        <v>1</v>
      </c>
      <c r="BP515" s="60">
        <v>1</v>
      </c>
      <c r="BQ515" s="60">
        <v>1</v>
      </c>
      <c r="BR515" s="60">
        <v>1</v>
      </c>
      <c r="BS515" s="60">
        <v>1</v>
      </c>
      <c r="BT515" s="60">
        <v>0</v>
      </c>
      <c r="BU515" s="60">
        <v>0</v>
      </c>
      <c r="BV515" s="60">
        <v>13</v>
      </c>
    </row>
    <row r="516" spans="1:74" s="14" customFormat="1">
      <c r="A516" s="14">
        <v>507</v>
      </c>
      <c r="B516" s="14">
        <v>5</v>
      </c>
      <c r="C516" s="14">
        <v>3.679861111115315</v>
      </c>
      <c r="D516" s="14">
        <v>0</v>
      </c>
      <c r="E516" s="14">
        <v>6</v>
      </c>
      <c r="F516" s="14">
        <v>1</v>
      </c>
      <c r="G516" s="14">
        <v>0</v>
      </c>
      <c r="H516" s="14">
        <v>0</v>
      </c>
      <c r="I516" s="14">
        <v>0</v>
      </c>
      <c r="J516" s="14">
        <v>1</v>
      </c>
      <c r="K516" s="14">
        <v>1</v>
      </c>
      <c r="L516" s="73">
        <v>5.8000000000000003E-2</v>
      </c>
      <c r="M516" s="14">
        <v>2</v>
      </c>
      <c r="N516" s="14">
        <v>2</v>
      </c>
      <c r="O516" s="14">
        <v>2</v>
      </c>
      <c r="P516" s="14">
        <v>2</v>
      </c>
      <c r="Q516" s="14">
        <v>2</v>
      </c>
      <c r="R516" s="14">
        <v>2</v>
      </c>
      <c r="S516" s="14">
        <v>3</v>
      </c>
      <c r="T516" s="14">
        <v>2</v>
      </c>
      <c r="U516" s="14">
        <v>3</v>
      </c>
      <c r="V516" s="14">
        <v>1</v>
      </c>
      <c r="W516" s="14">
        <v>1</v>
      </c>
      <c r="X516" s="14">
        <v>50</v>
      </c>
      <c r="Y516" s="14">
        <f>X516-[1]Admission!DA497</f>
        <v>20</v>
      </c>
      <c r="Z516" s="14">
        <v>3</v>
      </c>
      <c r="AA516" s="14">
        <v>0</v>
      </c>
      <c r="AB516" s="14">
        <v>0</v>
      </c>
      <c r="AC516" s="14">
        <v>0</v>
      </c>
      <c r="AD516" s="14">
        <v>0</v>
      </c>
      <c r="AE516" s="14">
        <v>0</v>
      </c>
      <c r="AF516" s="14">
        <v>0</v>
      </c>
      <c r="AG516" s="14">
        <f t="shared" si="117"/>
        <v>0</v>
      </c>
      <c r="AH516" s="14">
        <f>AG516-[1]Admission!DO497</f>
        <v>-3</v>
      </c>
      <c r="AI516" s="14">
        <v>1</v>
      </c>
      <c r="AJ516" s="14">
        <v>0</v>
      </c>
      <c r="AK516" s="14">
        <v>0</v>
      </c>
      <c r="AL516" s="14">
        <v>0</v>
      </c>
      <c r="AM516" s="14">
        <v>0</v>
      </c>
      <c r="AN516" s="14">
        <v>0</v>
      </c>
      <c r="AO516" s="14">
        <v>0</v>
      </c>
      <c r="AP516" s="14">
        <v>1</v>
      </c>
      <c r="AQ516" s="14">
        <f t="shared" si="118"/>
        <v>2</v>
      </c>
      <c r="AR516" s="14">
        <f>AQ516-[1]Admission!EH497</f>
        <v>-1</v>
      </c>
      <c r="AS516" s="14">
        <v>3</v>
      </c>
      <c r="AT516" s="14">
        <v>0</v>
      </c>
      <c r="AU516" s="14">
        <f t="shared" si="119"/>
        <v>3</v>
      </c>
      <c r="AV516" s="14">
        <f>AU516-[1]Admission!EL497</f>
        <v>-3</v>
      </c>
      <c r="AW516" s="14">
        <v>5</v>
      </c>
      <c r="AX516" s="14">
        <v>5</v>
      </c>
      <c r="AY516" s="14">
        <v>5</v>
      </c>
      <c r="AZ516" s="14">
        <v>5</v>
      </c>
      <c r="BA516" s="14">
        <f t="shared" si="120"/>
        <v>20</v>
      </c>
      <c r="BB516" s="14">
        <f>BA516-[1]Admission!EQ497</f>
        <v>0</v>
      </c>
      <c r="BC516" s="14">
        <v>4</v>
      </c>
      <c r="BD516" s="14">
        <v>4</v>
      </c>
      <c r="BE516" s="14">
        <v>4</v>
      </c>
      <c r="BF516" s="14">
        <f t="shared" si="121"/>
        <v>12</v>
      </c>
      <c r="BG516" s="60">
        <v>1</v>
      </c>
      <c r="BH516" s="60">
        <v>1</v>
      </c>
      <c r="BI516" s="60">
        <v>1</v>
      </c>
      <c r="BJ516" s="60">
        <v>1</v>
      </c>
      <c r="BK516" s="60">
        <v>1</v>
      </c>
      <c r="BL516" s="60">
        <v>0</v>
      </c>
      <c r="BM516" s="60">
        <v>1</v>
      </c>
      <c r="BN516" s="60">
        <v>1</v>
      </c>
      <c r="BO516" s="60">
        <v>0</v>
      </c>
      <c r="BP516" s="60">
        <v>0</v>
      </c>
      <c r="BQ516" s="60">
        <v>1</v>
      </c>
      <c r="BR516" s="60">
        <v>1</v>
      </c>
      <c r="BS516" s="60">
        <v>1</v>
      </c>
      <c r="BT516" s="60">
        <v>1</v>
      </c>
      <c r="BU516" s="60">
        <v>1</v>
      </c>
      <c r="BV516" s="60">
        <v>12</v>
      </c>
    </row>
    <row r="517" spans="1:74" s="14" customFormat="1">
      <c r="A517" s="14">
        <v>508</v>
      </c>
      <c r="B517" s="14">
        <v>17</v>
      </c>
      <c r="C517" s="14">
        <v>15.785416666665697</v>
      </c>
      <c r="D517" s="14">
        <v>0</v>
      </c>
      <c r="E517" s="14">
        <v>5</v>
      </c>
      <c r="F517" s="14">
        <v>1</v>
      </c>
      <c r="G517" s="14">
        <v>0</v>
      </c>
      <c r="H517" s="14">
        <v>0</v>
      </c>
      <c r="I517" s="14">
        <v>0</v>
      </c>
      <c r="J517" s="14">
        <v>1</v>
      </c>
      <c r="K517" s="14">
        <v>7</v>
      </c>
      <c r="L517" s="73" t="s">
        <v>6995</v>
      </c>
      <c r="M517" s="14">
        <v>1</v>
      </c>
      <c r="N517" s="14">
        <v>2</v>
      </c>
      <c r="O517" s="14">
        <v>2</v>
      </c>
      <c r="P517" s="14">
        <v>2</v>
      </c>
      <c r="Q517" s="14">
        <v>0</v>
      </c>
      <c r="R517" s="14">
        <v>2</v>
      </c>
      <c r="S517" s="14">
        <v>3</v>
      </c>
      <c r="T517" s="14">
        <v>1</v>
      </c>
      <c r="U517" s="14">
        <v>1</v>
      </c>
      <c r="V517" s="14">
        <v>1</v>
      </c>
      <c r="W517" s="14">
        <v>1</v>
      </c>
      <c r="X517" s="14">
        <v>55</v>
      </c>
      <c r="Y517" s="14">
        <f>X517-[1]Admission!DA303</f>
        <v>5</v>
      </c>
      <c r="Z517" s="14">
        <v>5</v>
      </c>
      <c r="AA517" s="14">
        <v>1</v>
      </c>
      <c r="AB517" s="14">
        <v>1</v>
      </c>
      <c r="AC517" s="14">
        <v>1</v>
      </c>
      <c r="AD517" s="14">
        <v>1</v>
      </c>
      <c r="AE517" s="14">
        <v>1</v>
      </c>
      <c r="AF517" s="14">
        <v>1</v>
      </c>
      <c r="AG517" s="14">
        <f t="shared" si="117"/>
        <v>6</v>
      </c>
      <c r="AH517" s="14">
        <f>AG517-[1]Admission!DO303</f>
        <v>1</v>
      </c>
      <c r="AI517" s="14">
        <v>1</v>
      </c>
      <c r="AJ517" s="14">
        <v>1</v>
      </c>
      <c r="AK517" s="14">
        <v>0</v>
      </c>
      <c r="AL517" s="14">
        <v>1</v>
      </c>
      <c r="AM517" s="14">
        <v>0</v>
      </c>
      <c r="AN517" s="14">
        <v>1</v>
      </c>
      <c r="AO517" s="14">
        <v>1</v>
      </c>
      <c r="AP517" s="14">
        <v>1</v>
      </c>
      <c r="AQ517" s="14">
        <f t="shared" si="118"/>
        <v>6</v>
      </c>
      <c r="AR517" s="14">
        <f>AQ517-[1]Admission!EH303</f>
        <v>1</v>
      </c>
      <c r="AS517" s="14">
        <v>0</v>
      </c>
      <c r="AT517" s="14">
        <v>0</v>
      </c>
      <c r="AU517" s="14">
        <f t="shared" si="119"/>
        <v>0</v>
      </c>
      <c r="AV517" s="14">
        <f>AU517-[1]Admission!EL303</f>
        <v>0</v>
      </c>
      <c r="AW517" s="14">
        <v>5</v>
      </c>
      <c r="AX517" s="14">
        <v>2</v>
      </c>
      <c r="AY517" s="14">
        <v>5</v>
      </c>
      <c r="AZ517" s="14">
        <v>2</v>
      </c>
      <c r="BA517" s="14">
        <f t="shared" si="120"/>
        <v>14</v>
      </c>
      <c r="BB517" s="14">
        <f>BA517-[1]Admission!EQ303</f>
        <v>-6</v>
      </c>
      <c r="BC517" s="14">
        <v>4</v>
      </c>
      <c r="BD517" s="14">
        <v>4</v>
      </c>
      <c r="BE517" s="14">
        <v>4</v>
      </c>
      <c r="BF517" s="14">
        <f t="shared" si="121"/>
        <v>12</v>
      </c>
      <c r="BG517" s="60">
        <v>1</v>
      </c>
      <c r="BH517" s="60">
        <v>1</v>
      </c>
      <c r="BI517" s="60">
        <v>1</v>
      </c>
      <c r="BJ517" s="60">
        <v>1</v>
      </c>
      <c r="BK517" s="60">
        <v>1</v>
      </c>
      <c r="BL517" s="60">
        <v>1</v>
      </c>
      <c r="BM517" s="60">
        <v>1</v>
      </c>
      <c r="BN517" s="60">
        <v>1</v>
      </c>
      <c r="BO517" s="60">
        <v>1</v>
      </c>
      <c r="BP517" s="60">
        <v>1</v>
      </c>
      <c r="BQ517" s="60">
        <v>1</v>
      </c>
      <c r="BR517" s="60">
        <v>1</v>
      </c>
      <c r="BS517" s="60">
        <v>1</v>
      </c>
      <c r="BT517" s="60">
        <v>1</v>
      </c>
      <c r="BU517" s="60">
        <v>1</v>
      </c>
      <c r="BV517" s="60">
        <v>15</v>
      </c>
    </row>
    <row r="518" spans="1:74" s="14" customFormat="1">
      <c r="A518" s="14">
        <v>509</v>
      </c>
      <c r="B518" s="14">
        <v>5</v>
      </c>
      <c r="C518" s="14">
        <v>3.9375</v>
      </c>
      <c r="D518" s="14">
        <v>1</v>
      </c>
      <c r="E518" s="14">
        <v>7</v>
      </c>
      <c r="F518" s="14">
        <v>1</v>
      </c>
      <c r="G518" s="14">
        <v>0</v>
      </c>
      <c r="H518" s="14">
        <v>0</v>
      </c>
      <c r="I518" s="14">
        <v>0</v>
      </c>
      <c r="J518" s="14">
        <v>0</v>
      </c>
      <c r="K518" s="14">
        <v>3</v>
      </c>
      <c r="L518" s="73">
        <v>5.8000000000000003E-2</v>
      </c>
      <c r="M518" s="14">
        <v>2</v>
      </c>
      <c r="N518" s="14">
        <v>2</v>
      </c>
      <c r="O518" s="14">
        <v>2</v>
      </c>
      <c r="P518" s="14">
        <v>2</v>
      </c>
      <c r="Q518" s="14">
        <v>2</v>
      </c>
      <c r="R518" s="14">
        <v>2</v>
      </c>
      <c r="BG518" s="60"/>
      <c r="BH518" s="60"/>
      <c r="BI518" s="60"/>
      <c r="BJ518" s="60"/>
      <c r="BK518" s="60"/>
      <c r="BL518" s="60"/>
      <c r="BM518" s="60"/>
      <c r="BN518" s="60"/>
      <c r="BO518" s="60"/>
      <c r="BP518" s="60"/>
      <c r="BQ518" s="60"/>
      <c r="BR518" s="60"/>
      <c r="BS518" s="60"/>
      <c r="BT518" s="60"/>
      <c r="BU518" s="60"/>
      <c r="BV518" s="60"/>
    </row>
    <row r="519" spans="1:74" s="14" customFormat="1">
      <c r="A519" s="14">
        <v>510</v>
      </c>
      <c r="B519" s="14">
        <v>6</v>
      </c>
      <c r="C519" s="14">
        <v>4.8083333333343035</v>
      </c>
      <c r="D519" s="14">
        <v>0</v>
      </c>
      <c r="E519" s="14">
        <v>7</v>
      </c>
      <c r="F519" s="14">
        <v>1</v>
      </c>
      <c r="G519" s="14">
        <v>0</v>
      </c>
      <c r="H519" s="14">
        <v>0</v>
      </c>
      <c r="I519" s="14">
        <v>0</v>
      </c>
      <c r="J519" s="14">
        <v>0</v>
      </c>
      <c r="K519" s="14">
        <v>3</v>
      </c>
      <c r="L519" s="73">
        <v>5.8000000000000003E-2</v>
      </c>
      <c r="M519" s="14">
        <v>2</v>
      </c>
      <c r="N519" s="14">
        <v>2</v>
      </c>
      <c r="O519" s="14">
        <v>2</v>
      </c>
      <c r="P519" s="14">
        <v>2</v>
      </c>
      <c r="Q519" s="14">
        <v>2</v>
      </c>
      <c r="R519" s="14">
        <v>2</v>
      </c>
      <c r="S519" s="14">
        <v>1</v>
      </c>
      <c r="T519" s="14">
        <v>1</v>
      </c>
      <c r="U519" s="14">
        <v>1</v>
      </c>
      <c r="V519" s="14">
        <v>1</v>
      </c>
      <c r="W519" s="14">
        <v>1</v>
      </c>
      <c r="X519" s="14">
        <v>90</v>
      </c>
      <c r="Y519" s="14">
        <f>X519-[1]Admission!DA282</f>
        <v>10</v>
      </c>
      <c r="Z519" s="14">
        <v>3</v>
      </c>
      <c r="AA519" s="14">
        <v>1</v>
      </c>
      <c r="AB519" s="14">
        <v>1</v>
      </c>
      <c r="AC519" s="14">
        <v>1</v>
      </c>
      <c r="AD519" s="14">
        <v>1</v>
      </c>
      <c r="AE519" s="14">
        <v>1</v>
      </c>
      <c r="AF519" s="14">
        <v>1</v>
      </c>
      <c r="AG519" s="14">
        <f>SUM(AA519:AF519)</f>
        <v>6</v>
      </c>
      <c r="AH519" s="14">
        <f>AG519-[1]Admission!DO282</f>
        <v>0</v>
      </c>
      <c r="AI519" s="14">
        <v>1</v>
      </c>
      <c r="AJ519" s="14">
        <v>1</v>
      </c>
      <c r="AK519" s="14">
        <v>1</v>
      </c>
      <c r="AL519" s="14">
        <v>1</v>
      </c>
      <c r="AM519" s="14">
        <v>1</v>
      </c>
      <c r="AN519" s="14">
        <v>1</v>
      </c>
      <c r="AO519" s="14">
        <v>1</v>
      </c>
      <c r="AP519" s="14">
        <v>1</v>
      </c>
      <c r="AQ519" s="14">
        <f>SUM(AI519:AP519)</f>
        <v>8</v>
      </c>
      <c r="AR519" s="14">
        <f>AQ519-[1]Admission!EH282</f>
        <v>0</v>
      </c>
      <c r="AS519" s="14">
        <v>0</v>
      </c>
      <c r="AT519" s="14">
        <v>0</v>
      </c>
      <c r="AU519" s="14">
        <f>SUM(AS519:AT519)</f>
        <v>0</v>
      </c>
      <c r="AV519" s="14">
        <f>AU519-[1]Admission!EL282</f>
        <v>0</v>
      </c>
      <c r="AW519" s="14">
        <v>3</v>
      </c>
      <c r="AX519" s="14">
        <v>3</v>
      </c>
      <c r="AY519" s="14">
        <v>3</v>
      </c>
      <c r="AZ519" s="14">
        <v>3</v>
      </c>
      <c r="BA519" s="14">
        <f>SUM(AW519:AZ519)</f>
        <v>12</v>
      </c>
      <c r="BB519" s="14">
        <f>BA519-[1]Admission!EQ282</f>
        <v>0</v>
      </c>
      <c r="BC519" s="14">
        <v>4</v>
      </c>
      <c r="BD519" s="14">
        <v>4</v>
      </c>
      <c r="BE519" s="14">
        <v>4</v>
      </c>
      <c r="BF519" s="14">
        <f>SUM(BC519:BE519)</f>
        <v>12</v>
      </c>
      <c r="BG519" s="60">
        <v>1</v>
      </c>
      <c r="BH519" s="60">
        <v>1</v>
      </c>
      <c r="BI519" s="60">
        <v>1</v>
      </c>
      <c r="BJ519" s="60">
        <v>1</v>
      </c>
      <c r="BK519" s="60">
        <v>1</v>
      </c>
      <c r="BL519" s="60">
        <v>1</v>
      </c>
      <c r="BM519" s="60">
        <v>1</v>
      </c>
      <c r="BN519" s="60">
        <v>1</v>
      </c>
      <c r="BO519" s="60">
        <v>1</v>
      </c>
      <c r="BP519" s="60">
        <v>1</v>
      </c>
      <c r="BQ519" s="60">
        <v>1</v>
      </c>
      <c r="BR519" s="60">
        <v>1</v>
      </c>
      <c r="BS519" s="60">
        <v>1</v>
      </c>
      <c r="BT519" s="60">
        <v>1</v>
      </c>
      <c r="BU519" s="60">
        <v>1</v>
      </c>
      <c r="BV519" s="60">
        <v>15</v>
      </c>
    </row>
    <row r="520" spans="1:74" s="14" customFormat="1">
      <c r="A520" s="14">
        <v>511</v>
      </c>
      <c r="B520" s="14">
        <v>7</v>
      </c>
      <c r="C520" s="14">
        <v>5.921527777776646</v>
      </c>
      <c r="D520" s="14">
        <v>0</v>
      </c>
      <c r="E520" s="14">
        <v>5</v>
      </c>
      <c r="F520" s="14">
        <v>1</v>
      </c>
      <c r="G520" s="14">
        <v>0</v>
      </c>
      <c r="H520" s="14">
        <v>0</v>
      </c>
      <c r="I520" s="14">
        <v>0</v>
      </c>
      <c r="J520" s="14">
        <v>0</v>
      </c>
      <c r="K520" s="14">
        <v>5</v>
      </c>
      <c r="L520" s="73">
        <v>0.11899999999999999</v>
      </c>
      <c r="M520" s="14">
        <v>1</v>
      </c>
      <c r="N520" s="14">
        <v>2</v>
      </c>
      <c r="O520" s="14">
        <v>2</v>
      </c>
      <c r="P520" s="14">
        <v>2</v>
      </c>
      <c r="Q520" s="14">
        <v>1</v>
      </c>
      <c r="R520" s="14">
        <v>2</v>
      </c>
      <c r="BG520" s="60"/>
      <c r="BH520" s="60"/>
      <c r="BI520" s="60"/>
      <c r="BJ520" s="60"/>
      <c r="BK520" s="60"/>
      <c r="BL520" s="60"/>
      <c r="BM520" s="60"/>
      <c r="BN520" s="60"/>
      <c r="BO520" s="60"/>
      <c r="BP520" s="60"/>
      <c r="BQ520" s="60"/>
      <c r="BR520" s="60"/>
      <c r="BS520" s="60"/>
      <c r="BT520" s="60"/>
      <c r="BU520" s="60"/>
      <c r="BV520" s="60"/>
    </row>
    <row r="521" spans="1:74" s="14" customFormat="1">
      <c r="A521" s="14">
        <v>512</v>
      </c>
      <c r="B521" s="14">
        <v>6</v>
      </c>
      <c r="C521" s="14">
        <v>3.8729166666671517</v>
      </c>
      <c r="D521" s="14">
        <v>1</v>
      </c>
      <c r="E521" s="14">
        <v>5</v>
      </c>
      <c r="F521" s="14">
        <v>1</v>
      </c>
      <c r="G521" s="14">
        <v>0</v>
      </c>
      <c r="H521" s="14">
        <v>0</v>
      </c>
      <c r="I521" s="14">
        <v>0</v>
      </c>
      <c r="J521" s="14">
        <v>0</v>
      </c>
      <c r="K521" s="14">
        <v>5</v>
      </c>
      <c r="L521" s="73">
        <v>0.11899999999999999</v>
      </c>
      <c r="M521" s="14">
        <v>2</v>
      </c>
      <c r="N521" s="14">
        <v>2</v>
      </c>
      <c r="O521" s="14">
        <v>2</v>
      </c>
      <c r="P521" s="14">
        <v>2</v>
      </c>
      <c r="Q521" s="14">
        <v>2</v>
      </c>
      <c r="R521" s="14">
        <v>2</v>
      </c>
      <c r="S521" s="14">
        <v>1</v>
      </c>
      <c r="T521" s="14">
        <v>1</v>
      </c>
      <c r="U521" s="14">
        <v>1</v>
      </c>
      <c r="V521" s="14">
        <v>1</v>
      </c>
      <c r="W521" s="14">
        <v>1</v>
      </c>
      <c r="X521" s="14">
        <v>85</v>
      </c>
      <c r="Y521" s="14">
        <f>X521-[1]Admission!DA490</f>
        <v>0</v>
      </c>
      <c r="Z521" s="14">
        <v>3</v>
      </c>
      <c r="AA521" s="14">
        <v>1</v>
      </c>
      <c r="AB521" s="14">
        <v>1</v>
      </c>
      <c r="AC521" s="14">
        <v>1</v>
      </c>
      <c r="AD521" s="14">
        <v>1</v>
      </c>
      <c r="AE521" s="14">
        <v>1</v>
      </c>
      <c r="AF521" s="14">
        <v>1</v>
      </c>
      <c r="AG521" s="14">
        <f>SUM(AA521:AF521)</f>
        <v>6</v>
      </c>
      <c r="AH521" s="14">
        <f>AG521-[1]Admission!DO490</f>
        <v>0</v>
      </c>
      <c r="AI521" s="14">
        <v>1</v>
      </c>
      <c r="AJ521" s="14">
        <v>1</v>
      </c>
      <c r="AK521" s="14">
        <v>1</v>
      </c>
      <c r="AL521" s="14">
        <v>1</v>
      </c>
      <c r="AM521" s="14">
        <v>1</v>
      </c>
      <c r="AN521" s="14">
        <v>1</v>
      </c>
      <c r="AO521" s="14">
        <v>1</v>
      </c>
      <c r="AP521" s="14">
        <v>1</v>
      </c>
      <c r="AQ521" s="14">
        <f>SUM(AI521:AP521)</f>
        <v>8</v>
      </c>
      <c r="AR521" s="14">
        <f>AQ521-[1]Admission!EH490</f>
        <v>1</v>
      </c>
      <c r="AS521" s="14">
        <v>0</v>
      </c>
      <c r="AT521" s="14">
        <v>0</v>
      </c>
      <c r="AU521" s="14">
        <f>SUM(AS521:AT521)</f>
        <v>0</v>
      </c>
      <c r="AV521" s="14">
        <f>AU521-[1]Admission!EL490</f>
        <v>0</v>
      </c>
      <c r="AW521" s="14">
        <v>5</v>
      </c>
      <c r="AX521" s="14">
        <v>5</v>
      </c>
      <c r="AY521" s="14">
        <v>5</v>
      </c>
      <c r="AZ521" s="14">
        <v>5</v>
      </c>
      <c r="BA521" s="14">
        <f>SUM(AW521:AZ521)</f>
        <v>20</v>
      </c>
      <c r="BB521" s="14">
        <f>BA521-[1]Admission!EQ490</f>
        <v>0</v>
      </c>
      <c r="BC521" s="14">
        <v>4</v>
      </c>
      <c r="BD521" s="14">
        <v>4</v>
      </c>
      <c r="BE521" s="14">
        <v>4</v>
      </c>
      <c r="BF521" s="14">
        <f>SUM(BC521:BE521)</f>
        <v>12</v>
      </c>
      <c r="BG521" s="60">
        <v>1</v>
      </c>
      <c r="BH521" s="60">
        <v>1</v>
      </c>
      <c r="BI521" s="60">
        <v>0</v>
      </c>
      <c r="BJ521" s="60">
        <v>1</v>
      </c>
      <c r="BK521" s="60">
        <v>1</v>
      </c>
      <c r="BL521" s="60">
        <v>1</v>
      </c>
      <c r="BM521" s="60">
        <v>1</v>
      </c>
      <c r="BN521" s="60">
        <v>1</v>
      </c>
      <c r="BO521" s="60">
        <v>1</v>
      </c>
      <c r="BP521" s="60">
        <v>0</v>
      </c>
      <c r="BQ521" s="60">
        <v>1</v>
      </c>
      <c r="BR521" s="60">
        <v>1</v>
      </c>
      <c r="BS521" s="60">
        <v>1</v>
      </c>
      <c r="BT521" s="60">
        <v>1</v>
      </c>
      <c r="BU521" s="60">
        <v>1</v>
      </c>
      <c r="BV521" s="60">
        <v>13</v>
      </c>
    </row>
    <row r="522" spans="1:74" s="14" customFormat="1">
      <c r="A522" s="14">
        <v>513</v>
      </c>
      <c r="B522" s="14">
        <v>6</v>
      </c>
      <c r="C522" s="14">
        <v>4.9333333333343035</v>
      </c>
      <c r="D522" s="14">
        <v>0</v>
      </c>
      <c r="E522" s="14">
        <v>7</v>
      </c>
      <c r="F522" s="14">
        <v>1</v>
      </c>
      <c r="G522" s="14">
        <v>0</v>
      </c>
      <c r="H522" s="14">
        <v>0</v>
      </c>
      <c r="I522" s="14">
        <v>0</v>
      </c>
      <c r="J522" s="14">
        <v>0</v>
      </c>
      <c r="K522" s="14">
        <v>3</v>
      </c>
      <c r="L522" s="73">
        <v>5.8000000000000003E-2</v>
      </c>
      <c r="M522" s="14">
        <v>2</v>
      </c>
      <c r="N522" s="14">
        <v>2</v>
      </c>
      <c r="O522" s="14">
        <v>2</v>
      </c>
      <c r="P522" s="14">
        <v>2</v>
      </c>
      <c r="Q522" s="14">
        <v>2</v>
      </c>
      <c r="R522" s="14">
        <v>2</v>
      </c>
      <c r="S522" s="14">
        <v>2</v>
      </c>
      <c r="T522" s="14">
        <v>1</v>
      </c>
      <c r="U522" s="14">
        <v>1</v>
      </c>
      <c r="V522" s="14">
        <v>1</v>
      </c>
      <c r="W522" s="14">
        <v>1</v>
      </c>
      <c r="X522" s="14">
        <v>60</v>
      </c>
      <c r="Y522" s="14">
        <f>X522-[1]Admission!DA533</f>
        <v>20</v>
      </c>
      <c r="Z522" s="14">
        <v>3</v>
      </c>
      <c r="AA522" s="14">
        <v>1</v>
      </c>
      <c r="AB522" s="14">
        <v>1</v>
      </c>
      <c r="AC522" s="14">
        <v>1</v>
      </c>
      <c r="AD522" s="14">
        <v>1</v>
      </c>
      <c r="AE522" s="14">
        <v>1</v>
      </c>
      <c r="AF522" s="14">
        <v>1</v>
      </c>
      <c r="AG522" s="14">
        <f>SUM(AA522:AF522)</f>
        <v>6</v>
      </c>
      <c r="AH522" s="14">
        <f>AG522-[1]Admission!DO533</f>
        <v>0</v>
      </c>
      <c r="AI522" s="14">
        <v>1</v>
      </c>
      <c r="AJ522" s="14">
        <v>0</v>
      </c>
      <c r="AK522" s="14">
        <v>0</v>
      </c>
      <c r="AL522" s="14">
        <v>0</v>
      </c>
      <c r="AM522" s="14">
        <v>0</v>
      </c>
      <c r="AN522" s="14">
        <v>0</v>
      </c>
      <c r="AO522" s="14">
        <v>0</v>
      </c>
      <c r="AP522" s="14">
        <v>0</v>
      </c>
      <c r="AQ522" s="14">
        <f>SUM(AI522:AP522)</f>
        <v>1</v>
      </c>
      <c r="AR522" s="14">
        <f>AQ522-[1]Admission!EH533</f>
        <v>0</v>
      </c>
      <c r="AS522" s="14">
        <v>1</v>
      </c>
      <c r="AT522" s="14">
        <v>0</v>
      </c>
      <c r="AU522" s="14">
        <f>SUM(AS522:AT522)</f>
        <v>1</v>
      </c>
      <c r="AV522" s="14">
        <f>AU522-[1]Admission!EL533</f>
        <v>1</v>
      </c>
      <c r="AW522" s="14">
        <v>5</v>
      </c>
      <c r="AX522" s="14">
        <v>5</v>
      </c>
      <c r="AY522" s="14">
        <v>5</v>
      </c>
      <c r="AZ522" s="14">
        <v>5</v>
      </c>
      <c r="BA522" s="14">
        <f>SUM(AW522:AZ522)</f>
        <v>20</v>
      </c>
      <c r="BB522" s="14">
        <f>BA522-[1]Admission!EQ533</f>
        <v>0</v>
      </c>
      <c r="BC522" s="14">
        <v>4</v>
      </c>
      <c r="BD522" s="14">
        <v>4</v>
      </c>
      <c r="BE522" s="14">
        <v>4</v>
      </c>
      <c r="BF522" s="14">
        <f>SUM(BC522:BE522)</f>
        <v>12</v>
      </c>
      <c r="BG522" s="60">
        <v>1</v>
      </c>
      <c r="BH522" s="60">
        <v>1</v>
      </c>
      <c r="BI522" s="60">
        <v>1</v>
      </c>
      <c r="BJ522" s="60">
        <v>1</v>
      </c>
      <c r="BK522" s="60">
        <v>1</v>
      </c>
      <c r="BL522" s="60">
        <v>1</v>
      </c>
      <c r="BM522" s="60">
        <v>1</v>
      </c>
      <c r="BN522" s="60">
        <v>1</v>
      </c>
      <c r="BO522" s="60">
        <v>1</v>
      </c>
      <c r="BP522" s="60">
        <v>1</v>
      </c>
      <c r="BQ522" s="60">
        <v>1</v>
      </c>
      <c r="BR522" s="60">
        <v>1</v>
      </c>
      <c r="BS522" s="60">
        <v>1</v>
      </c>
      <c r="BT522" s="60">
        <v>1</v>
      </c>
      <c r="BU522" s="60">
        <v>1</v>
      </c>
      <c r="BV522" s="60">
        <v>15</v>
      </c>
    </row>
    <row r="523" spans="1:74" s="14" customFormat="1">
      <c r="A523" s="14">
        <v>514</v>
      </c>
      <c r="B523" s="14">
        <v>5</v>
      </c>
      <c r="C523" s="14">
        <v>3.7104166666686069</v>
      </c>
      <c r="D523" s="14">
        <v>0</v>
      </c>
      <c r="E523" s="14">
        <v>7</v>
      </c>
      <c r="F523" s="14">
        <v>1</v>
      </c>
      <c r="G523" s="14">
        <v>0</v>
      </c>
      <c r="H523" s="14">
        <v>0</v>
      </c>
      <c r="I523" s="14">
        <v>0</v>
      </c>
      <c r="J523" s="14">
        <v>1</v>
      </c>
      <c r="K523" s="14">
        <v>4</v>
      </c>
      <c r="L523" s="73">
        <v>5.8000000000000003E-2</v>
      </c>
      <c r="M523" s="14">
        <v>2</v>
      </c>
      <c r="N523" s="14">
        <v>2</v>
      </c>
      <c r="O523" s="14">
        <v>2</v>
      </c>
      <c r="P523" s="14">
        <v>2</v>
      </c>
      <c r="Q523" s="14">
        <v>2</v>
      </c>
      <c r="R523" s="14">
        <v>2</v>
      </c>
      <c r="BG523" s="60"/>
      <c r="BH523" s="60"/>
      <c r="BI523" s="60"/>
      <c r="BJ523" s="60"/>
      <c r="BK523" s="60"/>
      <c r="BL523" s="60"/>
      <c r="BM523" s="60"/>
      <c r="BN523" s="60"/>
      <c r="BO523" s="60"/>
      <c r="BP523" s="60"/>
      <c r="BQ523" s="60"/>
      <c r="BR523" s="60"/>
      <c r="BS523" s="60"/>
      <c r="BT523" s="60"/>
      <c r="BU523" s="60"/>
      <c r="BV523" s="60"/>
    </row>
    <row r="524" spans="1:74" s="14" customFormat="1">
      <c r="A524" s="14">
        <v>515</v>
      </c>
      <c r="B524" s="14">
        <v>7</v>
      </c>
      <c r="C524" s="14">
        <v>6.0187499999956344</v>
      </c>
      <c r="D524" s="14">
        <v>0</v>
      </c>
      <c r="E524" s="14">
        <v>5</v>
      </c>
      <c r="F524" s="14">
        <v>5</v>
      </c>
      <c r="G524" s="14">
        <v>0</v>
      </c>
      <c r="H524" s="14">
        <v>0</v>
      </c>
      <c r="I524" s="14">
        <v>0</v>
      </c>
      <c r="J524" s="14">
        <v>0</v>
      </c>
      <c r="K524" s="14">
        <v>6</v>
      </c>
      <c r="L524" s="73">
        <v>0.11899999999999999</v>
      </c>
      <c r="M524" s="14">
        <v>2</v>
      </c>
      <c r="N524" s="14">
        <v>2</v>
      </c>
      <c r="O524" s="14">
        <v>2</v>
      </c>
      <c r="P524" s="14">
        <v>2</v>
      </c>
      <c r="Q524" s="14">
        <v>1</v>
      </c>
      <c r="R524" s="14">
        <v>2</v>
      </c>
      <c r="BG524" s="60">
        <v>1</v>
      </c>
      <c r="BH524" s="60">
        <v>1</v>
      </c>
      <c r="BI524" s="60">
        <v>1</v>
      </c>
      <c r="BJ524" s="60">
        <v>0</v>
      </c>
      <c r="BK524" s="60">
        <v>1</v>
      </c>
      <c r="BL524" s="60">
        <v>0</v>
      </c>
      <c r="BM524" s="60">
        <v>1</v>
      </c>
      <c r="BN524" s="60">
        <v>0</v>
      </c>
      <c r="BO524" s="60">
        <v>1</v>
      </c>
      <c r="BP524" s="60">
        <v>1</v>
      </c>
      <c r="BQ524" s="60">
        <v>1</v>
      </c>
      <c r="BR524" s="60">
        <v>1</v>
      </c>
      <c r="BS524" s="60">
        <v>1</v>
      </c>
      <c r="BT524" s="60">
        <v>1</v>
      </c>
      <c r="BU524" s="60">
        <v>1</v>
      </c>
      <c r="BV524" s="60">
        <v>12</v>
      </c>
    </row>
    <row r="525" spans="1:74" s="14" customFormat="1">
      <c r="A525" s="14">
        <v>516</v>
      </c>
      <c r="B525" s="14">
        <v>5</v>
      </c>
      <c r="C525" s="14">
        <v>2.8402777777810115</v>
      </c>
      <c r="D525" s="14">
        <v>0</v>
      </c>
      <c r="E525" s="14">
        <v>5</v>
      </c>
      <c r="F525" s="14">
        <v>1</v>
      </c>
      <c r="G525" s="14">
        <v>0</v>
      </c>
      <c r="H525" s="14">
        <v>0</v>
      </c>
      <c r="I525" s="14">
        <v>0</v>
      </c>
      <c r="J525" s="14">
        <v>0</v>
      </c>
      <c r="K525" s="14">
        <v>1</v>
      </c>
      <c r="L525" s="73">
        <v>5.8000000000000003E-2</v>
      </c>
      <c r="M525" s="14">
        <v>1</v>
      </c>
      <c r="N525" s="14">
        <v>1</v>
      </c>
      <c r="O525" s="14">
        <v>1</v>
      </c>
      <c r="P525" s="14">
        <v>0</v>
      </c>
      <c r="Q525" s="14">
        <v>2</v>
      </c>
      <c r="R525" s="14">
        <v>2</v>
      </c>
      <c r="S525" s="14">
        <v>1</v>
      </c>
      <c r="T525" s="14">
        <v>1</v>
      </c>
      <c r="U525" s="14">
        <v>1</v>
      </c>
      <c r="V525" s="14">
        <v>2</v>
      </c>
      <c r="W525" s="14">
        <v>1</v>
      </c>
      <c r="X525" s="14">
        <v>40</v>
      </c>
      <c r="Y525" s="14">
        <f>X525-[1]Admission!DA420</f>
        <v>-20</v>
      </c>
      <c r="Z525" s="14">
        <v>4</v>
      </c>
      <c r="AA525" s="14">
        <v>0</v>
      </c>
      <c r="AB525" s="14">
        <v>0</v>
      </c>
      <c r="AC525" s="14">
        <v>1</v>
      </c>
      <c r="AD525" s="14">
        <v>1</v>
      </c>
      <c r="AE525" s="14">
        <v>1</v>
      </c>
      <c r="AF525" s="14">
        <v>1</v>
      </c>
      <c r="AG525" s="14">
        <f t="shared" ref="AG525:AG532" si="122">SUM(AA525:AF525)</f>
        <v>4</v>
      </c>
      <c r="AH525" s="14">
        <f>AG525-[1]Admission!DO420</f>
        <v>0</v>
      </c>
      <c r="AI525" s="14">
        <v>1</v>
      </c>
      <c r="AJ525" s="14">
        <v>0</v>
      </c>
      <c r="AK525" s="14">
        <v>0</v>
      </c>
      <c r="AL525" s="14">
        <v>0</v>
      </c>
      <c r="AM525" s="14">
        <v>0</v>
      </c>
      <c r="AN525" s="14">
        <v>0</v>
      </c>
      <c r="AO525" s="14">
        <v>0</v>
      </c>
      <c r="AP525" s="14">
        <v>0</v>
      </c>
      <c r="AQ525" s="14">
        <f t="shared" ref="AQ525:AQ532" si="123">SUM(AI525:AP525)</f>
        <v>1</v>
      </c>
      <c r="AR525" s="14">
        <f>AQ525-[1]Admission!EH420</f>
        <v>-2</v>
      </c>
      <c r="AS525" s="14">
        <v>0</v>
      </c>
      <c r="AT525" s="14">
        <v>0</v>
      </c>
      <c r="AU525" s="14">
        <f t="shared" ref="AU525:AU532" si="124">SUM(AS525:AT525)</f>
        <v>0</v>
      </c>
      <c r="AV525" s="14">
        <f>AU525-[1]Admission!EL420</f>
        <v>-2</v>
      </c>
      <c r="AW525" s="14">
        <v>5</v>
      </c>
      <c r="AX525" s="14">
        <v>5</v>
      </c>
      <c r="AY525" s="14">
        <v>5</v>
      </c>
      <c r="AZ525" s="14">
        <v>5</v>
      </c>
      <c r="BA525" s="14">
        <f t="shared" ref="BA525:BA532" si="125">SUM(AW525:AZ525)</f>
        <v>20</v>
      </c>
      <c r="BB525" s="14">
        <f>BA525-[1]Admission!EQ420</f>
        <v>0</v>
      </c>
      <c r="BC525" s="14">
        <v>4</v>
      </c>
      <c r="BD525" s="14">
        <v>4</v>
      </c>
      <c r="BE525" s="14">
        <v>4</v>
      </c>
      <c r="BF525" s="14">
        <f t="shared" ref="BF525:BF532" si="126">SUM(BC525:BE525)</f>
        <v>12</v>
      </c>
      <c r="BG525" s="14">
        <v>1</v>
      </c>
      <c r="BH525" s="14">
        <v>1</v>
      </c>
      <c r="BI525" s="14">
        <v>1</v>
      </c>
      <c r="BJ525" s="14">
        <v>1</v>
      </c>
      <c r="BK525" s="14">
        <v>1</v>
      </c>
      <c r="BL525" s="14">
        <v>1</v>
      </c>
      <c r="BM525" s="14">
        <v>1</v>
      </c>
      <c r="BN525" s="14">
        <v>1</v>
      </c>
      <c r="BO525" s="14">
        <v>1</v>
      </c>
      <c r="BP525" s="14">
        <v>1</v>
      </c>
      <c r="BQ525" s="14">
        <v>1</v>
      </c>
      <c r="BR525" s="14">
        <v>1</v>
      </c>
      <c r="BS525" s="14">
        <v>1</v>
      </c>
      <c r="BT525" s="14">
        <v>1</v>
      </c>
      <c r="BU525" s="14">
        <v>1</v>
      </c>
      <c r="BV525" s="14">
        <v>15</v>
      </c>
    </row>
    <row r="526" spans="1:74" s="14" customFormat="1">
      <c r="A526" s="14">
        <v>517</v>
      </c>
      <c r="B526" s="14">
        <v>6</v>
      </c>
      <c r="C526" s="14">
        <v>4.7791666666671517</v>
      </c>
      <c r="D526" s="14">
        <v>0</v>
      </c>
      <c r="E526" s="14">
        <v>3</v>
      </c>
      <c r="F526" s="14">
        <v>1</v>
      </c>
      <c r="G526" s="14">
        <v>0</v>
      </c>
      <c r="H526" s="14">
        <v>0</v>
      </c>
      <c r="I526" s="14">
        <v>0</v>
      </c>
      <c r="J526" s="14">
        <v>0</v>
      </c>
      <c r="K526" s="14">
        <v>5</v>
      </c>
      <c r="L526" s="73">
        <v>0.11900000000000001</v>
      </c>
      <c r="M526" s="14">
        <v>2</v>
      </c>
      <c r="N526" s="14">
        <v>2</v>
      </c>
      <c r="O526" s="14">
        <v>2</v>
      </c>
      <c r="P526" s="14">
        <v>2</v>
      </c>
      <c r="Q526" s="14">
        <v>2</v>
      </c>
      <c r="R526" s="14">
        <v>2</v>
      </c>
      <c r="S526" s="14">
        <v>1</v>
      </c>
      <c r="T526" s="14">
        <v>1</v>
      </c>
      <c r="U526" s="14">
        <v>2</v>
      </c>
      <c r="V526" s="14">
        <v>1</v>
      </c>
      <c r="W526" s="14">
        <v>2</v>
      </c>
      <c r="X526" s="14">
        <v>75</v>
      </c>
      <c r="Y526" s="14">
        <f>X526-[1]Admission!DA264</f>
        <v>-5</v>
      </c>
      <c r="Z526" s="14">
        <v>4</v>
      </c>
      <c r="AA526" s="14">
        <v>1</v>
      </c>
      <c r="AB526" s="14">
        <v>1</v>
      </c>
      <c r="AC526" s="14">
        <v>1</v>
      </c>
      <c r="AD526" s="14">
        <v>1</v>
      </c>
      <c r="AE526" s="14">
        <v>1</v>
      </c>
      <c r="AF526" s="14">
        <v>1</v>
      </c>
      <c r="AG526" s="14">
        <f t="shared" si="122"/>
        <v>6</v>
      </c>
      <c r="AH526" s="14">
        <f>AG526-[1]Admission!DO264</f>
        <v>0</v>
      </c>
      <c r="AI526" s="14">
        <v>1</v>
      </c>
      <c r="AJ526" s="14">
        <v>0</v>
      </c>
      <c r="AK526" s="14">
        <v>1</v>
      </c>
      <c r="AL526" s="14">
        <v>1</v>
      </c>
      <c r="AM526" s="14">
        <v>1</v>
      </c>
      <c r="AN526" s="14">
        <v>0</v>
      </c>
      <c r="AO526" s="14">
        <v>1</v>
      </c>
      <c r="AP526" s="14">
        <v>1</v>
      </c>
      <c r="AQ526" s="14">
        <f t="shared" si="123"/>
        <v>6</v>
      </c>
      <c r="AR526" s="14">
        <f>AQ526-[1]Admission!EH264</f>
        <v>-2</v>
      </c>
      <c r="AS526" s="14">
        <v>0</v>
      </c>
      <c r="AT526" s="14">
        <v>0</v>
      </c>
      <c r="AU526" s="14">
        <f t="shared" si="124"/>
        <v>0</v>
      </c>
      <c r="AV526" s="14">
        <f>AU526-[1]Admission!EL264</f>
        <v>0</v>
      </c>
      <c r="AW526" s="14">
        <v>5</v>
      </c>
      <c r="AX526" s="14">
        <v>5</v>
      </c>
      <c r="AY526" s="14">
        <v>5</v>
      </c>
      <c r="AZ526" s="14">
        <v>5</v>
      </c>
      <c r="BA526" s="14">
        <f t="shared" si="125"/>
        <v>20</v>
      </c>
      <c r="BB526" s="14">
        <f>BA526-[1]Admission!EQ264</f>
        <v>4</v>
      </c>
      <c r="BC526" s="14">
        <v>3</v>
      </c>
      <c r="BD526" s="14">
        <v>3</v>
      </c>
      <c r="BE526" s="14">
        <v>2</v>
      </c>
      <c r="BF526" s="14">
        <f t="shared" si="126"/>
        <v>8</v>
      </c>
      <c r="BG526" s="60">
        <v>1</v>
      </c>
      <c r="BH526" s="60">
        <v>1</v>
      </c>
      <c r="BI526" s="60">
        <v>0</v>
      </c>
      <c r="BJ526" s="60">
        <v>1</v>
      </c>
      <c r="BK526" s="60">
        <v>1</v>
      </c>
      <c r="BL526" s="60">
        <v>1</v>
      </c>
      <c r="BM526" s="60">
        <v>1</v>
      </c>
      <c r="BN526" s="60">
        <v>1</v>
      </c>
      <c r="BO526" s="60">
        <v>1</v>
      </c>
      <c r="BP526" s="60">
        <v>1</v>
      </c>
      <c r="BQ526" s="60">
        <v>1</v>
      </c>
      <c r="BR526" s="60">
        <v>1</v>
      </c>
      <c r="BS526" s="60">
        <v>0</v>
      </c>
      <c r="BT526" s="60">
        <v>1</v>
      </c>
      <c r="BU526" s="60">
        <v>1</v>
      </c>
      <c r="BV526" s="60">
        <v>13</v>
      </c>
    </row>
    <row r="527" spans="1:74" s="14" customFormat="1">
      <c r="A527" s="14">
        <v>518</v>
      </c>
      <c r="B527" s="14">
        <v>4</v>
      </c>
      <c r="C527" s="14">
        <v>2.8173611111051287</v>
      </c>
      <c r="D527" s="14">
        <v>0</v>
      </c>
      <c r="E527" s="14">
        <v>3</v>
      </c>
      <c r="F527" s="14">
        <v>3</v>
      </c>
      <c r="G527" s="14">
        <v>0</v>
      </c>
      <c r="H527" s="14">
        <v>0</v>
      </c>
      <c r="I527" s="14">
        <v>0</v>
      </c>
      <c r="J527" s="14">
        <v>0</v>
      </c>
      <c r="K527" s="14">
        <v>4</v>
      </c>
      <c r="L527" s="73">
        <v>5.7999999999999996E-2</v>
      </c>
      <c r="M527" s="14">
        <v>2</v>
      </c>
      <c r="N527" s="14">
        <v>2</v>
      </c>
      <c r="O527" s="14">
        <v>2</v>
      </c>
      <c r="P527" s="14">
        <v>2</v>
      </c>
      <c r="Q527" s="14">
        <v>2</v>
      </c>
      <c r="R527" s="14">
        <v>2</v>
      </c>
      <c r="S527" s="14">
        <v>1</v>
      </c>
      <c r="T527" s="14">
        <v>1</v>
      </c>
      <c r="U527" s="14">
        <v>5</v>
      </c>
      <c r="V527" s="14">
        <v>1</v>
      </c>
      <c r="W527" s="14">
        <v>1</v>
      </c>
      <c r="X527" s="14">
        <v>75</v>
      </c>
      <c r="Y527" s="14">
        <f>X527-[1]Admission!DA210</f>
        <v>-5</v>
      </c>
      <c r="Z527" s="14">
        <v>2</v>
      </c>
      <c r="AA527" s="14">
        <v>0</v>
      </c>
      <c r="AB527" s="14">
        <v>0</v>
      </c>
      <c r="AC527" s="14">
        <v>1</v>
      </c>
      <c r="AD527" s="14">
        <v>1</v>
      </c>
      <c r="AE527" s="14">
        <v>1</v>
      </c>
      <c r="AF527" s="14">
        <v>1</v>
      </c>
      <c r="AG527" s="14">
        <f t="shared" si="122"/>
        <v>4</v>
      </c>
      <c r="AH527" s="14">
        <f>AG527-[1]Admission!DO210</f>
        <v>0</v>
      </c>
      <c r="AI527" s="14">
        <v>1</v>
      </c>
      <c r="AJ527" s="14">
        <v>1</v>
      </c>
      <c r="AK527" s="14">
        <v>1</v>
      </c>
      <c r="AL527" s="14">
        <v>0</v>
      </c>
      <c r="AM527" s="14">
        <v>0</v>
      </c>
      <c r="AN527" s="14">
        <v>0</v>
      </c>
      <c r="AO527" s="14">
        <v>1</v>
      </c>
      <c r="AP527" s="14">
        <v>1</v>
      </c>
      <c r="AQ527" s="14">
        <f t="shared" si="123"/>
        <v>5</v>
      </c>
      <c r="AR527" s="14">
        <f>AQ527-[1]Admission!EH210</f>
        <v>0</v>
      </c>
      <c r="AS527" s="14">
        <v>0</v>
      </c>
      <c r="AT527" s="14">
        <v>0</v>
      </c>
      <c r="AU527" s="14">
        <f t="shared" si="124"/>
        <v>0</v>
      </c>
      <c r="AV527" s="14">
        <f>AU527-[1]Admission!EL210</f>
        <v>-4</v>
      </c>
      <c r="AW527" s="14">
        <v>5</v>
      </c>
      <c r="AX527" s="14">
        <v>5</v>
      </c>
      <c r="AY527" s="14">
        <v>5</v>
      </c>
      <c r="AZ527" s="14">
        <v>5</v>
      </c>
      <c r="BA527" s="14">
        <f t="shared" si="125"/>
        <v>20</v>
      </c>
      <c r="BB527" s="14">
        <f>BA527-[1]Admission!EQ210</f>
        <v>0</v>
      </c>
      <c r="BC527" s="14">
        <v>4</v>
      </c>
      <c r="BD527" s="14">
        <v>4</v>
      </c>
      <c r="BE527" s="14">
        <v>4</v>
      </c>
      <c r="BF527" s="14">
        <f t="shared" si="126"/>
        <v>12</v>
      </c>
      <c r="BG527" s="60">
        <v>1</v>
      </c>
      <c r="BH527" s="60">
        <v>1</v>
      </c>
      <c r="BI527" s="60">
        <v>1</v>
      </c>
      <c r="BJ527" s="60">
        <v>1</v>
      </c>
      <c r="BK527" s="60">
        <v>1</v>
      </c>
      <c r="BL527" s="60">
        <v>1</v>
      </c>
      <c r="BM527" s="60">
        <v>1</v>
      </c>
      <c r="BN527" s="60">
        <v>1</v>
      </c>
      <c r="BO527" s="60">
        <v>1</v>
      </c>
      <c r="BP527" s="60">
        <v>1</v>
      </c>
      <c r="BQ527" s="60">
        <v>1</v>
      </c>
      <c r="BR527" s="60">
        <v>1</v>
      </c>
      <c r="BS527" s="60">
        <v>1</v>
      </c>
      <c r="BT527" s="60">
        <v>1</v>
      </c>
      <c r="BU527" s="60">
        <v>1</v>
      </c>
      <c r="BV527" s="60">
        <v>15</v>
      </c>
    </row>
    <row r="528" spans="1:74" s="14" customFormat="1">
      <c r="A528" s="14">
        <v>519</v>
      </c>
      <c r="B528" s="14">
        <v>4</v>
      </c>
      <c r="C528" s="14">
        <v>3.609722222223354</v>
      </c>
      <c r="D528" s="14">
        <v>0</v>
      </c>
      <c r="E528" s="14">
        <v>6</v>
      </c>
      <c r="F528" s="14">
        <v>1</v>
      </c>
      <c r="G528" s="14">
        <v>0</v>
      </c>
      <c r="H528" s="14">
        <v>0</v>
      </c>
      <c r="I528" s="14">
        <v>0</v>
      </c>
      <c r="J528" s="14">
        <v>0</v>
      </c>
      <c r="K528" s="14">
        <v>1</v>
      </c>
      <c r="L528" s="73">
        <v>5.8000000000000003E-2</v>
      </c>
      <c r="M528" s="14">
        <v>2</v>
      </c>
      <c r="N528" s="14">
        <v>2</v>
      </c>
      <c r="O528" s="14">
        <v>2</v>
      </c>
      <c r="P528" s="14">
        <v>2</v>
      </c>
      <c r="Q528" s="14">
        <v>2</v>
      </c>
      <c r="R528" s="14">
        <v>2</v>
      </c>
      <c r="S528" s="14">
        <v>2</v>
      </c>
      <c r="T528" s="14">
        <v>1</v>
      </c>
      <c r="U528" s="14">
        <v>1</v>
      </c>
      <c r="V528" s="14">
        <v>3</v>
      </c>
      <c r="W528" s="14">
        <v>1</v>
      </c>
      <c r="X528" s="14">
        <v>50</v>
      </c>
      <c r="Y528" s="14">
        <f>X528-[1]Admission!DA428</f>
        <v>0</v>
      </c>
      <c r="Z528" s="14">
        <v>4</v>
      </c>
      <c r="AA528" s="14">
        <v>1</v>
      </c>
      <c r="AB528" s="14">
        <v>1</v>
      </c>
      <c r="AC528" s="14">
        <v>1</v>
      </c>
      <c r="AD528" s="14">
        <v>1</v>
      </c>
      <c r="AE528" s="14">
        <v>1</v>
      </c>
      <c r="AF528" s="14">
        <v>1</v>
      </c>
      <c r="AG528" s="14">
        <f t="shared" si="122"/>
        <v>6</v>
      </c>
      <c r="AH528" s="14">
        <f>AG528-[1]Admission!DO428</f>
        <v>0</v>
      </c>
      <c r="AI528" s="14">
        <v>1</v>
      </c>
      <c r="AJ528" s="14">
        <v>1</v>
      </c>
      <c r="AK528" s="14">
        <v>1</v>
      </c>
      <c r="AL528" s="14">
        <v>1</v>
      </c>
      <c r="AM528" s="14">
        <v>1</v>
      </c>
      <c r="AN528" s="14">
        <v>0</v>
      </c>
      <c r="AO528" s="14">
        <v>1</v>
      </c>
      <c r="AP528" s="14">
        <v>1</v>
      </c>
      <c r="AQ528" s="14">
        <f t="shared" si="123"/>
        <v>7</v>
      </c>
      <c r="AR528" s="14">
        <f>AQ528-[1]Admission!EH428</f>
        <v>0</v>
      </c>
      <c r="AS528" s="14">
        <v>0</v>
      </c>
      <c r="AT528" s="14">
        <v>0</v>
      </c>
      <c r="AU528" s="14">
        <f t="shared" si="124"/>
        <v>0</v>
      </c>
      <c r="AV528" s="14">
        <f>AU528-[1]Admission!EL428</f>
        <v>0</v>
      </c>
      <c r="AW528" s="14">
        <v>5</v>
      </c>
      <c r="AX528" s="14">
        <v>5</v>
      </c>
      <c r="AY528" s="14">
        <v>5</v>
      </c>
      <c r="AZ528" s="14">
        <v>5</v>
      </c>
      <c r="BA528" s="14">
        <f t="shared" si="125"/>
        <v>20</v>
      </c>
      <c r="BB528" s="14">
        <f>BA528-[1]Admission!EQ428</f>
        <v>0</v>
      </c>
      <c r="BC528" s="14">
        <v>3</v>
      </c>
      <c r="BD528" s="14">
        <v>3</v>
      </c>
      <c r="BE528" s="14">
        <v>3</v>
      </c>
      <c r="BF528" s="14">
        <f t="shared" si="126"/>
        <v>9</v>
      </c>
      <c r="BG528" s="60">
        <v>1</v>
      </c>
      <c r="BH528" s="60">
        <v>1</v>
      </c>
      <c r="BI528" s="60">
        <v>1</v>
      </c>
      <c r="BJ528" s="60">
        <v>1</v>
      </c>
      <c r="BK528" s="60">
        <v>1</v>
      </c>
      <c r="BL528" s="60">
        <v>1</v>
      </c>
      <c r="BM528" s="60">
        <v>1</v>
      </c>
      <c r="BN528" s="60">
        <v>1</v>
      </c>
      <c r="BO528" s="60">
        <v>1</v>
      </c>
      <c r="BP528" s="60">
        <v>1</v>
      </c>
      <c r="BQ528" s="60">
        <v>1</v>
      </c>
      <c r="BR528" s="60">
        <v>1</v>
      </c>
      <c r="BS528" s="60">
        <v>1</v>
      </c>
      <c r="BT528" s="60">
        <v>1</v>
      </c>
      <c r="BU528" s="60">
        <v>0</v>
      </c>
      <c r="BV528" s="60">
        <v>14</v>
      </c>
    </row>
    <row r="529" spans="1:74" s="14" customFormat="1">
      <c r="A529" s="14">
        <v>520</v>
      </c>
      <c r="B529" s="14">
        <v>5</v>
      </c>
      <c r="C529" s="14">
        <v>3.8263888888905058</v>
      </c>
      <c r="D529" s="14">
        <v>0</v>
      </c>
      <c r="E529" s="14">
        <v>1</v>
      </c>
      <c r="F529" s="14">
        <v>1</v>
      </c>
      <c r="G529" s="14">
        <v>0</v>
      </c>
      <c r="H529" s="14">
        <v>0</v>
      </c>
      <c r="I529" s="14">
        <v>0</v>
      </c>
      <c r="J529" s="14">
        <v>0</v>
      </c>
      <c r="K529" s="14">
        <v>1</v>
      </c>
      <c r="L529" s="73">
        <v>5.8000000000000003E-2</v>
      </c>
      <c r="M529" s="14">
        <v>2</v>
      </c>
      <c r="N529" s="14">
        <v>2</v>
      </c>
      <c r="O529" s="14">
        <v>2</v>
      </c>
      <c r="P529" s="14">
        <v>2</v>
      </c>
      <c r="Q529" s="14">
        <v>2</v>
      </c>
      <c r="R529" s="14">
        <v>2</v>
      </c>
      <c r="S529" s="14">
        <v>1</v>
      </c>
      <c r="T529" s="14">
        <v>1</v>
      </c>
      <c r="U529" s="14">
        <v>1</v>
      </c>
      <c r="V529" s="14">
        <v>1</v>
      </c>
      <c r="W529" s="14">
        <v>1</v>
      </c>
      <c r="X529" s="14">
        <v>70</v>
      </c>
      <c r="Y529" s="14">
        <f>X529-[1]Admission!DA330</f>
        <v>40</v>
      </c>
      <c r="Z529" s="14">
        <v>4</v>
      </c>
      <c r="AA529" s="14">
        <v>1</v>
      </c>
      <c r="AB529" s="14">
        <v>1</v>
      </c>
      <c r="AC529" s="14">
        <v>1</v>
      </c>
      <c r="AD529" s="14">
        <v>1</v>
      </c>
      <c r="AE529" s="14">
        <v>1</v>
      </c>
      <c r="AF529" s="14">
        <v>1</v>
      </c>
      <c r="AG529" s="14">
        <f t="shared" si="122"/>
        <v>6</v>
      </c>
      <c r="AH529" s="14">
        <f>AG529-[1]Admission!DO330</f>
        <v>0</v>
      </c>
      <c r="AI529" s="14">
        <v>1</v>
      </c>
      <c r="AJ529" s="14">
        <v>0</v>
      </c>
      <c r="AK529" s="14">
        <v>0</v>
      </c>
      <c r="AL529" s="14">
        <v>0</v>
      </c>
      <c r="AM529" s="14">
        <v>0</v>
      </c>
      <c r="AN529" s="14">
        <v>0</v>
      </c>
      <c r="AO529" s="14">
        <v>0</v>
      </c>
      <c r="AP529" s="14">
        <v>0</v>
      </c>
      <c r="AQ529" s="14">
        <f t="shared" si="123"/>
        <v>1</v>
      </c>
      <c r="AR529" s="14">
        <f>AQ529-[1]Admission!EH330</f>
        <v>-7</v>
      </c>
      <c r="AS529" s="14">
        <v>0</v>
      </c>
      <c r="AT529" s="14">
        <v>0</v>
      </c>
      <c r="AU529" s="14">
        <f t="shared" si="124"/>
        <v>0</v>
      </c>
      <c r="AV529" s="14">
        <f>AU529-[1]Admission!EL330</f>
        <v>-4</v>
      </c>
      <c r="AW529" s="14">
        <v>5</v>
      </c>
      <c r="AX529" s="14">
        <v>5</v>
      </c>
      <c r="AY529" s="14">
        <v>5</v>
      </c>
      <c r="AZ529" s="14">
        <v>5</v>
      </c>
      <c r="BA529" s="14">
        <f t="shared" si="125"/>
        <v>20</v>
      </c>
      <c r="BB529" s="14">
        <f>BA529-[1]Admission!EQ330</f>
        <v>0</v>
      </c>
      <c r="BC529" s="14">
        <v>3</v>
      </c>
      <c r="BD529" s="14">
        <v>3</v>
      </c>
      <c r="BE529" s="14">
        <v>3</v>
      </c>
      <c r="BF529" s="14">
        <f t="shared" si="126"/>
        <v>9</v>
      </c>
      <c r="BG529" s="60">
        <v>1</v>
      </c>
      <c r="BH529" s="60">
        <v>1</v>
      </c>
      <c r="BI529" s="60">
        <v>1</v>
      </c>
      <c r="BJ529" s="60">
        <v>1</v>
      </c>
      <c r="BK529" s="60">
        <v>1</v>
      </c>
      <c r="BL529" s="60">
        <v>1</v>
      </c>
      <c r="BM529" s="60">
        <v>1</v>
      </c>
      <c r="BN529" s="60">
        <v>1</v>
      </c>
      <c r="BO529" s="60">
        <v>1</v>
      </c>
      <c r="BP529" s="60">
        <v>1</v>
      </c>
      <c r="BQ529" s="60">
        <v>1</v>
      </c>
      <c r="BR529" s="60">
        <v>1</v>
      </c>
      <c r="BS529" s="60">
        <v>1</v>
      </c>
      <c r="BT529" s="60">
        <v>0</v>
      </c>
      <c r="BU529" s="60">
        <v>1</v>
      </c>
      <c r="BV529" s="60">
        <v>14</v>
      </c>
    </row>
    <row r="530" spans="1:74" s="14" customFormat="1">
      <c r="A530" s="14">
        <v>521</v>
      </c>
      <c r="B530" s="14">
        <v>12</v>
      </c>
      <c r="C530" s="14">
        <v>10.823611111110949</v>
      </c>
      <c r="D530" s="14">
        <v>0</v>
      </c>
      <c r="E530" s="14">
        <v>5</v>
      </c>
      <c r="F530" s="14">
        <v>1</v>
      </c>
      <c r="G530" s="14">
        <v>0</v>
      </c>
      <c r="H530" s="14">
        <v>0</v>
      </c>
      <c r="I530" s="14">
        <v>0</v>
      </c>
      <c r="J530" s="14">
        <v>0</v>
      </c>
      <c r="K530" s="14">
        <v>4</v>
      </c>
      <c r="L530" s="73">
        <v>5.8000000000000003E-2</v>
      </c>
      <c r="M530" s="14">
        <v>0</v>
      </c>
      <c r="Q530" s="14">
        <v>1</v>
      </c>
      <c r="R530" s="14">
        <v>2</v>
      </c>
      <c r="S530" s="14">
        <v>2</v>
      </c>
      <c r="T530" s="14">
        <v>1</v>
      </c>
      <c r="U530" s="14">
        <v>1</v>
      </c>
      <c r="V530" s="14">
        <v>1</v>
      </c>
      <c r="W530" s="14">
        <v>1</v>
      </c>
      <c r="X530" s="14">
        <v>70</v>
      </c>
      <c r="Y530" s="14">
        <f>X530-[1]Admission!DA419</f>
        <v>50</v>
      </c>
      <c r="Z530" s="14">
        <v>4</v>
      </c>
      <c r="AA530" s="14">
        <v>1</v>
      </c>
      <c r="AB530" s="14">
        <v>1</v>
      </c>
      <c r="AC530" s="14">
        <v>0</v>
      </c>
      <c r="AD530" s="14">
        <v>0</v>
      </c>
      <c r="AE530" s="14">
        <v>0</v>
      </c>
      <c r="AF530" s="14">
        <v>0</v>
      </c>
      <c r="AG530" s="14">
        <f t="shared" si="122"/>
        <v>2</v>
      </c>
      <c r="AH530" s="14">
        <f>AG530-[1]Admission!DO419</f>
        <v>-2</v>
      </c>
      <c r="AI530" s="14">
        <v>0</v>
      </c>
      <c r="AJ530" s="14">
        <v>0</v>
      </c>
      <c r="AK530" s="14">
        <v>0</v>
      </c>
      <c r="AL530" s="14">
        <v>0</v>
      </c>
      <c r="AM530" s="14">
        <v>0</v>
      </c>
      <c r="AN530" s="14">
        <v>0</v>
      </c>
      <c r="AO530" s="14">
        <v>0</v>
      </c>
      <c r="AP530" s="14">
        <v>0</v>
      </c>
      <c r="AQ530" s="14">
        <f t="shared" si="123"/>
        <v>0</v>
      </c>
      <c r="AR530" s="14">
        <f>AQ530-[1]Admission!EH419</f>
        <v>-2</v>
      </c>
      <c r="AS530" s="14">
        <v>0</v>
      </c>
      <c r="AT530" s="14">
        <v>0</v>
      </c>
      <c r="AU530" s="14">
        <f t="shared" si="124"/>
        <v>0</v>
      </c>
      <c r="AV530" s="14">
        <f>AU530-[1]Admission!EL419</f>
        <v>0</v>
      </c>
      <c r="AW530" s="14">
        <v>5</v>
      </c>
      <c r="AX530" s="14">
        <v>5</v>
      </c>
      <c r="AY530" s="14">
        <v>5</v>
      </c>
      <c r="AZ530" s="14">
        <v>5</v>
      </c>
      <c r="BA530" s="14">
        <f t="shared" si="125"/>
        <v>20</v>
      </c>
      <c r="BB530" s="14">
        <f>BA530-[1]Admission!EQ419</f>
        <v>0</v>
      </c>
      <c r="BC530" s="14">
        <v>4</v>
      </c>
      <c r="BD530" s="14">
        <v>4</v>
      </c>
      <c r="BE530" s="14">
        <v>4</v>
      </c>
      <c r="BF530" s="14">
        <f t="shared" si="126"/>
        <v>12</v>
      </c>
      <c r="BG530" s="14">
        <v>1</v>
      </c>
      <c r="BH530" s="14">
        <v>1</v>
      </c>
      <c r="BI530" s="14">
        <v>0</v>
      </c>
      <c r="BJ530" s="14">
        <v>0</v>
      </c>
      <c r="BK530" s="14">
        <v>1</v>
      </c>
      <c r="BL530" s="14">
        <v>0</v>
      </c>
      <c r="BM530" s="14">
        <v>1</v>
      </c>
      <c r="BN530" s="14">
        <v>0</v>
      </c>
      <c r="BO530" s="14">
        <v>1</v>
      </c>
      <c r="BP530" s="14">
        <v>1</v>
      </c>
      <c r="BQ530" s="14">
        <v>1</v>
      </c>
      <c r="BR530" s="14">
        <v>1</v>
      </c>
      <c r="BS530" s="14">
        <v>1</v>
      </c>
      <c r="BT530" s="14">
        <v>1</v>
      </c>
      <c r="BU530" s="14">
        <v>1</v>
      </c>
      <c r="BV530" s="14">
        <v>11</v>
      </c>
    </row>
    <row r="531" spans="1:74" s="14" customFormat="1">
      <c r="A531" s="14">
        <v>522</v>
      </c>
      <c r="B531" s="14">
        <v>2</v>
      </c>
      <c r="C531" s="14">
        <v>0.99791666666715173</v>
      </c>
      <c r="D531" s="14">
        <v>0</v>
      </c>
      <c r="E531" s="14">
        <v>1</v>
      </c>
      <c r="F531" s="14">
        <v>6</v>
      </c>
      <c r="G531" s="14">
        <v>1</v>
      </c>
      <c r="H531" s="14">
        <v>0</v>
      </c>
      <c r="I531" s="14">
        <v>0</v>
      </c>
      <c r="J531" s="14">
        <v>0</v>
      </c>
      <c r="K531" s="14">
        <v>1</v>
      </c>
      <c r="L531" s="71">
        <v>5.8000000000000003E-2</v>
      </c>
      <c r="M531" s="14">
        <v>2</v>
      </c>
      <c r="N531" s="14">
        <v>2</v>
      </c>
      <c r="O531" s="14">
        <v>2</v>
      </c>
      <c r="P531" s="14">
        <v>2</v>
      </c>
      <c r="Q531" s="14">
        <v>2</v>
      </c>
      <c r="R531" s="14">
        <v>2</v>
      </c>
      <c r="S531" s="14">
        <v>1</v>
      </c>
      <c r="T531" s="14">
        <v>4</v>
      </c>
      <c r="U531" s="14">
        <v>5</v>
      </c>
      <c r="V531" s="14">
        <v>2</v>
      </c>
      <c r="W531" s="14">
        <v>1</v>
      </c>
      <c r="X531" s="14">
        <v>83</v>
      </c>
      <c r="Y531" s="14">
        <f>X531-[1]Admission!DA146</f>
        <v>33</v>
      </c>
      <c r="Z531" s="14">
        <v>3</v>
      </c>
      <c r="AA531" s="14">
        <v>0</v>
      </c>
      <c r="AB531" s="14">
        <v>1</v>
      </c>
      <c r="AC531" s="14">
        <v>1</v>
      </c>
      <c r="AD531" s="14">
        <v>1</v>
      </c>
      <c r="AE531" s="14">
        <v>1</v>
      </c>
      <c r="AF531" s="14">
        <v>1</v>
      </c>
      <c r="AG531" s="14">
        <f t="shared" si="122"/>
        <v>5</v>
      </c>
      <c r="AH531" s="14">
        <f>AG531-[1]Admission!DO146</f>
        <v>-1</v>
      </c>
      <c r="AI531" s="14">
        <v>1</v>
      </c>
      <c r="AJ531" s="14">
        <v>0</v>
      </c>
      <c r="AK531" s="14">
        <v>0</v>
      </c>
      <c r="AL531" s="14">
        <v>0</v>
      </c>
      <c r="AM531" s="14">
        <v>0</v>
      </c>
      <c r="AN531" s="14">
        <v>0</v>
      </c>
      <c r="AO531" s="14">
        <v>1</v>
      </c>
      <c r="AP531" s="14">
        <v>1</v>
      </c>
      <c r="AQ531" s="14">
        <f t="shared" si="123"/>
        <v>3</v>
      </c>
      <c r="AR531" s="14">
        <f>AQ531-[1]Admission!EH146</f>
        <v>0</v>
      </c>
      <c r="AS531" s="14">
        <v>0</v>
      </c>
      <c r="AT531" s="14">
        <v>0</v>
      </c>
      <c r="AU531" s="14">
        <f t="shared" si="124"/>
        <v>0</v>
      </c>
      <c r="AV531" s="14">
        <f>AU531-[1]Admission!EL146</f>
        <v>0</v>
      </c>
      <c r="AW531" s="14">
        <v>5</v>
      </c>
      <c r="AX531" s="14">
        <v>5</v>
      </c>
      <c r="AY531" s="14">
        <v>5</v>
      </c>
      <c r="AZ531" s="14">
        <v>5</v>
      </c>
      <c r="BA531" s="14">
        <f t="shared" si="125"/>
        <v>20</v>
      </c>
      <c r="BB531" s="14">
        <f>BA531-[1]Admission!EQ146</f>
        <v>0</v>
      </c>
      <c r="BC531" s="14">
        <v>4</v>
      </c>
      <c r="BD531" s="14">
        <v>4</v>
      </c>
      <c r="BE531" s="14">
        <v>4</v>
      </c>
      <c r="BF531" s="14">
        <f t="shared" si="126"/>
        <v>12</v>
      </c>
      <c r="BG531" s="60">
        <v>1</v>
      </c>
      <c r="BH531" s="60">
        <v>1</v>
      </c>
      <c r="BI531" s="60">
        <v>1</v>
      </c>
      <c r="BJ531" s="60">
        <v>1</v>
      </c>
      <c r="BK531" s="60">
        <v>1</v>
      </c>
      <c r="BL531" s="60">
        <v>1</v>
      </c>
      <c r="BM531" s="60">
        <v>1</v>
      </c>
      <c r="BN531" s="60">
        <v>1</v>
      </c>
      <c r="BO531" s="60">
        <v>1</v>
      </c>
      <c r="BP531" s="60">
        <v>1</v>
      </c>
      <c r="BQ531" s="60">
        <v>1</v>
      </c>
      <c r="BR531" s="60">
        <v>1</v>
      </c>
      <c r="BS531" s="60">
        <v>0</v>
      </c>
      <c r="BT531" s="60">
        <v>0</v>
      </c>
      <c r="BU531" s="60">
        <v>0</v>
      </c>
      <c r="BV531" s="60">
        <v>12</v>
      </c>
    </row>
    <row r="532" spans="1:74" s="14" customFormat="1">
      <c r="A532" s="14">
        <v>523</v>
      </c>
      <c r="B532" s="14">
        <v>2</v>
      </c>
      <c r="C532" s="14">
        <v>1.0743055555503815</v>
      </c>
      <c r="D532" s="14">
        <v>0</v>
      </c>
      <c r="E532" s="14">
        <v>7</v>
      </c>
      <c r="F532" s="14">
        <v>3</v>
      </c>
      <c r="G532" s="14">
        <v>0</v>
      </c>
      <c r="H532" s="14">
        <v>0</v>
      </c>
      <c r="I532" s="14">
        <v>0</v>
      </c>
      <c r="J532" s="14">
        <v>0</v>
      </c>
      <c r="K532" s="14">
        <v>1</v>
      </c>
      <c r="L532" s="73">
        <v>5.7999999999999996E-2</v>
      </c>
      <c r="M532" s="14">
        <v>2</v>
      </c>
      <c r="N532" s="14">
        <v>2</v>
      </c>
      <c r="O532" s="14">
        <v>2</v>
      </c>
      <c r="P532" s="14">
        <v>2</v>
      </c>
      <c r="Q532" s="14">
        <v>2</v>
      </c>
      <c r="R532" s="14">
        <v>2</v>
      </c>
      <c r="S532" s="14">
        <v>1</v>
      </c>
      <c r="T532" s="14">
        <v>1</v>
      </c>
      <c r="U532" s="14">
        <v>2</v>
      </c>
      <c r="V532" s="14">
        <v>1</v>
      </c>
      <c r="W532" s="14">
        <v>1</v>
      </c>
      <c r="X532" s="14">
        <v>100</v>
      </c>
      <c r="Y532" s="14">
        <f>X532-[1]Admission!DA211</f>
        <v>30</v>
      </c>
      <c r="Z532" s="14">
        <v>4</v>
      </c>
      <c r="AA532" s="14">
        <v>0</v>
      </c>
      <c r="AB532" s="14">
        <v>0</v>
      </c>
      <c r="AC532" s="14">
        <v>1</v>
      </c>
      <c r="AD532" s="14">
        <v>1</v>
      </c>
      <c r="AE532" s="14">
        <v>1</v>
      </c>
      <c r="AF532" s="14">
        <v>1</v>
      </c>
      <c r="AG532" s="14">
        <f t="shared" si="122"/>
        <v>4</v>
      </c>
      <c r="AH532" s="14">
        <f>AG532-[1]Admission!DO211</f>
        <v>0</v>
      </c>
      <c r="AI532" s="14">
        <v>1</v>
      </c>
      <c r="AJ532" s="14">
        <v>0</v>
      </c>
      <c r="AK532" s="14">
        <v>1</v>
      </c>
      <c r="AL532" s="14">
        <v>0</v>
      </c>
      <c r="AM532" s="14">
        <v>0</v>
      </c>
      <c r="AN532" s="14">
        <v>0</v>
      </c>
      <c r="AO532" s="14">
        <v>0</v>
      </c>
      <c r="AP532" s="14">
        <v>0</v>
      </c>
      <c r="AQ532" s="14">
        <f t="shared" si="123"/>
        <v>2</v>
      </c>
      <c r="AR532" s="14">
        <f>AQ532-[1]Admission!EH211</f>
        <v>0</v>
      </c>
      <c r="AS532" s="14">
        <v>3</v>
      </c>
      <c r="AT532" s="14">
        <v>1</v>
      </c>
      <c r="AU532" s="14">
        <f t="shared" si="124"/>
        <v>4</v>
      </c>
      <c r="AV532" s="14">
        <f>AU532-[1]Admission!EL211</f>
        <v>0</v>
      </c>
      <c r="AW532" s="14">
        <v>5</v>
      </c>
      <c r="AX532" s="14">
        <v>5</v>
      </c>
      <c r="AY532" s="14">
        <v>5</v>
      </c>
      <c r="AZ532" s="14">
        <v>5</v>
      </c>
      <c r="BA532" s="14">
        <f t="shared" si="125"/>
        <v>20</v>
      </c>
      <c r="BB532" s="14">
        <f>BA532-[1]Admission!EQ211</f>
        <v>0</v>
      </c>
      <c r="BC532" s="14">
        <v>4</v>
      </c>
      <c r="BD532" s="14">
        <v>4</v>
      </c>
      <c r="BE532" s="14">
        <v>4</v>
      </c>
      <c r="BF532" s="14">
        <f t="shared" si="126"/>
        <v>12</v>
      </c>
      <c r="BG532" s="60">
        <v>1</v>
      </c>
      <c r="BH532" s="60">
        <v>1</v>
      </c>
      <c r="BI532" s="60">
        <v>1</v>
      </c>
      <c r="BJ532" s="60">
        <v>1</v>
      </c>
      <c r="BK532" s="60">
        <v>1</v>
      </c>
      <c r="BL532" s="60">
        <v>1</v>
      </c>
      <c r="BM532" s="60">
        <v>1</v>
      </c>
      <c r="BN532" s="60">
        <v>1</v>
      </c>
      <c r="BO532" s="60">
        <v>1</v>
      </c>
      <c r="BP532" s="60">
        <v>1</v>
      </c>
      <c r="BQ532" s="60">
        <v>1</v>
      </c>
      <c r="BR532" s="60">
        <v>1</v>
      </c>
      <c r="BS532" s="60">
        <v>1</v>
      </c>
      <c r="BT532" s="60">
        <v>1</v>
      </c>
      <c r="BU532" s="60">
        <v>1</v>
      </c>
      <c r="BV532" s="60">
        <v>15</v>
      </c>
    </row>
    <row r="533" spans="1:74" s="14" customFormat="1">
      <c r="A533" s="14">
        <v>524</v>
      </c>
      <c r="B533" s="14">
        <v>8</v>
      </c>
      <c r="C533" s="14">
        <v>6.9826388888905058</v>
      </c>
      <c r="D533" s="14">
        <v>0</v>
      </c>
      <c r="E533" s="14">
        <v>3</v>
      </c>
      <c r="F533" s="14">
        <v>1</v>
      </c>
      <c r="G533" s="14">
        <v>0</v>
      </c>
      <c r="H533" s="14">
        <v>0</v>
      </c>
      <c r="I533" s="14">
        <v>0</v>
      </c>
      <c r="J533" s="14">
        <v>0</v>
      </c>
      <c r="K533" s="14">
        <v>6</v>
      </c>
      <c r="L533" s="73">
        <v>0.11899999999999999</v>
      </c>
      <c r="M533" s="14">
        <v>2</v>
      </c>
      <c r="N533" s="14">
        <v>2</v>
      </c>
      <c r="O533" s="14">
        <v>2</v>
      </c>
      <c r="P533" s="14">
        <v>2</v>
      </c>
      <c r="Q533" s="14">
        <v>2</v>
      </c>
      <c r="R533" s="14">
        <v>2</v>
      </c>
      <c r="BG533" s="60"/>
      <c r="BH533" s="60"/>
      <c r="BI533" s="60"/>
      <c r="BJ533" s="60"/>
      <c r="BK533" s="60"/>
      <c r="BL533" s="60"/>
      <c r="BM533" s="60"/>
      <c r="BN533" s="60"/>
      <c r="BO533" s="60"/>
      <c r="BP533" s="60"/>
      <c r="BQ533" s="60"/>
      <c r="BR533" s="60"/>
      <c r="BS533" s="60"/>
      <c r="BT533" s="60"/>
      <c r="BU533" s="60"/>
      <c r="BV533" s="60"/>
    </row>
    <row r="534" spans="1:74" s="14" customFormat="1">
      <c r="A534" s="14">
        <v>525</v>
      </c>
      <c r="B534" s="14">
        <v>3</v>
      </c>
      <c r="C534" s="14">
        <v>1.8208333333313931</v>
      </c>
      <c r="D534" s="14">
        <v>0</v>
      </c>
      <c r="E534" s="14">
        <v>5</v>
      </c>
      <c r="F534" s="14">
        <v>5</v>
      </c>
      <c r="G534" s="14">
        <v>0</v>
      </c>
      <c r="H534" s="14">
        <v>0</v>
      </c>
      <c r="I534" s="14">
        <v>0</v>
      </c>
      <c r="J534" s="14">
        <v>0</v>
      </c>
      <c r="K534" s="14">
        <v>4</v>
      </c>
      <c r="L534" s="71">
        <v>5.8000000000000003E-2</v>
      </c>
      <c r="M534" s="14">
        <v>2</v>
      </c>
      <c r="N534" s="14">
        <v>2</v>
      </c>
      <c r="O534" s="14">
        <v>2</v>
      </c>
      <c r="P534" s="14">
        <v>2</v>
      </c>
      <c r="Q534" s="14">
        <v>1</v>
      </c>
      <c r="R534" s="14">
        <v>2</v>
      </c>
      <c r="S534" s="14">
        <v>1</v>
      </c>
      <c r="T534" s="14">
        <v>1</v>
      </c>
      <c r="U534" s="14">
        <v>1</v>
      </c>
      <c r="V534" s="14">
        <v>1</v>
      </c>
      <c r="W534" s="14">
        <v>1</v>
      </c>
      <c r="X534" s="14">
        <v>60</v>
      </c>
      <c r="Y534" s="14">
        <f>X534-[1]Admission!DA18</f>
        <v>10</v>
      </c>
      <c r="Z534" s="14">
        <v>4</v>
      </c>
      <c r="AA534" s="14">
        <v>1</v>
      </c>
      <c r="AB534" s="14">
        <v>1</v>
      </c>
      <c r="AC534" s="14">
        <v>1</v>
      </c>
      <c r="AD534" s="14">
        <v>1</v>
      </c>
      <c r="AE534" s="14">
        <v>1</v>
      </c>
      <c r="AF534" s="14">
        <v>1</v>
      </c>
      <c r="AG534" s="14">
        <f>SUM(AA534:AF534)</f>
        <v>6</v>
      </c>
      <c r="AH534" s="14">
        <f>AG534-[1]Admission!DO18</f>
        <v>6</v>
      </c>
      <c r="AI534" s="14">
        <v>1</v>
      </c>
      <c r="AJ534" s="14">
        <v>0</v>
      </c>
      <c r="AK534" s="14">
        <v>0</v>
      </c>
      <c r="AL534" s="14">
        <v>0</v>
      </c>
      <c r="AM534" s="14">
        <v>0</v>
      </c>
      <c r="AN534" s="14">
        <v>0</v>
      </c>
      <c r="AO534" s="14">
        <v>0</v>
      </c>
      <c r="AP534" s="14">
        <v>1</v>
      </c>
      <c r="AQ534" s="14">
        <f>SUM(AI534:AP534)</f>
        <v>2</v>
      </c>
      <c r="AR534" s="14">
        <f>AQ534-[1]Admission!EH18</f>
        <v>2</v>
      </c>
      <c r="AS534" s="14">
        <v>0</v>
      </c>
      <c r="AT534" s="14">
        <v>0</v>
      </c>
      <c r="AU534" s="14">
        <f>SUM(AS534:AT534)</f>
        <v>0</v>
      </c>
      <c r="AV534" s="14">
        <f>AU534-[1]Admission!EL18</f>
        <v>-3</v>
      </c>
      <c r="AW534" s="14">
        <v>5</v>
      </c>
      <c r="AX534" s="14">
        <v>5</v>
      </c>
      <c r="AY534" s="14">
        <v>5</v>
      </c>
      <c r="AZ534" s="14">
        <v>5</v>
      </c>
      <c r="BA534" s="14">
        <f>SUM(AW534:AZ534)</f>
        <v>20</v>
      </c>
      <c r="BB534" s="14">
        <f>BA534-[1]Admission!EQ18</f>
        <v>0</v>
      </c>
      <c r="BC534" s="14">
        <v>3</v>
      </c>
      <c r="BD534" s="14">
        <v>3</v>
      </c>
      <c r="BE534" s="14">
        <v>3</v>
      </c>
      <c r="BF534" s="14">
        <f>SUM(BC534:BE534)</f>
        <v>9</v>
      </c>
      <c r="BG534" s="60">
        <v>1</v>
      </c>
      <c r="BH534" s="60">
        <v>1</v>
      </c>
      <c r="BI534" s="60">
        <v>0</v>
      </c>
      <c r="BJ534" s="60">
        <v>1</v>
      </c>
      <c r="BK534" s="60">
        <v>1</v>
      </c>
      <c r="BL534" s="60">
        <v>1</v>
      </c>
      <c r="BM534" s="60">
        <v>1</v>
      </c>
      <c r="BN534" s="60">
        <v>1</v>
      </c>
      <c r="BO534" s="60">
        <v>1</v>
      </c>
      <c r="BP534" s="60">
        <v>1</v>
      </c>
      <c r="BQ534" s="60">
        <v>1</v>
      </c>
      <c r="BR534" s="60">
        <v>1</v>
      </c>
      <c r="BS534" s="60">
        <v>1</v>
      </c>
      <c r="BT534" s="60">
        <v>1</v>
      </c>
      <c r="BU534" s="60">
        <v>1</v>
      </c>
      <c r="BV534" s="60">
        <v>14</v>
      </c>
    </row>
    <row r="535" spans="1:74" s="14" customFormat="1">
      <c r="A535" s="14">
        <v>526</v>
      </c>
      <c r="B535" s="14">
        <v>5</v>
      </c>
      <c r="C535" s="14">
        <v>3.8881944444437977</v>
      </c>
      <c r="D535" s="14">
        <v>0</v>
      </c>
      <c r="E535" s="14">
        <v>1</v>
      </c>
      <c r="F535" s="14">
        <v>1</v>
      </c>
      <c r="G535" s="14">
        <v>0</v>
      </c>
      <c r="H535" s="14">
        <v>0</v>
      </c>
      <c r="I535" s="14">
        <v>0</v>
      </c>
      <c r="J535" s="14">
        <v>1</v>
      </c>
      <c r="K535" s="14">
        <v>4</v>
      </c>
      <c r="L535" s="71">
        <v>5.7999999999999996E-2</v>
      </c>
      <c r="M535" s="14">
        <v>2</v>
      </c>
      <c r="N535" s="14">
        <v>2</v>
      </c>
      <c r="O535" s="14">
        <v>2</v>
      </c>
      <c r="P535" s="14">
        <v>2</v>
      </c>
      <c r="Q535" s="14">
        <v>2</v>
      </c>
      <c r="R535" s="14">
        <v>2</v>
      </c>
      <c r="S535" s="14">
        <v>2</v>
      </c>
      <c r="T535" s="14">
        <v>1</v>
      </c>
      <c r="U535" s="14">
        <v>2</v>
      </c>
      <c r="V535" s="14">
        <v>3</v>
      </c>
      <c r="W535" s="14">
        <v>2</v>
      </c>
      <c r="X535" s="14">
        <v>95</v>
      </c>
      <c r="Y535" s="14">
        <f>X535-[1]Admission!DA36</f>
        <v>60</v>
      </c>
      <c r="Z535" s="14">
        <v>2</v>
      </c>
      <c r="AA535" s="14">
        <v>1</v>
      </c>
      <c r="AB535" s="14">
        <v>1</v>
      </c>
      <c r="AC535" s="14">
        <v>1</v>
      </c>
      <c r="AD535" s="14">
        <v>1</v>
      </c>
      <c r="AE535" s="14">
        <v>1</v>
      </c>
      <c r="AF535" s="14">
        <v>1</v>
      </c>
      <c r="AG535" s="14">
        <f>SUM(AA535:AF535)</f>
        <v>6</v>
      </c>
      <c r="AH535" s="14">
        <f>AG535-[1]Admission!DO36</f>
        <v>1</v>
      </c>
      <c r="AI535" s="14">
        <v>1</v>
      </c>
      <c r="AJ535" s="14">
        <v>1</v>
      </c>
      <c r="AK535" s="14">
        <v>1</v>
      </c>
      <c r="AL535" s="14">
        <v>1</v>
      </c>
      <c r="AM535" s="14">
        <v>1</v>
      </c>
      <c r="AN535" s="14">
        <v>1</v>
      </c>
      <c r="AO535" s="14">
        <v>1</v>
      </c>
      <c r="AP535" s="14">
        <v>1</v>
      </c>
      <c r="AQ535" s="14">
        <f>SUM(AI535:AP535)</f>
        <v>8</v>
      </c>
      <c r="AR535" s="14">
        <f>AQ535-[1]Admission!EH36</f>
        <v>5</v>
      </c>
      <c r="AS535" s="14">
        <v>1</v>
      </c>
      <c r="AT535" s="14">
        <v>0</v>
      </c>
      <c r="AU535" s="14">
        <f>SUM(AS535:AT535)</f>
        <v>1</v>
      </c>
      <c r="AV535" s="14">
        <f>AU535-[1]Admission!EL36</f>
        <v>1</v>
      </c>
      <c r="AW535" s="14">
        <v>5</v>
      </c>
      <c r="AX535" s="14">
        <v>5</v>
      </c>
      <c r="AY535" s="14">
        <v>5</v>
      </c>
      <c r="AZ535" s="14">
        <v>5</v>
      </c>
      <c r="BA535" s="14">
        <f>SUM(AW535:AZ535)</f>
        <v>20</v>
      </c>
      <c r="BB535" s="14">
        <f>BA535-[1]Admission!EQ36</f>
        <v>0</v>
      </c>
      <c r="BC535" s="14">
        <v>4</v>
      </c>
      <c r="BD535" s="14">
        <v>4</v>
      </c>
      <c r="BE535" s="14">
        <v>4</v>
      </c>
      <c r="BF535" s="14">
        <f>SUM(BC535:BE535)</f>
        <v>12</v>
      </c>
      <c r="BG535" s="60">
        <v>1</v>
      </c>
      <c r="BH535" s="60">
        <v>1</v>
      </c>
      <c r="BI535" s="60">
        <v>1</v>
      </c>
      <c r="BJ535" s="60">
        <v>1</v>
      </c>
      <c r="BK535" s="60">
        <v>1</v>
      </c>
      <c r="BL535" s="60">
        <v>1</v>
      </c>
      <c r="BM535" s="60">
        <v>1</v>
      </c>
      <c r="BN535" s="60">
        <v>1</v>
      </c>
      <c r="BO535" s="60">
        <v>1</v>
      </c>
      <c r="BP535" s="60">
        <v>1</v>
      </c>
      <c r="BQ535" s="60">
        <v>1</v>
      </c>
      <c r="BR535" s="60">
        <v>1</v>
      </c>
      <c r="BS535" s="60">
        <v>1</v>
      </c>
      <c r="BT535" s="60">
        <v>1</v>
      </c>
      <c r="BU535" s="60">
        <v>1</v>
      </c>
      <c r="BV535" s="60">
        <v>15</v>
      </c>
    </row>
    <row r="536" spans="1:74" s="14" customFormat="1">
      <c r="A536" s="14">
        <v>527</v>
      </c>
      <c r="B536" s="14">
        <v>5</v>
      </c>
      <c r="C536" s="14">
        <v>4.008333333338669</v>
      </c>
      <c r="D536" s="14">
        <v>0</v>
      </c>
      <c r="E536" s="14">
        <v>1</v>
      </c>
      <c r="F536" s="14">
        <v>1</v>
      </c>
      <c r="G536" s="14">
        <v>0</v>
      </c>
      <c r="H536" s="14">
        <v>0</v>
      </c>
      <c r="I536" s="14">
        <v>0</v>
      </c>
      <c r="J536" s="14">
        <v>0</v>
      </c>
      <c r="K536" s="14">
        <v>4</v>
      </c>
      <c r="L536" s="73">
        <v>5.8000000000000003E-2</v>
      </c>
      <c r="M536" s="14">
        <v>2</v>
      </c>
      <c r="N536" s="14">
        <v>2</v>
      </c>
      <c r="O536" s="14">
        <v>2</v>
      </c>
      <c r="P536" s="14">
        <v>2</v>
      </c>
      <c r="Q536" s="14">
        <v>2</v>
      </c>
      <c r="R536" s="14">
        <v>2</v>
      </c>
      <c r="BG536" s="60"/>
      <c r="BH536" s="60"/>
      <c r="BI536" s="60"/>
      <c r="BJ536" s="60"/>
      <c r="BK536" s="60"/>
      <c r="BL536" s="60"/>
      <c r="BM536" s="60"/>
      <c r="BN536" s="60"/>
      <c r="BO536" s="60"/>
      <c r="BP536" s="60"/>
      <c r="BQ536" s="60"/>
      <c r="BR536" s="60"/>
      <c r="BS536" s="60"/>
      <c r="BT536" s="60"/>
      <c r="BU536" s="60"/>
      <c r="BV536" s="60"/>
    </row>
    <row r="537" spans="1:74" s="14" customFormat="1">
      <c r="A537" s="14">
        <v>528</v>
      </c>
      <c r="B537" s="14">
        <v>16</v>
      </c>
      <c r="C537" s="14">
        <v>15.658333333332848</v>
      </c>
      <c r="D537" s="14">
        <v>0</v>
      </c>
      <c r="E537" s="14">
        <v>5</v>
      </c>
      <c r="F537" s="14">
        <v>1</v>
      </c>
      <c r="G537" s="14">
        <v>0</v>
      </c>
      <c r="H537" s="14">
        <v>0</v>
      </c>
      <c r="I537" s="14">
        <v>0</v>
      </c>
      <c r="J537" s="14">
        <v>0</v>
      </c>
      <c r="K537" s="14">
        <v>3</v>
      </c>
      <c r="L537" s="73">
        <v>5.8000000000000003E-2</v>
      </c>
      <c r="M537" s="14">
        <v>1</v>
      </c>
      <c r="N537" s="14">
        <v>2</v>
      </c>
      <c r="O537" s="14">
        <v>2</v>
      </c>
      <c r="P537" s="14">
        <v>2</v>
      </c>
      <c r="Q537" s="14">
        <v>2</v>
      </c>
      <c r="R537" s="14">
        <v>2</v>
      </c>
      <c r="S537" s="14">
        <v>2</v>
      </c>
      <c r="T537" s="14">
        <v>1</v>
      </c>
      <c r="U537" s="14">
        <v>1</v>
      </c>
      <c r="V537" s="14">
        <v>1</v>
      </c>
      <c r="W537" s="14">
        <v>1</v>
      </c>
      <c r="X537" s="14">
        <v>35</v>
      </c>
      <c r="Y537" s="14">
        <f>X537-[1]Admission!DA289</f>
        <v>-40</v>
      </c>
      <c r="Z537" s="14">
        <v>3</v>
      </c>
      <c r="AA537" s="14">
        <v>1</v>
      </c>
      <c r="AB537" s="14">
        <v>1</v>
      </c>
      <c r="AC537" s="14">
        <v>1</v>
      </c>
      <c r="AD537" s="14">
        <v>1</v>
      </c>
      <c r="AE537" s="14">
        <v>1</v>
      </c>
      <c r="AF537" s="14">
        <v>1</v>
      </c>
      <c r="AG537" s="14">
        <f>SUM(AA537:AF537)</f>
        <v>6</v>
      </c>
      <c r="AH537" s="14">
        <f>AG537-[1]Admission!DO289</f>
        <v>0</v>
      </c>
      <c r="AI537" s="14">
        <v>1</v>
      </c>
      <c r="AJ537" s="14">
        <v>0</v>
      </c>
      <c r="AK537" s="14">
        <v>1</v>
      </c>
      <c r="AL537" s="14">
        <v>1</v>
      </c>
      <c r="AM537" s="14">
        <v>1</v>
      </c>
      <c r="AN537" s="14">
        <v>1</v>
      </c>
      <c r="AO537" s="14">
        <v>1</v>
      </c>
      <c r="AP537" s="14">
        <v>1</v>
      </c>
      <c r="AQ537" s="14">
        <f>SUM(AI537:AP537)</f>
        <v>7</v>
      </c>
      <c r="AR537" s="14">
        <f>AQ537-[1]Admission!EH289</f>
        <v>0</v>
      </c>
      <c r="AS537" s="14">
        <v>0</v>
      </c>
      <c r="AT537" s="14">
        <v>0</v>
      </c>
      <c r="AU537" s="14">
        <f>SUM(AS537:AT537)</f>
        <v>0</v>
      </c>
      <c r="AV537" s="14">
        <f>AU537-[1]Admission!EL289</f>
        <v>-2</v>
      </c>
      <c r="AW537" s="14">
        <v>5</v>
      </c>
      <c r="AX537" s="14">
        <v>5</v>
      </c>
      <c r="AY537" s="14">
        <v>5</v>
      </c>
      <c r="AZ537" s="14">
        <v>5</v>
      </c>
      <c r="BA537" s="14">
        <f>SUM(AW537:AZ537)</f>
        <v>20</v>
      </c>
      <c r="BB537" s="14">
        <f>BA537-[1]Admission!EQ289</f>
        <v>0</v>
      </c>
      <c r="BC537" s="14">
        <v>4</v>
      </c>
      <c r="BD537" s="14">
        <v>4</v>
      </c>
      <c r="BE537" s="14">
        <v>4</v>
      </c>
      <c r="BF537" s="14">
        <f>SUM(BC537:BE537)</f>
        <v>12</v>
      </c>
      <c r="BG537" s="60">
        <v>1</v>
      </c>
      <c r="BH537" s="60">
        <v>1</v>
      </c>
      <c r="BI537" s="60">
        <v>1</v>
      </c>
      <c r="BJ537" s="60">
        <v>1</v>
      </c>
      <c r="BK537" s="60">
        <v>1</v>
      </c>
      <c r="BL537" s="60">
        <v>1</v>
      </c>
      <c r="BM537" s="60">
        <v>1</v>
      </c>
      <c r="BN537" s="60">
        <v>1</v>
      </c>
      <c r="BO537" s="60">
        <v>1</v>
      </c>
      <c r="BP537" s="60">
        <v>0</v>
      </c>
      <c r="BQ537" s="60">
        <v>1</v>
      </c>
      <c r="BR537" s="60">
        <v>1</v>
      </c>
      <c r="BS537" s="60">
        <v>1</v>
      </c>
      <c r="BT537" s="60">
        <v>1</v>
      </c>
      <c r="BU537" s="60">
        <v>1</v>
      </c>
      <c r="BV537" s="60">
        <v>14</v>
      </c>
    </row>
    <row r="538" spans="1:74" s="14" customFormat="1">
      <c r="A538" s="14">
        <v>529</v>
      </c>
      <c r="B538" s="14">
        <v>5</v>
      </c>
      <c r="C538" s="14">
        <v>3.8541666666642413</v>
      </c>
      <c r="D538" s="14">
        <v>0</v>
      </c>
      <c r="E538" s="14">
        <v>3</v>
      </c>
      <c r="F538" s="14">
        <v>1</v>
      </c>
      <c r="G538" s="14">
        <v>2</v>
      </c>
      <c r="H538" s="14">
        <v>0</v>
      </c>
      <c r="I538" s="14">
        <v>0</v>
      </c>
      <c r="J538" s="14">
        <v>1</v>
      </c>
      <c r="K538" s="14">
        <v>4</v>
      </c>
      <c r="L538" s="71">
        <v>5.7999999999999996E-2</v>
      </c>
      <c r="M538" s="14">
        <v>2</v>
      </c>
      <c r="N538" s="14">
        <v>2</v>
      </c>
      <c r="O538" s="14">
        <v>2</v>
      </c>
      <c r="P538" s="14">
        <v>2</v>
      </c>
      <c r="Q538" s="14">
        <v>2</v>
      </c>
      <c r="R538" s="14">
        <v>2</v>
      </c>
      <c r="S538" s="14">
        <v>1</v>
      </c>
      <c r="T538" s="14">
        <v>1</v>
      </c>
      <c r="U538" s="14">
        <v>1</v>
      </c>
      <c r="V538" s="14">
        <v>2</v>
      </c>
      <c r="W538" s="14">
        <v>1</v>
      </c>
      <c r="X538" s="14">
        <v>91</v>
      </c>
      <c r="Y538" s="14">
        <f>X538-[1]Admission!DA67</f>
        <v>8</v>
      </c>
      <c r="Z538" s="14">
        <v>2</v>
      </c>
      <c r="AA538" s="14">
        <v>1</v>
      </c>
      <c r="AB538" s="14">
        <v>1</v>
      </c>
      <c r="AC538" s="14">
        <v>1</v>
      </c>
      <c r="AD538" s="14">
        <v>1</v>
      </c>
      <c r="AE538" s="14">
        <v>1</v>
      </c>
      <c r="AF538" s="14">
        <v>1</v>
      </c>
      <c r="AG538" s="14">
        <f>SUM(AA538:AF538)</f>
        <v>6</v>
      </c>
      <c r="AH538" s="14">
        <f>AG538-[1]Admission!DO67</f>
        <v>0</v>
      </c>
      <c r="AI538" s="14">
        <v>1</v>
      </c>
      <c r="AJ538" s="14">
        <v>1</v>
      </c>
      <c r="AK538" s="14">
        <v>1</v>
      </c>
      <c r="AL538" s="14">
        <v>1</v>
      </c>
      <c r="AM538" s="14">
        <v>1</v>
      </c>
      <c r="AN538" s="14">
        <v>1</v>
      </c>
      <c r="AO538" s="14">
        <v>1</v>
      </c>
      <c r="AP538" s="14">
        <v>1</v>
      </c>
      <c r="AQ538" s="14">
        <f>SUM(AI538:AP538)</f>
        <v>8</v>
      </c>
      <c r="AR538" s="14">
        <f>AQ538-[1]Admission!EH67</f>
        <v>0</v>
      </c>
      <c r="AS538" s="14">
        <v>0</v>
      </c>
      <c r="AT538" s="14">
        <v>0</v>
      </c>
      <c r="AU538" s="14">
        <f>SUM(AS538:AT538)</f>
        <v>0</v>
      </c>
      <c r="AV538" s="14">
        <f>AU538-[1]Admission!EL67</f>
        <v>0</v>
      </c>
      <c r="AW538" s="14">
        <v>5</v>
      </c>
      <c r="AX538" s="14">
        <v>5</v>
      </c>
      <c r="AY538" s="14">
        <v>5</v>
      </c>
      <c r="AZ538" s="14">
        <v>5</v>
      </c>
      <c r="BA538" s="14">
        <f>SUM(AW538:AZ538)</f>
        <v>20</v>
      </c>
      <c r="BB538" s="14">
        <f>BA538-[1]Admission!EQ67</f>
        <v>0</v>
      </c>
      <c r="BC538" s="14">
        <v>3</v>
      </c>
      <c r="BD538" s="14">
        <v>4</v>
      </c>
      <c r="BE538" s="14">
        <v>4</v>
      </c>
      <c r="BF538" s="14">
        <f>SUM(BC538:BE538)</f>
        <v>11</v>
      </c>
      <c r="BG538" s="60">
        <v>1</v>
      </c>
      <c r="BH538" s="60">
        <v>1</v>
      </c>
      <c r="BI538" s="60">
        <v>1</v>
      </c>
      <c r="BJ538" s="60">
        <v>1</v>
      </c>
      <c r="BK538" s="60">
        <v>1</v>
      </c>
      <c r="BL538" s="60">
        <v>0</v>
      </c>
      <c r="BM538" s="60">
        <v>1</v>
      </c>
      <c r="BN538" s="60">
        <v>1</v>
      </c>
      <c r="BO538" s="60">
        <v>1</v>
      </c>
      <c r="BP538" s="60">
        <v>0</v>
      </c>
      <c r="BQ538" s="60">
        <v>1</v>
      </c>
      <c r="BR538" s="60">
        <v>1</v>
      </c>
      <c r="BS538" s="60">
        <v>1</v>
      </c>
      <c r="BT538" s="60">
        <v>0</v>
      </c>
      <c r="BU538" s="60">
        <v>0</v>
      </c>
      <c r="BV538" s="60">
        <v>11</v>
      </c>
    </row>
    <row r="539" spans="1:74" s="14" customFormat="1">
      <c r="A539" s="14">
        <v>530</v>
      </c>
      <c r="B539" s="14">
        <v>2</v>
      </c>
      <c r="C539" s="14">
        <v>0.88749999999708962</v>
      </c>
      <c r="D539" s="14">
        <v>0</v>
      </c>
      <c r="E539" s="14">
        <v>6</v>
      </c>
      <c r="F539" s="14">
        <v>1</v>
      </c>
      <c r="G539" s="14">
        <v>0</v>
      </c>
      <c r="H539" s="14">
        <v>0</v>
      </c>
      <c r="I539" s="14">
        <v>0</v>
      </c>
      <c r="J539" s="14">
        <v>0</v>
      </c>
      <c r="K539" s="14">
        <v>1</v>
      </c>
      <c r="L539" s="73">
        <v>5.8000000000000003E-2</v>
      </c>
      <c r="M539" s="14">
        <v>2</v>
      </c>
      <c r="N539" s="14">
        <v>2</v>
      </c>
      <c r="O539" s="14">
        <v>2</v>
      </c>
      <c r="P539" s="14">
        <v>2</v>
      </c>
      <c r="Q539" s="14">
        <v>2</v>
      </c>
      <c r="R539" s="14">
        <v>2</v>
      </c>
      <c r="S539" s="14">
        <v>1</v>
      </c>
      <c r="T539" s="14">
        <v>1</v>
      </c>
      <c r="U539" s="14">
        <v>1</v>
      </c>
      <c r="V539" s="14">
        <v>1</v>
      </c>
      <c r="W539" s="14">
        <v>1</v>
      </c>
      <c r="X539" s="14">
        <v>100</v>
      </c>
      <c r="Y539" s="14">
        <f>X539-[1]Admission!DA341</f>
        <v>65</v>
      </c>
      <c r="Z539" s="14">
        <v>3</v>
      </c>
      <c r="AA539" s="14">
        <v>1</v>
      </c>
      <c r="AB539" s="14">
        <v>1</v>
      </c>
      <c r="AC539" s="14">
        <v>1</v>
      </c>
      <c r="AD539" s="14">
        <v>1</v>
      </c>
      <c r="AE539" s="14">
        <v>1</v>
      </c>
      <c r="AF539" s="14">
        <v>1</v>
      </c>
      <c r="AG539" s="14">
        <f>SUM(AA539:AF539)</f>
        <v>6</v>
      </c>
      <c r="AH539" s="14">
        <f>AG539-[1]Admission!DO341</f>
        <v>0</v>
      </c>
      <c r="AI539" s="14">
        <v>1</v>
      </c>
      <c r="AJ539" s="14">
        <v>1</v>
      </c>
      <c r="AK539" s="14">
        <v>1</v>
      </c>
      <c r="AL539" s="14">
        <v>1</v>
      </c>
      <c r="AM539" s="14">
        <v>1</v>
      </c>
      <c r="AN539" s="14">
        <v>1</v>
      </c>
      <c r="AO539" s="14">
        <v>1</v>
      </c>
      <c r="AP539" s="14">
        <v>1</v>
      </c>
      <c r="AQ539" s="14">
        <f>SUM(AI539:AP539)</f>
        <v>8</v>
      </c>
      <c r="AR539" s="14">
        <f>AQ539-[1]Admission!EH341</f>
        <v>0</v>
      </c>
      <c r="AS539" s="14">
        <v>0</v>
      </c>
      <c r="AT539" s="14">
        <v>0</v>
      </c>
      <c r="AU539" s="14">
        <f>SUM(AS539:AT539)</f>
        <v>0</v>
      </c>
      <c r="AV539" s="14">
        <f>AU539-[1]Admission!EL341</f>
        <v>-4</v>
      </c>
      <c r="AW539" s="14">
        <v>5</v>
      </c>
      <c r="AX539" s="14">
        <v>5</v>
      </c>
      <c r="AY539" s="14">
        <v>5</v>
      </c>
      <c r="AZ539" s="14">
        <v>5</v>
      </c>
      <c r="BA539" s="14">
        <f>SUM(AW539:AZ539)</f>
        <v>20</v>
      </c>
      <c r="BB539" s="14">
        <f>BA539-[1]Admission!EQ341</f>
        <v>0</v>
      </c>
      <c r="BC539" s="14">
        <v>4</v>
      </c>
      <c r="BD539" s="14">
        <v>4</v>
      </c>
      <c r="BE539" s="14">
        <v>4</v>
      </c>
      <c r="BF539" s="14">
        <f>SUM(BC539:BE539)</f>
        <v>12</v>
      </c>
      <c r="BG539" s="60">
        <v>1</v>
      </c>
      <c r="BH539" s="60">
        <v>1</v>
      </c>
      <c r="BI539" s="60">
        <v>1</v>
      </c>
      <c r="BJ539" s="60">
        <v>1</v>
      </c>
      <c r="BK539" s="60">
        <v>1</v>
      </c>
      <c r="BL539" s="60">
        <v>1</v>
      </c>
      <c r="BM539" s="60">
        <v>1</v>
      </c>
      <c r="BN539" s="60">
        <v>1</v>
      </c>
      <c r="BO539" s="60">
        <v>1</v>
      </c>
      <c r="BP539" s="60">
        <v>1</v>
      </c>
      <c r="BQ539" s="60">
        <v>1</v>
      </c>
      <c r="BR539" s="60">
        <v>1</v>
      </c>
      <c r="BS539" s="60">
        <v>1</v>
      </c>
      <c r="BT539" s="60">
        <v>1</v>
      </c>
      <c r="BU539" s="60">
        <v>1</v>
      </c>
      <c r="BV539" s="60">
        <v>15</v>
      </c>
    </row>
    <row r="540" spans="1:74" s="14" customFormat="1">
      <c r="A540" s="14">
        <v>531</v>
      </c>
      <c r="B540" s="14">
        <v>10</v>
      </c>
      <c r="C540" s="14">
        <v>9.1381944444437977</v>
      </c>
      <c r="D540" s="14">
        <v>0</v>
      </c>
      <c r="E540" s="14">
        <v>5</v>
      </c>
      <c r="F540" s="14">
        <v>5</v>
      </c>
      <c r="G540" s="14">
        <v>0</v>
      </c>
      <c r="H540" s="14">
        <v>0</v>
      </c>
      <c r="I540" s="14">
        <v>0</v>
      </c>
      <c r="J540" s="14">
        <v>0</v>
      </c>
      <c r="K540" s="14">
        <v>6</v>
      </c>
      <c r="L540" s="73">
        <v>0.11899999999999999</v>
      </c>
      <c r="M540" s="14">
        <v>2</v>
      </c>
      <c r="N540" s="14">
        <v>2</v>
      </c>
      <c r="O540" s="14">
        <v>2</v>
      </c>
      <c r="P540" s="14">
        <v>2</v>
      </c>
      <c r="Q540" s="14">
        <v>1</v>
      </c>
      <c r="R540" s="14">
        <v>2</v>
      </c>
      <c r="BG540" s="60"/>
      <c r="BH540" s="60"/>
      <c r="BI540" s="60"/>
      <c r="BJ540" s="60"/>
      <c r="BK540" s="60"/>
      <c r="BL540" s="60"/>
      <c r="BM540" s="60"/>
      <c r="BN540" s="60"/>
      <c r="BO540" s="60"/>
      <c r="BP540" s="60"/>
      <c r="BQ540" s="60"/>
      <c r="BR540" s="60"/>
      <c r="BS540" s="60"/>
      <c r="BT540" s="60"/>
      <c r="BU540" s="60"/>
      <c r="BV540" s="60"/>
    </row>
    <row r="541" spans="1:74" s="14" customFormat="1">
      <c r="A541" s="14">
        <v>532</v>
      </c>
      <c r="B541" s="14">
        <v>5</v>
      </c>
      <c r="C541" s="14">
        <v>3.7562499999985448</v>
      </c>
      <c r="D541" s="14">
        <v>0</v>
      </c>
      <c r="E541" s="14">
        <v>3</v>
      </c>
      <c r="F541" s="14">
        <v>1</v>
      </c>
      <c r="G541" s="14">
        <v>0</v>
      </c>
      <c r="H541" s="14">
        <v>0</v>
      </c>
      <c r="I541" s="14">
        <v>0</v>
      </c>
      <c r="J541" s="14">
        <v>0</v>
      </c>
      <c r="K541" s="14">
        <v>7</v>
      </c>
      <c r="L541" s="73">
        <v>0.22800000000000001</v>
      </c>
      <c r="M541" s="14">
        <v>2</v>
      </c>
      <c r="N541" s="14">
        <v>2</v>
      </c>
      <c r="O541" s="14">
        <v>2</v>
      </c>
      <c r="P541" s="14">
        <v>2</v>
      </c>
      <c r="Q541" s="14">
        <v>2</v>
      </c>
      <c r="R541" s="14">
        <v>2</v>
      </c>
      <c r="S541" s="14">
        <v>2</v>
      </c>
      <c r="T541" s="14">
        <v>1</v>
      </c>
      <c r="U541" s="14">
        <v>1</v>
      </c>
      <c r="V541" s="14">
        <v>2</v>
      </c>
      <c r="W541" s="14">
        <v>1</v>
      </c>
      <c r="X541" s="14">
        <v>100</v>
      </c>
      <c r="Y541" s="14">
        <f>X541-[1]Admission!DA254</f>
        <v>10</v>
      </c>
      <c r="Z541" s="14">
        <v>2</v>
      </c>
      <c r="AA541" s="14">
        <v>1</v>
      </c>
      <c r="AB541" s="14">
        <v>1</v>
      </c>
      <c r="AC541" s="14">
        <v>1</v>
      </c>
      <c r="AD541" s="14">
        <v>1</v>
      </c>
      <c r="AE541" s="14">
        <v>1</v>
      </c>
      <c r="AF541" s="14">
        <v>1</v>
      </c>
      <c r="AG541" s="14">
        <f>SUM(AA541:AF541)</f>
        <v>6</v>
      </c>
      <c r="AH541" s="14">
        <f>AG541-[1]Admission!DO254</f>
        <v>0</v>
      </c>
      <c r="AI541" s="14">
        <v>1</v>
      </c>
      <c r="AJ541" s="14">
        <v>0</v>
      </c>
      <c r="AK541" s="14">
        <v>1</v>
      </c>
      <c r="AL541" s="14">
        <v>1</v>
      </c>
      <c r="AM541" s="14">
        <v>1</v>
      </c>
      <c r="AN541" s="14">
        <v>0</v>
      </c>
      <c r="AO541" s="14">
        <v>1</v>
      </c>
      <c r="AP541" s="14">
        <v>0</v>
      </c>
      <c r="AQ541" s="14">
        <f>SUM(AI541:AP541)</f>
        <v>5</v>
      </c>
      <c r="AR541" s="14">
        <f>AQ541-[1]Admission!EH254</f>
        <v>1</v>
      </c>
      <c r="AS541" s="14">
        <v>1</v>
      </c>
      <c r="AT541" s="14">
        <v>0</v>
      </c>
      <c r="AU541" s="14">
        <f>SUM(AS541:AT541)</f>
        <v>1</v>
      </c>
      <c r="AV541" s="14">
        <f>AU541-[1]Admission!EL254</f>
        <v>1</v>
      </c>
      <c r="AW541" s="14">
        <v>5</v>
      </c>
      <c r="AX541" s="14">
        <v>5</v>
      </c>
      <c r="AY541" s="14">
        <v>5</v>
      </c>
      <c r="AZ541" s="14">
        <v>5</v>
      </c>
      <c r="BA541" s="14">
        <f>SUM(AW541:AZ541)</f>
        <v>20</v>
      </c>
      <c r="BB541" s="14">
        <f>BA541-[1]Admission!EQ254</f>
        <v>0</v>
      </c>
      <c r="BC541" s="14">
        <v>4</v>
      </c>
      <c r="BD541" s="14">
        <v>4</v>
      </c>
      <c r="BE541" s="14">
        <v>4</v>
      </c>
      <c r="BF541" s="14">
        <f>SUM(BC541:BE541)</f>
        <v>12</v>
      </c>
      <c r="BG541" s="60">
        <v>1</v>
      </c>
      <c r="BH541" s="60">
        <v>1</v>
      </c>
      <c r="BI541" s="60">
        <v>0</v>
      </c>
      <c r="BJ541" s="60">
        <v>1</v>
      </c>
      <c r="BK541" s="60">
        <v>1</v>
      </c>
      <c r="BL541" s="60">
        <v>1</v>
      </c>
      <c r="BM541" s="60">
        <v>1</v>
      </c>
      <c r="BN541" s="60">
        <v>1</v>
      </c>
      <c r="BO541" s="60">
        <v>1</v>
      </c>
      <c r="BP541" s="60">
        <v>1</v>
      </c>
      <c r="BQ541" s="60">
        <v>1</v>
      </c>
      <c r="BR541" s="60">
        <v>1</v>
      </c>
      <c r="BS541" s="60">
        <v>1</v>
      </c>
      <c r="BT541" s="60">
        <v>1</v>
      </c>
      <c r="BU541" s="60">
        <v>1</v>
      </c>
      <c r="BV541" s="60">
        <v>14</v>
      </c>
    </row>
    <row r="542" spans="1:74" s="14" customFormat="1">
      <c r="A542" s="14">
        <v>533</v>
      </c>
      <c r="B542" s="14">
        <v>14</v>
      </c>
      <c r="C542" s="14">
        <v>12.870138888887595</v>
      </c>
      <c r="D542" s="14">
        <v>0</v>
      </c>
      <c r="E542" s="14">
        <v>5</v>
      </c>
      <c r="L542" s="73"/>
      <c r="BG542" s="60"/>
      <c r="BH542" s="60"/>
      <c r="BI542" s="60"/>
      <c r="BJ542" s="60"/>
      <c r="BK542" s="60"/>
      <c r="BL542" s="60"/>
      <c r="BM542" s="60"/>
      <c r="BN542" s="60"/>
      <c r="BO542" s="60"/>
      <c r="BP542" s="60"/>
      <c r="BQ542" s="60"/>
      <c r="BR542" s="60"/>
      <c r="BS542" s="60"/>
      <c r="BT542" s="60"/>
      <c r="BU542" s="60"/>
      <c r="BV542" s="60"/>
    </row>
    <row r="543" spans="1:74" s="14" customFormat="1">
      <c r="A543" s="14">
        <v>534</v>
      </c>
      <c r="B543" s="14">
        <v>11</v>
      </c>
      <c r="C543" s="14">
        <v>9.7777777777737356</v>
      </c>
      <c r="D543" s="14">
        <v>0</v>
      </c>
      <c r="E543" s="14">
        <v>3</v>
      </c>
      <c r="F543" s="14">
        <v>3</v>
      </c>
      <c r="G543" s="14">
        <v>0</v>
      </c>
      <c r="H543" s="14">
        <v>0</v>
      </c>
      <c r="I543" s="14">
        <v>0</v>
      </c>
      <c r="J543" s="14">
        <v>0</v>
      </c>
      <c r="K543" s="14">
        <v>6</v>
      </c>
      <c r="L543" s="73">
        <v>0.11899999999999999</v>
      </c>
      <c r="M543" s="14">
        <v>2</v>
      </c>
      <c r="N543" s="14">
        <v>2</v>
      </c>
      <c r="O543" s="14">
        <v>2</v>
      </c>
      <c r="P543" s="14">
        <v>2</v>
      </c>
      <c r="Q543" s="14">
        <v>2</v>
      </c>
      <c r="R543" s="14">
        <v>2</v>
      </c>
      <c r="BG543" s="60"/>
      <c r="BH543" s="60"/>
      <c r="BI543" s="60"/>
      <c r="BJ543" s="60"/>
      <c r="BK543" s="60"/>
      <c r="BL543" s="60"/>
      <c r="BM543" s="60"/>
      <c r="BN543" s="60"/>
      <c r="BO543" s="60"/>
      <c r="BP543" s="60"/>
      <c r="BQ543" s="60"/>
      <c r="BR543" s="60"/>
      <c r="BS543" s="60"/>
      <c r="BT543" s="60"/>
      <c r="BU543" s="60"/>
      <c r="BV543" s="60"/>
    </row>
    <row r="544" spans="1:74" s="14" customFormat="1">
      <c r="A544" s="14">
        <v>535</v>
      </c>
      <c r="B544" s="14">
        <v>5</v>
      </c>
      <c r="C544" s="14">
        <v>3.9951388888875954</v>
      </c>
      <c r="D544" s="14">
        <v>0</v>
      </c>
      <c r="E544" s="14">
        <v>1</v>
      </c>
      <c r="F544" s="14">
        <v>3</v>
      </c>
      <c r="G544" s="14">
        <v>0</v>
      </c>
      <c r="H544" s="14">
        <v>0</v>
      </c>
      <c r="I544" s="14">
        <v>0</v>
      </c>
      <c r="J544" s="14">
        <v>0</v>
      </c>
      <c r="K544" s="14">
        <v>5</v>
      </c>
      <c r="L544" s="71">
        <v>0.11899999999999999</v>
      </c>
      <c r="M544" s="14">
        <v>2</v>
      </c>
      <c r="N544" s="14">
        <v>2</v>
      </c>
      <c r="O544" s="14">
        <v>2</v>
      </c>
      <c r="P544" s="14">
        <v>2</v>
      </c>
      <c r="Q544" s="14">
        <v>2</v>
      </c>
      <c r="R544" s="14">
        <v>2</v>
      </c>
      <c r="S544" s="14">
        <v>3</v>
      </c>
      <c r="T544" s="14">
        <v>1</v>
      </c>
      <c r="U544" s="14">
        <v>1</v>
      </c>
      <c r="V544" s="14">
        <v>2</v>
      </c>
      <c r="W544" s="14">
        <v>1</v>
      </c>
      <c r="X544" s="14">
        <v>90</v>
      </c>
      <c r="Y544" s="14">
        <f>X544-[1]Admission!DA51</f>
        <v>70</v>
      </c>
      <c r="Z544" s="14">
        <v>4</v>
      </c>
      <c r="AA544" s="14">
        <v>0</v>
      </c>
      <c r="AB544" s="14">
        <v>0</v>
      </c>
      <c r="AC544" s="14">
        <v>0</v>
      </c>
      <c r="AD544" s="14">
        <v>0</v>
      </c>
      <c r="AE544" s="14">
        <v>0</v>
      </c>
      <c r="AF544" s="14">
        <v>0</v>
      </c>
      <c r="AG544" s="14">
        <f t="shared" ref="AG544:AG549" si="127">SUM(AA544:AF544)</f>
        <v>0</v>
      </c>
      <c r="AH544" s="14">
        <f>AG544-[1]Admission!DO51</f>
        <v>0</v>
      </c>
      <c r="AI544" s="14">
        <v>0</v>
      </c>
      <c r="AJ544" s="14">
        <v>0</v>
      </c>
      <c r="AK544" s="14">
        <v>0</v>
      </c>
      <c r="AL544" s="14">
        <v>0</v>
      </c>
      <c r="AM544" s="14">
        <v>0</v>
      </c>
      <c r="AN544" s="14">
        <v>0</v>
      </c>
      <c r="AO544" s="14">
        <v>0</v>
      </c>
      <c r="AP544" s="14">
        <v>0</v>
      </c>
      <c r="AQ544" s="14">
        <f t="shared" ref="AQ544:AQ549" si="128">SUM(AI544:AP544)</f>
        <v>0</v>
      </c>
      <c r="AR544" s="14">
        <f>AQ544-[1]Admission!EH51</f>
        <v>0</v>
      </c>
      <c r="AS544" s="14">
        <v>1</v>
      </c>
      <c r="AT544" s="14">
        <v>1</v>
      </c>
      <c r="AU544" s="14">
        <f t="shared" ref="AU544:AU549" si="129">SUM(AS544:AT544)</f>
        <v>2</v>
      </c>
      <c r="AV544" s="14">
        <f>AU544-[1]Admission!EL51</f>
        <v>2</v>
      </c>
      <c r="AW544" s="14">
        <v>5</v>
      </c>
      <c r="AX544" s="14">
        <v>5</v>
      </c>
      <c r="AY544" s="14">
        <v>5</v>
      </c>
      <c r="AZ544" s="14">
        <v>5</v>
      </c>
      <c r="BA544" s="14">
        <f t="shared" ref="BA544:BA549" si="130">SUM(AW544:AZ544)</f>
        <v>20</v>
      </c>
      <c r="BB544" s="14">
        <f>BA544-[1]Admission!EQ51</f>
        <v>0</v>
      </c>
      <c r="BC544" s="14">
        <v>4</v>
      </c>
      <c r="BD544" s="14">
        <v>4</v>
      </c>
      <c r="BE544" s="14">
        <v>3</v>
      </c>
      <c r="BF544" s="14">
        <f t="shared" ref="BF544:BF549" si="131">SUM(BC544:BE544)</f>
        <v>11</v>
      </c>
      <c r="BG544" s="60">
        <v>0</v>
      </c>
      <c r="BH544" s="60">
        <v>0</v>
      </c>
      <c r="BI544" s="60">
        <v>1</v>
      </c>
      <c r="BJ544" s="60">
        <v>1</v>
      </c>
      <c r="BK544" s="60">
        <v>1</v>
      </c>
      <c r="BL544" s="60">
        <v>0</v>
      </c>
      <c r="BM544" s="60">
        <v>1</v>
      </c>
      <c r="BN544" s="60">
        <v>1</v>
      </c>
      <c r="BO544" s="60">
        <v>1</v>
      </c>
      <c r="BP544" s="60">
        <v>0</v>
      </c>
      <c r="BQ544" s="60">
        <v>1</v>
      </c>
      <c r="BR544" s="60">
        <v>1</v>
      </c>
      <c r="BS544" s="60">
        <v>1</v>
      </c>
      <c r="BT544" s="60">
        <v>1</v>
      </c>
      <c r="BU544" s="60">
        <v>1</v>
      </c>
      <c r="BV544" s="60">
        <v>11</v>
      </c>
    </row>
    <row r="545" spans="1:84" s="14" customFormat="1">
      <c r="A545" s="14">
        <v>536</v>
      </c>
      <c r="B545" s="14">
        <v>4</v>
      </c>
      <c r="C545" s="14">
        <v>3.1034722222248092</v>
      </c>
      <c r="D545" s="14">
        <v>0</v>
      </c>
      <c r="E545" s="14">
        <v>1</v>
      </c>
      <c r="F545" s="14">
        <v>3</v>
      </c>
      <c r="G545" s="14">
        <v>2</v>
      </c>
      <c r="H545" s="14">
        <v>0</v>
      </c>
      <c r="I545" s="14">
        <v>0</v>
      </c>
      <c r="J545" s="14">
        <v>1</v>
      </c>
      <c r="K545" s="14">
        <v>4</v>
      </c>
      <c r="L545" s="14">
        <v>5.8</v>
      </c>
      <c r="M545" s="14">
        <v>2</v>
      </c>
      <c r="N545" s="14">
        <v>2</v>
      </c>
      <c r="O545" s="14">
        <v>2</v>
      </c>
      <c r="P545" s="14">
        <v>2</v>
      </c>
      <c r="Q545" s="14">
        <v>2</v>
      </c>
      <c r="R545" s="14">
        <v>2</v>
      </c>
      <c r="S545" s="14">
        <v>2</v>
      </c>
      <c r="T545" s="14">
        <v>1</v>
      </c>
      <c r="U545" s="14">
        <v>1</v>
      </c>
      <c r="V545" s="14">
        <v>1</v>
      </c>
      <c r="W545" s="14">
        <v>1</v>
      </c>
      <c r="X545" s="14">
        <v>60</v>
      </c>
      <c r="Y545" s="14">
        <f>X545-[1]Admission!DA84</f>
        <v>10</v>
      </c>
      <c r="Z545" s="14">
        <v>4</v>
      </c>
      <c r="AA545" s="14">
        <v>1</v>
      </c>
      <c r="AB545" s="14">
        <v>1</v>
      </c>
      <c r="AC545" s="14">
        <v>1</v>
      </c>
      <c r="AD545" s="14">
        <v>1</v>
      </c>
      <c r="AE545" s="14">
        <v>1</v>
      </c>
      <c r="AF545" s="14">
        <v>1</v>
      </c>
      <c r="AG545" s="14">
        <f t="shared" si="127"/>
        <v>6</v>
      </c>
      <c r="AH545" s="14">
        <f>AG545-[1]Admission!DO84</f>
        <v>0</v>
      </c>
      <c r="AI545" s="14">
        <v>1</v>
      </c>
      <c r="AJ545" s="14">
        <v>1</v>
      </c>
      <c r="AK545" s="14">
        <v>1</v>
      </c>
      <c r="AL545" s="14">
        <v>1</v>
      </c>
      <c r="AM545" s="14">
        <v>1</v>
      </c>
      <c r="AN545" s="14">
        <v>1</v>
      </c>
      <c r="AO545" s="14">
        <v>1</v>
      </c>
      <c r="AP545" s="14">
        <v>1</v>
      </c>
      <c r="AQ545" s="14">
        <f t="shared" si="128"/>
        <v>8</v>
      </c>
      <c r="AR545" s="14">
        <f>AQ545-[1]Admission!EH84</f>
        <v>3</v>
      </c>
      <c r="AS545" s="14">
        <v>0</v>
      </c>
      <c r="AT545" s="14">
        <v>0</v>
      </c>
      <c r="AU545" s="14">
        <f t="shared" si="129"/>
        <v>0</v>
      </c>
      <c r="AV545" s="14">
        <f>AU545-[1]Admission!EL84</f>
        <v>0</v>
      </c>
      <c r="AW545" s="14">
        <v>5</v>
      </c>
      <c r="AX545" s="14">
        <v>5</v>
      </c>
      <c r="AY545" s="14">
        <v>5</v>
      </c>
      <c r="AZ545" s="14">
        <v>5</v>
      </c>
      <c r="BA545" s="14">
        <f t="shared" si="130"/>
        <v>20</v>
      </c>
      <c r="BB545" s="14">
        <f>BA545-[1]Admission!EQ84</f>
        <v>4</v>
      </c>
      <c r="BC545" s="14">
        <v>3</v>
      </c>
      <c r="BD545" s="14">
        <v>3</v>
      </c>
      <c r="BE545" s="14">
        <v>3</v>
      </c>
      <c r="BF545" s="14">
        <f t="shared" si="131"/>
        <v>9</v>
      </c>
      <c r="BG545" s="60">
        <v>1</v>
      </c>
      <c r="BH545" s="60">
        <v>1</v>
      </c>
      <c r="BI545" s="60">
        <v>1</v>
      </c>
      <c r="BJ545" s="60">
        <v>1</v>
      </c>
      <c r="BK545" s="60">
        <v>1</v>
      </c>
      <c r="BL545" s="60">
        <v>1</v>
      </c>
      <c r="BM545" s="60">
        <v>1</v>
      </c>
      <c r="BN545" s="60">
        <v>1</v>
      </c>
      <c r="BO545" s="60">
        <v>1</v>
      </c>
      <c r="BP545" s="60">
        <v>1</v>
      </c>
      <c r="BQ545" s="60">
        <v>1</v>
      </c>
      <c r="BR545" s="60">
        <v>1</v>
      </c>
      <c r="BS545" s="60">
        <v>1</v>
      </c>
      <c r="BT545" s="60">
        <v>1</v>
      </c>
      <c r="BU545" s="60">
        <v>1</v>
      </c>
      <c r="BV545" s="60">
        <v>15</v>
      </c>
    </row>
    <row r="546" spans="1:84" s="14" customFormat="1">
      <c r="A546" s="14">
        <v>537</v>
      </c>
      <c r="B546" s="14">
        <v>4</v>
      </c>
      <c r="C546" s="14">
        <v>3.0270833333270275</v>
      </c>
      <c r="D546" s="14">
        <v>0</v>
      </c>
      <c r="E546" s="14">
        <v>1</v>
      </c>
      <c r="F546" s="14">
        <v>1</v>
      </c>
      <c r="G546" s="14">
        <v>0</v>
      </c>
      <c r="H546" s="14">
        <v>0</v>
      </c>
      <c r="I546" s="14">
        <v>0</v>
      </c>
      <c r="J546" s="14">
        <v>0</v>
      </c>
      <c r="K546" s="14">
        <v>2</v>
      </c>
      <c r="L546" s="73">
        <v>5.8000000000000003E-2</v>
      </c>
      <c r="M546" s="14">
        <v>2</v>
      </c>
      <c r="N546" s="14">
        <v>2</v>
      </c>
      <c r="O546" s="14">
        <v>2</v>
      </c>
      <c r="P546" s="14">
        <v>2</v>
      </c>
      <c r="Q546" s="14">
        <v>2</v>
      </c>
      <c r="R546" s="14">
        <v>2</v>
      </c>
      <c r="S546" s="14">
        <v>1</v>
      </c>
      <c r="T546" s="14">
        <v>1</v>
      </c>
      <c r="U546" s="14">
        <v>1</v>
      </c>
      <c r="V546" s="14">
        <v>1</v>
      </c>
      <c r="W546" s="14">
        <v>1</v>
      </c>
      <c r="X546" s="14">
        <v>70</v>
      </c>
      <c r="Y546" s="14">
        <f>X546-[1]Admission!DA196</f>
        <v>-20</v>
      </c>
      <c r="Z546" s="14">
        <v>3</v>
      </c>
      <c r="AA546" s="14">
        <v>1</v>
      </c>
      <c r="AB546" s="14">
        <v>1</v>
      </c>
      <c r="AC546" s="14">
        <v>1</v>
      </c>
      <c r="AD546" s="14">
        <v>1</v>
      </c>
      <c r="AE546" s="14">
        <v>1</v>
      </c>
      <c r="AF546" s="14">
        <v>1</v>
      </c>
      <c r="AG546" s="14">
        <f t="shared" si="127"/>
        <v>6</v>
      </c>
      <c r="AH546" s="14">
        <f>AG546-[1]Admission!DO196</f>
        <v>0</v>
      </c>
      <c r="AI546" s="14">
        <v>1</v>
      </c>
      <c r="AJ546" s="14">
        <v>0</v>
      </c>
      <c r="AK546" s="14">
        <v>0</v>
      </c>
      <c r="AL546" s="14">
        <v>0</v>
      </c>
      <c r="AM546" s="14">
        <v>0</v>
      </c>
      <c r="AN546" s="14">
        <v>0</v>
      </c>
      <c r="AO546" s="14">
        <v>1</v>
      </c>
      <c r="AP546" s="14">
        <v>1</v>
      </c>
      <c r="AQ546" s="14">
        <f t="shared" si="128"/>
        <v>3</v>
      </c>
      <c r="AR546" s="14">
        <f>AQ546-[1]Admission!EH196</f>
        <v>0</v>
      </c>
      <c r="AS546" s="14">
        <v>0</v>
      </c>
      <c r="AT546" s="14">
        <v>0</v>
      </c>
      <c r="AU546" s="14">
        <f t="shared" si="129"/>
        <v>0</v>
      </c>
      <c r="AV546" s="14">
        <f>AU546-[1]Admission!EL196</f>
        <v>0</v>
      </c>
      <c r="AW546" s="14">
        <v>5</v>
      </c>
      <c r="AX546" s="14">
        <v>5</v>
      </c>
      <c r="AY546" s="14">
        <v>5</v>
      </c>
      <c r="AZ546" s="14">
        <v>5</v>
      </c>
      <c r="BA546" s="14">
        <f t="shared" si="130"/>
        <v>20</v>
      </c>
      <c r="BB546" s="14">
        <f>BA546-[1]Admission!EQ196</f>
        <v>0</v>
      </c>
      <c r="BC546" s="14">
        <v>4</v>
      </c>
      <c r="BD546" s="14">
        <v>4</v>
      </c>
      <c r="BE546" s="14">
        <v>4</v>
      </c>
      <c r="BF546" s="14">
        <f t="shared" si="131"/>
        <v>12</v>
      </c>
      <c r="BG546" s="60">
        <v>1</v>
      </c>
      <c r="BH546" s="60">
        <v>1</v>
      </c>
      <c r="BI546" s="60">
        <v>1</v>
      </c>
      <c r="BJ546" s="60">
        <v>1</v>
      </c>
      <c r="BK546" s="60">
        <v>1</v>
      </c>
      <c r="BL546" s="60">
        <v>1</v>
      </c>
      <c r="BM546" s="60">
        <v>1</v>
      </c>
      <c r="BN546" s="60">
        <v>1</v>
      </c>
      <c r="BO546" s="60">
        <v>1</v>
      </c>
      <c r="BP546" s="60">
        <v>1</v>
      </c>
      <c r="BQ546" s="60">
        <v>1</v>
      </c>
      <c r="BR546" s="60">
        <v>1</v>
      </c>
      <c r="BS546" s="60">
        <v>1</v>
      </c>
      <c r="BT546" s="60">
        <v>1</v>
      </c>
      <c r="BU546" s="60">
        <v>1</v>
      </c>
      <c r="BV546" s="60">
        <v>15</v>
      </c>
    </row>
    <row r="547" spans="1:84" s="14" customFormat="1">
      <c r="A547" s="14">
        <v>538</v>
      </c>
      <c r="B547" s="14">
        <v>4</v>
      </c>
      <c r="C547" s="14">
        <v>2.8118055555532919</v>
      </c>
      <c r="D547" s="14">
        <v>1</v>
      </c>
      <c r="E547" s="14">
        <v>1</v>
      </c>
      <c r="F547" s="14">
        <v>1</v>
      </c>
      <c r="G547" s="14">
        <v>0</v>
      </c>
      <c r="H547" s="14">
        <v>0</v>
      </c>
      <c r="I547" s="14">
        <v>0</v>
      </c>
      <c r="J547" s="14">
        <v>1</v>
      </c>
      <c r="K547" s="14">
        <v>2</v>
      </c>
      <c r="L547" s="73">
        <v>5.7999999999999996E-2</v>
      </c>
      <c r="M547" s="14">
        <v>2</v>
      </c>
      <c r="N547" s="14">
        <v>2</v>
      </c>
      <c r="O547" s="14">
        <v>2</v>
      </c>
      <c r="P547" s="14">
        <v>2</v>
      </c>
      <c r="Q547" s="14">
        <v>2</v>
      </c>
      <c r="R547" s="14">
        <v>2</v>
      </c>
      <c r="S547" s="14">
        <v>1</v>
      </c>
      <c r="T547" s="14">
        <v>1</v>
      </c>
      <c r="U547" s="14">
        <v>1</v>
      </c>
      <c r="V547" s="14">
        <v>1</v>
      </c>
      <c r="W547" s="14">
        <v>1</v>
      </c>
      <c r="X547" s="14">
        <v>95</v>
      </c>
      <c r="Y547" s="14">
        <f>X547-[1]Admission!DA248</f>
        <v>25</v>
      </c>
      <c r="Z547" s="14">
        <v>2</v>
      </c>
      <c r="AA547" s="14">
        <v>1</v>
      </c>
      <c r="AB547" s="14">
        <v>1</v>
      </c>
      <c r="AC547" s="14">
        <v>1</v>
      </c>
      <c r="AD547" s="14">
        <v>1</v>
      </c>
      <c r="AE547" s="14">
        <v>1</v>
      </c>
      <c r="AF547" s="14">
        <v>1</v>
      </c>
      <c r="AG547" s="14">
        <f t="shared" si="127"/>
        <v>6</v>
      </c>
      <c r="AH547" s="14">
        <f>AG547-[1]Admission!DO248</f>
        <v>0</v>
      </c>
      <c r="AI547" s="14">
        <v>1</v>
      </c>
      <c r="AJ547" s="14">
        <v>1</v>
      </c>
      <c r="AK547" s="14">
        <v>1</v>
      </c>
      <c r="AL547" s="14">
        <v>1</v>
      </c>
      <c r="AM547" s="14">
        <v>1</v>
      </c>
      <c r="AN547" s="14">
        <v>1</v>
      </c>
      <c r="AO547" s="14">
        <v>1</v>
      </c>
      <c r="AP547" s="14">
        <v>1</v>
      </c>
      <c r="AQ547" s="14">
        <f t="shared" si="128"/>
        <v>8</v>
      </c>
      <c r="AR547" s="14">
        <f>AQ547-[1]Admission!EH248</f>
        <v>0</v>
      </c>
      <c r="AS547" s="14">
        <v>0</v>
      </c>
      <c r="AT547" s="14">
        <v>0</v>
      </c>
      <c r="AU547" s="14">
        <f t="shared" si="129"/>
        <v>0</v>
      </c>
      <c r="AV547" s="14">
        <f>AU547-[1]Admission!EL248</f>
        <v>0</v>
      </c>
      <c r="AW547" s="14">
        <v>5</v>
      </c>
      <c r="AX547" s="14">
        <v>5</v>
      </c>
      <c r="AY547" s="14">
        <v>5</v>
      </c>
      <c r="AZ547" s="14">
        <v>5</v>
      </c>
      <c r="BA547" s="14">
        <f t="shared" si="130"/>
        <v>20</v>
      </c>
      <c r="BB547" s="14">
        <f>BA547-[1]Admission!EQ248</f>
        <v>0</v>
      </c>
      <c r="BC547" s="14">
        <v>4</v>
      </c>
      <c r="BD547" s="14">
        <v>4</v>
      </c>
      <c r="BE547" s="14">
        <v>4</v>
      </c>
      <c r="BF547" s="14">
        <f t="shared" si="131"/>
        <v>12</v>
      </c>
      <c r="BG547" s="60">
        <v>1</v>
      </c>
      <c r="BH547" s="60">
        <v>1</v>
      </c>
      <c r="BI547" s="60">
        <v>1</v>
      </c>
      <c r="BJ547" s="60">
        <v>1</v>
      </c>
      <c r="BK547" s="60">
        <v>1</v>
      </c>
      <c r="BL547" s="60">
        <v>1</v>
      </c>
      <c r="BM547" s="60">
        <v>1</v>
      </c>
      <c r="BN547" s="60">
        <v>1</v>
      </c>
      <c r="BO547" s="60">
        <v>1</v>
      </c>
      <c r="BP547" s="60">
        <v>1</v>
      </c>
      <c r="BQ547" s="60">
        <v>1</v>
      </c>
      <c r="BR547" s="60">
        <v>1</v>
      </c>
      <c r="BS547" s="60">
        <v>1</v>
      </c>
      <c r="BT547" s="60">
        <v>1</v>
      </c>
      <c r="BU547" s="60">
        <v>1</v>
      </c>
      <c r="BV547" s="60">
        <v>15</v>
      </c>
    </row>
    <row r="548" spans="1:84" s="14" customFormat="1">
      <c r="A548" s="14">
        <v>539</v>
      </c>
      <c r="B548" s="14">
        <v>2</v>
      </c>
      <c r="C548" s="14">
        <v>0.80069444444961846</v>
      </c>
      <c r="D548" s="14">
        <v>0</v>
      </c>
      <c r="E548" s="14">
        <v>14</v>
      </c>
      <c r="F548" s="14">
        <v>1</v>
      </c>
      <c r="G548" s="14">
        <v>0</v>
      </c>
      <c r="H548" s="14">
        <v>0</v>
      </c>
      <c r="I548" s="14">
        <v>0</v>
      </c>
      <c r="J548" s="14">
        <v>0</v>
      </c>
      <c r="K548" s="14">
        <v>3</v>
      </c>
      <c r="L548" s="73">
        <v>5.8000000000000003E-2</v>
      </c>
      <c r="M548" s="14">
        <v>2</v>
      </c>
      <c r="N548" s="14">
        <v>2</v>
      </c>
      <c r="O548" s="14">
        <v>2</v>
      </c>
      <c r="P548" s="14">
        <v>2</v>
      </c>
      <c r="Q548" s="14">
        <v>2</v>
      </c>
      <c r="R548" s="14">
        <v>2</v>
      </c>
      <c r="S548" s="14">
        <v>1</v>
      </c>
      <c r="T548" s="14">
        <v>1</v>
      </c>
      <c r="U548" s="14">
        <v>2</v>
      </c>
      <c r="V548" s="14">
        <v>2</v>
      </c>
      <c r="W548" s="14">
        <v>2</v>
      </c>
      <c r="X548" s="14">
        <v>75</v>
      </c>
      <c r="Y548" s="14">
        <f>X548-[1]Admission!DA477</f>
        <v>75</v>
      </c>
      <c r="Z548" s="14">
        <v>5</v>
      </c>
      <c r="AA548" s="14">
        <v>1</v>
      </c>
      <c r="AB548" s="14">
        <v>1</v>
      </c>
      <c r="AC548" s="14">
        <v>1</v>
      </c>
      <c r="AD548" s="14">
        <v>1</v>
      </c>
      <c r="AE548" s="14">
        <v>1</v>
      </c>
      <c r="AF548" s="14">
        <v>1</v>
      </c>
      <c r="AG548" s="14">
        <f t="shared" si="127"/>
        <v>6</v>
      </c>
      <c r="AH548" s="14">
        <f>AG548-[1]Admission!DO477</f>
        <v>6</v>
      </c>
      <c r="AI548" s="14">
        <v>1</v>
      </c>
      <c r="AJ548" s="14">
        <v>1</v>
      </c>
      <c r="AK548" s="14">
        <v>1</v>
      </c>
      <c r="AL548" s="14">
        <v>1</v>
      </c>
      <c r="AM548" s="14">
        <v>1</v>
      </c>
      <c r="AN548" s="14">
        <v>1</v>
      </c>
      <c r="AO548" s="14">
        <v>1</v>
      </c>
      <c r="AP548" s="14">
        <v>1</v>
      </c>
      <c r="AQ548" s="14">
        <f t="shared" si="128"/>
        <v>8</v>
      </c>
      <c r="AR548" s="14">
        <f>AQ548-[1]Admission!EH477</f>
        <v>8</v>
      </c>
      <c r="AS548" s="14">
        <v>1</v>
      </c>
      <c r="AT548" s="14">
        <v>0</v>
      </c>
      <c r="AU548" s="14">
        <f t="shared" si="129"/>
        <v>1</v>
      </c>
      <c r="AV548" s="14">
        <f>AU548-[1]Admission!EL477</f>
        <v>1</v>
      </c>
      <c r="AW548" s="14">
        <v>5</v>
      </c>
      <c r="AX548" s="14">
        <v>5</v>
      </c>
      <c r="AY548" s="14">
        <v>5</v>
      </c>
      <c r="AZ548" s="14">
        <v>5</v>
      </c>
      <c r="BA548" s="14">
        <f t="shared" si="130"/>
        <v>20</v>
      </c>
      <c r="BB548" s="14">
        <f>BA548-[1]Admission!EQ477</f>
        <v>20</v>
      </c>
      <c r="BC548" s="14">
        <v>4</v>
      </c>
      <c r="BD548" s="14">
        <v>4</v>
      </c>
      <c r="BE548" s="14">
        <v>4</v>
      </c>
      <c r="BF548" s="14">
        <f t="shared" si="131"/>
        <v>12</v>
      </c>
      <c r="BG548" s="60">
        <v>1</v>
      </c>
      <c r="BH548" s="60">
        <v>1</v>
      </c>
      <c r="BI548" s="60">
        <v>1</v>
      </c>
      <c r="BJ548" s="60">
        <v>1</v>
      </c>
      <c r="BK548" s="60">
        <v>1</v>
      </c>
      <c r="BL548" s="60">
        <v>1</v>
      </c>
      <c r="BM548" s="60">
        <v>1</v>
      </c>
      <c r="BN548" s="60">
        <v>1</v>
      </c>
      <c r="BO548" s="60">
        <v>1</v>
      </c>
      <c r="BP548" s="60">
        <v>1</v>
      </c>
      <c r="BQ548" s="60">
        <v>1</v>
      </c>
      <c r="BR548" s="60">
        <v>1</v>
      </c>
      <c r="BS548" s="60">
        <v>1</v>
      </c>
      <c r="BT548" s="60">
        <v>1</v>
      </c>
      <c r="BU548" s="60">
        <v>1</v>
      </c>
      <c r="BV548" s="60">
        <v>15</v>
      </c>
    </row>
    <row r="549" spans="1:84" s="14" customFormat="1">
      <c r="A549" s="14">
        <v>540</v>
      </c>
      <c r="B549" s="14">
        <v>3</v>
      </c>
      <c r="C549" s="14">
        <v>1.7611111111109494</v>
      </c>
      <c r="D549" s="14">
        <v>0</v>
      </c>
      <c r="E549" s="14">
        <v>11</v>
      </c>
      <c r="F549" s="14">
        <v>1</v>
      </c>
      <c r="G549" s="14">
        <v>2</v>
      </c>
      <c r="H549" s="14">
        <v>0</v>
      </c>
      <c r="I549" s="14">
        <v>0</v>
      </c>
      <c r="J549" s="14">
        <v>1</v>
      </c>
      <c r="K549" s="14">
        <v>1</v>
      </c>
      <c r="L549" s="14">
        <v>5.8</v>
      </c>
      <c r="M549" s="14">
        <v>2</v>
      </c>
      <c r="N549" s="14">
        <v>2</v>
      </c>
      <c r="O549" s="14">
        <v>2</v>
      </c>
      <c r="P549" s="14">
        <v>2</v>
      </c>
      <c r="Q549" s="14">
        <v>2</v>
      </c>
      <c r="R549" s="14">
        <v>2</v>
      </c>
      <c r="S549" s="14">
        <v>1</v>
      </c>
      <c r="T549" s="14">
        <v>1</v>
      </c>
      <c r="U549" s="14">
        <v>1</v>
      </c>
      <c r="V549" s="14">
        <v>2</v>
      </c>
      <c r="W549" s="14">
        <v>1</v>
      </c>
      <c r="X549" s="14">
        <v>80</v>
      </c>
      <c r="Y549" s="14">
        <f>X549-[1]Admission!DA94</f>
        <v>0</v>
      </c>
      <c r="Z549" s="14">
        <v>3</v>
      </c>
      <c r="AA549" s="14">
        <v>1</v>
      </c>
      <c r="AB549" s="14">
        <v>1</v>
      </c>
      <c r="AC549" s="14">
        <v>1</v>
      </c>
      <c r="AD549" s="14">
        <v>1</v>
      </c>
      <c r="AE549" s="14">
        <v>1</v>
      </c>
      <c r="AF549" s="14">
        <v>1</v>
      </c>
      <c r="AG549" s="14">
        <f t="shared" si="127"/>
        <v>6</v>
      </c>
      <c r="AH549" s="14">
        <f>AG549-[1]Admission!DO94</f>
        <v>0</v>
      </c>
      <c r="AI549" s="14">
        <v>1</v>
      </c>
      <c r="AJ549" s="14">
        <v>1</v>
      </c>
      <c r="AK549" s="14">
        <v>1</v>
      </c>
      <c r="AL549" s="14">
        <v>1</v>
      </c>
      <c r="AM549" s="14">
        <v>0</v>
      </c>
      <c r="AN549" s="14">
        <v>1</v>
      </c>
      <c r="AO549" s="14">
        <v>1</v>
      </c>
      <c r="AP549" s="14">
        <v>1</v>
      </c>
      <c r="AQ549" s="14">
        <f t="shared" si="128"/>
        <v>7</v>
      </c>
      <c r="AR549" s="14">
        <f>AQ549-[1]Admission!EH94</f>
        <v>-1</v>
      </c>
      <c r="AS549" s="14">
        <v>0</v>
      </c>
      <c r="AT549" s="14">
        <v>1</v>
      </c>
      <c r="AU549" s="14">
        <f t="shared" si="129"/>
        <v>1</v>
      </c>
      <c r="AV549" s="14">
        <f>AU549-[1]Admission!EL94</f>
        <v>1</v>
      </c>
      <c r="AW549" s="14">
        <v>5</v>
      </c>
      <c r="AX549" s="14">
        <v>5</v>
      </c>
      <c r="AY549" s="14">
        <v>5</v>
      </c>
      <c r="AZ549" s="14">
        <v>5</v>
      </c>
      <c r="BA549" s="14">
        <f t="shared" si="130"/>
        <v>20</v>
      </c>
      <c r="BB549" s="14">
        <f>BA549-[1]Admission!EQ94</f>
        <v>0</v>
      </c>
      <c r="BC549" s="14">
        <v>3</v>
      </c>
      <c r="BD549" s="14">
        <v>3</v>
      </c>
      <c r="BE549" s="14">
        <v>3</v>
      </c>
      <c r="BF549" s="14">
        <f t="shared" si="131"/>
        <v>9</v>
      </c>
      <c r="BG549" s="60">
        <v>1</v>
      </c>
      <c r="BH549" s="60">
        <v>1</v>
      </c>
      <c r="BI549" s="60">
        <v>1</v>
      </c>
      <c r="BJ549" s="60">
        <v>1</v>
      </c>
      <c r="BK549" s="60">
        <v>0</v>
      </c>
      <c r="BL549" s="60">
        <v>1</v>
      </c>
      <c r="BM549" s="60">
        <v>1</v>
      </c>
      <c r="BN549" s="60">
        <v>1</v>
      </c>
      <c r="BO549" s="60">
        <v>1</v>
      </c>
      <c r="BP549" s="60">
        <v>1</v>
      </c>
      <c r="BQ549" s="60">
        <v>1</v>
      </c>
      <c r="BR549" s="60">
        <v>1</v>
      </c>
      <c r="BS549" s="60">
        <v>1</v>
      </c>
      <c r="BT549" s="60">
        <v>1</v>
      </c>
      <c r="BU549" s="60">
        <v>1</v>
      </c>
      <c r="BV549" s="60">
        <v>14</v>
      </c>
    </row>
    <row r="550" spans="1:84" s="14" customFormat="1">
      <c r="A550" s="1">
        <v>541</v>
      </c>
      <c r="B550" s="1">
        <v>5</v>
      </c>
      <c r="C550" s="14">
        <v>3.8729166666671517</v>
      </c>
      <c r="D550" s="1">
        <v>0</v>
      </c>
      <c r="E550" s="1">
        <v>2</v>
      </c>
      <c r="F550" s="1">
        <v>1</v>
      </c>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3"/>
      <c r="BH550" s="3"/>
      <c r="BI550" s="3"/>
      <c r="BJ550" s="3"/>
      <c r="BK550" s="3"/>
      <c r="BL550" s="3"/>
      <c r="BM550" s="3"/>
      <c r="BN550" s="3"/>
      <c r="BO550" s="3"/>
      <c r="BP550" s="3"/>
      <c r="BQ550" s="3"/>
      <c r="BR550" s="3"/>
      <c r="BS550" s="3"/>
      <c r="BT550" s="3"/>
      <c r="BU550" s="3"/>
      <c r="BV550" s="3"/>
      <c r="BW550" s="1"/>
      <c r="BX550" s="1"/>
      <c r="BY550" s="1"/>
      <c r="BZ550" s="1"/>
      <c r="CA550" s="1"/>
      <c r="CB550" s="1"/>
      <c r="CC550" s="1"/>
      <c r="CD550" s="1"/>
      <c r="CE550" s="1"/>
      <c r="CF550" s="1"/>
    </row>
    <row r="551" spans="1:84" s="14" customFormat="1">
      <c r="A551" s="1">
        <v>542</v>
      </c>
      <c r="B551" s="1">
        <v>5</v>
      </c>
      <c r="C551" s="14">
        <v>3.8104166666671517</v>
      </c>
      <c r="D551" s="1">
        <v>0</v>
      </c>
      <c r="E551" s="1">
        <v>3</v>
      </c>
      <c r="F551" s="1">
        <v>5</v>
      </c>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3"/>
      <c r="BH551" s="3"/>
      <c r="BI551" s="3"/>
      <c r="BJ551" s="3"/>
      <c r="BK551" s="3"/>
      <c r="BL551" s="3"/>
      <c r="BM551" s="3"/>
      <c r="BN551" s="3"/>
      <c r="BO551" s="3"/>
      <c r="BP551" s="3"/>
      <c r="BQ551" s="3"/>
      <c r="BR551" s="3"/>
      <c r="BS551" s="3"/>
      <c r="BT551" s="3"/>
      <c r="BU551" s="3"/>
      <c r="BV551" s="3"/>
      <c r="BW551" s="1"/>
      <c r="BX551" s="1"/>
      <c r="BY551" s="1"/>
      <c r="BZ551" s="1"/>
      <c r="CA551" s="1"/>
      <c r="CB551" s="1"/>
      <c r="CC551" s="1"/>
      <c r="CD551" s="1"/>
      <c r="CE551" s="1"/>
      <c r="CF551" s="1"/>
    </row>
    <row r="552" spans="1:84" s="14" customFormat="1">
      <c r="A552" s="1">
        <v>543</v>
      </c>
      <c r="B552" s="1">
        <v>6</v>
      </c>
      <c r="C552" s="14">
        <v>4.7152777777810115</v>
      </c>
      <c r="D552" s="1">
        <v>0</v>
      </c>
      <c r="E552" s="1">
        <v>4</v>
      </c>
      <c r="F552" s="1">
        <v>1</v>
      </c>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3"/>
      <c r="BH552" s="3"/>
      <c r="BI552" s="3"/>
      <c r="BJ552" s="3"/>
      <c r="BK552" s="3"/>
      <c r="BL552" s="3"/>
      <c r="BM552" s="3"/>
      <c r="BN552" s="3"/>
      <c r="BO552" s="3"/>
      <c r="BP552" s="3"/>
      <c r="BQ552" s="3"/>
      <c r="BR552" s="3"/>
      <c r="BS552" s="3"/>
      <c r="BT552" s="3"/>
      <c r="BU552" s="3"/>
      <c r="BV552" s="3"/>
      <c r="BW552" s="1"/>
      <c r="BX552" s="1"/>
      <c r="BY552" s="1"/>
      <c r="BZ552" s="1"/>
      <c r="CA552" s="1"/>
      <c r="CB552" s="1"/>
      <c r="CC552" s="1"/>
      <c r="CD552" s="1"/>
      <c r="CE552" s="1"/>
      <c r="CF552" s="1"/>
    </row>
    <row r="553" spans="1:84" s="14" customFormat="1">
      <c r="A553" s="1">
        <v>544</v>
      </c>
      <c r="B553" s="1">
        <v>15</v>
      </c>
      <c r="C553" s="14">
        <v>13.989583333328483</v>
      </c>
      <c r="D553" s="14">
        <v>0</v>
      </c>
      <c r="E553" s="1">
        <v>5</v>
      </c>
      <c r="F553" s="1">
        <v>1</v>
      </c>
      <c r="G553" s="1">
        <v>0</v>
      </c>
      <c r="H553" s="1">
        <v>0</v>
      </c>
      <c r="I553" s="1">
        <v>0</v>
      </c>
      <c r="J553" s="1">
        <v>0</v>
      </c>
      <c r="K553" s="1">
        <v>7</v>
      </c>
      <c r="L553" s="75">
        <v>0.22800000000000001</v>
      </c>
      <c r="M553" s="1">
        <v>1</v>
      </c>
      <c r="N553" s="1">
        <v>0</v>
      </c>
      <c r="O553" s="1">
        <v>0</v>
      </c>
      <c r="P553" s="1">
        <v>0</v>
      </c>
      <c r="Q553" s="1">
        <v>0</v>
      </c>
      <c r="R553" s="1">
        <v>2</v>
      </c>
      <c r="BG553" s="60"/>
      <c r="BH553" s="60"/>
      <c r="BI553" s="60"/>
      <c r="BJ553" s="60"/>
      <c r="BK553" s="60"/>
      <c r="BL553" s="60"/>
      <c r="BM553" s="60"/>
      <c r="BN553" s="60"/>
      <c r="BO553" s="60"/>
      <c r="BP553" s="60"/>
      <c r="BQ553" s="60"/>
      <c r="BR553" s="60"/>
      <c r="BS553" s="60"/>
      <c r="BT553" s="60"/>
      <c r="BU553" s="60"/>
      <c r="BV553" s="60"/>
    </row>
    <row r="554" spans="1:84" s="14" customFormat="1">
      <c r="A554" s="1">
        <v>545</v>
      </c>
      <c r="B554" s="1">
        <v>6</v>
      </c>
      <c r="C554" s="14">
        <v>4.6569444444467081</v>
      </c>
      <c r="D554" s="1">
        <v>0</v>
      </c>
      <c r="E554" s="1">
        <v>3</v>
      </c>
      <c r="F554" s="1">
        <v>1</v>
      </c>
      <c r="G554" s="1">
        <v>0</v>
      </c>
      <c r="H554" s="1">
        <v>0</v>
      </c>
      <c r="I554" s="1">
        <v>0</v>
      </c>
      <c r="J554" s="1">
        <v>0</v>
      </c>
      <c r="K554" s="1">
        <v>8</v>
      </c>
      <c r="L554" s="75">
        <v>0.22800000000000001</v>
      </c>
      <c r="M554" s="1">
        <v>2</v>
      </c>
      <c r="N554" s="1">
        <v>2</v>
      </c>
      <c r="O554" s="1">
        <v>2</v>
      </c>
      <c r="P554" s="1">
        <v>2</v>
      </c>
      <c r="Q554" s="1">
        <v>2</v>
      </c>
      <c r="R554" s="1">
        <v>1</v>
      </c>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3"/>
      <c r="BH554" s="3"/>
      <c r="BI554" s="3"/>
      <c r="BJ554" s="3"/>
      <c r="BK554" s="3"/>
      <c r="BL554" s="3"/>
      <c r="BM554" s="3"/>
      <c r="BN554" s="3"/>
      <c r="BO554" s="3"/>
      <c r="BP554" s="3"/>
      <c r="BQ554" s="3"/>
      <c r="BR554" s="3"/>
      <c r="BS554" s="3"/>
      <c r="BT554" s="3"/>
      <c r="BU554" s="3"/>
      <c r="BV554" s="3"/>
      <c r="BW554" s="1"/>
      <c r="BX554" s="1"/>
      <c r="BY554" s="1"/>
      <c r="BZ554" s="1"/>
      <c r="CA554" s="1"/>
      <c r="CB554" s="1"/>
      <c r="CC554" s="1"/>
      <c r="CD554" s="1"/>
      <c r="CE554" s="1"/>
      <c r="CF554" s="1"/>
    </row>
    <row r="555" spans="1:84" s="14" customFormat="1">
      <c r="A555" s="1">
        <v>546</v>
      </c>
      <c r="B555" s="1">
        <v>4</v>
      </c>
      <c r="C555" s="14">
        <v>3.0645833333328483</v>
      </c>
      <c r="D555" s="1">
        <v>0</v>
      </c>
      <c r="E555" s="1">
        <v>1</v>
      </c>
      <c r="F555" s="1">
        <v>1</v>
      </c>
      <c r="G555" s="1">
        <v>0</v>
      </c>
      <c r="H555" s="1">
        <v>0</v>
      </c>
      <c r="I555" s="1">
        <v>0</v>
      </c>
      <c r="J555" s="1">
        <v>0</v>
      </c>
      <c r="K555" s="1">
        <v>4</v>
      </c>
      <c r="L555" s="1">
        <v>5.8</v>
      </c>
      <c r="M555" s="1">
        <v>2</v>
      </c>
      <c r="N555" s="1">
        <v>2</v>
      </c>
      <c r="O555" s="1">
        <v>2</v>
      </c>
      <c r="P555" s="1">
        <v>2</v>
      </c>
      <c r="Q555" s="1">
        <v>2</v>
      </c>
      <c r="R555" s="1">
        <v>2</v>
      </c>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3"/>
      <c r="BH555" s="3"/>
      <c r="BI555" s="3"/>
      <c r="BJ555" s="3"/>
      <c r="BK555" s="3"/>
      <c r="BL555" s="3"/>
      <c r="BM555" s="3"/>
      <c r="BN555" s="3"/>
      <c r="BO555" s="3"/>
      <c r="BP555" s="3"/>
      <c r="BQ555" s="3"/>
      <c r="BR555" s="3"/>
      <c r="BS555" s="3"/>
      <c r="BT555" s="3"/>
      <c r="BU555" s="3"/>
      <c r="BV555" s="3"/>
      <c r="BW555" s="1"/>
      <c r="BX555" s="1"/>
      <c r="BY555" s="1"/>
      <c r="BZ555" s="1"/>
      <c r="CA555" s="1"/>
      <c r="CB555" s="1"/>
      <c r="CC555" s="1"/>
      <c r="CD555" s="1"/>
      <c r="CE555" s="1"/>
      <c r="CF555" s="1"/>
    </row>
    <row r="556" spans="1:84" s="14" customFormat="1">
      <c r="A556" s="1">
        <v>547</v>
      </c>
      <c r="B556" s="1">
        <v>4</v>
      </c>
      <c r="C556" s="14">
        <v>2.7875000000058208</v>
      </c>
      <c r="D556" s="1">
        <v>0</v>
      </c>
      <c r="E556" s="1">
        <v>10</v>
      </c>
      <c r="F556" s="1">
        <v>1</v>
      </c>
      <c r="G556" s="1">
        <v>0</v>
      </c>
      <c r="H556" s="1">
        <v>0</v>
      </c>
      <c r="I556" s="1">
        <v>0</v>
      </c>
      <c r="J556" s="1">
        <v>0</v>
      </c>
      <c r="K556" s="1">
        <v>2</v>
      </c>
      <c r="L556" s="75">
        <v>5.8000000000000003E-2</v>
      </c>
      <c r="M556" s="1">
        <v>2</v>
      </c>
      <c r="N556" s="1">
        <v>2</v>
      </c>
      <c r="O556" s="1">
        <v>2</v>
      </c>
      <c r="P556" s="1">
        <v>2</v>
      </c>
      <c r="Q556" s="1">
        <v>2</v>
      </c>
      <c r="R556" s="1">
        <v>2</v>
      </c>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3"/>
      <c r="BH556" s="3"/>
      <c r="BI556" s="3"/>
      <c r="BJ556" s="3"/>
      <c r="BK556" s="3"/>
      <c r="BL556" s="3"/>
      <c r="BM556" s="3"/>
      <c r="BN556" s="3"/>
      <c r="BO556" s="3"/>
      <c r="BP556" s="3"/>
      <c r="BQ556" s="3"/>
      <c r="BR556" s="3"/>
      <c r="BS556" s="3"/>
      <c r="BT556" s="3"/>
      <c r="BU556" s="3"/>
      <c r="BV556" s="3"/>
      <c r="BW556" s="1"/>
      <c r="BX556" s="1"/>
      <c r="BY556" s="1"/>
      <c r="BZ556" s="1"/>
      <c r="CA556" s="1"/>
      <c r="CB556" s="1"/>
      <c r="CC556" s="1"/>
      <c r="CD556" s="1"/>
      <c r="CE556" s="1"/>
      <c r="CF556" s="1"/>
    </row>
    <row r="557" spans="1:84" s="14" customFormat="1">
      <c r="A557" s="1">
        <v>548</v>
      </c>
      <c r="B557" s="1">
        <v>3</v>
      </c>
      <c r="C557" s="14">
        <v>1.617361111108039</v>
      </c>
      <c r="D557" s="1">
        <v>1</v>
      </c>
      <c r="E557" s="1">
        <v>2</v>
      </c>
      <c r="F557" s="1">
        <v>1</v>
      </c>
      <c r="G557" s="1">
        <v>0</v>
      </c>
      <c r="H557" s="1">
        <v>0</v>
      </c>
      <c r="I557" s="1">
        <v>0</v>
      </c>
      <c r="J557" s="1">
        <v>0</v>
      </c>
      <c r="K557" s="1">
        <v>2</v>
      </c>
      <c r="L557" s="75">
        <v>5.8000000000000003E-2</v>
      </c>
      <c r="M557" s="1">
        <v>2</v>
      </c>
      <c r="N557" s="1">
        <v>2</v>
      </c>
      <c r="O557" s="1">
        <v>2</v>
      </c>
      <c r="P557" s="1">
        <v>2</v>
      </c>
      <c r="Q557" s="1">
        <v>2</v>
      </c>
      <c r="R557" s="1">
        <v>2</v>
      </c>
      <c r="S557" s="1">
        <v>2</v>
      </c>
      <c r="T557" s="1">
        <v>1</v>
      </c>
      <c r="U557" s="1">
        <v>1</v>
      </c>
      <c r="V557" s="1">
        <v>1</v>
      </c>
      <c r="W557" s="1">
        <v>1</v>
      </c>
      <c r="X557" s="1">
        <v>85</v>
      </c>
      <c r="Y557" s="1"/>
      <c r="Z557" s="1">
        <v>3</v>
      </c>
      <c r="AA557" s="1">
        <v>1</v>
      </c>
      <c r="AB557" s="1">
        <v>1</v>
      </c>
      <c r="AC557" s="1">
        <v>1</v>
      </c>
      <c r="AD557" s="1">
        <v>1</v>
      </c>
      <c r="AE557" s="1">
        <v>1</v>
      </c>
      <c r="AF557" s="1">
        <v>1</v>
      </c>
      <c r="AG557" s="1"/>
      <c r="AH557" s="1"/>
      <c r="AI557" s="1">
        <v>1</v>
      </c>
      <c r="AJ557" s="1">
        <v>0</v>
      </c>
      <c r="AK557" s="1">
        <v>0</v>
      </c>
      <c r="AL557" s="1">
        <v>0</v>
      </c>
      <c r="AM557" s="1">
        <v>0</v>
      </c>
      <c r="AN557" s="1">
        <v>0</v>
      </c>
      <c r="AO557" s="1">
        <v>0</v>
      </c>
      <c r="AP557" s="1">
        <v>1</v>
      </c>
      <c r="AQ557" s="1"/>
      <c r="AR557" s="1"/>
      <c r="AS557" s="1">
        <v>0</v>
      </c>
      <c r="AT557" s="1">
        <v>0</v>
      </c>
      <c r="AU557" s="1"/>
      <c r="AV557" s="1"/>
      <c r="AW557" s="1">
        <v>5</v>
      </c>
      <c r="AX557" s="1">
        <v>5</v>
      </c>
      <c r="AY557" s="1">
        <v>5</v>
      </c>
      <c r="AZ557" s="1">
        <v>5</v>
      </c>
      <c r="BA557" s="1"/>
      <c r="BB557" s="1"/>
      <c r="BC557" s="1">
        <v>4</v>
      </c>
      <c r="BD557" s="1">
        <v>4</v>
      </c>
      <c r="BE557" s="1">
        <v>4</v>
      </c>
      <c r="BF557" s="1"/>
      <c r="BG557" s="3">
        <v>1</v>
      </c>
      <c r="BH557" s="3">
        <v>1</v>
      </c>
      <c r="BI557" s="3">
        <v>1</v>
      </c>
      <c r="BJ557" s="3">
        <v>1</v>
      </c>
      <c r="BK557" s="3">
        <v>1</v>
      </c>
      <c r="BL557" s="3">
        <v>1</v>
      </c>
      <c r="BM557" s="3">
        <v>1</v>
      </c>
      <c r="BN557" s="3">
        <v>1</v>
      </c>
      <c r="BO557" s="3">
        <v>1</v>
      </c>
      <c r="BP557" s="3">
        <v>1</v>
      </c>
      <c r="BQ557" s="3">
        <v>1</v>
      </c>
      <c r="BR557" s="3">
        <v>1</v>
      </c>
      <c r="BS557" s="3">
        <v>1</v>
      </c>
      <c r="BT557" s="3">
        <v>1</v>
      </c>
      <c r="BU557" s="3">
        <v>1</v>
      </c>
      <c r="BV557" s="3">
        <v>15</v>
      </c>
      <c r="BW557" s="1"/>
      <c r="BX557" s="1"/>
      <c r="BY557" s="1"/>
      <c r="BZ557" s="1"/>
      <c r="CA557" s="1"/>
      <c r="CB557" s="1"/>
      <c r="CC557" s="1"/>
      <c r="CD557" s="1"/>
      <c r="CE557" s="1"/>
      <c r="CF557" s="1"/>
    </row>
    <row r="558" spans="1:84" s="1" customFormat="1">
      <c r="A558" s="1">
        <v>549</v>
      </c>
      <c r="B558" s="1">
        <v>6</v>
      </c>
      <c r="C558" s="14">
        <v>4.882638888884685</v>
      </c>
      <c r="D558" s="1">
        <v>0</v>
      </c>
      <c r="E558" s="1">
        <v>3</v>
      </c>
      <c r="G558" s="1">
        <v>0</v>
      </c>
      <c r="H558" s="1">
        <v>0</v>
      </c>
      <c r="I558" s="1">
        <v>0</v>
      </c>
      <c r="J558" s="1">
        <v>0</v>
      </c>
      <c r="K558" s="1">
        <v>5</v>
      </c>
      <c r="L558" s="75">
        <v>0.11899999999999999</v>
      </c>
      <c r="M558" s="1">
        <v>2</v>
      </c>
      <c r="N558" s="1">
        <v>2</v>
      </c>
      <c r="O558" s="1">
        <v>2</v>
      </c>
      <c r="P558" s="1">
        <v>2</v>
      </c>
      <c r="Q558" s="1">
        <v>2</v>
      </c>
      <c r="R558" s="1">
        <v>2</v>
      </c>
      <c r="BG558" s="3"/>
      <c r="BH558" s="3"/>
      <c r="BI558" s="3"/>
      <c r="BJ558" s="3"/>
      <c r="BK558" s="3"/>
      <c r="BL558" s="3"/>
      <c r="BM558" s="3"/>
      <c r="BN558" s="3"/>
      <c r="BO558" s="3"/>
      <c r="BP558" s="3"/>
      <c r="BQ558" s="3"/>
      <c r="BR558" s="3"/>
      <c r="BS558" s="3"/>
      <c r="BT558" s="3"/>
      <c r="BU558" s="3"/>
      <c r="BV558" s="3"/>
    </row>
    <row r="559" spans="1:84" s="1" customFormat="1">
      <c r="A559" s="1">
        <v>550</v>
      </c>
      <c r="B559" s="1">
        <v>7</v>
      </c>
      <c r="C559" s="14">
        <v>4.8715277777810115</v>
      </c>
      <c r="D559" s="1">
        <v>0</v>
      </c>
      <c r="E559" s="1">
        <v>2</v>
      </c>
      <c r="F559" s="1">
        <v>1</v>
      </c>
      <c r="BG559" s="3"/>
      <c r="BH559" s="3"/>
      <c r="BI559" s="3"/>
      <c r="BJ559" s="3"/>
      <c r="BK559" s="3"/>
      <c r="BL559" s="3"/>
      <c r="BM559" s="3"/>
      <c r="BN559" s="3"/>
      <c r="BO559" s="3"/>
      <c r="BP559" s="3"/>
      <c r="BQ559" s="3"/>
      <c r="BR559" s="3"/>
      <c r="BS559" s="3"/>
      <c r="BT559" s="3"/>
      <c r="BU559" s="3"/>
      <c r="BV559" s="3"/>
    </row>
    <row r="560" spans="1:84" s="1" customFormat="1">
      <c r="A560" s="1">
        <v>551</v>
      </c>
      <c r="B560" s="1">
        <v>3</v>
      </c>
      <c r="C560" s="14">
        <v>1.9909722222218988</v>
      </c>
      <c r="D560" s="1">
        <v>1</v>
      </c>
      <c r="E560" s="1">
        <v>14</v>
      </c>
      <c r="F560" s="1">
        <v>6</v>
      </c>
      <c r="G560" s="1">
        <v>1</v>
      </c>
      <c r="H560" s="1">
        <v>0</v>
      </c>
      <c r="I560" s="1">
        <v>0</v>
      </c>
      <c r="J560" s="1">
        <v>0</v>
      </c>
      <c r="K560" s="1">
        <v>4</v>
      </c>
      <c r="L560" s="75">
        <v>5.8000000000000003E-2</v>
      </c>
      <c r="M560" s="1">
        <v>1</v>
      </c>
      <c r="N560" s="1">
        <v>0</v>
      </c>
      <c r="O560" s="1">
        <v>1</v>
      </c>
      <c r="P560" s="1">
        <v>0</v>
      </c>
      <c r="Q560" s="1">
        <v>1</v>
      </c>
      <c r="R560" s="1">
        <v>2</v>
      </c>
      <c r="BG560" s="3"/>
      <c r="BH560" s="3"/>
      <c r="BI560" s="3"/>
      <c r="BJ560" s="3"/>
      <c r="BK560" s="3"/>
      <c r="BL560" s="3"/>
      <c r="BM560" s="3"/>
      <c r="BN560" s="3"/>
      <c r="BO560" s="3"/>
      <c r="BP560" s="3"/>
      <c r="BQ560" s="3"/>
      <c r="BR560" s="3"/>
      <c r="BS560" s="3"/>
      <c r="BT560" s="3"/>
      <c r="BU560" s="3"/>
      <c r="BV560" s="3"/>
    </row>
    <row r="561" spans="1:84" s="1" customFormat="1">
      <c r="A561" s="1">
        <v>552</v>
      </c>
      <c r="B561" s="1">
        <v>3</v>
      </c>
      <c r="C561" s="14">
        <v>1.9805555555576575</v>
      </c>
      <c r="D561" s="1">
        <v>0</v>
      </c>
      <c r="E561" s="1">
        <v>7</v>
      </c>
      <c r="F561" s="1">
        <v>1</v>
      </c>
      <c r="G561" s="1">
        <v>0</v>
      </c>
      <c r="H561" s="1">
        <v>0</v>
      </c>
      <c r="I561" s="1">
        <v>0</v>
      </c>
      <c r="J561" s="1">
        <v>0</v>
      </c>
      <c r="K561" s="1">
        <v>1</v>
      </c>
      <c r="L561" s="75">
        <v>5.8000000000000003E-2</v>
      </c>
      <c r="M561" s="1">
        <v>2</v>
      </c>
      <c r="N561" s="1">
        <v>2</v>
      </c>
      <c r="O561" s="1">
        <v>2</v>
      </c>
      <c r="P561" s="1">
        <v>2</v>
      </c>
      <c r="Q561" s="1">
        <v>2</v>
      </c>
      <c r="R561" s="1">
        <v>2</v>
      </c>
      <c r="BG561" s="3"/>
      <c r="BH561" s="3"/>
      <c r="BI561" s="3"/>
      <c r="BJ561" s="3"/>
      <c r="BK561" s="3"/>
      <c r="BL561" s="3"/>
      <c r="BM561" s="3"/>
      <c r="BN561" s="3"/>
      <c r="BO561" s="3"/>
      <c r="BP561" s="3"/>
      <c r="BQ561" s="3"/>
      <c r="BR561" s="3"/>
      <c r="BS561" s="3"/>
      <c r="BT561" s="3"/>
      <c r="BU561" s="3"/>
      <c r="BV561" s="3"/>
    </row>
    <row r="562" spans="1:84" s="1" customFormat="1">
      <c r="A562" s="1">
        <v>553</v>
      </c>
      <c r="B562" s="1">
        <v>6</v>
      </c>
      <c r="C562" s="14">
        <v>4.6944444444452529</v>
      </c>
      <c r="D562" s="14">
        <v>0</v>
      </c>
      <c r="E562" s="1">
        <v>3</v>
      </c>
      <c r="F562" s="1">
        <v>1</v>
      </c>
      <c r="G562" s="1">
        <v>0</v>
      </c>
      <c r="H562" s="1">
        <v>0</v>
      </c>
      <c r="I562" s="1">
        <v>0</v>
      </c>
      <c r="J562" s="1">
        <v>0</v>
      </c>
      <c r="K562" s="1">
        <v>5</v>
      </c>
      <c r="L562" s="75">
        <v>0.11899999999999999</v>
      </c>
      <c r="M562" s="1">
        <v>2</v>
      </c>
      <c r="N562" s="1">
        <v>2</v>
      </c>
      <c r="O562" s="1">
        <v>2</v>
      </c>
      <c r="P562" s="1">
        <v>2</v>
      </c>
      <c r="Q562" s="1">
        <v>2</v>
      </c>
      <c r="R562" s="1">
        <v>2</v>
      </c>
      <c r="S562" s="14"/>
      <c r="T562" s="14"/>
      <c r="U562" s="14"/>
      <c r="V562" s="14"/>
      <c r="W562" s="14"/>
      <c r="X562" s="14"/>
      <c r="Y562" s="14"/>
      <c r="Z562" s="14"/>
      <c r="AA562" s="14"/>
      <c r="AB562" s="14"/>
      <c r="AC562" s="14"/>
      <c r="AD562" s="14"/>
      <c r="AE562" s="14"/>
      <c r="AF562" s="14"/>
      <c r="AG562" s="14"/>
      <c r="AH562" s="14"/>
      <c r="AI562" s="14"/>
      <c r="AJ562" s="14"/>
      <c r="AK562" s="14"/>
      <c r="AL562" s="14"/>
      <c r="AM562" s="14"/>
      <c r="AN562" s="14"/>
      <c r="AO562" s="14"/>
      <c r="AP562" s="14"/>
      <c r="AQ562" s="14"/>
      <c r="AR562" s="14"/>
      <c r="AS562" s="14"/>
      <c r="AT562" s="14"/>
      <c r="AU562" s="14"/>
      <c r="AV562" s="14"/>
      <c r="AW562" s="14"/>
      <c r="AX562" s="14"/>
      <c r="AY562" s="14"/>
      <c r="AZ562" s="14"/>
      <c r="BA562" s="14"/>
      <c r="BB562" s="14"/>
      <c r="BC562" s="14"/>
      <c r="BD562" s="14"/>
      <c r="BE562" s="14"/>
      <c r="BF562" s="14"/>
      <c r="BG562" s="60"/>
      <c r="BH562" s="60"/>
      <c r="BI562" s="60"/>
      <c r="BJ562" s="60"/>
      <c r="BK562" s="60"/>
      <c r="BL562" s="60"/>
      <c r="BM562" s="60"/>
      <c r="BN562" s="60"/>
      <c r="BO562" s="60"/>
      <c r="BP562" s="60"/>
      <c r="BQ562" s="60"/>
      <c r="BR562" s="60"/>
      <c r="BS562" s="60"/>
      <c r="BT562" s="60"/>
      <c r="BU562" s="60"/>
      <c r="BV562" s="60"/>
      <c r="BW562" s="14"/>
      <c r="BX562" s="14"/>
      <c r="BY562" s="14"/>
      <c r="BZ562" s="14"/>
      <c r="CA562" s="14"/>
      <c r="CB562" s="14"/>
      <c r="CC562" s="14"/>
      <c r="CD562" s="14"/>
      <c r="CE562" s="14"/>
      <c r="CF562" s="14"/>
    </row>
    <row r="563" spans="1:84" s="1" customFormat="1">
      <c r="A563" s="1">
        <v>554</v>
      </c>
      <c r="B563" s="1">
        <v>3</v>
      </c>
      <c r="C563" s="14">
        <v>1.7076388888890506</v>
      </c>
      <c r="D563" s="1">
        <v>0</v>
      </c>
      <c r="E563" s="1">
        <v>6</v>
      </c>
      <c r="F563" s="1">
        <v>1</v>
      </c>
      <c r="BG563" s="3"/>
      <c r="BH563" s="3"/>
      <c r="BI563" s="3"/>
      <c r="BJ563" s="3"/>
      <c r="BK563" s="3"/>
      <c r="BL563" s="3"/>
      <c r="BM563" s="3"/>
      <c r="BN563" s="3"/>
      <c r="BO563" s="3"/>
      <c r="BP563" s="3"/>
      <c r="BQ563" s="3"/>
      <c r="BR563" s="3"/>
      <c r="BS563" s="3"/>
      <c r="BT563" s="3"/>
      <c r="BU563" s="3"/>
      <c r="BV563" s="3"/>
    </row>
    <row r="564" spans="1:84" s="1" customFormat="1">
      <c r="A564" s="1">
        <v>555</v>
      </c>
      <c r="B564" s="1">
        <v>7</v>
      </c>
      <c r="C564" s="14">
        <v>6.7361111111167702</v>
      </c>
      <c r="D564" s="1">
        <v>1</v>
      </c>
      <c r="E564" s="1">
        <v>5</v>
      </c>
      <c r="G564" s="1">
        <v>0</v>
      </c>
      <c r="H564" s="1">
        <v>0</v>
      </c>
      <c r="I564" s="1">
        <v>0</v>
      </c>
      <c r="J564" s="1">
        <v>0</v>
      </c>
      <c r="K564" s="1">
        <v>4</v>
      </c>
      <c r="L564" s="75">
        <v>5.8000000000000003E-2</v>
      </c>
      <c r="M564" s="1">
        <v>1</v>
      </c>
      <c r="N564" s="1">
        <v>1</v>
      </c>
      <c r="O564" s="1">
        <v>1</v>
      </c>
      <c r="P564" s="1">
        <v>0</v>
      </c>
      <c r="Q564" s="1">
        <v>1</v>
      </c>
      <c r="R564" s="1">
        <v>2</v>
      </c>
      <c r="BG564" s="3"/>
      <c r="BH564" s="3"/>
      <c r="BI564" s="3"/>
      <c r="BJ564" s="3"/>
      <c r="BK564" s="3"/>
      <c r="BL564" s="3"/>
      <c r="BM564" s="3"/>
      <c r="BN564" s="3"/>
      <c r="BO564" s="3"/>
      <c r="BP564" s="3"/>
      <c r="BQ564" s="3"/>
      <c r="BR564" s="3"/>
      <c r="BS564" s="3"/>
      <c r="BT564" s="3"/>
      <c r="BU564" s="3"/>
      <c r="BV564" s="3"/>
    </row>
    <row r="565" spans="1:84" s="1" customFormat="1">
      <c r="A565" s="1">
        <v>556</v>
      </c>
      <c r="B565" s="1">
        <v>4</v>
      </c>
      <c r="C565" s="14">
        <v>2.8062500000014552</v>
      </c>
      <c r="D565" s="14">
        <v>0</v>
      </c>
      <c r="E565" s="1">
        <v>1</v>
      </c>
      <c r="F565" s="1">
        <v>1</v>
      </c>
      <c r="G565" s="1">
        <v>0</v>
      </c>
      <c r="H565" s="1">
        <v>0</v>
      </c>
      <c r="I565" s="1">
        <v>0</v>
      </c>
      <c r="J565" s="1">
        <v>0</v>
      </c>
      <c r="K565" s="1">
        <v>2</v>
      </c>
      <c r="L565" s="75">
        <v>5.8000000000000003E-2</v>
      </c>
      <c r="M565" s="1">
        <v>2</v>
      </c>
      <c r="N565" s="1">
        <v>2</v>
      </c>
      <c r="O565" s="1">
        <v>2</v>
      </c>
      <c r="P565" s="1">
        <v>2</v>
      </c>
      <c r="Q565" s="1">
        <v>2</v>
      </c>
      <c r="R565" s="1">
        <v>2</v>
      </c>
      <c r="S565" s="14"/>
      <c r="T565" s="14"/>
      <c r="U565" s="14"/>
      <c r="V565" s="14"/>
      <c r="W565" s="14"/>
      <c r="X565" s="14"/>
      <c r="Y565" s="14"/>
      <c r="Z565" s="14"/>
      <c r="AA565" s="14"/>
      <c r="AB565" s="14"/>
      <c r="AC565" s="14"/>
      <c r="AD565" s="14"/>
      <c r="AE565" s="14"/>
      <c r="AF565" s="14"/>
      <c r="AG565" s="14"/>
      <c r="AH565" s="14"/>
      <c r="AI565" s="14"/>
      <c r="AJ565" s="14"/>
      <c r="AK565" s="14"/>
      <c r="AL565" s="14"/>
      <c r="AM565" s="14"/>
      <c r="AN565" s="14"/>
      <c r="AO565" s="14"/>
      <c r="AP565" s="14"/>
      <c r="AQ565" s="14"/>
      <c r="AR565" s="14"/>
      <c r="AS565" s="14"/>
      <c r="AT565" s="14"/>
      <c r="AU565" s="14"/>
      <c r="AV565" s="14"/>
      <c r="AW565" s="14"/>
      <c r="AX565" s="14"/>
      <c r="AY565" s="14"/>
      <c r="AZ565" s="14"/>
      <c r="BA565" s="14"/>
      <c r="BB565" s="14"/>
      <c r="BC565" s="14"/>
      <c r="BD565" s="14"/>
      <c r="BE565" s="14"/>
      <c r="BF565" s="14"/>
      <c r="BG565" s="60"/>
      <c r="BH565" s="60"/>
      <c r="BI565" s="60"/>
      <c r="BJ565" s="60"/>
      <c r="BK565" s="60"/>
      <c r="BL565" s="60"/>
      <c r="BM565" s="60"/>
      <c r="BN565" s="60"/>
      <c r="BO565" s="60"/>
      <c r="BP565" s="60"/>
      <c r="BQ565" s="60"/>
      <c r="BR565" s="60"/>
      <c r="BS565" s="60"/>
      <c r="BT565" s="60"/>
      <c r="BU565" s="60"/>
      <c r="BV565" s="60"/>
      <c r="BW565" s="14"/>
      <c r="BX565" s="14"/>
      <c r="BY565" s="14"/>
      <c r="BZ565" s="14"/>
      <c r="CA565" s="14"/>
      <c r="CB565" s="14"/>
      <c r="CC565" s="14"/>
      <c r="CD565" s="14"/>
      <c r="CE565" s="14"/>
      <c r="CF565" s="14"/>
    </row>
    <row r="566" spans="1:84" s="1" customFormat="1">
      <c r="A566" s="1">
        <v>557</v>
      </c>
      <c r="B566" s="1">
        <v>3</v>
      </c>
      <c r="C566" s="14">
        <v>1.5881944444408873</v>
      </c>
      <c r="D566" s="14">
        <v>0</v>
      </c>
      <c r="E566" s="1">
        <v>1</v>
      </c>
      <c r="F566" s="1">
        <v>1</v>
      </c>
      <c r="G566" s="1">
        <v>0</v>
      </c>
      <c r="H566" s="1">
        <v>0</v>
      </c>
      <c r="I566" s="1">
        <v>0</v>
      </c>
      <c r="J566" s="1">
        <v>0</v>
      </c>
      <c r="K566" s="1">
        <v>1</v>
      </c>
      <c r="L566" s="75">
        <v>5.8000000000000003E-2</v>
      </c>
      <c r="M566" s="1">
        <v>2</v>
      </c>
      <c r="N566" s="1">
        <v>2</v>
      </c>
      <c r="O566" s="1">
        <v>2</v>
      </c>
      <c r="P566" s="1">
        <v>2</v>
      </c>
      <c r="Q566" s="1">
        <v>2</v>
      </c>
      <c r="R566" s="1">
        <v>1</v>
      </c>
      <c r="S566" s="14"/>
      <c r="T566" s="14"/>
      <c r="U566" s="14"/>
      <c r="V566" s="14"/>
      <c r="W566" s="14"/>
      <c r="X566" s="14"/>
      <c r="Y566" s="14"/>
      <c r="Z566" s="14"/>
      <c r="AA566" s="14"/>
      <c r="AB566" s="14"/>
      <c r="AC566" s="14"/>
      <c r="AD566" s="14"/>
      <c r="AE566" s="14"/>
      <c r="AF566" s="14"/>
      <c r="AG566" s="14"/>
      <c r="AH566" s="14"/>
      <c r="AI566" s="14"/>
      <c r="AJ566" s="14"/>
      <c r="AK566" s="14"/>
      <c r="AL566" s="14"/>
      <c r="AM566" s="14"/>
      <c r="AN566" s="14"/>
      <c r="AO566" s="14"/>
      <c r="AP566" s="14"/>
      <c r="AQ566" s="14"/>
      <c r="AR566" s="14"/>
      <c r="AS566" s="14"/>
      <c r="AT566" s="14"/>
      <c r="AU566" s="14"/>
      <c r="AV566" s="14"/>
      <c r="AW566" s="14"/>
      <c r="AX566" s="14"/>
      <c r="AY566" s="14"/>
      <c r="AZ566" s="14"/>
      <c r="BA566" s="14"/>
      <c r="BB566" s="14"/>
      <c r="BC566" s="14"/>
      <c r="BD566" s="14"/>
      <c r="BE566" s="14"/>
      <c r="BF566" s="14"/>
      <c r="BG566" s="60"/>
      <c r="BH566" s="60"/>
      <c r="BI566" s="60"/>
      <c r="BJ566" s="60"/>
      <c r="BK566" s="60"/>
      <c r="BL566" s="60"/>
      <c r="BM566" s="60"/>
      <c r="BN566" s="60"/>
      <c r="BO566" s="60"/>
      <c r="BP566" s="60"/>
      <c r="BQ566" s="60"/>
      <c r="BR566" s="60"/>
      <c r="BS566" s="60"/>
      <c r="BT566" s="60"/>
      <c r="BU566" s="60"/>
      <c r="BV566" s="60"/>
      <c r="BW566" s="14"/>
      <c r="BX566" s="14"/>
      <c r="BY566" s="14"/>
      <c r="BZ566" s="14"/>
      <c r="CA566" s="14"/>
      <c r="CB566" s="14"/>
      <c r="CC566" s="14"/>
      <c r="CD566" s="14"/>
      <c r="CE566" s="14"/>
      <c r="CF566" s="14"/>
    </row>
    <row r="567" spans="1:84" s="1" customFormat="1">
      <c r="A567" s="1">
        <v>558</v>
      </c>
      <c r="B567" s="1">
        <v>4</v>
      </c>
      <c r="C567" s="14">
        <v>2.8694444444408873</v>
      </c>
      <c r="D567" s="14">
        <v>0</v>
      </c>
      <c r="E567" s="1">
        <v>4</v>
      </c>
      <c r="F567" s="1">
        <v>1</v>
      </c>
      <c r="G567" s="1">
        <v>0</v>
      </c>
      <c r="H567" s="1">
        <v>0</v>
      </c>
      <c r="I567" s="1">
        <v>0</v>
      </c>
      <c r="J567" s="1">
        <v>0</v>
      </c>
      <c r="K567" s="1">
        <v>1</v>
      </c>
      <c r="L567" s="75">
        <v>5.8000000000000003E-2</v>
      </c>
      <c r="M567" s="1">
        <v>2</v>
      </c>
      <c r="N567" s="1">
        <v>2</v>
      </c>
      <c r="O567" s="1">
        <v>2</v>
      </c>
      <c r="P567" s="1">
        <v>2</v>
      </c>
      <c r="Q567" s="1">
        <v>2</v>
      </c>
      <c r="R567" s="1">
        <v>1</v>
      </c>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O567" s="14"/>
      <c r="AP567" s="14"/>
      <c r="AQ567" s="14"/>
      <c r="AR567" s="14"/>
      <c r="AS567" s="14"/>
      <c r="AT567" s="14"/>
      <c r="AU567" s="14"/>
      <c r="AV567" s="14"/>
      <c r="AW567" s="14"/>
      <c r="AX567" s="14"/>
      <c r="AY567" s="14"/>
      <c r="AZ567" s="14"/>
      <c r="BA567" s="14"/>
      <c r="BB567" s="14"/>
      <c r="BC567" s="14"/>
      <c r="BD567" s="14"/>
      <c r="BE567" s="14"/>
      <c r="BF567" s="14"/>
      <c r="BG567" s="60"/>
      <c r="BH567" s="60"/>
      <c r="BI567" s="60"/>
      <c r="BJ567" s="60"/>
      <c r="BK567" s="60"/>
      <c r="BL567" s="60"/>
      <c r="BM567" s="60"/>
      <c r="BN567" s="60"/>
      <c r="BO567" s="60"/>
      <c r="BP567" s="60"/>
      <c r="BQ567" s="60"/>
      <c r="BR567" s="60"/>
      <c r="BS567" s="60"/>
      <c r="BT567" s="60"/>
      <c r="BU567" s="60"/>
      <c r="BV567" s="60"/>
      <c r="BW567" s="14"/>
      <c r="BX567" s="14"/>
      <c r="BY567" s="14"/>
      <c r="BZ567" s="14"/>
      <c r="CA567" s="14"/>
      <c r="CB567" s="14"/>
      <c r="CC567" s="14"/>
      <c r="CD567" s="14"/>
      <c r="CE567" s="14"/>
      <c r="CF567" s="14"/>
    </row>
    <row r="568" spans="1:84" s="1" customFormat="1">
      <c r="A568" s="1">
        <v>559</v>
      </c>
      <c r="B568" s="1">
        <v>5</v>
      </c>
      <c r="C568" s="14">
        <v>3.8312500000029104</v>
      </c>
      <c r="D568" s="1">
        <v>0</v>
      </c>
      <c r="E568" s="1">
        <v>4</v>
      </c>
      <c r="F568" s="1">
        <v>1</v>
      </c>
      <c r="H568" s="1">
        <v>0</v>
      </c>
      <c r="I568" s="1">
        <v>0</v>
      </c>
      <c r="J568" s="1">
        <v>0</v>
      </c>
      <c r="K568" s="1">
        <v>3</v>
      </c>
      <c r="L568" s="75">
        <v>5.8000000000000003E-2</v>
      </c>
      <c r="M568" s="1">
        <v>2</v>
      </c>
      <c r="N568" s="1">
        <v>2</v>
      </c>
      <c r="O568" s="1">
        <v>2</v>
      </c>
      <c r="P568" s="1">
        <v>2</v>
      </c>
      <c r="Q568" s="1">
        <v>2</v>
      </c>
      <c r="R568" s="1">
        <v>2</v>
      </c>
      <c r="BG568" s="3"/>
      <c r="BH568" s="3"/>
      <c r="BI568" s="3"/>
      <c r="BJ568" s="3"/>
      <c r="BK568" s="3"/>
      <c r="BL568" s="3"/>
      <c r="BM568" s="3"/>
      <c r="BN568" s="3"/>
      <c r="BO568" s="3"/>
      <c r="BP568" s="3"/>
      <c r="BQ568" s="3"/>
      <c r="BR568" s="3"/>
      <c r="BS568" s="3"/>
      <c r="BT568" s="3"/>
      <c r="BU568" s="3"/>
      <c r="BV568" s="3"/>
    </row>
    <row r="569" spans="1:84" s="1" customFormat="1">
      <c r="A569" s="1">
        <v>560</v>
      </c>
      <c r="B569" s="1">
        <v>5</v>
      </c>
      <c r="C569" s="14">
        <v>3.9409722222189885</v>
      </c>
      <c r="D569" s="1">
        <v>0</v>
      </c>
      <c r="E569" s="1">
        <v>3</v>
      </c>
      <c r="F569" s="1">
        <v>1</v>
      </c>
      <c r="G569" s="1">
        <v>0</v>
      </c>
      <c r="H569" s="1">
        <v>0</v>
      </c>
      <c r="I569" s="1">
        <v>0</v>
      </c>
      <c r="J569" s="1">
        <v>0</v>
      </c>
      <c r="K569" s="1">
        <v>3</v>
      </c>
      <c r="L569" s="75">
        <v>5.8000000000000003E-2</v>
      </c>
      <c r="M569" s="1">
        <v>2</v>
      </c>
      <c r="N569" s="1">
        <v>2</v>
      </c>
      <c r="O569" s="1">
        <v>2</v>
      </c>
      <c r="P569" s="1">
        <v>2</v>
      </c>
      <c r="Q569" s="1">
        <v>2</v>
      </c>
      <c r="R569" s="1">
        <v>2</v>
      </c>
      <c r="BG569" s="3"/>
      <c r="BH569" s="3"/>
      <c r="BI569" s="3"/>
      <c r="BJ569" s="3"/>
      <c r="BK569" s="3"/>
      <c r="BL569" s="3"/>
      <c r="BM569" s="3"/>
      <c r="BN569" s="3"/>
      <c r="BO569" s="3"/>
      <c r="BP569" s="3"/>
      <c r="BQ569" s="3"/>
      <c r="BR569" s="3"/>
      <c r="BS569" s="3"/>
      <c r="BT569" s="3"/>
      <c r="BU569" s="3"/>
      <c r="BV569" s="3"/>
    </row>
    <row r="570" spans="1:84" s="1" customFormat="1">
      <c r="A570" s="1">
        <v>561</v>
      </c>
      <c r="B570" s="1">
        <v>3</v>
      </c>
      <c r="C570" s="14">
        <v>1.445138888891961</v>
      </c>
      <c r="D570" s="14">
        <v>0</v>
      </c>
      <c r="E570" s="1">
        <v>2</v>
      </c>
      <c r="F570" s="1">
        <v>1</v>
      </c>
      <c r="G570" s="1">
        <v>0</v>
      </c>
      <c r="H570" s="1">
        <v>0</v>
      </c>
      <c r="I570" s="1">
        <v>0</v>
      </c>
      <c r="J570" s="1">
        <v>0</v>
      </c>
      <c r="K570" s="1">
        <v>1</v>
      </c>
      <c r="L570" s="75">
        <v>5.8000000000000003E-2</v>
      </c>
      <c r="M570" s="1">
        <v>2</v>
      </c>
      <c r="N570" s="1">
        <v>2</v>
      </c>
      <c r="O570" s="1">
        <v>2</v>
      </c>
      <c r="P570" s="1">
        <v>2</v>
      </c>
      <c r="Q570" s="1">
        <v>2</v>
      </c>
      <c r="R570" s="1">
        <v>1</v>
      </c>
      <c r="S570" s="14"/>
      <c r="T570" s="14"/>
      <c r="U570" s="14"/>
      <c r="V570" s="14"/>
      <c r="W570" s="14"/>
      <c r="X570" s="14"/>
      <c r="Y570" s="14"/>
      <c r="Z570" s="14"/>
      <c r="AA570" s="14"/>
      <c r="AB570" s="14"/>
      <c r="AC570" s="14"/>
      <c r="AD570" s="14"/>
      <c r="AE570" s="14"/>
      <c r="AF570" s="14"/>
      <c r="AG570" s="14"/>
      <c r="AH570" s="14"/>
      <c r="AI570" s="14"/>
      <c r="AJ570" s="14"/>
      <c r="AK570" s="14"/>
      <c r="AL570" s="14"/>
      <c r="AM570" s="14"/>
      <c r="AN570" s="14"/>
      <c r="AO570" s="14"/>
      <c r="AP570" s="14"/>
      <c r="AQ570" s="14"/>
      <c r="AR570" s="14"/>
      <c r="AS570" s="14"/>
      <c r="AT570" s="14"/>
      <c r="AU570" s="14"/>
      <c r="AV570" s="14"/>
      <c r="AW570" s="14"/>
      <c r="AX570" s="14"/>
      <c r="AY570" s="14"/>
      <c r="AZ570" s="14"/>
      <c r="BA570" s="14"/>
      <c r="BB570" s="14"/>
      <c r="BC570" s="14"/>
      <c r="BD570" s="14"/>
      <c r="BE570" s="14"/>
      <c r="BF570" s="14"/>
      <c r="BG570" s="60"/>
      <c r="BH570" s="60"/>
      <c r="BI570" s="60"/>
      <c r="BJ570" s="60"/>
      <c r="BK570" s="60"/>
      <c r="BL570" s="60"/>
      <c r="BM570" s="60"/>
      <c r="BN570" s="60"/>
      <c r="BO570" s="60"/>
      <c r="BP570" s="60"/>
      <c r="BQ570" s="60"/>
      <c r="BR570" s="60"/>
      <c r="BS570" s="60"/>
      <c r="BT570" s="60"/>
      <c r="BU570" s="60"/>
      <c r="BV570" s="60"/>
      <c r="BW570" s="14"/>
      <c r="BX570" s="14"/>
      <c r="BY570" s="14"/>
      <c r="BZ570" s="14"/>
      <c r="CA570" s="14"/>
      <c r="CB570" s="14"/>
      <c r="CC570" s="14"/>
      <c r="CD570" s="14"/>
      <c r="CE570" s="14"/>
      <c r="CF570" s="14"/>
    </row>
    <row r="571" spans="1:84" s="1" customFormat="1">
      <c r="A571" s="1">
        <v>562</v>
      </c>
      <c r="B571" s="1">
        <v>3</v>
      </c>
      <c r="C571" s="14">
        <v>2.0006944444394321</v>
      </c>
      <c r="D571" s="14">
        <v>0</v>
      </c>
      <c r="E571" s="1">
        <v>1</v>
      </c>
      <c r="F571" s="1">
        <v>1</v>
      </c>
      <c r="G571" s="1">
        <v>0</v>
      </c>
      <c r="H571" s="1">
        <v>0</v>
      </c>
      <c r="I571" s="1">
        <v>0</v>
      </c>
      <c r="J571" s="1">
        <v>0</v>
      </c>
      <c r="K571" s="1">
        <v>2</v>
      </c>
      <c r="L571" s="75">
        <v>5.8000000000000003E-2</v>
      </c>
      <c r="M571" s="1">
        <v>2</v>
      </c>
      <c r="N571" s="1">
        <v>2</v>
      </c>
      <c r="O571" s="1">
        <v>2</v>
      </c>
      <c r="P571" s="1">
        <v>2</v>
      </c>
      <c r="Q571" s="1">
        <v>2</v>
      </c>
      <c r="R571" s="1">
        <v>2</v>
      </c>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c r="AP571" s="14"/>
      <c r="AQ571" s="14"/>
      <c r="AR571" s="14"/>
      <c r="AS571" s="14"/>
      <c r="AT571" s="14"/>
      <c r="AU571" s="14"/>
      <c r="AV571" s="14"/>
      <c r="AW571" s="14"/>
      <c r="AX571" s="14"/>
      <c r="AY571" s="14"/>
      <c r="AZ571" s="14"/>
      <c r="BA571" s="14"/>
      <c r="BB571" s="14"/>
      <c r="BC571" s="14"/>
      <c r="BD571" s="14"/>
      <c r="BE571" s="14"/>
      <c r="BF571" s="14"/>
      <c r="BG571" s="60"/>
      <c r="BH571" s="60"/>
      <c r="BI571" s="60"/>
      <c r="BJ571" s="60"/>
      <c r="BK571" s="60"/>
      <c r="BL571" s="60"/>
      <c r="BM571" s="60"/>
      <c r="BN571" s="60"/>
      <c r="BO571" s="60"/>
      <c r="BP571" s="60"/>
      <c r="BQ571" s="60"/>
      <c r="BR571" s="60"/>
      <c r="BS571" s="60"/>
      <c r="BT571" s="60"/>
      <c r="BU571" s="60"/>
      <c r="BV571" s="60"/>
      <c r="BW571" s="14"/>
      <c r="BX571" s="14"/>
      <c r="BY571" s="14"/>
      <c r="BZ571" s="14"/>
      <c r="CA571" s="14"/>
      <c r="CB571" s="14"/>
      <c r="CC571" s="14"/>
      <c r="CD571" s="14"/>
      <c r="CE571" s="14"/>
      <c r="CF571" s="14"/>
    </row>
    <row r="572" spans="1:84" s="1" customFormat="1">
      <c r="A572" s="1">
        <v>563</v>
      </c>
      <c r="B572" s="1">
        <v>5</v>
      </c>
      <c r="C572" s="14">
        <v>3.8868055555503815</v>
      </c>
      <c r="D572" s="1">
        <v>0</v>
      </c>
      <c r="E572" s="1">
        <v>6</v>
      </c>
      <c r="F572" s="1">
        <v>1</v>
      </c>
      <c r="BG572" s="3"/>
      <c r="BH572" s="3"/>
      <c r="BI572" s="3"/>
      <c r="BJ572" s="3"/>
      <c r="BK572" s="3"/>
      <c r="BL572" s="3"/>
      <c r="BM572" s="3"/>
      <c r="BN572" s="3"/>
      <c r="BO572" s="3"/>
      <c r="BP572" s="3"/>
      <c r="BQ572" s="3"/>
      <c r="BR572" s="3"/>
      <c r="BS572" s="3"/>
      <c r="BT572" s="3"/>
      <c r="BU572" s="3"/>
      <c r="BV572" s="3"/>
    </row>
    <row r="573" spans="1:84" s="1" customFormat="1">
      <c r="A573" s="1">
        <v>564</v>
      </c>
      <c r="B573" s="1">
        <v>2</v>
      </c>
      <c r="C573" s="14">
        <v>0.80277777778246673</v>
      </c>
      <c r="D573" s="1">
        <v>0</v>
      </c>
      <c r="E573" s="1">
        <v>2</v>
      </c>
      <c r="F573" s="1">
        <v>1</v>
      </c>
      <c r="G573" s="1">
        <v>0</v>
      </c>
      <c r="H573" s="1">
        <v>0</v>
      </c>
      <c r="I573" s="1">
        <v>0</v>
      </c>
      <c r="J573" s="1">
        <v>1</v>
      </c>
      <c r="K573" s="1">
        <v>1</v>
      </c>
      <c r="L573" s="75">
        <v>5.8000000000000003E-2</v>
      </c>
      <c r="M573" s="1">
        <v>2</v>
      </c>
      <c r="N573" s="1">
        <v>2</v>
      </c>
      <c r="O573" s="1">
        <v>2</v>
      </c>
      <c r="P573" s="1">
        <v>2</v>
      </c>
      <c r="Q573" s="1">
        <v>2</v>
      </c>
      <c r="R573" s="1">
        <v>2</v>
      </c>
      <c r="BG573" s="3"/>
      <c r="BH573" s="3"/>
      <c r="BI573" s="3"/>
      <c r="BJ573" s="3"/>
      <c r="BK573" s="3"/>
      <c r="BL573" s="3"/>
      <c r="BM573" s="3"/>
      <c r="BN573" s="3"/>
      <c r="BO573" s="3"/>
      <c r="BP573" s="3"/>
      <c r="BQ573" s="3"/>
      <c r="BR573" s="3"/>
      <c r="BS573" s="3"/>
      <c r="BT573" s="3"/>
      <c r="BU573" s="3"/>
      <c r="BV573" s="3"/>
    </row>
    <row r="574" spans="1:84" s="1" customFormat="1">
      <c r="A574" s="1">
        <v>565</v>
      </c>
      <c r="B574" s="1">
        <v>4</v>
      </c>
      <c r="C574" s="14">
        <v>1.9784722222175333</v>
      </c>
      <c r="D574" s="1">
        <v>0</v>
      </c>
      <c r="E574" s="1">
        <v>3</v>
      </c>
      <c r="F574" s="1">
        <v>1</v>
      </c>
      <c r="G574" s="1">
        <v>0</v>
      </c>
      <c r="H574" s="1">
        <v>0</v>
      </c>
      <c r="I574" s="1">
        <v>0</v>
      </c>
      <c r="J574" s="1">
        <v>0</v>
      </c>
      <c r="K574" s="1">
        <v>3</v>
      </c>
      <c r="L574" s="75">
        <v>5.8000000000000003E-2</v>
      </c>
      <c r="M574" s="1">
        <v>2</v>
      </c>
      <c r="N574" s="1">
        <v>2</v>
      </c>
      <c r="O574" s="1">
        <v>2</v>
      </c>
      <c r="P574" s="1">
        <v>2</v>
      </c>
      <c r="Q574" s="1">
        <v>2</v>
      </c>
      <c r="R574" s="1">
        <v>2</v>
      </c>
      <c r="S574" s="1">
        <v>1</v>
      </c>
      <c r="T574" s="1">
        <v>1</v>
      </c>
      <c r="U574" s="1">
        <v>1</v>
      </c>
      <c r="V574" s="1">
        <v>1</v>
      </c>
      <c r="W574" s="1">
        <v>2</v>
      </c>
      <c r="X574" s="1">
        <v>80</v>
      </c>
      <c r="Z574" s="1">
        <v>4</v>
      </c>
      <c r="AA574" s="1">
        <v>1</v>
      </c>
      <c r="AB574" s="1">
        <v>1</v>
      </c>
      <c r="AC574" s="1">
        <v>1</v>
      </c>
      <c r="AD574" s="1">
        <v>1</v>
      </c>
      <c r="AE574" s="1">
        <v>1</v>
      </c>
      <c r="AF574" s="1">
        <v>1</v>
      </c>
      <c r="AI574" s="1">
        <v>1</v>
      </c>
      <c r="AJ574" s="1">
        <v>1</v>
      </c>
      <c r="AK574" s="1">
        <v>0</v>
      </c>
      <c r="AL574" s="1">
        <v>0</v>
      </c>
      <c r="AM574" s="1">
        <v>1</v>
      </c>
      <c r="AN574" s="1">
        <v>1</v>
      </c>
      <c r="AO574" s="1">
        <v>1</v>
      </c>
      <c r="AP574" s="1">
        <v>1</v>
      </c>
      <c r="AS574" s="1">
        <v>0</v>
      </c>
      <c r="AT574" s="1">
        <v>1</v>
      </c>
      <c r="AW574" s="1">
        <v>4</v>
      </c>
      <c r="AX574" s="1">
        <v>3</v>
      </c>
      <c r="AY574" s="1">
        <v>5</v>
      </c>
      <c r="AZ574" s="1">
        <v>4</v>
      </c>
      <c r="BC574" s="1">
        <v>4</v>
      </c>
      <c r="BD574" s="1">
        <v>4</v>
      </c>
      <c r="BE574" s="1">
        <v>4</v>
      </c>
      <c r="BG574" s="3">
        <v>1</v>
      </c>
      <c r="BH574" s="3">
        <v>1</v>
      </c>
      <c r="BI574" s="3">
        <v>1</v>
      </c>
      <c r="BJ574" s="3">
        <v>1</v>
      </c>
      <c r="BK574" s="3">
        <v>1</v>
      </c>
      <c r="BL574" s="3">
        <v>1</v>
      </c>
      <c r="BM574" s="3">
        <v>1</v>
      </c>
      <c r="BN574" s="3">
        <v>1</v>
      </c>
      <c r="BO574" s="3">
        <v>1</v>
      </c>
      <c r="BP574" s="3">
        <v>1</v>
      </c>
      <c r="BQ574" s="3">
        <v>1</v>
      </c>
      <c r="BR574" s="3">
        <v>1</v>
      </c>
      <c r="BS574" s="3">
        <v>1</v>
      </c>
      <c r="BT574" s="3">
        <v>1</v>
      </c>
      <c r="BU574" s="3">
        <v>0</v>
      </c>
      <c r="BV574" s="3">
        <v>14</v>
      </c>
    </row>
    <row r="575" spans="1:84" s="1" customFormat="1">
      <c r="A575" s="1">
        <v>566</v>
      </c>
      <c r="B575" s="1">
        <v>2</v>
      </c>
      <c r="C575" s="14">
        <v>0.96666666666715173</v>
      </c>
      <c r="D575" s="1">
        <v>0</v>
      </c>
      <c r="E575" s="1">
        <v>2</v>
      </c>
      <c r="F575" s="1">
        <v>1</v>
      </c>
      <c r="G575" s="1">
        <v>0</v>
      </c>
      <c r="H575" s="1">
        <v>0</v>
      </c>
      <c r="I575" s="1">
        <v>0</v>
      </c>
      <c r="J575" s="1">
        <v>0</v>
      </c>
      <c r="K575" s="1">
        <v>1</v>
      </c>
      <c r="L575" s="1">
        <v>5.8</v>
      </c>
      <c r="M575" s="1">
        <v>2</v>
      </c>
      <c r="N575" s="1">
        <v>2</v>
      </c>
      <c r="O575" s="1">
        <v>2</v>
      </c>
      <c r="P575" s="1">
        <v>2</v>
      </c>
      <c r="Q575" s="1">
        <v>2</v>
      </c>
      <c r="R575" s="1">
        <v>2</v>
      </c>
      <c r="BG575" s="3"/>
      <c r="BH575" s="3"/>
      <c r="BI575" s="3"/>
      <c r="BJ575" s="3"/>
      <c r="BK575" s="3"/>
      <c r="BL575" s="3"/>
      <c r="BM575" s="3"/>
      <c r="BN575" s="3"/>
      <c r="BO575" s="3"/>
      <c r="BP575" s="3"/>
      <c r="BQ575" s="3"/>
      <c r="BR575" s="3"/>
      <c r="BS575" s="3"/>
      <c r="BT575" s="3"/>
      <c r="BU575" s="3"/>
      <c r="BV575" s="3"/>
    </row>
    <row r="576" spans="1:84" s="1" customFormat="1">
      <c r="A576" s="1">
        <v>567</v>
      </c>
      <c r="B576" s="1">
        <v>3</v>
      </c>
      <c r="C576" s="14">
        <v>1.0895833333343035</v>
      </c>
      <c r="D576" s="14">
        <v>1</v>
      </c>
      <c r="E576" s="1">
        <v>6</v>
      </c>
      <c r="F576" s="1">
        <v>1</v>
      </c>
      <c r="G576" s="1">
        <v>0</v>
      </c>
      <c r="H576" s="1">
        <v>0</v>
      </c>
      <c r="I576" s="1">
        <v>0</v>
      </c>
      <c r="J576" s="1">
        <v>1</v>
      </c>
      <c r="K576" s="1">
        <v>1</v>
      </c>
      <c r="L576" s="75">
        <v>5.8000000000000003E-2</v>
      </c>
      <c r="M576" s="1">
        <v>2</v>
      </c>
      <c r="N576" s="1">
        <v>2</v>
      </c>
      <c r="O576" s="1">
        <v>2</v>
      </c>
      <c r="P576" s="1">
        <v>2</v>
      </c>
      <c r="Q576" s="1">
        <v>2</v>
      </c>
      <c r="R576" s="1">
        <v>2</v>
      </c>
      <c r="S576" s="14"/>
      <c r="T576" s="14"/>
      <c r="U576" s="14"/>
      <c r="V576" s="14"/>
      <c r="W576" s="14"/>
      <c r="X576" s="14"/>
      <c r="Y576" s="14"/>
      <c r="Z576" s="14"/>
      <c r="AA576" s="14"/>
      <c r="AB576" s="14"/>
      <c r="AC576" s="14"/>
      <c r="AD576" s="14"/>
      <c r="AE576" s="14"/>
      <c r="AF576" s="14"/>
      <c r="AG576" s="14"/>
      <c r="AH576" s="14"/>
      <c r="AI576" s="14"/>
      <c r="AJ576" s="14"/>
      <c r="AK576" s="14"/>
      <c r="AL576" s="14"/>
      <c r="AM576" s="14"/>
      <c r="AN576" s="14"/>
      <c r="AO576" s="14"/>
      <c r="AP576" s="14"/>
      <c r="AQ576" s="14"/>
      <c r="AR576" s="14"/>
      <c r="AS576" s="14"/>
      <c r="AT576" s="14"/>
      <c r="AU576" s="14"/>
      <c r="AV576" s="14"/>
      <c r="AW576" s="14"/>
      <c r="AX576" s="14"/>
      <c r="AY576" s="14"/>
      <c r="AZ576" s="14"/>
      <c r="BA576" s="14"/>
      <c r="BB576" s="14"/>
      <c r="BC576" s="14"/>
      <c r="BD576" s="14"/>
      <c r="BE576" s="14"/>
      <c r="BF576" s="14"/>
      <c r="BG576" s="60"/>
      <c r="BH576" s="60"/>
      <c r="BI576" s="60"/>
      <c r="BJ576" s="60"/>
      <c r="BK576" s="60"/>
      <c r="BL576" s="60"/>
      <c r="BM576" s="60"/>
      <c r="BN576" s="60"/>
      <c r="BO576" s="60"/>
      <c r="BP576" s="60"/>
      <c r="BQ576" s="60"/>
      <c r="BR576" s="60"/>
      <c r="BS576" s="60"/>
      <c r="BT576" s="60"/>
      <c r="BU576" s="60"/>
      <c r="BV576" s="60"/>
      <c r="BW576" s="14"/>
      <c r="BX576" s="14"/>
      <c r="BY576" s="14"/>
      <c r="BZ576" s="14"/>
      <c r="CA576" s="14"/>
      <c r="CB576" s="14"/>
      <c r="CC576" s="14"/>
      <c r="CD576" s="14"/>
      <c r="CE576" s="14"/>
      <c r="CF576" s="14"/>
    </row>
    <row r="577" spans="1:74" s="1" customFormat="1">
      <c r="A577" s="1">
        <v>568</v>
      </c>
      <c r="B577" s="1">
        <v>7</v>
      </c>
      <c r="C577" s="14">
        <v>5.7138888888875954</v>
      </c>
      <c r="D577" s="1">
        <v>0</v>
      </c>
      <c r="E577" s="1">
        <v>3</v>
      </c>
      <c r="G577" s="1">
        <v>0</v>
      </c>
      <c r="H577" s="1">
        <v>0</v>
      </c>
      <c r="I577" s="1">
        <v>0</v>
      </c>
      <c r="J577" s="1">
        <v>0</v>
      </c>
      <c r="K577" s="1">
        <v>6</v>
      </c>
      <c r="L577" s="75">
        <v>0.11899999999999999</v>
      </c>
      <c r="M577" s="1">
        <v>2</v>
      </c>
      <c r="N577" s="1">
        <v>2</v>
      </c>
      <c r="O577" s="1">
        <v>2</v>
      </c>
      <c r="P577" s="1">
        <v>2</v>
      </c>
      <c r="Q577" s="1">
        <v>2</v>
      </c>
      <c r="R577" s="1">
        <v>2</v>
      </c>
      <c r="BG577" s="3"/>
      <c r="BH577" s="3"/>
      <c r="BI577" s="3"/>
      <c r="BJ577" s="3"/>
      <c r="BK577" s="3"/>
      <c r="BL577" s="3"/>
      <c r="BM577" s="3"/>
      <c r="BN577" s="3"/>
      <c r="BO577" s="3"/>
      <c r="BP577" s="3"/>
      <c r="BQ577" s="3"/>
      <c r="BR577" s="3"/>
      <c r="BS577" s="3"/>
      <c r="BT577" s="3"/>
      <c r="BU577" s="3"/>
      <c r="BV577" s="3"/>
    </row>
    <row r="578" spans="1:74" s="1" customFormat="1">
      <c r="A578" s="1">
        <v>569</v>
      </c>
      <c r="B578" s="1">
        <v>3</v>
      </c>
      <c r="C578" s="14">
        <v>2.3916666666700621</v>
      </c>
      <c r="D578" s="1">
        <v>0</v>
      </c>
      <c r="E578" s="1">
        <v>2</v>
      </c>
      <c r="F578" s="1">
        <v>1</v>
      </c>
      <c r="G578" s="1">
        <v>0</v>
      </c>
      <c r="H578" s="1">
        <v>0</v>
      </c>
      <c r="I578" s="1">
        <v>0</v>
      </c>
      <c r="J578" s="1">
        <v>0</v>
      </c>
      <c r="K578" s="1">
        <v>2</v>
      </c>
      <c r="L578" s="75">
        <v>5.8000000000000003E-2</v>
      </c>
      <c r="M578" s="1">
        <v>2</v>
      </c>
      <c r="N578" s="1">
        <v>2</v>
      </c>
      <c r="O578" s="1">
        <v>2</v>
      </c>
      <c r="P578" s="1">
        <v>2</v>
      </c>
      <c r="Q578" s="1">
        <v>2</v>
      </c>
      <c r="R578" s="1">
        <v>2</v>
      </c>
      <c r="BG578" s="3"/>
      <c r="BH578" s="3"/>
      <c r="BI578" s="3"/>
      <c r="BJ578" s="3"/>
      <c r="BK578" s="3"/>
      <c r="BL578" s="3"/>
      <c r="BM578" s="3"/>
      <c r="BN578" s="3"/>
      <c r="BO578" s="3"/>
      <c r="BP578" s="3"/>
      <c r="BQ578" s="3"/>
      <c r="BR578" s="3"/>
      <c r="BS578" s="3"/>
      <c r="BT578" s="3"/>
      <c r="BU578" s="3"/>
      <c r="BV578" s="3"/>
    </row>
    <row r="579" spans="1:74" s="1" customFormat="1">
      <c r="A579" s="1">
        <v>570</v>
      </c>
      <c r="B579" s="1">
        <v>3</v>
      </c>
      <c r="C579" s="14">
        <v>0.89722222222189885</v>
      </c>
      <c r="D579" s="1">
        <v>0</v>
      </c>
      <c r="E579" s="1">
        <v>2</v>
      </c>
      <c r="F579" s="1">
        <v>1</v>
      </c>
      <c r="G579" s="1">
        <v>0</v>
      </c>
      <c r="H579" s="1">
        <v>0</v>
      </c>
      <c r="I579" s="1">
        <v>0</v>
      </c>
      <c r="J579" s="1">
        <v>0</v>
      </c>
      <c r="K579" s="1">
        <v>1</v>
      </c>
      <c r="L579" s="75">
        <v>5.8000000000000003E-2</v>
      </c>
      <c r="M579" s="1">
        <v>2</v>
      </c>
      <c r="N579" s="1">
        <v>2</v>
      </c>
      <c r="O579" s="1">
        <v>2</v>
      </c>
      <c r="P579" s="1">
        <v>2</v>
      </c>
      <c r="Q579" s="1">
        <v>2</v>
      </c>
      <c r="R579" s="1">
        <v>2</v>
      </c>
      <c r="S579" s="1">
        <v>1</v>
      </c>
      <c r="T579" s="1">
        <v>1</v>
      </c>
      <c r="U579" s="1">
        <v>1</v>
      </c>
      <c r="V579" s="1">
        <v>1</v>
      </c>
      <c r="W579" s="1">
        <v>1</v>
      </c>
      <c r="X579" s="1">
        <v>85</v>
      </c>
      <c r="Z579" s="1">
        <v>1</v>
      </c>
      <c r="AA579" s="1">
        <v>1</v>
      </c>
      <c r="AB579" s="1">
        <v>1</v>
      </c>
      <c r="AC579" s="1">
        <v>1</v>
      </c>
      <c r="AD579" s="1">
        <v>1</v>
      </c>
      <c r="AE579" s="1">
        <v>1</v>
      </c>
      <c r="AF579" s="1">
        <v>1</v>
      </c>
      <c r="AI579" s="1">
        <v>1</v>
      </c>
      <c r="AJ579" s="1">
        <v>1</v>
      </c>
      <c r="AK579" s="1">
        <v>1</v>
      </c>
      <c r="AL579" s="1">
        <v>1</v>
      </c>
      <c r="AM579" s="1">
        <v>1</v>
      </c>
      <c r="AN579" s="1">
        <v>1</v>
      </c>
      <c r="AO579" s="1">
        <v>1</v>
      </c>
      <c r="AP579" s="1">
        <v>1</v>
      </c>
      <c r="AS579" s="1">
        <v>0</v>
      </c>
      <c r="AT579" s="1">
        <v>0</v>
      </c>
      <c r="AW579" s="1">
        <v>5</v>
      </c>
      <c r="AX579" s="1">
        <v>5</v>
      </c>
      <c r="AY579" s="1">
        <v>5</v>
      </c>
      <c r="AZ579" s="1">
        <v>5</v>
      </c>
      <c r="BC579" s="1">
        <v>4</v>
      </c>
      <c r="BD579" s="1">
        <v>4</v>
      </c>
      <c r="BE579" s="1">
        <v>4</v>
      </c>
      <c r="BG579" s="3">
        <v>1</v>
      </c>
      <c r="BH579" s="3">
        <v>1</v>
      </c>
      <c r="BI579" s="3">
        <v>1</v>
      </c>
      <c r="BJ579" s="3">
        <v>1</v>
      </c>
      <c r="BK579" s="3">
        <v>1</v>
      </c>
      <c r="BL579" s="3">
        <v>1</v>
      </c>
      <c r="BM579" s="3">
        <v>1</v>
      </c>
      <c r="BN579" s="3">
        <v>1</v>
      </c>
      <c r="BO579" s="3">
        <v>1</v>
      </c>
      <c r="BP579" s="3">
        <v>1</v>
      </c>
      <c r="BQ579" s="3">
        <v>1</v>
      </c>
      <c r="BR579" s="3">
        <v>1</v>
      </c>
      <c r="BS579" s="3">
        <v>1</v>
      </c>
      <c r="BT579" s="3">
        <v>0</v>
      </c>
      <c r="BU579" s="3">
        <v>1</v>
      </c>
      <c r="BV579" s="3">
        <v>14</v>
      </c>
    </row>
    <row r="580" spans="1:74" s="1" customFormat="1">
      <c r="A580" s="1">
        <v>571</v>
      </c>
      <c r="B580" s="1">
        <v>3</v>
      </c>
      <c r="C580" s="14">
        <v>1.8416666666671517</v>
      </c>
      <c r="D580" s="1">
        <v>0</v>
      </c>
      <c r="E580" s="1">
        <v>8</v>
      </c>
      <c r="G580" s="1">
        <v>0</v>
      </c>
      <c r="H580" s="1">
        <v>0</v>
      </c>
      <c r="I580" s="1">
        <v>0</v>
      </c>
      <c r="J580" s="1">
        <v>0</v>
      </c>
      <c r="K580" s="1">
        <v>1</v>
      </c>
      <c r="L580" s="75">
        <v>5.8000000000000003E-2</v>
      </c>
      <c r="M580" s="1">
        <v>1</v>
      </c>
      <c r="N580" s="1">
        <v>0</v>
      </c>
      <c r="O580" s="1">
        <v>1</v>
      </c>
      <c r="P580" s="1">
        <v>0</v>
      </c>
      <c r="Q580" s="1">
        <v>1</v>
      </c>
      <c r="R580" s="1">
        <v>2</v>
      </c>
      <c r="BG580" s="3"/>
      <c r="BH580" s="3"/>
      <c r="BI580" s="3"/>
      <c r="BJ580" s="3"/>
      <c r="BK580" s="3"/>
      <c r="BL580" s="3"/>
      <c r="BM580" s="3"/>
      <c r="BN580" s="3"/>
      <c r="BO580" s="3"/>
      <c r="BP580" s="3"/>
      <c r="BQ580" s="3"/>
      <c r="BR580" s="3"/>
      <c r="BS580" s="3"/>
      <c r="BT580" s="3"/>
      <c r="BU580" s="3"/>
      <c r="BV580" s="3"/>
    </row>
    <row r="581" spans="1:74" s="1" customFormat="1">
      <c r="A581" s="1">
        <v>572</v>
      </c>
      <c r="B581" s="1">
        <v>2</v>
      </c>
      <c r="C581" s="14">
        <v>0.86388888888905058</v>
      </c>
      <c r="D581" s="1">
        <v>0</v>
      </c>
      <c r="E581" s="1">
        <v>1</v>
      </c>
      <c r="F581" s="1">
        <v>1</v>
      </c>
      <c r="G581" s="1">
        <v>0</v>
      </c>
      <c r="H581" s="1">
        <v>0</v>
      </c>
      <c r="I581" s="1">
        <v>0</v>
      </c>
      <c r="J581" s="1">
        <v>0</v>
      </c>
      <c r="K581" s="1">
        <v>1</v>
      </c>
      <c r="L581" s="75">
        <v>5.8000000000000003E-2</v>
      </c>
      <c r="M581" s="1">
        <v>2</v>
      </c>
      <c r="N581" s="1">
        <v>2</v>
      </c>
      <c r="O581" s="1">
        <v>2</v>
      </c>
      <c r="P581" s="1">
        <v>2</v>
      </c>
      <c r="Q581" s="1">
        <v>2</v>
      </c>
      <c r="R581" s="1">
        <v>2</v>
      </c>
      <c r="S581" s="1">
        <v>1</v>
      </c>
      <c r="T581" s="1">
        <v>1</v>
      </c>
      <c r="U581" s="1">
        <v>1</v>
      </c>
      <c r="V581" s="1">
        <v>1</v>
      </c>
      <c r="W581" s="1">
        <v>1</v>
      </c>
      <c r="X581" s="1">
        <v>85</v>
      </c>
      <c r="Z581" s="1">
        <v>3</v>
      </c>
      <c r="AA581" s="1">
        <v>1</v>
      </c>
      <c r="AB581" s="1">
        <v>1</v>
      </c>
      <c r="AC581" s="1">
        <v>1</v>
      </c>
      <c r="AD581" s="1">
        <v>1</v>
      </c>
      <c r="AE581" s="1">
        <v>1</v>
      </c>
      <c r="AF581" s="1">
        <v>1</v>
      </c>
      <c r="AI581" s="1">
        <v>1</v>
      </c>
      <c r="AJ581" s="1">
        <v>0</v>
      </c>
      <c r="AK581" s="1">
        <v>0</v>
      </c>
      <c r="AL581" s="1">
        <v>0</v>
      </c>
      <c r="AM581" s="1">
        <v>0</v>
      </c>
      <c r="AN581" s="1">
        <v>0</v>
      </c>
      <c r="AO581" s="1">
        <v>1</v>
      </c>
      <c r="AP581" s="1">
        <v>1</v>
      </c>
      <c r="AS581" s="1">
        <v>0</v>
      </c>
      <c r="AT581" s="1">
        <v>1</v>
      </c>
      <c r="AW581" s="1">
        <v>5</v>
      </c>
      <c r="AX581" s="1">
        <v>4</v>
      </c>
      <c r="AY581" s="1">
        <v>3</v>
      </c>
      <c r="AZ581" s="1">
        <v>3</v>
      </c>
      <c r="BC581" s="1">
        <v>4</v>
      </c>
      <c r="BD581" s="1">
        <v>4</v>
      </c>
      <c r="BE581" s="1">
        <v>4</v>
      </c>
      <c r="BG581" s="3">
        <v>1</v>
      </c>
      <c r="BH581" s="3">
        <v>1</v>
      </c>
      <c r="BI581" s="3">
        <v>1</v>
      </c>
      <c r="BJ581" s="3">
        <v>1</v>
      </c>
      <c r="BK581" s="3">
        <v>1</v>
      </c>
      <c r="BL581" s="3">
        <v>1</v>
      </c>
      <c r="BM581" s="3">
        <v>1</v>
      </c>
      <c r="BN581" s="3">
        <v>0</v>
      </c>
      <c r="BO581" s="3">
        <v>0</v>
      </c>
      <c r="BP581" s="3">
        <v>0</v>
      </c>
      <c r="BQ581" s="3">
        <v>0</v>
      </c>
      <c r="BR581" s="3">
        <v>0</v>
      </c>
      <c r="BS581" s="3">
        <v>0</v>
      </c>
      <c r="BT581" s="3">
        <v>0</v>
      </c>
      <c r="BU581" s="3">
        <v>0</v>
      </c>
      <c r="BV581" s="3">
        <v>7</v>
      </c>
    </row>
    <row r="582" spans="1:74" s="1" customFormat="1">
      <c r="A582" s="1">
        <v>573</v>
      </c>
      <c r="B582" s="1">
        <v>4</v>
      </c>
      <c r="C582" s="14">
        <v>2.7840277777795563</v>
      </c>
      <c r="D582" s="1">
        <v>0</v>
      </c>
      <c r="E582" s="1">
        <v>1</v>
      </c>
      <c r="F582" s="1">
        <v>1</v>
      </c>
      <c r="G582" s="1">
        <v>0</v>
      </c>
      <c r="H582" s="1">
        <v>0</v>
      </c>
      <c r="I582" s="1">
        <v>0</v>
      </c>
      <c r="J582" s="1">
        <v>1</v>
      </c>
      <c r="K582" s="1">
        <v>1</v>
      </c>
      <c r="L582" s="75">
        <v>5.8000000000000003E-2</v>
      </c>
      <c r="M582" s="1">
        <v>2</v>
      </c>
      <c r="N582" s="1">
        <v>2</v>
      </c>
      <c r="O582" s="1">
        <v>2</v>
      </c>
      <c r="P582" s="1">
        <v>2</v>
      </c>
      <c r="Q582" s="1">
        <v>2</v>
      </c>
      <c r="R582" s="1">
        <v>2</v>
      </c>
      <c r="BG582" s="3"/>
      <c r="BH582" s="3"/>
      <c r="BI582" s="3"/>
      <c r="BJ582" s="3"/>
      <c r="BK582" s="3"/>
      <c r="BL582" s="3"/>
      <c r="BM582" s="3"/>
      <c r="BN582" s="3"/>
      <c r="BO582" s="3"/>
      <c r="BP582" s="3"/>
      <c r="BQ582" s="3"/>
      <c r="BR582" s="3"/>
      <c r="BS582" s="3"/>
      <c r="BT582" s="3"/>
      <c r="BU582" s="3"/>
      <c r="BV582" s="3"/>
    </row>
    <row r="583" spans="1:74" s="1" customFormat="1">
      <c r="A583" s="1">
        <v>574</v>
      </c>
      <c r="B583" s="1">
        <v>3</v>
      </c>
      <c r="C583" s="14">
        <v>1.4083333333328483</v>
      </c>
      <c r="D583" s="1">
        <v>0</v>
      </c>
      <c r="E583" s="1">
        <v>13</v>
      </c>
      <c r="F583" s="1">
        <v>1</v>
      </c>
      <c r="G583" s="1">
        <v>0</v>
      </c>
      <c r="H583" s="1">
        <v>0</v>
      </c>
      <c r="I583" s="1">
        <v>0</v>
      </c>
      <c r="J583" s="1">
        <v>0</v>
      </c>
      <c r="K583" s="1">
        <v>2</v>
      </c>
      <c r="L583" s="75">
        <v>5.8000000000000003E-2</v>
      </c>
      <c r="M583" s="1">
        <v>2</v>
      </c>
      <c r="N583" s="1">
        <v>2</v>
      </c>
      <c r="O583" s="1">
        <v>2</v>
      </c>
      <c r="P583" s="1">
        <v>2</v>
      </c>
      <c r="Q583" s="1">
        <v>2</v>
      </c>
      <c r="R583" s="1">
        <v>2</v>
      </c>
      <c r="BG583" s="3"/>
      <c r="BH583" s="3"/>
      <c r="BI583" s="3"/>
      <c r="BJ583" s="3"/>
      <c r="BK583" s="3"/>
      <c r="BL583" s="3"/>
      <c r="BM583" s="3"/>
      <c r="BN583" s="3"/>
      <c r="BO583" s="3"/>
      <c r="BP583" s="3"/>
      <c r="BQ583" s="3"/>
      <c r="BR583" s="3"/>
      <c r="BS583" s="3"/>
      <c r="BT583" s="3"/>
      <c r="BU583" s="3"/>
      <c r="BV583" s="3"/>
    </row>
  </sheetData>
  <mergeCells count="4">
    <mergeCell ref="B1:L1"/>
    <mergeCell ref="M1:R1"/>
    <mergeCell ref="S1:BA1"/>
    <mergeCell ref="K7:L7"/>
  </mergeCells>
  <hyperlinks>
    <hyperlink ref="K7" r:id="rId1" xr:uid="{CD51E0EC-4D5E-422E-9CDF-87A2C3A3C42E}"/>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8FC38-2D0A-4063-8098-352C0538D1F6}">
  <dimension ref="A1:BX583"/>
  <sheetViews>
    <sheetView topLeftCell="A161" workbookViewId="0">
      <selection activeCell="BD9" sqref="BD9"/>
    </sheetView>
  </sheetViews>
  <sheetFormatPr baseColWidth="10" defaultColWidth="8.83203125" defaultRowHeight="15"/>
  <sheetData>
    <row r="1" spans="1:76" s="30" customFormat="1">
      <c r="A1" s="1"/>
      <c r="B1" s="143" t="s">
        <v>417</v>
      </c>
      <c r="C1" s="143"/>
      <c r="D1" s="143"/>
      <c r="E1" s="143"/>
      <c r="F1" s="143"/>
      <c r="G1" s="143"/>
      <c r="H1" s="143"/>
      <c r="I1" s="143"/>
      <c r="J1" s="143"/>
      <c r="K1" s="143"/>
      <c r="L1" s="143"/>
      <c r="M1" s="143"/>
      <c r="N1" s="143"/>
      <c r="O1" s="143"/>
      <c r="P1" s="143" t="s">
        <v>1514</v>
      </c>
      <c r="Q1" s="143"/>
      <c r="R1" s="143"/>
      <c r="S1" s="143"/>
      <c r="T1" s="143"/>
      <c r="U1" s="143" t="s">
        <v>1</v>
      </c>
      <c r="V1" s="143"/>
      <c r="W1" s="143"/>
      <c r="X1" s="143"/>
      <c r="Y1" s="143"/>
      <c r="Z1" s="143"/>
      <c r="AA1" s="143"/>
      <c r="AB1" s="143"/>
      <c r="AC1" s="143"/>
      <c r="AD1" s="143"/>
      <c r="AE1" s="143"/>
      <c r="AF1" s="143"/>
      <c r="AG1" s="143"/>
      <c r="AH1" s="143"/>
      <c r="AI1" s="143"/>
      <c r="AJ1" s="143"/>
      <c r="AK1" s="143"/>
      <c r="AL1" s="143"/>
      <c r="AM1" s="143"/>
      <c r="AN1" s="143"/>
      <c r="AO1" s="143"/>
      <c r="AP1" s="143"/>
      <c r="AQ1" s="143"/>
      <c r="AR1" s="143"/>
      <c r="AS1" s="143"/>
      <c r="AT1" s="143"/>
      <c r="AU1" s="143"/>
      <c r="AV1" s="143"/>
      <c r="AW1" s="143"/>
      <c r="AX1" s="143"/>
      <c r="AY1" s="143"/>
      <c r="AZ1" s="143"/>
      <c r="BA1" s="143"/>
      <c r="BB1" s="143"/>
      <c r="BC1" s="143"/>
    </row>
    <row r="2" spans="1:76" s="14" customFormat="1">
      <c r="A2" s="1"/>
    </row>
    <row r="3" spans="1:76" s="14" customFormat="1">
      <c r="A3" s="1"/>
    </row>
    <row r="4" spans="1:76" s="14" customFormat="1">
      <c r="A4" s="1"/>
      <c r="T4" s="14" t="s">
        <v>1515</v>
      </c>
      <c r="U4" s="14" t="s">
        <v>21</v>
      </c>
      <c r="V4" s="14" t="s">
        <v>21</v>
      </c>
      <c r="W4" s="14" t="s">
        <v>21</v>
      </c>
      <c r="X4" s="14" t="s">
        <v>21</v>
      </c>
      <c r="Y4" s="14" t="s">
        <v>21</v>
      </c>
      <c r="AB4" s="14" t="s">
        <v>17</v>
      </c>
    </row>
    <row r="5" spans="1:76" s="14" customFormat="1">
      <c r="A5" s="1"/>
      <c r="E5" s="14" t="s">
        <v>435</v>
      </c>
      <c r="P5" s="14" t="s">
        <v>435</v>
      </c>
      <c r="Q5" s="14" t="s">
        <v>435</v>
      </c>
      <c r="R5" s="14" t="s">
        <v>435</v>
      </c>
      <c r="S5" s="14" t="s">
        <v>435</v>
      </c>
      <c r="T5" s="14" t="s">
        <v>1516</v>
      </c>
      <c r="U5" s="14" t="s">
        <v>40</v>
      </c>
      <c r="V5" s="14" t="s">
        <v>40</v>
      </c>
      <c r="W5" s="14" t="s">
        <v>40</v>
      </c>
      <c r="X5" s="14" t="s">
        <v>40</v>
      </c>
      <c r="Y5" s="14" t="s">
        <v>40</v>
      </c>
      <c r="AB5" s="14" t="s">
        <v>34</v>
      </c>
    </row>
    <row r="6" spans="1:76" s="14" customFormat="1">
      <c r="A6" s="1"/>
      <c r="E6" s="14" t="s">
        <v>56</v>
      </c>
      <c r="N6" s="14" t="s">
        <v>56</v>
      </c>
      <c r="O6" s="14" t="s">
        <v>56</v>
      </c>
      <c r="P6" s="14" t="s">
        <v>56</v>
      </c>
      <c r="Q6" s="14" t="s">
        <v>56</v>
      </c>
      <c r="R6" s="14" t="s">
        <v>56</v>
      </c>
      <c r="S6" s="14" t="s">
        <v>56</v>
      </c>
      <c r="T6" s="14" t="s">
        <v>62</v>
      </c>
      <c r="U6" s="14" t="s">
        <v>63</v>
      </c>
      <c r="V6" s="14" t="s">
        <v>63</v>
      </c>
      <c r="W6" s="14" t="s">
        <v>63</v>
      </c>
      <c r="X6" s="14" t="s">
        <v>63</v>
      </c>
      <c r="Y6" s="14" t="s">
        <v>63</v>
      </c>
      <c r="AB6" s="14" t="s">
        <v>57</v>
      </c>
      <c r="AC6" s="14" t="s">
        <v>64</v>
      </c>
      <c r="AD6" s="14" t="s">
        <v>64</v>
      </c>
      <c r="AE6" s="14" t="s">
        <v>64</v>
      </c>
      <c r="AF6" s="14" t="s">
        <v>64</v>
      </c>
      <c r="AG6" s="14" t="s">
        <v>64</v>
      </c>
      <c r="AH6" s="14" t="s">
        <v>64</v>
      </c>
      <c r="AK6" s="14" t="s">
        <v>64</v>
      </c>
      <c r="AL6" s="14" t="s">
        <v>64</v>
      </c>
      <c r="AM6" s="14" t="s">
        <v>64</v>
      </c>
      <c r="AN6" s="14" t="s">
        <v>64</v>
      </c>
      <c r="AO6" s="14" t="s">
        <v>64</v>
      </c>
      <c r="AP6" s="14" t="s">
        <v>64</v>
      </c>
      <c r="AQ6" s="14" t="s">
        <v>64</v>
      </c>
      <c r="AR6" s="14" t="s">
        <v>64</v>
      </c>
    </row>
    <row r="7" spans="1:76" s="14" customFormat="1">
      <c r="A7" s="1"/>
      <c r="B7" s="14" t="s">
        <v>1517</v>
      </c>
      <c r="C7" s="14" t="s">
        <v>1518</v>
      </c>
      <c r="D7" s="14" t="s">
        <v>1519</v>
      </c>
      <c r="E7" s="14" t="s">
        <v>60</v>
      </c>
      <c r="F7" s="14" t="s">
        <v>1519</v>
      </c>
      <c r="G7" s="14" t="s">
        <v>1519</v>
      </c>
      <c r="H7" s="14" t="s">
        <v>1520</v>
      </c>
      <c r="I7" s="14" t="s">
        <v>1520</v>
      </c>
      <c r="J7" s="14" t="s">
        <v>1519</v>
      </c>
      <c r="K7" s="14" t="s">
        <v>1521</v>
      </c>
      <c r="L7" s="14" t="s">
        <v>1521</v>
      </c>
      <c r="M7" s="14" t="s">
        <v>1522</v>
      </c>
      <c r="N7" s="14" t="s">
        <v>60</v>
      </c>
      <c r="O7" s="14" t="s">
        <v>60</v>
      </c>
      <c r="P7" s="14" t="s">
        <v>60</v>
      </c>
      <c r="Q7" s="14" t="s">
        <v>60</v>
      </c>
      <c r="R7" s="14" t="s">
        <v>60</v>
      </c>
      <c r="S7" s="14" t="s">
        <v>60</v>
      </c>
      <c r="T7" s="14" t="s">
        <v>1523</v>
      </c>
      <c r="U7" s="14" t="s">
        <v>93</v>
      </c>
      <c r="V7" s="14" t="s">
        <v>93</v>
      </c>
      <c r="W7" s="14" t="s">
        <v>93</v>
      </c>
      <c r="X7" s="14" t="s">
        <v>93</v>
      </c>
      <c r="Y7" s="14" t="s">
        <v>93</v>
      </c>
      <c r="Z7" s="14" t="s">
        <v>94</v>
      </c>
      <c r="AB7" s="14" t="s">
        <v>85</v>
      </c>
      <c r="AC7" s="14" t="s">
        <v>95</v>
      </c>
      <c r="AD7" s="14" t="s">
        <v>95</v>
      </c>
      <c r="AE7" s="14" t="s">
        <v>95</v>
      </c>
      <c r="AF7" s="14" t="s">
        <v>95</v>
      </c>
      <c r="AG7" s="14" t="s">
        <v>95</v>
      </c>
      <c r="AH7" s="14" t="s">
        <v>95</v>
      </c>
      <c r="AI7" s="14" t="s">
        <v>96</v>
      </c>
      <c r="AK7" s="14" t="s">
        <v>95</v>
      </c>
      <c r="AL7" s="14" t="s">
        <v>95</v>
      </c>
      <c r="AM7" s="14" t="s">
        <v>95</v>
      </c>
      <c r="AN7" s="14" t="s">
        <v>95</v>
      </c>
      <c r="AO7" s="14" t="s">
        <v>95</v>
      </c>
      <c r="AP7" s="14" t="s">
        <v>95</v>
      </c>
      <c r="AQ7" s="14" t="s">
        <v>95</v>
      </c>
      <c r="AR7" s="14" t="s">
        <v>95</v>
      </c>
      <c r="AS7" s="14" t="s">
        <v>87</v>
      </c>
      <c r="AU7" s="14" t="s">
        <v>1433</v>
      </c>
      <c r="AV7" s="14" t="s">
        <v>1433</v>
      </c>
      <c r="AW7" s="14" t="s">
        <v>96</v>
      </c>
      <c r="AY7" s="32" t="s">
        <v>1434</v>
      </c>
      <c r="AZ7" s="32" t="s">
        <v>1434</v>
      </c>
      <c r="BA7" s="32" t="s">
        <v>1434</v>
      </c>
      <c r="BB7" s="32" t="s">
        <v>1434</v>
      </c>
      <c r="BC7" s="32" t="s">
        <v>90</v>
      </c>
      <c r="BD7" s="32"/>
    </row>
    <row r="8" spans="1:76" s="14" customFormat="1">
      <c r="A8" s="7"/>
      <c r="B8" s="27" t="s">
        <v>105</v>
      </c>
      <c r="C8" s="27" t="s">
        <v>105</v>
      </c>
      <c r="D8" s="27" t="s">
        <v>105</v>
      </c>
      <c r="E8" s="27" t="s">
        <v>105</v>
      </c>
      <c r="F8" s="27" t="s">
        <v>105</v>
      </c>
      <c r="G8" s="27" t="s">
        <v>105</v>
      </c>
      <c r="H8" s="27" t="s">
        <v>106</v>
      </c>
      <c r="I8" s="27" t="s">
        <v>106</v>
      </c>
      <c r="J8" s="27" t="s">
        <v>105</v>
      </c>
      <c r="K8" s="27" t="s">
        <v>105</v>
      </c>
      <c r="L8" s="27" t="s">
        <v>105</v>
      </c>
      <c r="M8" s="27" t="s">
        <v>105</v>
      </c>
      <c r="N8" s="27" t="s">
        <v>109</v>
      </c>
      <c r="O8" s="27" t="s">
        <v>109</v>
      </c>
      <c r="P8" s="27" t="s">
        <v>106</v>
      </c>
      <c r="Q8" s="27" t="s">
        <v>106</v>
      </c>
      <c r="R8" s="27" t="s">
        <v>106</v>
      </c>
      <c r="S8" s="27" t="s">
        <v>106</v>
      </c>
      <c r="T8" s="27" t="s">
        <v>106</v>
      </c>
      <c r="U8" s="27" t="s">
        <v>106</v>
      </c>
      <c r="V8" s="27" t="s">
        <v>106</v>
      </c>
      <c r="W8" s="27" t="s">
        <v>106</v>
      </c>
      <c r="X8" s="27" t="s">
        <v>106</v>
      </c>
      <c r="Y8" s="27" t="s">
        <v>106</v>
      </c>
      <c r="Z8" s="27" t="s">
        <v>106</v>
      </c>
      <c r="AA8" s="27" t="s">
        <v>108</v>
      </c>
      <c r="AB8" s="27" t="s">
        <v>106</v>
      </c>
      <c r="AC8" s="27" t="s">
        <v>109</v>
      </c>
      <c r="AD8" s="27" t="s">
        <v>109</v>
      </c>
      <c r="AE8" s="27" t="s">
        <v>109</v>
      </c>
      <c r="AF8" s="27" t="s">
        <v>109</v>
      </c>
      <c r="AG8" s="27" t="s">
        <v>109</v>
      </c>
      <c r="AH8" s="27" t="s">
        <v>109</v>
      </c>
      <c r="AI8" s="27" t="s">
        <v>108</v>
      </c>
      <c r="AJ8" s="27" t="s">
        <v>108</v>
      </c>
      <c r="AK8" s="27" t="s">
        <v>109</v>
      </c>
      <c r="AL8" s="27" t="s">
        <v>109</v>
      </c>
      <c r="AM8" s="27" t="s">
        <v>109</v>
      </c>
      <c r="AN8" s="27" t="s">
        <v>109</v>
      </c>
      <c r="AO8" s="27" t="s">
        <v>109</v>
      </c>
      <c r="AP8" s="27" t="s">
        <v>109</v>
      </c>
      <c r="AQ8" s="27" t="s">
        <v>109</v>
      </c>
      <c r="AR8" s="27" t="s">
        <v>109</v>
      </c>
      <c r="AS8" s="27" t="s">
        <v>108</v>
      </c>
      <c r="AT8" s="27" t="s">
        <v>108</v>
      </c>
      <c r="AU8" s="27" t="s">
        <v>106</v>
      </c>
      <c r="AV8" s="27" t="s">
        <v>106</v>
      </c>
      <c r="AW8" s="27" t="s">
        <v>108</v>
      </c>
      <c r="AX8" s="27" t="s">
        <v>108</v>
      </c>
      <c r="AY8" s="27" t="s">
        <v>106</v>
      </c>
      <c r="AZ8" s="27" t="s">
        <v>106</v>
      </c>
      <c r="BA8" s="27" t="s">
        <v>106</v>
      </c>
      <c r="BB8" s="27" t="s">
        <v>106</v>
      </c>
      <c r="BC8" s="27" t="s">
        <v>108</v>
      </c>
      <c r="BD8" s="27" t="s">
        <v>108</v>
      </c>
      <c r="BE8" s="27"/>
      <c r="BF8" s="27"/>
      <c r="BG8" s="27"/>
      <c r="BH8" s="27"/>
      <c r="BI8" s="27"/>
      <c r="BJ8" s="27"/>
      <c r="BK8" s="27"/>
      <c r="BL8" s="27"/>
      <c r="BM8" s="27"/>
      <c r="BN8" s="27"/>
      <c r="BO8" s="27"/>
      <c r="BP8" s="27"/>
      <c r="BQ8" s="27"/>
      <c r="BR8" s="27"/>
      <c r="BS8" s="27"/>
      <c r="BT8" s="27"/>
      <c r="BU8" s="27"/>
      <c r="BV8" s="27"/>
      <c r="BW8" s="27"/>
      <c r="BX8" s="27"/>
    </row>
    <row r="9" spans="1:76" s="14" customFormat="1" ht="16" thickBot="1">
      <c r="A9" s="11" t="s">
        <v>7431</v>
      </c>
      <c r="B9" s="29" t="s">
        <v>1524</v>
      </c>
      <c r="C9" s="29" t="s">
        <v>1525</v>
      </c>
      <c r="D9" s="29" t="s">
        <v>1526</v>
      </c>
      <c r="E9" s="29" t="s">
        <v>1527</v>
      </c>
      <c r="F9" s="29" t="s">
        <v>1528</v>
      </c>
      <c r="G9" s="29" t="s">
        <v>1529</v>
      </c>
      <c r="H9" s="29" t="s">
        <v>1530</v>
      </c>
      <c r="I9" s="29" t="s">
        <v>1531</v>
      </c>
      <c r="J9" s="29" t="s">
        <v>1532</v>
      </c>
      <c r="K9" s="29" t="s">
        <v>1533</v>
      </c>
      <c r="L9" s="29" t="s">
        <v>1534</v>
      </c>
      <c r="M9" s="29" t="s">
        <v>1535</v>
      </c>
      <c r="N9" s="29" t="s">
        <v>1536</v>
      </c>
      <c r="O9" s="29" t="s">
        <v>1537</v>
      </c>
      <c r="P9" s="29" t="s">
        <v>1538</v>
      </c>
      <c r="Q9" s="29" t="s">
        <v>1539</v>
      </c>
      <c r="R9" s="29" t="s">
        <v>1540</v>
      </c>
      <c r="S9" s="29" t="s">
        <v>1541</v>
      </c>
      <c r="T9" s="29" t="s">
        <v>1542</v>
      </c>
      <c r="U9" s="29" t="s">
        <v>1543</v>
      </c>
      <c r="V9" s="29" t="s">
        <v>1544</v>
      </c>
      <c r="W9" s="29" t="s">
        <v>1545</v>
      </c>
      <c r="X9" s="29" t="s">
        <v>1546</v>
      </c>
      <c r="Y9" s="29" t="s">
        <v>1547</v>
      </c>
      <c r="Z9" s="29" t="s">
        <v>1548</v>
      </c>
      <c r="AA9" s="29" t="s">
        <v>1549</v>
      </c>
      <c r="AB9" s="29" t="s">
        <v>1550</v>
      </c>
      <c r="AC9" s="29" t="s">
        <v>1551</v>
      </c>
      <c r="AD9" s="29" t="s">
        <v>1552</v>
      </c>
      <c r="AE9" s="29" t="s">
        <v>1553</v>
      </c>
      <c r="AF9" s="29" t="s">
        <v>1554</v>
      </c>
      <c r="AG9" s="29" t="s">
        <v>1555</v>
      </c>
      <c r="AH9" s="29" t="s">
        <v>1556</v>
      </c>
      <c r="AI9" s="29" t="s">
        <v>1557</v>
      </c>
      <c r="AJ9" s="29" t="s">
        <v>1558</v>
      </c>
      <c r="AK9" s="29" t="s">
        <v>1559</v>
      </c>
      <c r="AL9" s="29" t="s">
        <v>1560</v>
      </c>
      <c r="AM9" s="29" t="s">
        <v>1561</v>
      </c>
      <c r="AN9" s="29" t="s">
        <v>1562</v>
      </c>
      <c r="AO9" s="29" t="s">
        <v>1563</v>
      </c>
      <c r="AP9" s="29" t="s">
        <v>1564</v>
      </c>
      <c r="AQ9" s="29" t="s">
        <v>1565</v>
      </c>
      <c r="AR9" s="29" t="s">
        <v>1566</v>
      </c>
      <c r="AS9" s="29" t="s">
        <v>1567</v>
      </c>
      <c r="AT9" s="29" t="s">
        <v>1568</v>
      </c>
      <c r="AU9" s="29" t="s">
        <v>1569</v>
      </c>
      <c r="AV9" s="29" t="s">
        <v>1570</v>
      </c>
      <c r="AW9" s="29" t="s">
        <v>1571</v>
      </c>
      <c r="AX9" s="29" t="s">
        <v>1572</v>
      </c>
      <c r="AY9" s="29" t="s">
        <v>1573</v>
      </c>
      <c r="AZ9" s="29" t="s">
        <v>1574</v>
      </c>
      <c r="BA9" s="29" t="s">
        <v>1575</v>
      </c>
      <c r="BB9" s="29" t="s">
        <v>1576</v>
      </c>
      <c r="BC9" s="29" t="s">
        <v>1577</v>
      </c>
      <c r="BD9" s="29" t="s">
        <v>1578</v>
      </c>
      <c r="BE9" s="29"/>
      <c r="BF9" s="29"/>
      <c r="BG9" s="29"/>
      <c r="BH9" s="29"/>
      <c r="BI9" s="29"/>
      <c r="BJ9" s="29"/>
      <c r="BK9" s="29"/>
      <c r="BL9" s="29"/>
      <c r="BM9" s="29"/>
      <c r="BN9" s="29"/>
      <c r="BO9" s="29"/>
      <c r="BP9" s="29"/>
      <c r="BQ9" s="29"/>
      <c r="BR9" s="29"/>
      <c r="BS9" s="29"/>
      <c r="BT9" s="29"/>
      <c r="BU9" s="29"/>
      <c r="BV9" s="29"/>
      <c r="BW9" s="29"/>
      <c r="BX9" s="29"/>
    </row>
    <row r="10" spans="1:76" s="14" customFormat="1">
      <c r="A10" s="14">
        <v>1</v>
      </c>
      <c r="B10" s="14">
        <v>1</v>
      </c>
      <c r="C10" s="14">
        <v>10</v>
      </c>
      <c r="D10" s="14">
        <v>0</v>
      </c>
      <c r="E10" s="14">
        <v>0</v>
      </c>
      <c r="F10" s="14">
        <v>1</v>
      </c>
      <c r="G10" s="14">
        <v>0</v>
      </c>
      <c r="H10" s="14">
        <v>0</v>
      </c>
      <c r="I10" s="14">
        <v>0</v>
      </c>
      <c r="J10" s="14">
        <v>0</v>
      </c>
      <c r="K10" s="14">
        <v>0</v>
      </c>
      <c r="L10" s="14">
        <v>0</v>
      </c>
      <c r="M10" s="14">
        <v>0</v>
      </c>
      <c r="N10" s="14">
        <v>0</v>
      </c>
      <c r="O10" s="14">
        <v>0</v>
      </c>
      <c r="P10" s="14">
        <v>2</v>
      </c>
      <c r="Q10" s="14">
        <v>2</v>
      </c>
      <c r="R10" s="14">
        <v>2</v>
      </c>
      <c r="S10" s="14">
        <v>2</v>
      </c>
      <c r="T10" s="14">
        <v>3</v>
      </c>
      <c r="U10" s="14">
        <v>2</v>
      </c>
      <c r="V10" s="14">
        <v>1</v>
      </c>
      <c r="W10" s="14">
        <v>1</v>
      </c>
      <c r="X10" s="14">
        <v>3</v>
      </c>
      <c r="Y10" s="14">
        <v>1</v>
      </c>
      <c r="Z10" s="14">
        <v>75</v>
      </c>
      <c r="AA10" s="14">
        <f>Z10-[1]Discharge!AC137</f>
        <v>0</v>
      </c>
      <c r="AB10" s="14">
        <v>3</v>
      </c>
      <c r="AC10" s="14">
        <v>1</v>
      </c>
      <c r="AD10" s="14">
        <v>1</v>
      </c>
      <c r="AE10" s="14">
        <v>1</v>
      </c>
      <c r="AF10" s="14">
        <v>1</v>
      </c>
      <c r="AG10" s="14">
        <v>1</v>
      </c>
      <c r="AH10" s="14">
        <v>1</v>
      </c>
      <c r="AI10" s="14">
        <f>SUM(AC10:AH10)</f>
        <v>6</v>
      </c>
      <c r="AJ10" s="14">
        <f>AI10-[1]Discharge!AL137</f>
        <v>0</v>
      </c>
      <c r="AK10" s="14">
        <v>1</v>
      </c>
      <c r="AL10" s="14">
        <v>1</v>
      </c>
      <c r="AM10" s="14">
        <v>1</v>
      </c>
      <c r="AN10" s="14">
        <v>0</v>
      </c>
      <c r="AO10" s="14">
        <v>0</v>
      </c>
      <c r="AP10" s="14">
        <v>1</v>
      </c>
      <c r="AQ10" s="14">
        <v>1</v>
      </c>
      <c r="AR10" s="14">
        <v>1</v>
      </c>
      <c r="AS10" s="14">
        <f t="shared" ref="AS10:AS19" si="0">SUM(AK10:AR10)</f>
        <v>6</v>
      </c>
      <c r="AT10" s="14">
        <f>AS10-[1]Discharge!AV137</f>
        <v>0</v>
      </c>
      <c r="AU10" s="14">
        <v>1</v>
      </c>
      <c r="AV10" s="14">
        <v>0</v>
      </c>
      <c r="AW10" s="14">
        <f t="shared" ref="AW10:AW19" si="1">SUM(AU10:AV10)</f>
        <v>1</v>
      </c>
      <c r="AX10" s="14">
        <f>AW10-[1]Discharge!AZ137</f>
        <v>0</v>
      </c>
      <c r="AY10" s="14">
        <v>5</v>
      </c>
      <c r="AZ10" s="14">
        <v>5</v>
      </c>
      <c r="BA10" s="14">
        <v>5</v>
      </c>
      <c r="BB10" s="14">
        <v>5</v>
      </c>
      <c r="BC10" s="14">
        <f t="shared" ref="BC10:BC19" si="2">SUM(AY10:BB10)</f>
        <v>20</v>
      </c>
      <c r="BD10" s="14">
        <f>BC10-[1]Discharge!BF137</f>
        <v>0</v>
      </c>
    </row>
    <row r="11" spans="1:76" s="14" customFormat="1">
      <c r="A11" s="14">
        <v>2</v>
      </c>
      <c r="B11" s="67">
        <v>0</v>
      </c>
      <c r="C11" s="67">
        <v>0</v>
      </c>
      <c r="D11" s="67">
        <v>1</v>
      </c>
      <c r="E11" s="67">
        <v>1</v>
      </c>
      <c r="F11" s="67">
        <v>0</v>
      </c>
      <c r="G11" s="67">
        <v>0</v>
      </c>
      <c r="H11" s="67">
        <v>0</v>
      </c>
      <c r="I11" s="67">
        <v>0</v>
      </c>
      <c r="J11" s="67">
        <v>0</v>
      </c>
      <c r="K11" s="67">
        <v>0</v>
      </c>
      <c r="L11" s="67">
        <v>0</v>
      </c>
      <c r="M11" s="67">
        <v>0</v>
      </c>
      <c r="N11" s="67">
        <v>0</v>
      </c>
      <c r="O11" s="67">
        <v>0</v>
      </c>
      <c r="P11" s="67">
        <v>0</v>
      </c>
      <c r="Q11" s="67">
        <v>2</v>
      </c>
      <c r="R11" s="67">
        <v>2</v>
      </c>
      <c r="S11" s="67">
        <v>2</v>
      </c>
      <c r="T11" s="67">
        <v>2</v>
      </c>
      <c r="U11" s="67">
        <v>2</v>
      </c>
      <c r="V11" s="67">
        <v>1</v>
      </c>
      <c r="W11" s="67">
        <v>1</v>
      </c>
      <c r="X11" s="67">
        <v>1</v>
      </c>
      <c r="Y11" s="67">
        <v>1</v>
      </c>
      <c r="Z11" s="67">
        <v>75</v>
      </c>
      <c r="AA11" s="14">
        <f>Z11-[1]Discharge!AC496</f>
        <v>-5</v>
      </c>
      <c r="AB11" s="67">
        <v>3</v>
      </c>
      <c r="AC11" s="67">
        <v>1</v>
      </c>
      <c r="AD11" s="67">
        <v>1</v>
      </c>
      <c r="AE11" s="67">
        <v>1</v>
      </c>
      <c r="AF11" s="67">
        <v>1</v>
      </c>
      <c r="AG11" s="67">
        <v>1</v>
      </c>
      <c r="AH11" s="67">
        <v>1</v>
      </c>
      <c r="AI11" s="14">
        <f>SUM(AC11:AH11)</f>
        <v>6</v>
      </c>
      <c r="AJ11" s="14">
        <f>AI11-[1]Discharge!AL496</f>
        <v>0</v>
      </c>
      <c r="AK11" s="67">
        <v>1</v>
      </c>
      <c r="AL11" s="67">
        <v>1</v>
      </c>
      <c r="AM11" s="67">
        <v>1</v>
      </c>
      <c r="AN11" s="67">
        <v>1</v>
      </c>
      <c r="AO11" s="67">
        <v>1</v>
      </c>
      <c r="AP11" s="67">
        <v>1</v>
      </c>
      <c r="AQ11" s="67">
        <v>1</v>
      </c>
      <c r="AR11" s="67">
        <v>1</v>
      </c>
      <c r="AS11" s="14">
        <f t="shared" si="0"/>
        <v>8</v>
      </c>
      <c r="AT11" s="14">
        <f>AS11-[1]Discharge!AV496</f>
        <v>0</v>
      </c>
      <c r="AU11" s="67">
        <v>0</v>
      </c>
      <c r="AV11" s="67">
        <v>0</v>
      </c>
      <c r="AW11" s="14">
        <f t="shared" si="1"/>
        <v>0</v>
      </c>
      <c r="AX11" s="14">
        <f>AW11-[1]Discharge!AZ496</f>
        <v>0</v>
      </c>
      <c r="AY11" s="67">
        <v>5</v>
      </c>
      <c r="AZ11" s="67">
        <v>5</v>
      </c>
      <c r="BA11" s="67">
        <v>5</v>
      </c>
      <c r="BB11" s="67">
        <v>5</v>
      </c>
      <c r="BC11" s="14">
        <f t="shared" si="2"/>
        <v>20</v>
      </c>
      <c r="BD11" s="14">
        <f>BC11-[1]Discharge!BF496</f>
        <v>0</v>
      </c>
      <c r="BE11" s="69"/>
    </row>
    <row r="12" spans="1:76" s="14" customFormat="1">
      <c r="A12" s="14">
        <v>3</v>
      </c>
      <c r="B12" s="14">
        <v>2</v>
      </c>
      <c r="C12" s="14">
        <v>26</v>
      </c>
      <c r="D12" s="14">
        <v>0</v>
      </c>
      <c r="E12" s="14">
        <v>0</v>
      </c>
      <c r="F12" s="14">
        <v>1</v>
      </c>
      <c r="G12" s="14">
        <v>1</v>
      </c>
      <c r="H12" s="14">
        <v>19</v>
      </c>
      <c r="I12" s="14">
        <v>3</v>
      </c>
      <c r="J12" s="14">
        <v>0</v>
      </c>
      <c r="K12" s="14">
        <v>0</v>
      </c>
      <c r="L12" s="14">
        <v>0</v>
      </c>
      <c r="M12" s="14">
        <v>0</v>
      </c>
      <c r="N12" s="14">
        <v>0</v>
      </c>
      <c r="O12" s="14">
        <v>0</v>
      </c>
      <c r="P12" s="14">
        <v>2</v>
      </c>
      <c r="Q12" s="14">
        <v>2</v>
      </c>
      <c r="R12" s="14">
        <v>2</v>
      </c>
      <c r="S12" s="14">
        <v>2</v>
      </c>
      <c r="T12" s="14">
        <v>3</v>
      </c>
      <c r="U12" s="14">
        <v>2</v>
      </c>
      <c r="V12" s="14">
        <v>5</v>
      </c>
      <c r="W12" s="14">
        <v>5</v>
      </c>
      <c r="X12" s="14">
        <v>3</v>
      </c>
      <c r="Y12" s="14">
        <v>1</v>
      </c>
      <c r="Z12" s="14">
        <v>70</v>
      </c>
      <c r="AA12" s="14">
        <f>Z12-[1]Discharge!AC102</f>
        <v>0</v>
      </c>
      <c r="AB12" s="14">
        <v>3</v>
      </c>
      <c r="AC12" s="14">
        <v>0</v>
      </c>
      <c r="AD12" s="14">
        <v>0</v>
      </c>
      <c r="AE12" s="14">
        <v>0</v>
      </c>
      <c r="AF12" s="14">
        <v>0</v>
      </c>
      <c r="AG12" s="14">
        <v>0</v>
      </c>
      <c r="AH12" s="14">
        <v>0</v>
      </c>
      <c r="AI12" s="14">
        <v>0</v>
      </c>
      <c r="AJ12" s="14">
        <f>AI12-[1]Discharge!AL102</f>
        <v>0</v>
      </c>
      <c r="AK12" s="14">
        <v>0</v>
      </c>
      <c r="AL12" s="14">
        <v>0</v>
      </c>
      <c r="AM12" s="14">
        <v>0</v>
      </c>
      <c r="AN12" s="14">
        <v>0</v>
      </c>
      <c r="AO12" s="14">
        <v>0</v>
      </c>
      <c r="AP12" s="14">
        <v>0</v>
      </c>
      <c r="AQ12" s="14">
        <v>0</v>
      </c>
      <c r="AR12" s="14">
        <v>0</v>
      </c>
      <c r="AS12" s="14">
        <f t="shared" si="0"/>
        <v>0</v>
      </c>
      <c r="AT12" s="14">
        <f>AS12-[1]Discharge!AV102</f>
        <v>0</v>
      </c>
      <c r="AU12" s="14">
        <v>0</v>
      </c>
      <c r="AV12" s="14">
        <v>0</v>
      </c>
      <c r="AW12" s="14">
        <f t="shared" si="1"/>
        <v>0</v>
      </c>
      <c r="AX12" s="14">
        <f>AW12-[1]Discharge!AZ102</f>
        <v>0</v>
      </c>
      <c r="AY12" s="14">
        <v>5</v>
      </c>
      <c r="AZ12" s="14">
        <v>5</v>
      </c>
      <c r="BA12" s="14">
        <v>5</v>
      </c>
      <c r="BB12" s="14">
        <v>5</v>
      </c>
      <c r="BC12" s="14">
        <f t="shared" si="2"/>
        <v>20</v>
      </c>
      <c r="BD12" s="14">
        <f>BC12-[1]Discharge!BF102</f>
        <v>0</v>
      </c>
    </row>
    <row r="13" spans="1:76" s="14" customFormat="1">
      <c r="A13" s="14">
        <v>4</v>
      </c>
      <c r="B13" s="14">
        <v>0</v>
      </c>
      <c r="C13" s="14">
        <v>3</v>
      </c>
      <c r="D13" s="14">
        <v>1</v>
      </c>
      <c r="E13" s="14">
        <v>1</v>
      </c>
      <c r="F13" s="14">
        <v>0</v>
      </c>
      <c r="G13" s="14">
        <v>0</v>
      </c>
      <c r="H13" s="14">
        <v>0</v>
      </c>
      <c r="I13" s="14">
        <v>0</v>
      </c>
      <c r="J13" s="14">
        <v>0</v>
      </c>
      <c r="K13" s="14">
        <v>0</v>
      </c>
      <c r="L13" s="14">
        <v>0</v>
      </c>
      <c r="M13" s="14">
        <v>0</v>
      </c>
      <c r="N13" s="14">
        <v>0</v>
      </c>
      <c r="O13" s="14">
        <v>0</v>
      </c>
      <c r="P13" s="14">
        <v>2</v>
      </c>
      <c r="Q13" s="14">
        <v>2</v>
      </c>
      <c r="R13" s="14">
        <v>2</v>
      </c>
      <c r="S13" s="14">
        <v>2</v>
      </c>
      <c r="T13" s="14">
        <v>2</v>
      </c>
      <c r="U13" s="14">
        <v>1</v>
      </c>
      <c r="V13" s="14">
        <v>1</v>
      </c>
      <c r="W13" s="14">
        <v>1</v>
      </c>
      <c r="X13" s="14">
        <v>4</v>
      </c>
      <c r="Y13" s="14">
        <v>5</v>
      </c>
      <c r="Z13" s="14">
        <v>60</v>
      </c>
      <c r="AA13" s="14">
        <f>Z13-[1]Discharge!AC151</f>
        <v>0</v>
      </c>
      <c r="AB13" s="14">
        <v>4</v>
      </c>
      <c r="AC13" s="14">
        <v>1</v>
      </c>
      <c r="AD13" s="14">
        <v>1</v>
      </c>
      <c r="AE13" s="14">
        <v>1</v>
      </c>
      <c r="AF13" s="14">
        <v>1</v>
      </c>
      <c r="AG13" s="14">
        <v>1</v>
      </c>
      <c r="AH13" s="14">
        <v>1</v>
      </c>
      <c r="AI13" s="14">
        <f t="shared" ref="AI13:AI25" si="3">SUM(AC13:AH13)</f>
        <v>6</v>
      </c>
      <c r="AJ13" s="14">
        <f>AI13-[1]Discharge!AL151</f>
        <v>0</v>
      </c>
      <c r="AK13" s="14">
        <v>1</v>
      </c>
      <c r="AL13" s="14">
        <v>1</v>
      </c>
      <c r="AM13" s="14">
        <v>1</v>
      </c>
      <c r="AN13" s="14">
        <v>1</v>
      </c>
      <c r="AO13" s="14">
        <v>1</v>
      </c>
      <c r="AP13" s="14">
        <v>1</v>
      </c>
      <c r="AQ13" s="14">
        <v>1</v>
      </c>
      <c r="AR13" s="14">
        <v>1</v>
      </c>
      <c r="AS13" s="14">
        <f t="shared" si="0"/>
        <v>8</v>
      </c>
      <c r="AT13" s="14">
        <f>AS13-[1]Discharge!AV151</f>
        <v>0</v>
      </c>
      <c r="AU13" s="14">
        <v>2</v>
      </c>
      <c r="AV13" s="14">
        <v>2</v>
      </c>
      <c r="AW13" s="14">
        <f t="shared" si="1"/>
        <v>4</v>
      </c>
      <c r="AX13" s="14">
        <f>AW13-[1]Discharge!AZ151</f>
        <v>2</v>
      </c>
      <c r="AY13" s="14">
        <v>4</v>
      </c>
      <c r="AZ13" s="14">
        <v>3</v>
      </c>
      <c r="BA13" s="14">
        <v>4</v>
      </c>
      <c r="BB13" s="14">
        <v>4</v>
      </c>
      <c r="BC13" s="14">
        <f t="shared" si="2"/>
        <v>15</v>
      </c>
      <c r="BD13" s="14">
        <f>BC13-[1]Discharge!BF151</f>
        <v>-5</v>
      </c>
    </row>
    <row r="14" spans="1:76" s="14" customFormat="1">
      <c r="A14" s="14">
        <v>5</v>
      </c>
      <c r="B14" s="14">
        <v>8</v>
      </c>
      <c r="C14" s="14">
        <v>72</v>
      </c>
      <c r="D14" s="14">
        <v>1</v>
      </c>
      <c r="E14" s="14">
        <v>1</v>
      </c>
      <c r="F14" s="14">
        <v>1</v>
      </c>
      <c r="G14" s="14">
        <v>0</v>
      </c>
      <c r="H14" s="14">
        <v>0</v>
      </c>
      <c r="I14" s="14">
        <v>0</v>
      </c>
      <c r="J14" s="14">
        <v>0</v>
      </c>
      <c r="K14" s="14">
        <v>1</v>
      </c>
      <c r="L14" s="14">
        <v>1</v>
      </c>
      <c r="M14" s="14">
        <v>0</v>
      </c>
      <c r="N14" s="14">
        <v>0</v>
      </c>
      <c r="O14" s="14">
        <v>0</v>
      </c>
      <c r="P14" s="14">
        <v>2</v>
      </c>
      <c r="Q14" s="14">
        <v>1</v>
      </c>
      <c r="R14" s="14">
        <v>2</v>
      </c>
      <c r="S14" s="14">
        <v>2</v>
      </c>
      <c r="T14" s="14">
        <v>0</v>
      </c>
      <c r="U14" s="14">
        <v>2</v>
      </c>
      <c r="V14" s="14">
        <v>1</v>
      </c>
      <c r="W14" s="14">
        <v>1</v>
      </c>
      <c r="X14" s="14">
        <v>3</v>
      </c>
      <c r="Y14" s="14">
        <v>1</v>
      </c>
      <c r="Z14" s="14">
        <v>75</v>
      </c>
      <c r="AA14" s="14">
        <f>Z14-[1]Discharge!AC49</f>
        <v>0</v>
      </c>
      <c r="AB14" s="14">
        <v>3</v>
      </c>
      <c r="AC14" s="14">
        <v>1</v>
      </c>
      <c r="AD14" s="14">
        <v>1</v>
      </c>
      <c r="AE14" s="14">
        <v>1</v>
      </c>
      <c r="AF14" s="14">
        <v>1</v>
      </c>
      <c r="AG14" s="14">
        <v>1</v>
      </c>
      <c r="AH14" s="14">
        <v>1</v>
      </c>
      <c r="AI14" s="14">
        <f t="shared" si="3"/>
        <v>6</v>
      </c>
      <c r="AJ14" s="14">
        <f>AI14-[1]Discharge!AL49</f>
        <v>0</v>
      </c>
      <c r="AK14" s="14">
        <v>1</v>
      </c>
      <c r="AL14" s="14">
        <v>1</v>
      </c>
      <c r="AM14" s="14">
        <v>1</v>
      </c>
      <c r="AN14" s="14">
        <v>0</v>
      </c>
      <c r="AO14" s="14">
        <v>0</v>
      </c>
      <c r="AP14" s="14">
        <v>1</v>
      </c>
      <c r="AQ14" s="14">
        <v>1</v>
      </c>
      <c r="AR14" s="14">
        <v>1</v>
      </c>
      <c r="AS14" s="14">
        <f t="shared" si="0"/>
        <v>6</v>
      </c>
      <c r="AT14" s="14">
        <f>AS14-[1]Discharge!AV49</f>
        <v>1</v>
      </c>
      <c r="AU14" s="14">
        <v>0</v>
      </c>
      <c r="AV14" s="14">
        <v>0</v>
      </c>
      <c r="AW14" s="14">
        <f t="shared" si="1"/>
        <v>0</v>
      </c>
      <c r="AX14" s="14">
        <f>AW14-[1]Discharge!AZ49</f>
        <v>-2</v>
      </c>
      <c r="AY14" s="14">
        <v>5</v>
      </c>
      <c r="AZ14" s="14">
        <v>5</v>
      </c>
      <c r="BA14" s="14">
        <v>5</v>
      </c>
      <c r="BB14" s="14">
        <v>5</v>
      </c>
      <c r="BC14" s="14">
        <f t="shared" si="2"/>
        <v>20</v>
      </c>
      <c r="BD14" s="14">
        <f>BC14-[1]Discharge!BF49</f>
        <v>2</v>
      </c>
    </row>
    <row r="15" spans="1:76" s="14" customFormat="1">
      <c r="A15" s="14">
        <v>6</v>
      </c>
      <c r="B15" s="14">
        <v>0</v>
      </c>
      <c r="C15" s="14">
        <v>6</v>
      </c>
      <c r="D15" s="14">
        <v>1</v>
      </c>
      <c r="E15" s="14">
        <v>1</v>
      </c>
      <c r="F15" s="14">
        <v>1</v>
      </c>
      <c r="G15" s="14">
        <v>0</v>
      </c>
      <c r="H15" s="14">
        <v>0</v>
      </c>
      <c r="I15" s="14">
        <v>0</v>
      </c>
      <c r="J15" s="14">
        <v>1</v>
      </c>
      <c r="K15" s="14">
        <v>0</v>
      </c>
      <c r="L15" s="14">
        <v>0</v>
      </c>
      <c r="M15" s="14">
        <v>0</v>
      </c>
      <c r="N15" s="14">
        <v>0</v>
      </c>
      <c r="O15" s="14">
        <v>0</v>
      </c>
      <c r="P15" s="14">
        <v>2</v>
      </c>
      <c r="Q15" s="14">
        <v>2</v>
      </c>
      <c r="R15" s="14">
        <v>2</v>
      </c>
      <c r="S15" s="14">
        <v>2</v>
      </c>
      <c r="T15" s="14">
        <v>3</v>
      </c>
      <c r="U15" s="14">
        <v>1</v>
      </c>
      <c r="V15" s="14">
        <v>1</v>
      </c>
      <c r="W15" s="14">
        <v>1</v>
      </c>
      <c r="X15" s="14">
        <v>2</v>
      </c>
      <c r="Y15" s="14">
        <v>1</v>
      </c>
      <c r="Z15" s="14">
        <v>100</v>
      </c>
      <c r="AA15" s="14">
        <f>Z15-[1]Discharge!AC134</f>
        <v>0</v>
      </c>
      <c r="AB15" s="14">
        <v>3</v>
      </c>
      <c r="AC15" s="14">
        <v>1</v>
      </c>
      <c r="AD15" s="14">
        <v>1</v>
      </c>
      <c r="AE15" s="14">
        <v>1</v>
      </c>
      <c r="AF15" s="14">
        <v>1</v>
      </c>
      <c r="AG15" s="14">
        <v>1</v>
      </c>
      <c r="AH15" s="14">
        <v>1</v>
      </c>
      <c r="AI15" s="14">
        <f t="shared" si="3"/>
        <v>6</v>
      </c>
      <c r="AJ15" s="14">
        <f>AI15-[1]Discharge!AL134</f>
        <v>0</v>
      </c>
      <c r="AK15" s="14">
        <v>1</v>
      </c>
      <c r="AL15" s="14">
        <v>1</v>
      </c>
      <c r="AM15" s="14">
        <v>1</v>
      </c>
      <c r="AN15" s="14">
        <v>1</v>
      </c>
      <c r="AO15" s="14">
        <v>1</v>
      </c>
      <c r="AP15" s="14">
        <v>1</v>
      </c>
      <c r="AQ15" s="14">
        <v>1</v>
      </c>
      <c r="AR15" s="14">
        <v>1</v>
      </c>
      <c r="AS15" s="14">
        <f t="shared" si="0"/>
        <v>8</v>
      </c>
      <c r="AT15" s="14">
        <f>AS15-[1]Discharge!AV134</f>
        <v>0</v>
      </c>
      <c r="AU15" s="14">
        <v>0</v>
      </c>
      <c r="AV15" s="14">
        <v>0</v>
      </c>
      <c r="AW15" s="14">
        <f t="shared" si="1"/>
        <v>0</v>
      </c>
      <c r="AX15" s="14">
        <f>AW15-[1]Discharge!AZ134</f>
        <v>0</v>
      </c>
      <c r="AY15" s="14">
        <v>5</v>
      </c>
      <c r="AZ15" s="14">
        <v>5</v>
      </c>
      <c r="BA15" s="14">
        <v>5</v>
      </c>
      <c r="BB15" s="14">
        <v>5</v>
      </c>
      <c r="BC15" s="14">
        <f t="shared" si="2"/>
        <v>20</v>
      </c>
      <c r="BD15" s="14">
        <f>BC15-[1]Discharge!BF134</f>
        <v>0</v>
      </c>
    </row>
    <row r="16" spans="1:76" s="14" customFormat="1">
      <c r="A16" s="14">
        <v>7</v>
      </c>
      <c r="B16" s="14">
        <v>0</v>
      </c>
      <c r="C16" s="14">
        <v>0</v>
      </c>
      <c r="D16" s="14">
        <v>0</v>
      </c>
      <c r="E16" s="14">
        <v>2</v>
      </c>
      <c r="F16" s="14">
        <v>1</v>
      </c>
      <c r="G16" s="14">
        <v>8</v>
      </c>
      <c r="H16" s="14">
        <v>0</v>
      </c>
      <c r="I16" s="14">
        <v>5</v>
      </c>
      <c r="J16" s="14">
        <v>0</v>
      </c>
      <c r="K16" s="14">
        <v>0</v>
      </c>
      <c r="L16" s="14">
        <v>0</v>
      </c>
      <c r="M16" s="14">
        <v>0</v>
      </c>
      <c r="N16" s="14">
        <v>0</v>
      </c>
      <c r="O16" s="14">
        <v>0</v>
      </c>
      <c r="P16" s="14">
        <v>1</v>
      </c>
      <c r="Q16" s="14">
        <v>1</v>
      </c>
      <c r="R16" s="14">
        <v>0</v>
      </c>
      <c r="S16" s="14">
        <v>1</v>
      </c>
      <c r="T16" s="14">
        <v>3</v>
      </c>
      <c r="U16" s="14">
        <v>2</v>
      </c>
      <c r="V16" s="14">
        <v>2</v>
      </c>
      <c r="W16" s="14">
        <v>2</v>
      </c>
      <c r="X16" s="14">
        <v>3</v>
      </c>
      <c r="Y16" s="14">
        <v>1</v>
      </c>
      <c r="Z16" s="14">
        <v>50</v>
      </c>
      <c r="AA16" s="14">
        <f>Z16-[1]Discharge!AC314</f>
        <v>0</v>
      </c>
      <c r="AB16" s="14">
        <v>5</v>
      </c>
      <c r="AC16" s="14">
        <v>0</v>
      </c>
      <c r="AD16" s="14">
        <v>0</v>
      </c>
      <c r="AE16" s="14">
        <v>0</v>
      </c>
      <c r="AF16" s="14">
        <v>0</v>
      </c>
      <c r="AG16" s="14">
        <v>1</v>
      </c>
      <c r="AH16" s="14">
        <v>1</v>
      </c>
      <c r="AI16" s="14">
        <f t="shared" si="3"/>
        <v>2</v>
      </c>
      <c r="AJ16" s="14">
        <f>AI16-[1]Discharge!AL314</f>
        <v>0</v>
      </c>
      <c r="AK16" s="14">
        <v>1</v>
      </c>
      <c r="AL16" s="14">
        <v>0</v>
      </c>
      <c r="AM16" s="14">
        <v>0</v>
      </c>
      <c r="AN16" s="14">
        <v>0</v>
      </c>
      <c r="AO16" s="14">
        <v>0</v>
      </c>
      <c r="AP16" s="14">
        <v>0</v>
      </c>
      <c r="AQ16" s="14">
        <v>0</v>
      </c>
      <c r="AR16" s="14">
        <v>0</v>
      </c>
      <c r="AS16" s="14">
        <f t="shared" si="0"/>
        <v>1</v>
      </c>
      <c r="AT16" s="14">
        <f>AS16-[1]Discharge!AV314</f>
        <v>0</v>
      </c>
      <c r="AU16" s="14">
        <v>0</v>
      </c>
      <c r="AV16" s="14">
        <v>0</v>
      </c>
      <c r="AW16" s="14">
        <f t="shared" si="1"/>
        <v>0</v>
      </c>
      <c r="AX16" s="14">
        <f>AW16-[1]Discharge!AZ314</f>
        <v>0</v>
      </c>
      <c r="AY16" s="14">
        <v>5</v>
      </c>
      <c r="AZ16" s="14">
        <v>5</v>
      </c>
      <c r="BA16" s="14">
        <v>5</v>
      </c>
      <c r="BB16" s="14">
        <v>5</v>
      </c>
      <c r="BC16" s="14">
        <f t="shared" si="2"/>
        <v>20</v>
      </c>
      <c r="BD16" s="14">
        <f>BC16-[1]Discharge!BF314</f>
        <v>0</v>
      </c>
    </row>
    <row r="17" spans="1:57" s="14" customFormat="1">
      <c r="A17" s="14">
        <v>8</v>
      </c>
      <c r="B17" s="14">
        <v>0</v>
      </c>
      <c r="C17" s="14">
        <v>0</v>
      </c>
      <c r="D17" s="14">
        <v>1</v>
      </c>
      <c r="E17" s="14">
        <v>1</v>
      </c>
      <c r="F17" s="14">
        <v>1</v>
      </c>
      <c r="G17" s="14">
        <v>0</v>
      </c>
      <c r="H17" s="14">
        <v>0</v>
      </c>
      <c r="I17" s="14">
        <v>0</v>
      </c>
      <c r="J17" s="14">
        <v>0</v>
      </c>
      <c r="K17" s="14">
        <v>0</v>
      </c>
      <c r="L17" s="14">
        <v>0</v>
      </c>
      <c r="M17" s="14">
        <v>0</v>
      </c>
      <c r="N17" s="14">
        <v>0</v>
      </c>
      <c r="O17" s="14">
        <v>0</v>
      </c>
      <c r="P17" s="14">
        <v>2</v>
      </c>
      <c r="Q17" s="14">
        <v>2</v>
      </c>
      <c r="R17" s="14">
        <v>2</v>
      </c>
      <c r="S17" s="14">
        <v>2</v>
      </c>
      <c r="T17" s="14">
        <v>3</v>
      </c>
      <c r="U17" s="14">
        <v>1</v>
      </c>
      <c r="V17" s="14">
        <v>1</v>
      </c>
      <c r="W17" s="14">
        <v>1</v>
      </c>
      <c r="X17" s="14">
        <v>1</v>
      </c>
      <c r="Y17" s="14">
        <v>1</v>
      </c>
      <c r="Z17" s="14">
        <v>100</v>
      </c>
      <c r="AA17" s="14">
        <f>Z17-[1]Discharge!AC187</f>
        <v>10</v>
      </c>
      <c r="AB17" s="14">
        <v>2</v>
      </c>
      <c r="AC17" s="14">
        <v>1</v>
      </c>
      <c r="AD17" s="14">
        <v>1</v>
      </c>
      <c r="AE17" s="14">
        <v>1</v>
      </c>
      <c r="AF17" s="14">
        <v>1</v>
      </c>
      <c r="AG17" s="14">
        <v>1</v>
      </c>
      <c r="AH17" s="14">
        <v>1</v>
      </c>
      <c r="AI17" s="14">
        <f t="shared" si="3"/>
        <v>6</v>
      </c>
      <c r="AJ17" s="14">
        <f>AI17-[1]Discharge!AL187</f>
        <v>0</v>
      </c>
      <c r="AK17" s="14">
        <v>1</v>
      </c>
      <c r="AL17" s="14">
        <v>1</v>
      </c>
      <c r="AM17" s="14">
        <v>1</v>
      </c>
      <c r="AN17" s="14">
        <v>1</v>
      </c>
      <c r="AO17" s="14">
        <v>1</v>
      </c>
      <c r="AP17" s="14">
        <v>1</v>
      </c>
      <c r="AQ17" s="14">
        <v>1</v>
      </c>
      <c r="AR17" s="14">
        <v>1</v>
      </c>
      <c r="AS17" s="14">
        <f t="shared" si="0"/>
        <v>8</v>
      </c>
      <c r="AT17" s="14">
        <f>AS17-[1]Discharge!AV187</f>
        <v>0</v>
      </c>
      <c r="AU17" s="14">
        <v>0</v>
      </c>
      <c r="AV17" s="14">
        <v>0</v>
      </c>
      <c r="AW17" s="14">
        <f t="shared" si="1"/>
        <v>0</v>
      </c>
      <c r="AX17" s="14">
        <f>AW17-[1]Discharge!AZ187</f>
        <v>0</v>
      </c>
      <c r="AY17" s="14">
        <v>5</v>
      </c>
      <c r="AZ17" s="14">
        <v>5</v>
      </c>
      <c r="BA17" s="14">
        <v>5</v>
      </c>
      <c r="BB17" s="14">
        <v>5</v>
      </c>
      <c r="BC17" s="14">
        <f t="shared" si="2"/>
        <v>20</v>
      </c>
      <c r="BD17" s="14">
        <f>BC17-[1]Discharge!BF187</f>
        <v>0</v>
      </c>
    </row>
    <row r="18" spans="1:57" s="14" customFormat="1">
      <c r="A18" s="14">
        <v>9</v>
      </c>
      <c r="B18" s="14">
        <v>0</v>
      </c>
      <c r="C18" s="14">
        <v>7</v>
      </c>
      <c r="D18" s="14">
        <v>0</v>
      </c>
      <c r="E18" s="14">
        <v>2</v>
      </c>
      <c r="F18" s="14">
        <v>1</v>
      </c>
      <c r="G18" s="14">
        <v>0</v>
      </c>
      <c r="H18" s="14">
        <v>0</v>
      </c>
      <c r="I18" s="14">
        <v>0</v>
      </c>
      <c r="J18" s="14">
        <v>0</v>
      </c>
      <c r="K18" s="14">
        <v>0</v>
      </c>
      <c r="L18" s="14">
        <v>0</v>
      </c>
      <c r="M18" s="14">
        <v>0</v>
      </c>
      <c r="N18" s="14">
        <v>0</v>
      </c>
      <c r="O18" s="14">
        <v>0</v>
      </c>
      <c r="P18" s="14">
        <v>2</v>
      </c>
      <c r="Q18" s="14">
        <v>2</v>
      </c>
      <c r="R18" s="14">
        <v>2</v>
      </c>
      <c r="S18" s="14">
        <v>1</v>
      </c>
      <c r="T18" s="14">
        <v>0</v>
      </c>
      <c r="U18" s="14">
        <v>2</v>
      </c>
      <c r="V18" s="14">
        <v>1</v>
      </c>
      <c r="W18" s="14">
        <v>1</v>
      </c>
      <c r="X18" s="14">
        <v>1</v>
      </c>
      <c r="Y18" s="14">
        <v>1</v>
      </c>
      <c r="Z18" s="14">
        <v>75</v>
      </c>
      <c r="AA18" s="14">
        <f>Z18-[1]Discharge!AC109</f>
        <v>-12</v>
      </c>
      <c r="AB18" s="14">
        <v>3</v>
      </c>
      <c r="AC18" s="14">
        <v>1</v>
      </c>
      <c r="AD18" s="14">
        <v>1</v>
      </c>
      <c r="AE18" s="14">
        <v>1</v>
      </c>
      <c r="AF18" s="14">
        <v>1</v>
      </c>
      <c r="AG18" s="14">
        <v>1</v>
      </c>
      <c r="AH18" s="14">
        <v>1</v>
      </c>
      <c r="AI18" s="14">
        <f t="shared" si="3"/>
        <v>6</v>
      </c>
      <c r="AJ18" s="14">
        <f>AI18-[1]Discharge!AL109</f>
        <v>0</v>
      </c>
      <c r="AK18" s="14">
        <v>1</v>
      </c>
      <c r="AL18" s="14">
        <v>1</v>
      </c>
      <c r="AM18" s="14">
        <v>1</v>
      </c>
      <c r="AN18" s="14">
        <v>1</v>
      </c>
      <c r="AO18" s="14">
        <v>1</v>
      </c>
      <c r="AP18" s="14">
        <v>1</v>
      </c>
      <c r="AQ18" s="14">
        <v>1</v>
      </c>
      <c r="AR18" s="14">
        <v>1</v>
      </c>
      <c r="AS18" s="14">
        <f t="shared" si="0"/>
        <v>8</v>
      </c>
      <c r="AT18" s="14">
        <f>AS18-[1]Discharge!AV109</f>
        <v>0</v>
      </c>
      <c r="AU18" s="14">
        <v>0</v>
      </c>
      <c r="AV18" s="14">
        <v>0</v>
      </c>
      <c r="AW18" s="14">
        <f t="shared" si="1"/>
        <v>0</v>
      </c>
      <c r="AX18" s="14">
        <f>AW18-[1]Discharge!AZ109</f>
        <v>0</v>
      </c>
      <c r="AY18" s="14">
        <v>5</v>
      </c>
      <c r="AZ18" s="14">
        <v>5</v>
      </c>
      <c r="BA18" s="14">
        <v>5</v>
      </c>
      <c r="BB18" s="14">
        <v>5</v>
      </c>
      <c r="BC18" s="14">
        <f t="shared" si="2"/>
        <v>20</v>
      </c>
      <c r="BD18" s="14">
        <f>BC18-[1]Discharge!BF109</f>
        <v>0</v>
      </c>
    </row>
    <row r="19" spans="1:57" s="14" customFormat="1">
      <c r="A19" s="14">
        <v>10</v>
      </c>
      <c r="B19" s="14">
        <v>0</v>
      </c>
      <c r="C19" s="14">
        <v>0</v>
      </c>
      <c r="D19" s="14">
        <v>1</v>
      </c>
      <c r="E19" s="14">
        <v>0</v>
      </c>
      <c r="F19" s="14">
        <v>3</v>
      </c>
      <c r="G19" s="14">
        <v>9</v>
      </c>
      <c r="H19" s="14">
        <v>0</v>
      </c>
      <c r="I19" s="14">
        <v>5</v>
      </c>
      <c r="J19" s="14">
        <v>0</v>
      </c>
      <c r="K19" s="14">
        <v>0</v>
      </c>
      <c r="L19" s="14">
        <v>0</v>
      </c>
      <c r="M19" s="14">
        <v>0</v>
      </c>
      <c r="N19" s="14">
        <v>0</v>
      </c>
      <c r="O19" s="14">
        <v>0</v>
      </c>
      <c r="P19" s="14">
        <v>0</v>
      </c>
      <c r="Q19" s="14">
        <v>1</v>
      </c>
      <c r="R19" s="14">
        <v>2</v>
      </c>
      <c r="S19" s="14">
        <v>2</v>
      </c>
      <c r="T19" s="14">
        <v>2</v>
      </c>
      <c r="U19" s="1">
        <v>2</v>
      </c>
      <c r="V19" s="1">
        <v>2</v>
      </c>
      <c r="W19" s="1">
        <v>1</v>
      </c>
      <c r="X19" s="1">
        <v>4</v>
      </c>
      <c r="Y19" s="1">
        <v>1</v>
      </c>
      <c r="Z19" s="1"/>
      <c r="AB19" s="1">
        <v>3</v>
      </c>
      <c r="AC19" s="1">
        <v>1</v>
      </c>
      <c r="AD19" s="1">
        <v>1</v>
      </c>
      <c r="AE19" s="1">
        <v>1</v>
      </c>
      <c r="AF19" s="1">
        <v>1</v>
      </c>
      <c r="AG19" s="1">
        <v>0</v>
      </c>
      <c r="AH19" s="1">
        <v>1</v>
      </c>
      <c r="AI19" s="14">
        <f t="shared" si="3"/>
        <v>5</v>
      </c>
      <c r="AJ19" s="14">
        <f>AI19-[1]Discharge!AL471</f>
        <v>2</v>
      </c>
      <c r="AK19" s="1">
        <v>1</v>
      </c>
      <c r="AL19" s="1">
        <v>0</v>
      </c>
      <c r="AM19" s="1">
        <v>0</v>
      </c>
      <c r="AN19" s="1">
        <v>1</v>
      </c>
      <c r="AO19" s="1">
        <v>0</v>
      </c>
      <c r="AP19" s="1">
        <v>0</v>
      </c>
      <c r="AQ19" s="1">
        <v>1</v>
      </c>
      <c r="AR19" s="1">
        <v>0</v>
      </c>
      <c r="AS19" s="14">
        <f t="shared" si="0"/>
        <v>3</v>
      </c>
      <c r="AT19" s="14">
        <f>AS19-[1]Discharge!AV471</f>
        <v>0</v>
      </c>
      <c r="AU19" s="1">
        <v>0</v>
      </c>
      <c r="AV19" s="1">
        <v>0</v>
      </c>
      <c r="AW19" s="14">
        <f t="shared" si="1"/>
        <v>0</v>
      </c>
      <c r="AX19" s="14">
        <f>AW19-[1]Discharge!AZ471</f>
        <v>-2</v>
      </c>
      <c r="AY19" s="1">
        <v>5</v>
      </c>
      <c r="AZ19" s="1">
        <v>5</v>
      </c>
      <c r="BA19" s="1">
        <v>5</v>
      </c>
      <c r="BB19" s="1">
        <v>5</v>
      </c>
      <c r="BC19" s="14">
        <f t="shared" si="2"/>
        <v>20</v>
      </c>
      <c r="BD19" s="14">
        <f>BC19-[1]Discharge!BF471</f>
        <v>0</v>
      </c>
      <c r="BE19"/>
    </row>
    <row r="20" spans="1:57" s="14" customFormat="1">
      <c r="A20" s="14">
        <v>11</v>
      </c>
      <c r="B20" s="14">
        <v>0</v>
      </c>
      <c r="C20" s="14">
        <v>0</v>
      </c>
      <c r="D20" s="14">
        <v>0</v>
      </c>
      <c r="E20" s="14">
        <v>0</v>
      </c>
      <c r="F20" s="14">
        <v>0</v>
      </c>
      <c r="G20" s="14">
        <v>0</v>
      </c>
      <c r="H20" s="14">
        <v>0</v>
      </c>
      <c r="I20" s="14">
        <v>0</v>
      </c>
      <c r="J20" s="14">
        <v>0</v>
      </c>
      <c r="K20" s="14">
        <v>0</v>
      </c>
      <c r="L20" s="14">
        <v>0</v>
      </c>
      <c r="M20" s="14">
        <v>0</v>
      </c>
      <c r="N20" s="14">
        <v>0</v>
      </c>
      <c r="O20" s="14">
        <v>0</v>
      </c>
      <c r="P20" s="14">
        <v>2</v>
      </c>
      <c r="Q20" s="14">
        <v>2</v>
      </c>
      <c r="R20" s="14">
        <v>2</v>
      </c>
      <c r="S20" s="14">
        <v>2</v>
      </c>
      <c r="T20" s="14">
        <v>3</v>
      </c>
      <c r="U20" s="14">
        <v>3</v>
      </c>
      <c r="V20" s="14">
        <v>5</v>
      </c>
      <c r="W20" s="14">
        <v>5</v>
      </c>
      <c r="X20" s="14">
        <v>4</v>
      </c>
      <c r="Y20" s="14">
        <v>3</v>
      </c>
      <c r="Z20" s="14">
        <v>30</v>
      </c>
      <c r="AA20" s="14">
        <f>Z20-[1]Discharge!AC417</f>
        <v>30</v>
      </c>
      <c r="AB20" s="14">
        <v>5</v>
      </c>
      <c r="AC20" s="14">
        <v>0</v>
      </c>
      <c r="AD20" s="14">
        <v>0</v>
      </c>
      <c r="AE20" s="14">
        <v>0</v>
      </c>
      <c r="AF20" s="14">
        <v>0</v>
      </c>
      <c r="AG20" s="14">
        <v>0</v>
      </c>
      <c r="AH20" s="14">
        <v>0</v>
      </c>
      <c r="AI20" s="14">
        <f t="shared" si="3"/>
        <v>0</v>
      </c>
      <c r="AJ20" s="14">
        <f>AI20-[1]Discharge!AL417</f>
        <v>0</v>
      </c>
      <c r="AK20" s="14">
        <v>0</v>
      </c>
      <c r="AL20" s="14">
        <v>0</v>
      </c>
      <c r="AM20" s="14">
        <v>0</v>
      </c>
      <c r="AN20" s="14">
        <v>0</v>
      </c>
      <c r="AO20" s="14">
        <v>0</v>
      </c>
      <c r="AP20" s="14">
        <v>0</v>
      </c>
      <c r="AQ20" s="14">
        <v>0</v>
      </c>
      <c r="AR20" s="14">
        <v>0</v>
      </c>
      <c r="AS20" s="14">
        <v>0</v>
      </c>
      <c r="AT20" s="14">
        <f>AS20-[1]Discharge!AV417</f>
        <v>0</v>
      </c>
      <c r="AU20" s="14">
        <v>0</v>
      </c>
      <c r="AV20" s="14">
        <v>0</v>
      </c>
      <c r="AW20" s="14">
        <v>0</v>
      </c>
      <c r="AX20" s="14">
        <f>AW20-[1]Discharge!AZ417</f>
        <v>0</v>
      </c>
      <c r="AY20" s="14">
        <v>0</v>
      </c>
      <c r="AZ20" s="14">
        <v>0</v>
      </c>
      <c r="BA20" s="14">
        <v>0</v>
      </c>
      <c r="BB20" s="14">
        <v>0</v>
      </c>
      <c r="BC20" s="14">
        <v>0</v>
      </c>
      <c r="BD20" s="14">
        <f>BC20-[1]Discharge!BF417</f>
        <v>-20</v>
      </c>
    </row>
    <row r="21" spans="1:57" s="14" customFormat="1">
      <c r="A21" s="14">
        <v>12</v>
      </c>
      <c r="B21" s="14">
        <v>4</v>
      </c>
      <c r="C21" s="14">
        <v>14</v>
      </c>
      <c r="D21" s="14">
        <v>2</v>
      </c>
      <c r="E21" s="14">
        <v>1</v>
      </c>
      <c r="F21" s="14">
        <v>0</v>
      </c>
      <c r="G21" s="14">
        <v>0</v>
      </c>
      <c r="H21" s="14">
        <v>0</v>
      </c>
      <c r="I21" s="14">
        <v>0</v>
      </c>
      <c r="J21" s="14">
        <v>0</v>
      </c>
      <c r="K21" s="14">
        <v>0</v>
      </c>
      <c r="L21" s="14">
        <v>0</v>
      </c>
      <c r="M21" s="14">
        <v>0</v>
      </c>
      <c r="N21" s="14">
        <v>0</v>
      </c>
      <c r="O21" s="14">
        <v>0</v>
      </c>
      <c r="P21" s="14">
        <v>2</v>
      </c>
      <c r="Q21" s="14">
        <v>2</v>
      </c>
      <c r="R21" s="14">
        <v>2</v>
      </c>
      <c r="S21" s="14">
        <v>2</v>
      </c>
      <c r="T21" s="14">
        <v>2</v>
      </c>
      <c r="U21" s="14">
        <v>1</v>
      </c>
      <c r="V21" s="14">
        <v>1</v>
      </c>
      <c r="W21" s="14">
        <v>1</v>
      </c>
      <c r="X21" s="14">
        <v>1</v>
      </c>
      <c r="Y21" s="14">
        <v>1</v>
      </c>
      <c r="Z21" s="14">
        <v>95</v>
      </c>
      <c r="AA21" s="14">
        <f>Z21-[1]Discharge!AC328</f>
        <v>15</v>
      </c>
      <c r="AB21" s="14">
        <v>2</v>
      </c>
      <c r="AC21" s="14">
        <v>1</v>
      </c>
      <c r="AD21" s="14">
        <v>1</v>
      </c>
      <c r="AE21" s="14">
        <v>1</v>
      </c>
      <c r="AF21" s="14">
        <v>1</v>
      </c>
      <c r="AG21" s="14">
        <v>1</v>
      </c>
      <c r="AH21" s="14">
        <v>1</v>
      </c>
      <c r="AI21" s="14">
        <f t="shared" si="3"/>
        <v>6</v>
      </c>
      <c r="AJ21" s="14">
        <f>AI21-[1]Discharge!AL328</f>
        <v>0</v>
      </c>
      <c r="AK21" s="14">
        <v>1</v>
      </c>
      <c r="AL21" s="14">
        <v>1</v>
      </c>
      <c r="AM21" s="14">
        <v>1</v>
      </c>
      <c r="AN21" s="14">
        <v>1</v>
      </c>
      <c r="AO21" s="14">
        <v>1</v>
      </c>
      <c r="AP21" s="14">
        <v>1</v>
      </c>
      <c r="AQ21" s="14">
        <v>1</v>
      </c>
      <c r="AR21" s="14">
        <v>1</v>
      </c>
      <c r="AS21" s="14">
        <f t="shared" ref="AS21:AS31" si="4">SUM(AK21:AR21)</f>
        <v>8</v>
      </c>
      <c r="AT21" s="14">
        <f>AS21-[1]Discharge!AV328</f>
        <v>0</v>
      </c>
      <c r="AU21" s="14">
        <v>0</v>
      </c>
      <c r="AV21" s="14">
        <v>0</v>
      </c>
      <c r="AW21" s="14">
        <f t="shared" ref="AW21:AW30" si="5">SUM(AU21:AV21)</f>
        <v>0</v>
      </c>
      <c r="AX21" s="14">
        <f>AW21-[1]Discharge!AZ328</f>
        <v>0</v>
      </c>
      <c r="AY21" s="14">
        <v>5</v>
      </c>
      <c r="AZ21" s="14">
        <v>5</v>
      </c>
      <c r="BA21" s="14">
        <v>5</v>
      </c>
      <c r="BB21" s="14">
        <v>5</v>
      </c>
      <c r="BC21" s="14">
        <f t="shared" ref="BC21:BC31" si="6">SUM(AY21:BB21)</f>
        <v>20</v>
      </c>
      <c r="BD21" s="14">
        <f>BC21-[1]Discharge!BF328</f>
        <v>0</v>
      </c>
    </row>
    <row r="22" spans="1:57" s="14" customFormat="1">
      <c r="A22" s="14">
        <v>13</v>
      </c>
      <c r="B22" s="14">
        <v>0</v>
      </c>
      <c r="C22" s="14">
        <v>1</v>
      </c>
      <c r="D22" s="14">
        <v>1</v>
      </c>
      <c r="E22" s="14">
        <v>1</v>
      </c>
      <c r="F22" s="14">
        <v>0</v>
      </c>
      <c r="G22" s="14">
        <v>1</v>
      </c>
      <c r="H22" s="14">
        <v>0</v>
      </c>
      <c r="I22" s="14">
        <v>1</v>
      </c>
      <c r="J22" s="14">
        <v>0</v>
      </c>
      <c r="K22" s="14">
        <v>0</v>
      </c>
      <c r="L22" s="14">
        <v>0</v>
      </c>
      <c r="M22" s="14">
        <v>0</v>
      </c>
      <c r="N22" s="14">
        <v>0</v>
      </c>
      <c r="O22" s="14">
        <v>0</v>
      </c>
      <c r="P22" s="14">
        <v>2</v>
      </c>
      <c r="R22" s="14">
        <v>2</v>
      </c>
      <c r="S22" s="14">
        <v>2</v>
      </c>
      <c r="T22" s="14">
        <v>3</v>
      </c>
      <c r="U22" s="14">
        <v>2</v>
      </c>
      <c r="V22" s="14">
        <v>1</v>
      </c>
      <c r="W22" s="14">
        <v>5</v>
      </c>
      <c r="X22" s="14">
        <v>2</v>
      </c>
      <c r="Y22" s="14">
        <v>3</v>
      </c>
      <c r="Z22" s="14">
        <v>50</v>
      </c>
      <c r="AA22" s="14">
        <f>Z22-[1]Discharge!AC107</f>
        <v>-20</v>
      </c>
      <c r="AB22" s="14">
        <v>4</v>
      </c>
      <c r="AC22" s="14">
        <v>1</v>
      </c>
      <c r="AD22" s="14">
        <v>1</v>
      </c>
      <c r="AE22" s="14">
        <v>1</v>
      </c>
      <c r="AF22" s="14">
        <v>1</v>
      </c>
      <c r="AG22" s="14">
        <v>1</v>
      </c>
      <c r="AH22" s="14">
        <v>1</v>
      </c>
      <c r="AI22" s="14">
        <f t="shared" si="3"/>
        <v>6</v>
      </c>
      <c r="AJ22" s="14">
        <f>AI22-[1]Discharge!AL107</f>
        <v>0</v>
      </c>
      <c r="AK22" s="14">
        <v>1</v>
      </c>
      <c r="AL22" s="14">
        <v>0</v>
      </c>
      <c r="AM22" s="14">
        <v>0</v>
      </c>
      <c r="AN22" s="14">
        <v>0</v>
      </c>
      <c r="AO22" s="14">
        <v>0</v>
      </c>
      <c r="AP22" s="14">
        <v>0</v>
      </c>
      <c r="AQ22" s="14">
        <v>0</v>
      </c>
      <c r="AR22" s="14">
        <v>0</v>
      </c>
      <c r="AS22" s="14">
        <f t="shared" si="4"/>
        <v>1</v>
      </c>
      <c r="AT22" s="14">
        <f>AS22-[1]Discharge!AV107</f>
        <v>-7</v>
      </c>
      <c r="AU22" s="14">
        <v>1</v>
      </c>
      <c r="AV22" s="14">
        <v>1</v>
      </c>
      <c r="AW22" s="14">
        <f t="shared" si="5"/>
        <v>2</v>
      </c>
      <c r="AX22" s="14">
        <f>AW22-[1]Discharge!AZ107</f>
        <v>0</v>
      </c>
      <c r="AY22" s="14">
        <v>5</v>
      </c>
      <c r="AZ22" s="14">
        <v>5</v>
      </c>
      <c r="BA22" s="14">
        <v>5</v>
      </c>
      <c r="BB22" s="14">
        <v>5</v>
      </c>
      <c r="BC22" s="14">
        <f t="shared" si="6"/>
        <v>20</v>
      </c>
      <c r="BD22" s="14">
        <f>BC22-[1]Discharge!BF107</f>
        <v>0</v>
      </c>
    </row>
    <row r="23" spans="1:57" s="14" customFormat="1">
      <c r="A23" s="14">
        <v>14</v>
      </c>
      <c r="B23" s="14">
        <v>0</v>
      </c>
      <c r="C23" s="14">
        <v>9</v>
      </c>
      <c r="D23" s="14">
        <v>0</v>
      </c>
      <c r="E23" s="14">
        <v>0</v>
      </c>
      <c r="F23" s="14">
        <v>4</v>
      </c>
      <c r="G23" s="14">
        <v>0</v>
      </c>
      <c r="H23" s="14">
        <v>0</v>
      </c>
      <c r="I23" s="14">
        <v>0</v>
      </c>
      <c r="J23" s="14">
        <v>0</v>
      </c>
      <c r="K23" s="14">
        <v>0</v>
      </c>
      <c r="L23" s="14">
        <v>0</v>
      </c>
      <c r="M23" s="14">
        <v>0</v>
      </c>
      <c r="N23" s="14">
        <v>0</v>
      </c>
      <c r="O23" s="14">
        <v>0</v>
      </c>
      <c r="P23" s="14">
        <v>2</v>
      </c>
      <c r="Q23" s="14">
        <v>2</v>
      </c>
      <c r="R23" s="14">
        <v>2</v>
      </c>
      <c r="S23" s="14">
        <v>2</v>
      </c>
      <c r="T23" s="14">
        <v>3</v>
      </c>
      <c r="U23" s="14">
        <v>2</v>
      </c>
      <c r="V23" s="14">
        <v>1</v>
      </c>
      <c r="W23" s="14">
        <v>2</v>
      </c>
      <c r="X23" s="14">
        <v>2</v>
      </c>
      <c r="Y23" s="14">
        <v>2</v>
      </c>
      <c r="Z23" s="14">
        <v>65</v>
      </c>
      <c r="AA23" s="14">
        <f>Z23-[1]Discharge!AC131</f>
        <v>20</v>
      </c>
      <c r="AB23" s="14">
        <v>3</v>
      </c>
      <c r="AC23" s="14">
        <v>1</v>
      </c>
      <c r="AD23" s="14">
        <v>1</v>
      </c>
      <c r="AE23" s="14">
        <v>1</v>
      </c>
      <c r="AF23" s="14">
        <v>1</v>
      </c>
      <c r="AG23" s="14">
        <v>1</v>
      </c>
      <c r="AH23" s="14">
        <v>1</v>
      </c>
      <c r="AI23" s="14">
        <f t="shared" si="3"/>
        <v>6</v>
      </c>
      <c r="AJ23" s="14">
        <f>AI23-[1]Discharge!AL131</f>
        <v>0</v>
      </c>
      <c r="AK23" s="14">
        <v>1</v>
      </c>
      <c r="AL23" s="14">
        <v>1</v>
      </c>
      <c r="AM23" s="14">
        <v>1</v>
      </c>
      <c r="AN23" s="14">
        <v>1</v>
      </c>
      <c r="AO23" s="14">
        <v>1</v>
      </c>
      <c r="AP23" s="14">
        <v>1</v>
      </c>
      <c r="AQ23" s="14">
        <v>1</v>
      </c>
      <c r="AR23" s="14">
        <v>1</v>
      </c>
      <c r="AS23" s="14">
        <f t="shared" si="4"/>
        <v>8</v>
      </c>
      <c r="AT23" s="14">
        <f>AS23-[1]Discharge!AV131</f>
        <v>5</v>
      </c>
      <c r="AU23" s="14">
        <v>0</v>
      </c>
      <c r="AV23" s="14">
        <v>0</v>
      </c>
      <c r="AW23" s="14">
        <f t="shared" si="5"/>
        <v>0</v>
      </c>
      <c r="AX23" s="14">
        <f>AW23-[1]Discharge!AZ131</f>
        <v>0</v>
      </c>
      <c r="AY23" s="14">
        <v>2</v>
      </c>
      <c r="AZ23" s="14">
        <v>2</v>
      </c>
      <c r="BA23" s="14">
        <v>2</v>
      </c>
      <c r="BB23" s="14">
        <v>2</v>
      </c>
      <c r="BC23" s="14">
        <f t="shared" si="6"/>
        <v>8</v>
      </c>
      <c r="BD23" s="14">
        <f>BC23-[1]Discharge!BF131</f>
        <v>-8</v>
      </c>
    </row>
    <row r="24" spans="1:57" s="14" customFormat="1">
      <c r="A24" s="14">
        <v>15</v>
      </c>
      <c r="B24" s="14">
        <v>0</v>
      </c>
      <c r="C24" s="14">
        <v>0</v>
      </c>
      <c r="D24" s="14">
        <v>0</v>
      </c>
      <c r="E24" s="14">
        <v>0</v>
      </c>
      <c r="F24" s="14">
        <v>0</v>
      </c>
      <c r="G24" s="14">
        <v>0</v>
      </c>
      <c r="H24" s="14">
        <v>0</v>
      </c>
      <c r="I24" s="14">
        <v>0</v>
      </c>
      <c r="J24" s="14">
        <v>0</v>
      </c>
      <c r="K24" s="14">
        <v>0</v>
      </c>
      <c r="L24" s="14">
        <v>0</v>
      </c>
      <c r="M24" s="14">
        <v>0</v>
      </c>
      <c r="N24" s="14">
        <v>0</v>
      </c>
      <c r="O24" s="14">
        <v>0</v>
      </c>
      <c r="P24" s="14">
        <v>2</v>
      </c>
      <c r="Q24" s="14">
        <v>2</v>
      </c>
      <c r="R24" s="14">
        <v>2</v>
      </c>
      <c r="S24" s="14">
        <v>2</v>
      </c>
      <c r="T24" s="14">
        <v>3</v>
      </c>
      <c r="U24" s="14">
        <v>5</v>
      </c>
      <c r="V24" s="14">
        <v>5</v>
      </c>
      <c r="W24" s="14">
        <v>5</v>
      </c>
      <c r="X24" s="14">
        <v>1</v>
      </c>
      <c r="Y24" s="14">
        <v>1</v>
      </c>
      <c r="Z24" s="14">
        <v>99</v>
      </c>
      <c r="AA24" s="14">
        <f>Z24-[1]Discharge!AC346</f>
        <v>49</v>
      </c>
      <c r="AB24" s="14">
        <v>1</v>
      </c>
      <c r="AC24" s="14">
        <v>0</v>
      </c>
      <c r="AD24" s="14">
        <v>0</v>
      </c>
      <c r="AE24" s="14">
        <v>0</v>
      </c>
      <c r="AF24" s="14">
        <v>0</v>
      </c>
      <c r="AG24" s="14">
        <v>0</v>
      </c>
      <c r="AH24" s="14">
        <v>0</v>
      </c>
      <c r="AI24" s="14">
        <f t="shared" si="3"/>
        <v>0</v>
      </c>
      <c r="AJ24" s="14">
        <f>AI24-[1]Discharge!AL346</f>
        <v>0</v>
      </c>
      <c r="AK24" s="14">
        <v>0</v>
      </c>
      <c r="AL24" s="14">
        <v>0</v>
      </c>
      <c r="AM24" s="14">
        <v>0</v>
      </c>
      <c r="AN24" s="14">
        <v>0</v>
      </c>
      <c r="AO24" s="14">
        <v>0</v>
      </c>
      <c r="AP24" s="14">
        <v>0</v>
      </c>
      <c r="AQ24" s="14">
        <v>0</v>
      </c>
      <c r="AR24" s="14">
        <v>0</v>
      </c>
      <c r="AS24" s="14">
        <f t="shared" si="4"/>
        <v>0</v>
      </c>
      <c r="AT24" s="14">
        <f>AS24-[1]Discharge!AV346</f>
        <v>0</v>
      </c>
      <c r="AU24" s="14">
        <v>0</v>
      </c>
      <c r="AV24" s="14">
        <v>0</v>
      </c>
      <c r="AW24" s="14">
        <f t="shared" si="5"/>
        <v>0</v>
      </c>
      <c r="AX24" s="14">
        <f>AW24-[1]Discharge!AZ346</f>
        <v>0</v>
      </c>
      <c r="AY24" s="14">
        <v>5</v>
      </c>
      <c r="AZ24" s="14">
        <v>5</v>
      </c>
      <c r="BA24" s="14">
        <v>5</v>
      </c>
      <c r="BB24" s="14">
        <v>5</v>
      </c>
      <c r="BC24" s="14">
        <f t="shared" si="6"/>
        <v>20</v>
      </c>
      <c r="BD24" s="14">
        <f>BC24-[1]Discharge!BF346</f>
        <v>0</v>
      </c>
    </row>
    <row r="25" spans="1:57" s="14" customFormat="1">
      <c r="A25" s="14">
        <v>16</v>
      </c>
      <c r="B25" s="14">
        <v>0</v>
      </c>
      <c r="C25" s="14">
        <v>0</v>
      </c>
      <c r="D25" s="14">
        <v>1</v>
      </c>
      <c r="E25" s="14">
        <v>1</v>
      </c>
      <c r="F25" s="14">
        <v>1</v>
      </c>
      <c r="G25" s="14">
        <v>19</v>
      </c>
      <c r="H25" s="14">
        <v>0</v>
      </c>
      <c r="I25" s="14">
        <v>8</v>
      </c>
      <c r="J25" s="14">
        <v>0</v>
      </c>
      <c r="K25" s="14">
        <v>0</v>
      </c>
      <c r="L25" s="14">
        <v>0</v>
      </c>
      <c r="M25" s="14">
        <v>0</v>
      </c>
      <c r="N25" s="14">
        <v>0</v>
      </c>
      <c r="O25" s="14">
        <v>0</v>
      </c>
      <c r="P25" s="14">
        <v>2</v>
      </c>
      <c r="Q25" s="14">
        <v>2</v>
      </c>
      <c r="R25" s="14">
        <v>2</v>
      </c>
      <c r="S25" s="14">
        <v>2</v>
      </c>
      <c r="T25" s="14">
        <v>3</v>
      </c>
      <c r="U25" s="14">
        <v>5</v>
      </c>
      <c r="V25" s="14">
        <v>4</v>
      </c>
      <c r="W25" s="14">
        <v>4</v>
      </c>
      <c r="X25" s="14">
        <v>3</v>
      </c>
      <c r="Y25" s="14">
        <v>4</v>
      </c>
      <c r="Z25" s="14">
        <v>55</v>
      </c>
      <c r="AA25" s="14">
        <f>Z25-[1]Discharge!AC91</f>
        <v>0</v>
      </c>
      <c r="AB25" s="14">
        <v>5</v>
      </c>
      <c r="AC25" s="14">
        <v>0</v>
      </c>
      <c r="AD25" s="14">
        <v>0</v>
      </c>
      <c r="AE25" s="14">
        <v>0</v>
      </c>
      <c r="AF25" s="14">
        <v>0</v>
      </c>
      <c r="AG25" s="14">
        <v>0</v>
      </c>
      <c r="AH25" s="14">
        <v>0</v>
      </c>
      <c r="AI25" s="14">
        <f t="shared" si="3"/>
        <v>0</v>
      </c>
      <c r="AJ25" s="14">
        <f>AI25-[1]Discharge!AL93</f>
        <v>-2</v>
      </c>
      <c r="AK25" s="14">
        <v>1</v>
      </c>
      <c r="AL25" s="14">
        <v>0</v>
      </c>
      <c r="AM25" s="14">
        <v>0</v>
      </c>
      <c r="AN25" s="14">
        <v>0</v>
      </c>
      <c r="AO25" s="14">
        <v>0</v>
      </c>
      <c r="AP25" s="14">
        <v>0</v>
      </c>
      <c r="AQ25" s="14">
        <v>0</v>
      </c>
      <c r="AR25" s="14">
        <v>0</v>
      </c>
      <c r="AS25" s="14">
        <f t="shared" si="4"/>
        <v>1</v>
      </c>
      <c r="AT25" s="14">
        <f>AS25-[1]Discharge!AV93</f>
        <v>-2</v>
      </c>
      <c r="AU25" s="14">
        <v>2</v>
      </c>
      <c r="AV25" s="14">
        <v>3</v>
      </c>
      <c r="AW25" s="14">
        <f t="shared" si="5"/>
        <v>5</v>
      </c>
      <c r="AX25" s="14">
        <f>AW25-[1]Discharge!AZ93</f>
        <v>1</v>
      </c>
      <c r="AY25" s="14">
        <v>5</v>
      </c>
      <c r="AZ25" s="14">
        <v>5</v>
      </c>
      <c r="BA25" s="14">
        <v>5</v>
      </c>
      <c r="BB25" s="14">
        <v>5</v>
      </c>
      <c r="BC25" s="14">
        <f t="shared" si="6"/>
        <v>20</v>
      </c>
      <c r="BD25" s="14">
        <f>BC25-[1]Discharge!BF93</f>
        <v>0</v>
      </c>
    </row>
    <row r="26" spans="1:57" s="14" customFormat="1">
      <c r="A26" s="14">
        <v>17</v>
      </c>
      <c r="B26" s="14">
        <v>1</v>
      </c>
      <c r="C26" s="14">
        <v>3</v>
      </c>
      <c r="D26" s="14">
        <v>0</v>
      </c>
      <c r="E26" s="14">
        <v>0</v>
      </c>
      <c r="F26" s="14">
        <v>1</v>
      </c>
      <c r="G26" s="14">
        <v>0</v>
      </c>
      <c r="H26" s="14">
        <v>0</v>
      </c>
      <c r="I26" s="14">
        <v>0</v>
      </c>
      <c r="J26" s="14">
        <v>0</v>
      </c>
      <c r="K26" s="14">
        <v>0</v>
      </c>
      <c r="L26" s="14">
        <v>0</v>
      </c>
      <c r="M26" s="14">
        <v>0</v>
      </c>
      <c r="N26" s="14">
        <v>0</v>
      </c>
      <c r="O26" s="14">
        <v>0</v>
      </c>
      <c r="P26" s="14">
        <v>2</v>
      </c>
      <c r="Q26" s="14">
        <v>2</v>
      </c>
      <c r="R26" s="14">
        <v>2</v>
      </c>
      <c r="S26" s="14">
        <v>2</v>
      </c>
      <c r="T26" s="14">
        <v>3</v>
      </c>
      <c r="U26" s="14">
        <v>1</v>
      </c>
      <c r="V26" s="14">
        <v>1</v>
      </c>
      <c r="W26" s="14">
        <v>1</v>
      </c>
      <c r="X26" s="14">
        <v>1</v>
      </c>
      <c r="Y26" s="14">
        <v>1</v>
      </c>
      <c r="Z26" s="14">
        <v>100</v>
      </c>
      <c r="AA26" s="14">
        <f>Z26-[1]Discharge!AC141</f>
        <v>0</v>
      </c>
      <c r="AB26" s="14">
        <v>3</v>
      </c>
      <c r="AC26" s="14">
        <v>1</v>
      </c>
      <c r="AD26" s="14">
        <v>1</v>
      </c>
      <c r="AE26" s="14">
        <v>1</v>
      </c>
      <c r="AF26" s="14">
        <v>1</v>
      </c>
      <c r="AG26" s="14">
        <v>1</v>
      </c>
      <c r="AH26" s="14">
        <v>1</v>
      </c>
      <c r="AI26" s="14">
        <v>6</v>
      </c>
      <c r="AJ26" s="14">
        <f>AI26-[1]Discharge!AL141</f>
        <v>0</v>
      </c>
      <c r="AK26" s="14">
        <v>1</v>
      </c>
      <c r="AL26" s="14">
        <v>1</v>
      </c>
      <c r="AM26" s="14">
        <v>1</v>
      </c>
      <c r="AN26" s="14">
        <v>1</v>
      </c>
      <c r="AO26" s="14">
        <v>1</v>
      </c>
      <c r="AP26" s="14">
        <v>1</v>
      </c>
      <c r="AQ26" s="14">
        <v>1</v>
      </c>
      <c r="AR26" s="14">
        <v>1</v>
      </c>
      <c r="AS26" s="14">
        <f t="shared" si="4"/>
        <v>8</v>
      </c>
      <c r="AT26" s="14">
        <f>AS26-[1]Discharge!AV141</f>
        <v>0</v>
      </c>
      <c r="AU26" s="14">
        <v>0</v>
      </c>
      <c r="AV26" s="14">
        <v>0</v>
      </c>
      <c r="AW26" s="14">
        <f t="shared" si="5"/>
        <v>0</v>
      </c>
      <c r="AX26" s="14">
        <f>AW26-[1]Discharge!AZ141</f>
        <v>0</v>
      </c>
      <c r="AY26" s="14">
        <v>5</v>
      </c>
      <c r="AZ26" s="14">
        <v>5</v>
      </c>
      <c r="BA26" s="14">
        <v>5</v>
      </c>
      <c r="BB26" s="14">
        <v>5</v>
      </c>
      <c r="BC26" s="14">
        <f t="shared" si="6"/>
        <v>20</v>
      </c>
      <c r="BD26" s="14">
        <f>BC26-[1]Discharge!BF141</f>
        <v>0</v>
      </c>
    </row>
    <row r="27" spans="1:57" s="14" customFormat="1">
      <c r="A27" s="14">
        <v>18</v>
      </c>
      <c r="B27" s="14">
        <v>0</v>
      </c>
      <c r="C27" s="14">
        <v>0</v>
      </c>
      <c r="D27" s="14">
        <v>1</v>
      </c>
      <c r="E27" s="14">
        <v>1</v>
      </c>
      <c r="F27" s="14">
        <v>0</v>
      </c>
      <c r="G27" s="14">
        <v>0</v>
      </c>
      <c r="H27" s="14">
        <v>0</v>
      </c>
      <c r="I27" s="14">
        <v>0</v>
      </c>
      <c r="J27" s="14">
        <v>0</v>
      </c>
      <c r="K27" s="14">
        <v>0</v>
      </c>
      <c r="L27" s="14">
        <v>0</v>
      </c>
      <c r="M27" s="14">
        <v>0</v>
      </c>
      <c r="N27" s="14">
        <v>0</v>
      </c>
      <c r="O27" s="14">
        <v>0</v>
      </c>
      <c r="P27" s="14">
        <v>2</v>
      </c>
      <c r="Q27" s="14">
        <v>2</v>
      </c>
      <c r="R27" s="14">
        <v>2</v>
      </c>
      <c r="S27" s="14">
        <v>2</v>
      </c>
      <c r="T27" s="14">
        <v>3</v>
      </c>
      <c r="U27" s="14">
        <v>1</v>
      </c>
      <c r="V27" s="14">
        <v>1</v>
      </c>
      <c r="W27" s="14">
        <v>1</v>
      </c>
      <c r="X27" s="14">
        <v>1</v>
      </c>
      <c r="Y27" s="14">
        <v>1</v>
      </c>
      <c r="Z27" s="14">
        <v>80</v>
      </c>
      <c r="AA27" s="14">
        <f>Z27-[1]Discharge!AC173</f>
        <v>20</v>
      </c>
      <c r="AB27" s="14">
        <v>1</v>
      </c>
      <c r="AC27" s="14">
        <v>1</v>
      </c>
      <c r="AD27" s="14">
        <v>1</v>
      </c>
      <c r="AE27" s="14">
        <v>1</v>
      </c>
      <c r="AF27" s="14">
        <v>1</v>
      </c>
      <c r="AG27" s="14">
        <v>1</v>
      </c>
      <c r="AH27" s="14">
        <v>1</v>
      </c>
      <c r="AI27" s="14">
        <f>SUM(AC27:AH27)</f>
        <v>6</v>
      </c>
      <c r="AJ27" s="14">
        <f>AI27-[1]Discharge!AL173</f>
        <v>0</v>
      </c>
      <c r="AK27" s="14">
        <v>1</v>
      </c>
      <c r="AL27" s="14">
        <v>1</v>
      </c>
      <c r="AM27" s="14">
        <v>1</v>
      </c>
      <c r="AN27" s="14">
        <v>1</v>
      </c>
      <c r="AO27" s="14">
        <v>1</v>
      </c>
      <c r="AP27" s="14">
        <v>1</v>
      </c>
      <c r="AQ27" s="14">
        <v>1</v>
      </c>
      <c r="AR27" s="14">
        <v>1</v>
      </c>
      <c r="AS27" s="14">
        <f t="shared" si="4"/>
        <v>8</v>
      </c>
      <c r="AT27" s="14">
        <f>AS27-[1]Discharge!AV173</f>
        <v>0</v>
      </c>
      <c r="AU27" s="14">
        <v>0</v>
      </c>
      <c r="AV27" s="14">
        <v>0</v>
      </c>
      <c r="AW27" s="14">
        <f t="shared" si="5"/>
        <v>0</v>
      </c>
      <c r="AX27" s="14">
        <f>AW27-[1]Discharge!AZ173</f>
        <v>-4</v>
      </c>
      <c r="AY27" s="14">
        <v>5</v>
      </c>
      <c r="AZ27" s="14">
        <v>5</v>
      </c>
      <c r="BA27" s="14">
        <v>5</v>
      </c>
      <c r="BB27" s="14">
        <v>5</v>
      </c>
      <c r="BC27" s="14">
        <f t="shared" si="6"/>
        <v>20</v>
      </c>
      <c r="BD27" s="14">
        <f>BC27-[1]Discharge!BF173</f>
        <v>0</v>
      </c>
    </row>
    <row r="28" spans="1:57" s="14" customFormat="1">
      <c r="A28" s="14">
        <v>19</v>
      </c>
      <c r="B28" s="14">
        <v>0</v>
      </c>
      <c r="C28" s="14">
        <v>2</v>
      </c>
      <c r="D28" s="14">
        <v>1</v>
      </c>
      <c r="E28" s="14">
        <v>1</v>
      </c>
      <c r="F28" s="14">
        <v>1</v>
      </c>
      <c r="G28" s="14">
        <v>0</v>
      </c>
      <c r="H28" s="14">
        <v>4</v>
      </c>
      <c r="I28" s="14">
        <v>0</v>
      </c>
      <c r="J28" s="14">
        <v>0</v>
      </c>
      <c r="K28" s="14">
        <v>2</v>
      </c>
      <c r="L28" s="14">
        <v>1</v>
      </c>
      <c r="M28" s="14">
        <v>0</v>
      </c>
      <c r="N28" s="14">
        <v>0</v>
      </c>
      <c r="O28" s="14">
        <v>0</v>
      </c>
      <c r="P28" s="14">
        <v>1</v>
      </c>
      <c r="Q28" s="14">
        <v>1</v>
      </c>
      <c r="R28" s="14">
        <v>0</v>
      </c>
      <c r="S28" s="14">
        <v>1</v>
      </c>
      <c r="T28" s="14">
        <v>2</v>
      </c>
      <c r="U28" s="14">
        <v>3</v>
      </c>
      <c r="V28" s="14">
        <v>1</v>
      </c>
      <c r="W28" s="14">
        <v>1</v>
      </c>
      <c r="X28" s="14">
        <v>1</v>
      </c>
      <c r="Y28" s="14">
        <v>1</v>
      </c>
      <c r="Z28" s="14">
        <v>65</v>
      </c>
      <c r="AA28" s="14">
        <f>Z28-[1]Discharge!AC437</f>
        <v>-15</v>
      </c>
      <c r="AB28" s="14">
        <v>4</v>
      </c>
      <c r="AC28" s="14">
        <v>1</v>
      </c>
      <c r="AD28" s="14">
        <v>1</v>
      </c>
      <c r="AE28" s="14">
        <v>1</v>
      </c>
      <c r="AF28" s="14">
        <v>1</v>
      </c>
      <c r="AG28" s="14">
        <v>1</v>
      </c>
      <c r="AH28" s="14">
        <v>1</v>
      </c>
      <c r="AI28" s="14">
        <f>SUM(AC28:AH28)</f>
        <v>6</v>
      </c>
      <c r="AJ28" s="14">
        <f>AI28-[1]Discharge!AL437</f>
        <v>0</v>
      </c>
      <c r="AK28" s="14">
        <v>1</v>
      </c>
      <c r="AL28" s="14">
        <v>1</v>
      </c>
      <c r="AM28" s="14">
        <v>1</v>
      </c>
      <c r="AN28" s="14">
        <v>1</v>
      </c>
      <c r="AO28" s="14">
        <v>1</v>
      </c>
      <c r="AP28" s="14">
        <v>1</v>
      </c>
      <c r="AQ28" s="14">
        <v>1</v>
      </c>
      <c r="AR28" s="14">
        <v>1</v>
      </c>
      <c r="AS28" s="14">
        <f t="shared" si="4"/>
        <v>8</v>
      </c>
      <c r="AT28" s="14">
        <f>AS28-[1]Discharge!AV437</f>
        <v>1</v>
      </c>
      <c r="AU28" s="14">
        <v>0</v>
      </c>
      <c r="AV28" s="14">
        <v>0</v>
      </c>
      <c r="AW28" s="14">
        <f t="shared" si="5"/>
        <v>0</v>
      </c>
      <c r="AX28" s="14">
        <f>AW28-[1]Discharge!AZ437</f>
        <v>0</v>
      </c>
      <c r="AY28" s="14">
        <v>5</v>
      </c>
      <c r="AZ28" s="14">
        <v>5</v>
      </c>
      <c r="BA28" s="14">
        <v>5</v>
      </c>
      <c r="BB28" s="14">
        <v>5</v>
      </c>
      <c r="BC28" s="14">
        <f t="shared" si="6"/>
        <v>20</v>
      </c>
      <c r="BD28" s="14">
        <f>BC28-[1]Discharge!BF437</f>
        <v>0</v>
      </c>
    </row>
    <row r="29" spans="1:57" s="14" customFormat="1">
      <c r="A29" s="14">
        <v>20</v>
      </c>
      <c r="B29" s="14">
        <v>1</v>
      </c>
      <c r="C29" s="14">
        <v>5</v>
      </c>
      <c r="D29" s="14">
        <v>3</v>
      </c>
      <c r="E29" s="14">
        <v>1</v>
      </c>
      <c r="F29" s="14">
        <v>3</v>
      </c>
      <c r="G29" s="14">
        <v>0</v>
      </c>
      <c r="H29" s="14">
        <v>0</v>
      </c>
      <c r="I29" s="14">
        <v>0</v>
      </c>
      <c r="J29" s="14">
        <v>0</v>
      </c>
      <c r="K29" s="14">
        <v>0</v>
      </c>
      <c r="L29" s="14">
        <v>0</v>
      </c>
      <c r="M29" s="14">
        <v>0</v>
      </c>
      <c r="N29" s="14">
        <v>0</v>
      </c>
      <c r="O29" s="14">
        <v>0</v>
      </c>
      <c r="P29" s="14">
        <v>2</v>
      </c>
      <c r="Q29" s="14">
        <v>2</v>
      </c>
      <c r="R29" s="14">
        <v>2</v>
      </c>
      <c r="S29" s="14">
        <v>2</v>
      </c>
      <c r="T29" s="14">
        <v>3</v>
      </c>
      <c r="U29" s="14">
        <v>2</v>
      </c>
      <c r="V29" s="14">
        <v>1</v>
      </c>
      <c r="W29" s="14">
        <v>1</v>
      </c>
      <c r="X29" s="14">
        <v>1</v>
      </c>
      <c r="Y29" s="14">
        <v>1</v>
      </c>
      <c r="Z29" s="14">
        <v>80</v>
      </c>
      <c r="AA29" s="14">
        <f>Z29-[1]Discharge!AC45</f>
        <v>0</v>
      </c>
      <c r="AB29" s="14">
        <v>4</v>
      </c>
      <c r="AC29" s="14">
        <v>0</v>
      </c>
      <c r="AD29" s="14">
        <v>0</v>
      </c>
      <c r="AE29" s="14">
        <v>0</v>
      </c>
      <c r="AF29" s="14">
        <v>0</v>
      </c>
      <c r="AG29" s="14">
        <v>1</v>
      </c>
      <c r="AH29" s="14">
        <v>0</v>
      </c>
      <c r="AI29" s="14">
        <f>SUM(AC29:AH29)</f>
        <v>1</v>
      </c>
      <c r="AJ29" s="14">
        <f>AI29-[1]Discharge!AL45</f>
        <v>0</v>
      </c>
      <c r="AK29" s="14">
        <v>0</v>
      </c>
      <c r="AL29" s="14">
        <v>0</v>
      </c>
      <c r="AM29" s="14">
        <v>0</v>
      </c>
      <c r="AN29" s="14">
        <v>0</v>
      </c>
      <c r="AO29" s="14">
        <v>0</v>
      </c>
      <c r="AP29" s="14">
        <v>0</v>
      </c>
      <c r="AQ29" s="14">
        <v>0</v>
      </c>
      <c r="AR29" s="14">
        <v>0</v>
      </c>
      <c r="AS29" s="14">
        <f t="shared" si="4"/>
        <v>0</v>
      </c>
      <c r="AT29" s="14">
        <f>AS29-[1]Discharge!AV45</f>
        <v>-1</v>
      </c>
      <c r="AU29" s="14">
        <v>0</v>
      </c>
      <c r="AV29" s="14">
        <v>0</v>
      </c>
      <c r="AW29" s="14">
        <f t="shared" si="5"/>
        <v>0</v>
      </c>
      <c r="AX29" s="14">
        <f>AW29-[1]Discharge!AZ45</f>
        <v>0</v>
      </c>
      <c r="AY29" s="14">
        <v>5</v>
      </c>
      <c r="AZ29" s="14">
        <v>5</v>
      </c>
      <c r="BA29" s="14">
        <v>5</v>
      </c>
      <c r="BB29" s="14">
        <v>5</v>
      </c>
      <c r="BC29" s="14">
        <f t="shared" si="6"/>
        <v>20</v>
      </c>
      <c r="BD29" s="14">
        <f>BC29-[1]Discharge!BF45</f>
        <v>0</v>
      </c>
    </row>
    <row r="30" spans="1:57" s="14" customFormat="1">
      <c r="A30" s="14">
        <v>21</v>
      </c>
      <c r="B30" s="14">
        <v>2</v>
      </c>
      <c r="C30" s="14">
        <v>20</v>
      </c>
      <c r="D30" s="14">
        <v>0</v>
      </c>
      <c r="E30" s="14">
        <v>0</v>
      </c>
      <c r="F30" s="14">
        <v>1</v>
      </c>
      <c r="G30" s="14">
        <v>0</v>
      </c>
      <c r="H30" s="14">
        <v>0</v>
      </c>
      <c r="I30" s="14">
        <v>2</v>
      </c>
      <c r="J30" s="14">
        <v>0</v>
      </c>
      <c r="K30" s="14">
        <v>0</v>
      </c>
      <c r="L30" s="14">
        <v>0</v>
      </c>
      <c r="M30" s="14">
        <v>1</v>
      </c>
      <c r="N30" s="14">
        <v>0</v>
      </c>
      <c r="O30" s="14">
        <v>0</v>
      </c>
      <c r="P30" s="14">
        <v>2</v>
      </c>
      <c r="Q30" s="14">
        <v>2</v>
      </c>
      <c r="R30" s="14">
        <v>2</v>
      </c>
      <c r="S30" s="14">
        <v>1</v>
      </c>
      <c r="T30" s="14">
        <v>2</v>
      </c>
      <c r="U30" s="14">
        <v>4</v>
      </c>
      <c r="V30" s="14">
        <v>5</v>
      </c>
      <c r="W30" s="14">
        <v>5</v>
      </c>
      <c r="X30" s="14">
        <v>4</v>
      </c>
      <c r="Y30" s="14">
        <v>2</v>
      </c>
      <c r="Z30" s="14">
        <v>20</v>
      </c>
      <c r="AA30" s="14">
        <f>Z30-[1]Discharge!AC162</f>
        <v>0</v>
      </c>
      <c r="AB30" s="14">
        <v>4</v>
      </c>
      <c r="AC30" s="14">
        <v>0</v>
      </c>
      <c r="AD30" s="14">
        <v>1</v>
      </c>
      <c r="AE30" s="14">
        <v>1</v>
      </c>
      <c r="AF30" s="14">
        <v>0</v>
      </c>
      <c r="AG30" s="14">
        <v>1</v>
      </c>
      <c r="AH30" s="14">
        <v>1</v>
      </c>
      <c r="AI30" s="14">
        <f>SUM(AC30:AH30)</f>
        <v>4</v>
      </c>
      <c r="AJ30" s="14">
        <f>AI30-[1]Discharge!AL162</f>
        <v>0</v>
      </c>
      <c r="AK30" s="14">
        <v>1</v>
      </c>
      <c r="AL30" s="14">
        <v>0</v>
      </c>
      <c r="AM30" s="14">
        <v>0</v>
      </c>
      <c r="AN30" s="14">
        <v>0</v>
      </c>
      <c r="AO30" s="14">
        <v>0</v>
      </c>
      <c r="AP30" s="14">
        <v>0</v>
      </c>
      <c r="AQ30" s="14">
        <v>0</v>
      </c>
      <c r="AR30" s="14">
        <v>1</v>
      </c>
      <c r="AS30" s="14">
        <f t="shared" si="4"/>
        <v>2</v>
      </c>
      <c r="AT30" s="14">
        <f>AS30-[1]Discharge!AV162</f>
        <v>0</v>
      </c>
      <c r="AU30" s="14">
        <v>3</v>
      </c>
      <c r="AV30" s="14">
        <v>3</v>
      </c>
      <c r="AW30" s="14">
        <f t="shared" si="5"/>
        <v>6</v>
      </c>
      <c r="AX30" s="14">
        <f>AW30-[1]Discharge!AZ162</f>
        <v>0</v>
      </c>
      <c r="AY30" s="14">
        <v>5</v>
      </c>
      <c r="AZ30" s="14">
        <v>5</v>
      </c>
      <c r="BA30" s="14">
        <v>5</v>
      </c>
      <c r="BB30" s="14">
        <v>5</v>
      </c>
      <c r="BC30" s="14">
        <f t="shared" si="6"/>
        <v>20</v>
      </c>
      <c r="BD30" s="14">
        <f>BC30-[1]Discharge!BF162</f>
        <v>0</v>
      </c>
    </row>
    <row r="31" spans="1:57" s="14" customFormat="1">
      <c r="A31" s="14">
        <v>22</v>
      </c>
      <c r="B31" s="14">
        <v>1</v>
      </c>
      <c r="C31" s="14">
        <v>6</v>
      </c>
      <c r="D31" s="14">
        <v>0</v>
      </c>
      <c r="E31" s="14">
        <v>0</v>
      </c>
      <c r="F31" s="14">
        <v>1</v>
      </c>
      <c r="G31" s="14">
        <v>0</v>
      </c>
      <c r="H31" s="14">
        <v>0</v>
      </c>
      <c r="I31" s="14">
        <v>0</v>
      </c>
      <c r="J31" s="14">
        <v>0</v>
      </c>
      <c r="K31" s="14">
        <v>0</v>
      </c>
      <c r="L31" s="14">
        <v>0</v>
      </c>
      <c r="M31" s="14">
        <v>0</v>
      </c>
      <c r="N31" s="14">
        <v>0</v>
      </c>
      <c r="O31" s="14">
        <v>0</v>
      </c>
      <c r="P31" s="14">
        <v>2</v>
      </c>
      <c r="Q31" s="14">
        <v>2</v>
      </c>
      <c r="R31" s="14">
        <v>2</v>
      </c>
      <c r="S31" s="14">
        <v>2</v>
      </c>
      <c r="T31" s="14">
        <v>3</v>
      </c>
      <c r="U31" s="14">
        <v>1</v>
      </c>
      <c r="V31" s="14">
        <v>2</v>
      </c>
      <c r="W31" s="14">
        <v>1</v>
      </c>
      <c r="X31" s="14">
        <v>1</v>
      </c>
      <c r="Y31" s="14">
        <v>2</v>
      </c>
      <c r="Z31" s="14">
        <v>80</v>
      </c>
      <c r="AA31" s="14">
        <f>Z31-[1]Discharge!AC132</f>
        <v>5</v>
      </c>
      <c r="AB31" s="14">
        <v>3</v>
      </c>
      <c r="AC31" s="14">
        <v>1</v>
      </c>
      <c r="AD31" s="14">
        <v>1</v>
      </c>
      <c r="AE31" s="14">
        <v>1</v>
      </c>
      <c r="AF31" s="14">
        <v>1</v>
      </c>
      <c r="AG31" s="14">
        <v>1</v>
      </c>
      <c r="AH31" s="14">
        <v>1</v>
      </c>
      <c r="AI31" s="14">
        <f>SUM(AC31:AH31)</f>
        <v>6</v>
      </c>
      <c r="AJ31" s="14">
        <f>AI31-[1]Discharge!AL132</f>
        <v>0</v>
      </c>
      <c r="AK31" s="14">
        <v>1</v>
      </c>
      <c r="AL31" s="14">
        <v>0</v>
      </c>
      <c r="AM31" s="14">
        <v>1</v>
      </c>
      <c r="AN31" s="14">
        <v>1</v>
      </c>
      <c r="AO31" s="14">
        <v>0</v>
      </c>
      <c r="AP31" s="14">
        <v>0</v>
      </c>
      <c r="AQ31" s="14">
        <v>0</v>
      </c>
      <c r="AR31" s="14">
        <v>0</v>
      </c>
      <c r="AS31" s="14">
        <f t="shared" si="4"/>
        <v>3</v>
      </c>
      <c r="AT31" s="14">
        <f>AS31-[1]Discharge!AV132</f>
        <v>0</v>
      </c>
      <c r="AU31" s="14">
        <v>0</v>
      </c>
      <c r="AV31" s="14">
        <v>0</v>
      </c>
      <c r="AW31" s="14">
        <v>0</v>
      </c>
      <c r="AX31" s="14">
        <f>AW31-[1]Discharge!AZ132</f>
        <v>0</v>
      </c>
      <c r="AY31" s="14">
        <v>5</v>
      </c>
      <c r="AZ31" s="14">
        <v>5</v>
      </c>
      <c r="BA31" s="14">
        <v>5</v>
      </c>
      <c r="BB31" s="14">
        <v>5</v>
      </c>
      <c r="BC31" s="14">
        <f t="shared" si="6"/>
        <v>20</v>
      </c>
      <c r="BD31" s="14">
        <f>BC31-[1]Discharge!BF132</f>
        <v>0</v>
      </c>
    </row>
    <row r="32" spans="1:57" s="14" customFormat="1">
      <c r="A32" s="14">
        <v>23</v>
      </c>
      <c r="B32" s="14">
        <v>0</v>
      </c>
      <c r="C32" s="14">
        <v>0</v>
      </c>
      <c r="D32" s="14">
        <v>0</v>
      </c>
      <c r="E32" s="14">
        <v>0</v>
      </c>
      <c r="F32" s="14">
        <v>0</v>
      </c>
      <c r="G32" s="14">
        <v>7</v>
      </c>
      <c r="H32" s="14">
        <v>0</v>
      </c>
      <c r="I32" s="14">
        <v>15</v>
      </c>
      <c r="J32" s="14">
        <v>0</v>
      </c>
      <c r="K32" s="14">
        <v>0</v>
      </c>
      <c r="L32" s="14">
        <v>0</v>
      </c>
      <c r="M32" s="14">
        <v>0</v>
      </c>
      <c r="N32" s="14">
        <v>0</v>
      </c>
      <c r="O32" s="14">
        <v>0</v>
      </c>
      <c r="P32" s="14">
        <v>2</v>
      </c>
      <c r="Q32" s="14">
        <v>2</v>
      </c>
      <c r="R32" s="14">
        <v>2</v>
      </c>
      <c r="S32" s="14">
        <v>1</v>
      </c>
      <c r="T32" s="14">
        <v>3</v>
      </c>
    </row>
    <row r="33" spans="1:57" s="14" customFormat="1">
      <c r="A33" s="14">
        <v>24</v>
      </c>
      <c r="B33" s="14">
        <v>3</v>
      </c>
      <c r="C33" s="14">
        <v>17</v>
      </c>
      <c r="D33" s="14">
        <v>0</v>
      </c>
      <c r="E33" s="14">
        <v>0</v>
      </c>
      <c r="F33" s="14">
        <v>2</v>
      </c>
      <c r="G33" s="14">
        <v>0</v>
      </c>
      <c r="H33" s="14">
        <v>0</v>
      </c>
      <c r="I33" s="14">
        <v>31</v>
      </c>
      <c r="J33" s="14">
        <v>0</v>
      </c>
      <c r="K33" s="14">
        <v>1</v>
      </c>
      <c r="L33" s="14">
        <v>1</v>
      </c>
      <c r="M33" s="14">
        <v>0</v>
      </c>
      <c r="N33" s="14">
        <v>0</v>
      </c>
      <c r="O33" s="14">
        <v>0</v>
      </c>
      <c r="P33" s="14">
        <v>2</v>
      </c>
      <c r="Q33" s="14">
        <v>2</v>
      </c>
      <c r="R33" s="14">
        <v>2</v>
      </c>
      <c r="S33" s="14">
        <v>1</v>
      </c>
      <c r="T33" s="14">
        <v>2</v>
      </c>
    </row>
    <row r="34" spans="1:57" s="14" customFormat="1">
      <c r="A34" s="14">
        <v>25</v>
      </c>
      <c r="B34" s="14">
        <v>0</v>
      </c>
      <c r="C34" s="14">
        <v>0</v>
      </c>
      <c r="D34" s="14">
        <v>1</v>
      </c>
      <c r="E34" s="14">
        <v>0</v>
      </c>
      <c r="F34" s="14">
        <v>0</v>
      </c>
      <c r="G34" s="14">
        <v>0</v>
      </c>
      <c r="H34" s="14">
        <v>0</v>
      </c>
      <c r="I34" s="14">
        <v>0</v>
      </c>
      <c r="J34" s="14">
        <v>0</v>
      </c>
      <c r="K34" s="14">
        <v>0</v>
      </c>
      <c r="L34" s="14">
        <v>0</v>
      </c>
      <c r="M34" s="14">
        <v>0</v>
      </c>
      <c r="N34" s="14">
        <v>0</v>
      </c>
      <c r="O34" s="14">
        <v>0</v>
      </c>
      <c r="P34" s="14">
        <v>2</v>
      </c>
      <c r="Q34" s="14">
        <v>2</v>
      </c>
      <c r="R34" s="14">
        <v>2</v>
      </c>
      <c r="S34" s="14">
        <v>2</v>
      </c>
      <c r="T34" s="14">
        <v>3</v>
      </c>
      <c r="U34" s="14">
        <v>1</v>
      </c>
      <c r="V34" s="14">
        <v>1</v>
      </c>
      <c r="W34" s="14">
        <v>1</v>
      </c>
      <c r="X34" s="14">
        <v>1</v>
      </c>
      <c r="Y34" s="14">
        <v>1</v>
      </c>
      <c r="Z34" s="14">
        <v>100</v>
      </c>
      <c r="AA34" s="14">
        <f>Z34-[1]Discharge!AC265</f>
        <v>0</v>
      </c>
      <c r="AB34" s="14">
        <v>1</v>
      </c>
      <c r="AC34" s="14">
        <v>1</v>
      </c>
      <c r="AD34" s="14">
        <v>1</v>
      </c>
      <c r="AE34" s="14">
        <v>1</v>
      </c>
      <c r="AF34" s="14">
        <v>1</v>
      </c>
      <c r="AG34" s="14">
        <v>1</v>
      </c>
      <c r="AH34" s="14">
        <v>1</v>
      </c>
      <c r="AI34" s="14">
        <f>SUM(AC34:AH34)</f>
        <v>6</v>
      </c>
      <c r="AJ34" s="14">
        <f>AI34-[1]Discharge!AL265</f>
        <v>0</v>
      </c>
      <c r="AK34" s="14">
        <v>1</v>
      </c>
      <c r="AL34" s="14">
        <v>1</v>
      </c>
      <c r="AM34" s="14">
        <v>1</v>
      </c>
      <c r="AN34" s="14">
        <v>1</v>
      </c>
      <c r="AO34" s="14">
        <v>1</v>
      </c>
      <c r="AP34" s="14">
        <v>1</v>
      </c>
      <c r="AQ34" s="14">
        <v>1</v>
      </c>
      <c r="AR34" s="14">
        <v>1</v>
      </c>
      <c r="AS34" s="14">
        <f>SUM(AK34:AR34)</f>
        <v>8</v>
      </c>
      <c r="AT34" s="14">
        <f>AS34-[1]Discharge!AV265</f>
        <v>0</v>
      </c>
      <c r="AU34" s="14">
        <v>0</v>
      </c>
      <c r="AV34" s="14">
        <v>0</v>
      </c>
      <c r="AW34" s="14">
        <f>SUM(AU34:AV34)</f>
        <v>0</v>
      </c>
      <c r="AX34" s="14">
        <f>AW34-[1]Discharge!AZ265</f>
        <v>0</v>
      </c>
      <c r="AY34" s="14">
        <v>5</v>
      </c>
      <c r="AZ34" s="14">
        <v>5</v>
      </c>
      <c r="BA34" s="14">
        <v>5</v>
      </c>
      <c r="BB34" s="14">
        <v>5</v>
      </c>
      <c r="BC34" s="14">
        <f>SUM(AY34:BB34)</f>
        <v>20</v>
      </c>
      <c r="BD34" s="14">
        <f>BC34-[1]Discharge!BF265</f>
        <v>0</v>
      </c>
    </row>
    <row r="35" spans="1:57" s="14" customFormat="1">
      <c r="A35" s="14">
        <v>26</v>
      </c>
      <c r="B35" s="14">
        <v>1</v>
      </c>
      <c r="C35" s="14">
        <v>3</v>
      </c>
      <c r="D35" s="14">
        <v>2</v>
      </c>
      <c r="E35" s="14">
        <v>1</v>
      </c>
      <c r="F35" s="14">
        <v>0</v>
      </c>
      <c r="G35" s="14">
        <v>0</v>
      </c>
      <c r="H35" s="14">
        <v>0</v>
      </c>
      <c r="I35" s="14">
        <v>0</v>
      </c>
      <c r="J35" s="14">
        <v>0</v>
      </c>
      <c r="K35" s="14">
        <v>0</v>
      </c>
      <c r="L35" s="14">
        <v>0</v>
      </c>
      <c r="M35" s="14">
        <v>0</v>
      </c>
      <c r="N35" s="14">
        <v>0</v>
      </c>
      <c r="O35" s="14">
        <v>0</v>
      </c>
      <c r="P35" s="14">
        <v>2</v>
      </c>
      <c r="Q35" s="14">
        <v>2</v>
      </c>
      <c r="R35" s="14">
        <v>2</v>
      </c>
      <c r="S35" s="14">
        <v>2</v>
      </c>
      <c r="T35" s="14">
        <v>3</v>
      </c>
      <c r="U35" s="14">
        <v>1</v>
      </c>
      <c r="V35" s="14">
        <v>1</v>
      </c>
      <c r="W35" s="14">
        <v>3</v>
      </c>
      <c r="X35" s="14">
        <v>1</v>
      </c>
      <c r="Y35" s="14">
        <v>1</v>
      </c>
      <c r="Z35" s="14">
        <v>75</v>
      </c>
      <c r="AA35" s="14">
        <f>Z35-[1]Discharge!AC104</f>
        <v>5</v>
      </c>
      <c r="AB35" s="14">
        <v>3</v>
      </c>
      <c r="AC35" s="14">
        <v>1</v>
      </c>
      <c r="AD35" s="14">
        <v>1</v>
      </c>
      <c r="AE35" s="14">
        <v>1</v>
      </c>
      <c r="AF35" s="14">
        <v>1</v>
      </c>
      <c r="AG35" s="14">
        <v>1</v>
      </c>
      <c r="AH35" s="14">
        <v>1</v>
      </c>
      <c r="AI35" s="14">
        <f>SUM(AC35:AH35)</f>
        <v>6</v>
      </c>
      <c r="AJ35" s="14">
        <f>AI35-[1]Discharge!AL104</f>
        <v>0</v>
      </c>
      <c r="AK35" s="14">
        <v>1</v>
      </c>
      <c r="AL35" s="14">
        <v>1</v>
      </c>
      <c r="AM35" s="14">
        <v>1</v>
      </c>
      <c r="AN35" s="14">
        <v>1</v>
      </c>
      <c r="AO35" s="14">
        <v>1</v>
      </c>
      <c r="AP35" s="14">
        <v>1</v>
      </c>
      <c r="AQ35" s="14">
        <v>1</v>
      </c>
      <c r="AR35" s="14">
        <v>1</v>
      </c>
      <c r="AS35" s="14">
        <f>SUM(AK35:AR35)</f>
        <v>8</v>
      </c>
      <c r="AT35" s="14">
        <f>AS35-[1]Discharge!AV104</f>
        <v>0</v>
      </c>
      <c r="AU35" s="14">
        <v>1</v>
      </c>
      <c r="AV35" s="14">
        <v>1</v>
      </c>
      <c r="AW35" s="14">
        <f>SUM(AU35:AV35)</f>
        <v>2</v>
      </c>
      <c r="AX35" s="14">
        <f>AW35-[1]Discharge!AZ104</f>
        <v>0</v>
      </c>
      <c r="AY35" s="14">
        <v>5</v>
      </c>
      <c r="AZ35" s="14">
        <v>5</v>
      </c>
      <c r="BA35" s="14">
        <v>5</v>
      </c>
      <c r="BB35" s="14">
        <v>5</v>
      </c>
      <c r="BC35" s="14">
        <f>SUM(AY35:BB35)</f>
        <v>20</v>
      </c>
      <c r="BD35" s="14">
        <f>BC35-[1]Discharge!BF104</f>
        <v>5</v>
      </c>
    </row>
    <row r="36" spans="1:57" s="14" customFormat="1">
      <c r="A36" s="14">
        <v>27</v>
      </c>
      <c r="B36" s="14">
        <v>0</v>
      </c>
      <c r="C36" s="14">
        <v>0</v>
      </c>
      <c r="D36" s="14">
        <v>0</v>
      </c>
      <c r="E36" s="14">
        <v>0</v>
      </c>
      <c r="F36" s="14">
        <v>0</v>
      </c>
      <c r="G36" s="14">
        <v>0</v>
      </c>
      <c r="H36" s="14">
        <v>0</v>
      </c>
      <c r="I36" s="14">
        <v>0</v>
      </c>
      <c r="J36" s="14">
        <v>0</v>
      </c>
      <c r="K36" s="14">
        <v>0</v>
      </c>
      <c r="L36" s="14">
        <v>0</v>
      </c>
      <c r="M36" s="14">
        <v>0</v>
      </c>
      <c r="N36" s="14">
        <v>0</v>
      </c>
      <c r="O36" s="14">
        <v>0</v>
      </c>
      <c r="P36" s="14">
        <v>2</v>
      </c>
      <c r="Q36" s="14">
        <v>2</v>
      </c>
      <c r="R36" s="14">
        <v>2</v>
      </c>
      <c r="S36" s="14">
        <v>2</v>
      </c>
      <c r="T36" s="14">
        <v>3</v>
      </c>
      <c r="U36" s="14">
        <v>1</v>
      </c>
      <c r="V36" s="14">
        <v>1</v>
      </c>
      <c r="W36" s="14">
        <v>1</v>
      </c>
      <c r="X36" s="14">
        <v>1</v>
      </c>
      <c r="Y36" s="14">
        <v>1</v>
      </c>
      <c r="Z36" s="14">
        <v>76.5</v>
      </c>
      <c r="AA36" s="14">
        <f>Z36-[1]Discharge!AC138</f>
        <v>-13.5</v>
      </c>
      <c r="AB36" s="14">
        <v>2</v>
      </c>
      <c r="AC36" s="14">
        <v>1</v>
      </c>
      <c r="AD36" s="14">
        <v>1</v>
      </c>
      <c r="AE36" s="14">
        <v>1</v>
      </c>
      <c r="AF36" s="14">
        <v>1</v>
      </c>
      <c r="AG36" s="14">
        <v>1</v>
      </c>
      <c r="AH36" s="14">
        <v>1</v>
      </c>
      <c r="AI36" s="14">
        <f>SUM(AC36:AH36)</f>
        <v>6</v>
      </c>
      <c r="AJ36" s="14">
        <f>AI36-[1]Discharge!AL138</f>
        <v>0</v>
      </c>
      <c r="AK36" s="14">
        <v>1</v>
      </c>
      <c r="AL36" s="14">
        <v>0</v>
      </c>
      <c r="AM36" s="14">
        <v>0</v>
      </c>
      <c r="AN36" s="14">
        <v>0</v>
      </c>
      <c r="AO36" s="14">
        <v>0</v>
      </c>
      <c r="AP36" s="14">
        <v>1</v>
      </c>
      <c r="AQ36" s="14">
        <v>1</v>
      </c>
      <c r="AR36" s="14">
        <v>1</v>
      </c>
      <c r="AS36" s="14">
        <f>SUM(AK36:AR36)</f>
        <v>4</v>
      </c>
      <c r="AT36" s="14">
        <f>AS36-[1]Discharge!AV138</f>
        <v>0</v>
      </c>
      <c r="AU36" s="14">
        <v>0</v>
      </c>
      <c r="AV36" s="14">
        <v>0</v>
      </c>
      <c r="AW36" s="14">
        <f>SUM(AU36:AV36)</f>
        <v>0</v>
      </c>
      <c r="AX36" s="14">
        <f>AW36-[1]Discharge!AZ138</f>
        <v>0</v>
      </c>
      <c r="AY36" s="14">
        <v>5</v>
      </c>
      <c r="AZ36" s="14">
        <v>5</v>
      </c>
      <c r="BA36" s="14">
        <v>5</v>
      </c>
      <c r="BB36" s="14">
        <v>5</v>
      </c>
      <c r="BC36" s="14">
        <f>SUM(AY36:BB36)</f>
        <v>20</v>
      </c>
      <c r="BD36" s="14">
        <f>BC36-[1]Discharge!BF138</f>
        <v>0</v>
      </c>
    </row>
    <row r="37" spans="1:57" s="14" customFormat="1">
      <c r="A37" s="14">
        <v>28</v>
      </c>
      <c r="B37" s="14">
        <v>0</v>
      </c>
      <c r="C37" s="14">
        <v>1</v>
      </c>
      <c r="D37" s="14">
        <v>0</v>
      </c>
      <c r="E37" s="14">
        <v>0</v>
      </c>
      <c r="F37" s="14">
        <v>1</v>
      </c>
      <c r="G37" s="14">
        <v>0</v>
      </c>
      <c r="H37" s="14">
        <v>0</v>
      </c>
      <c r="I37" s="14">
        <v>0</v>
      </c>
      <c r="J37" s="14">
        <v>0</v>
      </c>
      <c r="K37" s="14">
        <v>0</v>
      </c>
      <c r="L37" s="14">
        <v>0</v>
      </c>
      <c r="M37" s="14">
        <v>0</v>
      </c>
      <c r="N37" s="14">
        <v>0</v>
      </c>
      <c r="O37" s="14">
        <v>0</v>
      </c>
      <c r="P37" s="14">
        <v>2</v>
      </c>
      <c r="Q37" s="14">
        <v>2</v>
      </c>
      <c r="R37" s="14">
        <v>2</v>
      </c>
      <c r="S37" s="14">
        <v>2</v>
      </c>
      <c r="T37" s="14">
        <v>2</v>
      </c>
      <c r="U37" s="14">
        <v>5</v>
      </c>
      <c r="V37" s="14">
        <v>5</v>
      </c>
      <c r="W37" s="14">
        <v>5</v>
      </c>
      <c r="X37" s="14">
        <v>3</v>
      </c>
      <c r="Y37" s="14">
        <v>1</v>
      </c>
      <c r="Z37" s="14">
        <v>10</v>
      </c>
      <c r="AA37" s="14">
        <f>Z37-[1]Discharge!AC73</f>
        <v>0</v>
      </c>
      <c r="AB37" s="14">
        <v>5</v>
      </c>
      <c r="AC37" s="14">
        <v>0</v>
      </c>
      <c r="AD37" s="14">
        <v>0</v>
      </c>
      <c r="AE37" s="14">
        <v>0</v>
      </c>
      <c r="AF37" s="14">
        <v>0</v>
      </c>
      <c r="AG37" s="14">
        <v>0</v>
      </c>
      <c r="AH37" s="14">
        <v>0</v>
      </c>
      <c r="AI37" s="14">
        <f>SUM(AC37:AH37)</f>
        <v>0</v>
      </c>
      <c r="AJ37" s="14">
        <f>AI37-[1]Discharge!AL75</f>
        <v>-1</v>
      </c>
      <c r="AK37" s="14">
        <v>0</v>
      </c>
      <c r="AL37" s="14">
        <v>0</v>
      </c>
      <c r="AM37" s="14">
        <v>0</v>
      </c>
      <c r="AN37" s="14">
        <v>0</v>
      </c>
      <c r="AO37" s="14">
        <v>0</v>
      </c>
      <c r="AP37" s="14">
        <v>0</v>
      </c>
      <c r="AQ37" s="14">
        <v>0</v>
      </c>
      <c r="AR37" s="14">
        <v>0</v>
      </c>
      <c r="AS37" s="14">
        <f>SUM(AK37:AR37)</f>
        <v>0</v>
      </c>
      <c r="AT37" s="14">
        <f>AS37-[1]Discharge!AV75</f>
        <v>-3</v>
      </c>
      <c r="AU37" s="14">
        <v>3</v>
      </c>
      <c r="AV37" s="14">
        <v>3</v>
      </c>
      <c r="AW37" s="14">
        <f>SUM(AU37:AV37)</f>
        <v>6</v>
      </c>
      <c r="AX37" s="14">
        <f>AW37-[1]Discharge!AZ75</f>
        <v>6</v>
      </c>
      <c r="AY37" s="14">
        <v>5</v>
      </c>
      <c r="AZ37" s="14">
        <v>5</v>
      </c>
      <c r="BA37" s="14">
        <v>5</v>
      </c>
      <c r="BB37" s="14">
        <v>5</v>
      </c>
      <c r="BC37" s="14">
        <f>SUM(AY37:BB37)</f>
        <v>20</v>
      </c>
      <c r="BD37" s="14">
        <f>BC37-[1]Discharge!BF75</f>
        <v>6</v>
      </c>
    </row>
    <row r="38" spans="1:57" s="14" customFormat="1">
      <c r="A38" s="14">
        <v>29</v>
      </c>
      <c r="B38" s="14">
        <v>0</v>
      </c>
      <c r="C38" s="14">
        <v>2</v>
      </c>
      <c r="D38" s="14">
        <v>2</v>
      </c>
      <c r="E38" s="14">
        <v>1</v>
      </c>
      <c r="F38" s="14">
        <v>1</v>
      </c>
      <c r="G38" s="14">
        <v>0</v>
      </c>
      <c r="H38" s="14">
        <v>0</v>
      </c>
      <c r="I38" s="14">
        <v>0</v>
      </c>
      <c r="J38" s="14">
        <v>0</v>
      </c>
      <c r="K38" s="14">
        <v>0</v>
      </c>
      <c r="L38" s="14">
        <v>0</v>
      </c>
      <c r="M38" s="14">
        <v>0</v>
      </c>
      <c r="N38" s="14">
        <v>0</v>
      </c>
      <c r="O38" s="14">
        <v>0</v>
      </c>
      <c r="P38" s="14">
        <v>2</v>
      </c>
      <c r="Q38" s="14">
        <v>2</v>
      </c>
      <c r="R38" s="14">
        <v>2</v>
      </c>
      <c r="S38" s="14">
        <v>2</v>
      </c>
      <c r="T38" s="14">
        <v>3</v>
      </c>
    </row>
    <row r="39" spans="1:57" s="14" customFormat="1">
      <c r="A39" s="14">
        <v>30</v>
      </c>
      <c r="B39" s="14">
        <v>0</v>
      </c>
      <c r="C39" s="14">
        <v>0</v>
      </c>
      <c r="D39" s="14">
        <v>0</v>
      </c>
      <c r="E39" s="14">
        <v>0</v>
      </c>
      <c r="F39" s="14">
        <v>0</v>
      </c>
      <c r="G39" s="14">
        <v>0</v>
      </c>
      <c r="H39" s="14">
        <v>0</v>
      </c>
      <c r="I39" s="14">
        <v>0</v>
      </c>
      <c r="J39" s="14">
        <v>0</v>
      </c>
      <c r="K39" s="14">
        <v>0</v>
      </c>
      <c r="L39" s="14">
        <v>0</v>
      </c>
      <c r="M39" s="14">
        <v>0</v>
      </c>
      <c r="N39" s="14">
        <v>0</v>
      </c>
      <c r="O39" s="14">
        <v>0</v>
      </c>
      <c r="P39" s="14">
        <v>2</v>
      </c>
      <c r="Q39" s="14">
        <v>2</v>
      </c>
      <c r="R39" s="14">
        <v>2</v>
      </c>
      <c r="S39" s="14">
        <v>2</v>
      </c>
      <c r="T39" s="14">
        <v>3</v>
      </c>
    </row>
    <row r="40" spans="1:57" s="14" customFormat="1">
      <c r="A40" s="14">
        <v>31</v>
      </c>
      <c r="B40" s="14">
        <v>0</v>
      </c>
      <c r="C40" s="14">
        <v>0</v>
      </c>
      <c r="D40" s="14">
        <v>0</v>
      </c>
      <c r="E40" s="14">
        <v>0</v>
      </c>
      <c r="F40" s="14">
        <v>0</v>
      </c>
      <c r="G40" s="14">
        <v>0</v>
      </c>
      <c r="H40" s="14">
        <v>0</v>
      </c>
      <c r="I40" s="14">
        <v>4</v>
      </c>
      <c r="J40" s="14">
        <v>0</v>
      </c>
      <c r="K40" s="14">
        <v>0</v>
      </c>
      <c r="L40" s="14">
        <v>0</v>
      </c>
      <c r="M40" s="14">
        <v>0</v>
      </c>
      <c r="N40" s="14">
        <v>0</v>
      </c>
      <c r="O40" s="14">
        <v>0</v>
      </c>
      <c r="P40" s="14">
        <v>2</v>
      </c>
      <c r="Q40" s="14">
        <v>2</v>
      </c>
      <c r="R40" s="14">
        <v>2</v>
      </c>
      <c r="S40" s="14">
        <v>2</v>
      </c>
      <c r="T40" s="14">
        <v>2</v>
      </c>
      <c r="U40" s="14">
        <v>1</v>
      </c>
      <c r="V40" s="14">
        <v>1</v>
      </c>
      <c r="W40" s="14">
        <v>2</v>
      </c>
      <c r="X40" s="14">
        <v>4</v>
      </c>
      <c r="Y40" s="14">
        <v>3</v>
      </c>
      <c r="Z40" s="14">
        <v>30</v>
      </c>
      <c r="AA40" s="14">
        <f>Z40-[1]Discharge!AC284</f>
        <v>-10</v>
      </c>
      <c r="AB40" s="14">
        <v>5</v>
      </c>
      <c r="AC40" s="14">
        <v>1</v>
      </c>
      <c r="AD40" s="14">
        <v>1</v>
      </c>
      <c r="AE40" s="14">
        <v>1</v>
      </c>
      <c r="AF40" s="14">
        <v>1</v>
      </c>
      <c r="AG40" s="14">
        <v>1</v>
      </c>
      <c r="AH40" s="14">
        <v>1</v>
      </c>
      <c r="AI40" s="14">
        <f>SUM(AC40:AH40)</f>
        <v>6</v>
      </c>
      <c r="AJ40" s="14">
        <f>AI40-[1]Discharge!AL284</f>
        <v>0</v>
      </c>
      <c r="AK40" s="14">
        <v>1</v>
      </c>
      <c r="AL40" s="14">
        <v>0</v>
      </c>
      <c r="AM40" s="14">
        <v>0</v>
      </c>
      <c r="AN40" s="14">
        <v>0</v>
      </c>
      <c r="AO40" s="14">
        <v>0</v>
      </c>
      <c r="AP40" s="14">
        <v>0</v>
      </c>
      <c r="AQ40" s="14">
        <v>0</v>
      </c>
      <c r="AR40" s="14">
        <v>1</v>
      </c>
      <c r="AS40" s="14">
        <f t="shared" ref="AS40:AS45" si="7">SUM(AK40:AR40)</f>
        <v>2</v>
      </c>
      <c r="AT40" s="14">
        <f>AS40-[1]Discharge!AV284</f>
        <v>0</v>
      </c>
      <c r="AU40" s="14">
        <v>2</v>
      </c>
      <c r="AV40" s="14">
        <v>1</v>
      </c>
      <c r="AW40" s="14">
        <f t="shared" ref="AW40:AW45" si="8">SUM(AU40:AV40)</f>
        <v>3</v>
      </c>
      <c r="AX40" s="14">
        <f>AW40-[1]Discharge!AZ284</f>
        <v>-1</v>
      </c>
      <c r="AY40" s="14">
        <v>5</v>
      </c>
      <c r="AZ40" s="14">
        <v>5</v>
      </c>
      <c r="BA40" s="14">
        <v>5</v>
      </c>
      <c r="BB40" s="14">
        <v>5</v>
      </c>
      <c r="BC40" s="14">
        <f t="shared" ref="BC40:BC46" si="9">SUM(AY40:BB40)</f>
        <v>20</v>
      </c>
      <c r="BD40" s="14">
        <f>BC40-[1]Discharge!BF284</f>
        <v>0</v>
      </c>
    </row>
    <row r="41" spans="1:57" s="14" customFormat="1">
      <c r="A41" s="14">
        <v>32</v>
      </c>
      <c r="B41" s="14">
        <v>0</v>
      </c>
      <c r="C41" s="14">
        <v>2</v>
      </c>
      <c r="D41" s="14">
        <v>2</v>
      </c>
      <c r="E41" s="14">
        <v>1</v>
      </c>
      <c r="F41" s="14">
        <v>0</v>
      </c>
      <c r="G41" s="14">
        <v>8</v>
      </c>
      <c r="H41" s="14">
        <v>0</v>
      </c>
      <c r="I41" s="14">
        <v>9</v>
      </c>
      <c r="J41" s="14">
        <v>0</v>
      </c>
      <c r="K41" s="14">
        <v>0</v>
      </c>
      <c r="L41" s="14">
        <v>0</v>
      </c>
      <c r="M41" s="14">
        <v>0</v>
      </c>
      <c r="N41" s="14">
        <v>0</v>
      </c>
      <c r="O41" s="14">
        <v>0</v>
      </c>
      <c r="P41" s="14">
        <v>2</v>
      </c>
      <c r="Q41" s="14">
        <v>2</v>
      </c>
      <c r="R41" s="14">
        <v>2</v>
      </c>
      <c r="S41" s="14">
        <v>2</v>
      </c>
      <c r="T41" s="14">
        <v>3</v>
      </c>
      <c r="U41" s="14">
        <v>2</v>
      </c>
      <c r="V41" s="14">
        <v>5</v>
      </c>
      <c r="W41" s="14">
        <v>5</v>
      </c>
      <c r="X41" s="14">
        <v>5</v>
      </c>
      <c r="Y41" s="14">
        <v>1</v>
      </c>
      <c r="Z41" s="14">
        <v>80</v>
      </c>
      <c r="AA41" s="14">
        <f>Z41-[1]Discharge!AC50</f>
        <v>-5</v>
      </c>
      <c r="AB41" s="14">
        <v>4</v>
      </c>
      <c r="AC41" s="14">
        <v>0</v>
      </c>
      <c r="AD41" s="14">
        <v>0</v>
      </c>
      <c r="AE41" s="14">
        <v>0</v>
      </c>
      <c r="AF41" s="14">
        <v>0</v>
      </c>
      <c r="AG41" s="14">
        <v>0</v>
      </c>
      <c r="AH41" s="14">
        <v>0</v>
      </c>
      <c r="AI41" s="14">
        <f>SUM(AC41:AH41)</f>
        <v>0</v>
      </c>
      <c r="AJ41" s="14">
        <f>AI41-[1]Discharge!AL50</f>
        <v>-1</v>
      </c>
      <c r="AK41" s="14">
        <v>0</v>
      </c>
      <c r="AL41" s="14">
        <v>0</v>
      </c>
      <c r="AM41" s="14">
        <v>0</v>
      </c>
      <c r="AN41" s="14">
        <v>0</v>
      </c>
      <c r="AO41" s="14">
        <v>0</v>
      </c>
      <c r="AP41" s="14">
        <v>0</v>
      </c>
      <c r="AQ41" s="14">
        <v>0</v>
      </c>
      <c r="AR41" s="14">
        <v>0</v>
      </c>
      <c r="AS41" s="14">
        <f t="shared" si="7"/>
        <v>0</v>
      </c>
      <c r="AT41" s="14">
        <f>AS41-[1]Discharge!AV50</f>
        <v>0</v>
      </c>
      <c r="AU41" s="14">
        <v>3</v>
      </c>
      <c r="AV41" s="14">
        <v>0</v>
      </c>
      <c r="AW41" s="14">
        <f t="shared" si="8"/>
        <v>3</v>
      </c>
      <c r="AX41" s="14">
        <f>AW41-[1]Discharge!AZ50</f>
        <v>3</v>
      </c>
      <c r="AY41" s="14">
        <v>5</v>
      </c>
      <c r="AZ41" s="14">
        <v>5</v>
      </c>
      <c r="BA41" s="14">
        <v>5</v>
      </c>
      <c r="BB41" s="14">
        <v>5</v>
      </c>
      <c r="BC41" s="14">
        <f t="shared" si="9"/>
        <v>20</v>
      </c>
      <c r="BD41" s="14">
        <f>BC41-[1]Discharge!BF50</f>
        <v>0</v>
      </c>
    </row>
    <row r="42" spans="1:57" s="14" customFormat="1">
      <c r="A42" s="14">
        <v>33</v>
      </c>
      <c r="B42" s="14">
        <v>0</v>
      </c>
      <c r="C42" s="14">
        <v>2</v>
      </c>
      <c r="D42" s="14">
        <v>1</v>
      </c>
      <c r="E42" s="14">
        <v>1</v>
      </c>
      <c r="F42" s="14">
        <v>1</v>
      </c>
      <c r="G42" s="14">
        <v>0</v>
      </c>
      <c r="H42" s="14">
        <v>0</v>
      </c>
      <c r="I42" s="14">
        <v>0</v>
      </c>
      <c r="J42" s="14">
        <v>0</v>
      </c>
      <c r="K42" s="14">
        <v>1</v>
      </c>
      <c r="L42" s="14">
        <v>0</v>
      </c>
      <c r="M42" s="14">
        <v>0</v>
      </c>
      <c r="N42" s="14">
        <v>0</v>
      </c>
      <c r="O42" s="14">
        <v>0</v>
      </c>
      <c r="P42" s="14">
        <v>2</v>
      </c>
      <c r="Q42" s="14">
        <v>2</v>
      </c>
      <c r="R42" s="14">
        <v>2</v>
      </c>
      <c r="S42" s="14">
        <v>2</v>
      </c>
      <c r="T42" s="14">
        <v>3</v>
      </c>
      <c r="U42" s="14">
        <v>1</v>
      </c>
      <c r="V42" s="14">
        <v>1</v>
      </c>
      <c r="W42" s="14">
        <v>1</v>
      </c>
      <c r="X42" s="14">
        <v>1</v>
      </c>
      <c r="Y42" s="14">
        <v>1</v>
      </c>
      <c r="Z42" s="14">
        <v>90</v>
      </c>
      <c r="AA42" s="14">
        <f>Z42-[1]Discharge!AC257</f>
        <v>25</v>
      </c>
      <c r="AB42" s="14">
        <v>2</v>
      </c>
      <c r="AC42" s="14">
        <v>1</v>
      </c>
      <c r="AD42" s="14">
        <v>1</v>
      </c>
      <c r="AE42" s="14">
        <v>1</v>
      </c>
      <c r="AF42" s="14">
        <v>1</v>
      </c>
      <c r="AG42" s="14">
        <v>1</v>
      </c>
      <c r="AH42" s="14">
        <v>1</v>
      </c>
      <c r="AI42" s="14">
        <f>SUM(AC42:AH42)</f>
        <v>6</v>
      </c>
      <c r="AJ42" s="14">
        <f>AI42-[1]Discharge!AL257</f>
        <v>0</v>
      </c>
      <c r="AK42" s="14">
        <v>1</v>
      </c>
      <c r="AL42" s="14">
        <v>1</v>
      </c>
      <c r="AM42" s="14">
        <v>1</v>
      </c>
      <c r="AN42" s="14">
        <v>1</v>
      </c>
      <c r="AO42" s="14">
        <v>1</v>
      </c>
      <c r="AP42" s="14">
        <v>1</v>
      </c>
      <c r="AQ42" s="14">
        <v>1</v>
      </c>
      <c r="AR42" s="14">
        <v>1</v>
      </c>
      <c r="AS42" s="14">
        <f t="shared" si="7"/>
        <v>8</v>
      </c>
      <c r="AT42" s="14">
        <f>AS42-[1]Discharge!AV257</f>
        <v>0</v>
      </c>
      <c r="AU42" s="14">
        <v>0</v>
      </c>
      <c r="AV42" s="14">
        <v>0</v>
      </c>
      <c r="AW42" s="14">
        <f t="shared" si="8"/>
        <v>0</v>
      </c>
      <c r="AX42" s="14">
        <f>AW42-[1]Discharge!AZ257</f>
        <v>0</v>
      </c>
      <c r="AY42" s="14">
        <v>5</v>
      </c>
      <c r="AZ42" s="14">
        <v>5</v>
      </c>
      <c r="BA42" s="14">
        <v>5</v>
      </c>
      <c r="BB42" s="14">
        <v>5</v>
      </c>
      <c r="BC42" s="14">
        <f t="shared" si="9"/>
        <v>20</v>
      </c>
      <c r="BD42" s="14">
        <f>BC42-[1]Discharge!BF257</f>
        <v>0</v>
      </c>
    </row>
    <row r="43" spans="1:57" s="14" customFormat="1">
      <c r="A43" s="14">
        <v>34</v>
      </c>
      <c r="B43" s="14">
        <v>2</v>
      </c>
      <c r="C43" s="14">
        <v>0</v>
      </c>
      <c r="D43" s="14">
        <v>1</v>
      </c>
      <c r="E43" s="14">
        <v>1</v>
      </c>
      <c r="F43" s="14">
        <v>2</v>
      </c>
      <c r="G43" s="14">
        <v>0</v>
      </c>
      <c r="H43" s="14">
        <v>0</v>
      </c>
      <c r="I43" s="14">
        <v>0</v>
      </c>
      <c r="J43" s="14">
        <v>0</v>
      </c>
      <c r="K43" s="14">
        <v>0</v>
      </c>
      <c r="L43" s="14">
        <v>0</v>
      </c>
      <c r="M43" s="14">
        <v>0</v>
      </c>
      <c r="N43" s="14">
        <v>0</v>
      </c>
      <c r="O43" s="14">
        <v>0</v>
      </c>
      <c r="P43" s="14">
        <v>2</v>
      </c>
      <c r="Q43" s="14">
        <v>2</v>
      </c>
      <c r="R43" s="14">
        <v>2</v>
      </c>
      <c r="S43" s="14">
        <v>2</v>
      </c>
      <c r="T43" s="14">
        <v>3</v>
      </c>
      <c r="U43" s="14">
        <v>2</v>
      </c>
      <c r="V43" s="14">
        <v>1</v>
      </c>
      <c r="W43" s="14">
        <v>2</v>
      </c>
      <c r="X43" s="14">
        <v>1</v>
      </c>
      <c r="Y43" s="14">
        <v>1</v>
      </c>
      <c r="Z43" s="14">
        <v>55</v>
      </c>
      <c r="AA43" s="14">
        <f>Z43-[1]Discharge!AC267</f>
        <v>10</v>
      </c>
      <c r="AB43" s="14">
        <v>4</v>
      </c>
      <c r="AC43" s="14">
        <v>1</v>
      </c>
      <c r="AD43" s="14">
        <v>1</v>
      </c>
      <c r="AE43" s="14">
        <v>1</v>
      </c>
      <c r="AF43" s="14">
        <v>1</v>
      </c>
      <c r="AG43" s="14">
        <v>1</v>
      </c>
      <c r="AH43" s="14">
        <v>1</v>
      </c>
      <c r="AI43" s="14">
        <v>6</v>
      </c>
      <c r="AJ43" s="14">
        <f>AI43-[1]Discharge!AL267</f>
        <v>0</v>
      </c>
      <c r="AK43" s="14">
        <v>1</v>
      </c>
      <c r="AL43" s="14">
        <v>1</v>
      </c>
      <c r="AM43" s="14">
        <v>1</v>
      </c>
      <c r="AN43" s="14">
        <v>1</v>
      </c>
      <c r="AO43" s="14">
        <v>1</v>
      </c>
      <c r="AP43" s="14">
        <v>1</v>
      </c>
      <c r="AQ43" s="14">
        <v>1</v>
      </c>
      <c r="AR43" s="14">
        <v>1</v>
      </c>
      <c r="AS43" s="14">
        <f t="shared" si="7"/>
        <v>8</v>
      </c>
      <c r="AT43" s="14">
        <f>AS43-[1]Discharge!AV267</f>
        <v>0</v>
      </c>
      <c r="AU43" s="14">
        <v>0</v>
      </c>
      <c r="AV43" s="14">
        <v>0</v>
      </c>
      <c r="AW43" s="14">
        <f t="shared" si="8"/>
        <v>0</v>
      </c>
      <c r="AX43" s="14">
        <f>AW43-[1]Discharge!AZ267</f>
        <v>0</v>
      </c>
      <c r="AY43" s="14">
        <v>5</v>
      </c>
      <c r="AZ43" s="14">
        <v>5</v>
      </c>
      <c r="BA43" s="14">
        <v>5</v>
      </c>
      <c r="BB43" s="14">
        <v>5</v>
      </c>
      <c r="BC43" s="14">
        <f t="shared" si="9"/>
        <v>20</v>
      </c>
      <c r="BD43" s="14">
        <f>BC43-[1]Discharge!BF267</f>
        <v>10</v>
      </c>
    </row>
    <row r="44" spans="1:57" s="14" customFormat="1">
      <c r="A44" s="14">
        <v>35</v>
      </c>
      <c r="B44" s="14">
        <v>0</v>
      </c>
      <c r="C44" s="14">
        <v>0</v>
      </c>
      <c r="D44" s="14">
        <v>1</v>
      </c>
      <c r="E44" s="14">
        <v>0</v>
      </c>
      <c r="F44" s="14">
        <v>0</v>
      </c>
      <c r="G44" s="14">
        <v>0</v>
      </c>
      <c r="H44" s="14">
        <v>0</v>
      </c>
      <c r="I44" s="14">
        <v>0</v>
      </c>
      <c r="J44" s="14">
        <v>0</v>
      </c>
      <c r="K44" s="14">
        <v>0</v>
      </c>
      <c r="L44" s="14">
        <v>0</v>
      </c>
      <c r="M44" s="14">
        <v>0</v>
      </c>
      <c r="N44" s="14">
        <v>0</v>
      </c>
      <c r="O44" s="14">
        <v>0</v>
      </c>
      <c r="P44" s="14">
        <v>2</v>
      </c>
      <c r="Q44" s="14">
        <v>2</v>
      </c>
      <c r="R44" s="14">
        <v>2</v>
      </c>
      <c r="S44" s="14">
        <v>2</v>
      </c>
      <c r="T44" s="14">
        <v>3</v>
      </c>
      <c r="U44" s="14">
        <v>1</v>
      </c>
      <c r="V44" s="14">
        <v>1</v>
      </c>
      <c r="W44" s="14">
        <v>1</v>
      </c>
      <c r="X44" s="14">
        <v>3</v>
      </c>
      <c r="Y44" s="14">
        <v>1</v>
      </c>
      <c r="Z44" s="14">
        <v>50</v>
      </c>
      <c r="AA44" s="14">
        <f>Z44-[1]Discharge!AC186</f>
        <v>-45</v>
      </c>
      <c r="AB44" s="14">
        <v>1</v>
      </c>
      <c r="AC44" s="14">
        <v>1</v>
      </c>
      <c r="AD44" s="14">
        <v>1</v>
      </c>
      <c r="AE44" s="14">
        <v>1</v>
      </c>
      <c r="AF44" s="14">
        <v>1</v>
      </c>
      <c r="AG44" s="14">
        <v>1</v>
      </c>
      <c r="AH44" s="14">
        <v>1</v>
      </c>
      <c r="AI44" s="14">
        <f>SUM(AC44:AH44)</f>
        <v>6</v>
      </c>
      <c r="AJ44" s="14">
        <f>AI44-[1]Discharge!AL186</f>
        <v>0</v>
      </c>
      <c r="AK44" s="14">
        <v>1</v>
      </c>
      <c r="AL44" s="14">
        <v>1</v>
      </c>
      <c r="AM44" s="14">
        <v>1</v>
      </c>
      <c r="AN44" s="14">
        <v>1</v>
      </c>
      <c r="AO44" s="14">
        <v>1</v>
      </c>
      <c r="AP44" s="14">
        <v>1</v>
      </c>
      <c r="AQ44" s="14">
        <v>1</v>
      </c>
      <c r="AR44" s="14">
        <v>1</v>
      </c>
      <c r="AS44" s="14">
        <f t="shared" si="7"/>
        <v>8</v>
      </c>
      <c r="AT44" s="14">
        <f>AS44-[1]Discharge!AV186</f>
        <v>0</v>
      </c>
      <c r="AU44" s="14">
        <v>0</v>
      </c>
      <c r="AV44" s="14">
        <v>0</v>
      </c>
      <c r="AW44" s="14">
        <f t="shared" si="8"/>
        <v>0</v>
      </c>
      <c r="AX44" s="14">
        <f>AW44-[1]Discharge!AZ186</f>
        <v>0</v>
      </c>
      <c r="AY44" s="14">
        <v>5</v>
      </c>
      <c r="AZ44" s="14">
        <v>5</v>
      </c>
      <c r="BA44" s="14">
        <v>5</v>
      </c>
      <c r="BB44" s="14">
        <v>5</v>
      </c>
      <c r="BC44" s="14">
        <f t="shared" si="9"/>
        <v>20</v>
      </c>
      <c r="BD44" s="14">
        <f>BC44-[1]Discharge!BF186</f>
        <v>0</v>
      </c>
    </row>
    <row r="45" spans="1:57" s="14" customFormat="1">
      <c r="A45" s="14">
        <v>36</v>
      </c>
      <c r="B45" s="1">
        <v>1</v>
      </c>
      <c r="C45" s="1">
        <v>0</v>
      </c>
      <c r="D45" s="1">
        <v>0</v>
      </c>
      <c r="E45" s="1">
        <v>2</v>
      </c>
      <c r="F45" s="1">
        <v>1</v>
      </c>
      <c r="G45" s="1">
        <v>5</v>
      </c>
      <c r="H45" s="1">
        <v>0</v>
      </c>
      <c r="I45" s="1">
        <v>6</v>
      </c>
      <c r="J45" s="1">
        <v>0</v>
      </c>
      <c r="K45" s="1">
        <v>0</v>
      </c>
      <c r="L45" s="1">
        <v>0</v>
      </c>
      <c r="M45" s="1">
        <v>0</v>
      </c>
      <c r="N45" s="1">
        <v>0</v>
      </c>
      <c r="O45" s="1">
        <v>0</v>
      </c>
      <c r="P45" s="1">
        <v>0</v>
      </c>
      <c r="Q45" s="1">
        <v>2</v>
      </c>
      <c r="R45" s="1">
        <v>2</v>
      </c>
      <c r="S45" s="1">
        <v>2</v>
      </c>
      <c r="T45" s="1">
        <v>2</v>
      </c>
      <c r="U45" s="1">
        <v>1</v>
      </c>
      <c r="V45" s="1">
        <v>1</v>
      </c>
      <c r="W45" s="1">
        <v>1</v>
      </c>
      <c r="X45" s="1">
        <v>1</v>
      </c>
      <c r="Y45" s="1">
        <v>1</v>
      </c>
      <c r="Z45" s="1">
        <v>90</v>
      </c>
      <c r="AA45" s="14">
        <f>Z45-[1]Discharge!AC516</f>
        <v>90</v>
      </c>
      <c r="AB45" s="1">
        <v>2</v>
      </c>
      <c r="AC45" s="1">
        <v>1</v>
      </c>
      <c r="AD45" s="1">
        <v>1</v>
      </c>
      <c r="AE45" s="1">
        <v>1</v>
      </c>
      <c r="AF45" s="1">
        <v>1</v>
      </c>
      <c r="AG45" s="1">
        <v>1</v>
      </c>
      <c r="AH45" s="1">
        <v>1</v>
      </c>
      <c r="AI45" s="14">
        <f>SUM(AC45:AH45)</f>
        <v>6</v>
      </c>
      <c r="AJ45" s="14">
        <f>AI45-[1]Discharge!AL516</f>
        <v>6</v>
      </c>
      <c r="AK45" s="1">
        <v>1</v>
      </c>
      <c r="AL45" s="1">
        <v>0</v>
      </c>
      <c r="AM45" s="1">
        <v>1</v>
      </c>
      <c r="AN45" s="1">
        <v>1</v>
      </c>
      <c r="AO45" s="1">
        <v>1</v>
      </c>
      <c r="AP45" s="1">
        <v>0</v>
      </c>
      <c r="AQ45" s="1">
        <v>1</v>
      </c>
      <c r="AR45" s="1">
        <v>1</v>
      </c>
      <c r="AS45" s="14">
        <f t="shared" si="7"/>
        <v>6</v>
      </c>
      <c r="AT45" s="14">
        <f>AS45-[1]Discharge!AV516</f>
        <v>6</v>
      </c>
      <c r="AU45" s="1">
        <v>0</v>
      </c>
      <c r="AV45" s="1">
        <v>0</v>
      </c>
      <c r="AW45" s="14">
        <f t="shared" si="8"/>
        <v>0</v>
      </c>
      <c r="AX45" s="14">
        <f>AW45-[1]Discharge!AZ516</f>
        <v>0</v>
      </c>
      <c r="AY45" s="1">
        <v>5</v>
      </c>
      <c r="AZ45" s="1">
        <v>5</v>
      </c>
      <c r="BA45" s="1">
        <v>5</v>
      </c>
      <c r="BB45" s="1">
        <v>5</v>
      </c>
      <c r="BC45" s="14">
        <f t="shared" si="9"/>
        <v>20</v>
      </c>
      <c r="BD45" s="14">
        <f>BC45-[1]Discharge!BF516</f>
        <v>20</v>
      </c>
      <c r="BE45"/>
    </row>
    <row r="46" spans="1:57" s="14" customFormat="1">
      <c r="A46" s="14">
        <v>37</v>
      </c>
      <c r="B46" s="14">
        <v>0</v>
      </c>
      <c r="C46" s="14">
        <v>0</v>
      </c>
      <c r="D46" s="14">
        <v>0</v>
      </c>
      <c r="E46" s="14">
        <v>0</v>
      </c>
      <c r="F46" s="14">
        <v>0</v>
      </c>
      <c r="G46" s="14">
        <v>0</v>
      </c>
      <c r="H46" s="14">
        <v>0</v>
      </c>
      <c r="I46" s="14">
        <v>0</v>
      </c>
      <c r="J46" s="14">
        <v>0</v>
      </c>
      <c r="K46" s="14">
        <v>0</v>
      </c>
      <c r="L46" s="14">
        <v>0</v>
      </c>
      <c r="M46" s="14">
        <v>0</v>
      </c>
      <c r="N46" s="14">
        <v>0</v>
      </c>
      <c r="O46" s="14">
        <v>0</v>
      </c>
      <c r="P46" s="14">
        <v>2</v>
      </c>
      <c r="Q46" s="14">
        <v>2</v>
      </c>
      <c r="R46" s="14">
        <v>2</v>
      </c>
      <c r="S46" s="14">
        <v>2</v>
      </c>
      <c r="T46" s="14">
        <v>0</v>
      </c>
      <c r="U46" s="14">
        <v>1</v>
      </c>
      <c r="V46" s="14">
        <v>1</v>
      </c>
      <c r="W46" s="14">
        <v>1</v>
      </c>
      <c r="X46" s="14">
        <v>1</v>
      </c>
      <c r="Y46" s="14">
        <v>1</v>
      </c>
      <c r="Z46" s="14">
        <v>100</v>
      </c>
      <c r="AA46" s="14">
        <f>Z46-[1]Discharge!AC148</f>
        <v>0</v>
      </c>
      <c r="AB46" s="14">
        <v>1</v>
      </c>
      <c r="AC46" s="14">
        <v>1</v>
      </c>
      <c r="AD46" s="14">
        <v>1</v>
      </c>
      <c r="AE46" s="14">
        <v>1</v>
      </c>
      <c r="AF46" s="14">
        <v>1</v>
      </c>
      <c r="AG46" s="14">
        <v>1</v>
      </c>
      <c r="AH46" s="14">
        <v>1</v>
      </c>
      <c r="AI46" s="14">
        <f>SUM(AC46:AH46)</f>
        <v>6</v>
      </c>
      <c r="AJ46" s="14">
        <f>AI46-[1]Discharge!AL148</f>
        <v>0</v>
      </c>
      <c r="AK46" s="14">
        <v>1</v>
      </c>
      <c r="AL46" s="14">
        <v>1</v>
      </c>
      <c r="AM46" s="14">
        <v>1</v>
      </c>
      <c r="AN46" s="14">
        <v>1</v>
      </c>
      <c r="AO46" s="14">
        <v>1</v>
      </c>
      <c r="AP46" s="14">
        <v>1</v>
      </c>
      <c r="AQ46" s="14">
        <v>1</v>
      </c>
      <c r="AR46" s="14">
        <v>1</v>
      </c>
      <c r="AS46" s="14">
        <v>8</v>
      </c>
      <c r="AT46" s="14">
        <f>AS46-[1]Discharge!AV148</f>
        <v>0</v>
      </c>
      <c r="AU46" s="14">
        <v>0</v>
      </c>
      <c r="AV46" s="14">
        <v>0</v>
      </c>
      <c r="AW46" s="14">
        <v>0</v>
      </c>
      <c r="AX46" s="14">
        <f>AW46-[1]Discharge!AZ148</f>
        <v>0</v>
      </c>
      <c r="AY46" s="14">
        <v>5</v>
      </c>
      <c r="AZ46" s="14">
        <v>5</v>
      </c>
      <c r="BA46" s="14">
        <v>5</v>
      </c>
      <c r="BB46" s="14">
        <v>5</v>
      </c>
      <c r="BC46" s="14">
        <f t="shared" si="9"/>
        <v>20</v>
      </c>
      <c r="BD46" s="14">
        <f>BC46-[1]Discharge!BF148</f>
        <v>0</v>
      </c>
    </row>
    <row r="47" spans="1:57" s="14" customFormat="1">
      <c r="A47" s="14">
        <v>38</v>
      </c>
      <c r="B47" s="14">
        <v>0</v>
      </c>
      <c r="C47" s="14">
        <v>3</v>
      </c>
      <c r="D47" s="14">
        <v>0</v>
      </c>
      <c r="E47" s="14">
        <v>0</v>
      </c>
      <c r="F47" s="14">
        <v>2</v>
      </c>
      <c r="G47" s="14">
        <v>0</v>
      </c>
      <c r="H47" s="14">
        <v>0</v>
      </c>
      <c r="I47" s="14">
        <v>2</v>
      </c>
      <c r="J47" s="14">
        <v>0</v>
      </c>
      <c r="K47" s="14">
        <v>0</v>
      </c>
      <c r="L47" s="14">
        <v>0</v>
      </c>
      <c r="M47" s="14">
        <v>0</v>
      </c>
      <c r="N47" s="14">
        <v>0</v>
      </c>
      <c r="O47" s="14">
        <v>0</v>
      </c>
      <c r="P47" s="14">
        <v>2</v>
      </c>
      <c r="Q47" s="14">
        <v>2</v>
      </c>
      <c r="R47" s="14">
        <v>2</v>
      </c>
      <c r="S47" s="14">
        <v>2</v>
      </c>
      <c r="T47" s="14">
        <v>3</v>
      </c>
    </row>
    <row r="48" spans="1:57" s="14" customFormat="1">
      <c r="A48" s="14">
        <v>39</v>
      </c>
      <c r="B48" s="14">
        <v>1</v>
      </c>
      <c r="C48" s="14">
        <v>3</v>
      </c>
      <c r="D48" s="14">
        <v>0</v>
      </c>
      <c r="E48" s="14">
        <v>2</v>
      </c>
      <c r="F48" s="14">
        <v>0</v>
      </c>
      <c r="G48" s="14">
        <v>0</v>
      </c>
      <c r="H48" s="14">
        <v>0</v>
      </c>
      <c r="I48" s="14">
        <v>1</v>
      </c>
      <c r="J48" s="14">
        <v>1</v>
      </c>
      <c r="K48" s="14">
        <v>0</v>
      </c>
      <c r="L48" s="14">
        <v>0</v>
      </c>
      <c r="M48" s="14">
        <v>0</v>
      </c>
      <c r="N48" s="14">
        <v>0</v>
      </c>
      <c r="O48" s="14">
        <v>0</v>
      </c>
      <c r="P48" s="14">
        <v>2</v>
      </c>
      <c r="Q48" s="14">
        <v>2</v>
      </c>
      <c r="R48" s="14">
        <v>2</v>
      </c>
      <c r="S48" s="14">
        <v>2</v>
      </c>
      <c r="T48" s="14">
        <v>3</v>
      </c>
      <c r="U48" s="14">
        <v>1</v>
      </c>
      <c r="V48" s="14">
        <v>1</v>
      </c>
      <c r="W48" s="14">
        <v>1</v>
      </c>
      <c r="X48" s="14">
        <v>1</v>
      </c>
      <c r="Y48" s="14">
        <v>1</v>
      </c>
      <c r="Z48" s="14">
        <v>90</v>
      </c>
      <c r="AA48" s="14">
        <f>Z48-[1]Discharge!AC398</f>
        <v>90</v>
      </c>
      <c r="AB48" s="14">
        <v>2</v>
      </c>
      <c r="AC48" s="14">
        <v>1</v>
      </c>
      <c r="AD48" s="14">
        <v>1</v>
      </c>
      <c r="AE48" s="14">
        <v>1</v>
      </c>
      <c r="AF48" s="14">
        <v>1</v>
      </c>
      <c r="AG48" s="14">
        <v>1</v>
      </c>
      <c r="AH48" s="14">
        <v>1</v>
      </c>
      <c r="AI48" s="14">
        <f>SUM(AC48:AH48)</f>
        <v>6</v>
      </c>
      <c r="AJ48" s="14">
        <f>AI48-[1]Discharge!AL398</f>
        <v>6</v>
      </c>
      <c r="AK48" s="14">
        <v>1</v>
      </c>
      <c r="AL48" s="14">
        <v>1</v>
      </c>
      <c r="AM48" s="14">
        <v>1</v>
      </c>
      <c r="AN48" s="14">
        <v>1</v>
      </c>
      <c r="AO48" s="14">
        <v>1</v>
      </c>
      <c r="AP48" s="14">
        <v>1</v>
      </c>
      <c r="AQ48" s="14">
        <v>1</v>
      </c>
      <c r="AR48" s="14">
        <v>1</v>
      </c>
      <c r="AS48" s="14">
        <f>SUM(AK48:AR48)</f>
        <v>8</v>
      </c>
      <c r="AT48" s="14">
        <f>AS48-[1]Discharge!AV398</f>
        <v>8</v>
      </c>
      <c r="AU48" s="14">
        <v>0</v>
      </c>
      <c r="AV48" s="14">
        <v>0</v>
      </c>
      <c r="AW48" s="14">
        <f>SUM(AU48:AV48)</f>
        <v>0</v>
      </c>
      <c r="AX48" s="14">
        <f>AW48-[1]Discharge!AZ398</f>
        <v>0</v>
      </c>
      <c r="AY48" s="14">
        <v>5</v>
      </c>
      <c r="AZ48" s="14">
        <v>5</v>
      </c>
      <c r="BA48" s="14">
        <v>5</v>
      </c>
      <c r="BB48" s="14">
        <v>5</v>
      </c>
      <c r="BC48" s="14">
        <f>SUM(AY48:BB48)</f>
        <v>20</v>
      </c>
      <c r="BD48" s="14">
        <f>BC48-[1]Discharge!BF398</f>
        <v>20</v>
      </c>
    </row>
    <row r="49" spans="1:57" s="14" customFormat="1">
      <c r="A49" s="14">
        <v>40</v>
      </c>
      <c r="B49" s="14">
        <v>0</v>
      </c>
      <c r="C49" s="14">
        <v>0</v>
      </c>
      <c r="D49" s="14">
        <v>0</v>
      </c>
      <c r="E49" s="14">
        <v>0</v>
      </c>
      <c r="F49" s="14">
        <v>0</v>
      </c>
      <c r="G49" s="14">
        <v>0</v>
      </c>
      <c r="H49" s="14">
        <v>0</v>
      </c>
      <c r="I49" s="14">
        <v>0</v>
      </c>
      <c r="J49" s="14">
        <v>0</v>
      </c>
      <c r="K49" s="14">
        <v>0</v>
      </c>
      <c r="L49" s="14">
        <v>0</v>
      </c>
      <c r="M49" s="14">
        <v>0</v>
      </c>
      <c r="N49" s="14">
        <v>0</v>
      </c>
      <c r="O49" s="14">
        <v>0</v>
      </c>
      <c r="P49" s="14">
        <v>2</v>
      </c>
      <c r="Q49" s="14">
        <v>2</v>
      </c>
      <c r="R49" s="14">
        <v>2</v>
      </c>
      <c r="S49" s="14">
        <v>2</v>
      </c>
      <c r="T49" s="14">
        <v>0</v>
      </c>
      <c r="U49" s="14">
        <v>2</v>
      </c>
      <c r="V49" s="14">
        <v>2</v>
      </c>
      <c r="W49" s="14">
        <v>2</v>
      </c>
      <c r="X49" s="14">
        <v>4</v>
      </c>
      <c r="Y49" s="14">
        <v>3</v>
      </c>
      <c r="Z49" s="14">
        <v>45</v>
      </c>
      <c r="AA49" s="14">
        <f>Z49-[1]Discharge!AC359</f>
        <v>0</v>
      </c>
      <c r="AB49" s="14">
        <v>4</v>
      </c>
      <c r="AC49" s="14">
        <v>1</v>
      </c>
      <c r="AD49" s="14">
        <v>1</v>
      </c>
      <c r="AE49" s="14">
        <v>1</v>
      </c>
      <c r="AF49" s="14">
        <v>1</v>
      </c>
      <c r="AG49" s="14">
        <v>1</v>
      </c>
      <c r="AH49" s="14">
        <v>1</v>
      </c>
      <c r="AI49" s="14">
        <f>SUM(AC49:AH49)</f>
        <v>6</v>
      </c>
      <c r="AJ49" s="14">
        <f>AI49-[1]Discharge!AL359</f>
        <v>0</v>
      </c>
      <c r="AK49" s="14">
        <v>1</v>
      </c>
      <c r="AL49" s="14">
        <v>1</v>
      </c>
      <c r="AM49" s="14">
        <v>1</v>
      </c>
      <c r="AN49" s="14">
        <v>1</v>
      </c>
      <c r="AO49" s="14">
        <v>1</v>
      </c>
      <c r="AP49" s="14">
        <v>1</v>
      </c>
      <c r="AQ49" s="14">
        <v>1</v>
      </c>
      <c r="AR49" s="14">
        <v>1</v>
      </c>
      <c r="AS49" s="14">
        <f>SUM(AK49:AR49)</f>
        <v>8</v>
      </c>
      <c r="AT49" s="14">
        <f>AS49-[1]Discharge!AV359</f>
        <v>4</v>
      </c>
      <c r="AU49" s="14">
        <v>0</v>
      </c>
      <c r="AV49" s="14">
        <v>0</v>
      </c>
      <c r="AW49" s="14">
        <f>SUM(AU49:AV49)</f>
        <v>0</v>
      </c>
      <c r="AX49" s="14">
        <f>AW49-[1]Discharge!AZ359</f>
        <v>-2</v>
      </c>
      <c r="AY49" s="14">
        <v>5</v>
      </c>
      <c r="AZ49" s="14">
        <v>5</v>
      </c>
      <c r="BA49" s="14">
        <v>5</v>
      </c>
      <c r="BB49" s="14">
        <v>5</v>
      </c>
      <c r="BC49" s="14">
        <f>SUM(AY49:BB49)</f>
        <v>20</v>
      </c>
      <c r="BD49" s="14">
        <f>BC49-[1]Discharge!BF359</f>
        <v>16</v>
      </c>
    </row>
    <row r="50" spans="1:57" s="14" customFormat="1">
      <c r="A50" s="14">
        <v>41</v>
      </c>
      <c r="B50" s="14">
        <v>6</v>
      </c>
      <c r="C50" s="14">
        <v>0</v>
      </c>
      <c r="D50" s="14">
        <v>1</v>
      </c>
      <c r="E50" s="14">
        <v>1</v>
      </c>
      <c r="F50" s="14">
        <v>0</v>
      </c>
      <c r="G50" s="14">
        <v>0</v>
      </c>
      <c r="H50" s="14">
        <v>0</v>
      </c>
      <c r="I50" s="14">
        <v>0</v>
      </c>
      <c r="J50" s="14">
        <v>0</v>
      </c>
      <c r="K50" s="14">
        <v>0</v>
      </c>
      <c r="L50" s="14">
        <v>0</v>
      </c>
      <c r="M50" s="14">
        <v>0</v>
      </c>
      <c r="N50" s="14">
        <v>0</v>
      </c>
      <c r="O50" s="14">
        <v>0</v>
      </c>
      <c r="P50" s="14">
        <v>2</v>
      </c>
      <c r="Q50" s="14">
        <v>2</v>
      </c>
      <c r="R50" s="14">
        <v>2</v>
      </c>
      <c r="S50" s="14">
        <v>2</v>
      </c>
      <c r="T50" s="14">
        <v>2</v>
      </c>
    </row>
    <row r="51" spans="1:57" s="14" customFormat="1">
      <c r="A51" s="14">
        <v>42</v>
      </c>
      <c r="B51" s="14">
        <v>0</v>
      </c>
      <c r="C51" s="14">
        <v>4</v>
      </c>
      <c r="D51" s="14">
        <v>3</v>
      </c>
      <c r="E51" s="14">
        <v>1</v>
      </c>
      <c r="F51" s="14">
        <v>2</v>
      </c>
      <c r="G51" s="14">
        <v>0</v>
      </c>
      <c r="H51" s="14">
        <v>0</v>
      </c>
      <c r="I51" s="14">
        <v>0</v>
      </c>
      <c r="J51" s="14">
        <v>0</v>
      </c>
      <c r="K51" s="14">
        <v>0</v>
      </c>
      <c r="L51" s="14">
        <v>0</v>
      </c>
      <c r="M51" s="14">
        <v>0</v>
      </c>
      <c r="N51" s="14">
        <v>0</v>
      </c>
      <c r="O51" s="14">
        <v>0</v>
      </c>
      <c r="P51" s="14">
        <v>0</v>
      </c>
      <c r="Q51" s="14">
        <v>2</v>
      </c>
      <c r="R51" s="14">
        <v>2</v>
      </c>
      <c r="S51" s="14">
        <v>2</v>
      </c>
      <c r="T51" s="14">
        <v>1</v>
      </c>
      <c r="U51" s="14">
        <v>0</v>
      </c>
      <c r="AB51" s="1">
        <v>1</v>
      </c>
      <c r="AC51" s="1">
        <v>1</v>
      </c>
      <c r="AD51" s="1">
        <v>1</v>
      </c>
      <c r="AE51" s="1">
        <v>1</v>
      </c>
      <c r="AF51" s="1">
        <v>1</v>
      </c>
      <c r="AG51" s="1">
        <v>1</v>
      </c>
      <c r="AH51" s="1">
        <v>1</v>
      </c>
      <c r="AI51" s="14">
        <f>SUM(AC51:AH51)</f>
        <v>6</v>
      </c>
      <c r="AJ51" s="14">
        <f>AI51-[1]Discharge!AL455</f>
        <v>6</v>
      </c>
      <c r="AK51" s="1">
        <v>1</v>
      </c>
      <c r="AL51" s="1">
        <v>0</v>
      </c>
      <c r="AM51" s="1">
        <v>0</v>
      </c>
      <c r="AN51" s="1">
        <v>0</v>
      </c>
      <c r="AO51" s="1">
        <v>0</v>
      </c>
      <c r="AP51" s="1">
        <v>0</v>
      </c>
      <c r="AQ51" s="1">
        <v>1</v>
      </c>
      <c r="AR51" s="1">
        <v>1</v>
      </c>
      <c r="AS51" s="14">
        <f>SUM(AK51:AR51)</f>
        <v>3</v>
      </c>
      <c r="AT51" s="14">
        <f>AS51-[1]Discharge!AV455</f>
        <v>3</v>
      </c>
      <c r="AU51" s="1">
        <v>0</v>
      </c>
      <c r="AV51" s="1">
        <v>0</v>
      </c>
      <c r="AW51" s="14">
        <f>SUM(AU51:AV51)</f>
        <v>0</v>
      </c>
      <c r="AX51" s="14">
        <f>AW51-[1]Discharge!AZ455</f>
        <v>0</v>
      </c>
      <c r="AY51" s="1">
        <v>5</v>
      </c>
      <c r="AZ51" s="1">
        <v>5</v>
      </c>
      <c r="BA51" s="1">
        <v>5</v>
      </c>
      <c r="BB51" s="1">
        <v>5</v>
      </c>
      <c r="BC51" s="14">
        <f>SUM(AY51:BB51)</f>
        <v>20</v>
      </c>
      <c r="BD51" s="14">
        <f>BC51-[1]Discharge!BF455</f>
        <v>20</v>
      </c>
    </row>
    <row r="52" spans="1:57" s="14" customFormat="1">
      <c r="A52" s="14">
        <v>43</v>
      </c>
      <c r="B52" s="14">
        <v>1</v>
      </c>
      <c r="C52" s="14">
        <v>11</v>
      </c>
      <c r="D52" s="14">
        <v>0</v>
      </c>
      <c r="E52" s="14">
        <v>2</v>
      </c>
      <c r="F52" s="14">
        <v>3</v>
      </c>
      <c r="G52" s="14">
        <v>2</v>
      </c>
      <c r="H52" s="14">
        <v>0</v>
      </c>
      <c r="I52" s="14">
        <v>0</v>
      </c>
      <c r="J52" s="14">
        <v>0</v>
      </c>
      <c r="K52" s="14">
        <v>0</v>
      </c>
      <c r="L52" s="14">
        <v>0</v>
      </c>
      <c r="M52" s="14">
        <v>1</v>
      </c>
      <c r="N52" s="14">
        <v>0</v>
      </c>
      <c r="O52" s="14">
        <v>0</v>
      </c>
      <c r="P52" s="14">
        <v>2</v>
      </c>
      <c r="Q52" s="14">
        <v>2</v>
      </c>
      <c r="R52" s="14">
        <v>2</v>
      </c>
      <c r="S52" s="14">
        <v>2</v>
      </c>
      <c r="T52" s="14">
        <v>3</v>
      </c>
      <c r="U52" s="14">
        <v>1</v>
      </c>
      <c r="V52" s="14">
        <v>1</v>
      </c>
      <c r="W52" s="14">
        <v>2</v>
      </c>
      <c r="X52" s="14">
        <v>1</v>
      </c>
      <c r="Y52" s="14">
        <v>1</v>
      </c>
      <c r="Z52" s="14">
        <v>90</v>
      </c>
      <c r="AA52" s="14">
        <f>Z52-[1]Discharge!AC260</f>
        <v>-10</v>
      </c>
      <c r="AB52" s="14">
        <v>3</v>
      </c>
      <c r="AC52" s="14">
        <v>1</v>
      </c>
      <c r="AD52" s="14">
        <v>1</v>
      </c>
      <c r="AE52" s="14">
        <v>1</v>
      </c>
      <c r="AF52" s="14">
        <v>1</v>
      </c>
      <c r="AG52" s="14">
        <v>1</v>
      </c>
      <c r="AH52" s="14">
        <v>1</v>
      </c>
      <c r="AI52" s="14">
        <f>SUM(AC52:AH52)</f>
        <v>6</v>
      </c>
      <c r="AJ52" s="14">
        <f>AI52-[1]Discharge!AL260</f>
        <v>0</v>
      </c>
      <c r="AK52" s="14">
        <v>1</v>
      </c>
      <c r="AL52" s="14">
        <v>1</v>
      </c>
      <c r="AM52" s="14">
        <v>0</v>
      </c>
      <c r="AN52" s="14">
        <v>0</v>
      </c>
      <c r="AO52" s="14">
        <v>0</v>
      </c>
      <c r="AP52" s="14">
        <v>1</v>
      </c>
      <c r="AQ52" s="14">
        <v>1</v>
      </c>
      <c r="AR52" s="14">
        <v>1</v>
      </c>
      <c r="AS52" s="14">
        <f>SUM(AK52:AR52)</f>
        <v>5</v>
      </c>
      <c r="AT52" s="14">
        <f>AS52-[1]Discharge!AV260</f>
        <v>0</v>
      </c>
      <c r="AU52" s="14">
        <v>0</v>
      </c>
      <c r="AV52" s="14">
        <v>0</v>
      </c>
      <c r="AW52" s="14">
        <f>SUM(AU52:AV52)</f>
        <v>0</v>
      </c>
      <c r="AX52" s="14">
        <f>AW52-[1]Discharge!AZ260</f>
        <v>0</v>
      </c>
      <c r="AY52" s="14">
        <v>5</v>
      </c>
      <c r="AZ52" s="14">
        <v>5</v>
      </c>
      <c r="BA52" s="14">
        <v>5</v>
      </c>
      <c r="BB52" s="14">
        <v>5</v>
      </c>
      <c r="BC52" s="14">
        <f>SUM(AY52:BB52)</f>
        <v>20</v>
      </c>
      <c r="BD52" s="14">
        <f>BC52-[1]Discharge!BF260</f>
        <v>0</v>
      </c>
    </row>
    <row r="53" spans="1:57" s="14" customFormat="1">
      <c r="A53" s="14">
        <v>44</v>
      </c>
      <c r="B53" s="14">
        <v>0</v>
      </c>
      <c r="C53" s="14">
        <v>1</v>
      </c>
      <c r="D53" s="14">
        <v>1</v>
      </c>
      <c r="E53" s="14">
        <v>1</v>
      </c>
      <c r="F53" s="14">
        <v>0</v>
      </c>
      <c r="G53" s="14">
        <v>0</v>
      </c>
      <c r="H53" s="14">
        <v>0</v>
      </c>
      <c r="I53" s="14">
        <v>0</v>
      </c>
      <c r="J53" s="14">
        <v>0</v>
      </c>
      <c r="K53" s="14">
        <v>0</v>
      </c>
      <c r="L53" s="14">
        <v>0</v>
      </c>
      <c r="M53" s="14">
        <v>0</v>
      </c>
      <c r="N53" s="14">
        <v>0</v>
      </c>
      <c r="O53" s="14">
        <v>0</v>
      </c>
      <c r="P53" s="14">
        <v>2</v>
      </c>
      <c r="Q53" s="14">
        <v>2</v>
      </c>
      <c r="R53" s="14">
        <v>2</v>
      </c>
      <c r="S53" s="14">
        <v>2</v>
      </c>
      <c r="T53" s="14">
        <v>3</v>
      </c>
      <c r="U53" s="14">
        <v>1</v>
      </c>
      <c r="V53" s="14">
        <v>1</v>
      </c>
      <c r="W53" s="14">
        <v>1</v>
      </c>
      <c r="X53" s="14">
        <v>1</v>
      </c>
      <c r="Y53" s="14">
        <v>1</v>
      </c>
      <c r="Z53" s="14">
        <v>90</v>
      </c>
      <c r="AA53" s="14">
        <f>Z53-[1]Discharge!AC299</f>
        <v>0</v>
      </c>
      <c r="AB53" s="14">
        <v>2</v>
      </c>
      <c r="AC53" s="14">
        <v>1</v>
      </c>
      <c r="AD53" s="14">
        <v>1</v>
      </c>
      <c r="AE53" s="14">
        <v>1</v>
      </c>
      <c r="AF53" s="14">
        <v>1</v>
      </c>
      <c r="AG53" s="14">
        <v>1</v>
      </c>
      <c r="AH53" s="14">
        <v>1</v>
      </c>
      <c r="AI53" s="14">
        <f>SUM(AC53:AH53)</f>
        <v>6</v>
      </c>
      <c r="AJ53" s="14">
        <f>AI53-[1]Discharge!AL299</f>
        <v>0</v>
      </c>
      <c r="AK53" s="14">
        <v>1</v>
      </c>
      <c r="AL53" s="14">
        <v>1</v>
      </c>
      <c r="AM53" s="14">
        <v>1</v>
      </c>
      <c r="AN53" s="14">
        <v>1</v>
      </c>
      <c r="AO53" s="14">
        <v>1</v>
      </c>
      <c r="AP53" s="14">
        <v>1</v>
      </c>
      <c r="AQ53" s="14">
        <v>1</v>
      </c>
      <c r="AR53" s="14">
        <v>1</v>
      </c>
      <c r="AS53" s="14">
        <f>SUM(AK53:AR53)</f>
        <v>8</v>
      </c>
      <c r="AT53" s="14">
        <f>AS53-[1]Discharge!AV299</f>
        <v>0</v>
      </c>
      <c r="AU53" s="14">
        <v>0</v>
      </c>
      <c r="AV53" s="14">
        <v>0</v>
      </c>
      <c r="AW53" s="14">
        <f>SUM(AU53:AV53)</f>
        <v>0</v>
      </c>
      <c r="AX53" s="14">
        <f>AW53-[1]Discharge!AZ299</f>
        <v>0</v>
      </c>
      <c r="AY53" s="14">
        <v>5</v>
      </c>
      <c r="AZ53" s="14">
        <v>5</v>
      </c>
      <c r="BA53" s="14">
        <v>5</v>
      </c>
      <c r="BB53" s="14">
        <v>5</v>
      </c>
      <c r="BC53" s="14">
        <f>SUM(AY53:BB53)</f>
        <v>20</v>
      </c>
      <c r="BD53" s="14">
        <f>BC53-[1]Discharge!BF299</f>
        <v>0</v>
      </c>
    </row>
    <row r="54" spans="1:57" s="14" customFormat="1">
      <c r="A54" s="14">
        <v>45</v>
      </c>
      <c r="B54" s="14">
        <v>1</v>
      </c>
      <c r="C54" s="14">
        <v>8</v>
      </c>
      <c r="D54" s="14">
        <v>1</v>
      </c>
      <c r="E54" s="14">
        <v>1</v>
      </c>
      <c r="F54" s="14">
        <v>2</v>
      </c>
      <c r="G54" s="14">
        <v>0</v>
      </c>
      <c r="H54" s="14">
        <v>0</v>
      </c>
      <c r="I54" s="14">
        <v>0</v>
      </c>
      <c r="J54" s="14">
        <v>0</v>
      </c>
      <c r="K54" s="14">
        <v>0</v>
      </c>
      <c r="L54" s="14">
        <v>0</v>
      </c>
      <c r="M54" s="14">
        <v>0</v>
      </c>
      <c r="N54" s="14">
        <v>0</v>
      </c>
      <c r="O54" s="14">
        <v>0</v>
      </c>
      <c r="P54" s="14">
        <v>2</v>
      </c>
      <c r="Q54" s="14">
        <v>2</v>
      </c>
      <c r="R54" s="14">
        <v>2</v>
      </c>
      <c r="S54" s="14">
        <v>2</v>
      </c>
      <c r="T54" s="14">
        <v>3</v>
      </c>
      <c r="U54" s="14">
        <v>2</v>
      </c>
      <c r="V54" s="14">
        <v>1</v>
      </c>
      <c r="W54" s="14">
        <v>1</v>
      </c>
      <c r="X54" s="14">
        <v>1</v>
      </c>
      <c r="Y54" s="14">
        <v>1</v>
      </c>
      <c r="Z54" s="14">
        <v>50</v>
      </c>
      <c r="AA54" s="14">
        <f>Z54-[1]Discharge!AC228</f>
        <v>-20</v>
      </c>
      <c r="AB54" s="14">
        <v>4</v>
      </c>
      <c r="AC54" s="14">
        <v>1</v>
      </c>
      <c r="AD54" s="14">
        <v>1</v>
      </c>
      <c r="AE54" s="14">
        <v>1</v>
      </c>
      <c r="AF54" s="14">
        <v>1</v>
      </c>
      <c r="AG54" s="14">
        <v>1</v>
      </c>
      <c r="AH54" s="14">
        <v>1</v>
      </c>
      <c r="AI54" s="14">
        <f>SUM(AC54:AH54)</f>
        <v>6</v>
      </c>
      <c r="AJ54" s="14">
        <f>AI54-[1]Discharge!AL228</f>
        <v>0</v>
      </c>
      <c r="AK54" s="14">
        <v>1</v>
      </c>
      <c r="AL54" s="14">
        <v>0</v>
      </c>
      <c r="AM54" s="14">
        <v>0</v>
      </c>
      <c r="AN54" s="14">
        <v>1</v>
      </c>
      <c r="AO54" s="14">
        <v>0</v>
      </c>
      <c r="AP54" s="14">
        <v>0</v>
      </c>
      <c r="AQ54" s="14">
        <v>1</v>
      </c>
      <c r="AR54" s="14">
        <v>1</v>
      </c>
      <c r="AS54" s="14">
        <f>SUM(AK54:AR54)</f>
        <v>4</v>
      </c>
      <c r="AT54" s="14">
        <f>AS54-[1]Discharge!AV228</f>
        <v>0</v>
      </c>
      <c r="AU54" s="14">
        <v>0</v>
      </c>
      <c r="AV54" s="14">
        <v>0</v>
      </c>
      <c r="AW54" s="14">
        <f>SUM(AU54:AV54)</f>
        <v>0</v>
      </c>
      <c r="AX54" s="14">
        <f>AW54-[1]Discharge!AZ228</f>
        <v>0</v>
      </c>
      <c r="AY54" s="14">
        <v>5</v>
      </c>
      <c r="AZ54" s="14">
        <v>5</v>
      </c>
      <c r="BA54" s="14">
        <v>5</v>
      </c>
      <c r="BB54" s="14">
        <v>5</v>
      </c>
      <c r="BC54" s="14">
        <f>SUM(AY54:BB54)</f>
        <v>20</v>
      </c>
      <c r="BD54" s="14">
        <f>BC54-[1]Discharge!BF228</f>
        <v>0</v>
      </c>
    </row>
    <row r="55" spans="1:57" s="14" customFormat="1">
      <c r="A55" s="14">
        <v>46</v>
      </c>
      <c r="B55" s="1">
        <v>0</v>
      </c>
      <c r="C55" s="1">
        <v>0</v>
      </c>
      <c r="D55" s="1">
        <v>1</v>
      </c>
      <c r="E55" s="1">
        <v>1</v>
      </c>
      <c r="F55" s="1">
        <v>0</v>
      </c>
      <c r="G55" s="1">
        <v>0</v>
      </c>
      <c r="H55" s="1">
        <v>0</v>
      </c>
      <c r="I55" s="1">
        <v>0</v>
      </c>
      <c r="J55" s="1">
        <v>0</v>
      </c>
      <c r="K55" s="1">
        <v>0</v>
      </c>
      <c r="L55" s="1">
        <v>0</v>
      </c>
      <c r="M55" s="1">
        <v>0</v>
      </c>
      <c r="N55" s="1">
        <v>0</v>
      </c>
      <c r="O55" s="1">
        <v>0</v>
      </c>
      <c r="P55" s="1">
        <v>0</v>
      </c>
      <c r="Q55" s="1">
        <v>2</v>
      </c>
      <c r="R55" s="1">
        <v>2</v>
      </c>
      <c r="S55" s="1">
        <v>2</v>
      </c>
      <c r="T55" s="1">
        <v>2</v>
      </c>
      <c r="U55" s="1"/>
      <c r="V55" s="1"/>
      <c r="W55" s="1"/>
      <c r="X55" s="1"/>
      <c r="Y55" s="1"/>
      <c r="Z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row>
    <row r="56" spans="1:57" s="14" customFormat="1">
      <c r="A56" s="14">
        <v>47</v>
      </c>
      <c r="B56" s="14">
        <v>0</v>
      </c>
      <c r="C56" s="14">
        <v>0</v>
      </c>
      <c r="D56" s="14">
        <v>1</v>
      </c>
      <c r="E56" s="14">
        <v>0</v>
      </c>
      <c r="F56" s="14">
        <v>3</v>
      </c>
      <c r="G56" s="14">
        <v>0</v>
      </c>
      <c r="H56" s="14">
        <v>0</v>
      </c>
      <c r="I56" s="14">
        <v>0</v>
      </c>
      <c r="J56" s="14">
        <v>0</v>
      </c>
      <c r="K56" s="14">
        <v>0</v>
      </c>
      <c r="L56" s="14">
        <v>0</v>
      </c>
      <c r="M56" s="14">
        <v>0</v>
      </c>
      <c r="N56" s="14">
        <v>0</v>
      </c>
      <c r="O56" s="14">
        <v>0</v>
      </c>
      <c r="P56" s="14">
        <v>2</v>
      </c>
      <c r="Q56" s="14">
        <v>2</v>
      </c>
      <c r="R56" s="14">
        <v>2</v>
      </c>
      <c r="S56" s="14">
        <v>2</v>
      </c>
      <c r="T56" s="14">
        <v>3</v>
      </c>
      <c r="U56" s="14">
        <v>2</v>
      </c>
      <c r="V56" s="14">
        <v>1</v>
      </c>
      <c r="W56" s="14">
        <v>1</v>
      </c>
      <c r="X56" s="14">
        <v>1</v>
      </c>
      <c r="Y56" s="14">
        <v>1</v>
      </c>
      <c r="Z56" s="14">
        <v>50</v>
      </c>
      <c r="AA56" s="14">
        <f>Z56-[1]Discharge!AC195</f>
        <v>-20</v>
      </c>
      <c r="AB56" s="14">
        <v>4</v>
      </c>
      <c r="AC56" s="14">
        <v>1</v>
      </c>
      <c r="AD56" s="14">
        <v>1</v>
      </c>
      <c r="AE56" s="14">
        <v>1</v>
      </c>
      <c r="AF56" s="14">
        <v>1</v>
      </c>
      <c r="AG56" s="14">
        <v>1</v>
      </c>
      <c r="AH56" s="14">
        <v>1</v>
      </c>
      <c r="AI56" s="14">
        <f t="shared" ref="AI56:AI61" si="10">SUM(AC56:AH56)</f>
        <v>6</v>
      </c>
      <c r="AJ56" s="14">
        <f>AI56-[1]Discharge!AL195</f>
        <v>0</v>
      </c>
      <c r="AK56" s="14">
        <v>1</v>
      </c>
      <c r="AL56" s="14">
        <v>1</v>
      </c>
      <c r="AM56" s="14">
        <v>1</v>
      </c>
      <c r="AN56" s="14">
        <v>0</v>
      </c>
      <c r="AO56" s="14">
        <v>0</v>
      </c>
      <c r="AP56" s="14">
        <v>1</v>
      </c>
      <c r="AQ56" s="14">
        <v>1</v>
      </c>
      <c r="AR56" s="14">
        <v>1</v>
      </c>
      <c r="AS56" s="14">
        <f t="shared" ref="AS56:AS61" si="11">SUM(AK56:AR56)</f>
        <v>6</v>
      </c>
      <c r="AT56" s="14">
        <f>AS56-[1]Discharge!AV195</f>
        <v>0</v>
      </c>
      <c r="AU56" s="14">
        <v>0</v>
      </c>
      <c r="AV56" s="14">
        <v>0</v>
      </c>
      <c r="AW56" s="14">
        <f t="shared" ref="AW56:AW61" si="12">SUM(AU56:AV56)</f>
        <v>0</v>
      </c>
      <c r="AX56" s="14">
        <f>AW56-[1]Discharge!AZ195</f>
        <v>-4</v>
      </c>
      <c r="AY56" s="14">
        <v>5</v>
      </c>
      <c r="AZ56" s="14">
        <v>5</v>
      </c>
      <c r="BA56" s="14">
        <v>5</v>
      </c>
      <c r="BB56" s="14">
        <v>5</v>
      </c>
      <c r="BC56" s="14">
        <f t="shared" ref="BC56:BC61" si="13">SUM(AY56:BB56)</f>
        <v>20</v>
      </c>
      <c r="BD56" s="14">
        <f>BC56-[1]Discharge!BF195</f>
        <v>0</v>
      </c>
    </row>
    <row r="57" spans="1:57" s="14" customFormat="1">
      <c r="A57" s="14">
        <v>48</v>
      </c>
      <c r="B57" s="1">
        <v>2</v>
      </c>
      <c r="C57" s="1">
        <v>36</v>
      </c>
      <c r="D57" s="1">
        <v>0</v>
      </c>
      <c r="E57" s="1">
        <v>2</v>
      </c>
      <c r="F57" s="1">
        <v>0</v>
      </c>
      <c r="G57" s="1">
        <v>2</v>
      </c>
      <c r="H57" s="1">
        <v>0</v>
      </c>
      <c r="I57" s="1">
        <v>9</v>
      </c>
      <c r="J57" s="1">
        <v>0</v>
      </c>
      <c r="K57" s="1">
        <v>1</v>
      </c>
      <c r="L57" s="1">
        <v>1</v>
      </c>
      <c r="M57" s="1">
        <v>0</v>
      </c>
      <c r="N57" s="1">
        <v>0</v>
      </c>
      <c r="O57" s="1">
        <v>0</v>
      </c>
      <c r="P57" s="1">
        <v>0</v>
      </c>
      <c r="Q57" s="1">
        <v>2</v>
      </c>
      <c r="R57" s="1">
        <v>2</v>
      </c>
      <c r="S57" s="1">
        <v>2</v>
      </c>
      <c r="T57" s="1">
        <v>2</v>
      </c>
      <c r="U57" s="1">
        <v>1</v>
      </c>
      <c r="V57" s="1">
        <v>5</v>
      </c>
      <c r="W57" s="1">
        <v>2</v>
      </c>
      <c r="X57" s="1">
        <v>1</v>
      </c>
      <c r="Y57" s="1">
        <v>1</v>
      </c>
      <c r="Z57" s="1">
        <v>65</v>
      </c>
      <c r="AA57" s="14">
        <f>Z57-[1]Discharge!AC514</f>
        <v>65</v>
      </c>
      <c r="AB57" s="1">
        <v>4</v>
      </c>
      <c r="AC57" s="1">
        <v>1</v>
      </c>
      <c r="AD57" s="1">
        <v>0</v>
      </c>
      <c r="AE57" s="1">
        <v>0</v>
      </c>
      <c r="AF57" s="1">
        <v>0</v>
      </c>
      <c r="AG57" s="1">
        <v>0</v>
      </c>
      <c r="AH57" s="1">
        <v>0</v>
      </c>
      <c r="AI57" s="14">
        <f t="shared" si="10"/>
        <v>1</v>
      </c>
      <c r="AJ57" s="14">
        <f>AI57-[1]Discharge!AL514</f>
        <v>1</v>
      </c>
      <c r="AK57" s="1">
        <v>1</v>
      </c>
      <c r="AL57" s="1">
        <v>0</v>
      </c>
      <c r="AM57" s="1">
        <v>0</v>
      </c>
      <c r="AN57" s="1">
        <v>0</v>
      </c>
      <c r="AO57" s="1">
        <v>0</v>
      </c>
      <c r="AP57" s="1">
        <v>0</v>
      </c>
      <c r="AQ57" s="1">
        <v>0</v>
      </c>
      <c r="AR57" s="1">
        <v>0</v>
      </c>
      <c r="AS57" s="14">
        <f t="shared" si="11"/>
        <v>1</v>
      </c>
      <c r="AT57" s="14">
        <f>AS57-[1]Discharge!AV514</f>
        <v>1</v>
      </c>
      <c r="AU57" s="1">
        <v>0</v>
      </c>
      <c r="AV57" s="1">
        <v>0</v>
      </c>
      <c r="AW57" s="14">
        <f t="shared" si="12"/>
        <v>0</v>
      </c>
      <c r="AX57" s="14">
        <f>AW57-[1]Discharge!AZ514</f>
        <v>0</v>
      </c>
      <c r="AY57" s="1">
        <v>5</v>
      </c>
      <c r="AZ57" s="1">
        <v>5</v>
      </c>
      <c r="BA57" s="1">
        <v>5</v>
      </c>
      <c r="BB57" s="1">
        <v>5</v>
      </c>
      <c r="BC57" s="14">
        <f t="shared" si="13"/>
        <v>20</v>
      </c>
      <c r="BD57" s="14">
        <f>BC57-[1]Discharge!BF514</f>
        <v>20</v>
      </c>
      <c r="BE57"/>
    </row>
    <row r="58" spans="1:57" s="14" customFormat="1">
      <c r="A58" s="14">
        <v>49</v>
      </c>
      <c r="B58" s="14">
        <v>0</v>
      </c>
      <c r="C58" s="14">
        <v>0</v>
      </c>
      <c r="D58" s="14">
        <v>0</v>
      </c>
      <c r="E58" s="14">
        <v>0</v>
      </c>
      <c r="F58" s="14">
        <v>1</v>
      </c>
      <c r="G58" s="14">
        <v>4</v>
      </c>
      <c r="H58" s="14">
        <v>0</v>
      </c>
      <c r="I58" s="14">
        <v>3</v>
      </c>
      <c r="J58" s="14">
        <v>0</v>
      </c>
      <c r="K58" s="14">
        <v>0</v>
      </c>
      <c r="L58" s="14">
        <v>0</v>
      </c>
      <c r="M58" s="14">
        <v>0</v>
      </c>
      <c r="N58" s="14">
        <v>0</v>
      </c>
      <c r="O58" s="14">
        <v>0</v>
      </c>
      <c r="P58" s="14">
        <v>0</v>
      </c>
      <c r="Q58" s="14">
        <v>1</v>
      </c>
      <c r="R58" s="14">
        <v>0</v>
      </c>
      <c r="S58" s="14">
        <v>0</v>
      </c>
      <c r="T58" s="14">
        <v>1</v>
      </c>
      <c r="U58" s="1">
        <v>4</v>
      </c>
      <c r="V58" s="1">
        <v>4</v>
      </c>
      <c r="W58" s="1">
        <v>4</v>
      </c>
      <c r="X58" s="1">
        <v>4</v>
      </c>
      <c r="Y58" s="1">
        <v>4</v>
      </c>
      <c r="Z58" s="1">
        <v>50</v>
      </c>
      <c r="AA58" s="14">
        <f>Z58-[1]Discharge!AC463</f>
        <v>50</v>
      </c>
      <c r="AB58" s="1">
        <v>3</v>
      </c>
      <c r="AC58" s="1">
        <v>0</v>
      </c>
      <c r="AD58" s="1">
        <v>0</v>
      </c>
      <c r="AE58" s="1">
        <v>1</v>
      </c>
      <c r="AF58" s="1">
        <v>0</v>
      </c>
      <c r="AG58" s="1">
        <v>0</v>
      </c>
      <c r="AH58" s="1">
        <v>1</v>
      </c>
      <c r="AI58" s="14">
        <f t="shared" si="10"/>
        <v>2</v>
      </c>
      <c r="AJ58" s="14">
        <f>AI58-[1]Discharge!AL463</f>
        <v>2</v>
      </c>
      <c r="AK58" s="1">
        <v>1</v>
      </c>
      <c r="AL58" s="1">
        <v>0</v>
      </c>
      <c r="AM58" s="1">
        <v>0</v>
      </c>
      <c r="AN58" s="1">
        <v>0</v>
      </c>
      <c r="AO58" s="1">
        <v>0</v>
      </c>
      <c r="AP58" s="1">
        <v>0</v>
      </c>
      <c r="AQ58" s="1">
        <v>0</v>
      </c>
      <c r="AR58" s="1">
        <v>0</v>
      </c>
      <c r="AS58" s="14">
        <f t="shared" si="11"/>
        <v>1</v>
      </c>
      <c r="AT58" s="14">
        <f>AS58-[1]Discharge!AV463</f>
        <v>1</v>
      </c>
      <c r="AU58" s="1">
        <v>3</v>
      </c>
      <c r="AV58" s="1">
        <v>3</v>
      </c>
      <c r="AW58" s="14">
        <f t="shared" si="12"/>
        <v>6</v>
      </c>
      <c r="AX58" s="14">
        <f>AW58-[1]Discharge!AZ463</f>
        <v>6</v>
      </c>
      <c r="AY58" s="1">
        <v>1</v>
      </c>
      <c r="AZ58" s="1">
        <v>1</v>
      </c>
      <c r="BA58" s="1">
        <v>3</v>
      </c>
      <c r="BB58" s="1">
        <v>1</v>
      </c>
      <c r="BC58" s="14">
        <f t="shared" si="13"/>
        <v>6</v>
      </c>
      <c r="BD58" s="14">
        <f>BC58-[1]Discharge!BF463</f>
        <v>6</v>
      </c>
      <c r="BE58"/>
    </row>
    <row r="59" spans="1:57" s="14" customFormat="1">
      <c r="A59" s="14">
        <v>50</v>
      </c>
      <c r="B59" s="14">
        <v>1</v>
      </c>
      <c r="C59" s="14">
        <v>8</v>
      </c>
      <c r="D59" s="14">
        <v>2</v>
      </c>
      <c r="E59" s="14">
        <v>0</v>
      </c>
      <c r="F59" s="14">
        <v>3</v>
      </c>
      <c r="G59" s="14">
        <v>0</v>
      </c>
      <c r="H59" s="14">
        <v>0</v>
      </c>
      <c r="I59" s="14">
        <v>7</v>
      </c>
      <c r="J59" s="14">
        <v>0</v>
      </c>
      <c r="K59" s="14">
        <v>1</v>
      </c>
      <c r="L59" s="14">
        <v>1</v>
      </c>
      <c r="M59" s="14">
        <v>0</v>
      </c>
      <c r="N59" s="14">
        <v>0</v>
      </c>
      <c r="O59" s="14">
        <v>0</v>
      </c>
      <c r="P59" s="14">
        <v>2</v>
      </c>
      <c r="Q59" s="14">
        <v>2</v>
      </c>
      <c r="R59" s="14">
        <v>2</v>
      </c>
      <c r="S59" s="14">
        <v>2</v>
      </c>
      <c r="T59" s="14">
        <v>3</v>
      </c>
      <c r="U59" s="14">
        <v>1</v>
      </c>
      <c r="V59" s="14">
        <v>1</v>
      </c>
      <c r="W59" s="14">
        <v>1</v>
      </c>
      <c r="X59" s="14">
        <v>2</v>
      </c>
      <c r="Y59" s="14">
        <v>3</v>
      </c>
      <c r="Z59" s="14">
        <v>40</v>
      </c>
      <c r="AA59" s="14">
        <f>Z59-[1]Discharge!AC256</f>
        <v>-10</v>
      </c>
      <c r="AB59" s="14">
        <v>5</v>
      </c>
      <c r="AC59" s="14">
        <v>1</v>
      </c>
      <c r="AD59" s="14">
        <v>1</v>
      </c>
      <c r="AE59" s="14">
        <v>1</v>
      </c>
      <c r="AF59" s="14">
        <v>1</v>
      </c>
      <c r="AG59" s="14">
        <v>1</v>
      </c>
      <c r="AH59" s="14">
        <v>1</v>
      </c>
      <c r="AI59" s="14">
        <f t="shared" si="10"/>
        <v>6</v>
      </c>
      <c r="AJ59" s="14">
        <f>AI59-[1]Discharge!AL256</f>
        <v>0</v>
      </c>
      <c r="AK59" s="14">
        <v>1</v>
      </c>
      <c r="AL59" s="14">
        <v>0</v>
      </c>
      <c r="AM59" s="14">
        <v>0</v>
      </c>
      <c r="AN59" s="14">
        <v>0</v>
      </c>
      <c r="AO59" s="14">
        <v>0</v>
      </c>
      <c r="AP59" s="14">
        <v>0</v>
      </c>
      <c r="AQ59" s="14">
        <v>0</v>
      </c>
      <c r="AR59" s="14">
        <v>1</v>
      </c>
      <c r="AS59" s="14">
        <f t="shared" si="11"/>
        <v>2</v>
      </c>
      <c r="AT59" s="14">
        <f>AS59-[1]Discharge!AV256</f>
        <v>1</v>
      </c>
      <c r="AU59" s="14">
        <v>2</v>
      </c>
      <c r="AV59" s="14">
        <v>2</v>
      </c>
      <c r="AW59" s="14">
        <f t="shared" si="12"/>
        <v>4</v>
      </c>
      <c r="AX59" s="14">
        <f>AW59-[1]Discharge!AZ256</f>
        <v>1</v>
      </c>
      <c r="AY59" s="14">
        <v>5</v>
      </c>
      <c r="AZ59" s="14">
        <v>5</v>
      </c>
      <c r="BA59" s="14">
        <v>5</v>
      </c>
      <c r="BB59" s="14">
        <v>5</v>
      </c>
      <c r="BC59" s="14">
        <f t="shared" si="13"/>
        <v>20</v>
      </c>
      <c r="BD59" s="14">
        <f>BC59-[1]Discharge!BF256</f>
        <v>0</v>
      </c>
    </row>
    <row r="60" spans="1:57" s="14" customFormat="1">
      <c r="A60" s="14">
        <v>51</v>
      </c>
      <c r="B60" s="14">
        <v>1</v>
      </c>
      <c r="C60" s="14">
        <v>0</v>
      </c>
      <c r="D60" s="14">
        <v>1</v>
      </c>
      <c r="E60" s="14">
        <v>1</v>
      </c>
      <c r="F60" s="14">
        <v>0</v>
      </c>
      <c r="G60" s="14">
        <v>8</v>
      </c>
      <c r="H60" s="14">
        <v>0</v>
      </c>
      <c r="I60" s="14">
        <v>0</v>
      </c>
      <c r="J60" s="14">
        <v>0</v>
      </c>
      <c r="K60" s="14">
        <v>0</v>
      </c>
      <c r="L60" s="14">
        <v>0</v>
      </c>
      <c r="M60" s="14">
        <v>0</v>
      </c>
      <c r="N60" s="14">
        <v>0</v>
      </c>
      <c r="O60" s="14">
        <v>0</v>
      </c>
      <c r="P60" s="14">
        <v>2</v>
      </c>
      <c r="Q60" s="14">
        <v>2</v>
      </c>
      <c r="R60" s="14">
        <v>2</v>
      </c>
      <c r="S60" s="14">
        <v>2</v>
      </c>
      <c r="T60" s="14">
        <v>3</v>
      </c>
      <c r="U60" s="14">
        <v>2</v>
      </c>
      <c r="V60" s="14">
        <v>5</v>
      </c>
      <c r="W60" s="14">
        <v>1</v>
      </c>
      <c r="X60" s="14">
        <v>2</v>
      </c>
      <c r="Y60" s="14">
        <v>1</v>
      </c>
      <c r="Z60" s="14">
        <v>30</v>
      </c>
      <c r="AA60" s="14">
        <f>Z60-[1]Discharge!AC133</f>
        <v>-20</v>
      </c>
      <c r="AB60" s="14">
        <v>5</v>
      </c>
      <c r="AC60" s="14">
        <v>0</v>
      </c>
      <c r="AD60" s="14">
        <v>0</v>
      </c>
      <c r="AE60" s="14">
        <v>0</v>
      </c>
      <c r="AF60" s="14">
        <v>0</v>
      </c>
      <c r="AG60" s="14">
        <v>0</v>
      </c>
      <c r="AH60" s="14">
        <v>1</v>
      </c>
      <c r="AI60" s="14">
        <f t="shared" si="10"/>
        <v>1</v>
      </c>
      <c r="AJ60" s="14">
        <f>AI60-[1]Discharge!AL133</f>
        <v>1</v>
      </c>
      <c r="AK60" s="14">
        <v>1</v>
      </c>
      <c r="AL60" s="14">
        <v>0</v>
      </c>
      <c r="AM60" s="14">
        <v>0</v>
      </c>
      <c r="AN60" s="14">
        <v>0</v>
      </c>
      <c r="AO60" s="14">
        <v>0</v>
      </c>
      <c r="AP60" s="14">
        <v>0</v>
      </c>
      <c r="AQ60" s="14">
        <v>0</v>
      </c>
      <c r="AR60" s="14">
        <v>1</v>
      </c>
      <c r="AS60" s="14">
        <f t="shared" si="11"/>
        <v>2</v>
      </c>
      <c r="AT60" s="14">
        <f>AS60-[1]Discharge!AV133</f>
        <v>2</v>
      </c>
      <c r="AU60" s="14">
        <v>1</v>
      </c>
      <c r="AV60" s="14">
        <v>1</v>
      </c>
      <c r="AW60" s="14">
        <f t="shared" si="12"/>
        <v>2</v>
      </c>
      <c r="AX60" s="14">
        <f>AW60-[1]Discharge!AZ133</f>
        <v>2</v>
      </c>
      <c r="AY60" s="14">
        <v>5</v>
      </c>
      <c r="AZ60" s="14">
        <v>5</v>
      </c>
      <c r="BA60" s="14">
        <v>5</v>
      </c>
      <c r="BB60" s="14">
        <v>5</v>
      </c>
      <c r="BC60" s="14">
        <f t="shared" si="13"/>
        <v>20</v>
      </c>
      <c r="BD60" s="14">
        <f>BC60-[1]Discharge!BF133</f>
        <v>0</v>
      </c>
    </row>
    <row r="61" spans="1:57" s="14" customFormat="1">
      <c r="A61" s="14">
        <v>52</v>
      </c>
      <c r="B61" s="14">
        <v>1</v>
      </c>
      <c r="C61" s="14">
        <v>8</v>
      </c>
      <c r="D61" s="14">
        <v>2</v>
      </c>
      <c r="E61" s="14">
        <v>1</v>
      </c>
      <c r="F61" s="14">
        <v>2</v>
      </c>
      <c r="G61" s="14">
        <v>0</v>
      </c>
      <c r="H61" s="14">
        <v>0</v>
      </c>
      <c r="I61" s="14">
        <v>0</v>
      </c>
      <c r="J61" s="14">
        <v>0</v>
      </c>
      <c r="K61" s="14">
        <v>0</v>
      </c>
      <c r="L61" s="14">
        <v>0</v>
      </c>
      <c r="M61" s="14">
        <v>0</v>
      </c>
      <c r="N61" s="14">
        <v>0</v>
      </c>
      <c r="O61" s="14">
        <v>0</v>
      </c>
      <c r="P61" s="14">
        <v>2</v>
      </c>
      <c r="Q61" s="14">
        <v>2</v>
      </c>
      <c r="R61" s="14">
        <v>2</v>
      </c>
      <c r="S61" s="14">
        <v>1</v>
      </c>
      <c r="T61" s="14">
        <v>0</v>
      </c>
      <c r="U61" s="14">
        <v>1</v>
      </c>
      <c r="V61" s="14">
        <v>1</v>
      </c>
      <c r="W61" s="14">
        <v>1</v>
      </c>
      <c r="X61" s="14">
        <v>2</v>
      </c>
      <c r="Y61" s="14">
        <v>1</v>
      </c>
      <c r="Z61" s="14">
        <v>70</v>
      </c>
      <c r="AA61" s="14">
        <f>Z61-[1]Discharge!AC238</f>
        <v>10</v>
      </c>
      <c r="AB61" s="14">
        <v>4</v>
      </c>
      <c r="AC61" s="14">
        <v>1</v>
      </c>
      <c r="AD61" s="14">
        <v>1</v>
      </c>
      <c r="AE61" s="14">
        <v>1</v>
      </c>
      <c r="AF61" s="14">
        <v>1</v>
      </c>
      <c r="AG61" s="14">
        <v>1</v>
      </c>
      <c r="AH61" s="14">
        <v>1</v>
      </c>
      <c r="AI61" s="14">
        <f t="shared" si="10"/>
        <v>6</v>
      </c>
      <c r="AJ61" s="14">
        <f>AI61-[1]Discharge!AL238</f>
        <v>0</v>
      </c>
      <c r="AK61" s="14">
        <v>1</v>
      </c>
      <c r="AL61" s="14">
        <v>0</v>
      </c>
      <c r="AM61" s="14">
        <v>0</v>
      </c>
      <c r="AN61" s="14">
        <v>0</v>
      </c>
      <c r="AO61" s="14">
        <v>1</v>
      </c>
      <c r="AP61" s="14">
        <v>1</v>
      </c>
      <c r="AQ61" s="14">
        <v>1</v>
      </c>
      <c r="AR61" s="14">
        <v>1</v>
      </c>
      <c r="AS61" s="14">
        <f t="shared" si="11"/>
        <v>5</v>
      </c>
      <c r="AT61" s="14">
        <f>AS61-[1]Discharge!AV238</f>
        <v>0</v>
      </c>
      <c r="AU61" s="14">
        <v>0</v>
      </c>
      <c r="AV61" s="14">
        <v>0</v>
      </c>
      <c r="AW61" s="14">
        <f t="shared" si="12"/>
        <v>0</v>
      </c>
      <c r="AX61" s="14">
        <f>AW61-[1]Discharge!AZ238</f>
        <v>-2</v>
      </c>
      <c r="AY61" s="14">
        <v>5</v>
      </c>
      <c r="AZ61" s="14">
        <v>5</v>
      </c>
      <c r="BA61" s="14">
        <v>5</v>
      </c>
      <c r="BB61" s="14">
        <v>5</v>
      </c>
      <c r="BC61" s="14">
        <f t="shared" si="13"/>
        <v>20</v>
      </c>
      <c r="BD61" s="14">
        <f>BC61-[1]Discharge!BF238</f>
        <v>0</v>
      </c>
    </row>
    <row r="62" spans="1:57" s="14" customFormat="1">
      <c r="A62" s="14">
        <v>53</v>
      </c>
      <c r="B62" s="14">
        <v>3</v>
      </c>
      <c r="C62" s="14">
        <v>28</v>
      </c>
      <c r="D62" s="14">
        <v>1</v>
      </c>
      <c r="E62" s="14">
        <v>1</v>
      </c>
      <c r="F62" s="14">
        <v>1</v>
      </c>
      <c r="G62" s="14">
        <v>0</v>
      </c>
      <c r="H62" s="14">
        <v>0</v>
      </c>
      <c r="I62" s="14">
        <v>0</v>
      </c>
      <c r="J62" s="14">
        <v>0</v>
      </c>
      <c r="K62" s="14">
        <v>1</v>
      </c>
      <c r="L62" s="14">
        <v>1</v>
      </c>
      <c r="M62" s="14">
        <v>0</v>
      </c>
      <c r="N62" s="14">
        <v>0</v>
      </c>
      <c r="O62" s="14">
        <v>0</v>
      </c>
      <c r="P62" s="14">
        <v>2</v>
      </c>
      <c r="Q62" s="14">
        <v>2</v>
      </c>
      <c r="R62" s="14">
        <v>2</v>
      </c>
      <c r="S62" s="14">
        <v>2</v>
      </c>
      <c r="T62" s="14">
        <v>2</v>
      </c>
    </row>
    <row r="63" spans="1:57" s="14" customFormat="1">
      <c r="A63" s="14">
        <v>54</v>
      </c>
      <c r="B63" s="14">
        <v>4</v>
      </c>
      <c r="C63" s="14">
        <v>16</v>
      </c>
      <c r="D63" s="14">
        <v>1</v>
      </c>
      <c r="E63" s="14">
        <v>0</v>
      </c>
      <c r="F63" s="14">
        <v>1</v>
      </c>
      <c r="G63" s="14">
        <v>8</v>
      </c>
      <c r="H63" s="14">
        <v>0</v>
      </c>
      <c r="I63" s="14">
        <v>0</v>
      </c>
      <c r="J63" s="14">
        <v>0</v>
      </c>
      <c r="K63" s="14">
        <v>1</v>
      </c>
      <c r="L63" s="14">
        <v>1</v>
      </c>
      <c r="M63" s="14">
        <v>0</v>
      </c>
      <c r="N63" s="14">
        <v>0</v>
      </c>
      <c r="O63" s="14">
        <v>0</v>
      </c>
      <c r="P63" s="14">
        <v>2</v>
      </c>
      <c r="Q63" s="14">
        <v>2</v>
      </c>
      <c r="R63" s="14">
        <v>2</v>
      </c>
      <c r="S63" s="14">
        <v>2</v>
      </c>
      <c r="T63" s="14">
        <v>3</v>
      </c>
      <c r="U63" s="14">
        <v>1</v>
      </c>
      <c r="V63" s="14">
        <v>1</v>
      </c>
      <c r="W63" s="14">
        <v>1</v>
      </c>
      <c r="X63" s="14">
        <v>1</v>
      </c>
      <c r="Y63" s="14">
        <v>1</v>
      </c>
      <c r="Z63" s="14">
        <v>70</v>
      </c>
      <c r="AA63" s="14">
        <f>Z63-[1]Discharge!AC385</f>
        <v>70</v>
      </c>
      <c r="AB63" s="14">
        <v>2</v>
      </c>
      <c r="AC63" s="14">
        <v>1</v>
      </c>
      <c r="AD63" s="14">
        <v>1</v>
      </c>
      <c r="AE63" s="14">
        <v>1</v>
      </c>
      <c r="AF63" s="14">
        <v>1</v>
      </c>
      <c r="AG63" s="14">
        <v>1</v>
      </c>
      <c r="AH63" s="14">
        <v>1</v>
      </c>
      <c r="AI63" s="14">
        <f>SUM(AC63:AH63)</f>
        <v>6</v>
      </c>
      <c r="AJ63" s="14">
        <f>AI63-[1]Discharge!AL385</f>
        <v>6</v>
      </c>
      <c r="AK63" s="14">
        <v>1</v>
      </c>
      <c r="AL63" s="14">
        <v>1</v>
      </c>
      <c r="AM63" s="14">
        <v>1</v>
      </c>
      <c r="AN63" s="14">
        <v>1</v>
      </c>
      <c r="AO63" s="14">
        <v>1</v>
      </c>
      <c r="AP63" s="14">
        <v>1</v>
      </c>
      <c r="AQ63" s="14">
        <v>1</v>
      </c>
      <c r="AR63" s="14">
        <v>1</v>
      </c>
      <c r="AS63" s="14">
        <f>SUM(AK63:AR63)</f>
        <v>8</v>
      </c>
      <c r="AT63" s="14">
        <f>AS63-[1]Discharge!AV385</f>
        <v>8</v>
      </c>
      <c r="AU63" s="14">
        <v>0</v>
      </c>
      <c r="AV63" s="14">
        <v>0</v>
      </c>
      <c r="AW63" s="14">
        <f>SUM(AU63:AV63)</f>
        <v>0</v>
      </c>
      <c r="AX63" s="14">
        <f>AW63-[1]Discharge!AZ385</f>
        <v>0</v>
      </c>
      <c r="AY63" s="14">
        <v>5</v>
      </c>
      <c r="AZ63" s="14">
        <v>5</v>
      </c>
      <c r="BA63" s="14">
        <v>5</v>
      </c>
      <c r="BB63" s="14">
        <v>5</v>
      </c>
      <c r="BC63" s="14">
        <f>SUM(AY63:BB63)</f>
        <v>20</v>
      </c>
      <c r="BD63" s="14">
        <f>BC63-[1]Discharge!BF385</f>
        <v>20</v>
      </c>
    </row>
    <row r="64" spans="1:57" s="14" customFormat="1">
      <c r="A64" s="14">
        <v>55</v>
      </c>
      <c r="B64" s="14">
        <v>0</v>
      </c>
      <c r="C64" s="14">
        <v>11</v>
      </c>
      <c r="D64" s="14">
        <v>3</v>
      </c>
      <c r="E64" s="14">
        <v>1</v>
      </c>
      <c r="F64" s="14">
        <v>0</v>
      </c>
      <c r="G64" s="14">
        <v>0</v>
      </c>
      <c r="H64" s="14">
        <v>0</v>
      </c>
      <c r="I64" s="14">
        <v>0</v>
      </c>
      <c r="J64" s="14">
        <v>0</v>
      </c>
      <c r="K64" s="14">
        <v>0</v>
      </c>
      <c r="L64" s="14">
        <v>0</v>
      </c>
      <c r="M64" s="14">
        <v>0</v>
      </c>
      <c r="N64" s="14">
        <v>0</v>
      </c>
      <c r="O64" s="14">
        <v>0</v>
      </c>
      <c r="P64" s="14">
        <v>1</v>
      </c>
      <c r="Q64" s="14">
        <v>1</v>
      </c>
      <c r="R64" s="14">
        <v>2</v>
      </c>
      <c r="S64" s="14">
        <v>1</v>
      </c>
      <c r="T64" s="14">
        <v>0</v>
      </c>
      <c r="U64" s="14">
        <v>1</v>
      </c>
      <c r="V64" s="14">
        <v>1</v>
      </c>
      <c r="W64" s="14">
        <v>2</v>
      </c>
      <c r="X64" s="14">
        <v>1</v>
      </c>
      <c r="Y64" s="14">
        <v>2</v>
      </c>
      <c r="Z64" s="14">
        <v>55</v>
      </c>
      <c r="AA64" s="14">
        <f>Z64-[1]Discharge!AC56</f>
        <v>-15</v>
      </c>
      <c r="AB64" s="14">
        <v>4</v>
      </c>
      <c r="AC64" s="14">
        <v>1</v>
      </c>
      <c r="AD64" s="14">
        <v>1</v>
      </c>
      <c r="AE64" s="14">
        <v>1</v>
      </c>
      <c r="AF64" s="14">
        <v>1</v>
      </c>
      <c r="AG64" s="14">
        <v>1</v>
      </c>
      <c r="AH64" s="14">
        <v>1</v>
      </c>
      <c r="AI64" s="14">
        <f>SUM(AC64:AH64)</f>
        <v>6</v>
      </c>
      <c r="AJ64" s="14">
        <f>AI64-[1]Discharge!AL58</f>
        <v>6</v>
      </c>
      <c r="AK64" s="14">
        <v>0</v>
      </c>
      <c r="AL64" s="14">
        <v>0</v>
      </c>
      <c r="AM64" s="14">
        <v>0</v>
      </c>
      <c r="AN64" s="14">
        <v>0</v>
      </c>
      <c r="AO64" s="14">
        <v>0</v>
      </c>
      <c r="AP64" s="14">
        <v>0</v>
      </c>
      <c r="AQ64" s="14">
        <v>0</v>
      </c>
      <c r="AR64" s="14">
        <v>0</v>
      </c>
      <c r="AS64" s="14">
        <f>SUM(AK64:AR64)</f>
        <v>0</v>
      </c>
      <c r="AT64" s="14">
        <f>AS64-[1]Discharge!AV58</f>
        <v>0</v>
      </c>
      <c r="AU64" s="14">
        <v>1</v>
      </c>
      <c r="AV64" s="14">
        <v>1</v>
      </c>
      <c r="AW64" s="14">
        <f>SUM(AU64:AV64)</f>
        <v>2</v>
      </c>
      <c r="AX64" s="14">
        <f>AW64-[1]Discharge!AZ58</f>
        <v>2</v>
      </c>
      <c r="AY64" s="14">
        <v>5</v>
      </c>
      <c r="AZ64" s="14">
        <v>5</v>
      </c>
      <c r="BA64" s="14">
        <v>5</v>
      </c>
      <c r="BB64" s="14">
        <v>5</v>
      </c>
      <c r="BC64" s="14">
        <f>SUM(AY64:BB64)</f>
        <v>20</v>
      </c>
      <c r="BD64" s="14">
        <f>BC64-[1]Discharge!BF58</f>
        <v>20</v>
      </c>
    </row>
    <row r="65" spans="1:57" s="14" customFormat="1">
      <c r="A65" s="14">
        <v>56</v>
      </c>
      <c r="B65" s="14">
        <v>0</v>
      </c>
      <c r="C65" s="14">
        <v>0</v>
      </c>
      <c r="D65" s="14">
        <v>1</v>
      </c>
      <c r="E65" s="14">
        <v>1</v>
      </c>
      <c r="F65" s="14">
        <v>0</v>
      </c>
      <c r="G65" s="14">
        <v>0</v>
      </c>
      <c r="H65" s="14">
        <v>0</v>
      </c>
      <c r="I65" s="14">
        <v>0</v>
      </c>
      <c r="J65" s="14">
        <v>1</v>
      </c>
      <c r="K65" s="14">
        <v>0</v>
      </c>
      <c r="L65" s="14">
        <v>0</v>
      </c>
      <c r="M65" s="14">
        <v>0</v>
      </c>
      <c r="N65" s="14">
        <v>0</v>
      </c>
      <c r="O65" s="14">
        <v>0</v>
      </c>
      <c r="P65" s="14">
        <v>2</v>
      </c>
      <c r="Q65" s="14">
        <v>2</v>
      </c>
      <c r="R65" s="14">
        <v>2</v>
      </c>
      <c r="S65" s="14">
        <v>2</v>
      </c>
      <c r="T65" s="14">
        <v>3</v>
      </c>
      <c r="U65" s="14">
        <v>1</v>
      </c>
      <c r="V65" s="14">
        <v>1</v>
      </c>
      <c r="W65" s="14">
        <v>1</v>
      </c>
      <c r="X65" s="14">
        <v>1</v>
      </c>
      <c r="Y65" s="14">
        <v>1</v>
      </c>
      <c r="Z65" s="14">
        <v>80</v>
      </c>
      <c r="AA65" s="14">
        <f>Z65-[1]Discharge!AC194</f>
        <v>10</v>
      </c>
      <c r="AB65" s="14">
        <v>3</v>
      </c>
      <c r="AC65" s="14">
        <v>1</v>
      </c>
      <c r="AD65" s="14">
        <v>1</v>
      </c>
      <c r="AE65" s="14">
        <v>1</v>
      </c>
      <c r="AF65" s="14">
        <v>1</v>
      </c>
      <c r="AG65" s="14">
        <v>1</v>
      </c>
      <c r="AH65" s="14">
        <v>1</v>
      </c>
      <c r="AI65" s="14">
        <f>SUM(AC65:AH65)</f>
        <v>6</v>
      </c>
      <c r="AJ65" s="14">
        <f>AI65-[1]Discharge!AL194</f>
        <v>0</v>
      </c>
      <c r="AK65" s="14">
        <v>1</v>
      </c>
      <c r="AL65" s="14">
        <v>1</v>
      </c>
      <c r="AM65" s="14">
        <v>1</v>
      </c>
      <c r="AN65" s="14">
        <v>1</v>
      </c>
      <c r="AO65" s="14">
        <v>1</v>
      </c>
      <c r="AP65" s="14">
        <v>1</v>
      </c>
      <c r="AQ65" s="14">
        <v>1</v>
      </c>
      <c r="AR65" s="14">
        <v>1</v>
      </c>
      <c r="AS65" s="14">
        <f>SUM(AK65:AR65)</f>
        <v>8</v>
      </c>
      <c r="AT65" s="14">
        <f>AS65-[1]Discharge!AV194</f>
        <v>0</v>
      </c>
      <c r="AU65" s="14">
        <v>0</v>
      </c>
      <c r="AV65" s="14">
        <v>0</v>
      </c>
      <c r="AW65" s="14">
        <f>SUM(AU65:AV65)</f>
        <v>0</v>
      </c>
      <c r="AX65" s="14">
        <f>AW65-[1]Discharge!AZ194</f>
        <v>-4</v>
      </c>
      <c r="AY65" s="14">
        <v>3</v>
      </c>
      <c r="AZ65" s="14">
        <v>3</v>
      </c>
      <c r="BA65" s="14">
        <v>3</v>
      </c>
      <c r="BB65" s="14">
        <v>3</v>
      </c>
      <c r="BC65" s="14">
        <f>SUM(AY65:BB65)</f>
        <v>12</v>
      </c>
      <c r="BD65" s="14">
        <f>BC65-[1]Discharge!BF194</f>
        <v>4</v>
      </c>
    </row>
    <row r="66" spans="1:57" s="14" customFormat="1">
      <c r="A66" s="14">
        <v>57</v>
      </c>
      <c r="B66" s="14">
        <v>0</v>
      </c>
      <c r="C66" s="14">
        <v>0</v>
      </c>
      <c r="D66" s="14">
        <v>0</v>
      </c>
      <c r="E66" s="14">
        <v>2</v>
      </c>
      <c r="F66" s="14">
        <v>0</v>
      </c>
      <c r="G66" s="14">
        <v>0</v>
      </c>
      <c r="H66" s="14">
        <v>0</v>
      </c>
      <c r="I66" s="14">
        <v>0</v>
      </c>
      <c r="J66" s="14">
        <v>0</v>
      </c>
      <c r="K66" s="14">
        <v>0</v>
      </c>
      <c r="L66" s="14">
        <v>0</v>
      </c>
      <c r="M66" s="14">
        <v>0</v>
      </c>
      <c r="N66" s="14">
        <v>0</v>
      </c>
      <c r="O66" s="14">
        <v>0</v>
      </c>
      <c r="P66" s="14">
        <v>2</v>
      </c>
      <c r="Q66" s="14">
        <v>2</v>
      </c>
      <c r="R66" s="14">
        <v>2</v>
      </c>
      <c r="S66" s="14">
        <v>2</v>
      </c>
      <c r="T66" s="14">
        <v>3</v>
      </c>
    </row>
    <row r="67" spans="1:57" s="14" customFormat="1">
      <c r="A67" s="14">
        <v>58</v>
      </c>
      <c r="B67" s="14">
        <v>0</v>
      </c>
      <c r="C67" s="14">
        <v>5</v>
      </c>
      <c r="D67" s="14">
        <v>1</v>
      </c>
      <c r="E67" s="14">
        <v>0</v>
      </c>
      <c r="F67" s="14">
        <v>0</v>
      </c>
      <c r="G67" s="14">
        <v>0</v>
      </c>
      <c r="H67" s="14">
        <v>0</v>
      </c>
      <c r="I67" s="14">
        <v>0</v>
      </c>
      <c r="J67" s="14">
        <v>0</v>
      </c>
      <c r="K67" s="14">
        <v>0</v>
      </c>
      <c r="L67" s="14">
        <v>0</v>
      </c>
      <c r="M67" s="14">
        <v>0</v>
      </c>
      <c r="N67" s="14">
        <v>0</v>
      </c>
      <c r="O67" s="14">
        <v>0</v>
      </c>
      <c r="P67" s="14">
        <v>2</v>
      </c>
      <c r="Q67" s="14">
        <v>2</v>
      </c>
      <c r="R67" s="14">
        <v>2</v>
      </c>
      <c r="S67" s="14">
        <v>2</v>
      </c>
      <c r="T67" s="14">
        <v>3</v>
      </c>
      <c r="U67" s="14">
        <v>1</v>
      </c>
      <c r="V67" s="14">
        <v>1</v>
      </c>
      <c r="W67" s="14" t="s">
        <v>7002</v>
      </c>
      <c r="X67" s="14">
        <v>1</v>
      </c>
      <c r="Y67" s="14">
        <v>1</v>
      </c>
      <c r="Z67" s="14">
        <v>80</v>
      </c>
      <c r="AA67" s="14">
        <f>Z67-[1]Discharge!AC388</f>
        <v>-10</v>
      </c>
      <c r="AB67" s="14">
        <v>2</v>
      </c>
      <c r="AC67" s="14">
        <v>1</v>
      </c>
      <c r="AD67" s="14">
        <v>1</v>
      </c>
      <c r="AE67" s="14">
        <v>1</v>
      </c>
      <c r="AF67" s="14">
        <v>1</v>
      </c>
      <c r="AG67" s="14">
        <v>1</v>
      </c>
      <c r="AH67" s="14">
        <v>1</v>
      </c>
      <c r="AI67" s="14">
        <f>SUM(AC67:AH67)</f>
        <v>6</v>
      </c>
      <c r="AJ67" s="14">
        <f>AI67-[1]Discharge!AL388</f>
        <v>0</v>
      </c>
      <c r="AK67" s="14">
        <v>1</v>
      </c>
      <c r="AL67" s="14">
        <v>1</v>
      </c>
      <c r="AM67" s="14">
        <v>1</v>
      </c>
      <c r="AN67" s="14">
        <v>1</v>
      </c>
      <c r="AO67" s="14">
        <v>1</v>
      </c>
      <c r="AP67" s="14">
        <v>1</v>
      </c>
      <c r="AQ67" s="14">
        <v>1</v>
      </c>
      <c r="AR67" s="14">
        <v>1</v>
      </c>
      <c r="AS67" s="14">
        <f t="shared" ref="AS67:AS72" si="14">SUM(AK67:AR67)</f>
        <v>8</v>
      </c>
      <c r="AT67" s="14">
        <f>AS67-[1]Discharge!AV388</f>
        <v>0</v>
      </c>
      <c r="AU67" s="14">
        <v>0</v>
      </c>
      <c r="AV67" s="14">
        <v>0</v>
      </c>
      <c r="AW67" s="14">
        <f t="shared" ref="AW67:AW73" si="15">SUM(AU67:AV67)</f>
        <v>0</v>
      </c>
      <c r="AX67" s="14">
        <f>AW67-[1]Discharge!AZ388</f>
        <v>0</v>
      </c>
      <c r="AY67" s="14">
        <v>5</v>
      </c>
      <c r="AZ67" s="14">
        <v>5</v>
      </c>
      <c r="BA67" s="14">
        <v>5</v>
      </c>
      <c r="BB67" s="14">
        <v>5</v>
      </c>
      <c r="BC67" s="14">
        <f t="shared" ref="BC67:BC73" si="16">SUM(AY67:BB67)</f>
        <v>20</v>
      </c>
      <c r="BD67" s="14">
        <f>BC67-[1]Discharge!BF388</f>
        <v>0</v>
      </c>
    </row>
    <row r="68" spans="1:57" s="14" customFormat="1">
      <c r="A68" s="14">
        <v>59</v>
      </c>
      <c r="B68" s="14">
        <v>0</v>
      </c>
      <c r="C68" s="14">
        <v>6</v>
      </c>
      <c r="D68" s="14">
        <v>0</v>
      </c>
      <c r="E68" s="14">
        <v>1</v>
      </c>
      <c r="F68" s="14">
        <v>1</v>
      </c>
      <c r="G68" s="14">
        <v>1</v>
      </c>
      <c r="H68" s="14">
        <v>0</v>
      </c>
      <c r="I68" s="14">
        <v>13</v>
      </c>
      <c r="J68" s="14">
        <v>0</v>
      </c>
      <c r="K68" s="14">
        <v>0</v>
      </c>
      <c r="L68" s="14">
        <v>0</v>
      </c>
      <c r="M68" s="14">
        <v>0</v>
      </c>
      <c r="N68" s="14">
        <v>0</v>
      </c>
      <c r="O68" s="14">
        <v>0</v>
      </c>
      <c r="P68" s="14">
        <v>1</v>
      </c>
      <c r="Q68" s="14">
        <v>1</v>
      </c>
      <c r="R68" s="14">
        <v>0</v>
      </c>
      <c r="S68" s="14">
        <v>1</v>
      </c>
      <c r="T68" s="14">
        <v>0</v>
      </c>
      <c r="U68" s="14">
        <v>3</v>
      </c>
      <c r="V68" s="14">
        <v>2</v>
      </c>
      <c r="W68" s="14">
        <v>3</v>
      </c>
      <c r="X68" s="14">
        <v>2</v>
      </c>
      <c r="Y68" s="14">
        <v>2</v>
      </c>
      <c r="Z68" s="14">
        <v>40</v>
      </c>
      <c r="AA68" s="14">
        <f>Z68-[1]Discharge!AC96</f>
        <v>-30</v>
      </c>
      <c r="AB68" s="14">
        <v>4</v>
      </c>
      <c r="AC68" s="14">
        <v>0</v>
      </c>
      <c r="AD68" s="14">
        <v>0</v>
      </c>
      <c r="AE68" s="14">
        <v>1</v>
      </c>
      <c r="AF68" s="14">
        <v>1</v>
      </c>
      <c r="AG68" s="14">
        <v>0</v>
      </c>
      <c r="AH68" s="14">
        <v>1</v>
      </c>
      <c r="AI68" s="14">
        <f>SUM(AC68:AH68)</f>
        <v>3</v>
      </c>
      <c r="AJ68" s="14">
        <f>AI68-[1]Discharge!AL98</f>
        <v>1</v>
      </c>
      <c r="AK68" s="14">
        <v>1</v>
      </c>
      <c r="AL68" s="14">
        <v>0</v>
      </c>
      <c r="AM68" s="14">
        <v>0</v>
      </c>
      <c r="AN68" s="14">
        <v>0</v>
      </c>
      <c r="AO68" s="14">
        <v>0</v>
      </c>
      <c r="AP68" s="14">
        <v>0</v>
      </c>
      <c r="AQ68" s="14">
        <v>0</v>
      </c>
      <c r="AR68" s="14">
        <v>0</v>
      </c>
      <c r="AS68" s="14">
        <f t="shared" si="14"/>
        <v>1</v>
      </c>
      <c r="AT68" s="14">
        <f>AS68-[1]Discharge!AV98</f>
        <v>-3</v>
      </c>
      <c r="AU68" s="14">
        <v>0</v>
      </c>
      <c r="AV68" s="14">
        <v>0</v>
      </c>
      <c r="AW68" s="14">
        <f t="shared" si="15"/>
        <v>0</v>
      </c>
      <c r="AX68" s="14">
        <f>AW68-[1]Discharge!AZ98</f>
        <v>0</v>
      </c>
      <c r="AY68" s="14">
        <v>5</v>
      </c>
      <c r="AZ68" s="14">
        <v>5</v>
      </c>
      <c r="BA68" s="14">
        <v>5</v>
      </c>
      <c r="BB68" s="14">
        <v>5</v>
      </c>
      <c r="BC68" s="14">
        <f t="shared" si="16"/>
        <v>20</v>
      </c>
      <c r="BD68" s="14">
        <f>BC68-[1]Discharge!BF98</f>
        <v>0</v>
      </c>
    </row>
    <row r="69" spans="1:57" s="14" customFormat="1">
      <c r="A69" s="14">
        <v>60</v>
      </c>
      <c r="B69" s="14">
        <v>0</v>
      </c>
      <c r="C69" s="14">
        <v>0</v>
      </c>
      <c r="D69" s="14">
        <v>0</v>
      </c>
      <c r="E69" s="14">
        <v>0</v>
      </c>
      <c r="F69" s="14">
        <v>0</v>
      </c>
      <c r="G69" s="14">
        <v>0</v>
      </c>
      <c r="H69" s="14">
        <v>0</v>
      </c>
      <c r="I69" s="14">
        <v>0</v>
      </c>
      <c r="J69" s="14">
        <v>0</v>
      </c>
      <c r="K69" s="14">
        <v>0</v>
      </c>
      <c r="L69" s="14">
        <v>0</v>
      </c>
      <c r="M69" s="14">
        <v>0</v>
      </c>
      <c r="N69" s="14">
        <v>0</v>
      </c>
      <c r="O69" s="14">
        <v>0</v>
      </c>
      <c r="P69" s="14">
        <v>2</v>
      </c>
      <c r="Q69" s="14">
        <v>2</v>
      </c>
      <c r="R69" s="14">
        <v>2</v>
      </c>
      <c r="S69" s="14">
        <v>2</v>
      </c>
      <c r="T69" s="14">
        <v>3</v>
      </c>
      <c r="U69" s="14">
        <v>1</v>
      </c>
      <c r="V69" s="14">
        <v>1</v>
      </c>
      <c r="W69" s="14">
        <v>1</v>
      </c>
      <c r="X69" s="14">
        <v>1</v>
      </c>
      <c r="Y69" s="14">
        <v>1</v>
      </c>
      <c r="Z69" s="14">
        <v>94</v>
      </c>
      <c r="AA69" s="14">
        <f>Z69-[1]Discharge!AC122</f>
        <v>14</v>
      </c>
      <c r="AB69" s="14">
        <v>3</v>
      </c>
      <c r="AC69" s="14">
        <v>1</v>
      </c>
      <c r="AD69" s="14">
        <v>1</v>
      </c>
      <c r="AE69" s="14">
        <v>1</v>
      </c>
      <c r="AF69" s="14">
        <v>1</v>
      </c>
      <c r="AG69" s="14">
        <v>1</v>
      </c>
      <c r="AH69" s="14">
        <v>1</v>
      </c>
      <c r="AI69" s="14">
        <v>6</v>
      </c>
      <c r="AJ69" s="14">
        <f>AI69-[1]Discharge!AL122</f>
        <v>0</v>
      </c>
      <c r="AK69" s="14">
        <v>1</v>
      </c>
      <c r="AL69" s="14">
        <v>1</v>
      </c>
      <c r="AM69" s="14">
        <v>1</v>
      </c>
      <c r="AN69" s="14">
        <v>1</v>
      </c>
      <c r="AO69" s="14">
        <v>1</v>
      </c>
      <c r="AP69" s="14">
        <v>1</v>
      </c>
      <c r="AQ69" s="14">
        <v>1</v>
      </c>
      <c r="AR69" s="14">
        <v>1</v>
      </c>
      <c r="AS69" s="14">
        <f t="shared" si="14"/>
        <v>8</v>
      </c>
      <c r="AT69" s="14">
        <f>AS69-[1]Discharge!AV122</f>
        <v>0</v>
      </c>
      <c r="AU69" s="14">
        <v>0</v>
      </c>
      <c r="AV69" s="14">
        <v>0</v>
      </c>
      <c r="AW69" s="14">
        <f t="shared" si="15"/>
        <v>0</v>
      </c>
      <c r="AX69" s="14">
        <f>AW69-[1]Discharge!AZ122</f>
        <v>-4</v>
      </c>
      <c r="AY69" s="14">
        <v>5</v>
      </c>
      <c r="AZ69" s="14">
        <v>5</v>
      </c>
      <c r="BA69" s="14">
        <v>5</v>
      </c>
      <c r="BB69" s="14">
        <v>5</v>
      </c>
      <c r="BC69" s="14">
        <f t="shared" si="16"/>
        <v>20</v>
      </c>
      <c r="BD69" s="14">
        <f>BC69-[1]Discharge!BF122</f>
        <v>0</v>
      </c>
    </row>
    <row r="70" spans="1:57" s="14" customFormat="1">
      <c r="A70" s="14">
        <v>61</v>
      </c>
      <c r="B70" s="14">
        <v>0</v>
      </c>
      <c r="C70" s="14">
        <v>0</v>
      </c>
      <c r="D70" s="14">
        <v>0</v>
      </c>
      <c r="E70" s="14">
        <v>0</v>
      </c>
      <c r="F70" s="14">
        <v>0</v>
      </c>
      <c r="G70" s="14">
        <v>4</v>
      </c>
      <c r="H70" s="14">
        <v>0</v>
      </c>
      <c r="I70" s="14">
        <v>0</v>
      </c>
      <c r="J70" s="14">
        <v>0</v>
      </c>
      <c r="K70" s="14">
        <v>0</v>
      </c>
      <c r="L70" s="14">
        <v>0</v>
      </c>
      <c r="M70" s="14">
        <v>0</v>
      </c>
      <c r="N70" s="14">
        <v>0</v>
      </c>
      <c r="O70" s="14">
        <v>0</v>
      </c>
      <c r="P70" s="14">
        <v>2</v>
      </c>
      <c r="Q70" s="14">
        <v>2</v>
      </c>
      <c r="R70" s="14">
        <v>2</v>
      </c>
      <c r="S70" s="14">
        <v>2</v>
      </c>
      <c r="T70" s="14">
        <v>3</v>
      </c>
      <c r="U70" s="14">
        <v>5</v>
      </c>
      <c r="V70" s="14">
        <v>3</v>
      </c>
      <c r="W70" s="14">
        <v>3</v>
      </c>
      <c r="X70" s="14">
        <v>1</v>
      </c>
      <c r="Y70" s="14">
        <v>2</v>
      </c>
      <c r="Z70" s="14">
        <v>60</v>
      </c>
      <c r="AA70" s="14">
        <f>Z70-[1]Discharge!AC19</f>
        <v>45</v>
      </c>
      <c r="AB70" s="14">
        <v>2</v>
      </c>
      <c r="AC70" s="14">
        <v>0</v>
      </c>
      <c r="AD70" s="14">
        <v>0</v>
      </c>
      <c r="AE70" s="14">
        <v>0</v>
      </c>
      <c r="AF70" s="14">
        <v>0</v>
      </c>
      <c r="AG70" s="14">
        <v>1</v>
      </c>
      <c r="AH70" s="14">
        <v>1</v>
      </c>
      <c r="AI70" s="14">
        <f>SUM(AC70:AH70)</f>
        <v>2</v>
      </c>
      <c r="AJ70" s="14">
        <f>AI70-[1]Discharge!AL19</f>
        <v>2</v>
      </c>
      <c r="AK70" s="14">
        <v>1</v>
      </c>
      <c r="AL70" s="14">
        <v>0</v>
      </c>
      <c r="AM70" s="14">
        <v>0</v>
      </c>
      <c r="AN70" s="14">
        <v>0</v>
      </c>
      <c r="AO70" s="14">
        <v>0</v>
      </c>
      <c r="AP70" s="14">
        <v>0</v>
      </c>
      <c r="AQ70" s="14">
        <v>0</v>
      </c>
      <c r="AR70" s="14">
        <v>0</v>
      </c>
      <c r="AS70" s="14">
        <f t="shared" si="14"/>
        <v>1</v>
      </c>
      <c r="AT70" s="14">
        <f>AS70-[1]Discharge!AV19</f>
        <v>-1</v>
      </c>
      <c r="AU70" s="14">
        <v>2</v>
      </c>
      <c r="AV70" s="14">
        <v>1</v>
      </c>
      <c r="AW70" s="14">
        <f t="shared" si="15"/>
        <v>3</v>
      </c>
      <c r="AX70" s="14">
        <f>AW70-[1]Discharge!AZ19</f>
        <v>1</v>
      </c>
      <c r="AY70" s="14">
        <v>4</v>
      </c>
      <c r="AZ70" s="14">
        <v>4</v>
      </c>
      <c r="BA70" s="14">
        <v>4</v>
      </c>
      <c r="BB70" s="14">
        <v>4</v>
      </c>
      <c r="BC70" s="14">
        <f t="shared" si="16"/>
        <v>16</v>
      </c>
      <c r="BD70" s="14">
        <f>BC70-[1]Discharge!BF19</f>
        <v>-1</v>
      </c>
    </row>
    <row r="71" spans="1:57" s="14" customFormat="1">
      <c r="A71" s="14">
        <v>62</v>
      </c>
      <c r="B71" s="14">
        <v>0</v>
      </c>
      <c r="C71" s="14">
        <v>3</v>
      </c>
      <c r="D71" s="14">
        <v>1</v>
      </c>
      <c r="E71" s="14">
        <v>1</v>
      </c>
      <c r="F71" s="14">
        <v>4</v>
      </c>
      <c r="G71" s="14">
        <v>0</v>
      </c>
      <c r="H71" s="14">
        <v>0</v>
      </c>
      <c r="I71" s="14">
        <v>0</v>
      </c>
      <c r="J71" s="14">
        <v>0</v>
      </c>
      <c r="K71" s="14">
        <v>0</v>
      </c>
      <c r="L71" s="14">
        <v>0</v>
      </c>
      <c r="M71" s="14">
        <v>0</v>
      </c>
      <c r="N71" s="14">
        <v>0</v>
      </c>
      <c r="O71" s="14">
        <v>0</v>
      </c>
      <c r="P71" s="14">
        <v>2</v>
      </c>
      <c r="Q71" s="14">
        <v>2</v>
      </c>
      <c r="R71" s="14">
        <v>2</v>
      </c>
      <c r="S71" s="14">
        <v>2</v>
      </c>
      <c r="T71" s="14">
        <v>3</v>
      </c>
      <c r="U71" s="14">
        <v>4</v>
      </c>
      <c r="V71" s="14">
        <v>1</v>
      </c>
      <c r="W71" s="14">
        <v>1</v>
      </c>
      <c r="X71" s="14">
        <v>2</v>
      </c>
      <c r="Y71" s="14">
        <v>1</v>
      </c>
      <c r="Z71" s="14">
        <v>20</v>
      </c>
      <c r="AA71" s="14">
        <f>Z71-[1]Discharge!AC234</f>
        <v>0</v>
      </c>
      <c r="AB71" s="14">
        <v>4</v>
      </c>
      <c r="AC71" s="14">
        <v>1</v>
      </c>
      <c r="AD71" s="14">
        <v>1</v>
      </c>
      <c r="AE71" s="14">
        <v>1</v>
      </c>
      <c r="AF71" s="14">
        <v>1</v>
      </c>
      <c r="AG71" s="14">
        <v>1</v>
      </c>
      <c r="AH71" s="14">
        <v>1</v>
      </c>
      <c r="AI71" s="14">
        <f>SUM(AC71:AH71)</f>
        <v>6</v>
      </c>
      <c r="AJ71" s="14">
        <f>AI71-[1]Discharge!AL234</f>
        <v>0</v>
      </c>
      <c r="AK71" s="14">
        <v>1</v>
      </c>
      <c r="AL71" s="14">
        <v>1</v>
      </c>
      <c r="AM71" s="14">
        <v>1</v>
      </c>
      <c r="AN71" s="14">
        <v>1</v>
      </c>
      <c r="AO71" s="14">
        <v>1</v>
      </c>
      <c r="AP71" s="14">
        <v>1</v>
      </c>
      <c r="AQ71" s="14">
        <v>1</v>
      </c>
      <c r="AR71" s="14">
        <v>0</v>
      </c>
      <c r="AS71" s="14">
        <f t="shared" si="14"/>
        <v>7</v>
      </c>
      <c r="AT71" s="14">
        <f>AS71-[1]Discharge!AV234</f>
        <v>0</v>
      </c>
      <c r="AU71" s="14">
        <v>1</v>
      </c>
      <c r="AV71" s="14">
        <v>0</v>
      </c>
      <c r="AW71" s="14">
        <f t="shared" si="15"/>
        <v>1</v>
      </c>
      <c r="AX71" s="14">
        <f>AW71-[1]Discharge!AZ234</f>
        <v>-4</v>
      </c>
      <c r="AY71" s="14">
        <v>5</v>
      </c>
      <c r="AZ71" s="14">
        <v>5</v>
      </c>
      <c r="BA71" s="14">
        <v>5</v>
      </c>
      <c r="BB71" s="14">
        <v>5</v>
      </c>
      <c r="BC71" s="14">
        <f t="shared" si="16"/>
        <v>20</v>
      </c>
      <c r="BD71" s="14">
        <f>BC71-[1]Discharge!BF234</f>
        <v>0</v>
      </c>
    </row>
    <row r="72" spans="1:57" s="14" customFormat="1">
      <c r="A72" s="14">
        <v>63</v>
      </c>
      <c r="B72" s="14">
        <v>0</v>
      </c>
      <c r="C72" s="14">
        <v>0</v>
      </c>
      <c r="D72" s="14">
        <v>0</v>
      </c>
      <c r="E72" s="14">
        <v>0</v>
      </c>
      <c r="F72" s="14">
        <v>0</v>
      </c>
      <c r="G72" s="14">
        <v>2</v>
      </c>
      <c r="H72" s="14">
        <v>0</v>
      </c>
      <c r="I72" s="14">
        <v>0</v>
      </c>
      <c r="J72" s="14">
        <v>0</v>
      </c>
      <c r="K72" s="14">
        <v>0</v>
      </c>
      <c r="L72" s="14">
        <v>0</v>
      </c>
      <c r="M72" s="14">
        <v>0</v>
      </c>
      <c r="N72" s="14">
        <v>0</v>
      </c>
      <c r="O72" s="14">
        <v>0</v>
      </c>
      <c r="P72" s="14">
        <v>0</v>
      </c>
      <c r="Q72" s="14">
        <v>2</v>
      </c>
      <c r="R72" s="14">
        <v>2</v>
      </c>
      <c r="S72" s="14">
        <v>2</v>
      </c>
      <c r="T72" s="14">
        <v>2</v>
      </c>
      <c r="U72" s="14">
        <v>3</v>
      </c>
      <c r="V72" s="14">
        <v>3</v>
      </c>
      <c r="W72" s="14">
        <v>1</v>
      </c>
      <c r="X72" s="14">
        <v>1</v>
      </c>
      <c r="Y72" s="14">
        <v>1</v>
      </c>
      <c r="Z72" s="14">
        <v>1</v>
      </c>
      <c r="AA72" s="14">
        <f>Z72-[1]Discharge!AC454</f>
        <v>-89</v>
      </c>
      <c r="AB72" s="1">
        <v>1</v>
      </c>
      <c r="AC72" s="1">
        <v>1</v>
      </c>
      <c r="AD72" s="1">
        <v>1</v>
      </c>
      <c r="AE72" s="1">
        <v>1</v>
      </c>
      <c r="AF72" s="1">
        <v>1</v>
      </c>
      <c r="AG72" s="1">
        <v>1</v>
      </c>
      <c r="AH72" s="1">
        <v>1</v>
      </c>
      <c r="AI72" s="14">
        <f>SUM(AC72:AH72)</f>
        <v>6</v>
      </c>
      <c r="AJ72" s="14">
        <f>AI72-[1]Discharge!AL454</f>
        <v>0</v>
      </c>
      <c r="AK72" s="1">
        <v>1</v>
      </c>
      <c r="AL72" s="1">
        <v>0</v>
      </c>
      <c r="AM72" s="1">
        <v>0</v>
      </c>
      <c r="AN72" s="1">
        <v>0</v>
      </c>
      <c r="AO72" s="1">
        <v>0</v>
      </c>
      <c r="AP72" s="1">
        <v>1</v>
      </c>
      <c r="AQ72" s="1">
        <v>0</v>
      </c>
      <c r="AR72" s="1">
        <v>0</v>
      </c>
      <c r="AS72" s="14">
        <f t="shared" si="14"/>
        <v>2</v>
      </c>
      <c r="AT72" s="14">
        <f>AS72-[1]Discharge!AV454</f>
        <v>-5</v>
      </c>
      <c r="AU72" s="1">
        <v>0</v>
      </c>
      <c r="AV72" s="1">
        <v>0</v>
      </c>
      <c r="AW72" s="14">
        <f t="shared" si="15"/>
        <v>0</v>
      </c>
      <c r="AX72" s="14">
        <f>AW72-[1]Discharge!AZ454</f>
        <v>0</v>
      </c>
      <c r="AY72" s="1">
        <v>5</v>
      </c>
      <c r="AZ72" s="1">
        <v>5</v>
      </c>
      <c r="BA72" s="1">
        <v>5</v>
      </c>
      <c r="BB72" s="1">
        <v>5</v>
      </c>
      <c r="BC72" s="14">
        <f t="shared" si="16"/>
        <v>20</v>
      </c>
      <c r="BD72" s="14">
        <f>BC72-[1]Discharge!BF454</f>
        <v>0</v>
      </c>
    </row>
    <row r="73" spans="1:57" s="14" customFormat="1">
      <c r="A73" s="14">
        <v>64</v>
      </c>
      <c r="B73" s="14">
        <v>0</v>
      </c>
      <c r="C73" s="14">
        <v>0</v>
      </c>
      <c r="D73" s="14">
        <v>0</v>
      </c>
      <c r="E73" s="14">
        <v>0</v>
      </c>
      <c r="F73" s="14">
        <v>0</v>
      </c>
      <c r="G73" s="14">
        <v>0</v>
      </c>
      <c r="H73" s="14">
        <v>0</v>
      </c>
      <c r="I73" s="14">
        <v>0</v>
      </c>
      <c r="J73" s="14">
        <v>0</v>
      </c>
      <c r="K73" s="14">
        <v>0</v>
      </c>
      <c r="L73" s="14">
        <v>0</v>
      </c>
      <c r="M73" s="14">
        <v>0</v>
      </c>
      <c r="N73" s="14">
        <v>0</v>
      </c>
      <c r="O73" s="14">
        <v>0</v>
      </c>
      <c r="P73" s="14">
        <v>2</v>
      </c>
      <c r="Q73" s="14">
        <v>2</v>
      </c>
      <c r="R73" s="14">
        <v>2</v>
      </c>
      <c r="S73" s="14">
        <v>2</v>
      </c>
      <c r="T73" s="14">
        <v>3</v>
      </c>
      <c r="U73" s="14">
        <v>5</v>
      </c>
      <c r="V73" s="14">
        <v>5</v>
      </c>
      <c r="W73" s="14">
        <v>5</v>
      </c>
      <c r="X73" s="14">
        <v>1</v>
      </c>
      <c r="Y73" s="14">
        <v>1</v>
      </c>
      <c r="Z73" s="14">
        <v>70</v>
      </c>
      <c r="AA73" s="14">
        <f>Z73-[1]Discharge!AC115</f>
        <v>40</v>
      </c>
      <c r="AB73" s="14">
        <v>4</v>
      </c>
      <c r="AC73" s="14">
        <v>0</v>
      </c>
      <c r="AD73" s="14">
        <v>0</v>
      </c>
      <c r="AE73" s="14">
        <v>0</v>
      </c>
      <c r="AF73" s="14">
        <v>0</v>
      </c>
      <c r="AG73" s="14">
        <v>0</v>
      </c>
      <c r="AH73" s="14">
        <v>0</v>
      </c>
      <c r="AI73" s="14">
        <f>SUM(AC73:AH73)</f>
        <v>0</v>
      </c>
      <c r="AJ73" s="14">
        <f>AI73-[1]Discharge!AL115</f>
        <v>0</v>
      </c>
      <c r="AK73" s="14">
        <v>0</v>
      </c>
      <c r="AL73" s="14">
        <v>0</v>
      </c>
      <c r="AM73" s="14">
        <v>0</v>
      </c>
      <c r="AN73" s="14">
        <v>0</v>
      </c>
      <c r="AO73" s="14">
        <v>0</v>
      </c>
      <c r="AP73" s="14">
        <v>0</v>
      </c>
      <c r="AQ73" s="14">
        <v>0</v>
      </c>
      <c r="AR73" s="14">
        <v>0</v>
      </c>
      <c r="AS73" s="14">
        <v>0</v>
      </c>
      <c r="AT73" s="14">
        <f>AS73-[1]Discharge!AV115</f>
        <v>0</v>
      </c>
      <c r="AU73" s="14">
        <v>0</v>
      </c>
      <c r="AV73" s="14">
        <v>0</v>
      </c>
      <c r="AW73" s="14">
        <f t="shared" si="15"/>
        <v>0</v>
      </c>
      <c r="AX73" s="14">
        <f>AW73-[1]Discharge!AZ115</f>
        <v>-2</v>
      </c>
      <c r="AY73" s="14">
        <v>4</v>
      </c>
      <c r="AZ73" s="14">
        <v>4</v>
      </c>
      <c r="BA73" s="14">
        <v>4</v>
      </c>
      <c r="BB73" s="14">
        <v>4</v>
      </c>
      <c r="BC73" s="14">
        <f t="shared" si="16"/>
        <v>16</v>
      </c>
      <c r="BD73" s="14">
        <f>BC73-[1]Discharge!BF115</f>
        <v>12</v>
      </c>
    </row>
    <row r="74" spans="1:57" s="14" customFormat="1">
      <c r="A74" s="14">
        <v>65</v>
      </c>
      <c r="B74" s="1">
        <v>1</v>
      </c>
      <c r="C74" s="1">
        <v>0</v>
      </c>
      <c r="D74" s="1">
        <v>0</v>
      </c>
      <c r="E74" s="1">
        <v>2</v>
      </c>
      <c r="F74" s="1">
        <v>1</v>
      </c>
      <c r="G74" s="1">
        <v>1</v>
      </c>
      <c r="H74" s="1">
        <v>0</v>
      </c>
      <c r="I74" s="1">
        <v>0</v>
      </c>
      <c r="J74" s="1">
        <v>0</v>
      </c>
      <c r="K74" s="1">
        <v>0</v>
      </c>
      <c r="L74" s="1">
        <v>0</v>
      </c>
      <c r="M74" s="1">
        <v>0</v>
      </c>
      <c r="N74" s="1">
        <v>0</v>
      </c>
      <c r="O74" s="1">
        <v>0</v>
      </c>
      <c r="P74" s="1">
        <v>0</v>
      </c>
      <c r="Q74" s="1">
        <v>2</v>
      </c>
      <c r="R74" s="1">
        <v>2</v>
      </c>
      <c r="S74" s="1">
        <v>2</v>
      </c>
      <c r="T74" s="1">
        <v>2</v>
      </c>
      <c r="U74" s="1"/>
      <c r="V74" s="1"/>
      <c r="W74" s="1"/>
      <c r="X74" s="1"/>
      <c r="Y74" s="1"/>
      <c r="Z74" s="1"/>
      <c r="AB74" s="1"/>
      <c r="AC74" s="1"/>
      <c r="AD74" s="1"/>
      <c r="AE74" s="1"/>
      <c r="AF74" s="1"/>
      <c r="AG74" s="1"/>
      <c r="AH74" s="1"/>
      <c r="AK74" s="1"/>
      <c r="AL74" s="1"/>
      <c r="AM74" s="1"/>
      <c r="AN74" s="1"/>
      <c r="AO74" s="1"/>
      <c r="AP74" s="1"/>
      <c r="AQ74" s="1"/>
      <c r="AR74" s="1"/>
      <c r="AU74" s="1"/>
      <c r="AV74" s="1"/>
      <c r="AY74" s="1"/>
      <c r="AZ74" s="1"/>
      <c r="BA74" s="1"/>
      <c r="BB74" s="1"/>
      <c r="BE74"/>
    </row>
    <row r="75" spans="1:57" s="14" customFormat="1">
      <c r="A75" s="14">
        <v>66</v>
      </c>
      <c r="B75" s="14">
        <v>0</v>
      </c>
      <c r="C75" s="14">
        <v>1</v>
      </c>
      <c r="D75" s="14">
        <v>0</v>
      </c>
      <c r="E75" s="14">
        <v>0</v>
      </c>
      <c r="F75" s="14">
        <v>0</v>
      </c>
      <c r="G75" s="14">
        <v>0</v>
      </c>
      <c r="H75" s="14">
        <v>0</v>
      </c>
      <c r="I75" s="14">
        <v>0</v>
      </c>
      <c r="J75" s="14">
        <v>0</v>
      </c>
      <c r="K75" s="14">
        <v>0</v>
      </c>
      <c r="L75" s="14">
        <v>0</v>
      </c>
      <c r="M75" s="14">
        <v>0</v>
      </c>
      <c r="N75" s="14">
        <v>0</v>
      </c>
      <c r="O75" s="14">
        <v>0</v>
      </c>
      <c r="P75" s="14">
        <v>2</v>
      </c>
      <c r="Q75" s="14">
        <v>2</v>
      </c>
      <c r="R75" s="14">
        <v>2</v>
      </c>
      <c r="S75" s="14">
        <v>2</v>
      </c>
      <c r="T75" s="14">
        <v>3</v>
      </c>
      <c r="U75" s="14">
        <v>1</v>
      </c>
      <c r="V75" s="14">
        <v>1</v>
      </c>
      <c r="W75" s="14">
        <v>1</v>
      </c>
      <c r="X75" s="14">
        <v>1</v>
      </c>
      <c r="Y75" s="14">
        <v>1</v>
      </c>
      <c r="Z75" s="14">
        <v>95</v>
      </c>
      <c r="AA75" s="14">
        <f>Z75-[1]Discharge!AC366</f>
        <v>0</v>
      </c>
      <c r="AB75" s="14">
        <v>2</v>
      </c>
      <c r="AC75" s="14">
        <v>1</v>
      </c>
      <c r="AD75" s="14">
        <v>1</v>
      </c>
      <c r="AE75" s="14">
        <v>1</v>
      </c>
      <c r="AF75" s="14">
        <v>1</v>
      </c>
      <c r="AG75" s="14">
        <v>1</v>
      </c>
      <c r="AH75" s="14">
        <v>1</v>
      </c>
      <c r="AI75" s="14">
        <f>SUM(AC75:AH75)</f>
        <v>6</v>
      </c>
      <c r="AJ75" s="14">
        <f>AI75-[1]Discharge!AL366</f>
        <v>0</v>
      </c>
      <c r="AK75" s="14">
        <v>1</v>
      </c>
      <c r="AL75" s="14">
        <v>1</v>
      </c>
      <c r="AM75" s="14">
        <v>1</v>
      </c>
      <c r="AN75" s="14">
        <v>1</v>
      </c>
      <c r="AO75" s="14">
        <v>1</v>
      </c>
      <c r="AP75" s="14">
        <v>1</v>
      </c>
      <c r="AQ75" s="14">
        <v>1</v>
      </c>
      <c r="AR75" s="14">
        <v>1</v>
      </c>
      <c r="AS75" s="14">
        <f>SUM(AK75:AR75)</f>
        <v>8</v>
      </c>
      <c r="AT75" s="14">
        <f>AS75-[1]Discharge!AV366</f>
        <v>0</v>
      </c>
      <c r="AU75" s="14">
        <v>0</v>
      </c>
      <c r="AV75" s="14">
        <v>0</v>
      </c>
      <c r="AW75" s="14">
        <f>SUM(AU75:AV75)</f>
        <v>0</v>
      </c>
      <c r="AX75" s="14">
        <f>AW75-[1]Discharge!AZ366</f>
        <v>0</v>
      </c>
      <c r="AY75" s="14">
        <v>5</v>
      </c>
      <c r="AZ75" s="14">
        <v>5</v>
      </c>
      <c r="BA75" s="14">
        <v>5</v>
      </c>
      <c r="BB75" s="14">
        <v>5</v>
      </c>
      <c r="BC75" s="14">
        <f>SUM(AY75:BB75)</f>
        <v>20</v>
      </c>
      <c r="BD75" s="14">
        <f>BC75-[1]Discharge!BF366</f>
        <v>0</v>
      </c>
    </row>
    <row r="76" spans="1:57" s="14" customFormat="1">
      <c r="A76" s="14">
        <v>67</v>
      </c>
      <c r="B76" s="14">
        <v>0</v>
      </c>
      <c r="C76" s="14">
        <v>1</v>
      </c>
      <c r="D76" s="14">
        <v>1</v>
      </c>
      <c r="E76" s="14">
        <v>1</v>
      </c>
      <c r="F76" s="14">
        <v>0</v>
      </c>
      <c r="G76" s="14">
        <v>0</v>
      </c>
      <c r="H76" s="14">
        <v>0</v>
      </c>
      <c r="I76" s="14">
        <v>0</v>
      </c>
      <c r="J76" s="14">
        <v>0</v>
      </c>
      <c r="K76" s="14">
        <v>0</v>
      </c>
      <c r="L76" s="14">
        <v>0</v>
      </c>
      <c r="M76" s="14">
        <v>0</v>
      </c>
      <c r="N76" s="14">
        <v>0</v>
      </c>
      <c r="O76" s="14">
        <v>0</v>
      </c>
      <c r="P76" s="14">
        <v>2</v>
      </c>
      <c r="Q76" s="14">
        <v>2</v>
      </c>
      <c r="R76" s="14">
        <v>2</v>
      </c>
      <c r="S76" s="14">
        <v>2</v>
      </c>
      <c r="T76" s="14">
        <v>3</v>
      </c>
      <c r="U76" s="14">
        <v>1</v>
      </c>
      <c r="V76" s="14">
        <v>1</v>
      </c>
      <c r="W76" s="14">
        <v>1</v>
      </c>
      <c r="X76" s="14">
        <v>1</v>
      </c>
      <c r="Y76" s="14">
        <v>1</v>
      </c>
      <c r="Z76" s="14">
        <v>75</v>
      </c>
      <c r="AA76" s="14">
        <f>Z76-[1]Discharge!AC395</f>
        <v>75</v>
      </c>
      <c r="AB76" s="14">
        <v>3</v>
      </c>
      <c r="AC76" s="14">
        <v>1</v>
      </c>
      <c r="AD76" s="14">
        <v>1</v>
      </c>
      <c r="AE76" s="14">
        <v>1</v>
      </c>
      <c r="AF76" s="14">
        <v>1</v>
      </c>
      <c r="AG76" s="14">
        <v>1</v>
      </c>
      <c r="AH76" s="14">
        <v>1</v>
      </c>
      <c r="AI76" s="14">
        <f>SUM(AC76:AH76)</f>
        <v>6</v>
      </c>
      <c r="AJ76" s="14">
        <f>AI76-[1]Discharge!AL395</f>
        <v>6</v>
      </c>
      <c r="AK76" s="14">
        <v>1</v>
      </c>
      <c r="AL76" s="14">
        <v>1</v>
      </c>
      <c r="AM76" s="14">
        <v>1</v>
      </c>
      <c r="AN76" s="14">
        <v>1</v>
      </c>
      <c r="AO76" s="14">
        <v>1</v>
      </c>
      <c r="AP76" s="14">
        <v>1</v>
      </c>
      <c r="AQ76" s="14">
        <v>1</v>
      </c>
      <c r="AR76" s="14">
        <v>1</v>
      </c>
      <c r="AS76" s="14">
        <f>SUM(AK76:AR76)</f>
        <v>8</v>
      </c>
      <c r="AT76" s="14">
        <f>AS76-[1]Discharge!AV395</f>
        <v>8</v>
      </c>
      <c r="AU76" s="14">
        <v>1</v>
      </c>
      <c r="AV76" s="14">
        <v>0</v>
      </c>
      <c r="AW76" s="14">
        <f>SUM(AU76:AV76)</f>
        <v>1</v>
      </c>
      <c r="AX76" s="14">
        <f>AW76-[1]Discharge!AZ395</f>
        <v>1</v>
      </c>
      <c r="AY76" s="14">
        <v>5</v>
      </c>
      <c r="AZ76" s="14">
        <v>5</v>
      </c>
      <c r="BA76" s="14">
        <v>5</v>
      </c>
      <c r="BB76" s="14">
        <v>5</v>
      </c>
      <c r="BC76" s="14">
        <f>SUM(AY76:BB76)</f>
        <v>20</v>
      </c>
      <c r="BD76" s="14">
        <f>BC76-[1]Discharge!BF395</f>
        <v>20</v>
      </c>
    </row>
    <row r="77" spans="1:57" s="14" customFormat="1">
      <c r="A77" s="14">
        <v>68</v>
      </c>
      <c r="B77" s="14">
        <v>0</v>
      </c>
      <c r="C77" s="14">
        <v>3</v>
      </c>
      <c r="D77" s="14">
        <v>0</v>
      </c>
      <c r="E77" s="14">
        <v>2</v>
      </c>
      <c r="F77" s="14">
        <v>1</v>
      </c>
      <c r="G77" s="14">
        <v>0</v>
      </c>
      <c r="H77" s="14">
        <v>0</v>
      </c>
      <c r="I77" s="14">
        <v>0</v>
      </c>
      <c r="J77" s="14">
        <v>0</v>
      </c>
      <c r="K77" s="14">
        <v>0</v>
      </c>
      <c r="L77" s="14">
        <v>0</v>
      </c>
      <c r="M77" s="14">
        <v>0</v>
      </c>
      <c r="N77" s="14">
        <v>0</v>
      </c>
      <c r="O77" s="14">
        <v>0</v>
      </c>
      <c r="P77" s="14">
        <v>2</v>
      </c>
      <c r="Q77" s="14">
        <v>2</v>
      </c>
      <c r="R77" s="14">
        <v>2</v>
      </c>
      <c r="S77" s="14">
        <v>2</v>
      </c>
      <c r="T77" s="14">
        <v>3</v>
      </c>
      <c r="U77" s="14">
        <v>1</v>
      </c>
      <c r="V77" s="14">
        <v>1</v>
      </c>
      <c r="W77" s="14">
        <v>1</v>
      </c>
      <c r="X77" s="14">
        <v>2</v>
      </c>
      <c r="Y77" s="14">
        <v>1</v>
      </c>
      <c r="Z77" s="14">
        <v>100</v>
      </c>
      <c r="AA77" s="14">
        <f>Z77-[1]Discharge!AC95</f>
        <v>0</v>
      </c>
      <c r="AB77" s="14">
        <v>4</v>
      </c>
      <c r="AC77" s="14">
        <v>1</v>
      </c>
      <c r="AD77" s="14">
        <v>1</v>
      </c>
      <c r="AE77" s="14">
        <v>1</v>
      </c>
      <c r="AF77" s="14">
        <v>1</v>
      </c>
      <c r="AG77" s="14">
        <v>1</v>
      </c>
      <c r="AH77" s="14">
        <v>1</v>
      </c>
      <c r="AI77" s="14">
        <f>SUM(AC77:AH77)</f>
        <v>6</v>
      </c>
      <c r="AJ77" s="14">
        <f>AI77-[1]Discharge!AL97</f>
        <v>2</v>
      </c>
      <c r="AK77" s="14">
        <v>1</v>
      </c>
      <c r="AL77" s="14">
        <v>0</v>
      </c>
      <c r="AM77" s="14">
        <v>0</v>
      </c>
      <c r="AN77" s="14">
        <v>0</v>
      </c>
      <c r="AO77" s="14">
        <v>0</v>
      </c>
      <c r="AP77" s="14">
        <v>1</v>
      </c>
      <c r="AQ77" s="14">
        <v>1</v>
      </c>
      <c r="AR77" s="14">
        <v>0</v>
      </c>
      <c r="AS77" s="14">
        <f>SUM(AK77:AR77)</f>
        <v>3</v>
      </c>
      <c r="AT77" s="14">
        <f>AS77-[1]Discharge!AV97</f>
        <v>2</v>
      </c>
      <c r="AU77" s="14">
        <v>2</v>
      </c>
      <c r="AV77" s="14">
        <v>0</v>
      </c>
      <c r="AW77" s="14">
        <f>SUM(AU77:AV77)</f>
        <v>2</v>
      </c>
      <c r="AX77" s="14">
        <f>AW77-[1]Discharge!AZ97</f>
        <v>2</v>
      </c>
      <c r="AY77" s="14">
        <v>5</v>
      </c>
      <c r="AZ77" s="14">
        <v>5</v>
      </c>
      <c r="BA77" s="14">
        <v>5</v>
      </c>
      <c r="BB77" s="14">
        <v>5</v>
      </c>
      <c r="BC77" s="14">
        <f>SUM(AY77:BB77)</f>
        <v>20</v>
      </c>
      <c r="BD77" s="14">
        <f>BC77-[1]Discharge!BF97</f>
        <v>0</v>
      </c>
    </row>
    <row r="78" spans="1:57" s="14" customFormat="1">
      <c r="A78" s="14">
        <v>69</v>
      </c>
      <c r="B78" s="14">
        <v>0</v>
      </c>
      <c r="C78" s="14">
        <v>7</v>
      </c>
      <c r="D78" s="14">
        <v>0</v>
      </c>
      <c r="E78" s="14">
        <v>0</v>
      </c>
      <c r="F78" s="14">
        <v>0</v>
      </c>
      <c r="G78" s="14">
        <v>2</v>
      </c>
      <c r="H78" s="14">
        <v>30</v>
      </c>
      <c r="I78" s="14">
        <v>3</v>
      </c>
      <c r="J78" s="14">
        <v>0</v>
      </c>
      <c r="K78" s="14">
        <v>0</v>
      </c>
      <c r="L78" s="14">
        <v>0</v>
      </c>
      <c r="M78" s="14">
        <v>0</v>
      </c>
      <c r="N78" s="14">
        <v>0</v>
      </c>
      <c r="O78" s="14">
        <v>0</v>
      </c>
      <c r="P78" s="14">
        <v>2</v>
      </c>
      <c r="Q78" s="14">
        <v>2</v>
      </c>
      <c r="R78" s="14">
        <v>2</v>
      </c>
      <c r="S78" s="14">
        <v>2</v>
      </c>
      <c r="T78" s="14">
        <v>3</v>
      </c>
      <c r="U78" s="14">
        <v>4</v>
      </c>
      <c r="V78" s="14">
        <v>2</v>
      </c>
      <c r="W78" s="14">
        <v>5</v>
      </c>
      <c r="X78" s="14">
        <v>3</v>
      </c>
      <c r="Y78" s="14">
        <v>2</v>
      </c>
      <c r="Z78" s="14">
        <v>50</v>
      </c>
      <c r="AA78" s="14">
        <f>Z78-[1]Discharge!AC143</f>
        <v>-20</v>
      </c>
      <c r="AB78" s="14">
        <v>4</v>
      </c>
      <c r="AC78" s="14">
        <v>0</v>
      </c>
      <c r="AD78" s="14">
        <v>0</v>
      </c>
      <c r="AE78" s="14">
        <v>1</v>
      </c>
      <c r="AF78" s="14">
        <v>1</v>
      </c>
      <c r="AG78" s="14">
        <v>1</v>
      </c>
      <c r="AH78" s="14">
        <v>1</v>
      </c>
      <c r="AI78" s="14">
        <f>SUM(AC78:AH78)</f>
        <v>4</v>
      </c>
      <c r="AJ78" s="14">
        <f>AI78-[1]Discharge!AL143</f>
        <v>0</v>
      </c>
      <c r="AK78" s="14">
        <v>1</v>
      </c>
      <c r="AL78" s="14">
        <v>0</v>
      </c>
      <c r="AM78" s="14">
        <v>0</v>
      </c>
      <c r="AN78" s="14">
        <v>0</v>
      </c>
      <c r="AO78" s="14">
        <v>0</v>
      </c>
      <c r="AP78" s="14">
        <v>0</v>
      </c>
      <c r="AQ78" s="14">
        <v>0</v>
      </c>
      <c r="AR78" s="14">
        <v>0</v>
      </c>
      <c r="AS78" s="14">
        <f>SUM(AK78:AR78)</f>
        <v>1</v>
      </c>
      <c r="AT78" s="14">
        <f>AS78-[1]Discharge!AV143</f>
        <v>0</v>
      </c>
      <c r="AU78" s="14">
        <v>1</v>
      </c>
      <c r="AV78" s="14">
        <v>1</v>
      </c>
      <c r="AW78" s="14">
        <f>SUM(AU78:AV78)</f>
        <v>2</v>
      </c>
      <c r="AX78" s="14">
        <f>AW78-[1]Discharge!AZ143</f>
        <v>0</v>
      </c>
      <c r="AY78" s="14">
        <v>5</v>
      </c>
      <c r="AZ78" s="14">
        <v>5</v>
      </c>
      <c r="BA78" s="14">
        <v>5</v>
      </c>
      <c r="BB78" s="14">
        <v>5</v>
      </c>
      <c r="BC78" s="14">
        <f>SUM(AY78:BB78)</f>
        <v>20</v>
      </c>
      <c r="BD78" s="14">
        <f>BC78-[1]Discharge!BF143</f>
        <v>0</v>
      </c>
    </row>
    <row r="79" spans="1:57" s="14" customFormat="1">
      <c r="A79" s="14">
        <v>70</v>
      </c>
      <c r="B79" s="1">
        <v>0</v>
      </c>
      <c r="C79" s="1">
        <v>0</v>
      </c>
      <c r="D79" s="1">
        <v>1</v>
      </c>
      <c r="E79" s="1">
        <v>1</v>
      </c>
      <c r="F79" s="1">
        <v>1</v>
      </c>
      <c r="G79" s="1">
        <v>0</v>
      </c>
      <c r="H79" s="1">
        <v>0</v>
      </c>
      <c r="I79" s="1">
        <v>0</v>
      </c>
      <c r="J79" s="1">
        <v>0</v>
      </c>
      <c r="K79" s="1">
        <v>0</v>
      </c>
      <c r="L79" s="1">
        <v>0</v>
      </c>
      <c r="M79" s="1">
        <v>0</v>
      </c>
      <c r="N79" s="1">
        <v>0</v>
      </c>
      <c r="O79" s="1">
        <v>0</v>
      </c>
      <c r="P79" s="1">
        <v>2</v>
      </c>
      <c r="Q79" s="1">
        <v>2</v>
      </c>
      <c r="R79" s="1">
        <v>2</v>
      </c>
      <c r="S79" s="1">
        <v>2</v>
      </c>
      <c r="T79" s="1">
        <v>3</v>
      </c>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row>
    <row r="80" spans="1:57" s="14" customFormat="1">
      <c r="A80" s="14">
        <v>71</v>
      </c>
      <c r="B80" s="14">
        <v>0</v>
      </c>
      <c r="C80" s="14">
        <v>0</v>
      </c>
      <c r="D80" s="14">
        <v>0</v>
      </c>
      <c r="E80" s="14">
        <v>0</v>
      </c>
      <c r="F80" s="14">
        <v>0</v>
      </c>
      <c r="G80" s="14">
        <v>0</v>
      </c>
      <c r="H80" s="14">
        <v>0</v>
      </c>
      <c r="I80" s="14">
        <v>0</v>
      </c>
      <c r="J80" s="14">
        <v>0</v>
      </c>
      <c r="K80" s="14">
        <v>0</v>
      </c>
      <c r="L80" s="14">
        <v>0</v>
      </c>
      <c r="M80" s="14">
        <v>0</v>
      </c>
      <c r="N80" s="14">
        <v>0</v>
      </c>
      <c r="O80" s="14">
        <v>0</v>
      </c>
      <c r="P80" s="14">
        <v>0</v>
      </c>
      <c r="Q80" s="14">
        <v>2</v>
      </c>
      <c r="R80" s="14">
        <v>2</v>
      </c>
      <c r="S80" s="14">
        <v>2</v>
      </c>
      <c r="T80" s="14">
        <v>1</v>
      </c>
      <c r="U80" s="14">
        <v>0</v>
      </c>
      <c r="AB80" s="1">
        <v>3</v>
      </c>
      <c r="AC80" s="1">
        <v>1</v>
      </c>
      <c r="AD80" s="1">
        <v>1</v>
      </c>
      <c r="AE80" s="1">
        <v>1</v>
      </c>
      <c r="AF80" s="1">
        <v>1</v>
      </c>
      <c r="AG80" s="1">
        <v>1</v>
      </c>
      <c r="AH80" s="1">
        <v>1</v>
      </c>
      <c r="AI80" s="14">
        <f>SUM(AC80:AH80)</f>
        <v>6</v>
      </c>
      <c r="AJ80" s="14">
        <f>AI80-[1]Discharge!AL456</f>
        <v>6</v>
      </c>
      <c r="AK80" s="1">
        <v>1</v>
      </c>
      <c r="AL80" s="1">
        <v>0</v>
      </c>
      <c r="AM80" s="1">
        <v>0</v>
      </c>
      <c r="AN80" s="1">
        <v>1</v>
      </c>
      <c r="AO80" s="1">
        <v>0</v>
      </c>
      <c r="AP80" s="1">
        <v>0</v>
      </c>
      <c r="AQ80" s="1">
        <v>0</v>
      </c>
      <c r="AR80" s="1">
        <v>0</v>
      </c>
      <c r="AS80" s="14">
        <f>SUM(AK80:AR80)</f>
        <v>2</v>
      </c>
      <c r="AT80" s="14">
        <f>AS80-[1]Discharge!AV456</f>
        <v>2</v>
      </c>
      <c r="AU80" s="1">
        <v>1</v>
      </c>
      <c r="AV80" s="1">
        <v>0</v>
      </c>
      <c r="AW80" s="14">
        <f>SUM(AU80:AV80)</f>
        <v>1</v>
      </c>
      <c r="AX80" s="14">
        <f>AW80-[1]Discharge!AZ456</f>
        <v>1</v>
      </c>
      <c r="AY80" s="1">
        <v>5</v>
      </c>
      <c r="AZ80" s="1">
        <v>5</v>
      </c>
      <c r="BA80" s="1">
        <v>5</v>
      </c>
      <c r="BB80" s="1">
        <v>5</v>
      </c>
      <c r="BC80" s="14">
        <f>SUM(AY80:BB80)</f>
        <v>20</v>
      </c>
      <c r="BD80" s="14">
        <f>BC80-[1]Discharge!BF456</f>
        <v>20</v>
      </c>
    </row>
    <row r="81" spans="1:57" s="14" customFormat="1">
      <c r="A81" s="14">
        <v>72</v>
      </c>
      <c r="B81" s="14">
        <v>0</v>
      </c>
      <c r="C81" s="14">
        <v>7</v>
      </c>
      <c r="D81" s="14">
        <v>1</v>
      </c>
      <c r="E81" s="14">
        <v>1</v>
      </c>
      <c r="F81" s="14">
        <v>3</v>
      </c>
      <c r="G81" s="14">
        <v>0</v>
      </c>
      <c r="H81" s="14">
        <v>0</v>
      </c>
      <c r="I81" s="14">
        <v>0</v>
      </c>
      <c r="J81" s="14">
        <v>0</v>
      </c>
      <c r="K81" s="14">
        <v>0</v>
      </c>
      <c r="L81" s="14">
        <v>0</v>
      </c>
      <c r="M81" s="14">
        <v>0</v>
      </c>
      <c r="N81" s="14">
        <v>0</v>
      </c>
      <c r="O81" s="14">
        <v>0</v>
      </c>
      <c r="P81" s="14">
        <v>2</v>
      </c>
      <c r="Q81" s="14">
        <v>2</v>
      </c>
      <c r="R81" s="14">
        <v>2</v>
      </c>
      <c r="S81" s="14">
        <v>2</v>
      </c>
      <c r="T81" s="14">
        <v>2</v>
      </c>
      <c r="U81" s="14">
        <v>1</v>
      </c>
      <c r="V81" s="14">
        <v>1</v>
      </c>
      <c r="W81" s="14">
        <v>1</v>
      </c>
      <c r="X81" s="14">
        <v>1</v>
      </c>
      <c r="Y81" s="14">
        <v>1</v>
      </c>
      <c r="Z81" s="14">
        <v>70</v>
      </c>
      <c r="AA81" s="14">
        <f>Z81-[1]Discharge!AC149</f>
        <v>-10</v>
      </c>
      <c r="AB81" s="14">
        <v>4</v>
      </c>
      <c r="AC81" s="14">
        <v>1</v>
      </c>
      <c r="AD81" s="14">
        <v>1</v>
      </c>
      <c r="AE81" s="14">
        <v>1</v>
      </c>
      <c r="AF81" s="14">
        <v>1</v>
      </c>
      <c r="AG81" s="14">
        <v>1</v>
      </c>
      <c r="AH81" s="14">
        <v>1</v>
      </c>
      <c r="AI81" s="14">
        <f>SUM(AC81:AH81)</f>
        <v>6</v>
      </c>
      <c r="AJ81" s="14">
        <f>AI81-[1]Discharge!AL149</f>
        <v>0</v>
      </c>
      <c r="AK81" s="14">
        <v>1</v>
      </c>
      <c r="AL81" s="14">
        <v>1</v>
      </c>
      <c r="AM81" s="14">
        <v>1</v>
      </c>
      <c r="AN81" s="14">
        <v>1</v>
      </c>
      <c r="AO81" s="14">
        <v>1</v>
      </c>
      <c r="AP81" s="14">
        <v>1</v>
      </c>
      <c r="AQ81" s="14">
        <v>1</v>
      </c>
      <c r="AR81" s="14">
        <v>1</v>
      </c>
      <c r="AS81" s="14">
        <f>SUM(AK81:AR81)</f>
        <v>8</v>
      </c>
      <c r="AT81" s="14">
        <f>AS81-[1]Discharge!AV149</f>
        <v>0</v>
      </c>
      <c r="AU81" s="14">
        <v>0</v>
      </c>
      <c r="AV81" s="14">
        <v>0</v>
      </c>
      <c r="AW81" s="14">
        <f>SUM(AU81:AV81)</f>
        <v>0</v>
      </c>
      <c r="AX81" s="14">
        <f>AW81-[1]Discharge!AZ149</f>
        <v>0</v>
      </c>
      <c r="AY81" s="14">
        <v>5</v>
      </c>
      <c r="AZ81" s="14">
        <v>5</v>
      </c>
      <c r="BA81" s="14">
        <v>5</v>
      </c>
      <c r="BB81" s="14">
        <v>5</v>
      </c>
      <c r="BC81" s="14">
        <f>SUM(AY81:BB81)</f>
        <v>20</v>
      </c>
      <c r="BD81" s="14">
        <f>BC81-[1]Discharge!BF149</f>
        <v>0</v>
      </c>
    </row>
    <row r="82" spans="1:57" s="14" customFormat="1">
      <c r="A82" s="14">
        <v>73</v>
      </c>
      <c r="B82" s="14">
        <v>0</v>
      </c>
      <c r="C82" s="14">
        <v>2</v>
      </c>
      <c r="D82" s="14">
        <v>1</v>
      </c>
      <c r="E82" s="14">
        <v>1</v>
      </c>
      <c r="F82" s="14">
        <v>1</v>
      </c>
      <c r="G82" s="14">
        <v>0</v>
      </c>
      <c r="H82" s="14">
        <v>0</v>
      </c>
      <c r="I82" s="14">
        <v>0</v>
      </c>
      <c r="J82" s="14">
        <v>0</v>
      </c>
      <c r="K82" s="14">
        <v>0</v>
      </c>
      <c r="L82" s="14">
        <v>0</v>
      </c>
      <c r="M82" s="14">
        <v>0</v>
      </c>
      <c r="N82" s="14">
        <v>0</v>
      </c>
      <c r="O82" s="14">
        <v>0</v>
      </c>
      <c r="P82" s="14">
        <v>2</v>
      </c>
      <c r="Q82" s="14">
        <v>2</v>
      </c>
      <c r="R82" s="14">
        <v>2</v>
      </c>
      <c r="S82" s="14">
        <v>2</v>
      </c>
      <c r="T82" s="14">
        <v>3</v>
      </c>
      <c r="U82" s="14">
        <v>1</v>
      </c>
      <c r="V82" s="14">
        <v>1</v>
      </c>
      <c r="W82" s="14">
        <v>1</v>
      </c>
      <c r="X82" s="14">
        <v>1</v>
      </c>
      <c r="Y82" s="14">
        <v>1</v>
      </c>
      <c r="Z82" s="14">
        <v>75</v>
      </c>
      <c r="AA82" s="14">
        <f>Z82-[1]Discharge!AC130</f>
        <v>0</v>
      </c>
      <c r="AB82" s="14">
        <v>3</v>
      </c>
      <c r="AC82" s="14">
        <v>1</v>
      </c>
      <c r="AD82" s="14">
        <v>1</v>
      </c>
      <c r="AE82" s="14">
        <v>1</v>
      </c>
      <c r="AF82" s="14">
        <v>1</v>
      </c>
      <c r="AG82" s="14">
        <v>1</v>
      </c>
      <c r="AH82" s="14">
        <v>1</v>
      </c>
      <c r="AI82" s="14">
        <f>SUM(AC82:AH82)</f>
        <v>6</v>
      </c>
      <c r="AJ82" s="14">
        <f>AI82-[1]Discharge!AL130</f>
        <v>0</v>
      </c>
      <c r="AK82" s="14">
        <v>1</v>
      </c>
      <c r="AL82" s="14">
        <v>1</v>
      </c>
      <c r="AM82" s="14">
        <v>1</v>
      </c>
      <c r="AN82" s="14">
        <v>1</v>
      </c>
      <c r="AO82" s="14">
        <v>1</v>
      </c>
      <c r="AP82" s="14">
        <v>1</v>
      </c>
      <c r="AQ82" s="14">
        <v>1</v>
      </c>
      <c r="AR82" s="14">
        <v>1</v>
      </c>
      <c r="AS82" s="14">
        <f>SUM(AK82:AR82)</f>
        <v>8</v>
      </c>
      <c r="AT82" s="14">
        <f>AS82-[1]Discharge!AV130</f>
        <v>2</v>
      </c>
      <c r="AU82" s="14">
        <v>0</v>
      </c>
      <c r="AV82" s="14">
        <v>0</v>
      </c>
      <c r="AW82" s="14">
        <f>SUM(AU82:AV82)</f>
        <v>0</v>
      </c>
      <c r="AX82" s="14">
        <f>AW82-[1]Discharge!AZ130</f>
        <v>-1</v>
      </c>
      <c r="AY82" s="14">
        <v>5</v>
      </c>
      <c r="AZ82" s="14">
        <v>5</v>
      </c>
      <c r="BA82" s="14">
        <v>5</v>
      </c>
      <c r="BB82" s="14">
        <v>5</v>
      </c>
      <c r="BC82" s="14">
        <f>SUM(AY82:BB82)</f>
        <v>20</v>
      </c>
      <c r="BD82" s="14">
        <f>BC82-[1]Discharge!BF130</f>
        <v>0</v>
      </c>
    </row>
    <row r="83" spans="1:57" s="14" customFormat="1">
      <c r="A83" s="14">
        <v>74</v>
      </c>
      <c r="B83" s="14">
        <v>0</v>
      </c>
      <c r="C83" s="14">
        <v>2</v>
      </c>
      <c r="D83" s="14">
        <v>1</v>
      </c>
      <c r="E83" s="14">
        <v>0</v>
      </c>
      <c r="F83" s="14">
        <v>2</v>
      </c>
      <c r="G83" s="14">
        <v>0</v>
      </c>
      <c r="H83" s="14">
        <v>0</v>
      </c>
      <c r="I83" s="14">
        <v>0</v>
      </c>
      <c r="J83" s="14">
        <v>0</v>
      </c>
      <c r="K83" s="14">
        <v>0</v>
      </c>
      <c r="L83" s="14">
        <v>0</v>
      </c>
      <c r="M83" s="14">
        <v>0</v>
      </c>
      <c r="N83" s="14">
        <v>0</v>
      </c>
      <c r="O83" s="14">
        <v>0</v>
      </c>
      <c r="P83" s="14">
        <v>2</v>
      </c>
      <c r="Q83" s="14">
        <v>2</v>
      </c>
      <c r="R83" s="14">
        <v>2</v>
      </c>
      <c r="S83" s="14">
        <v>1</v>
      </c>
      <c r="T83" s="14">
        <v>0</v>
      </c>
      <c r="U83" s="14">
        <v>4</v>
      </c>
      <c r="V83" s="14">
        <v>1</v>
      </c>
      <c r="W83" s="14">
        <v>3</v>
      </c>
      <c r="X83" s="14">
        <v>4</v>
      </c>
      <c r="Y83" s="14">
        <v>3</v>
      </c>
      <c r="Z83" s="14">
        <v>60</v>
      </c>
      <c r="AA83" s="14">
        <f>Z83-[1]Discharge!AC164</f>
        <v>10</v>
      </c>
      <c r="AB83" s="14">
        <v>3</v>
      </c>
      <c r="AC83" s="14">
        <v>0</v>
      </c>
      <c r="AD83" s="14">
        <v>0</v>
      </c>
      <c r="AE83" s="14">
        <v>0</v>
      </c>
      <c r="AF83" s="14">
        <v>0</v>
      </c>
      <c r="AG83" s="14">
        <v>1</v>
      </c>
      <c r="AH83" s="14">
        <v>1</v>
      </c>
      <c r="AI83" s="14">
        <f>SUM(AC83:AH83)</f>
        <v>2</v>
      </c>
      <c r="AJ83" s="14">
        <f>AI83-[1]Discharge!AL164</f>
        <v>-4</v>
      </c>
      <c r="AK83" s="14">
        <v>1</v>
      </c>
      <c r="AL83" s="14">
        <v>1</v>
      </c>
      <c r="AM83" s="14">
        <v>0</v>
      </c>
      <c r="AN83" s="14">
        <v>0</v>
      </c>
      <c r="AO83" s="14">
        <v>0</v>
      </c>
      <c r="AP83" s="14">
        <v>0</v>
      </c>
      <c r="AQ83" s="14">
        <v>0</v>
      </c>
      <c r="AR83" s="14">
        <v>1</v>
      </c>
      <c r="AS83" s="14">
        <f>SUM(AK83:AR83)</f>
        <v>3</v>
      </c>
      <c r="AT83" s="14">
        <f>AS83-[1]Discharge!AV164</f>
        <v>0</v>
      </c>
      <c r="AU83" s="14">
        <v>2</v>
      </c>
      <c r="AV83" s="14">
        <v>3</v>
      </c>
      <c r="AW83" s="14">
        <f>SUM(AU83:AV83)</f>
        <v>5</v>
      </c>
      <c r="AX83" s="14">
        <f>AW83-[1]Discharge!AZ164</f>
        <v>5</v>
      </c>
      <c r="AY83" s="14">
        <v>5</v>
      </c>
      <c r="AZ83" s="14">
        <v>5</v>
      </c>
      <c r="BA83" s="14">
        <v>5</v>
      </c>
      <c r="BB83" s="14">
        <v>5</v>
      </c>
      <c r="BC83" s="14">
        <f>SUM(AY83:BB83)</f>
        <v>20</v>
      </c>
      <c r="BD83" s="14">
        <f>BC83-[1]Discharge!BF164</f>
        <v>0</v>
      </c>
    </row>
    <row r="84" spans="1:57" s="14" customFormat="1">
      <c r="A84" s="14">
        <v>75</v>
      </c>
      <c r="B84" s="14">
        <v>1</v>
      </c>
      <c r="C84" s="14">
        <v>6</v>
      </c>
      <c r="D84" s="14">
        <v>1</v>
      </c>
      <c r="E84" s="14">
        <v>0</v>
      </c>
      <c r="F84" s="14">
        <v>1</v>
      </c>
      <c r="G84" s="14">
        <v>0</v>
      </c>
      <c r="H84" s="14">
        <v>0</v>
      </c>
      <c r="I84" s="14">
        <v>0</v>
      </c>
      <c r="J84" s="14">
        <v>0</v>
      </c>
      <c r="K84" s="14">
        <v>0</v>
      </c>
      <c r="L84" s="14">
        <v>0</v>
      </c>
      <c r="M84" s="14">
        <v>0</v>
      </c>
      <c r="N84" s="14">
        <v>0</v>
      </c>
      <c r="O84" s="14">
        <v>0</v>
      </c>
      <c r="P84" s="14">
        <v>0</v>
      </c>
      <c r="Q84" s="14">
        <v>2</v>
      </c>
      <c r="R84" s="14">
        <v>2</v>
      </c>
      <c r="S84" s="14">
        <v>2</v>
      </c>
      <c r="T84" s="14">
        <v>2</v>
      </c>
      <c r="U84" s="1"/>
      <c r="V84" s="1"/>
      <c r="W84" s="1"/>
      <c r="X84" s="1"/>
      <c r="Y84" s="1"/>
      <c r="Z84" s="1"/>
      <c r="AB84" s="1"/>
      <c r="AC84" s="1"/>
      <c r="AD84" s="1"/>
      <c r="AE84" s="1"/>
      <c r="AF84" s="1"/>
      <c r="AG84" s="1"/>
      <c r="AH84" s="1"/>
      <c r="AK84" s="1"/>
      <c r="AL84" s="1"/>
      <c r="AM84" s="1"/>
      <c r="AN84" s="1"/>
      <c r="AO84" s="1"/>
      <c r="AP84" s="1"/>
      <c r="AQ84" s="1"/>
      <c r="AR84" s="1"/>
      <c r="AU84" s="1"/>
      <c r="AV84" s="1"/>
      <c r="AY84" s="1"/>
      <c r="AZ84" s="1"/>
      <c r="BA84" s="1"/>
      <c r="BB84" s="1"/>
      <c r="BE84"/>
    </row>
    <row r="85" spans="1:57" s="14" customFormat="1">
      <c r="A85" s="14">
        <v>76</v>
      </c>
      <c r="B85" s="14">
        <v>0</v>
      </c>
      <c r="C85" s="14">
        <v>0</v>
      </c>
      <c r="D85" s="14">
        <v>0</v>
      </c>
      <c r="E85" s="14">
        <v>2</v>
      </c>
      <c r="F85" s="14">
        <v>0</v>
      </c>
      <c r="G85" s="14">
        <v>0</v>
      </c>
      <c r="H85" s="14">
        <v>0</v>
      </c>
      <c r="I85" s="14">
        <v>0</v>
      </c>
      <c r="J85" s="14">
        <v>0</v>
      </c>
      <c r="K85" s="14">
        <v>0</v>
      </c>
      <c r="L85" s="14">
        <v>0</v>
      </c>
      <c r="M85" s="14">
        <v>0</v>
      </c>
      <c r="N85" s="14">
        <v>0</v>
      </c>
      <c r="O85" s="14">
        <v>0</v>
      </c>
      <c r="P85" s="14">
        <v>2</v>
      </c>
      <c r="Q85" s="14">
        <v>2</v>
      </c>
      <c r="R85" s="14">
        <v>2</v>
      </c>
      <c r="S85" s="14">
        <v>2</v>
      </c>
      <c r="T85" s="14">
        <v>3</v>
      </c>
      <c r="U85" s="14">
        <v>1</v>
      </c>
      <c r="V85" s="14">
        <v>1</v>
      </c>
      <c r="W85" s="14">
        <v>1</v>
      </c>
      <c r="X85" s="14">
        <v>2</v>
      </c>
      <c r="Y85" s="14">
        <v>1</v>
      </c>
      <c r="Z85" s="14">
        <v>100</v>
      </c>
      <c r="AA85" s="14">
        <f>Z85-[1]Discharge!AC241</f>
        <v>5</v>
      </c>
      <c r="AB85" s="14">
        <v>2</v>
      </c>
      <c r="AC85" s="14">
        <v>1</v>
      </c>
      <c r="AD85" s="14">
        <v>1</v>
      </c>
      <c r="AE85" s="14">
        <v>1</v>
      </c>
      <c r="AF85" s="14">
        <v>1</v>
      </c>
      <c r="AG85" s="14">
        <v>1</v>
      </c>
      <c r="AH85" s="14">
        <v>1</v>
      </c>
      <c r="AI85" s="14">
        <f>SUM(AC85:AH85)</f>
        <v>6</v>
      </c>
      <c r="AJ85" s="14">
        <f>AI85-[1]Discharge!AL241</f>
        <v>0</v>
      </c>
      <c r="AK85" s="14">
        <v>1</v>
      </c>
      <c r="AL85" s="14">
        <v>1</v>
      </c>
      <c r="AM85" s="14">
        <v>1</v>
      </c>
      <c r="AN85" s="14">
        <v>0</v>
      </c>
      <c r="AO85" s="14">
        <v>0</v>
      </c>
      <c r="AP85" s="14">
        <v>1</v>
      </c>
      <c r="AQ85" s="14">
        <v>1</v>
      </c>
      <c r="AR85" s="14">
        <v>1</v>
      </c>
      <c r="AS85" s="14">
        <f>SUM(AK85:AR85)</f>
        <v>6</v>
      </c>
      <c r="AT85" s="14">
        <f>AS85-[1]Discharge!AV241</f>
        <v>-2</v>
      </c>
      <c r="AU85" s="14">
        <v>0</v>
      </c>
      <c r="AV85" s="14">
        <v>0</v>
      </c>
      <c r="AW85" s="14">
        <f>SUM(AU85:AV85)</f>
        <v>0</v>
      </c>
      <c r="AX85" s="14">
        <f>AW85-[1]Discharge!AZ241</f>
        <v>0</v>
      </c>
      <c r="AY85" s="14">
        <v>5</v>
      </c>
      <c r="AZ85" s="14">
        <v>5</v>
      </c>
      <c r="BA85" s="14">
        <v>5</v>
      </c>
      <c r="BB85" s="14">
        <v>5</v>
      </c>
      <c r="BC85" s="14">
        <f>SUM(AY85:BB85)</f>
        <v>20</v>
      </c>
      <c r="BD85" s="14">
        <f>BC85-[1]Discharge!BF241</f>
        <v>0</v>
      </c>
    </row>
    <row r="86" spans="1:57" s="14" customFormat="1">
      <c r="A86" s="14">
        <v>77</v>
      </c>
      <c r="B86" s="14">
        <v>4</v>
      </c>
      <c r="C86" s="14">
        <v>26</v>
      </c>
      <c r="D86" s="14">
        <v>0</v>
      </c>
      <c r="E86" s="14">
        <v>0</v>
      </c>
      <c r="F86" s="14">
        <v>0</v>
      </c>
      <c r="G86" s="14">
        <v>0</v>
      </c>
      <c r="H86" s="14">
        <v>0</v>
      </c>
      <c r="I86" s="14">
        <v>0</v>
      </c>
      <c r="J86" s="14">
        <v>0</v>
      </c>
      <c r="K86" s="14">
        <v>1</v>
      </c>
      <c r="L86" s="14">
        <v>1</v>
      </c>
      <c r="M86" s="14">
        <v>0</v>
      </c>
      <c r="N86" s="14">
        <v>0</v>
      </c>
      <c r="O86" s="14">
        <v>1</v>
      </c>
      <c r="P86" s="14">
        <v>2</v>
      </c>
      <c r="Q86" s="14">
        <v>2</v>
      </c>
      <c r="R86" s="14">
        <v>2</v>
      </c>
      <c r="S86" s="14">
        <v>2</v>
      </c>
      <c r="T86" s="14">
        <v>2</v>
      </c>
    </row>
    <row r="87" spans="1:57" s="14" customFormat="1">
      <c r="A87" s="14">
        <v>78</v>
      </c>
      <c r="B87" s="14">
        <v>3</v>
      </c>
      <c r="C87" s="14">
        <v>62</v>
      </c>
      <c r="D87" s="14">
        <v>1</v>
      </c>
      <c r="E87" s="14">
        <v>1</v>
      </c>
      <c r="F87" s="14">
        <v>4</v>
      </c>
      <c r="G87" s="14">
        <v>1</v>
      </c>
      <c r="H87" s="14">
        <v>0</v>
      </c>
      <c r="I87" s="14">
        <v>0</v>
      </c>
      <c r="J87" s="14">
        <v>0</v>
      </c>
      <c r="K87" s="14">
        <v>1</v>
      </c>
      <c r="L87" s="14">
        <v>1</v>
      </c>
      <c r="M87" s="14">
        <v>0</v>
      </c>
      <c r="N87" s="14">
        <v>0</v>
      </c>
      <c r="O87" s="14">
        <v>0</v>
      </c>
      <c r="P87" s="14">
        <v>2</v>
      </c>
      <c r="Q87" s="14">
        <v>2</v>
      </c>
      <c r="R87" s="14">
        <v>2</v>
      </c>
      <c r="S87" s="14">
        <v>1</v>
      </c>
      <c r="T87" s="14">
        <v>2</v>
      </c>
      <c r="U87" s="14">
        <v>1</v>
      </c>
      <c r="V87" s="14">
        <v>1</v>
      </c>
      <c r="W87" s="14">
        <v>1</v>
      </c>
      <c r="X87" s="14">
        <v>3</v>
      </c>
      <c r="Y87" s="14">
        <v>1</v>
      </c>
      <c r="Z87" s="14">
        <v>80</v>
      </c>
      <c r="AA87" s="14">
        <f>Z87-[1]Discharge!AC384</f>
        <v>5</v>
      </c>
      <c r="AB87" s="14">
        <v>3</v>
      </c>
      <c r="AC87" s="14">
        <v>1</v>
      </c>
      <c r="AD87" s="14">
        <v>1</v>
      </c>
      <c r="AE87" s="14">
        <v>1</v>
      </c>
      <c r="AF87" s="14">
        <v>1</v>
      </c>
      <c r="AG87" s="14">
        <v>1</v>
      </c>
      <c r="AH87" s="14">
        <v>1</v>
      </c>
      <c r="AI87" s="14">
        <v>6</v>
      </c>
      <c r="AJ87" s="14">
        <f>AI87-[1]Discharge!AL384</f>
        <v>0</v>
      </c>
      <c r="AK87" s="14">
        <v>1</v>
      </c>
      <c r="AL87" s="14">
        <v>1</v>
      </c>
      <c r="AM87" s="14">
        <v>1</v>
      </c>
      <c r="AN87" s="14">
        <v>1</v>
      </c>
      <c r="AO87" s="14">
        <v>1</v>
      </c>
      <c r="AP87" s="14">
        <v>1</v>
      </c>
      <c r="AQ87" s="14">
        <v>1</v>
      </c>
      <c r="AR87" s="14">
        <v>1</v>
      </c>
      <c r="AS87" s="14">
        <f>SUM(AK87:AR87)</f>
        <v>8</v>
      </c>
      <c r="AT87" s="14">
        <f>AS87-[1]Discharge!AV384</f>
        <v>2</v>
      </c>
      <c r="AU87" s="14">
        <v>0</v>
      </c>
      <c r="AV87" s="14">
        <v>0</v>
      </c>
      <c r="AW87" s="14">
        <f>SUM(AU87:AV87)</f>
        <v>0</v>
      </c>
      <c r="AX87" s="14">
        <f>AW87-[1]Discharge!AZ384</f>
        <v>0</v>
      </c>
      <c r="AY87" s="14">
        <v>5</v>
      </c>
      <c r="AZ87" s="14">
        <v>5</v>
      </c>
      <c r="BA87" s="14">
        <v>5</v>
      </c>
      <c r="BB87" s="14">
        <v>5</v>
      </c>
      <c r="BC87" s="14">
        <f>SUM(AY87:BB87)</f>
        <v>20</v>
      </c>
      <c r="BD87" s="14">
        <f>BC87-[1]Discharge!BF384</f>
        <v>0</v>
      </c>
    </row>
    <row r="88" spans="1:57" s="14" customFormat="1">
      <c r="A88" s="14">
        <v>79</v>
      </c>
      <c r="B88" s="14">
        <v>2</v>
      </c>
      <c r="C88" s="14">
        <v>17</v>
      </c>
      <c r="D88" s="14">
        <v>2</v>
      </c>
      <c r="E88" s="14">
        <v>1</v>
      </c>
      <c r="F88" s="14">
        <v>0</v>
      </c>
      <c r="G88" s="14">
        <v>0</v>
      </c>
      <c r="H88" s="14">
        <v>0</v>
      </c>
      <c r="I88" s="14">
        <v>0</v>
      </c>
      <c r="J88" s="14">
        <v>0</v>
      </c>
      <c r="K88" s="14">
        <v>0</v>
      </c>
      <c r="L88" s="14">
        <v>0</v>
      </c>
      <c r="M88" s="14">
        <v>0</v>
      </c>
      <c r="N88" s="14">
        <v>0</v>
      </c>
      <c r="O88" s="14">
        <v>0</v>
      </c>
      <c r="P88" s="14">
        <v>0</v>
      </c>
      <c r="Q88" s="14">
        <v>2</v>
      </c>
      <c r="R88" s="14">
        <v>2</v>
      </c>
      <c r="S88" s="14">
        <v>2</v>
      </c>
      <c r="T88" s="14">
        <v>2</v>
      </c>
      <c r="U88" s="14">
        <v>2</v>
      </c>
      <c r="AB88" s="1">
        <v>4</v>
      </c>
      <c r="AC88" s="1">
        <v>1</v>
      </c>
      <c r="AD88" s="1">
        <v>1</v>
      </c>
      <c r="AE88" s="1">
        <v>1</v>
      </c>
      <c r="AF88" s="1">
        <v>1</v>
      </c>
      <c r="AG88" s="1">
        <v>1</v>
      </c>
      <c r="AH88" s="1">
        <v>1</v>
      </c>
      <c r="AI88" s="14">
        <f>SUM(AC88:AH88)</f>
        <v>6</v>
      </c>
      <c r="AJ88" s="14">
        <f>AI88-[1]Discharge!AL451</f>
        <v>0</v>
      </c>
      <c r="AK88" s="1">
        <v>1</v>
      </c>
      <c r="AL88" s="1">
        <v>1</v>
      </c>
      <c r="AM88" s="1">
        <v>0</v>
      </c>
      <c r="AN88" s="1">
        <v>1</v>
      </c>
      <c r="AO88" s="1">
        <v>0</v>
      </c>
      <c r="AP88" s="1">
        <v>1</v>
      </c>
      <c r="AQ88" s="1">
        <v>1</v>
      </c>
      <c r="AR88" s="1">
        <v>1</v>
      </c>
      <c r="AS88" s="14">
        <f>SUM(AK88:AR88)</f>
        <v>6</v>
      </c>
      <c r="AT88" s="14">
        <f>AS88-[1]Discharge!AV451</f>
        <v>-1</v>
      </c>
      <c r="AU88" s="1">
        <v>0</v>
      </c>
      <c r="AV88" s="1">
        <v>2</v>
      </c>
      <c r="AW88" s="14">
        <f>SUM(AU88:AV88)</f>
        <v>2</v>
      </c>
      <c r="AX88" s="14">
        <f>AW88-[1]Discharge!AZ451</f>
        <v>0</v>
      </c>
      <c r="AY88" s="1">
        <v>5</v>
      </c>
      <c r="AZ88" s="1">
        <v>5</v>
      </c>
      <c r="BA88" s="1">
        <v>5</v>
      </c>
      <c r="BB88" s="1">
        <v>5</v>
      </c>
      <c r="BC88" s="14">
        <f>SUM(AY88:BB88)</f>
        <v>20</v>
      </c>
      <c r="BD88" s="14">
        <f>BC88-[1]Discharge!BF451</f>
        <v>0</v>
      </c>
    </row>
    <row r="89" spans="1:57" s="14" customFormat="1">
      <c r="A89" s="14">
        <v>80</v>
      </c>
      <c r="B89" s="14">
        <v>1</v>
      </c>
      <c r="C89" s="14">
        <v>1</v>
      </c>
      <c r="D89" s="14">
        <v>2</v>
      </c>
      <c r="E89" s="14">
        <v>1</v>
      </c>
      <c r="F89" s="14">
        <v>0</v>
      </c>
      <c r="G89" s="14">
        <v>0</v>
      </c>
      <c r="H89" s="14">
        <v>0</v>
      </c>
      <c r="I89" s="14">
        <v>0</v>
      </c>
      <c r="J89" s="14">
        <v>0</v>
      </c>
      <c r="K89" s="14">
        <v>0</v>
      </c>
      <c r="L89" s="14">
        <v>0</v>
      </c>
      <c r="M89" s="14">
        <v>0</v>
      </c>
      <c r="N89" s="14">
        <v>0</v>
      </c>
      <c r="O89" s="14">
        <v>0</v>
      </c>
      <c r="P89" s="14">
        <v>2</v>
      </c>
      <c r="Q89" s="14">
        <v>2</v>
      </c>
      <c r="R89" s="14">
        <v>2</v>
      </c>
      <c r="S89" s="14">
        <v>2</v>
      </c>
      <c r="T89" s="14">
        <v>3</v>
      </c>
      <c r="U89" s="14">
        <v>1</v>
      </c>
      <c r="V89" s="14">
        <v>2</v>
      </c>
      <c r="W89" s="14">
        <v>1</v>
      </c>
      <c r="X89" s="14">
        <v>1</v>
      </c>
      <c r="Y89" s="14">
        <v>1</v>
      </c>
      <c r="AB89" s="14">
        <v>3</v>
      </c>
      <c r="AC89" s="14">
        <v>1</v>
      </c>
      <c r="AD89" s="14">
        <v>1</v>
      </c>
      <c r="AE89" s="14">
        <v>1</v>
      </c>
      <c r="AF89" s="14">
        <v>1</v>
      </c>
      <c r="AG89" s="14">
        <v>1</v>
      </c>
      <c r="AH89" s="14">
        <v>1</v>
      </c>
      <c r="AI89" s="14">
        <f>SUM(AC89:AH89)</f>
        <v>6</v>
      </c>
      <c r="AJ89" s="14">
        <f>AI89-[1]Discharge!AL155</f>
        <v>0</v>
      </c>
      <c r="AK89" s="14">
        <v>1</v>
      </c>
      <c r="AL89" s="14">
        <v>0</v>
      </c>
      <c r="AM89" s="14">
        <v>0</v>
      </c>
      <c r="AN89" s="14">
        <v>0</v>
      </c>
      <c r="AO89" s="14">
        <v>0</v>
      </c>
      <c r="AP89" s="14">
        <v>0</v>
      </c>
      <c r="AQ89" s="14">
        <v>0</v>
      </c>
      <c r="AR89" s="14">
        <v>0</v>
      </c>
      <c r="AS89" s="14">
        <f>SUM(AK89:AR89)</f>
        <v>1</v>
      </c>
      <c r="AT89" s="14">
        <f>AS89-[1]Discharge!AV155</f>
        <v>-4</v>
      </c>
      <c r="AU89" s="14">
        <v>0</v>
      </c>
      <c r="AV89" s="14">
        <v>0</v>
      </c>
      <c r="AW89" s="14">
        <f>SUM(AU89:AV89)</f>
        <v>0</v>
      </c>
      <c r="AX89" s="14">
        <f>AW89-[1]Discharge!AZ155</f>
        <v>0</v>
      </c>
      <c r="AY89" s="14">
        <v>5</v>
      </c>
      <c r="AZ89" s="14">
        <v>5</v>
      </c>
      <c r="BA89" s="14">
        <v>5</v>
      </c>
      <c r="BB89" s="14">
        <v>5</v>
      </c>
      <c r="BC89" s="14">
        <f>SUM(AY89:BB89)</f>
        <v>20</v>
      </c>
      <c r="BD89" s="14">
        <f>BC89-[1]Discharge!BF155</f>
        <v>0</v>
      </c>
    </row>
    <row r="90" spans="1:57" s="14" customFormat="1">
      <c r="A90" s="14">
        <v>81</v>
      </c>
      <c r="B90" s="14">
        <v>0</v>
      </c>
      <c r="C90" s="14">
        <v>2</v>
      </c>
      <c r="D90" s="14">
        <v>1</v>
      </c>
      <c r="E90" s="14">
        <v>1</v>
      </c>
      <c r="F90" s="14">
        <v>0</v>
      </c>
      <c r="G90" s="14">
        <v>2</v>
      </c>
      <c r="H90" s="14">
        <v>0</v>
      </c>
      <c r="I90" s="14">
        <v>4</v>
      </c>
      <c r="J90" s="14">
        <v>0</v>
      </c>
      <c r="K90" s="14">
        <v>0</v>
      </c>
      <c r="L90" s="14">
        <v>0</v>
      </c>
      <c r="M90" s="14">
        <v>0</v>
      </c>
      <c r="N90" s="14">
        <v>0</v>
      </c>
      <c r="O90" s="14">
        <v>0</v>
      </c>
      <c r="P90" s="14">
        <v>2</v>
      </c>
      <c r="Q90" s="14">
        <v>2</v>
      </c>
      <c r="R90" s="14">
        <v>2</v>
      </c>
      <c r="S90" s="14">
        <v>0</v>
      </c>
      <c r="T90" s="14">
        <v>0</v>
      </c>
      <c r="U90" s="14">
        <v>2</v>
      </c>
      <c r="V90" s="14">
        <v>1</v>
      </c>
      <c r="W90" s="14">
        <v>1</v>
      </c>
      <c r="X90" s="14">
        <v>2</v>
      </c>
      <c r="Y90" s="14">
        <v>1</v>
      </c>
      <c r="Z90" s="14">
        <v>90</v>
      </c>
      <c r="AA90" s="14">
        <f>Z90-[1]Discharge!AC177</f>
        <v>0</v>
      </c>
      <c r="AB90" s="14">
        <v>3</v>
      </c>
      <c r="AC90" s="14">
        <v>1</v>
      </c>
      <c r="AD90" s="14">
        <v>1</v>
      </c>
      <c r="AE90" s="14">
        <v>1</v>
      </c>
      <c r="AF90" s="14">
        <v>1</v>
      </c>
      <c r="AG90" s="14">
        <v>1</v>
      </c>
      <c r="AH90" s="14">
        <v>1</v>
      </c>
      <c r="AI90" s="14">
        <f>SUM(AC90:AH90)</f>
        <v>6</v>
      </c>
      <c r="AJ90" s="14">
        <f>AI90-[1]Discharge!AL177</f>
        <v>0</v>
      </c>
      <c r="AK90" s="14">
        <v>1</v>
      </c>
      <c r="AL90" s="14">
        <v>1</v>
      </c>
      <c r="AM90" s="14">
        <v>1</v>
      </c>
      <c r="AN90" s="14">
        <v>1</v>
      </c>
      <c r="AO90" s="14">
        <v>1</v>
      </c>
      <c r="AP90" s="14">
        <v>1</v>
      </c>
      <c r="AQ90" s="14">
        <v>1</v>
      </c>
      <c r="AR90" s="14">
        <v>1</v>
      </c>
      <c r="AS90" s="14">
        <f>SUM(AK90:AR90)</f>
        <v>8</v>
      </c>
      <c r="AT90" s="14">
        <f>AS90-[1]Discharge!AV177</f>
        <v>0</v>
      </c>
      <c r="AU90" s="14">
        <v>0</v>
      </c>
      <c r="AV90" s="14">
        <v>0</v>
      </c>
      <c r="AW90" s="14">
        <f>SUM(AU90:AV90)</f>
        <v>0</v>
      </c>
      <c r="AX90" s="14">
        <f>AW90-[1]Discharge!AZ177</f>
        <v>0</v>
      </c>
      <c r="AY90" s="14">
        <v>5</v>
      </c>
      <c r="AZ90" s="14">
        <v>5</v>
      </c>
      <c r="BA90" s="14">
        <v>5</v>
      </c>
      <c r="BB90" s="14">
        <v>5</v>
      </c>
      <c r="BC90" s="14">
        <f>SUM(AY90:BB90)</f>
        <v>20</v>
      </c>
      <c r="BD90" s="14">
        <f>BC90-[1]Discharge!BF177</f>
        <v>0</v>
      </c>
    </row>
    <row r="91" spans="1:57" s="14" customFormat="1">
      <c r="A91" s="14">
        <v>82</v>
      </c>
      <c r="B91" s="1"/>
      <c r="C91" s="1"/>
      <c r="D91" s="1"/>
      <c r="E91" s="1"/>
      <c r="F91" s="1"/>
      <c r="G91" s="1"/>
      <c r="H91" s="1"/>
      <c r="I91" s="1"/>
      <c r="J91" s="1"/>
      <c r="K91" s="1"/>
      <c r="L91" s="1"/>
      <c r="M91" s="1"/>
      <c r="N91" s="1"/>
      <c r="O91" s="1"/>
      <c r="P91" s="1"/>
      <c r="Q91" s="1"/>
      <c r="R91" s="1"/>
      <c r="S91" s="1"/>
      <c r="T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row>
    <row r="92" spans="1:57" s="14" customFormat="1">
      <c r="A92" s="14">
        <v>83</v>
      </c>
      <c r="B92" s="14">
        <v>0</v>
      </c>
      <c r="C92" s="14">
        <v>0</v>
      </c>
      <c r="D92" s="14">
        <v>0</v>
      </c>
      <c r="E92" s="14">
        <v>2</v>
      </c>
      <c r="F92" s="14">
        <v>0</v>
      </c>
      <c r="G92" s="14">
        <v>0</v>
      </c>
      <c r="H92" s="14">
        <v>0</v>
      </c>
      <c r="I92" s="14">
        <v>0</v>
      </c>
      <c r="J92" s="14">
        <v>0</v>
      </c>
      <c r="K92" s="14">
        <v>0</v>
      </c>
      <c r="L92" s="14">
        <v>0</v>
      </c>
      <c r="M92" s="14">
        <v>0</v>
      </c>
      <c r="N92" s="14">
        <v>0</v>
      </c>
      <c r="O92" s="14">
        <v>0</v>
      </c>
      <c r="P92" s="14">
        <v>2</v>
      </c>
      <c r="Q92" s="14">
        <v>2</v>
      </c>
      <c r="R92" s="14">
        <v>2</v>
      </c>
      <c r="S92" s="14">
        <v>2</v>
      </c>
      <c r="T92" s="14">
        <v>3</v>
      </c>
      <c r="Z92" s="14">
        <v>90</v>
      </c>
      <c r="AA92" s="14">
        <f>Z92-[1]Discharge!AC245</f>
        <v>0</v>
      </c>
      <c r="AB92" s="14">
        <v>2</v>
      </c>
      <c r="AC92" s="14">
        <v>1</v>
      </c>
      <c r="AD92" s="14">
        <v>1</v>
      </c>
      <c r="AE92" s="14">
        <v>1</v>
      </c>
      <c r="AF92" s="14">
        <v>1</v>
      </c>
      <c r="AG92" s="14">
        <v>1</v>
      </c>
      <c r="AH92" s="14">
        <v>1</v>
      </c>
      <c r="AI92" s="14">
        <f>SUM(AC92:AH92)</f>
        <v>6</v>
      </c>
      <c r="AJ92" s="14">
        <f>AI92-[1]Discharge!AL245</f>
        <v>0</v>
      </c>
      <c r="AK92" s="14">
        <v>1</v>
      </c>
      <c r="AL92" s="14">
        <v>1</v>
      </c>
      <c r="AM92" s="14">
        <v>1</v>
      </c>
      <c r="AN92" s="14">
        <v>1</v>
      </c>
      <c r="AO92" s="14">
        <v>1</v>
      </c>
      <c r="AP92" s="14">
        <v>1</v>
      </c>
      <c r="AQ92" s="14">
        <v>1</v>
      </c>
      <c r="AR92" s="14">
        <v>1</v>
      </c>
      <c r="AS92" s="14">
        <f>SUM(AK92:AR92)</f>
        <v>8</v>
      </c>
      <c r="AT92" s="14">
        <f>AS92-[1]Discharge!AV245</f>
        <v>0</v>
      </c>
      <c r="AU92" s="14">
        <v>0</v>
      </c>
      <c r="AV92" s="14">
        <v>1</v>
      </c>
      <c r="AW92" s="14">
        <f>SUM(AU92:AV92)</f>
        <v>1</v>
      </c>
      <c r="AX92" s="14">
        <f>AW92-[1]Discharge!AZ245</f>
        <v>1</v>
      </c>
      <c r="AY92" s="14">
        <v>5</v>
      </c>
      <c r="AZ92" s="14">
        <v>5</v>
      </c>
      <c r="BA92" s="14">
        <v>5</v>
      </c>
      <c r="BB92" s="14">
        <v>5</v>
      </c>
      <c r="BC92" s="14">
        <f>SUM(AY92:BB92)</f>
        <v>20</v>
      </c>
      <c r="BD92" s="14">
        <f>BC92-[1]Discharge!BF245</f>
        <v>0</v>
      </c>
    </row>
    <row r="93" spans="1:57" s="14" customFormat="1">
      <c r="A93" s="14">
        <v>84</v>
      </c>
      <c r="B93" s="14">
        <v>0</v>
      </c>
      <c r="C93" s="14">
        <v>0</v>
      </c>
      <c r="D93" s="14">
        <v>1</v>
      </c>
      <c r="E93" s="14">
        <v>1</v>
      </c>
      <c r="F93" s="14">
        <v>2</v>
      </c>
      <c r="G93" s="14">
        <v>0</v>
      </c>
      <c r="H93" s="14">
        <v>0</v>
      </c>
      <c r="I93" s="14">
        <v>0</v>
      </c>
      <c r="J93" s="14">
        <v>0</v>
      </c>
      <c r="K93" s="14">
        <v>0</v>
      </c>
      <c r="L93" s="14">
        <v>0</v>
      </c>
      <c r="M93" s="14">
        <v>0</v>
      </c>
      <c r="N93" s="14">
        <v>0</v>
      </c>
      <c r="O93" s="14">
        <v>0</v>
      </c>
      <c r="P93" s="14">
        <v>2</v>
      </c>
      <c r="Q93" s="14">
        <v>2</v>
      </c>
      <c r="R93" s="14">
        <v>2</v>
      </c>
      <c r="S93" s="14">
        <v>2</v>
      </c>
      <c r="T93" s="14">
        <v>3</v>
      </c>
      <c r="U93" s="14">
        <v>1</v>
      </c>
      <c r="V93" s="14">
        <v>1</v>
      </c>
      <c r="W93" s="14">
        <v>1</v>
      </c>
      <c r="X93" s="14">
        <v>2</v>
      </c>
      <c r="Y93" s="14">
        <v>1</v>
      </c>
      <c r="Z93" s="14">
        <v>95</v>
      </c>
      <c r="AA93" s="14">
        <f>Z93-[1]Discharge!AC212</f>
        <v>15</v>
      </c>
      <c r="AB93" s="14">
        <v>4</v>
      </c>
      <c r="AC93" s="14">
        <v>1</v>
      </c>
      <c r="AD93" s="14">
        <v>1</v>
      </c>
      <c r="AE93" s="14">
        <v>1</v>
      </c>
      <c r="AF93" s="14">
        <v>1</v>
      </c>
      <c r="AG93" s="14">
        <v>1</v>
      </c>
      <c r="AH93" s="14">
        <v>1</v>
      </c>
      <c r="AI93" s="14">
        <f>SUM(AC93:AH93)</f>
        <v>6</v>
      </c>
      <c r="AJ93" s="14">
        <f>AI93-[1]Discharge!AL212</f>
        <v>0</v>
      </c>
      <c r="AK93" s="14">
        <v>1</v>
      </c>
      <c r="AL93" s="14">
        <v>1</v>
      </c>
      <c r="AM93" s="14">
        <v>0</v>
      </c>
      <c r="AN93" s="14">
        <v>0</v>
      </c>
      <c r="AO93" s="14">
        <v>1</v>
      </c>
      <c r="AP93" s="14">
        <v>1</v>
      </c>
      <c r="AQ93" s="14">
        <v>1</v>
      </c>
      <c r="AR93" s="14">
        <v>1</v>
      </c>
      <c r="AS93" s="14">
        <f>SUM(AK93:AR93)</f>
        <v>6</v>
      </c>
      <c r="AT93" s="14">
        <f>AS93-[1]Discharge!AV212</f>
        <v>0</v>
      </c>
      <c r="AU93" s="14">
        <v>0</v>
      </c>
      <c r="AV93" s="14">
        <v>0</v>
      </c>
      <c r="AW93" s="14">
        <f>SUM(AU93:AV93)</f>
        <v>0</v>
      </c>
      <c r="AX93" s="14">
        <f>AW93-[1]Discharge!AZ212</f>
        <v>0</v>
      </c>
      <c r="AY93" s="14">
        <v>5</v>
      </c>
      <c r="AZ93" s="14">
        <v>5</v>
      </c>
      <c r="BA93" s="14">
        <v>5</v>
      </c>
      <c r="BB93" s="14">
        <v>5</v>
      </c>
      <c r="BC93" s="14">
        <f>SUM(AY93:BB93)</f>
        <v>20</v>
      </c>
      <c r="BD93" s="14">
        <f>BC93-[1]Discharge!BF212</f>
        <v>0</v>
      </c>
    </row>
    <row r="94" spans="1:57" s="14" customFormat="1">
      <c r="A94" s="14">
        <v>85</v>
      </c>
      <c r="B94" s="14">
        <v>1</v>
      </c>
      <c r="C94" s="14">
        <v>0</v>
      </c>
      <c r="D94" s="14">
        <v>1</v>
      </c>
      <c r="E94" s="14">
        <v>1</v>
      </c>
      <c r="F94" s="14">
        <v>0</v>
      </c>
      <c r="G94" s="14">
        <v>0</v>
      </c>
      <c r="H94" s="14">
        <v>0</v>
      </c>
      <c r="I94" s="14">
        <v>0</v>
      </c>
      <c r="J94" s="14">
        <v>0</v>
      </c>
      <c r="K94" s="14">
        <v>0</v>
      </c>
      <c r="L94" s="14">
        <v>0</v>
      </c>
      <c r="M94" s="14">
        <v>0</v>
      </c>
      <c r="N94" s="14">
        <v>0</v>
      </c>
      <c r="O94" s="14">
        <v>0</v>
      </c>
      <c r="P94" s="14">
        <v>2</v>
      </c>
      <c r="Q94" s="14">
        <v>2</v>
      </c>
      <c r="R94" s="14">
        <v>2</v>
      </c>
      <c r="S94" s="14">
        <v>2</v>
      </c>
      <c r="T94" s="14">
        <v>3</v>
      </c>
      <c r="U94" s="14">
        <v>1</v>
      </c>
      <c r="V94" s="14">
        <v>1</v>
      </c>
      <c r="W94" s="14">
        <v>1</v>
      </c>
      <c r="X94" s="14">
        <v>1</v>
      </c>
      <c r="Y94" s="14">
        <v>1</v>
      </c>
      <c r="Z94" s="14">
        <v>100</v>
      </c>
      <c r="AA94" s="14">
        <f>Z94-[1]Discharge!AC111</f>
        <v>0</v>
      </c>
      <c r="AB94" s="14">
        <v>2</v>
      </c>
      <c r="AC94" s="14">
        <v>1</v>
      </c>
      <c r="AD94" s="14">
        <v>1</v>
      </c>
      <c r="AE94" s="14">
        <v>1</v>
      </c>
      <c r="AF94" s="14">
        <v>1</v>
      </c>
      <c r="AG94" s="14">
        <v>1</v>
      </c>
      <c r="AH94" s="14">
        <v>1</v>
      </c>
      <c r="AI94" s="14">
        <f>SUM(AC94:AH94)</f>
        <v>6</v>
      </c>
      <c r="AJ94" s="14">
        <f>AI94-[1]Discharge!AL111</f>
        <v>0</v>
      </c>
      <c r="AK94" s="14">
        <v>1</v>
      </c>
      <c r="AL94" s="14">
        <v>1</v>
      </c>
      <c r="AM94" s="14">
        <v>1</v>
      </c>
      <c r="AN94" s="14">
        <v>1</v>
      </c>
      <c r="AO94" s="14">
        <v>1</v>
      </c>
      <c r="AP94" s="14">
        <v>1</v>
      </c>
      <c r="AQ94" s="14">
        <v>1</v>
      </c>
      <c r="AR94" s="14">
        <v>1</v>
      </c>
      <c r="AS94" s="14">
        <f>SUM(AK94:AR94)</f>
        <v>8</v>
      </c>
      <c r="AT94" s="14">
        <f>AS94-[1]Discharge!AV111</f>
        <v>0</v>
      </c>
      <c r="AU94" s="14">
        <v>0</v>
      </c>
      <c r="AV94" s="14">
        <v>0</v>
      </c>
      <c r="AW94" s="14">
        <f>SUM(AU94:AV94)</f>
        <v>0</v>
      </c>
      <c r="AX94" s="14">
        <f>AW94-[1]Discharge!AZ111</f>
        <v>0</v>
      </c>
      <c r="AY94" s="14">
        <v>5</v>
      </c>
      <c r="AZ94" s="14">
        <v>5</v>
      </c>
      <c r="BA94" s="14">
        <v>5</v>
      </c>
      <c r="BB94" s="14">
        <v>5</v>
      </c>
      <c r="BC94" s="14">
        <f>SUM(AY94:BB94)</f>
        <v>20</v>
      </c>
      <c r="BD94" s="14">
        <f>BC94-[1]Discharge!BF111</f>
        <v>0</v>
      </c>
    </row>
    <row r="95" spans="1:57" s="14" customFormat="1">
      <c r="A95" s="14">
        <v>86</v>
      </c>
      <c r="B95" s="14">
        <v>0</v>
      </c>
      <c r="C95" s="14">
        <v>13</v>
      </c>
      <c r="D95" s="14">
        <v>0</v>
      </c>
      <c r="E95" s="14">
        <v>0</v>
      </c>
      <c r="F95" s="14">
        <v>1</v>
      </c>
      <c r="G95" s="14">
        <v>0</v>
      </c>
      <c r="H95" s="14">
        <v>0</v>
      </c>
      <c r="I95" s="14">
        <v>0</v>
      </c>
      <c r="J95" s="14">
        <v>0</v>
      </c>
      <c r="K95" s="14">
        <v>0</v>
      </c>
      <c r="L95" s="14">
        <v>0</v>
      </c>
      <c r="M95" s="14">
        <v>0</v>
      </c>
      <c r="N95" s="14">
        <v>0</v>
      </c>
      <c r="O95" s="14">
        <v>0</v>
      </c>
      <c r="P95" s="14">
        <v>2</v>
      </c>
      <c r="Q95" s="14">
        <v>2</v>
      </c>
      <c r="R95" s="14">
        <v>2</v>
      </c>
      <c r="S95" s="14">
        <v>2</v>
      </c>
      <c r="T95" s="14">
        <v>3</v>
      </c>
      <c r="U95" s="14">
        <v>1</v>
      </c>
      <c r="V95" s="14">
        <v>2</v>
      </c>
      <c r="W95" s="14">
        <v>1</v>
      </c>
      <c r="X95" s="14">
        <v>2</v>
      </c>
      <c r="Y95" s="14">
        <v>1</v>
      </c>
      <c r="Z95" s="14">
        <v>70</v>
      </c>
      <c r="AA95" s="14">
        <f>Z95-[1]Discharge!AC316</f>
        <v>35</v>
      </c>
      <c r="AB95" s="14">
        <v>3</v>
      </c>
      <c r="AC95" s="14">
        <v>1</v>
      </c>
      <c r="AD95" s="14">
        <v>1</v>
      </c>
      <c r="AE95" s="14">
        <v>1</v>
      </c>
      <c r="AF95" s="14">
        <v>1</v>
      </c>
      <c r="AG95" s="14">
        <v>1</v>
      </c>
      <c r="AH95" s="14">
        <v>1</v>
      </c>
      <c r="AI95" s="14">
        <f>SUM(AC95:AH95)</f>
        <v>6</v>
      </c>
      <c r="AJ95" s="14">
        <f>AI95-[1]Discharge!AL316</f>
        <v>0</v>
      </c>
      <c r="AK95" s="14">
        <v>1</v>
      </c>
      <c r="AL95" s="14">
        <v>1</v>
      </c>
      <c r="AM95" s="14">
        <v>1</v>
      </c>
      <c r="AN95" s="14">
        <v>1</v>
      </c>
      <c r="AO95" s="14">
        <v>1</v>
      </c>
      <c r="AP95" s="14">
        <v>1</v>
      </c>
      <c r="AQ95" s="14">
        <v>1</v>
      </c>
      <c r="AR95" s="14">
        <v>1</v>
      </c>
      <c r="AS95" s="14">
        <f>SUM(AK95:AR95)</f>
        <v>8</v>
      </c>
      <c r="AT95" s="14">
        <f>AS95-[1]Discharge!AV316</f>
        <v>0</v>
      </c>
      <c r="AU95" s="14">
        <v>0</v>
      </c>
      <c r="AV95" s="14">
        <v>0</v>
      </c>
      <c r="AW95" s="14">
        <f>SUM(AU95:AV95)</f>
        <v>0</v>
      </c>
      <c r="AX95" s="14">
        <f>AW95-[1]Discharge!AZ316</f>
        <v>-2</v>
      </c>
      <c r="AY95" s="14">
        <v>5</v>
      </c>
      <c r="AZ95" s="14">
        <v>5</v>
      </c>
      <c r="BA95" s="14">
        <v>5</v>
      </c>
      <c r="BB95" s="14">
        <v>5</v>
      </c>
      <c r="BC95" s="14">
        <f>SUM(AY95:BB95)</f>
        <v>20</v>
      </c>
      <c r="BD95" s="14">
        <f>BC95-[1]Discharge!BF316</f>
        <v>0</v>
      </c>
    </row>
    <row r="96" spans="1:57" s="14" customFormat="1">
      <c r="A96" s="14">
        <v>87</v>
      </c>
      <c r="B96" s="1">
        <v>0</v>
      </c>
      <c r="C96" s="1">
        <v>0</v>
      </c>
      <c r="D96" s="1">
        <v>0</v>
      </c>
      <c r="E96" s="1">
        <v>2</v>
      </c>
      <c r="F96" s="1">
        <v>0</v>
      </c>
      <c r="G96" s="1">
        <v>0</v>
      </c>
      <c r="H96" s="1">
        <v>0</v>
      </c>
      <c r="I96" s="1">
        <v>0</v>
      </c>
      <c r="J96" s="1">
        <v>0</v>
      </c>
      <c r="K96" s="1">
        <v>0</v>
      </c>
      <c r="L96" s="1">
        <v>0</v>
      </c>
      <c r="M96" s="1">
        <v>0</v>
      </c>
      <c r="N96" s="1">
        <v>0</v>
      </c>
      <c r="O96" s="1">
        <v>0</v>
      </c>
      <c r="P96" s="1">
        <v>0</v>
      </c>
      <c r="Q96" s="1">
        <v>2</v>
      </c>
      <c r="R96" s="1">
        <v>2</v>
      </c>
      <c r="S96" s="1">
        <v>2</v>
      </c>
      <c r="T96" s="1">
        <v>2</v>
      </c>
      <c r="U96" s="1"/>
      <c r="V96" s="1"/>
      <c r="W96" s="1"/>
      <c r="X96" s="1"/>
      <c r="Y96" s="1"/>
      <c r="Z96" s="1"/>
      <c r="AB96" s="1"/>
      <c r="AC96" s="1"/>
      <c r="AD96" s="1"/>
      <c r="AE96" s="1"/>
      <c r="AF96" s="1"/>
      <c r="AG96" s="1"/>
      <c r="AH96" s="1"/>
      <c r="AK96" s="1"/>
      <c r="AL96" s="1"/>
      <c r="AM96" s="1"/>
      <c r="AN96" s="1"/>
      <c r="AO96" s="1"/>
      <c r="AP96" s="1"/>
      <c r="AQ96" s="1"/>
      <c r="AR96" s="1"/>
      <c r="AU96" s="1"/>
      <c r="AV96" s="1"/>
      <c r="AY96" s="1"/>
      <c r="AZ96" s="1"/>
      <c r="BA96" s="1"/>
      <c r="BB96" s="1"/>
      <c r="BE96"/>
    </row>
    <row r="97" spans="1:57" s="14" customFormat="1">
      <c r="A97" s="14">
        <v>88</v>
      </c>
      <c r="B97" s="14">
        <v>0</v>
      </c>
      <c r="C97" s="14">
        <v>1</v>
      </c>
      <c r="D97" s="14">
        <v>0</v>
      </c>
      <c r="E97" s="14">
        <v>0</v>
      </c>
      <c r="F97" s="14">
        <v>1</v>
      </c>
      <c r="G97" s="14">
        <v>0</v>
      </c>
      <c r="H97" s="14">
        <v>0</v>
      </c>
      <c r="I97" s="14">
        <v>0</v>
      </c>
      <c r="J97" s="14">
        <v>0</v>
      </c>
      <c r="K97" s="14">
        <v>0</v>
      </c>
      <c r="L97" s="14">
        <v>0</v>
      </c>
      <c r="M97" s="14">
        <v>0</v>
      </c>
      <c r="N97" s="14">
        <v>0</v>
      </c>
      <c r="O97" s="14">
        <v>0</v>
      </c>
      <c r="P97" s="14">
        <v>2</v>
      </c>
      <c r="Q97" s="14">
        <v>2</v>
      </c>
      <c r="R97" s="14">
        <v>2</v>
      </c>
      <c r="S97" s="14">
        <v>2</v>
      </c>
      <c r="T97" s="14">
        <v>2</v>
      </c>
      <c r="U97" s="14">
        <v>1</v>
      </c>
      <c r="V97" s="14">
        <v>1</v>
      </c>
      <c r="W97" s="14">
        <v>1</v>
      </c>
      <c r="X97" s="14">
        <v>1</v>
      </c>
      <c r="Y97" s="14">
        <v>1</v>
      </c>
      <c r="Z97" s="14">
        <v>90</v>
      </c>
      <c r="AA97" s="14">
        <f>Z97-[1]Discharge!AC100</f>
        <v>20</v>
      </c>
      <c r="AB97" s="14">
        <v>2</v>
      </c>
      <c r="AC97" s="14">
        <v>1</v>
      </c>
      <c r="AD97" s="14">
        <v>1</v>
      </c>
      <c r="AE97" s="14">
        <v>1</v>
      </c>
      <c r="AF97" s="14">
        <v>1</v>
      </c>
      <c r="AG97" s="14">
        <v>1</v>
      </c>
      <c r="AH97" s="14">
        <v>1</v>
      </c>
      <c r="AI97" s="14">
        <f>SUM(AC97:AH97)</f>
        <v>6</v>
      </c>
      <c r="AJ97" s="14" t="e">
        <f>AI97-[1]Discharge!#REF!</f>
        <v>#REF!</v>
      </c>
      <c r="AK97" s="14">
        <v>1</v>
      </c>
      <c r="AL97" s="14">
        <v>1</v>
      </c>
      <c r="AM97" s="14">
        <v>1</v>
      </c>
      <c r="AN97" s="14">
        <v>1</v>
      </c>
      <c r="AO97" s="14">
        <v>1</v>
      </c>
      <c r="AP97" s="14">
        <v>1</v>
      </c>
      <c r="AQ97" s="14">
        <v>1</v>
      </c>
      <c r="AR97" s="14">
        <v>1</v>
      </c>
      <c r="AS97" s="14">
        <f>SUM(AK97:AR97)</f>
        <v>8</v>
      </c>
      <c r="AT97" s="14" t="e">
        <f>AS97-[1]Discharge!#REF!</f>
        <v>#REF!</v>
      </c>
      <c r="AU97" s="14">
        <v>0</v>
      </c>
      <c r="AV97" s="14">
        <v>0</v>
      </c>
      <c r="AW97" s="14">
        <f>SUM(AU97:AV97)</f>
        <v>0</v>
      </c>
      <c r="AX97" s="14" t="e">
        <f>AW97-[1]Discharge!#REF!</f>
        <v>#REF!</v>
      </c>
      <c r="AY97" s="14">
        <v>5</v>
      </c>
      <c r="AZ97" s="14">
        <v>5</v>
      </c>
      <c r="BA97" s="14">
        <v>5</v>
      </c>
      <c r="BB97" s="14">
        <v>5</v>
      </c>
      <c r="BC97" s="14">
        <f>SUM(AY97:BB97)</f>
        <v>20</v>
      </c>
      <c r="BD97" s="14" t="e">
        <f>BC97-[1]Discharge!#REF!</f>
        <v>#REF!</v>
      </c>
    </row>
    <row r="98" spans="1:57" s="14" customFormat="1">
      <c r="A98" s="14">
        <v>89</v>
      </c>
      <c r="B98" s="14">
        <v>0</v>
      </c>
      <c r="C98" s="14">
        <v>0</v>
      </c>
      <c r="D98" s="14">
        <v>0</v>
      </c>
      <c r="E98" s="14">
        <v>0</v>
      </c>
      <c r="F98" s="14">
        <v>0</v>
      </c>
      <c r="G98" s="14">
        <v>0</v>
      </c>
      <c r="H98" s="14">
        <v>0</v>
      </c>
      <c r="I98" s="14">
        <v>0</v>
      </c>
      <c r="J98" s="14">
        <v>0</v>
      </c>
      <c r="K98" s="14">
        <v>0</v>
      </c>
      <c r="L98" s="14">
        <v>0</v>
      </c>
      <c r="M98" s="14">
        <v>0</v>
      </c>
      <c r="N98" s="14">
        <v>0</v>
      </c>
      <c r="O98" s="14">
        <v>0</v>
      </c>
      <c r="U98" s="14">
        <v>3</v>
      </c>
      <c r="V98" s="14">
        <v>1</v>
      </c>
      <c r="W98" s="14">
        <v>1</v>
      </c>
      <c r="X98" s="14">
        <v>2</v>
      </c>
      <c r="Y98" s="14">
        <v>4</v>
      </c>
      <c r="Z98" s="14">
        <v>75</v>
      </c>
      <c r="AA98" s="14">
        <f>Z98-[1]Discharge!AC412</f>
        <v>45</v>
      </c>
      <c r="AB98" s="14">
        <v>5</v>
      </c>
      <c r="AC98" s="14">
        <v>1</v>
      </c>
      <c r="AD98" s="14">
        <v>1</v>
      </c>
      <c r="AE98" s="14">
        <v>1</v>
      </c>
      <c r="AF98" s="14">
        <v>1</v>
      </c>
      <c r="AG98" s="14">
        <v>1</v>
      </c>
      <c r="AH98" s="14">
        <v>1</v>
      </c>
      <c r="AI98" s="14">
        <f>SUM(AC98:AH98)</f>
        <v>6</v>
      </c>
      <c r="AJ98" s="14">
        <f>AI98-[1]Discharge!AL412</f>
        <v>0</v>
      </c>
      <c r="AK98" s="14">
        <v>1</v>
      </c>
      <c r="AL98" s="14">
        <v>1</v>
      </c>
      <c r="AM98" s="14">
        <v>1</v>
      </c>
      <c r="AN98" s="14">
        <v>1</v>
      </c>
      <c r="AO98" s="14">
        <v>1</v>
      </c>
      <c r="AP98" s="14">
        <v>1</v>
      </c>
      <c r="AQ98" s="14">
        <v>1</v>
      </c>
      <c r="AR98" s="14">
        <v>1</v>
      </c>
      <c r="AS98" s="14">
        <f>SUM(AK98:AR98)</f>
        <v>8</v>
      </c>
      <c r="AT98" s="14">
        <f>AS98-[1]Discharge!AV412</f>
        <v>0</v>
      </c>
      <c r="AU98" s="14">
        <v>2</v>
      </c>
      <c r="AV98" s="14">
        <v>2</v>
      </c>
      <c r="AW98" s="14">
        <f>SUM(AU98:AV98)</f>
        <v>4</v>
      </c>
      <c r="AX98" s="14">
        <f>AW98-[1]Discharge!AZ412</f>
        <v>4</v>
      </c>
      <c r="AY98" s="14">
        <v>4</v>
      </c>
      <c r="AZ98" s="14">
        <v>4</v>
      </c>
      <c r="BA98" s="14">
        <v>4</v>
      </c>
      <c r="BB98" s="14">
        <v>4</v>
      </c>
      <c r="BC98" s="14">
        <f>SUM(AY98:BB98)</f>
        <v>16</v>
      </c>
      <c r="BD98" s="14">
        <f>BC98-[1]Discharge!BF412</f>
        <v>-4</v>
      </c>
    </row>
    <row r="99" spans="1:57" s="14" customFormat="1">
      <c r="A99" s="14">
        <v>90</v>
      </c>
      <c r="B99" s="14">
        <v>0</v>
      </c>
      <c r="C99" s="14">
        <v>0</v>
      </c>
      <c r="D99" s="14">
        <v>0</v>
      </c>
      <c r="E99" s="14">
        <v>0</v>
      </c>
      <c r="F99" s="14">
        <v>0</v>
      </c>
      <c r="G99" s="14">
        <v>0</v>
      </c>
      <c r="H99" s="14">
        <v>0</v>
      </c>
      <c r="I99" s="14">
        <v>0</v>
      </c>
      <c r="J99" s="14">
        <v>0</v>
      </c>
      <c r="K99" s="14">
        <v>0</v>
      </c>
      <c r="L99" s="14">
        <v>0</v>
      </c>
      <c r="M99" s="14">
        <v>0</v>
      </c>
      <c r="N99" s="14">
        <v>0</v>
      </c>
      <c r="O99" s="14">
        <v>0</v>
      </c>
      <c r="P99" s="14">
        <v>2</v>
      </c>
      <c r="Q99" s="14">
        <v>2</v>
      </c>
      <c r="R99" s="14">
        <v>2</v>
      </c>
      <c r="S99" s="14">
        <v>2</v>
      </c>
      <c r="T99" s="14">
        <v>3</v>
      </c>
      <c r="U99" s="14">
        <v>2</v>
      </c>
      <c r="V99" s="14">
        <v>2</v>
      </c>
      <c r="W99" s="14">
        <v>2</v>
      </c>
      <c r="X99" s="14">
        <v>2</v>
      </c>
      <c r="Y99" s="14">
        <v>2</v>
      </c>
      <c r="Z99" s="14">
        <v>75</v>
      </c>
      <c r="AA99" s="14">
        <f>Z99-[1]Discharge!AC320</f>
        <v>25</v>
      </c>
      <c r="AB99" s="14">
        <v>3</v>
      </c>
      <c r="AC99" s="14">
        <v>1</v>
      </c>
      <c r="AD99" s="14">
        <v>1</v>
      </c>
      <c r="AE99" s="14">
        <v>1</v>
      </c>
      <c r="AF99" s="14">
        <v>1</v>
      </c>
      <c r="AG99" s="14">
        <v>1</v>
      </c>
      <c r="AH99" s="14">
        <v>1</v>
      </c>
      <c r="AI99" s="14">
        <f>SUM(AC99:AH99)</f>
        <v>6</v>
      </c>
      <c r="AJ99" s="14">
        <f>AI99-[1]Discharge!AL320</f>
        <v>1</v>
      </c>
      <c r="AK99" s="14">
        <v>1</v>
      </c>
      <c r="AL99" s="14">
        <v>1</v>
      </c>
      <c r="AM99" s="14">
        <v>1</v>
      </c>
      <c r="AN99" s="14">
        <v>1</v>
      </c>
      <c r="AO99" s="14">
        <v>1</v>
      </c>
      <c r="AP99" s="14">
        <v>1</v>
      </c>
      <c r="AQ99" s="14">
        <v>1</v>
      </c>
      <c r="AR99" s="14">
        <v>1</v>
      </c>
      <c r="AS99" s="14">
        <f>SUM(AK99:AR99)</f>
        <v>8</v>
      </c>
      <c r="AT99" s="14">
        <f>AS99-[1]Discharge!AV320</f>
        <v>7</v>
      </c>
      <c r="AU99" s="14">
        <v>0</v>
      </c>
      <c r="AV99" s="14">
        <v>0</v>
      </c>
      <c r="AW99" s="14">
        <f>SUM(AU99:AV99)</f>
        <v>0</v>
      </c>
      <c r="AX99" s="14">
        <f>AW99-[1]Discharge!AZ320</f>
        <v>0</v>
      </c>
      <c r="AY99" s="14">
        <v>5</v>
      </c>
      <c r="AZ99" s="14">
        <v>5</v>
      </c>
      <c r="BA99" s="14">
        <v>5</v>
      </c>
      <c r="BB99" s="14">
        <v>5</v>
      </c>
      <c r="BC99" s="14">
        <f>SUM(AY99:BB99)</f>
        <v>20</v>
      </c>
      <c r="BD99" s="14">
        <f>BC99-[1]Discharge!BF320</f>
        <v>0</v>
      </c>
    </row>
    <row r="100" spans="1:57" s="14" customFormat="1">
      <c r="A100" s="14">
        <v>91</v>
      </c>
      <c r="B100" s="1">
        <v>1</v>
      </c>
      <c r="C100" s="1">
        <v>9</v>
      </c>
      <c r="D100" s="1">
        <v>1</v>
      </c>
      <c r="E100" s="1">
        <v>1</v>
      </c>
      <c r="F100" s="1">
        <v>1</v>
      </c>
      <c r="G100" s="1">
        <v>4</v>
      </c>
      <c r="H100" s="1">
        <v>0</v>
      </c>
      <c r="I100" s="1">
        <v>0</v>
      </c>
      <c r="J100" s="1">
        <v>0</v>
      </c>
      <c r="K100" s="1">
        <v>0</v>
      </c>
      <c r="L100" s="1">
        <v>0</v>
      </c>
      <c r="M100" s="1">
        <v>0</v>
      </c>
      <c r="N100" s="1">
        <v>0</v>
      </c>
      <c r="O100" s="1">
        <v>0</v>
      </c>
      <c r="P100" s="1">
        <v>2</v>
      </c>
      <c r="Q100" s="1">
        <v>2</v>
      </c>
      <c r="R100" s="1">
        <v>2</v>
      </c>
      <c r="S100" s="1">
        <v>2</v>
      </c>
      <c r="T100" s="1">
        <v>3</v>
      </c>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row>
    <row r="101" spans="1:57" s="14" customFormat="1">
      <c r="A101" s="14">
        <v>92</v>
      </c>
      <c r="B101" s="14">
        <v>0</v>
      </c>
      <c r="C101" s="14">
        <v>2</v>
      </c>
      <c r="D101" s="14">
        <v>1</v>
      </c>
      <c r="E101" s="14">
        <v>1</v>
      </c>
      <c r="F101" s="14">
        <v>0</v>
      </c>
      <c r="G101" s="14">
        <v>0</v>
      </c>
      <c r="H101" s="14">
        <v>0</v>
      </c>
      <c r="I101" s="14">
        <v>0</v>
      </c>
      <c r="J101" s="14">
        <v>0</v>
      </c>
      <c r="K101" s="14">
        <v>0</v>
      </c>
      <c r="L101" s="14">
        <v>0</v>
      </c>
      <c r="M101" s="14">
        <v>0</v>
      </c>
      <c r="N101" s="14">
        <v>0</v>
      </c>
      <c r="O101" s="14">
        <v>0</v>
      </c>
      <c r="P101" s="14">
        <v>2</v>
      </c>
      <c r="Q101" s="14">
        <v>2</v>
      </c>
      <c r="R101" s="14">
        <v>2</v>
      </c>
      <c r="S101" s="14">
        <v>2</v>
      </c>
      <c r="T101" s="14">
        <v>3</v>
      </c>
      <c r="U101" s="14">
        <v>2</v>
      </c>
      <c r="V101" s="14">
        <v>1</v>
      </c>
      <c r="W101" s="14">
        <v>1</v>
      </c>
      <c r="X101" s="14">
        <v>1</v>
      </c>
      <c r="Y101" s="14">
        <v>1</v>
      </c>
      <c r="Z101" s="14">
        <v>80</v>
      </c>
      <c r="AA101" s="14">
        <f>Z101-[1]Discharge!AC361</f>
        <v>20</v>
      </c>
      <c r="AB101" s="14">
        <v>3</v>
      </c>
      <c r="AC101" s="14">
        <v>1</v>
      </c>
      <c r="AD101" s="14">
        <v>1</v>
      </c>
      <c r="AE101" s="14">
        <v>1</v>
      </c>
      <c r="AF101" s="14">
        <v>1</v>
      </c>
      <c r="AG101" s="14">
        <v>1</v>
      </c>
      <c r="AH101" s="14">
        <v>1</v>
      </c>
      <c r="AI101" s="14">
        <f>SUM(AC101:AH101)</f>
        <v>6</v>
      </c>
      <c r="AJ101" s="14">
        <f>AI101-[1]Discharge!AL361</f>
        <v>0</v>
      </c>
      <c r="AK101" s="14">
        <v>1</v>
      </c>
      <c r="AL101" s="14">
        <v>1</v>
      </c>
      <c r="AM101" s="14">
        <v>1</v>
      </c>
      <c r="AN101" s="14">
        <v>1</v>
      </c>
      <c r="AO101" s="14">
        <v>1</v>
      </c>
      <c r="AP101" s="14">
        <v>1</v>
      </c>
      <c r="AQ101" s="14">
        <v>1</v>
      </c>
      <c r="AR101" s="14">
        <v>1</v>
      </c>
      <c r="AS101" s="14">
        <f t="shared" ref="AS101:AS107" si="17">SUM(AK101:AR101)</f>
        <v>8</v>
      </c>
      <c r="AT101" s="14">
        <f>AS101-[1]Discharge!AV361</f>
        <v>4</v>
      </c>
      <c r="AU101" s="14">
        <v>0</v>
      </c>
      <c r="AV101" s="14">
        <v>0</v>
      </c>
      <c r="AW101" s="14">
        <f t="shared" ref="AW101:AW107" si="18">SUM(AU101:AV101)</f>
        <v>0</v>
      </c>
      <c r="AX101" s="14">
        <f>AW101-[1]Discharge!AZ361</f>
        <v>-3</v>
      </c>
      <c r="AY101" s="14">
        <v>5</v>
      </c>
      <c r="AZ101" s="14">
        <v>5</v>
      </c>
      <c r="BA101" s="14">
        <v>5</v>
      </c>
      <c r="BB101" s="14">
        <v>5</v>
      </c>
      <c r="BC101" s="14">
        <f t="shared" ref="BC101:BC107" si="19">SUM(AY101:BB101)</f>
        <v>20</v>
      </c>
      <c r="BD101" s="14">
        <f>BC101-[1]Discharge!BF361</f>
        <v>0</v>
      </c>
    </row>
    <row r="102" spans="1:57" s="14" customFormat="1">
      <c r="A102" s="14">
        <v>93</v>
      </c>
      <c r="B102" s="14">
        <v>0</v>
      </c>
      <c r="C102" s="14">
        <v>2</v>
      </c>
      <c r="D102" s="14">
        <v>1</v>
      </c>
      <c r="E102" s="14">
        <v>1</v>
      </c>
      <c r="F102" s="14">
        <v>0</v>
      </c>
      <c r="G102" s="14">
        <v>0</v>
      </c>
      <c r="H102" s="14">
        <v>0</v>
      </c>
      <c r="I102" s="14">
        <v>0</v>
      </c>
      <c r="J102" s="14">
        <v>0</v>
      </c>
      <c r="K102" s="14">
        <v>0</v>
      </c>
      <c r="L102" s="14">
        <v>0</v>
      </c>
      <c r="M102" s="14">
        <v>0</v>
      </c>
      <c r="N102" s="14">
        <v>0</v>
      </c>
      <c r="O102" s="14">
        <v>0</v>
      </c>
      <c r="P102" s="14">
        <v>2</v>
      </c>
      <c r="Q102" s="14">
        <v>2</v>
      </c>
      <c r="R102" s="14">
        <v>2</v>
      </c>
      <c r="S102" s="14">
        <v>1</v>
      </c>
      <c r="T102" s="14">
        <v>2</v>
      </c>
      <c r="U102" s="14">
        <v>1</v>
      </c>
      <c r="V102" s="14">
        <v>1</v>
      </c>
      <c r="W102" s="14">
        <v>1</v>
      </c>
      <c r="X102" s="14">
        <v>1</v>
      </c>
      <c r="Y102" s="14">
        <v>1</v>
      </c>
      <c r="Z102" s="14">
        <v>85</v>
      </c>
      <c r="AA102" s="14">
        <f>Z102-[1]Discharge!AC165</f>
        <v>15</v>
      </c>
      <c r="AB102" s="14">
        <v>5</v>
      </c>
      <c r="AC102" s="14">
        <v>1</v>
      </c>
      <c r="AD102" s="14">
        <v>1</v>
      </c>
      <c r="AE102" s="14">
        <v>1</v>
      </c>
      <c r="AF102" s="14">
        <v>1</v>
      </c>
      <c r="AG102" s="14">
        <v>1</v>
      </c>
      <c r="AH102" s="14">
        <v>1</v>
      </c>
      <c r="AI102" s="14">
        <f>SUM(AC102:AH102)</f>
        <v>6</v>
      </c>
      <c r="AJ102" s="14">
        <f>AI102-[1]Discharge!AL165</f>
        <v>0</v>
      </c>
      <c r="AK102" s="14">
        <v>1</v>
      </c>
      <c r="AL102" s="14">
        <v>1</v>
      </c>
      <c r="AM102" s="14">
        <v>1</v>
      </c>
      <c r="AN102" s="14">
        <v>1</v>
      </c>
      <c r="AO102" s="14">
        <v>1</v>
      </c>
      <c r="AP102" s="14">
        <v>1</v>
      </c>
      <c r="AQ102" s="14">
        <v>1</v>
      </c>
      <c r="AR102" s="14">
        <v>1</v>
      </c>
      <c r="AS102" s="14">
        <f t="shared" si="17"/>
        <v>8</v>
      </c>
      <c r="AT102" s="14">
        <f>AS102-[1]Discharge!AV165</f>
        <v>0</v>
      </c>
      <c r="AU102" s="14">
        <v>0</v>
      </c>
      <c r="AV102" s="14">
        <v>0</v>
      </c>
      <c r="AW102" s="14">
        <f t="shared" si="18"/>
        <v>0</v>
      </c>
      <c r="AX102" s="14">
        <f>AW102-[1]Discharge!AZ165</f>
        <v>0</v>
      </c>
      <c r="AY102" s="14">
        <v>5</v>
      </c>
      <c r="AZ102" s="14">
        <v>5</v>
      </c>
      <c r="BA102" s="14">
        <v>5</v>
      </c>
      <c r="BB102" s="14">
        <v>5</v>
      </c>
      <c r="BC102" s="14">
        <f t="shared" si="19"/>
        <v>20</v>
      </c>
      <c r="BD102" s="14">
        <f>BC102-[1]Discharge!BF165</f>
        <v>0</v>
      </c>
    </row>
    <row r="103" spans="1:57" s="14" customFormat="1">
      <c r="A103" s="14">
        <v>94</v>
      </c>
      <c r="B103" s="14">
        <v>1</v>
      </c>
      <c r="C103" s="14">
        <v>0</v>
      </c>
      <c r="D103" s="14">
        <v>1</v>
      </c>
      <c r="E103" s="14">
        <v>0</v>
      </c>
      <c r="F103" s="14">
        <v>1</v>
      </c>
      <c r="G103" s="14">
        <v>0</v>
      </c>
      <c r="H103" s="14">
        <v>0</v>
      </c>
      <c r="I103" s="14">
        <v>0</v>
      </c>
      <c r="J103" s="14">
        <v>0</v>
      </c>
      <c r="K103" s="14">
        <v>0</v>
      </c>
      <c r="L103" s="14">
        <v>0</v>
      </c>
      <c r="M103" s="14">
        <v>0</v>
      </c>
      <c r="N103" s="14">
        <v>0</v>
      </c>
      <c r="O103" s="14">
        <v>0</v>
      </c>
      <c r="P103" s="14">
        <v>2</v>
      </c>
      <c r="Q103" s="14">
        <v>2</v>
      </c>
      <c r="R103" s="14">
        <v>2</v>
      </c>
      <c r="S103" s="14">
        <v>2</v>
      </c>
      <c r="T103" s="14">
        <v>3</v>
      </c>
      <c r="U103" s="14">
        <v>5</v>
      </c>
      <c r="V103" s="14">
        <v>4</v>
      </c>
      <c r="W103" s="14">
        <v>5</v>
      </c>
      <c r="X103" s="14">
        <v>5</v>
      </c>
      <c r="Y103" s="14">
        <v>4</v>
      </c>
      <c r="Z103" s="14">
        <v>50</v>
      </c>
      <c r="AA103" s="14">
        <f>Z103-[1]Discharge!AC170</f>
        <v>40</v>
      </c>
      <c r="AB103" s="14">
        <v>3</v>
      </c>
      <c r="AC103" s="14">
        <v>1</v>
      </c>
      <c r="AD103" s="14">
        <v>1</v>
      </c>
      <c r="AE103" s="14">
        <v>1</v>
      </c>
      <c r="AF103" s="14">
        <v>1</v>
      </c>
      <c r="AG103" s="14">
        <v>1</v>
      </c>
      <c r="AH103" s="14">
        <v>1</v>
      </c>
      <c r="AI103" s="14">
        <f>SUM(AC103:AH103)</f>
        <v>6</v>
      </c>
      <c r="AJ103" s="14">
        <f>AI103-[1]Discharge!AL170</f>
        <v>0</v>
      </c>
      <c r="AK103" s="14">
        <v>1</v>
      </c>
      <c r="AL103" s="14">
        <v>0</v>
      </c>
      <c r="AM103" s="14">
        <v>0</v>
      </c>
      <c r="AN103" s="14">
        <v>1</v>
      </c>
      <c r="AO103" s="14">
        <v>1</v>
      </c>
      <c r="AP103" s="14">
        <v>0</v>
      </c>
      <c r="AQ103" s="14">
        <v>1</v>
      </c>
      <c r="AR103" s="14">
        <v>1</v>
      </c>
      <c r="AS103" s="14">
        <f t="shared" si="17"/>
        <v>5</v>
      </c>
      <c r="AT103" s="14">
        <f>AS103-[1]Discharge!AV170</f>
        <v>0</v>
      </c>
      <c r="AU103" s="14">
        <v>0</v>
      </c>
      <c r="AV103" s="14">
        <v>2</v>
      </c>
      <c r="AW103" s="14">
        <f t="shared" si="18"/>
        <v>2</v>
      </c>
      <c r="AX103" s="14">
        <f>AW103-[1]Discharge!AZ170</f>
        <v>0</v>
      </c>
      <c r="AY103" s="14">
        <v>5</v>
      </c>
      <c r="AZ103" s="14">
        <v>5</v>
      </c>
      <c r="BA103" s="14">
        <v>5</v>
      </c>
      <c r="BB103" s="14">
        <v>5</v>
      </c>
      <c r="BC103" s="14">
        <f t="shared" si="19"/>
        <v>20</v>
      </c>
      <c r="BD103" s="14">
        <f>BC103-[1]Discharge!BF170</f>
        <v>0</v>
      </c>
    </row>
    <row r="104" spans="1:57" s="14" customFormat="1">
      <c r="A104" s="14">
        <v>95</v>
      </c>
      <c r="B104" s="14">
        <v>0</v>
      </c>
      <c r="C104" s="14">
        <v>1</v>
      </c>
      <c r="D104" s="14">
        <v>1</v>
      </c>
      <c r="E104" s="14">
        <v>1</v>
      </c>
      <c r="F104" s="14">
        <v>1</v>
      </c>
      <c r="G104" s="14">
        <v>0</v>
      </c>
      <c r="H104" s="14">
        <v>0</v>
      </c>
      <c r="I104" s="14">
        <v>0</v>
      </c>
      <c r="J104" s="14">
        <v>0</v>
      </c>
      <c r="K104" s="14">
        <v>0</v>
      </c>
      <c r="L104" s="14">
        <v>0</v>
      </c>
      <c r="M104" s="14">
        <v>0</v>
      </c>
      <c r="N104" s="14">
        <v>0</v>
      </c>
      <c r="O104" s="14">
        <v>0</v>
      </c>
      <c r="P104" s="14">
        <v>2</v>
      </c>
      <c r="Q104" s="14">
        <v>2</v>
      </c>
      <c r="R104" s="14">
        <v>2</v>
      </c>
      <c r="S104" s="14">
        <v>2</v>
      </c>
      <c r="T104" s="14">
        <v>2</v>
      </c>
      <c r="U104" s="14">
        <v>2</v>
      </c>
      <c r="V104" s="14">
        <v>1</v>
      </c>
      <c r="W104" s="14">
        <v>1</v>
      </c>
      <c r="X104" s="14">
        <v>3</v>
      </c>
      <c r="Y104" s="14">
        <v>1</v>
      </c>
      <c r="Z104" s="14">
        <v>80</v>
      </c>
      <c r="AA104" s="14">
        <f>Z104-[1]Discharge!AC27</f>
        <v>5</v>
      </c>
      <c r="AB104" s="14">
        <v>4</v>
      </c>
      <c r="AC104" s="14">
        <v>1</v>
      </c>
      <c r="AD104" s="14">
        <v>1</v>
      </c>
      <c r="AE104" s="14">
        <v>1</v>
      </c>
      <c r="AF104" s="14">
        <v>1</v>
      </c>
      <c r="AG104" s="14">
        <v>1</v>
      </c>
      <c r="AH104" s="14">
        <v>0</v>
      </c>
      <c r="AI104" s="14">
        <f>SUM(AC104:AH104)</f>
        <v>5</v>
      </c>
      <c r="AJ104" s="14">
        <f>AI104-[1]Discharge!AL27</f>
        <v>-1</v>
      </c>
      <c r="AK104" s="14">
        <v>1</v>
      </c>
      <c r="AL104" s="14">
        <v>0</v>
      </c>
      <c r="AM104" s="14">
        <v>0</v>
      </c>
      <c r="AN104" s="14">
        <v>0</v>
      </c>
      <c r="AO104" s="14">
        <v>0</v>
      </c>
      <c r="AP104" s="14">
        <v>0</v>
      </c>
      <c r="AQ104" s="14">
        <v>0</v>
      </c>
      <c r="AR104" s="14">
        <v>0</v>
      </c>
      <c r="AS104" s="14">
        <f t="shared" si="17"/>
        <v>1</v>
      </c>
      <c r="AT104" s="14">
        <f>AS104-[1]Discharge!AV27</f>
        <v>-3</v>
      </c>
      <c r="AU104" s="14">
        <v>0</v>
      </c>
      <c r="AV104" s="14">
        <v>0</v>
      </c>
      <c r="AW104" s="14">
        <f t="shared" si="18"/>
        <v>0</v>
      </c>
      <c r="AX104" s="14">
        <f>AW104-[1]Discharge!AZ27</f>
        <v>0</v>
      </c>
      <c r="AY104" s="14">
        <v>5</v>
      </c>
      <c r="AZ104" s="14">
        <v>5</v>
      </c>
      <c r="BA104" s="14">
        <v>5</v>
      </c>
      <c r="BB104" s="14">
        <v>5</v>
      </c>
      <c r="BC104" s="14">
        <f t="shared" si="19"/>
        <v>20</v>
      </c>
      <c r="BD104" s="14">
        <f>BC104-[1]Discharge!BF27</f>
        <v>0</v>
      </c>
    </row>
    <row r="105" spans="1:57" s="14" customFormat="1">
      <c r="A105" s="14">
        <v>96</v>
      </c>
      <c r="B105" s="14">
        <v>0</v>
      </c>
      <c r="C105" s="14">
        <v>4</v>
      </c>
      <c r="D105" s="14">
        <v>1</v>
      </c>
      <c r="E105" s="14">
        <v>1</v>
      </c>
      <c r="F105" s="14">
        <v>0</v>
      </c>
      <c r="G105" s="14">
        <v>0</v>
      </c>
      <c r="H105" s="14">
        <v>0</v>
      </c>
      <c r="I105" s="14">
        <v>0</v>
      </c>
      <c r="J105" s="14">
        <v>0</v>
      </c>
      <c r="K105" s="14">
        <v>0</v>
      </c>
      <c r="L105" s="14">
        <v>0</v>
      </c>
      <c r="M105" s="14">
        <v>0</v>
      </c>
      <c r="N105" s="14">
        <v>0</v>
      </c>
      <c r="O105" s="14">
        <v>0</v>
      </c>
      <c r="U105" s="14">
        <v>2</v>
      </c>
      <c r="V105" s="14">
        <v>1</v>
      </c>
      <c r="W105" s="14">
        <v>2</v>
      </c>
      <c r="X105" s="14">
        <v>1</v>
      </c>
      <c r="Y105" s="14">
        <v>1</v>
      </c>
      <c r="Z105" s="14">
        <v>50</v>
      </c>
      <c r="AA105" s="14">
        <f>Z105-[1]Discharge!AC392</f>
        <v>0</v>
      </c>
      <c r="AB105" s="14">
        <v>3</v>
      </c>
      <c r="AC105" s="14">
        <v>1</v>
      </c>
      <c r="AD105" s="14">
        <v>1</v>
      </c>
      <c r="AE105" s="14">
        <v>1</v>
      </c>
      <c r="AF105" s="14">
        <v>1</v>
      </c>
      <c r="AG105" s="14">
        <v>1</v>
      </c>
      <c r="AH105" s="14">
        <v>1</v>
      </c>
      <c r="AI105" s="14">
        <v>6</v>
      </c>
      <c r="AJ105" s="14">
        <f>AI105-[1]Discharge!AL392</f>
        <v>0</v>
      </c>
      <c r="AK105" s="14">
        <v>1</v>
      </c>
      <c r="AL105" s="14">
        <v>1</v>
      </c>
      <c r="AM105" s="14">
        <v>1</v>
      </c>
      <c r="AN105" s="14">
        <v>1</v>
      </c>
      <c r="AO105" s="14">
        <v>1</v>
      </c>
      <c r="AP105" s="14">
        <v>1</v>
      </c>
      <c r="AQ105" s="14">
        <v>1</v>
      </c>
      <c r="AR105" s="14">
        <v>1</v>
      </c>
      <c r="AS105" s="14">
        <f t="shared" si="17"/>
        <v>8</v>
      </c>
      <c r="AT105" s="14">
        <f>AS105-[1]Discharge!AV392</f>
        <v>4</v>
      </c>
      <c r="AU105" s="14">
        <v>0</v>
      </c>
      <c r="AV105" s="14">
        <v>0</v>
      </c>
      <c r="AW105" s="14">
        <f t="shared" si="18"/>
        <v>0</v>
      </c>
      <c r="AX105" s="14">
        <f>AW105-[1]Discharge!AZ392</f>
        <v>-6</v>
      </c>
      <c r="AY105" s="14">
        <v>5</v>
      </c>
      <c r="AZ105" s="14">
        <v>5</v>
      </c>
      <c r="BA105" s="14">
        <v>5</v>
      </c>
      <c r="BB105" s="14">
        <v>5</v>
      </c>
      <c r="BC105" s="14">
        <f t="shared" si="19"/>
        <v>20</v>
      </c>
      <c r="BD105" s="14">
        <f>BC105-[1]Discharge!BF392</f>
        <v>0</v>
      </c>
    </row>
    <row r="106" spans="1:57" s="14" customFormat="1">
      <c r="A106" s="14">
        <v>97</v>
      </c>
      <c r="B106" s="14">
        <v>1</v>
      </c>
      <c r="C106" s="14">
        <v>3</v>
      </c>
      <c r="D106" s="14">
        <v>1</v>
      </c>
      <c r="E106" s="14">
        <v>1</v>
      </c>
      <c r="F106" s="14">
        <v>1</v>
      </c>
      <c r="G106" s="14">
        <v>8</v>
      </c>
      <c r="H106" s="14">
        <v>0</v>
      </c>
      <c r="I106" s="14">
        <v>10</v>
      </c>
      <c r="J106" s="14">
        <v>0</v>
      </c>
      <c r="K106" s="14">
        <v>0</v>
      </c>
      <c r="L106" s="14">
        <v>0</v>
      </c>
      <c r="M106" s="14">
        <v>0</v>
      </c>
      <c r="N106" s="14">
        <v>0</v>
      </c>
      <c r="O106" s="14">
        <v>0</v>
      </c>
      <c r="P106" s="14">
        <v>2</v>
      </c>
      <c r="Q106" s="14">
        <v>1</v>
      </c>
      <c r="R106" s="14">
        <v>2</v>
      </c>
      <c r="S106" s="14">
        <v>2</v>
      </c>
      <c r="T106" s="14">
        <v>0</v>
      </c>
      <c r="U106" s="14">
        <v>4</v>
      </c>
      <c r="V106" s="14">
        <v>3</v>
      </c>
      <c r="W106" s="14">
        <v>4</v>
      </c>
      <c r="X106" s="14">
        <v>4</v>
      </c>
      <c r="Y106" s="14">
        <v>1</v>
      </c>
      <c r="Z106" s="14">
        <v>50</v>
      </c>
      <c r="AA106" s="14">
        <f>Z106-[1]Discharge!AC26</f>
        <v>-10</v>
      </c>
      <c r="AB106" s="14">
        <v>4</v>
      </c>
      <c r="AC106" s="14">
        <v>1</v>
      </c>
      <c r="AD106" s="14">
        <v>1</v>
      </c>
      <c r="AE106" s="14">
        <v>1</v>
      </c>
      <c r="AF106" s="14">
        <v>1</v>
      </c>
      <c r="AG106" s="14">
        <v>1</v>
      </c>
      <c r="AH106" s="14">
        <v>1</v>
      </c>
      <c r="AI106" s="14">
        <f>SUM(AC106:AH106)</f>
        <v>6</v>
      </c>
      <c r="AJ106" s="14">
        <f>AI106-[1]Discharge!AL26</f>
        <v>0</v>
      </c>
      <c r="AK106" s="14">
        <v>1</v>
      </c>
      <c r="AL106" s="14">
        <v>0</v>
      </c>
      <c r="AM106" s="14">
        <v>0</v>
      </c>
      <c r="AN106" s="14">
        <v>0</v>
      </c>
      <c r="AO106" s="14">
        <v>0</v>
      </c>
      <c r="AP106" s="14">
        <v>1</v>
      </c>
      <c r="AQ106" s="14">
        <v>1</v>
      </c>
      <c r="AR106" s="14">
        <v>1</v>
      </c>
      <c r="AS106" s="14">
        <f t="shared" si="17"/>
        <v>4</v>
      </c>
      <c r="AT106" s="14">
        <f>AS106-[1]Discharge!AV26</f>
        <v>0</v>
      </c>
      <c r="AU106" s="14">
        <v>0</v>
      </c>
      <c r="AV106" s="14">
        <v>0</v>
      </c>
      <c r="AW106" s="14">
        <f t="shared" si="18"/>
        <v>0</v>
      </c>
      <c r="AX106" s="14">
        <f>AW106-[1]Discharge!AZ26</f>
        <v>-1</v>
      </c>
      <c r="AY106" s="14">
        <v>5</v>
      </c>
      <c r="AZ106" s="14">
        <v>5</v>
      </c>
      <c r="BA106" s="14">
        <v>5</v>
      </c>
      <c r="BB106" s="14">
        <v>4</v>
      </c>
      <c r="BC106" s="14">
        <f t="shared" si="19"/>
        <v>19</v>
      </c>
      <c r="BD106" s="14">
        <f>BC106-[1]Discharge!BF26</f>
        <v>-1</v>
      </c>
    </row>
    <row r="107" spans="1:57" s="14" customFormat="1">
      <c r="A107" s="14">
        <v>98</v>
      </c>
      <c r="B107" s="14">
        <v>1</v>
      </c>
      <c r="C107" s="14">
        <v>5</v>
      </c>
      <c r="D107" s="14">
        <v>2</v>
      </c>
      <c r="E107" s="14">
        <v>1</v>
      </c>
      <c r="F107" s="14">
        <v>1</v>
      </c>
      <c r="G107" s="14">
        <v>0</v>
      </c>
      <c r="H107" s="14">
        <v>0</v>
      </c>
      <c r="I107" s="14">
        <v>0</v>
      </c>
      <c r="J107" s="14">
        <v>0</v>
      </c>
      <c r="K107" s="14">
        <v>0</v>
      </c>
      <c r="L107" s="14">
        <v>0</v>
      </c>
      <c r="M107" s="14">
        <v>0</v>
      </c>
      <c r="N107" s="14">
        <v>0</v>
      </c>
      <c r="O107" s="14">
        <v>0</v>
      </c>
      <c r="P107" s="14">
        <v>2</v>
      </c>
      <c r="Q107" s="14">
        <v>2</v>
      </c>
      <c r="R107" s="14">
        <v>2</v>
      </c>
      <c r="S107" s="14">
        <v>2</v>
      </c>
      <c r="T107" s="14">
        <v>3</v>
      </c>
      <c r="U107" s="14">
        <v>1</v>
      </c>
      <c r="V107" s="14">
        <v>1</v>
      </c>
      <c r="W107" s="14">
        <v>2</v>
      </c>
      <c r="X107" s="14">
        <v>3</v>
      </c>
      <c r="Y107" s="14">
        <v>1</v>
      </c>
      <c r="Z107" s="14">
        <v>75</v>
      </c>
      <c r="AA107" s="14">
        <f>Z107-[1]Discharge!AC230</f>
        <v>10</v>
      </c>
      <c r="AB107" s="14">
        <v>4</v>
      </c>
      <c r="AC107" s="14">
        <v>1</v>
      </c>
      <c r="AD107" s="14">
        <v>1</v>
      </c>
      <c r="AE107" s="14">
        <v>1</v>
      </c>
      <c r="AF107" s="14">
        <v>1</v>
      </c>
      <c r="AG107" s="14">
        <v>1</v>
      </c>
      <c r="AH107" s="14">
        <v>1</v>
      </c>
      <c r="AI107" s="14">
        <f>SUM(AC107:AH107)</f>
        <v>6</v>
      </c>
      <c r="AJ107" s="14">
        <f>AI107-[1]Discharge!AL230</f>
        <v>0</v>
      </c>
      <c r="AK107" s="14">
        <v>1</v>
      </c>
      <c r="AL107" s="14">
        <v>1</v>
      </c>
      <c r="AM107" s="14">
        <v>1</v>
      </c>
      <c r="AN107" s="14">
        <v>1</v>
      </c>
      <c r="AO107" s="14">
        <v>1</v>
      </c>
      <c r="AP107" s="14">
        <v>1</v>
      </c>
      <c r="AQ107" s="14">
        <v>1</v>
      </c>
      <c r="AR107" s="14">
        <v>1</v>
      </c>
      <c r="AS107" s="14">
        <f t="shared" si="17"/>
        <v>8</v>
      </c>
      <c r="AT107" s="14">
        <f>AS107-[1]Discharge!AV230</f>
        <v>0</v>
      </c>
      <c r="AU107" s="14">
        <v>0</v>
      </c>
      <c r="AV107" s="14">
        <v>0</v>
      </c>
      <c r="AW107" s="14">
        <f t="shared" si="18"/>
        <v>0</v>
      </c>
      <c r="AX107" s="14">
        <f>AW107-[1]Discharge!AZ230</f>
        <v>-1</v>
      </c>
      <c r="AY107" s="14">
        <v>5</v>
      </c>
      <c r="AZ107" s="14">
        <v>5</v>
      </c>
      <c r="BA107" s="14">
        <v>5</v>
      </c>
      <c r="BB107" s="14">
        <v>5</v>
      </c>
      <c r="BC107" s="14">
        <f t="shared" si="19"/>
        <v>20</v>
      </c>
      <c r="BD107" s="14">
        <f>BC107-[1]Discharge!BF230</f>
        <v>0</v>
      </c>
    </row>
    <row r="108" spans="1:57" s="14" customFormat="1">
      <c r="A108" s="14">
        <v>99</v>
      </c>
      <c r="B108" s="1">
        <v>0</v>
      </c>
      <c r="C108" s="1">
        <v>0</v>
      </c>
      <c r="D108" s="1">
        <v>0</v>
      </c>
      <c r="E108" s="1">
        <v>2</v>
      </c>
      <c r="F108" s="1">
        <v>0</v>
      </c>
      <c r="G108" s="1">
        <v>4</v>
      </c>
      <c r="H108" s="1">
        <v>0</v>
      </c>
      <c r="I108" s="1">
        <v>10</v>
      </c>
      <c r="J108" s="1">
        <v>0</v>
      </c>
      <c r="K108" s="1">
        <v>0</v>
      </c>
      <c r="L108" s="1">
        <v>0</v>
      </c>
      <c r="M108" s="1">
        <v>0</v>
      </c>
      <c r="N108" s="1">
        <v>0</v>
      </c>
      <c r="O108" s="1">
        <v>0</v>
      </c>
      <c r="P108" s="1">
        <v>0</v>
      </c>
      <c r="Q108" s="1">
        <v>2</v>
      </c>
      <c r="R108" s="1">
        <v>2</v>
      </c>
      <c r="S108" s="1">
        <v>2</v>
      </c>
      <c r="T108" s="1">
        <v>2</v>
      </c>
      <c r="U108" s="1"/>
      <c r="V108" s="1"/>
      <c r="W108" s="1"/>
      <c r="X108" s="1"/>
      <c r="Y108" s="1"/>
      <c r="Z108" s="1"/>
      <c r="AB108" s="1"/>
      <c r="AC108" s="1"/>
      <c r="AD108" s="1"/>
      <c r="AE108" s="1"/>
      <c r="AF108" s="1"/>
      <c r="AG108" s="1"/>
      <c r="AH108" s="1"/>
      <c r="AK108" s="1"/>
      <c r="AL108" s="1"/>
      <c r="AM108" s="1"/>
      <c r="AN108" s="1"/>
      <c r="AO108" s="1"/>
      <c r="AP108" s="1"/>
      <c r="AQ108" s="1"/>
      <c r="AR108" s="1"/>
      <c r="AU108" s="1"/>
      <c r="AV108" s="1"/>
      <c r="AY108" s="1"/>
      <c r="AZ108" s="1"/>
      <c r="BA108" s="1"/>
      <c r="BB108" s="1"/>
      <c r="BE108"/>
    </row>
    <row r="109" spans="1:57" s="14" customFormat="1">
      <c r="A109" s="14">
        <v>100</v>
      </c>
      <c r="B109" s="14">
        <v>0</v>
      </c>
      <c r="C109" s="14">
        <v>8</v>
      </c>
      <c r="D109" s="14">
        <v>0</v>
      </c>
      <c r="E109" s="14">
        <v>2</v>
      </c>
      <c r="F109" s="14">
        <v>0</v>
      </c>
      <c r="G109" s="14">
        <v>5</v>
      </c>
      <c r="H109" s="14">
        <v>0</v>
      </c>
      <c r="I109" s="14">
        <v>10</v>
      </c>
      <c r="J109" s="14">
        <v>0</v>
      </c>
      <c r="K109" s="14">
        <v>0</v>
      </c>
      <c r="L109" s="14">
        <v>0</v>
      </c>
      <c r="M109" s="14">
        <v>0</v>
      </c>
      <c r="N109" s="14">
        <v>0</v>
      </c>
      <c r="O109" s="14">
        <v>0</v>
      </c>
      <c r="P109" s="14">
        <v>2</v>
      </c>
      <c r="Q109" s="14">
        <v>2</v>
      </c>
      <c r="R109" s="14">
        <v>2</v>
      </c>
      <c r="S109" s="14">
        <v>2</v>
      </c>
      <c r="T109" s="14">
        <v>3</v>
      </c>
      <c r="U109" s="14">
        <v>2</v>
      </c>
      <c r="V109" s="14">
        <v>1</v>
      </c>
      <c r="W109" s="14">
        <v>1</v>
      </c>
      <c r="X109" s="14">
        <v>1</v>
      </c>
      <c r="Y109" s="14">
        <v>1</v>
      </c>
      <c r="Z109" s="14">
        <v>75</v>
      </c>
      <c r="AA109" s="14">
        <f>Z109-[1]Discharge!AC198</f>
        <v>10</v>
      </c>
      <c r="AB109" s="14">
        <v>2</v>
      </c>
      <c r="AC109" s="14">
        <v>1</v>
      </c>
      <c r="AD109" s="14">
        <v>1</v>
      </c>
      <c r="AE109" s="14">
        <v>1</v>
      </c>
      <c r="AF109" s="14">
        <v>1</v>
      </c>
      <c r="AG109" s="14">
        <v>1</v>
      </c>
      <c r="AH109" s="14">
        <v>1</v>
      </c>
      <c r="AI109" s="14">
        <f t="shared" ref="AI109:AI114" si="20">SUM(AC109:AH109)</f>
        <v>6</v>
      </c>
      <c r="AJ109" s="14">
        <f>AI109-[1]Discharge!AL198</f>
        <v>0</v>
      </c>
      <c r="AK109" s="14">
        <v>1</v>
      </c>
      <c r="AL109" s="14">
        <v>0</v>
      </c>
      <c r="AM109" s="14">
        <v>0</v>
      </c>
      <c r="AN109" s="14">
        <v>0</v>
      </c>
      <c r="AO109" s="14">
        <v>0</v>
      </c>
      <c r="AP109" s="14">
        <v>0</v>
      </c>
      <c r="AQ109" s="14">
        <v>0</v>
      </c>
      <c r="AR109" s="14">
        <v>0</v>
      </c>
      <c r="AS109" s="14">
        <f t="shared" ref="AS109:AS114" si="21">SUM(AK109:AR109)</f>
        <v>1</v>
      </c>
      <c r="AT109" s="14">
        <f>AS109-[1]Discharge!AV198</f>
        <v>-1</v>
      </c>
      <c r="AU109" s="14">
        <v>1</v>
      </c>
      <c r="AV109" s="14">
        <v>0</v>
      </c>
      <c r="AW109" s="14">
        <f t="shared" ref="AW109:AW114" si="22">SUM(AU109:AV109)</f>
        <v>1</v>
      </c>
      <c r="AX109" s="14">
        <f>AW109-[1]Discharge!AZ198</f>
        <v>-3</v>
      </c>
      <c r="AY109" s="14">
        <v>5</v>
      </c>
      <c r="AZ109" s="14">
        <v>5</v>
      </c>
      <c r="BA109" s="14">
        <v>5</v>
      </c>
      <c r="BB109" s="14">
        <v>5</v>
      </c>
      <c r="BC109" s="14">
        <f t="shared" ref="BC109:BC114" si="23">SUM(AY109:BB109)</f>
        <v>20</v>
      </c>
      <c r="BD109" s="14">
        <f>BC109-[1]Discharge!BF198</f>
        <v>0</v>
      </c>
    </row>
    <row r="110" spans="1:57" s="14" customFormat="1">
      <c r="A110" s="14">
        <v>101</v>
      </c>
      <c r="B110" s="14">
        <v>0</v>
      </c>
      <c r="C110" s="14">
        <v>0</v>
      </c>
      <c r="D110" s="14">
        <v>1</v>
      </c>
      <c r="E110" s="14">
        <v>1</v>
      </c>
      <c r="F110" s="14">
        <v>0</v>
      </c>
      <c r="G110" s="14">
        <v>0</v>
      </c>
      <c r="H110" s="14">
        <v>0</v>
      </c>
      <c r="I110" s="14">
        <v>0</v>
      </c>
      <c r="J110" s="14">
        <v>0</v>
      </c>
      <c r="K110" s="14">
        <v>0</v>
      </c>
      <c r="L110" s="14">
        <v>0</v>
      </c>
      <c r="M110" s="14">
        <v>0</v>
      </c>
      <c r="N110" s="14">
        <v>0</v>
      </c>
      <c r="O110" s="14">
        <v>0</v>
      </c>
      <c r="P110" s="14">
        <v>2</v>
      </c>
      <c r="Q110" s="14">
        <v>2</v>
      </c>
      <c r="R110" s="14">
        <v>2</v>
      </c>
      <c r="S110" s="14">
        <v>2</v>
      </c>
      <c r="T110" s="14">
        <v>3</v>
      </c>
      <c r="U110" s="14">
        <v>1</v>
      </c>
      <c r="V110" s="14">
        <v>1</v>
      </c>
      <c r="W110" s="14">
        <v>2</v>
      </c>
      <c r="X110" s="14">
        <v>3</v>
      </c>
      <c r="Y110" s="14">
        <v>1</v>
      </c>
      <c r="Z110" s="14">
        <v>100</v>
      </c>
      <c r="AA110" s="14">
        <f>Z110-[1]Discharge!AC247</f>
        <v>25</v>
      </c>
      <c r="AB110" s="14">
        <v>3</v>
      </c>
      <c r="AC110" s="14">
        <v>1</v>
      </c>
      <c r="AD110" s="14">
        <v>1</v>
      </c>
      <c r="AE110" s="14">
        <v>1</v>
      </c>
      <c r="AF110" s="14">
        <v>1</v>
      </c>
      <c r="AG110" s="14">
        <v>1</v>
      </c>
      <c r="AH110" s="14">
        <v>1</v>
      </c>
      <c r="AI110" s="14">
        <f t="shared" si="20"/>
        <v>6</v>
      </c>
      <c r="AJ110" s="14">
        <f>AI110-[1]Discharge!AL247</f>
        <v>0</v>
      </c>
      <c r="AK110" s="14">
        <v>1</v>
      </c>
      <c r="AL110" s="14">
        <v>1</v>
      </c>
      <c r="AM110" s="14">
        <v>1</v>
      </c>
      <c r="AN110" s="14">
        <v>0</v>
      </c>
      <c r="AO110" s="14">
        <v>0</v>
      </c>
      <c r="AP110" s="14">
        <v>1</v>
      </c>
      <c r="AQ110" s="14">
        <v>1</v>
      </c>
      <c r="AR110" s="14">
        <v>1</v>
      </c>
      <c r="AS110" s="14">
        <f t="shared" si="21"/>
        <v>6</v>
      </c>
      <c r="AT110" s="14">
        <f>AS110-[1]Discharge!AV247</f>
        <v>0</v>
      </c>
      <c r="AU110" s="14">
        <v>0</v>
      </c>
      <c r="AV110" s="14">
        <v>0</v>
      </c>
      <c r="AW110" s="14">
        <f t="shared" si="22"/>
        <v>0</v>
      </c>
      <c r="AX110" s="14">
        <f>AW110-[1]Discharge!AZ247</f>
        <v>-1</v>
      </c>
      <c r="AY110" s="14">
        <v>4</v>
      </c>
      <c r="AZ110" s="14">
        <v>4</v>
      </c>
      <c r="BA110" s="14">
        <v>4</v>
      </c>
      <c r="BB110" s="14">
        <v>4</v>
      </c>
      <c r="BC110" s="14">
        <f t="shared" si="23"/>
        <v>16</v>
      </c>
      <c r="BD110" s="14">
        <f>BC110-[1]Discharge!BF247</f>
        <v>11</v>
      </c>
    </row>
    <row r="111" spans="1:57" s="14" customFormat="1">
      <c r="A111" s="14">
        <v>102</v>
      </c>
      <c r="B111" s="14">
        <v>0</v>
      </c>
      <c r="C111" s="14">
        <v>0</v>
      </c>
      <c r="D111" s="14">
        <v>1</v>
      </c>
      <c r="E111" s="14">
        <v>1</v>
      </c>
      <c r="F111" s="14">
        <v>0</v>
      </c>
      <c r="G111" s="14">
        <v>0</v>
      </c>
      <c r="H111" s="14">
        <v>0</v>
      </c>
      <c r="I111" s="14">
        <v>0</v>
      </c>
      <c r="J111" s="14">
        <v>0</v>
      </c>
      <c r="K111" s="14">
        <v>0</v>
      </c>
      <c r="L111" s="14">
        <v>0</v>
      </c>
      <c r="M111" s="14">
        <v>0</v>
      </c>
      <c r="N111" s="14">
        <v>0</v>
      </c>
      <c r="O111" s="14">
        <v>0</v>
      </c>
      <c r="P111" s="14">
        <v>2</v>
      </c>
      <c r="Q111" s="14">
        <v>2</v>
      </c>
      <c r="R111" s="14">
        <v>2</v>
      </c>
      <c r="S111" s="14">
        <v>2</v>
      </c>
      <c r="T111" s="14">
        <v>2</v>
      </c>
      <c r="U111" s="14">
        <v>1</v>
      </c>
      <c r="V111" s="14">
        <v>1</v>
      </c>
      <c r="W111" s="14">
        <v>1</v>
      </c>
      <c r="X111" s="14">
        <v>1</v>
      </c>
      <c r="Y111" s="14">
        <v>2</v>
      </c>
      <c r="Z111" s="14">
        <v>75</v>
      </c>
      <c r="AA111" s="14">
        <f>Z111-[1]Discharge!AC62</f>
        <v>0</v>
      </c>
      <c r="AB111" s="14">
        <v>3</v>
      </c>
      <c r="AC111" s="14">
        <v>1</v>
      </c>
      <c r="AD111" s="14">
        <v>1</v>
      </c>
      <c r="AE111" s="14">
        <v>1</v>
      </c>
      <c r="AF111" s="14">
        <v>1</v>
      </c>
      <c r="AG111" s="14">
        <v>1</v>
      </c>
      <c r="AH111" s="14">
        <v>1</v>
      </c>
      <c r="AI111" s="14">
        <f t="shared" si="20"/>
        <v>6</v>
      </c>
      <c r="AJ111" s="14">
        <f>AI111-[1]Discharge!AL64</f>
        <v>0</v>
      </c>
      <c r="AK111" s="14">
        <v>1</v>
      </c>
      <c r="AL111" s="14">
        <v>0</v>
      </c>
      <c r="AM111" s="14">
        <v>0</v>
      </c>
      <c r="AN111" s="14">
        <v>0</v>
      </c>
      <c r="AO111" s="14">
        <v>0</v>
      </c>
      <c r="AP111" s="14">
        <v>1</v>
      </c>
      <c r="AQ111" s="14">
        <v>0</v>
      </c>
      <c r="AR111" s="14">
        <v>1</v>
      </c>
      <c r="AS111" s="14">
        <f t="shared" si="21"/>
        <v>3</v>
      </c>
      <c r="AT111" s="14">
        <f>AS111-[1]Discharge!AV64</f>
        <v>-5</v>
      </c>
      <c r="AU111" s="14">
        <v>0</v>
      </c>
      <c r="AV111" s="14">
        <v>1</v>
      </c>
      <c r="AW111" s="14">
        <f t="shared" si="22"/>
        <v>1</v>
      </c>
      <c r="AX111" s="14">
        <f>AW111-[1]Discharge!AZ64</f>
        <v>1</v>
      </c>
      <c r="AY111" s="14">
        <v>4</v>
      </c>
      <c r="AZ111" s="14">
        <v>4</v>
      </c>
      <c r="BA111" s="14">
        <v>5</v>
      </c>
      <c r="BB111" s="14">
        <v>5</v>
      </c>
      <c r="BC111" s="14">
        <f t="shared" si="23"/>
        <v>18</v>
      </c>
      <c r="BD111" s="14">
        <f>BC111-[1]Discharge!BF64</f>
        <v>-1</v>
      </c>
    </row>
    <row r="112" spans="1:57" s="14" customFormat="1">
      <c r="A112" s="14">
        <v>103</v>
      </c>
      <c r="B112" s="14">
        <v>0</v>
      </c>
      <c r="C112" s="14">
        <v>0</v>
      </c>
      <c r="D112" s="14">
        <v>0</v>
      </c>
      <c r="E112" s="14">
        <v>0</v>
      </c>
      <c r="F112" s="14">
        <v>0</v>
      </c>
      <c r="G112" s="14">
        <v>0</v>
      </c>
      <c r="H112" s="14">
        <v>0</v>
      </c>
      <c r="I112" s="14">
        <v>0</v>
      </c>
      <c r="J112" s="14">
        <v>0</v>
      </c>
      <c r="K112" s="14">
        <v>0</v>
      </c>
      <c r="L112" s="14">
        <v>0</v>
      </c>
      <c r="M112" s="14">
        <v>0</v>
      </c>
      <c r="N112" s="14">
        <v>0</v>
      </c>
      <c r="O112" s="14">
        <v>0</v>
      </c>
      <c r="P112" s="14">
        <v>2</v>
      </c>
      <c r="Q112" s="14">
        <v>2</v>
      </c>
      <c r="R112" s="14">
        <v>2</v>
      </c>
      <c r="S112" s="14">
        <v>2</v>
      </c>
      <c r="T112" s="14">
        <v>3</v>
      </c>
      <c r="U112" s="14">
        <v>1</v>
      </c>
      <c r="V112" s="14">
        <v>1</v>
      </c>
      <c r="W112" s="14">
        <v>1</v>
      </c>
      <c r="X112" s="14">
        <v>2</v>
      </c>
      <c r="Y112" s="14">
        <v>1</v>
      </c>
      <c r="Z112" s="14">
        <v>80</v>
      </c>
      <c r="AA112" s="14">
        <f>Z112-[1]Discharge!AC83</f>
        <v>-20</v>
      </c>
      <c r="AB112" s="14">
        <v>3</v>
      </c>
      <c r="AC112" s="14">
        <v>1</v>
      </c>
      <c r="AD112" s="14">
        <v>1</v>
      </c>
      <c r="AE112" s="14">
        <v>1</v>
      </c>
      <c r="AF112" s="14">
        <v>1</v>
      </c>
      <c r="AG112" s="14">
        <v>1</v>
      </c>
      <c r="AH112" s="14">
        <v>1</v>
      </c>
      <c r="AI112" s="14">
        <f t="shared" si="20"/>
        <v>6</v>
      </c>
      <c r="AJ112" s="14">
        <f>AI112-[1]Discharge!AL85</f>
        <v>5</v>
      </c>
      <c r="AK112" s="14">
        <v>1</v>
      </c>
      <c r="AL112" s="14">
        <v>1</v>
      </c>
      <c r="AM112" s="14">
        <v>1</v>
      </c>
      <c r="AN112" s="14">
        <v>1</v>
      </c>
      <c r="AO112" s="14">
        <v>1</v>
      </c>
      <c r="AP112" s="14">
        <v>1</v>
      </c>
      <c r="AQ112" s="14">
        <v>1</v>
      </c>
      <c r="AR112" s="14">
        <v>1</v>
      </c>
      <c r="AS112" s="14">
        <f t="shared" si="21"/>
        <v>8</v>
      </c>
      <c r="AT112" s="14">
        <f>AS112-[1]Discharge!AV85</f>
        <v>7</v>
      </c>
      <c r="AU112" s="14">
        <v>1</v>
      </c>
      <c r="AV112" s="14">
        <v>0</v>
      </c>
      <c r="AW112" s="14">
        <f t="shared" si="22"/>
        <v>1</v>
      </c>
      <c r="AX112" s="14">
        <f>AW112-[1]Discharge!AZ85</f>
        <v>1</v>
      </c>
      <c r="AY112" s="14">
        <v>5</v>
      </c>
      <c r="AZ112" s="14">
        <v>5</v>
      </c>
      <c r="BA112" s="14">
        <v>5</v>
      </c>
      <c r="BB112" s="14">
        <v>5</v>
      </c>
      <c r="BC112" s="14">
        <f t="shared" si="23"/>
        <v>20</v>
      </c>
      <c r="BD112" s="14">
        <f>BC112-[1]Discharge!BF85</f>
        <v>0</v>
      </c>
    </row>
    <row r="113" spans="1:57" s="14" customFormat="1">
      <c r="A113" s="14">
        <v>104</v>
      </c>
      <c r="B113" s="14">
        <v>1</v>
      </c>
      <c r="C113" s="14">
        <v>2</v>
      </c>
      <c r="D113" s="14">
        <v>1</v>
      </c>
      <c r="E113" s="14">
        <v>1</v>
      </c>
      <c r="F113" s="14">
        <v>1</v>
      </c>
      <c r="G113" s="14">
        <v>0</v>
      </c>
      <c r="H113" s="14">
        <v>0</v>
      </c>
      <c r="I113" s="14">
        <v>0</v>
      </c>
      <c r="J113" s="14">
        <v>0</v>
      </c>
      <c r="K113" s="14">
        <v>0</v>
      </c>
      <c r="L113" s="14">
        <v>0</v>
      </c>
      <c r="M113" s="14">
        <v>0</v>
      </c>
      <c r="N113" s="14">
        <v>0</v>
      </c>
      <c r="O113" s="14">
        <v>0</v>
      </c>
      <c r="P113" s="14">
        <v>2</v>
      </c>
      <c r="Q113" s="14">
        <v>2</v>
      </c>
      <c r="R113" s="14">
        <v>2</v>
      </c>
      <c r="S113" s="14">
        <v>2</v>
      </c>
      <c r="T113" s="14">
        <v>3</v>
      </c>
      <c r="U113" s="14">
        <v>3</v>
      </c>
      <c r="V113" s="14">
        <v>1</v>
      </c>
      <c r="W113" s="14">
        <v>2</v>
      </c>
      <c r="X113" s="14">
        <v>3</v>
      </c>
      <c r="Y113" s="14">
        <v>1</v>
      </c>
      <c r="Z113" s="14">
        <v>50</v>
      </c>
      <c r="AA113" s="14">
        <f>Z113-[1]Discharge!AC166</f>
        <v>-20</v>
      </c>
      <c r="AB113" s="14">
        <v>4</v>
      </c>
      <c r="AC113" s="14">
        <v>0</v>
      </c>
      <c r="AD113" s="14">
        <v>0</v>
      </c>
      <c r="AE113" s="14">
        <v>0</v>
      </c>
      <c r="AF113" s="14">
        <v>1</v>
      </c>
      <c r="AG113" s="14">
        <v>0</v>
      </c>
      <c r="AH113" s="14">
        <v>1</v>
      </c>
      <c r="AI113" s="14">
        <f t="shared" si="20"/>
        <v>2</v>
      </c>
      <c r="AJ113" s="14">
        <f>AI113-[1]Discharge!AL166</f>
        <v>0</v>
      </c>
      <c r="AK113" s="14">
        <v>0</v>
      </c>
      <c r="AL113" s="14">
        <v>0</v>
      </c>
      <c r="AM113" s="14">
        <v>0</v>
      </c>
      <c r="AN113" s="14">
        <v>0</v>
      </c>
      <c r="AO113" s="14">
        <v>0</v>
      </c>
      <c r="AP113" s="14">
        <v>0</v>
      </c>
      <c r="AQ113" s="14">
        <v>1</v>
      </c>
      <c r="AR113" s="14">
        <v>0</v>
      </c>
      <c r="AS113" s="14">
        <f t="shared" si="21"/>
        <v>1</v>
      </c>
      <c r="AT113" s="14">
        <f>AS113-[1]Discharge!AV166</f>
        <v>0</v>
      </c>
      <c r="AU113" s="14">
        <v>0</v>
      </c>
      <c r="AV113" s="14">
        <v>0</v>
      </c>
      <c r="AW113" s="14">
        <f t="shared" si="22"/>
        <v>0</v>
      </c>
      <c r="AX113" s="14">
        <f>AW113-[1]Discharge!AZ166</f>
        <v>-1</v>
      </c>
      <c r="AY113" s="14">
        <v>5</v>
      </c>
      <c r="AZ113" s="14">
        <v>5</v>
      </c>
      <c r="BA113" s="14">
        <v>5</v>
      </c>
      <c r="BB113" s="14">
        <v>5</v>
      </c>
      <c r="BC113" s="14">
        <f t="shared" si="23"/>
        <v>20</v>
      </c>
      <c r="BD113" s="14">
        <f>BC113-[1]Discharge!BF166</f>
        <v>0</v>
      </c>
    </row>
    <row r="114" spans="1:57" s="14" customFormat="1">
      <c r="A114" s="14">
        <v>105</v>
      </c>
      <c r="B114" s="14">
        <v>0</v>
      </c>
      <c r="C114" s="14">
        <v>0</v>
      </c>
      <c r="D114" s="14">
        <v>0</v>
      </c>
      <c r="E114" s="14">
        <v>0</v>
      </c>
      <c r="F114" s="14">
        <v>0</v>
      </c>
      <c r="G114" s="14">
        <v>0</v>
      </c>
      <c r="H114" s="14">
        <v>0</v>
      </c>
      <c r="I114" s="14">
        <v>0</v>
      </c>
      <c r="J114" s="14">
        <v>0</v>
      </c>
      <c r="K114" s="14">
        <v>0</v>
      </c>
      <c r="L114" s="14">
        <v>0</v>
      </c>
      <c r="M114" s="14">
        <v>0</v>
      </c>
      <c r="N114" s="14">
        <v>0</v>
      </c>
      <c r="O114" s="14">
        <v>0</v>
      </c>
      <c r="P114" s="14">
        <v>0</v>
      </c>
      <c r="Q114" s="14">
        <v>2</v>
      </c>
      <c r="R114" s="14">
        <v>2</v>
      </c>
      <c r="S114" s="14">
        <v>2</v>
      </c>
      <c r="T114" s="14">
        <v>2</v>
      </c>
      <c r="U114" s="1">
        <v>1</v>
      </c>
      <c r="V114" s="1">
        <v>1</v>
      </c>
      <c r="W114" s="1">
        <v>1</v>
      </c>
      <c r="X114" s="1">
        <v>1</v>
      </c>
      <c r="Y114" s="1">
        <v>1</v>
      </c>
      <c r="Z114" s="1">
        <v>100</v>
      </c>
      <c r="AA114" s="14">
        <f>Z114-[1]Discharge!AC484</f>
        <v>0</v>
      </c>
      <c r="AB114" s="1">
        <v>1</v>
      </c>
      <c r="AC114" s="1">
        <v>1</v>
      </c>
      <c r="AD114" s="1">
        <v>1</v>
      </c>
      <c r="AE114" s="1">
        <v>1</v>
      </c>
      <c r="AF114" s="1">
        <v>1</v>
      </c>
      <c r="AG114" s="1">
        <v>1</v>
      </c>
      <c r="AH114" s="1">
        <v>1</v>
      </c>
      <c r="AI114" s="14">
        <f t="shared" si="20"/>
        <v>6</v>
      </c>
      <c r="AJ114" s="14">
        <f>AI114-[1]Discharge!AL484</f>
        <v>0</v>
      </c>
      <c r="AK114" s="1">
        <v>1</v>
      </c>
      <c r="AL114" s="1">
        <v>1</v>
      </c>
      <c r="AM114" s="1">
        <v>1</v>
      </c>
      <c r="AN114" s="1">
        <v>1</v>
      </c>
      <c r="AO114" s="1">
        <v>1</v>
      </c>
      <c r="AP114" s="1">
        <v>1</v>
      </c>
      <c r="AQ114" s="1">
        <v>1</v>
      </c>
      <c r="AR114" s="1">
        <v>1</v>
      </c>
      <c r="AS114" s="14">
        <f t="shared" si="21"/>
        <v>8</v>
      </c>
      <c r="AT114" s="14">
        <f>AS114-[1]Discharge!AV484</f>
        <v>0</v>
      </c>
      <c r="AU114" s="1">
        <v>0</v>
      </c>
      <c r="AV114" s="1">
        <v>0</v>
      </c>
      <c r="AW114" s="14">
        <f t="shared" si="22"/>
        <v>0</v>
      </c>
      <c r="AX114" s="14">
        <f>AW114-[1]Discharge!AZ484</f>
        <v>0</v>
      </c>
      <c r="AY114" s="1">
        <v>5</v>
      </c>
      <c r="AZ114" s="1">
        <v>5</v>
      </c>
      <c r="BA114" s="1">
        <v>5</v>
      </c>
      <c r="BB114" s="1">
        <v>5</v>
      </c>
      <c r="BC114" s="14">
        <f t="shared" si="23"/>
        <v>20</v>
      </c>
      <c r="BD114" s="14">
        <f>BC114-[1]Discharge!BF484</f>
        <v>5</v>
      </c>
      <c r="BE114"/>
    </row>
    <row r="115" spans="1:57" s="14" customFormat="1">
      <c r="A115" s="14">
        <v>106</v>
      </c>
      <c r="B115" s="1">
        <v>0</v>
      </c>
      <c r="C115" s="1">
        <v>2</v>
      </c>
      <c r="D115" s="1">
        <v>0</v>
      </c>
      <c r="E115" s="1">
        <v>0</v>
      </c>
      <c r="F115" s="1">
        <v>0</v>
      </c>
      <c r="G115" s="1">
        <v>0</v>
      </c>
      <c r="H115" s="1">
        <v>0</v>
      </c>
      <c r="I115" s="1">
        <v>0</v>
      </c>
      <c r="J115" s="1">
        <v>1</v>
      </c>
      <c r="K115" s="1">
        <v>0</v>
      </c>
      <c r="L115" s="1">
        <v>0</v>
      </c>
      <c r="M115" s="1">
        <v>0</v>
      </c>
      <c r="N115" s="1">
        <v>0</v>
      </c>
      <c r="O115" s="1">
        <v>0</v>
      </c>
      <c r="P115" s="1">
        <v>2</v>
      </c>
      <c r="Q115" s="1">
        <v>2</v>
      </c>
      <c r="R115" s="1">
        <v>2</v>
      </c>
      <c r="S115" s="1">
        <v>2</v>
      </c>
      <c r="T115" s="1">
        <v>3</v>
      </c>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row>
    <row r="116" spans="1:57" s="14" customFormat="1">
      <c r="A116" s="14">
        <v>107</v>
      </c>
      <c r="B116" s="14">
        <v>0</v>
      </c>
      <c r="C116" s="14">
        <v>1</v>
      </c>
      <c r="D116" s="14">
        <v>1</v>
      </c>
      <c r="E116" s="14">
        <v>1</v>
      </c>
      <c r="F116" s="14">
        <v>0</v>
      </c>
      <c r="G116" s="14">
        <v>0</v>
      </c>
      <c r="H116" s="14">
        <v>0</v>
      </c>
      <c r="I116" s="14">
        <v>0</v>
      </c>
      <c r="J116" s="14">
        <v>0</v>
      </c>
      <c r="K116" s="14">
        <v>0</v>
      </c>
      <c r="L116" s="14">
        <v>0</v>
      </c>
      <c r="M116" s="14">
        <v>0</v>
      </c>
      <c r="N116" s="14">
        <v>0</v>
      </c>
      <c r="O116" s="14">
        <v>0</v>
      </c>
      <c r="P116" s="14">
        <v>2</v>
      </c>
      <c r="Q116" s="14">
        <v>2</v>
      </c>
      <c r="R116" s="14">
        <v>2</v>
      </c>
      <c r="S116" s="14">
        <v>2</v>
      </c>
      <c r="T116" s="14">
        <v>3</v>
      </c>
      <c r="U116" s="14">
        <v>5</v>
      </c>
      <c r="V116" s="14">
        <v>5</v>
      </c>
      <c r="W116" s="14">
        <v>5</v>
      </c>
      <c r="X116" s="14">
        <v>4</v>
      </c>
      <c r="Y116" s="14">
        <v>2</v>
      </c>
      <c r="Z116" s="14">
        <v>50</v>
      </c>
      <c r="AA116" s="14">
        <f>Z116-[1]Discharge!AC405</f>
        <v>10</v>
      </c>
      <c r="AB116" s="14">
        <v>4</v>
      </c>
      <c r="AC116" s="14">
        <v>0</v>
      </c>
      <c r="AD116" s="14">
        <v>0</v>
      </c>
      <c r="AE116" s="14">
        <v>0</v>
      </c>
      <c r="AF116" s="14">
        <v>0</v>
      </c>
      <c r="AG116" s="14">
        <v>0</v>
      </c>
      <c r="AH116" s="14">
        <v>0</v>
      </c>
      <c r="AI116" s="14">
        <f>SUM(AC116:AH116)</f>
        <v>0</v>
      </c>
      <c r="AJ116" s="14">
        <f>AI116-[1]Discharge!AL405</f>
        <v>-6</v>
      </c>
      <c r="AK116" s="14">
        <v>0</v>
      </c>
      <c r="AL116" s="14">
        <v>0</v>
      </c>
      <c r="AM116" s="14">
        <v>0</v>
      </c>
      <c r="AN116" s="14">
        <v>0</v>
      </c>
      <c r="AO116" s="14">
        <v>0</v>
      </c>
      <c r="AP116" s="14">
        <v>0</v>
      </c>
      <c r="AQ116" s="14">
        <v>0</v>
      </c>
      <c r="AR116" s="14">
        <v>0</v>
      </c>
      <c r="AS116" s="14">
        <v>0</v>
      </c>
      <c r="AT116" s="14">
        <f>AS116-[1]Discharge!AV405</f>
        <v>0</v>
      </c>
      <c r="AU116" s="14">
        <v>2</v>
      </c>
      <c r="AV116" s="14">
        <v>2</v>
      </c>
      <c r="AW116" s="14">
        <f>SUM(AU116:AV116)</f>
        <v>4</v>
      </c>
      <c r="AX116" s="14">
        <f>AW116-[1]Discharge!AZ405</f>
        <v>0</v>
      </c>
      <c r="AY116" s="14">
        <v>5</v>
      </c>
      <c r="AZ116" s="14">
        <v>5</v>
      </c>
      <c r="BA116" s="14">
        <v>5</v>
      </c>
      <c r="BB116" s="14">
        <v>5</v>
      </c>
      <c r="BC116" s="14">
        <f>SUM(AY116:BB116)</f>
        <v>20</v>
      </c>
      <c r="BD116" s="14">
        <f>BC116-[1]Discharge!BF405</f>
        <v>0</v>
      </c>
    </row>
    <row r="117" spans="1:57" s="14" customFormat="1">
      <c r="A117" s="14">
        <v>108</v>
      </c>
      <c r="B117" s="14">
        <v>0</v>
      </c>
      <c r="C117" s="14">
        <v>0</v>
      </c>
      <c r="D117" s="14">
        <v>2</v>
      </c>
      <c r="E117" s="14">
        <v>1</v>
      </c>
      <c r="F117" s="14">
        <v>2</v>
      </c>
      <c r="G117" s="14">
        <v>0</v>
      </c>
      <c r="H117" s="14">
        <v>0</v>
      </c>
      <c r="I117" s="14">
        <v>0</v>
      </c>
      <c r="J117" s="14">
        <v>0</v>
      </c>
      <c r="K117" s="14">
        <v>0</v>
      </c>
      <c r="L117" s="14">
        <v>0</v>
      </c>
      <c r="M117" s="14">
        <v>0</v>
      </c>
      <c r="N117" s="14">
        <v>0</v>
      </c>
      <c r="O117" s="14">
        <v>0</v>
      </c>
      <c r="P117" s="14">
        <v>2</v>
      </c>
      <c r="Q117" s="14">
        <v>2</v>
      </c>
      <c r="R117" s="14">
        <v>2</v>
      </c>
      <c r="S117" s="14">
        <v>2</v>
      </c>
      <c r="T117" s="14">
        <v>2</v>
      </c>
    </row>
    <row r="118" spans="1:57" s="14" customFormat="1">
      <c r="A118" s="14">
        <v>109</v>
      </c>
      <c r="B118" s="14">
        <v>1</v>
      </c>
      <c r="C118" s="14">
        <v>4</v>
      </c>
      <c r="D118" s="14">
        <v>1</v>
      </c>
      <c r="E118" s="14">
        <v>1</v>
      </c>
      <c r="F118" s="14">
        <v>1</v>
      </c>
      <c r="G118" s="14">
        <v>0</v>
      </c>
      <c r="H118" s="14">
        <v>0</v>
      </c>
      <c r="I118" s="14">
        <v>0</v>
      </c>
      <c r="J118" s="14">
        <v>0</v>
      </c>
      <c r="K118" s="14">
        <v>0</v>
      </c>
      <c r="L118" s="14">
        <v>0</v>
      </c>
      <c r="M118" s="14">
        <v>0</v>
      </c>
      <c r="N118" s="14">
        <v>0</v>
      </c>
      <c r="O118" s="14">
        <v>0</v>
      </c>
      <c r="P118" s="14">
        <v>2</v>
      </c>
      <c r="Q118" s="14">
        <v>2</v>
      </c>
      <c r="R118" s="14">
        <v>2</v>
      </c>
      <c r="S118" s="14">
        <v>2</v>
      </c>
      <c r="T118" s="14">
        <v>3</v>
      </c>
      <c r="U118" s="14">
        <v>1</v>
      </c>
      <c r="V118" s="14">
        <v>1</v>
      </c>
      <c r="W118" s="14">
        <v>1</v>
      </c>
      <c r="X118" s="14">
        <v>2</v>
      </c>
      <c r="Y118" s="14">
        <v>1</v>
      </c>
      <c r="Z118" s="14">
        <v>75</v>
      </c>
      <c r="AA118" s="14">
        <f>Z118-[1]Discharge!AC422</f>
        <v>0</v>
      </c>
      <c r="AB118" s="14">
        <v>2</v>
      </c>
      <c r="AC118" s="14">
        <v>1</v>
      </c>
      <c r="AD118" s="14">
        <v>1</v>
      </c>
      <c r="AE118" s="14">
        <v>1</v>
      </c>
      <c r="AF118" s="14">
        <v>1</v>
      </c>
      <c r="AG118" s="14">
        <v>1</v>
      </c>
      <c r="AH118" s="14">
        <v>1</v>
      </c>
      <c r="AI118" s="14">
        <f>SUM(AC118:AH118)</f>
        <v>6</v>
      </c>
      <c r="AJ118" s="14">
        <f>AI118-[1]Discharge!AL422</f>
        <v>0</v>
      </c>
      <c r="AK118" s="14">
        <v>1</v>
      </c>
      <c r="AL118" s="14">
        <v>1</v>
      </c>
      <c r="AM118" s="14">
        <v>1</v>
      </c>
      <c r="AN118" s="14">
        <v>1</v>
      </c>
      <c r="AO118" s="14">
        <v>1</v>
      </c>
      <c r="AP118" s="14">
        <v>1</v>
      </c>
      <c r="AQ118" s="14">
        <v>1</v>
      </c>
      <c r="AR118" s="14">
        <v>1</v>
      </c>
      <c r="AS118" s="14">
        <f>SUM(AK118:AR118)</f>
        <v>8</v>
      </c>
      <c r="AT118" s="14">
        <f>AS118-[1]Discharge!AV422</f>
        <v>0</v>
      </c>
      <c r="AU118" s="14">
        <v>0</v>
      </c>
      <c r="AV118" s="14">
        <v>0</v>
      </c>
      <c r="AW118" s="14">
        <f>SUM(AU118:AV118)</f>
        <v>0</v>
      </c>
      <c r="AX118" s="14">
        <f>AW118-[1]Discharge!AZ422</f>
        <v>0</v>
      </c>
      <c r="AY118" s="14">
        <v>5</v>
      </c>
      <c r="AZ118" s="14">
        <v>5</v>
      </c>
      <c r="BA118" s="14">
        <v>5</v>
      </c>
      <c r="BB118" s="14">
        <v>5</v>
      </c>
      <c r="BC118" s="14">
        <f>SUM(AY118:BB118)</f>
        <v>20</v>
      </c>
      <c r="BD118" s="14">
        <f>BC118-[1]Discharge!BF422</f>
        <v>0</v>
      </c>
    </row>
    <row r="119" spans="1:57" s="14" customFormat="1">
      <c r="A119" s="14">
        <v>110</v>
      </c>
      <c r="B119" s="14">
        <v>1</v>
      </c>
      <c r="C119" s="14">
        <v>10</v>
      </c>
      <c r="D119" s="14">
        <v>1</v>
      </c>
      <c r="E119" s="14">
        <v>1</v>
      </c>
      <c r="F119" s="14">
        <v>1</v>
      </c>
      <c r="G119" s="14">
        <v>0</v>
      </c>
      <c r="H119" s="14">
        <v>0</v>
      </c>
      <c r="I119" s="14">
        <v>0</v>
      </c>
      <c r="J119" s="14">
        <v>0</v>
      </c>
      <c r="K119" s="14">
        <v>0</v>
      </c>
      <c r="L119" s="14">
        <v>0</v>
      </c>
      <c r="M119" s="14">
        <v>0</v>
      </c>
      <c r="N119" s="14">
        <v>0</v>
      </c>
      <c r="O119" s="14">
        <v>0</v>
      </c>
      <c r="P119" s="14">
        <v>2</v>
      </c>
      <c r="Q119" s="14">
        <v>2</v>
      </c>
      <c r="R119" s="14">
        <v>2</v>
      </c>
      <c r="S119" s="14">
        <v>2</v>
      </c>
      <c r="T119" s="14">
        <v>3</v>
      </c>
      <c r="U119" s="14">
        <v>3</v>
      </c>
      <c r="V119" s="14">
        <v>4</v>
      </c>
      <c r="W119" s="14">
        <v>4</v>
      </c>
      <c r="X119" s="14">
        <v>2</v>
      </c>
      <c r="Y119" s="14">
        <v>3</v>
      </c>
      <c r="Z119" s="14">
        <v>75</v>
      </c>
      <c r="AA119" s="14">
        <f>Z119-[1]Discharge!AC368</f>
        <v>0</v>
      </c>
      <c r="AB119" s="14">
        <v>4</v>
      </c>
      <c r="AC119" s="14">
        <v>0</v>
      </c>
      <c r="AD119" s="14">
        <v>0</v>
      </c>
    </row>
    <row r="120" spans="1:57" s="14" customFormat="1">
      <c r="A120" s="14">
        <v>111</v>
      </c>
      <c r="B120" s="14">
        <v>1</v>
      </c>
      <c r="C120" s="14">
        <v>0</v>
      </c>
      <c r="D120" s="14">
        <v>0</v>
      </c>
      <c r="E120" s="14">
        <v>0</v>
      </c>
      <c r="F120" s="14">
        <v>0</v>
      </c>
      <c r="G120" s="14">
        <v>0</v>
      </c>
      <c r="H120" s="14">
        <v>0</v>
      </c>
      <c r="I120" s="14">
        <v>0</v>
      </c>
      <c r="J120" s="14">
        <v>0</v>
      </c>
      <c r="K120" s="14">
        <v>0</v>
      </c>
      <c r="L120" s="14">
        <v>0</v>
      </c>
      <c r="M120" s="14">
        <v>0</v>
      </c>
      <c r="N120" s="14">
        <v>0</v>
      </c>
      <c r="O120" s="14">
        <v>0</v>
      </c>
      <c r="P120" s="14">
        <v>2</v>
      </c>
      <c r="Q120" s="14">
        <v>2</v>
      </c>
      <c r="R120" s="14">
        <v>2</v>
      </c>
      <c r="S120" s="14">
        <v>2</v>
      </c>
      <c r="T120" s="14">
        <v>3</v>
      </c>
      <c r="U120" s="14">
        <v>1</v>
      </c>
      <c r="V120" s="14">
        <v>1</v>
      </c>
      <c r="W120" s="14">
        <v>1</v>
      </c>
      <c r="X120" s="14">
        <v>1</v>
      </c>
      <c r="Y120" s="14">
        <v>1</v>
      </c>
      <c r="Z120" s="14">
        <v>80</v>
      </c>
      <c r="AA120" s="14">
        <f>Z120-[1]Discharge!AC362</f>
        <v>0</v>
      </c>
      <c r="AB120" s="14">
        <v>1</v>
      </c>
      <c r="AC120" s="14">
        <v>1</v>
      </c>
      <c r="AD120" s="14">
        <v>1</v>
      </c>
      <c r="AE120" s="14">
        <v>1</v>
      </c>
      <c r="AF120" s="14">
        <v>1</v>
      </c>
      <c r="AG120" s="14">
        <v>1</v>
      </c>
      <c r="AH120" s="14">
        <v>1</v>
      </c>
      <c r="AI120" s="14">
        <f>SUM(AC120:AH120)</f>
        <v>6</v>
      </c>
      <c r="AJ120" s="14">
        <f>AI120-[1]Discharge!AL362</f>
        <v>0</v>
      </c>
      <c r="AK120" s="14">
        <v>1</v>
      </c>
      <c r="AL120" s="14">
        <v>1</v>
      </c>
      <c r="AM120" s="14">
        <v>1</v>
      </c>
      <c r="AN120" s="14">
        <v>1</v>
      </c>
      <c r="AO120" s="14">
        <v>1</v>
      </c>
      <c r="AP120" s="14">
        <v>1</v>
      </c>
      <c r="AQ120" s="14">
        <v>1</v>
      </c>
      <c r="AR120" s="14">
        <v>1</v>
      </c>
      <c r="AS120" s="14">
        <f>SUM(AK120:AR120)</f>
        <v>8</v>
      </c>
      <c r="AT120" s="14">
        <f>AS120-[1]Discharge!AV362</f>
        <v>0</v>
      </c>
      <c r="AU120" s="14">
        <v>0</v>
      </c>
      <c r="AV120" s="14">
        <v>0</v>
      </c>
      <c r="AW120" s="14">
        <f>SUM(AU120:AV120)</f>
        <v>0</v>
      </c>
      <c r="AX120" s="14">
        <f>AW120-[1]Discharge!AZ362</f>
        <v>0</v>
      </c>
      <c r="AY120" s="14">
        <v>5</v>
      </c>
      <c r="AZ120" s="14">
        <v>5</v>
      </c>
      <c r="BA120" s="14">
        <v>5</v>
      </c>
      <c r="BB120" s="14">
        <v>5</v>
      </c>
      <c r="BC120" s="14">
        <f>SUM(AY120:BB120)</f>
        <v>20</v>
      </c>
      <c r="BD120" s="14">
        <f>BC120-[1]Discharge!BF362</f>
        <v>0</v>
      </c>
    </row>
    <row r="121" spans="1:57" s="14" customFormat="1">
      <c r="A121" s="14">
        <v>112</v>
      </c>
      <c r="B121" s="14">
        <v>0</v>
      </c>
      <c r="C121" s="14">
        <v>5</v>
      </c>
      <c r="D121" s="14">
        <v>0</v>
      </c>
      <c r="E121" s="14">
        <v>0</v>
      </c>
      <c r="F121" s="14">
        <v>0</v>
      </c>
      <c r="G121" s="14">
        <v>0</v>
      </c>
      <c r="H121" s="14">
        <v>0</v>
      </c>
      <c r="I121" s="14">
        <v>0</v>
      </c>
      <c r="J121" s="14">
        <v>0</v>
      </c>
      <c r="K121" s="14">
        <v>0</v>
      </c>
      <c r="L121" s="14">
        <v>0</v>
      </c>
      <c r="M121" s="14">
        <v>0</v>
      </c>
      <c r="N121" s="14">
        <v>0</v>
      </c>
      <c r="O121" s="14">
        <v>0</v>
      </c>
      <c r="P121" s="14">
        <v>2</v>
      </c>
      <c r="Q121" s="14">
        <v>2</v>
      </c>
      <c r="R121" s="14">
        <v>2</v>
      </c>
      <c r="S121" s="14">
        <v>2</v>
      </c>
      <c r="T121" s="14">
        <v>2</v>
      </c>
    </row>
    <row r="122" spans="1:57" s="14" customFormat="1">
      <c r="A122" s="14">
        <v>113</v>
      </c>
      <c r="B122" s="14">
        <v>1</v>
      </c>
      <c r="C122" s="14">
        <v>9</v>
      </c>
      <c r="D122" s="14">
        <v>1</v>
      </c>
      <c r="E122" s="14">
        <v>1</v>
      </c>
      <c r="F122" s="14">
        <v>2</v>
      </c>
      <c r="G122" s="14">
        <v>0</v>
      </c>
      <c r="H122" s="14">
        <v>0</v>
      </c>
      <c r="I122" s="14">
        <v>0</v>
      </c>
      <c r="J122" s="14">
        <v>0</v>
      </c>
      <c r="K122" s="14">
        <v>0</v>
      </c>
      <c r="L122" s="14">
        <v>0</v>
      </c>
      <c r="M122" s="14">
        <v>0</v>
      </c>
      <c r="N122" s="14">
        <v>0</v>
      </c>
      <c r="O122" s="14">
        <v>0</v>
      </c>
      <c r="P122" s="14">
        <v>2</v>
      </c>
      <c r="Q122" s="14">
        <v>2</v>
      </c>
      <c r="R122" s="14">
        <v>2</v>
      </c>
      <c r="S122" s="14">
        <v>2</v>
      </c>
      <c r="T122" s="14">
        <v>3</v>
      </c>
      <c r="U122" s="14">
        <v>1</v>
      </c>
      <c r="V122" s="14">
        <v>1</v>
      </c>
      <c r="W122" s="14">
        <v>1</v>
      </c>
      <c r="X122" s="14">
        <v>1</v>
      </c>
      <c r="Y122" s="14">
        <v>1</v>
      </c>
      <c r="Z122" s="14">
        <v>90</v>
      </c>
      <c r="AA122" s="14">
        <f>Z122-[1]Discharge!AC261</f>
        <v>-8</v>
      </c>
      <c r="AB122" s="14">
        <v>4</v>
      </c>
      <c r="AC122" s="14">
        <v>1</v>
      </c>
      <c r="AD122" s="14">
        <v>1</v>
      </c>
      <c r="AE122" s="14">
        <v>1</v>
      </c>
      <c r="AF122" s="14">
        <v>1</v>
      </c>
      <c r="AG122" s="14">
        <v>1</v>
      </c>
      <c r="AH122" s="14">
        <v>1</v>
      </c>
      <c r="AI122" s="14">
        <f>SUM(AC122:AH122)</f>
        <v>6</v>
      </c>
      <c r="AJ122" s="14">
        <f>AI122-[1]Discharge!AL261</f>
        <v>0</v>
      </c>
      <c r="AK122" s="14">
        <v>1</v>
      </c>
      <c r="AL122" s="14">
        <v>0</v>
      </c>
      <c r="AM122" s="14">
        <v>1</v>
      </c>
      <c r="AN122" s="14">
        <v>1</v>
      </c>
      <c r="AO122" s="14">
        <v>1</v>
      </c>
      <c r="AP122" s="14">
        <v>1</v>
      </c>
      <c r="AQ122" s="14">
        <v>1</v>
      </c>
      <c r="AR122" s="14">
        <v>1</v>
      </c>
      <c r="AS122" s="14">
        <f>SUM(AK122:AR122)</f>
        <v>7</v>
      </c>
      <c r="AT122" s="14">
        <f>AS122-[1]Discharge!AV261</f>
        <v>0</v>
      </c>
      <c r="AU122" s="14">
        <v>0</v>
      </c>
      <c r="AV122" s="14">
        <v>0</v>
      </c>
      <c r="AW122" s="14">
        <f>SUM(AU122:AV122)</f>
        <v>0</v>
      </c>
      <c r="AX122" s="14">
        <f>AW122-[1]Discharge!AZ261</f>
        <v>-2</v>
      </c>
      <c r="AY122" s="14">
        <v>5</v>
      </c>
      <c r="AZ122" s="14">
        <v>5</v>
      </c>
      <c r="BA122" s="14">
        <v>5</v>
      </c>
      <c r="BB122" s="14">
        <v>5</v>
      </c>
      <c r="BC122" s="14">
        <f>SUM(AY122:BB122)</f>
        <v>20</v>
      </c>
      <c r="BD122" s="14">
        <f>BC122-[1]Discharge!BF261</f>
        <v>0</v>
      </c>
    </row>
    <row r="123" spans="1:57" s="14" customFormat="1">
      <c r="A123" s="14">
        <v>114</v>
      </c>
      <c r="B123" s="14">
        <v>3</v>
      </c>
      <c r="C123" s="14">
        <v>5</v>
      </c>
      <c r="D123" s="14">
        <v>1</v>
      </c>
      <c r="E123" s="14">
        <v>0</v>
      </c>
      <c r="F123" s="14">
        <v>1</v>
      </c>
      <c r="G123" s="14">
        <v>2</v>
      </c>
      <c r="H123" s="14">
        <v>0</v>
      </c>
      <c r="I123" s="14">
        <v>3</v>
      </c>
      <c r="J123" s="14">
        <v>0</v>
      </c>
      <c r="K123" s="14">
        <v>0</v>
      </c>
      <c r="L123" s="14">
        <v>0</v>
      </c>
      <c r="M123" s="14">
        <v>0</v>
      </c>
      <c r="N123" s="14">
        <v>0</v>
      </c>
      <c r="O123" s="14">
        <v>0</v>
      </c>
      <c r="P123" s="14">
        <v>2</v>
      </c>
      <c r="Q123" s="14">
        <v>2</v>
      </c>
      <c r="R123" s="14">
        <v>2</v>
      </c>
      <c r="S123" s="14">
        <v>2</v>
      </c>
      <c r="T123" s="14">
        <v>3</v>
      </c>
    </row>
    <row r="124" spans="1:57" s="14" customFormat="1">
      <c r="A124" s="14">
        <v>115</v>
      </c>
      <c r="B124" s="14">
        <v>0</v>
      </c>
      <c r="C124" s="14">
        <v>0</v>
      </c>
      <c r="D124" s="14">
        <v>0</v>
      </c>
      <c r="E124" s="14">
        <v>0</v>
      </c>
      <c r="F124" s="14">
        <v>0</v>
      </c>
      <c r="G124" s="14">
        <v>0</v>
      </c>
      <c r="H124" s="14">
        <v>0</v>
      </c>
      <c r="I124" s="14">
        <v>0</v>
      </c>
      <c r="J124" s="14">
        <v>0</v>
      </c>
      <c r="K124" s="14">
        <v>0</v>
      </c>
      <c r="L124" s="14">
        <v>0</v>
      </c>
      <c r="M124" s="14">
        <v>0</v>
      </c>
      <c r="N124" s="14">
        <v>0</v>
      </c>
      <c r="O124" s="14">
        <v>0</v>
      </c>
      <c r="P124" s="14">
        <v>2</v>
      </c>
      <c r="Q124" s="14">
        <v>2</v>
      </c>
      <c r="R124" s="14">
        <v>2</v>
      </c>
      <c r="S124" s="14">
        <v>2</v>
      </c>
      <c r="T124" s="14">
        <v>3</v>
      </c>
    </row>
    <row r="125" spans="1:57" s="14" customFormat="1">
      <c r="A125" s="14">
        <v>116</v>
      </c>
      <c r="B125" s="14">
        <v>2</v>
      </c>
      <c r="C125" s="14">
        <v>0</v>
      </c>
      <c r="D125" s="14">
        <v>1</v>
      </c>
      <c r="E125" s="14">
        <v>1</v>
      </c>
      <c r="F125" s="14">
        <v>2</v>
      </c>
      <c r="G125" s="14">
        <v>0</v>
      </c>
      <c r="H125" s="14">
        <v>0</v>
      </c>
      <c r="I125" s="14">
        <v>18</v>
      </c>
      <c r="J125" s="14">
        <v>0</v>
      </c>
      <c r="K125" s="14">
        <v>0</v>
      </c>
      <c r="L125" s="14">
        <v>0</v>
      </c>
      <c r="M125" s="14">
        <v>0</v>
      </c>
      <c r="N125" s="14">
        <v>0</v>
      </c>
      <c r="O125" s="14">
        <v>0</v>
      </c>
      <c r="P125" s="14">
        <v>2</v>
      </c>
      <c r="Q125" s="14">
        <v>2</v>
      </c>
      <c r="R125" s="14">
        <v>2</v>
      </c>
      <c r="S125" s="14">
        <v>2</v>
      </c>
      <c r="T125" s="14">
        <v>3</v>
      </c>
      <c r="U125" s="14">
        <v>1</v>
      </c>
      <c r="V125" s="14">
        <v>1</v>
      </c>
      <c r="W125" s="14">
        <v>1</v>
      </c>
      <c r="X125" s="14">
        <v>2</v>
      </c>
      <c r="Y125" s="14">
        <v>1</v>
      </c>
      <c r="Z125" s="14">
        <v>70</v>
      </c>
      <c r="AA125" s="14">
        <f>Z125-[1]Discharge!AC40</f>
        <v>5</v>
      </c>
      <c r="AB125" s="14">
        <v>4</v>
      </c>
      <c r="AC125" s="14">
        <v>1</v>
      </c>
      <c r="AD125" s="14">
        <v>1</v>
      </c>
      <c r="AE125" s="14">
        <v>1</v>
      </c>
      <c r="AF125" s="14">
        <v>1</v>
      </c>
      <c r="AG125" s="14">
        <v>1</v>
      </c>
      <c r="AH125" s="14">
        <v>1</v>
      </c>
      <c r="AI125" s="14">
        <f>SUM(AC125:AH125)</f>
        <v>6</v>
      </c>
      <c r="AJ125" s="14">
        <f>AI125-[1]Discharge!AL40</f>
        <v>0</v>
      </c>
      <c r="AK125" s="14">
        <v>1</v>
      </c>
      <c r="AL125" s="14">
        <v>0</v>
      </c>
      <c r="AM125" s="14">
        <v>0</v>
      </c>
      <c r="AN125" s="14">
        <v>0</v>
      </c>
      <c r="AO125" s="14">
        <v>0</v>
      </c>
      <c r="AP125" s="14">
        <v>0</v>
      </c>
      <c r="AQ125" s="14">
        <v>0</v>
      </c>
      <c r="AR125" s="14">
        <v>1</v>
      </c>
      <c r="AS125" s="14">
        <f>SUM(AK125:AR125)</f>
        <v>2</v>
      </c>
      <c r="AT125" s="14">
        <f>AS125-[1]Discharge!AV40</f>
        <v>0</v>
      </c>
      <c r="AU125" s="14">
        <v>0</v>
      </c>
      <c r="AV125" s="14">
        <v>0</v>
      </c>
      <c r="AW125" s="14">
        <f>SUM(AU125:AV125)</f>
        <v>0</v>
      </c>
      <c r="AX125" s="14">
        <f>AW125-[1]Discharge!AZ40</f>
        <v>0</v>
      </c>
      <c r="AY125" s="14">
        <v>5</v>
      </c>
      <c r="AZ125" s="14">
        <v>5</v>
      </c>
      <c r="BA125" s="14">
        <v>5</v>
      </c>
      <c r="BB125" s="14">
        <v>5</v>
      </c>
      <c r="BC125" s="14">
        <f>SUM(AY125:BB125)</f>
        <v>20</v>
      </c>
      <c r="BD125" s="14">
        <f>BC125-[1]Discharge!BF40</f>
        <v>0</v>
      </c>
    </row>
    <row r="126" spans="1:57" s="14" customFormat="1">
      <c r="A126" s="14">
        <v>117</v>
      </c>
      <c r="B126" s="14">
        <v>1</v>
      </c>
      <c r="C126" s="14">
        <v>0</v>
      </c>
      <c r="D126" s="14">
        <v>1</v>
      </c>
      <c r="E126" s="14">
        <v>0</v>
      </c>
      <c r="F126" s="14">
        <v>1</v>
      </c>
      <c r="G126" s="14">
        <v>0</v>
      </c>
      <c r="H126" s="14">
        <v>0</v>
      </c>
      <c r="I126" s="14">
        <v>0</v>
      </c>
      <c r="J126" s="14">
        <v>0</v>
      </c>
      <c r="K126" s="14">
        <v>0</v>
      </c>
      <c r="L126" s="14">
        <v>0</v>
      </c>
      <c r="M126" s="14">
        <v>0</v>
      </c>
      <c r="N126" s="14">
        <v>0</v>
      </c>
      <c r="O126" s="14">
        <v>0</v>
      </c>
      <c r="P126" s="14">
        <v>2</v>
      </c>
      <c r="Q126" s="14">
        <v>2</v>
      </c>
      <c r="R126" s="14">
        <v>2</v>
      </c>
      <c r="S126" s="14">
        <v>2</v>
      </c>
      <c r="T126" s="14">
        <v>3</v>
      </c>
      <c r="U126" s="14">
        <v>1</v>
      </c>
      <c r="V126" s="14">
        <v>1</v>
      </c>
      <c r="W126" s="14">
        <v>1</v>
      </c>
      <c r="X126" s="14">
        <v>1</v>
      </c>
      <c r="Y126" s="14">
        <v>1</v>
      </c>
      <c r="Z126" s="14">
        <v>100</v>
      </c>
      <c r="AA126" s="14">
        <f>Z126-[1]Discharge!AC214</f>
        <v>0</v>
      </c>
      <c r="AB126" s="14">
        <v>3</v>
      </c>
      <c r="AC126" s="14">
        <v>1</v>
      </c>
      <c r="AD126" s="14">
        <v>1</v>
      </c>
      <c r="AE126" s="14">
        <v>1</v>
      </c>
      <c r="AF126" s="14">
        <v>1</v>
      </c>
      <c r="AG126" s="14">
        <v>1</v>
      </c>
      <c r="AH126" s="14">
        <v>1</v>
      </c>
      <c r="AI126" s="14">
        <f>SUM(AC126:AH126)</f>
        <v>6</v>
      </c>
      <c r="AJ126" s="14">
        <f>AI126-[1]Discharge!AL214</f>
        <v>0</v>
      </c>
      <c r="AK126" s="14">
        <v>1</v>
      </c>
      <c r="AL126" s="14">
        <v>1</v>
      </c>
      <c r="AM126" s="14">
        <v>1</v>
      </c>
      <c r="AN126" s="14">
        <v>0</v>
      </c>
      <c r="AO126" s="14">
        <v>0</v>
      </c>
      <c r="AP126" s="14">
        <v>0</v>
      </c>
      <c r="AQ126" s="14">
        <v>1</v>
      </c>
      <c r="AR126" s="14">
        <v>1</v>
      </c>
      <c r="AS126" s="14">
        <f>SUM(AK126:AR126)</f>
        <v>5</v>
      </c>
      <c r="AT126" s="14">
        <f>AS126-[1]Discharge!AV214</f>
        <v>0</v>
      </c>
      <c r="AU126" s="14">
        <v>0</v>
      </c>
      <c r="AV126" s="14">
        <v>0</v>
      </c>
      <c r="AW126" s="14">
        <f>SUM(AU126:AV126)</f>
        <v>0</v>
      </c>
      <c r="AX126" s="14">
        <f>AW126-[1]Discharge!AZ214</f>
        <v>0</v>
      </c>
      <c r="AY126" s="14">
        <v>5</v>
      </c>
      <c r="AZ126" s="14">
        <v>5</v>
      </c>
      <c r="BA126" s="14">
        <v>5</v>
      </c>
      <c r="BB126" s="14">
        <v>5</v>
      </c>
      <c r="BC126" s="14">
        <f>SUM(AY126:BB126)</f>
        <v>20</v>
      </c>
      <c r="BD126" s="14">
        <f>BC126-[1]Discharge!BF214</f>
        <v>0</v>
      </c>
    </row>
    <row r="127" spans="1:57" s="14" customFormat="1">
      <c r="A127" s="14">
        <v>118</v>
      </c>
      <c r="B127" s="14">
        <v>0</v>
      </c>
      <c r="C127" s="14">
        <v>0</v>
      </c>
      <c r="D127" s="14">
        <v>1</v>
      </c>
      <c r="E127" s="14">
        <v>1</v>
      </c>
      <c r="F127" s="14">
        <v>0</v>
      </c>
      <c r="G127" s="14">
        <v>0</v>
      </c>
      <c r="H127" s="14">
        <v>0</v>
      </c>
      <c r="I127" s="14">
        <v>0</v>
      </c>
      <c r="J127" s="14">
        <v>0</v>
      </c>
      <c r="K127" s="14">
        <v>0</v>
      </c>
      <c r="L127" s="14">
        <v>0</v>
      </c>
      <c r="M127" s="14">
        <v>0</v>
      </c>
      <c r="N127" s="14">
        <v>0</v>
      </c>
      <c r="O127" s="14">
        <v>0</v>
      </c>
      <c r="P127" s="14">
        <v>2</v>
      </c>
      <c r="Q127" s="14">
        <v>2</v>
      </c>
      <c r="R127" s="14">
        <v>2</v>
      </c>
      <c r="S127" s="14">
        <v>2</v>
      </c>
      <c r="T127" s="14">
        <v>2</v>
      </c>
    </row>
    <row r="128" spans="1:57" s="14" customFormat="1">
      <c r="A128" s="14">
        <v>119</v>
      </c>
      <c r="B128" s="14">
        <v>1</v>
      </c>
      <c r="C128" s="14">
        <v>23</v>
      </c>
      <c r="D128" s="14">
        <v>1</v>
      </c>
      <c r="E128" s="14">
        <v>0</v>
      </c>
      <c r="F128" s="14">
        <v>0</v>
      </c>
      <c r="G128" s="14">
        <v>0</v>
      </c>
      <c r="H128" s="14">
        <v>0</v>
      </c>
      <c r="I128" s="14">
        <v>0</v>
      </c>
      <c r="J128" s="14">
        <v>1</v>
      </c>
      <c r="K128" s="14">
        <v>0</v>
      </c>
      <c r="L128" s="14">
        <v>0</v>
      </c>
      <c r="M128" s="14">
        <v>0</v>
      </c>
      <c r="N128" s="14">
        <v>0</v>
      </c>
      <c r="O128" s="14">
        <v>0</v>
      </c>
      <c r="P128" s="14">
        <v>0</v>
      </c>
      <c r="Q128" s="14">
        <v>2</v>
      </c>
      <c r="R128" s="14">
        <v>2</v>
      </c>
      <c r="S128" s="14">
        <v>2</v>
      </c>
      <c r="T128" s="14">
        <v>1</v>
      </c>
      <c r="U128" s="14">
        <v>1</v>
      </c>
      <c r="V128" s="14">
        <v>4</v>
      </c>
      <c r="W128" s="14">
        <v>1</v>
      </c>
      <c r="X128" s="14">
        <v>1</v>
      </c>
      <c r="Y128" s="14">
        <v>4</v>
      </c>
      <c r="Z128" s="14">
        <v>3</v>
      </c>
      <c r="AA128" s="14">
        <f>Z128-[1]Discharge!AC457</f>
        <v>3</v>
      </c>
      <c r="AB128" s="1">
        <v>5</v>
      </c>
      <c r="AC128" s="1">
        <v>1</v>
      </c>
      <c r="AD128" s="1">
        <v>1</v>
      </c>
      <c r="AE128" s="1">
        <v>1</v>
      </c>
      <c r="AF128" s="1">
        <v>0</v>
      </c>
      <c r="AG128" s="1">
        <v>1</v>
      </c>
      <c r="AH128" s="1">
        <v>1</v>
      </c>
      <c r="AI128" s="14">
        <f>SUM(AC128:AH128)</f>
        <v>5</v>
      </c>
      <c r="AJ128" s="14">
        <f>AI128-[1]Discharge!AL457</f>
        <v>5</v>
      </c>
      <c r="AK128" s="1">
        <v>1</v>
      </c>
      <c r="AL128" s="1">
        <v>0</v>
      </c>
      <c r="AM128" s="1">
        <v>0</v>
      </c>
      <c r="AN128" s="1">
        <v>0</v>
      </c>
      <c r="AO128" s="1">
        <v>0</v>
      </c>
      <c r="AP128" s="1">
        <v>0</v>
      </c>
      <c r="AQ128" s="1">
        <v>0</v>
      </c>
      <c r="AR128" s="1">
        <v>0</v>
      </c>
      <c r="AS128" s="14">
        <f>SUM(AK128:AR128)</f>
        <v>1</v>
      </c>
      <c r="AT128" s="14">
        <f>AS128-[1]Discharge!AV457</f>
        <v>1</v>
      </c>
      <c r="AU128" s="1">
        <v>3</v>
      </c>
      <c r="AV128" s="1">
        <v>3</v>
      </c>
      <c r="AW128" s="14">
        <f>SUM(AU128:AV128)</f>
        <v>6</v>
      </c>
      <c r="AX128" s="14">
        <f>AW128-[1]Discharge!AZ457</f>
        <v>6</v>
      </c>
      <c r="AY128" s="1">
        <v>3</v>
      </c>
      <c r="AZ128" s="1">
        <v>3</v>
      </c>
      <c r="BA128" s="1">
        <v>3</v>
      </c>
      <c r="BB128" s="1">
        <v>3</v>
      </c>
      <c r="BC128" s="14">
        <f>SUM(AY128:BB128)</f>
        <v>12</v>
      </c>
      <c r="BD128" s="14">
        <f>BC128-[1]Discharge!BF457</f>
        <v>12</v>
      </c>
    </row>
    <row r="129" spans="1:57" s="14" customFormat="1">
      <c r="A129" s="14">
        <v>120</v>
      </c>
      <c r="B129" s="14">
        <v>0</v>
      </c>
      <c r="C129" s="14">
        <v>0</v>
      </c>
      <c r="D129" s="14">
        <v>0</v>
      </c>
      <c r="E129" s="14">
        <v>0</v>
      </c>
      <c r="F129" s="14">
        <v>0</v>
      </c>
      <c r="G129" s="14">
        <v>0</v>
      </c>
      <c r="H129" s="14">
        <v>0</v>
      </c>
      <c r="I129" s="14">
        <v>0</v>
      </c>
      <c r="J129" s="14">
        <v>0</v>
      </c>
      <c r="K129" s="14">
        <v>0</v>
      </c>
      <c r="L129" s="14">
        <v>0</v>
      </c>
      <c r="M129" s="14">
        <v>0</v>
      </c>
      <c r="N129" s="14">
        <v>0</v>
      </c>
      <c r="O129" s="14">
        <v>0</v>
      </c>
      <c r="P129" s="14">
        <v>0</v>
      </c>
      <c r="Q129" s="14">
        <v>0</v>
      </c>
      <c r="R129" s="14">
        <v>0</v>
      </c>
      <c r="S129" s="14">
        <v>0</v>
      </c>
      <c r="T129" s="14">
        <v>2</v>
      </c>
    </row>
    <row r="130" spans="1:57" s="14" customFormat="1">
      <c r="A130" s="14">
        <v>121</v>
      </c>
      <c r="B130" s="14">
        <v>1</v>
      </c>
      <c r="C130" s="14">
        <v>1</v>
      </c>
      <c r="D130" s="14">
        <v>1</v>
      </c>
      <c r="E130" s="14">
        <v>1</v>
      </c>
      <c r="F130" s="14">
        <v>1</v>
      </c>
      <c r="G130" s="14">
        <v>0</v>
      </c>
      <c r="H130" s="14">
        <v>0</v>
      </c>
      <c r="I130" s="14">
        <v>0</v>
      </c>
      <c r="J130" s="14">
        <v>0</v>
      </c>
      <c r="K130" s="14">
        <v>0</v>
      </c>
      <c r="L130" s="14">
        <v>0</v>
      </c>
      <c r="M130" s="14">
        <v>0</v>
      </c>
      <c r="N130" s="14">
        <v>0</v>
      </c>
      <c r="O130" s="14">
        <v>0</v>
      </c>
      <c r="P130" s="14">
        <v>2</v>
      </c>
      <c r="Q130" s="14">
        <v>2</v>
      </c>
      <c r="R130" s="14">
        <v>2</v>
      </c>
      <c r="S130" s="14">
        <v>2</v>
      </c>
      <c r="T130" s="14">
        <v>3</v>
      </c>
      <c r="U130" s="14">
        <v>1</v>
      </c>
      <c r="V130" s="14">
        <v>1</v>
      </c>
      <c r="W130" s="14">
        <v>1</v>
      </c>
      <c r="X130" s="14">
        <v>1</v>
      </c>
      <c r="Y130" s="14">
        <v>1</v>
      </c>
      <c r="Z130" s="14">
        <v>85</v>
      </c>
      <c r="AA130" s="14">
        <f>Z130-[1]Discharge!AC52</f>
        <v>-5</v>
      </c>
      <c r="AB130" s="14">
        <v>2</v>
      </c>
      <c r="AC130" s="14">
        <v>1</v>
      </c>
      <c r="AD130" s="14">
        <v>1</v>
      </c>
      <c r="AE130" s="14">
        <v>1</v>
      </c>
      <c r="AF130" s="14">
        <v>1</v>
      </c>
      <c r="AG130" s="14">
        <v>1</v>
      </c>
      <c r="AH130" s="14">
        <v>1</v>
      </c>
      <c r="AI130" s="14">
        <f t="shared" ref="AI130:AI135" si="24">SUM(AC130:AH130)</f>
        <v>6</v>
      </c>
      <c r="AJ130" s="14">
        <f>AI130-[1]Discharge!AL52</f>
        <v>0</v>
      </c>
      <c r="AK130" s="14">
        <v>1</v>
      </c>
      <c r="AL130" s="14">
        <v>1</v>
      </c>
      <c r="AM130" s="14">
        <v>1</v>
      </c>
      <c r="AN130" s="14">
        <v>1</v>
      </c>
      <c r="AO130" s="14">
        <v>1</v>
      </c>
      <c r="AP130" s="14">
        <v>1</v>
      </c>
      <c r="AQ130" s="14">
        <v>1</v>
      </c>
      <c r="AR130" s="14">
        <v>1</v>
      </c>
      <c r="AS130" s="14">
        <f t="shared" ref="AS130:AS135" si="25">SUM(AK130:AR130)</f>
        <v>8</v>
      </c>
      <c r="AT130" s="14">
        <f>AS130-[1]Discharge!AV52</f>
        <v>0</v>
      </c>
      <c r="AU130" s="14">
        <v>0</v>
      </c>
      <c r="AV130" s="14">
        <v>0</v>
      </c>
      <c r="AW130" s="14">
        <f t="shared" ref="AW130:AW135" si="26">SUM(AU130:AV130)</f>
        <v>0</v>
      </c>
      <c r="AX130" s="14">
        <f>AW130-[1]Discharge!AZ52</f>
        <v>0</v>
      </c>
      <c r="AY130" s="14">
        <v>5</v>
      </c>
      <c r="AZ130" s="14">
        <v>5</v>
      </c>
      <c r="BA130" s="14">
        <v>5</v>
      </c>
      <c r="BB130" s="14">
        <v>5</v>
      </c>
      <c r="BC130" s="14">
        <f t="shared" ref="BC130:BC135" si="27">SUM(AY130:BB130)</f>
        <v>20</v>
      </c>
      <c r="BD130" s="14">
        <f>BC130-[1]Discharge!BF52</f>
        <v>0</v>
      </c>
    </row>
    <row r="131" spans="1:57" s="14" customFormat="1">
      <c r="A131" s="14">
        <v>122</v>
      </c>
      <c r="B131" s="14">
        <v>1</v>
      </c>
      <c r="C131" s="14">
        <v>2</v>
      </c>
      <c r="D131" s="14">
        <v>1</v>
      </c>
      <c r="E131" s="14">
        <v>1</v>
      </c>
      <c r="F131" s="14">
        <v>3</v>
      </c>
      <c r="G131" s="14">
        <v>0</v>
      </c>
      <c r="H131" s="14">
        <v>0</v>
      </c>
      <c r="I131" s="14">
        <v>0</v>
      </c>
      <c r="J131" s="14">
        <v>0</v>
      </c>
      <c r="K131" s="14">
        <v>0</v>
      </c>
      <c r="L131" s="14">
        <v>0</v>
      </c>
      <c r="M131" s="14">
        <v>0</v>
      </c>
      <c r="N131" s="14">
        <v>0</v>
      </c>
      <c r="O131" s="14">
        <v>0</v>
      </c>
      <c r="P131" s="14">
        <v>2</v>
      </c>
      <c r="Q131" s="14">
        <v>2</v>
      </c>
      <c r="R131" s="14">
        <v>2</v>
      </c>
      <c r="S131" s="14">
        <v>1</v>
      </c>
      <c r="T131" s="14">
        <v>2</v>
      </c>
      <c r="U131" s="14">
        <v>1</v>
      </c>
      <c r="V131" s="14">
        <v>1</v>
      </c>
      <c r="W131" s="14">
        <v>1</v>
      </c>
      <c r="X131" s="14">
        <v>1</v>
      </c>
      <c r="Y131" s="14">
        <v>1</v>
      </c>
      <c r="Z131" s="14">
        <v>95</v>
      </c>
      <c r="AA131" s="14">
        <f>Z131-[1]Discharge!AC33</f>
        <v>0</v>
      </c>
      <c r="AB131" s="14">
        <v>1</v>
      </c>
      <c r="AC131" s="14">
        <v>1</v>
      </c>
      <c r="AD131" s="14">
        <v>1</v>
      </c>
      <c r="AE131" s="14">
        <v>1</v>
      </c>
      <c r="AF131" s="14">
        <v>1</v>
      </c>
      <c r="AG131" s="14">
        <v>1</v>
      </c>
      <c r="AH131" s="14">
        <v>1</v>
      </c>
      <c r="AI131" s="14">
        <f t="shared" si="24"/>
        <v>6</v>
      </c>
      <c r="AJ131" s="14">
        <f>AI131-[1]Discharge!AL33</f>
        <v>0</v>
      </c>
      <c r="AK131" s="14">
        <v>1</v>
      </c>
      <c r="AL131" s="14">
        <v>0</v>
      </c>
      <c r="AM131" s="14">
        <v>0</v>
      </c>
      <c r="AN131" s="14">
        <v>0</v>
      </c>
      <c r="AO131" s="14">
        <v>0</v>
      </c>
      <c r="AP131" s="14">
        <v>0</v>
      </c>
      <c r="AQ131" s="14">
        <v>0</v>
      </c>
      <c r="AR131" s="14">
        <v>0</v>
      </c>
      <c r="AS131" s="14">
        <f t="shared" si="25"/>
        <v>1</v>
      </c>
      <c r="AT131" s="14">
        <f>AS131-[1]Discharge!AV33</f>
        <v>0</v>
      </c>
      <c r="AU131" s="14">
        <v>0</v>
      </c>
      <c r="AV131" s="14">
        <v>0</v>
      </c>
      <c r="AW131" s="14">
        <f t="shared" si="26"/>
        <v>0</v>
      </c>
      <c r="AX131" s="14">
        <f>AW131-[1]Discharge!AZ33</f>
        <v>0</v>
      </c>
      <c r="AY131" s="14">
        <v>4</v>
      </c>
      <c r="AZ131" s="14">
        <v>4</v>
      </c>
      <c r="BA131" s="14">
        <v>4</v>
      </c>
      <c r="BB131" s="14">
        <v>4</v>
      </c>
      <c r="BC131" s="14">
        <f t="shared" si="27"/>
        <v>16</v>
      </c>
      <c r="BD131" s="14">
        <f>BC131-[1]Discharge!BF33</f>
        <v>-4</v>
      </c>
    </row>
    <row r="132" spans="1:57" s="14" customFormat="1">
      <c r="A132" s="14">
        <v>123</v>
      </c>
      <c r="B132" s="14">
        <v>0</v>
      </c>
      <c r="C132" s="14">
        <v>2</v>
      </c>
      <c r="D132" s="14">
        <v>1</v>
      </c>
      <c r="E132" s="14">
        <v>1</v>
      </c>
      <c r="F132" s="14">
        <v>1</v>
      </c>
      <c r="G132" s="14">
        <v>0</v>
      </c>
      <c r="H132" s="14">
        <v>0</v>
      </c>
      <c r="I132" s="14">
        <v>0</v>
      </c>
      <c r="J132" s="14">
        <v>0</v>
      </c>
      <c r="K132" s="14">
        <v>0</v>
      </c>
      <c r="L132" s="14">
        <v>0</v>
      </c>
      <c r="M132" s="14">
        <v>0</v>
      </c>
      <c r="N132" s="14">
        <v>0</v>
      </c>
      <c r="O132" s="14">
        <v>0</v>
      </c>
      <c r="P132" s="14">
        <v>2</v>
      </c>
      <c r="Q132" s="14">
        <v>2</v>
      </c>
      <c r="R132" s="14">
        <v>2</v>
      </c>
      <c r="S132" s="14">
        <v>2</v>
      </c>
      <c r="T132" s="14">
        <v>3</v>
      </c>
      <c r="U132" s="14">
        <v>4</v>
      </c>
      <c r="V132" s="14">
        <v>1</v>
      </c>
      <c r="W132" s="14">
        <v>4</v>
      </c>
      <c r="X132" s="14">
        <v>3</v>
      </c>
      <c r="Y132" s="14">
        <v>1</v>
      </c>
      <c r="Z132" s="14">
        <v>70</v>
      </c>
      <c r="AA132" s="14">
        <f>Z132-[1]Discharge!AC293</f>
        <v>0</v>
      </c>
      <c r="AB132" s="14">
        <v>4</v>
      </c>
      <c r="AC132" s="14">
        <v>1</v>
      </c>
      <c r="AD132" s="14">
        <v>1</v>
      </c>
      <c r="AE132" s="14">
        <v>0</v>
      </c>
      <c r="AF132" s="14">
        <v>1</v>
      </c>
      <c r="AG132" s="14">
        <v>1</v>
      </c>
      <c r="AH132" s="14">
        <v>1</v>
      </c>
      <c r="AI132" s="14">
        <f t="shared" si="24"/>
        <v>5</v>
      </c>
      <c r="AJ132" s="14">
        <f>AI132-[1]Discharge!AL293</f>
        <v>0</v>
      </c>
      <c r="AK132" s="14">
        <v>1</v>
      </c>
      <c r="AL132" s="14">
        <v>0</v>
      </c>
      <c r="AM132" s="14">
        <v>1</v>
      </c>
      <c r="AN132" s="14">
        <v>0</v>
      </c>
      <c r="AO132" s="14">
        <v>0</v>
      </c>
      <c r="AP132" s="14">
        <v>0</v>
      </c>
      <c r="AQ132" s="14">
        <v>0</v>
      </c>
      <c r="AR132" s="14">
        <v>1</v>
      </c>
      <c r="AS132" s="14">
        <f t="shared" si="25"/>
        <v>3</v>
      </c>
      <c r="AT132" s="14">
        <f>AS132-[1]Discharge!AV293</f>
        <v>1</v>
      </c>
      <c r="AU132" s="14">
        <v>0</v>
      </c>
      <c r="AV132" s="14">
        <v>0</v>
      </c>
      <c r="AW132" s="14">
        <f t="shared" si="26"/>
        <v>0</v>
      </c>
      <c r="AX132" s="14">
        <f>AW132-[1]Discharge!AZ293</f>
        <v>-2</v>
      </c>
      <c r="AY132" s="14">
        <v>5</v>
      </c>
      <c r="AZ132" s="14">
        <v>5</v>
      </c>
      <c r="BA132" s="14">
        <v>5</v>
      </c>
      <c r="BB132" s="14">
        <v>5</v>
      </c>
      <c r="BC132" s="14">
        <f t="shared" si="27"/>
        <v>20</v>
      </c>
      <c r="BD132" s="14">
        <f>BC132-[1]Discharge!BF293</f>
        <v>0</v>
      </c>
    </row>
    <row r="133" spans="1:57" s="14" customFormat="1">
      <c r="A133" s="14">
        <v>124</v>
      </c>
      <c r="B133" s="14">
        <v>0</v>
      </c>
      <c r="C133" s="14">
        <v>9</v>
      </c>
      <c r="D133" s="14">
        <v>1</v>
      </c>
      <c r="E133" s="14">
        <v>1</v>
      </c>
      <c r="F133" s="14">
        <v>0</v>
      </c>
      <c r="G133" s="14">
        <v>0</v>
      </c>
      <c r="H133" s="14">
        <v>0</v>
      </c>
      <c r="I133" s="14">
        <v>0</v>
      </c>
      <c r="J133" s="14">
        <v>0</v>
      </c>
      <c r="K133" s="14">
        <v>0</v>
      </c>
      <c r="L133" s="14">
        <v>0</v>
      </c>
      <c r="M133" s="14">
        <v>0</v>
      </c>
      <c r="N133" s="14">
        <v>0</v>
      </c>
      <c r="O133" s="14">
        <v>0</v>
      </c>
      <c r="P133" s="14">
        <v>2</v>
      </c>
      <c r="Q133" s="14">
        <v>2</v>
      </c>
      <c r="R133" s="14">
        <v>2</v>
      </c>
      <c r="S133" s="14">
        <v>2</v>
      </c>
      <c r="T133" s="14">
        <v>3</v>
      </c>
      <c r="U133" s="14">
        <v>3</v>
      </c>
      <c r="V133" s="14">
        <v>1</v>
      </c>
      <c r="W133" s="14">
        <v>1</v>
      </c>
      <c r="X133" s="14">
        <v>1</v>
      </c>
      <c r="Y133" s="14">
        <v>1</v>
      </c>
      <c r="Z133" s="14">
        <v>95</v>
      </c>
      <c r="AA133" s="14">
        <f>Z133-[1]Discharge!AC215</f>
        <v>-5</v>
      </c>
      <c r="AB133" s="14">
        <v>3</v>
      </c>
      <c r="AC133" s="14">
        <v>1</v>
      </c>
      <c r="AD133" s="14">
        <v>1</v>
      </c>
      <c r="AE133" s="14">
        <v>1</v>
      </c>
      <c r="AF133" s="14">
        <v>1</v>
      </c>
      <c r="AG133" s="14">
        <v>1</v>
      </c>
      <c r="AH133" s="14">
        <v>1</v>
      </c>
      <c r="AI133" s="14">
        <f t="shared" si="24"/>
        <v>6</v>
      </c>
      <c r="AJ133" s="14">
        <f>AI133-[1]Discharge!AL215</f>
        <v>1</v>
      </c>
      <c r="AK133" s="14">
        <v>1</v>
      </c>
      <c r="AL133" s="14">
        <v>0</v>
      </c>
      <c r="AM133" s="14">
        <v>1</v>
      </c>
      <c r="AN133" s="14">
        <v>1</v>
      </c>
      <c r="AO133" s="14">
        <v>1</v>
      </c>
      <c r="AP133" s="14">
        <v>0</v>
      </c>
      <c r="AQ133" s="14">
        <v>0</v>
      </c>
      <c r="AR133" s="14">
        <v>0</v>
      </c>
      <c r="AS133" s="14">
        <f t="shared" si="25"/>
        <v>4</v>
      </c>
      <c r="AT133" s="14">
        <f>AS133-[1]Discharge!AV215</f>
        <v>-2</v>
      </c>
      <c r="AU133" s="14">
        <v>0</v>
      </c>
      <c r="AV133" s="14">
        <v>0</v>
      </c>
      <c r="AW133" s="14">
        <f t="shared" si="26"/>
        <v>0</v>
      </c>
      <c r="AX133" s="14">
        <f>AW133-[1]Discharge!AZ215</f>
        <v>0</v>
      </c>
      <c r="AY133" s="14">
        <v>5</v>
      </c>
      <c r="AZ133" s="14">
        <v>5</v>
      </c>
      <c r="BA133" s="14">
        <v>5</v>
      </c>
      <c r="BB133" s="14">
        <v>5</v>
      </c>
      <c r="BC133" s="14">
        <f t="shared" si="27"/>
        <v>20</v>
      </c>
      <c r="BD133" s="14">
        <f>BC133-[1]Discharge!BF215</f>
        <v>0</v>
      </c>
    </row>
    <row r="134" spans="1:57" s="14" customFormat="1">
      <c r="A134" s="14">
        <v>125</v>
      </c>
      <c r="B134" s="1">
        <v>0</v>
      </c>
      <c r="C134" s="1">
        <v>0</v>
      </c>
      <c r="D134" s="1">
        <v>1</v>
      </c>
      <c r="E134" s="1">
        <v>1</v>
      </c>
      <c r="F134" s="1">
        <v>1</v>
      </c>
      <c r="G134" s="1">
        <v>0</v>
      </c>
      <c r="H134" s="1">
        <v>0</v>
      </c>
      <c r="I134" s="1">
        <v>0</v>
      </c>
      <c r="J134" s="1">
        <v>0</v>
      </c>
      <c r="K134" s="1">
        <v>0</v>
      </c>
      <c r="L134" s="1">
        <v>0</v>
      </c>
      <c r="M134" s="1">
        <v>0</v>
      </c>
      <c r="N134" s="1">
        <v>0</v>
      </c>
      <c r="O134" s="1">
        <v>0</v>
      </c>
      <c r="P134" s="1">
        <v>0</v>
      </c>
      <c r="Q134" s="1">
        <v>1</v>
      </c>
      <c r="R134" s="1">
        <v>1</v>
      </c>
      <c r="S134" s="1">
        <v>0</v>
      </c>
      <c r="T134" s="1">
        <v>1</v>
      </c>
      <c r="U134" s="1">
        <v>2</v>
      </c>
      <c r="V134" s="1">
        <v>1</v>
      </c>
      <c r="W134" s="1">
        <v>1</v>
      </c>
      <c r="X134" s="1">
        <v>1</v>
      </c>
      <c r="Y134" s="1">
        <v>1</v>
      </c>
      <c r="Z134" s="1">
        <v>70</v>
      </c>
      <c r="AA134" s="14">
        <f>Z134-[1]Discharge!AC519</f>
        <v>-20</v>
      </c>
      <c r="AB134" s="1">
        <v>1</v>
      </c>
      <c r="AC134" s="1">
        <v>1</v>
      </c>
      <c r="AD134" s="1">
        <v>1</v>
      </c>
      <c r="AE134" s="1">
        <v>1</v>
      </c>
      <c r="AF134" s="1">
        <v>1</v>
      </c>
      <c r="AG134" s="1">
        <v>1</v>
      </c>
      <c r="AH134" s="1">
        <v>1</v>
      </c>
      <c r="AI134" s="14">
        <f t="shared" si="24"/>
        <v>6</v>
      </c>
      <c r="AJ134" s="14">
        <f>AI134-[1]Discharge!AL519</f>
        <v>0</v>
      </c>
      <c r="AK134" s="1">
        <v>1</v>
      </c>
      <c r="AL134" s="1">
        <v>1</v>
      </c>
      <c r="AM134" s="1">
        <v>1</v>
      </c>
      <c r="AN134" s="1">
        <v>1</v>
      </c>
      <c r="AO134" s="1">
        <v>1</v>
      </c>
      <c r="AP134" s="1">
        <v>0</v>
      </c>
      <c r="AQ134" s="1">
        <v>1</v>
      </c>
      <c r="AR134" s="1">
        <v>1</v>
      </c>
      <c r="AS134" s="14">
        <f t="shared" si="25"/>
        <v>7</v>
      </c>
      <c r="AT134" s="14">
        <f>AS134-[1]Discharge!AV519</f>
        <v>1</v>
      </c>
      <c r="AU134" s="1">
        <v>1</v>
      </c>
      <c r="AV134" s="1">
        <v>1</v>
      </c>
      <c r="AW134" s="14">
        <f t="shared" si="26"/>
        <v>2</v>
      </c>
      <c r="AX134" s="14">
        <f>AW134-[1]Discharge!AZ519</f>
        <v>2</v>
      </c>
      <c r="AY134" s="1">
        <v>5</v>
      </c>
      <c r="AZ134" s="1">
        <v>5</v>
      </c>
      <c r="BA134" s="1">
        <v>5</v>
      </c>
      <c r="BB134" s="1">
        <v>5</v>
      </c>
      <c r="BC134" s="14">
        <f t="shared" si="27"/>
        <v>20</v>
      </c>
      <c r="BD134" s="14">
        <f>BC134-[1]Discharge!BF519</f>
        <v>0</v>
      </c>
      <c r="BE134"/>
    </row>
    <row r="135" spans="1:57" s="14" customFormat="1">
      <c r="A135" s="14">
        <v>126</v>
      </c>
      <c r="B135" s="14">
        <v>2</v>
      </c>
      <c r="C135" s="14">
        <v>1</v>
      </c>
      <c r="D135" s="14">
        <v>1</v>
      </c>
      <c r="E135" s="14">
        <v>2</v>
      </c>
      <c r="F135" s="14">
        <v>0</v>
      </c>
      <c r="G135" s="14">
        <v>0</v>
      </c>
      <c r="H135" s="14">
        <v>0</v>
      </c>
      <c r="I135" s="14">
        <v>0</v>
      </c>
      <c r="J135" s="14">
        <v>0</v>
      </c>
      <c r="K135" s="14">
        <v>0</v>
      </c>
      <c r="L135" s="14">
        <v>0</v>
      </c>
      <c r="M135" s="14">
        <v>0</v>
      </c>
      <c r="N135" s="14">
        <v>0</v>
      </c>
      <c r="O135" s="14">
        <v>0</v>
      </c>
      <c r="P135" s="14">
        <v>2</v>
      </c>
      <c r="Q135" s="14">
        <v>2</v>
      </c>
      <c r="R135" s="14">
        <v>2</v>
      </c>
      <c r="S135" s="14">
        <v>2</v>
      </c>
      <c r="T135" s="14">
        <v>3</v>
      </c>
      <c r="U135" s="14">
        <v>3</v>
      </c>
      <c r="V135" s="14">
        <v>2</v>
      </c>
      <c r="W135" s="14">
        <v>1</v>
      </c>
      <c r="X135" s="14">
        <v>3</v>
      </c>
      <c r="Y135" s="14">
        <v>2</v>
      </c>
      <c r="Z135" s="14">
        <v>50</v>
      </c>
      <c r="AA135" s="14">
        <f>Z135-[1]Discharge!AC315</f>
        <v>-35</v>
      </c>
      <c r="AB135" s="14">
        <v>4</v>
      </c>
      <c r="AC135" s="14">
        <v>1</v>
      </c>
      <c r="AD135" s="14">
        <v>1</v>
      </c>
      <c r="AE135" s="14">
        <v>1</v>
      </c>
      <c r="AF135" s="14">
        <v>1</v>
      </c>
      <c r="AG135" s="14">
        <v>1</v>
      </c>
      <c r="AH135" s="14">
        <v>1</v>
      </c>
      <c r="AI135" s="14">
        <f t="shared" si="24"/>
        <v>6</v>
      </c>
      <c r="AJ135" s="14">
        <f>AI135-[1]Discharge!AL315</f>
        <v>0</v>
      </c>
      <c r="AK135" s="14">
        <v>1</v>
      </c>
      <c r="AL135" s="14">
        <v>1</v>
      </c>
      <c r="AM135" s="14">
        <v>1</v>
      </c>
      <c r="AN135" s="14">
        <v>1</v>
      </c>
      <c r="AO135" s="14">
        <v>1</v>
      </c>
      <c r="AP135" s="14">
        <v>1</v>
      </c>
      <c r="AQ135" s="14">
        <v>1</v>
      </c>
      <c r="AR135" s="14">
        <v>1</v>
      </c>
      <c r="AS135" s="14">
        <f t="shared" si="25"/>
        <v>8</v>
      </c>
      <c r="AT135" s="14">
        <f>AS135-[1]Discharge!AV315</f>
        <v>0</v>
      </c>
      <c r="AU135" s="14">
        <v>0</v>
      </c>
      <c r="AV135" s="14">
        <v>0</v>
      </c>
      <c r="AW135" s="14">
        <f t="shared" si="26"/>
        <v>0</v>
      </c>
      <c r="AX135" s="14">
        <f>AW135-[1]Discharge!AZ315</f>
        <v>-1</v>
      </c>
      <c r="AY135" s="14">
        <v>4</v>
      </c>
      <c r="AZ135" s="14">
        <v>4</v>
      </c>
      <c r="BA135" s="14">
        <v>4</v>
      </c>
      <c r="BB135" s="14">
        <v>4</v>
      </c>
      <c r="BC135" s="14">
        <f t="shared" si="27"/>
        <v>16</v>
      </c>
      <c r="BD135" s="14">
        <f>BC135-[1]Discharge!BF315</f>
        <v>-4</v>
      </c>
    </row>
    <row r="136" spans="1:57" s="14" customFormat="1">
      <c r="A136" s="14">
        <v>127</v>
      </c>
      <c r="B136" s="14">
        <v>0</v>
      </c>
      <c r="C136" s="14">
        <v>0</v>
      </c>
      <c r="D136" s="14">
        <v>0</v>
      </c>
      <c r="E136" s="14">
        <v>0</v>
      </c>
      <c r="F136" s="14">
        <v>0</v>
      </c>
      <c r="G136" s="14">
        <v>0</v>
      </c>
      <c r="H136" s="14">
        <v>0</v>
      </c>
      <c r="I136" s="14">
        <v>0</v>
      </c>
      <c r="J136" s="14">
        <v>0</v>
      </c>
      <c r="K136" s="14">
        <v>0</v>
      </c>
      <c r="L136" s="14">
        <v>0</v>
      </c>
      <c r="M136" s="14">
        <v>0</v>
      </c>
      <c r="N136" s="14">
        <v>0</v>
      </c>
      <c r="O136" s="14">
        <v>1</v>
      </c>
      <c r="P136" s="14">
        <v>2</v>
      </c>
      <c r="Q136" s="14">
        <v>2</v>
      </c>
      <c r="R136" s="14">
        <v>2</v>
      </c>
      <c r="S136" s="14">
        <v>2</v>
      </c>
      <c r="T136" s="14">
        <v>3</v>
      </c>
    </row>
    <row r="137" spans="1:57" s="14" customFormat="1">
      <c r="A137" s="14">
        <v>128</v>
      </c>
      <c r="B137" s="14">
        <v>0</v>
      </c>
      <c r="C137" s="14">
        <v>0</v>
      </c>
      <c r="D137" s="14">
        <v>0</v>
      </c>
      <c r="E137" s="14">
        <v>0</v>
      </c>
      <c r="F137" s="14">
        <v>0</v>
      </c>
      <c r="G137" s="14">
        <v>0</v>
      </c>
      <c r="H137" s="14">
        <v>0</v>
      </c>
      <c r="I137" s="14">
        <v>2</v>
      </c>
      <c r="J137" s="14">
        <v>0</v>
      </c>
      <c r="K137" s="14">
        <v>0</v>
      </c>
      <c r="L137" s="14">
        <v>0</v>
      </c>
      <c r="M137" s="14">
        <v>0</v>
      </c>
      <c r="N137" s="14">
        <v>0</v>
      </c>
      <c r="O137" s="14">
        <v>0</v>
      </c>
      <c r="P137" s="14">
        <v>2</v>
      </c>
      <c r="Q137" s="14">
        <v>2</v>
      </c>
      <c r="R137" s="14">
        <v>2</v>
      </c>
      <c r="S137" s="14">
        <v>2</v>
      </c>
      <c r="T137" s="14">
        <v>2</v>
      </c>
    </row>
    <row r="138" spans="1:57" s="14" customFormat="1">
      <c r="A138" s="14">
        <v>129</v>
      </c>
      <c r="B138" s="14">
        <v>0</v>
      </c>
      <c r="C138" s="14">
        <v>0</v>
      </c>
      <c r="D138" s="14">
        <v>0</v>
      </c>
      <c r="E138" s="14">
        <v>0</v>
      </c>
      <c r="F138" s="14">
        <v>0</v>
      </c>
      <c r="G138" s="14">
        <v>0</v>
      </c>
      <c r="H138" s="14">
        <v>0</v>
      </c>
      <c r="I138" s="14">
        <v>0</v>
      </c>
      <c r="J138" s="14">
        <v>0</v>
      </c>
      <c r="K138" s="14">
        <v>0</v>
      </c>
      <c r="L138" s="14">
        <v>0</v>
      </c>
      <c r="M138" s="14">
        <v>0</v>
      </c>
      <c r="N138" s="14">
        <v>0</v>
      </c>
      <c r="O138" s="14">
        <v>0</v>
      </c>
      <c r="P138" s="14">
        <v>2</v>
      </c>
      <c r="Q138" s="14">
        <v>2</v>
      </c>
      <c r="R138" s="14">
        <v>2</v>
      </c>
      <c r="S138" s="14">
        <v>2</v>
      </c>
      <c r="T138" s="14">
        <v>3</v>
      </c>
      <c r="U138" s="14">
        <v>1</v>
      </c>
      <c r="V138" s="14">
        <v>1</v>
      </c>
      <c r="W138" s="14">
        <v>1</v>
      </c>
      <c r="X138" s="14">
        <v>1</v>
      </c>
      <c r="Y138" s="14">
        <v>1</v>
      </c>
      <c r="Z138" s="14">
        <v>90</v>
      </c>
      <c r="AA138" s="14">
        <f>Z138-[1]Discharge!AC319</f>
        <v>0</v>
      </c>
      <c r="AB138" s="14">
        <v>2</v>
      </c>
      <c r="AC138" s="14">
        <v>1</v>
      </c>
      <c r="AD138" s="14">
        <v>1</v>
      </c>
      <c r="AE138" s="14">
        <v>1</v>
      </c>
      <c r="AF138" s="14">
        <v>1</v>
      </c>
      <c r="AG138" s="14">
        <v>1</v>
      </c>
      <c r="AH138" s="14">
        <v>1</v>
      </c>
      <c r="AI138" s="14">
        <f>SUM(AC138:AH138)</f>
        <v>6</v>
      </c>
      <c r="AJ138" s="14">
        <f>AI138-[1]Discharge!AL319</f>
        <v>0</v>
      </c>
      <c r="AK138" s="14">
        <v>1</v>
      </c>
      <c r="AL138" s="14">
        <v>1</v>
      </c>
      <c r="AM138" s="14">
        <v>1</v>
      </c>
      <c r="AN138" s="14">
        <v>1</v>
      </c>
      <c r="AO138" s="14">
        <v>1</v>
      </c>
      <c r="AP138" s="14">
        <v>1</v>
      </c>
      <c r="AQ138" s="14">
        <v>1</v>
      </c>
      <c r="AR138" s="14">
        <v>1</v>
      </c>
      <c r="AS138" s="14">
        <f>SUM(AK138:AR138)</f>
        <v>8</v>
      </c>
      <c r="AT138" s="14">
        <f>AS138-[1]Discharge!AV319</f>
        <v>0</v>
      </c>
      <c r="AU138" s="14">
        <v>0</v>
      </c>
      <c r="AV138" s="14">
        <v>0</v>
      </c>
      <c r="AW138" s="14">
        <f>SUM(AU138:AV138)</f>
        <v>0</v>
      </c>
      <c r="AX138" s="14">
        <f>AW138-[1]Discharge!AZ319</f>
        <v>0</v>
      </c>
      <c r="AY138" s="14">
        <v>5</v>
      </c>
      <c r="AZ138" s="14">
        <v>5</v>
      </c>
      <c r="BA138" s="14">
        <v>5</v>
      </c>
      <c r="BB138" s="14">
        <v>5</v>
      </c>
      <c r="BC138" s="14">
        <f>SUM(AY138:BB138)</f>
        <v>20</v>
      </c>
      <c r="BD138" s="14">
        <f>BC138-[1]Discharge!BF319</f>
        <v>0</v>
      </c>
    </row>
    <row r="139" spans="1:57" s="14" customFormat="1">
      <c r="A139" s="14">
        <v>130</v>
      </c>
      <c r="B139" s="1">
        <v>0</v>
      </c>
      <c r="C139" s="1">
        <v>2</v>
      </c>
      <c r="D139" s="1">
        <v>0</v>
      </c>
      <c r="E139" s="1">
        <v>2</v>
      </c>
      <c r="F139" s="1">
        <v>1</v>
      </c>
      <c r="G139" s="1">
        <v>0</v>
      </c>
      <c r="H139" s="1">
        <v>0</v>
      </c>
      <c r="I139" s="1">
        <v>0</v>
      </c>
      <c r="J139" s="1">
        <v>0</v>
      </c>
      <c r="K139" s="1">
        <v>0</v>
      </c>
      <c r="L139" s="1">
        <v>0</v>
      </c>
      <c r="M139" s="1">
        <v>0</v>
      </c>
      <c r="N139" s="1">
        <v>0</v>
      </c>
      <c r="O139" s="1">
        <v>0</v>
      </c>
      <c r="P139" s="1">
        <v>0</v>
      </c>
      <c r="Q139" s="1">
        <v>2</v>
      </c>
      <c r="R139" s="1">
        <v>2</v>
      </c>
      <c r="S139" s="1">
        <v>2</v>
      </c>
      <c r="T139" s="1">
        <v>1</v>
      </c>
      <c r="U139" s="1"/>
      <c r="V139" s="1"/>
      <c r="W139" s="1"/>
      <c r="X139" s="1"/>
      <c r="Y139" s="1"/>
      <c r="Z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row>
    <row r="140" spans="1:57" s="14" customFormat="1">
      <c r="A140" s="14">
        <v>131</v>
      </c>
      <c r="B140" s="14">
        <v>0</v>
      </c>
      <c r="C140" s="14">
        <v>0</v>
      </c>
      <c r="D140" s="14">
        <v>0</v>
      </c>
      <c r="E140" s="14">
        <v>0</v>
      </c>
      <c r="F140" s="14">
        <v>0</v>
      </c>
      <c r="G140" s="14">
        <v>0</v>
      </c>
      <c r="H140" s="14">
        <v>0</v>
      </c>
      <c r="I140" s="14">
        <v>0</v>
      </c>
      <c r="J140" s="14">
        <v>0</v>
      </c>
      <c r="K140" s="14">
        <v>0</v>
      </c>
      <c r="L140" s="14">
        <v>0</v>
      </c>
      <c r="M140" s="14">
        <v>0</v>
      </c>
      <c r="N140" s="14">
        <v>0</v>
      </c>
      <c r="O140" s="14">
        <v>0</v>
      </c>
      <c r="P140" s="14">
        <v>2</v>
      </c>
      <c r="Q140" s="14">
        <v>2</v>
      </c>
      <c r="R140" s="14">
        <v>2</v>
      </c>
      <c r="S140" s="14">
        <v>2</v>
      </c>
      <c r="T140" s="14">
        <v>3</v>
      </c>
      <c r="U140" s="14">
        <v>2</v>
      </c>
      <c r="V140" s="14">
        <v>1</v>
      </c>
      <c r="W140" s="14">
        <v>1</v>
      </c>
      <c r="X140" s="14">
        <v>2</v>
      </c>
      <c r="Y140" s="14">
        <v>1</v>
      </c>
      <c r="Z140" s="14">
        <v>80</v>
      </c>
      <c r="AA140" s="14">
        <f>Z140-[1]Discharge!AC25</f>
        <v>0</v>
      </c>
      <c r="AB140" s="14">
        <v>3</v>
      </c>
      <c r="AC140" s="14">
        <v>1</v>
      </c>
      <c r="AD140" s="14">
        <v>1</v>
      </c>
      <c r="AE140" s="14">
        <v>1</v>
      </c>
      <c r="AF140" s="14">
        <v>1</v>
      </c>
      <c r="AG140" s="14">
        <v>1</v>
      </c>
      <c r="AH140" s="14">
        <v>1</v>
      </c>
      <c r="AI140" s="14">
        <f>SUM(AC140:AH140)</f>
        <v>6</v>
      </c>
      <c r="AJ140" s="14">
        <f>AI140-[1]Discharge!AL25</f>
        <v>1</v>
      </c>
      <c r="AK140" s="14">
        <v>1</v>
      </c>
      <c r="AL140" s="14">
        <v>1</v>
      </c>
      <c r="AM140" s="14">
        <v>1</v>
      </c>
      <c r="AN140" s="14">
        <v>1</v>
      </c>
      <c r="AO140" s="14">
        <v>1</v>
      </c>
      <c r="AP140" s="14">
        <v>1</v>
      </c>
      <c r="AQ140" s="14">
        <v>1</v>
      </c>
      <c r="AR140" s="14">
        <v>1</v>
      </c>
      <c r="AS140" s="14">
        <f>SUM(AK140:AR140)</f>
        <v>8</v>
      </c>
      <c r="AT140" s="14">
        <f>AS140-[1]Discharge!AV25</f>
        <v>2</v>
      </c>
      <c r="AU140" s="14">
        <v>0</v>
      </c>
      <c r="AV140" s="14">
        <v>0</v>
      </c>
      <c r="AW140" s="14">
        <f>SUM(AU140:AV140)</f>
        <v>0</v>
      </c>
      <c r="AX140" s="14">
        <f>AW140-[1]Discharge!AZ25</f>
        <v>-6</v>
      </c>
      <c r="AY140" s="14">
        <v>5</v>
      </c>
      <c r="AZ140" s="14">
        <v>5</v>
      </c>
      <c r="BA140" s="14">
        <v>5</v>
      </c>
      <c r="BB140" s="14">
        <v>5</v>
      </c>
      <c r="BC140" s="14">
        <f>SUM(AY140:BB140)</f>
        <v>20</v>
      </c>
      <c r="BD140" s="14">
        <f>BC140-[1]Discharge!BF25</f>
        <v>2</v>
      </c>
    </row>
    <row r="141" spans="1:57" s="14" customFormat="1">
      <c r="A141" s="14">
        <v>132</v>
      </c>
      <c r="B141" s="14">
        <v>3</v>
      </c>
      <c r="C141" s="14">
        <v>13</v>
      </c>
      <c r="D141" s="14">
        <v>0</v>
      </c>
      <c r="E141" s="14">
        <v>0</v>
      </c>
      <c r="F141" s="14">
        <v>3</v>
      </c>
      <c r="G141" s="14">
        <v>0</v>
      </c>
      <c r="H141" s="14">
        <v>0</v>
      </c>
      <c r="I141" s="14">
        <v>0</v>
      </c>
      <c r="J141" s="14">
        <v>0</v>
      </c>
      <c r="K141" s="14">
        <v>1</v>
      </c>
      <c r="L141" s="14">
        <v>1</v>
      </c>
      <c r="M141" s="14">
        <v>0</v>
      </c>
      <c r="N141" s="14">
        <v>0</v>
      </c>
      <c r="O141" s="14">
        <v>0</v>
      </c>
      <c r="P141" s="14">
        <v>0</v>
      </c>
      <c r="Q141" s="14">
        <v>2</v>
      </c>
      <c r="R141" s="14">
        <v>2</v>
      </c>
      <c r="S141" s="14">
        <v>2</v>
      </c>
      <c r="T141" s="14">
        <v>2</v>
      </c>
      <c r="U141" s="1">
        <v>1</v>
      </c>
      <c r="V141" s="1">
        <v>1</v>
      </c>
      <c r="W141" s="1">
        <v>1</v>
      </c>
      <c r="X141" s="1">
        <v>1</v>
      </c>
      <c r="Y141" s="1">
        <v>3</v>
      </c>
      <c r="Z141" s="1">
        <v>30</v>
      </c>
      <c r="AA141" s="14">
        <f>Z141-[1]Discharge!AC468</f>
        <v>30</v>
      </c>
      <c r="AB141" s="1">
        <v>4</v>
      </c>
      <c r="AC141" s="1">
        <v>1</v>
      </c>
      <c r="AD141" s="1">
        <v>1</v>
      </c>
      <c r="AE141" s="1">
        <v>1</v>
      </c>
      <c r="AF141" s="1">
        <v>1</v>
      </c>
      <c r="AG141" s="1">
        <v>1</v>
      </c>
      <c r="AH141" s="1">
        <v>1</v>
      </c>
      <c r="AI141" s="14">
        <f>SUM(AC141:AH141)</f>
        <v>6</v>
      </c>
      <c r="AJ141" s="14">
        <f>AI141-[1]Discharge!AL468</f>
        <v>0</v>
      </c>
      <c r="AK141" s="1">
        <v>1</v>
      </c>
      <c r="AL141" s="1">
        <v>1</v>
      </c>
      <c r="AM141" s="1">
        <v>1</v>
      </c>
      <c r="AN141" s="1">
        <v>0</v>
      </c>
      <c r="AO141" s="1">
        <v>0</v>
      </c>
      <c r="AP141" s="1">
        <v>1</v>
      </c>
      <c r="AQ141" s="1">
        <v>1</v>
      </c>
      <c r="AR141" s="1">
        <v>1</v>
      </c>
      <c r="AS141" s="14">
        <f>SUM(AK141:AR141)</f>
        <v>6</v>
      </c>
      <c r="AT141" s="14">
        <f>AS141-[1]Discharge!AV468</f>
        <v>1</v>
      </c>
      <c r="AU141" s="1">
        <v>2</v>
      </c>
      <c r="AV141" s="1">
        <v>2</v>
      </c>
      <c r="AW141" s="14">
        <f>SUM(AU141:AV141)</f>
        <v>4</v>
      </c>
      <c r="AX141" s="14">
        <f>AW141-[1]Discharge!AZ468</f>
        <v>1</v>
      </c>
      <c r="AY141" s="1">
        <v>4</v>
      </c>
      <c r="AZ141" s="1">
        <v>4</v>
      </c>
      <c r="BA141" s="1">
        <v>4</v>
      </c>
      <c r="BB141" s="1">
        <v>4</v>
      </c>
      <c r="BC141" s="14">
        <f>SUM(AY141:BB141)</f>
        <v>16</v>
      </c>
      <c r="BD141" s="14">
        <f>BC141-[1]Discharge!BF468</f>
        <v>-3</v>
      </c>
      <c r="BE141"/>
    </row>
    <row r="142" spans="1:57" s="14" customFormat="1">
      <c r="A142" s="14">
        <v>133</v>
      </c>
      <c r="B142" s="14">
        <v>0</v>
      </c>
      <c r="C142" s="14">
        <v>0</v>
      </c>
      <c r="D142" s="14">
        <v>0</v>
      </c>
      <c r="E142" s="14">
        <v>0</v>
      </c>
      <c r="F142" s="14">
        <v>0</v>
      </c>
      <c r="G142" s="14">
        <v>0</v>
      </c>
      <c r="H142" s="14">
        <v>0</v>
      </c>
      <c r="I142" s="14">
        <v>0</v>
      </c>
      <c r="J142" s="14">
        <v>0</v>
      </c>
      <c r="K142" s="14">
        <v>0</v>
      </c>
      <c r="L142" s="14">
        <v>0</v>
      </c>
      <c r="M142" s="14">
        <v>0</v>
      </c>
      <c r="N142" s="14">
        <v>0</v>
      </c>
      <c r="O142" s="14">
        <v>0</v>
      </c>
      <c r="P142" s="14">
        <v>2</v>
      </c>
      <c r="Q142" s="14">
        <v>2</v>
      </c>
      <c r="R142" s="14">
        <v>2</v>
      </c>
      <c r="S142" s="14">
        <v>2</v>
      </c>
      <c r="T142" s="14">
        <v>3</v>
      </c>
    </row>
    <row r="143" spans="1:57" s="14" customFormat="1">
      <c r="A143" s="14">
        <v>134</v>
      </c>
      <c r="B143" s="14">
        <v>0</v>
      </c>
      <c r="C143" s="14">
        <v>0</v>
      </c>
      <c r="D143" s="14">
        <v>0</v>
      </c>
      <c r="E143" s="14">
        <v>2</v>
      </c>
      <c r="F143" s="14">
        <v>0</v>
      </c>
      <c r="G143" s="14">
        <v>0</v>
      </c>
      <c r="H143" s="14">
        <v>0</v>
      </c>
      <c r="I143" s="14">
        <v>0</v>
      </c>
      <c r="J143" s="14">
        <v>0</v>
      </c>
      <c r="K143" s="14">
        <v>0</v>
      </c>
      <c r="L143" s="14">
        <v>0</v>
      </c>
      <c r="M143" s="14">
        <v>0</v>
      </c>
      <c r="N143" s="14">
        <v>0</v>
      </c>
      <c r="O143" s="14">
        <v>0</v>
      </c>
      <c r="P143" s="14">
        <v>2</v>
      </c>
      <c r="Q143" s="14">
        <v>2</v>
      </c>
      <c r="R143" s="14">
        <v>2</v>
      </c>
      <c r="S143" s="14">
        <v>2</v>
      </c>
      <c r="T143" s="14">
        <v>3</v>
      </c>
    </row>
    <row r="144" spans="1:57" s="14" customFormat="1">
      <c r="A144" s="14">
        <v>135</v>
      </c>
      <c r="B144" s="14">
        <v>1</v>
      </c>
      <c r="C144" s="14">
        <v>41</v>
      </c>
      <c r="D144" s="14">
        <v>1</v>
      </c>
      <c r="E144" s="14">
        <v>1</v>
      </c>
      <c r="F144" s="14">
        <v>0</v>
      </c>
      <c r="G144" s="14">
        <v>0</v>
      </c>
      <c r="H144" s="14">
        <v>0</v>
      </c>
      <c r="I144" s="14">
        <v>3</v>
      </c>
      <c r="J144" s="14">
        <v>0</v>
      </c>
      <c r="K144" s="14">
        <v>1</v>
      </c>
      <c r="L144" s="14">
        <v>1</v>
      </c>
      <c r="M144" s="14">
        <v>0</v>
      </c>
      <c r="N144" s="14">
        <v>0</v>
      </c>
      <c r="O144" s="14">
        <v>0</v>
      </c>
      <c r="P144" s="14">
        <v>2</v>
      </c>
      <c r="Q144" s="14">
        <v>2</v>
      </c>
      <c r="R144" s="14">
        <v>2</v>
      </c>
      <c r="S144" s="14">
        <v>2</v>
      </c>
      <c r="T144" s="14">
        <v>3</v>
      </c>
      <c r="U144" s="14">
        <v>3</v>
      </c>
      <c r="V144" s="14">
        <v>5</v>
      </c>
      <c r="W144" s="14">
        <v>5</v>
      </c>
      <c r="X144" s="14">
        <v>2</v>
      </c>
      <c r="Y144" s="14">
        <v>2</v>
      </c>
      <c r="Z144" s="14">
        <v>65</v>
      </c>
      <c r="AA144" s="14">
        <f>Z144-[1]Discharge!AC17</f>
        <v>-5</v>
      </c>
      <c r="AB144" s="14">
        <v>3</v>
      </c>
      <c r="AC144" s="14">
        <v>0</v>
      </c>
      <c r="AD144" s="14">
        <v>0</v>
      </c>
      <c r="AE144" s="14">
        <v>0</v>
      </c>
      <c r="AF144" s="14">
        <v>0</v>
      </c>
      <c r="AG144" s="14">
        <v>0</v>
      </c>
      <c r="AH144" s="14">
        <v>0</v>
      </c>
      <c r="AI144" s="14">
        <f>SUM(AC144:AH144)</f>
        <v>0</v>
      </c>
      <c r="AJ144" s="14">
        <f>AI144-[1]Discharge!AL17</f>
        <v>-1</v>
      </c>
      <c r="AK144" s="14">
        <v>0</v>
      </c>
      <c r="AL144" s="14">
        <v>0</v>
      </c>
      <c r="AM144" s="14">
        <v>0</v>
      </c>
      <c r="AN144" s="14">
        <v>0</v>
      </c>
      <c r="AO144" s="14">
        <v>0</v>
      </c>
      <c r="AP144" s="14">
        <v>0</v>
      </c>
      <c r="AQ144" s="14">
        <v>0</v>
      </c>
      <c r="AR144" s="14">
        <v>0</v>
      </c>
      <c r="AS144" s="14">
        <f>SUM(AK144:AR144)</f>
        <v>0</v>
      </c>
      <c r="AT144" s="14">
        <f>AS144-[1]Discharge!AV17</f>
        <v>0</v>
      </c>
      <c r="AU144" s="14">
        <v>0</v>
      </c>
      <c r="AV144" s="14">
        <v>0</v>
      </c>
      <c r="AW144" s="14">
        <f>SUM(AU144:AV144)</f>
        <v>0</v>
      </c>
      <c r="AX144" s="14">
        <f>AW144-[1]Discharge!AZ17</f>
        <v>0</v>
      </c>
      <c r="AY144" s="14">
        <v>5</v>
      </c>
      <c r="AZ144" s="14">
        <v>5</v>
      </c>
      <c r="BA144" s="14">
        <v>5</v>
      </c>
      <c r="BB144" s="14">
        <v>5</v>
      </c>
      <c r="BC144" s="14">
        <f>SUM(AY144:BB144)</f>
        <v>20</v>
      </c>
      <c r="BD144" s="14">
        <f>BC144-[1]Discharge!BF17</f>
        <v>0</v>
      </c>
    </row>
    <row r="145" spans="1:56" s="14" customFormat="1">
      <c r="A145" s="14">
        <v>136</v>
      </c>
      <c r="B145" s="14">
        <v>3</v>
      </c>
      <c r="C145" s="14">
        <v>57</v>
      </c>
      <c r="D145" s="14">
        <v>0</v>
      </c>
      <c r="E145" s="14">
        <v>0</v>
      </c>
      <c r="F145" s="14">
        <v>1</v>
      </c>
      <c r="G145" s="14">
        <v>0</v>
      </c>
      <c r="H145" s="14">
        <v>0</v>
      </c>
      <c r="I145" s="14">
        <v>10</v>
      </c>
      <c r="J145" s="14">
        <v>0</v>
      </c>
      <c r="K145" s="14">
        <v>2</v>
      </c>
      <c r="L145" s="14">
        <v>2</v>
      </c>
      <c r="M145" s="14">
        <v>1</v>
      </c>
      <c r="N145" s="14">
        <v>0</v>
      </c>
      <c r="O145" s="14">
        <v>0</v>
      </c>
      <c r="P145" s="14">
        <v>2</v>
      </c>
      <c r="Q145" s="14">
        <v>2</v>
      </c>
      <c r="R145" s="14">
        <v>2</v>
      </c>
      <c r="S145" s="14">
        <v>2</v>
      </c>
      <c r="T145" s="14">
        <v>3</v>
      </c>
      <c r="U145" s="14">
        <v>1</v>
      </c>
      <c r="V145" s="14">
        <v>1</v>
      </c>
      <c r="W145" s="14">
        <v>1</v>
      </c>
      <c r="X145" s="14">
        <v>1</v>
      </c>
      <c r="Y145" s="14">
        <v>1</v>
      </c>
      <c r="Z145" s="14">
        <v>80</v>
      </c>
      <c r="AA145" s="14">
        <f>Z145-[1]Discharge!AC296</f>
        <v>0</v>
      </c>
      <c r="AB145" s="14">
        <v>3</v>
      </c>
      <c r="AC145" s="14">
        <v>1</v>
      </c>
      <c r="AD145" s="14">
        <v>1</v>
      </c>
      <c r="AE145" s="14">
        <v>1</v>
      </c>
      <c r="AF145" s="14">
        <v>1</v>
      </c>
      <c r="AG145" s="14">
        <v>1</v>
      </c>
      <c r="AH145" s="14">
        <v>1</v>
      </c>
      <c r="AI145" s="14">
        <f>SUM(AC145:AH145)</f>
        <v>6</v>
      </c>
      <c r="AJ145" s="14">
        <f>AI145-[1]Discharge!AL296</f>
        <v>1</v>
      </c>
      <c r="AK145" s="14">
        <v>1</v>
      </c>
      <c r="AL145" s="14">
        <v>0</v>
      </c>
      <c r="AM145" s="14">
        <v>0</v>
      </c>
      <c r="AN145" s="14">
        <v>1</v>
      </c>
      <c r="AO145" s="14">
        <v>0</v>
      </c>
      <c r="AP145" s="14">
        <v>0</v>
      </c>
      <c r="AQ145" s="14">
        <v>0</v>
      </c>
      <c r="AR145" s="14">
        <v>0</v>
      </c>
      <c r="AS145" s="14">
        <f>SUM(AK145:AR145)</f>
        <v>2</v>
      </c>
      <c r="AT145" s="14">
        <f>AS145-[1]Discharge!AV296</f>
        <v>1</v>
      </c>
      <c r="AU145" s="14">
        <v>0</v>
      </c>
      <c r="AV145" s="14">
        <v>0</v>
      </c>
      <c r="AW145" s="14">
        <f>SUM(AU145:AV145)</f>
        <v>0</v>
      </c>
      <c r="AX145" s="14">
        <f>AW145-[1]Discharge!AZ296</f>
        <v>0</v>
      </c>
      <c r="AY145" s="14">
        <v>5</v>
      </c>
      <c r="AZ145" s="14">
        <v>5</v>
      </c>
      <c r="BA145" s="14">
        <v>5</v>
      </c>
      <c r="BB145" s="14">
        <v>5</v>
      </c>
      <c r="BC145" s="14">
        <f>SUM(AY145:BB145)</f>
        <v>20</v>
      </c>
      <c r="BD145" s="14">
        <f>BC145-[1]Discharge!BF296</f>
        <v>0</v>
      </c>
    </row>
    <row r="146" spans="1:56" s="14" customFormat="1">
      <c r="A146" s="14">
        <v>137</v>
      </c>
      <c r="B146" s="14">
        <v>14</v>
      </c>
      <c r="C146" s="14">
        <v>143</v>
      </c>
      <c r="D146" s="14">
        <v>0</v>
      </c>
      <c r="E146" s="14">
        <v>0</v>
      </c>
      <c r="F146" s="14">
        <v>0</v>
      </c>
      <c r="G146" s="14">
        <v>0</v>
      </c>
      <c r="H146" s="14">
        <v>0</v>
      </c>
      <c r="I146" s="14">
        <v>0</v>
      </c>
      <c r="J146" s="14">
        <v>1</v>
      </c>
      <c r="K146" s="14">
        <v>2</v>
      </c>
      <c r="L146" s="14">
        <v>2</v>
      </c>
      <c r="M146" s="14">
        <v>0</v>
      </c>
      <c r="N146" s="14">
        <v>0</v>
      </c>
      <c r="O146" s="14">
        <v>0</v>
      </c>
      <c r="P146" s="14">
        <v>2</v>
      </c>
      <c r="Q146" s="14">
        <v>2</v>
      </c>
      <c r="R146" s="14">
        <v>2</v>
      </c>
      <c r="S146" s="14">
        <v>2</v>
      </c>
      <c r="T146" s="14">
        <v>3</v>
      </c>
    </row>
    <row r="147" spans="1:56" s="14" customFormat="1">
      <c r="A147" s="14">
        <v>138</v>
      </c>
      <c r="B147" s="14">
        <v>0</v>
      </c>
      <c r="C147" s="14">
        <v>0</v>
      </c>
      <c r="D147" s="14">
        <v>0</v>
      </c>
      <c r="E147" s="14">
        <v>2</v>
      </c>
      <c r="F147" s="14">
        <v>0</v>
      </c>
      <c r="G147" s="14">
        <v>0</v>
      </c>
      <c r="H147" s="14">
        <v>0</v>
      </c>
      <c r="I147" s="14">
        <v>0</v>
      </c>
      <c r="J147" s="14">
        <v>0</v>
      </c>
      <c r="K147" s="14">
        <v>0</v>
      </c>
      <c r="L147" s="14">
        <v>0</v>
      </c>
      <c r="M147" s="14">
        <v>0</v>
      </c>
      <c r="N147" s="14">
        <v>0</v>
      </c>
      <c r="O147" s="14">
        <v>0</v>
      </c>
      <c r="P147" s="14">
        <v>2</v>
      </c>
      <c r="Q147" s="14">
        <v>2</v>
      </c>
      <c r="R147" s="14">
        <v>2</v>
      </c>
      <c r="S147" s="14">
        <v>2</v>
      </c>
      <c r="T147" s="14">
        <v>3</v>
      </c>
      <c r="U147" s="14">
        <v>1</v>
      </c>
      <c r="V147" s="14">
        <v>1</v>
      </c>
      <c r="W147" s="14">
        <v>1</v>
      </c>
      <c r="X147" s="14">
        <v>1</v>
      </c>
      <c r="Y147" s="14">
        <v>1</v>
      </c>
      <c r="Z147" s="14">
        <v>90</v>
      </c>
      <c r="AA147" s="14">
        <f>Z147-[1]Discharge!AC217</f>
        <v>0</v>
      </c>
      <c r="AB147" s="14">
        <v>1</v>
      </c>
      <c r="AC147" s="14">
        <v>1</v>
      </c>
      <c r="AD147" s="14">
        <v>1</v>
      </c>
      <c r="AE147" s="14">
        <v>1</v>
      </c>
      <c r="AF147" s="14">
        <v>1</v>
      </c>
      <c r="AG147" s="14">
        <v>1</v>
      </c>
      <c r="AH147" s="14">
        <v>1</v>
      </c>
      <c r="AI147" s="14">
        <f>SUM(AC147:AH147)</f>
        <v>6</v>
      </c>
      <c r="AJ147" s="14">
        <f>AI147-[1]Discharge!AL217</f>
        <v>0</v>
      </c>
      <c r="AK147" s="14">
        <v>1</v>
      </c>
      <c r="AL147" s="14">
        <v>1</v>
      </c>
      <c r="AM147" s="14">
        <v>1</v>
      </c>
      <c r="AN147" s="14">
        <v>1</v>
      </c>
      <c r="AO147" s="14">
        <v>1</v>
      </c>
      <c r="AP147" s="14">
        <v>1</v>
      </c>
      <c r="AQ147" s="14">
        <v>1</v>
      </c>
      <c r="AR147" s="14">
        <v>1</v>
      </c>
      <c r="AS147" s="14">
        <f t="shared" ref="AS147:AS152" si="28">SUM(AK147:AR147)</f>
        <v>8</v>
      </c>
      <c r="AT147" s="14">
        <f>AS147-[1]Discharge!AV217</f>
        <v>0</v>
      </c>
      <c r="AU147" s="14">
        <v>0</v>
      </c>
      <c r="AV147" s="14">
        <v>0</v>
      </c>
      <c r="AW147" s="14">
        <f t="shared" ref="AW147:AW152" si="29">SUM(AU147:AV147)</f>
        <v>0</v>
      </c>
      <c r="AX147" s="14">
        <f>AW147-[1]Discharge!AZ217</f>
        <v>0</v>
      </c>
      <c r="AY147" s="14">
        <v>5</v>
      </c>
      <c r="AZ147" s="14">
        <v>5</v>
      </c>
      <c r="BA147" s="14">
        <v>5</v>
      </c>
      <c r="BB147" s="14">
        <v>5</v>
      </c>
      <c r="BC147" s="14">
        <f t="shared" ref="BC147:BC152" si="30">SUM(AY147:BB147)</f>
        <v>20</v>
      </c>
      <c r="BD147" s="14">
        <f>BC147-[1]Discharge!BF217</f>
        <v>0</v>
      </c>
    </row>
    <row r="148" spans="1:56" s="14" customFormat="1">
      <c r="A148" s="14">
        <v>139</v>
      </c>
      <c r="B148" s="14">
        <v>0</v>
      </c>
      <c r="C148" s="14">
        <v>29</v>
      </c>
      <c r="D148" s="14">
        <v>1</v>
      </c>
      <c r="E148" s="14">
        <v>1</v>
      </c>
      <c r="F148" s="14">
        <v>0</v>
      </c>
      <c r="G148" s="14">
        <v>0</v>
      </c>
      <c r="H148" s="14">
        <v>0</v>
      </c>
      <c r="I148" s="14">
        <v>7</v>
      </c>
      <c r="J148" s="14">
        <v>0</v>
      </c>
      <c r="K148" s="14">
        <v>1</v>
      </c>
      <c r="L148" s="14">
        <v>1</v>
      </c>
      <c r="M148" s="14">
        <v>0</v>
      </c>
      <c r="N148" s="14">
        <v>0</v>
      </c>
      <c r="O148" s="14">
        <v>0</v>
      </c>
      <c r="P148" s="14">
        <v>2</v>
      </c>
      <c r="Q148" s="14">
        <v>2</v>
      </c>
      <c r="R148" s="14">
        <v>2</v>
      </c>
      <c r="S148" s="14">
        <v>2</v>
      </c>
      <c r="T148" s="14">
        <v>3</v>
      </c>
      <c r="U148" s="14">
        <v>1</v>
      </c>
      <c r="V148" s="14">
        <v>5</v>
      </c>
      <c r="W148" s="14">
        <v>1</v>
      </c>
      <c r="X148" s="14">
        <v>1</v>
      </c>
      <c r="Y148" s="14">
        <v>1</v>
      </c>
      <c r="Z148" s="14">
        <v>50</v>
      </c>
      <c r="AA148" s="14">
        <f>Z148-[1]Discharge!AC88</f>
        <v>0</v>
      </c>
      <c r="AB148" s="14">
        <v>2</v>
      </c>
      <c r="AC148" s="14">
        <v>0</v>
      </c>
      <c r="AD148" s="14">
        <v>0</v>
      </c>
      <c r="AE148" s="14">
        <v>1</v>
      </c>
      <c r="AF148" s="14">
        <v>1</v>
      </c>
      <c r="AG148" s="14">
        <v>1</v>
      </c>
      <c r="AH148" s="14">
        <v>1</v>
      </c>
      <c r="AI148" s="14">
        <f>SUM(AC148:AH148)</f>
        <v>4</v>
      </c>
      <c r="AJ148" s="14">
        <f>AI148-[1]Discharge!AL90</f>
        <v>-2</v>
      </c>
      <c r="AK148" s="14">
        <v>0</v>
      </c>
      <c r="AL148" s="14">
        <v>0</v>
      </c>
      <c r="AM148" s="14">
        <v>0</v>
      </c>
      <c r="AN148" s="14">
        <v>0</v>
      </c>
      <c r="AO148" s="14">
        <v>0</v>
      </c>
      <c r="AP148" s="14">
        <v>0</v>
      </c>
      <c r="AQ148" s="14">
        <v>0</v>
      </c>
      <c r="AR148" s="14">
        <v>0</v>
      </c>
      <c r="AS148" s="14">
        <f t="shared" si="28"/>
        <v>0</v>
      </c>
      <c r="AT148" s="14">
        <f>AS148-[1]Discharge!AV90</f>
        <v>-8</v>
      </c>
      <c r="AU148" s="14">
        <v>1</v>
      </c>
      <c r="AV148" s="14">
        <v>1</v>
      </c>
      <c r="AW148" s="14">
        <f t="shared" si="29"/>
        <v>2</v>
      </c>
      <c r="AX148" s="14">
        <f>AW148-[1]Discharge!AZ90</f>
        <v>1</v>
      </c>
      <c r="AY148" s="14">
        <v>5</v>
      </c>
      <c r="AZ148" s="14">
        <v>5</v>
      </c>
      <c r="BA148" s="14">
        <v>5</v>
      </c>
      <c r="BB148" s="14">
        <v>5</v>
      </c>
      <c r="BC148" s="14">
        <f t="shared" si="30"/>
        <v>20</v>
      </c>
      <c r="BD148" s="14">
        <f>BC148-[1]Discharge!BF90</f>
        <v>0</v>
      </c>
    </row>
    <row r="149" spans="1:56" s="14" customFormat="1">
      <c r="A149" s="14">
        <v>140</v>
      </c>
      <c r="B149" s="14">
        <v>0</v>
      </c>
      <c r="C149" s="14">
        <v>0</v>
      </c>
      <c r="D149" s="14">
        <v>1</v>
      </c>
      <c r="E149" s="14">
        <v>1</v>
      </c>
      <c r="F149" s="14">
        <v>0</v>
      </c>
      <c r="G149" s="14">
        <v>0</v>
      </c>
      <c r="H149" s="14">
        <v>0</v>
      </c>
      <c r="I149" s="14">
        <v>0</v>
      </c>
      <c r="J149" s="14">
        <v>0</v>
      </c>
      <c r="K149" s="14">
        <v>0</v>
      </c>
      <c r="L149" s="14">
        <v>0</v>
      </c>
      <c r="M149" s="14">
        <v>0</v>
      </c>
      <c r="N149" s="14">
        <v>0</v>
      </c>
      <c r="O149" s="14">
        <v>0</v>
      </c>
      <c r="P149" s="14">
        <v>2</v>
      </c>
      <c r="Q149" s="14">
        <v>2</v>
      </c>
      <c r="R149" s="14">
        <v>2</v>
      </c>
      <c r="S149" s="14">
        <v>2</v>
      </c>
      <c r="T149" s="14">
        <v>3</v>
      </c>
      <c r="U149" s="14">
        <v>1</v>
      </c>
      <c r="V149" s="14">
        <v>1</v>
      </c>
      <c r="W149" s="14">
        <v>1</v>
      </c>
      <c r="X149" s="14">
        <v>1</v>
      </c>
      <c r="Y149" s="14">
        <v>1</v>
      </c>
      <c r="Z149" s="14">
        <v>100</v>
      </c>
      <c r="AA149" s="14">
        <f>Z149-[1]Discharge!AC119</f>
        <v>10</v>
      </c>
      <c r="AB149" s="14">
        <v>2</v>
      </c>
      <c r="AC149" s="14">
        <v>1</v>
      </c>
      <c r="AD149" s="14">
        <v>1</v>
      </c>
      <c r="AE149" s="14">
        <v>1</v>
      </c>
      <c r="AF149" s="14">
        <v>1</v>
      </c>
      <c r="AG149" s="14">
        <v>1</v>
      </c>
      <c r="AH149" s="14">
        <v>1</v>
      </c>
      <c r="AI149" s="14">
        <v>6</v>
      </c>
      <c r="AJ149" s="14">
        <f>AI149-[1]Discharge!AL119</f>
        <v>0</v>
      </c>
      <c r="AK149" s="14">
        <v>1</v>
      </c>
      <c r="AL149" s="14">
        <v>1</v>
      </c>
      <c r="AM149" s="14">
        <v>1</v>
      </c>
      <c r="AN149" s="14">
        <v>1</v>
      </c>
      <c r="AO149" s="14">
        <v>1</v>
      </c>
      <c r="AP149" s="14">
        <v>1</v>
      </c>
      <c r="AQ149" s="14">
        <v>1</v>
      </c>
      <c r="AR149" s="14">
        <v>1</v>
      </c>
      <c r="AS149" s="14">
        <f t="shared" si="28"/>
        <v>8</v>
      </c>
      <c r="AT149" s="14">
        <f>AS149-[1]Discharge!AV119</f>
        <v>0</v>
      </c>
      <c r="AU149" s="14">
        <v>0</v>
      </c>
      <c r="AV149" s="14">
        <v>0</v>
      </c>
      <c r="AW149" s="14">
        <f t="shared" si="29"/>
        <v>0</v>
      </c>
      <c r="AX149" s="14">
        <f>AW149-[1]Discharge!AZ119</f>
        <v>0</v>
      </c>
      <c r="AY149" s="14">
        <v>5</v>
      </c>
      <c r="AZ149" s="14">
        <v>5</v>
      </c>
      <c r="BA149" s="14">
        <v>5</v>
      </c>
      <c r="BB149" s="14">
        <v>5</v>
      </c>
      <c r="BC149" s="14">
        <f t="shared" si="30"/>
        <v>20</v>
      </c>
      <c r="BD149" s="14">
        <f>BC149-[1]Discharge!BF119</f>
        <v>0</v>
      </c>
    </row>
    <row r="150" spans="1:56" s="14" customFormat="1">
      <c r="A150" s="14">
        <v>141</v>
      </c>
      <c r="B150" s="14">
        <v>0</v>
      </c>
      <c r="C150" s="14">
        <v>1</v>
      </c>
      <c r="D150" s="14">
        <v>2</v>
      </c>
      <c r="E150" s="14">
        <v>1</v>
      </c>
      <c r="F150" s="14">
        <v>1</v>
      </c>
      <c r="G150" s="14">
        <v>0</v>
      </c>
      <c r="H150" s="14">
        <v>0</v>
      </c>
      <c r="I150" s="14">
        <v>0</v>
      </c>
      <c r="J150" s="14">
        <v>0</v>
      </c>
      <c r="K150" s="14">
        <v>0</v>
      </c>
      <c r="L150" s="14">
        <v>0</v>
      </c>
      <c r="M150" s="14">
        <v>0</v>
      </c>
      <c r="N150" s="14">
        <v>0</v>
      </c>
      <c r="O150" s="14">
        <v>0</v>
      </c>
      <c r="U150" s="14">
        <v>2</v>
      </c>
      <c r="V150" s="14">
        <v>2</v>
      </c>
      <c r="W150" s="14">
        <v>2</v>
      </c>
      <c r="X150" s="14">
        <v>1</v>
      </c>
      <c r="Y150" s="14">
        <v>1</v>
      </c>
      <c r="Z150" s="14">
        <v>90</v>
      </c>
      <c r="AA150" s="14">
        <f>Z150-[1]Discharge!AC274</f>
        <v>-2</v>
      </c>
      <c r="AB150" s="14">
        <v>2</v>
      </c>
      <c r="AC150" s="14">
        <v>1</v>
      </c>
      <c r="AD150" s="14">
        <v>1</v>
      </c>
      <c r="AE150" s="14">
        <v>1</v>
      </c>
      <c r="AF150" s="14">
        <v>1</v>
      </c>
      <c r="AG150" s="14">
        <v>1</v>
      </c>
      <c r="AH150" s="14">
        <v>1</v>
      </c>
      <c r="AI150" s="14">
        <v>6</v>
      </c>
      <c r="AJ150" s="14">
        <f>AI150-[1]Discharge!AL274</f>
        <v>0</v>
      </c>
      <c r="AK150" s="14">
        <v>1</v>
      </c>
      <c r="AL150" s="14">
        <v>0</v>
      </c>
      <c r="AM150" s="14">
        <v>0</v>
      </c>
      <c r="AN150" s="14">
        <v>0</v>
      </c>
      <c r="AO150" s="14">
        <v>0</v>
      </c>
      <c r="AP150" s="14">
        <v>1</v>
      </c>
      <c r="AQ150" s="14">
        <v>1</v>
      </c>
      <c r="AR150" s="14">
        <v>1</v>
      </c>
      <c r="AS150" s="14">
        <f t="shared" si="28"/>
        <v>4</v>
      </c>
      <c r="AT150" s="14">
        <f>AS150-[1]Discharge!AV274</f>
        <v>0</v>
      </c>
      <c r="AU150" s="14">
        <v>0</v>
      </c>
      <c r="AV150" s="14">
        <v>0</v>
      </c>
      <c r="AW150" s="14">
        <f t="shared" si="29"/>
        <v>0</v>
      </c>
      <c r="AX150" s="14">
        <f>AW150-[1]Discharge!AZ274</f>
        <v>0</v>
      </c>
      <c r="AY150" s="14">
        <v>5</v>
      </c>
      <c r="AZ150" s="14">
        <v>5</v>
      </c>
      <c r="BA150" s="14">
        <v>5</v>
      </c>
      <c r="BB150" s="14">
        <v>5</v>
      </c>
      <c r="BC150" s="14">
        <f t="shared" si="30"/>
        <v>20</v>
      </c>
      <c r="BD150" s="14">
        <f>BC150-[1]Discharge!BF274</f>
        <v>2</v>
      </c>
    </row>
    <row r="151" spans="1:56" s="14" customFormat="1">
      <c r="A151" s="14">
        <v>142</v>
      </c>
      <c r="B151" s="14">
        <v>1</v>
      </c>
      <c r="C151" s="14">
        <v>36</v>
      </c>
      <c r="D151" s="14">
        <v>0</v>
      </c>
      <c r="E151" s="14">
        <v>2</v>
      </c>
      <c r="F151" s="14">
        <v>1</v>
      </c>
      <c r="G151" s="14">
        <v>0</v>
      </c>
      <c r="H151" s="14">
        <v>0</v>
      </c>
      <c r="I151" s="14">
        <v>1</v>
      </c>
      <c r="J151" s="14">
        <v>0</v>
      </c>
      <c r="K151" s="14">
        <v>2</v>
      </c>
      <c r="L151" s="14">
        <v>2</v>
      </c>
      <c r="M151" s="14">
        <v>0</v>
      </c>
      <c r="N151" s="14">
        <v>0</v>
      </c>
      <c r="O151" s="14">
        <v>0</v>
      </c>
      <c r="P151" s="14">
        <v>2</v>
      </c>
      <c r="Q151" s="14">
        <v>2</v>
      </c>
      <c r="R151" s="14">
        <v>2</v>
      </c>
      <c r="S151" s="14">
        <v>0</v>
      </c>
      <c r="T151" s="14">
        <v>0</v>
      </c>
      <c r="U151" s="14">
        <v>1</v>
      </c>
      <c r="V151" s="14">
        <v>1</v>
      </c>
      <c r="W151" s="14">
        <v>5</v>
      </c>
      <c r="X151" s="14">
        <v>5</v>
      </c>
      <c r="Y151" s="14">
        <v>2</v>
      </c>
      <c r="Z151" s="14">
        <v>30</v>
      </c>
      <c r="AA151" s="14">
        <f>Z151-[1]Discharge!AC342</f>
        <v>-10</v>
      </c>
      <c r="AB151" s="14">
        <v>5</v>
      </c>
      <c r="AC151" s="14">
        <v>0</v>
      </c>
      <c r="AD151" s="14">
        <v>0</v>
      </c>
      <c r="AE151" s="14">
        <v>0</v>
      </c>
      <c r="AF151" s="14">
        <v>0</v>
      </c>
      <c r="AG151" s="14">
        <v>0</v>
      </c>
      <c r="AH151" s="14">
        <v>0</v>
      </c>
      <c r="AI151" s="14">
        <f>SUM(AC151:AH151)</f>
        <v>0</v>
      </c>
      <c r="AJ151" s="14">
        <f>AI151-[1]Discharge!AL342</f>
        <v>-3</v>
      </c>
      <c r="AK151" s="14">
        <v>0</v>
      </c>
      <c r="AL151" s="14">
        <v>0</v>
      </c>
      <c r="AM151" s="14">
        <v>0</v>
      </c>
      <c r="AN151" s="14">
        <v>0</v>
      </c>
      <c r="AO151" s="14">
        <v>0</v>
      </c>
      <c r="AP151" s="14">
        <v>0</v>
      </c>
      <c r="AQ151" s="14">
        <v>0</v>
      </c>
      <c r="AR151" s="14">
        <v>0</v>
      </c>
      <c r="AS151" s="14">
        <f t="shared" si="28"/>
        <v>0</v>
      </c>
      <c r="AT151" s="14">
        <f>AS151-[1]Discharge!AV342</f>
        <v>-1</v>
      </c>
      <c r="AU151" s="14">
        <v>0</v>
      </c>
      <c r="AV151" s="14">
        <v>0</v>
      </c>
      <c r="AW151" s="14">
        <f t="shared" si="29"/>
        <v>0</v>
      </c>
      <c r="AX151" s="14">
        <f>AW151-[1]Discharge!AZ342</f>
        <v>0</v>
      </c>
      <c r="AY151" s="14">
        <v>5</v>
      </c>
      <c r="AZ151" s="14">
        <v>5</v>
      </c>
      <c r="BA151" s="14">
        <v>5</v>
      </c>
      <c r="BB151" s="14">
        <v>5</v>
      </c>
      <c r="BC151" s="14">
        <f t="shared" si="30"/>
        <v>20</v>
      </c>
      <c r="BD151" s="14">
        <f>BC151-[1]Discharge!BF342</f>
        <v>0</v>
      </c>
    </row>
    <row r="152" spans="1:56" s="14" customFormat="1">
      <c r="A152" s="14">
        <v>143</v>
      </c>
      <c r="B152" s="14">
        <v>1</v>
      </c>
      <c r="C152" s="14">
        <v>5</v>
      </c>
      <c r="D152" s="14">
        <v>0</v>
      </c>
      <c r="E152" s="14">
        <v>0</v>
      </c>
      <c r="F152" s="14">
        <v>0</v>
      </c>
      <c r="G152" s="14">
        <v>0</v>
      </c>
      <c r="H152" s="14">
        <v>0</v>
      </c>
      <c r="I152" s="14">
        <v>0</v>
      </c>
      <c r="J152" s="14">
        <v>1</v>
      </c>
      <c r="K152" s="14">
        <v>0</v>
      </c>
      <c r="L152" s="14">
        <v>0</v>
      </c>
      <c r="M152" s="14">
        <v>0</v>
      </c>
      <c r="N152" s="14">
        <v>0</v>
      </c>
      <c r="O152" s="14">
        <v>0</v>
      </c>
      <c r="P152" s="14">
        <v>2</v>
      </c>
      <c r="Q152" s="14">
        <v>2</v>
      </c>
      <c r="R152" s="14">
        <v>2</v>
      </c>
      <c r="S152" s="14">
        <v>2</v>
      </c>
      <c r="T152" s="14">
        <v>3</v>
      </c>
      <c r="U152" s="14">
        <v>1</v>
      </c>
      <c r="V152" s="14">
        <v>1</v>
      </c>
      <c r="W152" s="14">
        <v>1</v>
      </c>
      <c r="X152" s="14">
        <v>1</v>
      </c>
      <c r="Y152" s="14">
        <v>1</v>
      </c>
      <c r="Z152" s="14">
        <v>90</v>
      </c>
      <c r="AA152" s="14">
        <f>Z152-[1]Discharge!AC74</f>
        <v>0</v>
      </c>
      <c r="AB152" s="14">
        <v>3</v>
      </c>
      <c r="AC152" s="14">
        <v>1</v>
      </c>
      <c r="AD152" s="14">
        <v>1</v>
      </c>
      <c r="AE152" s="14">
        <v>1</v>
      </c>
      <c r="AF152" s="14">
        <v>1</v>
      </c>
      <c r="AG152" s="14">
        <v>1</v>
      </c>
      <c r="AH152" s="14">
        <v>1</v>
      </c>
      <c r="AI152" s="14">
        <f>SUM(AC152:AH152)</f>
        <v>6</v>
      </c>
      <c r="AJ152" s="14">
        <f>AI152-[1]Discharge!AL76</f>
        <v>4</v>
      </c>
      <c r="AK152" s="14">
        <v>1</v>
      </c>
      <c r="AL152" s="14">
        <v>1</v>
      </c>
      <c r="AM152" s="14">
        <v>1</v>
      </c>
      <c r="AN152" s="14">
        <v>1</v>
      </c>
      <c r="AO152" s="14">
        <v>1</v>
      </c>
      <c r="AP152" s="14">
        <v>1</v>
      </c>
      <c r="AQ152" s="14">
        <v>1</v>
      </c>
      <c r="AR152" s="14">
        <v>1</v>
      </c>
      <c r="AS152" s="14">
        <f t="shared" si="28"/>
        <v>8</v>
      </c>
      <c r="AT152" s="14">
        <f>AS152-[1]Discharge!AV76</f>
        <v>6</v>
      </c>
      <c r="AU152" s="14">
        <v>0</v>
      </c>
      <c r="AV152" s="14">
        <v>0</v>
      </c>
      <c r="AW152" s="14">
        <f t="shared" si="29"/>
        <v>0</v>
      </c>
      <c r="AX152" s="14">
        <f>AW152-[1]Discharge!AZ76</f>
        <v>-2</v>
      </c>
      <c r="AY152" s="14">
        <v>5</v>
      </c>
      <c r="AZ152" s="14">
        <v>5</v>
      </c>
      <c r="BA152" s="14">
        <v>5</v>
      </c>
      <c r="BB152" s="14">
        <v>5</v>
      </c>
      <c r="BC152" s="14">
        <f t="shared" si="30"/>
        <v>20</v>
      </c>
      <c r="BD152" s="14">
        <f>BC152-[1]Discharge!BF76</f>
        <v>0</v>
      </c>
    </row>
    <row r="153" spans="1:56" s="14" customFormat="1">
      <c r="A153" s="14">
        <v>144</v>
      </c>
      <c r="B153" s="14">
        <v>0</v>
      </c>
      <c r="C153" s="14">
        <v>1</v>
      </c>
      <c r="D153" s="14">
        <v>1</v>
      </c>
      <c r="E153" s="14">
        <v>0</v>
      </c>
      <c r="F153" s="14">
        <v>0</v>
      </c>
      <c r="G153" s="14">
        <v>0</v>
      </c>
      <c r="H153" s="14">
        <v>0</v>
      </c>
      <c r="I153" s="14">
        <v>0</v>
      </c>
      <c r="J153" s="14">
        <v>0</v>
      </c>
      <c r="K153" s="14">
        <v>0</v>
      </c>
      <c r="L153" s="14">
        <v>0</v>
      </c>
      <c r="M153" s="14">
        <v>0</v>
      </c>
      <c r="N153" s="14">
        <v>0</v>
      </c>
      <c r="O153" s="14">
        <v>0</v>
      </c>
      <c r="P153" s="14">
        <v>2</v>
      </c>
      <c r="Q153" s="14">
        <v>2</v>
      </c>
      <c r="R153" s="14">
        <v>2</v>
      </c>
      <c r="S153" s="14">
        <v>2</v>
      </c>
      <c r="T153" s="14">
        <v>2</v>
      </c>
    </row>
    <row r="154" spans="1:56" s="14" customFormat="1">
      <c r="A154" s="14">
        <v>145</v>
      </c>
      <c r="B154" s="14">
        <v>0</v>
      </c>
      <c r="C154" s="14">
        <v>0</v>
      </c>
      <c r="D154" s="14">
        <v>0</v>
      </c>
      <c r="E154" s="14">
        <v>0</v>
      </c>
      <c r="F154" s="14">
        <v>0</v>
      </c>
      <c r="G154" s="14">
        <v>0</v>
      </c>
      <c r="H154" s="14">
        <v>0</v>
      </c>
      <c r="I154" s="14">
        <v>0</v>
      </c>
      <c r="J154" s="14">
        <v>0</v>
      </c>
      <c r="K154" s="14">
        <v>0</v>
      </c>
      <c r="L154" s="14">
        <v>0</v>
      </c>
      <c r="M154" s="14">
        <v>0</v>
      </c>
      <c r="N154" s="14">
        <v>0</v>
      </c>
      <c r="O154" s="14">
        <v>0</v>
      </c>
      <c r="P154" s="14">
        <v>2</v>
      </c>
      <c r="Q154" s="14">
        <v>2</v>
      </c>
      <c r="R154" s="14">
        <v>2</v>
      </c>
      <c r="S154" s="14">
        <v>2</v>
      </c>
      <c r="T154" s="14">
        <v>3</v>
      </c>
    </row>
    <row r="155" spans="1:56" s="14" customFormat="1">
      <c r="A155" s="14">
        <v>146</v>
      </c>
      <c r="B155" s="14">
        <v>0</v>
      </c>
      <c r="C155" s="14">
        <v>0</v>
      </c>
      <c r="D155" s="14">
        <v>1</v>
      </c>
      <c r="E155" s="14">
        <v>1</v>
      </c>
      <c r="F155" s="14">
        <v>0</v>
      </c>
      <c r="G155" s="14">
        <v>0</v>
      </c>
      <c r="H155" s="14">
        <v>0</v>
      </c>
      <c r="I155" s="14">
        <v>0</v>
      </c>
      <c r="J155" s="14">
        <v>0</v>
      </c>
      <c r="K155" s="14">
        <v>0</v>
      </c>
      <c r="L155" s="14">
        <v>0</v>
      </c>
      <c r="M155" s="14">
        <v>0</v>
      </c>
      <c r="N155" s="14">
        <v>0</v>
      </c>
      <c r="O155" s="14">
        <v>0</v>
      </c>
      <c r="P155" s="14">
        <v>2</v>
      </c>
      <c r="Q155" s="14">
        <v>2</v>
      </c>
      <c r="R155" s="14">
        <v>2</v>
      </c>
      <c r="S155" s="14">
        <v>2</v>
      </c>
      <c r="T155" s="14">
        <v>3</v>
      </c>
      <c r="U155" s="14">
        <v>1</v>
      </c>
      <c r="V155" s="14">
        <v>1</v>
      </c>
      <c r="W155" s="14">
        <v>1</v>
      </c>
      <c r="X155" s="14">
        <v>1</v>
      </c>
      <c r="Y155" s="14">
        <v>1</v>
      </c>
      <c r="Z155" s="14">
        <v>100</v>
      </c>
      <c r="AA155" s="14">
        <f>Z155-[1]Discharge!AC403</f>
        <v>0</v>
      </c>
      <c r="AB155" s="14">
        <v>1</v>
      </c>
      <c r="AC155" s="14">
        <v>1</v>
      </c>
      <c r="AD155" s="14">
        <v>1</v>
      </c>
      <c r="AE155" s="14">
        <v>1</v>
      </c>
      <c r="AF155" s="14">
        <v>1</v>
      </c>
      <c r="AG155" s="14">
        <v>1</v>
      </c>
      <c r="AH155" s="14">
        <v>1</v>
      </c>
      <c r="AI155" s="14">
        <f t="shared" ref="AI155:AI160" si="31">SUM(AC155:AH155)</f>
        <v>6</v>
      </c>
      <c r="AJ155" s="14">
        <f>AI155-[1]Discharge!AL403</f>
        <v>5</v>
      </c>
      <c r="AK155" s="14">
        <v>1</v>
      </c>
      <c r="AL155" s="14">
        <v>1</v>
      </c>
      <c r="AM155" s="14">
        <v>1</v>
      </c>
      <c r="AN155" s="14">
        <v>1</v>
      </c>
      <c r="AO155" s="14">
        <v>1</v>
      </c>
      <c r="AP155" s="14">
        <v>1</v>
      </c>
      <c r="AQ155" s="14">
        <v>1</v>
      </c>
      <c r="AR155" s="14">
        <v>1</v>
      </c>
      <c r="AS155" s="14">
        <f>SUM(AK155:AR155)</f>
        <v>8</v>
      </c>
      <c r="AT155" s="14">
        <f>AS155-[1]Discharge!AV403</f>
        <v>0</v>
      </c>
      <c r="AU155" s="14">
        <v>0</v>
      </c>
      <c r="AV155" s="14">
        <v>0</v>
      </c>
      <c r="AW155" s="14">
        <f>SUM(AU155:AV155)</f>
        <v>0</v>
      </c>
      <c r="AX155" s="14">
        <f>AW155-[1]Discharge!AZ403</f>
        <v>0</v>
      </c>
      <c r="AY155" s="14">
        <v>5</v>
      </c>
      <c r="AZ155" s="14">
        <v>5</v>
      </c>
      <c r="BA155" s="14">
        <v>5</v>
      </c>
      <c r="BB155" s="14">
        <v>5</v>
      </c>
      <c r="BC155" s="14">
        <f t="shared" ref="BC155:BC160" si="32">SUM(AY155:BB155)</f>
        <v>20</v>
      </c>
      <c r="BD155" s="14">
        <f>BC155-[1]Discharge!BF403</f>
        <v>0</v>
      </c>
    </row>
    <row r="156" spans="1:56" s="14" customFormat="1">
      <c r="A156" s="14">
        <v>147</v>
      </c>
      <c r="B156" s="14">
        <v>0</v>
      </c>
      <c r="C156" s="14">
        <v>1</v>
      </c>
      <c r="D156" s="14">
        <v>1</v>
      </c>
      <c r="E156" s="14">
        <v>1</v>
      </c>
      <c r="F156" s="14">
        <v>0</v>
      </c>
      <c r="G156" s="14">
        <v>0</v>
      </c>
      <c r="H156" s="14">
        <v>0</v>
      </c>
      <c r="I156" s="14">
        <v>0</v>
      </c>
      <c r="J156" s="14">
        <v>0</v>
      </c>
      <c r="K156" s="14">
        <v>0</v>
      </c>
      <c r="L156" s="14">
        <v>0</v>
      </c>
      <c r="M156" s="14">
        <v>0</v>
      </c>
      <c r="N156" s="14">
        <v>0</v>
      </c>
      <c r="O156" s="14">
        <v>0</v>
      </c>
      <c r="P156" s="14">
        <v>2</v>
      </c>
      <c r="Q156" s="14">
        <v>2</v>
      </c>
      <c r="R156" s="14">
        <v>2</v>
      </c>
      <c r="S156" s="14">
        <v>2</v>
      </c>
      <c r="T156" s="14">
        <v>3</v>
      </c>
      <c r="U156" s="14">
        <v>4</v>
      </c>
      <c r="V156" s="14">
        <v>5</v>
      </c>
      <c r="W156" s="14">
        <v>5</v>
      </c>
      <c r="X156" s="14">
        <v>4</v>
      </c>
      <c r="Y156" s="14">
        <v>4</v>
      </c>
      <c r="Z156" s="14">
        <v>40</v>
      </c>
      <c r="AA156" s="14">
        <f>Z156-[1]Discharge!AC202</f>
        <v>-10</v>
      </c>
      <c r="AB156" s="14">
        <v>5</v>
      </c>
      <c r="AC156" s="14">
        <v>1</v>
      </c>
      <c r="AD156" s="14">
        <v>1</v>
      </c>
      <c r="AE156" s="14">
        <v>1</v>
      </c>
      <c r="AF156" s="14">
        <v>1</v>
      </c>
      <c r="AG156" s="14">
        <v>1</v>
      </c>
      <c r="AH156" s="14">
        <v>1</v>
      </c>
      <c r="AI156" s="14">
        <f t="shared" si="31"/>
        <v>6</v>
      </c>
      <c r="AJ156" s="14">
        <f>AI156-[1]Discharge!AL202</f>
        <v>0</v>
      </c>
      <c r="AK156" s="14">
        <v>1</v>
      </c>
      <c r="AL156" s="14">
        <v>1</v>
      </c>
      <c r="AM156" s="14">
        <v>1</v>
      </c>
      <c r="AN156" s="14">
        <v>1</v>
      </c>
      <c r="AO156" s="14">
        <v>1</v>
      </c>
      <c r="AP156" s="14">
        <v>1</v>
      </c>
      <c r="AQ156" s="14">
        <v>0</v>
      </c>
      <c r="AR156" s="14">
        <v>0</v>
      </c>
      <c r="AS156" s="14">
        <f>SUM(AK156:AR156)</f>
        <v>6</v>
      </c>
      <c r="AT156" s="14">
        <f>AS156-[1]Discharge!AV202</f>
        <v>0</v>
      </c>
      <c r="AU156" s="14">
        <v>0</v>
      </c>
      <c r="AV156" s="14">
        <v>0</v>
      </c>
      <c r="AW156" s="14">
        <f>SUM(AU156:AV156)</f>
        <v>0</v>
      </c>
      <c r="AX156" s="14">
        <f>AW156-[1]Discharge!AZ202</f>
        <v>-4</v>
      </c>
      <c r="AY156" s="14">
        <v>5</v>
      </c>
      <c r="AZ156" s="14">
        <v>5</v>
      </c>
      <c r="BA156" s="14">
        <v>5</v>
      </c>
      <c r="BB156" s="14">
        <v>5</v>
      </c>
      <c r="BC156" s="14">
        <f t="shared" si="32"/>
        <v>20</v>
      </c>
      <c r="BD156" s="14">
        <f>BC156-[1]Discharge!BF202</f>
        <v>0</v>
      </c>
    </row>
    <row r="157" spans="1:56" s="14" customFormat="1">
      <c r="A157" s="14">
        <v>148</v>
      </c>
      <c r="B157" s="14">
        <v>0</v>
      </c>
      <c r="C157" s="14">
        <v>5</v>
      </c>
      <c r="D157" s="14">
        <v>2</v>
      </c>
      <c r="E157" s="14">
        <v>1</v>
      </c>
      <c r="F157" s="14">
        <v>1</v>
      </c>
      <c r="G157" s="14">
        <v>0</v>
      </c>
      <c r="H157" s="14">
        <v>0</v>
      </c>
      <c r="I157" s="14">
        <v>5</v>
      </c>
      <c r="J157" s="14">
        <v>0</v>
      </c>
      <c r="K157" s="14">
        <v>0</v>
      </c>
      <c r="L157" s="14">
        <v>0</v>
      </c>
      <c r="M157" s="14">
        <v>0</v>
      </c>
      <c r="N157" s="14">
        <v>0</v>
      </c>
      <c r="O157" s="14">
        <v>0</v>
      </c>
      <c r="P157" s="14">
        <v>1</v>
      </c>
      <c r="Q157" s="14">
        <v>1</v>
      </c>
      <c r="R157" s="14">
        <v>0</v>
      </c>
      <c r="S157" s="14">
        <v>1</v>
      </c>
      <c r="T157" s="14">
        <v>0</v>
      </c>
      <c r="U157" s="14">
        <v>1</v>
      </c>
      <c r="V157" s="14">
        <v>1</v>
      </c>
      <c r="W157" s="14">
        <v>1</v>
      </c>
      <c r="X157" s="14">
        <v>1</v>
      </c>
      <c r="Y157" s="14">
        <v>1</v>
      </c>
      <c r="Z157" s="14">
        <v>100</v>
      </c>
      <c r="AA157" s="14">
        <f>Z157-[1]Discharge!AC68</f>
        <v>40</v>
      </c>
      <c r="AB157" s="14">
        <v>5</v>
      </c>
      <c r="AC157" s="14">
        <v>1</v>
      </c>
      <c r="AD157" s="14">
        <v>1</v>
      </c>
      <c r="AE157" s="14">
        <v>1</v>
      </c>
      <c r="AF157" s="14">
        <v>1</v>
      </c>
      <c r="AG157" s="14">
        <v>1</v>
      </c>
      <c r="AH157" s="14">
        <v>1</v>
      </c>
      <c r="AI157" s="14">
        <f t="shared" si="31"/>
        <v>6</v>
      </c>
      <c r="AJ157" s="14">
        <f>AI157-[1]Discharge!AL70</f>
        <v>0</v>
      </c>
      <c r="AK157" s="14">
        <v>1</v>
      </c>
      <c r="AL157" s="14">
        <v>0</v>
      </c>
      <c r="AM157" s="14">
        <v>0</v>
      </c>
      <c r="AN157" s="14">
        <v>1</v>
      </c>
      <c r="AO157" s="14">
        <v>1</v>
      </c>
      <c r="AP157" s="14">
        <v>1</v>
      </c>
      <c r="AQ157" s="14">
        <v>0</v>
      </c>
      <c r="AR157" s="14">
        <v>0</v>
      </c>
      <c r="AS157" s="14">
        <f>SUM(AK157:AR157)</f>
        <v>4</v>
      </c>
      <c r="AT157" s="14">
        <f>AS157-[1]Discharge!AV70</f>
        <v>0</v>
      </c>
      <c r="AU157" s="14">
        <v>0</v>
      </c>
      <c r="AV157" s="14">
        <v>0</v>
      </c>
      <c r="AW157" s="14">
        <f>SUM(AU157:AV157)</f>
        <v>0</v>
      </c>
      <c r="AX157" s="14">
        <f>AW157-[1]Discharge!AZ70</f>
        <v>0</v>
      </c>
      <c r="AY157" s="14">
        <v>5</v>
      </c>
      <c r="AZ157" s="14">
        <v>5</v>
      </c>
      <c r="BA157" s="14">
        <v>5</v>
      </c>
      <c r="BB157" s="14">
        <v>5</v>
      </c>
      <c r="BC157" s="14">
        <f t="shared" si="32"/>
        <v>20</v>
      </c>
      <c r="BD157" s="14">
        <f>BC157-[1]Discharge!BF70</f>
        <v>0</v>
      </c>
    </row>
    <row r="158" spans="1:56" s="14" customFormat="1">
      <c r="A158" s="14">
        <v>149</v>
      </c>
      <c r="B158" s="14">
        <v>3</v>
      </c>
      <c r="C158" s="14">
        <v>1</v>
      </c>
      <c r="D158" s="14">
        <v>1</v>
      </c>
      <c r="E158" s="14">
        <v>1</v>
      </c>
      <c r="F158" s="14">
        <v>0</v>
      </c>
      <c r="G158" s="14">
        <v>0</v>
      </c>
      <c r="H158" s="14">
        <v>0</v>
      </c>
      <c r="I158" s="14">
        <v>0</v>
      </c>
      <c r="J158" s="14">
        <v>0</v>
      </c>
      <c r="K158" s="14">
        <v>0</v>
      </c>
      <c r="L158" s="14">
        <v>0</v>
      </c>
      <c r="M158" s="14">
        <v>0</v>
      </c>
      <c r="N158" s="14">
        <v>0</v>
      </c>
      <c r="O158" s="14">
        <v>0</v>
      </c>
      <c r="P158" s="14">
        <v>2</v>
      </c>
      <c r="Q158" s="14">
        <v>2</v>
      </c>
      <c r="R158" s="14">
        <v>2</v>
      </c>
      <c r="S158" s="14">
        <v>2</v>
      </c>
      <c r="T158" s="14">
        <v>3</v>
      </c>
      <c r="U158" s="14">
        <v>1</v>
      </c>
      <c r="V158" s="14">
        <v>1</v>
      </c>
      <c r="W158" s="14">
        <v>1</v>
      </c>
      <c r="X158" s="14">
        <v>1</v>
      </c>
      <c r="Y158" s="14">
        <v>1</v>
      </c>
      <c r="Z158" s="14">
        <v>90</v>
      </c>
      <c r="AA158" s="14">
        <f>Z158-[1]Discharge!AC356</f>
        <v>5</v>
      </c>
      <c r="AB158" s="14">
        <v>2</v>
      </c>
      <c r="AC158" s="14">
        <v>1</v>
      </c>
      <c r="AD158" s="14">
        <v>1</v>
      </c>
      <c r="AE158" s="14">
        <v>1</v>
      </c>
      <c r="AF158" s="14">
        <v>1</v>
      </c>
      <c r="AG158" s="14">
        <v>1</v>
      </c>
      <c r="AH158" s="14">
        <v>1</v>
      </c>
      <c r="AI158" s="14">
        <f t="shared" si="31"/>
        <v>6</v>
      </c>
      <c r="AJ158" s="14">
        <f>AI158-[1]Discharge!AL356</f>
        <v>0</v>
      </c>
      <c r="AK158" s="14">
        <v>1</v>
      </c>
      <c r="AL158" s="14">
        <v>1</v>
      </c>
      <c r="AM158" s="14">
        <v>1</v>
      </c>
      <c r="AN158" s="14">
        <v>1</v>
      </c>
      <c r="AO158" s="14">
        <v>1</v>
      </c>
      <c r="AP158" s="14">
        <v>1</v>
      </c>
      <c r="AQ158" s="14">
        <v>1</v>
      </c>
      <c r="AR158" s="14">
        <v>1</v>
      </c>
      <c r="AS158" s="14">
        <f>SUM(AK158:AR158)</f>
        <v>8</v>
      </c>
      <c r="AT158" s="14">
        <f>AS158-[1]Discharge!AV356</f>
        <v>3</v>
      </c>
      <c r="AU158" s="14">
        <v>0</v>
      </c>
      <c r="AV158" s="14">
        <v>0</v>
      </c>
      <c r="AW158" s="14">
        <f>SUM(AU158:AV158)</f>
        <v>0</v>
      </c>
      <c r="AX158" s="14">
        <f>AW158-[1]Discharge!AZ356</f>
        <v>0</v>
      </c>
      <c r="AY158" s="14">
        <v>5</v>
      </c>
      <c r="AZ158" s="14">
        <v>5</v>
      </c>
      <c r="BA158" s="14">
        <v>5</v>
      </c>
      <c r="BB158" s="14">
        <v>5</v>
      </c>
      <c r="BC158" s="14">
        <f t="shared" si="32"/>
        <v>20</v>
      </c>
      <c r="BD158" s="14">
        <f>BC158-[1]Discharge!BF356</f>
        <v>15</v>
      </c>
    </row>
    <row r="159" spans="1:56" s="14" customFormat="1">
      <c r="A159" s="14">
        <v>150</v>
      </c>
      <c r="B159" s="14">
        <v>0</v>
      </c>
      <c r="C159" s="14">
        <v>0</v>
      </c>
      <c r="D159" s="14">
        <v>1</v>
      </c>
      <c r="E159" s="14">
        <v>1</v>
      </c>
      <c r="F159" s="14">
        <v>0</v>
      </c>
      <c r="G159" s="14">
        <v>0</v>
      </c>
      <c r="H159" s="14">
        <v>0</v>
      </c>
      <c r="I159" s="14">
        <v>2</v>
      </c>
      <c r="J159" s="14">
        <v>0</v>
      </c>
      <c r="K159" s="14">
        <v>0</v>
      </c>
      <c r="L159" s="14">
        <v>0</v>
      </c>
      <c r="M159" s="14">
        <v>0</v>
      </c>
      <c r="N159" s="14">
        <v>0</v>
      </c>
      <c r="O159" s="14">
        <v>0</v>
      </c>
      <c r="P159" s="14">
        <v>2</v>
      </c>
      <c r="Q159" s="14">
        <v>2</v>
      </c>
      <c r="R159" s="14">
        <v>2</v>
      </c>
      <c r="S159" s="14">
        <v>2</v>
      </c>
      <c r="T159" s="14">
        <v>2</v>
      </c>
      <c r="U159" s="14">
        <v>1</v>
      </c>
      <c r="V159" s="14">
        <v>1</v>
      </c>
      <c r="W159" s="14">
        <v>1</v>
      </c>
      <c r="X159" s="14">
        <v>1</v>
      </c>
      <c r="Y159" s="14">
        <v>1</v>
      </c>
      <c r="Z159" s="14">
        <v>100</v>
      </c>
      <c r="AA159" s="14">
        <f>Z159-[1]Discharge!AC174</f>
        <v>0</v>
      </c>
      <c r="AB159" s="14">
        <v>4</v>
      </c>
      <c r="AC159" s="14">
        <v>0</v>
      </c>
      <c r="AD159" s="14">
        <v>0</v>
      </c>
      <c r="AE159" s="14">
        <v>1</v>
      </c>
      <c r="AF159" s="14">
        <v>1</v>
      </c>
      <c r="AG159" s="14">
        <v>1</v>
      </c>
      <c r="AH159" s="14">
        <v>1</v>
      </c>
      <c r="AI159" s="14">
        <f t="shared" si="31"/>
        <v>4</v>
      </c>
      <c r="AJ159" s="14">
        <f>AI159-[1]Discharge!AL174</f>
        <v>0</v>
      </c>
      <c r="AK159" s="14">
        <v>1</v>
      </c>
      <c r="AL159" s="14">
        <v>0</v>
      </c>
      <c r="AM159" s="14">
        <v>1</v>
      </c>
      <c r="AN159" s="14">
        <v>1</v>
      </c>
      <c r="AO159" s="14">
        <v>1</v>
      </c>
      <c r="AP159" s="14">
        <v>1</v>
      </c>
      <c r="AQ159" s="14">
        <v>1</v>
      </c>
      <c r="AR159" s="14">
        <v>1</v>
      </c>
      <c r="AS159" s="14">
        <f>SUM(AK159:AR159)</f>
        <v>7</v>
      </c>
      <c r="AT159" s="14">
        <f>AS159-[1]Discharge!AV174</f>
        <v>0</v>
      </c>
      <c r="AU159" s="14">
        <v>0</v>
      </c>
      <c r="AV159" s="14">
        <v>0</v>
      </c>
      <c r="AW159" s="14">
        <f>SUM(AU159:AV159)</f>
        <v>0</v>
      </c>
      <c r="AX159" s="14">
        <f>AW159-[1]Discharge!AZ174</f>
        <v>0</v>
      </c>
      <c r="AY159" s="14">
        <v>5</v>
      </c>
      <c r="AZ159" s="14">
        <v>5</v>
      </c>
      <c r="BA159" s="14">
        <v>5</v>
      </c>
      <c r="BB159" s="14">
        <v>5</v>
      </c>
      <c r="BC159" s="14">
        <f t="shared" si="32"/>
        <v>20</v>
      </c>
      <c r="BD159" s="14">
        <f>BC159-[1]Discharge!BF174</f>
        <v>0</v>
      </c>
    </row>
    <row r="160" spans="1:56" s="14" customFormat="1">
      <c r="A160" s="14">
        <v>151</v>
      </c>
      <c r="B160" s="14">
        <v>1</v>
      </c>
      <c r="C160" s="14">
        <v>3</v>
      </c>
      <c r="D160" s="14">
        <v>1</v>
      </c>
      <c r="E160" s="14">
        <v>1</v>
      </c>
      <c r="F160" s="14">
        <v>0</v>
      </c>
      <c r="G160" s="14">
        <v>2</v>
      </c>
      <c r="H160" s="14">
        <v>0</v>
      </c>
      <c r="I160" s="14">
        <v>0</v>
      </c>
      <c r="J160" s="14">
        <v>0</v>
      </c>
      <c r="K160" s="14">
        <v>1</v>
      </c>
      <c r="L160" s="14">
        <v>1</v>
      </c>
      <c r="M160" s="14">
        <v>0</v>
      </c>
      <c r="N160" s="14">
        <v>0</v>
      </c>
      <c r="O160" s="14">
        <v>0</v>
      </c>
      <c r="U160" s="14">
        <v>1</v>
      </c>
      <c r="V160" s="14">
        <v>1</v>
      </c>
      <c r="W160" s="14">
        <v>1</v>
      </c>
      <c r="X160" s="14">
        <v>1</v>
      </c>
      <c r="Y160" s="14">
        <v>1</v>
      </c>
      <c r="Z160" s="14">
        <v>80</v>
      </c>
      <c r="AA160" s="14">
        <f>Z160-[1]Discharge!AC426</f>
        <v>-10</v>
      </c>
      <c r="AB160" s="14">
        <v>3</v>
      </c>
      <c r="AC160" s="14">
        <v>1</v>
      </c>
      <c r="AD160" s="14">
        <v>1</v>
      </c>
      <c r="AE160" s="14">
        <v>1</v>
      </c>
      <c r="AF160" s="14">
        <v>1</v>
      </c>
      <c r="AG160" s="14">
        <v>1</v>
      </c>
      <c r="AH160" s="14">
        <v>1</v>
      </c>
      <c r="AI160" s="14">
        <f t="shared" si="31"/>
        <v>6</v>
      </c>
      <c r="AJ160" s="14">
        <f>AI160-[1]Discharge!AL426</f>
        <v>6</v>
      </c>
      <c r="AK160" s="14">
        <v>1</v>
      </c>
      <c r="AL160" s="14">
        <v>1</v>
      </c>
      <c r="AM160" s="14">
        <v>1</v>
      </c>
      <c r="AN160" s="14">
        <v>1</v>
      </c>
      <c r="AO160" s="14">
        <v>1</v>
      </c>
      <c r="AP160" s="14">
        <v>1</v>
      </c>
      <c r="AQ160" s="14">
        <v>1</v>
      </c>
      <c r="AR160" s="14">
        <v>1</v>
      </c>
      <c r="AS160" s="14">
        <v>8</v>
      </c>
      <c r="AT160" s="14">
        <f>AS160-[1]Discharge!AV426</f>
        <v>8</v>
      </c>
      <c r="AU160" s="14">
        <v>0</v>
      </c>
      <c r="AV160" s="14">
        <v>0</v>
      </c>
      <c r="AW160" s="14">
        <v>0</v>
      </c>
      <c r="AX160" s="14">
        <f>AW160-[1]Discharge!AZ426</f>
        <v>0</v>
      </c>
      <c r="AY160" s="14">
        <v>5</v>
      </c>
      <c r="AZ160" s="14">
        <v>5</v>
      </c>
      <c r="BA160" s="14">
        <v>5</v>
      </c>
      <c r="BB160" s="14">
        <v>5</v>
      </c>
      <c r="BC160" s="14">
        <f t="shared" si="32"/>
        <v>20</v>
      </c>
      <c r="BD160" s="14">
        <f>BC160-[1]Discharge!BF426</f>
        <v>20</v>
      </c>
    </row>
    <row r="161" spans="1:57" s="14" customFormat="1">
      <c r="A161" s="14">
        <v>152</v>
      </c>
      <c r="B161" s="14">
        <v>0</v>
      </c>
      <c r="C161" s="14">
        <v>0</v>
      </c>
      <c r="D161" s="14">
        <v>0</v>
      </c>
      <c r="E161" s="14">
        <v>0</v>
      </c>
      <c r="F161" s="14">
        <v>0</v>
      </c>
      <c r="G161" s="14">
        <v>0</v>
      </c>
      <c r="H161" s="14">
        <v>0</v>
      </c>
      <c r="I161" s="14">
        <v>0</v>
      </c>
      <c r="J161" s="14">
        <v>0</v>
      </c>
      <c r="K161" s="14">
        <v>0</v>
      </c>
      <c r="L161" s="14">
        <v>0</v>
      </c>
      <c r="M161" s="14">
        <v>0</v>
      </c>
      <c r="N161" s="14">
        <v>0</v>
      </c>
      <c r="O161" s="14">
        <v>0</v>
      </c>
      <c r="P161" s="14">
        <v>2</v>
      </c>
      <c r="Q161" s="14">
        <v>2</v>
      </c>
      <c r="R161" s="14">
        <v>2</v>
      </c>
      <c r="S161" s="14">
        <v>2</v>
      </c>
      <c r="T161" s="14">
        <v>3</v>
      </c>
    </row>
    <row r="162" spans="1:57" s="14" customFormat="1">
      <c r="A162" s="14">
        <v>153</v>
      </c>
      <c r="B162" s="1">
        <v>0</v>
      </c>
      <c r="C162" s="1">
        <v>0</v>
      </c>
      <c r="D162" s="1">
        <v>1</v>
      </c>
      <c r="E162" s="1">
        <v>1</v>
      </c>
      <c r="F162" s="1">
        <v>0</v>
      </c>
      <c r="G162" s="1">
        <v>0</v>
      </c>
      <c r="H162" s="1">
        <v>0</v>
      </c>
      <c r="I162" s="1">
        <v>0</v>
      </c>
      <c r="J162" s="1">
        <v>0</v>
      </c>
      <c r="K162" s="1">
        <v>0</v>
      </c>
      <c r="L162" s="1">
        <v>0</v>
      </c>
      <c r="M162" s="1">
        <v>0</v>
      </c>
      <c r="N162" s="1">
        <v>0</v>
      </c>
      <c r="O162" s="1">
        <v>0</v>
      </c>
      <c r="P162" s="1">
        <v>0</v>
      </c>
      <c r="Q162" s="1">
        <v>2</v>
      </c>
      <c r="R162" s="1">
        <v>2</v>
      </c>
      <c r="S162" s="1">
        <v>2</v>
      </c>
      <c r="T162" s="1">
        <v>2</v>
      </c>
      <c r="U162" s="1"/>
      <c r="V162" s="1"/>
      <c r="W162" s="1"/>
      <c r="X162" s="1"/>
      <c r="Y162" s="1"/>
      <c r="Z162" s="1"/>
      <c r="AB162" s="1"/>
      <c r="AC162" s="1"/>
      <c r="AD162" s="1"/>
      <c r="AE162" s="1"/>
      <c r="AF162" s="1"/>
      <c r="AG162" s="1"/>
      <c r="AH162" s="1"/>
      <c r="AK162" s="1"/>
      <c r="AL162" s="1"/>
      <c r="AM162" s="1"/>
      <c r="AN162" s="1"/>
      <c r="AO162" s="1"/>
      <c r="AP162" s="1"/>
      <c r="AQ162" s="1"/>
      <c r="AR162" s="1"/>
      <c r="AU162" s="1"/>
      <c r="AV162" s="1"/>
      <c r="AY162" s="1"/>
      <c r="AZ162" s="1"/>
      <c r="BA162" s="1"/>
      <c r="BB162" s="1"/>
      <c r="BE162"/>
    </row>
    <row r="163" spans="1:57" s="14" customFormat="1">
      <c r="A163" s="14">
        <v>154</v>
      </c>
      <c r="B163" s="14">
        <v>0</v>
      </c>
      <c r="C163" s="14">
        <v>0</v>
      </c>
      <c r="D163" s="14">
        <v>1</v>
      </c>
      <c r="E163" s="14">
        <v>0</v>
      </c>
      <c r="F163" s="14">
        <v>1</v>
      </c>
      <c r="G163" s="14">
        <v>8</v>
      </c>
      <c r="H163" s="14">
        <v>0</v>
      </c>
      <c r="I163" s="14">
        <v>3</v>
      </c>
      <c r="J163" s="14">
        <v>0</v>
      </c>
      <c r="K163" s="14">
        <v>0</v>
      </c>
      <c r="L163" s="14">
        <v>0</v>
      </c>
      <c r="M163" s="14">
        <v>0</v>
      </c>
      <c r="N163" s="14">
        <v>0</v>
      </c>
      <c r="O163" s="14">
        <v>0</v>
      </c>
      <c r="P163" s="14">
        <v>2</v>
      </c>
      <c r="Q163" s="14">
        <v>2</v>
      </c>
      <c r="R163" s="14">
        <v>2</v>
      </c>
      <c r="S163" s="14">
        <v>2</v>
      </c>
      <c r="T163" s="14">
        <v>3</v>
      </c>
      <c r="U163" s="14">
        <v>3</v>
      </c>
      <c r="V163" s="14">
        <v>3</v>
      </c>
      <c r="W163" s="14">
        <v>3</v>
      </c>
      <c r="X163" s="14">
        <v>2</v>
      </c>
      <c r="Y163" s="14">
        <v>2</v>
      </c>
      <c r="Z163" s="14">
        <v>50</v>
      </c>
      <c r="AA163" s="14">
        <f>Z163-[1]Discharge!AC222</f>
        <v>0</v>
      </c>
      <c r="AB163" s="14">
        <v>4</v>
      </c>
      <c r="AC163" s="14">
        <v>0</v>
      </c>
      <c r="AD163" s="14">
        <v>0</v>
      </c>
      <c r="AE163" s="14">
        <v>0</v>
      </c>
      <c r="AF163" s="14">
        <v>0</v>
      </c>
      <c r="AG163" s="14">
        <v>1</v>
      </c>
      <c r="AH163" s="14">
        <v>1</v>
      </c>
      <c r="AI163" s="14">
        <f t="shared" ref="AI163:AI171" si="33">SUM(AC163:AH163)</f>
        <v>2</v>
      </c>
      <c r="AJ163" s="14">
        <f>AI163-[1]Discharge!AL222</f>
        <v>-3</v>
      </c>
      <c r="AK163" s="14">
        <v>1</v>
      </c>
      <c r="AL163" s="14">
        <v>0</v>
      </c>
      <c r="AM163" s="14">
        <v>0</v>
      </c>
      <c r="AN163" s="14">
        <v>0</v>
      </c>
      <c r="AO163" s="14">
        <v>0</v>
      </c>
      <c r="AP163" s="14">
        <v>0</v>
      </c>
      <c r="AQ163" s="14">
        <v>1</v>
      </c>
      <c r="AR163" s="14">
        <v>1</v>
      </c>
      <c r="AS163" s="14">
        <f>SUM(AK163:AR163)</f>
        <v>3</v>
      </c>
      <c r="AT163" s="14">
        <f>AS163-[1]Discharge!AV222</f>
        <v>0</v>
      </c>
      <c r="AU163" s="14">
        <v>1</v>
      </c>
      <c r="AV163" s="14">
        <v>2</v>
      </c>
      <c r="AW163" s="14">
        <f t="shared" ref="AW163:AW168" si="34">SUM(AU163:AV163)</f>
        <v>3</v>
      </c>
      <c r="AX163" s="14">
        <f>AW163-[1]Discharge!AZ222</f>
        <v>2</v>
      </c>
      <c r="AY163" s="14">
        <v>5</v>
      </c>
      <c r="AZ163" s="14">
        <v>5</v>
      </c>
      <c r="BA163" s="14">
        <v>5</v>
      </c>
      <c r="BB163" s="14">
        <v>5</v>
      </c>
      <c r="BC163" s="14">
        <f t="shared" ref="BC163:BC171" si="35">SUM(AY163:BB163)</f>
        <v>20</v>
      </c>
      <c r="BD163" s="14">
        <f>BC163-[1]Discharge!BF222</f>
        <v>0</v>
      </c>
    </row>
    <row r="164" spans="1:57" s="14" customFormat="1">
      <c r="A164" s="14">
        <v>155</v>
      </c>
      <c r="B164" s="14">
        <v>1</v>
      </c>
      <c r="C164" s="14">
        <v>7</v>
      </c>
      <c r="D164" s="14">
        <v>2</v>
      </c>
      <c r="E164" s="14">
        <v>1</v>
      </c>
      <c r="F164" s="14">
        <v>0</v>
      </c>
      <c r="G164" s="14">
        <v>4</v>
      </c>
      <c r="H164" s="14">
        <v>6</v>
      </c>
      <c r="I164" s="14">
        <v>0</v>
      </c>
      <c r="J164" s="14">
        <v>0</v>
      </c>
      <c r="K164" s="14">
        <v>1</v>
      </c>
      <c r="L164" s="14">
        <v>1</v>
      </c>
      <c r="M164" s="14">
        <v>0</v>
      </c>
      <c r="N164" s="14">
        <v>0</v>
      </c>
      <c r="O164" s="14">
        <v>0</v>
      </c>
      <c r="P164" s="14">
        <v>0</v>
      </c>
      <c r="Q164" s="14">
        <v>0</v>
      </c>
      <c r="R164" s="14">
        <v>0</v>
      </c>
      <c r="S164" s="14">
        <v>0</v>
      </c>
      <c r="T164" s="14">
        <v>0</v>
      </c>
      <c r="U164" s="14">
        <v>2</v>
      </c>
      <c r="V164" s="14">
        <v>1</v>
      </c>
      <c r="W164" s="14">
        <v>1</v>
      </c>
      <c r="X164" s="14">
        <v>1</v>
      </c>
      <c r="Y164" s="14">
        <v>3</v>
      </c>
      <c r="Z164" s="14">
        <v>90</v>
      </c>
      <c r="AA164" s="14">
        <f>Z164-[1]Discharge!AC434</f>
        <v>90</v>
      </c>
      <c r="AB164" s="14">
        <v>2</v>
      </c>
      <c r="AC164" s="14">
        <v>0</v>
      </c>
      <c r="AD164" s="14">
        <v>0</v>
      </c>
      <c r="AE164" s="14">
        <v>1</v>
      </c>
      <c r="AF164" s="14">
        <v>1</v>
      </c>
      <c r="AG164" s="14">
        <v>1</v>
      </c>
      <c r="AH164" s="14">
        <v>1</v>
      </c>
      <c r="AI164" s="14">
        <f t="shared" si="33"/>
        <v>4</v>
      </c>
      <c r="AJ164" s="14">
        <f>AI164-[1]Discharge!AL434</f>
        <v>4</v>
      </c>
      <c r="AK164" s="14">
        <v>1</v>
      </c>
      <c r="AL164" s="14">
        <v>0</v>
      </c>
      <c r="AM164" s="14">
        <v>0</v>
      </c>
      <c r="AN164" s="14">
        <v>0</v>
      </c>
      <c r="AO164" s="14">
        <v>0</v>
      </c>
      <c r="AP164" s="14">
        <v>1</v>
      </c>
      <c r="AQ164" s="14">
        <v>0</v>
      </c>
      <c r="AR164" s="14">
        <v>1</v>
      </c>
      <c r="AS164" s="14">
        <f>SUM(AK164:AR164)</f>
        <v>3</v>
      </c>
      <c r="AT164" s="14">
        <f>AS164-[1]Discharge!AV434</f>
        <v>3</v>
      </c>
      <c r="AU164" s="14">
        <v>1</v>
      </c>
      <c r="AV164" s="14">
        <v>1</v>
      </c>
      <c r="AW164" s="14">
        <f t="shared" si="34"/>
        <v>2</v>
      </c>
      <c r="AX164" s="14">
        <f>AW164-[1]Discharge!AZ434</f>
        <v>2</v>
      </c>
      <c r="AY164" s="14">
        <v>5</v>
      </c>
      <c r="AZ164" s="14">
        <v>5</v>
      </c>
      <c r="BA164" s="14">
        <v>5</v>
      </c>
      <c r="BB164" s="14">
        <v>5</v>
      </c>
      <c r="BC164" s="14">
        <f t="shared" si="35"/>
        <v>20</v>
      </c>
      <c r="BD164" s="14">
        <f>BC164-[1]Discharge!BF434</f>
        <v>20</v>
      </c>
    </row>
    <row r="165" spans="1:57" s="14" customFormat="1">
      <c r="A165" s="14">
        <v>156</v>
      </c>
      <c r="B165" s="14">
        <v>0</v>
      </c>
      <c r="C165" s="14">
        <v>0</v>
      </c>
      <c r="D165" s="14">
        <v>1</v>
      </c>
      <c r="E165" s="14">
        <v>1</v>
      </c>
      <c r="F165" s="14">
        <v>0</v>
      </c>
      <c r="G165" s="14">
        <v>0</v>
      </c>
      <c r="H165" s="14">
        <v>0</v>
      </c>
      <c r="I165" s="14">
        <v>0</v>
      </c>
      <c r="J165" s="14">
        <v>0</v>
      </c>
      <c r="K165" s="14">
        <v>0</v>
      </c>
      <c r="L165" s="14">
        <v>0</v>
      </c>
      <c r="M165" s="14">
        <v>0</v>
      </c>
      <c r="N165" s="14">
        <v>0</v>
      </c>
      <c r="O165" s="14">
        <v>0</v>
      </c>
      <c r="P165" s="14">
        <v>2</v>
      </c>
      <c r="Q165" s="14">
        <v>2</v>
      </c>
      <c r="R165" s="14">
        <v>2</v>
      </c>
      <c r="S165" s="14">
        <v>2</v>
      </c>
      <c r="T165" s="14">
        <v>2</v>
      </c>
      <c r="U165" s="14">
        <v>1</v>
      </c>
      <c r="V165" s="14">
        <v>1</v>
      </c>
      <c r="W165" s="14">
        <v>1</v>
      </c>
      <c r="X165" s="14">
        <v>1</v>
      </c>
      <c r="Y165" s="14">
        <v>1</v>
      </c>
      <c r="Z165" s="14">
        <v>90</v>
      </c>
      <c r="AA165" s="14">
        <f>Z165-[1]Discharge!AC348</f>
        <v>-3</v>
      </c>
      <c r="AB165" s="14">
        <v>2</v>
      </c>
      <c r="AC165" s="14">
        <v>1</v>
      </c>
      <c r="AD165" s="14">
        <v>1</v>
      </c>
      <c r="AE165" s="14">
        <v>1</v>
      </c>
      <c r="AF165" s="14">
        <v>1</v>
      </c>
      <c r="AG165" s="14">
        <v>1</v>
      </c>
      <c r="AH165" s="14">
        <v>1</v>
      </c>
      <c r="AI165" s="14">
        <f t="shared" si="33"/>
        <v>6</v>
      </c>
      <c r="AJ165" s="14">
        <f>AI165-[1]Discharge!AL348</f>
        <v>0</v>
      </c>
      <c r="AK165" s="14">
        <v>1</v>
      </c>
      <c r="AL165" s="14">
        <v>1</v>
      </c>
      <c r="AM165" s="14">
        <v>1</v>
      </c>
      <c r="AN165" s="14">
        <v>1</v>
      </c>
      <c r="AO165" s="14">
        <v>1</v>
      </c>
      <c r="AP165" s="14">
        <v>1</v>
      </c>
      <c r="AQ165" s="14">
        <v>1</v>
      </c>
      <c r="AR165" s="14">
        <v>1</v>
      </c>
      <c r="AS165" s="14">
        <f>SUM(AK165:AR165)</f>
        <v>8</v>
      </c>
      <c r="AT165" s="14">
        <f>AS165-[1]Discharge!AV348</f>
        <v>0</v>
      </c>
      <c r="AU165" s="14">
        <v>0</v>
      </c>
      <c r="AV165" s="14">
        <v>0</v>
      </c>
      <c r="AW165" s="14">
        <f t="shared" si="34"/>
        <v>0</v>
      </c>
      <c r="AX165" s="14">
        <f>AW165-[1]Discharge!AZ348</f>
        <v>0</v>
      </c>
      <c r="AY165" s="14">
        <v>5</v>
      </c>
      <c r="AZ165" s="14">
        <v>5</v>
      </c>
      <c r="BA165" s="14">
        <v>5</v>
      </c>
      <c r="BB165" s="14">
        <v>5</v>
      </c>
      <c r="BC165" s="14">
        <f t="shared" si="35"/>
        <v>20</v>
      </c>
      <c r="BD165" s="14">
        <f>BC165-[1]Discharge!BF348</f>
        <v>0</v>
      </c>
    </row>
    <row r="166" spans="1:57" s="14" customFormat="1">
      <c r="A166" s="14">
        <v>157</v>
      </c>
      <c r="B166" s="14">
        <v>0</v>
      </c>
      <c r="C166" s="14">
        <v>0</v>
      </c>
      <c r="D166" s="14">
        <v>0</v>
      </c>
      <c r="E166" s="14">
        <v>0</v>
      </c>
      <c r="F166" s="14">
        <v>0</v>
      </c>
      <c r="G166" s="14">
        <v>0</v>
      </c>
      <c r="H166" s="14">
        <v>0</v>
      </c>
      <c r="I166" s="14">
        <v>0</v>
      </c>
      <c r="J166" s="14">
        <v>0</v>
      </c>
      <c r="K166" s="14">
        <v>0</v>
      </c>
      <c r="L166" s="14">
        <v>0</v>
      </c>
      <c r="M166" s="14">
        <v>0</v>
      </c>
      <c r="N166" s="14">
        <v>0</v>
      </c>
      <c r="O166" s="14">
        <v>0</v>
      </c>
      <c r="P166" s="14">
        <v>2</v>
      </c>
      <c r="Q166" s="14">
        <v>2</v>
      </c>
      <c r="R166" s="14">
        <v>2</v>
      </c>
      <c r="S166" s="14">
        <v>2</v>
      </c>
      <c r="T166" s="14">
        <v>3</v>
      </c>
      <c r="U166" s="14">
        <v>3</v>
      </c>
      <c r="V166" s="14">
        <v>3</v>
      </c>
      <c r="W166" s="14">
        <v>3</v>
      </c>
      <c r="X166" s="14">
        <v>3</v>
      </c>
      <c r="Y166" s="14">
        <v>4</v>
      </c>
      <c r="Z166" s="14">
        <v>75</v>
      </c>
      <c r="AA166" s="14">
        <f>Z166-[1]Discharge!AC15</f>
        <v>25</v>
      </c>
      <c r="AB166" s="14">
        <v>4</v>
      </c>
      <c r="AC166" s="14">
        <v>0</v>
      </c>
      <c r="AD166" s="14">
        <v>0</v>
      </c>
      <c r="AE166" s="14">
        <v>0</v>
      </c>
      <c r="AF166" s="14">
        <v>1</v>
      </c>
      <c r="AG166" s="14">
        <v>0</v>
      </c>
      <c r="AH166" s="14">
        <v>1</v>
      </c>
      <c r="AI166" s="14">
        <f t="shared" si="33"/>
        <v>2</v>
      </c>
      <c r="AJ166" s="14">
        <f>AI166-[1]Discharge!AL15</f>
        <v>1</v>
      </c>
      <c r="AK166" s="14">
        <v>1</v>
      </c>
      <c r="AL166" s="14">
        <v>0</v>
      </c>
      <c r="AM166" s="14">
        <v>0</v>
      </c>
      <c r="AN166" s="14">
        <v>0</v>
      </c>
      <c r="AO166" s="14">
        <v>0</v>
      </c>
      <c r="AP166" s="14">
        <v>0</v>
      </c>
      <c r="AQ166" s="14">
        <v>0</v>
      </c>
      <c r="AR166" s="14">
        <v>0</v>
      </c>
      <c r="AS166" s="14">
        <f>SUM(AK166:AR166)</f>
        <v>1</v>
      </c>
      <c r="AT166" s="14">
        <f>AS166-[1]Discharge!AV15</f>
        <v>1</v>
      </c>
      <c r="AU166" s="14">
        <v>3</v>
      </c>
      <c r="AV166" s="14">
        <v>3</v>
      </c>
      <c r="AW166" s="14">
        <f t="shared" si="34"/>
        <v>6</v>
      </c>
      <c r="AX166" s="14">
        <f>AW166-[1]Discharge!AZ15</f>
        <v>0</v>
      </c>
      <c r="AY166" s="14">
        <v>5</v>
      </c>
      <c r="AZ166" s="14">
        <v>5</v>
      </c>
      <c r="BA166" s="14">
        <v>5</v>
      </c>
      <c r="BB166" s="14">
        <v>5</v>
      </c>
      <c r="BC166" s="14">
        <f t="shared" si="35"/>
        <v>20</v>
      </c>
      <c r="BD166" s="14">
        <f>BC166-[1]Discharge!BF15</f>
        <v>0</v>
      </c>
    </row>
    <row r="167" spans="1:57" s="14" customFormat="1">
      <c r="A167" s="14">
        <v>158</v>
      </c>
      <c r="B167" s="14">
        <v>0</v>
      </c>
      <c r="C167" s="14">
        <v>0</v>
      </c>
      <c r="D167" s="14">
        <v>1</v>
      </c>
      <c r="E167" s="14">
        <v>1</v>
      </c>
      <c r="F167" s="14">
        <v>0</v>
      </c>
      <c r="G167" s="14">
        <v>0</v>
      </c>
      <c r="H167" s="14">
        <v>0</v>
      </c>
      <c r="I167" s="14">
        <v>14</v>
      </c>
      <c r="J167" s="14">
        <v>0</v>
      </c>
      <c r="K167" s="14">
        <v>0</v>
      </c>
      <c r="L167" s="14">
        <v>0</v>
      </c>
      <c r="M167" s="14">
        <v>0</v>
      </c>
      <c r="N167" s="14">
        <v>0</v>
      </c>
      <c r="O167" s="14">
        <v>0</v>
      </c>
      <c r="P167" s="14">
        <v>2</v>
      </c>
      <c r="Q167" s="14">
        <v>2</v>
      </c>
      <c r="R167" s="14">
        <v>2</v>
      </c>
      <c r="S167" s="14">
        <v>2</v>
      </c>
      <c r="T167" s="14">
        <v>3</v>
      </c>
      <c r="U167" s="14">
        <v>3</v>
      </c>
      <c r="V167" s="14">
        <v>1</v>
      </c>
      <c r="W167" s="14">
        <v>1</v>
      </c>
      <c r="X167" s="14">
        <v>4</v>
      </c>
      <c r="Y167" s="14">
        <v>5</v>
      </c>
      <c r="Z167" s="14">
        <v>15</v>
      </c>
      <c r="AA167" s="14">
        <f>Z167-[1]Discharge!AC218</f>
        <v>-55</v>
      </c>
      <c r="AB167" s="14">
        <v>4</v>
      </c>
      <c r="AC167" s="14">
        <v>1</v>
      </c>
      <c r="AD167" s="14">
        <v>1</v>
      </c>
      <c r="AE167" s="14">
        <v>1</v>
      </c>
      <c r="AF167" s="14">
        <v>1</v>
      </c>
      <c r="AG167" s="14">
        <v>1</v>
      </c>
      <c r="AH167" s="14">
        <v>1</v>
      </c>
      <c r="AI167" s="14">
        <f t="shared" si="33"/>
        <v>6</v>
      </c>
      <c r="AJ167" s="14">
        <f>AI167-[1]Discharge!AL218</f>
        <v>0</v>
      </c>
      <c r="AK167" s="14">
        <v>1</v>
      </c>
      <c r="AL167" s="14">
        <v>0</v>
      </c>
      <c r="AM167" s="14">
        <v>0</v>
      </c>
      <c r="AN167" s="14">
        <v>0</v>
      </c>
      <c r="AO167" s="14">
        <v>0</v>
      </c>
      <c r="AP167" s="14">
        <v>0</v>
      </c>
      <c r="AQ167" s="14">
        <v>0</v>
      </c>
      <c r="AR167" s="14">
        <v>0</v>
      </c>
      <c r="AS167" s="14">
        <v>1</v>
      </c>
      <c r="AT167" s="14">
        <f>AS167-[1]Discharge!AV218</f>
        <v>0</v>
      </c>
      <c r="AU167" s="14">
        <v>0</v>
      </c>
      <c r="AV167" s="14">
        <v>3</v>
      </c>
      <c r="AW167" s="14">
        <f t="shared" si="34"/>
        <v>3</v>
      </c>
      <c r="AX167" s="14">
        <f>AW167-[1]Discharge!AZ218</f>
        <v>-3</v>
      </c>
      <c r="AY167" s="14">
        <v>5</v>
      </c>
      <c r="AZ167" s="14">
        <v>5</v>
      </c>
      <c r="BA167" s="14">
        <v>5</v>
      </c>
      <c r="BB167" s="14">
        <v>5</v>
      </c>
      <c r="BC167" s="14">
        <f t="shared" si="35"/>
        <v>20</v>
      </c>
      <c r="BD167" s="14">
        <f>BC167-[1]Discharge!BF218</f>
        <v>8</v>
      </c>
    </row>
    <row r="168" spans="1:57" s="14" customFormat="1">
      <c r="A168" s="14">
        <v>159</v>
      </c>
      <c r="B168" s="14">
        <v>1</v>
      </c>
      <c r="C168" s="14">
        <v>4</v>
      </c>
      <c r="D168" s="14">
        <v>1</v>
      </c>
      <c r="E168" s="14">
        <v>1</v>
      </c>
      <c r="F168" s="14">
        <v>0</v>
      </c>
      <c r="G168" s="14">
        <v>0</v>
      </c>
      <c r="H168" s="14">
        <v>0</v>
      </c>
      <c r="I168" s="14">
        <v>0</v>
      </c>
      <c r="J168" s="14">
        <v>0</v>
      </c>
      <c r="K168" s="14">
        <v>0</v>
      </c>
      <c r="L168" s="14">
        <v>0</v>
      </c>
      <c r="M168" s="14">
        <v>0</v>
      </c>
      <c r="N168" s="14">
        <v>0</v>
      </c>
      <c r="O168" s="14">
        <v>0</v>
      </c>
      <c r="P168" s="14">
        <v>2</v>
      </c>
      <c r="Q168" s="14">
        <v>2</v>
      </c>
      <c r="R168" s="14">
        <v>2</v>
      </c>
      <c r="S168" s="14">
        <v>2</v>
      </c>
      <c r="T168" s="14">
        <v>3</v>
      </c>
      <c r="U168" s="14">
        <v>1</v>
      </c>
      <c r="V168" s="14">
        <v>1</v>
      </c>
      <c r="W168" s="14">
        <v>1</v>
      </c>
      <c r="X168" s="14">
        <v>2</v>
      </c>
      <c r="Y168" s="14">
        <v>1</v>
      </c>
      <c r="Z168" s="14">
        <v>70</v>
      </c>
      <c r="AA168" s="14">
        <f>Z168-[1]Discharge!AC11</f>
        <v>67</v>
      </c>
      <c r="AB168" s="14">
        <v>4</v>
      </c>
      <c r="AC168" s="14">
        <v>1</v>
      </c>
      <c r="AD168" s="14">
        <v>1</v>
      </c>
      <c r="AE168" s="14">
        <v>1</v>
      </c>
      <c r="AF168" s="14">
        <v>1</v>
      </c>
      <c r="AG168" s="14">
        <v>1</v>
      </c>
      <c r="AH168" s="14">
        <v>1</v>
      </c>
      <c r="AI168" s="14">
        <f t="shared" si="33"/>
        <v>6</v>
      </c>
      <c r="AJ168" s="14">
        <f>AI168-[1]Discharge!AL11</f>
        <v>0</v>
      </c>
      <c r="AK168" s="14">
        <v>1</v>
      </c>
      <c r="AL168" s="14">
        <v>1</v>
      </c>
      <c r="AM168" s="14">
        <v>1</v>
      </c>
      <c r="AN168" s="14">
        <v>1</v>
      </c>
      <c r="AO168" s="14">
        <v>1</v>
      </c>
      <c r="AP168" s="14">
        <v>1</v>
      </c>
      <c r="AQ168" s="14">
        <v>1</v>
      </c>
      <c r="AR168" s="14">
        <v>1</v>
      </c>
      <c r="AS168" s="14">
        <f>SUM(AK168:AR168)</f>
        <v>8</v>
      </c>
      <c r="AT168" s="14">
        <f>AS168-[1]Discharge!AV11</f>
        <v>0</v>
      </c>
      <c r="AU168" s="14">
        <v>0</v>
      </c>
      <c r="AV168" s="14">
        <v>0</v>
      </c>
      <c r="AW168" s="14">
        <f t="shared" si="34"/>
        <v>0</v>
      </c>
      <c r="AX168" s="14">
        <f>AW168-[1]Discharge!AZ11</f>
        <v>0</v>
      </c>
      <c r="AY168" s="14">
        <v>5</v>
      </c>
      <c r="AZ168" s="14">
        <v>5</v>
      </c>
      <c r="BA168" s="14">
        <v>5</v>
      </c>
      <c r="BB168" s="14">
        <v>5</v>
      </c>
      <c r="BC168" s="14">
        <f t="shared" si="35"/>
        <v>20</v>
      </c>
      <c r="BD168" s="14">
        <f>BC168-[1]Discharge!BF11</f>
        <v>0</v>
      </c>
    </row>
    <row r="169" spans="1:57" s="14" customFormat="1">
      <c r="A169" s="14">
        <v>160</v>
      </c>
      <c r="B169" s="14">
        <v>0</v>
      </c>
      <c r="C169" s="14">
        <v>0</v>
      </c>
      <c r="D169" s="14">
        <v>1</v>
      </c>
      <c r="E169" s="14">
        <v>1</v>
      </c>
      <c r="F169" s="14">
        <v>0</v>
      </c>
      <c r="G169" s="14">
        <v>0</v>
      </c>
      <c r="H169" s="14">
        <v>0</v>
      </c>
      <c r="I169" s="14">
        <v>0</v>
      </c>
      <c r="J169" s="14">
        <v>0</v>
      </c>
      <c r="K169" s="14">
        <v>0</v>
      </c>
      <c r="L169" s="14">
        <v>0</v>
      </c>
      <c r="M169" s="14">
        <v>0</v>
      </c>
      <c r="N169" s="14">
        <v>0</v>
      </c>
      <c r="O169" s="14">
        <v>0</v>
      </c>
      <c r="P169" s="14">
        <v>2</v>
      </c>
      <c r="Q169" s="14">
        <v>2</v>
      </c>
      <c r="R169" s="14">
        <v>2</v>
      </c>
      <c r="S169" s="14">
        <v>2</v>
      </c>
      <c r="T169" s="14">
        <v>3</v>
      </c>
      <c r="U169" s="14">
        <v>1</v>
      </c>
      <c r="V169" s="14">
        <v>1</v>
      </c>
      <c r="W169" s="14">
        <v>1</v>
      </c>
      <c r="X169" s="14">
        <v>1</v>
      </c>
      <c r="Y169" s="14">
        <v>1</v>
      </c>
      <c r="Z169" s="14">
        <v>75</v>
      </c>
      <c r="AA169" s="14">
        <f>Z169-[1]Discharge!AC117</f>
        <v>-10</v>
      </c>
      <c r="AB169" s="14">
        <v>4</v>
      </c>
      <c r="AC169" s="14">
        <v>1</v>
      </c>
      <c r="AD169" s="14">
        <v>1</v>
      </c>
      <c r="AE169" s="14">
        <v>1</v>
      </c>
      <c r="AF169" s="14">
        <v>1</v>
      </c>
      <c r="AG169" s="14">
        <v>1</v>
      </c>
      <c r="AH169" s="14">
        <v>1</v>
      </c>
      <c r="AI169" s="14">
        <f t="shared" si="33"/>
        <v>6</v>
      </c>
      <c r="AJ169" s="14">
        <f>AI169-[1]Discharge!AL117</f>
        <v>0</v>
      </c>
      <c r="AK169" s="14">
        <v>1</v>
      </c>
      <c r="AL169" s="14">
        <v>1</v>
      </c>
      <c r="AM169" s="14">
        <v>1</v>
      </c>
      <c r="AN169" s="14">
        <v>1</v>
      </c>
      <c r="AO169" s="14">
        <v>1</v>
      </c>
      <c r="AP169" s="14">
        <v>1</v>
      </c>
      <c r="AQ169" s="14">
        <v>1</v>
      </c>
      <c r="AR169" s="14">
        <v>1</v>
      </c>
      <c r="AS169" s="14">
        <f>SUM(AK169:AR169)</f>
        <v>8</v>
      </c>
      <c r="AT169" s="14">
        <f>AS169-[1]Discharge!AV117</f>
        <v>0</v>
      </c>
      <c r="AU169" s="14">
        <v>0</v>
      </c>
      <c r="AV169" s="14">
        <v>0</v>
      </c>
      <c r="AW169" s="14">
        <v>0</v>
      </c>
      <c r="AX169" s="14">
        <f>AW169-[1]Discharge!AZ117</f>
        <v>0</v>
      </c>
      <c r="AY169" s="14">
        <v>5</v>
      </c>
      <c r="AZ169" s="14">
        <v>5</v>
      </c>
      <c r="BA169" s="14">
        <v>5</v>
      </c>
      <c r="BB169" s="14">
        <v>5</v>
      </c>
      <c r="BC169" s="14">
        <f t="shared" si="35"/>
        <v>20</v>
      </c>
      <c r="BD169" s="14">
        <f>BC169-[1]Discharge!BF117</f>
        <v>0</v>
      </c>
    </row>
    <row r="170" spans="1:57" s="14" customFormat="1">
      <c r="A170" s="14">
        <v>161</v>
      </c>
      <c r="B170" s="14">
        <v>3</v>
      </c>
      <c r="C170" s="14">
        <v>0</v>
      </c>
      <c r="D170" s="14">
        <v>1</v>
      </c>
      <c r="E170" s="14">
        <v>1</v>
      </c>
      <c r="F170" s="14">
        <v>0</v>
      </c>
      <c r="G170" s="14">
        <v>0</v>
      </c>
      <c r="H170" s="14">
        <v>0</v>
      </c>
      <c r="I170" s="14">
        <v>0</v>
      </c>
      <c r="J170" s="14">
        <v>0</v>
      </c>
      <c r="K170" s="14">
        <v>0</v>
      </c>
      <c r="L170" s="14">
        <v>0</v>
      </c>
      <c r="M170" s="14">
        <v>0</v>
      </c>
      <c r="N170" s="14">
        <v>0</v>
      </c>
      <c r="O170" s="14">
        <v>0</v>
      </c>
      <c r="P170" s="14">
        <v>2</v>
      </c>
      <c r="Q170" s="14">
        <v>2</v>
      </c>
      <c r="R170" s="14">
        <v>2</v>
      </c>
      <c r="S170" s="14">
        <v>2</v>
      </c>
      <c r="T170" s="14">
        <v>3</v>
      </c>
      <c r="U170" s="14">
        <v>1</v>
      </c>
      <c r="V170" s="14">
        <v>1</v>
      </c>
      <c r="W170" s="14">
        <v>1</v>
      </c>
      <c r="X170" s="14">
        <v>1</v>
      </c>
      <c r="Y170" s="14">
        <v>1</v>
      </c>
      <c r="Z170" s="14">
        <v>90</v>
      </c>
      <c r="AA170" s="14">
        <f>Z170-[1]Discharge!AC300</f>
        <v>90</v>
      </c>
      <c r="AB170" s="14">
        <v>1</v>
      </c>
      <c r="AC170" s="14">
        <v>1</v>
      </c>
      <c r="AD170" s="14">
        <v>1</v>
      </c>
      <c r="AE170" s="14">
        <v>1</v>
      </c>
      <c r="AF170" s="14">
        <v>1</v>
      </c>
      <c r="AG170" s="14">
        <v>1</v>
      </c>
      <c r="AH170" s="14">
        <v>1</v>
      </c>
      <c r="AI170" s="14">
        <f t="shared" si="33"/>
        <v>6</v>
      </c>
      <c r="AJ170" s="14">
        <f>AI170-[1]Discharge!AL300</f>
        <v>6</v>
      </c>
      <c r="AK170" s="14">
        <v>1</v>
      </c>
      <c r="AL170" s="14">
        <v>1</v>
      </c>
      <c r="AM170" s="14">
        <v>1</v>
      </c>
      <c r="AN170" s="14">
        <v>1</v>
      </c>
      <c r="AO170" s="14">
        <v>1</v>
      </c>
      <c r="AP170" s="14">
        <v>1</v>
      </c>
      <c r="AQ170" s="14">
        <v>1</v>
      </c>
      <c r="AR170" s="14">
        <v>1</v>
      </c>
      <c r="AS170" s="14">
        <f>SUM(AK170:AR170)</f>
        <v>8</v>
      </c>
      <c r="AT170" s="14">
        <f>AS170-[1]Discharge!AV300</f>
        <v>8</v>
      </c>
      <c r="AU170" s="14">
        <v>0</v>
      </c>
      <c r="AV170" s="14">
        <v>0</v>
      </c>
      <c r="AW170" s="14">
        <f>SUM(AU170:AV170)</f>
        <v>0</v>
      </c>
      <c r="AX170" s="14">
        <f>AW170-[1]Discharge!AZ300</f>
        <v>0</v>
      </c>
      <c r="AY170" s="14">
        <v>5</v>
      </c>
      <c r="AZ170" s="14">
        <v>5</v>
      </c>
      <c r="BA170" s="14">
        <v>5</v>
      </c>
      <c r="BB170" s="14">
        <v>5</v>
      </c>
      <c r="BC170" s="14">
        <f t="shared" si="35"/>
        <v>20</v>
      </c>
      <c r="BD170" s="14">
        <f>BC170-[1]Discharge!BF300</f>
        <v>20</v>
      </c>
    </row>
    <row r="171" spans="1:57" s="14" customFormat="1">
      <c r="A171" s="14">
        <v>162</v>
      </c>
      <c r="B171" s="14">
        <v>0</v>
      </c>
      <c r="C171" s="14">
        <v>1</v>
      </c>
      <c r="D171" s="14">
        <v>1</v>
      </c>
      <c r="E171" s="14">
        <v>1</v>
      </c>
      <c r="F171" s="14">
        <v>1</v>
      </c>
      <c r="G171" s="14">
        <v>0</v>
      </c>
      <c r="H171" s="14">
        <v>0</v>
      </c>
      <c r="I171" s="14">
        <v>0</v>
      </c>
      <c r="J171" s="14">
        <v>0</v>
      </c>
      <c r="K171" s="14">
        <v>0</v>
      </c>
      <c r="L171" s="14">
        <v>0</v>
      </c>
      <c r="M171" s="14">
        <v>0</v>
      </c>
      <c r="N171" s="14">
        <v>0</v>
      </c>
      <c r="O171" s="14">
        <v>0</v>
      </c>
      <c r="U171" s="14">
        <v>1</v>
      </c>
      <c r="V171" s="14">
        <v>1</v>
      </c>
      <c r="W171" s="14">
        <v>1</v>
      </c>
      <c r="X171" s="14">
        <v>2</v>
      </c>
      <c r="Y171" s="14">
        <v>1</v>
      </c>
      <c r="Z171" s="14">
        <v>70</v>
      </c>
      <c r="AA171" s="14">
        <f>Z171-[1]Discharge!AC418</f>
        <v>20</v>
      </c>
      <c r="AB171" s="14">
        <v>3</v>
      </c>
      <c r="AC171" s="14">
        <v>1</v>
      </c>
      <c r="AD171" s="14">
        <v>1</v>
      </c>
      <c r="AE171" s="14">
        <v>1</v>
      </c>
      <c r="AF171" s="14">
        <v>1</v>
      </c>
      <c r="AG171" s="14">
        <v>1</v>
      </c>
      <c r="AH171" s="14">
        <v>1</v>
      </c>
      <c r="AI171" s="14">
        <f t="shared" si="33"/>
        <v>6</v>
      </c>
      <c r="AJ171" s="14">
        <f>AI171-[1]Discharge!AL418</f>
        <v>0</v>
      </c>
      <c r="AK171" s="14">
        <v>1</v>
      </c>
      <c r="AL171" s="14">
        <v>1</v>
      </c>
      <c r="AM171" s="14">
        <v>1</v>
      </c>
      <c r="AN171" s="14">
        <v>1</v>
      </c>
      <c r="AO171" s="14">
        <v>1</v>
      </c>
      <c r="AP171" s="14">
        <v>1</v>
      </c>
      <c r="AQ171" s="14">
        <v>1</v>
      </c>
      <c r="AR171" s="14">
        <v>1</v>
      </c>
      <c r="AS171" s="14">
        <f>SUM(AK171:AR171)</f>
        <v>8</v>
      </c>
      <c r="AT171" s="14">
        <f>AS171-[1]Discharge!AV418</f>
        <v>0</v>
      </c>
      <c r="AU171" s="14">
        <v>0</v>
      </c>
      <c r="AV171" s="14">
        <v>0</v>
      </c>
      <c r="AW171" s="14">
        <v>0</v>
      </c>
      <c r="AX171" s="14">
        <f>AW171-[1]Discharge!AZ418</f>
        <v>0</v>
      </c>
      <c r="AY171" s="14">
        <v>5</v>
      </c>
      <c r="AZ171" s="14">
        <v>5</v>
      </c>
      <c r="BA171" s="14">
        <v>5</v>
      </c>
      <c r="BB171" s="14">
        <v>5</v>
      </c>
      <c r="BC171" s="14">
        <f t="shared" si="35"/>
        <v>20</v>
      </c>
      <c r="BD171" s="14">
        <f>BC171-[1]Discharge!BF418</f>
        <v>0</v>
      </c>
    </row>
    <row r="172" spans="1:57" s="14" customFormat="1">
      <c r="A172" s="14">
        <v>163</v>
      </c>
      <c r="B172" s="14">
        <v>0</v>
      </c>
      <c r="C172" s="14">
        <v>2</v>
      </c>
      <c r="D172" s="14">
        <v>2</v>
      </c>
      <c r="E172" s="14">
        <v>1</v>
      </c>
      <c r="F172" s="14">
        <v>0</v>
      </c>
      <c r="G172" s="14">
        <v>0</v>
      </c>
      <c r="H172" s="14">
        <v>0</v>
      </c>
      <c r="I172" s="14">
        <v>0</v>
      </c>
      <c r="J172" s="14">
        <v>0</v>
      </c>
      <c r="K172" s="14">
        <v>0</v>
      </c>
      <c r="L172" s="14">
        <v>0</v>
      </c>
      <c r="M172" s="14">
        <v>0</v>
      </c>
      <c r="N172" s="14">
        <v>0</v>
      </c>
      <c r="O172" s="14">
        <v>0</v>
      </c>
      <c r="P172" s="14">
        <v>2</v>
      </c>
      <c r="Q172" s="14">
        <v>2</v>
      </c>
      <c r="R172" s="14">
        <v>2</v>
      </c>
      <c r="S172" s="14">
        <v>2</v>
      </c>
      <c r="T172" s="14">
        <v>3</v>
      </c>
    </row>
    <row r="173" spans="1:57" s="14" customFormat="1">
      <c r="A173" s="14">
        <v>164</v>
      </c>
      <c r="B173" s="14">
        <v>1</v>
      </c>
      <c r="C173" s="14">
        <v>10</v>
      </c>
      <c r="D173" s="14">
        <v>2</v>
      </c>
      <c r="E173" s="14">
        <v>1</v>
      </c>
      <c r="F173" s="14">
        <v>0</v>
      </c>
      <c r="G173" s="14">
        <v>0</v>
      </c>
      <c r="H173" s="14">
        <v>0</v>
      </c>
      <c r="I173" s="14">
        <v>0</v>
      </c>
      <c r="J173" s="14">
        <v>0</v>
      </c>
      <c r="K173" s="14">
        <v>0</v>
      </c>
      <c r="L173" s="14">
        <v>0</v>
      </c>
      <c r="M173" s="14">
        <v>0</v>
      </c>
      <c r="N173" s="14">
        <v>0</v>
      </c>
      <c r="O173" s="14">
        <v>0</v>
      </c>
      <c r="P173" s="14">
        <v>2</v>
      </c>
      <c r="Q173" s="14">
        <v>2</v>
      </c>
      <c r="R173" s="14">
        <v>2</v>
      </c>
      <c r="S173" s="14">
        <v>2</v>
      </c>
      <c r="T173" s="14">
        <v>2</v>
      </c>
      <c r="U173" s="14">
        <v>1</v>
      </c>
      <c r="V173" s="14">
        <v>1</v>
      </c>
      <c r="W173" s="14">
        <v>1</v>
      </c>
      <c r="X173" s="14">
        <v>3</v>
      </c>
      <c r="Y173" s="14">
        <v>1</v>
      </c>
      <c r="Z173" s="14">
        <v>50</v>
      </c>
      <c r="AA173" s="14">
        <f>Z173-[1]Discharge!AC349</f>
        <v>44</v>
      </c>
      <c r="AB173" s="14">
        <v>4</v>
      </c>
      <c r="AC173" s="14">
        <v>1</v>
      </c>
      <c r="AD173" s="14">
        <v>1</v>
      </c>
      <c r="AE173" s="14">
        <v>1</v>
      </c>
      <c r="AF173" s="14">
        <v>1</v>
      </c>
      <c r="AG173" s="14">
        <v>1</v>
      </c>
      <c r="AH173" s="14">
        <v>1</v>
      </c>
      <c r="AI173" s="14">
        <f>SUM(AC173:AH173)</f>
        <v>6</v>
      </c>
      <c r="AJ173" s="14">
        <f>AI173-[1]Discharge!AL349</f>
        <v>0</v>
      </c>
      <c r="AK173" s="14">
        <v>1</v>
      </c>
      <c r="AL173" s="14">
        <v>0</v>
      </c>
      <c r="AM173" s="14">
        <v>1</v>
      </c>
      <c r="AN173" s="14">
        <v>1</v>
      </c>
      <c r="AO173" s="14">
        <v>0</v>
      </c>
      <c r="AP173" s="14">
        <v>0</v>
      </c>
      <c r="AQ173" s="14">
        <v>1</v>
      </c>
      <c r="AR173" s="14">
        <v>1</v>
      </c>
      <c r="AS173" s="14">
        <f>SUM(AK173:AR173)</f>
        <v>5</v>
      </c>
      <c r="AT173" s="14">
        <f>AS173-[1]Discharge!AV349</f>
        <v>-1</v>
      </c>
      <c r="AU173" s="14">
        <v>3</v>
      </c>
      <c r="AV173" s="14">
        <v>0</v>
      </c>
      <c r="AW173" s="14">
        <f>SUM(AU173:AV173)</f>
        <v>3</v>
      </c>
      <c r="AX173" s="14">
        <f>AW173-[1]Discharge!AZ349</f>
        <v>3</v>
      </c>
      <c r="AY173" s="14">
        <v>3</v>
      </c>
      <c r="AZ173" s="14">
        <v>4</v>
      </c>
      <c r="BA173" s="14">
        <v>4</v>
      </c>
      <c r="BB173" s="14">
        <v>4</v>
      </c>
      <c r="BC173" s="14">
        <f>SUM(AY173:BB173)</f>
        <v>15</v>
      </c>
      <c r="BD173" s="14">
        <f>BC173-[1]Discharge!BF349</f>
        <v>11</v>
      </c>
    </row>
    <row r="174" spans="1:57" s="14" customFormat="1">
      <c r="A174" s="14">
        <v>165</v>
      </c>
      <c r="B174" s="14">
        <v>0</v>
      </c>
      <c r="C174" s="14">
        <v>0</v>
      </c>
      <c r="D174" s="14">
        <v>1</v>
      </c>
      <c r="E174" s="14">
        <v>1</v>
      </c>
      <c r="F174" s="14">
        <v>0</v>
      </c>
      <c r="G174" s="14">
        <v>0</v>
      </c>
      <c r="H174" s="14">
        <v>0</v>
      </c>
      <c r="I174" s="14">
        <v>0</v>
      </c>
      <c r="J174" s="14">
        <v>0</v>
      </c>
      <c r="K174" s="14">
        <v>0</v>
      </c>
      <c r="L174" s="14">
        <v>0</v>
      </c>
      <c r="M174" s="14">
        <v>0</v>
      </c>
      <c r="N174" s="14">
        <v>0</v>
      </c>
      <c r="O174" s="14">
        <v>0</v>
      </c>
      <c r="P174" s="14">
        <v>2</v>
      </c>
      <c r="Q174" s="14">
        <v>2</v>
      </c>
      <c r="R174" s="14">
        <v>2</v>
      </c>
      <c r="S174" s="14">
        <v>2</v>
      </c>
      <c r="T174" s="14">
        <v>2</v>
      </c>
    </row>
    <row r="175" spans="1:57" s="14" customFormat="1">
      <c r="A175" s="14">
        <v>166</v>
      </c>
      <c r="B175" s="14">
        <v>0</v>
      </c>
      <c r="C175" s="14">
        <v>9</v>
      </c>
      <c r="D175" s="14">
        <v>2</v>
      </c>
      <c r="E175" s="14">
        <v>1</v>
      </c>
      <c r="F175" s="14">
        <v>1</v>
      </c>
      <c r="G175" s="14">
        <v>0</v>
      </c>
      <c r="H175" s="14">
        <v>0</v>
      </c>
      <c r="I175" s="14">
        <v>4</v>
      </c>
      <c r="J175" s="14">
        <v>0</v>
      </c>
      <c r="K175" s="14">
        <v>0</v>
      </c>
      <c r="L175" s="14">
        <v>0</v>
      </c>
      <c r="M175" s="14">
        <v>0</v>
      </c>
      <c r="N175" s="14">
        <v>0</v>
      </c>
      <c r="O175" s="14">
        <v>0</v>
      </c>
      <c r="P175" s="14">
        <v>2</v>
      </c>
      <c r="Q175" s="14">
        <v>2</v>
      </c>
      <c r="R175" s="14">
        <v>2</v>
      </c>
      <c r="S175" s="14">
        <v>2</v>
      </c>
      <c r="T175" s="14">
        <v>3</v>
      </c>
      <c r="U175" s="14">
        <v>1</v>
      </c>
      <c r="V175" s="14">
        <v>1</v>
      </c>
      <c r="W175" s="14">
        <v>1</v>
      </c>
      <c r="X175" s="14">
        <v>2</v>
      </c>
      <c r="Y175" s="14">
        <v>1</v>
      </c>
      <c r="Z175" s="14">
        <v>85</v>
      </c>
      <c r="AA175" s="14">
        <f>Z175-[1]Discharge!AC200</f>
        <v>0</v>
      </c>
      <c r="AB175" s="14">
        <v>2</v>
      </c>
      <c r="AC175" s="14">
        <v>1</v>
      </c>
      <c r="AD175" s="14">
        <v>1</v>
      </c>
      <c r="AE175" s="14">
        <v>1</v>
      </c>
      <c r="AF175" s="14">
        <v>1</v>
      </c>
      <c r="AG175" s="14">
        <v>1</v>
      </c>
      <c r="AH175" s="14">
        <v>1</v>
      </c>
      <c r="AI175" s="14">
        <f>SUM(AC175:AH175)</f>
        <v>6</v>
      </c>
      <c r="AJ175" s="14">
        <f>AI175-[1]Discharge!AL200</f>
        <v>0</v>
      </c>
      <c r="AK175" s="14">
        <v>1</v>
      </c>
      <c r="AL175" s="14">
        <v>1</v>
      </c>
      <c r="AM175" s="14">
        <v>1</v>
      </c>
      <c r="AN175" s="14">
        <v>1</v>
      </c>
      <c r="AO175" s="14">
        <v>1</v>
      </c>
      <c r="AP175" s="14">
        <v>1</v>
      </c>
      <c r="AQ175" s="14">
        <v>1</v>
      </c>
      <c r="AR175" s="14">
        <v>1</v>
      </c>
      <c r="AS175" s="14">
        <f>SUM(AK175:AR175)</f>
        <v>8</v>
      </c>
      <c r="AT175" s="14">
        <f>AS175-[1]Discharge!AV200</f>
        <v>0</v>
      </c>
      <c r="AU175" s="14">
        <v>0</v>
      </c>
      <c r="AV175" s="14">
        <v>0</v>
      </c>
      <c r="AW175" s="14">
        <f>SUM(AU175:AV175)</f>
        <v>0</v>
      </c>
      <c r="AX175" s="14">
        <f>AW175-[1]Discharge!AZ200</f>
        <v>0</v>
      </c>
      <c r="AY175" s="14">
        <v>5</v>
      </c>
      <c r="AZ175" s="14">
        <v>5</v>
      </c>
      <c r="BA175" s="14">
        <v>5</v>
      </c>
      <c r="BB175" s="14">
        <v>5</v>
      </c>
      <c r="BC175" s="14">
        <f>SUM(AY175:BB175)</f>
        <v>20</v>
      </c>
      <c r="BD175" s="14">
        <f>BC175-[1]Discharge!BF200</f>
        <v>0</v>
      </c>
    </row>
    <row r="176" spans="1:57" s="14" customFormat="1">
      <c r="A176" s="14">
        <v>167</v>
      </c>
      <c r="B176" s="14">
        <v>0</v>
      </c>
      <c r="C176" s="14">
        <v>0</v>
      </c>
      <c r="D176" s="14">
        <v>0</v>
      </c>
      <c r="E176" s="14">
        <v>0</v>
      </c>
      <c r="F176" s="14">
        <v>0</v>
      </c>
      <c r="G176" s="14">
        <v>0</v>
      </c>
      <c r="H176" s="14">
        <v>0</v>
      </c>
      <c r="I176" s="14">
        <v>0</v>
      </c>
      <c r="J176" s="14">
        <v>0</v>
      </c>
      <c r="K176" s="14">
        <v>0</v>
      </c>
      <c r="L176" s="14">
        <v>0</v>
      </c>
      <c r="M176" s="14">
        <v>0</v>
      </c>
      <c r="N176" s="14">
        <v>0</v>
      </c>
      <c r="O176" s="14">
        <v>0</v>
      </c>
      <c r="P176" s="14">
        <v>2</v>
      </c>
      <c r="Q176" s="14">
        <v>2</v>
      </c>
      <c r="R176" s="14">
        <v>2</v>
      </c>
      <c r="S176" s="14">
        <v>2</v>
      </c>
      <c r="T176" s="14">
        <v>3</v>
      </c>
    </row>
    <row r="177" spans="1:57" s="14" customFormat="1">
      <c r="A177" s="14">
        <v>168</v>
      </c>
      <c r="B177" s="14">
        <v>0</v>
      </c>
      <c r="C177" s="14">
        <v>2</v>
      </c>
      <c r="D177" s="14">
        <v>1</v>
      </c>
      <c r="E177" s="14">
        <v>0</v>
      </c>
      <c r="F177" s="14">
        <v>2</v>
      </c>
      <c r="G177" s="14">
        <v>4</v>
      </c>
      <c r="H177" s="14">
        <v>0</v>
      </c>
      <c r="I177" s="14">
        <v>12</v>
      </c>
      <c r="J177" s="14">
        <v>0</v>
      </c>
      <c r="K177" s="14">
        <v>0</v>
      </c>
      <c r="L177" s="14">
        <v>0</v>
      </c>
      <c r="M177" s="14">
        <v>0</v>
      </c>
      <c r="N177" s="14">
        <v>0</v>
      </c>
      <c r="O177" s="14">
        <v>0</v>
      </c>
      <c r="P177" s="14">
        <v>0</v>
      </c>
      <c r="Q177" s="14">
        <v>1</v>
      </c>
      <c r="R177" s="14">
        <v>1</v>
      </c>
      <c r="S177" s="14">
        <v>1</v>
      </c>
      <c r="T177" s="14">
        <v>2</v>
      </c>
      <c r="U177" s="14">
        <v>4</v>
      </c>
      <c r="V177" s="14">
        <v>1</v>
      </c>
      <c r="W177" s="14">
        <v>5</v>
      </c>
      <c r="X177" s="14">
        <v>5</v>
      </c>
      <c r="Y177" s="14">
        <v>5</v>
      </c>
    </row>
    <row r="178" spans="1:57" s="14" customFormat="1">
      <c r="A178" s="14">
        <v>169</v>
      </c>
      <c r="B178" s="67">
        <v>0</v>
      </c>
      <c r="C178" s="67">
        <v>0</v>
      </c>
      <c r="D178" s="67">
        <v>1</v>
      </c>
      <c r="E178" s="67">
        <v>1</v>
      </c>
      <c r="F178" s="67">
        <v>0</v>
      </c>
      <c r="G178" s="67">
        <v>0</v>
      </c>
      <c r="H178" s="67">
        <v>0</v>
      </c>
      <c r="I178" s="67">
        <v>0</v>
      </c>
      <c r="J178" s="67">
        <v>0</v>
      </c>
      <c r="K178" s="67">
        <v>0</v>
      </c>
      <c r="L178" s="67">
        <v>0</v>
      </c>
      <c r="M178" s="67">
        <v>0</v>
      </c>
      <c r="N178" s="67">
        <v>0</v>
      </c>
      <c r="O178" s="67">
        <v>0</v>
      </c>
      <c r="P178" s="67">
        <v>0</v>
      </c>
      <c r="Q178" s="67">
        <v>2</v>
      </c>
      <c r="R178" s="67">
        <v>2</v>
      </c>
      <c r="S178" s="67">
        <v>2</v>
      </c>
      <c r="T178" s="67">
        <v>2</v>
      </c>
      <c r="U178" s="67">
        <v>2</v>
      </c>
      <c r="V178" s="67">
        <v>3</v>
      </c>
      <c r="W178" s="67">
        <v>1</v>
      </c>
      <c r="X178" s="67">
        <v>1</v>
      </c>
      <c r="Y178" s="67">
        <v>2</v>
      </c>
      <c r="Z178" s="67">
        <v>80</v>
      </c>
      <c r="AA178" s="14">
        <f>Z178-[1]Discharge!AC521</f>
        <v>20</v>
      </c>
      <c r="AB178" s="67">
        <v>2</v>
      </c>
      <c r="AC178" s="1">
        <v>1</v>
      </c>
      <c r="AD178" s="1">
        <v>0</v>
      </c>
      <c r="AE178" s="1">
        <v>1</v>
      </c>
      <c r="AF178" s="1">
        <v>0</v>
      </c>
      <c r="AG178" s="1">
        <v>1</v>
      </c>
      <c r="AH178" s="1">
        <v>1</v>
      </c>
      <c r="AI178" s="14">
        <f>SUM(AC178:AH178)</f>
        <v>4</v>
      </c>
      <c r="AJ178" s="14">
        <f>AI178-[1]Discharge!AL521</f>
        <v>0</v>
      </c>
      <c r="AK178" s="1">
        <v>1</v>
      </c>
      <c r="AL178" s="1">
        <v>0</v>
      </c>
      <c r="AM178" s="1">
        <v>0</v>
      </c>
      <c r="AN178" s="1">
        <v>0</v>
      </c>
      <c r="AO178" s="1">
        <v>0</v>
      </c>
      <c r="AP178" s="1">
        <v>0</v>
      </c>
      <c r="AQ178" s="1">
        <v>1</v>
      </c>
      <c r="AR178" s="1">
        <v>0</v>
      </c>
      <c r="AS178" s="14">
        <f>SUM(AK178:AR178)</f>
        <v>2</v>
      </c>
      <c r="AT178" s="14">
        <f>AS178-[1]Discharge!AV521</f>
        <v>0</v>
      </c>
      <c r="AU178" s="67">
        <v>3</v>
      </c>
      <c r="AV178" s="67">
        <v>1</v>
      </c>
      <c r="AW178" s="14">
        <f>SUM(AU178:AV178)</f>
        <v>4</v>
      </c>
      <c r="AX178" s="14">
        <f>AW178-[1]Discharge!AZ521</f>
        <v>3</v>
      </c>
      <c r="AY178" s="67">
        <v>5</v>
      </c>
      <c r="AZ178" s="67">
        <v>5</v>
      </c>
      <c r="BA178" s="67">
        <v>5</v>
      </c>
      <c r="BB178" s="67">
        <v>5</v>
      </c>
      <c r="BC178" s="14">
        <f>SUM(AY178:BB178)</f>
        <v>20</v>
      </c>
      <c r="BD178" s="14">
        <f>BC178-[1]Discharge!BF521</f>
        <v>0</v>
      </c>
      <c r="BE178" s="69"/>
    </row>
    <row r="179" spans="1:57" s="14" customFormat="1">
      <c r="A179" s="14">
        <v>170</v>
      </c>
      <c r="B179" s="14">
        <v>0</v>
      </c>
      <c r="C179" s="14">
        <v>0</v>
      </c>
      <c r="D179" s="14">
        <v>1</v>
      </c>
      <c r="E179" s="14">
        <v>1</v>
      </c>
      <c r="F179" s="14">
        <v>1</v>
      </c>
      <c r="G179" s="14">
        <v>0</v>
      </c>
      <c r="H179" s="14">
        <v>0</v>
      </c>
      <c r="I179" s="14">
        <v>0</v>
      </c>
      <c r="J179" s="14">
        <v>0</v>
      </c>
      <c r="K179" s="14">
        <v>0</v>
      </c>
      <c r="L179" s="14">
        <v>0</v>
      </c>
      <c r="M179" s="14">
        <v>0</v>
      </c>
      <c r="N179" s="14">
        <v>0</v>
      </c>
      <c r="O179" s="14">
        <v>0</v>
      </c>
      <c r="P179" s="14">
        <v>2</v>
      </c>
      <c r="Q179" s="14">
        <v>2</v>
      </c>
      <c r="R179" s="14">
        <v>2</v>
      </c>
      <c r="S179" s="14">
        <v>2</v>
      </c>
      <c r="T179" s="14">
        <v>3</v>
      </c>
      <c r="U179" s="14">
        <v>2</v>
      </c>
      <c r="V179" s="14">
        <v>2</v>
      </c>
      <c r="W179" s="14">
        <v>1</v>
      </c>
      <c r="X179" s="14">
        <v>3</v>
      </c>
      <c r="Y179" s="14">
        <v>2</v>
      </c>
      <c r="Z179" s="14">
        <v>75</v>
      </c>
      <c r="AA179" s="14">
        <f>Z179-[1]Discharge!AC101</f>
        <v>-5</v>
      </c>
      <c r="AB179" s="14">
        <v>4</v>
      </c>
      <c r="AC179" s="14">
        <v>1</v>
      </c>
      <c r="AD179" s="14">
        <v>1</v>
      </c>
      <c r="AE179" s="14">
        <v>1</v>
      </c>
      <c r="AF179" s="14">
        <v>1</v>
      </c>
      <c r="AG179" s="14">
        <v>1</v>
      </c>
      <c r="AH179" s="14">
        <v>1</v>
      </c>
      <c r="AI179" s="14">
        <f>SUM(AC179:AH179)</f>
        <v>6</v>
      </c>
      <c r="AJ179" s="14">
        <f>AI179-[1]Discharge!AL101</f>
        <v>0</v>
      </c>
      <c r="AK179" s="14">
        <v>1</v>
      </c>
      <c r="AL179" s="14">
        <v>1</v>
      </c>
      <c r="AM179" s="14">
        <v>1</v>
      </c>
      <c r="AN179" s="14">
        <v>1</v>
      </c>
      <c r="AO179" s="14">
        <v>1</v>
      </c>
      <c r="AP179" s="14">
        <v>1</v>
      </c>
      <c r="AQ179" s="14">
        <v>1</v>
      </c>
      <c r="AR179" s="14">
        <v>1</v>
      </c>
      <c r="AS179" s="14">
        <f>SUM(AK179:AR179)</f>
        <v>8</v>
      </c>
      <c r="AT179" s="14">
        <f>AS179-[1]Discharge!AV101</f>
        <v>1</v>
      </c>
      <c r="AU179" s="14">
        <v>0</v>
      </c>
      <c r="AV179" s="14">
        <v>1</v>
      </c>
      <c r="AW179" s="14">
        <f>SUM(AU179:AV179)</f>
        <v>1</v>
      </c>
      <c r="AX179" s="14">
        <f>AW179-[1]Discharge!AZ101</f>
        <v>0</v>
      </c>
      <c r="AY179" s="14">
        <v>5</v>
      </c>
      <c r="AZ179" s="14">
        <v>5</v>
      </c>
      <c r="BA179" s="14">
        <v>5</v>
      </c>
      <c r="BB179" s="14">
        <v>5</v>
      </c>
      <c r="BC179" s="14">
        <f>SUM(AY179:BB179)</f>
        <v>20</v>
      </c>
      <c r="BD179" s="14">
        <f>BC179-[1]Discharge!BF101</f>
        <v>0</v>
      </c>
    </row>
    <row r="180" spans="1:57" s="14" customFormat="1">
      <c r="A180" s="14">
        <v>171</v>
      </c>
      <c r="B180" s="14">
        <v>2</v>
      </c>
      <c r="C180" s="14">
        <v>58</v>
      </c>
      <c r="D180" s="14">
        <v>1</v>
      </c>
      <c r="E180" s="14">
        <v>1</v>
      </c>
      <c r="F180" s="14">
        <v>1</v>
      </c>
      <c r="G180" s="14">
        <v>9</v>
      </c>
      <c r="H180" s="14">
        <v>0</v>
      </c>
      <c r="I180" s="14">
        <v>9</v>
      </c>
      <c r="J180" s="14">
        <v>0</v>
      </c>
      <c r="K180" s="14">
        <v>1</v>
      </c>
      <c r="L180" s="14">
        <v>1</v>
      </c>
      <c r="M180" s="14">
        <v>0</v>
      </c>
      <c r="N180" s="14">
        <v>0</v>
      </c>
      <c r="O180" s="14">
        <v>0</v>
      </c>
      <c r="P180" s="14">
        <v>2</v>
      </c>
      <c r="Q180" s="14">
        <v>2</v>
      </c>
      <c r="R180" s="14">
        <v>2</v>
      </c>
      <c r="S180" s="14">
        <v>2</v>
      </c>
      <c r="T180" s="14">
        <v>3</v>
      </c>
      <c r="U180" s="14">
        <v>2</v>
      </c>
      <c r="V180" s="14">
        <v>1</v>
      </c>
      <c r="W180" s="14">
        <v>2</v>
      </c>
      <c r="X180" s="14">
        <v>2</v>
      </c>
      <c r="Y180" s="14">
        <v>1</v>
      </c>
      <c r="Z180" s="14">
        <v>80</v>
      </c>
      <c r="AA180" s="14">
        <f>Z180-[1]Discharge!AC184</f>
        <v>10</v>
      </c>
      <c r="AB180" s="14">
        <v>3</v>
      </c>
      <c r="AC180" s="14">
        <v>1</v>
      </c>
      <c r="AD180" s="14">
        <v>1</v>
      </c>
      <c r="AE180" s="14">
        <v>1</v>
      </c>
      <c r="AF180" s="14">
        <v>1</v>
      </c>
      <c r="AG180" s="14">
        <v>1</v>
      </c>
      <c r="AH180" s="14">
        <v>1</v>
      </c>
      <c r="AI180" s="14">
        <f>SUM(AC180:AH180)</f>
        <v>6</v>
      </c>
      <c r="AJ180" s="14">
        <f>AI180-[1]Discharge!AL184</f>
        <v>0</v>
      </c>
      <c r="AK180" s="14">
        <v>1</v>
      </c>
      <c r="AL180" s="14">
        <v>0</v>
      </c>
      <c r="AM180" s="14">
        <v>0</v>
      </c>
      <c r="AN180" s="14">
        <v>0</v>
      </c>
      <c r="AO180" s="14">
        <v>0</v>
      </c>
      <c r="AP180" s="14">
        <v>1</v>
      </c>
      <c r="AQ180" s="14">
        <v>1</v>
      </c>
      <c r="AR180" s="14">
        <v>1</v>
      </c>
      <c r="AS180" s="14">
        <f>SUM(AK180:AR180)</f>
        <v>4</v>
      </c>
      <c r="AT180" s="14">
        <f>AS180-[1]Discharge!AV184</f>
        <v>0</v>
      </c>
      <c r="AU180" s="14">
        <v>0</v>
      </c>
      <c r="AV180" s="14">
        <v>0</v>
      </c>
      <c r="AW180" s="14">
        <f>SUM(AU180:AV180)</f>
        <v>0</v>
      </c>
      <c r="AX180" s="14">
        <f>AW180-[1]Discharge!AZ184</f>
        <v>0</v>
      </c>
      <c r="AY180" s="14">
        <v>5</v>
      </c>
      <c r="AZ180" s="14">
        <v>5</v>
      </c>
      <c r="BA180" s="14">
        <v>5</v>
      </c>
      <c r="BB180" s="14">
        <v>5</v>
      </c>
      <c r="BC180" s="14">
        <f>SUM(AY180:BB180)</f>
        <v>20</v>
      </c>
      <c r="BD180" s="14">
        <f>BC180-[1]Discharge!BF184</f>
        <v>0</v>
      </c>
    </row>
    <row r="181" spans="1:57" s="14" customFormat="1">
      <c r="A181" s="14">
        <v>172</v>
      </c>
      <c r="B181" s="1">
        <v>0</v>
      </c>
      <c r="C181" s="1">
        <v>15</v>
      </c>
      <c r="D181" s="1">
        <v>0</v>
      </c>
      <c r="E181" s="1">
        <v>0</v>
      </c>
      <c r="F181" s="1">
        <v>4</v>
      </c>
      <c r="G181" s="1">
        <v>0</v>
      </c>
      <c r="H181" s="1">
        <v>0</v>
      </c>
      <c r="I181" s="1">
        <v>0</v>
      </c>
      <c r="J181" s="1">
        <v>0</v>
      </c>
      <c r="K181" s="1">
        <v>1</v>
      </c>
      <c r="L181" s="1">
        <v>0</v>
      </c>
      <c r="M181" s="1">
        <v>0</v>
      </c>
      <c r="N181" s="1">
        <v>0</v>
      </c>
      <c r="O181" s="1">
        <v>0</v>
      </c>
      <c r="P181" s="1">
        <v>2</v>
      </c>
      <c r="Q181" s="1">
        <v>2</v>
      </c>
      <c r="R181" s="1">
        <v>2</v>
      </c>
      <c r="S181" s="1">
        <v>2</v>
      </c>
      <c r="T181" s="1">
        <v>3</v>
      </c>
      <c r="U181" s="1">
        <v>3</v>
      </c>
      <c r="V181" s="1">
        <v>5</v>
      </c>
      <c r="W181" s="1">
        <v>1</v>
      </c>
      <c r="X181" s="1">
        <v>3</v>
      </c>
      <c r="Y181" s="1">
        <v>1</v>
      </c>
      <c r="Z181" s="1">
        <v>60</v>
      </c>
      <c r="AB181" s="1">
        <v>5</v>
      </c>
      <c r="AC181" s="1">
        <v>0</v>
      </c>
      <c r="AD181" s="1">
        <v>0</v>
      </c>
      <c r="AE181" s="1">
        <v>1</v>
      </c>
      <c r="AF181" s="1">
        <v>1</v>
      </c>
      <c r="AG181" s="1">
        <v>0</v>
      </c>
      <c r="AH181" s="1">
        <v>1</v>
      </c>
      <c r="AI181" s="1"/>
      <c r="AJ181" s="1"/>
      <c r="AK181" s="1">
        <v>1</v>
      </c>
      <c r="AL181" s="1">
        <v>0</v>
      </c>
      <c r="AM181" s="1">
        <v>1</v>
      </c>
      <c r="AN181" s="1">
        <v>0</v>
      </c>
      <c r="AO181" s="1">
        <v>0</v>
      </c>
      <c r="AP181" s="1">
        <v>0</v>
      </c>
      <c r="AQ181" s="1">
        <v>1</v>
      </c>
      <c r="AR181" s="1">
        <v>1</v>
      </c>
      <c r="AS181" s="1">
        <f>SUM(AK181:AR181)</f>
        <v>4</v>
      </c>
      <c r="AT181" s="1"/>
      <c r="AU181" s="1">
        <v>0</v>
      </c>
      <c r="AV181" s="1">
        <v>0</v>
      </c>
      <c r="AW181" s="1">
        <v>0</v>
      </c>
      <c r="AX181" s="1"/>
      <c r="AY181" s="1">
        <v>5</v>
      </c>
      <c r="AZ181" s="1">
        <v>5</v>
      </c>
      <c r="BA181" s="1">
        <v>5</v>
      </c>
      <c r="BB181" s="1">
        <v>5</v>
      </c>
      <c r="BC181" s="1">
        <f>SUM(AY181:BB181)</f>
        <v>20</v>
      </c>
      <c r="BD181" s="1"/>
    </row>
    <row r="182" spans="1:57" s="14" customFormat="1">
      <c r="A182" s="14">
        <v>173</v>
      </c>
      <c r="B182" s="14">
        <v>1</v>
      </c>
      <c r="C182" s="14">
        <v>11</v>
      </c>
      <c r="D182" s="14">
        <v>0</v>
      </c>
      <c r="E182" s="14">
        <v>2</v>
      </c>
      <c r="F182" s="14">
        <v>0</v>
      </c>
      <c r="G182" s="14">
        <v>0</v>
      </c>
      <c r="H182" s="14">
        <v>0</v>
      </c>
      <c r="I182" s="14">
        <v>0</v>
      </c>
      <c r="J182" s="14">
        <v>0</v>
      </c>
      <c r="K182" s="14">
        <v>1</v>
      </c>
      <c r="L182" s="14">
        <v>1</v>
      </c>
      <c r="M182" s="14">
        <v>0</v>
      </c>
      <c r="N182" s="14">
        <v>0</v>
      </c>
      <c r="O182" s="14">
        <v>0</v>
      </c>
      <c r="P182" s="14">
        <v>2</v>
      </c>
      <c r="Q182" s="14">
        <v>2</v>
      </c>
      <c r="R182" s="14">
        <v>2</v>
      </c>
      <c r="S182" s="14">
        <v>2</v>
      </c>
      <c r="T182" s="14">
        <v>3</v>
      </c>
    </row>
    <row r="183" spans="1:57" s="14" customFormat="1">
      <c r="A183" s="14">
        <v>174</v>
      </c>
      <c r="B183" s="14">
        <v>1</v>
      </c>
      <c r="C183" s="14">
        <v>14</v>
      </c>
      <c r="D183" s="14">
        <v>0</v>
      </c>
      <c r="E183" s="14">
        <v>2</v>
      </c>
      <c r="F183" s="14">
        <v>0</v>
      </c>
      <c r="G183" s="14">
        <v>0</v>
      </c>
      <c r="H183" s="14">
        <v>0</v>
      </c>
      <c r="I183" s="14">
        <v>0</v>
      </c>
      <c r="J183" s="14">
        <v>0</v>
      </c>
      <c r="K183" s="14">
        <v>1</v>
      </c>
      <c r="L183" s="14">
        <v>1</v>
      </c>
      <c r="M183" s="14">
        <v>0</v>
      </c>
      <c r="N183" s="14">
        <v>0</v>
      </c>
      <c r="O183" s="14">
        <v>0</v>
      </c>
      <c r="P183" s="14">
        <v>2</v>
      </c>
      <c r="Q183" s="14">
        <v>2</v>
      </c>
      <c r="R183" s="14">
        <v>2</v>
      </c>
      <c r="S183" s="14">
        <v>2</v>
      </c>
      <c r="T183" s="14">
        <v>3</v>
      </c>
      <c r="U183" s="14">
        <v>3</v>
      </c>
      <c r="V183" s="14">
        <v>4</v>
      </c>
      <c r="W183" s="14">
        <v>4</v>
      </c>
      <c r="X183" s="14">
        <v>5</v>
      </c>
      <c r="Y183" s="14">
        <v>2</v>
      </c>
      <c r="Z183" s="14">
        <v>20</v>
      </c>
      <c r="AA183" s="14">
        <f>Z183-[1]Discharge!AC280</f>
        <v>0</v>
      </c>
      <c r="AB183" s="14">
        <v>5</v>
      </c>
      <c r="AC183" s="14">
        <v>0</v>
      </c>
      <c r="AD183" s="14">
        <v>0</v>
      </c>
      <c r="AE183" s="14">
        <v>0</v>
      </c>
      <c r="AF183" s="14">
        <v>0</v>
      </c>
      <c r="AG183" s="14">
        <v>0</v>
      </c>
      <c r="AH183" s="14">
        <v>0</v>
      </c>
      <c r="AI183" s="14">
        <f>SUM(AC183:AH183)</f>
        <v>0</v>
      </c>
      <c r="AJ183" s="14">
        <f>AI183-[1]Discharge!AL280</f>
        <v>0</v>
      </c>
      <c r="AK183" s="14">
        <v>0</v>
      </c>
      <c r="AL183" s="14">
        <v>0</v>
      </c>
      <c r="AM183" s="14">
        <v>0</v>
      </c>
      <c r="AN183" s="14">
        <v>0</v>
      </c>
      <c r="AO183" s="14">
        <v>0</v>
      </c>
      <c r="AP183" s="14">
        <v>0</v>
      </c>
      <c r="AQ183" s="14">
        <v>0</v>
      </c>
      <c r="AR183" s="14">
        <v>0</v>
      </c>
      <c r="AS183" s="14">
        <f>SUM(AK183:AR183)</f>
        <v>0</v>
      </c>
      <c r="AT183" s="14">
        <f>AS183-[1]Discharge!AV280</f>
        <v>0</v>
      </c>
      <c r="AU183" s="14">
        <v>3</v>
      </c>
      <c r="AV183" s="14">
        <v>3</v>
      </c>
      <c r="AW183" s="14">
        <f>SUM(AU183:AV183)</f>
        <v>6</v>
      </c>
      <c r="AX183" s="14">
        <f>AW183-[1]Discharge!AZ280</f>
        <v>0</v>
      </c>
      <c r="AY183" s="14">
        <v>2</v>
      </c>
      <c r="AZ183" s="14">
        <v>2</v>
      </c>
      <c r="BA183" s="14">
        <v>2</v>
      </c>
      <c r="BB183" s="14">
        <v>2</v>
      </c>
      <c r="BC183" s="14">
        <f>SUM(AY183:BB183)</f>
        <v>8</v>
      </c>
      <c r="BD183" s="14">
        <f>BC183-[1]Discharge!BF280</f>
        <v>0</v>
      </c>
    </row>
    <row r="184" spans="1:57" s="14" customFormat="1">
      <c r="A184" s="14">
        <v>175</v>
      </c>
      <c r="B184" s="14">
        <v>0</v>
      </c>
      <c r="C184" s="14">
        <v>0</v>
      </c>
      <c r="D184" s="14">
        <v>0</v>
      </c>
      <c r="E184" s="14">
        <v>0</v>
      </c>
      <c r="F184" s="14">
        <v>5</v>
      </c>
      <c r="G184" s="14">
        <v>5</v>
      </c>
      <c r="H184" s="14">
        <v>0</v>
      </c>
      <c r="I184" s="14">
        <v>0</v>
      </c>
      <c r="J184" s="14">
        <v>0</v>
      </c>
      <c r="K184" s="14">
        <v>1</v>
      </c>
      <c r="L184" s="14">
        <v>1</v>
      </c>
      <c r="M184" s="14">
        <v>0</v>
      </c>
      <c r="N184" s="14">
        <v>0</v>
      </c>
      <c r="O184" s="14">
        <v>0</v>
      </c>
      <c r="P184" s="14">
        <v>0</v>
      </c>
      <c r="Q184" s="14">
        <v>2</v>
      </c>
      <c r="R184" s="14">
        <v>2</v>
      </c>
      <c r="S184" s="14">
        <v>2</v>
      </c>
      <c r="T184" s="14">
        <v>2</v>
      </c>
      <c r="U184" s="14">
        <v>3</v>
      </c>
      <c r="AB184" s="1"/>
      <c r="AC184" s="1"/>
      <c r="AD184" s="1"/>
      <c r="AE184" s="1"/>
      <c r="AF184" s="1"/>
      <c r="AG184" s="1"/>
      <c r="AH184" s="1"/>
      <c r="AK184" s="1"/>
      <c r="AL184" s="1"/>
      <c r="AM184" s="1"/>
      <c r="AN184" s="1"/>
      <c r="AO184" s="1"/>
      <c r="AP184" s="1"/>
      <c r="AQ184" s="1"/>
      <c r="AR184" s="1"/>
      <c r="AU184" s="1"/>
      <c r="AV184" s="1"/>
      <c r="AY184" s="1"/>
      <c r="AZ184" s="1"/>
      <c r="BA184" s="1"/>
      <c r="BB184" s="1"/>
    </row>
    <row r="185" spans="1:57" s="14" customFormat="1">
      <c r="A185" s="14">
        <v>176</v>
      </c>
      <c r="B185" s="14">
        <v>0</v>
      </c>
      <c r="C185" s="14">
        <v>0</v>
      </c>
      <c r="D185" s="14">
        <v>1</v>
      </c>
      <c r="E185" s="14">
        <v>1</v>
      </c>
      <c r="F185" s="14">
        <v>0</v>
      </c>
      <c r="G185" s="14">
        <v>0</v>
      </c>
      <c r="H185" s="14">
        <v>0</v>
      </c>
      <c r="I185" s="14">
        <v>0</v>
      </c>
      <c r="J185" s="14">
        <v>0</v>
      </c>
      <c r="K185" s="14">
        <v>0</v>
      </c>
      <c r="L185" s="14">
        <v>0</v>
      </c>
      <c r="M185" s="14">
        <v>0</v>
      </c>
      <c r="N185" s="14">
        <v>0</v>
      </c>
      <c r="O185" s="14">
        <v>0</v>
      </c>
      <c r="P185" s="14">
        <v>2</v>
      </c>
      <c r="Q185" s="14">
        <v>2</v>
      </c>
      <c r="R185" s="14">
        <v>2</v>
      </c>
      <c r="S185" s="14">
        <v>2</v>
      </c>
      <c r="T185" s="14">
        <v>2</v>
      </c>
      <c r="U185" s="14">
        <v>1</v>
      </c>
      <c r="V185" s="14">
        <v>1</v>
      </c>
      <c r="W185" s="14">
        <v>1</v>
      </c>
      <c r="X185" s="14">
        <v>1</v>
      </c>
      <c r="Y185" s="14">
        <v>1</v>
      </c>
      <c r="Z185" s="14">
        <v>75</v>
      </c>
      <c r="AA185" s="14">
        <f>Z185-[1]Discharge!AC336</f>
        <v>-5</v>
      </c>
      <c r="AB185" s="14">
        <v>3</v>
      </c>
      <c r="AC185" s="14">
        <v>1</v>
      </c>
      <c r="AD185" s="14">
        <v>1</v>
      </c>
      <c r="AE185" s="14">
        <v>1</v>
      </c>
      <c r="AF185" s="14">
        <v>1</v>
      </c>
      <c r="AG185" s="14">
        <v>1</v>
      </c>
      <c r="AH185" s="14">
        <v>1</v>
      </c>
      <c r="AI185" s="14">
        <f>SUM(AC185:AH185)</f>
        <v>6</v>
      </c>
      <c r="AJ185" s="14">
        <f>AI185-[1]Discharge!AL336</f>
        <v>0</v>
      </c>
      <c r="AK185" s="14">
        <v>1</v>
      </c>
      <c r="AL185" s="14">
        <v>0</v>
      </c>
      <c r="AM185" s="14">
        <v>0</v>
      </c>
      <c r="AN185" s="14">
        <v>0</v>
      </c>
      <c r="AO185" s="14">
        <v>0</v>
      </c>
      <c r="AP185" s="14">
        <v>1</v>
      </c>
      <c r="AQ185" s="14">
        <v>1</v>
      </c>
      <c r="AR185" s="14">
        <v>1</v>
      </c>
      <c r="AS185" s="14">
        <f>SUM(AK185:AR185)</f>
        <v>4</v>
      </c>
      <c r="AT185" s="14">
        <f>AS185-[1]Discharge!AV336</f>
        <v>-1</v>
      </c>
      <c r="AU185" s="14">
        <v>0</v>
      </c>
      <c r="AV185" s="14">
        <v>0</v>
      </c>
      <c r="AW185" s="14">
        <f>SUM(AU185:AV185)</f>
        <v>0</v>
      </c>
      <c r="AX185" s="14">
        <f>AW185-[1]Discharge!AZ336</f>
        <v>0</v>
      </c>
      <c r="AY185" s="14">
        <v>5</v>
      </c>
      <c r="AZ185" s="14">
        <v>5</v>
      </c>
      <c r="BA185" s="14">
        <v>5</v>
      </c>
      <c r="BB185" s="14">
        <v>5</v>
      </c>
      <c r="BC185" s="14">
        <f>SUM(AY185:BB185)</f>
        <v>20</v>
      </c>
      <c r="BD185" s="14">
        <f>BC185-[1]Discharge!BF336</f>
        <v>0</v>
      </c>
    </row>
    <row r="186" spans="1:57" s="14" customFormat="1">
      <c r="A186" s="14">
        <v>177</v>
      </c>
      <c r="B186" s="14">
        <v>1</v>
      </c>
      <c r="C186" s="14">
        <v>1</v>
      </c>
      <c r="D186" s="14">
        <v>1</v>
      </c>
      <c r="E186" s="14">
        <v>1</v>
      </c>
      <c r="F186" s="14">
        <v>0</v>
      </c>
      <c r="G186" s="14">
        <v>0</v>
      </c>
      <c r="H186" s="14">
        <v>0</v>
      </c>
      <c r="I186" s="14">
        <v>0</v>
      </c>
      <c r="J186" s="14">
        <v>0</v>
      </c>
      <c r="K186" s="14">
        <v>0</v>
      </c>
      <c r="L186" s="14">
        <v>0</v>
      </c>
      <c r="M186" s="14">
        <v>9</v>
      </c>
      <c r="N186" s="14">
        <v>0</v>
      </c>
      <c r="O186" s="14">
        <v>0</v>
      </c>
      <c r="P186" s="14">
        <v>1</v>
      </c>
      <c r="Q186" s="14">
        <v>1</v>
      </c>
      <c r="R186" s="14">
        <v>0</v>
      </c>
      <c r="S186" s="14">
        <v>1</v>
      </c>
      <c r="T186" s="14">
        <v>0</v>
      </c>
      <c r="U186" s="14">
        <v>1</v>
      </c>
      <c r="V186" s="14">
        <v>1</v>
      </c>
      <c r="W186" s="14">
        <v>1</v>
      </c>
      <c r="X186" s="14">
        <v>1</v>
      </c>
      <c r="Y186" s="14">
        <v>1</v>
      </c>
      <c r="Z186" s="14">
        <v>80</v>
      </c>
      <c r="AA186" s="14">
        <f>Z186-[1]Discharge!AC307</f>
        <v>0</v>
      </c>
      <c r="AB186" s="14">
        <v>3</v>
      </c>
      <c r="AC186" s="14">
        <v>0</v>
      </c>
      <c r="AD186" s="14">
        <v>0</v>
      </c>
      <c r="AE186" s="14">
        <v>0</v>
      </c>
      <c r="AF186" s="14">
        <v>0</v>
      </c>
      <c r="AG186" s="14">
        <v>0</v>
      </c>
      <c r="AH186" s="14">
        <v>0</v>
      </c>
      <c r="AI186" s="14">
        <f>SUM(AC186:AH186)</f>
        <v>0</v>
      </c>
      <c r="AJ186" s="14">
        <f>AI186-[1]Discharge!AL307</f>
        <v>-5</v>
      </c>
      <c r="AK186" s="14">
        <v>1</v>
      </c>
      <c r="AL186" s="14">
        <v>0</v>
      </c>
      <c r="AM186" s="14">
        <v>0</v>
      </c>
      <c r="AN186" s="14">
        <v>0</v>
      </c>
      <c r="AO186" s="14">
        <v>0</v>
      </c>
      <c r="AP186" s="14">
        <v>0</v>
      </c>
      <c r="AQ186" s="14">
        <v>0</v>
      </c>
      <c r="AR186" s="14">
        <v>0</v>
      </c>
      <c r="AS186" s="14">
        <f>SUM(AK186:AR186)</f>
        <v>1</v>
      </c>
      <c r="AT186" s="14">
        <f>AS186-[1]Discharge!AV307</f>
        <v>0</v>
      </c>
      <c r="AU186" s="14">
        <v>0</v>
      </c>
      <c r="AV186" s="14">
        <v>0</v>
      </c>
      <c r="AW186" s="14">
        <f>SUM(AU186:AV186)</f>
        <v>0</v>
      </c>
      <c r="AX186" s="14">
        <f>AW186-[1]Discharge!AZ307</f>
        <v>0</v>
      </c>
      <c r="AY186" s="14">
        <v>5</v>
      </c>
      <c r="AZ186" s="14">
        <v>5</v>
      </c>
      <c r="BA186" s="14">
        <v>5</v>
      </c>
      <c r="BB186" s="14">
        <v>5</v>
      </c>
      <c r="BC186" s="14">
        <f>SUM(AY186:BB186)</f>
        <v>20</v>
      </c>
      <c r="BD186" s="14">
        <f>BC186-[1]Discharge!BF307</f>
        <v>0</v>
      </c>
    </row>
    <row r="187" spans="1:57" s="14" customFormat="1">
      <c r="A187" s="14">
        <v>178</v>
      </c>
      <c r="B187" s="14">
        <v>0</v>
      </c>
      <c r="C187" s="14">
        <v>0</v>
      </c>
      <c r="D187" s="14">
        <v>1</v>
      </c>
      <c r="E187" s="14">
        <v>1</v>
      </c>
      <c r="F187" s="14">
        <v>0</v>
      </c>
      <c r="G187" s="14">
        <v>9</v>
      </c>
      <c r="H187" s="14">
        <v>0</v>
      </c>
      <c r="I187" s="14">
        <v>8</v>
      </c>
      <c r="J187" s="14">
        <v>0</v>
      </c>
      <c r="K187" s="14">
        <v>0</v>
      </c>
      <c r="L187" s="14">
        <v>0</v>
      </c>
      <c r="M187" s="14">
        <v>0</v>
      </c>
      <c r="N187" s="14">
        <v>0</v>
      </c>
      <c r="O187" s="14">
        <v>0</v>
      </c>
      <c r="P187" s="14">
        <v>0</v>
      </c>
      <c r="Q187" s="14">
        <v>2</v>
      </c>
      <c r="R187" s="14">
        <v>2</v>
      </c>
      <c r="S187" s="14">
        <v>2</v>
      </c>
      <c r="T187" s="14">
        <v>0</v>
      </c>
      <c r="U187" s="14">
        <v>0</v>
      </c>
      <c r="V187" s="14">
        <v>2</v>
      </c>
      <c r="W187" s="14">
        <v>1</v>
      </c>
      <c r="X187" s="14">
        <v>1</v>
      </c>
      <c r="Y187" s="14">
        <v>1</v>
      </c>
      <c r="Z187" s="14">
        <v>3</v>
      </c>
      <c r="AA187" s="14">
        <f>Z187-[1]Discharge!AC446</f>
        <v>3</v>
      </c>
      <c r="AB187" s="1">
        <v>2</v>
      </c>
      <c r="AC187" s="1">
        <v>0</v>
      </c>
      <c r="AD187" s="1">
        <v>0</v>
      </c>
      <c r="AE187" s="1">
        <v>1</v>
      </c>
      <c r="AF187" s="1">
        <v>1</v>
      </c>
      <c r="AG187" s="1">
        <v>1</v>
      </c>
      <c r="AH187" s="1">
        <v>1</v>
      </c>
      <c r="AI187" s="14">
        <f>SUM(AC187:AH187)</f>
        <v>4</v>
      </c>
      <c r="AJ187" s="14">
        <f>AI187-[1]Discharge!AL446</f>
        <v>4</v>
      </c>
      <c r="AK187" s="1">
        <v>1</v>
      </c>
      <c r="AL187" s="1">
        <v>0</v>
      </c>
      <c r="AM187" s="1">
        <v>0</v>
      </c>
      <c r="AN187" s="1">
        <v>0</v>
      </c>
      <c r="AO187" s="1">
        <v>0</v>
      </c>
      <c r="AP187" s="1">
        <v>1</v>
      </c>
      <c r="AQ187" s="1">
        <v>0</v>
      </c>
      <c r="AR187" s="1">
        <v>1</v>
      </c>
      <c r="AS187" s="14">
        <f>SUM(AK187:AR187)</f>
        <v>3</v>
      </c>
      <c r="AT187" s="14">
        <f>AS187-[1]Discharge!AV446</f>
        <v>3</v>
      </c>
      <c r="AU187" s="1">
        <v>1</v>
      </c>
      <c r="AV187" s="1">
        <v>1</v>
      </c>
      <c r="AW187" s="14">
        <f>SUM(AU187:AV187)</f>
        <v>2</v>
      </c>
      <c r="AX187" s="14">
        <f>AW187-[1]Discharge!AZ446</f>
        <v>2</v>
      </c>
      <c r="AY187" s="1">
        <v>5</v>
      </c>
      <c r="AZ187" s="1">
        <v>5</v>
      </c>
      <c r="BA187" s="1">
        <v>5</v>
      </c>
      <c r="BB187" s="1">
        <v>5</v>
      </c>
      <c r="BC187" s="14">
        <f>SUM(AY187:BB187)</f>
        <v>20</v>
      </c>
      <c r="BD187" s="14">
        <f>BC187-[1]Discharge!BF446</f>
        <v>20</v>
      </c>
    </row>
    <row r="188" spans="1:57" s="14" customFormat="1">
      <c r="A188" s="14">
        <v>179</v>
      </c>
      <c r="B188" s="14">
        <v>0</v>
      </c>
      <c r="C188" s="14">
        <v>3</v>
      </c>
      <c r="D188" s="14">
        <v>1</v>
      </c>
      <c r="E188" s="14">
        <v>1</v>
      </c>
      <c r="F188" s="14">
        <v>1</v>
      </c>
      <c r="G188" s="14">
        <v>0</v>
      </c>
      <c r="H188" s="14">
        <v>0</v>
      </c>
      <c r="I188" s="14">
        <v>0</v>
      </c>
      <c r="J188" s="14">
        <v>0</v>
      </c>
      <c r="K188" s="14">
        <v>0</v>
      </c>
      <c r="L188" s="14">
        <v>0</v>
      </c>
      <c r="M188" s="14">
        <v>0</v>
      </c>
      <c r="N188" s="14">
        <v>0</v>
      </c>
      <c r="O188" s="14">
        <v>0</v>
      </c>
      <c r="P188" s="14">
        <v>2</v>
      </c>
      <c r="Q188" s="14">
        <v>2</v>
      </c>
      <c r="R188" s="14">
        <v>2</v>
      </c>
      <c r="S188" s="14">
        <v>2</v>
      </c>
      <c r="T188" s="14">
        <v>3</v>
      </c>
      <c r="U188" s="14">
        <v>1</v>
      </c>
      <c r="V188" s="14">
        <v>1</v>
      </c>
      <c r="W188" s="14">
        <v>2</v>
      </c>
      <c r="X188" s="14">
        <v>2</v>
      </c>
      <c r="Y188" s="14">
        <v>1</v>
      </c>
      <c r="Z188" s="14">
        <v>80</v>
      </c>
      <c r="AA188" s="14">
        <f>Z188-[1]Discharge!AC205</f>
        <v>10</v>
      </c>
      <c r="AB188" s="14">
        <v>2</v>
      </c>
      <c r="AC188" s="14">
        <v>1</v>
      </c>
      <c r="AD188" s="14">
        <v>1</v>
      </c>
      <c r="AE188" s="14">
        <v>1</v>
      </c>
      <c r="AF188" s="14">
        <v>1</v>
      </c>
      <c r="AG188" s="14">
        <v>1</v>
      </c>
      <c r="AH188" s="14">
        <v>1</v>
      </c>
      <c r="AI188" s="14">
        <f>SUM(AC188:AH188)</f>
        <v>6</v>
      </c>
      <c r="AJ188" s="14">
        <f>AI188-[1]Discharge!AL205</f>
        <v>0</v>
      </c>
      <c r="AK188" s="14">
        <v>1</v>
      </c>
      <c r="AL188" s="14">
        <v>1</v>
      </c>
      <c r="AM188" s="14">
        <v>1</v>
      </c>
      <c r="AN188" s="14">
        <v>1</v>
      </c>
      <c r="AO188" s="14">
        <v>1</v>
      </c>
      <c r="AP188" s="14">
        <v>1</v>
      </c>
      <c r="AQ188" s="14">
        <v>1</v>
      </c>
      <c r="AR188" s="14">
        <v>1</v>
      </c>
      <c r="AS188" s="14">
        <f>SUM(AK188:AR188)</f>
        <v>8</v>
      </c>
      <c r="AT188" s="14">
        <f>AS188-[1]Discharge!AV205</f>
        <v>0</v>
      </c>
      <c r="AU188" s="14">
        <v>0</v>
      </c>
      <c r="AV188" s="14">
        <v>0</v>
      </c>
      <c r="AW188" s="14">
        <f>SUM(AU188:AV188)</f>
        <v>0</v>
      </c>
      <c r="AX188" s="14">
        <f>AW188-[1]Discharge!AZ205</f>
        <v>-1</v>
      </c>
      <c r="AY188" s="14">
        <v>3</v>
      </c>
      <c r="AZ188" s="14">
        <v>3</v>
      </c>
      <c r="BA188" s="14">
        <v>3</v>
      </c>
      <c r="BB188" s="14">
        <v>3</v>
      </c>
      <c r="BC188" s="14">
        <f>SUM(AY188:BB188)</f>
        <v>12</v>
      </c>
      <c r="BD188" s="14">
        <f>BC188-[1]Discharge!BF205</f>
        <v>0</v>
      </c>
    </row>
    <row r="189" spans="1:57" s="14" customFormat="1">
      <c r="A189" s="14">
        <v>180</v>
      </c>
      <c r="B189" s="14">
        <v>1</v>
      </c>
      <c r="C189" s="14">
        <v>8</v>
      </c>
      <c r="D189" s="14">
        <v>0</v>
      </c>
      <c r="E189" s="14">
        <v>0</v>
      </c>
      <c r="F189" s="14">
        <v>1</v>
      </c>
      <c r="G189" s="14">
        <v>0</v>
      </c>
      <c r="H189" s="14">
        <v>0</v>
      </c>
      <c r="I189" s="14">
        <v>0</v>
      </c>
      <c r="J189" s="14">
        <v>1</v>
      </c>
      <c r="K189" s="14">
        <v>1</v>
      </c>
      <c r="L189" s="14">
        <v>1</v>
      </c>
      <c r="N189" s="14">
        <v>0</v>
      </c>
      <c r="O189" s="14">
        <v>0</v>
      </c>
      <c r="P189" s="14">
        <v>2</v>
      </c>
      <c r="Q189" s="14">
        <v>2</v>
      </c>
      <c r="R189" s="14">
        <v>2</v>
      </c>
      <c r="S189" s="14">
        <v>2</v>
      </c>
      <c r="T189" s="14">
        <v>2</v>
      </c>
    </row>
    <row r="190" spans="1:57" s="14" customFormat="1">
      <c r="A190" s="14">
        <v>181</v>
      </c>
      <c r="B190" s="14">
        <v>0</v>
      </c>
      <c r="C190" s="14">
        <v>2</v>
      </c>
      <c r="D190" s="14">
        <v>1</v>
      </c>
      <c r="E190" s="14">
        <v>1</v>
      </c>
      <c r="F190" s="14">
        <v>1</v>
      </c>
      <c r="G190" s="14">
        <v>8</v>
      </c>
      <c r="H190" s="14">
        <v>0</v>
      </c>
      <c r="I190" s="14">
        <v>10</v>
      </c>
      <c r="J190" s="14">
        <v>0</v>
      </c>
      <c r="K190" s="14">
        <v>0</v>
      </c>
      <c r="L190" s="14">
        <v>0</v>
      </c>
      <c r="M190" s="14">
        <v>0</v>
      </c>
      <c r="N190" s="14">
        <v>0</v>
      </c>
      <c r="O190" s="14">
        <v>0</v>
      </c>
      <c r="P190" s="14">
        <v>2</v>
      </c>
      <c r="Q190" s="14">
        <v>2</v>
      </c>
      <c r="R190" s="14">
        <v>2</v>
      </c>
      <c r="S190" s="14">
        <v>2</v>
      </c>
      <c r="T190" s="14">
        <v>3</v>
      </c>
      <c r="U190" s="14">
        <v>3</v>
      </c>
      <c r="V190" s="14">
        <v>1</v>
      </c>
      <c r="W190" s="14">
        <v>1</v>
      </c>
      <c r="X190" s="14">
        <v>1</v>
      </c>
      <c r="Y190" s="14">
        <v>2</v>
      </c>
      <c r="AB190" s="14">
        <v>4</v>
      </c>
      <c r="AC190" s="14">
        <v>1</v>
      </c>
      <c r="AD190" s="14">
        <v>1</v>
      </c>
      <c r="AE190" s="14">
        <v>1</v>
      </c>
      <c r="AF190" s="14">
        <v>1</v>
      </c>
      <c r="AG190" s="14">
        <v>1</v>
      </c>
      <c r="AH190" s="14">
        <v>1</v>
      </c>
      <c r="AI190" s="14">
        <f>SUM(AC190:AH190)</f>
        <v>6</v>
      </c>
      <c r="AJ190" s="14">
        <f>AI190-[1]Discharge!AL224</f>
        <v>0</v>
      </c>
      <c r="AK190" s="14">
        <v>1</v>
      </c>
      <c r="AL190" s="14">
        <v>1</v>
      </c>
      <c r="AM190" s="14">
        <v>1</v>
      </c>
      <c r="AN190" s="14">
        <v>1</v>
      </c>
      <c r="AO190" s="14">
        <v>1</v>
      </c>
      <c r="AP190" s="14">
        <v>1</v>
      </c>
      <c r="AQ190" s="14">
        <v>1</v>
      </c>
      <c r="AR190" s="14">
        <v>1</v>
      </c>
      <c r="AS190" s="14">
        <f>SUM(AK190:AR190)</f>
        <v>8</v>
      </c>
      <c r="AT190" s="14">
        <f>AS190-[1]Discharge!AV224</f>
        <v>4</v>
      </c>
      <c r="AU190" s="14">
        <v>1</v>
      </c>
      <c r="AV190" s="14">
        <v>0</v>
      </c>
      <c r="AW190" s="14">
        <f>SUM(AU190:AV190)</f>
        <v>1</v>
      </c>
      <c r="AX190" s="14">
        <f>AW190-[1]Discharge!AZ224</f>
        <v>0</v>
      </c>
      <c r="AY190" s="14">
        <v>5</v>
      </c>
      <c r="AZ190" s="14">
        <v>4</v>
      </c>
      <c r="BA190" s="14">
        <v>4</v>
      </c>
      <c r="BB190" s="14">
        <v>4</v>
      </c>
      <c r="BC190" s="14">
        <f>SUM(AY190:BB190)</f>
        <v>17</v>
      </c>
      <c r="BD190" s="14">
        <f>BC190-[1]Discharge!BF224</f>
        <v>-3</v>
      </c>
    </row>
    <row r="191" spans="1:57" s="14" customFormat="1">
      <c r="A191" s="14">
        <v>182</v>
      </c>
      <c r="B191" s="14">
        <v>0</v>
      </c>
      <c r="C191" s="14">
        <v>0</v>
      </c>
      <c r="D191" s="14">
        <v>0</v>
      </c>
      <c r="E191" s="14">
        <v>2</v>
      </c>
      <c r="F191" s="14">
        <v>0</v>
      </c>
      <c r="G191" s="14">
        <v>0</v>
      </c>
      <c r="H191" s="14">
        <v>0</v>
      </c>
      <c r="I191" s="14">
        <v>8</v>
      </c>
      <c r="J191" s="14">
        <v>1</v>
      </c>
      <c r="K191" s="14">
        <v>1</v>
      </c>
      <c r="L191" s="14">
        <v>1</v>
      </c>
      <c r="M191" s="14">
        <v>0</v>
      </c>
      <c r="N191" s="14">
        <v>0</v>
      </c>
      <c r="O191" s="14">
        <v>0</v>
      </c>
      <c r="P191" s="14">
        <v>2</v>
      </c>
      <c r="Q191" s="14">
        <v>2</v>
      </c>
      <c r="R191" s="14">
        <v>2</v>
      </c>
      <c r="S191" s="14">
        <v>2</v>
      </c>
      <c r="T191" s="14">
        <v>3</v>
      </c>
      <c r="U191" s="14">
        <v>1</v>
      </c>
      <c r="V191" s="14">
        <v>1</v>
      </c>
      <c r="W191" s="14">
        <v>2</v>
      </c>
      <c r="X191" s="14">
        <v>1</v>
      </c>
      <c r="Y191" s="14">
        <v>2</v>
      </c>
      <c r="Z191" s="14">
        <v>60</v>
      </c>
      <c r="AA191" s="14">
        <f>Z191-[1]Discharge!AC92</f>
        <v>-15</v>
      </c>
      <c r="AB191" s="14">
        <v>3</v>
      </c>
      <c r="AC191" s="14">
        <v>1</v>
      </c>
      <c r="AD191" s="14">
        <v>1</v>
      </c>
      <c r="AE191" s="14">
        <v>1</v>
      </c>
      <c r="AF191" s="14">
        <v>1</v>
      </c>
      <c r="AG191" s="14">
        <v>1</v>
      </c>
      <c r="AH191" s="14">
        <v>1</v>
      </c>
      <c r="AI191" s="14">
        <f>SUM(AC191:AH191)</f>
        <v>6</v>
      </c>
      <c r="AJ191" s="14">
        <f>AI191-[1]Discharge!AL94</f>
        <v>0</v>
      </c>
      <c r="AK191" s="14">
        <v>1</v>
      </c>
      <c r="AL191" s="14">
        <v>1</v>
      </c>
      <c r="AM191" s="14">
        <v>1</v>
      </c>
      <c r="AN191" s="14">
        <v>1</v>
      </c>
      <c r="AO191" s="14">
        <v>1</v>
      </c>
      <c r="AP191" s="14">
        <v>1</v>
      </c>
      <c r="AQ191" s="14">
        <v>1</v>
      </c>
      <c r="AR191" s="14">
        <v>1</v>
      </c>
      <c r="AS191" s="14">
        <f>SUM(AK191:AR191)</f>
        <v>8</v>
      </c>
      <c r="AT191" s="14">
        <f>AS191-[1]Discharge!AV94</f>
        <v>1</v>
      </c>
      <c r="AU191" s="14">
        <v>0</v>
      </c>
      <c r="AV191" s="14">
        <v>0</v>
      </c>
      <c r="AW191" s="14">
        <f>SUM(AU191:AV191)</f>
        <v>0</v>
      </c>
      <c r="AX191" s="14">
        <f>AW191-[1]Discharge!AZ94</f>
        <v>-1</v>
      </c>
      <c r="AY191" s="14">
        <v>5</v>
      </c>
      <c r="AZ191" s="14">
        <v>5</v>
      </c>
      <c r="BA191" s="14">
        <v>5</v>
      </c>
      <c r="BB191" s="14">
        <v>5</v>
      </c>
      <c r="BC191" s="14">
        <f>SUM(AY191:BB191)</f>
        <v>20</v>
      </c>
      <c r="BD191" s="14">
        <f>BC191-[1]Discharge!BF94</f>
        <v>0</v>
      </c>
    </row>
    <row r="192" spans="1:57" s="14" customFormat="1">
      <c r="A192" s="14">
        <v>183</v>
      </c>
      <c r="B192" s="14">
        <v>0</v>
      </c>
      <c r="C192" s="14">
        <v>5</v>
      </c>
      <c r="D192" s="14">
        <v>1</v>
      </c>
      <c r="E192" s="14">
        <v>1</v>
      </c>
      <c r="F192" s="14">
        <v>0</v>
      </c>
      <c r="G192" s="14">
        <v>0</v>
      </c>
      <c r="H192" s="14">
        <v>0</v>
      </c>
      <c r="I192" s="14">
        <v>0</v>
      </c>
      <c r="J192" s="14">
        <v>0</v>
      </c>
      <c r="K192" s="14">
        <v>0</v>
      </c>
      <c r="L192" s="14">
        <v>0</v>
      </c>
      <c r="M192" s="14">
        <v>0</v>
      </c>
      <c r="N192" s="14">
        <v>0</v>
      </c>
      <c r="O192" s="14">
        <v>0</v>
      </c>
      <c r="P192" s="14">
        <v>2</v>
      </c>
      <c r="Q192" s="14">
        <v>2</v>
      </c>
      <c r="R192" s="14">
        <v>2</v>
      </c>
      <c r="S192" s="14">
        <v>2</v>
      </c>
      <c r="T192" s="14">
        <v>3</v>
      </c>
      <c r="U192" s="14">
        <v>4</v>
      </c>
      <c r="V192" s="14">
        <v>3</v>
      </c>
      <c r="W192" s="14">
        <v>2</v>
      </c>
      <c r="X192" s="14">
        <v>3</v>
      </c>
      <c r="Y192" s="14">
        <v>2</v>
      </c>
      <c r="Z192" s="14">
        <v>35</v>
      </c>
      <c r="AA192" s="14">
        <f>Z192-[1]Discharge!AC325</f>
        <v>-25</v>
      </c>
      <c r="AB192" s="14">
        <v>4</v>
      </c>
      <c r="AC192" s="14">
        <v>0</v>
      </c>
      <c r="AD192" s="14">
        <v>0</v>
      </c>
      <c r="AE192" s="14">
        <v>1</v>
      </c>
      <c r="AF192" s="14">
        <v>1</v>
      </c>
      <c r="AG192" s="14">
        <v>0</v>
      </c>
      <c r="AH192" s="14">
        <v>1</v>
      </c>
      <c r="AI192" s="14">
        <f>SUM(AC192:AH192)</f>
        <v>3</v>
      </c>
      <c r="AJ192" s="14">
        <f>AI192-[1]Discharge!AL325</f>
        <v>3</v>
      </c>
      <c r="AK192" s="14">
        <v>1</v>
      </c>
      <c r="AL192" s="14">
        <v>0</v>
      </c>
      <c r="AM192" s="14">
        <v>0</v>
      </c>
      <c r="AN192" s="14">
        <v>0</v>
      </c>
      <c r="AO192" s="14">
        <v>0</v>
      </c>
      <c r="AP192" s="14">
        <v>0</v>
      </c>
      <c r="AQ192" s="14">
        <v>0</v>
      </c>
      <c r="AR192" s="14">
        <v>0</v>
      </c>
      <c r="AS192" s="14">
        <f>SUM(AK192:AR192)</f>
        <v>1</v>
      </c>
      <c r="AT192" s="14">
        <f>AS192-[1]Discharge!AV325</f>
        <v>1</v>
      </c>
      <c r="AU192" s="14">
        <v>2</v>
      </c>
      <c r="AV192" s="14">
        <v>1</v>
      </c>
      <c r="AW192" s="14">
        <f>SUM(AU192:AV192)</f>
        <v>3</v>
      </c>
      <c r="AX192" s="14">
        <f>AW192-[1]Discharge!AZ325</f>
        <v>3</v>
      </c>
      <c r="AY192" s="14">
        <v>5</v>
      </c>
      <c r="AZ192" s="14">
        <v>5</v>
      </c>
      <c r="BA192" s="14">
        <v>5</v>
      </c>
      <c r="BB192" s="14">
        <v>5</v>
      </c>
      <c r="BC192" s="14">
        <f>SUM(AY192:BB192)</f>
        <v>20</v>
      </c>
      <c r="BD192" s="14">
        <f>BC192-[1]Discharge!BF325</f>
        <v>0</v>
      </c>
    </row>
    <row r="193" spans="1:57" s="14" customFormat="1">
      <c r="A193" s="14">
        <v>184</v>
      </c>
      <c r="B193" s="14">
        <v>0</v>
      </c>
      <c r="C193" s="14">
        <v>0</v>
      </c>
      <c r="D193" s="14">
        <v>0</v>
      </c>
      <c r="E193" s="14">
        <v>0</v>
      </c>
      <c r="F193" s="14">
        <v>0</v>
      </c>
      <c r="G193" s="14">
        <v>0</v>
      </c>
      <c r="H193" s="14">
        <v>0</v>
      </c>
      <c r="I193" s="14">
        <v>0</v>
      </c>
      <c r="J193" s="14">
        <v>0</v>
      </c>
      <c r="K193" s="14">
        <v>0</v>
      </c>
      <c r="L193" s="14">
        <v>0</v>
      </c>
      <c r="M193" s="14">
        <v>0</v>
      </c>
      <c r="N193" s="14">
        <v>0</v>
      </c>
      <c r="O193" s="14">
        <v>0</v>
      </c>
      <c r="P193" s="14">
        <v>2</v>
      </c>
      <c r="Q193" s="14">
        <v>2</v>
      </c>
      <c r="R193" s="14">
        <v>2</v>
      </c>
      <c r="S193" s="14">
        <v>2</v>
      </c>
      <c r="T193" s="14">
        <v>2</v>
      </c>
    </row>
    <row r="194" spans="1:57" s="14" customFormat="1">
      <c r="A194" s="14">
        <v>185</v>
      </c>
      <c r="B194" s="14">
        <v>0</v>
      </c>
      <c r="C194" s="14">
        <v>0</v>
      </c>
      <c r="D194" s="14">
        <v>1</v>
      </c>
      <c r="E194" s="14">
        <v>1</v>
      </c>
      <c r="F194" s="14">
        <v>0</v>
      </c>
      <c r="G194" s="14">
        <v>0</v>
      </c>
      <c r="H194" s="14">
        <v>0</v>
      </c>
      <c r="I194" s="14">
        <v>0</v>
      </c>
      <c r="J194" s="14">
        <v>0</v>
      </c>
      <c r="K194" s="14">
        <v>0</v>
      </c>
      <c r="L194" s="14">
        <v>0</v>
      </c>
      <c r="M194" s="14">
        <v>0</v>
      </c>
      <c r="N194" s="14">
        <v>0</v>
      </c>
      <c r="O194" s="14">
        <v>0</v>
      </c>
      <c r="P194" s="14">
        <v>2</v>
      </c>
      <c r="Q194" s="14">
        <v>2</v>
      </c>
      <c r="R194" s="14">
        <v>2</v>
      </c>
      <c r="S194" s="14">
        <v>2</v>
      </c>
      <c r="T194" s="14">
        <v>2</v>
      </c>
      <c r="U194" s="14">
        <v>1</v>
      </c>
      <c r="V194" s="14">
        <v>1</v>
      </c>
      <c r="W194" s="14">
        <v>1</v>
      </c>
      <c r="X194" s="14">
        <v>1</v>
      </c>
      <c r="Y194" s="14">
        <v>1</v>
      </c>
      <c r="Z194" s="14">
        <v>100</v>
      </c>
      <c r="AA194" s="14">
        <f>Z194-[1]Discharge!AC34</f>
        <v>5</v>
      </c>
      <c r="AB194" s="14">
        <v>1</v>
      </c>
      <c r="AC194" s="14">
        <v>1</v>
      </c>
      <c r="AD194" s="14">
        <v>1</v>
      </c>
      <c r="AE194" s="14">
        <v>1</v>
      </c>
      <c r="AF194" s="14">
        <v>1</v>
      </c>
      <c r="AG194" s="14">
        <v>1</v>
      </c>
      <c r="AH194" s="14">
        <v>1</v>
      </c>
      <c r="AI194" s="14">
        <f>SUM(AC194:AH194)</f>
        <v>6</v>
      </c>
      <c r="AJ194" s="14">
        <f>AI194-[1]Discharge!AL34</f>
        <v>0</v>
      </c>
      <c r="AK194" s="14">
        <v>1</v>
      </c>
      <c r="AL194" s="14">
        <v>1</v>
      </c>
      <c r="AM194" s="14">
        <v>1</v>
      </c>
      <c r="AN194" s="14">
        <v>1</v>
      </c>
      <c r="AO194" s="14">
        <v>1</v>
      </c>
      <c r="AP194" s="14">
        <v>1</v>
      </c>
      <c r="AQ194" s="14">
        <v>1</v>
      </c>
      <c r="AR194" s="14">
        <v>1</v>
      </c>
      <c r="AS194" s="14">
        <f>SUM(AK194:AR194)</f>
        <v>8</v>
      </c>
      <c r="AT194" s="14">
        <f>AS194-[1]Discharge!AV34</f>
        <v>0</v>
      </c>
      <c r="AU194" s="14">
        <v>0</v>
      </c>
      <c r="AV194" s="14">
        <v>0</v>
      </c>
      <c r="AW194" s="14">
        <f>SUM(AU194:AV194)</f>
        <v>0</v>
      </c>
      <c r="AX194" s="14">
        <f>AW194-[1]Discharge!AZ34</f>
        <v>0</v>
      </c>
      <c r="AY194" s="14">
        <v>5</v>
      </c>
      <c r="AZ194" s="14">
        <v>5</v>
      </c>
      <c r="BA194" s="14">
        <v>5</v>
      </c>
      <c r="BB194" s="14">
        <v>5</v>
      </c>
      <c r="BC194" s="14">
        <f>SUM(AY194:BB194)</f>
        <v>20</v>
      </c>
      <c r="BD194" s="14">
        <f>BC194-[1]Discharge!BF34</f>
        <v>0</v>
      </c>
    </row>
    <row r="195" spans="1:57" s="14" customFormat="1">
      <c r="A195" s="14">
        <v>186</v>
      </c>
      <c r="B195" s="14">
        <v>0</v>
      </c>
      <c r="C195" s="14">
        <v>0</v>
      </c>
      <c r="D195" s="14">
        <v>1</v>
      </c>
      <c r="E195" s="14">
        <v>1</v>
      </c>
      <c r="F195" s="14">
        <v>0</v>
      </c>
      <c r="G195" s="14">
        <v>0</v>
      </c>
      <c r="H195" s="14">
        <v>0</v>
      </c>
      <c r="I195" s="14">
        <v>0</v>
      </c>
      <c r="J195" s="14">
        <v>0</v>
      </c>
      <c r="K195" s="14">
        <v>0</v>
      </c>
      <c r="L195" s="14">
        <v>0</v>
      </c>
      <c r="M195" s="14">
        <v>0</v>
      </c>
      <c r="N195" s="14">
        <v>0</v>
      </c>
      <c r="O195" s="14">
        <v>0</v>
      </c>
      <c r="P195" s="14">
        <v>0</v>
      </c>
      <c r="Q195" s="14">
        <v>2</v>
      </c>
      <c r="R195" s="14">
        <v>2</v>
      </c>
      <c r="S195" s="14">
        <v>2</v>
      </c>
      <c r="T195" s="14">
        <v>2</v>
      </c>
      <c r="U195" s="1"/>
      <c r="V195" s="1"/>
      <c r="W195" s="1"/>
      <c r="X195" s="1"/>
      <c r="Y195" s="1"/>
      <c r="Z195" s="1"/>
      <c r="AB195" s="1"/>
      <c r="AC195" s="1"/>
      <c r="AD195" s="1"/>
      <c r="AE195" s="1"/>
      <c r="AF195" s="1"/>
      <c r="AG195" s="1"/>
      <c r="AH195" s="1"/>
      <c r="AK195" s="1"/>
      <c r="AL195" s="1"/>
      <c r="AM195" s="1"/>
      <c r="AN195" s="1"/>
      <c r="AO195" s="1"/>
      <c r="AP195" s="1"/>
      <c r="AQ195" s="1"/>
      <c r="AR195" s="1"/>
      <c r="AU195" s="1"/>
      <c r="AV195" s="1"/>
      <c r="AY195" s="1"/>
      <c r="AZ195" s="1"/>
      <c r="BA195" s="1"/>
      <c r="BB195" s="1"/>
      <c r="BE195"/>
    </row>
    <row r="196" spans="1:57" s="14" customFormat="1">
      <c r="A196" s="14">
        <v>187</v>
      </c>
      <c r="B196" s="14">
        <v>19</v>
      </c>
      <c r="C196" s="14">
        <v>213</v>
      </c>
      <c r="D196" s="14">
        <v>0</v>
      </c>
      <c r="E196" s="14">
        <v>0</v>
      </c>
      <c r="F196" s="14">
        <v>0</v>
      </c>
      <c r="G196" s="14">
        <v>0</v>
      </c>
      <c r="H196" s="14">
        <v>0</v>
      </c>
      <c r="I196" s="14">
        <v>0</v>
      </c>
      <c r="J196" s="14">
        <v>0</v>
      </c>
      <c r="K196" s="14">
        <v>1</v>
      </c>
      <c r="L196" s="14">
        <v>1</v>
      </c>
      <c r="M196" s="14">
        <v>0</v>
      </c>
      <c r="N196" s="14">
        <v>1</v>
      </c>
      <c r="O196" s="14">
        <v>0</v>
      </c>
      <c r="P196" s="14">
        <v>2</v>
      </c>
      <c r="Q196" s="14">
        <v>2</v>
      </c>
      <c r="R196" s="14">
        <v>2</v>
      </c>
      <c r="S196" s="14">
        <v>2</v>
      </c>
      <c r="T196" s="14">
        <v>3</v>
      </c>
    </row>
    <row r="197" spans="1:57" s="14" customFormat="1">
      <c r="A197" s="14">
        <v>188</v>
      </c>
      <c r="B197" s="14">
        <v>4</v>
      </c>
      <c r="C197" s="14">
        <v>12</v>
      </c>
      <c r="D197" s="14">
        <v>1</v>
      </c>
      <c r="E197" s="14">
        <v>0</v>
      </c>
      <c r="F197" s="14">
        <v>2</v>
      </c>
      <c r="G197" s="14">
        <v>0</v>
      </c>
      <c r="H197" s="14">
        <v>0</v>
      </c>
      <c r="I197" s="14">
        <v>0</v>
      </c>
      <c r="J197" s="14">
        <v>0</v>
      </c>
      <c r="K197" s="14">
        <v>1</v>
      </c>
      <c r="L197" s="14">
        <v>1</v>
      </c>
      <c r="M197" s="14">
        <v>0</v>
      </c>
      <c r="N197" s="14">
        <v>0</v>
      </c>
      <c r="O197" s="14">
        <v>0</v>
      </c>
      <c r="P197" s="14">
        <v>2</v>
      </c>
      <c r="Q197" s="14">
        <v>2</v>
      </c>
      <c r="R197" s="14">
        <v>2</v>
      </c>
      <c r="S197" s="14">
        <v>2</v>
      </c>
      <c r="T197" s="14">
        <v>3</v>
      </c>
      <c r="U197" s="14">
        <v>1</v>
      </c>
      <c r="V197" s="14">
        <v>1</v>
      </c>
      <c r="W197" s="14">
        <v>1</v>
      </c>
      <c r="X197" s="14">
        <v>1</v>
      </c>
      <c r="Y197" s="14">
        <v>1</v>
      </c>
      <c r="Z197" s="14">
        <v>80</v>
      </c>
      <c r="AA197" s="14">
        <f>Z197-[1]Discharge!AC42</f>
        <v>30</v>
      </c>
      <c r="AB197" s="14">
        <v>3</v>
      </c>
      <c r="AC197" s="14">
        <v>1</v>
      </c>
      <c r="AD197" s="14">
        <v>1</v>
      </c>
      <c r="AE197" s="14">
        <v>1</v>
      </c>
      <c r="AF197" s="14">
        <v>1</v>
      </c>
      <c r="AG197" s="14">
        <v>1</v>
      </c>
      <c r="AH197" s="14">
        <v>1</v>
      </c>
      <c r="AI197" s="14">
        <f>SUM(AC197:AH197)</f>
        <v>6</v>
      </c>
      <c r="AJ197" s="14">
        <f>AI197-[1]Discharge!AL42</f>
        <v>0</v>
      </c>
      <c r="AK197" s="14">
        <v>1</v>
      </c>
      <c r="AL197" s="14">
        <v>0</v>
      </c>
      <c r="AM197" s="14">
        <v>0</v>
      </c>
      <c r="AN197" s="14">
        <v>0</v>
      </c>
      <c r="AO197" s="14">
        <v>1</v>
      </c>
      <c r="AP197" s="14">
        <v>1</v>
      </c>
      <c r="AQ197" s="14">
        <v>1</v>
      </c>
      <c r="AR197" s="14">
        <v>1</v>
      </c>
      <c r="AS197" s="14">
        <f>SUM(AK197:AR197)</f>
        <v>5</v>
      </c>
      <c r="AT197" s="14">
        <f>AS197-[1]Discharge!AV42</f>
        <v>0</v>
      </c>
      <c r="AU197" s="14">
        <v>2</v>
      </c>
      <c r="AV197" s="14">
        <v>1</v>
      </c>
      <c r="AW197" s="14">
        <f>SUM(AU197:AV197)</f>
        <v>3</v>
      </c>
      <c r="AX197" s="14">
        <f>AW197-[1]Discharge!AZ42</f>
        <v>3</v>
      </c>
      <c r="AY197" s="14">
        <v>5</v>
      </c>
      <c r="AZ197" s="14">
        <v>5</v>
      </c>
      <c r="BA197" s="14">
        <v>5</v>
      </c>
      <c r="BB197" s="14">
        <v>5</v>
      </c>
      <c r="BC197" s="14">
        <f>SUM(AY197:BB197)</f>
        <v>20</v>
      </c>
      <c r="BD197" s="14">
        <f>BC197-[1]Discharge!BF42</f>
        <v>0</v>
      </c>
    </row>
    <row r="198" spans="1:57" s="14" customFormat="1">
      <c r="A198" s="14">
        <v>189</v>
      </c>
      <c r="B198" s="14">
        <v>0</v>
      </c>
      <c r="C198" s="14">
        <v>0</v>
      </c>
      <c r="D198" s="14">
        <v>0</v>
      </c>
      <c r="E198" s="14">
        <v>0</v>
      </c>
      <c r="F198" s="14">
        <v>0</v>
      </c>
      <c r="G198" s="14">
        <v>0</v>
      </c>
      <c r="H198" s="14">
        <v>0</v>
      </c>
      <c r="I198" s="14">
        <v>0</v>
      </c>
      <c r="J198" s="14">
        <v>0</v>
      </c>
      <c r="K198" s="14">
        <v>0</v>
      </c>
      <c r="L198" s="14">
        <v>0</v>
      </c>
      <c r="M198" s="14">
        <v>0</v>
      </c>
      <c r="N198" s="14">
        <v>0</v>
      </c>
      <c r="O198" s="14">
        <v>0</v>
      </c>
      <c r="P198" s="14">
        <v>0</v>
      </c>
      <c r="Q198" s="14">
        <v>2</v>
      </c>
      <c r="R198" s="14">
        <v>2</v>
      </c>
      <c r="S198" s="14">
        <v>2</v>
      </c>
      <c r="T198" s="14">
        <v>2</v>
      </c>
      <c r="U198" s="1">
        <v>1</v>
      </c>
      <c r="V198" s="1">
        <v>1</v>
      </c>
      <c r="W198" s="1">
        <v>1</v>
      </c>
      <c r="X198" s="1">
        <v>1</v>
      </c>
      <c r="Y198" s="1">
        <v>1</v>
      </c>
      <c r="Z198" s="1">
        <v>90</v>
      </c>
      <c r="AA198" s="14">
        <f>Z198-[1]Discharge!AC480</f>
        <v>0</v>
      </c>
      <c r="AB198" s="1">
        <v>2</v>
      </c>
      <c r="AC198" s="1">
        <v>1</v>
      </c>
      <c r="AD198" s="1">
        <v>1</v>
      </c>
      <c r="AE198" s="1">
        <v>1</v>
      </c>
      <c r="AF198" s="1">
        <v>1</v>
      </c>
      <c r="AG198" s="1">
        <v>1</v>
      </c>
      <c r="AH198" s="1">
        <v>1</v>
      </c>
      <c r="AI198" s="14">
        <f>SUM(AC198:AH198)</f>
        <v>6</v>
      </c>
      <c r="AJ198" s="14">
        <f>AI198-[1]Discharge!AL480</f>
        <v>0</v>
      </c>
      <c r="AK198" s="1">
        <v>1</v>
      </c>
      <c r="AL198" s="1">
        <v>1</v>
      </c>
      <c r="AM198" s="1">
        <v>1</v>
      </c>
      <c r="AN198" s="1">
        <v>1</v>
      </c>
      <c r="AO198" s="1">
        <v>1</v>
      </c>
      <c r="AP198" s="1">
        <v>1</v>
      </c>
      <c r="AQ198" s="1">
        <v>1</v>
      </c>
      <c r="AR198" s="1">
        <v>1</v>
      </c>
      <c r="AS198" s="14">
        <f>SUM(AK198:AR198)</f>
        <v>8</v>
      </c>
      <c r="AT198" s="14">
        <f>AS198-[1]Discharge!AV480</f>
        <v>0</v>
      </c>
      <c r="AU198" s="1">
        <v>0</v>
      </c>
      <c r="AV198" s="1">
        <v>0</v>
      </c>
      <c r="AW198" s="14">
        <f>SUM(AU198:AV198)</f>
        <v>0</v>
      </c>
      <c r="AX198" s="14">
        <f>AW198-[1]Discharge!AZ480</f>
        <v>0</v>
      </c>
      <c r="AY198" s="1">
        <v>5</v>
      </c>
      <c r="AZ198" s="1">
        <v>5</v>
      </c>
      <c r="BA198" s="1">
        <v>5</v>
      </c>
      <c r="BB198" s="1">
        <v>5</v>
      </c>
      <c r="BC198" s="14">
        <f>SUM(AY198:BB198)</f>
        <v>20</v>
      </c>
      <c r="BD198" s="14">
        <f>BC198-[1]Discharge!BF480</f>
        <v>0</v>
      </c>
      <c r="BE198"/>
    </row>
    <row r="199" spans="1:57" s="14" customFormat="1">
      <c r="A199" s="14">
        <v>190</v>
      </c>
      <c r="B199" s="14">
        <v>1</v>
      </c>
      <c r="C199" s="14">
        <v>16</v>
      </c>
      <c r="D199" s="14">
        <v>0</v>
      </c>
      <c r="E199" s="14">
        <v>2</v>
      </c>
      <c r="F199" s="14">
        <v>2</v>
      </c>
      <c r="G199" s="14">
        <v>0</v>
      </c>
      <c r="H199" s="14">
        <v>0</v>
      </c>
      <c r="I199" s="14">
        <v>0</v>
      </c>
      <c r="J199" s="14">
        <v>1</v>
      </c>
      <c r="K199" s="14">
        <v>0</v>
      </c>
      <c r="L199" s="14">
        <v>0</v>
      </c>
      <c r="M199" s="14">
        <v>0</v>
      </c>
      <c r="N199" s="14">
        <v>0</v>
      </c>
      <c r="O199" s="14">
        <v>0</v>
      </c>
      <c r="P199" s="14">
        <v>2</v>
      </c>
      <c r="Q199" s="14">
        <v>2</v>
      </c>
      <c r="R199" s="14">
        <v>2</v>
      </c>
      <c r="S199" s="14">
        <v>2</v>
      </c>
      <c r="T199" s="14">
        <v>3</v>
      </c>
      <c r="U199" s="14">
        <v>5</v>
      </c>
      <c r="V199" s="14">
        <v>5</v>
      </c>
      <c r="W199" s="14">
        <v>2</v>
      </c>
      <c r="X199" s="14">
        <v>3</v>
      </c>
      <c r="Y199" s="14">
        <v>1</v>
      </c>
      <c r="Z199" s="14">
        <v>90</v>
      </c>
      <c r="AA199" s="14">
        <f>Z199-[1]Discharge!AC249</f>
        <v>25</v>
      </c>
      <c r="AB199" s="14">
        <v>3</v>
      </c>
      <c r="AC199" s="14">
        <v>0</v>
      </c>
      <c r="AD199" s="14">
        <v>0</v>
      </c>
      <c r="AE199" s="14">
        <v>0</v>
      </c>
      <c r="AF199" s="14">
        <v>0</v>
      </c>
      <c r="AG199" s="14">
        <v>0</v>
      </c>
      <c r="AH199" s="14">
        <v>1</v>
      </c>
      <c r="AI199" s="14">
        <f>SUM(AC199:AH199)</f>
        <v>1</v>
      </c>
      <c r="AJ199" s="14">
        <f>AI199-[1]Discharge!AL249</f>
        <v>1</v>
      </c>
      <c r="AK199" s="14">
        <v>1</v>
      </c>
      <c r="AL199" s="14">
        <v>0</v>
      </c>
      <c r="AM199" s="14">
        <v>0</v>
      </c>
      <c r="AN199" s="14">
        <v>0</v>
      </c>
      <c r="AO199" s="14">
        <v>0</v>
      </c>
      <c r="AP199" s="14">
        <v>0</v>
      </c>
      <c r="AQ199" s="14">
        <v>1</v>
      </c>
      <c r="AR199" s="14">
        <v>1</v>
      </c>
      <c r="AS199" s="14">
        <f>SUM(AK199:AR199)</f>
        <v>3</v>
      </c>
      <c r="AT199" s="14">
        <f>AS199-[1]Discharge!AV249</f>
        <v>0</v>
      </c>
      <c r="AU199" s="14">
        <v>1</v>
      </c>
      <c r="AV199" s="14">
        <v>1</v>
      </c>
      <c r="AW199" s="14">
        <f>SUM(AU199:AV199)</f>
        <v>2</v>
      </c>
      <c r="AX199" s="14">
        <f>AW199-[1]Discharge!AZ249</f>
        <v>1</v>
      </c>
      <c r="AY199" s="14">
        <v>5</v>
      </c>
      <c r="AZ199" s="14">
        <v>5</v>
      </c>
      <c r="BA199" s="14">
        <v>5</v>
      </c>
      <c r="BB199" s="14">
        <v>5</v>
      </c>
      <c r="BC199" s="14">
        <f>SUM(AY199:BB199)</f>
        <v>20</v>
      </c>
      <c r="BD199" s="14">
        <f>BC199-[1]Discharge!BF249</f>
        <v>0</v>
      </c>
    </row>
    <row r="200" spans="1:57" s="14" customFormat="1">
      <c r="A200" s="14">
        <v>191</v>
      </c>
      <c r="B200" s="14">
        <v>0</v>
      </c>
      <c r="C200" s="14">
        <v>0</v>
      </c>
      <c r="D200" s="14">
        <v>0</v>
      </c>
      <c r="E200" s="14">
        <v>0</v>
      </c>
      <c r="F200" s="14">
        <v>0</v>
      </c>
      <c r="G200" s="14">
        <v>0</v>
      </c>
      <c r="H200" s="14">
        <v>0</v>
      </c>
      <c r="I200" s="14">
        <v>0</v>
      </c>
      <c r="J200" s="14">
        <v>0</v>
      </c>
      <c r="K200" s="14">
        <v>0</v>
      </c>
      <c r="L200" s="14">
        <v>0</v>
      </c>
      <c r="M200" s="14">
        <v>0</v>
      </c>
      <c r="N200" s="14">
        <v>0</v>
      </c>
      <c r="O200" s="14">
        <v>0</v>
      </c>
      <c r="P200" s="14">
        <v>2</v>
      </c>
      <c r="Q200" s="14">
        <v>2</v>
      </c>
      <c r="R200" s="14">
        <v>2</v>
      </c>
      <c r="S200" s="14">
        <v>2</v>
      </c>
      <c r="T200" s="14">
        <v>3</v>
      </c>
      <c r="U200" s="14">
        <v>1</v>
      </c>
      <c r="V200" s="14">
        <v>1</v>
      </c>
      <c r="W200" s="14">
        <v>1</v>
      </c>
      <c r="X200" s="14">
        <v>1</v>
      </c>
      <c r="Y200" s="14">
        <v>1</v>
      </c>
      <c r="Z200" s="14">
        <v>75</v>
      </c>
      <c r="AA200" s="14">
        <f>Z200-[1]Discharge!AC408</f>
        <v>-5</v>
      </c>
      <c r="AB200" s="14">
        <v>2</v>
      </c>
      <c r="AC200" s="14">
        <v>1</v>
      </c>
      <c r="AD200" s="14">
        <v>1</v>
      </c>
      <c r="AE200" s="14">
        <v>1</v>
      </c>
      <c r="AF200" s="14">
        <v>1</v>
      </c>
      <c r="AG200" s="14">
        <v>1</v>
      </c>
      <c r="AH200" s="14">
        <v>1</v>
      </c>
      <c r="AI200" s="14">
        <f>SUM(AC200:AH200)</f>
        <v>6</v>
      </c>
      <c r="AJ200" s="14">
        <f>AI200-[1]Discharge!AL408</f>
        <v>0</v>
      </c>
      <c r="AK200" s="14">
        <v>1</v>
      </c>
      <c r="AL200" s="14">
        <v>1</v>
      </c>
      <c r="AM200" s="14">
        <v>1</v>
      </c>
      <c r="AN200" s="14">
        <v>1</v>
      </c>
      <c r="AO200" s="14">
        <v>1</v>
      </c>
      <c r="AP200" s="14">
        <v>1</v>
      </c>
      <c r="AQ200" s="14">
        <v>1</v>
      </c>
      <c r="AR200" s="14">
        <v>1</v>
      </c>
      <c r="AS200" s="14">
        <f>SUM(AK200:AR200)</f>
        <v>8</v>
      </c>
      <c r="AT200" s="14">
        <f>AS200-[1]Discharge!AV408</f>
        <v>0</v>
      </c>
      <c r="AU200" s="14">
        <v>0</v>
      </c>
      <c r="AV200" s="14">
        <v>0</v>
      </c>
      <c r="AW200" s="14">
        <f>SUM(AU200:AV200)</f>
        <v>0</v>
      </c>
      <c r="AX200" s="14">
        <f>AW200-[1]Discharge!AZ408</f>
        <v>0</v>
      </c>
      <c r="AY200" s="14">
        <v>5</v>
      </c>
      <c r="AZ200" s="14">
        <v>5</v>
      </c>
      <c r="BA200" s="14">
        <v>5</v>
      </c>
      <c r="BB200" s="14">
        <v>5</v>
      </c>
      <c r="BC200" s="14">
        <f>SUM(AY200:BB200)</f>
        <v>20</v>
      </c>
      <c r="BD200" s="14">
        <f>BC200-[1]Discharge!BF408</f>
        <v>0</v>
      </c>
    </row>
    <row r="201" spans="1:57" s="14" customFormat="1">
      <c r="A201" s="14">
        <v>192</v>
      </c>
      <c r="B201" s="14">
        <v>0</v>
      </c>
      <c r="C201" s="14">
        <v>0</v>
      </c>
      <c r="D201" s="14">
        <v>0</v>
      </c>
      <c r="E201" s="14">
        <v>0</v>
      </c>
      <c r="F201" s="14">
        <v>0</v>
      </c>
      <c r="G201" s="14">
        <v>0</v>
      </c>
      <c r="H201" s="14">
        <v>0</v>
      </c>
      <c r="I201" s="14">
        <v>0</v>
      </c>
      <c r="J201" s="14">
        <v>1</v>
      </c>
      <c r="K201" s="14">
        <v>0</v>
      </c>
      <c r="L201" s="14">
        <v>0</v>
      </c>
      <c r="M201" s="14">
        <v>0</v>
      </c>
      <c r="N201" s="14">
        <v>0</v>
      </c>
      <c r="O201" s="14">
        <v>0</v>
      </c>
      <c r="U201" s="14">
        <v>5</v>
      </c>
      <c r="V201" s="14">
        <v>5</v>
      </c>
      <c r="W201" s="14">
        <v>5</v>
      </c>
      <c r="X201" s="14">
        <v>5</v>
      </c>
      <c r="Y201" s="14">
        <v>1</v>
      </c>
      <c r="Z201" s="14">
        <v>70</v>
      </c>
      <c r="AA201" s="14">
        <f>Z201-[1]Discharge!AC380</f>
        <v>70</v>
      </c>
      <c r="AB201" s="14">
        <v>4</v>
      </c>
      <c r="AC201" s="14">
        <v>0</v>
      </c>
      <c r="AD201" s="14">
        <v>1</v>
      </c>
      <c r="AE201" s="14">
        <v>1</v>
      </c>
      <c r="AF201" s="14">
        <v>1</v>
      </c>
      <c r="AG201" s="14">
        <v>1</v>
      </c>
      <c r="AH201" s="14">
        <v>1</v>
      </c>
      <c r="AI201" s="14">
        <v>5</v>
      </c>
      <c r="AJ201" s="14">
        <f>AI201-[1]Discharge!AL380</f>
        <v>5</v>
      </c>
      <c r="AK201" s="14">
        <v>1</v>
      </c>
      <c r="AL201" s="14">
        <v>0</v>
      </c>
      <c r="AM201" s="14">
        <v>0</v>
      </c>
      <c r="AN201" s="14">
        <v>0</v>
      </c>
      <c r="AO201" s="14">
        <v>0</v>
      </c>
      <c r="AP201" s="14">
        <v>1</v>
      </c>
      <c r="AQ201" s="14">
        <v>1</v>
      </c>
      <c r="AR201" s="14">
        <v>1</v>
      </c>
      <c r="AS201" s="14">
        <v>4</v>
      </c>
      <c r="AT201" s="14">
        <f>AS201-[1]Discharge!AV380</f>
        <v>4</v>
      </c>
      <c r="AU201" s="14">
        <v>0</v>
      </c>
      <c r="AV201" s="14">
        <v>0</v>
      </c>
      <c r="AW201" s="14">
        <v>0</v>
      </c>
      <c r="AX201" s="14">
        <f>AW201-[1]Discharge!AZ380</f>
        <v>0</v>
      </c>
      <c r="AY201" s="14">
        <v>5</v>
      </c>
      <c r="AZ201" s="14">
        <v>5</v>
      </c>
      <c r="BA201" s="14">
        <v>5</v>
      </c>
      <c r="BB201" s="14">
        <v>5</v>
      </c>
      <c r="BC201" s="14">
        <v>20</v>
      </c>
      <c r="BD201" s="14">
        <f>BC201-[1]Discharge!BF380</f>
        <v>20</v>
      </c>
    </row>
    <row r="202" spans="1:57" s="14" customFormat="1">
      <c r="A202" s="14">
        <v>193</v>
      </c>
      <c r="B202" s="14">
        <v>0</v>
      </c>
      <c r="C202" s="14">
        <v>1</v>
      </c>
      <c r="D202" s="14">
        <v>2</v>
      </c>
      <c r="E202" s="14">
        <v>2</v>
      </c>
      <c r="F202" s="14">
        <v>2</v>
      </c>
      <c r="G202" s="14">
        <v>0</v>
      </c>
      <c r="H202" s="14">
        <v>0</v>
      </c>
      <c r="I202" s="14">
        <v>0</v>
      </c>
      <c r="J202" s="14">
        <v>3</v>
      </c>
      <c r="K202" s="14">
        <v>0</v>
      </c>
      <c r="L202" s="14">
        <v>0</v>
      </c>
      <c r="M202" s="14">
        <v>0</v>
      </c>
      <c r="N202" s="14">
        <v>0</v>
      </c>
      <c r="O202" s="14">
        <v>0</v>
      </c>
      <c r="P202" s="14">
        <v>2</v>
      </c>
      <c r="Q202" s="14">
        <v>2</v>
      </c>
      <c r="R202" s="14">
        <v>2</v>
      </c>
      <c r="S202" s="14">
        <v>2</v>
      </c>
      <c r="T202" s="14">
        <v>3</v>
      </c>
      <c r="U202" s="14">
        <v>2</v>
      </c>
      <c r="V202" s="14">
        <v>1</v>
      </c>
      <c r="W202" s="14">
        <v>1</v>
      </c>
      <c r="X202" s="14">
        <v>2</v>
      </c>
      <c r="Y202" s="14">
        <v>1</v>
      </c>
      <c r="Z202" s="14">
        <v>85</v>
      </c>
      <c r="AA202" s="14">
        <f>Z202-[1]Discharge!AC298</f>
        <v>25</v>
      </c>
      <c r="AB202" s="14">
        <v>4</v>
      </c>
      <c r="AC202" s="14">
        <v>1</v>
      </c>
      <c r="AD202" s="14">
        <v>1</v>
      </c>
      <c r="AE202" s="14">
        <v>1</v>
      </c>
      <c r="AF202" s="14">
        <v>1</v>
      </c>
      <c r="AG202" s="14">
        <v>1</v>
      </c>
      <c r="AH202" s="14">
        <v>1</v>
      </c>
      <c r="AI202" s="14">
        <f>SUM(AC202:AH202)</f>
        <v>6</v>
      </c>
      <c r="AJ202" s="14">
        <f>AI202-[1]Discharge!AL298</f>
        <v>0</v>
      </c>
      <c r="AK202" s="14">
        <v>1</v>
      </c>
      <c r="AL202" s="14">
        <v>1</v>
      </c>
      <c r="AM202" s="14">
        <v>1</v>
      </c>
      <c r="AN202" s="14">
        <v>1</v>
      </c>
      <c r="AO202" s="14">
        <v>1</v>
      </c>
      <c r="AP202" s="14">
        <v>1</v>
      </c>
      <c r="AQ202" s="14">
        <v>1</v>
      </c>
      <c r="AR202" s="14">
        <v>1</v>
      </c>
      <c r="AS202" s="14">
        <f>SUM(AK202:AR202)</f>
        <v>8</v>
      </c>
      <c r="AT202" s="14">
        <f>AS202-[1]Discharge!AV298</f>
        <v>4</v>
      </c>
      <c r="AU202" s="14">
        <v>0</v>
      </c>
      <c r="AV202" s="14">
        <v>0</v>
      </c>
      <c r="AW202" s="14">
        <f>SUM(AU202:AV202)</f>
        <v>0</v>
      </c>
      <c r="AX202" s="14">
        <f>AW202-[1]Discharge!AZ298</f>
        <v>-3</v>
      </c>
      <c r="AY202" s="14">
        <v>5</v>
      </c>
      <c r="AZ202" s="14">
        <v>5</v>
      </c>
      <c r="BA202" s="14">
        <v>5</v>
      </c>
      <c r="BB202" s="14">
        <v>5</v>
      </c>
      <c r="BC202" s="14">
        <f>SUM(AY202:BB202)</f>
        <v>20</v>
      </c>
      <c r="BD202" s="14">
        <f>BC202-[1]Discharge!BF298</f>
        <v>8</v>
      </c>
    </row>
    <row r="203" spans="1:57" s="14" customFormat="1">
      <c r="A203" s="14">
        <v>194</v>
      </c>
      <c r="B203" s="14">
        <v>0</v>
      </c>
      <c r="C203" s="14">
        <v>2</v>
      </c>
      <c r="D203" s="14">
        <v>2</v>
      </c>
      <c r="E203" s="14">
        <v>1</v>
      </c>
      <c r="F203" s="14">
        <v>0</v>
      </c>
      <c r="G203" s="14">
        <v>0</v>
      </c>
      <c r="H203" s="14">
        <v>0</v>
      </c>
      <c r="I203" s="14">
        <v>0</v>
      </c>
      <c r="J203" s="14">
        <v>0</v>
      </c>
      <c r="K203" s="14">
        <v>0</v>
      </c>
      <c r="L203" s="14">
        <v>0</v>
      </c>
      <c r="M203" s="14">
        <v>0</v>
      </c>
      <c r="N203" s="14">
        <v>0</v>
      </c>
      <c r="O203" s="14">
        <v>0</v>
      </c>
      <c r="P203" s="14">
        <v>2</v>
      </c>
      <c r="Q203" s="14">
        <v>2</v>
      </c>
      <c r="R203" s="14">
        <v>2</v>
      </c>
      <c r="S203" s="14">
        <v>2</v>
      </c>
      <c r="T203" s="14">
        <v>2</v>
      </c>
      <c r="U203" s="14">
        <v>2</v>
      </c>
      <c r="V203" s="14">
        <v>1</v>
      </c>
      <c r="W203" s="14">
        <v>1</v>
      </c>
      <c r="X203" s="14">
        <v>2</v>
      </c>
      <c r="Y203" s="14">
        <v>1</v>
      </c>
      <c r="Z203" s="14">
        <v>99</v>
      </c>
      <c r="AA203" s="14">
        <f>Z203-[1]Discharge!AC69</f>
        <v>0</v>
      </c>
      <c r="AB203" s="14">
        <v>4</v>
      </c>
      <c r="AC203" s="14">
        <v>1</v>
      </c>
      <c r="AD203" s="14">
        <v>1</v>
      </c>
      <c r="AE203" s="14">
        <v>1</v>
      </c>
      <c r="AF203" s="14">
        <v>1</v>
      </c>
      <c r="AG203" s="14">
        <v>1</v>
      </c>
      <c r="AH203" s="14">
        <v>1</v>
      </c>
      <c r="AI203" s="14">
        <f>SUM(AC203:AH203)</f>
        <v>6</v>
      </c>
      <c r="AJ203" s="14">
        <f>AI203-[1]Discharge!AL71</f>
        <v>1</v>
      </c>
      <c r="AK203" s="14">
        <v>1</v>
      </c>
      <c r="AL203" s="14">
        <v>1</v>
      </c>
      <c r="AM203" s="14">
        <v>1</v>
      </c>
      <c r="AN203" s="14">
        <v>1</v>
      </c>
      <c r="AO203" s="14">
        <v>1</v>
      </c>
      <c r="AP203" s="14">
        <v>1</v>
      </c>
      <c r="AQ203" s="14">
        <v>1</v>
      </c>
      <c r="AR203" s="14">
        <v>1</v>
      </c>
      <c r="AS203" s="14">
        <f>SUM(AK203:AR203)</f>
        <v>8</v>
      </c>
      <c r="AT203" s="14">
        <f>AS203-[1]Discharge!AV71</f>
        <v>1</v>
      </c>
      <c r="AU203" s="14">
        <v>0</v>
      </c>
      <c r="AV203" s="14">
        <v>0</v>
      </c>
      <c r="AW203" s="14">
        <f>SUM(AU203:AV203)</f>
        <v>0</v>
      </c>
      <c r="AX203" s="14">
        <f>AW203-[1]Discharge!AZ71</f>
        <v>0</v>
      </c>
      <c r="AY203" s="14">
        <v>5</v>
      </c>
      <c r="AZ203" s="14">
        <v>5</v>
      </c>
      <c r="BA203" s="14">
        <v>5</v>
      </c>
      <c r="BB203" s="14">
        <v>5</v>
      </c>
      <c r="BC203" s="14">
        <f>SUM(AY203:BB203)</f>
        <v>20</v>
      </c>
      <c r="BD203" s="14">
        <f>BC203-[1]Discharge!BF71</f>
        <v>0</v>
      </c>
    </row>
    <row r="204" spans="1:57" s="14" customFormat="1">
      <c r="A204" s="14">
        <v>195</v>
      </c>
      <c r="B204" s="1">
        <v>0</v>
      </c>
      <c r="C204" s="1">
        <v>0</v>
      </c>
      <c r="D204" s="1">
        <v>0</v>
      </c>
      <c r="E204" s="1">
        <v>2</v>
      </c>
      <c r="F204" s="1">
        <v>0</v>
      </c>
      <c r="G204" s="1">
        <v>0</v>
      </c>
      <c r="H204" s="1">
        <v>0</v>
      </c>
      <c r="I204" s="1">
        <v>0</v>
      </c>
      <c r="J204" s="1">
        <v>0</v>
      </c>
      <c r="K204" s="1">
        <v>0</v>
      </c>
      <c r="L204" s="1">
        <v>0</v>
      </c>
      <c r="M204" s="1">
        <v>0</v>
      </c>
      <c r="N204" s="1">
        <v>0</v>
      </c>
      <c r="O204" s="1">
        <v>0</v>
      </c>
      <c r="P204" s="1">
        <v>0</v>
      </c>
      <c r="Q204" s="1">
        <v>1</v>
      </c>
      <c r="R204" s="1">
        <v>0</v>
      </c>
      <c r="S204" s="1">
        <v>0</v>
      </c>
      <c r="T204" s="1">
        <v>1</v>
      </c>
      <c r="U204" s="1"/>
      <c r="V204" s="1"/>
      <c r="W204" s="1"/>
      <c r="X204" s="1"/>
      <c r="Y204" s="1"/>
      <c r="Z204" s="1"/>
      <c r="AB204" s="1"/>
      <c r="AC204" s="1"/>
      <c r="AD204" s="1"/>
      <c r="AE204" s="1"/>
      <c r="AF204" s="1"/>
      <c r="AG204" s="1"/>
      <c r="AH204" s="1"/>
      <c r="AK204" s="1"/>
      <c r="AL204" s="1"/>
      <c r="AM204" s="1"/>
      <c r="AN204" s="1"/>
      <c r="AO204" s="1"/>
      <c r="AP204" s="1"/>
      <c r="AQ204" s="1"/>
      <c r="AR204" s="1"/>
      <c r="AU204" s="1"/>
      <c r="AV204" s="1"/>
      <c r="AY204" s="1"/>
      <c r="AZ204" s="1"/>
      <c r="BA204" s="1"/>
      <c r="BB204" s="1"/>
      <c r="BE204"/>
    </row>
    <row r="205" spans="1:57" s="14" customFormat="1">
      <c r="A205" s="14">
        <v>196</v>
      </c>
      <c r="B205" s="1">
        <v>5</v>
      </c>
      <c r="C205" s="1">
        <v>1</v>
      </c>
      <c r="D205" s="1">
        <v>1</v>
      </c>
      <c r="E205" s="1">
        <v>1</v>
      </c>
      <c r="F205" s="1">
        <v>1</v>
      </c>
      <c r="G205" s="1">
        <v>0</v>
      </c>
      <c r="H205" s="1">
        <v>0</v>
      </c>
      <c r="I205" s="1">
        <v>0</v>
      </c>
      <c r="J205" s="1">
        <v>0</v>
      </c>
      <c r="K205" s="1">
        <v>0</v>
      </c>
      <c r="L205" s="1">
        <v>0</v>
      </c>
      <c r="M205" s="1">
        <v>0</v>
      </c>
      <c r="N205" s="1">
        <v>0</v>
      </c>
      <c r="O205" s="1">
        <v>0</v>
      </c>
      <c r="P205" s="1">
        <v>0</v>
      </c>
      <c r="Q205" s="1">
        <v>2</v>
      </c>
      <c r="R205" s="1">
        <v>2</v>
      </c>
      <c r="S205" s="1">
        <v>2</v>
      </c>
      <c r="T205" s="1">
        <v>2</v>
      </c>
      <c r="U205" s="1">
        <v>1</v>
      </c>
      <c r="V205" s="1">
        <v>1</v>
      </c>
      <c r="W205" s="1">
        <v>1</v>
      </c>
      <c r="X205" s="1">
        <v>1</v>
      </c>
      <c r="Y205" s="1">
        <v>1</v>
      </c>
      <c r="Z205" s="1">
        <v>90</v>
      </c>
      <c r="AA205" s="14">
        <f>Z205-[1]Discharge!AC503</f>
        <v>0</v>
      </c>
      <c r="AB205" s="1">
        <v>1</v>
      </c>
      <c r="AC205" s="1">
        <v>1</v>
      </c>
      <c r="AD205" s="1">
        <v>1</v>
      </c>
      <c r="AE205" s="1">
        <v>1</v>
      </c>
      <c r="AF205" s="1">
        <v>1</v>
      </c>
      <c r="AG205" s="1">
        <v>1</v>
      </c>
      <c r="AH205" s="1">
        <v>1</v>
      </c>
      <c r="AI205" s="14">
        <f>SUM(AC205:AH205)</f>
        <v>6</v>
      </c>
      <c r="AJ205" s="14">
        <f>AI205-[1]Discharge!AL503</f>
        <v>0</v>
      </c>
      <c r="AK205" s="1">
        <v>1</v>
      </c>
      <c r="AL205" s="1">
        <v>1</v>
      </c>
      <c r="AM205" s="1">
        <v>1</v>
      </c>
      <c r="AN205" s="1">
        <v>1</v>
      </c>
      <c r="AO205" s="1">
        <v>1</v>
      </c>
      <c r="AP205" s="1">
        <v>1</v>
      </c>
      <c r="AQ205" s="1">
        <v>1</v>
      </c>
      <c r="AR205" s="1">
        <v>1</v>
      </c>
      <c r="AS205" s="14">
        <f>SUM(AK205:AR205)</f>
        <v>8</v>
      </c>
      <c r="AT205" s="14">
        <f>AS205-[1]Discharge!AV503</f>
        <v>0</v>
      </c>
      <c r="AU205" s="1">
        <v>0</v>
      </c>
      <c r="AV205" s="1">
        <v>0</v>
      </c>
      <c r="AW205" s="14">
        <f>SUM(AU205:AV205)</f>
        <v>0</v>
      </c>
      <c r="AX205" s="14">
        <f>AW205-[1]Discharge!AZ503</f>
        <v>0</v>
      </c>
      <c r="AY205" s="1">
        <v>5</v>
      </c>
      <c r="AZ205" s="1">
        <v>5</v>
      </c>
      <c r="BA205" s="1">
        <v>5</v>
      </c>
      <c r="BB205" s="1">
        <v>5</v>
      </c>
      <c r="BC205" s="14">
        <f>SUM(AY205:BB205)</f>
        <v>20</v>
      </c>
      <c r="BD205" s="14">
        <f>BC205-[1]Discharge!BF503</f>
        <v>0</v>
      </c>
      <c r="BE205"/>
    </row>
    <row r="206" spans="1:57" s="14" customFormat="1">
      <c r="A206" s="14">
        <v>197</v>
      </c>
      <c r="B206" s="14">
        <v>0</v>
      </c>
      <c r="C206" s="14">
        <v>1</v>
      </c>
      <c r="D206" s="14">
        <v>1</v>
      </c>
      <c r="E206" s="14">
        <v>0</v>
      </c>
      <c r="F206" s="14">
        <v>1</v>
      </c>
      <c r="G206" s="14">
        <v>0</v>
      </c>
      <c r="H206" s="14">
        <v>0</v>
      </c>
      <c r="I206" s="14">
        <v>0</v>
      </c>
      <c r="J206" s="14">
        <v>0</v>
      </c>
      <c r="K206" s="14">
        <v>0</v>
      </c>
      <c r="L206" s="14">
        <v>0</v>
      </c>
      <c r="M206" s="14">
        <v>0</v>
      </c>
      <c r="N206" s="14">
        <v>0</v>
      </c>
      <c r="O206" s="14">
        <v>0</v>
      </c>
      <c r="P206" s="14">
        <v>0</v>
      </c>
      <c r="Q206" s="14">
        <v>2</v>
      </c>
      <c r="R206" s="14">
        <v>2</v>
      </c>
      <c r="S206" s="14">
        <v>2</v>
      </c>
      <c r="T206" s="14">
        <v>2</v>
      </c>
      <c r="U206" s="1"/>
      <c r="V206" s="1"/>
      <c r="W206" s="1"/>
      <c r="X206" s="1"/>
      <c r="Y206" s="1"/>
      <c r="Z206" s="1"/>
      <c r="AB206" s="1"/>
      <c r="AC206" s="1"/>
      <c r="AD206" s="1"/>
      <c r="AE206" s="1"/>
      <c r="AF206" s="1"/>
      <c r="AG206" s="1"/>
      <c r="AH206" s="1"/>
      <c r="AK206" s="1"/>
      <c r="AL206" s="1"/>
      <c r="AM206" s="1"/>
      <c r="AN206" s="1"/>
      <c r="AO206" s="1"/>
      <c r="AP206" s="1"/>
      <c r="AQ206" s="1"/>
      <c r="AR206" s="1"/>
      <c r="AU206" s="1"/>
      <c r="AV206" s="1"/>
      <c r="AY206" s="1"/>
      <c r="AZ206" s="1"/>
      <c r="BA206" s="1"/>
      <c r="BB206" s="1"/>
      <c r="BE206"/>
    </row>
    <row r="207" spans="1:57" s="14" customFormat="1">
      <c r="A207" s="14">
        <v>198</v>
      </c>
      <c r="B207" s="1">
        <v>3</v>
      </c>
      <c r="C207" s="1">
        <v>0</v>
      </c>
      <c r="D207" s="1">
        <v>0</v>
      </c>
      <c r="E207" s="1">
        <v>0</v>
      </c>
      <c r="F207" s="1">
        <v>1</v>
      </c>
      <c r="G207" s="1">
        <v>0</v>
      </c>
      <c r="H207" s="1">
        <v>0</v>
      </c>
      <c r="I207" s="1">
        <v>0</v>
      </c>
      <c r="J207" s="1">
        <v>0</v>
      </c>
      <c r="K207" s="1">
        <v>0</v>
      </c>
      <c r="L207" s="1">
        <v>0</v>
      </c>
      <c r="M207" s="1">
        <v>0</v>
      </c>
      <c r="N207" s="1">
        <v>0</v>
      </c>
      <c r="O207" s="1">
        <v>0</v>
      </c>
      <c r="P207" s="1">
        <v>2</v>
      </c>
      <c r="Q207" s="1">
        <v>2</v>
      </c>
      <c r="R207" s="1">
        <v>2</v>
      </c>
      <c r="S207" s="1">
        <v>2</v>
      </c>
      <c r="T207" s="1">
        <v>3</v>
      </c>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row>
    <row r="208" spans="1:57" s="14" customFormat="1">
      <c r="A208" s="14">
        <v>199</v>
      </c>
      <c r="B208" s="14">
        <v>0</v>
      </c>
      <c r="C208" s="14">
        <v>0</v>
      </c>
      <c r="D208" s="14">
        <v>1</v>
      </c>
      <c r="E208" s="14">
        <v>1</v>
      </c>
      <c r="F208" s="14">
        <v>0</v>
      </c>
      <c r="G208" s="14">
        <v>0</v>
      </c>
      <c r="H208" s="14">
        <v>0</v>
      </c>
      <c r="I208" s="14">
        <v>0</v>
      </c>
      <c r="J208" s="14">
        <v>0</v>
      </c>
      <c r="K208" s="14">
        <v>0</v>
      </c>
      <c r="L208" s="14">
        <v>0</v>
      </c>
      <c r="M208" s="14">
        <v>0</v>
      </c>
      <c r="N208" s="14">
        <v>0</v>
      </c>
      <c r="O208" s="14">
        <v>0</v>
      </c>
      <c r="P208" s="14">
        <v>2</v>
      </c>
      <c r="Q208" s="14">
        <v>2</v>
      </c>
      <c r="R208" s="14">
        <v>2</v>
      </c>
      <c r="S208" s="14">
        <v>2</v>
      </c>
      <c r="T208" s="14">
        <v>2</v>
      </c>
      <c r="U208" s="14">
        <v>2</v>
      </c>
      <c r="V208" s="14">
        <v>2</v>
      </c>
      <c r="W208" s="14">
        <v>1</v>
      </c>
      <c r="X208" s="14">
        <v>4</v>
      </c>
      <c r="Y208" s="14">
        <v>1</v>
      </c>
      <c r="Z208" s="14">
        <v>50</v>
      </c>
      <c r="AA208" s="14">
        <f>Z208-[1]Discharge!AC382</f>
        <v>0</v>
      </c>
      <c r="AB208" s="14">
        <v>4</v>
      </c>
      <c r="AC208" s="14">
        <v>1</v>
      </c>
      <c r="AD208" s="14">
        <v>1</v>
      </c>
      <c r="AE208" s="14">
        <v>1</v>
      </c>
      <c r="AF208" s="14">
        <v>1</v>
      </c>
      <c r="AG208" s="14">
        <v>1</v>
      </c>
      <c r="AH208" s="14">
        <v>1</v>
      </c>
      <c r="AI208" s="14">
        <f>SUM(AC208:AH208)</f>
        <v>6</v>
      </c>
      <c r="AJ208" s="14">
        <f>AI208-[1]Discharge!AL382</f>
        <v>0</v>
      </c>
      <c r="AK208" s="14">
        <v>1</v>
      </c>
      <c r="AL208" s="14">
        <v>1</v>
      </c>
      <c r="AM208" s="14">
        <v>1</v>
      </c>
      <c r="AN208" s="14">
        <v>1</v>
      </c>
      <c r="AO208" s="14">
        <v>1</v>
      </c>
      <c r="AP208" s="14">
        <v>0</v>
      </c>
      <c r="AQ208" s="14">
        <v>1</v>
      </c>
      <c r="AR208" s="14">
        <v>1</v>
      </c>
      <c r="AS208" s="14">
        <f>SUM(AK208:AR208)</f>
        <v>7</v>
      </c>
      <c r="AT208" s="14">
        <f>AS208-[1]Discharge!AV382</f>
        <v>-1</v>
      </c>
      <c r="AU208" s="14">
        <v>0</v>
      </c>
      <c r="AV208" s="14">
        <v>0</v>
      </c>
      <c r="AW208" s="14">
        <f>SUM(AU208:AV208)</f>
        <v>0</v>
      </c>
      <c r="AX208" s="14">
        <f>AW208-[1]Discharge!AZ382</f>
        <v>0</v>
      </c>
      <c r="AY208" s="14">
        <v>5</v>
      </c>
      <c r="AZ208" s="14">
        <v>5</v>
      </c>
      <c r="BA208" s="14">
        <v>5</v>
      </c>
      <c r="BB208" s="14">
        <v>5</v>
      </c>
      <c r="BC208" s="14">
        <f>SUM(AY208:BB208)</f>
        <v>20</v>
      </c>
      <c r="BD208" s="14">
        <f>BC208-[1]Discharge!BF382</f>
        <v>0</v>
      </c>
    </row>
    <row r="209" spans="1:57" s="14" customFormat="1">
      <c r="A209" s="14">
        <v>200</v>
      </c>
      <c r="B209" s="14">
        <v>0</v>
      </c>
      <c r="C209" s="14">
        <v>0</v>
      </c>
      <c r="D209" s="14">
        <v>0</v>
      </c>
      <c r="E209" s="14">
        <v>2</v>
      </c>
      <c r="F209" s="14">
        <v>0</v>
      </c>
      <c r="G209" s="14">
        <v>0</v>
      </c>
      <c r="H209" s="14">
        <v>0</v>
      </c>
      <c r="I209" s="14">
        <v>0</v>
      </c>
      <c r="J209" s="14">
        <v>0</v>
      </c>
      <c r="K209" s="14">
        <v>0</v>
      </c>
      <c r="L209" s="14">
        <v>0</v>
      </c>
      <c r="M209" s="14">
        <v>0</v>
      </c>
      <c r="N209" s="14">
        <v>0</v>
      </c>
      <c r="O209" s="14">
        <v>1</v>
      </c>
      <c r="P209" s="14">
        <v>2</v>
      </c>
      <c r="Q209" s="14">
        <v>2</v>
      </c>
      <c r="R209" s="14">
        <v>2</v>
      </c>
      <c r="S209" s="14">
        <v>2</v>
      </c>
      <c r="T209" s="14">
        <v>3</v>
      </c>
    </row>
    <row r="210" spans="1:57" s="14" customFormat="1">
      <c r="A210" s="14">
        <v>201</v>
      </c>
      <c r="B210" s="14">
        <v>3</v>
      </c>
      <c r="C210" s="14">
        <v>20</v>
      </c>
      <c r="D210" s="14">
        <v>1</v>
      </c>
      <c r="E210" s="14">
        <v>0</v>
      </c>
      <c r="F210" s="14">
        <v>0</v>
      </c>
      <c r="G210" s="14">
        <v>1</v>
      </c>
      <c r="H210" s="14">
        <v>0</v>
      </c>
      <c r="I210" s="14">
        <v>14</v>
      </c>
      <c r="J210" s="14">
        <v>0</v>
      </c>
      <c r="K210" s="14">
        <v>1</v>
      </c>
      <c r="L210" s="14">
        <v>1</v>
      </c>
      <c r="M210" s="14">
        <v>0</v>
      </c>
      <c r="N210" s="14">
        <v>0</v>
      </c>
      <c r="O210" s="14">
        <v>0</v>
      </c>
      <c r="P210" s="14">
        <v>0</v>
      </c>
      <c r="Q210" s="14">
        <v>2</v>
      </c>
      <c r="R210" s="14">
        <v>2</v>
      </c>
      <c r="S210" s="14">
        <v>2</v>
      </c>
      <c r="T210" s="14">
        <v>2</v>
      </c>
      <c r="U210" s="1"/>
      <c r="V210" s="1"/>
      <c r="W210" s="1"/>
      <c r="X210" s="1"/>
      <c r="Y210" s="1"/>
      <c r="Z210" s="1"/>
      <c r="AB210" s="1"/>
      <c r="AC210" s="1"/>
      <c r="AD210" s="1"/>
      <c r="AE210" s="1"/>
      <c r="AF210" s="1"/>
      <c r="AG210" s="1"/>
      <c r="AH210" s="1"/>
      <c r="AK210" s="1"/>
      <c r="AL210" s="1"/>
      <c r="AM210" s="1"/>
      <c r="AN210" s="1"/>
      <c r="AO210" s="1"/>
      <c r="AP210" s="1"/>
      <c r="AQ210" s="1"/>
      <c r="AR210" s="1"/>
      <c r="AU210" s="1"/>
      <c r="AV210" s="1"/>
      <c r="AY210" s="1"/>
      <c r="AZ210" s="1"/>
      <c r="BA210" s="1"/>
      <c r="BB210" s="1"/>
      <c r="BE210"/>
    </row>
    <row r="211" spans="1:57" s="14" customFormat="1">
      <c r="A211" s="14">
        <v>202</v>
      </c>
      <c r="B211" s="14">
        <v>0</v>
      </c>
      <c r="C211" s="14">
        <v>0</v>
      </c>
      <c r="D211" s="14">
        <v>1</v>
      </c>
      <c r="E211" s="14">
        <v>1</v>
      </c>
      <c r="F211" s="14">
        <v>0</v>
      </c>
      <c r="G211" s="14">
        <v>0</v>
      </c>
      <c r="H211" s="14">
        <v>0</v>
      </c>
      <c r="I211" s="14">
        <v>0</v>
      </c>
      <c r="J211" s="14">
        <v>0</v>
      </c>
      <c r="K211" s="14">
        <v>0</v>
      </c>
      <c r="L211" s="14">
        <v>0</v>
      </c>
      <c r="M211" s="14">
        <v>0</v>
      </c>
      <c r="N211" s="14">
        <v>0</v>
      </c>
      <c r="O211" s="14">
        <v>0</v>
      </c>
      <c r="P211" s="14">
        <v>2</v>
      </c>
      <c r="Q211" s="14">
        <v>2</v>
      </c>
      <c r="R211" s="14">
        <v>2</v>
      </c>
      <c r="S211" s="14">
        <v>2</v>
      </c>
      <c r="T211" s="14">
        <v>3</v>
      </c>
      <c r="U211" s="14">
        <v>5</v>
      </c>
      <c r="V211" s="14">
        <v>5</v>
      </c>
      <c r="W211" s="14">
        <v>5</v>
      </c>
      <c r="X211" s="14">
        <v>1</v>
      </c>
      <c r="Y211" s="14">
        <v>1</v>
      </c>
      <c r="Z211" s="14">
        <v>50</v>
      </c>
      <c r="AA211" s="14">
        <f>Z211-[1]Discharge!AC367</f>
        <v>0</v>
      </c>
      <c r="AB211" s="14">
        <v>4</v>
      </c>
      <c r="AC211" s="14">
        <v>0</v>
      </c>
      <c r="AD211" s="14">
        <v>0</v>
      </c>
      <c r="AE211" s="14">
        <v>0</v>
      </c>
      <c r="AF211" s="14">
        <v>0</v>
      </c>
      <c r="AG211" s="14">
        <v>0</v>
      </c>
      <c r="AH211" s="14">
        <v>1</v>
      </c>
      <c r="AI211" s="14">
        <f>SUM(AC211:AH211)</f>
        <v>1</v>
      </c>
      <c r="AJ211" s="14">
        <f>AI211-[1]Discharge!AL367</f>
        <v>0</v>
      </c>
      <c r="AK211" s="14">
        <v>0</v>
      </c>
      <c r="AL211" s="14">
        <v>0</v>
      </c>
      <c r="AM211" s="14">
        <v>0</v>
      </c>
      <c r="AN211" s="14">
        <v>0</v>
      </c>
      <c r="AO211" s="14">
        <v>0</v>
      </c>
      <c r="AP211" s="14">
        <v>0</v>
      </c>
      <c r="AQ211" s="14">
        <v>0</v>
      </c>
      <c r="AR211" s="14">
        <v>0</v>
      </c>
      <c r="AS211" s="14">
        <f>SUM(AK211:AR211)</f>
        <v>0</v>
      </c>
      <c r="AT211" s="14">
        <f>AS211-[1]Discharge!AV367</f>
        <v>0</v>
      </c>
      <c r="AU211" s="14">
        <v>0</v>
      </c>
      <c r="AV211" s="14">
        <v>0</v>
      </c>
      <c r="AW211" s="14">
        <f>SUM(AU211:AV211)</f>
        <v>0</v>
      </c>
      <c r="AX211" s="14">
        <f>AW211-[1]Discharge!AZ367</f>
        <v>0</v>
      </c>
      <c r="AY211" s="14">
        <v>5</v>
      </c>
      <c r="AZ211" s="14">
        <v>5</v>
      </c>
      <c r="BA211" s="14">
        <v>5</v>
      </c>
      <c r="BB211" s="14">
        <v>5</v>
      </c>
      <c r="BC211" s="14">
        <f>SUM(AY211:BB211)</f>
        <v>20</v>
      </c>
      <c r="BD211" s="14">
        <f>BC211-[1]Discharge!BF367</f>
        <v>0</v>
      </c>
    </row>
    <row r="212" spans="1:57" s="14" customFormat="1">
      <c r="A212" s="14">
        <v>203</v>
      </c>
      <c r="B212" s="76">
        <v>0</v>
      </c>
      <c r="C212" s="76">
        <v>0</v>
      </c>
      <c r="D212" s="76">
        <v>1</v>
      </c>
      <c r="E212" s="76">
        <v>1</v>
      </c>
      <c r="F212" s="76">
        <v>1</v>
      </c>
      <c r="G212" s="76">
        <v>0</v>
      </c>
      <c r="H212" s="76">
        <v>0</v>
      </c>
      <c r="I212" s="76">
        <v>0</v>
      </c>
      <c r="J212" s="76">
        <v>0</v>
      </c>
      <c r="K212" s="76">
        <v>0</v>
      </c>
      <c r="L212" s="76">
        <v>0</v>
      </c>
      <c r="M212" s="76">
        <v>0</v>
      </c>
      <c r="N212" s="76">
        <v>0</v>
      </c>
      <c r="O212" s="76">
        <v>0</v>
      </c>
      <c r="P212" s="76">
        <v>2</v>
      </c>
      <c r="Q212" s="76">
        <v>2</v>
      </c>
      <c r="R212" s="76">
        <v>2</v>
      </c>
      <c r="S212" s="76">
        <v>2</v>
      </c>
      <c r="T212" s="76">
        <v>3</v>
      </c>
      <c r="U212" s="76">
        <v>1</v>
      </c>
      <c r="V212" s="76">
        <v>1</v>
      </c>
      <c r="W212" s="76">
        <v>1</v>
      </c>
      <c r="X212" s="76">
        <v>1</v>
      </c>
      <c r="Y212" s="76">
        <v>1</v>
      </c>
      <c r="Z212" s="76">
        <v>90</v>
      </c>
      <c r="AA212" s="14">
        <f>Z212-[1]Discharge!AC86</f>
        <v>20</v>
      </c>
      <c r="AB212" s="76">
        <v>1</v>
      </c>
      <c r="AC212" s="76">
        <v>1</v>
      </c>
      <c r="AD212" s="76">
        <v>1</v>
      </c>
      <c r="AE212" s="76">
        <v>1</v>
      </c>
      <c r="AF212" s="76">
        <v>1</v>
      </c>
      <c r="AG212" s="76">
        <v>1</v>
      </c>
      <c r="AH212" s="76">
        <v>1</v>
      </c>
      <c r="AI212" s="76">
        <f>SUM(AC212:AH212)</f>
        <v>6</v>
      </c>
      <c r="AJ212" s="14">
        <f>AI212-[1]Discharge!AL88</f>
        <v>2</v>
      </c>
      <c r="AK212" s="76">
        <v>1</v>
      </c>
      <c r="AL212" s="76">
        <v>1</v>
      </c>
      <c r="AM212" s="76">
        <v>1</v>
      </c>
      <c r="AN212" s="76">
        <v>1</v>
      </c>
      <c r="AO212" s="76">
        <v>1</v>
      </c>
      <c r="AP212" s="76">
        <v>1</v>
      </c>
      <c r="AQ212" s="76">
        <v>1</v>
      </c>
      <c r="AR212" s="76">
        <v>1</v>
      </c>
      <c r="AS212" s="76">
        <f>SUM(AK212:AR212)</f>
        <v>8</v>
      </c>
      <c r="AT212" s="14">
        <f>AS212-[1]Discharge!AV88</f>
        <v>6</v>
      </c>
      <c r="AU212" s="76">
        <v>0</v>
      </c>
      <c r="AV212" s="76">
        <v>0</v>
      </c>
      <c r="AW212" s="76">
        <f>SUM(AU212:AV212)</f>
        <v>0</v>
      </c>
      <c r="AX212" s="14">
        <f>AW212-[1]Discharge!AZ88</f>
        <v>-2</v>
      </c>
      <c r="AY212" s="76">
        <v>3</v>
      </c>
      <c r="AZ212" s="76">
        <v>3</v>
      </c>
      <c r="BA212" s="76">
        <v>3</v>
      </c>
      <c r="BB212" s="76">
        <v>3</v>
      </c>
      <c r="BC212" s="76">
        <f>SUM(AY212:BB212)</f>
        <v>12</v>
      </c>
      <c r="BD212" s="14">
        <f>BC212-[1]Discharge!BF88</f>
        <v>-8</v>
      </c>
    </row>
    <row r="213" spans="1:57" s="14" customFormat="1">
      <c r="A213" s="14">
        <v>204</v>
      </c>
      <c r="B213" s="14">
        <v>0</v>
      </c>
      <c r="C213" s="14">
        <v>0</v>
      </c>
      <c r="D213" s="14">
        <v>0</v>
      </c>
      <c r="E213" s="14">
        <v>0</v>
      </c>
      <c r="F213" s="14">
        <v>0</v>
      </c>
      <c r="G213" s="14">
        <v>0</v>
      </c>
      <c r="H213" s="14">
        <v>0</v>
      </c>
      <c r="I213" s="14">
        <v>0</v>
      </c>
      <c r="J213" s="14">
        <v>0</v>
      </c>
      <c r="K213" s="14">
        <v>0</v>
      </c>
      <c r="L213" s="14">
        <v>0</v>
      </c>
      <c r="M213" s="14">
        <v>0</v>
      </c>
      <c r="N213" s="14">
        <v>0</v>
      </c>
      <c r="O213" s="14">
        <v>0</v>
      </c>
      <c r="P213" s="14">
        <v>0</v>
      </c>
      <c r="Q213" s="14">
        <v>2</v>
      </c>
      <c r="R213" s="14">
        <v>2</v>
      </c>
      <c r="S213" s="14">
        <v>2</v>
      </c>
      <c r="T213" s="14">
        <v>2</v>
      </c>
      <c r="U213" s="1">
        <v>1</v>
      </c>
      <c r="V213" s="1">
        <v>1</v>
      </c>
      <c r="W213" s="1">
        <v>2</v>
      </c>
      <c r="X213" s="1">
        <v>3</v>
      </c>
      <c r="Y213" s="1">
        <v>1</v>
      </c>
      <c r="Z213" s="1">
        <v>90</v>
      </c>
      <c r="AA213" s="14">
        <f>Z213-[1]Discharge!AC473</f>
        <v>0</v>
      </c>
      <c r="AB213" s="1">
        <v>1</v>
      </c>
      <c r="AC213" s="1">
        <v>1</v>
      </c>
      <c r="AD213" s="1">
        <v>1</v>
      </c>
      <c r="AE213" s="1">
        <v>1</v>
      </c>
      <c r="AF213" s="1">
        <v>1</v>
      </c>
      <c r="AG213" s="1">
        <v>1</v>
      </c>
      <c r="AH213" s="1">
        <v>1</v>
      </c>
      <c r="AI213" s="14">
        <f>SUM(AC213:AH213)</f>
        <v>6</v>
      </c>
      <c r="AJ213" s="14">
        <f>AI213-[1]Discharge!AL473</f>
        <v>0</v>
      </c>
      <c r="AK213" s="1">
        <v>1</v>
      </c>
      <c r="AL213" s="1">
        <v>1</v>
      </c>
      <c r="AM213" s="1">
        <v>1</v>
      </c>
      <c r="AN213" s="1">
        <v>1</v>
      </c>
      <c r="AO213" s="1">
        <v>1</v>
      </c>
      <c r="AP213" s="1">
        <v>1</v>
      </c>
      <c r="AQ213" s="1">
        <v>1</v>
      </c>
      <c r="AR213" s="1">
        <v>1</v>
      </c>
      <c r="AS213" s="14">
        <f>SUM(AK213:AR213)</f>
        <v>8</v>
      </c>
      <c r="AT213" s="14">
        <f>AS213-[1]Discharge!AV473</f>
        <v>0</v>
      </c>
      <c r="AU213" s="1">
        <v>0</v>
      </c>
      <c r="AV213" s="1">
        <v>0</v>
      </c>
      <c r="AW213" s="14">
        <f>SUM(AU213:AV213)</f>
        <v>0</v>
      </c>
      <c r="AX213" s="14">
        <f>AW213-[1]Discharge!AZ473</f>
        <v>0</v>
      </c>
      <c r="AY213" s="1">
        <v>5</v>
      </c>
      <c r="AZ213" s="1">
        <v>5</v>
      </c>
      <c r="BA213" s="1">
        <v>5</v>
      </c>
      <c r="BB213" s="1">
        <v>5</v>
      </c>
      <c r="BC213" s="14">
        <f>SUM(AY213:BB213)</f>
        <v>20</v>
      </c>
      <c r="BD213" s="14">
        <f>BC213-[1]Discharge!BF473</f>
        <v>0</v>
      </c>
      <c r="BE213"/>
    </row>
    <row r="214" spans="1:57" s="14" customFormat="1">
      <c r="A214" s="14">
        <v>205</v>
      </c>
      <c r="B214" s="14">
        <v>3</v>
      </c>
      <c r="C214" s="14">
        <v>32</v>
      </c>
      <c r="D214" s="14">
        <v>1</v>
      </c>
      <c r="E214" s="14">
        <v>0</v>
      </c>
      <c r="F214" s="14">
        <v>0</v>
      </c>
      <c r="G214" s="14">
        <v>2</v>
      </c>
      <c r="H214" s="14">
        <v>13</v>
      </c>
      <c r="I214" s="14">
        <v>2</v>
      </c>
      <c r="J214" s="14">
        <v>0</v>
      </c>
      <c r="K214" s="14">
        <v>1</v>
      </c>
      <c r="L214" s="14">
        <v>1</v>
      </c>
      <c r="M214" s="14">
        <v>0</v>
      </c>
      <c r="N214" s="14">
        <v>0</v>
      </c>
      <c r="O214" s="14">
        <v>0</v>
      </c>
      <c r="P214" s="14">
        <v>2</v>
      </c>
      <c r="Q214" s="14">
        <v>2</v>
      </c>
      <c r="R214" s="14">
        <v>2</v>
      </c>
      <c r="S214" s="14">
        <v>2</v>
      </c>
      <c r="T214" s="14">
        <v>3</v>
      </c>
    </row>
    <row r="215" spans="1:57" s="14" customFormat="1">
      <c r="A215" s="14">
        <v>206</v>
      </c>
      <c r="B215" s="14">
        <v>0</v>
      </c>
      <c r="C215" s="14">
        <v>0</v>
      </c>
      <c r="D215" s="14">
        <v>0</v>
      </c>
      <c r="E215" s="14">
        <v>2</v>
      </c>
      <c r="F215" s="14">
        <v>2</v>
      </c>
      <c r="G215" s="14">
        <v>0</v>
      </c>
      <c r="H215" s="14">
        <v>0</v>
      </c>
      <c r="I215" s="14">
        <v>21</v>
      </c>
      <c r="J215" s="14">
        <v>0</v>
      </c>
      <c r="K215" s="14">
        <v>0</v>
      </c>
      <c r="L215" s="14">
        <v>0</v>
      </c>
      <c r="M215" s="14">
        <v>0</v>
      </c>
      <c r="N215" s="14">
        <v>0</v>
      </c>
      <c r="O215" s="14">
        <v>0</v>
      </c>
      <c r="P215" s="14">
        <v>2</v>
      </c>
      <c r="Q215" s="14">
        <v>2</v>
      </c>
      <c r="R215" s="14">
        <v>2</v>
      </c>
      <c r="S215" s="14">
        <v>2</v>
      </c>
      <c r="T215" s="14">
        <v>3</v>
      </c>
      <c r="U215" s="14">
        <v>5</v>
      </c>
      <c r="V215" s="14">
        <v>5</v>
      </c>
      <c r="W215" s="14">
        <v>5</v>
      </c>
      <c r="X215" s="14">
        <v>1</v>
      </c>
      <c r="Y215" s="14">
        <v>1</v>
      </c>
      <c r="Z215" s="14">
        <v>80</v>
      </c>
      <c r="AA215" s="14">
        <f>Z215-[1]Discharge!AC176</f>
        <v>-5</v>
      </c>
      <c r="AB215" s="14">
        <v>2</v>
      </c>
      <c r="AC215" s="14">
        <v>0</v>
      </c>
      <c r="AD215" s="14">
        <v>0</v>
      </c>
      <c r="AE215" s="14">
        <v>0</v>
      </c>
      <c r="AF215" s="14">
        <v>0</v>
      </c>
      <c r="AG215" s="14">
        <v>0</v>
      </c>
      <c r="AH215" s="14">
        <v>0</v>
      </c>
      <c r="AI215" s="14">
        <f>SUM(AC215:AH215)</f>
        <v>0</v>
      </c>
      <c r="AJ215" s="14">
        <f>AI215-[1]Discharge!AL176</f>
        <v>0</v>
      </c>
      <c r="AK215" s="14">
        <v>1</v>
      </c>
      <c r="AL215" s="14">
        <v>0</v>
      </c>
      <c r="AM215" s="14">
        <v>0</v>
      </c>
      <c r="AN215" s="14">
        <v>0</v>
      </c>
      <c r="AO215" s="14">
        <v>0</v>
      </c>
      <c r="AP215" s="14">
        <v>0</v>
      </c>
      <c r="AQ215" s="14">
        <v>0</v>
      </c>
      <c r="AR215" s="14">
        <v>0</v>
      </c>
      <c r="AS215" s="14">
        <f>SUM(AK215:AR215)</f>
        <v>1</v>
      </c>
      <c r="AT215" s="14">
        <f>AS215-[1]Discharge!AV176</f>
        <v>1</v>
      </c>
      <c r="AU215" s="14">
        <v>0</v>
      </c>
      <c r="AV215" s="14">
        <v>0</v>
      </c>
      <c r="AW215" s="14">
        <f>SUM(AU215:AV215)</f>
        <v>0</v>
      </c>
      <c r="AX215" s="14">
        <f>AW215-[1]Discharge!AZ176</f>
        <v>-4</v>
      </c>
      <c r="AY215" s="14">
        <v>5</v>
      </c>
      <c r="AZ215" s="14">
        <v>5</v>
      </c>
      <c r="BA215" s="14">
        <v>5</v>
      </c>
      <c r="BB215" s="14">
        <v>5</v>
      </c>
      <c r="BC215" s="14">
        <f>SUM(AY215:BB215)</f>
        <v>20</v>
      </c>
      <c r="BD215" s="14">
        <f>BC215-[1]Discharge!BF176</f>
        <v>0</v>
      </c>
    </row>
    <row r="216" spans="1:57" s="14" customFormat="1">
      <c r="A216" s="14">
        <v>207</v>
      </c>
      <c r="B216" s="14">
        <v>0</v>
      </c>
      <c r="C216" s="14">
        <v>0</v>
      </c>
      <c r="D216" s="14">
        <v>0</v>
      </c>
      <c r="E216" s="14">
        <v>2</v>
      </c>
      <c r="F216" s="14">
        <v>0</v>
      </c>
      <c r="G216" s="14">
        <v>0</v>
      </c>
      <c r="H216" s="14">
        <v>0</v>
      </c>
      <c r="I216" s="14">
        <v>0</v>
      </c>
      <c r="J216" s="14">
        <v>0</v>
      </c>
      <c r="K216" s="14">
        <v>0</v>
      </c>
      <c r="L216" s="14">
        <v>0</v>
      </c>
      <c r="M216" s="14">
        <v>0</v>
      </c>
      <c r="N216" s="14">
        <v>0</v>
      </c>
      <c r="O216" s="14">
        <v>0</v>
      </c>
      <c r="P216" s="14">
        <v>1</v>
      </c>
      <c r="Q216" s="14">
        <v>1</v>
      </c>
      <c r="R216" s="14">
        <v>0</v>
      </c>
      <c r="S216" s="14">
        <v>1</v>
      </c>
      <c r="T216" s="14">
        <v>3</v>
      </c>
      <c r="U216" s="14">
        <v>1</v>
      </c>
      <c r="V216" s="14">
        <v>3</v>
      </c>
      <c r="W216" s="14">
        <v>3</v>
      </c>
      <c r="X216" s="14">
        <v>1</v>
      </c>
      <c r="Y216" s="14">
        <v>1</v>
      </c>
      <c r="Z216" s="14">
        <v>60</v>
      </c>
      <c r="AA216" s="14">
        <f>Z216-[1]Discharge!AC207</f>
        <v>0</v>
      </c>
      <c r="AB216" s="14">
        <v>4</v>
      </c>
      <c r="AC216" s="14">
        <v>0</v>
      </c>
      <c r="AD216" s="14">
        <v>0</v>
      </c>
      <c r="AE216" s="14">
        <v>1</v>
      </c>
      <c r="AF216" s="14">
        <v>1</v>
      </c>
      <c r="AG216" s="14">
        <v>1</v>
      </c>
      <c r="AH216" s="14">
        <v>1</v>
      </c>
      <c r="AI216" s="14">
        <f>SUM(AC216:AH216)</f>
        <v>4</v>
      </c>
      <c r="AJ216" s="14">
        <f>AI216-[1]Discharge!AL207</f>
        <v>0</v>
      </c>
      <c r="AK216" s="14">
        <v>1</v>
      </c>
      <c r="AL216" s="14">
        <v>0</v>
      </c>
      <c r="AM216" s="14">
        <v>0</v>
      </c>
      <c r="AN216" s="14">
        <v>0</v>
      </c>
      <c r="AO216" s="14">
        <v>0</v>
      </c>
      <c r="AP216" s="14">
        <v>0</v>
      </c>
      <c r="AQ216" s="14">
        <v>0</v>
      </c>
      <c r="AR216" s="14">
        <v>0</v>
      </c>
      <c r="AS216" s="14">
        <f>SUM(AK216:AR216)</f>
        <v>1</v>
      </c>
      <c r="AT216" s="14">
        <f>AS216-[1]Discharge!AV207</f>
        <v>0</v>
      </c>
      <c r="AU216" s="14">
        <v>1</v>
      </c>
      <c r="AV216" s="14">
        <v>2</v>
      </c>
      <c r="AW216" s="14">
        <f>SUM(AU216:AV216)</f>
        <v>3</v>
      </c>
      <c r="AX216" s="14">
        <f>AW216-[1]Discharge!AZ207</f>
        <v>0</v>
      </c>
      <c r="AY216" s="14">
        <v>5</v>
      </c>
      <c r="AZ216" s="14">
        <v>5</v>
      </c>
      <c r="BA216" s="14">
        <v>5</v>
      </c>
      <c r="BB216" s="14">
        <v>5</v>
      </c>
      <c r="BC216" s="14">
        <f>SUM(AY216:BB216)</f>
        <v>20</v>
      </c>
      <c r="BD216" s="14">
        <f>BC216-[1]Discharge!BF207</f>
        <v>0</v>
      </c>
    </row>
    <row r="217" spans="1:57" s="14" customFormat="1">
      <c r="A217" s="14">
        <v>208</v>
      </c>
      <c r="B217" s="14">
        <v>6</v>
      </c>
      <c r="C217" s="14">
        <v>143</v>
      </c>
      <c r="D217" s="14">
        <v>0</v>
      </c>
      <c r="E217" s="14">
        <v>0</v>
      </c>
      <c r="F217" s="14">
        <v>0</v>
      </c>
      <c r="G217" s="14">
        <v>0</v>
      </c>
      <c r="H217" s="14">
        <v>0</v>
      </c>
      <c r="I217" s="14">
        <v>0</v>
      </c>
      <c r="J217" s="14">
        <v>0</v>
      </c>
      <c r="K217" s="14">
        <v>1</v>
      </c>
      <c r="L217" s="14">
        <v>1</v>
      </c>
      <c r="M217" s="14">
        <v>0</v>
      </c>
      <c r="N217" s="14">
        <v>0</v>
      </c>
      <c r="O217" s="14">
        <v>1</v>
      </c>
      <c r="P217" s="14">
        <v>0</v>
      </c>
      <c r="Q217" s="14">
        <v>2</v>
      </c>
      <c r="R217" s="14">
        <v>2</v>
      </c>
      <c r="S217" s="14">
        <v>2</v>
      </c>
      <c r="T217" s="14">
        <v>1</v>
      </c>
      <c r="U217" s="14">
        <v>0</v>
      </c>
      <c r="AB217" s="1"/>
      <c r="AC217" s="1"/>
      <c r="AD217" s="1"/>
      <c r="AE217" s="1"/>
      <c r="AF217" s="1"/>
      <c r="AG217" s="1"/>
      <c r="AH217" s="1"/>
      <c r="AK217" s="1"/>
      <c r="AL217" s="1"/>
      <c r="AM217" s="1"/>
      <c r="AN217" s="1"/>
      <c r="AO217" s="1"/>
      <c r="AP217" s="1"/>
      <c r="AQ217" s="1"/>
      <c r="AR217" s="1"/>
      <c r="AU217" s="1"/>
      <c r="AV217" s="1"/>
      <c r="AY217" s="1"/>
      <c r="AZ217" s="1"/>
      <c r="BA217" s="1"/>
      <c r="BB217" s="1"/>
    </row>
    <row r="218" spans="1:57" s="14" customFormat="1">
      <c r="A218" s="14">
        <v>209</v>
      </c>
      <c r="B218" s="14">
        <v>0</v>
      </c>
      <c r="C218" s="14">
        <v>2</v>
      </c>
      <c r="D218" s="14">
        <v>1</v>
      </c>
      <c r="E218" s="14">
        <v>1</v>
      </c>
      <c r="F218" s="14">
        <v>2</v>
      </c>
      <c r="G218" s="14">
        <v>4</v>
      </c>
      <c r="H218" s="14">
        <v>0</v>
      </c>
      <c r="I218" s="14">
        <v>11</v>
      </c>
      <c r="J218" s="14">
        <v>0</v>
      </c>
      <c r="K218" s="14">
        <v>0</v>
      </c>
      <c r="L218" s="14">
        <v>0</v>
      </c>
      <c r="M218" s="14">
        <v>0</v>
      </c>
      <c r="N218" s="14">
        <v>0</v>
      </c>
      <c r="O218" s="14">
        <v>0</v>
      </c>
      <c r="P218" s="14">
        <v>2</v>
      </c>
      <c r="Q218" s="14">
        <v>2</v>
      </c>
      <c r="R218" s="14">
        <v>2</v>
      </c>
      <c r="S218" s="14">
        <v>2</v>
      </c>
      <c r="T218" s="14">
        <v>3</v>
      </c>
      <c r="U218" s="14">
        <v>1</v>
      </c>
      <c r="V218" s="14">
        <v>1</v>
      </c>
      <c r="W218" s="14">
        <v>2</v>
      </c>
      <c r="X218" s="14">
        <v>1</v>
      </c>
      <c r="Y218" s="14">
        <v>1</v>
      </c>
      <c r="Z218" s="14">
        <v>60</v>
      </c>
      <c r="AA218" s="14">
        <f>Z218-[1]Discharge!AC161</f>
        <v>-10</v>
      </c>
      <c r="AB218" s="14">
        <v>4</v>
      </c>
      <c r="AC218" s="14">
        <v>0</v>
      </c>
      <c r="AD218" s="14">
        <v>0</v>
      </c>
      <c r="AE218" s="14">
        <v>0</v>
      </c>
      <c r="AF218" s="14">
        <v>0</v>
      </c>
      <c r="AG218" s="14">
        <v>0</v>
      </c>
      <c r="AH218" s="14">
        <v>1</v>
      </c>
      <c r="AI218" s="14">
        <f>SUM(AC218:AH218)</f>
        <v>1</v>
      </c>
      <c r="AJ218" s="14">
        <f>AI218-[1]Discharge!AL161</f>
        <v>0</v>
      </c>
      <c r="AK218" s="14">
        <v>1</v>
      </c>
      <c r="AL218" s="14">
        <v>0</v>
      </c>
      <c r="AM218" s="14">
        <v>0</v>
      </c>
      <c r="AN218" s="14">
        <v>0</v>
      </c>
      <c r="AO218" s="14">
        <v>0</v>
      </c>
      <c r="AP218" s="14">
        <v>0</v>
      </c>
      <c r="AQ218" s="14">
        <v>0</v>
      </c>
      <c r="AR218" s="14">
        <v>0</v>
      </c>
      <c r="AS218" s="14">
        <f>SUM(AK218:AR218)</f>
        <v>1</v>
      </c>
      <c r="AT218" s="14">
        <f>AS218-[1]Discharge!AV161</f>
        <v>0</v>
      </c>
      <c r="AU218" s="14">
        <v>1</v>
      </c>
      <c r="AV218" s="14">
        <v>1</v>
      </c>
      <c r="AW218" s="14">
        <f>SUM(AU218:AV218)</f>
        <v>2</v>
      </c>
      <c r="AX218" s="14">
        <f>AW218-[1]Discharge!AZ161</f>
        <v>2</v>
      </c>
      <c r="AY218" s="14">
        <v>5</v>
      </c>
      <c r="AZ218" s="14">
        <v>5</v>
      </c>
      <c r="BA218" s="14">
        <v>5</v>
      </c>
      <c r="BB218" s="14">
        <v>5</v>
      </c>
      <c r="BC218" s="14">
        <f>SUM(AY218:BB218)</f>
        <v>20</v>
      </c>
      <c r="BD218" s="14">
        <f>BC218-[1]Discharge!BF161</f>
        <v>0</v>
      </c>
    </row>
    <row r="219" spans="1:57" s="14" customFormat="1">
      <c r="A219" s="14">
        <v>210</v>
      </c>
      <c r="B219" s="14">
        <v>0</v>
      </c>
      <c r="C219" s="14">
        <v>0</v>
      </c>
      <c r="D219" s="14">
        <v>0</v>
      </c>
      <c r="E219" s="14">
        <v>0</v>
      </c>
      <c r="F219" s="14">
        <v>0</v>
      </c>
      <c r="G219" s="14">
        <v>0</v>
      </c>
      <c r="H219" s="14">
        <v>0</v>
      </c>
      <c r="I219" s="14">
        <v>0</v>
      </c>
      <c r="J219" s="14">
        <v>0</v>
      </c>
      <c r="K219" s="14">
        <v>0</v>
      </c>
      <c r="L219" s="14">
        <v>0</v>
      </c>
      <c r="M219" s="14">
        <v>0</v>
      </c>
      <c r="N219" s="14">
        <v>0</v>
      </c>
      <c r="O219" s="14">
        <v>0</v>
      </c>
      <c r="P219" s="14">
        <v>2</v>
      </c>
      <c r="Q219" s="14">
        <v>2</v>
      </c>
      <c r="R219" s="14">
        <v>2</v>
      </c>
      <c r="S219" s="14">
        <v>2</v>
      </c>
      <c r="T219" s="14">
        <v>3</v>
      </c>
      <c r="U219" s="14">
        <v>1</v>
      </c>
      <c r="V219" s="14">
        <v>1</v>
      </c>
      <c r="W219" s="14">
        <v>1</v>
      </c>
      <c r="X219" s="14">
        <v>1</v>
      </c>
      <c r="Y219" s="14">
        <v>1</v>
      </c>
      <c r="Z219" s="14">
        <v>90</v>
      </c>
      <c r="AA219" s="14">
        <f>Z219-[1]Discharge!AC294</f>
        <v>0</v>
      </c>
      <c r="AB219" s="14">
        <v>2</v>
      </c>
      <c r="AC219" s="14">
        <v>1</v>
      </c>
      <c r="AD219" s="14">
        <v>1</v>
      </c>
      <c r="AE219" s="14">
        <v>1</v>
      </c>
      <c r="AF219" s="14">
        <v>1</v>
      </c>
      <c r="AG219" s="14">
        <v>1</v>
      </c>
      <c r="AH219" s="14">
        <v>1</v>
      </c>
      <c r="AI219" s="14">
        <f>SUM(AC219:AH219)</f>
        <v>6</v>
      </c>
      <c r="AJ219" s="14">
        <f>AI219-[1]Discharge!AL294</f>
        <v>5</v>
      </c>
      <c r="AK219" s="14">
        <v>1</v>
      </c>
      <c r="AL219" s="14">
        <v>1</v>
      </c>
      <c r="AM219" s="14">
        <v>1</v>
      </c>
      <c r="AN219" s="14">
        <v>1</v>
      </c>
      <c r="AO219" s="14">
        <v>1</v>
      </c>
      <c r="AP219" s="14">
        <v>1</v>
      </c>
      <c r="AQ219" s="14">
        <v>1</v>
      </c>
      <c r="AR219" s="14">
        <v>1</v>
      </c>
      <c r="AS219" s="14">
        <f>SUM(AK219:AR219)</f>
        <v>8</v>
      </c>
      <c r="AT219" s="14">
        <f>AS219-[1]Discharge!AV294</f>
        <v>7</v>
      </c>
      <c r="AU219" s="14">
        <v>0</v>
      </c>
      <c r="AV219" s="14">
        <v>0</v>
      </c>
      <c r="AW219" s="14">
        <f>SUM(AU219:AV219)</f>
        <v>0</v>
      </c>
      <c r="AX219" s="14">
        <f>AW219-[1]Discharge!AZ294</f>
        <v>0</v>
      </c>
      <c r="AY219" s="14">
        <v>5</v>
      </c>
      <c r="AZ219" s="14">
        <v>5</v>
      </c>
      <c r="BA219" s="14">
        <v>5</v>
      </c>
      <c r="BB219" s="14">
        <v>5</v>
      </c>
      <c r="BC219" s="14">
        <f>SUM(AY219:BB219)</f>
        <v>20</v>
      </c>
      <c r="BD219" s="14">
        <f>BC219-[1]Discharge!BF294</f>
        <v>0</v>
      </c>
    </row>
    <row r="220" spans="1:57" s="14" customFormat="1">
      <c r="A220" s="14">
        <v>211</v>
      </c>
      <c r="B220" s="1">
        <v>0</v>
      </c>
      <c r="C220" s="1">
        <v>2</v>
      </c>
      <c r="D220" s="1">
        <v>1</v>
      </c>
      <c r="E220" s="1">
        <v>1</v>
      </c>
      <c r="F220" s="1">
        <v>1</v>
      </c>
      <c r="G220" s="1">
        <v>0</v>
      </c>
      <c r="H220" s="1">
        <v>0</v>
      </c>
      <c r="I220" s="1">
        <v>0</v>
      </c>
      <c r="J220" s="1">
        <v>0</v>
      </c>
      <c r="K220" s="1">
        <v>0</v>
      </c>
      <c r="L220" s="1">
        <v>0</v>
      </c>
      <c r="M220" s="1">
        <v>0</v>
      </c>
      <c r="N220" s="1">
        <v>0</v>
      </c>
      <c r="O220" s="1">
        <v>0</v>
      </c>
      <c r="P220" s="1">
        <v>0</v>
      </c>
      <c r="Q220" s="1">
        <v>2</v>
      </c>
      <c r="R220" s="1">
        <v>2</v>
      </c>
      <c r="S220" s="1">
        <v>2</v>
      </c>
      <c r="T220" s="1">
        <v>2</v>
      </c>
      <c r="U220" s="1"/>
      <c r="V220" s="1"/>
      <c r="W220" s="1"/>
      <c r="X220" s="1"/>
      <c r="Y220" s="1"/>
      <c r="Z220" s="1"/>
      <c r="AB220" s="1"/>
      <c r="AC220" s="1"/>
      <c r="AD220" s="1"/>
      <c r="AE220" s="1"/>
      <c r="AF220" s="1"/>
      <c r="AG220" s="1"/>
      <c r="AH220" s="1"/>
      <c r="AK220" s="1"/>
      <c r="AL220" s="1"/>
      <c r="AM220" s="1"/>
      <c r="AN220" s="1"/>
      <c r="AO220" s="1"/>
      <c r="AP220" s="1"/>
      <c r="AQ220" s="1"/>
      <c r="AR220" s="1"/>
      <c r="AU220" s="1"/>
      <c r="AV220" s="1"/>
      <c r="AY220" s="1"/>
      <c r="AZ220" s="1"/>
      <c r="BA220" s="1"/>
      <c r="BB220" s="1"/>
      <c r="BE220"/>
    </row>
    <row r="221" spans="1:57" s="14" customFormat="1">
      <c r="A221" s="14">
        <v>212</v>
      </c>
      <c r="B221" s="14">
        <v>1</v>
      </c>
      <c r="C221" s="14">
        <v>1</v>
      </c>
      <c r="D221" s="14">
        <v>1</v>
      </c>
      <c r="E221" s="14">
        <v>0</v>
      </c>
      <c r="F221" s="14">
        <v>0</v>
      </c>
      <c r="G221" s="14">
        <v>0</v>
      </c>
      <c r="H221" s="14">
        <v>0</v>
      </c>
      <c r="I221" s="14">
        <v>0</v>
      </c>
      <c r="J221" s="14">
        <v>0</v>
      </c>
      <c r="K221" s="14">
        <v>0</v>
      </c>
      <c r="L221" s="14">
        <v>0</v>
      </c>
      <c r="M221" s="14">
        <v>0</v>
      </c>
      <c r="N221" s="14">
        <v>0</v>
      </c>
      <c r="O221" s="14">
        <v>0</v>
      </c>
      <c r="P221" s="14">
        <v>2</v>
      </c>
      <c r="Q221" s="14">
        <v>2</v>
      </c>
      <c r="R221" s="14">
        <v>2</v>
      </c>
      <c r="S221" s="14">
        <v>2</v>
      </c>
      <c r="T221" s="14">
        <v>3</v>
      </c>
      <c r="U221" s="14">
        <v>1</v>
      </c>
      <c r="V221" s="14">
        <v>1</v>
      </c>
      <c r="W221" s="14">
        <v>1</v>
      </c>
      <c r="X221" s="14">
        <v>1</v>
      </c>
      <c r="Y221" s="14">
        <v>1</v>
      </c>
      <c r="Z221" s="14">
        <v>100</v>
      </c>
      <c r="AA221" s="14">
        <f>Z221-[1]Discharge!AC41</f>
        <v>20</v>
      </c>
      <c r="AB221" s="14">
        <v>4</v>
      </c>
      <c r="AC221" s="14">
        <v>1</v>
      </c>
      <c r="AD221" s="14">
        <v>1</v>
      </c>
      <c r="AE221" s="14">
        <v>1</v>
      </c>
      <c r="AF221" s="14">
        <v>1</v>
      </c>
      <c r="AG221" s="14">
        <v>1</v>
      </c>
      <c r="AH221" s="14">
        <v>1</v>
      </c>
      <c r="AI221" s="14">
        <f>SUM(AC221:AH221)</f>
        <v>6</v>
      </c>
      <c r="AJ221" s="14">
        <f>AI221-[1]Discharge!AL41</f>
        <v>0</v>
      </c>
      <c r="AK221" s="14">
        <v>1</v>
      </c>
      <c r="AL221" s="14">
        <v>1</v>
      </c>
      <c r="AM221" s="14">
        <v>1</v>
      </c>
      <c r="AN221" s="14">
        <v>1</v>
      </c>
      <c r="AO221" s="14">
        <v>1</v>
      </c>
      <c r="AP221" s="14">
        <v>1</v>
      </c>
      <c r="AQ221" s="14">
        <v>1</v>
      </c>
      <c r="AR221" s="14">
        <v>1</v>
      </c>
      <c r="AS221" s="14">
        <f>SUM(AK221:AR221)</f>
        <v>8</v>
      </c>
      <c r="AT221" s="14">
        <f>AS221-[1]Discharge!AV41</f>
        <v>2</v>
      </c>
      <c r="AU221" s="14">
        <v>0</v>
      </c>
      <c r="AV221" s="14">
        <v>0</v>
      </c>
      <c r="AW221" s="14">
        <f>SUM(AU221:AV221)</f>
        <v>0</v>
      </c>
      <c r="AX221" s="14">
        <f>AW221-[1]Discharge!AZ41</f>
        <v>0</v>
      </c>
      <c r="AY221" s="14">
        <v>5</v>
      </c>
      <c r="AZ221" s="14">
        <v>5</v>
      </c>
      <c r="BA221" s="14">
        <v>5</v>
      </c>
      <c r="BB221" s="14">
        <v>5</v>
      </c>
      <c r="BC221" s="14">
        <f>SUM(AY221:BB221)</f>
        <v>20</v>
      </c>
      <c r="BD221" s="14">
        <f>BC221-[1]Discharge!BF41</f>
        <v>0</v>
      </c>
    </row>
    <row r="222" spans="1:57" s="14" customFormat="1">
      <c r="A222" s="14">
        <v>213</v>
      </c>
      <c r="B222" s="1">
        <v>2</v>
      </c>
      <c r="C222" s="1">
        <v>0</v>
      </c>
      <c r="D222" s="1">
        <v>1</v>
      </c>
      <c r="E222" s="1">
        <v>0</v>
      </c>
      <c r="F222" s="1">
        <v>1</v>
      </c>
      <c r="G222" s="1">
        <v>12</v>
      </c>
      <c r="H222" s="1">
        <v>0</v>
      </c>
      <c r="I222" s="1">
        <v>5</v>
      </c>
      <c r="J222" s="1">
        <v>0</v>
      </c>
      <c r="K222" s="1">
        <v>0</v>
      </c>
      <c r="L222" s="1">
        <v>0</v>
      </c>
      <c r="M222" s="1">
        <v>0</v>
      </c>
      <c r="N222" s="1">
        <v>0</v>
      </c>
      <c r="O222" s="1">
        <v>0</v>
      </c>
      <c r="P222" s="1">
        <v>0</v>
      </c>
      <c r="Q222" s="1">
        <v>2</v>
      </c>
      <c r="R222" s="1">
        <v>2</v>
      </c>
      <c r="S222" s="1">
        <v>2</v>
      </c>
      <c r="T222" s="1">
        <v>2</v>
      </c>
      <c r="U222" s="1"/>
      <c r="V222" s="1"/>
      <c r="W222" s="1"/>
      <c r="X222" s="1"/>
      <c r="Y222" s="1"/>
      <c r="Z222" s="1"/>
      <c r="AB222" s="1"/>
      <c r="AC222" s="1"/>
      <c r="AD222" s="1"/>
      <c r="AE222" s="1"/>
      <c r="AF222" s="1"/>
      <c r="AG222" s="1"/>
      <c r="AH222" s="1"/>
      <c r="AK222" s="1"/>
      <c r="AL222" s="1"/>
      <c r="AM222" s="1"/>
      <c r="AN222" s="1"/>
      <c r="AO222" s="1"/>
      <c r="AP222" s="1"/>
      <c r="AQ222" s="1"/>
      <c r="AR222" s="1"/>
      <c r="AU222" s="1"/>
      <c r="AV222" s="1"/>
      <c r="AY222" s="1"/>
      <c r="AZ222" s="1"/>
      <c r="BA222" s="1"/>
      <c r="BB222" s="1"/>
      <c r="BE222"/>
    </row>
    <row r="223" spans="1:57" s="14" customFormat="1">
      <c r="A223" s="14">
        <v>214</v>
      </c>
      <c r="B223" s="14">
        <v>0</v>
      </c>
      <c r="C223" s="14">
        <v>0</v>
      </c>
      <c r="D223" s="14">
        <v>0</v>
      </c>
      <c r="E223" s="14">
        <v>2</v>
      </c>
      <c r="F223" s="14">
        <v>1</v>
      </c>
      <c r="G223" s="14">
        <v>0</v>
      </c>
      <c r="H223" s="14">
        <v>0</v>
      </c>
      <c r="I223" s="14">
        <v>0</v>
      </c>
      <c r="J223" s="14">
        <v>0</v>
      </c>
      <c r="K223" s="14">
        <v>0</v>
      </c>
      <c r="L223" s="14">
        <v>0</v>
      </c>
      <c r="M223" s="14">
        <v>0</v>
      </c>
      <c r="N223" s="14">
        <v>0</v>
      </c>
      <c r="O223" s="14">
        <v>0</v>
      </c>
      <c r="P223" s="14">
        <v>2</v>
      </c>
      <c r="Q223" s="14">
        <v>2</v>
      </c>
      <c r="R223" s="14">
        <v>2</v>
      </c>
      <c r="S223" s="14">
        <v>2</v>
      </c>
      <c r="T223" s="14">
        <v>3</v>
      </c>
      <c r="U223" s="14">
        <v>1</v>
      </c>
      <c r="V223" s="14">
        <v>1</v>
      </c>
      <c r="W223" s="14">
        <v>1</v>
      </c>
      <c r="X223" s="14">
        <v>1</v>
      </c>
      <c r="Y223" s="14">
        <v>1</v>
      </c>
      <c r="Z223" s="14">
        <v>88</v>
      </c>
      <c r="AA223" s="14">
        <f>Z223-[1]Discharge!AC232</f>
        <v>-2</v>
      </c>
      <c r="AB223" s="14">
        <v>3</v>
      </c>
      <c r="AC223" s="14">
        <v>1</v>
      </c>
      <c r="AD223" s="14">
        <v>1</v>
      </c>
      <c r="AE223" s="14">
        <v>1</v>
      </c>
      <c r="AF223" s="14">
        <v>1</v>
      </c>
      <c r="AG223" s="14">
        <v>1</v>
      </c>
      <c r="AH223" s="14">
        <v>1</v>
      </c>
      <c r="AI223" s="14">
        <f>SUM(AC223:AH223)</f>
        <v>6</v>
      </c>
      <c r="AJ223" s="14">
        <f>AI223-[1]Discharge!AL232</f>
        <v>0</v>
      </c>
      <c r="AK223" s="14">
        <v>1</v>
      </c>
      <c r="AL223" s="14">
        <v>1</v>
      </c>
      <c r="AM223" s="14">
        <v>1</v>
      </c>
      <c r="AN223" s="14">
        <v>1</v>
      </c>
      <c r="AO223" s="14">
        <v>1</v>
      </c>
      <c r="AP223" s="14">
        <v>1</v>
      </c>
      <c r="AQ223" s="14">
        <v>1</v>
      </c>
      <c r="AR223" s="14">
        <v>1</v>
      </c>
      <c r="AS223" s="14">
        <f>SUM(AK223:AR223)</f>
        <v>8</v>
      </c>
      <c r="AT223" s="14">
        <f>AS223-[1]Discharge!AV232</f>
        <v>0</v>
      </c>
      <c r="AU223" s="14">
        <v>0</v>
      </c>
      <c r="AV223" s="14">
        <v>0</v>
      </c>
      <c r="AW223" s="14">
        <f>SUM(AU223:AV223)</f>
        <v>0</v>
      </c>
      <c r="AX223" s="14">
        <f>AW223-[1]Discharge!AZ232</f>
        <v>0</v>
      </c>
      <c r="AY223" s="14">
        <v>5</v>
      </c>
      <c r="AZ223" s="14">
        <v>5</v>
      </c>
      <c r="BA223" s="14">
        <v>5</v>
      </c>
      <c r="BB223" s="14">
        <v>5</v>
      </c>
      <c r="BC223" s="14">
        <f>SUM(AY223:BB223)</f>
        <v>20</v>
      </c>
      <c r="BD223" s="14">
        <f>BC223-[1]Discharge!BF232</f>
        <v>0</v>
      </c>
    </row>
    <row r="224" spans="1:57" s="14" customFormat="1">
      <c r="A224" s="14">
        <v>215</v>
      </c>
      <c r="B224" s="1">
        <v>0</v>
      </c>
      <c r="C224" s="1">
        <v>0</v>
      </c>
      <c r="D224" s="1">
        <v>1</v>
      </c>
      <c r="E224" s="1">
        <v>1</v>
      </c>
      <c r="F224" s="1">
        <v>0</v>
      </c>
      <c r="G224" s="1">
        <v>0</v>
      </c>
      <c r="H224" s="1">
        <v>0</v>
      </c>
      <c r="I224" s="1">
        <v>0</v>
      </c>
      <c r="J224" s="1">
        <v>0</v>
      </c>
      <c r="K224" s="1">
        <v>0</v>
      </c>
      <c r="L224" s="1">
        <v>0</v>
      </c>
      <c r="M224" s="1">
        <v>0</v>
      </c>
      <c r="N224" s="1">
        <v>0</v>
      </c>
      <c r="O224" s="1">
        <v>0</v>
      </c>
      <c r="P224" s="1">
        <v>0</v>
      </c>
      <c r="Q224" s="1">
        <v>0</v>
      </c>
      <c r="R224" s="1">
        <v>0</v>
      </c>
      <c r="S224" s="1">
        <v>0</v>
      </c>
      <c r="T224" s="1">
        <v>0</v>
      </c>
      <c r="U224" s="1"/>
      <c r="V224" s="1"/>
      <c r="W224" s="1"/>
      <c r="X224" s="1"/>
      <c r="Y224" s="1"/>
      <c r="Z224" s="1"/>
      <c r="AB224" s="1"/>
      <c r="AC224" s="1"/>
      <c r="AD224" s="1"/>
      <c r="AE224" s="1"/>
      <c r="AF224" s="1"/>
      <c r="AG224" s="1"/>
      <c r="AH224" s="1"/>
      <c r="AK224" s="1"/>
      <c r="AL224" s="1"/>
      <c r="AM224" s="1"/>
      <c r="AN224" s="1"/>
      <c r="AO224" s="1"/>
      <c r="AP224" s="1"/>
      <c r="AQ224" s="1"/>
      <c r="AR224" s="1"/>
      <c r="AU224" s="1"/>
      <c r="AV224" s="1"/>
      <c r="AY224" s="1"/>
      <c r="AZ224" s="1"/>
      <c r="BA224" s="1"/>
      <c r="BB224" s="1"/>
      <c r="BE224"/>
    </row>
    <row r="225" spans="1:57" s="14" customFormat="1">
      <c r="A225" s="14">
        <v>216</v>
      </c>
      <c r="B225" s="1">
        <v>1</v>
      </c>
      <c r="C225" s="1">
        <v>7</v>
      </c>
      <c r="D225" s="1">
        <v>1</v>
      </c>
      <c r="E225" s="1">
        <v>1</v>
      </c>
      <c r="F225" s="1">
        <v>0</v>
      </c>
      <c r="G225" s="1">
        <v>0</v>
      </c>
      <c r="H225" s="1">
        <v>0</v>
      </c>
      <c r="I225" s="1">
        <v>0</v>
      </c>
      <c r="J225" s="1">
        <v>0</v>
      </c>
      <c r="K225" s="1">
        <v>0</v>
      </c>
      <c r="L225" s="1">
        <v>0</v>
      </c>
      <c r="M225" s="1">
        <v>0</v>
      </c>
      <c r="N225" s="1">
        <v>0</v>
      </c>
      <c r="O225" s="1">
        <v>0</v>
      </c>
      <c r="P225" s="1">
        <v>0</v>
      </c>
      <c r="Q225" s="1">
        <v>2</v>
      </c>
      <c r="R225" s="1">
        <v>2</v>
      </c>
      <c r="S225" s="1">
        <v>2</v>
      </c>
      <c r="T225" s="1">
        <v>2</v>
      </c>
      <c r="U225" s="1"/>
      <c r="V225" s="1"/>
      <c r="W225" s="1"/>
      <c r="X225" s="1"/>
      <c r="Y225" s="1"/>
      <c r="Z225" s="1"/>
      <c r="AB225" s="1"/>
      <c r="AC225" s="1"/>
      <c r="AD225" s="1"/>
      <c r="AE225" s="1"/>
      <c r="AF225" s="1"/>
      <c r="AG225" s="1"/>
      <c r="AH225" s="1"/>
      <c r="AK225" s="1"/>
      <c r="AL225" s="1"/>
      <c r="AM225" s="1"/>
      <c r="AN225" s="1"/>
      <c r="AO225" s="1"/>
      <c r="AP225" s="1"/>
      <c r="AQ225" s="1"/>
      <c r="AR225" s="1"/>
      <c r="AU225" s="1"/>
      <c r="AV225" s="1"/>
      <c r="AY225" s="1"/>
      <c r="AZ225" s="1"/>
      <c r="BA225" s="1"/>
      <c r="BB225" s="1"/>
      <c r="BE225"/>
    </row>
    <row r="226" spans="1:57" s="14" customFormat="1">
      <c r="A226" s="14">
        <v>217</v>
      </c>
      <c r="B226" s="14">
        <v>7</v>
      </c>
      <c r="C226" s="14">
        <v>66</v>
      </c>
      <c r="D226" s="14">
        <v>3</v>
      </c>
      <c r="E226" s="14">
        <v>1</v>
      </c>
      <c r="F226" s="14">
        <v>2</v>
      </c>
      <c r="G226" s="14">
        <v>4</v>
      </c>
      <c r="H226" s="14">
        <v>0</v>
      </c>
      <c r="I226" s="14">
        <v>3</v>
      </c>
      <c r="J226" s="14">
        <v>0</v>
      </c>
      <c r="K226" s="14">
        <v>1</v>
      </c>
      <c r="L226" s="14">
        <v>1</v>
      </c>
      <c r="M226" s="14">
        <v>0</v>
      </c>
      <c r="N226" s="14">
        <v>0</v>
      </c>
      <c r="O226" s="14">
        <v>0</v>
      </c>
      <c r="P226" s="14">
        <v>2</v>
      </c>
      <c r="Q226" s="14">
        <v>2</v>
      </c>
      <c r="R226" s="14">
        <v>2</v>
      </c>
      <c r="S226" s="14">
        <v>2</v>
      </c>
      <c r="T226" s="14">
        <v>3</v>
      </c>
      <c r="U226" s="14">
        <v>2</v>
      </c>
      <c r="V226" s="14">
        <v>2</v>
      </c>
      <c r="W226" s="14">
        <v>3</v>
      </c>
      <c r="X226" s="14">
        <v>2</v>
      </c>
      <c r="Y226" s="14">
        <v>2</v>
      </c>
      <c r="Z226" s="14">
        <v>50</v>
      </c>
      <c r="AA226" s="14">
        <f>Z226-[1]Discharge!AC272</f>
        <v>0</v>
      </c>
      <c r="AB226" s="14">
        <v>4</v>
      </c>
      <c r="AC226" s="14">
        <v>0</v>
      </c>
      <c r="AD226" s="14">
        <v>0</v>
      </c>
      <c r="AE226" s="14">
        <v>1</v>
      </c>
      <c r="AF226" s="14">
        <v>1</v>
      </c>
      <c r="AG226" s="14">
        <v>1</v>
      </c>
      <c r="AH226" s="14">
        <v>1</v>
      </c>
      <c r="AI226" s="14">
        <f>SUM(AC226:AH226)</f>
        <v>4</v>
      </c>
      <c r="AJ226" s="14">
        <f>AI226-[1]Discharge!AL272</f>
        <v>0</v>
      </c>
      <c r="AK226" s="14">
        <v>1</v>
      </c>
      <c r="AL226" s="14">
        <v>0</v>
      </c>
      <c r="AM226" s="14">
        <v>0</v>
      </c>
      <c r="AN226" s="14">
        <v>0</v>
      </c>
      <c r="AO226" s="14">
        <v>0</v>
      </c>
      <c r="AP226" s="14">
        <v>1</v>
      </c>
      <c r="AQ226" s="14">
        <v>1</v>
      </c>
      <c r="AR226" s="14">
        <v>1</v>
      </c>
      <c r="AS226" s="14">
        <f>SUM(AK226:AR226)</f>
        <v>4</v>
      </c>
      <c r="AT226" s="14">
        <f>AS226-[1]Discharge!AV272</f>
        <v>0</v>
      </c>
      <c r="AU226" s="14">
        <v>1</v>
      </c>
      <c r="AV226" s="14">
        <v>1</v>
      </c>
      <c r="AW226" s="14">
        <f>SUM(AU226:AV226)</f>
        <v>2</v>
      </c>
      <c r="AX226" s="14">
        <f>AW226-[1]Discharge!AZ272</f>
        <v>2</v>
      </c>
      <c r="AY226" s="14">
        <v>5</v>
      </c>
      <c r="AZ226" s="14">
        <v>5</v>
      </c>
      <c r="BA226" s="14">
        <v>5</v>
      </c>
      <c r="BB226" s="14">
        <v>5</v>
      </c>
      <c r="BC226" s="14">
        <f>SUM(AY226:BB226)</f>
        <v>20</v>
      </c>
      <c r="BD226" s="14">
        <f>BC226-[1]Discharge!BF272</f>
        <v>0</v>
      </c>
    </row>
    <row r="227" spans="1:57" s="14" customFormat="1">
      <c r="A227" s="14">
        <v>218</v>
      </c>
      <c r="B227" s="14">
        <v>0</v>
      </c>
      <c r="C227" s="14">
        <v>0</v>
      </c>
      <c r="D227" s="14">
        <v>0</v>
      </c>
      <c r="E227" s="14">
        <v>0</v>
      </c>
      <c r="F227" s="14">
        <v>1</v>
      </c>
      <c r="G227" s="14">
        <v>3</v>
      </c>
      <c r="H227" s="14">
        <v>0</v>
      </c>
      <c r="I227" s="14">
        <v>0</v>
      </c>
      <c r="J227" s="14">
        <v>0</v>
      </c>
      <c r="K227" s="14">
        <v>0</v>
      </c>
      <c r="L227" s="14">
        <v>0</v>
      </c>
      <c r="M227" s="14">
        <v>0</v>
      </c>
      <c r="N227" s="14">
        <v>0</v>
      </c>
      <c r="O227" s="14">
        <v>0</v>
      </c>
      <c r="P227" s="14">
        <v>2</v>
      </c>
      <c r="Q227" s="14">
        <v>2</v>
      </c>
      <c r="R227" s="14">
        <v>2</v>
      </c>
      <c r="S227" s="14">
        <v>2</v>
      </c>
      <c r="T227" s="14">
        <v>3</v>
      </c>
      <c r="U227" s="14">
        <v>1</v>
      </c>
      <c r="V227" s="14">
        <v>1</v>
      </c>
      <c r="W227" s="14">
        <v>1</v>
      </c>
      <c r="X227" s="14">
        <v>3</v>
      </c>
      <c r="Y227" s="14">
        <v>1</v>
      </c>
      <c r="Z227" s="14">
        <v>65</v>
      </c>
      <c r="AA227" s="14">
        <f>Z227-[1]Discharge!AC121</f>
        <v>5</v>
      </c>
      <c r="AB227" s="14">
        <v>4</v>
      </c>
      <c r="AC227" s="14">
        <v>1</v>
      </c>
      <c r="AD227" s="14">
        <v>1</v>
      </c>
      <c r="AE227" s="14">
        <v>1</v>
      </c>
      <c r="AF227" s="14">
        <v>1</v>
      </c>
      <c r="AG227" s="14">
        <v>1</v>
      </c>
      <c r="AH227" s="14">
        <v>1</v>
      </c>
      <c r="AI227" s="14">
        <v>6</v>
      </c>
      <c r="AJ227" s="14">
        <f>AI227-[1]Discharge!AL121</f>
        <v>0</v>
      </c>
      <c r="AK227" s="14">
        <v>1</v>
      </c>
      <c r="AL227" s="14">
        <v>1</v>
      </c>
      <c r="AM227" s="14">
        <v>1</v>
      </c>
      <c r="AN227" s="14">
        <v>1</v>
      </c>
      <c r="AO227" s="14">
        <v>1</v>
      </c>
      <c r="AP227" s="14">
        <v>1</v>
      </c>
      <c r="AQ227" s="14">
        <v>1</v>
      </c>
      <c r="AR227" s="14">
        <v>1</v>
      </c>
      <c r="AS227" s="14">
        <f>SUM(AK227:AR227)</f>
        <v>8</v>
      </c>
      <c r="AT227" s="14">
        <f>AS227-[1]Discharge!AV121</f>
        <v>0</v>
      </c>
      <c r="AU227" s="14">
        <v>0</v>
      </c>
      <c r="AV227" s="14">
        <v>0</v>
      </c>
      <c r="AW227" s="14">
        <f>SUM(AU227:AV227)</f>
        <v>0</v>
      </c>
      <c r="AX227" s="14">
        <f>AW227-[1]Discharge!AZ121</f>
        <v>-2</v>
      </c>
      <c r="AY227" s="14">
        <v>5</v>
      </c>
      <c r="AZ227" s="14">
        <v>5</v>
      </c>
      <c r="BA227" s="14">
        <v>5</v>
      </c>
      <c r="BB227" s="14">
        <v>5</v>
      </c>
      <c r="BC227" s="14">
        <v>20</v>
      </c>
      <c r="BD227" s="14">
        <f>BC227-[1]Discharge!BF121</f>
        <v>0</v>
      </c>
    </row>
    <row r="228" spans="1:57" s="14" customFormat="1">
      <c r="A228" s="14">
        <v>219</v>
      </c>
      <c r="B228" s="14">
        <v>0</v>
      </c>
      <c r="C228" s="14">
        <v>3</v>
      </c>
      <c r="D228" s="14">
        <v>1</v>
      </c>
      <c r="E228" s="14">
        <v>1</v>
      </c>
      <c r="F228" s="14">
        <v>0</v>
      </c>
      <c r="G228" s="14">
        <v>0</v>
      </c>
      <c r="H228" s="14">
        <v>0</v>
      </c>
      <c r="I228" s="14">
        <v>0</v>
      </c>
      <c r="J228" s="14">
        <v>0</v>
      </c>
      <c r="K228" s="14">
        <v>0</v>
      </c>
      <c r="L228" s="14">
        <v>0</v>
      </c>
      <c r="M228" s="14">
        <v>0</v>
      </c>
      <c r="N228" s="14">
        <v>0</v>
      </c>
      <c r="O228" s="14">
        <v>0</v>
      </c>
      <c r="P228" s="14">
        <v>0</v>
      </c>
      <c r="Q228" s="14">
        <v>0</v>
      </c>
      <c r="R228" s="14">
        <v>0</v>
      </c>
      <c r="S228" s="14">
        <v>0</v>
      </c>
      <c r="T228" s="14">
        <v>0</v>
      </c>
      <c r="U228" s="14">
        <v>2</v>
      </c>
      <c r="V228" s="14">
        <v>1</v>
      </c>
      <c r="W228" s="14">
        <v>1</v>
      </c>
      <c r="X228" s="14">
        <v>2</v>
      </c>
      <c r="Y228" s="14">
        <v>1</v>
      </c>
      <c r="Z228" s="14">
        <v>85</v>
      </c>
      <c r="AA228" s="14">
        <f>Z228-[1]Discharge!AC321</f>
        <v>0</v>
      </c>
      <c r="AB228" s="14">
        <v>4</v>
      </c>
      <c r="AC228" s="14">
        <v>1</v>
      </c>
      <c r="AD228" s="14">
        <v>1</v>
      </c>
      <c r="AE228" s="14">
        <v>1</v>
      </c>
      <c r="AF228" s="14">
        <v>1</v>
      </c>
      <c r="AG228" s="14">
        <v>1</v>
      </c>
      <c r="AH228" s="14">
        <v>1</v>
      </c>
      <c r="AI228" s="14">
        <f>SUM(AC228:AH228)</f>
        <v>6</v>
      </c>
      <c r="AJ228" s="14">
        <f>AI228-[1]Discharge!AL321</f>
        <v>0</v>
      </c>
      <c r="AK228" s="14">
        <v>1</v>
      </c>
      <c r="AL228" s="14">
        <v>1</v>
      </c>
      <c r="AM228" s="14">
        <v>1</v>
      </c>
      <c r="AN228" s="14">
        <v>1</v>
      </c>
      <c r="AO228" s="14">
        <v>1</v>
      </c>
      <c r="AP228" s="14">
        <v>1</v>
      </c>
      <c r="AQ228" s="14">
        <v>1</v>
      </c>
      <c r="AR228" s="14">
        <v>1</v>
      </c>
      <c r="AS228" s="14">
        <f>SUM(AK228:AR228)</f>
        <v>8</v>
      </c>
      <c r="AT228" s="14">
        <f>AS228-[1]Discharge!AV321</f>
        <v>0</v>
      </c>
      <c r="AU228" s="14">
        <v>1</v>
      </c>
      <c r="AV228" s="14">
        <v>0</v>
      </c>
      <c r="AW228" s="14">
        <f>SUM(AU228:AV228)</f>
        <v>1</v>
      </c>
      <c r="AX228" s="14">
        <f>AW228-[1]Discharge!AZ321</f>
        <v>0</v>
      </c>
      <c r="AY228" s="14">
        <v>5</v>
      </c>
      <c r="AZ228" s="14">
        <v>5</v>
      </c>
      <c r="BA228" s="14">
        <v>5</v>
      </c>
      <c r="BB228" s="14">
        <v>5</v>
      </c>
      <c r="BC228" s="14">
        <f>SUM(AY228:BB228)</f>
        <v>20</v>
      </c>
      <c r="BD228" s="14">
        <f>BC228-[1]Discharge!BF321</f>
        <v>0</v>
      </c>
    </row>
    <row r="229" spans="1:57" s="14" customFormat="1">
      <c r="A229" s="14">
        <v>220</v>
      </c>
      <c r="B229" s="14">
        <v>0</v>
      </c>
      <c r="C229" s="14">
        <v>0</v>
      </c>
      <c r="D229" s="14">
        <v>0</v>
      </c>
      <c r="E229" s="14">
        <v>2</v>
      </c>
      <c r="F229" s="14">
        <v>2</v>
      </c>
      <c r="G229" s="14">
        <v>0</v>
      </c>
      <c r="H229" s="14">
        <v>0</v>
      </c>
      <c r="I229" s="14">
        <v>0</v>
      </c>
      <c r="J229" s="14">
        <v>0</v>
      </c>
      <c r="K229" s="14">
        <v>0</v>
      </c>
      <c r="L229" s="14">
        <v>0</v>
      </c>
      <c r="M229" s="14">
        <v>0</v>
      </c>
      <c r="N229" s="14">
        <v>0</v>
      </c>
      <c r="O229" s="14">
        <v>0</v>
      </c>
      <c r="P229" s="14">
        <v>2</v>
      </c>
      <c r="Q229" s="14">
        <v>2</v>
      </c>
      <c r="R229" s="14">
        <v>2</v>
      </c>
      <c r="S229" s="14">
        <v>2</v>
      </c>
      <c r="T229" s="14">
        <v>3</v>
      </c>
    </row>
    <row r="230" spans="1:57" s="14" customFormat="1">
      <c r="A230" s="14">
        <v>221</v>
      </c>
      <c r="B230" s="14">
        <v>0</v>
      </c>
      <c r="C230" s="14">
        <v>0</v>
      </c>
      <c r="D230" s="14">
        <v>1</v>
      </c>
      <c r="E230" s="14">
        <v>0</v>
      </c>
      <c r="F230" s="14">
        <v>0</v>
      </c>
      <c r="G230" s="14">
        <v>0</v>
      </c>
      <c r="H230" s="14">
        <v>0</v>
      </c>
      <c r="I230" s="14">
        <v>0</v>
      </c>
      <c r="J230" s="14">
        <v>0</v>
      </c>
      <c r="K230" s="14">
        <v>0</v>
      </c>
      <c r="L230" s="14">
        <v>0</v>
      </c>
      <c r="M230" s="14">
        <v>0</v>
      </c>
      <c r="N230" s="14">
        <v>0</v>
      </c>
      <c r="O230" s="14">
        <v>0</v>
      </c>
      <c r="P230" s="14">
        <v>2</v>
      </c>
      <c r="Q230" s="14">
        <v>2</v>
      </c>
      <c r="R230" s="14">
        <v>2</v>
      </c>
      <c r="S230" s="14">
        <v>2</v>
      </c>
      <c r="T230" s="14">
        <v>3</v>
      </c>
      <c r="U230" s="14">
        <v>4</v>
      </c>
      <c r="V230" s="14">
        <v>1</v>
      </c>
      <c r="W230" s="14">
        <v>1</v>
      </c>
      <c r="X230" s="14">
        <v>5</v>
      </c>
      <c r="Y230" s="14">
        <v>1</v>
      </c>
      <c r="Z230" s="14">
        <v>10</v>
      </c>
      <c r="AA230" s="14">
        <f>Z230-[1]Discharge!AC439</f>
        <v>10</v>
      </c>
      <c r="AB230" s="14">
        <v>4</v>
      </c>
      <c r="AC230" s="14">
        <v>0</v>
      </c>
      <c r="AD230" s="14">
        <v>0</v>
      </c>
      <c r="AE230" s="14">
        <v>0</v>
      </c>
      <c r="AF230" s="14">
        <v>0</v>
      </c>
      <c r="AG230" s="14">
        <v>0</v>
      </c>
      <c r="AH230" s="14">
        <v>0</v>
      </c>
      <c r="AI230" s="14">
        <f>SUM(AC230:AH230)</f>
        <v>0</v>
      </c>
      <c r="AJ230" s="14">
        <f>AI230-[1]Discharge!AL439</f>
        <v>0</v>
      </c>
      <c r="AK230" s="14">
        <v>1</v>
      </c>
      <c r="AL230" s="14">
        <v>1</v>
      </c>
      <c r="AM230" s="14">
        <v>1</v>
      </c>
      <c r="AN230" s="14">
        <v>1</v>
      </c>
      <c r="AO230" s="14">
        <v>1</v>
      </c>
      <c r="AP230" s="14">
        <v>1</v>
      </c>
      <c r="AQ230" s="14">
        <v>1</v>
      </c>
      <c r="AR230" s="14">
        <v>1</v>
      </c>
      <c r="AS230" s="14">
        <f>SUM(AK230:AR230)</f>
        <v>8</v>
      </c>
      <c r="AT230" s="14">
        <f>AS230-[1]Discharge!AV439</f>
        <v>8</v>
      </c>
      <c r="AU230" s="14">
        <v>0</v>
      </c>
      <c r="AV230" s="14">
        <v>0</v>
      </c>
      <c r="AW230" s="14">
        <f>SUM(AU230:AV230)</f>
        <v>0</v>
      </c>
      <c r="AX230" s="14">
        <f>AW230-[1]Discharge!AZ439</f>
        <v>0</v>
      </c>
      <c r="AY230" s="14">
        <v>5</v>
      </c>
      <c r="AZ230" s="14">
        <v>5</v>
      </c>
      <c r="BA230" s="14">
        <v>5</v>
      </c>
      <c r="BB230" s="14">
        <v>5</v>
      </c>
      <c r="BC230" s="14">
        <f>SUM(AY230:BB230)</f>
        <v>20</v>
      </c>
      <c r="BD230" s="14">
        <f>BC230-[1]Discharge!BF439</f>
        <v>20</v>
      </c>
    </row>
    <row r="231" spans="1:57" s="14" customFormat="1">
      <c r="A231" s="14">
        <v>222</v>
      </c>
      <c r="B231" s="14">
        <v>0</v>
      </c>
      <c r="C231" s="14">
        <v>1</v>
      </c>
      <c r="D231" s="14">
        <v>0</v>
      </c>
      <c r="E231" s="14">
        <v>0</v>
      </c>
      <c r="F231" s="14">
        <v>3</v>
      </c>
      <c r="G231" s="14">
        <v>0</v>
      </c>
      <c r="H231" s="14">
        <v>0</v>
      </c>
      <c r="I231" s="14">
        <v>0</v>
      </c>
      <c r="J231" s="14">
        <v>0</v>
      </c>
      <c r="K231" s="14">
        <v>0</v>
      </c>
      <c r="L231" s="14">
        <v>0</v>
      </c>
      <c r="M231" s="14">
        <v>0</v>
      </c>
      <c r="N231" s="14">
        <v>0</v>
      </c>
      <c r="O231" s="14">
        <v>0</v>
      </c>
      <c r="P231" s="14">
        <v>0</v>
      </c>
      <c r="Q231" s="14">
        <v>1</v>
      </c>
      <c r="R231" s="14">
        <v>0</v>
      </c>
      <c r="S231" s="14">
        <v>1</v>
      </c>
      <c r="T231" s="14">
        <v>1</v>
      </c>
      <c r="U231" s="14">
        <v>1</v>
      </c>
      <c r="V231" s="14">
        <v>1</v>
      </c>
      <c r="W231" s="14">
        <v>1</v>
      </c>
      <c r="X231" s="14">
        <v>1</v>
      </c>
      <c r="Y231" s="14">
        <v>2</v>
      </c>
      <c r="Z231" s="14">
        <v>89</v>
      </c>
      <c r="AA231" s="14">
        <f>Z231-[1]Discharge!AC279</f>
        <v>-1</v>
      </c>
      <c r="AB231" s="14">
        <v>4</v>
      </c>
      <c r="AC231" s="14">
        <v>1</v>
      </c>
      <c r="AD231" s="14">
        <v>1</v>
      </c>
      <c r="AE231" s="14">
        <v>1</v>
      </c>
      <c r="AF231" s="14">
        <v>1</v>
      </c>
      <c r="AG231" s="14">
        <v>1</v>
      </c>
      <c r="AH231" s="14">
        <v>1</v>
      </c>
      <c r="AI231" s="14">
        <f>SUM(AC231:AH231)</f>
        <v>6</v>
      </c>
      <c r="AJ231" s="14">
        <f>AI231-[1]Discharge!AL279</f>
        <v>0</v>
      </c>
      <c r="AK231" s="14">
        <v>1</v>
      </c>
      <c r="AL231" s="14">
        <v>0</v>
      </c>
      <c r="AM231" s="14">
        <v>1</v>
      </c>
      <c r="AN231" s="14">
        <v>1</v>
      </c>
      <c r="AO231" s="14">
        <v>1</v>
      </c>
      <c r="AP231" s="14">
        <v>0</v>
      </c>
      <c r="AQ231" s="14">
        <v>0</v>
      </c>
      <c r="AR231" s="14">
        <v>0</v>
      </c>
      <c r="AS231" s="14">
        <f>SUM(AK231:AR231)</f>
        <v>4</v>
      </c>
      <c r="AT231" s="14">
        <f>AS231-[1]Discharge!AV279</f>
        <v>-1</v>
      </c>
      <c r="AU231" s="14">
        <v>1</v>
      </c>
      <c r="AV231" s="14">
        <v>1</v>
      </c>
      <c r="AW231" s="14">
        <f>SUM(AU231:AV231)</f>
        <v>2</v>
      </c>
      <c r="AX231" s="14">
        <f>AW231-[1]Discharge!AZ279</f>
        <v>2</v>
      </c>
      <c r="AY231" s="14">
        <v>4</v>
      </c>
      <c r="AZ231" s="14">
        <v>5</v>
      </c>
      <c r="BA231" s="14">
        <v>5</v>
      </c>
      <c r="BB231" s="14">
        <v>4</v>
      </c>
      <c r="BC231" s="14">
        <f>SUM(AY231:BB231)</f>
        <v>18</v>
      </c>
      <c r="BD231" s="14">
        <f>BC231-[1]Discharge!BF279</f>
        <v>-2</v>
      </c>
    </row>
    <row r="232" spans="1:57" s="14" customFormat="1">
      <c r="A232" s="14">
        <v>223</v>
      </c>
      <c r="B232" s="14">
        <v>0</v>
      </c>
      <c r="C232" s="14">
        <v>0</v>
      </c>
      <c r="D232" s="14">
        <v>0</v>
      </c>
      <c r="E232" s="14">
        <v>2</v>
      </c>
      <c r="F232" s="14">
        <v>0</v>
      </c>
      <c r="G232" s="14">
        <v>0</v>
      </c>
      <c r="H232" s="14">
        <v>0</v>
      </c>
      <c r="I232" s="14">
        <v>0</v>
      </c>
      <c r="J232" s="14">
        <v>0</v>
      </c>
      <c r="K232" s="14">
        <v>0</v>
      </c>
      <c r="L232" s="14">
        <v>0</v>
      </c>
      <c r="M232" s="14">
        <v>0</v>
      </c>
      <c r="N232" s="14">
        <v>0</v>
      </c>
      <c r="O232" s="14">
        <v>0</v>
      </c>
      <c r="P232" s="14">
        <v>2</v>
      </c>
      <c r="Q232" s="14">
        <v>2</v>
      </c>
      <c r="R232" s="14">
        <v>2</v>
      </c>
      <c r="S232" s="14">
        <v>2</v>
      </c>
      <c r="T232" s="14">
        <v>3</v>
      </c>
    </row>
    <row r="233" spans="1:57" s="14" customFormat="1">
      <c r="A233" s="14">
        <v>224</v>
      </c>
      <c r="B233" s="14">
        <v>0</v>
      </c>
      <c r="C233" s="14">
        <v>0</v>
      </c>
      <c r="D233" s="14">
        <v>1</v>
      </c>
      <c r="E233" s="14">
        <v>1</v>
      </c>
      <c r="F233" s="14">
        <v>0</v>
      </c>
      <c r="G233" s="14">
        <v>0</v>
      </c>
      <c r="H233" s="14">
        <v>0</v>
      </c>
      <c r="I233" s="14">
        <v>0</v>
      </c>
      <c r="J233" s="14">
        <v>0</v>
      </c>
      <c r="K233" s="14">
        <v>0</v>
      </c>
      <c r="L233" s="14">
        <v>0</v>
      </c>
      <c r="M233" s="14">
        <v>0</v>
      </c>
      <c r="N233" s="14">
        <v>0</v>
      </c>
      <c r="O233" s="14">
        <v>0</v>
      </c>
      <c r="P233" s="14">
        <v>2</v>
      </c>
      <c r="Q233" s="14">
        <v>2</v>
      </c>
      <c r="R233" s="14">
        <v>2</v>
      </c>
      <c r="S233" s="14">
        <v>2</v>
      </c>
      <c r="T233" s="14">
        <v>3</v>
      </c>
      <c r="U233" s="14">
        <v>1</v>
      </c>
      <c r="V233" s="14">
        <v>1</v>
      </c>
      <c r="W233" s="14">
        <v>1</v>
      </c>
      <c r="X233" s="14">
        <v>1</v>
      </c>
      <c r="Y233" s="14">
        <v>1</v>
      </c>
      <c r="Z233" s="14">
        <v>75</v>
      </c>
      <c r="AA233" s="14">
        <f>Z233-[1]Discharge!AC235</f>
        <v>35</v>
      </c>
      <c r="AB233" s="14">
        <v>4</v>
      </c>
      <c r="AC233" s="14">
        <v>1</v>
      </c>
      <c r="AD233" s="14">
        <v>1</v>
      </c>
      <c r="AE233" s="14">
        <v>1</v>
      </c>
      <c r="AF233" s="14">
        <v>1</v>
      </c>
      <c r="AG233" s="14">
        <v>1</v>
      </c>
      <c r="AH233" s="14">
        <v>1</v>
      </c>
      <c r="AI233" s="14">
        <f>SUM(AC233:AH233)</f>
        <v>6</v>
      </c>
      <c r="AJ233" s="14">
        <f>AI233-[1]Discharge!AL235</f>
        <v>0</v>
      </c>
      <c r="AK233" s="14">
        <v>1</v>
      </c>
      <c r="AL233" s="14">
        <v>1</v>
      </c>
      <c r="AM233" s="14">
        <v>0</v>
      </c>
      <c r="AN233" s="14">
        <v>0</v>
      </c>
      <c r="AO233" s="14">
        <v>1</v>
      </c>
      <c r="AP233" s="14">
        <v>1</v>
      </c>
      <c r="AQ233" s="14">
        <v>1</v>
      </c>
      <c r="AR233" s="14">
        <v>1</v>
      </c>
      <c r="AS233" s="14">
        <f>SUM(AK233:AR233)</f>
        <v>6</v>
      </c>
      <c r="AT233" s="14">
        <f>AS233-[1]Discharge!AV235</f>
        <v>0</v>
      </c>
      <c r="AU233" s="14">
        <v>0</v>
      </c>
      <c r="AV233" s="14">
        <v>0</v>
      </c>
      <c r="AW233" s="14">
        <f>SUM(AU233:AV233)</f>
        <v>0</v>
      </c>
      <c r="AX233" s="14">
        <f>AW233-[1]Discharge!AZ235</f>
        <v>-2</v>
      </c>
      <c r="AY233" s="14">
        <v>5</v>
      </c>
      <c r="AZ233" s="14">
        <v>5</v>
      </c>
      <c r="BA233" s="14">
        <v>5</v>
      </c>
      <c r="BB233" s="14">
        <v>5</v>
      </c>
      <c r="BC233" s="14">
        <f>SUM(AY233:BB233)</f>
        <v>20</v>
      </c>
      <c r="BD233" s="14">
        <f>BC233-[1]Discharge!BF235</f>
        <v>0</v>
      </c>
    </row>
    <row r="234" spans="1:57" s="14" customFormat="1">
      <c r="A234" s="14">
        <v>225</v>
      </c>
      <c r="B234" s="14">
        <v>0</v>
      </c>
      <c r="C234" s="14">
        <v>10</v>
      </c>
      <c r="D234" s="14">
        <v>2</v>
      </c>
      <c r="E234" s="14">
        <v>1</v>
      </c>
      <c r="F234" s="14">
        <v>1</v>
      </c>
      <c r="G234" s="14">
        <v>0</v>
      </c>
      <c r="H234" s="14">
        <v>0</v>
      </c>
      <c r="I234" s="14">
        <v>0</v>
      </c>
      <c r="J234" s="14">
        <v>0</v>
      </c>
      <c r="K234" s="14">
        <v>0</v>
      </c>
      <c r="L234" s="14">
        <v>0</v>
      </c>
      <c r="M234" s="14">
        <v>0</v>
      </c>
      <c r="N234" s="14">
        <v>0</v>
      </c>
      <c r="O234" s="14">
        <v>0</v>
      </c>
      <c r="P234" s="14">
        <v>2</v>
      </c>
      <c r="Q234" s="14">
        <v>2</v>
      </c>
      <c r="R234" s="14">
        <v>2</v>
      </c>
      <c r="S234" s="14">
        <v>2</v>
      </c>
      <c r="T234" s="14">
        <v>3</v>
      </c>
    </row>
    <row r="235" spans="1:57" s="14" customFormat="1">
      <c r="A235" s="14">
        <v>226</v>
      </c>
      <c r="B235" s="1">
        <v>2</v>
      </c>
      <c r="C235" s="1">
        <v>7</v>
      </c>
      <c r="D235" s="1">
        <v>2</v>
      </c>
      <c r="E235" s="1">
        <v>1</v>
      </c>
      <c r="F235" s="1">
        <v>1</v>
      </c>
      <c r="G235" s="1">
        <v>0</v>
      </c>
      <c r="H235" s="1">
        <v>0</v>
      </c>
      <c r="I235" s="1">
        <v>13</v>
      </c>
      <c r="J235" s="1">
        <v>0</v>
      </c>
      <c r="K235" s="1">
        <v>0</v>
      </c>
      <c r="L235" s="1">
        <v>0</v>
      </c>
      <c r="M235" s="1">
        <v>0</v>
      </c>
      <c r="N235" s="1">
        <v>0</v>
      </c>
      <c r="O235" s="1">
        <v>0</v>
      </c>
      <c r="P235" s="1">
        <v>2</v>
      </c>
      <c r="Q235" s="1">
        <v>2</v>
      </c>
      <c r="R235" s="1">
        <v>2</v>
      </c>
      <c r="S235" s="1">
        <v>2</v>
      </c>
      <c r="T235" s="1">
        <v>3</v>
      </c>
      <c r="U235" s="1">
        <v>3</v>
      </c>
      <c r="V235" s="1">
        <v>4</v>
      </c>
      <c r="W235" s="1">
        <v>3</v>
      </c>
      <c r="X235" s="1">
        <v>3</v>
      </c>
      <c r="Y235" s="1">
        <v>2</v>
      </c>
      <c r="Z235" s="1">
        <v>30</v>
      </c>
      <c r="AB235" s="1">
        <v>4</v>
      </c>
      <c r="AC235" s="1">
        <v>0</v>
      </c>
      <c r="AD235" s="1">
        <v>1</v>
      </c>
      <c r="AE235" s="1">
        <v>1</v>
      </c>
      <c r="AF235" s="1">
        <v>1</v>
      </c>
      <c r="AG235" s="1">
        <v>0</v>
      </c>
      <c r="AH235" s="1">
        <v>1</v>
      </c>
      <c r="AI235" s="1">
        <v>4</v>
      </c>
      <c r="AJ235" s="1"/>
      <c r="AK235" s="1">
        <v>1</v>
      </c>
      <c r="AL235" s="1">
        <v>0</v>
      </c>
      <c r="AM235" s="1">
        <v>0</v>
      </c>
      <c r="AN235" s="1">
        <v>0</v>
      </c>
      <c r="AO235" s="1">
        <v>0</v>
      </c>
      <c r="AP235" s="1">
        <v>0</v>
      </c>
      <c r="AQ235" s="1">
        <v>0</v>
      </c>
      <c r="AR235" s="1">
        <v>0</v>
      </c>
      <c r="AS235" s="1">
        <f>SUM(AK235:AR235)</f>
        <v>1</v>
      </c>
      <c r="AT235" s="1"/>
      <c r="AU235" s="1">
        <v>0</v>
      </c>
      <c r="AV235" s="1">
        <v>0</v>
      </c>
      <c r="AW235" s="1">
        <f>SUM(AU235:AV235)</f>
        <v>0</v>
      </c>
      <c r="AX235" s="1"/>
      <c r="AY235" s="1">
        <v>3</v>
      </c>
      <c r="AZ235" s="1">
        <v>3</v>
      </c>
      <c r="BA235" s="1">
        <v>3</v>
      </c>
      <c r="BB235" s="1">
        <v>3</v>
      </c>
      <c r="BC235" s="1">
        <f>SUM(AY235:BB235)</f>
        <v>12</v>
      </c>
      <c r="BD235" s="1"/>
    </row>
    <row r="236" spans="1:57" s="14" customFormat="1">
      <c r="A236" s="14">
        <v>227</v>
      </c>
      <c r="B236" s="1">
        <v>0</v>
      </c>
      <c r="C236" s="1">
        <v>0</v>
      </c>
      <c r="D236" s="4" t="s">
        <v>7004</v>
      </c>
      <c r="E236" s="1"/>
      <c r="F236" s="1">
        <v>0</v>
      </c>
      <c r="G236" s="1">
        <v>0</v>
      </c>
      <c r="H236" s="1">
        <v>0</v>
      </c>
      <c r="I236" s="1">
        <v>0</v>
      </c>
      <c r="J236" s="1">
        <v>0</v>
      </c>
      <c r="K236" s="1">
        <v>0</v>
      </c>
      <c r="L236" s="1">
        <v>0</v>
      </c>
      <c r="M236" s="1">
        <v>0</v>
      </c>
      <c r="N236" s="1">
        <v>0</v>
      </c>
      <c r="O236" s="1">
        <v>0</v>
      </c>
      <c r="P236" s="1">
        <v>0</v>
      </c>
      <c r="Q236" s="1">
        <v>2</v>
      </c>
      <c r="R236" s="1">
        <v>2</v>
      </c>
      <c r="S236" s="1">
        <v>2</v>
      </c>
      <c r="T236" s="1">
        <v>2</v>
      </c>
      <c r="U236" s="1"/>
      <c r="V236" s="1"/>
      <c r="W236" s="1"/>
      <c r="X236" s="1"/>
      <c r="Y236" s="1"/>
      <c r="Z236" s="1"/>
      <c r="AB236" s="1"/>
      <c r="AC236" s="1"/>
      <c r="AD236" s="1"/>
      <c r="AE236" s="1"/>
      <c r="AF236" s="1"/>
      <c r="AG236" s="1"/>
      <c r="AH236" s="1"/>
      <c r="AK236" s="1"/>
      <c r="AL236" s="1"/>
      <c r="AM236" s="1"/>
      <c r="AN236" s="1"/>
      <c r="AO236" s="1"/>
      <c r="AP236" s="1"/>
      <c r="AQ236" s="1"/>
      <c r="AR236" s="1"/>
      <c r="AU236" s="1"/>
      <c r="AV236" s="1"/>
      <c r="AY236" s="1"/>
      <c r="AZ236" s="1"/>
      <c r="BA236" s="1"/>
      <c r="BB236" s="1"/>
      <c r="BE236"/>
    </row>
    <row r="237" spans="1:57" s="14" customFormat="1">
      <c r="A237" s="14">
        <v>228</v>
      </c>
      <c r="B237" s="14">
        <v>0</v>
      </c>
      <c r="C237" s="14">
        <v>0</v>
      </c>
      <c r="D237" s="14">
        <v>2</v>
      </c>
      <c r="E237" s="14">
        <v>1</v>
      </c>
      <c r="F237" s="14">
        <v>0</v>
      </c>
      <c r="G237" s="14">
        <v>0</v>
      </c>
      <c r="H237" s="14">
        <v>0</v>
      </c>
      <c r="I237" s="14">
        <v>0</v>
      </c>
      <c r="J237" s="14">
        <v>0</v>
      </c>
      <c r="K237" s="14">
        <v>0</v>
      </c>
      <c r="L237" s="14">
        <v>0</v>
      </c>
      <c r="M237" s="14">
        <v>0</v>
      </c>
      <c r="N237" s="14">
        <v>0</v>
      </c>
      <c r="O237" s="14">
        <v>0</v>
      </c>
      <c r="P237" s="14">
        <v>2</v>
      </c>
      <c r="Q237" s="14">
        <v>2</v>
      </c>
      <c r="R237" s="14">
        <v>2</v>
      </c>
      <c r="S237" s="14">
        <v>2</v>
      </c>
      <c r="T237" s="14">
        <v>3</v>
      </c>
      <c r="U237" s="14">
        <v>1</v>
      </c>
      <c r="V237" s="14">
        <v>1</v>
      </c>
      <c r="W237" s="14">
        <v>1</v>
      </c>
      <c r="X237" s="14">
        <v>1</v>
      </c>
      <c r="Y237" s="14">
        <v>1</v>
      </c>
      <c r="Z237" s="14">
        <v>50</v>
      </c>
      <c r="AA237" s="14">
        <f>Z237-[1]Discharge!AC204</f>
        <v>-50</v>
      </c>
      <c r="AB237" s="14">
        <v>3</v>
      </c>
      <c r="AC237" s="14">
        <v>1</v>
      </c>
      <c r="AD237" s="14">
        <v>1</v>
      </c>
      <c r="AE237" s="14">
        <v>1</v>
      </c>
      <c r="AF237" s="14">
        <v>1</v>
      </c>
      <c r="AG237" s="14">
        <v>1</v>
      </c>
      <c r="AH237" s="14">
        <v>1</v>
      </c>
      <c r="AI237" s="14">
        <f>SUM(AC237:AH237)</f>
        <v>6</v>
      </c>
      <c r="AJ237" s="14">
        <f>AI237-[1]Discharge!AL204</f>
        <v>0</v>
      </c>
      <c r="AK237" s="14">
        <v>1</v>
      </c>
      <c r="AL237" s="14">
        <v>1</v>
      </c>
      <c r="AM237" s="14">
        <v>1</v>
      </c>
      <c r="AN237" s="14">
        <v>1</v>
      </c>
      <c r="AO237" s="14">
        <v>1</v>
      </c>
      <c r="AP237" s="14">
        <v>1</v>
      </c>
      <c r="AQ237" s="14">
        <v>1</v>
      </c>
      <c r="AR237" s="14">
        <v>1</v>
      </c>
      <c r="AS237" s="14">
        <f>SUM(AK237:AR237)</f>
        <v>8</v>
      </c>
      <c r="AT237" s="14">
        <f>AS237-[1]Discharge!AV204</f>
        <v>0</v>
      </c>
      <c r="AU237" s="14">
        <v>0</v>
      </c>
      <c r="AV237" s="14">
        <v>0</v>
      </c>
      <c r="AW237" s="14">
        <f>SUM(AU237:AV237)</f>
        <v>0</v>
      </c>
      <c r="AX237" s="14">
        <f>AW237-[1]Discharge!AZ204</f>
        <v>0</v>
      </c>
      <c r="AY237" s="14">
        <v>5</v>
      </c>
      <c r="AZ237" s="14">
        <v>5</v>
      </c>
      <c r="BA237" s="14">
        <v>5</v>
      </c>
      <c r="BB237" s="14">
        <v>5</v>
      </c>
      <c r="BC237" s="14">
        <f>SUM(AY237:BB237)</f>
        <v>20</v>
      </c>
      <c r="BD237" s="14">
        <f>BC237-[1]Discharge!BF204</f>
        <v>0</v>
      </c>
    </row>
    <row r="238" spans="1:57" s="14" customFormat="1">
      <c r="A238" s="14">
        <v>229</v>
      </c>
      <c r="B238" s="14">
        <v>2</v>
      </c>
      <c r="C238" s="14">
        <v>0</v>
      </c>
      <c r="D238" s="14">
        <v>0</v>
      </c>
      <c r="E238" s="14">
        <v>0</v>
      </c>
      <c r="F238" s="14">
        <v>0</v>
      </c>
      <c r="G238" s="14">
        <v>0</v>
      </c>
      <c r="H238" s="14">
        <v>0</v>
      </c>
      <c r="I238" s="14">
        <v>0</v>
      </c>
      <c r="J238" s="14">
        <v>0</v>
      </c>
      <c r="K238" s="14">
        <v>0</v>
      </c>
      <c r="L238" s="14">
        <v>0</v>
      </c>
      <c r="M238" s="14">
        <v>0</v>
      </c>
      <c r="N238" s="14">
        <v>0</v>
      </c>
      <c r="O238" s="14">
        <v>0</v>
      </c>
      <c r="P238" s="14">
        <v>2</v>
      </c>
      <c r="Q238" s="14">
        <v>2</v>
      </c>
      <c r="R238" s="14">
        <v>2</v>
      </c>
      <c r="S238" s="14">
        <v>2</v>
      </c>
      <c r="T238" s="14">
        <v>3</v>
      </c>
      <c r="U238" s="14">
        <v>3</v>
      </c>
      <c r="V238" s="14">
        <v>1</v>
      </c>
      <c r="W238" s="14">
        <v>1</v>
      </c>
      <c r="X238" s="14">
        <v>1</v>
      </c>
      <c r="Y238" s="14">
        <v>1</v>
      </c>
      <c r="Z238" s="14">
        <v>30</v>
      </c>
      <c r="AA238" s="14">
        <f>Z238-[1]Discharge!AC355</f>
        <v>5</v>
      </c>
      <c r="AB238" s="14">
        <v>5</v>
      </c>
      <c r="AC238" s="14">
        <v>1</v>
      </c>
      <c r="AD238" s="14">
        <v>1</v>
      </c>
      <c r="AE238" s="14">
        <v>1</v>
      </c>
      <c r="AF238" s="14">
        <v>1</v>
      </c>
      <c r="AG238" s="14">
        <v>1</v>
      </c>
      <c r="AH238" s="14">
        <v>1</v>
      </c>
      <c r="AI238" s="14">
        <f>SUM(AC238:AH238)</f>
        <v>6</v>
      </c>
      <c r="AJ238" s="14">
        <f>AI238-[1]Discharge!AL355</f>
        <v>0</v>
      </c>
      <c r="AK238" s="14">
        <v>1</v>
      </c>
      <c r="AL238" s="14">
        <v>1</v>
      </c>
      <c r="AM238" s="14">
        <v>1</v>
      </c>
      <c r="AN238" s="14">
        <v>1</v>
      </c>
      <c r="AO238" s="14">
        <v>1</v>
      </c>
      <c r="AP238" s="14">
        <v>1</v>
      </c>
      <c r="AQ238" s="14">
        <v>1</v>
      </c>
      <c r="AR238" s="14">
        <v>1</v>
      </c>
      <c r="AS238" s="14">
        <f>SUM(AK238:AR238)</f>
        <v>8</v>
      </c>
      <c r="AT238" s="14">
        <f>AS238-[1]Discharge!AV355</f>
        <v>0</v>
      </c>
      <c r="AU238" s="14">
        <v>0</v>
      </c>
      <c r="AV238" s="14">
        <v>0</v>
      </c>
      <c r="AW238" s="14">
        <f>SUM(AU238:AV238)</f>
        <v>0</v>
      </c>
      <c r="AX238" s="14">
        <f>AW238-[1]Discharge!AZ355</f>
        <v>0</v>
      </c>
      <c r="AY238" s="14">
        <v>5</v>
      </c>
      <c r="AZ238" s="14">
        <v>5</v>
      </c>
      <c r="BA238" s="14">
        <v>5</v>
      </c>
      <c r="BB238" s="14">
        <v>5</v>
      </c>
      <c r="BC238" s="14">
        <f>SUM(AY238:BB238)</f>
        <v>20</v>
      </c>
      <c r="BD238" s="14">
        <f>BC238-[1]Discharge!BF355</f>
        <v>4</v>
      </c>
    </row>
    <row r="239" spans="1:57" s="14" customFormat="1">
      <c r="A239" s="14">
        <v>230</v>
      </c>
      <c r="B239" s="14">
        <v>0</v>
      </c>
      <c r="C239" s="14">
        <v>3</v>
      </c>
      <c r="D239" s="14">
        <v>3</v>
      </c>
      <c r="E239" s="14">
        <v>1</v>
      </c>
      <c r="F239" s="14">
        <v>1</v>
      </c>
      <c r="G239" s="14">
        <v>0</v>
      </c>
      <c r="H239" s="14">
        <v>0</v>
      </c>
      <c r="I239" s="14">
        <v>0</v>
      </c>
      <c r="J239" s="14">
        <v>0</v>
      </c>
      <c r="K239" s="14">
        <v>0</v>
      </c>
      <c r="L239" s="14">
        <v>0</v>
      </c>
      <c r="M239" s="14">
        <v>0</v>
      </c>
      <c r="N239" s="14">
        <v>0</v>
      </c>
      <c r="O239" s="14">
        <v>0</v>
      </c>
      <c r="P239" s="14">
        <v>2</v>
      </c>
      <c r="Q239" s="14">
        <v>2</v>
      </c>
      <c r="R239" s="14">
        <v>2</v>
      </c>
      <c r="S239" s="14">
        <v>2</v>
      </c>
      <c r="T239" s="14">
        <v>3</v>
      </c>
      <c r="U239" s="14">
        <v>1</v>
      </c>
      <c r="V239" s="14">
        <v>1</v>
      </c>
      <c r="W239" s="14">
        <v>1</v>
      </c>
      <c r="X239" s="14">
        <v>1</v>
      </c>
      <c r="Y239" s="14">
        <v>1</v>
      </c>
      <c r="Z239" s="14">
        <v>98</v>
      </c>
      <c r="AA239" s="14">
        <f>Z239-[1]Discharge!AC189</f>
        <v>0</v>
      </c>
      <c r="AB239" s="14">
        <v>2</v>
      </c>
      <c r="AC239" s="14">
        <v>1</v>
      </c>
      <c r="AD239" s="14">
        <v>1</v>
      </c>
      <c r="AE239" s="14">
        <v>1</v>
      </c>
      <c r="AF239" s="14">
        <v>1</v>
      </c>
      <c r="AG239" s="14">
        <v>1</v>
      </c>
      <c r="AH239" s="14">
        <v>1</v>
      </c>
      <c r="AI239" s="14">
        <f>SUM(AC239:AH239)</f>
        <v>6</v>
      </c>
      <c r="AJ239" s="14">
        <f>AI239-[1]Discharge!AL189</f>
        <v>0</v>
      </c>
      <c r="AK239" s="14">
        <v>1</v>
      </c>
      <c r="AL239" s="14">
        <v>0</v>
      </c>
      <c r="AM239" s="14">
        <v>0</v>
      </c>
      <c r="AN239" s="14">
        <v>1</v>
      </c>
      <c r="AO239" s="14">
        <v>1</v>
      </c>
      <c r="AP239" s="14">
        <v>1</v>
      </c>
      <c r="AQ239" s="14">
        <v>1</v>
      </c>
      <c r="AR239" s="14">
        <v>1</v>
      </c>
      <c r="AS239" s="14">
        <f>SUM(AK239:AR239)</f>
        <v>6</v>
      </c>
      <c r="AT239" s="14">
        <f>AS239-[1]Discharge!AV189</f>
        <v>0</v>
      </c>
      <c r="AU239" s="14">
        <v>0</v>
      </c>
      <c r="AV239" s="14">
        <v>0</v>
      </c>
      <c r="AW239" s="14">
        <f>SUM(AU239:AV239)</f>
        <v>0</v>
      </c>
      <c r="AX239" s="14">
        <f>AW239-[1]Discharge!AZ189</f>
        <v>-1</v>
      </c>
      <c r="AY239" s="14">
        <v>5</v>
      </c>
      <c r="AZ239" s="14">
        <v>5</v>
      </c>
      <c r="BA239" s="14">
        <v>5</v>
      </c>
      <c r="BB239" s="14">
        <v>5</v>
      </c>
      <c r="BC239" s="14">
        <f>SUM(AY239:BB239)</f>
        <v>20</v>
      </c>
      <c r="BD239" s="14">
        <f>BC239-[1]Discharge!BF189</f>
        <v>0</v>
      </c>
    </row>
    <row r="240" spans="1:57" s="14" customFormat="1">
      <c r="A240" s="14">
        <v>231</v>
      </c>
      <c r="B240" s="14">
        <v>0</v>
      </c>
      <c r="C240" s="14">
        <v>4</v>
      </c>
      <c r="D240" s="14">
        <v>1</v>
      </c>
      <c r="E240" s="14">
        <v>1</v>
      </c>
      <c r="F240" s="14">
        <v>1</v>
      </c>
      <c r="G240" s="14">
        <v>0</v>
      </c>
      <c r="H240" s="14">
        <v>0</v>
      </c>
      <c r="I240" s="14">
        <v>0</v>
      </c>
      <c r="J240" s="14">
        <v>0</v>
      </c>
      <c r="K240" s="14">
        <v>0</v>
      </c>
      <c r="L240" s="14">
        <v>0</v>
      </c>
      <c r="M240" s="14">
        <v>0</v>
      </c>
      <c r="N240" s="14">
        <v>0</v>
      </c>
      <c r="O240" s="14">
        <v>0</v>
      </c>
      <c r="P240" s="14">
        <v>2</v>
      </c>
      <c r="Q240" s="14">
        <v>2</v>
      </c>
      <c r="R240" s="14">
        <v>2</v>
      </c>
      <c r="S240" s="14">
        <v>2</v>
      </c>
      <c r="T240" s="14">
        <v>2</v>
      </c>
      <c r="U240" s="14">
        <v>1</v>
      </c>
      <c r="V240" s="14">
        <v>1</v>
      </c>
      <c r="W240" s="14">
        <v>1</v>
      </c>
      <c r="X240" s="14">
        <v>2</v>
      </c>
      <c r="Y240" s="14">
        <v>1</v>
      </c>
      <c r="Z240" s="14">
        <v>92</v>
      </c>
      <c r="AA240" s="14">
        <f>Z240-[1]Discharge!AC99</f>
        <v>22</v>
      </c>
      <c r="AB240" s="14">
        <v>2</v>
      </c>
      <c r="AC240" s="14">
        <v>1</v>
      </c>
      <c r="AD240" s="14">
        <v>1</v>
      </c>
      <c r="AE240" s="14">
        <v>1</v>
      </c>
      <c r="AF240" s="14">
        <v>1</v>
      </c>
      <c r="AG240" s="14">
        <v>1</v>
      </c>
      <c r="AH240" s="14">
        <v>1</v>
      </c>
      <c r="AI240" s="14">
        <f>SUM(AC240:AH240)</f>
        <v>6</v>
      </c>
      <c r="AJ240" s="14" t="e">
        <f>AI240-[1]Discharge!#REF!</f>
        <v>#REF!</v>
      </c>
      <c r="AK240" s="14">
        <v>1</v>
      </c>
      <c r="AL240" s="14">
        <v>1</v>
      </c>
      <c r="AM240" s="14">
        <v>1</v>
      </c>
      <c r="AN240" s="14">
        <v>1</v>
      </c>
      <c r="AO240" s="14">
        <v>1</v>
      </c>
      <c r="AP240" s="14">
        <v>1</v>
      </c>
      <c r="AQ240" s="14">
        <v>1</v>
      </c>
      <c r="AR240" s="14">
        <v>1</v>
      </c>
      <c r="AS240" s="14">
        <f>SUM(AK240:AR240)</f>
        <v>8</v>
      </c>
      <c r="AT240" s="14" t="e">
        <f>AS240-[1]Discharge!#REF!</f>
        <v>#REF!</v>
      </c>
      <c r="AU240" s="14">
        <v>0</v>
      </c>
      <c r="AV240" s="14">
        <v>0</v>
      </c>
      <c r="AW240" s="14">
        <f>SUM(AU240:AV240)</f>
        <v>0</v>
      </c>
      <c r="AX240" s="14" t="e">
        <f>AW240-[1]Discharge!#REF!</f>
        <v>#REF!</v>
      </c>
      <c r="AY240" s="14">
        <v>5</v>
      </c>
      <c r="AZ240" s="14">
        <v>5</v>
      </c>
      <c r="BA240" s="14">
        <v>5</v>
      </c>
      <c r="BB240" s="14">
        <v>5</v>
      </c>
      <c r="BC240" s="14">
        <f>SUM(AY240:BB240)</f>
        <v>20</v>
      </c>
      <c r="BD240" s="14" t="e">
        <f>BC240-[1]Discharge!#REF!</f>
        <v>#REF!</v>
      </c>
    </row>
    <row r="241" spans="1:57" s="14" customFormat="1">
      <c r="A241" s="14">
        <v>232</v>
      </c>
      <c r="B241" s="14">
        <v>2</v>
      </c>
      <c r="C241" s="14">
        <v>0</v>
      </c>
      <c r="D241" s="14">
        <v>0</v>
      </c>
      <c r="E241" s="14">
        <v>0</v>
      </c>
      <c r="F241" s="14">
        <v>1</v>
      </c>
      <c r="G241" s="14">
        <v>0</v>
      </c>
      <c r="H241" s="14">
        <v>0</v>
      </c>
      <c r="I241" s="14">
        <v>0</v>
      </c>
      <c r="J241" s="14">
        <v>0</v>
      </c>
      <c r="K241" s="14">
        <v>0</v>
      </c>
      <c r="L241" s="14">
        <v>0</v>
      </c>
      <c r="M241" s="14">
        <v>0</v>
      </c>
      <c r="N241" s="14">
        <v>0</v>
      </c>
      <c r="O241" s="14">
        <v>0</v>
      </c>
      <c r="P241" s="14">
        <v>0</v>
      </c>
      <c r="Q241" s="14">
        <v>0</v>
      </c>
      <c r="R241" s="14">
        <v>1</v>
      </c>
      <c r="S241" s="14">
        <v>0</v>
      </c>
      <c r="T241" s="14">
        <v>1</v>
      </c>
      <c r="U241" s="1">
        <v>1</v>
      </c>
      <c r="V241" s="1">
        <v>1</v>
      </c>
      <c r="W241" s="1">
        <v>1</v>
      </c>
      <c r="X241" s="1">
        <v>1</v>
      </c>
      <c r="Y241" s="1">
        <v>1</v>
      </c>
      <c r="Z241" s="1">
        <v>65</v>
      </c>
      <c r="AA241" s="14">
        <f>Z241-[1]Discharge!AC461</f>
        <v>65</v>
      </c>
      <c r="AB241" s="1">
        <v>4</v>
      </c>
      <c r="AC241" s="1">
        <v>1</v>
      </c>
      <c r="AD241" s="1">
        <v>1</v>
      </c>
      <c r="AE241" s="1">
        <v>1</v>
      </c>
      <c r="AF241" s="1">
        <v>1</v>
      </c>
      <c r="AG241" s="1">
        <v>1</v>
      </c>
      <c r="AH241" s="1">
        <v>1</v>
      </c>
      <c r="AI241" s="14">
        <f>SUM(AC241:AH241)</f>
        <v>6</v>
      </c>
      <c r="AJ241" s="14">
        <f>AI241-[1]Discharge!AL461</f>
        <v>6</v>
      </c>
      <c r="AK241" s="1">
        <v>1</v>
      </c>
      <c r="AL241" s="1">
        <v>1</v>
      </c>
      <c r="AM241" s="1">
        <v>1</v>
      </c>
      <c r="AN241" s="1">
        <v>1</v>
      </c>
      <c r="AO241" s="1">
        <v>1</v>
      </c>
      <c r="AP241" s="1">
        <v>1</v>
      </c>
      <c r="AQ241" s="1">
        <v>1</v>
      </c>
      <c r="AR241" s="1">
        <v>1</v>
      </c>
      <c r="AS241" s="14">
        <f>SUM(AK241:AR241)</f>
        <v>8</v>
      </c>
      <c r="AT241" s="14">
        <f>AS241-[1]Discharge!AV461</f>
        <v>8</v>
      </c>
      <c r="AU241" s="1">
        <v>0</v>
      </c>
      <c r="AV241" s="1">
        <v>0</v>
      </c>
      <c r="AW241" s="14">
        <f>SUM(AU241:AV241)</f>
        <v>0</v>
      </c>
      <c r="AX241" s="14">
        <f>AW241-[1]Discharge!AZ461</f>
        <v>0</v>
      </c>
      <c r="AY241" s="1">
        <v>3</v>
      </c>
      <c r="AZ241" s="1">
        <v>5</v>
      </c>
      <c r="BA241" s="1">
        <v>5</v>
      </c>
      <c r="BB241" s="1">
        <v>3</v>
      </c>
      <c r="BC241" s="14">
        <f>SUM(AY241:BB241)</f>
        <v>16</v>
      </c>
      <c r="BD241" s="14">
        <f>BC241-[1]Discharge!BF461</f>
        <v>16</v>
      </c>
      <c r="BE241"/>
    </row>
    <row r="242" spans="1:57" s="14" customFormat="1">
      <c r="A242" s="14">
        <v>233</v>
      </c>
      <c r="B242" s="14">
        <v>1</v>
      </c>
      <c r="C242" s="14">
        <v>34</v>
      </c>
      <c r="D242" s="14">
        <v>0</v>
      </c>
      <c r="E242" s="14">
        <v>0</v>
      </c>
      <c r="F242" s="14">
        <v>2</v>
      </c>
      <c r="G242" s="14">
        <v>0</v>
      </c>
      <c r="H242" s="14">
        <v>0</v>
      </c>
      <c r="I242" s="14">
        <v>0</v>
      </c>
      <c r="J242" s="14">
        <v>0</v>
      </c>
      <c r="K242" s="14">
        <v>1</v>
      </c>
      <c r="L242" s="14">
        <v>1</v>
      </c>
      <c r="M242" s="14">
        <v>0</v>
      </c>
      <c r="N242" s="14">
        <v>0</v>
      </c>
      <c r="O242" s="14">
        <v>0</v>
      </c>
      <c r="P242" s="14">
        <v>2</v>
      </c>
      <c r="Q242" s="14">
        <v>2</v>
      </c>
      <c r="R242" s="14">
        <v>2</v>
      </c>
      <c r="S242" s="14">
        <v>2</v>
      </c>
      <c r="T242" s="14">
        <v>3</v>
      </c>
    </row>
    <row r="243" spans="1:57" s="14" customFormat="1">
      <c r="A243" s="14">
        <v>234</v>
      </c>
      <c r="B243" s="14">
        <v>0</v>
      </c>
      <c r="C243" s="14">
        <v>13</v>
      </c>
      <c r="D243" s="14">
        <v>1</v>
      </c>
      <c r="E243" s="14">
        <v>1</v>
      </c>
      <c r="F243" s="14">
        <v>0</v>
      </c>
      <c r="G243" s="14">
        <v>3</v>
      </c>
      <c r="H243" s="14">
        <v>0</v>
      </c>
      <c r="I243" s="14">
        <v>17</v>
      </c>
      <c r="J243" s="14">
        <v>0</v>
      </c>
      <c r="K243" s="14">
        <v>0</v>
      </c>
      <c r="L243" s="14">
        <v>0</v>
      </c>
      <c r="M243" s="14">
        <v>0</v>
      </c>
      <c r="N243" s="14">
        <v>0</v>
      </c>
      <c r="O243" s="14">
        <v>0</v>
      </c>
      <c r="P243" s="14">
        <v>0</v>
      </c>
      <c r="Q243" s="14">
        <v>1</v>
      </c>
      <c r="R243" s="14">
        <v>1</v>
      </c>
      <c r="S243" s="14">
        <v>0</v>
      </c>
      <c r="T243" s="14">
        <v>1</v>
      </c>
      <c r="U243" s="1">
        <v>2</v>
      </c>
      <c r="V243" s="1">
        <v>1</v>
      </c>
      <c r="W243" s="1">
        <v>2</v>
      </c>
      <c r="X243" s="1">
        <v>4</v>
      </c>
      <c r="Y243" s="1">
        <v>1</v>
      </c>
      <c r="Z243" s="1">
        <v>85</v>
      </c>
      <c r="AA243" s="14">
        <f>Z243-[1]Discharge!AC467</f>
        <v>10</v>
      </c>
      <c r="AB243" s="1">
        <v>4</v>
      </c>
      <c r="AC243" s="1">
        <v>1</v>
      </c>
      <c r="AD243" s="1">
        <v>0</v>
      </c>
      <c r="AE243" s="1">
        <v>0</v>
      </c>
      <c r="AF243" s="1">
        <v>0</v>
      </c>
      <c r="AG243" s="1">
        <v>0</v>
      </c>
      <c r="AH243" s="1">
        <v>0</v>
      </c>
      <c r="AI243" s="14">
        <f t="shared" ref="AI243:AI252" si="36">SUM(AC243:AH243)</f>
        <v>1</v>
      </c>
      <c r="AJ243" s="14">
        <f>AI243-[1]Discharge!AL467</f>
        <v>-5</v>
      </c>
      <c r="AK243" s="1">
        <v>1</v>
      </c>
      <c r="AL243" s="1">
        <v>0</v>
      </c>
      <c r="AM243" s="1">
        <v>1</v>
      </c>
      <c r="AN243" s="1">
        <v>0</v>
      </c>
      <c r="AO243" s="1">
        <v>0</v>
      </c>
      <c r="AP243" s="1">
        <v>0</v>
      </c>
      <c r="AQ243" s="1">
        <v>1</v>
      </c>
      <c r="AR243" s="1">
        <v>1</v>
      </c>
      <c r="AS243" s="14">
        <f t="shared" ref="AS243:AS253" si="37">SUM(AK243:AR243)</f>
        <v>4</v>
      </c>
      <c r="AT243" s="14">
        <f>AS243-[1]Discharge!AV467</f>
        <v>1</v>
      </c>
      <c r="AU243" s="1">
        <v>1</v>
      </c>
      <c r="AV243" s="1">
        <v>0</v>
      </c>
      <c r="AW243" s="14">
        <f t="shared" ref="AW243:AW253" si="38">SUM(AU243:AV243)</f>
        <v>1</v>
      </c>
      <c r="AX243" s="14">
        <f>AW243-[1]Discharge!AZ467</f>
        <v>-1</v>
      </c>
      <c r="AY243" s="1">
        <v>5</v>
      </c>
      <c r="AZ243" s="1">
        <v>5</v>
      </c>
      <c r="BA243" s="1">
        <v>5</v>
      </c>
      <c r="BB243" s="1">
        <v>5</v>
      </c>
      <c r="BC243" s="14">
        <f t="shared" ref="BC243:BC252" si="39">SUM(AY243:BB243)</f>
        <v>20</v>
      </c>
      <c r="BD243" s="14">
        <f>BC243-[1]Discharge!BF467</f>
        <v>0</v>
      </c>
      <c r="BE243"/>
    </row>
    <row r="244" spans="1:57" s="14" customFormat="1">
      <c r="A244" s="14">
        <v>235</v>
      </c>
      <c r="B244" s="14">
        <v>0</v>
      </c>
      <c r="C244" s="14">
        <v>0</v>
      </c>
      <c r="D244" s="14">
        <v>0</v>
      </c>
      <c r="E244" s="14">
        <v>2</v>
      </c>
      <c r="F244" s="14">
        <v>0</v>
      </c>
      <c r="G244" s="14">
        <v>0</v>
      </c>
      <c r="H244" s="14">
        <v>0</v>
      </c>
      <c r="I244" s="14">
        <v>0</v>
      </c>
      <c r="J244" s="14">
        <v>0</v>
      </c>
      <c r="K244" s="14">
        <v>0</v>
      </c>
      <c r="L244" s="14">
        <v>0</v>
      </c>
      <c r="M244" s="14">
        <v>0</v>
      </c>
      <c r="N244" s="14">
        <v>0</v>
      </c>
      <c r="O244" s="14">
        <v>0</v>
      </c>
      <c r="P244" s="14">
        <v>2</v>
      </c>
      <c r="Q244" s="14">
        <v>2</v>
      </c>
      <c r="R244" s="14">
        <v>2</v>
      </c>
      <c r="S244" s="14">
        <v>2</v>
      </c>
      <c r="T244" s="14">
        <v>3</v>
      </c>
      <c r="U244" s="14">
        <v>1</v>
      </c>
      <c r="V244" s="14">
        <v>1</v>
      </c>
      <c r="W244" s="14">
        <v>1</v>
      </c>
      <c r="X244" s="14">
        <v>1</v>
      </c>
      <c r="Y244" s="14">
        <v>1</v>
      </c>
      <c r="Z244" s="14">
        <v>85</v>
      </c>
      <c r="AA244" s="14">
        <f>Z244-[1]Discharge!AC240</f>
        <v>5</v>
      </c>
      <c r="AC244" s="14">
        <v>1</v>
      </c>
      <c r="AD244" s="14">
        <v>1</v>
      </c>
      <c r="AE244" s="14">
        <v>1</v>
      </c>
      <c r="AF244" s="14">
        <v>1</v>
      </c>
      <c r="AG244" s="14">
        <v>1</v>
      </c>
      <c r="AH244" s="14">
        <v>1</v>
      </c>
      <c r="AI244" s="14">
        <f t="shared" si="36"/>
        <v>6</v>
      </c>
      <c r="AJ244" s="14">
        <f>AI244-[1]Discharge!AL240</f>
        <v>0</v>
      </c>
      <c r="AK244" s="14">
        <v>1</v>
      </c>
      <c r="AL244" s="14">
        <v>1</v>
      </c>
      <c r="AM244" s="14">
        <v>1</v>
      </c>
      <c r="AN244" s="14">
        <v>1</v>
      </c>
      <c r="AO244" s="14">
        <v>1</v>
      </c>
      <c r="AP244" s="14">
        <v>1</v>
      </c>
      <c r="AQ244" s="14">
        <v>1</v>
      </c>
      <c r="AR244" s="14">
        <v>1</v>
      </c>
      <c r="AS244" s="14">
        <f t="shared" si="37"/>
        <v>8</v>
      </c>
      <c r="AT244" s="14">
        <f>AS244-[1]Discharge!AV240</f>
        <v>0</v>
      </c>
      <c r="AU244" s="14">
        <v>0</v>
      </c>
      <c r="AV244" s="14">
        <v>0</v>
      </c>
      <c r="AW244" s="14">
        <f t="shared" si="38"/>
        <v>0</v>
      </c>
      <c r="AX244" s="14">
        <f>AW244-[1]Discharge!AZ240</f>
        <v>0</v>
      </c>
      <c r="AY244" s="14">
        <v>5</v>
      </c>
      <c r="AZ244" s="14">
        <v>5</v>
      </c>
      <c r="BA244" s="14">
        <v>5</v>
      </c>
      <c r="BB244" s="14">
        <v>5</v>
      </c>
      <c r="BC244" s="14">
        <f t="shared" si="39"/>
        <v>20</v>
      </c>
      <c r="BD244" s="14">
        <f>BC244-[1]Discharge!BF240</f>
        <v>4</v>
      </c>
    </row>
    <row r="245" spans="1:57" s="14" customFormat="1">
      <c r="A245" s="14">
        <v>236</v>
      </c>
      <c r="B245" s="14">
        <v>0</v>
      </c>
      <c r="C245" s="14">
        <v>1</v>
      </c>
      <c r="D245" s="14">
        <v>2</v>
      </c>
      <c r="E245" s="14">
        <v>0</v>
      </c>
      <c r="F245" s="14">
        <v>0</v>
      </c>
      <c r="G245" s="14">
        <v>0</v>
      </c>
      <c r="H245" s="14">
        <v>0</v>
      </c>
      <c r="I245" s="14">
        <v>0</v>
      </c>
      <c r="J245" s="14">
        <v>1</v>
      </c>
      <c r="K245" s="14">
        <v>0</v>
      </c>
      <c r="L245" s="14">
        <v>0</v>
      </c>
      <c r="M245" s="14">
        <v>0</v>
      </c>
      <c r="N245" s="14">
        <v>0</v>
      </c>
      <c r="O245" s="14">
        <v>0</v>
      </c>
      <c r="P245" s="14">
        <v>2</v>
      </c>
      <c r="Q245" s="14">
        <v>2</v>
      </c>
      <c r="R245" s="14">
        <v>2</v>
      </c>
      <c r="S245" s="14">
        <v>2</v>
      </c>
      <c r="T245" s="14">
        <v>3</v>
      </c>
      <c r="U245" s="14">
        <v>5</v>
      </c>
      <c r="V245" s="14">
        <v>1</v>
      </c>
      <c r="W245" s="14">
        <v>1</v>
      </c>
      <c r="X245" s="14">
        <v>1</v>
      </c>
      <c r="Y245" s="14">
        <v>1</v>
      </c>
      <c r="Z245" s="14">
        <v>50</v>
      </c>
      <c r="AA245" s="14">
        <f>Z245-[1]Discharge!AC317</f>
        <v>-30</v>
      </c>
      <c r="AB245" s="14">
        <v>3</v>
      </c>
      <c r="AC245" s="14">
        <v>0</v>
      </c>
      <c r="AD245" s="14">
        <v>0</v>
      </c>
      <c r="AE245" s="14">
        <v>0</v>
      </c>
      <c r="AF245" s="14">
        <v>0</v>
      </c>
      <c r="AG245" s="14">
        <v>1</v>
      </c>
      <c r="AH245" s="14">
        <v>1</v>
      </c>
      <c r="AI245" s="14">
        <f t="shared" si="36"/>
        <v>2</v>
      </c>
      <c r="AJ245" s="14">
        <f>AI245-[1]Discharge!AL317</f>
        <v>1</v>
      </c>
      <c r="AK245" s="14">
        <v>0</v>
      </c>
      <c r="AL245" s="14">
        <v>0</v>
      </c>
      <c r="AM245" s="14">
        <v>0</v>
      </c>
      <c r="AN245" s="14">
        <v>0</v>
      </c>
      <c r="AO245" s="14">
        <v>0</v>
      </c>
      <c r="AP245" s="14">
        <v>0</v>
      </c>
      <c r="AQ245" s="14">
        <v>0</v>
      </c>
      <c r="AR245" s="14">
        <v>0</v>
      </c>
      <c r="AS245" s="14">
        <f t="shared" si="37"/>
        <v>0</v>
      </c>
      <c r="AT245" s="14">
        <f>AS245-[1]Discharge!AV317</f>
        <v>-5</v>
      </c>
      <c r="AU245" s="14">
        <v>0</v>
      </c>
      <c r="AV245" s="14">
        <v>0</v>
      </c>
      <c r="AW245" s="14">
        <f t="shared" si="38"/>
        <v>0</v>
      </c>
      <c r="AX245" s="14">
        <f>AW245-[1]Discharge!AZ317</f>
        <v>0</v>
      </c>
      <c r="AY245" s="14">
        <v>3</v>
      </c>
      <c r="AZ245" s="14">
        <v>3</v>
      </c>
      <c r="BA245" s="14">
        <v>3</v>
      </c>
      <c r="BB245" s="14">
        <v>3</v>
      </c>
      <c r="BC245" s="14">
        <f t="shared" si="39"/>
        <v>12</v>
      </c>
      <c r="BD245" s="14">
        <f>BC245-[1]Discharge!BF317</f>
        <v>-8</v>
      </c>
    </row>
    <row r="246" spans="1:57" s="14" customFormat="1">
      <c r="A246" s="14">
        <v>237</v>
      </c>
      <c r="B246" s="14">
        <v>0</v>
      </c>
      <c r="C246" s="14">
        <v>1</v>
      </c>
      <c r="D246" s="14">
        <v>1</v>
      </c>
      <c r="E246" s="14">
        <v>1</v>
      </c>
      <c r="F246" s="14">
        <v>1</v>
      </c>
      <c r="G246" s="14">
        <v>1</v>
      </c>
      <c r="H246" s="14">
        <v>0</v>
      </c>
      <c r="I246" s="14">
        <v>0</v>
      </c>
      <c r="J246" s="14">
        <v>0</v>
      </c>
      <c r="K246" s="14">
        <v>0</v>
      </c>
      <c r="L246" s="14">
        <v>0</v>
      </c>
      <c r="M246" s="14">
        <v>0</v>
      </c>
      <c r="N246" s="14">
        <v>0</v>
      </c>
      <c r="O246" s="14">
        <v>0</v>
      </c>
      <c r="P246" s="14">
        <v>2</v>
      </c>
      <c r="Q246" s="14">
        <v>2</v>
      </c>
      <c r="R246" s="14">
        <v>2</v>
      </c>
      <c r="S246" s="14">
        <v>2</v>
      </c>
      <c r="T246" s="14">
        <v>3</v>
      </c>
      <c r="U246" s="14">
        <v>2</v>
      </c>
      <c r="V246" s="14">
        <v>2</v>
      </c>
      <c r="W246" s="14">
        <v>1</v>
      </c>
      <c r="X246" s="14">
        <v>5</v>
      </c>
      <c r="Y246" s="14">
        <v>1</v>
      </c>
      <c r="Z246" s="14">
        <v>70</v>
      </c>
      <c r="AA246" s="14">
        <f>Z246-[1]Discharge!AC301</f>
        <v>-10</v>
      </c>
      <c r="AB246" s="14">
        <v>4</v>
      </c>
      <c r="AC246" s="14">
        <v>1</v>
      </c>
      <c r="AD246" s="14">
        <v>1</v>
      </c>
      <c r="AE246" s="14">
        <v>1</v>
      </c>
      <c r="AF246" s="14">
        <v>1</v>
      </c>
      <c r="AG246" s="14">
        <v>1</v>
      </c>
      <c r="AH246" s="14">
        <v>1</v>
      </c>
      <c r="AI246" s="14">
        <f t="shared" si="36"/>
        <v>6</v>
      </c>
      <c r="AJ246" s="14">
        <f>AI246-[1]Discharge!AL301</f>
        <v>1</v>
      </c>
      <c r="AK246" s="14">
        <v>1</v>
      </c>
      <c r="AL246" s="14">
        <v>1</v>
      </c>
      <c r="AM246" s="14">
        <v>1</v>
      </c>
      <c r="AN246" s="14">
        <v>1</v>
      </c>
      <c r="AO246" s="14">
        <v>1</v>
      </c>
      <c r="AP246" s="14">
        <v>1</v>
      </c>
      <c r="AQ246" s="14">
        <v>1</v>
      </c>
      <c r="AR246" s="14">
        <v>1</v>
      </c>
      <c r="AS246" s="14">
        <f t="shared" si="37"/>
        <v>8</v>
      </c>
      <c r="AT246" s="14">
        <f>AS246-[1]Discharge!AV301</f>
        <v>0</v>
      </c>
      <c r="AU246" s="14">
        <v>0</v>
      </c>
      <c r="AV246" s="14">
        <v>0</v>
      </c>
      <c r="AW246" s="14">
        <f t="shared" si="38"/>
        <v>0</v>
      </c>
      <c r="AX246" s="14">
        <f>AW246-[1]Discharge!AZ301</f>
        <v>-2</v>
      </c>
      <c r="AY246" s="14">
        <v>5</v>
      </c>
      <c r="AZ246" s="14">
        <v>5</v>
      </c>
      <c r="BA246" s="14">
        <v>5</v>
      </c>
      <c r="BB246" s="14">
        <v>5</v>
      </c>
      <c r="BC246" s="14">
        <f t="shared" si="39"/>
        <v>20</v>
      </c>
      <c r="BD246" s="14">
        <f>BC246-[1]Discharge!BF301</f>
        <v>0</v>
      </c>
    </row>
    <row r="247" spans="1:57" s="14" customFormat="1">
      <c r="A247" s="14">
        <v>238</v>
      </c>
      <c r="B247" s="14">
        <v>0</v>
      </c>
      <c r="C247" s="14">
        <v>0</v>
      </c>
      <c r="D247" s="14">
        <v>1</v>
      </c>
      <c r="E247" s="14">
        <v>0</v>
      </c>
      <c r="F247" s="14">
        <v>1</v>
      </c>
      <c r="G247" s="14">
        <v>0</v>
      </c>
      <c r="H247" s="14">
        <v>0</v>
      </c>
      <c r="I247" s="14">
        <v>0</v>
      </c>
      <c r="J247" s="14">
        <v>0</v>
      </c>
      <c r="K247" s="14">
        <v>0</v>
      </c>
      <c r="L247" s="14">
        <v>0</v>
      </c>
      <c r="M247" s="14">
        <v>0</v>
      </c>
      <c r="N247" s="14">
        <v>0</v>
      </c>
      <c r="O247" s="14">
        <v>0</v>
      </c>
      <c r="P247" s="14">
        <v>2</v>
      </c>
      <c r="Q247" s="14">
        <v>2</v>
      </c>
      <c r="R247" s="14">
        <v>2</v>
      </c>
      <c r="S247" s="14">
        <v>2</v>
      </c>
      <c r="T247" s="14">
        <v>2</v>
      </c>
      <c r="U247" s="14">
        <v>1</v>
      </c>
      <c r="V247" s="14">
        <v>1</v>
      </c>
      <c r="W247" s="14">
        <v>1</v>
      </c>
      <c r="X247" s="14">
        <v>1</v>
      </c>
      <c r="Y247" s="14">
        <v>1</v>
      </c>
      <c r="Z247" s="14">
        <v>75</v>
      </c>
      <c r="AA247" s="14">
        <f>Z247-[1]Discharge!AC29</f>
        <v>0</v>
      </c>
      <c r="AB247" s="14">
        <v>3</v>
      </c>
      <c r="AC247" s="14">
        <v>1</v>
      </c>
      <c r="AD247" s="14">
        <v>1</v>
      </c>
      <c r="AE247" s="14">
        <v>1</v>
      </c>
      <c r="AF247" s="14">
        <v>1</v>
      </c>
      <c r="AG247" s="14">
        <v>1</v>
      </c>
      <c r="AH247" s="14">
        <v>1</v>
      </c>
      <c r="AI247" s="14">
        <f t="shared" si="36"/>
        <v>6</v>
      </c>
      <c r="AJ247" s="14">
        <f>AI247-[1]Discharge!AL29</f>
        <v>0</v>
      </c>
      <c r="AK247" s="14">
        <v>1</v>
      </c>
      <c r="AL247" s="14">
        <v>1</v>
      </c>
      <c r="AM247" s="14">
        <v>1</v>
      </c>
      <c r="AN247" s="14">
        <v>1</v>
      </c>
      <c r="AO247" s="14">
        <v>1</v>
      </c>
      <c r="AP247" s="14">
        <v>0</v>
      </c>
      <c r="AQ247" s="14">
        <v>1</v>
      </c>
      <c r="AR247" s="14">
        <v>1</v>
      </c>
      <c r="AS247" s="14">
        <f t="shared" si="37"/>
        <v>7</v>
      </c>
      <c r="AT247" s="14">
        <f>AS247-[1]Discharge!AV29</f>
        <v>-1</v>
      </c>
      <c r="AU247" s="14">
        <v>0</v>
      </c>
      <c r="AV247" s="14">
        <v>0</v>
      </c>
      <c r="AW247" s="14">
        <f t="shared" si="38"/>
        <v>0</v>
      </c>
      <c r="AX247" s="14">
        <f>AW247-[1]Discharge!AZ29</f>
        <v>0</v>
      </c>
      <c r="AY247" s="14">
        <v>5</v>
      </c>
      <c r="AZ247" s="14">
        <v>5</v>
      </c>
      <c r="BA247" s="14">
        <v>5</v>
      </c>
      <c r="BB247" s="14">
        <v>5</v>
      </c>
      <c r="BC247" s="14">
        <f t="shared" si="39"/>
        <v>20</v>
      </c>
      <c r="BD247" s="14">
        <f>BC247-[1]Discharge!BF29</f>
        <v>0</v>
      </c>
    </row>
    <row r="248" spans="1:57" s="14" customFormat="1">
      <c r="A248" s="14">
        <v>239</v>
      </c>
      <c r="B248" s="14">
        <v>2</v>
      </c>
      <c r="C248" s="14">
        <v>13</v>
      </c>
      <c r="D248" s="14">
        <v>1</v>
      </c>
      <c r="E248" s="14">
        <v>0</v>
      </c>
      <c r="F248" s="14">
        <v>0</v>
      </c>
      <c r="G248" s="14">
        <v>1</v>
      </c>
      <c r="H248" s="14">
        <v>0</v>
      </c>
      <c r="I248" s="14">
        <v>3</v>
      </c>
      <c r="J248" s="14">
        <v>0</v>
      </c>
      <c r="K248" s="14">
        <v>1</v>
      </c>
      <c r="L248" s="14">
        <v>1</v>
      </c>
      <c r="M248" s="14">
        <v>0</v>
      </c>
      <c r="N248" s="14">
        <v>0</v>
      </c>
      <c r="O248" s="14">
        <v>0</v>
      </c>
      <c r="P248" s="14">
        <v>2</v>
      </c>
      <c r="Q248" s="14">
        <v>2</v>
      </c>
      <c r="R248" s="14">
        <v>2</v>
      </c>
      <c r="S248" s="14">
        <v>1</v>
      </c>
      <c r="T248" s="14">
        <v>2</v>
      </c>
      <c r="U248" s="14">
        <v>1</v>
      </c>
      <c r="V248" s="14">
        <v>1</v>
      </c>
      <c r="W248" s="14">
        <v>1</v>
      </c>
      <c r="X248" s="14">
        <v>1</v>
      </c>
      <c r="Y248" s="14">
        <v>1</v>
      </c>
      <c r="Z248" s="14">
        <v>70</v>
      </c>
      <c r="AA248" s="14">
        <f>Z248-[1]Discharge!AC154</f>
        <v>-20</v>
      </c>
      <c r="AB248" s="14">
        <v>2</v>
      </c>
      <c r="AC248" s="14">
        <v>1</v>
      </c>
      <c r="AD248" s="14">
        <v>1</v>
      </c>
      <c r="AE248" s="14">
        <v>1</v>
      </c>
      <c r="AF248" s="14">
        <v>1</v>
      </c>
      <c r="AG248" s="14">
        <v>1</v>
      </c>
      <c r="AH248" s="14">
        <v>1</v>
      </c>
      <c r="AI248" s="14">
        <f t="shared" si="36"/>
        <v>6</v>
      </c>
      <c r="AJ248" s="14">
        <f>AI248-[1]Discharge!AL154</f>
        <v>0</v>
      </c>
      <c r="AK248" s="14">
        <v>1</v>
      </c>
      <c r="AL248" s="14">
        <v>1</v>
      </c>
      <c r="AM248" s="14">
        <v>1</v>
      </c>
      <c r="AN248" s="14">
        <v>1</v>
      </c>
      <c r="AO248" s="14">
        <v>1</v>
      </c>
      <c r="AP248" s="14">
        <v>1</v>
      </c>
      <c r="AQ248" s="14">
        <v>1</v>
      </c>
      <c r="AR248" s="14">
        <v>1</v>
      </c>
      <c r="AS248" s="14">
        <f t="shared" si="37"/>
        <v>8</v>
      </c>
      <c r="AT248" s="14">
        <f>AS248-[1]Discharge!AV154</f>
        <v>0</v>
      </c>
      <c r="AU248" s="14">
        <v>0</v>
      </c>
      <c r="AV248" s="14">
        <v>0</v>
      </c>
      <c r="AW248" s="14">
        <f t="shared" si="38"/>
        <v>0</v>
      </c>
      <c r="AX248" s="14">
        <f>AW248-[1]Discharge!AZ154</f>
        <v>-1</v>
      </c>
      <c r="AY248" s="14">
        <v>5</v>
      </c>
      <c r="AZ248" s="14">
        <v>5</v>
      </c>
      <c r="BA248" s="14">
        <v>5</v>
      </c>
      <c r="BB248" s="14">
        <v>5</v>
      </c>
      <c r="BC248" s="14">
        <f t="shared" si="39"/>
        <v>20</v>
      </c>
      <c r="BD248" s="14">
        <f>BC248-[1]Discharge!BF154</f>
        <v>0</v>
      </c>
    </row>
    <row r="249" spans="1:57" s="14" customFormat="1">
      <c r="A249" s="14">
        <v>240</v>
      </c>
      <c r="B249" s="14">
        <v>0</v>
      </c>
      <c r="C249" s="14">
        <v>1</v>
      </c>
      <c r="D249" s="14">
        <v>0</v>
      </c>
      <c r="E249" s="14">
        <v>2</v>
      </c>
      <c r="F249" s="14">
        <v>0</v>
      </c>
      <c r="G249" s="14">
        <v>0</v>
      </c>
      <c r="H249" s="14">
        <v>0</v>
      </c>
      <c r="I249" s="14">
        <v>0</v>
      </c>
      <c r="J249" s="14">
        <v>0</v>
      </c>
      <c r="K249" s="14">
        <v>1</v>
      </c>
      <c r="L249" s="14">
        <v>0</v>
      </c>
      <c r="M249" s="14">
        <v>0</v>
      </c>
      <c r="N249" s="14">
        <v>0</v>
      </c>
      <c r="O249" s="14">
        <v>0</v>
      </c>
      <c r="P249" s="14">
        <v>2</v>
      </c>
      <c r="Q249" s="14">
        <v>2</v>
      </c>
      <c r="R249" s="14">
        <v>2</v>
      </c>
      <c r="S249" s="14">
        <v>2</v>
      </c>
      <c r="T249" s="14">
        <v>3</v>
      </c>
      <c r="U249" s="14">
        <v>2</v>
      </c>
      <c r="V249" s="14">
        <v>1</v>
      </c>
      <c r="W249" s="14">
        <v>1</v>
      </c>
      <c r="X249" s="14">
        <v>1</v>
      </c>
      <c r="Y249" s="14">
        <v>1</v>
      </c>
      <c r="Z249" s="14">
        <v>68</v>
      </c>
      <c r="AA249" s="14">
        <f>Z249-[1]Discharge!AC185</f>
        <v>-7</v>
      </c>
      <c r="AB249" s="14">
        <v>3</v>
      </c>
      <c r="AC249" s="14">
        <v>1</v>
      </c>
      <c r="AD249" s="14">
        <v>1</v>
      </c>
      <c r="AE249" s="14">
        <v>1</v>
      </c>
      <c r="AF249" s="14">
        <v>1</v>
      </c>
      <c r="AG249" s="14">
        <v>1</v>
      </c>
      <c r="AH249" s="14">
        <v>1</v>
      </c>
      <c r="AI249" s="14">
        <f t="shared" si="36"/>
        <v>6</v>
      </c>
      <c r="AJ249" s="14">
        <f>AI249-[1]Discharge!AL185</f>
        <v>0</v>
      </c>
      <c r="AK249" s="14">
        <v>1</v>
      </c>
      <c r="AL249" s="14">
        <v>1</v>
      </c>
      <c r="AM249" s="14">
        <v>1</v>
      </c>
      <c r="AN249" s="14">
        <v>1</v>
      </c>
      <c r="AO249" s="14">
        <v>1</v>
      </c>
      <c r="AP249" s="14">
        <v>1</v>
      </c>
      <c r="AQ249" s="14">
        <v>1</v>
      </c>
      <c r="AR249" s="14">
        <v>1</v>
      </c>
      <c r="AS249" s="14">
        <f t="shared" si="37"/>
        <v>8</v>
      </c>
      <c r="AT249" s="14">
        <f>AS249-[1]Discharge!AV185</f>
        <v>1</v>
      </c>
      <c r="AU249" s="14">
        <v>0</v>
      </c>
      <c r="AV249" s="14">
        <v>0</v>
      </c>
      <c r="AW249" s="14">
        <f t="shared" si="38"/>
        <v>0</v>
      </c>
      <c r="AX249" s="14">
        <f>AW249-[1]Discharge!AZ185</f>
        <v>0</v>
      </c>
      <c r="AY249" s="14">
        <v>5</v>
      </c>
      <c r="AZ249" s="14">
        <v>5</v>
      </c>
      <c r="BA249" s="14">
        <v>5</v>
      </c>
      <c r="BB249" s="14">
        <v>5</v>
      </c>
      <c r="BC249" s="14">
        <f t="shared" si="39"/>
        <v>20</v>
      </c>
      <c r="BD249" s="14">
        <f>BC249-[1]Discharge!BF185</f>
        <v>0</v>
      </c>
    </row>
    <row r="250" spans="1:57" s="14" customFormat="1">
      <c r="A250" s="14">
        <v>241</v>
      </c>
      <c r="B250" s="14">
        <v>2</v>
      </c>
      <c r="C250" s="14">
        <v>2</v>
      </c>
      <c r="D250" s="14">
        <v>1</v>
      </c>
      <c r="E250" s="14">
        <v>1</v>
      </c>
      <c r="F250" s="14">
        <v>0</v>
      </c>
      <c r="G250" s="14">
        <v>3</v>
      </c>
      <c r="H250" s="14">
        <v>0</v>
      </c>
      <c r="I250" s="14">
        <v>0</v>
      </c>
      <c r="J250" s="14">
        <v>1</v>
      </c>
      <c r="K250" s="14">
        <v>0</v>
      </c>
      <c r="L250" s="14">
        <v>0</v>
      </c>
      <c r="M250" s="14">
        <v>0</v>
      </c>
      <c r="N250" s="14">
        <v>0</v>
      </c>
      <c r="O250" s="14">
        <v>0</v>
      </c>
      <c r="P250" s="14">
        <v>2</v>
      </c>
      <c r="Q250" s="14">
        <v>2</v>
      </c>
      <c r="R250" s="14">
        <v>2</v>
      </c>
      <c r="S250" s="14">
        <v>2</v>
      </c>
      <c r="T250" s="14">
        <v>3</v>
      </c>
      <c r="U250" s="14">
        <v>1</v>
      </c>
      <c r="V250" s="14">
        <v>1</v>
      </c>
      <c r="W250" s="14">
        <v>1</v>
      </c>
      <c r="X250" s="14">
        <v>4</v>
      </c>
      <c r="Y250" s="14">
        <v>1</v>
      </c>
      <c r="Z250" s="14">
        <v>50</v>
      </c>
      <c r="AA250" s="14">
        <f>Z250-[1]Discharge!AC291</f>
        <v>0</v>
      </c>
      <c r="AB250" s="14">
        <v>3</v>
      </c>
      <c r="AC250" s="14">
        <v>0</v>
      </c>
      <c r="AD250" s="14">
        <v>0</v>
      </c>
      <c r="AE250" s="14">
        <v>0</v>
      </c>
      <c r="AF250" s="14">
        <v>0</v>
      </c>
      <c r="AG250" s="14">
        <v>0</v>
      </c>
      <c r="AH250" s="14">
        <v>0</v>
      </c>
      <c r="AI250" s="14">
        <f t="shared" si="36"/>
        <v>0</v>
      </c>
      <c r="AJ250" s="14">
        <f>AI250-[1]Discharge!AL291</f>
        <v>-2</v>
      </c>
      <c r="AK250" s="14">
        <v>0</v>
      </c>
      <c r="AL250" s="14">
        <v>0</v>
      </c>
      <c r="AM250" s="14">
        <v>0</v>
      </c>
      <c r="AN250" s="14">
        <v>0</v>
      </c>
      <c r="AO250" s="14">
        <v>0</v>
      </c>
      <c r="AP250" s="14">
        <v>0</v>
      </c>
      <c r="AQ250" s="14">
        <v>0</v>
      </c>
      <c r="AR250" s="14">
        <v>0</v>
      </c>
      <c r="AS250" s="14">
        <f t="shared" si="37"/>
        <v>0</v>
      </c>
      <c r="AT250" s="14">
        <f>AS250-[1]Discharge!AV291</f>
        <v>-3</v>
      </c>
      <c r="AU250" s="14">
        <v>0</v>
      </c>
      <c r="AV250" s="14">
        <v>0</v>
      </c>
      <c r="AW250" s="14">
        <f t="shared" si="38"/>
        <v>0</v>
      </c>
      <c r="AX250" s="14">
        <f>AW250-[1]Discharge!AZ291</f>
        <v>-2</v>
      </c>
      <c r="AY250" s="14">
        <v>5</v>
      </c>
      <c r="AZ250" s="14">
        <v>5</v>
      </c>
      <c r="BA250" s="14">
        <v>5</v>
      </c>
      <c r="BB250" s="14">
        <v>5</v>
      </c>
      <c r="BC250" s="14">
        <f t="shared" si="39"/>
        <v>20</v>
      </c>
      <c r="BD250" s="14">
        <f>BC250-[1]Discharge!BF291</f>
        <v>7</v>
      </c>
    </row>
    <row r="251" spans="1:57" s="14" customFormat="1">
      <c r="A251" s="14">
        <v>242</v>
      </c>
      <c r="B251" s="14">
        <v>1</v>
      </c>
      <c r="C251" s="14">
        <v>1</v>
      </c>
      <c r="D251" s="14">
        <v>1</v>
      </c>
      <c r="E251" s="14">
        <v>1</v>
      </c>
      <c r="F251" s="14">
        <v>1</v>
      </c>
      <c r="G251" s="14">
        <v>0</v>
      </c>
      <c r="H251" s="14">
        <v>0</v>
      </c>
      <c r="I251" s="14">
        <v>0</v>
      </c>
      <c r="J251" s="14">
        <v>0</v>
      </c>
      <c r="K251" s="14">
        <v>0</v>
      </c>
      <c r="L251" s="14">
        <v>0</v>
      </c>
      <c r="M251" s="14">
        <v>0</v>
      </c>
      <c r="N251" s="14">
        <v>0</v>
      </c>
      <c r="O251" s="14">
        <v>0</v>
      </c>
      <c r="P251" s="14">
        <v>2</v>
      </c>
      <c r="Q251" s="14">
        <v>2</v>
      </c>
      <c r="R251" s="14">
        <v>2</v>
      </c>
      <c r="S251" s="14">
        <v>2</v>
      </c>
      <c r="T251" s="14">
        <v>3</v>
      </c>
      <c r="V251" s="14">
        <v>1</v>
      </c>
      <c r="W251" s="14">
        <v>1</v>
      </c>
      <c r="X251" s="14">
        <v>1</v>
      </c>
      <c r="Y251" s="14">
        <v>1</v>
      </c>
      <c r="Z251" s="14">
        <v>20</v>
      </c>
      <c r="AA251" s="14">
        <f>Z251-[1]Discharge!AC140</f>
        <v>0</v>
      </c>
      <c r="AB251" s="14">
        <v>1</v>
      </c>
      <c r="AC251" s="14">
        <v>1</v>
      </c>
      <c r="AD251" s="14">
        <v>1</v>
      </c>
      <c r="AE251" s="14">
        <v>1</v>
      </c>
      <c r="AF251" s="14">
        <v>1</v>
      </c>
      <c r="AG251" s="14">
        <v>1</v>
      </c>
      <c r="AH251" s="14">
        <v>1</v>
      </c>
      <c r="AI251" s="14">
        <f t="shared" si="36"/>
        <v>6</v>
      </c>
      <c r="AJ251" s="14">
        <f>AI251-[1]Discharge!AL140</f>
        <v>0</v>
      </c>
      <c r="AK251" s="14">
        <v>1</v>
      </c>
      <c r="AL251" s="14">
        <v>0</v>
      </c>
      <c r="AM251" s="14">
        <v>0</v>
      </c>
      <c r="AN251" s="14">
        <v>0</v>
      </c>
      <c r="AO251" s="14">
        <v>0</v>
      </c>
      <c r="AP251" s="14">
        <v>0</v>
      </c>
      <c r="AQ251" s="14">
        <v>0</v>
      </c>
      <c r="AR251" s="14">
        <v>0</v>
      </c>
      <c r="AS251" s="14">
        <f t="shared" si="37"/>
        <v>1</v>
      </c>
      <c r="AT251" s="14">
        <f>AS251-[1]Discharge!AV140</f>
        <v>0</v>
      </c>
      <c r="AU251" s="14">
        <v>0</v>
      </c>
      <c r="AV251" s="14">
        <v>1</v>
      </c>
      <c r="AW251" s="14">
        <f t="shared" si="38"/>
        <v>1</v>
      </c>
      <c r="AX251" s="14">
        <f>AW251-[1]Discharge!AZ140</f>
        <v>0</v>
      </c>
      <c r="AY251" s="14">
        <v>4</v>
      </c>
      <c r="AZ251" s="14">
        <v>4</v>
      </c>
      <c r="BA251" s="14">
        <v>4</v>
      </c>
      <c r="BB251" s="14">
        <v>4</v>
      </c>
      <c r="BC251" s="14">
        <f t="shared" si="39"/>
        <v>16</v>
      </c>
      <c r="BD251" s="14">
        <f>BC251-[1]Discharge!BF140</f>
        <v>0</v>
      </c>
    </row>
    <row r="252" spans="1:57" s="14" customFormat="1">
      <c r="A252" s="14">
        <v>243</v>
      </c>
      <c r="B252" s="14">
        <v>0</v>
      </c>
      <c r="C252" s="14">
        <v>4</v>
      </c>
      <c r="D252" s="14">
        <v>0</v>
      </c>
      <c r="E252" s="14">
        <v>2</v>
      </c>
      <c r="F252" s="14">
        <v>0</v>
      </c>
      <c r="G252" s="14">
        <v>0</v>
      </c>
      <c r="H252" s="14">
        <v>0</v>
      </c>
      <c r="I252" s="14">
        <v>0</v>
      </c>
      <c r="J252" s="14">
        <v>0</v>
      </c>
      <c r="K252" s="14">
        <v>0</v>
      </c>
      <c r="L252" s="14">
        <v>0</v>
      </c>
      <c r="M252" s="14">
        <v>0</v>
      </c>
      <c r="N252" s="14">
        <v>0</v>
      </c>
      <c r="O252" s="14">
        <v>0</v>
      </c>
      <c r="P252" s="14">
        <v>2</v>
      </c>
      <c r="Q252" s="14">
        <v>2</v>
      </c>
      <c r="R252" s="14">
        <v>2</v>
      </c>
      <c r="S252" s="14">
        <v>2</v>
      </c>
      <c r="T252" s="14">
        <v>3</v>
      </c>
      <c r="U252" s="14">
        <v>1</v>
      </c>
      <c r="V252" s="14">
        <v>1</v>
      </c>
      <c r="W252" s="14">
        <v>1</v>
      </c>
      <c r="X252" s="14">
        <v>1</v>
      </c>
      <c r="Y252" s="14">
        <v>1</v>
      </c>
      <c r="Z252" s="14">
        <v>75</v>
      </c>
      <c r="AA252" s="14">
        <f>Z252-[1]Discharge!AC203</f>
        <v>15</v>
      </c>
      <c r="AB252" s="14">
        <v>1</v>
      </c>
      <c r="AC252" s="14">
        <v>1</v>
      </c>
      <c r="AD252" s="14">
        <v>1</v>
      </c>
      <c r="AE252" s="14">
        <v>1</v>
      </c>
      <c r="AF252" s="14">
        <v>1</v>
      </c>
      <c r="AG252" s="14">
        <v>1</v>
      </c>
      <c r="AH252" s="14">
        <v>1</v>
      </c>
      <c r="AI252" s="14">
        <f t="shared" si="36"/>
        <v>6</v>
      </c>
      <c r="AJ252" s="14">
        <f>AI252-[1]Discharge!AL203</f>
        <v>0</v>
      </c>
      <c r="AK252" s="14">
        <v>1</v>
      </c>
      <c r="AL252" s="14">
        <v>1</v>
      </c>
      <c r="AM252" s="14">
        <v>1</v>
      </c>
      <c r="AN252" s="14">
        <v>1</v>
      </c>
      <c r="AO252" s="14">
        <v>1</v>
      </c>
      <c r="AP252" s="14">
        <v>1</v>
      </c>
      <c r="AQ252" s="14">
        <v>1</v>
      </c>
      <c r="AR252" s="14">
        <v>1</v>
      </c>
      <c r="AS252" s="14">
        <f t="shared" si="37"/>
        <v>8</v>
      </c>
      <c r="AT252" s="14">
        <f>AS252-[1]Discharge!AV203</f>
        <v>0</v>
      </c>
      <c r="AU252" s="14">
        <v>0</v>
      </c>
      <c r="AV252" s="14">
        <v>0</v>
      </c>
      <c r="AW252" s="14">
        <f t="shared" si="38"/>
        <v>0</v>
      </c>
      <c r="AX252" s="14">
        <f>AW252-[1]Discharge!AZ203</f>
        <v>0</v>
      </c>
      <c r="AY252" s="14">
        <v>5</v>
      </c>
      <c r="AZ252" s="14">
        <v>5</v>
      </c>
      <c r="BA252" s="14">
        <v>5</v>
      </c>
      <c r="BB252" s="14">
        <v>5</v>
      </c>
      <c r="BC252" s="14">
        <f t="shared" si="39"/>
        <v>20</v>
      </c>
      <c r="BD252" s="14">
        <f>BC252-[1]Discharge!BF203</f>
        <v>0</v>
      </c>
    </row>
    <row r="253" spans="1:57" s="14" customFormat="1">
      <c r="A253" s="14">
        <v>244</v>
      </c>
      <c r="B253" s="14">
        <v>0</v>
      </c>
      <c r="C253" s="14">
        <v>0</v>
      </c>
      <c r="D253" s="14">
        <v>0</v>
      </c>
      <c r="E253" s="14">
        <v>2</v>
      </c>
      <c r="F253" s="14">
        <v>1</v>
      </c>
      <c r="G253" s="14">
        <v>0</v>
      </c>
      <c r="H253" s="14">
        <v>0</v>
      </c>
      <c r="I253" s="14">
        <v>0</v>
      </c>
      <c r="J253" s="14">
        <v>0</v>
      </c>
      <c r="K253" s="14">
        <v>0</v>
      </c>
      <c r="L253" s="14">
        <v>0</v>
      </c>
      <c r="M253" s="14">
        <v>0</v>
      </c>
      <c r="N253" s="14">
        <v>0</v>
      </c>
      <c r="O253" s="14">
        <v>0</v>
      </c>
      <c r="P253" s="14">
        <v>2</v>
      </c>
      <c r="Q253" s="14">
        <v>2</v>
      </c>
      <c r="R253" s="14">
        <v>2</v>
      </c>
      <c r="S253" s="14">
        <v>2</v>
      </c>
      <c r="T253" s="14">
        <v>3</v>
      </c>
      <c r="U253" s="14">
        <v>1</v>
      </c>
      <c r="V253" s="14">
        <v>1</v>
      </c>
      <c r="W253" s="14">
        <v>1</v>
      </c>
      <c r="X253" s="14">
        <v>1</v>
      </c>
      <c r="Y253" s="14">
        <v>1</v>
      </c>
      <c r="Z253" s="14">
        <v>100</v>
      </c>
      <c r="AA253" s="14">
        <f>Z253-[1]Discharge!AC157</f>
        <v>0</v>
      </c>
      <c r="AB253" s="14">
        <v>1</v>
      </c>
      <c r="AC253" s="14">
        <v>1</v>
      </c>
      <c r="AD253" s="14">
        <v>1</v>
      </c>
      <c r="AE253" s="14">
        <v>1</v>
      </c>
      <c r="AF253" s="14">
        <v>1</v>
      </c>
      <c r="AG253" s="14">
        <v>1</v>
      </c>
      <c r="AH253" s="14">
        <v>1</v>
      </c>
      <c r="AI253" s="14">
        <v>6</v>
      </c>
      <c r="AJ253" s="14">
        <f>AI253-[1]Discharge!AL157</f>
        <v>0</v>
      </c>
      <c r="AK253" s="14">
        <v>1</v>
      </c>
      <c r="AL253" s="14">
        <v>1</v>
      </c>
      <c r="AM253" s="14">
        <v>1</v>
      </c>
      <c r="AN253" s="14">
        <v>1</v>
      </c>
      <c r="AO253" s="14">
        <v>1</v>
      </c>
      <c r="AP253" s="14">
        <v>1</v>
      </c>
      <c r="AQ253" s="14">
        <v>1</v>
      </c>
      <c r="AR253" s="14">
        <v>1</v>
      </c>
      <c r="AS253" s="14">
        <f t="shared" si="37"/>
        <v>8</v>
      </c>
      <c r="AT253" s="14">
        <f>AS253-[1]Discharge!AV157</f>
        <v>0</v>
      </c>
      <c r="AU253" s="14">
        <v>0</v>
      </c>
      <c r="AV253" s="14">
        <v>0</v>
      </c>
      <c r="AW253" s="14">
        <f t="shared" si="38"/>
        <v>0</v>
      </c>
      <c r="AX253" s="14">
        <f>AW253-[1]Discharge!AZ157</f>
        <v>0</v>
      </c>
      <c r="AY253" s="14">
        <v>5</v>
      </c>
      <c r="AZ253" s="14">
        <v>5</v>
      </c>
      <c r="BA253" s="14">
        <v>5</v>
      </c>
      <c r="BB253" s="14">
        <v>5</v>
      </c>
      <c r="BC253" s="14">
        <v>20</v>
      </c>
      <c r="BD253" s="14">
        <f>BC253-[1]Discharge!BF157</f>
        <v>0</v>
      </c>
    </row>
    <row r="254" spans="1:57" s="14" customFormat="1">
      <c r="A254" s="14">
        <v>245</v>
      </c>
      <c r="B254" s="14">
        <v>1</v>
      </c>
      <c r="C254" s="14">
        <v>1</v>
      </c>
      <c r="D254" s="14">
        <v>1</v>
      </c>
      <c r="E254" s="14">
        <v>1</v>
      </c>
      <c r="F254" s="14">
        <v>0</v>
      </c>
      <c r="G254" s="14">
        <v>0</v>
      </c>
      <c r="H254" s="14">
        <v>0</v>
      </c>
      <c r="I254" s="14">
        <v>0</v>
      </c>
      <c r="J254" s="14">
        <v>1</v>
      </c>
      <c r="K254" s="14">
        <v>0</v>
      </c>
      <c r="L254" s="14">
        <v>0</v>
      </c>
      <c r="M254" s="14">
        <v>0</v>
      </c>
      <c r="N254" s="14">
        <v>0</v>
      </c>
      <c r="O254" s="14">
        <v>0</v>
      </c>
      <c r="U254" s="14">
        <v>2</v>
      </c>
      <c r="V254" s="14">
        <v>2</v>
      </c>
      <c r="W254" s="14">
        <v>2</v>
      </c>
      <c r="X254" s="14">
        <v>2</v>
      </c>
      <c r="Y254" s="14">
        <v>2</v>
      </c>
      <c r="Z254" s="14">
        <v>75</v>
      </c>
      <c r="AA254" s="14">
        <f>Z254-[1]Discharge!AC409</f>
        <v>70</v>
      </c>
      <c r="AB254" s="14">
        <v>4</v>
      </c>
      <c r="AC254" s="14">
        <v>1</v>
      </c>
      <c r="AD254" s="14">
        <v>1</v>
      </c>
      <c r="AE254" s="14">
        <v>1</v>
      </c>
      <c r="AF254" s="14">
        <v>1</v>
      </c>
      <c r="AG254" s="14">
        <v>1</v>
      </c>
      <c r="AH254" s="14">
        <v>1</v>
      </c>
      <c r="AI254" s="14">
        <f>SUM(AC254:AH254)</f>
        <v>6</v>
      </c>
      <c r="AJ254" s="14">
        <f>AI254-[1]Discharge!AL409</f>
        <v>5</v>
      </c>
      <c r="AK254" s="14">
        <v>1</v>
      </c>
      <c r="AL254" s="14">
        <v>1</v>
      </c>
      <c r="AM254" s="14">
        <v>1</v>
      </c>
      <c r="AN254" s="14">
        <v>1</v>
      </c>
      <c r="AO254" s="14">
        <v>1</v>
      </c>
      <c r="AP254" s="14">
        <v>1</v>
      </c>
      <c r="AQ254" s="14">
        <v>1</v>
      </c>
      <c r="AR254" s="14">
        <v>1</v>
      </c>
      <c r="AS254" s="14">
        <v>8</v>
      </c>
      <c r="AT254" s="14">
        <f>AS254-[1]Discharge!AV409</f>
        <v>5</v>
      </c>
      <c r="AU254" s="14">
        <v>0</v>
      </c>
      <c r="AV254" s="14">
        <v>0</v>
      </c>
      <c r="AW254" s="14">
        <v>0</v>
      </c>
      <c r="AX254" s="14">
        <f>AW254-[1]Discharge!AZ409</f>
        <v>-2</v>
      </c>
      <c r="AY254" s="14">
        <v>5</v>
      </c>
      <c r="AZ254" s="14">
        <v>5</v>
      </c>
      <c r="BA254" s="14">
        <v>5</v>
      </c>
      <c r="BB254" s="14">
        <v>5</v>
      </c>
      <c r="BC254" s="14">
        <v>20</v>
      </c>
      <c r="BD254" s="14">
        <f>BC254-[1]Discharge!BF409</f>
        <v>8</v>
      </c>
    </row>
    <row r="255" spans="1:57" s="14" customFormat="1">
      <c r="A255" s="14">
        <v>246</v>
      </c>
      <c r="B255" s="14">
        <v>0</v>
      </c>
      <c r="C255" s="14">
        <v>0</v>
      </c>
      <c r="D255" s="14">
        <v>1</v>
      </c>
      <c r="E255" s="14">
        <v>0</v>
      </c>
      <c r="F255" s="14">
        <v>0</v>
      </c>
      <c r="G255" s="14">
        <v>0</v>
      </c>
      <c r="H255" s="14">
        <v>0</v>
      </c>
      <c r="I255" s="14">
        <v>0</v>
      </c>
      <c r="J255" s="14">
        <v>0</v>
      </c>
      <c r="K255" s="14">
        <v>0</v>
      </c>
      <c r="L255" s="14">
        <v>0</v>
      </c>
      <c r="M255" s="14">
        <v>0</v>
      </c>
      <c r="N255" s="14">
        <v>0</v>
      </c>
      <c r="O255" s="14">
        <v>0</v>
      </c>
      <c r="P255" s="14">
        <v>2</v>
      </c>
      <c r="Q255" s="14">
        <v>2</v>
      </c>
      <c r="R255" s="14">
        <v>2</v>
      </c>
      <c r="S255" s="14">
        <v>1</v>
      </c>
      <c r="T255" s="14">
        <v>0</v>
      </c>
      <c r="U255" s="14">
        <v>2</v>
      </c>
      <c r="V255" s="14">
        <v>1</v>
      </c>
      <c r="W255" s="14">
        <v>1</v>
      </c>
      <c r="X255" s="14">
        <v>2</v>
      </c>
      <c r="Y255" s="14">
        <v>2</v>
      </c>
      <c r="Z255" s="14">
        <v>50</v>
      </c>
      <c r="AA255" s="14">
        <f>Z255-[1]Discharge!AC310</f>
        <v>0</v>
      </c>
      <c r="AB255" s="14">
        <v>1</v>
      </c>
      <c r="AC255" s="14">
        <v>1</v>
      </c>
      <c r="AD255" s="14">
        <v>1</v>
      </c>
      <c r="AE255" s="14">
        <v>1</v>
      </c>
      <c r="AF255" s="14">
        <v>1</v>
      </c>
      <c r="AG255" s="14">
        <v>1</v>
      </c>
      <c r="AH255" s="14">
        <v>1</v>
      </c>
      <c r="AI255" s="14">
        <f>SUM(AC255:AH255)</f>
        <v>6</v>
      </c>
      <c r="AJ255" s="14">
        <f>AI255-[1]Discharge!AL310</f>
        <v>0</v>
      </c>
      <c r="AK255" s="14">
        <v>1</v>
      </c>
      <c r="AL255" s="14">
        <v>1</v>
      </c>
      <c r="AM255" s="14">
        <v>1</v>
      </c>
      <c r="AN255" s="14">
        <v>1</v>
      </c>
      <c r="AO255" s="14">
        <v>1</v>
      </c>
      <c r="AP255" s="14">
        <v>1</v>
      </c>
      <c r="AQ255" s="14">
        <v>1</v>
      </c>
      <c r="AR255" s="14">
        <v>1</v>
      </c>
      <c r="AS255" s="14">
        <f>SUM(AK255:AR255)</f>
        <v>8</v>
      </c>
      <c r="AT255" s="14">
        <f>AS255-[1]Discharge!AV310</f>
        <v>0</v>
      </c>
      <c r="AU255" s="14">
        <v>0</v>
      </c>
      <c r="AV255" s="14">
        <v>0</v>
      </c>
      <c r="AW255" s="14">
        <f>SUM(AU255:AV255)</f>
        <v>0</v>
      </c>
      <c r="AX255" s="14">
        <f>AW255-[1]Discharge!AZ310</f>
        <v>0</v>
      </c>
      <c r="AY255" s="14">
        <v>5</v>
      </c>
      <c r="AZ255" s="14">
        <v>5</v>
      </c>
      <c r="BA255" s="14">
        <v>5</v>
      </c>
      <c r="BB255" s="14">
        <v>5</v>
      </c>
      <c r="BC255" s="14">
        <f>SUM(AY255:BB255)</f>
        <v>20</v>
      </c>
      <c r="BD255" s="14">
        <f>BC255-[1]Discharge!BF310</f>
        <v>0</v>
      </c>
    </row>
    <row r="256" spans="1:57" s="14" customFormat="1">
      <c r="A256" s="14">
        <v>247</v>
      </c>
      <c r="B256" s="14">
        <v>0</v>
      </c>
      <c r="C256" s="14">
        <v>0</v>
      </c>
      <c r="D256" s="14">
        <v>0</v>
      </c>
      <c r="E256" s="14">
        <v>0</v>
      </c>
      <c r="F256" s="14">
        <v>0</v>
      </c>
      <c r="G256" s="14">
        <v>13</v>
      </c>
      <c r="H256" s="14">
        <v>0</v>
      </c>
      <c r="I256" s="14">
        <v>5</v>
      </c>
      <c r="J256" s="14">
        <v>0</v>
      </c>
      <c r="K256" s="14">
        <v>0</v>
      </c>
      <c r="L256" s="14">
        <v>0</v>
      </c>
      <c r="M256" s="14">
        <v>0</v>
      </c>
      <c r="N256" s="14">
        <v>0</v>
      </c>
      <c r="O256" s="14">
        <v>0</v>
      </c>
      <c r="P256" s="14">
        <v>2</v>
      </c>
      <c r="Q256" s="14">
        <v>2</v>
      </c>
      <c r="R256" s="14">
        <v>2</v>
      </c>
      <c r="S256" s="14">
        <v>2</v>
      </c>
      <c r="T256" s="14">
        <v>2</v>
      </c>
      <c r="U256" s="14">
        <v>2</v>
      </c>
      <c r="V256" s="14">
        <v>2</v>
      </c>
      <c r="W256" s="14">
        <v>2</v>
      </c>
      <c r="X256" s="14">
        <v>1</v>
      </c>
      <c r="Y256" s="14">
        <v>1</v>
      </c>
      <c r="Z256" s="14">
        <v>60</v>
      </c>
      <c r="AA256" s="14">
        <f>Z256-[1]Discharge!AC66</f>
        <v>-30</v>
      </c>
      <c r="AB256" s="14">
        <v>5</v>
      </c>
      <c r="AC256" s="14">
        <v>0</v>
      </c>
      <c r="AD256" s="14">
        <v>1</v>
      </c>
      <c r="AE256" s="14">
        <v>1</v>
      </c>
      <c r="AF256" s="14">
        <v>1</v>
      </c>
      <c r="AG256" s="14">
        <v>1</v>
      </c>
      <c r="AH256" s="14">
        <v>1</v>
      </c>
      <c r="AI256" s="14">
        <f>SUM(AC256:AH256)</f>
        <v>5</v>
      </c>
      <c r="AJ256" s="14">
        <f>AI256-[1]Discharge!AL68</f>
        <v>-1</v>
      </c>
      <c r="AK256" s="14">
        <v>1</v>
      </c>
      <c r="AL256" s="14">
        <v>0</v>
      </c>
      <c r="AM256" s="14">
        <v>0</v>
      </c>
      <c r="AN256" s="14">
        <v>0</v>
      </c>
      <c r="AO256" s="14">
        <v>0</v>
      </c>
      <c r="AP256" s="14">
        <v>0</v>
      </c>
      <c r="AQ256" s="14">
        <v>1</v>
      </c>
      <c r="AR256" s="14">
        <v>0</v>
      </c>
      <c r="AS256" s="14">
        <f>SUM(AK256:AR256)</f>
        <v>2</v>
      </c>
      <c r="AT256" s="14">
        <f>AS256-[1]Discharge!AV68</f>
        <v>-2</v>
      </c>
      <c r="AU256" s="14">
        <v>0</v>
      </c>
      <c r="AV256" s="14">
        <v>0</v>
      </c>
      <c r="AW256" s="14">
        <f>SUM(AU256:AV256)</f>
        <v>0</v>
      </c>
      <c r="AX256" s="14">
        <f>AW256-[1]Discharge!AZ68</f>
        <v>-2</v>
      </c>
      <c r="AY256" s="14">
        <v>5</v>
      </c>
      <c r="AZ256" s="14">
        <v>5</v>
      </c>
      <c r="BA256" s="14">
        <v>5</v>
      </c>
      <c r="BB256" s="14">
        <v>5</v>
      </c>
      <c r="BC256" s="14">
        <f>SUM(AY256:BB256)</f>
        <v>20</v>
      </c>
      <c r="BD256" s="14">
        <f>BC256-[1]Discharge!BF68</f>
        <v>0</v>
      </c>
    </row>
    <row r="257" spans="1:57" s="14" customFormat="1">
      <c r="A257" s="14">
        <v>248</v>
      </c>
      <c r="B257" s="14">
        <v>1</v>
      </c>
      <c r="C257" s="14">
        <v>1</v>
      </c>
      <c r="D257" s="14">
        <v>1</v>
      </c>
      <c r="E257" s="14">
        <v>1</v>
      </c>
      <c r="F257" s="14">
        <v>0</v>
      </c>
      <c r="G257" s="14">
        <v>1</v>
      </c>
      <c r="H257" s="14">
        <v>0</v>
      </c>
      <c r="I257" s="14">
        <v>0</v>
      </c>
      <c r="J257" s="14">
        <v>0</v>
      </c>
      <c r="K257" s="14">
        <v>0</v>
      </c>
      <c r="L257" s="14">
        <v>0</v>
      </c>
      <c r="M257" s="14">
        <v>1</v>
      </c>
      <c r="N257" s="14">
        <v>0</v>
      </c>
      <c r="O257" s="14">
        <v>0</v>
      </c>
      <c r="P257" s="14">
        <v>2</v>
      </c>
      <c r="Q257" s="14">
        <v>2</v>
      </c>
      <c r="R257" s="14">
        <v>2</v>
      </c>
      <c r="S257" s="14">
        <v>2</v>
      </c>
      <c r="T257" s="14">
        <v>3</v>
      </c>
      <c r="U257" s="14">
        <v>2</v>
      </c>
      <c r="V257" s="14">
        <v>1</v>
      </c>
      <c r="W257" s="14">
        <v>3</v>
      </c>
      <c r="X257" s="14">
        <v>3</v>
      </c>
      <c r="Y257" s="14">
        <v>1</v>
      </c>
      <c r="Z257" s="14">
        <v>75</v>
      </c>
      <c r="AA257" s="14">
        <f>Z257-[1]Discharge!AC326</f>
        <v>20</v>
      </c>
      <c r="AB257" s="14">
        <v>4</v>
      </c>
      <c r="AC257" s="14">
        <v>1</v>
      </c>
      <c r="AD257" s="14">
        <v>1</v>
      </c>
      <c r="AE257" s="14">
        <v>1</v>
      </c>
      <c r="AF257" s="14">
        <v>1</v>
      </c>
      <c r="AG257" s="14">
        <v>1</v>
      </c>
      <c r="AH257" s="14">
        <v>1</v>
      </c>
      <c r="AI257" s="14">
        <f>SUM(AC257:AH257)</f>
        <v>6</v>
      </c>
      <c r="AJ257" s="14">
        <f>AI257-[1]Discharge!AL326</f>
        <v>0</v>
      </c>
      <c r="AK257" s="14">
        <v>1</v>
      </c>
      <c r="AL257" s="14">
        <v>1</v>
      </c>
      <c r="AM257" s="14">
        <v>1</v>
      </c>
      <c r="AN257" s="14">
        <v>1</v>
      </c>
      <c r="AO257" s="14">
        <v>1</v>
      </c>
      <c r="AP257" s="14">
        <v>1</v>
      </c>
      <c r="AQ257" s="14">
        <v>1</v>
      </c>
      <c r="AR257" s="14">
        <v>1</v>
      </c>
      <c r="AS257" s="14">
        <f>SUM(AK257:AR257)</f>
        <v>8</v>
      </c>
      <c r="AT257" s="14">
        <f>AS257-[1]Discharge!AV326</f>
        <v>0</v>
      </c>
      <c r="AU257" s="14">
        <v>0</v>
      </c>
      <c r="AV257" s="14">
        <v>0</v>
      </c>
      <c r="AW257" s="14">
        <f>SUM(AU257:AV257)</f>
        <v>0</v>
      </c>
      <c r="AX257" s="14">
        <f>AW257-[1]Discharge!AZ326</f>
        <v>0</v>
      </c>
      <c r="AY257" s="14">
        <v>5</v>
      </c>
      <c r="AZ257" s="14">
        <v>5</v>
      </c>
      <c r="BA257" s="14">
        <v>5</v>
      </c>
      <c r="BB257" s="14">
        <v>5</v>
      </c>
      <c r="BC257" s="14">
        <f>SUM(AY257:BB257)</f>
        <v>20</v>
      </c>
      <c r="BD257" s="14">
        <f>BC257-[1]Discharge!BF326</f>
        <v>0</v>
      </c>
    </row>
    <row r="258" spans="1:57" s="14" customFormat="1">
      <c r="A258" s="14">
        <v>249</v>
      </c>
      <c r="B258" s="14">
        <v>0</v>
      </c>
      <c r="C258" s="14">
        <v>3</v>
      </c>
      <c r="D258" s="14">
        <v>0</v>
      </c>
      <c r="E258" s="14">
        <v>0</v>
      </c>
      <c r="F258" s="14">
        <v>1</v>
      </c>
      <c r="G258" s="14">
        <v>0</v>
      </c>
      <c r="H258" s="14">
        <v>0</v>
      </c>
      <c r="I258" s="14">
        <v>0</v>
      </c>
      <c r="J258" s="14">
        <v>0</v>
      </c>
      <c r="K258" s="14">
        <v>0</v>
      </c>
      <c r="L258" s="14">
        <v>0</v>
      </c>
      <c r="M258" s="14">
        <v>0</v>
      </c>
      <c r="N258" s="14">
        <v>0</v>
      </c>
      <c r="O258" s="14">
        <v>0</v>
      </c>
      <c r="P258" s="14">
        <v>2</v>
      </c>
      <c r="Q258" s="14">
        <v>2</v>
      </c>
      <c r="R258" s="14">
        <v>2</v>
      </c>
      <c r="S258" s="14">
        <v>2</v>
      </c>
      <c r="T258" s="14">
        <v>2</v>
      </c>
      <c r="U258" s="14">
        <v>1</v>
      </c>
      <c r="V258" s="14">
        <v>2</v>
      </c>
      <c r="W258" s="14">
        <v>2</v>
      </c>
      <c r="X258" s="14">
        <v>2</v>
      </c>
      <c r="Y258" s="14">
        <v>1</v>
      </c>
      <c r="Z258" s="14">
        <v>40</v>
      </c>
      <c r="AA258" s="14">
        <f>Z258-[1]Discharge!AC28</f>
        <v>0</v>
      </c>
      <c r="AB258" s="14">
        <v>4</v>
      </c>
      <c r="AC258" s="14">
        <v>1</v>
      </c>
      <c r="AD258" s="14">
        <v>1</v>
      </c>
      <c r="AE258" s="14">
        <v>1</v>
      </c>
      <c r="AF258" s="14">
        <v>1</v>
      </c>
      <c r="AG258" s="14">
        <v>1</v>
      </c>
      <c r="AH258" s="14">
        <v>1</v>
      </c>
      <c r="AI258" s="14">
        <f>SUM(AC258:AH258)</f>
        <v>6</v>
      </c>
      <c r="AJ258" s="14">
        <f>AI258-[1]Discharge!AL28</f>
        <v>0</v>
      </c>
      <c r="AK258" s="14">
        <v>1</v>
      </c>
      <c r="AL258" s="14">
        <v>0</v>
      </c>
      <c r="AM258" s="14">
        <v>1</v>
      </c>
      <c r="AN258" s="14">
        <v>0</v>
      </c>
      <c r="AO258" s="14">
        <v>0</v>
      </c>
      <c r="AP258" s="14">
        <v>0</v>
      </c>
      <c r="AQ258" s="14">
        <v>0</v>
      </c>
      <c r="AR258" s="14">
        <v>0</v>
      </c>
      <c r="AS258" s="14">
        <f>SUM(AK258:AR258)</f>
        <v>2</v>
      </c>
      <c r="AT258" s="14">
        <f>AS258-[1]Discharge!AV28</f>
        <v>0</v>
      </c>
      <c r="AU258" s="14">
        <v>2</v>
      </c>
      <c r="AV258" s="14">
        <v>2</v>
      </c>
      <c r="AW258" s="14">
        <f>SUM(AU258:AV258)</f>
        <v>4</v>
      </c>
      <c r="AX258" s="14">
        <f>AW258-[1]Discharge!AZ28</f>
        <v>0</v>
      </c>
      <c r="AY258" s="14">
        <v>5</v>
      </c>
      <c r="AZ258" s="14">
        <v>5</v>
      </c>
      <c r="BA258" s="14">
        <v>5</v>
      </c>
      <c r="BB258" s="14">
        <v>5</v>
      </c>
      <c r="BC258" s="14">
        <f>SUM(AY258:BB258)</f>
        <v>20</v>
      </c>
      <c r="BD258" s="14">
        <f>BC258-[1]Discharge!BF28</f>
        <v>0</v>
      </c>
    </row>
    <row r="259" spans="1:57" s="14" customFormat="1">
      <c r="A259" s="14">
        <v>250</v>
      </c>
      <c r="B259" s="14">
        <v>0</v>
      </c>
      <c r="C259" s="14">
        <v>0</v>
      </c>
      <c r="D259" s="14">
        <v>0</v>
      </c>
      <c r="E259" s="14">
        <v>0</v>
      </c>
      <c r="F259" s="14">
        <v>0</v>
      </c>
      <c r="G259" s="14">
        <v>0</v>
      </c>
      <c r="H259" s="14">
        <v>0</v>
      </c>
      <c r="I259" s="14">
        <v>0</v>
      </c>
      <c r="J259" s="14">
        <v>0</v>
      </c>
      <c r="K259" s="14">
        <v>0</v>
      </c>
      <c r="L259" s="14">
        <v>0</v>
      </c>
      <c r="M259" s="14">
        <v>0</v>
      </c>
      <c r="N259" s="14">
        <v>0</v>
      </c>
      <c r="O259" s="14">
        <v>0</v>
      </c>
      <c r="P259" s="14">
        <v>2</v>
      </c>
      <c r="Q259" s="14">
        <v>2</v>
      </c>
      <c r="R259" s="14">
        <v>2</v>
      </c>
      <c r="S259" s="14">
        <v>2</v>
      </c>
      <c r="T259" s="14">
        <v>3</v>
      </c>
    </row>
    <row r="260" spans="1:57" s="14" customFormat="1">
      <c r="A260" s="14">
        <v>251</v>
      </c>
      <c r="B260" s="14">
        <v>0</v>
      </c>
      <c r="C260" s="14">
        <v>1</v>
      </c>
      <c r="D260" s="14">
        <v>0</v>
      </c>
      <c r="E260" s="14">
        <v>2</v>
      </c>
      <c r="F260" s="14">
        <v>1</v>
      </c>
      <c r="G260" s="14">
        <v>0</v>
      </c>
      <c r="H260" s="14">
        <v>0</v>
      </c>
      <c r="I260" s="14">
        <v>0</v>
      </c>
      <c r="J260" s="14">
        <v>0</v>
      </c>
      <c r="K260" s="14">
        <v>0</v>
      </c>
      <c r="L260" s="14">
        <v>0</v>
      </c>
      <c r="M260" s="14">
        <v>0</v>
      </c>
      <c r="N260" s="14">
        <v>0</v>
      </c>
      <c r="O260" s="14">
        <v>0</v>
      </c>
      <c r="P260" s="14">
        <v>2</v>
      </c>
      <c r="Q260" s="14">
        <v>2</v>
      </c>
      <c r="R260" s="14">
        <v>2</v>
      </c>
      <c r="S260" s="14">
        <v>2</v>
      </c>
      <c r="T260" s="14">
        <v>3</v>
      </c>
      <c r="U260" s="14">
        <v>1</v>
      </c>
      <c r="V260" s="14">
        <v>1</v>
      </c>
      <c r="W260" s="14">
        <v>1</v>
      </c>
      <c r="X260" s="14">
        <v>1</v>
      </c>
      <c r="Y260" s="14">
        <v>1</v>
      </c>
      <c r="Z260" s="14">
        <v>90</v>
      </c>
      <c r="AA260" s="14">
        <f>Z260-[1]Discharge!AC229</f>
        <v>10</v>
      </c>
      <c r="AB260" s="14">
        <v>1</v>
      </c>
      <c r="AC260" s="14">
        <v>1</v>
      </c>
      <c r="AD260" s="14">
        <v>1</v>
      </c>
      <c r="AE260" s="14">
        <v>1</v>
      </c>
      <c r="AF260" s="14">
        <v>1</v>
      </c>
      <c r="AG260" s="14">
        <v>1</v>
      </c>
      <c r="AH260" s="14">
        <v>1</v>
      </c>
      <c r="AI260" s="14">
        <f>SUM(AC260:AH260)</f>
        <v>6</v>
      </c>
      <c r="AJ260" s="14">
        <f>AI260-[1]Discharge!AL229</f>
        <v>0</v>
      </c>
      <c r="AK260" s="14">
        <v>1</v>
      </c>
      <c r="AL260" s="14">
        <v>1</v>
      </c>
      <c r="AM260" s="14">
        <v>1</v>
      </c>
      <c r="AN260" s="14">
        <v>1</v>
      </c>
      <c r="AO260" s="14">
        <v>1</v>
      </c>
      <c r="AP260" s="14">
        <v>1</v>
      </c>
      <c r="AQ260" s="14">
        <v>1</v>
      </c>
      <c r="AR260" s="14">
        <v>1</v>
      </c>
      <c r="AS260" s="14">
        <f>SUM(AK260:AR260)</f>
        <v>8</v>
      </c>
      <c r="AT260" s="14">
        <f>AS260-[1]Discharge!AV229</f>
        <v>4</v>
      </c>
      <c r="AU260" s="14">
        <v>0</v>
      </c>
      <c r="AV260" s="14">
        <v>0</v>
      </c>
      <c r="AW260" s="14">
        <f>SUM(AU260:AV260)</f>
        <v>0</v>
      </c>
      <c r="AX260" s="14">
        <f>AW260-[1]Discharge!AZ229</f>
        <v>0</v>
      </c>
      <c r="AY260" s="14">
        <v>5</v>
      </c>
      <c r="AZ260" s="14">
        <v>5</v>
      </c>
      <c r="BA260" s="14">
        <v>5</v>
      </c>
      <c r="BB260" s="14">
        <v>5</v>
      </c>
      <c r="BC260" s="14">
        <f>SUM(AY260:BB260)</f>
        <v>20</v>
      </c>
      <c r="BD260" s="14">
        <f>BC260-[1]Discharge!BF229</f>
        <v>0</v>
      </c>
    </row>
    <row r="261" spans="1:57" s="14" customFormat="1">
      <c r="A261" s="14">
        <v>252</v>
      </c>
      <c r="B261" s="67">
        <v>0</v>
      </c>
      <c r="C261" s="67">
        <v>0</v>
      </c>
      <c r="D261" s="67">
        <v>1</v>
      </c>
      <c r="E261" s="67">
        <v>1</v>
      </c>
      <c r="F261" s="67">
        <v>0</v>
      </c>
      <c r="G261" s="67">
        <v>0</v>
      </c>
      <c r="H261" s="67">
        <v>0</v>
      </c>
      <c r="I261" s="67">
        <v>0</v>
      </c>
      <c r="J261" s="67">
        <v>0</v>
      </c>
      <c r="K261" s="67">
        <v>0</v>
      </c>
      <c r="L261" s="67">
        <v>0</v>
      </c>
      <c r="M261" s="67">
        <v>0</v>
      </c>
      <c r="N261" s="67">
        <v>0</v>
      </c>
      <c r="O261" s="67">
        <v>0</v>
      </c>
      <c r="P261" s="67">
        <v>0</v>
      </c>
      <c r="Q261" s="67">
        <v>2</v>
      </c>
      <c r="R261" s="67">
        <v>2</v>
      </c>
      <c r="S261" s="67">
        <v>2</v>
      </c>
      <c r="T261" s="67">
        <v>2</v>
      </c>
      <c r="U261" s="67">
        <v>2</v>
      </c>
      <c r="V261" s="67">
        <v>2</v>
      </c>
      <c r="W261" s="67">
        <v>2</v>
      </c>
      <c r="X261" s="67">
        <v>3</v>
      </c>
      <c r="Y261" s="67">
        <v>1</v>
      </c>
      <c r="Z261" s="67">
        <v>50</v>
      </c>
      <c r="AA261" s="14">
        <f>Z261-[1]Discharge!AC526</f>
        <v>0</v>
      </c>
      <c r="AB261" s="67">
        <v>4</v>
      </c>
      <c r="AC261" s="67">
        <v>0</v>
      </c>
      <c r="AD261" s="67">
        <v>0</v>
      </c>
      <c r="AE261" s="67">
        <v>1</v>
      </c>
      <c r="AF261" s="67">
        <v>1</v>
      </c>
      <c r="AG261" s="67">
        <v>0</v>
      </c>
      <c r="AH261" s="67">
        <v>1</v>
      </c>
      <c r="AI261" s="14">
        <f>SUM(AC261:AH261)</f>
        <v>3</v>
      </c>
      <c r="AJ261" s="14">
        <f>AI261-[1]Discharge!AL526</f>
        <v>2</v>
      </c>
      <c r="AK261" s="67">
        <v>0</v>
      </c>
      <c r="AL261" s="67">
        <v>0</v>
      </c>
      <c r="AM261" s="67">
        <v>0</v>
      </c>
      <c r="AN261" s="67">
        <v>0</v>
      </c>
      <c r="AO261" s="67">
        <v>0</v>
      </c>
      <c r="AP261" s="67">
        <v>0</v>
      </c>
      <c r="AQ261" s="67">
        <v>0</v>
      </c>
      <c r="AR261" s="67">
        <v>0</v>
      </c>
      <c r="AS261" s="14">
        <f>SUM(AK261:AR261)</f>
        <v>0</v>
      </c>
      <c r="AT261" s="14">
        <f>AS261-[1]Discharge!AV526</f>
        <v>0</v>
      </c>
      <c r="AU261" s="67">
        <v>0</v>
      </c>
      <c r="AV261" s="67">
        <v>1</v>
      </c>
      <c r="AW261" s="14">
        <f>SUM(AU261:AV261)</f>
        <v>1</v>
      </c>
      <c r="AX261" s="14">
        <f>AW261-[1]Discharge!AZ526</f>
        <v>-2</v>
      </c>
      <c r="AY261" s="67">
        <v>3</v>
      </c>
      <c r="AZ261" s="67">
        <v>5</v>
      </c>
      <c r="BA261" s="67">
        <v>5</v>
      </c>
      <c r="BB261" s="67">
        <v>1</v>
      </c>
      <c r="BC261" s="14">
        <f>SUM(AY261:BB261)</f>
        <v>14</v>
      </c>
      <c r="BD261" s="14">
        <f>BC261-[1]Discharge!BF526</f>
        <v>9</v>
      </c>
      <c r="BE261" s="69"/>
    </row>
    <row r="262" spans="1:57" s="14" customFormat="1">
      <c r="A262" s="14">
        <v>253</v>
      </c>
      <c r="B262" s="14">
        <v>1</v>
      </c>
      <c r="C262" s="14">
        <v>5</v>
      </c>
      <c r="D262" s="14">
        <v>1</v>
      </c>
      <c r="E262" s="14">
        <v>1</v>
      </c>
      <c r="F262" s="14">
        <v>0</v>
      </c>
      <c r="G262" s="14">
        <v>0</v>
      </c>
      <c r="H262" s="14">
        <v>0</v>
      </c>
      <c r="I262" s="14">
        <v>0</v>
      </c>
      <c r="J262" s="14">
        <v>0</v>
      </c>
      <c r="K262" s="14">
        <v>0</v>
      </c>
      <c r="L262" s="14">
        <v>0</v>
      </c>
      <c r="M262" s="14">
        <v>0</v>
      </c>
      <c r="N262" s="14">
        <v>0</v>
      </c>
      <c r="O262" s="14">
        <v>0</v>
      </c>
      <c r="P262" s="14">
        <v>2</v>
      </c>
      <c r="Q262" s="14">
        <v>2</v>
      </c>
      <c r="R262" s="14">
        <v>2</v>
      </c>
      <c r="S262" s="14">
        <v>1</v>
      </c>
      <c r="T262" s="14">
        <v>0</v>
      </c>
      <c r="U262" s="14">
        <v>2</v>
      </c>
      <c r="V262" s="14">
        <v>1</v>
      </c>
      <c r="W262" s="14">
        <v>1</v>
      </c>
      <c r="X262" s="14">
        <v>2</v>
      </c>
      <c r="Y262" s="14">
        <v>1</v>
      </c>
      <c r="Z262" s="14">
        <v>98</v>
      </c>
      <c r="AA262" s="14">
        <f>Z262-[1]Discharge!AC150</f>
        <v>-1</v>
      </c>
      <c r="AB262" s="14">
        <v>1</v>
      </c>
      <c r="AC262" s="14">
        <v>1</v>
      </c>
      <c r="AD262" s="14">
        <v>1</v>
      </c>
      <c r="AE262" s="14">
        <v>1</v>
      </c>
      <c r="AF262" s="14">
        <v>1</v>
      </c>
      <c r="AG262" s="14">
        <v>1</v>
      </c>
      <c r="AH262" s="14">
        <v>1</v>
      </c>
      <c r="AI262" s="14">
        <f>SUM(AC262:AH262)</f>
        <v>6</v>
      </c>
      <c r="AJ262" s="14">
        <f>AI262-[1]Discharge!AL150</f>
        <v>0</v>
      </c>
      <c r="AK262" s="14">
        <v>1</v>
      </c>
      <c r="AL262" s="14">
        <v>1</v>
      </c>
      <c r="AM262" s="14">
        <v>1</v>
      </c>
      <c r="AN262" s="14">
        <v>1</v>
      </c>
      <c r="AO262" s="14">
        <v>1</v>
      </c>
      <c r="AP262" s="14">
        <v>0</v>
      </c>
      <c r="AQ262" s="14">
        <v>1</v>
      </c>
      <c r="AR262" s="14">
        <v>1</v>
      </c>
      <c r="AS262" s="14">
        <f>SUM(AK262:AR262)</f>
        <v>7</v>
      </c>
      <c r="AT262" s="14">
        <f>AS262-[1]Discharge!AV150</f>
        <v>0</v>
      </c>
      <c r="AU262" s="14">
        <v>0</v>
      </c>
      <c r="AV262" s="14">
        <v>0</v>
      </c>
      <c r="AW262" s="14">
        <f>SUM(AU262:AV262)</f>
        <v>0</v>
      </c>
      <c r="AX262" s="14">
        <f>AW262-[1]Discharge!AZ150</f>
        <v>0</v>
      </c>
      <c r="AY262" s="14">
        <v>5</v>
      </c>
      <c r="AZ262" s="14">
        <v>5</v>
      </c>
      <c r="BA262" s="14">
        <v>5</v>
      </c>
      <c r="BB262" s="14">
        <v>5</v>
      </c>
      <c r="BC262" s="14">
        <f>SUM(AY262:BB262)</f>
        <v>20</v>
      </c>
      <c r="BD262" s="14">
        <f>BC262-[1]Discharge!BF150</f>
        <v>0</v>
      </c>
    </row>
    <row r="263" spans="1:57" s="14" customFormat="1">
      <c r="A263" s="14">
        <v>254</v>
      </c>
      <c r="B263" s="14">
        <v>1</v>
      </c>
      <c r="C263" s="14">
        <v>1</v>
      </c>
      <c r="D263" s="14">
        <v>0</v>
      </c>
      <c r="E263" s="14">
        <v>0</v>
      </c>
      <c r="F263" s="14">
        <v>0</v>
      </c>
      <c r="G263" s="14">
        <v>0</v>
      </c>
      <c r="H263" s="14">
        <v>0</v>
      </c>
      <c r="I263" s="14">
        <v>0</v>
      </c>
      <c r="J263" s="14">
        <v>0</v>
      </c>
      <c r="K263" s="14">
        <v>0</v>
      </c>
      <c r="L263" s="14">
        <v>0</v>
      </c>
      <c r="M263" s="14">
        <v>0</v>
      </c>
      <c r="N263" s="14">
        <v>0</v>
      </c>
      <c r="O263" s="14">
        <v>0</v>
      </c>
      <c r="P263" s="14">
        <v>0</v>
      </c>
      <c r="V263" s="14">
        <v>1</v>
      </c>
      <c r="W263" s="14">
        <v>1</v>
      </c>
      <c r="X263" s="14">
        <v>1</v>
      </c>
      <c r="Y263" s="14">
        <v>1</v>
      </c>
      <c r="Z263" s="14">
        <v>1</v>
      </c>
      <c r="AA263" s="14">
        <f>Z263-[1]Discharge!AC452</f>
        <v>-74</v>
      </c>
      <c r="AB263" s="1">
        <v>2</v>
      </c>
      <c r="AC263" s="1">
        <v>1</v>
      </c>
      <c r="AD263" s="1">
        <v>1</v>
      </c>
      <c r="AE263" s="1">
        <v>1</v>
      </c>
      <c r="AF263" s="1">
        <v>1</v>
      </c>
      <c r="AG263" s="1">
        <v>1</v>
      </c>
      <c r="AH263" s="1">
        <v>1</v>
      </c>
      <c r="AI263" s="14">
        <f>SUM(AC263:AH263)</f>
        <v>6</v>
      </c>
      <c r="AJ263" s="14">
        <f>AI263-[1]Discharge!AL452</f>
        <v>0</v>
      </c>
      <c r="AK263" s="1">
        <v>1</v>
      </c>
      <c r="AL263" s="1">
        <v>1</v>
      </c>
      <c r="AM263" s="1">
        <v>1</v>
      </c>
      <c r="AN263" s="1">
        <v>1</v>
      </c>
      <c r="AO263" s="1">
        <v>1</v>
      </c>
      <c r="AP263" s="1">
        <v>1</v>
      </c>
      <c r="AQ263" s="1">
        <v>1</v>
      </c>
      <c r="AR263" s="1">
        <v>1</v>
      </c>
      <c r="AS263" s="14">
        <f>SUM(AK263:AR263)</f>
        <v>8</v>
      </c>
      <c r="AT263" s="14">
        <f>AS263-[1]Discharge!AV452</f>
        <v>0</v>
      </c>
      <c r="AU263" s="1">
        <v>0</v>
      </c>
      <c r="AV263" s="1">
        <v>0</v>
      </c>
      <c r="AW263" s="14">
        <f>SUM(AU263:AV263)</f>
        <v>0</v>
      </c>
      <c r="AX263" s="14">
        <f>AW263-[1]Discharge!AZ452</f>
        <v>0</v>
      </c>
      <c r="AY263" s="1">
        <v>5</v>
      </c>
      <c r="AZ263" s="1">
        <v>5</v>
      </c>
      <c r="BA263" s="1">
        <v>5</v>
      </c>
      <c r="BB263" s="1">
        <v>5</v>
      </c>
      <c r="BC263" s="14">
        <f>SUM(AY263:BB263)</f>
        <v>20</v>
      </c>
      <c r="BD263" s="14">
        <f>BC263-[1]Discharge!BF452</f>
        <v>0</v>
      </c>
    </row>
    <row r="264" spans="1:57" s="14" customFormat="1">
      <c r="A264" s="14">
        <v>255</v>
      </c>
      <c r="B264" s="14">
        <v>0</v>
      </c>
      <c r="C264" s="14">
        <v>0</v>
      </c>
      <c r="D264" s="14">
        <v>0</v>
      </c>
      <c r="E264" s="14">
        <v>0</v>
      </c>
      <c r="F264" s="14">
        <v>0</v>
      </c>
      <c r="G264" s="14">
        <v>0</v>
      </c>
      <c r="H264" s="14">
        <v>0</v>
      </c>
      <c r="I264" s="14">
        <v>0</v>
      </c>
      <c r="J264" s="14">
        <v>0</v>
      </c>
      <c r="K264" s="14">
        <v>0</v>
      </c>
      <c r="L264" s="14">
        <v>0</v>
      </c>
      <c r="M264" s="14">
        <v>0</v>
      </c>
      <c r="N264" s="14">
        <v>0</v>
      </c>
      <c r="O264" s="14">
        <v>0</v>
      </c>
      <c r="P264" s="14">
        <v>2</v>
      </c>
      <c r="Q264" s="14">
        <v>2</v>
      </c>
      <c r="R264" s="14">
        <v>2</v>
      </c>
      <c r="S264" s="14">
        <v>2</v>
      </c>
      <c r="T264" s="14">
        <v>2</v>
      </c>
      <c r="U264" s="14">
        <v>1</v>
      </c>
      <c r="V264" s="14">
        <v>1</v>
      </c>
      <c r="W264" s="14">
        <v>1</v>
      </c>
      <c r="X264" s="14">
        <v>1</v>
      </c>
      <c r="Y264" s="14">
        <v>1</v>
      </c>
      <c r="Z264" s="14">
        <v>90</v>
      </c>
      <c r="AA264" s="14">
        <f>Z264-[1]Discharge!AC432</f>
        <v>0</v>
      </c>
      <c r="AB264" s="14">
        <v>2</v>
      </c>
      <c r="AC264" s="14">
        <v>1</v>
      </c>
      <c r="AD264" s="14">
        <v>1</v>
      </c>
      <c r="AE264" s="14">
        <v>1</v>
      </c>
      <c r="AF264" s="14">
        <v>1</v>
      </c>
      <c r="AG264" s="14">
        <v>1</v>
      </c>
      <c r="AH264" s="14">
        <v>1</v>
      </c>
      <c r="AI264" s="14">
        <f>SUM(AC264:AH264)</f>
        <v>6</v>
      </c>
      <c r="AJ264" s="14">
        <f>AI264-[1]Discharge!AL432</f>
        <v>0</v>
      </c>
      <c r="AK264" s="14">
        <v>1</v>
      </c>
      <c r="AL264" s="14">
        <v>1</v>
      </c>
      <c r="AM264" s="14">
        <v>1</v>
      </c>
      <c r="AN264" s="14">
        <v>1</v>
      </c>
      <c r="AO264" s="14">
        <v>1</v>
      </c>
      <c r="AP264" s="14">
        <v>1</v>
      </c>
      <c r="AQ264" s="14">
        <v>1</v>
      </c>
      <c r="AR264" s="14">
        <v>1</v>
      </c>
      <c r="AS264" s="14">
        <f>SUM(AK264:AR264)</f>
        <v>8</v>
      </c>
      <c r="AT264" s="14">
        <f>AS264-[1]Discharge!AV432</f>
        <v>0</v>
      </c>
      <c r="AU264" s="14">
        <v>0</v>
      </c>
      <c r="AV264" s="14">
        <v>0</v>
      </c>
      <c r="AW264" s="14">
        <f>SUM(AU264:AV264)</f>
        <v>0</v>
      </c>
      <c r="AX264" s="14">
        <f>AW264-[1]Discharge!AZ432</f>
        <v>0</v>
      </c>
      <c r="AY264" s="14">
        <v>5</v>
      </c>
      <c r="AZ264" s="14">
        <v>5</v>
      </c>
      <c r="BA264" s="14">
        <v>5</v>
      </c>
      <c r="BB264" s="14">
        <v>5</v>
      </c>
      <c r="BC264" s="14">
        <f>SUM(AY264:BB264)</f>
        <v>20</v>
      </c>
      <c r="BD264" s="14">
        <f>BC264-[1]Discharge!BF432</f>
        <v>0</v>
      </c>
    </row>
    <row r="265" spans="1:57" s="14" customFormat="1">
      <c r="A265" s="14">
        <v>256</v>
      </c>
      <c r="B265" s="14">
        <v>4</v>
      </c>
      <c r="C265" s="14">
        <v>65</v>
      </c>
      <c r="D265" s="14">
        <v>1</v>
      </c>
      <c r="E265" s="14">
        <v>1</v>
      </c>
      <c r="F265" s="14">
        <v>1</v>
      </c>
      <c r="G265" s="14">
        <v>0</v>
      </c>
      <c r="H265" s="14">
        <v>0</v>
      </c>
      <c r="I265" s="14">
        <v>0</v>
      </c>
      <c r="J265" s="14">
        <v>0</v>
      </c>
      <c r="K265" s="14">
        <v>1</v>
      </c>
      <c r="L265" s="14">
        <v>1</v>
      </c>
      <c r="M265" s="14">
        <v>0</v>
      </c>
      <c r="N265" s="14">
        <v>0</v>
      </c>
      <c r="O265" s="14">
        <v>0</v>
      </c>
      <c r="P265" s="14">
        <v>1</v>
      </c>
      <c r="Q265" s="14">
        <v>1</v>
      </c>
      <c r="R265" s="14">
        <v>1</v>
      </c>
      <c r="S265" s="14">
        <v>0</v>
      </c>
      <c r="T265" s="14">
        <v>2</v>
      </c>
    </row>
    <row r="266" spans="1:57" s="14" customFormat="1">
      <c r="A266" s="14">
        <v>257</v>
      </c>
      <c r="B266" s="14">
        <v>1</v>
      </c>
      <c r="C266" s="14">
        <v>0</v>
      </c>
      <c r="D266" s="14">
        <v>0</v>
      </c>
      <c r="E266" s="14">
        <v>0</v>
      </c>
      <c r="F266" s="14">
        <v>2</v>
      </c>
      <c r="G266" s="14">
        <v>6</v>
      </c>
      <c r="H266" s="14">
        <v>0</v>
      </c>
      <c r="I266" s="14">
        <v>0</v>
      </c>
      <c r="J266" s="14">
        <v>0</v>
      </c>
      <c r="K266" s="14">
        <v>0</v>
      </c>
      <c r="L266" s="14">
        <v>0</v>
      </c>
      <c r="M266" s="14">
        <v>0</v>
      </c>
      <c r="N266" s="14">
        <v>0</v>
      </c>
      <c r="O266" s="14">
        <v>0</v>
      </c>
      <c r="P266" s="14">
        <v>2</v>
      </c>
      <c r="Q266" s="14">
        <v>2</v>
      </c>
      <c r="R266" s="14">
        <v>2</v>
      </c>
      <c r="S266" s="14">
        <v>2</v>
      </c>
      <c r="T266" s="14">
        <v>2</v>
      </c>
      <c r="U266" s="14">
        <v>1</v>
      </c>
      <c r="V266" s="14">
        <v>2</v>
      </c>
      <c r="W266" s="14">
        <v>3</v>
      </c>
      <c r="X266" s="14">
        <v>2</v>
      </c>
      <c r="Y266" s="14">
        <v>1</v>
      </c>
      <c r="Z266" s="14">
        <v>80</v>
      </c>
      <c r="AA266" s="14">
        <f>Z266-[1]Discharge!AC32</f>
        <v>30</v>
      </c>
      <c r="AB266" s="14">
        <v>3</v>
      </c>
      <c r="AC266" s="14">
        <v>1</v>
      </c>
      <c r="AD266" s="14">
        <v>1</v>
      </c>
      <c r="AE266" s="14">
        <v>1</v>
      </c>
      <c r="AF266" s="14">
        <v>1</v>
      </c>
      <c r="AG266" s="14">
        <v>1</v>
      </c>
      <c r="AH266" s="14">
        <v>1</v>
      </c>
      <c r="AI266" s="14">
        <f>SUM(AC266:AH266)</f>
        <v>6</v>
      </c>
      <c r="AJ266" s="14">
        <f>AI266-[1]Discharge!AL32</f>
        <v>0</v>
      </c>
      <c r="AK266" s="14">
        <v>1</v>
      </c>
      <c r="AL266" s="14">
        <v>0</v>
      </c>
      <c r="AM266" s="14">
        <v>1</v>
      </c>
      <c r="AN266" s="14">
        <v>1</v>
      </c>
      <c r="AO266" s="14">
        <v>1</v>
      </c>
      <c r="AP266" s="14">
        <v>1</v>
      </c>
      <c r="AQ266" s="14">
        <v>1</v>
      </c>
      <c r="AR266" s="14">
        <v>1</v>
      </c>
      <c r="AS266" s="14">
        <f>SUM(AK266:AR266)</f>
        <v>7</v>
      </c>
      <c r="AT266" s="14">
        <f>AS266-[1]Discharge!AV32</f>
        <v>4</v>
      </c>
      <c r="AU266" s="14">
        <v>2</v>
      </c>
      <c r="AV266" s="14">
        <v>1</v>
      </c>
      <c r="AW266" s="14">
        <f>SUM(AU266:AV266)</f>
        <v>3</v>
      </c>
      <c r="AX266" s="14">
        <f>AW266-[1]Discharge!AZ32</f>
        <v>1</v>
      </c>
      <c r="AY266" s="14">
        <v>3</v>
      </c>
      <c r="AZ266" s="14">
        <v>3</v>
      </c>
      <c r="BA266" s="14">
        <v>3</v>
      </c>
      <c r="BB266" s="14">
        <v>3</v>
      </c>
      <c r="BC266" s="14">
        <f>SUM(AY266:BB266)</f>
        <v>12</v>
      </c>
      <c r="BD266" s="14">
        <f>BC266-[1]Discharge!BF32</f>
        <v>-2</v>
      </c>
    </row>
    <row r="267" spans="1:57" s="14" customFormat="1">
      <c r="A267" s="14">
        <v>258</v>
      </c>
      <c r="B267" s="14">
        <v>0</v>
      </c>
      <c r="C267" s="14">
        <v>0</v>
      </c>
      <c r="D267" s="14">
        <v>1</v>
      </c>
      <c r="E267" s="14">
        <v>1</v>
      </c>
      <c r="F267" s="14">
        <v>0</v>
      </c>
      <c r="G267" s="14">
        <v>0</v>
      </c>
      <c r="H267" s="14">
        <v>0</v>
      </c>
      <c r="I267" s="14">
        <v>0</v>
      </c>
      <c r="J267" s="14">
        <v>0</v>
      </c>
      <c r="K267" s="14">
        <v>0</v>
      </c>
      <c r="L267" s="14">
        <v>0</v>
      </c>
      <c r="M267" s="14">
        <v>0</v>
      </c>
      <c r="N267" s="14">
        <v>0</v>
      </c>
      <c r="O267" s="14">
        <v>0</v>
      </c>
      <c r="P267" s="14">
        <v>2</v>
      </c>
      <c r="Q267" s="14">
        <v>2</v>
      </c>
      <c r="R267" s="14">
        <v>2</v>
      </c>
      <c r="S267" s="14">
        <v>2</v>
      </c>
      <c r="T267" s="14">
        <v>3</v>
      </c>
      <c r="U267" s="14">
        <v>3</v>
      </c>
      <c r="V267" s="14">
        <v>1</v>
      </c>
      <c r="W267" s="14">
        <v>1</v>
      </c>
      <c r="X267" s="14">
        <v>2</v>
      </c>
      <c r="Y267" s="14">
        <v>4</v>
      </c>
      <c r="Z267" s="14">
        <v>80</v>
      </c>
      <c r="AA267" s="14">
        <f>Z267-[1]Discharge!AC431</f>
        <v>0</v>
      </c>
      <c r="AB267" s="14">
        <v>4</v>
      </c>
      <c r="AC267" s="14">
        <v>1</v>
      </c>
      <c r="AD267" s="14">
        <v>1</v>
      </c>
      <c r="AE267" s="14">
        <v>1</v>
      </c>
      <c r="AF267" s="14">
        <v>1</v>
      </c>
      <c r="AG267" s="14">
        <v>1</v>
      </c>
      <c r="AH267" s="14">
        <v>1</v>
      </c>
      <c r="AI267" s="14">
        <f>SUM(AC267:AH267)</f>
        <v>6</v>
      </c>
      <c r="AJ267" s="14">
        <f>AI267-[1]Discharge!AL431</f>
        <v>0</v>
      </c>
      <c r="AK267" s="14">
        <v>1</v>
      </c>
      <c r="AL267" s="14">
        <v>0</v>
      </c>
      <c r="AM267" s="14">
        <v>0</v>
      </c>
      <c r="AN267" s="14">
        <v>0</v>
      </c>
      <c r="AO267" s="14">
        <v>0</v>
      </c>
      <c r="AP267" s="14">
        <v>0</v>
      </c>
      <c r="AQ267" s="14">
        <v>0</v>
      </c>
      <c r="AR267" s="14">
        <v>0</v>
      </c>
      <c r="AS267" s="14">
        <f>SUM(AK267:AR267)</f>
        <v>1</v>
      </c>
      <c r="AT267" s="14">
        <f>AS267-[1]Discharge!AV431</f>
        <v>-1</v>
      </c>
      <c r="AU267" s="14">
        <v>3</v>
      </c>
      <c r="AV267" s="14">
        <v>3</v>
      </c>
      <c r="AW267" s="14">
        <f>SUM(AU267:AV267)</f>
        <v>6</v>
      </c>
      <c r="AX267" s="14">
        <f>AW267-[1]Discharge!AZ431</f>
        <v>4</v>
      </c>
      <c r="AY267" s="14">
        <v>5</v>
      </c>
      <c r="AZ267" s="14">
        <v>5</v>
      </c>
      <c r="BA267" s="14">
        <v>5</v>
      </c>
      <c r="BB267" s="14">
        <v>5</v>
      </c>
      <c r="BC267" s="14">
        <f>SUM(AY267:BB267)</f>
        <v>20</v>
      </c>
      <c r="BD267" s="14">
        <f>BC267-[1]Discharge!BF431</f>
        <v>0</v>
      </c>
    </row>
    <row r="268" spans="1:57" s="14" customFormat="1">
      <c r="A268" s="14">
        <v>259</v>
      </c>
      <c r="B268" s="67">
        <v>7</v>
      </c>
      <c r="C268" s="67">
        <v>54</v>
      </c>
      <c r="D268" s="67">
        <v>1</v>
      </c>
      <c r="E268" s="67">
        <v>0</v>
      </c>
      <c r="F268" s="67">
        <v>0</v>
      </c>
      <c r="G268" s="67">
        <v>0</v>
      </c>
      <c r="H268" s="67">
        <v>0</v>
      </c>
      <c r="I268" s="67">
        <v>0</v>
      </c>
      <c r="J268" s="67">
        <v>0</v>
      </c>
      <c r="K268" s="67">
        <v>1</v>
      </c>
      <c r="L268" s="67">
        <v>1</v>
      </c>
      <c r="M268" s="67">
        <v>0</v>
      </c>
      <c r="N268" s="67">
        <v>0</v>
      </c>
      <c r="O268" s="67">
        <v>0</v>
      </c>
      <c r="P268" s="67"/>
      <c r="Q268" s="67">
        <v>1</v>
      </c>
      <c r="R268" s="67">
        <v>2</v>
      </c>
      <c r="S268" s="67">
        <v>2</v>
      </c>
      <c r="T268" s="67">
        <v>2</v>
      </c>
      <c r="U268" s="67"/>
      <c r="V268" s="67"/>
      <c r="W268" s="67"/>
      <c r="X268" s="67"/>
      <c r="Y268" s="67"/>
      <c r="Z268" s="67"/>
      <c r="AB268" s="67"/>
      <c r="AC268" s="67"/>
      <c r="AD268" s="67"/>
      <c r="AE268" s="67"/>
      <c r="AF268" s="67"/>
      <c r="AG268" s="67"/>
      <c r="AH268" s="67"/>
      <c r="AK268" s="67"/>
      <c r="AL268" s="67"/>
      <c r="AM268" s="67"/>
      <c r="AN268" s="67"/>
      <c r="AO268" s="67"/>
      <c r="AP268" s="67"/>
      <c r="AQ268" s="67"/>
      <c r="AR268" s="67"/>
      <c r="AU268" s="67"/>
      <c r="AV268" s="67"/>
      <c r="AY268" s="67"/>
      <c r="AZ268" s="67"/>
      <c r="BA268" s="67"/>
      <c r="BB268" s="67"/>
      <c r="BE268" s="69"/>
    </row>
    <row r="269" spans="1:57" s="14" customFormat="1">
      <c r="A269" s="14">
        <v>260</v>
      </c>
      <c r="B269" s="14">
        <v>0</v>
      </c>
      <c r="C269" s="14">
        <v>1</v>
      </c>
      <c r="D269" s="14">
        <v>0</v>
      </c>
      <c r="E269" s="14">
        <v>0</v>
      </c>
      <c r="F269" s="14">
        <v>1</v>
      </c>
      <c r="G269" s="14">
        <v>2</v>
      </c>
      <c r="H269" s="14">
        <v>0</v>
      </c>
      <c r="I269" s="14">
        <v>0</v>
      </c>
      <c r="J269" s="14">
        <v>0</v>
      </c>
      <c r="K269" s="14">
        <v>0</v>
      </c>
      <c r="L269" s="14">
        <v>0</v>
      </c>
      <c r="M269" s="14">
        <v>0</v>
      </c>
      <c r="N269" s="14">
        <v>0</v>
      </c>
      <c r="O269" s="14">
        <v>0</v>
      </c>
      <c r="P269" s="14">
        <v>1</v>
      </c>
      <c r="Q269" s="14">
        <v>2</v>
      </c>
      <c r="R269" s="14">
        <v>2</v>
      </c>
      <c r="S269" s="14">
        <v>1</v>
      </c>
      <c r="T269" s="14">
        <v>2</v>
      </c>
      <c r="U269" s="14">
        <v>2</v>
      </c>
      <c r="V269" s="14">
        <v>1</v>
      </c>
      <c r="W269" s="14">
        <v>1</v>
      </c>
      <c r="X269" s="14">
        <v>3</v>
      </c>
      <c r="Y269" s="14">
        <v>1</v>
      </c>
      <c r="Z269" s="14">
        <v>80</v>
      </c>
      <c r="AA269" s="14">
        <f>Z269-[1]Discharge!AC334</f>
        <v>0</v>
      </c>
      <c r="AB269" s="14">
        <v>3</v>
      </c>
      <c r="AC269" s="14">
        <v>1</v>
      </c>
      <c r="AD269" s="14">
        <v>1</v>
      </c>
      <c r="AE269" s="14">
        <v>1</v>
      </c>
      <c r="AF269" s="14">
        <v>1</v>
      </c>
      <c r="AG269" s="14">
        <v>1</v>
      </c>
      <c r="AH269" s="14">
        <v>1</v>
      </c>
      <c r="AI269" s="14">
        <f>SUM(AC269:AH269)</f>
        <v>6</v>
      </c>
      <c r="AJ269" s="14">
        <f>AI269-[1]Discharge!AL334</f>
        <v>1</v>
      </c>
      <c r="AK269" s="14">
        <v>0</v>
      </c>
      <c r="AL269" s="14">
        <v>0</v>
      </c>
      <c r="AM269" s="14">
        <v>0</v>
      </c>
      <c r="AN269" s="14">
        <v>0</v>
      </c>
      <c r="AO269" s="14">
        <v>0</v>
      </c>
      <c r="AP269" s="14">
        <v>0</v>
      </c>
      <c r="AQ269" s="14">
        <v>0</v>
      </c>
      <c r="AR269" s="14">
        <v>0</v>
      </c>
      <c r="AS269" s="14">
        <f>SUM(AK269:AR269)</f>
        <v>0</v>
      </c>
      <c r="AT269" s="14">
        <f>AS269-[1]Discharge!AV334</f>
        <v>-3</v>
      </c>
      <c r="AU269" s="14">
        <v>0</v>
      </c>
      <c r="AV269" s="14">
        <v>0</v>
      </c>
      <c r="AW269" s="14">
        <f>SUM(AU269:AV269)</f>
        <v>0</v>
      </c>
      <c r="AX269" s="14">
        <f>AW269-[1]Discharge!AZ334</f>
        <v>0</v>
      </c>
      <c r="AY269" s="14">
        <v>5</v>
      </c>
      <c r="AZ269" s="14">
        <v>5</v>
      </c>
      <c r="BA269" s="14">
        <v>5</v>
      </c>
      <c r="BB269" s="14">
        <v>5</v>
      </c>
      <c r="BC269" s="14">
        <f>SUM(AY269:BB269)</f>
        <v>20</v>
      </c>
      <c r="BD269" s="14">
        <f>BC269-[1]Discharge!BF334</f>
        <v>0</v>
      </c>
    </row>
    <row r="270" spans="1:57" s="14" customFormat="1">
      <c r="A270" s="14">
        <v>261</v>
      </c>
      <c r="B270" s="14">
        <v>0</v>
      </c>
      <c r="C270" s="14">
        <v>0</v>
      </c>
      <c r="D270" s="14">
        <v>1</v>
      </c>
      <c r="E270" s="14">
        <v>0</v>
      </c>
      <c r="F270" s="14">
        <v>0</v>
      </c>
      <c r="G270" s="14">
        <v>0</v>
      </c>
      <c r="H270" s="14">
        <v>0</v>
      </c>
      <c r="I270" s="14">
        <v>0</v>
      </c>
      <c r="J270" s="14">
        <v>0</v>
      </c>
      <c r="K270" s="14">
        <v>0</v>
      </c>
      <c r="L270" s="14">
        <v>0</v>
      </c>
      <c r="M270" s="14">
        <v>0</v>
      </c>
      <c r="N270" s="14">
        <v>0</v>
      </c>
      <c r="O270" s="14">
        <v>0</v>
      </c>
      <c r="P270" s="14">
        <v>2</v>
      </c>
      <c r="Q270" s="14">
        <v>2</v>
      </c>
      <c r="R270" s="14">
        <v>2</v>
      </c>
      <c r="S270" s="14">
        <v>2</v>
      </c>
      <c r="T270" s="14">
        <v>3</v>
      </c>
      <c r="U270" s="14">
        <v>1</v>
      </c>
      <c r="V270" s="14">
        <v>1</v>
      </c>
      <c r="W270" s="14">
        <v>1</v>
      </c>
      <c r="X270" s="14">
        <v>1</v>
      </c>
      <c r="Y270" s="14">
        <v>3</v>
      </c>
      <c r="Z270" s="14">
        <v>75</v>
      </c>
      <c r="AA270" s="14">
        <f>Z270-[1]Discharge!AC46</f>
        <v>-10</v>
      </c>
      <c r="AB270" s="14">
        <v>3</v>
      </c>
      <c r="AC270" s="14">
        <v>1</v>
      </c>
      <c r="AD270" s="14">
        <v>1</v>
      </c>
      <c r="AE270" s="14">
        <v>1</v>
      </c>
      <c r="AF270" s="14">
        <v>1</v>
      </c>
      <c r="AG270" s="14">
        <v>1</v>
      </c>
      <c r="AH270" s="14">
        <v>1</v>
      </c>
      <c r="AI270" s="14">
        <f>SUM(AC270:AH270)</f>
        <v>6</v>
      </c>
      <c r="AJ270" s="14">
        <f>AI270-[1]Discharge!AL46</f>
        <v>0</v>
      </c>
      <c r="AK270" s="14">
        <v>1</v>
      </c>
      <c r="AL270" s="14">
        <v>1</v>
      </c>
      <c r="AM270" s="14">
        <v>1</v>
      </c>
      <c r="AN270" s="14">
        <v>1</v>
      </c>
      <c r="AO270" s="14">
        <v>1</v>
      </c>
      <c r="AP270" s="14">
        <v>1</v>
      </c>
      <c r="AQ270" s="14">
        <v>1</v>
      </c>
      <c r="AR270" s="14">
        <v>1</v>
      </c>
      <c r="AS270" s="14">
        <f>SUM(AK270:AR270)</f>
        <v>8</v>
      </c>
      <c r="AT270" s="14">
        <f>AS270-[1]Discharge!AV46</f>
        <v>0</v>
      </c>
      <c r="AU270" s="14">
        <v>0</v>
      </c>
      <c r="AV270" s="14">
        <v>3</v>
      </c>
      <c r="AW270" s="14">
        <f>SUM(AU270:AV270)</f>
        <v>3</v>
      </c>
      <c r="AX270" s="14">
        <f>AW270-[1]Discharge!AZ46</f>
        <v>3</v>
      </c>
      <c r="AY270" s="14">
        <v>2</v>
      </c>
      <c r="AZ270" s="14">
        <v>2</v>
      </c>
      <c r="BA270" s="14">
        <v>2</v>
      </c>
      <c r="BB270" s="14">
        <v>2</v>
      </c>
      <c r="BC270" s="14">
        <f>SUM(AY270:BB270)</f>
        <v>8</v>
      </c>
      <c r="BD270" s="14">
        <f>BC270-[1]Discharge!BF46</f>
        <v>-12</v>
      </c>
    </row>
    <row r="271" spans="1:57" s="14" customFormat="1">
      <c r="A271" s="14">
        <v>262</v>
      </c>
      <c r="B271" s="14">
        <v>0</v>
      </c>
      <c r="C271" s="14">
        <v>2</v>
      </c>
      <c r="D271" s="14">
        <v>2</v>
      </c>
      <c r="E271" s="14">
        <v>0</v>
      </c>
      <c r="F271" s="14">
        <v>0</v>
      </c>
      <c r="G271" s="14">
        <v>0</v>
      </c>
      <c r="H271" s="14">
        <v>0</v>
      </c>
      <c r="I271" s="14">
        <v>0</v>
      </c>
      <c r="J271" s="14">
        <v>0</v>
      </c>
      <c r="K271" s="14">
        <v>0</v>
      </c>
      <c r="L271" s="14">
        <v>0</v>
      </c>
      <c r="M271" s="14">
        <v>0</v>
      </c>
      <c r="N271" s="14">
        <v>0</v>
      </c>
      <c r="O271" s="14">
        <v>0</v>
      </c>
      <c r="P271" s="14">
        <v>2</v>
      </c>
      <c r="Q271" s="14">
        <v>2</v>
      </c>
      <c r="R271" s="14">
        <v>2</v>
      </c>
      <c r="S271" s="14">
        <v>2</v>
      </c>
      <c r="T271" s="14">
        <v>3</v>
      </c>
    </row>
    <row r="272" spans="1:57" s="14" customFormat="1">
      <c r="A272" s="14">
        <v>263</v>
      </c>
      <c r="B272" s="14">
        <v>1</v>
      </c>
      <c r="C272" s="14">
        <v>0</v>
      </c>
      <c r="D272" s="14">
        <v>0</v>
      </c>
      <c r="E272" s="14">
        <v>0</v>
      </c>
      <c r="F272" s="14">
        <v>1</v>
      </c>
      <c r="G272" s="14">
        <v>0</v>
      </c>
      <c r="H272" s="14">
        <v>0</v>
      </c>
      <c r="I272" s="14">
        <v>0</v>
      </c>
      <c r="J272" s="14">
        <v>0</v>
      </c>
      <c r="K272" s="14">
        <v>0</v>
      </c>
      <c r="L272" s="14">
        <v>0</v>
      </c>
      <c r="M272" s="14">
        <v>0</v>
      </c>
      <c r="N272" s="14">
        <v>0</v>
      </c>
      <c r="O272" s="14">
        <v>0</v>
      </c>
      <c r="P272" s="14">
        <v>2</v>
      </c>
      <c r="Q272" s="14">
        <v>2</v>
      </c>
      <c r="R272" s="14">
        <v>2</v>
      </c>
      <c r="S272" s="14">
        <v>2</v>
      </c>
      <c r="T272" s="14">
        <v>3</v>
      </c>
      <c r="U272" s="14">
        <v>1</v>
      </c>
      <c r="V272" s="14">
        <v>1</v>
      </c>
      <c r="W272" s="14">
        <v>1</v>
      </c>
      <c r="X272" s="14">
        <v>1</v>
      </c>
      <c r="Y272" s="14">
        <v>1</v>
      </c>
      <c r="Z272" s="14">
        <v>80</v>
      </c>
      <c r="AA272" s="14">
        <f>Z272-[1]Discharge!AC118</f>
        <v>20</v>
      </c>
      <c r="AB272" s="14">
        <v>3</v>
      </c>
      <c r="AC272" s="14">
        <v>1</v>
      </c>
      <c r="AD272" s="14">
        <v>1</v>
      </c>
      <c r="AE272" s="14">
        <v>1</v>
      </c>
      <c r="AF272" s="14">
        <v>1</v>
      </c>
      <c r="AG272" s="14">
        <v>1</v>
      </c>
      <c r="AH272" s="14">
        <v>1</v>
      </c>
      <c r="AI272" s="14">
        <f>SUM(AC272:AH272)</f>
        <v>6</v>
      </c>
      <c r="AJ272" s="14">
        <f>AI272-[1]Discharge!AL118</f>
        <v>6</v>
      </c>
      <c r="AK272" s="14">
        <v>1</v>
      </c>
      <c r="AL272" s="14">
        <v>0</v>
      </c>
      <c r="AM272" s="14">
        <v>0</v>
      </c>
      <c r="AN272" s="14">
        <v>0</v>
      </c>
      <c r="AO272" s="14">
        <v>0</v>
      </c>
      <c r="AP272" s="14">
        <v>0</v>
      </c>
      <c r="AQ272" s="14">
        <v>0</v>
      </c>
      <c r="AR272" s="14">
        <v>0</v>
      </c>
      <c r="AS272" s="14">
        <f>SUM(AK272:AR272)</f>
        <v>1</v>
      </c>
      <c r="AT272" s="14">
        <f>AS272-[1]Discharge!AV118</f>
        <v>1</v>
      </c>
      <c r="AU272" s="14">
        <v>0</v>
      </c>
      <c r="AV272" s="14">
        <v>0</v>
      </c>
      <c r="AW272" s="14">
        <f>SUM(AU272:AV272)</f>
        <v>0</v>
      </c>
      <c r="AX272" s="14">
        <f>AW272-[1]Discharge!AZ118</f>
        <v>0</v>
      </c>
      <c r="AY272" s="14">
        <v>5</v>
      </c>
      <c r="AZ272" s="14">
        <v>5</v>
      </c>
      <c r="BA272" s="14">
        <v>5</v>
      </c>
      <c r="BB272" s="14">
        <v>5</v>
      </c>
      <c r="BC272" s="14">
        <v>20</v>
      </c>
      <c r="BD272" s="14">
        <f>BC272-[1]Discharge!BF118</f>
        <v>0</v>
      </c>
    </row>
    <row r="273" spans="1:57" s="14" customFormat="1">
      <c r="A273" s="14">
        <v>264</v>
      </c>
      <c r="B273" s="14">
        <v>0</v>
      </c>
      <c r="C273" s="14">
        <v>4</v>
      </c>
      <c r="D273" s="14">
        <v>1</v>
      </c>
      <c r="E273" s="14">
        <v>1</v>
      </c>
      <c r="F273" s="14">
        <v>1</v>
      </c>
      <c r="G273" s="14">
        <v>1</v>
      </c>
      <c r="H273" s="14">
        <v>0</v>
      </c>
      <c r="I273" s="14">
        <v>0</v>
      </c>
      <c r="J273" s="14">
        <v>0</v>
      </c>
      <c r="K273" s="14">
        <v>0</v>
      </c>
      <c r="L273" s="14">
        <v>0</v>
      </c>
      <c r="M273" s="14">
        <v>0</v>
      </c>
      <c r="N273" s="14">
        <v>0</v>
      </c>
      <c r="O273" s="14">
        <v>0</v>
      </c>
      <c r="P273" s="14">
        <v>2</v>
      </c>
      <c r="Q273" s="14">
        <v>2</v>
      </c>
      <c r="R273" s="14">
        <v>2</v>
      </c>
      <c r="S273" s="14">
        <v>2</v>
      </c>
      <c r="T273" s="14">
        <v>3</v>
      </c>
      <c r="U273" s="14">
        <v>1</v>
      </c>
      <c r="V273" s="14">
        <v>1</v>
      </c>
      <c r="W273" s="14">
        <v>1</v>
      </c>
      <c r="X273" s="14">
        <v>1</v>
      </c>
      <c r="Y273" s="14">
        <v>1</v>
      </c>
      <c r="Z273" s="14">
        <v>100</v>
      </c>
      <c r="AA273" s="14">
        <f>Z273-[1]Discharge!AC116</f>
        <v>25</v>
      </c>
      <c r="AB273" s="14">
        <v>3</v>
      </c>
      <c r="AC273" s="14">
        <v>1</v>
      </c>
      <c r="AD273" s="14">
        <v>1</v>
      </c>
      <c r="AE273" s="14">
        <v>1</v>
      </c>
      <c r="AF273" s="14">
        <v>1</v>
      </c>
      <c r="AG273" s="14">
        <v>1</v>
      </c>
      <c r="AH273" s="14">
        <v>1</v>
      </c>
      <c r="AI273" s="14">
        <v>6</v>
      </c>
      <c r="AJ273" s="14">
        <f>AI273-[1]Discharge!AL116</f>
        <v>1</v>
      </c>
      <c r="AK273" s="14">
        <v>1</v>
      </c>
      <c r="AL273" s="14">
        <v>1</v>
      </c>
      <c r="AM273" s="14">
        <v>1</v>
      </c>
      <c r="AN273" s="14">
        <v>1</v>
      </c>
      <c r="AO273" s="14">
        <v>1</v>
      </c>
      <c r="AP273" s="14">
        <v>1</v>
      </c>
      <c r="AQ273" s="14">
        <v>1</v>
      </c>
      <c r="AR273" s="14">
        <v>1</v>
      </c>
      <c r="AS273" s="14">
        <f>SUM(AK273:AR273)</f>
        <v>8</v>
      </c>
      <c r="AT273" s="14">
        <f>AS273-[1]Discharge!AV116</f>
        <v>2</v>
      </c>
      <c r="AU273" s="14">
        <v>0</v>
      </c>
      <c r="AV273" s="14">
        <v>0</v>
      </c>
      <c r="AW273" s="14">
        <v>0</v>
      </c>
      <c r="AX273" s="14">
        <f>AW273-[1]Discharge!AZ116</f>
        <v>-2</v>
      </c>
      <c r="AY273" s="14">
        <v>5</v>
      </c>
      <c r="AZ273" s="14">
        <v>5</v>
      </c>
      <c r="BA273" s="14">
        <v>5</v>
      </c>
      <c r="BB273" s="14">
        <v>5</v>
      </c>
      <c r="BC273" s="14">
        <f>SUM(AY273:BB273)</f>
        <v>20</v>
      </c>
      <c r="BD273" s="14">
        <f>BC273-[1]Discharge!BF116</f>
        <v>0</v>
      </c>
    </row>
    <row r="274" spans="1:57" s="14" customFormat="1">
      <c r="A274" s="14">
        <v>265</v>
      </c>
      <c r="B274" s="14">
        <v>0</v>
      </c>
      <c r="C274" s="14">
        <v>2</v>
      </c>
      <c r="D274" s="14">
        <v>1</v>
      </c>
      <c r="E274" s="14">
        <v>1</v>
      </c>
      <c r="F274" s="14">
        <v>2</v>
      </c>
      <c r="G274" s="14">
        <v>0</v>
      </c>
      <c r="H274" s="14">
        <v>0</v>
      </c>
      <c r="I274" s="14">
        <v>0</v>
      </c>
      <c r="J274" s="14">
        <v>0</v>
      </c>
      <c r="K274" s="14">
        <v>1</v>
      </c>
      <c r="L274" s="14">
        <v>0</v>
      </c>
      <c r="M274" s="14">
        <v>0</v>
      </c>
      <c r="N274" s="14">
        <v>0</v>
      </c>
      <c r="O274" s="14">
        <v>0</v>
      </c>
      <c r="P274" s="14">
        <v>2</v>
      </c>
      <c r="Q274" s="14">
        <v>2</v>
      </c>
      <c r="R274" s="14">
        <v>2</v>
      </c>
      <c r="S274" s="14">
        <v>2</v>
      </c>
      <c r="T274" s="14">
        <v>3</v>
      </c>
      <c r="U274" s="14">
        <v>2</v>
      </c>
      <c r="V274" s="14">
        <v>1</v>
      </c>
      <c r="W274" s="14">
        <v>1</v>
      </c>
      <c r="X274" s="14">
        <v>2</v>
      </c>
      <c r="Y274" s="14">
        <v>1</v>
      </c>
      <c r="Z274" s="14">
        <v>80</v>
      </c>
      <c r="AA274" s="14">
        <f>Z274-[1]Discharge!AC399</f>
        <v>-10</v>
      </c>
      <c r="AB274" s="14">
        <v>2</v>
      </c>
      <c r="AC274" s="14">
        <v>1</v>
      </c>
      <c r="AD274" s="14">
        <v>1</v>
      </c>
      <c r="AE274" s="14">
        <v>1</v>
      </c>
      <c r="AF274" s="14">
        <v>1</v>
      </c>
      <c r="AG274" s="14">
        <v>1</v>
      </c>
      <c r="AH274" s="14">
        <v>1</v>
      </c>
      <c r="AI274" s="14">
        <f>SUM(AC274:AH274)</f>
        <v>6</v>
      </c>
      <c r="AJ274" s="14">
        <f>AI274-[1]Discharge!AL399</f>
        <v>0</v>
      </c>
      <c r="AK274" s="14">
        <v>1</v>
      </c>
      <c r="AL274" s="14">
        <v>1</v>
      </c>
      <c r="AM274" s="14">
        <v>1</v>
      </c>
      <c r="AN274" s="14">
        <v>1</v>
      </c>
      <c r="AO274" s="14">
        <v>1</v>
      </c>
      <c r="AP274" s="14">
        <v>1</v>
      </c>
      <c r="AQ274" s="14">
        <v>1</v>
      </c>
      <c r="AR274" s="14">
        <v>1</v>
      </c>
      <c r="AS274" s="14">
        <f>SUM(AK274:AR274)</f>
        <v>8</v>
      </c>
      <c r="AT274" s="14">
        <f>AS274-[1]Discharge!AV399</f>
        <v>0</v>
      </c>
      <c r="AU274" s="14">
        <v>0</v>
      </c>
      <c r="AV274" s="14">
        <v>0</v>
      </c>
      <c r="AW274" s="14">
        <f>SUM(AU274:AV274)</f>
        <v>0</v>
      </c>
      <c r="AX274" s="14">
        <f>AW274-[1]Discharge!AZ399</f>
        <v>0</v>
      </c>
      <c r="AY274" s="14">
        <v>5</v>
      </c>
      <c r="AZ274" s="14">
        <v>5</v>
      </c>
      <c r="BA274" s="14">
        <v>5</v>
      </c>
      <c r="BB274" s="14">
        <v>5</v>
      </c>
      <c r="BC274" s="14">
        <f>SUM(AY274:BB274)</f>
        <v>20</v>
      </c>
      <c r="BD274" s="14">
        <f>BC274-[1]Discharge!BF399</f>
        <v>0</v>
      </c>
    </row>
    <row r="275" spans="1:57" s="14" customFormat="1">
      <c r="A275" s="14">
        <v>266</v>
      </c>
      <c r="B275" s="1">
        <v>0</v>
      </c>
      <c r="C275" s="1">
        <v>0</v>
      </c>
      <c r="D275" s="1">
        <v>1</v>
      </c>
      <c r="E275" s="1">
        <v>1</v>
      </c>
      <c r="F275" s="1">
        <v>0</v>
      </c>
      <c r="G275" s="1">
        <v>0</v>
      </c>
      <c r="H275" s="1">
        <v>0</v>
      </c>
      <c r="I275" s="1">
        <v>0</v>
      </c>
      <c r="J275" s="1">
        <v>0</v>
      </c>
      <c r="K275" s="1">
        <v>0</v>
      </c>
      <c r="L275" s="1">
        <v>0</v>
      </c>
      <c r="M275" s="1">
        <v>0</v>
      </c>
      <c r="N275" s="1">
        <v>0</v>
      </c>
      <c r="O275" s="1">
        <v>0</v>
      </c>
      <c r="P275" s="1">
        <v>0</v>
      </c>
      <c r="Q275" s="1">
        <v>2</v>
      </c>
      <c r="R275" s="1">
        <v>2</v>
      </c>
      <c r="S275" s="1">
        <v>2</v>
      </c>
      <c r="T275" s="1">
        <v>2</v>
      </c>
      <c r="U275" s="1"/>
      <c r="V275" s="1"/>
      <c r="W275" s="1"/>
      <c r="X275" s="1"/>
      <c r="Y275" s="1"/>
      <c r="Z275" s="1"/>
      <c r="AB275" s="1"/>
      <c r="AC275" s="1"/>
      <c r="AD275" s="1"/>
      <c r="AE275" s="1"/>
      <c r="AF275" s="1"/>
      <c r="AG275" s="1"/>
      <c r="AH275" s="1"/>
      <c r="AK275" s="1"/>
      <c r="AL275" s="1"/>
      <c r="AM275" s="1"/>
      <c r="AN275" s="1"/>
      <c r="AO275" s="1"/>
      <c r="AP275" s="1"/>
      <c r="AQ275" s="1"/>
      <c r="AR275" s="1"/>
      <c r="AU275" s="1"/>
      <c r="AV275" s="1"/>
      <c r="AY275" s="1"/>
      <c r="AZ275" s="1"/>
      <c r="BA275" s="1"/>
      <c r="BB275" s="1"/>
      <c r="BE275"/>
    </row>
    <row r="276" spans="1:57" s="14" customFormat="1">
      <c r="A276" s="14">
        <v>267</v>
      </c>
      <c r="B276" s="14">
        <v>4</v>
      </c>
      <c r="C276" s="14">
        <v>6</v>
      </c>
      <c r="D276" s="14">
        <v>0</v>
      </c>
      <c r="E276" s="14">
        <v>2</v>
      </c>
      <c r="F276" s="14">
        <v>0</v>
      </c>
      <c r="G276" s="14">
        <v>0</v>
      </c>
      <c r="H276" s="14">
        <v>0</v>
      </c>
      <c r="I276" s="14">
        <v>20</v>
      </c>
      <c r="J276" s="14">
        <v>1</v>
      </c>
      <c r="K276" s="14">
        <v>0</v>
      </c>
      <c r="L276" s="14">
        <v>0</v>
      </c>
      <c r="M276" s="14">
        <v>0</v>
      </c>
      <c r="N276" s="14">
        <v>0</v>
      </c>
      <c r="O276" s="14">
        <v>0</v>
      </c>
      <c r="P276" s="14">
        <v>2</v>
      </c>
      <c r="Q276" s="14">
        <v>2</v>
      </c>
      <c r="R276" s="14">
        <v>2</v>
      </c>
      <c r="S276" s="14">
        <v>2</v>
      </c>
      <c r="T276" s="14">
        <v>3</v>
      </c>
      <c r="U276" s="14">
        <v>5</v>
      </c>
      <c r="V276" s="14">
        <v>5</v>
      </c>
      <c r="W276" s="14">
        <v>3</v>
      </c>
      <c r="X276" s="14">
        <v>3</v>
      </c>
      <c r="Y276" s="14">
        <v>1</v>
      </c>
      <c r="Z276" s="14">
        <v>90</v>
      </c>
      <c r="AA276" s="14">
        <f>Z276-[1]Discharge!AC10</f>
        <v>88</v>
      </c>
      <c r="AB276" s="14">
        <v>3</v>
      </c>
      <c r="AC276" s="14">
        <v>0</v>
      </c>
      <c r="AD276" s="14">
        <v>0</v>
      </c>
      <c r="AE276" s="14">
        <v>0</v>
      </c>
      <c r="AF276" s="14">
        <v>0</v>
      </c>
      <c r="AG276" s="14">
        <v>0</v>
      </c>
      <c r="AH276" s="14">
        <v>0</v>
      </c>
      <c r="AI276" s="14">
        <f>SUM(AC276:AH276)</f>
        <v>0</v>
      </c>
      <c r="AJ276" s="14">
        <f>AI276-[1]Discharge!AL10</f>
        <v>0</v>
      </c>
      <c r="AK276" s="14">
        <v>0</v>
      </c>
      <c r="AL276" s="14">
        <v>0</v>
      </c>
      <c r="AM276" s="14">
        <v>0</v>
      </c>
      <c r="AN276" s="14">
        <v>0</v>
      </c>
      <c r="AO276" s="14">
        <v>0</v>
      </c>
      <c r="AP276" s="14">
        <v>0</v>
      </c>
      <c r="AQ276" s="14">
        <v>0</v>
      </c>
      <c r="AR276" s="14">
        <v>0</v>
      </c>
      <c r="AS276" s="14">
        <f>SUM(AK276:AR276)</f>
        <v>0</v>
      </c>
      <c r="AT276" s="14">
        <f>AS276-[1]Discharge!AV10</f>
        <v>1</v>
      </c>
      <c r="AU276" s="14">
        <v>0</v>
      </c>
      <c r="AV276" s="14">
        <v>0</v>
      </c>
      <c r="AW276" s="14">
        <f>SUM(AU276:AV276)</f>
        <v>0</v>
      </c>
      <c r="AX276" s="14">
        <f>AW276-[1]Discharge!AZ10</f>
        <v>-3</v>
      </c>
      <c r="AY276" s="14">
        <v>5</v>
      </c>
      <c r="AZ276" s="14">
        <v>5</v>
      </c>
      <c r="BA276" s="14">
        <v>5</v>
      </c>
      <c r="BB276" s="14">
        <v>5</v>
      </c>
      <c r="BC276" s="14">
        <f>SUM(AY276:BB276)</f>
        <v>20</v>
      </c>
      <c r="BD276" s="14">
        <f>BC276-[1]Discharge!BF10</f>
        <v>0</v>
      </c>
    </row>
    <row r="277" spans="1:57" s="14" customFormat="1">
      <c r="A277" s="14">
        <v>268</v>
      </c>
      <c r="B277" s="14">
        <v>0</v>
      </c>
      <c r="C277" s="14">
        <v>0</v>
      </c>
      <c r="D277" s="14">
        <v>1</v>
      </c>
      <c r="E277" s="14">
        <v>1</v>
      </c>
      <c r="F277" s="14">
        <v>1</v>
      </c>
      <c r="G277" s="14">
        <v>0</v>
      </c>
      <c r="H277" s="14">
        <v>0</v>
      </c>
      <c r="I277" s="14">
        <v>0</v>
      </c>
      <c r="J277" s="14">
        <v>0</v>
      </c>
      <c r="K277" s="14">
        <v>0</v>
      </c>
      <c r="L277" s="14">
        <v>0</v>
      </c>
      <c r="M277" s="14">
        <v>0</v>
      </c>
      <c r="N277" s="14">
        <v>0</v>
      </c>
      <c r="O277" s="14">
        <v>0</v>
      </c>
      <c r="P277" s="14">
        <v>2</v>
      </c>
      <c r="Q277" s="14">
        <v>2</v>
      </c>
      <c r="R277" s="14">
        <v>2</v>
      </c>
      <c r="S277" s="14">
        <v>2</v>
      </c>
      <c r="T277" s="14">
        <v>3</v>
      </c>
      <c r="U277" s="14">
        <v>2</v>
      </c>
      <c r="V277" s="14">
        <v>1</v>
      </c>
      <c r="W277" s="14">
        <v>2</v>
      </c>
      <c r="X277" s="14">
        <v>3</v>
      </c>
      <c r="Y277" s="14">
        <v>2</v>
      </c>
      <c r="Z277" s="14">
        <v>60</v>
      </c>
      <c r="AA277" s="14">
        <f>Z277-[1]Discharge!AC175</f>
        <v>10</v>
      </c>
      <c r="AB277" s="14">
        <v>4</v>
      </c>
      <c r="AC277" s="14">
        <v>1</v>
      </c>
      <c r="AD277" s="14">
        <v>1</v>
      </c>
      <c r="AE277" s="14">
        <v>1</v>
      </c>
      <c r="AF277" s="14">
        <v>1</v>
      </c>
      <c r="AG277" s="14">
        <v>1</v>
      </c>
      <c r="AH277" s="14">
        <v>1</v>
      </c>
      <c r="AI277" s="14">
        <f>SUM(AC277:AH277)</f>
        <v>6</v>
      </c>
      <c r="AJ277" s="14">
        <f>AI277-[1]Discharge!AL175</f>
        <v>0</v>
      </c>
      <c r="AK277" s="14">
        <v>1</v>
      </c>
      <c r="AL277" s="14">
        <v>0</v>
      </c>
      <c r="AM277" s="14">
        <v>0</v>
      </c>
      <c r="AN277" s="14">
        <v>1</v>
      </c>
      <c r="AO277" s="14">
        <v>1</v>
      </c>
      <c r="AP277" s="14">
        <v>0</v>
      </c>
      <c r="AQ277" s="14">
        <v>1</v>
      </c>
      <c r="AR277" s="14">
        <v>1</v>
      </c>
      <c r="AS277" s="14">
        <f>SUM(AK277:AR277)</f>
        <v>5</v>
      </c>
      <c r="AT277" s="14">
        <f>AS277-[1]Discharge!AV175</f>
        <v>0</v>
      </c>
      <c r="AU277" s="14">
        <v>1</v>
      </c>
      <c r="AV277" s="14">
        <v>1</v>
      </c>
      <c r="AW277" s="14">
        <f>SUM(AU277:AV277)</f>
        <v>2</v>
      </c>
      <c r="AX277" s="14">
        <f>AW277-[1]Discharge!AZ175</f>
        <v>2</v>
      </c>
      <c r="AY277" s="14">
        <v>5</v>
      </c>
      <c r="AZ277" s="14">
        <v>5</v>
      </c>
      <c r="BA277" s="14">
        <v>5</v>
      </c>
      <c r="BB277" s="14">
        <v>5</v>
      </c>
      <c r="BC277" s="14">
        <f>SUM(AY277:BB277)</f>
        <v>20</v>
      </c>
      <c r="BD277" s="14">
        <f>BC277-[1]Discharge!BF175</f>
        <v>0</v>
      </c>
    </row>
    <row r="278" spans="1:57" s="14" customFormat="1">
      <c r="A278" s="14">
        <v>269</v>
      </c>
      <c r="B278" s="14">
        <v>0</v>
      </c>
      <c r="C278" s="14">
        <v>0</v>
      </c>
      <c r="D278" s="14">
        <v>0</v>
      </c>
      <c r="E278" s="14">
        <v>2</v>
      </c>
      <c r="F278" s="14">
        <v>0</v>
      </c>
      <c r="G278" s="14">
        <v>0</v>
      </c>
      <c r="H278" s="14">
        <v>0</v>
      </c>
      <c r="I278" s="14">
        <v>0</v>
      </c>
      <c r="J278" s="14">
        <v>0</v>
      </c>
      <c r="K278" s="14">
        <v>0</v>
      </c>
      <c r="L278" s="14">
        <v>0</v>
      </c>
      <c r="M278" s="14">
        <v>0</v>
      </c>
      <c r="N278" s="14">
        <v>0</v>
      </c>
      <c r="O278" s="14">
        <v>0</v>
      </c>
      <c r="P278" s="14">
        <v>2</v>
      </c>
      <c r="Q278" s="14">
        <v>2</v>
      </c>
      <c r="R278" s="14">
        <v>2</v>
      </c>
      <c r="S278" s="14">
        <v>2</v>
      </c>
      <c r="T278" s="14">
        <v>3</v>
      </c>
      <c r="U278" s="14">
        <v>1</v>
      </c>
      <c r="V278" s="14">
        <v>1</v>
      </c>
      <c r="W278" s="14">
        <v>1</v>
      </c>
      <c r="X278" s="14">
        <v>1</v>
      </c>
      <c r="Y278" s="14">
        <v>1</v>
      </c>
      <c r="Z278" s="14">
        <v>90</v>
      </c>
      <c r="AA278" s="14">
        <f>Z278-[1]Discharge!AC376</f>
        <v>0</v>
      </c>
      <c r="AB278" s="14">
        <v>2</v>
      </c>
      <c r="AC278" s="14">
        <v>1</v>
      </c>
      <c r="AD278" s="14">
        <v>1</v>
      </c>
      <c r="AE278" s="14">
        <v>1</v>
      </c>
      <c r="AF278" s="14">
        <v>1</v>
      </c>
      <c r="AG278" s="14">
        <v>1</v>
      </c>
      <c r="AH278" s="14">
        <v>1</v>
      </c>
      <c r="AI278" s="14">
        <f>SUM(AC278:AH278)</f>
        <v>6</v>
      </c>
      <c r="AJ278" s="14">
        <f>AI278-[1]Discharge!AL376</f>
        <v>0</v>
      </c>
      <c r="AK278" s="14">
        <v>1</v>
      </c>
      <c r="AL278" s="14">
        <v>1</v>
      </c>
      <c r="AM278" s="14">
        <v>1</v>
      </c>
      <c r="AN278" s="14">
        <v>1</v>
      </c>
      <c r="AO278" s="14">
        <v>1</v>
      </c>
      <c r="AP278" s="14">
        <v>1</v>
      </c>
      <c r="AQ278" s="14">
        <v>1</v>
      </c>
      <c r="AR278" s="14">
        <v>1</v>
      </c>
      <c r="AS278" s="14">
        <f>SUM(AK278:AR278)</f>
        <v>8</v>
      </c>
      <c r="AT278" s="14">
        <f>AS278-[1]Discharge!AV376</f>
        <v>0</v>
      </c>
      <c r="AU278" s="14">
        <v>0</v>
      </c>
      <c r="AV278" s="14">
        <v>0</v>
      </c>
      <c r="AW278" s="14">
        <f>SUM(AU278:AV278)</f>
        <v>0</v>
      </c>
      <c r="AX278" s="14">
        <f>AW278-[1]Discharge!AZ376</f>
        <v>-1</v>
      </c>
      <c r="AY278" s="14">
        <v>4</v>
      </c>
      <c r="AZ278" s="14">
        <v>4</v>
      </c>
      <c r="BA278" s="14">
        <v>4</v>
      </c>
      <c r="BB278" s="14">
        <v>4</v>
      </c>
      <c r="BC278" s="14">
        <f>SUM(AY278:BB278)</f>
        <v>16</v>
      </c>
      <c r="BD278" s="14">
        <f>BC278-[1]Discharge!BF376</f>
        <v>-4</v>
      </c>
    </row>
    <row r="279" spans="1:57" s="14" customFormat="1">
      <c r="A279" s="14">
        <v>270</v>
      </c>
      <c r="B279" s="14">
        <v>6</v>
      </c>
      <c r="C279" s="14">
        <v>28</v>
      </c>
      <c r="D279" s="14">
        <v>1</v>
      </c>
      <c r="E279" s="14">
        <v>1</v>
      </c>
      <c r="F279" s="14">
        <v>0</v>
      </c>
      <c r="G279" s="14">
        <v>0</v>
      </c>
      <c r="H279" s="14">
        <v>0</v>
      </c>
      <c r="I279" s="14">
        <v>4</v>
      </c>
      <c r="J279" s="14">
        <v>0</v>
      </c>
      <c r="K279" s="14">
        <v>0</v>
      </c>
      <c r="L279" s="14">
        <v>0</v>
      </c>
      <c r="M279" s="14">
        <v>0</v>
      </c>
      <c r="N279" s="14">
        <v>0</v>
      </c>
      <c r="O279" s="14">
        <v>0</v>
      </c>
      <c r="P279" s="14">
        <v>2</v>
      </c>
      <c r="Q279" s="14">
        <v>2</v>
      </c>
      <c r="R279" s="14">
        <v>2</v>
      </c>
      <c r="S279" s="14">
        <v>2</v>
      </c>
      <c r="T279" s="14">
        <v>3</v>
      </c>
      <c r="U279" s="14">
        <v>1</v>
      </c>
      <c r="V279" s="14">
        <v>1</v>
      </c>
      <c r="W279" s="14">
        <v>1</v>
      </c>
      <c r="X279" s="14">
        <v>1</v>
      </c>
      <c r="Y279" s="14">
        <v>1</v>
      </c>
      <c r="Z279" s="14">
        <v>90</v>
      </c>
      <c r="AA279" s="14">
        <f>Z279-[1]Discharge!AC112</f>
        <v>10</v>
      </c>
      <c r="AB279" s="14">
        <v>2</v>
      </c>
      <c r="AC279" s="14">
        <v>1</v>
      </c>
      <c r="AD279" s="14">
        <v>1</v>
      </c>
      <c r="AE279" s="14">
        <v>1</v>
      </c>
      <c r="AF279" s="14">
        <v>1</v>
      </c>
      <c r="AG279" s="14">
        <v>1</v>
      </c>
      <c r="AH279" s="14">
        <v>1</v>
      </c>
      <c r="AI279" s="14">
        <f>SUM(AC279:AH279)</f>
        <v>6</v>
      </c>
      <c r="AJ279" s="14">
        <f>AI279-[1]Discharge!AL112</f>
        <v>0</v>
      </c>
      <c r="AK279" s="14">
        <v>1</v>
      </c>
      <c r="AL279" s="14">
        <v>1</v>
      </c>
      <c r="AM279" s="14">
        <v>1</v>
      </c>
      <c r="AN279" s="14">
        <v>1</v>
      </c>
      <c r="AO279" s="14">
        <v>1</v>
      </c>
      <c r="AP279" s="14">
        <v>1</v>
      </c>
      <c r="AQ279" s="14">
        <v>1</v>
      </c>
      <c r="AR279" s="14">
        <v>1</v>
      </c>
      <c r="AS279" s="14">
        <f>SUM(AK279:AR279)</f>
        <v>8</v>
      </c>
      <c r="AT279" s="14">
        <f>AS279-[1]Discharge!AV112</f>
        <v>0</v>
      </c>
      <c r="AU279" s="14">
        <v>0</v>
      </c>
      <c r="AV279" s="14">
        <v>0</v>
      </c>
      <c r="AW279" s="14">
        <v>0</v>
      </c>
      <c r="AX279" s="14">
        <f>AW279-[1]Discharge!AZ112</f>
        <v>0</v>
      </c>
      <c r="AY279" s="14">
        <v>5</v>
      </c>
      <c r="AZ279" s="14">
        <v>5</v>
      </c>
      <c r="BA279" s="14">
        <v>5</v>
      </c>
      <c r="BB279" s="14">
        <v>5</v>
      </c>
      <c r="BC279" s="14">
        <f>SUM(AY279:BB279)</f>
        <v>20</v>
      </c>
      <c r="BD279" s="14">
        <f>BC279-[1]Discharge!BF112</f>
        <v>0</v>
      </c>
    </row>
    <row r="280" spans="1:57" s="14" customFormat="1">
      <c r="A280" s="14">
        <v>271</v>
      </c>
      <c r="B280" s="14">
        <v>0</v>
      </c>
      <c r="C280" s="14">
        <v>0</v>
      </c>
      <c r="D280" s="14">
        <v>0</v>
      </c>
      <c r="E280" s="14">
        <v>0</v>
      </c>
      <c r="F280" s="14">
        <v>0</v>
      </c>
      <c r="G280" s="14">
        <v>0</v>
      </c>
      <c r="H280" s="14">
        <v>0</v>
      </c>
      <c r="I280" s="14">
        <v>0</v>
      </c>
      <c r="J280" s="14">
        <v>0</v>
      </c>
      <c r="K280" s="14">
        <v>0</v>
      </c>
      <c r="L280" s="14">
        <v>0</v>
      </c>
      <c r="M280" s="14">
        <v>0</v>
      </c>
      <c r="N280" s="14">
        <v>0</v>
      </c>
      <c r="O280" s="14">
        <v>0</v>
      </c>
      <c r="P280" s="14">
        <v>2</v>
      </c>
      <c r="Q280" s="14">
        <v>2</v>
      </c>
      <c r="R280" s="14">
        <v>2</v>
      </c>
      <c r="S280" s="14">
        <v>2</v>
      </c>
      <c r="T280" s="14">
        <v>2</v>
      </c>
      <c r="AB280" s="1"/>
      <c r="AC280" s="1"/>
      <c r="AD280" s="1"/>
      <c r="AE280" s="1"/>
      <c r="AF280" s="1"/>
      <c r="AG280" s="1"/>
      <c r="AH280" s="1"/>
      <c r="AK280" s="1"/>
      <c r="AL280" s="1"/>
      <c r="AM280" s="1"/>
      <c r="AN280" s="1"/>
      <c r="AO280" s="1"/>
      <c r="AP280" s="1"/>
      <c r="AQ280" s="1"/>
      <c r="AR280" s="1"/>
      <c r="AU280" s="1"/>
      <c r="AV280" s="1"/>
      <c r="AY280" s="1"/>
      <c r="AZ280" s="1"/>
      <c r="BA280" s="1"/>
      <c r="BB280" s="1"/>
    </row>
    <row r="281" spans="1:57" s="14" customFormat="1">
      <c r="A281" s="14">
        <v>272</v>
      </c>
      <c r="B281" s="14">
        <v>0</v>
      </c>
      <c r="C281" s="14">
        <v>0</v>
      </c>
      <c r="D281" s="14">
        <v>0</v>
      </c>
      <c r="E281" s="14">
        <v>0</v>
      </c>
      <c r="F281" s="14">
        <v>0</v>
      </c>
      <c r="G281" s="14">
        <v>0</v>
      </c>
      <c r="H281" s="14">
        <v>0</v>
      </c>
      <c r="I281" s="14">
        <v>0</v>
      </c>
      <c r="J281" s="14">
        <v>0</v>
      </c>
      <c r="K281" s="14">
        <v>0</v>
      </c>
      <c r="L281" s="14">
        <v>0</v>
      </c>
      <c r="M281" s="14">
        <v>0</v>
      </c>
      <c r="N281" s="14">
        <v>0</v>
      </c>
      <c r="O281" s="14">
        <v>0</v>
      </c>
      <c r="P281" s="14">
        <v>2</v>
      </c>
      <c r="Q281" s="14">
        <v>2</v>
      </c>
      <c r="R281" s="14">
        <v>2</v>
      </c>
      <c r="S281" s="14">
        <v>2</v>
      </c>
      <c r="T281" s="14">
        <v>3</v>
      </c>
    </row>
    <row r="282" spans="1:57" s="14" customFormat="1">
      <c r="A282" s="14">
        <v>273</v>
      </c>
      <c r="B282" s="14">
        <v>0</v>
      </c>
      <c r="C282" s="14">
        <v>0</v>
      </c>
      <c r="D282" s="14">
        <v>3</v>
      </c>
      <c r="E282" s="14">
        <v>1</v>
      </c>
      <c r="F282" s="14">
        <v>0</v>
      </c>
      <c r="G282" s="14">
        <v>0</v>
      </c>
      <c r="H282" s="14">
        <v>0</v>
      </c>
      <c r="I282" s="14">
        <v>0</v>
      </c>
      <c r="J282" s="14">
        <v>0</v>
      </c>
      <c r="K282" s="14">
        <v>0</v>
      </c>
      <c r="L282" s="14">
        <v>0</v>
      </c>
      <c r="M282" s="14">
        <v>0</v>
      </c>
      <c r="N282" s="14">
        <v>0</v>
      </c>
      <c r="O282" s="14">
        <v>0</v>
      </c>
      <c r="U282" s="14">
        <v>1</v>
      </c>
      <c r="V282" s="14">
        <v>1</v>
      </c>
      <c r="W282" s="14">
        <v>1</v>
      </c>
      <c r="X282" s="14">
        <v>1</v>
      </c>
      <c r="Y282" s="14">
        <v>1</v>
      </c>
      <c r="Z282" s="14">
        <v>75</v>
      </c>
      <c r="AA282" s="14">
        <f>Z282-[1]Discharge!AC406</f>
        <v>0</v>
      </c>
      <c r="AB282" s="14">
        <v>2</v>
      </c>
      <c r="AC282" s="14">
        <v>1</v>
      </c>
      <c r="AD282" s="14">
        <v>1</v>
      </c>
      <c r="AE282" s="14">
        <v>1</v>
      </c>
      <c r="AF282" s="14">
        <v>1</v>
      </c>
      <c r="AG282" s="14">
        <v>1</v>
      </c>
      <c r="AH282" s="14">
        <v>1</v>
      </c>
      <c r="AI282" s="14">
        <f>SUM(AC282:AH282)</f>
        <v>6</v>
      </c>
      <c r="AJ282" s="14">
        <f>AI282-[1]Discharge!AL406</f>
        <v>0</v>
      </c>
      <c r="AK282" s="14">
        <v>1</v>
      </c>
      <c r="AL282" s="14">
        <v>1</v>
      </c>
      <c r="AM282" s="14">
        <v>1</v>
      </c>
      <c r="AN282" s="14">
        <v>1</v>
      </c>
      <c r="AO282" s="14">
        <v>1</v>
      </c>
      <c r="AP282" s="14">
        <v>1</v>
      </c>
      <c r="AQ282" s="14">
        <v>1</v>
      </c>
      <c r="AR282" s="14">
        <v>1</v>
      </c>
      <c r="AS282" s="14">
        <f>SUM(AK282:AR282)</f>
        <v>8</v>
      </c>
      <c r="AT282" s="14">
        <f>AS282-[1]Discharge!AV406</f>
        <v>0</v>
      </c>
      <c r="AU282" s="14">
        <v>0</v>
      </c>
      <c r="AV282" s="14">
        <v>0</v>
      </c>
      <c r="AW282" s="14">
        <v>0</v>
      </c>
      <c r="AX282" s="14">
        <f>AW282-[1]Discharge!AZ406</f>
        <v>0</v>
      </c>
      <c r="AY282" s="14">
        <v>5</v>
      </c>
      <c r="AZ282" s="14">
        <v>5</v>
      </c>
      <c r="BA282" s="14">
        <v>5</v>
      </c>
      <c r="BB282" s="14">
        <v>5</v>
      </c>
      <c r="BC282" s="14">
        <f>SUM(AY282:BB282)</f>
        <v>20</v>
      </c>
      <c r="BD282" s="14">
        <f>BC282-[1]Discharge!BF406</f>
        <v>0</v>
      </c>
    </row>
    <row r="283" spans="1:57" s="14" customFormat="1">
      <c r="A283" s="14">
        <v>274</v>
      </c>
      <c r="B283" s="14">
        <v>0</v>
      </c>
      <c r="C283" s="14">
        <v>0</v>
      </c>
      <c r="D283" s="14">
        <v>1</v>
      </c>
      <c r="E283" s="14">
        <v>0</v>
      </c>
      <c r="F283" s="14">
        <v>0</v>
      </c>
      <c r="G283" s="14">
        <v>0</v>
      </c>
      <c r="H283" s="14">
        <v>0</v>
      </c>
      <c r="I283" s="14">
        <v>0</v>
      </c>
      <c r="J283" s="14">
        <v>0</v>
      </c>
      <c r="K283" s="14">
        <v>0</v>
      </c>
      <c r="L283" s="14">
        <v>0</v>
      </c>
      <c r="M283" s="14">
        <v>0</v>
      </c>
      <c r="N283" s="14">
        <v>0</v>
      </c>
      <c r="O283" s="14">
        <v>0</v>
      </c>
      <c r="P283" s="14">
        <v>2</v>
      </c>
      <c r="Q283" s="14">
        <v>2</v>
      </c>
      <c r="R283" s="14">
        <v>2</v>
      </c>
      <c r="S283" s="14">
        <v>2</v>
      </c>
      <c r="T283" s="14">
        <v>2</v>
      </c>
      <c r="U283" s="14">
        <v>1</v>
      </c>
      <c r="V283" s="14">
        <v>1</v>
      </c>
      <c r="W283" s="14">
        <v>1</v>
      </c>
      <c r="X283" s="14">
        <v>1</v>
      </c>
      <c r="Y283" s="14">
        <v>1</v>
      </c>
      <c r="Z283" s="14">
        <v>100</v>
      </c>
      <c r="AA283" s="14">
        <f>Z283-[1]Discharge!AC278</f>
        <v>15</v>
      </c>
      <c r="AB283" s="14">
        <v>1</v>
      </c>
      <c r="AC283" s="14">
        <v>1</v>
      </c>
      <c r="AD283" s="14">
        <v>1</v>
      </c>
      <c r="AE283" s="14">
        <v>1</v>
      </c>
      <c r="AF283" s="14">
        <v>1</v>
      </c>
      <c r="AG283" s="14">
        <v>1</v>
      </c>
      <c r="AH283" s="14">
        <v>1</v>
      </c>
      <c r="AI283" s="14">
        <f>SUM(AC283:AH283)</f>
        <v>6</v>
      </c>
      <c r="AJ283" s="14">
        <f>AI283-[1]Discharge!AL278</f>
        <v>0</v>
      </c>
      <c r="AK283" s="14">
        <v>1</v>
      </c>
      <c r="AL283" s="14">
        <v>1</v>
      </c>
      <c r="AM283" s="14">
        <v>1</v>
      </c>
      <c r="AN283" s="14">
        <v>1</v>
      </c>
      <c r="AO283" s="14">
        <v>1</v>
      </c>
      <c r="AP283" s="14">
        <v>1</v>
      </c>
      <c r="AQ283" s="14">
        <v>1</v>
      </c>
      <c r="AR283" s="14">
        <v>1</v>
      </c>
      <c r="AS283" s="14">
        <f>SUM(AK283:AR283)</f>
        <v>8</v>
      </c>
      <c r="AT283" s="14">
        <f>AS283-[1]Discharge!AV278</f>
        <v>0</v>
      </c>
      <c r="AU283" s="14">
        <v>0</v>
      </c>
      <c r="AV283" s="14">
        <v>0</v>
      </c>
      <c r="AW283" s="14">
        <f>SUM(AU283:AV283)</f>
        <v>0</v>
      </c>
      <c r="AX283" s="14">
        <f>AW283-[1]Discharge!AZ278</f>
        <v>0</v>
      </c>
      <c r="AY283" s="14">
        <v>5</v>
      </c>
      <c r="AZ283" s="14">
        <v>5</v>
      </c>
      <c r="BA283" s="14">
        <v>5</v>
      </c>
      <c r="BB283" s="14">
        <v>5</v>
      </c>
      <c r="BC283" s="14">
        <f>SUM(AY283:BB283)</f>
        <v>20</v>
      </c>
      <c r="BD283" s="14">
        <f>BC283-[1]Discharge!BF278</f>
        <v>1</v>
      </c>
    </row>
    <row r="284" spans="1:57" s="14" customFormat="1">
      <c r="A284" s="14">
        <v>275</v>
      </c>
      <c r="B284" s="14">
        <v>0</v>
      </c>
      <c r="C284" s="14">
        <v>0</v>
      </c>
      <c r="D284" s="14">
        <v>0</v>
      </c>
      <c r="E284" s="14">
        <v>2</v>
      </c>
      <c r="F284" s="14">
        <v>0</v>
      </c>
      <c r="G284" s="14">
        <v>0</v>
      </c>
      <c r="H284" s="14">
        <v>0</v>
      </c>
      <c r="I284" s="14">
        <v>0</v>
      </c>
      <c r="J284" s="14">
        <v>0</v>
      </c>
      <c r="K284" s="14">
        <v>0</v>
      </c>
      <c r="L284" s="14">
        <v>0</v>
      </c>
      <c r="M284" s="14">
        <v>0</v>
      </c>
      <c r="N284" s="14">
        <v>0</v>
      </c>
      <c r="O284" s="14">
        <v>0</v>
      </c>
      <c r="P284" s="14">
        <v>2</v>
      </c>
      <c r="Q284" s="14">
        <v>2</v>
      </c>
      <c r="R284" s="14">
        <v>2</v>
      </c>
      <c r="S284" s="14">
        <v>2</v>
      </c>
      <c r="T284" s="14">
        <v>3</v>
      </c>
      <c r="U284" s="14">
        <v>1</v>
      </c>
      <c r="V284" s="14">
        <v>1</v>
      </c>
      <c r="W284" s="14">
        <v>1</v>
      </c>
      <c r="X284" s="14">
        <v>2</v>
      </c>
      <c r="Y284" s="14">
        <v>1</v>
      </c>
      <c r="Z284" s="14">
        <v>95</v>
      </c>
      <c r="AA284" s="14">
        <f>Z284-[1]Discharge!AC190</f>
        <v>-5</v>
      </c>
      <c r="AB284" s="14">
        <v>4</v>
      </c>
      <c r="AC284" s="14">
        <v>0</v>
      </c>
      <c r="AD284" s="14">
        <v>1</v>
      </c>
      <c r="AE284" s="14">
        <v>1</v>
      </c>
      <c r="AF284" s="14">
        <v>1</v>
      </c>
      <c r="AG284" s="14">
        <v>1</v>
      </c>
      <c r="AH284" s="14">
        <v>1</v>
      </c>
      <c r="AI284" s="14">
        <f>SUM(AC284:AH284)</f>
        <v>5</v>
      </c>
      <c r="AJ284" s="14">
        <f>AI284-[1]Discharge!AL190</f>
        <v>0</v>
      </c>
      <c r="AK284" s="14">
        <v>1</v>
      </c>
      <c r="AL284" s="14">
        <v>1</v>
      </c>
      <c r="AM284" s="14">
        <v>1</v>
      </c>
      <c r="AN284" s="14">
        <v>1</v>
      </c>
      <c r="AO284" s="14">
        <v>1</v>
      </c>
      <c r="AP284" s="14">
        <v>1</v>
      </c>
      <c r="AQ284" s="14">
        <v>1</v>
      </c>
      <c r="AR284" s="14">
        <v>1</v>
      </c>
      <c r="AS284" s="14">
        <f>SUM(AK284:AR284)</f>
        <v>8</v>
      </c>
      <c r="AT284" s="14">
        <f>AS284-[1]Discharge!AV190</f>
        <v>0</v>
      </c>
      <c r="AU284" s="14">
        <v>0</v>
      </c>
      <c r="AV284" s="14">
        <v>0</v>
      </c>
      <c r="AW284" s="14">
        <f>SUM(AU284:AV284)</f>
        <v>0</v>
      </c>
      <c r="AX284" s="14">
        <f>AW284-[1]Discharge!AZ190</f>
        <v>0</v>
      </c>
      <c r="AY284" s="14">
        <v>5</v>
      </c>
      <c r="AZ284" s="14">
        <v>5</v>
      </c>
      <c r="BA284" s="14">
        <v>5</v>
      </c>
      <c r="BB284" s="14">
        <v>5</v>
      </c>
      <c r="BC284" s="14">
        <f>SUM(AY284:BB284)</f>
        <v>20</v>
      </c>
      <c r="BD284" s="14">
        <f>BC284-[1]Discharge!BF190</f>
        <v>0</v>
      </c>
    </row>
    <row r="285" spans="1:57" s="14" customFormat="1">
      <c r="A285" s="14">
        <v>276</v>
      </c>
      <c r="B285" s="14">
        <v>0</v>
      </c>
      <c r="C285" s="14">
        <v>1</v>
      </c>
      <c r="D285" s="14">
        <v>1</v>
      </c>
      <c r="E285" s="14">
        <v>1</v>
      </c>
      <c r="F285" s="14">
        <v>0</v>
      </c>
      <c r="G285" s="14">
        <v>0</v>
      </c>
      <c r="H285" s="14">
        <v>0</v>
      </c>
      <c r="I285" s="14">
        <v>0</v>
      </c>
      <c r="J285" s="14">
        <v>0</v>
      </c>
      <c r="K285" s="14">
        <v>0</v>
      </c>
      <c r="L285" s="14">
        <v>0</v>
      </c>
      <c r="M285" s="14">
        <v>0</v>
      </c>
      <c r="N285" s="14">
        <v>0</v>
      </c>
      <c r="O285" s="14">
        <v>0</v>
      </c>
      <c r="P285" s="14">
        <v>2</v>
      </c>
      <c r="Q285" s="14">
        <v>2</v>
      </c>
      <c r="R285" s="14">
        <v>2</v>
      </c>
      <c r="S285" s="14">
        <v>2</v>
      </c>
      <c r="T285" s="14">
        <v>3</v>
      </c>
      <c r="U285" s="14">
        <v>1</v>
      </c>
      <c r="V285" s="14">
        <v>1</v>
      </c>
      <c r="W285" s="14">
        <v>1</v>
      </c>
      <c r="X285" s="14">
        <v>1</v>
      </c>
      <c r="Y285" s="14">
        <v>1</v>
      </c>
      <c r="Z285" s="14">
        <v>100</v>
      </c>
      <c r="AA285" s="14">
        <f>Z285-[1]Discharge!AC231</f>
        <v>0</v>
      </c>
      <c r="AB285" s="14">
        <v>2</v>
      </c>
      <c r="AC285" s="14">
        <v>1</v>
      </c>
      <c r="AD285" s="14">
        <v>1</v>
      </c>
      <c r="AE285" s="14">
        <v>1</v>
      </c>
      <c r="AF285" s="14">
        <v>1</v>
      </c>
      <c r="AG285" s="14">
        <v>1</v>
      </c>
      <c r="AH285" s="14">
        <v>1</v>
      </c>
      <c r="AI285" s="14">
        <f>SUM(AC285:AH285)</f>
        <v>6</v>
      </c>
      <c r="AJ285" s="14">
        <f>AI285-[1]Discharge!AL231</f>
        <v>0</v>
      </c>
      <c r="AK285" s="14">
        <v>1</v>
      </c>
      <c r="AL285" s="14">
        <v>1</v>
      </c>
      <c r="AM285" s="14">
        <v>1</v>
      </c>
      <c r="AN285" s="14">
        <v>1</v>
      </c>
      <c r="AO285" s="14">
        <v>1</v>
      </c>
      <c r="AP285" s="14">
        <v>1</v>
      </c>
      <c r="AQ285" s="14">
        <v>1</v>
      </c>
      <c r="AR285" s="14">
        <v>1</v>
      </c>
      <c r="AS285" s="14">
        <f>SUM(AK285:AR285)</f>
        <v>8</v>
      </c>
      <c r="AT285" s="14">
        <f>AS285-[1]Discharge!AV231</f>
        <v>0</v>
      </c>
      <c r="AU285" s="14">
        <v>0</v>
      </c>
      <c r="AV285" s="14">
        <v>0</v>
      </c>
      <c r="AW285" s="14">
        <f>SUM(AU285:AV285)</f>
        <v>0</v>
      </c>
      <c r="AX285" s="14">
        <f>AW285-[1]Discharge!AZ231</f>
        <v>0</v>
      </c>
      <c r="AY285" s="14">
        <v>5</v>
      </c>
      <c r="AZ285" s="14">
        <v>5</v>
      </c>
      <c r="BA285" s="14">
        <v>5</v>
      </c>
      <c r="BB285" s="14">
        <v>5</v>
      </c>
      <c r="BC285" s="14">
        <f>SUM(AY285:BB285)</f>
        <v>20</v>
      </c>
      <c r="BD285" s="14">
        <f>BC285-[1]Discharge!BF231</f>
        <v>0</v>
      </c>
    </row>
    <row r="286" spans="1:57" s="14" customFormat="1">
      <c r="A286" s="14">
        <v>277</v>
      </c>
      <c r="B286" s="14">
        <v>0</v>
      </c>
      <c r="C286" s="14">
        <v>2</v>
      </c>
      <c r="D286" s="14">
        <v>0</v>
      </c>
      <c r="E286" s="14">
        <v>2</v>
      </c>
      <c r="F286" s="14">
        <v>0</v>
      </c>
      <c r="G286" s="14">
        <v>0</v>
      </c>
      <c r="H286" s="14">
        <v>0</v>
      </c>
      <c r="I286" s="14">
        <v>7</v>
      </c>
      <c r="J286" s="14">
        <v>1</v>
      </c>
      <c r="K286" s="14">
        <v>0</v>
      </c>
      <c r="L286" s="14">
        <v>0</v>
      </c>
      <c r="M286" s="14">
        <v>0</v>
      </c>
      <c r="N286" s="14">
        <v>0</v>
      </c>
      <c r="O286" s="14">
        <v>0</v>
      </c>
      <c r="P286" s="14">
        <v>2</v>
      </c>
      <c r="Q286" s="14">
        <v>2</v>
      </c>
      <c r="R286" s="14">
        <v>2</v>
      </c>
      <c r="S286" s="14">
        <v>2</v>
      </c>
      <c r="T286" s="14">
        <v>3</v>
      </c>
    </row>
    <row r="287" spans="1:57" s="14" customFormat="1">
      <c r="A287" s="14">
        <v>278</v>
      </c>
      <c r="B287" s="14">
        <v>1</v>
      </c>
      <c r="C287" s="14">
        <v>0</v>
      </c>
      <c r="D287" s="14">
        <v>1</v>
      </c>
      <c r="E287" s="14">
        <v>1</v>
      </c>
      <c r="F287" s="14">
        <v>1</v>
      </c>
      <c r="G287" s="14">
        <v>0</v>
      </c>
      <c r="H287" s="14">
        <v>0</v>
      </c>
      <c r="I287" s="14">
        <v>0</v>
      </c>
      <c r="J287" s="14">
        <v>0</v>
      </c>
      <c r="K287" s="14">
        <v>0</v>
      </c>
      <c r="L287" s="14">
        <v>0</v>
      </c>
      <c r="M287" s="14">
        <v>0</v>
      </c>
      <c r="N287" s="14">
        <v>0</v>
      </c>
      <c r="O287" s="14">
        <v>0</v>
      </c>
      <c r="P287" s="14">
        <v>2</v>
      </c>
      <c r="Q287" s="14">
        <v>2</v>
      </c>
      <c r="R287" s="14">
        <v>2</v>
      </c>
      <c r="S287" s="14">
        <v>2</v>
      </c>
      <c r="T287" s="14">
        <v>3</v>
      </c>
      <c r="U287" s="14">
        <v>1</v>
      </c>
      <c r="V287" s="14">
        <v>1</v>
      </c>
      <c r="W287" s="14">
        <v>1</v>
      </c>
      <c r="X287" s="14">
        <v>1</v>
      </c>
      <c r="Y287" s="14">
        <v>1</v>
      </c>
      <c r="Z287" s="14">
        <v>95</v>
      </c>
      <c r="AA287" s="14">
        <f>Z287-[1]Discharge!AC90</f>
        <v>0</v>
      </c>
      <c r="AB287" s="14">
        <v>3</v>
      </c>
      <c r="AC287" s="14">
        <v>1</v>
      </c>
      <c r="AD287" s="14">
        <v>1</v>
      </c>
      <c r="AE287" s="14">
        <v>1</v>
      </c>
      <c r="AF287" s="14">
        <v>1</v>
      </c>
      <c r="AG287" s="14">
        <v>1</v>
      </c>
      <c r="AH287" s="14">
        <v>1</v>
      </c>
      <c r="AI287" s="14">
        <f>SUM(AC287:AH287)</f>
        <v>6</v>
      </c>
      <c r="AJ287" s="14">
        <f>AI287-[1]Discharge!AL92</f>
        <v>0</v>
      </c>
      <c r="AK287" s="14">
        <v>1</v>
      </c>
      <c r="AL287" s="14">
        <v>1</v>
      </c>
      <c r="AM287" s="14">
        <v>1</v>
      </c>
      <c r="AN287" s="14">
        <v>1</v>
      </c>
      <c r="AO287" s="14">
        <v>1</v>
      </c>
      <c r="AP287" s="14">
        <v>1</v>
      </c>
      <c r="AQ287" s="14">
        <v>1</v>
      </c>
      <c r="AR287" s="14">
        <v>1</v>
      </c>
      <c r="AS287" s="14">
        <f>SUM(AK287:AR287)</f>
        <v>8</v>
      </c>
      <c r="AT287" s="14">
        <f>AS287-[1]Discharge!AV92</f>
        <v>0</v>
      </c>
      <c r="AU287" s="14">
        <v>0</v>
      </c>
      <c r="AV287" s="14">
        <v>0</v>
      </c>
      <c r="AW287" s="14">
        <f>SUM(AU287:AV287)</f>
        <v>0</v>
      </c>
      <c r="AX287" s="14">
        <f>AW287-[1]Discharge!AZ92</f>
        <v>-3</v>
      </c>
      <c r="AY287" s="14">
        <v>5</v>
      </c>
      <c r="AZ287" s="14">
        <v>5</v>
      </c>
      <c r="BA287" s="14">
        <v>5</v>
      </c>
      <c r="BB287" s="14">
        <v>5</v>
      </c>
      <c r="BC287" s="14">
        <f>SUM(AY287:BB287)</f>
        <v>20</v>
      </c>
      <c r="BD287" s="14">
        <f>BC287-[1]Discharge!BF92</f>
        <v>0</v>
      </c>
    </row>
    <row r="288" spans="1:57" s="14" customFormat="1">
      <c r="A288" s="14">
        <v>279</v>
      </c>
      <c r="B288" s="14">
        <v>0</v>
      </c>
      <c r="C288" s="14">
        <v>0</v>
      </c>
      <c r="D288" s="14">
        <v>0</v>
      </c>
      <c r="E288" s="14">
        <v>0</v>
      </c>
      <c r="F288" s="14">
        <v>0</v>
      </c>
      <c r="G288" s="14">
        <v>0</v>
      </c>
      <c r="H288" s="14">
        <v>0</v>
      </c>
      <c r="I288" s="14">
        <v>0</v>
      </c>
      <c r="J288" s="14">
        <v>0</v>
      </c>
      <c r="K288" s="14">
        <v>0</v>
      </c>
      <c r="L288" s="14">
        <v>0</v>
      </c>
      <c r="M288" s="14">
        <v>0</v>
      </c>
      <c r="N288" s="14">
        <v>0</v>
      </c>
      <c r="O288" s="14">
        <v>0</v>
      </c>
      <c r="P288" s="14">
        <v>2</v>
      </c>
      <c r="Q288" s="14">
        <v>2</v>
      </c>
      <c r="R288" s="14">
        <v>2</v>
      </c>
      <c r="S288" s="14">
        <v>2</v>
      </c>
      <c r="T288" s="14">
        <v>2</v>
      </c>
      <c r="U288" s="14">
        <v>1</v>
      </c>
      <c r="V288" s="14">
        <v>1</v>
      </c>
      <c r="W288" s="14">
        <v>1</v>
      </c>
      <c r="X288" s="14">
        <v>1</v>
      </c>
      <c r="Y288" s="14">
        <v>1</v>
      </c>
      <c r="Z288" s="14">
        <v>100</v>
      </c>
      <c r="AA288" s="14">
        <f>Z288-[1]Discharge!AC332</f>
        <v>0</v>
      </c>
      <c r="AB288" s="14">
        <v>2</v>
      </c>
      <c r="AC288" s="14">
        <v>1</v>
      </c>
      <c r="AD288" s="14">
        <v>1</v>
      </c>
      <c r="AE288" s="14">
        <v>1</v>
      </c>
      <c r="AF288" s="14">
        <v>1</v>
      </c>
      <c r="AG288" s="14">
        <v>1</v>
      </c>
      <c r="AH288" s="14">
        <v>1</v>
      </c>
      <c r="AI288" s="14">
        <f>SUM(AC288:AH288)</f>
        <v>6</v>
      </c>
      <c r="AJ288" s="14">
        <f>AI288-[1]Discharge!AL332</f>
        <v>0</v>
      </c>
      <c r="AK288" s="14">
        <v>1</v>
      </c>
      <c r="AL288" s="14">
        <v>1</v>
      </c>
      <c r="AM288" s="14">
        <v>1</v>
      </c>
      <c r="AN288" s="14">
        <v>1</v>
      </c>
      <c r="AO288" s="14">
        <v>1</v>
      </c>
      <c r="AP288" s="14">
        <v>1</v>
      </c>
      <c r="AQ288" s="14">
        <v>1</v>
      </c>
      <c r="AR288" s="14">
        <v>1</v>
      </c>
      <c r="AS288" s="14">
        <f>SUM(AK288:AR288)</f>
        <v>8</v>
      </c>
      <c r="AT288" s="14">
        <f>AS288-[1]Discharge!AV332</f>
        <v>0</v>
      </c>
      <c r="AU288" s="14">
        <v>0</v>
      </c>
      <c r="AV288" s="14">
        <v>0</v>
      </c>
      <c r="AW288" s="14">
        <f>SUM(AU288:AV288)</f>
        <v>0</v>
      </c>
      <c r="AX288" s="14">
        <f>AW288-[1]Discharge!AZ332</f>
        <v>0</v>
      </c>
      <c r="AY288" s="14">
        <v>4</v>
      </c>
      <c r="AZ288" s="14">
        <v>4</v>
      </c>
      <c r="BA288" s="14">
        <v>4</v>
      </c>
      <c r="BB288" s="14">
        <v>4</v>
      </c>
      <c r="BC288" s="14">
        <f>SUM(AY288:BB288)</f>
        <v>16</v>
      </c>
      <c r="BD288" s="14">
        <f>BC288-[1]Discharge!BF332</f>
        <v>-4</v>
      </c>
    </row>
    <row r="289" spans="1:57" s="14" customFormat="1">
      <c r="A289" s="14">
        <v>280</v>
      </c>
      <c r="B289" s="14">
        <v>1</v>
      </c>
      <c r="C289" s="14">
        <v>0</v>
      </c>
      <c r="D289" s="14">
        <v>1</v>
      </c>
      <c r="E289" s="14">
        <v>0</v>
      </c>
      <c r="F289" s="14">
        <v>1</v>
      </c>
      <c r="G289" s="14">
        <v>0</v>
      </c>
      <c r="H289" s="14">
        <v>0</v>
      </c>
      <c r="I289" s="14">
        <v>0</v>
      </c>
      <c r="J289" s="14">
        <v>0</v>
      </c>
      <c r="K289" s="14">
        <v>0</v>
      </c>
      <c r="L289" s="14">
        <v>0</v>
      </c>
      <c r="M289" s="14">
        <v>0</v>
      </c>
      <c r="N289" s="14">
        <v>0</v>
      </c>
      <c r="O289" s="14">
        <v>0</v>
      </c>
      <c r="P289" s="14">
        <v>0</v>
      </c>
      <c r="Q289" s="14">
        <v>1</v>
      </c>
      <c r="R289" s="14">
        <v>0</v>
      </c>
      <c r="S289" s="14">
        <v>0</v>
      </c>
      <c r="T289" s="14">
        <v>1</v>
      </c>
      <c r="U289" s="1">
        <v>3</v>
      </c>
      <c r="V289" s="1">
        <v>1</v>
      </c>
      <c r="W289" s="1">
        <v>1</v>
      </c>
      <c r="X289" s="1">
        <v>3</v>
      </c>
      <c r="Y289" s="1">
        <v>1</v>
      </c>
      <c r="Z289" s="1">
        <v>85</v>
      </c>
      <c r="AA289" s="14">
        <f>Z289-[1]Discharge!AC462</f>
        <v>85</v>
      </c>
      <c r="AB289" s="1">
        <v>4</v>
      </c>
      <c r="AC289" s="1">
        <v>1</v>
      </c>
      <c r="AD289" s="1">
        <v>1</v>
      </c>
      <c r="AE289" s="1">
        <v>1</v>
      </c>
      <c r="AF289" s="1">
        <v>1</v>
      </c>
      <c r="AG289" s="1">
        <v>1</v>
      </c>
      <c r="AH289" s="1">
        <v>1</v>
      </c>
      <c r="AI289" s="14">
        <f>SUM(AC289:AH289)</f>
        <v>6</v>
      </c>
      <c r="AJ289" s="14">
        <f>AI289-[1]Discharge!AL462</f>
        <v>6</v>
      </c>
      <c r="AK289" s="1">
        <v>1</v>
      </c>
      <c r="AL289" s="1">
        <v>0</v>
      </c>
      <c r="AM289" s="1">
        <v>0</v>
      </c>
      <c r="AN289" s="1">
        <v>1</v>
      </c>
      <c r="AO289" s="1">
        <v>1</v>
      </c>
      <c r="AP289" s="1">
        <v>1</v>
      </c>
      <c r="AQ289" s="1">
        <v>1</v>
      </c>
      <c r="AR289" s="1">
        <v>1</v>
      </c>
      <c r="AS289" s="14">
        <f>SUM(AK289:AR289)</f>
        <v>6</v>
      </c>
      <c r="AT289" s="14">
        <f>AS289-[1]Discharge!AV462</f>
        <v>6</v>
      </c>
      <c r="AU289" s="1">
        <v>0</v>
      </c>
      <c r="AV289" s="1">
        <v>0</v>
      </c>
      <c r="AW289" s="14">
        <f>SUM(AU289:AV289)</f>
        <v>0</v>
      </c>
      <c r="AX289" s="14">
        <f>AW289-[1]Discharge!AZ462</f>
        <v>0</v>
      </c>
      <c r="AY289" s="1">
        <v>5</v>
      </c>
      <c r="AZ289" s="1">
        <v>5</v>
      </c>
      <c r="BA289" s="1">
        <v>3</v>
      </c>
      <c r="BB289" s="1">
        <v>5</v>
      </c>
      <c r="BC289" s="14">
        <f>SUM(AY289:BB289)</f>
        <v>18</v>
      </c>
      <c r="BD289" s="14">
        <f>BC289-[1]Discharge!BF462</f>
        <v>18</v>
      </c>
      <c r="BE289"/>
    </row>
    <row r="290" spans="1:57" s="14" customFormat="1">
      <c r="A290" s="14">
        <v>281</v>
      </c>
      <c r="B290" s="1">
        <v>0</v>
      </c>
      <c r="C290" s="1">
        <v>0</v>
      </c>
      <c r="D290" s="1">
        <v>0</v>
      </c>
      <c r="E290" s="1">
        <v>2</v>
      </c>
      <c r="F290" s="1">
        <v>0</v>
      </c>
      <c r="G290" s="1">
        <v>0</v>
      </c>
      <c r="H290" s="1">
        <v>0</v>
      </c>
      <c r="I290" s="1">
        <v>0</v>
      </c>
      <c r="J290" s="1">
        <v>0</v>
      </c>
      <c r="K290" s="1">
        <v>0</v>
      </c>
      <c r="L290" s="1">
        <v>0</v>
      </c>
      <c r="M290" s="1">
        <v>0</v>
      </c>
      <c r="N290" s="1">
        <v>0</v>
      </c>
      <c r="O290" s="1">
        <v>0</v>
      </c>
      <c r="P290" s="1">
        <v>0</v>
      </c>
      <c r="Q290" s="1">
        <v>2</v>
      </c>
      <c r="R290" s="1">
        <v>2</v>
      </c>
      <c r="S290" s="1">
        <v>2</v>
      </c>
      <c r="T290" s="1">
        <v>2</v>
      </c>
      <c r="U290" s="1"/>
      <c r="V290" s="1"/>
      <c r="W290" s="1"/>
      <c r="X290" s="1"/>
      <c r="Y290" s="1"/>
      <c r="Z290" s="1"/>
      <c r="AB290" s="1"/>
      <c r="AC290" s="1"/>
      <c r="AD290" s="1"/>
      <c r="AE290" s="1"/>
      <c r="AF290" s="1"/>
      <c r="AG290" s="1"/>
      <c r="AH290" s="1"/>
      <c r="AK290" s="1"/>
      <c r="AL290" s="1"/>
      <c r="AM290" s="1"/>
      <c r="AN290" s="1"/>
      <c r="AO290" s="1"/>
      <c r="AP290" s="1"/>
      <c r="AQ290" s="1"/>
      <c r="AR290" s="1"/>
      <c r="AU290" s="1"/>
      <c r="AV290" s="1"/>
      <c r="AY290" s="1"/>
      <c r="AZ290" s="1"/>
      <c r="BA290" s="1"/>
      <c r="BB290" s="1"/>
      <c r="BE290"/>
    </row>
    <row r="291" spans="1:57" s="14" customFormat="1">
      <c r="A291" s="14">
        <v>282</v>
      </c>
      <c r="B291" s="14">
        <v>2</v>
      </c>
      <c r="C291" s="14">
        <v>24</v>
      </c>
      <c r="D291" s="14">
        <v>4</v>
      </c>
      <c r="E291" s="14">
        <v>1</v>
      </c>
      <c r="F291" s="14">
        <v>0</v>
      </c>
      <c r="G291" s="14">
        <v>0</v>
      </c>
      <c r="H291" s="14">
        <v>0</v>
      </c>
      <c r="I291" s="14">
        <v>0</v>
      </c>
      <c r="J291" s="14">
        <v>0</v>
      </c>
      <c r="K291" s="14">
        <v>0</v>
      </c>
      <c r="L291" s="14">
        <v>0</v>
      </c>
      <c r="M291" s="14">
        <v>1</v>
      </c>
      <c r="N291" s="14">
        <v>0</v>
      </c>
      <c r="O291" s="14">
        <v>0</v>
      </c>
      <c r="P291" s="14">
        <v>2</v>
      </c>
      <c r="Q291" s="14">
        <v>2</v>
      </c>
      <c r="R291" s="14">
        <v>2</v>
      </c>
      <c r="S291" s="14">
        <v>2</v>
      </c>
      <c r="T291" s="14">
        <v>3</v>
      </c>
      <c r="U291" s="14">
        <v>1</v>
      </c>
      <c r="V291" s="14">
        <v>1</v>
      </c>
      <c r="W291" s="14">
        <v>1</v>
      </c>
      <c r="X291" s="14">
        <v>1</v>
      </c>
      <c r="Y291" s="14">
        <v>1</v>
      </c>
      <c r="Z291" s="14">
        <v>100</v>
      </c>
      <c r="AA291" s="14">
        <f>Z291-[1]Discharge!AC216</f>
        <v>0</v>
      </c>
      <c r="AB291" s="14">
        <v>3</v>
      </c>
      <c r="AC291" s="14">
        <v>1</v>
      </c>
      <c r="AD291" s="14">
        <v>1</v>
      </c>
      <c r="AE291" s="14">
        <v>1</v>
      </c>
      <c r="AF291" s="14">
        <v>1</v>
      </c>
      <c r="AG291" s="14">
        <v>1</v>
      </c>
      <c r="AH291" s="14">
        <v>1</v>
      </c>
      <c r="AI291" s="14">
        <f>SUM(AC291:AH291)</f>
        <v>6</v>
      </c>
      <c r="AJ291" s="14">
        <f>AI291-[1]Discharge!AL216</f>
        <v>0</v>
      </c>
      <c r="AK291" s="14">
        <v>1</v>
      </c>
      <c r="AL291" s="14">
        <v>1</v>
      </c>
      <c r="AM291" s="14">
        <v>1</v>
      </c>
      <c r="AN291" s="14">
        <v>1</v>
      </c>
      <c r="AO291" s="14">
        <v>1</v>
      </c>
      <c r="AP291" s="14">
        <v>1</v>
      </c>
      <c r="AQ291" s="14">
        <v>1</v>
      </c>
      <c r="AR291" s="14">
        <v>1</v>
      </c>
      <c r="AS291" s="14">
        <f>SUM(AK291:AR291)</f>
        <v>8</v>
      </c>
      <c r="AT291" s="14">
        <f>AS291-[1]Discharge!AV216</f>
        <v>1</v>
      </c>
      <c r="AU291" s="14">
        <v>0</v>
      </c>
      <c r="AV291" s="14">
        <v>0</v>
      </c>
      <c r="AW291" s="14">
        <f>SUM(AU291:AV291)</f>
        <v>0</v>
      </c>
      <c r="AX291" s="14">
        <f>AW291-[1]Discharge!AZ216</f>
        <v>0</v>
      </c>
      <c r="AY291" s="14">
        <v>5</v>
      </c>
      <c r="AZ291" s="14">
        <v>5</v>
      </c>
      <c r="BA291" s="14">
        <v>5</v>
      </c>
      <c r="BB291" s="14">
        <v>5</v>
      </c>
      <c r="BC291" s="14">
        <f>SUM(AY291:BB291)</f>
        <v>20</v>
      </c>
      <c r="BD291" s="14">
        <f>BC291-[1]Discharge!BF216</f>
        <v>0</v>
      </c>
    </row>
    <row r="292" spans="1:57" s="14" customFormat="1">
      <c r="A292" s="14">
        <v>283</v>
      </c>
      <c r="B292" s="14">
        <v>1</v>
      </c>
      <c r="C292" s="14">
        <v>35</v>
      </c>
      <c r="D292" s="14">
        <v>2</v>
      </c>
      <c r="E292" s="14">
        <v>1</v>
      </c>
      <c r="F292" s="14">
        <v>2</v>
      </c>
      <c r="G292" s="14">
        <v>0</v>
      </c>
      <c r="H292" s="14">
        <v>0</v>
      </c>
      <c r="I292" s="14">
        <v>10</v>
      </c>
      <c r="J292" s="14">
        <v>1</v>
      </c>
      <c r="K292" s="14">
        <v>0</v>
      </c>
      <c r="L292" s="14">
        <v>0</v>
      </c>
      <c r="M292" s="14">
        <v>0</v>
      </c>
      <c r="N292" s="14">
        <v>0</v>
      </c>
      <c r="O292" s="14">
        <v>0</v>
      </c>
      <c r="P292" s="14">
        <v>2</v>
      </c>
      <c r="Q292" s="14">
        <v>2</v>
      </c>
      <c r="R292" s="14">
        <v>2</v>
      </c>
      <c r="S292" s="14">
        <v>2</v>
      </c>
      <c r="T292" s="14">
        <v>2</v>
      </c>
      <c r="U292" s="14">
        <v>1</v>
      </c>
      <c r="V292" s="14">
        <v>1</v>
      </c>
      <c r="W292" s="14">
        <v>1</v>
      </c>
      <c r="X292" s="14">
        <v>1</v>
      </c>
      <c r="Y292" s="14">
        <v>1</v>
      </c>
      <c r="Z292" s="14">
        <v>60</v>
      </c>
      <c r="AA292" s="14">
        <f>Z292-[1]Discharge!AC225</f>
        <v>0</v>
      </c>
      <c r="AB292" s="14">
        <v>3</v>
      </c>
      <c r="AC292" s="14">
        <v>1</v>
      </c>
      <c r="AD292" s="14">
        <v>1</v>
      </c>
      <c r="AE292" s="14">
        <v>1</v>
      </c>
      <c r="AF292" s="14">
        <v>1</v>
      </c>
      <c r="AG292" s="14">
        <v>1</v>
      </c>
      <c r="AH292" s="14">
        <v>1</v>
      </c>
      <c r="AI292" s="14">
        <f>SUM(AC292:AH292)</f>
        <v>6</v>
      </c>
      <c r="AJ292" s="14">
        <f>AI292-[1]Discharge!AL225</f>
        <v>0</v>
      </c>
      <c r="AK292" s="14">
        <v>1</v>
      </c>
      <c r="AL292" s="14">
        <v>1</v>
      </c>
      <c r="AM292" s="14">
        <v>1</v>
      </c>
      <c r="AN292" s="14">
        <v>1</v>
      </c>
      <c r="AO292" s="14">
        <v>1</v>
      </c>
      <c r="AP292" s="14">
        <v>1</v>
      </c>
      <c r="AQ292" s="14">
        <v>1</v>
      </c>
      <c r="AR292" s="14">
        <v>1</v>
      </c>
      <c r="AS292" s="14">
        <f>SUM(AK292:AR292)</f>
        <v>8</v>
      </c>
      <c r="AT292" s="14">
        <f>AS292-[1]Discharge!AV225</f>
        <v>0</v>
      </c>
      <c r="AU292" s="14">
        <v>1</v>
      </c>
      <c r="AV292" s="14">
        <v>1</v>
      </c>
      <c r="AW292" s="14">
        <f>SUM(AU292:AV292)</f>
        <v>2</v>
      </c>
      <c r="AX292" s="14">
        <f>AW292-[1]Discharge!AZ225</f>
        <v>0</v>
      </c>
      <c r="AY292" s="14">
        <v>5</v>
      </c>
      <c r="AZ292" s="14">
        <v>5</v>
      </c>
      <c r="BA292" s="14">
        <v>5</v>
      </c>
      <c r="BB292" s="14">
        <v>5</v>
      </c>
      <c r="BC292" s="14">
        <f>SUM(AY292:BB292)</f>
        <v>20</v>
      </c>
      <c r="BD292" s="14">
        <f>BC292-[1]Discharge!BF225</f>
        <v>0</v>
      </c>
    </row>
    <row r="293" spans="1:57" s="14" customFormat="1">
      <c r="A293" s="14">
        <v>284</v>
      </c>
      <c r="B293" s="14">
        <v>3</v>
      </c>
      <c r="C293" s="14">
        <v>14</v>
      </c>
      <c r="D293" s="14">
        <v>2</v>
      </c>
      <c r="E293" s="14">
        <v>2</v>
      </c>
      <c r="F293" s="14">
        <v>2</v>
      </c>
      <c r="G293" s="14">
        <v>2</v>
      </c>
      <c r="H293" s="14">
        <v>0</v>
      </c>
      <c r="I293" s="14">
        <v>0</v>
      </c>
      <c r="J293" s="14">
        <v>0</v>
      </c>
      <c r="K293" s="14">
        <v>1</v>
      </c>
      <c r="L293" s="14">
        <v>0</v>
      </c>
      <c r="M293" s="14">
        <v>1</v>
      </c>
      <c r="N293" s="14">
        <v>0</v>
      </c>
      <c r="O293" s="14">
        <v>0</v>
      </c>
      <c r="P293" s="14">
        <v>0</v>
      </c>
      <c r="Q293" s="14">
        <v>2</v>
      </c>
      <c r="R293" s="14">
        <v>2</v>
      </c>
      <c r="S293" s="14">
        <v>2</v>
      </c>
      <c r="T293" s="14">
        <v>2</v>
      </c>
      <c r="U293" s="1"/>
      <c r="V293" s="1"/>
      <c r="W293" s="1"/>
      <c r="X293" s="1"/>
      <c r="Y293" s="1"/>
      <c r="Z293" s="1"/>
      <c r="AB293" s="1"/>
      <c r="AC293" s="1"/>
      <c r="AD293" s="1"/>
      <c r="AE293" s="1"/>
      <c r="AF293" s="1"/>
      <c r="AG293" s="1"/>
      <c r="AH293" s="1"/>
      <c r="AK293" s="1"/>
      <c r="AL293" s="1"/>
      <c r="AM293" s="1"/>
      <c r="AN293" s="1"/>
      <c r="AO293" s="1"/>
      <c r="AP293" s="1"/>
      <c r="AQ293" s="1"/>
      <c r="AR293" s="1"/>
      <c r="AU293" s="1"/>
      <c r="AV293" s="1"/>
      <c r="AY293" s="1"/>
      <c r="AZ293" s="1"/>
      <c r="BA293" s="1"/>
      <c r="BB293" s="1"/>
      <c r="BE293"/>
    </row>
    <row r="294" spans="1:57" s="14" customFormat="1">
      <c r="A294" s="14">
        <v>285</v>
      </c>
      <c r="B294" s="14">
        <v>0</v>
      </c>
      <c r="C294" s="14">
        <v>0</v>
      </c>
      <c r="D294" s="14">
        <v>0</v>
      </c>
      <c r="E294" s="14">
        <v>0</v>
      </c>
      <c r="F294" s="14">
        <v>0</v>
      </c>
      <c r="G294" s="14">
        <v>0</v>
      </c>
      <c r="H294" s="14">
        <v>0</v>
      </c>
      <c r="I294" s="14">
        <v>0</v>
      </c>
      <c r="J294" s="14">
        <v>0</v>
      </c>
      <c r="K294" s="14">
        <v>0</v>
      </c>
      <c r="L294" s="14">
        <v>0</v>
      </c>
      <c r="M294" s="14">
        <v>0</v>
      </c>
      <c r="N294" s="14">
        <v>0</v>
      </c>
      <c r="O294" s="14">
        <v>0</v>
      </c>
      <c r="P294" s="14">
        <v>2</v>
      </c>
      <c r="Q294" s="14">
        <v>2</v>
      </c>
      <c r="R294" s="14">
        <v>2</v>
      </c>
      <c r="S294" s="14">
        <v>2</v>
      </c>
      <c r="T294" s="14">
        <v>3</v>
      </c>
      <c r="U294" s="14">
        <v>1</v>
      </c>
      <c r="V294" s="14">
        <v>1</v>
      </c>
      <c r="W294" s="14">
        <v>1</v>
      </c>
      <c r="X294" s="14">
        <v>1</v>
      </c>
      <c r="Y294" s="14">
        <v>1</v>
      </c>
      <c r="Z294" s="14">
        <v>89</v>
      </c>
      <c r="AA294" s="14">
        <f>Z294-[1]Discharge!AC306</f>
        <v>-11</v>
      </c>
      <c r="AB294" s="14">
        <v>2</v>
      </c>
      <c r="AC294" s="14">
        <v>1</v>
      </c>
      <c r="AD294" s="14">
        <v>1</v>
      </c>
      <c r="AE294" s="14">
        <v>1</v>
      </c>
      <c r="AF294" s="14">
        <v>1</v>
      </c>
      <c r="AG294" s="14">
        <v>1</v>
      </c>
      <c r="AH294" s="14">
        <v>1</v>
      </c>
      <c r="AI294" s="14">
        <f>SUM(AC294:AH294)</f>
        <v>6</v>
      </c>
      <c r="AJ294" s="14">
        <f>AI294-[1]Discharge!AL306</f>
        <v>0</v>
      </c>
      <c r="AK294" s="14">
        <v>1</v>
      </c>
      <c r="AL294" s="14">
        <v>1</v>
      </c>
      <c r="AM294" s="14">
        <v>1</v>
      </c>
      <c r="AN294" s="14">
        <v>1</v>
      </c>
      <c r="AO294" s="14">
        <v>1</v>
      </c>
      <c r="AP294" s="14">
        <v>1</v>
      </c>
      <c r="AQ294" s="14">
        <v>1</v>
      </c>
      <c r="AR294" s="14">
        <v>1</v>
      </c>
      <c r="AS294" s="14">
        <f>SUM(AK294:AR294)</f>
        <v>8</v>
      </c>
      <c r="AT294" s="14">
        <f>AS294-[1]Discharge!AV306</f>
        <v>0</v>
      </c>
      <c r="AU294" s="14">
        <v>0</v>
      </c>
      <c r="AV294" s="14">
        <v>0</v>
      </c>
      <c r="AW294" s="14">
        <f>SUM(AU294:AV294)</f>
        <v>0</v>
      </c>
      <c r="AX294" s="14">
        <f>AW294-[1]Discharge!AZ306</f>
        <v>0</v>
      </c>
      <c r="AY294" s="14">
        <v>5</v>
      </c>
      <c r="AZ294" s="14">
        <v>5</v>
      </c>
      <c r="BA294" s="14">
        <v>5</v>
      </c>
      <c r="BB294" s="14">
        <v>5</v>
      </c>
      <c r="BC294" s="14">
        <f>SUM(AY294:BB294)</f>
        <v>20</v>
      </c>
      <c r="BD294" s="14">
        <f>BC294-[1]Discharge!BF306</f>
        <v>0</v>
      </c>
    </row>
    <row r="295" spans="1:57" s="14" customFormat="1">
      <c r="A295" s="14">
        <v>286</v>
      </c>
      <c r="B295" s="14">
        <v>2</v>
      </c>
      <c r="C295" s="14">
        <v>6</v>
      </c>
      <c r="D295" s="14">
        <v>1</v>
      </c>
      <c r="E295" s="14">
        <v>1</v>
      </c>
      <c r="F295" s="14">
        <v>2</v>
      </c>
      <c r="G295" s="14">
        <v>0</v>
      </c>
      <c r="H295" s="14">
        <v>0</v>
      </c>
      <c r="I295" s="14">
        <v>0</v>
      </c>
      <c r="J295" s="14">
        <v>0</v>
      </c>
      <c r="K295" s="14">
        <v>0</v>
      </c>
      <c r="L295" s="14">
        <v>0</v>
      </c>
      <c r="M295" s="14">
        <v>0</v>
      </c>
      <c r="N295" s="14">
        <v>0</v>
      </c>
      <c r="O295" s="14">
        <v>0</v>
      </c>
      <c r="P295" s="14">
        <v>2</v>
      </c>
      <c r="Q295" s="14">
        <v>2</v>
      </c>
      <c r="R295" s="14">
        <v>2</v>
      </c>
      <c r="S295" s="14">
        <v>2</v>
      </c>
      <c r="T295" s="14">
        <v>3</v>
      </c>
      <c r="U295" s="14">
        <v>2</v>
      </c>
      <c r="V295" s="14">
        <v>2</v>
      </c>
      <c r="W295" s="14">
        <v>1</v>
      </c>
      <c r="X295" s="14">
        <v>2</v>
      </c>
      <c r="Y295" s="14">
        <v>2</v>
      </c>
      <c r="Z295" s="14">
        <v>60</v>
      </c>
      <c r="AA295" s="14">
        <f>Z295-[1]Discharge!AC269</f>
        <v>-37</v>
      </c>
      <c r="AB295" s="14">
        <v>3</v>
      </c>
      <c r="AC295" s="14">
        <v>1</v>
      </c>
      <c r="AD295" s="14">
        <v>1</v>
      </c>
      <c r="AE295" s="14">
        <v>1</v>
      </c>
      <c r="AF295" s="14">
        <v>1</v>
      </c>
      <c r="AG295" s="14">
        <v>1</v>
      </c>
      <c r="AH295" s="14">
        <v>1</v>
      </c>
      <c r="AI295" s="14">
        <f>SUM(AC295:AH295)</f>
        <v>6</v>
      </c>
      <c r="AJ295" s="14">
        <f>AI295-[1]Discharge!AL269</f>
        <v>0</v>
      </c>
      <c r="AK295" s="14">
        <v>1</v>
      </c>
      <c r="AL295" s="14">
        <v>1</v>
      </c>
      <c r="AM295" s="14">
        <v>1</v>
      </c>
      <c r="AN295" s="14">
        <v>1</v>
      </c>
      <c r="AO295" s="14">
        <v>1</v>
      </c>
      <c r="AP295" s="14">
        <v>1</v>
      </c>
      <c r="AQ295" s="14">
        <v>1</v>
      </c>
      <c r="AR295" s="14">
        <v>1</v>
      </c>
      <c r="AS295" s="14">
        <f>SUM(AK295:AR295)</f>
        <v>8</v>
      </c>
      <c r="AT295" s="14">
        <f>AS295-[1]Discharge!AV269</f>
        <v>0</v>
      </c>
      <c r="AU295" s="14">
        <v>0</v>
      </c>
      <c r="AV295" s="14">
        <v>1</v>
      </c>
      <c r="AW295" s="14">
        <f>SUM(AU295:AV295)</f>
        <v>1</v>
      </c>
      <c r="AX295" s="14">
        <f>AW295-[1]Discharge!AZ269</f>
        <v>1</v>
      </c>
      <c r="AY295" s="14">
        <v>1</v>
      </c>
      <c r="AZ295" s="14">
        <v>1</v>
      </c>
      <c r="BA295" s="14">
        <v>1</v>
      </c>
      <c r="BB295" s="14">
        <v>1</v>
      </c>
      <c r="BC295" s="14">
        <f>SUM(AY295:BB295)</f>
        <v>4</v>
      </c>
      <c r="BD295" s="14">
        <f>BC295-[1]Discharge!BF269</f>
        <v>-12</v>
      </c>
    </row>
    <row r="296" spans="1:57" s="14" customFormat="1">
      <c r="A296" s="14">
        <v>287</v>
      </c>
      <c r="B296" s="14">
        <v>2</v>
      </c>
      <c r="C296" s="14">
        <v>23</v>
      </c>
      <c r="D296" s="14">
        <v>0</v>
      </c>
      <c r="E296" s="14">
        <v>0</v>
      </c>
      <c r="F296" s="14">
        <v>2</v>
      </c>
      <c r="G296" s="14">
        <v>0</v>
      </c>
      <c r="H296" s="14">
        <v>0</v>
      </c>
      <c r="I296" s="14">
        <v>0</v>
      </c>
      <c r="J296" s="14">
        <v>0</v>
      </c>
      <c r="K296" s="14">
        <v>1</v>
      </c>
      <c r="L296" s="14">
        <v>1</v>
      </c>
      <c r="M296" s="14">
        <v>0</v>
      </c>
      <c r="N296" s="14">
        <v>1</v>
      </c>
      <c r="O296" s="14">
        <v>1</v>
      </c>
      <c r="P296" s="14">
        <v>0</v>
      </c>
      <c r="Q296" s="14">
        <v>1</v>
      </c>
      <c r="R296" s="14">
        <v>1</v>
      </c>
      <c r="S296" s="14">
        <v>1</v>
      </c>
      <c r="T296" s="14">
        <v>3</v>
      </c>
    </row>
    <row r="297" spans="1:57" s="14" customFormat="1">
      <c r="A297" s="14">
        <v>288</v>
      </c>
      <c r="B297" s="14">
        <v>0</v>
      </c>
      <c r="C297" s="14">
        <v>0</v>
      </c>
      <c r="D297" s="14">
        <v>0</v>
      </c>
      <c r="E297" s="14">
        <v>2</v>
      </c>
      <c r="F297" s="14">
        <v>0</v>
      </c>
      <c r="G297" s="14">
        <v>0</v>
      </c>
      <c r="H297" s="14">
        <v>0</v>
      </c>
      <c r="I297" s="14">
        <v>0</v>
      </c>
      <c r="J297" s="14">
        <v>0</v>
      </c>
      <c r="K297" s="14">
        <v>0</v>
      </c>
      <c r="L297" s="14">
        <v>0</v>
      </c>
      <c r="M297" s="14">
        <v>0</v>
      </c>
      <c r="N297" s="14">
        <v>0</v>
      </c>
      <c r="O297" s="14">
        <v>0</v>
      </c>
      <c r="P297" s="14">
        <v>2</v>
      </c>
      <c r="Q297" s="14">
        <v>2</v>
      </c>
      <c r="R297" s="14">
        <v>2</v>
      </c>
      <c r="S297" s="14">
        <v>2</v>
      </c>
      <c r="T297" s="14">
        <v>3</v>
      </c>
      <c r="U297" s="14">
        <v>1</v>
      </c>
      <c r="V297" s="14">
        <v>1</v>
      </c>
      <c r="W297" s="14">
        <v>1</v>
      </c>
      <c r="X297" s="14">
        <v>1</v>
      </c>
      <c r="Y297" s="14">
        <v>1</v>
      </c>
      <c r="Z297" s="14">
        <v>100</v>
      </c>
      <c r="AA297" s="14">
        <f>Z297-[1]Discharge!AC396</f>
        <v>0</v>
      </c>
      <c r="AB297" s="14">
        <v>1</v>
      </c>
      <c r="AC297" s="14">
        <v>1</v>
      </c>
      <c r="AD297" s="14">
        <v>1</v>
      </c>
      <c r="AE297" s="14">
        <v>1</v>
      </c>
      <c r="AF297" s="14">
        <v>1</v>
      </c>
      <c r="AG297" s="14">
        <v>1</v>
      </c>
      <c r="AH297" s="14">
        <v>1</v>
      </c>
      <c r="AI297" s="14">
        <f>SUM(AC297:AH297)</f>
        <v>6</v>
      </c>
      <c r="AJ297" s="14">
        <f>AI297-[1]Discharge!AL396</f>
        <v>0</v>
      </c>
      <c r="AK297" s="14">
        <v>1</v>
      </c>
      <c r="AL297" s="14">
        <v>1</v>
      </c>
      <c r="AM297" s="14">
        <v>1</v>
      </c>
      <c r="AN297" s="14">
        <v>1</v>
      </c>
      <c r="AO297" s="14">
        <v>1</v>
      </c>
      <c r="AP297" s="14">
        <v>1</v>
      </c>
      <c r="AQ297" s="14">
        <v>1</v>
      </c>
      <c r="AR297" s="14">
        <v>1</v>
      </c>
      <c r="AS297" s="14">
        <f>SUM(AK297:AR297)</f>
        <v>8</v>
      </c>
      <c r="AT297" s="14">
        <f>AS297-[1]Discharge!AV396</f>
        <v>0</v>
      </c>
      <c r="AU297" s="14">
        <v>9</v>
      </c>
      <c r="AV297" s="14">
        <v>0</v>
      </c>
      <c r="AW297" s="14">
        <v>0</v>
      </c>
      <c r="AX297" s="14">
        <f>AW297-[1]Discharge!AZ396</f>
        <v>0</v>
      </c>
      <c r="AY297" s="14">
        <v>5</v>
      </c>
      <c r="AZ297" s="14">
        <v>5</v>
      </c>
      <c r="BA297" s="14">
        <v>5</v>
      </c>
      <c r="BB297" s="14">
        <v>5</v>
      </c>
      <c r="BC297" s="14">
        <f>SUM(AY297:BB297)</f>
        <v>20</v>
      </c>
      <c r="BD297" s="14">
        <f>BC297-[1]Discharge!BF396</f>
        <v>0</v>
      </c>
    </row>
    <row r="298" spans="1:57" s="14" customFormat="1">
      <c r="A298" s="14">
        <v>289</v>
      </c>
      <c r="B298" s="1">
        <v>6</v>
      </c>
      <c r="C298" s="1">
        <v>21</v>
      </c>
      <c r="D298" s="1">
        <v>2</v>
      </c>
      <c r="E298" s="1">
        <v>1</v>
      </c>
      <c r="F298" s="1">
        <v>0</v>
      </c>
      <c r="G298" s="1">
        <v>0</v>
      </c>
      <c r="H298" s="1">
        <v>0</v>
      </c>
      <c r="I298" s="1">
        <v>12</v>
      </c>
      <c r="J298" s="1">
        <v>2</v>
      </c>
      <c r="K298" s="1">
        <v>0</v>
      </c>
      <c r="L298" s="1">
        <v>0</v>
      </c>
      <c r="M298" s="1">
        <v>0</v>
      </c>
      <c r="N298" s="1">
        <v>0</v>
      </c>
      <c r="O298" s="1">
        <v>0</v>
      </c>
      <c r="P298" s="1">
        <v>2</v>
      </c>
      <c r="Q298" s="1">
        <v>2</v>
      </c>
      <c r="R298" s="1">
        <v>2</v>
      </c>
      <c r="S298" s="1">
        <v>2</v>
      </c>
      <c r="T298" s="1">
        <v>3</v>
      </c>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row>
    <row r="299" spans="1:57" s="14" customFormat="1">
      <c r="A299" s="14">
        <v>290</v>
      </c>
      <c r="B299" s="1">
        <v>12</v>
      </c>
      <c r="C299" s="1">
        <v>215</v>
      </c>
      <c r="D299" s="1">
        <v>1</v>
      </c>
      <c r="E299" s="1">
        <v>1</v>
      </c>
      <c r="F299" s="1">
        <v>1</v>
      </c>
      <c r="G299" s="1">
        <v>0</v>
      </c>
      <c r="H299" s="1">
        <v>8</v>
      </c>
      <c r="I299" s="1">
        <v>0</v>
      </c>
      <c r="J299" s="1">
        <v>0</v>
      </c>
      <c r="K299" s="1">
        <v>1</v>
      </c>
      <c r="L299" s="1">
        <v>1</v>
      </c>
      <c r="M299" s="1">
        <v>0</v>
      </c>
      <c r="N299" s="1">
        <v>0</v>
      </c>
      <c r="O299" s="1">
        <v>0</v>
      </c>
      <c r="P299" s="1">
        <v>0</v>
      </c>
      <c r="Q299" s="1">
        <v>2</v>
      </c>
      <c r="R299" s="1">
        <v>2</v>
      </c>
      <c r="S299" s="1">
        <v>2</v>
      </c>
      <c r="T299" s="1">
        <v>2</v>
      </c>
      <c r="U299" s="1"/>
      <c r="V299" s="1"/>
      <c r="W299" s="1"/>
      <c r="X299" s="1"/>
      <c r="Y299" s="1"/>
      <c r="Z299" s="1"/>
      <c r="AB299" s="1"/>
      <c r="AC299" s="1"/>
      <c r="AD299" s="1"/>
      <c r="AE299" s="1"/>
      <c r="AF299" s="1"/>
      <c r="AG299" s="1"/>
      <c r="AH299" s="1"/>
      <c r="AK299" s="1"/>
      <c r="AL299" s="1"/>
      <c r="AM299" s="1"/>
      <c r="AN299" s="1"/>
      <c r="AO299" s="1"/>
      <c r="AP299" s="1"/>
      <c r="AQ299" s="1"/>
      <c r="AR299" s="1"/>
      <c r="AU299" s="1"/>
      <c r="AV299" s="1"/>
      <c r="AY299" s="1"/>
      <c r="AZ299" s="1"/>
      <c r="BA299" s="1"/>
      <c r="BB299" s="1"/>
      <c r="BE299"/>
    </row>
    <row r="300" spans="1:57" s="14" customFormat="1">
      <c r="A300" s="14">
        <v>291</v>
      </c>
      <c r="B300" s="14">
        <v>0</v>
      </c>
      <c r="C300" s="14">
        <v>0</v>
      </c>
      <c r="D300" s="14">
        <v>0</v>
      </c>
      <c r="E300" s="14">
        <v>2</v>
      </c>
      <c r="F300" s="14">
        <v>0</v>
      </c>
      <c r="G300" s="14">
        <v>0</v>
      </c>
      <c r="H300" s="14">
        <v>0</v>
      </c>
      <c r="I300" s="14">
        <v>0</v>
      </c>
      <c r="J300" s="14">
        <v>0</v>
      </c>
      <c r="K300" s="14">
        <v>0</v>
      </c>
      <c r="L300" s="14">
        <v>0</v>
      </c>
      <c r="M300" s="14">
        <v>0</v>
      </c>
      <c r="N300" s="14">
        <v>0</v>
      </c>
      <c r="O300" s="14">
        <v>0</v>
      </c>
      <c r="P300" s="14">
        <v>2</v>
      </c>
      <c r="Q300" s="14">
        <v>2</v>
      </c>
      <c r="R300" s="14">
        <v>2</v>
      </c>
      <c r="S300" s="14">
        <v>1</v>
      </c>
      <c r="T300" s="14">
        <v>2</v>
      </c>
    </row>
    <row r="301" spans="1:57" s="14" customFormat="1">
      <c r="A301" s="14">
        <v>292</v>
      </c>
      <c r="B301" s="14">
        <v>1</v>
      </c>
      <c r="C301" s="14">
        <v>0</v>
      </c>
      <c r="D301" s="14">
        <v>0</v>
      </c>
      <c r="E301" s="14">
        <v>0</v>
      </c>
      <c r="F301" s="14">
        <v>0</v>
      </c>
      <c r="G301" s="14">
        <v>0</v>
      </c>
      <c r="H301" s="14">
        <v>0</v>
      </c>
      <c r="I301" s="14">
        <v>0</v>
      </c>
      <c r="J301" s="14">
        <v>0</v>
      </c>
      <c r="K301" s="14">
        <v>0</v>
      </c>
      <c r="L301" s="14">
        <v>0</v>
      </c>
      <c r="M301" s="14">
        <v>0</v>
      </c>
      <c r="N301" s="14">
        <v>0</v>
      </c>
      <c r="O301" s="14">
        <v>0</v>
      </c>
      <c r="P301" s="14">
        <v>2</v>
      </c>
      <c r="Q301" s="14">
        <v>2</v>
      </c>
      <c r="R301" s="14">
        <v>2</v>
      </c>
      <c r="S301" s="14">
        <v>2</v>
      </c>
      <c r="T301" s="14">
        <v>3</v>
      </c>
      <c r="U301" s="14">
        <v>5</v>
      </c>
      <c r="V301" s="14">
        <v>5</v>
      </c>
      <c r="W301" s="14">
        <v>5</v>
      </c>
      <c r="X301" s="14">
        <v>5</v>
      </c>
      <c r="Y301" s="14">
        <v>3</v>
      </c>
      <c r="Z301" s="14">
        <v>30</v>
      </c>
      <c r="AA301" s="14">
        <f>Z301-[1]Discharge!AC108</f>
        <v>-40</v>
      </c>
      <c r="AB301" s="14">
        <v>4</v>
      </c>
      <c r="AC301" s="14">
        <v>0</v>
      </c>
      <c r="AD301" s="14">
        <v>0</v>
      </c>
      <c r="AE301" s="14">
        <v>0</v>
      </c>
      <c r="AF301" s="14">
        <v>0</v>
      </c>
      <c r="AG301" s="14">
        <v>0</v>
      </c>
      <c r="AH301" s="14">
        <v>0</v>
      </c>
      <c r="AI301" s="14">
        <f>SUM(AC301:AH301)</f>
        <v>0</v>
      </c>
      <c r="AJ301" s="14">
        <f>AI301-[1]Discharge!AL108</f>
        <v>0</v>
      </c>
      <c r="AK301" s="14">
        <v>0</v>
      </c>
      <c r="AL301" s="14">
        <v>0</v>
      </c>
      <c r="AM301" s="14">
        <v>0</v>
      </c>
      <c r="AN301" s="14">
        <v>0</v>
      </c>
      <c r="AO301" s="14">
        <v>0</v>
      </c>
      <c r="AP301" s="14">
        <v>0</v>
      </c>
      <c r="AQ301" s="14">
        <v>0</v>
      </c>
      <c r="AR301" s="14">
        <v>0</v>
      </c>
      <c r="AS301" s="14">
        <f>SUM(AK301:AR301)</f>
        <v>0</v>
      </c>
      <c r="AT301" s="14">
        <f>AS301-[1]Discharge!AV108</f>
        <v>0</v>
      </c>
      <c r="AU301" s="14">
        <v>1</v>
      </c>
      <c r="AV301" s="14">
        <v>1</v>
      </c>
      <c r="AW301" s="14">
        <f>SUM(AU301:AV301)</f>
        <v>2</v>
      </c>
      <c r="AX301" s="14">
        <f>AW301-[1]Discharge!AZ108</f>
        <v>-4</v>
      </c>
      <c r="AY301" s="14">
        <v>5</v>
      </c>
      <c r="AZ301" s="14">
        <v>5</v>
      </c>
      <c r="BA301" s="14">
        <v>5</v>
      </c>
      <c r="BB301" s="14">
        <v>5</v>
      </c>
      <c r="BC301" s="14">
        <v>20</v>
      </c>
      <c r="BD301" s="14">
        <f>BC301-[1]Discharge!BF108</f>
        <v>0</v>
      </c>
    </row>
    <row r="302" spans="1:57" s="14" customFormat="1">
      <c r="A302" s="14">
        <v>293</v>
      </c>
      <c r="B302" s="14">
        <v>1</v>
      </c>
      <c r="C302" s="14">
        <v>9</v>
      </c>
      <c r="D302" s="14">
        <v>2</v>
      </c>
      <c r="E302" s="14">
        <v>1</v>
      </c>
      <c r="F302" s="14">
        <v>0</v>
      </c>
      <c r="G302" s="14">
        <v>0</v>
      </c>
      <c r="H302" s="14">
        <v>0</v>
      </c>
      <c r="I302" s="14">
        <v>0</v>
      </c>
      <c r="J302" s="14">
        <v>0</v>
      </c>
      <c r="K302" s="14">
        <v>0</v>
      </c>
      <c r="L302" s="14">
        <v>0</v>
      </c>
      <c r="M302" s="14">
        <v>0</v>
      </c>
      <c r="N302" s="14">
        <v>0</v>
      </c>
      <c r="O302" s="14">
        <v>0</v>
      </c>
      <c r="P302" s="14">
        <v>2</v>
      </c>
      <c r="Q302" s="14">
        <v>2</v>
      </c>
      <c r="R302" s="14">
        <v>2</v>
      </c>
      <c r="S302" s="14">
        <v>2</v>
      </c>
      <c r="T302" s="14">
        <v>3</v>
      </c>
      <c r="U302" s="14">
        <v>4</v>
      </c>
      <c r="V302" s="14">
        <v>2</v>
      </c>
      <c r="W302" s="14">
        <v>5</v>
      </c>
      <c r="X302" s="14">
        <v>4</v>
      </c>
      <c r="Y302" s="14">
        <v>1</v>
      </c>
      <c r="Z302" s="14">
        <v>50</v>
      </c>
      <c r="AA302" s="14">
        <f>Z302-[1]Discharge!AC172</f>
        <v>-25</v>
      </c>
      <c r="AB302" s="14">
        <v>4</v>
      </c>
      <c r="AC302" s="14">
        <v>1</v>
      </c>
      <c r="AD302" s="14">
        <v>1</v>
      </c>
      <c r="AE302" s="14">
        <v>1</v>
      </c>
      <c r="AF302" s="14">
        <v>1</v>
      </c>
      <c r="AG302" s="14">
        <v>1</v>
      </c>
      <c r="AH302" s="14">
        <v>1</v>
      </c>
      <c r="AI302" s="14">
        <f>SUM(AC302:AH302)</f>
        <v>6</v>
      </c>
      <c r="AJ302" s="14">
        <f>AI302-[1]Discharge!AL172</f>
        <v>0</v>
      </c>
      <c r="AK302" s="14">
        <v>1</v>
      </c>
      <c r="AL302" s="14">
        <v>0</v>
      </c>
      <c r="AM302" s="14">
        <v>0</v>
      </c>
      <c r="AN302" s="14">
        <v>0</v>
      </c>
      <c r="AO302" s="14">
        <v>0</v>
      </c>
      <c r="AP302" s="14">
        <v>0</v>
      </c>
      <c r="AQ302" s="14">
        <v>1</v>
      </c>
      <c r="AR302" s="14">
        <v>0</v>
      </c>
      <c r="AS302" s="14">
        <f>SUM(AK302:AR302)</f>
        <v>2</v>
      </c>
      <c r="AT302" s="14">
        <f>AS302-[1]Discharge!AV172</f>
        <v>0</v>
      </c>
      <c r="AU302" s="14">
        <v>2</v>
      </c>
      <c r="AV302" s="14">
        <v>2</v>
      </c>
      <c r="AW302" s="14">
        <f>SUM(AU302:AV302)</f>
        <v>4</v>
      </c>
      <c r="AX302" s="14">
        <f>AW302-[1]Discharge!AZ172</f>
        <v>4</v>
      </c>
      <c r="AY302" s="14">
        <v>5</v>
      </c>
      <c r="AZ302" s="14">
        <v>5</v>
      </c>
      <c r="BA302" s="14">
        <v>4</v>
      </c>
      <c r="BB302" s="14">
        <v>5</v>
      </c>
      <c r="BC302" s="14">
        <f>SUM(AY302:BB302)</f>
        <v>19</v>
      </c>
      <c r="BD302" s="14">
        <f>BC302-[1]Discharge!BF172</f>
        <v>0</v>
      </c>
    </row>
    <row r="303" spans="1:57" s="14" customFormat="1">
      <c r="A303" s="14">
        <v>294</v>
      </c>
      <c r="B303" s="14">
        <v>6</v>
      </c>
      <c r="C303" s="14">
        <v>6</v>
      </c>
      <c r="D303" s="14">
        <v>1</v>
      </c>
      <c r="E303" s="14">
        <v>1</v>
      </c>
      <c r="F303" s="14">
        <v>3</v>
      </c>
      <c r="G303" s="14">
        <v>2</v>
      </c>
      <c r="H303" s="14">
        <v>0</v>
      </c>
      <c r="I303" s="14">
        <v>3</v>
      </c>
      <c r="J303" s="14">
        <v>1</v>
      </c>
      <c r="K303" s="14">
        <v>0</v>
      </c>
      <c r="L303" s="14">
        <v>0</v>
      </c>
      <c r="M303" s="14">
        <v>0</v>
      </c>
      <c r="N303" s="14">
        <v>0</v>
      </c>
      <c r="O303" s="14">
        <v>0</v>
      </c>
      <c r="P303" s="14">
        <v>1</v>
      </c>
      <c r="Q303" s="14">
        <v>1</v>
      </c>
      <c r="R303" s="14">
        <v>0</v>
      </c>
      <c r="S303" s="14">
        <v>1</v>
      </c>
      <c r="T303" s="14">
        <v>3</v>
      </c>
      <c r="U303" s="14">
        <v>3</v>
      </c>
      <c r="V303" s="14">
        <v>1</v>
      </c>
      <c r="W303" s="14">
        <v>3</v>
      </c>
      <c r="X303" s="14">
        <v>2</v>
      </c>
      <c r="Y303" s="14">
        <v>2</v>
      </c>
      <c r="Z303" s="14">
        <v>25</v>
      </c>
      <c r="AA303" s="14">
        <f>Z303-[1]Discharge!AC12</f>
        <v>-46</v>
      </c>
      <c r="AB303" s="14">
        <v>3</v>
      </c>
      <c r="AC303" s="14">
        <v>1</v>
      </c>
      <c r="AD303" s="14">
        <v>1</v>
      </c>
      <c r="AE303" s="14">
        <v>1</v>
      </c>
      <c r="AF303" s="14">
        <v>1</v>
      </c>
      <c r="AG303" s="14">
        <v>1</v>
      </c>
      <c r="AH303" s="14">
        <v>1</v>
      </c>
      <c r="AI303" s="14">
        <f>SUM(AC303:AH303)</f>
        <v>6</v>
      </c>
      <c r="AJ303" s="14">
        <f>AI303-[1]Discharge!AL12</f>
        <v>0</v>
      </c>
      <c r="AK303" s="14">
        <v>1</v>
      </c>
      <c r="AL303" s="14">
        <v>1</v>
      </c>
      <c r="AM303" s="14">
        <v>1</v>
      </c>
      <c r="AN303" s="14">
        <v>1</v>
      </c>
      <c r="AO303" s="14">
        <v>0</v>
      </c>
      <c r="AP303" s="14">
        <v>1</v>
      </c>
      <c r="AQ303" s="14">
        <v>0</v>
      </c>
      <c r="AR303" s="14">
        <v>1</v>
      </c>
      <c r="AS303" s="14">
        <f>SUM(AK303:AR303)</f>
        <v>6</v>
      </c>
      <c r="AT303" s="14">
        <f>AS303-[1]Discharge!AV12</f>
        <v>0</v>
      </c>
      <c r="AU303" s="14">
        <v>2</v>
      </c>
      <c r="AV303" s="14">
        <v>1</v>
      </c>
      <c r="AW303" s="14">
        <f>SUM(AU303:AV303)</f>
        <v>3</v>
      </c>
      <c r="AX303" s="14">
        <f>AW303-[1]Discharge!AZ12</f>
        <v>1</v>
      </c>
      <c r="AY303" s="14">
        <v>5</v>
      </c>
      <c r="AZ303" s="14">
        <v>5</v>
      </c>
      <c r="BA303" s="14">
        <v>3</v>
      </c>
      <c r="BB303" s="14">
        <v>5</v>
      </c>
      <c r="BC303" s="14">
        <f>SUM(AY303:BB303)</f>
        <v>18</v>
      </c>
      <c r="BD303" s="14">
        <f>BC303-[1]Discharge!BF12</f>
        <v>-2</v>
      </c>
    </row>
    <row r="304" spans="1:57" s="14" customFormat="1">
      <c r="A304" s="14">
        <v>295</v>
      </c>
      <c r="B304" s="14">
        <v>0</v>
      </c>
      <c r="C304" s="14">
        <v>5</v>
      </c>
      <c r="D304" s="14">
        <v>1</v>
      </c>
      <c r="E304" s="14">
        <v>0</v>
      </c>
      <c r="F304" s="14">
        <v>0</v>
      </c>
      <c r="G304" s="14">
        <v>0</v>
      </c>
      <c r="H304" s="14">
        <v>0</v>
      </c>
      <c r="I304" s="14">
        <v>6</v>
      </c>
      <c r="J304" s="14">
        <v>0</v>
      </c>
      <c r="K304" s="14">
        <v>0</v>
      </c>
      <c r="L304" s="14">
        <v>0</v>
      </c>
      <c r="M304" s="14">
        <v>0</v>
      </c>
      <c r="N304" s="14">
        <v>0</v>
      </c>
      <c r="O304" s="14">
        <v>0</v>
      </c>
      <c r="P304" s="14">
        <v>1</v>
      </c>
      <c r="Q304" s="14">
        <v>1</v>
      </c>
      <c r="R304" s="14">
        <v>0</v>
      </c>
      <c r="S304" s="14">
        <v>1</v>
      </c>
      <c r="T304" s="14">
        <v>1</v>
      </c>
      <c r="U304" s="14">
        <v>2</v>
      </c>
      <c r="V304" s="14">
        <v>2</v>
      </c>
      <c r="W304" s="14">
        <v>2</v>
      </c>
      <c r="X304" s="14">
        <v>1</v>
      </c>
      <c r="Y304" s="14">
        <v>3</v>
      </c>
      <c r="Z304" s="14">
        <v>60</v>
      </c>
      <c r="AA304" s="14">
        <f>Z304-[1]Discharge!AC374</f>
        <v>0</v>
      </c>
      <c r="AB304" s="14">
        <v>3</v>
      </c>
      <c r="AC304" s="14">
        <v>1</v>
      </c>
      <c r="AD304" s="14">
        <v>1</v>
      </c>
      <c r="AE304" s="14">
        <v>1</v>
      </c>
      <c r="AF304" s="14">
        <v>1</v>
      </c>
      <c r="AG304" s="14">
        <v>1</v>
      </c>
      <c r="AH304" s="14">
        <v>1</v>
      </c>
      <c r="AI304" s="14">
        <f>SUM(AC304:AH304)</f>
        <v>6</v>
      </c>
      <c r="AJ304" s="14">
        <f>AI304-[1]Discharge!AL374</f>
        <v>0</v>
      </c>
      <c r="AK304" s="14">
        <v>1</v>
      </c>
      <c r="AL304" s="14">
        <v>1</v>
      </c>
      <c r="AM304" s="14">
        <v>1</v>
      </c>
      <c r="AN304" s="14">
        <v>1</v>
      </c>
      <c r="AO304" s="14">
        <v>1</v>
      </c>
      <c r="AP304" s="14">
        <v>0</v>
      </c>
      <c r="AQ304" s="14">
        <v>0</v>
      </c>
      <c r="AR304" s="14">
        <v>0</v>
      </c>
      <c r="AS304" s="14">
        <f>SUM(AK304:AR304)</f>
        <v>5</v>
      </c>
      <c r="AT304" s="14">
        <f>AS304-[1]Discharge!AV374</f>
        <v>0</v>
      </c>
      <c r="AU304" s="14">
        <v>2</v>
      </c>
      <c r="AV304" s="14">
        <v>2</v>
      </c>
      <c r="AW304" s="14">
        <f>SUM(AU304:AV304)</f>
        <v>4</v>
      </c>
      <c r="AX304" s="14">
        <f>AW304-[1]Discharge!AZ374</f>
        <v>0</v>
      </c>
      <c r="AY304" s="14">
        <v>5</v>
      </c>
      <c r="AZ304" s="14">
        <v>4</v>
      </c>
      <c r="BA304" s="14">
        <v>5</v>
      </c>
      <c r="BB304" s="14">
        <v>4</v>
      </c>
      <c r="BC304" s="14">
        <f>SUM(AY304:BB304)</f>
        <v>18</v>
      </c>
      <c r="BD304" s="14">
        <f>BC304-[1]Discharge!BF374</f>
        <v>0</v>
      </c>
    </row>
    <row r="305" spans="1:57" s="14" customFormat="1">
      <c r="A305" s="14">
        <v>296</v>
      </c>
      <c r="B305" s="14">
        <v>0</v>
      </c>
      <c r="C305" s="14">
        <v>0</v>
      </c>
      <c r="D305" s="14">
        <v>0</v>
      </c>
      <c r="E305" s="14">
        <v>0</v>
      </c>
      <c r="F305" s="14">
        <v>0</v>
      </c>
      <c r="G305" s="14">
        <v>0</v>
      </c>
      <c r="H305" s="14">
        <v>0</v>
      </c>
      <c r="I305" s="14">
        <v>0</v>
      </c>
      <c r="J305" s="14">
        <v>0</v>
      </c>
      <c r="K305" s="14">
        <v>0</v>
      </c>
      <c r="L305" s="14">
        <v>0</v>
      </c>
      <c r="M305" s="14">
        <v>0</v>
      </c>
      <c r="N305" s="14">
        <v>0</v>
      </c>
      <c r="O305" s="14">
        <v>0</v>
      </c>
      <c r="P305" s="14">
        <v>2</v>
      </c>
      <c r="Q305" s="14">
        <v>2</v>
      </c>
      <c r="R305" s="14">
        <v>2</v>
      </c>
      <c r="S305" s="14">
        <v>2</v>
      </c>
      <c r="T305" s="14">
        <v>3</v>
      </c>
      <c r="U305" s="14">
        <v>1</v>
      </c>
      <c r="V305" s="14">
        <v>1</v>
      </c>
      <c r="W305" s="14">
        <v>1</v>
      </c>
      <c r="X305" s="14">
        <v>1</v>
      </c>
      <c r="Y305" s="14">
        <v>1</v>
      </c>
      <c r="Z305" s="14">
        <v>70</v>
      </c>
      <c r="AA305" s="14">
        <f>Z305-[1]Discharge!AC357</f>
        <v>5</v>
      </c>
      <c r="AB305" s="14">
        <v>3</v>
      </c>
      <c r="AC305" s="14">
        <v>1</v>
      </c>
      <c r="AD305" s="14">
        <v>1</v>
      </c>
      <c r="AE305" s="14">
        <v>1</v>
      </c>
      <c r="AF305" s="14">
        <v>1</v>
      </c>
      <c r="AG305" s="14">
        <v>1</v>
      </c>
      <c r="AH305" s="14">
        <v>1</v>
      </c>
      <c r="AI305" s="14">
        <f>SUM(AC305:AH305)</f>
        <v>6</v>
      </c>
      <c r="AJ305" s="14">
        <f>AI305-[1]Discharge!AL357</f>
        <v>0</v>
      </c>
      <c r="AK305" s="14">
        <v>1</v>
      </c>
      <c r="AL305" s="14">
        <v>1</v>
      </c>
      <c r="AM305" s="14">
        <v>1</v>
      </c>
      <c r="AN305" s="14">
        <v>1</v>
      </c>
      <c r="AO305" s="14">
        <v>1</v>
      </c>
      <c r="AP305" s="14">
        <v>1</v>
      </c>
      <c r="AQ305" s="14">
        <v>1</v>
      </c>
      <c r="AR305" s="14">
        <v>1</v>
      </c>
      <c r="AS305" s="14">
        <f>SUM(AK305:AR305)</f>
        <v>8</v>
      </c>
      <c r="AT305" s="14">
        <f>AS305-[1]Discharge!AV357</f>
        <v>0</v>
      </c>
      <c r="AU305" s="14">
        <v>0</v>
      </c>
      <c r="AV305" s="14">
        <v>0</v>
      </c>
      <c r="AW305" s="14">
        <f>SUM(AU305:AV305)</f>
        <v>0</v>
      </c>
      <c r="AX305" s="14">
        <f>AW305-[1]Discharge!AZ357</f>
        <v>0</v>
      </c>
      <c r="AY305" s="14">
        <v>5</v>
      </c>
      <c r="AZ305" s="14">
        <v>5</v>
      </c>
      <c r="BA305" s="14">
        <v>5</v>
      </c>
      <c r="BB305" s="14">
        <v>5</v>
      </c>
      <c r="BC305" s="14">
        <f>SUM(AY305:BB305)</f>
        <v>20</v>
      </c>
      <c r="BD305" s="14">
        <f>BC305-[1]Discharge!BF357</f>
        <v>0</v>
      </c>
    </row>
    <row r="306" spans="1:57" s="14" customFormat="1">
      <c r="A306" s="14">
        <v>297</v>
      </c>
      <c r="B306" s="14">
        <v>0</v>
      </c>
      <c r="C306" s="14">
        <v>3</v>
      </c>
      <c r="D306" s="14">
        <v>1</v>
      </c>
      <c r="E306" s="14">
        <v>1</v>
      </c>
      <c r="F306" s="14">
        <v>0</v>
      </c>
      <c r="G306" s="14">
        <v>0</v>
      </c>
      <c r="H306" s="14">
        <v>0</v>
      </c>
      <c r="I306" s="14">
        <v>0</v>
      </c>
      <c r="J306" s="14">
        <v>1</v>
      </c>
      <c r="K306" s="14">
        <v>0</v>
      </c>
      <c r="L306" s="14">
        <v>0</v>
      </c>
      <c r="M306" s="14">
        <v>0</v>
      </c>
      <c r="N306" s="14">
        <v>0</v>
      </c>
      <c r="O306" s="14">
        <v>0</v>
      </c>
      <c r="P306" s="14">
        <v>2</v>
      </c>
      <c r="Q306" s="14">
        <v>2</v>
      </c>
      <c r="R306" s="14">
        <v>2</v>
      </c>
      <c r="S306" s="14">
        <v>2</v>
      </c>
      <c r="T306" s="14">
        <v>3</v>
      </c>
    </row>
    <row r="307" spans="1:57" s="14" customFormat="1">
      <c r="A307" s="14">
        <v>298</v>
      </c>
      <c r="B307" s="14">
        <v>0</v>
      </c>
      <c r="C307" s="14">
        <v>1</v>
      </c>
      <c r="D307" s="14">
        <v>1</v>
      </c>
      <c r="E307" s="14">
        <v>1</v>
      </c>
      <c r="F307" s="14">
        <v>1</v>
      </c>
      <c r="G307" s="14">
        <v>0</v>
      </c>
      <c r="H307" s="14">
        <v>0</v>
      </c>
      <c r="I307" s="14">
        <v>3</v>
      </c>
      <c r="J307" s="14">
        <v>0</v>
      </c>
      <c r="K307" s="14">
        <v>0</v>
      </c>
      <c r="L307" s="14">
        <v>0</v>
      </c>
      <c r="M307" s="14">
        <v>0</v>
      </c>
      <c r="N307" s="14">
        <v>0</v>
      </c>
      <c r="O307" s="14">
        <v>0</v>
      </c>
      <c r="P307" s="14">
        <v>2</v>
      </c>
      <c r="Q307" s="14">
        <v>2</v>
      </c>
      <c r="R307" s="14">
        <v>2</v>
      </c>
      <c r="S307" s="14">
        <v>2</v>
      </c>
      <c r="T307" s="14">
        <v>3</v>
      </c>
      <c r="U307" s="14">
        <v>4</v>
      </c>
      <c r="V307" s="14">
        <v>2</v>
      </c>
      <c r="W307" s="14">
        <v>5</v>
      </c>
      <c r="X307" s="14">
        <v>4</v>
      </c>
      <c r="Y307" s="14">
        <v>1</v>
      </c>
      <c r="Z307" s="14">
        <v>45</v>
      </c>
      <c r="AA307" s="14">
        <f>Z307-[1]Discharge!AC167</f>
        <v>-25</v>
      </c>
      <c r="AB307" s="14">
        <v>2</v>
      </c>
      <c r="AC307" s="14">
        <v>1</v>
      </c>
      <c r="AD307" s="14">
        <v>1</v>
      </c>
      <c r="AE307" s="14">
        <v>1</v>
      </c>
      <c r="AF307" s="14">
        <v>1</v>
      </c>
      <c r="AG307" s="14">
        <v>1</v>
      </c>
      <c r="AH307" s="14">
        <v>1</v>
      </c>
      <c r="AI307" s="14">
        <f>SUM(AC307:AH307)</f>
        <v>6</v>
      </c>
      <c r="AJ307" s="14">
        <f>AI307-[1]Discharge!AL167</f>
        <v>0</v>
      </c>
      <c r="AK307" s="14">
        <v>1</v>
      </c>
      <c r="AL307" s="14">
        <v>1</v>
      </c>
      <c r="AM307" s="14">
        <v>1</v>
      </c>
      <c r="AN307" s="14">
        <v>1</v>
      </c>
      <c r="AO307" s="14">
        <v>1</v>
      </c>
      <c r="AP307" s="14">
        <v>1</v>
      </c>
      <c r="AQ307" s="14">
        <v>1</v>
      </c>
      <c r="AR307" s="14">
        <v>1</v>
      </c>
      <c r="AS307" s="14">
        <f>SUM(AK307:AR307)</f>
        <v>8</v>
      </c>
      <c r="AT307" s="14">
        <f>AS307-[1]Discharge!AV167</f>
        <v>0</v>
      </c>
      <c r="AU307" s="14">
        <v>3</v>
      </c>
      <c r="AV307" s="14">
        <v>3</v>
      </c>
      <c r="AW307" s="14">
        <f>SUM(AU307:AV307)</f>
        <v>6</v>
      </c>
      <c r="AX307" s="14">
        <f>AW307-[1]Discharge!AZ167</f>
        <v>4</v>
      </c>
      <c r="AY307" s="14">
        <v>3</v>
      </c>
      <c r="AZ307" s="14">
        <v>3</v>
      </c>
      <c r="BA307" s="14">
        <v>3</v>
      </c>
      <c r="BB307" s="14">
        <v>3</v>
      </c>
      <c r="BC307" s="14">
        <f>SUM(AY307:BB307)</f>
        <v>12</v>
      </c>
      <c r="BD307" s="14">
        <f>BC307-[1]Discharge!BF167</f>
        <v>0</v>
      </c>
    </row>
    <row r="308" spans="1:57" s="14" customFormat="1">
      <c r="A308" s="14">
        <v>299</v>
      </c>
      <c r="B308" s="14">
        <v>0</v>
      </c>
      <c r="C308" s="14">
        <v>0</v>
      </c>
      <c r="D308" s="14">
        <v>1</v>
      </c>
      <c r="E308" s="14">
        <v>1</v>
      </c>
      <c r="F308" s="14">
        <v>1</v>
      </c>
      <c r="G308" s="14">
        <v>0</v>
      </c>
      <c r="H308" s="14">
        <v>0</v>
      </c>
      <c r="I308" s="14">
        <v>0</v>
      </c>
      <c r="J308" s="14">
        <v>0</v>
      </c>
      <c r="K308" s="14">
        <v>0</v>
      </c>
      <c r="L308" s="14">
        <v>0</v>
      </c>
      <c r="M308" s="14">
        <v>0</v>
      </c>
      <c r="N308" s="14">
        <v>0</v>
      </c>
      <c r="O308" s="14">
        <v>0</v>
      </c>
      <c r="P308" s="14">
        <v>2</v>
      </c>
      <c r="Q308" s="14">
        <v>2</v>
      </c>
      <c r="R308" s="14">
        <v>2</v>
      </c>
      <c r="S308" s="14">
        <v>2</v>
      </c>
      <c r="T308" s="14">
        <v>3</v>
      </c>
      <c r="U308" s="14">
        <v>5</v>
      </c>
      <c r="V308" s="14">
        <v>1</v>
      </c>
      <c r="W308" s="14">
        <v>1</v>
      </c>
      <c r="X308" s="14">
        <v>2</v>
      </c>
      <c r="Y308" s="14">
        <v>1</v>
      </c>
      <c r="Z308" s="14">
        <v>45</v>
      </c>
      <c r="AA308" s="14">
        <f>Z308-[1]Discharge!AC393</f>
        <v>45</v>
      </c>
      <c r="AB308" s="14">
        <v>1</v>
      </c>
      <c r="AC308" s="14">
        <v>1</v>
      </c>
      <c r="AD308" s="14">
        <v>1</v>
      </c>
      <c r="AE308" s="14">
        <v>0</v>
      </c>
      <c r="AF308" s="14">
        <v>1</v>
      </c>
      <c r="AG308" s="14">
        <v>1</v>
      </c>
      <c r="AH308" s="14">
        <v>1</v>
      </c>
      <c r="AI308" s="14">
        <f>SUM(AC308:AH308)</f>
        <v>5</v>
      </c>
      <c r="AJ308" s="14">
        <f>AI308-[1]Discharge!AL393</f>
        <v>5</v>
      </c>
      <c r="AK308" s="14">
        <v>1</v>
      </c>
      <c r="AL308" s="14">
        <v>0</v>
      </c>
      <c r="AM308" s="14">
        <v>0</v>
      </c>
      <c r="AN308" s="14">
        <v>0</v>
      </c>
      <c r="AO308" s="14">
        <v>0</v>
      </c>
      <c r="AP308" s="14">
        <v>1</v>
      </c>
      <c r="AQ308" s="14">
        <v>1</v>
      </c>
      <c r="AR308" s="14">
        <v>1</v>
      </c>
      <c r="AS308" s="14">
        <f>SUM(AK308:AR308)</f>
        <v>4</v>
      </c>
      <c r="AT308" s="14">
        <f>AS308-[1]Discharge!AV393</f>
        <v>4</v>
      </c>
      <c r="AU308" s="14">
        <v>0</v>
      </c>
      <c r="AV308" s="14">
        <v>0</v>
      </c>
      <c r="AW308" s="14">
        <f>SUM(AU308:AV308)</f>
        <v>0</v>
      </c>
      <c r="AX308" s="14">
        <f>AW308-[1]Discharge!AZ393</f>
        <v>0</v>
      </c>
      <c r="AY308" s="14">
        <v>1</v>
      </c>
      <c r="AZ308" s="14">
        <v>1</v>
      </c>
      <c r="BA308" s="14">
        <v>1</v>
      </c>
      <c r="BB308" s="14">
        <v>1</v>
      </c>
      <c r="BC308" s="14">
        <f>SUM(AY308:BB308)</f>
        <v>4</v>
      </c>
      <c r="BD308" s="14">
        <f>BC308-[1]Discharge!BF393</f>
        <v>4</v>
      </c>
    </row>
    <row r="309" spans="1:57" s="14" customFormat="1">
      <c r="A309" s="14">
        <v>300</v>
      </c>
      <c r="B309" s="14">
        <v>0</v>
      </c>
      <c r="C309" s="14">
        <v>0</v>
      </c>
      <c r="D309" s="14">
        <v>0</v>
      </c>
      <c r="E309" s="14">
        <v>0</v>
      </c>
      <c r="F309" s="14">
        <v>2</v>
      </c>
      <c r="G309" s="14">
        <v>0</v>
      </c>
      <c r="H309" s="14">
        <v>0</v>
      </c>
      <c r="I309" s="14">
        <v>0</v>
      </c>
      <c r="J309" s="14">
        <v>0</v>
      </c>
      <c r="K309" s="14">
        <v>0</v>
      </c>
      <c r="L309" s="14">
        <v>0</v>
      </c>
      <c r="M309" s="14">
        <v>0</v>
      </c>
      <c r="N309" s="14">
        <v>0</v>
      </c>
      <c r="O309" s="14">
        <v>0</v>
      </c>
      <c r="P309" s="14">
        <v>0</v>
      </c>
      <c r="Q309" s="14">
        <v>0</v>
      </c>
      <c r="R309" s="14">
        <v>0</v>
      </c>
      <c r="S309" s="14">
        <v>1</v>
      </c>
      <c r="T309" s="14">
        <v>0</v>
      </c>
      <c r="U309" s="14">
        <v>4</v>
      </c>
      <c r="V309" s="14">
        <v>3</v>
      </c>
      <c r="W309" s="14">
        <v>2</v>
      </c>
      <c r="X309" s="14">
        <v>3</v>
      </c>
      <c r="Y309" s="14">
        <v>3</v>
      </c>
      <c r="Z309" s="14">
        <v>80</v>
      </c>
      <c r="AA309" s="14">
        <f>Z309-[1]Discharge!AC273</f>
        <v>20</v>
      </c>
      <c r="AB309" s="14">
        <v>4</v>
      </c>
      <c r="AC309" s="14">
        <v>0</v>
      </c>
      <c r="AD309" s="14">
        <v>0</v>
      </c>
      <c r="AE309" s="14">
        <v>1</v>
      </c>
      <c r="AF309" s="14">
        <v>1</v>
      </c>
      <c r="AG309" s="14">
        <v>1</v>
      </c>
      <c r="AH309" s="14">
        <v>1</v>
      </c>
      <c r="AI309" s="14">
        <f>SUM(AC309:AH309)</f>
        <v>4</v>
      </c>
      <c r="AJ309" s="14">
        <f>AI309-[1]Discharge!AL273</f>
        <v>1</v>
      </c>
      <c r="AK309" s="14">
        <v>1</v>
      </c>
      <c r="AL309" s="14">
        <v>0</v>
      </c>
      <c r="AM309" s="14">
        <v>1</v>
      </c>
      <c r="AN309" s="14">
        <v>1</v>
      </c>
      <c r="AO309" s="14">
        <v>0</v>
      </c>
      <c r="AP309" s="14">
        <v>0</v>
      </c>
      <c r="AQ309" s="14">
        <v>0</v>
      </c>
      <c r="AR309" s="14">
        <v>1</v>
      </c>
      <c r="AS309" s="14">
        <f>SUM(AK309:AR309)</f>
        <v>4</v>
      </c>
      <c r="AT309" s="14">
        <f>AS309-[1]Discharge!AV273</f>
        <v>1</v>
      </c>
      <c r="AU309" s="14">
        <v>2</v>
      </c>
      <c r="AV309" s="14">
        <v>0</v>
      </c>
      <c r="AW309" s="14">
        <f>SUM(AU309:AV309)</f>
        <v>2</v>
      </c>
      <c r="AX309" s="14">
        <f>AW309-[1]Discharge!AZ273</f>
        <v>-3</v>
      </c>
      <c r="AY309" s="14">
        <v>4</v>
      </c>
      <c r="AZ309" s="14">
        <v>4</v>
      </c>
      <c r="BA309" s="14">
        <v>5</v>
      </c>
      <c r="BB309" s="14">
        <v>5</v>
      </c>
      <c r="BC309" s="14">
        <f>SUM(AY309:BB309)</f>
        <v>18</v>
      </c>
      <c r="BD309" s="14">
        <f>BC309-[1]Discharge!BF273</f>
        <v>4</v>
      </c>
    </row>
    <row r="310" spans="1:57" s="14" customFormat="1">
      <c r="A310" s="14">
        <v>301</v>
      </c>
      <c r="B310" s="14">
        <v>0</v>
      </c>
      <c r="C310" s="14">
        <v>4</v>
      </c>
      <c r="D310" s="14">
        <v>2</v>
      </c>
      <c r="E310" s="14">
        <v>1</v>
      </c>
      <c r="F310" s="14">
        <v>1</v>
      </c>
      <c r="G310" s="14">
        <v>4</v>
      </c>
      <c r="H310" s="14">
        <v>0</v>
      </c>
      <c r="I310" s="14">
        <v>9</v>
      </c>
      <c r="J310" s="14">
        <v>1</v>
      </c>
      <c r="K310" s="14">
        <v>0</v>
      </c>
      <c r="L310" s="14">
        <v>0</v>
      </c>
      <c r="M310" s="14">
        <v>0</v>
      </c>
      <c r="N310" s="14">
        <v>0</v>
      </c>
      <c r="O310" s="14">
        <v>0</v>
      </c>
      <c r="P310" s="14">
        <v>2</v>
      </c>
      <c r="Q310" s="14">
        <v>2</v>
      </c>
      <c r="R310" s="14">
        <v>2</v>
      </c>
      <c r="S310" s="14">
        <v>2</v>
      </c>
      <c r="T310" s="14">
        <v>3</v>
      </c>
      <c r="U310" s="14">
        <v>4</v>
      </c>
      <c r="V310" s="14">
        <v>5</v>
      </c>
      <c r="W310" s="14">
        <v>1</v>
      </c>
      <c r="X310" s="14">
        <v>1</v>
      </c>
      <c r="Y310" s="14">
        <v>1</v>
      </c>
      <c r="Z310" s="14">
        <v>30</v>
      </c>
      <c r="AA310" s="14">
        <f>Z310-[1]Discharge!AC242</f>
        <v>-40</v>
      </c>
      <c r="AB310" s="14">
        <v>4</v>
      </c>
      <c r="AC310" s="14">
        <v>0</v>
      </c>
      <c r="AD310" s="14">
        <v>0</v>
      </c>
      <c r="AE310" s="14">
        <v>0</v>
      </c>
      <c r="AF310" s="14">
        <v>0</v>
      </c>
      <c r="AG310" s="14">
        <v>0</v>
      </c>
      <c r="AH310" s="14">
        <v>1</v>
      </c>
      <c r="AI310" s="14">
        <f>SUM(AC310:AH310)</f>
        <v>1</v>
      </c>
      <c r="AJ310" s="14">
        <f>AI310-[1]Discharge!AL242</f>
        <v>1</v>
      </c>
      <c r="AK310" s="14">
        <v>1</v>
      </c>
      <c r="AL310" s="14">
        <v>0</v>
      </c>
      <c r="AM310" s="14">
        <v>0</v>
      </c>
      <c r="AN310" s="14">
        <v>0</v>
      </c>
      <c r="AO310" s="14">
        <v>0</v>
      </c>
      <c r="AP310" s="14">
        <v>0</v>
      </c>
      <c r="AQ310" s="14">
        <v>0</v>
      </c>
      <c r="AR310" s="14">
        <v>0</v>
      </c>
      <c r="AS310" s="14">
        <f>SUM(AK310:AR310)</f>
        <v>1</v>
      </c>
      <c r="AT310" s="14">
        <f>AS310-[1]Discharge!AV242</f>
        <v>1</v>
      </c>
      <c r="AU310" s="14">
        <v>0</v>
      </c>
      <c r="AV310" s="14">
        <v>0</v>
      </c>
      <c r="AW310" s="14">
        <f>SUM(AU310:AV310)</f>
        <v>0</v>
      </c>
      <c r="AX310" s="14">
        <f>AW310-[1]Discharge!AZ242</f>
        <v>-3</v>
      </c>
      <c r="AY310" s="14">
        <v>5</v>
      </c>
      <c r="AZ310" s="14">
        <v>5</v>
      </c>
      <c r="BA310" s="14">
        <v>5</v>
      </c>
      <c r="BB310" s="14">
        <v>5</v>
      </c>
      <c r="BC310" s="14">
        <f>SUM(AY310:BB310)</f>
        <v>20</v>
      </c>
      <c r="BD310" s="14">
        <f>BC310-[1]Discharge!BF242</f>
        <v>0</v>
      </c>
    </row>
    <row r="311" spans="1:57" s="14" customFormat="1">
      <c r="A311" s="14">
        <v>302</v>
      </c>
      <c r="B311" s="14">
        <v>0</v>
      </c>
      <c r="C311" s="14">
        <v>0</v>
      </c>
      <c r="D311" s="14">
        <v>0</v>
      </c>
      <c r="E311" s="14">
        <v>2</v>
      </c>
      <c r="F311" s="14">
        <v>0</v>
      </c>
      <c r="G311" s="14">
        <v>0</v>
      </c>
      <c r="H311" s="14">
        <v>0</v>
      </c>
      <c r="I311" s="14">
        <v>0</v>
      </c>
      <c r="J311" s="14">
        <v>0</v>
      </c>
      <c r="K311" s="14">
        <v>0</v>
      </c>
      <c r="L311" s="14">
        <v>0</v>
      </c>
      <c r="M311" s="14">
        <v>0</v>
      </c>
      <c r="N311" s="14">
        <v>1</v>
      </c>
      <c r="O311" s="14">
        <v>1</v>
      </c>
      <c r="P311" s="14">
        <v>2</v>
      </c>
      <c r="Q311" s="14">
        <v>2</v>
      </c>
      <c r="R311" s="14">
        <v>2</v>
      </c>
      <c r="S311" s="14">
        <v>2</v>
      </c>
      <c r="T311" s="14">
        <v>3</v>
      </c>
    </row>
    <row r="312" spans="1:57" s="14" customFormat="1">
      <c r="A312" s="14">
        <v>303</v>
      </c>
      <c r="B312" s="14">
        <v>0</v>
      </c>
      <c r="C312" s="14">
        <v>0</v>
      </c>
      <c r="D312" s="14">
        <v>0</v>
      </c>
      <c r="E312" s="14">
        <v>0</v>
      </c>
      <c r="F312" s="14">
        <v>0</v>
      </c>
      <c r="G312" s="14">
        <v>0</v>
      </c>
      <c r="H312" s="14">
        <v>0</v>
      </c>
      <c r="I312" s="14">
        <v>0</v>
      </c>
      <c r="J312" s="14">
        <v>0</v>
      </c>
      <c r="K312" s="14">
        <v>0</v>
      </c>
      <c r="L312" s="14">
        <v>0</v>
      </c>
      <c r="M312" s="14">
        <v>0</v>
      </c>
      <c r="N312" s="14">
        <v>0</v>
      </c>
      <c r="O312" s="14">
        <v>0</v>
      </c>
      <c r="P312" s="14">
        <v>2</v>
      </c>
      <c r="Q312" s="14">
        <v>2</v>
      </c>
      <c r="R312" s="14">
        <v>2</v>
      </c>
      <c r="S312" s="14">
        <v>2</v>
      </c>
      <c r="T312" s="14">
        <v>3</v>
      </c>
      <c r="U312" s="14">
        <v>1</v>
      </c>
      <c r="V312" s="14">
        <v>1</v>
      </c>
      <c r="W312" s="14">
        <v>1</v>
      </c>
      <c r="X312" s="14">
        <v>1</v>
      </c>
      <c r="Y312" s="14">
        <v>1</v>
      </c>
      <c r="Z312" s="14">
        <v>85</v>
      </c>
      <c r="AA312" s="14">
        <f>Z312-[1]Discharge!AC126</f>
        <v>5</v>
      </c>
      <c r="AB312" s="14">
        <v>4</v>
      </c>
      <c r="AC312" s="14">
        <v>1</v>
      </c>
      <c r="AD312" s="14">
        <v>1</v>
      </c>
      <c r="AE312" s="14">
        <v>1</v>
      </c>
      <c r="AF312" s="14">
        <v>1</v>
      </c>
      <c r="AG312" s="14">
        <v>1</v>
      </c>
      <c r="AH312" s="14">
        <v>1</v>
      </c>
      <c r="AI312" s="14">
        <f>SUM(AC312:AH312)</f>
        <v>6</v>
      </c>
      <c r="AJ312" s="14">
        <f>AI312-[1]Discharge!AL126</f>
        <v>0</v>
      </c>
      <c r="AK312" s="14">
        <v>1</v>
      </c>
      <c r="AL312" s="14">
        <v>1</v>
      </c>
      <c r="AM312" s="14">
        <v>1</v>
      </c>
      <c r="AN312" s="14">
        <v>1</v>
      </c>
      <c r="AO312" s="14">
        <v>1</v>
      </c>
      <c r="AP312" s="14">
        <v>1</v>
      </c>
      <c r="AQ312" s="14">
        <v>1</v>
      </c>
      <c r="AR312" s="14">
        <v>1</v>
      </c>
      <c r="AS312" s="14">
        <f>SUM(AK312:AR312)</f>
        <v>8</v>
      </c>
      <c r="AT312" s="14">
        <f>AS312-[1]Discharge!AV126</f>
        <v>0</v>
      </c>
      <c r="AU312" s="14">
        <v>0</v>
      </c>
      <c r="AV312" s="14">
        <v>0</v>
      </c>
      <c r="AW312" s="14">
        <f>SUM(AU312:AV312)</f>
        <v>0</v>
      </c>
      <c r="AX312" s="14">
        <f>AW312-[1]Discharge!AZ126</f>
        <v>0</v>
      </c>
      <c r="AY312" s="14">
        <v>5</v>
      </c>
      <c r="AZ312" s="14">
        <v>5</v>
      </c>
      <c r="BA312" s="14">
        <v>5</v>
      </c>
      <c r="BB312" s="14">
        <v>5</v>
      </c>
      <c r="BC312" s="14">
        <f>SUM(AY312:BB312)</f>
        <v>20</v>
      </c>
      <c r="BD312" s="14">
        <f>BC312-[1]Discharge!BF126</f>
        <v>0</v>
      </c>
    </row>
    <row r="313" spans="1:57" s="14" customFormat="1">
      <c r="A313" s="14">
        <v>304</v>
      </c>
      <c r="B313" s="14">
        <v>0</v>
      </c>
      <c r="C313" s="14">
        <v>11</v>
      </c>
      <c r="D313" s="14">
        <v>3</v>
      </c>
      <c r="E313" s="14">
        <v>1</v>
      </c>
      <c r="F313" s="14">
        <v>1</v>
      </c>
      <c r="G313" s="14">
        <v>0</v>
      </c>
      <c r="H313" s="14">
        <v>0</v>
      </c>
      <c r="I313" s="14">
        <v>6</v>
      </c>
      <c r="J313" s="14">
        <v>0</v>
      </c>
      <c r="K313" s="14">
        <v>0</v>
      </c>
      <c r="L313" s="14">
        <v>0</v>
      </c>
      <c r="M313" s="14">
        <v>0</v>
      </c>
      <c r="N313" s="14">
        <v>0</v>
      </c>
      <c r="O313" s="14">
        <v>0</v>
      </c>
      <c r="P313" s="14">
        <v>2</v>
      </c>
      <c r="Q313" s="14">
        <v>2</v>
      </c>
      <c r="R313" s="14">
        <v>2</v>
      </c>
      <c r="S313" s="14">
        <v>1</v>
      </c>
      <c r="T313" s="14">
        <v>0</v>
      </c>
    </row>
    <row r="314" spans="1:57" s="14" customFormat="1">
      <c r="A314" s="14">
        <v>305</v>
      </c>
      <c r="B314" s="14">
        <v>0</v>
      </c>
      <c r="C314" s="14">
        <v>0</v>
      </c>
      <c r="D314" s="14">
        <v>2</v>
      </c>
      <c r="E314" s="14">
        <v>1</v>
      </c>
      <c r="F314" s="14">
        <v>0</v>
      </c>
      <c r="G314" s="14">
        <v>2</v>
      </c>
      <c r="H314" s="14">
        <v>0</v>
      </c>
      <c r="I314" s="14">
        <v>0</v>
      </c>
      <c r="J314" s="14">
        <v>0</v>
      </c>
      <c r="K314" s="14">
        <v>0</v>
      </c>
      <c r="L314" s="14">
        <v>0</v>
      </c>
      <c r="M314" s="14">
        <v>0</v>
      </c>
      <c r="N314" s="14">
        <v>0</v>
      </c>
      <c r="O314" s="14">
        <v>0</v>
      </c>
      <c r="U314" s="14">
        <v>1</v>
      </c>
      <c r="V314" s="14">
        <v>5</v>
      </c>
      <c r="W314" s="14">
        <v>1</v>
      </c>
      <c r="X314" s="14">
        <v>3</v>
      </c>
      <c r="Y314" s="14">
        <v>3</v>
      </c>
      <c r="Z314" s="14">
        <v>45</v>
      </c>
      <c r="AA314" s="14">
        <f>Z314-[1]Discharge!AC415</f>
        <v>-35</v>
      </c>
      <c r="AB314" s="14">
        <v>5</v>
      </c>
      <c r="AC314" s="14">
        <v>0</v>
      </c>
      <c r="AD314" s="14">
        <v>0</v>
      </c>
      <c r="AE314" s="14">
        <v>0</v>
      </c>
      <c r="AF314" s="14">
        <v>0</v>
      </c>
      <c r="AG314" s="14">
        <v>0</v>
      </c>
      <c r="AH314" s="14">
        <v>0</v>
      </c>
      <c r="AI314" s="14">
        <f>SUM(AC314:AH314)</f>
        <v>0</v>
      </c>
      <c r="AJ314" s="14">
        <f>AI314-[1]Discharge!AL415</f>
        <v>-6</v>
      </c>
      <c r="AK314" s="14">
        <v>0</v>
      </c>
      <c r="AL314" s="14">
        <v>0</v>
      </c>
      <c r="AM314" s="14">
        <v>0</v>
      </c>
      <c r="AN314" s="14">
        <v>0</v>
      </c>
      <c r="AO314" s="14">
        <v>0</v>
      </c>
      <c r="AP314" s="14">
        <v>0</v>
      </c>
      <c r="AQ314" s="14">
        <v>0</v>
      </c>
      <c r="AR314" s="14">
        <v>0</v>
      </c>
      <c r="AS314" s="14">
        <f>SUM(AK314:AR314)</f>
        <v>0</v>
      </c>
      <c r="AT314" s="14">
        <f>AS314-[1]Discharge!AV415</f>
        <v>-6</v>
      </c>
      <c r="AU314" s="14">
        <v>1</v>
      </c>
      <c r="AV314" s="14">
        <v>1</v>
      </c>
      <c r="AW314" s="14">
        <v>2</v>
      </c>
      <c r="AX314" s="14">
        <f>AW314-[1]Discharge!AZ415</f>
        <v>2</v>
      </c>
      <c r="AY314" s="14">
        <v>5</v>
      </c>
      <c r="AZ314" s="14">
        <v>5</v>
      </c>
      <c r="BA314" s="14">
        <v>5</v>
      </c>
      <c r="BB314" s="14">
        <v>5</v>
      </c>
      <c r="BC314" s="14">
        <f>SUM(AY314:BB314)</f>
        <v>20</v>
      </c>
      <c r="BD314" s="14">
        <f>BC314-[1]Discharge!BF415</f>
        <v>0</v>
      </c>
    </row>
    <row r="315" spans="1:57" s="14" customFormat="1">
      <c r="A315" s="14">
        <v>306</v>
      </c>
      <c r="B315" s="14">
        <v>0</v>
      </c>
      <c r="C315" s="14">
        <v>1</v>
      </c>
      <c r="D315" s="14">
        <v>1</v>
      </c>
      <c r="E315" s="14">
        <v>1</v>
      </c>
      <c r="F315" s="14">
        <v>0</v>
      </c>
      <c r="G315" s="14">
        <v>0</v>
      </c>
      <c r="H315" s="14">
        <v>0</v>
      </c>
      <c r="I315" s="14">
        <v>0</v>
      </c>
      <c r="J315" s="14">
        <v>0</v>
      </c>
      <c r="K315" s="14">
        <v>0</v>
      </c>
      <c r="L315" s="14">
        <v>0</v>
      </c>
      <c r="M315" s="14">
        <v>0</v>
      </c>
      <c r="N315" s="14">
        <v>0</v>
      </c>
      <c r="O315" s="14">
        <v>0</v>
      </c>
      <c r="P315" s="14">
        <v>0</v>
      </c>
      <c r="Q315" s="14">
        <v>2</v>
      </c>
      <c r="R315" s="14">
        <v>2</v>
      </c>
      <c r="S315" s="14">
        <v>2</v>
      </c>
      <c r="T315" s="14">
        <v>2</v>
      </c>
      <c r="U315" s="1">
        <v>2</v>
      </c>
      <c r="V315" s="1">
        <v>2</v>
      </c>
      <c r="W315" s="1">
        <v>1</v>
      </c>
      <c r="X315" s="1">
        <v>2</v>
      </c>
      <c r="Y315" s="1">
        <v>3</v>
      </c>
      <c r="Z315" s="1">
        <v>90</v>
      </c>
      <c r="AA315" s="14">
        <f>Z315-[1]Discharge!AC475</f>
        <v>10</v>
      </c>
      <c r="AB315" s="1">
        <v>4</v>
      </c>
      <c r="AC315" s="1">
        <v>1</v>
      </c>
      <c r="AD315" s="1">
        <v>1</v>
      </c>
      <c r="AE315" s="1">
        <v>1</v>
      </c>
      <c r="AF315" s="1">
        <v>1</v>
      </c>
      <c r="AG315" s="1">
        <v>1</v>
      </c>
      <c r="AH315" s="1">
        <v>1</v>
      </c>
      <c r="AI315" s="14">
        <f>SUM(AC315:AH315)</f>
        <v>6</v>
      </c>
      <c r="AJ315" s="14">
        <f>AI315-[1]Discharge!AL475</f>
        <v>0</v>
      </c>
      <c r="AK315" s="1">
        <v>1</v>
      </c>
      <c r="AL315" s="1">
        <v>1</v>
      </c>
      <c r="AM315" s="1">
        <v>1</v>
      </c>
      <c r="AN315" s="1">
        <v>1</v>
      </c>
      <c r="AO315" s="1">
        <v>1</v>
      </c>
      <c r="AP315" s="1">
        <v>1</v>
      </c>
      <c r="AQ315" s="1">
        <v>1</v>
      </c>
      <c r="AR315" s="1">
        <v>1</v>
      </c>
      <c r="AS315" s="14">
        <f>SUM(AK315:AR315)</f>
        <v>8</v>
      </c>
      <c r="AT315" s="14">
        <f>AS315-[1]Discharge!AV475</f>
        <v>0</v>
      </c>
      <c r="AU315" s="1">
        <v>0</v>
      </c>
      <c r="AV315" s="1">
        <v>1</v>
      </c>
      <c r="AW315" s="14">
        <f>SUM(AU315:AV315)</f>
        <v>1</v>
      </c>
      <c r="AX315" s="14">
        <f>AW315-[1]Discharge!AZ475</f>
        <v>-3</v>
      </c>
      <c r="AY315" s="1">
        <v>3</v>
      </c>
      <c r="AZ315" s="1">
        <v>1</v>
      </c>
      <c r="BA315" s="1">
        <v>5</v>
      </c>
      <c r="BB315" s="1">
        <v>1</v>
      </c>
      <c r="BC315" s="14">
        <f>SUM(AY315:BB315)</f>
        <v>10</v>
      </c>
      <c r="BD315" s="14">
        <f>BC315-[1]Discharge!BF475</f>
        <v>2</v>
      </c>
      <c r="BE315"/>
    </row>
    <row r="316" spans="1:57" s="14" customFormat="1">
      <c r="A316" s="14">
        <v>307</v>
      </c>
      <c r="B316" s="14">
        <v>0</v>
      </c>
      <c r="C316" s="14">
        <v>0</v>
      </c>
      <c r="D316" s="14">
        <v>0</v>
      </c>
      <c r="E316" s="14">
        <v>2</v>
      </c>
      <c r="F316" s="14">
        <v>0</v>
      </c>
      <c r="G316" s="14">
        <v>0</v>
      </c>
      <c r="H316" s="14">
        <v>0</v>
      </c>
      <c r="I316" s="14">
        <v>0</v>
      </c>
      <c r="J316" s="14">
        <v>0</v>
      </c>
      <c r="K316" s="14">
        <v>0</v>
      </c>
      <c r="L316" s="14">
        <v>0</v>
      </c>
      <c r="M316" s="14">
        <v>0</v>
      </c>
      <c r="N316" s="14">
        <v>0</v>
      </c>
      <c r="O316" s="14">
        <v>0</v>
      </c>
      <c r="P316" s="14">
        <v>2</v>
      </c>
      <c r="Q316" s="14">
        <v>2</v>
      </c>
      <c r="R316" s="14">
        <v>2</v>
      </c>
      <c r="S316" s="14">
        <v>2</v>
      </c>
      <c r="T316" s="14">
        <v>3</v>
      </c>
      <c r="U316" s="14">
        <v>2</v>
      </c>
      <c r="V316" s="14">
        <v>1</v>
      </c>
      <c r="W316" s="14">
        <v>1</v>
      </c>
      <c r="X316" s="14">
        <v>1</v>
      </c>
      <c r="Y316" s="14">
        <v>1</v>
      </c>
      <c r="Z316" s="14">
        <v>80</v>
      </c>
      <c r="AA316" s="14">
        <f>Z316-[1]Discharge!AC44</f>
        <v>-5</v>
      </c>
      <c r="AB316" s="14">
        <v>3</v>
      </c>
      <c r="AC316" s="14">
        <v>1</v>
      </c>
      <c r="AD316" s="14">
        <v>1</v>
      </c>
      <c r="AE316" s="14">
        <v>1</v>
      </c>
      <c r="AF316" s="14">
        <v>1</v>
      </c>
      <c r="AG316" s="14">
        <v>1</v>
      </c>
      <c r="AH316" s="14">
        <v>1</v>
      </c>
      <c r="AI316" s="14">
        <f>SUM(AC316:AH316)</f>
        <v>6</v>
      </c>
      <c r="AJ316" s="14">
        <f>AI316-[1]Discharge!AL44</f>
        <v>0</v>
      </c>
      <c r="AK316" s="14">
        <v>1</v>
      </c>
      <c r="AL316" s="14">
        <v>1</v>
      </c>
      <c r="AM316" s="14">
        <v>1</v>
      </c>
      <c r="AN316" s="14">
        <v>1</v>
      </c>
      <c r="AO316" s="14">
        <v>1</v>
      </c>
      <c r="AP316" s="14">
        <v>1</v>
      </c>
      <c r="AQ316" s="14">
        <v>1</v>
      </c>
      <c r="AR316" s="14">
        <v>1</v>
      </c>
      <c r="AS316" s="14">
        <f>SUM(AK316:AR316)</f>
        <v>8</v>
      </c>
      <c r="AT316" s="14">
        <f>AS316-[1]Discharge!AV44</f>
        <v>0</v>
      </c>
      <c r="AU316" s="14">
        <v>0</v>
      </c>
      <c r="AV316" s="14">
        <v>0</v>
      </c>
      <c r="AW316" s="14">
        <f>SUM(AU316:AV316)</f>
        <v>0</v>
      </c>
      <c r="AX316" s="14">
        <f>AW316-[1]Discharge!AZ44</f>
        <v>0</v>
      </c>
      <c r="AY316" s="14">
        <v>5</v>
      </c>
      <c r="AZ316" s="14">
        <v>5</v>
      </c>
      <c r="BA316" s="14">
        <v>5</v>
      </c>
      <c r="BB316" s="14">
        <v>5</v>
      </c>
      <c r="BC316" s="14">
        <f>SUM(AY316:BB316)</f>
        <v>20</v>
      </c>
      <c r="BD316" s="14">
        <f>BC316-[1]Discharge!BF44</f>
        <v>0</v>
      </c>
    </row>
    <row r="317" spans="1:57" s="14" customFormat="1">
      <c r="A317" s="14">
        <v>308</v>
      </c>
      <c r="B317" s="14">
        <v>3</v>
      </c>
      <c r="C317" s="14">
        <v>60</v>
      </c>
      <c r="D317" s="14">
        <v>2</v>
      </c>
      <c r="E317" s="14">
        <v>1</v>
      </c>
      <c r="F317" s="14">
        <v>0</v>
      </c>
      <c r="G317" s="14">
        <v>8</v>
      </c>
      <c r="H317" s="14">
        <v>0</v>
      </c>
      <c r="I317" s="14">
        <v>11</v>
      </c>
      <c r="J317" s="14">
        <v>0</v>
      </c>
      <c r="K317" s="14">
        <v>1</v>
      </c>
      <c r="L317" s="14">
        <v>1</v>
      </c>
      <c r="M317" s="14">
        <v>0</v>
      </c>
      <c r="N317" s="14">
        <v>0</v>
      </c>
      <c r="O317" s="14">
        <v>0</v>
      </c>
      <c r="P317" s="14">
        <v>1</v>
      </c>
      <c r="Q317" s="14">
        <v>0</v>
      </c>
      <c r="R317" s="14">
        <v>0</v>
      </c>
      <c r="S317" s="14">
        <v>0</v>
      </c>
      <c r="T317" s="14">
        <v>0</v>
      </c>
    </row>
    <row r="318" spans="1:57" s="14" customFormat="1">
      <c r="A318" s="14">
        <v>309</v>
      </c>
      <c r="B318" s="14">
        <v>2</v>
      </c>
      <c r="C318" s="14">
        <v>2</v>
      </c>
      <c r="D318" s="14">
        <v>2</v>
      </c>
      <c r="E318" s="14">
        <v>1</v>
      </c>
      <c r="F318" s="14">
        <v>0</v>
      </c>
      <c r="G318" s="14">
        <v>0</v>
      </c>
      <c r="H318" s="14">
        <v>0</v>
      </c>
      <c r="I318" s="14">
        <v>0</v>
      </c>
      <c r="J318" s="14">
        <v>0</v>
      </c>
      <c r="K318" s="14">
        <v>0</v>
      </c>
      <c r="L318" s="14">
        <v>0</v>
      </c>
      <c r="M318" s="14">
        <v>0</v>
      </c>
      <c r="N318" s="14">
        <v>0</v>
      </c>
      <c r="O318" s="14">
        <v>0</v>
      </c>
      <c r="P318" s="14">
        <v>0</v>
      </c>
      <c r="V318" s="14">
        <v>1</v>
      </c>
      <c r="W318" s="14">
        <v>1</v>
      </c>
      <c r="X318" s="14">
        <v>1</v>
      </c>
      <c r="Y318" s="14">
        <v>1</v>
      </c>
      <c r="Z318" s="14">
        <v>1</v>
      </c>
      <c r="AA318" s="14">
        <f>Z318-[1]Discharge!AC450</f>
        <v>1</v>
      </c>
      <c r="AB318" s="1">
        <v>4</v>
      </c>
      <c r="AC318" s="1">
        <v>1</v>
      </c>
      <c r="AD318" s="1">
        <v>1</v>
      </c>
      <c r="AE318" s="1">
        <v>1</v>
      </c>
      <c r="AF318" s="1">
        <v>1</v>
      </c>
      <c r="AG318" s="1">
        <v>1</v>
      </c>
      <c r="AH318" s="1">
        <v>1</v>
      </c>
      <c r="AI318" s="14">
        <f>SUM(AC318:AH318)</f>
        <v>6</v>
      </c>
      <c r="AJ318" s="14">
        <f>AI318-[1]Discharge!AL450</f>
        <v>6</v>
      </c>
      <c r="AK318" s="1">
        <v>1</v>
      </c>
      <c r="AL318" s="1">
        <v>1</v>
      </c>
      <c r="AM318" s="1">
        <v>1</v>
      </c>
      <c r="AN318" s="1">
        <v>1</v>
      </c>
      <c r="AO318" s="1">
        <v>1</v>
      </c>
      <c r="AP318" s="1">
        <v>1</v>
      </c>
      <c r="AQ318" s="1">
        <v>1</v>
      </c>
      <c r="AR318" s="1">
        <v>1</v>
      </c>
      <c r="AS318" s="14">
        <f>SUM(AK318:AR318)</f>
        <v>8</v>
      </c>
      <c r="AT318" s="14">
        <f>AS318-[1]Discharge!AV450</f>
        <v>8</v>
      </c>
      <c r="AU318" s="1">
        <v>0</v>
      </c>
      <c r="AV318" s="1">
        <v>0</v>
      </c>
      <c r="AW318" s="14">
        <f>SUM(AU318:AV318)</f>
        <v>0</v>
      </c>
      <c r="AX318" s="14">
        <f>AW318-[1]Discharge!AZ450</f>
        <v>0</v>
      </c>
      <c r="AY318" s="1">
        <v>5</v>
      </c>
      <c r="AZ318" s="1">
        <v>5</v>
      </c>
      <c r="BA318" s="1">
        <v>5</v>
      </c>
      <c r="BB318" s="1">
        <v>5</v>
      </c>
      <c r="BC318" s="14">
        <f>SUM(AY318:BB318)</f>
        <v>20</v>
      </c>
      <c r="BD318" s="14">
        <f>BC318-[1]Discharge!BF450</f>
        <v>20</v>
      </c>
    </row>
    <row r="319" spans="1:57" s="14" customFormat="1">
      <c r="A319" s="14">
        <v>310</v>
      </c>
      <c r="B319" s="14">
        <v>0</v>
      </c>
      <c r="C319" s="14">
        <v>0</v>
      </c>
      <c r="D319" s="14">
        <v>2</v>
      </c>
      <c r="E319" s="14">
        <v>1</v>
      </c>
      <c r="F319" s="14">
        <v>1</v>
      </c>
      <c r="G319" s="14">
        <v>0</v>
      </c>
      <c r="H319" s="14">
        <v>0</v>
      </c>
      <c r="I319" s="14">
        <v>0</v>
      </c>
      <c r="J319" s="14">
        <v>0</v>
      </c>
      <c r="K319" s="14">
        <v>0</v>
      </c>
      <c r="L319" s="14">
        <v>0</v>
      </c>
      <c r="M319" s="14">
        <v>0</v>
      </c>
      <c r="N319" s="14">
        <v>0</v>
      </c>
      <c r="O319" s="14">
        <v>0</v>
      </c>
      <c r="P319" s="14">
        <v>2</v>
      </c>
      <c r="Q319" s="14">
        <v>2</v>
      </c>
      <c r="R319" s="14">
        <v>2</v>
      </c>
      <c r="S319" s="14">
        <v>2</v>
      </c>
      <c r="T319" s="14">
        <v>3</v>
      </c>
    </row>
    <row r="320" spans="1:57" s="14" customFormat="1">
      <c r="A320" s="14">
        <v>311</v>
      </c>
      <c r="B320" s="14">
        <v>0</v>
      </c>
      <c r="C320" s="14">
        <v>4</v>
      </c>
      <c r="D320" s="14">
        <v>1</v>
      </c>
      <c r="E320" s="14">
        <v>1</v>
      </c>
      <c r="F320" s="14">
        <v>1</v>
      </c>
      <c r="G320" s="14">
        <v>0</v>
      </c>
      <c r="H320" s="14">
        <v>0</v>
      </c>
      <c r="I320" s="14">
        <v>0</v>
      </c>
      <c r="J320" s="14">
        <v>0</v>
      </c>
      <c r="K320" s="14">
        <v>0</v>
      </c>
      <c r="L320" s="14">
        <v>0</v>
      </c>
      <c r="M320" s="14">
        <v>0</v>
      </c>
      <c r="N320" s="14">
        <v>0</v>
      </c>
      <c r="O320" s="14">
        <v>0</v>
      </c>
      <c r="P320" s="14">
        <v>1</v>
      </c>
      <c r="Q320" s="14">
        <v>1</v>
      </c>
      <c r="R320" s="14">
        <v>0</v>
      </c>
      <c r="S320" s="14">
        <v>2</v>
      </c>
      <c r="T320" s="14">
        <v>3</v>
      </c>
      <c r="U320" s="14">
        <v>1</v>
      </c>
      <c r="V320" s="14">
        <v>1</v>
      </c>
      <c r="W320" s="14">
        <v>1</v>
      </c>
      <c r="X320" s="14">
        <v>1</v>
      </c>
      <c r="Y320" s="14">
        <v>1</v>
      </c>
      <c r="Z320" s="14">
        <v>95</v>
      </c>
      <c r="AA320" s="14">
        <f>Z320-[1]Discharge!AC243</f>
        <v>0</v>
      </c>
      <c r="AB320" s="14">
        <v>1</v>
      </c>
      <c r="AC320" s="14">
        <v>1</v>
      </c>
      <c r="AD320" s="14">
        <v>1</v>
      </c>
      <c r="AE320" s="14">
        <v>1</v>
      </c>
      <c r="AF320" s="14">
        <v>1</v>
      </c>
      <c r="AG320" s="14">
        <v>1</v>
      </c>
      <c r="AH320" s="14">
        <v>1</v>
      </c>
      <c r="AI320" s="14">
        <f>SUM(AC320:AH320)</f>
        <v>6</v>
      </c>
      <c r="AJ320" s="14">
        <f>AI320-[1]Discharge!AL243</f>
        <v>0</v>
      </c>
      <c r="AK320" s="14">
        <v>1</v>
      </c>
      <c r="AL320" s="14">
        <v>1</v>
      </c>
      <c r="AM320" s="14">
        <v>1</v>
      </c>
      <c r="AN320" s="14">
        <v>1</v>
      </c>
      <c r="AO320" s="14">
        <v>1</v>
      </c>
      <c r="AP320" s="14">
        <v>1</v>
      </c>
      <c r="AQ320" s="14">
        <v>1</v>
      </c>
      <c r="AR320" s="14">
        <v>1</v>
      </c>
      <c r="AS320" s="14">
        <f>SUM(AK320:AR320)</f>
        <v>8</v>
      </c>
      <c r="AT320" s="14">
        <f>AS320-[1]Discharge!AV243</f>
        <v>0</v>
      </c>
      <c r="AU320" s="14">
        <v>0</v>
      </c>
      <c r="AV320" s="14">
        <v>0</v>
      </c>
      <c r="AW320" s="14">
        <f>SUM(AU320:AV320)</f>
        <v>0</v>
      </c>
      <c r="AX320" s="14">
        <f>AW320-[1]Discharge!AZ243</f>
        <v>-4</v>
      </c>
      <c r="AY320" s="14">
        <v>5</v>
      </c>
      <c r="AZ320" s="14">
        <v>5</v>
      </c>
      <c r="BA320" s="14">
        <v>5</v>
      </c>
      <c r="BB320" s="14">
        <v>5</v>
      </c>
      <c r="BC320" s="14">
        <f>SUM(AY320:BB320)</f>
        <v>20</v>
      </c>
      <c r="BD320" s="14">
        <f>BC320-[1]Discharge!BF243</f>
        <v>0</v>
      </c>
    </row>
    <row r="321" spans="1:57" s="14" customFormat="1">
      <c r="A321" s="14">
        <v>312</v>
      </c>
      <c r="B321" s="14">
        <v>0</v>
      </c>
      <c r="C321" s="14">
        <v>0</v>
      </c>
      <c r="D321" s="14">
        <v>0</v>
      </c>
      <c r="E321" s="14">
        <v>0</v>
      </c>
      <c r="F321" s="14">
        <v>0</v>
      </c>
      <c r="G321" s="14">
        <v>0</v>
      </c>
      <c r="H321" s="14">
        <v>0</v>
      </c>
      <c r="I321" s="14">
        <v>0</v>
      </c>
      <c r="J321" s="14">
        <v>0</v>
      </c>
      <c r="K321" s="14">
        <v>0</v>
      </c>
      <c r="L321" s="14">
        <v>0</v>
      </c>
      <c r="M321" s="14">
        <v>0</v>
      </c>
      <c r="N321" s="14">
        <v>0</v>
      </c>
      <c r="O321" s="14">
        <v>0</v>
      </c>
      <c r="P321" s="14">
        <v>2</v>
      </c>
      <c r="Q321" s="14">
        <v>2</v>
      </c>
      <c r="R321" s="14">
        <v>2</v>
      </c>
      <c r="S321" s="14">
        <v>2</v>
      </c>
      <c r="T321" s="14">
        <v>3</v>
      </c>
      <c r="U321" s="14">
        <v>1</v>
      </c>
      <c r="V321" s="14">
        <v>1</v>
      </c>
      <c r="W321" s="14">
        <v>1</v>
      </c>
      <c r="X321" s="14">
        <v>1</v>
      </c>
      <c r="Y321" s="14">
        <v>1</v>
      </c>
      <c r="Z321" s="14">
        <v>100</v>
      </c>
      <c r="AA321" s="14">
        <f>Z321-[1]Discharge!AC373</f>
        <v>20</v>
      </c>
      <c r="AB321" s="14">
        <v>1</v>
      </c>
      <c r="AC321" s="14">
        <v>1</v>
      </c>
      <c r="AD321" s="14">
        <v>1</v>
      </c>
      <c r="AE321" s="14">
        <v>1</v>
      </c>
      <c r="AF321" s="14">
        <v>1</v>
      </c>
      <c r="AG321" s="14">
        <v>1</v>
      </c>
      <c r="AH321" s="14">
        <v>1</v>
      </c>
      <c r="AI321" s="14">
        <f>SUM(AC321:AH321)</f>
        <v>6</v>
      </c>
      <c r="AJ321" s="14">
        <f>AI321-[1]Discharge!AL373</f>
        <v>0</v>
      </c>
      <c r="AK321" s="14">
        <v>1</v>
      </c>
      <c r="AL321" s="14">
        <v>1</v>
      </c>
      <c r="AM321" s="14">
        <v>1</v>
      </c>
      <c r="AN321" s="14">
        <v>1</v>
      </c>
      <c r="AO321" s="14">
        <v>1</v>
      </c>
      <c r="AP321" s="14">
        <v>1</v>
      </c>
      <c r="AQ321" s="14">
        <v>1</v>
      </c>
      <c r="AR321" s="14">
        <v>1</v>
      </c>
      <c r="AS321" s="14">
        <f>SUM(AK321:AR321)</f>
        <v>8</v>
      </c>
      <c r="AT321" s="14">
        <f>AS321-[1]Discharge!AV373</f>
        <v>0</v>
      </c>
      <c r="AU321" s="14">
        <v>0</v>
      </c>
      <c r="AV321" s="14">
        <v>0</v>
      </c>
      <c r="AW321" s="14">
        <f>SUM(AU321:AV321)</f>
        <v>0</v>
      </c>
      <c r="AX321" s="14">
        <f>AW321-[1]Discharge!AZ373</f>
        <v>-1</v>
      </c>
      <c r="AY321" s="14">
        <v>5</v>
      </c>
      <c r="AZ321" s="14">
        <v>5</v>
      </c>
      <c r="BA321" s="14">
        <v>5</v>
      </c>
      <c r="BB321" s="14">
        <v>5</v>
      </c>
      <c r="BC321" s="14">
        <f>SUM(AY321:BB321)</f>
        <v>20</v>
      </c>
      <c r="BD321" s="14">
        <f>BC321-[1]Discharge!BF373</f>
        <v>0</v>
      </c>
    </row>
    <row r="322" spans="1:57" s="14" customFormat="1">
      <c r="A322" s="14">
        <v>313</v>
      </c>
      <c r="B322" s="1">
        <v>18</v>
      </c>
      <c r="C322" s="1">
        <v>122</v>
      </c>
      <c r="D322" s="1">
        <v>1</v>
      </c>
      <c r="E322" s="1">
        <v>0</v>
      </c>
      <c r="F322" s="1">
        <v>2</v>
      </c>
      <c r="G322" s="1">
        <v>0</v>
      </c>
      <c r="H322" s="1">
        <v>0</v>
      </c>
      <c r="I322" s="1">
        <v>5</v>
      </c>
      <c r="J322" s="1">
        <v>0</v>
      </c>
      <c r="K322" s="1">
        <v>1</v>
      </c>
      <c r="L322" s="1">
        <v>1</v>
      </c>
      <c r="M322" s="1">
        <v>0</v>
      </c>
      <c r="N322" s="1">
        <v>0</v>
      </c>
      <c r="O322" s="1">
        <v>0</v>
      </c>
      <c r="P322" s="1">
        <v>2</v>
      </c>
      <c r="Q322" s="1">
        <v>2</v>
      </c>
      <c r="R322" s="1">
        <v>2</v>
      </c>
      <c r="S322" s="1">
        <v>2</v>
      </c>
      <c r="T322" s="1">
        <v>3</v>
      </c>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row>
    <row r="323" spans="1:57" s="14" customFormat="1">
      <c r="A323" s="14">
        <v>314</v>
      </c>
      <c r="B323" s="14">
        <v>2</v>
      </c>
      <c r="C323" s="14">
        <v>0</v>
      </c>
      <c r="D323" s="14">
        <v>1</v>
      </c>
      <c r="E323" s="14">
        <v>1</v>
      </c>
      <c r="F323" s="14">
        <v>0</v>
      </c>
      <c r="G323" s="14">
        <v>0</v>
      </c>
      <c r="H323" s="14">
        <v>0</v>
      </c>
      <c r="I323" s="14">
        <v>2</v>
      </c>
      <c r="J323" s="14">
        <v>0</v>
      </c>
      <c r="K323" s="14">
        <v>0</v>
      </c>
      <c r="L323" s="14">
        <v>0</v>
      </c>
      <c r="M323" s="14">
        <v>0</v>
      </c>
      <c r="N323" s="14">
        <v>0</v>
      </c>
      <c r="O323" s="14">
        <v>0</v>
      </c>
      <c r="P323" s="14">
        <v>0</v>
      </c>
      <c r="Q323" s="14">
        <v>2</v>
      </c>
      <c r="R323" s="14">
        <v>2</v>
      </c>
      <c r="S323" s="14">
        <v>2</v>
      </c>
      <c r="T323" s="14">
        <v>2</v>
      </c>
      <c r="U323" s="14">
        <v>0</v>
      </c>
      <c r="V323" s="14">
        <v>4</v>
      </c>
      <c r="W323" s="14">
        <v>5</v>
      </c>
      <c r="X323" s="14">
        <v>4</v>
      </c>
      <c r="Y323" s="14">
        <v>4</v>
      </c>
      <c r="Z323" s="14">
        <v>2</v>
      </c>
      <c r="AA323" s="14">
        <f>Z323-[1]Discharge!AC453</f>
        <v>-5</v>
      </c>
      <c r="AB323" s="1">
        <v>4</v>
      </c>
      <c r="AC323" s="1">
        <v>0</v>
      </c>
      <c r="AD323" s="1">
        <v>0</v>
      </c>
      <c r="AE323" s="1">
        <v>0</v>
      </c>
      <c r="AF323" s="1">
        <v>0</v>
      </c>
      <c r="AG323" s="1">
        <v>0</v>
      </c>
      <c r="AH323" s="1">
        <v>0</v>
      </c>
      <c r="AI323" s="14">
        <f>SUM(AC323:AH323)</f>
        <v>0</v>
      </c>
      <c r="AJ323" s="14">
        <f>AI323-[1]Discharge!AL453</f>
        <v>-6</v>
      </c>
      <c r="AK323" s="1">
        <v>0</v>
      </c>
      <c r="AL323" s="1">
        <v>0</v>
      </c>
      <c r="AM323" s="1">
        <v>0</v>
      </c>
      <c r="AN323" s="1">
        <v>0</v>
      </c>
      <c r="AO323" s="1">
        <v>0</v>
      </c>
      <c r="AP323" s="1">
        <v>0</v>
      </c>
      <c r="AQ323" s="1">
        <v>0</v>
      </c>
      <c r="AR323" s="1">
        <v>0</v>
      </c>
      <c r="AS323" s="14">
        <f>SUM(AK323:AR323)</f>
        <v>0</v>
      </c>
      <c r="AT323" s="14">
        <f>AS323-[1]Discharge!AV453</f>
        <v>-3</v>
      </c>
      <c r="AU323" s="1">
        <v>0</v>
      </c>
      <c r="AV323" s="1">
        <v>0</v>
      </c>
      <c r="AW323" s="14">
        <f>SUM(AU323:AV323)</f>
        <v>0</v>
      </c>
      <c r="AX323" s="14">
        <f>AW323-[1]Discharge!AZ453</f>
        <v>0</v>
      </c>
      <c r="AY323" s="1">
        <v>5</v>
      </c>
      <c r="AZ323" s="1">
        <v>5</v>
      </c>
      <c r="BA323" s="1">
        <v>5</v>
      </c>
      <c r="BB323" s="1">
        <v>5</v>
      </c>
      <c r="BC323" s="14">
        <f>SUM(AY323:BB323)</f>
        <v>20</v>
      </c>
      <c r="BD323" s="14">
        <f>BC323-[1]Discharge!BF453</f>
        <v>0</v>
      </c>
    </row>
    <row r="324" spans="1:57" s="14" customFormat="1">
      <c r="A324" s="14">
        <v>315</v>
      </c>
      <c r="B324" s="14">
        <v>6</v>
      </c>
      <c r="C324" s="14">
        <v>3</v>
      </c>
      <c r="D324" s="14">
        <v>3</v>
      </c>
      <c r="E324" s="14">
        <v>1</v>
      </c>
      <c r="F324" s="14">
        <v>1</v>
      </c>
      <c r="G324" s="14">
        <v>0</v>
      </c>
      <c r="H324" s="14">
        <v>0</v>
      </c>
      <c r="I324" s="14">
        <v>3</v>
      </c>
      <c r="J324" s="14">
        <v>1</v>
      </c>
      <c r="K324" s="14">
        <v>1</v>
      </c>
      <c r="L324" s="14">
        <v>0</v>
      </c>
      <c r="M324" s="14">
        <v>1</v>
      </c>
      <c r="N324" s="14">
        <v>0</v>
      </c>
      <c r="O324" s="14">
        <v>0</v>
      </c>
      <c r="P324" s="14">
        <v>2</v>
      </c>
      <c r="Q324" s="14">
        <v>2</v>
      </c>
      <c r="R324" s="14">
        <v>2</v>
      </c>
      <c r="S324" s="14">
        <v>2</v>
      </c>
      <c r="T324" s="14">
        <v>3</v>
      </c>
      <c r="U324" s="14">
        <v>1</v>
      </c>
      <c r="V324" s="14">
        <v>1</v>
      </c>
      <c r="W324" s="14">
        <v>1</v>
      </c>
      <c r="X324" s="14">
        <v>1</v>
      </c>
      <c r="Y324" s="14">
        <v>1</v>
      </c>
      <c r="Z324" s="14">
        <v>80</v>
      </c>
      <c r="AA324" s="14">
        <f>Z324-[1]Discharge!AC220</f>
        <v>0</v>
      </c>
      <c r="AB324" s="14">
        <v>4</v>
      </c>
      <c r="AC324" s="14">
        <v>1</v>
      </c>
      <c r="AD324" s="14">
        <v>1</v>
      </c>
      <c r="AE324" s="14">
        <v>1</v>
      </c>
      <c r="AF324" s="14">
        <v>1</v>
      </c>
      <c r="AG324" s="14">
        <v>1</v>
      </c>
      <c r="AH324" s="14">
        <v>1</v>
      </c>
      <c r="AI324" s="14">
        <f>SUM(AC324:AH324)</f>
        <v>6</v>
      </c>
      <c r="AJ324" s="14">
        <f>AI324-[1]Discharge!AL220</f>
        <v>0</v>
      </c>
      <c r="AK324" s="14">
        <v>1</v>
      </c>
      <c r="AL324" s="14">
        <v>1</v>
      </c>
      <c r="AM324" s="14">
        <v>0</v>
      </c>
      <c r="AN324" s="14">
        <v>0</v>
      </c>
      <c r="AO324" s="14">
        <v>0</v>
      </c>
      <c r="AP324" s="14">
        <v>0</v>
      </c>
      <c r="AQ324" s="14">
        <v>0</v>
      </c>
      <c r="AR324" s="14">
        <v>0</v>
      </c>
      <c r="AS324" s="14">
        <f>SUM(AK324:AR324)</f>
        <v>2</v>
      </c>
      <c r="AT324" s="14">
        <f>AS324-[1]Discharge!AV220</f>
        <v>-1</v>
      </c>
      <c r="AU324" s="14">
        <v>0</v>
      </c>
      <c r="AV324" s="14">
        <v>0</v>
      </c>
      <c r="AW324" s="14">
        <v>0</v>
      </c>
      <c r="AX324" s="14">
        <f>AW324-[1]Discharge!AZ220</f>
        <v>0</v>
      </c>
      <c r="AY324" s="14">
        <v>5</v>
      </c>
      <c r="AZ324" s="14">
        <v>5</v>
      </c>
      <c r="BA324" s="14">
        <v>5</v>
      </c>
      <c r="BB324" s="14">
        <v>5</v>
      </c>
      <c r="BC324" s="14">
        <f>SUM(AY324:BB324)</f>
        <v>20</v>
      </c>
      <c r="BD324" s="14">
        <f>BC324-[1]Discharge!BF220</f>
        <v>0</v>
      </c>
    </row>
    <row r="325" spans="1:57" s="14" customFormat="1">
      <c r="A325" s="14">
        <v>316</v>
      </c>
      <c r="B325" s="1"/>
      <c r="C325" s="1"/>
      <c r="D325" s="1"/>
      <c r="E325" s="1"/>
      <c r="F325" s="1"/>
      <c r="G325" s="1"/>
      <c r="H325" s="1"/>
      <c r="I325" s="1"/>
      <c r="J325" s="1"/>
      <c r="K325" s="1"/>
      <c r="L325" s="1"/>
      <c r="M325" s="1"/>
      <c r="N325" s="1"/>
      <c r="O325" s="1"/>
      <c r="P325" s="1"/>
      <c r="Q325" s="1"/>
      <c r="R325" s="1"/>
      <c r="S325" s="1"/>
      <c r="T325" s="1"/>
      <c r="U325" s="1">
        <v>3</v>
      </c>
      <c r="V325" s="1">
        <v>1</v>
      </c>
      <c r="W325" s="1">
        <v>1</v>
      </c>
      <c r="X325" s="1">
        <v>3</v>
      </c>
      <c r="Y325" s="1">
        <v>1</v>
      </c>
      <c r="Z325" s="1">
        <v>60</v>
      </c>
      <c r="AA325" s="14">
        <f>Z325-[1]Discharge!AC525</f>
        <v>60</v>
      </c>
      <c r="AB325" s="1">
        <v>1</v>
      </c>
      <c r="AC325" s="1">
        <v>1</v>
      </c>
      <c r="AD325" s="1">
        <v>1</v>
      </c>
      <c r="AE325" s="1">
        <v>1</v>
      </c>
      <c r="AF325" s="1">
        <v>1</v>
      </c>
      <c r="AG325" s="1">
        <v>1</v>
      </c>
      <c r="AH325" s="1">
        <v>1</v>
      </c>
      <c r="AI325" s="14">
        <f>SUM(AC325:AH325)</f>
        <v>6</v>
      </c>
      <c r="AJ325" s="14">
        <f>AI325-[1]Discharge!AL525</f>
        <v>6</v>
      </c>
      <c r="AK325" s="1">
        <v>1</v>
      </c>
      <c r="AL325" s="1">
        <v>0</v>
      </c>
      <c r="AM325" s="1">
        <v>0</v>
      </c>
      <c r="AN325" s="1">
        <v>0</v>
      </c>
      <c r="AO325" s="1">
        <v>0</v>
      </c>
      <c r="AP325" s="1">
        <v>0</v>
      </c>
      <c r="AQ325" s="1">
        <v>1</v>
      </c>
      <c r="AR325" s="1">
        <v>0</v>
      </c>
      <c r="AS325" s="14">
        <f>SUM(AK325:AR325)</f>
        <v>2</v>
      </c>
      <c r="AT325" s="14">
        <f>AS325-[1]Discharge!AV525</f>
        <v>2</v>
      </c>
      <c r="AU325" s="1"/>
      <c r="AV325" s="1"/>
      <c r="AY325" s="1"/>
      <c r="AZ325" s="1"/>
      <c r="BA325" s="1"/>
      <c r="BB325" s="1"/>
      <c r="BE325"/>
    </row>
    <row r="326" spans="1:57" s="14" customFormat="1">
      <c r="A326" s="14">
        <v>317</v>
      </c>
      <c r="B326" s="14">
        <v>0</v>
      </c>
      <c r="C326" s="14">
        <v>9</v>
      </c>
      <c r="D326" s="14">
        <v>1</v>
      </c>
      <c r="E326" s="14">
        <v>0</v>
      </c>
      <c r="F326" s="14">
        <v>3</v>
      </c>
      <c r="G326" s="14">
        <v>0</v>
      </c>
      <c r="H326" s="14">
        <v>0</v>
      </c>
      <c r="I326" s="14">
        <v>12</v>
      </c>
      <c r="J326" s="14">
        <v>0</v>
      </c>
      <c r="K326" s="14">
        <v>0</v>
      </c>
      <c r="L326" s="14">
        <v>0</v>
      </c>
      <c r="M326" s="14">
        <v>0</v>
      </c>
      <c r="N326" s="14">
        <v>0</v>
      </c>
      <c r="O326" s="14">
        <v>0</v>
      </c>
      <c r="P326" s="14">
        <v>2</v>
      </c>
      <c r="Q326" s="14">
        <v>2</v>
      </c>
      <c r="R326" s="14">
        <v>2</v>
      </c>
      <c r="S326" s="14">
        <v>2</v>
      </c>
      <c r="T326" s="14">
        <v>3</v>
      </c>
      <c r="U326" s="14">
        <v>1</v>
      </c>
      <c r="V326" s="14">
        <v>1</v>
      </c>
      <c r="W326" s="14">
        <v>1</v>
      </c>
      <c r="X326" s="14">
        <v>5</v>
      </c>
      <c r="Y326" s="14">
        <v>1</v>
      </c>
      <c r="Z326" s="14">
        <v>55</v>
      </c>
      <c r="AA326" s="14">
        <f>Z326-[1]Discharge!AC106</f>
        <v>-35</v>
      </c>
      <c r="AB326" s="14">
        <v>3</v>
      </c>
      <c r="AC326" s="14">
        <v>0</v>
      </c>
      <c r="AD326" s="14">
        <v>0</v>
      </c>
      <c r="AE326" s="14">
        <v>1</v>
      </c>
      <c r="AF326" s="14">
        <v>1</v>
      </c>
      <c r="AG326" s="14">
        <v>1</v>
      </c>
      <c r="AH326" s="14">
        <v>1</v>
      </c>
      <c r="AI326" s="14">
        <f>SUM(AC326:AH326)</f>
        <v>4</v>
      </c>
      <c r="AJ326" s="14">
        <f>AI326-[1]Discharge!AL106</f>
        <v>0</v>
      </c>
      <c r="AK326" s="14">
        <v>1</v>
      </c>
      <c r="AL326" s="14">
        <v>0</v>
      </c>
      <c r="AM326" s="14">
        <v>0</v>
      </c>
      <c r="AN326" s="14">
        <v>0</v>
      </c>
      <c r="AO326" s="14">
        <v>0</v>
      </c>
      <c r="AP326" s="14">
        <v>1</v>
      </c>
      <c r="AQ326" s="14">
        <v>1</v>
      </c>
      <c r="AR326" s="14">
        <v>1</v>
      </c>
      <c r="AS326" s="14">
        <f>SUM(AK326:AR326)</f>
        <v>4</v>
      </c>
      <c r="AT326" s="14">
        <f>AS326-[1]Discharge!AV106</f>
        <v>0</v>
      </c>
      <c r="AU326" s="14">
        <v>0</v>
      </c>
      <c r="AV326" s="14">
        <v>0</v>
      </c>
      <c r="AW326" s="14">
        <f>SUM(AU326:AV326)</f>
        <v>0</v>
      </c>
      <c r="AX326" s="14">
        <f>AW326-[1]Discharge!AZ106</f>
        <v>-3</v>
      </c>
      <c r="AY326" s="14">
        <v>5</v>
      </c>
      <c r="AZ326" s="14">
        <v>5</v>
      </c>
      <c r="BA326" s="14">
        <v>5</v>
      </c>
      <c r="BB326" s="14">
        <v>5</v>
      </c>
      <c r="BC326" s="14">
        <f>SUM(AY326:BB326)</f>
        <v>20</v>
      </c>
      <c r="BD326" s="14">
        <f>BC326-[1]Discharge!BF106</f>
        <v>0</v>
      </c>
    </row>
    <row r="327" spans="1:57" s="14" customFormat="1">
      <c r="A327" s="14">
        <v>318</v>
      </c>
      <c r="B327" s="14">
        <v>1</v>
      </c>
      <c r="C327" s="14">
        <v>0</v>
      </c>
      <c r="D327" s="14">
        <v>2</v>
      </c>
      <c r="E327" s="14">
        <v>1</v>
      </c>
      <c r="F327" s="14">
        <v>0</v>
      </c>
      <c r="G327" s="14">
        <v>0</v>
      </c>
      <c r="H327" s="14">
        <v>0</v>
      </c>
      <c r="I327" s="14">
        <v>1</v>
      </c>
      <c r="J327" s="14">
        <v>0</v>
      </c>
      <c r="K327" s="14">
        <v>0</v>
      </c>
      <c r="L327" s="14">
        <v>0</v>
      </c>
      <c r="M327" s="14">
        <v>0</v>
      </c>
      <c r="N327" s="14">
        <v>0</v>
      </c>
      <c r="O327" s="14">
        <v>0</v>
      </c>
      <c r="P327" s="14">
        <v>2</v>
      </c>
      <c r="Q327" s="14">
        <v>2</v>
      </c>
      <c r="R327" s="14">
        <v>2</v>
      </c>
      <c r="S327" s="14">
        <v>2</v>
      </c>
      <c r="T327" s="14">
        <v>2</v>
      </c>
      <c r="U327" s="14">
        <v>3</v>
      </c>
      <c r="V327" s="14">
        <v>3</v>
      </c>
      <c r="W327" s="14">
        <v>3</v>
      </c>
      <c r="X327" s="14">
        <v>3</v>
      </c>
      <c r="Y327" s="14">
        <v>4</v>
      </c>
      <c r="Z327" s="14">
        <v>40</v>
      </c>
      <c r="AA327" s="14">
        <f>Z327-[1]Discharge!AC37</f>
        <v>-10</v>
      </c>
      <c r="AB327" s="14">
        <v>4</v>
      </c>
      <c r="AC327" s="14">
        <v>0</v>
      </c>
      <c r="AD327" s="14">
        <v>0</v>
      </c>
      <c r="AE327" s="14">
        <v>1</v>
      </c>
      <c r="AF327" s="14">
        <v>0</v>
      </c>
      <c r="AG327" s="14">
        <v>1</v>
      </c>
      <c r="AH327" s="14">
        <v>1</v>
      </c>
      <c r="AI327" s="14">
        <f>SUM(AC327:AH327)</f>
        <v>3</v>
      </c>
      <c r="AJ327" s="14">
        <f>AI327-[1]Discharge!AL37</f>
        <v>1</v>
      </c>
      <c r="AK327" s="14">
        <v>1</v>
      </c>
      <c r="AL327" s="14">
        <v>0</v>
      </c>
      <c r="AM327" s="14">
        <v>0</v>
      </c>
      <c r="AN327" s="14">
        <v>0</v>
      </c>
      <c r="AO327" s="14">
        <v>0</v>
      </c>
      <c r="AP327" s="14">
        <v>0</v>
      </c>
      <c r="AQ327" s="14">
        <v>0</v>
      </c>
      <c r="AR327" s="14">
        <v>0</v>
      </c>
      <c r="AS327" s="14">
        <f>SUM(AK327:AR327)</f>
        <v>1</v>
      </c>
      <c r="AT327" s="14">
        <f>AS327-[1]Discharge!AV37</f>
        <v>0</v>
      </c>
      <c r="AU327" s="14">
        <v>3</v>
      </c>
      <c r="AV327" s="14">
        <v>3</v>
      </c>
      <c r="AW327" s="14">
        <f>SUM(AU327:AV327)</f>
        <v>6</v>
      </c>
      <c r="AX327" s="14">
        <f>AW327-[1]Discharge!AZ37</f>
        <v>4</v>
      </c>
      <c r="AY327" s="14">
        <v>5</v>
      </c>
      <c r="AZ327" s="14">
        <v>5</v>
      </c>
      <c r="BA327" s="14">
        <v>5</v>
      </c>
      <c r="BB327" s="14">
        <v>5</v>
      </c>
      <c r="BC327" s="14">
        <f>SUM(AY327:BB327)</f>
        <v>20</v>
      </c>
      <c r="BD327" s="14">
        <f>BC327-[1]Discharge!BF37</f>
        <v>0</v>
      </c>
    </row>
    <row r="328" spans="1:57" s="14" customFormat="1">
      <c r="A328" s="14">
        <v>319</v>
      </c>
      <c r="B328" s="14">
        <v>2</v>
      </c>
      <c r="C328" s="14">
        <v>26</v>
      </c>
      <c r="D328" s="14">
        <v>1</v>
      </c>
      <c r="E328" s="14">
        <v>0</v>
      </c>
      <c r="F328" s="14">
        <v>0</v>
      </c>
      <c r="G328" s="14">
        <v>0</v>
      </c>
      <c r="H328" s="14">
        <v>0</v>
      </c>
      <c r="I328" s="14">
        <v>0</v>
      </c>
      <c r="J328" s="14">
        <v>0</v>
      </c>
      <c r="K328" s="14">
        <v>1</v>
      </c>
      <c r="L328" s="14">
        <v>1</v>
      </c>
      <c r="M328" s="14">
        <v>0</v>
      </c>
      <c r="N328" s="14">
        <v>0</v>
      </c>
      <c r="O328" s="14">
        <v>0</v>
      </c>
      <c r="P328" s="14">
        <v>1</v>
      </c>
      <c r="Q328" s="14">
        <v>1</v>
      </c>
      <c r="R328" s="14">
        <v>2</v>
      </c>
      <c r="S328" s="14">
        <v>2</v>
      </c>
      <c r="T328" s="14">
        <v>2</v>
      </c>
      <c r="U328" s="1"/>
      <c r="V328" s="1"/>
      <c r="W328" s="1"/>
      <c r="X328" s="1"/>
      <c r="Y328" s="1"/>
      <c r="Z328" s="1"/>
      <c r="AB328" s="1"/>
      <c r="AC328" s="1"/>
      <c r="AD328" s="1"/>
      <c r="AE328" s="1"/>
      <c r="AF328" s="1"/>
      <c r="AG328" s="1"/>
      <c r="AH328" s="1"/>
      <c r="AK328" s="1"/>
      <c r="AL328" s="1"/>
      <c r="AM328" s="1"/>
      <c r="AN328" s="1"/>
      <c r="AO328" s="1"/>
      <c r="AP328" s="1"/>
      <c r="AQ328" s="1"/>
      <c r="AR328" s="1"/>
      <c r="AU328" s="1"/>
      <c r="AV328" s="1"/>
      <c r="AY328" s="1"/>
      <c r="AZ328" s="1"/>
      <c r="BA328" s="1"/>
      <c r="BB328" s="1"/>
      <c r="BE328"/>
    </row>
    <row r="329" spans="1:57" s="14" customFormat="1">
      <c r="A329" s="14">
        <v>320</v>
      </c>
      <c r="B329" s="14">
        <v>0</v>
      </c>
      <c r="C329" s="14">
        <v>0</v>
      </c>
      <c r="D329" s="14">
        <v>0</v>
      </c>
      <c r="E329" s="14">
        <v>2</v>
      </c>
      <c r="F329" s="14">
        <v>0</v>
      </c>
      <c r="G329" s="14">
        <v>0</v>
      </c>
      <c r="H329" s="14">
        <v>0</v>
      </c>
      <c r="I329" s="14">
        <v>0</v>
      </c>
      <c r="J329" s="14">
        <v>0</v>
      </c>
      <c r="K329" s="14">
        <v>0</v>
      </c>
      <c r="L329" s="14">
        <v>0</v>
      </c>
      <c r="M329" s="14">
        <v>0</v>
      </c>
      <c r="N329" s="14">
        <v>0</v>
      </c>
      <c r="O329" s="14">
        <v>0</v>
      </c>
      <c r="P329" s="14">
        <v>2</v>
      </c>
      <c r="Q329" s="14">
        <v>2</v>
      </c>
      <c r="R329" s="14">
        <v>2</v>
      </c>
      <c r="S329" s="14">
        <v>2</v>
      </c>
      <c r="T329" s="14">
        <v>2</v>
      </c>
      <c r="U329" s="14">
        <v>5</v>
      </c>
      <c r="V329" s="14">
        <v>5</v>
      </c>
      <c r="W329" s="14">
        <v>1</v>
      </c>
      <c r="X329" s="14">
        <v>1</v>
      </c>
      <c r="Y329" s="14">
        <v>1</v>
      </c>
      <c r="Z329" s="14">
        <v>80</v>
      </c>
      <c r="AA329" s="14">
        <f>Z329-[1]Discharge!AC226</f>
        <v>0</v>
      </c>
      <c r="AB329" s="14">
        <v>2</v>
      </c>
      <c r="AC329" s="14">
        <v>0</v>
      </c>
      <c r="AD329" s="14">
        <v>0</v>
      </c>
      <c r="AE329" s="14">
        <v>0</v>
      </c>
      <c r="AF329" s="14">
        <v>0</v>
      </c>
      <c r="AG329" s="14">
        <v>0</v>
      </c>
      <c r="AH329" s="14">
        <v>0</v>
      </c>
      <c r="AI329" s="14">
        <f t="shared" ref="AI329:AI335" si="40">SUM(AC329:AH329)</f>
        <v>0</v>
      </c>
      <c r="AJ329" s="14">
        <f>AI329-[1]Discharge!AL226</f>
        <v>0</v>
      </c>
      <c r="AK329" s="14">
        <v>0</v>
      </c>
      <c r="AL329" s="14">
        <v>0</v>
      </c>
      <c r="AM329" s="14">
        <v>0</v>
      </c>
      <c r="AN329" s="14">
        <v>0</v>
      </c>
      <c r="AO329" s="14">
        <v>0</v>
      </c>
      <c r="AP329" s="14">
        <v>0</v>
      </c>
      <c r="AQ329" s="14">
        <v>0</v>
      </c>
      <c r="AR329" s="14">
        <v>0</v>
      </c>
      <c r="AS329" s="14">
        <f>SUM(AK329:AR329)</f>
        <v>0</v>
      </c>
      <c r="AT329" s="14">
        <f>AS329-[1]Discharge!AV226</f>
        <v>0</v>
      </c>
      <c r="AU329" s="14">
        <v>0</v>
      </c>
      <c r="AV329" s="14">
        <v>0</v>
      </c>
      <c r="AW329" s="14">
        <f>SUM(AU329:AV329)</f>
        <v>0</v>
      </c>
      <c r="AX329" s="14">
        <f>AW329-[1]Discharge!AZ226</f>
        <v>-6</v>
      </c>
      <c r="AY329" s="14">
        <v>5</v>
      </c>
      <c r="AZ329" s="14">
        <v>5</v>
      </c>
      <c r="BA329" s="14">
        <v>5</v>
      </c>
      <c r="BB329" s="14">
        <v>5</v>
      </c>
      <c r="BC329" s="14">
        <f t="shared" ref="BC329:BC335" si="41">SUM(AY329:BB329)</f>
        <v>20</v>
      </c>
      <c r="BD329" s="14">
        <f>BC329-[1]Discharge!BF226</f>
        <v>0</v>
      </c>
    </row>
    <row r="330" spans="1:57" s="14" customFormat="1">
      <c r="A330" s="14">
        <v>321</v>
      </c>
      <c r="B330" s="14">
        <v>2</v>
      </c>
      <c r="C330" s="14">
        <v>0</v>
      </c>
      <c r="D330" s="14">
        <v>0</v>
      </c>
      <c r="E330" s="14">
        <v>0</v>
      </c>
      <c r="F330" s="14">
        <v>1</v>
      </c>
      <c r="G330" s="14">
        <v>0</v>
      </c>
      <c r="I330" s="14">
        <v>0</v>
      </c>
      <c r="J330" s="14">
        <v>1</v>
      </c>
      <c r="K330" s="14">
        <v>0</v>
      </c>
      <c r="L330" s="14">
        <v>0</v>
      </c>
      <c r="M330" s="14">
        <v>1</v>
      </c>
      <c r="N330" s="14">
        <v>0</v>
      </c>
      <c r="O330" s="14">
        <v>0</v>
      </c>
      <c r="P330" s="14">
        <v>2</v>
      </c>
      <c r="Q330" s="14">
        <v>2</v>
      </c>
      <c r="R330" s="14">
        <v>2</v>
      </c>
      <c r="S330" s="14">
        <v>2</v>
      </c>
      <c r="T330" s="14">
        <v>3</v>
      </c>
      <c r="U330" s="14">
        <v>1</v>
      </c>
      <c r="V330" s="14">
        <v>2</v>
      </c>
      <c r="W330" s="14">
        <v>2</v>
      </c>
      <c r="X330" s="14">
        <v>2</v>
      </c>
      <c r="Y330" s="14">
        <v>2</v>
      </c>
      <c r="Z330" s="14">
        <v>50</v>
      </c>
      <c r="AA330" s="14">
        <f>Z330-[1]Discharge!AC113</f>
        <v>-30</v>
      </c>
      <c r="AB330" s="14">
        <v>3</v>
      </c>
      <c r="AC330" s="14">
        <v>1</v>
      </c>
      <c r="AD330" s="14">
        <v>1</v>
      </c>
      <c r="AE330" s="14">
        <v>1</v>
      </c>
      <c r="AF330" s="14">
        <v>1</v>
      </c>
      <c r="AG330" s="14">
        <v>1</v>
      </c>
      <c r="AH330" s="14">
        <v>1</v>
      </c>
      <c r="AI330" s="14">
        <f t="shared" si="40"/>
        <v>6</v>
      </c>
      <c r="AJ330" s="14">
        <f>AI330-[1]Discharge!AL113</f>
        <v>0</v>
      </c>
      <c r="AK330" s="14">
        <v>1</v>
      </c>
      <c r="AL330" s="14">
        <v>0</v>
      </c>
      <c r="AM330" s="14">
        <v>0</v>
      </c>
      <c r="AN330" s="14">
        <v>0</v>
      </c>
      <c r="AO330" s="14">
        <v>0</v>
      </c>
      <c r="AP330" s="14">
        <v>0</v>
      </c>
      <c r="AQ330" s="14">
        <v>0</v>
      </c>
      <c r="AR330" s="14">
        <v>0</v>
      </c>
      <c r="AS330" s="14">
        <f>SUM(AK330:AR330)</f>
        <v>1</v>
      </c>
      <c r="AT330" s="14">
        <f>AS330-[1]Discharge!AV113</f>
        <v>0</v>
      </c>
      <c r="AU330" s="14">
        <v>0</v>
      </c>
      <c r="AV330" s="14">
        <v>0</v>
      </c>
      <c r="AW330" s="14">
        <v>0</v>
      </c>
      <c r="AX330" s="14">
        <f>AW330-[1]Discharge!AZ113</f>
        <v>-2</v>
      </c>
      <c r="AY330" s="14">
        <v>5</v>
      </c>
      <c r="AZ330" s="14">
        <v>5</v>
      </c>
      <c r="BA330" s="14">
        <v>5</v>
      </c>
      <c r="BB330" s="14">
        <v>5</v>
      </c>
      <c r="BC330" s="14">
        <f t="shared" si="41"/>
        <v>20</v>
      </c>
      <c r="BD330" s="14">
        <f>BC330-[1]Discharge!BF113</f>
        <v>0</v>
      </c>
    </row>
    <row r="331" spans="1:57" s="14" customFormat="1">
      <c r="A331" s="14">
        <v>322</v>
      </c>
      <c r="B331" s="14">
        <v>1</v>
      </c>
      <c r="C331" s="14">
        <v>2</v>
      </c>
      <c r="D331" s="14">
        <v>1</v>
      </c>
      <c r="E331" s="14">
        <v>0</v>
      </c>
      <c r="F331" s="14">
        <v>0</v>
      </c>
      <c r="G331" s="14">
        <v>0</v>
      </c>
      <c r="H331" s="14">
        <v>1</v>
      </c>
      <c r="I331" s="14">
        <v>1</v>
      </c>
      <c r="J331" s="14">
        <v>0</v>
      </c>
      <c r="K331" s="14">
        <v>1</v>
      </c>
      <c r="L331" s="14">
        <v>1</v>
      </c>
      <c r="M331" s="14">
        <v>0</v>
      </c>
      <c r="N331" s="14">
        <v>0</v>
      </c>
      <c r="O331" s="14">
        <v>0</v>
      </c>
      <c r="U331" s="14">
        <v>4</v>
      </c>
      <c r="V331" s="14">
        <v>1</v>
      </c>
      <c r="W331" s="14">
        <v>1</v>
      </c>
      <c r="X331" s="14">
        <v>4</v>
      </c>
      <c r="Y331" s="14">
        <v>3</v>
      </c>
      <c r="Z331" s="14">
        <v>4</v>
      </c>
      <c r="AA331" s="14">
        <f>Z331-[1]Discharge!AC285</f>
        <v>-46</v>
      </c>
      <c r="AB331" s="14">
        <v>5</v>
      </c>
      <c r="AC331" s="14">
        <v>1</v>
      </c>
      <c r="AD331" s="14">
        <v>1</v>
      </c>
      <c r="AE331" s="14">
        <v>1</v>
      </c>
      <c r="AF331" s="14">
        <v>1</v>
      </c>
      <c r="AG331" s="14">
        <v>1</v>
      </c>
      <c r="AH331" s="14">
        <v>1</v>
      </c>
      <c r="AI331" s="14">
        <f t="shared" si="40"/>
        <v>6</v>
      </c>
      <c r="AJ331" s="14">
        <f>AI331-[1]Discharge!AL285</f>
        <v>0</v>
      </c>
      <c r="AK331" s="14">
        <v>1</v>
      </c>
      <c r="AL331" s="14">
        <v>1</v>
      </c>
      <c r="AM331" s="14">
        <v>1</v>
      </c>
      <c r="AN331" s="14">
        <v>1</v>
      </c>
      <c r="AO331" s="14">
        <v>1</v>
      </c>
      <c r="AP331" s="14">
        <v>1</v>
      </c>
      <c r="AQ331" s="14">
        <v>1</v>
      </c>
      <c r="AR331" s="14">
        <v>1</v>
      </c>
      <c r="AS331" s="14">
        <v>7</v>
      </c>
      <c r="AT331" s="14">
        <f>AS331-[1]Discharge!AV285</f>
        <v>0</v>
      </c>
      <c r="AU331" s="14">
        <v>1</v>
      </c>
      <c r="AV331" s="14">
        <v>1</v>
      </c>
      <c r="AW331" s="14">
        <f>SUM(AU331:AV331)</f>
        <v>2</v>
      </c>
      <c r="AX331" s="14">
        <f>AW331-[1]Discharge!AZ285</f>
        <v>-2</v>
      </c>
      <c r="AY331" s="14">
        <v>1</v>
      </c>
      <c r="AZ331" s="14">
        <v>1</v>
      </c>
      <c r="BA331" s="14">
        <v>1</v>
      </c>
      <c r="BB331" s="14">
        <v>1</v>
      </c>
      <c r="BC331" s="14">
        <f t="shared" si="41"/>
        <v>4</v>
      </c>
      <c r="BD331" s="14">
        <f>BC331-[1]Discharge!BF285</f>
        <v>-16</v>
      </c>
    </row>
    <row r="332" spans="1:57" s="14" customFormat="1">
      <c r="A332" s="14">
        <v>323</v>
      </c>
      <c r="B332" s="14">
        <v>0</v>
      </c>
      <c r="C332" s="14">
        <v>2</v>
      </c>
      <c r="D332" s="14">
        <v>1</v>
      </c>
      <c r="E332" s="14">
        <v>1</v>
      </c>
      <c r="F332" s="14">
        <v>2</v>
      </c>
      <c r="G332" s="14">
        <v>5</v>
      </c>
      <c r="H332" s="14">
        <v>0</v>
      </c>
      <c r="I332" s="14">
        <v>7</v>
      </c>
      <c r="J332" s="14">
        <v>0</v>
      </c>
      <c r="K332" s="14">
        <v>0</v>
      </c>
      <c r="L332" s="14">
        <v>0</v>
      </c>
      <c r="M332" s="14">
        <v>0</v>
      </c>
      <c r="N332" s="14">
        <v>0</v>
      </c>
      <c r="O332" s="14">
        <v>0</v>
      </c>
      <c r="P332" s="14">
        <v>2</v>
      </c>
      <c r="Q332" s="14">
        <v>2</v>
      </c>
      <c r="R332" s="14">
        <v>2</v>
      </c>
      <c r="S332" s="14">
        <v>1</v>
      </c>
      <c r="T332" s="14">
        <v>3</v>
      </c>
      <c r="U332" s="14">
        <v>2</v>
      </c>
      <c r="V332" s="14">
        <v>1</v>
      </c>
      <c r="W332" s="14">
        <v>1</v>
      </c>
      <c r="X332" s="14">
        <v>1</v>
      </c>
      <c r="Y332" s="14">
        <v>1</v>
      </c>
      <c r="Z332" s="14">
        <v>70</v>
      </c>
      <c r="AA332" s="14">
        <f>Z332-[1]Discharge!AC213</f>
        <v>10</v>
      </c>
      <c r="AB332" s="14">
        <v>2</v>
      </c>
      <c r="AC332" s="14">
        <v>1</v>
      </c>
      <c r="AD332" s="14">
        <v>1</v>
      </c>
      <c r="AE332" s="14">
        <v>1</v>
      </c>
      <c r="AF332" s="14">
        <v>1</v>
      </c>
      <c r="AG332" s="14">
        <v>1</v>
      </c>
      <c r="AH332" s="14">
        <v>1</v>
      </c>
      <c r="AI332" s="14">
        <f t="shared" si="40"/>
        <v>6</v>
      </c>
      <c r="AJ332" s="14">
        <f>AI332-[1]Discharge!AL213</f>
        <v>0</v>
      </c>
      <c r="AK332" s="14">
        <v>1</v>
      </c>
      <c r="AL332" s="14">
        <v>0</v>
      </c>
      <c r="AM332" s="14">
        <v>1</v>
      </c>
      <c r="AN332" s="14">
        <v>1</v>
      </c>
      <c r="AO332" s="14">
        <v>0</v>
      </c>
      <c r="AP332" s="14">
        <v>0</v>
      </c>
      <c r="AQ332" s="14">
        <v>0</v>
      </c>
      <c r="AR332" s="14">
        <v>1</v>
      </c>
      <c r="AS332" s="14">
        <f>SUM(AK332:AR332)</f>
        <v>4</v>
      </c>
      <c r="AT332" s="14">
        <f>AS332-[1]Discharge!AV213</f>
        <v>-2</v>
      </c>
      <c r="AU332" s="14">
        <v>0</v>
      </c>
      <c r="AV332" s="14">
        <v>0</v>
      </c>
      <c r="AW332" s="14">
        <f>SUM(AU332:AV332)</f>
        <v>0</v>
      </c>
      <c r="AX332" s="14">
        <f>AW332-[1]Discharge!AZ213</f>
        <v>-1</v>
      </c>
      <c r="AY332" s="14">
        <v>5</v>
      </c>
      <c r="AZ332" s="14">
        <v>5</v>
      </c>
      <c r="BA332" s="14">
        <v>5</v>
      </c>
      <c r="BB332" s="14">
        <v>5</v>
      </c>
      <c r="BC332" s="14">
        <f t="shared" si="41"/>
        <v>20</v>
      </c>
      <c r="BD332" s="14">
        <f>BC332-[1]Discharge!BF213</f>
        <v>0</v>
      </c>
    </row>
    <row r="333" spans="1:57" s="14" customFormat="1">
      <c r="A333" s="14">
        <v>324</v>
      </c>
      <c r="B333" s="1">
        <v>1</v>
      </c>
      <c r="C333" s="1">
        <v>0</v>
      </c>
      <c r="D333" s="1">
        <v>0</v>
      </c>
      <c r="E333" s="1">
        <v>2</v>
      </c>
      <c r="F333" s="1">
        <v>1</v>
      </c>
      <c r="G333" s="1">
        <v>0</v>
      </c>
      <c r="H333" s="1">
        <v>0</v>
      </c>
      <c r="I333" s="1">
        <v>0</v>
      </c>
      <c r="J333" s="1">
        <v>0</v>
      </c>
      <c r="K333" s="1">
        <v>0</v>
      </c>
      <c r="L333" s="1">
        <v>0</v>
      </c>
      <c r="M333" s="1">
        <v>0</v>
      </c>
      <c r="N333" s="1">
        <v>0</v>
      </c>
      <c r="O333" s="1">
        <v>0</v>
      </c>
      <c r="P333" s="1">
        <v>0</v>
      </c>
      <c r="Q333" s="1">
        <v>2</v>
      </c>
      <c r="R333" s="1">
        <v>2</v>
      </c>
      <c r="S333" s="1">
        <v>2</v>
      </c>
      <c r="T333" s="1">
        <v>2</v>
      </c>
      <c r="U333" s="1">
        <v>3</v>
      </c>
      <c r="V333" s="1">
        <v>3</v>
      </c>
      <c r="W333" s="1">
        <v>3</v>
      </c>
      <c r="X333" s="1">
        <v>1</v>
      </c>
      <c r="Y333" s="1">
        <v>2</v>
      </c>
      <c r="Z333" s="1">
        <v>70</v>
      </c>
      <c r="AA333" s="14">
        <f>Z333-[1]Discharge!AC528</f>
        <v>60</v>
      </c>
      <c r="AB333" s="1">
        <v>3</v>
      </c>
      <c r="AC333" s="1">
        <v>0</v>
      </c>
      <c r="AD333" s="1">
        <v>0</v>
      </c>
      <c r="AE333" s="1">
        <v>1</v>
      </c>
      <c r="AF333" s="1">
        <v>1</v>
      </c>
      <c r="AG333" s="1">
        <v>1</v>
      </c>
      <c r="AH333" s="1">
        <v>1</v>
      </c>
      <c r="AI333" s="14">
        <f t="shared" si="40"/>
        <v>4</v>
      </c>
      <c r="AJ333" s="14">
        <f>AI333-[1]Discharge!AL528</f>
        <v>0</v>
      </c>
      <c r="AK333" s="1">
        <v>1</v>
      </c>
      <c r="AL333" s="1">
        <v>0</v>
      </c>
      <c r="AM333" s="1">
        <v>0</v>
      </c>
      <c r="AN333" s="1">
        <v>0</v>
      </c>
      <c r="AO333" s="1">
        <v>0</v>
      </c>
      <c r="AP333" s="1">
        <v>0</v>
      </c>
      <c r="AQ333" s="1">
        <v>0</v>
      </c>
      <c r="AR333" s="1">
        <v>0</v>
      </c>
      <c r="AS333" s="14">
        <f>SUM(AK333:AR333)</f>
        <v>1</v>
      </c>
      <c r="AT333" s="14">
        <f>AS333-[1]Discharge!AV528</f>
        <v>0</v>
      </c>
      <c r="AU333" s="1">
        <v>1</v>
      </c>
      <c r="AV333" s="1">
        <v>1</v>
      </c>
      <c r="AW333" s="14">
        <f>SUM(AU333:AV333)</f>
        <v>2</v>
      </c>
      <c r="AX333" s="14">
        <f>AW333-[1]Discharge!AZ528</f>
        <v>-1</v>
      </c>
      <c r="AY333" s="1">
        <v>4</v>
      </c>
      <c r="AZ333" s="1">
        <v>4</v>
      </c>
      <c r="BA333" s="1">
        <v>5</v>
      </c>
      <c r="BB333" s="1">
        <v>4</v>
      </c>
      <c r="BC333" s="14">
        <f t="shared" si="41"/>
        <v>17</v>
      </c>
      <c r="BD333" s="14">
        <f>BC333-[1]Discharge!BF528</f>
        <v>0</v>
      </c>
      <c r="BE333"/>
    </row>
    <row r="334" spans="1:57" s="14" customFormat="1">
      <c r="A334" s="14">
        <v>325</v>
      </c>
      <c r="B334" s="14">
        <v>0</v>
      </c>
      <c r="C334" s="14">
        <v>1</v>
      </c>
      <c r="D334" s="14">
        <v>2</v>
      </c>
      <c r="E334" s="14">
        <v>1</v>
      </c>
      <c r="F334" s="14">
        <v>1</v>
      </c>
      <c r="G334" s="14">
        <v>0</v>
      </c>
      <c r="H334" s="14">
        <v>0</v>
      </c>
      <c r="I334" s="14">
        <v>0</v>
      </c>
      <c r="J334" s="14">
        <v>0</v>
      </c>
      <c r="K334" s="14">
        <v>0</v>
      </c>
      <c r="L334" s="14">
        <v>0</v>
      </c>
      <c r="M334" s="14">
        <v>0</v>
      </c>
      <c r="N334" s="14">
        <v>0</v>
      </c>
      <c r="O334" s="14">
        <v>0</v>
      </c>
      <c r="P334" s="14">
        <v>2</v>
      </c>
      <c r="Q334" s="14">
        <v>2</v>
      </c>
      <c r="R334" s="14">
        <v>2</v>
      </c>
      <c r="S334" s="14">
        <v>1</v>
      </c>
      <c r="T334" s="14">
        <v>0</v>
      </c>
      <c r="U334" s="14">
        <v>1</v>
      </c>
      <c r="V334" s="14">
        <v>1</v>
      </c>
      <c r="W334" s="14">
        <v>1</v>
      </c>
      <c r="X334" s="14">
        <v>1</v>
      </c>
      <c r="Y334" s="14">
        <v>1</v>
      </c>
      <c r="Z334" s="14">
        <v>100</v>
      </c>
      <c r="AA334" s="14">
        <f>Z334-[1]Discharge!AC191</f>
        <v>20</v>
      </c>
      <c r="AB334" s="14">
        <v>3</v>
      </c>
      <c r="AC334" s="14">
        <v>0</v>
      </c>
      <c r="AD334" s="14">
        <v>0</v>
      </c>
      <c r="AE334" s="14">
        <v>0</v>
      </c>
      <c r="AF334" s="14">
        <v>0</v>
      </c>
      <c r="AG334" s="14">
        <v>0</v>
      </c>
      <c r="AH334" s="14">
        <v>1</v>
      </c>
      <c r="AI334" s="14">
        <f t="shared" si="40"/>
        <v>1</v>
      </c>
      <c r="AJ334" s="14">
        <f>AI334-[1]Discharge!AL191</f>
        <v>0</v>
      </c>
      <c r="AK334" s="14">
        <v>1</v>
      </c>
      <c r="AL334" s="14">
        <v>1</v>
      </c>
      <c r="AM334" s="14">
        <v>0</v>
      </c>
      <c r="AN334" s="14">
        <v>0</v>
      </c>
      <c r="AO334" s="14">
        <v>0</v>
      </c>
      <c r="AP334" s="14">
        <v>0</v>
      </c>
      <c r="AQ334" s="14">
        <v>0</v>
      </c>
      <c r="AR334" s="14">
        <v>1</v>
      </c>
      <c r="AS334" s="14">
        <f>SUM(AK334:AR334)</f>
        <v>3</v>
      </c>
      <c r="AT334" s="14">
        <f>AS334-[1]Discharge!AV191</f>
        <v>0</v>
      </c>
      <c r="AU334" s="14">
        <v>0</v>
      </c>
      <c r="AV334" s="14">
        <v>0</v>
      </c>
      <c r="AW334" s="14">
        <f>SUM(AU334:AV334)</f>
        <v>0</v>
      </c>
      <c r="AX334" s="14">
        <f>AW334-[1]Discharge!AZ191</f>
        <v>-4</v>
      </c>
      <c r="AY334" s="14">
        <v>5</v>
      </c>
      <c r="AZ334" s="14">
        <v>5</v>
      </c>
      <c r="BA334" s="14">
        <v>5</v>
      </c>
      <c r="BB334" s="14">
        <v>5</v>
      </c>
      <c r="BC334" s="14">
        <f t="shared" si="41"/>
        <v>20</v>
      </c>
      <c r="BD334" s="14">
        <f>BC334-[1]Discharge!BF191</f>
        <v>0</v>
      </c>
    </row>
    <row r="335" spans="1:57" s="14" customFormat="1">
      <c r="A335" s="14">
        <v>326</v>
      </c>
      <c r="B335" s="14">
        <v>1</v>
      </c>
      <c r="C335" s="14">
        <v>0</v>
      </c>
      <c r="D335" s="14">
        <v>4</v>
      </c>
      <c r="E335" s="14">
        <v>1</v>
      </c>
      <c r="F335" s="14">
        <v>4</v>
      </c>
      <c r="G335" s="14">
        <v>0</v>
      </c>
      <c r="H335" s="14">
        <v>0</v>
      </c>
      <c r="I335" s="14">
        <v>8</v>
      </c>
      <c r="J335" s="14">
        <v>0</v>
      </c>
      <c r="K335" s="14">
        <v>0</v>
      </c>
      <c r="L335" s="14">
        <v>0</v>
      </c>
      <c r="M335" s="14">
        <v>0</v>
      </c>
      <c r="N335" s="14">
        <v>0</v>
      </c>
      <c r="O335" s="14">
        <v>0</v>
      </c>
      <c r="P335" s="14">
        <v>2</v>
      </c>
      <c r="Q335" s="14">
        <v>2</v>
      </c>
      <c r="R335" s="14">
        <v>2</v>
      </c>
      <c r="S335" s="14">
        <v>2</v>
      </c>
      <c r="T335" s="14">
        <v>3</v>
      </c>
      <c r="U335" s="14">
        <v>4</v>
      </c>
      <c r="V335" s="14">
        <v>1</v>
      </c>
      <c r="W335" s="14">
        <v>2</v>
      </c>
      <c r="X335" s="14">
        <v>1</v>
      </c>
      <c r="Y335" s="14">
        <v>1</v>
      </c>
      <c r="Z335" s="14">
        <v>40</v>
      </c>
      <c r="AA335" s="14">
        <f>Z335-[1]Discharge!AC181</f>
        <v>0</v>
      </c>
      <c r="AB335" s="14">
        <v>3</v>
      </c>
      <c r="AC335" s="14">
        <v>1</v>
      </c>
      <c r="AD335" s="14">
        <v>1</v>
      </c>
      <c r="AE335" s="14">
        <v>1</v>
      </c>
      <c r="AF335" s="14">
        <v>1</v>
      </c>
      <c r="AG335" s="14">
        <v>1</v>
      </c>
      <c r="AH335" s="14">
        <v>1</v>
      </c>
      <c r="AI335" s="14">
        <f t="shared" si="40"/>
        <v>6</v>
      </c>
      <c r="AJ335" s="14">
        <f>AI335-[1]Discharge!AL181</f>
        <v>0</v>
      </c>
      <c r="AK335" s="14">
        <v>1</v>
      </c>
      <c r="AL335" s="14">
        <v>1</v>
      </c>
      <c r="AM335" s="14">
        <v>1</v>
      </c>
      <c r="AN335" s="14">
        <v>1</v>
      </c>
      <c r="AO335" s="14">
        <v>1</v>
      </c>
      <c r="AP335" s="14">
        <v>1</v>
      </c>
      <c r="AQ335" s="14">
        <v>1</v>
      </c>
      <c r="AR335" s="14">
        <v>1</v>
      </c>
      <c r="AS335" s="14">
        <f>SUM(AK335:AR335)</f>
        <v>8</v>
      </c>
      <c r="AT335" s="14">
        <f>AS335-[1]Discharge!AV181</f>
        <v>0</v>
      </c>
      <c r="AU335" s="14">
        <v>0</v>
      </c>
      <c r="AV335" s="14">
        <v>0</v>
      </c>
      <c r="AW335" s="14">
        <f>SUM(AU335:AV335)</f>
        <v>0</v>
      </c>
      <c r="AX335" s="14">
        <f>AW335-[1]Discharge!AZ181</f>
        <v>-1</v>
      </c>
      <c r="AY335" s="14">
        <v>4</v>
      </c>
      <c r="AZ335" s="14">
        <v>4</v>
      </c>
      <c r="BA335" s="14">
        <v>4</v>
      </c>
      <c r="BB335" s="14">
        <v>4</v>
      </c>
      <c r="BC335" s="14">
        <f t="shared" si="41"/>
        <v>16</v>
      </c>
      <c r="BD335" s="14">
        <f>BC335-[1]Discharge!BF181</f>
        <v>0</v>
      </c>
    </row>
    <row r="336" spans="1:57" s="14" customFormat="1">
      <c r="A336" s="14">
        <v>327</v>
      </c>
      <c r="B336" s="14">
        <v>3</v>
      </c>
      <c r="C336" s="14">
        <v>46</v>
      </c>
      <c r="D336" s="14">
        <v>0</v>
      </c>
      <c r="E336" s="14">
        <v>0</v>
      </c>
      <c r="F336" s="14">
        <v>0</v>
      </c>
      <c r="G336" s="14">
        <v>0</v>
      </c>
      <c r="H336" s="14">
        <v>0</v>
      </c>
      <c r="I336" s="14">
        <v>0</v>
      </c>
      <c r="J336" s="14">
        <v>0</v>
      </c>
      <c r="K336" s="14">
        <v>1</v>
      </c>
      <c r="L336" s="14">
        <v>1</v>
      </c>
      <c r="M336" s="14">
        <v>0</v>
      </c>
      <c r="N336" s="14">
        <v>1</v>
      </c>
      <c r="O336" s="14">
        <v>1</v>
      </c>
      <c r="P336" s="14">
        <v>1</v>
      </c>
      <c r="Q336" s="14">
        <v>1</v>
      </c>
      <c r="R336" s="14">
        <v>0</v>
      </c>
      <c r="S336" s="14">
        <v>1</v>
      </c>
      <c r="T336" s="14">
        <v>2</v>
      </c>
    </row>
    <row r="337" spans="1:57" s="14" customFormat="1">
      <c r="A337" s="14">
        <v>328</v>
      </c>
      <c r="B337" s="14">
        <v>1</v>
      </c>
      <c r="C337" s="14">
        <v>10</v>
      </c>
      <c r="D337" s="14">
        <v>1</v>
      </c>
      <c r="E337" s="14">
        <v>1</v>
      </c>
      <c r="F337" s="14">
        <v>0</v>
      </c>
      <c r="G337" s="14">
        <v>0</v>
      </c>
      <c r="H337" s="14">
        <v>0</v>
      </c>
      <c r="I337" s="14">
        <v>0</v>
      </c>
      <c r="J337" s="14">
        <v>0</v>
      </c>
      <c r="K337" s="14">
        <v>0</v>
      </c>
      <c r="L337" s="14">
        <v>0</v>
      </c>
      <c r="M337" s="14">
        <v>0</v>
      </c>
      <c r="N337" s="14">
        <v>0</v>
      </c>
      <c r="O337" s="14">
        <v>0</v>
      </c>
      <c r="P337" s="14">
        <v>2</v>
      </c>
      <c r="Q337" s="14">
        <v>2</v>
      </c>
      <c r="R337" s="14">
        <v>2</v>
      </c>
      <c r="S337" s="14">
        <v>2</v>
      </c>
      <c r="T337" s="14">
        <v>3</v>
      </c>
      <c r="U337" s="14">
        <v>2</v>
      </c>
      <c r="V337" s="14">
        <v>5</v>
      </c>
      <c r="W337" s="14">
        <v>4</v>
      </c>
      <c r="X337" s="14">
        <v>1</v>
      </c>
      <c r="Y337" s="14">
        <v>2</v>
      </c>
      <c r="Z337" s="14">
        <v>60</v>
      </c>
      <c r="AA337" s="14">
        <f>Z337-[1]Discharge!AC227</f>
        <v>5</v>
      </c>
      <c r="AB337" s="14">
        <v>1</v>
      </c>
      <c r="AC337" s="14">
        <v>1</v>
      </c>
      <c r="AD337" s="14">
        <v>1</v>
      </c>
      <c r="AE337" s="14">
        <v>1</v>
      </c>
      <c r="AF337" s="14">
        <v>1</v>
      </c>
      <c r="AG337" s="14">
        <v>1</v>
      </c>
      <c r="AH337" s="14">
        <v>1</v>
      </c>
      <c r="AI337" s="14">
        <f>SUM(AC337:AH337)</f>
        <v>6</v>
      </c>
      <c r="AJ337" s="14">
        <f>AI337-[1]Discharge!AL227</f>
        <v>0</v>
      </c>
      <c r="AK337" s="14">
        <v>1</v>
      </c>
      <c r="AL337" s="14">
        <v>0</v>
      </c>
      <c r="AM337" s="14">
        <v>0</v>
      </c>
      <c r="AN337" s="14">
        <v>0</v>
      </c>
      <c r="AO337" s="14">
        <v>0</v>
      </c>
      <c r="AP337" s="14">
        <v>0</v>
      </c>
      <c r="AQ337" s="14">
        <v>0</v>
      </c>
      <c r="AR337" s="14">
        <v>0</v>
      </c>
      <c r="AS337" s="14">
        <f>SUM(AK337:AR337)</f>
        <v>1</v>
      </c>
      <c r="AT337" s="14">
        <f>AS337-[1]Discharge!AV227</f>
        <v>0</v>
      </c>
      <c r="AU337" s="14">
        <v>3</v>
      </c>
      <c r="AV337" s="14">
        <v>3</v>
      </c>
      <c r="AW337" s="14">
        <f>SUM(AU337:AV337)</f>
        <v>6</v>
      </c>
      <c r="AX337" s="14">
        <f>AW337-[1]Discharge!AZ227</f>
        <v>0</v>
      </c>
      <c r="AY337" s="14">
        <v>5</v>
      </c>
      <c r="AZ337" s="14">
        <v>5</v>
      </c>
      <c r="BA337" s="14">
        <v>5</v>
      </c>
      <c r="BB337" s="14">
        <v>5</v>
      </c>
      <c r="BC337" s="14">
        <f>SUM(AY337:BB337)</f>
        <v>20</v>
      </c>
      <c r="BD337" s="14">
        <f>BC337-[1]Discharge!BF227</f>
        <v>0</v>
      </c>
    </row>
    <row r="338" spans="1:57" s="14" customFormat="1">
      <c r="A338" s="14">
        <v>329</v>
      </c>
      <c r="B338" s="14">
        <v>0</v>
      </c>
      <c r="C338" s="14">
        <v>1</v>
      </c>
      <c r="D338" s="14">
        <v>1</v>
      </c>
      <c r="E338" s="14">
        <v>1</v>
      </c>
      <c r="F338" s="14">
        <v>1</v>
      </c>
      <c r="G338" s="14">
        <v>0</v>
      </c>
      <c r="H338" s="14">
        <v>0</v>
      </c>
      <c r="I338" s="14">
        <v>0</v>
      </c>
      <c r="J338" s="14">
        <v>0</v>
      </c>
      <c r="K338" s="14">
        <v>0</v>
      </c>
      <c r="L338" s="14">
        <v>0</v>
      </c>
      <c r="M338" s="14">
        <v>0</v>
      </c>
      <c r="N338" s="14">
        <v>0</v>
      </c>
      <c r="O338" s="14">
        <v>0</v>
      </c>
      <c r="P338" s="14">
        <v>2</v>
      </c>
      <c r="Q338" s="14">
        <v>2</v>
      </c>
      <c r="R338" s="14">
        <v>2</v>
      </c>
      <c r="S338" s="14">
        <v>2</v>
      </c>
      <c r="T338" s="14">
        <v>3</v>
      </c>
      <c r="U338" s="14">
        <v>1</v>
      </c>
      <c r="V338" s="14">
        <v>1</v>
      </c>
      <c r="W338" s="14">
        <v>1</v>
      </c>
      <c r="X338" s="14">
        <v>1</v>
      </c>
      <c r="Y338" s="14">
        <v>1</v>
      </c>
      <c r="Z338" s="14">
        <v>80</v>
      </c>
      <c r="AA338" s="14">
        <f>Z338-[1]Discharge!AC423</f>
        <v>0</v>
      </c>
      <c r="AB338" s="14">
        <v>3</v>
      </c>
      <c r="AC338" s="14">
        <v>1</v>
      </c>
      <c r="AD338" s="14">
        <v>1</v>
      </c>
      <c r="AE338" s="14">
        <v>1</v>
      </c>
      <c r="AF338" s="14">
        <v>1</v>
      </c>
      <c r="AG338" s="14">
        <v>1</v>
      </c>
      <c r="AH338" s="14">
        <v>1</v>
      </c>
      <c r="AI338" s="14">
        <f>SUM(AC338:AH338)</f>
        <v>6</v>
      </c>
      <c r="AJ338" s="14">
        <f>AI338-[1]Discharge!AL423</f>
        <v>0</v>
      </c>
      <c r="AK338" s="14">
        <v>1</v>
      </c>
      <c r="AL338" s="14">
        <v>1</v>
      </c>
      <c r="AM338" s="14">
        <v>1</v>
      </c>
      <c r="AN338" s="14">
        <v>1</v>
      </c>
      <c r="AO338" s="14">
        <v>1</v>
      </c>
      <c r="AP338" s="14">
        <v>1</v>
      </c>
      <c r="AQ338" s="14">
        <v>1</v>
      </c>
      <c r="AR338" s="14">
        <v>1</v>
      </c>
      <c r="AS338" s="14">
        <f>SUM(AK338:AR338)</f>
        <v>8</v>
      </c>
      <c r="AT338" s="14">
        <f>AS338-[1]Discharge!AV423</f>
        <v>1</v>
      </c>
      <c r="AU338" s="14">
        <v>0</v>
      </c>
      <c r="AV338" s="14">
        <v>0</v>
      </c>
      <c r="AW338" s="14">
        <v>0</v>
      </c>
      <c r="AX338" s="14">
        <f>AW338-[1]Discharge!AZ423</f>
        <v>0</v>
      </c>
      <c r="AY338" s="14">
        <v>0</v>
      </c>
      <c r="AZ338" s="14">
        <v>0</v>
      </c>
      <c r="BA338" s="14">
        <v>0</v>
      </c>
      <c r="BB338" s="14">
        <v>0</v>
      </c>
      <c r="BC338" s="14">
        <f>SUM(AY338:BB338)</f>
        <v>0</v>
      </c>
      <c r="BD338" s="14">
        <f>BC338-[1]Discharge!BF423</f>
        <v>-20</v>
      </c>
    </row>
    <row r="339" spans="1:57" s="14" customFormat="1">
      <c r="A339" s="14">
        <v>330</v>
      </c>
      <c r="B339" s="14">
        <v>3</v>
      </c>
      <c r="C339" s="14">
        <v>2</v>
      </c>
      <c r="D339" s="14">
        <v>0</v>
      </c>
      <c r="E339" s="14">
        <v>2</v>
      </c>
      <c r="F339" s="14">
        <v>0</v>
      </c>
      <c r="G339" s="14">
        <v>2</v>
      </c>
      <c r="H339" s="14">
        <v>0</v>
      </c>
      <c r="I339" s="14">
        <v>0</v>
      </c>
      <c r="J339" s="14">
        <v>0</v>
      </c>
      <c r="K339" s="14">
        <v>0</v>
      </c>
      <c r="L339" s="14">
        <v>0</v>
      </c>
      <c r="M339" s="14">
        <v>0</v>
      </c>
      <c r="N339" s="14">
        <v>0</v>
      </c>
      <c r="O339" s="14">
        <v>0</v>
      </c>
      <c r="P339" s="14">
        <v>2</v>
      </c>
      <c r="Q339" s="14">
        <v>2</v>
      </c>
      <c r="R339" s="14">
        <v>2</v>
      </c>
      <c r="S339" s="14">
        <v>2</v>
      </c>
      <c r="T339" s="14">
        <v>3</v>
      </c>
      <c r="U339" s="14">
        <v>4</v>
      </c>
      <c r="V339" s="14">
        <v>3</v>
      </c>
      <c r="W339" s="14">
        <v>4</v>
      </c>
      <c r="X339" s="14">
        <v>3</v>
      </c>
      <c r="Y339" s="14">
        <v>1</v>
      </c>
      <c r="Z339" s="14">
        <v>30</v>
      </c>
      <c r="AA339" s="14">
        <f>Z339-[1]Discharge!AC305</f>
        <v>0</v>
      </c>
      <c r="AB339" s="14">
        <v>4</v>
      </c>
      <c r="AC339" s="14">
        <v>0</v>
      </c>
      <c r="AD339" s="14">
        <v>0</v>
      </c>
      <c r="AE339" s="14">
        <v>1</v>
      </c>
      <c r="AF339" s="14">
        <v>1</v>
      </c>
      <c r="AG339" s="14">
        <v>1</v>
      </c>
      <c r="AH339" s="14">
        <v>1</v>
      </c>
      <c r="AI339" s="14">
        <f>SUM(AC339:AH339)</f>
        <v>4</v>
      </c>
      <c r="AJ339" s="14">
        <f>AI339-[1]Discharge!AL305</f>
        <v>0</v>
      </c>
      <c r="AK339" s="14">
        <v>1</v>
      </c>
      <c r="AL339" s="14">
        <v>0</v>
      </c>
      <c r="AM339" s="14">
        <v>0</v>
      </c>
      <c r="AN339" s="14">
        <v>1</v>
      </c>
      <c r="AO339" s="14">
        <v>1</v>
      </c>
      <c r="AP339" s="14">
        <v>0</v>
      </c>
      <c r="AQ339" s="14">
        <v>0</v>
      </c>
      <c r="AR339" s="14">
        <v>0</v>
      </c>
      <c r="AS339" s="14">
        <f>SUM(AK339:AR339)</f>
        <v>3</v>
      </c>
      <c r="AT339" s="14">
        <f>AS339-[1]Discharge!AV305</f>
        <v>0</v>
      </c>
      <c r="AU339" s="14">
        <v>0</v>
      </c>
      <c r="AV339" s="14">
        <v>0</v>
      </c>
      <c r="AW339" s="14">
        <f>SUM(AU339:AV339)</f>
        <v>0</v>
      </c>
      <c r="AX339" s="14">
        <f>AW339-[1]Discharge!AZ305</f>
        <v>0</v>
      </c>
      <c r="AY339" s="14">
        <v>4</v>
      </c>
      <c r="AZ339" s="14">
        <v>4</v>
      </c>
      <c r="BA339" s="14">
        <v>4</v>
      </c>
      <c r="BB339" s="14">
        <v>4</v>
      </c>
      <c r="BC339" s="14">
        <f>SUM(AY339:BB339)</f>
        <v>16</v>
      </c>
      <c r="BD339" s="14">
        <f>BC339-[1]Discharge!BF305</f>
        <v>0</v>
      </c>
    </row>
    <row r="340" spans="1:57" s="14" customFormat="1">
      <c r="A340" s="14">
        <v>331</v>
      </c>
      <c r="B340" s="1">
        <v>0</v>
      </c>
      <c r="C340" s="1">
        <v>0</v>
      </c>
      <c r="D340" s="1">
        <v>0</v>
      </c>
      <c r="E340" s="1">
        <v>0</v>
      </c>
      <c r="F340" s="1">
        <v>0</v>
      </c>
      <c r="G340" s="1">
        <v>0</v>
      </c>
      <c r="H340" s="1">
        <v>0</v>
      </c>
      <c r="I340" s="1">
        <v>0</v>
      </c>
      <c r="J340" s="1">
        <v>0</v>
      </c>
      <c r="K340" s="1">
        <v>0</v>
      </c>
      <c r="L340" s="1">
        <v>0</v>
      </c>
      <c r="M340" s="1">
        <v>0</v>
      </c>
      <c r="N340" s="1">
        <v>0</v>
      </c>
      <c r="O340" s="1">
        <v>0</v>
      </c>
      <c r="P340" s="1">
        <v>1</v>
      </c>
      <c r="Q340" s="1">
        <v>1</v>
      </c>
      <c r="R340" s="1">
        <v>0</v>
      </c>
      <c r="S340" s="1">
        <v>1</v>
      </c>
      <c r="T340" s="1">
        <v>2</v>
      </c>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row>
    <row r="341" spans="1:57" s="14" customFormat="1">
      <c r="A341" s="14">
        <v>332</v>
      </c>
      <c r="B341" s="14">
        <v>0</v>
      </c>
      <c r="C341" s="14">
        <v>0</v>
      </c>
      <c r="D341" s="14">
        <v>0</v>
      </c>
      <c r="E341" s="14">
        <v>0</v>
      </c>
      <c r="F341" s="14">
        <v>0</v>
      </c>
      <c r="G341" s="14">
        <v>0</v>
      </c>
      <c r="H341" s="14">
        <v>0</v>
      </c>
      <c r="I341" s="14">
        <v>0</v>
      </c>
      <c r="J341" s="14">
        <v>0</v>
      </c>
      <c r="K341" s="14">
        <v>0</v>
      </c>
      <c r="L341" s="14">
        <v>0</v>
      </c>
      <c r="M341" s="14">
        <v>0</v>
      </c>
      <c r="N341" s="14">
        <v>0</v>
      </c>
      <c r="O341" s="14">
        <v>0</v>
      </c>
      <c r="P341" s="14">
        <v>0</v>
      </c>
      <c r="Q341" s="14">
        <v>2</v>
      </c>
      <c r="R341" s="14">
        <v>2</v>
      </c>
      <c r="S341" s="14">
        <v>2</v>
      </c>
      <c r="T341" s="14">
        <v>2</v>
      </c>
      <c r="U341" s="1">
        <v>1</v>
      </c>
      <c r="V341" s="1">
        <v>1</v>
      </c>
      <c r="W341" s="1">
        <v>1</v>
      </c>
      <c r="X341" s="1">
        <v>1</v>
      </c>
      <c r="Y341" s="1">
        <v>1</v>
      </c>
      <c r="Z341" s="1">
        <v>99</v>
      </c>
      <c r="AA341" s="14">
        <f>Z341-[1]Discharge!AC470</f>
        <v>99</v>
      </c>
      <c r="AB341" s="1">
        <v>1</v>
      </c>
      <c r="AC341" s="1">
        <v>1</v>
      </c>
      <c r="AD341" s="1">
        <v>1</v>
      </c>
      <c r="AE341" s="1">
        <v>1</v>
      </c>
      <c r="AF341" s="1">
        <v>1</v>
      </c>
      <c r="AG341" s="1">
        <v>1</v>
      </c>
      <c r="AH341" s="1">
        <v>1</v>
      </c>
      <c r="AI341" s="14">
        <f>SUM(AC341:AH341)</f>
        <v>6</v>
      </c>
      <c r="AJ341" s="14">
        <f>AI341-[1]Discharge!AL470</f>
        <v>6</v>
      </c>
      <c r="AK341" s="1">
        <v>1</v>
      </c>
      <c r="AL341" s="1">
        <v>1</v>
      </c>
      <c r="AM341" s="1">
        <v>1</v>
      </c>
      <c r="AN341" s="1">
        <v>1</v>
      </c>
      <c r="AO341" s="1">
        <v>1</v>
      </c>
      <c r="AP341" s="1">
        <v>1</v>
      </c>
      <c r="AQ341" s="1">
        <v>1</v>
      </c>
      <c r="AR341" s="1">
        <v>1</v>
      </c>
      <c r="AS341" s="14">
        <f>SUM(AK341:AR341)</f>
        <v>8</v>
      </c>
      <c r="AT341" s="14">
        <f>AS341-[1]Discharge!AV470</f>
        <v>8</v>
      </c>
      <c r="AU341" s="1">
        <v>0</v>
      </c>
      <c r="AV341" s="1">
        <v>0</v>
      </c>
      <c r="AW341" s="14">
        <f>SUM(AU341:AV341)</f>
        <v>0</v>
      </c>
      <c r="AX341" s="14">
        <f>AW341-[1]Discharge!AZ470</f>
        <v>0</v>
      </c>
      <c r="AY341" s="1">
        <v>5</v>
      </c>
      <c r="AZ341" s="1">
        <v>5</v>
      </c>
      <c r="BA341" s="1">
        <v>5</v>
      </c>
      <c r="BB341" s="1">
        <v>5</v>
      </c>
      <c r="BC341" s="14">
        <f>SUM(AY341:BB341)</f>
        <v>20</v>
      </c>
      <c r="BD341" s="14">
        <f>BC341-[1]Discharge!BF470</f>
        <v>20</v>
      </c>
      <c r="BE341"/>
    </row>
    <row r="342" spans="1:57" s="14" customFormat="1">
      <c r="A342" s="14">
        <v>333</v>
      </c>
      <c r="B342" s="14">
        <v>0</v>
      </c>
      <c r="C342" s="14">
        <v>0</v>
      </c>
      <c r="D342" s="14">
        <v>1</v>
      </c>
      <c r="E342" s="14">
        <v>0</v>
      </c>
      <c r="F342" s="14">
        <v>1</v>
      </c>
      <c r="G342" s="14">
        <v>0</v>
      </c>
      <c r="H342" s="14">
        <v>0</v>
      </c>
      <c r="I342" s="14">
        <v>4</v>
      </c>
      <c r="J342" s="14">
        <v>0</v>
      </c>
      <c r="K342" s="14">
        <v>0</v>
      </c>
      <c r="L342" s="14">
        <v>0</v>
      </c>
      <c r="M342" s="14">
        <v>0</v>
      </c>
      <c r="N342" s="14">
        <v>0</v>
      </c>
      <c r="O342" s="14">
        <v>0</v>
      </c>
      <c r="P342" s="14">
        <v>2</v>
      </c>
      <c r="Q342" s="14">
        <v>2</v>
      </c>
      <c r="R342" s="14">
        <v>2</v>
      </c>
      <c r="S342" s="14">
        <v>2</v>
      </c>
      <c r="T342" s="14">
        <v>3</v>
      </c>
      <c r="U342" s="14">
        <v>2</v>
      </c>
      <c r="V342" s="14">
        <v>1</v>
      </c>
      <c r="W342" s="14">
        <v>3</v>
      </c>
      <c r="X342" s="14">
        <v>3</v>
      </c>
      <c r="Y342" s="14">
        <v>2</v>
      </c>
      <c r="Z342" s="14">
        <v>65</v>
      </c>
      <c r="AA342" s="14">
        <f>Z342-[1]Discharge!AC77</f>
        <v>0</v>
      </c>
      <c r="AB342" s="14">
        <v>4</v>
      </c>
      <c r="AC342" s="14">
        <v>1</v>
      </c>
      <c r="AD342" s="14">
        <v>1</v>
      </c>
      <c r="AE342" s="14">
        <v>1</v>
      </c>
      <c r="AF342" s="14">
        <v>1</v>
      </c>
      <c r="AG342" s="14">
        <v>1</v>
      </c>
      <c r="AH342" s="14">
        <v>1</v>
      </c>
      <c r="AI342" s="14">
        <f>SUM(AC342:AH342)</f>
        <v>6</v>
      </c>
      <c r="AJ342" s="14">
        <f>AI342-[1]Discharge!AL79</f>
        <v>2</v>
      </c>
      <c r="AK342" s="14">
        <v>1</v>
      </c>
      <c r="AL342" s="14">
        <v>1</v>
      </c>
      <c r="AM342" s="14">
        <v>0</v>
      </c>
      <c r="AN342" s="14">
        <v>0</v>
      </c>
      <c r="AO342" s="14">
        <v>0</v>
      </c>
      <c r="AP342" s="14">
        <v>1</v>
      </c>
      <c r="AQ342" s="14">
        <v>1</v>
      </c>
      <c r="AR342" s="14">
        <v>1</v>
      </c>
      <c r="AS342" s="14">
        <f>SUM(AK342:AR342)</f>
        <v>5</v>
      </c>
      <c r="AT342" s="14">
        <f>AS342-[1]Discharge!AV79</f>
        <v>2</v>
      </c>
      <c r="AU342" s="14">
        <v>1</v>
      </c>
      <c r="AV342" s="14">
        <v>1</v>
      </c>
      <c r="AW342" s="14">
        <f>SUM(AU342:AV342)</f>
        <v>2</v>
      </c>
      <c r="AX342" s="14">
        <f>AW342-[1]Discharge!AZ79</f>
        <v>-1</v>
      </c>
      <c r="AY342" s="14">
        <v>3</v>
      </c>
      <c r="AZ342" s="14">
        <v>1</v>
      </c>
      <c r="BA342" s="14">
        <v>2</v>
      </c>
      <c r="BB342" s="14">
        <v>3</v>
      </c>
      <c r="BC342" s="14">
        <f>SUM(AY342:BB342)</f>
        <v>9</v>
      </c>
      <c r="BD342" s="14">
        <f>BC342-[1]Discharge!BF79</f>
        <v>-11</v>
      </c>
    </row>
    <row r="343" spans="1:57" s="14" customFormat="1">
      <c r="A343" s="14">
        <v>334</v>
      </c>
      <c r="B343" s="14">
        <v>1</v>
      </c>
      <c r="C343" s="14">
        <v>4</v>
      </c>
      <c r="D343" s="14">
        <v>1</v>
      </c>
      <c r="E343" s="14">
        <v>0</v>
      </c>
      <c r="F343" s="14">
        <v>0</v>
      </c>
      <c r="G343" s="14">
        <v>0</v>
      </c>
      <c r="H343" s="14">
        <v>0</v>
      </c>
      <c r="I343" s="14">
        <v>0</v>
      </c>
      <c r="J343" s="14">
        <v>0</v>
      </c>
      <c r="K343" s="14">
        <v>0</v>
      </c>
      <c r="L343" s="14">
        <v>0</v>
      </c>
      <c r="M343" s="14">
        <v>0</v>
      </c>
      <c r="N343" s="14">
        <v>0</v>
      </c>
      <c r="O343" s="14">
        <v>0</v>
      </c>
      <c r="P343" s="14">
        <v>2</v>
      </c>
      <c r="Q343" s="14">
        <v>2</v>
      </c>
      <c r="R343" s="14">
        <v>2</v>
      </c>
      <c r="S343" s="14">
        <v>2</v>
      </c>
      <c r="T343" s="14">
        <v>3</v>
      </c>
      <c r="U343" s="14">
        <v>2</v>
      </c>
      <c r="V343" s="14">
        <v>2</v>
      </c>
      <c r="W343" s="14">
        <v>1</v>
      </c>
      <c r="X343" s="14">
        <v>1</v>
      </c>
      <c r="Y343" s="14">
        <v>3</v>
      </c>
      <c r="Z343" s="14">
        <v>60</v>
      </c>
      <c r="AA343" s="14">
        <f>Z343-[1]Discharge!AC103</f>
        <v>-15</v>
      </c>
      <c r="AB343" s="14">
        <v>3</v>
      </c>
      <c r="AC343" s="14">
        <v>1</v>
      </c>
      <c r="AD343" s="14">
        <v>1</v>
      </c>
      <c r="AE343" s="14">
        <v>1</v>
      </c>
      <c r="AF343" s="14">
        <v>1</v>
      </c>
      <c r="AG343" s="14">
        <v>1</v>
      </c>
      <c r="AH343" s="14">
        <v>1</v>
      </c>
      <c r="AI343" s="14">
        <f>SUM(AC343:AH343)</f>
        <v>6</v>
      </c>
      <c r="AJ343" s="14">
        <f>AI343-[1]Discharge!AL103</f>
        <v>0</v>
      </c>
      <c r="AK343" s="14">
        <v>1</v>
      </c>
      <c r="AL343" s="14">
        <v>1</v>
      </c>
      <c r="AM343" s="14">
        <v>1</v>
      </c>
      <c r="AN343" s="14">
        <v>1</v>
      </c>
      <c r="AO343" s="14">
        <v>1</v>
      </c>
      <c r="AP343" s="14">
        <v>1</v>
      </c>
      <c r="AQ343" s="14">
        <v>1</v>
      </c>
      <c r="AR343" s="14">
        <v>1</v>
      </c>
      <c r="AS343" s="14">
        <f>SUM(AK343:AR343)</f>
        <v>8</v>
      </c>
      <c r="AT343" s="14">
        <f>AS343-[1]Discharge!AV103</f>
        <v>0</v>
      </c>
      <c r="AU343" s="14">
        <v>0</v>
      </c>
      <c r="AV343" s="14">
        <v>1</v>
      </c>
      <c r="AW343" s="14">
        <f>SUM(AU343:AV343)</f>
        <v>1</v>
      </c>
      <c r="AX343" s="14">
        <f>AW343-[1]Discharge!AZ103</f>
        <v>0</v>
      </c>
      <c r="AY343" s="14">
        <v>3</v>
      </c>
      <c r="AZ343" s="14">
        <v>5</v>
      </c>
      <c r="BA343" s="14">
        <v>5</v>
      </c>
      <c r="BB343" s="14">
        <v>5</v>
      </c>
      <c r="BC343" s="14">
        <f>SUM(AY343:BB343)</f>
        <v>18</v>
      </c>
      <c r="BD343" s="14">
        <f>BC343-[1]Discharge!BF103</f>
        <v>-2</v>
      </c>
    </row>
    <row r="344" spans="1:57" s="14" customFormat="1">
      <c r="A344" s="14">
        <v>335</v>
      </c>
      <c r="B344" s="14">
        <v>11</v>
      </c>
      <c r="C344" s="14">
        <v>131</v>
      </c>
      <c r="D344" s="14">
        <v>0</v>
      </c>
      <c r="E344" s="14">
        <v>0</v>
      </c>
      <c r="F344" s="14">
        <v>0</v>
      </c>
      <c r="G344" s="14">
        <v>0</v>
      </c>
      <c r="H344" s="14">
        <v>0</v>
      </c>
      <c r="I344" s="14">
        <v>4</v>
      </c>
      <c r="J344" s="14">
        <v>0</v>
      </c>
      <c r="K344" s="14">
        <v>1</v>
      </c>
      <c r="L344" s="14">
        <v>1</v>
      </c>
      <c r="M344" s="14">
        <v>0</v>
      </c>
      <c r="N344" s="14">
        <v>0</v>
      </c>
      <c r="O344" s="14">
        <v>0</v>
      </c>
      <c r="P344" s="14">
        <v>2</v>
      </c>
      <c r="Q344" s="14">
        <v>2</v>
      </c>
      <c r="R344" s="14">
        <v>2</v>
      </c>
      <c r="S344" s="14">
        <v>2</v>
      </c>
      <c r="T344" s="14">
        <v>3</v>
      </c>
      <c r="U344" s="14">
        <v>3</v>
      </c>
      <c r="V344" s="14">
        <v>3</v>
      </c>
      <c r="W344" s="14">
        <v>5</v>
      </c>
      <c r="X344" s="14">
        <v>1</v>
      </c>
      <c r="Y344" s="14">
        <v>2</v>
      </c>
      <c r="Z344" s="14">
        <v>80</v>
      </c>
      <c r="AA344" s="14">
        <f>Z344-[1]Discharge!AC345</f>
        <v>0</v>
      </c>
      <c r="AB344" s="14">
        <v>3</v>
      </c>
      <c r="AC344" s="14">
        <v>0</v>
      </c>
      <c r="AD344" s="14">
        <v>0</v>
      </c>
      <c r="AE344" s="14">
        <v>0</v>
      </c>
      <c r="AF344" s="14">
        <v>1</v>
      </c>
      <c r="AG344" s="14">
        <v>0</v>
      </c>
      <c r="AH344" s="14">
        <v>1</v>
      </c>
      <c r="AI344" s="14">
        <f>SUM(AC344:AH344)</f>
        <v>2</v>
      </c>
      <c r="AJ344" s="14">
        <f>AI344-[1]Discharge!AL345</f>
        <v>0</v>
      </c>
      <c r="AK344" s="14">
        <v>1</v>
      </c>
      <c r="AL344" s="14">
        <v>0</v>
      </c>
      <c r="AM344" s="14">
        <v>0</v>
      </c>
      <c r="AN344" s="14">
        <v>0</v>
      </c>
      <c r="AO344" s="14">
        <v>0</v>
      </c>
      <c r="AP344" s="14">
        <v>0</v>
      </c>
      <c r="AQ344" s="14">
        <v>0</v>
      </c>
      <c r="AR344" s="14">
        <v>0</v>
      </c>
      <c r="AS344" s="14">
        <f>SUM(AK344:AR344)</f>
        <v>1</v>
      </c>
      <c r="AT344" s="14">
        <f>AS344-[1]Discharge!AV345</f>
        <v>0</v>
      </c>
      <c r="AU344" s="14">
        <v>1</v>
      </c>
      <c r="AV344" s="14">
        <v>0</v>
      </c>
      <c r="AW344" s="14">
        <f>SUM(AU344:AV344)</f>
        <v>1</v>
      </c>
      <c r="AX344" s="14">
        <f>AW344-[1]Discharge!AZ345</f>
        <v>0</v>
      </c>
      <c r="AY344" s="14">
        <v>5</v>
      </c>
      <c r="AZ344" s="14">
        <v>5</v>
      </c>
      <c r="BA344" s="14">
        <v>5</v>
      </c>
      <c r="BB344" s="14">
        <v>5</v>
      </c>
      <c r="BC344" s="14">
        <f>SUM(AY344:BB344)</f>
        <v>20</v>
      </c>
      <c r="BD344" s="14">
        <f>BC344-[1]Discharge!BF345</f>
        <v>0</v>
      </c>
    </row>
    <row r="345" spans="1:57" s="14" customFormat="1">
      <c r="A345" s="14">
        <v>336</v>
      </c>
      <c r="B345" s="14">
        <v>25</v>
      </c>
      <c r="C345" s="14">
        <v>422</v>
      </c>
      <c r="D345" s="14">
        <v>0</v>
      </c>
      <c r="E345" s="14">
        <v>2</v>
      </c>
      <c r="F345" s="14">
        <v>0</v>
      </c>
      <c r="G345" s="14">
        <v>0</v>
      </c>
      <c r="H345" s="14">
        <v>0</v>
      </c>
      <c r="I345" s="14">
        <v>0</v>
      </c>
      <c r="J345" s="14">
        <v>0</v>
      </c>
      <c r="K345" s="14">
        <v>2</v>
      </c>
      <c r="L345" s="14">
        <v>1</v>
      </c>
      <c r="M345" s="14">
        <v>0</v>
      </c>
      <c r="N345" s="14">
        <v>0</v>
      </c>
      <c r="O345" s="14">
        <v>0</v>
      </c>
      <c r="P345" s="14">
        <v>1</v>
      </c>
      <c r="Q345" s="14">
        <v>1</v>
      </c>
      <c r="R345" s="14">
        <v>0</v>
      </c>
      <c r="S345" s="14">
        <v>1</v>
      </c>
      <c r="T345" s="14">
        <v>0</v>
      </c>
    </row>
    <row r="346" spans="1:57" s="14" customFormat="1">
      <c r="A346" s="14">
        <v>337</v>
      </c>
      <c r="B346" s="14">
        <v>0</v>
      </c>
      <c r="C346" s="14">
        <v>6</v>
      </c>
      <c r="D346" s="14">
        <v>1</v>
      </c>
      <c r="E346" s="14">
        <v>1</v>
      </c>
      <c r="F346" s="14">
        <v>0</v>
      </c>
      <c r="G346" s="14">
        <v>0</v>
      </c>
      <c r="H346" s="14">
        <v>0</v>
      </c>
      <c r="I346" s="14">
        <v>1</v>
      </c>
      <c r="J346" s="14">
        <v>0</v>
      </c>
      <c r="K346" s="14">
        <v>0</v>
      </c>
      <c r="L346" s="14">
        <v>0</v>
      </c>
      <c r="M346" s="14">
        <v>0</v>
      </c>
      <c r="N346" s="14">
        <v>0</v>
      </c>
      <c r="O346" s="14">
        <v>0</v>
      </c>
      <c r="P346" s="14">
        <v>2</v>
      </c>
      <c r="Q346" s="14">
        <v>2</v>
      </c>
      <c r="R346" s="14">
        <v>2</v>
      </c>
      <c r="S346" s="14">
        <v>2</v>
      </c>
      <c r="T346" s="14">
        <v>2</v>
      </c>
      <c r="U346" s="14">
        <v>1</v>
      </c>
      <c r="V346" s="14">
        <v>3</v>
      </c>
      <c r="W346" s="14">
        <v>1</v>
      </c>
      <c r="X346" s="14">
        <v>1</v>
      </c>
      <c r="Y346" s="14">
        <v>1</v>
      </c>
      <c r="Z346" s="14">
        <v>85</v>
      </c>
      <c r="AA346" s="14">
        <f>Z346-[1]Discharge!AC81</f>
        <v>-15</v>
      </c>
      <c r="AB346" s="14">
        <v>0</v>
      </c>
      <c r="AC346" s="14">
        <v>0</v>
      </c>
      <c r="AD346" s="14">
        <v>1</v>
      </c>
      <c r="AE346" s="14">
        <v>1</v>
      </c>
      <c r="AF346" s="14">
        <v>1</v>
      </c>
      <c r="AG346" s="14">
        <v>1</v>
      </c>
      <c r="AH346" s="14">
        <v>1</v>
      </c>
      <c r="AI346" s="14">
        <f t="shared" ref="AI346:AI354" si="42">SUM(AC346:AH346)</f>
        <v>5</v>
      </c>
      <c r="AJ346" s="14">
        <f>AI346-[1]Discharge!AL83</f>
        <v>-1</v>
      </c>
      <c r="AK346" s="14">
        <v>1</v>
      </c>
      <c r="AL346" s="14">
        <v>0</v>
      </c>
      <c r="AM346" s="14">
        <v>0</v>
      </c>
      <c r="AN346" s="14">
        <v>0</v>
      </c>
      <c r="AO346" s="14">
        <v>0</v>
      </c>
      <c r="AP346" s="14">
        <v>1</v>
      </c>
      <c r="AQ346" s="14">
        <v>1</v>
      </c>
      <c r="AR346" s="14">
        <v>1</v>
      </c>
      <c r="AS346" s="14">
        <f t="shared" ref="AS346:AS354" si="43">SUM(AK346:AR346)</f>
        <v>4</v>
      </c>
      <c r="AT346" s="14">
        <f>AS346-[1]Discharge!AV83</f>
        <v>-2</v>
      </c>
      <c r="AU346" s="14">
        <v>0</v>
      </c>
      <c r="AV346" s="14">
        <v>0</v>
      </c>
      <c r="AW346" s="14">
        <f t="shared" ref="AW346:AW352" si="44">SUM(AU346:AV346)</f>
        <v>0</v>
      </c>
      <c r="AX346" s="14">
        <f>AW346-[1]Discharge!AZ83</f>
        <v>0</v>
      </c>
      <c r="AY346" s="14">
        <v>5</v>
      </c>
      <c r="AZ346" s="14">
        <v>5</v>
      </c>
      <c r="BA346" s="14">
        <v>5</v>
      </c>
      <c r="BB346" s="14">
        <v>5</v>
      </c>
      <c r="BC346" s="14">
        <f t="shared" ref="BC346:BC354" si="45">SUM(AY346:BB346)</f>
        <v>20</v>
      </c>
      <c r="BD346" s="14">
        <f>BC346-[1]Discharge!BF83</f>
        <v>0</v>
      </c>
    </row>
    <row r="347" spans="1:57" s="14" customFormat="1">
      <c r="A347" s="14">
        <v>338</v>
      </c>
      <c r="B347" s="14">
        <v>2</v>
      </c>
      <c r="C347" s="14">
        <v>0</v>
      </c>
      <c r="D347" s="14">
        <v>1</v>
      </c>
      <c r="E347" s="14">
        <v>1</v>
      </c>
      <c r="F347" s="14">
        <v>1</v>
      </c>
      <c r="G347" s="14">
        <v>0</v>
      </c>
      <c r="H347" s="14">
        <v>0</v>
      </c>
      <c r="I347" s="14">
        <v>0</v>
      </c>
      <c r="J347" s="14">
        <v>0</v>
      </c>
      <c r="K347" s="14">
        <v>0</v>
      </c>
      <c r="L347" s="14">
        <v>0</v>
      </c>
      <c r="M347" s="14">
        <v>0</v>
      </c>
      <c r="N347" s="14">
        <v>0</v>
      </c>
      <c r="O347" s="14">
        <v>0</v>
      </c>
      <c r="P347" s="14">
        <v>0</v>
      </c>
      <c r="Q347" s="14">
        <v>0</v>
      </c>
      <c r="R347" s="14">
        <v>0</v>
      </c>
      <c r="S347" s="14">
        <v>0</v>
      </c>
      <c r="T347" s="14">
        <v>0</v>
      </c>
      <c r="U347" s="14">
        <v>0</v>
      </c>
      <c r="V347" s="14">
        <v>0</v>
      </c>
      <c r="W347" s="14">
        <v>0</v>
      </c>
      <c r="X347" s="14">
        <v>0</v>
      </c>
      <c r="Y347" s="14">
        <v>0</v>
      </c>
      <c r="Z347" s="14">
        <v>90</v>
      </c>
      <c r="AA347" s="14">
        <f>Z347-[1]Discharge!AC323</f>
        <v>5</v>
      </c>
      <c r="AB347" s="14">
        <v>2</v>
      </c>
      <c r="AC347" s="14">
        <v>1</v>
      </c>
      <c r="AD347" s="14">
        <v>1</v>
      </c>
      <c r="AE347" s="14">
        <v>1</v>
      </c>
      <c r="AF347" s="14">
        <v>1</v>
      </c>
      <c r="AG347" s="14">
        <v>1</v>
      </c>
      <c r="AH347" s="14">
        <v>1</v>
      </c>
      <c r="AI347" s="14">
        <f t="shared" si="42"/>
        <v>6</v>
      </c>
      <c r="AJ347" s="14">
        <f>AI347-[1]Discharge!AL323</f>
        <v>0</v>
      </c>
      <c r="AK347" s="14">
        <v>1</v>
      </c>
      <c r="AL347" s="14">
        <v>1</v>
      </c>
      <c r="AM347" s="14">
        <v>1</v>
      </c>
      <c r="AN347" s="14">
        <v>1</v>
      </c>
      <c r="AO347" s="14">
        <v>1</v>
      </c>
      <c r="AP347" s="14">
        <v>1</v>
      </c>
      <c r="AQ347" s="14">
        <v>1</v>
      </c>
      <c r="AR347" s="14">
        <v>1</v>
      </c>
      <c r="AS347" s="14">
        <f t="shared" si="43"/>
        <v>8</v>
      </c>
      <c r="AT347" s="14">
        <f>AS347-[1]Discharge!AV323</f>
        <v>0</v>
      </c>
      <c r="AU347" s="14">
        <v>0</v>
      </c>
      <c r="AV347" s="14">
        <v>0</v>
      </c>
      <c r="AW347" s="14">
        <f t="shared" si="44"/>
        <v>0</v>
      </c>
      <c r="AX347" s="14">
        <f>AW347-[1]Discharge!AZ323</f>
        <v>0</v>
      </c>
      <c r="AY347" s="14">
        <v>5</v>
      </c>
      <c r="AZ347" s="14">
        <v>5</v>
      </c>
      <c r="BA347" s="14">
        <v>5</v>
      </c>
      <c r="BB347" s="14">
        <v>5</v>
      </c>
      <c r="BC347" s="14">
        <f t="shared" si="45"/>
        <v>20</v>
      </c>
      <c r="BD347" s="14">
        <f>BC347-[1]Discharge!BF323</f>
        <v>0</v>
      </c>
    </row>
    <row r="348" spans="1:57" s="14" customFormat="1">
      <c r="A348" s="14">
        <v>339</v>
      </c>
      <c r="B348" s="14">
        <v>0</v>
      </c>
      <c r="C348" s="14">
        <v>0</v>
      </c>
      <c r="D348" s="14">
        <v>0</v>
      </c>
      <c r="E348" s="14">
        <v>0</v>
      </c>
      <c r="F348" s="14">
        <v>0</v>
      </c>
      <c r="G348" s="14">
        <v>0</v>
      </c>
      <c r="H348" s="14">
        <v>0</v>
      </c>
      <c r="I348" s="14">
        <v>13</v>
      </c>
      <c r="J348" s="14">
        <v>0</v>
      </c>
      <c r="K348" s="14">
        <v>0</v>
      </c>
      <c r="L348" s="14">
        <v>0</v>
      </c>
      <c r="M348" s="14">
        <v>0</v>
      </c>
      <c r="N348" s="14">
        <v>0</v>
      </c>
      <c r="O348" s="14">
        <v>0</v>
      </c>
      <c r="P348" s="14">
        <v>2</v>
      </c>
      <c r="Q348" s="14">
        <v>2</v>
      </c>
      <c r="R348" s="14">
        <v>2</v>
      </c>
      <c r="S348" s="14">
        <v>2</v>
      </c>
      <c r="T348" s="14">
        <v>3</v>
      </c>
      <c r="U348" s="14">
        <v>1</v>
      </c>
      <c r="V348" s="14">
        <v>1</v>
      </c>
      <c r="W348" s="14">
        <v>1</v>
      </c>
      <c r="X348" s="14">
        <v>2</v>
      </c>
      <c r="Y348" s="14">
        <v>1</v>
      </c>
      <c r="Z348" s="14">
        <v>80</v>
      </c>
      <c r="AA348" s="14">
        <f>Z348-[1]Discharge!AC20</f>
        <v>0</v>
      </c>
      <c r="AB348" s="14">
        <v>3</v>
      </c>
      <c r="AC348" s="14">
        <v>1</v>
      </c>
      <c r="AD348" s="14">
        <v>1</v>
      </c>
      <c r="AE348" s="14">
        <v>1</v>
      </c>
      <c r="AF348" s="14">
        <v>1</v>
      </c>
      <c r="AG348" s="14">
        <v>1</v>
      </c>
      <c r="AH348" s="14">
        <v>1</v>
      </c>
      <c r="AI348" s="14">
        <f t="shared" si="42"/>
        <v>6</v>
      </c>
      <c r="AJ348" s="14">
        <f>AI348-[1]Discharge!AL20</f>
        <v>0</v>
      </c>
      <c r="AK348" s="14">
        <v>1</v>
      </c>
      <c r="AL348" s="14">
        <v>1</v>
      </c>
      <c r="AM348" s="14">
        <v>1</v>
      </c>
      <c r="AN348" s="14">
        <v>1</v>
      </c>
      <c r="AO348" s="14">
        <v>1</v>
      </c>
      <c r="AP348" s="14">
        <v>1</v>
      </c>
      <c r="AQ348" s="14">
        <v>1</v>
      </c>
      <c r="AR348" s="14">
        <v>1</v>
      </c>
      <c r="AS348" s="14">
        <f t="shared" si="43"/>
        <v>8</v>
      </c>
      <c r="AT348" s="14">
        <f>AS348-[1]Discharge!AV20</f>
        <v>1</v>
      </c>
      <c r="AU348" s="14">
        <v>0</v>
      </c>
      <c r="AV348" s="14">
        <v>1</v>
      </c>
      <c r="AW348" s="14">
        <f t="shared" si="44"/>
        <v>1</v>
      </c>
      <c r="AX348" s="14">
        <f>AW348-[1]Discharge!AZ20</f>
        <v>0</v>
      </c>
      <c r="AY348" s="14">
        <v>5</v>
      </c>
      <c r="AZ348" s="14">
        <v>5</v>
      </c>
      <c r="BA348" s="14">
        <v>3</v>
      </c>
      <c r="BB348" s="14">
        <v>5</v>
      </c>
      <c r="BC348" s="14">
        <f t="shared" si="45"/>
        <v>18</v>
      </c>
      <c r="BD348" s="14">
        <f>BC348-[1]Discharge!BF20</f>
        <v>-2</v>
      </c>
    </row>
    <row r="349" spans="1:57" s="14" customFormat="1">
      <c r="A349" s="14">
        <v>340</v>
      </c>
      <c r="B349" s="14">
        <v>0</v>
      </c>
      <c r="C349" s="14">
        <v>10</v>
      </c>
      <c r="D349" s="14">
        <v>2</v>
      </c>
      <c r="E349" s="14">
        <v>1</v>
      </c>
      <c r="F349" s="14">
        <v>1</v>
      </c>
      <c r="G349" s="14">
        <v>9</v>
      </c>
      <c r="H349" s="14">
        <v>0</v>
      </c>
      <c r="I349" s="14">
        <v>6</v>
      </c>
      <c r="J349" s="14">
        <v>0</v>
      </c>
      <c r="K349" s="14">
        <v>0</v>
      </c>
      <c r="L349" s="14">
        <v>0</v>
      </c>
      <c r="M349" s="14">
        <v>0</v>
      </c>
      <c r="N349" s="14">
        <v>0</v>
      </c>
      <c r="O349" s="14">
        <v>0</v>
      </c>
      <c r="P349" s="14">
        <v>2</v>
      </c>
      <c r="Q349" s="14">
        <v>2</v>
      </c>
      <c r="R349" s="14">
        <v>2</v>
      </c>
      <c r="S349" s="14">
        <v>1</v>
      </c>
      <c r="T349" s="14">
        <v>0</v>
      </c>
      <c r="U349" s="14">
        <v>2</v>
      </c>
      <c r="V349" s="14">
        <v>1</v>
      </c>
      <c r="W349" s="14">
        <v>1</v>
      </c>
      <c r="X349" s="14">
        <v>2</v>
      </c>
      <c r="Y349" s="14">
        <v>1</v>
      </c>
      <c r="Z349" s="14">
        <v>80</v>
      </c>
      <c r="AA349" s="14">
        <f>Z349-[1]Discharge!AC276</f>
        <v>0</v>
      </c>
      <c r="AB349" s="14">
        <v>3</v>
      </c>
      <c r="AC349" s="14">
        <v>1</v>
      </c>
      <c r="AD349" s="14">
        <v>1</v>
      </c>
      <c r="AE349" s="14">
        <v>1</v>
      </c>
      <c r="AF349" s="14">
        <v>1</v>
      </c>
      <c r="AG349" s="14">
        <v>1</v>
      </c>
      <c r="AH349" s="14">
        <v>1</v>
      </c>
      <c r="AI349" s="14">
        <f t="shared" si="42"/>
        <v>6</v>
      </c>
      <c r="AJ349" s="14">
        <f>AI349-[1]Discharge!AL276</f>
        <v>0</v>
      </c>
      <c r="AK349" s="14">
        <v>1</v>
      </c>
      <c r="AL349" s="14">
        <v>0</v>
      </c>
      <c r="AM349" s="14">
        <v>0</v>
      </c>
      <c r="AN349" s="14">
        <v>1</v>
      </c>
      <c r="AO349" s="14">
        <v>0</v>
      </c>
      <c r="AP349" s="14">
        <v>0</v>
      </c>
      <c r="AQ349" s="14">
        <v>1</v>
      </c>
      <c r="AR349" s="14">
        <v>1</v>
      </c>
      <c r="AS349" s="14">
        <f t="shared" si="43"/>
        <v>4</v>
      </c>
      <c r="AT349" s="14">
        <f>AS349-[1]Discharge!AV276</f>
        <v>1</v>
      </c>
      <c r="AU349" s="14">
        <v>0</v>
      </c>
      <c r="AV349" s="14">
        <v>0</v>
      </c>
      <c r="AW349" s="14">
        <f t="shared" si="44"/>
        <v>0</v>
      </c>
      <c r="AX349" s="14">
        <f>AW349-[1]Discharge!AZ276</f>
        <v>-3</v>
      </c>
      <c r="AY349" s="14">
        <v>5</v>
      </c>
      <c r="AZ349" s="14">
        <v>5</v>
      </c>
      <c r="BA349" s="14">
        <v>5</v>
      </c>
      <c r="BB349" s="14">
        <v>5</v>
      </c>
      <c r="BC349" s="14">
        <f t="shared" si="45"/>
        <v>20</v>
      </c>
      <c r="BD349" s="14">
        <f>BC349-[1]Discharge!BF276</f>
        <v>0</v>
      </c>
    </row>
    <row r="350" spans="1:57" s="14" customFormat="1">
      <c r="A350" s="14">
        <v>341</v>
      </c>
      <c r="B350" s="14">
        <v>0</v>
      </c>
      <c r="C350" s="14">
        <v>0</v>
      </c>
      <c r="D350" s="14">
        <v>0</v>
      </c>
      <c r="E350" s="14">
        <v>2</v>
      </c>
      <c r="F350" s="14">
        <v>0</v>
      </c>
      <c r="G350" s="14">
        <v>0</v>
      </c>
      <c r="H350" s="14">
        <v>0</v>
      </c>
      <c r="I350" s="14">
        <v>0</v>
      </c>
      <c r="J350" s="14">
        <v>0</v>
      </c>
      <c r="K350" s="14">
        <v>0</v>
      </c>
      <c r="L350" s="14">
        <v>0</v>
      </c>
      <c r="M350" s="14">
        <v>0</v>
      </c>
      <c r="N350" s="14">
        <v>0</v>
      </c>
      <c r="O350" s="14">
        <v>0</v>
      </c>
      <c r="P350" s="14">
        <v>0</v>
      </c>
      <c r="Q350" s="14">
        <v>2</v>
      </c>
      <c r="R350" s="14">
        <v>2</v>
      </c>
      <c r="S350" s="14">
        <v>2</v>
      </c>
      <c r="T350" s="14">
        <v>3</v>
      </c>
      <c r="U350" s="14">
        <v>1</v>
      </c>
      <c r="V350" s="14">
        <v>1</v>
      </c>
      <c r="W350" s="14">
        <v>1</v>
      </c>
      <c r="X350" s="14">
        <v>1</v>
      </c>
      <c r="Y350" s="14">
        <v>1</v>
      </c>
      <c r="Z350" s="14">
        <v>70</v>
      </c>
      <c r="AA350" s="14">
        <f>Z350-[1]Discharge!AC258</f>
        <v>-10</v>
      </c>
      <c r="AB350" s="14">
        <v>3</v>
      </c>
      <c r="AC350" s="14">
        <v>1</v>
      </c>
      <c r="AD350" s="14">
        <v>1</v>
      </c>
      <c r="AE350" s="14">
        <v>1</v>
      </c>
      <c r="AF350" s="14">
        <v>1</v>
      </c>
      <c r="AG350" s="14">
        <v>1</v>
      </c>
      <c r="AH350" s="14">
        <v>1</v>
      </c>
      <c r="AI350" s="14">
        <f t="shared" si="42"/>
        <v>6</v>
      </c>
      <c r="AJ350" s="14">
        <f>AI350-[1]Discharge!AL258</f>
        <v>0</v>
      </c>
      <c r="AK350" s="14">
        <v>1</v>
      </c>
      <c r="AL350" s="14">
        <v>0</v>
      </c>
      <c r="AM350" s="14">
        <v>0</v>
      </c>
      <c r="AN350" s="14">
        <v>1</v>
      </c>
      <c r="AO350" s="14">
        <v>1</v>
      </c>
      <c r="AP350" s="14">
        <v>1</v>
      </c>
      <c r="AQ350" s="14">
        <v>1</v>
      </c>
      <c r="AR350" s="14">
        <v>0</v>
      </c>
      <c r="AS350" s="14">
        <f t="shared" si="43"/>
        <v>5</v>
      </c>
      <c r="AT350" s="14">
        <f>AS350-[1]Discharge!AV258</f>
        <v>-3</v>
      </c>
      <c r="AU350" s="14">
        <v>1</v>
      </c>
      <c r="AV350" s="14">
        <v>1</v>
      </c>
      <c r="AW350" s="14">
        <f t="shared" si="44"/>
        <v>2</v>
      </c>
      <c r="AX350" s="14">
        <f>AW350-[1]Discharge!AZ258</f>
        <v>1</v>
      </c>
      <c r="AY350" s="14">
        <v>5</v>
      </c>
      <c r="AZ350" s="14">
        <v>5</v>
      </c>
      <c r="BA350" s="14">
        <v>5</v>
      </c>
      <c r="BB350" s="14">
        <v>5</v>
      </c>
      <c r="BC350" s="14">
        <f t="shared" si="45"/>
        <v>20</v>
      </c>
      <c r="BD350" s="14">
        <f>BC350-[1]Discharge!BF258</f>
        <v>1</v>
      </c>
    </row>
    <row r="351" spans="1:57" s="14" customFormat="1">
      <c r="A351" s="14">
        <v>342</v>
      </c>
      <c r="B351" s="14">
        <v>0</v>
      </c>
      <c r="C351" s="14">
        <v>0</v>
      </c>
      <c r="D351" s="14">
        <v>1</v>
      </c>
      <c r="E351" s="14">
        <v>1</v>
      </c>
      <c r="F351" s="14">
        <v>0</v>
      </c>
      <c r="G351" s="14">
        <v>0</v>
      </c>
      <c r="H351" s="14">
        <v>0</v>
      </c>
      <c r="I351" s="14">
        <v>0</v>
      </c>
      <c r="J351" s="14">
        <v>0</v>
      </c>
      <c r="K351" s="14">
        <v>0</v>
      </c>
      <c r="L351" s="14">
        <v>0</v>
      </c>
      <c r="M351" s="14">
        <v>0</v>
      </c>
      <c r="N351" s="14">
        <v>0</v>
      </c>
      <c r="O351" s="14">
        <v>0</v>
      </c>
      <c r="P351" s="14">
        <v>2</v>
      </c>
      <c r="Q351" s="14">
        <v>2</v>
      </c>
      <c r="R351" s="14">
        <v>2</v>
      </c>
      <c r="S351" s="14">
        <v>2</v>
      </c>
      <c r="T351" s="14">
        <v>3</v>
      </c>
      <c r="U351" s="14">
        <v>3</v>
      </c>
      <c r="V351" s="14">
        <v>1</v>
      </c>
      <c r="W351" s="14">
        <v>1</v>
      </c>
      <c r="X351" s="14">
        <v>1</v>
      </c>
      <c r="Y351" s="14">
        <v>2</v>
      </c>
      <c r="Z351" s="14">
        <v>50</v>
      </c>
      <c r="AA351" s="14">
        <f>Z351-[1]Discharge!AC302</f>
        <v>-10</v>
      </c>
      <c r="AB351" s="14">
        <v>3</v>
      </c>
      <c r="AC351" s="14">
        <v>1</v>
      </c>
      <c r="AD351" s="14">
        <v>1</v>
      </c>
      <c r="AE351" s="14">
        <v>1</v>
      </c>
      <c r="AF351" s="14">
        <v>1</v>
      </c>
      <c r="AG351" s="14">
        <v>1</v>
      </c>
      <c r="AH351" s="14">
        <v>1</v>
      </c>
      <c r="AI351" s="14">
        <f t="shared" si="42"/>
        <v>6</v>
      </c>
      <c r="AJ351" s="14">
        <f>AI351-[1]Discharge!AL302</f>
        <v>0</v>
      </c>
      <c r="AK351" s="14">
        <v>1</v>
      </c>
      <c r="AL351" s="14">
        <v>1</v>
      </c>
      <c r="AM351" s="14">
        <v>1</v>
      </c>
      <c r="AN351" s="14">
        <v>1</v>
      </c>
      <c r="AO351" s="14">
        <v>1</v>
      </c>
      <c r="AP351" s="14">
        <v>1</v>
      </c>
      <c r="AQ351" s="14">
        <v>1</v>
      </c>
      <c r="AR351" s="14">
        <v>1</v>
      </c>
      <c r="AS351" s="14">
        <f t="shared" si="43"/>
        <v>8</v>
      </c>
      <c r="AT351" s="14">
        <f>AS351-[1]Discharge!AV302</f>
        <v>3</v>
      </c>
      <c r="AU351" s="14">
        <v>0</v>
      </c>
      <c r="AV351" s="14">
        <v>0</v>
      </c>
      <c r="AW351" s="14">
        <f t="shared" si="44"/>
        <v>0</v>
      </c>
      <c r="AX351" s="14">
        <f>AW351-[1]Discharge!AZ302</f>
        <v>0</v>
      </c>
      <c r="AY351" s="14">
        <v>5</v>
      </c>
      <c r="AZ351" s="14">
        <v>5</v>
      </c>
      <c r="BA351" s="14">
        <v>5</v>
      </c>
      <c r="BB351" s="14">
        <v>5</v>
      </c>
      <c r="BC351" s="14">
        <f t="shared" si="45"/>
        <v>20</v>
      </c>
      <c r="BD351" s="14">
        <f>BC351-[1]Discharge!BF302</f>
        <v>4</v>
      </c>
    </row>
    <row r="352" spans="1:57" s="14" customFormat="1">
      <c r="A352" s="14">
        <v>343</v>
      </c>
      <c r="B352" s="14">
        <v>0</v>
      </c>
      <c r="C352" s="14">
        <v>0</v>
      </c>
      <c r="D352" s="14">
        <v>0</v>
      </c>
      <c r="E352" s="14">
        <v>0</v>
      </c>
      <c r="F352" s="14">
        <v>0</v>
      </c>
      <c r="G352" s="14">
        <v>0</v>
      </c>
      <c r="H352" s="14">
        <v>0</v>
      </c>
      <c r="I352" s="14">
        <v>0</v>
      </c>
      <c r="J352" s="14">
        <v>0</v>
      </c>
      <c r="K352" s="14">
        <v>0</v>
      </c>
      <c r="L352" s="14">
        <v>0</v>
      </c>
      <c r="M352" s="14">
        <v>0</v>
      </c>
      <c r="N352" s="14">
        <v>0</v>
      </c>
      <c r="O352" s="14">
        <v>0</v>
      </c>
      <c r="P352" s="14">
        <v>2</v>
      </c>
      <c r="Q352" s="14">
        <v>2</v>
      </c>
      <c r="R352" s="14">
        <v>2</v>
      </c>
      <c r="S352" s="14">
        <v>2</v>
      </c>
      <c r="T352" s="14">
        <v>3</v>
      </c>
      <c r="U352" s="14">
        <v>5</v>
      </c>
      <c r="V352" s="14">
        <v>5</v>
      </c>
      <c r="W352" s="14">
        <v>5</v>
      </c>
      <c r="X352" s="14">
        <v>5</v>
      </c>
      <c r="Y352" s="14">
        <v>5</v>
      </c>
      <c r="Z352" s="14">
        <v>10</v>
      </c>
      <c r="AA352" s="14">
        <f>Z352-[1]Discharge!AC363</f>
        <v>10</v>
      </c>
      <c r="AB352" s="14">
        <v>5</v>
      </c>
      <c r="AC352" s="14">
        <v>0</v>
      </c>
      <c r="AD352" s="14">
        <v>0</v>
      </c>
      <c r="AE352" s="14">
        <v>0</v>
      </c>
      <c r="AF352" s="14">
        <v>0</v>
      </c>
      <c r="AG352" s="14">
        <v>0</v>
      </c>
      <c r="AH352" s="14">
        <v>0</v>
      </c>
      <c r="AI352" s="14">
        <f t="shared" si="42"/>
        <v>0</v>
      </c>
      <c r="AJ352" s="14">
        <f>AI352-[1]Discharge!AL363</f>
        <v>0</v>
      </c>
      <c r="AK352" s="14">
        <v>0</v>
      </c>
      <c r="AL352" s="14">
        <v>0</v>
      </c>
      <c r="AM352" s="14">
        <v>0</v>
      </c>
      <c r="AN352" s="14">
        <v>0</v>
      </c>
      <c r="AO352" s="14">
        <v>0</v>
      </c>
      <c r="AP352" s="14">
        <v>0</v>
      </c>
      <c r="AQ352" s="14">
        <v>0</v>
      </c>
      <c r="AR352" s="14">
        <v>0</v>
      </c>
      <c r="AS352" s="14">
        <f t="shared" si="43"/>
        <v>0</v>
      </c>
      <c r="AT352" s="14">
        <f>AS352-[1]Discharge!AV363</f>
        <v>0</v>
      </c>
      <c r="AU352" s="14">
        <v>3</v>
      </c>
      <c r="AV352" s="14">
        <v>3</v>
      </c>
      <c r="AW352" s="14">
        <f t="shared" si="44"/>
        <v>6</v>
      </c>
      <c r="AX352" s="14">
        <f>AW352-[1]Discharge!AZ363</f>
        <v>6</v>
      </c>
      <c r="AY352" s="14">
        <v>1</v>
      </c>
      <c r="AZ352" s="14">
        <v>1</v>
      </c>
      <c r="BA352" s="14">
        <v>1</v>
      </c>
      <c r="BB352" s="14">
        <v>1</v>
      </c>
      <c r="BC352" s="14">
        <f t="shared" si="45"/>
        <v>4</v>
      </c>
      <c r="BD352" s="14">
        <f>BC352-[1]Discharge!BF363</f>
        <v>4</v>
      </c>
    </row>
    <row r="353" spans="1:57" s="14" customFormat="1">
      <c r="A353" s="14">
        <v>344</v>
      </c>
      <c r="B353" s="14">
        <v>0</v>
      </c>
      <c r="C353" s="14">
        <v>0</v>
      </c>
      <c r="D353" s="14">
        <v>0</v>
      </c>
      <c r="E353" s="14">
        <v>0</v>
      </c>
      <c r="F353" s="14">
        <v>1</v>
      </c>
      <c r="G353" s="14">
        <v>0</v>
      </c>
      <c r="H353" s="14">
        <v>0</v>
      </c>
      <c r="I353" s="14">
        <v>0</v>
      </c>
      <c r="J353" s="14">
        <v>0</v>
      </c>
      <c r="K353" s="14">
        <v>0</v>
      </c>
      <c r="L353" s="14">
        <v>0</v>
      </c>
      <c r="M353" s="14">
        <v>0</v>
      </c>
      <c r="N353" s="14">
        <v>0</v>
      </c>
      <c r="O353" s="14">
        <v>0</v>
      </c>
      <c r="P353" s="14">
        <v>2</v>
      </c>
      <c r="Q353" s="14">
        <v>2</v>
      </c>
      <c r="R353" s="14">
        <v>2</v>
      </c>
      <c r="S353" s="14">
        <v>2</v>
      </c>
      <c r="T353" s="14">
        <v>3</v>
      </c>
      <c r="U353" s="14">
        <v>1</v>
      </c>
      <c r="V353" s="14">
        <v>1</v>
      </c>
      <c r="W353" s="14">
        <v>1</v>
      </c>
      <c r="X353" s="14">
        <v>1</v>
      </c>
      <c r="Y353" s="14">
        <v>1</v>
      </c>
      <c r="Z353" s="14">
        <v>89</v>
      </c>
      <c r="AA353" s="14">
        <f>Z353-[1]Discharge!AC114</f>
        <v>14</v>
      </c>
      <c r="AB353" s="14">
        <v>3</v>
      </c>
      <c r="AC353" s="14">
        <v>1</v>
      </c>
      <c r="AD353" s="14">
        <v>1</v>
      </c>
      <c r="AE353" s="14">
        <v>1</v>
      </c>
      <c r="AF353" s="14">
        <v>1</v>
      </c>
      <c r="AG353" s="14">
        <v>1</v>
      </c>
      <c r="AH353" s="14">
        <v>1</v>
      </c>
      <c r="AI353" s="14">
        <f t="shared" si="42"/>
        <v>6</v>
      </c>
      <c r="AJ353" s="14">
        <f>AI353-[1]Discharge!AL114</f>
        <v>0</v>
      </c>
      <c r="AK353" s="14">
        <v>1</v>
      </c>
      <c r="AL353" s="14">
        <v>1</v>
      </c>
      <c r="AM353" s="14">
        <v>1</v>
      </c>
      <c r="AN353" s="14">
        <v>1</v>
      </c>
      <c r="AO353" s="14">
        <v>1</v>
      </c>
      <c r="AP353" s="14">
        <v>1</v>
      </c>
      <c r="AQ353" s="14">
        <v>1</v>
      </c>
      <c r="AR353" s="14">
        <v>1</v>
      </c>
      <c r="AS353" s="14">
        <f t="shared" si="43"/>
        <v>8</v>
      </c>
      <c r="AT353" s="14">
        <f>AS353-[1]Discharge!AV114</f>
        <v>0</v>
      </c>
      <c r="AU353" s="14">
        <v>0</v>
      </c>
      <c r="AV353" s="14">
        <v>0</v>
      </c>
      <c r="AW353" s="14">
        <v>0</v>
      </c>
      <c r="AX353" s="14">
        <f>AW353-[1]Discharge!AZ114</f>
        <v>-2</v>
      </c>
      <c r="AY353" s="14">
        <v>5</v>
      </c>
      <c r="AZ353" s="14">
        <v>5</v>
      </c>
      <c r="BA353" s="14">
        <v>5</v>
      </c>
      <c r="BB353" s="14">
        <v>5</v>
      </c>
      <c r="BC353" s="14">
        <f t="shared" si="45"/>
        <v>20</v>
      </c>
      <c r="BD353" s="14">
        <f>BC353-[1]Discharge!BF114</f>
        <v>0</v>
      </c>
    </row>
    <row r="354" spans="1:57" s="14" customFormat="1">
      <c r="A354" s="14">
        <v>345</v>
      </c>
      <c r="B354" s="14">
        <v>1</v>
      </c>
      <c r="C354" s="14">
        <v>21</v>
      </c>
      <c r="D354" s="14">
        <v>0</v>
      </c>
      <c r="E354" s="14">
        <v>0</v>
      </c>
      <c r="F354" s="14">
        <v>3</v>
      </c>
      <c r="G354" s="14">
        <v>0</v>
      </c>
      <c r="H354" s="14">
        <v>0</v>
      </c>
      <c r="I354" s="14">
        <v>0</v>
      </c>
      <c r="J354" s="14">
        <v>0</v>
      </c>
      <c r="K354" s="14">
        <v>0</v>
      </c>
      <c r="L354" s="14">
        <v>0</v>
      </c>
      <c r="M354" s="14">
        <v>0</v>
      </c>
      <c r="N354" s="14">
        <v>0</v>
      </c>
      <c r="O354" s="14">
        <v>0</v>
      </c>
      <c r="P354" s="14">
        <v>2</v>
      </c>
      <c r="Q354" s="14">
        <v>2</v>
      </c>
      <c r="R354" s="14">
        <v>2</v>
      </c>
      <c r="S354" s="14">
        <v>2</v>
      </c>
      <c r="T354" s="14">
        <v>3</v>
      </c>
      <c r="U354" s="14">
        <v>1</v>
      </c>
      <c r="V354" s="14">
        <v>1</v>
      </c>
      <c r="W354" s="14">
        <v>1</v>
      </c>
      <c r="X354" s="14">
        <v>1</v>
      </c>
      <c r="Y354" s="14">
        <v>1</v>
      </c>
      <c r="Z354" s="14">
        <v>50</v>
      </c>
      <c r="AA354" s="14">
        <f>Z354-[1]Discharge!AC144</f>
        <v>-30</v>
      </c>
      <c r="AB354" s="14">
        <v>4</v>
      </c>
      <c r="AC354" s="14">
        <v>1</v>
      </c>
      <c r="AD354" s="14">
        <v>1</v>
      </c>
      <c r="AE354" s="14">
        <v>1</v>
      </c>
      <c r="AF354" s="14">
        <v>1</v>
      </c>
      <c r="AG354" s="14">
        <v>1</v>
      </c>
      <c r="AH354" s="14">
        <v>1</v>
      </c>
      <c r="AI354" s="14">
        <f t="shared" si="42"/>
        <v>6</v>
      </c>
      <c r="AJ354" s="14">
        <f>AI354-[1]Discharge!AL144</f>
        <v>0</v>
      </c>
      <c r="AK354" s="14">
        <v>1</v>
      </c>
      <c r="AL354" s="14">
        <v>1</v>
      </c>
      <c r="AM354" s="14">
        <v>1</v>
      </c>
      <c r="AN354" s="14">
        <v>1</v>
      </c>
      <c r="AO354" s="14">
        <v>1</v>
      </c>
      <c r="AP354" s="14">
        <v>1</v>
      </c>
      <c r="AQ354" s="14">
        <v>1</v>
      </c>
      <c r="AR354" s="14">
        <v>1</v>
      </c>
      <c r="AS354" s="14">
        <f t="shared" si="43"/>
        <v>8</v>
      </c>
      <c r="AT354" s="14">
        <f>AS354-[1]Discharge!AV144</f>
        <v>7</v>
      </c>
      <c r="AU354" s="14">
        <v>0</v>
      </c>
      <c r="AV354" s="14">
        <v>0</v>
      </c>
      <c r="AW354" s="14">
        <f>SUM(AU354:AV354)</f>
        <v>0</v>
      </c>
      <c r="AX354" s="14">
        <f>AW354-[1]Discharge!AZ144</f>
        <v>0</v>
      </c>
      <c r="AY354" s="14">
        <v>4</v>
      </c>
      <c r="AZ354" s="14">
        <v>4</v>
      </c>
      <c r="BA354" s="14">
        <v>4</v>
      </c>
      <c r="BB354" s="14">
        <v>4</v>
      </c>
      <c r="BC354" s="14">
        <f t="shared" si="45"/>
        <v>16</v>
      </c>
      <c r="BD354" s="14">
        <f>BC354-[1]Discharge!BF144</f>
        <v>4</v>
      </c>
    </row>
    <row r="355" spans="1:57" s="14" customFormat="1">
      <c r="A355" s="14">
        <v>346</v>
      </c>
      <c r="B355" s="14">
        <v>0</v>
      </c>
      <c r="C355" s="14">
        <v>0</v>
      </c>
      <c r="D355" s="14">
        <v>0</v>
      </c>
      <c r="E355" s="14">
        <v>2</v>
      </c>
      <c r="F355" s="14">
        <v>2</v>
      </c>
      <c r="G355" s="14">
        <v>0</v>
      </c>
      <c r="H355" s="14">
        <v>0</v>
      </c>
      <c r="I355" s="14">
        <v>0</v>
      </c>
      <c r="J355" s="14">
        <v>0</v>
      </c>
      <c r="K355" s="14">
        <v>0</v>
      </c>
      <c r="L355" s="14">
        <v>0</v>
      </c>
      <c r="M355" s="14">
        <v>0</v>
      </c>
      <c r="N355" s="14">
        <v>0</v>
      </c>
      <c r="O355" s="14">
        <v>0</v>
      </c>
      <c r="P355" s="14">
        <v>2</v>
      </c>
      <c r="Q355" s="14">
        <v>2</v>
      </c>
      <c r="R355" s="14">
        <v>2</v>
      </c>
      <c r="S355" s="14">
        <v>2</v>
      </c>
      <c r="T355" s="14">
        <v>3</v>
      </c>
    </row>
    <row r="356" spans="1:57" s="14" customFormat="1">
      <c r="A356" s="14">
        <v>347</v>
      </c>
      <c r="B356" s="14">
        <v>1</v>
      </c>
      <c r="C356" s="14">
        <v>0</v>
      </c>
      <c r="D356" s="14">
        <v>0</v>
      </c>
      <c r="E356" s="14">
        <v>0</v>
      </c>
      <c r="F356" s="14">
        <v>2</v>
      </c>
      <c r="G356" s="14">
        <v>0</v>
      </c>
      <c r="H356" s="14">
        <v>0</v>
      </c>
      <c r="I356" s="14">
        <v>0</v>
      </c>
      <c r="J356" s="14">
        <v>0</v>
      </c>
      <c r="K356" s="14">
        <v>0</v>
      </c>
      <c r="L356" s="14">
        <v>0</v>
      </c>
      <c r="M356" s="14">
        <v>0</v>
      </c>
      <c r="N356" s="14">
        <v>0</v>
      </c>
      <c r="O356" s="14">
        <v>0</v>
      </c>
      <c r="P356" s="14">
        <v>2</v>
      </c>
      <c r="Q356" s="14">
        <v>2</v>
      </c>
      <c r="R356" s="14">
        <v>2</v>
      </c>
      <c r="S356" s="14">
        <v>2</v>
      </c>
      <c r="T356" s="14">
        <v>3</v>
      </c>
      <c r="U356" s="14">
        <v>1</v>
      </c>
      <c r="V356" s="14">
        <v>1</v>
      </c>
      <c r="W356" s="14">
        <v>1</v>
      </c>
      <c r="X356" s="14">
        <v>1</v>
      </c>
      <c r="Y356" s="14">
        <v>1</v>
      </c>
      <c r="Z356" s="14">
        <v>50</v>
      </c>
      <c r="AA356" s="14">
        <f>Z356-[1]Discharge!AC142</f>
        <v>0</v>
      </c>
      <c r="AB356" s="14">
        <v>1</v>
      </c>
      <c r="AC356" s="14">
        <v>1</v>
      </c>
      <c r="AD356" s="14">
        <v>1</v>
      </c>
      <c r="AE356" s="14">
        <v>1</v>
      </c>
      <c r="AF356" s="14">
        <v>1</v>
      </c>
      <c r="AG356" s="14">
        <v>1</v>
      </c>
      <c r="AH356" s="14">
        <v>1</v>
      </c>
      <c r="AI356" s="14">
        <f>SUM(AC356:AH356)</f>
        <v>6</v>
      </c>
      <c r="AJ356" s="14">
        <f>AI356-[1]Discharge!AL142</f>
        <v>0</v>
      </c>
      <c r="AK356" s="14">
        <v>1</v>
      </c>
      <c r="AL356" s="14">
        <v>1</v>
      </c>
      <c r="AM356" s="14">
        <v>1</v>
      </c>
      <c r="AN356" s="14">
        <v>0</v>
      </c>
      <c r="AO356" s="14">
        <v>0</v>
      </c>
      <c r="AP356" s="14">
        <v>1</v>
      </c>
      <c r="AQ356" s="14">
        <v>1</v>
      </c>
      <c r="AR356" s="14">
        <v>1</v>
      </c>
      <c r="AS356" s="14">
        <f>SUM(AK356:AR356)</f>
        <v>6</v>
      </c>
      <c r="AT356" s="14">
        <f>AS356-[1]Discharge!AV142</f>
        <v>0</v>
      </c>
      <c r="AU356" s="14">
        <v>0</v>
      </c>
      <c r="AV356" s="14">
        <v>0</v>
      </c>
      <c r="AW356" s="14">
        <f>SUM(AU356:AV356)</f>
        <v>0</v>
      </c>
      <c r="AX356" s="14">
        <f>AW356-[1]Discharge!AZ142</f>
        <v>0</v>
      </c>
      <c r="AY356" s="14">
        <v>5</v>
      </c>
      <c r="AZ356" s="14">
        <v>5</v>
      </c>
      <c r="BA356" s="14">
        <v>5</v>
      </c>
      <c r="BB356" s="14">
        <v>5</v>
      </c>
      <c r="BC356" s="14">
        <f>SUM(AY356:BB356)</f>
        <v>20</v>
      </c>
      <c r="BD356" s="14">
        <f>BC356-[1]Discharge!BF142</f>
        <v>0</v>
      </c>
    </row>
    <row r="357" spans="1:57" s="14" customFormat="1">
      <c r="A357" s="14">
        <v>348</v>
      </c>
      <c r="B357" s="14">
        <v>0</v>
      </c>
      <c r="C357" s="14">
        <v>0</v>
      </c>
      <c r="D357" s="14">
        <v>1</v>
      </c>
      <c r="E357" s="14">
        <v>1</v>
      </c>
      <c r="F357" s="14">
        <v>0</v>
      </c>
      <c r="G357" s="14">
        <v>1</v>
      </c>
      <c r="H357" s="14">
        <v>1</v>
      </c>
      <c r="I357" s="14">
        <v>0</v>
      </c>
      <c r="J357" s="14">
        <v>0</v>
      </c>
      <c r="K357" s="14">
        <v>0</v>
      </c>
      <c r="L357" s="14">
        <v>0</v>
      </c>
      <c r="M357" s="14">
        <v>0</v>
      </c>
      <c r="N357" s="14">
        <v>0</v>
      </c>
      <c r="O357" s="14">
        <v>0</v>
      </c>
      <c r="P357" s="14">
        <v>2</v>
      </c>
      <c r="Q357" s="14">
        <v>2</v>
      </c>
      <c r="R357" s="14">
        <v>2</v>
      </c>
      <c r="S357" s="14">
        <v>2</v>
      </c>
      <c r="T357" s="14">
        <v>3</v>
      </c>
      <c r="U357" s="14">
        <v>2</v>
      </c>
      <c r="V357" s="14">
        <v>2</v>
      </c>
      <c r="W357" s="14">
        <v>1</v>
      </c>
      <c r="X357" s="14">
        <v>3</v>
      </c>
      <c r="Y357" s="14">
        <v>1</v>
      </c>
      <c r="Z357" s="14">
        <v>70</v>
      </c>
      <c r="AA357" s="14">
        <f>Z357-[1]Discharge!AC354</f>
        <v>10</v>
      </c>
      <c r="AB357" s="14">
        <v>3</v>
      </c>
      <c r="AC357" s="14">
        <v>0</v>
      </c>
      <c r="AD357" s="14">
        <v>1</v>
      </c>
      <c r="AE357" s="14">
        <v>1</v>
      </c>
      <c r="AF357" s="14">
        <v>1</v>
      </c>
      <c r="AG357" s="14">
        <v>1</v>
      </c>
      <c r="AH357" s="14">
        <v>1</v>
      </c>
      <c r="AI357" s="14">
        <f>SUM(AC357:AH357)</f>
        <v>5</v>
      </c>
      <c r="AJ357" s="14">
        <f>AI357-[1]Discharge!AL354</f>
        <v>-1</v>
      </c>
      <c r="AK357" s="14">
        <v>1</v>
      </c>
      <c r="AL357" s="14">
        <v>1</v>
      </c>
      <c r="AM357" s="14">
        <v>1</v>
      </c>
      <c r="AN357" s="14">
        <v>1</v>
      </c>
      <c r="AO357" s="14">
        <v>1</v>
      </c>
      <c r="AP357" s="14">
        <v>1</v>
      </c>
      <c r="AQ357" s="14">
        <v>1</v>
      </c>
      <c r="AR357" s="14">
        <v>1</v>
      </c>
      <c r="AS357" s="14">
        <f>SUM(AK357:AR357)</f>
        <v>8</v>
      </c>
      <c r="AT357" s="14">
        <f>AS357-[1]Discharge!AV354</f>
        <v>3</v>
      </c>
      <c r="AU357" s="14">
        <v>0</v>
      </c>
      <c r="AV357" s="14">
        <v>0</v>
      </c>
      <c r="AW357" s="14">
        <f>SUM(AU357:AV357)</f>
        <v>0</v>
      </c>
      <c r="AX357" s="14">
        <f>AW357-[1]Discharge!AZ354</f>
        <v>0</v>
      </c>
      <c r="AY357" s="14">
        <v>5</v>
      </c>
      <c r="AZ357" s="14">
        <v>5</v>
      </c>
      <c r="BA357" s="14">
        <v>5</v>
      </c>
      <c r="BB357" s="14">
        <v>5</v>
      </c>
      <c r="BC357" s="14">
        <f>SUM(AY357:BB357)</f>
        <v>20</v>
      </c>
      <c r="BD357" s="14">
        <f>BC357-[1]Discharge!BF354</f>
        <v>4</v>
      </c>
    </row>
    <row r="358" spans="1:57" s="14" customFormat="1">
      <c r="A358" s="14">
        <v>349</v>
      </c>
      <c r="B358" s="14">
        <v>0</v>
      </c>
      <c r="C358" s="14">
        <v>6</v>
      </c>
      <c r="D358" s="14">
        <v>2</v>
      </c>
      <c r="E358" s="14">
        <v>1</v>
      </c>
      <c r="F358" s="14">
        <v>0</v>
      </c>
      <c r="G358" s="14">
        <v>0</v>
      </c>
      <c r="H358" s="14">
        <v>0</v>
      </c>
      <c r="I358" s="14">
        <v>9</v>
      </c>
      <c r="J358" s="14">
        <v>0</v>
      </c>
      <c r="K358" s="14">
        <v>0</v>
      </c>
      <c r="L358" s="14">
        <v>0</v>
      </c>
      <c r="M358" s="14">
        <v>0</v>
      </c>
      <c r="N358" s="14">
        <v>0</v>
      </c>
      <c r="O358" s="14">
        <v>0</v>
      </c>
      <c r="P358" s="14">
        <v>0</v>
      </c>
      <c r="Q358" s="14">
        <v>0</v>
      </c>
      <c r="R358" s="14">
        <v>1</v>
      </c>
      <c r="S358" s="14">
        <v>0</v>
      </c>
      <c r="T358" s="14">
        <v>1</v>
      </c>
      <c r="U358" s="1">
        <v>1</v>
      </c>
      <c r="V358" s="1">
        <v>1</v>
      </c>
      <c r="W358" s="1">
        <v>1</v>
      </c>
      <c r="X358" s="1">
        <v>1</v>
      </c>
      <c r="Y358" s="1">
        <v>1</v>
      </c>
      <c r="Z358" s="1">
        <v>80</v>
      </c>
      <c r="AA358" s="14">
        <f>Z358-[1]Discharge!AC487</f>
        <v>30</v>
      </c>
      <c r="AB358" s="1">
        <v>1</v>
      </c>
      <c r="AC358" s="1">
        <v>1</v>
      </c>
      <c r="AD358" s="1">
        <v>1</v>
      </c>
      <c r="AE358" s="1">
        <v>1</v>
      </c>
      <c r="AF358" s="1">
        <v>1</v>
      </c>
      <c r="AG358" s="1">
        <v>1</v>
      </c>
      <c r="AH358" s="1">
        <v>1</v>
      </c>
      <c r="AI358" s="14">
        <f>SUM(AC358:AH358)</f>
        <v>6</v>
      </c>
      <c r="AJ358" s="14">
        <f>AI358-[1]Discharge!AL487</f>
        <v>0</v>
      </c>
      <c r="AK358" s="1">
        <v>0</v>
      </c>
      <c r="AL358" s="1">
        <v>0</v>
      </c>
      <c r="AM358" s="1">
        <v>1</v>
      </c>
      <c r="AN358" s="1">
        <v>1</v>
      </c>
      <c r="AO358" s="1">
        <v>1</v>
      </c>
      <c r="AP358" s="1">
        <v>1</v>
      </c>
      <c r="AQ358" s="1">
        <v>1</v>
      </c>
      <c r="AR358" s="1">
        <v>1</v>
      </c>
      <c r="AS358" s="14">
        <f>SUM(AK358:AR358)</f>
        <v>6</v>
      </c>
      <c r="AT358" s="14">
        <f>AS358-[1]Discharge!AV487</f>
        <v>0</v>
      </c>
      <c r="AU358" s="1">
        <v>0</v>
      </c>
      <c r="AV358" s="1">
        <v>0</v>
      </c>
      <c r="AW358" s="14">
        <f>SUM(AU358:AV358)</f>
        <v>0</v>
      </c>
      <c r="AX358" s="14">
        <f>AW358-[1]Discharge!AZ487</f>
        <v>-1</v>
      </c>
      <c r="AY358" s="1">
        <v>5</v>
      </c>
      <c r="AZ358" s="1">
        <v>5</v>
      </c>
      <c r="BA358" s="1">
        <v>5</v>
      </c>
      <c r="BB358" s="1">
        <v>5</v>
      </c>
      <c r="BC358" s="14">
        <f>SUM(AY358:BB358)</f>
        <v>20</v>
      </c>
      <c r="BD358" s="14">
        <f>BC358-[1]Discharge!BF487</f>
        <v>0</v>
      </c>
      <c r="BE358"/>
    </row>
    <row r="359" spans="1:57" s="14" customFormat="1">
      <c r="A359" s="14">
        <v>350</v>
      </c>
      <c r="B359" s="14">
        <v>1</v>
      </c>
      <c r="C359" s="14">
        <v>12</v>
      </c>
      <c r="D359" s="14">
        <v>0</v>
      </c>
      <c r="E359" s="14">
        <v>0</v>
      </c>
      <c r="F359" s="14">
        <v>0</v>
      </c>
      <c r="G359" s="14">
        <v>0</v>
      </c>
      <c r="H359" s="14">
        <v>0</v>
      </c>
      <c r="I359" s="14">
        <v>0</v>
      </c>
      <c r="J359" s="14">
        <v>1</v>
      </c>
      <c r="K359" s="14">
        <v>0</v>
      </c>
      <c r="L359" s="14">
        <v>0</v>
      </c>
      <c r="M359" s="14">
        <v>0</v>
      </c>
      <c r="N359" s="14">
        <v>0</v>
      </c>
      <c r="O359" s="14">
        <v>0</v>
      </c>
      <c r="P359" s="14">
        <v>2</v>
      </c>
      <c r="Q359" s="14">
        <v>2</v>
      </c>
      <c r="R359" s="14">
        <v>2</v>
      </c>
      <c r="S359" s="14">
        <v>2</v>
      </c>
      <c r="T359" s="14">
        <v>3</v>
      </c>
      <c r="U359" s="14">
        <v>2</v>
      </c>
      <c r="V359" s="14">
        <v>1</v>
      </c>
      <c r="W359" s="14">
        <v>3</v>
      </c>
      <c r="X359" s="14">
        <v>3</v>
      </c>
      <c r="Y359" s="14">
        <v>1</v>
      </c>
      <c r="Z359" s="14">
        <v>80</v>
      </c>
      <c r="AA359" s="14">
        <f>Z359-[1]Discharge!AC136</f>
        <v>0</v>
      </c>
      <c r="AB359" s="14">
        <v>2</v>
      </c>
      <c r="AC359" s="14">
        <v>1</v>
      </c>
      <c r="AD359" s="14">
        <v>1</v>
      </c>
      <c r="AE359" s="14">
        <v>1</v>
      </c>
      <c r="AF359" s="14">
        <v>1</v>
      </c>
      <c r="AG359" s="14">
        <v>1</v>
      </c>
      <c r="AH359" s="14">
        <v>1</v>
      </c>
      <c r="AI359" s="14">
        <f>SUM(AC359:AH359)</f>
        <v>6</v>
      </c>
      <c r="AJ359" s="14">
        <f>AI359-[1]Discharge!AL136</f>
        <v>0</v>
      </c>
      <c r="AK359" s="14">
        <v>1</v>
      </c>
      <c r="AL359" s="14">
        <v>1</v>
      </c>
      <c r="AM359" s="14">
        <v>1</v>
      </c>
      <c r="AN359" s="14">
        <v>0</v>
      </c>
      <c r="AO359" s="14">
        <v>0</v>
      </c>
      <c r="AP359" s="14">
        <v>0</v>
      </c>
      <c r="AQ359" s="14">
        <v>0</v>
      </c>
      <c r="AR359" s="14">
        <v>1</v>
      </c>
      <c r="AS359" s="14">
        <f>SUM(AK359:AR359)</f>
        <v>4</v>
      </c>
      <c r="AT359" s="14">
        <f>AS359-[1]Discharge!AV136</f>
        <v>0</v>
      </c>
      <c r="AU359" s="14">
        <v>3</v>
      </c>
      <c r="AV359" s="14">
        <v>3</v>
      </c>
      <c r="AW359" s="14">
        <f>SUM(AU359:AV359)</f>
        <v>6</v>
      </c>
      <c r="AX359" s="14">
        <f>AW359-[1]Discharge!AZ136</f>
        <v>0</v>
      </c>
      <c r="AY359" s="14">
        <v>5</v>
      </c>
      <c r="AZ359" s="14">
        <v>5</v>
      </c>
      <c r="BA359" s="14">
        <v>5</v>
      </c>
      <c r="BB359" s="14">
        <v>5</v>
      </c>
      <c r="BC359" s="14">
        <f>SUM(AY359:BB359)</f>
        <v>20</v>
      </c>
      <c r="BD359" s="14">
        <f>BC359-[1]Discharge!BF136</f>
        <v>0</v>
      </c>
    </row>
    <row r="360" spans="1:57" s="14" customFormat="1">
      <c r="A360" s="14">
        <v>351</v>
      </c>
      <c r="B360" s="14">
        <v>7</v>
      </c>
      <c r="C360" s="14">
        <v>251</v>
      </c>
      <c r="D360" s="14">
        <v>0</v>
      </c>
      <c r="E360" s="14">
        <v>0</v>
      </c>
      <c r="F360" s="14">
        <v>0</v>
      </c>
      <c r="G360" s="14">
        <v>0</v>
      </c>
      <c r="H360" s="14">
        <v>0</v>
      </c>
      <c r="I360" s="14">
        <v>0</v>
      </c>
      <c r="J360" s="14">
        <v>0</v>
      </c>
      <c r="K360" s="14">
        <v>2</v>
      </c>
      <c r="L360" s="14">
        <v>1</v>
      </c>
      <c r="M360" s="14">
        <v>0</v>
      </c>
      <c r="N360" s="14">
        <v>0</v>
      </c>
      <c r="O360" s="14">
        <v>0</v>
      </c>
      <c r="P360" s="14">
        <v>2</v>
      </c>
      <c r="Q360" s="14">
        <v>1</v>
      </c>
      <c r="R360" s="14">
        <v>0</v>
      </c>
      <c r="S360" s="14">
        <v>0</v>
      </c>
      <c r="T360" s="14">
        <v>1</v>
      </c>
      <c r="U360" s="1"/>
      <c r="V360" s="1"/>
      <c r="W360" s="1"/>
      <c r="X360" s="1"/>
      <c r="Y360" s="1"/>
      <c r="Z360" s="1"/>
      <c r="AB360" s="1"/>
      <c r="AC360" s="1"/>
      <c r="AD360" s="1"/>
      <c r="AE360" s="1"/>
      <c r="AF360" s="1"/>
      <c r="AG360" s="1"/>
      <c r="AH360" s="1"/>
      <c r="AK360" s="1"/>
      <c r="AL360" s="1"/>
      <c r="AM360" s="1"/>
      <c r="AN360" s="1"/>
      <c r="AO360" s="1"/>
      <c r="AP360" s="1"/>
      <c r="AQ360" s="1"/>
      <c r="AR360" s="1"/>
      <c r="AU360" s="1"/>
      <c r="AV360" s="1"/>
      <c r="AY360" s="1"/>
      <c r="AZ360" s="1"/>
      <c r="BA360" s="1"/>
      <c r="BB360" s="1"/>
      <c r="BE360"/>
    </row>
    <row r="361" spans="1:57" s="14" customFormat="1">
      <c r="A361" s="14">
        <v>352</v>
      </c>
      <c r="B361" s="14">
        <v>0</v>
      </c>
      <c r="C361" s="14">
        <v>4</v>
      </c>
      <c r="D361" s="14">
        <v>1</v>
      </c>
      <c r="E361" s="14">
        <v>0</v>
      </c>
      <c r="F361" s="14">
        <v>1</v>
      </c>
      <c r="G361" s="14">
        <v>0</v>
      </c>
      <c r="H361" s="14">
        <v>0</v>
      </c>
      <c r="I361" s="14">
        <v>12</v>
      </c>
      <c r="J361" s="14">
        <v>1</v>
      </c>
      <c r="K361" s="14">
        <v>0</v>
      </c>
      <c r="L361" s="14">
        <v>0</v>
      </c>
      <c r="M361" s="14">
        <v>1</v>
      </c>
      <c r="N361" s="14">
        <v>0</v>
      </c>
      <c r="O361" s="14">
        <v>0</v>
      </c>
      <c r="P361" s="14">
        <v>2</v>
      </c>
      <c r="Q361" s="14">
        <v>2</v>
      </c>
      <c r="R361" s="14">
        <v>2</v>
      </c>
      <c r="S361" s="14">
        <v>2</v>
      </c>
      <c r="T361" s="14">
        <v>0</v>
      </c>
      <c r="U361" s="14">
        <v>3</v>
      </c>
      <c r="V361" s="14">
        <v>3</v>
      </c>
      <c r="W361" s="14">
        <v>1</v>
      </c>
      <c r="X361" s="14">
        <v>1</v>
      </c>
      <c r="Y361" s="14">
        <v>1</v>
      </c>
      <c r="Z361" s="14">
        <v>50</v>
      </c>
      <c r="AA361" s="14">
        <f>Z361-[1]Discharge!AC98</f>
        <v>0</v>
      </c>
      <c r="AB361" s="14">
        <v>3</v>
      </c>
      <c r="AC361" s="14">
        <v>0</v>
      </c>
      <c r="AD361" s="14">
        <v>0</v>
      </c>
      <c r="AE361" s="14">
        <v>1</v>
      </c>
      <c r="AF361" s="14">
        <v>1</v>
      </c>
      <c r="AG361" s="14">
        <v>1</v>
      </c>
      <c r="AH361" s="14">
        <v>1</v>
      </c>
      <c r="AI361" s="14">
        <f>SUM(AC361:AH361)</f>
        <v>4</v>
      </c>
      <c r="AJ361" s="14">
        <f>AI361-[1]Discharge!AL100</f>
        <v>-2</v>
      </c>
      <c r="AK361" s="14">
        <v>1</v>
      </c>
      <c r="AL361" s="14">
        <v>0</v>
      </c>
      <c r="AM361" s="14">
        <v>0</v>
      </c>
      <c r="AN361" s="14">
        <v>1</v>
      </c>
      <c r="AO361" s="14">
        <v>1</v>
      </c>
      <c r="AP361" s="14">
        <v>0</v>
      </c>
      <c r="AQ361" s="14">
        <v>0</v>
      </c>
      <c r="AR361" s="14">
        <v>0</v>
      </c>
      <c r="AS361" s="14">
        <f>SUM(AK361:AR361)</f>
        <v>3</v>
      </c>
      <c r="AT361" s="14">
        <f>AS361-[1]Discharge!AV100</f>
        <v>0</v>
      </c>
      <c r="AU361" s="14">
        <v>0</v>
      </c>
      <c r="AV361" s="14">
        <v>0</v>
      </c>
      <c r="AW361" s="14">
        <f>SUM(AU361:AV361)</f>
        <v>0</v>
      </c>
      <c r="AX361" s="14">
        <f>AW361-[1]Discharge!AZ100</f>
        <v>-2</v>
      </c>
      <c r="AY361" s="14">
        <v>5</v>
      </c>
      <c r="AZ361" s="14">
        <v>5</v>
      </c>
      <c r="BA361" s="14">
        <v>5</v>
      </c>
      <c r="BB361" s="14">
        <v>5</v>
      </c>
      <c r="BC361" s="14">
        <f>SUM(AY361:BB361)</f>
        <v>20</v>
      </c>
      <c r="BD361" s="14">
        <f>BC361-[1]Discharge!BF100</f>
        <v>0</v>
      </c>
    </row>
    <row r="362" spans="1:57" s="14" customFormat="1">
      <c r="A362" s="14">
        <v>353</v>
      </c>
      <c r="B362" s="14">
        <v>0</v>
      </c>
      <c r="C362" s="14">
        <v>0</v>
      </c>
      <c r="D362" s="14">
        <v>0</v>
      </c>
      <c r="E362" s="14">
        <v>2</v>
      </c>
      <c r="F362" s="14">
        <v>1</v>
      </c>
      <c r="G362" s="14">
        <v>0</v>
      </c>
      <c r="H362" s="14">
        <v>0</v>
      </c>
      <c r="I362" s="14">
        <v>0</v>
      </c>
      <c r="J362" s="14">
        <v>0</v>
      </c>
      <c r="K362" s="14">
        <v>0</v>
      </c>
      <c r="L362" s="14">
        <v>0</v>
      </c>
      <c r="M362" s="14">
        <v>0</v>
      </c>
      <c r="N362" s="14">
        <v>0</v>
      </c>
      <c r="O362" s="14">
        <v>0</v>
      </c>
      <c r="P362" s="14">
        <v>2</v>
      </c>
      <c r="Q362" s="14">
        <v>2</v>
      </c>
      <c r="R362" s="14">
        <v>2</v>
      </c>
      <c r="S362" s="14">
        <v>2</v>
      </c>
      <c r="T362" s="14">
        <v>3</v>
      </c>
      <c r="U362" s="14">
        <v>2</v>
      </c>
      <c r="V362" s="14">
        <v>5</v>
      </c>
      <c r="W362" s="14">
        <v>5</v>
      </c>
      <c r="X362" s="14">
        <v>1</v>
      </c>
      <c r="Y362" s="14">
        <v>1</v>
      </c>
      <c r="Z362" s="14">
        <v>50</v>
      </c>
      <c r="AA362" s="14">
        <f>Z362-[1]Discharge!AC270</f>
        <v>10</v>
      </c>
      <c r="AB362" s="14">
        <v>3</v>
      </c>
      <c r="AC362" s="14">
        <v>0</v>
      </c>
      <c r="AD362" s="14">
        <v>0</v>
      </c>
      <c r="AE362" s="14">
        <v>1</v>
      </c>
      <c r="AF362" s="14">
        <v>0</v>
      </c>
      <c r="AG362" s="14">
        <v>0</v>
      </c>
      <c r="AH362" s="14">
        <v>1</v>
      </c>
      <c r="AI362" s="14">
        <f>SUM(AC362:AH362)</f>
        <v>2</v>
      </c>
      <c r="AJ362" s="14">
        <f>AI362-[1]Discharge!AL270</f>
        <v>2</v>
      </c>
      <c r="AK362" s="14">
        <v>1</v>
      </c>
      <c r="AL362" s="14">
        <v>0</v>
      </c>
      <c r="AM362" s="14">
        <v>0</v>
      </c>
      <c r="AN362" s="14">
        <v>0</v>
      </c>
      <c r="AO362" s="14">
        <v>0</v>
      </c>
      <c r="AP362" s="14">
        <v>0</v>
      </c>
      <c r="AQ362" s="14">
        <v>0</v>
      </c>
      <c r="AR362" s="14">
        <v>0</v>
      </c>
      <c r="AS362" s="14">
        <f>SUM(AK362:AR362)</f>
        <v>1</v>
      </c>
      <c r="AT362" s="14">
        <f>AS362-[1]Discharge!AV270</f>
        <v>1</v>
      </c>
      <c r="AU362" s="14">
        <v>0</v>
      </c>
      <c r="AV362" s="14">
        <v>0</v>
      </c>
      <c r="AW362" s="14">
        <f>SUM(AU362:AV362)</f>
        <v>0</v>
      </c>
      <c r="AX362" s="14">
        <f>AW362-[1]Discharge!AZ270</f>
        <v>0</v>
      </c>
      <c r="AY362" s="14">
        <v>5</v>
      </c>
      <c r="AZ362" s="14">
        <v>5</v>
      </c>
      <c r="BA362" s="14">
        <v>5</v>
      </c>
      <c r="BB362" s="14">
        <v>5</v>
      </c>
      <c r="BC362" s="14">
        <f>SUM(AY362:BB362)</f>
        <v>20</v>
      </c>
      <c r="BD362" s="14">
        <f>BC362-[1]Discharge!BF270</f>
        <v>0</v>
      </c>
    </row>
    <row r="363" spans="1:57" s="14" customFormat="1">
      <c r="A363" s="14">
        <v>354</v>
      </c>
      <c r="B363" s="14">
        <v>0</v>
      </c>
      <c r="C363" s="14">
        <v>4</v>
      </c>
      <c r="D363" s="14">
        <v>1</v>
      </c>
      <c r="E363" s="14">
        <v>1</v>
      </c>
      <c r="F363" s="14">
        <v>0</v>
      </c>
      <c r="G363" s="14">
        <v>0</v>
      </c>
      <c r="H363" s="14">
        <v>0</v>
      </c>
      <c r="I363" s="14">
        <v>0</v>
      </c>
      <c r="J363" s="14">
        <v>0</v>
      </c>
      <c r="K363" s="14">
        <v>1</v>
      </c>
      <c r="L363" s="14">
        <v>0</v>
      </c>
      <c r="M363" s="14">
        <v>0</v>
      </c>
      <c r="N363" s="14">
        <v>0</v>
      </c>
      <c r="O363" s="14">
        <v>0</v>
      </c>
      <c r="P363" s="14">
        <v>2</v>
      </c>
      <c r="Q363" s="14">
        <v>2</v>
      </c>
      <c r="R363" s="14">
        <v>2</v>
      </c>
      <c r="S363" s="14">
        <v>2</v>
      </c>
      <c r="T363" s="14">
        <v>3</v>
      </c>
      <c r="U363" s="14">
        <v>3</v>
      </c>
      <c r="V363" s="14">
        <v>1</v>
      </c>
      <c r="W363" s="14">
        <v>1</v>
      </c>
      <c r="X363" s="14">
        <v>2</v>
      </c>
      <c r="Y363" s="14">
        <v>2</v>
      </c>
      <c r="Z363" s="14">
        <v>70</v>
      </c>
      <c r="AA363" s="14">
        <f>Z363-[1]Discharge!AC268</f>
        <v>-30</v>
      </c>
      <c r="AB363" s="14">
        <v>3</v>
      </c>
    </row>
    <row r="364" spans="1:57" s="14" customFormat="1">
      <c r="A364" s="14">
        <v>355</v>
      </c>
      <c r="B364" s="14">
        <v>0</v>
      </c>
      <c r="C364" s="14">
        <v>4</v>
      </c>
      <c r="D364" s="14">
        <v>2</v>
      </c>
      <c r="E364" s="14">
        <v>1</v>
      </c>
      <c r="F364" s="14">
        <v>1</v>
      </c>
      <c r="G364" s="14">
        <v>0</v>
      </c>
      <c r="H364" s="14">
        <v>0</v>
      </c>
      <c r="I364" s="14">
        <v>0</v>
      </c>
      <c r="J364" s="14">
        <v>1</v>
      </c>
      <c r="K364" s="14">
        <v>0</v>
      </c>
      <c r="L364" s="14">
        <v>0</v>
      </c>
      <c r="M364" s="14">
        <v>0</v>
      </c>
      <c r="N364" s="14">
        <v>0</v>
      </c>
      <c r="O364" s="14">
        <v>0</v>
      </c>
      <c r="P364" s="14">
        <v>2</v>
      </c>
      <c r="Q364" s="14">
        <v>2</v>
      </c>
      <c r="R364" s="14">
        <v>2</v>
      </c>
      <c r="S364" s="14">
        <v>2</v>
      </c>
      <c r="T364" s="14">
        <v>3</v>
      </c>
      <c r="U364" s="14">
        <v>1</v>
      </c>
      <c r="V364" s="14">
        <v>1</v>
      </c>
      <c r="W364" s="14">
        <v>3</v>
      </c>
      <c r="X364" s="14">
        <v>3</v>
      </c>
      <c r="Y364" s="14">
        <v>4</v>
      </c>
      <c r="Z364" s="14">
        <v>50</v>
      </c>
      <c r="AA364" s="14">
        <f>Z364-[1]Discharge!AC244</f>
        <v>-25</v>
      </c>
      <c r="AB364" s="14">
        <v>3</v>
      </c>
      <c r="AC364" s="14">
        <v>1</v>
      </c>
      <c r="AD364" s="14">
        <v>1</v>
      </c>
      <c r="AE364" s="14">
        <v>1</v>
      </c>
      <c r="AF364" s="14">
        <v>1</v>
      </c>
      <c r="AG364" s="14">
        <v>0</v>
      </c>
      <c r="AH364" s="14">
        <v>1</v>
      </c>
      <c r="AI364" s="14">
        <f>SUM(AC364:AH364)</f>
        <v>5</v>
      </c>
      <c r="AJ364" s="14">
        <f>AI364-[1]Discharge!AL244</f>
        <v>1</v>
      </c>
      <c r="AK364" s="14">
        <v>1</v>
      </c>
      <c r="AL364" s="14">
        <v>0</v>
      </c>
      <c r="AM364" s="14">
        <v>0</v>
      </c>
      <c r="AN364" s="14">
        <v>1</v>
      </c>
      <c r="AO364" s="14">
        <v>0</v>
      </c>
      <c r="AP364" s="14">
        <v>0</v>
      </c>
      <c r="AQ364" s="14">
        <v>1</v>
      </c>
      <c r="AR364" s="14">
        <v>1</v>
      </c>
      <c r="AS364" s="14">
        <f>SUM(AK364:AR364)</f>
        <v>4</v>
      </c>
      <c r="AT364" s="14">
        <f>AS364-[1]Discharge!AV244</f>
        <v>3</v>
      </c>
      <c r="AU364" s="14">
        <v>1</v>
      </c>
      <c r="AV364" s="14">
        <v>1</v>
      </c>
      <c r="AW364" s="14">
        <f>SUM(AU364:AV364)</f>
        <v>2</v>
      </c>
      <c r="AX364" s="14">
        <f>AW364-[1]Discharge!AZ244</f>
        <v>0</v>
      </c>
      <c r="AY364" s="14">
        <v>5</v>
      </c>
      <c r="AZ364" s="14">
        <v>1</v>
      </c>
      <c r="BA364" s="14">
        <v>4</v>
      </c>
      <c r="BB364" s="14">
        <v>3</v>
      </c>
      <c r="BC364" s="14">
        <f>SUM(AY364:BB364)</f>
        <v>13</v>
      </c>
      <c r="BD364" s="14">
        <f>BC364-[1]Discharge!BF244</f>
        <v>1</v>
      </c>
    </row>
    <row r="365" spans="1:57" s="14" customFormat="1">
      <c r="A365" s="14">
        <v>356</v>
      </c>
      <c r="B365" s="14">
        <v>0</v>
      </c>
      <c r="C365" s="14">
        <v>0</v>
      </c>
      <c r="D365" s="14">
        <v>0</v>
      </c>
      <c r="E365" s="14">
        <v>0</v>
      </c>
      <c r="F365" s="14">
        <v>0</v>
      </c>
      <c r="G365" s="14">
        <v>0</v>
      </c>
      <c r="H365" s="14">
        <v>0</v>
      </c>
      <c r="I365" s="14">
        <v>0</v>
      </c>
      <c r="J365" s="14">
        <v>0</v>
      </c>
      <c r="K365" s="14">
        <v>0</v>
      </c>
      <c r="L365" s="14">
        <v>0</v>
      </c>
      <c r="M365" s="14">
        <v>0</v>
      </c>
      <c r="N365" s="14">
        <v>0</v>
      </c>
      <c r="O365" s="14">
        <v>0</v>
      </c>
      <c r="P365" s="14">
        <v>2</v>
      </c>
      <c r="Q365" s="14">
        <v>2</v>
      </c>
      <c r="R365" s="14">
        <v>2</v>
      </c>
      <c r="S365" s="14">
        <v>2</v>
      </c>
      <c r="T365" s="14">
        <v>2</v>
      </c>
      <c r="U365" s="14">
        <v>2</v>
      </c>
      <c r="V365" s="14">
        <v>2</v>
      </c>
      <c r="W365" s="14">
        <v>2</v>
      </c>
      <c r="X365" s="14">
        <v>3</v>
      </c>
      <c r="Y365" s="14">
        <v>4</v>
      </c>
      <c r="Z365" s="14">
        <v>60</v>
      </c>
      <c r="AA365" s="14">
        <f>Z365-[1]Discharge!AC153</f>
        <v>10</v>
      </c>
      <c r="AB365" s="14">
        <v>4</v>
      </c>
      <c r="AC365" s="14">
        <v>1</v>
      </c>
      <c r="AD365" s="14">
        <v>1</v>
      </c>
      <c r="AE365" s="14">
        <v>1</v>
      </c>
      <c r="AF365" s="14">
        <v>1</v>
      </c>
      <c r="AG365" s="14">
        <v>1</v>
      </c>
      <c r="AH365" s="14">
        <v>1</v>
      </c>
      <c r="AI365" s="14">
        <f>SUM(AC365:AH365)</f>
        <v>6</v>
      </c>
      <c r="AJ365" s="14">
        <f>AI365-[1]Discharge!AL153</f>
        <v>0</v>
      </c>
      <c r="AK365" s="14">
        <v>1</v>
      </c>
      <c r="AL365" s="14">
        <v>0</v>
      </c>
      <c r="AM365" s="14">
        <v>0</v>
      </c>
      <c r="AN365" s="14">
        <v>0</v>
      </c>
      <c r="AO365" s="14">
        <v>0</v>
      </c>
      <c r="AP365" s="14">
        <v>0</v>
      </c>
      <c r="AQ365" s="14">
        <v>0</v>
      </c>
      <c r="AR365" s="14">
        <v>0</v>
      </c>
      <c r="AS365" s="14">
        <f>SUM(AK365:AR365)</f>
        <v>1</v>
      </c>
      <c r="AT365" s="14">
        <f>AS365-[1]Discharge!AV153</f>
        <v>0</v>
      </c>
      <c r="AU365" s="14">
        <v>0</v>
      </c>
      <c r="AV365" s="14">
        <v>0</v>
      </c>
      <c r="AW365" s="14">
        <f>SUM(AU365:AV365)</f>
        <v>0</v>
      </c>
      <c r="AX365" s="14">
        <f>AW365-[1]Discharge!AZ153</f>
        <v>0</v>
      </c>
      <c r="AY365" s="14">
        <v>5</v>
      </c>
      <c r="AZ365" s="14">
        <v>4</v>
      </c>
      <c r="BA365" s="14">
        <v>5</v>
      </c>
      <c r="BB365" s="14">
        <v>5</v>
      </c>
      <c r="BC365" s="14">
        <f>SUM(AY365:BB365)</f>
        <v>19</v>
      </c>
      <c r="BD365" s="14">
        <f>BC365-[1]Discharge!BF153</f>
        <v>1</v>
      </c>
    </row>
    <row r="366" spans="1:57" s="14" customFormat="1">
      <c r="A366" s="14">
        <v>357</v>
      </c>
      <c r="B366" s="14">
        <v>0</v>
      </c>
      <c r="C366" s="14">
        <v>2</v>
      </c>
      <c r="D366" s="14">
        <v>3</v>
      </c>
      <c r="E366" s="14">
        <v>1</v>
      </c>
      <c r="F366" s="14">
        <v>0</v>
      </c>
      <c r="G366" s="14">
        <v>0</v>
      </c>
      <c r="H366" s="14">
        <v>0</v>
      </c>
      <c r="I366" s="14">
        <v>0</v>
      </c>
      <c r="J366" s="14">
        <v>0</v>
      </c>
      <c r="K366" s="14">
        <v>0</v>
      </c>
      <c r="L366" s="14">
        <v>0</v>
      </c>
      <c r="M366" s="14">
        <v>0</v>
      </c>
      <c r="N366" s="14">
        <v>0</v>
      </c>
      <c r="O366" s="14">
        <v>0</v>
      </c>
      <c r="P366" s="14">
        <v>2</v>
      </c>
      <c r="Q366" s="14">
        <v>2</v>
      </c>
      <c r="R366" s="14">
        <v>2</v>
      </c>
      <c r="S366" s="14">
        <v>2</v>
      </c>
      <c r="T366" s="14">
        <v>3</v>
      </c>
      <c r="U366" s="14">
        <v>3</v>
      </c>
      <c r="V366" s="14">
        <v>1</v>
      </c>
      <c r="W366" s="14">
        <v>1</v>
      </c>
      <c r="X366" s="14">
        <v>3</v>
      </c>
      <c r="Y366" s="14">
        <v>1</v>
      </c>
      <c r="Z366" s="14">
        <v>50</v>
      </c>
      <c r="AA366" s="14">
        <f>Z366-[1]Discharge!AC251</f>
        <v>0</v>
      </c>
      <c r="AB366" s="14">
        <v>3</v>
      </c>
      <c r="AC366" s="14">
        <v>1</v>
      </c>
      <c r="AD366" s="14">
        <v>1</v>
      </c>
      <c r="AE366" s="14">
        <v>1</v>
      </c>
      <c r="AF366" s="14">
        <v>1</v>
      </c>
      <c r="AG366" s="14">
        <v>1</v>
      </c>
      <c r="AH366" s="14">
        <v>1</v>
      </c>
      <c r="AI366" s="14">
        <f>SUM(AC366:AH366)</f>
        <v>6</v>
      </c>
      <c r="AJ366" s="14">
        <f>AI366-[1]Discharge!AL251</f>
        <v>0</v>
      </c>
      <c r="AK366" s="14">
        <v>1</v>
      </c>
      <c r="AL366" s="14">
        <v>1</v>
      </c>
      <c r="AM366" s="14">
        <v>1</v>
      </c>
      <c r="AN366" s="14">
        <v>1</v>
      </c>
      <c r="AO366" s="14">
        <v>1</v>
      </c>
      <c r="AP366" s="14">
        <v>0</v>
      </c>
      <c r="AQ366" s="14">
        <v>1</v>
      </c>
      <c r="AR366" s="14">
        <v>1</v>
      </c>
      <c r="AS366" s="14">
        <f>SUM(AK366:AR366)</f>
        <v>7</v>
      </c>
      <c r="AT366" s="14">
        <f>AS366-[1]Discharge!AV251</f>
        <v>0</v>
      </c>
      <c r="AU366" s="14">
        <v>0</v>
      </c>
      <c r="AV366" s="14">
        <v>0</v>
      </c>
      <c r="AW366" s="14">
        <f>SUM(AU366:AV366)</f>
        <v>0</v>
      </c>
      <c r="AX366" s="14">
        <f>AW366-[1]Discharge!AZ251</f>
        <v>-4</v>
      </c>
      <c r="AY366" s="14">
        <v>3</v>
      </c>
      <c r="AZ366" s="14">
        <v>3</v>
      </c>
      <c r="BA366" s="14">
        <v>3</v>
      </c>
      <c r="BB366" s="14">
        <v>3</v>
      </c>
      <c r="BC366" s="14">
        <f>SUM(AY366:BB366)</f>
        <v>12</v>
      </c>
      <c r="BD366" s="14">
        <f>BC366-[1]Discharge!BF251</f>
        <v>0</v>
      </c>
    </row>
    <row r="367" spans="1:57" s="14" customFormat="1">
      <c r="A367" s="14">
        <v>358</v>
      </c>
      <c r="B367" s="14">
        <v>0</v>
      </c>
      <c r="C367" s="14">
        <v>1</v>
      </c>
      <c r="D367" s="14">
        <v>0</v>
      </c>
      <c r="E367" s="14">
        <v>2</v>
      </c>
      <c r="F367" s="14">
        <v>3</v>
      </c>
      <c r="G367" s="14">
        <v>4</v>
      </c>
      <c r="H367" s="14">
        <v>0</v>
      </c>
      <c r="I367" s="14">
        <v>0</v>
      </c>
      <c r="J367" s="14">
        <v>0</v>
      </c>
      <c r="K367" s="14">
        <v>0</v>
      </c>
      <c r="L367" s="14">
        <v>0</v>
      </c>
      <c r="M367" s="14">
        <v>0</v>
      </c>
      <c r="N367" s="14">
        <v>0</v>
      </c>
      <c r="O367" s="14">
        <v>0</v>
      </c>
      <c r="P367" s="14">
        <v>2</v>
      </c>
      <c r="Q367" s="14">
        <v>2</v>
      </c>
      <c r="R367" s="14">
        <v>2</v>
      </c>
      <c r="S367" s="14">
        <v>2</v>
      </c>
      <c r="T367" s="14">
        <v>3</v>
      </c>
    </row>
    <row r="368" spans="1:57" s="14" customFormat="1">
      <c r="A368" s="14">
        <v>359</v>
      </c>
      <c r="B368" s="14">
        <v>0</v>
      </c>
      <c r="C368" s="14">
        <v>1</v>
      </c>
      <c r="D368" s="14">
        <v>0</v>
      </c>
      <c r="E368" s="14">
        <v>0</v>
      </c>
      <c r="F368" s="14">
        <v>0</v>
      </c>
      <c r="G368" s="14">
        <v>0</v>
      </c>
      <c r="H368" s="14">
        <v>0</v>
      </c>
      <c r="I368" s="14">
        <v>0</v>
      </c>
      <c r="J368" s="14">
        <v>0</v>
      </c>
      <c r="K368" s="14">
        <v>0</v>
      </c>
      <c r="L368" s="14">
        <v>0</v>
      </c>
      <c r="M368" s="14">
        <v>0</v>
      </c>
      <c r="N368" s="14">
        <v>0</v>
      </c>
      <c r="O368" s="14">
        <v>0</v>
      </c>
      <c r="U368" s="14">
        <v>3</v>
      </c>
      <c r="V368" s="14">
        <v>1</v>
      </c>
      <c r="W368" s="14">
        <v>1</v>
      </c>
      <c r="X368" s="14">
        <v>3</v>
      </c>
      <c r="Y368" s="14">
        <v>3</v>
      </c>
      <c r="Z368" s="14">
        <v>40</v>
      </c>
      <c r="AA368" s="14">
        <f>Z368-[1]Discharge!AC281</f>
        <v>-50</v>
      </c>
      <c r="AB368" s="14">
        <v>4</v>
      </c>
      <c r="AC368" s="14">
        <v>0</v>
      </c>
      <c r="AD368" s="14">
        <v>1</v>
      </c>
      <c r="AE368" s="14">
        <v>1</v>
      </c>
      <c r="AF368" s="14">
        <v>0</v>
      </c>
      <c r="AG368" s="14">
        <v>0</v>
      </c>
      <c r="AH368" s="14">
        <v>0</v>
      </c>
      <c r="AI368" s="14">
        <f>SUM(AC368:AH368)</f>
        <v>2</v>
      </c>
      <c r="AJ368" s="14">
        <f>AI368-[1]Discharge!AL281</f>
        <v>-4</v>
      </c>
      <c r="AK368" s="14">
        <v>1</v>
      </c>
      <c r="AL368" s="14">
        <v>0</v>
      </c>
      <c r="AM368" s="14">
        <v>0</v>
      </c>
      <c r="AN368" s="14">
        <v>0</v>
      </c>
      <c r="AO368" s="14">
        <v>0</v>
      </c>
      <c r="AP368" s="14">
        <v>0</v>
      </c>
      <c r="AQ368" s="14">
        <v>0</v>
      </c>
      <c r="AR368" s="14">
        <v>0</v>
      </c>
      <c r="AS368" s="14">
        <v>1</v>
      </c>
      <c r="AT368" s="14">
        <f>AS368-[1]Discharge!AV281</f>
        <v>-2</v>
      </c>
      <c r="AU368" s="14">
        <v>2</v>
      </c>
      <c r="AV368" s="14">
        <v>2</v>
      </c>
      <c r="AW368" s="14">
        <f>SUM(AU368:AV368)</f>
        <v>4</v>
      </c>
      <c r="AX368" s="14">
        <f>AW368-[1]Discharge!AZ281</f>
        <v>3</v>
      </c>
      <c r="AY368" s="14">
        <v>5</v>
      </c>
      <c r="AZ368" s="14">
        <v>5</v>
      </c>
      <c r="BA368" s="14">
        <v>5</v>
      </c>
      <c r="BB368" s="14">
        <v>5</v>
      </c>
      <c r="BC368" s="14">
        <f>SUM(AY368:BB368)</f>
        <v>20</v>
      </c>
      <c r="BD368" s="14">
        <f>BC368-[1]Discharge!BF281</f>
        <v>0</v>
      </c>
    </row>
    <row r="369" spans="1:57" s="14" customFormat="1">
      <c r="A369" s="14">
        <v>360</v>
      </c>
      <c r="B369" s="14">
        <v>0</v>
      </c>
      <c r="C369" s="14">
        <v>5</v>
      </c>
      <c r="D369" s="14">
        <v>1</v>
      </c>
      <c r="E369" s="14">
        <v>1</v>
      </c>
      <c r="F369" s="14">
        <v>1</v>
      </c>
      <c r="G369" s="14">
        <v>0</v>
      </c>
      <c r="H369" s="14">
        <v>0</v>
      </c>
      <c r="I369" s="14">
        <v>0</v>
      </c>
      <c r="J369" s="14">
        <v>0</v>
      </c>
      <c r="K369" s="14">
        <v>0</v>
      </c>
      <c r="L369" s="14">
        <v>0</v>
      </c>
      <c r="M369" s="14">
        <v>0</v>
      </c>
      <c r="N369" s="14">
        <v>0</v>
      </c>
      <c r="O369" s="14">
        <v>0</v>
      </c>
      <c r="P369" s="14">
        <v>2</v>
      </c>
      <c r="Q369" s="14">
        <v>2</v>
      </c>
      <c r="R369" s="14">
        <v>2</v>
      </c>
      <c r="S369" s="14">
        <v>2</v>
      </c>
      <c r="T369" s="14">
        <v>3</v>
      </c>
      <c r="U369" s="14">
        <v>3</v>
      </c>
      <c r="V369" s="14">
        <v>2</v>
      </c>
      <c r="W369" s="14">
        <v>2</v>
      </c>
      <c r="X369" s="14">
        <v>3</v>
      </c>
      <c r="Y369" s="14">
        <v>1</v>
      </c>
      <c r="Z369" s="14">
        <v>50</v>
      </c>
      <c r="AA369" s="14">
        <f>Z369-[1]Discharge!AC381</f>
        <v>50</v>
      </c>
      <c r="AB369" s="14">
        <v>3</v>
      </c>
      <c r="AC369" s="14">
        <v>1</v>
      </c>
      <c r="AD369" s="14">
        <v>1</v>
      </c>
      <c r="AE369" s="14">
        <v>1</v>
      </c>
      <c r="AF369" s="14">
        <v>1</v>
      </c>
      <c r="AG369" s="14">
        <v>0</v>
      </c>
      <c r="AH369" s="14">
        <v>1</v>
      </c>
      <c r="AI369" s="14">
        <f>SUM(AC369:AH369)</f>
        <v>5</v>
      </c>
      <c r="AJ369" s="14">
        <f>AI369-[1]Discharge!AL381</f>
        <v>5</v>
      </c>
      <c r="AK369" s="14">
        <v>1</v>
      </c>
      <c r="AL369" s="14">
        <v>0</v>
      </c>
      <c r="AM369" s="14">
        <v>0</v>
      </c>
      <c r="AN369" s="14">
        <v>0</v>
      </c>
      <c r="AO369" s="14">
        <v>0</v>
      </c>
      <c r="AP369" s="14">
        <v>0</v>
      </c>
      <c r="AQ369" s="14">
        <v>0</v>
      </c>
      <c r="AR369" s="14">
        <v>0</v>
      </c>
      <c r="AS369" s="14">
        <f>SUM(AK369:AR369)</f>
        <v>1</v>
      </c>
      <c r="AT369" s="14">
        <f>AS369-[1]Discharge!AV381</f>
        <v>1</v>
      </c>
      <c r="AU369" s="14">
        <v>0</v>
      </c>
      <c r="AV369" s="14">
        <v>0</v>
      </c>
      <c r="AW369" s="14">
        <f>SUM(AU369:AV369)</f>
        <v>0</v>
      </c>
      <c r="AX369" s="14">
        <f>AW369-[1]Discharge!AZ381</f>
        <v>0</v>
      </c>
      <c r="AY369" s="14">
        <v>5</v>
      </c>
      <c r="AZ369" s="14">
        <v>5</v>
      </c>
      <c r="BA369" s="14">
        <v>5</v>
      </c>
      <c r="BB369" s="14">
        <v>5</v>
      </c>
      <c r="BC369" s="14">
        <f>SUM(AY369:BB369)</f>
        <v>20</v>
      </c>
      <c r="BD369" s="14">
        <f>BC369-[1]Discharge!BF381</f>
        <v>20</v>
      </c>
    </row>
    <row r="370" spans="1:57" s="14" customFormat="1">
      <c r="A370" s="14">
        <v>361</v>
      </c>
      <c r="B370" s="14">
        <v>0</v>
      </c>
      <c r="C370" s="14">
        <v>0</v>
      </c>
      <c r="D370" s="14">
        <v>1</v>
      </c>
      <c r="E370" s="14">
        <v>1</v>
      </c>
      <c r="F370" s="14">
        <v>0</v>
      </c>
      <c r="G370" s="14">
        <v>0</v>
      </c>
      <c r="H370" s="14">
        <v>0</v>
      </c>
      <c r="I370" s="14">
        <v>0</v>
      </c>
      <c r="J370" s="14">
        <v>0</v>
      </c>
      <c r="K370" s="14">
        <v>0</v>
      </c>
      <c r="L370" s="14">
        <v>0</v>
      </c>
      <c r="M370" s="14">
        <v>0</v>
      </c>
      <c r="N370" s="14">
        <v>0</v>
      </c>
      <c r="O370" s="14">
        <v>0</v>
      </c>
      <c r="P370" s="14">
        <v>2</v>
      </c>
      <c r="Q370" s="14">
        <v>2</v>
      </c>
      <c r="R370" s="14">
        <v>2</v>
      </c>
      <c r="S370" s="14">
        <v>2</v>
      </c>
      <c r="T370" s="14">
        <v>2</v>
      </c>
      <c r="U370" s="14">
        <v>1</v>
      </c>
      <c r="V370" s="14">
        <v>2</v>
      </c>
      <c r="W370" s="14">
        <v>1</v>
      </c>
      <c r="X370" s="14">
        <v>4</v>
      </c>
      <c r="Y370" s="14">
        <v>1</v>
      </c>
      <c r="Z370" s="14">
        <v>80</v>
      </c>
      <c r="AA370" s="14">
        <f>Z370-[1]Discharge!AC31</f>
        <v>0</v>
      </c>
      <c r="AB370" s="14">
        <v>3</v>
      </c>
      <c r="AC370" s="14">
        <v>1</v>
      </c>
      <c r="AD370" s="14">
        <v>1</v>
      </c>
      <c r="AE370" s="14">
        <v>1</v>
      </c>
      <c r="AF370" s="14">
        <v>1</v>
      </c>
      <c r="AG370" s="14">
        <v>1</v>
      </c>
      <c r="AH370" s="14">
        <v>1</v>
      </c>
      <c r="AI370" s="14">
        <f>SUM(AC370:AH370)</f>
        <v>6</v>
      </c>
      <c r="AJ370" s="14">
        <f>AI370-[1]Discharge!AL31</f>
        <v>1</v>
      </c>
      <c r="AK370" s="14">
        <v>1</v>
      </c>
      <c r="AL370" s="14">
        <v>1</v>
      </c>
      <c r="AM370" s="14">
        <v>1</v>
      </c>
      <c r="AN370" s="14">
        <v>1</v>
      </c>
      <c r="AO370" s="14">
        <v>1</v>
      </c>
      <c r="AP370" s="14">
        <v>1</v>
      </c>
      <c r="AQ370" s="14">
        <v>1</v>
      </c>
      <c r="AR370" s="14">
        <v>1</v>
      </c>
      <c r="AS370" s="14">
        <f>SUM(AK370:AR370)</f>
        <v>8</v>
      </c>
      <c r="AT370" s="14">
        <f>AS370-[1]Discharge!AV31</f>
        <v>1</v>
      </c>
      <c r="AU370" s="14">
        <v>0</v>
      </c>
      <c r="AV370" s="14">
        <v>0</v>
      </c>
      <c r="AW370" s="14">
        <f>SUM(AU370:AV370)</f>
        <v>0</v>
      </c>
      <c r="AX370" s="14">
        <f>AW370-[1]Discharge!AZ31</f>
        <v>-2</v>
      </c>
      <c r="AY370" s="14">
        <v>4</v>
      </c>
      <c r="AZ370" s="14">
        <v>4</v>
      </c>
      <c r="BA370" s="14">
        <v>3</v>
      </c>
      <c r="BB370" s="14">
        <v>4</v>
      </c>
      <c r="BC370" s="14">
        <f>SUM(AY370:BB370)</f>
        <v>15</v>
      </c>
      <c r="BD370" s="14">
        <f>BC370-[1]Discharge!BF31</f>
        <v>-3</v>
      </c>
    </row>
    <row r="371" spans="1:57" s="14" customFormat="1">
      <c r="A371" s="14">
        <v>362</v>
      </c>
      <c r="B371" s="14">
        <v>1</v>
      </c>
      <c r="C371" s="14">
        <v>0</v>
      </c>
      <c r="D371" s="14">
        <v>1</v>
      </c>
      <c r="E371" s="14">
        <v>1</v>
      </c>
      <c r="F371" s="14">
        <v>0</v>
      </c>
      <c r="G371" s="14">
        <v>0</v>
      </c>
      <c r="H371" s="14">
        <v>0</v>
      </c>
      <c r="I371" s="14">
        <v>0</v>
      </c>
      <c r="J371" s="14">
        <v>0</v>
      </c>
      <c r="K371" s="14">
        <v>0</v>
      </c>
      <c r="L371" s="14">
        <v>0</v>
      </c>
      <c r="M371" s="14">
        <v>0</v>
      </c>
      <c r="N371" s="14">
        <v>0</v>
      </c>
      <c r="O371" s="14">
        <v>0</v>
      </c>
      <c r="P371" s="14">
        <v>2</v>
      </c>
      <c r="Q371" s="14">
        <v>2</v>
      </c>
      <c r="R371" s="14">
        <v>2</v>
      </c>
      <c r="S371" s="14">
        <v>2</v>
      </c>
      <c r="T371" s="14">
        <v>2</v>
      </c>
    </row>
    <row r="372" spans="1:57" s="14" customFormat="1">
      <c r="A372" s="14">
        <v>363</v>
      </c>
      <c r="B372" s="14">
        <v>0</v>
      </c>
      <c r="C372" s="14">
        <v>0</v>
      </c>
      <c r="D372" s="14">
        <v>0</v>
      </c>
      <c r="E372" s="14">
        <v>0</v>
      </c>
      <c r="F372" s="14">
        <v>0</v>
      </c>
      <c r="G372" s="14">
        <v>8</v>
      </c>
      <c r="H372" s="14">
        <v>0</v>
      </c>
      <c r="I372" s="14">
        <v>0</v>
      </c>
      <c r="J372" s="14">
        <v>0</v>
      </c>
      <c r="K372" s="14">
        <v>0</v>
      </c>
      <c r="L372" s="14">
        <v>0</v>
      </c>
      <c r="M372" s="14">
        <v>0</v>
      </c>
      <c r="N372" s="14">
        <v>0</v>
      </c>
      <c r="O372" s="14">
        <v>0</v>
      </c>
      <c r="P372" s="14">
        <v>0</v>
      </c>
      <c r="Q372" s="14">
        <v>2</v>
      </c>
      <c r="R372" s="14">
        <v>2</v>
      </c>
      <c r="S372" s="14">
        <v>2</v>
      </c>
      <c r="T372" s="14">
        <v>2</v>
      </c>
      <c r="U372" s="67">
        <v>5</v>
      </c>
      <c r="V372" s="67">
        <v>1</v>
      </c>
      <c r="W372" s="67">
        <v>1</v>
      </c>
      <c r="X372" s="67">
        <v>1</v>
      </c>
      <c r="Y372" s="67">
        <v>1</v>
      </c>
      <c r="Z372" s="67">
        <v>90</v>
      </c>
      <c r="AA372" s="14">
        <f>Z372-[1]Discharge!AC493</f>
        <v>0</v>
      </c>
      <c r="AB372" s="67">
        <v>1</v>
      </c>
      <c r="AC372" s="67">
        <v>1</v>
      </c>
      <c r="AD372" s="67">
        <v>1</v>
      </c>
      <c r="AE372" s="67">
        <v>1</v>
      </c>
      <c r="AF372" s="67">
        <v>1</v>
      </c>
      <c r="AG372" s="67">
        <v>1</v>
      </c>
      <c r="AH372" s="67">
        <v>1</v>
      </c>
      <c r="AI372" s="14">
        <f>SUM(AC372:AH372)</f>
        <v>6</v>
      </c>
      <c r="AJ372" s="14">
        <f>AI372-[1]Discharge!AL493</f>
        <v>0</v>
      </c>
      <c r="AK372" s="67">
        <v>1</v>
      </c>
      <c r="AL372" s="67">
        <v>1</v>
      </c>
      <c r="AM372" s="67">
        <v>1</v>
      </c>
      <c r="AN372" s="67">
        <v>1</v>
      </c>
      <c r="AO372" s="67">
        <v>0</v>
      </c>
      <c r="AP372" s="67">
        <v>1</v>
      </c>
      <c r="AQ372" s="67">
        <v>1</v>
      </c>
      <c r="AR372" s="67">
        <v>1</v>
      </c>
      <c r="AS372" s="14">
        <f>SUM(AK372:AR372)</f>
        <v>7</v>
      </c>
      <c r="AT372" s="14">
        <f>AS372-[1]Discharge!AV493</f>
        <v>0</v>
      </c>
      <c r="AU372" s="67">
        <v>0</v>
      </c>
      <c r="AV372" s="67">
        <v>0</v>
      </c>
      <c r="AW372" s="14">
        <f>SUM(AU372:AV372)</f>
        <v>0</v>
      </c>
      <c r="AX372" s="14">
        <f>AW372-[1]Discharge!AZ493</f>
        <v>-1</v>
      </c>
      <c r="AY372" s="67">
        <v>5</v>
      </c>
      <c r="AZ372" s="67">
        <v>5</v>
      </c>
      <c r="BA372" s="67">
        <v>5</v>
      </c>
      <c r="BB372" s="67">
        <v>5</v>
      </c>
      <c r="BC372" s="14">
        <f>SUM(AY372:BB372)</f>
        <v>20</v>
      </c>
      <c r="BD372" s="14">
        <f>BC372-[1]Discharge!BF493</f>
        <v>0</v>
      </c>
      <c r="BE372" s="69"/>
    </row>
    <row r="373" spans="1:57" s="14" customFormat="1">
      <c r="A373" s="14">
        <v>364</v>
      </c>
      <c r="B373" s="14">
        <v>0</v>
      </c>
      <c r="C373" s="14">
        <v>1</v>
      </c>
      <c r="D373" s="14">
        <v>1</v>
      </c>
      <c r="E373" s="14">
        <v>1</v>
      </c>
      <c r="F373" s="14">
        <v>0</v>
      </c>
      <c r="G373" s="14">
        <v>0</v>
      </c>
      <c r="H373" s="14">
        <v>0</v>
      </c>
      <c r="I373" s="14">
        <v>0</v>
      </c>
      <c r="J373" s="14">
        <v>0</v>
      </c>
      <c r="K373" s="14">
        <v>0</v>
      </c>
      <c r="L373" s="14">
        <v>0</v>
      </c>
      <c r="M373" s="14">
        <v>0</v>
      </c>
      <c r="N373" s="14">
        <v>0</v>
      </c>
      <c r="O373" s="14">
        <v>0</v>
      </c>
      <c r="P373" s="14">
        <v>2</v>
      </c>
      <c r="Q373" s="14">
        <v>2</v>
      </c>
      <c r="R373" s="14">
        <v>2</v>
      </c>
      <c r="S373" s="14">
        <v>2</v>
      </c>
      <c r="T373" s="14">
        <v>3</v>
      </c>
      <c r="U373" s="14">
        <v>1</v>
      </c>
      <c r="V373" s="14">
        <v>1</v>
      </c>
      <c r="W373" s="14">
        <v>1</v>
      </c>
      <c r="X373" s="14">
        <v>1</v>
      </c>
      <c r="Y373" s="14">
        <v>1</v>
      </c>
      <c r="Z373" s="14">
        <v>99</v>
      </c>
      <c r="AA373" s="14">
        <f>Z373-[1]Discharge!AC199</f>
        <v>29</v>
      </c>
      <c r="AB373" s="14">
        <v>3</v>
      </c>
      <c r="AC373" s="14">
        <v>1</v>
      </c>
      <c r="AD373" s="14">
        <v>1</v>
      </c>
      <c r="AE373" s="14">
        <v>1</v>
      </c>
      <c r="AF373" s="14">
        <v>1</v>
      </c>
      <c r="AG373" s="14">
        <v>1</v>
      </c>
      <c r="AH373" s="14">
        <v>1</v>
      </c>
      <c r="AI373" s="14">
        <f>SUM(AC373:AH373)</f>
        <v>6</v>
      </c>
      <c r="AJ373" s="14">
        <f>AI373-[1]Discharge!AL199</f>
        <v>0</v>
      </c>
      <c r="AK373" s="14">
        <v>1</v>
      </c>
      <c r="AL373" s="14">
        <v>1</v>
      </c>
      <c r="AM373" s="14">
        <v>1</v>
      </c>
      <c r="AN373" s="14">
        <v>1</v>
      </c>
      <c r="AO373" s="14">
        <v>1</v>
      </c>
      <c r="AP373" s="14">
        <v>1</v>
      </c>
      <c r="AQ373" s="14">
        <v>1</v>
      </c>
      <c r="AR373" s="14">
        <v>1</v>
      </c>
      <c r="AS373" s="14">
        <f>SUM(AK373:AR373)</f>
        <v>8</v>
      </c>
      <c r="AT373" s="14">
        <f>AS373-[1]Discharge!AV199</f>
        <v>0</v>
      </c>
      <c r="AU373" s="14">
        <v>0</v>
      </c>
      <c r="AV373" s="14">
        <v>0</v>
      </c>
      <c r="AW373" s="14">
        <f>SUM(AU373:AV373)</f>
        <v>0</v>
      </c>
      <c r="AX373" s="14">
        <f>AW373-[1]Discharge!AZ199</f>
        <v>0</v>
      </c>
      <c r="AY373" s="14">
        <v>5</v>
      </c>
      <c r="AZ373" s="14">
        <v>5</v>
      </c>
      <c r="BA373" s="14">
        <v>5</v>
      </c>
      <c r="BB373" s="14">
        <v>5</v>
      </c>
      <c r="BC373" s="14">
        <f>SUM(AY373:BB373)</f>
        <v>20</v>
      </c>
      <c r="BD373" s="14">
        <f>BC373-[1]Discharge!BF199</f>
        <v>0</v>
      </c>
    </row>
    <row r="374" spans="1:57" s="14" customFormat="1">
      <c r="A374" s="14">
        <v>365</v>
      </c>
      <c r="B374" s="14">
        <v>0</v>
      </c>
      <c r="C374" s="14">
        <v>0</v>
      </c>
      <c r="D374" s="14">
        <v>0</v>
      </c>
      <c r="E374" s="14">
        <v>0</v>
      </c>
      <c r="F374" s="14">
        <v>0</v>
      </c>
      <c r="G374" s="14">
        <v>0</v>
      </c>
      <c r="H374" s="14">
        <v>0</v>
      </c>
      <c r="I374" s="14">
        <v>0</v>
      </c>
      <c r="J374" s="14">
        <v>0</v>
      </c>
      <c r="K374" s="14">
        <v>0</v>
      </c>
      <c r="L374" s="14">
        <v>0</v>
      </c>
      <c r="M374" s="14">
        <v>0</v>
      </c>
      <c r="N374" s="14">
        <v>0</v>
      </c>
      <c r="O374" s="14">
        <v>0</v>
      </c>
      <c r="P374" s="14">
        <v>0</v>
      </c>
      <c r="Q374" s="14">
        <v>0</v>
      </c>
      <c r="R374" s="14">
        <v>0</v>
      </c>
      <c r="S374" s="14">
        <v>0</v>
      </c>
      <c r="T374" s="14">
        <v>0</v>
      </c>
      <c r="U374" s="14">
        <v>1</v>
      </c>
      <c r="V374" s="14">
        <v>1</v>
      </c>
      <c r="W374" s="14">
        <v>1</v>
      </c>
      <c r="X374" s="14">
        <v>1</v>
      </c>
      <c r="Y374" s="14">
        <v>1</v>
      </c>
      <c r="Z374" s="14">
        <v>70</v>
      </c>
      <c r="AA374" s="14">
        <f>Z374-[1]Discharge!AC311</f>
        <v>-10</v>
      </c>
      <c r="AB374" s="14">
        <v>3</v>
      </c>
      <c r="AC374" s="14">
        <v>1</v>
      </c>
      <c r="AD374" s="14">
        <v>1</v>
      </c>
      <c r="AE374" s="14">
        <v>1</v>
      </c>
      <c r="AF374" s="14">
        <v>1</v>
      </c>
      <c r="AG374" s="14">
        <v>1</v>
      </c>
      <c r="AH374" s="14">
        <v>1</v>
      </c>
      <c r="AI374" s="14">
        <f>SUM(AC374:AH374)</f>
        <v>6</v>
      </c>
      <c r="AJ374" s="14">
        <f>AI374-[1]Discharge!AL311</f>
        <v>0</v>
      </c>
      <c r="AK374" s="14">
        <v>1</v>
      </c>
      <c r="AL374" s="14">
        <v>1</v>
      </c>
      <c r="AM374" s="14">
        <v>1</v>
      </c>
      <c r="AN374" s="14">
        <v>1</v>
      </c>
      <c r="AO374" s="14">
        <v>1</v>
      </c>
      <c r="AP374" s="14">
        <v>1</v>
      </c>
      <c r="AQ374" s="14">
        <v>1</v>
      </c>
      <c r="AR374" s="14">
        <v>1</v>
      </c>
      <c r="AS374" s="14">
        <f>SUM(AK374:AR374)</f>
        <v>8</v>
      </c>
      <c r="AT374" s="14">
        <f>AS374-[1]Discharge!AV311</f>
        <v>0</v>
      </c>
      <c r="AU374" s="14">
        <v>1</v>
      </c>
      <c r="AV374" s="14">
        <v>1</v>
      </c>
      <c r="AW374" s="14">
        <f>SUM(AU374:AV374)</f>
        <v>2</v>
      </c>
      <c r="AX374" s="14">
        <f>AW374-[1]Discharge!AZ311</f>
        <v>2</v>
      </c>
      <c r="AY374" s="14">
        <v>4</v>
      </c>
      <c r="AZ374" s="14">
        <v>4</v>
      </c>
      <c r="BA374" s="14">
        <v>4</v>
      </c>
      <c r="BB374" s="14">
        <v>4</v>
      </c>
      <c r="BC374" s="14">
        <f>SUM(AY374:BB374)</f>
        <v>16</v>
      </c>
      <c r="BD374" s="14">
        <f>BC374-[1]Discharge!BF311</f>
        <v>4</v>
      </c>
    </row>
    <row r="375" spans="1:57" s="14" customFormat="1">
      <c r="A375" s="14">
        <v>366</v>
      </c>
      <c r="B375" s="14" t="s">
        <v>7003</v>
      </c>
      <c r="C375" s="14" t="s">
        <v>7003</v>
      </c>
      <c r="D375" s="14" t="s">
        <v>7003</v>
      </c>
      <c r="E375" s="14" t="s">
        <v>7003</v>
      </c>
      <c r="F375" s="14">
        <v>1</v>
      </c>
      <c r="G375" s="14" t="s">
        <v>7003</v>
      </c>
      <c r="H375" s="14" t="s">
        <v>7003</v>
      </c>
      <c r="I375" s="14" t="s">
        <v>7003</v>
      </c>
      <c r="J375" s="14" t="s">
        <v>7003</v>
      </c>
      <c r="K375" s="14" t="s">
        <v>7003</v>
      </c>
      <c r="L375" s="14" t="s">
        <v>7003</v>
      </c>
      <c r="M375" s="14" t="s">
        <v>7003</v>
      </c>
      <c r="N375" s="14" t="s">
        <v>7003</v>
      </c>
      <c r="O375" s="14" t="s">
        <v>7003</v>
      </c>
      <c r="P375" s="14" t="s">
        <v>7003</v>
      </c>
      <c r="Q375" s="14">
        <v>2</v>
      </c>
      <c r="R375" s="14">
        <v>2</v>
      </c>
      <c r="S375" s="14">
        <v>2</v>
      </c>
      <c r="T375" s="14">
        <v>2</v>
      </c>
      <c r="U375" s="1"/>
      <c r="V375" s="1"/>
      <c r="W375" s="1"/>
      <c r="X375" s="1"/>
      <c r="Y375" s="1"/>
      <c r="Z375" s="1"/>
      <c r="AB375" s="1"/>
      <c r="AC375" s="1"/>
      <c r="AD375" s="1"/>
      <c r="AE375" s="1"/>
      <c r="AF375" s="1"/>
      <c r="AG375" s="1"/>
      <c r="AH375" s="1"/>
      <c r="AK375" s="1"/>
      <c r="AL375" s="1"/>
      <c r="AM375" s="1"/>
      <c r="AN375" s="1"/>
      <c r="AO375" s="1"/>
      <c r="AP375" s="1"/>
      <c r="AQ375" s="1"/>
      <c r="AR375" s="1"/>
      <c r="AU375" s="1"/>
      <c r="AV375" s="1"/>
      <c r="AY375" s="1"/>
      <c r="AZ375" s="1"/>
      <c r="BA375" s="1"/>
      <c r="BB375" s="1"/>
      <c r="BE375"/>
    </row>
    <row r="376" spans="1:57" s="14" customFormat="1">
      <c r="A376" s="14">
        <v>367</v>
      </c>
      <c r="B376" s="14">
        <v>0</v>
      </c>
      <c r="C376" s="14">
        <v>0</v>
      </c>
      <c r="D376" s="14">
        <v>1</v>
      </c>
      <c r="E376" s="14">
        <v>0</v>
      </c>
      <c r="F376" s="14">
        <v>0</v>
      </c>
      <c r="G376" s="14">
        <v>0</v>
      </c>
      <c r="H376" s="14">
        <v>0</v>
      </c>
      <c r="I376" s="14">
        <v>0</v>
      </c>
      <c r="J376" s="14">
        <v>0</v>
      </c>
      <c r="K376" s="14">
        <v>0</v>
      </c>
      <c r="L376" s="14">
        <v>0</v>
      </c>
      <c r="M376" s="14">
        <v>0</v>
      </c>
      <c r="N376" s="14">
        <v>0</v>
      </c>
      <c r="O376" s="14">
        <v>0</v>
      </c>
      <c r="P376" s="14">
        <v>2</v>
      </c>
      <c r="Q376" s="14">
        <v>2</v>
      </c>
      <c r="R376" s="14">
        <v>2</v>
      </c>
      <c r="S376" s="14">
        <v>2</v>
      </c>
      <c r="T376" s="14">
        <v>2</v>
      </c>
      <c r="U376" s="14">
        <v>5</v>
      </c>
      <c r="V376" s="14">
        <v>1</v>
      </c>
      <c r="W376" s="14">
        <v>1</v>
      </c>
      <c r="X376" s="14">
        <v>1</v>
      </c>
      <c r="Y376" s="14">
        <v>1</v>
      </c>
      <c r="Z376" s="14">
        <v>60</v>
      </c>
      <c r="AA376" s="14">
        <f>Z376-[1]Discharge!AC75</f>
        <v>-20</v>
      </c>
      <c r="AB376" s="14">
        <v>3</v>
      </c>
      <c r="AC376" s="14">
        <v>0</v>
      </c>
      <c r="AD376" s="14">
        <v>0</v>
      </c>
      <c r="AE376" s="14">
        <v>0</v>
      </c>
      <c r="AF376" s="14">
        <v>0</v>
      </c>
      <c r="AG376" s="14">
        <v>0</v>
      </c>
      <c r="AH376" s="14">
        <v>0</v>
      </c>
      <c r="AI376" s="14">
        <f>SUM(AC376:AH376)</f>
        <v>0</v>
      </c>
      <c r="AJ376" s="14">
        <f>AI376-[1]Discharge!AL77</f>
        <v>-6</v>
      </c>
      <c r="AK376" s="14">
        <v>1</v>
      </c>
      <c r="AL376" s="14">
        <v>0</v>
      </c>
      <c r="AM376" s="14">
        <v>0</v>
      </c>
      <c r="AN376" s="14">
        <v>0</v>
      </c>
      <c r="AO376" s="14">
        <v>0</v>
      </c>
      <c r="AP376" s="14">
        <v>0</v>
      </c>
      <c r="AQ376" s="14">
        <v>0</v>
      </c>
      <c r="AR376" s="14">
        <v>0</v>
      </c>
      <c r="AS376" s="14">
        <f>SUM(AK376:AR376)</f>
        <v>1</v>
      </c>
      <c r="AT376" s="14">
        <f>AS376-[1]Discharge!AV77</f>
        <v>-5</v>
      </c>
      <c r="AU376" s="14">
        <v>1</v>
      </c>
      <c r="AV376" s="14">
        <v>1</v>
      </c>
      <c r="AW376" s="14">
        <f>SUM(AU376:AV376)</f>
        <v>2</v>
      </c>
      <c r="AX376" s="14">
        <f>AW376-[1]Discharge!AZ77</f>
        <v>2</v>
      </c>
      <c r="AY376" s="14">
        <v>5</v>
      </c>
      <c r="AZ376" s="14">
        <v>5</v>
      </c>
      <c r="BA376" s="14">
        <v>5</v>
      </c>
      <c r="BB376" s="14">
        <v>5</v>
      </c>
      <c r="BC376" s="14">
        <f>SUM(AY376:BB376)</f>
        <v>20</v>
      </c>
      <c r="BD376" s="14">
        <f>BC376-[1]Discharge!BF77</f>
        <v>5</v>
      </c>
    </row>
    <row r="377" spans="1:57" s="14" customFormat="1">
      <c r="A377" s="14">
        <v>368</v>
      </c>
      <c r="B377" s="14">
        <v>0</v>
      </c>
      <c r="C377" s="14">
        <v>0</v>
      </c>
      <c r="D377" s="14">
        <v>0</v>
      </c>
      <c r="E377" s="14">
        <v>2</v>
      </c>
      <c r="F377" s="14">
        <v>0</v>
      </c>
      <c r="G377" s="14">
        <v>0</v>
      </c>
      <c r="H377" s="14">
        <v>0</v>
      </c>
      <c r="I377" s="14">
        <v>0</v>
      </c>
      <c r="J377" s="14">
        <v>0</v>
      </c>
      <c r="K377" s="14">
        <v>0</v>
      </c>
      <c r="L377" s="14">
        <v>0</v>
      </c>
      <c r="M377" s="14">
        <v>0</v>
      </c>
      <c r="N377" s="14">
        <v>0</v>
      </c>
      <c r="O377" s="14">
        <v>0</v>
      </c>
      <c r="P377" s="14">
        <v>2</v>
      </c>
      <c r="Q377" s="14">
        <v>2</v>
      </c>
      <c r="R377" s="14">
        <v>2</v>
      </c>
      <c r="S377" s="14">
        <v>2</v>
      </c>
      <c r="T377" s="14">
        <v>3</v>
      </c>
      <c r="U377" s="14">
        <v>1</v>
      </c>
      <c r="V377" s="14">
        <v>1</v>
      </c>
      <c r="W377" s="14">
        <v>2</v>
      </c>
      <c r="X377" s="14">
        <v>2</v>
      </c>
      <c r="Y377" s="14">
        <v>1</v>
      </c>
      <c r="Z377" s="14">
        <v>90</v>
      </c>
      <c r="AA377" s="14">
        <f>Z377-[1]Discharge!AC209</f>
        <v>0</v>
      </c>
      <c r="AB377" s="14">
        <v>4</v>
      </c>
      <c r="AC377" s="14">
        <v>1</v>
      </c>
      <c r="AD377" s="14">
        <v>1</v>
      </c>
      <c r="AE377" s="14">
        <v>1</v>
      </c>
      <c r="AF377" s="14">
        <v>1</v>
      </c>
      <c r="AG377" s="14">
        <v>1</v>
      </c>
      <c r="AH377" s="14">
        <v>1</v>
      </c>
      <c r="AI377" s="14">
        <f>SUM(AC377:AH377)</f>
        <v>6</v>
      </c>
      <c r="AJ377" s="14">
        <f>AI377-[1]Discharge!AL209</f>
        <v>0</v>
      </c>
      <c r="AK377" s="14">
        <v>1</v>
      </c>
      <c r="AL377" s="14">
        <v>1</v>
      </c>
      <c r="AM377" s="14">
        <v>1</v>
      </c>
      <c r="AN377" s="14">
        <v>1</v>
      </c>
      <c r="AO377" s="14">
        <v>1</v>
      </c>
      <c r="AP377" s="14">
        <v>1</v>
      </c>
      <c r="AQ377" s="14">
        <v>1</v>
      </c>
      <c r="AR377" s="14">
        <v>1</v>
      </c>
      <c r="AS377" s="14">
        <f>SUM(AK377:AR377)</f>
        <v>8</v>
      </c>
      <c r="AT377" s="14">
        <f>AS377-[1]Discharge!AV209</f>
        <v>0</v>
      </c>
      <c r="AU377" s="14">
        <v>2</v>
      </c>
      <c r="AV377" s="14">
        <v>0</v>
      </c>
      <c r="AW377" s="14">
        <f>SUM(AU377:AV377)</f>
        <v>2</v>
      </c>
      <c r="AX377" s="14">
        <f>AW377-[1]Discharge!AZ209</f>
        <v>2</v>
      </c>
      <c r="AY377" s="14">
        <v>5</v>
      </c>
      <c r="AZ377" s="14">
        <v>5</v>
      </c>
      <c r="BA377" s="14">
        <v>5</v>
      </c>
      <c r="BB377" s="14">
        <v>5</v>
      </c>
      <c r="BC377" s="14">
        <f>SUM(AY377:BB377)</f>
        <v>20</v>
      </c>
      <c r="BD377" s="14">
        <f>BC377-[1]Discharge!BF209</f>
        <v>0</v>
      </c>
    </row>
    <row r="378" spans="1:57" s="14" customFormat="1">
      <c r="A378" s="14">
        <v>369</v>
      </c>
      <c r="B378" s="14">
        <v>0</v>
      </c>
      <c r="C378" s="14">
        <v>0</v>
      </c>
      <c r="D378" s="14">
        <v>1</v>
      </c>
      <c r="E378" s="14">
        <v>1</v>
      </c>
      <c r="F378" s="14">
        <v>0</v>
      </c>
      <c r="G378" s="14">
        <v>0</v>
      </c>
      <c r="H378" s="14">
        <v>0</v>
      </c>
      <c r="I378" s="14">
        <v>0</v>
      </c>
      <c r="J378" s="14">
        <v>0</v>
      </c>
      <c r="K378" s="14">
        <v>0</v>
      </c>
      <c r="L378" s="14">
        <v>0</v>
      </c>
      <c r="M378" s="14">
        <v>0</v>
      </c>
      <c r="N378" s="14">
        <v>0</v>
      </c>
      <c r="O378" s="14">
        <v>0</v>
      </c>
      <c r="P378" s="14">
        <v>2</v>
      </c>
      <c r="Q378" s="14">
        <v>2</v>
      </c>
      <c r="R378" s="14">
        <v>2</v>
      </c>
      <c r="S378" s="14">
        <v>2</v>
      </c>
      <c r="T378" s="14">
        <v>1</v>
      </c>
      <c r="U378" s="14">
        <v>1</v>
      </c>
      <c r="V378" s="14">
        <v>1</v>
      </c>
      <c r="W378" s="14">
        <v>1</v>
      </c>
      <c r="X378" s="14">
        <v>1</v>
      </c>
      <c r="Y378" s="14">
        <v>1</v>
      </c>
      <c r="Z378" s="14">
        <v>80</v>
      </c>
      <c r="AA378" s="14">
        <f>Z378-[1]Discharge!AC159</f>
        <v>5</v>
      </c>
      <c r="AB378" s="14">
        <v>3</v>
      </c>
      <c r="AC378" s="14">
        <v>1</v>
      </c>
      <c r="AD378" s="14">
        <v>1</v>
      </c>
      <c r="AE378" s="14">
        <v>1</v>
      </c>
      <c r="AF378" s="14">
        <v>1</v>
      </c>
      <c r="AH378" s="14">
        <v>1</v>
      </c>
      <c r="AI378" s="14">
        <v>6</v>
      </c>
      <c r="AJ378" s="14">
        <f>AI378-[1]Discharge!AL159</f>
        <v>1</v>
      </c>
      <c r="AK378" s="14">
        <v>1</v>
      </c>
      <c r="AL378" s="14">
        <v>0</v>
      </c>
      <c r="AM378" s="14">
        <v>0</v>
      </c>
      <c r="AN378" s="14">
        <v>0</v>
      </c>
      <c r="AO378" s="14">
        <v>0</v>
      </c>
      <c r="AP378" s="14">
        <v>0</v>
      </c>
      <c r="AQ378" s="14">
        <v>1</v>
      </c>
      <c r="AR378" s="14">
        <v>1</v>
      </c>
      <c r="AS378" s="14">
        <f>SUM(AK378:AR378)</f>
        <v>3</v>
      </c>
      <c r="AT378" s="14">
        <f>AS378-[1]Discharge!AV159</f>
        <v>0</v>
      </c>
      <c r="AU378" s="14">
        <v>0</v>
      </c>
      <c r="AV378" s="14">
        <v>0</v>
      </c>
      <c r="AW378" s="14">
        <v>0</v>
      </c>
      <c r="AX378" s="14">
        <f>AW378-[1]Discharge!AZ159</f>
        <v>0</v>
      </c>
      <c r="AY378" s="14">
        <v>5</v>
      </c>
      <c r="AZ378" s="14">
        <v>5</v>
      </c>
      <c r="BA378" s="14">
        <v>5</v>
      </c>
      <c r="BB378" s="14">
        <v>5</v>
      </c>
      <c r="BC378" s="14">
        <f>SUM(AY378:BB378)</f>
        <v>20</v>
      </c>
      <c r="BD378" s="14">
        <f>BC378-[1]Discharge!BF159</f>
        <v>0</v>
      </c>
    </row>
    <row r="379" spans="1:57" s="14" customFormat="1">
      <c r="A379" s="14">
        <v>370</v>
      </c>
      <c r="B379" s="14">
        <v>0</v>
      </c>
      <c r="C379" s="14">
        <v>0</v>
      </c>
      <c r="D379" s="14">
        <v>0</v>
      </c>
      <c r="E379" s="14">
        <v>0</v>
      </c>
      <c r="F379" s="14">
        <v>0</v>
      </c>
      <c r="G379" s="14">
        <v>0</v>
      </c>
      <c r="H379" s="14">
        <v>0</v>
      </c>
      <c r="I379" s="14">
        <v>0</v>
      </c>
      <c r="J379" s="14">
        <v>0</v>
      </c>
      <c r="K379" s="14">
        <v>0</v>
      </c>
      <c r="L379" s="14">
        <v>0</v>
      </c>
      <c r="M379" s="14">
        <v>0</v>
      </c>
      <c r="N379" s="14">
        <v>0</v>
      </c>
      <c r="O379" s="14">
        <v>0</v>
      </c>
      <c r="P379" s="14">
        <v>2</v>
      </c>
      <c r="Q379" s="14">
        <v>2</v>
      </c>
      <c r="R379" s="14">
        <v>2</v>
      </c>
      <c r="S379" s="14">
        <v>2</v>
      </c>
      <c r="T379" s="14">
        <v>2</v>
      </c>
      <c r="U379" s="14">
        <v>4</v>
      </c>
      <c r="V379" s="14">
        <v>1</v>
      </c>
      <c r="W379" s="14">
        <v>1</v>
      </c>
      <c r="X379" s="14">
        <v>1</v>
      </c>
      <c r="Y379" s="14">
        <v>5</v>
      </c>
      <c r="Z379" s="14">
        <v>90</v>
      </c>
      <c r="AA379" s="14">
        <f>Z379-[1]Discharge!AC35</f>
        <v>-10</v>
      </c>
      <c r="AB379" s="14">
        <v>2</v>
      </c>
      <c r="AC379" s="14">
        <v>0</v>
      </c>
      <c r="AD379" s="14">
        <v>0</v>
      </c>
      <c r="AE379" s="14">
        <v>0</v>
      </c>
      <c r="AF379" s="14">
        <v>0</v>
      </c>
      <c r="AG379" s="14">
        <v>0</v>
      </c>
      <c r="AH379" s="14">
        <v>1</v>
      </c>
      <c r="AI379" s="14">
        <f>SUM(AC379:AH379)</f>
        <v>1</v>
      </c>
      <c r="AJ379" s="14">
        <f>AI379-[1]Discharge!AL35</f>
        <v>-5</v>
      </c>
      <c r="AK379" s="14">
        <v>0</v>
      </c>
      <c r="AL379" s="14">
        <v>0</v>
      </c>
      <c r="AM379" s="14">
        <v>0</v>
      </c>
      <c r="AN379" s="14">
        <v>0</v>
      </c>
      <c r="AO379" s="14">
        <v>0</v>
      </c>
      <c r="AP379" s="14">
        <v>0</v>
      </c>
      <c r="AQ379" s="14">
        <v>0</v>
      </c>
      <c r="AR379" s="14">
        <v>0</v>
      </c>
      <c r="AS379" s="14">
        <f>SUM(AK379:AR379)</f>
        <v>0</v>
      </c>
      <c r="AT379" s="14">
        <f>AS379-[1]Discharge!AV35</f>
        <v>-6</v>
      </c>
      <c r="AU379" s="14">
        <v>1</v>
      </c>
      <c r="AV379" s="14">
        <v>3</v>
      </c>
      <c r="AW379" s="14">
        <f>SUM(AU379:AV379)</f>
        <v>4</v>
      </c>
      <c r="AX379" s="14">
        <f>AW379-[1]Discharge!AZ35</f>
        <v>2</v>
      </c>
      <c r="AY379" s="14">
        <v>5</v>
      </c>
      <c r="AZ379" s="14">
        <v>5</v>
      </c>
      <c r="BA379" s="14">
        <v>5</v>
      </c>
      <c r="BB379" s="14">
        <v>5</v>
      </c>
      <c r="BC379" s="14">
        <f>SUM(AY379:BB379)</f>
        <v>20</v>
      </c>
      <c r="BD379" s="14">
        <f>BC379-[1]Discharge!BF35</f>
        <v>0</v>
      </c>
    </row>
    <row r="380" spans="1:57" s="14" customFormat="1">
      <c r="A380" s="14">
        <v>371</v>
      </c>
      <c r="B380" s="14">
        <v>0</v>
      </c>
      <c r="C380" s="14">
        <v>0</v>
      </c>
      <c r="D380" s="14">
        <v>1</v>
      </c>
      <c r="E380" s="14">
        <v>1</v>
      </c>
      <c r="F380" s="14">
        <v>0</v>
      </c>
      <c r="G380" s="14">
        <v>0</v>
      </c>
      <c r="H380" s="14">
        <v>0</v>
      </c>
      <c r="I380" s="14">
        <v>0</v>
      </c>
      <c r="J380" s="14">
        <v>0</v>
      </c>
      <c r="K380" s="14">
        <v>0</v>
      </c>
      <c r="L380" s="14">
        <v>0</v>
      </c>
      <c r="M380" s="14">
        <v>0</v>
      </c>
      <c r="N380" s="14">
        <v>0</v>
      </c>
      <c r="O380" s="14">
        <v>0</v>
      </c>
      <c r="P380" s="14">
        <v>2</v>
      </c>
      <c r="Q380" s="14">
        <v>2</v>
      </c>
      <c r="R380" s="14">
        <v>2</v>
      </c>
      <c r="S380" s="14">
        <v>0</v>
      </c>
      <c r="T380" s="14">
        <v>2</v>
      </c>
      <c r="U380" s="14">
        <v>1</v>
      </c>
      <c r="V380" s="14">
        <v>1</v>
      </c>
      <c r="W380" s="14">
        <v>1</v>
      </c>
      <c r="X380" s="14">
        <v>1</v>
      </c>
      <c r="Y380" s="14">
        <v>1</v>
      </c>
      <c r="Z380" s="14">
        <v>70</v>
      </c>
      <c r="AA380" s="14">
        <f>Z380-[1]Discharge!AC358</f>
        <v>10</v>
      </c>
      <c r="AB380" s="14">
        <v>3</v>
      </c>
      <c r="AC380" s="14">
        <v>1</v>
      </c>
      <c r="AD380" s="14">
        <v>1</v>
      </c>
      <c r="AE380" s="14">
        <v>1</v>
      </c>
      <c r="AF380" s="14">
        <v>1</v>
      </c>
      <c r="AG380" s="14">
        <v>1</v>
      </c>
      <c r="AH380" s="14">
        <v>1</v>
      </c>
      <c r="AI380" s="14">
        <f>SUM(AC380:AH380)</f>
        <v>6</v>
      </c>
      <c r="AJ380" s="14">
        <f>AI380-[1]Discharge!AL358</f>
        <v>0</v>
      </c>
      <c r="AK380" s="14">
        <v>1</v>
      </c>
      <c r="AL380" s="14">
        <v>1</v>
      </c>
      <c r="AM380" s="14">
        <v>1</v>
      </c>
      <c r="AN380" s="14">
        <v>1</v>
      </c>
      <c r="AO380" s="14">
        <v>1</v>
      </c>
      <c r="AP380" s="14">
        <v>1</v>
      </c>
      <c r="AQ380" s="14">
        <v>1</v>
      </c>
      <c r="AR380" s="14">
        <v>1</v>
      </c>
      <c r="AS380" s="14">
        <f>SUM(AK380:AR380)</f>
        <v>8</v>
      </c>
      <c r="AT380" s="14">
        <f>AS380-[1]Discharge!AV358</f>
        <v>2</v>
      </c>
      <c r="AU380" s="14">
        <v>0</v>
      </c>
      <c r="AV380" s="14">
        <v>0</v>
      </c>
      <c r="AW380" s="14">
        <f>SUM(AU380:AV380)</f>
        <v>0</v>
      </c>
      <c r="AX380" s="14">
        <f>AW380-[1]Discharge!AZ358</f>
        <v>0</v>
      </c>
      <c r="AY380" s="14">
        <v>5</v>
      </c>
      <c r="AZ380" s="14">
        <v>5</v>
      </c>
      <c r="BA380" s="14">
        <v>5</v>
      </c>
      <c r="BB380" s="14">
        <v>5</v>
      </c>
      <c r="BC380" s="14">
        <f>SUM(AY380:BB380)</f>
        <v>20</v>
      </c>
      <c r="BD380" s="14">
        <f>BC380-[1]Discharge!BF358</f>
        <v>0</v>
      </c>
    </row>
    <row r="381" spans="1:57" s="14" customFormat="1">
      <c r="A381" s="14">
        <v>372</v>
      </c>
      <c r="B381" s="14">
        <v>0</v>
      </c>
      <c r="C381" s="14">
        <v>0</v>
      </c>
      <c r="D381" s="14">
        <v>1</v>
      </c>
      <c r="E381" s="14">
        <v>1</v>
      </c>
      <c r="F381" s="14">
        <v>0</v>
      </c>
      <c r="G381" s="14">
        <v>0</v>
      </c>
      <c r="H381" s="14">
        <v>0</v>
      </c>
      <c r="I381" s="14">
        <v>0</v>
      </c>
      <c r="J381" s="14">
        <v>0</v>
      </c>
      <c r="K381" s="14">
        <v>0</v>
      </c>
      <c r="L381" s="14">
        <v>0</v>
      </c>
      <c r="M381" s="14">
        <v>0</v>
      </c>
      <c r="N381" s="14">
        <v>0</v>
      </c>
      <c r="O381" s="14">
        <v>0</v>
      </c>
      <c r="P381" s="14">
        <v>2</v>
      </c>
      <c r="Q381" s="14">
        <v>2</v>
      </c>
      <c r="R381" s="14">
        <v>2</v>
      </c>
      <c r="S381" s="14">
        <v>2</v>
      </c>
      <c r="T381" s="14">
        <v>3</v>
      </c>
    </row>
    <row r="382" spans="1:57" s="14" customFormat="1">
      <c r="A382" s="14">
        <v>373</v>
      </c>
      <c r="B382" s="14">
        <v>1</v>
      </c>
      <c r="C382" s="14">
        <v>12</v>
      </c>
      <c r="D382" s="14">
        <v>4</v>
      </c>
      <c r="E382" s="14">
        <v>2</v>
      </c>
      <c r="F382" s="14">
        <v>1</v>
      </c>
      <c r="G382" s="14">
        <v>1</v>
      </c>
      <c r="H382" s="14">
        <v>0</v>
      </c>
      <c r="I382" s="14">
        <v>5</v>
      </c>
      <c r="J382" s="14">
        <v>0</v>
      </c>
      <c r="K382" s="14">
        <v>1</v>
      </c>
      <c r="L382" s="14">
        <v>1</v>
      </c>
      <c r="M382" s="14">
        <v>0</v>
      </c>
      <c r="N382" s="14">
        <v>0</v>
      </c>
      <c r="O382" s="14">
        <v>0</v>
      </c>
      <c r="P382" s="14">
        <v>2</v>
      </c>
      <c r="Q382" s="14">
        <v>2</v>
      </c>
      <c r="R382" s="14">
        <v>2</v>
      </c>
      <c r="S382" s="14">
        <v>2</v>
      </c>
      <c r="T382" s="14">
        <v>3</v>
      </c>
      <c r="U382" s="14">
        <v>2</v>
      </c>
      <c r="V382" s="14">
        <v>5</v>
      </c>
      <c r="W382" s="14">
        <v>5</v>
      </c>
      <c r="X382" s="14">
        <v>1</v>
      </c>
      <c r="Y382" s="14">
        <v>2</v>
      </c>
      <c r="Z382" s="14">
        <v>60</v>
      </c>
      <c r="AA382" s="14">
        <f>Z382-[1]Discharge!AC85</f>
        <v>10</v>
      </c>
      <c r="AB382" s="14">
        <v>4</v>
      </c>
      <c r="AC382" s="14">
        <v>0</v>
      </c>
      <c r="AD382" s="14">
        <v>0</v>
      </c>
      <c r="AE382" s="14">
        <v>0</v>
      </c>
      <c r="AF382" s="14">
        <v>0</v>
      </c>
      <c r="AG382" s="14">
        <v>0</v>
      </c>
      <c r="AH382" s="14">
        <v>0</v>
      </c>
      <c r="AI382" s="14">
        <f>SUM(AC382:AH382)</f>
        <v>0</v>
      </c>
      <c r="AJ382" s="14">
        <f>AI382-[1]Discharge!AL87</f>
        <v>-4</v>
      </c>
      <c r="AK382" s="14">
        <v>0</v>
      </c>
      <c r="AL382" s="14">
        <v>0</v>
      </c>
      <c r="AM382" s="14">
        <v>0</v>
      </c>
      <c r="AN382" s="14">
        <v>0</v>
      </c>
      <c r="AO382" s="14">
        <v>0</v>
      </c>
      <c r="AP382" s="14">
        <v>0</v>
      </c>
      <c r="AQ382" s="14">
        <v>0</v>
      </c>
      <c r="AR382" s="14">
        <v>0</v>
      </c>
      <c r="AS382" s="14">
        <f>SUM(AK382:AR382)</f>
        <v>0</v>
      </c>
      <c r="AT382" s="14">
        <f>AS382-[1]Discharge!AV87</f>
        <v>-8</v>
      </c>
      <c r="AU382" s="14">
        <v>1</v>
      </c>
      <c r="AV382" s="14">
        <v>1</v>
      </c>
      <c r="AW382" s="14">
        <f>SUM(AU382:AV382)</f>
        <v>2</v>
      </c>
      <c r="AX382" s="14">
        <f>AW382-[1]Discharge!AZ87</f>
        <v>-1</v>
      </c>
      <c r="AY382" s="14">
        <v>5</v>
      </c>
      <c r="AZ382" s="14">
        <v>5</v>
      </c>
      <c r="BA382" s="14">
        <v>5</v>
      </c>
      <c r="BB382" s="14">
        <v>5</v>
      </c>
      <c r="BC382" s="14">
        <f>SUM(AY382:BB382)</f>
        <v>20</v>
      </c>
      <c r="BD382" s="14">
        <f>BC382-[1]Discharge!BF87</f>
        <v>16</v>
      </c>
    </row>
    <row r="383" spans="1:57" s="14" customFormat="1">
      <c r="A383" s="14">
        <v>374</v>
      </c>
      <c r="B383" s="14">
        <v>0</v>
      </c>
      <c r="C383" s="14">
        <v>0</v>
      </c>
      <c r="D383" s="14">
        <v>0</v>
      </c>
      <c r="E383" s="14">
        <v>2</v>
      </c>
      <c r="F383" s="14">
        <v>0</v>
      </c>
      <c r="G383" s="14">
        <v>0</v>
      </c>
      <c r="H383" s="14">
        <v>0</v>
      </c>
      <c r="I383" s="14">
        <v>0</v>
      </c>
      <c r="J383" s="14">
        <v>0</v>
      </c>
      <c r="K383" s="14">
        <v>0</v>
      </c>
      <c r="L383" s="14">
        <v>0</v>
      </c>
      <c r="M383" s="14">
        <v>0</v>
      </c>
      <c r="N383" s="14">
        <v>0</v>
      </c>
      <c r="O383" s="14">
        <v>0</v>
      </c>
      <c r="P383" s="14">
        <v>2</v>
      </c>
      <c r="Q383" s="14">
        <v>2</v>
      </c>
      <c r="R383" s="14">
        <v>2</v>
      </c>
      <c r="S383" s="14">
        <v>2</v>
      </c>
      <c r="T383" s="14">
        <v>3</v>
      </c>
    </row>
    <row r="384" spans="1:57" s="14" customFormat="1">
      <c r="A384" s="14">
        <v>375</v>
      </c>
      <c r="B384" s="14">
        <v>2</v>
      </c>
      <c r="C384" s="14">
        <v>53</v>
      </c>
      <c r="D384" s="14">
        <v>0</v>
      </c>
      <c r="E384" s="14">
        <v>2</v>
      </c>
      <c r="F384" s="14">
        <v>3</v>
      </c>
      <c r="G384" s="14">
        <v>0</v>
      </c>
      <c r="H384" s="14">
        <v>0</v>
      </c>
      <c r="I384" s="14">
        <v>0</v>
      </c>
      <c r="J384" s="14">
        <v>1</v>
      </c>
      <c r="K384" s="14">
        <v>1</v>
      </c>
      <c r="L384" s="14">
        <v>0</v>
      </c>
      <c r="M384" s="14">
        <v>0</v>
      </c>
      <c r="N384" s="14">
        <v>0</v>
      </c>
      <c r="O384" s="14">
        <v>0</v>
      </c>
      <c r="P384" s="14">
        <v>2</v>
      </c>
      <c r="Q384" s="14">
        <v>2</v>
      </c>
      <c r="R384" s="14">
        <v>2</v>
      </c>
      <c r="S384" s="14">
        <v>2</v>
      </c>
      <c r="T384" s="14">
        <v>3</v>
      </c>
    </row>
    <row r="385" spans="1:57" s="14" customFormat="1">
      <c r="A385" s="14">
        <v>376</v>
      </c>
      <c r="B385" s="14">
        <v>1</v>
      </c>
      <c r="C385" s="14">
        <v>0</v>
      </c>
      <c r="D385" s="14">
        <v>0</v>
      </c>
      <c r="E385" s="14">
        <v>0</v>
      </c>
      <c r="F385" s="14">
        <v>0</v>
      </c>
      <c r="G385" s="14">
        <v>0</v>
      </c>
      <c r="H385" s="14">
        <v>0</v>
      </c>
      <c r="I385" s="14">
        <v>0</v>
      </c>
      <c r="J385" s="14">
        <v>0</v>
      </c>
      <c r="K385" s="14">
        <v>0</v>
      </c>
      <c r="L385" s="14">
        <v>0</v>
      </c>
      <c r="M385" s="14">
        <v>0</v>
      </c>
      <c r="N385" s="14">
        <v>0</v>
      </c>
      <c r="O385" s="14">
        <v>0</v>
      </c>
      <c r="P385" s="14">
        <v>2</v>
      </c>
      <c r="Q385" s="14">
        <v>2</v>
      </c>
      <c r="R385" s="14">
        <v>2</v>
      </c>
      <c r="S385" s="14">
        <v>2</v>
      </c>
      <c r="T385" s="14">
        <v>2</v>
      </c>
      <c r="U385" s="14">
        <v>1</v>
      </c>
      <c r="V385" s="14">
        <v>1</v>
      </c>
      <c r="W385" s="14">
        <v>1</v>
      </c>
      <c r="X385" s="14">
        <v>1</v>
      </c>
      <c r="Y385" s="14">
        <v>1</v>
      </c>
      <c r="Z385" s="14">
        <v>100</v>
      </c>
      <c r="AA385" s="14">
        <f>Z385-[1]Discharge!AC70</f>
        <v>35</v>
      </c>
      <c r="AB385" s="14">
        <v>2</v>
      </c>
      <c r="AC385" s="14">
        <v>1</v>
      </c>
      <c r="AD385" s="14">
        <v>1</v>
      </c>
      <c r="AE385" s="14">
        <v>1</v>
      </c>
      <c r="AF385" s="14">
        <v>1</v>
      </c>
      <c r="AG385" s="14">
        <v>1</v>
      </c>
      <c r="AH385" s="14">
        <v>1</v>
      </c>
      <c r="AI385" s="14">
        <f t="shared" ref="AI385:AI391" si="46">SUM(AC385:AH385)</f>
        <v>6</v>
      </c>
      <c r="AJ385" s="14">
        <f>AI385-[1]Discharge!AL72</f>
        <v>2</v>
      </c>
      <c r="AK385" s="14">
        <v>1</v>
      </c>
      <c r="AL385" s="14">
        <v>0</v>
      </c>
      <c r="AM385" s="14">
        <v>0</v>
      </c>
      <c r="AN385" s="14">
        <v>0</v>
      </c>
      <c r="AO385" s="14">
        <v>0</v>
      </c>
      <c r="AP385" s="14">
        <v>1</v>
      </c>
      <c r="AQ385" s="14">
        <v>1</v>
      </c>
      <c r="AR385" s="14">
        <v>1</v>
      </c>
      <c r="AS385" s="14">
        <f t="shared" ref="AS385:AS392" si="47">SUM(AK385:AR385)</f>
        <v>4</v>
      </c>
      <c r="AT385" s="14">
        <f>AS385-[1]Discharge!AV72</f>
        <v>1</v>
      </c>
      <c r="AU385" s="14">
        <v>0</v>
      </c>
      <c r="AV385" s="14">
        <v>0</v>
      </c>
      <c r="AW385" s="14">
        <f t="shared" ref="AW385:AW392" si="48">SUM(AU385:AV385)</f>
        <v>0</v>
      </c>
      <c r="AX385" s="14">
        <f>AW385-[1]Discharge!AZ72</f>
        <v>-3</v>
      </c>
      <c r="AY385" s="14">
        <v>5</v>
      </c>
      <c r="AZ385" s="14">
        <v>5</v>
      </c>
      <c r="BA385" s="14">
        <v>5</v>
      </c>
      <c r="BB385" s="14">
        <v>5</v>
      </c>
      <c r="BC385" s="14">
        <f t="shared" ref="BC385:BC392" si="49">SUM(AY385:BB385)</f>
        <v>20</v>
      </c>
      <c r="BD385" s="14">
        <f>BC385-[1]Discharge!BF72</f>
        <v>6</v>
      </c>
    </row>
    <row r="386" spans="1:57" s="14" customFormat="1">
      <c r="A386" s="14">
        <v>377</v>
      </c>
      <c r="B386" s="14">
        <v>0</v>
      </c>
      <c r="C386" s="14">
        <v>1</v>
      </c>
      <c r="D386" s="14">
        <v>1</v>
      </c>
      <c r="E386" s="14">
        <v>1</v>
      </c>
      <c r="F386" s="14">
        <v>0</v>
      </c>
      <c r="G386" s="14">
        <v>0</v>
      </c>
      <c r="H386" s="14">
        <v>0</v>
      </c>
      <c r="I386" s="14">
        <v>0</v>
      </c>
      <c r="J386" s="14">
        <v>0</v>
      </c>
      <c r="K386" s="14">
        <v>0</v>
      </c>
      <c r="L386" s="14">
        <v>0</v>
      </c>
      <c r="M386" s="14">
        <v>0</v>
      </c>
      <c r="N386" s="14">
        <v>0</v>
      </c>
      <c r="O386" s="14">
        <v>0</v>
      </c>
      <c r="P386" s="14">
        <v>2</v>
      </c>
      <c r="Q386" s="14">
        <v>2</v>
      </c>
      <c r="R386" s="14">
        <v>2</v>
      </c>
      <c r="S386" s="14">
        <v>2</v>
      </c>
      <c r="T386" s="14">
        <v>3</v>
      </c>
      <c r="U386" s="14">
        <v>2</v>
      </c>
      <c r="V386" s="14">
        <v>1</v>
      </c>
      <c r="W386" s="14">
        <v>1</v>
      </c>
      <c r="X386" s="14">
        <v>3</v>
      </c>
      <c r="Y386" s="14">
        <v>1</v>
      </c>
      <c r="Z386" s="14">
        <v>90</v>
      </c>
      <c r="AA386" s="14">
        <f>Z386-[1]Discharge!AC352</f>
        <v>10</v>
      </c>
      <c r="AB386" s="14">
        <v>2</v>
      </c>
      <c r="AC386" s="14">
        <v>1</v>
      </c>
      <c r="AD386" s="14">
        <v>1</v>
      </c>
      <c r="AE386" s="14">
        <v>1</v>
      </c>
      <c r="AF386" s="14">
        <v>1</v>
      </c>
      <c r="AG386" s="14">
        <v>1</v>
      </c>
      <c r="AH386" s="14">
        <v>1</v>
      </c>
      <c r="AI386" s="14">
        <f t="shared" si="46"/>
        <v>6</v>
      </c>
      <c r="AJ386" s="14">
        <f>AI386-[1]Discharge!AL352</f>
        <v>2</v>
      </c>
      <c r="AK386" s="14">
        <v>1</v>
      </c>
      <c r="AL386" s="14">
        <v>1</v>
      </c>
      <c r="AM386" s="14">
        <v>1</v>
      </c>
      <c r="AN386" s="14">
        <v>1</v>
      </c>
      <c r="AO386" s="14">
        <v>1</v>
      </c>
      <c r="AP386" s="14">
        <v>1</v>
      </c>
      <c r="AQ386" s="14">
        <v>1</v>
      </c>
      <c r="AR386" s="14">
        <v>1</v>
      </c>
      <c r="AS386" s="14">
        <f t="shared" si="47"/>
        <v>8</v>
      </c>
      <c r="AT386" s="14">
        <f>AS386-[1]Discharge!AV352</f>
        <v>0</v>
      </c>
      <c r="AU386" s="14">
        <v>0</v>
      </c>
      <c r="AV386" s="14">
        <v>0</v>
      </c>
      <c r="AW386" s="14">
        <f t="shared" si="48"/>
        <v>0</v>
      </c>
      <c r="AX386" s="14">
        <f>AW386-[1]Discharge!AZ352</f>
        <v>0</v>
      </c>
      <c r="AY386" s="14">
        <v>5</v>
      </c>
      <c r="AZ386" s="14">
        <v>5</v>
      </c>
      <c r="BA386" s="14">
        <v>5</v>
      </c>
      <c r="BB386" s="14">
        <v>5</v>
      </c>
      <c r="BC386" s="14">
        <f t="shared" si="49"/>
        <v>20</v>
      </c>
      <c r="BD386" s="14">
        <f>BC386-[1]Discharge!BF352</f>
        <v>4</v>
      </c>
    </row>
    <row r="387" spans="1:57" s="14" customFormat="1">
      <c r="A387" s="14">
        <v>378</v>
      </c>
      <c r="B387" s="14">
        <v>4</v>
      </c>
      <c r="C387" s="14">
        <v>124</v>
      </c>
      <c r="D387" s="14">
        <v>1</v>
      </c>
      <c r="E387" s="14">
        <v>1</v>
      </c>
      <c r="F387" s="14">
        <v>1</v>
      </c>
      <c r="G387" s="14">
        <v>0</v>
      </c>
      <c r="H387" s="14">
        <v>0</v>
      </c>
      <c r="I387" s="14">
        <v>4</v>
      </c>
      <c r="J387" s="14">
        <v>0</v>
      </c>
      <c r="K387" s="14">
        <v>1</v>
      </c>
      <c r="L387" s="14">
        <v>1</v>
      </c>
      <c r="M387" s="14">
        <v>0</v>
      </c>
      <c r="N387" s="14">
        <v>0</v>
      </c>
      <c r="O387" s="14">
        <v>0</v>
      </c>
      <c r="P387" s="14">
        <v>0</v>
      </c>
      <c r="Q387" s="14">
        <v>1</v>
      </c>
      <c r="R387" s="14">
        <v>0</v>
      </c>
      <c r="S387" s="14">
        <v>1</v>
      </c>
      <c r="T387" s="14">
        <v>3</v>
      </c>
      <c r="U387" s="14">
        <v>2</v>
      </c>
      <c r="V387" s="14">
        <v>2</v>
      </c>
      <c r="W387" s="14">
        <v>3</v>
      </c>
      <c r="X387" s="14">
        <v>4</v>
      </c>
      <c r="Y387" s="14">
        <v>1</v>
      </c>
      <c r="Z387" s="14">
        <v>60</v>
      </c>
      <c r="AA387" s="14">
        <f>Z387-[1]Discharge!AC65</f>
        <v>0</v>
      </c>
      <c r="AB387" s="14">
        <v>4</v>
      </c>
      <c r="AC387" s="14">
        <v>0</v>
      </c>
      <c r="AD387" s="14">
        <v>1</v>
      </c>
      <c r="AE387" s="14">
        <v>1</v>
      </c>
      <c r="AF387" s="14">
        <v>1</v>
      </c>
      <c r="AG387" s="14">
        <v>1</v>
      </c>
      <c r="AH387" s="14">
        <v>1</v>
      </c>
      <c r="AI387" s="14">
        <f t="shared" si="46"/>
        <v>5</v>
      </c>
      <c r="AJ387" s="14">
        <f>AI387-[1]Discharge!AL67</f>
        <v>-1</v>
      </c>
      <c r="AK387" s="14">
        <v>1</v>
      </c>
      <c r="AL387" s="14">
        <v>0</v>
      </c>
      <c r="AM387" s="14">
        <v>0</v>
      </c>
      <c r="AN387" s="14">
        <v>0</v>
      </c>
      <c r="AO387" s="14">
        <v>0</v>
      </c>
      <c r="AP387" s="14">
        <v>1</v>
      </c>
      <c r="AQ387" s="14">
        <v>1</v>
      </c>
      <c r="AR387" s="14">
        <v>1</v>
      </c>
      <c r="AS387" s="14">
        <f t="shared" si="47"/>
        <v>4</v>
      </c>
      <c r="AT387" s="14">
        <f>AS387-[1]Discharge!AV67</f>
        <v>-4</v>
      </c>
      <c r="AU387" s="14">
        <v>0</v>
      </c>
      <c r="AV387" s="14">
        <v>0</v>
      </c>
      <c r="AW387" s="14">
        <f t="shared" si="48"/>
        <v>0</v>
      </c>
      <c r="AX387" s="14">
        <f>AW387-[1]Discharge!AZ67</f>
        <v>0</v>
      </c>
      <c r="AY387" s="14">
        <v>5</v>
      </c>
      <c r="AZ387" s="14">
        <v>5</v>
      </c>
      <c r="BA387" s="14">
        <v>5</v>
      </c>
      <c r="BB387" s="14">
        <v>5</v>
      </c>
      <c r="BC387" s="14">
        <f t="shared" si="49"/>
        <v>20</v>
      </c>
      <c r="BD387" s="14">
        <f>BC387-[1]Discharge!BF67</f>
        <v>0</v>
      </c>
    </row>
    <row r="388" spans="1:57" s="14" customFormat="1">
      <c r="A388" s="14">
        <v>379</v>
      </c>
      <c r="B388" s="14">
        <v>2</v>
      </c>
      <c r="C388" s="14">
        <v>3</v>
      </c>
      <c r="D388" s="14">
        <v>2</v>
      </c>
      <c r="E388" s="14">
        <v>1</v>
      </c>
      <c r="F388" s="14">
        <v>1</v>
      </c>
      <c r="G388" s="14">
        <v>0</v>
      </c>
      <c r="H388" s="14">
        <v>0</v>
      </c>
      <c r="I388" s="14">
        <v>0</v>
      </c>
      <c r="J388" s="14">
        <v>0</v>
      </c>
      <c r="K388" s="14">
        <v>0</v>
      </c>
      <c r="L388" s="14">
        <v>0</v>
      </c>
      <c r="M388" s="14">
        <v>0</v>
      </c>
      <c r="N388" s="14">
        <v>0</v>
      </c>
      <c r="O388" s="14">
        <v>0</v>
      </c>
      <c r="P388" s="14">
        <v>2</v>
      </c>
      <c r="Q388" s="14">
        <v>2</v>
      </c>
      <c r="R388" s="14">
        <v>2</v>
      </c>
      <c r="S388" s="14">
        <v>2</v>
      </c>
      <c r="T388" s="14">
        <v>2</v>
      </c>
      <c r="U388" s="14">
        <v>1</v>
      </c>
      <c r="V388" s="14">
        <v>1</v>
      </c>
      <c r="W388" s="14">
        <v>1</v>
      </c>
      <c r="X388" s="14">
        <v>1</v>
      </c>
      <c r="Y388" s="14">
        <v>1</v>
      </c>
      <c r="Z388" s="14">
        <v>95</v>
      </c>
      <c r="AA388" s="14">
        <f>Z388-[1]Discharge!AC329</f>
        <v>-5</v>
      </c>
      <c r="AB388" s="14">
        <v>2</v>
      </c>
      <c r="AC388" s="14">
        <v>1</v>
      </c>
      <c r="AD388" s="14">
        <v>1</v>
      </c>
      <c r="AE388" s="14">
        <v>1</v>
      </c>
      <c r="AF388" s="14">
        <v>1</v>
      </c>
      <c r="AG388" s="14">
        <v>1</v>
      </c>
      <c r="AH388" s="14">
        <v>1</v>
      </c>
      <c r="AI388" s="14">
        <f t="shared" si="46"/>
        <v>6</v>
      </c>
      <c r="AJ388" s="14">
        <f>AI388-[1]Discharge!AL329</f>
        <v>0</v>
      </c>
      <c r="AK388" s="14">
        <v>1</v>
      </c>
      <c r="AL388" s="14">
        <v>1</v>
      </c>
      <c r="AM388" s="14">
        <v>1</v>
      </c>
      <c r="AN388" s="14">
        <v>1</v>
      </c>
      <c r="AO388" s="14">
        <v>1</v>
      </c>
      <c r="AP388" s="14">
        <v>1</v>
      </c>
      <c r="AQ388" s="14">
        <v>1</v>
      </c>
      <c r="AR388" s="14">
        <v>1</v>
      </c>
      <c r="AS388" s="14">
        <f t="shared" si="47"/>
        <v>8</v>
      </c>
      <c r="AT388" s="14">
        <f>AS388-[1]Discharge!AV329</f>
        <v>0</v>
      </c>
      <c r="AU388" s="14">
        <v>0</v>
      </c>
      <c r="AV388" s="14">
        <v>0</v>
      </c>
      <c r="AW388" s="14">
        <f t="shared" si="48"/>
        <v>0</v>
      </c>
      <c r="AX388" s="14">
        <f>AW388-[1]Discharge!AZ329</f>
        <v>0</v>
      </c>
      <c r="AY388" s="14">
        <v>5</v>
      </c>
      <c r="AZ388" s="14">
        <v>5</v>
      </c>
      <c r="BA388" s="14">
        <v>5</v>
      </c>
      <c r="BB388" s="14">
        <v>5</v>
      </c>
      <c r="BC388" s="14">
        <f t="shared" si="49"/>
        <v>20</v>
      </c>
      <c r="BD388" s="14">
        <f>BC388-[1]Discharge!BF329</f>
        <v>0</v>
      </c>
    </row>
    <row r="389" spans="1:57" s="14" customFormat="1">
      <c r="A389" s="14">
        <v>380</v>
      </c>
      <c r="B389" s="14">
        <v>0</v>
      </c>
      <c r="C389" s="14">
        <v>6</v>
      </c>
      <c r="D389" s="14">
        <v>1</v>
      </c>
      <c r="E389" s="14">
        <v>1</v>
      </c>
      <c r="F389" s="14">
        <v>1</v>
      </c>
      <c r="G389" s="14">
        <v>4</v>
      </c>
      <c r="H389" s="14">
        <v>0</v>
      </c>
      <c r="I389" s="14">
        <v>5</v>
      </c>
      <c r="J389" s="14">
        <v>0</v>
      </c>
      <c r="K389" s="14">
        <v>0</v>
      </c>
      <c r="L389" s="14">
        <v>0</v>
      </c>
      <c r="M389" s="14">
        <v>0</v>
      </c>
      <c r="N389" s="14">
        <v>0</v>
      </c>
      <c r="O389" s="14">
        <v>0</v>
      </c>
      <c r="P389" s="14">
        <v>2</v>
      </c>
      <c r="Q389" s="14">
        <v>2</v>
      </c>
      <c r="R389" s="14">
        <v>2</v>
      </c>
      <c r="S389" s="14">
        <v>2</v>
      </c>
      <c r="T389" s="14">
        <v>3</v>
      </c>
      <c r="U389" s="14">
        <v>2</v>
      </c>
      <c r="V389" s="14">
        <v>5</v>
      </c>
      <c r="W389" s="14">
        <v>5</v>
      </c>
      <c r="X389" s="14">
        <v>4</v>
      </c>
      <c r="Y389" s="14">
        <v>2</v>
      </c>
      <c r="Z389" s="14">
        <v>80</v>
      </c>
      <c r="AA389" s="14">
        <f>Z389-[1]Discharge!AC16</f>
        <v>0</v>
      </c>
      <c r="AB389" s="14">
        <v>5</v>
      </c>
      <c r="AC389" s="14">
        <v>0</v>
      </c>
      <c r="AD389" s="14">
        <v>0</v>
      </c>
      <c r="AE389" s="14">
        <v>0</v>
      </c>
      <c r="AF389" s="14">
        <v>0</v>
      </c>
      <c r="AG389" s="14">
        <v>0</v>
      </c>
      <c r="AH389" s="14">
        <v>0</v>
      </c>
      <c r="AI389" s="14">
        <f t="shared" si="46"/>
        <v>0</v>
      </c>
      <c r="AJ389" s="14">
        <f>AI389-[1]Discharge!AL16</f>
        <v>0</v>
      </c>
      <c r="AK389" s="14">
        <v>0</v>
      </c>
      <c r="AL389" s="14">
        <v>0</v>
      </c>
      <c r="AM389" s="14">
        <v>0</v>
      </c>
      <c r="AN389" s="14">
        <v>0</v>
      </c>
      <c r="AO389" s="14">
        <v>0</v>
      </c>
      <c r="AP389" s="14">
        <v>0</v>
      </c>
      <c r="AQ389" s="14">
        <v>0</v>
      </c>
      <c r="AR389" s="14">
        <v>0</v>
      </c>
      <c r="AS389" s="14">
        <f t="shared" si="47"/>
        <v>0</v>
      </c>
      <c r="AT389" s="14">
        <f>AS389-[1]Discharge!AV16</f>
        <v>0</v>
      </c>
      <c r="AU389" s="14">
        <v>3</v>
      </c>
      <c r="AV389" s="14">
        <v>2</v>
      </c>
      <c r="AW389" s="14">
        <f t="shared" si="48"/>
        <v>5</v>
      </c>
      <c r="AX389" s="14">
        <f>AW389-[1]Discharge!AZ16</f>
        <v>2</v>
      </c>
      <c r="AY389" s="14">
        <v>5</v>
      </c>
      <c r="AZ389" s="14">
        <v>5</v>
      </c>
      <c r="BA389" s="14">
        <v>5</v>
      </c>
      <c r="BB389" s="14">
        <v>5</v>
      </c>
      <c r="BC389" s="14">
        <f t="shared" si="49"/>
        <v>20</v>
      </c>
      <c r="BD389" s="14">
        <f>BC389-[1]Discharge!BF16</f>
        <v>0</v>
      </c>
    </row>
    <row r="390" spans="1:57" s="14" customFormat="1">
      <c r="A390" s="14">
        <v>381</v>
      </c>
      <c r="B390" s="1">
        <v>3</v>
      </c>
      <c r="C390" s="1">
        <v>33</v>
      </c>
      <c r="D390" s="1">
        <v>1</v>
      </c>
      <c r="E390" s="1">
        <v>1</v>
      </c>
      <c r="F390" s="1">
        <v>0</v>
      </c>
      <c r="G390" s="1">
        <v>0</v>
      </c>
      <c r="H390" s="1">
        <v>0</v>
      </c>
      <c r="I390" s="1">
        <v>0</v>
      </c>
      <c r="J390" s="1">
        <v>3</v>
      </c>
      <c r="K390" s="1">
        <v>0</v>
      </c>
      <c r="L390" s="1">
        <v>0</v>
      </c>
      <c r="M390" s="1">
        <v>1</v>
      </c>
      <c r="N390" s="1">
        <v>0</v>
      </c>
      <c r="O390" s="1">
        <v>0</v>
      </c>
      <c r="P390" s="1">
        <v>0</v>
      </c>
      <c r="Q390" s="1">
        <v>2</v>
      </c>
      <c r="R390" s="1">
        <v>2</v>
      </c>
      <c r="S390" s="1">
        <v>2</v>
      </c>
      <c r="T390" s="1">
        <v>2</v>
      </c>
      <c r="U390" s="1">
        <v>1</v>
      </c>
      <c r="V390" s="1">
        <v>1</v>
      </c>
      <c r="W390" s="1">
        <v>1</v>
      </c>
      <c r="X390" s="1">
        <v>1</v>
      </c>
      <c r="Y390" s="1">
        <v>1</v>
      </c>
      <c r="Z390" s="1">
        <v>65</v>
      </c>
      <c r="AA390" s="14">
        <f>Z390-[1]Discharge!AC515</f>
        <v>65</v>
      </c>
      <c r="AB390" s="1">
        <v>2</v>
      </c>
      <c r="AC390" s="1">
        <v>1</v>
      </c>
      <c r="AD390" s="1">
        <v>1</v>
      </c>
      <c r="AE390" s="1">
        <v>1</v>
      </c>
      <c r="AF390" s="1">
        <v>1</v>
      </c>
      <c r="AG390" s="1">
        <v>1</v>
      </c>
      <c r="AH390" s="1">
        <v>1</v>
      </c>
      <c r="AI390" s="14">
        <f t="shared" si="46"/>
        <v>6</v>
      </c>
      <c r="AJ390" s="14">
        <f>AI390-[1]Discharge!AL515</f>
        <v>6</v>
      </c>
      <c r="AK390" s="1">
        <v>1</v>
      </c>
      <c r="AL390" s="1">
        <v>1</v>
      </c>
      <c r="AM390" s="1">
        <v>1</v>
      </c>
      <c r="AN390" s="1">
        <v>1</v>
      </c>
      <c r="AO390" s="1">
        <v>1</v>
      </c>
      <c r="AP390" s="1">
        <v>0</v>
      </c>
      <c r="AQ390" s="1">
        <v>1</v>
      </c>
      <c r="AR390" s="1">
        <v>1</v>
      </c>
      <c r="AS390" s="14">
        <f t="shared" si="47"/>
        <v>7</v>
      </c>
      <c r="AT390" s="14">
        <f>AS390-[1]Discharge!AV515</f>
        <v>7</v>
      </c>
      <c r="AU390" s="1">
        <v>3</v>
      </c>
      <c r="AV390" s="1">
        <v>0</v>
      </c>
      <c r="AW390" s="14">
        <f t="shared" si="48"/>
        <v>3</v>
      </c>
      <c r="AX390" s="14">
        <f>AW390-[1]Discharge!AZ515</f>
        <v>3</v>
      </c>
      <c r="AY390" s="1">
        <v>5</v>
      </c>
      <c r="AZ390" s="1">
        <v>5</v>
      </c>
      <c r="BA390" s="1">
        <v>5</v>
      </c>
      <c r="BB390" s="1">
        <v>5</v>
      </c>
      <c r="BC390" s="14">
        <f t="shared" si="49"/>
        <v>20</v>
      </c>
      <c r="BD390" s="14">
        <f>BC390-[1]Discharge!BF515</f>
        <v>20</v>
      </c>
      <c r="BE390"/>
    </row>
    <row r="391" spans="1:57" s="14" customFormat="1">
      <c r="A391" s="14">
        <v>382</v>
      </c>
      <c r="B391" s="14">
        <v>4</v>
      </c>
      <c r="C391" s="14">
        <v>47</v>
      </c>
      <c r="D391" s="14">
        <v>0</v>
      </c>
      <c r="E391" s="14">
        <v>2</v>
      </c>
      <c r="F391" s="14">
        <v>0</v>
      </c>
      <c r="G391" s="14">
        <v>0</v>
      </c>
      <c r="H391" s="14">
        <v>0</v>
      </c>
      <c r="I391" s="14">
        <v>0</v>
      </c>
      <c r="J391" s="14">
        <v>0</v>
      </c>
      <c r="K391" s="14">
        <v>1</v>
      </c>
      <c r="L391" s="14">
        <v>1</v>
      </c>
      <c r="M391" s="14">
        <v>0</v>
      </c>
      <c r="N391" s="14">
        <v>0</v>
      </c>
      <c r="O391" s="14">
        <v>0</v>
      </c>
      <c r="P391" s="14">
        <v>2</v>
      </c>
      <c r="Q391" s="14">
        <v>2</v>
      </c>
      <c r="R391" s="14">
        <v>2</v>
      </c>
      <c r="S391" s="14">
        <v>1</v>
      </c>
      <c r="T391" s="14">
        <v>2</v>
      </c>
      <c r="U391" s="14">
        <v>2</v>
      </c>
      <c r="V391" s="14">
        <v>1</v>
      </c>
      <c r="W391" s="14">
        <v>2</v>
      </c>
      <c r="X391" s="14">
        <v>1</v>
      </c>
      <c r="Y391" s="14">
        <v>2</v>
      </c>
      <c r="Z391" s="14">
        <v>70</v>
      </c>
      <c r="AA391" s="14">
        <f>Z391-[1]Discharge!AC192</f>
        <v>20</v>
      </c>
      <c r="AB391" s="14">
        <v>3</v>
      </c>
      <c r="AC391" s="14">
        <v>1</v>
      </c>
      <c r="AD391" s="14">
        <v>1</v>
      </c>
      <c r="AE391" s="14">
        <v>1</v>
      </c>
      <c r="AF391" s="14">
        <v>1</v>
      </c>
      <c r="AG391" s="14">
        <v>1</v>
      </c>
      <c r="AH391" s="14">
        <v>1</v>
      </c>
      <c r="AI391" s="14">
        <f t="shared" si="46"/>
        <v>6</v>
      </c>
      <c r="AJ391" s="14">
        <f>AI391-[1]Discharge!AL192</f>
        <v>0</v>
      </c>
      <c r="AK391" s="14">
        <v>1</v>
      </c>
      <c r="AL391" s="14">
        <v>1</v>
      </c>
      <c r="AM391" s="14">
        <v>0</v>
      </c>
      <c r="AN391" s="14">
        <v>0</v>
      </c>
      <c r="AO391" s="14">
        <v>0</v>
      </c>
      <c r="AP391" s="14">
        <v>0</v>
      </c>
      <c r="AQ391" s="14">
        <v>1</v>
      </c>
      <c r="AR391" s="14">
        <v>1</v>
      </c>
      <c r="AS391" s="14">
        <f t="shared" si="47"/>
        <v>4</v>
      </c>
      <c r="AT391" s="14">
        <f>AS391-[1]Discharge!AV192</f>
        <v>0</v>
      </c>
      <c r="AU391" s="14">
        <v>3</v>
      </c>
      <c r="AV391" s="14">
        <v>1</v>
      </c>
      <c r="AW391" s="14">
        <f t="shared" si="48"/>
        <v>4</v>
      </c>
      <c r="AX391" s="14">
        <f>AW391-[1]Discharge!AZ192</f>
        <v>3</v>
      </c>
      <c r="AY391" s="14">
        <v>5</v>
      </c>
      <c r="AZ391" s="14">
        <v>3</v>
      </c>
      <c r="BA391" s="14">
        <v>3</v>
      </c>
      <c r="BB391" s="14">
        <v>5</v>
      </c>
      <c r="BC391" s="14">
        <f t="shared" si="49"/>
        <v>16</v>
      </c>
      <c r="BD391" s="14">
        <f>BC391-[1]Discharge!BF192</f>
        <v>0</v>
      </c>
    </row>
    <row r="392" spans="1:57" s="14" customFormat="1">
      <c r="A392" s="14">
        <v>383</v>
      </c>
      <c r="B392" s="14">
        <v>0</v>
      </c>
      <c r="C392" s="14">
        <v>0</v>
      </c>
      <c r="D392" s="14">
        <v>1</v>
      </c>
      <c r="E392" s="14">
        <v>0</v>
      </c>
      <c r="F392" s="14">
        <v>1</v>
      </c>
      <c r="G392" s="14">
        <v>0</v>
      </c>
      <c r="H392" s="14">
        <v>0</v>
      </c>
      <c r="I392" s="14">
        <v>0</v>
      </c>
      <c r="J392" s="14">
        <v>0</v>
      </c>
      <c r="K392" s="14">
        <v>0</v>
      </c>
      <c r="L392" s="14">
        <v>0</v>
      </c>
      <c r="M392" s="14">
        <v>0</v>
      </c>
      <c r="N392" s="14">
        <v>0</v>
      </c>
      <c r="O392" s="14">
        <v>0</v>
      </c>
      <c r="P392" s="14">
        <v>2</v>
      </c>
      <c r="Q392" s="14">
        <v>2</v>
      </c>
      <c r="R392" s="14">
        <v>2</v>
      </c>
      <c r="S392" s="14">
        <v>2</v>
      </c>
      <c r="T392" s="14">
        <v>3</v>
      </c>
      <c r="U392" s="14">
        <v>1</v>
      </c>
      <c r="V392" s="14">
        <v>1</v>
      </c>
      <c r="W392" s="14">
        <v>1</v>
      </c>
      <c r="X392" s="14">
        <v>1</v>
      </c>
      <c r="Y392" s="14">
        <v>1</v>
      </c>
      <c r="Z392" s="14">
        <v>90</v>
      </c>
      <c r="AA392" s="14">
        <f>Z392-[1]Discharge!AC386</f>
        <v>20</v>
      </c>
      <c r="AB392" s="14">
        <v>2</v>
      </c>
      <c r="AC392" s="14">
        <v>1</v>
      </c>
      <c r="AD392" s="14">
        <v>1</v>
      </c>
      <c r="AE392" s="14">
        <v>1</v>
      </c>
      <c r="AF392" s="14">
        <v>1</v>
      </c>
      <c r="AG392" s="14">
        <v>1</v>
      </c>
      <c r="AH392" s="14">
        <v>6</v>
      </c>
      <c r="AI392" s="14">
        <v>1</v>
      </c>
      <c r="AJ392" s="14">
        <f>AI392-[1]Discharge!AL386</f>
        <v>-5</v>
      </c>
      <c r="AK392" s="14">
        <v>1</v>
      </c>
      <c r="AL392" s="14">
        <v>1</v>
      </c>
      <c r="AM392" s="14">
        <v>1</v>
      </c>
      <c r="AN392" s="14">
        <v>1</v>
      </c>
      <c r="AO392" s="14">
        <v>1</v>
      </c>
      <c r="AP392" s="14">
        <v>1</v>
      </c>
      <c r="AQ392" s="14">
        <v>1</v>
      </c>
      <c r="AR392" s="14">
        <v>1</v>
      </c>
      <c r="AS392" s="14">
        <f t="shared" si="47"/>
        <v>8</v>
      </c>
      <c r="AT392" s="14">
        <f>AS392-[1]Discharge!AV386</f>
        <v>0</v>
      </c>
      <c r="AU392" s="14">
        <v>0</v>
      </c>
      <c r="AV392" s="14">
        <v>0</v>
      </c>
      <c r="AW392" s="14">
        <f t="shared" si="48"/>
        <v>0</v>
      </c>
      <c r="AX392" s="14">
        <f>AW392-[1]Discharge!AZ386</f>
        <v>0</v>
      </c>
      <c r="AY392" s="14">
        <v>5</v>
      </c>
      <c r="AZ392" s="14">
        <v>5</v>
      </c>
      <c r="BA392" s="14">
        <v>5</v>
      </c>
      <c r="BB392" s="14">
        <v>5</v>
      </c>
      <c r="BC392" s="14">
        <f t="shared" si="49"/>
        <v>20</v>
      </c>
      <c r="BD392" s="14">
        <f>BC392-[1]Discharge!BF386</f>
        <v>0</v>
      </c>
    </row>
    <row r="393" spans="1:57" s="14" customFormat="1">
      <c r="A393" s="14">
        <v>384</v>
      </c>
      <c r="B393" s="1">
        <v>1</v>
      </c>
      <c r="C393" s="1">
        <v>16</v>
      </c>
      <c r="D393" s="1">
        <v>2</v>
      </c>
      <c r="E393" s="1">
        <v>1</v>
      </c>
      <c r="F393" s="1">
        <v>1</v>
      </c>
      <c r="G393" s="1">
        <v>0</v>
      </c>
      <c r="H393" s="1">
        <v>0</v>
      </c>
      <c r="I393" s="1">
        <v>0</v>
      </c>
      <c r="J393" s="1">
        <v>0</v>
      </c>
      <c r="K393" s="1">
        <v>0</v>
      </c>
      <c r="L393" s="1">
        <v>0</v>
      </c>
      <c r="M393" s="1">
        <v>0</v>
      </c>
      <c r="N393" s="1">
        <v>0</v>
      </c>
      <c r="O393" s="1">
        <v>0</v>
      </c>
      <c r="P393" s="1">
        <v>2</v>
      </c>
      <c r="Q393" s="1">
        <v>2</v>
      </c>
      <c r="R393" s="1">
        <v>2</v>
      </c>
      <c r="S393" s="1">
        <v>2</v>
      </c>
      <c r="T393" s="1">
        <v>3</v>
      </c>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row>
    <row r="394" spans="1:57" s="14" customFormat="1">
      <c r="A394" s="14">
        <v>385</v>
      </c>
      <c r="B394" s="14">
        <v>3</v>
      </c>
      <c r="C394" s="14">
        <v>0</v>
      </c>
      <c r="D394" s="14">
        <v>1</v>
      </c>
      <c r="E394" s="14">
        <v>1</v>
      </c>
      <c r="F394" s="14">
        <v>2</v>
      </c>
      <c r="G394" s="14">
        <v>0</v>
      </c>
      <c r="H394" s="14">
        <v>0</v>
      </c>
      <c r="I394" s="14">
        <v>0</v>
      </c>
      <c r="J394" s="14">
        <v>0</v>
      </c>
      <c r="K394" s="14">
        <v>1</v>
      </c>
      <c r="L394" s="14">
        <v>0</v>
      </c>
      <c r="M394" s="14">
        <v>0</v>
      </c>
      <c r="N394" s="14">
        <v>0</v>
      </c>
      <c r="O394" s="14">
        <v>0</v>
      </c>
      <c r="P394" s="14">
        <v>2</v>
      </c>
      <c r="Q394" s="14">
        <v>2</v>
      </c>
      <c r="R394" s="14">
        <v>2</v>
      </c>
      <c r="S394" s="14">
        <v>2</v>
      </c>
      <c r="T394" s="14">
        <v>3</v>
      </c>
    </row>
    <row r="395" spans="1:57" s="14" customFormat="1">
      <c r="A395" s="14">
        <v>386</v>
      </c>
      <c r="B395" s="14">
        <v>0</v>
      </c>
      <c r="C395" s="14">
        <v>0</v>
      </c>
      <c r="D395" s="14">
        <v>0</v>
      </c>
      <c r="E395" s="14">
        <v>0</v>
      </c>
      <c r="F395" s="14">
        <v>0</v>
      </c>
      <c r="G395" s="14">
        <v>0</v>
      </c>
      <c r="H395" s="14">
        <v>0</v>
      </c>
      <c r="I395" s="14">
        <v>0</v>
      </c>
      <c r="J395" s="14">
        <v>0</v>
      </c>
      <c r="K395" s="14">
        <v>0</v>
      </c>
      <c r="L395" s="14">
        <v>0</v>
      </c>
      <c r="M395" s="14">
        <v>0</v>
      </c>
      <c r="N395" s="14">
        <v>0</v>
      </c>
      <c r="O395" s="14">
        <v>0</v>
      </c>
      <c r="P395" s="14">
        <v>0</v>
      </c>
      <c r="Q395" s="14">
        <v>0</v>
      </c>
      <c r="R395" s="14">
        <v>1</v>
      </c>
      <c r="S395" s="14">
        <v>0</v>
      </c>
      <c r="T395" s="14">
        <v>0</v>
      </c>
      <c r="U395" s="1"/>
      <c r="V395" s="1"/>
      <c r="W395" s="1"/>
      <c r="X395" s="1"/>
      <c r="Y395" s="1"/>
      <c r="Z395" s="1"/>
      <c r="AB395" s="1"/>
      <c r="AC395" s="1"/>
      <c r="AD395" s="1"/>
      <c r="AE395" s="1"/>
      <c r="AF395" s="1"/>
      <c r="AG395" s="1"/>
      <c r="AH395" s="1"/>
      <c r="AK395" s="1"/>
      <c r="AL395" s="1"/>
      <c r="AM395" s="1"/>
      <c r="AN395" s="1"/>
      <c r="AO395" s="1"/>
      <c r="AP395" s="1"/>
      <c r="AQ395" s="1"/>
      <c r="AR395" s="1"/>
      <c r="AU395" s="1"/>
      <c r="AV395" s="1"/>
      <c r="AY395" s="1"/>
      <c r="AZ395" s="1"/>
      <c r="BA395" s="1"/>
      <c r="BB395" s="1"/>
      <c r="BE395"/>
    </row>
    <row r="396" spans="1:57" s="14" customFormat="1">
      <c r="A396" s="14">
        <v>387</v>
      </c>
      <c r="B396" s="14">
        <v>33</v>
      </c>
      <c r="C396" s="14">
        <v>450</v>
      </c>
      <c r="D396" s="14">
        <v>0</v>
      </c>
      <c r="E396" s="14">
        <v>0</v>
      </c>
      <c r="F396" s="14">
        <v>0</v>
      </c>
      <c r="G396" s="14">
        <v>0</v>
      </c>
      <c r="H396" s="14">
        <v>0</v>
      </c>
      <c r="I396" s="14">
        <v>0</v>
      </c>
      <c r="J396" s="14">
        <v>0</v>
      </c>
      <c r="K396" s="14">
        <v>1</v>
      </c>
      <c r="L396" s="14">
        <v>1</v>
      </c>
      <c r="M396" s="14">
        <v>0</v>
      </c>
      <c r="N396" s="14">
        <v>0</v>
      </c>
      <c r="O396" s="14">
        <v>0</v>
      </c>
      <c r="P396" s="14">
        <v>2</v>
      </c>
      <c r="Q396" s="14">
        <v>2</v>
      </c>
      <c r="R396" s="14">
        <v>2</v>
      </c>
      <c r="S396" s="14">
        <v>2</v>
      </c>
      <c r="T396" s="14">
        <v>2</v>
      </c>
      <c r="U396" s="14">
        <v>4</v>
      </c>
      <c r="V396" s="14">
        <v>5</v>
      </c>
      <c r="W396" s="14">
        <v>5</v>
      </c>
      <c r="X396" s="14">
        <v>1</v>
      </c>
      <c r="Y396" s="14">
        <v>2</v>
      </c>
      <c r="Z396" s="14">
        <v>10</v>
      </c>
      <c r="AA396" s="14">
        <f>Z396-[1]Discharge!AC331</f>
        <v>0</v>
      </c>
      <c r="AB396" s="14">
        <v>5</v>
      </c>
      <c r="AC396" s="14">
        <v>0</v>
      </c>
      <c r="AD396" s="14">
        <v>0</v>
      </c>
      <c r="AE396" s="14">
        <v>0</v>
      </c>
      <c r="AF396" s="14">
        <v>0</v>
      </c>
      <c r="AG396" s="14">
        <v>0</v>
      </c>
      <c r="AH396" s="14">
        <v>0</v>
      </c>
      <c r="AI396" s="14">
        <f>SUM(AC396:AH396)</f>
        <v>0</v>
      </c>
      <c r="AJ396" s="14">
        <f>AI396-[1]Discharge!AL331</f>
        <v>0</v>
      </c>
      <c r="AK396" s="14">
        <v>0</v>
      </c>
      <c r="AL396" s="14">
        <v>0</v>
      </c>
      <c r="AM396" s="14">
        <v>0</v>
      </c>
      <c r="AN396" s="14">
        <v>0</v>
      </c>
      <c r="AO396" s="14">
        <v>0</v>
      </c>
      <c r="AP396" s="14">
        <v>0</v>
      </c>
      <c r="AQ396" s="14">
        <v>0</v>
      </c>
      <c r="AR396" s="14">
        <v>0</v>
      </c>
      <c r="AS396" s="14">
        <f>SUM(AK396:AR396)</f>
        <v>0</v>
      </c>
      <c r="AT396" s="14">
        <f>AS396-[1]Discharge!AV331</f>
        <v>0</v>
      </c>
      <c r="AU396" s="14">
        <v>2</v>
      </c>
      <c r="AV396" s="14">
        <v>1</v>
      </c>
      <c r="AW396" s="14">
        <f>SUM(AU396:AV396)</f>
        <v>3</v>
      </c>
      <c r="AX396" s="14">
        <f>AW396-[1]Discharge!AZ331</f>
        <v>0</v>
      </c>
      <c r="AY396" s="14">
        <v>5</v>
      </c>
      <c r="AZ396" s="14">
        <v>5</v>
      </c>
      <c r="BA396" s="14">
        <v>5</v>
      </c>
      <c r="BB396" s="14">
        <v>5</v>
      </c>
      <c r="BC396" s="14">
        <f>SUM(AY396:BB396)</f>
        <v>20</v>
      </c>
      <c r="BD396" s="14">
        <f>BC396-[1]Discharge!BF331</f>
        <v>0</v>
      </c>
    </row>
    <row r="397" spans="1:57" s="14" customFormat="1">
      <c r="A397" s="14">
        <v>388</v>
      </c>
      <c r="B397" s="14">
        <v>0</v>
      </c>
      <c r="C397" s="14">
        <v>0</v>
      </c>
      <c r="D397" s="14">
        <v>0</v>
      </c>
      <c r="E397" s="14">
        <v>0</v>
      </c>
      <c r="F397" s="14">
        <v>0</v>
      </c>
      <c r="G397" s="14">
        <v>0</v>
      </c>
      <c r="H397" s="14">
        <v>0</v>
      </c>
      <c r="I397" s="14">
        <v>0</v>
      </c>
      <c r="J397" s="14">
        <v>0</v>
      </c>
      <c r="K397" s="14">
        <v>0</v>
      </c>
      <c r="L397" s="14">
        <v>0</v>
      </c>
      <c r="M397" s="14">
        <v>0</v>
      </c>
      <c r="N397" s="14">
        <v>0</v>
      </c>
      <c r="O397" s="14">
        <v>0</v>
      </c>
      <c r="P397" s="14">
        <v>2</v>
      </c>
      <c r="Q397" s="14">
        <v>2</v>
      </c>
      <c r="R397" s="14">
        <v>2</v>
      </c>
      <c r="S397" s="14">
        <v>2</v>
      </c>
      <c r="T397" s="14">
        <v>3</v>
      </c>
      <c r="U397" s="14">
        <v>1</v>
      </c>
      <c r="V397" s="14">
        <v>1</v>
      </c>
      <c r="W397" s="14">
        <v>1</v>
      </c>
      <c r="X397" s="14">
        <v>1</v>
      </c>
      <c r="Y397" s="14">
        <v>1</v>
      </c>
      <c r="Z397" s="14">
        <v>75</v>
      </c>
      <c r="AA397" s="14">
        <f>Z397-[1]Discharge!AC135</f>
        <v>-14</v>
      </c>
      <c r="AB397" s="14">
        <v>3</v>
      </c>
      <c r="AC397" s="14">
        <v>1</v>
      </c>
      <c r="AD397" s="14">
        <v>1</v>
      </c>
      <c r="AE397" s="14">
        <v>1</v>
      </c>
      <c r="AF397" s="14">
        <v>1</v>
      </c>
      <c r="AG397" s="14">
        <v>1</v>
      </c>
      <c r="AH397" s="14">
        <v>1</v>
      </c>
      <c r="AI397" s="14">
        <f>SUM(AC397:AH397)</f>
        <v>6</v>
      </c>
      <c r="AJ397" s="14">
        <f>AI397-[1]Discharge!AL135</f>
        <v>0</v>
      </c>
      <c r="AK397" s="14">
        <v>1</v>
      </c>
      <c r="AL397" s="14">
        <v>1</v>
      </c>
      <c r="AM397" s="14">
        <v>1</v>
      </c>
      <c r="AN397" s="14">
        <v>1</v>
      </c>
      <c r="AO397" s="14">
        <v>1</v>
      </c>
      <c r="AP397" s="14">
        <v>1</v>
      </c>
      <c r="AQ397" s="14">
        <v>1</v>
      </c>
      <c r="AR397" s="14">
        <v>1</v>
      </c>
      <c r="AS397" s="14">
        <f>SUM(AK397:AR397)</f>
        <v>8</v>
      </c>
      <c r="AT397" s="14">
        <f>AS397-[1]Discharge!AV135</f>
        <v>0</v>
      </c>
      <c r="AU397" s="14">
        <v>0</v>
      </c>
      <c r="AV397" s="14">
        <v>0</v>
      </c>
      <c r="AW397" s="14">
        <f>SUM(AU397:AV397)</f>
        <v>0</v>
      </c>
      <c r="AX397" s="14">
        <f>AW397-[1]Discharge!AZ135</f>
        <v>0</v>
      </c>
      <c r="AY397" s="14">
        <v>5</v>
      </c>
      <c r="AZ397" s="14">
        <v>5</v>
      </c>
      <c r="BA397" s="14">
        <v>5</v>
      </c>
      <c r="BB397" s="14">
        <v>5</v>
      </c>
      <c r="BC397" s="14">
        <v>20</v>
      </c>
      <c r="BD397" s="14">
        <f>BC397-[1]Discharge!BF135</f>
        <v>0</v>
      </c>
    </row>
    <row r="398" spans="1:57" s="14" customFormat="1">
      <c r="A398" s="14">
        <v>389</v>
      </c>
      <c r="B398" s="14">
        <v>0</v>
      </c>
      <c r="C398" s="14">
        <v>0</v>
      </c>
      <c r="D398" s="14">
        <v>1</v>
      </c>
      <c r="E398" s="14">
        <v>1</v>
      </c>
      <c r="F398" s="14">
        <v>0</v>
      </c>
      <c r="G398" s="14">
        <v>0</v>
      </c>
      <c r="H398" s="14">
        <v>0</v>
      </c>
      <c r="I398" s="14">
        <v>0</v>
      </c>
      <c r="J398" s="14">
        <v>0</v>
      </c>
      <c r="K398" s="14">
        <v>0</v>
      </c>
      <c r="L398" s="14">
        <v>0</v>
      </c>
      <c r="M398" s="14">
        <v>0</v>
      </c>
      <c r="O398" s="14">
        <v>0</v>
      </c>
      <c r="U398" s="14">
        <v>3</v>
      </c>
      <c r="V398" s="14">
        <v>1</v>
      </c>
      <c r="W398" s="14">
        <v>1</v>
      </c>
      <c r="X398" s="14">
        <v>2</v>
      </c>
      <c r="Y398" s="14">
        <v>1</v>
      </c>
      <c r="Z398" s="14">
        <v>70</v>
      </c>
      <c r="AA398" s="14">
        <f>Z398-[1]Discharge!AC411</f>
        <v>10</v>
      </c>
      <c r="AB398" s="14">
        <v>3</v>
      </c>
      <c r="AC398" s="14">
        <v>1</v>
      </c>
      <c r="AD398" s="14">
        <v>1</v>
      </c>
      <c r="AE398" s="14">
        <v>1</v>
      </c>
      <c r="AF398" s="14">
        <v>1</v>
      </c>
      <c r="AG398" s="14">
        <v>1</v>
      </c>
      <c r="AH398" s="14">
        <v>1</v>
      </c>
      <c r="AI398" s="14">
        <f>SUM(AC398:AH398)</f>
        <v>6</v>
      </c>
      <c r="AJ398" s="14">
        <f>AI398-[1]Discharge!AL411</f>
        <v>1</v>
      </c>
      <c r="AK398" s="14">
        <v>1</v>
      </c>
      <c r="AL398" s="14">
        <v>1</v>
      </c>
      <c r="AM398" s="14">
        <v>1</v>
      </c>
      <c r="AN398" s="14">
        <v>1</v>
      </c>
      <c r="AO398" s="14">
        <v>1</v>
      </c>
      <c r="AP398" s="14">
        <v>1</v>
      </c>
      <c r="AQ398" s="14">
        <v>1</v>
      </c>
      <c r="AR398" s="14">
        <v>1</v>
      </c>
      <c r="AS398" s="14">
        <f>SUM(AK398:AR398)</f>
        <v>8</v>
      </c>
      <c r="AT398" s="14">
        <f>AS398-[1]Discharge!AV411</f>
        <v>2</v>
      </c>
      <c r="AU398" s="14">
        <v>0</v>
      </c>
      <c r="AV398" s="14">
        <v>0</v>
      </c>
      <c r="AW398" s="14">
        <v>0</v>
      </c>
      <c r="AX398" s="14">
        <f>AW398-[1]Discharge!AZ411</f>
        <v>0</v>
      </c>
      <c r="AY398" s="14">
        <v>5</v>
      </c>
      <c r="AZ398" s="14">
        <v>5</v>
      </c>
      <c r="BA398" s="14">
        <v>5</v>
      </c>
      <c r="BB398" s="14">
        <v>5</v>
      </c>
      <c r="BC398" s="14">
        <f>SUM(AY398:BB398)</f>
        <v>20</v>
      </c>
      <c r="BD398" s="14">
        <f>BC398-[1]Discharge!BF411</f>
        <v>0</v>
      </c>
    </row>
    <row r="399" spans="1:57" s="14" customFormat="1">
      <c r="A399" s="14">
        <v>390</v>
      </c>
      <c r="B399" s="14">
        <v>2</v>
      </c>
      <c r="C399" s="14">
        <v>0</v>
      </c>
      <c r="D399" s="14">
        <v>0</v>
      </c>
      <c r="E399" s="14">
        <v>0</v>
      </c>
      <c r="F399" s="14">
        <v>0</v>
      </c>
      <c r="G399" s="14">
        <v>0</v>
      </c>
      <c r="H399" s="14">
        <v>0</v>
      </c>
      <c r="I399" s="14">
        <v>0</v>
      </c>
      <c r="J399" s="14">
        <v>1</v>
      </c>
      <c r="K399" s="14">
        <v>0</v>
      </c>
      <c r="L399" s="14">
        <v>0</v>
      </c>
      <c r="M399" s="14">
        <v>0</v>
      </c>
      <c r="N399" s="14">
        <v>0</v>
      </c>
      <c r="O399" s="14">
        <v>0</v>
      </c>
      <c r="P399" s="14">
        <v>2</v>
      </c>
      <c r="Q399" s="14">
        <v>2</v>
      </c>
      <c r="R399" s="14">
        <v>2</v>
      </c>
      <c r="S399" s="14">
        <v>2</v>
      </c>
      <c r="T399" s="14">
        <v>2</v>
      </c>
      <c r="U399" s="14">
        <v>2</v>
      </c>
      <c r="V399" s="14">
        <v>1</v>
      </c>
      <c r="W399" s="14">
        <v>2</v>
      </c>
      <c r="X399" s="14">
        <v>2</v>
      </c>
      <c r="Y399" s="14">
        <v>1</v>
      </c>
      <c r="Z399" s="14">
        <v>70</v>
      </c>
      <c r="AA399" s="14">
        <f>Z399-[1]Discharge!AC182</f>
        <v>10</v>
      </c>
      <c r="AB399" s="14">
        <v>3</v>
      </c>
      <c r="AC399" s="14">
        <v>1</v>
      </c>
      <c r="AD399" s="14">
        <v>1</v>
      </c>
      <c r="AE399" s="14">
        <v>1</v>
      </c>
      <c r="AF399" s="14">
        <v>1</v>
      </c>
      <c r="AG399" s="14">
        <v>1</v>
      </c>
      <c r="AH399" s="14">
        <v>1</v>
      </c>
      <c r="AI399" s="14">
        <f>SUM(AC399:AH399)</f>
        <v>6</v>
      </c>
      <c r="AJ399" s="14">
        <f>AI399-[1]Discharge!AL182</f>
        <v>0</v>
      </c>
      <c r="AK399" s="14">
        <v>1</v>
      </c>
      <c r="AL399" s="14">
        <v>0</v>
      </c>
      <c r="AM399" s="14">
        <v>0</v>
      </c>
      <c r="AN399" s="14">
        <v>0</v>
      </c>
      <c r="AO399" s="14">
        <v>0</v>
      </c>
      <c r="AP399" s="14">
        <v>0</v>
      </c>
      <c r="AQ399" s="14">
        <v>0</v>
      </c>
      <c r="AR399" s="14">
        <v>1</v>
      </c>
      <c r="AS399" s="14">
        <f>SUM(AK399:AR399)</f>
        <v>2</v>
      </c>
      <c r="AT399" s="14">
        <f>AS399-[1]Discharge!AV182</f>
        <v>0</v>
      </c>
      <c r="AU399" s="14">
        <v>0</v>
      </c>
      <c r="AV399" s="14">
        <v>0</v>
      </c>
      <c r="AW399" s="14">
        <f>SUM(AU399:AV399)</f>
        <v>0</v>
      </c>
      <c r="AX399" s="14">
        <f>AW399-[1]Discharge!AZ182</f>
        <v>0</v>
      </c>
      <c r="AY399" s="14">
        <v>5</v>
      </c>
      <c r="AZ399" s="14">
        <v>5</v>
      </c>
      <c r="BA399" s="14">
        <v>5</v>
      </c>
      <c r="BB399" s="14">
        <v>5</v>
      </c>
      <c r="BC399" s="14">
        <f>SUM(AY399:BB399)</f>
        <v>20</v>
      </c>
      <c r="BD399" s="14">
        <f>BC399-[1]Discharge!BF182</f>
        <v>0</v>
      </c>
    </row>
    <row r="400" spans="1:57" s="14" customFormat="1">
      <c r="A400" s="14">
        <v>391</v>
      </c>
      <c r="B400" s="14">
        <v>0</v>
      </c>
      <c r="C400" s="14">
        <v>3</v>
      </c>
      <c r="D400" s="14">
        <v>1</v>
      </c>
      <c r="E400" s="14">
        <v>1</v>
      </c>
      <c r="F400" s="14">
        <v>0</v>
      </c>
      <c r="G400" s="14">
        <v>0</v>
      </c>
      <c r="H400" s="14">
        <v>0</v>
      </c>
      <c r="I400" s="14">
        <v>2</v>
      </c>
      <c r="J400" s="14">
        <v>0</v>
      </c>
      <c r="K400" s="14">
        <v>0</v>
      </c>
      <c r="L400" s="14">
        <v>0</v>
      </c>
      <c r="M400" s="14">
        <v>0</v>
      </c>
      <c r="N400" s="14">
        <v>0</v>
      </c>
      <c r="O400" s="14">
        <v>0</v>
      </c>
    </row>
    <row r="401" spans="1:57" s="14" customFormat="1">
      <c r="A401" s="14">
        <v>392</v>
      </c>
      <c r="B401" s="14">
        <v>1</v>
      </c>
      <c r="C401" s="14">
        <v>6</v>
      </c>
      <c r="D401" s="14">
        <v>1</v>
      </c>
      <c r="E401" s="14">
        <v>1</v>
      </c>
      <c r="F401" s="14">
        <v>1</v>
      </c>
      <c r="G401" s="14">
        <v>0</v>
      </c>
      <c r="H401" s="14">
        <v>0</v>
      </c>
      <c r="I401" s="14">
        <v>0</v>
      </c>
      <c r="J401" s="14">
        <v>1</v>
      </c>
      <c r="K401" s="14">
        <v>0</v>
      </c>
      <c r="L401" s="14">
        <v>0</v>
      </c>
      <c r="M401" s="14">
        <v>0</v>
      </c>
      <c r="N401" s="14">
        <v>0</v>
      </c>
      <c r="O401" s="14">
        <v>0</v>
      </c>
      <c r="P401" s="14">
        <v>2</v>
      </c>
      <c r="Q401" s="14">
        <v>2</v>
      </c>
      <c r="R401" s="14">
        <v>2</v>
      </c>
      <c r="S401" s="14">
        <v>2</v>
      </c>
      <c r="T401" s="14">
        <v>2</v>
      </c>
      <c r="U401" s="14">
        <v>1</v>
      </c>
      <c r="V401" s="14">
        <v>1</v>
      </c>
      <c r="W401" s="14">
        <v>2</v>
      </c>
      <c r="X401" s="14">
        <v>1</v>
      </c>
      <c r="Y401" s="14">
        <v>1</v>
      </c>
      <c r="Z401" s="14">
        <v>75</v>
      </c>
      <c r="AA401" s="14">
        <f>Z401-[1]Discharge!AC64</f>
        <v>25</v>
      </c>
      <c r="AB401" s="14">
        <v>1</v>
      </c>
      <c r="AC401" s="14">
        <v>1</v>
      </c>
      <c r="AD401" s="14">
        <v>1</v>
      </c>
      <c r="AE401" s="14">
        <v>1</v>
      </c>
      <c r="AF401" s="14">
        <v>1</v>
      </c>
      <c r="AG401" s="14">
        <v>1</v>
      </c>
      <c r="AH401" s="14">
        <v>1</v>
      </c>
      <c r="AI401" s="14">
        <f>SUM(AC401:AH401)</f>
        <v>6</v>
      </c>
      <c r="AJ401" s="14">
        <f>AI401-[1]Discharge!AL66</f>
        <v>0</v>
      </c>
      <c r="AK401" s="14">
        <v>1</v>
      </c>
      <c r="AL401" s="14">
        <v>1</v>
      </c>
      <c r="AM401" s="14">
        <v>1</v>
      </c>
      <c r="AN401" s="14">
        <v>1</v>
      </c>
      <c r="AO401" s="14">
        <v>1</v>
      </c>
      <c r="AP401" s="14">
        <v>1</v>
      </c>
      <c r="AQ401" s="14">
        <v>1</v>
      </c>
      <c r="AR401" s="14">
        <v>1</v>
      </c>
      <c r="AS401" s="14">
        <f>SUM(AK401:AR401)</f>
        <v>8</v>
      </c>
      <c r="AT401" s="14">
        <f>AS401-[1]Discharge!AV66</f>
        <v>4</v>
      </c>
      <c r="AU401" s="14">
        <v>0</v>
      </c>
      <c r="AV401" s="14">
        <v>0</v>
      </c>
      <c r="AW401" s="14">
        <f>SUM(AU401:AV401)</f>
        <v>0</v>
      </c>
      <c r="AX401" s="14">
        <f>AW401-[1]Discharge!AZ66</f>
        <v>-2</v>
      </c>
      <c r="AY401" s="14">
        <v>5</v>
      </c>
      <c r="AZ401" s="14">
        <v>5</v>
      </c>
      <c r="BA401" s="14">
        <v>5</v>
      </c>
      <c r="BB401" s="14">
        <v>5</v>
      </c>
      <c r="BC401" s="14">
        <f>SUM(AY401:BB401)</f>
        <v>20</v>
      </c>
      <c r="BD401" s="14">
        <f>BC401-[1]Discharge!BF66</f>
        <v>0</v>
      </c>
    </row>
    <row r="402" spans="1:57" s="14" customFormat="1">
      <c r="A402" s="14">
        <v>393</v>
      </c>
      <c r="B402" s="14">
        <v>0</v>
      </c>
      <c r="C402" s="14">
        <v>0</v>
      </c>
      <c r="D402" s="14">
        <v>1</v>
      </c>
      <c r="E402" s="14">
        <v>1</v>
      </c>
      <c r="F402" s="14">
        <v>0</v>
      </c>
      <c r="G402" s="14">
        <v>0</v>
      </c>
      <c r="H402" s="14">
        <v>0</v>
      </c>
      <c r="I402" s="14">
        <v>0</v>
      </c>
      <c r="J402" s="14">
        <v>0</v>
      </c>
      <c r="K402" s="14">
        <v>0</v>
      </c>
      <c r="L402" s="14">
        <v>0</v>
      </c>
      <c r="M402" s="14">
        <v>0</v>
      </c>
      <c r="N402" s="14">
        <v>0</v>
      </c>
      <c r="O402" s="14">
        <v>0</v>
      </c>
      <c r="P402" s="14">
        <v>2</v>
      </c>
      <c r="Q402" s="14">
        <v>2</v>
      </c>
      <c r="R402" s="14">
        <v>2</v>
      </c>
      <c r="S402" s="14">
        <v>2</v>
      </c>
      <c r="T402" s="14">
        <v>3</v>
      </c>
      <c r="U402" s="14">
        <v>2</v>
      </c>
      <c r="V402" s="14">
        <v>1</v>
      </c>
      <c r="W402" s="14">
        <v>2</v>
      </c>
      <c r="X402" s="14">
        <v>3</v>
      </c>
      <c r="Y402" s="14">
        <v>1</v>
      </c>
      <c r="Z402" s="14">
        <v>50</v>
      </c>
      <c r="AA402" s="14">
        <f>Z402-[1]Discharge!AC295</f>
        <v>-20</v>
      </c>
      <c r="AB402" s="14">
        <v>3</v>
      </c>
      <c r="AC402" s="14">
        <v>1</v>
      </c>
      <c r="AD402" s="14">
        <v>1</v>
      </c>
      <c r="AE402" s="14">
        <v>1</v>
      </c>
      <c r="AF402" s="14">
        <v>1</v>
      </c>
      <c r="AG402" s="14">
        <v>1</v>
      </c>
      <c r="AH402" s="14">
        <v>1</v>
      </c>
      <c r="AI402" s="14">
        <f>SUM(AC402:AH402)</f>
        <v>6</v>
      </c>
      <c r="AJ402" s="14">
        <f>AI402-[1]Discharge!AL295</f>
        <v>0</v>
      </c>
      <c r="AK402" s="14">
        <v>1</v>
      </c>
      <c r="AL402" s="14">
        <v>1</v>
      </c>
      <c r="AM402" s="14">
        <v>1</v>
      </c>
      <c r="AN402" s="14">
        <v>1</v>
      </c>
      <c r="AO402" s="14">
        <v>1</v>
      </c>
      <c r="AP402" s="14">
        <v>1</v>
      </c>
      <c r="AQ402" s="14">
        <v>1</v>
      </c>
      <c r="AR402" s="14">
        <v>1</v>
      </c>
      <c r="AS402" s="14">
        <f>SUM(AK402:AR402)</f>
        <v>8</v>
      </c>
      <c r="AT402" s="14">
        <f>AS402-[1]Discharge!AV295</f>
        <v>0</v>
      </c>
      <c r="AU402" s="14">
        <v>0</v>
      </c>
      <c r="AV402" s="14">
        <v>0</v>
      </c>
      <c r="AW402" s="14">
        <f>SUM(AU402:AV402)</f>
        <v>0</v>
      </c>
      <c r="AX402" s="14">
        <f>AW402-[1]Discharge!AZ295</f>
        <v>0</v>
      </c>
      <c r="AY402" s="14">
        <v>5</v>
      </c>
      <c r="AZ402" s="14">
        <v>5</v>
      </c>
      <c r="BA402" s="14">
        <v>5</v>
      </c>
      <c r="BB402" s="14">
        <v>5</v>
      </c>
      <c r="BC402" s="14">
        <f>SUM(AY402:BB402)</f>
        <v>20</v>
      </c>
      <c r="BD402" s="14">
        <f>BC402-[1]Discharge!BF295</f>
        <v>0</v>
      </c>
    </row>
    <row r="403" spans="1:57" s="14" customFormat="1">
      <c r="A403" s="14">
        <v>394</v>
      </c>
      <c r="B403" s="14">
        <v>0</v>
      </c>
      <c r="C403" s="14">
        <v>0</v>
      </c>
      <c r="D403" s="14">
        <v>1</v>
      </c>
      <c r="E403" s="14">
        <v>1</v>
      </c>
      <c r="F403" s="14">
        <v>0</v>
      </c>
      <c r="G403" s="14">
        <v>0</v>
      </c>
      <c r="H403" s="14">
        <v>0</v>
      </c>
      <c r="I403" s="14">
        <v>0</v>
      </c>
      <c r="J403" s="14">
        <v>0</v>
      </c>
      <c r="K403" s="14">
        <v>0</v>
      </c>
      <c r="L403" s="14">
        <v>0</v>
      </c>
      <c r="M403" s="14">
        <v>0</v>
      </c>
      <c r="N403" s="14">
        <v>0</v>
      </c>
      <c r="O403" s="14">
        <v>0</v>
      </c>
      <c r="P403" s="14">
        <v>2</v>
      </c>
      <c r="Q403" s="14">
        <v>2</v>
      </c>
      <c r="R403" s="14">
        <v>2</v>
      </c>
      <c r="S403" s="14">
        <v>2</v>
      </c>
      <c r="T403" s="14">
        <v>3</v>
      </c>
      <c r="U403" s="14">
        <v>1</v>
      </c>
      <c r="V403" s="14">
        <v>1</v>
      </c>
      <c r="W403" s="14">
        <v>1</v>
      </c>
      <c r="X403" s="14">
        <v>1</v>
      </c>
      <c r="Y403" s="14">
        <v>1</v>
      </c>
      <c r="Z403" s="14">
        <v>85</v>
      </c>
      <c r="AA403" s="14">
        <f>Z403-[1]Discharge!AC48</f>
        <v>5</v>
      </c>
      <c r="AB403" s="14">
        <v>2</v>
      </c>
      <c r="AC403" s="14">
        <v>1</v>
      </c>
      <c r="AD403" s="14">
        <v>1</v>
      </c>
      <c r="AE403" s="14">
        <v>1</v>
      </c>
      <c r="AF403" s="14">
        <v>1</v>
      </c>
      <c r="AG403" s="14">
        <v>1</v>
      </c>
      <c r="AH403" s="14">
        <v>1</v>
      </c>
      <c r="AI403" s="14">
        <f>SUM(AC403:AH403)</f>
        <v>6</v>
      </c>
      <c r="AJ403" s="14">
        <f>AI403-[1]Discharge!AL48</f>
        <v>0</v>
      </c>
      <c r="AK403" s="14">
        <v>1</v>
      </c>
      <c r="AL403" s="14">
        <v>1</v>
      </c>
      <c r="AM403" s="14">
        <v>1</v>
      </c>
      <c r="AN403" s="14">
        <v>1</v>
      </c>
      <c r="AO403" s="14">
        <v>1</v>
      </c>
      <c r="AP403" s="14">
        <v>1</v>
      </c>
      <c r="AQ403" s="14">
        <v>1</v>
      </c>
      <c r="AR403" s="14">
        <v>1</v>
      </c>
      <c r="AS403" s="14">
        <f>SUM(AK403:AR403)</f>
        <v>8</v>
      </c>
      <c r="AT403" s="14">
        <f>AS403-[1]Discharge!AV48</f>
        <v>0</v>
      </c>
      <c r="AU403" s="14">
        <v>0</v>
      </c>
      <c r="AV403" s="14">
        <v>0</v>
      </c>
      <c r="AW403" s="14">
        <f>SUM(AU403:AV403)</f>
        <v>0</v>
      </c>
      <c r="AX403" s="14">
        <f>AW403-[1]Discharge!AZ48</f>
        <v>0</v>
      </c>
      <c r="AY403" s="14">
        <v>5</v>
      </c>
      <c r="AZ403" s="14">
        <v>5</v>
      </c>
      <c r="BA403" s="14">
        <v>5</v>
      </c>
      <c r="BB403" s="14">
        <v>5</v>
      </c>
      <c r="BC403" s="14">
        <f>SUM(AY403:BB403)</f>
        <v>20</v>
      </c>
      <c r="BD403" s="14">
        <f>BC403-[1]Discharge!BF48</f>
        <v>0</v>
      </c>
    </row>
    <row r="404" spans="1:57" s="14" customFormat="1">
      <c r="A404" s="14">
        <v>395</v>
      </c>
      <c r="B404" s="14">
        <v>0</v>
      </c>
      <c r="C404" s="14">
        <v>0</v>
      </c>
      <c r="D404" s="14">
        <v>1</v>
      </c>
      <c r="E404" s="14">
        <v>1</v>
      </c>
      <c r="F404" s="14">
        <v>0</v>
      </c>
      <c r="G404" s="14">
        <v>0</v>
      </c>
      <c r="H404" s="14">
        <v>0</v>
      </c>
      <c r="I404" s="14">
        <v>0</v>
      </c>
      <c r="J404" s="14">
        <v>0</v>
      </c>
      <c r="K404" s="14">
        <v>0</v>
      </c>
      <c r="L404" s="14">
        <v>0</v>
      </c>
      <c r="M404" s="14">
        <v>0</v>
      </c>
      <c r="N404" s="14">
        <v>0</v>
      </c>
      <c r="O404" s="14">
        <v>0</v>
      </c>
      <c r="U404" s="14">
        <v>2</v>
      </c>
      <c r="V404" s="14">
        <v>1</v>
      </c>
      <c r="W404" s="14">
        <v>1</v>
      </c>
      <c r="X404" s="14">
        <v>3</v>
      </c>
      <c r="Y404" s="14">
        <v>1</v>
      </c>
      <c r="Z404" s="14">
        <v>75</v>
      </c>
      <c r="AA404" s="14">
        <f>Z404-[1]Discharge!AC416</f>
        <v>0</v>
      </c>
      <c r="AB404" s="14">
        <v>3</v>
      </c>
      <c r="AC404" s="14">
        <v>1</v>
      </c>
      <c r="AD404" s="14">
        <v>1</v>
      </c>
      <c r="AE404" s="14">
        <v>1</v>
      </c>
      <c r="AF404" s="14">
        <v>1</v>
      </c>
      <c r="AG404" s="14">
        <v>1</v>
      </c>
      <c r="AH404" s="14">
        <v>1</v>
      </c>
      <c r="AI404" s="14">
        <f>SUM(AC404:AH404)</f>
        <v>6</v>
      </c>
      <c r="AJ404" s="14">
        <f>AI404-[1]Discharge!AL416</f>
        <v>0</v>
      </c>
      <c r="AK404" s="14">
        <v>1</v>
      </c>
      <c r="AL404" s="14">
        <v>1</v>
      </c>
      <c r="AM404" s="14">
        <v>1</v>
      </c>
      <c r="AN404" s="14">
        <v>1</v>
      </c>
      <c r="AO404" s="14">
        <v>1</v>
      </c>
      <c r="AP404" s="14">
        <v>1</v>
      </c>
      <c r="AQ404" s="14">
        <v>1</v>
      </c>
      <c r="AR404" s="14">
        <v>1</v>
      </c>
      <c r="AS404" s="14">
        <f>SUM(AK404:AR404)</f>
        <v>8</v>
      </c>
      <c r="AT404" s="14">
        <f>AS404-[1]Discharge!AV416</f>
        <v>0</v>
      </c>
      <c r="AU404" s="14">
        <v>0</v>
      </c>
      <c r="AV404" s="14">
        <v>0</v>
      </c>
      <c r="AW404" s="14">
        <f>SUM(AU404:AV404)</f>
        <v>0</v>
      </c>
      <c r="AX404" s="14">
        <f>AW404-[1]Discharge!AZ416</f>
        <v>0</v>
      </c>
      <c r="AY404" s="14">
        <v>5</v>
      </c>
      <c r="AZ404" s="14">
        <v>5</v>
      </c>
      <c r="BA404" s="14">
        <v>5</v>
      </c>
      <c r="BB404" s="14">
        <v>5</v>
      </c>
      <c r="BC404" s="14">
        <f>SUM(AY404:BB404)</f>
        <v>20</v>
      </c>
      <c r="BD404" s="14">
        <f>BC404-[1]Discharge!BF416</f>
        <v>0</v>
      </c>
    </row>
    <row r="405" spans="1:57" s="14" customFormat="1">
      <c r="A405" s="14">
        <v>396</v>
      </c>
      <c r="B405" s="14">
        <v>0</v>
      </c>
      <c r="C405" s="14">
        <v>2</v>
      </c>
      <c r="D405" s="14">
        <v>1</v>
      </c>
      <c r="E405" s="14">
        <v>1</v>
      </c>
      <c r="F405" s="14">
        <v>1</v>
      </c>
      <c r="G405" s="14">
        <v>0</v>
      </c>
      <c r="H405" s="14">
        <v>0</v>
      </c>
      <c r="I405" s="14">
        <v>0</v>
      </c>
      <c r="J405" s="14">
        <v>0</v>
      </c>
      <c r="K405" s="14">
        <v>0</v>
      </c>
      <c r="L405" s="14">
        <v>0</v>
      </c>
      <c r="M405" s="14">
        <v>0</v>
      </c>
      <c r="N405" s="14">
        <v>0</v>
      </c>
      <c r="O405" s="14">
        <v>0</v>
      </c>
      <c r="P405" s="14">
        <v>0</v>
      </c>
      <c r="Q405" s="14">
        <v>2</v>
      </c>
      <c r="R405" s="14">
        <v>2</v>
      </c>
      <c r="S405" s="14">
        <v>2</v>
      </c>
      <c r="T405" s="14">
        <v>2</v>
      </c>
      <c r="U405" s="1">
        <v>1</v>
      </c>
      <c r="V405" s="1">
        <v>1</v>
      </c>
      <c r="W405" s="1">
        <v>1</v>
      </c>
      <c r="X405" s="1">
        <v>1</v>
      </c>
      <c r="Y405" s="1">
        <v>1</v>
      </c>
      <c r="Z405" s="1"/>
      <c r="AB405" s="1">
        <v>3</v>
      </c>
      <c r="AC405" s="1">
        <v>1</v>
      </c>
      <c r="AD405" s="1">
        <v>1</v>
      </c>
      <c r="AE405" s="1">
        <v>1</v>
      </c>
      <c r="AF405" s="1">
        <v>1</v>
      </c>
      <c r="AG405" s="1">
        <v>1</v>
      </c>
      <c r="AH405" s="1">
        <v>1</v>
      </c>
      <c r="AI405" s="14">
        <f>SUM(AC405:AH405)</f>
        <v>6</v>
      </c>
      <c r="AJ405" s="14">
        <f>AI405-[1]Discharge!AL472</f>
        <v>0</v>
      </c>
      <c r="AK405" s="1">
        <v>1</v>
      </c>
      <c r="AL405" s="1">
        <v>0</v>
      </c>
      <c r="AM405" s="1">
        <v>0</v>
      </c>
      <c r="AN405" s="1">
        <v>1</v>
      </c>
      <c r="AO405" s="1">
        <v>0</v>
      </c>
      <c r="AP405" s="1">
        <v>0</v>
      </c>
      <c r="AQ405" s="1">
        <v>1</v>
      </c>
      <c r="AR405" s="1">
        <v>1</v>
      </c>
      <c r="AS405" s="14">
        <f>SUM(AK405:AR405)</f>
        <v>4</v>
      </c>
      <c r="AT405" s="14">
        <f>AS405-[1]Discharge!AV472</f>
        <v>0</v>
      </c>
      <c r="AU405" s="1">
        <v>0</v>
      </c>
      <c r="AV405" s="1">
        <v>0</v>
      </c>
      <c r="AW405" s="14">
        <f>SUM(AU405:AV405)</f>
        <v>0</v>
      </c>
      <c r="AX405" s="14">
        <f>AW405-[1]Discharge!AZ472</f>
        <v>0</v>
      </c>
      <c r="AY405" s="1">
        <v>4</v>
      </c>
      <c r="AZ405" s="1">
        <v>5</v>
      </c>
      <c r="BA405" s="1">
        <v>3</v>
      </c>
      <c r="BB405" s="1">
        <v>4</v>
      </c>
      <c r="BC405" s="14">
        <f>SUM(AY405:BB405)</f>
        <v>16</v>
      </c>
      <c r="BD405" s="14">
        <f>BC405-[1]Discharge!BF472</f>
        <v>-4</v>
      </c>
      <c r="BE405"/>
    </row>
    <row r="406" spans="1:57" s="14" customFormat="1">
      <c r="A406" s="14">
        <v>397</v>
      </c>
      <c r="B406" s="1">
        <v>0</v>
      </c>
      <c r="C406" s="1">
        <v>0</v>
      </c>
      <c r="D406" s="1">
        <v>1</v>
      </c>
      <c r="E406" s="1">
        <v>1</v>
      </c>
      <c r="F406" s="1">
        <v>1</v>
      </c>
      <c r="G406" s="1">
        <v>0</v>
      </c>
      <c r="H406" s="1">
        <v>0</v>
      </c>
      <c r="I406" s="1">
        <v>0</v>
      </c>
      <c r="J406" s="1">
        <v>0</v>
      </c>
      <c r="K406" s="1">
        <v>0</v>
      </c>
      <c r="L406" s="1">
        <v>0</v>
      </c>
      <c r="M406" s="1">
        <v>0</v>
      </c>
      <c r="N406" s="1">
        <v>0</v>
      </c>
      <c r="O406" s="1">
        <v>0</v>
      </c>
      <c r="P406" s="1">
        <v>0</v>
      </c>
      <c r="Q406" s="1">
        <v>2</v>
      </c>
      <c r="R406" s="1">
        <v>2</v>
      </c>
      <c r="S406" s="1">
        <v>2</v>
      </c>
      <c r="T406" s="1">
        <v>2</v>
      </c>
      <c r="U406" s="1"/>
      <c r="V406" s="1"/>
      <c r="W406" s="1"/>
      <c r="X406" s="1"/>
      <c r="Y406" s="1"/>
      <c r="Z406" s="1"/>
      <c r="AB406" s="1"/>
      <c r="AC406" s="1"/>
      <c r="AD406" s="1"/>
      <c r="AE406" s="1"/>
      <c r="AF406" s="1"/>
      <c r="AG406" s="1"/>
      <c r="AH406" s="1"/>
      <c r="AK406" s="1"/>
      <c r="AL406" s="1"/>
      <c r="AM406" s="1"/>
      <c r="AN406" s="1"/>
      <c r="AO406" s="1"/>
      <c r="AP406" s="1"/>
      <c r="AQ406" s="1"/>
      <c r="AR406" s="1"/>
      <c r="AU406" s="1"/>
      <c r="AV406" s="1"/>
      <c r="AY406" s="1"/>
      <c r="AZ406" s="1"/>
      <c r="BA406" s="1"/>
      <c r="BB406" s="1"/>
      <c r="BE406"/>
    </row>
    <row r="407" spans="1:57" s="14" customFormat="1">
      <c r="A407" s="14">
        <v>398</v>
      </c>
      <c r="B407" s="14">
        <v>0</v>
      </c>
      <c r="C407" s="14">
        <v>1</v>
      </c>
      <c r="D407" s="14">
        <v>1</v>
      </c>
      <c r="E407" s="14">
        <v>1</v>
      </c>
      <c r="F407" s="14">
        <v>1</v>
      </c>
      <c r="G407" s="14">
        <v>0</v>
      </c>
      <c r="H407" s="14">
        <v>0</v>
      </c>
      <c r="I407" s="14">
        <v>0</v>
      </c>
      <c r="J407" s="14">
        <v>0</v>
      </c>
      <c r="K407" s="14">
        <v>0</v>
      </c>
      <c r="L407" s="14">
        <v>0</v>
      </c>
      <c r="M407" s="14">
        <v>0</v>
      </c>
      <c r="N407" s="14">
        <v>0</v>
      </c>
      <c r="O407" s="14">
        <v>0</v>
      </c>
      <c r="P407" s="14">
        <v>0</v>
      </c>
      <c r="Q407" s="14">
        <v>1</v>
      </c>
      <c r="R407" s="14">
        <v>0</v>
      </c>
      <c r="S407" s="14">
        <v>1</v>
      </c>
      <c r="T407" s="14">
        <v>1</v>
      </c>
      <c r="U407" s="14">
        <v>1</v>
      </c>
      <c r="V407" s="14">
        <v>1</v>
      </c>
      <c r="W407" s="14">
        <v>1</v>
      </c>
      <c r="X407" s="14">
        <v>1</v>
      </c>
      <c r="Y407" s="14">
        <v>1</v>
      </c>
      <c r="Z407" s="14">
        <v>85</v>
      </c>
      <c r="AA407" s="14">
        <f>Z407-[1]Discharge!AC442</f>
        <v>15</v>
      </c>
      <c r="AB407" s="14">
        <v>4</v>
      </c>
      <c r="AC407" s="14">
        <v>1</v>
      </c>
      <c r="AD407" s="14">
        <v>1</v>
      </c>
      <c r="AE407" s="14">
        <v>1</v>
      </c>
      <c r="AF407" s="14">
        <v>1</v>
      </c>
      <c r="AG407" s="14">
        <v>1</v>
      </c>
      <c r="AH407" s="14">
        <v>1</v>
      </c>
      <c r="AI407" s="14">
        <f>SUM(AC407:AH407)</f>
        <v>6</v>
      </c>
      <c r="AJ407" s="14">
        <f>AI407-[1]Discharge!AL442</f>
        <v>0</v>
      </c>
      <c r="AK407" s="14">
        <v>1</v>
      </c>
      <c r="AL407" s="14">
        <v>1</v>
      </c>
      <c r="AM407" s="14">
        <v>1</v>
      </c>
      <c r="AN407" s="14">
        <v>1</v>
      </c>
      <c r="AO407" s="14">
        <v>1</v>
      </c>
      <c r="AP407" s="14">
        <v>1</v>
      </c>
      <c r="AQ407" s="14">
        <v>1</v>
      </c>
      <c r="AR407" s="14">
        <v>1</v>
      </c>
      <c r="AS407" s="14">
        <f>SUM(AK407:AR407)</f>
        <v>8</v>
      </c>
      <c r="AT407" s="14">
        <f>AS407-[1]Discharge!AV442</f>
        <v>6</v>
      </c>
      <c r="AU407" s="14">
        <v>0</v>
      </c>
      <c r="AV407" s="14">
        <v>0</v>
      </c>
      <c r="AW407" s="14">
        <f>SUM(AU407:AV407)</f>
        <v>0</v>
      </c>
      <c r="AX407" s="14">
        <f>AW407-[1]Discharge!AZ442</f>
        <v>0</v>
      </c>
      <c r="AY407" s="14">
        <v>5</v>
      </c>
      <c r="AZ407" s="14">
        <v>5</v>
      </c>
      <c r="BA407" s="14">
        <v>5</v>
      </c>
      <c r="BB407" s="14">
        <v>5</v>
      </c>
      <c r="BC407" s="14">
        <f>SUM(AY407:BB407)</f>
        <v>20</v>
      </c>
      <c r="BD407" s="14">
        <f>BC407-[1]Discharge!BF442</f>
        <v>0</v>
      </c>
    </row>
    <row r="408" spans="1:57" s="14" customFormat="1">
      <c r="A408" s="14">
        <v>399</v>
      </c>
      <c r="B408" s="1">
        <v>0</v>
      </c>
      <c r="C408" s="1">
        <v>0</v>
      </c>
      <c r="D408" s="1">
        <v>0</v>
      </c>
      <c r="E408" s="1">
        <v>0</v>
      </c>
      <c r="F408" s="1">
        <v>0</v>
      </c>
      <c r="G408" s="1">
        <v>0</v>
      </c>
      <c r="H408" s="1">
        <v>0</v>
      </c>
      <c r="I408" s="1">
        <v>0</v>
      </c>
      <c r="J408" s="1">
        <v>0</v>
      </c>
      <c r="K408" s="1">
        <v>0</v>
      </c>
      <c r="L408" s="1">
        <v>0</v>
      </c>
      <c r="M408" s="1">
        <v>0</v>
      </c>
      <c r="N408" s="1">
        <v>0</v>
      </c>
      <c r="O408" s="1">
        <v>0</v>
      </c>
      <c r="P408" s="1">
        <v>2</v>
      </c>
      <c r="Q408" s="1">
        <v>2</v>
      </c>
      <c r="R408" s="1">
        <v>2</v>
      </c>
      <c r="S408" s="1">
        <v>2</v>
      </c>
      <c r="T408" s="1">
        <v>3</v>
      </c>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row>
    <row r="409" spans="1:57" s="14" customFormat="1">
      <c r="A409" s="14">
        <v>400</v>
      </c>
      <c r="B409" s="14">
        <v>1</v>
      </c>
      <c r="C409" s="14">
        <v>0</v>
      </c>
      <c r="D409" s="14">
        <v>0</v>
      </c>
      <c r="E409" s="14">
        <v>0</v>
      </c>
      <c r="F409" s="14">
        <v>0</v>
      </c>
      <c r="G409" s="14">
        <v>0</v>
      </c>
      <c r="H409" s="14">
        <v>0</v>
      </c>
      <c r="I409" s="14">
        <v>4</v>
      </c>
      <c r="J409" s="14">
        <v>0</v>
      </c>
      <c r="K409" s="14">
        <v>0</v>
      </c>
      <c r="L409" s="14">
        <v>0</v>
      </c>
      <c r="M409" s="14">
        <v>0</v>
      </c>
      <c r="N409" s="14">
        <v>0</v>
      </c>
      <c r="O409" s="14">
        <v>0</v>
      </c>
      <c r="P409" s="14">
        <v>2</v>
      </c>
      <c r="Q409" s="14">
        <v>2</v>
      </c>
      <c r="R409" s="14">
        <v>2</v>
      </c>
      <c r="S409" s="14">
        <v>2</v>
      </c>
      <c r="T409" s="14">
        <v>3</v>
      </c>
      <c r="U409" s="14">
        <v>1</v>
      </c>
      <c r="V409" s="14">
        <v>1</v>
      </c>
      <c r="W409" s="14">
        <v>1</v>
      </c>
      <c r="X409" s="14">
        <v>1</v>
      </c>
      <c r="Y409" s="14">
        <v>1</v>
      </c>
      <c r="Z409" s="14">
        <v>100</v>
      </c>
      <c r="AA409" s="14">
        <f>Z409-[1]Discharge!AC21</f>
        <v>20</v>
      </c>
      <c r="AB409" s="14">
        <v>2</v>
      </c>
      <c r="AC409" s="14">
        <v>1</v>
      </c>
      <c r="AD409" s="14">
        <v>1</v>
      </c>
      <c r="AE409" s="14">
        <v>1</v>
      </c>
      <c r="AF409" s="14">
        <v>1</v>
      </c>
      <c r="AG409" s="14">
        <v>1</v>
      </c>
      <c r="AH409" s="14">
        <v>1</v>
      </c>
      <c r="AI409" s="14">
        <f>SUM(AC409:AH409)</f>
        <v>6</v>
      </c>
      <c r="AJ409" s="14">
        <f>AI409-[1]Discharge!AL21</f>
        <v>0</v>
      </c>
      <c r="AK409" s="14">
        <v>1</v>
      </c>
      <c r="AL409" s="14">
        <v>1</v>
      </c>
      <c r="AM409" s="14">
        <v>1</v>
      </c>
      <c r="AN409" s="14">
        <v>1</v>
      </c>
      <c r="AO409" s="14">
        <v>1</v>
      </c>
      <c r="AP409" s="14">
        <v>1</v>
      </c>
      <c r="AQ409" s="14">
        <v>1</v>
      </c>
      <c r="AR409" s="14">
        <v>1</v>
      </c>
      <c r="AS409" s="14">
        <f>SUM(AK409:AR409)</f>
        <v>8</v>
      </c>
      <c r="AT409" s="14">
        <f>AS409-[1]Discharge!AV21</f>
        <v>0</v>
      </c>
      <c r="AU409" s="14">
        <v>0</v>
      </c>
      <c r="AV409" s="14">
        <v>0</v>
      </c>
      <c r="AW409" s="14">
        <f>SUM(AU409:AV409)</f>
        <v>0</v>
      </c>
      <c r="AX409" s="14">
        <f>AW409-[1]Discharge!AZ21</f>
        <v>0</v>
      </c>
      <c r="AY409" s="14">
        <v>5</v>
      </c>
      <c r="AZ409" s="14">
        <v>5</v>
      </c>
      <c r="BA409" s="14">
        <v>5</v>
      </c>
      <c r="BB409" s="14">
        <v>5</v>
      </c>
      <c r="BC409" s="14">
        <f>SUM(AY409:BB409)</f>
        <v>20</v>
      </c>
      <c r="BD409" s="14">
        <f>BC409-[1]Discharge!BF21</f>
        <v>0</v>
      </c>
    </row>
    <row r="410" spans="1:57" s="14" customFormat="1">
      <c r="A410" s="14">
        <v>401</v>
      </c>
      <c r="B410" s="14">
        <v>0</v>
      </c>
      <c r="C410" s="14">
        <v>1</v>
      </c>
      <c r="D410" s="14">
        <v>0</v>
      </c>
      <c r="E410" s="14">
        <v>0</v>
      </c>
      <c r="F410" s="14">
        <v>0</v>
      </c>
      <c r="G410" s="14">
        <v>0</v>
      </c>
      <c r="H410" s="14">
        <v>0</v>
      </c>
      <c r="I410" s="14">
        <v>19</v>
      </c>
      <c r="J410" s="14">
        <v>0</v>
      </c>
      <c r="K410" s="14">
        <v>0</v>
      </c>
      <c r="L410" s="14">
        <v>0</v>
      </c>
      <c r="M410" s="14">
        <v>0</v>
      </c>
      <c r="N410" s="14">
        <v>0</v>
      </c>
      <c r="O410" s="14">
        <v>0</v>
      </c>
      <c r="P410" s="14">
        <v>2</v>
      </c>
      <c r="Q410" s="14">
        <v>2</v>
      </c>
      <c r="R410" s="14">
        <v>2</v>
      </c>
      <c r="S410" s="14">
        <v>2</v>
      </c>
      <c r="T410" s="14">
        <v>2</v>
      </c>
      <c r="U410" s="14">
        <v>1</v>
      </c>
      <c r="V410" s="14">
        <v>1</v>
      </c>
      <c r="W410" s="14">
        <v>2</v>
      </c>
      <c r="X410" s="14">
        <v>1</v>
      </c>
      <c r="Y410" s="14">
        <v>3</v>
      </c>
      <c r="Z410" s="14">
        <v>40</v>
      </c>
      <c r="AA410" s="14">
        <f>Z410-[1]Discharge!AC139</f>
        <v>0</v>
      </c>
      <c r="AB410" s="14">
        <v>4</v>
      </c>
      <c r="AC410" s="14">
        <v>1</v>
      </c>
      <c r="AD410" s="14">
        <v>1</v>
      </c>
      <c r="AE410" s="14">
        <v>1</v>
      </c>
      <c r="AF410" s="14">
        <v>1</v>
      </c>
      <c r="AG410" s="14">
        <v>1</v>
      </c>
      <c r="AH410" s="14">
        <v>1</v>
      </c>
      <c r="AI410" s="14">
        <f>SUM(AC410:AH410)</f>
        <v>6</v>
      </c>
      <c r="AJ410" s="14">
        <f>AI410-[1]Discharge!AL139</f>
        <v>0</v>
      </c>
      <c r="AK410" s="14">
        <v>1</v>
      </c>
      <c r="AL410" s="14">
        <v>0</v>
      </c>
      <c r="AM410" s="14">
        <v>1</v>
      </c>
      <c r="AN410" s="14">
        <v>0</v>
      </c>
      <c r="AO410" s="14">
        <v>1</v>
      </c>
      <c r="AP410" s="14">
        <v>0</v>
      </c>
      <c r="AQ410" s="14">
        <v>0</v>
      </c>
      <c r="AR410" s="14">
        <v>0</v>
      </c>
      <c r="AS410" s="14">
        <f>SUM(AK410:AR410)</f>
        <v>3</v>
      </c>
      <c r="AT410" s="14">
        <f>AS410-[1]Discharge!AV139</f>
        <v>0</v>
      </c>
      <c r="AU410" s="14">
        <v>0</v>
      </c>
      <c r="AV410" s="14">
        <v>0</v>
      </c>
      <c r="AW410" s="14">
        <f>SUM(AU410:AV410)</f>
        <v>0</v>
      </c>
      <c r="AX410" s="14">
        <f>AW410-[1]Discharge!AZ139</f>
        <v>0</v>
      </c>
      <c r="AY410" s="14">
        <v>5</v>
      </c>
      <c r="AZ410" s="14">
        <v>5</v>
      </c>
      <c r="BA410" s="14">
        <v>5</v>
      </c>
      <c r="BB410" s="14">
        <v>5</v>
      </c>
      <c r="BC410" s="14">
        <f>SUM(AY410:BB410)</f>
        <v>20</v>
      </c>
      <c r="BD410" s="14">
        <f>BC410-[1]Discharge!BF139</f>
        <v>0</v>
      </c>
    </row>
    <row r="411" spans="1:57" s="14" customFormat="1">
      <c r="A411" s="14">
        <v>402</v>
      </c>
      <c r="B411" s="14">
        <v>0</v>
      </c>
      <c r="C411" s="14">
        <v>1</v>
      </c>
      <c r="D411" s="14">
        <v>1</v>
      </c>
      <c r="E411" s="14">
        <v>2</v>
      </c>
      <c r="F411" s="14">
        <v>3</v>
      </c>
      <c r="G411" s="14">
        <v>0</v>
      </c>
      <c r="H411" s="14">
        <v>0</v>
      </c>
      <c r="I411" s="14">
        <v>0</v>
      </c>
      <c r="J411" s="14">
        <v>0</v>
      </c>
      <c r="K411" s="14">
        <v>0</v>
      </c>
      <c r="L411" s="14">
        <v>0</v>
      </c>
      <c r="M411" s="14">
        <v>0</v>
      </c>
      <c r="N411" s="14">
        <v>0</v>
      </c>
      <c r="O411" s="14">
        <v>0</v>
      </c>
      <c r="P411" s="14">
        <v>2</v>
      </c>
      <c r="Q411" s="14">
        <v>2</v>
      </c>
      <c r="R411" s="14">
        <v>2</v>
      </c>
      <c r="S411" s="14">
        <v>2</v>
      </c>
      <c r="T411" s="14">
        <v>3</v>
      </c>
      <c r="U411" s="14">
        <v>4</v>
      </c>
      <c r="V411" s="14">
        <v>4</v>
      </c>
      <c r="W411" s="14">
        <v>4</v>
      </c>
      <c r="X411" s="14">
        <v>4</v>
      </c>
      <c r="Y411" s="14">
        <v>4</v>
      </c>
      <c r="Z411" s="14">
        <v>40</v>
      </c>
      <c r="AA411" s="14">
        <f>Z411-[1]Discharge!AC275</f>
        <v>-35</v>
      </c>
      <c r="AB411" s="14">
        <v>5</v>
      </c>
      <c r="AC411" s="14">
        <v>1</v>
      </c>
      <c r="AD411" s="14">
        <v>1</v>
      </c>
      <c r="AE411" s="14">
        <v>1</v>
      </c>
      <c r="AF411" s="14">
        <v>1</v>
      </c>
      <c r="AG411" s="14">
        <v>1</v>
      </c>
      <c r="AH411" s="14">
        <v>1</v>
      </c>
      <c r="AI411" s="14">
        <f>SUM(AC411:AH411)</f>
        <v>6</v>
      </c>
      <c r="AJ411" s="14">
        <f>AI411-[1]Discharge!AL275</f>
        <v>1</v>
      </c>
      <c r="AK411" s="14">
        <v>0</v>
      </c>
      <c r="AL411" s="14">
        <v>0</v>
      </c>
      <c r="AM411" s="14">
        <v>0</v>
      </c>
      <c r="AN411" s="14">
        <v>0</v>
      </c>
      <c r="AO411" s="14">
        <v>0</v>
      </c>
      <c r="AP411" s="14">
        <v>0</v>
      </c>
      <c r="AQ411" s="14">
        <v>0</v>
      </c>
      <c r="AR411" s="14">
        <v>0</v>
      </c>
      <c r="AS411" s="14">
        <f>SUM(AK411:AR411)</f>
        <v>0</v>
      </c>
      <c r="AT411" s="14">
        <f>AS411-[1]Discharge!AV275</f>
        <v>-5</v>
      </c>
      <c r="AU411" s="14">
        <v>2</v>
      </c>
      <c r="AV411" s="14">
        <v>2</v>
      </c>
      <c r="AW411" s="14">
        <f>SUM(AU411:AV411)</f>
        <v>4</v>
      </c>
      <c r="AX411" s="14">
        <f>AW411-[1]Discharge!AZ275</f>
        <v>2</v>
      </c>
      <c r="AY411" s="14">
        <v>3</v>
      </c>
      <c r="AZ411" s="14">
        <v>3</v>
      </c>
      <c r="BA411" s="14">
        <v>3</v>
      </c>
      <c r="BB411" s="14">
        <v>3</v>
      </c>
      <c r="BC411" s="14">
        <f>SUM(AY411:BB411)</f>
        <v>12</v>
      </c>
      <c r="BD411" s="14">
        <f>BC411-[1]Discharge!BF275</f>
        <v>-8</v>
      </c>
    </row>
    <row r="412" spans="1:57" s="14" customFormat="1">
      <c r="A412" s="14">
        <v>403</v>
      </c>
      <c r="B412" s="1">
        <v>0</v>
      </c>
      <c r="C412" s="1">
        <v>0</v>
      </c>
      <c r="D412" s="1">
        <v>1</v>
      </c>
      <c r="E412" s="1">
        <v>1</v>
      </c>
      <c r="F412" s="1">
        <v>0</v>
      </c>
      <c r="G412" s="1">
        <v>0</v>
      </c>
      <c r="H412" s="1">
        <v>0</v>
      </c>
      <c r="I412" s="1">
        <v>0</v>
      </c>
      <c r="J412" s="1">
        <v>0</v>
      </c>
      <c r="K412" s="1">
        <v>0</v>
      </c>
      <c r="L412" s="1">
        <v>0</v>
      </c>
      <c r="M412" s="1">
        <v>0</v>
      </c>
      <c r="N412" s="1">
        <v>0</v>
      </c>
      <c r="O412" s="1">
        <v>0</v>
      </c>
      <c r="P412" s="1">
        <v>2</v>
      </c>
      <c r="Q412" s="1">
        <v>2</v>
      </c>
      <c r="R412" s="1">
        <v>2</v>
      </c>
      <c r="S412" s="1">
        <v>2</v>
      </c>
      <c r="T412" s="1">
        <v>3</v>
      </c>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row>
    <row r="413" spans="1:57" s="14" customFormat="1">
      <c r="A413" s="14">
        <v>404</v>
      </c>
      <c r="B413" s="14">
        <v>0</v>
      </c>
      <c r="C413" s="14">
        <v>0</v>
      </c>
      <c r="D413" s="14">
        <v>0</v>
      </c>
      <c r="E413" s="14">
        <v>0</v>
      </c>
      <c r="F413" s="14">
        <v>2</v>
      </c>
      <c r="G413" s="14">
        <v>0</v>
      </c>
      <c r="H413" s="14">
        <v>0</v>
      </c>
      <c r="I413" s="14">
        <v>4</v>
      </c>
      <c r="J413" s="14">
        <v>0</v>
      </c>
      <c r="K413" s="14">
        <v>0</v>
      </c>
      <c r="L413" s="14">
        <v>0</v>
      </c>
      <c r="M413" s="14">
        <v>0</v>
      </c>
      <c r="N413" s="14">
        <v>0</v>
      </c>
      <c r="O413" s="14">
        <v>0</v>
      </c>
      <c r="P413" s="14">
        <v>0</v>
      </c>
      <c r="Q413" s="14">
        <v>2</v>
      </c>
      <c r="R413" s="14">
        <v>2</v>
      </c>
      <c r="S413" s="14">
        <v>2</v>
      </c>
      <c r="T413" s="14">
        <v>2</v>
      </c>
      <c r="U413" s="1"/>
      <c r="V413" s="1"/>
      <c r="W413" s="1"/>
      <c r="X413" s="1"/>
      <c r="Y413" s="1"/>
      <c r="Z413" s="1"/>
      <c r="AB413" s="1"/>
      <c r="AC413" s="1"/>
      <c r="AD413" s="1"/>
      <c r="AE413" s="1"/>
      <c r="AF413" s="1"/>
      <c r="AG413" s="1"/>
      <c r="AH413" s="1"/>
      <c r="AK413" s="1"/>
      <c r="AL413" s="1"/>
      <c r="AM413" s="1"/>
      <c r="AN413" s="1"/>
      <c r="AO413" s="1"/>
      <c r="AP413" s="1"/>
      <c r="AQ413" s="1"/>
      <c r="AR413" s="1"/>
      <c r="AU413" s="1"/>
      <c r="AV413" s="1"/>
      <c r="AY413" s="1"/>
      <c r="AZ413" s="1"/>
      <c r="BA413" s="1"/>
      <c r="BB413" s="1"/>
      <c r="BE413"/>
    </row>
    <row r="414" spans="1:57" s="14" customFormat="1">
      <c r="A414" s="14">
        <v>405</v>
      </c>
      <c r="B414" s="14">
        <v>0</v>
      </c>
      <c r="C414" s="14">
        <v>0</v>
      </c>
      <c r="D414" s="14">
        <v>0</v>
      </c>
      <c r="E414" s="14">
        <v>0</v>
      </c>
      <c r="F414" s="14">
        <v>0</v>
      </c>
      <c r="G414" s="14">
        <v>0</v>
      </c>
      <c r="H414" s="14">
        <v>0</v>
      </c>
      <c r="I414" s="14">
        <v>0</v>
      </c>
      <c r="J414" s="14">
        <v>0</v>
      </c>
      <c r="K414" s="14">
        <v>1</v>
      </c>
      <c r="L414" s="14">
        <v>0</v>
      </c>
      <c r="M414" s="14">
        <v>0</v>
      </c>
      <c r="N414" s="14">
        <v>0</v>
      </c>
      <c r="O414" s="14">
        <v>0</v>
      </c>
      <c r="P414" s="14">
        <v>2</v>
      </c>
      <c r="Q414" s="14">
        <v>2</v>
      </c>
      <c r="R414" s="14">
        <v>2</v>
      </c>
      <c r="S414" s="14">
        <v>2</v>
      </c>
      <c r="T414" s="14">
        <v>3</v>
      </c>
      <c r="U414" s="14">
        <v>1</v>
      </c>
      <c r="V414" s="14">
        <v>1</v>
      </c>
      <c r="W414" s="14">
        <v>1</v>
      </c>
      <c r="X414" s="14">
        <v>1</v>
      </c>
      <c r="Y414" s="14">
        <v>1</v>
      </c>
      <c r="Z414" s="14">
        <v>90</v>
      </c>
      <c r="AA414" s="14">
        <f>Z414-[1]Discharge!AC129</f>
        <v>10</v>
      </c>
      <c r="AB414" s="14">
        <v>1</v>
      </c>
      <c r="AC414" s="14">
        <v>1</v>
      </c>
      <c r="AD414" s="14">
        <v>1</v>
      </c>
      <c r="AE414" s="14">
        <v>1</v>
      </c>
      <c r="AF414" s="14">
        <v>1</v>
      </c>
      <c r="AG414" s="14">
        <v>1</v>
      </c>
      <c r="AH414" s="14">
        <v>1</v>
      </c>
      <c r="AI414" s="14">
        <f>SUM(AC414:AH414)</f>
        <v>6</v>
      </c>
      <c r="AJ414" s="14">
        <f>AI414-[1]Discharge!AL129</f>
        <v>0</v>
      </c>
      <c r="AK414" s="14">
        <v>1</v>
      </c>
      <c r="AL414" s="14">
        <v>1</v>
      </c>
      <c r="AM414" s="14">
        <v>1</v>
      </c>
      <c r="AN414" s="14">
        <v>1</v>
      </c>
      <c r="AO414" s="14">
        <v>1</v>
      </c>
      <c r="AP414" s="14">
        <v>1</v>
      </c>
      <c r="AQ414" s="14">
        <v>1</v>
      </c>
      <c r="AR414" s="14">
        <v>1</v>
      </c>
      <c r="AS414" s="14">
        <f>SUM(AK414:AR414)</f>
        <v>8</v>
      </c>
      <c r="AT414" s="14">
        <f>AS414-[1]Discharge!AV129</f>
        <v>0</v>
      </c>
      <c r="AU414" s="14">
        <v>0</v>
      </c>
      <c r="AV414" s="14">
        <v>0</v>
      </c>
      <c r="AW414" s="14">
        <f>SUM(AU414:AV414)</f>
        <v>0</v>
      </c>
      <c r="AX414" s="14">
        <f>AW414-[1]Discharge!AZ129</f>
        <v>0</v>
      </c>
      <c r="AY414" s="14">
        <v>5</v>
      </c>
      <c r="AZ414" s="14">
        <v>5</v>
      </c>
      <c r="BA414" s="14">
        <v>5</v>
      </c>
      <c r="BB414" s="14">
        <v>5</v>
      </c>
      <c r="BC414" s="14">
        <f>SUM(AY414:BB414)</f>
        <v>20</v>
      </c>
      <c r="BD414" s="14">
        <f>BC414-[1]Discharge!BF129</f>
        <v>0</v>
      </c>
    </row>
    <row r="415" spans="1:57" s="14" customFormat="1">
      <c r="A415" s="14">
        <v>406</v>
      </c>
      <c r="B415" s="14">
        <v>1</v>
      </c>
      <c r="C415" s="14">
        <v>0</v>
      </c>
      <c r="D415" s="14">
        <v>2</v>
      </c>
      <c r="E415" s="14">
        <v>1</v>
      </c>
      <c r="F415" s="14">
        <v>0</v>
      </c>
      <c r="G415" s="14">
        <v>0</v>
      </c>
      <c r="H415" s="14">
        <v>0</v>
      </c>
      <c r="I415" s="14">
        <v>0</v>
      </c>
      <c r="J415" s="14">
        <v>0</v>
      </c>
      <c r="K415" s="14">
        <v>0</v>
      </c>
      <c r="L415" s="14">
        <v>0</v>
      </c>
      <c r="M415" s="14">
        <v>0</v>
      </c>
      <c r="N415" s="14">
        <v>0</v>
      </c>
      <c r="O415" s="14">
        <v>0</v>
      </c>
      <c r="P415" s="14">
        <v>2</v>
      </c>
      <c r="Q415" s="14">
        <v>2</v>
      </c>
      <c r="R415" s="14">
        <v>2</v>
      </c>
      <c r="S415" s="14">
        <v>2</v>
      </c>
      <c r="T415" s="14">
        <v>3</v>
      </c>
      <c r="U415" s="14">
        <v>1</v>
      </c>
      <c r="V415" s="14">
        <v>1</v>
      </c>
      <c r="W415" s="14">
        <v>1</v>
      </c>
      <c r="X415" s="14">
        <v>1</v>
      </c>
      <c r="Y415" s="14">
        <v>1</v>
      </c>
      <c r="Z415" s="14">
        <v>90</v>
      </c>
      <c r="AA415" s="14">
        <f>Z415-[1]Discharge!AC271</f>
        <v>0</v>
      </c>
      <c r="AB415" s="14">
        <v>2</v>
      </c>
      <c r="AC415" s="14">
        <v>1</v>
      </c>
      <c r="AD415" s="14">
        <v>1</v>
      </c>
      <c r="AE415" s="14">
        <v>1</v>
      </c>
      <c r="AF415" s="14">
        <v>1</v>
      </c>
      <c r="AG415" s="14">
        <v>1</v>
      </c>
      <c r="AH415" s="14">
        <v>1</v>
      </c>
      <c r="AI415" s="14">
        <f>SUM(AC415:AH415)</f>
        <v>6</v>
      </c>
      <c r="AJ415" s="14">
        <f>AI415-[1]Discharge!AL271</f>
        <v>0</v>
      </c>
      <c r="AK415" s="14">
        <v>1</v>
      </c>
      <c r="AL415" s="14">
        <v>1</v>
      </c>
      <c r="AM415" s="14">
        <v>1</v>
      </c>
      <c r="AN415" s="14">
        <v>1</v>
      </c>
      <c r="AO415" s="14">
        <v>1</v>
      </c>
      <c r="AP415" s="14">
        <v>1</v>
      </c>
      <c r="AQ415" s="14">
        <v>1</v>
      </c>
      <c r="AR415" s="14">
        <v>1</v>
      </c>
      <c r="AS415" s="14">
        <f>SUM(AK415:AR415)</f>
        <v>8</v>
      </c>
      <c r="AT415" s="14">
        <f>AS415-[1]Discharge!AV271</f>
        <v>0</v>
      </c>
      <c r="AU415" s="14">
        <v>0</v>
      </c>
      <c r="AV415" s="14">
        <v>0</v>
      </c>
      <c r="AW415" s="14">
        <f>SUM(AU415:AV415)</f>
        <v>0</v>
      </c>
      <c r="AX415" s="14">
        <f>AW415-[1]Discharge!AZ271</f>
        <v>0</v>
      </c>
      <c r="AY415" s="14">
        <v>5</v>
      </c>
      <c r="AZ415" s="14">
        <v>5</v>
      </c>
      <c r="BA415" s="14">
        <v>5</v>
      </c>
      <c r="BB415" s="14">
        <v>5</v>
      </c>
      <c r="BC415" s="14">
        <f>SUM(AY415:BB415)</f>
        <v>20</v>
      </c>
      <c r="BD415" s="14">
        <f>BC415-[1]Discharge!BF271</f>
        <v>0</v>
      </c>
    </row>
    <row r="416" spans="1:57" s="14" customFormat="1">
      <c r="A416" s="14">
        <v>407</v>
      </c>
      <c r="B416" s="14">
        <v>3</v>
      </c>
      <c r="C416" s="14">
        <v>0</v>
      </c>
      <c r="D416" s="14">
        <v>0</v>
      </c>
      <c r="E416" s="14">
        <v>0</v>
      </c>
      <c r="F416" s="14">
        <v>1</v>
      </c>
      <c r="G416" s="14">
        <v>0</v>
      </c>
      <c r="H416" s="14">
        <v>0</v>
      </c>
      <c r="I416" s="14">
        <v>0</v>
      </c>
      <c r="J416" s="14">
        <v>0</v>
      </c>
      <c r="K416" s="14">
        <v>0</v>
      </c>
      <c r="L416" s="14">
        <v>0</v>
      </c>
      <c r="M416" s="14">
        <v>0</v>
      </c>
      <c r="N416" s="14">
        <v>0</v>
      </c>
      <c r="O416" s="14">
        <v>0</v>
      </c>
      <c r="P416" s="14">
        <v>2</v>
      </c>
      <c r="Q416" s="14">
        <v>2</v>
      </c>
      <c r="R416" s="14">
        <v>2</v>
      </c>
      <c r="S416" s="14">
        <v>2</v>
      </c>
      <c r="T416" s="14">
        <v>3</v>
      </c>
    </row>
    <row r="417" spans="1:57" s="14" customFormat="1">
      <c r="A417" s="14">
        <v>408</v>
      </c>
      <c r="B417" s="1">
        <v>0</v>
      </c>
      <c r="C417" s="1">
        <v>4</v>
      </c>
      <c r="D417" s="1">
        <v>1</v>
      </c>
      <c r="E417" s="1">
        <v>1</v>
      </c>
      <c r="F417" s="1">
        <v>1</v>
      </c>
      <c r="G417" s="1">
        <v>0</v>
      </c>
      <c r="H417" s="1">
        <v>0</v>
      </c>
      <c r="I417" s="1">
        <v>0</v>
      </c>
      <c r="J417" s="1">
        <v>0</v>
      </c>
      <c r="K417" s="1">
        <v>0</v>
      </c>
      <c r="L417" s="1">
        <v>0</v>
      </c>
      <c r="M417" s="1">
        <v>0</v>
      </c>
      <c r="N417" s="1">
        <v>0</v>
      </c>
      <c r="O417" s="1">
        <v>0</v>
      </c>
      <c r="P417" s="1">
        <v>2</v>
      </c>
      <c r="Q417" s="1">
        <v>2</v>
      </c>
      <c r="R417" s="1">
        <v>2</v>
      </c>
      <c r="S417" s="1">
        <v>2</v>
      </c>
      <c r="T417" s="1">
        <v>3</v>
      </c>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row>
    <row r="418" spans="1:57" s="14" customFormat="1">
      <c r="A418" s="14">
        <v>409</v>
      </c>
      <c r="B418" s="14">
        <v>0</v>
      </c>
      <c r="C418" s="14">
        <v>7</v>
      </c>
      <c r="D418" s="14">
        <v>1</v>
      </c>
      <c r="E418" s="14">
        <v>1</v>
      </c>
      <c r="F418" s="14">
        <v>1</v>
      </c>
      <c r="G418" s="14">
        <v>0</v>
      </c>
      <c r="H418" s="14">
        <v>0</v>
      </c>
      <c r="I418" s="14">
        <v>0</v>
      </c>
      <c r="J418" s="14">
        <v>0</v>
      </c>
      <c r="K418" s="14">
        <v>0</v>
      </c>
      <c r="L418" s="14">
        <v>0</v>
      </c>
      <c r="M418" s="14">
        <v>0</v>
      </c>
      <c r="N418" s="14">
        <v>0</v>
      </c>
      <c r="O418" s="14">
        <v>0</v>
      </c>
      <c r="P418" s="14">
        <v>2</v>
      </c>
      <c r="Q418" s="14">
        <v>2</v>
      </c>
      <c r="R418" s="14">
        <v>2</v>
      </c>
      <c r="S418" s="14">
        <v>1</v>
      </c>
      <c r="T418" s="14">
        <v>2</v>
      </c>
    </row>
    <row r="419" spans="1:57" s="14" customFormat="1">
      <c r="A419" s="14">
        <v>410</v>
      </c>
      <c r="B419" s="14">
        <v>0</v>
      </c>
      <c r="C419" s="14">
        <v>0</v>
      </c>
      <c r="D419" s="14">
        <v>0</v>
      </c>
      <c r="E419" s="14">
        <v>1</v>
      </c>
      <c r="F419" s="14">
        <v>8</v>
      </c>
      <c r="G419" s="14">
        <v>13</v>
      </c>
      <c r="H419" s="14">
        <v>0</v>
      </c>
      <c r="I419" s="14">
        <v>0</v>
      </c>
      <c r="J419" s="14">
        <v>0</v>
      </c>
      <c r="K419" s="14">
        <v>0</v>
      </c>
      <c r="L419" s="14">
        <v>0</v>
      </c>
      <c r="M419" s="14">
        <v>0</v>
      </c>
      <c r="N419" s="14">
        <v>0</v>
      </c>
      <c r="O419" s="14">
        <v>0</v>
      </c>
      <c r="P419" s="14">
        <v>2</v>
      </c>
      <c r="Q419" s="14">
        <v>2</v>
      </c>
      <c r="R419" s="14">
        <v>2</v>
      </c>
      <c r="S419" s="14">
        <v>2</v>
      </c>
      <c r="T419" s="14">
        <v>3</v>
      </c>
      <c r="U419" s="14">
        <v>2</v>
      </c>
      <c r="V419" s="14">
        <v>2</v>
      </c>
      <c r="W419" s="14">
        <v>2</v>
      </c>
      <c r="X419" s="14">
        <v>3</v>
      </c>
      <c r="Y419" s="14">
        <v>2</v>
      </c>
      <c r="Z419" s="14">
        <v>80</v>
      </c>
      <c r="AA419" s="14">
        <f>Z419-[1]Discharge!AC14</f>
        <v>5</v>
      </c>
      <c r="AB419" s="14">
        <v>3</v>
      </c>
      <c r="AC419" s="14">
        <v>1</v>
      </c>
      <c r="AD419" s="14">
        <v>1</v>
      </c>
      <c r="AE419" s="14">
        <v>1</v>
      </c>
      <c r="AF419" s="14">
        <v>1</v>
      </c>
      <c r="AG419" s="14">
        <v>0</v>
      </c>
      <c r="AH419" s="14">
        <v>1</v>
      </c>
      <c r="AI419" s="14">
        <f>SUM(AC419:AH419)</f>
        <v>5</v>
      </c>
      <c r="AJ419" s="14">
        <f>AI419-[1]Discharge!AL14</f>
        <v>0</v>
      </c>
      <c r="AK419" s="14">
        <v>1</v>
      </c>
      <c r="AL419" s="14">
        <v>0</v>
      </c>
      <c r="AM419" s="14">
        <v>0</v>
      </c>
      <c r="AN419" s="14">
        <v>0</v>
      </c>
      <c r="AO419" s="14">
        <v>1</v>
      </c>
      <c r="AP419" s="14">
        <v>0</v>
      </c>
      <c r="AQ419" s="14">
        <v>1</v>
      </c>
      <c r="AR419" s="14">
        <v>0</v>
      </c>
      <c r="AS419" s="14">
        <f>SUM(AK419:AR419)</f>
        <v>3</v>
      </c>
      <c r="AT419" s="14">
        <f>AS419-[1]Discharge!AV14</f>
        <v>-3</v>
      </c>
      <c r="AU419" s="14">
        <v>0</v>
      </c>
      <c r="AV419" s="14">
        <v>0</v>
      </c>
      <c r="AW419" s="14">
        <f>SUM(AU419:AV419)</f>
        <v>0</v>
      </c>
      <c r="AX419" s="14">
        <f>AW419-[1]Discharge!AZ14</f>
        <v>-2</v>
      </c>
      <c r="AY419" s="14">
        <v>4</v>
      </c>
      <c r="AZ419" s="14">
        <v>5</v>
      </c>
      <c r="BA419" s="14">
        <v>5</v>
      </c>
      <c r="BB419" s="14">
        <v>5</v>
      </c>
      <c r="BC419" s="14">
        <f>SUM(AY419:BB419)</f>
        <v>19</v>
      </c>
      <c r="BD419" s="14">
        <f>BC419-[1]Discharge!BF14</f>
        <v>0</v>
      </c>
    </row>
    <row r="420" spans="1:57" s="14" customFormat="1">
      <c r="A420" s="14">
        <v>411</v>
      </c>
      <c r="B420" s="14">
        <v>0</v>
      </c>
      <c r="C420" s="14">
        <v>6</v>
      </c>
      <c r="D420" s="14">
        <v>1</v>
      </c>
      <c r="E420" s="14">
        <v>0</v>
      </c>
      <c r="F420" s="14">
        <v>0</v>
      </c>
      <c r="G420" s="14">
        <v>0</v>
      </c>
      <c r="H420" s="14">
        <v>0</v>
      </c>
      <c r="I420" s="14">
        <v>0</v>
      </c>
      <c r="J420" s="14">
        <v>0</v>
      </c>
      <c r="K420" s="14">
        <v>0</v>
      </c>
      <c r="L420" s="14">
        <v>0</v>
      </c>
      <c r="M420" s="14">
        <v>0</v>
      </c>
      <c r="N420" s="14">
        <v>0</v>
      </c>
      <c r="O420" s="14">
        <v>0</v>
      </c>
      <c r="P420" s="14">
        <v>2</v>
      </c>
      <c r="Q420" s="14">
        <v>2</v>
      </c>
      <c r="R420" s="14">
        <v>2</v>
      </c>
      <c r="S420" s="14">
        <v>2</v>
      </c>
      <c r="T420" s="14">
        <v>2</v>
      </c>
      <c r="U420" s="14">
        <v>1</v>
      </c>
      <c r="V420" s="14">
        <v>1</v>
      </c>
      <c r="W420" s="14">
        <v>1</v>
      </c>
      <c r="X420" s="14">
        <v>1</v>
      </c>
      <c r="Y420" s="14">
        <v>1</v>
      </c>
      <c r="Z420" s="14">
        <v>90</v>
      </c>
      <c r="AA420" s="14">
        <f>Z420-[1]Discharge!AC61</f>
        <v>0</v>
      </c>
      <c r="AB420" s="14">
        <v>2</v>
      </c>
      <c r="AC420" s="14">
        <v>1</v>
      </c>
      <c r="AD420" s="14">
        <v>1</v>
      </c>
      <c r="AE420" s="14">
        <v>1</v>
      </c>
      <c r="AF420" s="14">
        <v>1</v>
      </c>
      <c r="AG420" s="14">
        <v>1</v>
      </c>
      <c r="AH420" s="14">
        <v>1</v>
      </c>
      <c r="AI420" s="14">
        <f>SUM(AC420:AH420)</f>
        <v>6</v>
      </c>
      <c r="AJ420" s="14">
        <f>AI420-[1]Discharge!AL63</f>
        <v>0</v>
      </c>
      <c r="AK420" s="14">
        <v>1</v>
      </c>
      <c r="AL420" s="14">
        <v>1</v>
      </c>
      <c r="AM420" s="14">
        <v>1</v>
      </c>
      <c r="AN420" s="14">
        <v>1</v>
      </c>
      <c r="AO420" s="14">
        <v>1</v>
      </c>
      <c r="AP420" s="14">
        <v>1</v>
      </c>
      <c r="AQ420" s="14">
        <v>1</v>
      </c>
      <c r="AR420" s="14">
        <v>1</v>
      </c>
      <c r="AS420" s="14">
        <f>SUM(AK420:AR420)</f>
        <v>8</v>
      </c>
      <c r="AT420" s="14">
        <f>AS420-[1]Discharge!AV63</f>
        <v>4</v>
      </c>
      <c r="AU420" s="14">
        <v>0</v>
      </c>
      <c r="AV420" s="14">
        <v>0</v>
      </c>
      <c r="AW420" s="14">
        <f>SUM(AU420:AV420)</f>
        <v>0</v>
      </c>
      <c r="AX420" s="14">
        <f>AW420-[1]Discharge!AZ63</f>
        <v>0</v>
      </c>
      <c r="AY420" s="14">
        <v>5</v>
      </c>
      <c r="AZ420" s="14">
        <v>5</v>
      </c>
      <c r="BA420" s="14">
        <v>5</v>
      </c>
      <c r="BB420" s="14">
        <v>5</v>
      </c>
      <c r="BC420" s="14">
        <f>SUM(AY420:BB420)</f>
        <v>20</v>
      </c>
      <c r="BD420" s="14">
        <f>BC420-[1]Discharge!BF63</f>
        <v>0</v>
      </c>
    </row>
    <row r="421" spans="1:57" s="14" customFormat="1">
      <c r="A421" s="14">
        <v>412</v>
      </c>
      <c r="B421" s="14">
        <v>1</v>
      </c>
      <c r="C421" s="14">
        <v>1</v>
      </c>
      <c r="D421" s="14">
        <v>0</v>
      </c>
      <c r="E421" s="14">
        <v>0</v>
      </c>
      <c r="F421" s="14">
        <v>0</v>
      </c>
      <c r="G421" s="14">
        <v>0</v>
      </c>
      <c r="H421" s="14">
        <v>0</v>
      </c>
      <c r="I421" s="14">
        <v>0</v>
      </c>
      <c r="J421" s="14">
        <v>1</v>
      </c>
      <c r="K421" s="14">
        <v>0</v>
      </c>
      <c r="L421" s="14">
        <v>0</v>
      </c>
      <c r="M421" s="14">
        <v>0</v>
      </c>
      <c r="N421" s="14">
        <v>0</v>
      </c>
      <c r="O421" s="14">
        <v>0</v>
      </c>
      <c r="P421" s="14">
        <v>0</v>
      </c>
      <c r="Q421" s="14">
        <v>2</v>
      </c>
      <c r="R421" s="14">
        <v>2</v>
      </c>
      <c r="S421" s="14">
        <v>2</v>
      </c>
      <c r="T421" s="14">
        <v>2</v>
      </c>
      <c r="U421" s="14">
        <v>3</v>
      </c>
      <c r="AB421" s="1"/>
      <c r="AC421" s="1"/>
      <c r="AD421" s="1"/>
      <c r="AE421" s="1"/>
      <c r="AF421" s="1"/>
      <c r="AG421" s="1"/>
      <c r="AH421" s="1"/>
      <c r="AK421" s="1"/>
      <c r="AL421" s="1"/>
      <c r="AM421" s="1"/>
      <c r="AN421" s="1"/>
      <c r="AO421" s="1"/>
      <c r="AP421" s="1"/>
      <c r="AQ421" s="1"/>
      <c r="AR421" s="1"/>
      <c r="AU421" s="1"/>
      <c r="AV421" s="1"/>
      <c r="AY421" s="1"/>
      <c r="AZ421" s="1"/>
      <c r="BA421" s="1"/>
      <c r="BB421" s="1"/>
    </row>
    <row r="422" spans="1:57" s="14" customFormat="1">
      <c r="A422" s="14">
        <v>413</v>
      </c>
      <c r="B422" s="14">
        <v>2</v>
      </c>
      <c r="C422" s="14">
        <v>5</v>
      </c>
      <c r="D422" s="14">
        <v>1</v>
      </c>
      <c r="E422" s="14">
        <v>1</v>
      </c>
      <c r="F422" s="14">
        <v>1</v>
      </c>
      <c r="G422" s="14">
        <v>5</v>
      </c>
      <c r="H422" s="14">
        <v>0</v>
      </c>
      <c r="I422" s="14">
        <v>0</v>
      </c>
      <c r="J422" s="14">
        <v>0</v>
      </c>
      <c r="K422" s="14">
        <v>1</v>
      </c>
      <c r="L422" s="14">
        <v>1</v>
      </c>
      <c r="M422" s="14">
        <v>0</v>
      </c>
      <c r="N422" s="14">
        <v>0</v>
      </c>
      <c r="O422" s="14">
        <v>0</v>
      </c>
      <c r="P422" s="14">
        <v>2</v>
      </c>
      <c r="Q422" s="14">
        <v>2</v>
      </c>
      <c r="R422" s="14">
        <v>2</v>
      </c>
      <c r="S422" s="14">
        <v>2</v>
      </c>
      <c r="T422" s="14">
        <v>3</v>
      </c>
      <c r="U422" s="14">
        <v>2</v>
      </c>
      <c r="V422" s="14">
        <v>1</v>
      </c>
      <c r="W422" s="14">
        <v>2</v>
      </c>
      <c r="X422" s="14">
        <v>2</v>
      </c>
      <c r="Y422" s="14">
        <v>1</v>
      </c>
      <c r="Z422" s="14">
        <v>65</v>
      </c>
      <c r="AA422" s="14">
        <f>Z422-[1]Discharge!AC93</f>
        <v>25</v>
      </c>
      <c r="AB422" s="14">
        <v>4</v>
      </c>
      <c r="AC422" s="14">
        <v>1</v>
      </c>
      <c r="AD422" s="14">
        <v>1</v>
      </c>
      <c r="AE422" s="14">
        <v>1</v>
      </c>
      <c r="AF422" s="14">
        <v>1</v>
      </c>
      <c r="AG422" s="14">
        <v>1</v>
      </c>
      <c r="AH422" s="14">
        <v>1</v>
      </c>
      <c r="AI422" s="14">
        <f>SUM(AC422:AH422)</f>
        <v>6</v>
      </c>
      <c r="AJ422" s="14">
        <f>AI422-[1]Discharge!AL95</f>
        <v>0</v>
      </c>
      <c r="AK422" s="14">
        <v>1</v>
      </c>
      <c r="AL422" s="14">
        <v>1</v>
      </c>
      <c r="AM422" s="14">
        <v>1</v>
      </c>
      <c r="AN422" s="14">
        <v>1</v>
      </c>
      <c r="AO422" s="14">
        <v>1</v>
      </c>
      <c r="AP422" s="14">
        <v>0</v>
      </c>
      <c r="AQ422" s="14">
        <v>1</v>
      </c>
      <c r="AR422" s="14">
        <v>1</v>
      </c>
      <c r="AS422" s="14">
        <f>SUM(AK422:AR422)</f>
        <v>7</v>
      </c>
      <c r="AT422" s="14">
        <f>AS422-[1]Discharge!AV95</f>
        <v>3</v>
      </c>
      <c r="AU422" s="14">
        <v>1</v>
      </c>
      <c r="AV422" s="14">
        <v>0</v>
      </c>
      <c r="AW422" s="14">
        <f>SUM(AU422:AV422)</f>
        <v>1</v>
      </c>
      <c r="AX422" s="14">
        <f>AW422-[1]Discharge!AZ95</f>
        <v>0</v>
      </c>
      <c r="AY422" s="14">
        <v>5</v>
      </c>
      <c r="AZ422" s="14">
        <v>5</v>
      </c>
      <c r="BA422" s="14">
        <v>5</v>
      </c>
      <c r="BB422" s="14">
        <v>5</v>
      </c>
      <c r="BC422" s="14">
        <f>SUM(AY422:BB422)</f>
        <v>20</v>
      </c>
      <c r="BD422" s="14">
        <f>BC422-[1]Discharge!BF95</f>
        <v>0</v>
      </c>
    </row>
    <row r="423" spans="1:57" s="14" customFormat="1">
      <c r="A423" s="14">
        <v>414</v>
      </c>
      <c r="B423" s="14">
        <v>0</v>
      </c>
      <c r="C423" s="14">
        <v>0</v>
      </c>
      <c r="D423" s="14">
        <v>1</v>
      </c>
      <c r="E423" s="14">
        <v>0</v>
      </c>
      <c r="F423" s="14">
        <v>1</v>
      </c>
      <c r="G423" s="14">
        <v>0</v>
      </c>
      <c r="H423" s="14">
        <v>0</v>
      </c>
      <c r="I423" s="14">
        <v>0</v>
      </c>
      <c r="J423" s="14">
        <v>0</v>
      </c>
      <c r="K423" s="14">
        <v>0</v>
      </c>
      <c r="L423" s="14">
        <v>0</v>
      </c>
      <c r="M423" s="14">
        <v>0</v>
      </c>
      <c r="N423" s="14">
        <v>0</v>
      </c>
      <c r="O423" s="14">
        <v>0</v>
      </c>
      <c r="P423" s="14">
        <v>2</v>
      </c>
      <c r="Q423" s="14">
        <v>2</v>
      </c>
      <c r="R423" s="14">
        <v>2</v>
      </c>
      <c r="S423" s="14">
        <v>2</v>
      </c>
      <c r="T423" s="14">
        <v>3</v>
      </c>
    </row>
    <row r="424" spans="1:57" s="14" customFormat="1">
      <c r="A424" s="14">
        <v>415</v>
      </c>
      <c r="B424" s="14">
        <v>0</v>
      </c>
      <c r="C424" s="14">
        <v>1</v>
      </c>
      <c r="D424" s="14">
        <v>1</v>
      </c>
      <c r="E424" s="14">
        <v>0</v>
      </c>
      <c r="F424" s="14">
        <v>2</v>
      </c>
      <c r="G424" s="14">
        <v>0</v>
      </c>
      <c r="H424" s="14">
        <v>0</v>
      </c>
      <c r="I424" s="14">
        <v>0</v>
      </c>
      <c r="J424" s="14">
        <v>0</v>
      </c>
      <c r="K424" s="14">
        <v>0</v>
      </c>
      <c r="L424" s="14">
        <v>0</v>
      </c>
      <c r="M424" s="14">
        <v>0</v>
      </c>
      <c r="N424" s="14">
        <v>0</v>
      </c>
      <c r="O424" s="14">
        <v>0</v>
      </c>
      <c r="P424" s="14">
        <v>2</v>
      </c>
      <c r="Q424" s="14">
        <v>2</v>
      </c>
      <c r="R424" s="14">
        <v>2</v>
      </c>
      <c r="S424" s="14">
        <v>2</v>
      </c>
      <c r="T424" s="14">
        <v>3</v>
      </c>
      <c r="U424" s="14">
        <v>1</v>
      </c>
      <c r="V424" s="14">
        <v>1</v>
      </c>
      <c r="W424" s="14">
        <v>1</v>
      </c>
      <c r="X424" s="14">
        <v>1</v>
      </c>
      <c r="Y424" s="14">
        <v>1</v>
      </c>
      <c r="Z424" s="14">
        <v>85</v>
      </c>
      <c r="AA424" s="14">
        <f>Z424-[1]Discharge!AC236</f>
        <v>25</v>
      </c>
      <c r="AB424" s="14">
        <v>2</v>
      </c>
      <c r="AC424" s="14">
        <v>1</v>
      </c>
      <c r="AD424" s="14">
        <v>1</v>
      </c>
      <c r="AE424" s="14">
        <v>1</v>
      </c>
      <c r="AF424" s="14">
        <v>1</v>
      </c>
      <c r="AG424" s="14">
        <v>1</v>
      </c>
      <c r="AH424" s="14">
        <v>1</v>
      </c>
      <c r="AI424" s="14">
        <f>SUM(AC424:AH424)</f>
        <v>6</v>
      </c>
      <c r="AJ424" s="14">
        <f>AI424-[1]Discharge!AL236</f>
        <v>0</v>
      </c>
      <c r="AK424" s="14">
        <v>1</v>
      </c>
      <c r="AL424" s="14">
        <v>1</v>
      </c>
      <c r="AM424" s="14">
        <v>1</v>
      </c>
      <c r="AN424" s="14">
        <v>1</v>
      </c>
      <c r="AO424" s="14">
        <v>1</v>
      </c>
      <c r="AP424" s="14">
        <v>1</v>
      </c>
      <c r="AQ424" s="14">
        <v>1</v>
      </c>
      <c r="AR424" s="14">
        <v>1</v>
      </c>
      <c r="AS424" s="14">
        <f>SUM(AK424:AR424)</f>
        <v>8</v>
      </c>
      <c r="AT424" s="14">
        <f>AS424-[1]Discharge!AV236</f>
        <v>0</v>
      </c>
      <c r="AU424" s="14">
        <v>0</v>
      </c>
      <c r="AV424" s="14">
        <v>0</v>
      </c>
      <c r="AW424" s="14">
        <f>SUM(AU424:AV424)</f>
        <v>0</v>
      </c>
      <c r="AX424" s="14">
        <f>AW424-[1]Discharge!AZ236</f>
        <v>-4</v>
      </c>
      <c r="AY424" s="14">
        <v>5</v>
      </c>
      <c r="AZ424" s="14">
        <v>5</v>
      </c>
      <c r="BA424" s="14">
        <v>5</v>
      </c>
      <c r="BB424" s="14">
        <v>5</v>
      </c>
      <c r="BC424" s="14">
        <f>SUM(AY424:BB424)</f>
        <v>20</v>
      </c>
      <c r="BD424" s="14">
        <f>BC424-[1]Discharge!BF236</f>
        <v>0</v>
      </c>
    </row>
    <row r="425" spans="1:57" s="14" customFormat="1">
      <c r="A425" s="14">
        <v>416</v>
      </c>
      <c r="B425" s="1">
        <v>12</v>
      </c>
      <c r="C425" s="1">
        <v>145</v>
      </c>
      <c r="D425" s="1">
        <v>0</v>
      </c>
      <c r="E425" s="1">
        <v>2</v>
      </c>
      <c r="F425" s="1">
        <v>3</v>
      </c>
      <c r="G425" s="1">
        <v>0</v>
      </c>
      <c r="H425" s="1">
        <v>0</v>
      </c>
      <c r="I425" s="1">
        <v>7</v>
      </c>
      <c r="J425" s="1">
        <v>0</v>
      </c>
      <c r="K425" s="1">
        <v>2</v>
      </c>
      <c r="L425" s="1">
        <v>2</v>
      </c>
      <c r="M425" s="1">
        <v>0</v>
      </c>
      <c r="N425" s="1">
        <v>0</v>
      </c>
      <c r="O425" s="1">
        <v>0</v>
      </c>
      <c r="P425" s="1">
        <v>0</v>
      </c>
      <c r="Q425" s="1">
        <v>2</v>
      </c>
      <c r="R425" s="1">
        <v>2</v>
      </c>
      <c r="S425" s="1">
        <v>2</v>
      </c>
      <c r="T425" s="1">
        <v>2</v>
      </c>
      <c r="U425" s="1"/>
      <c r="V425" s="1"/>
      <c r="W425" s="1"/>
      <c r="X425" s="1"/>
      <c r="Y425" s="1"/>
      <c r="Z425" s="1"/>
      <c r="AB425" s="1"/>
      <c r="AC425" s="1"/>
      <c r="AD425" s="1"/>
      <c r="AE425" s="1"/>
      <c r="AF425" s="1"/>
      <c r="AG425" s="1"/>
      <c r="AH425" s="1"/>
      <c r="AK425" s="1"/>
      <c r="AL425" s="1"/>
      <c r="AM425" s="1"/>
      <c r="AN425" s="1"/>
      <c r="AO425" s="1"/>
      <c r="AP425" s="1"/>
      <c r="AQ425" s="1"/>
      <c r="AR425" s="1"/>
      <c r="AU425" s="1"/>
      <c r="AV425" s="1"/>
      <c r="AY425" s="1"/>
      <c r="AZ425" s="1"/>
      <c r="BA425" s="1"/>
      <c r="BB425" s="1"/>
      <c r="BE425"/>
    </row>
    <row r="426" spans="1:57" s="14" customFormat="1">
      <c r="A426" s="14">
        <v>417</v>
      </c>
      <c r="B426" s="14">
        <v>0</v>
      </c>
      <c r="C426" s="14">
        <v>1</v>
      </c>
      <c r="D426" s="14">
        <v>0</v>
      </c>
      <c r="E426" s="14">
        <v>0</v>
      </c>
      <c r="F426" s="14">
        <v>1</v>
      </c>
      <c r="G426" s="14">
        <v>0</v>
      </c>
      <c r="H426" s="14">
        <v>0</v>
      </c>
      <c r="I426" s="14">
        <v>0</v>
      </c>
      <c r="J426" s="14">
        <v>0</v>
      </c>
      <c r="K426" s="14">
        <v>0</v>
      </c>
      <c r="L426" s="14">
        <v>0</v>
      </c>
      <c r="M426" s="14">
        <v>0</v>
      </c>
      <c r="N426" s="14">
        <v>0</v>
      </c>
      <c r="O426" s="14">
        <v>0</v>
      </c>
      <c r="P426" s="14">
        <v>2</v>
      </c>
      <c r="Q426" s="14">
        <v>2</v>
      </c>
      <c r="R426" s="14">
        <v>2</v>
      </c>
      <c r="S426" s="14">
        <v>2</v>
      </c>
      <c r="T426" s="14">
        <v>3</v>
      </c>
    </row>
    <row r="427" spans="1:57" s="14" customFormat="1">
      <c r="A427" s="14">
        <v>418</v>
      </c>
      <c r="B427" s="14">
        <v>0</v>
      </c>
      <c r="C427" s="14">
        <v>0</v>
      </c>
      <c r="D427" s="14">
        <v>0</v>
      </c>
      <c r="E427" s="14">
        <v>2</v>
      </c>
      <c r="F427" s="14">
        <v>0</v>
      </c>
      <c r="G427" s="14">
        <v>0</v>
      </c>
      <c r="H427" s="14">
        <v>0</v>
      </c>
      <c r="I427" s="14">
        <v>0</v>
      </c>
      <c r="J427" s="14">
        <v>0</v>
      </c>
      <c r="K427" s="14">
        <v>0</v>
      </c>
      <c r="L427" s="14">
        <v>0</v>
      </c>
      <c r="M427" s="14">
        <v>0</v>
      </c>
      <c r="N427" s="14">
        <v>0</v>
      </c>
      <c r="O427" s="14">
        <v>0</v>
      </c>
      <c r="P427" s="14">
        <v>2</v>
      </c>
      <c r="Q427" s="14">
        <v>2</v>
      </c>
      <c r="R427" s="14">
        <v>2</v>
      </c>
      <c r="S427" s="14">
        <v>2</v>
      </c>
      <c r="T427" s="14">
        <v>3</v>
      </c>
      <c r="U427" s="14">
        <v>1</v>
      </c>
      <c r="V427" s="14">
        <v>1</v>
      </c>
      <c r="W427" s="14">
        <v>1</v>
      </c>
      <c r="X427" s="14">
        <v>1</v>
      </c>
      <c r="Y427" s="14">
        <v>1</v>
      </c>
      <c r="Z427" s="14">
        <v>70</v>
      </c>
      <c r="AA427" s="14">
        <f>Z427-[1]Discharge!AC252</f>
        <v>10</v>
      </c>
      <c r="AB427" s="14">
        <v>3</v>
      </c>
      <c r="AC427" s="14">
        <v>1</v>
      </c>
      <c r="AD427" s="14">
        <v>1</v>
      </c>
      <c r="AE427" s="14">
        <v>1</v>
      </c>
      <c r="AF427" s="14">
        <v>1</v>
      </c>
      <c r="AG427" s="14">
        <v>1</v>
      </c>
      <c r="AH427" s="14">
        <v>1</v>
      </c>
      <c r="AI427" s="14">
        <f t="shared" ref="AI427:AI434" si="50">SUM(AC427:AH427)</f>
        <v>6</v>
      </c>
      <c r="AJ427" s="14">
        <f>AI427-[1]Discharge!AL252</f>
        <v>0</v>
      </c>
      <c r="AK427" s="14">
        <v>1</v>
      </c>
      <c r="AL427" s="14">
        <v>1</v>
      </c>
      <c r="AM427" s="14">
        <v>1</v>
      </c>
      <c r="AN427" s="14">
        <v>1</v>
      </c>
      <c r="AO427" s="14">
        <v>1</v>
      </c>
      <c r="AP427" s="14">
        <v>1</v>
      </c>
      <c r="AQ427" s="14">
        <v>1</v>
      </c>
      <c r="AR427" s="14">
        <v>1</v>
      </c>
      <c r="AS427" s="14">
        <f t="shared" ref="AS427:AS434" si="51">SUM(AK427:AR427)</f>
        <v>8</v>
      </c>
      <c r="AT427" s="14">
        <f>AS427-[1]Discharge!AV252</f>
        <v>0</v>
      </c>
      <c r="AU427" s="14">
        <v>0</v>
      </c>
      <c r="AV427" s="14">
        <v>0</v>
      </c>
      <c r="AW427" s="14">
        <f t="shared" ref="AW427:AW434" si="52">SUM(AU427:AV427)</f>
        <v>0</v>
      </c>
      <c r="AX427" s="14">
        <f>AW427-[1]Discharge!AZ252</f>
        <v>0</v>
      </c>
      <c r="AY427" s="14">
        <v>5</v>
      </c>
      <c r="AZ427" s="14">
        <v>5</v>
      </c>
      <c r="BA427" s="14">
        <v>5</v>
      </c>
      <c r="BB427" s="14">
        <v>5</v>
      </c>
      <c r="BC427" s="14">
        <f t="shared" ref="BC427:BC434" si="53">SUM(AY427:BB427)</f>
        <v>20</v>
      </c>
      <c r="BD427" s="14">
        <f>BC427-[1]Discharge!BF252</f>
        <v>0</v>
      </c>
    </row>
    <row r="428" spans="1:57" s="14" customFormat="1">
      <c r="A428" s="14">
        <v>419</v>
      </c>
      <c r="B428" s="14">
        <v>0</v>
      </c>
      <c r="C428" s="14">
        <v>3</v>
      </c>
      <c r="D428" s="14">
        <v>2</v>
      </c>
      <c r="E428" s="14">
        <v>0</v>
      </c>
      <c r="F428" s="14">
        <v>0</v>
      </c>
      <c r="G428" s="14">
        <v>4</v>
      </c>
      <c r="H428" s="14">
        <v>0</v>
      </c>
      <c r="I428" s="14">
        <v>0</v>
      </c>
      <c r="J428" s="14">
        <v>0</v>
      </c>
      <c r="K428" s="14">
        <v>0</v>
      </c>
      <c r="L428" s="14">
        <v>0</v>
      </c>
      <c r="M428" s="14">
        <v>0</v>
      </c>
      <c r="N428" s="14">
        <v>0</v>
      </c>
      <c r="O428" s="14">
        <v>0</v>
      </c>
      <c r="U428" s="14">
        <v>3</v>
      </c>
      <c r="V428" s="14">
        <v>1</v>
      </c>
      <c r="W428" s="14">
        <v>1</v>
      </c>
      <c r="X428" s="14">
        <v>5</v>
      </c>
      <c r="Y428" s="14">
        <v>1</v>
      </c>
      <c r="Z428" s="14">
        <v>60</v>
      </c>
      <c r="AA428" s="14">
        <f>Z428-[1]Discharge!AC287</f>
        <v>15</v>
      </c>
      <c r="AB428" s="14">
        <v>4</v>
      </c>
      <c r="AC428" s="14">
        <v>0</v>
      </c>
      <c r="AD428" s="14">
        <v>1</v>
      </c>
      <c r="AE428" s="14">
        <v>1</v>
      </c>
      <c r="AF428" s="14">
        <v>1</v>
      </c>
      <c r="AG428" s="14">
        <v>1</v>
      </c>
      <c r="AH428" s="14">
        <v>1</v>
      </c>
      <c r="AI428" s="14">
        <f t="shared" si="50"/>
        <v>5</v>
      </c>
      <c r="AJ428" s="14">
        <f>AI428-[1]Discharge!AL287</f>
        <v>1</v>
      </c>
      <c r="AK428" s="14">
        <v>1</v>
      </c>
      <c r="AL428" s="14">
        <v>0</v>
      </c>
      <c r="AM428" s="14">
        <v>0</v>
      </c>
      <c r="AN428" s="14">
        <v>0</v>
      </c>
      <c r="AO428" s="14">
        <v>0</v>
      </c>
      <c r="AP428" s="14">
        <v>0</v>
      </c>
      <c r="AQ428" s="14">
        <v>0</v>
      </c>
      <c r="AR428" s="14">
        <v>0</v>
      </c>
      <c r="AS428" s="14">
        <f t="shared" si="51"/>
        <v>1</v>
      </c>
      <c r="AT428" s="14">
        <f>AS428-[1]Discharge!AV287</f>
        <v>-3</v>
      </c>
      <c r="AU428" s="14">
        <v>0</v>
      </c>
      <c r="AV428" s="14">
        <v>0</v>
      </c>
      <c r="AW428" s="14">
        <f t="shared" si="52"/>
        <v>0</v>
      </c>
      <c r="AX428" s="14">
        <f>AW428-[1]Discharge!AZ287</f>
        <v>0</v>
      </c>
      <c r="AY428" s="14">
        <v>5</v>
      </c>
      <c r="AZ428" s="14">
        <v>5</v>
      </c>
      <c r="BA428" s="14">
        <v>5</v>
      </c>
      <c r="BB428" s="14">
        <v>5</v>
      </c>
      <c r="BC428" s="14">
        <f t="shared" si="53"/>
        <v>20</v>
      </c>
      <c r="BD428" s="14">
        <f>BC428-[1]Discharge!BF287</f>
        <v>0</v>
      </c>
    </row>
    <row r="429" spans="1:57" s="14" customFormat="1">
      <c r="A429" s="14">
        <v>420</v>
      </c>
      <c r="B429" s="1">
        <v>2</v>
      </c>
      <c r="C429" s="1">
        <v>1</v>
      </c>
      <c r="D429" s="1">
        <v>0</v>
      </c>
      <c r="E429" s="1">
        <v>2</v>
      </c>
      <c r="F429" s="1">
        <v>0</v>
      </c>
      <c r="G429" s="1">
        <v>10</v>
      </c>
      <c r="H429" s="1">
        <v>0</v>
      </c>
      <c r="I429" s="1">
        <v>8</v>
      </c>
      <c r="J429" s="1">
        <v>1</v>
      </c>
      <c r="K429" s="1">
        <v>1</v>
      </c>
      <c r="L429" s="1">
        <v>1</v>
      </c>
      <c r="M429" s="1">
        <v>0</v>
      </c>
      <c r="N429" s="1">
        <v>0</v>
      </c>
      <c r="O429" s="1">
        <v>0</v>
      </c>
      <c r="P429" s="1">
        <v>0</v>
      </c>
      <c r="Q429" s="1">
        <v>2</v>
      </c>
      <c r="R429" s="1">
        <v>2</v>
      </c>
      <c r="S429" s="1">
        <v>2</v>
      </c>
      <c r="T429" s="1">
        <v>2</v>
      </c>
      <c r="U429" s="1">
        <v>3</v>
      </c>
      <c r="V429" s="1">
        <v>3</v>
      </c>
      <c r="W429" s="1">
        <v>3</v>
      </c>
      <c r="X429" s="1">
        <v>4</v>
      </c>
      <c r="Y429" s="1">
        <v>1</v>
      </c>
      <c r="Z429" s="1">
        <v>70</v>
      </c>
      <c r="AA429" s="14">
        <f>Z429-[1]Discharge!AC509</f>
        <v>30</v>
      </c>
      <c r="AB429" s="1">
        <v>5</v>
      </c>
      <c r="AC429" s="1">
        <v>0</v>
      </c>
      <c r="AD429" s="1">
        <v>0</v>
      </c>
      <c r="AE429" s="1">
        <v>1</v>
      </c>
      <c r="AF429" s="1">
        <v>1</v>
      </c>
      <c r="AG429" s="1">
        <v>1</v>
      </c>
      <c r="AH429" s="1">
        <v>1</v>
      </c>
      <c r="AI429" s="14">
        <f t="shared" si="50"/>
        <v>4</v>
      </c>
      <c r="AJ429" s="14">
        <f>AI429-[1]Discharge!AL509</f>
        <v>0</v>
      </c>
      <c r="AK429" s="1">
        <v>1</v>
      </c>
      <c r="AL429" s="1">
        <v>1</v>
      </c>
      <c r="AM429" s="1">
        <v>0</v>
      </c>
      <c r="AN429" s="1">
        <v>0</v>
      </c>
      <c r="AO429" s="1">
        <v>0</v>
      </c>
      <c r="AP429" s="1">
        <v>0</v>
      </c>
      <c r="AQ429" s="1">
        <v>1</v>
      </c>
      <c r="AR429" s="1">
        <v>1</v>
      </c>
      <c r="AS429" s="14">
        <f t="shared" si="51"/>
        <v>4</v>
      </c>
      <c r="AT429" s="14">
        <f>AS429-[1]Discharge!AV509</f>
        <v>-1</v>
      </c>
      <c r="AU429" s="1">
        <v>3</v>
      </c>
      <c r="AV429" s="1">
        <v>3</v>
      </c>
      <c r="AW429" s="14">
        <f t="shared" si="52"/>
        <v>6</v>
      </c>
      <c r="AX429" s="14">
        <f>AW429-[1]Discharge!AZ509</f>
        <v>6</v>
      </c>
      <c r="AY429" s="1">
        <v>5</v>
      </c>
      <c r="AZ429" s="1">
        <v>3</v>
      </c>
      <c r="BA429" s="1">
        <v>3</v>
      </c>
      <c r="BB429" s="1">
        <v>4</v>
      </c>
      <c r="BC429" s="14">
        <f t="shared" si="53"/>
        <v>15</v>
      </c>
      <c r="BD429" s="14">
        <f>BC429-[1]Discharge!BF509</f>
        <v>-5</v>
      </c>
      <c r="BE429"/>
    </row>
    <row r="430" spans="1:57" s="14" customFormat="1">
      <c r="A430" s="14">
        <v>421</v>
      </c>
      <c r="B430" s="14">
        <v>0</v>
      </c>
      <c r="C430" s="14">
        <v>1</v>
      </c>
      <c r="D430" s="14">
        <v>1</v>
      </c>
      <c r="E430" s="14">
        <v>1</v>
      </c>
      <c r="F430" s="14">
        <v>0</v>
      </c>
      <c r="G430" s="14">
        <v>0</v>
      </c>
      <c r="H430" s="14">
        <v>0</v>
      </c>
      <c r="I430" s="14">
        <v>0</v>
      </c>
      <c r="J430" s="14">
        <v>0</v>
      </c>
      <c r="K430" s="14">
        <v>0</v>
      </c>
      <c r="L430" s="14">
        <v>0</v>
      </c>
      <c r="M430" s="14">
        <v>0</v>
      </c>
      <c r="N430" s="14">
        <v>0</v>
      </c>
      <c r="O430" s="14">
        <v>0</v>
      </c>
      <c r="P430" s="14">
        <v>2</v>
      </c>
      <c r="Q430" s="14">
        <v>2</v>
      </c>
      <c r="R430" s="14">
        <v>2</v>
      </c>
      <c r="S430" s="14">
        <v>2</v>
      </c>
      <c r="T430" s="14">
        <v>3</v>
      </c>
      <c r="U430" s="14">
        <v>1</v>
      </c>
      <c r="V430" s="14">
        <v>1</v>
      </c>
      <c r="W430" s="14">
        <v>1</v>
      </c>
      <c r="X430" s="14">
        <v>1</v>
      </c>
      <c r="Y430" s="14">
        <v>1</v>
      </c>
      <c r="Z430" s="14">
        <v>85</v>
      </c>
      <c r="AA430" s="14">
        <f>Z430-[1]Discharge!AC441</f>
        <v>5</v>
      </c>
      <c r="AB430" s="14">
        <v>3</v>
      </c>
      <c r="AC430" s="14">
        <v>1</v>
      </c>
      <c r="AD430" s="14">
        <v>1</v>
      </c>
      <c r="AE430" s="14">
        <v>1</v>
      </c>
      <c r="AF430" s="14">
        <v>1</v>
      </c>
      <c r="AG430" s="14">
        <v>1</v>
      </c>
      <c r="AH430" s="14">
        <v>1</v>
      </c>
      <c r="AI430" s="14">
        <f t="shared" si="50"/>
        <v>6</v>
      </c>
      <c r="AJ430" s="14">
        <f>AI430-[1]Discharge!AL441</f>
        <v>0</v>
      </c>
      <c r="AK430" s="14">
        <v>1</v>
      </c>
      <c r="AL430" s="14">
        <v>1</v>
      </c>
      <c r="AM430" s="14">
        <v>1</v>
      </c>
      <c r="AN430" s="14">
        <v>1</v>
      </c>
      <c r="AO430" s="14">
        <v>1</v>
      </c>
      <c r="AP430" s="14">
        <v>1</v>
      </c>
      <c r="AQ430" s="14">
        <v>1</v>
      </c>
      <c r="AR430" s="14">
        <v>1</v>
      </c>
      <c r="AS430" s="14">
        <f t="shared" si="51"/>
        <v>8</v>
      </c>
      <c r="AT430" s="14">
        <f>AS430-[1]Discharge!AV441</f>
        <v>0</v>
      </c>
      <c r="AU430" s="14">
        <v>0</v>
      </c>
      <c r="AV430" s="14">
        <v>0</v>
      </c>
      <c r="AW430" s="14">
        <f t="shared" si="52"/>
        <v>0</v>
      </c>
      <c r="AX430" s="14">
        <f>AW430-[1]Discharge!AZ441</f>
        <v>0</v>
      </c>
      <c r="AY430" s="14">
        <v>5</v>
      </c>
      <c r="AZ430" s="14">
        <v>5</v>
      </c>
      <c r="BA430" s="14">
        <v>5</v>
      </c>
      <c r="BB430" s="14">
        <v>5</v>
      </c>
      <c r="BC430" s="14">
        <f t="shared" si="53"/>
        <v>20</v>
      </c>
      <c r="BD430" s="14">
        <f>BC430-[1]Discharge!BF441</f>
        <v>0</v>
      </c>
    </row>
    <row r="431" spans="1:57" s="14" customFormat="1">
      <c r="A431" s="14">
        <v>422</v>
      </c>
      <c r="B431" s="14">
        <v>0</v>
      </c>
      <c r="C431" s="14">
        <v>0</v>
      </c>
      <c r="D431" s="14">
        <v>1</v>
      </c>
      <c r="E431" s="14">
        <v>1</v>
      </c>
      <c r="F431" s="14">
        <v>1</v>
      </c>
      <c r="G431" s="14">
        <v>0</v>
      </c>
      <c r="H431" s="14">
        <v>0</v>
      </c>
      <c r="I431" s="14">
        <v>0</v>
      </c>
      <c r="J431" s="14">
        <v>0</v>
      </c>
      <c r="K431" s="14">
        <v>0</v>
      </c>
      <c r="L431" s="14">
        <v>0</v>
      </c>
      <c r="M431" s="14">
        <v>0</v>
      </c>
      <c r="N431" s="14">
        <v>0</v>
      </c>
      <c r="O431" s="14">
        <v>0</v>
      </c>
      <c r="P431" s="14">
        <v>2</v>
      </c>
      <c r="Q431" s="14">
        <v>2</v>
      </c>
      <c r="R431" s="14">
        <v>2</v>
      </c>
      <c r="S431" s="14">
        <v>1</v>
      </c>
      <c r="T431" s="14">
        <v>0</v>
      </c>
      <c r="U431" s="14">
        <v>3</v>
      </c>
      <c r="V431" s="14">
        <v>2</v>
      </c>
      <c r="W431" s="14">
        <v>2</v>
      </c>
      <c r="X431" s="14">
        <v>1</v>
      </c>
      <c r="Y431" s="14">
        <v>1</v>
      </c>
      <c r="Z431" s="14">
        <v>80</v>
      </c>
      <c r="AA431" s="14">
        <f>Z431-[1]Discharge!AC237</f>
        <v>20</v>
      </c>
      <c r="AB431" s="14">
        <v>3</v>
      </c>
      <c r="AC431" s="14">
        <v>1</v>
      </c>
      <c r="AD431" s="14">
        <v>1</v>
      </c>
      <c r="AE431" s="14">
        <v>1</v>
      </c>
      <c r="AF431" s="14">
        <v>1</v>
      </c>
      <c r="AG431" s="14">
        <v>1</v>
      </c>
      <c r="AH431" s="14">
        <v>1</v>
      </c>
      <c r="AI431" s="14">
        <f t="shared" si="50"/>
        <v>6</v>
      </c>
      <c r="AJ431" s="14">
        <f>AI431-[1]Discharge!AL237</f>
        <v>0</v>
      </c>
      <c r="AK431" s="14">
        <v>1</v>
      </c>
      <c r="AL431" s="14">
        <v>1</v>
      </c>
      <c r="AM431" s="14">
        <v>1</v>
      </c>
      <c r="AN431" s="14">
        <v>1</v>
      </c>
      <c r="AO431" s="14">
        <v>1</v>
      </c>
      <c r="AP431" s="14">
        <v>1</v>
      </c>
      <c r="AQ431" s="14">
        <v>1</v>
      </c>
      <c r="AR431" s="14">
        <v>1</v>
      </c>
      <c r="AS431" s="14">
        <f t="shared" si="51"/>
        <v>8</v>
      </c>
      <c r="AT431" s="14">
        <f>AS431-[1]Discharge!AV237</f>
        <v>0</v>
      </c>
      <c r="AU431" s="14">
        <v>1</v>
      </c>
      <c r="AV431" s="14">
        <v>0</v>
      </c>
      <c r="AW431" s="14">
        <f t="shared" si="52"/>
        <v>1</v>
      </c>
      <c r="AX431" s="14">
        <f>AW431-[1]Discharge!AZ237</f>
        <v>1</v>
      </c>
      <c r="AY431" s="14">
        <v>4</v>
      </c>
      <c r="AZ431" s="14">
        <v>5</v>
      </c>
      <c r="BA431" s="14">
        <v>4</v>
      </c>
      <c r="BB431" s="14">
        <v>5</v>
      </c>
      <c r="BC431" s="14">
        <f t="shared" si="53"/>
        <v>18</v>
      </c>
      <c r="BD431" s="14">
        <f>BC431-[1]Discharge!BF237</f>
        <v>-2</v>
      </c>
    </row>
    <row r="432" spans="1:57" s="14" customFormat="1">
      <c r="A432" s="14">
        <v>423</v>
      </c>
      <c r="B432" s="1">
        <v>0</v>
      </c>
      <c r="C432" s="1">
        <v>0</v>
      </c>
      <c r="D432" s="1">
        <v>0</v>
      </c>
      <c r="E432" s="1">
        <v>2</v>
      </c>
      <c r="F432" s="1">
        <v>0</v>
      </c>
      <c r="G432" s="1">
        <v>6</v>
      </c>
      <c r="H432" s="1">
        <v>0</v>
      </c>
      <c r="I432" s="1">
        <v>0</v>
      </c>
      <c r="J432" s="1">
        <v>0</v>
      </c>
      <c r="K432" s="1">
        <v>0</v>
      </c>
      <c r="L432" s="1">
        <v>0</v>
      </c>
      <c r="M432" s="1">
        <v>0</v>
      </c>
      <c r="N432" s="1">
        <v>0</v>
      </c>
      <c r="O432" s="1">
        <v>0</v>
      </c>
      <c r="P432" s="1">
        <v>0</v>
      </c>
      <c r="Q432" s="1">
        <v>1</v>
      </c>
      <c r="R432" s="1">
        <v>1</v>
      </c>
      <c r="S432" s="1">
        <v>0</v>
      </c>
      <c r="T432" s="1">
        <v>1</v>
      </c>
      <c r="U432" s="1">
        <v>4</v>
      </c>
      <c r="V432" s="1">
        <v>4</v>
      </c>
      <c r="W432" s="1">
        <v>4</v>
      </c>
      <c r="X432" s="1">
        <v>4</v>
      </c>
      <c r="Y432" s="1">
        <v>5</v>
      </c>
      <c r="Z432" s="1">
        <v>50</v>
      </c>
      <c r="AA432" s="14">
        <f>Z432-[1]Discharge!AC506</f>
        <v>50</v>
      </c>
      <c r="AB432" s="1">
        <v>3</v>
      </c>
      <c r="AC432" s="1">
        <v>0</v>
      </c>
      <c r="AD432" s="1">
        <v>0</v>
      </c>
      <c r="AE432" s="1">
        <v>0</v>
      </c>
      <c r="AF432" s="1">
        <v>0</v>
      </c>
      <c r="AG432" s="1">
        <v>0</v>
      </c>
      <c r="AH432" s="1">
        <v>1</v>
      </c>
      <c r="AI432" s="14">
        <f t="shared" si="50"/>
        <v>1</v>
      </c>
      <c r="AJ432" s="14">
        <f>AI432-[1]Discharge!AL506</f>
        <v>1</v>
      </c>
      <c r="AK432" s="1">
        <v>1</v>
      </c>
      <c r="AL432" s="1">
        <v>0</v>
      </c>
      <c r="AM432" s="1">
        <v>0</v>
      </c>
      <c r="AN432" s="1">
        <v>0</v>
      </c>
      <c r="AO432" s="1">
        <v>0</v>
      </c>
      <c r="AP432" s="1">
        <v>0</v>
      </c>
      <c r="AQ432" s="1">
        <v>0</v>
      </c>
      <c r="AR432" s="1">
        <v>0</v>
      </c>
      <c r="AS432" s="14">
        <f t="shared" si="51"/>
        <v>1</v>
      </c>
      <c r="AT432" s="14">
        <f>AS432-[1]Discharge!AV506</f>
        <v>1</v>
      </c>
      <c r="AU432" s="1">
        <v>3</v>
      </c>
      <c r="AV432" s="1">
        <v>3</v>
      </c>
      <c r="AW432" s="14">
        <f t="shared" si="52"/>
        <v>6</v>
      </c>
      <c r="AX432" s="14">
        <f>AW432-[1]Discharge!AZ506</f>
        <v>6</v>
      </c>
      <c r="AY432" s="1">
        <v>5</v>
      </c>
      <c r="AZ432" s="1">
        <v>5</v>
      </c>
      <c r="BA432" s="1">
        <v>5</v>
      </c>
      <c r="BB432" s="1">
        <v>5</v>
      </c>
      <c r="BC432" s="14">
        <f t="shared" si="53"/>
        <v>20</v>
      </c>
      <c r="BD432" s="14">
        <f>BC432-[1]Discharge!BF506</f>
        <v>20</v>
      </c>
      <c r="BE432"/>
    </row>
    <row r="433" spans="1:57" s="14" customFormat="1">
      <c r="A433" s="14">
        <v>424</v>
      </c>
      <c r="B433" s="67">
        <v>0</v>
      </c>
      <c r="C433" s="67">
        <v>0</v>
      </c>
      <c r="D433" s="67">
        <v>1</v>
      </c>
      <c r="E433" s="67">
        <v>1</v>
      </c>
      <c r="F433" s="67">
        <v>0</v>
      </c>
      <c r="G433" s="67">
        <v>0</v>
      </c>
      <c r="H433" s="67">
        <v>0</v>
      </c>
      <c r="I433" s="67">
        <v>0</v>
      </c>
      <c r="J433" s="67">
        <v>0</v>
      </c>
      <c r="K433" s="67">
        <v>0</v>
      </c>
      <c r="L433" s="67">
        <v>0</v>
      </c>
      <c r="M433" s="67">
        <v>0</v>
      </c>
      <c r="N433" s="67">
        <v>0</v>
      </c>
      <c r="O433" s="67">
        <v>0</v>
      </c>
      <c r="P433" s="67">
        <v>0</v>
      </c>
      <c r="Q433" s="67">
        <v>2</v>
      </c>
      <c r="R433" s="67">
        <v>2</v>
      </c>
      <c r="S433" s="67">
        <v>2</v>
      </c>
      <c r="T433" s="67">
        <v>2</v>
      </c>
      <c r="U433" s="67">
        <v>1</v>
      </c>
      <c r="V433" s="67">
        <v>1</v>
      </c>
      <c r="W433" s="67">
        <v>1</v>
      </c>
      <c r="X433" s="67">
        <v>1</v>
      </c>
      <c r="Y433" s="67">
        <v>1</v>
      </c>
      <c r="Z433" s="67">
        <v>100</v>
      </c>
      <c r="AA433" s="14">
        <f>Z433-[1]Discharge!AC522</f>
        <v>25</v>
      </c>
      <c r="AB433" s="67">
        <v>2</v>
      </c>
      <c r="AC433" s="67">
        <v>1</v>
      </c>
      <c r="AD433" s="67">
        <v>1</v>
      </c>
      <c r="AE433" s="67">
        <v>1</v>
      </c>
      <c r="AF433" s="67">
        <v>1</v>
      </c>
      <c r="AG433" s="67">
        <v>1</v>
      </c>
      <c r="AH433" s="67">
        <v>1</v>
      </c>
      <c r="AI433" s="14">
        <f t="shared" si="50"/>
        <v>6</v>
      </c>
      <c r="AJ433" s="14">
        <f>AI433-[1]Discharge!AL522</f>
        <v>0</v>
      </c>
      <c r="AK433" s="67">
        <v>1</v>
      </c>
      <c r="AL433" s="67">
        <v>1</v>
      </c>
      <c r="AM433" s="67">
        <v>1</v>
      </c>
      <c r="AN433" s="67">
        <v>1</v>
      </c>
      <c r="AO433" s="67">
        <v>1</v>
      </c>
      <c r="AP433" s="67">
        <v>1</v>
      </c>
      <c r="AQ433" s="67">
        <v>1</v>
      </c>
      <c r="AR433" s="67">
        <v>1</v>
      </c>
      <c r="AS433" s="14">
        <f t="shared" si="51"/>
        <v>8</v>
      </c>
      <c r="AT433" s="14">
        <f>AS433-[1]Discharge!AV522</f>
        <v>0</v>
      </c>
      <c r="AU433" s="67">
        <v>0</v>
      </c>
      <c r="AV433" s="67">
        <v>0</v>
      </c>
      <c r="AW433" s="14">
        <f t="shared" si="52"/>
        <v>0</v>
      </c>
      <c r="AX433" s="14">
        <f>AW433-[1]Discharge!AZ522</f>
        <v>0</v>
      </c>
      <c r="AY433" s="67">
        <v>5</v>
      </c>
      <c r="AZ433" s="67">
        <v>5</v>
      </c>
      <c r="BA433" s="67">
        <v>5</v>
      </c>
      <c r="BB433" s="67">
        <v>5</v>
      </c>
      <c r="BC433" s="14">
        <f t="shared" si="53"/>
        <v>20</v>
      </c>
      <c r="BD433" s="14">
        <f>BC433-[1]Discharge!BF522</f>
        <v>0</v>
      </c>
      <c r="BE433" s="69"/>
    </row>
    <row r="434" spans="1:57" s="14" customFormat="1">
      <c r="A434" s="14">
        <v>425</v>
      </c>
      <c r="B434" s="14">
        <v>0</v>
      </c>
      <c r="C434" s="14">
        <v>0</v>
      </c>
      <c r="D434" s="14">
        <v>0</v>
      </c>
      <c r="E434" s="14">
        <v>0</v>
      </c>
      <c r="F434" s="14">
        <v>0</v>
      </c>
      <c r="G434" s="14">
        <v>0</v>
      </c>
      <c r="H434" s="14">
        <v>0</v>
      </c>
      <c r="I434" s="14">
        <v>0</v>
      </c>
      <c r="J434" s="14">
        <v>0</v>
      </c>
      <c r="K434" s="14">
        <v>0</v>
      </c>
      <c r="L434" s="14">
        <v>0</v>
      </c>
      <c r="M434" s="14">
        <v>0</v>
      </c>
      <c r="N434" s="14">
        <v>0</v>
      </c>
      <c r="O434" s="14">
        <v>0</v>
      </c>
      <c r="P434" s="14">
        <v>2</v>
      </c>
      <c r="Q434" s="14">
        <v>2</v>
      </c>
      <c r="R434" s="14">
        <v>2</v>
      </c>
      <c r="S434" s="14">
        <v>2</v>
      </c>
      <c r="T434" s="14">
        <v>3</v>
      </c>
      <c r="U434" s="14">
        <v>1</v>
      </c>
      <c r="V434" s="14">
        <v>1</v>
      </c>
      <c r="W434" s="14">
        <v>1</v>
      </c>
      <c r="X434" s="14">
        <v>2</v>
      </c>
      <c r="Y434" s="14">
        <v>1</v>
      </c>
      <c r="Z434" s="14">
        <v>50</v>
      </c>
      <c r="AA434" s="14">
        <f>Z434-[1]Discharge!AC318</f>
        <v>0</v>
      </c>
      <c r="AB434" s="14">
        <v>3</v>
      </c>
      <c r="AC434" s="14">
        <v>1</v>
      </c>
      <c r="AD434" s="14">
        <v>1</v>
      </c>
      <c r="AE434" s="14">
        <v>1</v>
      </c>
      <c r="AF434" s="14">
        <v>1</v>
      </c>
      <c r="AG434" s="14">
        <v>1</v>
      </c>
      <c r="AH434" s="14">
        <v>1</v>
      </c>
      <c r="AI434" s="14">
        <f t="shared" si="50"/>
        <v>6</v>
      </c>
      <c r="AJ434" s="14">
        <f>AI434-[1]Discharge!AL318</f>
        <v>0</v>
      </c>
      <c r="AK434" s="14">
        <v>1</v>
      </c>
      <c r="AL434" s="14">
        <v>1</v>
      </c>
      <c r="AM434" s="14">
        <v>1</v>
      </c>
      <c r="AN434" s="14">
        <v>1</v>
      </c>
      <c r="AO434" s="14">
        <v>1</v>
      </c>
      <c r="AP434" s="14">
        <v>1</v>
      </c>
      <c r="AQ434" s="14">
        <v>1</v>
      </c>
      <c r="AR434" s="14">
        <v>1</v>
      </c>
      <c r="AS434" s="14">
        <f t="shared" si="51"/>
        <v>8</v>
      </c>
      <c r="AT434" s="14">
        <f>AS434-[1]Discharge!AV318</f>
        <v>0</v>
      </c>
      <c r="AU434" s="14">
        <v>1</v>
      </c>
      <c r="AV434" s="14">
        <v>1</v>
      </c>
      <c r="AW434" s="14">
        <f t="shared" si="52"/>
        <v>2</v>
      </c>
      <c r="AX434" s="14">
        <f>AW434-[1]Discharge!AZ318</f>
        <v>0</v>
      </c>
      <c r="AY434" s="14">
        <v>3</v>
      </c>
      <c r="AZ434" s="14">
        <v>3</v>
      </c>
      <c r="BA434" s="14">
        <v>3</v>
      </c>
      <c r="BB434" s="14">
        <v>3</v>
      </c>
      <c r="BC434" s="14">
        <f t="shared" si="53"/>
        <v>12</v>
      </c>
      <c r="BD434" s="14">
        <f>BC434-[1]Discharge!BF318</f>
        <v>0</v>
      </c>
    </row>
    <row r="435" spans="1:57" s="14" customFormat="1">
      <c r="A435" s="14">
        <v>426</v>
      </c>
      <c r="B435" s="14">
        <v>0</v>
      </c>
      <c r="C435" s="14">
        <v>0</v>
      </c>
      <c r="D435" s="14">
        <v>0</v>
      </c>
      <c r="E435" s="14">
        <v>0</v>
      </c>
      <c r="F435" s="14">
        <v>1</v>
      </c>
      <c r="G435" s="14">
        <v>0</v>
      </c>
      <c r="H435" s="14">
        <v>0</v>
      </c>
      <c r="I435" s="14">
        <v>0</v>
      </c>
      <c r="J435" s="14">
        <v>0</v>
      </c>
      <c r="K435" s="14">
        <v>0</v>
      </c>
      <c r="L435" s="14">
        <v>0</v>
      </c>
      <c r="M435" s="14">
        <v>0</v>
      </c>
      <c r="N435" s="14">
        <v>0</v>
      </c>
      <c r="O435" s="14">
        <v>0</v>
      </c>
      <c r="P435" s="14">
        <v>0</v>
      </c>
      <c r="Q435" s="14">
        <v>2</v>
      </c>
      <c r="R435" s="14">
        <v>2</v>
      </c>
      <c r="S435" s="14">
        <v>2</v>
      </c>
      <c r="T435" s="14">
        <v>2</v>
      </c>
      <c r="U435" s="1"/>
      <c r="V435" s="1"/>
      <c r="W435" s="1"/>
      <c r="X435" s="1"/>
      <c r="Y435" s="1"/>
      <c r="Z435" s="1"/>
      <c r="AB435" s="1"/>
      <c r="AC435" s="1"/>
      <c r="AD435" s="1"/>
      <c r="AE435" s="1"/>
      <c r="AF435" s="1"/>
      <c r="AG435" s="1"/>
      <c r="AH435" s="1"/>
      <c r="AK435" s="1"/>
      <c r="AL435" s="1"/>
      <c r="AM435" s="1"/>
      <c r="AN435" s="1"/>
      <c r="AO435" s="1"/>
      <c r="AP435" s="1"/>
      <c r="AQ435" s="1"/>
      <c r="AR435" s="1"/>
      <c r="AU435" s="1"/>
      <c r="AV435" s="1"/>
      <c r="AY435" s="1"/>
      <c r="AZ435" s="1"/>
      <c r="BA435" s="1"/>
      <c r="BB435" s="1"/>
      <c r="BE435"/>
    </row>
    <row r="436" spans="1:57" s="14" customFormat="1">
      <c r="A436" s="14">
        <v>427</v>
      </c>
      <c r="B436" s="1">
        <v>0</v>
      </c>
      <c r="C436" s="1">
        <v>0</v>
      </c>
      <c r="D436" s="1">
        <v>0</v>
      </c>
      <c r="E436" s="1">
        <v>2</v>
      </c>
      <c r="F436" s="1">
        <v>0</v>
      </c>
      <c r="G436" s="1">
        <v>0</v>
      </c>
      <c r="H436" s="1">
        <v>0</v>
      </c>
      <c r="I436" s="1">
        <v>0</v>
      </c>
      <c r="J436" s="1">
        <v>0</v>
      </c>
      <c r="K436" s="1">
        <v>0</v>
      </c>
      <c r="L436" s="1">
        <v>0</v>
      </c>
      <c r="M436" s="1">
        <v>0</v>
      </c>
      <c r="N436" s="1">
        <v>0</v>
      </c>
      <c r="O436" s="1">
        <v>0</v>
      </c>
      <c r="P436" s="1">
        <v>0</v>
      </c>
      <c r="Q436" s="1">
        <v>2</v>
      </c>
      <c r="R436" s="1">
        <v>2</v>
      </c>
      <c r="S436" s="1">
        <v>2</v>
      </c>
      <c r="T436" s="1">
        <v>2</v>
      </c>
      <c r="U436" s="1"/>
      <c r="V436" s="1"/>
      <c r="W436" s="1"/>
      <c r="X436" s="1"/>
      <c r="Y436" s="1"/>
      <c r="Z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row>
    <row r="437" spans="1:57" s="14" customFormat="1">
      <c r="A437" s="14">
        <v>428</v>
      </c>
      <c r="B437" s="14">
        <v>0</v>
      </c>
      <c r="C437" s="14">
        <v>0</v>
      </c>
      <c r="D437" s="14">
        <v>0</v>
      </c>
      <c r="E437" s="14">
        <v>2</v>
      </c>
      <c r="F437" s="14">
        <v>0</v>
      </c>
      <c r="G437" s="14">
        <v>0</v>
      </c>
      <c r="H437" s="14">
        <v>0</v>
      </c>
      <c r="I437" s="14">
        <v>0</v>
      </c>
      <c r="J437" s="14">
        <v>0</v>
      </c>
      <c r="K437" s="14">
        <v>0</v>
      </c>
      <c r="L437" s="14">
        <v>0</v>
      </c>
      <c r="M437" s="14">
        <v>0</v>
      </c>
      <c r="N437" s="14">
        <v>0</v>
      </c>
      <c r="O437" s="14">
        <v>0</v>
      </c>
      <c r="P437" s="14">
        <v>2</v>
      </c>
      <c r="Q437" s="14">
        <v>2</v>
      </c>
      <c r="R437" s="14">
        <v>2</v>
      </c>
      <c r="S437" s="14">
        <v>2</v>
      </c>
      <c r="T437" s="14">
        <v>3</v>
      </c>
      <c r="U437" s="14">
        <v>4</v>
      </c>
      <c r="V437" s="14">
        <v>1</v>
      </c>
      <c r="W437" s="14">
        <v>1</v>
      </c>
      <c r="X437" s="14">
        <v>2</v>
      </c>
      <c r="Y437" s="14">
        <v>1</v>
      </c>
      <c r="Z437" s="14">
        <v>75</v>
      </c>
      <c r="AA437" s="14">
        <f>Z437-[1]Discharge!AC402</f>
        <v>0</v>
      </c>
      <c r="AB437" s="14">
        <v>2</v>
      </c>
      <c r="AC437" s="14">
        <v>1</v>
      </c>
      <c r="AD437" s="14">
        <v>1</v>
      </c>
      <c r="AE437" s="14">
        <v>1</v>
      </c>
      <c r="AF437" s="14">
        <v>1</v>
      </c>
      <c r="AG437" s="14">
        <v>1</v>
      </c>
      <c r="AH437" s="14">
        <v>1</v>
      </c>
      <c r="AI437" s="14">
        <f>SUM(AC437:AH437)</f>
        <v>6</v>
      </c>
      <c r="AJ437" s="14">
        <f>AI437-[1]Discharge!AL402</f>
        <v>3</v>
      </c>
      <c r="AK437" s="14">
        <v>1</v>
      </c>
      <c r="AL437" s="14">
        <v>1</v>
      </c>
      <c r="AM437" s="14">
        <v>1</v>
      </c>
      <c r="AN437" s="14">
        <v>1</v>
      </c>
      <c r="AO437" s="14">
        <v>1</v>
      </c>
      <c r="AP437" s="14">
        <v>1</v>
      </c>
      <c r="AQ437" s="14">
        <v>1</v>
      </c>
      <c r="AR437" s="14">
        <v>1</v>
      </c>
      <c r="AS437" s="14">
        <v>8</v>
      </c>
      <c r="AT437" s="14">
        <f>AS437-[1]Discharge!AV402</f>
        <v>8</v>
      </c>
      <c r="AU437" s="14">
        <v>0</v>
      </c>
      <c r="AV437" s="14">
        <v>0</v>
      </c>
      <c r="AW437" s="14">
        <v>0</v>
      </c>
      <c r="AX437" s="14">
        <f>AW437-[1]Discharge!AZ402</f>
        <v>-1</v>
      </c>
      <c r="AY437" s="14">
        <v>5</v>
      </c>
      <c r="AZ437" s="14">
        <v>5</v>
      </c>
      <c r="BA437" s="14">
        <v>5</v>
      </c>
      <c r="BB437" s="14">
        <v>5</v>
      </c>
      <c r="BC437" s="14">
        <v>20</v>
      </c>
      <c r="BD437" s="14">
        <f>BC437-[1]Discharge!BF402</f>
        <v>8</v>
      </c>
    </row>
    <row r="438" spans="1:57" s="14" customFormat="1">
      <c r="A438" s="14">
        <v>429</v>
      </c>
      <c r="B438" s="14">
        <v>0</v>
      </c>
      <c r="C438" s="14">
        <v>3</v>
      </c>
      <c r="D438" s="14">
        <v>0</v>
      </c>
      <c r="E438" s="14">
        <v>0</v>
      </c>
      <c r="F438" s="14">
        <v>0</v>
      </c>
      <c r="G438" s="14">
        <v>0</v>
      </c>
      <c r="H438" s="14">
        <v>0</v>
      </c>
      <c r="I438" s="14">
        <v>2</v>
      </c>
      <c r="J438" s="14">
        <v>0</v>
      </c>
      <c r="K438" s="14">
        <v>0</v>
      </c>
      <c r="L438" s="14">
        <v>0</v>
      </c>
      <c r="M438" s="14">
        <v>0</v>
      </c>
      <c r="N438" s="14">
        <v>0</v>
      </c>
      <c r="O438" s="14">
        <v>0</v>
      </c>
      <c r="P438" s="14">
        <v>2</v>
      </c>
      <c r="Q438" s="14">
        <v>2</v>
      </c>
      <c r="R438" s="14">
        <v>2</v>
      </c>
      <c r="S438" s="14">
        <v>2</v>
      </c>
      <c r="T438" s="14">
        <v>3</v>
      </c>
      <c r="U438" s="14">
        <v>1</v>
      </c>
      <c r="V438" s="14">
        <v>5</v>
      </c>
      <c r="W438" s="14">
        <v>1</v>
      </c>
      <c r="X438" s="14">
        <v>1</v>
      </c>
      <c r="Y438" s="14">
        <v>1</v>
      </c>
      <c r="Z438" s="14">
        <v>80</v>
      </c>
      <c r="AA438" s="14">
        <f>Z438-[1]Discharge!AC97</f>
        <v>0</v>
      </c>
      <c r="AB438" s="14">
        <v>2</v>
      </c>
      <c r="AC438" s="14">
        <v>0</v>
      </c>
      <c r="AD438" s="14">
        <v>0</v>
      </c>
      <c r="AE438" s="14">
        <v>1</v>
      </c>
      <c r="AF438" s="14">
        <v>1</v>
      </c>
      <c r="AG438" s="14">
        <v>1</v>
      </c>
      <c r="AH438" s="14">
        <v>1</v>
      </c>
      <c r="AI438" s="14">
        <f>SUM(AC438:AH438)</f>
        <v>4</v>
      </c>
      <c r="AJ438" s="14">
        <f>AI438-[1]Discharge!AL99</f>
        <v>-2</v>
      </c>
      <c r="AK438" s="14">
        <v>1</v>
      </c>
      <c r="AL438" s="14">
        <v>0</v>
      </c>
      <c r="AM438" s="14">
        <v>0</v>
      </c>
      <c r="AN438" s="14">
        <v>0</v>
      </c>
      <c r="AO438" s="14">
        <v>0</v>
      </c>
      <c r="AP438" s="14">
        <v>0</v>
      </c>
      <c r="AQ438" s="14">
        <v>0</v>
      </c>
      <c r="AR438" s="14">
        <v>0</v>
      </c>
      <c r="AS438" s="14">
        <f>SUM(AK438:AR438)</f>
        <v>1</v>
      </c>
      <c r="AT438" s="14">
        <f>AS438-[1]Discharge!AV99</f>
        <v>-1</v>
      </c>
      <c r="AU438" s="14">
        <v>0</v>
      </c>
      <c r="AV438" s="14">
        <v>0</v>
      </c>
      <c r="AW438" s="14">
        <f>SUM(AU438:AV438)</f>
        <v>0</v>
      </c>
      <c r="AX438" s="14">
        <f>AW438-[1]Discharge!AZ99</f>
        <v>-3</v>
      </c>
      <c r="AY438" s="14">
        <v>5</v>
      </c>
      <c r="AZ438" s="14">
        <v>5</v>
      </c>
      <c r="BA438" s="14">
        <v>5</v>
      </c>
      <c r="BB438" s="14">
        <v>5</v>
      </c>
      <c r="BC438" s="14">
        <f>SUM(AY438:BB438)</f>
        <v>20</v>
      </c>
      <c r="BD438" s="14">
        <f>BC438-[1]Discharge!BF99</f>
        <v>0</v>
      </c>
    </row>
    <row r="439" spans="1:57" s="14" customFormat="1">
      <c r="A439" s="14">
        <v>430</v>
      </c>
      <c r="B439" s="14">
        <v>9</v>
      </c>
      <c r="C439" s="14">
        <v>44</v>
      </c>
      <c r="D439" s="14">
        <v>1</v>
      </c>
      <c r="E439" s="14">
        <v>0</v>
      </c>
      <c r="F439" s="14">
        <v>0</v>
      </c>
      <c r="G439" s="14">
        <v>0</v>
      </c>
      <c r="H439" s="14">
        <v>0</v>
      </c>
      <c r="I439" s="14">
        <v>0</v>
      </c>
      <c r="J439" s="14">
        <v>1</v>
      </c>
      <c r="K439" s="14">
        <v>1</v>
      </c>
      <c r="L439" s="14">
        <v>1</v>
      </c>
      <c r="M439" s="14">
        <v>0</v>
      </c>
      <c r="N439" s="14">
        <v>0</v>
      </c>
      <c r="O439" s="14">
        <v>0</v>
      </c>
      <c r="P439" s="14">
        <v>0</v>
      </c>
      <c r="Q439" s="14">
        <v>2</v>
      </c>
      <c r="R439" s="14">
        <v>2</v>
      </c>
      <c r="S439" s="14">
        <v>2</v>
      </c>
      <c r="T439" s="14">
        <v>1</v>
      </c>
      <c r="U439" s="1">
        <v>3</v>
      </c>
      <c r="V439" s="1">
        <v>1</v>
      </c>
      <c r="W439" s="1">
        <v>1</v>
      </c>
      <c r="X439" s="1">
        <v>2</v>
      </c>
      <c r="Y439" s="1">
        <v>1</v>
      </c>
      <c r="Z439" s="1">
        <v>75</v>
      </c>
      <c r="AA439" s="14">
        <f>Z439-[1]Discharge!AC465</f>
        <v>75</v>
      </c>
      <c r="AB439" s="1">
        <v>3</v>
      </c>
      <c r="AC439" s="1">
        <v>1</v>
      </c>
      <c r="AD439" s="1">
        <v>1</v>
      </c>
      <c r="AE439" s="1">
        <v>1</v>
      </c>
      <c r="AF439" s="1">
        <v>1</v>
      </c>
      <c r="AG439" s="1">
        <v>0</v>
      </c>
      <c r="AH439" s="1">
        <v>1</v>
      </c>
      <c r="AI439" s="14">
        <f>SUM(AC439:AH439)</f>
        <v>5</v>
      </c>
      <c r="AJ439" s="14">
        <f>AI439-[1]Discharge!AL465</f>
        <v>5</v>
      </c>
      <c r="AK439" s="1">
        <v>1</v>
      </c>
      <c r="AL439" s="1">
        <v>0</v>
      </c>
      <c r="AM439" s="1">
        <v>0</v>
      </c>
      <c r="AN439" s="1">
        <v>1</v>
      </c>
      <c r="AO439" s="1">
        <v>0</v>
      </c>
      <c r="AP439" s="1">
        <v>0</v>
      </c>
      <c r="AQ439" s="1">
        <v>1</v>
      </c>
      <c r="AR439" s="1">
        <v>1</v>
      </c>
      <c r="AS439" s="14">
        <f>SUM(AK439:AR439)</f>
        <v>4</v>
      </c>
      <c r="AT439" s="14">
        <f>AS439-[1]Discharge!AV465</f>
        <v>4</v>
      </c>
      <c r="AU439" s="1">
        <v>0</v>
      </c>
      <c r="AV439" s="1">
        <v>0</v>
      </c>
      <c r="AW439" s="14">
        <f>SUM(AU439:AV439)</f>
        <v>0</v>
      </c>
      <c r="AX439" s="14">
        <f>AW439-[1]Discharge!AZ465</f>
        <v>0</v>
      </c>
      <c r="AY439" s="1">
        <v>5</v>
      </c>
      <c r="AZ439" s="1">
        <v>5</v>
      </c>
      <c r="BA439" s="1">
        <v>5</v>
      </c>
      <c r="BB439" s="1">
        <v>5</v>
      </c>
      <c r="BC439" s="14">
        <f>SUM(AY439:BB439)</f>
        <v>20</v>
      </c>
      <c r="BD439" s="14">
        <f>BC439-[1]Discharge!BF465</f>
        <v>20</v>
      </c>
      <c r="BE439"/>
    </row>
    <row r="440" spans="1:57" s="14" customFormat="1">
      <c r="A440" s="14">
        <v>431</v>
      </c>
      <c r="B440" s="14">
        <v>1</v>
      </c>
      <c r="C440" s="14">
        <v>7</v>
      </c>
      <c r="D440" s="14">
        <v>0</v>
      </c>
      <c r="E440" s="14">
        <v>0</v>
      </c>
      <c r="F440" s="14">
        <v>4</v>
      </c>
      <c r="G440" s="14">
        <v>1</v>
      </c>
      <c r="H440" s="14">
        <v>0</v>
      </c>
      <c r="I440" s="14">
        <v>0</v>
      </c>
      <c r="J440" s="14">
        <v>0</v>
      </c>
      <c r="K440" s="14">
        <v>0</v>
      </c>
      <c r="L440" s="14">
        <v>0</v>
      </c>
      <c r="M440" s="14">
        <v>0</v>
      </c>
      <c r="N440" s="14">
        <v>0</v>
      </c>
      <c r="O440" s="14">
        <v>0</v>
      </c>
      <c r="P440" s="14">
        <v>0</v>
      </c>
      <c r="Q440" s="14">
        <v>1</v>
      </c>
      <c r="R440" s="14">
        <v>1</v>
      </c>
      <c r="S440" s="14">
        <v>0</v>
      </c>
      <c r="T440" s="14">
        <v>0</v>
      </c>
      <c r="U440" s="14">
        <v>0</v>
      </c>
      <c r="V440" s="14">
        <v>0</v>
      </c>
      <c r="W440" s="14">
        <v>0</v>
      </c>
      <c r="X440" s="14">
        <v>0</v>
      </c>
      <c r="Y440" s="14">
        <v>0</v>
      </c>
      <c r="Z440" s="14">
        <v>80</v>
      </c>
      <c r="AA440" s="14">
        <f>Z440-[1]Discharge!AC80</f>
        <v>30</v>
      </c>
      <c r="AB440" s="14">
        <v>3</v>
      </c>
      <c r="AC440" s="14">
        <v>1</v>
      </c>
      <c r="AD440" s="14">
        <v>1</v>
      </c>
      <c r="AE440" s="14">
        <v>1</v>
      </c>
      <c r="AF440" s="14">
        <v>1</v>
      </c>
      <c r="AG440" s="14">
        <v>1</v>
      </c>
      <c r="AH440" s="14">
        <v>1</v>
      </c>
      <c r="AI440" s="14">
        <f>SUM(AC440:AH440)</f>
        <v>6</v>
      </c>
      <c r="AJ440" s="14">
        <f>AI440-[1]Discharge!AL82</f>
        <v>0</v>
      </c>
      <c r="AK440" s="14">
        <v>1</v>
      </c>
      <c r="AL440" s="14">
        <v>1</v>
      </c>
      <c r="AM440" s="14">
        <v>1</v>
      </c>
      <c r="AN440" s="14">
        <v>1</v>
      </c>
      <c r="AO440" s="14">
        <v>1</v>
      </c>
      <c r="AP440" s="14">
        <v>1</v>
      </c>
      <c r="AQ440" s="14">
        <v>1</v>
      </c>
      <c r="AR440" s="14">
        <v>1</v>
      </c>
      <c r="AS440" s="14">
        <f>SUM(AK440:AR440)</f>
        <v>8</v>
      </c>
      <c r="AT440" s="14">
        <f>AS440-[1]Discharge!AV82</f>
        <v>0</v>
      </c>
      <c r="AU440" s="14">
        <v>0</v>
      </c>
      <c r="AV440" s="14">
        <v>0</v>
      </c>
      <c r="AW440" s="14">
        <f>SUM(AU440:AV440)</f>
        <v>0</v>
      </c>
      <c r="AX440" s="14">
        <f>AW440-[1]Discharge!AZ82</f>
        <v>0</v>
      </c>
      <c r="AY440" s="14">
        <v>5</v>
      </c>
      <c r="AZ440" s="14">
        <v>5</v>
      </c>
      <c r="BA440" s="14">
        <v>5</v>
      </c>
      <c r="BB440" s="14">
        <v>5</v>
      </c>
      <c r="BC440" s="14">
        <f>SUM(AY440:BB440)</f>
        <v>20</v>
      </c>
      <c r="BD440" s="14">
        <f>BC440-[1]Discharge!BF82</f>
        <v>0</v>
      </c>
    </row>
    <row r="441" spans="1:57" s="14" customFormat="1">
      <c r="A441" s="14">
        <v>432</v>
      </c>
      <c r="B441" s="14">
        <v>0</v>
      </c>
      <c r="C441" s="14">
        <v>0</v>
      </c>
      <c r="D441" s="14">
        <v>0</v>
      </c>
      <c r="E441" s="14">
        <v>0</v>
      </c>
      <c r="F441" s="14">
        <v>0</v>
      </c>
      <c r="G441" s="14">
        <v>0</v>
      </c>
      <c r="H441" s="14">
        <v>0</v>
      </c>
      <c r="I441" s="14">
        <v>0</v>
      </c>
      <c r="J441" s="14">
        <v>0</v>
      </c>
      <c r="K441" s="14">
        <v>0</v>
      </c>
      <c r="L441" s="14">
        <v>0</v>
      </c>
      <c r="M441" s="14">
        <v>0</v>
      </c>
      <c r="N441" s="14">
        <v>0</v>
      </c>
      <c r="O441" s="14">
        <v>0</v>
      </c>
      <c r="P441" s="14">
        <v>0</v>
      </c>
      <c r="Q441" s="14">
        <v>2</v>
      </c>
      <c r="R441" s="14">
        <v>2</v>
      </c>
      <c r="S441" s="14">
        <v>2</v>
      </c>
      <c r="T441" s="14">
        <v>2</v>
      </c>
      <c r="U441" s="1"/>
      <c r="V441" s="1"/>
      <c r="W441" s="1"/>
      <c r="X441" s="1"/>
      <c r="Y441" s="1"/>
      <c r="Z441" s="1"/>
      <c r="AB441" s="1"/>
      <c r="AC441" s="1"/>
      <c r="AD441" s="1"/>
      <c r="AE441" s="1"/>
      <c r="AF441" s="1"/>
      <c r="AG441" s="1"/>
      <c r="AH441" s="1"/>
      <c r="AK441" s="1"/>
      <c r="AL441" s="1"/>
      <c r="AM441" s="1"/>
      <c r="AN441" s="1"/>
      <c r="AO441" s="1"/>
      <c r="AP441" s="1"/>
      <c r="AQ441" s="1"/>
      <c r="AR441" s="1"/>
      <c r="AU441" s="1"/>
      <c r="AV441" s="1"/>
      <c r="AY441" s="1"/>
      <c r="AZ441" s="1"/>
      <c r="BA441" s="1"/>
      <c r="BB441" s="1"/>
      <c r="BE441"/>
    </row>
    <row r="442" spans="1:57" s="14" customFormat="1">
      <c r="A442" s="14">
        <v>433</v>
      </c>
      <c r="B442" s="1">
        <v>0</v>
      </c>
      <c r="C442" s="1">
        <v>0</v>
      </c>
      <c r="D442" s="1">
        <v>0</v>
      </c>
      <c r="E442" s="1">
        <v>2</v>
      </c>
      <c r="F442" s="1">
        <v>0</v>
      </c>
      <c r="G442" s="1">
        <v>0</v>
      </c>
      <c r="H442" s="1">
        <v>0</v>
      </c>
      <c r="I442" s="1">
        <v>0</v>
      </c>
      <c r="J442" s="1">
        <v>0</v>
      </c>
      <c r="K442" s="1">
        <v>0</v>
      </c>
      <c r="L442" s="1">
        <v>0</v>
      </c>
      <c r="M442" s="1">
        <v>0</v>
      </c>
      <c r="N442" s="1">
        <v>0</v>
      </c>
      <c r="O442" s="1">
        <v>0</v>
      </c>
      <c r="P442" s="1">
        <v>0</v>
      </c>
      <c r="Q442" s="1">
        <v>2</v>
      </c>
      <c r="R442" s="1">
        <v>2</v>
      </c>
      <c r="S442" s="1">
        <v>2</v>
      </c>
      <c r="T442" s="1">
        <v>2</v>
      </c>
      <c r="U442" s="1"/>
      <c r="V442" s="1"/>
      <c r="W442" s="1"/>
      <c r="X442" s="1"/>
      <c r="Y442" s="1"/>
      <c r="Z442" s="1"/>
      <c r="AB442" s="1"/>
      <c r="AC442" s="1"/>
      <c r="AD442" s="1"/>
      <c r="AE442" s="1"/>
      <c r="AF442" s="1"/>
      <c r="AG442" s="1"/>
      <c r="AH442" s="1"/>
      <c r="AK442" s="1"/>
      <c r="AL442" s="1"/>
      <c r="AM442" s="1"/>
      <c r="AN442" s="1"/>
      <c r="AO442" s="1"/>
      <c r="AP442" s="1"/>
      <c r="AQ442" s="1"/>
      <c r="AR442" s="1"/>
      <c r="AU442" s="1"/>
      <c r="AV442" s="1"/>
      <c r="AY442" s="1"/>
      <c r="AZ442" s="1"/>
      <c r="BA442" s="1"/>
      <c r="BB442" s="1"/>
      <c r="BE442"/>
    </row>
    <row r="443" spans="1:57" s="14" customFormat="1">
      <c r="A443" s="14">
        <v>434</v>
      </c>
      <c r="B443" s="14">
        <v>0</v>
      </c>
      <c r="C443" s="14">
        <v>0</v>
      </c>
      <c r="D443" s="14">
        <v>1</v>
      </c>
      <c r="E443" s="14">
        <v>1</v>
      </c>
      <c r="F443" s="14">
        <v>0</v>
      </c>
      <c r="G443" s="14">
        <v>0</v>
      </c>
      <c r="H443" s="14">
        <v>0</v>
      </c>
      <c r="I443" s="14">
        <v>0</v>
      </c>
      <c r="J443" s="14">
        <v>0</v>
      </c>
      <c r="K443" s="14">
        <v>0</v>
      </c>
      <c r="L443" s="14">
        <v>0</v>
      </c>
      <c r="M443" s="14">
        <v>0</v>
      </c>
      <c r="N443" s="14">
        <v>0</v>
      </c>
      <c r="O443" s="14">
        <v>0</v>
      </c>
      <c r="P443" s="14">
        <v>2</v>
      </c>
      <c r="Q443" s="14">
        <v>2</v>
      </c>
      <c r="R443" s="14">
        <v>2</v>
      </c>
      <c r="S443" s="14">
        <v>2</v>
      </c>
      <c r="T443" s="14">
        <v>3</v>
      </c>
      <c r="U443" s="14">
        <v>3</v>
      </c>
      <c r="V443" s="14">
        <v>3</v>
      </c>
      <c r="W443" s="14">
        <v>3</v>
      </c>
      <c r="X443" s="14">
        <v>1</v>
      </c>
      <c r="Y443" s="14">
        <v>1</v>
      </c>
      <c r="Z443" s="14">
        <v>100</v>
      </c>
      <c r="AA443" s="14">
        <f>Z443-[1]Discharge!AC71</f>
        <v>25</v>
      </c>
      <c r="AB443" s="14">
        <v>3</v>
      </c>
      <c r="AC443" s="14">
        <v>1</v>
      </c>
      <c r="AD443" s="14">
        <v>1</v>
      </c>
      <c r="AE443" s="14">
        <v>1</v>
      </c>
      <c r="AF443" s="14">
        <v>1</v>
      </c>
      <c r="AG443" s="14">
        <v>1</v>
      </c>
      <c r="AH443" s="14">
        <v>1</v>
      </c>
      <c r="AI443" s="14">
        <f>SUM(AC443:AH443)</f>
        <v>6</v>
      </c>
      <c r="AJ443" s="14">
        <f>AI443-[1]Discharge!AL73</f>
        <v>2</v>
      </c>
      <c r="AK443" s="14">
        <v>1</v>
      </c>
      <c r="AL443" s="14">
        <v>1</v>
      </c>
      <c r="AM443" s="14">
        <v>0</v>
      </c>
      <c r="AN443" s="14">
        <v>0</v>
      </c>
      <c r="AO443" s="14">
        <v>0</v>
      </c>
      <c r="AP443" s="14">
        <v>1</v>
      </c>
      <c r="AQ443" s="14">
        <v>1</v>
      </c>
      <c r="AR443" s="14">
        <v>1</v>
      </c>
      <c r="AS443" s="14">
        <f t="shared" ref="AS443:AS448" si="54">SUM(AK443:AR443)</f>
        <v>5</v>
      </c>
      <c r="AT443" s="14">
        <f>AS443-[1]Discharge!AV73</f>
        <v>5</v>
      </c>
      <c r="AU443" s="14">
        <v>0</v>
      </c>
      <c r="AV443" s="14">
        <v>0</v>
      </c>
      <c r="AW443" s="14">
        <f t="shared" ref="AW443:AW448" si="55">SUM(AU443:AV443)</f>
        <v>0</v>
      </c>
      <c r="AX443" s="14">
        <f>AW443-[1]Discharge!AZ73</f>
        <v>-3</v>
      </c>
      <c r="AY443" s="14">
        <v>5</v>
      </c>
      <c r="AZ443" s="14">
        <v>5</v>
      </c>
      <c r="BA443" s="14">
        <v>5</v>
      </c>
      <c r="BB443" s="14">
        <v>5</v>
      </c>
      <c r="BC443" s="14">
        <f t="shared" ref="BC443:BC448" si="56">SUM(AY443:BB443)</f>
        <v>20</v>
      </c>
      <c r="BD443" s="14">
        <f>BC443-[1]Discharge!BF73</f>
        <v>0</v>
      </c>
    </row>
    <row r="444" spans="1:57" s="14" customFormat="1">
      <c r="A444" s="14">
        <v>435</v>
      </c>
      <c r="B444" s="14">
        <v>0</v>
      </c>
      <c r="C444" s="14">
        <v>3</v>
      </c>
      <c r="D444" s="14">
        <v>1</v>
      </c>
      <c r="E444" s="14">
        <v>1</v>
      </c>
      <c r="F444" s="14">
        <v>0</v>
      </c>
      <c r="G444" s="14">
        <v>0</v>
      </c>
      <c r="H444" s="14">
        <v>0</v>
      </c>
      <c r="I444" s="14">
        <v>0</v>
      </c>
      <c r="J444" s="14">
        <v>0</v>
      </c>
      <c r="K444" s="14">
        <v>0</v>
      </c>
      <c r="L444" s="14">
        <v>0</v>
      </c>
      <c r="M444" s="14">
        <v>0</v>
      </c>
      <c r="N444" s="14">
        <v>0</v>
      </c>
      <c r="O444" s="14">
        <v>0</v>
      </c>
      <c r="U444" s="14">
        <v>3</v>
      </c>
      <c r="V444" s="14">
        <v>1</v>
      </c>
      <c r="W444" s="14">
        <v>1</v>
      </c>
      <c r="X444" s="14">
        <v>2</v>
      </c>
      <c r="Y444" s="14">
        <v>1</v>
      </c>
      <c r="Z444" s="14">
        <v>50</v>
      </c>
      <c r="AA444" s="14">
        <f>Z444-[1]Discharge!AC400</f>
        <v>-10</v>
      </c>
      <c r="AB444" s="14">
        <v>4</v>
      </c>
      <c r="AC444" s="14">
        <v>1</v>
      </c>
      <c r="AD444" s="14">
        <v>1</v>
      </c>
      <c r="AE444" s="14">
        <v>1</v>
      </c>
      <c r="AF444" s="14">
        <v>1</v>
      </c>
      <c r="AG444" s="14">
        <v>1</v>
      </c>
      <c r="AH444" s="14">
        <v>1</v>
      </c>
      <c r="AI444" s="14">
        <f>SUM(AC444:AH444)</f>
        <v>6</v>
      </c>
      <c r="AJ444" s="14">
        <f>AI444-[1]Discharge!AL400</f>
        <v>0</v>
      </c>
      <c r="AK444" s="14">
        <v>1</v>
      </c>
      <c r="AL444" s="14">
        <v>1</v>
      </c>
      <c r="AM444" s="14">
        <v>1</v>
      </c>
      <c r="AN444" s="14">
        <v>1</v>
      </c>
      <c r="AO444" s="14">
        <v>1</v>
      </c>
      <c r="AP444" s="14">
        <v>1</v>
      </c>
      <c r="AQ444" s="14">
        <v>1</v>
      </c>
      <c r="AR444" s="14">
        <v>1</v>
      </c>
      <c r="AS444" s="14">
        <f t="shared" si="54"/>
        <v>8</v>
      </c>
      <c r="AT444" s="14">
        <f>AS444-[1]Discharge!AV400</f>
        <v>0</v>
      </c>
      <c r="AU444" s="14">
        <v>0</v>
      </c>
      <c r="AV444" s="14">
        <v>0</v>
      </c>
      <c r="AW444" s="14">
        <f t="shared" si="55"/>
        <v>0</v>
      </c>
      <c r="AX444" s="14">
        <f>AW444-[1]Discharge!AZ400</f>
        <v>0</v>
      </c>
      <c r="AY444" s="14">
        <v>5</v>
      </c>
      <c r="AZ444" s="14">
        <v>5</v>
      </c>
      <c r="BA444" s="14">
        <v>5</v>
      </c>
      <c r="BB444" s="14">
        <v>5</v>
      </c>
      <c r="BC444" s="14">
        <f t="shared" si="56"/>
        <v>20</v>
      </c>
      <c r="BD444" s="14">
        <f>BC444-[1]Discharge!BF400</f>
        <v>0</v>
      </c>
    </row>
    <row r="445" spans="1:57" s="14" customFormat="1">
      <c r="A445" s="14">
        <v>436</v>
      </c>
      <c r="B445" s="14">
        <v>0</v>
      </c>
      <c r="C445" s="14">
        <v>0</v>
      </c>
      <c r="D445" s="14">
        <v>0</v>
      </c>
      <c r="E445" s="14">
        <v>0</v>
      </c>
      <c r="F445" s="14">
        <v>0</v>
      </c>
      <c r="G445" s="14">
        <v>0</v>
      </c>
      <c r="H445" s="14">
        <v>0</v>
      </c>
      <c r="I445" s="14">
        <v>0</v>
      </c>
      <c r="J445" s="14">
        <v>0</v>
      </c>
      <c r="K445" s="14">
        <v>2</v>
      </c>
      <c r="L445" s="14">
        <v>2</v>
      </c>
      <c r="M445" s="14">
        <v>0</v>
      </c>
      <c r="N445" s="14">
        <v>0</v>
      </c>
      <c r="O445" s="14">
        <v>0</v>
      </c>
      <c r="P445" s="14">
        <v>2</v>
      </c>
      <c r="Q445" s="14">
        <v>2</v>
      </c>
      <c r="R445" s="14">
        <v>2</v>
      </c>
      <c r="S445" s="14">
        <v>2</v>
      </c>
      <c r="T445" s="14">
        <v>3</v>
      </c>
      <c r="U445" s="14">
        <v>5</v>
      </c>
      <c r="V445" s="14">
        <v>5</v>
      </c>
      <c r="W445" s="14">
        <v>5</v>
      </c>
      <c r="X445" s="14">
        <v>3</v>
      </c>
      <c r="Y445" s="14">
        <v>1</v>
      </c>
      <c r="Z445" s="14">
        <v>60</v>
      </c>
      <c r="AA445" s="14">
        <f>Z445-[1]Discharge!AC324</f>
        <v>-25</v>
      </c>
      <c r="AB445" s="14">
        <v>3</v>
      </c>
      <c r="AC445" s="14">
        <v>0</v>
      </c>
      <c r="AD445" s="14">
        <v>0</v>
      </c>
      <c r="AE445" s="14">
        <v>0</v>
      </c>
      <c r="AF445" s="14">
        <v>0</v>
      </c>
      <c r="AG445" s="14">
        <v>0</v>
      </c>
      <c r="AH445" s="14">
        <v>0</v>
      </c>
      <c r="AI445" s="14">
        <f>SUM(AC445:AH445)</f>
        <v>0</v>
      </c>
      <c r="AJ445" s="14">
        <f>AI445-[1]Discharge!AL324</f>
        <v>-1</v>
      </c>
      <c r="AK445" s="14">
        <v>0</v>
      </c>
      <c r="AL445" s="14">
        <v>0</v>
      </c>
      <c r="AM445" s="14">
        <v>0</v>
      </c>
      <c r="AN445" s="14">
        <v>0</v>
      </c>
      <c r="AO445" s="14">
        <v>0</v>
      </c>
      <c r="AP445" s="14">
        <v>0</v>
      </c>
      <c r="AQ445" s="14">
        <v>0</v>
      </c>
      <c r="AR445" s="14">
        <v>0</v>
      </c>
      <c r="AS445" s="14">
        <f t="shared" si="54"/>
        <v>0</v>
      </c>
      <c r="AT445" s="14">
        <f>AS445-[1]Discharge!AV324</f>
        <v>-1</v>
      </c>
      <c r="AU445" s="14">
        <v>0</v>
      </c>
      <c r="AV445" s="14">
        <v>0</v>
      </c>
      <c r="AW445" s="14">
        <f t="shared" si="55"/>
        <v>0</v>
      </c>
      <c r="AX445" s="14">
        <f>AW445-[1]Discharge!AZ324</f>
        <v>-4</v>
      </c>
      <c r="AY445" s="14">
        <v>5</v>
      </c>
      <c r="AZ445" s="14">
        <v>5</v>
      </c>
      <c r="BA445" s="14">
        <v>5</v>
      </c>
      <c r="BB445" s="14">
        <v>5</v>
      </c>
      <c r="BC445" s="14">
        <f t="shared" si="56"/>
        <v>20</v>
      </c>
      <c r="BD445" s="14">
        <f>BC445-[1]Discharge!BF324</f>
        <v>0</v>
      </c>
    </row>
    <row r="446" spans="1:57" s="14" customFormat="1">
      <c r="A446" s="14">
        <v>437</v>
      </c>
      <c r="B446" s="14">
        <v>0</v>
      </c>
      <c r="C446" s="14">
        <v>0</v>
      </c>
      <c r="D446" s="14">
        <v>0</v>
      </c>
      <c r="E446" s="14">
        <v>2</v>
      </c>
      <c r="F446" s="14">
        <v>2</v>
      </c>
      <c r="G446" s="14">
        <v>0</v>
      </c>
      <c r="H446" s="14">
        <v>0</v>
      </c>
      <c r="I446" s="14">
        <v>0</v>
      </c>
      <c r="J446" s="14">
        <v>0</v>
      </c>
      <c r="K446" s="14">
        <v>0</v>
      </c>
      <c r="L446" s="14">
        <v>0</v>
      </c>
      <c r="M446" s="14">
        <v>0</v>
      </c>
      <c r="N446" s="14">
        <v>0</v>
      </c>
      <c r="O446" s="14">
        <v>0</v>
      </c>
      <c r="P446" s="14">
        <v>2</v>
      </c>
      <c r="Q446" s="14">
        <v>2</v>
      </c>
      <c r="R446" s="14">
        <v>2</v>
      </c>
      <c r="S446" s="14">
        <v>2</v>
      </c>
      <c r="T446" s="14">
        <v>3</v>
      </c>
      <c r="U446" s="14">
        <v>3</v>
      </c>
      <c r="V446" s="14">
        <v>1</v>
      </c>
      <c r="W446" s="14">
        <v>2</v>
      </c>
      <c r="X446" s="14">
        <v>2</v>
      </c>
      <c r="Y446" s="14">
        <v>2</v>
      </c>
      <c r="Z446" s="14">
        <v>50</v>
      </c>
      <c r="AA446" s="14">
        <f>Z446-[1]Discharge!AC379</f>
        <v>-40</v>
      </c>
      <c r="AB446" s="14">
        <v>4</v>
      </c>
      <c r="AC446" s="14">
        <v>1</v>
      </c>
      <c r="AD446" s="14">
        <v>1</v>
      </c>
      <c r="AE446" s="14">
        <v>1</v>
      </c>
      <c r="AF446" s="14">
        <v>1</v>
      </c>
      <c r="AG446" s="14">
        <v>1</v>
      </c>
      <c r="AH446" s="14">
        <v>1</v>
      </c>
      <c r="AI446" s="14">
        <f>SUM(AC446:AH446)</f>
        <v>6</v>
      </c>
      <c r="AJ446" s="14">
        <f>AI446-[1]Discharge!AL379</f>
        <v>0</v>
      </c>
      <c r="AK446" s="14">
        <v>1</v>
      </c>
      <c r="AL446" s="14">
        <v>0</v>
      </c>
      <c r="AM446" s="14">
        <v>1</v>
      </c>
      <c r="AN446" s="14">
        <v>1</v>
      </c>
      <c r="AO446" s="14">
        <v>1</v>
      </c>
      <c r="AP446" s="14">
        <v>0</v>
      </c>
      <c r="AQ446" s="14">
        <v>0</v>
      </c>
      <c r="AR446" s="14">
        <v>0</v>
      </c>
      <c r="AS446" s="14">
        <f t="shared" si="54"/>
        <v>4</v>
      </c>
      <c r="AT446" s="14">
        <f>AS446-[1]Discharge!AV379</f>
        <v>-1</v>
      </c>
      <c r="AU446" s="14">
        <v>0</v>
      </c>
      <c r="AV446" s="14">
        <v>0</v>
      </c>
      <c r="AW446" s="14">
        <f t="shared" si="55"/>
        <v>0</v>
      </c>
      <c r="AX446" s="14">
        <f>AW446-[1]Discharge!AZ379</f>
        <v>0</v>
      </c>
      <c r="AY446" s="14">
        <v>5</v>
      </c>
      <c r="AZ446" s="14">
        <v>5</v>
      </c>
      <c r="BA446" s="14">
        <v>5</v>
      </c>
      <c r="BB446" s="14">
        <v>5</v>
      </c>
      <c r="BC446" s="14">
        <f t="shared" si="56"/>
        <v>20</v>
      </c>
      <c r="BD446" s="14">
        <f>BC446-[1]Discharge!BF379</f>
        <v>0</v>
      </c>
    </row>
    <row r="447" spans="1:57" s="14" customFormat="1">
      <c r="A447" s="14">
        <v>438</v>
      </c>
      <c r="B447" s="14">
        <v>2</v>
      </c>
      <c r="C447" s="14">
        <v>1</v>
      </c>
      <c r="D447" s="14">
        <v>0</v>
      </c>
      <c r="E447" s="14">
        <v>2</v>
      </c>
      <c r="F447" s="14">
        <v>2</v>
      </c>
      <c r="G447" s="14">
        <v>13</v>
      </c>
      <c r="H447" s="14">
        <v>0</v>
      </c>
      <c r="I447" s="14">
        <v>0</v>
      </c>
      <c r="J447" s="14">
        <v>1</v>
      </c>
      <c r="K447" s="14">
        <v>0</v>
      </c>
      <c r="L447" s="14">
        <v>0</v>
      </c>
      <c r="M447" s="14">
        <v>0</v>
      </c>
      <c r="N447" s="14">
        <v>0</v>
      </c>
      <c r="O447" s="14">
        <v>0</v>
      </c>
      <c r="P447" s="14">
        <v>2</v>
      </c>
      <c r="Q447" s="14">
        <v>2</v>
      </c>
      <c r="R447" s="14">
        <v>2</v>
      </c>
      <c r="S447" s="14">
        <v>2</v>
      </c>
      <c r="T447" s="14">
        <v>3</v>
      </c>
      <c r="U447" s="14">
        <v>1</v>
      </c>
      <c r="V447" s="14">
        <v>1</v>
      </c>
      <c r="W447" s="14">
        <v>1</v>
      </c>
      <c r="X447" s="14">
        <v>1</v>
      </c>
      <c r="Y447" s="14">
        <v>1</v>
      </c>
      <c r="Z447" s="14">
        <v>80</v>
      </c>
      <c r="AA447" s="14">
        <f>Z447-[1]Discharge!AC221</f>
        <v>0</v>
      </c>
      <c r="AB447" s="14">
        <v>3</v>
      </c>
      <c r="AC447" s="14">
        <v>1</v>
      </c>
      <c r="AD447" s="14">
        <v>1</v>
      </c>
      <c r="AE447" s="14">
        <v>1</v>
      </c>
      <c r="AF447" s="14">
        <v>1</v>
      </c>
      <c r="AG447" s="14">
        <v>1</v>
      </c>
      <c r="AH447" s="14">
        <v>1</v>
      </c>
      <c r="AI447" s="14">
        <v>6</v>
      </c>
      <c r="AJ447" s="14">
        <f>AI447-[1]Discharge!AL221</f>
        <v>0</v>
      </c>
      <c r="AK447" s="14">
        <v>1</v>
      </c>
      <c r="AL447" s="14">
        <v>1</v>
      </c>
      <c r="AM447" s="14">
        <v>1</v>
      </c>
      <c r="AN447" s="14">
        <v>1</v>
      </c>
      <c r="AO447" s="14">
        <v>1</v>
      </c>
      <c r="AP447" s="14">
        <v>1</v>
      </c>
      <c r="AQ447" s="14">
        <v>1</v>
      </c>
      <c r="AR447" s="14">
        <v>1</v>
      </c>
      <c r="AS447" s="14">
        <f t="shared" si="54"/>
        <v>8</v>
      </c>
      <c r="AT447" s="14">
        <f>AS447-[1]Discharge!AV221</f>
        <v>0</v>
      </c>
      <c r="AU447" s="14">
        <v>0</v>
      </c>
      <c r="AV447" s="14">
        <v>0</v>
      </c>
      <c r="AW447" s="14">
        <f t="shared" si="55"/>
        <v>0</v>
      </c>
      <c r="AX447" s="14">
        <f>AW447-[1]Discharge!AZ221</f>
        <v>0</v>
      </c>
      <c r="AY447" s="14">
        <v>5</v>
      </c>
      <c r="AZ447" s="14">
        <v>5</v>
      </c>
      <c r="BA447" s="14">
        <v>5</v>
      </c>
      <c r="BB447" s="14">
        <v>5</v>
      </c>
      <c r="BC447" s="14">
        <f t="shared" si="56"/>
        <v>20</v>
      </c>
      <c r="BD447" s="14">
        <f>BC447-[1]Discharge!BF221</f>
        <v>0</v>
      </c>
    </row>
    <row r="448" spans="1:57" s="14" customFormat="1">
      <c r="A448" s="14">
        <v>439</v>
      </c>
      <c r="B448" s="14">
        <v>1</v>
      </c>
      <c r="C448" s="14">
        <v>2</v>
      </c>
      <c r="D448" s="14">
        <v>3</v>
      </c>
      <c r="E448" s="14">
        <v>1</v>
      </c>
      <c r="F448" s="14">
        <v>0</v>
      </c>
      <c r="G448" s="14">
        <v>0</v>
      </c>
      <c r="H448" s="14">
        <v>0</v>
      </c>
      <c r="I448" s="14">
        <v>0</v>
      </c>
      <c r="J448" s="14">
        <v>0</v>
      </c>
      <c r="K448" s="14">
        <v>0</v>
      </c>
      <c r="L448" s="14">
        <v>0</v>
      </c>
      <c r="M448" s="14">
        <v>0</v>
      </c>
      <c r="N448" s="14">
        <v>0</v>
      </c>
      <c r="O448" s="14">
        <v>0</v>
      </c>
      <c r="P448" s="14">
        <v>2</v>
      </c>
      <c r="Q448" s="14">
        <v>2</v>
      </c>
      <c r="R448" s="14">
        <v>2</v>
      </c>
      <c r="S448" s="14">
        <v>2</v>
      </c>
      <c r="T448" s="14">
        <v>3</v>
      </c>
      <c r="U448" s="14">
        <v>1</v>
      </c>
      <c r="V448" s="14">
        <v>1</v>
      </c>
      <c r="W448" s="14">
        <v>1</v>
      </c>
      <c r="X448" s="14">
        <v>1</v>
      </c>
      <c r="Y448" s="14">
        <v>1</v>
      </c>
      <c r="Z448" s="14">
        <v>80</v>
      </c>
      <c r="AA448" s="14">
        <f>Z448-[1]Discharge!AC127</f>
        <v>-10</v>
      </c>
      <c r="AB448" s="14">
        <v>3</v>
      </c>
      <c r="AC448" s="14">
        <v>1</v>
      </c>
      <c r="AD448" s="14">
        <v>1</v>
      </c>
      <c r="AE448" s="14">
        <v>1</v>
      </c>
      <c r="AF448" s="14">
        <v>1</v>
      </c>
      <c r="AG448" s="14">
        <v>1</v>
      </c>
      <c r="AH448" s="14">
        <v>1</v>
      </c>
      <c r="AI448" s="14">
        <f>SUM(AC448:AH448)</f>
        <v>6</v>
      </c>
      <c r="AJ448" s="14">
        <f>AI448-[1]Discharge!AL127</f>
        <v>0</v>
      </c>
      <c r="AK448" s="14">
        <v>1</v>
      </c>
      <c r="AL448" s="14">
        <v>1</v>
      </c>
      <c r="AM448" s="14">
        <v>1</v>
      </c>
      <c r="AN448" s="14">
        <v>1</v>
      </c>
      <c r="AO448" s="14">
        <v>1</v>
      </c>
      <c r="AP448" s="14">
        <v>1</v>
      </c>
      <c r="AQ448" s="14">
        <v>1</v>
      </c>
      <c r="AR448" s="14">
        <v>1</v>
      </c>
      <c r="AS448" s="14">
        <f t="shared" si="54"/>
        <v>8</v>
      </c>
      <c r="AT448" s="14">
        <f>AS448-[1]Discharge!AV127</f>
        <v>7</v>
      </c>
      <c r="AU448" s="14">
        <v>0</v>
      </c>
      <c r="AV448" s="14">
        <v>0</v>
      </c>
      <c r="AW448" s="14">
        <f t="shared" si="55"/>
        <v>0</v>
      </c>
      <c r="AX448" s="14">
        <f>AW448-[1]Discharge!AZ127</f>
        <v>0</v>
      </c>
      <c r="AY448" s="14">
        <v>5</v>
      </c>
      <c r="AZ448" s="14">
        <v>5</v>
      </c>
      <c r="BA448" s="14">
        <v>5</v>
      </c>
      <c r="BB448" s="14">
        <v>5</v>
      </c>
      <c r="BC448" s="14">
        <f t="shared" si="56"/>
        <v>20</v>
      </c>
      <c r="BD448" s="14">
        <f>BC448-[1]Discharge!BF127</f>
        <v>0</v>
      </c>
    </row>
    <row r="449" spans="1:57" s="14" customFormat="1">
      <c r="A449" s="14">
        <v>440</v>
      </c>
      <c r="B449" s="1">
        <v>0</v>
      </c>
      <c r="C449" s="1">
        <v>0</v>
      </c>
      <c r="D449" s="1">
        <v>1</v>
      </c>
      <c r="E449" s="1">
        <v>1</v>
      </c>
      <c r="F449" s="1">
        <v>0</v>
      </c>
      <c r="G449" s="1">
        <v>0</v>
      </c>
      <c r="H449" s="1">
        <v>0</v>
      </c>
      <c r="I449" s="1">
        <v>0</v>
      </c>
      <c r="J449" s="1">
        <v>0</v>
      </c>
      <c r="K449" s="1">
        <v>0</v>
      </c>
      <c r="L449" s="1">
        <v>0</v>
      </c>
      <c r="M449" s="1">
        <v>0</v>
      </c>
      <c r="N449" s="1">
        <v>0</v>
      </c>
      <c r="O449" s="1">
        <v>0</v>
      </c>
      <c r="P449" s="1">
        <v>0</v>
      </c>
      <c r="Q449" s="1">
        <v>1</v>
      </c>
      <c r="R449" s="1">
        <v>1</v>
      </c>
      <c r="S449" s="1">
        <v>0</v>
      </c>
      <c r="T449" s="1">
        <v>2</v>
      </c>
      <c r="U449" s="1"/>
      <c r="V449" s="1"/>
      <c r="W449" s="1"/>
      <c r="X449" s="1"/>
      <c r="Y449" s="1"/>
      <c r="Z449" s="1"/>
      <c r="AB449" s="1"/>
      <c r="AC449" s="1"/>
      <c r="AD449" s="1"/>
      <c r="AE449" s="1"/>
      <c r="AF449" s="1"/>
      <c r="AG449" s="1"/>
      <c r="AH449" s="1"/>
      <c r="AK449" s="1"/>
      <c r="AL449" s="1"/>
      <c r="AM449" s="1"/>
      <c r="AN449" s="1"/>
      <c r="AO449" s="1"/>
      <c r="AP449" s="1"/>
      <c r="AQ449" s="1"/>
      <c r="AR449" s="1"/>
      <c r="AU449" s="1"/>
      <c r="AV449" s="1"/>
      <c r="AY449" s="1"/>
      <c r="AZ449" s="1"/>
      <c r="BA449" s="1"/>
      <c r="BB449" s="1"/>
      <c r="BE449"/>
    </row>
    <row r="450" spans="1:57" s="14" customFormat="1">
      <c r="A450" s="14">
        <v>441</v>
      </c>
      <c r="B450" s="14">
        <v>0</v>
      </c>
      <c r="C450" s="14">
        <v>0</v>
      </c>
      <c r="D450" s="14">
        <v>0</v>
      </c>
      <c r="E450" s="14">
        <v>2</v>
      </c>
      <c r="F450" s="14">
        <v>0</v>
      </c>
      <c r="G450" s="14">
        <v>0</v>
      </c>
      <c r="H450" s="14">
        <v>0</v>
      </c>
      <c r="I450" s="14">
        <v>0</v>
      </c>
      <c r="J450" s="14">
        <v>0</v>
      </c>
      <c r="K450" s="14">
        <v>0</v>
      </c>
      <c r="L450" s="14">
        <v>0</v>
      </c>
      <c r="M450" s="14">
        <v>0</v>
      </c>
      <c r="N450" s="14">
        <v>0</v>
      </c>
      <c r="O450" s="14">
        <v>0</v>
      </c>
      <c r="P450" s="14">
        <v>2</v>
      </c>
      <c r="Q450" s="14">
        <v>2</v>
      </c>
      <c r="R450" s="14">
        <v>2</v>
      </c>
      <c r="S450" s="14">
        <v>2</v>
      </c>
      <c r="T450" s="14">
        <v>3</v>
      </c>
      <c r="U450" s="14">
        <v>1</v>
      </c>
      <c r="V450" s="14">
        <v>1</v>
      </c>
      <c r="W450" s="14">
        <v>1</v>
      </c>
      <c r="X450" s="14">
        <v>1</v>
      </c>
      <c r="Y450" s="14">
        <v>1</v>
      </c>
      <c r="Z450" s="14">
        <v>80</v>
      </c>
      <c r="AA450" s="14">
        <f>Z450-[1]Discharge!AC377</f>
        <v>-10</v>
      </c>
      <c r="AB450" s="14">
        <v>2</v>
      </c>
      <c r="AC450" s="14">
        <v>1</v>
      </c>
      <c r="AD450" s="14">
        <v>1</v>
      </c>
      <c r="AE450" s="14">
        <v>1</v>
      </c>
      <c r="AF450" s="14">
        <v>1</v>
      </c>
      <c r="AG450" s="14">
        <v>1</v>
      </c>
      <c r="AH450" s="14">
        <v>1</v>
      </c>
      <c r="AI450" s="14">
        <f>SUM(AC450:AH450)</f>
        <v>6</v>
      </c>
      <c r="AJ450" s="14">
        <f>AI450-[1]Discharge!AL377</f>
        <v>0</v>
      </c>
      <c r="AK450" s="14">
        <v>1</v>
      </c>
      <c r="AL450" s="14">
        <v>1</v>
      </c>
      <c r="AM450" s="14">
        <v>1</v>
      </c>
      <c r="AN450" s="14">
        <v>1</v>
      </c>
      <c r="AO450" s="14">
        <v>1</v>
      </c>
      <c r="AP450" s="14">
        <v>1</v>
      </c>
      <c r="AQ450" s="14">
        <v>1</v>
      </c>
      <c r="AR450" s="14">
        <v>1</v>
      </c>
      <c r="AS450" s="14">
        <f>SUM(AK450:AR450)</f>
        <v>8</v>
      </c>
      <c r="AT450" s="14">
        <f>AS450-[1]Discharge!AV377</f>
        <v>4</v>
      </c>
      <c r="AU450" s="14">
        <v>0</v>
      </c>
      <c r="AV450" s="14">
        <v>0</v>
      </c>
      <c r="AW450" s="14">
        <f>SUM(AU450:AV450)</f>
        <v>0</v>
      </c>
      <c r="AX450" s="14">
        <f>AW450-[1]Discharge!AZ377</f>
        <v>0</v>
      </c>
      <c r="AY450" s="14">
        <v>5</v>
      </c>
      <c r="AZ450" s="14">
        <v>5</v>
      </c>
      <c r="BA450" s="14">
        <v>5</v>
      </c>
      <c r="BB450" s="14">
        <v>5</v>
      </c>
      <c r="BC450" s="14">
        <f>SUM(AY450:BB450)</f>
        <v>20</v>
      </c>
      <c r="BD450" s="14">
        <f>BC450-[1]Discharge!BF377</f>
        <v>0</v>
      </c>
    </row>
    <row r="451" spans="1:57" s="14" customFormat="1">
      <c r="A451" s="14">
        <v>442</v>
      </c>
      <c r="B451" s="14">
        <v>0</v>
      </c>
      <c r="C451" s="14">
        <v>8</v>
      </c>
      <c r="D451" s="14">
        <v>0</v>
      </c>
      <c r="E451" s="14">
        <v>0</v>
      </c>
      <c r="F451" s="14">
        <v>0</v>
      </c>
      <c r="G451" s="14">
        <v>7</v>
      </c>
      <c r="H451" s="14">
        <v>0</v>
      </c>
      <c r="I451" s="14">
        <v>17</v>
      </c>
      <c r="J451" s="14">
        <v>0</v>
      </c>
      <c r="K451" s="14">
        <v>0</v>
      </c>
      <c r="L451" s="14">
        <v>0</v>
      </c>
      <c r="M451" s="14">
        <v>0</v>
      </c>
      <c r="N451" s="14">
        <v>0</v>
      </c>
      <c r="O451" s="14">
        <v>0</v>
      </c>
      <c r="P451" s="14">
        <v>0</v>
      </c>
      <c r="Q451" s="14">
        <v>0</v>
      </c>
      <c r="R451" s="14">
        <v>0</v>
      </c>
      <c r="S451" s="14">
        <v>1</v>
      </c>
      <c r="T451" s="14">
        <v>1</v>
      </c>
      <c r="U451" s="1"/>
      <c r="V451" s="1"/>
      <c r="W451" s="1"/>
      <c r="X451" s="1"/>
      <c r="Y451" s="1"/>
      <c r="Z451" s="1"/>
      <c r="AB451" s="1"/>
      <c r="AC451" s="1"/>
      <c r="AD451" s="1"/>
      <c r="AE451" s="1"/>
      <c r="AF451" s="1"/>
      <c r="AG451" s="1"/>
      <c r="AH451" s="1"/>
      <c r="AK451" s="1"/>
      <c r="AL451" s="1"/>
      <c r="AM451" s="1"/>
      <c r="AN451" s="1"/>
      <c r="AO451" s="1"/>
      <c r="AP451" s="1"/>
      <c r="AQ451" s="1"/>
      <c r="AR451" s="1"/>
      <c r="AU451" s="1"/>
      <c r="AV451" s="1"/>
      <c r="AY451" s="1"/>
      <c r="AZ451" s="1"/>
      <c r="BA451" s="1"/>
      <c r="BB451" s="1"/>
      <c r="BE451"/>
    </row>
    <row r="452" spans="1:57" s="14" customFormat="1">
      <c r="A452" s="14">
        <v>443</v>
      </c>
      <c r="B452" s="14">
        <v>3</v>
      </c>
      <c r="C452" s="14">
        <v>11</v>
      </c>
      <c r="D452" s="14">
        <v>0</v>
      </c>
      <c r="E452" s="14">
        <v>0</v>
      </c>
      <c r="F452" s="14">
        <v>3</v>
      </c>
      <c r="G452" s="14">
        <v>0</v>
      </c>
      <c r="H452" s="14">
        <v>0</v>
      </c>
      <c r="I452" s="14">
        <v>2</v>
      </c>
      <c r="J452" s="14">
        <v>0</v>
      </c>
      <c r="K452" s="14">
        <v>1</v>
      </c>
      <c r="L452" s="14">
        <v>1</v>
      </c>
      <c r="M452" s="14">
        <v>0</v>
      </c>
      <c r="N452" s="14">
        <v>0</v>
      </c>
      <c r="O452" s="14">
        <v>0</v>
      </c>
      <c r="P452" s="14">
        <v>1</v>
      </c>
      <c r="Q452" s="14">
        <v>1</v>
      </c>
      <c r="R452" s="14">
        <v>0</v>
      </c>
      <c r="S452" s="14">
        <v>1</v>
      </c>
      <c r="T452" s="14">
        <v>1</v>
      </c>
      <c r="U452" s="1">
        <v>1</v>
      </c>
      <c r="V452" s="1">
        <v>1</v>
      </c>
      <c r="W452" s="1">
        <v>1</v>
      </c>
      <c r="X452" s="1">
        <v>1</v>
      </c>
      <c r="Y452" s="1">
        <v>1</v>
      </c>
      <c r="Z452" s="1">
        <v>85</v>
      </c>
      <c r="AA452" s="14">
        <f>Z452-[1]Discharge!AC488</f>
        <v>0</v>
      </c>
      <c r="AB452" s="1">
        <v>3</v>
      </c>
      <c r="AC452" s="1">
        <v>1</v>
      </c>
      <c r="AD452" s="1">
        <v>1</v>
      </c>
      <c r="AE452" s="1">
        <v>1</v>
      </c>
      <c r="AF452" s="1">
        <v>1</v>
      </c>
      <c r="AG452" s="1">
        <v>1</v>
      </c>
      <c r="AH452" s="1">
        <v>1</v>
      </c>
      <c r="AI452" s="14">
        <f>SUM(AC452:AH452)</f>
        <v>6</v>
      </c>
      <c r="AJ452" s="14">
        <f>AI452-[1]Discharge!AL488</f>
        <v>0</v>
      </c>
      <c r="AK452" s="1">
        <v>1</v>
      </c>
      <c r="AL452" s="1">
        <v>1</v>
      </c>
      <c r="AM452" s="1">
        <v>1</v>
      </c>
      <c r="AN452" s="1">
        <v>1</v>
      </c>
      <c r="AO452" s="1">
        <v>1</v>
      </c>
      <c r="AP452" s="1">
        <v>1</v>
      </c>
      <c r="AQ452" s="1">
        <v>1</v>
      </c>
      <c r="AR452" s="1">
        <v>1</v>
      </c>
      <c r="AS452" s="14">
        <f>SUM(AK452:AR452)</f>
        <v>8</v>
      </c>
      <c r="AT452" s="14">
        <f>AS452-[1]Discharge!AV488</f>
        <v>1</v>
      </c>
      <c r="AU452" s="1">
        <v>0</v>
      </c>
      <c r="AV452" s="1">
        <v>0</v>
      </c>
      <c r="AW452" s="14">
        <f>SUM(AU452:AV452)</f>
        <v>0</v>
      </c>
      <c r="AX452" s="14">
        <f>AW452-[1]Discharge!AZ488</f>
        <v>0</v>
      </c>
      <c r="AY452" s="1">
        <v>5</v>
      </c>
      <c r="AZ452" s="1">
        <v>5</v>
      </c>
      <c r="BA452" s="1">
        <v>5</v>
      </c>
      <c r="BB452" s="1">
        <v>5</v>
      </c>
      <c r="BC452" s="14">
        <f>SUM(AY452:BB452)</f>
        <v>20</v>
      </c>
      <c r="BD452" s="14">
        <f>BC452-[1]Discharge!BF488</f>
        <v>0</v>
      </c>
      <c r="BE452"/>
    </row>
    <row r="453" spans="1:57" s="14" customFormat="1">
      <c r="A453" s="14">
        <v>444</v>
      </c>
      <c r="B453" s="14">
        <v>0</v>
      </c>
      <c r="C453" s="14">
        <v>18</v>
      </c>
      <c r="D453" s="14">
        <v>1</v>
      </c>
      <c r="E453" s="14">
        <v>1</v>
      </c>
      <c r="F453" s="14">
        <v>1</v>
      </c>
      <c r="G453" s="14">
        <v>0</v>
      </c>
      <c r="H453" s="14">
        <v>0</v>
      </c>
      <c r="I453" s="14">
        <v>0</v>
      </c>
      <c r="J453" s="14">
        <v>1</v>
      </c>
      <c r="K453" s="14">
        <v>0</v>
      </c>
      <c r="L453" s="14">
        <v>0</v>
      </c>
      <c r="M453" s="14">
        <v>0</v>
      </c>
      <c r="N453" s="14">
        <v>0</v>
      </c>
      <c r="O453" s="14">
        <v>0</v>
      </c>
      <c r="P453" s="14">
        <v>2</v>
      </c>
      <c r="Q453" s="14">
        <v>2</v>
      </c>
      <c r="R453" s="14">
        <v>2</v>
      </c>
      <c r="S453" s="14">
        <v>2</v>
      </c>
      <c r="T453" s="14">
        <v>3</v>
      </c>
      <c r="U453" s="14">
        <v>2</v>
      </c>
      <c r="V453" s="14">
        <v>1</v>
      </c>
      <c r="W453" s="14">
        <v>1</v>
      </c>
      <c r="X453" s="14">
        <v>1</v>
      </c>
      <c r="Y453" s="14">
        <v>3</v>
      </c>
      <c r="Z453" s="14">
        <v>40</v>
      </c>
      <c r="AA453" s="14">
        <f>Z453-[1]Discharge!AC171</f>
        <v>-10</v>
      </c>
      <c r="AB453" s="14">
        <v>5</v>
      </c>
      <c r="AC453" s="14">
        <v>1</v>
      </c>
      <c r="AD453" s="14">
        <v>1</v>
      </c>
      <c r="AE453" s="14">
        <v>1</v>
      </c>
      <c r="AF453" s="14">
        <v>1</v>
      </c>
      <c r="AG453" s="14">
        <v>1</v>
      </c>
      <c r="AH453" s="14">
        <v>1</v>
      </c>
      <c r="AI453" s="14">
        <f>SUM(AC453:AH453)</f>
        <v>6</v>
      </c>
      <c r="AJ453" s="14">
        <f>AI453-[1]Discharge!AL171</f>
        <v>0</v>
      </c>
      <c r="AK453" s="14">
        <v>1</v>
      </c>
      <c r="AL453" s="14">
        <v>1</v>
      </c>
      <c r="AM453" s="14">
        <v>1</v>
      </c>
      <c r="AN453" s="14">
        <v>1</v>
      </c>
      <c r="AO453" s="14">
        <v>1</v>
      </c>
      <c r="AP453" s="14">
        <v>1</v>
      </c>
      <c r="AQ453" s="14">
        <v>1</v>
      </c>
      <c r="AR453" s="14">
        <v>1</v>
      </c>
      <c r="AS453" s="14">
        <f>SUM(AK453:AR453)</f>
        <v>8</v>
      </c>
      <c r="AT453" s="14">
        <f>AS453-[1]Discharge!AV171</f>
        <v>0</v>
      </c>
      <c r="AU453" s="14">
        <v>2</v>
      </c>
      <c r="AV453" s="14">
        <v>3</v>
      </c>
      <c r="AW453" s="14">
        <f>SUM(AU453:AV453)</f>
        <v>5</v>
      </c>
      <c r="AX453" s="14">
        <f>AW453-[1]Discharge!AZ171</f>
        <v>3</v>
      </c>
      <c r="AY453" s="14">
        <v>1</v>
      </c>
      <c r="AZ453" s="14">
        <v>1</v>
      </c>
      <c r="BA453" s="14">
        <v>3</v>
      </c>
      <c r="BB453" s="14">
        <v>2</v>
      </c>
      <c r="BC453" s="14">
        <f>SUM(AY453:BB453)</f>
        <v>7</v>
      </c>
      <c r="BD453" s="14">
        <f>BC453-[1]Discharge!BF171</f>
        <v>3</v>
      </c>
    </row>
    <row r="454" spans="1:57" s="14" customFormat="1">
      <c r="A454" s="14">
        <v>445</v>
      </c>
      <c r="B454" s="14">
        <v>0</v>
      </c>
      <c r="C454" s="14">
        <v>2</v>
      </c>
      <c r="D454" s="14">
        <v>1</v>
      </c>
      <c r="E454" s="14">
        <v>0</v>
      </c>
      <c r="F454" s="14">
        <v>0</v>
      </c>
      <c r="G454" s="14">
        <v>0</v>
      </c>
      <c r="H454" s="14">
        <v>0</v>
      </c>
      <c r="I454" s="14">
        <v>0</v>
      </c>
      <c r="J454" s="14">
        <v>0</v>
      </c>
      <c r="K454" s="14">
        <v>0</v>
      </c>
      <c r="L454" s="14">
        <v>0</v>
      </c>
      <c r="M454" s="14">
        <v>0</v>
      </c>
      <c r="N454" s="14">
        <v>0</v>
      </c>
      <c r="O454" s="14">
        <v>0</v>
      </c>
      <c r="P454" s="14">
        <v>2</v>
      </c>
      <c r="Q454" s="14">
        <v>2</v>
      </c>
      <c r="R454" s="14">
        <v>2</v>
      </c>
      <c r="S454" s="14">
        <v>1</v>
      </c>
      <c r="T454" s="14">
        <v>0</v>
      </c>
      <c r="U454" s="14">
        <v>1</v>
      </c>
      <c r="V454" s="14">
        <v>1</v>
      </c>
      <c r="W454" s="14">
        <v>1</v>
      </c>
      <c r="X454" s="14">
        <v>1</v>
      </c>
      <c r="Y454" s="14">
        <v>1</v>
      </c>
      <c r="Z454" s="14">
        <v>45</v>
      </c>
      <c r="AA454" s="14">
        <f>Z454-[1]Discharge!AC288</f>
        <v>-5</v>
      </c>
      <c r="AB454" s="14">
        <v>3</v>
      </c>
      <c r="AC454" s="14">
        <v>0</v>
      </c>
      <c r="AD454" s="14">
        <v>0</v>
      </c>
      <c r="AE454" s="14">
        <v>0</v>
      </c>
      <c r="AF454" s="14">
        <v>0</v>
      </c>
      <c r="AG454" s="14">
        <v>0</v>
      </c>
      <c r="AH454" s="14">
        <v>0</v>
      </c>
      <c r="AI454" s="14">
        <f>SUM(AC454:AH454)</f>
        <v>0</v>
      </c>
      <c r="AJ454" s="14">
        <f>AI454-[1]Discharge!AL288</f>
        <v>-1</v>
      </c>
      <c r="AK454" s="14">
        <v>0</v>
      </c>
      <c r="AL454" s="14">
        <v>0</v>
      </c>
      <c r="AM454" s="14">
        <v>0</v>
      </c>
      <c r="AN454" s="14">
        <v>0</v>
      </c>
      <c r="AO454" s="14">
        <v>0</v>
      </c>
      <c r="AP454" s="14">
        <v>0</v>
      </c>
      <c r="AQ454" s="14">
        <v>0</v>
      </c>
      <c r="AR454" s="14">
        <v>0</v>
      </c>
      <c r="AS454" s="14">
        <f>SUM(AK454:AR454)</f>
        <v>0</v>
      </c>
      <c r="AT454" s="14">
        <f>AS454-[1]Discharge!AV288</f>
        <v>-1</v>
      </c>
      <c r="AU454" s="14">
        <v>0</v>
      </c>
      <c r="AV454" s="14">
        <v>0</v>
      </c>
      <c r="AW454" s="14">
        <f>SUM(AU454:AV454)</f>
        <v>0</v>
      </c>
      <c r="AX454" s="14">
        <f>AW454-[1]Discharge!AZ288</f>
        <v>0</v>
      </c>
      <c r="AY454" s="14">
        <v>5</v>
      </c>
      <c r="AZ454" s="14">
        <v>5</v>
      </c>
      <c r="BA454" s="14">
        <v>5</v>
      </c>
      <c r="BB454" s="14">
        <v>5</v>
      </c>
      <c r="BC454" s="14">
        <f>SUM(AY454:BB454)</f>
        <v>20</v>
      </c>
      <c r="BD454" s="14">
        <f>BC454-[1]Discharge!BF288</f>
        <v>0</v>
      </c>
    </row>
    <row r="455" spans="1:57" s="14" customFormat="1">
      <c r="A455" s="14">
        <v>446</v>
      </c>
      <c r="B455" s="14">
        <v>0</v>
      </c>
      <c r="C455" s="14">
        <v>2</v>
      </c>
      <c r="D455" s="14">
        <v>1</v>
      </c>
      <c r="E455" s="14">
        <v>0</v>
      </c>
      <c r="F455" s="14">
        <v>0</v>
      </c>
      <c r="G455" s="14">
        <v>0</v>
      </c>
      <c r="H455" s="14">
        <v>0</v>
      </c>
      <c r="I455" s="14">
        <v>0</v>
      </c>
      <c r="J455" s="14">
        <v>0</v>
      </c>
      <c r="K455" s="14">
        <v>0</v>
      </c>
      <c r="L455" s="14">
        <v>0</v>
      </c>
      <c r="M455" s="14">
        <v>0</v>
      </c>
      <c r="N455" s="14">
        <v>0</v>
      </c>
      <c r="O455" s="14">
        <v>0</v>
      </c>
      <c r="P455" s="14">
        <v>0</v>
      </c>
      <c r="Q455" s="14">
        <v>2</v>
      </c>
      <c r="R455" s="14">
        <v>2</v>
      </c>
      <c r="S455" s="14">
        <v>2</v>
      </c>
      <c r="T455" s="14">
        <v>2</v>
      </c>
      <c r="U455" s="1"/>
      <c r="V455" s="1"/>
      <c r="W455" s="1"/>
      <c r="X455" s="1"/>
      <c r="Y455" s="1"/>
      <c r="Z455" s="1"/>
      <c r="AB455" s="1"/>
      <c r="AC455" s="1"/>
      <c r="AD455" s="1"/>
      <c r="AE455" s="1"/>
      <c r="AF455" s="1"/>
      <c r="AG455" s="1"/>
      <c r="AH455" s="1"/>
      <c r="AK455" s="1"/>
      <c r="AL455" s="1"/>
      <c r="AM455" s="1"/>
      <c r="AN455" s="1"/>
      <c r="AO455" s="1"/>
      <c r="AP455" s="1"/>
      <c r="AQ455" s="1"/>
      <c r="AR455" s="1"/>
      <c r="AU455" s="1"/>
      <c r="AV455" s="1"/>
      <c r="AY455" s="1"/>
      <c r="AZ455" s="1"/>
      <c r="BA455" s="1"/>
      <c r="BB455" s="1"/>
      <c r="BE455"/>
    </row>
    <row r="456" spans="1:57" s="14" customFormat="1">
      <c r="A456" s="14">
        <v>447</v>
      </c>
      <c r="B456" s="14">
        <v>4</v>
      </c>
      <c r="C456" s="14">
        <v>9</v>
      </c>
      <c r="D456" s="14">
        <v>0</v>
      </c>
      <c r="E456" s="14">
        <v>0</v>
      </c>
      <c r="F456" s="14">
        <v>6</v>
      </c>
      <c r="G456" s="14">
        <v>0</v>
      </c>
      <c r="H456" s="14">
        <v>0</v>
      </c>
      <c r="I456" s="14">
        <v>0</v>
      </c>
      <c r="J456" s="14">
        <v>1</v>
      </c>
      <c r="K456" s="14">
        <v>0</v>
      </c>
      <c r="L456" s="14">
        <v>0</v>
      </c>
      <c r="M456" s="14">
        <v>0</v>
      </c>
      <c r="N456" s="14">
        <v>0</v>
      </c>
      <c r="O456" s="14">
        <v>0</v>
      </c>
      <c r="P456" s="14">
        <v>2</v>
      </c>
      <c r="Q456" s="14">
        <v>2</v>
      </c>
      <c r="R456" s="14">
        <v>2</v>
      </c>
      <c r="S456" s="14">
        <v>2</v>
      </c>
      <c r="T456" s="14">
        <v>3</v>
      </c>
      <c r="U456" s="14">
        <v>4</v>
      </c>
      <c r="V456" s="14">
        <v>3</v>
      </c>
      <c r="W456" s="14">
        <v>3</v>
      </c>
      <c r="X456" s="14">
        <v>4</v>
      </c>
      <c r="Y456" s="14">
        <v>2</v>
      </c>
      <c r="Z456" s="14">
        <v>10</v>
      </c>
      <c r="AA456" s="14">
        <f>Z456-[1]Discharge!AC180</f>
        <v>-60</v>
      </c>
      <c r="AB456" s="14">
        <v>4</v>
      </c>
      <c r="AC456" s="14">
        <v>0</v>
      </c>
      <c r="AD456" s="14">
        <v>0</v>
      </c>
      <c r="AE456" s="14">
        <v>0</v>
      </c>
      <c r="AF456" s="14">
        <v>1</v>
      </c>
      <c r="AG456" s="14">
        <v>1</v>
      </c>
      <c r="AH456" s="14">
        <v>1</v>
      </c>
      <c r="AI456" s="14">
        <f>SUM(AC456:AH456)</f>
        <v>3</v>
      </c>
      <c r="AJ456" s="14">
        <f>AI456-[1]Discharge!AL180</f>
        <v>0</v>
      </c>
      <c r="AK456" s="14">
        <v>1</v>
      </c>
      <c r="AL456" s="14">
        <v>0</v>
      </c>
      <c r="AM456" s="14">
        <v>0</v>
      </c>
      <c r="AN456" s="14">
        <v>0</v>
      </c>
      <c r="AO456" s="14">
        <v>0</v>
      </c>
      <c r="AP456" s="14">
        <v>0</v>
      </c>
      <c r="AQ456" s="14">
        <v>1</v>
      </c>
      <c r="AR456" s="14">
        <v>1</v>
      </c>
      <c r="AS456" s="14">
        <f>SUM(AK456:AR456)</f>
        <v>3</v>
      </c>
      <c r="AT456" s="14">
        <f>AS456-[1]Discharge!AV180</f>
        <v>0</v>
      </c>
      <c r="AU456" s="14">
        <v>0</v>
      </c>
      <c r="AV456" s="14">
        <v>0</v>
      </c>
      <c r="AW456" s="14">
        <f>SUM(AU456:AV456)</f>
        <v>0</v>
      </c>
      <c r="AX456" s="14">
        <f>AW456-[1]Discharge!AZ180</f>
        <v>0</v>
      </c>
      <c r="AY456" s="14">
        <v>5</v>
      </c>
      <c r="AZ456" s="14">
        <v>5</v>
      </c>
      <c r="BA456" s="14">
        <v>5</v>
      </c>
      <c r="BB456" s="14">
        <v>5</v>
      </c>
      <c r="BC456" s="14">
        <f>SUM(AY456:BB456)</f>
        <v>20</v>
      </c>
      <c r="BD456" s="14">
        <f>BC456-[1]Discharge!BF180</f>
        <v>4</v>
      </c>
    </row>
    <row r="457" spans="1:57" s="14" customFormat="1">
      <c r="A457" s="14">
        <v>448</v>
      </c>
      <c r="B457" s="14">
        <v>1</v>
      </c>
      <c r="C457" s="14">
        <v>35</v>
      </c>
      <c r="D457" s="14">
        <v>3</v>
      </c>
      <c r="E457" s="14">
        <v>1</v>
      </c>
      <c r="F457" s="14">
        <v>1</v>
      </c>
      <c r="G457" s="14">
        <v>1</v>
      </c>
      <c r="H457" s="14">
        <v>0</v>
      </c>
      <c r="I457" s="14">
        <v>3</v>
      </c>
      <c r="J457" s="14">
        <v>0</v>
      </c>
      <c r="K457" s="14">
        <v>1</v>
      </c>
      <c r="L457" s="14">
        <v>1</v>
      </c>
      <c r="M457" s="14">
        <v>0</v>
      </c>
      <c r="N457" s="14">
        <v>0</v>
      </c>
      <c r="O457" s="14">
        <v>0</v>
      </c>
      <c r="P457" s="14">
        <v>2</v>
      </c>
      <c r="Q457" s="14">
        <v>2</v>
      </c>
      <c r="R457" s="14">
        <v>2</v>
      </c>
      <c r="S457" s="14">
        <v>1</v>
      </c>
      <c r="T457" s="14">
        <v>0</v>
      </c>
      <c r="U457" s="14">
        <v>3</v>
      </c>
      <c r="V457" s="14">
        <v>1</v>
      </c>
      <c r="W457" s="14">
        <v>1</v>
      </c>
      <c r="X457" s="14">
        <v>1</v>
      </c>
      <c r="Y457" s="14">
        <v>2</v>
      </c>
      <c r="Z457" s="14">
        <v>25</v>
      </c>
      <c r="AA457" s="14">
        <f>Z457-[1]Discharge!AC147</f>
        <v>5</v>
      </c>
      <c r="AB457" s="14">
        <v>3</v>
      </c>
      <c r="AC457" s="14">
        <v>0</v>
      </c>
      <c r="AD457" s="14">
        <v>1</v>
      </c>
      <c r="AE457" s="14">
        <v>1</v>
      </c>
      <c r="AF457" s="14">
        <v>1</v>
      </c>
      <c r="AG457" s="14">
        <v>1</v>
      </c>
      <c r="AH457" s="14">
        <v>1</v>
      </c>
      <c r="AI457" s="14">
        <f>SUM(AC457:AH457)</f>
        <v>5</v>
      </c>
      <c r="AJ457" s="14">
        <f>AI457-[1]Discharge!AL147</f>
        <v>5</v>
      </c>
      <c r="AK457" s="14">
        <v>1</v>
      </c>
      <c r="AL457" s="14">
        <v>0</v>
      </c>
      <c r="AM457" s="14">
        <v>1</v>
      </c>
      <c r="AN457" s="14">
        <v>0</v>
      </c>
      <c r="AO457" s="14">
        <v>0</v>
      </c>
      <c r="AP457" s="14">
        <v>0</v>
      </c>
      <c r="AQ457" s="14">
        <v>0</v>
      </c>
      <c r="AR457" s="14">
        <v>0</v>
      </c>
      <c r="AS457" s="14">
        <f>SUM(AK457:AR457)</f>
        <v>2</v>
      </c>
      <c r="AT457" s="14">
        <f>AS457-[1]Discharge!AV147</f>
        <v>1</v>
      </c>
      <c r="AU457" s="14">
        <v>0</v>
      </c>
      <c r="AV457" s="14">
        <v>0</v>
      </c>
      <c r="AW457" s="14">
        <f>SUM(AU457:AV457)</f>
        <v>0</v>
      </c>
      <c r="AX457" s="14">
        <f>AW457-[1]Discharge!AZ147</f>
        <v>-6</v>
      </c>
      <c r="AY457" s="14">
        <v>5</v>
      </c>
      <c r="AZ457" s="14">
        <v>5</v>
      </c>
      <c r="BA457" s="14">
        <v>5</v>
      </c>
      <c r="BB457" s="14">
        <v>5</v>
      </c>
      <c r="BC457" s="14">
        <f>SUM(AY457:BB457)</f>
        <v>20</v>
      </c>
      <c r="BD457" s="14">
        <f>BC457-[1]Discharge!BF147</f>
        <v>4</v>
      </c>
    </row>
    <row r="458" spans="1:57" s="14" customFormat="1">
      <c r="A458" s="14">
        <v>449</v>
      </c>
      <c r="B458" s="1">
        <v>3</v>
      </c>
      <c r="C458" s="1"/>
      <c r="D458" s="1">
        <v>3</v>
      </c>
      <c r="E458" s="1">
        <v>0</v>
      </c>
      <c r="F458" s="1">
        <v>0</v>
      </c>
      <c r="G458" s="1">
        <v>0</v>
      </c>
      <c r="H458" s="1">
        <v>0</v>
      </c>
      <c r="I458" s="1">
        <v>0</v>
      </c>
      <c r="J458" s="1">
        <v>0</v>
      </c>
      <c r="K458" s="1">
        <v>1</v>
      </c>
      <c r="L458" s="1">
        <v>1</v>
      </c>
      <c r="M458" s="1">
        <v>0</v>
      </c>
      <c r="N458" s="1">
        <v>0</v>
      </c>
      <c r="O458" s="1">
        <v>0</v>
      </c>
      <c r="P458" s="1">
        <v>2</v>
      </c>
      <c r="Q458" s="1">
        <v>2</v>
      </c>
      <c r="R458" s="1">
        <v>2</v>
      </c>
      <c r="S458" s="1">
        <v>2</v>
      </c>
      <c r="T458" s="1">
        <v>3</v>
      </c>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row>
    <row r="459" spans="1:57" s="14" customFormat="1">
      <c r="A459" s="14">
        <v>450</v>
      </c>
      <c r="B459" s="14">
        <v>0</v>
      </c>
      <c r="C459" s="14">
        <v>0</v>
      </c>
      <c r="D459" s="14">
        <v>0</v>
      </c>
      <c r="E459" s="14">
        <v>2</v>
      </c>
      <c r="F459" s="14">
        <v>0</v>
      </c>
      <c r="G459" s="14">
        <v>0</v>
      </c>
      <c r="H459" s="14">
        <v>0</v>
      </c>
      <c r="I459" s="14">
        <v>0</v>
      </c>
      <c r="J459" s="14">
        <v>0</v>
      </c>
      <c r="K459" s="14">
        <v>0</v>
      </c>
      <c r="L459" s="14">
        <v>0</v>
      </c>
      <c r="M459" s="14">
        <v>0</v>
      </c>
      <c r="N459" s="14">
        <v>0</v>
      </c>
      <c r="O459" s="14">
        <v>0</v>
      </c>
      <c r="P459" s="14">
        <v>2</v>
      </c>
      <c r="Q459" s="14">
        <v>2</v>
      </c>
      <c r="R459" s="14">
        <v>2</v>
      </c>
      <c r="S459" s="14">
        <v>2</v>
      </c>
      <c r="T459" s="14">
        <v>3</v>
      </c>
    </row>
    <row r="460" spans="1:57" s="14" customFormat="1">
      <c r="A460" s="14">
        <v>451</v>
      </c>
      <c r="B460" s="14">
        <v>0</v>
      </c>
      <c r="C460" s="14">
        <v>1</v>
      </c>
      <c r="D460" s="14">
        <v>0</v>
      </c>
      <c r="E460" s="14">
        <v>0</v>
      </c>
      <c r="F460" s="14">
        <v>0</v>
      </c>
      <c r="G460" s="14">
        <v>3</v>
      </c>
      <c r="H460" s="14">
        <v>0</v>
      </c>
      <c r="I460" s="14">
        <v>5</v>
      </c>
      <c r="J460" s="14">
        <v>0</v>
      </c>
      <c r="K460" s="14">
        <v>0</v>
      </c>
      <c r="L460" s="14">
        <v>0</v>
      </c>
      <c r="M460" s="14">
        <v>0</v>
      </c>
      <c r="N460" s="14">
        <v>0</v>
      </c>
      <c r="O460" s="14">
        <v>0</v>
      </c>
      <c r="P460" s="14">
        <v>2</v>
      </c>
      <c r="Q460" s="14">
        <v>2</v>
      </c>
      <c r="R460" s="14">
        <v>2</v>
      </c>
      <c r="S460" s="14">
        <v>1</v>
      </c>
      <c r="T460" s="14">
        <v>2</v>
      </c>
      <c r="U460" s="14">
        <v>1</v>
      </c>
      <c r="V460" s="14">
        <v>1</v>
      </c>
      <c r="W460" s="14">
        <v>1</v>
      </c>
      <c r="X460" s="14">
        <v>1</v>
      </c>
      <c r="Y460" s="14">
        <v>1</v>
      </c>
      <c r="Z460" s="14">
        <v>90</v>
      </c>
      <c r="AA460" s="14">
        <f>Z460-[1]Discharge!AC160</f>
        <v>5</v>
      </c>
      <c r="AB460" s="14">
        <v>3</v>
      </c>
      <c r="AC460" s="14">
        <v>1</v>
      </c>
      <c r="AD460" s="14">
        <v>1</v>
      </c>
      <c r="AE460" s="14">
        <v>1</v>
      </c>
      <c r="AF460" s="14">
        <v>1</v>
      </c>
      <c r="AG460" s="14">
        <v>1</v>
      </c>
      <c r="AH460" s="14">
        <v>1</v>
      </c>
      <c r="AI460" s="14">
        <f>SUM(AC460:AH460)</f>
        <v>6</v>
      </c>
      <c r="AJ460" s="14">
        <f>AI460-[1]Discharge!AL160</f>
        <v>0</v>
      </c>
      <c r="AK460" s="14">
        <v>1</v>
      </c>
      <c r="AL460" s="14">
        <v>1</v>
      </c>
      <c r="AM460" s="14">
        <v>1</v>
      </c>
      <c r="AN460" s="14">
        <v>1</v>
      </c>
      <c r="AO460" s="14">
        <v>1</v>
      </c>
      <c r="AP460" s="14">
        <v>1</v>
      </c>
      <c r="AQ460" s="14">
        <v>1</v>
      </c>
      <c r="AR460" s="14">
        <v>1</v>
      </c>
      <c r="AS460" s="14">
        <f>SUM(AK460:AR460)</f>
        <v>8</v>
      </c>
      <c r="AT460" s="14">
        <f>AS460-[1]Discharge!AV160</f>
        <v>0</v>
      </c>
      <c r="AU460" s="14">
        <v>0</v>
      </c>
      <c r="AV460" s="14">
        <v>1</v>
      </c>
      <c r="AW460" s="14">
        <f>SUM(AU460:AV460)</f>
        <v>1</v>
      </c>
      <c r="AX460" s="14">
        <f>AW460-[1]Discharge!AZ160</f>
        <v>0</v>
      </c>
      <c r="AY460" s="14">
        <v>5</v>
      </c>
      <c r="AZ460" s="14">
        <v>5</v>
      </c>
      <c r="BA460" s="14">
        <v>5</v>
      </c>
      <c r="BB460" s="14">
        <v>5</v>
      </c>
      <c r="BC460" s="14">
        <f>SUM(AY460:BB460)</f>
        <v>20</v>
      </c>
      <c r="BD460" s="14">
        <f>BC460-[1]Discharge!BF160</f>
        <v>0</v>
      </c>
    </row>
    <row r="461" spans="1:57" s="14" customFormat="1">
      <c r="A461" s="14">
        <v>452</v>
      </c>
      <c r="B461" s="14">
        <v>0</v>
      </c>
      <c r="C461" s="14">
        <v>4</v>
      </c>
      <c r="D461" s="14">
        <v>1</v>
      </c>
      <c r="E461" s="14">
        <v>1</v>
      </c>
      <c r="F461" s="14">
        <v>1</v>
      </c>
      <c r="G461" s="14">
        <v>0</v>
      </c>
      <c r="H461" s="14">
        <v>0</v>
      </c>
      <c r="I461" s="14">
        <v>0</v>
      </c>
      <c r="J461" s="14">
        <v>0</v>
      </c>
      <c r="K461" s="14">
        <v>0</v>
      </c>
      <c r="L461" s="14">
        <v>0</v>
      </c>
      <c r="M461" s="14">
        <v>0</v>
      </c>
      <c r="N461" s="14">
        <v>0</v>
      </c>
      <c r="O461" s="14">
        <v>0</v>
      </c>
      <c r="P461" s="14">
        <v>2</v>
      </c>
      <c r="Q461" s="14">
        <v>2</v>
      </c>
      <c r="R461" s="14">
        <v>2</v>
      </c>
      <c r="S461" s="14">
        <v>2</v>
      </c>
      <c r="T461" s="14">
        <v>3</v>
      </c>
      <c r="U461" s="14">
        <v>1</v>
      </c>
      <c r="V461" s="14">
        <v>1</v>
      </c>
      <c r="W461" s="14">
        <v>1</v>
      </c>
      <c r="X461" s="14">
        <v>1</v>
      </c>
      <c r="Y461" s="14">
        <v>1</v>
      </c>
      <c r="Z461" s="14">
        <v>75</v>
      </c>
      <c r="AA461" s="14">
        <f>Z461-[1]Discharge!AC163</f>
        <v>-5</v>
      </c>
      <c r="AB461" s="14">
        <v>4</v>
      </c>
      <c r="AC461" s="14">
        <v>1</v>
      </c>
      <c r="AD461" s="14">
        <v>1</v>
      </c>
      <c r="AE461" s="14">
        <v>1</v>
      </c>
      <c r="AF461" s="14">
        <v>1</v>
      </c>
      <c r="AG461" s="14">
        <v>1</v>
      </c>
      <c r="AH461" s="14">
        <v>1</v>
      </c>
      <c r="AI461" s="14">
        <f>SUM(AC461:AH461)</f>
        <v>6</v>
      </c>
      <c r="AJ461" s="14">
        <f>AI461-[1]Discharge!AL163</f>
        <v>0</v>
      </c>
      <c r="AK461" s="14">
        <v>1</v>
      </c>
      <c r="AL461" s="14">
        <v>1</v>
      </c>
      <c r="AM461" s="14">
        <v>1</v>
      </c>
      <c r="AN461" s="14">
        <v>1</v>
      </c>
      <c r="AO461" s="14">
        <v>1</v>
      </c>
      <c r="AP461" s="14">
        <v>1</v>
      </c>
      <c r="AQ461" s="14">
        <v>1</v>
      </c>
      <c r="AR461" s="14">
        <v>1</v>
      </c>
      <c r="AS461" s="14">
        <f>SUM(AK461:AR461)</f>
        <v>8</v>
      </c>
      <c r="AT461" s="14">
        <f>AS461-[1]Discharge!AV163</f>
        <v>1</v>
      </c>
      <c r="AU461" s="14">
        <v>0</v>
      </c>
      <c r="AV461" s="14">
        <v>0</v>
      </c>
      <c r="AW461" s="14">
        <f>SUM(AU461:AV461)</f>
        <v>0</v>
      </c>
      <c r="AX461" s="14">
        <f>AW461-[1]Discharge!AZ163</f>
        <v>0</v>
      </c>
      <c r="AY461" s="14">
        <v>5</v>
      </c>
      <c r="AZ461" s="14">
        <v>5</v>
      </c>
      <c r="BA461" s="14">
        <v>5</v>
      </c>
      <c r="BB461" s="14">
        <v>5</v>
      </c>
      <c r="BC461" s="14">
        <v>20</v>
      </c>
      <c r="BD461" s="14">
        <f>BC461-[1]Discharge!BF163</f>
        <v>0</v>
      </c>
    </row>
    <row r="462" spans="1:57" s="14" customFormat="1">
      <c r="A462" s="14">
        <v>453</v>
      </c>
      <c r="B462" s="1">
        <v>0</v>
      </c>
      <c r="C462" s="1">
        <v>0</v>
      </c>
      <c r="D462" s="1">
        <v>1</v>
      </c>
      <c r="E462" s="1">
        <v>1</v>
      </c>
      <c r="F462" s="1">
        <v>1</v>
      </c>
      <c r="G462" s="1">
        <v>0</v>
      </c>
      <c r="H462" s="1">
        <v>0</v>
      </c>
      <c r="I462" s="1">
        <v>0</v>
      </c>
      <c r="J462" s="1">
        <v>0</v>
      </c>
      <c r="K462" s="1">
        <v>0</v>
      </c>
      <c r="L462" s="1">
        <v>0</v>
      </c>
      <c r="M462" s="1">
        <v>0</v>
      </c>
      <c r="N462" s="1">
        <v>0</v>
      </c>
      <c r="O462" s="1">
        <v>0</v>
      </c>
      <c r="P462" s="1">
        <v>0</v>
      </c>
      <c r="Q462" s="1">
        <v>2</v>
      </c>
      <c r="R462" s="1">
        <v>2</v>
      </c>
      <c r="S462" s="1">
        <v>2</v>
      </c>
      <c r="T462" s="1">
        <v>2</v>
      </c>
      <c r="U462" s="1">
        <v>1</v>
      </c>
      <c r="V462" s="1">
        <v>1</v>
      </c>
      <c r="W462" s="1">
        <v>1</v>
      </c>
      <c r="X462" s="1">
        <v>1</v>
      </c>
      <c r="Y462" s="1">
        <v>1</v>
      </c>
      <c r="Z462" s="1">
        <v>50</v>
      </c>
      <c r="AA462" s="14">
        <f>Z462-[1]Discharge!AC520</f>
        <v>20</v>
      </c>
      <c r="AB462" s="1">
        <v>3</v>
      </c>
      <c r="AC462" s="1">
        <v>0</v>
      </c>
      <c r="AD462" s="1">
        <v>0</v>
      </c>
      <c r="AE462" s="1">
        <v>1</v>
      </c>
      <c r="AF462" s="1">
        <v>0</v>
      </c>
      <c r="AG462" s="1">
        <v>1</v>
      </c>
      <c r="AH462" s="1">
        <v>1</v>
      </c>
      <c r="AI462" s="14">
        <f>SUM(AC462:AH462)</f>
        <v>3</v>
      </c>
      <c r="AJ462" s="14">
        <f>AI462-[1]Discharge!AL520</f>
        <v>3</v>
      </c>
      <c r="AK462" s="1">
        <v>1</v>
      </c>
      <c r="AL462" s="1">
        <v>0</v>
      </c>
      <c r="AM462" s="1">
        <v>0</v>
      </c>
      <c r="AN462" s="1">
        <v>0</v>
      </c>
      <c r="AO462" s="1">
        <v>0</v>
      </c>
      <c r="AP462" s="1">
        <v>0</v>
      </c>
      <c r="AQ462" s="1">
        <v>1</v>
      </c>
      <c r="AR462" s="1">
        <v>0</v>
      </c>
      <c r="AS462" s="14">
        <f>SUM(AK462:AR462)</f>
        <v>2</v>
      </c>
      <c r="AT462" s="14">
        <f>AS462-[1]Discharge!AV520</f>
        <v>2</v>
      </c>
      <c r="AU462" s="1">
        <v>0</v>
      </c>
      <c r="AV462" s="1">
        <v>0</v>
      </c>
      <c r="AW462" s="14">
        <f>SUM(AU462:AV462)</f>
        <v>0</v>
      </c>
      <c r="AX462" s="14">
        <f>AW462-[1]Discharge!AZ520</f>
        <v>-2</v>
      </c>
      <c r="AY462" s="1">
        <v>5</v>
      </c>
      <c r="AZ462" s="1">
        <v>5</v>
      </c>
      <c r="BA462" s="1">
        <v>0</v>
      </c>
      <c r="BB462" s="1">
        <v>5</v>
      </c>
      <c r="BC462" s="14">
        <f>SUM(AY462:BB462)</f>
        <v>15</v>
      </c>
      <c r="BD462" s="14">
        <f>BC462-[1]Discharge!BF520</f>
        <v>-5</v>
      </c>
      <c r="BE462"/>
    </row>
    <row r="463" spans="1:57" s="14" customFormat="1">
      <c r="A463" s="14">
        <v>454</v>
      </c>
      <c r="B463" s="14">
        <v>0</v>
      </c>
      <c r="C463" s="14">
        <v>1</v>
      </c>
      <c r="D463" s="14">
        <v>1</v>
      </c>
      <c r="E463" s="14">
        <v>1</v>
      </c>
      <c r="F463" s="14">
        <v>3</v>
      </c>
      <c r="G463" s="14">
        <v>0</v>
      </c>
      <c r="H463" s="14">
        <v>0</v>
      </c>
      <c r="I463" s="14">
        <v>0</v>
      </c>
      <c r="J463" s="14">
        <v>0</v>
      </c>
      <c r="K463" s="14">
        <v>0</v>
      </c>
      <c r="L463" s="14">
        <v>0</v>
      </c>
      <c r="M463" s="14">
        <v>0</v>
      </c>
      <c r="N463" s="14">
        <v>0</v>
      </c>
      <c r="O463" s="14">
        <v>0</v>
      </c>
      <c r="P463" s="14">
        <v>2</v>
      </c>
      <c r="Q463" s="14">
        <v>2</v>
      </c>
      <c r="R463" s="14">
        <v>2</v>
      </c>
      <c r="S463" s="14">
        <v>2</v>
      </c>
      <c r="T463" s="14">
        <v>3</v>
      </c>
      <c r="U463" s="14">
        <v>4</v>
      </c>
      <c r="V463" s="14">
        <v>1</v>
      </c>
      <c r="W463" s="14">
        <v>5</v>
      </c>
      <c r="X463" s="14">
        <v>1</v>
      </c>
      <c r="Y463" s="14">
        <v>1</v>
      </c>
      <c r="Z463" s="14">
        <v>100</v>
      </c>
      <c r="AA463" s="14">
        <f>Z463-[1]Discharge!AC290</f>
        <v>0</v>
      </c>
      <c r="AB463" s="14">
        <v>2</v>
      </c>
      <c r="AC463" s="14">
        <v>1</v>
      </c>
      <c r="AD463" s="14">
        <v>1</v>
      </c>
      <c r="AE463" s="14">
        <v>1</v>
      </c>
      <c r="AF463" s="14">
        <v>1</v>
      </c>
      <c r="AG463" s="14">
        <v>1</v>
      </c>
      <c r="AH463" s="14">
        <v>1</v>
      </c>
      <c r="AI463" s="14">
        <f>SUM(AC463:AH463)</f>
        <v>6</v>
      </c>
      <c r="AJ463" s="14">
        <f>AI463-[1]Discharge!AL290</f>
        <v>0</v>
      </c>
      <c r="AK463" s="14">
        <v>1</v>
      </c>
      <c r="AL463" s="14">
        <v>1</v>
      </c>
      <c r="AM463" s="14">
        <v>1</v>
      </c>
      <c r="AN463" s="14">
        <v>1</v>
      </c>
      <c r="AO463" s="14">
        <v>1</v>
      </c>
      <c r="AP463" s="14">
        <v>1</v>
      </c>
      <c r="AQ463" s="14">
        <v>1</v>
      </c>
      <c r="AR463" s="14">
        <v>1</v>
      </c>
      <c r="AS463" s="14">
        <f>SUM(AK463:AR463)</f>
        <v>8</v>
      </c>
      <c r="AT463" s="14">
        <f>AS463-[1]Discharge!AV290</f>
        <v>0</v>
      </c>
      <c r="AU463" s="14">
        <v>0</v>
      </c>
      <c r="AV463" s="14">
        <v>0</v>
      </c>
      <c r="AW463" s="14">
        <f>SUM(AU463:AV463)</f>
        <v>0</v>
      </c>
      <c r="AX463" s="14">
        <f>AW463-[1]Discharge!AZ290</f>
        <v>0</v>
      </c>
      <c r="AY463" s="14">
        <v>5</v>
      </c>
      <c r="AZ463" s="14">
        <v>5</v>
      </c>
      <c r="BA463" s="14">
        <v>5</v>
      </c>
      <c r="BB463" s="14">
        <v>5</v>
      </c>
      <c r="BC463" s="14">
        <f>SUM(AY463:BB463)</f>
        <v>20</v>
      </c>
      <c r="BD463" s="14">
        <f>BC463-[1]Discharge!BF290</f>
        <v>0</v>
      </c>
    </row>
    <row r="464" spans="1:57" s="14" customFormat="1">
      <c r="A464" s="14">
        <v>455</v>
      </c>
      <c r="B464" s="14">
        <v>0</v>
      </c>
      <c r="C464" s="14">
        <v>0</v>
      </c>
      <c r="D464" s="14">
        <v>1</v>
      </c>
      <c r="E464" s="14">
        <v>2</v>
      </c>
      <c r="F464" s="14">
        <v>1</v>
      </c>
      <c r="G464" s="14">
        <v>2</v>
      </c>
      <c r="H464" s="14">
        <v>0</v>
      </c>
      <c r="I464" s="14">
        <v>0</v>
      </c>
      <c r="J464" s="14">
        <v>0</v>
      </c>
      <c r="K464" s="14">
        <v>0</v>
      </c>
      <c r="L464" s="14">
        <v>0</v>
      </c>
      <c r="M464" s="14">
        <v>0</v>
      </c>
      <c r="N464" s="14">
        <v>0</v>
      </c>
      <c r="O464" s="14">
        <v>0</v>
      </c>
      <c r="P464" s="14">
        <v>2</v>
      </c>
      <c r="Q464" s="14">
        <v>2</v>
      </c>
      <c r="R464" s="14">
        <v>2</v>
      </c>
      <c r="S464" s="14">
        <v>2</v>
      </c>
      <c r="T464" s="14">
        <v>3</v>
      </c>
      <c r="U464" s="14">
        <v>2</v>
      </c>
      <c r="V464" s="14">
        <v>1</v>
      </c>
      <c r="W464" s="14">
        <v>2</v>
      </c>
      <c r="X464" s="14">
        <v>3</v>
      </c>
      <c r="Y464" s="14">
        <v>1</v>
      </c>
      <c r="Z464" s="14">
        <v>95</v>
      </c>
      <c r="AA464" s="14">
        <f>Z464-[1]Discharge!AC308</f>
        <v>0</v>
      </c>
      <c r="AB464" s="14">
        <v>2</v>
      </c>
      <c r="AC464" s="14">
        <v>1</v>
      </c>
      <c r="AD464" s="14">
        <v>1</v>
      </c>
      <c r="AE464" s="14">
        <v>1</v>
      </c>
      <c r="AF464" s="14">
        <v>1</v>
      </c>
      <c r="AG464" s="14">
        <v>1</v>
      </c>
      <c r="AH464" s="14">
        <v>1</v>
      </c>
      <c r="AI464" s="14">
        <f>SUM(AC464:AH464)</f>
        <v>6</v>
      </c>
      <c r="AJ464" s="14">
        <f>AI464-[1]Discharge!AL308</f>
        <v>-2</v>
      </c>
      <c r="AK464" s="14">
        <v>1</v>
      </c>
      <c r="AL464" s="14">
        <v>1</v>
      </c>
      <c r="AM464" s="14">
        <v>1</v>
      </c>
      <c r="AN464" s="14">
        <v>1</v>
      </c>
      <c r="AO464" s="14">
        <v>1</v>
      </c>
      <c r="AP464" s="14">
        <v>1</v>
      </c>
      <c r="AQ464" s="14">
        <v>1</v>
      </c>
      <c r="AR464" s="14">
        <v>1</v>
      </c>
      <c r="AS464" s="14">
        <f>SUM(AK464:AR464)</f>
        <v>8</v>
      </c>
      <c r="AT464" s="14">
        <f>AS464-[1]Discharge!AV308</f>
        <v>0</v>
      </c>
      <c r="AU464" s="14">
        <v>0</v>
      </c>
      <c r="AV464" s="14">
        <v>0</v>
      </c>
      <c r="AW464" s="14">
        <f>SUM(AU464:AV464)</f>
        <v>0</v>
      </c>
      <c r="AX464" s="14">
        <f>AW464-[1]Discharge!AZ308</f>
        <v>0</v>
      </c>
      <c r="AY464" s="14">
        <v>5</v>
      </c>
      <c r="AZ464" s="14">
        <v>5</v>
      </c>
      <c r="BA464" s="14">
        <v>5</v>
      </c>
      <c r="BB464" s="14">
        <v>5</v>
      </c>
      <c r="BC464" s="14">
        <f>SUM(AY464:BB464)</f>
        <v>20</v>
      </c>
      <c r="BD464" s="14">
        <f>BC464-[1]Discharge!BF308</f>
        <v>0</v>
      </c>
    </row>
    <row r="465" spans="1:57" s="14" customFormat="1">
      <c r="A465" s="14">
        <v>456</v>
      </c>
      <c r="B465" s="1">
        <v>3</v>
      </c>
      <c r="C465" s="1">
        <v>6</v>
      </c>
      <c r="D465" s="1">
        <v>1</v>
      </c>
      <c r="E465" s="1">
        <v>1</v>
      </c>
      <c r="F465" s="1">
        <v>4</v>
      </c>
      <c r="G465" s="1">
        <v>0</v>
      </c>
      <c r="H465" s="1">
        <v>0</v>
      </c>
      <c r="I465" s="1">
        <v>0</v>
      </c>
      <c r="J465" s="1">
        <v>0</v>
      </c>
      <c r="K465" s="1">
        <v>0</v>
      </c>
      <c r="L465" s="1">
        <v>0</v>
      </c>
      <c r="M465" s="1">
        <v>0</v>
      </c>
      <c r="N465" s="1">
        <v>0</v>
      </c>
      <c r="O465" s="1">
        <v>0</v>
      </c>
      <c r="P465" s="1">
        <v>2</v>
      </c>
      <c r="Q465" s="1">
        <v>2</v>
      </c>
      <c r="R465" s="1">
        <v>2</v>
      </c>
      <c r="S465" s="1">
        <v>2</v>
      </c>
      <c r="T465" s="1">
        <v>3</v>
      </c>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row>
    <row r="466" spans="1:57" s="14" customFormat="1">
      <c r="A466" s="14">
        <v>457</v>
      </c>
      <c r="B466" s="14">
        <v>0</v>
      </c>
      <c r="C466" s="14">
        <v>1</v>
      </c>
      <c r="D466" s="14">
        <v>0</v>
      </c>
      <c r="E466" s="14">
        <v>2</v>
      </c>
      <c r="F466" s="14">
        <v>0</v>
      </c>
      <c r="G466" s="14">
        <v>0</v>
      </c>
      <c r="H466" s="14">
        <v>0</v>
      </c>
      <c r="I466" s="14">
        <v>0</v>
      </c>
      <c r="J466" s="14">
        <v>0</v>
      </c>
      <c r="K466" s="14">
        <v>0</v>
      </c>
      <c r="L466" s="14">
        <v>0</v>
      </c>
      <c r="M466" s="14">
        <v>0</v>
      </c>
      <c r="N466" s="14">
        <v>0</v>
      </c>
      <c r="O466" s="14">
        <v>0</v>
      </c>
      <c r="P466" s="14">
        <v>2</v>
      </c>
      <c r="Q466" s="14">
        <v>2</v>
      </c>
      <c r="R466" s="14">
        <v>2</v>
      </c>
      <c r="S466" s="14">
        <v>0</v>
      </c>
      <c r="T466" s="14">
        <v>0</v>
      </c>
      <c r="U466" s="14">
        <v>1</v>
      </c>
      <c r="V466" s="14">
        <v>1</v>
      </c>
      <c r="W466" s="14">
        <v>1</v>
      </c>
      <c r="X466" s="14">
        <v>1</v>
      </c>
      <c r="Y466" s="14">
        <v>1</v>
      </c>
      <c r="Z466" s="14">
        <v>100</v>
      </c>
      <c r="AA466" s="14">
        <f>Z466-[1]Discharge!AC239</f>
        <v>5</v>
      </c>
      <c r="AB466" s="14">
        <v>3</v>
      </c>
      <c r="AC466" s="14">
        <v>1</v>
      </c>
      <c r="AD466" s="14">
        <v>1</v>
      </c>
      <c r="AE466" s="14">
        <v>1</v>
      </c>
      <c r="AF466" s="14">
        <v>1</v>
      </c>
      <c r="AG466" s="14">
        <v>0</v>
      </c>
      <c r="AH466" s="14">
        <v>1</v>
      </c>
      <c r="AI466" s="14">
        <f>SUM(AC466:AH466)</f>
        <v>5</v>
      </c>
      <c r="AJ466" s="14">
        <f>AI466-[1]Discharge!AL239</f>
        <v>-1</v>
      </c>
      <c r="AK466" s="14">
        <v>1</v>
      </c>
      <c r="AL466" s="14">
        <v>0</v>
      </c>
      <c r="AM466" s="14">
        <v>0</v>
      </c>
      <c r="AN466" s="14">
        <v>0</v>
      </c>
      <c r="AO466" s="14">
        <v>0</v>
      </c>
      <c r="AP466" s="14">
        <v>0</v>
      </c>
      <c r="AQ466" s="14">
        <v>0</v>
      </c>
      <c r="AR466" s="14">
        <v>1</v>
      </c>
      <c r="AS466" s="14">
        <f>SUM(AK466:AR466)</f>
        <v>2</v>
      </c>
      <c r="AT466" s="14">
        <f>AS466-[1]Discharge!AV239</f>
        <v>-1</v>
      </c>
      <c r="AU466" s="14">
        <v>0</v>
      </c>
      <c r="AV466" s="14">
        <v>0</v>
      </c>
      <c r="AW466" s="14">
        <f>SUM(AU466:AV466)</f>
        <v>0</v>
      </c>
      <c r="AX466" s="14">
        <f>AW466-[1]Discharge!AZ239</f>
        <v>0</v>
      </c>
      <c r="AY466" s="14">
        <v>4</v>
      </c>
      <c r="AZ466" s="14">
        <v>4</v>
      </c>
      <c r="BA466" s="14">
        <v>5</v>
      </c>
      <c r="BB466" s="14">
        <v>5</v>
      </c>
      <c r="BC466" s="14">
        <f>SUM(AY466:BB466)</f>
        <v>18</v>
      </c>
      <c r="BD466" s="14">
        <f>BC466-[1]Discharge!BF239</f>
        <v>-2</v>
      </c>
    </row>
    <row r="467" spans="1:57" s="14" customFormat="1">
      <c r="A467" s="14">
        <v>458</v>
      </c>
      <c r="B467" s="14">
        <v>0</v>
      </c>
      <c r="C467" s="14">
        <v>0</v>
      </c>
      <c r="D467" s="14">
        <v>0</v>
      </c>
      <c r="E467" s="14">
        <v>0</v>
      </c>
      <c r="F467" s="14">
        <v>0</v>
      </c>
      <c r="G467" s="14">
        <v>0</v>
      </c>
      <c r="H467" s="14">
        <v>0</v>
      </c>
      <c r="I467" s="14">
        <v>0</v>
      </c>
      <c r="J467" s="14">
        <v>0</v>
      </c>
      <c r="K467" s="14">
        <v>0</v>
      </c>
      <c r="L467" s="14">
        <v>0</v>
      </c>
      <c r="M467" s="14">
        <v>0</v>
      </c>
      <c r="N467" s="14">
        <v>0</v>
      </c>
      <c r="O467" s="14">
        <v>0</v>
      </c>
      <c r="P467" s="14">
        <v>2</v>
      </c>
      <c r="Q467" s="14">
        <v>2</v>
      </c>
      <c r="R467" s="14">
        <v>2</v>
      </c>
      <c r="S467" s="14">
        <v>2</v>
      </c>
      <c r="T467" s="14">
        <v>3</v>
      </c>
    </row>
    <row r="468" spans="1:57" s="14" customFormat="1">
      <c r="A468" s="14">
        <v>459</v>
      </c>
      <c r="B468" s="14">
        <v>0</v>
      </c>
      <c r="C468" s="14">
        <v>0</v>
      </c>
      <c r="D468" s="14">
        <v>1</v>
      </c>
      <c r="E468" s="14">
        <v>1</v>
      </c>
      <c r="F468" s="14">
        <v>1</v>
      </c>
      <c r="G468" s="14">
        <v>0</v>
      </c>
      <c r="H468" s="14">
        <v>0</v>
      </c>
      <c r="I468" s="14">
        <v>0</v>
      </c>
      <c r="J468" s="14">
        <v>0</v>
      </c>
      <c r="K468" s="14">
        <v>0</v>
      </c>
      <c r="L468" s="14">
        <v>0</v>
      </c>
      <c r="M468" s="14">
        <v>0</v>
      </c>
      <c r="N468" s="14">
        <v>0</v>
      </c>
      <c r="O468" s="14">
        <v>0</v>
      </c>
      <c r="P468" s="14">
        <v>0</v>
      </c>
      <c r="Q468" s="14">
        <v>2</v>
      </c>
      <c r="R468" s="14">
        <v>2</v>
      </c>
      <c r="S468" s="14">
        <v>2</v>
      </c>
      <c r="T468" s="14">
        <v>2</v>
      </c>
      <c r="U468" s="1"/>
      <c r="V468" s="1"/>
      <c r="W468" s="1"/>
      <c r="X468" s="1"/>
      <c r="Y468" s="1"/>
      <c r="Z468" s="1"/>
      <c r="AB468" s="1"/>
      <c r="AC468" s="1"/>
      <c r="AD468" s="1"/>
      <c r="AE468" s="1"/>
      <c r="AF468" s="1"/>
      <c r="AG468" s="1"/>
      <c r="AH468" s="1"/>
      <c r="AK468" s="1"/>
      <c r="AL468" s="1"/>
      <c r="AM468" s="1"/>
      <c r="AN468" s="1"/>
      <c r="AO468" s="1"/>
      <c r="AP468" s="1"/>
      <c r="AQ468" s="1"/>
      <c r="AR468" s="1"/>
      <c r="AU468" s="1"/>
      <c r="AV468" s="1"/>
      <c r="AY468" s="1"/>
      <c r="AZ468" s="1"/>
      <c r="BA468" s="1"/>
      <c r="BB468" s="1"/>
      <c r="BE468"/>
    </row>
    <row r="469" spans="1:57" s="14" customFormat="1">
      <c r="A469" s="14">
        <v>460</v>
      </c>
      <c r="B469" s="14">
        <v>0</v>
      </c>
      <c r="C469" s="14">
        <v>0</v>
      </c>
      <c r="D469" s="14">
        <v>1</v>
      </c>
      <c r="E469" s="14">
        <v>1</v>
      </c>
      <c r="F469" s="14">
        <v>1</v>
      </c>
      <c r="G469" s="14">
        <v>0</v>
      </c>
      <c r="H469" s="14">
        <v>0</v>
      </c>
      <c r="I469" s="14">
        <v>0</v>
      </c>
      <c r="J469" s="14">
        <v>0</v>
      </c>
      <c r="K469" s="14">
        <v>0</v>
      </c>
      <c r="L469" s="14">
        <v>0</v>
      </c>
      <c r="M469" s="14">
        <v>0</v>
      </c>
      <c r="N469" s="14">
        <v>0</v>
      </c>
      <c r="O469" s="14">
        <v>0</v>
      </c>
      <c r="P469" s="14">
        <v>2</v>
      </c>
      <c r="Q469" s="14">
        <v>2</v>
      </c>
      <c r="R469" s="14">
        <v>2</v>
      </c>
      <c r="S469" s="14">
        <v>2</v>
      </c>
      <c r="T469" s="14">
        <v>3</v>
      </c>
    </row>
    <row r="470" spans="1:57" s="14" customFormat="1">
      <c r="A470" s="14">
        <v>461</v>
      </c>
      <c r="B470" s="14">
        <v>0</v>
      </c>
      <c r="C470" s="14">
        <v>0</v>
      </c>
      <c r="D470" s="14">
        <v>1</v>
      </c>
      <c r="E470" s="14">
        <v>1</v>
      </c>
      <c r="F470" s="14">
        <v>0</v>
      </c>
      <c r="G470" s="14">
        <v>0</v>
      </c>
      <c r="H470" s="14">
        <v>0</v>
      </c>
      <c r="I470" s="14">
        <v>0</v>
      </c>
      <c r="J470" s="14">
        <v>0</v>
      </c>
      <c r="K470" s="14">
        <v>0</v>
      </c>
      <c r="L470" s="14">
        <v>0</v>
      </c>
      <c r="M470" s="14">
        <v>0</v>
      </c>
      <c r="N470" s="14">
        <v>0</v>
      </c>
      <c r="O470" s="14">
        <v>0</v>
      </c>
      <c r="P470" s="14">
        <v>2</v>
      </c>
      <c r="Q470" s="14">
        <v>2</v>
      </c>
      <c r="R470" s="14">
        <v>2</v>
      </c>
      <c r="S470" s="14">
        <v>2</v>
      </c>
      <c r="T470" s="14">
        <v>3</v>
      </c>
      <c r="U470" s="14">
        <v>2</v>
      </c>
      <c r="V470" s="14">
        <v>4</v>
      </c>
      <c r="W470" s="14">
        <v>3</v>
      </c>
      <c r="X470" s="14">
        <v>3</v>
      </c>
      <c r="Y470" s="14">
        <v>1</v>
      </c>
      <c r="Z470" s="14">
        <v>50</v>
      </c>
      <c r="AA470" s="14">
        <f>Z470-[1]Discharge!AC169</f>
        <v>-10</v>
      </c>
      <c r="AB470" s="14">
        <v>2</v>
      </c>
      <c r="AC470" s="14">
        <v>1</v>
      </c>
      <c r="AD470" s="14">
        <v>1</v>
      </c>
      <c r="AE470" s="14">
        <v>1</v>
      </c>
      <c r="AF470" s="14">
        <v>1</v>
      </c>
      <c r="AG470" s="14">
        <v>1</v>
      </c>
      <c r="AH470" s="14">
        <v>1</v>
      </c>
      <c r="AI470" s="14">
        <f t="shared" ref="AI470:AI475" si="57">SUM(AC470:AH470)</f>
        <v>6</v>
      </c>
      <c r="AJ470" s="14">
        <f>AI470-[1]Discharge!AL169</f>
        <v>0</v>
      </c>
      <c r="AK470" s="14">
        <v>1</v>
      </c>
      <c r="AL470" s="14">
        <v>0</v>
      </c>
      <c r="AM470" s="14">
        <v>0</v>
      </c>
      <c r="AN470" s="14">
        <v>0</v>
      </c>
      <c r="AO470" s="14">
        <v>0</v>
      </c>
      <c r="AP470" s="14">
        <v>0</v>
      </c>
      <c r="AQ470" s="14">
        <v>0</v>
      </c>
      <c r="AR470" s="14">
        <v>0</v>
      </c>
      <c r="AS470" s="14">
        <f t="shared" ref="AS470:AS475" si="58">SUM(AK470:AR470)</f>
        <v>1</v>
      </c>
      <c r="AT470" s="14">
        <f>AS470-[1]Discharge!AV169</f>
        <v>0</v>
      </c>
      <c r="AU470" s="14">
        <v>0</v>
      </c>
      <c r="AV470" s="14">
        <v>0</v>
      </c>
      <c r="AW470" s="14">
        <f t="shared" ref="AW470:AW475" si="59">SUM(AU470:AV470)</f>
        <v>0</v>
      </c>
      <c r="AX470" s="14">
        <f>AW470-[1]Discharge!AZ169</f>
        <v>0</v>
      </c>
      <c r="AY470" s="14">
        <v>5</v>
      </c>
      <c r="AZ470" s="14">
        <v>5</v>
      </c>
      <c r="BA470" s="14">
        <v>5</v>
      </c>
      <c r="BB470" s="14">
        <v>5</v>
      </c>
      <c r="BC470" s="14">
        <f t="shared" ref="BC470:BC475" si="60">SUM(AY470:BB470)</f>
        <v>20</v>
      </c>
      <c r="BD470" s="14">
        <f>BC470-[1]Discharge!BF169</f>
        <v>4</v>
      </c>
    </row>
    <row r="471" spans="1:57" s="14" customFormat="1">
      <c r="A471" s="14">
        <v>462</v>
      </c>
      <c r="B471" s="14">
        <v>0</v>
      </c>
      <c r="C471" s="14">
        <v>0</v>
      </c>
      <c r="D471" s="14">
        <v>1</v>
      </c>
      <c r="E471" s="14">
        <v>0</v>
      </c>
      <c r="F471" s="14">
        <v>1</v>
      </c>
      <c r="G471" s="14">
        <v>4</v>
      </c>
      <c r="H471" s="14">
        <v>0</v>
      </c>
      <c r="I471" s="14">
        <v>12</v>
      </c>
      <c r="J471" s="14">
        <v>0</v>
      </c>
      <c r="K471" s="14">
        <v>0</v>
      </c>
      <c r="L471" s="14">
        <v>0</v>
      </c>
      <c r="M471" s="14">
        <v>0</v>
      </c>
      <c r="N471" s="14">
        <v>0</v>
      </c>
      <c r="O471" s="14">
        <v>0</v>
      </c>
      <c r="P471" s="14">
        <v>2</v>
      </c>
      <c r="Q471" s="14">
        <v>2</v>
      </c>
      <c r="R471" s="14">
        <v>2</v>
      </c>
      <c r="S471" s="14">
        <v>2</v>
      </c>
      <c r="T471" s="14">
        <v>3</v>
      </c>
      <c r="U471" s="14">
        <v>1</v>
      </c>
      <c r="V471" s="14">
        <v>3</v>
      </c>
      <c r="W471" s="14">
        <v>1</v>
      </c>
      <c r="X471" s="14">
        <v>1</v>
      </c>
      <c r="Y471" s="14">
        <v>1</v>
      </c>
      <c r="Z471" s="14">
        <v>60</v>
      </c>
      <c r="AA471" s="14">
        <f>Z471-[1]Discharge!AC223</f>
        <v>-15</v>
      </c>
      <c r="AB471" s="14">
        <v>2</v>
      </c>
      <c r="AC471" s="14">
        <v>0</v>
      </c>
      <c r="AD471" s="14">
        <v>1</v>
      </c>
      <c r="AE471" s="14">
        <v>1</v>
      </c>
      <c r="AF471" s="14">
        <v>1</v>
      </c>
      <c r="AG471" s="14">
        <v>1</v>
      </c>
      <c r="AH471" s="14">
        <v>1</v>
      </c>
      <c r="AI471" s="14">
        <f t="shared" si="57"/>
        <v>5</v>
      </c>
      <c r="AJ471" s="14">
        <f>AI471-[1]Discharge!AL223</f>
        <v>3</v>
      </c>
      <c r="AK471" s="14">
        <v>1</v>
      </c>
      <c r="AL471" s="14">
        <v>0</v>
      </c>
      <c r="AM471" s="14">
        <v>0</v>
      </c>
      <c r="AN471" s="14">
        <v>0</v>
      </c>
      <c r="AO471" s="14">
        <v>0</v>
      </c>
      <c r="AP471" s="14">
        <v>0</v>
      </c>
      <c r="AQ471" s="14">
        <v>0</v>
      </c>
      <c r="AR471" s="14">
        <v>1</v>
      </c>
      <c r="AS471" s="14">
        <f t="shared" si="58"/>
        <v>2</v>
      </c>
      <c r="AT471" s="14">
        <f>AS471-[1]Discharge!AV223</f>
        <v>-1</v>
      </c>
      <c r="AU471" s="14">
        <v>0</v>
      </c>
      <c r="AV471" s="14">
        <v>0</v>
      </c>
      <c r="AW471" s="14">
        <f t="shared" si="59"/>
        <v>0</v>
      </c>
      <c r="AX471" s="14">
        <f>AW471-[1]Discharge!AZ223</f>
        <v>0</v>
      </c>
      <c r="AY471" s="14">
        <v>5</v>
      </c>
      <c r="AZ471" s="14">
        <v>5</v>
      </c>
      <c r="BA471" s="14">
        <v>5</v>
      </c>
      <c r="BB471" s="14">
        <v>5</v>
      </c>
      <c r="BC471" s="14">
        <f t="shared" si="60"/>
        <v>20</v>
      </c>
      <c r="BD471" s="14">
        <f>BC471-[1]Discharge!BF223</f>
        <v>0</v>
      </c>
    </row>
    <row r="472" spans="1:57" s="14" customFormat="1">
      <c r="A472" s="14">
        <v>463</v>
      </c>
      <c r="B472" s="14">
        <v>0</v>
      </c>
      <c r="C472" s="14">
        <v>0</v>
      </c>
      <c r="D472" s="14">
        <v>0</v>
      </c>
      <c r="E472" s="14">
        <v>0</v>
      </c>
      <c r="F472" s="14">
        <v>0</v>
      </c>
      <c r="G472" s="14">
        <v>0</v>
      </c>
      <c r="H472" s="14">
        <v>0</v>
      </c>
      <c r="I472" s="14">
        <v>0</v>
      </c>
      <c r="J472" s="14">
        <v>0</v>
      </c>
      <c r="K472" s="14">
        <v>0</v>
      </c>
      <c r="L472" s="14">
        <v>0</v>
      </c>
      <c r="M472" s="14">
        <v>0</v>
      </c>
      <c r="N472" s="14">
        <v>0</v>
      </c>
      <c r="O472" s="14">
        <v>0</v>
      </c>
      <c r="P472" s="14">
        <v>0</v>
      </c>
      <c r="Q472" s="14">
        <v>0</v>
      </c>
      <c r="R472" s="14">
        <v>0</v>
      </c>
      <c r="S472" s="14">
        <v>0</v>
      </c>
      <c r="T472" s="14">
        <v>0</v>
      </c>
      <c r="U472" s="14">
        <v>3</v>
      </c>
      <c r="V472" s="14">
        <v>1</v>
      </c>
      <c r="W472" s="14">
        <v>1</v>
      </c>
      <c r="X472" s="14">
        <v>3</v>
      </c>
      <c r="Y472" s="14">
        <v>1</v>
      </c>
      <c r="Z472" s="14">
        <v>75</v>
      </c>
      <c r="AA472" s="14">
        <f>Z472-[1]Discharge!AC313</f>
        <v>-15</v>
      </c>
      <c r="AB472" s="14">
        <v>3</v>
      </c>
      <c r="AC472" s="14">
        <v>1</v>
      </c>
      <c r="AD472" s="14">
        <v>1</v>
      </c>
      <c r="AE472" s="14">
        <v>1</v>
      </c>
      <c r="AF472" s="14">
        <v>1</v>
      </c>
      <c r="AG472" s="14">
        <v>1</v>
      </c>
      <c r="AH472" s="14">
        <v>1</v>
      </c>
      <c r="AI472" s="14">
        <f t="shared" si="57"/>
        <v>6</v>
      </c>
      <c r="AJ472" s="14">
        <f>AI472-[1]Discharge!AL313</f>
        <v>2</v>
      </c>
      <c r="AK472" s="14">
        <v>1</v>
      </c>
      <c r="AL472" s="14">
        <v>0</v>
      </c>
      <c r="AM472" s="14">
        <v>1</v>
      </c>
      <c r="AN472" s="14">
        <v>1</v>
      </c>
      <c r="AO472" s="14">
        <v>0</v>
      </c>
      <c r="AP472" s="14">
        <v>0</v>
      </c>
      <c r="AQ472" s="14">
        <v>1</v>
      </c>
      <c r="AR472" s="14">
        <v>1</v>
      </c>
      <c r="AS472" s="14">
        <f t="shared" si="58"/>
        <v>5</v>
      </c>
      <c r="AT472" s="14">
        <f>AS472-[1]Discharge!AV313</f>
        <v>1</v>
      </c>
      <c r="AU472" s="14">
        <v>0</v>
      </c>
      <c r="AV472" s="14">
        <v>0</v>
      </c>
      <c r="AW472" s="14">
        <f t="shared" si="59"/>
        <v>0</v>
      </c>
      <c r="AX472" s="14">
        <f>AW472-[1]Discharge!AZ313</f>
        <v>0</v>
      </c>
      <c r="AY472" s="14">
        <v>5</v>
      </c>
      <c r="AZ472" s="14">
        <v>4</v>
      </c>
      <c r="BA472" s="14">
        <v>5</v>
      </c>
      <c r="BB472" s="14">
        <v>5</v>
      </c>
      <c r="BC472" s="14">
        <f t="shared" si="60"/>
        <v>19</v>
      </c>
      <c r="BD472" s="14">
        <f>BC472-[1]Discharge!BF313</f>
        <v>-1</v>
      </c>
    </row>
    <row r="473" spans="1:57" s="14" customFormat="1">
      <c r="A473" s="14">
        <v>464</v>
      </c>
      <c r="B473" s="14">
        <v>0</v>
      </c>
      <c r="C473" s="14">
        <v>0</v>
      </c>
      <c r="D473" s="14">
        <v>0</v>
      </c>
      <c r="E473" s="14">
        <v>0</v>
      </c>
      <c r="F473" s="14">
        <v>0</v>
      </c>
      <c r="G473" s="14">
        <v>0</v>
      </c>
      <c r="H473" s="14">
        <v>0</v>
      </c>
      <c r="I473" s="14">
        <v>0</v>
      </c>
      <c r="J473" s="14">
        <v>0</v>
      </c>
      <c r="K473" s="14">
        <v>0</v>
      </c>
      <c r="L473" s="14">
        <v>0</v>
      </c>
      <c r="M473" s="14">
        <v>0</v>
      </c>
      <c r="N473" s="14">
        <v>0</v>
      </c>
      <c r="O473" s="14">
        <v>0</v>
      </c>
      <c r="P473" s="14">
        <v>0</v>
      </c>
      <c r="Q473" s="14">
        <v>1</v>
      </c>
      <c r="R473" s="14">
        <v>0</v>
      </c>
      <c r="S473" s="14">
        <v>0</v>
      </c>
      <c r="T473" s="14">
        <v>2</v>
      </c>
      <c r="U473" s="14">
        <v>5</v>
      </c>
      <c r="V473" s="14">
        <v>2</v>
      </c>
      <c r="W473" s="14">
        <v>2</v>
      </c>
      <c r="X473" s="14">
        <v>1</v>
      </c>
      <c r="Y473" s="14">
        <v>1</v>
      </c>
      <c r="Z473" s="14">
        <v>58</v>
      </c>
      <c r="AA473" s="14">
        <f>Z473-[1]Discharge!AC436</f>
        <v>-12</v>
      </c>
      <c r="AB473" s="14">
        <v>4</v>
      </c>
      <c r="AC473" s="14">
        <v>1</v>
      </c>
      <c r="AD473" s="14">
        <v>1</v>
      </c>
      <c r="AE473" s="14">
        <v>1</v>
      </c>
      <c r="AF473" s="14">
        <v>1</v>
      </c>
      <c r="AG473" s="14">
        <v>1</v>
      </c>
      <c r="AH473" s="14">
        <v>1</v>
      </c>
      <c r="AI473" s="14">
        <f t="shared" si="57"/>
        <v>6</v>
      </c>
      <c r="AJ473" s="14">
        <f>AI473-[1]Discharge!AL436</f>
        <v>0</v>
      </c>
      <c r="AK473" s="14">
        <v>1</v>
      </c>
      <c r="AL473" s="14">
        <v>1</v>
      </c>
      <c r="AM473" s="14">
        <v>1</v>
      </c>
      <c r="AN473" s="14">
        <v>1</v>
      </c>
      <c r="AO473" s="14">
        <v>1</v>
      </c>
      <c r="AP473" s="14">
        <v>1</v>
      </c>
      <c r="AQ473" s="14">
        <v>1</v>
      </c>
      <c r="AR473" s="14">
        <v>1</v>
      </c>
      <c r="AS473" s="14">
        <f t="shared" si="58"/>
        <v>8</v>
      </c>
      <c r="AT473" s="14">
        <f>AS473-[1]Discharge!AV436</f>
        <v>0</v>
      </c>
      <c r="AU473" s="14">
        <v>0</v>
      </c>
      <c r="AV473" s="14">
        <v>0</v>
      </c>
      <c r="AW473" s="14">
        <f t="shared" si="59"/>
        <v>0</v>
      </c>
      <c r="AX473" s="14">
        <f>AW473-[1]Discharge!AZ436</f>
        <v>-2</v>
      </c>
      <c r="AY473" s="14">
        <v>5</v>
      </c>
      <c r="AZ473" s="14">
        <v>5</v>
      </c>
      <c r="BA473" s="14">
        <v>5</v>
      </c>
      <c r="BB473" s="14">
        <v>5</v>
      </c>
      <c r="BC473" s="14">
        <f t="shared" si="60"/>
        <v>20</v>
      </c>
      <c r="BD473" s="14">
        <f>BC473-[1]Discharge!BF436</f>
        <v>0</v>
      </c>
    </row>
    <row r="474" spans="1:57" s="14" customFormat="1">
      <c r="A474" s="14">
        <v>465</v>
      </c>
      <c r="B474" s="14">
        <v>3</v>
      </c>
      <c r="C474" s="14">
        <v>0</v>
      </c>
      <c r="D474" s="14">
        <v>1</v>
      </c>
      <c r="E474" s="14">
        <v>1</v>
      </c>
      <c r="F474" s="14">
        <v>1</v>
      </c>
      <c r="G474" s="14">
        <v>0</v>
      </c>
      <c r="H474" s="14">
        <v>0</v>
      </c>
      <c r="I474" s="14">
        <v>0</v>
      </c>
      <c r="J474" s="14">
        <v>1</v>
      </c>
      <c r="K474" s="14">
        <v>0</v>
      </c>
      <c r="L474" s="14">
        <v>0</v>
      </c>
      <c r="M474" s="14">
        <v>0</v>
      </c>
      <c r="N474" s="14">
        <v>0</v>
      </c>
      <c r="O474" s="14">
        <v>0</v>
      </c>
      <c r="P474" s="14">
        <v>2</v>
      </c>
      <c r="Q474" s="14">
        <v>2</v>
      </c>
      <c r="R474" s="14">
        <v>2</v>
      </c>
      <c r="S474" s="14">
        <v>2</v>
      </c>
      <c r="T474" s="14">
        <v>3</v>
      </c>
      <c r="U474" s="14">
        <v>1</v>
      </c>
      <c r="V474" s="14">
        <v>1</v>
      </c>
      <c r="W474" s="14">
        <v>1</v>
      </c>
      <c r="X474" s="14">
        <v>1</v>
      </c>
      <c r="Y474" s="14">
        <v>1</v>
      </c>
      <c r="Z474" s="14">
        <v>95</v>
      </c>
      <c r="AA474" s="14">
        <f>Z474-[1]Discharge!AC178</f>
        <v>15</v>
      </c>
      <c r="AB474" s="14">
        <v>3</v>
      </c>
      <c r="AC474" s="14">
        <v>1</v>
      </c>
      <c r="AD474" s="14">
        <v>1</v>
      </c>
      <c r="AE474" s="14">
        <v>1</v>
      </c>
      <c r="AF474" s="14">
        <v>1</v>
      </c>
      <c r="AG474" s="14">
        <v>1</v>
      </c>
      <c r="AH474" s="14">
        <v>1</v>
      </c>
      <c r="AI474" s="14">
        <f t="shared" si="57"/>
        <v>6</v>
      </c>
      <c r="AJ474" s="14">
        <f>AI474-[1]Discharge!AL178</f>
        <v>0</v>
      </c>
      <c r="AK474" s="14">
        <v>1</v>
      </c>
      <c r="AL474" s="14">
        <v>1</v>
      </c>
      <c r="AM474" s="14">
        <v>1</v>
      </c>
      <c r="AN474" s="14">
        <v>1</v>
      </c>
      <c r="AO474" s="14">
        <v>1</v>
      </c>
      <c r="AP474" s="14">
        <v>1</v>
      </c>
      <c r="AQ474" s="14">
        <v>1</v>
      </c>
      <c r="AR474" s="14">
        <v>1</v>
      </c>
      <c r="AS474" s="14">
        <f t="shared" si="58"/>
        <v>8</v>
      </c>
      <c r="AT474" s="14">
        <f>AS474-[1]Discharge!AV178</f>
        <v>0</v>
      </c>
      <c r="AU474" s="14">
        <v>0</v>
      </c>
      <c r="AV474" s="14">
        <v>0</v>
      </c>
      <c r="AW474" s="14">
        <f t="shared" si="59"/>
        <v>0</v>
      </c>
      <c r="AX474" s="14">
        <f>AW474-[1]Discharge!AZ178</f>
        <v>0</v>
      </c>
      <c r="AY474" s="14">
        <v>5</v>
      </c>
      <c r="AZ474" s="14">
        <v>5</v>
      </c>
      <c r="BA474" s="14">
        <v>5</v>
      </c>
      <c r="BB474" s="14">
        <v>5</v>
      </c>
      <c r="BC474" s="14">
        <f t="shared" si="60"/>
        <v>20</v>
      </c>
      <c r="BD474" s="14">
        <f>BC474-[1]Discharge!BF178</f>
        <v>0</v>
      </c>
    </row>
    <row r="475" spans="1:57" s="14" customFormat="1">
      <c r="A475" s="14">
        <v>466</v>
      </c>
      <c r="B475" s="14">
        <v>0</v>
      </c>
      <c r="C475" s="14">
        <v>4</v>
      </c>
      <c r="D475" s="14">
        <v>1</v>
      </c>
      <c r="E475" s="14">
        <v>1</v>
      </c>
      <c r="F475" s="14">
        <v>2</v>
      </c>
      <c r="G475" s="14">
        <v>0</v>
      </c>
      <c r="H475" s="14">
        <v>0</v>
      </c>
      <c r="I475" s="14">
        <v>0</v>
      </c>
      <c r="J475" s="14">
        <v>1</v>
      </c>
      <c r="K475" s="14">
        <v>0</v>
      </c>
      <c r="L475" s="14">
        <v>0</v>
      </c>
      <c r="M475" s="14">
        <v>0</v>
      </c>
      <c r="N475" s="14">
        <v>0</v>
      </c>
      <c r="O475" s="14">
        <v>0</v>
      </c>
      <c r="P475" s="14">
        <v>2</v>
      </c>
      <c r="Q475" s="14">
        <v>2</v>
      </c>
      <c r="R475" s="14">
        <v>2</v>
      </c>
      <c r="S475" s="14">
        <v>2</v>
      </c>
      <c r="T475" s="14">
        <v>2</v>
      </c>
      <c r="U475" s="14">
        <v>2</v>
      </c>
      <c r="V475" s="14">
        <v>1</v>
      </c>
      <c r="W475" s="14">
        <v>1</v>
      </c>
      <c r="X475" s="14">
        <v>1</v>
      </c>
      <c r="Y475" s="14">
        <v>1</v>
      </c>
      <c r="Z475" s="14">
        <v>90</v>
      </c>
      <c r="AA475" s="14">
        <f>Z475-[1]Discharge!AC371</f>
        <v>10</v>
      </c>
      <c r="AB475" s="14">
        <v>3</v>
      </c>
      <c r="AC475" s="14">
        <v>1</v>
      </c>
      <c r="AD475" s="14">
        <v>1</v>
      </c>
      <c r="AE475" s="14">
        <v>1</v>
      </c>
      <c r="AF475" s="14">
        <v>1</v>
      </c>
      <c r="AG475" s="14">
        <v>1</v>
      </c>
      <c r="AH475" s="14">
        <v>1</v>
      </c>
      <c r="AI475" s="14">
        <f t="shared" si="57"/>
        <v>6</v>
      </c>
      <c r="AJ475" s="14">
        <f>AI475-[1]Discharge!AL371</f>
        <v>0</v>
      </c>
      <c r="AK475" s="14">
        <v>1</v>
      </c>
      <c r="AL475" s="14">
        <v>1</v>
      </c>
      <c r="AM475" s="14">
        <v>1</v>
      </c>
      <c r="AN475" s="14">
        <v>1</v>
      </c>
      <c r="AO475" s="14">
        <v>1</v>
      </c>
      <c r="AP475" s="14">
        <v>1</v>
      </c>
      <c r="AQ475" s="14">
        <v>1</v>
      </c>
      <c r="AR475" s="14">
        <v>1</v>
      </c>
      <c r="AS475" s="14">
        <f t="shared" si="58"/>
        <v>8</v>
      </c>
      <c r="AT475" s="14">
        <f>AS475-[1]Discharge!AV371</f>
        <v>5</v>
      </c>
      <c r="AU475" s="14">
        <v>0</v>
      </c>
      <c r="AV475" s="14">
        <v>0</v>
      </c>
      <c r="AW475" s="14">
        <f t="shared" si="59"/>
        <v>0</v>
      </c>
      <c r="AX475" s="14">
        <f>AW475-[1]Discharge!AZ371</f>
        <v>0</v>
      </c>
      <c r="AY475" s="14">
        <v>5</v>
      </c>
      <c r="AZ475" s="14">
        <v>5</v>
      </c>
      <c r="BA475" s="14">
        <v>5</v>
      </c>
      <c r="BB475" s="14">
        <v>5</v>
      </c>
      <c r="BC475" s="14">
        <f t="shared" si="60"/>
        <v>20</v>
      </c>
      <c r="BD475" s="14">
        <f>BC475-[1]Discharge!BF371</f>
        <v>0</v>
      </c>
    </row>
    <row r="476" spans="1:57" s="14" customFormat="1">
      <c r="A476" s="14">
        <v>467</v>
      </c>
      <c r="B476" s="14">
        <v>0</v>
      </c>
      <c r="C476" s="14">
        <v>0</v>
      </c>
      <c r="D476" s="14">
        <v>1</v>
      </c>
      <c r="E476" s="14">
        <v>1</v>
      </c>
      <c r="F476" s="14">
        <v>0</v>
      </c>
      <c r="G476" s="14">
        <v>0</v>
      </c>
      <c r="H476" s="14">
        <v>0</v>
      </c>
      <c r="I476" s="14">
        <v>0</v>
      </c>
      <c r="J476" s="14">
        <v>0</v>
      </c>
      <c r="K476" s="14">
        <v>0</v>
      </c>
      <c r="L476" s="14">
        <v>0</v>
      </c>
      <c r="M476" s="14">
        <v>0</v>
      </c>
      <c r="N476" s="14">
        <v>0</v>
      </c>
      <c r="O476" s="14">
        <v>0</v>
      </c>
      <c r="P476" s="14">
        <v>2</v>
      </c>
      <c r="Q476" s="14">
        <v>2</v>
      </c>
      <c r="R476" s="14">
        <v>2</v>
      </c>
      <c r="S476" s="14">
        <v>2</v>
      </c>
      <c r="T476" s="14">
        <v>3</v>
      </c>
    </row>
    <row r="477" spans="1:57" s="14" customFormat="1">
      <c r="A477" s="14">
        <v>468</v>
      </c>
      <c r="B477" s="14">
        <v>0</v>
      </c>
      <c r="C477" s="14">
        <v>0</v>
      </c>
      <c r="D477" s="14">
        <v>0</v>
      </c>
      <c r="E477" s="14">
        <v>2</v>
      </c>
      <c r="F477" s="14">
        <v>0</v>
      </c>
      <c r="G477" s="14">
        <v>0</v>
      </c>
      <c r="H477" s="14">
        <v>0</v>
      </c>
      <c r="I477" s="14">
        <v>0</v>
      </c>
      <c r="J477" s="14">
        <v>0</v>
      </c>
      <c r="K477" s="14">
        <v>0</v>
      </c>
      <c r="L477" s="14">
        <v>0</v>
      </c>
      <c r="M477" s="14">
        <v>0</v>
      </c>
      <c r="N477" s="14">
        <v>0</v>
      </c>
      <c r="O477" s="14">
        <v>0</v>
      </c>
      <c r="P477" s="14">
        <v>2</v>
      </c>
      <c r="Q477" s="14">
        <v>2</v>
      </c>
      <c r="R477" s="14">
        <v>2</v>
      </c>
      <c r="S477" s="14">
        <v>2</v>
      </c>
      <c r="T477" s="14">
        <v>3</v>
      </c>
      <c r="U477" s="14">
        <v>1</v>
      </c>
      <c r="V477" s="14">
        <v>1</v>
      </c>
      <c r="W477" s="14">
        <v>1</v>
      </c>
      <c r="X477" s="14">
        <v>1</v>
      </c>
      <c r="Y477" s="14">
        <v>1</v>
      </c>
      <c r="Z477" s="14">
        <v>90</v>
      </c>
      <c r="AA477" s="14">
        <f>Z477-[1]Discharge!AC124</f>
        <v>60</v>
      </c>
      <c r="AB477" s="14">
        <v>1</v>
      </c>
      <c r="AC477" s="14">
        <v>1</v>
      </c>
      <c r="AD477" s="14">
        <v>1</v>
      </c>
      <c r="AE477" s="14">
        <v>1</v>
      </c>
      <c r="AF477" s="14">
        <v>1</v>
      </c>
      <c r="AG477" s="14">
        <v>1</v>
      </c>
      <c r="AH477" s="14">
        <v>1</v>
      </c>
      <c r="AI477" s="14">
        <f>SUM(AC477:AH477)</f>
        <v>6</v>
      </c>
      <c r="AJ477" s="14">
        <f>AI477-[1]Discharge!AL124</f>
        <v>0</v>
      </c>
      <c r="AK477" s="14">
        <v>1</v>
      </c>
      <c r="AL477" s="14">
        <v>1</v>
      </c>
      <c r="AM477" s="14">
        <v>1</v>
      </c>
      <c r="AN477" s="14">
        <v>1</v>
      </c>
      <c r="AO477" s="14">
        <v>1</v>
      </c>
      <c r="AP477" s="14">
        <v>1</v>
      </c>
      <c r="AQ477" s="14">
        <v>1</v>
      </c>
      <c r="AR477" s="14">
        <v>1</v>
      </c>
      <c r="AS477" s="14">
        <f>SUM(AK477:AR477)</f>
        <v>8</v>
      </c>
      <c r="AT477" s="14">
        <f>AS477-[1]Discharge!AV124</f>
        <v>3</v>
      </c>
      <c r="AU477" s="14">
        <v>0</v>
      </c>
      <c r="AV477" s="14">
        <v>0</v>
      </c>
      <c r="AW477" s="14">
        <f t="shared" ref="AW477:AW484" si="61">SUM(AU477:AV477)</f>
        <v>0</v>
      </c>
      <c r="AX477" s="14">
        <f>AW477-[1]Discharge!AZ124</f>
        <v>0</v>
      </c>
      <c r="AY477" s="14">
        <v>5</v>
      </c>
      <c r="AZ477" s="14">
        <v>5</v>
      </c>
      <c r="BA477" s="14">
        <v>5</v>
      </c>
      <c r="BB477" s="14">
        <v>5</v>
      </c>
      <c r="BC477" s="14">
        <f t="shared" ref="BC477:BC484" si="62">SUM(AY477:BB477)</f>
        <v>20</v>
      </c>
      <c r="BD477" s="14">
        <f>BC477-[1]Discharge!BF124</f>
        <v>0</v>
      </c>
    </row>
    <row r="478" spans="1:57" s="14" customFormat="1">
      <c r="A478" s="14">
        <v>469</v>
      </c>
      <c r="B478" s="14">
        <v>0</v>
      </c>
      <c r="C478" s="14">
        <v>0</v>
      </c>
      <c r="D478" s="14">
        <v>1</v>
      </c>
      <c r="E478" s="14">
        <v>0</v>
      </c>
      <c r="F478" s="14">
        <v>0</v>
      </c>
      <c r="G478" s="14">
        <v>0</v>
      </c>
      <c r="H478" s="14">
        <v>0</v>
      </c>
      <c r="I478" s="14">
        <v>0</v>
      </c>
      <c r="J478" s="14">
        <v>0</v>
      </c>
      <c r="K478" s="14">
        <v>0</v>
      </c>
      <c r="L478" s="14">
        <v>0</v>
      </c>
      <c r="M478" s="14">
        <v>0</v>
      </c>
      <c r="N478" s="14">
        <v>0</v>
      </c>
      <c r="O478" s="14">
        <v>0</v>
      </c>
      <c r="P478" s="14">
        <v>2</v>
      </c>
      <c r="Q478" s="14">
        <v>2</v>
      </c>
      <c r="R478" s="14">
        <v>2</v>
      </c>
      <c r="S478" s="14">
        <v>2</v>
      </c>
      <c r="T478" s="14">
        <v>3</v>
      </c>
      <c r="U478" s="14">
        <v>1</v>
      </c>
      <c r="V478" s="14">
        <v>1</v>
      </c>
      <c r="W478" s="14">
        <v>1</v>
      </c>
      <c r="X478" s="14">
        <v>1</v>
      </c>
      <c r="Y478" s="14">
        <v>1</v>
      </c>
      <c r="Z478" s="14">
        <v>98</v>
      </c>
      <c r="AA478" s="14">
        <f>Z478-[1]Discharge!AC253</f>
        <v>4</v>
      </c>
      <c r="AB478" s="14">
        <v>3</v>
      </c>
      <c r="AC478" s="14">
        <v>1</v>
      </c>
      <c r="AD478" s="14">
        <v>1</v>
      </c>
      <c r="AE478" s="14">
        <v>1</v>
      </c>
      <c r="AF478" s="14">
        <v>1</v>
      </c>
      <c r="AG478" s="14">
        <v>1</v>
      </c>
      <c r="AH478" s="14">
        <v>1</v>
      </c>
      <c r="AI478" s="14">
        <f>SUM(AC478:AH478)</f>
        <v>6</v>
      </c>
      <c r="AJ478" s="14">
        <f>AI478-[1]Discharge!AL253</f>
        <v>0</v>
      </c>
      <c r="AK478" s="14">
        <v>1</v>
      </c>
      <c r="AL478" s="14">
        <v>1</v>
      </c>
      <c r="AM478" s="14">
        <v>1</v>
      </c>
      <c r="AN478" s="14">
        <v>1</v>
      </c>
      <c r="AO478" s="14">
        <v>1</v>
      </c>
      <c r="AP478" s="14">
        <v>1</v>
      </c>
      <c r="AQ478" s="14">
        <v>1</v>
      </c>
      <c r="AR478" s="14">
        <v>1</v>
      </c>
      <c r="AS478" s="14">
        <f>SUM(AK478:AR478)</f>
        <v>8</v>
      </c>
      <c r="AT478" s="14">
        <f>AS478-[1]Discharge!AV253</f>
        <v>0</v>
      </c>
      <c r="AU478" s="14">
        <v>0</v>
      </c>
      <c r="AV478" s="14">
        <v>0</v>
      </c>
      <c r="AW478" s="14">
        <f t="shared" si="61"/>
        <v>0</v>
      </c>
      <c r="AX478" s="14">
        <f>AW478-[1]Discharge!AZ253</f>
        <v>0</v>
      </c>
      <c r="AY478" s="14">
        <v>5</v>
      </c>
      <c r="AZ478" s="14">
        <v>5</v>
      </c>
      <c r="BA478" s="14">
        <v>5</v>
      </c>
      <c r="BB478" s="14">
        <v>5</v>
      </c>
      <c r="BC478" s="14">
        <f t="shared" si="62"/>
        <v>20</v>
      </c>
      <c r="BD478" s="14">
        <f>BC478-[1]Discharge!BF253</f>
        <v>0</v>
      </c>
    </row>
    <row r="479" spans="1:57" s="14" customFormat="1">
      <c r="A479" s="14">
        <v>470</v>
      </c>
      <c r="B479" s="14">
        <v>0</v>
      </c>
      <c r="C479" s="14">
        <v>2</v>
      </c>
      <c r="D479" s="14">
        <v>2</v>
      </c>
      <c r="E479" s="14">
        <v>2</v>
      </c>
      <c r="F479" s="14">
        <v>0</v>
      </c>
      <c r="G479" s="14">
        <v>0</v>
      </c>
      <c r="H479" s="14">
        <v>0</v>
      </c>
      <c r="I479" s="14">
        <v>0</v>
      </c>
      <c r="J479" s="14">
        <v>0</v>
      </c>
      <c r="K479" s="14">
        <v>0</v>
      </c>
      <c r="L479" s="14">
        <v>0</v>
      </c>
      <c r="M479" s="14">
        <v>0</v>
      </c>
      <c r="N479" s="14">
        <v>0</v>
      </c>
      <c r="O479" s="14">
        <v>0</v>
      </c>
      <c r="P479" s="14">
        <v>0</v>
      </c>
      <c r="V479" s="14">
        <v>3</v>
      </c>
      <c r="W479" s="14">
        <v>5</v>
      </c>
      <c r="X479" s="14">
        <v>1</v>
      </c>
      <c r="Y479" s="14">
        <v>2</v>
      </c>
      <c r="Z479" s="14">
        <v>1</v>
      </c>
      <c r="AA479" s="14">
        <f>Z479-[1]Discharge!AC445</f>
        <v>1</v>
      </c>
      <c r="AB479" s="1">
        <v>0</v>
      </c>
      <c r="AC479" s="1">
        <v>0</v>
      </c>
      <c r="AD479" s="1">
        <v>0</v>
      </c>
      <c r="AE479" s="1">
        <v>0</v>
      </c>
      <c r="AF479" s="1">
        <v>0</v>
      </c>
      <c r="AG479" s="1">
        <v>0</v>
      </c>
      <c r="AH479" s="1">
        <v>0</v>
      </c>
      <c r="AI479" s="14">
        <f>SUM(AC479:AH479)</f>
        <v>0</v>
      </c>
      <c r="AJ479" s="14">
        <f>AI479-[1]Discharge!AL445</f>
        <v>0</v>
      </c>
      <c r="AK479" s="1">
        <v>0</v>
      </c>
      <c r="AL479" s="1">
        <v>0</v>
      </c>
      <c r="AM479" s="1">
        <v>0</v>
      </c>
      <c r="AN479" s="1">
        <v>0</v>
      </c>
      <c r="AO479" s="1">
        <v>0</v>
      </c>
      <c r="AP479" s="1">
        <v>0</v>
      </c>
      <c r="AQ479" s="1">
        <v>0</v>
      </c>
      <c r="AR479" s="1">
        <v>0</v>
      </c>
      <c r="AS479" s="14">
        <f>SUM(AK479:AR479)</f>
        <v>0</v>
      </c>
      <c r="AT479" s="14">
        <f>AS479-[1]Discharge!AV445</f>
        <v>0</v>
      </c>
      <c r="AU479" s="1">
        <v>0</v>
      </c>
      <c r="AV479" s="1">
        <v>0</v>
      </c>
      <c r="AW479" s="14">
        <f t="shared" si="61"/>
        <v>0</v>
      </c>
      <c r="AX479" s="14">
        <f>AW479-[1]Discharge!AZ445</f>
        <v>0</v>
      </c>
      <c r="AY479" s="1">
        <v>0</v>
      </c>
      <c r="AZ479" s="1">
        <v>0</v>
      </c>
      <c r="BA479" s="1">
        <v>0</v>
      </c>
      <c r="BB479" s="1">
        <v>0</v>
      </c>
      <c r="BC479" s="14">
        <f t="shared" si="62"/>
        <v>0</v>
      </c>
      <c r="BD479" s="14">
        <f>BC479-[1]Discharge!BF445</f>
        <v>0</v>
      </c>
    </row>
    <row r="480" spans="1:57" s="14" customFormat="1">
      <c r="A480" s="14">
        <v>471</v>
      </c>
      <c r="B480" s="14">
        <v>0</v>
      </c>
      <c r="C480" s="14">
        <v>0</v>
      </c>
      <c r="D480" s="14">
        <v>1</v>
      </c>
      <c r="E480" s="14">
        <v>1</v>
      </c>
      <c r="F480" s="14">
        <v>0</v>
      </c>
      <c r="G480" s="14">
        <v>0</v>
      </c>
      <c r="H480" s="14">
        <v>0</v>
      </c>
      <c r="I480" s="14">
        <v>0</v>
      </c>
      <c r="J480" s="14">
        <v>0</v>
      </c>
      <c r="K480" s="14">
        <v>0</v>
      </c>
      <c r="L480" s="14">
        <v>0</v>
      </c>
      <c r="M480" s="14">
        <v>0</v>
      </c>
      <c r="N480" s="14">
        <v>0</v>
      </c>
      <c r="O480" s="14">
        <v>0</v>
      </c>
      <c r="P480" s="14">
        <v>2</v>
      </c>
      <c r="Q480" s="14">
        <v>2</v>
      </c>
      <c r="R480" s="14">
        <v>2</v>
      </c>
      <c r="S480" s="14">
        <v>2</v>
      </c>
      <c r="T480" s="14">
        <v>3</v>
      </c>
      <c r="U480" s="14">
        <v>1</v>
      </c>
      <c r="V480" s="14">
        <v>1</v>
      </c>
      <c r="W480" s="14">
        <v>1</v>
      </c>
      <c r="X480" s="14">
        <v>1</v>
      </c>
      <c r="Y480" s="14">
        <v>1</v>
      </c>
      <c r="Z480" s="14">
        <v>100</v>
      </c>
      <c r="AA480" s="14">
        <f>Z480-[1]Discharge!AC110</f>
        <v>40</v>
      </c>
      <c r="AB480" s="14">
        <v>1</v>
      </c>
      <c r="AC480" s="14">
        <v>1</v>
      </c>
      <c r="AD480" s="14">
        <v>1</v>
      </c>
      <c r="AE480" s="14">
        <v>1</v>
      </c>
      <c r="AF480" s="14">
        <v>1</v>
      </c>
      <c r="AG480" s="14">
        <v>1</v>
      </c>
      <c r="AH480" s="14">
        <v>1</v>
      </c>
      <c r="AI480" s="14">
        <f>SUM(AC480:AH480)</f>
        <v>6</v>
      </c>
      <c r="AJ480" s="14">
        <f>AI480-[1]Discharge!AL110</f>
        <v>0</v>
      </c>
      <c r="AK480" s="14">
        <v>1</v>
      </c>
      <c r="AL480" s="14">
        <v>1</v>
      </c>
      <c r="AM480" s="14">
        <v>1</v>
      </c>
      <c r="AN480" s="14">
        <v>1</v>
      </c>
      <c r="AO480" s="14">
        <v>1</v>
      </c>
      <c r="AP480" s="14">
        <v>1</v>
      </c>
      <c r="AQ480" s="14">
        <v>1</v>
      </c>
      <c r="AR480" s="14">
        <v>1</v>
      </c>
      <c r="AS480" s="14">
        <f>SUM(AK480:AR480)</f>
        <v>8</v>
      </c>
      <c r="AT480" s="14">
        <f>AS480-[1]Discharge!AV110</f>
        <v>0</v>
      </c>
      <c r="AU480" s="14">
        <v>0</v>
      </c>
      <c r="AV480" s="14">
        <v>0</v>
      </c>
      <c r="AW480" s="14">
        <f t="shared" si="61"/>
        <v>0</v>
      </c>
      <c r="AX480" s="14">
        <f>AW480-[1]Discharge!AZ110</f>
        <v>0</v>
      </c>
      <c r="AY480" s="14">
        <v>5</v>
      </c>
      <c r="AZ480" s="14">
        <v>5</v>
      </c>
      <c r="BA480" s="14">
        <v>5</v>
      </c>
      <c r="BB480" s="14">
        <v>5</v>
      </c>
      <c r="BC480" s="14">
        <f t="shared" si="62"/>
        <v>20</v>
      </c>
      <c r="BD480" s="14">
        <f>BC480-[1]Discharge!BF110</f>
        <v>0</v>
      </c>
    </row>
    <row r="481" spans="1:57" s="14" customFormat="1">
      <c r="A481" s="14">
        <v>472</v>
      </c>
      <c r="B481" s="14">
        <v>2</v>
      </c>
      <c r="C481" s="14">
        <v>15</v>
      </c>
      <c r="D481" s="14">
        <v>1</v>
      </c>
      <c r="E481" s="14">
        <v>1</v>
      </c>
      <c r="F481" s="14">
        <v>1</v>
      </c>
      <c r="G481" s="14">
        <v>0</v>
      </c>
      <c r="H481" s="14">
        <v>0</v>
      </c>
      <c r="I481" s="14">
        <v>0</v>
      </c>
      <c r="J481" s="14">
        <v>0</v>
      </c>
      <c r="K481" s="14">
        <v>0</v>
      </c>
      <c r="L481" s="14">
        <v>0</v>
      </c>
      <c r="M481" s="14">
        <v>1</v>
      </c>
      <c r="N481" s="14">
        <v>0</v>
      </c>
      <c r="O481" s="14">
        <v>0</v>
      </c>
      <c r="P481" s="14">
        <v>2</v>
      </c>
      <c r="Q481" s="14">
        <v>2</v>
      </c>
      <c r="R481" s="14">
        <v>2</v>
      </c>
      <c r="S481" s="14">
        <v>2</v>
      </c>
      <c r="T481" s="14">
        <v>3</v>
      </c>
      <c r="U481" s="14">
        <v>1</v>
      </c>
      <c r="V481" s="14">
        <v>1</v>
      </c>
      <c r="W481" s="14">
        <v>1</v>
      </c>
      <c r="X481" s="14">
        <v>1</v>
      </c>
      <c r="Y481" s="14">
        <v>1</v>
      </c>
      <c r="Z481" s="14">
        <v>60</v>
      </c>
      <c r="AA481" s="14">
        <f>Z481-[1]Discharge!AC105</f>
        <v>30</v>
      </c>
      <c r="AB481" s="14">
        <v>4</v>
      </c>
      <c r="AC481" s="14">
        <v>0</v>
      </c>
      <c r="AD481" s="14">
        <v>0</v>
      </c>
      <c r="AE481" s="14">
        <v>0</v>
      </c>
      <c r="AF481" s="14">
        <v>0</v>
      </c>
      <c r="AG481" s="14">
        <v>0</v>
      </c>
      <c r="AH481" s="14">
        <v>0</v>
      </c>
      <c r="AI481" s="14">
        <v>0</v>
      </c>
      <c r="AJ481" s="14">
        <f>AI481-[1]Discharge!AL105</f>
        <v>-4</v>
      </c>
      <c r="AK481" s="14">
        <v>0</v>
      </c>
      <c r="AL481" s="14">
        <v>0</v>
      </c>
      <c r="AM481" s="14">
        <v>0</v>
      </c>
      <c r="AN481" s="14">
        <v>0</v>
      </c>
      <c r="AO481" s="14">
        <v>0</v>
      </c>
      <c r="AP481" s="14">
        <v>0</v>
      </c>
      <c r="AQ481" s="14">
        <v>0</v>
      </c>
      <c r="AR481" s="14">
        <v>0</v>
      </c>
      <c r="AS481" s="14">
        <v>0</v>
      </c>
      <c r="AT481" s="14">
        <f>AS481-[1]Discharge!AV105</f>
        <v>-2</v>
      </c>
      <c r="AU481" s="14">
        <v>0</v>
      </c>
      <c r="AV481" s="14">
        <v>0</v>
      </c>
      <c r="AW481" s="14">
        <f t="shared" si="61"/>
        <v>0</v>
      </c>
      <c r="AX481" s="14">
        <f>AW481-[1]Discharge!AZ105</f>
        <v>-6</v>
      </c>
      <c r="AY481" s="14">
        <v>5</v>
      </c>
      <c r="AZ481" s="14">
        <v>5</v>
      </c>
      <c r="BA481" s="14">
        <v>5</v>
      </c>
      <c r="BB481" s="14">
        <v>5</v>
      </c>
      <c r="BC481" s="14">
        <f t="shared" si="62"/>
        <v>20</v>
      </c>
      <c r="BD481" s="14">
        <f>BC481-[1]Discharge!BF105</f>
        <v>0</v>
      </c>
    </row>
    <row r="482" spans="1:57" s="14" customFormat="1">
      <c r="A482" s="14">
        <v>473</v>
      </c>
      <c r="B482" s="14">
        <v>0</v>
      </c>
      <c r="C482" s="14">
        <v>0</v>
      </c>
      <c r="D482" s="14">
        <v>0</v>
      </c>
      <c r="E482" s="14">
        <v>0</v>
      </c>
      <c r="F482" s="14">
        <v>0</v>
      </c>
      <c r="G482" s="14">
        <v>0</v>
      </c>
      <c r="H482" s="14">
        <v>0</v>
      </c>
      <c r="I482" s="14">
        <v>0</v>
      </c>
      <c r="J482" s="14">
        <v>0</v>
      </c>
      <c r="K482" s="14">
        <v>0</v>
      </c>
      <c r="L482" s="14">
        <v>0</v>
      </c>
      <c r="M482" s="14">
        <v>0</v>
      </c>
      <c r="N482" s="14">
        <v>0</v>
      </c>
      <c r="O482" s="14">
        <v>0</v>
      </c>
      <c r="P482" s="14">
        <v>2</v>
      </c>
      <c r="Q482" s="14">
        <v>2</v>
      </c>
      <c r="R482" s="14">
        <v>2</v>
      </c>
      <c r="S482" s="14">
        <v>2</v>
      </c>
      <c r="T482" s="14">
        <v>3</v>
      </c>
      <c r="U482" s="14">
        <v>1</v>
      </c>
      <c r="V482" s="14">
        <v>1</v>
      </c>
      <c r="W482" s="14">
        <v>1</v>
      </c>
      <c r="X482" s="14">
        <v>1</v>
      </c>
      <c r="Y482" s="14">
        <v>1</v>
      </c>
      <c r="Z482" s="14">
        <v>70</v>
      </c>
      <c r="AA482" s="14">
        <f>Z482-[1]Discharge!AC156</f>
        <v>0</v>
      </c>
      <c r="AB482" s="14">
        <v>4</v>
      </c>
      <c r="AC482" s="14">
        <v>1</v>
      </c>
      <c r="AD482" s="14">
        <v>1</v>
      </c>
      <c r="AE482" s="14">
        <v>1</v>
      </c>
      <c r="AF482" s="14">
        <v>1</v>
      </c>
      <c r="AG482" s="14">
        <v>1</v>
      </c>
      <c r="AH482" s="14">
        <v>1</v>
      </c>
      <c r="AI482" s="14">
        <f>SUM(AC482:AH482)</f>
        <v>6</v>
      </c>
      <c r="AJ482" s="14">
        <f>AI482-[1]Discharge!AL156</f>
        <v>0</v>
      </c>
      <c r="AK482" s="14">
        <v>1</v>
      </c>
      <c r="AL482" s="14">
        <v>1</v>
      </c>
      <c r="AM482" s="14">
        <v>1</v>
      </c>
      <c r="AN482" s="14">
        <v>1</v>
      </c>
      <c r="AO482" s="14">
        <v>1</v>
      </c>
      <c r="AP482" s="14">
        <v>1</v>
      </c>
      <c r="AQ482" s="14">
        <v>1</v>
      </c>
      <c r="AR482" s="14">
        <v>1</v>
      </c>
      <c r="AS482" s="14">
        <f>SUM(AK482:AR482)</f>
        <v>8</v>
      </c>
      <c r="AT482" s="14">
        <f>AS482-[1]Discharge!AV156</f>
        <v>0</v>
      </c>
      <c r="AU482" s="14">
        <v>1</v>
      </c>
      <c r="AV482" s="14">
        <v>1</v>
      </c>
      <c r="AW482" s="14">
        <f t="shared" si="61"/>
        <v>2</v>
      </c>
      <c r="AX482" s="14">
        <f>AW482-[1]Discharge!AZ156</f>
        <v>0</v>
      </c>
      <c r="AY482" s="14">
        <v>2</v>
      </c>
      <c r="AZ482" s="14">
        <v>4</v>
      </c>
      <c r="BA482" s="14">
        <v>5</v>
      </c>
      <c r="BB482" s="14">
        <v>5</v>
      </c>
      <c r="BC482" s="14">
        <f t="shared" si="62"/>
        <v>16</v>
      </c>
      <c r="BD482" s="14">
        <f>BC482-[1]Discharge!BF156</f>
        <v>0</v>
      </c>
    </row>
    <row r="483" spans="1:57" s="14" customFormat="1">
      <c r="A483" s="14">
        <v>474</v>
      </c>
      <c r="B483" s="14">
        <v>0</v>
      </c>
      <c r="C483" s="14">
        <v>0</v>
      </c>
      <c r="D483" s="14">
        <v>0</v>
      </c>
      <c r="E483" s="14">
        <v>0</v>
      </c>
      <c r="F483" s="14">
        <v>0</v>
      </c>
      <c r="G483" s="14">
        <v>0</v>
      </c>
      <c r="H483" s="14">
        <v>0</v>
      </c>
      <c r="I483" s="14">
        <v>0</v>
      </c>
      <c r="J483" s="14">
        <v>0</v>
      </c>
      <c r="K483" s="14">
        <v>0</v>
      </c>
      <c r="L483" s="14">
        <v>0</v>
      </c>
      <c r="M483" s="14">
        <v>0</v>
      </c>
      <c r="N483" s="14">
        <v>0</v>
      </c>
      <c r="O483" s="14">
        <v>0</v>
      </c>
      <c r="P483" s="14">
        <v>2</v>
      </c>
      <c r="Q483" s="14">
        <v>2</v>
      </c>
      <c r="R483" s="14">
        <v>2</v>
      </c>
      <c r="S483" s="14">
        <v>2</v>
      </c>
      <c r="T483" s="14">
        <v>3</v>
      </c>
      <c r="U483" s="14">
        <v>1</v>
      </c>
      <c r="V483" s="14">
        <v>5</v>
      </c>
      <c r="W483" s="14">
        <v>1</v>
      </c>
      <c r="X483" s="14">
        <v>2</v>
      </c>
      <c r="Y483" s="14">
        <v>1</v>
      </c>
      <c r="Z483" s="14">
        <v>80</v>
      </c>
      <c r="AA483" s="14">
        <f>Z483-[1]Discharge!AC78</f>
        <v>-10</v>
      </c>
      <c r="AB483" s="14">
        <v>4</v>
      </c>
      <c r="AC483" s="14">
        <v>0</v>
      </c>
      <c r="AD483" s="14">
        <v>0</v>
      </c>
      <c r="AE483" s="14">
        <v>1</v>
      </c>
      <c r="AF483" s="14">
        <v>1</v>
      </c>
      <c r="AG483" s="14">
        <v>1</v>
      </c>
      <c r="AH483" s="14">
        <v>1</v>
      </c>
      <c r="AI483" s="14">
        <f>SUM(AC483:AH483)</f>
        <v>4</v>
      </c>
      <c r="AJ483" s="14">
        <f>AI483-[1]Discharge!AL80</f>
        <v>-2</v>
      </c>
      <c r="AK483" s="14">
        <v>1</v>
      </c>
      <c r="AL483" s="14">
        <v>0</v>
      </c>
      <c r="AM483" s="14">
        <v>0</v>
      </c>
      <c r="AN483" s="14">
        <v>0</v>
      </c>
      <c r="AO483" s="14">
        <v>0</v>
      </c>
      <c r="AP483" s="14">
        <v>0</v>
      </c>
      <c r="AQ483" s="14">
        <v>0</v>
      </c>
      <c r="AR483" s="14">
        <v>0</v>
      </c>
      <c r="AS483" s="14">
        <f>SUM(AK483:AR483)</f>
        <v>1</v>
      </c>
      <c r="AT483" s="14">
        <f>AS483-[1]Discharge!AV80</f>
        <v>-4</v>
      </c>
      <c r="AU483" s="14">
        <v>0</v>
      </c>
      <c r="AV483" s="14">
        <v>0</v>
      </c>
      <c r="AW483" s="14">
        <f t="shared" si="61"/>
        <v>0</v>
      </c>
      <c r="AX483" s="14">
        <f>AW483-[1]Discharge!AZ80</f>
        <v>0</v>
      </c>
      <c r="AY483" s="14">
        <v>4</v>
      </c>
      <c r="AZ483" s="14">
        <v>5</v>
      </c>
      <c r="BA483" s="14">
        <v>5</v>
      </c>
      <c r="BB483" s="14">
        <v>5</v>
      </c>
      <c r="BC483" s="14">
        <f t="shared" si="62"/>
        <v>19</v>
      </c>
      <c r="BD483" s="14">
        <f>BC483-[1]Discharge!BF80</f>
        <v>3</v>
      </c>
    </row>
    <row r="484" spans="1:57" s="14" customFormat="1">
      <c r="A484" s="14">
        <v>475</v>
      </c>
      <c r="B484" s="14">
        <v>0</v>
      </c>
      <c r="C484" s="14">
        <v>0</v>
      </c>
      <c r="D484" s="14">
        <v>1</v>
      </c>
      <c r="E484" s="14">
        <v>0</v>
      </c>
      <c r="F484" s="14">
        <v>0</v>
      </c>
      <c r="G484" s="14">
        <v>0</v>
      </c>
      <c r="H484" s="14">
        <v>0</v>
      </c>
      <c r="I484" s="14">
        <v>0</v>
      </c>
      <c r="J484" s="14">
        <v>0</v>
      </c>
      <c r="K484" s="14">
        <v>0</v>
      </c>
      <c r="L484" s="14">
        <v>0</v>
      </c>
      <c r="M484" s="14">
        <v>0</v>
      </c>
      <c r="N484" s="14">
        <v>0</v>
      </c>
      <c r="O484" s="14">
        <v>0</v>
      </c>
      <c r="P484" s="14">
        <v>2</v>
      </c>
      <c r="Q484" s="14">
        <v>2</v>
      </c>
      <c r="R484" s="14">
        <v>2</v>
      </c>
      <c r="S484" s="14">
        <v>2</v>
      </c>
      <c r="T484" s="14">
        <v>2</v>
      </c>
      <c r="U484" s="14">
        <v>1</v>
      </c>
      <c r="V484" s="14">
        <v>1</v>
      </c>
      <c r="W484" s="14">
        <v>1</v>
      </c>
      <c r="X484" s="14">
        <v>1</v>
      </c>
      <c r="Y484" s="14">
        <v>1</v>
      </c>
      <c r="Z484" s="14">
        <v>100</v>
      </c>
      <c r="AA484" s="14">
        <f>Z484-[1]Discharge!AC152</f>
        <v>0</v>
      </c>
      <c r="AB484" s="14">
        <v>3</v>
      </c>
      <c r="AC484" s="14">
        <v>1</v>
      </c>
      <c r="AD484" s="14">
        <v>1</v>
      </c>
      <c r="AE484" s="14">
        <v>1</v>
      </c>
      <c r="AF484" s="14">
        <v>1</v>
      </c>
      <c r="AG484" s="14">
        <v>1</v>
      </c>
      <c r="AH484" s="14">
        <v>1</v>
      </c>
      <c r="AI484" s="14">
        <f>SUM(AC484:AH484)</f>
        <v>6</v>
      </c>
      <c r="AJ484" s="14">
        <f>AI484-[1]Discharge!AL152</f>
        <v>0</v>
      </c>
      <c r="AK484" s="14">
        <v>1</v>
      </c>
      <c r="AL484" s="14">
        <v>1</v>
      </c>
      <c r="AM484" s="14">
        <v>1</v>
      </c>
      <c r="AN484" s="14">
        <v>1</v>
      </c>
      <c r="AO484" s="14">
        <v>1</v>
      </c>
      <c r="AP484" s="14">
        <v>1</v>
      </c>
      <c r="AQ484" s="14">
        <v>1</v>
      </c>
      <c r="AR484" s="14">
        <v>1</v>
      </c>
      <c r="AS484" s="14">
        <f>SUM(AK484:AR484)</f>
        <v>8</v>
      </c>
      <c r="AT484" s="14">
        <f>AS484-[1]Discharge!AV152</f>
        <v>0</v>
      </c>
      <c r="AU484" s="14">
        <v>0</v>
      </c>
      <c r="AV484" s="14">
        <v>0</v>
      </c>
      <c r="AW484" s="14">
        <f t="shared" si="61"/>
        <v>0</v>
      </c>
      <c r="AX484" s="14">
        <f>AW484-[1]Discharge!AZ152</f>
        <v>0</v>
      </c>
      <c r="AY484" s="14">
        <v>5</v>
      </c>
      <c r="AZ484" s="14">
        <v>5</v>
      </c>
      <c r="BA484" s="14">
        <v>5</v>
      </c>
      <c r="BB484" s="14">
        <v>5</v>
      </c>
      <c r="BC484" s="14">
        <f t="shared" si="62"/>
        <v>20</v>
      </c>
      <c r="BD484" s="14">
        <f>BC484-[1]Discharge!BF152</f>
        <v>0</v>
      </c>
    </row>
    <row r="485" spans="1:57" s="14" customFormat="1">
      <c r="A485" s="14">
        <v>476</v>
      </c>
      <c r="B485" s="1">
        <v>0</v>
      </c>
      <c r="C485" s="1">
        <v>0</v>
      </c>
      <c r="D485" s="1">
        <v>1</v>
      </c>
      <c r="E485" s="1">
        <v>0</v>
      </c>
      <c r="F485" s="1">
        <v>0</v>
      </c>
      <c r="G485" s="1">
        <v>0</v>
      </c>
      <c r="H485" s="1">
        <v>0</v>
      </c>
      <c r="I485" s="1">
        <v>0</v>
      </c>
      <c r="J485" s="1">
        <v>0</v>
      </c>
      <c r="K485" s="1">
        <v>0</v>
      </c>
      <c r="L485" s="1">
        <v>0</v>
      </c>
      <c r="M485" s="1">
        <v>0</v>
      </c>
      <c r="N485" s="1">
        <v>0</v>
      </c>
      <c r="O485" s="1">
        <v>0</v>
      </c>
      <c r="P485" s="1">
        <v>0</v>
      </c>
      <c r="Q485" s="1">
        <v>2</v>
      </c>
      <c r="R485" s="1">
        <v>2</v>
      </c>
      <c r="S485" s="1">
        <v>2</v>
      </c>
      <c r="T485" s="1">
        <v>2</v>
      </c>
      <c r="U485" s="1"/>
      <c r="V485" s="1"/>
      <c r="W485" s="1"/>
      <c r="X485" s="1"/>
      <c r="Y485" s="1"/>
      <c r="Z485" s="1"/>
      <c r="AB485" s="1"/>
      <c r="AC485" s="1"/>
      <c r="AD485" s="1"/>
      <c r="AE485" s="1"/>
      <c r="AF485" s="1"/>
      <c r="AG485" s="1"/>
      <c r="AH485" s="1"/>
      <c r="AK485" s="1"/>
      <c r="AL485" s="1"/>
      <c r="AM485" s="1"/>
      <c r="AN485" s="1"/>
      <c r="AO485" s="1"/>
      <c r="AP485" s="1"/>
      <c r="AQ485" s="1"/>
      <c r="AR485" s="1"/>
      <c r="AU485" s="1"/>
      <c r="AV485" s="1"/>
      <c r="AY485" s="1"/>
      <c r="AZ485" s="1"/>
      <c r="BA485" s="1"/>
      <c r="BB485" s="1"/>
      <c r="BE485"/>
    </row>
    <row r="486" spans="1:57" s="14" customFormat="1">
      <c r="A486" s="14">
        <v>477</v>
      </c>
      <c r="B486" s="14">
        <v>1</v>
      </c>
      <c r="C486" s="14">
        <v>0</v>
      </c>
      <c r="D486" s="14">
        <v>1</v>
      </c>
      <c r="E486" s="14">
        <v>1</v>
      </c>
      <c r="F486" s="14">
        <v>0</v>
      </c>
      <c r="G486" s="14">
        <v>0</v>
      </c>
      <c r="H486" s="14">
        <v>0</v>
      </c>
      <c r="I486" s="14">
        <v>0</v>
      </c>
      <c r="J486" s="14">
        <v>0</v>
      </c>
      <c r="K486" s="14">
        <v>0</v>
      </c>
      <c r="L486" s="14">
        <v>0</v>
      </c>
      <c r="M486" s="14">
        <v>0</v>
      </c>
      <c r="N486" s="14">
        <v>0</v>
      </c>
      <c r="O486" s="14">
        <v>0</v>
      </c>
      <c r="P486" s="14">
        <v>2</v>
      </c>
      <c r="Q486" s="14">
        <v>2</v>
      </c>
      <c r="R486" s="14">
        <v>2</v>
      </c>
      <c r="S486" s="14">
        <v>2</v>
      </c>
      <c r="T486" s="14">
        <v>3</v>
      </c>
      <c r="U486" s="14">
        <v>1</v>
      </c>
      <c r="V486" s="14">
        <v>1</v>
      </c>
      <c r="W486" s="14">
        <v>1</v>
      </c>
      <c r="X486" s="14">
        <v>1</v>
      </c>
      <c r="Y486" s="14">
        <v>1</v>
      </c>
      <c r="Z486" s="14">
        <v>100</v>
      </c>
      <c r="AA486" s="14">
        <f>Z486-[1]Discharge!AC22</f>
        <v>10</v>
      </c>
      <c r="AB486" s="14">
        <v>4</v>
      </c>
      <c r="AC486" s="14">
        <v>1</v>
      </c>
      <c r="AD486" s="14">
        <v>1</v>
      </c>
      <c r="AE486" s="14">
        <v>1</v>
      </c>
      <c r="AF486" s="14">
        <v>1</v>
      </c>
      <c r="AG486" s="14">
        <v>1</v>
      </c>
      <c r="AH486" s="14">
        <v>1</v>
      </c>
      <c r="AI486" s="14">
        <f>SUM(AC486:AH486)</f>
        <v>6</v>
      </c>
      <c r="AJ486" s="14">
        <f>AI486-[1]Discharge!AL22</f>
        <v>0</v>
      </c>
      <c r="AK486" s="14">
        <v>1</v>
      </c>
      <c r="AL486" s="14">
        <v>0</v>
      </c>
      <c r="AM486" s="14">
        <v>0</v>
      </c>
      <c r="AN486" s="14">
        <v>0</v>
      </c>
      <c r="AO486" s="14">
        <v>0</v>
      </c>
      <c r="AP486" s="14">
        <v>0</v>
      </c>
      <c r="AQ486" s="14">
        <v>1</v>
      </c>
      <c r="AR486" s="14">
        <v>1</v>
      </c>
      <c r="AS486" s="14">
        <f>SUM(AK486:AR486)</f>
        <v>3</v>
      </c>
      <c r="AT486" s="14">
        <f>AS486-[1]Discharge!AV22</f>
        <v>-1</v>
      </c>
      <c r="AU486" s="14">
        <v>0</v>
      </c>
      <c r="AV486" s="14">
        <v>0</v>
      </c>
      <c r="AW486" s="14">
        <f>SUM(AU486:AV486)</f>
        <v>0</v>
      </c>
      <c r="AX486" s="14">
        <f>AW486-[1]Discharge!AZ22</f>
        <v>0</v>
      </c>
      <c r="AY486" s="14">
        <v>5</v>
      </c>
      <c r="AZ486" s="14">
        <v>5</v>
      </c>
      <c r="BA486" s="14">
        <v>5</v>
      </c>
      <c r="BB486" s="14">
        <v>5</v>
      </c>
      <c r="BC486" s="14">
        <f>SUM(AY486:BB486)</f>
        <v>20</v>
      </c>
      <c r="BD486" s="14">
        <f>BC486-[1]Discharge!BF22</f>
        <v>0</v>
      </c>
    </row>
    <row r="487" spans="1:57" s="14" customFormat="1">
      <c r="A487" s="14">
        <v>478</v>
      </c>
      <c r="B487" s="14">
        <v>0</v>
      </c>
      <c r="C487" s="14">
        <v>1</v>
      </c>
      <c r="D487" s="14">
        <v>1</v>
      </c>
      <c r="E487" s="14">
        <v>0</v>
      </c>
      <c r="F487" s="14">
        <v>0</v>
      </c>
      <c r="G487" s="14">
        <v>0</v>
      </c>
      <c r="H487" s="14">
        <v>0</v>
      </c>
      <c r="I487" s="14">
        <v>0</v>
      </c>
      <c r="J487" s="14">
        <v>0</v>
      </c>
      <c r="K487" s="14">
        <v>1</v>
      </c>
      <c r="L487" s="14">
        <v>1</v>
      </c>
      <c r="M487" s="14">
        <v>0</v>
      </c>
      <c r="N487" s="14">
        <v>0</v>
      </c>
      <c r="O487" s="14">
        <v>0</v>
      </c>
      <c r="U487" s="14">
        <v>0</v>
      </c>
      <c r="V487" s="14">
        <v>1</v>
      </c>
      <c r="W487" s="14">
        <v>1</v>
      </c>
      <c r="X487" s="14">
        <v>5</v>
      </c>
      <c r="Y487" s="14">
        <v>1</v>
      </c>
      <c r="Z487" s="14">
        <v>65</v>
      </c>
      <c r="AA487" s="14">
        <f>Z487-[1]Discharge!AC283</f>
        <v>-20</v>
      </c>
      <c r="AB487" s="14">
        <v>4</v>
      </c>
      <c r="AC487" s="14">
        <v>1</v>
      </c>
      <c r="AD487" s="14">
        <v>1</v>
      </c>
      <c r="AE487" s="14">
        <v>1</v>
      </c>
      <c r="AF487" s="14">
        <v>1</v>
      </c>
      <c r="AG487" s="14">
        <v>1</v>
      </c>
      <c r="AH487" s="14">
        <v>1</v>
      </c>
      <c r="AI487" s="14">
        <f>SUM(AC487:AH487)</f>
        <v>6</v>
      </c>
      <c r="AJ487" s="14">
        <f>AI487-[1]Discharge!AL283</f>
        <v>0</v>
      </c>
      <c r="AK487" s="14">
        <v>1</v>
      </c>
      <c r="AL487" s="14">
        <v>1</v>
      </c>
      <c r="AM487" s="14">
        <v>1</v>
      </c>
      <c r="AN487" s="14">
        <v>1</v>
      </c>
      <c r="AO487" s="14">
        <v>1</v>
      </c>
      <c r="AP487" s="14">
        <v>1</v>
      </c>
      <c r="AQ487" s="14">
        <v>1</v>
      </c>
      <c r="AR487" s="14">
        <v>1</v>
      </c>
      <c r="AS487" s="14">
        <f>SUM(AK487:AR487)</f>
        <v>8</v>
      </c>
      <c r="AT487" s="14">
        <f>AS487-[1]Discharge!AV283</f>
        <v>4</v>
      </c>
      <c r="AU487" s="14">
        <v>3</v>
      </c>
      <c r="AV487" s="14">
        <v>3</v>
      </c>
      <c r="AW487" s="14">
        <f>SUM(AU487:AV487)</f>
        <v>6</v>
      </c>
      <c r="AX487" s="14">
        <f>AW487-[1]Discharge!AZ283</f>
        <v>6</v>
      </c>
      <c r="AY487" s="14">
        <v>2</v>
      </c>
      <c r="AZ487" s="14">
        <v>2</v>
      </c>
      <c r="BA487" s="14">
        <v>2</v>
      </c>
      <c r="BB487" s="14">
        <v>2</v>
      </c>
      <c r="BC487" s="14">
        <f>SUM(AY487:BB487)</f>
        <v>8</v>
      </c>
      <c r="BD487" s="14">
        <f>BC487-[1]Discharge!BF283</f>
        <v>-4</v>
      </c>
    </row>
    <row r="488" spans="1:57" s="14" customFormat="1">
      <c r="A488" s="14">
        <v>479</v>
      </c>
      <c r="B488" s="14">
        <v>1</v>
      </c>
      <c r="C488" s="14">
        <v>6</v>
      </c>
      <c r="D488" s="14">
        <v>1</v>
      </c>
      <c r="E488" s="14">
        <v>0</v>
      </c>
      <c r="F488" s="14">
        <v>0</v>
      </c>
      <c r="G488" s="14">
        <v>0</v>
      </c>
      <c r="H488" s="14">
        <v>0</v>
      </c>
      <c r="I488" s="14">
        <v>0</v>
      </c>
      <c r="J488" s="14">
        <v>0</v>
      </c>
      <c r="K488" s="14">
        <v>0</v>
      </c>
      <c r="L488" s="14">
        <v>0</v>
      </c>
      <c r="M488" s="14">
        <v>0</v>
      </c>
      <c r="N488" s="14">
        <v>0</v>
      </c>
      <c r="O488" s="14">
        <v>0</v>
      </c>
      <c r="P488" s="14">
        <v>2</v>
      </c>
      <c r="Q488" s="14">
        <v>2</v>
      </c>
      <c r="R488" s="14">
        <v>2</v>
      </c>
      <c r="S488" s="14">
        <v>2</v>
      </c>
      <c r="T488" s="14">
        <v>3</v>
      </c>
    </row>
    <row r="489" spans="1:57" s="14" customFormat="1">
      <c r="A489" s="14">
        <v>480</v>
      </c>
      <c r="B489" s="14">
        <v>0</v>
      </c>
      <c r="C489" s="14">
        <v>0</v>
      </c>
      <c r="D489" s="14">
        <v>0</v>
      </c>
      <c r="E489" s="14">
        <v>0</v>
      </c>
      <c r="F489" s="14">
        <v>0</v>
      </c>
      <c r="G489" s="14">
        <v>0</v>
      </c>
      <c r="H489" s="14">
        <v>0</v>
      </c>
      <c r="I489" s="14">
        <v>0</v>
      </c>
      <c r="J489" s="14">
        <v>0</v>
      </c>
      <c r="K489" s="14">
        <v>0</v>
      </c>
      <c r="L489" s="14">
        <v>0</v>
      </c>
      <c r="M489" s="14">
        <v>0</v>
      </c>
      <c r="N489" s="14">
        <v>0</v>
      </c>
      <c r="O489" s="14">
        <v>1</v>
      </c>
      <c r="P489" s="14">
        <v>2</v>
      </c>
      <c r="Q489" s="14">
        <v>2</v>
      </c>
      <c r="R489" s="14">
        <v>2</v>
      </c>
      <c r="S489" s="14">
        <v>2</v>
      </c>
      <c r="T489" s="14">
        <v>2</v>
      </c>
    </row>
    <row r="490" spans="1:57" s="14" customFormat="1">
      <c r="A490" s="14">
        <v>481</v>
      </c>
      <c r="B490" s="14">
        <v>3</v>
      </c>
      <c r="C490" s="14">
        <v>13</v>
      </c>
      <c r="D490" s="14">
        <v>0</v>
      </c>
      <c r="E490" s="14">
        <v>0</v>
      </c>
      <c r="F490" s="14">
        <v>1</v>
      </c>
      <c r="G490" s="14">
        <v>0</v>
      </c>
      <c r="H490" s="14">
        <v>0</v>
      </c>
      <c r="I490" s="14">
        <v>6</v>
      </c>
      <c r="J490" s="14">
        <v>0</v>
      </c>
      <c r="K490" s="14">
        <v>0</v>
      </c>
      <c r="L490" s="14">
        <v>0</v>
      </c>
      <c r="M490" s="14">
        <v>0</v>
      </c>
      <c r="N490" s="14">
        <v>0</v>
      </c>
      <c r="O490" s="14">
        <v>0</v>
      </c>
      <c r="P490" s="14">
        <v>2</v>
      </c>
      <c r="Q490" s="14">
        <v>2</v>
      </c>
      <c r="R490" s="14">
        <v>2</v>
      </c>
      <c r="S490" s="14">
        <v>2</v>
      </c>
      <c r="T490" s="14">
        <v>3</v>
      </c>
      <c r="U490" s="14">
        <v>5</v>
      </c>
      <c r="V490" s="14">
        <v>5</v>
      </c>
      <c r="W490" s="14">
        <v>5</v>
      </c>
      <c r="X490" s="14">
        <v>5</v>
      </c>
      <c r="Y490" s="14">
        <v>5</v>
      </c>
      <c r="Z490" s="14">
        <v>30</v>
      </c>
      <c r="AA490" s="14">
        <f>Z490-[1]Discharge!AC123</f>
        <v>-10</v>
      </c>
      <c r="AB490" s="14">
        <v>5</v>
      </c>
      <c r="AC490" s="14">
        <v>0</v>
      </c>
      <c r="AD490" s="14">
        <v>0</v>
      </c>
      <c r="AE490" s="14">
        <v>0</v>
      </c>
      <c r="AF490" s="14">
        <v>0</v>
      </c>
      <c r="AG490" s="14">
        <v>0</v>
      </c>
      <c r="AH490" s="14">
        <v>0</v>
      </c>
      <c r="AI490" s="14">
        <f>SUM(AC490:AH490)</f>
        <v>0</v>
      </c>
      <c r="AJ490" s="14">
        <f>AI490-[1]Discharge!AL123</f>
        <v>-6</v>
      </c>
      <c r="AK490" s="14">
        <v>0</v>
      </c>
      <c r="AL490" s="14">
        <v>0</v>
      </c>
      <c r="AM490" s="14">
        <v>0</v>
      </c>
      <c r="AN490" s="14">
        <v>0</v>
      </c>
      <c r="AO490" s="14">
        <v>0</v>
      </c>
      <c r="AP490" s="14">
        <v>0</v>
      </c>
      <c r="AQ490" s="14">
        <v>0</v>
      </c>
      <c r="AR490" s="14">
        <v>0</v>
      </c>
      <c r="AS490" s="14">
        <f>SUM(AK490:AR490)</f>
        <v>0</v>
      </c>
      <c r="AT490" s="14">
        <f>AS490-[1]Discharge!AV123</f>
        <v>-4</v>
      </c>
      <c r="AU490" s="14">
        <v>2</v>
      </c>
      <c r="AV490" s="14">
        <v>2</v>
      </c>
      <c r="AW490" s="14">
        <f>SUM(AU490:AV490)</f>
        <v>4</v>
      </c>
      <c r="AX490" s="14">
        <f>AW490-[1]Discharge!AZ123</f>
        <v>4</v>
      </c>
      <c r="AY490" s="14">
        <v>4</v>
      </c>
      <c r="AZ490" s="14">
        <v>4</v>
      </c>
      <c r="BA490" s="14">
        <v>4</v>
      </c>
      <c r="BB490" s="14">
        <v>4</v>
      </c>
      <c r="BC490" s="14">
        <f>SUM(AY490:BB490)</f>
        <v>16</v>
      </c>
      <c r="BD490" s="14">
        <f>BC490-[1]Discharge!BF123</f>
        <v>-4</v>
      </c>
    </row>
    <row r="491" spans="1:57" s="14" customFormat="1">
      <c r="A491" s="14">
        <v>482</v>
      </c>
      <c r="B491" s="14">
        <v>0</v>
      </c>
      <c r="C491" s="14">
        <v>0</v>
      </c>
      <c r="D491" s="14">
        <v>0</v>
      </c>
      <c r="E491" s="14">
        <v>0</v>
      </c>
      <c r="F491" s="14">
        <v>2</v>
      </c>
      <c r="G491" s="14">
        <v>0</v>
      </c>
      <c r="H491" s="14">
        <v>0</v>
      </c>
      <c r="I491" s="14">
        <v>0</v>
      </c>
      <c r="J491" s="14">
        <v>0</v>
      </c>
      <c r="K491" s="14">
        <v>0</v>
      </c>
      <c r="L491" s="14">
        <v>0</v>
      </c>
      <c r="M491" s="14">
        <v>0</v>
      </c>
      <c r="N491" s="14">
        <v>0</v>
      </c>
      <c r="O491" s="14">
        <v>0</v>
      </c>
      <c r="P491" s="14">
        <v>2</v>
      </c>
      <c r="Q491" s="14">
        <v>2</v>
      </c>
      <c r="R491" s="14">
        <v>2</v>
      </c>
      <c r="S491" s="14">
        <v>2</v>
      </c>
      <c r="T491" s="14">
        <v>2</v>
      </c>
      <c r="U491" s="14">
        <v>1</v>
      </c>
      <c r="V491" s="14">
        <v>1</v>
      </c>
      <c r="W491" s="14">
        <v>1</v>
      </c>
      <c r="X491" s="14">
        <v>3</v>
      </c>
      <c r="Y491" s="14">
        <v>2</v>
      </c>
      <c r="Z491" s="14">
        <v>50</v>
      </c>
      <c r="AA491" s="14">
        <f>Z491-[1]Discharge!AC333</f>
        <v>-40</v>
      </c>
      <c r="AB491" s="14">
        <v>4</v>
      </c>
      <c r="AC491" s="14">
        <v>1</v>
      </c>
      <c r="AD491" s="14">
        <v>1</v>
      </c>
      <c r="AE491" s="14">
        <v>1</v>
      </c>
      <c r="AF491" s="14">
        <v>1</v>
      </c>
      <c r="AG491" s="14">
        <v>1</v>
      </c>
      <c r="AH491" s="14">
        <v>1</v>
      </c>
      <c r="AI491" s="14">
        <f>SUM(AC491:AH491)</f>
        <v>6</v>
      </c>
      <c r="AJ491" s="14">
        <f>AI491-[1]Discharge!AL333</f>
        <v>1</v>
      </c>
      <c r="AK491" s="14">
        <v>1</v>
      </c>
      <c r="AL491" s="14">
        <v>0</v>
      </c>
      <c r="AM491" s="14">
        <v>0</v>
      </c>
      <c r="AN491" s="14">
        <v>1</v>
      </c>
      <c r="AO491" s="14">
        <v>1</v>
      </c>
      <c r="AP491" s="14">
        <v>1</v>
      </c>
      <c r="AQ491" s="14">
        <v>1</v>
      </c>
      <c r="AR491" s="14">
        <v>1</v>
      </c>
      <c r="AS491" s="14">
        <f>SUM(AK491:AR491)</f>
        <v>6</v>
      </c>
      <c r="AT491" s="14">
        <f>AS491-[1]Discharge!AV333</f>
        <v>2</v>
      </c>
      <c r="AU491" s="14">
        <v>2</v>
      </c>
      <c r="AV491" s="14">
        <v>1</v>
      </c>
      <c r="AW491" s="14">
        <f>SUM(AU491:AV491)</f>
        <v>3</v>
      </c>
      <c r="AX491" s="14">
        <f>AW491-[1]Discharge!AZ333</f>
        <v>1</v>
      </c>
      <c r="AY491" s="14">
        <v>2</v>
      </c>
      <c r="AZ491" s="14">
        <v>3</v>
      </c>
      <c r="BA491" s="14">
        <v>3</v>
      </c>
      <c r="BB491" s="14">
        <v>2</v>
      </c>
      <c r="BC491" s="14">
        <f>SUM(AY491:BB491)</f>
        <v>10</v>
      </c>
      <c r="BD491" s="14">
        <f>BC491-[1]Discharge!BF333</f>
        <v>-6</v>
      </c>
    </row>
    <row r="492" spans="1:57" s="14" customFormat="1">
      <c r="A492" s="14">
        <v>483</v>
      </c>
      <c r="B492" s="14">
        <v>1</v>
      </c>
      <c r="C492" s="14">
        <v>4</v>
      </c>
      <c r="D492" s="14">
        <v>2</v>
      </c>
      <c r="E492" s="14">
        <v>1</v>
      </c>
      <c r="F492" s="14">
        <v>1</v>
      </c>
      <c r="G492" s="14">
        <v>0</v>
      </c>
      <c r="H492" s="14">
        <v>0</v>
      </c>
      <c r="I492" s="14">
        <v>0</v>
      </c>
      <c r="J492" s="14">
        <v>0</v>
      </c>
      <c r="K492" s="14">
        <v>0</v>
      </c>
      <c r="L492" s="14">
        <v>0</v>
      </c>
      <c r="M492" s="14">
        <v>0</v>
      </c>
      <c r="N492" s="14">
        <v>0</v>
      </c>
      <c r="O492" s="14">
        <v>0</v>
      </c>
      <c r="P492" s="14">
        <v>2</v>
      </c>
      <c r="Q492" s="14">
        <v>2</v>
      </c>
      <c r="R492" s="14">
        <v>2</v>
      </c>
      <c r="S492" s="14">
        <v>2</v>
      </c>
      <c r="T492" s="14">
        <v>3</v>
      </c>
      <c r="U492" s="14">
        <v>1</v>
      </c>
      <c r="V492" s="14">
        <v>1</v>
      </c>
      <c r="W492" s="14">
        <v>1</v>
      </c>
      <c r="X492" s="14">
        <v>1</v>
      </c>
      <c r="Y492" s="14">
        <v>1</v>
      </c>
      <c r="Z492" s="14">
        <v>70</v>
      </c>
      <c r="AA492" s="14">
        <f>Z492-[1]Discharge!AC387</f>
        <v>70</v>
      </c>
      <c r="AB492" s="14">
        <v>3</v>
      </c>
      <c r="AC492" s="14">
        <v>1</v>
      </c>
      <c r="AD492" s="14">
        <v>1</v>
      </c>
      <c r="AE492" s="14">
        <v>1</v>
      </c>
      <c r="AF492" s="14">
        <v>1</v>
      </c>
      <c r="AG492" s="14">
        <v>1</v>
      </c>
      <c r="AH492" s="14">
        <v>1</v>
      </c>
      <c r="AI492" s="14">
        <f>SUM(AC492:AH492)</f>
        <v>6</v>
      </c>
      <c r="AJ492" s="14">
        <f>AI492-[1]Discharge!AL387</f>
        <v>6</v>
      </c>
      <c r="AK492" s="14">
        <v>1</v>
      </c>
      <c r="AL492" s="14">
        <v>1</v>
      </c>
      <c r="AM492" s="14">
        <v>1</v>
      </c>
      <c r="AN492" s="14">
        <v>1</v>
      </c>
      <c r="AO492" s="14">
        <v>1</v>
      </c>
      <c r="AP492" s="14">
        <v>1</v>
      </c>
      <c r="AQ492" s="14">
        <v>1</v>
      </c>
      <c r="AR492" s="14">
        <v>1</v>
      </c>
      <c r="AS492" s="14">
        <f>SUM(AK492:AR492)</f>
        <v>8</v>
      </c>
      <c r="AT492" s="14">
        <f>AS492-[1]Discharge!AV387</f>
        <v>8</v>
      </c>
      <c r="AU492" s="14">
        <v>0</v>
      </c>
      <c r="AV492" s="14">
        <v>0</v>
      </c>
      <c r="AW492" s="14">
        <f>SUM(AU492:AV492)</f>
        <v>0</v>
      </c>
      <c r="AX492" s="14">
        <f>AW492-[1]Discharge!AZ387</f>
        <v>0</v>
      </c>
      <c r="AY492" s="14">
        <v>5</v>
      </c>
      <c r="AZ492" s="14">
        <v>5</v>
      </c>
      <c r="BA492" s="14">
        <v>5</v>
      </c>
      <c r="BB492" s="14">
        <v>5</v>
      </c>
      <c r="BC492" s="14">
        <f>SUM(AY492:BB492)</f>
        <v>20</v>
      </c>
      <c r="BD492" s="14">
        <f>BC492-[1]Discharge!BF387</f>
        <v>20</v>
      </c>
    </row>
    <row r="493" spans="1:57" s="14" customFormat="1">
      <c r="A493" s="14">
        <v>484</v>
      </c>
      <c r="B493" s="14">
        <v>0</v>
      </c>
      <c r="C493" s="14">
        <v>12</v>
      </c>
      <c r="D493" s="14">
        <v>1</v>
      </c>
      <c r="E493" s="14">
        <v>1</v>
      </c>
      <c r="F493" s="14">
        <v>0</v>
      </c>
      <c r="G493" s="14">
        <v>0</v>
      </c>
      <c r="H493" s="14">
        <v>0</v>
      </c>
      <c r="I493" s="14">
        <v>0</v>
      </c>
      <c r="J493" s="14">
        <v>0</v>
      </c>
      <c r="K493" s="14">
        <v>0</v>
      </c>
      <c r="L493" s="14">
        <v>0</v>
      </c>
      <c r="M493" s="14">
        <v>0</v>
      </c>
      <c r="N493" s="14">
        <v>0</v>
      </c>
      <c r="O493" s="14">
        <v>0</v>
      </c>
      <c r="P493" s="14">
        <v>2</v>
      </c>
      <c r="Q493" s="14">
        <v>2</v>
      </c>
      <c r="R493" s="14">
        <v>2</v>
      </c>
      <c r="S493" s="14">
        <v>2</v>
      </c>
      <c r="T493" s="14">
        <v>2</v>
      </c>
    </row>
    <row r="494" spans="1:57" s="14" customFormat="1">
      <c r="A494" s="14">
        <v>485</v>
      </c>
      <c r="B494" s="14">
        <v>0</v>
      </c>
      <c r="C494" s="14">
        <v>2</v>
      </c>
      <c r="D494" s="14">
        <v>0</v>
      </c>
      <c r="E494" s="14">
        <v>2</v>
      </c>
      <c r="F494" s="14">
        <v>0</v>
      </c>
      <c r="G494" s="14">
        <v>0</v>
      </c>
      <c r="H494" s="14">
        <v>0</v>
      </c>
      <c r="I494" s="14">
        <v>0</v>
      </c>
      <c r="J494" s="14">
        <v>0</v>
      </c>
      <c r="K494" s="14">
        <v>0</v>
      </c>
      <c r="L494" s="14">
        <v>0</v>
      </c>
      <c r="M494" s="14">
        <v>0</v>
      </c>
      <c r="N494" s="14">
        <v>0</v>
      </c>
      <c r="O494" s="14">
        <v>0</v>
      </c>
      <c r="P494" s="14">
        <v>2</v>
      </c>
      <c r="Q494" s="14">
        <v>2</v>
      </c>
      <c r="R494" s="14">
        <v>2</v>
      </c>
      <c r="S494" s="14">
        <v>2</v>
      </c>
      <c r="T494" s="14">
        <v>3</v>
      </c>
      <c r="U494" s="14">
        <v>3</v>
      </c>
      <c r="V494" s="14">
        <v>5</v>
      </c>
      <c r="W494" s="14">
        <v>1</v>
      </c>
      <c r="X494" s="14">
        <v>1</v>
      </c>
      <c r="Y494" s="14">
        <v>1</v>
      </c>
      <c r="Z494" s="14">
        <v>5</v>
      </c>
      <c r="AA494" s="14">
        <f>Z494-[1]Discharge!AC250</f>
        <v>-40</v>
      </c>
      <c r="AB494" s="14">
        <v>4</v>
      </c>
      <c r="AC494" s="14">
        <v>0</v>
      </c>
      <c r="AD494" s="14">
        <v>0</v>
      </c>
      <c r="AE494" s="14">
        <v>0</v>
      </c>
      <c r="AF494" s="14">
        <v>1</v>
      </c>
      <c r="AG494" s="14">
        <v>0</v>
      </c>
      <c r="AH494" s="14">
        <v>1</v>
      </c>
      <c r="AI494" s="14">
        <f>SUM(AC494:AH494)</f>
        <v>2</v>
      </c>
      <c r="AJ494" s="14">
        <f>AI494-[1]Discharge!AL250</f>
        <v>1</v>
      </c>
      <c r="AK494" s="14">
        <v>0</v>
      </c>
      <c r="AL494" s="14">
        <v>0</v>
      </c>
      <c r="AM494" s="14">
        <v>0</v>
      </c>
      <c r="AN494" s="14">
        <v>0</v>
      </c>
      <c r="AO494" s="14">
        <v>0</v>
      </c>
      <c r="AP494" s="14">
        <v>0</v>
      </c>
      <c r="AQ494" s="14">
        <v>0</v>
      </c>
      <c r="AR494" s="14">
        <v>0</v>
      </c>
      <c r="AS494" s="14">
        <f>SUM(AK494:AR494)</f>
        <v>0</v>
      </c>
      <c r="AT494" s="14">
        <f>AS494-[1]Discharge!AV250</f>
        <v>0</v>
      </c>
      <c r="AU494" s="14">
        <v>1</v>
      </c>
      <c r="AV494" s="14">
        <v>0</v>
      </c>
      <c r="AW494" s="14">
        <f>SUM(AU494:AV494)</f>
        <v>1</v>
      </c>
      <c r="AX494" s="14">
        <f>AW494-[1]Discharge!AZ250</f>
        <v>-1</v>
      </c>
      <c r="AY494" s="14">
        <v>5</v>
      </c>
      <c r="AZ494" s="14">
        <v>5</v>
      </c>
      <c r="BA494" s="14">
        <v>5</v>
      </c>
      <c r="BB494" s="14">
        <v>5</v>
      </c>
      <c r="BC494" s="14">
        <f>SUM(AY494:BB494)</f>
        <v>20</v>
      </c>
      <c r="BD494" s="14">
        <f>BC494-[1]Discharge!BF250</f>
        <v>0</v>
      </c>
    </row>
    <row r="495" spans="1:57" s="14" customFormat="1">
      <c r="A495" s="14">
        <v>486</v>
      </c>
      <c r="B495" s="14">
        <v>0</v>
      </c>
      <c r="C495" s="14">
        <v>0</v>
      </c>
      <c r="D495" s="14">
        <v>0</v>
      </c>
      <c r="E495" s="14">
        <v>0</v>
      </c>
      <c r="F495" s="14">
        <v>0</v>
      </c>
      <c r="G495" s="14">
        <v>0</v>
      </c>
      <c r="H495" s="14">
        <v>0</v>
      </c>
      <c r="J495" s="14">
        <v>0</v>
      </c>
      <c r="K495" s="14">
        <v>0</v>
      </c>
      <c r="L495" s="14">
        <v>0</v>
      </c>
      <c r="M495" s="14">
        <v>0</v>
      </c>
      <c r="N495" s="14">
        <v>0</v>
      </c>
      <c r="O495" s="14">
        <v>0</v>
      </c>
      <c r="P495" s="14">
        <v>2</v>
      </c>
      <c r="Q495" s="14">
        <v>1</v>
      </c>
      <c r="R495" s="14">
        <v>0</v>
      </c>
      <c r="S495" s="14">
        <v>1</v>
      </c>
      <c r="T495" s="14">
        <v>0</v>
      </c>
      <c r="U495" s="14">
        <v>2</v>
      </c>
      <c r="V495" s="14">
        <v>5</v>
      </c>
      <c r="W495" s="14">
        <v>1</v>
      </c>
      <c r="X495" s="14">
        <v>1</v>
      </c>
      <c r="Y495" s="14">
        <v>1</v>
      </c>
      <c r="Z495" s="14">
        <v>80</v>
      </c>
      <c r="AA495" s="14">
        <f>Z495-[1]Discharge!AC47</f>
        <v>10</v>
      </c>
      <c r="AB495" s="14">
        <v>2</v>
      </c>
      <c r="AC495" s="14">
        <v>1</v>
      </c>
      <c r="AD495" s="14">
        <v>1</v>
      </c>
      <c r="AE495" s="14">
        <v>1</v>
      </c>
      <c r="AF495" s="14">
        <v>0</v>
      </c>
      <c r="AG495" s="14">
        <v>1</v>
      </c>
      <c r="AH495" s="14">
        <v>1</v>
      </c>
      <c r="AI495" s="14">
        <f>SUM(AC495:AH495)</f>
        <v>5</v>
      </c>
      <c r="AJ495" s="14">
        <f>AI495-[1]Discharge!AL47</f>
        <v>-1</v>
      </c>
      <c r="AK495" s="14">
        <v>1</v>
      </c>
      <c r="AL495" s="14">
        <v>1</v>
      </c>
      <c r="AM495" s="14">
        <v>1</v>
      </c>
      <c r="AN495" s="14">
        <v>0</v>
      </c>
      <c r="AO495" s="14">
        <v>0</v>
      </c>
      <c r="AP495" s="14">
        <v>0</v>
      </c>
      <c r="AQ495" s="14">
        <v>0</v>
      </c>
      <c r="AR495" s="14">
        <v>0</v>
      </c>
      <c r="AS495" s="14">
        <f>SUM(AK495:AR495)</f>
        <v>3</v>
      </c>
      <c r="AT495" s="14">
        <f>AS495-[1]Discharge!AV47</f>
        <v>2</v>
      </c>
      <c r="AU495" s="14">
        <v>0</v>
      </c>
      <c r="AV495" s="14">
        <v>0</v>
      </c>
      <c r="AW495" s="14">
        <f>SUM(AU495:AV495)</f>
        <v>0</v>
      </c>
      <c r="AX495" s="14">
        <f>AW495-[1]Discharge!AZ47</f>
        <v>0</v>
      </c>
      <c r="AY495" s="14">
        <v>5</v>
      </c>
      <c r="AZ495" s="14">
        <v>5</v>
      </c>
      <c r="BA495" s="14">
        <v>5</v>
      </c>
      <c r="BB495" s="14">
        <v>5</v>
      </c>
      <c r="BC495" s="14">
        <f>SUM(AY495:BB495)</f>
        <v>20</v>
      </c>
      <c r="BD495" s="14">
        <f>BC495-[1]Discharge!BF47</f>
        <v>0</v>
      </c>
    </row>
    <row r="496" spans="1:57" s="14" customFormat="1">
      <c r="A496" s="14">
        <v>487</v>
      </c>
      <c r="B496" s="14">
        <v>3</v>
      </c>
      <c r="C496" s="14">
        <v>75</v>
      </c>
      <c r="D496" s="14">
        <v>1</v>
      </c>
      <c r="E496" s="14">
        <v>1</v>
      </c>
      <c r="F496" s="14">
        <v>0</v>
      </c>
      <c r="G496" s="14">
        <v>0</v>
      </c>
      <c r="H496" s="14">
        <v>0</v>
      </c>
      <c r="I496" s="14">
        <v>0</v>
      </c>
      <c r="J496" s="14">
        <v>0</v>
      </c>
      <c r="K496" s="14">
        <v>0</v>
      </c>
      <c r="L496" s="14">
        <v>0</v>
      </c>
      <c r="M496" s="14">
        <v>0</v>
      </c>
      <c r="N496" s="14">
        <v>0</v>
      </c>
      <c r="O496" s="14">
        <v>0</v>
      </c>
      <c r="P496" s="14">
        <v>2</v>
      </c>
      <c r="Q496" s="14">
        <v>2</v>
      </c>
      <c r="R496" s="14">
        <v>2</v>
      </c>
      <c r="S496" s="14">
        <v>2</v>
      </c>
      <c r="T496" s="14">
        <v>3</v>
      </c>
      <c r="U496" s="14">
        <v>1</v>
      </c>
      <c r="V496" s="14">
        <v>1</v>
      </c>
      <c r="W496" s="14">
        <v>1</v>
      </c>
      <c r="X496" s="14">
        <v>1</v>
      </c>
      <c r="Y496" s="14">
        <v>4</v>
      </c>
      <c r="Z496" s="14">
        <v>85</v>
      </c>
      <c r="AA496" s="14">
        <f>Z496-[1]Discharge!AC201</f>
        <v>5</v>
      </c>
      <c r="AB496" s="14">
        <v>2</v>
      </c>
      <c r="AC496" s="14">
        <v>1</v>
      </c>
      <c r="AD496" s="14">
        <v>1</v>
      </c>
      <c r="AE496" s="14">
        <v>1</v>
      </c>
      <c r="AF496" s="14">
        <v>1</v>
      </c>
      <c r="AG496" s="14">
        <v>1</v>
      </c>
      <c r="AH496" s="14">
        <v>1</v>
      </c>
      <c r="AI496" s="14">
        <f>SUM(AC496:AH496)</f>
        <v>6</v>
      </c>
      <c r="AJ496" s="14">
        <f>AI496-[1]Discharge!AL201</f>
        <v>0</v>
      </c>
      <c r="AK496" s="14">
        <v>1</v>
      </c>
      <c r="AL496" s="14">
        <v>1</v>
      </c>
      <c r="AM496" s="14">
        <v>1</v>
      </c>
      <c r="AN496" s="14">
        <v>1</v>
      </c>
      <c r="AO496" s="14">
        <v>1</v>
      </c>
      <c r="AP496" s="14">
        <v>1</v>
      </c>
      <c r="AQ496" s="14">
        <v>1</v>
      </c>
      <c r="AR496" s="14">
        <v>1</v>
      </c>
      <c r="AS496" s="14">
        <f>SUM(AK496:AR496)</f>
        <v>8</v>
      </c>
      <c r="AT496" s="14">
        <f>AS496-[1]Discharge!AV201</f>
        <v>0</v>
      </c>
      <c r="AU496" s="14">
        <v>3</v>
      </c>
      <c r="AV496" s="14">
        <v>1</v>
      </c>
      <c r="AW496" s="14">
        <f>SUM(AU496:AV496)</f>
        <v>4</v>
      </c>
      <c r="AX496" s="14">
        <f>AW496-[1]Discharge!AZ201</f>
        <v>0</v>
      </c>
      <c r="AY496" s="14">
        <v>5</v>
      </c>
      <c r="AZ496" s="14">
        <v>5</v>
      </c>
      <c r="BA496" s="14">
        <v>5</v>
      </c>
      <c r="BB496" s="14">
        <v>5</v>
      </c>
      <c r="BC496" s="14">
        <f>SUM(AY496:BB496)</f>
        <v>20</v>
      </c>
      <c r="BD496" s="14">
        <f>BC496-[1]Discharge!BF201</f>
        <v>0</v>
      </c>
    </row>
    <row r="497" spans="1:56" s="14" customFormat="1">
      <c r="A497" s="14">
        <v>488</v>
      </c>
      <c r="B497" s="14">
        <v>0</v>
      </c>
      <c r="C497" s="14">
        <v>0</v>
      </c>
      <c r="D497" s="14">
        <v>0</v>
      </c>
      <c r="E497" s="14">
        <v>2</v>
      </c>
      <c r="F497" s="14">
        <v>0</v>
      </c>
      <c r="G497" s="14">
        <v>0</v>
      </c>
      <c r="H497" s="14">
        <v>0</v>
      </c>
      <c r="I497" s="14">
        <v>0</v>
      </c>
      <c r="J497" s="14">
        <v>0</v>
      </c>
      <c r="K497" s="14">
        <v>0</v>
      </c>
      <c r="L497" s="14">
        <v>0</v>
      </c>
      <c r="M497" s="14">
        <v>0</v>
      </c>
      <c r="N497" s="14">
        <v>0</v>
      </c>
      <c r="O497" s="14">
        <v>1</v>
      </c>
      <c r="P497" s="14">
        <v>2</v>
      </c>
      <c r="Q497" s="14">
        <v>2</v>
      </c>
      <c r="R497" s="14">
        <v>2</v>
      </c>
      <c r="S497" s="14">
        <v>2</v>
      </c>
      <c r="T497" s="14">
        <v>3</v>
      </c>
    </row>
    <row r="498" spans="1:56" s="14" customFormat="1">
      <c r="A498" s="14">
        <v>489</v>
      </c>
      <c r="B498" s="14">
        <v>0</v>
      </c>
      <c r="C498" s="14">
        <v>0</v>
      </c>
      <c r="D498" s="14">
        <v>0</v>
      </c>
      <c r="E498" s="14">
        <v>0</v>
      </c>
      <c r="F498" s="14">
        <v>0</v>
      </c>
      <c r="G498" s="14">
        <v>0</v>
      </c>
      <c r="H498" s="14">
        <v>0</v>
      </c>
      <c r="I498" s="14">
        <v>0</v>
      </c>
      <c r="J498" s="14">
        <v>0</v>
      </c>
      <c r="K498" s="14">
        <v>0</v>
      </c>
      <c r="L498" s="14">
        <v>0</v>
      </c>
      <c r="M498" s="14">
        <v>0</v>
      </c>
      <c r="N498" s="14">
        <v>0</v>
      </c>
      <c r="O498" s="14">
        <v>0</v>
      </c>
      <c r="P498" s="14">
        <v>2</v>
      </c>
      <c r="Q498" s="14">
        <v>2</v>
      </c>
      <c r="R498" s="14">
        <v>2</v>
      </c>
      <c r="S498" s="14">
        <v>2</v>
      </c>
      <c r="T498" s="14">
        <v>3</v>
      </c>
      <c r="U498" s="14">
        <v>3</v>
      </c>
      <c r="V498" s="14">
        <v>1</v>
      </c>
      <c r="W498" s="14">
        <v>1</v>
      </c>
      <c r="X498" s="14">
        <v>3</v>
      </c>
      <c r="Y498" s="14">
        <v>2</v>
      </c>
      <c r="Z498" s="14">
        <v>65</v>
      </c>
      <c r="AA498" s="14">
        <f>Z498-[1]Discharge!AC429</f>
        <v>0</v>
      </c>
      <c r="AB498" s="14">
        <v>5</v>
      </c>
      <c r="AC498" s="14">
        <v>1</v>
      </c>
      <c r="AD498" s="14">
        <v>1</v>
      </c>
      <c r="AE498" s="14">
        <v>1</v>
      </c>
      <c r="AF498" s="14">
        <v>1</v>
      </c>
      <c r="AG498" s="14">
        <v>0</v>
      </c>
      <c r="AH498" s="14">
        <v>1</v>
      </c>
      <c r="AI498" s="14">
        <f>SUM(AC498:AH498)</f>
        <v>5</v>
      </c>
      <c r="AJ498" s="14">
        <f>AI498-[1]Discharge!AL429</f>
        <v>0</v>
      </c>
      <c r="AK498" s="14">
        <v>1</v>
      </c>
      <c r="AL498" s="14">
        <v>1</v>
      </c>
      <c r="AM498" s="14">
        <v>1</v>
      </c>
      <c r="AN498" s="14">
        <v>0</v>
      </c>
      <c r="AO498" s="14">
        <v>0</v>
      </c>
      <c r="AP498" s="14">
        <v>0</v>
      </c>
      <c r="AQ498" s="14">
        <v>0</v>
      </c>
      <c r="AR498" s="14">
        <v>0</v>
      </c>
      <c r="AS498" s="14">
        <f>SUM(AK498:AR498)</f>
        <v>3</v>
      </c>
      <c r="AT498" s="14">
        <f>AS498-[1]Discharge!AV429</f>
        <v>0</v>
      </c>
      <c r="AU498" s="14">
        <v>0</v>
      </c>
      <c r="AV498" s="14">
        <v>0</v>
      </c>
      <c r="AW498" s="14">
        <f>SUM(AU498:AV498)</f>
        <v>0</v>
      </c>
      <c r="AX498" s="14">
        <f>AW498-[1]Discharge!AZ429</f>
        <v>0</v>
      </c>
      <c r="AY498" s="14">
        <v>5</v>
      </c>
      <c r="AZ498" s="14">
        <v>5</v>
      </c>
      <c r="BA498" s="14">
        <v>3</v>
      </c>
      <c r="BB498" s="14">
        <v>3</v>
      </c>
      <c r="BC498" s="14">
        <f>SUM(AY498:BB498)</f>
        <v>16</v>
      </c>
      <c r="BD498" s="14">
        <f>BC498-[1]Discharge!BF429</f>
        <v>0</v>
      </c>
    </row>
    <row r="499" spans="1:56" s="14" customFormat="1">
      <c r="A499" s="14">
        <v>490</v>
      </c>
      <c r="B499" s="14">
        <v>0</v>
      </c>
      <c r="C499" s="14">
        <v>7</v>
      </c>
      <c r="D499" s="14">
        <v>0</v>
      </c>
      <c r="E499" s="14">
        <v>0</v>
      </c>
      <c r="F499" s="14">
        <v>2</v>
      </c>
      <c r="G499" s="14">
        <v>0</v>
      </c>
      <c r="H499" s="14">
        <v>0</v>
      </c>
      <c r="I499" s="14">
        <v>0</v>
      </c>
      <c r="J499" s="14">
        <v>0</v>
      </c>
      <c r="K499" s="14">
        <v>0</v>
      </c>
      <c r="L499" s="14">
        <v>0</v>
      </c>
      <c r="M499" s="14">
        <v>0</v>
      </c>
      <c r="N499" s="14">
        <v>0</v>
      </c>
      <c r="O499" s="14">
        <v>0</v>
      </c>
      <c r="P499" s="14">
        <v>0</v>
      </c>
      <c r="Q499" s="14">
        <v>1</v>
      </c>
      <c r="R499" s="14">
        <v>1</v>
      </c>
      <c r="S499" s="14">
        <v>1</v>
      </c>
      <c r="T499" s="14">
        <v>2</v>
      </c>
      <c r="U499" s="14">
        <v>4</v>
      </c>
      <c r="V499" s="14">
        <v>5</v>
      </c>
      <c r="W499" s="14">
        <v>5</v>
      </c>
      <c r="X499" s="14">
        <v>5</v>
      </c>
      <c r="Y499" s="14">
        <v>2</v>
      </c>
      <c r="Z499" s="14">
        <v>20</v>
      </c>
      <c r="AA499" s="14">
        <f>Z499-[1]Discharge!AC79</f>
        <v>-65</v>
      </c>
      <c r="AB499" s="14">
        <v>4</v>
      </c>
      <c r="AC499" s="14">
        <v>0</v>
      </c>
      <c r="AD499" s="14">
        <v>0</v>
      </c>
      <c r="AE499" s="14">
        <v>1</v>
      </c>
      <c r="AF499" s="14">
        <v>1</v>
      </c>
      <c r="AG499" s="14">
        <v>1</v>
      </c>
      <c r="AH499" s="14">
        <v>1</v>
      </c>
      <c r="AI499" s="14">
        <f>SUM(AC499:AH499)</f>
        <v>4</v>
      </c>
      <c r="AJ499" s="14">
        <f>AI499-[1]Discharge!AL81</f>
        <v>-2</v>
      </c>
      <c r="AK499" s="14">
        <v>1</v>
      </c>
      <c r="AL499" s="14">
        <v>0</v>
      </c>
      <c r="AM499" s="14">
        <v>0</v>
      </c>
      <c r="AN499" s="14">
        <v>0</v>
      </c>
      <c r="AO499" s="14">
        <v>0</v>
      </c>
      <c r="AP499" s="14">
        <v>0</v>
      </c>
      <c r="AQ499" s="14">
        <v>0</v>
      </c>
      <c r="AR499" s="14">
        <v>0</v>
      </c>
      <c r="AS499" s="14">
        <f>SUM(AK499:AR499)</f>
        <v>1</v>
      </c>
      <c r="AT499" s="14">
        <f>AS499-[1]Discharge!AV81</f>
        <v>-7</v>
      </c>
      <c r="AU499" s="14">
        <v>3</v>
      </c>
      <c r="AV499" s="14">
        <v>1</v>
      </c>
      <c r="AW499" s="14">
        <f>SUM(AU499:AV499)</f>
        <v>4</v>
      </c>
      <c r="AX499" s="14">
        <f>AW499-[1]Discharge!AZ81</f>
        <v>4</v>
      </c>
      <c r="AY499" s="14">
        <v>5</v>
      </c>
      <c r="AZ499" s="14">
        <v>5</v>
      </c>
      <c r="BA499" s="14">
        <v>5</v>
      </c>
      <c r="BB499" s="14">
        <v>5</v>
      </c>
      <c r="BC499" s="14">
        <f>SUM(AY499:BB499)</f>
        <v>20</v>
      </c>
      <c r="BD499" s="14">
        <f>BC499-[1]Discharge!BF81</f>
        <v>0</v>
      </c>
    </row>
    <row r="500" spans="1:56" s="14" customFormat="1">
      <c r="A500" s="14">
        <v>491</v>
      </c>
      <c r="B500" s="14">
        <v>1</v>
      </c>
      <c r="C500" s="14">
        <v>1</v>
      </c>
      <c r="D500" s="14">
        <v>1</v>
      </c>
      <c r="E500" s="14">
        <v>1</v>
      </c>
      <c r="F500" s="14">
        <v>1</v>
      </c>
      <c r="G500" s="14">
        <v>0</v>
      </c>
      <c r="H500" s="14">
        <v>0</v>
      </c>
      <c r="I500" s="14">
        <v>0</v>
      </c>
      <c r="J500" s="14">
        <v>0</v>
      </c>
      <c r="K500" s="14">
        <v>0</v>
      </c>
      <c r="L500" s="14">
        <v>0</v>
      </c>
      <c r="M500" s="14">
        <v>0</v>
      </c>
      <c r="N500" s="14">
        <v>0</v>
      </c>
      <c r="O500" s="14">
        <v>0</v>
      </c>
      <c r="P500" s="14">
        <v>2</v>
      </c>
      <c r="Q500" s="14">
        <v>2</v>
      </c>
      <c r="R500" s="14">
        <v>2</v>
      </c>
      <c r="S500" s="14">
        <v>2</v>
      </c>
      <c r="T500" s="14">
        <v>3</v>
      </c>
    </row>
    <row r="501" spans="1:56" s="14" customFormat="1">
      <c r="A501" s="14">
        <v>492</v>
      </c>
      <c r="B501" s="14">
        <v>0</v>
      </c>
      <c r="C501" s="14">
        <v>0</v>
      </c>
      <c r="D501" s="14">
        <v>2</v>
      </c>
      <c r="E501" s="14">
        <v>1</v>
      </c>
      <c r="F501" s="14">
        <v>0</v>
      </c>
      <c r="G501" s="14">
        <v>0</v>
      </c>
      <c r="H501" s="14">
        <v>0</v>
      </c>
      <c r="I501" s="14">
        <v>0</v>
      </c>
      <c r="J501" s="14">
        <v>0</v>
      </c>
      <c r="K501" s="14">
        <v>0</v>
      </c>
      <c r="L501" s="14">
        <v>0</v>
      </c>
      <c r="M501" s="14">
        <v>0</v>
      </c>
      <c r="N501" s="14">
        <v>0</v>
      </c>
      <c r="O501" s="14">
        <v>0</v>
      </c>
      <c r="P501" s="14">
        <v>2</v>
      </c>
      <c r="Q501" s="14">
        <v>2</v>
      </c>
      <c r="R501" s="14">
        <v>2</v>
      </c>
      <c r="S501" s="14">
        <v>2</v>
      </c>
      <c r="T501" s="14">
        <v>3</v>
      </c>
      <c r="U501" s="14">
        <v>1</v>
      </c>
      <c r="V501" s="14">
        <v>1</v>
      </c>
      <c r="W501" s="14">
        <v>1</v>
      </c>
      <c r="X501" s="14">
        <v>1</v>
      </c>
      <c r="Y501" s="14">
        <v>1</v>
      </c>
      <c r="Z501" s="14">
        <v>89</v>
      </c>
      <c r="AA501" s="14">
        <f>Z501-[1]Discharge!AC183</f>
        <v>14</v>
      </c>
      <c r="AB501" s="14">
        <v>3</v>
      </c>
      <c r="AC501" s="14">
        <v>1</v>
      </c>
      <c r="AD501" s="14">
        <v>1</v>
      </c>
      <c r="AE501" s="14">
        <v>1</v>
      </c>
      <c r="AF501" s="14">
        <v>1</v>
      </c>
      <c r="AG501" s="14">
        <v>1</v>
      </c>
      <c r="AH501" s="14">
        <v>1</v>
      </c>
      <c r="AI501" s="14">
        <f>SUM(AC501:AH501)</f>
        <v>6</v>
      </c>
      <c r="AJ501" s="14">
        <f>AI501-[1]Discharge!AL183</f>
        <v>0</v>
      </c>
      <c r="AK501" s="14">
        <v>1</v>
      </c>
      <c r="AL501" s="14">
        <v>1</v>
      </c>
      <c r="AM501" s="14">
        <v>1</v>
      </c>
      <c r="AN501" s="14">
        <v>1</v>
      </c>
      <c r="AO501" s="14">
        <v>1</v>
      </c>
      <c r="AP501" s="14">
        <v>1</v>
      </c>
      <c r="AQ501" s="14">
        <v>1</v>
      </c>
      <c r="AR501" s="14">
        <v>0</v>
      </c>
      <c r="AS501" s="14">
        <f>SUM(AK501:AR501)</f>
        <v>7</v>
      </c>
      <c r="AT501" s="14">
        <f>AS501-[1]Discharge!AV183</f>
        <v>-1</v>
      </c>
      <c r="AU501" s="14">
        <v>0</v>
      </c>
      <c r="AV501" s="14">
        <v>0</v>
      </c>
      <c r="AW501" s="14">
        <f>SUM(AU501:AV501)</f>
        <v>0</v>
      </c>
      <c r="AX501" s="14">
        <f>AW501-[1]Discharge!AZ183</f>
        <v>0</v>
      </c>
      <c r="AY501" s="14">
        <v>1</v>
      </c>
      <c r="AZ501" s="14">
        <v>1</v>
      </c>
      <c r="BA501" s="14">
        <v>5</v>
      </c>
      <c r="BB501" s="14">
        <v>5</v>
      </c>
      <c r="BC501" s="14">
        <f>SUM(AY501:BB501)</f>
        <v>12</v>
      </c>
      <c r="BD501" s="14">
        <f>BC501-[1]Discharge!BF183</f>
        <v>-8</v>
      </c>
    </row>
    <row r="502" spans="1:56" s="14" customFormat="1">
      <c r="A502" s="14">
        <v>493</v>
      </c>
      <c r="B502" s="14">
        <v>0</v>
      </c>
      <c r="C502" s="14">
        <v>0</v>
      </c>
      <c r="D502" s="14">
        <v>0</v>
      </c>
      <c r="E502" s="14">
        <v>0</v>
      </c>
      <c r="F502" s="14">
        <v>0</v>
      </c>
      <c r="G502" s="14">
        <v>0</v>
      </c>
      <c r="H502" s="14">
        <v>0</v>
      </c>
      <c r="I502" s="14">
        <v>0</v>
      </c>
      <c r="J502" s="14">
        <v>0</v>
      </c>
      <c r="K502" s="14">
        <v>0</v>
      </c>
      <c r="L502" s="14">
        <v>0</v>
      </c>
      <c r="M502" s="14">
        <v>0</v>
      </c>
      <c r="N502" s="14">
        <v>0</v>
      </c>
      <c r="O502" s="14">
        <v>0</v>
      </c>
      <c r="P502" s="14">
        <v>2</v>
      </c>
      <c r="Q502" s="14">
        <v>2</v>
      </c>
      <c r="R502" s="14">
        <v>2</v>
      </c>
      <c r="S502" s="14">
        <v>2</v>
      </c>
      <c r="T502" s="14">
        <v>2</v>
      </c>
      <c r="U502" s="14">
        <v>1</v>
      </c>
      <c r="V502" s="14">
        <v>1</v>
      </c>
      <c r="W502" s="14">
        <v>1</v>
      </c>
      <c r="X502" s="14">
        <v>1</v>
      </c>
      <c r="Y502" s="14">
        <v>1</v>
      </c>
      <c r="Z502" s="14">
        <v>80</v>
      </c>
      <c r="AA502" s="14">
        <f>Z502-[1]Discharge!AC337</f>
        <v>-19</v>
      </c>
      <c r="AB502" s="14">
        <v>3</v>
      </c>
      <c r="AC502" s="14">
        <v>1</v>
      </c>
      <c r="AD502" s="14">
        <v>1</v>
      </c>
      <c r="AE502" s="14">
        <v>1</v>
      </c>
      <c r="AF502" s="14">
        <v>1</v>
      </c>
      <c r="AG502" s="14">
        <v>1</v>
      </c>
      <c r="AH502" s="14">
        <v>1</v>
      </c>
      <c r="AI502" s="14">
        <f>SUM(AC502:AH502)</f>
        <v>6</v>
      </c>
      <c r="AJ502" s="14">
        <f>AI502-[1]Discharge!AL337</f>
        <v>0</v>
      </c>
      <c r="AK502" s="14">
        <v>1</v>
      </c>
      <c r="AL502" s="14">
        <v>1</v>
      </c>
      <c r="AM502" s="14">
        <v>1</v>
      </c>
      <c r="AN502" s="14">
        <v>1</v>
      </c>
      <c r="AO502" s="14">
        <v>1</v>
      </c>
      <c r="AP502" s="14">
        <v>1</v>
      </c>
      <c r="AQ502" s="14">
        <v>1</v>
      </c>
      <c r="AR502" s="14">
        <v>1</v>
      </c>
      <c r="AS502" s="14">
        <f>SUM(AK502:AR502)</f>
        <v>8</v>
      </c>
      <c r="AT502" s="14">
        <f>AS502-[1]Discharge!AV337</f>
        <v>1</v>
      </c>
      <c r="AU502" s="14">
        <v>0</v>
      </c>
      <c r="AV502" s="14">
        <v>0</v>
      </c>
      <c r="AW502" s="14">
        <f>SUM(AU502:AV502)</f>
        <v>0</v>
      </c>
      <c r="AX502" s="14">
        <f>AW502-[1]Discharge!AZ337</f>
        <v>0</v>
      </c>
      <c r="AY502" s="14">
        <v>5</v>
      </c>
      <c r="AZ502" s="14">
        <v>5</v>
      </c>
      <c r="BA502" s="14">
        <v>5</v>
      </c>
      <c r="BB502" s="14">
        <v>5</v>
      </c>
      <c r="BC502" s="14">
        <f>SUM(AY502:BB502)</f>
        <v>20</v>
      </c>
      <c r="BD502" s="14">
        <f>BC502-[1]Discharge!BF337</f>
        <v>0</v>
      </c>
    </row>
    <row r="503" spans="1:56" s="14" customFormat="1">
      <c r="A503" s="14">
        <v>494</v>
      </c>
      <c r="B503" s="14">
        <v>1</v>
      </c>
      <c r="C503" s="14">
        <v>5</v>
      </c>
      <c r="D503" s="14">
        <v>2</v>
      </c>
      <c r="E503" s="14">
        <v>1</v>
      </c>
      <c r="F503" s="14">
        <v>0</v>
      </c>
      <c r="G503" s="14">
        <v>0</v>
      </c>
      <c r="H503" s="14">
        <v>0</v>
      </c>
      <c r="I503" s="14">
        <v>0</v>
      </c>
      <c r="J503" s="14">
        <v>0</v>
      </c>
      <c r="K503" s="14">
        <v>0</v>
      </c>
      <c r="L503" s="14">
        <v>0</v>
      </c>
      <c r="M503" s="14">
        <v>0</v>
      </c>
      <c r="N503" s="14">
        <v>0</v>
      </c>
      <c r="O503" s="14">
        <v>0</v>
      </c>
      <c r="P503" s="14">
        <v>1</v>
      </c>
      <c r="Q503" s="14">
        <v>1</v>
      </c>
      <c r="R503" s="14">
        <v>2</v>
      </c>
      <c r="S503" s="14">
        <v>1</v>
      </c>
      <c r="T503" s="14">
        <v>2</v>
      </c>
      <c r="U503" s="14">
        <v>1</v>
      </c>
      <c r="V503" s="14">
        <v>1</v>
      </c>
      <c r="W503" s="14">
        <v>1</v>
      </c>
      <c r="X503" s="14">
        <v>4</v>
      </c>
      <c r="Y503" s="14">
        <v>1</v>
      </c>
      <c r="Z503" s="14">
        <v>80</v>
      </c>
      <c r="AA503" s="14">
        <f>Z503-[1]Discharge!AC23</f>
        <v>-20</v>
      </c>
      <c r="AB503" s="14">
        <v>3</v>
      </c>
      <c r="AC503" s="14">
        <v>1</v>
      </c>
      <c r="AD503" s="14">
        <v>1</v>
      </c>
      <c r="AE503" s="14">
        <v>1</v>
      </c>
      <c r="AF503" s="14">
        <v>1</v>
      </c>
      <c r="AG503" s="14">
        <v>1</v>
      </c>
      <c r="AH503" s="14">
        <v>1</v>
      </c>
      <c r="AI503" s="14">
        <f>SUM(AC503:AH503)</f>
        <v>6</v>
      </c>
      <c r="AJ503" s="14">
        <f>AI503-[1]Discharge!AL23</f>
        <v>0</v>
      </c>
      <c r="AK503" s="14">
        <v>1</v>
      </c>
      <c r="AL503" s="14">
        <v>1</v>
      </c>
      <c r="AM503" s="14">
        <v>1</v>
      </c>
      <c r="AN503" s="14">
        <v>1</v>
      </c>
      <c r="AO503" s="14">
        <v>1</v>
      </c>
      <c r="AP503" s="14">
        <v>1</v>
      </c>
      <c r="AQ503" s="14">
        <v>1</v>
      </c>
      <c r="AR503" s="14">
        <v>1</v>
      </c>
      <c r="AS503" s="14">
        <f>SUM(AK503:AR503)</f>
        <v>8</v>
      </c>
      <c r="AT503" s="14">
        <f>AS503-[1]Discharge!AV23</f>
        <v>1</v>
      </c>
      <c r="AU503" s="14">
        <v>0</v>
      </c>
      <c r="AV503" s="14">
        <v>0</v>
      </c>
      <c r="AW503" s="14">
        <f>SUM(AU503:AV503)</f>
        <v>0</v>
      </c>
      <c r="AX503" s="14">
        <f>AW503-[1]Discharge!AZ23</f>
        <v>0</v>
      </c>
      <c r="AY503" s="14">
        <v>5</v>
      </c>
      <c r="AZ503" s="14">
        <v>5</v>
      </c>
      <c r="BA503" s="14">
        <v>5</v>
      </c>
      <c r="BB503" s="14">
        <v>5</v>
      </c>
      <c r="BC503" s="14">
        <f>SUM(AY503:BB503)</f>
        <v>20</v>
      </c>
      <c r="BD503" s="14">
        <f>BC503-[1]Discharge!BF23</f>
        <v>0</v>
      </c>
    </row>
    <row r="504" spans="1:56" s="14" customFormat="1">
      <c r="A504" s="14">
        <v>495</v>
      </c>
      <c r="B504" s="14">
        <v>0</v>
      </c>
      <c r="C504" s="14">
        <v>0</v>
      </c>
      <c r="D504" s="14">
        <v>2</v>
      </c>
      <c r="E504" s="14">
        <v>1</v>
      </c>
      <c r="F504" s="14">
        <v>2</v>
      </c>
      <c r="G504" s="14">
        <v>0</v>
      </c>
      <c r="H504" s="14">
        <v>0</v>
      </c>
      <c r="I504" s="14">
        <v>0</v>
      </c>
      <c r="J504" s="14">
        <v>0</v>
      </c>
      <c r="K504" s="14">
        <v>0</v>
      </c>
      <c r="L504" s="14">
        <v>0</v>
      </c>
      <c r="M504" s="14">
        <v>0</v>
      </c>
      <c r="N504" s="14">
        <v>0</v>
      </c>
      <c r="O504" s="14">
        <v>0</v>
      </c>
      <c r="P504" s="14">
        <v>2</v>
      </c>
      <c r="Q504" s="14">
        <v>2</v>
      </c>
      <c r="R504" s="14">
        <v>2</v>
      </c>
      <c r="S504" s="14">
        <v>2</v>
      </c>
      <c r="T504" s="14">
        <v>3</v>
      </c>
      <c r="U504" s="14">
        <v>1</v>
      </c>
      <c r="V504" s="14">
        <v>1</v>
      </c>
      <c r="W504" s="14">
        <v>1</v>
      </c>
      <c r="X504" s="14">
        <v>1</v>
      </c>
      <c r="Y504" s="14">
        <v>2</v>
      </c>
      <c r="Z504" s="14">
        <v>70</v>
      </c>
      <c r="AA504" s="14">
        <f>Z504-[1]Discharge!AC188</f>
        <v>10</v>
      </c>
      <c r="AB504" s="14">
        <v>3</v>
      </c>
      <c r="AC504" s="14">
        <v>1</v>
      </c>
      <c r="AD504" s="14">
        <v>1</v>
      </c>
      <c r="AE504" s="14">
        <v>1</v>
      </c>
      <c r="AF504" s="14">
        <v>1</v>
      </c>
      <c r="AG504" s="14">
        <v>1</v>
      </c>
      <c r="AH504" s="14">
        <v>1</v>
      </c>
      <c r="AI504" s="14">
        <f>SUM(AC504:AH504)</f>
        <v>6</v>
      </c>
      <c r="AJ504" s="14">
        <f>AI504-[1]Discharge!AL188</f>
        <v>0</v>
      </c>
      <c r="AK504" s="14">
        <v>1</v>
      </c>
      <c r="AL504" s="14">
        <v>1</v>
      </c>
      <c r="AM504" s="14">
        <v>0</v>
      </c>
      <c r="AN504" s="14">
        <v>1</v>
      </c>
      <c r="AO504" s="14">
        <v>1</v>
      </c>
      <c r="AP504" s="14">
        <v>1</v>
      </c>
      <c r="AQ504" s="14">
        <v>1</v>
      </c>
      <c r="AR504" s="14">
        <v>1</v>
      </c>
      <c r="AS504" s="14">
        <f>SUM(AK504:AR504)</f>
        <v>7</v>
      </c>
      <c r="AT504" s="14">
        <f>AS504-[1]Discharge!AV188</f>
        <v>0</v>
      </c>
      <c r="AU504" s="14">
        <v>0</v>
      </c>
      <c r="AV504" s="14">
        <v>0</v>
      </c>
      <c r="AW504" s="14">
        <f>SUM(AU504:AV504)</f>
        <v>0</v>
      </c>
      <c r="AX504" s="14">
        <f>AW504-[1]Discharge!AZ188</f>
        <v>-1</v>
      </c>
      <c r="AY504" s="14">
        <v>5</v>
      </c>
      <c r="AZ504" s="14">
        <v>5</v>
      </c>
      <c r="BA504" s="14">
        <v>5</v>
      </c>
      <c r="BB504" s="14">
        <v>5</v>
      </c>
      <c r="BC504" s="14">
        <f>SUM(AY504:BB504)</f>
        <v>20</v>
      </c>
      <c r="BD504" s="14">
        <f>BC504-[1]Discharge!BF188</f>
        <v>1</v>
      </c>
    </row>
    <row r="505" spans="1:56" s="14" customFormat="1">
      <c r="A505" s="14">
        <v>496</v>
      </c>
      <c r="B505" s="14">
        <v>0</v>
      </c>
      <c r="C505" s="14">
        <v>0</v>
      </c>
      <c r="D505" s="14">
        <v>0</v>
      </c>
      <c r="E505" s="14">
        <v>0</v>
      </c>
      <c r="F505" s="14">
        <v>1</v>
      </c>
      <c r="G505" s="14">
        <v>0</v>
      </c>
      <c r="H505" s="14">
        <v>0</v>
      </c>
      <c r="I505" s="14">
        <v>0</v>
      </c>
      <c r="J505" s="14">
        <v>0</v>
      </c>
      <c r="K505" s="14">
        <v>0</v>
      </c>
      <c r="L505" s="14">
        <v>0</v>
      </c>
      <c r="M505" s="14">
        <v>0</v>
      </c>
      <c r="N505" s="14">
        <v>0</v>
      </c>
      <c r="O505" s="14">
        <v>0</v>
      </c>
      <c r="P505" s="14">
        <v>2</v>
      </c>
      <c r="Q505" s="14">
        <v>2</v>
      </c>
      <c r="R505" s="14">
        <v>2</v>
      </c>
      <c r="S505" s="14">
        <v>2</v>
      </c>
      <c r="T505" s="14">
        <v>3</v>
      </c>
    </row>
    <row r="506" spans="1:56" s="14" customFormat="1">
      <c r="A506" s="14">
        <v>497</v>
      </c>
      <c r="B506" s="14">
        <v>0</v>
      </c>
      <c r="C506" s="14">
        <v>0</v>
      </c>
      <c r="D506" s="14">
        <v>1</v>
      </c>
      <c r="E506" s="14">
        <v>0</v>
      </c>
      <c r="F506" s="14">
        <v>0</v>
      </c>
      <c r="G506" s="14">
        <v>0</v>
      </c>
      <c r="H506" s="14">
        <v>0</v>
      </c>
      <c r="I506" s="14">
        <v>0</v>
      </c>
      <c r="J506" s="14">
        <v>0</v>
      </c>
      <c r="K506" s="14">
        <v>0</v>
      </c>
      <c r="L506" s="14">
        <v>0</v>
      </c>
      <c r="M506" s="14">
        <v>0</v>
      </c>
      <c r="N506" s="14">
        <v>0</v>
      </c>
      <c r="O506" s="14">
        <v>0</v>
      </c>
      <c r="U506" s="14">
        <v>1</v>
      </c>
      <c r="V506" s="14">
        <v>1</v>
      </c>
      <c r="W506" s="14">
        <v>1</v>
      </c>
      <c r="X506" s="14">
        <v>2</v>
      </c>
      <c r="Y506" s="14">
        <v>2</v>
      </c>
      <c r="Z506" s="14">
        <v>80</v>
      </c>
      <c r="AA506" s="14">
        <f>Z506-[1]Discharge!AC277</f>
        <v>10</v>
      </c>
      <c r="AB506" s="14">
        <v>3</v>
      </c>
      <c r="AC506" s="14">
        <v>1</v>
      </c>
      <c r="AD506" s="14">
        <v>1</v>
      </c>
      <c r="AE506" s="14">
        <v>1</v>
      </c>
      <c r="AF506" s="14">
        <v>1</v>
      </c>
      <c r="AG506" s="14">
        <v>1</v>
      </c>
      <c r="AH506" s="14">
        <v>1</v>
      </c>
      <c r="AI506" s="14">
        <f>SUM(AC506:AH506)</f>
        <v>6</v>
      </c>
      <c r="AJ506" s="14">
        <f>AI506-[1]Discharge!AL277</f>
        <v>0</v>
      </c>
      <c r="AK506" s="14">
        <v>1</v>
      </c>
      <c r="AL506" s="14">
        <v>1</v>
      </c>
      <c r="AM506" s="14">
        <v>1</v>
      </c>
      <c r="AN506" s="14">
        <v>1</v>
      </c>
      <c r="AO506" s="14">
        <v>1</v>
      </c>
      <c r="AP506" s="14">
        <v>1</v>
      </c>
      <c r="AQ506" s="14">
        <v>1</v>
      </c>
      <c r="AR506" s="14">
        <v>1</v>
      </c>
      <c r="AS506" s="14">
        <v>8</v>
      </c>
      <c r="AT506" s="14">
        <f>AS506-[1]Discharge!AV277</f>
        <v>1</v>
      </c>
      <c r="AU506" s="14">
        <v>0</v>
      </c>
      <c r="AV506" s="14">
        <v>0</v>
      </c>
      <c r="AW506" s="14">
        <f>SUM(AU506:AV506)</f>
        <v>0</v>
      </c>
      <c r="AX506" s="14">
        <f>AW506-[1]Discharge!AZ277</f>
        <v>-1</v>
      </c>
      <c r="AY506" s="14">
        <v>4</v>
      </c>
      <c r="AZ506" s="14">
        <v>4</v>
      </c>
      <c r="BA506" s="14">
        <v>4</v>
      </c>
      <c r="BB506" s="14">
        <v>4</v>
      </c>
      <c r="BC506" s="14">
        <f>SUM(AY506:BB506)</f>
        <v>16</v>
      </c>
      <c r="BD506" s="14">
        <f>BC506-[1]Discharge!BF277</f>
        <v>-1</v>
      </c>
    </row>
    <row r="507" spans="1:56" s="14" customFormat="1">
      <c r="A507" s="14">
        <v>498</v>
      </c>
      <c r="B507" s="14">
        <v>0</v>
      </c>
      <c r="C507" s="14">
        <v>9</v>
      </c>
      <c r="D507" s="14">
        <v>1</v>
      </c>
      <c r="E507" s="14">
        <v>0</v>
      </c>
      <c r="F507" s="14">
        <v>0</v>
      </c>
      <c r="G507" s="14">
        <v>0</v>
      </c>
      <c r="H507" s="14">
        <v>0</v>
      </c>
      <c r="I507" s="14">
        <v>0</v>
      </c>
      <c r="J507" s="14">
        <v>0</v>
      </c>
      <c r="K507" s="14">
        <v>0</v>
      </c>
      <c r="L507" s="14">
        <v>0</v>
      </c>
      <c r="M507" s="14">
        <v>0</v>
      </c>
      <c r="N507" s="14">
        <v>0</v>
      </c>
      <c r="O507" s="14">
        <v>0</v>
      </c>
      <c r="P507" s="14">
        <v>2</v>
      </c>
      <c r="Q507" s="14">
        <v>2</v>
      </c>
      <c r="R507" s="14">
        <v>2</v>
      </c>
      <c r="S507" s="14">
        <v>2</v>
      </c>
      <c r="T507" s="14">
        <v>3</v>
      </c>
      <c r="U507" s="14">
        <v>1</v>
      </c>
      <c r="V507" s="14">
        <v>1</v>
      </c>
      <c r="W507" s="14">
        <v>1</v>
      </c>
      <c r="X507" s="14">
        <v>1</v>
      </c>
      <c r="Y507" s="14">
        <v>1</v>
      </c>
      <c r="Z507" s="14">
        <v>40</v>
      </c>
      <c r="AA507" s="14">
        <f>Z507-[1]Discharge!AC197</f>
        <v>-50</v>
      </c>
      <c r="AB507" s="14">
        <v>2</v>
      </c>
      <c r="AC507" s="14">
        <v>1</v>
      </c>
      <c r="AD507" s="14">
        <v>1</v>
      </c>
      <c r="AE507" s="14">
        <v>1</v>
      </c>
      <c r="AF507" s="14">
        <v>1</v>
      </c>
      <c r="AG507" s="14">
        <v>1</v>
      </c>
      <c r="AH507" s="14">
        <v>1</v>
      </c>
      <c r="AI507" s="14">
        <f>SUM(AC507:AH507)</f>
        <v>6</v>
      </c>
      <c r="AJ507" s="14">
        <f>AI507-[1]Discharge!AL197</f>
        <v>0</v>
      </c>
      <c r="AK507" s="14">
        <v>1</v>
      </c>
      <c r="AL507" s="14">
        <v>1</v>
      </c>
      <c r="AM507" s="14">
        <v>1</v>
      </c>
      <c r="AN507" s="14">
        <v>1</v>
      </c>
      <c r="AO507" s="14">
        <v>1</v>
      </c>
      <c r="AP507" s="14">
        <v>1</v>
      </c>
      <c r="AQ507" s="14">
        <v>1</v>
      </c>
      <c r="AR507" s="14">
        <v>1</v>
      </c>
      <c r="AS507" s="14">
        <f>SUM(AK507:AR507)</f>
        <v>8</v>
      </c>
      <c r="AT507" s="14">
        <f>AS507-[1]Discharge!AV197</f>
        <v>0</v>
      </c>
      <c r="AU507" s="14">
        <v>0</v>
      </c>
      <c r="AV507" s="14">
        <v>1</v>
      </c>
      <c r="AW507" s="14">
        <f>SUM(AU507:AV507)</f>
        <v>1</v>
      </c>
      <c r="AX507" s="14">
        <f>AW507-[1]Discharge!AZ197</f>
        <v>-1</v>
      </c>
      <c r="AY507" s="14">
        <v>5</v>
      </c>
      <c r="AZ507" s="14">
        <v>5</v>
      </c>
      <c r="BA507" s="14">
        <v>5</v>
      </c>
      <c r="BB507" s="14">
        <v>5</v>
      </c>
      <c r="BC507" s="14">
        <f>SUM(AY507:BB507)</f>
        <v>20</v>
      </c>
      <c r="BD507" s="14">
        <f>BC507-[1]Discharge!BF197</f>
        <v>0</v>
      </c>
    </row>
    <row r="508" spans="1:56" s="14" customFormat="1">
      <c r="A508" s="14">
        <v>499</v>
      </c>
      <c r="B508" s="14">
        <v>0</v>
      </c>
      <c r="C508" s="14">
        <v>0</v>
      </c>
      <c r="D508" s="14">
        <v>1</v>
      </c>
      <c r="E508" s="14">
        <v>0</v>
      </c>
      <c r="F508" s="14">
        <v>0</v>
      </c>
      <c r="G508" s="14">
        <v>0</v>
      </c>
      <c r="H508" s="14">
        <v>0</v>
      </c>
      <c r="I508" s="14">
        <v>10</v>
      </c>
      <c r="J508" s="14">
        <v>0</v>
      </c>
      <c r="K508" s="14">
        <v>0</v>
      </c>
      <c r="L508" s="14">
        <v>0</v>
      </c>
      <c r="M508" s="14">
        <v>0</v>
      </c>
      <c r="N508" s="14">
        <v>0</v>
      </c>
      <c r="O508" s="14">
        <v>0</v>
      </c>
      <c r="P508" s="14">
        <v>2</v>
      </c>
      <c r="Q508" s="14">
        <v>2</v>
      </c>
      <c r="R508" s="14">
        <v>2</v>
      </c>
      <c r="S508" s="14">
        <v>2</v>
      </c>
      <c r="T508" s="14">
        <v>2</v>
      </c>
      <c r="U508" s="14">
        <v>1</v>
      </c>
      <c r="V508" s="14">
        <v>1</v>
      </c>
      <c r="W508" s="14">
        <v>1</v>
      </c>
      <c r="X508" s="14">
        <v>1</v>
      </c>
      <c r="Y508" s="14">
        <v>1</v>
      </c>
      <c r="Z508" s="14">
        <v>95</v>
      </c>
      <c r="AA508" s="14">
        <f>Z508-[1]Discharge!AC63</f>
        <v>10</v>
      </c>
      <c r="AB508" s="14">
        <v>2</v>
      </c>
      <c r="AC508" s="14">
        <v>1</v>
      </c>
      <c r="AD508" s="14">
        <v>1</v>
      </c>
      <c r="AE508" s="14">
        <v>1</v>
      </c>
      <c r="AF508" s="14">
        <v>1</v>
      </c>
      <c r="AG508" s="14">
        <v>1</v>
      </c>
      <c r="AH508" s="14">
        <v>1</v>
      </c>
      <c r="AI508" s="14">
        <f>SUM(AC508:AH508)</f>
        <v>6</v>
      </c>
      <c r="AJ508" s="14">
        <f>AI508-[1]Discharge!AL65</f>
        <v>0</v>
      </c>
      <c r="AK508" s="14">
        <v>1</v>
      </c>
      <c r="AL508" s="14">
        <v>1</v>
      </c>
      <c r="AM508" s="14">
        <v>1</v>
      </c>
      <c r="AN508" s="14">
        <v>1</v>
      </c>
      <c r="AO508" s="14">
        <v>1</v>
      </c>
      <c r="AP508" s="14">
        <v>1</v>
      </c>
      <c r="AQ508" s="14">
        <v>1</v>
      </c>
      <c r="AR508" s="14">
        <v>1</v>
      </c>
      <c r="AS508" s="14">
        <f>SUM(AK508:AR508)</f>
        <v>8</v>
      </c>
      <c r="AT508" s="14">
        <f>AS508-[1]Discharge!AV65</f>
        <v>3</v>
      </c>
      <c r="AU508" s="14">
        <v>0</v>
      </c>
      <c r="AV508" s="14">
        <v>1</v>
      </c>
      <c r="AW508" s="14">
        <f>SUM(AU508:AV508)</f>
        <v>1</v>
      </c>
      <c r="AX508" s="14">
        <f>AW508-[1]Discharge!AZ65</f>
        <v>0</v>
      </c>
      <c r="AY508" s="14">
        <v>5</v>
      </c>
      <c r="AZ508" s="14">
        <v>3</v>
      </c>
      <c r="BA508" s="14">
        <v>5</v>
      </c>
      <c r="BB508" s="14">
        <v>3</v>
      </c>
      <c r="BC508" s="14">
        <f>SUM(AY508:BB508)</f>
        <v>16</v>
      </c>
      <c r="BD508" s="14">
        <f>BC508-[1]Discharge!BF65</f>
        <v>-4</v>
      </c>
    </row>
    <row r="509" spans="1:56" s="14" customFormat="1">
      <c r="A509" s="14">
        <v>500</v>
      </c>
      <c r="B509" s="14">
        <v>0</v>
      </c>
      <c r="C509" s="14">
        <v>1</v>
      </c>
      <c r="D509" s="14">
        <v>2</v>
      </c>
      <c r="E509" s="14">
        <v>1</v>
      </c>
      <c r="F509" s="14">
        <v>0</v>
      </c>
      <c r="G509" s="14">
        <v>1</v>
      </c>
      <c r="H509" s="14">
        <v>0</v>
      </c>
      <c r="I509" s="14">
        <v>0</v>
      </c>
      <c r="J509" s="14">
        <v>1</v>
      </c>
      <c r="K509" s="14">
        <v>0</v>
      </c>
      <c r="L509" s="14">
        <v>0</v>
      </c>
      <c r="M509" s="14">
        <v>0</v>
      </c>
      <c r="N509" s="14">
        <v>0</v>
      </c>
      <c r="O509" s="14">
        <v>0</v>
      </c>
      <c r="P509" s="14">
        <v>2</v>
      </c>
      <c r="Q509" s="14">
        <v>2</v>
      </c>
      <c r="R509" s="14">
        <v>2</v>
      </c>
      <c r="S509" s="14">
        <v>2</v>
      </c>
      <c r="T509" s="14">
        <v>3</v>
      </c>
      <c r="U509" s="14">
        <v>2</v>
      </c>
      <c r="V509" s="14">
        <v>2</v>
      </c>
      <c r="W509" s="14">
        <v>2</v>
      </c>
      <c r="X509" s="14">
        <v>2</v>
      </c>
      <c r="Y509" s="14">
        <v>2</v>
      </c>
      <c r="Z509" s="14">
        <v>70</v>
      </c>
      <c r="AA509" s="14">
        <f>Z509-[1]Discharge!AC309</f>
        <v>0</v>
      </c>
      <c r="AB509" s="14">
        <v>3</v>
      </c>
      <c r="AC509" s="14">
        <v>1</v>
      </c>
      <c r="AD509" s="14">
        <v>1</v>
      </c>
      <c r="AE509" s="14">
        <v>1</v>
      </c>
      <c r="AF509" s="14">
        <v>1</v>
      </c>
      <c r="AG509" s="14">
        <v>1</v>
      </c>
      <c r="AH509" s="14">
        <v>1</v>
      </c>
      <c r="AI509" s="14">
        <f>SUM(AC509:AH509)</f>
        <v>6</v>
      </c>
      <c r="AJ509" s="14">
        <f>AI509-[1]Discharge!AL309</f>
        <v>0</v>
      </c>
      <c r="AK509" s="14">
        <v>1</v>
      </c>
      <c r="AL509" s="14">
        <v>1</v>
      </c>
      <c r="AM509" s="14">
        <v>1</v>
      </c>
      <c r="AN509" s="14">
        <v>1</v>
      </c>
      <c r="AO509" s="14">
        <v>1</v>
      </c>
      <c r="AP509" s="14">
        <v>1</v>
      </c>
      <c r="AQ509" s="14">
        <v>1</v>
      </c>
      <c r="AR509" s="14">
        <v>1</v>
      </c>
      <c r="AS509" s="14">
        <f>SUM(AK509:AR509)</f>
        <v>8</v>
      </c>
      <c r="AT509" s="14">
        <f>AS509-[1]Discharge!AV309</f>
        <v>2</v>
      </c>
      <c r="AU509" s="14">
        <v>0</v>
      </c>
      <c r="AV509" s="14">
        <v>0</v>
      </c>
      <c r="AW509" s="14">
        <f>SUM(AU509:AV509)</f>
        <v>0</v>
      </c>
      <c r="AX509" s="14">
        <f>AW509-[1]Discharge!AZ309</f>
        <v>0</v>
      </c>
      <c r="AY509" s="14">
        <v>4</v>
      </c>
      <c r="AZ509" s="14">
        <v>4</v>
      </c>
      <c r="BA509" s="14">
        <v>4</v>
      </c>
      <c r="BB509" s="14">
        <v>4</v>
      </c>
      <c r="BC509" s="14">
        <f>SUM(AY509:BB509)</f>
        <v>16</v>
      </c>
      <c r="BD509" s="14">
        <f>BC509-[1]Discharge!BF309</f>
        <v>-4</v>
      </c>
    </row>
    <row r="510" spans="1:56" s="14" customFormat="1">
      <c r="A510" s="14">
        <v>501</v>
      </c>
      <c r="B510" s="14">
        <v>0</v>
      </c>
      <c r="C510" s="14">
        <v>0</v>
      </c>
      <c r="D510" s="14">
        <v>0</v>
      </c>
      <c r="E510" s="14">
        <v>0</v>
      </c>
      <c r="F510" s="14">
        <v>0</v>
      </c>
      <c r="G510" s="14">
        <v>0</v>
      </c>
      <c r="H510" s="14">
        <v>0</v>
      </c>
      <c r="I510" s="14">
        <v>0</v>
      </c>
      <c r="J510" s="14">
        <v>0</v>
      </c>
      <c r="K510" s="14">
        <v>0</v>
      </c>
      <c r="L510" s="14">
        <v>0</v>
      </c>
      <c r="M510" s="14">
        <v>0</v>
      </c>
      <c r="N510" s="14">
        <v>0</v>
      </c>
      <c r="O510" s="14">
        <v>1</v>
      </c>
      <c r="P510" s="14">
        <v>2</v>
      </c>
      <c r="Q510" s="14">
        <v>2</v>
      </c>
      <c r="R510" s="14">
        <v>2</v>
      </c>
      <c r="S510" s="14">
        <v>0</v>
      </c>
      <c r="T510" s="14">
        <v>2</v>
      </c>
    </row>
    <row r="511" spans="1:56" s="14" customFormat="1">
      <c r="A511" s="14">
        <v>502</v>
      </c>
      <c r="B511" s="14">
        <v>0</v>
      </c>
      <c r="C511" s="14">
        <v>13</v>
      </c>
      <c r="D511" s="14">
        <v>1</v>
      </c>
      <c r="E511" s="14">
        <v>1</v>
      </c>
      <c r="F511" s="14">
        <v>2</v>
      </c>
      <c r="G511" s="14">
        <v>0</v>
      </c>
      <c r="H511" s="14">
        <v>0</v>
      </c>
      <c r="I511" s="14">
        <v>11</v>
      </c>
      <c r="J511" s="14">
        <v>0</v>
      </c>
      <c r="K511" s="14">
        <v>0</v>
      </c>
      <c r="L511" s="14">
        <v>0</v>
      </c>
      <c r="M511" s="14">
        <v>0</v>
      </c>
      <c r="N511" s="14">
        <v>0</v>
      </c>
      <c r="O511" s="14">
        <v>0</v>
      </c>
      <c r="P511" s="14">
        <v>2</v>
      </c>
      <c r="Q511" s="14">
        <v>2</v>
      </c>
      <c r="R511" s="14">
        <v>2</v>
      </c>
      <c r="S511" s="14">
        <v>1</v>
      </c>
      <c r="T511" s="14">
        <v>0</v>
      </c>
    </row>
    <row r="512" spans="1:56" s="14" customFormat="1">
      <c r="A512" s="14">
        <v>503</v>
      </c>
      <c r="B512" s="14">
        <v>1</v>
      </c>
      <c r="C512" s="14">
        <v>0</v>
      </c>
      <c r="D512" s="14">
        <v>0</v>
      </c>
      <c r="E512" s="14">
        <v>2</v>
      </c>
      <c r="F512" s="14">
        <v>1</v>
      </c>
      <c r="G512" s="14">
        <v>0</v>
      </c>
      <c r="H512" s="14">
        <v>0</v>
      </c>
      <c r="I512" s="14">
        <v>0</v>
      </c>
      <c r="J512" s="14">
        <v>0</v>
      </c>
      <c r="K512" s="14">
        <v>0</v>
      </c>
      <c r="L512" s="14">
        <v>0</v>
      </c>
      <c r="M512" s="14">
        <v>0</v>
      </c>
      <c r="N512" s="14">
        <v>0</v>
      </c>
      <c r="O512" s="14">
        <v>0</v>
      </c>
      <c r="P512" s="14">
        <v>2</v>
      </c>
      <c r="Q512" s="14">
        <v>2</v>
      </c>
      <c r="R512" s="14">
        <v>2</v>
      </c>
      <c r="S512" s="14">
        <v>2</v>
      </c>
      <c r="T512" s="14">
        <v>3</v>
      </c>
      <c r="U512" s="14">
        <v>5</v>
      </c>
      <c r="V512" s="14">
        <v>5</v>
      </c>
      <c r="W512" s="14">
        <v>1</v>
      </c>
      <c r="X512" s="14">
        <v>1</v>
      </c>
      <c r="Y512" s="14">
        <v>1</v>
      </c>
      <c r="Z512" s="14">
        <v>65</v>
      </c>
      <c r="AA512" s="14">
        <f>Z512-[1]Discharge!AC233</f>
        <v>-35</v>
      </c>
      <c r="AB512" s="14">
        <v>3</v>
      </c>
      <c r="AC512" s="14">
        <v>0</v>
      </c>
      <c r="AD512" s="14">
        <v>0</v>
      </c>
      <c r="AE512" s="14">
        <v>0</v>
      </c>
      <c r="AF512" s="14">
        <v>0</v>
      </c>
      <c r="AG512" s="14">
        <v>0</v>
      </c>
      <c r="AH512" s="14">
        <v>0</v>
      </c>
      <c r="AI512" s="14">
        <f>SUM(AC512:AH512)</f>
        <v>0</v>
      </c>
      <c r="AJ512" s="14">
        <f>AI512-[1]Discharge!AL233</f>
        <v>0</v>
      </c>
      <c r="AK512" s="14">
        <v>0</v>
      </c>
      <c r="AL512" s="14">
        <v>0</v>
      </c>
      <c r="AM512" s="14">
        <v>0</v>
      </c>
      <c r="AN512" s="14">
        <v>0</v>
      </c>
      <c r="AO512" s="14">
        <v>0</v>
      </c>
      <c r="AP512" s="14">
        <v>0</v>
      </c>
      <c r="AQ512" s="14">
        <v>0</v>
      </c>
      <c r="AR512" s="14">
        <v>0</v>
      </c>
      <c r="AS512" s="14">
        <f>SUM(AK512:AR512)</f>
        <v>0</v>
      </c>
      <c r="AT512" s="14">
        <f>AS512-[1]Discharge!AV233</f>
        <v>-1</v>
      </c>
      <c r="AU512" s="14">
        <v>0</v>
      </c>
      <c r="AV512" s="14">
        <v>0</v>
      </c>
      <c r="AW512" s="14">
        <f>SUM(AU512:AV512)</f>
        <v>0</v>
      </c>
      <c r="AX512" s="14">
        <f>AW512-[1]Discharge!AZ233</f>
        <v>0</v>
      </c>
      <c r="AY512" s="14">
        <v>5</v>
      </c>
      <c r="AZ512" s="14">
        <v>5</v>
      </c>
      <c r="BA512" s="14">
        <v>5</v>
      </c>
      <c r="BB512" s="14">
        <v>5</v>
      </c>
      <c r="BC512" s="14">
        <f>SUM(AY512:BB512)</f>
        <v>20</v>
      </c>
      <c r="BD512" s="14">
        <f>BC512-[1]Discharge!BF233</f>
        <v>0</v>
      </c>
    </row>
    <row r="513" spans="1:57" s="14" customFormat="1">
      <c r="A513" s="14">
        <v>504</v>
      </c>
      <c r="B513" s="14">
        <v>0</v>
      </c>
      <c r="C513" s="14">
        <v>0</v>
      </c>
      <c r="D513" s="14">
        <v>1</v>
      </c>
      <c r="E513" s="14">
        <v>0</v>
      </c>
      <c r="F513" s="14">
        <v>4</v>
      </c>
      <c r="G513" s="14">
        <v>0</v>
      </c>
      <c r="H513" s="14">
        <v>0</v>
      </c>
      <c r="I513" s="14">
        <v>0</v>
      </c>
      <c r="J513" s="14">
        <v>0</v>
      </c>
      <c r="K513" s="14">
        <v>0</v>
      </c>
      <c r="L513" s="14">
        <v>0</v>
      </c>
      <c r="M513" s="14">
        <v>0</v>
      </c>
      <c r="N513" s="14">
        <v>0</v>
      </c>
      <c r="O513" s="14">
        <v>0</v>
      </c>
      <c r="P513" s="14">
        <v>2</v>
      </c>
      <c r="Q513" s="14">
        <v>2</v>
      </c>
      <c r="R513" s="14">
        <v>2</v>
      </c>
      <c r="S513" s="14">
        <v>2</v>
      </c>
      <c r="T513" s="14">
        <v>2</v>
      </c>
      <c r="U513" s="14">
        <v>3</v>
      </c>
      <c r="V513" s="14">
        <v>1</v>
      </c>
      <c r="W513" s="14">
        <v>1</v>
      </c>
      <c r="X513" s="14">
        <v>4</v>
      </c>
      <c r="Y513" s="14">
        <v>2</v>
      </c>
      <c r="Z513" s="14">
        <v>50</v>
      </c>
      <c r="AA513" s="14">
        <f>Z513-[1]Discharge!AC76</f>
        <v>-25</v>
      </c>
      <c r="AB513" s="14">
        <v>4</v>
      </c>
      <c r="AC513" s="14">
        <v>1</v>
      </c>
      <c r="AD513" s="14">
        <v>1</v>
      </c>
      <c r="AE513" s="14">
        <v>1</v>
      </c>
      <c r="AF513" s="14">
        <v>0</v>
      </c>
      <c r="AG513" s="14">
        <v>0</v>
      </c>
      <c r="AH513" s="14">
        <v>1</v>
      </c>
      <c r="AI513" s="14">
        <f>SUM(AC513:AH513)</f>
        <v>4</v>
      </c>
      <c r="AJ513" s="14">
        <f>AI513-[1]Discharge!AL78</f>
        <v>-2</v>
      </c>
      <c r="AK513" s="14">
        <v>1</v>
      </c>
      <c r="AL513" s="14">
        <v>0</v>
      </c>
      <c r="AM513" s="14">
        <v>0</v>
      </c>
      <c r="AN513" s="14">
        <v>0</v>
      </c>
      <c r="AO513" s="14">
        <v>0</v>
      </c>
      <c r="AP513" s="14">
        <v>0</v>
      </c>
      <c r="AQ513" s="14">
        <v>0</v>
      </c>
      <c r="AR513" s="14">
        <v>0</v>
      </c>
      <c r="AS513" s="14">
        <f>SUM(AK513:AR513)</f>
        <v>1</v>
      </c>
      <c r="AT513" s="14">
        <f>AS513-[1]Discharge!AV78</f>
        <v>0</v>
      </c>
      <c r="AU513" s="14">
        <v>1</v>
      </c>
      <c r="AV513" s="14">
        <v>1</v>
      </c>
      <c r="AW513" s="14">
        <f>SUM(AU513:AV513)</f>
        <v>2</v>
      </c>
      <c r="AX513" s="14">
        <f>AW513-[1]Discharge!AZ78</f>
        <v>2</v>
      </c>
      <c r="AY513" s="14">
        <v>5</v>
      </c>
      <c r="AZ513" s="14">
        <v>5</v>
      </c>
      <c r="BA513" s="14">
        <v>5</v>
      </c>
      <c r="BB513" s="14">
        <v>5</v>
      </c>
      <c r="BC513" s="14">
        <f>SUM(AY513:BB513)</f>
        <v>20</v>
      </c>
      <c r="BD513" s="14">
        <f>BC513-[1]Discharge!BF78</f>
        <v>0</v>
      </c>
    </row>
    <row r="514" spans="1:57" s="14" customFormat="1">
      <c r="A514" s="14">
        <v>505</v>
      </c>
      <c r="B514" s="14">
        <v>0</v>
      </c>
      <c r="C514" s="14">
        <v>0</v>
      </c>
      <c r="D514" s="14">
        <v>0</v>
      </c>
      <c r="E514" s="14">
        <v>0</v>
      </c>
      <c r="F514" s="14">
        <v>0</v>
      </c>
      <c r="G514" s="14">
        <v>0</v>
      </c>
      <c r="H514" s="14">
        <v>0</v>
      </c>
      <c r="I514" s="14">
        <v>2</v>
      </c>
      <c r="J514" s="14">
        <v>0</v>
      </c>
      <c r="K514" s="14">
        <v>0</v>
      </c>
      <c r="L514" s="14">
        <v>0</v>
      </c>
      <c r="M514" s="14">
        <v>0</v>
      </c>
      <c r="N514" s="14">
        <v>0</v>
      </c>
      <c r="O514" s="14">
        <v>0</v>
      </c>
      <c r="P514" s="14">
        <v>2</v>
      </c>
      <c r="Q514" s="14">
        <v>2</v>
      </c>
      <c r="R514" s="14">
        <v>2</v>
      </c>
      <c r="S514" s="14">
        <v>2</v>
      </c>
      <c r="T514" s="14">
        <v>3</v>
      </c>
      <c r="U514" s="14">
        <v>5</v>
      </c>
      <c r="V514" s="14">
        <v>5</v>
      </c>
      <c r="W514" s="14">
        <v>5</v>
      </c>
      <c r="X514" s="14">
        <v>2</v>
      </c>
      <c r="Y514" s="14">
        <v>1</v>
      </c>
      <c r="Z514" s="14">
        <v>70</v>
      </c>
      <c r="AA514" s="14">
        <f>Z514-[1]Discharge!AC39</f>
        <v>-10</v>
      </c>
      <c r="AB514" s="14">
        <v>3</v>
      </c>
      <c r="AC514" s="14">
        <v>0</v>
      </c>
      <c r="AD514" s="14">
        <v>0</v>
      </c>
      <c r="AE514" s="14">
        <v>0</v>
      </c>
      <c r="AF514" s="14">
        <v>0</v>
      </c>
      <c r="AG514" s="14">
        <v>0</v>
      </c>
      <c r="AH514" s="14">
        <v>0</v>
      </c>
      <c r="AI514" s="14">
        <f>SUM(AC514:AH514)</f>
        <v>0</v>
      </c>
      <c r="AJ514" s="14">
        <f>AI514-[1]Discharge!AL39</f>
        <v>0</v>
      </c>
      <c r="AK514" s="14">
        <v>0</v>
      </c>
      <c r="AL514" s="14">
        <v>0</v>
      </c>
      <c r="AM514" s="14">
        <v>0</v>
      </c>
      <c r="AN514" s="14">
        <v>0</v>
      </c>
      <c r="AO514" s="14">
        <v>0</v>
      </c>
      <c r="AP514" s="14">
        <v>0</v>
      </c>
      <c r="AQ514" s="14">
        <v>0</v>
      </c>
      <c r="AR514" s="14">
        <v>0</v>
      </c>
      <c r="AS514" s="14">
        <f>SUM(AK514:AR514)</f>
        <v>0</v>
      </c>
      <c r="AT514" s="14">
        <f>AS514-[1]Discharge!AV39</f>
        <v>0</v>
      </c>
      <c r="AU514" s="14">
        <v>1</v>
      </c>
      <c r="AV514" s="14">
        <v>1</v>
      </c>
      <c r="AW514" s="14">
        <f>SUM(AU514:AV514)</f>
        <v>2</v>
      </c>
      <c r="AX514" s="14">
        <f>AW514-[1]Discharge!AZ39</f>
        <v>-1</v>
      </c>
      <c r="AY514" s="14">
        <v>5</v>
      </c>
      <c r="AZ514" s="14">
        <v>5</v>
      </c>
      <c r="BA514" s="14">
        <v>5</v>
      </c>
      <c r="BB514" s="14">
        <v>5</v>
      </c>
      <c r="BC514" s="14">
        <f>SUM(AY514:BB514)</f>
        <v>20</v>
      </c>
      <c r="BD514" s="14">
        <f>BC514-[1]Discharge!BF39</f>
        <v>0</v>
      </c>
    </row>
    <row r="515" spans="1:57" s="14" customFormat="1">
      <c r="A515" s="14">
        <v>506</v>
      </c>
      <c r="B515" s="14">
        <v>2</v>
      </c>
      <c r="C515" s="14">
        <v>31</v>
      </c>
      <c r="D515" s="14">
        <v>2</v>
      </c>
      <c r="E515" s="14">
        <v>1</v>
      </c>
      <c r="F515" s="14">
        <v>1</v>
      </c>
      <c r="G515" s="14">
        <v>0</v>
      </c>
      <c r="H515" s="14">
        <v>0</v>
      </c>
      <c r="I515" s="14">
        <v>7</v>
      </c>
      <c r="J515" s="14">
        <v>1</v>
      </c>
      <c r="K515" s="14">
        <v>1</v>
      </c>
      <c r="L515" s="14">
        <v>1</v>
      </c>
      <c r="M515" s="14">
        <v>0</v>
      </c>
      <c r="N515" s="14">
        <v>0</v>
      </c>
      <c r="O515" s="14">
        <v>0</v>
      </c>
      <c r="P515" s="14">
        <v>2</v>
      </c>
      <c r="Q515" s="14">
        <v>2</v>
      </c>
      <c r="R515" s="14">
        <v>2</v>
      </c>
      <c r="S515" s="14">
        <v>2</v>
      </c>
      <c r="T515" s="14">
        <v>2</v>
      </c>
      <c r="U515" s="14">
        <v>2</v>
      </c>
      <c r="V515" s="14">
        <v>1</v>
      </c>
      <c r="W515" s="14">
        <v>1</v>
      </c>
      <c r="X515" s="14">
        <v>2</v>
      </c>
      <c r="Y515" s="14">
        <v>1</v>
      </c>
      <c r="Z515" s="14">
        <v>80</v>
      </c>
      <c r="AA515" s="14">
        <f>Z515-[1]Discharge!AC53</f>
        <v>0</v>
      </c>
      <c r="AB515" s="14">
        <v>2</v>
      </c>
      <c r="AC515" s="14">
        <v>1</v>
      </c>
      <c r="AD515" s="14">
        <v>1</v>
      </c>
      <c r="AE515" s="14">
        <v>1</v>
      </c>
      <c r="AF515" s="14">
        <v>1</v>
      </c>
      <c r="AG515" s="14">
        <v>1</v>
      </c>
      <c r="AH515" s="14">
        <v>1</v>
      </c>
      <c r="AI515" s="14">
        <f>SUM(AC515:AH515)</f>
        <v>6</v>
      </c>
      <c r="AJ515" s="14">
        <f>AI515-[1]Discharge!AL55</f>
        <v>0</v>
      </c>
      <c r="AK515" s="14">
        <v>1</v>
      </c>
      <c r="AL515" s="14">
        <v>0</v>
      </c>
      <c r="AM515" s="14">
        <v>1</v>
      </c>
      <c r="AN515" s="14">
        <v>1</v>
      </c>
      <c r="AO515" s="14">
        <v>1</v>
      </c>
      <c r="AP515" s="14">
        <v>1</v>
      </c>
      <c r="AQ515" s="14">
        <v>1</v>
      </c>
      <c r="AR515" s="14">
        <v>1</v>
      </c>
      <c r="AS515" s="14">
        <f>SUM(AK515:AR515)</f>
        <v>7</v>
      </c>
      <c r="AT515" s="14">
        <f>AS515-[1]Discharge!AV55</f>
        <v>-1</v>
      </c>
      <c r="AU515" s="14">
        <v>0</v>
      </c>
      <c r="AV515" s="14">
        <v>0</v>
      </c>
      <c r="AW515" s="14">
        <f>SUM(AU515:AV515)</f>
        <v>0</v>
      </c>
      <c r="AX515" s="14">
        <f>AW515-[1]Discharge!AZ55</f>
        <v>0</v>
      </c>
      <c r="AY515" s="14">
        <v>4</v>
      </c>
      <c r="AZ515" s="14">
        <v>5</v>
      </c>
      <c r="BA515" s="14">
        <v>3</v>
      </c>
      <c r="BB515" s="14">
        <v>3</v>
      </c>
      <c r="BC515" s="14">
        <f>SUM(AY515:BB515)</f>
        <v>15</v>
      </c>
      <c r="BD515" s="14">
        <f>BC515-[1]Discharge!BF55</f>
        <v>-5</v>
      </c>
    </row>
    <row r="516" spans="1:57" s="14" customFormat="1">
      <c r="A516" s="14">
        <v>507</v>
      </c>
      <c r="B516" s="1">
        <v>1</v>
      </c>
      <c r="C516" s="1">
        <v>6</v>
      </c>
      <c r="D516" s="1">
        <v>1</v>
      </c>
      <c r="E516" s="1">
        <v>1</v>
      </c>
      <c r="F516" s="1">
        <v>1</v>
      </c>
      <c r="G516" s="1">
        <v>0</v>
      </c>
      <c r="H516" s="1">
        <v>0</v>
      </c>
      <c r="I516" s="1"/>
      <c r="J516" s="1">
        <v>1</v>
      </c>
      <c r="K516" s="1">
        <v>0</v>
      </c>
      <c r="L516" s="1">
        <v>0</v>
      </c>
      <c r="M516" s="1">
        <v>0</v>
      </c>
      <c r="N516" s="1">
        <v>0</v>
      </c>
      <c r="O516" s="1">
        <v>0</v>
      </c>
      <c r="P516" s="1">
        <v>0</v>
      </c>
      <c r="Q516" s="1">
        <v>2</v>
      </c>
      <c r="R516" s="1">
        <v>2</v>
      </c>
      <c r="S516" s="1">
        <v>2</v>
      </c>
      <c r="T516" s="1">
        <v>2</v>
      </c>
      <c r="U516" s="1"/>
      <c r="V516" s="1"/>
      <c r="W516" s="1"/>
      <c r="X516" s="1"/>
      <c r="Y516" s="1"/>
      <c r="Z516" s="1"/>
      <c r="AB516" s="1"/>
      <c r="AC516" s="1"/>
      <c r="AD516" s="1"/>
      <c r="AE516" s="1"/>
      <c r="AF516" s="1"/>
      <c r="AG516" s="1"/>
      <c r="AH516" s="1"/>
      <c r="AK516" s="1"/>
      <c r="AL516" s="1"/>
      <c r="AM516" s="1"/>
      <c r="AN516" s="1"/>
      <c r="AO516" s="1"/>
      <c r="AP516" s="1"/>
      <c r="AQ516" s="1"/>
      <c r="AR516" s="1"/>
      <c r="AU516" s="1"/>
      <c r="AV516" s="1"/>
      <c r="AY516" s="1"/>
      <c r="AZ516" s="1"/>
      <c r="BA516" s="1"/>
      <c r="BB516" s="1"/>
      <c r="BE516"/>
    </row>
    <row r="517" spans="1:57" s="14" customFormat="1">
      <c r="A517" s="14">
        <v>508</v>
      </c>
      <c r="B517" s="14">
        <v>1</v>
      </c>
      <c r="C517" s="14">
        <v>4</v>
      </c>
      <c r="D517" s="14">
        <v>1</v>
      </c>
      <c r="E517" s="14">
        <v>1</v>
      </c>
      <c r="F517" s="14">
        <v>1</v>
      </c>
      <c r="G517" s="14">
        <v>0</v>
      </c>
      <c r="H517" s="14">
        <v>0</v>
      </c>
      <c r="I517" s="14">
        <v>0</v>
      </c>
      <c r="J517" s="14">
        <v>0</v>
      </c>
      <c r="K517" s="14">
        <v>1</v>
      </c>
      <c r="L517" s="14">
        <v>1</v>
      </c>
      <c r="M517" s="14">
        <v>0</v>
      </c>
      <c r="N517" s="14">
        <v>0</v>
      </c>
      <c r="O517" s="14">
        <v>0</v>
      </c>
      <c r="P517" s="14">
        <v>2</v>
      </c>
      <c r="Q517" s="14">
        <v>2</v>
      </c>
      <c r="R517" s="14">
        <v>2</v>
      </c>
      <c r="S517" s="14">
        <v>0</v>
      </c>
      <c r="T517" s="14">
        <v>2</v>
      </c>
      <c r="U517" s="14">
        <v>1</v>
      </c>
      <c r="V517" s="14">
        <v>1</v>
      </c>
      <c r="W517" s="14">
        <v>1</v>
      </c>
      <c r="X517" s="14">
        <v>1</v>
      </c>
      <c r="Y517" s="14">
        <v>1</v>
      </c>
      <c r="Z517" s="14">
        <v>70</v>
      </c>
      <c r="AA517" s="14">
        <f>Z517-[1]Discharge!AC303</f>
        <v>15</v>
      </c>
      <c r="AB517" s="14">
        <v>3</v>
      </c>
      <c r="AC517" s="14">
        <v>1</v>
      </c>
      <c r="AD517" s="14">
        <v>1</v>
      </c>
      <c r="AE517" s="14">
        <v>1</v>
      </c>
      <c r="AF517" s="14">
        <v>1</v>
      </c>
      <c r="AG517" s="14">
        <v>1</v>
      </c>
      <c r="AH517" s="14">
        <v>1</v>
      </c>
      <c r="AI517" s="14">
        <f>SUM(AC517:AH517)</f>
        <v>6</v>
      </c>
      <c r="AJ517" s="14">
        <f>AI517-[1]Discharge!AL303</f>
        <v>0</v>
      </c>
      <c r="AK517" s="14">
        <v>1</v>
      </c>
      <c r="AL517" s="14">
        <v>1</v>
      </c>
      <c r="AM517" s="14">
        <v>1</v>
      </c>
      <c r="AN517" s="14">
        <v>1</v>
      </c>
      <c r="AO517" s="14">
        <v>1</v>
      </c>
      <c r="AP517" s="14">
        <v>1</v>
      </c>
      <c r="AQ517" s="14">
        <v>1</v>
      </c>
      <c r="AR517" s="14">
        <v>1</v>
      </c>
      <c r="AS517" s="14">
        <f>SUM(AK517:AR517)</f>
        <v>8</v>
      </c>
      <c r="AT517" s="14">
        <f>AS517-[1]Discharge!AV303</f>
        <v>2</v>
      </c>
      <c r="AU517" s="14">
        <v>0</v>
      </c>
      <c r="AV517" s="14">
        <v>0</v>
      </c>
      <c r="AW517" s="14">
        <f>SUM(AU517:AV517)</f>
        <v>0</v>
      </c>
      <c r="AX517" s="14">
        <f>AW517-[1]Discharge!AZ303</f>
        <v>0</v>
      </c>
      <c r="AY517" s="14">
        <v>5</v>
      </c>
      <c r="AZ517" s="14">
        <v>5</v>
      </c>
      <c r="BA517" s="14">
        <v>5</v>
      </c>
      <c r="BB517" s="14">
        <v>5</v>
      </c>
      <c r="BC517" s="14">
        <f>SUM(AY517:BB517)</f>
        <v>20</v>
      </c>
      <c r="BD517" s="14">
        <f>BC517-[1]Discharge!BF303</f>
        <v>6</v>
      </c>
    </row>
    <row r="518" spans="1:57" s="14" customFormat="1">
      <c r="A518" s="14">
        <v>509</v>
      </c>
      <c r="B518" s="14">
        <v>0</v>
      </c>
      <c r="C518" s="14">
        <v>0</v>
      </c>
      <c r="D518" s="14">
        <v>1</v>
      </c>
      <c r="E518" s="14">
        <v>1</v>
      </c>
      <c r="F518" s="14">
        <v>0</v>
      </c>
      <c r="G518" s="14">
        <v>0</v>
      </c>
      <c r="H518" s="14">
        <v>0</v>
      </c>
      <c r="I518" s="14">
        <v>0</v>
      </c>
      <c r="J518" s="14">
        <v>0</v>
      </c>
      <c r="K518" s="14">
        <v>0</v>
      </c>
      <c r="L518" s="14">
        <v>0</v>
      </c>
      <c r="M518" s="14">
        <v>0</v>
      </c>
      <c r="N518" s="14">
        <v>0</v>
      </c>
      <c r="O518" s="14">
        <v>0</v>
      </c>
      <c r="P518" s="14">
        <v>0</v>
      </c>
      <c r="Q518" s="14">
        <v>2</v>
      </c>
      <c r="R518" s="14">
        <v>2</v>
      </c>
      <c r="S518" s="14">
        <v>2</v>
      </c>
      <c r="T518" s="14">
        <v>2</v>
      </c>
      <c r="U518" s="14">
        <v>3</v>
      </c>
      <c r="AB518" s="1">
        <v>1</v>
      </c>
      <c r="AC518" s="1">
        <v>1</v>
      </c>
      <c r="AD518" s="1">
        <v>1</v>
      </c>
      <c r="AE518" s="1">
        <v>1</v>
      </c>
      <c r="AF518" s="1">
        <v>1</v>
      </c>
      <c r="AG518" s="1">
        <v>1</v>
      </c>
      <c r="AH518" s="1">
        <v>1</v>
      </c>
      <c r="AI518" s="14">
        <f>SUM(AC518:AH518)</f>
        <v>6</v>
      </c>
      <c r="AJ518" s="14">
        <f>AI518-[1]Discharge!AL449</f>
        <v>6</v>
      </c>
      <c r="AK518" s="1">
        <v>1</v>
      </c>
      <c r="AL518" s="1">
        <v>0</v>
      </c>
      <c r="AM518" s="1">
        <v>0</v>
      </c>
      <c r="AN518" s="1">
        <v>1</v>
      </c>
      <c r="AO518" s="1">
        <v>1</v>
      </c>
      <c r="AP518" s="1">
        <v>0</v>
      </c>
      <c r="AQ518" s="1">
        <v>1</v>
      </c>
      <c r="AR518" s="1">
        <v>1</v>
      </c>
      <c r="AS518" s="14">
        <f>SUM(AK518:AR518)</f>
        <v>5</v>
      </c>
      <c r="AT518" s="14">
        <f>AS518-[1]Discharge!AV449</f>
        <v>5</v>
      </c>
      <c r="AU518" s="1">
        <v>0</v>
      </c>
      <c r="AV518" s="1">
        <v>0</v>
      </c>
      <c r="AW518" s="14">
        <f>SUM(AU518:AV518)</f>
        <v>0</v>
      </c>
      <c r="AX518" s="14">
        <f>AW518-[1]Discharge!AZ449</f>
        <v>0</v>
      </c>
      <c r="AY518" s="1">
        <v>5</v>
      </c>
      <c r="AZ518" s="1">
        <v>4</v>
      </c>
      <c r="BA518" s="1">
        <v>4</v>
      </c>
      <c r="BB518" s="1">
        <v>5</v>
      </c>
      <c r="BC518" s="14">
        <f>SUM(AY518:BB518)</f>
        <v>18</v>
      </c>
      <c r="BD518" s="14">
        <f>BC518-[1]Discharge!BF449</f>
        <v>18</v>
      </c>
    </row>
    <row r="519" spans="1:57" s="14" customFormat="1">
      <c r="A519" s="14">
        <v>510</v>
      </c>
      <c r="B519" s="14">
        <v>0</v>
      </c>
      <c r="C519" s="14">
        <v>0</v>
      </c>
      <c r="D519" s="14">
        <v>1</v>
      </c>
      <c r="E519" s="14">
        <v>0</v>
      </c>
      <c r="F519" s="14">
        <v>1</v>
      </c>
      <c r="G519" s="14">
        <v>1</v>
      </c>
      <c r="H519" s="14">
        <v>1</v>
      </c>
      <c r="I519" s="14">
        <v>0</v>
      </c>
      <c r="J519" s="14">
        <v>0</v>
      </c>
      <c r="K519" s="14">
        <v>0</v>
      </c>
      <c r="L519" s="14">
        <v>0</v>
      </c>
      <c r="M519" s="14">
        <v>0</v>
      </c>
      <c r="N519" s="14">
        <v>2</v>
      </c>
      <c r="O519" s="14">
        <v>2</v>
      </c>
      <c r="P519" s="14">
        <v>2</v>
      </c>
      <c r="Q519" s="14">
        <v>2</v>
      </c>
      <c r="R519" s="14">
        <v>2</v>
      </c>
      <c r="S519" s="14">
        <v>2</v>
      </c>
      <c r="T519" s="14">
        <v>2</v>
      </c>
      <c r="U519" s="14">
        <v>1</v>
      </c>
      <c r="V519" s="14">
        <v>1</v>
      </c>
      <c r="W519" s="14">
        <v>1</v>
      </c>
      <c r="X519" s="14">
        <v>1</v>
      </c>
      <c r="Y519" s="14">
        <v>2</v>
      </c>
      <c r="Z519" s="14">
        <v>70</v>
      </c>
      <c r="AA519" s="14">
        <f>Z519-[1]Discharge!AC282</f>
        <v>-20</v>
      </c>
      <c r="AB519" s="14">
        <v>3</v>
      </c>
      <c r="AC519" s="14">
        <v>1</v>
      </c>
      <c r="AD519" s="14">
        <v>1</v>
      </c>
      <c r="AE519" s="14">
        <v>1</v>
      </c>
      <c r="AF519" s="14">
        <v>1</v>
      </c>
      <c r="AG519" s="14">
        <v>1</v>
      </c>
      <c r="AH519" s="14">
        <v>1</v>
      </c>
      <c r="AI519" s="14">
        <f>SUM(AC519:AH519)</f>
        <v>6</v>
      </c>
      <c r="AJ519" s="14">
        <f>AI519-[1]Discharge!AL282</f>
        <v>0</v>
      </c>
      <c r="AL519" s="14">
        <v>1</v>
      </c>
      <c r="AM519" s="14">
        <v>1</v>
      </c>
      <c r="AN519" s="14">
        <v>1</v>
      </c>
      <c r="AO519" s="14">
        <v>1</v>
      </c>
      <c r="AP519" s="14">
        <v>1</v>
      </c>
      <c r="AQ519" s="14">
        <v>1</v>
      </c>
      <c r="AR519" s="14">
        <v>1</v>
      </c>
      <c r="AS519" s="14">
        <f>SUM(AK519:AR519)</f>
        <v>7</v>
      </c>
      <c r="AT519" s="14">
        <f>AS519-[1]Discharge!AV282</f>
        <v>-1</v>
      </c>
      <c r="AU519" s="14">
        <v>0</v>
      </c>
      <c r="AV519" s="14">
        <v>0</v>
      </c>
      <c r="AW519" s="14">
        <f>SUM(AU519:AV519)</f>
        <v>0</v>
      </c>
      <c r="AX519" s="14">
        <f>AW519-[1]Discharge!AZ282</f>
        <v>0</v>
      </c>
      <c r="AY519" s="14">
        <v>5</v>
      </c>
      <c r="AZ519" s="14">
        <v>5</v>
      </c>
      <c r="BA519" s="14">
        <v>5</v>
      </c>
      <c r="BB519" s="14">
        <v>5</v>
      </c>
      <c r="BC519" s="14">
        <f>SUM(AY519:BB519)</f>
        <v>20</v>
      </c>
      <c r="BD519" s="14">
        <f>BC519-[1]Discharge!BF282</f>
        <v>8</v>
      </c>
    </row>
    <row r="520" spans="1:57" s="14" customFormat="1">
      <c r="A520" s="14">
        <v>511</v>
      </c>
      <c r="B520" s="14">
        <v>0</v>
      </c>
      <c r="C520" s="14">
        <v>4</v>
      </c>
      <c r="D520" s="14">
        <v>0</v>
      </c>
      <c r="E520" s="14">
        <v>0</v>
      </c>
      <c r="F520" s="14">
        <v>0</v>
      </c>
      <c r="G520" s="14">
        <v>0</v>
      </c>
      <c r="H520" s="14">
        <v>0</v>
      </c>
      <c r="I520" s="14">
        <v>0</v>
      </c>
      <c r="J520" s="14">
        <v>0</v>
      </c>
      <c r="K520" s="14">
        <v>0</v>
      </c>
      <c r="L520" s="14">
        <v>0</v>
      </c>
      <c r="M520" s="14">
        <v>0</v>
      </c>
      <c r="N520" s="14">
        <v>0</v>
      </c>
      <c r="O520" s="14">
        <v>0</v>
      </c>
      <c r="P520" s="14">
        <v>1</v>
      </c>
      <c r="Q520" s="14">
        <v>1</v>
      </c>
      <c r="R520" s="14">
        <v>0</v>
      </c>
      <c r="S520" s="14">
        <v>1</v>
      </c>
      <c r="T520" s="14">
        <v>2</v>
      </c>
      <c r="U520" s="14">
        <v>4</v>
      </c>
      <c r="V520" s="14">
        <v>5</v>
      </c>
      <c r="W520" s="14">
        <v>1</v>
      </c>
      <c r="X520" s="14">
        <v>3</v>
      </c>
      <c r="Y520" s="14">
        <v>2</v>
      </c>
      <c r="Z520" s="14">
        <v>78</v>
      </c>
      <c r="AA520" s="14">
        <f>Z520-[1]Discharge!AC440</f>
        <v>78</v>
      </c>
      <c r="AB520" s="14">
        <v>4</v>
      </c>
      <c r="AC520" s="14">
        <v>0</v>
      </c>
      <c r="AD520" s="14">
        <v>0</v>
      </c>
      <c r="AE520" s="14">
        <v>0</v>
      </c>
      <c r="AF520" s="14">
        <v>0</v>
      </c>
      <c r="AG520" s="14">
        <v>0</v>
      </c>
      <c r="AH520" s="14">
        <v>0</v>
      </c>
      <c r="AI520" s="14">
        <f>SUM(AC520:AH520)</f>
        <v>0</v>
      </c>
      <c r="AJ520" s="14">
        <f>AI520-[1]Discharge!AL440</f>
        <v>0</v>
      </c>
      <c r="AK520" s="14">
        <v>1</v>
      </c>
      <c r="AL520" s="14">
        <v>0</v>
      </c>
      <c r="AM520" s="14">
        <v>0</v>
      </c>
      <c r="AN520" s="14">
        <v>0</v>
      </c>
      <c r="AO520" s="14">
        <v>0</v>
      </c>
      <c r="AP520" s="14">
        <v>0</v>
      </c>
      <c r="AQ520" s="14">
        <v>0</v>
      </c>
      <c r="AR520" s="14">
        <v>0</v>
      </c>
      <c r="AS520" s="14">
        <f>SUM(AK520:AR520)</f>
        <v>1</v>
      </c>
      <c r="AT520" s="14">
        <f>AS520-[1]Discharge!AV440</f>
        <v>1</v>
      </c>
      <c r="AU520" s="14">
        <v>0</v>
      </c>
      <c r="AV520" s="14">
        <v>0</v>
      </c>
      <c r="AW520" s="14">
        <f>SUM(AU520:AV520)</f>
        <v>0</v>
      </c>
      <c r="AX520" s="14">
        <f>AW520-[1]Discharge!AZ440</f>
        <v>0</v>
      </c>
      <c r="AY520" s="14">
        <v>0</v>
      </c>
      <c r="AZ520" s="14">
        <v>0</v>
      </c>
      <c r="BA520" s="14">
        <v>0</v>
      </c>
      <c r="BB520" s="14">
        <v>0</v>
      </c>
      <c r="BC520" s="14">
        <f>SUM(AY520:BB520)</f>
        <v>0</v>
      </c>
      <c r="BD520" s="14">
        <f>BC520-[1]Discharge!BF440</f>
        <v>0</v>
      </c>
    </row>
    <row r="521" spans="1:57" s="14" customFormat="1">
      <c r="A521" s="14">
        <v>512</v>
      </c>
      <c r="B521" s="14">
        <v>1</v>
      </c>
      <c r="C521" s="14">
        <v>2</v>
      </c>
      <c r="D521" s="14">
        <v>0</v>
      </c>
      <c r="E521" s="14">
        <v>0</v>
      </c>
      <c r="F521" s="14">
        <v>3</v>
      </c>
      <c r="G521" s="14">
        <v>0</v>
      </c>
      <c r="H521" s="14">
        <v>0</v>
      </c>
      <c r="I521" s="14">
        <v>2</v>
      </c>
      <c r="J521" s="14">
        <v>0</v>
      </c>
      <c r="K521" s="14">
        <v>0</v>
      </c>
      <c r="L521" s="14">
        <v>0</v>
      </c>
      <c r="M521" s="14">
        <v>0</v>
      </c>
      <c r="N521" s="14">
        <v>0</v>
      </c>
      <c r="O521" s="14">
        <v>0</v>
      </c>
      <c r="P521" s="14">
        <v>0</v>
      </c>
      <c r="Q521" s="14">
        <v>1</v>
      </c>
      <c r="R521" s="14">
        <v>0</v>
      </c>
      <c r="S521" s="14">
        <v>1</v>
      </c>
      <c r="T521" s="14">
        <v>1</v>
      </c>
      <c r="U521" s="67">
        <v>1</v>
      </c>
      <c r="V521" s="67">
        <v>1</v>
      </c>
      <c r="W521" s="67">
        <v>1</v>
      </c>
      <c r="X521" s="67">
        <v>1</v>
      </c>
      <c r="Y521" s="67">
        <v>1</v>
      </c>
      <c r="Z521" s="67">
        <v>85</v>
      </c>
      <c r="AA521" s="14">
        <f>Z521-[1]Discharge!AC490</f>
        <v>0</v>
      </c>
      <c r="AB521" s="67">
        <v>3</v>
      </c>
      <c r="AC521" s="67">
        <v>1</v>
      </c>
      <c r="AD521" s="67">
        <v>1</v>
      </c>
      <c r="AE521" s="67">
        <v>1</v>
      </c>
      <c r="AF521" s="67">
        <v>1</v>
      </c>
      <c r="AG521" s="67">
        <v>1</v>
      </c>
      <c r="AH521" s="67">
        <v>1</v>
      </c>
      <c r="AI521" s="14">
        <f>SUM(AC521:AH521)</f>
        <v>6</v>
      </c>
      <c r="AJ521" s="14">
        <f>AI521-[1]Discharge!AL490</f>
        <v>0</v>
      </c>
      <c r="AK521" s="67">
        <v>1</v>
      </c>
      <c r="AL521" s="67">
        <v>1</v>
      </c>
      <c r="AM521" s="67">
        <v>1</v>
      </c>
      <c r="AN521" s="67">
        <v>1</v>
      </c>
      <c r="AO521" s="67">
        <v>1</v>
      </c>
      <c r="AP521" s="67">
        <v>1</v>
      </c>
      <c r="AQ521" s="67">
        <v>1</v>
      </c>
      <c r="AR521" s="67">
        <v>1</v>
      </c>
      <c r="AS521" s="14">
        <f>SUM(AK521:AR521)</f>
        <v>8</v>
      </c>
      <c r="AT521" s="14">
        <f>AS521-[1]Discharge!AV490</f>
        <v>0</v>
      </c>
      <c r="AU521" s="67">
        <v>0</v>
      </c>
      <c r="AV521" s="67">
        <v>0</v>
      </c>
      <c r="AW521" s="14">
        <f>SUM(AU521:AV521)</f>
        <v>0</v>
      </c>
      <c r="AX521" s="14">
        <f>AW521-[1]Discharge!AZ490</f>
        <v>0</v>
      </c>
      <c r="AY521" s="67">
        <v>5</v>
      </c>
      <c r="AZ521" s="67">
        <v>5</v>
      </c>
      <c r="BA521" s="67">
        <v>5</v>
      </c>
      <c r="BB521" s="67">
        <v>5</v>
      </c>
      <c r="BC521" s="14">
        <f>SUM(AY521:BB521)</f>
        <v>20</v>
      </c>
      <c r="BD521" s="14">
        <f>BC521-[1]Discharge!BF490</f>
        <v>0</v>
      </c>
      <c r="BE521" s="69"/>
    </row>
    <row r="522" spans="1:57" s="14" customFormat="1">
      <c r="A522" s="14">
        <v>513</v>
      </c>
      <c r="B522" s="1">
        <v>0</v>
      </c>
      <c r="C522" s="1">
        <v>0</v>
      </c>
      <c r="D522" s="1">
        <v>1</v>
      </c>
      <c r="E522" s="1">
        <v>0</v>
      </c>
      <c r="F522" s="1">
        <v>0</v>
      </c>
      <c r="G522" s="1">
        <v>0</v>
      </c>
      <c r="H522" s="1">
        <v>0</v>
      </c>
      <c r="I522" s="1">
        <v>0</v>
      </c>
      <c r="J522" s="1">
        <v>0</v>
      </c>
      <c r="K522" s="1">
        <v>0</v>
      </c>
      <c r="L522" s="1">
        <v>0</v>
      </c>
      <c r="M522" s="1">
        <v>0</v>
      </c>
      <c r="N522" s="1">
        <v>0</v>
      </c>
      <c r="O522" s="1">
        <v>0</v>
      </c>
      <c r="P522" s="1">
        <v>0</v>
      </c>
      <c r="Q522" s="1">
        <v>2</v>
      </c>
      <c r="R522" s="1">
        <v>2</v>
      </c>
      <c r="S522" s="1">
        <v>2</v>
      </c>
      <c r="T522" s="1">
        <v>2</v>
      </c>
      <c r="U522" s="1"/>
      <c r="V522" s="1"/>
      <c r="W522" s="1"/>
      <c r="X522" s="1"/>
      <c r="Y522" s="1"/>
      <c r="Z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row>
    <row r="523" spans="1:57" s="14" customFormat="1">
      <c r="A523" s="14">
        <v>514</v>
      </c>
      <c r="B523" s="14">
        <v>8</v>
      </c>
      <c r="C523" s="14">
        <v>1</v>
      </c>
      <c r="D523" s="14">
        <v>3</v>
      </c>
      <c r="E523" s="14">
        <v>1</v>
      </c>
      <c r="F523" s="14">
        <v>1</v>
      </c>
      <c r="G523" s="14">
        <v>0</v>
      </c>
      <c r="H523" s="14">
        <v>0</v>
      </c>
      <c r="I523" s="14">
        <v>0</v>
      </c>
      <c r="J523" s="14">
        <v>0</v>
      </c>
      <c r="K523" s="14">
        <v>0</v>
      </c>
      <c r="L523" s="14">
        <v>0</v>
      </c>
      <c r="M523" s="14">
        <v>0</v>
      </c>
      <c r="N523" s="14">
        <v>0</v>
      </c>
      <c r="O523" s="14">
        <v>0</v>
      </c>
      <c r="P523" s="14">
        <v>2</v>
      </c>
      <c r="Q523" s="14">
        <v>2</v>
      </c>
      <c r="R523" s="14">
        <v>2</v>
      </c>
      <c r="S523" s="14">
        <v>2</v>
      </c>
      <c r="T523" s="14">
        <v>2</v>
      </c>
    </row>
    <row r="524" spans="1:57" s="14" customFormat="1">
      <c r="A524" s="14">
        <v>515</v>
      </c>
      <c r="B524" s="14">
        <v>0</v>
      </c>
      <c r="C524" s="14">
        <v>0</v>
      </c>
      <c r="D524" s="14">
        <v>0</v>
      </c>
      <c r="E524" s="14">
        <v>0</v>
      </c>
      <c r="F524" s="14">
        <v>0</v>
      </c>
      <c r="G524" s="14">
        <v>1</v>
      </c>
      <c r="H524" s="14">
        <v>0</v>
      </c>
      <c r="I524" s="14">
        <v>0</v>
      </c>
      <c r="J524" s="14">
        <v>0</v>
      </c>
      <c r="K524" s="14">
        <v>0</v>
      </c>
      <c r="L524" s="14">
        <v>0</v>
      </c>
      <c r="M524" s="14">
        <v>0</v>
      </c>
      <c r="N524" s="14">
        <v>0</v>
      </c>
      <c r="O524" s="14">
        <v>1</v>
      </c>
      <c r="P524" s="14">
        <v>2</v>
      </c>
      <c r="Q524" s="14">
        <v>2</v>
      </c>
      <c r="R524" s="14">
        <v>2</v>
      </c>
      <c r="S524" s="14">
        <v>2</v>
      </c>
      <c r="T524" s="14">
        <v>3</v>
      </c>
    </row>
    <row r="525" spans="1:57" s="14" customFormat="1">
      <c r="A525" s="14">
        <v>516</v>
      </c>
      <c r="B525" s="14">
        <v>0</v>
      </c>
      <c r="C525" s="14">
        <v>0</v>
      </c>
      <c r="D525" s="14">
        <v>0</v>
      </c>
      <c r="E525" s="14">
        <v>0</v>
      </c>
      <c r="F525" s="14">
        <v>1</v>
      </c>
      <c r="G525" s="14">
        <v>0</v>
      </c>
      <c r="H525" s="14">
        <v>0</v>
      </c>
      <c r="I525" s="14">
        <v>0</v>
      </c>
      <c r="J525" s="14">
        <v>0</v>
      </c>
      <c r="K525" s="14">
        <v>0</v>
      </c>
      <c r="L525" s="14">
        <v>0</v>
      </c>
      <c r="M525" s="14">
        <v>0</v>
      </c>
      <c r="N525" s="14">
        <v>0</v>
      </c>
      <c r="O525" s="14">
        <v>0</v>
      </c>
      <c r="P525" s="14">
        <v>1</v>
      </c>
      <c r="Q525" s="14">
        <v>1</v>
      </c>
      <c r="R525" s="14">
        <v>0</v>
      </c>
      <c r="S525" s="14">
        <v>2</v>
      </c>
      <c r="T525" s="14">
        <v>3</v>
      </c>
    </row>
    <row r="526" spans="1:57" s="14" customFormat="1">
      <c r="A526" s="14">
        <v>517</v>
      </c>
      <c r="B526" s="14">
        <v>0</v>
      </c>
      <c r="C526" s="14">
        <v>0</v>
      </c>
      <c r="D526" s="14">
        <v>0</v>
      </c>
      <c r="E526" s="14">
        <v>2</v>
      </c>
      <c r="F526" s="14">
        <v>1</v>
      </c>
      <c r="G526" s="14">
        <v>2</v>
      </c>
      <c r="H526" s="14">
        <v>0</v>
      </c>
      <c r="I526" s="14">
        <v>9</v>
      </c>
      <c r="J526" s="14">
        <v>0</v>
      </c>
      <c r="K526" s="14">
        <v>0</v>
      </c>
      <c r="L526" s="14">
        <v>0</v>
      </c>
      <c r="M526" s="14">
        <v>0</v>
      </c>
      <c r="N526" s="14">
        <v>0</v>
      </c>
      <c r="O526" s="14">
        <v>0</v>
      </c>
      <c r="P526" s="14">
        <v>2</v>
      </c>
      <c r="Q526" s="14">
        <v>2</v>
      </c>
      <c r="R526" s="14">
        <v>2</v>
      </c>
      <c r="S526" s="14">
        <v>2</v>
      </c>
      <c r="T526" s="14">
        <v>3</v>
      </c>
      <c r="U526" s="14">
        <v>1</v>
      </c>
      <c r="V526" s="14">
        <v>1</v>
      </c>
      <c r="W526" s="14">
        <v>1</v>
      </c>
      <c r="X526" s="14">
        <v>1</v>
      </c>
      <c r="Y526" s="14">
        <v>1</v>
      </c>
      <c r="Z526" s="14">
        <v>100</v>
      </c>
      <c r="AA526" s="14">
        <f>Z526-[1]Discharge!AC264</f>
        <v>25</v>
      </c>
      <c r="AB526" s="14">
        <v>2</v>
      </c>
      <c r="AC526" s="14">
        <v>1</v>
      </c>
      <c r="AD526" s="14">
        <v>1</v>
      </c>
      <c r="AE526" s="14">
        <v>1</v>
      </c>
      <c r="AF526" s="14">
        <v>1</v>
      </c>
      <c r="AG526" s="14">
        <v>1</v>
      </c>
      <c r="AH526" s="14">
        <v>1</v>
      </c>
      <c r="AI526" s="14">
        <f t="shared" ref="AI526:AI532" si="63">SUM(AC526:AH526)</f>
        <v>6</v>
      </c>
      <c r="AJ526" s="14">
        <f>AI526-[1]Discharge!AL264</f>
        <v>0</v>
      </c>
      <c r="AK526" s="14">
        <v>1</v>
      </c>
      <c r="AL526" s="14">
        <v>1</v>
      </c>
      <c r="AM526" s="14">
        <v>1</v>
      </c>
      <c r="AN526" s="14">
        <v>1</v>
      </c>
      <c r="AO526" s="14">
        <v>1</v>
      </c>
      <c r="AP526" s="14">
        <v>1</v>
      </c>
      <c r="AQ526" s="14">
        <v>1</v>
      </c>
      <c r="AR526" s="14">
        <v>1</v>
      </c>
      <c r="AS526" s="14">
        <f>SUM(AK526:AR526)</f>
        <v>8</v>
      </c>
      <c r="AT526" s="14">
        <f>AS526-[1]Discharge!AV264</f>
        <v>2</v>
      </c>
      <c r="AU526" s="14">
        <v>0</v>
      </c>
      <c r="AV526" s="14">
        <v>0</v>
      </c>
      <c r="AW526" s="14">
        <f>SUM(AU526:AV526)</f>
        <v>0</v>
      </c>
      <c r="AX526" s="14">
        <f>AW526-[1]Discharge!AZ264</f>
        <v>0</v>
      </c>
      <c r="AY526" s="14">
        <v>4</v>
      </c>
      <c r="AZ526" s="14">
        <v>4</v>
      </c>
      <c r="BA526" s="14">
        <v>4</v>
      </c>
      <c r="BB526" s="14">
        <v>4</v>
      </c>
      <c r="BC526" s="14">
        <f>SUM(AY526:BB526)</f>
        <v>16</v>
      </c>
      <c r="BD526" s="14">
        <f>BC526-[1]Discharge!BF264</f>
        <v>-4</v>
      </c>
    </row>
    <row r="527" spans="1:57" s="14" customFormat="1">
      <c r="A527" s="14">
        <v>518</v>
      </c>
      <c r="B527" s="14">
        <v>7</v>
      </c>
      <c r="C527" s="14">
        <v>77</v>
      </c>
      <c r="D527" s="14">
        <v>3</v>
      </c>
      <c r="E527" s="14">
        <v>1</v>
      </c>
      <c r="F527" s="14">
        <v>1</v>
      </c>
      <c r="G527" s="14">
        <v>0</v>
      </c>
      <c r="H527" s="14">
        <v>0</v>
      </c>
      <c r="I527" s="14">
        <v>12</v>
      </c>
      <c r="J527" s="14">
        <v>0</v>
      </c>
      <c r="K527" s="14">
        <v>1</v>
      </c>
      <c r="L527" s="14">
        <v>1</v>
      </c>
      <c r="M527" s="14">
        <v>0</v>
      </c>
      <c r="N527" s="14">
        <v>0</v>
      </c>
      <c r="O527" s="14">
        <v>0</v>
      </c>
      <c r="P527" s="14">
        <v>2</v>
      </c>
      <c r="Q527" s="14">
        <v>2</v>
      </c>
      <c r="R527" s="14">
        <v>2</v>
      </c>
      <c r="S527" s="14">
        <v>2</v>
      </c>
      <c r="T527" s="14">
        <v>3</v>
      </c>
      <c r="U527" s="14">
        <v>1</v>
      </c>
      <c r="V527" s="14">
        <v>1</v>
      </c>
      <c r="W527" s="14">
        <v>2</v>
      </c>
      <c r="X527" s="14">
        <v>2</v>
      </c>
      <c r="Y527" s="14">
        <v>1</v>
      </c>
      <c r="Z527" s="14">
        <v>50</v>
      </c>
      <c r="AA527" s="14">
        <f>Z527-[1]Discharge!AC210</f>
        <v>-25</v>
      </c>
      <c r="AB527" s="14">
        <v>4</v>
      </c>
      <c r="AC527" s="14">
        <v>0</v>
      </c>
      <c r="AD527" s="14">
        <v>0</v>
      </c>
      <c r="AE527" s="14">
        <v>1</v>
      </c>
      <c r="AF527" s="14">
        <v>1</v>
      </c>
      <c r="AG527" s="14">
        <v>1</v>
      </c>
      <c r="AH527" s="14">
        <v>1</v>
      </c>
      <c r="AI527" s="14">
        <f t="shared" si="63"/>
        <v>4</v>
      </c>
      <c r="AJ527" s="14">
        <f>AI527-[1]Discharge!AL210</f>
        <v>0</v>
      </c>
      <c r="AK527" s="14">
        <v>1</v>
      </c>
      <c r="AL527" s="14">
        <v>0</v>
      </c>
      <c r="AM527" s="14">
        <v>0</v>
      </c>
      <c r="AN527" s="14">
        <v>0</v>
      </c>
      <c r="AO527" s="14">
        <v>0</v>
      </c>
      <c r="AP527" s="14">
        <v>1</v>
      </c>
      <c r="AQ527" s="14">
        <v>1</v>
      </c>
      <c r="AR527" s="14">
        <v>1</v>
      </c>
      <c r="AS527" s="14">
        <f>SUM(AK527:AR527)</f>
        <v>4</v>
      </c>
      <c r="AT527" s="14">
        <f>AS527-[1]Discharge!AV210</f>
        <v>-1</v>
      </c>
      <c r="AU527" s="14">
        <v>0</v>
      </c>
      <c r="AV527" s="14">
        <v>0</v>
      </c>
      <c r="AW527" s="14">
        <f>SUM(AU527:AV527)</f>
        <v>0</v>
      </c>
      <c r="AX527" s="14">
        <f>AW527-[1]Discharge!AZ210</f>
        <v>0</v>
      </c>
      <c r="AY527" s="14">
        <v>5</v>
      </c>
      <c r="AZ527" s="14">
        <v>5</v>
      </c>
      <c r="BA527" s="14">
        <v>5</v>
      </c>
      <c r="BB527" s="14">
        <v>5</v>
      </c>
      <c r="BC527" s="14">
        <f>SUM(AY527:BB527)</f>
        <v>20</v>
      </c>
      <c r="BD527" s="14">
        <f>BC527-[1]Discharge!BF210</f>
        <v>0</v>
      </c>
    </row>
    <row r="528" spans="1:57" s="14" customFormat="1">
      <c r="A528" s="14">
        <v>519</v>
      </c>
      <c r="B528" s="14">
        <v>0</v>
      </c>
      <c r="C528" s="14">
        <v>18</v>
      </c>
      <c r="D528" s="14">
        <v>1</v>
      </c>
      <c r="E528" s="14">
        <v>1</v>
      </c>
      <c r="F528" s="14">
        <v>2</v>
      </c>
      <c r="G528" s="14">
        <v>0</v>
      </c>
      <c r="H528" s="14">
        <v>0</v>
      </c>
      <c r="I528" s="14">
        <v>0</v>
      </c>
      <c r="J528" s="14">
        <v>0</v>
      </c>
      <c r="K528" s="14">
        <v>0</v>
      </c>
      <c r="L528" s="14">
        <v>0</v>
      </c>
      <c r="M528" s="14">
        <v>0</v>
      </c>
      <c r="N528" s="14">
        <v>0</v>
      </c>
      <c r="O528" s="14">
        <v>0</v>
      </c>
      <c r="P528" s="14">
        <v>2</v>
      </c>
      <c r="Q528" s="14">
        <v>2</v>
      </c>
      <c r="R528" s="14">
        <v>2</v>
      </c>
      <c r="S528" s="14">
        <v>2</v>
      </c>
      <c r="T528" s="14">
        <v>3</v>
      </c>
      <c r="U528" s="14">
        <v>3</v>
      </c>
      <c r="V528" s="14">
        <v>1</v>
      </c>
      <c r="W528" s="14">
        <v>2</v>
      </c>
      <c r="X528" s="14">
        <v>4</v>
      </c>
      <c r="Y528" s="14">
        <v>1</v>
      </c>
      <c r="Z528" s="14">
        <v>50</v>
      </c>
      <c r="AA528" s="14">
        <f>Z528-[1]Discharge!AC428</f>
        <v>0</v>
      </c>
      <c r="AB528" s="14">
        <v>4</v>
      </c>
      <c r="AC528" s="14">
        <v>1</v>
      </c>
      <c r="AD528" s="14">
        <v>1</v>
      </c>
      <c r="AE528" s="14">
        <v>1</v>
      </c>
      <c r="AF528" s="14">
        <v>1</v>
      </c>
      <c r="AG528" s="14">
        <v>1</v>
      </c>
      <c r="AH528" s="14">
        <v>1</v>
      </c>
      <c r="AI528" s="14">
        <f t="shared" si="63"/>
        <v>6</v>
      </c>
      <c r="AJ528" s="14">
        <f>AI528-[1]Discharge!AL428</f>
        <v>0</v>
      </c>
      <c r="AK528" s="14">
        <v>1</v>
      </c>
      <c r="AL528" s="14">
        <v>1</v>
      </c>
      <c r="AM528" s="14">
        <v>1</v>
      </c>
      <c r="AN528" s="14">
        <v>1</v>
      </c>
      <c r="AO528" s="14">
        <v>1</v>
      </c>
      <c r="AP528" s="14">
        <v>1</v>
      </c>
      <c r="AQ528" s="14">
        <v>1</v>
      </c>
      <c r="AR528" s="14">
        <v>1</v>
      </c>
      <c r="AS528" s="14">
        <v>6</v>
      </c>
      <c r="AT528" s="14">
        <f>AS528-[1]Discharge!AV428</f>
        <v>-1</v>
      </c>
      <c r="AU528" s="14">
        <v>0</v>
      </c>
      <c r="AV528" s="14">
        <v>0</v>
      </c>
      <c r="AW528" s="14">
        <v>0</v>
      </c>
      <c r="AX528" s="14">
        <f>AW528-[1]Discharge!AZ428</f>
        <v>0</v>
      </c>
      <c r="AY528" s="14">
        <v>5</v>
      </c>
      <c r="AZ528" s="14">
        <v>5</v>
      </c>
      <c r="BA528" s="14">
        <v>5</v>
      </c>
      <c r="BB528" s="14">
        <v>5</v>
      </c>
      <c r="BC528" s="14">
        <v>20</v>
      </c>
      <c r="BD528" s="14">
        <f>BC528-[1]Discharge!BF428</f>
        <v>0</v>
      </c>
    </row>
    <row r="529" spans="1:57" s="14" customFormat="1">
      <c r="A529" s="14">
        <v>520</v>
      </c>
      <c r="B529" s="14">
        <v>1</v>
      </c>
      <c r="C529" s="14">
        <v>0</v>
      </c>
      <c r="D529" s="14">
        <v>2</v>
      </c>
      <c r="E529" s="14">
        <v>1</v>
      </c>
      <c r="F529" s="14">
        <v>0</v>
      </c>
      <c r="G529" s="14">
        <v>0</v>
      </c>
      <c r="H529" s="14">
        <v>0</v>
      </c>
      <c r="I529" s="14">
        <v>0</v>
      </c>
      <c r="J529" s="14">
        <v>0</v>
      </c>
      <c r="K529" s="14">
        <v>0</v>
      </c>
      <c r="L529" s="14">
        <v>0</v>
      </c>
      <c r="M529" s="14">
        <v>0</v>
      </c>
      <c r="N529" s="14">
        <v>0</v>
      </c>
      <c r="O529" s="14">
        <v>0</v>
      </c>
      <c r="P529" s="14">
        <v>2</v>
      </c>
      <c r="Q529" s="14">
        <v>2</v>
      </c>
      <c r="R529" s="14">
        <v>2</v>
      </c>
      <c r="S529" s="14">
        <v>2</v>
      </c>
      <c r="T529" s="14">
        <v>2</v>
      </c>
      <c r="U529" s="14">
        <v>1</v>
      </c>
      <c r="V529" s="14">
        <v>1</v>
      </c>
      <c r="W529" s="14">
        <v>1</v>
      </c>
      <c r="X529" s="14">
        <v>3</v>
      </c>
      <c r="Y529" s="14">
        <v>1</v>
      </c>
      <c r="Z529" s="14">
        <v>75</v>
      </c>
      <c r="AA529" s="14">
        <f>Z529-[1]Discharge!AC330</f>
        <v>5</v>
      </c>
      <c r="AB529" s="14">
        <v>3</v>
      </c>
      <c r="AC529" s="14">
        <v>1</v>
      </c>
      <c r="AD529" s="14">
        <v>1</v>
      </c>
      <c r="AE529" s="14">
        <v>1</v>
      </c>
      <c r="AF529" s="14">
        <v>1</v>
      </c>
      <c r="AG529" s="14">
        <v>1</v>
      </c>
      <c r="AH529" s="14">
        <v>1</v>
      </c>
      <c r="AI529" s="14">
        <f t="shared" si="63"/>
        <v>6</v>
      </c>
      <c r="AJ529" s="14">
        <f>AI529-[1]Discharge!AL330</f>
        <v>0</v>
      </c>
      <c r="AK529" s="14">
        <v>1</v>
      </c>
      <c r="AL529" s="14">
        <v>0</v>
      </c>
      <c r="AM529" s="14">
        <v>0</v>
      </c>
      <c r="AN529" s="14">
        <v>1</v>
      </c>
      <c r="AO529" s="14">
        <v>0</v>
      </c>
      <c r="AP529" s="14">
        <v>1</v>
      </c>
      <c r="AQ529" s="14">
        <v>1</v>
      </c>
      <c r="AR529" s="14">
        <v>1</v>
      </c>
      <c r="AS529" s="14">
        <f>SUM(AK529:AR529)</f>
        <v>5</v>
      </c>
      <c r="AT529" s="14">
        <f>AS529-[1]Discharge!AV330</f>
        <v>4</v>
      </c>
      <c r="AU529" s="14">
        <v>0</v>
      </c>
      <c r="AV529" s="14">
        <v>0</v>
      </c>
      <c r="AW529" s="14">
        <f>SUM(AU529:AV529)</f>
        <v>0</v>
      </c>
      <c r="AX529" s="14">
        <f>AW529-[1]Discharge!AZ330</f>
        <v>0</v>
      </c>
      <c r="AY529" s="14">
        <v>5</v>
      </c>
      <c r="AZ529" s="14">
        <v>5</v>
      </c>
      <c r="BA529" s="14">
        <v>5</v>
      </c>
      <c r="BB529" s="14">
        <v>5</v>
      </c>
      <c r="BC529" s="14">
        <f>SUM(AY529:BB529)</f>
        <v>20</v>
      </c>
      <c r="BD529" s="14">
        <f>BC529-[1]Discharge!BF330</f>
        <v>0</v>
      </c>
    </row>
    <row r="530" spans="1:57" s="14" customFormat="1">
      <c r="A530" s="14">
        <v>521</v>
      </c>
      <c r="B530" s="14">
        <v>0</v>
      </c>
      <c r="C530" s="14">
        <v>0</v>
      </c>
      <c r="D530" s="14">
        <v>0</v>
      </c>
      <c r="E530" s="14">
        <v>0</v>
      </c>
      <c r="F530" s="14">
        <v>0</v>
      </c>
      <c r="G530" s="14">
        <v>7</v>
      </c>
      <c r="H530" s="14">
        <v>0</v>
      </c>
      <c r="I530" s="14">
        <v>10</v>
      </c>
      <c r="J530" s="14">
        <v>0</v>
      </c>
      <c r="K530" s="14">
        <v>0</v>
      </c>
      <c r="L530" s="14">
        <v>0</v>
      </c>
      <c r="M530" s="14">
        <v>0</v>
      </c>
      <c r="N530" s="14">
        <v>0</v>
      </c>
      <c r="O530" s="14">
        <v>0</v>
      </c>
      <c r="P530" s="14">
        <v>2</v>
      </c>
      <c r="Q530" s="14">
        <v>2</v>
      </c>
      <c r="R530" s="14">
        <v>2</v>
      </c>
      <c r="S530" s="14">
        <v>2</v>
      </c>
      <c r="T530" s="14">
        <v>3</v>
      </c>
      <c r="U530" s="14">
        <v>3</v>
      </c>
      <c r="V530" s="14">
        <v>1</v>
      </c>
      <c r="W530" s="14">
        <v>1</v>
      </c>
      <c r="X530" s="14">
        <v>1</v>
      </c>
      <c r="Y530" s="14">
        <v>1</v>
      </c>
      <c r="Z530" s="14">
        <v>69</v>
      </c>
      <c r="AA530" s="14">
        <f>Z530-[1]Discharge!AC419</f>
        <v>-1</v>
      </c>
      <c r="AB530" s="14">
        <v>4</v>
      </c>
      <c r="AC530" s="14">
        <v>0</v>
      </c>
      <c r="AD530" s="14">
        <v>0</v>
      </c>
      <c r="AE530" s="14">
        <v>0</v>
      </c>
      <c r="AF530" s="14">
        <v>0</v>
      </c>
      <c r="AG530" s="14">
        <v>0</v>
      </c>
      <c r="AH530" s="14">
        <v>0</v>
      </c>
      <c r="AI530" s="14">
        <f t="shared" si="63"/>
        <v>0</v>
      </c>
      <c r="AJ530" s="14">
        <f>AI530-[1]Discharge!AL419</f>
        <v>-2</v>
      </c>
      <c r="AK530" s="14">
        <v>1</v>
      </c>
      <c r="AL530" s="14">
        <v>0</v>
      </c>
      <c r="AM530" s="14">
        <v>0</v>
      </c>
      <c r="AN530" s="14">
        <v>0</v>
      </c>
      <c r="AO530" s="14">
        <v>0</v>
      </c>
      <c r="AP530" s="14">
        <v>0</v>
      </c>
      <c r="AQ530" s="14">
        <v>0</v>
      </c>
      <c r="AR530" s="14">
        <v>0</v>
      </c>
      <c r="AS530" s="14">
        <v>11</v>
      </c>
      <c r="AT530" s="14">
        <f>AS530-[1]Discharge!AV419</f>
        <v>11</v>
      </c>
      <c r="AU530" s="14">
        <v>0</v>
      </c>
      <c r="AV530" s="14">
        <v>0</v>
      </c>
      <c r="AW530" s="14">
        <f>SUM(AU530:AV530)</f>
        <v>0</v>
      </c>
      <c r="AX530" s="14">
        <f>AW530-[1]Discharge!AZ419</f>
        <v>0</v>
      </c>
      <c r="AY530" s="14">
        <v>0</v>
      </c>
      <c r="AZ530" s="14">
        <v>0</v>
      </c>
      <c r="BA530" s="14">
        <v>0</v>
      </c>
      <c r="BC530" s="14">
        <v>0</v>
      </c>
      <c r="BD530" s="14">
        <f>BC530-[1]Discharge!BF419</f>
        <v>-20</v>
      </c>
    </row>
    <row r="531" spans="1:57" s="14" customFormat="1">
      <c r="A531" s="14">
        <v>522</v>
      </c>
      <c r="B531" s="14">
        <v>12</v>
      </c>
      <c r="C531" s="14">
        <v>177</v>
      </c>
      <c r="D531" s="14">
        <v>1</v>
      </c>
      <c r="E531" s="14">
        <v>0</v>
      </c>
      <c r="F531" s="14">
        <v>2</v>
      </c>
      <c r="G531" s="14">
        <v>0</v>
      </c>
      <c r="H531" s="14">
        <v>0</v>
      </c>
      <c r="I531" s="14">
        <v>11</v>
      </c>
      <c r="J531" s="14">
        <v>0</v>
      </c>
      <c r="K531" s="14">
        <v>2</v>
      </c>
      <c r="L531" s="14">
        <v>2</v>
      </c>
      <c r="M531" s="14">
        <v>0</v>
      </c>
      <c r="N531" s="14">
        <v>0</v>
      </c>
      <c r="O531" s="14">
        <v>0</v>
      </c>
      <c r="P531" s="14">
        <v>2</v>
      </c>
      <c r="Q531" s="14">
        <v>2</v>
      </c>
      <c r="R531" s="14">
        <v>2</v>
      </c>
      <c r="S531" s="14">
        <v>2</v>
      </c>
      <c r="T531" s="14">
        <v>3</v>
      </c>
      <c r="U531" s="14">
        <v>1</v>
      </c>
      <c r="V531" s="14">
        <v>1</v>
      </c>
      <c r="W531" s="14">
        <v>1</v>
      </c>
      <c r="X531" s="14">
        <v>1</v>
      </c>
      <c r="Y531" s="14">
        <v>1</v>
      </c>
      <c r="Z531" s="14">
        <v>80</v>
      </c>
      <c r="AA531" s="14">
        <f>Z531-[1]Discharge!AC146</f>
        <v>-3</v>
      </c>
      <c r="AB531" s="14">
        <v>3</v>
      </c>
      <c r="AC531" s="14">
        <v>1</v>
      </c>
      <c r="AD531" s="14">
        <v>1</v>
      </c>
      <c r="AE531" s="14">
        <v>1</v>
      </c>
      <c r="AF531" s="14">
        <v>1</v>
      </c>
      <c r="AG531" s="14">
        <v>1</v>
      </c>
      <c r="AH531" s="14">
        <v>1</v>
      </c>
      <c r="AI531" s="14">
        <f t="shared" si="63"/>
        <v>6</v>
      </c>
      <c r="AJ531" s="14">
        <f>AI531-[1]Discharge!AL146</f>
        <v>1</v>
      </c>
      <c r="AK531" s="14">
        <v>1</v>
      </c>
      <c r="AL531" s="14">
        <v>1</v>
      </c>
      <c r="AM531" s="14">
        <v>1</v>
      </c>
      <c r="AN531" s="14">
        <v>1</v>
      </c>
      <c r="AO531" s="14">
        <v>1</v>
      </c>
      <c r="AP531" s="14">
        <v>1</v>
      </c>
      <c r="AQ531" s="14">
        <v>1</v>
      </c>
      <c r="AR531" s="14">
        <v>1</v>
      </c>
      <c r="AS531" s="14">
        <f>SUM(AK531:AR531)</f>
        <v>8</v>
      </c>
      <c r="AT531" s="14">
        <f>AS531-[1]Discharge!AV146</f>
        <v>5</v>
      </c>
      <c r="AU531" s="14">
        <v>0</v>
      </c>
      <c r="AV531" s="14">
        <v>0</v>
      </c>
      <c r="AW531" s="14">
        <f>SUM(AU531:AV531)</f>
        <v>0</v>
      </c>
      <c r="AX531" s="14">
        <f>AW531-[1]Discharge!AZ146</f>
        <v>0</v>
      </c>
      <c r="AY531" s="14">
        <v>5</v>
      </c>
      <c r="AZ531" s="14">
        <v>5</v>
      </c>
      <c r="BA531" s="14">
        <v>5</v>
      </c>
      <c r="BB531" s="14">
        <v>5</v>
      </c>
      <c r="BC531" s="14">
        <f>SUM(AY531:BB531)</f>
        <v>20</v>
      </c>
      <c r="BD531" s="14">
        <f>BC531-[1]Discharge!BF146</f>
        <v>0</v>
      </c>
    </row>
    <row r="532" spans="1:57" s="14" customFormat="1">
      <c r="A532" s="14">
        <v>523</v>
      </c>
      <c r="B532" s="14">
        <v>0</v>
      </c>
      <c r="C532" s="14">
        <v>6</v>
      </c>
      <c r="D532" s="14">
        <v>1</v>
      </c>
      <c r="E532" s="14">
        <v>1</v>
      </c>
      <c r="F532" s="14">
        <v>0</v>
      </c>
      <c r="G532" s="14">
        <v>0</v>
      </c>
      <c r="H532" s="14">
        <v>0</v>
      </c>
      <c r="I532" s="14">
        <v>30</v>
      </c>
      <c r="J532" s="14">
        <v>0</v>
      </c>
      <c r="K532" s="14">
        <v>0</v>
      </c>
      <c r="L532" s="14">
        <v>0</v>
      </c>
      <c r="M532" s="14">
        <v>0</v>
      </c>
      <c r="N532" s="14">
        <v>0</v>
      </c>
      <c r="O532" s="14">
        <v>0</v>
      </c>
      <c r="P532" s="14">
        <v>2</v>
      </c>
      <c r="Q532" s="14">
        <v>2</v>
      </c>
      <c r="R532" s="14">
        <v>2</v>
      </c>
      <c r="S532" s="14">
        <v>2</v>
      </c>
      <c r="T532" s="14">
        <v>3</v>
      </c>
      <c r="U532" s="14">
        <v>4</v>
      </c>
      <c r="V532" s="14">
        <v>4</v>
      </c>
      <c r="W532" s="14">
        <v>1</v>
      </c>
      <c r="X532" s="14">
        <v>4</v>
      </c>
      <c r="Y532" s="14">
        <v>1</v>
      </c>
      <c r="Z532" s="14">
        <v>10</v>
      </c>
      <c r="AA532" s="14">
        <f>Z532-[1]Discharge!AC211</f>
        <v>-90</v>
      </c>
      <c r="AB532" s="14">
        <v>4</v>
      </c>
      <c r="AC532" s="14">
        <v>0</v>
      </c>
      <c r="AD532" s="14">
        <v>0</v>
      </c>
      <c r="AE532" s="14">
        <v>1</v>
      </c>
      <c r="AF532" s="14">
        <v>1</v>
      </c>
      <c r="AG532" s="14">
        <v>1</v>
      </c>
      <c r="AH532" s="14">
        <v>1</v>
      </c>
      <c r="AI532" s="14">
        <f t="shared" si="63"/>
        <v>4</v>
      </c>
      <c r="AJ532" s="14">
        <f>AI532-[1]Discharge!AL211</f>
        <v>0</v>
      </c>
      <c r="AK532" s="14">
        <v>1</v>
      </c>
      <c r="AL532" s="14">
        <v>0</v>
      </c>
      <c r="AM532" s="14">
        <v>1</v>
      </c>
      <c r="AN532" s="14">
        <v>0</v>
      </c>
      <c r="AO532" s="14">
        <v>0</v>
      </c>
      <c r="AP532" s="14">
        <v>0</v>
      </c>
      <c r="AQ532" s="14">
        <v>0</v>
      </c>
      <c r="AR532" s="14">
        <v>0</v>
      </c>
      <c r="AS532" s="14">
        <f>SUM(AK532:AR532)</f>
        <v>2</v>
      </c>
      <c r="AT532" s="14">
        <f>AS532-[1]Discharge!AV211</f>
        <v>0</v>
      </c>
      <c r="AU532" s="14">
        <v>0</v>
      </c>
      <c r="AV532" s="14">
        <v>1</v>
      </c>
      <c r="AW532" s="14">
        <f>SUM(AU532:AV532)</f>
        <v>1</v>
      </c>
      <c r="AX532" s="14">
        <f>AW532-[1]Discharge!AZ211</f>
        <v>-3</v>
      </c>
      <c r="AY532" s="14">
        <v>5</v>
      </c>
      <c r="AZ532" s="14">
        <v>5</v>
      </c>
      <c r="BA532" s="14">
        <v>5</v>
      </c>
      <c r="BB532" s="14">
        <v>5</v>
      </c>
      <c r="BC532" s="14">
        <f>SUM(AY532:BB532)</f>
        <v>20</v>
      </c>
      <c r="BD532" s="14">
        <f>BC532-[1]Discharge!BF211</f>
        <v>0</v>
      </c>
    </row>
    <row r="533" spans="1:57" s="14" customFormat="1">
      <c r="A533" s="14">
        <v>524</v>
      </c>
      <c r="B533" s="1">
        <v>0</v>
      </c>
      <c r="C533" s="1">
        <v>15</v>
      </c>
      <c r="D533" s="1">
        <v>1</v>
      </c>
      <c r="E533" s="1">
        <v>0</v>
      </c>
      <c r="F533" s="1">
        <v>3</v>
      </c>
      <c r="G533" s="1">
        <v>0</v>
      </c>
      <c r="H533" s="1">
        <v>0</v>
      </c>
      <c r="I533" s="1">
        <v>0</v>
      </c>
      <c r="J533" s="1">
        <v>0</v>
      </c>
      <c r="K533" s="1">
        <v>0</v>
      </c>
      <c r="L533" s="1">
        <v>0</v>
      </c>
      <c r="M533" s="1">
        <v>0</v>
      </c>
      <c r="N533" s="1">
        <v>0</v>
      </c>
      <c r="O533" s="1">
        <v>0</v>
      </c>
      <c r="P533" s="1">
        <v>0</v>
      </c>
      <c r="Q533" s="1">
        <v>2</v>
      </c>
      <c r="R533" s="1">
        <v>2</v>
      </c>
      <c r="S533" s="1">
        <v>2</v>
      </c>
      <c r="T533" s="1">
        <v>2</v>
      </c>
      <c r="U533" s="1"/>
      <c r="V533" s="1"/>
      <c r="W533" s="1"/>
      <c r="X533" s="1"/>
      <c r="Y533" s="1"/>
      <c r="Z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row>
    <row r="534" spans="1:57" s="14" customFormat="1">
      <c r="A534" s="14">
        <v>525</v>
      </c>
      <c r="B534" s="14">
        <v>0</v>
      </c>
      <c r="C534" s="14">
        <v>2</v>
      </c>
      <c r="D534" s="14">
        <v>1</v>
      </c>
      <c r="E534" s="14">
        <v>1</v>
      </c>
      <c r="F534" s="14">
        <v>1</v>
      </c>
      <c r="G534" s="14">
        <v>0</v>
      </c>
      <c r="H534" s="14">
        <v>0</v>
      </c>
      <c r="I534" s="14">
        <v>2</v>
      </c>
      <c r="J534" s="14">
        <v>0</v>
      </c>
      <c r="K534" s="14">
        <v>0</v>
      </c>
      <c r="L534" s="14">
        <v>0</v>
      </c>
      <c r="M534" s="14">
        <v>0</v>
      </c>
      <c r="N534" s="14">
        <v>0</v>
      </c>
      <c r="O534" s="14">
        <v>0</v>
      </c>
      <c r="P534" s="14">
        <v>2</v>
      </c>
      <c r="Q534" s="14">
        <v>2</v>
      </c>
      <c r="R534" s="14">
        <v>2</v>
      </c>
      <c r="S534" s="14">
        <v>2</v>
      </c>
      <c r="T534" s="14">
        <v>3</v>
      </c>
      <c r="U534" s="14">
        <v>2</v>
      </c>
      <c r="V534" s="14">
        <v>5</v>
      </c>
      <c r="W534" s="14">
        <v>5</v>
      </c>
      <c r="X534" s="14">
        <v>4</v>
      </c>
      <c r="Y534" s="14">
        <v>2</v>
      </c>
      <c r="Z534" s="14">
        <v>40</v>
      </c>
      <c r="AA534" s="14">
        <f>Z534-[1]Discharge!AC18</f>
        <v>-20</v>
      </c>
      <c r="AB534" s="14">
        <v>4</v>
      </c>
      <c r="AC534" s="14">
        <v>0</v>
      </c>
      <c r="AD534" s="14">
        <v>0</v>
      </c>
      <c r="AE534" s="14">
        <v>0</v>
      </c>
      <c r="AF534" s="14">
        <v>0</v>
      </c>
      <c r="AG534" s="14">
        <v>0</v>
      </c>
      <c r="AH534" s="14">
        <v>0</v>
      </c>
      <c r="AI534" s="14">
        <f>SUM(AC534:AH534)</f>
        <v>0</v>
      </c>
      <c r="AJ534" s="14">
        <f>AI534-[1]Discharge!AL18</f>
        <v>-6</v>
      </c>
      <c r="AK534" s="14">
        <v>0</v>
      </c>
      <c r="AL534" s="14">
        <v>0</v>
      </c>
      <c r="AM534" s="14">
        <v>0</v>
      </c>
      <c r="AN534" s="14">
        <v>0</v>
      </c>
      <c r="AO534" s="14">
        <v>0</v>
      </c>
      <c r="AP534" s="14">
        <v>0</v>
      </c>
      <c r="AQ534" s="14">
        <v>0</v>
      </c>
      <c r="AR534" s="14">
        <v>0</v>
      </c>
      <c r="AS534" s="14">
        <f>SUM(AK534:AR534)</f>
        <v>0</v>
      </c>
      <c r="AT534" s="14">
        <f>AS534-[1]Discharge!AV18</f>
        <v>-2</v>
      </c>
      <c r="AU534" s="14">
        <v>1</v>
      </c>
      <c r="AV534" s="14">
        <v>1</v>
      </c>
      <c r="AW534" s="14">
        <f>SUM(AU534:AV534)</f>
        <v>2</v>
      </c>
      <c r="AX534" s="14">
        <f>AW534-[1]Discharge!AZ18</f>
        <v>2</v>
      </c>
      <c r="AY534" s="14">
        <v>5</v>
      </c>
      <c r="AZ534" s="14">
        <v>5</v>
      </c>
      <c r="BA534" s="14">
        <v>5</v>
      </c>
      <c r="BB534" s="14">
        <v>5</v>
      </c>
      <c r="BC534" s="14">
        <f>SUM(AY534:BB534)</f>
        <v>20</v>
      </c>
      <c r="BD534" s="14">
        <f>BC534-[1]Discharge!BF18</f>
        <v>0</v>
      </c>
    </row>
    <row r="535" spans="1:57" s="14" customFormat="1">
      <c r="A535" s="14">
        <v>526</v>
      </c>
      <c r="B535" s="14">
        <v>0</v>
      </c>
      <c r="C535" s="14">
        <v>0</v>
      </c>
      <c r="D535" s="14">
        <v>0</v>
      </c>
      <c r="E535" s="14">
        <v>0</v>
      </c>
      <c r="F535" s="14">
        <v>0</v>
      </c>
      <c r="G535" s="14">
        <v>0</v>
      </c>
      <c r="H535" s="14">
        <v>0</v>
      </c>
      <c r="I535" s="14">
        <v>0</v>
      </c>
      <c r="J535" s="14">
        <v>0</v>
      </c>
      <c r="K535" s="14">
        <v>0</v>
      </c>
      <c r="L535" s="14">
        <v>0</v>
      </c>
      <c r="M535" s="14">
        <v>0</v>
      </c>
      <c r="N535" s="14">
        <v>0</v>
      </c>
      <c r="O535" s="14">
        <v>0</v>
      </c>
      <c r="P535" s="14">
        <v>2</v>
      </c>
      <c r="Q535" s="14">
        <v>2</v>
      </c>
      <c r="R535" s="14">
        <v>2</v>
      </c>
      <c r="S535" s="14">
        <v>2</v>
      </c>
      <c r="T535" s="14">
        <v>2</v>
      </c>
      <c r="U535" s="14">
        <v>1</v>
      </c>
      <c r="V535" s="14">
        <v>1</v>
      </c>
      <c r="W535" s="14">
        <v>1</v>
      </c>
      <c r="X535" s="14">
        <v>1</v>
      </c>
      <c r="Y535" s="14">
        <v>1</v>
      </c>
      <c r="Z535" s="14">
        <v>85</v>
      </c>
      <c r="AA535" s="14">
        <f>Z535-[1]Discharge!AC36</f>
        <v>-10</v>
      </c>
      <c r="AB535" s="14">
        <v>2</v>
      </c>
      <c r="AC535" s="14">
        <v>1</v>
      </c>
      <c r="AD535" s="14">
        <v>1</v>
      </c>
      <c r="AE535" s="14">
        <v>1</v>
      </c>
      <c r="AF535" s="14">
        <v>1</v>
      </c>
      <c r="AG535" s="14">
        <v>1</v>
      </c>
      <c r="AH535" s="14">
        <v>1</v>
      </c>
      <c r="AI535" s="14">
        <f>SUM(AC535:AH535)</f>
        <v>6</v>
      </c>
      <c r="AJ535" s="14">
        <f>AI535-[1]Discharge!AL36</f>
        <v>0</v>
      </c>
      <c r="AK535" s="14">
        <v>1</v>
      </c>
      <c r="AL535" s="14">
        <v>1</v>
      </c>
      <c r="AM535" s="14">
        <v>1</v>
      </c>
      <c r="AN535" s="14">
        <v>1</v>
      </c>
      <c r="AO535" s="14">
        <v>1</v>
      </c>
      <c r="AP535" s="14">
        <v>1</v>
      </c>
      <c r="AQ535" s="14">
        <v>1</v>
      </c>
      <c r="AR535" s="14">
        <v>1</v>
      </c>
      <c r="AS535" s="14">
        <f>SUM(AK535:AR535)</f>
        <v>8</v>
      </c>
      <c r="AT535" s="14">
        <f>AS535-[1]Discharge!AV36</f>
        <v>0</v>
      </c>
      <c r="AU535" s="14">
        <v>0</v>
      </c>
      <c r="AV535" s="14">
        <v>0</v>
      </c>
      <c r="AW535" s="14">
        <f>SUM(AU535:AV535)</f>
        <v>0</v>
      </c>
      <c r="AX535" s="14">
        <f>AW535-[1]Discharge!AZ36</f>
        <v>-1</v>
      </c>
      <c r="AY535" s="14">
        <v>5</v>
      </c>
      <c r="AZ535" s="14">
        <v>5</v>
      </c>
      <c r="BA535" s="14">
        <v>5</v>
      </c>
      <c r="BB535" s="14">
        <v>5</v>
      </c>
      <c r="BC535" s="14">
        <f>SUM(AY535:BB535)</f>
        <v>20</v>
      </c>
      <c r="BD535" s="14">
        <f>BC535-[1]Discharge!BF36</f>
        <v>0</v>
      </c>
    </row>
    <row r="536" spans="1:57" s="14" customFormat="1">
      <c r="A536" s="14">
        <v>527</v>
      </c>
      <c r="B536" s="14">
        <v>0</v>
      </c>
      <c r="C536" s="14">
        <v>0</v>
      </c>
      <c r="D536" s="14">
        <v>0</v>
      </c>
      <c r="E536" s="14">
        <v>0</v>
      </c>
      <c r="F536" s="14">
        <v>0</v>
      </c>
      <c r="G536" s="14">
        <v>0</v>
      </c>
      <c r="H536" s="14">
        <v>0</v>
      </c>
      <c r="I536" s="14">
        <v>0</v>
      </c>
      <c r="J536" s="14">
        <v>0</v>
      </c>
      <c r="K536" s="14">
        <v>0</v>
      </c>
      <c r="L536" s="14">
        <v>0</v>
      </c>
      <c r="M536" s="14">
        <v>0</v>
      </c>
      <c r="N536" s="14">
        <v>0</v>
      </c>
      <c r="O536" s="14">
        <v>0</v>
      </c>
      <c r="P536" s="14">
        <v>0</v>
      </c>
      <c r="Q536" s="14">
        <v>2</v>
      </c>
      <c r="R536" s="14">
        <v>2</v>
      </c>
      <c r="S536" s="14">
        <v>2</v>
      </c>
      <c r="T536" s="14">
        <v>2</v>
      </c>
      <c r="U536" s="1"/>
      <c r="V536" s="1"/>
      <c r="W536" s="1"/>
      <c r="X536" s="1"/>
      <c r="Y536" s="1"/>
      <c r="Z536" s="1"/>
      <c r="AB536" s="1"/>
      <c r="AC536" s="1"/>
      <c r="AD536" s="1"/>
      <c r="AE536" s="1"/>
      <c r="AF536" s="1"/>
      <c r="AG536" s="1"/>
      <c r="AH536" s="1"/>
      <c r="AK536" s="1"/>
      <c r="AL536" s="1"/>
      <c r="AM536" s="1"/>
      <c r="AN536" s="1"/>
      <c r="AO536" s="1"/>
      <c r="AP536" s="1"/>
      <c r="AQ536" s="1"/>
      <c r="AR536" s="1"/>
      <c r="AU536" s="1"/>
      <c r="AV536" s="1"/>
      <c r="AY536" s="1"/>
      <c r="AZ536" s="1"/>
      <c r="BA536" s="1"/>
      <c r="BB536" s="1"/>
      <c r="BE536"/>
    </row>
    <row r="537" spans="1:57" s="14" customFormat="1">
      <c r="A537" s="14">
        <v>528</v>
      </c>
      <c r="B537" s="14">
        <v>1</v>
      </c>
      <c r="C537" s="14">
        <v>1</v>
      </c>
      <c r="D537" s="14">
        <v>1</v>
      </c>
      <c r="E537" s="14">
        <v>1</v>
      </c>
      <c r="F537" s="14">
        <v>1</v>
      </c>
      <c r="G537" s="14">
        <v>0</v>
      </c>
      <c r="H537" s="14">
        <v>0</v>
      </c>
      <c r="I537" s="14">
        <v>0</v>
      </c>
      <c r="J537" s="14">
        <v>0</v>
      </c>
      <c r="K537" s="14">
        <v>0</v>
      </c>
      <c r="L537" s="14">
        <v>0</v>
      </c>
      <c r="M537" s="14">
        <v>0</v>
      </c>
      <c r="N537" s="14">
        <v>0</v>
      </c>
      <c r="O537" s="14">
        <v>0</v>
      </c>
      <c r="P537" s="14">
        <v>2</v>
      </c>
      <c r="Q537" s="14">
        <v>2</v>
      </c>
      <c r="R537" s="14">
        <v>2</v>
      </c>
      <c r="S537" s="14">
        <v>2</v>
      </c>
      <c r="T537" s="14">
        <v>2</v>
      </c>
      <c r="U537" s="14">
        <v>2</v>
      </c>
      <c r="V537" s="14">
        <v>1</v>
      </c>
      <c r="W537" s="14">
        <v>1</v>
      </c>
      <c r="X537" s="14">
        <v>1</v>
      </c>
      <c r="Y537" s="14">
        <v>1</v>
      </c>
      <c r="Z537" s="14">
        <v>85</v>
      </c>
      <c r="AA537" s="14">
        <f>Z537-[1]Discharge!AC289</f>
        <v>50</v>
      </c>
      <c r="AB537" s="14">
        <v>2</v>
      </c>
      <c r="AC537" s="14">
        <v>1</v>
      </c>
      <c r="AD537" s="14">
        <v>1</v>
      </c>
      <c r="AE537" s="14">
        <v>1</v>
      </c>
      <c r="AF537" s="14">
        <v>1</v>
      </c>
      <c r="AG537" s="14">
        <v>1</v>
      </c>
      <c r="AH537" s="14">
        <v>1</v>
      </c>
      <c r="AI537" s="14">
        <f>SUM(AC537:AH537)</f>
        <v>6</v>
      </c>
      <c r="AJ537" s="14">
        <f>AI537-[1]Discharge!AL289</f>
        <v>0</v>
      </c>
      <c r="AK537" s="14">
        <v>1</v>
      </c>
      <c r="AL537" s="14">
        <v>1</v>
      </c>
      <c r="AM537" s="14">
        <v>1</v>
      </c>
      <c r="AN537" s="14">
        <v>1</v>
      </c>
      <c r="AO537" s="14">
        <v>1</v>
      </c>
      <c r="AP537" s="14">
        <v>1</v>
      </c>
      <c r="AQ537" s="14">
        <v>1</v>
      </c>
      <c r="AR537" s="14">
        <v>1</v>
      </c>
      <c r="AS537" s="14">
        <f>SUM(AK537:AR537)</f>
        <v>8</v>
      </c>
      <c r="AT537" s="14">
        <f>AS537-[1]Discharge!AV289</f>
        <v>1</v>
      </c>
      <c r="AU537" s="14">
        <v>0</v>
      </c>
      <c r="AV537" s="14">
        <v>0</v>
      </c>
      <c r="AW537" s="14">
        <f>SUM(AU537:AV537)</f>
        <v>0</v>
      </c>
      <c r="AX537" s="14">
        <f>AW537-[1]Discharge!AZ289</f>
        <v>0</v>
      </c>
      <c r="AY537" s="14">
        <v>5</v>
      </c>
      <c r="AZ537" s="14">
        <v>5</v>
      </c>
      <c r="BA537" s="14">
        <v>5</v>
      </c>
      <c r="BB537" s="14">
        <v>5</v>
      </c>
      <c r="BC537" s="14">
        <f>SUM(AY537:BB537)</f>
        <v>20</v>
      </c>
      <c r="BD537" s="14">
        <f>BC537-[1]Discharge!BF289</f>
        <v>0</v>
      </c>
    </row>
    <row r="538" spans="1:57" s="14" customFormat="1">
      <c r="A538" s="14">
        <v>529</v>
      </c>
      <c r="B538" s="14">
        <v>0</v>
      </c>
      <c r="C538" s="14">
        <v>1</v>
      </c>
      <c r="D538" s="14">
        <v>0</v>
      </c>
      <c r="E538" s="14">
        <v>0</v>
      </c>
      <c r="F538" s="14">
        <v>1</v>
      </c>
      <c r="G538" s="14">
        <v>0</v>
      </c>
      <c r="H538" s="14">
        <v>0</v>
      </c>
      <c r="I538" s="14">
        <v>0</v>
      </c>
      <c r="J538" s="14">
        <v>0</v>
      </c>
      <c r="K538" s="14">
        <v>0</v>
      </c>
      <c r="L538" s="14">
        <v>0</v>
      </c>
      <c r="M538" s="14">
        <v>0</v>
      </c>
      <c r="N538" s="14">
        <v>0</v>
      </c>
      <c r="O538" s="14">
        <v>0</v>
      </c>
      <c r="P538" s="14">
        <v>2</v>
      </c>
      <c r="Q538" s="14">
        <v>2</v>
      </c>
      <c r="R538" s="14">
        <v>2</v>
      </c>
      <c r="S538" s="14">
        <v>2</v>
      </c>
      <c r="T538" s="14">
        <v>2</v>
      </c>
      <c r="U538" s="14">
        <v>1</v>
      </c>
      <c r="V538" s="14">
        <v>1</v>
      </c>
      <c r="W538" s="14">
        <v>1</v>
      </c>
      <c r="X538" s="14">
        <v>1</v>
      </c>
      <c r="Y538" s="14">
        <v>1</v>
      </c>
      <c r="Z538" s="14">
        <v>95</v>
      </c>
      <c r="AA538" s="14">
        <f>Z538-[1]Discharge!AC67</f>
        <v>4</v>
      </c>
      <c r="AB538" s="14">
        <v>2</v>
      </c>
      <c r="AC538" s="14">
        <v>1</v>
      </c>
      <c r="AD538" s="14">
        <v>1</v>
      </c>
      <c r="AE538" s="14">
        <v>1</v>
      </c>
      <c r="AF538" s="14">
        <v>1</v>
      </c>
      <c r="AG538" s="14">
        <v>1</v>
      </c>
      <c r="AH538" s="14">
        <v>1</v>
      </c>
      <c r="AI538" s="14">
        <f>SUM(AC538:AH538)</f>
        <v>6</v>
      </c>
      <c r="AJ538" s="14">
        <f>AI538-[1]Discharge!AL69</f>
        <v>0</v>
      </c>
      <c r="AK538" s="14">
        <v>1</v>
      </c>
      <c r="AL538" s="14">
        <v>1</v>
      </c>
      <c r="AM538" s="14">
        <v>1</v>
      </c>
      <c r="AN538" s="14">
        <v>1</v>
      </c>
      <c r="AO538" s="14">
        <v>1</v>
      </c>
      <c r="AP538" s="14">
        <v>1</v>
      </c>
      <c r="AQ538" s="14">
        <v>1</v>
      </c>
      <c r="AR538" s="14">
        <v>1</v>
      </c>
      <c r="AS538" s="14">
        <f>SUM(AK538:AR538)</f>
        <v>8</v>
      </c>
      <c r="AT538" s="14">
        <f>AS538-[1]Discharge!AV69</f>
        <v>0</v>
      </c>
      <c r="AU538" s="14">
        <v>0</v>
      </c>
      <c r="AV538" s="14">
        <v>0</v>
      </c>
      <c r="AW538" s="14">
        <f>SUM(AU538:AV538)</f>
        <v>0</v>
      </c>
      <c r="AX538" s="14">
        <f>AW538-[1]Discharge!AZ69</f>
        <v>0</v>
      </c>
      <c r="AY538" s="14">
        <v>5</v>
      </c>
      <c r="AZ538" s="14">
        <v>5</v>
      </c>
      <c r="BA538" s="14">
        <v>5</v>
      </c>
      <c r="BB538" s="14">
        <v>5</v>
      </c>
      <c r="BC538" s="14">
        <f>SUM(AY538:BB538)</f>
        <v>20</v>
      </c>
      <c r="BD538" s="14">
        <f>BC538-[1]Discharge!BF69</f>
        <v>0</v>
      </c>
    </row>
    <row r="539" spans="1:57" s="14" customFormat="1">
      <c r="A539" s="14">
        <v>530</v>
      </c>
      <c r="B539" s="14">
        <v>0</v>
      </c>
      <c r="C539" s="14">
        <v>0</v>
      </c>
      <c r="D539" s="14">
        <v>0</v>
      </c>
      <c r="E539" s="14">
        <v>0</v>
      </c>
      <c r="F539" s="14">
        <v>0</v>
      </c>
      <c r="G539" s="14">
        <v>0</v>
      </c>
      <c r="H539" s="14">
        <v>0</v>
      </c>
      <c r="I539" s="14">
        <v>0</v>
      </c>
      <c r="J539" s="14">
        <v>0</v>
      </c>
      <c r="K539" s="14">
        <v>0</v>
      </c>
      <c r="L539" s="14">
        <v>0</v>
      </c>
      <c r="M539" s="14">
        <v>0</v>
      </c>
      <c r="N539" s="14">
        <v>0</v>
      </c>
      <c r="O539" s="14">
        <v>0</v>
      </c>
      <c r="P539" s="14">
        <v>2</v>
      </c>
      <c r="Q539" s="14">
        <v>2</v>
      </c>
      <c r="R539" s="14">
        <v>2</v>
      </c>
      <c r="S539" s="14">
        <v>2</v>
      </c>
      <c r="T539" s="14">
        <v>2</v>
      </c>
    </row>
    <row r="540" spans="1:57" s="14" customFormat="1">
      <c r="A540" s="14">
        <v>531</v>
      </c>
      <c r="O540" s="14">
        <v>1</v>
      </c>
      <c r="P540" s="14">
        <v>0</v>
      </c>
      <c r="U540" s="1"/>
      <c r="V540" s="1"/>
      <c r="W540" s="1"/>
      <c r="X540" s="1"/>
      <c r="Y540" s="1"/>
      <c r="Z540" s="1"/>
      <c r="AB540" s="1"/>
      <c r="AC540" s="1"/>
      <c r="AD540" s="1"/>
      <c r="AE540" s="1"/>
      <c r="AF540" s="1"/>
      <c r="AG540" s="1"/>
      <c r="AH540" s="1"/>
      <c r="AK540" s="1"/>
      <c r="AL540" s="1"/>
      <c r="AM540" s="1"/>
      <c r="AN540" s="1"/>
      <c r="AO540" s="1"/>
      <c r="AP540" s="1"/>
      <c r="AQ540" s="1"/>
      <c r="AR540" s="1"/>
      <c r="AU540" s="1"/>
      <c r="AV540" s="1"/>
      <c r="AY540" s="1"/>
      <c r="AZ540" s="1"/>
      <c r="BA540" s="1"/>
      <c r="BB540" s="1"/>
      <c r="BE540"/>
    </row>
    <row r="541" spans="1:57" s="14" customFormat="1">
      <c r="A541" s="14">
        <v>532</v>
      </c>
      <c r="B541" s="14">
        <v>0</v>
      </c>
      <c r="C541" s="14">
        <v>0</v>
      </c>
      <c r="D541" s="14">
        <v>0</v>
      </c>
      <c r="E541" s="14">
        <v>2</v>
      </c>
      <c r="F541" s="14">
        <v>0</v>
      </c>
      <c r="G541" s="14">
        <v>0</v>
      </c>
      <c r="H541" s="14">
        <v>0</v>
      </c>
      <c r="I541" s="14">
        <v>0</v>
      </c>
      <c r="J541" s="14">
        <v>0</v>
      </c>
      <c r="K541" s="14">
        <v>0</v>
      </c>
      <c r="L541" s="14">
        <v>0</v>
      </c>
      <c r="M541" s="14">
        <v>0</v>
      </c>
      <c r="N541" s="14">
        <v>0</v>
      </c>
      <c r="O541" s="14">
        <v>0</v>
      </c>
      <c r="P541" s="14">
        <v>2</v>
      </c>
      <c r="Q541" s="14">
        <v>2</v>
      </c>
      <c r="R541" s="14">
        <v>2</v>
      </c>
      <c r="S541" s="14">
        <v>2</v>
      </c>
      <c r="T541" s="14">
        <v>3</v>
      </c>
      <c r="U541" s="14">
        <v>3</v>
      </c>
      <c r="V541" s="14">
        <v>2</v>
      </c>
      <c r="W541" s="14">
        <v>1</v>
      </c>
      <c r="X541" s="14">
        <v>2</v>
      </c>
      <c r="Y541" s="14">
        <v>1</v>
      </c>
      <c r="Z541" s="14">
        <v>100</v>
      </c>
      <c r="AA541" s="14">
        <f>Z541-[1]Discharge!AC254</f>
        <v>0</v>
      </c>
      <c r="AB541" s="14">
        <v>2</v>
      </c>
      <c r="AC541" s="14">
        <v>1</v>
      </c>
      <c r="AD541" s="14">
        <v>1</v>
      </c>
      <c r="AE541" s="14">
        <v>1</v>
      </c>
      <c r="AF541" s="14">
        <v>1</v>
      </c>
      <c r="AG541" s="14">
        <v>1</v>
      </c>
      <c r="AH541" s="14">
        <v>1</v>
      </c>
      <c r="AI541" s="14">
        <f>SUM(AC541:AH541)</f>
        <v>6</v>
      </c>
      <c r="AJ541" s="14">
        <f>AI541-[1]Discharge!AL254</f>
        <v>0</v>
      </c>
      <c r="AK541" s="14">
        <v>1</v>
      </c>
      <c r="AL541" s="14">
        <v>0</v>
      </c>
      <c r="AM541" s="14">
        <v>1</v>
      </c>
      <c r="AN541" s="14">
        <v>1</v>
      </c>
      <c r="AO541" s="14">
        <v>0</v>
      </c>
      <c r="AP541" s="14">
        <v>0</v>
      </c>
      <c r="AQ541" s="14">
        <v>1</v>
      </c>
      <c r="AR541" s="14">
        <v>0</v>
      </c>
      <c r="AS541" s="14">
        <f>SUM(AK541:AR541)</f>
        <v>4</v>
      </c>
      <c r="AT541" s="14">
        <f>AS541-[1]Discharge!AV254</f>
        <v>-1</v>
      </c>
      <c r="AU541" s="14">
        <v>0</v>
      </c>
      <c r="AV541" s="14">
        <v>0</v>
      </c>
      <c r="AW541" s="14">
        <f>SUM(AU541:AV541)</f>
        <v>0</v>
      </c>
      <c r="AX541" s="14">
        <f>AW541-[1]Discharge!AZ254</f>
        <v>-1</v>
      </c>
      <c r="AY541" s="14">
        <v>5</v>
      </c>
      <c r="AZ541" s="14">
        <v>5</v>
      </c>
      <c r="BA541" s="14">
        <v>5</v>
      </c>
      <c r="BB541" s="14">
        <v>5</v>
      </c>
      <c r="BC541" s="14">
        <f>SUM(AY541:BB541)</f>
        <v>20</v>
      </c>
      <c r="BD541" s="14">
        <f>BC541-[1]Discharge!BF254</f>
        <v>0</v>
      </c>
    </row>
    <row r="542" spans="1:57" s="14" customFormat="1">
      <c r="A542" s="14">
        <v>533</v>
      </c>
      <c r="B542" s="14">
        <v>0</v>
      </c>
      <c r="C542" s="14">
        <v>10</v>
      </c>
      <c r="D542" s="14">
        <v>1</v>
      </c>
      <c r="E542" s="14">
        <v>0</v>
      </c>
      <c r="F542" s="14">
        <v>1</v>
      </c>
      <c r="G542" s="14">
        <v>8</v>
      </c>
      <c r="H542" s="14">
        <v>0</v>
      </c>
      <c r="I542" s="14">
        <v>8</v>
      </c>
      <c r="J542" s="14">
        <v>0</v>
      </c>
      <c r="K542" s="14">
        <v>0</v>
      </c>
      <c r="L542" s="14">
        <v>0</v>
      </c>
      <c r="M542" s="14">
        <v>0</v>
      </c>
      <c r="N542" s="14">
        <v>0</v>
      </c>
      <c r="O542" s="14">
        <v>0</v>
      </c>
      <c r="P542" s="14">
        <v>0</v>
      </c>
      <c r="Q542" s="14">
        <v>1</v>
      </c>
      <c r="R542" s="14">
        <v>1</v>
      </c>
      <c r="S542" s="14">
        <v>0</v>
      </c>
      <c r="T542" s="14">
        <v>1</v>
      </c>
      <c r="U542" s="1"/>
      <c r="V542" s="1"/>
      <c r="W542" s="1"/>
      <c r="X542" s="1"/>
      <c r="Y542" s="1"/>
      <c r="Z542" s="1"/>
      <c r="AB542" s="1"/>
      <c r="AC542" s="1"/>
      <c r="AD542" s="1"/>
      <c r="AE542" s="1"/>
      <c r="AF542" s="1"/>
      <c r="AG542" s="1"/>
      <c r="AH542" s="1"/>
      <c r="AK542" s="1"/>
      <c r="AL542" s="1"/>
      <c r="AM542" s="1"/>
      <c r="AN542" s="1"/>
      <c r="AO542" s="1"/>
      <c r="AP542" s="1"/>
      <c r="AQ542" s="1"/>
      <c r="AR542" s="1"/>
      <c r="AU542" s="1"/>
      <c r="AV542" s="1"/>
      <c r="AY542" s="1"/>
      <c r="AZ542" s="1"/>
      <c r="BA542" s="1"/>
      <c r="BB542" s="1"/>
      <c r="BE542"/>
    </row>
    <row r="543" spans="1:57" s="14" customFormat="1">
      <c r="A543" s="14">
        <v>534</v>
      </c>
      <c r="B543" s="1">
        <v>0</v>
      </c>
      <c r="C543" s="1">
        <v>2</v>
      </c>
      <c r="D543" s="1">
        <v>1</v>
      </c>
      <c r="E543" s="1">
        <v>0</v>
      </c>
      <c r="F543" s="1">
        <v>1</v>
      </c>
      <c r="G543" s="1">
        <v>0</v>
      </c>
      <c r="H543" s="1">
        <v>0</v>
      </c>
      <c r="I543" s="1">
        <v>0</v>
      </c>
      <c r="J543" s="1">
        <v>0</v>
      </c>
      <c r="K543" s="1">
        <v>0</v>
      </c>
      <c r="L543" s="1">
        <v>0</v>
      </c>
      <c r="M543" s="1">
        <v>0</v>
      </c>
      <c r="N543" s="1">
        <v>0</v>
      </c>
      <c r="O543" s="1">
        <v>0</v>
      </c>
      <c r="P543" s="1">
        <v>0</v>
      </c>
      <c r="Q543" s="1">
        <v>2</v>
      </c>
      <c r="R543" s="1">
        <v>2</v>
      </c>
      <c r="S543" s="1">
        <v>2</v>
      </c>
      <c r="T543" s="1">
        <v>2</v>
      </c>
      <c r="U543" s="1">
        <v>3</v>
      </c>
      <c r="V543" s="1">
        <v>1</v>
      </c>
      <c r="W543" s="1">
        <v>2</v>
      </c>
      <c r="X543" s="1">
        <v>4</v>
      </c>
      <c r="Y543" s="1">
        <v>1</v>
      </c>
      <c r="Z543" s="1">
        <v>50</v>
      </c>
      <c r="AA543" s="14">
        <f>Z543-[1]Discharge!AC499</f>
        <v>50</v>
      </c>
      <c r="AB543" s="1">
        <v>5</v>
      </c>
      <c r="AC543" s="1">
        <v>1</v>
      </c>
      <c r="AD543" s="1">
        <v>1</v>
      </c>
      <c r="AE543" s="1">
        <v>1</v>
      </c>
      <c r="AF543" s="1">
        <v>1</v>
      </c>
      <c r="AG543" s="1">
        <v>0</v>
      </c>
      <c r="AH543" s="1">
        <v>1</v>
      </c>
      <c r="AI543" s="14">
        <f>SUM(AC543:AH543)</f>
        <v>5</v>
      </c>
      <c r="AJ543" s="14">
        <f>AI543-[1]Discharge!AL499</f>
        <v>5</v>
      </c>
      <c r="AK543" s="1">
        <v>1</v>
      </c>
      <c r="AL543" s="1">
        <v>1</v>
      </c>
      <c r="AM543" s="1">
        <v>0</v>
      </c>
      <c r="AN543" s="1">
        <v>1</v>
      </c>
      <c r="AO543" s="1">
        <v>1</v>
      </c>
      <c r="AP543" s="1">
        <v>0</v>
      </c>
      <c r="AQ543" s="1">
        <v>1</v>
      </c>
      <c r="AR543" s="1">
        <v>1</v>
      </c>
      <c r="AS543" s="14">
        <f>SUM(AK543:AR543)</f>
        <v>6</v>
      </c>
      <c r="AT543" s="14">
        <f>AS543-[1]Discharge!AV499</f>
        <v>6</v>
      </c>
      <c r="AU543" s="1">
        <v>2</v>
      </c>
      <c r="AV543" s="1">
        <v>0</v>
      </c>
      <c r="AW543" s="14">
        <f>SUM(AU543:AV543)</f>
        <v>2</v>
      </c>
      <c r="AX543" s="14">
        <f>AW543-[1]Discharge!AZ499</f>
        <v>2</v>
      </c>
      <c r="AY543" s="1">
        <v>4</v>
      </c>
      <c r="AZ543" s="1">
        <v>4</v>
      </c>
      <c r="BA543" s="1">
        <v>5</v>
      </c>
      <c r="BB543" s="1">
        <v>5</v>
      </c>
      <c r="BC543" s="14">
        <f>SUM(AY543:BB543)</f>
        <v>18</v>
      </c>
      <c r="BD543" s="14">
        <f>BC543-[1]Discharge!BF499</f>
        <v>18</v>
      </c>
      <c r="BE543"/>
    </row>
    <row r="544" spans="1:57" s="14" customFormat="1">
      <c r="A544" s="14">
        <v>535</v>
      </c>
      <c r="B544" s="14">
        <v>0</v>
      </c>
      <c r="C544" s="14">
        <v>0</v>
      </c>
      <c r="D544" s="14">
        <v>1</v>
      </c>
      <c r="E544" s="14">
        <v>1</v>
      </c>
      <c r="F544" s="14">
        <v>0</v>
      </c>
      <c r="G544" s="14">
        <v>0</v>
      </c>
      <c r="H544" s="14">
        <v>0</v>
      </c>
      <c r="I544" s="14">
        <v>0</v>
      </c>
      <c r="J544" s="14">
        <v>0</v>
      </c>
      <c r="K544" s="14">
        <v>0</v>
      </c>
      <c r="L544" s="14">
        <v>0</v>
      </c>
      <c r="M544" s="14">
        <v>0</v>
      </c>
      <c r="N544" s="14">
        <v>0</v>
      </c>
      <c r="O544" s="14">
        <v>0</v>
      </c>
      <c r="P544" s="14">
        <v>2</v>
      </c>
      <c r="Q544" s="14">
        <v>2</v>
      </c>
      <c r="R544" s="14">
        <v>2</v>
      </c>
      <c r="S544" s="14">
        <v>2</v>
      </c>
      <c r="T544" s="14">
        <v>3</v>
      </c>
      <c r="U544" s="14">
        <v>2</v>
      </c>
      <c r="V544" s="14">
        <v>5</v>
      </c>
      <c r="W544" s="14">
        <v>5</v>
      </c>
      <c r="X544" s="14">
        <v>1</v>
      </c>
      <c r="Y544" s="14">
        <v>1</v>
      </c>
      <c r="Z544" s="14">
        <v>80</v>
      </c>
      <c r="AA544" s="14">
        <f>Z544-[1]Discharge!AC51</f>
        <v>-10</v>
      </c>
      <c r="AB544" s="14">
        <v>3</v>
      </c>
      <c r="AC544" s="14">
        <v>0</v>
      </c>
      <c r="AD544" s="14">
        <v>0</v>
      </c>
      <c r="AE544" s="14">
        <v>0</v>
      </c>
      <c r="AF544" s="14">
        <v>0</v>
      </c>
      <c r="AG544" s="14">
        <v>0</v>
      </c>
      <c r="AH544" s="14">
        <v>0</v>
      </c>
      <c r="AI544" s="14">
        <f>SUM(AC544:AH544)</f>
        <v>0</v>
      </c>
      <c r="AJ544" s="14">
        <f>AI544-[1]Discharge!AL51</f>
        <v>0</v>
      </c>
      <c r="AK544" s="14">
        <v>0</v>
      </c>
      <c r="AL544" s="14">
        <v>0</v>
      </c>
      <c r="AM544" s="14">
        <v>0</v>
      </c>
      <c r="AN544" s="14">
        <v>0</v>
      </c>
      <c r="AO544" s="14">
        <v>0</v>
      </c>
      <c r="AP544" s="14">
        <v>0</v>
      </c>
      <c r="AQ544" s="14">
        <v>0</v>
      </c>
      <c r="AR544" s="14">
        <v>0</v>
      </c>
      <c r="AS544" s="14">
        <f>SUM(AK544:AR544)</f>
        <v>0</v>
      </c>
      <c r="AT544" s="14">
        <f>AS544-[1]Discharge!AV51</f>
        <v>0</v>
      </c>
      <c r="AU544" s="14">
        <v>0</v>
      </c>
      <c r="AV544" s="14">
        <v>0</v>
      </c>
      <c r="AW544" s="14">
        <f>SUM(AU544:AV544)</f>
        <v>0</v>
      </c>
      <c r="AX544" s="14">
        <f>AW544-[1]Discharge!AZ51</f>
        <v>-2</v>
      </c>
      <c r="AY544" s="14">
        <v>5</v>
      </c>
      <c r="AZ544" s="14">
        <v>5</v>
      </c>
      <c r="BA544" s="14">
        <v>5</v>
      </c>
      <c r="BB544" s="14">
        <v>5</v>
      </c>
      <c r="BC544" s="14">
        <f>SUM(AY544:BB544)</f>
        <v>20</v>
      </c>
      <c r="BD544" s="14">
        <f>BC544-[1]Discharge!BF51</f>
        <v>0</v>
      </c>
    </row>
    <row r="545" spans="1:57" s="14" customFormat="1">
      <c r="A545" s="14">
        <v>536</v>
      </c>
      <c r="B545" s="14">
        <v>3</v>
      </c>
      <c r="C545" s="14">
        <v>12</v>
      </c>
      <c r="D545" s="14">
        <v>2</v>
      </c>
      <c r="E545" s="14">
        <v>1</v>
      </c>
      <c r="F545" s="14">
        <v>0</v>
      </c>
      <c r="G545" s="14">
        <v>0</v>
      </c>
      <c r="H545" s="14">
        <v>0</v>
      </c>
      <c r="I545" s="14">
        <v>20</v>
      </c>
      <c r="J545" s="14">
        <v>0</v>
      </c>
      <c r="K545" s="14">
        <v>1</v>
      </c>
      <c r="L545" s="14">
        <v>1</v>
      </c>
      <c r="M545" s="14">
        <v>0</v>
      </c>
      <c r="N545" s="14">
        <v>0</v>
      </c>
      <c r="O545" s="14">
        <v>0</v>
      </c>
      <c r="P545" s="14">
        <v>2</v>
      </c>
      <c r="Q545" s="14">
        <v>2</v>
      </c>
      <c r="R545" s="14">
        <v>2</v>
      </c>
      <c r="S545" s="14">
        <v>2</v>
      </c>
      <c r="T545" s="14">
        <v>3</v>
      </c>
      <c r="U545" s="14">
        <v>1</v>
      </c>
      <c r="V545" s="14">
        <v>1</v>
      </c>
      <c r="W545" s="14">
        <v>1</v>
      </c>
      <c r="X545" s="14">
        <v>4</v>
      </c>
      <c r="Y545" s="14">
        <v>3</v>
      </c>
      <c r="Z545" s="14">
        <v>70</v>
      </c>
      <c r="AA545" s="14">
        <f>Z545-[1]Discharge!AC84</f>
        <v>10</v>
      </c>
      <c r="AB545" s="14">
        <v>4</v>
      </c>
      <c r="AC545" s="14">
        <v>1</v>
      </c>
      <c r="AD545" s="14">
        <v>1</v>
      </c>
      <c r="AE545" s="14">
        <v>1</v>
      </c>
      <c r="AF545" s="14">
        <v>1</v>
      </c>
      <c r="AG545" s="14">
        <v>1</v>
      </c>
      <c r="AH545" s="14">
        <v>1</v>
      </c>
      <c r="AI545" s="14">
        <f>SUM(AC545:AH545)</f>
        <v>6</v>
      </c>
      <c r="AJ545" s="14">
        <f>AI545-[1]Discharge!AL86</f>
        <v>0</v>
      </c>
      <c r="AK545" s="14">
        <v>1</v>
      </c>
      <c r="AL545" s="14">
        <v>0</v>
      </c>
      <c r="AM545" s="14">
        <v>0</v>
      </c>
      <c r="AN545" s="14">
        <v>0</v>
      </c>
      <c r="AO545" s="14">
        <v>0</v>
      </c>
      <c r="AP545" s="14">
        <v>0</v>
      </c>
      <c r="AQ545" s="14">
        <v>0</v>
      </c>
      <c r="AR545" s="14">
        <v>0</v>
      </c>
      <c r="AS545" s="14">
        <f>SUM(AK545:AR545)</f>
        <v>1</v>
      </c>
      <c r="AT545" s="14">
        <f>AS545-[1]Discharge!AV86</f>
        <v>-7</v>
      </c>
      <c r="AU545" s="14">
        <v>0</v>
      </c>
      <c r="AV545" s="14">
        <v>3</v>
      </c>
      <c r="AW545" s="14">
        <f>SUM(AU545:AV545)</f>
        <v>3</v>
      </c>
      <c r="AX545" s="14">
        <f>AW545-[1]Discharge!AZ86</f>
        <v>3</v>
      </c>
      <c r="AY545" s="14">
        <v>5</v>
      </c>
      <c r="AZ545" s="14">
        <v>5</v>
      </c>
      <c r="BA545" s="14">
        <v>5</v>
      </c>
      <c r="BB545" s="14">
        <v>5</v>
      </c>
      <c r="BC545" s="14">
        <f>SUM(AY545:BB545)</f>
        <v>20</v>
      </c>
      <c r="BD545" s="14">
        <f>BC545-[1]Discharge!BF86</f>
        <v>0</v>
      </c>
    </row>
    <row r="546" spans="1:57" s="14" customFormat="1">
      <c r="A546" s="14">
        <v>537</v>
      </c>
      <c r="B546" s="14">
        <v>0</v>
      </c>
      <c r="C546" s="14">
        <v>0</v>
      </c>
      <c r="D546" s="14">
        <v>2</v>
      </c>
      <c r="E546" s="14">
        <v>1</v>
      </c>
      <c r="F546" s="14">
        <v>0</v>
      </c>
      <c r="G546" s="14">
        <v>0</v>
      </c>
      <c r="H546" s="14">
        <v>0</v>
      </c>
      <c r="I546" s="14">
        <v>0</v>
      </c>
      <c r="J546" s="14">
        <v>0</v>
      </c>
      <c r="K546" s="14">
        <v>0</v>
      </c>
      <c r="L546" s="14">
        <v>0</v>
      </c>
      <c r="M546" s="14">
        <v>0</v>
      </c>
      <c r="N546" s="14">
        <v>0</v>
      </c>
      <c r="O546" s="14">
        <v>0</v>
      </c>
      <c r="P546" s="14">
        <v>2</v>
      </c>
      <c r="Q546" s="14">
        <v>2</v>
      </c>
      <c r="R546" s="14">
        <v>2</v>
      </c>
      <c r="S546" s="14">
        <v>2</v>
      </c>
      <c r="T546" s="14">
        <v>3</v>
      </c>
      <c r="U546" s="14">
        <v>1</v>
      </c>
      <c r="V546" s="14">
        <v>1</v>
      </c>
      <c r="W546" s="14">
        <v>1</v>
      </c>
      <c r="X546" s="14">
        <v>1</v>
      </c>
      <c r="Y546" s="14">
        <v>1</v>
      </c>
      <c r="Z546" s="14">
        <v>70</v>
      </c>
      <c r="AA546" s="14">
        <f>Z546-[1]Discharge!AC196</f>
        <v>0</v>
      </c>
      <c r="AB546" s="14">
        <v>3</v>
      </c>
      <c r="AC546" s="14">
        <v>1</v>
      </c>
      <c r="AD546" s="14">
        <v>1</v>
      </c>
      <c r="AE546" s="14">
        <v>1</v>
      </c>
      <c r="AF546" s="14">
        <v>1</v>
      </c>
      <c r="AG546" s="14">
        <v>1</v>
      </c>
      <c r="AH546" s="14">
        <v>1</v>
      </c>
      <c r="AI546" s="14">
        <f>SUM(AC546:AH546)</f>
        <v>6</v>
      </c>
      <c r="AJ546" s="14">
        <f>AI546-[1]Discharge!AL196</f>
        <v>0</v>
      </c>
      <c r="AK546" s="14">
        <v>1</v>
      </c>
      <c r="AL546" s="14">
        <v>0</v>
      </c>
      <c r="AM546" s="14">
        <v>0</v>
      </c>
      <c r="AN546" s="14">
        <v>0</v>
      </c>
      <c r="AO546" s="14">
        <v>0</v>
      </c>
      <c r="AP546" s="14">
        <v>0</v>
      </c>
      <c r="AQ546" s="14">
        <v>1</v>
      </c>
      <c r="AR546" s="14">
        <v>1</v>
      </c>
      <c r="AS546" s="14">
        <f>SUM(AK546:AR546)</f>
        <v>3</v>
      </c>
      <c r="AT546" s="14">
        <f>AS546-[1]Discharge!AV196</f>
        <v>0</v>
      </c>
      <c r="AU546" s="14">
        <v>0</v>
      </c>
      <c r="AV546" s="14">
        <v>0</v>
      </c>
      <c r="AW546" s="14">
        <f>SUM(AU546:AV546)</f>
        <v>0</v>
      </c>
      <c r="AX546" s="14">
        <f>AW546-[1]Discharge!AZ196</f>
        <v>0</v>
      </c>
      <c r="AY546" s="14">
        <v>5</v>
      </c>
      <c r="AZ546" s="14">
        <v>5</v>
      </c>
      <c r="BA546" s="14">
        <v>5</v>
      </c>
      <c r="BB546" s="14">
        <v>5</v>
      </c>
      <c r="BC546" s="14">
        <f>SUM(AY546:BB546)</f>
        <v>20</v>
      </c>
      <c r="BD546" s="14">
        <f>BC546-[1]Discharge!BF196</f>
        <v>0</v>
      </c>
    </row>
    <row r="547" spans="1:57" s="14" customFormat="1">
      <c r="A547" s="14">
        <v>538</v>
      </c>
      <c r="B547" s="14">
        <v>0</v>
      </c>
      <c r="C547" s="14">
        <v>0</v>
      </c>
      <c r="D547" s="14">
        <v>0</v>
      </c>
      <c r="E547" s="14">
        <v>2</v>
      </c>
      <c r="F547" s="14">
        <v>0</v>
      </c>
      <c r="G547" s="14">
        <v>0</v>
      </c>
      <c r="H547" s="14">
        <v>0</v>
      </c>
      <c r="I547" s="14">
        <v>0</v>
      </c>
      <c r="J547" s="14">
        <v>0</v>
      </c>
      <c r="K547" s="14">
        <v>0</v>
      </c>
      <c r="L547" s="14">
        <v>0</v>
      </c>
      <c r="M547" s="14">
        <v>0</v>
      </c>
      <c r="N547" s="14">
        <v>0</v>
      </c>
      <c r="O547" s="14">
        <v>0</v>
      </c>
      <c r="P547" s="14">
        <v>2</v>
      </c>
      <c r="Q547" s="14">
        <v>2</v>
      </c>
      <c r="R547" s="14">
        <v>2</v>
      </c>
      <c r="S547" s="14">
        <v>2</v>
      </c>
      <c r="T547" s="14">
        <v>3</v>
      </c>
      <c r="U547" s="14">
        <v>1</v>
      </c>
      <c r="V547" s="14">
        <v>1</v>
      </c>
      <c r="W547" s="14">
        <v>1</v>
      </c>
      <c r="X547" s="14">
        <v>1</v>
      </c>
      <c r="Y547" s="14">
        <v>1</v>
      </c>
      <c r="Z547" s="14">
        <v>90</v>
      </c>
      <c r="AA547" s="14">
        <f>Z547-[1]Discharge!AC248</f>
        <v>-5</v>
      </c>
      <c r="AB547" s="14">
        <v>2</v>
      </c>
      <c r="AC547" s="14">
        <v>1</v>
      </c>
      <c r="AD547" s="14">
        <v>1</v>
      </c>
      <c r="AE547" s="14">
        <v>1</v>
      </c>
      <c r="AF547" s="14">
        <v>1</v>
      </c>
      <c r="AG547" s="14">
        <v>1</v>
      </c>
      <c r="AH547" s="14">
        <v>1</v>
      </c>
      <c r="AI547" s="14">
        <f>SUM(AC547:AH547)</f>
        <v>6</v>
      </c>
      <c r="AJ547" s="14">
        <f>AI547-[1]Discharge!AL248</f>
        <v>0</v>
      </c>
      <c r="AK547" s="14">
        <v>1</v>
      </c>
      <c r="AL547" s="14">
        <v>1</v>
      </c>
      <c r="AM547" s="14">
        <v>1</v>
      </c>
      <c r="AN547" s="14">
        <v>1</v>
      </c>
      <c r="AO547" s="14">
        <v>1</v>
      </c>
      <c r="AP547" s="14">
        <v>1</v>
      </c>
      <c r="AQ547" s="14">
        <v>1</v>
      </c>
      <c r="AR547" s="14">
        <v>1</v>
      </c>
      <c r="AS547" s="14">
        <f>SUM(AK547:AR547)</f>
        <v>8</v>
      </c>
      <c r="AT547" s="14">
        <f>AS547-[1]Discharge!AV248</f>
        <v>0</v>
      </c>
      <c r="AU547" s="14">
        <v>0</v>
      </c>
      <c r="AV547" s="14">
        <v>0</v>
      </c>
      <c r="AW547" s="14">
        <f>SUM(AU547:AV547)</f>
        <v>0</v>
      </c>
      <c r="AX547" s="14">
        <f>AW547-[1]Discharge!AZ248</f>
        <v>0</v>
      </c>
      <c r="AY547" s="14">
        <v>5</v>
      </c>
      <c r="AZ547" s="14">
        <v>5</v>
      </c>
      <c r="BA547" s="14">
        <v>5</v>
      </c>
      <c r="BB547" s="14">
        <v>5</v>
      </c>
      <c r="BC547" s="14">
        <f>SUM(AY547:BB547)</f>
        <v>20</v>
      </c>
      <c r="BD547" s="14">
        <f>BC547-[1]Discharge!BF248</f>
        <v>0</v>
      </c>
    </row>
    <row r="548" spans="1:57" s="14" customFormat="1">
      <c r="A548" s="14">
        <v>539</v>
      </c>
      <c r="B548" s="14">
        <v>1</v>
      </c>
      <c r="C548" s="14">
        <v>3</v>
      </c>
      <c r="D548" s="14">
        <v>1</v>
      </c>
      <c r="E548" s="14">
        <v>0</v>
      </c>
      <c r="F548" s="14">
        <v>6</v>
      </c>
      <c r="G548" s="14">
        <v>4</v>
      </c>
      <c r="H548" s="14">
        <v>0</v>
      </c>
      <c r="I548" s="14">
        <v>0</v>
      </c>
      <c r="J548" s="14">
        <v>0</v>
      </c>
      <c r="K548" s="14">
        <v>0</v>
      </c>
      <c r="L548" s="14">
        <v>0</v>
      </c>
      <c r="M548" s="14">
        <v>0</v>
      </c>
      <c r="N548" s="14">
        <v>0</v>
      </c>
      <c r="O548" s="14">
        <v>0</v>
      </c>
      <c r="P548" s="14">
        <v>0</v>
      </c>
      <c r="Q548" s="14">
        <v>2</v>
      </c>
      <c r="R548" s="14">
        <v>2</v>
      </c>
      <c r="S548" s="14">
        <v>2</v>
      </c>
      <c r="T548" s="14">
        <v>2</v>
      </c>
      <c r="U548" s="1"/>
      <c r="V548" s="1"/>
      <c r="W548" s="1"/>
      <c r="X548" s="1"/>
      <c r="Y548" s="1"/>
      <c r="Z548" s="1"/>
      <c r="AB548" s="1"/>
      <c r="AC548" s="1"/>
      <c r="AD548" s="1"/>
      <c r="AE548" s="1"/>
      <c r="AF548" s="1"/>
      <c r="AG548" s="1"/>
      <c r="AH548" s="1"/>
      <c r="AK548" s="1"/>
      <c r="AL548" s="1"/>
      <c r="AM548" s="1"/>
      <c r="AN548" s="1"/>
      <c r="AO548" s="1"/>
      <c r="AP548" s="1"/>
      <c r="AQ548" s="1"/>
      <c r="AR548" s="1"/>
      <c r="AU548" s="1"/>
      <c r="AV548" s="1"/>
      <c r="AY548" s="1"/>
      <c r="AZ548" s="1"/>
      <c r="BA548" s="1"/>
      <c r="BB548" s="1"/>
      <c r="BE548"/>
    </row>
    <row r="549" spans="1:57" s="14" customFormat="1">
      <c r="A549" s="14">
        <v>540</v>
      </c>
      <c r="B549" s="14">
        <v>0</v>
      </c>
      <c r="C549" s="14">
        <v>4</v>
      </c>
      <c r="D549" s="14">
        <v>1</v>
      </c>
      <c r="E549" s="14">
        <v>0</v>
      </c>
      <c r="F549" s="14">
        <v>0</v>
      </c>
      <c r="G549" s="14">
        <v>0</v>
      </c>
      <c r="H549" s="14">
        <v>0</v>
      </c>
      <c r="I549" s="14">
        <v>0</v>
      </c>
      <c r="J549" s="14">
        <v>0</v>
      </c>
      <c r="K549" s="14">
        <v>0</v>
      </c>
      <c r="L549" s="14">
        <v>0</v>
      </c>
      <c r="M549" s="14">
        <v>0</v>
      </c>
      <c r="N549" s="14">
        <v>0</v>
      </c>
      <c r="O549" s="14">
        <v>0</v>
      </c>
      <c r="P549" s="14">
        <v>2</v>
      </c>
      <c r="Q549" s="14">
        <v>2</v>
      </c>
      <c r="R549" s="14">
        <v>2</v>
      </c>
      <c r="S549" s="14">
        <v>2</v>
      </c>
      <c r="T549" s="14">
        <v>3</v>
      </c>
      <c r="U549" s="14">
        <v>0</v>
      </c>
      <c r="V549" s="14">
        <v>0</v>
      </c>
      <c r="W549" s="14">
        <v>0</v>
      </c>
      <c r="X549" s="14">
        <v>0</v>
      </c>
      <c r="Y549" s="14">
        <v>0</v>
      </c>
      <c r="Z549" s="14">
        <v>80</v>
      </c>
      <c r="AA549" s="14">
        <f>Z549-[1]Discharge!AC94</f>
        <v>0</v>
      </c>
      <c r="AB549" s="14">
        <v>3</v>
      </c>
      <c r="AC549" s="14">
        <v>1</v>
      </c>
      <c r="AD549" s="14">
        <v>1</v>
      </c>
      <c r="AE549" s="14">
        <v>1</v>
      </c>
      <c r="AF549" s="14">
        <v>1</v>
      </c>
      <c r="AG549" s="14">
        <v>1</v>
      </c>
      <c r="AH549" s="14">
        <v>1</v>
      </c>
      <c r="AI549" s="14">
        <f>SUM(AC549:AH549)</f>
        <v>6</v>
      </c>
      <c r="AJ549" s="14">
        <f>AI549-[1]Discharge!AL96</f>
        <v>4</v>
      </c>
      <c r="AK549" s="14">
        <v>1</v>
      </c>
      <c r="AL549" s="14">
        <v>1</v>
      </c>
      <c r="AM549" s="14">
        <v>1</v>
      </c>
      <c r="AN549" s="14">
        <v>1</v>
      </c>
      <c r="AO549" s="14">
        <v>1</v>
      </c>
      <c r="AP549" s="14">
        <v>1</v>
      </c>
      <c r="AQ549" s="14">
        <v>1</v>
      </c>
      <c r="AR549" s="14">
        <v>1</v>
      </c>
      <c r="AS549" s="14">
        <f>SUM(AK549:AR549)</f>
        <v>8</v>
      </c>
      <c r="AT549" s="14">
        <f>AS549-[1]Discharge!AV96</f>
        <v>7</v>
      </c>
      <c r="AU549" s="14">
        <v>0</v>
      </c>
      <c r="AV549" s="14">
        <v>0</v>
      </c>
      <c r="AW549" s="14">
        <f>SUM(AU549:AV549)</f>
        <v>0</v>
      </c>
      <c r="AX549" s="14">
        <f>AW549-[1]Discharge!AZ96</f>
        <v>0</v>
      </c>
      <c r="AY549" s="14">
        <v>5</v>
      </c>
      <c r="AZ549" s="14">
        <v>5</v>
      </c>
      <c r="BA549" s="14">
        <v>5</v>
      </c>
      <c r="BB549" s="14">
        <v>5</v>
      </c>
      <c r="BC549" s="14">
        <f>SUM(AY549:BB549)</f>
        <v>20</v>
      </c>
      <c r="BD549" s="14">
        <f>BC549-[1]Discharge!BF96</f>
        <v>0</v>
      </c>
    </row>
    <row r="550" spans="1:57" s="14" customFormat="1">
      <c r="A550" s="1">
        <v>541</v>
      </c>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row>
    <row r="551" spans="1:57" s="14" customFormat="1">
      <c r="A551" s="1">
        <v>542</v>
      </c>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row>
    <row r="552" spans="1:57" s="14" customFormat="1">
      <c r="A552" s="1">
        <v>543</v>
      </c>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row>
    <row r="553" spans="1:57" s="14" customFormat="1">
      <c r="A553" s="1">
        <v>544</v>
      </c>
      <c r="B553" s="1"/>
      <c r="C553" s="1"/>
      <c r="D553" s="1"/>
      <c r="E553" s="1"/>
      <c r="F553" s="1"/>
      <c r="G553" s="1"/>
      <c r="H553" s="1"/>
      <c r="I553" s="1"/>
      <c r="J553" s="1"/>
      <c r="K553" s="1">
        <v>1</v>
      </c>
      <c r="L553" s="1">
        <v>1</v>
      </c>
      <c r="M553" s="1"/>
      <c r="N553" s="1"/>
      <c r="O553" s="1"/>
      <c r="P553" s="1"/>
      <c r="Q553" s="1"/>
      <c r="R553" s="1"/>
      <c r="S553" s="1"/>
      <c r="T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row>
    <row r="554" spans="1:57" s="14" customFormat="1">
      <c r="A554" s="1">
        <v>545</v>
      </c>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row>
    <row r="555" spans="1:57" s="14" customFormat="1">
      <c r="A555" s="1">
        <v>546</v>
      </c>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row>
    <row r="556" spans="1:57" s="14" customFormat="1">
      <c r="A556" s="1">
        <v>547</v>
      </c>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row>
    <row r="557" spans="1:57" s="14" customFormat="1">
      <c r="A557" s="1">
        <v>548</v>
      </c>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row>
    <row r="558" spans="1:57" s="14" customFormat="1">
      <c r="A558" s="1">
        <v>549</v>
      </c>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row>
    <row r="559" spans="1:57" s="14" customFormat="1">
      <c r="A559" s="1">
        <v>550</v>
      </c>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row>
    <row r="560" spans="1:57" s="14" customFormat="1">
      <c r="A560" s="1">
        <v>551</v>
      </c>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row>
    <row r="561" spans="1:56" s="14" customFormat="1">
      <c r="A561" s="1">
        <v>552</v>
      </c>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row>
    <row r="562" spans="1:56" s="14" customFormat="1">
      <c r="A562" s="1">
        <v>553</v>
      </c>
      <c r="B562" s="1"/>
      <c r="C562" s="1"/>
      <c r="D562" s="1"/>
      <c r="E562" s="1"/>
      <c r="F562" s="1"/>
      <c r="G562" s="1"/>
      <c r="H562" s="1"/>
      <c r="I562" s="1"/>
      <c r="J562" s="1"/>
      <c r="K562" s="1"/>
      <c r="L562" s="1"/>
      <c r="M562" s="1"/>
      <c r="N562" s="1"/>
      <c r="O562" s="1"/>
      <c r="P562" s="1"/>
      <c r="Q562" s="1"/>
      <c r="R562" s="1"/>
      <c r="S562" s="1"/>
      <c r="T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row>
    <row r="563" spans="1:56" s="14" customFormat="1">
      <c r="A563" s="1">
        <v>554</v>
      </c>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row>
    <row r="564" spans="1:56" s="14" customFormat="1">
      <c r="A564" s="1">
        <v>555</v>
      </c>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row>
    <row r="565" spans="1:56" s="14" customFormat="1" ht="15" customHeight="1">
      <c r="A565" s="1">
        <v>556</v>
      </c>
      <c r="B565" s="1">
        <v>0</v>
      </c>
      <c r="C565" s="1">
        <v>0</v>
      </c>
      <c r="D565" s="1">
        <v>0</v>
      </c>
      <c r="E565" s="1">
        <v>0</v>
      </c>
      <c r="F565" s="1">
        <v>0</v>
      </c>
      <c r="G565" s="1">
        <v>0</v>
      </c>
      <c r="H565" s="1">
        <v>0</v>
      </c>
      <c r="I565" s="1">
        <v>0</v>
      </c>
      <c r="J565" s="1">
        <v>0</v>
      </c>
      <c r="K565" s="1">
        <v>0</v>
      </c>
      <c r="L565" s="1">
        <v>0</v>
      </c>
      <c r="M565" s="1">
        <v>0</v>
      </c>
      <c r="N565" s="1">
        <v>0</v>
      </c>
      <c r="O565" s="1">
        <v>0</v>
      </c>
      <c r="P565" s="1">
        <v>2</v>
      </c>
      <c r="Q565" s="1">
        <v>2</v>
      </c>
      <c r="R565" s="1">
        <v>2</v>
      </c>
      <c r="S565" s="1">
        <v>2</v>
      </c>
      <c r="T565" s="1">
        <v>3</v>
      </c>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row>
    <row r="566" spans="1:56" s="14" customFormat="1">
      <c r="A566" s="1">
        <v>557</v>
      </c>
      <c r="B566" s="1">
        <v>1</v>
      </c>
      <c r="C566" s="1">
        <v>27</v>
      </c>
      <c r="D566" s="1">
        <v>1</v>
      </c>
      <c r="E566" s="1">
        <v>1</v>
      </c>
      <c r="F566" s="1">
        <v>0</v>
      </c>
      <c r="G566" s="1">
        <v>0</v>
      </c>
      <c r="H566" s="1">
        <v>0</v>
      </c>
      <c r="I566" s="1">
        <v>0</v>
      </c>
      <c r="J566" s="1">
        <v>0</v>
      </c>
      <c r="K566" s="1">
        <v>1</v>
      </c>
      <c r="L566" s="1">
        <v>0</v>
      </c>
      <c r="M566" s="1">
        <v>0</v>
      </c>
      <c r="N566" s="1">
        <v>0</v>
      </c>
      <c r="O566" s="1">
        <v>0</v>
      </c>
      <c r="P566" s="1">
        <v>2</v>
      </c>
      <c r="Q566" s="1">
        <v>2</v>
      </c>
      <c r="R566" s="1">
        <v>2</v>
      </c>
      <c r="S566" s="1">
        <v>2</v>
      </c>
      <c r="T566" s="1">
        <v>3</v>
      </c>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row>
    <row r="567" spans="1:56" s="14" customFormat="1">
      <c r="A567" s="1">
        <v>558</v>
      </c>
      <c r="B567" s="1">
        <v>0</v>
      </c>
      <c r="C567" s="1">
        <v>2</v>
      </c>
      <c r="D567" s="1">
        <v>1</v>
      </c>
      <c r="E567" s="1">
        <v>1</v>
      </c>
      <c r="F567" s="1">
        <v>1</v>
      </c>
      <c r="G567" s="1">
        <v>0</v>
      </c>
      <c r="H567" s="1">
        <v>0</v>
      </c>
      <c r="I567" s="1">
        <v>0</v>
      </c>
      <c r="J567" s="1">
        <v>0</v>
      </c>
      <c r="K567" s="1">
        <v>0</v>
      </c>
      <c r="L567" s="1">
        <v>0</v>
      </c>
      <c r="M567" s="1">
        <v>0</v>
      </c>
      <c r="N567" s="1">
        <v>0</v>
      </c>
      <c r="O567" s="1">
        <v>0</v>
      </c>
      <c r="P567" s="1">
        <v>2</v>
      </c>
      <c r="Q567" s="1">
        <v>2</v>
      </c>
      <c r="R567" s="1">
        <v>2</v>
      </c>
      <c r="S567" s="1">
        <v>2</v>
      </c>
      <c r="T567" s="1">
        <v>3</v>
      </c>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row>
    <row r="568" spans="1:56" s="14" customFormat="1">
      <c r="A568" s="1">
        <v>559</v>
      </c>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row>
    <row r="569" spans="1:56" s="14" customFormat="1">
      <c r="A569" s="1">
        <v>560</v>
      </c>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row>
    <row r="570" spans="1:56" s="14" customFormat="1">
      <c r="A570" s="1">
        <v>561</v>
      </c>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row>
    <row r="571" spans="1:56" s="14" customFormat="1">
      <c r="A571" s="1">
        <v>562</v>
      </c>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row>
    <row r="572" spans="1:56" s="14" customFormat="1">
      <c r="A572" s="1">
        <v>563</v>
      </c>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row>
    <row r="573" spans="1:56" s="14" customFormat="1">
      <c r="A573" s="1">
        <v>564</v>
      </c>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row>
    <row r="574" spans="1:56" s="14" customFormat="1">
      <c r="A574" s="1">
        <v>565</v>
      </c>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row>
    <row r="575" spans="1:56" s="14" customFormat="1">
      <c r="A575" s="1">
        <v>566</v>
      </c>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row>
    <row r="576" spans="1:56" s="14" customFormat="1">
      <c r="A576" s="1">
        <v>567</v>
      </c>
      <c r="B576" s="1">
        <v>1</v>
      </c>
      <c r="C576" s="1">
        <v>0</v>
      </c>
      <c r="D576" s="1">
        <v>0</v>
      </c>
      <c r="E576" s="1">
        <v>0</v>
      </c>
      <c r="F576" s="1">
        <v>1</v>
      </c>
      <c r="G576" s="1">
        <v>0</v>
      </c>
      <c r="H576" s="1">
        <v>0</v>
      </c>
      <c r="I576" s="1">
        <v>0</v>
      </c>
      <c r="J576" s="1">
        <v>0</v>
      </c>
      <c r="K576" s="1">
        <v>0</v>
      </c>
      <c r="L576" s="1">
        <v>0</v>
      </c>
      <c r="M576" s="1">
        <v>0</v>
      </c>
      <c r="N576" s="1">
        <v>0</v>
      </c>
      <c r="O576" s="1">
        <v>0</v>
      </c>
      <c r="P576" s="1">
        <v>2</v>
      </c>
      <c r="Q576" s="1">
        <v>2</v>
      </c>
      <c r="R576" s="1">
        <v>2</v>
      </c>
      <c r="S576" s="1">
        <v>2</v>
      </c>
      <c r="T576" s="1">
        <v>3</v>
      </c>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row>
    <row r="577" spans="1:56" s="14" customFormat="1">
      <c r="A577" s="1">
        <v>568</v>
      </c>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row>
    <row r="578" spans="1:56" s="14" customFormat="1">
      <c r="A578" s="1">
        <v>569</v>
      </c>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row>
    <row r="579" spans="1:56" s="14" customFormat="1">
      <c r="A579" s="1">
        <v>570</v>
      </c>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row>
    <row r="580" spans="1:56" s="14" customFormat="1">
      <c r="A580" s="1">
        <v>571</v>
      </c>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row>
    <row r="581" spans="1:56" s="14" customFormat="1">
      <c r="A581" s="1">
        <v>572</v>
      </c>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row>
    <row r="582" spans="1:56" s="14" customFormat="1">
      <c r="A582" s="1">
        <v>573</v>
      </c>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row>
    <row r="583" spans="1:56" s="14" customFormat="1">
      <c r="A583" s="1">
        <v>574</v>
      </c>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row>
  </sheetData>
  <mergeCells count="3">
    <mergeCell ref="B1:O1"/>
    <mergeCell ref="P1:T1"/>
    <mergeCell ref="U1:BC1"/>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20BE3-451B-4DCD-8FB2-1DD69CE7D651}">
  <dimension ref="A1:KO583"/>
  <sheetViews>
    <sheetView topLeftCell="A93" workbookViewId="0">
      <selection activeCell="KB1" sqref="KB1:KB1048576"/>
    </sheetView>
  </sheetViews>
  <sheetFormatPr baseColWidth="10" defaultColWidth="8.83203125" defaultRowHeight="15"/>
  <sheetData>
    <row r="1" spans="1:300" s="24" customFormat="1" ht="14.5" customHeight="1">
      <c r="A1" s="1"/>
      <c r="B1" s="145"/>
      <c r="C1" s="145"/>
      <c r="D1" s="145"/>
      <c r="E1" s="145"/>
      <c r="F1" s="145"/>
      <c r="G1" s="145"/>
      <c r="H1" s="145"/>
      <c r="I1" s="145"/>
      <c r="J1" s="145"/>
      <c r="K1" s="33"/>
      <c r="L1" s="146" t="s">
        <v>1579</v>
      </c>
      <c r="M1" s="146"/>
      <c r="N1" s="146"/>
      <c r="O1" s="146"/>
      <c r="P1" s="145"/>
      <c r="Q1" s="145"/>
      <c r="R1" s="145"/>
      <c r="S1" s="145"/>
      <c r="T1" s="145"/>
      <c r="U1" s="145"/>
      <c r="V1" s="145"/>
      <c r="W1" s="145"/>
      <c r="X1" s="145"/>
      <c r="Y1" s="33"/>
      <c r="Z1" s="146" t="s">
        <v>1580</v>
      </c>
      <c r="AA1" s="146"/>
      <c r="AB1" s="146"/>
      <c r="AC1" s="146"/>
      <c r="AD1" s="145"/>
      <c r="AE1" s="145"/>
      <c r="AF1" s="145"/>
      <c r="AG1" s="145"/>
      <c r="AH1" s="145"/>
      <c r="AI1" s="145"/>
      <c r="AJ1" s="145"/>
      <c r="AK1" s="145"/>
      <c r="AL1" s="145"/>
      <c r="AM1" s="33"/>
      <c r="AN1" s="146" t="s">
        <v>1581</v>
      </c>
      <c r="AO1" s="146"/>
      <c r="AP1" s="146"/>
      <c r="AQ1" s="146"/>
      <c r="AR1" s="145"/>
      <c r="AS1" s="145"/>
      <c r="AT1" s="145"/>
      <c r="AU1" s="145"/>
      <c r="AV1" s="145"/>
      <c r="AW1" s="145"/>
      <c r="AX1" s="145"/>
      <c r="AY1" s="145"/>
      <c r="AZ1" s="145"/>
      <c r="BA1" s="145"/>
      <c r="BB1" s="146" t="s">
        <v>1582</v>
      </c>
      <c r="BC1" s="146"/>
      <c r="BD1" s="146"/>
      <c r="BE1" s="146"/>
      <c r="BF1" s="145"/>
      <c r="BG1" s="145"/>
      <c r="BH1" s="145"/>
      <c r="BI1" s="145"/>
      <c r="BJ1" s="145"/>
      <c r="BK1" s="145"/>
      <c r="BL1" s="145"/>
      <c r="BM1" s="145"/>
      <c r="BN1" s="145"/>
      <c r="BO1" s="145"/>
      <c r="BP1" s="146" t="s">
        <v>1583</v>
      </c>
      <c r="BQ1" s="146"/>
      <c r="BR1" s="146"/>
      <c r="BS1" s="146"/>
      <c r="BT1" s="145"/>
      <c r="BU1" s="145"/>
      <c r="BV1" s="145"/>
      <c r="BW1" s="145"/>
      <c r="BX1" s="145"/>
      <c r="BY1" s="145"/>
      <c r="BZ1" s="145"/>
      <c r="CA1" s="145"/>
      <c r="CB1" s="145"/>
      <c r="CC1" s="145"/>
      <c r="CD1" s="146" t="s">
        <v>1584</v>
      </c>
      <c r="CE1" s="146"/>
      <c r="CF1" s="146"/>
      <c r="CG1" s="146"/>
      <c r="CH1" s="145"/>
      <c r="CI1" s="145"/>
      <c r="CJ1" s="145"/>
      <c r="CK1" s="145"/>
      <c r="CL1" s="145"/>
      <c r="CM1" s="145"/>
      <c r="CN1" s="145"/>
      <c r="CO1" s="145"/>
      <c r="CP1" s="145"/>
      <c r="CQ1" s="145"/>
      <c r="CR1" s="146" t="s">
        <v>1585</v>
      </c>
      <c r="CS1" s="146"/>
      <c r="CT1" s="146"/>
      <c r="CU1" s="146"/>
      <c r="CV1" s="145"/>
      <c r="CW1" s="145"/>
      <c r="CX1" s="145"/>
      <c r="CY1" s="145"/>
      <c r="CZ1" s="145"/>
      <c r="DA1" s="145"/>
      <c r="DB1" s="145"/>
      <c r="DC1" s="145"/>
      <c r="DD1" s="145"/>
      <c r="DE1" s="145"/>
      <c r="DF1" s="146" t="s">
        <v>1586</v>
      </c>
      <c r="DG1" s="146"/>
      <c r="DH1" s="146"/>
      <c r="DI1" s="146"/>
      <c r="DJ1" s="145"/>
      <c r="DK1" s="145"/>
      <c r="DL1" s="145"/>
      <c r="DM1" s="145"/>
      <c r="DN1" s="145"/>
      <c r="DO1" s="145"/>
      <c r="DP1" s="145"/>
      <c r="DQ1" s="145"/>
      <c r="DR1" s="145"/>
      <c r="DS1" s="145"/>
      <c r="DT1" s="146" t="s">
        <v>1587</v>
      </c>
      <c r="DU1" s="146"/>
      <c r="DV1" s="146"/>
      <c r="DW1" s="146"/>
      <c r="DX1" s="145"/>
      <c r="DY1" s="145"/>
      <c r="DZ1" s="145"/>
      <c r="EA1" s="145"/>
      <c r="EB1" s="145"/>
      <c r="EC1" s="145"/>
      <c r="ED1" s="145"/>
      <c r="EE1" s="145"/>
      <c r="EF1" s="145"/>
      <c r="EG1" s="145"/>
      <c r="EH1" s="146" t="s">
        <v>1588</v>
      </c>
      <c r="EI1" s="146"/>
      <c r="EJ1" s="146"/>
      <c r="EK1" s="146"/>
      <c r="EL1" s="145"/>
      <c r="EM1" s="145"/>
      <c r="EN1" s="145"/>
      <c r="EO1" s="145"/>
      <c r="EP1" s="145"/>
      <c r="EQ1" s="145"/>
      <c r="ER1" s="145"/>
      <c r="ES1" s="145"/>
      <c r="ET1" s="145"/>
      <c r="EU1" s="145"/>
      <c r="EV1" s="146" t="s">
        <v>1589</v>
      </c>
      <c r="EW1" s="146"/>
      <c r="EX1" s="146"/>
      <c r="EY1" s="146"/>
      <c r="EZ1" s="147"/>
      <c r="FA1" s="147"/>
      <c r="FB1" s="147"/>
      <c r="FC1" s="147"/>
      <c r="FD1" s="147"/>
      <c r="FE1" s="147"/>
      <c r="FF1" s="147"/>
      <c r="FG1" s="147"/>
      <c r="FH1" s="147"/>
      <c r="FI1" s="147"/>
      <c r="FJ1" s="147"/>
      <c r="FK1" s="147"/>
      <c r="FL1" s="147"/>
      <c r="FM1" s="147"/>
      <c r="FN1" s="147"/>
      <c r="FO1" s="147"/>
      <c r="FP1" s="147"/>
      <c r="FQ1" s="147"/>
      <c r="FR1" s="147"/>
      <c r="FS1" s="147"/>
      <c r="FT1" s="147"/>
      <c r="FU1" s="147"/>
      <c r="FV1" s="147"/>
      <c r="FW1" s="147"/>
      <c r="FX1" s="147"/>
      <c r="FY1" s="147"/>
      <c r="FZ1" s="147"/>
      <c r="GA1" s="147"/>
      <c r="GB1" s="147"/>
      <c r="GC1" s="147"/>
      <c r="GD1" s="147"/>
      <c r="GE1" s="147"/>
      <c r="GF1" s="147"/>
      <c r="GG1" s="147"/>
      <c r="GH1" s="147"/>
      <c r="GI1" s="147"/>
      <c r="GJ1" s="147"/>
      <c r="GK1" s="147"/>
      <c r="GL1" s="147"/>
      <c r="GM1" s="147"/>
      <c r="GN1" s="147"/>
      <c r="GO1" s="147"/>
      <c r="GP1" s="147"/>
      <c r="GQ1" s="147"/>
      <c r="GR1" s="147"/>
      <c r="GS1" s="147"/>
      <c r="GT1" s="147"/>
      <c r="GU1" s="147"/>
      <c r="GV1" s="147"/>
      <c r="GW1" s="147"/>
      <c r="GX1" s="147"/>
      <c r="GY1" s="147"/>
      <c r="GZ1" s="147"/>
      <c r="HA1" s="147"/>
      <c r="HB1" s="147"/>
      <c r="HC1" s="147"/>
      <c r="HD1" s="147"/>
      <c r="HE1" s="147"/>
      <c r="HF1" s="147"/>
      <c r="HG1" s="147"/>
      <c r="HH1" s="147"/>
      <c r="HI1" s="147"/>
      <c r="HJ1" s="147"/>
      <c r="HK1" s="147"/>
      <c r="HL1" s="147"/>
      <c r="HM1" s="147"/>
      <c r="HN1" s="147"/>
      <c r="HO1" s="147"/>
      <c r="HP1" s="147"/>
      <c r="HQ1" s="147"/>
      <c r="HR1" s="147"/>
      <c r="HS1" s="147"/>
      <c r="HT1" s="147"/>
      <c r="HU1" s="147"/>
      <c r="HV1" s="147"/>
      <c r="HW1" s="147"/>
      <c r="HX1" s="147"/>
      <c r="HY1" s="147"/>
      <c r="HZ1" s="147"/>
      <c r="IA1" s="147"/>
      <c r="IB1" s="147"/>
      <c r="IC1" s="147"/>
      <c r="ID1" s="147"/>
      <c r="IE1" s="147"/>
      <c r="IF1" s="147"/>
      <c r="IG1" s="147"/>
      <c r="IH1" s="147"/>
      <c r="II1" s="147"/>
      <c r="IJ1" s="147"/>
      <c r="IK1" s="147"/>
      <c r="IL1" s="147"/>
      <c r="IM1" s="147"/>
      <c r="IN1" s="147"/>
      <c r="IO1" s="147"/>
      <c r="IP1" s="147"/>
      <c r="IQ1" s="147"/>
      <c r="IR1" s="147"/>
      <c r="IS1" s="147"/>
      <c r="IT1" s="147"/>
      <c r="IU1" s="147"/>
      <c r="IV1" s="147"/>
      <c r="IW1" s="147"/>
      <c r="IX1" s="147"/>
      <c r="IY1" s="147"/>
      <c r="IZ1" s="147"/>
      <c r="JA1" s="147"/>
      <c r="JB1" s="147"/>
      <c r="JC1" s="147"/>
      <c r="JD1" s="147"/>
      <c r="JE1" s="147"/>
      <c r="JF1" s="147"/>
      <c r="JG1" s="147"/>
      <c r="JH1" s="147"/>
      <c r="JI1" s="147"/>
      <c r="JJ1" s="147"/>
      <c r="JK1" s="147"/>
      <c r="JL1" s="147"/>
      <c r="JM1" s="147"/>
      <c r="JN1" s="147"/>
      <c r="JO1" s="147"/>
      <c r="JP1" s="147"/>
      <c r="JQ1" s="147"/>
      <c r="JR1" s="147"/>
      <c r="JS1" s="34"/>
      <c r="JT1" s="34"/>
      <c r="JU1" s="34"/>
      <c r="JV1" s="34"/>
      <c r="JW1" s="34"/>
      <c r="JX1" s="34"/>
      <c r="JY1" s="34"/>
      <c r="JZ1" s="34"/>
      <c r="KA1" s="34"/>
      <c r="KB1" s="1" t="s">
        <v>1590</v>
      </c>
    </row>
    <row r="2" spans="1:300" s="24" customFormat="1">
      <c r="A2" s="1"/>
      <c r="EZ2" s="24" t="s">
        <v>1591</v>
      </c>
      <c r="FY2" s="24" t="s">
        <v>1592</v>
      </c>
      <c r="GW2" s="24" t="s">
        <v>1593</v>
      </c>
      <c r="HU2" s="144" t="s">
        <v>1594</v>
      </c>
      <c r="HV2" s="144"/>
      <c r="HW2" s="144"/>
      <c r="HX2" s="144"/>
      <c r="HY2" s="144"/>
      <c r="HZ2" s="144"/>
      <c r="IA2" s="144"/>
      <c r="IB2" s="144"/>
      <c r="IC2" s="144"/>
      <c r="ID2" s="144"/>
      <c r="IE2" s="144"/>
      <c r="IF2" s="144"/>
      <c r="IG2" s="144"/>
      <c r="IH2" s="144"/>
      <c r="II2" s="144"/>
      <c r="IJ2" s="144"/>
      <c r="IK2" s="144"/>
      <c r="IL2" s="144"/>
      <c r="IM2" s="144"/>
      <c r="IN2" s="144"/>
      <c r="IO2" s="144"/>
      <c r="IP2" s="144"/>
      <c r="IQ2" s="144"/>
      <c r="IR2" s="144"/>
      <c r="IS2" s="144"/>
      <c r="IT2" s="144"/>
      <c r="IU2" s="144"/>
      <c r="IV2" s="144"/>
      <c r="IW2" s="144"/>
      <c r="IX2" s="144"/>
      <c r="IY2" s="144"/>
      <c r="IZ2" s="144"/>
      <c r="JA2" s="144"/>
      <c r="JB2" s="144"/>
      <c r="JC2" s="144"/>
      <c r="JD2" s="144"/>
      <c r="JE2" s="144"/>
      <c r="JF2" s="144"/>
      <c r="JG2" s="144"/>
      <c r="JH2" s="144"/>
      <c r="JI2" s="144"/>
      <c r="JJ2" s="144"/>
      <c r="JK2" s="144"/>
      <c r="JL2" s="144"/>
      <c r="JM2" s="144"/>
      <c r="JN2" s="144"/>
      <c r="JO2" s="144"/>
      <c r="JP2" s="144"/>
      <c r="JQ2" s="144"/>
      <c r="JR2" s="144"/>
      <c r="JS2" s="35"/>
      <c r="JT2" s="35"/>
      <c r="JU2" s="35"/>
      <c r="JV2" s="35"/>
      <c r="JW2" s="35"/>
      <c r="JX2" s="35"/>
      <c r="JY2" s="35"/>
      <c r="JZ2" s="35"/>
      <c r="KA2" s="35"/>
    </row>
    <row r="3" spans="1:300" s="24" customFormat="1">
      <c r="A3" s="1"/>
      <c r="HU3" s="1" t="s">
        <v>1595</v>
      </c>
      <c r="IO3" s="24" t="s">
        <v>1596</v>
      </c>
      <c r="JK3" s="1" t="s">
        <v>1597</v>
      </c>
    </row>
    <row r="4" spans="1:300" s="24" customFormat="1">
      <c r="A4" s="1"/>
    </row>
    <row r="5" spans="1:300" s="24" customFormat="1">
      <c r="A5" s="1"/>
    </row>
    <row r="6" spans="1:300" s="24" customFormat="1">
      <c r="A6" s="1"/>
    </row>
    <row r="7" spans="1:300" s="1" customFormat="1">
      <c r="B7" s="1" t="s">
        <v>265</v>
      </c>
      <c r="C7" s="1" t="s">
        <v>265</v>
      </c>
      <c r="D7" s="1" t="s">
        <v>1598</v>
      </c>
      <c r="E7" s="1" t="s">
        <v>1598</v>
      </c>
      <c r="F7" s="1" t="s">
        <v>1598</v>
      </c>
      <c r="G7" s="1" t="s">
        <v>1598</v>
      </c>
      <c r="H7" s="1" t="s">
        <v>1599</v>
      </c>
      <c r="I7" s="1" t="s">
        <v>1599</v>
      </c>
      <c r="J7" s="1" t="s">
        <v>1599</v>
      </c>
      <c r="P7" s="1" t="s">
        <v>265</v>
      </c>
      <c r="Q7" s="1" t="s">
        <v>265</v>
      </c>
      <c r="R7" s="1" t="s">
        <v>1598</v>
      </c>
      <c r="S7" s="1" t="s">
        <v>1598</v>
      </c>
      <c r="T7" s="1" t="s">
        <v>1598</v>
      </c>
      <c r="U7" s="1" t="s">
        <v>1598</v>
      </c>
      <c r="V7" s="1" t="s">
        <v>1599</v>
      </c>
      <c r="W7" s="1" t="s">
        <v>1599</v>
      </c>
      <c r="X7" s="1" t="s">
        <v>1599</v>
      </c>
      <c r="AD7" s="1" t="s">
        <v>265</v>
      </c>
      <c r="AE7" s="1" t="s">
        <v>265</v>
      </c>
      <c r="AF7" s="1" t="s">
        <v>1598</v>
      </c>
      <c r="AG7" s="1" t="s">
        <v>1598</v>
      </c>
      <c r="AH7" s="1" t="s">
        <v>1598</v>
      </c>
      <c r="AI7" s="1" t="s">
        <v>1598</v>
      </c>
      <c r="AJ7" s="1" t="s">
        <v>1599</v>
      </c>
      <c r="AK7" s="1" t="s">
        <v>1599</v>
      </c>
      <c r="AL7" s="1" t="s">
        <v>1599</v>
      </c>
      <c r="AR7" s="1" t="s">
        <v>265</v>
      </c>
      <c r="AS7" s="1" t="s">
        <v>265</v>
      </c>
      <c r="AT7" s="1" t="s">
        <v>1598</v>
      </c>
      <c r="AU7" s="1" t="s">
        <v>1598</v>
      </c>
      <c r="AV7" s="1" t="s">
        <v>1598</v>
      </c>
      <c r="AW7" s="1" t="s">
        <v>1598</v>
      </c>
      <c r="AX7" s="1" t="s">
        <v>1599</v>
      </c>
      <c r="AY7" s="1" t="s">
        <v>1599</v>
      </c>
      <c r="AZ7" s="1" t="s">
        <v>1599</v>
      </c>
      <c r="BF7" s="1" t="s">
        <v>265</v>
      </c>
      <c r="BG7" s="1" t="s">
        <v>265</v>
      </c>
      <c r="BH7" s="1" t="s">
        <v>1598</v>
      </c>
      <c r="BI7" s="1" t="s">
        <v>1598</v>
      </c>
      <c r="BJ7" s="1" t="s">
        <v>1598</v>
      </c>
      <c r="BK7" s="1" t="s">
        <v>1598</v>
      </c>
      <c r="BL7" s="1" t="s">
        <v>1599</v>
      </c>
      <c r="BM7" s="1" t="s">
        <v>1599</v>
      </c>
      <c r="BN7" s="1" t="s">
        <v>1599</v>
      </c>
      <c r="BT7" s="1" t="s">
        <v>265</v>
      </c>
      <c r="BU7" s="1" t="s">
        <v>265</v>
      </c>
      <c r="BV7" s="1" t="s">
        <v>1598</v>
      </c>
      <c r="BW7" s="1" t="s">
        <v>1598</v>
      </c>
      <c r="BX7" s="1" t="s">
        <v>1598</v>
      </c>
      <c r="BY7" s="1" t="s">
        <v>1598</v>
      </c>
      <c r="BZ7" s="1" t="s">
        <v>1599</v>
      </c>
      <c r="CA7" s="1" t="s">
        <v>1599</v>
      </c>
      <c r="CB7" s="1" t="s">
        <v>1599</v>
      </c>
      <c r="CH7" s="1" t="s">
        <v>265</v>
      </c>
      <c r="CI7" s="1" t="s">
        <v>265</v>
      </c>
      <c r="CJ7" s="1" t="s">
        <v>1598</v>
      </c>
      <c r="CK7" s="1" t="s">
        <v>1598</v>
      </c>
      <c r="CL7" s="1" t="s">
        <v>1598</v>
      </c>
      <c r="CM7" s="1" t="s">
        <v>1598</v>
      </c>
      <c r="CN7" s="1" t="s">
        <v>1599</v>
      </c>
      <c r="CO7" s="1" t="s">
        <v>1599</v>
      </c>
      <c r="CP7" s="1" t="s">
        <v>1599</v>
      </c>
      <c r="CV7" s="1" t="s">
        <v>265</v>
      </c>
      <c r="CW7" s="1" t="s">
        <v>265</v>
      </c>
      <c r="CX7" s="1" t="s">
        <v>1598</v>
      </c>
      <c r="CY7" s="1" t="s">
        <v>1598</v>
      </c>
      <c r="CZ7" s="1" t="s">
        <v>1598</v>
      </c>
      <c r="DA7" s="1" t="s">
        <v>1598</v>
      </c>
      <c r="DB7" s="1" t="s">
        <v>1599</v>
      </c>
      <c r="DC7" s="1" t="s">
        <v>1599</v>
      </c>
      <c r="DD7" s="1" t="s">
        <v>1599</v>
      </c>
      <c r="DJ7" s="1" t="s">
        <v>265</v>
      </c>
      <c r="DK7" s="1" t="s">
        <v>265</v>
      </c>
      <c r="DL7" s="1" t="s">
        <v>1598</v>
      </c>
      <c r="DM7" s="1" t="s">
        <v>1598</v>
      </c>
      <c r="DN7" s="1" t="s">
        <v>1598</v>
      </c>
      <c r="DO7" s="1" t="s">
        <v>1598</v>
      </c>
      <c r="DP7" s="1" t="s">
        <v>1599</v>
      </c>
      <c r="DQ7" s="1" t="s">
        <v>1599</v>
      </c>
      <c r="DR7" s="1" t="s">
        <v>1599</v>
      </c>
      <c r="DX7" s="1" t="s">
        <v>265</v>
      </c>
      <c r="DY7" s="1" t="s">
        <v>265</v>
      </c>
      <c r="DZ7" s="1" t="s">
        <v>1598</v>
      </c>
      <c r="EA7" s="1" t="s">
        <v>1598</v>
      </c>
      <c r="EB7" s="1" t="s">
        <v>1598</v>
      </c>
      <c r="EC7" s="1" t="s">
        <v>1598</v>
      </c>
      <c r="ED7" s="1" t="s">
        <v>1599</v>
      </c>
      <c r="EE7" s="1" t="s">
        <v>1599</v>
      </c>
      <c r="EF7" s="1" t="s">
        <v>1599</v>
      </c>
      <c r="EL7" s="1" t="s">
        <v>265</v>
      </c>
      <c r="EM7" s="1" t="s">
        <v>265</v>
      </c>
      <c r="EN7" s="1" t="s">
        <v>1598</v>
      </c>
      <c r="EO7" s="1" t="s">
        <v>1598</v>
      </c>
      <c r="EP7" s="1" t="s">
        <v>1598</v>
      </c>
      <c r="EQ7" s="1" t="s">
        <v>1598</v>
      </c>
      <c r="ER7" s="1" t="s">
        <v>1599</v>
      </c>
      <c r="ES7" s="1" t="s">
        <v>1599</v>
      </c>
      <c r="ET7" s="1" t="s">
        <v>1599</v>
      </c>
      <c r="EZ7" s="1" t="s">
        <v>266</v>
      </c>
      <c r="FA7" s="1" t="s">
        <v>1600</v>
      </c>
      <c r="FB7" s="1" t="s">
        <v>1600</v>
      </c>
      <c r="FC7" s="1" t="s">
        <v>1600</v>
      </c>
      <c r="FD7" s="1" t="s">
        <v>1600</v>
      </c>
      <c r="FE7" s="1" t="s">
        <v>1601</v>
      </c>
      <c r="FF7" s="1" t="s">
        <v>1601</v>
      </c>
      <c r="FG7" s="1" t="s">
        <v>1600</v>
      </c>
      <c r="FH7" s="1" t="s">
        <v>1600</v>
      </c>
      <c r="FI7" s="1" t="s">
        <v>1600</v>
      </c>
      <c r="FJ7" s="1" t="s">
        <v>1602</v>
      </c>
      <c r="FK7" s="1" t="s">
        <v>1603</v>
      </c>
      <c r="FL7" s="1" t="s">
        <v>263</v>
      </c>
      <c r="FM7" s="1" t="s">
        <v>263</v>
      </c>
      <c r="FN7" s="1" t="s">
        <v>1604</v>
      </c>
      <c r="FO7" s="1" t="s">
        <v>1600</v>
      </c>
      <c r="FP7" s="1" t="s">
        <v>1600</v>
      </c>
      <c r="FQ7" s="1" t="s">
        <v>1600</v>
      </c>
      <c r="FR7" s="1" t="s">
        <v>1604</v>
      </c>
      <c r="FS7" s="1" t="s">
        <v>79</v>
      </c>
      <c r="FT7" s="1" t="s">
        <v>1605</v>
      </c>
      <c r="FU7" s="1" t="s">
        <v>263</v>
      </c>
      <c r="FV7" s="1" t="s">
        <v>263</v>
      </c>
      <c r="FW7" s="1" t="s">
        <v>1600</v>
      </c>
      <c r="FX7" s="1" t="s">
        <v>1601</v>
      </c>
      <c r="FY7" s="1" t="s">
        <v>266</v>
      </c>
      <c r="FZ7" s="1" t="s">
        <v>1600</v>
      </c>
      <c r="GA7" s="1" t="s">
        <v>1600</v>
      </c>
      <c r="GB7" s="1" t="s">
        <v>1600</v>
      </c>
      <c r="GC7" s="1" t="s">
        <v>1600</v>
      </c>
      <c r="GD7" s="1" t="s">
        <v>1601</v>
      </c>
      <c r="GE7" s="1" t="s">
        <v>1601</v>
      </c>
      <c r="GF7" s="1" t="s">
        <v>1600</v>
      </c>
      <c r="GG7" s="1" t="s">
        <v>1600</v>
      </c>
      <c r="GH7" s="1" t="s">
        <v>1600</v>
      </c>
      <c r="GI7" s="1" t="s">
        <v>1602</v>
      </c>
      <c r="GJ7" s="1" t="s">
        <v>1603</v>
      </c>
      <c r="GK7" s="1" t="s">
        <v>263</v>
      </c>
      <c r="GL7" s="1" t="s">
        <v>263</v>
      </c>
      <c r="GM7" s="1" t="s">
        <v>1604</v>
      </c>
      <c r="GN7" s="1" t="s">
        <v>1600</v>
      </c>
      <c r="GO7" s="1" t="s">
        <v>1600</v>
      </c>
      <c r="GP7" s="1" t="s">
        <v>1605</v>
      </c>
      <c r="GQ7" s="1" t="s">
        <v>263</v>
      </c>
      <c r="GR7" s="1" t="s">
        <v>263</v>
      </c>
      <c r="GS7" s="1" t="s">
        <v>79</v>
      </c>
      <c r="GT7" s="1" t="s">
        <v>1604</v>
      </c>
      <c r="GU7" s="1" t="s">
        <v>1600</v>
      </c>
      <c r="GV7" s="1" t="s">
        <v>1601</v>
      </c>
      <c r="GW7" s="1" t="s">
        <v>266</v>
      </c>
      <c r="GX7" s="1" t="s">
        <v>1600</v>
      </c>
      <c r="GY7" s="1" t="s">
        <v>1600</v>
      </c>
      <c r="GZ7" s="1" t="s">
        <v>1600</v>
      </c>
      <c r="HA7" s="1" t="s">
        <v>1600</v>
      </c>
      <c r="HB7" s="1" t="s">
        <v>1601</v>
      </c>
      <c r="HC7" s="1" t="s">
        <v>1601</v>
      </c>
      <c r="HD7" s="1" t="s">
        <v>1600</v>
      </c>
      <c r="HE7" s="1" t="s">
        <v>1600</v>
      </c>
      <c r="HF7" s="1" t="s">
        <v>1600</v>
      </c>
      <c r="HG7" s="1" t="s">
        <v>1602</v>
      </c>
      <c r="HH7" s="1" t="s">
        <v>1603</v>
      </c>
      <c r="HI7" s="1" t="s">
        <v>263</v>
      </c>
      <c r="HJ7" s="1" t="s">
        <v>263</v>
      </c>
      <c r="HK7" s="1" t="s">
        <v>1604</v>
      </c>
      <c r="HL7" s="1" t="s">
        <v>1600</v>
      </c>
      <c r="HM7" s="1" t="s">
        <v>1600</v>
      </c>
      <c r="HN7" s="1" t="s">
        <v>1605</v>
      </c>
      <c r="HO7" s="1" t="s">
        <v>263</v>
      </c>
      <c r="HP7" s="1" t="s">
        <v>263</v>
      </c>
      <c r="HQ7" s="1" t="s">
        <v>79</v>
      </c>
      <c r="HR7" s="1" t="s">
        <v>1604</v>
      </c>
      <c r="HS7" s="1" t="s">
        <v>1600</v>
      </c>
      <c r="HT7" s="1" t="s">
        <v>1601</v>
      </c>
      <c r="KB7" s="24" t="s">
        <v>441</v>
      </c>
    </row>
    <row r="8" spans="1:300" s="1" customFormat="1">
      <c r="A8" s="7"/>
      <c r="B8" s="7" t="s">
        <v>99</v>
      </c>
      <c r="C8" s="7" t="s">
        <v>99</v>
      </c>
      <c r="D8" s="7" t="s">
        <v>99</v>
      </c>
      <c r="E8" s="7" t="s">
        <v>99</v>
      </c>
      <c r="F8" s="7" t="s">
        <v>99</v>
      </c>
      <c r="G8" s="7" t="s">
        <v>99</v>
      </c>
      <c r="H8" s="7" t="s">
        <v>99</v>
      </c>
      <c r="I8" s="7" t="s">
        <v>99</v>
      </c>
      <c r="J8" s="7" t="s">
        <v>99</v>
      </c>
      <c r="K8" s="7" t="s">
        <v>99</v>
      </c>
      <c r="L8" s="19" t="s">
        <v>480</v>
      </c>
      <c r="M8" s="19" t="s">
        <v>480</v>
      </c>
      <c r="N8" s="19" t="s">
        <v>480</v>
      </c>
      <c r="O8" s="19" t="s">
        <v>480</v>
      </c>
      <c r="P8" s="7" t="s">
        <v>99</v>
      </c>
      <c r="Q8" s="7" t="s">
        <v>99</v>
      </c>
      <c r="R8" s="7" t="s">
        <v>99</v>
      </c>
      <c r="S8" s="7" t="s">
        <v>99</v>
      </c>
      <c r="T8" s="7" t="s">
        <v>99</v>
      </c>
      <c r="U8" s="7" t="s">
        <v>99</v>
      </c>
      <c r="V8" s="7" t="s">
        <v>99</v>
      </c>
      <c r="W8" s="7" t="s">
        <v>99</v>
      </c>
      <c r="X8" s="7" t="s">
        <v>99</v>
      </c>
      <c r="Y8" s="7" t="s">
        <v>99</v>
      </c>
      <c r="Z8" s="19" t="s">
        <v>480</v>
      </c>
      <c r="AA8" s="19" t="s">
        <v>480</v>
      </c>
      <c r="AB8" s="19" t="s">
        <v>480</v>
      </c>
      <c r="AC8" s="19" t="s">
        <v>480</v>
      </c>
      <c r="AD8" s="7" t="s">
        <v>99</v>
      </c>
      <c r="AE8" s="7" t="s">
        <v>99</v>
      </c>
      <c r="AF8" s="7" t="s">
        <v>99</v>
      </c>
      <c r="AG8" s="7" t="s">
        <v>99</v>
      </c>
      <c r="AH8" s="7" t="s">
        <v>99</v>
      </c>
      <c r="AI8" s="7" t="s">
        <v>99</v>
      </c>
      <c r="AJ8" s="7" t="s">
        <v>99</v>
      </c>
      <c r="AK8" s="7" t="s">
        <v>99</v>
      </c>
      <c r="AL8" s="7" t="s">
        <v>99</v>
      </c>
      <c r="AM8" s="7" t="s">
        <v>99</v>
      </c>
      <c r="AN8" s="19" t="s">
        <v>480</v>
      </c>
      <c r="AO8" s="19" t="s">
        <v>480</v>
      </c>
      <c r="AP8" s="19" t="s">
        <v>480</v>
      </c>
      <c r="AQ8" s="19" t="s">
        <v>480</v>
      </c>
      <c r="AR8" s="7" t="s">
        <v>99</v>
      </c>
      <c r="AS8" s="7" t="s">
        <v>99</v>
      </c>
      <c r="AT8" s="7" t="s">
        <v>99</v>
      </c>
      <c r="AU8" s="7" t="s">
        <v>99</v>
      </c>
      <c r="AV8" s="7" t="s">
        <v>99</v>
      </c>
      <c r="AW8" s="7" t="s">
        <v>99</v>
      </c>
      <c r="AX8" s="7" t="s">
        <v>99</v>
      </c>
      <c r="AY8" s="7" t="s">
        <v>99</v>
      </c>
      <c r="AZ8" s="7" t="s">
        <v>99</v>
      </c>
      <c r="BA8" s="7" t="s">
        <v>99</v>
      </c>
      <c r="BB8" s="19" t="s">
        <v>480</v>
      </c>
      <c r="BC8" s="19" t="s">
        <v>480</v>
      </c>
      <c r="BD8" s="19" t="s">
        <v>480</v>
      </c>
      <c r="BE8" s="19" t="s">
        <v>480</v>
      </c>
      <c r="BF8" s="7" t="s">
        <v>99</v>
      </c>
      <c r="BG8" s="7" t="s">
        <v>99</v>
      </c>
      <c r="BH8" s="7" t="s">
        <v>99</v>
      </c>
      <c r="BI8" s="7" t="s">
        <v>99</v>
      </c>
      <c r="BJ8" s="7" t="s">
        <v>99</v>
      </c>
      <c r="BK8" s="7" t="s">
        <v>99</v>
      </c>
      <c r="BL8" s="7" t="s">
        <v>99</v>
      </c>
      <c r="BM8" s="7" t="s">
        <v>99</v>
      </c>
      <c r="BN8" s="7" t="s">
        <v>99</v>
      </c>
      <c r="BO8" s="7" t="s">
        <v>99</v>
      </c>
      <c r="BP8" s="19" t="s">
        <v>480</v>
      </c>
      <c r="BQ8" s="19" t="s">
        <v>480</v>
      </c>
      <c r="BR8" s="19" t="s">
        <v>480</v>
      </c>
      <c r="BS8" s="19" t="s">
        <v>480</v>
      </c>
      <c r="BT8" s="7" t="s">
        <v>99</v>
      </c>
      <c r="BU8" s="7" t="s">
        <v>99</v>
      </c>
      <c r="BV8" s="7" t="s">
        <v>99</v>
      </c>
      <c r="BW8" s="7" t="s">
        <v>99</v>
      </c>
      <c r="BX8" s="7" t="s">
        <v>99</v>
      </c>
      <c r="BY8" s="7" t="s">
        <v>99</v>
      </c>
      <c r="BZ8" s="7" t="s">
        <v>99</v>
      </c>
      <c r="CA8" s="7" t="s">
        <v>99</v>
      </c>
      <c r="CB8" s="7" t="s">
        <v>99</v>
      </c>
      <c r="CC8" s="7" t="s">
        <v>99</v>
      </c>
      <c r="CD8" s="19" t="s">
        <v>480</v>
      </c>
      <c r="CE8" s="19" t="s">
        <v>480</v>
      </c>
      <c r="CF8" s="19" t="s">
        <v>480</v>
      </c>
      <c r="CG8" s="19" t="s">
        <v>480</v>
      </c>
      <c r="CH8" s="7" t="s">
        <v>99</v>
      </c>
      <c r="CI8" s="7" t="s">
        <v>99</v>
      </c>
      <c r="CJ8" s="7" t="s">
        <v>99</v>
      </c>
      <c r="CK8" s="7" t="s">
        <v>99</v>
      </c>
      <c r="CL8" s="7" t="s">
        <v>99</v>
      </c>
      <c r="CM8" s="7" t="s">
        <v>99</v>
      </c>
      <c r="CN8" s="7" t="s">
        <v>99</v>
      </c>
      <c r="CO8" s="7" t="s">
        <v>99</v>
      </c>
      <c r="CP8" s="7" t="s">
        <v>99</v>
      </c>
      <c r="CQ8" s="7" t="s">
        <v>99</v>
      </c>
      <c r="CR8" s="19" t="s">
        <v>480</v>
      </c>
      <c r="CS8" s="19" t="s">
        <v>480</v>
      </c>
      <c r="CT8" s="19" t="s">
        <v>480</v>
      </c>
      <c r="CU8" s="19" t="s">
        <v>480</v>
      </c>
      <c r="CV8" s="7" t="s">
        <v>99</v>
      </c>
      <c r="CW8" s="7" t="s">
        <v>99</v>
      </c>
      <c r="CX8" s="7" t="s">
        <v>99</v>
      </c>
      <c r="CY8" s="7" t="s">
        <v>99</v>
      </c>
      <c r="CZ8" s="7" t="s">
        <v>99</v>
      </c>
      <c r="DA8" s="7" t="s">
        <v>99</v>
      </c>
      <c r="DB8" s="7" t="s">
        <v>99</v>
      </c>
      <c r="DC8" s="7" t="s">
        <v>99</v>
      </c>
      <c r="DD8" s="7" t="s">
        <v>99</v>
      </c>
      <c r="DE8" s="7" t="s">
        <v>99</v>
      </c>
      <c r="DF8" s="19" t="s">
        <v>480</v>
      </c>
      <c r="DG8" s="19" t="s">
        <v>480</v>
      </c>
      <c r="DH8" s="19" t="s">
        <v>480</v>
      </c>
      <c r="DI8" s="19" t="s">
        <v>480</v>
      </c>
      <c r="DJ8" s="7" t="s">
        <v>99</v>
      </c>
      <c r="DK8" s="7" t="s">
        <v>99</v>
      </c>
      <c r="DL8" s="7" t="s">
        <v>99</v>
      </c>
      <c r="DM8" s="7" t="s">
        <v>99</v>
      </c>
      <c r="DN8" s="7" t="s">
        <v>99</v>
      </c>
      <c r="DO8" s="7" t="s">
        <v>99</v>
      </c>
      <c r="DP8" s="7" t="s">
        <v>99</v>
      </c>
      <c r="DQ8" s="7" t="s">
        <v>99</v>
      </c>
      <c r="DR8" s="7" t="s">
        <v>99</v>
      </c>
      <c r="DS8" s="7" t="s">
        <v>99</v>
      </c>
      <c r="DT8" s="19" t="s">
        <v>480</v>
      </c>
      <c r="DU8" s="19" t="s">
        <v>480</v>
      </c>
      <c r="DV8" s="19" t="s">
        <v>480</v>
      </c>
      <c r="DW8" s="19" t="s">
        <v>480</v>
      </c>
      <c r="DX8" s="7" t="s">
        <v>99</v>
      </c>
      <c r="DY8" s="7" t="s">
        <v>99</v>
      </c>
      <c r="DZ8" s="7" t="s">
        <v>99</v>
      </c>
      <c r="EA8" s="7" t="s">
        <v>99</v>
      </c>
      <c r="EB8" s="7" t="s">
        <v>99</v>
      </c>
      <c r="EC8" s="7" t="s">
        <v>99</v>
      </c>
      <c r="ED8" s="7" t="s">
        <v>99</v>
      </c>
      <c r="EE8" s="7" t="s">
        <v>99</v>
      </c>
      <c r="EF8" s="7" t="s">
        <v>99</v>
      </c>
      <c r="EG8" s="7" t="s">
        <v>99</v>
      </c>
      <c r="EH8" s="19" t="s">
        <v>480</v>
      </c>
      <c r="EI8" s="19" t="s">
        <v>480</v>
      </c>
      <c r="EJ8" s="19" t="s">
        <v>480</v>
      </c>
      <c r="EK8" s="19" t="s">
        <v>480</v>
      </c>
      <c r="EL8" s="7" t="s">
        <v>99</v>
      </c>
      <c r="EM8" s="7" t="s">
        <v>99</v>
      </c>
      <c r="EN8" s="7" t="s">
        <v>99</v>
      </c>
      <c r="EO8" s="7" t="s">
        <v>99</v>
      </c>
      <c r="EP8" s="7" t="s">
        <v>99</v>
      </c>
      <c r="EQ8" s="7" t="s">
        <v>99</v>
      </c>
      <c r="ER8" s="7" t="s">
        <v>99</v>
      </c>
      <c r="ES8" s="7" t="s">
        <v>99</v>
      </c>
      <c r="ET8" s="7" t="s">
        <v>99</v>
      </c>
      <c r="EU8" s="7" t="s">
        <v>99</v>
      </c>
      <c r="EV8" s="19" t="s">
        <v>480</v>
      </c>
      <c r="EW8" s="19" t="s">
        <v>480</v>
      </c>
      <c r="EX8" s="19" t="s">
        <v>480</v>
      </c>
      <c r="EY8" s="19" t="s">
        <v>480</v>
      </c>
      <c r="EZ8" s="7" t="s">
        <v>99</v>
      </c>
      <c r="FA8" s="7" t="s">
        <v>99</v>
      </c>
      <c r="FB8" s="7" t="s">
        <v>99</v>
      </c>
      <c r="FC8" s="7" t="s">
        <v>99</v>
      </c>
      <c r="FD8" s="7" t="s">
        <v>99</v>
      </c>
      <c r="FE8" s="7" t="s">
        <v>99</v>
      </c>
      <c r="FF8" s="7" t="s">
        <v>99</v>
      </c>
      <c r="FG8" s="7" t="s">
        <v>99</v>
      </c>
      <c r="FH8" s="7" t="s">
        <v>99</v>
      </c>
      <c r="FI8" s="7" t="s">
        <v>99</v>
      </c>
      <c r="FJ8" s="7" t="s">
        <v>99</v>
      </c>
      <c r="FK8" s="7" t="s">
        <v>99</v>
      </c>
      <c r="FL8" s="7" t="s">
        <v>99</v>
      </c>
      <c r="FM8" s="7" t="s">
        <v>99</v>
      </c>
      <c r="FN8" s="7" t="s">
        <v>99</v>
      </c>
      <c r="FO8" s="7" t="s">
        <v>99</v>
      </c>
      <c r="FP8" s="7" t="s">
        <v>99</v>
      </c>
      <c r="FQ8" s="7" t="s">
        <v>99</v>
      </c>
      <c r="FR8" s="7" t="s">
        <v>99</v>
      </c>
      <c r="FS8" s="7" t="s">
        <v>99</v>
      </c>
      <c r="FT8" s="7" t="s">
        <v>99</v>
      </c>
      <c r="FU8" s="7" t="s">
        <v>99</v>
      </c>
      <c r="FV8" s="7" t="s">
        <v>99</v>
      </c>
      <c r="FW8" s="7" t="s">
        <v>99</v>
      </c>
      <c r="FX8" s="7" t="s">
        <v>99</v>
      </c>
      <c r="FY8" s="7" t="s">
        <v>99</v>
      </c>
      <c r="FZ8" s="7" t="s">
        <v>99</v>
      </c>
      <c r="GA8" s="7" t="s">
        <v>99</v>
      </c>
      <c r="GB8" s="7" t="s">
        <v>99</v>
      </c>
      <c r="GC8" s="7" t="s">
        <v>99</v>
      </c>
      <c r="GD8" s="7" t="s">
        <v>99</v>
      </c>
      <c r="GE8" s="7" t="s">
        <v>99</v>
      </c>
      <c r="GF8" s="7" t="s">
        <v>99</v>
      </c>
      <c r="GG8" s="7" t="s">
        <v>99</v>
      </c>
      <c r="GH8" s="7" t="s">
        <v>99</v>
      </c>
      <c r="GI8" s="7" t="s">
        <v>99</v>
      </c>
      <c r="GJ8" s="7" t="s">
        <v>99</v>
      </c>
      <c r="GK8" s="7" t="s">
        <v>99</v>
      </c>
      <c r="GL8" s="7" t="s">
        <v>99</v>
      </c>
      <c r="GM8" s="7" t="s">
        <v>99</v>
      </c>
      <c r="GN8" s="7" t="s">
        <v>99</v>
      </c>
      <c r="GO8" s="7" t="s">
        <v>99</v>
      </c>
      <c r="GP8" s="7" t="s">
        <v>99</v>
      </c>
      <c r="GQ8" s="7" t="s">
        <v>99</v>
      </c>
      <c r="GR8" s="7" t="s">
        <v>99</v>
      </c>
      <c r="GS8" s="7" t="s">
        <v>99</v>
      </c>
      <c r="GT8" s="7" t="s">
        <v>99</v>
      </c>
      <c r="GU8" s="7" t="s">
        <v>99</v>
      </c>
      <c r="GV8" s="7" t="s">
        <v>99</v>
      </c>
      <c r="GW8" s="7" t="s">
        <v>99</v>
      </c>
      <c r="GX8" s="7" t="s">
        <v>99</v>
      </c>
      <c r="GY8" s="7" t="s">
        <v>99</v>
      </c>
      <c r="GZ8" s="7" t="s">
        <v>99</v>
      </c>
      <c r="HA8" s="7" t="s">
        <v>99</v>
      </c>
      <c r="HB8" s="7" t="s">
        <v>99</v>
      </c>
      <c r="HC8" s="7" t="s">
        <v>99</v>
      </c>
      <c r="HD8" s="7" t="s">
        <v>99</v>
      </c>
      <c r="HE8" s="7" t="s">
        <v>99</v>
      </c>
      <c r="HF8" s="7" t="s">
        <v>99</v>
      </c>
      <c r="HG8" s="7" t="s">
        <v>99</v>
      </c>
      <c r="HH8" s="7" t="s">
        <v>99</v>
      </c>
      <c r="HI8" s="7" t="s">
        <v>99</v>
      </c>
      <c r="HJ8" s="7" t="s">
        <v>99</v>
      </c>
      <c r="HK8" s="7" t="s">
        <v>99</v>
      </c>
      <c r="HL8" s="7" t="s">
        <v>99</v>
      </c>
      <c r="HM8" s="7" t="s">
        <v>99</v>
      </c>
      <c r="HN8" s="7" t="s">
        <v>99</v>
      </c>
      <c r="HO8" s="7" t="s">
        <v>99</v>
      </c>
      <c r="HP8" s="7" t="s">
        <v>99</v>
      </c>
      <c r="HQ8" s="7" t="s">
        <v>99</v>
      </c>
      <c r="HR8" s="7" t="s">
        <v>99</v>
      </c>
      <c r="HS8" s="7" t="s">
        <v>99</v>
      </c>
      <c r="HT8" s="7" t="s">
        <v>99</v>
      </c>
      <c r="HU8" s="7" t="s">
        <v>99</v>
      </c>
      <c r="HV8" s="7" t="s">
        <v>99</v>
      </c>
      <c r="HW8" s="7" t="s">
        <v>99</v>
      </c>
      <c r="HX8" s="7" t="s">
        <v>99</v>
      </c>
      <c r="HY8" s="7" t="s">
        <v>99</v>
      </c>
      <c r="HZ8" s="7" t="s">
        <v>99</v>
      </c>
      <c r="IA8" s="7" t="s">
        <v>99</v>
      </c>
      <c r="IB8" s="7" t="s">
        <v>99</v>
      </c>
      <c r="IC8" s="7" t="s">
        <v>99</v>
      </c>
      <c r="ID8" s="7" t="s">
        <v>99</v>
      </c>
      <c r="IE8" s="7" t="s">
        <v>99</v>
      </c>
      <c r="IF8" s="7" t="s">
        <v>99</v>
      </c>
      <c r="IG8" s="7" t="s">
        <v>99</v>
      </c>
      <c r="IH8" s="7" t="s">
        <v>99</v>
      </c>
      <c r="II8" s="7" t="s">
        <v>99</v>
      </c>
      <c r="IJ8" s="7" t="s">
        <v>99</v>
      </c>
      <c r="IK8" s="7" t="s">
        <v>99</v>
      </c>
      <c r="IL8" s="7" t="s">
        <v>99</v>
      </c>
      <c r="IM8" s="7" t="s">
        <v>99</v>
      </c>
      <c r="IN8" s="7" t="s">
        <v>99</v>
      </c>
      <c r="IO8" s="7" t="s">
        <v>99</v>
      </c>
      <c r="IP8" s="7" t="s">
        <v>99</v>
      </c>
      <c r="IQ8" s="7" t="s">
        <v>99</v>
      </c>
      <c r="IR8" s="7" t="s">
        <v>99</v>
      </c>
      <c r="IS8" s="7" t="s">
        <v>99</v>
      </c>
      <c r="IT8" s="7" t="s">
        <v>99</v>
      </c>
      <c r="IU8" s="7" t="s">
        <v>99</v>
      </c>
      <c r="IV8" s="7" t="s">
        <v>99</v>
      </c>
      <c r="IW8" s="7" t="s">
        <v>99</v>
      </c>
      <c r="IX8" s="7" t="s">
        <v>99</v>
      </c>
      <c r="IY8" s="7" t="s">
        <v>99</v>
      </c>
      <c r="IZ8" s="7" t="s">
        <v>99</v>
      </c>
      <c r="JA8" s="7" t="s">
        <v>99</v>
      </c>
      <c r="JB8" s="7" t="s">
        <v>99</v>
      </c>
      <c r="JC8" s="7" t="s">
        <v>99</v>
      </c>
      <c r="JD8" s="7" t="s">
        <v>99</v>
      </c>
      <c r="JE8" s="7" t="s">
        <v>99</v>
      </c>
      <c r="JF8" s="7" t="s">
        <v>99</v>
      </c>
      <c r="JG8" s="7" t="s">
        <v>99</v>
      </c>
      <c r="JH8" s="7" t="s">
        <v>99</v>
      </c>
      <c r="JI8" s="7" t="s">
        <v>99</v>
      </c>
      <c r="JJ8" s="7" t="s">
        <v>99</v>
      </c>
      <c r="JK8" s="7" t="s">
        <v>99</v>
      </c>
      <c r="JL8" s="7" t="s">
        <v>99</v>
      </c>
      <c r="JM8" s="7" t="s">
        <v>99</v>
      </c>
      <c r="JN8" s="7" t="s">
        <v>99</v>
      </c>
      <c r="JO8" s="7" t="s">
        <v>99</v>
      </c>
      <c r="JP8" s="7" t="s">
        <v>99</v>
      </c>
      <c r="JQ8" s="7" t="s">
        <v>99</v>
      </c>
      <c r="JR8" s="7" t="s">
        <v>99</v>
      </c>
      <c r="JS8" s="7" t="s">
        <v>99</v>
      </c>
      <c r="JT8" s="7" t="s">
        <v>99</v>
      </c>
      <c r="JU8" s="7" t="s">
        <v>99</v>
      </c>
      <c r="JV8" s="7" t="s">
        <v>99</v>
      </c>
      <c r="JW8" s="7" t="s">
        <v>99</v>
      </c>
      <c r="JX8" s="7" t="s">
        <v>99</v>
      </c>
      <c r="JY8" s="7" t="s">
        <v>99</v>
      </c>
      <c r="JZ8" s="7" t="s">
        <v>99</v>
      </c>
      <c r="KA8" s="7" t="s">
        <v>99</v>
      </c>
      <c r="KB8" s="7" t="s">
        <v>99</v>
      </c>
      <c r="KC8" s="7" t="s">
        <v>99</v>
      </c>
      <c r="KD8" s="7"/>
      <c r="KE8" s="7"/>
      <c r="KF8" s="7"/>
      <c r="KG8" s="7"/>
      <c r="KH8" s="7"/>
      <c r="KI8" s="7"/>
      <c r="KJ8" s="7"/>
      <c r="KK8" s="7"/>
      <c r="KL8" s="7"/>
      <c r="KM8" s="7"/>
      <c r="KN8" s="7"/>
    </row>
    <row r="9" spans="1:300" s="1" customFormat="1" ht="16" thickBot="1">
      <c r="A9" s="11" t="s">
        <v>7431</v>
      </c>
      <c r="B9" s="11" t="s">
        <v>1606</v>
      </c>
      <c r="C9" s="11" t="s">
        <v>1607</v>
      </c>
      <c r="D9" s="11" t="s">
        <v>1608</v>
      </c>
      <c r="E9" s="11" t="s">
        <v>1609</v>
      </c>
      <c r="F9" s="11" t="s">
        <v>1610</v>
      </c>
      <c r="G9" s="11" t="s">
        <v>1611</v>
      </c>
      <c r="H9" s="11" t="s">
        <v>1612</v>
      </c>
      <c r="I9" s="11" t="s">
        <v>1613</v>
      </c>
      <c r="J9" s="11" t="s">
        <v>1614</v>
      </c>
      <c r="K9" s="11" t="s">
        <v>1615</v>
      </c>
      <c r="L9" s="11" t="s">
        <v>1616</v>
      </c>
      <c r="M9" s="11" t="s">
        <v>1617</v>
      </c>
      <c r="N9" s="11" t="s">
        <v>1618</v>
      </c>
      <c r="O9" s="11" t="s">
        <v>1619</v>
      </c>
      <c r="P9" s="11" t="s">
        <v>1620</v>
      </c>
      <c r="Q9" s="11" t="s">
        <v>1621</v>
      </c>
      <c r="R9" s="11" t="s">
        <v>1622</v>
      </c>
      <c r="S9" s="11" t="s">
        <v>1623</v>
      </c>
      <c r="T9" s="11" t="s">
        <v>1624</v>
      </c>
      <c r="U9" s="11" t="s">
        <v>1625</v>
      </c>
      <c r="V9" s="11" t="s">
        <v>1626</v>
      </c>
      <c r="W9" s="11" t="s">
        <v>1627</v>
      </c>
      <c r="X9" s="11" t="s">
        <v>1628</v>
      </c>
      <c r="Y9" s="11" t="s">
        <v>1629</v>
      </c>
      <c r="Z9" s="11" t="s">
        <v>1630</v>
      </c>
      <c r="AA9" s="11" t="s">
        <v>1631</v>
      </c>
      <c r="AB9" s="11" t="s">
        <v>1632</v>
      </c>
      <c r="AC9" s="11" t="s">
        <v>1633</v>
      </c>
      <c r="AD9" s="11" t="s">
        <v>1634</v>
      </c>
      <c r="AE9" s="11" t="s">
        <v>1635</v>
      </c>
      <c r="AF9" s="11" t="s">
        <v>1636</v>
      </c>
      <c r="AG9" s="11" t="s">
        <v>1637</v>
      </c>
      <c r="AH9" s="11" t="s">
        <v>1638</v>
      </c>
      <c r="AI9" s="11" t="s">
        <v>1639</v>
      </c>
      <c r="AJ9" s="11" t="s">
        <v>1640</v>
      </c>
      <c r="AK9" s="11" t="s">
        <v>1641</v>
      </c>
      <c r="AL9" s="11" t="s">
        <v>1642</v>
      </c>
      <c r="AM9" s="11" t="s">
        <v>1643</v>
      </c>
      <c r="AN9" s="11" t="s">
        <v>1644</v>
      </c>
      <c r="AO9" s="11" t="s">
        <v>1645</v>
      </c>
      <c r="AP9" s="11" t="s">
        <v>1646</v>
      </c>
      <c r="AQ9" s="11" t="s">
        <v>1647</v>
      </c>
      <c r="AR9" s="11" t="s">
        <v>1648</v>
      </c>
      <c r="AS9" s="11" t="s">
        <v>1649</v>
      </c>
      <c r="AT9" s="11" t="s">
        <v>1650</v>
      </c>
      <c r="AU9" s="11" t="s">
        <v>1651</v>
      </c>
      <c r="AV9" s="11" t="s">
        <v>1652</v>
      </c>
      <c r="AW9" s="11" t="s">
        <v>1653</v>
      </c>
      <c r="AX9" s="11" t="s">
        <v>1654</v>
      </c>
      <c r="AY9" s="11" t="s">
        <v>1655</v>
      </c>
      <c r="AZ9" s="11" t="s">
        <v>1656</v>
      </c>
      <c r="BA9" s="11" t="s">
        <v>1657</v>
      </c>
      <c r="BB9" s="11" t="s">
        <v>1658</v>
      </c>
      <c r="BC9" s="11" t="s">
        <v>1659</v>
      </c>
      <c r="BD9" s="11" t="s">
        <v>1660</v>
      </c>
      <c r="BE9" s="11" t="s">
        <v>1661</v>
      </c>
      <c r="BF9" s="11" t="s">
        <v>1662</v>
      </c>
      <c r="BG9" s="11" t="s">
        <v>1663</v>
      </c>
      <c r="BH9" s="11" t="s">
        <v>1664</v>
      </c>
      <c r="BI9" s="11" t="s">
        <v>1665</v>
      </c>
      <c r="BJ9" s="11" t="s">
        <v>1666</v>
      </c>
      <c r="BK9" s="11" t="s">
        <v>1667</v>
      </c>
      <c r="BL9" s="11" t="s">
        <v>1668</v>
      </c>
      <c r="BM9" s="11" t="s">
        <v>1669</v>
      </c>
      <c r="BN9" s="11" t="s">
        <v>1670</v>
      </c>
      <c r="BO9" s="11" t="s">
        <v>1671</v>
      </c>
      <c r="BP9" s="11" t="s">
        <v>1672</v>
      </c>
      <c r="BQ9" s="11" t="s">
        <v>1673</v>
      </c>
      <c r="BR9" s="11" t="s">
        <v>1674</v>
      </c>
      <c r="BS9" s="11" t="s">
        <v>1675</v>
      </c>
      <c r="BT9" s="11" t="s">
        <v>1676</v>
      </c>
      <c r="BU9" s="11" t="s">
        <v>1677</v>
      </c>
      <c r="BV9" s="11" t="s">
        <v>1678</v>
      </c>
      <c r="BW9" s="11" t="s">
        <v>1679</v>
      </c>
      <c r="BX9" s="11" t="s">
        <v>1680</v>
      </c>
      <c r="BY9" s="11" t="s">
        <v>1681</v>
      </c>
      <c r="BZ9" s="11" t="s">
        <v>1682</v>
      </c>
      <c r="CA9" s="11" t="s">
        <v>1683</v>
      </c>
      <c r="CB9" s="11" t="s">
        <v>1684</v>
      </c>
      <c r="CC9" s="11" t="s">
        <v>1685</v>
      </c>
      <c r="CD9" s="11" t="s">
        <v>1686</v>
      </c>
      <c r="CE9" s="11" t="s">
        <v>1687</v>
      </c>
      <c r="CF9" s="11" t="s">
        <v>1688</v>
      </c>
      <c r="CG9" s="11" t="s">
        <v>1689</v>
      </c>
      <c r="CH9" s="11" t="s">
        <v>1690</v>
      </c>
      <c r="CI9" s="11" t="s">
        <v>1691</v>
      </c>
      <c r="CJ9" s="11" t="s">
        <v>1692</v>
      </c>
      <c r="CK9" s="11" t="s">
        <v>1693</v>
      </c>
      <c r="CL9" s="11" t="s">
        <v>1694</v>
      </c>
      <c r="CM9" s="11" t="s">
        <v>1695</v>
      </c>
      <c r="CN9" s="11" t="s">
        <v>1696</v>
      </c>
      <c r="CO9" s="11" t="s">
        <v>1697</v>
      </c>
      <c r="CP9" s="11" t="s">
        <v>1698</v>
      </c>
      <c r="CQ9" s="11" t="s">
        <v>1699</v>
      </c>
      <c r="CR9" s="11" t="s">
        <v>1700</v>
      </c>
      <c r="CS9" s="11" t="s">
        <v>1701</v>
      </c>
      <c r="CT9" s="11" t="s">
        <v>1702</v>
      </c>
      <c r="CU9" s="11" t="s">
        <v>1703</v>
      </c>
      <c r="CV9" s="11" t="s">
        <v>1704</v>
      </c>
      <c r="CW9" s="11" t="s">
        <v>1705</v>
      </c>
      <c r="CX9" s="11" t="s">
        <v>1706</v>
      </c>
      <c r="CY9" s="11" t="s">
        <v>1707</v>
      </c>
      <c r="CZ9" s="11" t="s">
        <v>1708</v>
      </c>
      <c r="DA9" s="11" t="s">
        <v>1709</v>
      </c>
      <c r="DB9" s="11" t="s">
        <v>1710</v>
      </c>
      <c r="DC9" s="11" t="s">
        <v>1711</v>
      </c>
      <c r="DD9" s="11" t="s">
        <v>1712</v>
      </c>
      <c r="DE9" s="11" t="s">
        <v>1713</v>
      </c>
      <c r="DF9" s="11" t="s">
        <v>1714</v>
      </c>
      <c r="DG9" s="11" t="s">
        <v>1715</v>
      </c>
      <c r="DH9" s="11" t="s">
        <v>1716</v>
      </c>
      <c r="DI9" s="11" t="s">
        <v>1717</v>
      </c>
      <c r="DJ9" s="11" t="s">
        <v>1718</v>
      </c>
      <c r="DK9" s="11" t="s">
        <v>1719</v>
      </c>
      <c r="DL9" s="11" t="s">
        <v>1720</v>
      </c>
      <c r="DM9" s="11" t="s">
        <v>1721</v>
      </c>
      <c r="DN9" s="11" t="s">
        <v>1722</v>
      </c>
      <c r="DO9" s="11" t="s">
        <v>1723</v>
      </c>
      <c r="DP9" s="11" t="s">
        <v>1724</v>
      </c>
      <c r="DQ9" s="11" t="s">
        <v>1725</v>
      </c>
      <c r="DR9" s="11" t="s">
        <v>1726</v>
      </c>
      <c r="DS9" s="11" t="s">
        <v>1727</v>
      </c>
      <c r="DT9" s="11" t="s">
        <v>1728</v>
      </c>
      <c r="DU9" s="11" t="s">
        <v>1729</v>
      </c>
      <c r="DV9" s="11" t="s">
        <v>1730</v>
      </c>
      <c r="DW9" s="11" t="s">
        <v>1731</v>
      </c>
      <c r="DX9" s="11" t="s">
        <v>1732</v>
      </c>
      <c r="DY9" s="11" t="s">
        <v>1733</v>
      </c>
      <c r="DZ9" s="11" t="s">
        <v>1734</v>
      </c>
      <c r="EA9" s="11" t="s">
        <v>1735</v>
      </c>
      <c r="EB9" s="11" t="s">
        <v>1736</v>
      </c>
      <c r="EC9" s="11" t="s">
        <v>1737</v>
      </c>
      <c r="ED9" s="11" t="s">
        <v>1738</v>
      </c>
      <c r="EE9" s="11" t="s">
        <v>1739</v>
      </c>
      <c r="EF9" s="11" t="s">
        <v>1740</v>
      </c>
      <c r="EG9" s="11" t="s">
        <v>1741</v>
      </c>
      <c r="EH9" s="11" t="s">
        <v>1742</v>
      </c>
      <c r="EI9" s="11" t="s">
        <v>1743</v>
      </c>
      <c r="EJ9" s="11" t="s">
        <v>1744</v>
      </c>
      <c r="EK9" s="11" t="s">
        <v>1745</v>
      </c>
      <c r="EL9" s="11" t="s">
        <v>1746</v>
      </c>
      <c r="EM9" s="11" t="s">
        <v>1747</v>
      </c>
      <c r="EN9" s="11" t="s">
        <v>1748</v>
      </c>
      <c r="EO9" s="11" t="s">
        <v>1749</v>
      </c>
      <c r="EP9" s="11" t="s">
        <v>1750</v>
      </c>
      <c r="EQ9" s="11" t="s">
        <v>1751</v>
      </c>
      <c r="ER9" s="11" t="s">
        <v>1752</v>
      </c>
      <c r="ES9" s="11" t="s">
        <v>1753</v>
      </c>
      <c r="ET9" s="11" t="s">
        <v>1754</v>
      </c>
      <c r="EU9" s="11" t="s">
        <v>1755</v>
      </c>
      <c r="EV9" s="11" t="s">
        <v>1756</v>
      </c>
      <c r="EW9" s="11" t="s">
        <v>1757</v>
      </c>
      <c r="EX9" s="11" t="s">
        <v>1758</v>
      </c>
      <c r="EY9" s="11" t="s">
        <v>1759</v>
      </c>
      <c r="EZ9" s="11" t="s">
        <v>1760</v>
      </c>
      <c r="FA9" s="11" t="s">
        <v>1761</v>
      </c>
      <c r="FB9" s="11" t="s">
        <v>1762</v>
      </c>
      <c r="FC9" s="11" t="s">
        <v>1763</v>
      </c>
      <c r="FD9" s="11" t="s">
        <v>1764</v>
      </c>
      <c r="FE9" s="11" t="s">
        <v>1765</v>
      </c>
      <c r="FF9" s="11" t="s">
        <v>1766</v>
      </c>
      <c r="FG9" s="11" t="s">
        <v>1767</v>
      </c>
      <c r="FH9" s="11" t="s">
        <v>1768</v>
      </c>
      <c r="FI9" s="11" t="s">
        <v>1769</v>
      </c>
      <c r="FJ9" s="11" t="s">
        <v>1770</v>
      </c>
      <c r="FK9" s="11" t="s">
        <v>1771</v>
      </c>
      <c r="FL9" s="11" t="s">
        <v>1772</v>
      </c>
      <c r="FM9" s="11" t="s">
        <v>1773</v>
      </c>
      <c r="FN9" s="11" t="s">
        <v>1774</v>
      </c>
      <c r="FO9" s="11" t="s">
        <v>1775</v>
      </c>
      <c r="FP9" s="11" t="s">
        <v>1776</v>
      </c>
      <c r="FQ9" s="11" t="s">
        <v>1777</v>
      </c>
      <c r="FR9" s="11" t="s">
        <v>1778</v>
      </c>
      <c r="FS9" s="11" t="s">
        <v>1779</v>
      </c>
      <c r="FT9" s="11" t="s">
        <v>1780</v>
      </c>
      <c r="FU9" s="11" t="s">
        <v>1781</v>
      </c>
      <c r="FV9" s="11" t="s">
        <v>1782</v>
      </c>
      <c r="FW9" s="11" t="s">
        <v>1783</v>
      </c>
      <c r="FX9" s="11" t="s">
        <v>1784</v>
      </c>
      <c r="FY9" s="11" t="s">
        <v>1785</v>
      </c>
      <c r="FZ9" s="11" t="s">
        <v>1786</v>
      </c>
      <c r="GA9" s="11" t="s">
        <v>1787</v>
      </c>
      <c r="GB9" s="11" t="s">
        <v>1788</v>
      </c>
      <c r="GC9" s="11" t="s">
        <v>1789</v>
      </c>
      <c r="GD9" s="11" t="s">
        <v>1790</v>
      </c>
      <c r="GE9" s="11" t="s">
        <v>1791</v>
      </c>
      <c r="GF9" s="11" t="s">
        <v>1792</v>
      </c>
      <c r="GG9" s="11" t="s">
        <v>1793</v>
      </c>
      <c r="GH9" s="11" t="s">
        <v>1794</v>
      </c>
      <c r="GI9" s="11" t="s">
        <v>1795</v>
      </c>
      <c r="GJ9" s="11" t="s">
        <v>1796</v>
      </c>
      <c r="GK9" s="11" t="s">
        <v>1797</v>
      </c>
      <c r="GL9" s="11" t="s">
        <v>1798</v>
      </c>
      <c r="GM9" s="11" t="s">
        <v>1799</v>
      </c>
      <c r="GN9" s="11" t="s">
        <v>1800</v>
      </c>
      <c r="GO9" s="11" t="s">
        <v>1801</v>
      </c>
      <c r="GP9" s="11" t="s">
        <v>1802</v>
      </c>
      <c r="GQ9" s="11" t="s">
        <v>1803</v>
      </c>
      <c r="GR9" s="11" t="s">
        <v>1804</v>
      </c>
      <c r="GS9" s="11" t="s">
        <v>1805</v>
      </c>
      <c r="GT9" s="11" t="s">
        <v>1806</v>
      </c>
      <c r="GU9" s="11" t="s">
        <v>1807</v>
      </c>
      <c r="GV9" s="11" t="s">
        <v>1808</v>
      </c>
      <c r="GW9" s="11" t="s">
        <v>1809</v>
      </c>
      <c r="GX9" s="11" t="s">
        <v>1810</v>
      </c>
      <c r="GY9" s="11" t="s">
        <v>1811</v>
      </c>
      <c r="GZ9" s="11" t="s">
        <v>1812</v>
      </c>
      <c r="HA9" s="11" t="s">
        <v>1813</v>
      </c>
      <c r="HB9" s="11" t="s">
        <v>1814</v>
      </c>
      <c r="HC9" s="11" t="s">
        <v>1815</v>
      </c>
      <c r="HD9" s="11" t="s">
        <v>1816</v>
      </c>
      <c r="HE9" s="11" t="s">
        <v>1817</v>
      </c>
      <c r="HF9" s="11" t="s">
        <v>1818</v>
      </c>
      <c r="HG9" s="11" t="s">
        <v>1819</v>
      </c>
      <c r="HH9" s="11" t="s">
        <v>1820</v>
      </c>
      <c r="HI9" s="11" t="s">
        <v>1821</v>
      </c>
      <c r="HJ9" s="11" t="s">
        <v>1822</v>
      </c>
      <c r="HK9" s="11" t="s">
        <v>1823</v>
      </c>
      <c r="HL9" s="11" t="s">
        <v>1824</v>
      </c>
      <c r="HM9" s="11" t="s">
        <v>1825</v>
      </c>
      <c r="HN9" s="11" t="s">
        <v>1826</v>
      </c>
      <c r="HO9" s="11" t="s">
        <v>1827</v>
      </c>
      <c r="HP9" s="11" t="s">
        <v>1828</v>
      </c>
      <c r="HQ9" s="11" t="s">
        <v>1829</v>
      </c>
      <c r="HR9" s="11" t="s">
        <v>1830</v>
      </c>
      <c r="HS9" s="11" t="s">
        <v>1831</v>
      </c>
      <c r="HT9" s="11" t="s">
        <v>1832</v>
      </c>
      <c r="HU9" s="11" t="s">
        <v>1833</v>
      </c>
      <c r="HV9" s="11" t="s">
        <v>1834</v>
      </c>
      <c r="HW9" s="11" t="s">
        <v>1835</v>
      </c>
      <c r="HX9" s="11" t="s">
        <v>1836</v>
      </c>
      <c r="HY9" s="11" t="s">
        <v>1837</v>
      </c>
      <c r="HZ9" s="11" t="s">
        <v>1838</v>
      </c>
      <c r="IA9" s="11" t="s">
        <v>1839</v>
      </c>
      <c r="IB9" s="11" t="s">
        <v>1840</v>
      </c>
      <c r="IC9" s="11" t="s">
        <v>1841</v>
      </c>
      <c r="ID9" s="11" t="s">
        <v>1842</v>
      </c>
      <c r="IE9" s="11" t="s">
        <v>1843</v>
      </c>
      <c r="IF9" s="11" t="s">
        <v>1844</v>
      </c>
      <c r="IG9" s="11" t="s">
        <v>1845</v>
      </c>
      <c r="IH9" s="11" t="s">
        <v>1846</v>
      </c>
      <c r="II9" s="11" t="s">
        <v>1847</v>
      </c>
      <c r="IJ9" s="11" t="s">
        <v>1848</v>
      </c>
      <c r="IK9" s="11" t="s">
        <v>1849</v>
      </c>
      <c r="IL9" s="11" t="s">
        <v>1850</v>
      </c>
      <c r="IM9" s="11" t="s">
        <v>1851</v>
      </c>
      <c r="IN9" s="11" t="s">
        <v>1852</v>
      </c>
      <c r="IO9" s="11" t="s">
        <v>1853</v>
      </c>
      <c r="IP9" s="11" t="s">
        <v>1854</v>
      </c>
      <c r="IQ9" s="11" t="s">
        <v>1855</v>
      </c>
      <c r="IR9" s="11" t="s">
        <v>1856</v>
      </c>
      <c r="IS9" s="11" t="s">
        <v>1857</v>
      </c>
      <c r="IT9" s="11" t="s">
        <v>1858</v>
      </c>
      <c r="IU9" s="11" t="s">
        <v>1859</v>
      </c>
      <c r="IV9" s="11" t="s">
        <v>1860</v>
      </c>
      <c r="IW9" s="11" t="s">
        <v>1861</v>
      </c>
      <c r="IX9" s="11" t="s">
        <v>1862</v>
      </c>
      <c r="IY9" s="11" t="s">
        <v>1863</v>
      </c>
      <c r="IZ9" s="11" t="s">
        <v>1864</v>
      </c>
      <c r="JA9" s="11" t="s">
        <v>1865</v>
      </c>
      <c r="JB9" s="11" t="s">
        <v>1866</v>
      </c>
      <c r="JC9" s="11" t="s">
        <v>1867</v>
      </c>
      <c r="JD9" s="11" t="s">
        <v>1868</v>
      </c>
      <c r="JE9" s="11" t="s">
        <v>1869</v>
      </c>
      <c r="JF9" s="11" t="s">
        <v>1870</v>
      </c>
      <c r="JG9" s="11" t="s">
        <v>1871</v>
      </c>
      <c r="JH9" s="11" t="s">
        <v>1872</v>
      </c>
      <c r="JI9" s="11" t="s">
        <v>1873</v>
      </c>
      <c r="JJ9" s="11" t="s">
        <v>1874</v>
      </c>
      <c r="JK9" s="11" t="s">
        <v>1875</v>
      </c>
      <c r="JL9" s="11" t="s">
        <v>1876</v>
      </c>
      <c r="JM9" s="11" t="s">
        <v>1877</v>
      </c>
      <c r="JN9" s="11" t="s">
        <v>1878</v>
      </c>
      <c r="JO9" s="11" t="s">
        <v>1879</v>
      </c>
      <c r="JP9" s="11" t="s">
        <v>1880</v>
      </c>
      <c r="JQ9" s="11" t="s">
        <v>1881</v>
      </c>
      <c r="JR9" s="11" t="s">
        <v>1882</v>
      </c>
      <c r="JS9" s="11" t="s">
        <v>1883</v>
      </c>
      <c r="JT9" s="11" t="s">
        <v>1884</v>
      </c>
      <c r="JU9" s="11" t="s">
        <v>1885</v>
      </c>
      <c r="JV9" s="11" t="s">
        <v>1886</v>
      </c>
      <c r="JW9" s="11" t="s">
        <v>1887</v>
      </c>
      <c r="JX9" s="11" t="s">
        <v>1888</v>
      </c>
      <c r="JY9" s="11" t="s">
        <v>1889</v>
      </c>
      <c r="JZ9" s="11" t="s">
        <v>1890</v>
      </c>
      <c r="KA9" s="11" t="s">
        <v>1891</v>
      </c>
      <c r="KB9" s="11" t="s">
        <v>1892</v>
      </c>
      <c r="KC9" s="11" t="s">
        <v>1893</v>
      </c>
      <c r="KD9" s="11"/>
      <c r="KE9" s="11"/>
      <c r="KF9" s="11"/>
      <c r="KG9" s="11"/>
      <c r="KH9" s="11"/>
      <c r="KI9" s="11"/>
      <c r="KJ9" s="11"/>
      <c r="KN9" s="11"/>
    </row>
    <row r="10" spans="1:300" s="1" customFormat="1">
      <c r="A10" s="14">
        <v>1</v>
      </c>
      <c r="B10" s="1">
        <v>90</v>
      </c>
      <c r="C10" s="1">
        <v>90</v>
      </c>
      <c r="D10" s="1">
        <v>124</v>
      </c>
      <c r="E10" s="1">
        <v>86</v>
      </c>
      <c r="F10" s="1">
        <v>392</v>
      </c>
      <c r="G10" s="1">
        <v>479</v>
      </c>
      <c r="H10" s="1">
        <v>70</v>
      </c>
      <c r="I10" s="1">
        <v>38</v>
      </c>
      <c r="J10" s="1">
        <v>56</v>
      </c>
      <c r="K10" s="1" t="s">
        <v>7132</v>
      </c>
      <c r="P10" s="1">
        <v>82</v>
      </c>
      <c r="R10" s="1">
        <v>130</v>
      </c>
      <c r="S10" s="1">
        <v>92</v>
      </c>
      <c r="T10" s="1">
        <v>388</v>
      </c>
      <c r="U10" s="1">
        <v>453</v>
      </c>
      <c r="V10" s="1">
        <v>44</v>
      </c>
      <c r="W10" s="1">
        <v>18</v>
      </c>
      <c r="X10" s="1">
        <v>-53</v>
      </c>
      <c r="Y10" s="1" t="s">
        <v>7133</v>
      </c>
      <c r="AD10" s="1">
        <v>83</v>
      </c>
      <c r="AF10" s="1">
        <v>124</v>
      </c>
      <c r="AG10" s="1">
        <v>90</v>
      </c>
      <c r="AH10" s="1">
        <v>368</v>
      </c>
      <c r="AI10" s="1">
        <v>432</v>
      </c>
      <c r="AJ10" s="1">
        <v>54</v>
      </c>
      <c r="AK10" s="1">
        <v>16</v>
      </c>
      <c r="AL10" s="1">
        <v>42</v>
      </c>
      <c r="AM10" s="1" t="s">
        <v>7134</v>
      </c>
    </row>
    <row r="11" spans="1:300" s="1" customFormat="1">
      <c r="A11" s="14">
        <v>2</v>
      </c>
      <c r="B11" s="1">
        <v>82</v>
      </c>
      <c r="C11" s="1">
        <v>82</v>
      </c>
      <c r="D11" s="1">
        <v>140</v>
      </c>
      <c r="E11" s="1">
        <v>90</v>
      </c>
      <c r="F11" s="1">
        <v>358</v>
      </c>
      <c r="G11" s="1">
        <v>418</v>
      </c>
      <c r="H11" s="1">
        <v>56</v>
      </c>
      <c r="I11" s="1">
        <v>73</v>
      </c>
      <c r="J11" s="1">
        <v>59</v>
      </c>
      <c r="K11" s="1" t="s">
        <v>7210</v>
      </c>
    </row>
    <row r="12" spans="1:300" s="1" customFormat="1">
      <c r="A12" s="14">
        <v>3</v>
      </c>
      <c r="B12" s="1">
        <v>68</v>
      </c>
      <c r="C12" s="1">
        <v>68</v>
      </c>
      <c r="D12" s="1">
        <v>144</v>
      </c>
      <c r="E12" s="1">
        <v>106</v>
      </c>
      <c r="F12" s="1">
        <v>402</v>
      </c>
      <c r="G12" s="1">
        <v>427</v>
      </c>
      <c r="H12" s="1">
        <v>78</v>
      </c>
      <c r="I12" s="1">
        <v>26</v>
      </c>
      <c r="J12" s="1">
        <v>-5</v>
      </c>
      <c r="K12" s="1" t="s">
        <v>7105</v>
      </c>
      <c r="EZ12" s="1">
        <v>60</v>
      </c>
      <c r="FA12" s="1">
        <v>43</v>
      </c>
      <c r="FB12" s="1">
        <v>28</v>
      </c>
      <c r="FC12" s="1">
        <v>11</v>
      </c>
      <c r="FD12" s="1">
        <v>11</v>
      </c>
      <c r="FG12" s="1">
        <v>31</v>
      </c>
      <c r="FL12" s="1">
        <v>16</v>
      </c>
      <c r="FN12" s="1">
        <v>2</v>
      </c>
      <c r="FO12" s="1">
        <v>35</v>
      </c>
      <c r="FP12" s="1">
        <v>34</v>
      </c>
    </row>
    <row r="13" spans="1:300" s="1" customFormat="1">
      <c r="A13" s="14">
        <v>4</v>
      </c>
    </row>
    <row r="14" spans="1:300" s="1" customFormat="1">
      <c r="A14" s="14">
        <v>5</v>
      </c>
      <c r="B14" s="1">
        <v>50</v>
      </c>
      <c r="C14" s="1">
        <v>70</v>
      </c>
      <c r="E14" s="1">
        <v>162</v>
      </c>
      <c r="F14" s="1">
        <v>524</v>
      </c>
      <c r="G14" s="1">
        <v>477</v>
      </c>
      <c r="I14" s="1">
        <v>-20</v>
      </c>
      <c r="J14" s="1">
        <v>125</v>
      </c>
      <c r="K14" s="1" t="s">
        <v>7045</v>
      </c>
      <c r="EZ14" s="1">
        <v>63</v>
      </c>
      <c r="FA14" s="1">
        <v>45</v>
      </c>
      <c r="FB14" s="1">
        <v>31</v>
      </c>
      <c r="FC14" s="1">
        <v>17</v>
      </c>
      <c r="FD14" s="1">
        <v>12</v>
      </c>
      <c r="FE14" s="1">
        <v>114</v>
      </c>
      <c r="FG14" s="1">
        <v>49</v>
      </c>
      <c r="FL14" s="1">
        <v>36</v>
      </c>
      <c r="FM14" s="1">
        <v>36</v>
      </c>
      <c r="FN14" s="1">
        <v>3</v>
      </c>
      <c r="FO14" s="1">
        <v>34</v>
      </c>
      <c r="FP14" s="1">
        <v>46</v>
      </c>
      <c r="FR14" s="1">
        <v>1.49</v>
      </c>
      <c r="FU14" s="1">
        <v>22</v>
      </c>
      <c r="FV14" s="1">
        <v>11</v>
      </c>
    </row>
    <row r="15" spans="1:300" s="1" customFormat="1">
      <c r="A15" s="14">
        <v>6</v>
      </c>
    </row>
    <row r="16" spans="1:300" s="1" customFormat="1">
      <c r="A16" s="14">
        <v>7</v>
      </c>
      <c r="B16" s="1">
        <v>60</v>
      </c>
      <c r="E16" s="1">
        <v>174</v>
      </c>
      <c r="F16" s="1">
        <v>508</v>
      </c>
      <c r="G16" s="1">
        <v>508</v>
      </c>
      <c r="I16" s="1">
        <v>-75</v>
      </c>
      <c r="J16" s="1">
        <v>112</v>
      </c>
      <c r="K16" s="1" t="s">
        <v>7241</v>
      </c>
      <c r="P16" s="1">
        <v>60</v>
      </c>
      <c r="S16" s="1">
        <v>172</v>
      </c>
      <c r="T16" s="1">
        <v>538</v>
      </c>
      <c r="U16" s="1">
        <v>538</v>
      </c>
      <c r="W16" s="1">
        <v>-76</v>
      </c>
      <c r="X16" s="1">
        <v>118</v>
      </c>
      <c r="Y16" s="1" t="s">
        <v>7241</v>
      </c>
      <c r="GW16" s="1">
        <v>65</v>
      </c>
      <c r="GX16" s="1">
        <v>45</v>
      </c>
      <c r="GY16" s="1">
        <v>32</v>
      </c>
      <c r="GZ16" s="1">
        <v>12</v>
      </c>
      <c r="HA16" s="1">
        <v>9</v>
      </c>
      <c r="HB16" s="1">
        <v>135.43</v>
      </c>
      <c r="HC16" s="1">
        <v>20.7</v>
      </c>
      <c r="HD16" s="1">
        <v>53</v>
      </c>
      <c r="HG16" s="1">
        <v>117</v>
      </c>
      <c r="HH16" s="1">
        <v>68.819999999999993</v>
      </c>
      <c r="HI16" s="1">
        <v>54</v>
      </c>
      <c r="HJ16" s="1">
        <v>43.81</v>
      </c>
      <c r="HK16" s="1">
        <v>3.31</v>
      </c>
      <c r="HL16" s="1">
        <v>29</v>
      </c>
      <c r="HM16" s="1">
        <v>37</v>
      </c>
      <c r="HN16" s="1">
        <v>1.1200000000000001</v>
      </c>
      <c r="HO16" s="1">
        <v>29.68</v>
      </c>
      <c r="HP16" s="1">
        <v>13.12</v>
      </c>
      <c r="HQ16" s="1">
        <v>1.79</v>
      </c>
      <c r="HR16" s="1">
        <v>1.1100000000000001</v>
      </c>
    </row>
    <row r="17" spans="1:243" s="1" customFormat="1">
      <c r="A17" s="14">
        <v>8</v>
      </c>
      <c r="B17" s="1">
        <v>61</v>
      </c>
      <c r="C17" s="1">
        <v>61</v>
      </c>
      <c r="D17" s="1">
        <v>148</v>
      </c>
      <c r="E17" s="1">
        <v>94</v>
      </c>
      <c r="F17" s="1">
        <v>364</v>
      </c>
      <c r="G17" s="1">
        <v>366</v>
      </c>
      <c r="H17" s="1">
        <v>128</v>
      </c>
      <c r="I17" s="1">
        <v>134</v>
      </c>
      <c r="J17" s="1">
        <v>211</v>
      </c>
      <c r="K17" s="1" t="s">
        <v>7178</v>
      </c>
      <c r="P17" s="1">
        <v>52</v>
      </c>
      <c r="Q17" s="1">
        <v>52</v>
      </c>
      <c r="R17" s="1">
        <v>146</v>
      </c>
      <c r="S17" s="1">
        <v>90</v>
      </c>
      <c r="T17" s="1">
        <v>410</v>
      </c>
      <c r="U17" s="1">
        <v>381</v>
      </c>
      <c r="V17" s="1">
        <v>56</v>
      </c>
      <c r="W17" s="1">
        <v>34</v>
      </c>
      <c r="X17" s="1">
        <v>23</v>
      </c>
      <c r="Y17" s="1" t="s">
        <v>7179</v>
      </c>
    </row>
    <row r="18" spans="1:243" s="1" customFormat="1">
      <c r="A18" s="14">
        <v>9</v>
      </c>
      <c r="B18" s="1">
        <v>74</v>
      </c>
      <c r="C18" s="1">
        <v>74</v>
      </c>
      <c r="D18" s="1">
        <v>208</v>
      </c>
      <c r="E18" s="1">
        <v>102</v>
      </c>
      <c r="F18" s="1">
        <v>408</v>
      </c>
      <c r="G18" s="1">
        <v>452</v>
      </c>
      <c r="H18" s="1">
        <v>51</v>
      </c>
      <c r="I18" s="1">
        <v>-35</v>
      </c>
      <c r="J18" s="1">
        <v>120</v>
      </c>
      <c r="K18" s="1" t="s">
        <v>7109</v>
      </c>
      <c r="EZ18" s="1">
        <v>70</v>
      </c>
      <c r="FA18" s="1">
        <v>40</v>
      </c>
      <c r="FB18" s="1">
        <v>23</v>
      </c>
      <c r="FC18" s="1">
        <v>19</v>
      </c>
      <c r="FD18" s="1">
        <v>22</v>
      </c>
      <c r="FE18" s="1">
        <v>87.4</v>
      </c>
      <c r="FF18" s="1">
        <v>88.4</v>
      </c>
      <c r="FG18" s="1">
        <v>44</v>
      </c>
      <c r="FJ18" s="1">
        <v>55</v>
      </c>
      <c r="FK18" s="1">
        <v>21.15</v>
      </c>
      <c r="FO18" s="1">
        <v>34</v>
      </c>
      <c r="FP18" s="1">
        <v>39</v>
      </c>
    </row>
    <row r="19" spans="1:243" s="1" customFormat="1">
      <c r="A19" s="14">
        <v>10</v>
      </c>
      <c r="B19" s="1">
        <v>84</v>
      </c>
      <c r="C19" s="1">
        <v>84</v>
      </c>
      <c r="D19" s="1">
        <v>144</v>
      </c>
      <c r="E19" s="1">
        <v>86</v>
      </c>
      <c r="F19" s="1">
        <v>354</v>
      </c>
      <c r="G19" s="1">
        <v>418</v>
      </c>
      <c r="H19" s="1">
        <v>56</v>
      </c>
      <c r="I19" s="1">
        <v>35</v>
      </c>
      <c r="J19" s="1">
        <v>35</v>
      </c>
      <c r="K19" s="1" t="s">
        <v>7029</v>
      </c>
      <c r="P19" s="1">
        <v>76</v>
      </c>
      <c r="Q19" s="1">
        <v>76</v>
      </c>
      <c r="R19" s="1">
        <v>156</v>
      </c>
      <c r="S19" s="1">
        <v>82</v>
      </c>
      <c r="T19" s="1">
        <v>382</v>
      </c>
      <c r="U19" s="1">
        <v>429</v>
      </c>
      <c r="V19" s="1">
        <v>67</v>
      </c>
      <c r="W19" s="1">
        <v>50</v>
      </c>
      <c r="X19" s="1">
        <v>42</v>
      </c>
      <c r="Y19" s="1" t="s">
        <v>7388</v>
      </c>
      <c r="AD19" s="1">
        <v>98</v>
      </c>
      <c r="AE19" s="1">
        <v>98</v>
      </c>
      <c r="AF19" s="1">
        <v>144</v>
      </c>
      <c r="AG19" s="1">
        <v>80</v>
      </c>
      <c r="AH19" s="1">
        <v>358</v>
      </c>
      <c r="AI19" s="1">
        <v>457</v>
      </c>
      <c r="AJ19" s="1">
        <v>55</v>
      </c>
      <c r="AK19" s="1">
        <v>4</v>
      </c>
      <c r="AL19" s="1">
        <v>43</v>
      </c>
      <c r="AM19" s="1" t="s">
        <v>7029</v>
      </c>
      <c r="EZ19" s="1">
        <v>65</v>
      </c>
      <c r="FA19" s="1">
        <v>47</v>
      </c>
      <c r="FB19" s="1">
        <v>28</v>
      </c>
      <c r="FC19" s="1">
        <v>11</v>
      </c>
      <c r="FD19" s="1">
        <v>10</v>
      </c>
      <c r="FE19" s="1">
        <v>60.29</v>
      </c>
      <c r="FF19" s="1">
        <v>72.510000000000005</v>
      </c>
      <c r="FG19" s="1">
        <v>41</v>
      </c>
      <c r="FJ19" s="1">
        <v>60</v>
      </c>
      <c r="FK19" s="1">
        <v>24</v>
      </c>
      <c r="FL19" s="1">
        <v>30</v>
      </c>
      <c r="FM19" s="1">
        <v>19.71</v>
      </c>
      <c r="FN19" s="1">
        <v>2.2200000000000002</v>
      </c>
      <c r="FO19" s="1">
        <v>32</v>
      </c>
      <c r="FP19" s="1">
        <v>31</v>
      </c>
    </row>
    <row r="20" spans="1:243" s="1" customFormat="1">
      <c r="A20" s="14">
        <v>11</v>
      </c>
      <c r="B20" s="1">
        <v>111</v>
      </c>
      <c r="C20" s="64"/>
      <c r="D20" s="3"/>
      <c r="E20" s="1">
        <v>68</v>
      </c>
      <c r="F20" s="1">
        <v>330</v>
      </c>
      <c r="G20" s="1">
        <v>448</v>
      </c>
      <c r="I20" s="1">
        <v>77</v>
      </c>
      <c r="J20" s="1">
        <v>61</v>
      </c>
      <c r="K20" s="1" t="s">
        <v>7353</v>
      </c>
      <c r="L20"/>
      <c r="P20" s="1">
        <v>92</v>
      </c>
      <c r="S20" s="1">
        <v>62</v>
      </c>
      <c r="T20" s="1">
        <v>366</v>
      </c>
      <c r="U20" s="1">
        <v>452</v>
      </c>
      <c r="W20" s="1">
        <v>84</v>
      </c>
      <c r="X20" s="1">
        <v>72</v>
      </c>
      <c r="Y20" s="1" t="s">
        <v>7083</v>
      </c>
      <c r="AD20" s="1">
        <v>85</v>
      </c>
      <c r="AE20" s="1">
        <v>294</v>
      </c>
      <c r="AG20" s="1">
        <v>64</v>
      </c>
      <c r="AH20" s="1">
        <v>372</v>
      </c>
      <c r="AI20" s="1">
        <v>442</v>
      </c>
      <c r="AJ20" s="1">
        <v>143</v>
      </c>
      <c r="AK20" s="1">
        <v>81</v>
      </c>
      <c r="AL20" s="1">
        <v>59</v>
      </c>
      <c r="AM20" s="1" t="s">
        <v>7354</v>
      </c>
      <c r="AR20" s="1">
        <v>75</v>
      </c>
      <c r="AS20" s="1">
        <v>75</v>
      </c>
      <c r="AT20" s="1">
        <v>128</v>
      </c>
      <c r="AU20" s="1">
        <v>76</v>
      </c>
      <c r="AV20" s="1">
        <v>406</v>
      </c>
      <c r="AW20" s="1">
        <v>453</v>
      </c>
      <c r="AX20" s="1">
        <v>104</v>
      </c>
      <c r="AY20" s="1">
        <v>76</v>
      </c>
      <c r="AZ20" s="64">
        <v>66</v>
      </c>
      <c r="BA20" s="1" t="s">
        <v>7355</v>
      </c>
      <c r="BL20" s="14"/>
      <c r="CV20" s="14"/>
      <c r="DN20" s="14"/>
      <c r="EZ20" s="1">
        <v>75</v>
      </c>
      <c r="FA20" s="1">
        <v>35</v>
      </c>
      <c r="FB20" s="1">
        <v>20</v>
      </c>
      <c r="FC20" s="1">
        <v>11</v>
      </c>
      <c r="FD20" s="1">
        <v>13</v>
      </c>
      <c r="FG20" s="1">
        <v>32</v>
      </c>
      <c r="FL20" s="1">
        <v>54</v>
      </c>
      <c r="FM20" s="1">
        <v>42</v>
      </c>
      <c r="FN20" s="1">
        <v>3.3</v>
      </c>
      <c r="FO20" s="1">
        <v>23</v>
      </c>
    </row>
    <row r="21" spans="1:243" s="1" customFormat="1">
      <c r="A21" s="14">
        <v>12</v>
      </c>
      <c r="B21" s="1">
        <v>64</v>
      </c>
      <c r="C21" s="1">
        <v>64</v>
      </c>
      <c r="D21" s="1">
        <v>152</v>
      </c>
      <c r="E21" s="1">
        <v>86</v>
      </c>
      <c r="F21" s="1">
        <v>408</v>
      </c>
      <c r="G21" s="1">
        <v>420</v>
      </c>
      <c r="H21" s="1">
        <v>52</v>
      </c>
      <c r="I21" s="1">
        <v>26</v>
      </c>
      <c r="J21" s="1">
        <v>31</v>
      </c>
      <c r="K21" s="1" t="s">
        <v>7139</v>
      </c>
    </row>
    <row r="22" spans="1:243" s="1" customFormat="1">
      <c r="A22" s="14">
        <v>13</v>
      </c>
    </row>
    <row r="23" spans="1:243" s="1" customFormat="1">
      <c r="A23" s="14">
        <v>14</v>
      </c>
    </row>
    <row r="24" spans="1:243" s="1" customFormat="1">
      <c r="A24" s="14">
        <v>15</v>
      </c>
      <c r="B24" s="1">
        <v>101</v>
      </c>
      <c r="C24" s="1">
        <v>101</v>
      </c>
      <c r="D24" s="1">
        <v>162</v>
      </c>
      <c r="E24" s="1">
        <v>112</v>
      </c>
      <c r="F24" s="1">
        <v>366</v>
      </c>
      <c r="G24" s="1">
        <v>474</v>
      </c>
      <c r="H24" s="1">
        <v>58</v>
      </c>
      <c r="I24" s="1">
        <v>-24</v>
      </c>
      <c r="J24" s="1">
        <v>78</v>
      </c>
      <c r="K24" s="1" t="s">
        <v>7295</v>
      </c>
      <c r="EZ24" s="1">
        <v>24</v>
      </c>
      <c r="FA24" s="1">
        <v>65</v>
      </c>
      <c r="FB24" s="1">
        <v>62</v>
      </c>
      <c r="FC24" s="1">
        <v>8</v>
      </c>
      <c r="FD24" s="1">
        <v>10</v>
      </c>
      <c r="FG24" s="1">
        <v>36</v>
      </c>
      <c r="FJ24" s="1">
        <v>50</v>
      </c>
      <c r="FK24" s="1">
        <v>29.41</v>
      </c>
      <c r="FL24" s="1">
        <v>29</v>
      </c>
      <c r="FM24" s="1">
        <v>24</v>
      </c>
      <c r="FN24" s="1">
        <v>2.4500000000000002</v>
      </c>
      <c r="FO24" s="1">
        <v>34</v>
      </c>
      <c r="FP24" s="1">
        <v>30</v>
      </c>
      <c r="GW24" s="1">
        <v>23</v>
      </c>
      <c r="GX24" s="1">
        <v>59</v>
      </c>
      <c r="GY24" s="1">
        <v>52</v>
      </c>
      <c r="GZ24" s="1">
        <v>8</v>
      </c>
      <c r="HA24" s="1">
        <v>11</v>
      </c>
      <c r="HB24" s="1">
        <v>94.6</v>
      </c>
      <c r="HC24" s="1">
        <v>31.5</v>
      </c>
      <c r="HD24" s="1">
        <v>35</v>
      </c>
      <c r="HG24" s="1">
        <v>80</v>
      </c>
      <c r="HH24" s="1">
        <v>53.33</v>
      </c>
      <c r="HI24" s="1">
        <v>40</v>
      </c>
      <c r="HJ24" s="1">
        <v>29</v>
      </c>
      <c r="HK24" s="1">
        <v>2.76</v>
      </c>
      <c r="HL24" s="1">
        <v>34</v>
      </c>
      <c r="HM24" s="1">
        <v>32</v>
      </c>
      <c r="HU24" s="1">
        <f>EZ24-GW24</f>
        <v>1</v>
      </c>
      <c r="HV24" s="1">
        <f>FA24-GX24</f>
        <v>6</v>
      </c>
      <c r="HW24" s="1">
        <f>FB24-GY24</f>
        <v>10</v>
      </c>
      <c r="HX24" s="1">
        <f>FC24-GZ24</f>
        <v>0</v>
      </c>
      <c r="HY24" s="1">
        <f>FD24-HA24</f>
        <v>-1</v>
      </c>
      <c r="IB24" s="1">
        <f>FG24-HD24</f>
        <v>1</v>
      </c>
      <c r="IC24" s="1">
        <f t="shared" ref="IC24:II24" si="0">FJ24-HG24</f>
        <v>-30</v>
      </c>
      <c r="ID24" s="1">
        <f t="shared" si="0"/>
        <v>-23.919999999999998</v>
      </c>
      <c r="IE24" s="1">
        <f t="shared" si="0"/>
        <v>-11</v>
      </c>
      <c r="IF24" s="1">
        <f t="shared" si="0"/>
        <v>-5</v>
      </c>
      <c r="IG24" s="1">
        <f t="shared" si="0"/>
        <v>-0.30999999999999961</v>
      </c>
      <c r="IH24" s="1">
        <f t="shared" si="0"/>
        <v>0</v>
      </c>
      <c r="II24" s="1">
        <f t="shared" si="0"/>
        <v>-2</v>
      </c>
    </row>
    <row r="25" spans="1:243" s="1" customFormat="1">
      <c r="A25" s="14">
        <v>16</v>
      </c>
      <c r="B25" s="1">
        <v>63</v>
      </c>
      <c r="C25" s="1">
        <v>63</v>
      </c>
      <c r="D25" s="1">
        <v>170</v>
      </c>
      <c r="E25" s="1">
        <v>74</v>
      </c>
      <c r="F25" s="1">
        <v>418</v>
      </c>
      <c r="G25" s="1">
        <v>427</v>
      </c>
      <c r="H25" s="1">
        <v>40</v>
      </c>
      <c r="I25" s="1">
        <v>-26</v>
      </c>
      <c r="J25" s="1">
        <v>53</v>
      </c>
      <c r="K25" s="1" t="s">
        <v>7029</v>
      </c>
      <c r="EZ25" s="1">
        <v>60</v>
      </c>
      <c r="FA25" s="1">
        <v>46</v>
      </c>
      <c r="FB25" s="1">
        <v>27</v>
      </c>
      <c r="FC25" s="1">
        <v>12</v>
      </c>
      <c r="FD25" s="1">
        <v>12</v>
      </c>
      <c r="FE25" s="1">
        <v>69.099999999999994</v>
      </c>
      <c r="FF25" s="1">
        <v>109</v>
      </c>
      <c r="FG25" s="1">
        <v>37</v>
      </c>
      <c r="FP25" s="1">
        <v>33</v>
      </c>
    </row>
    <row r="26" spans="1:243" s="1" customFormat="1">
      <c r="A26" s="14">
        <v>17</v>
      </c>
    </row>
    <row r="27" spans="1:243" s="1" customFormat="1">
      <c r="A27" s="14">
        <v>18</v>
      </c>
      <c r="B27" s="1">
        <v>67</v>
      </c>
      <c r="C27" s="1">
        <v>67</v>
      </c>
      <c r="D27" s="1">
        <v>172</v>
      </c>
      <c r="E27" s="1">
        <v>86</v>
      </c>
      <c r="F27" s="1">
        <v>398</v>
      </c>
      <c r="G27" s="1">
        <v>420</v>
      </c>
      <c r="H27" s="1">
        <v>51</v>
      </c>
      <c r="I27" s="1">
        <v>78</v>
      </c>
      <c r="J27" s="1">
        <v>77</v>
      </c>
      <c r="K27" s="1" t="s">
        <v>7171</v>
      </c>
    </row>
    <row r="28" spans="1:243" s="1" customFormat="1">
      <c r="A28" s="14">
        <v>19</v>
      </c>
      <c r="B28" s="1">
        <v>63</v>
      </c>
      <c r="C28" s="1">
        <v>63</v>
      </c>
      <c r="D28" s="1">
        <v>192</v>
      </c>
      <c r="E28" s="1">
        <v>94</v>
      </c>
      <c r="F28" s="1">
        <v>410</v>
      </c>
      <c r="G28" s="1">
        <v>419</v>
      </c>
      <c r="H28" s="1">
        <v>68</v>
      </c>
      <c r="I28" s="1">
        <v>62</v>
      </c>
      <c r="J28" s="1">
        <v>51</v>
      </c>
      <c r="K28" s="1" t="s">
        <v>7139</v>
      </c>
    </row>
    <row r="29" spans="1:243" s="1" customFormat="1">
      <c r="A29" s="14">
        <v>20</v>
      </c>
    </row>
    <row r="30" spans="1:243" s="1" customFormat="1">
      <c r="A30" s="14">
        <v>21</v>
      </c>
      <c r="B30" s="1">
        <v>85</v>
      </c>
      <c r="C30" s="1">
        <v>85</v>
      </c>
      <c r="D30" s="1">
        <v>248</v>
      </c>
      <c r="E30" s="1">
        <v>116</v>
      </c>
      <c r="F30" s="1">
        <v>394</v>
      </c>
      <c r="G30" s="1">
        <v>468</v>
      </c>
      <c r="H30" s="1">
        <v>34</v>
      </c>
      <c r="I30" s="1">
        <v>57</v>
      </c>
      <c r="J30" s="1">
        <v>44</v>
      </c>
      <c r="K30" s="1" t="s">
        <v>7155</v>
      </c>
    </row>
    <row r="31" spans="1:243" s="1" customFormat="1">
      <c r="A31" s="14">
        <v>22</v>
      </c>
      <c r="B31" s="1">
        <v>127</v>
      </c>
      <c r="C31" s="1">
        <v>127</v>
      </c>
      <c r="D31" s="1">
        <v>140</v>
      </c>
      <c r="E31" s="1">
        <v>112</v>
      </c>
      <c r="F31" s="1">
        <v>314</v>
      </c>
      <c r="G31" s="1">
        <v>456</v>
      </c>
      <c r="H31" s="1">
        <v>72</v>
      </c>
      <c r="I31" s="1">
        <v>-2</v>
      </c>
      <c r="J31" s="1">
        <v>60</v>
      </c>
      <c r="K31" s="1" t="s">
        <v>7128</v>
      </c>
      <c r="P31" s="1">
        <v>123</v>
      </c>
      <c r="Q31" s="1">
        <v>123</v>
      </c>
      <c r="R31" s="1">
        <v>130</v>
      </c>
      <c r="S31" s="1">
        <v>114</v>
      </c>
      <c r="T31" s="1">
        <v>344</v>
      </c>
      <c r="U31" s="1">
        <v>492</v>
      </c>
      <c r="V31" s="1">
        <v>72</v>
      </c>
      <c r="W31" s="1">
        <v>5</v>
      </c>
      <c r="X31" s="1">
        <v>63</v>
      </c>
      <c r="Y31" s="1" t="s">
        <v>7129</v>
      </c>
    </row>
    <row r="32" spans="1:243" s="1" customFormat="1">
      <c r="A32" s="14">
        <v>23</v>
      </c>
      <c r="B32" s="1">
        <v>71</v>
      </c>
      <c r="C32" s="1">
        <v>71</v>
      </c>
      <c r="D32" s="1">
        <v>204</v>
      </c>
      <c r="E32" s="1">
        <v>92</v>
      </c>
      <c r="F32" s="1">
        <v>404</v>
      </c>
      <c r="G32" s="1">
        <v>439</v>
      </c>
      <c r="H32" s="1">
        <v>67</v>
      </c>
      <c r="I32" s="1">
        <v>113</v>
      </c>
      <c r="J32" s="1">
        <v>192</v>
      </c>
      <c r="K32" s="1" t="s">
        <v>7288</v>
      </c>
      <c r="P32" s="1">
        <v>73</v>
      </c>
      <c r="Q32" s="1">
        <v>73</v>
      </c>
      <c r="R32" s="1">
        <v>208</v>
      </c>
      <c r="S32" s="1">
        <v>98</v>
      </c>
      <c r="T32" s="1">
        <v>404</v>
      </c>
      <c r="U32" s="1">
        <v>445</v>
      </c>
      <c r="V32" s="1">
        <v>42</v>
      </c>
      <c r="W32" s="1">
        <v>105</v>
      </c>
      <c r="X32" s="1">
        <v>142</v>
      </c>
      <c r="Y32" s="1" t="s">
        <v>7289</v>
      </c>
      <c r="AD32" s="1">
        <v>57</v>
      </c>
      <c r="AE32" s="1">
        <v>57</v>
      </c>
      <c r="AF32" s="1">
        <v>200</v>
      </c>
      <c r="AG32" s="1">
        <v>90</v>
      </c>
      <c r="AH32" s="1">
        <v>604</v>
      </c>
      <c r="AI32" s="1">
        <v>587</v>
      </c>
      <c r="AJ32" s="1">
        <v>68</v>
      </c>
      <c r="AK32" s="1">
        <v>26</v>
      </c>
      <c r="AL32" s="1">
        <v>164</v>
      </c>
      <c r="AM32" s="1" t="s">
        <v>7290</v>
      </c>
      <c r="AR32" s="1">
        <v>57</v>
      </c>
      <c r="AS32" s="1">
        <v>57</v>
      </c>
      <c r="AT32" s="1">
        <v>202</v>
      </c>
      <c r="AU32" s="1">
        <v>86</v>
      </c>
      <c r="AV32" s="1">
        <v>576</v>
      </c>
      <c r="AW32" s="1">
        <v>560</v>
      </c>
      <c r="AX32" s="1">
        <v>65</v>
      </c>
      <c r="AY32" s="1">
        <v>28</v>
      </c>
      <c r="AZ32" s="1">
        <v>165</v>
      </c>
      <c r="BA32" s="1" t="s">
        <v>7291</v>
      </c>
      <c r="EZ32" s="1">
        <v>60</v>
      </c>
      <c r="FA32" s="1">
        <v>49</v>
      </c>
      <c r="FB32" s="1">
        <v>30</v>
      </c>
      <c r="FC32" s="1">
        <v>13</v>
      </c>
      <c r="FD32" s="1">
        <v>11</v>
      </c>
      <c r="FE32" s="1">
        <v>107</v>
      </c>
      <c r="FF32" s="1">
        <v>70.8</v>
      </c>
      <c r="FG32" s="1">
        <v>48</v>
      </c>
      <c r="FL32" s="1">
        <v>34</v>
      </c>
      <c r="FM32" s="1">
        <v>24</v>
      </c>
      <c r="FN32" s="1">
        <v>2.69</v>
      </c>
      <c r="FO32" s="1">
        <v>31</v>
      </c>
      <c r="FP32" s="1">
        <v>34</v>
      </c>
    </row>
    <row r="33" spans="1:301" s="1" customFormat="1">
      <c r="A33" s="14">
        <v>24</v>
      </c>
      <c r="B33" s="1">
        <v>89</v>
      </c>
      <c r="C33" s="1">
        <v>89</v>
      </c>
      <c r="D33" s="1">
        <v>218</v>
      </c>
      <c r="E33" s="1">
        <v>184</v>
      </c>
      <c r="F33" s="1">
        <v>434</v>
      </c>
      <c r="G33" s="1">
        <v>528</v>
      </c>
      <c r="H33" s="1">
        <v>59</v>
      </c>
      <c r="I33" s="1">
        <v>-72</v>
      </c>
      <c r="J33" s="1">
        <v>96</v>
      </c>
      <c r="K33" s="1" t="s">
        <v>7301</v>
      </c>
      <c r="EZ33" s="1">
        <v>40</v>
      </c>
      <c r="FA33" s="1">
        <v>41</v>
      </c>
      <c r="FB33" s="1">
        <v>31</v>
      </c>
      <c r="FC33" s="1">
        <v>11</v>
      </c>
      <c r="FD33" s="1">
        <v>11</v>
      </c>
      <c r="FG33" s="1">
        <v>39</v>
      </c>
      <c r="FL33" s="1">
        <v>42</v>
      </c>
      <c r="FM33" s="1">
        <v>35.049999999999997</v>
      </c>
      <c r="FN33" s="1">
        <v>3.11</v>
      </c>
      <c r="FO33" s="1">
        <v>27</v>
      </c>
      <c r="FP33" s="1">
        <v>35</v>
      </c>
      <c r="FR33" s="1">
        <v>1.02</v>
      </c>
      <c r="FS33" s="1">
        <v>1.9</v>
      </c>
      <c r="FT33" s="1">
        <v>0.9</v>
      </c>
      <c r="FU33" s="1">
        <v>41</v>
      </c>
      <c r="FV33" s="1">
        <v>25</v>
      </c>
      <c r="KB33" s="1">
        <v>1</v>
      </c>
    </row>
    <row r="34" spans="1:301" s="1" customFormat="1">
      <c r="A34" s="14">
        <v>25</v>
      </c>
    </row>
    <row r="35" spans="1:301" s="1" customFormat="1">
      <c r="A35" s="14">
        <v>26</v>
      </c>
    </row>
    <row r="36" spans="1:301" s="1" customFormat="1">
      <c r="A36" s="14">
        <v>27</v>
      </c>
      <c r="B36" s="1">
        <v>82</v>
      </c>
      <c r="C36" s="1">
        <v>82</v>
      </c>
      <c r="D36" s="1">
        <v>180</v>
      </c>
      <c r="E36" s="1">
        <v>142</v>
      </c>
      <c r="F36" s="1">
        <v>404</v>
      </c>
      <c r="G36" s="1">
        <v>472</v>
      </c>
      <c r="H36" s="1">
        <v>67</v>
      </c>
      <c r="I36" s="1">
        <v>-78</v>
      </c>
      <c r="J36" s="1">
        <v>59</v>
      </c>
      <c r="K36" s="1" t="s">
        <v>7135</v>
      </c>
    </row>
    <row r="37" spans="1:301" s="1" customFormat="1">
      <c r="A37" s="14">
        <v>28</v>
      </c>
      <c r="B37" s="1">
        <v>91</v>
      </c>
      <c r="C37" s="1">
        <v>91</v>
      </c>
      <c r="D37" s="1">
        <v>154</v>
      </c>
      <c r="E37" s="1">
        <v>74</v>
      </c>
      <c r="F37" s="1">
        <v>356</v>
      </c>
      <c r="G37" s="1">
        <v>437</v>
      </c>
      <c r="H37" s="1">
        <v>62</v>
      </c>
      <c r="I37" s="1">
        <v>0</v>
      </c>
      <c r="J37" s="1">
        <v>21</v>
      </c>
      <c r="K37" s="1" t="s">
        <v>7068</v>
      </c>
      <c r="P37" s="1">
        <v>95</v>
      </c>
      <c r="Q37" s="1">
        <v>95</v>
      </c>
      <c r="R37" s="1">
        <v>150</v>
      </c>
      <c r="S37" s="1">
        <v>72</v>
      </c>
      <c r="T37" s="1">
        <v>354</v>
      </c>
      <c r="U37" s="1">
        <v>444</v>
      </c>
      <c r="V37" s="1">
        <v>57</v>
      </c>
      <c r="W37" s="1">
        <v>1</v>
      </c>
      <c r="X37" s="1">
        <v>30</v>
      </c>
      <c r="Y37" s="1" t="s">
        <v>7068</v>
      </c>
    </row>
    <row r="38" spans="1:301" s="1" customFormat="1">
      <c r="A38" s="14">
        <v>29</v>
      </c>
      <c r="C38" s="64"/>
      <c r="D38" s="3"/>
      <c r="L38"/>
      <c r="AZ38" s="66"/>
      <c r="BL38" s="14"/>
      <c r="CV38" s="14"/>
      <c r="DN38" s="14"/>
    </row>
    <row r="39" spans="1:301" s="1" customFormat="1">
      <c r="A39" s="14">
        <v>30</v>
      </c>
    </row>
    <row r="40" spans="1:301" s="1" customFormat="1">
      <c r="A40" s="14">
        <v>31</v>
      </c>
      <c r="KB40" s="1">
        <v>1</v>
      </c>
    </row>
    <row r="41" spans="1:301" s="14" customFormat="1">
      <c r="A41" s="14">
        <v>32</v>
      </c>
      <c r="B41" s="1">
        <v>86</v>
      </c>
      <c r="C41" s="1">
        <v>86</v>
      </c>
      <c r="D41" s="1">
        <v>156</v>
      </c>
      <c r="E41" s="1">
        <v>98</v>
      </c>
      <c r="F41" s="1">
        <v>368</v>
      </c>
      <c r="G41" s="1">
        <v>440</v>
      </c>
      <c r="H41" s="1">
        <v>50</v>
      </c>
      <c r="I41" s="1">
        <v>17</v>
      </c>
      <c r="J41" s="1">
        <v>19</v>
      </c>
      <c r="K41" s="1" t="s">
        <v>7029</v>
      </c>
      <c r="L41" s="1"/>
      <c r="M41" s="1"/>
      <c r="N41" s="1"/>
      <c r="O41" s="1"/>
      <c r="P41" s="1">
        <v>62</v>
      </c>
      <c r="Q41" s="1">
        <v>62</v>
      </c>
      <c r="R41" s="1">
        <v>162</v>
      </c>
      <c r="S41" s="1">
        <v>80</v>
      </c>
      <c r="T41" s="1">
        <v>430</v>
      </c>
      <c r="U41" s="1">
        <v>436</v>
      </c>
      <c r="V41" s="1">
        <v>80</v>
      </c>
      <c r="W41" s="1">
        <v>57</v>
      </c>
      <c r="X41" s="1">
        <v>58</v>
      </c>
      <c r="Y41" s="1" t="s">
        <v>7029</v>
      </c>
      <c r="Z41" s="1"/>
      <c r="AA41" s="1"/>
      <c r="AB41" s="1"/>
      <c r="AC41" s="1"/>
      <c r="AD41" s="1">
        <v>79</v>
      </c>
      <c r="AE41" s="1">
        <v>79</v>
      </c>
      <c r="AF41" s="1">
        <v>164</v>
      </c>
      <c r="AG41" s="1">
        <v>102</v>
      </c>
      <c r="AH41" s="1">
        <v>374</v>
      </c>
      <c r="AI41" s="1">
        <v>428</v>
      </c>
      <c r="AJ41" s="1">
        <v>61</v>
      </c>
      <c r="AK41" s="1">
        <v>42</v>
      </c>
      <c r="AL41" s="1">
        <v>-35</v>
      </c>
      <c r="AM41" s="1" t="s">
        <v>7046</v>
      </c>
      <c r="AN41" s="1"/>
      <c r="AO41" s="1"/>
      <c r="AP41" s="1"/>
      <c r="AQ41" s="1"/>
      <c r="AR41" s="1">
        <v>54</v>
      </c>
      <c r="AS41" s="1"/>
      <c r="AT41" s="1">
        <v>166</v>
      </c>
      <c r="AU41" s="1">
        <v>106</v>
      </c>
      <c r="AV41" s="1">
        <v>434</v>
      </c>
      <c r="AW41" s="1">
        <v>411</v>
      </c>
      <c r="AX41" s="1">
        <v>40</v>
      </c>
      <c r="AY41" s="1">
        <v>27</v>
      </c>
      <c r="AZ41" s="1">
        <v>23</v>
      </c>
      <c r="BA41" s="1" t="s">
        <v>7047</v>
      </c>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row>
    <row r="42" spans="1:301" s="1" customFormat="1">
      <c r="A42" s="14">
        <v>33</v>
      </c>
      <c r="B42" s="1">
        <v>80</v>
      </c>
      <c r="D42" s="1">
        <v>154</v>
      </c>
      <c r="E42" s="1">
        <v>90</v>
      </c>
      <c r="F42" s="1">
        <v>356</v>
      </c>
      <c r="G42" s="1">
        <v>410</v>
      </c>
      <c r="H42" s="1">
        <v>28</v>
      </c>
      <c r="I42" s="1">
        <v>76</v>
      </c>
      <c r="J42" s="1">
        <v>55</v>
      </c>
      <c r="K42" s="1" t="s">
        <v>7227</v>
      </c>
    </row>
    <row r="43" spans="1:301" s="1" customFormat="1">
      <c r="A43" s="14">
        <v>34</v>
      </c>
    </row>
    <row r="44" spans="1:301" s="1" customFormat="1">
      <c r="A44" s="14">
        <v>35</v>
      </c>
      <c r="KB44" s="1">
        <v>1</v>
      </c>
    </row>
    <row r="45" spans="1:301" s="1" customFormat="1">
      <c r="A45" s="14">
        <v>36</v>
      </c>
    </row>
    <row r="46" spans="1:301" s="1" customFormat="1">
      <c r="A46" s="14">
        <v>37</v>
      </c>
      <c r="B46" s="1">
        <v>102</v>
      </c>
      <c r="C46" s="1">
        <v>102</v>
      </c>
      <c r="D46" s="1">
        <v>174</v>
      </c>
      <c r="E46" s="1">
        <v>76</v>
      </c>
      <c r="F46" s="1">
        <v>362</v>
      </c>
      <c r="G46" s="1">
        <v>471</v>
      </c>
      <c r="H46" s="1">
        <v>53</v>
      </c>
      <c r="I46" s="1">
        <v>21</v>
      </c>
      <c r="J46" s="1">
        <v>29</v>
      </c>
      <c r="K46" s="1" t="s">
        <v>7033</v>
      </c>
      <c r="P46" s="1">
        <v>71</v>
      </c>
      <c r="Q46" s="1">
        <v>71</v>
      </c>
      <c r="R46" s="1">
        <v>186</v>
      </c>
      <c r="S46" s="1">
        <v>74</v>
      </c>
      <c r="T46" s="1">
        <v>406</v>
      </c>
      <c r="U46" s="1">
        <v>441</v>
      </c>
      <c r="V46" s="1">
        <v>41</v>
      </c>
      <c r="W46" s="1">
        <v>-3</v>
      </c>
      <c r="X46" s="1">
        <v>7</v>
      </c>
      <c r="Y46" s="1" t="s">
        <v>7108</v>
      </c>
    </row>
    <row r="47" spans="1:301" s="1" customFormat="1">
      <c r="A47" s="14">
        <v>38</v>
      </c>
      <c r="C47" s="64"/>
      <c r="D47" s="3"/>
      <c r="G47" s="77"/>
      <c r="L47"/>
      <c r="AZ47" s="66"/>
      <c r="BL47" s="14"/>
      <c r="CV47" s="14"/>
      <c r="DN47" s="14"/>
    </row>
    <row r="48" spans="1:301" s="1" customFormat="1">
      <c r="A48" s="14">
        <v>39</v>
      </c>
      <c r="B48" s="1">
        <v>71</v>
      </c>
      <c r="C48" s="1">
        <v>71</v>
      </c>
      <c r="D48" s="1">
        <v>188</v>
      </c>
      <c r="E48" s="1">
        <v>96</v>
      </c>
      <c r="F48" s="1">
        <v>432</v>
      </c>
      <c r="G48" s="1">
        <v>469</v>
      </c>
      <c r="H48" s="1">
        <v>51</v>
      </c>
      <c r="I48" s="1">
        <v>-20</v>
      </c>
      <c r="J48" s="1">
        <v>33</v>
      </c>
      <c r="K48" s="1" t="s">
        <v>7139</v>
      </c>
    </row>
    <row r="49" spans="1:288" s="1" customFormat="1">
      <c r="A49" s="14">
        <v>40</v>
      </c>
      <c r="B49" s="1">
        <v>94</v>
      </c>
      <c r="C49" s="1">
        <v>94</v>
      </c>
      <c r="D49" s="1">
        <v>142</v>
      </c>
      <c r="E49" s="1">
        <v>84</v>
      </c>
      <c r="F49" s="1">
        <v>360</v>
      </c>
      <c r="G49" s="1">
        <v>450</v>
      </c>
      <c r="H49" s="1">
        <v>70</v>
      </c>
      <c r="I49" s="1">
        <v>58</v>
      </c>
      <c r="J49" s="1">
        <v>32</v>
      </c>
      <c r="K49" s="1" t="s">
        <v>7307</v>
      </c>
      <c r="GW49" s="1">
        <v>58</v>
      </c>
      <c r="GX49" s="1">
        <v>50</v>
      </c>
      <c r="GY49" s="1">
        <v>35</v>
      </c>
      <c r="GZ49" s="1">
        <v>11</v>
      </c>
      <c r="HA49" s="1">
        <v>10</v>
      </c>
      <c r="HB49" s="1">
        <v>92.1</v>
      </c>
      <c r="HC49" s="1">
        <v>96.5</v>
      </c>
      <c r="HD49" s="1">
        <v>39</v>
      </c>
      <c r="HM49" s="1">
        <v>26</v>
      </c>
    </row>
    <row r="50" spans="1:288" s="1" customFormat="1">
      <c r="A50" s="14">
        <v>41</v>
      </c>
      <c r="B50" s="1">
        <v>153</v>
      </c>
      <c r="E50" s="1">
        <v>64</v>
      </c>
      <c r="F50" s="1">
        <v>282</v>
      </c>
      <c r="G50" s="1">
        <v>450</v>
      </c>
      <c r="I50" s="1">
        <v>66</v>
      </c>
      <c r="J50" s="1">
        <v>68</v>
      </c>
      <c r="K50" s="1" t="s">
        <v>7233</v>
      </c>
    </row>
    <row r="51" spans="1:288" s="1" customFormat="1">
      <c r="A51" s="14">
        <v>42</v>
      </c>
      <c r="B51" s="1">
        <v>86</v>
      </c>
      <c r="C51" s="1">
        <v>258</v>
      </c>
      <c r="E51" s="1">
        <v>110</v>
      </c>
      <c r="F51" s="1">
        <v>364</v>
      </c>
      <c r="G51" s="1">
        <v>435</v>
      </c>
      <c r="I51" s="1">
        <v>-66</v>
      </c>
      <c r="J51" s="1">
        <v>77</v>
      </c>
      <c r="K51" s="1" t="s">
        <v>7375</v>
      </c>
      <c r="P51" s="1">
        <v>91</v>
      </c>
      <c r="Q51" s="1">
        <v>102</v>
      </c>
      <c r="S51" s="1">
        <v>104</v>
      </c>
      <c r="T51" s="1">
        <v>366</v>
      </c>
      <c r="U51" s="1">
        <v>450</v>
      </c>
      <c r="W51" s="1">
        <v>-67</v>
      </c>
      <c r="X51" s="1">
        <v>90</v>
      </c>
      <c r="Y51" s="1" t="s">
        <v>7376</v>
      </c>
      <c r="KB51" s="1">
        <v>1</v>
      </c>
    </row>
    <row r="52" spans="1:288" s="1" customFormat="1">
      <c r="A52" s="14">
        <v>43</v>
      </c>
      <c r="B52" s="1">
        <v>133</v>
      </c>
      <c r="E52" s="1">
        <v>68</v>
      </c>
      <c r="F52" s="1">
        <v>312</v>
      </c>
      <c r="G52" s="1">
        <v>464</v>
      </c>
      <c r="I52" s="1">
        <v>73</v>
      </c>
      <c r="J52" s="1">
        <v>-53</v>
      </c>
      <c r="K52" s="1" t="s">
        <v>7229</v>
      </c>
      <c r="P52" s="1">
        <v>76</v>
      </c>
      <c r="S52" s="1">
        <v>66</v>
      </c>
      <c r="T52" s="1">
        <v>360</v>
      </c>
      <c r="U52" s="1">
        <v>405</v>
      </c>
      <c r="W52" s="1">
        <v>71</v>
      </c>
      <c r="X52" s="1">
        <v>-28</v>
      </c>
      <c r="Y52" s="1" t="s">
        <v>7230</v>
      </c>
      <c r="AD52" s="1">
        <v>57</v>
      </c>
      <c r="AE52" s="1">
        <v>57</v>
      </c>
      <c r="AF52" s="1">
        <v>156</v>
      </c>
      <c r="AG52" s="1">
        <v>66</v>
      </c>
      <c r="AH52" s="1">
        <v>400</v>
      </c>
      <c r="AI52" s="1">
        <v>389</v>
      </c>
      <c r="AJ52" s="1">
        <v>46</v>
      </c>
      <c r="AK52" s="1">
        <v>71</v>
      </c>
      <c r="AL52" s="1">
        <v>-15</v>
      </c>
      <c r="AM52" s="1" t="s">
        <v>7231</v>
      </c>
      <c r="EZ52" s="1">
        <v>74</v>
      </c>
      <c r="FA52" s="1">
        <v>45</v>
      </c>
      <c r="FB52" s="1">
        <v>23</v>
      </c>
      <c r="FC52" s="1">
        <v>9</v>
      </c>
      <c r="FD52" s="1">
        <v>6</v>
      </c>
      <c r="FE52" s="1">
        <v>139.80000000000001</v>
      </c>
      <c r="FF52" s="1">
        <v>45.16</v>
      </c>
      <c r="FG52" s="1">
        <v>50</v>
      </c>
      <c r="FJ52" s="1">
        <v>75</v>
      </c>
      <c r="FK52" s="1">
        <v>46.88</v>
      </c>
      <c r="FL52" s="1">
        <v>76</v>
      </c>
      <c r="FM52" s="1">
        <v>66.209999999999994</v>
      </c>
      <c r="FN52" s="1">
        <v>4.22</v>
      </c>
      <c r="FO52" s="1">
        <v>29</v>
      </c>
      <c r="FP52" s="1">
        <v>32</v>
      </c>
      <c r="GW52" s="1">
        <v>65</v>
      </c>
      <c r="GX52" s="1">
        <v>39</v>
      </c>
      <c r="GY52" s="1">
        <v>21</v>
      </c>
      <c r="GZ52" s="1">
        <v>10</v>
      </c>
      <c r="HA52" s="1">
        <v>12</v>
      </c>
      <c r="HD52" s="1">
        <v>37</v>
      </c>
      <c r="HE52" s="1">
        <v>49</v>
      </c>
      <c r="HF52" s="1">
        <v>59</v>
      </c>
      <c r="HI52" s="1">
        <v>64</v>
      </c>
      <c r="HJ52" s="1">
        <v>46</v>
      </c>
      <c r="HK52" s="1">
        <v>3.73</v>
      </c>
      <c r="HL52" s="1">
        <v>25</v>
      </c>
      <c r="HM52" s="1">
        <v>25</v>
      </c>
      <c r="IO52" s="1">
        <f>EZ52-GW52</f>
        <v>9</v>
      </c>
      <c r="IP52" s="1">
        <f>FA52-GX52</f>
        <v>6</v>
      </c>
      <c r="IQ52" s="1">
        <f>FB52-GY52</f>
        <v>2</v>
      </c>
      <c r="IR52" s="1">
        <f>FC52-GZ52</f>
        <v>-1</v>
      </c>
      <c r="IS52" s="1">
        <f>FD52-HA52</f>
        <v>-6</v>
      </c>
      <c r="IV52" s="1">
        <f>FG52-HD52</f>
        <v>13</v>
      </c>
      <c r="JA52" s="1">
        <f>FL52-HI52</f>
        <v>12</v>
      </c>
      <c r="JB52" s="1">
        <f>FM52-HJ52</f>
        <v>20.209999999999994</v>
      </c>
      <c r="JC52" s="1">
        <f>FN52-HK52</f>
        <v>0.48999999999999977</v>
      </c>
      <c r="JD52" s="1">
        <f>FO52-HL52</f>
        <v>4</v>
      </c>
      <c r="JE52" s="1">
        <f>FP52-HM52</f>
        <v>7</v>
      </c>
    </row>
    <row r="53" spans="1:288" s="1" customFormat="1">
      <c r="A53" s="14">
        <v>44</v>
      </c>
    </row>
    <row r="54" spans="1:288" s="1" customFormat="1">
      <c r="A54" s="14">
        <v>45</v>
      </c>
      <c r="B54" s="1">
        <v>78</v>
      </c>
      <c r="C54" s="1">
        <v>78</v>
      </c>
      <c r="D54" s="1">
        <v>174</v>
      </c>
      <c r="E54" s="1">
        <v>74</v>
      </c>
      <c r="F54" s="1">
        <v>344</v>
      </c>
      <c r="G54" s="1">
        <v>392</v>
      </c>
      <c r="H54" s="1">
        <v>77</v>
      </c>
      <c r="I54" s="1">
        <v>79</v>
      </c>
      <c r="J54" s="1">
        <v>66</v>
      </c>
      <c r="K54" s="1" t="s">
        <v>7139</v>
      </c>
      <c r="EZ54" s="1">
        <v>65</v>
      </c>
      <c r="FA54" s="1">
        <v>40</v>
      </c>
      <c r="FB54" s="1">
        <v>24</v>
      </c>
      <c r="FC54" s="1">
        <v>18</v>
      </c>
      <c r="FD54" s="1">
        <v>13</v>
      </c>
      <c r="FE54" s="1">
        <v>62.2</v>
      </c>
      <c r="FF54" s="1">
        <v>88.4</v>
      </c>
      <c r="FG54" s="1">
        <v>31</v>
      </c>
      <c r="FL54" s="1">
        <v>28</v>
      </c>
      <c r="FM54" s="1">
        <v>21</v>
      </c>
      <c r="FN54" s="1">
        <v>2.39</v>
      </c>
      <c r="FO54" s="1">
        <v>37</v>
      </c>
      <c r="FP54" s="1">
        <v>32</v>
      </c>
    </row>
    <row r="55" spans="1:288" s="1" customFormat="1">
      <c r="A55" s="14">
        <v>46</v>
      </c>
    </row>
    <row r="56" spans="1:288" s="1" customFormat="1">
      <c r="A56" s="14">
        <v>47</v>
      </c>
      <c r="B56" s="1">
        <v>96</v>
      </c>
      <c r="C56" s="1">
        <v>96</v>
      </c>
      <c r="D56" s="1">
        <v>144</v>
      </c>
      <c r="E56" s="1">
        <v>90</v>
      </c>
      <c r="F56" s="1">
        <v>322</v>
      </c>
      <c r="G56" s="1">
        <v>406</v>
      </c>
      <c r="H56" s="1">
        <v>15</v>
      </c>
      <c r="I56" s="1">
        <v>9</v>
      </c>
      <c r="J56" s="1">
        <v>20</v>
      </c>
      <c r="K56" s="1" t="s">
        <v>7139</v>
      </c>
      <c r="P56" s="1">
        <v>108</v>
      </c>
      <c r="Q56" s="1">
        <v>108</v>
      </c>
      <c r="R56" s="1">
        <v>144</v>
      </c>
      <c r="S56" s="1">
        <v>90</v>
      </c>
      <c r="T56" s="1">
        <v>320</v>
      </c>
      <c r="U56" s="1">
        <v>428</v>
      </c>
      <c r="V56" s="1">
        <v>30</v>
      </c>
      <c r="W56" s="1">
        <v>13</v>
      </c>
      <c r="X56" s="1">
        <v>23</v>
      </c>
      <c r="Y56" s="1" t="s">
        <v>7175</v>
      </c>
    </row>
    <row r="57" spans="1:288" s="1" customFormat="1">
      <c r="A57" s="14">
        <v>48</v>
      </c>
      <c r="B57" s="1">
        <v>83</v>
      </c>
      <c r="C57" s="1">
        <v>83</v>
      </c>
      <c r="D57" s="1">
        <v>130</v>
      </c>
      <c r="E57" s="1">
        <v>98</v>
      </c>
      <c r="F57" s="1">
        <v>374</v>
      </c>
      <c r="G57" s="1">
        <v>439</v>
      </c>
      <c r="H57" s="1">
        <v>-4</v>
      </c>
      <c r="I57" s="1">
        <v>79</v>
      </c>
      <c r="J57" s="1">
        <v>79</v>
      </c>
      <c r="K57" s="1" t="s">
        <v>7139</v>
      </c>
    </row>
    <row r="58" spans="1:288" s="1" customFormat="1">
      <c r="A58" s="14">
        <v>49</v>
      </c>
      <c r="B58" s="1">
        <v>66</v>
      </c>
      <c r="C58" s="1">
        <v>66</v>
      </c>
      <c r="D58" s="1">
        <v>170</v>
      </c>
      <c r="E58" s="1">
        <v>94</v>
      </c>
      <c r="F58" s="1">
        <v>422</v>
      </c>
      <c r="G58" s="1">
        <v>442</v>
      </c>
      <c r="H58" s="1">
        <v>71</v>
      </c>
      <c r="I58" s="1">
        <v>64</v>
      </c>
      <c r="J58" s="1">
        <v>97</v>
      </c>
      <c r="K58" s="1" t="s">
        <v>7139</v>
      </c>
      <c r="FY58" s="1">
        <v>57</v>
      </c>
      <c r="FZ58" s="1">
        <v>56</v>
      </c>
      <c r="GA58" s="1">
        <v>39</v>
      </c>
      <c r="GB58" s="1">
        <v>9</v>
      </c>
      <c r="GC58" s="1">
        <v>9</v>
      </c>
      <c r="GF58" s="1">
        <v>53</v>
      </c>
      <c r="GN58" s="1">
        <v>29</v>
      </c>
    </row>
    <row r="59" spans="1:288" s="1" customFormat="1">
      <c r="A59" s="14">
        <v>50</v>
      </c>
      <c r="KB59" s="1">
        <v>1</v>
      </c>
    </row>
    <row r="60" spans="1:288" s="1" customFormat="1">
      <c r="A60" s="14">
        <v>51</v>
      </c>
      <c r="B60" s="1">
        <v>75</v>
      </c>
      <c r="C60" s="1">
        <v>75</v>
      </c>
      <c r="D60" s="1">
        <v>148</v>
      </c>
      <c r="E60" s="1">
        <v>94</v>
      </c>
      <c r="F60" s="1">
        <v>424</v>
      </c>
      <c r="G60" s="1">
        <v>473</v>
      </c>
      <c r="H60" s="1">
        <v>21</v>
      </c>
      <c r="I60" s="1">
        <v>-4</v>
      </c>
      <c r="J60" s="1">
        <v>19</v>
      </c>
      <c r="K60" s="1" t="s">
        <v>7130</v>
      </c>
    </row>
    <row r="61" spans="1:288" s="1" customFormat="1">
      <c r="A61" s="14">
        <v>52</v>
      </c>
      <c r="B61" s="1">
        <v>70</v>
      </c>
      <c r="C61" s="1">
        <v>70</v>
      </c>
      <c r="D61" s="1">
        <v>164</v>
      </c>
      <c r="E61" s="1">
        <v>82</v>
      </c>
      <c r="F61" s="1">
        <v>416</v>
      </c>
      <c r="G61" s="1">
        <v>449</v>
      </c>
      <c r="H61" s="1">
        <v>68</v>
      </c>
      <c r="I61" s="1">
        <v>51</v>
      </c>
      <c r="J61" s="1">
        <v>97</v>
      </c>
      <c r="K61" s="1" t="s">
        <v>7215</v>
      </c>
      <c r="GW61" s="1">
        <v>69</v>
      </c>
      <c r="GX61" s="1">
        <v>45</v>
      </c>
      <c r="GY61" s="1">
        <v>27</v>
      </c>
      <c r="GZ61" s="1">
        <v>13</v>
      </c>
      <c r="HA61" s="1">
        <v>12</v>
      </c>
      <c r="HD61" s="1">
        <v>45</v>
      </c>
      <c r="HI61" s="1">
        <v>52</v>
      </c>
      <c r="HK61" s="1">
        <v>3.6</v>
      </c>
      <c r="HL61" s="1">
        <v>29</v>
      </c>
      <c r="HM61" s="1">
        <v>29</v>
      </c>
    </row>
    <row r="62" spans="1:288" s="1" customFormat="1">
      <c r="A62" s="14">
        <v>53</v>
      </c>
      <c r="B62" s="1">
        <v>85</v>
      </c>
      <c r="C62" s="1">
        <v>85</v>
      </c>
      <c r="D62" s="1">
        <v>194</v>
      </c>
      <c r="E62" s="1">
        <v>90</v>
      </c>
      <c r="F62" s="1">
        <v>400</v>
      </c>
      <c r="G62" s="1">
        <v>476</v>
      </c>
      <c r="H62" s="1">
        <v>3</v>
      </c>
      <c r="I62" s="1">
        <v>14</v>
      </c>
      <c r="J62" s="1">
        <v>64</v>
      </c>
      <c r="K62" s="1" t="s">
        <v>7315</v>
      </c>
      <c r="GW62" s="1">
        <v>68</v>
      </c>
      <c r="GX62" s="1">
        <v>46</v>
      </c>
      <c r="GY62" s="1">
        <v>28</v>
      </c>
      <c r="GZ62" s="1">
        <v>12</v>
      </c>
      <c r="HA62" s="1">
        <v>12</v>
      </c>
      <c r="HB62" s="1">
        <v>52.9</v>
      </c>
      <c r="HC62" s="1">
        <v>61.1</v>
      </c>
      <c r="HD62" s="1">
        <v>43</v>
      </c>
      <c r="HL62" s="1">
        <v>36</v>
      </c>
      <c r="HM62" s="1">
        <v>36</v>
      </c>
    </row>
    <row r="63" spans="1:288" s="1" customFormat="1">
      <c r="A63" s="14">
        <v>54</v>
      </c>
      <c r="B63" s="1">
        <v>88</v>
      </c>
      <c r="C63" s="1">
        <v>88</v>
      </c>
      <c r="D63" s="1">
        <v>186</v>
      </c>
      <c r="E63" s="1">
        <v>158</v>
      </c>
      <c r="F63" s="1">
        <v>424</v>
      </c>
      <c r="G63" s="1">
        <v>513</v>
      </c>
      <c r="H63" s="1">
        <v>59</v>
      </c>
      <c r="I63" s="1">
        <v>-49</v>
      </c>
      <c r="J63" s="1">
        <v>117</v>
      </c>
      <c r="K63" s="1" t="s">
        <v>7332</v>
      </c>
      <c r="P63" s="1">
        <v>78</v>
      </c>
      <c r="R63" s="1">
        <v>184</v>
      </c>
      <c r="S63" s="1">
        <v>162</v>
      </c>
      <c r="T63" s="1">
        <v>446</v>
      </c>
      <c r="U63" s="1">
        <v>508</v>
      </c>
      <c r="V63" s="1">
        <v>60</v>
      </c>
      <c r="W63" s="1">
        <v>-58</v>
      </c>
      <c r="X63" s="1">
        <v>123</v>
      </c>
      <c r="Y63" s="1" t="s">
        <v>7333</v>
      </c>
      <c r="EZ63" s="1">
        <v>60</v>
      </c>
      <c r="GW63" s="1">
        <v>75</v>
      </c>
      <c r="GX63" s="1">
        <v>48</v>
      </c>
      <c r="GY63" s="1">
        <v>26</v>
      </c>
      <c r="GZ63" s="1">
        <v>15</v>
      </c>
      <c r="HA63" s="1">
        <v>16</v>
      </c>
      <c r="HB63" s="1">
        <v>61.2</v>
      </c>
      <c r="HC63" s="1">
        <v>140</v>
      </c>
      <c r="HD63" s="1">
        <v>41</v>
      </c>
      <c r="HL63" s="1">
        <v>30</v>
      </c>
      <c r="HM63" s="1">
        <v>26</v>
      </c>
      <c r="IO63" s="1">
        <f>EZ63-GW63</f>
        <v>-15</v>
      </c>
    </row>
    <row r="64" spans="1:288" s="1" customFormat="1">
      <c r="A64" s="14">
        <v>55</v>
      </c>
      <c r="B64" s="1">
        <v>72</v>
      </c>
      <c r="C64" s="1">
        <v>72</v>
      </c>
      <c r="D64" s="1">
        <v>192</v>
      </c>
      <c r="E64" s="1">
        <v>94</v>
      </c>
      <c r="F64" s="1">
        <v>378</v>
      </c>
      <c r="G64" s="1">
        <v>413</v>
      </c>
      <c r="H64" s="1">
        <v>67</v>
      </c>
      <c r="I64" s="1">
        <v>47</v>
      </c>
      <c r="J64" s="1">
        <v>49</v>
      </c>
      <c r="K64" s="1" t="s">
        <v>7051</v>
      </c>
      <c r="EZ64" s="1">
        <v>65</v>
      </c>
      <c r="FA64" s="1">
        <v>57</v>
      </c>
      <c r="FB64" s="1">
        <v>43</v>
      </c>
      <c r="FC64" s="1">
        <v>16</v>
      </c>
      <c r="FD64" s="1">
        <v>13</v>
      </c>
      <c r="FG64" s="1">
        <v>50</v>
      </c>
      <c r="FO64" s="1">
        <v>39</v>
      </c>
      <c r="FR64" s="1">
        <v>0.9</v>
      </c>
      <c r="FS64" s="1">
        <v>2.29</v>
      </c>
      <c r="FT64" s="1">
        <v>2.04</v>
      </c>
      <c r="FU64" s="1">
        <v>13</v>
      </c>
      <c r="FV64" s="1">
        <v>6</v>
      </c>
      <c r="FY64" s="1">
        <v>65</v>
      </c>
      <c r="FZ64" s="1">
        <v>62</v>
      </c>
      <c r="GA64" s="1">
        <v>39</v>
      </c>
      <c r="GB64" s="1">
        <v>12</v>
      </c>
      <c r="GC64" s="1">
        <v>12</v>
      </c>
      <c r="GF64" s="1">
        <v>45</v>
      </c>
      <c r="HU64" s="1">
        <f>EZ64-FY64</f>
        <v>0</v>
      </c>
      <c r="HV64" s="1">
        <f>FA64-FZ64</f>
        <v>-5</v>
      </c>
      <c r="HW64" s="1">
        <f>FB64-GA64</f>
        <v>4</v>
      </c>
      <c r="HX64" s="1">
        <f>FC64-GB64</f>
        <v>4</v>
      </c>
      <c r="HY64" s="1">
        <f>FD64-GC64</f>
        <v>1</v>
      </c>
      <c r="IB64" s="1">
        <f>FG64-GF64</f>
        <v>5</v>
      </c>
    </row>
    <row r="65" spans="1:301" s="1" customFormat="1">
      <c r="A65" s="14">
        <v>56</v>
      </c>
    </row>
    <row r="66" spans="1:301" s="1" customFormat="1">
      <c r="A66" s="14">
        <v>57</v>
      </c>
      <c r="B66" s="1">
        <v>66</v>
      </c>
      <c r="C66" s="1">
        <v>66</v>
      </c>
      <c r="D66" s="1">
        <v>168</v>
      </c>
      <c r="E66" s="1">
        <v>60</v>
      </c>
      <c r="F66" s="1">
        <v>404</v>
      </c>
      <c r="G66" s="1">
        <v>423</v>
      </c>
      <c r="H66" s="1">
        <v>34</v>
      </c>
      <c r="I66" s="1">
        <v>-3</v>
      </c>
      <c r="J66" s="1">
        <v>47</v>
      </c>
      <c r="K66" s="1" t="s">
        <v>7139</v>
      </c>
    </row>
    <row r="67" spans="1:301" s="1" customFormat="1">
      <c r="A67" s="14">
        <v>58</v>
      </c>
      <c r="B67" s="1">
        <v>81</v>
      </c>
      <c r="C67" s="1">
        <v>81</v>
      </c>
      <c r="D67" s="1">
        <v>190</v>
      </c>
      <c r="E67" s="1">
        <v>96</v>
      </c>
      <c r="F67" s="1">
        <v>392</v>
      </c>
      <c r="G67" s="1">
        <v>455</v>
      </c>
      <c r="H67" s="1">
        <v>54</v>
      </c>
      <c r="I67" s="1">
        <v>28</v>
      </c>
      <c r="J67" s="1">
        <v>72</v>
      </c>
      <c r="K67" s="1" t="s">
        <v>7215</v>
      </c>
      <c r="P67" s="1">
        <v>78</v>
      </c>
      <c r="Q67" s="1">
        <v>78</v>
      </c>
      <c r="R67" s="1">
        <v>186</v>
      </c>
      <c r="S67" s="1">
        <v>96</v>
      </c>
      <c r="T67" s="1">
        <v>390</v>
      </c>
      <c r="U67" s="1">
        <v>444</v>
      </c>
      <c r="V67" s="1">
        <v>61</v>
      </c>
      <c r="W67" s="1">
        <v>28</v>
      </c>
      <c r="X67" s="1">
        <v>64</v>
      </c>
      <c r="Y67" s="1" t="s">
        <v>7215</v>
      </c>
    </row>
    <row r="68" spans="1:301" s="1" customFormat="1">
      <c r="A68" s="14">
        <v>59</v>
      </c>
      <c r="B68" s="1">
        <v>48</v>
      </c>
      <c r="C68" s="1">
        <v>48</v>
      </c>
      <c r="D68" s="1">
        <v>208</v>
      </c>
      <c r="E68" s="1">
        <v>158</v>
      </c>
      <c r="F68" s="1">
        <v>514</v>
      </c>
      <c r="G68" s="1">
        <v>459</v>
      </c>
      <c r="H68" s="1">
        <v>55</v>
      </c>
      <c r="I68" s="1">
        <v>-58</v>
      </c>
      <c r="J68" s="1">
        <v>106</v>
      </c>
      <c r="K68" s="1" t="s">
        <v>7096</v>
      </c>
      <c r="P68" s="1">
        <v>46</v>
      </c>
      <c r="Q68" s="1">
        <v>46</v>
      </c>
      <c r="R68" s="1">
        <v>198</v>
      </c>
      <c r="S68" s="1">
        <v>162</v>
      </c>
      <c r="T68" s="1">
        <v>522</v>
      </c>
      <c r="U68" s="1">
        <v>456</v>
      </c>
      <c r="V68" s="1">
        <v>38</v>
      </c>
      <c r="W68" s="1">
        <v>-43</v>
      </c>
      <c r="X68" s="1">
        <v>136</v>
      </c>
      <c r="Y68" s="1" t="s">
        <v>7096</v>
      </c>
      <c r="FY68" s="1">
        <v>35</v>
      </c>
      <c r="FZ68" s="1">
        <v>52</v>
      </c>
      <c r="GA68" s="1">
        <v>39</v>
      </c>
      <c r="GB68" s="1">
        <v>12</v>
      </c>
      <c r="GC68" s="1">
        <v>11</v>
      </c>
      <c r="GD68" s="1">
        <v>76.599999999999994</v>
      </c>
      <c r="GE68" s="1">
        <v>91.7</v>
      </c>
      <c r="GF68" s="1">
        <v>32</v>
      </c>
      <c r="GN68" s="1">
        <v>34</v>
      </c>
      <c r="GO68" s="1">
        <v>27</v>
      </c>
    </row>
    <row r="69" spans="1:301" s="1" customFormat="1">
      <c r="A69" s="14">
        <v>60</v>
      </c>
      <c r="B69" s="1">
        <v>77</v>
      </c>
      <c r="C69" s="1">
        <v>77</v>
      </c>
      <c r="D69" s="1">
        <v>156</v>
      </c>
      <c r="E69" s="1">
        <v>76</v>
      </c>
      <c r="F69" s="1">
        <v>406</v>
      </c>
      <c r="G69" s="1">
        <v>459</v>
      </c>
      <c r="H69" s="1">
        <v>84</v>
      </c>
      <c r="I69" s="1">
        <v>3</v>
      </c>
      <c r="J69" s="1">
        <v>91</v>
      </c>
      <c r="K69" s="1" t="s">
        <v>7116</v>
      </c>
      <c r="P69" s="1">
        <v>75</v>
      </c>
      <c r="R69" s="1">
        <v>158</v>
      </c>
      <c r="S69" s="1">
        <v>76</v>
      </c>
      <c r="T69" s="1">
        <v>434</v>
      </c>
      <c r="U69" s="1">
        <v>484</v>
      </c>
      <c r="V69" s="1">
        <v>57</v>
      </c>
      <c r="W69" s="1">
        <v>-33</v>
      </c>
      <c r="X69" s="1">
        <v>53</v>
      </c>
      <c r="Y69" s="1" t="s">
        <v>7117</v>
      </c>
    </row>
    <row r="70" spans="1:301" s="1" customFormat="1">
      <c r="A70" s="14">
        <v>61</v>
      </c>
    </row>
    <row r="71" spans="1:301" s="1" customFormat="1">
      <c r="A71" s="14">
        <v>62</v>
      </c>
    </row>
    <row r="72" spans="1:301" s="1" customFormat="1">
      <c r="A72" s="14">
        <v>63</v>
      </c>
      <c r="B72" s="1">
        <v>60</v>
      </c>
      <c r="C72" s="1">
        <v>60</v>
      </c>
      <c r="D72" s="1">
        <v>172</v>
      </c>
      <c r="E72" s="1">
        <v>156</v>
      </c>
      <c r="F72" s="1">
        <v>448</v>
      </c>
      <c r="G72" s="1">
        <v>448</v>
      </c>
      <c r="I72" s="1">
        <v>202</v>
      </c>
      <c r="J72" s="1">
        <v>78</v>
      </c>
      <c r="K72" s="1" t="s">
        <v>7177</v>
      </c>
      <c r="KB72" s="1">
        <v>1</v>
      </c>
    </row>
    <row r="73" spans="1:301" s="1" customFormat="1">
      <c r="A73" s="14">
        <v>64</v>
      </c>
      <c r="B73" s="1">
        <v>63</v>
      </c>
      <c r="C73" s="1">
        <v>63</v>
      </c>
      <c r="D73" s="1">
        <v>212</v>
      </c>
      <c r="E73" s="1">
        <v>88</v>
      </c>
      <c r="F73" s="1">
        <v>454</v>
      </c>
      <c r="G73" s="1">
        <v>464</v>
      </c>
      <c r="H73" s="1">
        <v>3</v>
      </c>
      <c r="I73" s="1">
        <v>-40</v>
      </c>
      <c r="J73" s="1">
        <v>15</v>
      </c>
      <c r="K73" s="1" t="s">
        <v>7113</v>
      </c>
    </row>
    <row r="74" spans="1:301" s="1" customFormat="1">
      <c r="A74" s="14">
        <v>65</v>
      </c>
      <c r="B74" s="1">
        <v>79</v>
      </c>
      <c r="C74" s="1">
        <v>79</v>
      </c>
      <c r="D74" s="1">
        <v>158</v>
      </c>
      <c r="E74" s="1">
        <v>132</v>
      </c>
      <c r="F74" s="1">
        <v>418</v>
      </c>
      <c r="G74" s="1">
        <v>479</v>
      </c>
      <c r="H74" s="1">
        <v>27</v>
      </c>
      <c r="I74" s="1">
        <v>41</v>
      </c>
      <c r="J74" s="1">
        <v>37</v>
      </c>
      <c r="K74" s="1" t="s">
        <v>7408</v>
      </c>
      <c r="P74" s="1">
        <v>80</v>
      </c>
      <c r="Q74" s="1">
        <v>80</v>
      </c>
      <c r="R74" s="1">
        <v>158</v>
      </c>
      <c r="S74" s="1">
        <v>136</v>
      </c>
      <c r="T74" s="1">
        <v>418</v>
      </c>
      <c r="U74" s="1">
        <v>482</v>
      </c>
      <c r="V74" s="1">
        <v>22</v>
      </c>
      <c r="W74" s="1">
        <v>41</v>
      </c>
      <c r="X74" s="1">
        <v>33</v>
      </c>
      <c r="Y74" s="1" t="s">
        <v>7407</v>
      </c>
      <c r="AD74" s="1">
        <v>96</v>
      </c>
      <c r="AE74" s="1">
        <v>96</v>
      </c>
      <c r="AF74" s="1">
        <v>176</v>
      </c>
      <c r="AG74" s="1">
        <v>130</v>
      </c>
      <c r="AH74" s="1">
        <v>392</v>
      </c>
      <c r="AI74" s="1">
        <v>495</v>
      </c>
      <c r="AJ74" s="1">
        <v>61</v>
      </c>
      <c r="AK74" s="1">
        <v>55</v>
      </c>
      <c r="AL74" s="1">
        <v>10</v>
      </c>
      <c r="AM74" s="1" t="s">
        <v>7407</v>
      </c>
    </row>
    <row r="75" spans="1:301" s="1" customFormat="1">
      <c r="A75" s="14">
        <v>66</v>
      </c>
    </row>
    <row r="76" spans="1:301" s="14" customFormat="1">
      <c r="A76" s="14">
        <v>67</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v>65</v>
      </c>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row>
    <row r="77" spans="1:301" s="1" customFormat="1">
      <c r="A77" s="14">
        <v>68</v>
      </c>
      <c r="B77" s="1">
        <v>117</v>
      </c>
      <c r="C77" s="1">
        <v>117</v>
      </c>
      <c r="D77" s="1">
        <v>132</v>
      </c>
      <c r="E77" s="1">
        <v>76</v>
      </c>
      <c r="F77" s="1">
        <v>346</v>
      </c>
      <c r="G77" s="1">
        <v>482</v>
      </c>
      <c r="H77" s="1">
        <v>60</v>
      </c>
      <c r="I77" s="1">
        <v>60</v>
      </c>
      <c r="J77" s="1">
        <v>-42</v>
      </c>
      <c r="K77" s="1" t="s">
        <v>7095</v>
      </c>
    </row>
    <row r="78" spans="1:301" s="1" customFormat="1">
      <c r="A78" s="14">
        <v>69</v>
      </c>
      <c r="B78" s="1">
        <v>68</v>
      </c>
      <c r="C78" s="1">
        <v>68</v>
      </c>
      <c r="D78" s="1">
        <v>174</v>
      </c>
      <c r="E78" s="1">
        <v>84</v>
      </c>
      <c r="F78" s="1">
        <v>408</v>
      </c>
      <c r="G78" s="1">
        <v>433</v>
      </c>
      <c r="H78" s="1">
        <v>48</v>
      </c>
      <c r="I78" s="1">
        <v>-11</v>
      </c>
      <c r="J78" s="1">
        <v>-4</v>
      </c>
      <c r="K78" s="1" t="s">
        <v>7139</v>
      </c>
    </row>
    <row r="79" spans="1:301" s="1" customFormat="1">
      <c r="A79" s="14">
        <v>70</v>
      </c>
    </row>
    <row r="80" spans="1:301" s="1" customFormat="1">
      <c r="A80" s="14">
        <v>71</v>
      </c>
      <c r="B80" s="1">
        <v>83</v>
      </c>
      <c r="C80" s="1">
        <v>83</v>
      </c>
      <c r="D80" s="1">
        <v>188</v>
      </c>
      <c r="E80" s="1">
        <v>172</v>
      </c>
      <c r="F80" s="1">
        <v>476</v>
      </c>
      <c r="G80" s="1">
        <v>559</v>
      </c>
      <c r="H80" s="1">
        <v>77</v>
      </c>
      <c r="I80" s="1">
        <v>-83</v>
      </c>
      <c r="J80" s="1">
        <v>94</v>
      </c>
      <c r="K80" s="1" t="s">
        <v>7377</v>
      </c>
      <c r="KB80" s="1">
        <v>1</v>
      </c>
    </row>
    <row r="81" spans="1:301" s="14" customFormat="1">
      <c r="A81" s="14">
        <v>72</v>
      </c>
      <c r="B81" s="1">
        <v>54</v>
      </c>
      <c r="C81" s="1">
        <v>54</v>
      </c>
      <c r="D81" s="1">
        <v>208</v>
      </c>
      <c r="E81" s="1">
        <v>100</v>
      </c>
      <c r="F81" s="1">
        <v>470</v>
      </c>
      <c r="G81" s="1">
        <v>445</v>
      </c>
      <c r="H81" s="1">
        <v>71</v>
      </c>
      <c r="I81" s="1">
        <v>62</v>
      </c>
      <c r="J81" s="1">
        <v>13</v>
      </c>
      <c r="K81" s="1" t="s">
        <v>7145</v>
      </c>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v>70</v>
      </c>
      <c r="FA81" s="1">
        <v>50</v>
      </c>
      <c r="FB81" s="1">
        <v>34</v>
      </c>
      <c r="FC81" s="1">
        <v>14</v>
      </c>
      <c r="FD81" s="1">
        <v>15</v>
      </c>
      <c r="FE81" s="1">
        <v>136</v>
      </c>
      <c r="FF81" s="1">
        <v>96.3</v>
      </c>
      <c r="FG81" s="1">
        <v>49</v>
      </c>
      <c r="FH81" s="1"/>
      <c r="FI81" s="1"/>
      <c r="FJ81" s="1"/>
      <c r="FK81" s="1"/>
      <c r="FL81" s="1">
        <v>38</v>
      </c>
      <c r="FM81" s="1">
        <v>30</v>
      </c>
      <c r="FN81" s="1">
        <v>2.74</v>
      </c>
      <c r="FO81" s="1">
        <v>30</v>
      </c>
      <c r="FP81" s="1">
        <v>33</v>
      </c>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row>
    <row r="82" spans="1:301" s="1" customFormat="1">
      <c r="A82" s="14">
        <v>73</v>
      </c>
      <c r="B82" s="1">
        <v>55</v>
      </c>
      <c r="C82" s="1">
        <v>55</v>
      </c>
      <c r="D82" s="1">
        <v>208</v>
      </c>
      <c r="E82" s="1">
        <v>108</v>
      </c>
      <c r="F82" s="1">
        <v>476</v>
      </c>
      <c r="G82" s="1">
        <v>455</v>
      </c>
      <c r="H82" s="1">
        <v>76</v>
      </c>
      <c r="I82" s="1">
        <v>-58</v>
      </c>
      <c r="J82" s="1">
        <v>71</v>
      </c>
      <c r="K82" s="1" t="s">
        <v>7127</v>
      </c>
      <c r="EZ82" s="1">
        <v>65</v>
      </c>
      <c r="FA82" s="1">
        <v>41</v>
      </c>
      <c r="FB82" s="1">
        <v>27</v>
      </c>
      <c r="FC82" s="1">
        <v>10</v>
      </c>
      <c r="FD82" s="1">
        <v>10</v>
      </c>
      <c r="FE82" s="1">
        <v>111</v>
      </c>
      <c r="FF82" s="1">
        <v>47.4</v>
      </c>
      <c r="FG82" s="1">
        <v>42</v>
      </c>
      <c r="FJ82" s="1">
        <v>63</v>
      </c>
      <c r="FK82" s="1">
        <v>42</v>
      </c>
      <c r="FL82" s="1">
        <v>36</v>
      </c>
      <c r="FM82" s="1">
        <v>29</v>
      </c>
      <c r="FN82" s="1">
        <v>2.79</v>
      </c>
      <c r="FO82" s="1">
        <v>24</v>
      </c>
      <c r="FP82" s="1">
        <v>25</v>
      </c>
      <c r="FR82" s="1">
        <v>1.08</v>
      </c>
      <c r="FS82" s="1">
        <v>1.8</v>
      </c>
      <c r="FT82" s="1">
        <v>0.91</v>
      </c>
      <c r="FU82" s="1">
        <v>35.049999999999997</v>
      </c>
      <c r="FV82" s="1">
        <v>19</v>
      </c>
    </row>
    <row r="83" spans="1:301" s="1" customFormat="1">
      <c r="A83" s="14">
        <v>74</v>
      </c>
      <c r="B83" s="1">
        <v>83</v>
      </c>
      <c r="E83" s="1">
        <v>74</v>
      </c>
      <c r="F83" s="1">
        <v>390</v>
      </c>
      <c r="G83" s="1">
        <v>458</v>
      </c>
      <c r="I83" s="1">
        <v>17</v>
      </c>
      <c r="J83" s="1">
        <v>166</v>
      </c>
      <c r="K83" s="1" t="s">
        <v>7157</v>
      </c>
      <c r="EZ83" s="1">
        <v>70</v>
      </c>
      <c r="FA83" s="1">
        <v>35</v>
      </c>
      <c r="FB83" s="1">
        <v>23</v>
      </c>
      <c r="FD83" s="1">
        <v>8</v>
      </c>
      <c r="FG83" s="1">
        <v>44</v>
      </c>
      <c r="FJ83" s="1">
        <v>95</v>
      </c>
      <c r="FK83" s="1">
        <v>52.78</v>
      </c>
      <c r="FL83" s="1">
        <v>40</v>
      </c>
      <c r="FM83" s="1">
        <v>25</v>
      </c>
      <c r="FN83" s="1">
        <v>2.97</v>
      </c>
      <c r="FP83" s="1">
        <v>31</v>
      </c>
      <c r="FU83" s="1">
        <v>24</v>
      </c>
      <c r="FV83" s="1">
        <v>13</v>
      </c>
    </row>
    <row r="84" spans="1:301" s="1" customFormat="1">
      <c r="A84" s="14">
        <v>75</v>
      </c>
      <c r="B84" s="14">
        <v>105</v>
      </c>
      <c r="C84" s="14">
        <v>105</v>
      </c>
      <c r="D84" s="14">
        <v>144</v>
      </c>
      <c r="E84" s="14">
        <v>84</v>
      </c>
      <c r="F84" s="14">
        <v>330</v>
      </c>
      <c r="G84" s="14">
        <v>436</v>
      </c>
      <c r="H84" s="14">
        <v>53</v>
      </c>
      <c r="I84" s="14">
        <v>82</v>
      </c>
      <c r="J84" s="14">
        <v>49</v>
      </c>
      <c r="K84" s="14" t="s">
        <v>7392</v>
      </c>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c r="BK84" s="14"/>
      <c r="BL84" s="14"/>
      <c r="BM84" s="14"/>
      <c r="BN84" s="14"/>
      <c r="BO84" s="14"/>
      <c r="BP84" s="14"/>
      <c r="BQ84" s="14"/>
      <c r="BR84" s="14"/>
      <c r="BS84" s="14"/>
      <c r="BT84" s="14"/>
      <c r="BU84" s="14"/>
      <c r="BV84" s="14"/>
      <c r="BW84" s="14"/>
      <c r="BX84" s="14"/>
      <c r="BY84" s="14"/>
      <c r="BZ84" s="14"/>
      <c r="CA84" s="14"/>
      <c r="CB84" s="14"/>
      <c r="CC84" s="14"/>
      <c r="CD84" s="14"/>
      <c r="CE84" s="14"/>
      <c r="CF84" s="14"/>
      <c r="CG84" s="14"/>
      <c r="CH84" s="14"/>
      <c r="CI84" s="14"/>
      <c r="CJ84" s="14"/>
      <c r="CK84" s="14"/>
      <c r="CL84" s="14"/>
      <c r="CM84" s="14"/>
      <c r="CN84" s="14"/>
      <c r="CO84" s="14"/>
      <c r="CP84" s="14"/>
      <c r="CQ84" s="14"/>
      <c r="CR84" s="14"/>
      <c r="CS84" s="14"/>
      <c r="CT84" s="14"/>
      <c r="CU84" s="14"/>
      <c r="CV84" s="14"/>
      <c r="CW84" s="14"/>
      <c r="CX84" s="14"/>
      <c r="CY84" s="14"/>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14"/>
      <c r="EM84" s="14"/>
      <c r="EN84" s="14"/>
      <c r="EO84" s="14"/>
      <c r="EP84" s="14"/>
      <c r="EQ84" s="14"/>
      <c r="ER84" s="14"/>
      <c r="ES84" s="14"/>
      <c r="ET84" s="14"/>
      <c r="EU84" s="14"/>
      <c r="EV84" s="14"/>
      <c r="EW84" s="14"/>
      <c r="EX84" s="14"/>
      <c r="EY84" s="14"/>
      <c r="EZ84" s="14"/>
      <c r="FA84" s="14"/>
      <c r="FB84" s="14"/>
      <c r="FC84" s="14"/>
      <c r="FD84" s="14"/>
      <c r="FE84" s="14"/>
      <c r="FF84" s="14"/>
      <c r="FG84" s="14"/>
      <c r="FH84" s="14"/>
      <c r="FI84" s="14"/>
      <c r="FJ84" s="14"/>
      <c r="FK84" s="14"/>
      <c r="FL84" s="14"/>
      <c r="FM84" s="14"/>
      <c r="FN84" s="14"/>
      <c r="FO84" s="14"/>
      <c r="FP84" s="14"/>
      <c r="FQ84" s="14"/>
      <c r="FR84" s="14"/>
      <c r="FS84" s="14"/>
      <c r="FT84" s="14"/>
      <c r="FU84" s="14"/>
      <c r="FV84" s="14"/>
      <c r="FW84" s="14"/>
      <c r="FX84" s="14"/>
      <c r="FY84" s="14"/>
      <c r="FZ84" s="14"/>
      <c r="GA84" s="14"/>
      <c r="GB84" s="14"/>
      <c r="GC84" s="14"/>
      <c r="GD84" s="14"/>
      <c r="GE84" s="14"/>
      <c r="GF84" s="14"/>
      <c r="GG84" s="14"/>
      <c r="GH84" s="14"/>
      <c r="GI84" s="14"/>
      <c r="GJ84" s="14"/>
      <c r="GK84" s="14"/>
      <c r="GL84" s="14"/>
      <c r="GM84" s="14"/>
      <c r="GN84" s="14"/>
      <c r="GO84" s="14"/>
      <c r="GP84" s="14"/>
      <c r="GQ84" s="14"/>
      <c r="GR84" s="14"/>
      <c r="GS84" s="14"/>
      <c r="GT84" s="14"/>
      <c r="GU84" s="14"/>
      <c r="GV84" s="14"/>
      <c r="GW84" s="14"/>
      <c r="GX84" s="14"/>
      <c r="GY84" s="14"/>
      <c r="GZ84" s="14"/>
      <c r="HA84" s="14"/>
      <c r="HB84" s="14"/>
      <c r="HC84" s="14"/>
      <c r="HD84" s="14"/>
      <c r="HE84" s="14"/>
      <c r="HF84" s="14"/>
      <c r="HG84" s="14"/>
      <c r="HH84" s="14"/>
      <c r="HI84" s="14"/>
      <c r="HJ84" s="14"/>
      <c r="HK84" s="14"/>
      <c r="HL84" s="14"/>
      <c r="HM84" s="14"/>
      <c r="HN84" s="14"/>
      <c r="HO84" s="14"/>
      <c r="HP84" s="14"/>
      <c r="HQ84" s="14"/>
      <c r="HR84" s="14"/>
      <c r="HS84" s="14"/>
      <c r="HT84" s="14"/>
      <c r="HU84" s="14"/>
      <c r="HV84" s="14"/>
      <c r="HW84" s="14"/>
      <c r="HX84" s="14"/>
      <c r="HY84" s="14"/>
      <c r="HZ84" s="14"/>
      <c r="IA84" s="14"/>
      <c r="IB84" s="14"/>
      <c r="IC84" s="14"/>
      <c r="ID84" s="14"/>
      <c r="IE84" s="14"/>
      <c r="IF84" s="14"/>
      <c r="IG84" s="14"/>
      <c r="IH84" s="14"/>
      <c r="II84" s="14"/>
      <c r="IJ84" s="14"/>
      <c r="IK84" s="14"/>
      <c r="IL84" s="14"/>
      <c r="IM84" s="14"/>
      <c r="IN84" s="14"/>
      <c r="IO84" s="14"/>
      <c r="IP84" s="14"/>
      <c r="IQ84" s="14"/>
      <c r="IR84" s="14"/>
      <c r="IS84" s="14"/>
      <c r="IT84" s="14"/>
      <c r="IU84" s="14"/>
      <c r="IV84" s="14"/>
      <c r="IW84" s="14"/>
      <c r="IX84" s="14"/>
      <c r="IY84" s="14"/>
      <c r="IZ84" s="14"/>
      <c r="JA84" s="14"/>
      <c r="JB84" s="14"/>
      <c r="JC84" s="14"/>
      <c r="JD84" s="14"/>
      <c r="JE84" s="14"/>
      <c r="JF84" s="14"/>
      <c r="JG84" s="14"/>
      <c r="JH84" s="14"/>
      <c r="JI84" s="14"/>
      <c r="JJ84" s="14"/>
      <c r="JK84" s="14"/>
      <c r="JL84" s="14"/>
      <c r="JM84" s="14"/>
      <c r="JN84" s="14"/>
      <c r="JO84" s="14"/>
      <c r="JP84" s="14"/>
      <c r="JQ84" s="14"/>
      <c r="JR84" s="14"/>
      <c r="JS84" s="14"/>
      <c r="JT84" s="14"/>
      <c r="JU84" s="14"/>
      <c r="JV84" s="14"/>
      <c r="JW84" s="14"/>
      <c r="JX84" s="14"/>
      <c r="JY84" s="14"/>
      <c r="JZ84" s="14"/>
      <c r="KA84" s="14"/>
      <c r="KB84" s="14"/>
      <c r="KC84" s="14"/>
      <c r="KD84" s="14"/>
      <c r="KE84" s="14"/>
      <c r="KF84" s="14"/>
      <c r="KG84" s="14"/>
      <c r="KH84" s="14"/>
      <c r="KI84" s="14"/>
      <c r="KJ84" s="14"/>
      <c r="KK84" s="14"/>
      <c r="KL84" s="14"/>
      <c r="KM84" s="14"/>
      <c r="KN84" s="14"/>
      <c r="KO84" s="14"/>
    </row>
    <row r="85" spans="1:301" s="1" customFormat="1">
      <c r="A85" s="14">
        <v>76</v>
      </c>
      <c r="EZ85" s="1">
        <v>65</v>
      </c>
      <c r="FO85" s="1">
        <v>31</v>
      </c>
      <c r="FS85" s="1">
        <v>2</v>
      </c>
    </row>
    <row r="86" spans="1:301" s="1" customFormat="1">
      <c r="A86" s="14">
        <v>77</v>
      </c>
      <c r="B86" s="1">
        <v>64</v>
      </c>
      <c r="C86" s="1">
        <v>64</v>
      </c>
      <c r="D86" s="1">
        <v>124</v>
      </c>
      <c r="E86" s="1">
        <v>90</v>
      </c>
      <c r="F86" s="1">
        <v>416</v>
      </c>
      <c r="G86" s="1">
        <v>429</v>
      </c>
      <c r="H86" s="1">
        <v>25</v>
      </c>
      <c r="I86" s="1">
        <v>12</v>
      </c>
      <c r="J86" s="1">
        <v>239</v>
      </c>
      <c r="K86" s="1" t="s">
        <v>7052</v>
      </c>
      <c r="P86" s="1">
        <v>69</v>
      </c>
      <c r="Q86" s="1">
        <v>69</v>
      </c>
      <c r="R86" s="1">
        <v>110</v>
      </c>
      <c r="S86" s="1">
        <v>94</v>
      </c>
      <c r="T86" s="1">
        <v>428</v>
      </c>
      <c r="U86" s="1">
        <v>458</v>
      </c>
      <c r="V86" s="1">
        <v>43</v>
      </c>
      <c r="W86" s="1">
        <v>8</v>
      </c>
      <c r="X86" s="1">
        <v>257</v>
      </c>
      <c r="Y86" s="1" t="s">
        <v>7053</v>
      </c>
      <c r="EZ86" s="1">
        <v>55</v>
      </c>
      <c r="FA86" s="1">
        <v>58</v>
      </c>
      <c r="FB86" s="1">
        <v>49</v>
      </c>
      <c r="FC86" s="1">
        <v>10</v>
      </c>
      <c r="FD86" s="1">
        <v>9</v>
      </c>
      <c r="FG86" s="1">
        <v>45</v>
      </c>
      <c r="FJ86" s="1">
        <v>136</v>
      </c>
      <c r="FL86" s="1">
        <v>47</v>
      </c>
      <c r="FM86" s="1">
        <v>33</v>
      </c>
      <c r="FN86" s="1">
        <v>3.14</v>
      </c>
      <c r="FO86" s="1">
        <v>26</v>
      </c>
      <c r="FP86" s="1">
        <v>30</v>
      </c>
    </row>
    <row r="87" spans="1:301" s="1" customFormat="1">
      <c r="A87" s="14">
        <v>78</v>
      </c>
      <c r="B87" s="1">
        <v>93</v>
      </c>
      <c r="E87" s="1">
        <v>94</v>
      </c>
      <c r="F87" s="1">
        <v>376</v>
      </c>
      <c r="G87" s="1">
        <v>467</v>
      </c>
      <c r="I87" s="1">
        <v>67</v>
      </c>
      <c r="J87" s="1">
        <v>95</v>
      </c>
      <c r="K87" s="1" t="s">
        <v>7331</v>
      </c>
      <c r="EZ87" s="1">
        <v>45</v>
      </c>
      <c r="FA87" s="1">
        <v>44</v>
      </c>
      <c r="FB87" s="1">
        <v>35</v>
      </c>
      <c r="FC87" s="1">
        <v>10</v>
      </c>
      <c r="FD87" s="1">
        <v>9</v>
      </c>
      <c r="FG87" s="1">
        <v>33</v>
      </c>
      <c r="FJ87" s="1">
        <v>73</v>
      </c>
      <c r="FK87" s="1">
        <v>40.56</v>
      </c>
      <c r="FL87" s="1">
        <v>32</v>
      </c>
      <c r="FM87" s="1">
        <v>16</v>
      </c>
      <c r="FN87" s="1">
        <v>2.69</v>
      </c>
      <c r="FO87" s="1">
        <v>28</v>
      </c>
      <c r="FP87" s="1">
        <v>29</v>
      </c>
      <c r="GW87" s="1">
        <v>50</v>
      </c>
      <c r="GX87" s="1">
        <v>42</v>
      </c>
      <c r="GY87" s="1">
        <v>29</v>
      </c>
      <c r="GZ87" s="1">
        <v>10</v>
      </c>
      <c r="HA87" s="1">
        <v>8</v>
      </c>
      <c r="HD87" s="1">
        <v>40</v>
      </c>
      <c r="HI87" s="1">
        <v>26</v>
      </c>
      <c r="HJ87" s="1">
        <v>21</v>
      </c>
      <c r="HK87" s="1">
        <v>2.31</v>
      </c>
      <c r="HL87" s="1">
        <v>28</v>
      </c>
      <c r="HM87" s="1">
        <v>28</v>
      </c>
      <c r="IO87" s="1">
        <f>EZ87-GW87</f>
        <v>-5</v>
      </c>
      <c r="IP87" s="1">
        <f>FA87-GX87</f>
        <v>2</v>
      </c>
      <c r="IQ87" s="1">
        <f>FB87-GY87</f>
        <v>6</v>
      </c>
      <c r="IR87" s="1">
        <f>FC87-GZ87</f>
        <v>0</v>
      </c>
      <c r="IS87" s="1">
        <f>FD87-HA87</f>
        <v>1</v>
      </c>
      <c r="IV87" s="1">
        <f>FG87-HD87</f>
        <v>-7</v>
      </c>
      <c r="JA87" s="1">
        <f>FL87-HI87</f>
        <v>6</v>
      </c>
      <c r="JB87" s="1">
        <f>FM87-HJ87</f>
        <v>-5</v>
      </c>
      <c r="JC87" s="1">
        <f>FN87-HK87</f>
        <v>0.37999999999999989</v>
      </c>
      <c r="JD87" s="1">
        <f>FO87-HL87</f>
        <v>0</v>
      </c>
      <c r="JE87" s="1">
        <f>FP87-HM87</f>
        <v>1</v>
      </c>
    </row>
    <row r="88" spans="1:301" s="1" customFormat="1">
      <c r="A88" s="14">
        <v>79</v>
      </c>
      <c r="B88" s="1">
        <v>88</v>
      </c>
      <c r="C88" s="1">
        <v>88</v>
      </c>
      <c r="D88" s="1">
        <v>160</v>
      </c>
      <c r="E88" s="1">
        <v>114</v>
      </c>
      <c r="F88" s="1">
        <v>398</v>
      </c>
      <c r="G88" s="1">
        <v>481</v>
      </c>
      <c r="H88" s="1">
        <v>21</v>
      </c>
      <c r="I88" s="1">
        <v>-4</v>
      </c>
      <c r="J88" s="1">
        <v>106</v>
      </c>
      <c r="K88" s="1" t="s">
        <v>7374</v>
      </c>
      <c r="EZ88" s="1">
        <v>55</v>
      </c>
      <c r="FA88" s="1">
        <v>47</v>
      </c>
      <c r="FB88" s="1">
        <v>30</v>
      </c>
      <c r="FC88" s="1">
        <v>20</v>
      </c>
      <c r="FD88" s="1">
        <v>11</v>
      </c>
      <c r="FE88" s="1">
        <v>117</v>
      </c>
      <c r="FF88" s="1">
        <v>102</v>
      </c>
      <c r="FG88" s="1">
        <v>45</v>
      </c>
      <c r="FJ88" s="1">
        <v>101</v>
      </c>
      <c r="FK88" s="1">
        <v>43.91</v>
      </c>
      <c r="FO88" s="1">
        <v>33</v>
      </c>
      <c r="FP88" s="1">
        <v>37</v>
      </c>
      <c r="FR88" s="1">
        <v>1.34</v>
      </c>
      <c r="FS88" s="1">
        <v>1.9</v>
      </c>
      <c r="FU88" s="1">
        <v>10</v>
      </c>
      <c r="FW88" s="1">
        <v>14</v>
      </c>
    </row>
    <row r="89" spans="1:301" s="1" customFormat="1">
      <c r="A89" s="14">
        <v>80</v>
      </c>
      <c r="B89" s="1">
        <v>114</v>
      </c>
      <c r="E89" s="1">
        <v>64</v>
      </c>
      <c r="F89" s="1">
        <v>306</v>
      </c>
      <c r="G89" s="1">
        <v>421</v>
      </c>
      <c r="I89" s="1">
        <v>-26</v>
      </c>
      <c r="J89" s="1">
        <v>67</v>
      </c>
      <c r="K89" s="1" t="s">
        <v>7149</v>
      </c>
      <c r="P89" s="1">
        <v>103</v>
      </c>
      <c r="Q89" s="1">
        <v>103</v>
      </c>
      <c r="R89" s="1">
        <v>166</v>
      </c>
      <c r="S89" s="1">
        <v>74</v>
      </c>
      <c r="T89" s="1">
        <v>358</v>
      </c>
      <c r="U89" s="1">
        <v>468</v>
      </c>
      <c r="V89" s="1">
        <v>47</v>
      </c>
      <c r="W89" s="1">
        <v>-24</v>
      </c>
      <c r="X89" s="1">
        <v>12</v>
      </c>
      <c r="Y89" s="1" t="s">
        <v>7150</v>
      </c>
      <c r="AD89" s="1">
        <v>102</v>
      </c>
      <c r="AE89" s="1">
        <v>102</v>
      </c>
      <c r="AF89" s="1">
        <v>162</v>
      </c>
      <c r="AG89" s="1">
        <v>78</v>
      </c>
      <c r="AH89" s="1">
        <v>344</v>
      </c>
      <c r="AI89" s="1">
        <v>448</v>
      </c>
      <c r="AJ89" s="1">
        <v>45</v>
      </c>
      <c r="AK89" s="1">
        <v>-13</v>
      </c>
      <c r="AL89" s="1">
        <v>46</v>
      </c>
      <c r="AM89" s="1" t="s">
        <v>7151</v>
      </c>
    </row>
    <row r="90" spans="1:301" s="1" customFormat="1">
      <c r="A90" s="14">
        <v>81</v>
      </c>
      <c r="B90" s="1">
        <v>96</v>
      </c>
      <c r="E90" s="1">
        <v>84</v>
      </c>
      <c r="F90" s="1">
        <v>350</v>
      </c>
      <c r="G90" s="1">
        <v>442</v>
      </c>
      <c r="I90" s="1">
        <v>67</v>
      </c>
      <c r="J90" s="1">
        <v>-41</v>
      </c>
      <c r="K90" s="1" t="s">
        <v>7174</v>
      </c>
    </row>
    <row r="91" spans="1:301" s="1" customFormat="1">
      <c r="A91" s="14">
        <v>82</v>
      </c>
      <c r="B91" s="14">
        <v>93</v>
      </c>
      <c r="C91" s="14">
        <v>93</v>
      </c>
      <c r="D91" s="14">
        <v>134</v>
      </c>
      <c r="E91" s="14">
        <v>88</v>
      </c>
      <c r="F91" s="14">
        <v>352</v>
      </c>
      <c r="G91" s="14">
        <v>437</v>
      </c>
      <c r="H91" s="14">
        <v>72</v>
      </c>
      <c r="I91" s="14">
        <v>-17</v>
      </c>
      <c r="J91" s="14">
        <v>56</v>
      </c>
      <c r="K91" s="14" t="s">
        <v>7424</v>
      </c>
      <c r="L91" s="14"/>
      <c r="M91" s="14"/>
      <c r="N91" s="14"/>
      <c r="O91" s="14"/>
      <c r="P91" s="14">
        <v>81</v>
      </c>
      <c r="Q91" s="14">
        <v>81</v>
      </c>
      <c r="R91" s="14">
        <v>140</v>
      </c>
      <c r="S91" s="14">
        <v>86</v>
      </c>
      <c r="T91" s="14">
        <v>374</v>
      </c>
      <c r="U91" s="14">
        <v>434</v>
      </c>
      <c r="V91" s="14">
        <v>69</v>
      </c>
      <c r="W91" s="14">
        <v>-7</v>
      </c>
      <c r="X91" s="14">
        <v>28</v>
      </c>
      <c r="Y91" s="14" t="s">
        <v>7425</v>
      </c>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c r="BJ91" s="14"/>
      <c r="BK91" s="14"/>
      <c r="BL91" s="14"/>
      <c r="BM91" s="14"/>
      <c r="BN91" s="14"/>
      <c r="BO91" s="14"/>
      <c r="BP91" s="14"/>
      <c r="BQ91" s="14"/>
      <c r="BR91" s="14"/>
      <c r="BS91" s="14"/>
      <c r="BT91" s="14"/>
      <c r="BU91" s="14"/>
      <c r="BV91" s="14"/>
      <c r="BW91" s="14"/>
      <c r="BX91" s="14"/>
      <c r="BY91" s="14"/>
      <c r="BZ91" s="14"/>
      <c r="CA91" s="14"/>
      <c r="CB91" s="14"/>
      <c r="CC91" s="14"/>
      <c r="CD91" s="14"/>
      <c r="CE91" s="14"/>
      <c r="CF91" s="14"/>
      <c r="CG91" s="14"/>
      <c r="CH91" s="14"/>
      <c r="CI91" s="14"/>
      <c r="CJ91" s="14"/>
      <c r="CK91" s="14"/>
      <c r="CL91" s="14"/>
      <c r="CM91" s="14"/>
      <c r="CN91" s="14"/>
      <c r="CO91" s="14"/>
      <c r="CP91" s="14"/>
      <c r="CQ91" s="14"/>
      <c r="CR91" s="14"/>
      <c r="CS91" s="14"/>
      <c r="CT91" s="14"/>
      <c r="CU91" s="14"/>
      <c r="CV91" s="14"/>
      <c r="CW91" s="14"/>
      <c r="CX91" s="14"/>
      <c r="CY91" s="14"/>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14"/>
      <c r="EM91" s="14"/>
      <c r="EN91" s="14"/>
      <c r="EO91" s="14"/>
      <c r="EP91" s="14"/>
      <c r="EQ91" s="14"/>
      <c r="ER91" s="14"/>
      <c r="ES91" s="14"/>
      <c r="ET91" s="14"/>
      <c r="EU91" s="14"/>
      <c r="EV91" s="14"/>
      <c r="EW91" s="14"/>
      <c r="EX91" s="14"/>
      <c r="EY91" s="14"/>
      <c r="EZ91" s="14">
        <v>55</v>
      </c>
      <c r="FA91" s="14">
        <v>51</v>
      </c>
      <c r="FB91" s="14">
        <v>32</v>
      </c>
      <c r="FC91" s="14">
        <v>10</v>
      </c>
      <c r="FD91" s="14">
        <v>11</v>
      </c>
      <c r="FE91" s="14">
        <v>71.099999999999994</v>
      </c>
      <c r="FF91" s="14">
        <v>114</v>
      </c>
      <c r="FG91" s="14">
        <v>46</v>
      </c>
      <c r="FH91" s="14"/>
      <c r="FI91" s="14"/>
      <c r="FJ91" s="14"/>
      <c r="FK91" s="14"/>
      <c r="FL91" s="14">
        <v>34</v>
      </c>
      <c r="FM91" s="14"/>
      <c r="FN91" s="14">
        <v>2.4700000000000002</v>
      </c>
      <c r="FO91" s="14">
        <v>31</v>
      </c>
      <c r="FP91" s="14">
        <v>39</v>
      </c>
      <c r="FQ91" s="14"/>
      <c r="FR91" s="14">
        <v>0.89</v>
      </c>
      <c r="FS91" s="14">
        <v>1.9</v>
      </c>
      <c r="FT91" s="14">
        <v>1.43</v>
      </c>
      <c r="FU91" s="14">
        <v>19</v>
      </c>
      <c r="FV91" s="14">
        <v>10</v>
      </c>
      <c r="FW91" s="14"/>
      <c r="FX91" s="14"/>
      <c r="FY91" s="14"/>
      <c r="FZ91" s="14"/>
      <c r="GA91" s="14"/>
      <c r="GB91" s="14"/>
      <c r="GC91" s="14"/>
      <c r="GD91" s="14"/>
      <c r="GE91" s="14"/>
      <c r="GF91" s="14"/>
      <c r="GG91" s="14"/>
      <c r="GH91" s="14"/>
      <c r="GI91" s="14"/>
      <c r="GJ91" s="14"/>
      <c r="GK91" s="14"/>
      <c r="GL91" s="14"/>
      <c r="GM91" s="14"/>
      <c r="GN91" s="14"/>
      <c r="GO91" s="14"/>
      <c r="GP91" s="14"/>
      <c r="GQ91" s="14"/>
      <c r="GR91" s="14"/>
      <c r="GS91" s="14"/>
      <c r="GT91" s="14"/>
      <c r="GU91" s="14"/>
      <c r="GV91" s="14"/>
      <c r="GW91" s="14"/>
      <c r="GX91" s="14"/>
      <c r="GY91" s="14"/>
      <c r="GZ91" s="14"/>
      <c r="HA91" s="14"/>
      <c r="HB91" s="14"/>
      <c r="HC91" s="14"/>
      <c r="HD91" s="14"/>
      <c r="HE91" s="14"/>
      <c r="HF91" s="14"/>
      <c r="HG91" s="14"/>
      <c r="HH91" s="14"/>
      <c r="HI91" s="14"/>
      <c r="HJ91" s="14"/>
      <c r="HK91" s="14"/>
      <c r="HL91" s="14"/>
      <c r="HM91" s="14"/>
      <c r="HN91" s="14"/>
      <c r="HO91" s="14"/>
      <c r="HP91" s="14"/>
      <c r="HQ91" s="14"/>
      <c r="HR91" s="14"/>
      <c r="HS91" s="14"/>
      <c r="HT91" s="14"/>
      <c r="HU91" s="14"/>
      <c r="HV91" s="14"/>
      <c r="HW91" s="14"/>
      <c r="HX91" s="14"/>
      <c r="HY91" s="14"/>
      <c r="HZ91" s="14"/>
      <c r="IA91" s="14"/>
      <c r="IB91" s="14"/>
      <c r="IC91" s="14"/>
      <c r="ID91" s="14"/>
      <c r="IE91" s="14"/>
      <c r="IF91" s="14"/>
      <c r="IG91" s="14"/>
      <c r="IH91" s="14"/>
      <c r="II91" s="14"/>
      <c r="IJ91" s="14"/>
      <c r="IK91" s="14"/>
      <c r="IL91" s="14"/>
      <c r="IM91" s="14"/>
      <c r="IN91" s="14"/>
      <c r="IO91" s="14"/>
      <c r="IP91" s="14"/>
      <c r="IQ91" s="14"/>
      <c r="IR91" s="14"/>
      <c r="IS91" s="14"/>
      <c r="IT91" s="14"/>
      <c r="IU91" s="14"/>
      <c r="IV91" s="14"/>
      <c r="IW91" s="14"/>
      <c r="IX91" s="14"/>
      <c r="IY91" s="14"/>
      <c r="IZ91" s="14"/>
      <c r="JA91" s="14"/>
      <c r="JB91" s="14"/>
      <c r="JC91" s="14"/>
      <c r="JD91" s="14"/>
      <c r="JE91" s="14"/>
      <c r="JF91" s="14"/>
      <c r="JG91" s="14"/>
      <c r="JH91" s="14"/>
      <c r="JI91" s="14"/>
      <c r="JJ91" s="14"/>
      <c r="JK91" s="14"/>
      <c r="JL91" s="14"/>
      <c r="JM91" s="14"/>
      <c r="JN91" s="14"/>
      <c r="JO91" s="14"/>
      <c r="JP91" s="14"/>
      <c r="JQ91" s="14"/>
      <c r="JR91" s="14"/>
      <c r="JS91" s="14"/>
      <c r="JT91" s="14"/>
      <c r="JU91" s="14"/>
      <c r="JV91" s="14"/>
      <c r="JW91" s="14"/>
      <c r="JX91" s="14"/>
      <c r="JY91" s="14"/>
      <c r="JZ91" s="14"/>
      <c r="KA91" s="14"/>
      <c r="KB91" s="14"/>
      <c r="KC91" s="14"/>
      <c r="KD91" s="14"/>
      <c r="KE91" s="14"/>
      <c r="KF91" s="14"/>
      <c r="KG91" s="14"/>
      <c r="KH91" s="14"/>
      <c r="KI91" s="14"/>
      <c r="KJ91" s="14"/>
      <c r="KK91" s="14"/>
      <c r="KL91" s="14"/>
      <c r="KM91" s="14"/>
      <c r="KN91" s="14"/>
      <c r="KO91" s="14"/>
    </row>
    <row r="92" spans="1:301" s="1" customFormat="1">
      <c r="A92" s="14">
        <v>83</v>
      </c>
      <c r="B92" s="1">
        <v>105</v>
      </c>
      <c r="E92" s="1">
        <v>92</v>
      </c>
      <c r="F92" s="1">
        <v>330</v>
      </c>
      <c r="G92" s="1">
        <v>436</v>
      </c>
      <c r="I92" s="1">
        <v>-24</v>
      </c>
      <c r="J92" s="1">
        <v>42</v>
      </c>
      <c r="K92" s="1" t="s">
        <v>7218</v>
      </c>
      <c r="P92" s="1">
        <v>82</v>
      </c>
      <c r="Q92" s="1">
        <v>357</v>
      </c>
      <c r="S92" s="1">
        <v>92</v>
      </c>
      <c r="T92" s="1">
        <v>352</v>
      </c>
      <c r="U92" s="1">
        <v>411</v>
      </c>
      <c r="W92" s="1">
        <v>-30</v>
      </c>
      <c r="X92" s="1">
        <v>10</v>
      </c>
      <c r="Y92" s="1" t="s">
        <v>7219</v>
      </c>
    </row>
    <row r="93" spans="1:301" s="1" customFormat="1">
      <c r="A93" s="14">
        <v>84</v>
      </c>
      <c r="B93" s="1">
        <v>71</v>
      </c>
      <c r="C93" s="1">
        <v>71</v>
      </c>
      <c r="D93" s="1">
        <v>118</v>
      </c>
      <c r="E93" s="1">
        <v>80</v>
      </c>
      <c r="F93" s="1">
        <v>404</v>
      </c>
      <c r="G93" s="1">
        <v>439</v>
      </c>
      <c r="H93" s="1">
        <v>80</v>
      </c>
      <c r="I93" s="1">
        <v>85</v>
      </c>
      <c r="J93" s="1">
        <v>72</v>
      </c>
      <c r="K93" s="1" t="s">
        <v>7139</v>
      </c>
      <c r="EZ93" s="1">
        <v>69</v>
      </c>
      <c r="FA93" s="1">
        <v>39</v>
      </c>
      <c r="FB93" s="1">
        <v>24</v>
      </c>
      <c r="FC93" s="1">
        <v>8</v>
      </c>
      <c r="FD93" s="1">
        <v>8</v>
      </c>
      <c r="FG93" s="1">
        <v>23</v>
      </c>
      <c r="FL93" s="1">
        <v>24</v>
      </c>
      <c r="FM93" s="1">
        <v>15</v>
      </c>
      <c r="FN93" s="1">
        <v>2.27</v>
      </c>
      <c r="FO93" s="1">
        <v>23</v>
      </c>
      <c r="FP93" s="1">
        <v>31</v>
      </c>
    </row>
    <row r="94" spans="1:301" s="1" customFormat="1">
      <c r="A94" s="14">
        <v>85</v>
      </c>
      <c r="B94" s="1">
        <v>78</v>
      </c>
      <c r="C94" s="1">
        <v>78</v>
      </c>
      <c r="D94" s="1">
        <v>158</v>
      </c>
      <c r="E94" s="1">
        <v>76</v>
      </c>
      <c r="F94" s="1">
        <v>350</v>
      </c>
      <c r="G94" s="1">
        <v>399</v>
      </c>
      <c r="H94" s="1">
        <v>65</v>
      </c>
      <c r="I94" s="1">
        <v>45</v>
      </c>
      <c r="J94" s="1">
        <v>18</v>
      </c>
      <c r="K94" s="1" t="s">
        <v>7110</v>
      </c>
    </row>
    <row r="95" spans="1:301" s="1" customFormat="1">
      <c r="A95" s="14">
        <v>86</v>
      </c>
      <c r="B95" s="1">
        <v>87</v>
      </c>
      <c r="C95" s="1">
        <v>87</v>
      </c>
      <c r="D95" s="1">
        <v>192</v>
      </c>
      <c r="E95" s="1">
        <v>152</v>
      </c>
      <c r="F95" s="1">
        <v>416</v>
      </c>
      <c r="G95" s="1">
        <v>500</v>
      </c>
      <c r="H95" s="1">
        <v>46</v>
      </c>
      <c r="I95" s="1">
        <v>58</v>
      </c>
      <c r="J95" s="1">
        <v>23</v>
      </c>
      <c r="K95" s="1" t="s">
        <v>7278</v>
      </c>
      <c r="EZ95" s="1">
        <v>65</v>
      </c>
      <c r="FA95" s="1">
        <v>51</v>
      </c>
      <c r="FB95" s="1">
        <v>35</v>
      </c>
      <c r="FC95" s="1">
        <v>13</v>
      </c>
      <c r="FD95" s="1">
        <v>10</v>
      </c>
      <c r="FG95" s="1">
        <v>32</v>
      </c>
      <c r="FL95" s="1">
        <v>45</v>
      </c>
      <c r="FM95" s="1">
        <v>38</v>
      </c>
      <c r="FN95" s="1">
        <v>3.35</v>
      </c>
      <c r="FO95" s="1">
        <v>41</v>
      </c>
      <c r="FP95" s="1">
        <v>42</v>
      </c>
      <c r="KB95" s="1">
        <v>1</v>
      </c>
    </row>
    <row r="96" spans="1:301" s="1" customFormat="1">
      <c r="A96" s="14">
        <v>87</v>
      </c>
    </row>
    <row r="97" spans="1:265" s="1" customFormat="1">
      <c r="A97" s="14">
        <v>88</v>
      </c>
      <c r="B97" s="1">
        <v>93</v>
      </c>
      <c r="C97" s="1">
        <v>93</v>
      </c>
      <c r="D97" s="1">
        <v>146</v>
      </c>
      <c r="E97" s="1">
        <v>72</v>
      </c>
      <c r="F97" s="1">
        <v>322</v>
      </c>
      <c r="G97" s="1">
        <v>400</v>
      </c>
      <c r="H97" s="1">
        <v>74</v>
      </c>
      <c r="I97" s="1">
        <v>13</v>
      </c>
      <c r="J97" s="1">
        <v>70</v>
      </c>
      <c r="K97" s="1" t="s">
        <v>7103</v>
      </c>
    </row>
    <row r="98" spans="1:265" s="1" customFormat="1">
      <c r="A98" s="14">
        <v>89</v>
      </c>
      <c r="C98" s="64"/>
      <c r="D98" s="3"/>
      <c r="G98" s="77"/>
      <c r="L98"/>
      <c r="AZ98" s="66"/>
      <c r="BL98" s="14"/>
      <c r="CV98" s="14"/>
      <c r="DN98" s="14"/>
    </row>
    <row r="99" spans="1:265" s="1" customFormat="1">
      <c r="A99" s="14">
        <v>90</v>
      </c>
      <c r="B99" s="1">
        <v>94</v>
      </c>
      <c r="C99" s="1">
        <v>94</v>
      </c>
      <c r="D99" s="1">
        <v>158</v>
      </c>
      <c r="E99" s="1">
        <v>98</v>
      </c>
      <c r="F99" s="1">
        <v>404</v>
      </c>
      <c r="G99" s="1">
        <v>505</v>
      </c>
      <c r="H99" s="1">
        <v>77</v>
      </c>
      <c r="I99" s="1">
        <v>74</v>
      </c>
      <c r="J99" s="1">
        <v>73</v>
      </c>
      <c r="K99" s="1" t="s">
        <v>7279</v>
      </c>
    </row>
    <row r="100" spans="1:265" s="1" customFormat="1">
      <c r="A100" s="14">
        <v>91</v>
      </c>
      <c r="B100" s="1">
        <v>124</v>
      </c>
      <c r="E100" s="1">
        <v>136</v>
      </c>
      <c r="F100" s="1">
        <v>354</v>
      </c>
      <c r="G100" s="1">
        <v>522</v>
      </c>
      <c r="I100" s="1">
        <v>101</v>
      </c>
      <c r="J100" s="1">
        <v>31</v>
      </c>
      <c r="K100" s="1" t="s">
        <v>7420</v>
      </c>
      <c r="P100" s="1">
        <v>119</v>
      </c>
      <c r="S100" s="1">
        <v>136</v>
      </c>
      <c r="T100" s="1">
        <v>378</v>
      </c>
      <c r="U100" s="1">
        <v>531</v>
      </c>
      <c r="W100" s="1">
        <v>94</v>
      </c>
      <c r="X100" s="1">
        <v>49</v>
      </c>
      <c r="Y100" s="1" t="s">
        <v>7421</v>
      </c>
      <c r="AD100" s="1">
        <v>104</v>
      </c>
      <c r="AG100" s="1">
        <v>130</v>
      </c>
      <c r="AH100" s="1">
        <v>364</v>
      </c>
      <c r="AI100" s="1">
        <v>478</v>
      </c>
      <c r="AK100" s="1">
        <v>48</v>
      </c>
      <c r="AL100" s="1">
        <v>49</v>
      </c>
      <c r="AM100" s="1" t="s">
        <v>7422</v>
      </c>
    </row>
    <row r="101" spans="1:265" s="1" customFormat="1">
      <c r="A101" s="14">
        <v>92</v>
      </c>
      <c r="B101" s="1">
        <v>88</v>
      </c>
      <c r="E101" s="1">
        <v>136</v>
      </c>
      <c r="F101" s="1">
        <v>396</v>
      </c>
      <c r="G101" s="1">
        <v>479</v>
      </c>
      <c r="I101" s="1">
        <v>-75</v>
      </c>
      <c r="J101" s="1">
        <v>11</v>
      </c>
      <c r="K101" s="1" t="s">
        <v>7308</v>
      </c>
      <c r="FY101" s="1">
        <v>65</v>
      </c>
      <c r="FZ101" s="1">
        <v>53</v>
      </c>
      <c r="GA101" s="1">
        <v>33</v>
      </c>
      <c r="GB101" s="1">
        <v>12</v>
      </c>
      <c r="GC101" s="1">
        <v>13</v>
      </c>
      <c r="GD101" s="1">
        <v>118</v>
      </c>
      <c r="GF101" s="1">
        <v>40</v>
      </c>
      <c r="GK101" s="1">
        <v>45</v>
      </c>
      <c r="GL101" s="1">
        <v>45</v>
      </c>
      <c r="GM101" s="1">
        <v>3.34</v>
      </c>
      <c r="GO101" s="1">
        <v>35</v>
      </c>
      <c r="GQ101" s="1">
        <v>41</v>
      </c>
      <c r="GR101" s="1">
        <v>21</v>
      </c>
      <c r="GS101" s="1">
        <v>2.4</v>
      </c>
      <c r="GT101" s="1">
        <v>0.93</v>
      </c>
    </row>
    <row r="102" spans="1:265" s="1" customFormat="1">
      <c r="A102" s="14">
        <v>93</v>
      </c>
      <c r="B102" s="1">
        <v>76</v>
      </c>
      <c r="C102" s="1">
        <v>416</v>
      </c>
      <c r="E102" s="1">
        <v>108</v>
      </c>
      <c r="F102" s="1">
        <v>414</v>
      </c>
      <c r="G102" s="1">
        <v>465</v>
      </c>
      <c r="I102" s="1">
        <v>10</v>
      </c>
      <c r="J102" s="1">
        <v>131</v>
      </c>
      <c r="K102" s="1" t="s">
        <v>7158</v>
      </c>
      <c r="P102" s="1">
        <v>75</v>
      </c>
      <c r="Q102" s="1">
        <v>357</v>
      </c>
      <c r="S102" s="1">
        <v>106</v>
      </c>
      <c r="T102" s="1">
        <v>454</v>
      </c>
      <c r="U102" s="1">
        <v>506</v>
      </c>
      <c r="W102" s="1">
        <v>41</v>
      </c>
      <c r="X102" s="1">
        <v>129</v>
      </c>
      <c r="Y102" s="1" t="s">
        <v>7159</v>
      </c>
      <c r="EZ102" s="1">
        <v>55</v>
      </c>
      <c r="FA102" s="1">
        <v>49</v>
      </c>
      <c r="FB102" s="1">
        <v>33</v>
      </c>
      <c r="FC102" s="1">
        <v>14</v>
      </c>
      <c r="FD102" s="1">
        <v>13</v>
      </c>
      <c r="FG102" s="1">
        <v>54</v>
      </c>
      <c r="FJ102" s="1">
        <v>115</v>
      </c>
      <c r="FK102" s="1">
        <v>52.27</v>
      </c>
      <c r="FL102" s="1">
        <v>42</v>
      </c>
      <c r="FM102" s="1">
        <v>29</v>
      </c>
      <c r="FN102" s="1">
        <v>2.91</v>
      </c>
      <c r="FO102" s="1">
        <v>36</v>
      </c>
      <c r="FP102" s="1">
        <v>35</v>
      </c>
    </row>
    <row r="103" spans="1:265" s="1" customFormat="1">
      <c r="A103" s="14">
        <v>94</v>
      </c>
      <c r="B103" s="1">
        <v>82</v>
      </c>
      <c r="C103" s="1">
        <v>82</v>
      </c>
      <c r="D103" s="1">
        <v>142</v>
      </c>
      <c r="E103" s="1">
        <v>86</v>
      </c>
      <c r="F103" s="1">
        <v>376</v>
      </c>
      <c r="G103" s="1">
        <v>439</v>
      </c>
      <c r="H103" s="1">
        <v>185</v>
      </c>
      <c r="I103" s="1">
        <v>186</v>
      </c>
      <c r="J103" s="1">
        <v>106</v>
      </c>
      <c r="K103" s="1" t="s">
        <v>7164</v>
      </c>
    </row>
    <row r="104" spans="1:265" s="1" customFormat="1">
      <c r="A104" s="14">
        <v>95</v>
      </c>
      <c r="B104" s="1">
        <v>74</v>
      </c>
      <c r="C104" s="1">
        <v>74</v>
      </c>
      <c r="D104" s="1">
        <v>194</v>
      </c>
      <c r="E104" s="1">
        <v>76</v>
      </c>
      <c r="F104" s="1">
        <v>348</v>
      </c>
      <c r="G104" s="1">
        <v>386</v>
      </c>
      <c r="H104" s="1">
        <v>90</v>
      </c>
      <c r="I104" s="1">
        <v>18</v>
      </c>
      <c r="J104" s="1">
        <v>77</v>
      </c>
      <c r="K104" s="1" t="s">
        <v>7024</v>
      </c>
      <c r="P104" s="1">
        <v>71</v>
      </c>
      <c r="Q104" s="1">
        <v>71</v>
      </c>
      <c r="R104" s="1">
        <v>170</v>
      </c>
      <c r="S104" s="1">
        <v>78</v>
      </c>
      <c r="T104" s="1">
        <v>366</v>
      </c>
      <c r="U104" s="1">
        <v>397</v>
      </c>
      <c r="V104" s="1">
        <v>81</v>
      </c>
      <c r="W104" s="1">
        <v>-4</v>
      </c>
      <c r="X104" s="1">
        <v>70</v>
      </c>
      <c r="Y104" s="1" t="s">
        <v>7025</v>
      </c>
      <c r="EZ104" s="1">
        <v>60</v>
      </c>
      <c r="FA104" s="1">
        <v>44</v>
      </c>
      <c r="FB104" s="1">
        <v>31</v>
      </c>
      <c r="FC104" s="1">
        <v>7</v>
      </c>
      <c r="FD104" s="1">
        <v>8</v>
      </c>
      <c r="FE104" s="1">
        <v>112.18</v>
      </c>
      <c r="FF104" s="1">
        <v>108.78</v>
      </c>
      <c r="FG104" s="1">
        <v>34</v>
      </c>
      <c r="FL104" s="1">
        <v>46</v>
      </c>
      <c r="FN104" s="1">
        <v>2.99</v>
      </c>
      <c r="FO104" s="1">
        <v>35</v>
      </c>
      <c r="FP104" s="1">
        <v>37</v>
      </c>
      <c r="FQ104" s="1">
        <v>37</v>
      </c>
    </row>
    <row r="105" spans="1:265" s="1" customFormat="1">
      <c r="A105" s="14">
        <v>96</v>
      </c>
      <c r="B105" s="1">
        <v>79</v>
      </c>
      <c r="C105" s="1">
        <v>79</v>
      </c>
      <c r="D105" s="1">
        <v>284</v>
      </c>
      <c r="E105" s="1">
        <v>90</v>
      </c>
      <c r="F105" s="1">
        <v>414</v>
      </c>
      <c r="G105" s="1">
        <v>474</v>
      </c>
      <c r="H105" s="1">
        <v>44</v>
      </c>
      <c r="I105" s="1">
        <v>-47</v>
      </c>
      <c r="J105" s="1">
        <v>90</v>
      </c>
      <c r="K105" s="1" t="s">
        <v>7337</v>
      </c>
      <c r="EZ105" s="1">
        <v>25</v>
      </c>
      <c r="FA105" s="1">
        <v>42</v>
      </c>
      <c r="FB105" s="1">
        <v>38</v>
      </c>
      <c r="FC105" s="1">
        <v>24</v>
      </c>
      <c r="FD105" s="1">
        <v>22</v>
      </c>
      <c r="FG105" s="1">
        <v>41</v>
      </c>
    </row>
    <row r="106" spans="1:265" s="1" customFormat="1">
      <c r="A106" s="14">
        <v>97</v>
      </c>
      <c r="B106" s="1">
        <v>82</v>
      </c>
      <c r="C106" s="1">
        <v>75</v>
      </c>
      <c r="E106" s="1">
        <v>72</v>
      </c>
      <c r="F106" s="1">
        <v>370</v>
      </c>
      <c r="G106" s="1">
        <v>432</v>
      </c>
      <c r="I106" s="1">
        <v>-64</v>
      </c>
      <c r="J106" s="1">
        <v>64</v>
      </c>
      <c r="K106" s="1" t="s">
        <v>7023</v>
      </c>
      <c r="EZ106" s="1">
        <v>65</v>
      </c>
      <c r="FA106" s="1">
        <v>42</v>
      </c>
      <c r="FB106" s="1">
        <v>29</v>
      </c>
      <c r="FC106" s="1">
        <v>11</v>
      </c>
      <c r="FD106" s="1">
        <v>11</v>
      </c>
      <c r="FG106" s="1">
        <v>38</v>
      </c>
      <c r="FH106" s="1">
        <v>51</v>
      </c>
      <c r="FI106" s="1">
        <v>63</v>
      </c>
      <c r="FL106" s="1">
        <v>34</v>
      </c>
      <c r="FN106" s="1">
        <v>2.9</v>
      </c>
      <c r="FO106" s="1">
        <v>35</v>
      </c>
      <c r="FP106" s="1">
        <v>33</v>
      </c>
      <c r="GW106" s="1">
        <v>70</v>
      </c>
      <c r="GX106" s="1">
        <v>33</v>
      </c>
      <c r="GY106" s="1">
        <v>23</v>
      </c>
      <c r="GZ106" s="1">
        <v>16</v>
      </c>
      <c r="HA106" s="1">
        <v>16</v>
      </c>
      <c r="HD106" s="1">
        <v>34</v>
      </c>
      <c r="HI106" s="1">
        <v>45</v>
      </c>
      <c r="HJ106" s="1">
        <v>22.86</v>
      </c>
      <c r="HK106" s="1">
        <v>2.97</v>
      </c>
      <c r="HL106" s="1">
        <v>34</v>
      </c>
      <c r="HM106" s="1">
        <v>28</v>
      </c>
      <c r="HQ106" s="1">
        <v>1.9</v>
      </c>
      <c r="HR106" s="1">
        <v>0.76</v>
      </c>
      <c r="IO106" s="1">
        <f>EZ106-GW106</f>
        <v>-5</v>
      </c>
      <c r="IP106" s="1">
        <f>FA106-GX106</f>
        <v>9</v>
      </c>
      <c r="IQ106" s="1">
        <f>FB106-GY106</f>
        <v>6</v>
      </c>
      <c r="IR106" s="1">
        <f>FC106-GZ106</f>
        <v>-5</v>
      </c>
      <c r="IS106" s="1">
        <f>FD106-HA106</f>
        <v>-5</v>
      </c>
      <c r="IV106" s="1">
        <f>FG106-HD106</f>
        <v>4</v>
      </c>
      <c r="JA106" s="1">
        <f>FL106-HI106</f>
        <v>-11</v>
      </c>
      <c r="JC106" s="1">
        <f>FN106-HK106</f>
        <v>-7.0000000000000284E-2</v>
      </c>
      <c r="JD106" s="1">
        <f>FO106-HL106</f>
        <v>1</v>
      </c>
      <c r="JE106" s="1">
        <f>FP106-HM106</f>
        <v>5</v>
      </c>
    </row>
    <row r="107" spans="1:265" s="1" customFormat="1">
      <c r="A107" s="14">
        <v>98</v>
      </c>
      <c r="B107" s="1">
        <v>72</v>
      </c>
      <c r="C107" s="1">
        <v>72</v>
      </c>
      <c r="D107" s="1">
        <v>182</v>
      </c>
      <c r="E107" s="1">
        <v>88</v>
      </c>
      <c r="F107" s="1">
        <v>372</v>
      </c>
      <c r="G107" s="1">
        <v>407</v>
      </c>
      <c r="H107" s="1">
        <v>61</v>
      </c>
      <c r="I107" s="1">
        <v>55</v>
      </c>
      <c r="J107" s="1">
        <v>64</v>
      </c>
      <c r="K107" s="1" t="s">
        <v>7211</v>
      </c>
    </row>
    <row r="108" spans="1:265" s="1" customFormat="1">
      <c r="A108" s="14">
        <v>99</v>
      </c>
      <c r="B108" s="1">
        <v>80</v>
      </c>
      <c r="C108" s="1">
        <v>80</v>
      </c>
      <c r="D108" s="1">
        <v>150</v>
      </c>
      <c r="E108" s="1">
        <v>82</v>
      </c>
      <c r="F108" s="1">
        <v>380</v>
      </c>
      <c r="G108" s="1">
        <v>438</v>
      </c>
      <c r="H108" s="1">
        <v>34</v>
      </c>
      <c r="I108" s="1">
        <v>22</v>
      </c>
      <c r="J108" s="1">
        <v>50</v>
      </c>
      <c r="K108" s="1" t="s">
        <v>7402</v>
      </c>
      <c r="EZ108" s="1">
        <v>65</v>
      </c>
      <c r="FA108" s="1">
        <v>37</v>
      </c>
      <c r="FB108" s="1">
        <v>25</v>
      </c>
      <c r="FC108" s="1">
        <v>13</v>
      </c>
      <c r="FD108" s="1">
        <v>13</v>
      </c>
      <c r="FE108" s="1">
        <v>50.59</v>
      </c>
      <c r="FF108" s="1">
        <v>95.55</v>
      </c>
      <c r="FL108" s="1">
        <v>28</v>
      </c>
      <c r="FN108" s="1">
        <v>2.63</v>
      </c>
      <c r="FO108" s="1">
        <v>30</v>
      </c>
      <c r="FP108" s="1">
        <v>30</v>
      </c>
      <c r="FR108" s="1">
        <v>1.1399999999999999</v>
      </c>
      <c r="FU108" s="1">
        <v>12.8</v>
      </c>
      <c r="FV108" s="1">
        <v>6.72</v>
      </c>
    </row>
    <row r="109" spans="1:265" s="1" customFormat="1">
      <c r="A109" s="14">
        <v>100</v>
      </c>
      <c r="B109" s="1">
        <v>122</v>
      </c>
      <c r="E109" s="1">
        <v>110</v>
      </c>
      <c r="F109" s="1">
        <v>334</v>
      </c>
      <c r="G109" s="1">
        <v>475</v>
      </c>
      <c r="I109" s="1">
        <v>-34</v>
      </c>
      <c r="J109" s="1">
        <v>147</v>
      </c>
      <c r="K109" s="1" t="s">
        <v>7187</v>
      </c>
    </row>
    <row r="110" spans="1:265" s="1" customFormat="1">
      <c r="A110" s="14">
        <v>101</v>
      </c>
      <c r="B110" s="1">
        <v>74</v>
      </c>
      <c r="C110" s="1">
        <v>74</v>
      </c>
      <c r="D110" s="1">
        <v>182</v>
      </c>
      <c r="E110" s="1">
        <v>102</v>
      </c>
      <c r="F110" s="1">
        <v>406</v>
      </c>
      <c r="G110" s="1">
        <v>450</v>
      </c>
      <c r="H110" s="1">
        <v>60</v>
      </c>
      <c r="I110" s="1">
        <v>50</v>
      </c>
      <c r="J110" s="1">
        <v>38</v>
      </c>
      <c r="K110" s="1" t="s">
        <v>7139</v>
      </c>
      <c r="P110" s="1">
        <v>77</v>
      </c>
      <c r="Q110" s="1">
        <v>77</v>
      </c>
      <c r="R110" s="1">
        <v>168</v>
      </c>
      <c r="S110" s="1">
        <v>98</v>
      </c>
      <c r="T110" s="1">
        <v>390</v>
      </c>
      <c r="U110" s="1">
        <v>441</v>
      </c>
      <c r="V110" s="1">
        <v>61</v>
      </c>
      <c r="W110" s="1">
        <v>62</v>
      </c>
      <c r="X110" s="1">
        <v>60</v>
      </c>
      <c r="Y110" s="1" t="s">
        <v>7139</v>
      </c>
    </row>
    <row r="111" spans="1:265" s="1" customFormat="1">
      <c r="A111" s="14">
        <v>102</v>
      </c>
      <c r="B111" s="1">
        <v>68</v>
      </c>
      <c r="C111" s="1">
        <v>68</v>
      </c>
      <c r="D111" s="1">
        <v>184</v>
      </c>
      <c r="E111" s="1">
        <v>78</v>
      </c>
      <c r="F111" s="1">
        <v>338</v>
      </c>
      <c r="G111" s="1">
        <v>359</v>
      </c>
      <c r="H111" s="1">
        <v>19</v>
      </c>
      <c r="I111" s="1">
        <v>1</v>
      </c>
      <c r="J111" s="1">
        <v>35</v>
      </c>
      <c r="K111" s="1" t="s">
        <v>7056</v>
      </c>
      <c r="EZ111" s="1">
        <v>60</v>
      </c>
    </row>
    <row r="112" spans="1:265" s="1" customFormat="1">
      <c r="A112" s="14">
        <v>103</v>
      </c>
      <c r="B112" s="1">
        <v>66</v>
      </c>
      <c r="C112" s="1">
        <v>66</v>
      </c>
      <c r="E112" s="1">
        <v>92</v>
      </c>
      <c r="F112" s="1">
        <v>404</v>
      </c>
      <c r="G112" s="1">
        <v>423</v>
      </c>
      <c r="I112" s="1">
        <v>9</v>
      </c>
      <c r="J112" s="1">
        <v>-1</v>
      </c>
      <c r="K112" s="1" t="s">
        <v>7082</v>
      </c>
      <c r="P112" s="1">
        <v>69</v>
      </c>
      <c r="Q112" s="1">
        <v>326</v>
      </c>
      <c r="S112" s="1">
        <v>84</v>
      </c>
      <c r="T112" s="1">
        <v>394</v>
      </c>
      <c r="U112" s="1">
        <v>422</v>
      </c>
      <c r="W112" s="1">
        <v>17</v>
      </c>
      <c r="X112" s="1">
        <v>-7</v>
      </c>
      <c r="Y112" s="1" t="s">
        <v>7083</v>
      </c>
      <c r="FY112" s="1">
        <v>60</v>
      </c>
      <c r="FZ112" s="1">
        <v>43</v>
      </c>
      <c r="GA112" s="1">
        <v>31</v>
      </c>
      <c r="GB112" s="1">
        <v>13</v>
      </c>
      <c r="GC112" s="1">
        <v>11</v>
      </c>
      <c r="GD112" s="1">
        <v>118</v>
      </c>
      <c r="GF112" s="1">
        <v>42</v>
      </c>
      <c r="GK112" s="1">
        <v>36</v>
      </c>
      <c r="GL112" s="1">
        <v>36</v>
      </c>
      <c r="GM112" s="1">
        <v>3.01</v>
      </c>
      <c r="GN112" s="1">
        <v>29</v>
      </c>
      <c r="GO112" s="1">
        <v>38</v>
      </c>
      <c r="GR112" s="1">
        <v>9</v>
      </c>
      <c r="GT112" s="1">
        <v>1.3</v>
      </c>
    </row>
    <row r="113" spans="1:301" s="1" customFormat="1">
      <c r="A113" s="14">
        <v>104</v>
      </c>
      <c r="B113" s="1">
        <v>63</v>
      </c>
      <c r="C113" s="1">
        <v>63</v>
      </c>
      <c r="D113" s="1">
        <v>286</v>
      </c>
      <c r="E113" s="1">
        <v>104</v>
      </c>
      <c r="F113" s="1">
        <v>456</v>
      </c>
      <c r="G113" s="1">
        <v>466</v>
      </c>
      <c r="H113" s="1">
        <v>90</v>
      </c>
      <c r="I113" s="1">
        <v>80</v>
      </c>
      <c r="J113" s="1">
        <v>203</v>
      </c>
      <c r="K113" s="1" t="s">
        <v>7160</v>
      </c>
      <c r="P113" s="1">
        <v>66</v>
      </c>
      <c r="S113" s="1">
        <v>104</v>
      </c>
      <c r="T113" s="1">
        <v>460</v>
      </c>
      <c r="U113" s="1">
        <v>482</v>
      </c>
      <c r="W113" s="1">
        <v>81</v>
      </c>
      <c r="X113" s="1">
        <v>245</v>
      </c>
      <c r="Y113" s="1" t="s">
        <v>7161</v>
      </c>
      <c r="AD113" s="1">
        <v>78</v>
      </c>
      <c r="AF113" s="1">
        <v>318</v>
      </c>
      <c r="AG113" s="1">
        <v>100</v>
      </c>
      <c r="AH113" s="1">
        <v>404</v>
      </c>
      <c r="AI113" s="1">
        <v>460</v>
      </c>
      <c r="AJ113" s="1">
        <v>83</v>
      </c>
      <c r="AK113" s="1">
        <v>80</v>
      </c>
      <c r="AL113" s="1">
        <v>231</v>
      </c>
      <c r="AM113" s="1" t="s">
        <v>7162</v>
      </c>
      <c r="EZ113" s="1">
        <v>70</v>
      </c>
      <c r="FA113" s="1">
        <v>40</v>
      </c>
      <c r="FB113" s="1">
        <v>24</v>
      </c>
      <c r="FC113" s="1">
        <v>11</v>
      </c>
      <c r="FD113" s="1">
        <v>10</v>
      </c>
      <c r="FE113" s="1">
        <v>104.63</v>
      </c>
      <c r="FF113" s="1">
        <v>89.28</v>
      </c>
      <c r="FG113" s="1">
        <v>42</v>
      </c>
      <c r="FL113" s="1">
        <v>29</v>
      </c>
      <c r="FM113" s="1">
        <v>28.88</v>
      </c>
      <c r="FN113" s="1">
        <v>2.69</v>
      </c>
      <c r="FO113" s="1">
        <v>24</v>
      </c>
      <c r="FP113" s="1">
        <v>32</v>
      </c>
      <c r="FR113" s="1">
        <v>1.1000000000000001</v>
      </c>
      <c r="FS113" s="1">
        <v>1.71</v>
      </c>
      <c r="FT113" s="1">
        <v>1.63</v>
      </c>
      <c r="FU113" s="1">
        <v>16</v>
      </c>
      <c r="FV113" s="1">
        <v>9</v>
      </c>
      <c r="GW113" s="1">
        <v>70</v>
      </c>
      <c r="GX113" s="1">
        <v>34</v>
      </c>
      <c r="GY113" s="1">
        <v>22</v>
      </c>
      <c r="GZ113" s="1">
        <v>11</v>
      </c>
      <c r="HA113" s="1">
        <v>10</v>
      </c>
      <c r="HB113" s="1">
        <v>80</v>
      </c>
      <c r="HD113" s="1">
        <v>43</v>
      </c>
      <c r="HG113" s="1">
        <v>63</v>
      </c>
      <c r="HH113" s="1">
        <v>33.159999999999997</v>
      </c>
      <c r="HI113" s="1">
        <v>30</v>
      </c>
      <c r="HJ113" s="1">
        <v>23</v>
      </c>
      <c r="HK113" s="1">
        <v>2.73</v>
      </c>
      <c r="HL113" s="1">
        <v>29</v>
      </c>
      <c r="HM113" s="1">
        <v>35</v>
      </c>
      <c r="HO113" s="1">
        <v>26</v>
      </c>
      <c r="HP113" s="1">
        <v>14</v>
      </c>
      <c r="IO113" s="1">
        <f t="shared" ref="IO113:IT113" si="1">EZ113-GW113</f>
        <v>0</v>
      </c>
      <c r="IP113" s="1">
        <f t="shared" si="1"/>
        <v>6</v>
      </c>
      <c r="IQ113" s="1">
        <f t="shared" si="1"/>
        <v>2</v>
      </c>
      <c r="IR113" s="1">
        <f t="shared" si="1"/>
        <v>0</v>
      </c>
      <c r="IS113" s="1">
        <f t="shared" si="1"/>
        <v>0</v>
      </c>
      <c r="IT113" s="1">
        <f t="shared" si="1"/>
        <v>24.629999999999995</v>
      </c>
      <c r="IV113" s="1">
        <f>FG113-HD113</f>
        <v>-1</v>
      </c>
      <c r="JA113" s="1">
        <f>FL113-HI113</f>
        <v>-1</v>
      </c>
      <c r="JB113" s="1">
        <f>FM113-HJ113</f>
        <v>5.879999999999999</v>
      </c>
      <c r="JC113" s="1">
        <f>FN113-HK113</f>
        <v>-4.0000000000000036E-2</v>
      </c>
      <c r="JD113" s="1">
        <f>FO113-HL113</f>
        <v>-5</v>
      </c>
      <c r="JE113" s="1">
        <f>FP113-HM113</f>
        <v>-3</v>
      </c>
      <c r="JI113" s="1">
        <f>FU113-HO113</f>
        <v>-10</v>
      </c>
      <c r="JJ113" s="1">
        <f>FV113-HP113</f>
        <v>-5</v>
      </c>
    </row>
    <row r="114" spans="1:301" s="1" customFormat="1">
      <c r="A114" s="14">
        <v>105</v>
      </c>
      <c r="B114" s="14">
        <v>94</v>
      </c>
      <c r="C114" s="14">
        <v>94</v>
      </c>
      <c r="D114" s="14">
        <v>164</v>
      </c>
      <c r="E114" s="14">
        <v>82</v>
      </c>
      <c r="F114" s="14">
        <v>386</v>
      </c>
      <c r="G114" s="14">
        <v>482</v>
      </c>
      <c r="H114" s="14">
        <v>62</v>
      </c>
      <c r="I114" s="14">
        <v>82</v>
      </c>
      <c r="J114" s="14">
        <v>58</v>
      </c>
      <c r="K114" s="14" t="s">
        <v>7279</v>
      </c>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4"/>
      <c r="BN114" s="14"/>
      <c r="BO114" s="14"/>
      <c r="BP114" s="14"/>
      <c r="BQ114" s="14"/>
      <c r="BR114" s="14"/>
      <c r="BS114" s="14"/>
      <c r="BT114" s="14"/>
      <c r="BU114" s="14"/>
      <c r="BV114" s="14"/>
      <c r="BW114" s="14"/>
      <c r="BX114" s="14"/>
      <c r="BY114" s="14"/>
      <c r="BZ114" s="14"/>
      <c r="CA114" s="14"/>
      <c r="CB114" s="14"/>
      <c r="CC114" s="14"/>
      <c r="CD114" s="14"/>
      <c r="CE114" s="14"/>
      <c r="CF114" s="14"/>
      <c r="CG114" s="14"/>
      <c r="CH114" s="14"/>
      <c r="CI114" s="14"/>
      <c r="CJ114" s="14"/>
      <c r="CK114" s="14"/>
      <c r="CL114" s="14"/>
      <c r="CM114" s="14"/>
      <c r="CN114" s="14"/>
      <c r="CO114" s="14"/>
      <c r="CP114" s="14"/>
      <c r="CQ114" s="14"/>
      <c r="CR114" s="14"/>
      <c r="CS114" s="14"/>
      <c r="CT114" s="14"/>
      <c r="CU114" s="14"/>
      <c r="CV114" s="14"/>
      <c r="CW114" s="14"/>
      <c r="CX114" s="14"/>
      <c r="CY114" s="14"/>
      <c r="CZ114" s="14"/>
      <c r="DA114" s="14"/>
      <c r="DB114" s="14"/>
      <c r="DC114" s="14"/>
      <c r="DD114" s="14"/>
      <c r="DE114" s="14"/>
      <c r="DF114" s="14"/>
      <c r="DG114" s="14"/>
      <c r="DH114" s="14"/>
      <c r="DI114" s="14"/>
      <c r="DJ114" s="14"/>
      <c r="DK114" s="14"/>
      <c r="DL114" s="14"/>
      <c r="DM114" s="14"/>
      <c r="DN114" s="14"/>
      <c r="DO114" s="14"/>
      <c r="DP114" s="14"/>
      <c r="DQ114" s="14"/>
      <c r="DR114" s="14"/>
      <c r="DS114" s="14"/>
      <c r="DT114" s="14"/>
      <c r="DU114" s="14"/>
      <c r="DV114" s="14"/>
      <c r="DW114" s="14"/>
      <c r="DX114" s="14"/>
      <c r="DY114" s="14"/>
      <c r="DZ114" s="14"/>
      <c r="EA114" s="14"/>
      <c r="EB114" s="14"/>
      <c r="EC114" s="14"/>
      <c r="ED114" s="14"/>
      <c r="EE114" s="14"/>
      <c r="EF114" s="14"/>
      <c r="EG114" s="14"/>
      <c r="EH114" s="14"/>
      <c r="EI114" s="14"/>
      <c r="EJ114" s="14"/>
      <c r="EK114" s="14"/>
      <c r="EL114" s="14"/>
      <c r="EM114" s="14"/>
      <c r="EN114" s="14"/>
      <c r="EO114" s="14"/>
      <c r="EP114" s="14"/>
      <c r="EQ114" s="14"/>
      <c r="ER114" s="14"/>
      <c r="ES114" s="14"/>
      <c r="ET114" s="14"/>
      <c r="EU114" s="14"/>
      <c r="EV114" s="14"/>
      <c r="EW114" s="14"/>
      <c r="EX114" s="14"/>
      <c r="EY114" s="14"/>
      <c r="EZ114" s="14"/>
      <c r="FA114" s="14"/>
      <c r="FB114" s="14"/>
      <c r="FC114" s="14"/>
      <c r="FD114" s="14"/>
      <c r="FE114" s="14"/>
      <c r="FF114" s="14"/>
      <c r="FG114" s="14"/>
      <c r="FH114" s="14"/>
      <c r="FI114" s="14"/>
      <c r="FJ114" s="14"/>
      <c r="FK114" s="14"/>
      <c r="FL114" s="14"/>
      <c r="FM114" s="14"/>
      <c r="FN114" s="14"/>
      <c r="FO114" s="14"/>
      <c r="FP114" s="14"/>
      <c r="FQ114" s="14"/>
      <c r="FR114" s="14"/>
      <c r="FS114" s="14"/>
      <c r="FT114" s="14"/>
      <c r="FU114" s="14"/>
      <c r="FV114" s="14"/>
      <c r="FW114" s="14"/>
      <c r="FX114" s="14"/>
      <c r="FY114" s="14"/>
      <c r="FZ114" s="14"/>
      <c r="GA114" s="14"/>
      <c r="GB114" s="14"/>
      <c r="GC114" s="14"/>
      <c r="GD114" s="14"/>
      <c r="GE114" s="14"/>
      <c r="GF114" s="14"/>
      <c r="GG114" s="14"/>
      <c r="GH114" s="14"/>
      <c r="GI114" s="14"/>
      <c r="GJ114" s="14"/>
      <c r="GK114" s="14"/>
      <c r="GL114" s="14"/>
      <c r="GM114" s="14"/>
      <c r="GN114" s="14"/>
      <c r="GO114" s="14"/>
      <c r="GP114" s="14"/>
      <c r="GQ114" s="14"/>
      <c r="GR114" s="14"/>
      <c r="GS114" s="14"/>
      <c r="GT114" s="14"/>
      <c r="GU114" s="14"/>
      <c r="GV114" s="14"/>
      <c r="GW114" s="14"/>
      <c r="GX114" s="14"/>
      <c r="GY114" s="14"/>
      <c r="GZ114" s="14"/>
      <c r="HA114" s="14"/>
      <c r="HB114" s="14"/>
      <c r="HC114" s="14"/>
      <c r="HD114" s="14"/>
      <c r="HE114" s="14"/>
      <c r="HF114" s="14"/>
      <c r="HG114" s="14"/>
      <c r="HH114" s="14"/>
      <c r="HI114" s="14"/>
      <c r="HJ114" s="14"/>
      <c r="HK114" s="14"/>
      <c r="HL114" s="14"/>
      <c r="HM114" s="14"/>
      <c r="HN114" s="14"/>
      <c r="HO114" s="14"/>
      <c r="HP114" s="14"/>
      <c r="HQ114" s="14"/>
      <c r="HR114" s="14"/>
      <c r="HS114" s="14"/>
      <c r="HT114" s="14"/>
      <c r="HU114" s="14"/>
      <c r="HV114" s="14"/>
      <c r="HW114" s="14"/>
      <c r="HX114" s="14"/>
      <c r="HY114" s="14"/>
      <c r="HZ114" s="14"/>
      <c r="IA114" s="14"/>
      <c r="IB114" s="14"/>
      <c r="IC114" s="14"/>
      <c r="ID114" s="14"/>
      <c r="IE114" s="14"/>
      <c r="IF114" s="14"/>
      <c r="IG114" s="14"/>
      <c r="IH114" s="14"/>
      <c r="II114" s="14"/>
      <c r="IJ114" s="14"/>
      <c r="IK114" s="14"/>
      <c r="IL114" s="14"/>
      <c r="IM114" s="14"/>
      <c r="IN114" s="14"/>
      <c r="IO114" s="14"/>
      <c r="IP114" s="14"/>
      <c r="IQ114" s="14"/>
      <c r="IR114" s="14"/>
      <c r="IS114" s="14"/>
      <c r="IT114" s="14"/>
      <c r="IU114" s="14"/>
      <c r="IV114" s="14"/>
      <c r="IW114" s="14"/>
      <c r="IX114" s="14"/>
      <c r="IY114" s="14"/>
      <c r="IZ114" s="14"/>
      <c r="JA114" s="14"/>
      <c r="JB114" s="14"/>
      <c r="JC114" s="14"/>
      <c r="JD114" s="14"/>
      <c r="JE114" s="14"/>
      <c r="JF114" s="14"/>
      <c r="JG114" s="14"/>
      <c r="JH114" s="14"/>
      <c r="JI114" s="14"/>
      <c r="JJ114" s="14"/>
      <c r="JK114" s="14"/>
      <c r="JL114" s="14"/>
      <c r="JM114" s="14"/>
      <c r="JN114" s="14"/>
      <c r="JO114" s="14"/>
      <c r="JP114" s="14"/>
      <c r="JQ114" s="14"/>
      <c r="JR114" s="14"/>
      <c r="JS114" s="14"/>
      <c r="JT114" s="14"/>
      <c r="JU114" s="14"/>
      <c r="JV114" s="14"/>
      <c r="JW114" s="14"/>
      <c r="JX114" s="14"/>
      <c r="JY114" s="14"/>
      <c r="JZ114" s="14"/>
      <c r="KA114" s="14"/>
      <c r="KB114" s="14"/>
      <c r="KC114" s="14"/>
      <c r="KD114" s="14"/>
      <c r="KE114" s="14"/>
      <c r="KF114" s="14"/>
      <c r="KG114" s="14"/>
      <c r="KH114" s="14"/>
      <c r="KI114" s="14"/>
      <c r="KJ114" s="14"/>
      <c r="KK114" s="14"/>
      <c r="KL114" s="14"/>
      <c r="KM114" s="14"/>
      <c r="KN114" s="14"/>
      <c r="KO114" s="14"/>
    </row>
    <row r="115" spans="1:301" s="1" customFormat="1">
      <c r="A115" s="14">
        <v>106</v>
      </c>
    </row>
    <row r="116" spans="1:301" s="1" customFormat="1">
      <c r="A116" s="14">
        <v>107</v>
      </c>
      <c r="B116" s="1">
        <v>77</v>
      </c>
      <c r="C116" s="1">
        <v>98</v>
      </c>
      <c r="E116" s="1">
        <v>116</v>
      </c>
      <c r="F116" s="1">
        <v>390</v>
      </c>
      <c r="G116" s="1">
        <v>441</v>
      </c>
      <c r="I116" s="1">
        <v>-46</v>
      </c>
      <c r="J116" s="1">
        <v>-40</v>
      </c>
      <c r="K116" s="1" t="s">
        <v>7345</v>
      </c>
      <c r="P116" s="1">
        <v>88</v>
      </c>
      <c r="Q116" s="1">
        <v>394</v>
      </c>
      <c r="S116" s="1">
        <v>114</v>
      </c>
      <c r="T116" s="1">
        <v>386</v>
      </c>
      <c r="U116" s="1">
        <v>467</v>
      </c>
      <c r="W116" s="1">
        <v>-67</v>
      </c>
      <c r="X116" s="1">
        <v>-86</v>
      </c>
      <c r="Y116" s="1" t="s">
        <v>7346</v>
      </c>
      <c r="EZ116" s="1">
        <v>60</v>
      </c>
      <c r="FA116" s="1">
        <v>42</v>
      </c>
      <c r="FB116" s="1">
        <v>25</v>
      </c>
      <c r="FC116" s="1">
        <v>11</v>
      </c>
      <c r="FD116" s="1">
        <v>11</v>
      </c>
      <c r="FG116" s="1">
        <v>52</v>
      </c>
      <c r="FJ116" s="1">
        <v>118</v>
      </c>
      <c r="FK116" s="1">
        <v>69.41</v>
      </c>
      <c r="FO116" s="1">
        <v>24</v>
      </c>
      <c r="FP116" s="1">
        <v>34</v>
      </c>
      <c r="FR116" s="1">
        <v>0.84</v>
      </c>
      <c r="FS116" s="1">
        <v>1.85</v>
      </c>
      <c r="FT116" s="1">
        <v>2.35</v>
      </c>
      <c r="FU116" s="1">
        <v>3.7</v>
      </c>
      <c r="FV116" s="1">
        <v>2.3199999999999998</v>
      </c>
    </row>
    <row r="117" spans="1:301" s="1" customFormat="1">
      <c r="A117" s="14">
        <v>108</v>
      </c>
      <c r="B117" s="1">
        <v>86</v>
      </c>
      <c r="E117" s="1">
        <v>94</v>
      </c>
      <c r="F117" s="1">
        <v>354</v>
      </c>
      <c r="G117" s="1">
        <v>423</v>
      </c>
      <c r="I117" s="1">
        <v>30</v>
      </c>
      <c r="J117" s="1">
        <v>66</v>
      </c>
      <c r="K117" s="1" t="s">
        <v>7283</v>
      </c>
      <c r="P117" s="1">
        <v>70</v>
      </c>
      <c r="Q117" s="1">
        <v>85</v>
      </c>
      <c r="R117" s="1">
        <v>166</v>
      </c>
      <c r="S117" s="1">
        <v>92</v>
      </c>
      <c r="T117" s="1">
        <v>374</v>
      </c>
      <c r="U117" s="1">
        <v>403</v>
      </c>
      <c r="V117" s="1">
        <v>56</v>
      </c>
      <c r="W117" s="1">
        <v>33</v>
      </c>
      <c r="X117" s="1">
        <v>76</v>
      </c>
      <c r="Y117" s="1" t="s">
        <v>7284</v>
      </c>
      <c r="EZ117" s="1">
        <v>60</v>
      </c>
      <c r="FG117" s="1">
        <v>40</v>
      </c>
      <c r="FL117" s="1">
        <v>52</v>
      </c>
      <c r="FM117" s="1">
        <v>29.33</v>
      </c>
      <c r="FN117" s="1">
        <v>3.44</v>
      </c>
      <c r="FU117" s="1">
        <v>19</v>
      </c>
      <c r="FV117" s="1">
        <v>7</v>
      </c>
    </row>
    <row r="118" spans="1:301" s="1" customFormat="1">
      <c r="A118" s="14">
        <v>109</v>
      </c>
      <c r="B118" s="1">
        <v>63</v>
      </c>
      <c r="C118" s="64">
        <v>63</v>
      </c>
      <c r="D118" s="3">
        <v>168</v>
      </c>
      <c r="E118" s="1">
        <v>84</v>
      </c>
      <c r="F118" s="1">
        <v>418</v>
      </c>
      <c r="G118" s="1">
        <v>427</v>
      </c>
      <c r="H118" s="1">
        <v>50</v>
      </c>
      <c r="I118" s="1">
        <v>29</v>
      </c>
      <c r="J118" s="1">
        <v>35</v>
      </c>
      <c r="K118" s="1" t="s">
        <v>7029</v>
      </c>
      <c r="L118"/>
      <c r="AZ118" s="66"/>
      <c r="BL118" s="14"/>
      <c r="CV118" s="14"/>
      <c r="DN118" s="14"/>
      <c r="EZ118" s="1">
        <v>65</v>
      </c>
      <c r="FO118" s="1">
        <v>33</v>
      </c>
      <c r="GW118" s="1">
        <v>65</v>
      </c>
      <c r="HB118" s="1">
        <v>54.71</v>
      </c>
      <c r="HC118" s="1">
        <v>78.790000000000006</v>
      </c>
      <c r="IO118" s="1">
        <v>0</v>
      </c>
    </row>
    <row r="119" spans="1:301" s="1" customFormat="1">
      <c r="A119" s="14">
        <v>110</v>
      </c>
      <c r="B119" s="1">
        <v>94</v>
      </c>
      <c r="C119" s="1">
        <v>94</v>
      </c>
      <c r="D119" s="1">
        <v>184</v>
      </c>
      <c r="E119" s="1">
        <v>110</v>
      </c>
      <c r="F119" s="1">
        <v>376</v>
      </c>
      <c r="G119" s="1">
        <v>470</v>
      </c>
      <c r="H119" s="1">
        <v>66</v>
      </c>
      <c r="I119" s="1">
        <v>37</v>
      </c>
      <c r="J119" s="1">
        <v>60</v>
      </c>
      <c r="K119" s="1" t="s">
        <v>7313</v>
      </c>
      <c r="EZ119" s="1">
        <v>57.5</v>
      </c>
      <c r="FA119" s="1">
        <v>46</v>
      </c>
      <c r="FB119" s="1">
        <v>34</v>
      </c>
      <c r="FC119" s="1">
        <v>15</v>
      </c>
      <c r="FD119" s="1">
        <v>10</v>
      </c>
      <c r="FG119" s="1">
        <v>39</v>
      </c>
      <c r="FL119" s="1">
        <v>26</v>
      </c>
      <c r="FM119" s="1">
        <v>21</v>
      </c>
      <c r="FN119" s="1">
        <v>2.27</v>
      </c>
      <c r="FO119" s="1">
        <v>30</v>
      </c>
      <c r="FP119" s="1">
        <v>30</v>
      </c>
      <c r="GW119" s="1">
        <v>65</v>
      </c>
      <c r="HB119" s="1">
        <v>115.87</v>
      </c>
      <c r="HC119" s="1">
        <v>116.95</v>
      </c>
      <c r="HI119" s="1">
        <v>12</v>
      </c>
      <c r="HJ119" s="1">
        <v>12.04</v>
      </c>
      <c r="HK119" s="1">
        <v>1.74</v>
      </c>
      <c r="IO119" s="1">
        <f>EZ119-GW119</f>
        <v>-7.5</v>
      </c>
      <c r="JA119" s="1">
        <f>FL119-HI119</f>
        <v>14</v>
      </c>
      <c r="JB119" s="1">
        <f>FM119-HJ119</f>
        <v>8.9600000000000009</v>
      </c>
      <c r="JC119" s="1">
        <f>FN119-HK119</f>
        <v>0.53</v>
      </c>
    </row>
    <row r="120" spans="1:301" s="1" customFormat="1">
      <c r="A120" s="14">
        <v>111</v>
      </c>
      <c r="B120" s="1">
        <v>66</v>
      </c>
      <c r="C120" s="1">
        <v>66</v>
      </c>
      <c r="D120" s="1">
        <v>148</v>
      </c>
      <c r="E120" s="1">
        <v>84</v>
      </c>
      <c r="F120" s="1">
        <v>422</v>
      </c>
      <c r="G120" s="1">
        <v>442</v>
      </c>
      <c r="H120" s="1">
        <v>53</v>
      </c>
      <c r="I120" s="1">
        <v>39</v>
      </c>
      <c r="J120" s="1">
        <v>237</v>
      </c>
      <c r="K120" s="1" t="s">
        <v>7215</v>
      </c>
      <c r="P120" s="1">
        <v>67</v>
      </c>
      <c r="Q120" s="1">
        <v>67</v>
      </c>
      <c r="R120" s="1">
        <v>148</v>
      </c>
      <c r="S120" s="1">
        <v>84</v>
      </c>
      <c r="T120" s="1">
        <v>412</v>
      </c>
      <c r="U120" s="1">
        <v>435</v>
      </c>
      <c r="V120" s="1">
        <v>41</v>
      </c>
      <c r="W120" s="1">
        <v>37</v>
      </c>
      <c r="X120" s="1">
        <v>268</v>
      </c>
      <c r="Y120" s="1" t="s">
        <v>7309</v>
      </c>
      <c r="EZ120" s="1">
        <v>50</v>
      </c>
      <c r="FA120" s="1">
        <v>45</v>
      </c>
      <c r="FB120" s="1">
        <v>35</v>
      </c>
      <c r="FC120" s="1">
        <v>10</v>
      </c>
      <c r="FD120" s="1">
        <v>12</v>
      </c>
      <c r="FE120" s="1">
        <v>58.41</v>
      </c>
      <c r="FF120" s="1">
        <v>79.77</v>
      </c>
      <c r="FG120" s="1">
        <v>35</v>
      </c>
      <c r="FJ120" s="1">
        <v>33</v>
      </c>
      <c r="FK120" s="1">
        <v>16.5</v>
      </c>
      <c r="FL120" s="1">
        <v>39</v>
      </c>
      <c r="FM120" s="1">
        <v>11.82</v>
      </c>
      <c r="FN120" s="1">
        <v>2.67</v>
      </c>
      <c r="FO120" s="1">
        <v>23</v>
      </c>
      <c r="FP120" s="1">
        <v>29</v>
      </c>
      <c r="FY120" s="1">
        <v>50</v>
      </c>
      <c r="FZ120" s="1">
        <v>54</v>
      </c>
      <c r="GA120" s="1">
        <v>38</v>
      </c>
      <c r="GB120" s="1">
        <v>8</v>
      </c>
      <c r="GC120" s="1">
        <v>11</v>
      </c>
      <c r="GD120" s="1">
        <v>121</v>
      </c>
      <c r="GE120" s="1">
        <v>85.4</v>
      </c>
      <c r="GF120" s="1">
        <v>36</v>
      </c>
      <c r="GI120" s="1">
        <v>65</v>
      </c>
      <c r="GJ120" s="1">
        <v>30.95</v>
      </c>
      <c r="GK120" s="1">
        <v>29</v>
      </c>
      <c r="GL120" s="1">
        <v>22</v>
      </c>
      <c r="GM120" s="1">
        <v>2.46</v>
      </c>
      <c r="GN120" s="1">
        <v>22</v>
      </c>
      <c r="GO120" s="1">
        <v>25</v>
      </c>
      <c r="HU120" s="1">
        <f t="shared" ref="HU120:IB120" si="2">EZ120-FY120</f>
        <v>0</v>
      </c>
      <c r="HV120" s="1">
        <f t="shared" si="2"/>
        <v>-9</v>
      </c>
      <c r="HW120" s="1">
        <f t="shared" si="2"/>
        <v>-3</v>
      </c>
      <c r="HX120" s="1">
        <f t="shared" si="2"/>
        <v>2</v>
      </c>
      <c r="HY120" s="1">
        <f t="shared" si="2"/>
        <v>1</v>
      </c>
      <c r="HZ120" s="1">
        <f t="shared" si="2"/>
        <v>-62.59</v>
      </c>
      <c r="IA120" s="1">
        <f t="shared" si="2"/>
        <v>-5.6300000000000097</v>
      </c>
      <c r="IB120" s="1">
        <f t="shared" si="2"/>
        <v>-1</v>
      </c>
      <c r="IC120" s="1">
        <f t="shared" ref="IC120:II120" si="3">FJ120-GI120</f>
        <v>-32</v>
      </c>
      <c r="ID120" s="1">
        <f t="shared" si="3"/>
        <v>-14.45</v>
      </c>
      <c r="IE120" s="1">
        <f t="shared" si="3"/>
        <v>10</v>
      </c>
      <c r="IF120" s="1">
        <f t="shared" si="3"/>
        <v>-10.18</v>
      </c>
      <c r="IG120" s="1">
        <f t="shared" si="3"/>
        <v>0.20999999999999996</v>
      </c>
      <c r="IH120" s="1">
        <f t="shared" si="3"/>
        <v>1</v>
      </c>
      <c r="II120" s="1">
        <f t="shared" si="3"/>
        <v>4</v>
      </c>
    </row>
    <row r="121" spans="1:301" s="1" customFormat="1">
      <c r="A121" s="14">
        <v>112</v>
      </c>
      <c r="B121" s="1">
        <v>79</v>
      </c>
      <c r="E121" s="1">
        <v>158</v>
      </c>
      <c r="F121" s="1">
        <v>448</v>
      </c>
      <c r="G121" s="1">
        <v>513</v>
      </c>
      <c r="I121" s="1">
        <v>-24</v>
      </c>
      <c r="J121" s="1">
        <v>92</v>
      </c>
      <c r="K121" s="1" t="s">
        <v>7296</v>
      </c>
      <c r="EZ121" s="1">
        <v>60</v>
      </c>
      <c r="FA121" s="1">
        <v>52</v>
      </c>
      <c r="FB121" s="1">
        <v>32</v>
      </c>
      <c r="FC121" s="1">
        <v>10</v>
      </c>
      <c r="FD121" s="1">
        <v>9</v>
      </c>
      <c r="FG121" s="1">
        <v>43</v>
      </c>
      <c r="FL121" s="1">
        <v>56</v>
      </c>
      <c r="FM121" s="1">
        <v>37</v>
      </c>
      <c r="FN121" s="1">
        <v>3.22</v>
      </c>
      <c r="FU121" s="1">
        <v>18</v>
      </c>
      <c r="GW121" s="1">
        <v>59</v>
      </c>
      <c r="GX121" s="1">
        <v>53</v>
      </c>
      <c r="GY121" s="1">
        <v>37</v>
      </c>
      <c r="GZ121" s="1">
        <v>14</v>
      </c>
      <c r="HA121" s="1">
        <v>10</v>
      </c>
      <c r="HB121" s="1">
        <v>76.52</v>
      </c>
      <c r="HC121" s="1">
        <v>33.76</v>
      </c>
      <c r="HD121" s="1">
        <v>48</v>
      </c>
      <c r="HI121" s="1">
        <v>29</v>
      </c>
      <c r="HJ121" s="1">
        <v>29.14</v>
      </c>
      <c r="HK121" s="1">
        <v>2.7</v>
      </c>
      <c r="HO121" s="1">
        <v>21</v>
      </c>
      <c r="HQ121" s="1">
        <v>1.86</v>
      </c>
      <c r="IO121" s="1">
        <f>EZ121-GW121</f>
        <v>1</v>
      </c>
      <c r="IP121" s="1">
        <f>FA121-GX121</f>
        <v>-1</v>
      </c>
      <c r="IQ121" s="1">
        <f>FB121-GY121</f>
        <v>-5</v>
      </c>
      <c r="IR121" s="1">
        <f>FC121-GZ121</f>
        <v>-4</v>
      </c>
      <c r="IS121" s="1">
        <f>FD121-HA121</f>
        <v>-1</v>
      </c>
      <c r="IV121" s="1">
        <f>FG121-HD121</f>
        <v>-5</v>
      </c>
      <c r="JA121" s="1">
        <f>FL121-HI121</f>
        <v>27</v>
      </c>
      <c r="JB121" s="1">
        <f>FM121-HJ121</f>
        <v>7.8599999999999994</v>
      </c>
      <c r="JC121" s="1">
        <f>FN121-HK121</f>
        <v>0.52</v>
      </c>
      <c r="JI121" s="1">
        <f>FU121-HO121</f>
        <v>-3</v>
      </c>
      <c r="KB121" s="1">
        <v>1</v>
      </c>
    </row>
    <row r="122" spans="1:301" s="1" customFormat="1">
      <c r="A122" s="14">
        <v>113</v>
      </c>
      <c r="B122" s="1">
        <v>74</v>
      </c>
      <c r="C122" s="1">
        <v>296</v>
      </c>
      <c r="E122" s="1">
        <v>102</v>
      </c>
      <c r="F122" s="1">
        <v>408</v>
      </c>
      <c r="G122" s="1">
        <v>452</v>
      </c>
      <c r="H122" s="1">
        <v>106</v>
      </c>
      <c r="I122" s="1">
        <v>45</v>
      </c>
      <c r="J122" s="1">
        <v>46</v>
      </c>
      <c r="K122" s="1" t="s">
        <v>7232</v>
      </c>
      <c r="EZ122" s="1">
        <v>65</v>
      </c>
      <c r="FA122" s="1">
        <v>41</v>
      </c>
      <c r="FB122" s="1">
        <v>26</v>
      </c>
      <c r="FC122" s="1">
        <v>13</v>
      </c>
      <c r="FD122" s="1">
        <v>12</v>
      </c>
      <c r="FG122" s="1">
        <v>45</v>
      </c>
      <c r="FL122" s="1">
        <v>29</v>
      </c>
      <c r="FN122" s="1">
        <v>2.7</v>
      </c>
      <c r="FO122" s="1">
        <v>31</v>
      </c>
      <c r="FP122" s="1">
        <v>35</v>
      </c>
    </row>
    <row r="123" spans="1:301" s="1" customFormat="1">
      <c r="A123" s="14">
        <v>114</v>
      </c>
      <c r="B123" s="1">
        <v>63</v>
      </c>
      <c r="C123" s="1">
        <v>63</v>
      </c>
      <c r="D123" s="1">
        <v>156</v>
      </c>
      <c r="E123" s="1">
        <v>78</v>
      </c>
      <c r="F123" s="1">
        <v>442</v>
      </c>
      <c r="G123" s="1">
        <v>452</v>
      </c>
      <c r="H123" s="1">
        <v>44</v>
      </c>
      <c r="I123" s="1">
        <v>36</v>
      </c>
      <c r="J123" s="1">
        <v>33</v>
      </c>
      <c r="K123" s="1" t="s">
        <v>7139</v>
      </c>
      <c r="EZ123" s="1">
        <v>80</v>
      </c>
      <c r="FA123" s="1">
        <v>43</v>
      </c>
      <c r="FB123" s="1">
        <v>26</v>
      </c>
      <c r="FC123" s="1">
        <v>12</v>
      </c>
      <c r="FD123" s="1">
        <v>11</v>
      </c>
      <c r="FG123" s="1">
        <v>46</v>
      </c>
      <c r="FO123" s="1">
        <v>26</v>
      </c>
    </row>
    <row r="124" spans="1:301" s="1" customFormat="1">
      <c r="A124" s="14">
        <v>115</v>
      </c>
      <c r="B124" s="1">
        <v>78</v>
      </c>
      <c r="C124" s="1">
        <v>78</v>
      </c>
      <c r="D124" s="1">
        <v>142</v>
      </c>
      <c r="E124" s="1">
        <v>92</v>
      </c>
      <c r="F124" s="1">
        <v>386</v>
      </c>
      <c r="G124" s="1">
        <v>440</v>
      </c>
      <c r="H124" s="1">
        <v>67</v>
      </c>
      <c r="I124" s="1">
        <v>48</v>
      </c>
      <c r="J124" s="1">
        <v>44</v>
      </c>
      <c r="K124" s="1" t="s">
        <v>7176</v>
      </c>
    </row>
    <row r="125" spans="1:301" s="1" customFormat="1">
      <c r="A125" s="14">
        <v>116</v>
      </c>
      <c r="GW125" s="1">
        <v>71</v>
      </c>
      <c r="GX125" s="1">
        <v>43</v>
      </c>
      <c r="GY125" s="1">
        <v>25</v>
      </c>
      <c r="GZ125" s="1">
        <v>9</v>
      </c>
      <c r="HA125" s="1">
        <v>10</v>
      </c>
      <c r="HB125" s="1">
        <v>118</v>
      </c>
      <c r="HC125" s="1">
        <v>146</v>
      </c>
      <c r="HD125" s="1">
        <v>37</v>
      </c>
      <c r="HI125" s="1">
        <v>48</v>
      </c>
      <c r="HJ125" s="1">
        <v>32</v>
      </c>
      <c r="HK125" s="1">
        <v>3.28</v>
      </c>
      <c r="HL125" s="1">
        <v>28</v>
      </c>
      <c r="HM125" s="1">
        <v>27</v>
      </c>
    </row>
    <row r="126" spans="1:301" s="1" customFormat="1">
      <c r="A126" s="14">
        <v>117</v>
      </c>
      <c r="B126" s="1">
        <v>80</v>
      </c>
      <c r="C126" s="1">
        <v>80</v>
      </c>
      <c r="D126" s="1">
        <v>148</v>
      </c>
      <c r="E126" s="1">
        <v>90</v>
      </c>
      <c r="F126" s="1">
        <v>392</v>
      </c>
      <c r="G126" s="1">
        <v>452</v>
      </c>
      <c r="H126" s="1">
        <v>48</v>
      </c>
      <c r="I126" s="1">
        <v>50</v>
      </c>
      <c r="J126" s="1">
        <v>59</v>
      </c>
      <c r="K126" s="1" t="s">
        <v>7199</v>
      </c>
    </row>
    <row r="127" spans="1:301" s="1" customFormat="1">
      <c r="A127" s="14">
        <v>118</v>
      </c>
      <c r="B127" s="1">
        <v>97</v>
      </c>
      <c r="C127" s="1">
        <v>97</v>
      </c>
      <c r="D127" s="1">
        <v>174</v>
      </c>
      <c r="E127" s="1">
        <v>70</v>
      </c>
      <c r="F127" s="1">
        <v>328</v>
      </c>
      <c r="G127" s="1">
        <v>416</v>
      </c>
      <c r="H127" s="1">
        <v>50</v>
      </c>
      <c r="I127" s="1">
        <v>5</v>
      </c>
      <c r="J127" s="1">
        <v>-5</v>
      </c>
      <c r="K127" s="1" t="s">
        <v>7067</v>
      </c>
    </row>
    <row r="128" spans="1:301" s="1" customFormat="1">
      <c r="A128" s="14">
        <v>119</v>
      </c>
      <c r="B128" s="1">
        <v>73</v>
      </c>
      <c r="C128" s="1">
        <v>73</v>
      </c>
      <c r="D128" s="1">
        <v>162</v>
      </c>
      <c r="E128" s="1">
        <v>80</v>
      </c>
      <c r="F128" s="1">
        <v>430</v>
      </c>
      <c r="G128" s="1">
        <v>473</v>
      </c>
      <c r="H128" s="1">
        <v>80</v>
      </c>
      <c r="I128" s="1">
        <v>63</v>
      </c>
      <c r="J128" s="1">
        <v>76</v>
      </c>
      <c r="K128" s="1" t="s">
        <v>7139</v>
      </c>
    </row>
    <row r="129" spans="1:220" s="1" customFormat="1">
      <c r="A129" s="14">
        <v>120</v>
      </c>
      <c r="B129" s="1">
        <v>103</v>
      </c>
      <c r="C129" s="1">
        <v>103</v>
      </c>
      <c r="D129" s="1">
        <v>138</v>
      </c>
      <c r="E129" s="1">
        <v>100</v>
      </c>
      <c r="F129" s="1">
        <v>378</v>
      </c>
      <c r="G129" s="1">
        <v>495</v>
      </c>
      <c r="H129" s="1">
        <v>93</v>
      </c>
      <c r="I129" s="1">
        <v>23</v>
      </c>
      <c r="J129" s="1">
        <v>87</v>
      </c>
      <c r="K129" s="1" t="s">
        <v>7054</v>
      </c>
    </row>
    <row r="130" spans="1:220" s="1" customFormat="1">
      <c r="A130" s="14">
        <v>121</v>
      </c>
      <c r="B130" s="1">
        <v>72</v>
      </c>
      <c r="C130" s="1">
        <v>72</v>
      </c>
      <c r="D130" s="1">
        <v>150</v>
      </c>
      <c r="E130" s="1">
        <v>92</v>
      </c>
      <c r="F130" s="1">
        <v>382</v>
      </c>
      <c r="G130" s="1">
        <v>418</v>
      </c>
      <c r="H130" s="1">
        <v>80</v>
      </c>
      <c r="I130" s="1">
        <v>85</v>
      </c>
      <c r="J130" s="1">
        <v>47</v>
      </c>
      <c r="K130" s="1" t="s">
        <v>7008</v>
      </c>
    </row>
    <row r="131" spans="1:220" s="1" customFormat="1">
      <c r="A131" s="14">
        <v>122</v>
      </c>
      <c r="B131" s="1">
        <v>83</v>
      </c>
      <c r="C131" s="1">
        <v>147</v>
      </c>
      <c r="E131" s="1">
        <v>78</v>
      </c>
      <c r="F131" s="1">
        <v>406</v>
      </c>
      <c r="G131" s="1">
        <v>477</v>
      </c>
      <c r="I131" s="1">
        <v>69</v>
      </c>
      <c r="J131" s="1">
        <v>49</v>
      </c>
      <c r="K131" s="1" t="s">
        <v>7030</v>
      </c>
      <c r="GW131" s="1">
        <v>65</v>
      </c>
      <c r="GX131" s="1">
        <v>38</v>
      </c>
      <c r="GY131" s="1">
        <v>18</v>
      </c>
      <c r="GZ131" s="1">
        <v>18</v>
      </c>
      <c r="HA131" s="1">
        <v>15</v>
      </c>
      <c r="HB131" s="1">
        <v>66.099999999999994</v>
      </c>
      <c r="HD131" s="1">
        <v>40</v>
      </c>
      <c r="HG131" s="1">
        <v>80</v>
      </c>
      <c r="HH131" s="1">
        <v>44.44</v>
      </c>
      <c r="HI131" s="1">
        <v>39</v>
      </c>
      <c r="HJ131" s="1">
        <v>33</v>
      </c>
      <c r="HK131" s="1">
        <v>2.92</v>
      </c>
      <c r="HL131" s="1">
        <v>22</v>
      </c>
    </row>
    <row r="132" spans="1:220" s="1" customFormat="1">
      <c r="A132" s="14">
        <v>123</v>
      </c>
      <c r="B132" s="1">
        <v>61</v>
      </c>
      <c r="C132" s="1">
        <v>61</v>
      </c>
      <c r="D132" s="1">
        <v>172</v>
      </c>
      <c r="E132" s="1">
        <v>100</v>
      </c>
      <c r="F132" s="1">
        <v>436</v>
      </c>
      <c r="G132" s="1">
        <v>438</v>
      </c>
      <c r="H132" s="1">
        <v>58</v>
      </c>
      <c r="I132" s="1">
        <v>67</v>
      </c>
      <c r="J132" s="1">
        <v>-14</v>
      </c>
      <c r="K132" s="1" t="s">
        <v>7262</v>
      </c>
      <c r="EZ132" s="1">
        <v>60</v>
      </c>
      <c r="FA132" s="1">
        <v>51</v>
      </c>
      <c r="FB132" s="1">
        <v>32</v>
      </c>
      <c r="FC132" s="1">
        <v>9</v>
      </c>
      <c r="FD132" s="1">
        <v>10</v>
      </c>
      <c r="FG132" s="1">
        <v>38</v>
      </c>
      <c r="FL132" s="1">
        <v>31</v>
      </c>
      <c r="FM132" s="1">
        <v>26</v>
      </c>
      <c r="FN132" s="1">
        <v>2.5499999999999998</v>
      </c>
      <c r="FO132" s="1">
        <v>24</v>
      </c>
      <c r="FP132" s="1">
        <v>25</v>
      </c>
      <c r="FS132" s="1">
        <v>1.9</v>
      </c>
    </row>
    <row r="133" spans="1:220" s="1" customFormat="1">
      <c r="A133" s="14">
        <v>124</v>
      </c>
    </row>
    <row r="134" spans="1:220" s="1" customFormat="1">
      <c r="A134" s="14">
        <v>125</v>
      </c>
      <c r="B134" s="1">
        <v>101</v>
      </c>
      <c r="C134" s="1">
        <v>101</v>
      </c>
      <c r="D134" s="1">
        <v>162</v>
      </c>
      <c r="E134" s="1">
        <v>86</v>
      </c>
      <c r="F134" s="1">
        <v>338</v>
      </c>
      <c r="G134" s="1">
        <v>438</v>
      </c>
      <c r="H134" s="1">
        <v>65</v>
      </c>
      <c r="I134" s="1">
        <v>76</v>
      </c>
      <c r="J134" s="1">
        <v>-50</v>
      </c>
      <c r="K134" s="1" t="s">
        <v>7409</v>
      </c>
      <c r="EZ134" s="1">
        <v>35</v>
      </c>
      <c r="FA134" s="1">
        <v>58</v>
      </c>
      <c r="FB134" s="1">
        <v>48</v>
      </c>
      <c r="FC134" s="1">
        <v>9</v>
      </c>
      <c r="FD134" s="1">
        <v>10</v>
      </c>
      <c r="FG134" s="1">
        <v>36</v>
      </c>
      <c r="FJ134" s="1">
        <v>58</v>
      </c>
      <c r="FK134" s="1">
        <v>26.36</v>
      </c>
      <c r="FL134" s="1">
        <v>35</v>
      </c>
      <c r="FN134" s="1">
        <v>2.72</v>
      </c>
      <c r="FO134" s="1">
        <v>34</v>
      </c>
      <c r="FP134" s="1">
        <v>30</v>
      </c>
    </row>
    <row r="135" spans="1:220" s="1" customFormat="1">
      <c r="A135" s="14">
        <v>126</v>
      </c>
    </row>
    <row r="136" spans="1:220" s="1" customFormat="1">
      <c r="A136" s="14">
        <v>127</v>
      </c>
      <c r="B136" s="1">
        <v>113</v>
      </c>
      <c r="C136" s="1">
        <v>113</v>
      </c>
      <c r="E136" s="1">
        <v>106</v>
      </c>
      <c r="F136" s="1">
        <v>342</v>
      </c>
      <c r="G136" s="1">
        <v>469</v>
      </c>
      <c r="H136" s="1">
        <v>79</v>
      </c>
      <c r="I136" s="1">
        <v>-9</v>
      </c>
      <c r="J136" s="1">
        <v>94</v>
      </c>
      <c r="K136" s="1" t="s">
        <v>7037</v>
      </c>
    </row>
    <row r="137" spans="1:220" s="1" customFormat="1">
      <c r="A137" s="14">
        <v>128</v>
      </c>
      <c r="B137" s="1">
        <v>71</v>
      </c>
      <c r="C137" s="1">
        <v>71</v>
      </c>
      <c r="D137" s="1">
        <v>172</v>
      </c>
      <c r="E137" s="1">
        <v>76</v>
      </c>
      <c r="F137" s="1">
        <v>384</v>
      </c>
      <c r="G137" s="1">
        <v>417</v>
      </c>
      <c r="H137" s="1">
        <v>65</v>
      </c>
      <c r="I137" s="1">
        <v>18</v>
      </c>
      <c r="J137" s="1">
        <v>68</v>
      </c>
      <c r="K137" s="1" t="s">
        <v>7050</v>
      </c>
    </row>
    <row r="138" spans="1:220" s="1" customFormat="1">
      <c r="A138" s="14">
        <v>129</v>
      </c>
    </row>
    <row r="139" spans="1:220" s="1" customFormat="1">
      <c r="A139" s="14">
        <v>130</v>
      </c>
      <c r="B139" s="1">
        <v>66</v>
      </c>
      <c r="C139" s="1">
        <v>66</v>
      </c>
      <c r="D139" s="1">
        <v>168</v>
      </c>
      <c r="E139" s="1">
        <v>86</v>
      </c>
      <c r="F139" s="1">
        <v>458</v>
      </c>
      <c r="G139" s="1">
        <v>480</v>
      </c>
      <c r="H139" s="1">
        <v>56</v>
      </c>
      <c r="I139" s="1">
        <v>46</v>
      </c>
      <c r="J139" s="1">
        <v>8</v>
      </c>
      <c r="K139" s="1" t="s">
        <v>7417</v>
      </c>
      <c r="EZ139" s="1">
        <v>65</v>
      </c>
      <c r="FA139" s="1">
        <v>44</v>
      </c>
      <c r="FB139" s="1">
        <v>27</v>
      </c>
      <c r="FC139" s="1">
        <v>11</v>
      </c>
      <c r="FD139" s="1">
        <v>12</v>
      </c>
      <c r="FE139" s="1">
        <v>105</v>
      </c>
      <c r="FF139" s="1">
        <v>78.3</v>
      </c>
      <c r="FG139" s="1">
        <v>46</v>
      </c>
      <c r="FL139" s="1">
        <v>30</v>
      </c>
      <c r="FN139" s="1">
        <v>2.5</v>
      </c>
      <c r="FO139" s="1">
        <v>27</v>
      </c>
      <c r="FP139" s="1">
        <v>29</v>
      </c>
    </row>
    <row r="140" spans="1:220" s="1" customFormat="1">
      <c r="A140" s="14">
        <v>131</v>
      </c>
    </row>
    <row r="141" spans="1:220" s="1" customFormat="1">
      <c r="A141" s="14">
        <v>132</v>
      </c>
      <c r="B141" s="1">
        <v>92</v>
      </c>
      <c r="C141" s="1">
        <v>92</v>
      </c>
      <c r="D141" s="1">
        <v>122</v>
      </c>
      <c r="E141" s="1">
        <v>74</v>
      </c>
      <c r="F141" s="1">
        <v>348</v>
      </c>
      <c r="G141" s="1">
        <v>430</v>
      </c>
      <c r="H141" s="1">
        <v>77</v>
      </c>
      <c r="I141" s="1">
        <v>-28</v>
      </c>
      <c r="J141" s="1">
        <v>67</v>
      </c>
      <c r="K141" s="1" t="s">
        <v>7042</v>
      </c>
      <c r="EZ141" s="1">
        <v>65</v>
      </c>
      <c r="FA141" s="1">
        <v>37</v>
      </c>
      <c r="FB141" s="1">
        <v>21</v>
      </c>
      <c r="FC141" s="1">
        <v>12</v>
      </c>
      <c r="FD141" s="1">
        <v>12</v>
      </c>
      <c r="FE141" s="1">
        <v>74.67</v>
      </c>
      <c r="FF141" s="1">
        <v>81.25</v>
      </c>
      <c r="FG141" s="1">
        <v>28</v>
      </c>
      <c r="FL141" s="1">
        <v>40</v>
      </c>
      <c r="FM141" s="1">
        <v>34.770000000000003</v>
      </c>
      <c r="FN141" s="1">
        <v>2.95</v>
      </c>
      <c r="FO141" s="1">
        <v>30</v>
      </c>
      <c r="FP141" s="1">
        <v>28</v>
      </c>
    </row>
    <row r="142" spans="1:220" s="1" customFormat="1">
      <c r="A142" s="14">
        <v>133</v>
      </c>
      <c r="B142" s="1">
        <v>111</v>
      </c>
      <c r="C142" s="1">
        <v>111</v>
      </c>
      <c r="D142" s="1">
        <v>118</v>
      </c>
      <c r="E142" s="1">
        <v>116</v>
      </c>
      <c r="F142" s="1">
        <v>304</v>
      </c>
      <c r="G142" s="1">
        <v>412</v>
      </c>
      <c r="H142" s="1">
        <v>89</v>
      </c>
      <c r="I142" s="1">
        <v>87</v>
      </c>
      <c r="J142" s="1">
        <v>88</v>
      </c>
      <c r="K142" s="1" t="s">
        <v>7338</v>
      </c>
      <c r="EZ142" s="1">
        <v>70</v>
      </c>
      <c r="FA142" s="1">
        <v>32</v>
      </c>
      <c r="FB142" s="1">
        <v>18</v>
      </c>
      <c r="FC142" s="1">
        <v>11</v>
      </c>
      <c r="FD142" s="1">
        <v>8</v>
      </c>
      <c r="FE142" s="1">
        <v>71.13</v>
      </c>
      <c r="FF142" s="1">
        <v>54.14</v>
      </c>
      <c r="FG142" s="1">
        <v>18</v>
      </c>
      <c r="FL142" s="1">
        <v>26</v>
      </c>
      <c r="FM142" s="1">
        <v>16.8</v>
      </c>
      <c r="FN142" s="1">
        <v>2.2999999999999998</v>
      </c>
      <c r="FO142" s="1">
        <v>25</v>
      </c>
    </row>
    <row r="143" spans="1:220" s="1" customFormat="1">
      <c r="A143" s="14">
        <v>134</v>
      </c>
    </row>
    <row r="144" spans="1:220" s="1" customFormat="1">
      <c r="A144" s="14">
        <v>135</v>
      </c>
      <c r="B144" s="1">
        <v>92</v>
      </c>
      <c r="C144" s="1">
        <v>92</v>
      </c>
      <c r="D144" s="1">
        <v>144</v>
      </c>
      <c r="E144" s="1">
        <v>88</v>
      </c>
      <c r="F144" s="1">
        <v>362</v>
      </c>
      <c r="G144" s="1">
        <v>447</v>
      </c>
      <c r="H144" s="1">
        <v>73</v>
      </c>
      <c r="I144" s="1">
        <v>80</v>
      </c>
      <c r="J144" s="1">
        <v>75</v>
      </c>
      <c r="K144" s="1" t="s">
        <v>7009</v>
      </c>
    </row>
    <row r="145" spans="1:301" s="1" customFormat="1">
      <c r="A145" s="14">
        <v>136</v>
      </c>
      <c r="B145" s="1">
        <v>71</v>
      </c>
      <c r="C145" s="1">
        <v>71</v>
      </c>
      <c r="D145" s="1">
        <v>188</v>
      </c>
      <c r="E145" s="1">
        <v>178</v>
      </c>
      <c r="F145" s="1">
        <v>498</v>
      </c>
      <c r="G145" s="1">
        <v>541</v>
      </c>
      <c r="H145" s="1">
        <v>82</v>
      </c>
      <c r="I145" s="1">
        <v>-36</v>
      </c>
      <c r="J145" s="1">
        <v>133</v>
      </c>
      <c r="K145" s="1" t="s">
        <v>7265</v>
      </c>
      <c r="EZ145" s="1">
        <v>20</v>
      </c>
      <c r="FA145" s="1">
        <v>65</v>
      </c>
      <c r="FE145" s="1">
        <v>99.9</v>
      </c>
      <c r="FG145" s="1">
        <v>41</v>
      </c>
      <c r="FM145" s="1">
        <v>53</v>
      </c>
      <c r="FO145" s="1">
        <v>31</v>
      </c>
      <c r="FP145" s="1">
        <v>34</v>
      </c>
    </row>
    <row r="146" spans="1:301" s="1" customFormat="1">
      <c r="A146" s="14">
        <v>137</v>
      </c>
      <c r="B146" s="1">
        <v>68</v>
      </c>
      <c r="C146" s="1">
        <v>68</v>
      </c>
      <c r="D146" s="1">
        <v>202</v>
      </c>
      <c r="E146" s="1">
        <v>86</v>
      </c>
      <c r="F146" s="1">
        <v>400</v>
      </c>
      <c r="G146" s="1">
        <v>425</v>
      </c>
      <c r="H146" s="1">
        <v>47</v>
      </c>
      <c r="I146" s="1">
        <v>4</v>
      </c>
      <c r="J146" s="1">
        <v>35</v>
      </c>
      <c r="K146" s="1" t="s">
        <v>7090</v>
      </c>
      <c r="GW146" s="1">
        <v>55</v>
      </c>
      <c r="GX146" s="1">
        <v>46</v>
      </c>
      <c r="GY146" s="1">
        <v>34</v>
      </c>
      <c r="GZ146" s="1">
        <v>10</v>
      </c>
      <c r="HA146" s="1">
        <v>10</v>
      </c>
      <c r="HD146" s="1">
        <v>30</v>
      </c>
      <c r="HL146" s="1">
        <v>36</v>
      </c>
      <c r="HM146" s="1">
        <v>36</v>
      </c>
    </row>
    <row r="147" spans="1:301" s="1" customFormat="1">
      <c r="A147" s="14">
        <v>138</v>
      </c>
    </row>
    <row r="148" spans="1:301" s="1" customFormat="1">
      <c r="A148" s="14">
        <v>139</v>
      </c>
      <c r="B148" s="1">
        <v>89</v>
      </c>
      <c r="C148" s="1">
        <v>70</v>
      </c>
      <c r="E148" s="1">
        <v>84</v>
      </c>
      <c r="F148" s="1">
        <v>388</v>
      </c>
      <c r="G148" s="1">
        <v>472</v>
      </c>
      <c r="I148" s="1">
        <v>4</v>
      </c>
      <c r="J148" s="1">
        <v>6</v>
      </c>
      <c r="K148" s="1" t="s">
        <v>7083</v>
      </c>
    </row>
    <row r="149" spans="1:301" s="1" customFormat="1">
      <c r="A149" s="14">
        <v>140</v>
      </c>
    </row>
    <row r="150" spans="1:301" s="1" customFormat="1">
      <c r="A150" s="14">
        <v>141</v>
      </c>
      <c r="B150" s="1">
        <v>69</v>
      </c>
      <c r="E150" s="1">
        <v>94</v>
      </c>
      <c r="F150" s="1">
        <v>408</v>
      </c>
      <c r="G150" s="1">
        <v>437</v>
      </c>
      <c r="I150" s="1">
        <v>-53</v>
      </c>
      <c r="J150" s="1">
        <v>117</v>
      </c>
      <c r="K150" s="1" t="s">
        <v>7243</v>
      </c>
      <c r="EZ150" s="1">
        <v>65</v>
      </c>
      <c r="FA150" s="1">
        <v>39</v>
      </c>
      <c r="FB150" s="1">
        <v>26</v>
      </c>
      <c r="FC150" s="1">
        <v>18</v>
      </c>
      <c r="FD150" s="1">
        <v>14</v>
      </c>
      <c r="FG150" s="1">
        <v>41</v>
      </c>
      <c r="FH150" s="1">
        <v>53</v>
      </c>
      <c r="FI150" s="1">
        <v>67</v>
      </c>
      <c r="FL150" s="1">
        <v>55</v>
      </c>
      <c r="FM150" s="1">
        <v>45</v>
      </c>
      <c r="FN150" s="1">
        <v>3.54</v>
      </c>
      <c r="FO150" s="1">
        <v>36</v>
      </c>
      <c r="FP150" s="1">
        <v>36</v>
      </c>
      <c r="FR150" s="1">
        <v>1.19</v>
      </c>
      <c r="FS150" s="1">
        <v>1.6</v>
      </c>
      <c r="FT150" s="1">
        <v>0.55000000000000004</v>
      </c>
      <c r="FU150" s="1">
        <v>60</v>
      </c>
      <c r="FV150" s="1">
        <v>36</v>
      </c>
    </row>
    <row r="151" spans="1:301" s="1" customFormat="1">
      <c r="A151" s="14">
        <v>142</v>
      </c>
      <c r="B151" s="1">
        <v>74</v>
      </c>
      <c r="C151" s="1">
        <v>74</v>
      </c>
      <c r="D151" s="1">
        <v>220</v>
      </c>
      <c r="E151" s="1">
        <v>190</v>
      </c>
      <c r="F151" s="1">
        <v>464</v>
      </c>
      <c r="G151" s="1">
        <v>515</v>
      </c>
      <c r="H151" s="1">
        <v>30</v>
      </c>
      <c r="I151" s="1">
        <v>-70</v>
      </c>
      <c r="J151" s="1">
        <v>101</v>
      </c>
      <c r="K151" s="1" t="s">
        <v>7287</v>
      </c>
      <c r="EZ151" s="1">
        <v>50</v>
      </c>
      <c r="FA151" s="1">
        <v>45</v>
      </c>
      <c r="FB151" s="1">
        <v>30</v>
      </c>
      <c r="FC151" s="1">
        <v>11</v>
      </c>
      <c r="FD151" s="1">
        <v>12</v>
      </c>
      <c r="FE151" s="1">
        <v>97</v>
      </c>
      <c r="FG151" s="1">
        <v>34</v>
      </c>
      <c r="FH151" s="1">
        <v>49</v>
      </c>
      <c r="FI151" s="1">
        <v>54</v>
      </c>
      <c r="FL151" s="1">
        <v>40</v>
      </c>
      <c r="FM151" s="1">
        <v>26</v>
      </c>
      <c r="FN151" s="1">
        <v>2.73</v>
      </c>
      <c r="FO151" s="1">
        <v>26</v>
      </c>
      <c r="FP151" s="1">
        <v>24</v>
      </c>
      <c r="FR151" s="1">
        <v>0.82</v>
      </c>
      <c r="FS151" s="1">
        <v>1.8</v>
      </c>
      <c r="FT151" s="1">
        <v>0.81</v>
      </c>
      <c r="FU151" s="1">
        <v>30</v>
      </c>
      <c r="FV151" s="1">
        <v>21</v>
      </c>
      <c r="FY151" s="1">
        <v>40</v>
      </c>
      <c r="FZ151" s="1">
        <v>41</v>
      </c>
      <c r="GA151" s="1">
        <v>31</v>
      </c>
      <c r="GB151" s="1">
        <v>11</v>
      </c>
      <c r="GC151" s="1">
        <v>11</v>
      </c>
      <c r="GF151" s="1">
        <v>39</v>
      </c>
      <c r="GK151" s="1">
        <v>42</v>
      </c>
      <c r="GL151" s="1">
        <v>35.049999999999997</v>
      </c>
      <c r="GM151" s="1">
        <v>3.11</v>
      </c>
      <c r="GN151" s="1">
        <v>27</v>
      </c>
      <c r="GO151" s="1">
        <v>35</v>
      </c>
      <c r="GP151" s="1">
        <v>0.9</v>
      </c>
      <c r="GQ151" s="1">
        <v>41</v>
      </c>
      <c r="GR151" s="1">
        <v>25</v>
      </c>
      <c r="GS151" s="1">
        <v>1.9</v>
      </c>
      <c r="GT151" s="1">
        <v>1.02</v>
      </c>
      <c r="HU151" s="1">
        <f>EZ151-FY151</f>
        <v>10</v>
      </c>
      <c r="HV151" s="1">
        <f>FA151-FZ151</f>
        <v>4</v>
      </c>
      <c r="HW151" s="1">
        <f>FB151-GA151</f>
        <v>-1</v>
      </c>
      <c r="HX151" s="1">
        <f>FC151-GB151</f>
        <v>0</v>
      </c>
      <c r="HY151" s="1">
        <f>FD151-GC151</f>
        <v>1</v>
      </c>
      <c r="IB151" s="1">
        <f>FG151-GF151</f>
        <v>-5</v>
      </c>
      <c r="IE151" s="1">
        <f>FL151-GK151</f>
        <v>-2</v>
      </c>
      <c r="IF151" s="1">
        <f>FM151-GL151</f>
        <v>-9.0499999999999972</v>
      </c>
      <c r="IG151" s="1">
        <f>FN151-GM151</f>
        <v>-0.37999999999999989</v>
      </c>
      <c r="IH151" s="1">
        <f>FO151-GN151</f>
        <v>-1</v>
      </c>
      <c r="II151" s="1">
        <f>FP151-GO151</f>
        <v>-11</v>
      </c>
      <c r="IJ151" s="1">
        <f>FR151-GT151</f>
        <v>-0.20000000000000007</v>
      </c>
      <c r="IK151" s="1">
        <f>FS151-GS151</f>
        <v>-9.9999999999999867E-2</v>
      </c>
      <c r="IL151" s="1">
        <f>FT151-GP151</f>
        <v>-8.9999999999999969E-2</v>
      </c>
      <c r="IM151" s="1">
        <f>FU151-GQ151</f>
        <v>-11</v>
      </c>
      <c r="IN151" s="1">
        <f>FV151-GR151</f>
        <v>-4</v>
      </c>
      <c r="KB151" s="1">
        <v>1</v>
      </c>
    </row>
    <row r="152" spans="1:301" s="1" customFormat="1">
      <c r="A152" s="14">
        <v>143</v>
      </c>
      <c r="B152" s="1">
        <v>66</v>
      </c>
      <c r="C152" s="1">
        <v>66</v>
      </c>
      <c r="D152" s="1">
        <v>170</v>
      </c>
      <c r="E152" s="1">
        <v>92</v>
      </c>
      <c r="F152" s="1">
        <v>398</v>
      </c>
      <c r="G152" s="1">
        <v>417</v>
      </c>
      <c r="H152" s="1">
        <v>6</v>
      </c>
      <c r="I152" s="1">
        <v>47</v>
      </c>
      <c r="J152" s="1">
        <v>31</v>
      </c>
      <c r="K152" s="1" t="s">
        <v>7069</v>
      </c>
      <c r="P152" s="1">
        <v>72</v>
      </c>
      <c r="Q152" s="1">
        <v>72</v>
      </c>
      <c r="R152" s="1">
        <v>164</v>
      </c>
      <c r="S152" s="1">
        <v>92</v>
      </c>
      <c r="T152" s="1">
        <v>392</v>
      </c>
      <c r="U152" s="1">
        <v>429</v>
      </c>
      <c r="V152" s="1">
        <v>4</v>
      </c>
      <c r="W152" s="1">
        <v>50</v>
      </c>
      <c r="X152" s="1">
        <v>32</v>
      </c>
      <c r="Y152" s="1" t="s">
        <v>7069</v>
      </c>
      <c r="AD152" s="1">
        <v>70</v>
      </c>
      <c r="AE152" s="1">
        <v>70</v>
      </c>
      <c r="AF152" s="1">
        <v>170</v>
      </c>
      <c r="AG152" s="1">
        <v>90</v>
      </c>
      <c r="AH152" s="1">
        <v>406</v>
      </c>
      <c r="AI152" s="1">
        <v>438</v>
      </c>
      <c r="AJ152" s="1">
        <v>16</v>
      </c>
      <c r="AK152" s="1">
        <v>46</v>
      </c>
      <c r="AL152" s="1">
        <v>43</v>
      </c>
      <c r="AM152" s="1" t="s">
        <v>7070</v>
      </c>
      <c r="AR152" s="1">
        <v>85</v>
      </c>
      <c r="AS152" s="1">
        <v>85</v>
      </c>
      <c r="AT152" s="1">
        <v>164</v>
      </c>
      <c r="AU152" s="1">
        <v>88</v>
      </c>
      <c r="AV152" s="1">
        <v>378</v>
      </c>
      <c r="AW152" s="1">
        <v>449</v>
      </c>
      <c r="AX152" s="1">
        <v>46</v>
      </c>
      <c r="AY152" s="1">
        <v>32</v>
      </c>
      <c r="AZ152" s="1">
        <v>30</v>
      </c>
      <c r="BA152" s="1" t="s">
        <v>7071</v>
      </c>
    </row>
    <row r="153" spans="1:301" s="1" customFormat="1">
      <c r="A153" s="14">
        <v>144</v>
      </c>
    </row>
    <row r="154" spans="1:301" s="1" customFormat="1">
      <c r="A154" s="14">
        <v>145</v>
      </c>
      <c r="B154" s="14">
        <v>73</v>
      </c>
      <c r="C154" s="14">
        <v>73</v>
      </c>
      <c r="D154" s="14">
        <v>148</v>
      </c>
      <c r="E154" s="14">
        <v>86</v>
      </c>
      <c r="F154" s="14">
        <v>394</v>
      </c>
      <c r="G154" s="14">
        <v>434</v>
      </c>
      <c r="H154" s="14">
        <v>51</v>
      </c>
      <c r="I154" s="14">
        <v>24</v>
      </c>
      <c r="J154" s="14">
        <v>16</v>
      </c>
      <c r="K154" s="14" t="s">
        <v>7139</v>
      </c>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c r="BE154" s="14"/>
      <c r="BF154" s="14"/>
      <c r="BG154" s="14"/>
      <c r="BH154" s="14"/>
      <c r="BI154" s="14"/>
      <c r="BJ154" s="14"/>
      <c r="BK154" s="14"/>
      <c r="BL154" s="14"/>
      <c r="BM154" s="14"/>
      <c r="BN154" s="14"/>
      <c r="BO154" s="14"/>
      <c r="BP154" s="14"/>
      <c r="BQ154" s="14"/>
      <c r="BR154" s="14"/>
      <c r="BS154" s="14"/>
      <c r="BT154" s="14"/>
      <c r="BU154" s="14"/>
      <c r="BV154" s="14"/>
      <c r="BW154" s="14"/>
      <c r="BX154" s="14"/>
      <c r="BY154" s="14"/>
      <c r="BZ154" s="14"/>
      <c r="CA154" s="14"/>
      <c r="CB154" s="14"/>
      <c r="CC154" s="14"/>
      <c r="CD154" s="14"/>
      <c r="CE154" s="14"/>
      <c r="CF154" s="14"/>
      <c r="CG154" s="14"/>
      <c r="CH154" s="14"/>
      <c r="CI154" s="14"/>
      <c r="CJ154" s="14"/>
      <c r="CK154" s="14"/>
      <c r="CL154" s="14"/>
      <c r="CM154" s="14"/>
      <c r="CN154" s="14"/>
      <c r="CO154" s="14"/>
      <c r="CP154" s="14"/>
      <c r="CQ154" s="14"/>
      <c r="CR154" s="14"/>
      <c r="CS154" s="14"/>
      <c r="CT154" s="14"/>
      <c r="CU154" s="14"/>
      <c r="CV154" s="14"/>
      <c r="CW154" s="14"/>
      <c r="CX154" s="14"/>
      <c r="CY154" s="14"/>
      <c r="CZ154" s="14"/>
      <c r="DA154" s="14"/>
      <c r="DB154" s="14"/>
      <c r="DC154" s="14"/>
      <c r="DD154" s="14"/>
      <c r="DE154" s="14"/>
      <c r="DF154" s="14"/>
      <c r="DG154" s="14"/>
      <c r="DH154" s="14"/>
      <c r="DI154" s="14"/>
      <c r="DJ154" s="14"/>
      <c r="DK154" s="14"/>
      <c r="DL154" s="14"/>
      <c r="DM154" s="14"/>
      <c r="DN154" s="14"/>
      <c r="DO154" s="14"/>
      <c r="DP154" s="14"/>
      <c r="DQ154" s="14"/>
      <c r="DR154" s="14"/>
      <c r="DS154" s="14"/>
      <c r="DT154" s="14"/>
      <c r="DU154" s="14"/>
      <c r="DV154" s="14"/>
      <c r="DW154" s="14"/>
      <c r="DX154" s="14"/>
      <c r="DY154" s="14"/>
      <c r="DZ154" s="14"/>
      <c r="EA154" s="14"/>
      <c r="EB154" s="14"/>
      <c r="EC154" s="14"/>
      <c r="ED154" s="14"/>
      <c r="EE154" s="14"/>
      <c r="EF154" s="14"/>
      <c r="EG154" s="14"/>
      <c r="EH154" s="14"/>
      <c r="EI154" s="14"/>
      <c r="EJ154" s="14"/>
      <c r="EK154" s="14"/>
      <c r="EL154" s="14"/>
      <c r="EM154" s="14"/>
      <c r="EN154" s="14"/>
      <c r="EO154" s="14"/>
      <c r="EP154" s="14"/>
      <c r="EQ154" s="14"/>
      <c r="ER154" s="14"/>
      <c r="ES154" s="14"/>
      <c r="ET154" s="14"/>
      <c r="EU154" s="14"/>
      <c r="EV154" s="14"/>
      <c r="EW154" s="14"/>
      <c r="EX154" s="14"/>
      <c r="EY154" s="14"/>
      <c r="EZ154" s="14"/>
      <c r="FA154" s="14"/>
      <c r="FB154" s="14"/>
      <c r="FC154" s="14"/>
      <c r="FD154" s="14"/>
      <c r="FE154" s="14"/>
      <c r="FF154" s="14"/>
      <c r="FG154" s="14"/>
      <c r="FH154" s="14"/>
      <c r="FI154" s="14"/>
      <c r="FJ154" s="14"/>
      <c r="FK154" s="14"/>
      <c r="FL154" s="14"/>
      <c r="FM154" s="14"/>
      <c r="FN154" s="14"/>
      <c r="FO154" s="14"/>
      <c r="FP154" s="14"/>
      <c r="FQ154" s="14"/>
      <c r="FR154" s="14"/>
      <c r="FS154" s="14"/>
      <c r="FT154" s="14"/>
      <c r="FU154" s="14"/>
      <c r="FV154" s="14"/>
      <c r="FW154" s="14"/>
      <c r="FX154" s="14"/>
      <c r="FY154" s="14"/>
      <c r="FZ154" s="14"/>
      <c r="GA154" s="14"/>
      <c r="GB154" s="14"/>
      <c r="GC154" s="14"/>
      <c r="GD154" s="14"/>
      <c r="GE154" s="14"/>
      <c r="GF154" s="14"/>
      <c r="GG154" s="14"/>
      <c r="GH154" s="14"/>
      <c r="GI154" s="14"/>
      <c r="GJ154" s="14"/>
      <c r="GK154" s="14"/>
      <c r="GL154" s="14"/>
      <c r="GM154" s="14"/>
      <c r="GN154" s="14"/>
      <c r="GO154" s="14"/>
      <c r="GP154" s="14"/>
      <c r="GQ154" s="14"/>
      <c r="GR154" s="14"/>
      <c r="GS154" s="14"/>
      <c r="GT154" s="14"/>
      <c r="GU154" s="14"/>
      <c r="GV154" s="14"/>
      <c r="GW154" s="14"/>
      <c r="GX154" s="14"/>
      <c r="GY154" s="14"/>
      <c r="GZ154" s="14"/>
      <c r="HA154" s="14"/>
      <c r="HB154" s="14"/>
      <c r="HC154" s="14"/>
      <c r="HD154" s="14"/>
      <c r="HE154" s="14"/>
      <c r="HF154" s="14"/>
      <c r="HG154" s="14"/>
      <c r="HH154" s="14"/>
      <c r="HI154" s="14"/>
      <c r="HJ154" s="14"/>
      <c r="HK154" s="14"/>
      <c r="HL154" s="14"/>
      <c r="HM154" s="14"/>
      <c r="HN154" s="14"/>
      <c r="HO154" s="14"/>
      <c r="HP154" s="14"/>
      <c r="HQ154" s="14"/>
      <c r="HR154" s="14"/>
      <c r="HS154" s="14"/>
      <c r="HT154" s="14"/>
      <c r="HU154" s="14"/>
      <c r="HV154" s="14"/>
      <c r="HW154" s="14"/>
      <c r="HX154" s="14"/>
      <c r="HY154" s="14"/>
      <c r="HZ154" s="14"/>
      <c r="IA154" s="14"/>
      <c r="IB154" s="14"/>
      <c r="IC154" s="14"/>
      <c r="ID154" s="14"/>
      <c r="IE154" s="14"/>
      <c r="IF154" s="14"/>
      <c r="IG154" s="14"/>
      <c r="IH154" s="14"/>
      <c r="II154" s="14"/>
      <c r="IJ154" s="14"/>
      <c r="IK154" s="14"/>
      <c r="IL154" s="14"/>
      <c r="IM154" s="14"/>
      <c r="IN154" s="14"/>
      <c r="IO154" s="14"/>
      <c r="IP154" s="14"/>
      <c r="IQ154" s="14"/>
      <c r="IR154" s="14"/>
      <c r="IS154" s="14"/>
      <c r="IT154" s="14"/>
      <c r="IU154" s="14"/>
      <c r="IV154" s="14"/>
      <c r="IW154" s="14"/>
      <c r="IX154" s="14"/>
      <c r="IY154" s="14"/>
      <c r="IZ154" s="14"/>
      <c r="JA154" s="14"/>
      <c r="JB154" s="14"/>
      <c r="JC154" s="14"/>
      <c r="JD154" s="14"/>
      <c r="JE154" s="14"/>
      <c r="JF154" s="14"/>
      <c r="JG154" s="14"/>
      <c r="JH154" s="14"/>
      <c r="JI154" s="14"/>
      <c r="JJ154" s="14"/>
      <c r="JK154" s="14"/>
      <c r="JL154" s="14"/>
      <c r="JM154" s="14"/>
      <c r="JN154" s="14"/>
      <c r="JO154" s="14"/>
      <c r="JP154" s="14"/>
      <c r="JQ154" s="14"/>
      <c r="JR154" s="14"/>
      <c r="JS154" s="14"/>
      <c r="JT154" s="14"/>
      <c r="JU154" s="14"/>
      <c r="JV154" s="14"/>
      <c r="JW154" s="14"/>
      <c r="JX154" s="14"/>
      <c r="JY154" s="14"/>
      <c r="JZ154" s="14"/>
      <c r="KA154" s="14"/>
      <c r="KB154" s="14"/>
      <c r="KC154" s="14"/>
      <c r="KD154" s="14"/>
      <c r="KE154" s="14"/>
      <c r="KF154" s="14"/>
      <c r="KG154" s="14"/>
      <c r="KH154" s="14"/>
      <c r="KI154" s="14"/>
      <c r="KJ154" s="14"/>
      <c r="KK154" s="14"/>
      <c r="KL154" s="14"/>
      <c r="KM154" s="14"/>
      <c r="KN154" s="14"/>
      <c r="KO154" s="14"/>
    </row>
    <row r="155" spans="1:301" s="1" customFormat="1">
      <c r="A155" s="14">
        <v>146</v>
      </c>
      <c r="B155" s="1">
        <v>75</v>
      </c>
      <c r="C155" s="1">
        <v>75</v>
      </c>
      <c r="D155" s="1">
        <v>170</v>
      </c>
      <c r="E155" s="1">
        <v>106</v>
      </c>
      <c r="F155" s="1">
        <v>378</v>
      </c>
      <c r="G155" s="1">
        <v>422</v>
      </c>
      <c r="H155" s="1">
        <v>64</v>
      </c>
      <c r="I155" s="1">
        <v>34</v>
      </c>
      <c r="J155" s="1">
        <v>17</v>
      </c>
      <c r="K155" s="1" t="s">
        <v>7139</v>
      </c>
    </row>
    <row r="156" spans="1:301" s="1" customFormat="1">
      <c r="A156" s="14">
        <v>147</v>
      </c>
    </row>
    <row r="157" spans="1:301" s="1" customFormat="1">
      <c r="A157" s="14">
        <v>148</v>
      </c>
      <c r="B157" s="1">
        <v>54</v>
      </c>
      <c r="C157" s="1">
        <v>300</v>
      </c>
      <c r="E157" s="1">
        <v>98</v>
      </c>
      <c r="F157" s="1">
        <v>452</v>
      </c>
      <c r="G157" s="1">
        <v>428</v>
      </c>
      <c r="I157" s="1">
        <v>98</v>
      </c>
      <c r="J157" s="1">
        <v>232</v>
      </c>
      <c r="K157" s="1" t="s">
        <v>7061</v>
      </c>
      <c r="P157" s="1">
        <v>55</v>
      </c>
      <c r="Q157" s="1">
        <v>48</v>
      </c>
      <c r="S157" s="1">
        <v>78</v>
      </c>
      <c r="T157" s="1">
        <v>426</v>
      </c>
      <c r="U157" s="1">
        <v>407</v>
      </c>
      <c r="W157" s="1">
        <v>87</v>
      </c>
      <c r="X157" s="1">
        <v>153</v>
      </c>
      <c r="Y157" s="1" t="s">
        <v>7062</v>
      </c>
      <c r="AD157" s="1">
        <v>55</v>
      </c>
      <c r="AE157" s="1">
        <v>55</v>
      </c>
      <c r="AF157" s="1">
        <v>240</v>
      </c>
      <c r="AG157" s="1">
        <v>84</v>
      </c>
      <c r="AH157" s="1">
        <v>432</v>
      </c>
      <c r="AI157" s="1">
        <v>413</v>
      </c>
      <c r="AJ157" s="1">
        <v>49</v>
      </c>
      <c r="AK157" s="1">
        <v>88</v>
      </c>
      <c r="AL157" s="1">
        <v>150</v>
      </c>
      <c r="AM157" s="1" t="s">
        <v>7063</v>
      </c>
      <c r="FY157" s="1">
        <v>75</v>
      </c>
      <c r="FZ157" s="1">
        <v>37</v>
      </c>
      <c r="GA157" s="1">
        <v>23</v>
      </c>
      <c r="GB157" s="1">
        <v>12</v>
      </c>
      <c r="GC157" s="1">
        <v>13</v>
      </c>
      <c r="GD157" s="1">
        <v>172</v>
      </c>
      <c r="GF157" s="1">
        <v>47</v>
      </c>
      <c r="GK157" s="1">
        <v>76</v>
      </c>
      <c r="GL157" s="1">
        <v>62</v>
      </c>
      <c r="GM157" s="1">
        <v>4.37</v>
      </c>
      <c r="GN157" s="1">
        <v>35</v>
      </c>
      <c r="GO157" s="1">
        <v>33</v>
      </c>
      <c r="GP157" s="1">
        <v>1.31</v>
      </c>
      <c r="GQ157" s="1">
        <v>39</v>
      </c>
      <c r="GR157" s="1">
        <v>19</v>
      </c>
      <c r="GS157" s="1">
        <v>2</v>
      </c>
      <c r="GT157" s="1">
        <v>1.17</v>
      </c>
    </row>
    <row r="158" spans="1:301" s="1" customFormat="1">
      <c r="A158" s="14">
        <v>149</v>
      </c>
      <c r="B158" s="1">
        <v>79</v>
      </c>
      <c r="C158" s="1">
        <v>79</v>
      </c>
      <c r="D158" s="1">
        <v>136</v>
      </c>
      <c r="E158" s="1">
        <v>94</v>
      </c>
      <c r="F158" s="1">
        <v>400</v>
      </c>
      <c r="G158" s="1">
        <v>458</v>
      </c>
      <c r="H158" s="1">
        <v>83</v>
      </c>
      <c r="I158" s="1">
        <v>87</v>
      </c>
      <c r="J158" s="1">
        <v>71</v>
      </c>
      <c r="K158" s="1" t="s">
        <v>7210</v>
      </c>
    </row>
    <row r="159" spans="1:301" s="1" customFormat="1">
      <c r="A159" s="14">
        <v>150</v>
      </c>
      <c r="B159" s="1">
        <v>77</v>
      </c>
      <c r="C159" s="1">
        <v>107</v>
      </c>
      <c r="E159" s="1">
        <v>76</v>
      </c>
      <c r="F159" s="1">
        <v>410</v>
      </c>
      <c r="G159" s="1">
        <v>463</v>
      </c>
      <c r="I159" s="1">
        <v>54</v>
      </c>
      <c r="J159" s="1">
        <v>183</v>
      </c>
      <c r="K159" s="1" t="s">
        <v>7172</v>
      </c>
      <c r="EZ159" s="1">
        <v>60</v>
      </c>
      <c r="FA159" s="1">
        <v>35</v>
      </c>
      <c r="FB159" s="1">
        <v>25</v>
      </c>
      <c r="FC159" s="1">
        <v>12</v>
      </c>
      <c r="FD159" s="1">
        <v>12</v>
      </c>
      <c r="FE159" s="1">
        <v>111</v>
      </c>
      <c r="FG159" s="1">
        <v>31</v>
      </c>
      <c r="FL159" s="1">
        <v>34</v>
      </c>
      <c r="FM159" s="1">
        <v>25</v>
      </c>
      <c r="FN159" s="1">
        <v>2.9</v>
      </c>
      <c r="FO159" s="1">
        <v>31</v>
      </c>
      <c r="FP159" s="1">
        <v>28</v>
      </c>
      <c r="FS159" s="1">
        <v>1.7</v>
      </c>
    </row>
    <row r="160" spans="1:301" s="1" customFormat="1">
      <c r="A160" s="14">
        <v>151</v>
      </c>
      <c r="B160" s="1">
        <v>73</v>
      </c>
      <c r="C160" s="1">
        <v>84</v>
      </c>
      <c r="E160" s="1">
        <v>108</v>
      </c>
      <c r="F160" s="1">
        <v>380</v>
      </c>
      <c r="G160" s="1">
        <v>418</v>
      </c>
      <c r="I160" s="1">
        <v>-41</v>
      </c>
      <c r="J160" s="1">
        <v>93</v>
      </c>
      <c r="K160" s="1" t="s">
        <v>7359</v>
      </c>
      <c r="EZ160" s="1">
        <v>60</v>
      </c>
      <c r="FA160" s="1">
        <v>44</v>
      </c>
      <c r="FB160" s="1">
        <v>34</v>
      </c>
      <c r="FC160" s="1">
        <v>18</v>
      </c>
      <c r="FD160" s="1">
        <v>12</v>
      </c>
      <c r="FG160" s="1">
        <v>48</v>
      </c>
      <c r="FL160" s="1">
        <v>50</v>
      </c>
      <c r="FM160" s="1">
        <v>50</v>
      </c>
      <c r="FN160" s="1">
        <v>3.53</v>
      </c>
      <c r="FO160" s="1">
        <v>29</v>
      </c>
      <c r="FP160" s="1">
        <v>31</v>
      </c>
    </row>
    <row r="161" spans="1:288" s="1" customFormat="1">
      <c r="A161" s="14">
        <v>152</v>
      </c>
      <c r="C161" s="64"/>
      <c r="D161" s="3"/>
      <c r="G161" s="77"/>
      <c r="L161"/>
      <c r="AZ161" s="66"/>
      <c r="BL161" s="14"/>
      <c r="CV161" s="14"/>
      <c r="DN161" s="14"/>
    </row>
    <row r="162" spans="1:288" s="1" customFormat="1">
      <c r="A162" s="14">
        <v>153</v>
      </c>
    </row>
    <row r="163" spans="1:288" s="1" customFormat="1">
      <c r="A163" s="14">
        <v>154</v>
      </c>
      <c r="B163" s="1">
        <v>70</v>
      </c>
      <c r="E163" s="1">
        <v>182</v>
      </c>
      <c r="F163" s="1">
        <v>486</v>
      </c>
      <c r="G163" s="1">
        <v>524</v>
      </c>
      <c r="I163" s="1">
        <v>-17</v>
      </c>
      <c r="J163" s="1">
        <v>186</v>
      </c>
      <c r="K163" s="1" t="s">
        <v>7204</v>
      </c>
      <c r="KB163" s="1">
        <v>1</v>
      </c>
    </row>
    <row r="164" spans="1:288" s="1" customFormat="1">
      <c r="A164" s="14">
        <v>155</v>
      </c>
      <c r="B164" s="1">
        <v>88</v>
      </c>
      <c r="C164" s="1">
        <v>88</v>
      </c>
      <c r="D164" s="1">
        <v>244</v>
      </c>
      <c r="E164" s="1">
        <v>62</v>
      </c>
      <c r="F164" s="1">
        <v>354</v>
      </c>
      <c r="G164" s="1">
        <v>428</v>
      </c>
      <c r="H164" s="1">
        <v>86</v>
      </c>
      <c r="I164" s="1">
        <v>76</v>
      </c>
      <c r="J164" s="1">
        <v>54</v>
      </c>
      <c r="K164" s="1" t="s">
        <v>7362</v>
      </c>
      <c r="P164" s="1">
        <v>93</v>
      </c>
      <c r="Q164" s="1">
        <v>93</v>
      </c>
      <c r="R164" s="1">
        <v>154</v>
      </c>
      <c r="S164" s="1">
        <v>72</v>
      </c>
      <c r="T164" s="1">
        <v>356</v>
      </c>
      <c r="U164" s="1">
        <v>442</v>
      </c>
      <c r="V164" s="1">
        <v>81</v>
      </c>
      <c r="W164" s="1">
        <v>80</v>
      </c>
      <c r="X164" s="1">
        <v>49</v>
      </c>
      <c r="Y164" s="1" t="s">
        <v>7363</v>
      </c>
      <c r="EZ164" s="1">
        <v>60</v>
      </c>
      <c r="FA164" s="1">
        <v>25</v>
      </c>
      <c r="FB164" s="1">
        <v>21</v>
      </c>
      <c r="FC164" s="1">
        <v>11</v>
      </c>
      <c r="FD164" s="1">
        <v>11</v>
      </c>
      <c r="FG164" s="1">
        <v>19</v>
      </c>
      <c r="FJ164" s="1">
        <v>35</v>
      </c>
      <c r="FK164" s="1">
        <v>25</v>
      </c>
      <c r="FL164" s="1">
        <v>34</v>
      </c>
      <c r="FM164" s="1">
        <v>21.02</v>
      </c>
      <c r="FN164" s="1">
        <v>2.4300000000000002</v>
      </c>
      <c r="FO164" s="1">
        <v>26</v>
      </c>
      <c r="FP164" s="1">
        <v>23</v>
      </c>
    </row>
    <row r="165" spans="1:288" s="1" customFormat="1">
      <c r="A165" s="14">
        <v>156</v>
      </c>
    </row>
    <row r="166" spans="1:288" s="1" customFormat="1">
      <c r="A166" s="14">
        <v>157</v>
      </c>
      <c r="B166" s="1">
        <v>61</v>
      </c>
      <c r="C166" s="1">
        <v>61</v>
      </c>
      <c r="D166" s="1">
        <v>196</v>
      </c>
      <c r="E166" s="1">
        <v>84</v>
      </c>
      <c r="F166" s="1">
        <v>434</v>
      </c>
      <c r="G166" s="1">
        <v>436</v>
      </c>
      <c r="H166" s="1">
        <v>70</v>
      </c>
      <c r="I166" s="1">
        <v>58</v>
      </c>
      <c r="J166" s="1">
        <v>67</v>
      </c>
      <c r="K166" s="1" t="s">
        <v>7007</v>
      </c>
    </row>
    <row r="167" spans="1:288" s="1" customFormat="1">
      <c r="A167" s="14">
        <v>158</v>
      </c>
      <c r="B167" s="1">
        <v>55</v>
      </c>
      <c r="C167" s="1">
        <v>55</v>
      </c>
      <c r="D167" s="1">
        <v>188</v>
      </c>
      <c r="E167" s="1">
        <v>94</v>
      </c>
      <c r="F167" s="1">
        <v>418</v>
      </c>
      <c r="G167" s="1">
        <v>399</v>
      </c>
      <c r="H167" s="1">
        <v>71</v>
      </c>
      <c r="I167" s="1">
        <v>39</v>
      </c>
      <c r="J167" s="1">
        <v>50</v>
      </c>
      <c r="K167" s="1" t="s">
        <v>7200</v>
      </c>
      <c r="EZ167" s="1">
        <v>71</v>
      </c>
      <c r="FA167" s="1">
        <v>48</v>
      </c>
      <c r="FB167" s="1">
        <v>30</v>
      </c>
      <c r="FC167" s="1">
        <v>11</v>
      </c>
      <c r="FD167" s="1">
        <v>10</v>
      </c>
      <c r="FG167" s="1">
        <v>34</v>
      </c>
      <c r="FI167" s="1">
        <v>56</v>
      </c>
      <c r="FO167" s="1">
        <v>35</v>
      </c>
      <c r="FR167" s="1">
        <v>1</v>
      </c>
      <c r="FW167" s="1">
        <v>30</v>
      </c>
      <c r="FX167" s="1">
        <v>20</v>
      </c>
    </row>
    <row r="168" spans="1:288" s="1" customFormat="1">
      <c r="A168" s="14">
        <v>159</v>
      </c>
    </row>
    <row r="169" spans="1:288" s="1" customFormat="1">
      <c r="A169" s="14">
        <v>160</v>
      </c>
    </row>
    <row r="170" spans="1:288" s="1" customFormat="1">
      <c r="A170" s="14">
        <v>161</v>
      </c>
    </row>
    <row r="171" spans="1:288" s="1" customFormat="1">
      <c r="A171" s="14">
        <v>162</v>
      </c>
      <c r="B171" s="1">
        <v>75</v>
      </c>
      <c r="C171" s="64">
        <v>75</v>
      </c>
      <c r="D171" s="3">
        <v>132</v>
      </c>
      <c r="E171" s="1">
        <v>78</v>
      </c>
      <c r="F171" s="1">
        <v>366</v>
      </c>
      <c r="G171" s="1">
        <v>408</v>
      </c>
      <c r="H171" s="1">
        <v>34</v>
      </c>
      <c r="I171" s="1">
        <v>1</v>
      </c>
      <c r="J171" s="1">
        <v>38</v>
      </c>
      <c r="K171" s="1" t="s">
        <v>7356</v>
      </c>
      <c r="L171"/>
      <c r="P171" s="1">
        <v>73</v>
      </c>
      <c r="Q171" s="1">
        <v>73</v>
      </c>
      <c r="R171" s="1">
        <v>138</v>
      </c>
      <c r="S171" s="1">
        <v>76</v>
      </c>
      <c r="T171" s="1">
        <v>372</v>
      </c>
      <c r="U171" s="1">
        <v>409</v>
      </c>
      <c r="V171" s="1">
        <v>38</v>
      </c>
      <c r="W171" s="1">
        <v>7</v>
      </c>
      <c r="X171" s="1">
        <v>39</v>
      </c>
      <c r="Y171" s="1" t="s">
        <v>7029</v>
      </c>
      <c r="AZ171" s="66"/>
      <c r="BL171" s="14"/>
      <c r="CV171" s="14"/>
      <c r="DN171" s="14"/>
    </row>
    <row r="172" spans="1:288" s="1" customFormat="1">
      <c r="A172" s="14">
        <v>163</v>
      </c>
      <c r="EZ172" s="1">
        <v>60</v>
      </c>
      <c r="FA172" s="1">
        <v>48</v>
      </c>
      <c r="FB172" s="1">
        <v>35</v>
      </c>
      <c r="FC172" s="1">
        <v>12</v>
      </c>
      <c r="FD172" s="1">
        <v>12</v>
      </c>
      <c r="FG172" s="1">
        <v>53</v>
      </c>
      <c r="FL172" s="1">
        <v>88</v>
      </c>
      <c r="FM172" s="1">
        <v>67</v>
      </c>
      <c r="FN172" s="1">
        <v>4.6900000000000004</v>
      </c>
      <c r="FO172" s="1">
        <v>28</v>
      </c>
      <c r="FP172" s="1">
        <v>36</v>
      </c>
      <c r="FS172" s="1">
        <v>1.9</v>
      </c>
    </row>
    <row r="173" spans="1:288" s="1" customFormat="1">
      <c r="A173" s="14">
        <v>164</v>
      </c>
      <c r="B173" s="1">
        <v>98</v>
      </c>
      <c r="C173" s="1">
        <v>98</v>
      </c>
      <c r="D173" s="1">
        <v>162</v>
      </c>
      <c r="E173" s="1">
        <v>140</v>
      </c>
      <c r="F173" s="1">
        <v>414</v>
      </c>
      <c r="G173" s="1">
        <v>528</v>
      </c>
      <c r="H173" s="1">
        <v>78</v>
      </c>
      <c r="I173" s="1">
        <v>-59</v>
      </c>
      <c r="J173" s="1">
        <v>81</v>
      </c>
      <c r="K173" s="1" t="s">
        <v>7297</v>
      </c>
      <c r="P173" s="1">
        <v>113</v>
      </c>
      <c r="Q173" s="1">
        <v>113</v>
      </c>
      <c r="R173" s="1">
        <v>146</v>
      </c>
      <c r="S173" s="1">
        <v>138</v>
      </c>
      <c r="T173" s="1">
        <v>384</v>
      </c>
      <c r="U173" s="1">
        <v>526</v>
      </c>
      <c r="V173" s="1">
        <v>72</v>
      </c>
      <c r="W173" s="1">
        <v>-61</v>
      </c>
      <c r="X173" s="1">
        <v>101</v>
      </c>
      <c r="Y173" s="1" t="s">
        <v>7298</v>
      </c>
      <c r="AD173" s="1">
        <v>102</v>
      </c>
      <c r="AF173" s="1">
        <v>158</v>
      </c>
      <c r="AG173" s="1">
        <v>140</v>
      </c>
      <c r="AH173" s="1">
        <v>396</v>
      </c>
      <c r="AI173" s="1">
        <v>516</v>
      </c>
      <c r="AJ173" s="1">
        <v>77</v>
      </c>
      <c r="AK173" s="1">
        <v>-49</v>
      </c>
      <c r="AL173" s="1">
        <v>110</v>
      </c>
      <c r="AM173" s="1" t="s">
        <v>7299</v>
      </c>
      <c r="AR173" s="1">
        <v>107</v>
      </c>
      <c r="AT173" s="1">
        <v>168</v>
      </c>
      <c r="AU173" s="1">
        <v>154</v>
      </c>
      <c r="AV173" s="1">
        <v>396</v>
      </c>
      <c r="AW173" s="1">
        <v>528</v>
      </c>
      <c r="AX173" s="1">
        <v>75</v>
      </c>
      <c r="AY173" s="1">
        <v>-48</v>
      </c>
      <c r="AZ173" s="1">
        <v>116</v>
      </c>
      <c r="BA173" s="1" t="s">
        <v>7300</v>
      </c>
      <c r="EZ173" s="1">
        <v>39</v>
      </c>
      <c r="FA173" s="1">
        <v>40</v>
      </c>
      <c r="FB173" s="1">
        <v>33</v>
      </c>
      <c r="FC173" s="1">
        <v>18</v>
      </c>
      <c r="FD173" s="1">
        <v>13</v>
      </c>
      <c r="FG173" s="1">
        <v>40</v>
      </c>
      <c r="FH173" s="1">
        <v>48</v>
      </c>
      <c r="FI173" s="1">
        <v>54</v>
      </c>
      <c r="FM173" s="1">
        <v>7</v>
      </c>
      <c r="FO173" s="1">
        <v>30</v>
      </c>
      <c r="FP173" s="1">
        <v>27</v>
      </c>
    </row>
    <row r="174" spans="1:288" s="1" customFormat="1">
      <c r="A174" s="14">
        <v>165</v>
      </c>
      <c r="B174" s="1">
        <v>71</v>
      </c>
      <c r="C174" s="1">
        <v>71</v>
      </c>
      <c r="D174" s="1">
        <v>134</v>
      </c>
      <c r="E174" s="1">
        <v>86</v>
      </c>
      <c r="F174" s="1">
        <v>384</v>
      </c>
      <c r="G174" s="1">
        <v>417</v>
      </c>
      <c r="H174" s="1">
        <v>36</v>
      </c>
      <c r="I174" s="1">
        <v>84</v>
      </c>
      <c r="J174" s="1">
        <v>45</v>
      </c>
      <c r="K174" s="1" t="s">
        <v>7139</v>
      </c>
    </row>
    <row r="175" spans="1:288" s="1" customFormat="1">
      <c r="A175" s="14">
        <v>166</v>
      </c>
      <c r="B175" s="1">
        <v>125</v>
      </c>
      <c r="C175" s="1">
        <v>150</v>
      </c>
      <c r="D175" s="1">
        <v>296</v>
      </c>
      <c r="E175" s="1">
        <v>80</v>
      </c>
      <c r="F175" s="1">
        <v>326</v>
      </c>
      <c r="G175" s="1">
        <v>470</v>
      </c>
      <c r="I175" s="1">
        <v>107</v>
      </c>
      <c r="J175" s="1">
        <v>95</v>
      </c>
      <c r="K175" s="1" t="s">
        <v>7189</v>
      </c>
      <c r="P175" s="1">
        <v>73</v>
      </c>
      <c r="Q175" s="1">
        <v>73</v>
      </c>
      <c r="R175" s="1">
        <v>224</v>
      </c>
      <c r="S175" s="1">
        <v>98</v>
      </c>
      <c r="T175" s="1">
        <v>334</v>
      </c>
      <c r="U175" s="1">
        <v>367</v>
      </c>
      <c r="V175" s="1">
        <v>82</v>
      </c>
      <c r="W175" s="1">
        <v>104</v>
      </c>
      <c r="X175" s="1">
        <v>64</v>
      </c>
      <c r="Y175" s="1" t="s">
        <v>7190</v>
      </c>
      <c r="EZ175" s="1">
        <v>55</v>
      </c>
      <c r="FA175" s="1">
        <v>41</v>
      </c>
      <c r="FB175" s="1">
        <v>28</v>
      </c>
      <c r="FC175" s="1">
        <v>7</v>
      </c>
      <c r="FD175" s="1">
        <v>8</v>
      </c>
      <c r="FG175" s="1">
        <v>39</v>
      </c>
      <c r="FL175" s="1">
        <v>52</v>
      </c>
      <c r="FM175" s="1">
        <v>23</v>
      </c>
      <c r="FN175" s="1">
        <v>3.03</v>
      </c>
      <c r="FO175" s="1">
        <v>27</v>
      </c>
      <c r="FP175" s="1">
        <v>27</v>
      </c>
      <c r="KB175" s="1">
        <v>1</v>
      </c>
    </row>
    <row r="176" spans="1:288" s="1" customFormat="1">
      <c r="A176" s="14">
        <v>167</v>
      </c>
    </row>
    <row r="177" spans="1:288" s="1" customFormat="1">
      <c r="A177" s="14">
        <v>168</v>
      </c>
      <c r="B177" s="1">
        <v>78</v>
      </c>
      <c r="C177" s="1">
        <v>78</v>
      </c>
      <c r="D177" s="1">
        <v>220</v>
      </c>
      <c r="E177" s="1">
        <v>188</v>
      </c>
      <c r="F177" s="1">
        <v>488</v>
      </c>
      <c r="G177" s="1">
        <v>556</v>
      </c>
      <c r="H177" s="1">
        <v>76</v>
      </c>
      <c r="I177" s="1">
        <v>-73</v>
      </c>
      <c r="J177" s="1">
        <v>75</v>
      </c>
      <c r="K177" s="1" t="s">
        <v>7043</v>
      </c>
    </row>
    <row r="178" spans="1:288" s="1" customFormat="1">
      <c r="A178" s="14">
        <v>169</v>
      </c>
      <c r="B178" s="1">
        <v>108</v>
      </c>
      <c r="C178" s="1">
        <v>108</v>
      </c>
      <c r="D178" s="1">
        <v>154</v>
      </c>
      <c r="E178" s="1">
        <v>72</v>
      </c>
      <c r="F178" s="1">
        <v>370</v>
      </c>
      <c r="G178" s="1">
        <v>495</v>
      </c>
      <c r="H178" s="1">
        <v>62</v>
      </c>
      <c r="I178" s="1">
        <v>81</v>
      </c>
      <c r="J178" s="1">
        <v>53</v>
      </c>
      <c r="K178" s="1" t="s">
        <v>7175</v>
      </c>
    </row>
    <row r="179" spans="1:288" s="1" customFormat="1">
      <c r="A179" s="14">
        <v>170</v>
      </c>
      <c r="B179" s="1">
        <v>99</v>
      </c>
      <c r="C179" s="1">
        <v>99</v>
      </c>
      <c r="D179" s="1">
        <v>138</v>
      </c>
      <c r="E179" s="1">
        <v>82</v>
      </c>
      <c r="F179" s="1">
        <v>354</v>
      </c>
      <c r="G179" s="1">
        <v>454</v>
      </c>
      <c r="H179" s="1">
        <v>73</v>
      </c>
      <c r="I179" s="1">
        <v>62</v>
      </c>
      <c r="J179" s="1">
        <v>33</v>
      </c>
      <c r="K179" s="1" t="s">
        <v>7104</v>
      </c>
      <c r="AS179" s="65"/>
      <c r="EZ179" s="1">
        <v>70</v>
      </c>
      <c r="FA179" s="1">
        <v>42</v>
      </c>
      <c r="FB179" s="1">
        <v>26</v>
      </c>
      <c r="FC179" s="1">
        <v>12</v>
      </c>
      <c r="FD179" s="1">
        <v>13</v>
      </c>
      <c r="FG179" s="1">
        <v>35</v>
      </c>
    </row>
    <row r="180" spans="1:288" s="1" customFormat="1">
      <c r="A180" s="14">
        <v>171</v>
      </c>
      <c r="EZ180" s="1">
        <v>70</v>
      </c>
      <c r="FA180" s="1">
        <v>42</v>
      </c>
      <c r="FB180" s="1">
        <v>27</v>
      </c>
      <c r="FC180" s="1">
        <v>16</v>
      </c>
      <c r="FD180" s="1">
        <v>13</v>
      </c>
      <c r="FE180" s="1">
        <v>129.56</v>
      </c>
      <c r="FF180" s="1">
        <v>21.02</v>
      </c>
      <c r="FG180" s="1">
        <v>47</v>
      </c>
      <c r="FJ180" s="1">
        <v>120</v>
      </c>
      <c r="FK180" s="1">
        <v>70.59</v>
      </c>
      <c r="FL180" s="1">
        <v>60</v>
      </c>
      <c r="FM180" s="1">
        <v>34.26</v>
      </c>
      <c r="FN180" s="1">
        <v>3.7</v>
      </c>
      <c r="FO180" s="1">
        <v>29</v>
      </c>
      <c r="FP180" s="1">
        <v>35</v>
      </c>
    </row>
    <row r="181" spans="1:288" s="1" customFormat="1">
      <c r="A181" s="14">
        <v>172</v>
      </c>
      <c r="B181" s="1">
        <v>83</v>
      </c>
      <c r="E181" s="1">
        <v>90</v>
      </c>
      <c r="F181" s="1">
        <v>396</v>
      </c>
      <c r="G181" s="1">
        <v>465</v>
      </c>
      <c r="I181" s="1">
        <v>80</v>
      </c>
      <c r="J181" s="1">
        <v>33</v>
      </c>
      <c r="K181" s="1" t="s">
        <v>7257</v>
      </c>
      <c r="EZ181" s="1">
        <v>62.5</v>
      </c>
      <c r="FA181" s="1">
        <v>43</v>
      </c>
      <c r="FB181" s="1">
        <v>26</v>
      </c>
      <c r="FC181" s="1">
        <v>10</v>
      </c>
      <c r="FD181" s="1">
        <v>9</v>
      </c>
      <c r="FL181" s="1">
        <v>56</v>
      </c>
      <c r="FN181" s="1">
        <v>3.38</v>
      </c>
      <c r="FR181" s="1">
        <v>0.88</v>
      </c>
      <c r="FS181" s="1">
        <v>2.2000000000000002</v>
      </c>
      <c r="FT181" s="1">
        <v>1.41</v>
      </c>
      <c r="FU181" s="1">
        <v>19</v>
      </c>
      <c r="FV181" s="1">
        <v>10</v>
      </c>
    </row>
    <row r="182" spans="1:288" s="1" customFormat="1">
      <c r="A182" s="14">
        <v>173</v>
      </c>
      <c r="B182" s="1">
        <v>110</v>
      </c>
      <c r="C182" s="1">
        <v>110</v>
      </c>
      <c r="D182" s="1">
        <v>166</v>
      </c>
      <c r="E182" s="1">
        <v>94</v>
      </c>
      <c r="F182" s="1">
        <v>340</v>
      </c>
      <c r="G182" s="1">
        <v>460</v>
      </c>
      <c r="H182" s="1">
        <v>79</v>
      </c>
      <c r="I182" s="1">
        <v>76</v>
      </c>
      <c r="J182" s="1">
        <v>71</v>
      </c>
      <c r="K182" s="1" t="s">
        <v>7336</v>
      </c>
    </row>
    <row r="183" spans="1:288" s="1" customFormat="1">
      <c r="A183" s="14">
        <v>174</v>
      </c>
      <c r="B183" s="1">
        <v>55</v>
      </c>
      <c r="C183" s="1">
        <v>55</v>
      </c>
      <c r="D183" s="1">
        <v>190</v>
      </c>
      <c r="E183" s="1">
        <v>102</v>
      </c>
      <c r="F183" s="1">
        <v>426</v>
      </c>
      <c r="G183" s="1">
        <v>407</v>
      </c>
      <c r="H183" s="1">
        <v>64</v>
      </c>
      <c r="I183" s="1">
        <v>47</v>
      </c>
      <c r="J183" s="1">
        <v>41</v>
      </c>
      <c r="K183" s="1" t="s">
        <v>7200</v>
      </c>
      <c r="EZ183" s="1">
        <v>71</v>
      </c>
      <c r="FA183" s="1">
        <v>48</v>
      </c>
      <c r="FB183" s="1">
        <v>30</v>
      </c>
      <c r="FC183" s="1">
        <v>11</v>
      </c>
      <c r="FD183" s="1">
        <v>10</v>
      </c>
      <c r="FG183" s="1">
        <v>34</v>
      </c>
      <c r="FI183" s="1">
        <v>56</v>
      </c>
      <c r="FO183" s="1">
        <v>35</v>
      </c>
      <c r="FR183" s="1">
        <v>1</v>
      </c>
      <c r="FW183" s="1">
        <v>30</v>
      </c>
      <c r="FX183" s="1">
        <v>20</v>
      </c>
    </row>
    <row r="184" spans="1:288" s="1" customFormat="1">
      <c r="A184" s="14">
        <v>175</v>
      </c>
      <c r="B184" s="1">
        <v>69</v>
      </c>
      <c r="C184" s="1">
        <v>69</v>
      </c>
      <c r="D184" s="1">
        <v>164</v>
      </c>
      <c r="E184" s="1">
        <v>90</v>
      </c>
      <c r="F184" s="1">
        <v>398</v>
      </c>
      <c r="G184" s="1">
        <v>426</v>
      </c>
      <c r="H184" s="1">
        <v>71</v>
      </c>
      <c r="I184" s="1">
        <v>49</v>
      </c>
      <c r="J184" s="1">
        <v>7</v>
      </c>
      <c r="K184" s="1" t="s">
        <v>7370</v>
      </c>
    </row>
    <row r="185" spans="1:288" s="1" customFormat="1">
      <c r="A185" s="14">
        <v>176</v>
      </c>
      <c r="B185" s="1">
        <v>87</v>
      </c>
      <c r="C185" s="1">
        <v>87</v>
      </c>
      <c r="D185" s="1">
        <v>160</v>
      </c>
      <c r="E185" s="1">
        <v>130</v>
      </c>
      <c r="F185" s="1">
        <v>396</v>
      </c>
      <c r="G185" s="1">
        <v>476</v>
      </c>
      <c r="H185" s="1">
        <v>51</v>
      </c>
      <c r="I185" s="1">
        <v>-55</v>
      </c>
      <c r="J185" s="1">
        <v>43</v>
      </c>
      <c r="K185" s="1" t="s">
        <v>7285</v>
      </c>
    </row>
    <row r="186" spans="1:288" s="1" customFormat="1">
      <c r="A186" s="14">
        <v>177</v>
      </c>
      <c r="B186" s="1">
        <v>96</v>
      </c>
      <c r="C186" s="1">
        <v>96</v>
      </c>
      <c r="D186" s="1">
        <v>174</v>
      </c>
      <c r="E186" s="1">
        <v>98</v>
      </c>
      <c r="F186" s="1">
        <v>366</v>
      </c>
      <c r="G186" s="1">
        <v>462</v>
      </c>
      <c r="H186" s="1">
        <v>68</v>
      </c>
      <c r="I186" s="1">
        <v>-56</v>
      </c>
      <c r="J186" s="1">
        <v>159</v>
      </c>
      <c r="K186" s="1" t="s">
        <v>7272</v>
      </c>
      <c r="EZ186" s="1">
        <v>47</v>
      </c>
      <c r="FA186" s="1">
        <v>52</v>
      </c>
      <c r="FB186" s="1">
        <v>39</v>
      </c>
      <c r="FC186" s="1">
        <v>10</v>
      </c>
      <c r="FD186" s="1">
        <v>7</v>
      </c>
      <c r="FG186" s="1">
        <v>46</v>
      </c>
      <c r="FL186" s="1">
        <v>38</v>
      </c>
      <c r="FM186" s="1">
        <v>17</v>
      </c>
      <c r="FN186" s="1">
        <v>2.76</v>
      </c>
      <c r="FO186" s="1">
        <v>29</v>
      </c>
      <c r="FP186" s="1">
        <v>36</v>
      </c>
      <c r="GW186" s="1">
        <v>35</v>
      </c>
      <c r="GX186" s="1">
        <v>54</v>
      </c>
      <c r="GY186" s="1">
        <v>45</v>
      </c>
      <c r="GZ186" s="1">
        <v>8</v>
      </c>
      <c r="HA186" s="1">
        <v>9</v>
      </c>
      <c r="HD186" s="1">
        <v>43</v>
      </c>
      <c r="HI186" s="1">
        <v>46</v>
      </c>
      <c r="HJ186" s="1">
        <v>40.700000000000003</v>
      </c>
      <c r="HK186" s="1">
        <v>3.19</v>
      </c>
      <c r="HL186" s="1">
        <v>22</v>
      </c>
      <c r="HM186" s="1">
        <v>30</v>
      </c>
      <c r="IO186" s="1">
        <f>EZ186-GW186</f>
        <v>12</v>
      </c>
      <c r="IP186" s="1">
        <f>FA186-GX186</f>
        <v>-2</v>
      </c>
      <c r="IQ186" s="1">
        <f>FB186-GY186</f>
        <v>-6</v>
      </c>
      <c r="IR186" s="1">
        <f>FC186-GZ186</f>
        <v>2</v>
      </c>
      <c r="IS186" s="1">
        <f>FD186-HA186</f>
        <v>-2</v>
      </c>
      <c r="IV186" s="1">
        <f>FG186-HD186</f>
        <v>3</v>
      </c>
      <c r="JA186" s="1">
        <f>FL186-HI186</f>
        <v>-8</v>
      </c>
      <c r="JB186" s="1">
        <f>FM186-HJ186</f>
        <v>-23.700000000000003</v>
      </c>
      <c r="JC186" s="1">
        <f>FN186-HK186</f>
        <v>-0.43000000000000016</v>
      </c>
      <c r="JD186" s="1">
        <f>FO186-HL186</f>
        <v>7</v>
      </c>
      <c r="JE186" s="1">
        <f>FP186-HM186</f>
        <v>6</v>
      </c>
    </row>
    <row r="187" spans="1:288" s="1" customFormat="1">
      <c r="A187" s="14">
        <v>178</v>
      </c>
      <c r="B187" s="1">
        <v>92</v>
      </c>
      <c r="C187" s="1">
        <v>92</v>
      </c>
      <c r="D187" s="1">
        <v>258</v>
      </c>
      <c r="E187" s="1">
        <v>74</v>
      </c>
      <c r="F187" s="1">
        <v>348</v>
      </c>
      <c r="G187" s="1">
        <v>430</v>
      </c>
      <c r="H187" s="1">
        <v>81</v>
      </c>
      <c r="I187" s="1">
        <v>46</v>
      </c>
      <c r="J187" s="1">
        <v>45</v>
      </c>
      <c r="K187" s="1" t="s">
        <v>7371</v>
      </c>
      <c r="EZ187" s="1">
        <v>60</v>
      </c>
      <c r="FA187" s="1">
        <v>25</v>
      </c>
      <c r="FB187" s="1">
        <v>21</v>
      </c>
      <c r="FC187" s="1">
        <v>11</v>
      </c>
      <c r="FD187" s="1">
        <v>11</v>
      </c>
      <c r="FG187" s="1">
        <v>19</v>
      </c>
      <c r="FJ187" s="1">
        <v>35</v>
      </c>
      <c r="FK187" s="1">
        <v>25</v>
      </c>
      <c r="FL187" s="1">
        <v>34</v>
      </c>
      <c r="FN187" s="1">
        <v>2.4300000000000002</v>
      </c>
      <c r="FO187" s="1">
        <v>26</v>
      </c>
      <c r="FP187" s="1">
        <v>23</v>
      </c>
    </row>
    <row r="188" spans="1:288" s="1" customFormat="1">
      <c r="A188" s="14">
        <v>179</v>
      </c>
      <c r="B188" s="1">
        <v>84</v>
      </c>
      <c r="C188" s="1">
        <v>84</v>
      </c>
      <c r="D188" s="1">
        <v>156</v>
      </c>
      <c r="E188" s="1">
        <v>80</v>
      </c>
      <c r="F188" s="1">
        <v>384</v>
      </c>
      <c r="G188" s="1">
        <v>453</v>
      </c>
      <c r="H188" s="1">
        <v>78</v>
      </c>
      <c r="I188" s="1">
        <v>74</v>
      </c>
      <c r="J188" s="1">
        <v>56</v>
      </c>
      <c r="K188" s="1" t="s">
        <v>7192</v>
      </c>
      <c r="P188" s="1">
        <v>77</v>
      </c>
      <c r="R188" s="1">
        <v>154</v>
      </c>
      <c r="S188" s="1">
        <v>86</v>
      </c>
      <c r="T188" s="1">
        <v>382</v>
      </c>
      <c r="U188" s="1">
        <v>443</v>
      </c>
      <c r="V188" s="1">
        <v>79</v>
      </c>
      <c r="W188" s="1">
        <v>53</v>
      </c>
      <c r="X188" s="1">
        <v>46</v>
      </c>
      <c r="Y188" s="1" t="s">
        <v>7193</v>
      </c>
      <c r="GW188" s="1">
        <v>60</v>
      </c>
      <c r="GX188" s="1">
        <v>49</v>
      </c>
      <c r="GY188" s="1">
        <v>35</v>
      </c>
      <c r="GZ188" s="1">
        <v>9</v>
      </c>
      <c r="HA188" s="1">
        <v>10</v>
      </c>
      <c r="HB188" s="1">
        <v>39.49</v>
      </c>
      <c r="HC188" s="1">
        <v>64.39</v>
      </c>
      <c r="HD188" s="1">
        <v>33</v>
      </c>
      <c r="HI188" s="1">
        <v>22</v>
      </c>
      <c r="HJ188" s="1">
        <v>22.04</v>
      </c>
      <c r="HK188" s="1">
        <v>2.35</v>
      </c>
      <c r="HL188" s="1">
        <v>34</v>
      </c>
      <c r="HM188" s="1">
        <v>30</v>
      </c>
    </row>
    <row r="189" spans="1:288" s="1" customFormat="1">
      <c r="A189" s="14">
        <v>180</v>
      </c>
      <c r="KB189" s="1">
        <v>1</v>
      </c>
    </row>
    <row r="190" spans="1:288" s="1" customFormat="1">
      <c r="A190" s="14">
        <v>181</v>
      </c>
      <c r="B190" s="1">
        <v>71</v>
      </c>
      <c r="E190" s="1">
        <v>100</v>
      </c>
      <c r="F190" s="1">
        <v>402</v>
      </c>
      <c r="G190" s="1">
        <v>436</v>
      </c>
      <c r="I190" s="1">
        <v>24</v>
      </c>
      <c r="J190" s="1">
        <v>29</v>
      </c>
      <c r="K190" s="1" t="s">
        <v>7208</v>
      </c>
      <c r="EZ190" s="1">
        <v>60</v>
      </c>
      <c r="FA190" s="1">
        <v>46</v>
      </c>
      <c r="FB190" s="1">
        <v>32</v>
      </c>
      <c r="FC190" s="1">
        <v>14</v>
      </c>
      <c r="FD190" s="1">
        <v>13</v>
      </c>
      <c r="FG190" s="1">
        <v>58</v>
      </c>
      <c r="FJ190" s="1">
        <v>110</v>
      </c>
      <c r="FK190" s="1">
        <v>47.83</v>
      </c>
      <c r="FL190" s="1">
        <v>29</v>
      </c>
      <c r="FM190" s="1">
        <v>19</v>
      </c>
      <c r="FN190" s="1">
        <v>2.4700000000000002</v>
      </c>
      <c r="FO190" s="1">
        <v>34</v>
      </c>
      <c r="FP190" s="1">
        <v>30</v>
      </c>
    </row>
    <row r="191" spans="1:288" s="1" customFormat="1">
      <c r="A191" s="14">
        <v>182</v>
      </c>
      <c r="B191" s="1">
        <v>76</v>
      </c>
      <c r="C191" s="1">
        <v>76</v>
      </c>
      <c r="D191" s="1">
        <v>164</v>
      </c>
      <c r="E191" s="1">
        <v>82</v>
      </c>
      <c r="F191" s="1">
        <v>394</v>
      </c>
      <c r="G191" s="1">
        <v>443</v>
      </c>
      <c r="H191" s="1">
        <v>45</v>
      </c>
      <c r="I191" s="1">
        <v>26</v>
      </c>
      <c r="J191" s="1">
        <v>59</v>
      </c>
      <c r="K191" s="1" t="s">
        <v>7093</v>
      </c>
    </row>
    <row r="192" spans="1:288" s="1" customFormat="1">
      <c r="A192" s="14">
        <v>183</v>
      </c>
      <c r="B192" s="1">
        <v>67</v>
      </c>
      <c r="C192" s="1">
        <v>67</v>
      </c>
      <c r="D192" s="1">
        <v>136</v>
      </c>
      <c r="E192" s="1">
        <v>76</v>
      </c>
      <c r="F192" s="1">
        <v>390</v>
      </c>
      <c r="G192" s="1">
        <v>412</v>
      </c>
      <c r="H192" s="1">
        <v>61</v>
      </c>
      <c r="I192" s="1">
        <v>25</v>
      </c>
      <c r="J192" s="1">
        <v>27</v>
      </c>
      <c r="K192" s="1" t="s">
        <v>7215</v>
      </c>
      <c r="EZ192" s="1">
        <v>74</v>
      </c>
      <c r="FA192" s="1">
        <v>45</v>
      </c>
      <c r="FB192" s="1">
        <v>27</v>
      </c>
      <c r="FC192" s="1">
        <v>11</v>
      </c>
      <c r="FD192" s="1">
        <v>9</v>
      </c>
      <c r="FG192" s="1">
        <v>35</v>
      </c>
      <c r="FL192" s="1">
        <v>25</v>
      </c>
      <c r="FN192" s="1">
        <v>2.5</v>
      </c>
      <c r="FO192" s="1">
        <v>28</v>
      </c>
      <c r="FP192" s="1">
        <v>30</v>
      </c>
      <c r="KB192" s="1">
        <v>1</v>
      </c>
    </row>
    <row r="193" spans="1:301" s="1" customFormat="1">
      <c r="A193" s="14">
        <v>184</v>
      </c>
      <c r="B193" s="1">
        <v>83</v>
      </c>
      <c r="C193" s="1">
        <v>83</v>
      </c>
      <c r="D193" s="1">
        <v>160</v>
      </c>
      <c r="E193" s="1">
        <v>86</v>
      </c>
      <c r="F193" s="1">
        <v>356</v>
      </c>
      <c r="G193" s="1">
        <v>418</v>
      </c>
      <c r="H193" s="1">
        <v>48</v>
      </c>
      <c r="I193" s="1">
        <v>12</v>
      </c>
      <c r="J193" s="1">
        <v>39</v>
      </c>
      <c r="K193" s="1" t="s">
        <v>7029</v>
      </c>
      <c r="P193" s="1">
        <v>87</v>
      </c>
      <c r="Q193" s="1">
        <v>87</v>
      </c>
      <c r="R193" s="1">
        <v>148</v>
      </c>
      <c r="S193" s="1">
        <v>84</v>
      </c>
      <c r="T193" s="1">
        <v>338</v>
      </c>
      <c r="U193" s="1">
        <v>406</v>
      </c>
      <c r="V193" s="1">
        <v>47</v>
      </c>
      <c r="W193" s="1">
        <v>19</v>
      </c>
      <c r="X193" s="1">
        <v>33</v>
      </c>
      <c r="Y193" s="1" t="s">
        <v>7029</v>
      </c>
    </row>
    <row r="194" spans="1:301" s="1" customFormat="1">
      <c r="A194" s="14">
        <v>185</v>
      </c>
      <c r="B194" s="1">
        <v>134</v>
      </c>
      <c r="C194" s="1">
        <v>133</v>
      </c>
      <c r="E194" s="1">
        <v>78</v>
      </c>
      <c r="F194" s="1">
        <v>366</v>
      </c>
      <c r="G194" s="1">
        <v>546</v>
      </c>
      <c r="I194" s="1">
        <v>79</v>
      </c>
      <c r="J194" s="1">
        <v>63</v>
      </c>
      <c r="K194" s="1" t="s">
        <v>7031</v>
      </c>
      <c r="P194" s="1">
        <v>128</v>
      </c>
      <c r="Q194" s="1">
        <v>61</v>
      </c>
      <c r="S194" s="1">
        <v>84</v>
      </c>
      <c r="T194" s="1">
        <v>410</v>
      </c>
      <c r="U194" s="1">
        <v>598</v>
      </c>
      <c r="W194" s="1">
        <v>81</v>
      </c>
      <c r="X194" s="1">
        <v>71</v>
      </c>
      <c r="Y194" s="1" t="s">
        <v>7032</v>
      </c>
      <c r="AD194" s="1">
        <v>119</v>
      </c>
      <c r="AE194" s="1">
        <v>119</v>
      </c>
      <c r="AF194" s="1">
        <v>186</v>
      </c>
      <c r="AG194" s="1">
        <v>84</v>
      </c>
      <c r="AH194" s="1">
        <v>312</v>
      </c>
      <c r="AI194" s="1">
        <v>438</v>
      </c>
      <c r="AJ194" s="1">
        <v>71</v>
      </c>
      <c r="AK194" s="1">
        <v>82</v>
      </c>
      <c r="AL194" s="1">
        <v>40</v>
      </c>
      <c r="AM194" s="1" t="s">
        <v>7033</v>
      </c>
      <c r="AR194" s="1">
        <v>112</v>
      </c>
      <c r="AT194" s="1">
        <v>180</v>
      </c>
      <c r="AU194" s="1">
        <v>84</v>
      </c>
      <c r="AV194" s="1">
        <v>308</v>
      </c>
      <c r="AW194" s="1">
        <v>420</v>
      </c>
      <c r="AX194" s="1">
        <v>75</v>
      </c>
      <c r="AY194" s="1">
        <v>80</v>
      </c>
      <c r="AZ194" s="1">
        <v>41</v>
      </c>
      <c r="BA194" s="1" t="s">
        <v>7034</v>
      </c>
      <c r="BF194" s="1">
        <v>91</v>
      </c>
      <c r="BH194" s="1">
        <v>192</v>
      </c>
      <c r="BI194" s="1">
        <v>74</v>
      </c>
      <c r="BJ194" s="1">
        <v>356</v>
      </c>
      <c r="BK194" s="1">
        <v>437</v>
      </c>
      <c r="BL194" s="1">
        <v>79</v>
      </c>
      <c r="BM194" s="1">
        <v>77</v>
      </c>
      <c r="BN194" s="1">
        <v>65</v>
      </c>
      <c r="BO194" s="1" t="s">
        <v>7029</v>
      </c>
    </row>
    <row r="195" spans="1:301" s="1" customFormat="1">
      <c r="A195" s="14">
        <v>186</v>
      </c>
      <c r="B195" s="1">
        <v>101</v>
      </c>
      <c r="C195" s="1">
        <v>101</v>
      </c>
      <c r="D195" s="1">
        <v>172</v>
      </c>
      <c r="E195" s="1">
        <v>72</v>
      </c>
      <c r="F195" s="1">
        <v>324</v>
      </c>
      <c r="G195" s="1">
        <v>420</v>
      </c>
      <c r="H195" s="1">
        <v>65</v>
      </c>
      <c r="I195" s="1">
        <v>34</v>
      </c>
      <c r="J195" s="1">
        <v>77</v>
      </c>
      <c r="K195" s="1" t="s">
        <v>7302</v>
      </c>
    </row>
    <row r="196" spans="1:301" s="1" customFormat="1">
      <c r="A196" s="14">
        <v>187</v>
      </c>
      <c r="B196" s="1">
        <v>73</v>
      </c>
      <c r="C196" s="1">
        <v>73</v>
      </c>
      <c r="D196" s="1">
        <v>140</v>
      </c>
      <c r="E196" s="1">
        <v>86</v>
      </c>
      <c r="F196" s="1">
        <v>404</v>
      </c>
      <c r="G196" s="1">
        <v>445</v>
      </c>
      <c r="H196" s="1">
        <v>59</v>
      </c>
      <c r="I196" s="1">
        <v>71</v>
      </c>
      <c r="J196" s="1">
        <v>70</v>
      </c>
      <c r="K196" s="1" t="s">
        <v>7266</v>
      </c>
      <c r="P196" s="1">
        <v>77</v>
      </c>
      <c r="Q196" s="1">
        <v>77</v>
      </c>
      <c r="R196" s="1">
        <v>150</v>
      </c>
      <c r="S196" s="1">
        <v>84</v>
      </c>
      <c r="T196" s="1">
        <v>396</v>
      </c>
      <c r="U196" s="1">
        <v>448</v>
      </c>
      <c r="V196" s="1">
        <v>70</v>
      </c>
      <c r="W196" s="1">
        <v>72</v>
      </c>
      <c r="X196" s="1">
        <v>70</v>
      </c>
      <c r="Y196" s="1" t="s">
        <v>7267</v>
      </c>
    </row>
    <row r="197" spans="1:301" s="1" customFormat="1">
      <c r="A197" s="14">
        <v>188</v>
      </c>
      <c r="B197" s="1">
        <v>73</v>
      </c>
      <c r="C197" s="1">
        <v>73</v>
      </c>
      <c r="D197" s="1">
        <v>142</v>
      </c>
      <c r="E197" s="1">
        <v>82</v>
      </c>
      <c r="F197" s="1">
        <v>374</v>
      </c>
      <c r="G197" s="1">
        <v>412</v>
      </c>
      <c r="H197" s="1">
        <v>-8</v>
      </c>
      <c r="I197" s="1">
        <v>9</v>
      </c>
      <c r="J197" s="1">
        <v>60</v>
      </c>
      <c r="K197" s="1" t="s">
        <v>7042</v>
      </c>
    </row>
    <row r="198" spans="1:301" s="1" customFormat="1">
      <c r="A198" s="14">
        <v>189</v>
      </c>
      <c r="B198" s="14">
        <v>103</v>
      </c>
      <c r="C198" s="14">
        <v>103</v>
      </c>
      <c r="D198" s="14">
        <v>166</v>
      </c>
      <c r="E198" s="14">
        <v>94</v>
      </c>
      <c r="F198" s="14">
        <v>330</v>
      </c>
      <c r="G198" s="14">
        <v>432</v>
      </c>
      <c r="H198" s="14">
        <v>59</v>
      </c>
      <c r="I198" s="14">
        <v>69</v>
      </c>
      <c r="J198" s="14">
        <v>37</v>
      </c>
      <c r="K198" s="14" t="s">
        <v>7175</v>
      </c>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c r="BS198" s="14"/>
      <c r="BT198" s="14"/>
      <c r="BU198" s="14"/>
      <c r="BV198" s="14"/>
      <c r="BW198" s="14"/>
      <c r="BX198" s="14"/>
      <c r="BY198" s="14"/>
      <c r="BZ198" s="14"/>
      <c r="CA198" s="14"/>
      <c r="CB198" s="14"/>
      <c r="CC198" s="14"/>
      <c r="CD198" s="14"/>
      <c r="CE198" s="14"/>
      <c r="CF198" s="14"/>
      <c r="CG198" s="14"/>
      <c r="CH198" s="14"/>
      <c r="CI198" s="14"/>
      <c r="CJ198" s="14"/>
      <c r="CK198" s="14"/>
      <c r="CL198" s="14"/>
      <c r="CM198" s="14"/>
      <c r="CN198" s="14"/>
      <c r="CO198" s="14"/>
      <c r="CP198" s="14"/>
      <c r="CQ198" s="14"/>
      <c r="CR198" s="14"/>
      <c r="CS198" s="14"/>
      <c r="CT198" s="14"/>
      <c r="CU198" s="14"/>
      <c r="CV198" s="14"/>
      <c r="CW198" s="14"/>
      <c r="CX198" s="14"/>
      <c r="CY198" s="14"/>
      <c r="CZ198" s="14"/>
      <c r="DA198" s="14"/>
      <c r="DB198" s="14"/>
      <c r="DC198" s="14"/>
      <c r="DD198" s="14"/>
      <c r="DE198" s="14"/>
      <c r="DF198" s="14"/>
      <c r="DG198" s="14"/>
      <c r="DH198" s="14"/>
      <c r="DI198" s="14"/>
      <c r="DJ198" s="14"/>
      <c r="DK198" s="14"/>
      <c r="DL198" s="14"/>
      <c r="DM198" s="14"/>
      <c r="DN198" s="14"/>
      <c r="DO198" s="14"/>
      <c r="DP198" s="14"/>
      <c r="DQ198" s="14"/>
      <c r="DR198" s="14"/>
      <c r="DS198" s="14"/>
      <c r="DT198" s="14"/>
      <c r="DU198" s="14"/>
      <c r="DV198" s="14"/>
      <c r="DW198" s="14"/>
      <c r="DX198" s="14"/>
      <c r="DY198" s="14"/>
      <c r="DZ198" s="14"/>
      <c r="EA198" s="14"/>
      <c r="EB198" s="14"/>
      <c r="EC198" s="14"/>
      <c r="ED198" s="14"/>
      <c r="EE198" s="14"/>
      <c r="EF198" s="14"/>
      <c r="EG198" s="14"/>
      <c r="EH198" s="14"/>
      <c r="EI198" s="14"/>
      <c r="EJ198" s="14"/>
      <c r="EK198" s="14"/>
      <c r="EL198" s="14"/>
      <c r="EM198" s="14"/>
      <c r="EN198" s="14"/>
      <c r="EO198" s="14"/>
      <c r="EP198" s="14"/>
      <c r="EQ198" s="14"/>
      <c r="ER198" s="14"/>
      <c r="ES198" s="14"/>
      <c r="ET198" s="14"/>
      <c r="EU198" s="14"/>
      <c r="EV198" s="14"/>
      <c r="EW198" s="14"/>
      <c r="EX198" s="14"/>
      <c r="EY198" s="14"/>
      <c r="EZ198" s="14"/>
      <c r="FA198" s="14"/>
      <c r="FB198" s="14"/>
      <c r="FC198" s="14"/>
      <c r="FD198" s="14"/>
      <c r="FE198" s="14"/>
      <c r="FF198" s="14"/>
      <c r="FG198" s="14"/>
      <c r="FH198" s="14"/>
      <c r="FI198" s="14"/>
      <c r="FJ198" s="14"/>
      <c r="FK198" s="14"/>
      <c r="FL198" s="14"/>
      <c r="FM198" s="14"/>
      <c r="FN198" s="14"/>
      <c r="FO198" s="14"/>
      <c r="FP198" s="14"/>
      <c r="FQ198" s="14"/>
      <c r="FR198" s="14"/>
      <c r="FS198" s="14"/>
      <c r="FT198" s="14"/>
      <c r="FU198" s="14"/>
      <c r="FV198" s="14"/>
      <c r="FW198" s="14"/>
      <c r="FX198" s="14"/>
      <c r="FY198" s="14"/>
      <c r="FZ198" s="14"/>
      <c r="GA198" s="14"/>
      <c r="GB198" s="14"/>
      <c r="GC198" s="14"/>
      <c r="GD198" s="14"/>
      <c r="GE198" s="14"/>
      <c r="GF198" s="14"/>
      <c r="GG198" s="14"/>
      <c r="GH198" s="14"/>
      <c r="GI198" s="14"/>
      <c r="GJ198" s="14"/>
      <c r="GK198" s="14"/>
      <c r="GL198" s="14"/>
      <c r="GM198" s="14"/>
      <c r="GN198" s="14"/>
      <c r="GO198" s="14"/>
      <c r="GP198" s="14"/>
      <c r="GQ198" s="14"/>
      <c r="GR198" s="14"/>
      <c r="GS198" s="14"/>
      <c r="GT198" s="14"/>
      <c r="GU198" s="14"/>
      <c r="GV198" s="14"/>
      <c r="GW198" s="14"/>
      <c r="GX198" s="14"/>
      <c r="GY198" s="14"/>
      <c r="GZ198" s="14"/>
      <c r="HA198" s="14"/>
      <c r="HB198" s="14"/>
      <c r="HC198" s="14"/>
      <c r="HD198" s="14"/>
      <c r="HE198" s="14"/>
      <c r="HF198" s="14"/>
      <c r="HG198" s="14"/>
      <c r="HH198" s="14"/>
      <c r="HI198" s="14"/>
      <c r="HJ198" s="14"/>
      <c r="HK198" s="14"/>
      <c r="HL198" s="14"/>
      <c r="HM198" s="14"/>
      <c r="HN198" s="14"/>
      <c r="HO198" s="14"/>
      <c r="HP198" s="14"/>
      <c r="HQ198" s="14"/>
      <c r="HR198" s="14"/>
      <c r="HS198" s="14"/>
      <c r="HT198" s="14"/>
      <c r="HU198" s="14"/>
      <c r="HV198" s="14"/>
      <c r="HW198" s="14"/>
      <c r="HX198" s="14"/>
      <c r="HY198" s="14"/>
      <c r="HZ198" s="14"/>
      <c r="IA198" s="14"/>
      <c r="IB198" s="14"/>
      <c r="IC198" s="14"/>
      <c r="ID198" s="14"/>
      <c r="IE198" s="14"/>
      <c r="IF198" s="14"/>
      <c r="IG198" s="14"/>
      <c r="IH198" s="14"/>
      <c r="II198" s="14"/>
      <c r="IJ198" s="14"/>
      <c r="IK198" s="14"/>
      <c r="IL198" s="14"/>
      <c r="IM198" s="14"/>
      <c r="IN198" s="14"/>
      <c r="IO198" s="14"/>
      <c r="IP198" s="14"/>
      <c r="IQ198" s="14"/>
      <c r="IR198" s="14"/>
      <c r="IS198" s="14"/>
      <c r="IT198" s="14"/>
      <c r="IU198" s="14"/>
      <c r="IV198" s="14"/>
      <c r="IW198" s="14"/>
      <c r="IX198" s="14"/>
      <c r="IY198" s="14"/>
      <c r="IZ198" s="14"/>
      <c r="JA198" s="14"/>
      <c r="JB198" s="14"/>
      <c r="JC198" s="14"/>
      <c r="JD198" s="14"/>
      <c r="JE198" s="14"/>
      <c r="JF198" s="14"/>
      <c r="JG198" s="14"/>
      <c r="JH198" s="14"/>
      <c r="JI198" s="14"/>
      <c r="JJ198" s="14"/>
      <c r="JK198" s="14"/>
      <c r="JL198" s="14"/>
      <c r="JM198" s="14"/>
      <c r="JN198" s="14"/>
      <c r="JO198" s="14"/>
      <c r="JP198" s="14"/>
      <c r="JQ198" s="14"/>
      <c r="JR198" s="14"/>
      <c r="JS198" s="14"/>
      <c r="JT198" s="14"/>
      <c r="JU198" s="14"/>
      <c r="JV198" s="14"/>
      <c r="JW198" s="14"/>
      <c r="JX198" s="14"/>
      <c r="JY198" s="14"/>
      <c r="JZ198" s="14"/>
      <c r="KA198" s="14"/>
      <c r="KB198" s="14"/>
      <c r="KC198" s="14"/>
      <c r="KD198" s="14"/>
      <c r="KE198" s="14"/>
      <c r="KF198" s="14"/>
      <c r="KG198" s="14"/>
      <c r="KH198" s="14"/>
      <c r="KI198" s="14"/>
      <c r="KJ198" s="14"/>
      <c r="KK198" s="14"/>
      <c r="KL198" s="14"/>
      <c r="KM198" s="14"/>
      <c r="KN198" s="14"/>
      <c r="KO198" s="14"/>
    </row>
    <row r="199" spans="1:301" s="1" customFormat="1">
      <c r="A199" s="14">
        <v>190</v>
      </c>
    </row>
    <row r="200" spans="1:301" s="1" customFormat="1">
      <c r="A200" s="14">
        <v>191</v>
      </c>
    </row>
    <row r="201" spans="1:301" s="1" customFormat="1">
      <c r="A201" s="14">
        <v>192</v>
      </c>
      <c r="B201" s="1">
        <v>89</v>
      </c>
      <c r="D201" s="1">
        <v>124</v>
      </c>
      <c r="E201" s="1">
        <v>68</v>
      </c>
      <c r="F201" s="1">
        <v>390</v>
      </c>
      <c r="G201" s="1">
        <v>474</v>
      </c>
      <c r="H201" s="1">
        <v>112</v>
      </c>
      <c r="I201" s="1">
        <v>44</v>
      </c>
      <c r="J201" s="1">
        <v>43</v>
      </c>
      <c r="K201" s="1" t="s">
        <v>7139</v>
      </c>
      <c r="P201" s="1">
        <v>90</v>
      </c>
      <c r="R201" s="1">
        <v>132</v>
      </c>
      <c r="S201" s="1">
        <v>66</v>
      </c>
      <c r="T201" s="1">
        <v>352</v>
      </c>
      <c r="U201" s="1">
        <v>460</v>
      </c>
      <c r="V201" s="1">
        <v>84</v>
      </c>
      <c r="W201" s="1">
        <v>52</v>
      </c>
      <c r="X201" s="1">
        <v>-2</v>
      </c>
      <c r="Y201" s="1" t="s">
        <v>7328</v>
      </c>
    </row>
    <row r="202" spans="1:301" s="1" customFormat="1">
      <c r="A202" s="14">
        <v>193</v>
      </c>
    </row>
    <row r="203" spans="1:301" s="1" customFormat="1">
      <c r="A203" s="14">
        <v>194</v>
      </c>
    </row>
    <row r="204" spans="1:301" s="1" customFormat="1">
      <c r="A204" s="14">
        <v>195</v>
      </c>
      <c r="B204" s="1">
        <v>91</v>
      </c>
      <c r="C204" s="1">
        <v>91</v>
      </c>
      <c r="D204" s="1">
        <v>140</v>
      </c>
      <c r="E204" s="1">
        <v>98</v>
      </c>
      <c r="F204" s="1">
        <v>370</v>
      </c>
      <c r="G204" s="1">
        <v>455</v>
      </c>
      <c r="H204" s="1">
        <v>68</v>
      </c>
      <c r="I204" s="1">
        <v>58</v>
      </c>
      <c r="J204" s="1">
        <v>18</v>
      </c>
      <c r="K204" s="1" t="s">
        <v>7400</v>
      </c>
      <c r="EZ204" s="1">
        <v>58</v>
      </c>
      <c r="FA204" s="1">
        <v>44</v>
      </c>
      <c r="FB204" s="1">
        <v>31</v>
      </c>
      <c r="FC204" s="1">
        <v>10</v>
      </c>
      <c r="FD204" s="1">
        <v>9</v>
      </c>
      <c r="FE204" s="1">
        <v>103</v>
      </c>
      <c r="FF204" s="1">
        <v>107</v>
      </c>
      <c r="FG204" s="1">
        <v>43</v>
      </c>
      <c r="FL204" s="1">
        <v>53</v>
      </c>
      <c r="FN204" s="1">
        <v>3.26</v>
      </c>
      <c r="FO204" s="1">
        <v>24</v>
      </c>
      <c r="FP204" s="1">
        <v>23</v>
      </c>
      <c r="FR204" s="1">
        <v>1.07</v>
      </c>
      <c r="FS204" s="1">
        <v>2.1</v>
      </c>
      <c r="FT204" s="1">
        <v>1.1299999999999999</v>
      </c>
      <c r="FU204" s="1">
        <v>43</v>
      </c>
      <c r="FV204" s="1">
        <v>24</v>
      </c>
    </row>
    <row r="205" spans="1:301" s="1" customFormat="1">
      <c r="A205" s="14">
        <v>196</v>
      </c>
    </row>
    <row r="206" spans="1:301" s="1" customFormat="1">
      <c r="A206" s="14">
        <v>197</v>
      </c>
      <c r="B206" s="1">
        <v>84</v>
      </c>
      <c r="C206" s="1">
        <v>84</v>
      </c>
      <c r="D206" s="1">
        <v>102</v>
      </c>
      <c r="E206" s="1">
        <v>76</v>
      </c>
      <c r="F206" s="1">
        <v>338</v>
      </c>
      <c r="G206" s="1">
        <v>399</v>
      </c>
      <c r="H206" s="1">
        <v>61</v>
      </c>
      <c r="I206" s="1">
        <v>46</v>
      </c>
      <c r="J206" s="1">
        <v>98</v>
      </c>
      <c r="K206" s="1" t="s">
        <v>7389</v>
      </c>
      <c r="P206" s="1">
        <v>96</v>
      </c>
      <c r="Q206" s="1">
        <v>96</v>
      </c>
      <c r="R206" s="1">
        <v>140</v>
      </c>
      <c r="S206" s="1">
        <v>80</v>
      </c>
      <c r="T206" s="1">
        <v>348</v>
      </c>
      <c r="U206" s="1">
        <v>439</v>
      </c>
      <c r="V206" s="1">
        <v>59</v>
      </c>
      <c r="W206" s="1">
        <v>56</v>
      </c>
      <c r="X206" s="1">
        <v>106</v>
      </c>
      <c r="Y206" s="1" t="s">
        <v>7390</v>
      </c>
      <c r="AD206" s="1">
        <v>102</v>
      </c>
      <c r="AE206" s="1">
        <v>102</v>
      </c>
      <c r="AF206" s="1">
        <v>136</v>
      </c>
      <c r="AG206" s="1">
        <v>76</v>
      </c>
      <c r="AH206" s="1">
        <v>312</v>
      </c>
      <c r="AI206" s="1">
        <v>406</v>
      </c>
      <c r="AJ206" s="1">
        <v>63</v>
      </c>
      <c r="AK206" s="1">
        <v>57</v>
      </c>
      <c r="AL206" s="1">
        <v>85</v>
      </c>
      <c r="AM206" s="1" t="s">
        <v>7391</v>
      </c>
    </row>
    <row r="207" spans="1:301" s="1" customFormat="1">
      <c r="A207" s="14">
        <v>198</v>
      </c>
      <c r="B207" s="1">
        <v>121</v>
      </c>
      <c r="C207" s="1">
        <v>121</v>
      </c>
      <c r="D207" s="1">
        <v>136</v>
      </c>
      <c r="E207" s="1">
        <v>76</v>
      </c>
      <c r="F207" s="1">
        <v>298</v>
      </c>
      <c r="G207" s="1">
        <v>423</v>
      </c>
      <c r="H207" s="1">
        <v>75</v>
      </c>
      <c r="I207" s="1">
        <v>95</v>
      </c>
      <c r="J207" s="1">
        <v>56</v>
      </c>
      <c r="K207" s="1" t="s">
        <v>7281</v>
      </c>
    </row>
    <row r="208" spans="1:301" s="1" customFormat="1">
      <c r="A208" s="14">
        <v>199</v>
      </c>
      <c r="B208" s="1">
        <v>78</v>
      </c>
      <c r="C208" s="1">
        <v>78</v>
      </c>
      <c r="D208" s="1">
        <v>190</v>
      </c>
      <c r="E208" s="1">
        <v>86</v>
      </c>
      <c r="F208" s="1">
        <v>394</v>
      </c>
      <c r="G208" s="1">
        <v>449</v>
      </c>
      <c r="H208" s="1">
        <v>48</v>
      </c>
      <c r="I208" s="1">
        <v>21</v>
      </c>
      <c r="J208" s="1">
        <v>57</v>
      </c>
      <c r="K208" s="1" t="s">
        <v>7329</v>
      </c>
    </row>
    <row r="209" spans="1:301" s="1" customFormat="1">
      <c r="A209" s="14">
        <v>200</v>
      </c>
      <c r="B209" s="1">
        <v>141</v>
      </c>
      <c r="E209" s="1">
        <v>86</v>
      </c>
      <c r="F209" s="1">
        <v>306</v>
      </c>
      <c r="G209" s="1">
        <v>468</v>
      </c>
      <c r="I209" s="1">
        <v>-20</v>
      </c>
      <c r="J209" s="1">
        <v>132</v>
      </c>
      <c r="K209" s="1" t="s">
        <v>7016</v>
      </c>
      <c r="P209" s="1">
        <v>135</v>
      </c>
      <c r="S209" s="1">
        <v>90</v>
      </c>
      <c r="T209" s="1">
        <v>310</v>
      </c>
      <c r="U209" s="1">
        <v>465</v>
      </c>
      <c r="W209" s="1">
        <v>-11</v>
      </c>
      <c r="X209" s="1">
        <v>115</v>
      </c>
      <c r="Y209" s="1" t="s">
        <v>7017</v>
      </c>
      <c r="AD209" s="1">
        <v>126</v>
      </c>
      <c r="AG209" s="1">
        <v>92</v>
      </c>
      <c r="AH209" s="1">
        <v>270</v>
      </c>
      <c r="AI209" s="1">
        <v>391</v>
      </c>
      <c r="AK209" s="1">
        <v>-16</v>
      </c>
      <c r="AL209" s="1">
        <v>127</v>
      </c>
      <c r="AM209" s="1" t="s">
        <v>7018</v>
      </c>
      <c r="AR209" s="1">
        <v>129</v>
      </c>
      <c r="AU209" s="1">
        <v>90</v>
      </c>
      <c r="AV209" s="1">
        <v>318</v>
      </c>
      <c r="AW209" s="1">
        <v>465</v>
      </c>
      <c r="AY209" s="1">
        <v>-8</v>
      </c>
      <c r="AZ209" s="1">
        <v>77</v>
      </c>
      <c r="BA209" s="1" t="s">
        <v>7017</v>
      </c>
      <c r="BF209" s="1">
        <v>124</v>
      </c>
      <c r="BI209" s="1">
        <v>90</v>
      </c>
      <c r="BJ209" s="1">
        <v>316</v>
      </c>
      <c r="BK209" s="1">
        <v>453</v>
      </c>
      <c r="BM209" s="1">
        <v>22</v>
      </c>
      <c r="BN209" s="1">
        <v>186</v>
      </c>
      <c r="BO209" s="1" t="s">
        <v>7018</v>
      </c>
      <c r="BT209" s="1">
        <v>116</v>
      </c>
      <c r="BW209" s="1">
        <v>90</v>
      </c>
      <c r="BX209" s="1">
        <v>302</v>
      </c>
      <c r="BY209" s="1">
        <v>419</v>
      </c>
      <c r="CA209" s="1">
        <v>37</v>
      </c>
      <c r="CB209" s="1">
        <v>181</v>
      </c>
      <c r="CC209" s="1" t="s">
        <v>7019</v>
      </c>
      <c r="CH209" s="1">
        <v>126</v>
      </c>
      <c r="CK209" s="1">
        <v>92</v>
      </c>
      <c r="CL209" s="1">
        <v>296</v>
      </c>
      <c r="CM209" s="1">
        <v>428</v>
      </c>
      <c r="CO209" s="1">
        <v>-17</v>
      </c>
      <c r="CP209" s="1">
        <v>164</v>
      </c>
      <c r="CQ209" s="1" t="s">
        <v>7020</v>
      </c>
      <c r="CV209" s="1">
        <v>131</v>
      </c>
      <c r="CY209" s="1">
        <v>94</v>
      </c>
      <c r="CZ209" s="1">
        <v>304</v>
      </c>
      <c r="DA209" s="1">
        <v>448</v>
      </c>
      <c r="DC209" s="1">
        <v>-15</v>
      </c>
      <c r="DD209" s="1">
        <v>179</v>
      </c>
      <c r="DE209" s="1" t="s">
        <v>7020</v>
      </c>
      <c r="DJ209" s="1">
        <v>122</v>
      </c>
      <c r="DM209" s="1">
        <v>92</v>
      </c>
      <c r="DN209" s="1">
        <v>326</v>
      </c>
      <c r="DO209" s="1">
        <v>464</v>
      </c>
      <c r="DQ209" s="1">
        <v>14</v>
      </c>
      <c r="DR209" s="1">
        <v>189</v>
      </c>
      <c r="DS209" s="1" t="s">
        <v>7021</v>
      </c>
      <c r="DX209" s="1">
        <v>116</v>
      </c>
      <c r="EA209" s="1">
        <v>90</v>
      </c>
      <c r="EB209" s="1">
        <v>316</v>
      </c>
      <c r="EC209" s="1">
        <v>439</v>
      </c>
      <c r="EE209" s="1">
        <v>-12</v>
      </c>
      <c r="EF209" s="1">
        <v>177</v>
      </c>
      <c r="EG209" s="1" t="s">
        <v>7022</v>
      </c>
    </row>
    <row r="210" spans="1:301" s="1" customFormat="1">
      <c r="A210" s="14">
        <v>201</v>
      </c>
      <c r="B210" s="1">
        <v>84</v>
      </c>
      <c r="C210" s="1">
        <v>84</v>
      </c>
      <c r="D210" s="1">
        <v>134</v>
      </c>
      <c r="E210" s="1">
        <v>72</v>
      </c>
      <c r="F210" s="1">
        <v>394</v>
      </c>
      <c r="G210" s="1">
        <v>465</v>
      </c>
      <c r="H210" s="1">
        <v>60</v>
      </c>
      <c r="I210" s="1">
        <v>17</v>
      </c>
      <c r="J210" s="1">
        <v>32</v>
      </c>
      <c r="K210" s="1" t="s">
        <v>7387</v>
      </c>
    </row>
    <row r="211" spans="1:301" s="1" customFormat="1">
      <c r="A211" s="14">
        <v>202</v>
      </c>
      <c r="B211" s="1">
        <v>68</v>
      </c>
      <c r="C211" s="1">
        <v>68</v>
      </c>
      <c r="D211" s="1">
        <v>146</v>
      </c>
      <c r="E211" s="1">
        <v>118</v>
      </c>
      <c r="F211" s="1">
        <v>418</v>
      </c>
      <c r="G211" s="1">
        <v>444</v>
      </c>
      <c r="H211" s="1">
        <v>37</v>
      </c>
      <c r="I211" s="1">
        <v>-48</v>
      </c>
      <c r="J211" s="1">
        <v>20</v>
      </c>
      <c r="K211" s="1" t="s">
        <v>7312</v>
      </c>
    </row>
    <row r="212" spans="1:301" s="1" customFormat="1">
      <c r="A212" s="14">
        <v>203</v>
      </c>
      <c r="B212" s="1">
        <v>72</v>
      </c>
      <c r="C212" s="1">
        <v>72</v>
      </c>
      <c r="D212" s="1">
        <v>172</v>
      </c>
      <c r="E212" s="1">
        <v>74</v>
      </c>
      <c r="F212" s="1">
        <v>370</v>
      </c>
      <c r="G212" s="1">
        <v>405</v>
      </c>
      <c r="H212" s="1">
        <v>70</v>
      </c>
      <c r="I212" s="1">
        <v>45</v>
      </c>
      <c r="J212" s="1">
        <v>58</v>
      </c>
      <c r="K212" s="1" t="s">
        <v>7029</v>
      </c>
    </row>
    <row r="213" spans="1:301" s="1" customFormat="1">
      <c r="A213" s="14">
        <v>204</v>
      </c>
    </row>
    <row r="214" spans="1:301" s="1" customFormat="1">
      <c r="A214" s="14">
        <v>205</v>
      </c>
      <c r="B214" s="1">
        <v>68</v>
      </c>
      <c r="C214" s="1">
        <v>68</v>
      </c>
      <c r="D214" s="1">
        <v>162</v>
      </c>
      <c r="E214" s="1">
        <v>102</v>
      </c>
      <c r="F214" s="1">
        <v>436</v>
      </c>
      <c r="G214" s="1">
        <v>463</v>
      </c>
      <c r="H214" s="1">
        <v>59</v>
      </c>
      <c r="I214" s="1">
        <v>37</v>
      </c>
      <c r="J214" s="1">
        <v>31</v>
      </c>
      <c r="K214" s="1" t="s">
        <v>7124</v>
      </c>
      <c r="P214" s="1">
        <v>67</v>
      </c>
      <c r="Q214" s="1">
        <v>67</v>
      </c>
      <c r="R214" s="1">
        <v>194</v>
      </c>
      <c r="S214" s="1">
        <v>106</v>
      </c>
      <c r="T214" s="1">
        <v>432</v>
      </c>
      <c r="U214" s="1">
        <v>456</v>
      </c>
      <c r="V214" s="1">
        <v>62</v>
      </c>
      <c r="W214" s="1">
        <v>28</v>
      </c>
      <c r="X214" s="1">
        <v>19</v>
      </c>
      <c r="Y214" s="1" t="s">
        <v>7029</v>
      </c>
      <c r="AD214" s="1">
        <v>68</v>
      </c>
      <c r="AE214" s="1">
        <v>68</v>
      </c>
      <c r="AF214" s="1">
        <v>190</v>
      </c>
      <c r="AG214" s="1">
        <v>100</v>
      </c>
      <c r="AH214" s="1">
        <v>420</v>
      </c>
      <c r="AI214" s="1">
        <v>446</v>
      </c>
      <c r="AJ214" s="1">
        <v>63</v>
      </c>
      <c r="AK214" s="1">
        <v>27</v>
      </c>
      <c r="AL214" s="1">
        <v>26</v>
      </c>
      <c r="AM214" s="1" t="s">
        <v>7093</v>
      </c>
      <c r="AR214" s="1">
        <v>79</v>
      </c>
      <c r="AS214" s="1">
        <v>79</v>
      </c>
      <c r="AT214" s="1">
        <v>188</v>
      </c>
      <c r="AU214" s="1">
        <v>104</v>
      </c>
      <c r="AV214" s="1">
        <v>382</v>
      </c>
      <c r="AW214" s="1">
        <v>438</v>
      </c>
      <c r="AX214" s="1">
        <v>64</v>
      </c>
      <c r="AY214" s="1">
        <v>40</v>
      </c>
      <c r="AZ214" s="1">
        <v>73</v>
      </c>
      <c r="BA214" s="1" t="s">
        <v>7029</v>
      </c>
    </row>
    <row r="215" spans="1:301" s="1" customFormat="1">
      <c r="A215" s="14">
        <v>206</v>
      </c>
    </row>
    <row r="216" spans="1:301" s="1" customFormat="1">
      <c r="A216" s="14">
        <v>207</v>
      </c>
      <c r="B216" s="1">
        <v>83</v>
      </c>
      <c r="C216" s="1">
        <v>83</v>
      </c>
      <c r="D216" s="1">
        <v>132</v>
      </c>
      <c r="E216" s="1">
        <v>142</v>
      </c>
      <c r="F216" s="1">
        <v>430</v>
      </c>
      <c r="G216" s="1">
        <v>505</v>
      </c>
      <c r="H216" s="1">
        <v>76</v>
      </c>
      <c r="I216" s="1">
        <v>-32</v>
      </c>
      <c r="J216" s="1">
        <v>122</v>
      </c>
      <c r="K216" s="1" t="s">
        <v>7197</v>
      </c>
    </row>
    <row r="217" spans="1:301" s="1" customFormat="1">
      <c r="A217" s="14">
        <v>208</v>
      </c>
      <c r="B217" s="14">
        <v>107</v>
      </c>
      <c r="C217" s="14"/>
      <c r="D217" s="14">
        <v>120</v>
      </c>
      <c r="E217" s="14">
        <v>88</v>
      </c>
      <c r="F217" s="14">
        <v>350</v>
      </c>
      <c r="G217" s="14">
        <v>467</v>
      </c>
      <c r="H217" s="14">
        <v>54</v>
      </c>
      <c r="I217" s="14">
        <v>-23</v>
      </c>
      <c r="J217" s="14">
        <v>41</v>
      </c>
      <c r="K217" s="14" t="s">
        <v>7372</v>
      </c>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c r="BJ217" s="14"/>
      <c r="BK217" s="14"/>
      <c r="BL217" s="14"/>
      <c r="BM217" s="14"/>
      <c r="BN217" s="14"/>
      <c r="BO217" s="14"/>
      <c r="BP217" s="14"/>
      <c r="BQ217" s="14"/>
      <c r="BR217" s="14"/>
      <c r="BS217" s="14"/>
      <c r="BT217" s="14"/>
      <c r="BU217" s="14"/>
      <c r="BV217" s="14"/>
      <c r="BW217" s="14"/>
      <c r="BX217" s="14"/>
      <c r="BY217" s="14"/>
      <c r="BZ217" s="14"/>
      <c r="CA217" s="14"/>
      <c r="CB217" s="14"/>
      <c r="CC217" s="14"/>
      <c r="CD217" s="14"/>
      <c r="CE217" s="14"/>
      <c r="CF217" s="14"/>
      <c r="CG217" s="14"/>
      <c r="CH217" s="14"/>
      <c r="CI217" s="14"/>
      <c r="CJ217" s="14"/>
      <c r="CK217" s="14"/>
      <c r="CL217" s="14"/>
      <c r="CM217" s="14"/>
      <c r="CN217" s="14"/>
      <c r="CO217" s="14"/>
      <c r="CP217" s="14"/>
      <c r="CQ217" s="14"/>
      <c r="CR217" s="14"/>
      <c r="CS217" s="14"/>
      <c r="CT217" s="14"/>
      <c r="CU217" s="14"/>
      <c r="CV217" s="14"/>
      <c r="CW217" s="14"/>
      <c r="CX217" s="14"/>
      <c r="CY217" s="14"/>
      <c r="CZ217" s="14"/>
      <c r="DA217" s="14"/>
      <c r="DB217" s="14"/>
      <c r="DC217" s="14"/>
      <c r="DD217" s="14"/>
      <c r="DE217" s="14"/>
      <c r="DF217" s="14"/>
      <c r="DG217" s="14"/>
      <c r="DH217" s="14"/>
      <c r="DI217" s="14"/>
      <c r="DJ217" s="14"/>
      <c r="DK217" s="14"/>
      <c r="DL217" s="14"/>
      <c r="DM217" s="14"/>
      <c r="DN217" s="14"/>
      <c r="DO217" s="14"/>
      <c r="DP217" s="14"/>
      <c r="DQ217" s="14"/>
      <c r="DR217" s="14"/>
      <c r="DS217" s="14"/>
      <c r="DT217" s="14"/>
      <c r="DU217" s="14"/>
      <c r="DV217" s="14"/>
      <c r="DW217" s="14"/>
      <c r="DX217" s="14"/>
      <c r="DY217" s="14"/>
      <c r="DZ217" s="14"/>
      <c r="EA217" s="14"/>
      <c r="EB217" s="14"/>
      <c r="EC217" s="14"/>
      <c r="ED217" s="14"/>
      <c r="EE217" s="14"/>
      <c r="EF217" s="14"/>
      <c r="EG217" s="14"/>
      <c r="EH217" s="14"/>
      <c r="EI217" s="14"/>
      <c r="EJ217" s="14"/>
      <c r="EK217" s="14"/>
      <c r="EL217" s="14"/>
      <c r="EM217" s="14"/>
      <c r="EN217" s="14"/>
      <c r="EO217" s="14"/>
      <c r="EP217" s="14"/>
      <c r="EQ217" s="14"/>
      <c r="ER217" s="14"/>
      <c r="ES217" s="14"/>
      <c r="ET217" s="14"/>
      <c r="EU217" s="14"/>
      <c r="EV217" s="14"/>
      <c r="EW217" s="14"/>
      <c r="EX217" s="14"/>
      <c r="EY217" s="14"/>
      <c r="EZ217" s="14"/>
      <c r="FA217" s="14"/>
      <c r="FB217" s="14"/>
      <c r="FC217" s="14"/>
      <c r="FD217" s="14"/>
      <c r="FE217" s="14"/>
      <c r="FF217" s="14"/>
      <c r="FG217" s="14"/>
      <c r="FH217" s="14"/>
      <c r="FI217" s="14"/>
      <c r="FJ217" s="14"/>
      <c r="FK217" s="14"/>
      <c r="FL217" s="14"/>
      <c r="FM217" s="14"/>
      <c r="FN217" s="14"/>
      <c r="FO217" s="14"/>
      <c r="FP217" s="14"/>
      <c r="FQ217" s="14"/>
      <c r="FR217" s="14"/>
      <c r="FS217" s="14"/>
      <c r="FT217" s="14"/>
      <c r="FU217" s="14"/>
      <c r="FV217" s="14"/>
      <c r="FW217" s="14"/>
      <c r="FX217" s="14"/>
      <c r="FY217" s="14"/>
      <c r="FZ217" s="14"/>
      <c r="GA217" s="14"/>
      <c r="GB217" s="14"/>
      <c r="GC217" s="14"/>
      <c r="GD217" s="14"/>
      <c r="GE217" s="14"/>
      <c r="GF217" s="14"/>
      <c r="GG217" s="14"/>
      <c r="GH217" s="14"/>
      <c r="GI217" s="14"/>
      <c r="GJ217" s="14"/>
      <c r="GK217" s="14"/>
      <c r="GL217" s="14"/>
      <c r="GM217" s="14"/>
      <c r="GN217" s="14"/>
      <c r="GO217" s="14"/>
      <c r="GP217" s="14"/>
      <c r="GQ217" s="14"/>
      <c r="GR217" s="14"/>
      <c r="GS217" s="14"/>
      <c r="GT217" s="14"/>
      <c r="GU217" s="14"/>
      <c r="GV217" s="14"/>
      <c r="GW217" s="14"/>
      <c r="GX217" s="14"/>
      <c r="GY217" s="14"/>
      <c r="GZ217" s="14"/>
      <c r="HA217" s="14"/>
      <c r="HB217" s="14"/>
      <c r="HC217" s="14"/>
      <c r="HD217" s="14"/>
      <c r="HE217" s="14"/>
      <c r="HF217" s="14"/>
      <c r="HG217" s="14"/>
      <c r="HH217" s="14"/>
      <c r="HI217" s="14"/>
      <c r="HJ217" s="14"/>
      <c r="HK217" s="14"/>
      <c r="HL217" s="14"/>
      <c r="HM217" s="14"/>
      <c r="HN217" s="14"/>
      <c r="HO217" s="14"/>
      <c r="HP217" s="14"/>
      <c r="HQ217" s="14"/>
      <c r="HR217" s="14"/>
      <c r="HS217" s="14"/>
      <c r="HT217" s="14"/>
      <c r="HU217" s="14"/>
      <c r="HV217" s="14"/>
      <c r="HW217" s="14"/>
      <c r="HX217" s="14"/>
      <c r="HY217" s="14"/>
      <c r="HZ217" s="14"/>
      <c r="IA217" s="14"/>
      <c r="IB217" s="14"/>
      <c r="IC217" s="14"/>
      <c r="ID217" s="14"/>
      <c r="IE217" s="14"/>
      <c r="IF217" s="14"/>
      <c r="IG217" s="14"/>
      <c r="IH217" s="14"/>
      <c r="II217" s="14"/>
      <c r="IJ217" s="14"/>
      <c r="IK217" s="14"/>
      <c r="IL217" s="14"/>
      <c r="IM217" s="14"/>
      <c r="IN217" s="14"/>
      <c r="IO217" s="14"/>
      <c r="IP217" s="14"/>
      <c r="IQ217" s="14"/>
      <c r="IR217" s="14"/>
      <c r="IS217" s="14"/>
      <c r="IT217" s="14"/>
      <c r="IU217" s="14"/>
      <c r="IV217" s="14"/>
      <c r="IW217" s="14"/>
      <c r="IX217" s="14"/>
      <c r="IY217" s="14"/>
      <c r="IZ217" s="14"/>
      <c r="JA217" s="14"/>
      <c r="JB217" s="14"/>
      <c r="JC217" s="14"/>
      <c r="JD217" s="14"/>
      <c r="JE217" s="14"/>
      <c r="JF217" s="14"/>
      <c r="JG217" s="14"/>
      <c r="JH217" s="14"/>
      <c r="JI217" s="14"/>
      <c r="JJ217" s="14"/>
      <c r="JK217" s="14"/>
      <c r="JL217" s="14"/>
      <c r="JM217" s="14"/>
      <c r="JN217" s="14"/>
      <c r="JO217" s="14"/>
      <c r="JP217" s="14"/>
      <c r="JQ217" s="14"/>
      <c r="JR217" s="14"/>
      <c r="JS217" s="14"/>
      <c r="JT217" s="14"/>
      <c r="JU217" s="14"/>
      <c r="JV217" s="14"/>
      <c r="JW217" s="14"/>
      <c r="JX217" s="14"/>
      <c r="JY217" s="14"/>
      <c r="JZ217" s="14"/>
      <c r="KA217" s="14"/>
      <c r="KB217" s="14"/>
      <c r="KC217" s="14"/>
      <c r="KD217" s="14"/>
      <c r="KE217" s="14"/>
      <c r="KF217" s="14"/>
      <c r="KG217" s="14"/>
      <c r="KH217" s="14"/>
      <c r="KI217" s="14"/>
      <c r="KJ217" s="14"/>
      <c r="KK217" s="14"/>
      <c r="KL217" s="14"/>
      <c r="KM217" s="14"/>
      <c r="KN217" s="14"/>
      <c r="KO217" s="14"/>
    </row>
    <row r="218" spans="1:301" s="1" customFormat="1">
      <c r="A218" s="14">
        <v>209</v>
      </c>
      <c r="B218" s="1">
        <v>97</v>
      </c>
      <c r="C218" s="1">
        <v>97</v>
      </c>
      <c r="D218" s="1">
        <v>172</v>
      </c>
      <c r="E218" s="1">
        <v>158</v>
      </c>
      <c r="F218" s="1">
        <v>412</v>
      </c>
      <c r="G218" s="1">
        <v>523</v>
      </c>
      <c r="H218" s="1">
        <v>42</v>
      </c>
      <c r="I218" s="1">
        <v>-72</v>
      </c>
      <c r="J218" s="1">
        <v>88</v>
      </c>
      <c r="K218" s="1" t="s">
        <v>7154</v>
      </c>
    </row>
    <row r="219" spans="1:301" s="1" customFormat="1">
      <c r="A219" s="14">
        <v>210</v>
      </c>
      <c r="B219" s="1">
        <v>74</v>
      </c>
      <c r="C219" s="1">
        <v>74</v>
      </c>
      <c r="D219" s="1">
        <v>234</v>
      </c>
      <c r="E219" s="1">
        <v>94</v>
      </c>
      <c r="F219" s="1">
        <v>410</v>
      </c>
      <c r="G219" s="1">
        <v>455</v>
      </c>
      <c r="H219" s="1">
        <v>58</v>
      </c>
      <c r="I219" s="1">
        <v>-11</v>
      </c>
      <c r="J219" s="1">
        <v>43</v>
      </c>
      <c r="K219" s="1" t="s">
        <v>7263</v>
      </c>
    </row>
    <row r="220" spans="1:301" s="1" customFormat="1">
      <c r="A220" s="14">
        <v>211</v>
      </c>
    </row>
    <row r="221" spans="1:301" s="1" customFormat="1">
      <c r="A221" s="14">
        <v>212</v>
      </c>
      <c r="B221" s="14">
        <v>62</v>
      </c>
      <c r="C221" s="14">
        <v>0</v>
      </c>
      <c r="D221" s="14"/>
      <c r="E221" s="14">
        <v>66</v>
      </c>
      <c r="F221" s="14">
        <v>410</v>
      </c>
      <c r="G221" s="14">
        <v>416</v>
      </c>
      <c r="H221" s="14"/>
      <c r="I221" s="14">
        <v>75</v>
      </c>
      <c r="J221" s="14">
        <v>64</v>
      </c>
      <c r="K221" s="14" t="s">
        <v>7041</v>
      </c>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c r="BP221" s="14"/>
      <c r="BQ221" s="14"/>
      <c r="BR221" s="14"/>
      <c r="BS221" s="14"/>
      <c r="BT221" s="14"/>
      <c r="BU221" s="14"/>
      <c r="BV221" s="14"/>
      <c r="BW221" s="14"/>
      <c r="BX221" s="14"/>
      <c r="BY221" s="14"/>
      <c r="BZ221" s="14"/>
      <c r="CA221" s="14"/>
      <c r="CB221" s="14"/>
      <c r="CC221" s="14"/>
      <c r="CD221" s="14"/>
      <c r="CE221" s="14"/>
      <c r="CF221" s="14"/>
      <c r="CG221" s="14"/>
      <c r="CH221" s="14"/>
      <c r="CI221" s="14"/>
      <c r="CJ221" s="14"/>
      <c r="CK221" s="14"/>
      <c r="CL221" s="14"/>
      <c r="CM221" s="14"/>
      <c r="CN221" s="14"/>
      <c r="CO221" s="14"/>
      <c r="CP221" s="14"/>
      <c r="CQ221" s="14"/>
      <c r="CR221" s="14"/>
      <c r="CS221" s="14"/>
      <c r="CT221" s="14"/>
      <c r="CU221" s="14"/>
      <c r="CV221" s="14"/>
      <c r="CW221" s="14"/>
      <c r="CX221" s="14"/>
      <c r="CY221" s="14"/>
      <c r="CZ221" s="14"/>
      <c r="DA221" s="14"/>
      <c r="DB221" s="14"/>
      <c r="DC221" s="14"/>
      <c r="DD221" s="14"/>
      <c r="DE221" s="14"/>
      <c r="DF221" s="14"/>
      <c r="DG221" s="14"/>
      <c r="DH221" s="14"/>
      <c r="DI221" s="14"/>
      <c r="DJ221" s="14"/>
      <c r="DK221" s="14"/>
      <c r="DL221" s="14"/>
      <c r="DM221" s="14"/>
      <c r="DN221" s="14"/>
      <c r="DO221" s="14"/>
      <c r="DP221" s="14"/>
      <c r="DQ221" s="14"/>
      <c r="DR221" s="14"/>
      <c r="DS221" s="14"/>
      <c r="DT221" s="14"/>
      <c r="DU221" s="14"/>
      <c r="DV221" s="14"/>
      <c r="DW221" s="14"/>
      <c r="DX221" s="14"/>
      <c r="DY221" s="14"/>
      <c r="DZ221" s="14"/>
      <c r="EA221" s="14"/>
      <c r="EB221" s="14"/>
      <c r="EC221" s="14"/>
      <c r="ED221" s="14"/>
      <c r="EE221" s="14"/>
      <c r="EF221" s="14"/>
      <c r="EG221" s="14"/>
      <c r="EH221" s="14"/>
      <c r="EI221" s="14"/>
      <c r="EJ221" s="14"/>
      <c r="EK221" s="14"/>
      <c r="EL221" s="14"/>
      <c r="EM221" s="14"/>
      <c r="EN221" s="14"/>
      <c r="EO221" s="14"/>
      <c r="EP221" s="14"/>
      <c r="EQ221" s="14"/>
      <c r="ER221" s="14"/>
      <c r="ES221" s="14"/>
      <c r="ET221" s="14"/>
      <c r="EU221" s="14"/>
      <c r="EV221" s="14"/>
      <c r="EW221" s="14"/>
      <c r="EX221" s="14"/>
      <c r="EY221" s="14"/>
      <c r="EZ221" s="14"/>
      <c r="FA221" s="14"/>
      <c r="FB221" s="14"/>
      <c r="FC221" s="14"/>
      <c r="FD221" s="14"/>
      <c r="FE221" s="14"/>
      <c r="FF221" s="14"/>
      <c r="FG221" s="14"/>
      <c r="FH221" s="14"/>
      <c r="FI221" s="14"/>
      <c r="FJ221" s="14"/>
      <c r="FK221" s="14"/>
      <c r="FL221" s="14"/>
      <c r="FM221" s="14"/>
      <c r="FN221" s="14"/>
      <c r="FO221" s="14"/>
      <c r="FP221" s="14"/>
      <c r="FQ221" s="14"/>
      <c r="FR221" s="14"/>
      <c r="FS221" s="14"/>
      <c r="FT221" s="14"/>
      <c r="FU221" s="14"/>
      <c r="FV221" s="14"/>
      <c r="FW221" s="14"/>
      <c r="FX221" s="14"/>
      <c r="FY221" s="14"/>
      <c r="FZ221" s="14"/>
      <c r="GA221" s="14"/>
      <c r="GB221" s="14"/>
      <c r="GC221" s="14"/>
      <c r="GD221" s="14"/>
      <c r="GE221" s="14"/>
      <c r="GF221" s="14"/>
      <c r="GG221" s="14"/>
      <c r="GH221" s="14"/>
      <c r="GI221" s="14"/>
      <c r="GJ221" s="14"/>
      <c r="GK221" s="14"/>
      <c r="GL221" s="14"/>
      <c r="GM221" s="14"/>
      <c r="GN221" s="14"/>
      <c r="GO221" s="14"/>
      <c r="GP221" s="14"/>
      <c r="GQ221" s="14"/>
      <c r="GR221" s="14"/>
      <c r="GS221" s="14"/>
      <c r="GT221" s="14"/>
      <c r="GU221" s="14"/>
      <c r="GV221" s="14"/>
      <c r="GW221" s="14"/>
      <c r="GX221" s="14"/>
      <c r="GY221" s="14"/>
      <c r="GZ221" s="14"/>
      <c r="HA221" s="14"/>
      <c r="HB221" s="14"/>
      <c r="HC221" s="14"/>
      <c r="HD221" s="14"/>
      <c r="HE221" s="14"/>
      <c r="HF221" s="14"/>
      <c r="HG221" s="14"/>
      <c r="HH221" s="14"/>
      <c r="HI221" s="14"/>
      <c r="HJ221" s="14"/>
      <c r="HK221" s="14"/>
      <c r="HL221" s="14"/>
      <c r="HM221" s="14"/>
      <c r="HN221" s="14"/>
      <c r="HO221" s="14"/>
      <c r="HP221" s="14"/>
      <c r="HQ221" s="14"/>
      <c r="HR221" s="14"/>
      <c r="HS221" s="14"/>
      <c r="HT221" s="14"/>
      <c r="HU221" s="14"/>
      <c r="HV221" s="14"/>
      <c r="HW221" s="14"/>
      <c r="HX221" s="14"/>
      <c r="HY221" s="14"/>
      <c r="HZ221" s="14"/>
      <c r="IA221" s="14"/>
      <c r="IB221" s="14"/>
      <c r="IC221" s="14"/>
      <c r="ID221" s="14"/>
      <c r="IE221" s="14"/>
      <c r="IF221" s="14"/>
      <c r="IG221" s="14"/>
      <c r="IH221" s="14"/>
      <c r="II221" s="14"/>
      <c r="IJ221" s="14"/>
      <c r="IK221" s="14"/>
      <c r="IL221" s="14"/>
      <c r="IM221" s="14"/>
      <c r="IN221" s="14"/>
      <c r="IO221" s="14"/>
      <c r="IP221" s="14"/>
      <c r="IQ221" s="14"/>
      <c r="IR221" s="14"/>
      <c r="IS221" s="14"/>
      <c r="IT221" s="14"/>
      <c r="IU221" s="14"/>
      <c r="IV221" s="14"/>
      <c r="IW221" s="14"/>
      <c r="IX221" s="14"/>
      <c r="IY221" s="14"/>
      <c r="IZ221" s="14"/>
      <c r="JA221" s="14"/>
      <c r="JB221" s="14"/>
      <c r="JC221" s="14"/>
      <c r="JD221" s="14"/>
      <c r="JE221" s="14"/>
      <c r="JF221" s="14"/>
      <c r="JG221" s="14"/>
      <c r="JH221" s="14"/>
      <c r="JI221" s="14"/>
      <c r="JJ221" s="14"/>
      <c r="JK221" s="14"/>
      <c r="JL221" s="14"/>
      <c r="JM221" s="14"/>
      <c r="JN221" s="14"/>
      <c r="JO221" s="14"/>
      <c r="JP221" s="14"/>
      <c r="JQ221" s="14"/>
      <c r="JR221" s="14"/>
      <c r="JS221" s="14"/>
      <c r="JT221" s="14"/>
      <c r="JU221" s="14"/>
      <c r="JV221" s="14"/>
      <c r="JW221" s="14"/>
      <c r="JX221" s="14"/>
      <c r="JY221" s="14"/>
      <c r="JZ221" s="14"/>
      <c r="KA221" s="14"/>
      <c r="KB221" s="14"/>
      <c r="KC221" s="14"/>
      <c r="KD221" s="14"/>
      <c r="KE221" s="14"/>
      <c r="KF221" s="14"/>
      <c r="KG221" s="14"/>
      <c r="KH221" s="14"/>
      <c r="KI221" s="14"/>
      <c r="KJ221" s="14"/>
      <c r="KK221" s="14"/>
      <c r="KL221" s="14"/>
      <c r="KM221" s="14"/>
      <c r="KN221" s="14"/>
      <c r="KO221" s="14"/>
    </row>
    <row r="222" spans="1:301" s="1" customFormat="1">
      <c r="A222" s="14">
        <v>213</v>
      </c>
      <c r="B222" s="1">
        <v>66</v>
      </c>
      <c r="C222" s="1">
        <v>66</v>
      </c>
      <c r="D222" s="1">
        <v>186</v>
      </c>
      <c r="E222" s="1">
        <v>92</v>
      </c>
      <c r="F222" s="1">
        <v>402</v>
      </c>
      <c r="G222" s="1">
        <v>421</v>
      </c>
      <c r="H222" s="1">
        <v>-14</v>
      </c>
      <c r="I222" s="1">
        <v>-26</v>
      </c>
      <c r="J222" s="1">
        <v>50</v>
      </c>
      <c r="K222" s="1" t="s">
        <v>7415</v>
      </c>
      <c r="EZ222" s="1">
        <v>65</v>
      </c>
      <c r="FA222" s="1">
        <v>45</v>
      </c>
      <c r="FB222" s="1">
        <v>25</v>
      </c>
      <c r="FC222" s="1">
        <v>12</v>
      </c>
      <c r="FD222" s="1">
        <v>9</v>
      </c>
      <c r="FE222" s="1">
        <v>54</v>
      </c>
      <c r="FF222" s="1">
        <v>77.099999999999994</v>
      </c>
      <c r="FG222" s="1">
        <v>41</v>
      </c>
      <c r="FL222" s="1">
        <v>36</v>
      </c>
      <c r="FN222" s="1">
        <v>2.77</v>
      </c>
      <c r="FO222" s="1">
        <v>31</v>
      </c>
      <c r="FP222" s="1">
        <v>36</v>
      </c>
      <c r="FR222" s="1">
        <v>1.25</v>
      </c>
      <c r="FS222" s="1">
        <v>2.02</v>
      </c>
      <c r="FT222" s="1">
        <v>1.99</v>
      </c>
      <c r="FU222" s="1">
        <v>26.17</v>
      </c>
      <c r="FV222" s="1">
        <v>13</v>
      </c>
    </row>
    <row r="223" spans="1:301" s="1" customFormat="1">
      <c r="A223" s="14">
        <v>214</v>
      </c>
    </row>
    <row r="224" spans="1:301" s="1" customFormat="1">
      <c r="A224" s="14">
        <v>215</v>
      </c>
    </row>
    <row r="225" spans="1:263" s="1" customFormat="1">
      <c r="A225" s="14">
        <v>216</v>
      </c>
      <c r="B225" s="1">
        <v>69</v>
      </c>
      <c r="C225" s="1">
        <v>69</v>
      </c>
      <c r="D225" s="1">
        <v>162</v>
      </c>
      <c r="E225" s="1">
        <v>94</v>
      </c>
      <c r="F225" s="1">
        <v>410</v>
      </c>
      <c r="G225" s="1">
        <v>439</v>
      </c>
      <c r="H225" s="1">
        <v>55</v>
      </c>
      <c r="I225" s="1">
        <v>-17</v>
      </c>
      <c r="J225" s="1">
        <v>67</v>
      </c>
      <c r="K225" s="1" t="s">
        <v>7401</v>
      </c>
    </row>
    <row r="226" spans="1:263" s="1" customFormat="1">
      <c r="A226" s="14">
        <v>217</v>
      </c>
      <c r="B226" s="1">
        <v>88</v>
      </c>
      <c r="C226" s="1">
        <v>88</v>
      </c>
      <c r="D226" s="1">
        <v>140</v>
      </c>
      <c r="E226" s="1">
        <v>84</v>
      </c>
      <c r="F226" s="1">
        <v>398</v>
      </c>
      <c r="G226" s="1">
        <v>481</v>
      </c>
      <c r="H226" s="1">
        <v>62</v>
      </c>
      <c r="I226" s="1">
        <v>-32</v>
      </c>
      <c r="J226" s="1">
        <v>63</v>
      </c>
      <c r="K226" s="1" t="s">
        <v>7240</v>
      </c>
      <c r="EZ226" s="1">
        <v>47.5</v>
      </c>
      <c r="FA226" s="1">
        <v>44</v>
      </c>
      <c r="FB226" s="1">
        <v>33</v>
      </c>
      <c r="FC226" s="1">
        <v>7</v>
      </c>
      <c r="FD226" s="1">
        <v>9</v>
      </c>
      <c r="FE226" s="1">
        <v>77.16</v>
      </c>
      <c r="FF226" s="1">
        <v>78.03</v>
      </c>
      <c r="FG226" s="1">
        <v>27</v>
      </c>
      <c r="FJ226" s="1">
        <v>44</v>
      </c>
      <c r="FK226" s="1">
        <v>23.16</v>
      </c>
      <c r="FL226" s="1">
        <v>22</v>
      </c>
      <c r="FM226" s="1">
        <v>19.399999999999999</v>
      </c>
      <c r="FN226" s="1">
        <v>2.2000000000000002</v>
      </c>
      <c r="FO226" s="1">
        <v>25</v>
      </c>
      <c r="FP226" s="1">
        <v>28</v>
      </c>
      <c r="FS226" s="1">
        <v>1.87</v>
      </c>
    </row>
    <row r="227" spans="1:263" s="1" customFormat="1">
      <c r="A227" s="14">
        <v>218</v>
      </c>
    </row>
    <row r="228" spans="1:263" s="1" customFormat="1">
      <c r="A228" s="14">
        <v>219</v>
      </c>
    </row>
    <row r="229" spans="1:263" s="1" customFormat="1">
      <c r="A229" s="14">
        <v>220</v>
      </c>
      <c r="B229" s="1">
        <v>107</v>
      </c>
      <c r="E229" s="1">
        <v>152</v>
      </c>
      <c r="F229" s="1">
        <v>394</v>
      </c>
      <c r="G229" s="1">
        <v>525</v>
      </c>
      <c r="I229" s="1">
        <v>-84</v>
      </c>
      <c r="J229" s="1">
        <v>73</v>
      </c>
      <c r="K229" s="1" t="s">
        <v>7228</v>
      </c>
    </row>
    <row r="230" spans="1:263" s="1" customFormat="1">
      <c r="A230" s="14">
        <v>221</v>
      </c>
      <c r="B230" s="1">
        <v>88</v>
      </c>
      <c r="C230" s="1">
        <v>88</v>
      </c>
      <c r="D230" s="1">
        <v>138</v>
      </c>
      <c r="E230" s="1">
        <v>110</v>
      </c>
      <c r="F230" s="1">
        <v>364</v>
      </c>
      <c r="G230" s="1">
        <v>440</v>
      </c>
      <c r="H230" s="1">
        <v>81</v>
      </c>
      <c r="I230" s="1">
        <v>106</v>
      </c>
      <c r="J230" s="1">
        <v>67</v>
      </c>
      <c r="K230" s="1" t="s">
        <v>7365</v>
      </c>
      <c r="EZ230" s="1">
        <v>65</v>
      </c>
      <c r="FA230" s="1">
        <v>45</v>
      </c>
      <c r="FB230" s="1">
        <v>29</v>
      </c>
      <c r="FC230" s="1">
        <v>11</v>
      </c>
      <c r="FD230" s="1">
        <v>11</v>
      </c>
      <c r="FG230" s="1">
        <v>34</v>
      </c>
      <c r="FL230" s="1">
        <v>30</v>
      </c>
      <c r="FN230" s="1">
        <v>2.48</v>
      </c>
      <c r="FO230" s="1">
        <v>24</v>
      </c>
      <c r="FP230" s="1">
        <v>35</v>
      </c>
      <c r="GW230" s="1">
        <v>55</v>
      </c>
      <c r="GX230" s="1">
        <v>41</v>
      </c>
      <c r="GY230" s="1">
        <v>28</v>
      </c>
      <c r="GZ230" s="1">
        <v>12</v>
      </c>
      <c r="HA230" s="1">
        <v>11</v>
      </c>
      <c r="HB230" s="1">
        <v>76.2</v>
      </c>
      <c r="HC230" s="1">
        <v>62.6</v>
      </c>
      <c r="HD230" s="1">
        <v>34</v>
      </c>
      <c r="HI230" s="1">
        <v>56</v>
      </c>
      <c r="HK230" s="1">
        <v>3.4</v>
      </c>
      <c r="IO230" s="1">
        <f>EZ230-GW230</f>
        <v>10</v>
      </c>
      <c r="IP230" s="1">
        <f>FA230-GX230</f>
        <v>4</v>
      </c>
      <c r="IQ230" s="1">
        <f>FB230-GY230</f>
        <v>1</v>
      </c>
      <c r="IR230" s="1">
        <f>FC230-GZ230</f>
        <v>-1</v>
      </c>
      <c r="IS230" s="1">
        <f>FD230-HA230</f>
        <v>0</v>
      </c>
      <c r="IV230" s="1">
        <f>FG230-HD230</f>
        <v>0</v>
      </c>
      <c r="JA230" s="1">
        <f>FL230-HI230</f>
        <v>-26</v>
      </c>
      <c r="JC230" s="1">
        <f>FN230-HK230</f>
        <v>-0.91999999999999993</v>
      </c>
    </row>
    <row r="231" spans="1:263" s="1" customFormat="1">
      <c r="A231" s="14">
        <v>222</v>
      </c>
      <c r="B231" s="1">
        <v>106</v>
      </c>
      <c r="C231" s="1">
        <v>106</v>
      </c>
      <c r="D231" s="1">
        <v>222</v>
      </c>
      <c r="E231" s="1">
        <v>90</v>
      </c>
      <c r="F231" s="1">
        <v>366</v>
      </c>
      <c r="G231" s="1">
        <v>486</v>
      </c>
      <c r="H231" s="1">
        <v>31</v>
      </c>
      <c r="I231" s="1">
        <v>-13</v>
      </c>
      <c r="J231" s="1">
        <v>128</v>
      </c>
      <c r="K231" s="1" t="s">
        <v>7252</v>
      </c>
      <c r="EZ231" s="1">
        <v>35</v>
      </c>
      <c r="FA231" s="1">
        <v>52</v>
      </c>
      <c r="FB231" s="1">
        <v>42</v>
      </c>
      <c r="FC231" s="1">
        <v>11</v>
      </c>
      <c r="FD231" s="1">
        <v>12</v>
      </c>
      <c r="FE231" s="1">
        <v>146</v>
      </c>
      <c r="FF231" s="1">
        <v>75.400000000000006</v>
      </c>
      <c r="FG231" s="1">
        <v>45</v>
      </c>
      <c r="FL231" s="1">
        <v>48</v>
      </c>
      <c r="FM231" s="1">
        <v>48</v>
      </c>
      <c r="FN231" s="1">
        <v>3.47</v>
      </c>
      <c r="FO231" s="1">
        <v>32</v>
      </c>
      <c r="FP231" s="1">
        <v>41</v>
      </c>
    </row>
    <row r="232" spans="1:263" s="1" customFormat="1">
      <c r="A232" s="14">
        <v>223</v>
      </c>
      <c r="B232" s="1">
        <v>92</v>
      </c>
      <c r="C232" s="1">
        <v>92</v>
      </c>
      <c r="D232" s="1">
        <v>128</v>
      </c>
      <c r="E232" s="1">
        <v>84</v>
      </c>
      <c r="F232" s="1">
        <v>332</v>
      </c>
      <c r="G232" s="1">
        <v>410</v>
      </c>
      <c r="H232" s="1">
        <v>66</v>
      </c>
      <c r="I232" s="1">
        <v>-20</v>
      </c>
      <c r="J232" s="1">
        <v>18</v>
      </c>
      <c r="K232" s="1" t="s">
        <v>7201</v>
      </c>
      <c r="P232" s="1">
        <v>91</v>
      </c>
      <c r="Q232" s="1">
        <v>91</v>
      </c>
      <c r="R232" s="1">
        <v>152</v>
      </c>
      <c r="S232" s="1">
        <v>82</v>
      </c>
      <c r="T232" s="1">
        <v>324</v>
      </c>
      <c r="U232" s="1">
        <v>398</v>
      </c>
      <c r="V232" s="1">
        <v>80</v>
      </c>
      <c r="W232" s="1">
        <v>-23</v>
      </c>
      <c r="X232" s="1">
        <v>-19</v>
      </c>
      <c r="Y232" s="1" t="s">
        <v>7202</v>
      </c>
    </row>
    <row r="233" spans="1:263" s="1" customFormat="1">
      <c r="A233" s="14">
        <v>224</v>
      </c>
      <c r="B233" s="1">
        <v>80</v>
      </c>
      <c r="C233" s="1">
        <v>80</v>
      </c>
      <c r="D233" s="1">
        <v>138</v>
      </c>
      <c r="E233" s="1">
        <v>88</v>
      </c>
      <c r="F233" s="1">
        <v>380</v>
      </c>
      <c r="G233" s="1">
        <v>438</v>
      </c>
      <c r="H233" s="1">
        <v>55</v>
      </c>
      <c r="I233" s="1">
        <v>42</v>
      </c>
      <c r="J233" s="1">
        <v>50</v>
      </c>
      <c r="K233" s="1" t="s">
        <v>7212</v>
      </c>
      <c r="P233" s="1">
        <v>92</v>
      </c>
      <c r="R233" s="1">
        <v>128</v>
      </c>
      <c r="S233" s="1">
        <v>88</v>
      </c>
      <c r="T233" s="1">
        <v>370</v>
      </c>
      <c r="U233" s="1">
        <v>457</v>
      </c>
      <c r="V233" s="1">
        <v>39</v>
      </c>
      <c r="W233" s="1">
        <v>48</v>
      </c>
      <c r="X233" s="1">
        <v>422</v>
      </c>
      <c r="Y233" s="1" t="s">
        <v>7213</v>
      </c>
    </row>
    <row r="234" spans="1:263" s="1" customFormat="1">
      <c r="A234" s="14">
        <v>225</v>
      </c>
      <c r="B234" s="1">
        <v>104</v>
      </c>
      <c r="C234" s="1">
        <v>104</v>
      </c>
      <c r="D234" s="1">
        <v>176</v>
      </c>
      <c r="E234" s="1">
        <v>88</v>
      </c>
      <c r="F234" s="1">
        <v>342</v>
      </c>
      <c r="G234" s="1">
        <v>449</v>
      </c>
      <c r="H234" s="1">
        <v>78</v>
      </c>
      <c r="I234" s="1">
        <v>86</v>
      </c>
      <c r="J234" s="1">
        <v>47</v>
      </c>
      <c r="K234" s="1" t="s">
        <v>7175</v>
      </c>
    </row>
    <row r="235" spans="1:263" s="1" customFormat="1">
      <c r="A235" s="14">
        <v>226</v>
      </c>
      <c r="B235" s="1">
        <v>66</v>
      </c>
      <c r="C235" s="1">
        <v>66</v>
      </c>
      <c r="D235" s="1">
        <v>114</v>
      </c>
      <c r="E235" s="1">
        <v>128</v>
      </c>
      <c r="F235" s="1">
        <v>464</v>
      </c>
      <c r="G235" s="1">
        <v>486</v>
      </c>
      <c r="H235" s="1">
        <v>4</v>
      </c>
      <c r="I235" s="1">
        <v>24</v>
      </c>
      <c r="J235" s="1">
        <v>-12</v>
      </c>
      <c r="K235" s="1" t="s">
        <v>7423</v>
      </c>
    </row>
    <row r="236" spans="1:263" s="1" customFormat="1">
      <c r="A236" s="14">
        <v>227</v>
      </c>
    </row>
    <row r="237" spans="1:263" s="1" customFormat="1">
      <c r="A237" s="14">
        <v>228</v>
      </c>
      <c r="B237" s="1">
        <v>118</v>
      </c>
      <c r="C237" s="1">
        <v>118</v>
      </c>
      <c r="D237" s="1">
        <v>178</v>
      </c>
      <c r="E237" s="1">
        <v>80</v>
      </c>
      <c r="F237" s="1">
        <v>322</v>
      </c>
      <c r="G237" s="1">
        <v>451</v>
      </c>
      <c r="H237" s="1">
        <v>74</v>
      </c>
      <c r="I237" s="1">
        <v>-8</v>
      </c>
      <c r="J237" s="1">
        <v>21</v>
      </c>
      <c r="K237" s="1" t="s">
        <v>7191</v>
      </c>
    </row>
    <row r="238" spans="1:263" s="1" customFormat="1">
      <c r="A238" s="14">
        <v>229</v>
      </c>
      <c r="B238" s="1">
        <v>94</v>
      </c>
      <c r="E238" s="1">
        <v>82</v>
      </c>
      <c r="F238" s="1">
        <v>350</v>
      </c>
      <c r="G238" s="1">
        <v>437</v>
      </c>
      <c r="I238" s="1">
        <v>60</v>
      </c>
      <c r="J238" s="1">
        <v>231</v>
      </c>
      <c r="K238" s="1" t="s">
        <v>7172</v>
      </c>
      <c r="GW238" s="1">
        <v>55</v>
      </c>
      <c r="GX238" s="1">
        <v>39</v>
      </c>
      <c r="GY238" s="1">
        <v>28</v>
      </c>
      <c r="GZ238" s="1">
        <v>19</v>
      </c>
      <c r="HA238" s="1">
        <v>11</v>
      </c>
      <c r="HB238" s="1">
        <v>74.77</v>
      </c>
      <c r="HC238" s="1">
        <v>81.39</v>
      </c>
      <c r="HI238" s="1">
        <v>41</v>
      </c>
      <c r="HJ238" s="1">
        <v>40.82</v>
      </c>
      <c r="HK238" s="1">
        <v>3</v>
      </c>
      <c r="HQ238" s="1">
        <v>1.95</v>
      </c>
      <c r="HR238" s="1">
        <v>0.82</v>
      </c>
    </row>
    <row r="239" spans="1:263" s="1" customFormat="1">
      <c r="A239" s="14">
        <v>230</v>
      </c>
      <c r="B239" s="1">
        <v>74</v>
      </c>
      <c r="D239" s="1">
        <v>148</v>
      </c>
      <c r="E239" s="1">
        <v>70</v>
      </c>
      <c r="F239" s="1">
        <v>356</v>
      </c>
      <c r="G239" s="1">
        <v>395</v>
      </c>
      <c r="H239" s="1">
        <v>25</v>
      </c>
      <c r="I239" s="1">
        <v>5</v>
      </c>
      <c r="J239" s="1">
        <v>18</v>
      </c>
      <c r="K239" s="1" t="s">
        <v>7180</v>
      </c>
    </row>
    <row r="240" spans="1:263" s="1" customFormat="1">
      <c r="A240" s="14">
        <v>231</v>
      </c>
      <c r="B240" s="1">
        <v>64</v>
      </c>
      <c r="C240" s="1">
        <v>48</v>
      </c>
      <c r="D240" s="1">
        <v>164</v>
      </c>
      <c r="E240" s="1">
        <v>150</v>
      </c>
      <c r="F240" s="1">
        <v>430</v>
      </c>
      <c r="G240" s="1">
        <v>443</v>
      </c>
      <c r="H240" s="1">
        <v>66</v>
      </c>
      <c r="I240" s="1">
        <v>-19</v>
      </c>
      <c r="J240" s="1">
        <v>98</v>
      </c>
      <c r="K240" s="1" t="s">
        <v>7102</v>
      </c>
    </row>
    <row r="241" spans="1:301" s="1" customFormat="1">
      <c r="A241" s="14">
        <v>232</v>
      </c>
      <c r="B241" s="1">
        <v>74</v>
      </c>
      <c r="C241" s="1">
        <v>271</v>
      </c>
      <c r="E241" s="1">
        <v>108</v>
      </c>
      <c r="F241" s="1">
        <v>452</v>
      </c>
      <c r="G241" s="1">
        <v>501</v>
      </c>
      <c r="I241" s="1">
        <v>74</v>
      </c>
      <c r="J241" s="1">
        <v>-43</v>
      </c>
      <c r="K241" s="1" t="s">
        <v>7382</v>
      </c>
      <c r="P241" s="1">
        <v>80</v>
      </c>
      <c r="Q241" s="1">
        <v>271</v>
      </c>
      <c r="S241" s="1">
        <v>106</v>
      </c>
      <c r="T241" s="1">
        <v>478</v>
      </c>
      <c r="U241" s="1">
        <v>551</v>
      </c>
      <c r="W241" s="1">
        <v>83</v>
      </c>
      <c r="X241" s="1">
        <v>-62</v>
      </c>
      <c r="Y241" s="1" t="s">
        <v>7383</v>
      </c>
      <c r="AD241" s="1">
        <v>73</v>
      </c>
      <c r="AE241" s="1">
        <v>258</v>
      </c>
      <c r="AG241" s="1">
        <v>106</v>
      </c>
      <c r="AH241" s="1">
        <v>404</v>
      </c>
      <c r="AI241" s="1">
        <v>445</v>
      </c>
      <c r="AK241" s="1">
        <v>64</v>
      </c>
      <c r="AL241" s="1">
        <v>-68</v>
      </c>
      <c r="AM241" s="1" t="s">
        <v>7172</v>
      </c>
      <c r="GW241" s="1">
        <v>52</v>
      </c>
      <c r="GX241" s="1">
        <v>38</v>
      </c>
      <c r="GY241" s="1">
        <v>29</v>
      </c>
      <c r="GZ241" s="1">
        <v>19</v>
      </c>
      <c r="HA241" s="1">
        <v>17</v>
      </c>
      <c r="HD241" s="1">
        <v>59</v>
      </c>
      <c r="HG241" s="1">
        <v>236</v>
      </c>
      <c r="HH241" s="1">
        <v>102.61</v>
      </c>
      <c r="HI241" s="1">
        <v>46</v>
      </c>
      <c r="HK241" s="1">
        <v>3.4</v>
      </c>
      <c r="HL241" s="1">
        <v>37</v>
      </c>
      <c r="HM241" s="1">
        <v>38</v>
      </c>
      <c r="KB241" s="1">
        <v>1</v>
      </c>
    </row>
    <row r="242" spans="1:301" s="1" customFormat="1">
      <c r="A242" s="14">
        <v>233</v>
      </c>
      <c r="B242" s="1">
        <v>72</v>
      </c>
      <c r="C242" s="1">
        <v>72</v>
      </c>
      <c r="D242" s="1">
        <v>240</v>
      </c>
      <c r="E242" s="1">
        <v>102</v>
      </c>
      <c r="F242" s="1">
        <v>432</v>
      </c>
      <c r="G242" s="1">
        <v>473</v>
      </c>
      <c r="H242" s="1">
        <v>55</v>
      </c>
      <c r="I242" s="1">
        <v>-2</v>
      </c>
      <c r="J242" s="1">
        <v>198</v>
      </c>
      <c r="K242" s="1" t="s">
        <v>7360</v>
      </c>
    </row>
    <row r="243" spans="1:301" s="1" customFormat="1">
      <c r="A243" s="14">
        <v>234</v>
      </c>
      <c r="B243" s="1">
        <v>62</v>
      </c>
      <c r="C243" s="1">
        <v>62</v>
      </c>
      <c r="D243" s="1">
        <v>162</v>
      </c>
      <c r="E243" s="1">
        <v>88</v>
      </c>
      <c r="F243" s="1">
        <v>422</v>
      </c>
      <c r="G243" s="1">
        <v>428</v>
      </c>
      <c r="H243" s="1">
        <v>60</v>
      </c>
      <c r="I243" s="1">
        <v>13</v>
      </c>
      <c r="J243" s="1">
        <v>-10</v>
      </c>
      <c r="K243" s="1" t="s">
        <v>7386</v>
      </c>
    </row>
    <row r="244" spans="1:301" s="1" customFormat="1">
      <c r="A244" s="14">
        <v>235</v>
      </c>
    </row>
    <row r="245" spans="1:301" s="1" customFormat="1">
      <c r="A245" s="14">
        <v>236</v>
      </c>
    </row>
    <row r="246" spans="1:301" s="1" customFormat="1">
      <c r="A246" s="14">
        <v>237</v>
      </c>
      <c r="EZ246" s="1">
        <v>65</v>
      </c>
      <c r="FA246" s="1">
        <v>44</v>
      </c>
      <c r="FB246" s="1">
        <v>29</v>
      </c>
      <c r="FC246" s="1">
        <v>14</v>
      </c>
      <c r="FD246" s="1">
        <v>9</v>
      </c>
      <c r="FE246" s="1">
        <v>52.32</v>
      </c>
      <c r="FF246" s="1">
        <v>67.53</v>
      </c>
      <c r="FG246" s="1">
        <v>36</v>
      </c>
      <c r="FL246" s="1">
        <v>47</v>
      </c>
      <c r="FM246" s="1">
        <v>38.979999999999997</v>
      </c>
      <c r="FN246" s="1">
        <v>3.12</v>
      </c>
      <c r="FO246" s="1">
        <v>34</v>
      </c>
      <c r="FP246" s="1">
        <v>29</v>
      </c>
      <c r="FR246" s="1">
        <v>1.1000000000000001</v>
      </c>
      <c r="FS246" s="1">
        <v>2.0099999999999998</v>
      </c>
      <c r="FT246" s="1">
        <v>1.9</v>
      </c>
      <c r="FU246" s="1">
        <v>16</v>
      </c>
      <c r="FV246" s="1">
        <v>9</v>
      </c>
    </row>
    <row r="247" spans="1:301" s="1" customFormat="1">
      <c r="A247" s="14">
        <v>238</v>
      </c>
    </row>
    <row r="248" spans="1:301" s="1" customFormat="1">
      <c r="A248" s="14">
        <v>239</v>
      </c>
      <c r="B248" s="1">
        <v>79</v>
      </c>
      <c r="C248" s="1">
        <v>66</v>
      </c>
      <c r="E248" s="1">
        <v>86</v>
      </c>
      <c r="F248" s="1">
        <v>376</v>
      </c>
      <c r="G248" s="1">
        <v>431</v>
      </c>
      <c r="I248" s="1">
        <v>1</v>
      </c>
      <c r="J248" s="1">
        <v>72</v>
      </c>
      <c r="K248" s="1" t="s">
        <v>7148</v>
      </c>
      <c r="EZ248" s="1">
        <v>60</v>
      </c>
      <c r="FA248" s="1">
        <v>42</v>
      </c>
      <c r="FB248" s="1">
        <v>28</v>
      </c>
      <c r="FC248" s="1">
        <v>11</v>
      </c>
      <c r="FD248" s="1">
        <v>11</v>
      </c>
      <c r="FE248" s="1">
        <v>125</v>
      </c>
      <c r="FF248" s="1">
        <v>34.4</v>
      </c>
      <c r="FG248" s="1">
        <v>45</v>
      </c>
      <c r="FL248" s="1">
        <v>41</v>
      </c>
      <c r="FM248" s="1">
        <v>41</v>
      </c>
      <c r="FN248" s="1">
        <v>3.22</v>
      </c>
      <c r="FO248" s="1">
        <v>28</v>
      </c>
      <c r="FP248" s="1">
        <v>29</v>
      </c>
      <c r="FS248" s="1">
        <v>2</v>
      </c>
      <c r="GW248" s="1">
        <v>62</v>
      </c>
      <c r="GX248" s="1">
        <v>43</v>
      </c>
      <c r="GY248" s="1">
        <v>24</v>
      </c>
      <c r="GZ248" s="1">
        <v>13</v>
      </c>
      <c r="HA248" s="1">
        <v>12</v>
      </c>
      <c r="HB248" s="1">
        <v>142</v>
      </c>
      <c r="HD248" s="1">
        <v>40</v>
      </c>
      <c r="HE248" s="1">
        <v>37</v>
      </c>
      <c r="HF248" s="1">
        <v>63</v>
      </c>
      <c r="HI248" s="1">
        <v>32</v>
      </c>
      <c r="HJ248" s="1">
        <v>27</v>
      </c>
      <c r="HK248" s="1">
        <v>2.85</v>
      </c>
      <c r="HL248" s="1">
        <v>27</v>
      </c>
      <c r="HM248" s="1">
        <v>31</v>
      </c>
      <c r="HN248" s="1">
        <v>2.5</v>
      </c>
      <c r="HO248" s="1">
        <v>10</v>
      </c>
      <c r="HP248" s="1">
        <v>5</v>
      </c>
      <c r="HQ248" s="1">
        <v>2</v>
      </c>
      <c r="HR248" s="1">
        <v>1.1499999999999999</v>
      </c>
      <c r="HS248" s="1">
        <v>18</v>
      </c>
      <c r="HT248" s="1">
        <v>12</v>
      </c>
      <c r="IO248" s="1">
        <v>0</v>
      </c>
      <c r="IP248" s="1">
        <f t="shared" ref="IP248:IS249" si="4">FA248-GX248</f>
        <v>-1</v>
      </c>
      <c r="IQ248" s="1">
        <f t="shared" si="4"/>
        <v>4</v>
      </c>
      <c r="IR248" s="1">
        <f t="shared" si="4"/>
        <v>-2</v>
      </c>
      <c r="IS248" s="1">
        <f t="shared" si="4"/>
        <v>-1</v>
      </c>
      <c r="IV248" s="1">
        <f>FG248-HD248</f>
        <v>5</v>
      </c>
      <c r="JA248" s="1">
        <f>FL248-HI248</f>
        <v>9</v>
      </c>
      <c r="JB248" s="1">
        <f>FM248-HJ248</f>
        <v>14</v>
      </c>
      <c r="JC248" s="1">
        <f>FN248-HK248</f>
        <v>0.37000000000000011</v>
      </c>
      <c r="JD248" s="1">
        <f>FO248-HL248</f>
        <v>1</v>
      </c>
      <c r="JE248" s="1">
        <f>FP248-HM248</f>
        <v>-2</v>
      </c>
      <c r="JG248" s="1">
        <f>FS248-HQ248</f>
        <v>0</v>
      </c>
    </row>
    <row r="249" spans="1:301" s="1" customFormat="1">
      <c r="A249" s="14">
        <v>240</v>
      </c>
      <c r="B249" s="1">
        <v>75</v>
      </c>
      <c r="C249" s="1">
        <v>357</v>
      </c>
      <c r="E249" s="1">
        <v>182</v>
      </c>
      <c r="F249" s="1">
        <v>450</v>
      </c>
      <c r="G249" s="1">
        <v>502</v>
      </c>
      <c r="I249" s="1">
        <v>266</v>
      </c>
      <c r="J249" s="1">
        <v>72</v>
      </c>
      <c r="K249" s="1" t="s">
        <v>7177</v>
      </c>
      <c r="EZ249" s="1">
        <v>75</v>
      </c>
      <c r="FA249" s="1">
        <v>42</v>
      </c>
      <c r="FB249" s="1">
        <v>25</v>
      </c>
      <c r="FC249" s="1">
        <v>15</v>
      </c>
      <c r="FD249" s="1">
        <v>12</v>
      </c>
      <c r="FG249" s="1">
        <v>43</v>
      </c>
      <c r="FH249" s="1">
        <v>50</v>
      </c>
      <c r="FI249" s="1">
        <v>55</v>
      </c>
      <c r="FO249" s="1">
        <v>35</v>
      </c>
      <c r="FP249" s="1">
        <v>38</v>
      </c>
      <c r="FR249" s="1">
        <v>1.4</v>
      </c>
      <c r="GW249" s="1">
        <v>75</v>
      </c>
      <c r="GX249" s="1">
        <v>49</v>
      </c>
      <c r="GY249" s="1">
        <v>29</v>
      </c>
      <c r="GZ249" s="1">
        <v>13</v>
      </c>
      <c r="HA249" s="1">
        <v>12</v>
      </c>
      <c r="HD249" s="1">
        <v>46</v>
      </c>
      <c r="HE249" s="1">
        <v>52</v>
      </c>
      <c r="HF249" s="1">
        <v>62</v>
      </c>
      <c r="HI249" s="1">
        <v>46</v>
      </c>
      <c r="HK249" s="1">
        <v>3</v>
      </c>
      <c r="HL249" s="1">
        <v>27</v>
      </c>
      <c r="HM249" s="1">
        <v>37</v>
      </c>
      <c r="HR249" s="1">
        <v>1.1000000000000001</v>
      </c>
      <c r="IO249" s="1">
        <f>EZ249-GW249</f>
        <v>0</v>
      </c>
      <c r="IP249" s="1">
        <f t="shared" si="4"/>
        <v>-7</v>
      </c>
      <c r="IQ249" s="1">
        <f t="shared" si="4"/>
        <v>-4</v>
      </c>
      <c r="IR249" s="1">
        <f t="shared" si="4"/>
        <v>2</v>
      </c>
      <c r="IS249" s="1">
        <f t="shared" si="4"/>
        <v>0</v>
      </c>
      <c r="IV249" s="1">
        <f>FG249-HD249</f>
        <v>-3</v>
      </c>
      <c r="IW249" s="1">
        <f>FH249-HE249</f>
        <v>-2</v>
      </c>
      <c r="IX249" s="1">
        <f>FI249-HF249</f>
        <v>-7</v>
      </c>
      <c r="JD249" s="1">
        <f>FO249-HL249</f>
        <v>8</v>
      </c>
      <c r="JE249" s="1">
        <f>FP249-HM249</f>
        <v>1</v>
      </c>
      <c r="JF249" s="1">
        <f>FR249-HR249</f>
        <v>0.29999999999999982</v>
      </c>
      <c r="KB249" s="1">
        <v>1</v>
      </c>
    </row>
    <row r="250" spans="1:301" s="1" customFormat="1">
      <c r="A250" s="14">
        <v>241</v>
      </c>
    </row>
    <row r="251" spans="1:301" s="1" customFormat="1">
      <c r="A251" s="14">
        <v>242</v>
      </c>
      <c r="B251" s="1">
        <v>124</v>
      </c>
      <c r="C251" s="1">
        <v>124</v>
      </c>
      <c r="D251" s="1">
        <v>158</v>
      </c>
      <c r="E251" s="1">
        <v>76</v>
      </c>
      <c r="F251" s="1">
        <v>342</v>
      </c>
      <c r="G251" s="1">
        <v>491</v>
      </c>
      <c r="H251" s="1">
        <v>73</v>
      </c>
      <c r="I251" s="1">
        <v>-37</v>
      </c>
      <c r="J251" s="1">
        <v>99</v>
      </c>
      <c r="K251" s="1" t="s">
        <v>7137</v>
      </c>
      <c r="P251" s="1">
        <v>118</v>
      </c>
      <c r="Q251" s="1">
        <v>118</v>
      </c>
      <c r="R251" s="1">
        <v>146</v>
      </c>
      <c r="S251" s="1">
        <v>80</v>
      </c>
      <c r="T251" s="1">
        <v>340</v>
      </c>
      <c r="U251" s="1">
        <v>476</v>
      </c>
      <c r="V251" s="1">
        <v>71</v>
      </c>
      <c r="W251" s="1">
        <v>24</v>
      </c>
      <c r="X251" s="1">
        <v>88</v>
      </c>
      <c r="Y251" s="1" t="s">
        <v>7138</v>
      </c>
      <c r="AD251" s="1">
        <v>83</v>
      </c>
      <c r="AE251" s="1">
        <v>83</v>
      </c>
      <c r="AF251" s="1">
        <v>166</v>
      </c>
      <c r="AG251" s="1">
        <v>96</v>
      </c>
      <c r="AH251" s="1">
        <v>386</v>
      </c>
      <c r="AI251" s="1">
        <v>453</v>
      </c>
      <c r="AJ251" s="1">
        <v>72</v>
      </c>
      <c r="AK251" s="1">
        <v>39</v>
      </c>
      <c r="AL251" s="1">
        <v>77</v>
      </c>
      <c r="AM251" s="1" t="s">
        <v>7029</v>
      </c>
    </row>
    <row r="252" spans="1:301" s="1" customFormat="1">
      <c r="A252" s="14">
        <v>243</v>
      </c>
    </row>
    <row r="253" spans="1:301" s="1" customFormat="1">
      <c r="A253" s="14">
        <v>244</v>
      </c>
    </row>
    <row r="254" spans="1:301" s="1" customFormat="1">
      <c r="A254" s="14">
        <v>245</v>
      </c>
      <c r="B254" s="1">
        <v>83</v>
      </c>
      <c r="C254" s="1">
        <v>83</v>
      </c>
      <c r="D254" s="1">
        <v>134</v>
      </c>
      <c r="E254" s="1">
        <v>80</v>
      </c>
      <c r="F254" s="1">
        <v>382</v>
      </c>
      <c r="G254" s="1">
        <v>448</v>
      </c>
      <c r="H254" s="1">
        <v>62</v>
      </c>
      <c r="I254" s="1">
        <v>-18</v>
      </c>
      <c r="J254" s="1">
        <v>13</v>
      </c>
      <c r="K254" s="1" t="s">
        <v>7347</v>
      </c>
      <c r="EZ254" s="1">
        <v>31</v>
      </c>
      <c r="FA254" s="1">
        <v>56</v>
      </c>
      <c r="FB254" s="1">
        <v>47</v>
      </c>
      <c r="FC254" s="1">
        <v>13</v>
      </c>
      <c r="FD254" s="1">
        <v>12</v>
      </c>
      <c r="FG254" s="1">
        <v>44</v>
      </c>
      <c r="FI254" s="1">
        <v>60</v>
      </c>
      <c r="FJ254" s="1">
        <v>54</v>
      </c>
      <c r="FK254" s="1">
        <v>31.76</v>
      </c>
      <c r="FL254" s="1">
        <v>36</v>
      </c>
      <c r="FM254" s="1">
        <v>36</v>
      </c>
      <c r="FN254" s="1">
        <v>3</v>
      </c>
      <c r="FO254" s="1">
        <v>29</v>
      </c>
      <c r="FP254" s="1">
        <v>28</v>
      </c>
      <c r="FW254" s="1">
        <v>14</v>
      </c>
      <c r="FX254" s="1">
        <v>10</v>
      </c>
    </row>
    <row r="255" spans="1:301" s="14" customFormat="1">
      <c r="A255" s="14">
        <v>246</v>
      </c>
      <c r="B255" s="1">
        <v>54</v>
      </c>
      <c r="C255" s="1">
        <v>234</v>
      </c>
      <c r="D255" s="1"/>
      <c r="E255" s="1">
        <v>122</v>
      </c>
      <c r="F255" s="1">
        <v>506</v>
      </c>
      <c r="G255" s="1">
        <v>479</v>
      </c>
      <c r="H255" s="1"/>
      <c r="I255" s="1">
        <v>-51</v>
      </c>
      <c r="J255" s="1">
        <v>51</v>
      </c>
      <c r="K255" s="1" t="s">
        <v>7273</v>
      </c>
      <c r="L255" s="1"/>
      <c r="M255" s="1"/>
      <c r="N255" s="1"/>
      <c r="O255" s="1"/>
      <c r="P255" s="1">
        <v>48</v>
      </c>
      <c r="Q255" s="1">
        <v>65</v>
      </c>
      <c r="R255" s="1"/>
      <c r="S255" s="1">
        <v>120</v>
      </c>
      <c r="T255" s="1">
        <v>494</v>
      </c>
      <c r="U255" s="1">
        <v>441</v>
      </c>
      <c r="V255" s="1"/>
      <c r="W255" s="1">
        <v>-51</v>
      </c>
      <c r="X255" s="1">
        <v>63</v>
      </c>
      <c r="Y255" s="1" t="s">
        <v>7274</v>
      </c>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v>65</v>
      </c>
      <c r="FZ255" s="1">
        <v>44</v>
      </c>
      <c r="GA255" s="1">
        <v>29</v>
      </c>
      <c r="GB255" s="1">
        <v>11</v>
      </c>
      <c r="GC255" s="1">
        <v>9</v>
      </c>
      <c r="GD255" s="1">
        <v>128</v>
      </c>
      <c r="GE255" s="1">
        <v>62.6</v>
      </c>
      <c r="GF255" s="1">
        <v>47</v>
      </c>
      <c r="GG255" s="1"/>
      <c r="GH255" s="1"/>
      <c r="GI255" s="1"/>
      <c r="GJ255" s="1"/>
      <c r="GK255" s="1">
        <v>52</v>
      </c>
      <c r="GL255" s="1">
        <v>50</v>
      </c>
      <c r="GM255" s="1">
        <v>3.61</v>
      </c>
      <c r="GN255" s="1">
        <v>35</v>
      </c>
      <c r="GO255" s="1">
        <v>31</v>
      </c>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1"/>
      <c r="JF255" s="1"/>
      <c r="JG255" s="1"/>
      <c r="JH255" s="1"/>
      <c r="JI255" s="1"/>
      <c r="JJ255" s="1"/>
      <c r="JK255" s="1"/>
      <c r="JL255" s="1"/>
      <c r="JM255" s="1"/>
      <c r="JN255" s="1"/>
      <c r="JO255" s="1"/>
      <c r="JP255" s="1"/>
      <c r="JQ255" s="1"/>
      <c r="JR255" s="1"/>
      <c r="JS255" s="1"/>
      <c r="JT255" s="1"/>
      <c r="JU255" s="1"/>
      <c r="JV255" s="1"/>
      <c r="JW255" s="1"/>
      <c r="JX255" s="1"/>
      <c r="JY255" s="1"/>
      <c r="JZ255" s="1"/>
      <c r="KA255" s="1"/>
      <c r="KB255" s="1"/>
      <c r="KC255" s="1"/>
      <c r="KD255" s="1"/>
      <c r="KE255" s="1"/>
      <c r="KF255" s="1"/>
      <c r="KG255" s="1"/>
      <c r="KH255" s="1"/>
      <c r="KI255" s="1"/>
      <c r="KJ255" s="1"/>
      <c r="KK255" s="1"/>
      <c r="KL255" s="1"/>
      <c r="KM255" s="1"/>
      <c r="KN255" s="1"/>
      <c r="KO255" s="1"/>
    </row>
    <row r="256" spans="1:301" s="1" customFormat="1">
      <c r="A256" s="14">
        <v>247</v>
      </c>
      <c r="B256" s="1">
        <v>86</v>
      </c>
      <c r="C256" s="1">
        <v>86</v>
      </c>
      <c r="D256" s="1">
        <v>174</v>
      </c>
      <c r="E256" s="1">
        <v>88</v>
      </c>
      <c r="F256" s="1">
        <v>398</v>
      </c>
      <c r="G256" s="1">
        <v>476</v>
      </c>
      <c r="H256" s="1">
        <v>83</v>
      </c>
      <c r="I256" s="1">
        <v>74</v>
      </c>
      <c r="J256" s="1">
        <v>81</v>
      </c>
      <c r="K256" s="1" t="s">
        <v>7060</v>
      </c>
    </row>
    <row r="257" spans="1:288" s="1" customFormat="1">
      <c r="A257" s="14">
        <v>248</v>
      </c>
      <c r="B257" s="1">
        <v>91</v>
      </c>
      <c r="C257" s="1">
        <v>91</v>
      </c>
      <c r="D257" s="1">
        <v>148</v>
      </c>
      <c r="E257" s="1">
        <v>80</v>
      </c>
      <c r="F257" s="1">
        <v>348</v>
      </c>
      <c r="G257" s="1">
        <v>428</v>
      </c>
      <c r="H257" s="1">
        <v>42</v>
      </c>
      <c r="I257" s="1">
        <v>58</v>
      </c>
      <c r="J257" s="1">
        <v>1</v>
      </c>
      <c r="K257" s="1" t="s">
        <v>7215</v>
      </c>
      <c r="P257" s="1">
        <v>91</v>
      </c>
      <c r="R257" s="1">
        <v>150</v>
      </c>
      <c r="S257" s="1">
        <v>94</v>
      </c>
      <c r="T257" s="1">
        <v>374</v>
      </c>
      <c r="U257" s="1">
        <v>460</v>
      </c>
      <c r="V257" s="1">
        <v>38</v>
      </c>
      <c r="W257" s="1">
        <v>52</v>
      </c>
      <c r="X257" s="1">
        <v>22</v>
      </c>
      <c r="Y257" s="1" t="s">
        <v>7280</v>
      </c>
      <c r="EZ257" s="1">
        <v>75</v>
      </c>
      <c r="FA257" s="1">
        <v>44</v>
      </c>
      <c r="FB257" s="1">
        <v>27</v>
      </c>
      <c r="FC257" s="1">
        <v>10</v>
      </c>
      <c r="FD257" s="1">
        <v>11</v>
      </c>
      <c r="FE257" s="1">
        <v>72.3</v>
      </c>
      <c r="FF257" s="1">
        <v>55</v>
      </c>
      <c r="FG257" s="1">
        <v>29</v>
      </c>
      <c r="FJ257" s="1">
        <v>44</v>
      </c>
      <c r="FK257" s="1">
        <v>23.16</v>
      </c>
      <c r="FO257" s="1">
        <v>27</v>
      </c>
      <c r="FP257" s="1">
        <v>29</v>
      </c>
    </row>
    <row r="258" spans="1:288" s="1" customFormat="1">
      <c r="A258" s="14">
        <v>249</v>
      </c>
      <c r="B258" s="1">
        <v>73</v>
      </c>
      <c r="C258" s="1">
        <v>56</v>
      </c>
      <c r="E258" s="1">
        <v>114</v>
      </c>
      <c r="F258" s="1">
        <v>424</v>
      </c>
      <c r="G258" s="1">
        <v>467</v>
      </c>
      <c r="I258" s="1">
        <v>66</v>
      </c>
      <c r="J258" s="1">
        <v>249</v>
      </c>
      <c r="K258" s="1" t="s">
        <v>7026</v>
      </c>
      <c r="EZ258" s="1">
        <v>55</v>
      </c>
      <c r="FA258" s="1">
        <v>33</v>
      </c>
      <c r="FB258" s="1">
        <v>25</v>
      </c>
      <c r="FC258" s="1">
        <v>19</v>
      </c>
      <c r="FD258" s="1">
        <v>17</v>
      </c>
      <c r="FG258" s="1">
        <v>43</v>
      </c>
      <c r="FL258" s="1">
        <v>41</v>
      </c>
      <c r="FM258" s="1">
        <v>36</v>
      </c>
      <c r="FN258" s="1">
        <v>2.99</v>
      </c>
      <c r="FP258" s="1">
        <v>25</v>
      </c>
      <c r="FS258" s="1">
        <v>2.1</v>
      </c>
    </row>
    <row r="259" spans="1:288" s="1" customFormat="1">
      <c r="A259" s="14">
        <v>250</v>
      </c>
    </row>
    <row r="260" spans="1:288" s="1" customFormat="1">
      <c r="A260" s="14">
        <v>251</v>
      </c>
    </row>
    <row r="261" spans="1:288" s="1" customFormat="1">
      <c r="A261" s="14">
        <v>252</v>
      </c>
      <c r="B261" s="1">
        <v>105</v>
      </c>
      <c r="C261" s="1">
        <v>105</v>
      </c>
      <c r="D261" s="1">
        <v>158</v>
      </c>
      <c r="E261" s="1">
        <v>90</v>
      </c>
      <c r="F261" s="1">
        <v>356</v>
      </c>
      <c r="G261" s="1">
        <v>470</v>
      </c>
      <c r="H261" s="1">
        <v>81</v>
      </c>
      <c r="I261" s="1">
        <v>79</v>
      </c>
      <c r="J261" s="1">
        <v>63</v>
      </c>
      <c r="K261" s="1" t="s">
        <v>7414</v>
      </c>
    </row>
    <row r="262" spans="1:288" s="1" customFormat="1">
      <c r="A262" s="14">
        <v>253</v>
      </c>
      <c r="B262" s="1">
        <v>87</v>
      </c>
      <c r="C262" s="1">
        <v>87</v>
      </c>
      <c r="D262" s="1">
        <v>258</v>
      </c>
      <c r="E262" s="1">
        <v>138</v>
      </c>
      <c r="F262" s="1">
        <v>398</v>
      </c>
      <c r="G262" s="1">
        <v>478</v>
      </c>
      <c r="H262" s="1">
        <v>27</v>
      </c>
      <c r="I262" s="1">
        <v>-54</v>
      </c>
      <c r="J262" s="1">
        <v>92</v>
      </c>
      <c r="K262" s="1" t="s">
        <v>7146</v>
      </c>
      <c r="GW262" s="1">
        <v>60</v>
      </c>
      <c r="GX262" s="1">
        <v>53</v>
      </c>
      <c r="GY262" s="1">
        <v>35</v>
      </c>
      <c r="GZ262" s="1">
        <v>14</v>
      </c>
      <c r="HA262" s="1">
        <v>14</v>
      </c>
      <c r="HB262" s="1">
        <v>95.99</v>
      </c>
      <c r="HC262" s="1">
        <v>127.51</v>
      </c>
      <c r="HD262" s="1">
        <v>55</v>
      </c>
      <c r="HG262" s="1">
        <v>134</v>
      </c>
      <c r="HH262" s="1">
        <v>70.53</v>
      </c>
      <c r="HI262" s="1">
        <v>42</v>
      </c>
      <c r="HJ262" s="1">
        <v>26.07</v>
      </c>
      <c r="HK262" s="1">
        <v>3.03</v>
      </c>
      <c r="HM262" s="1">
        <v>34</v>
      </c>
      <c r="HO262" s="1">
        <v>34.93</v>
      </c>
      <c r="HP262" s="1">
        <v>14.82</v>
      </c>
    </row>
    <row r="263" spans="1:288" s="1" customFormat="1">
      <c r="A263" s="14">
        <v>254</v>
      </c>
    </row>
    <row r="264" spans="1:288" s="1" customFormat="1">
      <c r="A264" s="14">
        <v>255</v>
      </c>
    </row>
    <row r="265" spans="1:288" s="1" customFormat="1">
      <c r="A265" s="14">
        <v>256</v>
      </c>
      <c r="B265" s="1">
        <v>74</v>
      </c>
      <c r="C265" s="1">
        <v>74</v>
      </c>
      <c r="D265" s="1">
        <v>110</v>
      </c>
      <c r="E265" s="1">
        <v>124</v>
      </c>
      <c r="F265" s="1">
        <v>436</v>
      </c>
      <c r="G265" s="1">
        <v>483</v>
      </c>
      <c r="I265" s="1">
        <v>68</v>
      </c>
      <c r="J265" s="1">
        <v>250</v>
      </c>
      <c r="K265" s="1" t="s">
        <v>7340</v>
      </c>
      <c r="EZ265" s="1">
        <v>15</v>
      </c>
      <c r="FA265" s="1">
        <v>69</v>
      </c>
      <c r="FB265" s="1">
        <v>64</v>
      </c>
      <c r="FC265" s="1">
        <v>9</v>
      </c>
      <c r="FD265" s="1">
        <v>9</v>
      </c>
      <c r="GW265" s="1">
        <v>15</v>
      </c>
      <c r="GX265" s="1">
        <v>75</v>
      </c>
      <c r="GY265" s="1">
        <v>73</v>
      </c>
      <c r="GZ265" s="1">
        <v>6</v>
      </c>
      <c r="HA265" s="1">
        <v>8</v>
      </c>
      <c r="HB265" s="1">
        <v>178.48</v>
      </c>
      <c r="HC265" s="1">
        <v>111.9</v>
      </c>
      <c r="HD265" s="1">
        <v>46</v>
      </c>
      <c r="HG265" s="1">
        <v>166</v>
      </c>
      <c r="HH265" s="1">
        <v>97.65</v>
      </c>
      <c r="HI265" s="1">
        <v>41</v>
      </c>
      <c r="HJ265" s="1">
        <v>35.72</v>
      </c>
      <c r="HK265" s="1">
        <v>2.99</v>
      </c>
      <c r="HL265" s="1">
        <v>30</v>
      </c>
      <c r="HM265" s="1">
        <v>31</v>
      </c>
      <c r="IO265" s="1">
        <f>EZ265-GW265</f>
        <v>0</v>
      </c>
      <c r="IP265" s="1">
        <f>FA265-GX265</f>
        <v>-6</v>
      </c>
      <c r="IQ265" s="1">
        <f>FB265-GY265</f>
        <v>-9</v>
      </c>
      <c r="IR265" s="1">
        <f>FC265-GZ265</f>
        <v>3</v>
      </c>
      <c r="IS265" s="1">
        <f>FD265-HA265</f>
        <v>1</v>
      </c>
    </row>
    <row r="266" spans="1:288" s="1" customFormat="1">
      <c r="A266" s="14">
        <v>257</v>
      </c>
      <c r="B266" s="1">
        <v>72</v>
      </c>
      <c r="D266" s="1">
        <v>180</v>
      </c>
      <c r="E266" s="1">
        <v>88</v>
      </c>
      <c r="F266" s="1">
        <v>140</v>
      </c>
      <c r="G266" s="1">
        <v>448</v>
      </c>
      <c r="H266" s="1">
        <v>6</v>
      </c>
      <c r="I266" s="1">
        <v>32</v>
      </c>
      <c r="J266" s="1">
        <v>30</v>
      </c>
      <c r="K266" s="1" t="s">
        <v>7029</v>
      </c>
    </row>
    <row r="267" spans="1:288" s="1" customFormat="1">
      <c r="A267" s="14">
        <v>258</v>
      </c>
      <c r="B267" s="1">
        <v>92</v>
      </c>
      <c r="C267" s="1">
        <v>92</v>
      </c>
      <c r="D267" s="1">
        <v>174</v>
      </c>
      <c r="E267" s="1">
        <v>106</v>
      </c>
      <c r="F267" s="1">
        <v>380</v>
      </c>
      <c r="G267" s="1">
        <v>469</v>
      </c>
      <c r="H267" s="1">
        <v>39</v>
      </c>
      <c r="I267" s="1">
        <v>-35</v>
      </c>
      <c r="J267" s="1">
        <v>54</v>
      </c>
      <c r="K267" s="1" t="s">
        <v>7094</v>
      </c>
      <c r="P267" s="1">
        <v>87</v>
      </c>
      <c r="Q267" s="1">
        <v>87</v>
      </c>
      <c r="R267" s="1">
        <v>172</v>
      </c>
      <c r="S267" s="1">
        <v>108</v>
      </c>
      <c r="T267" s="1">
        <v>374</v>
      </c>
      <c r="U267" s="1">
        <v>450</v>
      </c>
      <c r="V267" s="1">
        <v>34</v>
      </c>
      <c r="W267" s="1">
        <v>-36</v>
      </c>
      <c r="X267" s="1">
        <v>31</v>
      </c>
      <c r="Y267" s="1" t="s">
        <v>7361</v>
      </c>
      <c r="AD267" s="1">
        <v>72</v>
      </c>
      <c r="AE267" s="1">
        <v>72</v>
      </c>
      <c r="AF267" s="1">
        <v>184</v>
      </c>
      <c r="AG267" s="1">
        <v>108</v>
      </c>
      <c r="AH267" s="1">
        <v>382</v>
      </c>
      <c r="AI267" s="1">
        <v>418</v>
      </c>
      <c r="AJ267" s="1">
        <v>27</v>
      </c>
      <c r="AK267" s="1">
        <v>-17</v>
      </c>
      <c r="AL267" s="1">
        <v>23</v>
      </c>
      <c r="AM267" s="1" t="s">
        <v>7139</v>
      </c>
      <c r="EZ267" s="1">
        <v>65</v>
      </c>
      <c r="FA267" s="1">
        <v>32</v>
      </c>
      <c r="FB267" s="1">
        <v>22</v>
      </c>
      <c r="FC267" s="1">
        <v>17</v>
      </c>
      <c r="FD267" s="1">
        <v>17</v>
      </c>
      <c r="FG267" s="1">
        <v>19</v>
      </c>
      <c r="FO267" s="1">
        <v>29</v>
      </c>
    </row>
    <row r="268" spans="1:288" s="1" customFormat="1">
      <c r="A268" s="14">
        <v>259</v>
      </c>
      <c r="B268" s="1">
        <v>64</v>
      </c>
      <c r="C268" s="1">
        <v>64</v>
      </c>
      <c r="D268" s="1">
        <v>150</v>
      </c>
      <c r="E268" s="1">
        <v>70</v>
      </c>
      <c r="F268" s="1">
        <v>438</v>
      </c>
      <c r="G268" s="1">
        <v>451</v>
      </c>
      <c r="H268" s="1">
        <v>57</v>
      </c>
      <c r="I268" s="1">
        <v>9</v>
      </c>
      <c r="J268" s="1">
        <v>64</v>
      </c>
      <c r="K268" s="1" t="s">
        <v>7212</v>
      </c>
      <c r="EZ268" s="1">
        <v>65</v>
      </c>
      <c r="FA268" s="1">
        <v>36</v>
      </c>
      <c r="FB268" s="1">
        <v>22</v>
      </c>
      <c r="FC268" s="1">
        <v>13</v>
      </c>
      <c r="FD268" s="1">
        <v>14</v>
      </c>
      <c r="FE268" s="1">
        <v>83</v>
      </c>
      <c r="FF268" s="1">
        <v>94</v>
      </c>
      <c r="FL268" s="1">
        <v>18</v>
      </c>
      <c r="FN268" s="1">
        <v>2.1</v>
      </c>
      <c r="FO268" s="1">
        <v>28</v>
      </c>
      <c r="FP268" s="1">
        <v>30</v>
      </c>
    </row>
    <row r="269" spans="1:288" s="1" customFormat="1">
      <c r="A269" s="14">
        <v>260</v>
      </c>
      <c r="B269" s="1">
        <v>100</v>
      </c>
      <c r="C269" s="1">
        <v>78</v>
      </c>
      <c r="D269" s="1">
        <v>102</v>
      </c>
      <c r="E269" s="1">
        <v>88</v>
      </c>
      <c r="F269" s="1">
        <v>372</v>
      </c>
      <c r="G269" s="1">
        <v>479</v>
      </c>
      <c r="H269" s="1">
        <v>-88</v>
      </c>
      <c r="I269" s="1">
        <v>-16</v>
      </c>
      <c r="J269" s="1">
        <v>259</v>
      </c>
      <c r="K269" s="1" t="s">
        <v>7282</v>
      </c>
      <c r="EZ269" s="1">
        <v>65</v>
      </c>
      <c r="FA269" s="1">
        <v>48</v>
      </c>
      <c r="FB269" s="1">
        <v>31</v>
      </c>
      <c r="FC269" s="1">
        <v>16</v>
      </c>
      <c r="FD269" s="1">
        <v>13</v>
      </c>
      <c r="FG269" s="1">
        <v>52</v>
      </c>
      <c r="FJ269" s="1">
        <v>86</v>
      </c>
      <c r="FK269" s="1">
        <v>40.950000000000003</v>
      </c>
      <c r="FL269" s="1">
        <v>62</v>
      </c>
      <c r="FM269" s="1">
        <v>50</v>
      </c>
      <c r="FN269" s="1">
        <v>3.6</v>
      </c>
      <c r="FO269" s="1">
        <v>29</v>
      </c>
      <c r="FP269" s="1">
        <v>30</v>
      </c>
      <c r="GW269" s="1">
        <v>60</v>
      </c>
      <c r="GX269" s="1">
        <v>44</v>
      </c>
      <c r="GY269" s="1">
        <v>34</v>
      </c>
      <c r="GZ269" s="1">
        <v>18</v>
      </c>
      <c r="HA269" s="1">
        <v>12</v>
      </c>
      <c r="HD269" s="1">
        <v>48</v>
      </c>
      <c r="HI269" s="1">
        <v>50</v>
      </c>
      <c r="HJ269" s="1">
        <v>50</v>
      </c>
      <c r="HK269" s="1">
        <v>3.53</v>
      </c>
      <c r="HL269" s="1">
        <v>29</v>
      </c>
      <c r="HM269" s="1">
        <v>31</v>
      </c>
      <c r="IO269" s="1">
        <f>EZ269-GW269</f>
        <v>5</v>
      </c>
      <c r="IP269" s="1">
        <f>FA269-GX269</f>
        <v>4</v>
      </c>
      <c r="IQ269" s="1">
        <f>FB269-GY269</f>
        <v>-3</v>
      </c>
      <c r="IR269" s="1">
        <f>FC269-GZ269</f>
        <v>-2</v>
      </c>
      <c r="IS269" s="1">
        <f>FD269-HA269</f>
        <v>1</v>
      </c>
      <c r="IV269" s="1">
        <f>FG269-HD269</f>
        <v>4</v>
      </c>
      <c r="JA269" s="1">
        <f>FL269-HI269</f>
        <v>12</v>
      </c>
      <c r="JB269" s="1">
        <f>FM269-HJ269</f>
        <v>0</v>
      </c>
      <c r="JC269" s="1">
        <f>FN269-HK269</f>
        <v>7.0000000000000284E-2</v>
      </c>
      <c r="JD269" s="1">
        <f>FO269-HL269</f>
        <v>0</v>
      </c>
      <c r="JE269" s="1">
        <f>FP269-HM269</f>
        <v>-1</v>
      </c>
    </row>
    <row r="270" spans="1:288" s="1" customFormat="1">
      <c r="A270" s="14">
        <v>261</v>
      </c>
    </row>
    <row r="271" spans="1:288" s="1" customFormat="1">
      <c r="A271" s="14">
        <v>262</v>
      </c>
      <c r="B271" s="1">
        <v>87</v>
      </c>
      <c r="C271" s="1">
        <v>87</v>
      </c>
      <c r="D271" s="1">
        <v>132</v>
      </c>
      <c r="E271" s="1">
        <v>78</v>
      </c>
      <c r="F271" s="1">
        <v>344</v>
      </c>
      <c r="G271" s="1">
        <v>413</v>
      </c>
      <c r="H271" s="1">
        <v>106</v>
      </c>
      <c r="I271" s="1">
        <v>93</v>
      </c>
      <c r="J271" s="1">
        <v>104</v>
      </c>
      <c r="K271" s="1" t="s">
        <v>7164</v>
      </c>
      <c r="GW271" s="1">
        <v>60</v>
      </c>
      <c r="GX271" s="1">
        <v>42</v>
      </c>
      <c r="GY271" s="1">
        <v>28</v>
      </c>
      <c r="GZ271" s="1">
        <v>11</v>
      </c>
      <c r="HA271" s="1">
        <v>8</v>
      </c>
      <c r="HB271" s="1">
        <v>74.2</v>
      </c>
      <c r="HC271" s="1">
        <v>67.400000000000006</v>
      </c>
      <c r="HD271" s="1">
        <v>34</v>
      </c>
      <c r="HG271" s="1">
        <v>53</v>
      </c>
      <c r="HH271" s="1">
        <v>33.130000000000003</v>
      </c>
      <c r="HI271" s="1">
        <v>30</v>
      </c>
      <c r="HJ271" s="1">
        <v>21</v>
      </c>
      <c r="HK271" s="1">
        <v>2.73</v>
      </c>
      <c r="HL271" s="1">
        <v>26</v>
      </c>
      <c r="HM271" s="1">
        <v>28</v>
      </c>
      <c r="KB271" s="1">
        <v>1</v>
      </c>
    </row>
    <row r="272" spans="1:288" s="1" customFormat="1">
      <c r="A272" s="14">
        <v>263</v>
      </c>
      <c r="B272" s="1">
        <v>71</v>
      </c>
      <c r="C272" s="1">
        <v>71</v>
      </c>
      <c r="D272" s="1">
        <v>192</v>
      </c>
      <c r="E272" s="1">
        <v>100</v>
      </c>
      <c r="F272" s="1">
        <v>416</v>
      </c>
      <c r="G272" s="1">
        <v>452</v>
      </c>
      <c r="H272" s="1">
        <v>62</v>
      </c>
      <c r="I272" s="1">
        <v>6</v>
      </c>
      <c r="J272" s="1">
        <v>8</v>
      </c>
      <c r="K272" s="1" t="s">
        <v>7114</v>
      </c>
    </row>
    <row r="273" spans="1:292" s="1" customFormat="1">
      <c r="A273" s="14">
        <v>264</v>
      </c>
      <c r="B273" s="1">
        <v>55</v>
      </c>
      <c r="C273" s="1">
        <v>55</v>
      </c>
      <c r="D273" s="1">
        <v>140</v>
      </c>
      <c r="E273" s="1">
        <v>76</v>
      </c>
      <c r="F273" s="1">
        <v>458</v>
      </c>
      <c r="G273" s="1">
        <v>438</v>
      </c>
      <c r="H273" s="1">
        <v>41</v>
      </c>
      <c r="I273" s="1">
        <v>-17</v>
      </c>
      <c r="J273" s="1">
        <v>59</v>
      </c>
      <c r="K273" s="1" t="s">
        <v>7028</v>
      </c>
      <c r="GW273" s="1">
        <v>70</v>
      </c>
      <c r="HB273" s="1">
        <v>73.5</v>
      </c>
      <c r="HC273" s="1">
        <v>89.3</v>
      </c>
      <c r="HG273" s="1">
        <v>65</v>
      </c>
      <c r="HH273" s="1">
        <v>43.33</v>
      </c>
      <c r="HL273" s="1">
        <v>26</v>
      </c>
      <c r="HM273" s="1">
        <v>30</v>
      </c>
      <c r="HN273" s="1">
        <v>2.42</v>
      </c>
      <c r="HP273" s="1">
        <v>11</v>
      </c>
      <c r="HQ273" s="1">
        <v>2</v>
      </c>
      <c r="HR273" s="1">
        <v>1.56</v>
      </c>
    </row>
    <row r="274" spans="1:292" s="1" customFormat="1">
      <c r="A274" s="14">
        <v>265</v>
      </c>
      <c r="B274" s="1">
        <v>112</v>
      </c>
      <c r="E274" s="1">
        <v>98</v>
      </c>
      <c r="F274" s="1">
        <v>304</v>
      </c>
      <c r="G274" s="1">
        <v>414</v>
      </c>
      <c r="I274" s="1">
        <v>57</v>
      </c>
      <c r="J274" s="1">
        <v>39</v>
      </c>
      <c r="K274" s="1" t="s">
        <v>7233</v>
      </c>
    </row>
    <row r="275" spans="1:292" s="1" customFormat="1">
      <c r="A275" s="14">
        <v>266</v>
      </c>
    </row>
    <row r="276" spans="1:292" s="1" customFormat="1">
      <c r="A276" s="14">
        <v>267</v>
      </c>
      <c r="B276" s="1">
        <v>77</v>
      </c>
      <c r="C276" s="1">
        <v>77</v>
      </c>
      <c r="D276" s="1">
        <v>184</v>
      </c>
      <c r="E276" s="1">
        <v>84</v>
      </c>
      <c r="F276" s="1">
        <v>374</v>
      </c>
      <c r="G276" s="1">
        <v>423</v>
      </c>
      <c r="H276" s="1">
        <v>12</v>
      </c>
      <c r="I276" s="1">
        <v>3</v>
      </c>
      <c r="J276" s="1">
        <v>78</v>
      </c>
      <c r="K276" s="1" t="s">
        <v>7005</v>
      </c>
    </row>
    <row r="277" spans="1:292" s="1" customFormat="1">
      <c r="A277" s="14">
        <v>268</v>
      </c>
      <c r="B277" s="1">
        <v>107</v>
      </c>
      <c r="C277" s="1">
        <v>107</v>
      </c>
      <c r="D277" s="1">
        <v>146</v>
      </c>
      <c r="E277" s="1">
        <v>80</v>
      </c>
      <c r="F277" s="1">
        <v>330</v>
      </c>
      <c r="G277" s="1">
        <v>440</v>
      </c>
      <c r="H277" s="1">
        <v>25</v>
      </c>
      <c r="I277" s="1">
        <v>42</v>
      </c>
      <c r="J277" s="1">
        <v>-22</v>
      </c>
      <c r="K277" s="1" t="s">
        <v>7054</v>
      </c>
      <c r="P277" s="1">
        <v>108</v>
      </c>
      <c r="Q277" s="1">
        <v>108</v>
      </c>
      <c r="R277" s="1">
        <v>176</v>
      </c>
      <c r="S277" s="1">
        <v>84</v>
      </c>
      <c r="T277" s="1">
        <v>326</v>
      </c>
      <c r="U277" s="1">
        <v>436</v>
      </c>
      <c r="V277" s="1">
        <v>30</v>
      </c>
      <c r="W277" s="1">
        <v>48</v>
      </c>
      <c r="X277" s="1">
        <v>-13</v>
      </c>
      <c r="Y277" s="1" t="s">
        <v>7173</v>
      </c>
    </row>
    <row r="278" spans="1:292" s="1" customFormat="1">
      <c r="A278" s="14">
        <v>269</v>
      </c>
      <c r="B278" s="1">
        <v>108</v>
      </c>
      <c r="C278" s="1">
        <v>108</v>
      </c>
      <c r="D278" s="1">
        <v>132</v>
      </c>
      <c r="E278" s="1">
        <v>84</v>
      </c>
      <c r="F278" s="1">
        <v>304</v>
      </c>
      <c r="G278" s="1">
        <v>407</v>
      </c>
      <c r="H278" s="1">
        <v>66</v>
      </c>
      <c r="I278" s="1">
        <v>121</v>
      </c>
      <c r="J278" s="1">
        <v>70</v>
      </c>
      <c r="K278" s="1" t="s">
        <v>7323</v>
      </c>
    </row>
    <row r="279" spans="1:292" s="1" customFormat="1">
      <c r="A279" s="14">
        <v>270</v>
      </c>
      <c r="B279" s="1">
        <v>98</v>
      </c>
      <c r="C279" s="1">
        <v>98</v>
      </c>
      <c r="D279" s="1">
        <v>146</v>
      </c>
      <c r="E279" s="1">
        <v>92</v>
      </c>
      <c r="F279" s="1">
        <v>372</v>
      </c>
      <c r="G279" s="1">
        <v>474</v>
      </c>
      <c r="H279" s="1">
        <v>75</v>
      </c>
      <c r="I279" s="1">
        <v>29</v>
      </c>
      <c r="J279" s="1">
        <v>6</v>
      </c>
      <c r="K279" s="1" t="s">
        <v>7111</v>
      </c>
      <c r="EZ279" s="1">
        <v>45</v>
      </c>
      <c r="FA279" s="1">
        <v>61</v>
      </c>
      <c r="FB279" s="1">
        <v>52</v>
      </c>
      <c r="FC279" s="1">
        <v>8</v>
      </c>
      <c r="FD279" s="1">
        <v>9</v>
      </c>
      <c r="FE279" s="1">
        <v>64.14</v>
      </c>
      <c r="FF279" s="1">
        <v>77.790000000000006</v>
      </c>
      <c r="FG279" s="1">
        <v>33</v>
      </c>
      <c r="FL279" s="1">
        <v>18</v>
      </c>
      <c r="FM279" s="1">
        <v>12.65</v>
      </c>
      <c r="FN279" s="1">
        <v>1.78</v>
      </c>
      <c r="JK279" s="14"/>
      <c r="KF279" s="14"/>
    </row>
    <row r="280" spans="1:292" s="1" customFormat="1">
      <c r="A280" s="14">
        <v>271</v>
      </c>
    </row>
    <row r="281" spans="1:292" s="1" customFormat="1">
      <c r="A281" s="14">
        <v>272</v>
      </c>
    </row>
    <row r="282" spans="1:292" s="1" customFormat="1">
      <c r="A282" s="14">
        <v>273</v>
      </c>
      <c r="B282" s="1">
        <v>109</v>
      </c>
      <c r="D282" s="1">
        <v>146</v>
      </c>
      <c r="E282" s="1">
        <v>74</v>
      </c>
      <c r="F282" s="1">
        <v>326</v>
      </c>
      <c r="G282" s="1">
        <v>439</v>
      </c>
      <c r="H282" s="1">
        <v>41</v>
      </c>
      <c r="I282" s="1">
        <v>15</v>
      </c>
      <c r="J282" s="1">
        <v>8</v>
      </c>
      <c r="K282" s="1" t="s">
        <v>7034</v>
      </c>
    </row>
    <row r="283" spans="1:292" s="1" customFormat="1">
      <c r="A283" s="14">
        <v>274</v>
      </c>
      <c r="B283" s="1">
        <v>80</v>
      </c>
      <c r="C283" s="1">
        <v>80</v>
      </c>
      <c r="D283" s="1">
        <v>154</v>
      </c>
      <c r="E283" s="1">
        <v>100</v>
      </c>
      <c r="F283" s="1">
        <v>376</v>
      </c>
      <c r="G283" s="1">
        <v>433</v>
      </c>
      <c r="H283" s="1">
        <v>83</v>
      </c>
      <c r="I283" s="1">
        <v>32</v>
      </c>
      <c r="J283" s="1">
        <v>66</v>
      </c>
      <c r="K283" s="1" t="s">
        <v>7251</v>
      </c>
    </row>
    <row r="284" spans="1:292" s="1" customFormat="1">
      <c r="A284" s="14">
        <v>275</v>
      </c>
    </row>
    <row r="285" spans="1:292" s="1" customFormat="1">
      <c r="A285" s="14">
        <v>276</v>
      </c>
      <c r="EZ285" s="1">
        <v>65</v>
      </c>
      <c r="FA285" s="1">
        <v>40</v>
      </c>
      <c r="FB285" s="1">
        <v>26</v>
      </c>
      <c r="FC285" s="1">
        <v>11</v>
      </c>
      <c r="FD285" s="1">
        <v>11</v>
      </c>
      <c r="FE285" s="1">
        <v>52.3</v>
      </c>
      <c r="FF285" s="1">
        <v>86.4</v>
      </c>
      <c r="FG285" s="1">
        <v>30</v>
      </c>
      <c r="FJ285" s="1">
        <v>31</v>
      </c>
      <c r="FK285" s="1">
        <v>16.32</v>
      </c>
      <c r="FL285" s="1">
        <v>19</v>
      </c>
      <c r="FM285" s="1">
        <v>14</v>
      </c>
      <c r="FN285" s="1">
        <v>1.9</v>
      </c>
      <c r="FO285" s="1">
        <v>29</v>
      </c>
      <c r="FP285" s="1">
        <v>31</v>
      </c>
    </row>
    <row r="286" spans="1:292" s="1" customFormat="1">
      <c r="A286" s="14">
        <v>277</v>
      </c>
      <c r="B286" s="1">
        <v>70</v>
      </c>
      <c r="C286" s="1">
        <v>70</v>
      </c>
      <c r="D286" s="1">
        <v>212</v>
      </c>
      <c r="E286" s="1">
        <v>82</v>
      </c>
      <c r="F286" s="1">
        <v>414</v>
      </c>
      <c r="G286" s="1">
        <v>447</v>
      </c>
      <c r="H286" s="1">
        <v>65</v>
      </c>
      <c r="I286" s="1">
        <v>33</v>
      </c>
      <c r="J286" s="1">
        <v>41</v>
      </c>
      <c r="K286" s="1" t="s">
        <v>7220</v>
      </c>
    </row>
    <row r="287" spans="1:292" s="1" customFormat="1">
      <c r="A287" s="14">
        <v>278</v>
      </c>
      <c r="B287" s="1">
        <v>89</v>
      </c>
      <c r="C287" s="1">
        <v>89</v>
      </c>
      <c r="D287" s="1">
        <v>150</v>
      </c>
      <c r="E287" s="1">
        <v>98</v>
      </c>
      <c r="F287" s="1">
        <v>404</v>
      </c>
      <c r="G287" s="1">
        <v>491</v>
      </c>
      <c r="H287" s="1">
        <v>23</v>
      </c>
      <c r="I287" s="1">
        <v>33</v>
      </c>
      <c r="J287" s="1">
        <v>54</v>
      </c>
      <c r="K287" s="1" t="s">
        <v>7092</v>
      </c>
      <c r="KB287" s="1">
        <v>1</v>
      </c>
    </row>
    <row r="288" spans="1:292" s="1" customFormat="1">
      <c r="A288" s="14">
        <v>279</v>
      </c>
    </row>
    <row r="289" spans="1:301" s="1" customFormat="1">
      <c r="A289" s="14">
        <v>280</v>
      </c>
      <c r="B289" s="1">
        <v>67</v>
      </c>
      <c r="C289" s="1">
        <v>67</v>
      </c>
      <c r="D289" s="1">
        <v>158</v>
      </c>
      <c r="E289" s="1">
        <v>80</v>
      </c>
      <c r="F289" s="1">
        <v>454</v>
      </c>
      <c r="G289" s="1">
        <v>479</v>
      </c>
      <c r="H289" s="1">
        <v>66</v>
      </c>
      <c r="I289" s="1">
        <v>69</v>
      </c>
      <c r="J289" s="1">
        <v>42</v>
      </c>
      <c r="K289" s="1" t="s">
        <v>7139</v>
      </c>
      <c r="P289" s="1">
        <v>66</v>
      </c>
      <c r="Q289" s="1">
        <v>66</v>
      </c>
      <c r="R289" s="1">
        <v>154</v>
      </c>
      <c r="S289" s="1">
        <v>82</v>
      </c>
      <c r="T289" s="1">
        <v>462</v>
      </c>
      <c r="U289" s="1">
        <v>484</v>
      </c>
      <c r="V289" s="1">
        <v>68</v>
      </c>
      <c r="W289" s="1">
        <v>68</v>
      </c>
      <c r="X289" s="1">
        <v>40</v>
      </c>
      <c r="Y289" s="1" t="s">
        <v>7139</v>
      </c>
      <c r="EZ289" s="1">
        <v>65</v>
      </c>
      <c r="FL289" s="1">
        <v>65</v>
      </c>
      <c r="FN289" s="1">
        <v>3.7</v>
      </c>
    </row>
    <row r="290" spans="1:301" s="1" customFormat="1">
      <c r="A290" s="14">
        <v>281</v>
      </c>
      <c r="B290" s="1">
        <v>94</v>
      </c>
      <c r="C290" s="1">
        <v>94</v>
      </c>
      <c r="D290" s="1">
        <v>138</v>
      </c>
      <c r="E290" s="1">
        <v>88</v>
      </c>
      <c r="F290" s="1">
        <v>306</v>
      </c>
      <c r="G290" s="1">
        <v>382</v>
      </c>
      <c r="H290" s="1">
        <v>17</v>
      </c>
      <c r="I290" s="1">
        <v>-24</v>
      </c>
      <c r="J290" s="1">
        <v>129</v>
      </c>
      <c r="K290" s="1" t="s">
        <v>7399</v>
      </c>
    </row>
    <row r="291" spans="1:301" s="1" customFormat="1">
      <c r="A291" s="14">
        <v>282</v>
      </c>
    </row>
    <row r="292" spans="1:301" s="1" customFormat="1">
      <c r="A292" s="14">
        <v>283</v>
      </c>
      <c r="EZ292" s="1">
        <v>63</v>
      </c>
      <c r="FA292" s="1">
        <v>42</v>
      </c>
      <c r="FB292" s="1">
        <v>28</v>
      </c>
      <c r="FC292" s="1">
        <v>9</v>
      </c>
      <c r="FD292" s="1">
        <v>10</v>
      </c>
      <c r="FE292" s="1">
        <v>77.7</v>
      </c>
      <c r="FF292" s="1">
        <v>49</v>
      </c>
      <c r="FG292" s="1">
        <v>27</v>
      </c>
      <c r="FJ292" s="1">
        <v>39</v>
      </c>
      <c r="FK292" s="1">
        <v>24.38</v>
      </c>
      <c r="FO292" s="1">
        <v>32</v>
      </c>
      <c r="FP292" s="1">
        <v>24</v>
      </c>
    </row>
    <row r="293" spans="1:301" s="1" customFormat="1">
      <c r="A293" s="14">
        <v>284</v>
      </c>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c r="BC293" s="14"/>
      <c r="BD293" s="14"/>
      <c r="BE293" s="14"/>
      <c r="BF293" s="14"/>
      <c r="BG293" s="14"/>
      <c r="BH293" s="14"/>
      <c r="BI293" s="14"/>
      <c r="BJ293" s="14"/>
      <c r="BK293" s="14"/>
      <c r="BL293" s="14"/>
      <c r="BM293" s="14"/>
      <c r="BN293" s="14"/>
      <c r="BO293" s="14"/>
      <c r="BP293" s="14"/>
      <c r="BQ293" s="14"/>
      <c r="BR293" s="14"/>
      <c r="BS293" s="14"/>
      <c r="BT293" s="14"/>
      <c r="BU293" s="14"/>
      <c r="BV293" s="14"/>
      <c r="BW293" s="14"/>
      <c r="BX293" s="14"/>
      <c r="BY293" s="14"/>
      <c r="BZ293" s="14"/>
      <c r="CA293" s="14"/>
      <c r="CB293" s="14"/>
      <c r="CC293" s="14"/>
      <c r="CD293" s="14"/>
      <c r="CE293" s="14"/>
      <c r="CF293" s="14"/>
      <c r="CG293" s="14"/>
      <c r="CH293" s="14"/>
      <c r="CI293" s="14"/>
      <c r="CJ293" s="14"/>
      <c r="CK293" s="14"/>
      <c r="CL293" s="14"/>
      <c r="CM293" s="14"/>
      <c r="CN293" s="14"/>
      <c r="CO293" s="14"/>
      <c r="CP293" s="14"/>
      <c r="CQ293" s="14"/>
      <c r="CR293" s="14"/>
      <c r="CS293" s="14"/>
      <c r="CT293" s="14"/>
      <c r="CU293" s="14"/>
      <c r="CV293" s="14"/>
      <c r="CW293" s="14"/>
      <c r="CX293" s="14"/>
      <c r="CY293" s="14"/>
      <c r="CZ293" s="14"/>
      <c r="DA293" s="14"/>
      <c r="DB293" s="14"/>
      <c r="DC293" s="14"/>
      <c r="DD293" s="14"/>
      <c r="DE293" s="14"/>
      <c r="DF293" s="14"/>
      <c r="DG293" s="14"/>
      <c r="DH293" s="14"/>
      <c r="DI293" s="14"/>
      <c r="DJ293" s="14"/>
      <c r="DK293" s="14"/>
      <c r="DL293" s="14"/>
      <c r="DM293" s="14"/>
      <c r="DN293" s="14"/>
      <c r="DO293" s="14"/>
      <c r="DP293" s="14"/>
      <c r="DQ293" s="14"/>
      <c r="DR293" s="14"/>
      <c r="DS293" s="14"/>
      <c r="DT293" s="14"/>
      <c r="DU293" s="14"/>
      <c r="DV293" s="14"/>
      <c r="DW293" s="14"/>
      <c r="DX293" s="14"/>
      <c r="DY293" s="14"/>
      <c r="DZ293" s="14"/>
      <c r="EA293" s="14"/>
      <c r="EB293" s="14"/>
      <c r="EC293" s="14"/>
      <c r="ED293" s="14"/>
      <c r="EE293" s="14"/>
      <c r="EF293" s="14"/>
      <c r="EG293" s="14"/>
      <c r="EH293" s="14"/>
      <c r="EI293" s="14"/>
      <c r="EJ293" s="14"/>
      <c r="EK293" s="14"/>
      <c r="EL293" s="14"/>
      <c r="EM293" s="14"/>
      <c r="EN293" s="14"/>
      <c r="EO293" s="14"/>
      <c r="EP293" s="14"/>
      <c r="EQ293" s="14"/>
      <c r="ER293" s="14"/>
      <c r="ES293" s="14"/>
      <c r="ET293" s="14"/>
      <c r="EU293" s="14"/>
      <c r="EV293" s="14"/>
      <c r="EW293" s="14"/>
      <c r="EX293" s="14"/>
      <c r="EY293" s="14"/>
      <c r="EZ293" s="14"/>
      <c r="FA293" s="14"/>
      <c r="FB293" s="14"/>
      <c r="FC293" s="14"/>
      <c r="FD293" s="14"/>
      <c r="FE293" s="14"/>
      <c r="FF293" s="14"/>
      <c r="FG293" s="14"/>
      <c r="FH293" s="14"/>
      <c r="FI293" s="14"/>
      <c r="FJ293" s="14"/>
      <c r="FK293" s="14"/>
      <c r="FL293" s="14"/>
      <c r="FM293" s="14"/>
      <c r="FN293" s="14"/>
      <c r="FO293" s="14"/>
      <c r="FP293" s="14"/>
      <c r="FQ293" s="14"/>
      <c r="FR293" s="14"/>
      <c r="FS293" s="14"/>
      <c r="FT293" s="14"/>
      <c r="FU293" s="14"/>
      <c r="FV293" s="14"/>
      <c r="FW293" s="14"/>
      <c r="FX293" s="14"/>
      <c r="FY293" s="14"/>
      <c r="FZ293" s="14"/>
      <c r="GA293" s="14"/>
      <c r="GB293" s="14"/>
      <c r="GC293" s="14"/>
      <c r="GD293" s="14"/>
      <c r="GE293" s="14"/>
      <c r="GF293" s="14"/>
      <c r="GG293" s="14"/>
      <c r="GH293" s="14"/>
      <c r="GI293" s="14"/>
      <c r="GJ293" s="14"/>
      <c r="GK293" s="14"/>
      <c r="GL293" s="14"/>
      <c r="GM293" s="14"/>
      <c r="GN293" s="14"/>
      <c r="GO293" s="14"/>
      <c r="GP293" s="14"/>
      <c r="GQ293" s="14"/>
      <c r="GR293" s="14"/>
      <c r="GS293" s="14"/>
      <c r="GT293" s="14"/>
      <c r="GU293" s="14"/>
      <c r="GV293" s="14"/>
      <c r="GW293" s="14"/>
      <c r="GX293" s="14"/>
      <c r="GY293" s="14"/>
      <c r="GZ293" s="14"/>
      <c r="HA293" s="14"/>
      <c r="HB293" s="14"/>
      <c r="HC293" s="14"/>
      <c r="HD293" s="14"/>
      <c r="HE293" s="14"/>
      <c r="HF293" s="14"/>
      <c r="HG293" s="14"/>
      <c r="HH293" s="14"/>
      <c r="HI293" s="14"/>
      <c r="HJ293" s="14"/>
      <c r="HK293" s="14"/>
      <c r="HL293" s="14"/>
      <c r="HM293" s="14"/>
      <c r="HN293" s="14"/>
      <c r="HO293" s="14"/>
      <c r="HP293" s="14"/>
      <c r="HQ293" s="14"/>
      <c r="HR293" s="14"/>
      <c r="HS293" s="14"/>
      <c r="HT293" s="14"/>
      <c r="HU293" s="14"/>
      <c r="HV293" s="14"/>
      <c r="HW293" s="14"/>
      <c r="HX293" s="14"/>
      <c r="HY293" s="14"/>
      <c r="HZ293" s="14"/>
      <c r="IA293" s="14"/>
      <c r="IB293" s="14"/>
      <c r="IC293" s="14"/>
      <c r="ID293" s="14"/>
      <c r="IE293" s="14"/>
      <c r="IF293" s="14"/>
      <c r="IG293" s="14"/>
      <c r="IH293" s="14"/>
      <c r="II293" s="14"/>
      <c r="IJ293" s="14"/>
      <c r="IK293" s="14"/>
      <c r="IL293" s="14"/>
      <c r="IM293" s="14"/>
      <c r="IN293" s="14"/>
      <c r="IO293" s="14"/>
      <c r="IP293" s="14"/>
      <c r="IQ293" s="14"/>
      <c r="IR293" s="14"/>
      <c r="IS293" s="14"/>
      <c r="IT293" s="14"/>
      <c r="IU293" s="14"/>
      <c r="IV293" s="14"/>
      <c r="IW293" s="14"/>
      <c r="IX293" s="14"/>
      <c r="IY293" s="14"/>
      <c r="IZ293" s="14"/>
      <c r="JA293" s="14"/>
      <c r="JB293" s="14"/>
      <c r="JC293" s="14"/>
      <c r="JD293" s="14"/>
      <c r="JE293" s="14"/>
      <c r="JF293" s="14"/>
      <c r="JG293" s="14"/>
      <c r="JH293" s="14"/>
      <c r="JI293" s="14"/>
      <c r="JJ293" s="14"/>
      <c r="JK293" s="14"/>
      <c r="JL293" s="14"/>
      <c r="JM293" s="14"/>
      <c r="JN293" s="14"/>
      <c r="JO293" s="14"/>
      <c r="JP293" s="14"/>
      <c r="JQ293" s="14"/>
      <c r="JR293" s="14"/>
      <c r="JS293" s="14"/>
      <c r="JT293" s="14"/>
      <c r="JU293" s="14"/>
      <c r="JV293" s="14"/>
      <c r="JW293" s="14"/>
      <c r="JX293" s="14"/>
      <c r="JY293" s="14"/>
      <c r="JZ293" s="14"/>
      <c r="KA293" s="14"/>
      <c r="KB293" s="14"/>
      <c r="KC293" s="14"/>
      <c r="KD293" s="14"/>
      <c r="KE293" s="14"/>
      <c r="KF293" s="14"/>
      <c r="KG293" s="14"/>
      <c r="KH293" s="14"/>
      <c r="KI293" s="14"/>
      <c r="KJ293" s="14"/>
      <c r="KK293" s="14"/>
      <c r="KL293" s="14"/>
      <c r="KM293" s="14"/>
      <c r="KN293" s="14"/>
      <c r="KO293" s="14"/>
    </row>
    <row r="294" spans="1:301" s="1" customFormat="1">
      <c r="A294" s="14">
        <v>285</v>
      </c>
    </row>
    <row r="295" spans="1:301" s="1" customFormat="1">
      <c r="A295" s="14">
        <v>286</v>
      </c>
      <c r="GW295" s="1">
        <v>80</v>
      </c>
      <c r="GX295" s="1">
        <v>51</v>
      </c>
      <c r="GY295" s="1">
        <v>28</v>
      </c>
      <c r="GZ295" s="1">
        <v>9</v>
      </c>
      <c r="HA295" s="1">
        <v>10</v>
      </c>
      <c r="HD295" s="1">
        <v>37</v>
      </c>
      <c r="HI295" s="1">
        <v>39</v>
      </c>
      <c r="HK295" s="1">
        <v>2.7</v>
      </c>
      <c r="HL295" s="1">
        <v>31</v>
      </c>
      <c r="HM295" s="1">
        <v>34</v>
      </c>
    </row>
    <row r="296" spans="1:301" s="1" customFormat="1">
      <c r="A296" s="14">
        <v>287</v>
      </c>
      <c r="B296" s="1">
        <v>63</v>
      </c>
      <c r="C296" s="1">
        <v>63</v>
      </c>
      <c r="D296" s="1">
        <v>186</v>
      </c>
      <c r="E296" s="1">
        <v>176</v>
      </c>
      <c r="F296" s="1">
        <v>480</v>
      </c>
      <c r="G296" s="1">
        <v>491</v>
      </c>
      <c r="H296" s="1">
        <v>60</v>
      </c>
      <c r="I296" s="1">
        <v>-50</v>
      </c>
      <c r="J296" s="1">
        <v>103</v>
      </c>
      <c r="K296" s="1" t="s">
        <v>7080</v>
      </c>
      <c r="P296" s="1">
        <v>78</v>
      </c>
      <c r="Q296" s="1">
        <v>78</v>
      </c>
      <c r="R296" s="1">
        <v>206</v>
      </c>
      <c r="S296" s="1">
        <v>182</v>
      </c>
      <c r="T296" s="1">
        <v>464</v>
      </c>
      <c r="U296" s="1">
        <v>528</v>
      </c>
      <c r="V296" s="1">
        <v>53</v>
      </c>
      <c r="W296" s="1">
        <v>-46</v>
      </c>
      <c r="X296" s="1">
        <v>102</v>
      </c>
      <c r="Y296" s="1" t="s">
        <v>7081</v>
      </c>
      <c r="EZ296" s="1">
        <v>25</v>
      </c>
      <c r="FA296" s="1">
        <v>66</v>
      </c>
      <c r="FB296" s="1">
        <v>57</v>
      </c>
      <c r="FC296" s="1">
        <v>9</v>
      </c>
      <c r="FD296" s="1">
        <v>8</v>
      </c>
      <c r="FG296" s="1">
        <v>51</v>
      </c>
      <c r="FL296" s="1">
        <v>30</v>
      </c>
      <c r="FN296" s="1">
        <v>2.58</v>
      </c>
      <c r="FP296" s="1">
        <v>31</v>
      </c>
      <c r="FR296" s="1">
        <v>0.93</v>
      </c>
      <c r="FS296" s="1">
        <v>2</v>
      </c>
      <c r="FY296" s="1">
        <v>25</v>
      </c>
      <c r="FZ296" s="1">
        <v>56</v>
      </c>
      <c r="GA296" s="1">
        <v>49</v>
      </c>
      <c r="GB296" s="1">
        <v>9</v>
      </c>
      <c r="GC296" s="1">
        <v>11</v>
      </c>
      <c r="GF296" s="1">
        <v>54</v>
      </c>
      <c r="GG296" s="1">
        <v>55</v>
      </c>
      <c r="GH296" s="1">
        <v>62</v>
      </c>
      <c r="GK296" s="1">
        <v>31</v>
      </c>
      <c r="GM296" s="1">
        <v>2.8</v>
      </c>
      <c r="GN296" s="1">
        <v>27</v>
      </c>
      <c r="HU296" s="1">
        <f>EZ296-FY296</f>
        <v>0</v>
      </c>
      <c r="HV296" s="1">
        <f>FA296-FZ296</f>
        <v>10</v>
      </c>
      <c r="HW296" s="1">
        <f>FB296-GA296</f>
        <v>8</v>
      </c>
      <c r="HX296" s="1">
        <f>FC296-GB296</f>
        <v>0</v>
      </c>
      <c r="HY296" s="1">
        <f>FD296-GC296</f>
        <v>-3</v>
      </c>
      <c r="IB296" s="1">
        <f>FG296-GF296</f>
        <v>-3</v>
      </c>
      <c r="IE296" s="1">
        <f>FL296-GK296</f>
        <v>-1</v>
      </c>
      <c r="IF296" s="1">
        <f>FN296-GM296</f>
        <v>-0.21999999999999975</v>
      </c>
    </row>
    <row r="297" spans="1:301" s="1" customFormat="1">
      <c r="A297" s="14">
        <v>288</v>
      </c>
      <c r="B297" s="1">
        <v>68</v>
      </c>
      <c r="C297" s="1">
        <v>68</v>
      </c>
      <c r="D297" s="1">
        <v>138</v>
      </c>
      <c r="E297" s="1">
        <v>84</v>
      </c>
      <c r="F297" s="1">
        <v>366</v>
      </c>
      <c r="G297" s="1">
        <v>389</v>
      </c>
      <c r="H297" s="1">
        <v>61</v>
      </c>
      <c r="I297" s="1">
        <v>-4</v>
      </c>
      <c r="J297" s="1">
        <v>45</v>
      </c>
      <c r="K297" s="1" t="s">
        <v>7339</v>
      </c>
    </row>
    <row r="298" spans="1:301" s="1" customFormat="1">
      <c r="A298" s="14">
        <v>289</v>
      </c>
      <c r="B298" s="1">
        <v>64</v>
      </c>
      <c r="C298" s="1">
        <v>64</v>
      </c>
      <c r="D298" s="1">
        <v>208</v>
      </c>
      <c r="E298" s="1">
        <v>82</v>
      </c>
      <c r="F298" s="1">
        <v>416</v>
      </c>
      <c r="G298" s="1">
        <v>429</v>
      </c>
      <c r="H298" s="1">
        <v>55</v>
      </c>
      <c r="I298" s="1">
        <v>-29</v>
      </c>
      <c r="J298" s="1">
        <v>23</v>
      </c>
      <c r="K298" s="1" t="s">
        <v>7426</v>
      </c>
      <c r="GW298" s="1">
        <v>70</v>
      </c>
      <c r="GX298" s="1">
        <v>41</v>
      </c>
      <c r="GY298" s="1">
        <v>26</v>
      </c>
      <c r="GZ298" s="1">
        <v>9</v>
      </c>
      <c r="HA298" s="1">
        <v>7</v>
      </c>
      <c r="HB298" s="1">
        <v>72</v>
      </c>
      <c r="HC298" s="1">
        <v>115</v>
      </c>
      <c r="HD298" s="1">
        <v>26</v>
      </c>
      <c r="HG298" s="1">
        <v>50</v>
      </c>
      <c r="HH298" s="1">
        <v>33.33</v>
      </c>
      <c r="HL298" s="1">
        <v>29</v>
      </c>
      <c r="HM298" s="1">
        <v>29</v>
      </c>
      <c r="HN298" s="1">
        <v>1.99</v>
      </c>
      <c r="HP298" s="1">
        <v>5</v>
      </c>
      <c r="HQ298" s="1">
        <v>1.8</v>
      </c>
      <c r="HR298" s="1">
        <v>1.1100000000000001</v>
      </c>
    </row>
    <row r="299" spans="1:301" s="1" customFormat="1">
      <c r="A299" s="14">
        <v>290</v>
      </c>
      <c r="B299" s="1">
        <v>108</v>
      </c>
      <c r="C299" s="1">
        <v>108</v>
      </c>
      <c r="D299" s="1">
        <v>200</v>
      </c>
      <c r="E299" s="1">
        <v>106</v>
      </c>
      <c r="F299" s="1">
        <v>378</v>
      </c>
      <c r="G299" s="1">
        <v>506</v>
      </c>
      <c r="I299" s="1">
        <v>-50</v>
      </c>
      <c r="J299" s="1">
        <v>-29</v>
      </c>
      <c r="K299" s="1" t="s">
        <v>7410</v>
      </c>
      <c r="P299" s="1">
        <v>107</v>
      </c>
      <c r="S299" s="1">
        <v>102</v>
      </c>
      <c r="T299" s="1">
        <v>408</v>
      </c>
      <c r="U299" s="1">
        <v>544</v>
      </c>
      <c r="W299" s="1">
        <v>-43</v>
      </c>
      <c r="X299" s="1">
        <v>22</v>
      </c>
      <c r="Y299" s="1" t="s">
        <v>7411</v>
      </c>
      <c r="AD299" s="1">
        <v>93</v>
      </c>
      <c r="AE299" s="1">
        <v>220</v>
      </c>
      <c r="AG299" s="1">
        <v>94</v>
      </c>
      <c r="AH299" s="1">
        <v>380</v>
      </c>
      <c r="AI299" s="1">
        <v>472</v>
      </c>
      <c r="AJ299" s="1">
        <v>99</v>
      </c>
      <c r="AK299" s="1">
        <v>-30</v>
      </c>
      <c r="AL299" s="1">
        <v>67</v>
      </c>
      <c r="AM299" s="1" t="s">
        <v>7412</v>
      </c>
      <c r="EZ299" s="1">
        <v>47</v>
      </c>
      <c r="FA299" s="1">
        <v>38</v>
      </c>
      <c r="FB299" s="1">
        <v>29</v>
      </c>
      <c r="FC299" s="1">
        <v>17</v>
      </c>
      <c r="FD299" s="1">
        <v>15</v>
      </c>
      <c r="FG299" s="1">
        <v>38</v>
      </c>
      <c r="FO299" s="1">
        <v>39</v>
      </c>
      <c r="FP299" s="1">
        <v>37</v>
      </c>
      <c r="FS299" s="1">
        <v>2.44</v>
      </c>
    </row>
    <row r="300" spans="1:301" s="1" customFormat="1">
      <c r="A300" s="14">
        <v>291</v>
      </c>
      <c r="B300" s="1">
        <v>82</v>
      </c>
      <c r="C300" s="1">
        <v>82</v>
      </c>
      <c r="D300" s="1">
        <v>222</v>
      </c>
      <c r="E300" s="1">
        <v>104</v>
      </c>
      <c r="F300" s="1">
        <v>402</v>
      </c>
      <c r="G300" s="1">
        <v>469</v>
      </c>
      <c r="H300" s="1">
        <v>32</v>
      </c>
      <c r="I300" s="1">
        <v>-61</v>
      </c>
      <c r="J300" s="1">
        <v>52</v>
      </c>
      <c r="K300" s="1" t="s">
        <v>7140</v>
      </c>
    </row>
    <row r="301" spans="1:301" s="1" customFormat="1">
      <c r="A301" s="14">
        <v>292</v>
      </c>
      <c r="B301" s="1">
        <v>81</v>
      </c>
      <c r="C301" s="1">
        <v>81</v>
      </c>
      <c r="D301" s="1">
        <v>154</v>
      </c>
      <c r="E301" s="1">
        <v>78</v>
      </c>
      <c r="F301" s="1">
        <v>354</v>
      </c>
      <c r="G301" s="1">
        <v>411</v>
      </c>
      <c r="H301" s="1">
        <v>51</v>
      </c>
      <c r="I301" s="1">
        <v>49</v>
      </c>
      <c r="J301" s="1">
        <v>50</v>
      </c>
      <c r="K301" s="1" t="s">
        <v>7108</v>
      </c>
    </row>
    <row r="302" spans="1:301" s="1" customFormat="1">
      <c r="A302" s="14">
        <v>293</v>
      </c>
      <c r="B302" s="1">
        <v>67</v>
      </c>
      <c r="C302" s="1">
        <v>67</v>
      </c>
      <c r="D302" s="1">
        <v>156</v>
      </c>
      <c r="E302" s="1">
        <v>78</v>
      </c>
      <c r="F302" s="1">
        <v>422</v>
      </c>
      <c r="G302" s="1">
        <v>445</v>
      </c>
      <c r="H302" s="1">
        <v>46</v>
      </c>
      <c r="I302" s="1">
        <v>24</v>
      </c>
      <c r="J302" s="1">
        <v>15</v>
      </c>
      <c r="K302" s="1" t="s">
        <v>7029</v>
      </c>
      <c r="P302" s="1">
        <v>63</v>
      </c>
      <c r="Q302" s="1">
        <v>63</v>
      </c>
      <c r="R302" s="1">
        <v>164</v>
      </c>
      <c r="S302" s="1">
        <v>76</v>
      </c>
      <c r="T302" s="1">
        <v>430</v>
      </c>
      <c r="U302" s="1">
        <v>440</v>
      </c>
      <c r="V302" s="1">
        <v>42</v>
      </c>
      <c r="W302" s="1">
        <v>35</v>
      </c>
      <c r="X302" s="1">
        <v>22</v>
      </c>
      <c r="Y302" s="1" t="s">
        <v>7029</v>
      </c>
      <c r="AD302" s="1">
        <v>55</v>
      </c>
      <c r="AF302" s="1">
        <v>170</v>
      </c>
      <c r="AG302" s="1">
        <v>84</v>
      </c>
      <c r="AH302" s="1">
        <v>446</v>
      </c>
      <c r="AI302" s="1">
        <v>426</v>
      </c>
      <c r="AJ302" s="1">
        <v>27</v>
      </c>
      <c r="AK302" s="1">
        <v>10</v>
      </c>
      <c r="AL302" s="1">
        <v>13</v>
      </c>
      <c r="AM302" s="1" t="s">
        <v>7170</v>
      </c>
      <c r="AR302" s="1">
        <v>61</v>
      </c>
      <c r="AT302" s="1">
        <v>158</v>
      </c>
      <c r="AU302" s="1">
        <v>84</v>
      </c>
      <c r="AV302" s="1">
        <v>434</v>
      </c>
      <c r="AW302" s="1">
        <v>436</v>
      </c>
      <c r="AX302" s="1">
        <v>20</v>
      </c>
      <c r="AY302" s="1">
        <v>-4</v>
      </c>
      <c r="AZ302" s="1">
        <v>2</v>
      </c>
      <c r="BA302" s="1" t="s">
        <v>7139</v>
      </c>
    </row>
    <row r="303" spans="1:301" s="1" customFormat="1">
      <c r="A303" s="14">
        <v>294</v>
      </c>
      <c r="B303" s="1">
        <v>116</v>
      </c>
      <c r="C303" s="1">
        <v>116</v>
      </c>
      <c r="D303" s="1">
        <v>256</v>
      </c>
      <c r="E303" s="1">
        <v>126</v>
      </c>
      <c r="F303" s="1">
        <v>308</v>
      </c>
      <c r="G303" s="1">
        <v>428</v>
      </c>
      <c r="I303" s="1">
        <v>-54</v>
      </c>
      <c r="J303" s="1">
        <v>112</v>
      </c>
      <c r="K303" s="1" t="s">
        <v>7006</v>
      </c>
      <c r="KB303" s="4"/>
    </row>
    <row r="304" spans="1:301" s="1" customFormat="1">
      <c r="A304" s="14">
        <v>295</v>
      </c>
      <c r="B304" s="1">
        <v>98</v>
      </c>
      <c r="C304" s="1">
        <v>98</v>
      </c>
      <c r="D304" s="1">
        <v>184</v>
      </c>
      <c r="E304" s="1">
        <v>92</v>
      </c>
      <c r="F304" s="1">
        <v>386</v>
      </c>
      <c r="G304" s="1">
        <v>492</v>
      </c>
      <c r="H304" s="1">
        <v>57</v>
      </c>
      <c r="I304" s="1">
        <v>-31</v>
      </c>
      <c r="J304" s="1">
        <v>234</v>
      </c>
      <c r="K304" s="1" t="s">
        <v>7318</v>
      </c>
      <c r="P304" s="1">
        <v>79</v>
      </c>
      <c r="Q304" s="1">
        <v>79</v>
      </c>
      <c r="R304" s="1">
        <v>170</v>
      </c>
      <c r="S304" s="1">
        <v>96</v>
      </c>
      <c r="T304" s="1">
        <v>430</v>
      </c>
      <c r="U304" s="1">
        <v>493</v>
      </c>
      <c r="V304" s="1">
        <v>38</v>
      </c>
      <c r="W304" s="1">
        <v>-28</v>
      </c>
      <c r="X304" s="1">
        <v>181</v>
      </c>
      <c r="Y304" s="1" t="s">
        <v>7319</v>
      </c>
      <c r="AD304" s="1">
        <v>66</v>
      </c>
      <c r="AF304" s="1">
        <v>184</v>
      </c>
      <c r="AG304" s="1">
        <v>98</v>
      </c>
      <c r="AH304" s="1">
        <v>444</v>
      </c>
      <c r="AI304" s="1">
        <v>465</v>
      </c>
      <c r="AJ304" s="1">
        <v>33</v>
      </c>
      <c r="AK304" s="1">
        <v>-30</v>
      </c>
      <c r="AL304" s="1">
        <v>116</v>
      </c>
      <c r="AM304" s="1" t="s">
        <v>7320</v>
      </c>
      <c r="AR304" s="1">
        <v>68</v>
      </c>
      <c r="AT304" s="1">
        <v>184</v>
      </c>
      <c r="AU304" s="1">
        <v>94</v>
      </c>
      <c r="AV304" s="1">
        <v>430</v>
      </c>
      <c r="AW304" s="1">
        <v>457</v>
      </c>
      <c r="AX304" s="1">
        <v>46</v>
      </c>
      <c r="AY304" s="1">
        <v>-30</v>
      </c>
      <c r="AZ304" s="1">
        <v>116</v>
      </c>
      <c r="BA304" s="1" t="s">
        <v>7321</v>
      </c>
      <c r="FY304" s="1">
        <v>40</v>
      </c>
      <c r="FZ304" s="1">
        <v>58</v>
      </c>
      <c r="GA304" s="1">
        <v>46</v>
      </c>
      <c r="GB304" s="1">
        <v>9</v>
      </c>
      <c r="GC304" s="1">
        <v>10</v>
      </c>
      <c r="GD304" s="1">
        <v>161</v>
      </c>
      <c r="GE304" s="1">
        <v>86.2</v>
      </c>
      <c r="GF304" s="1">
        <v>44</v>
      </c>
      <c r="GH304" s="1">
        <v>63</v>
      </c>
      <c r="GI304" s="1">
        <v>90</v>
      </c>
      <c r="GJ304" s="1">
        <v>45</v>
      </c>
      <c r="GK304" s="1">
        <v>45</v>
      </c>
      <c r="GL304" s="1">
        <v>31</v>
      </c>
      <c r="GM304" s="1">
        <v>3.34</v>
      </c>
      <c r="GN304" s="1">
        <v>34</v>
      </c>
      <c r="GO304" s="1">
        <v>40</v>
      </c>
      <c r="GP304" s="1">
        <v>2.16</v>
      </c>
      <c r="GQ304" s="1">
        <v>14</v>
      </c>
      <c r="GR304" s="1">
        <v>9</v>
      </c>
      <c r="GS304" s="1">
        <v>1.9</v>
      </c>
      <c r="GT304" s="1">
        <v>1.76</v>
      </c>
      <c r="GU304" s="1">
        <v>19</v>
      </c>
      <c r="GV304" s="1">
        <v>10</v>
      </c>
    </row>
    <row r="305" spans="1:301" s="14" customFormat="1">
      <c r="A305" s="14">
        <v>296</v>
      </c>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row>
    <row r="306" spans="1:301" s="1" customFormat="1">
      <c r="A306" s="14">
        <v>297</v>
      </c>
      <c r="B306" s="1">
        <v>97</v>
      </c>
      <c r="C306" s="1">
        <v>97</v>
      </c>
      <c r="D306" s="1">
        <v>150</v>
      </c>
      <c r="E306" s="1">
        <v>82</v>
      </c>
      <c r="F306" s="1">
        <v>348</v>
      </c>
      <c r="G306" s="1">
        <v>441</v>
      </c>
      <c r="H306" s="1">
        <v>61</v>
      </c>
      <c r="I306" s="1">
        <v>49</v>
      </c>
      <c r="J306" s="1">
        <v>33</v>
      </c>
      <c r="K306" s="1" t="s">
        <v>7007</v>
      </c>
    </row>
    <row r="307" spans="1:301" s="1" customFormat="1">
      <c r="A307" s="14">
        <v>298</v>
      </c>
      <c r="B307" s="1">
        <v>128</v>
      </c>
      <c r="C307" s="1">
        <v>128</v>
      </c>
      <c r="D307" s="1">
        <v>130</v>
      </c>
      <c r="E307" s="1">
        <v>102</v>
      </c>
      <c r="F307" s="1">
        <v>304</v>
      </c>
      <c r="G307" s="1">
        <v>443</v>
      </c>
      <c r="H307" s="1">
        <v>85</v>
      </c>
      <c r="I307" s="1">
        <v>78</v>
      </c>
      <c r="J307" s="1">
        <v>73</v>
      </c>
      <c r="K307" s="1" t="s">
        <v>7163</v>
      </c>
    </row>
    <row r="308" spans="1:301" s="1" customFormat="1">
      <c r="A308" s="14">
        <v>299</v>
      </c>
    </row>
    <row r="309" spans="1:301" s="1" customFormat="1">
      <c r="A309" s="14">
        <v>300</v>
      </c>
      <c r="B309" s="1">
        <v>71</v>
      </c>
      <c r="C309" s="1">
        <v>71</v>
      </c>
      <c r="D309" s="1">
        <v>178</v>
      </c>
      <c r="E309" s="1">
        <v>168</v>
      </c>
      <c r="F309" s="1">
        <v>502</v>
      </c>
      <c r="G309" s="1">
        <v>545</v>
      </c>
      <c r="H309" s="1">
        <v>57</v>
      </c>
      <c r="I309" s="1">
        <v>130</v>
      </c>
      <c r="J309" s="1">
        <v>-40</v>
      </c>
      <c r="K309" s="1" t="s">
        <v>7241</v>
      </c>
      <c r="P309" s="1">
        <v>69</v>
      </c>
      <c r="Q309" s="1">
        <v>69</v>
      </c>
      <c r="R309" s="1">
        <v>210</v>
      </c>
      <c r="S309" s="1">
        <v>176</v>
      </c>
      <c r="T309" s="1">
        <v>518</v>
      </c>
      <c r="U309" s="1">
        <v>555</v>
      </c>
      <c r="V309" s="1">
        <v>33</v>
      </c>
      <c r="W309" s="1">
        <v>267</v>
      </c>
      <c r="X309" s="1">
        <v>61</v>
      </c>
      <c r="Y309" s="1" t="s">
        <v>7242</v>
      </c>
      <c r="EZ309" s="1">
        <v>70</v>
      </c>
      <c r="FA309" s="1">
        <v>50</v>
      </c>
      <c r="FB309" s="1">
        <v>28</v>
      </c>
      <c r="FC309" s="1">
        <v>13</v>
      </c>
      <c r="FD309" s="1">
        <v>13</v>
      </c>
      <c r="FE309" s="1">
        <v>97</v>
      </c>
      <c r="FG309" s="1">
        <v>45</v>
      </c>
      <c r="FL309" s="1">
        <v>53</v>
      </c>
      <c r="FM309" s="1">
        <v>43</v>
      </c>
      <c r="FN309" s="1">
        <v>3.29</v>
      </c>
      <c r="FO309" s="1">
        <v>27</v>
      </c>
      <c r="FP309" s="1">
        <v>33</v>
      </c>
      <c r="KB309" s="1">
        <v>1</v>
      </c>
    </row>
    <row r="310" spans="1:301" s="1" customFormat="1">
      <c r="A310" s="14">
        <v>301</v>
      </c>
      <c r="EZ310" s="1">
        <v>65</v>
      </c>
      <c r="FA310" s="1">
        <v>50</v>
      </c>
      <c r="FB310" s="1">
        <v>33</v>
      </c>
      <c r="FC310" s="1">
        <v>12</v>
      </c>
      <c r="FD310" s="1">
        <v>11</v>
      </c>
      <c r="FE310" s="1">
        <v>57.8</v>
      </c>
      <c r="FF310" s="1">
        <v>74.5</v>
      </c>
      <c r="FG310" s="1">
        <v>27</v>
      </c>
      <c r="FL310" s="1">
        <v>11</v>
      </c>
      <c r="FM310" s="1">
        <v>11</v>
      </c>
      <c r="FN310" s="1">
        <v>1.68</v>
      </c>
      <c r="FO310" s="1">
        <v>43</v>
      </c>
      <c r="FP310" s="1">
        <v>41</v>
      </c>
      <c r="FR310" s="1">
        <v>1.19</v>
      </c>
      <c r="FS310" s="1">
        <v>2.2000000000000002</v>
      </c>
      <c r="FT310" s="1">
        <v>3.38</v>
      </c>
      <c r="FV310" s="1">
        <v>4</v>
      </c>
      <c r="FW310" s="1">
        <v>20</v>
      </c>
      <c r="FX310" s="1">
        <v>14</v>
      </c>
    </row>
    <row r="311" spans="1:301" s="1" customFormat="1">
      <c r="A311" s="14">
        <v>302</v>
      </c>
      <c r="B311" s="1">
        <v>90</v>
      </c>
      <c r="C311" s="1">
        <v>90</v>
      </c>
      <c r="D311" s="1">
        <v>134</v>
      </c>
      <c r="E311" s="1">
        <v>64</v>
      </c>
      <c r="F311" s="1">
        <v>372</v>
      </c>
      <c r="G311" s="1">
        <v>455</v>
      </c>
      <c r="H311" s="1">
        <v>75</v>
      </c>
      <c r="I311" s="1">
        <v>63</v>
      </c>
      <c r="J311" s="1">
        <v>52</v>
      </c>
      <c r="K311" s="1" t="s">
        <v>7119</v>
      </c>
      <c r="P311" s="1">
        <v>87</v>
      </c>
      <c r="Q311" s="1">
        <v>87</v>
      </c>
      <c r="R311" s="1">
        <v>132</v>
      </c>
      <c r="S311" s="1">
        <v>74</v>
      </c>
      <c r="T311" s="1">
        <v>380</v>
      </c>
      <c r="U311" s="1">
        <v>457</v>
      </c>
      <c r="V311" s="1">
        <v>73</v>
      </c>
      <c r="W311" s="1">
        <v>64</v>
      </c>
      <c r="X311" s="1">
        <v>12</v>
      </c>
      <c r="Y311" s="1" t="s">
        <v>7120</v>
      </c>
    </row>
    <row r="312" spans="1:301" s="1" customFormat="1">
      <c r="A312" s="14">
        <v>303</v>
      </c>
      <c r="B312" s="1">
        <v>93</v>
      </c>
      <c r="C312" s="1">
        <v>93</v>
      </c>
      <c r="D312" s="1">
        <v>174</v>
      </c>
      <c r="E312" s="1">
        <v>114</v>
      </c>
      <c r="F312" s="1">
        <v>380</v>
      </c>
      <c r="G312" s="1">
        <v>472</v>
      </c>
      <c r="H312" s="1">
        <v>54</v>
      </c>
      <c r="I312" s="1">
        <v>50</v>
      </c>
      <c r="J312" s="1">
        <v>77</v>
      </c>
      <c r="K312" s="1" t="s">
        <v>7121</v>
      </c>
      <c r="P312" s="1">
        <v>96</v>
      </c>
      <c r="Q312" s="1">
        <v>96</v>
      </c>
      <c r="R312" s="1">
        <v>196</v>
      </c>
      <c r="S312" s="1">
        <v>108</v>
      </c>
      <c r="T312" s="1">
        <v>364</v>
      </c>
      <c r="U312" s="1">
        <v>459</v>
      </c>
      <c r="V312" s="1">
        <v>65</v>
      </c>
      <c r="W312" s="1">
        <v>-6</v>
      </c>
      <c r="X312" s="1">
        <v>82</v>
      </c>
      <c r="Y312" s="1" t="s">
        <v>7122</v>
      </c>
      <c r="EZ312" s="1">
        <v>65</v>
      </c>
      <c r="FA312" s="1">
        <v>54</v>
      </c>
      <c r="FB312" s="1">
        <v>37</v>
      </c>
      <c r="FC312" s="1">
        <v>14</v>
      </c>
      <c r="FD312" s="1">
        <v>19</v>
      </c>
      <c r="FE312" s="1">
        <v>105</v>
      </c>
      <c r="FF312" s="1">
        <v>54.8</v>
      </c>
      <c r="FG312" s="1">
        <v>45</v>
      </c>
      <c r="FO312" s="1">
        <v>40</v>
      </c>
      <c r="FP312" s="1">
        <v>42</v>
      </c>
    </row>
    <row r="313" spans="1:301" s="1" customFormat="1">
      <c r="A313" s="14">
        <v>304</v>
      </c>
      <c r="B313" s="1">
        <v>74</v>
      </c>
      <c r="E313" s="1">
        <v>160</v>
      </c>
      <c r="F313" s="1">
        <v>404</v>
      </c>
      <c r="G313" s="1">
        <v>448</v>
      </c>
      <c r="I313" s="1">
        <v>-62</v>
      </c>
      <c r="J313" s="1">
        <v>21</v>
      </c>
      <c r="K313" s="1" t="s">
        <v>7152</v>
      </c>
      <c r="P313" s="1">
        <v>81</v>
      </c>
      <c r="S313" s="1">
        <v>146</v>
      </c>
      <c r="T313" s="1">
        <v>394</v>
      </c>
      <c r="U313" s="1">
        <v>457</v>
      </c>
      <c r="W313" s="1">
        <v>-81</v>
      </c>
      <c r="X313" s="1">
        <v>8</v>
      </c>
      <c r="Y313" s="1" t="s">
        <v>7143</v>
      </c>
      <c r="FY313" s="1">
        <v>65</v>
      </c>
      <c r="FZ313" s="1">
        <v>49</v>
      </c>
      <c r="GA313" s="1">
        <v>29</v>
      </c>
      <c r="GB313" s="1">
        <v>8</v>
      </c>
      <c r="GC313" s="1">
        <v>7</v>
      </c>
      <c r="GF313" s="1">
        <v>51</v>
      </c>
      <c r="GI313" s="1">
        <v>94</v>
      </c>
      <c r="GJ313" s="1">
        <v>47</v>
      </c>
      <c r="GK313" s="1">
        <v>49</v>
      </c>
      <c r="GL313" s="1">
        <v>41</v>
      </c>
      <c r="GM313" s="1">
        <v>3.33</v>
      </c>
      <c r="GN313" s="1">
        <v>34</v>
      </c>
      <c r="GO313" s="1">
        <v>35</v>
      </c>
    </row>
    <row r="314" spans="1:301" s="1" customFormat="1">
      <c r="A314" s="14">
        <v>305</v>
      </c>
      <c r="C314" s="64"/>
      <c r="D314" s="3"/>
      <c r="L314"/>
      <c r="AZ314" s="66"/>
      <c r="BL314" s="14"/>
      <c r="CV314" s="14"/>
      <c r="DN314" s="14"/>
    </row>
    <row r="315" spans="1:301" s="1" customFormat="1">
      <c r="A315" s="14">
        <v>306</v>
      </c>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c r="BC315" s="14"/>
      <c r="BD315" s="14"/>
      <c r="BE315" s="14"/>
      <c r="BF315" s="14"/>
      <c r="BG315" s="14"/>
      <c r="BH315" s="14"/>
      <c r="BI315" s="14"/>
      <c r="BJ315" s="14"/>
      <c r="BK315" s="14"/>
      <c r="BL315" s="14"/>
      <c r="BM315" s="14"/>
      <c r="BN315" s="14"/>
      <c r="BO315" s="14"/>
      <c r="BP315" s="14"/>
      <c r="BQ315" s="14"/>
      <c r="BR315" s="14"/>
      <c r="BS315" s="14"/>
      <c r="BT315" s="14"/>
      <c r="BU315" s="14"/>
      <c r="BV315" s="14"/>
      <c r="BW315" s="14"/>
      <c r="BX315" s="14"/>
      <c r="BY315" s="14"/>
      <c r="BZ315" s="14"/>
      <c r="CA315" s="14"/>
      <c r="CB315" s="14"/>
      <c r="CC315" s="14"/>
      <c r="CD315" s="14"/>
      <c r="CE315" s="14"/>
      <c r="CF315" s="14"/>
      <c r="CG315" s="14"/>
      <c r="CH315" s="14"/>
      <c r="CI315" s="14"/>
      <c r="CJ315" s="14"/>
      <c r="CK315" s="14"/>
      <c r="CL315" s="14"/>
      <c r="CM315" s="14"/>
      <c r="CN315" s="14"/>
      <c r="CO315" s="14"/>
      <c r="CP315" s="14"/>
      <c r="CQ315" s="14"/>
      <c r="CR315" s="14"/>
      <c r="CS315" s="14"/>
      <c r="CT315" s="14"/>
      <c r="CU315" s="14"/>
      <c r="CV315" s="14"/>
      <c r="CW315" s="14"/>
      <c r="CX315" s="14"/>
      <c r="CY315" s="14"/>
      <c r="CZ315" s="14"/>
      <c r="DA315" s="14"/>
      <c r="DB315" s="14"/>
      <c r="DC315" s="14"/>
      <c r="DD315" s="14"/>
      <c r="DE315" s="14"/>
      <c r="DF315" s="14"/>
      <c r="DG315" s="14"/>
      <c r="DH315" s="14"/>
      <c r="DI315" s="14"/>
      <c r="DJ315" s="14"/>
      <c r="DK315" s="14"/>
      <c r="DL315" s="14"/>
      <c r="DM315" s="14"/>
      <c r="DN315" s="14"/>
      <c r="DO315" s="14"/>
      <c r="DP315" s="14"/>
      <c r="DQ315" s="14"/>
      <c r="DR315" s="14"/>
      <c r="DS315" s="14"/>
      <c r="DT315" s="14"/>
      <c r="DU315" s="14"/>
      <c r="DV315" s="14"/>
      <c r="DW315" s="14"/>
      <c r="DX315" s="14"/>
      <c r="DY315" s="14"/>
      <c r="DZ315" s="14"/>
      <c r="EA315" s="14"/>
      <c r="EB315" s="14"/>
      <c r="EC315" s="14"/>
      <c r="ED315" s="14"/>
      <c r="EE315" s="14"/>
      <c r="EF315" s="14"/>
      <c r="EG315" s="14"/>
      <c r="EH315" s="14"/>
      <c r="EI315" s="14"/>
      <c r="EJ315" s="14"/>
      <c r="EK315" s="14"/>
      <c r="EL315" s="14"/>
      <c r="EM315" s="14"/>
      <c r="EN315" s="14"/>
      <c r="EO315" s="14"/>
      <c r="EP315" s="14"/>
      <c r="EQ315" s="14"/>
      <c r="ER315" s="14"/>
      <c r="ES315" s="14"/>
      <c r="ET315" s="14"/>
      <c r="EU315" s="14"/>
      <c r="EV315" s="14"/>
      <c r="EW315" s="14"/>
      <c r="EX315" s="14"/>
      <c r="EY315" s="14"/>
      <c r="EZ315" s="14"/>
      <c r="FA315" s="14"/>
      <c r="FB315" s="14"/>
      <c r="FC315" s="14"/>
      <c r="FD315" s="14"/>
      <c r="FE315" s="14"/>
      <c r="FF315" s="14"/>
      <c r="FG315" s="14"/>
      <c r="FH315" s="14"/>
      <c r="FI315" s="14"/>
      <c r="FJ315" s="14"/>
      <c r="FK315" s="14"/>
      <c r="FL315" s="14"/>
      <c r="FM315" s="14"/>
      <c r="FN315" s="14"/>
      <c r="FO315" s="14"/>
      <c r="FP315" s="14"/>
      <c r="FQ315" s="14"/>
      <c r="FR315" s="14"/>
      <c r="FS315" s="14"/>
      <c r="FT315" s="14"/>
      <c r="FU315" s="14"/>
      <c r="FV315" s="14"/>
      <c r="FW315" s="14"/>
      <c r="FX315" s="14"/>
      <c r="FY315" s="14"/>
      <c r="FZ315" s="14"/>
      <c r="GA315" s="14"/>
      <c r="GB315" s="14"/>
      <c r="GC315" s="14"/>
      <c r="GD315" s="14"/>
      <c r="GE315" s="14"/>
      <c r="GF315" s="14"/>
      <c r="GG315" s="14"/>
      <c r="GH315" s="14"/>
      <c r="GI315" s="14"/>
      <c r="GJ315" s="14"/>
      <c r="GK315" s="14"/>
      <c r="GL315" s="14"/>
      <c r="GM315" s="14"/>
      <c r="GN315" s="14"/>
      <c r="GO315" s="14"/>
      <c r="GP315" s="14"/>
      <c r="GQ315" s="14"/>
      <c r="GR315" s="14"/>
      <c r="GS315" s="14"/>
      <c r="GT315" s="14"/>
      <c r="GU315" s="14"/>
      <c r="GV315" s="14"/>
      <c r="GW315" s="14"/>
      <c r="GX315" s="14"/>
      <c r="GY315" s="14"/>
      <c r="GZ315" s="14"/>
      <c r="HA315" s="14"/>
      <c r="HB315" s="14"/>
      <c r="HC315" s="14"/>
      <c r="HD315" s="14"/>
      <c r="HE315" s="14"/>
      <c r="HF315" s="14"/>
      <c r="HG315" s="14"/>
      <c r="HH315" s="14"/>
      <c r="HI315" s="14"/>
      <c r="HJ315" s="14"/>
      <c r="HK315" s="14"/>
      <c r="HL315" s="14"/>
      <c r="HM315" s="14"/>
      <c r="HN315" s="14"/>
      <c r="HO315" s="14"/>
      <c r="HP315" s="14"/>
      <c r="HQ315" s="14"/>
      <c r="HR315" s="14"/>
      <c r="HS315" s="14"/>
      <c r="HT315" s="14"/>
      <c r="HU315" s="14"/>
      <c r="HV315" s="14"/>
      <c r="HW315" s="14"/>
      <c r="HX315" s="14"/>
      <c r="HY315" s="14"/>
      <c r="HZ315" s="14"/>
      <c r="IA315" s="14"/>
      <c r="IB315" s="14"/>
      <c r="IC315" s="14"/>
      <c r="ID315" s="14"/>
      <c r="IE315" s="14"/>
      <c r="IF315" s="14"/>
      <c r="IG315" s="14"/>
      <c r="IH315" s="14"/>
      <c r="II315" s="14"/>
      <c r="IJ315" s="14"/>
      <c r="IK315" s="14"/>
      <c r="IL315" s="14"/>
      <c r="IM315" s="14"/>
      <c r="IN315" s="14"/>
      <c r="IO315" s="14"/>
      <c r="IP315" s="14"/>
      <c r="IQ315" s="14"/>
      <c r="IR315" s="14"/>
      <c r="IS315" s="14"/>
      <c r="IT315" s="14"/>
      <c r="IU315" s="14"/>
      <c r="IV315" s="14"/>
      <c r="IW315" s="14"/>
      <c r="IX315" s="14"/>
      <c r="IY315" s="14"/>
      <c r="IZ315" s="14"/>
      <c r="JA315" s="14"/>
      <c r="JB315" s="14"/>
      <c r="JC315" s="14"/>
      <c r="JD315" s="14"/>
      <c r="JE315" s="14"/>
      <c r="JF315" s="14"/>
      <c r="JG315" s="14"/>
      <c r="JH315" s="14"/>
      <c r="JI315" s="14"/>
      <c r="JJ315" s="14"/>
      <c r="JK315" s="14"/>
      <c r="JL315" s="14"/>
      <c r="JM315" s="14"/>
      <c r="JN315" s="14"/>
      <c r="JO315" s="14"/>
      <c r="JP315" s="14"/>
      <c r="JQ315" s="14"/>
      <c r="JR315" s="14"/>
      <c r="JS315" s="14"/>
      <c r="JT315" s="14"/>
      <c r="JU315" s="14"/>
      <c r="JV315" s="14"/>
      <c r="JW315" s="14"/>
      <c r="JX315" s="14"/>
      <c r="JY315" s="14"/>
      <c r="JZ315" s="14"/>
      <c r="KA315" s="14"/>
      <c r="KB315" s="14"/>
      <c r="KC315" s="14"/>
      <c r="KD315" s="14"/>
      <c r="KE315" s="14"/>
      <c r="KF315" s="14"/>
      <c r="KG315" s="14"/>
      <c r="KH315" s="14"/>
      <c r="KI315" s="14"/>
      <c r="KJ315" s="14"/>
      <c r="KK315" s="14"/>
      <c r="KL315" s="14"/>
      <c r="KM315" s="14"/>
      <c r="KN315" s="14"/>
      <c r="KO315" s="14"/>
    </row>
    <row r="316" spans="1:301" s="1" customFormat="1">
      <c r="A316" s="14">
        <v>307</v>
      </c>
      <c r="B316" s="1">
        <v>83</v>
      </c>
      <c r="C316" s="1">
        <v>83</v>
      </c>
      <c r="D316" s="1">
        <v>146</v>
      </c>
      <c r="E316" s="1">
        <v>118</v>
      </c>
      <c r="F316" s="1">
        <v>402</v>
      </c>
      <c r="G316" s="1">
        <v>472</v>
      </c>
      <c r="H316" s="1">
        <v>66</v>
      </c>
      <c r="I316" s="1">
        <v>91</v>
      </c>
      <c r="J316" s="1">
        <v>23</v>
      </c>
      <c r="K316" s="1" t="s">
        <v>7044</v>
      </c>
    </row>
    <row r="317" spans="1:301" s="1" customFormat="1">
      <c r="A317" s="14">
        <v>308</v>
      </c>
      <c r="B317" s="1">
        <v>71</v>
      </c>
      <c r="C317" s="1">
        <v>71</v>
      </c>
      <c r="D317" s="1">
        <v>188</v>
      </c>
      <c r="E317" s="1">
        <v>182</v>
      </c>
      <c r="F317" s="1">
        <v>510</v>
      </c>
      <c r="G317" s="1">
        <v>554</v>
      </c>
      <c r="H317" s="1">
        <v>14</v>
      </c>
      <c r="I317" s="1">
        <v>12</v>
      </c>
      <c r="J317" s="1">
        <v>98</v>
      </c>
      <c r="K317" s="1" t="s">
        <v>7342</v>
      </c>
      <c r="EZ317" s="1">
        <v>20</v>
      </c>
      <c r="FA317" s="1">
        <v>65</v>
      </c>
      <c r="FE317" s="1">
        <v>99.9</v>
      </c>
      <c r="FG317" s="1">
        <v>41</v>
      </c>
      <c r="FM317" s="1">
        <v>53</v>
      </c>
      <c r="FO317" s="1">
        <v>31</v>
      </c>
      <c r="FP317" s="1">
        <v>4</v>
      </c>
      <c r="GW317" s="1">
        <v>25</v>
      </c>
      <c r="GX317" s="1">
        <v>66</v>
      </c>
      <c r="GY317" s="1">
        <v>56</v>
      </c>
      <c r="GZ317" s="1">
        <v>11</v>
      </c>
      <c r="HA317" s="1">
        <v>11</v>
      </c>
      <c r="HB317" s="1">
        <v>53.3</v>
      </c>
      <c r="HC317" s="1">
        <v>93.8</v>
      </c>
      <c r="HG317" s="1">
        <v>77</v>
      </c>
      <c r="HH317" s="1">
        <v>48.13</v>
      </c>
      <c r="IO317" s="1">
        <f>EZ317-GW317</f>
        <v>-5</v>
      </c>
      <c r="IP317" s="1">
        <f>FA317-GX317</f>
        <v>-1</v>
      </c>
      <c r="IT317" s="1">
        <f>FE317-HB317</f>
        <v>46.600000000000009</v>
      </c>
    </row>
    <row r="318" spans="1:301" s="1" customFormat="1">
      <c r="A318" s="14">
        <v>309</v>
      </c>
      <c r="B318" s="1">
        <v>112</v>
      </c>
      <c r="E318" s="1">
        <v>142</v>
      </c>
      <c r="F318" s="1">
        <v>378</v>
      </c>
      <c r="G318" s="1">
        <v>515</v>
      </c>
      <c r="I318" s="1">
        <v>-37</v>
      </c>
      <c r="J318" s="1">
        <v>7</v>
      </c>
      <c r="K318" s="1" t="s">
        <v>7373</v>
      </c>
      <c r="FG318" s="1">
        <v>37</v>
      </c>
      <c r="FO318" s="1">
        <v>38</v>
      </c>
      <c r="FP318" s="1">
        <v>29</v>
      </c>
    </row>
    <row r="319" spans="1:301" s="1" customFormat="1">
      <c r="A319" s="14">
        <v>310</v>
      </c>
      <c r="B319" s="1">
        <v>115</v>
      </c>
      <c r="C319" s="1">
        <v>115</v>
      </c>
      <c r="D319" s="1">
        <v>114</v>
      </c>
      <c r="E319" s="1">
        <v>82</v>
      </c>
      <c r="F319" s="1">
        <v>372</v>
      </c>
      <c r="G319" s="1">
        <v>514</v>
      </c>
      <c r="H319" s="1">
        <v>61</v>
      </c>
      <c r="I319" s="1">
        <v>80</v>
      </c>
      <c r="J319" s="1">
        <v>24</v>
      </c>
      <c r="K319" s="1" t="s">
        <v>7175</v>
      </c>
      <c r="EZ319" s="1">
        <v>65</v>
      </c>
      <c r="FA319" s="1">
        <v>42</v>
      </c>
      <c r="FB319" s="1">
        <v>30</v>
      </c>
      <c r="FC319" s="1">
        <v>12</v>
      </c>
      <c r="FD319" s="1">
        <v>14</v>
      </c>
      <c r="FG319" s="1">
        <v>38</v>
      </c>
      <c r="FO319" s="1">
        <v>30</v>
      </c>
      <c r="FP319" s="1">
        <v>31</v>
      </c>
      <c r="FS319" s="1">
        <v>2.1</v>
      </c>
    </row>
    <row r="320" spans="1:301" s="1" customFormat="1">
      <c r="A320" s="14">
        <v>311</v>
      </c>
      <c r="B320" s="1">
        <v>107</v>
      </c>
      <c r="C320" s="1">
        <v>107</v>
      </c>
      <c r="D320" s="1">
        <v>166</v>
      </c>
      <c r="E320" s="1">
        <v>94</v>
      </c>
      <c r="F320" s="1">
        <v>366</v>
      </c>
      <c r="G320" s="1">
        <v>488</v>
      </c>
      <c r="H320" s="1">
        <v>57</v>
      </c>
      <c r="I320" s="1">
        <v>48</v>
      </c>
      <c r="J320" s="1">
        <v>247</v>
      </c>
      <c r="K320" s="1" t="s">
        <v>7217</v>
      </c>
      <c r="EZ320" s="1">
        <v>25</v>
      </c>
      <c r="FA320" s="1">
        <v>63</v>
      </c>
      <c r="FB320" s="1">
        <v>56</v>
      </c>
      <c r="FC320" s="1">
        <v>12</v>
      </c>
      <c r="FD320" s="1">
        <v>13</v>
      </c>
      <c r="FG320" s="1">
        <v>53</v>
      </c>
      <c r="FJ320" s="1">
        <v>151</v>
      </c>
      <c r="FK320" s="1">
        <v>60.4</v>
      </c>
      <c r="FL320" s="1">
        <v>47</v>
      </c>
      <c r="FM320" s="1">
        <v>47.04</v>
      </c>
      <c r="FN320" s="1">
        <v>3.43</v>
      </c>
      <c r="FO320" s="1">
        <v>34</v>
      </c>
      <c r="FP320" s="1">
        <v>31</v>
      </c>
    </row>
    <row r="321" spans="1:301" s="1" customFormat="1">
      <c r="A321" s="14">
        <v>312</v>
      </c>
      <c r="B321" s="1">
        <v>90</v>
      </c>
      <c r="C321" s="1">
        <v>90</v>
      </c>
      <c r="D321" s="1">
        <v>152</v>
      </c>
      <c r="E321" s="1">
        <v>88</v>
      </c>
      <c r="F321" s="1">
        <v>342</v>
      </c>
      <c r="G321" s="1">
        <v>418</v>
      </c>
      <c r="H321" s="1">
        <v>57</v>
      </c>
      <c r="I321" s="1">
        <v>13</v>
      </c>
      <c r="J321" s="1">
        <v>42</v>
      </c>
      <c r="K321" s="1" t="s">
        <v>7317</v>
      </c>
    </row>
    <row r="322" spans="1:301" s="1" customFormat="1">
      <c r="A322" s="14">
        <v>313</v>
      </c>
      <c r="B322" s="1">
        <v>95</v>
      </c>
      <c r="C322" s="1">
        <v>95</v>
      </c>
      <c r="D322" s="1">
        <v>140</v>
      </c>
      <c r="E322" s="1">
        <v>74</v>
      </c>
      <c r="F322" s="1">
        <v>344</v>
      </c>
      <c r="G322" s="1">
        <v>432</v>
      </c>
      <c r="H322" s="1">
        <v>54</v>
      </c>
      <c r="I322" s="1">
        <v>11</v>
      </c>
      <c r="J322" s="1">
        <v>7</v>
      </c>
      <c r="K322" s="1" t="s">
        <v>7139</v>
      </c>
      <c r="EZ322" s="1">
        <v>55</v>
      </c>
      <c r="FA322" s="1">
        <v>45</v>
      </c>
      <c r="FB322" s="1">
        <v>31</v>
      </c>
      <c r="FC322" s="1">
        <v>16</v>
      </c>
      <c r="FD322" s="1">
        <v>12</v>
      </c>
      <c r="FG322" s="1">
        <v>34</v>
      </c>
      <c r="FO322" s="1">
        <v>29</v>
      </c>
      <c r="FP322" s="1">
        <v>31</v>
      </c>
    </row>
    <row r="323" spans="1:301" s="1" customFormat="1">
      <c r="A323" s="14">
        <v>314</v>
      </c>
      <c r="B323" s="1">
        <v>111</v>
      </c>
      <c r="C323" s="1">
        <v>119</v>
      </c>
      <c r="E323" s="1">
        <v>82</v>
      </c>
      <c r="F323" s="1">
        <v>348</v>
      </c>
      <c r="G323" s="1">
        <v>473</v>
      </c>
      <c r="I323" s="1">
        <v>5</v>
      </c>
      <c r="J323" s="1">
        <v>203</v>
      </c>
      <c r="K323" s="1" t="s">
        <v>7237</v>
      </c>
      <c r="GW323" s="1">
        <v>65</v>
      </c>
      <c r="HG323" s="1">
        <v>113</v>
      </c>
      <c r="HH323" s="1">
        <v>49.13</v>
      </c>
      <c r="HI323" s="1">
        <v>45</v>
      </c>
      <c r="HK323" s="1">
        <v>3.35</v>
      </c>
      <c r="HL323" s="1">
        <v>32</v>
      </c>
      <c r="HM323" s="1">
        <v>31</v>
      </c>
      <c r="HO323" s="1">
        <v>9</v>
      </c>
      <c r="HQ323" s="1">
        <v>2.15</v>
      </c>
      <c r="HR323" s="1">
        <v>1.1100000000000001</v>
      </c>
    </row>
    <row r="324" spans="1:301" s="1" customFormat="1">
      <c r="A324" s="14">
        <v>315</v>
      </c>
      <c r="B324" s="1">
        <v>70</v>
      </c>
      <c r="C324" s="1">
        <v>70</v>
      </c>
      <c r="D324" s="1">
        <v>180</v>
      </c>
      <c r="E324" s="1">
        <v>106</v>
      </c>
      <c r="F324" s="1">
        <v>398</v>
      </c>
      <c r="G324" s="1">
        <v>429</v>
      </c>
      <c r="H324" s="1">
        <v>40</v>
      </c>
      <c r="I324" s="1">
        <v>21</v>
      </c>
      <c r="J324" s="1">
        <v>-59</v>
      </c>
      <c r="K324" s="1" t="s">
        <v>7203</v>
      </c>
    </row>
    <row r="325" spans="1:301" s="1" customFormat="1">
      <c r="A325" s="14">
        <v>316</v>
      </c>
      <c r="B325" s="1">
        <v>75</v>
      </c>
      <c r="C325" s="1">
        <v>75</v>
      </c>
      <c r="D325" s="1">
        <v>176</v>
      </c>
      <c r="E325" s="1">
        <v>168</v>
      </c>
      <c r="F325" s="1">
        <v>520</v>
      </c>
      <c r="G325" s="1">
        <v>580</v>
      </c>
      <c r="H325" s="1">
        <v>31</v>
      </c>
      <c r="I325" s="1">
        <v>205</v>
      </c>
      <c r="J325" s="1">
        <v>-13</v>
      </c>
      <c r="K325" s="1" t="s">
        <v>7413</v>
      </c>
      <c r="EZ325" s="1">
        <v>30</v>
      </c>
      <c r="FA325" s="1">
        <v>51</v>
      </c>
      <c r="FB325" s="1">
        <v>38</v>
      </c>
      <c r="FC325" s="1">
        <v>17</v>
      </c>
      <c r="FD325" s="1">
        <v>16</v>
      </c>
      <c r="FE325" s="1">
        <v>88.12</v>
      </c>
      <c r="FF325" s="1">
        <v>93.22</v>
      </c>
      <c r="FG325" s="1">
        <v>44</v>
      </c>
      <c r="FJ325" s="1">
        <v>63</v>
      </c>
      <c r="FK325" s="1">
        <v>31.5</v>
      </c>
      <c r="FL325" s="1">
        <v>47</v>
      </c>
      <c r="FN325" s="1">
        <v>3.25</v>
      </c>
      <c r="FO325" s="1">
        <v>29</v>
      </c>
      <c r="FP325" s="1">
        <v>35</v>
      </c>
      <c r="KB325" s="1">
        <v>1</v>
      </c>
    </row>
    <row r="326" spans="1:301" s="1" customFormat="1">
      <c r="A326" s="14">
        <v>317</v>
      </c>
      <c r="B326" s="1">
        <v>62</v>
      </c>
      <c r="C326" s="1">
        <v>62</v>
      </c>
      <c r="D326" s="1">
        <v>148</v>
      </c>
      <c r="E326" s="1">
        <v>96</v>
      </c>
      <c r="F326" s="1">
        <v>430</v>
      </c>
      <c r="G326" s="1">
        <v>436</v>
      </c>
      <c r="H326" s="1">
        <v>51</v>
      </c>
      <c r="I326" s="1">
        <v>59</v>
      </c>
      <c r="J326" s="1">
        <v>71</v>
      </c>
      <c r="K326" s="1" t="s">
        <v>7107</v>
      </c>
      <c r="EZ326" s="1">
        <v>65</v>
      </c>
      <c r="FA326" s="1">
        <v>44</v>
      </c>
      <c r="FB326" s="1">
        <v>31</v>
      </c>
      <c r="FC326" s="1">
        <v>10</v>
      </c>
      <c r="FD326" s="1">
        <v>10</v>
      </c>
      <c r="FE326" s="1">
        <v>65.16</v>
      </c>
      <c r="FF326" s="1">
        <v>80.67</v>
      </c>
      <c r="FG326" s="1">
        <v>35</v>
      </c>
    </row>
    <row r="327" spans="1:301" s="14" customFormat="1">
      <c r="A327" s="14">
        <v>318</v>
      </c>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v>60</v>
      </c>
      <c r="FA327" s="1">
        <v>43</v>
      </c>
      <c r="FB327" s="1">
        <v>32</v>
      </c>
      <c r="FC327" s="1">
        <v>13</v>
      </c>
      <c r="FD327" s="1">
        <v>13</v>
      </c>
      <c r="FE327" s="1">
        <v>95.4</v>
      </c>
      <c r="FF327" s="1">
        <v>97.6</v>
      </c>
      <c r="FG327" s="1">
        <v>40</v>
      </c>
      <c r="FH327" s="1"/>
      <c r="FI327" s="1"/>
      <c r="FJ327" s="1"/>
      <c r="FK327" s="1"/>
      <c r="FL327" s="1"/>
      <c r="FM327" s="1"/>
      <c r="FN327" s="1"/>
      <c r="FO327" s="1">
        <v>35</v>
      </c>
      <c r="FP327" s="1">
        <v>40</v>
      </c>
      <c r="FQ327" s="1"/>
      <c r="FR327" s="1"/>
      <c r="FS327" s="1"/>
      <c r="FT327" s="1"/>
      <c r="FU327" s="1">
        <v>15</v>
      </c>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c r="IY327" s="1"/>
      <c r="IZ327" s="1"/>
      <c r="JA327" s="1"/>
      <c r="JB327" s="1"/>
      <c r="JC327" s="1"/>
      <c r="JD327" s="1"/>
      <c r="JE327" s="1"/>
      <c r="JF327" s="1"/>
      <c r="JG327" s="1"/>
      <c r="JH327" s="1"/>
      <c r="JI327" s="1"/>
      <c r="JJ327" s="1"/>
      <c r="JK327" s="1"/>
      <c r="JL327" s="1"/>
      <c r="JM327" s="1"/>
      <c r="JN327" s="1"/>
      <c r="JO327" s="1"/>
      <c r="JP327" s="1"/>
      <c r="JQ327" s="1"/>
      <c r="JR327" s="1"/>
      <c r="JS327" s="1"/>
      <c r="JT327" s="1"/>
      <c r="JU327" s="1"/>
      <c r="JV327" s="1"/>
      <c r="JW327" s="1"/>
      <c r="JX327" s="1"/>
      <c r="JY327" s="1"/>
      <c r="JZ327" s="1"/>
      <c r="KA327" s="1"/>
      <c r="KB327" s="1"/>
      <c r="KC327" s="1"/>
      <c r="KD327" s="1"/>
      <c r="KE327" s="1"/>
      <c r="KF327" s="1"/>
      <c r="KG327" s="1"/>
      <c r="KH327" s="1"/>
      <c r="KI327" s="1"/>
      <c r="KJ327" s="1"/>
      <c r="KK327" s="1"/>
      <c r="KL327" s="1"/>
      <c r="KM327" s="1"/>
      <c r="KN327" s="1"/>
      <c r="KO327" s="1"/>
    </row>
    <row r="328" spans="1:301" s="1" customFormat="1">
      <c r="A328" s="14">
        <v>319</v>
      </c>
      <c r="B328" s="14">
        <v>70</v>
      </c>
      <c r="C328" s="14">
        <v>70</v>
      </c>
      <c r="D328" s="14">
        <v>130</v>
      </c>
      <c r="E328" s="14">
        <v>72</v>
      </c>
      <c r="F328" s="14">
        <v>424</v>
      </c>
      <c r="G328" s="14">
        <v>457</v>
      </c>
      <c r="H328" s="14">
        <v>57</v>
      </c>
      <c r="I328" s="14">
        <v>32</v>
      </c>
      <c r="J328" s="14">
        <v>56</v>
      </c>
      <c r="K328" s="14" t="s">
        <v>7139</v>
      </c>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4"/>
      <c r="BA328" s="14"/>
      <c r="BB328" s="14"/>
      <c r="BC328" s="14"/>
      <c r="BD328" s="14"/>
      <c r="BE328" s="14"/>
      <c r="BF328" s="14"/>
      <c r="BG328" s="14"/>
      <c r="BH328" s="14"/>
      <c r="BI328" s="14"/>
      <c r="BJ328" s="14"/>
      <c r="BK328" s="14"/>
      <c r="BL328" s="14"/>
      <c r="BM328" s="14"/>
      <c r="BN328" s="14"/>
      <c r="BO328" s="14"/>
      <c r="BP328" s="14"/>
      <c r="BQ328" s="14"/>
      <c r="BR328" s="14"/>
      <c r="BS328" s="14"/>
      <c r="BT328" s="14"/>
      <c r="BU328" s="14"/>
      <c r="BV328" s="14"/>
      <c r="BW328" s="14"/>
      <c r="BX328" s="14"/>
      <c r="BY328" s="14"/>
      <c r="BZ328" s="14"/>
      <c r="CA328" s="14"/>
      <c r="CB328" s="14"/>
      <c r="CC328" s="14"/>
      <c r="CD328" s="14"/>
      <c r="CE328" s="14"/>
      <c r="CF328" s="14"/>
      <c r="CG328" s="14"/>
      <c r="CH328" s="14"/>
      <c r="CI328" s="14"/>
      <c r="CJ328" s="14"/>
      <c r="CK328" s="14"/>
      <c r="CL328" s="14"/>
      <c r="CM328" s="14"/>
      <c r="CN328" s="14"/>
      <c r="CO328" s="14"/>
      <c r="CP328" s="14"/>
      <c r="CQ328" s="14"/>
      <c r="CR328" s="14"/>
      <c r="CS328" s="14"/>
      <c r="CT328" s="14"/>
      <c r="CU328" s="14"/>
      <c r="CV328" s="14"/>
      <c r="CW328" s="14"/>
      <c r="CX328" s="14"/>
      <c r="CY328" s="14"/>
      <c r="CZ328" s="14"/>
      <c r="DA328" s="14"/>
      <c r="DB328" s="14"/>
      <c r="DC328" s="14"/>
      <c r="DD328" s="14"/>
      <c r="DE328" s="14"/>
      <c r="DF328" s="14"/>
      <c r="DG328" s="14"/>
      <c r="DH328" s="14"/>
      <c r="DI328" s="14"/>
      <c r="DJ328" s="14"/>
      <c r="DK328" s="14"/>
      <c r="DL328" s="14"/>
      <c r="DM328" s="14"/>
      <c r="DN328" s="14"/>
      <c r="DO328" s="14"/>
      <c r="DP328" s="14"/>
      <c r="DQ328" s="14"/>
      <c r="DR328" s="14"/>
      <c r="DS328" s="14"/>
      <c r="DT328" s="14"/>
      <c r="DU328" s="14"/>
      <c r="DV328" s="14"/>
      <c r="DW328" s="14"/>
      <c r="DX328" s="14"/>
      <c r="DY328" s="14"/>
      <c r="DZ328" s="14"/>
      <c r="EA328" s="14"/>
      <c r="EB328" s="14"/>
      <c r="EC328" s="14"/>
      <c r="ED328" s="14"/>
      <c r="EE328" s="14"/>
      <c r="EF328" s="14"/>
      <c r="EG328" s="14"/>
      <c r="EH328" s="14"/>
      <c r="EI328" s="14"/>
      <c r="EJ328" s="14"/>
      <c r="EK328" s="14"/>
      <c r="EL328" s="14"/>
      <c r="EM328" s="14"/>
      <c r="EN328" s="14"/>
      <c r="EO328" s="14"/>
      <c r="EP328" s="14"/>
      <c r="EQ328" s="14"/>
      <c r="ER328" s="14"/>
      <c r="ES328" s="14"/>
      <c r="ET328" s="14"/>
      <c r="EU328" s="14"/>
      <c r="EV328" s="14"/>
      <c r="EW328" s="14"/>
      <c r="EX328" s="14"/>
      <c r="EY328" s="14"/>
      <c r="EZ328" s="14">
        <v>65</v>
      </c>
      <c r="FA328" s="14">
        <v>36</v>
      </c>
      <c r="FB328" s="14">
        <v>22</v>
      </c>
      <c r="FC328" s="14">
        <v>13</v>
      </c>
      <c r="FD328" s="14">
        <v>14</v>
      </c>
      <c r="FE328" s="14">
        <v>83</v>
      </c>
      <c r="FF328" s="14">
        <v>94</v>
      </c>
      <c r="FG328" s="14"/>
      <c r="FH328" s="14"/>
      <c r="FI328" s="14"/>
      <c r="FJ328" s="14"/>
      <c r="FK328" s="14"/>
      <c r="FL328" s="14">
        <v>18</v>
      </c>
      <c r="FM328" s="14"/>
      <c r="FN328" s="14">
        <v>2.1</v>
      </c>
      <c r="FO328" s="14">
        <v>28</v>
      </c>
      <c r="FP328" s="14">
        <v>30</v>
      </c>
      <c r="FQ328" s="14"/>
      <c r="FR328" s="14"/>
      <c r="FS328" s="14"/>
      <c r="FT328" s="14"/>
      <c r="FU328" s="14"/>
      <c r="FV328" s="14"/>
      <c r="FW328" s="14"/>
      <c r="FX328" s="14"/>
      <c r="FY328" s="14"/>
      <c r="FZ328" s="14"/>
      <c r="GA328" s="14"/>
      <c r="GB328" s="14"/>
      <c r="GC328" s="14"/>
      <c r="GD328" s="14"/>
      <c r="GE328" s="14"/>
      <c r="GF328" s="14"/>
      <c r="GG328" s="14"/>
      <c r="GH328" s="14"/>
      <c r="GI328" s="14"/>
      <c r="GJ328" s="14"/>
      <c r="GK328" s="14"/>
      <c r="GL328" s="14"/>
      <c r="GM328" s="14"/>
      <c r="GN328" s="14"/>
      <c r="GO328" s="14"/>
      <c r="GP328" s="14"/>
      <c r="GQ328" s="14"/>
      <c r="GR328" s="14"/>
      <c r="GS328" s="14"/>
      <c r="GT328" s="14"/>
      <c r="GU328" s="14"/>
      <c r="GV328" s="14"/>
      <c r="GW328" s="14"/>
      <c r="GX328" s="14"/>
      <c r="GY328" s="14"/>
      <c r="GZ328" s="14"/>
      <c r="HA328" s="14"/>
      <c r="HB328" s="14"/>
      <c r="HC328" s="14"/>
      <c r="HD328" s="14"/>
      <c r="HE328" s="14"/>
      <c r="HF328" s="14"/>
      <c r="HG328" s="14"/>
      <c r="HH328" s="14"/>
      <c r="HI328" s="14"/>
      <c r="HJ328" s="14"/>
      <c r="HK328" s="14"/>
      <c r="HL328" s="14"/>
      <c r="HM328" s="14"/>
      <c r="HN328" s="14"/>
      <c r="HO328" s="14"/>
      <c r="HP328" s="14"/>
      <c r="HQ328" s="14"/>
      <c r="HR328" s="14"/>
      <c r="HS328" s="14"/>
      <c r="HT328" s="14"/>
      <c r="HU328" s="14"/>
      <c r="HV328" s="14"/>
      <c r="HW328" s="14"/>
      <c r="HX328" s="14"/>
      <c r="HY328" s="14"/>
      <c r="HZ328" s="14"/>
      <c r="IA328" s="14"/>
      <c r="IB328" s="14"/>
      <c r="IC328" s="14"/>
      <c r="ID328" s="14"/>
      <c r="IE328" s="14"/>
      <c r="IF328" s="14"/>
      <c r="IG328" s="14"/>
      <c r="IH328" s="14"/>
      <c r="II328" s="14"/>
      <c r="IJ328" s="14"/>
      <c r="IK328" s="14"/>
      <c r="IL328" s="14"/>
      <c r="IM328" s="14"/>
      <c r="IN328" s="14"/>
      <c r="IO328" s="14"/>
      <c r="IP328" s="14"/>
      <c r="IQ328" s="14"/>
      <c r="IR328" s="14"/>
      <c r="IS328" s="14"/>
      <c r="IT328" s="14"/>
      <c r="IU328" s="14"/>
      <c r="IV328" s="14"/>
      <c r="IW328" s="14"/>
      <c r="IX328" s="14"/>
      <c r="IY328" s="14"/>
      <c r="IZ328" s="14"/>
      <c r="JA328" s="14"/>
      <c r="JB328" s="14"/>
      <c r="JC328" s="14"/>
      <c r="JD328" s="14"/>
      <c r="JE328" s="14"/>
      <c r="JF328" s="14"/>
      <c r="JG328" s="14"/>
      <c r="JH328" s="14"/>
      <c r="JI328" s="14"/>
      <c r="JJ328" s="14"/>
      <c r="JK328" s="14"/>
      <c r="JL328" s="14"/>
      <c r="JM328" s="14"/>
      <c r="JN328" s="14"/>
      <c r="JO328" s="14"/>
      <c r="JP328" s="14"/>
      <c r="JQ328" s="14"/>
      <c r="JR328" s="14"/>
      <c r="JS328" s="14"/>
      <c r="JT328" s="14"/>
      <c r="JU328" s="14"/>
      <c r="JV328" s="14"/>
      <c r="JW328" s="14"/>
      <c r="JX328" s="14"/>
      <c r="JY328" s="14"/>
      <c r="JZ328" s="14"/>
      <c r="KA328" s="14"/>
      <c r="KB328" s="14"/>
      <c r="KC328" s="14"/>
      <c r="KD328" s="14"/>
      <c r="KE328" s="14"/>
      <c r="KF328" s="14"/>
      <c r="KG328" s="14"/>
      <c r="KH328" s="14"/>
      <c r="KI328" s="14"/>
      <c r="KJ328" s="14"/>
      <c r="KK328" s="14"/>
      <c r="KL328" s="14"/>
      <c r="KM328" s="14"/>
      <c r="KN328" s="14"/>
      <c r="KO328" s="14"/>
    </row>
    <row r="329" spans="1:301" s="1" customFormat="1">
      <c r="A329" s="14">
        <v>320</v>
      </c>
      <c r="B329" s="1">
        <v>62</v>
      </c>
      <c r="C329" s="1">
        <v>62</v>
      </c>
      <c r="D329" s="1">
        <v>136</v>
      </c>
      <c r="E329" s="1">
        <v>82</v>
      </c>
      <c r="F329" s="1">
        <v>410</v>
      </c>
      <c r="G329" s="1">
        <v>416</v>
      </c>
      <c r="H329" s="1">
        <v>48</v>
      </c>
      <c r="I329" s="1">
        <v>36</v>
      </c>
      <c r="J329" s="1">
        <v>34</v>
      </c>
      <c r="K329" s="1" t="s">
        <v>7209</v>
      </c>
    </row>
    <row r="330" spans="1:301" s="1" customFormat="1">
      <c r="A330" s="14">
        <v>321</v>
      </c>
    </row>
    <row r="331" spans="1:301" s="1" customFormat="1">
      <c r="A331" s="14">
        <v>322</v>
      </c>
      <c r="B331" s="1">
        <v>110</v>
      </c>
      <c r="C331" s="1">
        <v>110</v>
      </c>
      <c r="D331" s="1">
        <v>146</v>
      </c>
      <c r="E331" s="1">
        <v>82</v>
      </c>
      <c r="F331" s="1">
        <v>348</v>
      </c>
      <c r="G331" s="1">
        <v>470</v>
      </c>
      <c r="H331" s="1">
        <v>39</v>
      </c>
      <c r="I331" s="1">
        <v>36</v>
      </c>
      <c r="J331" s="1">
        <v>29</v>
      </c>
      <c r="K331" s="1" t="s">
        <v>7254</v>
      </c>
      <c r="EZ331" s="1">
        <v>65</v>
      </c>
      <c r="GW331" s="1">
        <v>74</v>
      </c>
      <c r="GX331" s="1">
        <v>43</v>
      </c>
      <c r="GY331" s="1">
        <v>24</v>
      </c>
      <c r="GZ331" s="1">
        <v>11</v>
      </c>
      <c r="HA331" s="1">
        <v>11</v>
      </c>
      <c r="HB331" s="1">
        <v>86.8</v>
      </c>
      <c r="HC331" s="1">
        <v>86.3</v>
      </c>
      <c r="HD331" s="1">
        <v>34</v>
      </c>
      <c r="HI331" s="1">
        <v>26</v>
      </c>
      <c r="HJ331" s="1">
        <v>25</v>
      </c>
      <c r="HK331" s="1">
        <v>2.54</v>
      </c>
      <c r="HL331" s="1">
        <v>30</v>
      </c>
      <c r="HM331" s="1">
        <v>32</v>
      </c>
      <c r="IO331" s="1">
        <f>EZ331-GW331</f>
        <v>-9</v>
      </c>
    </row>
    <row r="332" spans="1:301" s="1" customFormat="1">
      <c r="A332" s="14">
        <v>323</v>
      </c>
      <c r="B332" s="1">
        <v>90</v>
      </c>
      <c r="C332" s="1">
        <v>70</v>
      </c>
      <c r="E332" s="1">
        <v>92</v>
      </c>
      <c r="F332" s="1">
        <v>388</v>
      </c>
      <c r="G332" s="1">
        <v>474</v>
      </c>
      <c r="I332" s="1">
        <v>23</v>
      </c>
      <c r="J332" s="1">
        <v>6</v>
      </c>
      <c r="K332" s="1" t="s">
        <v>7198</v>
      </c>
      <c r="EZ332" s="1">
        <v>60</v>
      </c>
      <c r="FA332" s="1">
        <v>41</v>
      </c>
      <c r="FB332" s="1">
        <v>32</v>
      </c>
      <c r="FC332" s="1">
        <v>11</v>
      </c>
      <c r="FD332" s="1">
        <v>12</v>
      </c>
      <c r="FE332" s="1">
        <v>109</v>
      </c>
      <c r="FF332" s="1">
        <v>32.4</v>
      </c>
      <c r="FG332" s="1">
        <v>36</v>
      </c>
      <c r="FL332" s="1">
        <v>41</v>
      </c>
      <c r="FM332" s="1">
        <v>34</v>
      </c>
      <c r="FN332" s="1">
        <v>3.21</v>
      </c>
      <c r="FO332" s="1">
        <v>34</v>
      </c>
      <c r="FP332" s="1">
        <v>34</v>
      </c>
      <c r="FS332" s="1">
        <v>2</v>
      </c>
    </row>
    <row r="333" spans="1:301" s="1" customFormat="1">
      <c r="A333" s="14">
        <v>324</v>
      </c>
      <c r="B333" s="1">
        <v>70</v>
      </c>
      <c r="C333" s="1">
        <v>70</v>
      </c>
      <c r="D333" s="1">
        <v>212</v>
      </c>
      <c r="E333" s="1">
        <v>100</v>
      </c>
      <c r="F333" s="1">
        <v>460</v>
      </c>
      <c r="G333" s="1">
        <v>496</v>
      </c>
      <c r="H333" s="1">
        <v>85</v>
      </c>
      <c r="I333" s="1">
        <v>36</v>
      </c>
      <c r="J333" s="1">
        <v>56</v>
      </c>
      <c r="K333" s="1" t="s">
        <v>7416</v>
      </c>
      <c r="EZ333" s="1">
        <v>58</v>
      </c>
      <c r="FA333" s="1">
        <v>42</v>
      </c>
      <c r="FB333" s="1">
        <v>29</v>
      </c>
      <c r="FC333" s="1">
        <v>12</v>
      </c>
      <c r="FD333" s="1">
        <v>14</v>
      </c>
      <c r="FE333" s="1">
        <v>166</v>
      </c>
      <c r="FF333" s="1">
        <v>176</v>
      </c>
      <c r="FG333" s="1">
        <v>46</v>
      </c>
      <c r="FJ333" s="1">
        <v>149</v>
      </c>
      <c r="FL333" s="1">
        <v>38</v>
      </c>
      <c r="FN333" s="1">
        <v>2.87</v>
      </c>
      <c r="FO333" s="1">
        <v>29</v>
      </c>
      <c r="FR333" s="1">
        <v>1.25</v>
      </c>
      <c r="FS333" s="1">
        <v>1.9</v>
      </c>
      <c r="FT333" s="1">
        <v>1.47</v>
      </c>
      <c r="FU333" s="1">
        <v>34</v>
      </c>
      <c r="FV333" s="1">
        <v>17</v>
      </c>
      <c r="GW333" s="1">
        <v>62.5</v>
      </c>
      <c r="GX333" s="1">
        <v>43</v>
      </c>
      <c r="GY333" s="1">
        <v>28</v>
      </c>
      <c r="GZ333" s="1">
        <v>14</v>
      </c>
      <c r="HA333" s="1">
        <v>13</v>
      </c>
      <c r="HB333" s="1">
        <v>160.74</v>
      </c>
      <c r="HC333" s="1">
        <v>132.63999999999999</v>
      </c>
      <c r="HD333" s="1">
        <v>50</v>
      </c>
      <c r="HG333" s="1">
        <v>131</v>
      </c>
      <c r="HH333" s="1">
        <v>77.06</v>
      </c>
      <c r="HI333" s="1">
        <v>42</v>
      </c>
      <c r="HK333" s="1">
        <v>3.03</v>
      </c>
      <c r="HL333" s="1">
        <v>33</v>
      </c>
      <c r="HM333" s="1">
        <v>33</v>
      </c>
      <c r="IO333" s="1">
        <f t="shared" ref="IO333:IV333" si="5">EZ333-GW333</f>
        <v>-4.5</v>
      </c>
      <c r="IP333" s="1">
        <f t="shared" si="5"/>
        <v>-1</v>
      </c>
      <c r="IQ333" s="1">
        <f t="shared" si="5"/>
        <v>1</v>
      </c>
      <c r="IR333" s="1">
        <f t="shared" si="5"/>
        <v>-2</v>
      </c>
      <c r="IS333" s="1">
        <f t="shared" si="5"/>
        <v>1</v>
      </c>
      <c r="IT333" s="1">
        <f t="shared" si="5"/>
        <v>5.2599999999999909</v>
      </c>
      <c r="IU333" s="1">
        <f t="shared" si="5"/>
        <v>43.360000000000014</v>
      </c>
      <c r="IV333" s="1">
        <f t="shared" si="5"/>
        <v>-4</v>
      </c>
      <c r="IY333" s="1">
        <f>FJ333-HG333</f>
        <v>18</v>
      </c>
      <c r="JA333" s="1">
        <f>FL333-HI333</f>
        <v>-4</v>
      </c>
      <c r="JC333" s="1">
        <f>FN333-HK333</f>
        <v>-0.1599999999999997</v>
      </c>
      <c r="JD333" s="1">
        <f>FO333-HL333</f>
        <v>-4</v>
      </c>
    </row>
    <row r="334" spans="1:301" s="1" customFormat="1">
      <c r="A334" s="14">
        <v>325</v>
      </c>
      <c r="B334" s="1">
        <v>115</v>
      </c>
      <c r="E334" s="1">
        <v>74</v>
      </c>
      <c r="F334" s="1">
        <v>322</v>
      </c>
      <c r="G334" s="1">
        <v>445</v>
      </c>
      <c r="I334" s="1">
        <v>55</v>
      </c>
      <c r="J334" s="1">
        <v>234</v>
      </c>
      <c r="K334" s="1" t="s">
        <v>7181</v>
      </c>
      <c r="P334" s="1">
        <v>102</v>
      </c>
      <c r="S334" s="1">
        <v>80</v>
      </c>
      <c r="T334" s="1">
        <v>324</v>
      </c>
      <c r="U334" s="1">
        <v>422</v>
      </c>
      <c r="W334" s="1">
        <v>53</v>
      </c>
      <c r="X334" s="1">
        <v>204</v>
      </c>
      <c r="Y334" s="1" t="s">
        <v>7182</v>
      </c>
      <c r="AD334" s="1">
        <v>116</v>
      </c>
      <c r="AG334" s="1">
        <v>76</v>
      </c>
      <c r="AH334" s="1">
        <v>322</v>
      </c>
      <c r="AI334" s="1">
        <v>447</v>
      </c>
      <c r="AK334" s="1">
        <v>53</v>
      </c>
      <c r="AL334" s="1">
        <v>213</v>
      </c>
      <c r="AM334" s="1" t="s">
        <v>7182</v>
      </c>
      <c r="EZ334" s="1">
        <v>70</v>
      </c>
      <c r="FA334" s="1">
        <v>35</v>
      </c>
      <c r="FB334" s="1">
        <v>23</v>
      </c>
      <c r="FD334" s="1">
        <v>8</v>
      </c>
      <c r="FG334" s="1">
        <v>44</v>
      </c>
      <c r="FJ334" s="1">
        <v>95</v>
      </c>
      <c r="FK334" s="1">
        <v>52.78</v>
      </c>
      <c r="FL334" s="1">
        <v>40</v>
      </c>
      <c r="FM334" s="1">
        <v>25</v>
      </c>
      <c r="FN334" s="1">
        <v>2.97</v>
      </c>
      <c r="FP334" s="1">
        <v>31</v>
      </c>
      <c r="FU334" s="1">
        <v>24</v>
      </c>
      <c r="FV334" s="1">
        <v>13</v>
      </c>
    </row>
    <row r="335" spans="1:301" s="1" customFormat="1">
      <c r="A335" s="14">
        <v>326</v>
      </c>
    </row>
    <row r="336" spans="1:301" s="1" customFormat="1">
      <c r="A336" s="14">
        <v>327</v>
      </c>
      <c r="B336" s="1">
        <v>60</v>
      </c>
      <c r="C336" s="1">
        <v>60</v>
      </c>
      <c r="D336" s="1">
        <v>194</v>
      </c>
      <c r="E336" s="1">
        <v>134</v>
      </c>
      <c r="F336" s="1">
        <v>462</v>
      </c>
      <c r="G336" s="1">
        <v>462</v>
      </c>
      <c r="H336" s="1">
        <v>-3</v>
      </c>
      <c r="I336" s="1">
        <v>-69</v>
      </c>
      <c r="J336" s="1">
        <v>110</v>
      </c>
      <c r="K336" s="1" t="s">
        <v>7275</v>
      </c>
      <c r="P336" s="1">
        <v>60</v>
      </c>
      <c r="Q336" s="1">
        <v>60</v>
      </c>
      <c r="R336" s="1">
        <v>114</v>
      </c>
      <c r="S336" s="1">
        <v>168</v>
      </c>
      <c r="T336" s="1">
        <v>504</v>
      </c>
      <c r="U336" s="1">
        <v>504</v>
      </c>
      <c r="V336" s="1">
        <v>2</v>
      </c>
      <c r="W336" s="1">
        <v>-64</v>
      </c>
      <c r="X336" s="1">
        <v>112</v>
      </c>
      <c r="Y336" s="1" t="s">
        <v>7276</v>
      </c>
      <c r="EZ336" s="1">
        <v>22.5</v>
      </c>
      <c r="FA336" s="1">
        <v>50</v>
      </c>
      <c r="FB336" s="1">
        <v>44</v>
      </c>
      <c r="FC336" s="1">
        <v>9</v>
      </c>
      <c r="FD336" s="1">
        <v>9</v>
      </c>
      <c r="FE336" s="1">
        <v>72.790000000000006</v>
      </c>
      <c r="FF336" s="1">
        <v>86.76</v>
      </c>
      <c r="FG336" s="1">
        <v>34</v>
      </c>
      <c r="FL336" s="1">
        <v>48</v>
      </c>
      <c r="FM336" s="1">
        <v>47.72</v>
      </c>
      <c r="FN336" s="1">
        <v>3.45</v>
      </c>
      <c r="FR336" s="1">
        <v>0.81</v>
      </c>
      <c r="FS336" s="1">
        <v>1.92</v>
      </c>
      <c r="FT336" s="1">
        <v>1.79</v>
      </c>
      <c r="FU336" s="1">
        <v>7.16</v>
      </c>
      <c r="FV336" s="1">
        <v>3.72</v>
      </c>
      <c r="KB336" s="1">
        <v>1</v>
      </c>
    </row>
    <row r="337" spans="1:301" s="1" customFormat="1">
      <c r="A337" s="14">
        <v>328</v>
      </c>
      <c r="B337" s="1">
        <v>88</v>
      </c>
      <c r="C337" s="1">
        <v>88</v>
      </c>
      <c r="D337" s="1">
        <v>164</v>
      </c>
      <c r="E337" s="1">
        <v>76</v>
      </c>
      <c r="F337" s="1">
        <v>374</v>
      </c>
      <c r="G337" s="1">
        <v>452</v>
      </c>
      <c r="H337" s="1">
        <v>51</v>
      </c>
      <c r="I337" s="1">
        <v>39</v>
      </c>
      <c r="J337" s="1">
        <v>57</v>
      </c>
      <c r="K337" s="1" t="s">
        <v>7210</v>
      </c>
    </row>
    <row r="338" spans="1:301" s="1" customFormat="1">
      <c r="A338" s="14">
        <v>329</v>
      </c>
      <c r="B338" s="1">
        <v>83</v>
      </c>
      <c r="C338" s="64">
        <v>83</v>
      </c>
      <c r="D338" s="3">
        <v>118</v>
      </c>
      <c r="E338" s="1">
        <v>72</v>
      </c>
      <c r="F338" s="1">
        <v>378</v>
      </c>
      <c r="G338" s="1">
        <v>444</v>
      </c>
      <c r="H338" s="1">
        <v>53</v>
      </c>
      <c r="I338" s="1">
        <v>14</v>
      </c>
      <c r="J338" s="1">
        <v>36</v>
      </c>
      <c r="K338" s="1" t="s">
        <v>7029</v>
      </c>
      <c r="L338"/>
      <c r="AZ338" s="66"/>
      <c r="BL338" s="14"/>
      <c r="CV338" s="14"/>
      <c r="DN338" s="14"/>
    </row>
    <row r="339" spans="1:301" s="1" customFormat="1">
      <c r="A339" s="14">
        <v>330</v>
      </c>
      <c r="B339" s="14">
        <v>72</v>
      </c>
      <c r="C339" s="14">
        <v>84</v>
      </c>
      <c r="D339" s="14"/>
      <c r="E339" s="14">
        <v>194</v>
      </c>
      <c r="F339" s="14">
        <v>472</v>
      </c>
      <c r="G339" s="14">
        <v>516</v>
      </c>
      <c r="H339" s="14"/>
      <c r="I339" s="14">
        <v>-82</v>
      </c>
      <c r="J339" s="14">
        <v>102</v>
      </c>
      <c r="K339" s="14" t="s">
        <v>7270</v>
      </c>
      <c r="L339" s="14"/>
      <c r="M339" s="14"/>
      <c r="N339" s="14"/>
      <c r="O339" s="14"/>
      <c r="P339" s="14">
        <v>75</v>
      </c>
      <c r="Q339" s="14">
        <v>75</v>
      </c>
      <c r="R339" s="14"/>
      <c r="S339" s="14">
        <v>200</v>
      </c>
      <c r="T339" s="14">
        <v>488</v>
      </c>
      <c r="U339" s="14">
        <v>544</v>
      </c>
      <c r="V339" s="14"/>
      <c r="W339" s="14">
        <v>-86</v>
      </c>
      <c r="X339" s="14">
        <v>91</v>
      </c>
      <c r="Y339" s="14" t="s">
        <v>7270</v>
      </c>
      <c r="Z339" s="14"/>
      <c r="AA339" s="14"/>
      <c r="AB339" s="14"/>
      <c r="AC339" s="14"/>
      <c r="AD339" s="14">
        <v>75</v>
      </c>
      <c r="AE339" s="14">
        <v>76</v>
      </c>
      <c r="AF339" s="14"/>
      <c r="AG339" s="14">
        <v>200</v>
      </c>
      <c r="AH339" s="14">
        <v>482</v>
      </c>
      <c r="AI339" s="14">
        <v>538</v>
      </c>
      <c r="AJ339" s="14"/>
      <c r="AK339" s="14">
        <v>-86</v>
      </c>
      <c r="AL339" s="14">
        <v>92</v>
      </c>
      <c r="AM339" s="14" t="s">
        <v>7271</v>
      </c>
      <c r="AN339" s="14"/>
      <c r="AO339" s="14"/>
      <c r="AP339" s="14"/>
      <c r="AQ339" s="14"/>
      <c r="AR339" s="14"/>
      <c r="AS339" s="14"/>
      <c r="AT339" s="14"/>
      <c r="AU339" s="14"/>
      <c r="AV339" s="14"/>
      <c r="AW339" s="14"/>
      <c r="AX339" s="14"/>
      <c r="AY339" s="14"/>
      <c r="AZ339" s="14"/>
      <c r="BA339" s="14"/>
      <c r="BB339" s="14"/>
      <c r="BC339" s="14"/>
      <c r="BD339" s="14"/>
      <c r="BE339" s="14"/>
      <c r="BF339" s="14"/>
      <c r="BG339" s="14"/>
      <c r="BH339" s="14"/>
      <c r="BI339" s="14"/>
      <c r="BJ339" s="14"/>
      <c r="BK339" s="14"/>
      <c r="BL339" s="14"/>
      <c r="BM339" s="14"/>
      <c r="BN339" s="14"/>
      <c r="BO339" s="14"/>
      <c r="BP339" s="14"/>
      <c r="BQ339" s="14"/>
      <c r="BR339" s="14"/>
      <c r="BS339" s="14"/>
      <c r="BT339" s="14"/>
      <c r="BU339" s="14"/>
      <c r="BV339" s="14"/>
      <c r="BW339" s="14"/>
      <c r="BX339" s="14"/>
      <c r="BY339" s="14"/>
      <c r="BZ339" s="14"/>
      <c r="CA339" s="14"/>
      <c r="CB339" s="14"/>
      <c r="CC339" s="14"/>
      <c r="CD339" s="14"/>
      <c r="CE339" s="14"/>
      <c r="CF339" s="14"/>
      <c r="CG339" s="14"/>
      <c r="CH339" s="14"/>
      <c r="CI339" s="14"/>
      <c r="CJ339" s="14"/>
      <c r="CK339" s="14"/>
      <c r="CL339" s="14"/>
      <c r="CM339" s="14"/>
      <c r="CN339" s="14"/>
      <c r="CO339" s="14"/>
      <c r="CP339" s="14"/>
      <c r="CQ339" s="14"/>
      <c r="CR339" s="14"/>
      <c r="CS339" s="14"/>
      <c r="CT339" s="14"/>
      <c r="CU339" s="14"/>
      <c r="CV339" s="14"/>
      <c r="CW339" s="14"/>
      <c r="CX339" s="14"/>
      <c r="CY339" s="14"/>
      <c r="CZ339" s="14"/>
      <c r="DA339" s="14"/>
      <c r="DB339" s="14"/>
      <c r="DC339" s="14"/>
      <c r="DD339" s="14"/>
      <c r="DE339" s="14"/>
      <c r="DF339" s="14"/>
      <c r="DG339" s="14"/>
      <c r="DH339" s="14"/>
      <c r="DI339" s="14"/>
      <c r="DJ339" s="14"/>
      <c r="DK339" s="14"/>
      <c r="DL339" s="14"/>
      <c r="DM339" s="14"/>
      <c r="DN339" s="14"/>
      <c r="DO339" s="14"/>
      <c r="DP339" s="14"/>
      <c r="DQ339" s="14"/>
      <c r="DR339" s="14"/>
      <c r="DS339" s="14"/>
      <c r="DT339" s="14"/>
      <c r="DU339" s="14"/>
      <c r="DV339" s="14"/>
      <c r="DW339" s="14"/>
      <c r="DX339" s="14"/>
      <c r="DY339" s="14"/>
      <c r="DZ339" s="14"/>
      <c r="EA339" s="14"/>
      <c r="EB339" s="14"/>
      <c r="EC339" s="14"/>
      <c r="ED339" s="14"/>
      <c r="EE339" s="14"/>
      <c r="EF339" s="14"/>
      <c r="EG339" s="14"/>
      <c r="EH339" s="14"/>
      <c r="EI339" s="14"/>
      <c r="EJ339" s="14"/>
      <c r="EK339" s="14"/>
      <c r="EL339" s="14"/>
      <c r="EM339" s="14"/>
      <c r="EN339" s="14"/>
      <c r="EO339" s="14"/>
      <c r="EP339" s="14"/>
      <c r="EQ339" s="14"/>
      <c r="ER339" s="14"/>
      <c r="ES339" s="14"/>
      <c r="ET339" s="14"/>
      <c r="EU339" s="14"/>
      <c r="EV339" s="14"/>
      <c r="EW339" s="14"/>
      <c r="EX339" s="14"/>
      <c r="EY339" s="14"/>
      <c r="EZ339" s="14"/>
      <c r="FA339" s="14"/>
      <c r="FB339" s="14"/>
      <c r="FC339" s="14"/>
      <c r="FD339" s="14"/>
      <c r="FE339" s="14"/>
      <c r="FF339" s="14"/>
      <c r="FG339" s="14"/>
      <c r="FH339" s="14"/>
      <c r="FI339" s="14"/>
      <c r="FJ339" s="14"/>
      <c r="FK339" s="14"/>
      <c r="FL339" s="14"/>
      <c r="FM339" s="14"/>
      <c r="FN339" s="14"/>
      <c r="FO339" s="14"/>
      <c r="FP339" s="14"/>
      <c r="FQ339" s="14"/>
      <c r="FR339" s="14"/>
      <c r="FS339" s="14"/>
      <c r="FT339" s="14"/>
      <c r="FU339" s="14"/>
      <c r="FV339" s="14"/>
      <c r="FW339" s="14"/>
      <c r="FX339" s="14"/>
      <c r="FY339" s="14"/>
      <c r="FZ339" s="14"/>
      <c r="GA339" s="14"/>
      <c r="GB339" s="14"/>
      <c r="GC339" s="14"/>
      <c r="GD339" s="14"/>
      <c r="GE339" s="14"/>
      <c r="GF339" s="14"/>
      <c r="GG339" s="14"/>
      <c r="GH339" s="14"/>
      <c r="GI339" s="14"/>
      <c r="GJ339" s="14"/>
      <c r="GK339" s="14"/>
      <c r="GL339" s="14"/>
      <c r="GM339" s="14"/>
      <c r="GN339" s="14"/>
      <c r="GO339" s="14"/>
      <c r="GP339" s="14"/>
      <c r="GQ339" s="14"/>
      <c r="GR339" s="14"/>
      <c r="GS339" s="14"/>
      <c r="GT339" s="14"/>
      <c r="GU339" s="14"/>
      <c r="GV339" s="14"/>
      <c r="GW339" s="14"/>
      <c r="GX339" s="14"/>
      <c r="GY339" s="14"/>
      <c r="GZ339" s="14"/>
      <c r="HA339" s="14"/>
      <c r="HB339" s="14"/>
      <c r="HC339" s="14"/>
      <c r="HD339" s="14"/>
      <c r="HE339" s="14"/>
      <c r="HF339" s="14"/>
      <c r="HG339" s="14"/>
      <c r="HH339" s="14"/>
      <c r="HI339" s="14"/>
      <c r="HJ339" s="14"/>
      <c r="HK339" s="14"/>
      <c r="HL339" s="14"/>
      <c r="HM339" s="14"/>
      <c r="HN339" s="14"/>
      <c r="HO339" s="14"/>
      <c r="HP339" s="14"/>
      <c r="HQ339" s="14"/>
      <c r="HR339" s="14"/>
      <c r="HS339" s="14"/>
      <c r="HT339" s="14"/>
      <c r="HU339" s="14"/>
      <c r="HV339" s="14"/>
      <c r="HW339" s="14"/>
      <c r="HX339" s="14"/>
      <c r="HY339" s="14"/>
      <c r="HZ339" s="14"/>
      <c r="IA339" s="14"/>
      <c r="IB339" s="14"/>
      <c r="IC339" s="14"/>
      <c r="ID339" s="14"/>
      <c r="IE339" s="14"/>
      <c r="IF339" s="14"/>
      <c r="IG339" s="14"/>
      <c r="IH339" s="14"/>
      <c r="II339" s="14"/>
      <c r="IJ339" s="14"/>
      <c r="IK339" s="14"/>
      <c r="IL339" s="14"/>
      <c r="IM339" s="14"/>
      <c r="IN339" s="14"/>
      <c r="IO339" s="14"/>
      <c r="IP339" s="14"/>
      <c r="IQ339" s="14"/>
      <c r="IR339" s="14"/>
      <c r="IS339" s="14"/>
      <c r="IT339" s="14"/>
      <c r="IU339" s="14"/>
      <c r="IV339" s="14"/>
      <c r="IW339" s="14"/>
      <c r="IX339" s="14"/>
      <c r="IY339" s="14"/>
      <c r="IZ339" s="14"/>
      <c r="JA339" s="14"/>
      <c r="JB339" s="14"/>
      <c r="JC339" s="14"/>
      <c r="JD339" s="14"/>
      <c r="JE339" s="14"/>
      <c r="JF339" s="14"/>
      <c r="JG339" s="14"/>
      <c r="JH339" s="14"/>
      <c r="JI339" s="14"/>
      <c r="JJ339" s="14"/>
      <c r="JK339" s="14"/>
      <c r="JL339" s="14"/>
      <c r="JM339" s="14"/>
      <c r="JN339" s="14"/>
      <c r="JO339" s="14"/>
      <c r="JP339" s="14"/>
      <c r="JQ339" s="14"/>
      <c r="JR339" s="14"/>
      <c r="JS339" s="14"/>
      <c r="JT339" s="14"/>
      <c r="JU339" s="14"/>
      <c r="JV339" s="14"/>
      <c r="JW339" s="14"/>
      <c r="JX339" s="14"/>
      <c r="JY339" s="14"/>
      <c r="JZ339" s="14"/>
      <c r="KA339" s="14"/>
      <c r="KB339" s="14">
        <v>1</v>
      </c>
      <c r="KC339" s="14"/>
      <c r="KD339" s="14"/>
      <c r="KE339" s="14"/>
      <c r="KF339" s="14"/>
      <c r="KG339" s="14"/>
      <c r="KH339" s="14"/>
      <c r="KI339" s="14"/>
      <c r="KJ339" s="14"/>
      <c r="KK339" s="14"/>
      <c r="KL339" s="14"/>
      <c r="KM339" s="14"/>
      <c r="KN339" s="14"/>
      <c r="KO339" s="14"/>
    </row>
    <row r="340" spans="1:301" s="1" customFormat="1">
      <c r="A340" s="14">
        <v>331</v>
      </c>
      <c r="B340" s="1">
        <v>71</v>
      </c>
      <c r="E340" s="1">
        <v>80</v>
      </c>
      <c r="F340" s="1">
        <v>444</v>
      </c>
      <c r="G340" s="1">
        <v>482</v>
      </c>
      <c r="I340" s="1">
        <v>64</v>
      </c>
      <c r="J340" s="1">
        <v>189</v>
      </c>
      <c r="K340" s="1" t="s">
        <v>7429</v>
      </c>
      <c r="P340" s="1">
        <v>69</v>
      </c>
      <c r="S340" s="1">
        <v>80</v>
      </c>
      <c r="T340" s="1">
        <v>442</v>
      </c>
      <c r="U340" s="1">
        <v>473</v>
      </c>
      <c r="W340" s="1">
        <v>53</v>
      </c>
      <c r="X340" s="1">
        <v>156</v>
      </c>
      <c r="Y340" s="1" t="s">
        <v>7430</v>
      </c>
      <c r="EZ340" s="1">
        <v>35</v>
      </c>
      <c r="FA340" s="1">
        <v>61</v>
      </c>
      <c r="FB340" s="1">
        <v>51</v>
      </c>
      <c r="FC340" s="1">
        <v>8</v>
      </c>
      <c r="FD340" s="1">
        <v>11</v>
      </c>
      <c r="FE340" s="1">
        <v>91.67</v>
      </c>
      <c r="FF340" s="1">
        <v>36.9</v>
      </c>
      <c r="FG340" s="1">
        <v>46</v>
      </c>
      <c r="FJ340" s="1">
        <v>99</v>
      </c>
      <c r="FK340" s="1">
        <v>58.24</v>
      </c>
      <c r="FL340" s="1">
        <v>22</v>
      </c>
      <c r="FN340" s="1">
        <v>2.06</v>
      </c>
      <c r="FO340" s="1">
        <v>30</v>
      </c>
      <c r="FP340" s="1">
        <v>31</v>
      </c>
    </row>
    <row r="341" spans="1:301" s="1" customFormat="1">
      <c r="A341" s="14">
        <v>332</v>
      </c>
    </row>
    <row r="342" spans="1:301" s="1" customFormat="1">
      <c r="A342" s="14">
        <v>333</v>
      </c>
      <c r="B342" s="1">
        <v>76</v>
      </c>
      <c r="C342" s="1">
        <v>102</v>
      </c>
      <c r="E342" s="1">
        <v>86</v>
      </c>
      <c r="F342" s="1">
        <v>380</v>
      </c>
      <c r="G342" s="1">
        <v>427</v>
      </c>
      <c r="I342" s="1">
        <v>-25</v>
      </c>
      <c r="J342" s="1">
        <v>11</v>
      </c>
      <c r="K342" s="1" t="s">
        <v>7075</v>
      </c>
      <c r="FY342" s="1">
        <v>40</v>
      </c>
      <c r="FZ342" s="1">
        <v>58</v>
      </c>
      <c r="GA342" s="1">
        <v>40</v>
      </c>
      <c r="GB342" s="1">
        <v>11</v>
      </c>
      <c r="GC342" s="1">
        <v>11</v>
      </c>
      <c r="GD342" s="1">
        <v>143</v>
      </c>
    </row>
    <row r="343" spans="1:301" s="1" customFormat="1">
      <c r="A343" s="14">
        <v>334</v>
      </c>
      <c r="B343" s="1">
        <v>73</v>
      </c>
      <c r="C343" s="1">
        <v>73</v>
      </c>
      <c r="D343" s="1">
        <v>154</v>
      </c>
      <c r="E343" s="1">
        <v>80</v>
      </c>
      <c r="F343" s="1">
        <v>378</v>
      </c>
      <c r="G343" s="1">
        <v>416</v>
      </c>
      <c r="H343" s="1">
        <v>86</v>
      </c>
      <c r="I343" s="1">
        <v>61</v>
      </c>
      <c r="J343" s="1">
        <v>78</v>
      </c>
      <c r="K343" s="1" t="s">
        <v>7050</v>
      </c>
    </row>
    <row r="344" spans="1:301" s="1" customFormat="1">
      <c r="A344" s="14">
        <v>335</v>
      </c>
      <c r="B344" s="1">
        <v>115</v>
      </c>
      <c r="C344" s="1">
        <v>115</v>
      </c>
      <c r="D344" s="1">
        <v>172</v>
      </c>
      <c r="E344" s="1">
        <v>84</v>
      </c>
      <c r="F344" s="1">
        <v>310</v>
      </c>
      <c r="G344" s="1">
        <v>428</v>
      </c>
      <c r="H344" s="1">
        <v>72</v>
      </c>
      <c r="I344" s="1">
        <v>-35</v>
      </c>
      <c r="J344" s="1">
        <v>55</v>
      </c>
      <c r="K344" s="1" t="s">
        <v>7292</v>
      </c>
      <c r="P344" s="1">
        <v>143</v>
      </c>
      <c r="Q344" s="1">
        <v>143</v>
      </c>
      <c r="R344" s="1">
        <v>164</v>
      </c>
      <c r="S344" s="1">
        <v>80</v>
      </c>
      <c r="T344" s="1">
        <v>252</v>
      </c>
      <c r="U344" s="1">
        <v>388</v>
      </c>
      <c r="V344" s="1">
        <v>54</v>
      </c>
      <c r="W344" s="1">
        <v>-38</v>
      </c>
      <c r="X344" s="1">
        <v>69</v>
      </c>
      <c r="Y344" s="1" t="s">
        <v>7293</v>
      </c>
      <c r="AD344" s="1">
        <v>111</v>
      </c>
      <c r="AE344" s="1">
        <v>111</v>
      </c>
      <c r="AF344" s="1">
        <v>138</v>
      </c>
      <c r="AG344" s="1">
        <v>66</v>
      </c>
      <c r="AH344" s="1">
        <v>310</v>
      </c>
      <c r="AI344" s="1">
        <v>421</v>
      </c>
      <c r="AJ344" s="1">
        <v>71</v>
      </c>
      <c r="AK344" s="1">
        <v>-54</v>
      </c>
      <c r="AL344" s="1">
        <v>36</v>
      </c>
      <c r="AM344" s="1" t="s">
        <v>7294</v>
      </c>
      <c r="EZ344" s="1">
        <v>60</v>
      </c>
      <c r="FA344" s="1">
        <v>45</v>
      </c>
      <c r="FB344" s="1">
        <v>30</v>
      </c>
      <c r="FC344" s="1">
        <v>11</v>
      </c>
      <c r="FD344" s="1">
        <v>12</v>
      </c>
      <c r="FE344" s="1">
        <v>66.599999999999994</v>
      </c>
      <c r="FG344" s="1">
        <v>30</v>
      </c>
      <c r="FL344" s="1">
        <v>46</v>
      </c>
      <c r="FM344" s="1">
        <v>35</v>
      </c>
      <c r="FN344" s="1">
        <v>3.2</v>
      </c>
      <c r="FO344" s="1">
        <v>29</v>
      </c>
      <c r="FP344" s="1">
        <v>31</v>
      </c>
      <c r="GW344" s="1">
        <v>62.5</v>
      </c>
      <c r="GX344" s="1">
        <v>46</v>
      </c>
      <c r="GY344" s="1">
        <v>25</v>
      </c>
      <c r="GZ344" s="1">
        <v>8</v>
      </c>
      <c r="HA344" s="1">
        <v>9</v>
      </c>
      <c r="HB344" s="1">
        <v>97.5</v>
      </c>
      <c r="HD344" s="1">
        <v>28</v>
      </c>
      <c r="HI344" s="1">
        <v>46</v>
      </c>
      <c r="HJ344" s="1">
        <v>27</v>
      </c>
      <c r="HK344" s="1">
        <v>2.77</v>
      </c>
      <c r="HL344" s="1">
        <v>27</v>
      </c>
      <c r="HM344" s="1">
        <v>31</v>
      </c>
      <c r="IO344" s="1">
        <f t="shared" ref="IO344:IT344" si="6">EZ344-GW344</f>
        <v>-2.5</v>
      </c>
      <c r="IP344" s="1">
        <f t="shared" si="6"/>
        <v>-1</v>
      </c>
      <c r="IQ344" s="1">
        <f t="shared" si="6"/>
        <v>5</v>
      </c>
      <c r="IR344" s="1">
        <f t="shared" si="6"/>
        <v>3</v>
      </c>
      <c r="IS344" s="1">
        <f t="shared" si="6"/>
        <v>3</v>
      </c>
      <c r="IT344" s="1">
        <f t="shared" si="6"/>
        <v>-30.900000000000006</v>
      </c>
      <c r="IV344" s="1">
        <f>FG344-HD344</f>
        <v>2</v>
      </c>
      <c r="JA344" s="1">
        <f t="shared" ref="JA344:JE345" si="7">FL344-HI344</f>
        <v>0</v>
      </c>
      <c r="JB344" s="1">
        <f t="shared" si="7"/>
        <v>8</v>
      </c>
      <c r="JC344" s="1">
        <f t="shared" si="7"/>
        <v>0.43000000000000016</v>
      </c>
      <c r="JD344" s="1">
        <f t="shared" si="7"/>
        <v>2</v>
      </c>
      <c r="JE344" s="1">
        <f t="shared" si="7"/>
        <v>0</v>
      </c>
    </row>
    <row r="345" spans="1:301" s="1" customFormat="1">
      <c r="A345" s="14">
        <v>336</v>
      </c>
      <c r="B345" s="1">
        <v>80</v>
      </c>
      <c r="C345" s="1">
        <v>80</v>
      </c>
      <c r="D345" s="1">
        <v>252</v>
      </c>
      <c r="E345" s="1">
        <v>136</v>
      </c>
      <c r="F345" s="1">
        <v>560</v>
      </c>
      <c r="G345" s="1">
        <v>645</v>
      </c>
      <c r="H345" s="1">
        <v>79</v>
      </c>
      <c r="I345" s="1">
        <v>-82</v>
      </c>
      <c r="J345" s="1">
        <v>92</v>
      </c>
      <c r="K345" s="1" t="s">
        <v>7255</v>
      </c>
      <c r="P345" s="1">
        <v>119</v>
      </c>
      <c r="S345" s="1">
        <v>136</v>
      </c>
      <c r="T345" s="1">
        <v>358</v>
      </c>
      <c r="U345" s="1">
        <v>503</v>
      </c>
      <c r="W345" s="1">
        <v>-81</v>
      </c>
      <c r="X345" s="1">
        <v>88</v>
      </c>
      <c r="Y345" s="1" t="s">
        <v>7256</v>
      </c>
      <c r="EZ345" s="1">
        <v>25</v>
      </c>
      <c r="FA345" s="1">
        <v>66</v>
      </c>
      <c r="FB345" s="1">
        <v>59</v>
      </c>
      <c r="FC345" s="1">
        <v>10</v>
      </c>
      <c r="FD345" s="1">
        <v>10</v>
      </c>
      <c r="FG345" s="1">
        <v>49</v>
      </c>
      <c r="FJ345" s="1">
        <v>110</v>
      </c>
      <c r="FK345" s="1">
        <v>52.38</v>
      </c>
      <c r="FL345" s="1">
        <v>50</v>
      </c>
      <c r="FM345" s="1">
        <v>27.11</v>
      </c>
      <c r="FN345" s="1">
        <v>3.36</v>
      </c>
      <c r="FO345" s="1">
        <v>24</v>
      </c>
      <c r="FP345" s="1">
        <v>31</v>
      </c>
      <c r="GW345" s="1">
        <v>20</v>
      </c>
      <c r="GX345" s="1">
        <v>62</v>
      </c>
      <c r="GY345" s="1">
        <v>60</v>
      </c>
      <c r="GZ345" s="1">
        <v>9</v>
      </c>
      <c r="HA345" s="1">
        <v>9</v>
      </c>
      <c r="HB345" s="1">
        <v>129</v>
      </c>
      <c r="HD345" s="1">
        <v>41</v>
      </c>
      <c r="HI345" s="1">
        <v>46</v>
      </c>
      <c r="HJ345" s="1">
        <v>34</v>
      </c>
      <c r="HK345" s="1">
        <v>3.2</v>
      </c>
      <c r="HL345" s="1">
        <v>28</v>
      </c>
      <c r="HM345" s="1">
        <v>30</v>
      </c>
      <c r="IO345" s="1">
        <f>EZ345-GW345</f>
        <v>5</v>
      </c>
      <c r="IP345" s="1">
        <f>FA345-GX345</f>
        <v>4</v>
      </c>
      <c r="IQ345" s="1">
        <f>FB345-GY345</f>
        <v>-1</v>
      </c>
      <c r="IR345" s="1">
        <f>FC345-GZ345</f>
        <v>1</v>
      </c>
      <c r="IS345" s="1">
        <f>FD345-HA345</f>
        <v>1</v>
      </c>
      <c r="IV345" s="1">
        <f>FG345-HD345</f>
        <v>8</v>
      </c>
      <c r="JA345" s="1">
        <f t="shared" si="7"/>
        <v>4</v>
      </c>
      <c r="JB345" s="1">
        <f t="shared" si="7"/>
        <v>-6.8900000000000006</v>
      </c>
      <c r="JC345" s="1">
        <f t="shared" si="7"/>
        <v>0.1599999999999997</v>
      </c>
      <c r="JD345" s="1">
        <f t="shared" si="7"/>
        <v>-4</v>
      </c>
      <c r="JE345" s="1">
        <f t="shared" si="7"/>
        <v>1</v>
      </c>
    </row>
    <row r="346" spans="1:301" s="1" customFormat="1">
      <c r="A346" s="14">
        <v>337</v>
      </c>
      <c r="B346" s="14">
        <v>84</v>
      </c>
      <c r="C346" s="14">
        <v>84</v>
      </c>
      <c r="D346" s="14">
        <v>128</v>
      </c>
      <c r="E346" s="14">
        <v>104</v>
      </c>
      <c r="F346" s="14">
        <v>376</v>
      </c>
      <c r="G346" s="14">
        <v>444</v>
      </c>
      <c r="H346" s="14">
        <v>35</v>
      </c>
      <c r="I346" s="14">
        <v>-51</v>
      </c>
      <c r="J346" s="14">
        <v>68</v>
      </c>
      <c r="K346" s="14" t="s">
        <v>7079</v>
      </c>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14"/>
      <c r="BB346" s="14"/>
      <c r="BC346" s="14"/>
      <c r="BD346" s="14"/>
      <c r="BE346" s="14"/>
      <c r="BF346" s="14"/>
      <c r="BG346" s="14"/>
      <c r="BH346" s="14"/>
      <c r="BI346" s="14"/>
      <c r="BJ346" s="14"/>
      <c r="BK346" s="14"/>
      <c r="BL346" s="14"/>
      <c r="BM346" s="14"/>
      <c r="BN346" s="14"/>
      <c r="BO346" s="14"/>
      <c r="BP346" s="14"/>
      <c r="BQ346" s="14"/>
      <c r="BR346" s="14"/>
      <c r="BS346" s="14"/>
      <c r="BT346" s="14"/>
      <c r="BU346" s="14"/>
      <c r="BV346" s="14"/>
      <c r="BW346" s="14"/>
      <c r="BX346" s="14"/>
      <c r="BY346" s="14"/>
      <c r="BZ346" s="14"/>
      <c r="CA346" s="14"/>
      <c r="CB346" s="14"/>
      <c r="CC346" s="14"/>
      <c r="CD346" s="14"/>
      <c r="CE346" s="14"/>
      <c r="CF346" s="14"/>
      <c r="CG346" s="14"/>
      <c r="CH346" s="14"/>
      <c r="CI346" s="14"/>
      <c r="CJ346" s="14"/>
      <c r="CK346" s="14"/>
      <c r="CL346" s="14"/>
      <c r="CM346" s="14"/>
      <c r="CN346" s="14"/>
      <c r="CO346" s="14"/>
      <c r="CP346" s="14"/>
      <c r="CQ346" s="14"/>
      <c r="CR346" s="14"/>
      <c r="CS346" s="14"/>
      <c r="CT346" s="14"/>
      <c r="CU346" s="14"/>
      <c r="CV346" s="14"/>
      <c r="CW346" s="14"/>
      <c r="CX346" s="14"/>
      <c r="CY346" s="14"/>
      <c r="CZ346" s="14"/>
      <c r="DA346" s="14"/>
      <c r="DB346" s="14"/>
      <c r="DC346" s="14"/>
      <c r="DD346" s="14"/>
      <c r="DE346" s="14"/>
      <c r="DF346" s="14"/>
      <c r="DG346" s="14"/>
      <c r="DH346" s="14"/>
      <c r="DI346" s="14"/>
      <c r="DJ346" s="14"/>
      <c r="DK346" s="14"/>
      <c r="DL346" s="14"/>
      <c r="DM346" s="14"/>
      <c r="DN346" s="14"/>
      <c r="DO346" s="14"/>
      <c r="DP346" s="14"/>
      <c r="DQ346" s="14"/>
      <c r="DR346" s="14"/>
      <c r="DS346" s="14"/>
      <c r="DT346" s="14"/>
      <c r="DU346" s="14"/>
      <c r="DV346" s="14"/>
      <c r="DW346" s="14"/>
      <c r="DX346" s="14"/>
      <c r="DY346" s="14"/>
      <c r="DZ346" s="14"/>
      <c r="EA346" s="14"/>
      <c r="EB346" s="14"/>
      <c r="EC346" s="14"/>
      <c r="ED346" s="14"/>
      <c r="EE346" s="14"/>
      <c r="EF346" s="14"/>
      <c r="EG346" s="14"/>
      <c r="EH346" s="14"/>
      <c r="EI346" s="14"/>
      <c r="EJ346" s="14"/>
      <c r="EK346" s="14"/>
      <c r="EL346" s="14"/>
      <c r="EM346" s="14"/>
      <c r="EN346" s="14"/>
      <c r="EO346" s="14"/>
      <c r="EP346" s="14"/>
      <c r="EQ346" s="14"/>
      <c r="ER346" s="14"/>
      <c r="ES346" s="14"/>
      <c r="ET346" s="14"/>
      <c r="EU346" s="14"/>
      <c r="EV346" s="14"/>
      <c r="EW346" s="14"/>
      <c r="EX346" s="14"/>
      <c r="EY346" s="14"/>
      <c r="EZ346" s="14"/>
      <c r="FA346" s="14"/>
      <c r="FB346" s="14"/>
      <c r="FC346" s="14"/>
      <c r="FD346" s="14"/>
      <c r="FE346" s="14"/>
      <c r="FF346" s="14"/>
      <c r="FG346" s="14"/>
      <c r="FH346" s="14"/>
      <c r="FI346" s="14"/>
      <c r="FJ346" s="14"/>
      <c r="FK346" s="14"/>
      <c r="FL346" s="14"/>
      <c r="FM346" s="14"/>
      <c r="FN346" s="14"/>
      <c r="FO346" s="14"/>
      <c r="FP346" s="14"/>
      <c r="FQ346" s="14"/>
      <c r="FR346" s="14"/>
      <c r="FS346" s="14"/>
      <c r="FT346" s="14"/>
      <c r="FU346" s="14"/>
      <c r="FV346" s="14"/>
      <c r="FW346" s="14"/>
      <c r="FX346" s="14"/>
      <c r="FY346" s="14"/>
      <c r="FZ346" s="14"/>
      <c r="GA346" s="14"/>
      <c r="GB346" s="14"/>
      <c r="GC346" s="14"/>
      <c r="GD346" s="14"/>
      <c r="GE346" s="14"/>
      <c r="GF346" s="14"/>
      <c r="GG346" s="14"/>
      <c r="GH346" s="14"/>
      <c r="GI346" s="14"/>
      <c r="GJ346" s="14"/>
      <c r="GK346" s="14"/>
      <c r="GL346" s="14"/>
      <c r="GM346" s="14"/>
      <c r="GN346" s="14"/>
      <c r="GO346" s="14"/>
      <c r="GP346" s="14"/>
      <c r="GQ346" s="14"/>
      <c r="GR346" s="14"/>
      <c r="GS346" s="14"/>
      <c r="GT346" s="14"/>
      <c r="GU346" s="14"/>
      <c r="GV346" s="14"/>
      <c r="GW346" s="14"/>
      <c r="GX346" s="14"/>
      <c r="GY346" s="14"/>
      <c r="GZ346" s="14"/>
      <c r="HA346" s="14"/>
      <c r="HB346" s="14"/>
      <c r="HC346" s="14"/>
      <c r="HD346" s="14"/>
      <c r="HE346" s="14"/>
      <c r="HF346" s="14"/>
      <c r="HG346" s="14"/>
      <c r="HH346" s="14"/>
      <c r="HI346" s="14"/>
      <c r="HJ346" s="14"/>
      <c r="HK346" s="14"/>
      <c r="HL346" s="14"/>
      <c r="HM346" s="14"/>
      <c r="HN346" s="14"/>
      <c r="HO346" s="14"/>
      <c r="HP346" s="14"/>
      <c r="HQ346" s="14"/>
      <c r="HR346" s="14"/>
      <c r="HS346" s="14"/>
      <c r="HT346" s="14"/>
      <c r="HU346" s="14"/>
      <c r="HV346" s="14"/>
      <c r="HW346" s="14"/>
      <c r="HX346" s="14"/>
      <c r="HY346" s="14"/>
      <c r="HZ346" s="14"/>
      <c r="IA346" s="14"/>
      <c r="IB346" s="14"/>
      <c r="IC346" s="14"/>
      <c r="ID346" s="14"/>
      <c r="IE346" s="14"/>
      <c r="IF346" s="14"/>
      <c r="IG346" s="14"/>
      <c r="IH346" s="14"/>
      <c r="II346" s="14"/>
      <c r="IJ346" s="14"/>
      <c r="IK346" s="14"/>
      <c r="IL346" s="14"/>
      <c r="IM346" s="14"/>
      <c r="IN346" s="14"/>
      <c r="IO346" s="14"/>
      <c r="IP346" s="14"/>
      <c r="IQ346" s="14"/>
      <c r="IR346" s="14"/>
      <c r="IS346" s="14"/>
      <c r="IT346" s="14"/>
      <c r="IU346" s="14"/>
      <c r="IV346" s="14"/>
      <c r="IW346" s="14"/>
      <c r="IX346" s="14"/>
      <c r="IY346" s="14"/>
      <c r="IZ346" s="14"/>
      <c r="JA346" s="14"/>
      <c r="JB346" s="14"/>
      <c r="JC346" s="14"/>
      <c r="JD346" s="14"/>
      <c r="JE346" s="14"/>
      <c r="JF346" s="14"/>
      <c r="JG346" s="14"/>
      <c r="JH346" s="14"/>
      <c r="JI346" s="14"/>
      <c r="JJ346" s="14"/>
      <c r="JK346" s="14"/>
      <c r="JL346" s="14"/>
      <c r="JM346" s="14"/>
      <c r="JN346" s="14"/>
      <c r="JO346" s="14"/>
      <c r="JP346" s="14"/>
      <c r="JQ346" s="14"/>
      <c r="JR346" s="14"/>
      <c r="JS346" s="14"/>
      <c r="JT346" s="14"/>
      <c r="JU346" s="14"/>
      <c r="JV346" s="14"/>
      <c r="JW346" s="14"/>
      <c r="JX346" s="14"/>
      <c r="JY346" s="14"/>
      <c r="JZ346" s="14"/>
      <c r="KA346" s="14"/>
      <c r="KB346" s="14"/>
      <c r="KC346" s="14"/>
      <c r="KD346" s="14"/>
      <c r="KE346" s="14"/>
      <c r="KF346" s="14"/>
      <c r="KG346" s="14"/>
      <c r="KH346" s="14"/>
      <c r="KI346" s="14"/>
      <c r="KJ346" s="14"/>
      <c r="KK346" s="14"/>
      <c r="KL346" s="14"/>
      <c r="KM346" s="14"/>
      <c r="KN346" s="14"/>
      <c r="KO346" s="14"/>
    </row>
    <row r="347" spans="1:301" s="1" customFormat="1">
      <c r="A347" s="14">
        <v>338</v>
      </c>
      <c r="B347" s="1">
        <v>80</v>
      </c>
      <c r="C347" s="1">
        <v>80</v>
      </c>
      <c r="D347" s="1">
        <v>188</v>
      </c>
      <c r="E347" s="1">
        <v>100</v>
      </c>
      <c r="F347" s="1">
        <v>402</v>
      </c>
      <c r="G347" s="1">
        <v>463</v>
      </c>
      <c r="H347" s="1">
        <v>44</v>
      </c>
      <c r="I347" s="1">
        <v>-25</v>
      </c>
      <c r="J347" s="1">
        <v>18</v>
      </c>
      <c r="K347" s="1" t="s">
        <v>7139</v>
      </c>
    </row>
    <row r="348" spans="1:301" s="1" customFormat="1">
      <c r="A348" s="14">
        <v>339</v>
      </c>
      <c r="B348" s="1">
        <v>64</v>
      </c>
      <c r="C348" s="1">
        <v>64</v>
      </c>
      <c r="D348" s="1">
        <v>160</v>
      </c>
      <c r="E348" s="1">
        <v>90</v>
      </c>
      <c r="F348" s="1">
        <v>434</v>
      </c>
      <c r="G348" s="1">
        <v>447</v>
      </c>
      <c r="I348" s="1">
        <v>-29</v>
      </c>
      <c r="J348" s="1">
        <v>204</v>
      </c>
      <c r="K348" s="1" t="s">
        <v>7011</v>
      </c>
    </row>
    <row r="349" spans="1:301" s="1" customFormat="1">
      <c r="A349" s="14">
        <v>340</v>
      </c>
      <c r="B349" s="1">
        <v>77</v>
      </c>
      <c r="E349" s="1">
        <v>104</v>
      </c>
      <c r="F349" s="1">
        <v>378</v>
      </c>
      <c r="G349" s="1">
        <v>427</v>
      </c>
      <c r="I349" s="1">
        <v>-7</v>
      </c>
      <c r="J349" s="1">
        <v>24</v>
      </c>
      <c r="K349" s="1" t="s">
        <v>7248</v>
      </c>
      <c r="EZ349" s="1">
        <v>65</v>
      </c>
      <c r="FA349" s="1">
        <v>48</v>
      </c>
      <c r="FB349" s="1">
        <v>31</v>
      </c>
      <c r="FC349" s="1">
        <v>16</v>
      </c>
      <c r="FD349" s="1">
        <v>13</v>
      </c>
      <c r="FG349" s="1">
        <v>52</v>
      </c>
      <c r="FJ349" s="1">
        <v>86</v>
      </c>
      <c r="FK349" s="1">
        <v>40.950000000000003</v>
      </c>
      <c r="FL349" s="1">
        <v>65</v>
      </c>
      <c r="FM349" s="1">
        <v>50</v>
      </c>
      <c r="FN349" s="1">
        <v>3.6</v>
      </c>
      <c r="FO349" s="1">
        <v>29</v>
      </c>
      <c r="FP349" s="1">
        <v>30</v>
      </c>
    </row>
    <row r="350" spans="1:301" s="1" customFormat="1">
      <c r="A350" s="14">
        <v>341</v>
      </c>
    </row>
    <row r="351" spans="1:301" s="1" customFormat="1">
      <c r="A351" s="14">
        <v>342</v>
      </c>
      <c r="B351" s="1">
        <v>80</v>
      </c>
      <c r="C351" s="1">
        <v>80</v>
      </c>
      <c r="D351" s="1">
        <v>172</v>
      </c>
      <c r="E351" s="1">
        <v>80</v>
      </c>
      <c r="F351" s="1">
        <v>394</v>
      </c>
      <c r="G351" s="1">
        <v>454</v>
      </c>
      <c r="H351" s="1">
        <v>81</v>
      </c>
      <c r="I351" s="1">
        <v>63</v>
      </c>
      <c r="J351" s="1">
        <v>82</v>
      </c>
      <c r="K351" s="1" t="s">
        <v>7139</v>
      </c>
      <c r="EZ351" s="1">
        <v>57.5</v>
      </c>
    </row>
    <row r="352" spans="1:301" s="1" customFormat="1">
      <c r="A352" s="14">
        <v>343</v>
      </c>
      <c r="B352" s="1">
        <v>70</v>
      </c>
      <c r="E352" s="1">
        <v>172</v>
      </c>
      <c r="F352" s="1">
        <v>508</v>
      </c>
      <c r="G352" s="1">
        <v>548</v>
      </c>
      <c r="I352" s="1">
        <v>4</v>
      </c>
      <c r="J352" s="1">
        <v>243</v>
      </c>
      <c r="K352" s="1" t="s">
        <v>7310</v>
      </c>
      <c r="EZ352" s="1">
        <v>40</v>
      </c>
    </row>
    <row r="353" spans="1:301" s="1" customFormat="1">
      <c r="A353" s="14">
        <v>344</v>
      </c>
      <c r="B353" s="1">
        <v>107</v>
      </c>
      <c r="C353" s="1">
        <v>107</v>
      </c>
      <c r="D353" s="1">
        <v>170</v>
      </c>
      <c r="E353" s="1">
        <v>102</v>
      </c>
      <c r="F353" s="1">
        <v>330</v>
      </c>
      <c r="G353" s="1">
        <v>440</v>
      </c>
      <c r="H353" s="1">
        <v>44</v>
      </c>
      <c r="I353" s="1">
        <v>61</v>
      </c>
      <c r="J353" s="1">
        <v>27</v>
      </c>
      <c r="K353" s="1" t="s">
        <v>7112</v>
      </c>
    </row>
    <row r="354" spans="1:301" s="1" customFormat="1">
      <c r="A354" s="14">
        <v>345</v>
      </c>
      <c r="B354" s="1">
        <v>80</v>
      </c>
      <c r="C354" s="1">
        <v>80</v>
      </c>
      <c r="D354" s="1">
        <v>144</v>
      </c>
      <c r="E354" s="1">
        <v>74</v>
      </c>
      <c r="F354" s="1">
        <v>380</v>
      </c>
      <c r="G354" s="1">
        <v>438</v>
      </c>
      <c r="H354" s="1">
        <v>15</v>
      </c>
      <c r="I354" s="1">
        <v>-5</v>
      </c>
      <c r="J354" s="1">
        <v>20</v>
      </c>
      <c r="K354" s="1" t="s">
        <v>7108</v>
      </c>
    </row>
    <row r="355" spans="1:301" s="1" customFormat="1">
      <c r="A355" s="14">
        <v>346</v>
      </c>
      <c r="B355" s="1">
        <v>98</v>
      </c>
      <c r="C355" s="1">
        <v>98</v>
      </c>
      <c r="D355" s="1">
        <v>150</v>
      </c>
      <c r="E355" s="1">
        <v>70</v>
      </c>
      <c r="F355" s="1">
        <v>332</v>
      </c>
      <c r="G355" s="1">
        <v>423</v>
      </c>
      <c r="H355" s="1">
        <v>5</v>
      </c>
      <c r="I355" s="1">
        <v>39</v>
      </c>
      <c r="J355" s="1">
        <v>3</v>
      </c>
      <c r="K355" s="1" t="s">
        <v>7311</v>
      </c>
    </row>
    <row r="356" spans="1:301" s="1" customFormat="1">
      <c r="A356" s="14">
        <v>347</v>
      </c>
      <c r="B356" s="1">
        <v>64</v>
      </c>
      <c r="C356" s="1">
        <v>64</v>
      </c>
      <c r="D356" s="1">
        <v>184</v>
      </c>
      <c r="E356" s="1">
        <v>90</v>
      </c>
      <c r="F356" s="1">
        <v>412</v>
      </c>
      <c r="G356" s="1">
        <v>425</v>
      </c>
      <c r="H356" s="1">
        <v>30</v>
      </c>
      <c r="I356" s="1">
        <v>8</v>
      </c>
      <c r="J356" s="1">
        <v>22</v>
      </c>
      <c r="K356" s="1" t="s">
        <v>7108</v>
      </c>
      <c r="EZ356" s="1">
        <v>62.5</v>
      </c>
      <c r="FA356" s="1">
        <v>33</v>
      </c>
      <c r="FB356" s="1">
        <v>23</v>
      </c>
      <c r="FC356" s="1">
        <v>10</v>
      </c>
      <c r="FD356" s="1">
        <v>10</v>
      </c>
      <c r="FG356" s="1">
        <v>34</v>
      </c>
      <c r="FL356" s="1">
        <v>29</v>
      </c>
      <c r="FN356" s="1">
        <v>2.7</v>
      </c>
      <c r="FO356" s="1">
        <v>28</v>
      </c>
      <c r="FP356" s="1">
        <v>32</v>
      </c>
    </row>
    <row r="357" spans="1:301" s="1" customFormat="1">
      <c r="A357" s="14">
        <v>348</v>
      </c>
      <c r="B357" s="1">
        <v>96</v>
      </c>
      <c r="C357" s="1">
        <v>96</v>
      </c>
      <c r="D357" s="1">
        <v>182</v>
      </c>
      <c r="E357" s="1">
        <v>100</v>
      </c>
      <c r="F357" s="1">
        <v>370</v>
      </c>
      <c r="G357" s="1">
        <v>467</v>
      </c>
      <c r="H357" s="1">
        <v>28</v>
      </c>
      <c r="I357" s="1">
        <v>-83</v>
      </c>
      <c r="J357" s="1">
        <v>64</v>
      </c>
      <c r="K357" s="1" t="s">
        <v>7305</v>
      </c>
    </row>
    <row r="358" spans="1:301" s="1" customFormat="1">
      <c r="A358" s="14">
        <v>349</v>
      </c>
      <c r="B358" s="1">
        <v>77</v>
      </c>
      <c r="C358" s="1">
        <v>77</v>
      </c>
      <c r="D358" s="1">
        <v>142</v>
      </c>
      <c r="E358" s="1">
        <v>76</v>
      </c>
      <c r="F358" s="1">
        <v>408</v>
      </c>
      <c r="G358" s="1">
        <v>461</v>
      </c>
      <c r="H358" s="1">
        <v>54</v>
      </c>
      <c r="I358" s="1">
        <v>89</v>
      </c>
      <c r="J358" s="1">
        <v>39</v>
      </c>
      <c r="K358" s="1" t="s">
        <v>7139</v>
      </c>
      <c r="EZ358" s="1">
        <v>65</v>
      </c>
      <c r="FA358" s="1">
        <v>48</v>
      </c>
      <c r="FB358" s="1">
        <v>29</v>
      </c>
      <c r="FC358" s="1">
        <v>12</v>
      </c>
      <c r="FD358" s="1">
        <v>12</v>
      </c>
      <c r="FG358" s="1">
        <v>35</v>
      </c>
      <c r="FL358" s="1">
        <v>49</v>
      </c>
      <c r="FN358" s="1">
        <v>3.32</v>
      </c>
      <c r="FO358" s="1">
        <v>24</v>
      </c>
      <c r="FP358" s="1">
        <v>32</v>
      </c>
    </row>
    <row r="359" spans="1:301" s="1" customFormat="1">
      <c r="A359" s="14">
        <v>350</v>
      </c>
      <c r="B359" s="1">
        <v>87</v>
      </c>
      <c r="C359" s="1">
        <v>87</v>
      </c>
      <c r="D359" s="1">
        <v>128</v>
      </c>
      <c r="E359" s="1">
        <v>84</v>
      </c>
      <c r="F359" s="1">
        <v>380</v>
      </c>
      <c r="G359" s="1">
        <v>457</v>
      </c>
      <c r="H359" s="1">
        <v>39</v>
      </c>
      <c r="I359" s="1">
        <v>-8</v>
      </c>
      <c r="J359" s="1">
        <v>-4</v>
      </c>
      <c r="K359" s="1" t="s">
        <v>7131</v>
      </c>
    </row>
    <row r="360" spans="1:301" s="1" customFormat="1">
      <c r="A360" s="14">
        <v>351</v>
      </c>
      <c r="B360" s="14">
        <v>83</v>
      </c>
      <c r="C360" s="14"/>
      <c r="D360" s="14"/>
      <c r="E360" s="14">
        <v>142</v>
      </c>
      <c r="F360" s="14">
        <v>454</v>
      </c>
      <c r="G360" s="14">
        <v>533</v>
      </c>
      <c r="H360" s="14"/>
      <c r="I360" s="14">
        <v>-79</v>
      </c>
      <c r="J360" s="14">
        <v>111</v>
      </c>
      <c r="K360" s="14" t="s">
        <v>7393</v>
      </c>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c r="BC360" s="14"/>
      <c r="BD360" s="14"/>
      <c r="BE360" s="14"/>
      <c r="BF360" s="14"/>
      <c r="BG360" s="14"/>
      <c r="BH360" s="14"/>
      <c r="BI360" s="14"/>
      <c r="BJ360" s="14"/>
      <c r="BK360" s="14"/>
      <c r="BL360" s="14"/>
      <c r="BM360" s="14"/>
      <c r="BN360" s="14"/>
      <c r="BO360" s="14"/>
      <c r="BP360" s="14"/>
      <c r="BQ360" s="14"/>
      <c r="BR360" s="14"/>
      <c r="BS360" s="14"/>
      <c r="BT360" s="14"/>
      <c r="BU360" s="14"/>
      <c r="BV360" s="14"/>
      <c r="BW360" s="14"/>
      <c r="BX360" s="14"/>
      <c r="BY360" s="14"/>
      <c r="BZ360" s="14"/>
      <c r="CA360" s="14"/>
      <c r="CB360" s="14"/>
      <c r="CC360" s="14"/>
      <c r="CD360" s="14"/>
      <c r="CE360" s="14"/>
      <c r="CF360" s="14"/>
      <c r="CG360" s="14"/>
      <c r="CH360" s="14"/>
      <c r="CI360" s="14"/>
      <c r="CJ360" s="14"/>
      <c r="CK360" s="14"/>
      <c r="CL360" s="14"/>
      <c r="CM360" s="14"/>
      <c r="CN360" s="14"/>
      <c r="CO360" s="14"/>
      <c r="CP360" s="14"/>
      <c r="CQ360" s="14"/>
      <c r="CR360" s="14"/>
      <c r="CS360" s="14"/>
      <c r="CT360" s="14"/>
      <c r="CU360" s="14"/>
      <c r="CV360" s="14"/>
      <c r="CW360" s="14"/>
      <c r="CX360" s="14"/>
      <c r="CY360" s="14"/>
      <c r="CZ360" s="14"/>
      <c r="DA360" s="14"/>
      <c r="DB360" s="14"/>
      <c r="DC360" s="14"/>
      <c r="DD360" s="14"/>
      <c r="DE360" s="14"/>
      <c r="DF360" s="14"/>
      <c r="DG360" s="14"/>
      <c r="DH360" s="14"/>
      <c r="DI360" s="14"/>
      <c r="DJ360" s="14"/>
      <c r="DK360" s="14"/>
      <c r="DL360" s="14"/>
      <c r="DM360" s="14"/>
      <c r="DN360" s="14"/>
      <c r="DO360" s="14"/>
      <c r="DP360" s="14"/>
      <c r="DQ360" s="14"/>
      <c r="DR360" s="14"/>
      <c r="DS360" s="14"/>
      <c r="DT360" s="14"/>
      <c r="DU360" s="14"/>
      <c r="DV360" s="14"/>
      <c r="DW360" s="14"/>
      <c r="DX360" s="14"/>
      <c r="DY360" s="14"/>
      <c r="DZ360" s="14"/>
      <c r="EA360" s="14"/>
      <c r="EB360" s="14"/>
      <c r="EC360" s="14"/>
      <c r="ED360" s="14"/>
      <c r="EE360" s="14"/>
      <c r="EF360" s="14"/>
      <c r="EG360" s="14"/>
      <c r="EH360" s="14"/>
      <c r="EI360" s="14"/>
      <c r="EJ360" s="14"/>
      <c r="EK360" s="14"/>
      <c r="EL360" s="14"/>
      <c r="EM360" s="14"/>
      <c r="EN360" s="14"/>
      <c r="EO360" s="14"/>
      <c r="EP360" s="14"/>
      <c r="EQ360" s="14"/>
      <c r="ER360" s="14"/>
      <c r="ES360" s="14"/>
      <c r="ET360" s="14"/>
      <c r="EU360" s="14"/>
      <c r="EV360" s="14"/>
      <c r="EW360" s="14"/>
      <c r="EX360" s="14"/>
      <c r="EY360" s="14"/>
      <c r="EZ360" s="14">
        <v>30</v>
      </c>
      <c r="FA360" s="14">
        <v>60</v>
      </c>
      <c r="FB360" s="14">
        <v>55</v>
      </c>
      <c r="FC360" s="14">
        <v>9</v>
      </c>
      <c r="FD360" s="14">
        <v>8</v>
      </c>
      <c r="FE360" s="14"/>
      <c r="FF360" s="14"/>
      <c r="FG360" s="14">
        <v>48</v>
      </c>
      <c r="FH360" s="14"/>
      <c r="FI360" s="14"/>
      <c r="FJ360" s="14">
        <v>86</v>
      </c>
      <c r="FK360" s="14">
        <v>47.78</v>
      </c>
      <c r="FL360" s="14">
        <v>34</v>
      </c>
      <c r="FM360" s="14"/>
      <c r="FN360" s="14">
        <v>2.68</v>
      </c>
      <c r="FO360" s="14">
        <v>32</v>
      </c>
      <c r="FP360" s="14">
        <v>34</v>
      </c>
      <c r="FQ360" s="14"/>
      <c r="FR360" s="14"/>
      <c r="FS360" s="14"/>
      <c r="FT360" s="14"/>
      <c r="FU360" s="14"/>
      <c r="FV360" s="14"/>
      <c r="FW360" s="14"/>
      <c r="FX360" s="14"/>
      <c r="FY360" s="14"/>
      <c r="FZ360" s="14"/>
      <c r="GA360" s="14"/>
      <c r="GB360" s="14"/>
      <c r="GC360" s="14"/>
      <c r="GD360" s="14"/>
      <c r="GE360" s="14"/>
      <c r="GF360" s="14"/>
      <c r="GG360" s="14"/>
      <c r="GH360" s="14"/>
      <c r="GI360" s="14"/>
      <c r="GJ360" s="14"/>
      <c r="GK360" s="14"/>
      <c r="GL360" s="14"/>
      <c r="GM360" s="14"/>
      <c r="GN360" s="14"/>
      <c r="GO360" s="14"/>
      <c r="GP360" s="14"/>
      <c r="GQ360" s="14"/>
      <c r="GR360" s="14"/>
      <c r="GS360" s="14"/>
      <c r="GT360" s="14"/>
      <c r="GU360" s="14"/>
      <c r="GV360" s="14"/>
      <c r="GW360" s="14">
        <v>22.5</v>
      </c>
      <c r="GX360" s="14">
        <v>59</v>
      </c>
      <c r="GY360" s="14">
        <v>51</v>
      </c>
      <c r="GZ360" s="14">
        <v>6</v>
      </c>
      <c r="HA360" s="14">
        <v>12</v>
      </c>
      <c r="HB360" s="14"/>
      <c r="HC360" s="14"/>
      <c r="HD360" s="14">
        <v>54</v>
      </c>
      <c r="HE360" s="14"/>
      <c r="HF360" s="14"/>
      <c r="HG360" s="14"/>
      <c r="HH360" s="14"/>
      <c r="HI360" s="14">
        <v>42</v>
      </c>
      <c r="HJ360" s="14"/>
      <c r="HK360" s="14">
        <v>2.84</v>
      </c>
      <c r="HL360" s="14"/>
      <c r="HM360" s="14">
        <v>31</v>
      </c>
      <c r="HN360" s="14"/>
      <c r="HO360" s="14"/>
      <c r="HP360" s="14"/>
      <c r="HQ360" s="14"/>
      <c r="HR360" s="14"/>
      <c r="HS360" s="14"/>
      <c r="HT360" s="14"/>
      <c r="HU360" s="14"/>
      <c r="HV360" s="14"/>
      <c r="HW360" s="14"/>
      <c r="HX360" s="14"/>
      <c r="HY360" s="14"/>
      <c r="HZ360" s="14"/>
      <c r="IA360" s="14"/>
      <c r="IB360" s="14"/>
      <c r="IC360" s="14"/>
      <c r="ID360" s="14"/>
      <c r="IE360" s="14"/>
      <c r="IF360" s="14"/>
      <c r="IG360" s="14"/>
      <c r="IH360" s="14"/>
      <c r="II360" s="14"/>
      <c r="IJ360" s="14"/>
      <c r="IK360" s="14"/>
      <c r="IL360" s="14"/>
      <c r="IM360" s="14"/>
      <c r="IN360" s="14"/>
      <c r="IO360" s="14">
        <f>EZ360-GW360</f>
        <v>7.5</v>
      </c>
      <c r="IP360" s="14">
        <f>FA360-GX360</f>
        <v>1</v>
      </c>
      <c r="IQ360" s="14">
        <f>FB360-GY360</f>
        <v>4</v>
      </c>
      <c r="IR360" s="14">
        <f>FC360-GZ360</f>
        <v>3</v>
      </c>
      <c r="IS360" s="14">
        <f>FD360-HA360</f>
        <v>-4</v>
      </c>
      <c r="IT360" s="14"/>
      <c r="IU360" s="14"/>
      <c r="IV360" s="14">
        <f>FG360-HD360</f>
        <v>-6</v>
      </c>
      <c r="IW360" s="14"/>
      <c r="IX360" s="14"/>
      <c r="IY360" s="14"/>
      <c r="IZ360" s="14"/>
      <c r="JA360" s="14">
        <f>FL360-HI360</f>
        <v>-8</v>
      </c>
      <c r="JB360" s="14"/>
      <c r="JC360" s="14">
        <f>FN360-HK360</f>
        <v>-0.1599999999999997</v>
      </c>
      <c r="JD360" s="14"/>
      <c r="JE360" s="14"/>
      <c r="JF360" s="14"/>
      <c r="JG360" s="14"/>
      <c r="JH360" s="14"/>
      <c r="JI360" s="14"/>
      <c r="JJ360" s="14"/>
      <c r="JK360" s="14"/>
      <c r="JL360" s="14"/>
      <c r="JM360" s="14"/>
      <c r="JN360" s="14"/>
      <c r="JO360" s="14"/>
      <c r="JP360" s="14"/>
      <c r="JQ360" s="14"/>
      <c r="JR360" s="14"/>
      <c r="JS360" s="14"/>
      <c r="JT360" s="14"/>
      <c r="JU360" s="14"/>
      <c r="JV360" s="14"/>
      <c r="JW360" s="14"/>
      <c r="JX360" s="14"/>
      <c r="JY360" s="14"/>
      <c r="JZ360" s="14"/>
      <c r="KA360" s="14"/>
      <c r="KB360" s="14">
        <v>1</v>
      </c>
      <c r="KC360" s="14"/>
      <c r="KD360" s="14"/>
      <c r="KE360" s="14"/>
      <c r="KF360" s="14"/>
      <c r="KG360" s="14"/>
      <c r="KH360" s="14"/>
      <c r="KI360" s="14"/>
      <c r="KJ360" s="14"/>
      <c r="KK360" s="14"/>
      <c r="KL360" s="14"/>
      <c r="KM360" s="14"/>
      <c r="KN360" s="14"/>
      <c r="KO360" s="14"/>
    </row>
    <row r="361" spans="1:301" s="1" customFormat="1">
      <c r="A361" s="14">
        <v>352</v>
      </c>
      <c r="B361" s="1">
        <v>77</v>
      </c>
      <c r="C361" s="1">
        <v>340</v>
      </c>
      <c r="E361" s="1">
        <v>196</v>
      </c>
      <c r="F361" s="1">
        <v>470</v>
      </c>
      <c r="G361" s="1">
        <v>531</v>
      </c>
      <c r="I361" s="1">
        <v>-78</v>
      </c>
      <c r="J361" s="1">
        <v>103</v>
      </c>
      <c r="K361" s="1" t="s">
        <v>7100</v>
      </c>
      <c r="P361" s="1">
        <v>71</v>
      </c>
      <c r="S361" s="1">
        <v>196</v>
      </c>
      <c r="T361" s="1">
        <v>464</v>
      </c>
      <c r="U361" s="1">
        <v>504</v>
      </c>
      <c r="W361" s="1">
        <v>-89</v>
      </c>
      <c r="X361" s="1">
        <v>92</v>
      </c>
      <c r="Y361" s="1" t="s">
        <v>7101</v>
      </c>
      <c r="KB361" s="1">
        <v>1</v>
      </c>
    </row>
    <row r="362" spans="1:301" s="1" customFormat="1">
      <c r="A362" s="14">
        <v>353</v>
      </c>
      <c r="B362" s="1">
        <v>84</v>
      </c>
      <c r="C362" s="1">
        <v>84</v>
      </c>
      <c r="D362" s="1">
        <v>158</v>
      </c>
      <c r="E362" s="1">
        <v>74</v>
      </c>
      <c r="F362" s="1">
        <v>368</v>
      </c>
      <c r="G362" s="1">
        <v>434</v>
      </c>
      <c r="H362" s="1">
        <v>52</v>
      </c>
      <c r="I362" s="1">
        <v>14</v>
      </c>
      <c r="J362" s="1">
        <v>78</v>
      </c>
      <c r="K362" s="1" t="s">
        <v>7239</v>
      </c>
    </row>
    <row r="363" spans="1:301" s="1" customFormat="1">
      <c r="A363" s="14">
        <v>354</v>
      </c>
    </row>
    <row r="364" spans="1:301" s="1" customFormat="1">
      <c r="A364" s="14">
        <v>355</v>
      </c>
      <c r="B364" s="1">
        <v>77</v>
      </c>
      <c r="C364" s="1">
        <v>77</v>
      </c>
      <c r="D364" s="1">
        <v>132</v>
      </c>
      <c r="E364" s="1">
        <v>78</v>
      </c>
      <c r="F364" s="1">
        <v>392</v>
      </c>
      <c r="G364" s="1">
        <v>443</v>
      </c>
      <c r="H364" s="1">
        <v>51</v>
      </c>
      <c r="I364" s="1">
        <v>67</v>
      </c>
      <c r="J364" s="1">
        <v>60</v>
      </c>
      <c r="K364" s="1" t="s">
        <v>7139</v>
      </c>
    </row>
    <row r="365" spans="1:301" s="1" customFormat="1">
      <c r="A365" s="14">
        <v>356</v>
      </c>
    </row>
    <row r="366" spans="1:301" s="1" customFormat="1">
      <c r="A366" s="14">
        <v>357</v>
      </c>
      <c r="B366" s="1">
        <v>59</v>
      </c>
      <c r="C366" s="1">
        <v>59</v>
      </c>
      <c r="D366" s="1">
        <v>136</v>
      </c>
      <c r="E366" s="1">
        <v>162</v>
      </c>
      <c r="F366" s="1">
        <v>486</v>
      </c>
      <c r="G366" s="1">
        <v>481</v>
      </c>
      <c r="H366" s="1">
        <v>18</v>
      </c>
      <c r="I366" s="1">
        <v>28</v>
      </c>
      <c r="J366" s="1">
        <v>121</v>
      </c>
      <c r="K366" s="1" t="s">
        <v>7224</v>
      </c>
    </row>
    <row r="367" spans="1:301" s="1" customFormat="1">
      <c r="A367" s="14">
        <v>358</v>
      </c>
      <c r="EZ367" s="1">
        <v>54</v>
      </c>
      <c r="FA367" s="1">
        <v>40</v>
      </c>
      <c r="FB367" s="1">
        <v>25</v>
      </c>
      <c r="FC367" s="1">
        <v>11</v>
      </c>
      <c r="FD367" s="1">
        <v>8</v>
      </c>
      <c r="FE367" s="1">
        <v>40.1</v>
      </c>
      <c r="FF367" s="1">
        <v>62.3</v>
      </c>
      <c r="FG367" s="1">
        <v>32</v>
      </c>
      <c r="FJ367" s="1">
        <v>50</v>
      </c>
      <c r="FK367" s="1">
        <v>29.41</v>
      </c>
      <c r="FL367" s="1">
        <v>27</v>
      </c>
      <c r="FM367" s="1">
        <v>22</v>
      </c>
      <c r="FN367" s="1">
        <v>2.4300000000000002</v>
      </c>
      <c r="FO367" s="1">
        <v>35</v>
      </c>
      <c r="FP367" s="1">
        <v>35</v>
      </c>
    </row>
    <row r="368" spans="1:301" s="1" customFormat="1">
      <c r="A368" s="14">
        <v>359</v>
      </c>
      <c r="B368" s="1">
        <v>96</v>
      </c>
      <c r="C368" s="1">
        <v>96</v>
      </c>
      <c r="D368" s="1">
        <v>152</v>
      </c>
      <c r="E368" s="1">
        <v>76</v>
      </c>
      <c r="F368" s="1">
        <v>356</v>
      </c>
      <c r="G368" s="1">
        <v>449</v>
      </c>
      <c r="H368" s="1">
        <v>62</v>
      </c>
      <c r="I368" s="1">
        <v>39</v>
      </c>
      <c r="J368" s="1">
        <v>67</v>
      </c>
      <c r="K368" s="1" t="s">
        <v>7139</v>
      </c>
    </row>
    <row r="369" spans="1:301" s="1" customFormat="1">
      <c r="A369" s="14">
        <v>360</v>
      </c>
      <c r="B369" s="1">
        <v>92</v>
      </c>
      <c r="C369" s="1">
        <v>92</v>
      </c>
      <c r="D369" s="1">
        <v>160</v>
      </c>
      <c r="E369" s="1">
        <v>64</v>
      </c>
      <c r="F369" s="1">
        <v>346</v>
      </c>
      <c r="G369" s="1">
        <v>427</v>
      </c>
      <c r="H369" s="1">
        <v>27</v>
      </c>
      <c r="I369" s="1">
        <v>2</v>
      </c>
      <c r="J369" s="1">
        <v>42</v>
      </c>
      <c r="K369" s="1" t="s">
        <v>7139</v>
      </c>
    </row>
    <row r="370" spans="1:301" s="1" customFormat="1">
      <c r="A370" s="14">
        <v>361</v>
      </c>
      <c r="B370" s="1">
        <v>59</v>
      </c>
      <c r="D370" s="1">
        <v>178</v>
      </c>
      <c r="E370" s="1">
        <v>74</v>
      </c>
      <c r="F370" s="1">
        <v>432</v>
      </c>
      <c r="G370" s="1">
        <v>427</v>
      </c>
      <c r="H370" s="1">
        <v>-22</v>
      </c>
      <c r="I370" s="1">
        <v>64</v>
      </c>
      <c r="J370" s="1">
        <v>75</v>
      </c>
      <c r="K370" s="1" t="s">
        <v>7028</v>
      </c>
      <c r="P370" s="1">
        <v>59</v>
      </c>
      <c r="R370" s="1">
        <v>178</v>
      </c>
      <c r="S370" s="1">
        <v>72</v>
      </c>
      <c r="T370" s="1">
        <v>432</v>
      </c>
      <c r="U370" s="1">
        <v>427</v>
      </c>
      <c r="V370" s="1">
        <v>-18</v>
      </c>
      <c r="W370" s="1">
        <v>67</v>
      </c>
      <c r="X370" s="1">
        <v>76</v>
      </c>
      <c r="Y370" s="1" t="s">
        <v>7028</v>
      </c>
    </row>
    <row r="371" spans="1:301" s="1" customFormat="1">
      <c r="A371" s="14">
        <v>362</v>
      </c>
      <c r="B371" s="1">
        <v>102</v>
      </c>
      <c r="C371" s="1">
        <v>108</v>
      </c>
      <c r="E371" s="1">
        <v>84</v>
      </c>
      <c r="F371" s="1">
        <v>358</v>
      </c>
      <c r="G371" s="1">
        <v>466</v>
      </c>
      <c r="I371" s="1">
        <v>62</v>
      </c>
      <c r="J371" s="1">
        <v>54</v>
      </c>
      <c r="K371" s="1" t="s">
        <v>7233</v>
      </c>
      <c r="P371" s="1">
        <v>72</v>
      </c>
      <c r="Q371" s="1">
        <v>92</v>
      </c>
      <c r="S371" s="1">
        <v>82</v>
      </c>
      <c r="T371" s="1">
        <v>394</v>
      </c>
      <c r="U371" s="1">
        <v>431</v>
      </c>
      <c r="W371" s="1">
        <v>55</v>
      </c>
      <c r="X371" s="1">
        <v>54</v>
      </c>
      <c r="Y371" s="1" t="s">
        <v>7234</v>
      </c>
      <c r="AD371" s="1">
        <v>74</v>
      </c>
      <c r="AE371" s="1">
        <v>86</v>
      </c>
      <c r="AG371" s="1">
        <v>74</v>
      </c>
      <c r="AH371" s="1">
        <v>400</v>
      </c>
      <c r="AI371" s="1">
        <v>444</v>
      </c>
      <c r="AK371" s="1">
        <v>53</v>
      </c>
      <c r="AL371" s="1">
        <v>60</v>
      </c>
      <c r="AM371" s="1" t="s">
        <v>7235</v>
      </c>
      <c r="AR371" s="1">
        <v>72</v>
      </c>
      <c r="AS371" s="1">
        <v>72</v>
      </c>
      <c r="AU371" s="1">
        <v>82</v>
      </c>
      <c r="AV371" s="1">
        <v>404</v>
      </c>
      <c r="AW371" s="1">
        <v>442</v>
      </c>
      <c r="AY371" s="1">
        <v>39</v>
      </c>
      <c r="AZ371" s="1">
        <v>41</v>
      </c>
      <c r="BA371" s="1" t="s">
        <v>7236</v>
      </c>
      <c r="BF371" s="1">
        <v>73</v>
      </c>
      <c r="BG371" s="1">
        <v>73</v>
      </c>
      <c r="BI371" s="1">
        <v>82</v>
      </c>
      <c r="BJ371" s="1">
        <v>408</v>
      </c>
      <c r="BK371" s="1">
        <v>449</v>
      </c>
      <c r="BM371" s="1">
        <v>42</v>
      </c>
      <c r="BN371" s="1">
        <v>46</v>
      </c>
      <c r="BO371" s="1" t="s">
        <v>7236</v>
      </c>
      <c r="BT371" s="1">
        <v>61</v>
      </c>
      <c r="BU371" s="1">
        <v>61</v>
      </c>
      <c r="BV371" s="1">
        <v>240</v>
      </c>
      <c r="BW371" s="1">
        <v>82</v>
      </c>
      <c r="BX371" s="1">
        <v>434</v>
      </c>
      <c r="BY371" s="1">
        <v>436</v>
      </c>
      <c r="BZ371" s="1">
        <v>33</v>
      </c>
      <c r="CA371" s="1">
        <v>57</v>
      </c>
      <c r="CB371" s="1">
        <v>52</v>
      </c>
      <c r="CC371" s="1" t="s">
        <v>7236</v>
      </c>
      <c r="GW371" s="1">
        <v>61</v>
      </c>
      <c r="GX371" s="1">
        <v>36</v>
      </c>
      <c r="GY371" s="1">
        <v>24</v>
      </c>
      <c r="GZ371" s="1">
        <v>14</v>
      </c>
      <c r="HA371" s="1">
        <v>12</v>
      </c>
      <c r="HD371" s="1">
        <v>41</v>
      </c>
      <c r="HI371" s="1">
        <v>25</v>
      </c>
      <c r="HK371" s="1">
        <v>2.5</v>
      </c>
      <c r="HL371" s="1">
        <v>32</v>
      </c>
      <c r="HM371" s="1">
        <v>35</v>
      </c>
    </row>
    <row r="372" spans="1:301" s="1" customFormat="1">
      <c r="A372" s="14">
        <v>363</v>
      </c>
      <c r="B372" s="1">
        <v>93</v>
      </c>
      <c r="C372" s="1">
        <v>93</v>
      </c>
      <c r="D372" s="1">
        <v>138</v>
      </c>
      <c r="E372" s="1">
        <v>90</v>
      </c>
      <c r="F372" s="1">
        <v>344</v>
      </c>
      <c r="G372" s="1">
        <v>427</v>
      </c>
      <c r="H372" s="1">
        <v>55</v>
      </c>
      <c r="I372" s="1">
        <v>52</v>
      </c>
      <c r="J372" s="1">
        <v>33</v>
      </c>
      <c r="K372" s="1" t="s">
        <v>7215</v>
      </c>
    </row>
    <row r="373" spans="1:301" s="1" customFormat="1">
      <c r="A373" s="14">
        <v>364</v>
      </c>
      <c r="B373" s="1">
        <v>85</v>
      </c>
      <c r="C373" s="1">
        <v>85</v>
      </c>
      <c r="D373" s="1">
        <v>164</v>
      </c>
      <c r="E373" s="1">
        <v>94</v>
      </c>
      <c r="F373" s="1">
        <v>386</v>
      </c>
      <c r="G373" s="1">
        <v>459</v>
      </c>
      <c r="H373" s="1">
        <v>58</v>
      </c>
      <c r="I373" s="1">
        <v>-4</v>
      </c>
      <c r="J373" s="1">
        <v>90</v>
      </c>
      <c r="K373" s="1" t="s">
        <v>7188</v>
      </c>
    </row>
    <row r="374" spans="1:301" s="1" customFormat="1">
      <c r="A374" s="14">
        <v>365</v>
      </c>
    </row>
    <row r="375" spans="1:301" s="1" customFormat="1">
      <c r="A375" s="14">
        <v>366</v>
      </c>
      <c r="B375" s="14">
        <v>110</v>
      </c>
      <c r="C375" s="14">
        <v>110</v>
      </c>
      <c r="D375" s="14">
        <v>160</v>
      </c>
      <c r="E375" s="14">
        <v>116</v>
      </c>
      <c r="F375" s="14">
        <v>346</v>
      </c>
      <c r="G375" s="14">
        <v>468</v>
      </c>
      <c r="H375" s="14">
        <v>55</v>
      </c>
      <c r="I375" s="14">
        <v>57</v>
      </c>
      <c r="J375" s="14">
        <v>52</v>
      </c>
      <c r="K375" s="14" t="s">
        <v>7163</v>
      </c>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14"/>
      <c r="AZ375" s="14"/>
      <c r="BA375" s="14"/>
      <c r="BB375" s="14"/>
      <c r="BC375" s="14"/>
      <c r="BD375" s="14"/>
      <c r="BE375" s="14"/>
      <c r="BF375" s="14"/>
      <c r="BG375" s="14"/>
      <c r="BH375" s="14"/>
      <c r="BI375" s="14"/>
      <c r="BJ375" s="14"/>
      <c r="BK375" s="14"/>
      <c r="BL375" s="14"/>
      <c r="BM375" s="14"/>
      <c r="BN375" s="14"/>
      <c r="BO375" s="14"/>
      <c r="BP375" s="14"/>
      <c r="BQ375" s="14"/>
      <c r="BR375" s="14"/>
      <c r="BS375" s="14"/>
      <c r="BT375" s="14"/>
      <c r="BU375" s="14"/>
      <c r="BV375" s="14"/>
      <c r="BW375" s="14"/>
      <c r="BX375" s="14"/>
      <c r="BY375" s="14"/>
      <c r="BZ375" s="14"/>
      <c r="CA375" s="14"/>
      <c r="CB375" s="14"/>
      <c r="CC375" s="14"/>
      <c r="CD375" s="14"/>
      <c r="CE375" s="14"/>
      <c r="CF375" s="14"/>
      <c r="CG375" s="14"/>
      <c r="CH375" s="14"/>
      <c r="CI375" s="14"/>
      <c r="CJ375" s="14"/>
      <c r="CK375" s="14"/>
      <c r="CL375" s="14"/>
      <c r="CM375" s="14"/>
      <c r="CN375" s="14"/>
      <c r="CO375" s="14"/>
      <c r="CP375" s="14"/>
      <c r="CQ375" s="14"/>
      <c r="CR375" s="14"/>
      <c r="CS375" s="14"/>
      <c r="CT375" s="14"/>
      <c r="CU375" s="14"/>
      <c r="CV375" s="14"/>
      <c r="CW375" s="14"/>
      <c r="CX375" s="14"/>
      <c r="CY375" s="14"/>
      <c r="CZ375" s="14"/>
      <c r="DA375" s="14"/>
      <c r="DB375" s="14"/>
      <c r="DC375" s="14"/>
      <c r="DD375" s="14"/>
      <c r="DE375" s="14"/>
      <c r="DF375" s="14"/>
      <c r="DG375" s="14"/>
      <c r="DH375" s="14"/>
      <c r="DI375" s="14"/>
      <c r="DJ375" s="14"/>
      <c r="DK375" s="14"/>
      <c r="DL375" s="14"/>
      <c r="DM375" s="14"/>
      <c r="DN375" s="14"/>
      <c r="DO375" s="14"/>
      <c r="DP375" s="14"/>
      <c r="DQ375" s="14"/>
      <c r="DR375" s="14"/>
      <c r="DS375" s="14"/>
      <c r="DT375" s="14"/>
      <c r="DU375" s="14"/>
      <c r="DV375" s="14"/>
      <c r="DW375" s="14"/>
      <c r="DX375" s="14"/>
      <c r="DY375" s="14"/>
      <c r="DZ375" s="14"/>
      <c r="EA375" s="14"/>
      <c r="EB375" s="14"/>
      <c r="EC375" s="14"/>
      <c r="ED375" s="14"/>
      <c r="EE375" s="14"/>
      <c r="EF375" s="14"/>
      <c r="EG375" s="14"/>
      <c r="EH375" s="14"/>
      <c r="EI375" s="14"/>
      <c r="EJ375" s="14"/>
      <c r="EK375" s="14"/>
      <c r="EL375" s="14"/>
      <c r="EM375" s="14"/>
      <c r="EN375" s="14"/>
      <c r="EO375" s="14"/>
      <c r="EP375" s="14"/>
      <c r="EQ375" s="14"/>
      <c r="ER375" s="14"/>
      <c r="ES375" s="14"/>
      <c r="ET375" s="14"/>
      <c r="EU375" s="14"/>
      <c r="EV375" s="14"/>
      <c r="EW375" s="14"/>
      <c r="EX375" s="14"/>
      <c r="EY375" s="14"/>
      <c r="EZ375" s="14"/>
      <c r="FA375" s="14"/>
      <c r="FB375" s="14"/>
      <c r="FC375" s="14"/>
      <c r="FD375" s="14"/>
      <c r="FE375" s="14"/>
      <c r="FF375" s="14"/>
      <c r="FG375" s="14"/>
      <c r="FH375" s="14"/>
      <c r="FI375" s="14"/>
      <c r="FJ375" s="14"/>
      <c r="FK375" s="14"/>
      <c r="FL375" s="14"/>
      <c r="FM375" s="14"/>
      <c r="FN375" s="14"/>
      <c r="FO375" s="14"/>
      <c r="FP375" s="14"/>
      <c r="FQ375" s="14"/>
      <c r="FR375" s="14"/>
      <c r="FS375" s="14"/>
      <c r="FT375" s="14"/>
      <c r="FU375" s="14"/>
      <c r="FV375" s="14"/>
      <c r="FW375" s="14"/>
      <c r="FX375" s="14"/>
      <c r="FY375" s="14"/>
      <c r="FZ375" s="14"/>
      <c r="GA375" s="14"/>
      <c r="GB375" s="14"/>
      <c r="GC375" s="14"/>
      <c r="GD375" s="14"/>
      <c r="GE375" s="14"/>
      <c r="GF375" s="14"/>
      <c r="GG375" s="14"/>
      <c r="GH375" s="14"/>
      <c r="GI375" s="14"/>
      <c r="GJ375" s="14"/>
      <c r="GK375" s="14"/>
      <c r="GL375" s="14"/>
      <c r="GM375" s="14"/>
      <c r="GN375" s="14"/>
      <c r="GO375" s="14"/>
      <c r="GP375" s="14"/>
      <c r="GQ375" s="14"/>
      <c r="GR375" s="14"/>
      <c r="GS375" s="14"/>
      <c r="GT375" s="14"/>
      <c r="GU375" s="14"/>
      <c r="GV375" s="14"/>
      <c r="GW375" s="14"/>
      <c r="GX375" s="14"/>
      <c r="GY375" s="14"/>
      <c r="GZ375" s="14"/>
      <c r="HA375" s="14"/>
      <c r="HB375" s="14"/>
      <c r="HC375" s="14"/>
      <c r="HD375" s="14"/>
      <c r="HE375" s="14"/>
      <c r="HF375" s="14"/>
      <c r="HG375" s="14"/>
      <c r="HH375" s="14"/>
      <c r="HI375" s="14"/>
      <c r="HJ375" s="14"/>
      <c r="HK375" s="14"/>
      <c r="HL375" s="14"/>
      <c r="HM375" s="14"/>
      <c r="HN375" s="14"/>
      <c r="HO375" s="14"/>
      <c r="HP375" s="14"/>
      <c r="HQ375" s="14"/>
      <c r="HR375" s="14"/>
      <c r="HS375" s="14"/>
      <c r="HT375" s="14"/>
      <c r="HU375" s="14"/>
      <c r="HV375" s="14"/>
      <c r="HW375" s="14"/>
      <c r="HX375" s="14"/>
      <c r="HY375" s="14"/>
      <c r="HZ375" s="14"/>
      <c r="IA375" s="14"/>
      <c r="IB375" s="14"/>
      <c r="IC375" s="14"/>
      <c r="ID375" s="14"/>
      <c r="IE375" s="14"/>
      <c r="IF375" s="14"/>
      <c r="IG375" s="14"/>
      <c r="IH375" s="14"/>
      <c r="II375" s="14"/>
      <c r="IJ375" s="14"/>
      <c r="IK375" s="14"/>
      <c r="IL375" s="14"/>
      <c r="IM375" s="14"/>
      <c r="IN375" s="14"/>
      <c r="IO375" s="14"/>
      <c r="IP375" s="14"/>
      <c r="IQ375" s="14"/>
      <c r="IR375" s="14"/>
      <c r="IS375" s="14"/>
      <c r="IT375" s="14"/>
      <c r="IU375" s="14"/>
      <c r="IV375" s="14"/>
      <c r="IW375" s="14"/>
      <c r="IX375" s="14"/>
      <c r="IY375" s="14"/>
      <c r="IZ375" s="14"/>
      <c r="JA375" s="14"/>
      <c r="JB375" s="14"/>
      <c r="JC375" s="14"/>
      <c r="JD375" s="14"/>
      <c r="JE375" s="14"/>
      <c r="JF375" s="14"/>
      <c r="JG375" s="14"/>
      <c r="JH375" s="14"/>
      <c r="JI375" s="14"/>
      <c r="JJ375" s="14"/>
      <c r="JK375" s="14"/>
      <c r="JL375" s="14"/>
      <c r="JM375" s="14"/>
      <c r="JN375" s="14"/>
      <c r="JO375" s="14"/>
      <c r="JP375" s="14"/>
      <c r="JQ375" s="14"/>
      <c r="JR375" s="14"/>
      <c r="JS375" s="14"/>
      <c r="JT375" s="14"/>
      <c r="JU375" s="14"/>
      <c r="JV375" s="14"/>
      <c r="JW375" s="14"/>
      <c r="JX375" s="14"/>
      <c r="JY375" s="14"/>
      <c r="JZ375" s="14"/>
      <c r="KA375" s="14"/>
      <c r="KB375" s="14"/>
      <c r="KC375" s="14"/>
      <c r="KD375" s="14"/>
      <c r="KE375" s="14"/>
      <c r="KF375" s="14"/>
      <c r="KG375" s="14"/>
      <c r="KH375" s="14"/>
      <c r="KI375" s="14"/>
      <c r="KJ375" s="14"/>
      <c r="KK375" s="14"/>
      <c r="KL375" s="14"/>
      <c r="KM375" s="14"/>
      <c r="KN375" s="14"/>
      <c r="KO375" s="14"/>
    </row>
    <row r="376" spans="1:301" s="1" customFormat="1">
      <c r="A376" s="14">
        <v>367</v>
      </c>
    </row>
    <row r="377" spans="1:301" s="1" customFormat="1">
      <c r="A377" s="14">
        <v>368</v>
      </c>
      <c r="B377" s="1">
        <v>111</v>
      </c>
      <c r="C377" s="1">
        <v>111</v>
      </c>
      <c r="D377" s="1">
        <v>142</v>
      </c>
      <c r="E377" s="1">
        <v>86</v>
      </c>
      <c r="F377" s="1">
        <v>330</v>
      </c>
      <c r="G377" s="1">
        <v>448</v>
      </c>
      <c r="H377" s="1">
        <v>58</v>
      </c>
      <c r="I377" s="1">
        <v>78</v>
      </c>
      <c r="J377" s="1">
        <v>22</v>
      </c>
      <c r="K377" s="1" t="s">
        <v>7191</v>
      </c>
    </row>
    <row r="378" spans="1:301" s="1" customFormat="1">
      <c r="A378" s="14">
        <v>369</v>
      </c>
      <c r="B378" s="1">
        <v>91</v>
      </c>
      <c r="C378" s="1">
        <v>91</v>
      </c>
      <c r="D378" s="1">
        <v>158</v>
      </c>
      <c r="E378" s="1">
        <v>82</v>
      </c>
      <c r="F378" s="1">
        <v>366</v>
      </c>
      <c r="G378" s="1">
        <v>450</v>
      </c>
      <c r="H378" s="1">
        <v>56</v>
      </c>
      <c r="I378" s="1">
        <v>72</v>
      </c>
      <c r="J378" s="1">
        <v>47</v>
      </c>
      <c r="K378" s="1" t="s">
        <v>7029</v>
      </c>
      <c r="P378" s="1">
        <v>70</v>
      </c>
      <c r="Q378" s="1">
        <v>70</v>
      </c>
      <c r="R378" s="1">
        <v>162</v>
      </c>
      <c r="S378" s="1">
        <v>70</v>
      </c>
      <c r="T378" s="1">
        <v>420</v>
      </c>
      <c r="U378" s="1">
        <v>453</v>
      </c>
      <c r="V378" s="1">
        <v>73</v>
      </c>
      <c r="W378" s="1">
        <v>56</v>
      </c>
      <c r="X378" s="1">
        <v>63</v>
      </c>
      <c r="Y378" s="1" t="s">
        <v>7153</v>
      </c>
    </row>
    <row r="379" spans="1:301" s="1" customFormat="1">
      <c r="A379" s="14">
        <v>370</v>
      </c>
      <c r="B379" s="1">
        <v>60</v>
      </c>
      <c r="C379" s="1">
        <v>60</v>
      </c>
      <c r="D379" s="1">
        <v>144</v>
      </c>
      <c r="E379" s="1">
        <v>82</v>
      </c>
      <c r="F379" s="1">
        <v>430</v>
      </c>
      <c r="G379" s="1">
        <v>430</v>
      </c>
      <c r="H379" s="1">
        <v>64</v>
      </c>
      <c r="I379" s="1">
        <v>18</v>
      </c>
      <c r="J379" s="1">
        <v>34</v>
      </c>
      <c r="K379" s="1" t="s">
        <v>7035</v>
      </c>
    </row>
    <row r="380" spans="1:301" s="1" customFormat="1">
      <c r="A380" s="14">
        <v>371</v>
      </c>
      <c r="B380" s="1">
        <v>82</v>
      </c>
      <c r="C380" s="1">
        <v>82</v>
      </c>
      <c r="D380" s="1">
        <v>328</v>
      </c>
      <c r="E380" s="1">
        <v>122</v>
      </c>
      <c r="F380" s="1">
        <v>374</v>
      </c>
      <c r="G380" s="1">
        <v>436</v>
      </c>
      <c r="H380" s="1">
        <v>85</v>
      </c>
      <c r="I380" s="1">
        <v>35</v>
      </c>
      <c r="J380" s="1">
        <v>256</v>
      </c>
      <c r="K380" s="1" t="s">
        <v>7306</v>
      </c>
      <c r="EZ380" s="1">
        <v>52.5</v>
      </c>
      <c r="GW380" s="1">
        <v>45</v>
      </c>
      <c r="GX380" s="1">
        <v>53</v>
      </c>
      <c r="GY380" s="1">
        <v>34</v>
      </c>
      <c r="GZ380" s="1">
        <v>12</v>
      </c>
      <c r="HA380" s="1">
        <v>10</v>
      </c>
      <c r="HB380" s="1">
        <v>74.98</v>
      </c>
      <c r="HC380" s="1">
        <v>50.53</v>
      </c>
      <c r="HD380" s="1">
        <v>48</v>
      </c>
      <c r="HI380" s="1">
        <v>31</v>
      </c>
      <c r="HJ380" s="1">
        <v>26.12</v>
      </c>
      <c r="HK380" s="1">
        <v>2.56</v>
      </c>
      <c r="IO380" s="1">
        <f>EZ380-GW380</f>
        <v>7.5</v>
      </c>
    </row>
    <row r="381" spans="1:301" s="1" customFormat="1">
      <c r="A381" s="14">
        <v>372</v>
      </c>
      <c r="B381" s="1">
        <v>66</v>
      </c>
      <c r="C381" s="1">
        <v>66</v>
      </c>
      <c r="D381" s="1">
        <v>156</v>
      </c>
      <c r="E381" s="1">
        <v>86</v>
      </c>
      <c r="F381" s="1">
        <v>410</v>
      </c>
      <c r="G381" s="1">
        <v>429</v>
      </c>
      <c r="H381" s="1">
        <v>59</v>
      </c>
      <c r="I381" s="1">
        <v>-4</v>
      </c>
      <c r="J381" s="1">
        <v>53</v>
      </c>
      <c r="K381" s="1" t="s">
        <v>7139</v>
      </c>
    </row>
    <row r="382" spans="1:301" s="1" customFormat="1">
      <c r="A382" s="14">
        <v>373</v>
      </c>
      <c r="B382" s="1">
        <v>67</v>
      </c>
      <c r="C382" s="1">
        <v>67</v>
      </c>
      <c r="D382" s="1">
        <v>240</v>
      </c>
      <c r="E382" s="1">
        <v>78</v>
      </c>
      <c r="F382" s="1">
        <v>414</v>
      </c>
      <c r="G382" s="1">
        <v>437</v>
      </c>
      <c r="H382" s="1">
        <v>40</v>
      </c>
      <c r="I382" s="1">
        <v>-33</v>
      </c>
      <c r="J382" s="1">
        <v>13</v>
      </c>
      <c r="K382" s="1" t="s">
        <v>7089</v>
      </c>
      <c r="EZ382" s="1">
        <v>65</v>
      </c>
      <c r="FA382" s="1">
        <v>34</v>
      </c>
      <c r="FB382" s="1">
        <v>21</v>
      </c>
      <c r="FC382" s="1">
        <v>14</v>
      </c>
      <c r="FD382" s="1">
        <v>13</v>
      </c>
      <c r="FE382" s="1">
        <v>118</v>
      </c>
      <c r="FF382" s="1">
        <v>106</v>
      </c>
      <c r="FG382" s="1">
        <v>32</v>
      </c>
      <c r="FL382" s="1">
        <v>98</v>
      </c>
      <c r="FM382" s="1">
        <v>74.17</v>
      </c>
      <c r="FN382" s="1">
        <v>4.55</v>
      </c>
      <c r="FP382" s="1">
        <v>32</v>
      </c>
    </row>
    <row r="383" spans="1:301" s="1" customFormat="1">
      <c r="A383" s="14">
        <v>374</v>
      </c>
    </row>
    <row r="384" spans="1:301" s="1" customFormat="1">
      <c r="A384" s="14">
        <v>375</v>
      </c>
      <c r="B384" s="1">
        <v>173</v>
      </c>
      <c r="E384" s="1">
        <v>76</v>
      </c>
      <c r="F384" s="1">
        <v>240</v>
      </c>
      <c r="G384" s="1">
        <v>407</v>
      </c>
      <c r="I384" s="1">
        <v>69</v>
      </c>
      <c r="J384" s="1">
        <v>-24</v>
      </c>
      <c r="K384" s="1" t="s">
        <v>7237</v>
      </c>
      <c r="P384" s="1">
        <v>101</v>
      </c>
      <c r="S384" s="1">
        <v>78</v>
      </c>
      <c r="T384" s="1">
        <v>316</v>
      </c>
      <c r="U384" s="1">
        <v>409</v>
      </c>
      <c r="W384" s="1">
        <v>67</v>
      </c>
      <c r="X384" s="1">
        <v>62</v>
      </c>
      <c r="Y384" s="1" t="s">
        <v>7238</v>
      </c>
      <c r="EZ384" s="1">
        <v>65</v>
      </c>
      <c r="FA384" s="1">
        <v>42</v>
      </c>
      <c r="FB384" s="1">
        <v>28</v>
      </c>
      <c r="FC384" s="1">
        <v>7</v>
      </c>
      <c r="FD384" s="1">
        <v>9</v>
      </c>
      <c r="FG384" s="1">
        <v>42</v>
      </c>
      <c r="FJ384" s="1">
        <v>58</v>
      </c>
      <c r="FL384" s="1">
        <v>32</v>
      </c>
      <c r="FM384" s="1">
        <v>16.420000000000002</v>
      </c>
      <c r="FN384" s="1">
        <v>2.59</v>
      </c>
      <c r="FO384" s="1">
        <v>27</v>
      </c>
      <c r="FP384" s="1">
        <v>32</v>
      </c>
      <c r="GW384" s="1">
        <v>57.5</v>
      </c>
      <c r="GX384" s="1">
        <v>43</v>
      </c>
      <c r="GY384" s="1">
        <v>28</v>
      </c>
      <c r="GZ384" s="1">
        <v>9</v>
      </c>
      <c r="HA384" s="1">
        <v>10</v>
      </c>
      <c r="HB384" s="1">
        <v>102</v>
      </c>
      <c r="HD384" s="1">
        <v>39</v>
      </c>
      <c r="HI384" s="1">
        <v>32</v>
      </c>
      <c r="HJ384" s="1">
        <v>25.66</v>
      </c>
      <c r="HK384" s="1">
        <v>2.6</v>
      </c>
      <c r="HQ384" s="1">
        <v>2.0499999999999998</v>
      </c>
      <c r="IO384" s="1">
        <f>EZ384-GW384</f>
        <v>7.5</v>
      </c>
      <c r="IP384" s="1">
        <f>FA384-GX384</f>
        <v>-1</v>
      </c>
      <c r="IQ384" s="1">
        <f>FB384-GY384</f>
        <v>0</v>
      </c>
      <c r="IR384" s="1">
        <f>FC384-GZ384</f>
        <v>-2</v>
      </c>
      <c r="IS384" s="1">
        <f>FD384-HA384</f>
        <v>-1</v>
      </c>
      <c r="IV384" s="1">
        <f>FG384-HD384</f>
        <v>3</v>
      </c>
      <c r="JA384" s="1">
        <f>FL384-HI384</f>
        <v>0</v>
      </c>
      <c r="JB384" s="1">
        <f>FM384-HJ384</f>
        <v>-9.2399999999999984</v>
      </c>
      <c r="JC384" s="1">
        <f>FN384-HK384</f>
        <v>-1.0000000000000231E-2</v>
      </c>
    </row>
    <row r="385" spans="1:288" s="1" customFormat="1">
      <c r="A385" s="14">
        <v>376</v>
      </c>
      <c r="B385" s="1">
        <v>115</v>
      </c>
      <c r="C385" s="1">
        <v>125</v>
      </c>
      <c r="E385" s="1">
        <v>86</v>
      </c>
      <c r="F385" s="1">
        <v>320</v>
      </c>
      <c r="G385" s="1">
        <v>442</v>
      </c>
      <c r="I385" s="1">
        <v>-26</v>
      </c>
      <c r="J385" s="1">
        <v>-2</v>
      </c>
      <c r="K385" s="1" t="s">
        <v>7064</v>
      </c>
    </row>
    <row r="386" spans="1:288" s="1" customFormat="1">
      <c r="A386" s="14">
        <v>377</v>
      </c>
      <c r="B386" s="1">
        <v>67</v>
      </c>
      <c r="C386" s="1">
        <v>67</v>
      </c>
      <c r="D386" s="1">
        <v>176</v>
      </c>
      <c r="E386" s="1">
        <v>142</v>
      </c>
      <c r="F386" s="1">
        <v>442</v>
      </c>
      <c r="G386" s="1">
        <v>467</v>
      </c>
      <c r="H386" s="1">
        <v>48</v>
      </c>
      <c r="I386" s="1">
        <v>-31</v>
      </c>
      <c r="J386" s="1">
        <v>96</v>
      </c>
      <c r="K386" s="1" t="s">
        <v>7304</v>
      </c>
    </row>
    <row r="387" spans="1:288" s="1" customFormat="1">
      <c r="A387" s="14">
        <v>378</v>
      </c>
      <c r="B387" s="1">
        <v>92</v>
      </c>
      <c r="C387" s="1">
        <v>340</v>
      </c>
      <c r="E387" s="1">
        <v>114</v>
      </c>
      <c r="F387" s="1">
        <v>368</v>
      </c>
      <c r="G387" s="1">
        <v>455</v>
      </c>
      <c r="I387" s="1">
        <v>31</v>
      </c>
      <c r="J387" s="1">
        <v>193</v>
      </c>
      <c r="K387" s="1" t="s">
        <v>7059</v>
      </c>
      <c r="FY387" s="1">
        <v>35</v>
      </c>
      <c r="FZ387" s="1">
        <v>62</v>
      </c>
      <c r="GA387" s="1">
        <v>57</v>
      </c>
      <c r="GB387" s="1">
        <v>8</v>
      </c>
      <c r="GC387" s="1">
        <v>6</v>
      </c>
      <c r="GF387" s="1">
        <v>57</v>
      </c>
      <c r="GI387" s="1">
        <v>229</v>
      </c>
      <c r="GJ387" s="1">
        <v>134.71</v>
      </c>
      <c r="GK387" s="1">
        <v>46</v>
      </c>
      <c r="GL387" s="1">
        <v>30</v>
      </c>
      <c r="GM387" s="1">
        <v>2.8</v>
      </c>
      <c r="GN387" s="1">
        <v>28</v>
      </c>
      <c r="GO387" s="1">
        <v>34</v>
      </c>
      <c r="GS387" s="1">
        <v>2.2000000000000002</v>
      </c>
    </row>
    <row r="388" spans="1:288" s="1" customFormat="1">
      <c r="A388" s="14">
        <v>379</v>
      </c>
      <c r="B388" s="1">
        <v>97</v>
      </c>
      <c r="C388" s="1">
        <v>97</v>
      </c>
      <c r="D388" s="1">
        <v>140</v>
      </c>
      <c r="E388" s="1">
        <v>94</v>
      </c>
      <c r="F388" s="1">
        <v>388</v>
      </c>
      <c r="G388" s="1">
        <v>492</v>
      </c>
      <c r="H388" s="1">
        <v>76</v>
      </c>
      <c r="I388" s="1">
        <v>68</v>
      </c>
      <c r="J388" s="1">
        <v>80</v>
      </c>
      <c r="K388" s="1" t="s">
        <v>7279</v>
      </c>
    </row>
    <row r="389" spans="1:288" s="1" customFormat="1">
      <c r="A389" s="14">
        <v>380</v>
      </c>
      <c r="B389" s="1">
        <v>85</v>
      </c>
      <c r="C389" s="1">
        <v>85</v>
      </c>
      <c r="D389" s="1">
        <v>152</v>
      </c>
      <c r="E389" s="1">
        <v>74</v>
      </c>
      <c r="F389" s="1">
        <v>324</v>
      </c>
      <c r="G389" s="1">
        <v>385</v>
      </c>
      <c r="H389" s="1">
        <v>47</v>
      </c>
      <c r="I389" s="1">
        <v>26</v>
      </c>
      <c r="J389" s="1">
        <v>77</v>
      </c>
      <c r="K389" s="1" t="s">
        <v>7008</v>
      </c>
      <c r="EZ389" s="1">
        <v>55</v>
      </c>
      <c r="FA389" s="1">
        <v>33</v>
      </c>
      <c r="FB389" s="1">
        <v>18</v>
      </c>
      <c r="FC389" s="1">
        <v>10</v>
      </c>
      <c r="FD389" s="1">
        <v>7</v>
      </c>
      <c r="FL389" s="1">
        <v>26</v>
      </c>
      <c r="FM389" s="1">
        <v>18</v>
      </c>
      <c r="FN389" s="1">
        <v>2.31</v>
      </c>
    </row>
    <row r="390" spans="1:288" s="1" customFormat="1">
      <c r="A390" s="14">
        <v>381</v>
      </c>
      <c r="B390" s="1">
        <v>86</v>
      </c>
      <c r="C390" s="1">
        <v>86</v>
      </c>
      <c r="D390" s="1">
        <v>174</v>
      </c>
      <c r="E390" s="1">
        <v>150</v>
      </c>
      <c r="F390" s="1">
        <v>392</v>
      </c>
      <c r="G390" s="1">
        <v>469</v>
      </c>
      <c r="H390" s="1">
        <v>19</v>
      </c>
      <c r="I390" s="1">
        <v>-1</v>
      </c>
      <c r="J390" s="1">
        <v>175</v>
      </c>
      <c r="K390" s="1" t="s">
        <v>7407</v>
      </c>
    </row>
    <row r="391" spans="1:288" s="1" customFormat="1">
      <c r="A391" s="14">
        <v>382</v>
      </c>
      <c r="B391" s="1">
        <v>71</v>
      </c>
      <c r="C391" s="1">
        <v>71</v>
      </c>
      <c r="D391" s="1">
        <v>178</v>
      </c>
      <c r="E391" s="1">
        <v>204</v>
      </c>
      <c r="F391" s="1">
        <v>484</v>
      </c>
      <c r="G391" s="1">
        <v>525</v>
      </c>
      <c r="H391" s="1">
        <v>45</v>
      </c>
      <c r="I391" s="1">
        <v>24</v>
      </c>
      <c r="J391" s="1">
        <v>189</v>
      </c>
      <c r="K391" s="1" t="s">
        <v>7183</v>
      </c>
      <c r="GW391" s="1">
        <v>50</v>
      </c>
      <c r="GX391" s="1">
        <v>45</v>
      </c>
      <c r="GY391" s="1">
        <v>38</v>
      </c>
      <c r="GZ391" s="1">
        <v>12</v>
      </c>
      <c r="HA391" s="1">
        <v>12</v>
      </c>
      <c r="HB391" s="1">
        <v>120</v>
      </c>
      <c r="HC391" s="1">
        <v>41.9</v>
      </c>
      <c r="HD391" s="1">
        <v>46</v>
      </c>
      <c r="HI391" s="1">
        <v>41</v>
      </c>
      <c r="HJ391" s="1">
        <v>41</v>
      </c>
      <c r="HK391" s="1">
        <v>3.21</v>
      </c>
      <c r="HL391" s="1">
        <v>31</v>
      </c>
      <c r="HM391" s="1">
        <v>35</v>
      </c>
      <c r="KB391" s="1">
        <v>1</v>
      </c>
    </row>
    <row r="392" spans="1:288" s="1" customFormat="1">
      <c r="A392" s="14">
        <v>383</v>
      </c>
      <c r="B392" s="1">
        <v>96</v>
      </c>
      <c r="C392" s="1">
        <v>96</v>
      </c>
      <c r="D392" s="1">
        <v>176</v>
      </c>
      <c r="E392" s="1">
        <v>82</v>
      </c>
      <c r="F392" s="1">
        <v>338</v>
      </c>
      <c r="G392" s="1">
        <v>427</v>
      </c>
      <c r="H392" s="1">
        <v>30</v>
      </c>
      <c r="I392" s="1">
        <v>-13</v>
      </c>
      <c r="J392" s="1">
        <v>28</v>
      </c>
      <c r="K392" s="1" t="s">
        <v>7334</v>
      </c>
    </row>
    <row r="393" spans="1:288" s="1" customFormat="1">
      <c r="A393" s="14">
        <v>384</v>
      </c>
      <c r="B393" s="1">
        <v>88</v>
      </c>
      <c r="C393" s="1">
        <v>88</v>
      </c>
      <c r="D393" s="1">
        <v>122</v>
      </c>
      <c r="E393" s="1">
        <v>86</v>
      </c>
      <c r="F393" s="1">
        <v>380</v>
      </c>
      <c r="G393" s="1">
        <v>459</v>
      </c>
      <c r="H393" s="1">
        <v>51</v>
      </c>
      <c r="I393" s="1">
        <v>2</v>
      </c>
      <c r="J393" s="1">
        <v>-7</v>
      </c>
      <c r="K393" s="1" t="s">
        <v>7328</v>
      </c>
    </row>
    <row r="394" spans="1:288" s="1" customFormat="1">
      <c r="A394" s="14">
        <v>385</v>
      </c>
    </row>
    <row r="395" spans="1:288" s="1" customFormat="1">
      <c r="A395" s="14">
        <v>386</v>
      </c>
      <c r="B395" s="1">
        <v>105</v>
      </c>
      <c r="C395" s="1">
        <v>105</v>
      </c>
      <c r="D395" s="1">
        <v>224</v>
      </c>
      <c r="E395" s="1">
        <v>150</v>
      </c>
      <c r="F395" s="1">
        <v>390</v>
      </c>
      <c r="G395" s="1">
        <v>515</v>
      </c>
      <c r="I395" s="1">
        <v>-65</v>
      </c>
      <c r="J395" s="1">
        <v>96</v>
      </c>
      <c r="K395" s="1" t="s">
        <v>7380</v>
      </c>
      <c r="P395" s="1">
        <v>104</v>
      </c>
      <c r="Q395" s="1">
        <v>104</v>
      </c>
      <c r="R395" s="1">
        <v>222</v>
      </c>
      <c r="S395" s="1">
        <v>144</v>
      </c>
      <c r="T395" s="1">
        <v>386</v>
      </c>
      <c r="U395" s="1">
        <v>507</v>
      </c>
      <c r="V395" s="1">
        <v>61</v>
      </c>
      <c r="W395" s="1">
        <v>-62</v>
      </c>
      <c r="X395" s="1">
        <v>91</v>
      </c>
      <c r="Y395" s="1" t="s">
        <v>7381</v>
      </c>
      <c r="EZ395" s="1">
        <v>35</v>
      </c>
      <c r="FA395" s="1">
        <v>53</v>
      </c>
      <c r="FB395" s="1">
        <v>37</v>
      </c>
      <c r="FC395" s="1">
        <v>13</v>
      </c>
      <c r="FD395" s="1">
        <v>13</v>
      </c>
      <c r="FE395" s="1">
        <v>135</v>
      </c>
      <c r="FF395" s="1">
        <v>106</v>
      </c>
      <c r="FG395" s="1">
        <v>43</v>
      </c>
      <c r="FJ395" s="1">
        <v>64</v>
      </c>
      <c r="FK395" s="1">
        <v>40</v>
      </c>
      <c r="FL395" s="1">
        <v>47</v>
      </c>
      <c r="FN395" s="1">
        <v>3.41</v>
      </c>
      <c r="FO395" s="1">
        <v>29</v>
      </c>
      <c r="FP395" s="1">
        <v>39</v>
      </c>
      <c r="FR395" s="1">
        <v>0.63</v>
      </c>
      <c r="FS395" s="1">
        <v>2</v>
      </c>
      <c r="FT395" s="1">
        <v>0.61</v>
      </c>
      <c r="FU395" s="1">
        <v>40</v>
      </c>
      <c r="FV395" s="1">
        <v>23</v>
      </c>
      <c r="FW395" s="1">
        <v>16</v>
      </c>
      <c r="FX395" s="1">
        <v>7</v>
      </c>
    </row>
    <row r="396" spans="1:288" s="1" customFormat="1">
      <c r="A396" s="14">
        <v>387</v>
      </c>
      <c r="EZ396" s="1">
        <v>76</v>
      </c>
      <c r="FA396" s="1">
        <v>38</v>
      </c>
      <c r="FB396" s="1">
        <v>22</v>
      </c>
      <c r="FC396" s="1">
        <v>13</v>
      </c>
      <c r="FD396" s="1">
        <v>13</v>
      </c>
      <c r="FG396" s="1">
        <v>34</v>
      </c>
      <c r="FO396" s="1">
        <v>35</v>
      </c>
      <c r="GW396" s="1">
        <v>60</v>
      </c>
      <c r="GX396" s="1">
        <v>40</v>
      </c>
      <c r="GZ396" s="1">
        <v>13</v>
      </c>
      <c r="HA396" s="1">
        <v>13</v>
      </c>
      <c r="HB396" s="1">
        <v>64.5</v>
      </c>
      <c r="HC396" s="1">
        <v>85.4</v>
      </c>
      <c r="HD396" s="1">
        <v>39</v>
      </c>
      <c r="HG396" s="1">
        <v>30</v>
      </c>
      <c r="HH396" s="1">
        <v>18.75</v>
      </c>
      <c r="HL396" s="1">
        <v>35</v>
      </c>
      <c r="IO396" s="1">
        <f>EZ396-GW396</f>
        <v>16</v>
      </c>
      <c r="IP396" s="1">
        <f>FA396-GX396</f>
        <v>-2</v>
      </c>
      <c r="IR396" s="1">
        <f>FC396-GZ396</f>
        <v>0</v>
      </c>
      <c r="IS396" s="1">
        <f>FD396-HA396</f>
        <v>0</v>
      </c>
      <c r="IV396" s="1">
        <f>FG396-HD396</f>
        <v>-5</v>
      </c>
      <c r="JD396" s="1">
        <f>FO396-HL396</f>
        <v>0</v>
      </c>
    </row>
    <row r="397" spans="1:288" s="1" customFormat="1">
      <c r="A397" s="14">
        <v>388</v>
      </c>
    </row>
    <row r="398" spans="1:288" s="1" customFormat="1">
      <c r="A398" s="14">
        <v>389</v>
      </c>
      <c r="B398" s="1">
        <v>110</v>
      </c>
      <c r="C398" s="64"/>
      <c r="D398" s="3"/>
      <c r="E398" s="1">
        <v>88</v>
      </c>
      <c r="F398" s="1">
        <v>344</v>
      </c>
      <c r="G398" s="77">
        <v>465</v>
      </c>
      <c r="I398" s="1">
        <v>1</v>
      </c>
      <c r="J398" s="1">
        <v>40</v>
      </c>
      <c r="K398" s="1" t="s">
        <v>7349</v>
      </c>
      <c r="L398"/>
      <c r="P398" s="1">
        <v>122</v>
      </c>
      <c r="S398" s="1">
        <v>80</v>
      </c>
      <c r="T398" s="1">
        <v>330</v>
      </c>
      <c r="U398" s="1">
        <v>470</v>
      </c>
      <c r="W398" s="1">
        <v>4</v>
      </c>
      <c r="X398" s="1">
        <v>41</v>
      </c>
      <c r="Y398" s="1" t="s">
        <v>7350</v>
      </c>
      <c r="AD398" s="1">
        <v>73</v>
      </c>
      <c r="AE398" s="1">
        <v>73</v>
      </c>
      <c r="AF398" s="1">
        <v>158</v>
      </c>
      <c r="AG398" s="1">
        <v>78</v>
      </c>
      <c r="AH398" s="1">
        <v>408</v>
      </c>
      <c r="AI398" s="1">
        <v>449</v>
      </c>
      <c r="AJ398" s="1">
        <v>48</v>
      </c>
      <c r="AK398" s="1">
        <v>-1</v>
      </c>
      <c r="AL398" s="1">
        <v>23</v>
      </c>
      <c r="AM398" s="1" t="s">
        <v>7133</v>
      </c>
      <c r="AZ398" s="66"/>
      <c r="BL398" s="14"/>
      <c r="CV398" s="14"/>
      <c r="DN398" s="14"/>
      <c r="GW398" s="1">
        <v>60</v>
      </c>
      <c r="GX398" s="1">
        <v>51</v>
      </c>
      <c r="GY398" s="1">
        <v>34</v>
      </c>
      <c r="GZ398" s="1">
        <v>12</v>
      </c>
      <c r="HA398" s="1">
        <v>11</v>
      </c>
      <c r="HD398" s="1">
        <v>42</v>
      </c>
      <c r="HI398" s="1">
        <v>28</v>
      </c>
      <c r="HJ398" s="1">
        <v>18</v>
      </c>
      <c r="HK398" s="1">
        <v>2.1</v>
      </c>
      <c r="HL398" s="1">
        <v>31</v>
      </c>
    </row>
    <row r="399" spans="1:288" s="1" customFormat="1">
      <c r="A399" s="14">
        <v>390</v>
      </c>
      <c r="B399" s="1">
        <v>63</v>
      </c>
      <c r="C399" s="1">
        <v>63</v>
      </c>
      <c r="D399" s="1">
        <v>192</v>
      </c>
      <c r="E399" s="1">
        <v>96</v>
      </c>
      <c r="F399" s="1">
        <v>444</v>
      </c>
      <c r="G399" s="1">
        <v>454</v>
      </c>
      <c r="H399" s="1">
        <v>34</v>
      </c>
      <c r="I399" s="1">
        <v>24</v>
      </c>
      <c r="J399" s="1">
        <v>18</v>
      </c>
      <c r="K399" s="1" t="s">
        <v>7139</v>
      </c>
      <c r="GW399" s="1">
        <v>65</v>
      </c>
      <c r="GX399" s="1">
        <v>44</v>
      </c>
      <c r="GY399" s="1">
        <v>28</v>
      </c>
      <c r="GZ399" s="1">
        <v>12</v>
      </c>
      <c r="HA399" s="1">
        <v>14</v>
      </c>
      <c r="HD399" s="1">
        <v>43</v>
      </c>
      <c r="HL399" s="1">
        <v>29</v>
      </c>
      <c r="HM399" s="1">
        <v>32</v>
      </c>
    </row>
    <row r="400" spans="1:288" s="1" customFormat="1">
      <c r="A400" s="14">
        <v>391</v>
      </c>
      <c r="B400" s="1">
        <v>55</v>
      </c>
      <c r="C400" s="1">
        <v>52</v>
      </c>
      <c r="E400" s="1">
        <v>170</v>
      </c>
      <c r="F400" s="1">
        <v>534</v>
      </c>
      <c r="G400" s="1">
        <v>510</v>
      </c>
      <c r="I400" s="1">
        <v>108</v>
      </c>
      <c r="J400" s="1">
        <v>101</v>
      </c>
      <c r="K400" s="1" t="s">
        <v>7204</v>
      </c>
      <c r="KB400" s="1">
        <v>1</v>
      </c>
    </row>
    <row r="401" spans="1:288" s="1" customFormat="1">
      <c r="A401" s="14">
        <v>392</v>
      </c>
      <c r="B401" s="1">
        <v>59</v>
      </c>
      <c r="C401" s="1">
        <v>59</v>
      </c>
      <c r="D401" s="1">
        <v>148</v>
      </c>
      <c r="E401" s="1">
        <v>92</v>
      </c>
      <c r="F401" s="1">
        <v>432</v>
      </c>
      <c r="G401" s="1">
        <v>427</v>
      </c>
      <c r="H401" s="1">
        <v>18</v>
      </c>
      <c r="I401" s="1">
        <v>27</v>
      </c>
      <c r="J401" s="1">
        <v>19</v>
      </c>
      <c r="K401" s="1" t="s">
        <v>7057</v>
      </c>
      <c r="P401" s="1">
        <v>83</v>
      </c>
      <c r="Q401" s="1">
        <v>83</v>
      </c>
      <c r="R401" s="1">
        <v>160</v>
      </c>
      <c r="S401" s="1">
        <v>92</v>
      </c>
      <c r="T401" s="1">
        <v>390</v>
      </c>
      <c r="U401" s="1">
        <v>458</v>
      </c>
      <c r="V401" s="1">
        <v>67</v>
      </c>
      <c r="W401" s="1">
        <v>42</v>
      </c>
      <c r="X401" s="1">
        <v>31</v>
      </c>
      <c r="Y401" s="1" t="s">
        <v>7058</v>
      </c>
    </row>
    <row r="402" spans="1:288" s="1" customFormat="1">
      <c r="A402" s="14">
        <v>393</v>
      </c>
      <c r="B402" s="1">
        <v>88</v>
      </c>
      <c r="C402" s="1">
        <v>88</v>
      </c>
      <c r="D402" s="1">
        <v>172</v>
      </c>
      <c r="E402" s="1">
        <v>76</v>
      </c>
      <c r="F402" s="1">
        <v>402</v>
      </c>
      <c r="G402" s="1">
        <v>486</v>
      </c>
      <c r="H402" s="1">
        <v>58</v>
      </c>
      <c r="I402" s="1">
        <v>66</v>
      </c>
      <c r="J402" s="1">
        <v>245</v>
      </c>
      <c r="K402" s="1" t="s">
        <v>7264</v>
      </c>
      <c r="EZ402" s="1">
        <v>35</v>
      </c>
      <c r="FA402" s="1">
        <v>51</v>
      </c>
      <c r="FB402" s="1">
        <v>48</v>
      </c>
      <c r="FC402" s="1">
        <v>13</v>
      </c>
      <c r="FD402" s="1">
        <v>12</v>
      </c>
      <c r="FG402" s="1">
        <v>48</v>
      </c>
      <c r="FL402" s="1">
        <v>36</v>
      </c>
      <c r="FM402" s="1">
        <v>26.07</v>
      </c>
      <c r="FN402" s="1">
        <v>2.78</v>
      </c>
      <c r="FO402" s="1">
        <v>25</v>
      </c>
      <c r="FP402" s="1">
        <v>30</v>
      </c>
    </row>
    <row r="403" spans="1:288" s="1" customFormat="1">
      <c r="A403" s="14">
        <v>394</v>
      </c>
      <c r="B403" s="1">
        <v>108</v>
      </c>
      <c r="C403" s="1">
        <v>108</v>
      </c>
      <c r="D403" s="1">
        <v>152</v>
      </c>
      <c r="E403" s="1">
        <v>82</v>
      </c>
      <c r="F403" s="1">
        <v>316</v>
      </c>
      <c r="G403" s="1">
        <v>423</v>
      </c>
      <c r="H403" s="1">
        <v>16</v>
      </c>
      <c r="I403" s="1">
        <v>-6</v>
      </c>
      <c r="J403" s="1">
        <v>9</v>
      </c>
      <c r="K403" s="1" t="s">
        <v>7034</v>
      </c>
    </row>
    <row r="404" spans="1:288" s="1" customFormat="1">
      <c r="A404" s="14">
        <v>395</v>
      </c>
      <c r="B404" s="1">
        <v>84</v>
      </c>
      <c r="C404" s="64">
        <v>84</v>
      </c>
      <c r="D404" s="3">
        <v>162</v>
      </c>
      <c r="E404" s="1">
        <v>86</v>
      </c>
      <c r="F404" s="1">
        <v>354</v>
      </c>
      <c r="G404" s="1">
        <v>418</v>
      </c>
      <c r="H404" s="1">
        <v>22</v>
      </c>
      <c r="I404" s="1">
        <v>8</v>
      </c>
      <c r="J404" s="1">
        <v>9</v>
      </c>
      <c r="K404" s="1" t="s">
        <v>7029</v>
      </c>
      <c r="L404"/>
      <c r="AZ404" s="66"/>
      <c r="BL404" s="14"/>
      <c r="CV404" s="14"/>
      <c r="DN404" s="14"/>
    </row>
    <row r="405" spans="1:288" s="1" customFormat="1">
      <c r="A405" s="14">
        <v>396</v>
      </c>
      <c r="EZ405" s="1">
        <v>50</v>
      </c>
      <c r="FA405" s="1">
        <v>37</v>
      </c>
      <c r="FB405" s="1">
        <v>25</v>
      </c>
      <c r="FC405" s="1">
        <v>12</v>
      </c>
      <c r="FD405" s="1">
        <v>12</v>
      </c>
      <c r="FG405" s="1">
        <v>50</v>
      </c>
      <c r="FL405" s="1">
        <v>39</v>
      </c>
      <c r="FN405" s="1">
        <v>2.91</v>
      </c>
      <c r="FO405" s="1">
        <v>30</v>
      </c>
      <c r="FR405" s="1">
        <v>0.7</v>
      </c>
      <c r="FS405" s="1">
        <v>1.99</v>
      </c>
      <c r="FT405" s="1">
        <v>1.2</v>
      </c>
      <c r="FU405" s="1">
        <v>25</v>
      </c>
      <c r="FV405" s="1">
        <v>12</v>
      </c>
      <c r="FY405" s="1">
        <v>57.5</v>
      </c>
      <c r="FZ405" s="1">
        <v>40</v>
      </c>
      <c r="GA405" s="1">
        <v>30</v>
      </c>
      <c r="GB405" s="1">
        <v>10</v>
      </c>
      <c r="GC405" s="1">
        <v>8</v>
      </c>
      <c r="GF405" s="1">
        <v>47</v>
      </c>
      <c r="GI405" s="1">
        <v>139</v>
      </c>
      <c r="GJ405" s="1">
        <v>77.22</v>
      </c>
      <c r="GK405" s="1">
        <v>43</v>
      </c>
      <c r="GM405" s="1">
        <v>3.07</v>
      </c>
      <c r="GN405" s="1">
        <v>27</v>
      </c>
      <c r="GO405" s="1">
        <v>33</v>
      </c>
      <c r="GP405" s="1">
        <v>1</v>
      </c>
      <c r="GQ405" s="1">
        <v>20.420000000000002</v>
      </c>
      <c r="GR405" s="1">
        <v>13.65</v>
      </c>
      <c r="GS405" s="1">
        <v>2.1</v>
      </c>
      <c r="GT405" s="1">
        <v>0.61</v>
      </c>
      <c r="GU405" s="1">
        <v>18</v>
      </c>
      <c r="GV405" s="1">
        <v>10</v>
      </c>
      <c r="HU405" s="1">
        <f>EZ405-FY405</f>
        <v>-7.5</v>
      </c>
      <c r="HV405" s="1">
        <f>FA405-FZ405</f>
        <v>-3</v>
      </c>
      <c r="HW405" s="1">
        <f>FB405-GA405</f>
        <v>-5</v>
      </c>
      <c r="HX405" s="1">
        <f>FC405-GB405</f>
        <v>2</v>
      </c>
      <c r="HY405" s="1">
        <f>FD405-GC405</f>
        <v>4</v>
      </c>
      <c r="IB405" s="1">
        <f>FG405-GF405</f>
        <v>3</v>
      </c>
      <c r="IE405" s="1">
        <f>FL405-GK405</f>
        <v>-4</v>
      </c>
      <c r="IG405" s="1">
        <f>FN405-GM405</f>
        <v>-0.1599999999999997</v>
      </c>
      <c r="IH405" s="1">
        <f>FO405-GN405</f>
        <v>3</v>
      </c>
      <c r="IJ405" s="1">
        <f>FR405-GT405</f>
        <v>8.9999999999999969E-2</v>
      </c>
      <c r="IK405" s="1">
        <f>FS405-GS405</f>
        <v>-0.1100000000000001</v>
      </c>
      <c r="IL405" s="1">
        <f>FT405-GP405</f>
        <v>0.19999999999999996</v>
      </c>
      <c r="IM405" s="1">
        <f>FU405-GQ405</f>
        <v>4.5799999999999983</v>
      </c>
      <c r="IN405" s="1">
        <f>FV405-GR405</f>
        <v>-1.6500000000000004</v>
      </c>
    </row>
    <row r="406" spans="1:288" s="1" customFormat="1">
      <c r="A406" s="14">
        <v>397</v>
      </c>
      <c r="B406" s="1">
        <v>82</v>
      </c>
      <c r="C406" s="1">
        <v>82</v>
      </c>
      <c r="D406" s="1">
        <v>148</v>
      </c>
      <c r="E406" s="1">
        <v>94</v>
      </c>
      <c r="F406" s="1">
        <v>358</v>
      </c>
      <c r="G406" s="1">
        <v>418</v>
      </c>
      <c r="H406" s="1">
        <v>47</v>
      </c>
      <c r="I406" s="1">
        <v>31</v>
      </c>
      <c r="J406" s="1">
        <v>93</v>
      </c>
      <c r="K406" s="1" t="s">
        <v>7406</v>
      </c>
    </row>
    <row r="407" spans="1:288" s="1" customFormat="1">
      <c r="A407" s="14">
        <v>398</v>
      </c>
      <c r="B407" s="1">
        <v>90</v>
      </c>
      <c r="C407" s="1">
        <v>90</v>
      </c>
      <c r="D407" s="1">
        <v>156</v>
      </c>
      <c r="E407" s="1">
        <v>100</v>
      </c>
      <c r="F407" s="1">
        <v>420</v>
      </c>
      <c r="G407" s="1">
        <v>513</v>
      </c>
      <c r="H407" s="1">
        <v>53</v>
      </c>
      <c r="I407" s="1">
        <v>-6</v>
      </c>
      <c r="J407" s="1">
        <v>103</v>
      </c>
      <c r="K407" s="1" t="s">
        <v>7367</v>
      </c>
      <c r="P407" s="1">
        <v>87</v>
      </c>
      <c r="Q407" s="1">
        <v>87</v>
      </c>
      <c r="R407" s="1">
        <v>156</v>
      </c>
      <c r="S407" s="1">
        <v>98</v>
      </c>
      <c r="T407" s="1">
        <v>416</v>
      </c>
      <c r="U407" s="1">
        <v>500</v>
      </c>
      <c r="V407" s="1">
        <v>52</v>
      </c>
      <c r="W407" s="1">
        <v>-5</v>
      </c>
      <c r="X407" s="1">
        <v>103</v>
      </c>
      <c r="Y407" s="1" t="s">
        <v>7368</v>
      </c>
      <c r="AD407" s="1">
        <v>85</v>
      </c>
      <c r="AE407" s="1">
        <v>85</v>
      </c>
      <c r="AF407" s="1">
        <v>154</v>
      </c>
      <c r="AG407" s="1">
        <v>100</v>
      </c>
      <c r="AH407" s="1">
        <v>426</v>
      </c>
      <c r="AI407" s="1">
        <v>506</v>
      </c>
      <c r="AJ407" s="1">
        <v>61</v>
      </c>
      <c r="AK407" s="1">
        <v>1</v>
      </c>
      <c r="AL407" s="1">
        <v>112</v>
      </c>
      <c r="AM407" s="1" t="s">
        <v>7369</v>
      </c>
      <c r="FY407" s="1">
        <v>40</v>
      </c>
      <c r="FZ407" s="1">
        <v>55</v>
      </c>
      <c r="GA407" s="1">
        <v>45</v>
      </c>
      <c r="GB407" s="1">
        <v>12</v>
      </c>
      <c r="GC407" s="1">
        <v>13</v>
      </c>
      <c r="GD407" s="1">
        <v>76.599999999999994</v>
      </c>
      <c r="GE407" s="1">
        <v>73.7</v>
      </c>
      <c r="GF407" s="1">
        <v>44</v>
      </c>
      <c r="GN407" s="1">
        <v>28</v>
      </c>
      <c r="GO407" s="1">
        <v>33</v>
      </c>
      <c r="GS407" s="1">
        <v>2.1</v>
      </c>
    </row>
    <row r="408" spans="1:288" s="1" customFormat="1">
      <c r="A408" s="14">
        <v>399</v>
      </c>
      <c r="B408" s="1">
        <v>102</v>
      </c>
      <c r="C408" s="1">
        <v>102</v>
      </c>
      <c r="D408" s="1">
        <v>132</v>
      </c>
      <c r="E408" s="1">
        <v>64</v>
      </c>
      <c r="F408" s="1">
        <v>352</v>
      </c>
      <c r="G408" s="1">
        <v>458</v>
      </c>
      <c r="H408" s="1">
        <v>79</v>
      </c>
      <c r="I408" s="1">
        <v>58</v>
      </c>
      <c r="J408" s="1">
        <v>80</v>
      </c>
      <c r="K408" s="1" t="s">
        <v>7175</v>
      </c>
    </row>
    <row r="409" spans="1:288" s="1" customFormat="1">
      <c r="A409" s="14">
        <v>400</v>
      </c>
      <c r="B409" s="1">
        <v>70</v>
      </c>
      <c r="D409" s="1">
        <v>166</v>
      </c>
      <c r="E409" s="1">
        <v>90</v>
      </c>
      <c r="F409" s="1">
        <v>394</v>
      </c>
      <c r="G409" s="1">
        <v>425</v>
      </c>
      <c r="H409" s="1">
        <v>40</v>
      </c>
      <c r="I409" s="1">
        <v>8</v>
      </c>
      <c r="J409" s="1">
        <v>14</v>
      </c>
      <c r="K409" s="1" t="s">
        <v>7012</v>
      </c>
    </row>
    <row r="410" spans="1:288" s="1" customFormat="1">
      <c r="A410" s="14">
        <v>401</v>
      </c>
      <c r="B410" s="1">
        <v>70</v>
      </c>
      <c r="C410" s="1">
        <v>70</v>
      </c>
      <c r="E410" s="1">
        <v>172</v>
      </c>
      <c r="F410" s="1">
        <v>450</v>
      </c>
      <c r="G410" s="1">
        <v>486</v>
      </c>
      <c r="H410" s="1">
        <v>107</v>
      </c>
      <c r="I410" s="1">
        <v>200</v>
      </c>
      <c r="J410" s="1">
        <v>93</v>
      </c>
      <c r="K410" s="1" t="s">
        <v>7136</v>
      </c>
      <c r="KB410" s="1">
        <v>1</v>
      </c>
    </row>
    <row r="411" spans="1:288" s="1" customFormat="1">
      <c r="A411" s="14">
        <v>402</v>
      </c>
      <c r="B411" s="1">
        <v>81</v>
      </c>
      <c r="C411" s="1">
        <v>81</v>
      </c>
      <c r="D411" s="1">
        <v>152</v>
      </c>
      <c r="E411" s="1">
        <v>84</v>
      </c>
      <c r="F411" s="1">
        <v>354</v>
      </c>
      <c r="G411" s="1">
        <v>411</v>
      </c>
      <c r="H411" s="1">
        <v>82</v>
      </c>
      <c r="I411" s="1">
        <v>25</v>
      </c>
      <c r="J411" s="1">
        <v>232</v>
      </c>
      <c r="K411" s="1" t="s">
        <v>7244</v>
      </c>
      <c r="P411" s="1">
        <v>86</v>
      </c>
      <c r="Q411" s="1">
        <v>86</v>
      </c>
      <c r="R411" s="1">
        <v>150</v>
      </c>
      <c r="S411" s="1">
        <v>80</v>
      </c>
      <c r="T411" s="1">
        <v>382</v>
      </c>
      <c r="U411" s="1">
        <v>457</v>
      </c>
      <c r="V411" s="1">
        <v>59</v>
      </c>
      <c r="W411" s="1">
        <v>50</v>
      </c>
      <c r="X411" s="1">
        <v>258</v>
      </c>
      <c r="Y411" s="1" t="s">
        <v>7245</v>
      </c>
      <c r="AD411" s="1">
        <v>92</v>
      </c>
      <c r="AE411" s="1">
        <v>92</v>
      </c>
      <c r="AF411" s="1">
        <v>148</v>
      </c>
      <c r="AG411" s="1">
        <v>84</v>
      </c>
      <c r="AH411" s="1">
        <v>354</v>
      </c>
      <c r="AI411" s="1">
        <v>437</v>
      </c>
      <c r="AJ411" s="1">
        <v>71</v>
      </c>
      <c r="AK411" s="1">
        <v>22</v>
      </c>
      <c r="AL411" s="1">
        <v>241</v>
      </c>
      <c r="AM411" s="1" t="s">
        <v>7246</v>
      </c>
      <c r="AR411" s="1">
        <v>95</v>
      </c>
      <c r="AS411" s="1">
        <v>89</v>
      </c>
      <c r="AT411" s="1">
        <v>152</v>
      </c>
      <c r="AU411" s="1">
        <v>82</v>
      </c>
      <c r="AV411" s="1">
        <v>352</v>
      </c>
      <c r="AW411" s="1">
        <v>442</v>
      </c>
      <c r="AX411" s="1">
        <v>83</v>
      </c>
      <c r="AY411" s="1">
        <v>19</v>
      </c>
      <c r="AZ411" s="1">
        <v>217</v>
      </c>
      <c r="BA411" s="1" t="s">
        <v>7247</v>
      </c>
      <c r="FY411" s="1">
        <v>65</v>
      </c>
      <c r="FZ411" s="1">
        <v>34</v>
      </c>
      <c r="GA411" s="1">
        <v>22</v>
      </c>
      <c r="GB411" s="1">
        <v>9</v>
      </c>
      <c r="GC411" s="1">
        <v>10</v>
      </c>
      <c r="GF411" s="1">
        <v>24</v>
      </c>
      <c r="GK411" s="1">
        <v>91</v>
      </c>
      <c r="GL411" s="1">
        <v>70</v>
      </c>
      <c r="GM411" s="1">
        <v>4.76</v>
      </c>
      <c r="GN411" s="1">
        <v>29</v>
      </c>
      <c r="GO411" s="1">
        <v>32</v>
      </c>
      <c r="GW411" s="1">
        <v>50</v>
      </c>
      <c r="GX411" s="1">
        <v>36</v>
      </c>
      <c r="GY411" s="1">
        <v>20</v>
      </c>
      <c r="GZ411" s="1">
        <v>12</v>
      </c>
      <c r="HA411" s="1">
        <v>12</v>
      </c>
      <c r="HD411" s="1">
        <v>24</v>
      </c>
      <c r="HI411" s="1">
        <v>79</v>
      </c>
      <c r="HJ411" s="1">
        <v>73.52</v>
      </c>
      <c r="HK411" s="1">
        <v>4.29</v>
      </c>
      <c r="HL411" s="1">
        <v>29</v>
      </c>
      <c r="JK411" s="1">
        <f>FY411-GW411</f>
        <v>15</v>
      </c>
      <c r="JL411" s="1">
        <f>FZ411-GX411</f>
        <v>-2</v>
      </c>
      <c r="JM411" s="1">
        <f>GA411-GY411</f>
        <v>2</v>
      </c>
      <c r="JN411" s="1">
        <f>GB411-GZ411</f>
        <v>-3</v>
      </c>
      <c r="JO411" s="1">
        <f>GC411-HA411</f>
        <v>-2</v>
      </c>
      <c r="JR411" s="1">
        <f>GF411-HD411</f>
        <v>0</v>
      </c>
      <c r="JW411" s="1">
        <f>GK411-HI411</f>
        <v>12</v>
      </c>
      <c r="JX411" s="1">
        <f>GL411-HJ411</f>
        <v>-3.519999999999996</v>
      </c>
      <c r="JY411" s="1">
        <f>GM411-HK411</f>
        <v>0.46999999999999975</v>
      </c>
      <c r="JZ411" s="1">
        <f>GN411-HL411</f>
        <v>0</v>
      </c>
    </row>
    <row r="412" spans="1:288" s="1" customFormat="1">
      <c r="A412" s="14">
        <v>403</v>
      </c>
    </row>
    <row r="413" spans="1:288" s="1" customFormat="1">
      <c r="A413" s="14">
        <v>404</v>
      </c>
      <c r="EZ413" s="1">
        <v>55</v>
      </c>
      <c r="FA413" s="1">
        <v>45</v>
      </c>
      <c r="FB413" s="1">
        <v>31</v>
      </c>
      <c r="FC413" s="1">
        <v>16</v>
      </c>
      <c r="FD413" s="1">
        <v>12</v>
      </c>
      <c r="FG413" s="1">
        <v>34</v>
      </c>
      <c r="FO413" s="1">
        <v>29</v>
      </c>
      <c r="FP413" s="1">
        <v>31</v>
      </c>
    </row>
    <row r="414" spans="1:288" s="1" customFormat="1">
      <c r="A414" s="14">
        <v>405</v>
      </c>
      <c r="B414" s="1">
        <v>154</v>
      </c>
      <c r="C414" s="1">
        <v>133</v>
      </c>
      <c r="E414" s="1">
        <v>90</v>
      </c>
      <c r="F414" s="1">
        <v>306</v>
      </c>
      <c r="G414" s="1">
        <v>490</v>
      </c>
      <c r="I414" s="1">
        <v>-15</v>
      </c>
      <c r="J414" s="1">
        <v>104</v>
      </c>
      <c r="K414" s="1" t="s">
        <v>7125</v>
      </c>
      <c r="P414" s="1">
        <v>81</v>
      </c>
      <c r="Q414" s="1">
        <v>375</v>
      </c>
      <c r="S414" s="1">
        <v>92</v>
      </c>
      <c r="T414" s="1">
        <v>378</v>
      </c>
      <c r="U414" s="1">
        <v>439</v>
      </c>
      <c r="W414" s="1">
        <v>0</v>
      </c>
      <c r="X414" s="1">
        <v>38</v>
      </c>
      <c r="Y414" s="1" t="s">
        <v>7126</v>
      </c>
      <c r="EZ414" s="1">
        <v>65</v>
      </c>
      <c r="FA414" s="1">
        <v>32</v>
      </c>
      <c r="FB414" s="1">
        <v>18</v>
      </c>
      <c r="FC414" s="1">
        <v>11</v>
      </c>
      <c r="FD414" s="1">
        <v>10</v>
      </c>
      <c r="FG414" s="1">
        <v>35</v>
      </c>
      <c r="FL414" s="1">
        <v>25</v>
      </c>
      <c r="FN414" s="1">
        <v>1.95</v>
      </c>
      <c r="FP414" s="1">
        <v>28</v>
      </c>
      <c r="KB414" s="1">
        <v>1</v>
      </c>
    </row>
    <row r="415" spans="1:288" s="1" customFormat="1">
      <c r="A415" s="14">
        <v>406</v>
      </c>
      <c r="B415" s="1">
        <v>80</v>
      </c>
      <c r="C415" s="1">
        <v>80</v>
      </c>
      <c r="D415" s="1">
        <v>144</v>
      </c>
      <c r="E415" s="1">
        <v>92</v>
      </c>
      <c r="F415" s="1">
        <v>392</v>
      </c>
      <c r="G415" s="1">
        <v>452</v>
      </c>
      <c r="H415" s="1">
        <v>36</v>
      </c>
      <c r="I415" s="1">
        <v>47</v>
      </c>
      <c r="J415" s="1">
        <v>33</v>
      </c>
      <c r="K415" s="1" t="s">
        <v>7139</v>
      </c>
    </row>
    <row r="416" spans="1:288" s="1" customFormat="1">
      <c r="A416" s="14">
        <v>407</v>
      </c>
      <c r="B416" s="1">
        <v>67</v>
      </c>
      <c r="C416" s="1">
        <v>67</v>
      </c>
      <c r="D416" s="1">
        <v>172</v>
      </c>
      <c r="E416" s="1">
        <v>80</v>
      </c>
      <c r="F416" s="1">
        <v>376</v>
      </c>
      <c r="G416" s="1">
        <v>397</v>
      </c>
      <c r="H416" s="1">
        <v>43</v>
      </c>
      <c r="I416" s="1">
        <v>8</v>
      </c>
      <c r="J416" s="1">
        <v>46</v>
      </c>
      <c r="K416" s="1" t="s">
        <v>7330</v>
      </c>
    </row>
    <row r="417" spans="1:288" s="1" customFormat="1">
      <c r="A417" s="14">
        <v>408</v>
      </c>
      <c r="B417" s="1">
        <v>46</v>
      </c>
      <c r="C417" s="1">
        <v>46</v>
      </c>
      <c r="D417" s="1">
        <v>162</v>
      </c>
      <c r="E417" s="1">
        <v>90</v>
      </c>
      <c r="F417" s="1">
        <v>524</v>
      </c>
      <c r="G417" s="1">
        <v>458</v>
      </c>
      <c r="H417" s="1">
        <v>68</v>
      </c>
      <c r="I417" s="1">
        <v>56</v>
      </c>
      <c r="J417" s="1">
        <v>51</v>
      </c>
      <c r="K417" s="1" t="s">
        <v>7200</v>
      </c>
      <c r="EZ417" s="1">
        <v>65</v>
      </c>
      <c r="FA417" s="1">
        <v>42</v>
      </c>
      <c r="FB417" s="1">
        <v>25</v>
      </c>
      <c r="FC417" s="1">
        <v>11</v>
      </c>
      <c r="FD417" s="1">
        <v>11</v>
      </c>
      <c r="FE417" s="1">
        <v>120.83</v>
      </c>
      <c r="FF417" s="1">
        <v>112.31</v>
      </c>
      <c r="FG417" s="1">
        <v>39</v>
      </c>
      <c r="FL417" s="1">
        <v>36</v>
      </c>
      <c r="FN417" s="1">
        <v>3</v>
      </c>
      <c r="FO417" s="1">
        <v>32</v>
      </c>
      <c r="FP417" s="1">
        <v>26</v>
      </c>
      <c r="FS417" s="1">
        <v>1.74</v>
      </c>
    </row>
    <row r="418" spans="1:288" s="1" customFormat="1">
      <c r="A418" s="14">
        <v>409</v>
      </c>
      <c r="B418" s="1">
        <v>82</v>
      </c>
      <c r="C418" s="1">
        <v>82</v>
      </c>
      <c r="D418" s="1">
        <v>218</v>
      </c>
      <c r="E418" s="1">
        <v>162</v>
      </c>
      <c r="F418" s="1">
        <v>420</v>
      </c>
      <c r="G418" s="1">
        <v>490</v>
      </c>
      <c r="H418" s="1">
        <v>55</v>
      </c>
      <c r="I418" s="1">
        <v>-33</v>
      </c>
      <c r="J418" s="1">
        <v>93</v>
      </c>
      <c r="K418" s="1" t="s">
        <v>7194</v>
      </c>
      <c r="P418" s="1">
        <v>82</v>
      </c>
      <c r="Q418" s="1">
        <v>82</v>
      </c>
      <c r="R418" s="1">
        <v>214</v>
      </c>
      <c r="S418" s="1">
        <v>172</v>
      </c>
      <c r="T418" s="1">
        <v>426</v>
      </c>
      <c r="U418" s="1">
        <v>497</v>
      </c>
      <c r="V418" s="1">
        <v>73</v>
      </c>
      <c r="W418" s="1">
        <v>-32</v>
      </c>
      <c r="X418" s="1">
        <v>109</v>
      </c>
      <c r="Y418" s="1" t="s">
        <v>7195</v>
      </c>
      <c r="AD418" s="1">
        <v>94</v>
      </c>
      <c r="AE418" s="1">
        <v>94</v>
      </c>
      <c r="AF418" s="1">
        <v>212</v>
      </c>
      <c r="AG418" s="1">
        <v>162</v>
      </c>
      <c r="AH418" s="1">
        <v>396</v>
      </c>
      <c r="AI418" s="1">
        <v>495</v>
      </c>
      <c r="AJ418" s="1">
        <v>53</v>
      </c>
      <c r="AK418" s="1">
        <v>-39</v>
      </c>
      <c r="AL418" s="1">
        <v>119</v>
      </c>
      <c r="AM418" s="1" t="s">
        <v>7196</v>
      </c>
      <c r="EZ418" s="1">
        <v>52.5</v>
      </c>
      <c r="FA418" s="1">
        <v>69</v>
      </c>
      <c r="FB418" s="1">
        <v>52</v>
      </c>
      <c r="FC418" s="1">
        <v>12</v>
      </c>
      <c r="FD418" s="1">
        <v>11</v>
      </c>
      <c r="FE418" s="1">
        <v>54.2</v>
      </c>
      <c r="FF418" s="1">
        <v>124</v>
      </c>
      <c r="FG418" s="1">
        <v>41</v>
      </c>
      <c r="FH418" s="1">
        <v>52</v>
      </c>
      <c r="FI418" s="1">
        <v>72</v>
      </c>
      <c r="FO418" s="1">
        <v>35</v>
      </c>
      <c r="FP418" s="1">
        <v>40</v>
      </c>
      <c r="FR418" s="1">
        <v>0.95</v>
      </c>
      <c r="FS418" s="1">
        <v>2.2000000000000002</v>
      </c>
      <c r="FT418" s="1">
        <v>2.33</v>
      </c>
      <c r="FU418" s="1">
        <v>9</v>
      </c>
      <c r="FV418" s="1">
        <v>5</v>
      </c>
      <c r="FW418" s="1">
        <v>28</v>
      </c>
      <c r="GW418" s="1">
        <v>50</v>
      </c>
      <c r="GX418" s="1">
        <v>64</v>
      </c>
      <c r="GY418" s="1">
        <v>48</v>
      </c>
      <c r="GZ418" s="1">
        <v>10</v>
      </c>
      <c r="HA418" s="1">
        <v>12</v>
      </c>
      <c r="IO418" s="1">
        <f>EZ418-GW418</f>
        <v>2.5</v>
      </c>
      <c r="IP418" s="1">
        <f>FA418-GX418</f>
        <v>5</v>
      </c>
      <c r="IQ418" s="1">
        <f>FB418-GY418</f>
        <v>4</v>
      </c>
      <c r="IR418" s="1">
        <f>FC418-GZ418</f>
        <v>2</v>
      </c>
      <c r="IS418" s="1">
        <f>FD418-HA418</f>
        <v>-1</v>
      </c>
    </row>
    <row r="419" spans="1:288" s="1" customFormat="1">
      <c r="A419" s="14">
        <v>410</v>
      </c>
    </row>
    <row r="420" spans="1:288" s="1" customFormat="1">
      <c r="A420" s="14">
        <v>411</v>
      </c>
      <c r="B420" s="1">
        <v>101</v>
      </c>
      <c r="C420" s="1">
        <v>101</v>
      </c>
      <c r="D420" s="1">
        <v>118</v>
      </c>
      <c r="E420" s="1">
        <v>80</v>
      </c>
      <c r="F420" s="1">
        <v>342</v>
      </c>
      <c r="G420" s="1">
        <v>420</v>
      </c>
      <c r="H420" s="1">
        <v>71</v>
      </c>
      <c r="I420" s="1">
        <v>70</v>
      </c>
      <c r="J420" s="1">
        <v>-10</v>
      </c>
      <c r="K420" s="1" t="s">
        <v>7055</v>
      </c>
      <c r="P420" s="1">
        <v>75</v>
      </c>
      <c r="Q420" s="1">
        <v>75</v>
      </c>
      <c r="R420" s="1">
        <v>126</v>
      </c>
      <c r="S420" s="1">
        <v>82</v>
      </c>
      <c r="T420" s="1">
        <v>380</v>
      </c>
      <c r="U420" s="1">
        <v>424</v>
      </c>
      <c r="V420" s="1">
        <v>76</v>
      </c>
      <c r="W420" s="1">
        <v>74</v>
      </c>
      <c r="X420" s="1">
        <v>33</v>
      </c>
      <c r="Y420" s="1" t="s">
        <v>7029</v>
      </c>
    </row>
    <row r="421" spans="1:288" s="1" customFormat="1">
      <c r="A421" s="14">
        <v>412</v>
      </c>
      <c r="EZ421" s="1">
        <v>36</v>
      </c>
      <c r="FA421" s="1">
        <v>48</v>
      </c>
      <c r="FB421" s="1">
        <v>39</v>
      </c>
      <c r="FC421" s="1">
        <v>11</v>
      </c>
      <c r="FD421" s="1">
        <v>8</v>
      </c>
      <c r="FG421" s="1">
        <v>31</v>
      </c>
      <c r="FH421" s="1">
        <v>37</v>
      </c>
      <c r="FI421" s="1">
        <v>60</v>
      </c>
      <c r="FL421" s="1">
        <v>39</v>
      </c>
      <c r="FN421" s="1">
        <v>2.7</v>
      </c>
      <c r="FO421" s="1">
        <v>35</v>
      </c>
      <c r="FR421" s="1">
        <v>0.7</v>
      </c>
      <c r="FS421" s="1">
        <v>2.2999999999999998</v>
      </c>
      <c r="FT421" s="1">
        <v>0.8</v>
      </c>
      <c r="FU421" s="1">
        <v>54</v>
      </c>
      <c r="FV421" s="1">
        <v>33</v>
      </c>
      <c r="KB421" s="1">
        <v>1</v>
      </c>
    </row>
    <row r="422" spans="1:288" s="1" customFormat="1">
      <c r="A422" s="14">
        <v>413</v>
      </c>
      <c r="B422" s="1">
        <v>93</v>
      </c>
      <c r="C422" s="1">
        <v>93</v>
      </c>
      <c r="D422" s="1">
        <v>148</v>
      </c>
      <c r="E422" s="1">
        <v>86</v>
      </c>
      <c r="F422" s="1">
        <v>340</v>
      </c>
      <c r="G422" s="1">
        <v>422</v>
      </c>
      <c r="H422" s="1">
        <v>49</v>
      </c>
      <c r="I422" s="1">
        <v>83</v>
      </c>
      <c r="J422" s="1">
        <v>15</v>
      </c>
      <c r="K422" s="1" t="s">
        <v>7029</v>
      </c>
      <c r="EZ422" s="1">
        <v>65</v>
      </c>
      <c r="FA422" s="1">
        <v>49</v>
      </c>
      <c r="FB422" s="1">
        <v>31</v>
      </c>
      <c r="FC422" s="1">
        <v>7</v>
      </c>
      <c r="FD422" s="1">
        <v>10</v>
      </c>
      <c r="FE422" s="1">
        <v>61.3</v>
      </c>
      <c r="FF422" s="1">
        <v>50.6</v>
      </c>
      <c r="FG422" s="1">
        <v>33</v>
      </c>
      <c r="FO422" s="1">
        <v>30</v>
      </c>
      <c r="FP422" s="1">
        <v>25</v>
      </c>
    </row>
    <row r="423" spans="1:288" s="1" customFormat="1">
      <c r="A423" s="14">
        <v>414</v>
      </c>
    </row>
    <row r="424" spans="1:288" s="1" customFormat="1">
      <c r="A424" s="14">
        <v>415</v>
      </c>
    </row>
    <row r="425" spans="1:288" s="1" customFormat="1">
      <c r="A425" s="14">
        <v>416</v>
      </c>
      <c r="B425" s="1">
        <v>87</v>
      </c>
      <c r="C425" s="1">
        <v>87</v>
      </c>
      <c r="D425" s="1">
        <v>126</v>
      </c>
      <c r="E425" s="1">
        <v>88</v>
      </c>
      <c r="F425" s="1">
        <v>366</v>
      </c>
      <c r="G425" s="1">
        <v>440</v>
      </c>
      <c r="H425" s="1">
        <v>64</v>
      </c>
      <c r="I425" s="1">
        <v>50</v>
      </c>
      <c r="J425" s="1">
        <v>58</v>
      </c>
      <c r="K425" s="1" t="s">
        <v>7139</v>
      </c>
      <c r="P425" s="1">
        <v>93</v>
      </c>
      <c r="R425" s="1">
        <v>132</v>
      </c>
      <c r="S425" s="1">
        <v>92</v>
      </c>
      <c r="T425" s="1">
        <v>388</v>
      </c>
      <c r="U425" s="1">
        <v>482</v>
      </c>
      <c r="V425" s="1">
        <v>53</v>
      </c>
      <c r="W425" s="1">
        <v>46</v>
      </c>
      <c r="X425" s="1">
        <v>37</v>
      </c>
      <c r="Y425" s="1" t="s">
        <v>7403</v>
      </c>
      <c r="AD425" s="1">
        <v>92</v>
      </c>
      <c r="AF425" s="1">
        <v>132</v>
      </c>
      <c r="AG425" s="1">
        <v>92</v>
      </c>
      <c r="AH425" s="1">
        <v>388</v>
      </c>
      <c r="AI425" s="1">
        <v>479</v>
      </c>
      <c r="AJ425" s="1">
        <v>54</v>
      </c>
      <c r="AK425" s="1">
        <v>44</v>
      </c>
      <c r="AL425" s="1">
        <v>5</v>
      </c>
      <c r="AM425" s="1" t="s">
        <v>7403</v>
      </c>
      <c r="AR425" s="1">
        <v>82</v>
      </c>
      <c r="AT425" s="1">
        <v>130</v>
      </c>
      <c r="AU425" s="1">
        <v>88</v>
      </c>
      <c r="AV425" s="1">
        <v>392</v>
      </c>
      <c r="AW425" s="1">
        <v>457</v>
      </c>
      <c r="AX425" s="1">
        <v>45</v>
      </c>
      <c r="AY425" s="1">
        <v>48</v>
      </c>
      <c r="AZ425" s="1">
        <v>46</v>
      </c>
      <c r="BA425" s="1" t="s">
        <v>7258</v>
      </c>
      <c r="BF425" s="1">
        <v>80</v>
      </c>
      <c r="BH425" s="1">
        <v>130</v>
      </c>
      <c r="BI425" s="1">
        <v>90</v>
      </c>
      <c r="BJ425" s="1">
        <v>402</v>
      </c>
      <c r="BK425" s="1">
        <v>463</v>
      </c>
      <c r="BL425" s="1">
        <v>41</v>
      </c>
      <c r="BM425" s="1">
        <v>39</v>
      </c>
      <c r="BN425" s="1">
        <v>3</v>
      </c>
      <c r="BO425" s="1" t="s">
        <v>7404</v>
      </c>
      <c r="BT425" s="1">
        <v>87</v>
      </c>
      <c r="BV425" s="1">
        <v>126</v>
      </c>
      <c r="BW425" s="1">
        <v>90</v>
      </c>
      <c r="BX425" s="1">
        <v>408</v>
      </c>
      <c r="BY425" s="1">
        <v>490</v>
      </c>
      <c r="BZ425" s="1">
        <v>38</v>
      </c>
      <c r="CA425" s="1">
        <v>40</v>
      </c>
      <c r="CB425" s="1">
        <v>-1</v>
      </c>
      <c r="CC425" s="1" t="s">
        <v>7405</v>
      </c>
      <c r="EZ425" s="1">
        <v>65</v>
      </c>
      <c r="FA425" s="1">
        <v>50</v>
      </c>
      <c r="FB425" s="1">
        <v>31</v>
      </c>
      <c r="FC425" s="1">
        <v>9</v>
      </c>
      <c r="FD425" s="1">
        <v>10</v>
      </c>
      <c r="FE425" s="1">
        <v>99.9</v>
      </c>
      <c r="FF425" s="1">
        <v>114</v>
      </c>
      <c r="FG425" s="1">
        <v>34</v>
      </c>
      <c r="FJ425" s="1">
        <v>46</v>
      </c>
      <c r="FK425" s="1">
        <v>28.75</v>
      </c>
      <c r="FL425" s="1">
        <v>35</v>
      </c>
      <c r="FN425" s="1">
        <v>2.52</v>
      </c>
      <c r="FO425" s="1">
        <v>30</v>
      </c>
      <c r="FP425" s="1">
        <v>22</v>
      </c>
    </row>
    <row r="426" spans="1:288" s="1" customFormat="1">
      <c r="A426" s="14">
        <v>417</v>
      </c>
    </row>
    <row r="427" spans="1:288" s="1" customFormat="1">
      <c r="A427" s="14">
        <v>418</v>
      </c>
    </row>
    <row r="428" spans="1:288" s="1" customFormat="1">
      <c r="A428" s="14">
        <v>419</v>
      </c>
      <c r="B428" s="1">
        <v>94</v>
      </c>
      <c r="E428" s="1">
        <v>78</v>
      </c>
      <c r="F428" s="1">
        <v>356</v>
      </c>
      <c r="G428" s="1">
        <v>445</v>
      </c>
      <c r="I428" s="1">
        <v>83</v>
      </c>
      <c r="J428" s="1">
        <v>46</v>
      </c>
      <c r="K428" s="1" t="s">
        <v>7257</v>
      </c>
    </row>
    <row r="429" spans="1:288" s="1" customFormat="1">
      <c r="A429" s="14">
        <v>420</v>
      </c>
      <c r="EZ429" s="1">
        <v>60</v>
      </c>
      <c r="FA429" s="1">
        <v>45</v>
      </c>
      <c r="FB429" s="1">
        <v>33</v>
      </c>
      <c r="FC429" s="1">
        <v>16</v>
      </c>
      <c r="FD429" s="1">
        <v>15</v>
      </c>
      <c r="FE429" s="1">
        <v>96.4</v>
      </c>
      <c r="FF429" s="1">
        <v>130</v>
      </c>
      <c r="FG429" s="1">
        <v>46</v>
      </c>
      <c r="FO429" s="1">
        <v>31</v>
      </c>
      <c r="FP429" s="1">
        <v>35</v>
      </c>
      <c r="FS429" s="1">
        <v>2.1</v>
      </c>
    </row>
    <row r="430" spans="1:288" s="1" customFormat="1">
      <c r="A430" s="14">
        <v>421</v>
      </c>
    </row>
    <row r="431" spans="1:288" s="1" customFormat="1">
      <c r="A431" s="14">
        <v>422</v>
      </c>
      <c r="B431" s="1">
        <v>55</v>
      </c>
      <c r="C431" s="1">
        <v>36</v>
      </c>
      <c r="E431" s="1">
        <v>166</v>
      </c>
      <c r="F431" s="1">
        <v>536</v>
      </c>
      <c r="G431" s="1">
        <v>512</v>
      </c>
      <c r="I431" s="1">
        <v>142</v>
      </c>
      <c r="J431" s="1">
        <v>101</v>
      </c>
      <c r="K431" s="1" t="s">
        <v>7214</v>
      </c>
      <c r="KB431" s="1">
        <v>1</v>
      </c>
    </row>
    <row r="432" spans="1:288" s="1" customFormat="1">
      <c r="A432" s="14">
        <v>423</v>
      </c>
      <c r="B432" s="1">
        <v>62</v>
      </c>
      <c r="C432" s="1">
        <v>62</v>
      </c>
      <c r="D432" s="1">
        <v>194</v>
      </c>
      <c r="E432" s="1">
        <v>88</v>
      </c>
      <c r="F432" s="1">
        <v>432</v>
      </c>
      <c r="G432" s="1">
        <v>438</v>
      </c>
      <c r="H432" s="1">
        <v>36</v>
      </c>
      <c r="I432" s="1">
        <v>6</v>
      </c>
      <c r="J432" s="1">
        <v>109</v>
      </c>
      <c r="K432" s="1" t="s">
        <v>7390</v>
      </c>
      <c r="EZ432" s="1">
        <v>57</v>
      </c>
      <c r="FA432" s="1">
        <v>56</v>
      </c>
      <c r="FB432" s="1">
        <v>39</v>
      </c>
      <c r="FC432" s="1">
        <v>9</v>
      </c>
      <c r="FD432" s="1">
        <v>9</v>
      </c>
      <c r="FG432" s="1">
        <v>53</v>
      </c>
      <c r="FO432" s="1">
        <v>29</v>
      </c>
    </row>
    <row r="433" spans="1:301" s="1" customFormat="1">
      <c r="A433" s="14">
        <v>424</v>
      </c>
      <c r="EZ433" s="1">
        <v>65</v>
      </c>
      <c r="FA433" s="1">
        <v>44</v>
      </c>
      <c r="FB433" s="1">
        <v>29</v>
      </c>
      <c r="FC433" s="1">
        <v>11</v>
      </c>
      <c r="FD433" s="1">
        <v>12</v>
      </c>
      <c r="FE433" s="1">
        <v>51.8</v>
      </c>
      <c r="FF433" s="1">
        <v>79</v>
      </c>
      <c r="FG433" s="1">
        <v>44</v>
      </c>
      <c r="FL433" s="1">
        <v>23</v>
      </c>
      <c r="FN433" s="1">
        <v>2.14</v>
      </c>
      <c r="FO433" s="1">
        <v>33</v>
      </c>
      <c r="FP433" s="1">
        <v>36</v>
      </c>
      <c r="FR433" s="1">
        <v>0.99</v>
      </c>
      <c r="FS433" s="1">
        <v>2.1</v>
      </c>
      <c r="FT433" s="1">
        <v>1.1599999999999999</v>
      </c>
      <c r="FU433" s="1">
        <v>33</v>
      </c>
      <c r="FV433" s="1">
        <v>21</v>
      </c>
    </row>
    <row r="434" spans="1:301" s="1" customFormat="1">
      <c r="A434" s="14">
        <v>425</v>
      </c>
    </row>
    <row r="435" spans="1:301" s="1" customFormat="1">
      <c r="A435" s="14">
        <v>426</v>
      </c>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14"/>
      <c r="BB435" s="14"/>
      <c r="BC435" s="14"/>
      <c r="BD435" s="14"/>
      <c r="BE435" s="14"/>
      <c r="BF435" s="14"/>
      <c r="BG435" s="14"/>
      <c r="BH435" s="14"/>
      <c r="BI435" s="14"/>
      <c r="BJ435" s="14"/>
      <c r="BK435" s="14"/>
      <c r="BL435" s="14"/>
      <c r="BM435" s="14"/>
      <c r="BN435" s="14"/>
      <c r="BO435" s="14"/>
      <c r="BP435" s="14"/>
      <c r="BQ435" s="14"/>
      <c r="BR435" s="14"/>
      <c r="BS435" s="14"/>
      <c r="BT435" s="14"/>
      <c r="BU435" s="14"/>
      <c r="BV435" s="14"/>
      <c r="BW435" s="14"/>
      <c r="BX435" s="14"/>
      <c r="BY435" s="14"/>
      <c r="BZ435" s="14"/>
      <c r="CA435" s="14"/>
      <c r="CB435" s="14"/>
      <c r="CC435" s="14"/>
      <c r="CD435" s="14"/>
      <c r="CE435" s="14"/>
      <c r="CF435" s="14"/>
      <c r="CG435" s="14"/>
      <c r="CH435" s="14"/>
      <c r="CI435" s="14"/>
      <c r="CJ435" s="14"/>
      <c r="CK435" s="14"/>
      <c r="CL435" s="14"/>
      <c r="CM435" s="14"/>
      <c r="CN435" s="14"/>
      <c r="CO435" s="14"/>
      <c r="CP435" s="14"/>
      <c r="CQ435" s="14"/>
      <c r="CR435" s="14"/>
      <c r="CS435" s="14"/>
      <c r="CT435" s="14"/>
      <c r="CU435" s="14"/>
      <c r="CV435" s="14"/>
      <c r="CW435" s="14"/>
      <c r="CX435" s="14"/>
      <c r="CY435" s="14"/>
      <c r="CZ435" s="14"/>
      <c r="DA435" s="14"/>
      <c r="DB435" s="14"/>
      <c r="DC435" s="14"/>
      <c r="DD435" s="14"/>
      <c r="DE435" s="14"/>
      <c r="DF435" s="14"/>
      <c r="DG435" s="14"/>
      <c r="DH435" s="14"/>
      <c r="DI435" s="14"/>
      <c r="DJ435" s="14"/>
      <c r="DK435" s="14"/>
      <c r="DL435" s="14"/>
      <c r="DM435" s="14"/>
      <c r="DN435" s="14"/>
      <c r="DO435" s="14"/>
      <c r="DP435" s="14"/>
      <c r="DQ435" s="14"/>
      <c r="DR435" s="14"/>
      <c r="DS435" s="14"/>
      <c r="DT435" s="14"/>
      <c r="DU435" s="14"/>
      <c r="DV435" s="14"/>
      <c r="DW435" s="14"/>
      <c r="DX435" s="14"/>
      <c r="DY435" s="14"/>
      <c r="DZ435" s="14"/>
      <c r="EA435" s="14"/>
      <c r="EB435" s="14"/>
      <c r="EC435" s="14"/>
      <c r="ED435" s="14"/>
      <c r="EE435" s="14"/>
      <c r="EF435" s="14"/>
      <c r="EG435" s="14"/>
      <c r="EH435" s="14"/>
      <c r="EI435" s="14"/>
      <c r="EJ435" s="14"/>
      <c r="EK435" s="14"/>
      <c r="EL435" s="14"/>
      <c r="EM435" s="14"/>
      <c r="EN435" s="14"/>
      <c r="EO435" s="14"/>
      <c r="EP435" s="14"/>
      <c r="EQ435" s="14"/>
      <c r="ER435" s="14"/>
      <c r="ES435" s="14"/>
      <c r="ET435" s="14"/>
      <c r="EU435" s="14"/>
      <c r="EV435" s="14"/>
      <c r="EW435" s="14"/>
      <c r="EX435" s="14"/>
      <c r="EY435" s="14"/>
      <c r="EZ435" s="14">
        <v>60</v>
      </c>
      <c r="FA435" s="14">
        <v>44</v>
      </c>
      <c r="FB435" s="14">
        <v>33</v>
      </c>
      <c r="FC435" s="14">
        <v>12</v>
      </c>
      <c r="FD435" s="14">
        <v>11</v>
      </c>
      <c r="FE435" s="14">
        <v>60.7</v>
      </c>
      <c r="FF435" s="14">
        <v>58.2</v>
      </c>
      <c r="FG435" s="14">
        <v>36</v>
      </c>
      <c r="FH435" s="14"/>
      <c r="FI435" s="14"/>
      <c r="FJ435" s="14"/>
      <c r="FK435" s="14"/>
      <c r="FL435" s="14">
        <v>16</v>
      </c>
      <c r="FM435" s="14"/>
      <c r="FN435" s="14">
        <v>2.02</v>
      </c>
      <c r="FO435" s="14">
        <v>38</v>
      </c>
      <c r="FP435" s="14">
        <v>33</v>
      </c>
      <c r="FQ435" s="14"/>
      <c r="FR435" s="14"/>
      <c r="FS435" s="14"/>
      <c r="FT435" s="14"/>
      <c r="FU435" s="14"/>
      <c r="FV435" s="14"/>
      <c r="FW435" s="14"/>
      <c r="FX435" s="14"/>
      <c r="FY435" s="14"/>
      <c r="FZ435" s="14"/>
      <c r="GA435" s="14"/>
      <c r="GB435" s="14"/>
      <c r="GC435" s="14"/>
      <c r="GD435" s="14"/>
      <c r="GE435" s="14"/>
      <c r="GF435" s="14"/>
      <c r="GG435" s="14"/>
      <c r="GH435" s="14"/>
      <c r="GI435" s="14"/>
      <c r="GJ435" s="14"/>
      <c r="GK435" s="14"/>
      <c r="GL435" s="14"/>
      <c r="GM435" s="14"/>
      <c r="GN435" s="14"/>
      <c r="GO435" s="14"/>
      <c r="GP435" s="14"/>
      <c r="GQ435" s="14"/>
      <c r="GR435" s="14"/>
      <c r="GS435" s="14"/>
      <c r="GT435" s="14"/>
      <c r="GU435" s="14"/>
      <c r="GV435" s="14"/>
      <c r="GW435" s="14"/>
      <c r="GX435" s="14"/>
      <c r="GY435" s="14"/>
      <c r="GZ435" s="14"/>
      <c r="HA435" s="14"/>
      <c r="HB435" s="14"/>
      <c r="HC435" s="14"/>
      <c r="HD435" s="14"/>
      <c r="HE435" s="14"/>
      <c r="HF435" s="14"/>
      <c r="HG435" s="14"/>
      <c r="HH435" s="14"/>
      <c r="HI435" s="14"/>
      <c r="HJ435" s="14"/>
      <c r="HK435" s="14"/>
      <c r="HL435" s="14"/>
      <c r="HM435" s="14"/>
      <c r="HN435" s="14"/>
      <c r="HO435" s="14"/>
      <c r="HP435" s="14"/>
      <c r="HQ435" s="14"/>
      <c r="HR435" s="14"/>
      <c r="HS435" s="14"/>
      <c r="HT435" s="14"/>
      <c r="HU435" s="14"/>
      <c r="HV435" s="14"/>
      <c r="HW435" s="14"/>
      <c r="HX435" s="14"/>
      <c r="HY435" s="14"/>
      <c r="HZ435" s="14"/>
      <c r="IA435" s="14"/>
      <c r="IB435" s="14"/>
      <c r="IC435" s="14"/>
      <c r="ID435" s="14"/>
      <c r="IE435" s="14"/>
      <c r="IF435" s="14"/>
      <c r="IG435" s="14"/>
      <c r="IH435" s="14"/>
      <c r="II435" s="14"/>
      <c r="IJ435" s="14"/>
      <c r="IK435" s="14"/>
      <c r="IL435" s="14"/>
      <c r="IM435" s="14"/>
      <c r="IN435" s="14"/>
      <c r="IO435" s="14"/>
      <c r="IP435" s="14"/>
      <c r="IQ435" s="14"/>
      <c r="IR435" s="14"/>
      <c r="IS435" s="14"/>
      <c r="IT435" s="14"/>
      <c r="IU435" s="14"/>
      <c r="IV435" s="14"/>
      <c r="IW435" s="14"/>
      <c r="IX435" s="14"/>
      <c r="IY435" s="14"/>
      <c r="IZ435" s="14"/>
      <c r="JA435" s="14"/>
      <c r="JB435" s="14"/>
      <c r="JC435" s="14"/>
      <c r="JD435" s="14"/>
      <c r="JE435" s="14"/>
      <c r="JF435" s="14"/>
      <c r="JG435" s="14"/>
      <c r="JH435" s="14"/>
      <c r="JI435" s="14"/>
      <c r="JJ435" s="14"/>
      <c r="JK435" s="14"/>
      <c r="JL435" s="14"/>
      <c r="JM435" s="14"/>
      <c r="JN435" s="14"/>
      <c r="JO435" s="14"/>
      <c r="JP435" s="14"/>
      <c r="JQ435" s="14"/>
      <c r="JR435" s="14"/>
      <c r="JS435" s="14"/>
      <c r="JT435" s="14"/>
      <c r="JU435" s="14"/>
      <c r="JV435" s="14"/>
      <c r="JW435" s="14"/>
      <c r="JX435" s="14"/>
      <c r="JY435" s="14"/>
      <c r="JZ435" s="14"/>
      <c r="KA435" s="14"/>
      <c r="KB435" s="14"/>
      <c r="KC435" s="14"/>
      <c r="KD435" s="14"/>
      <c r="KE435" s="14"/>
      <c r="KF435" s="14"/>
      <c r="KG435" s="14"/>
      <c r="KH435" s="14"/>
      <c r="KI435" s="14"/>
      <c r="KJ435" s="14"/>
      <c r="KK435" s="14"/>
      <c r="KL435" s="14"/>
      <c r="KM435" s="14"/>
      <c r="KN435" s="14"/>
      <c r="KO435" s="14"/>
    </row>
    <row r="436" spans="1:301" s="1" customFormat="1">
      <c r="A436" s="14">
        <v>427</v>
      </c>
      <c r="EZ436" s="1">
        <v>65</v>
      </c>
      <c r="FA436" s="1">
        <v>47</v>
      </c>
      <c r="FB436" s="1">
        <v>28</v>
      </c>
      <c r="FC436" s="1">
        <v>9</v>
      </c>
      <c r="FD436" s="1">
        <v>10</v>
      </c>
      <c r="FE436" s="1">
        <v>100</v>
      </c>
      <c r="FF436" s="1">
        <v>132</v>
      </c>
      <c r="FP436" s="1">
        <v>38</v>
      </c>
    </row>
    <row r="437" spans="1:301" s="1" customFormat="1">
      <c r="A437" s="14">
        <v>428</v>
      </c>
      <c r="B437" s="1">
        <v>101</v>
      </c>
      <c r="C437" s="1">
        <v>101</v>
      </c>
      <c r="D437" s="1">
        <v>172</v>
      </c>
      <c r="E437" s="1">
        <v>106</v>
      </c>
      <c r="F437" s="1">
        <v>358</v>
      </c>
      <c r="G437" s="1">
        <v>464</v>
      </c>
      <c r="H437" s="1">
        <v>35</v>
      </c>
      <c r="I437" s="1">
        <v>-51</v>
      </c>
      <c r="J437" s="1">
        <v>53</v>
      </c>
      <c r="K437" s="1" t="s">
        <v>7343</v>
      </c>
    </row>
    <row r="438" spans="1:301" s="1" customFormat="1">
      <c r="A438" s="14">
        <v>429</v>
      </c>
      <c r="B438" s="1">
        <v>61</v>
      </c>
      <c r="C438" s="1">
        <v>61</v>
      </c>
      <c r="D438" s="1">
        <v>322</v>
      </c>
      <c r="E438" s="1">
        <v>92</v>
      </c>
      <c r="F438" s="1">
        <v>448</v>
      </c>
      <c r="G438" s="1">
        <v>450</v>
      </c>
      <c r="H438" s="1">
        <v>7</v>
      </c>
      <c r="I438" s="1">
        <v>-6</v>
      </c>
      <c r="J438" s="1">
        <v>215</v>
      </c>
      <c r="K438" s="1" t="s">
        <v>7097</v>
      </c>
      <c r="P438" s="1">
        <v>85</v>
      </c>
      <c r="S438" s="1">
        <v>92</v>
      </c>
      <c r="T438" s="1">
        <v>408</v>
      </c>
      <c r="U438" s="1">
        <v>485</v>
      </c>
      <c r="W438" s="1">
        <v>-8</v>
      </c>
      <c r="X438" s="1">
        <v>119</v>
      </c>
      <c r="Y438" s="1" t="s">
        <v>7098</v>
      </c>
      <c r="AD438" s="1">
        <v>89</v>
      </c>
      <c r="AG438" s="1">
        <v>102</v>
      </c>
      <c r="AH438" s="1">
        <v>404</v>
      </c>
      <c r="AI438" s="1">
        <v>491</v>
      </c>
      <c r="AK438" s="1">
        <v>-10</v>
      </c>
      <c r="AL438" s="1">
        <v>126</v>
      </c>
      <c r="AM438" s="1" t="s">
        <v>7099</v>
      </c>
      <c r="FY438" s="1">
        <v>65</v>
      </c>
      <c r="GD438" s="1">
        <v>90.7</v>
      </c>
      <c r="GE438" s="1">
        <v>102</v>
      </c>
    </row>
    <row r="439" spans="1:301" s="1" customFormat="1">
      <c r="A439" s="14">
        <v>430</v>
      </c>
      <c r="B439" s="1">
        <v>73</v>
      </c>
      <c r="C439" s="1">
        <v>78</v>
      </c>
      <c r="E439" s="1">
        <v>118</v>
      </c>
      <c r="F439" s="1">
        <v>416</v>
      </c>
      <c r="G439" s="1">
        <v>458</v>
      </c>
      <c r="H439" s="1">
        <v>12</v>
      </c>
      <c r="I439" s="1">
        <v>-52</v>
      </c>
      <c r="J439" s="1">
        <v>51</v>
      </c>
      <c r="K439" s="1" t="s">
        <v>7384</v>
      </c>
      <c r="GW439" s="1">
        <v>67.5</v>
      </c>
      <c r="GX439" s="1">
        <v>48</v>
      </c>
      <c r="GY439" s="1">
        <v>35</v>
      </c>
      <c r="GZ439" s="1">
        <v>12</v>
      </c>
      <c r="HA439" s="1">
        <v>12</v>
      </c>
      <c r="HB439" s="1">
        <v>65.5</v>
      </c>
      <c r="HC439" s="1">
        <v>102</v>
      </c>
      <c r="HD439" s="1">
        <v>37</v>
      </c>
      <c r="HM439" s="1">
        <v>39</v>
      </c>
      <c r="HN439" s="1">
        <v>1.99</v>
      </c>
      <c r="HO439" s="1">
        <v>20</v>
      </c>
      <c r="HP439" s="1">
        <v>13</v>
      </c>
      <c r="HQ439" s="1">
        <v>2.2000000000000002</v>
      </c>
      <c r="HR439" s="1">
        <v>1.04</v>
      </c>
    </row>
    <row r="440" spans="1:301" s="1" customFormat="1">
      <c r="A440" s="14">
        <v>431</v>
      </c>
      <c r="EZ440" s="1">
        <v>62</v>
      </c>
      <c r="FA440" s="1">
        <v>42</v>
      </c>
      <c r="FB440" s="1">
        <v>29</v>
      </c>
      <c r="FC440" s="1">
        <v>12</v>
      </c>
      <c r="FD440" s="1">
        <v>9</v>
      </c>
      <c r="FE440" s="1">
        <v>70.599999999999994</v>
      </c>
      <c r="FF440" s="1">
        <v>89.9</v>
      </c>
      <c r="FG440" s="1">
        <v>27</v>
      </c>
      <c r="FL440" s="1">
        <v>27</v>
      </c>
      <c r="FM440" s="1">
        <v>27</v>
      </c>
      <c r="FN440" s="1">
        <v>2.58</v>
      </c>
      <c r="FO440" s="1">
        <v>35</v>
      </c>
      <c r="FP440" s="1">
        <v>35</v>
      </c>
    </row>
    <row r="441" spans="1:301" s="1" customFormat="1">
      <c r="A441" s="14">
        <v>432</v>
      </c>
      <c r="B441" s="1">
        <v>50</v>
      </c>
      <c r="C441" s="1">
        <v>50</v>
      </c>
      <c r="D441" s="1">
        <v>154</v>
      </c>
      <c r="E441" s="1">
        <v>92</v>
      </c>
      <c r="F441" s="1">
        <v>452</v>
      </c>
      <c r="G441" s="1">
        <v>412</v>
      </c>
      <c r="H441" s="1">
        <v>75</v>
      </c>
      <c r="I441" s="1">
        <v>64</v>
      </c>
      <c r="J441" s="1">
        <v>61</v>
      </c>
      <c r="K441" s="1" t="s">
        <v>7397</v>
      </c>
    </row>
    <row r="442" spans="1:301" s="1" customFormat="1">
      <c r="A442" s="14">
        <v>433</v>
      </c>
      <c r="B442" s="1">
        <v>87</v>
      </c>
      <c r="C442" s="1">
        <v>87</v>
      </c>
      <c r="D442" s="1">
        <v>194</v>
      </c>
      <c r="E442" s="1">
        <v>84</v>
      </c>
      <c r="F442" s="1">
        <v>342</v>
      </c>
      <c r="G442" s="1">
        <v>411</v>
      </c>
      <c r="H442" s="1">
        <v>49</v>
      </c>
      <c r="I442" s="1">
        <v>-4</v>
      </c>
      <c r="J442" s="1">
        <v>56</v>
      </c>
      <c r="K442" s="1" t="s">
        <v>7139</v>
      </c>
    </row>
    <row r="443" spans="1:301" s="1" customFormat="1">
      <c r="A443" s="14">
        <v>434</v>
      </c>
      <c r="B443" s="1">
        <v>61</v>
      </c>
      <c r="C443" s="1">
        <v>61</v>
      </c>
      <c r="D443" s="1">
        <v>162</v>
      </c>
      <c r="E443" s="1">
        <v>102</v>
      </c>
      <c r="F443" s="1">
        <v>406</v>
      </c>
      <c r="G443" s="1">
        <v>408</v>
      </c>
      <c r="H443" s="1">
        <v>78</v>
      </c>
      <c r="I443" s="1">
        <v>-34</v>
      </c>
      <c r="J443" s="1">
        <v>67</v>
      </c>
      <c r="K443" s="1" t="s">
        <v>7065</v>
      </c>
      <c r="P443" s="1">
        <v>93</v>
      </c>
      <c r="Q443" s="1">
        <v>93</v>
      </c>
      <c r="R443" s="1">
        <v>148</v>
      </c>
      <c r="S443" s="1">
        <v>92</v>
      </c>
      <c r="T443" s="1">
        <v>382</v>
      </c>
      <c r="U443" s="1">
        <v>474</v>
      </c>
      <c r="V443" s="1">
        <v>52</v>
      </c>
      <c r="W443" s="1">
        <v>-54</v>
      </c>
      <c r="X443" s="1">
        <v>66</v>
      </c>
      <c r="Y443" s="1" t="s">
        <v>7066</v>
      </c>
      <c r="FY443" s="1">
        <v>58</v>
      </c>
      <c r="FZ443" s="1">
        <v>51</v>
      </c>
      <c r="GA443" s="1">
        <v>34</v>
      </c>
      <c r="GB443" s="1">
        <v>16</v>
      </c>
      <c r="GC443" s="1">
        <v>11</v>
      </c>
      <c r="GD443" s="1">
        <v>51.8</v>
      </c>
      <c r="GE443" s="1">
        <v>62.3</v>
      </c>
      <c r="GF443" s="1">
        <v>27</v>
      </c>
      <c r="GK443" s="1">
        <v>28</v>
      </c>
      <c r="GL443" s="1">
        <v>22</v>
      </c>
      <c r="GM443" s="1">
        <v>2.41</v>
      </c>
    </row>
    <row r="444" spans="1:301" s="1" customFormat="1">
      <c r="A444" s="14">
        <v>435</v>
      </c>
      <c r="B444" s="1">
        <v>79</v>
      </c>
      <c r="C444" s="1">
        <v>131</v>
      </c>
      <c r="E444" s="1">
        <v>94</v>
      </c>
      <c r="F444" s="1">
        <v>392</v>
      </c>
      <c r="G444" s="1">
        <v>449</v>
      </c>
      <c r="I444" s="1">
        <v>-32</v>
      </c>
      <c r="J444" s="1">
        <v>-12</v>
      </c>
      <c r="K444" s="1" t="s">
        <v>7341</v>
      </c>
      <c r="EZ444" s="1">
        <v>57.5</v>
      </c>
      <c r="FA444" s="1">
        <v>56</v>
      </c>
      <c r="FB444" s="1">
        <v>43</v>
      </c>
      <c r="FC444" s="1">
        <v>10</v>
      </c>
      <c r="FD444" s="1">
        <v>11</v>
      </c>
      <c r="FG444" s="1">
        <v>45</v>
      </c>
      <c r="FJ444" s="1">
        <v>134</v>
      </c>
      <c r="FK444" s="1">
        <v>78.819999999999993</v>
      </c>
      <c r="FL444" s="1">
        <v>35</v>
      </c>
      <c r="FM444" s="1">
        <v>21.68</v>
      </c>
      <c r="FN444" s="1">
        <v>2.4900000000000002</v>
      </c>
      <c r="FO444" s="1">
        <v>33</v>
      </c>
      <c r="FP444" s="1">
        <v>38</v>
      </c>
      <c r="FY444" s="1">
        <v>63</v>
      </c>
      <c r="FZ444" s="1">
        <v>60</v>
      </c>
      <c r="GA444" s="1">
        <v>41</v>
      </c>
      <c r="GB444" s="1">
        <v>11</v>
      </c>
      <c r="GC444" s="1">
        <v>10</v>
      </c>
      <c r="GF444" s="1">
        <v>46</v>
      </c>
      <c r="GH444" s="1">
        <v>66</v>
      </c>
      <c r="GI444" s="1">
        <v>118</v>
      </c>
      <c r="GJ444" s="1">
        <v>69.41</v>
      </c>
      <c r="GK444" s="1">
        <v>21</v>
      </c>
      <c r="GL444" s="1">
        <v>21</v>
      </c>
      <c r="GM444" s="1">
        <v>2.31</v>
      </c>
      <c r="GN444" s="1">
        <v>35</v>
      </c>
      <c r="GO444" s="1">
        <v>39</v>
      </c>
      <c r="GP444" s="1">
        <v>1.98</v>
      </c>
      <c r="GQ444" s="1">
        <v>17</v>
      </c>
      <c r="GR444" s="1">
        <v>9</v>
      </c>
      <c r="GS444" s="1">
        <v>2.1</v>
      </c>
      <c r="GT444" s="1">
        <v>1.05</v>
      </c>
      <c r="HU444" s="1">
        <f>EZ444-FY444</f>
        <v>-5.5</v>
      </c>
      <c r="HV444" s="1">
        <f>FA444-FZ444</f>
        <v>-4</v>
      </c>
      <c r="HW444" s="1">
        <f>FB444-GA444</f>
        <v>2</v>
      </c>
      <c r="HX444" s="1">
        <f>FC444-GB444</f>
        <v>-1</v>
      </c>
      <c r="HY444" s="1">
        <f>FD444-GC444</f>
        <v>1</v>
      </c>
      <c r="IB444" s="1">
        <f>FG444-GF444</f>
        <v>-1</v>
      </c>
      <c r="IE444" s="1">
        <f>FL444-GK444</f>
        <v>14</v>
      </c>
      <c r="IF444" s="1">
        <f>FM444-GL444</f>
        <v>0.67999999999999972</v>
      </c>
      <c r="IG444" s="1">
        <f>FN444-GM444</f>
        <v>0.18000000000000016</v>
      </c>
      <c r="IH444" s="1">
        <f>FO444-GN444</f>
        <v>-2</v>
      </c>
      <c r="II444" s="1">
        <f>FP444-GO444</f>
        <v>-1</v>
      </c>
    </row>
    <row r="445" spans="1:301" s="1" customFormat="1">
      <c r="A445" s="14">
        <v>436</v>
      </c>
      <c r="EZ445" s="1">
        <v>60</v>
      </c>
      <c r="FA445" s="1">
        <v>42</v>
      </c>
      <c r="FB445" s="1">
        <v>25</v>
      </c>
      <c r="FC445" s="1">
        <v>11</v>
      </c>
      <c r="FD445" s="1">
        <v>11</v>
      </c>
      <c r="FG445" s="1">
        <v>52</v>
      </c>
      <c r="FJ445" s="1">
        <v>118</v>
      </c>
      <c r="FK445" s="1">
        <v>69.41</v>
      </c>
      <c r="FO445" s="1">
        <v>24</v>
      </c>
      <c r="FP445" s="1">
        <v>34</v>
      </c>
      <c r="FR445" s="1">
        <v>0.84</v>
      </c>
      <c r="FS445" s="1">
        <v>1.85</v>
      </c>
      <c r="FT445" s="1">
        <v>2.35</v>
      </c>
      <c r="FU445" s="1">
        <v>3.7</v>
      </c>
      <c r="FV445" s="1">
        <v>2.3199999999999998</v>
      </c>
    </row>
    <row r="446" spans="1:301" s="1" customFormat="1">
      <c r="A446" s="14">
        <v>437</v>
      </c>
      <c r="B446" s="1">
        <v>105</v>
      </c>
      <c r="C446" s="1">
        <v>105</v>
      </c>
      <c r="D446" s="1">
        <v>124</v>
      </c>
      <c r="E446" s="1">
        <v>62</v>
      </c>
      <c r="F446" s="1">
        <v>348</v>
      </c>
      <c r="G446" s="1">
        <v>459</v>
      </c>
      <c r="H446" s="1">
        <v>61</v>
      </c>
      <c r="I446" s="1">
        <v>39</v>
      </c>
      <c r="J446" s="1">
        <v>90</v>
      </c>
      <c r="K446" s="1" t="s">
        <v>7326</v>
      </c>
      <c r="P446" s="1">
        <v>90</v>
      </c>
      <c r="R446" s="1">
        <v>132</v>
      </c>
      <c r="S446" s="1">
        <v>72</v>
      </c>
      <c r="T446" s="1">
        <v>374</v>
      </c>
      <c r="U446" s="1">
        <v>457</v>
      </c>
      <c r="V446" s="1">
        <v>71</v>
      </c>
      <c r="W446" s="1">
        <v>44</v>
      </c>
      <c r="X446" s="1">
        <v>78</v>
      </c>
      <c r="Y446" s="1" t="s">
        <v>7327</v>
      </c>
    </row>
    <row r="447" spans="1:301" s="14" customFormat="1">
      <c r="A447" s="14">
        <v>438</v>
      </c>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c r="JW447" s="1"/>
      <c r="JX447" s="1"/>
      <c r="JY447" s="1"/>
      <c r="JZ447" s="1"/>
      <c r="KA447" s="1"/>
      <c r="KB447" s="1"/>
      <c r="KC447" s="1"/>
      <c r="KD447" s="1"/>
      <c r="KE447" s="1"/>
      <c r="KF447" s="1"/>
      <c r="KG447" s="1"/>
      <c r="KH447" s="1"/>
      <c r="KI447" s="1"/>
      <c r="KJ447" s="1"/>
      <c r="KK447" s="1"/>
      <c r="KL447" s="1"/>
      <c r="KM447" s="1"/>
      <c r="KN447" s="1"/>
      <c r="KO447" s="1"/>
    </row>
    <row r="448" spans="1:301" s="1" customFormat="1">
      <c r="A448" s="14">
        <v>439</v>
      </c>
      <c r="B448" s="1">
        <v>83</v>
      </c>
      <c r="C448" s="1">
        <v>83</v>
      </c>
      <c r="D448" s="1">
        <v>124</v>
      </c>
      <c r="E448" s="1">
        <v>76</v>
      </c>
      <c r="F448" s="1">
        <v>346</v>
      </c>
      <c r="G448" s="1">
        <v>406</v>
      </c>
      <c r="H448" s="1">
        <v>77</v>
      </c>
      <c r="I448" s="1">
        <v>54</v>
      </c>
      <c r="J448" s="1">
        <v>102</v>
      </c>
      <c r="K448" s="1" t="s">
        <v>7042</v>
      </c>
      <c r="P448" s="1">
        <v>87</v>
      </c>
      <c r="Q448" s="1">
        <v>87</v>
      </c>
      <c r="R448" s="1">
        <v>122</v>
      </c>
      <c r="S448" s="1">
        <v>76</v>
      </c>
      <c r="T448" s="1">
        <v>336</v>
      </c>
      <c r="U448" s="1">
        <v>404</v>
      </c>
      <c r="V448" s="1">
        <v>76</v>
      </c>
      <c r="W448" s="1">
        <v>48</v>
      </c>
      <c r="X448" s="1">
        <v>105</v>
      </c>
      <c r="Y448" s="1" t="s">
        <v>7123</v>
      </c>
      <c r="GW448" s="1">
        <v>60</v>
      </c>
      <c r="GX448" s="1">
        <v>39</v>
      </c>
      <c r="GY448" s="1">
        <v>27</v>
      </c>
      <c r="GZ448" s="1">
        <v>13</v>
      </c>
      <c r="HA448" s="1">
        <v>13</v>
      </c>
      <c r="HB448" s="1">
        <v>59.2</v>
      </c>
      <c r="HC448" s="1">
        <v>109</v>
      </c>
      <c r="HD448" s="1">
        <v>25</v>
      </c>
      <c r="HL448" s="1">
        <v>35</v>
      </c>
      <c r="HM448" s="1">
        <v>36</v>
      </c>
    </row>
    <row r="449" spans="1:301" s="1" customFormat="1">
      <c r="A449" s="14">
        <v>440</v>
      </c>
      <c r="B449" s="1">
        <v>86</v>
      </c>
      <c r="C449" s="1">
        <v>86</v>
      </c>
      <c r="D449" s="1">
        <v>164</v>
      </c>
      <c r="E449" s="1">
        <v>124</v>
      </c>
      <c r="F449" s="1">
        <v>426</v>
      </c>
      <c r="G449" s="1">
        <v>509</v>
      </c>
      <c r="H449" s="1">
        <v>57</v>
      </c>
      <c r="I449" s="1">
        <v>13</v>
      </c>
      <c r="J449" s="1">
        <v>105</v>
      </c>
      <c r="K449" s="1" t="s">
        <v>7398</v>
      </c>
      <c r="EZ449" s="1">
        <v>20</v>
      </c>
      <c r="FA449" s="1">
        <v>64</v>
      </c>
      <c r="FB449" s="1">
        <v>59</v>
      </c>
      <c r="FC449" s="1">
        <v>10</v>
      </c>
      <c r="FD449" s="1">
        <v>9</v>
      </c>
      <c r="FG449" s="1">
        <v>52</v>
      </c>
      <c r="FJ449" s="1">
        <v>120</v>
      </c>
      <c r="FK449" s="1">
        <v>54.55</v>
      </c>
      <c r="FO449" s="1">
        <v>30</v>
      </c>
    </row>
    <row r="450" spans="1:301" s="1" customFormat="1">
      <c r="A450" s="14">
        <v>441</v>
      </c>
    </row>
    <row r="451" spans="1:301" s="1" customFormat="1">
      <c r="A451" s="14">
        <v>442</v>
      </c>
      <c r="B451" s="1">
        <v>76</v>
      </c>
      <c r="E451" s="1">
        <v>100</v>
      </c>
      <c r="F451" s="1">
        <v>448</v>
      </c>
      <c r="G451" s="1">
        <v>504</v>
      </c>
      <c r="I451" s="1">
        <v>-59</v>
      </c>
      <c r="J451" s="1">
        <v>53</v>
      </c>
      <c r="K451" s="1" t="s">
        <v>7385</v>
      </c>
      <c r="EZ451" s="1">
        <v>55</v>
      </c>
      <c r="FA451" s="1">
        <v>57</v>
      </c>
      <c r="FB451" s="1">
        <v>36</v>
      </c>
      <c r="FC451" s="1">
        <v>14</v>
      </c>
      <c r="FD451" s="1">
        <v>14</v>
      </c>
      <c r="FG451" s="1">
        <v>47</v>
      </c>
      <c r="FO451" s="1">
        <v>36</v>
      </c>
    </row>
    <row r="452" spans="1:301" s="1" customFormat="1">
      <c r="A452" s="14">
        <v>443</v>
      </c>
      <c r="B452" s="1">
        <v>66</v>
      </c>
      <c r="E452" s="1">
        <v>158</v>
      </c>
      <c r="F452" s="1">
        <v>422</v>
      </c>
      <c r="G452" s="1">
        <v>442</v>
      </c>
      <c r="I452" s="1">
        <v>85</v>
      </c>
      <c r="J452" s="1">
        <v>-71</v>
      </c>
      <c r="K452" s="1" t="s">
        <v>7204</v>
      </c>
      <c r="EZ452" s="1">
        <v>57</v>
      </c>
      <c r="FA452" s="1">
        <v>44</v>
      </c>
      <c r="FB452" s="1">
        <v>31</v>
      </c>
      <c r="FC452" s="1">
        <v>12</v>
      </c>
      <c r="FD452" s="1">
        <v>10</v>
      </c>
      <c r="FE452" s="1">
        <v>113</v>
      </c>
      <c r="FF452" s="1">
        <v>28.6</v>
      </c>
      <c r="FG452" s="1">
        <v>44</v>
      </c>
      <c r="FL452" s="1">
        <v>33</v>
      </c>
      <c r="FN452" s="1">
        <v>2.88</v>
      </c>
      <c r="FO452" s="1">
        <v>32</v>
      </c>
      <c r="FP452" s="1">
        <v>26</v>
      </c>
      <c r="FS452" s="1">
        <v>2</v>
      </c>
      <c r="KB452" s="1">
        <v>1</v>
      </c>
    </row>
    <row r="453" spans="1:301" s="1" customFormat="1">
      <c r="A453" s="14">
        <v>444</v>
      </c>
      <c r="B453" s="1">
        <v>71</v>
      </c>
      <c r="C453" s="1">
        <v>71</v>
      </c>
      <c r="D453" s="1">
        <v>224</v>
      </c>
      <c r="E453" s="1">
        <v>106</v>
      </c>
      <c r="F453" s="1">
        <v>396</v>
      </c>
      <c r="G453" s="1">
        <v>430</v>
      </c>
      <c r="H453" s="1">
        <v>80</v>
      </c>
      <c r="I453" s="1">
        <v>65</v>
      </c>
      <c r="J453" s="1">
        <v>41</v>
      </c>
      <c r="K453" s="1" t="s">
        <v>7169</v>
      </c>
    </row>
    <row r="454" spans="1:301" s="1" customFormat="1">
      <c r="A454" s="14">
        <v>445</v>
      </c>
      <c r="B454" s="1">
        <v>70</v>
      </c>
      <c r="C454" s="1">
        <v>68</v>
      </c>
      <c r="D454" s="1">
        <v>160</v>
      </c>
      <c r="E454" s="1">
        <v>94</v>
      </c>
      <c r="F454" s="1">
        <v>434</v>
      </c>
      <c r="G454" s="1">
        <v>468</v>
      </c>
      <c r="I454" s="1">
        <v>-9</v>
      </c>
      <c r="J454" s="1">
        <v>34</v>
      </c>
      <c r="K454" s="1" t="s">
        <v>7258</v>
      </c>
      <c r="P454" s="1">
        <v>68</v>
      </c>
      <c r="Q454" s="1">
        <v>68</v>
      </c>
      <c r="R454" s="1">
        <v>132</v>
      </c>
      <c r="S454" s="1">
        <v>92</v>
      </c>
      <c r="T454" s="1">
        <v>440</v>
      </c>
      <c r="U454" s="1">
        <v>467</v>
      </c>
      <c r="V454" s="1">
        <v>-20</v>
      </c>
      <c r="W454" s="1">
        <v>-9</v>
      </c>
      <c r="X454" s="1">
        <v>14</v>
      </c>
      <c r="Y454" s="1" t="s">
        <v>7259</v>
      </c>
    </row>
    <row r="455" spans="1:301" s="1" customFormat="1">
      <c r="A455" s="14">
        <v>446</v>
      </c>
      <c r="B455" s="1">
        <v>71</v>
      </c>
      <c r="C455" s="1">
        <v>71</v>
      </c>
      <c r="D455" s="1">
        <v>188</v>
      </c>
      <c r="E455" s="1">
        <v>80</v>
      </c>
      <c r="F455" s="1">
        <v>416</v>
      </c>
      <c r="G455" s="1">
        <v>452</v>
      </c>
      <c r="H455" s="1">
        <v>62</v>
      </c>
      <c r="I455" s="1">
        <v>26</v>
      </c>
      <c r="J455" s="1">
        <v>37</v>
      </c>
      <c r="K455" s="1" t="s">
        <v>7215</v>
      </c>
    </row>
    <row r="456" spans="1:301" s="1" customFormat="1">
      <c r="A456" s="14">
        <v>447</v>
      </c>
      <c r="B456" s="1">
        <v>68</v>
      </c>
      <c r="C456" s="1">
        <v>68</v>
      </c>
      <c r="D456" s="1">
        <v>158</v>
      </c>
      <c r="E456" s="1">
        <v>92</v>
      </c>
      <c r="F456" s="1">
        <v>436</v>
      </c>
      <c r="G456" s="1">
        <v>463</v>
      </c>
      <c r="H456" s="1">
        <v>43</v>
      </c>
      <c r="I456" s="1">
        <v>51</v>
      </c>
      <c r="J456" s="1">
        <v>45</v>
      </c>
      <c r="K456" s="1" t="s">
        <v>7176</v>
      </c>
      <c r="EZ456" s="1">
        <v>65</v>
      </c>
      <c r="FA456" s="1">
        <v>44</v>
      </c>
      <c r="FB456" s="1">
        <v>31</v>
      </c>
      <c r="FC456" s="1">
        <v>10</v>
      </c>
      <c r="FD456" s="1">
        <v>10</v>
      </c>
      <c r="FE456" s="1">
        <v>65.16</v>
      </c>
      <c r="FF456" s="1">
        <v>80.67</v>
      </c>
      <c r="FG456" s="1">
        <v>35</v>
      </c>
    </row>
    <row r="457" spans="1:301" s="1" customFormat="1">
      <c r="A457" s="14">
        <v>448</v>
      </c>
      <c r="B457" s="1">
        <v>76</v>
      </c>
      <c r="E457" s="1">
        <v>142</v>
      </c>
      <c r="F457" s="1">
        <v>422</v>
      </c>
      <c r="G457" s="1">
        <v>474</v>
      </c>
      <c r="I457" s="1">
        <v>-44</v>
      </c>
      <c r="J457" s="1">
        <v>-6</v>
      </c>
      <c r="K457" s="1" t="s">
        <v>7143</v>
      </c>
      <c r="P457" s="1">
        <v>74</v>
      </c>
      <c r="S457" s="1">
        <v>144</v>
      </c>
      <c r="T457" s="1">
        <v>406</v>
      </c>
      <c r="U457" s="1">
        <v>450</v>
      </c>
      <c r="W457" s="1">
        <v>-43</v>
      </c>
      <c r="X457" s="1">
        <v>4</v>
      </c>
      <c r="Y457" s="1" t="s">
        <v>7144</v>
      </c>
      <c r="GW457" s="1">
        <v>65</v>
      </c>
      <c r="GX457" s="1">
        <v>49</v>
      </c>
      <c r="GY457" s="1">
        <v>29</v>
      </c>
      <c r="GZ457" s="1">
        <v>8</v>
      </c>
      <c r="HA457" s="1">
        <v>7</v>
      </c>
      <c r="HD457" s="1">
        <v>51</v>
      </c>
      <c r="HG457" s="1">
        <v>94</v>
      </c>
      <c r="HH457" s="1">
        <v>47</v>
      </c>
      <c r="HI457" s="1">
        <v>49</v>
      </c>
      <c r="HJ457" s="1">
        <v>41</v>
      </c>
      <c r="HK457" s="1">
        <v>3.33</v>
      </c>
      <c r="HL457" s="1">
        <v>34</v>
      </c>
      <c r="HM457" s="1">
        <v>35</v>
      </c>
    </row>
    <row r="458" spans="1:301" s="1" customFormat="1">
      <c r="A458" s="14">
        <v>449</v>
      </c>
      <c r="B458" s="1">
        <v>67</v>
      </c>
      <c r="E458" s="1">
        <v>114</v>
      </c>
      <c r="F458" s="1">
        <v>444</v>
      </c>
      <c r="G458" s="1">
        <v>469</v>
      </c>
      <c r="I458" s="1">
        <v>45</v>
      </c>
      <c r="J458" s="1">
        <v>191</v>
      </c>
      <c r="K458" s="1" t="s">
        <v>7427</v>
      </c>
    </row>
    <row r="459" spans="1:301" s="1" customFormat="1">
      <c r="A459" s="14">
        <v>450</v>
      </c>
      <c r="B459" s="14">
        <v>73</v>
      </c>
      <c r="C459" s="14">
        <v>277</v>
      </c>
      <c r="D459" s="14">
        <v>186</v>
      </c>
      <c r="E459" s="14">
        <v>86</v>
      </c>
      <c r="F459" s="14">
        <v>360</v>
      </c>
      <c r="G459" s="14">
        <v>396</v>
      </c>
      <c r="H459" s="14">
        <v>69</v>
      </c>
      <c r="I459" s="14">
        <v>13</v>
      </c>
      <c r="J459" s="14">
        <v>-72</v>
      </c>
      <c r="K459" s="14" t="s">
        <v>7225</v>
      </c>
      <c r="L459" s="14"/>
      <c r="M459" s="14"/>
      <c r="N459" s="14"/>
      <c r="O459" s="14"/>
      <c r="P459" s="14">
        <v>58</v>
      </c>
      <c r="Q459" s="14">
        <v>58</v>
      </c>
      <c r="R459" s="14">
        <v>190</v>
      </c>
      <c r="S459" s="14">
        <v>86</v>
      </c>
      <c r="T459" s="14">
        <v>382</v>
      </c>
      <c r="U459" s="14">
        <v>374</v>
      </c>
      <c r="V459" s="14">
        <v>61</v>
      </c>
      <c r="W459" s="14">
        <v>26</v>
      </c>
      <c r="X459" s="14">
        <v>43</v>
      </c>
      <c r="Y459" s="14" t="s">
        <v>7226</v>
      </c>
      <c r="Z459" s="14"/>
      <c r="AA459" s="14"/>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c r="AX459" s="14"/>
      <c r="AY459" s="14"/>
      <c r="AZ459" s="14"/>
      <c r="BA459" s="14"/>
      <c r="BB459" s="14"/>
      <c r="BC459" s="14"/>
      <c r="BD459" s="14"/>
      <c r="BE459" s="14"/>
      <c r="BF459" s="14"/>
      <c r="BG459" s="14"/>
      <c r="BH459" s="14"/>
      <c r="BI459" s="14"/>
      <c r="BJ459" s="14"/>
      <c r="BK459" s="14"/>
      <c r="BL459" s="14"/>
      <c r="BM459" s="14"/>
      <c r="BN459" s="14"/>
      <c r="BO459" s="14"/>
      <c r="BP459" s="14"/>
      <c r="BQ459" s="14"/>
      <c r="BR459" s="14"/>
      <c r="BS459" s="14"/>
      <c r="BT459" s="14"/>
      <c r="BU459" s="14"/>
      <c r="BV459" s="14"/>
      <c r="BW459" s="14"/>
      <c r="BX459" s="14"/>
      <c r="BY459" s="14"/>
      <c r="BZ459" s="14"/>
      <c r="CA459" s="14"/>
      <c r="CB459" s="14"/>
      <c r="CC459" s="14"/>
      <c r="CD459" s="14"/>
      <c r="CE459" s="14"/>
      <c r="CF459" s="14"/>
      <c r="CG459" s="14"/>
      <c r="CH459" s="14"/>
      <c r="CI459" s="14"/>
      <c r="CJ459" s="14"/>
      <c r="CK459" s="14"/>
      <c r="CL459" s="14"/>
      <c r="CM459" s="14"/>
      <c r="CN459" s="14"/>
      <c r="CO459" s="14"/>
      <c r="CP459" s="14"/>
      <c r="CQ459" s="14"/>
      <c r="CR459" s="14"/>
      <c r="CS459" s="14"/>
      <c r="CT459" s="14"/>
      <c r="CU459" s="14"/>
      <c r="CV459" s="14"/>
      <c r="CW459" s="14"/>
      <c r="CX459" s="14"/>
      <c r="CY459" s="14"/>
      <c r="CZ459" s="14"/>
      <c r="DA459" s="14"/>
      <c r="DB459" s="14"/>
      <c r="DC459" s="14"/>
      <c r="DD459" s="14"/>
      <c r="DE459" s="14"/>
      <c r="DF459" s="14"/>
      <c r="DG459" s="14"/>
      <c r="DH459" s="14"/>
      <c r="DI459" s="14"/>
      <c r="DJ459" s="14"/>
      <c r="DK459" s="14"/>
      <c r="DL459" s="14"/>
      <c r="DM459" s="14"/>
      <c r="DN459" s="14"/>
      <c r="DO459" s="14"/>
      <c r="DP459" s="14"/>
      <c r="DQ459" s="14"/>
      <c r="DR459" s="14"/>
      <c r="DS459" s="14"/>
      <c r="DT459" s="14"/>
      <c r="DU459" s="14"/>
      <c r="DV459" s="14"/>
      <c r="DW459" s="14"/>
      <c r="DX459" s="14"/>
      <c r="DY459" s="14"/>
      <c r="DZ459" s="14"/>
      <c r="EA459" s="14"/>
      <c r="EB459" s="14"/>
      <c r="EC459" s="14"/>
      <c r="ED459" s="14"/>
      <c r="EE459" s="14"/>
      <c r="EF459" s="14"/>
      <c r="EG459" s="14"/>
      <c r="EH459" s="14"/>
      <c r="EI459" s="14"/>
      <c r="EJ459" s="14"/>
      <c r="EK459" s="14"/>
      <c r="EL459" s="14"/>
      <c r="EM459" s="14"/>
      <c r="EN459" s="14"/>
      <c r="EO459" s="14"/>
      <c r="EP459" s="14"/>
      <c r="EQ459" s="14"/>
      <c r="ER459" s="14"/>
      <c r="ES459" s="14"/>
      <c r="ET459" s="14"/>
      <c r="EU459" s="14"/>
      <c r="EV459" s="14"/>
      <c r="EW459" s="14"/>
      <c r="EX459" s="14"/>
      <c r="EY459" s="14"/>
      <c r="EZ459" s="14"/>
      <c r="FA459" s="14"/>
      <c r="FB459" s="14"/>
      <c r="FC459" s="14"/>
      <c r="FD459" s="14"/>
      <c r="FE459" s="14"/>
      <c r="FF459" s="14"/>
      <c r="FG459" s="14"/>
      <c r="FH459" s="14"/>
      <c r="FI459" s="14"/>
      <c r="FJ459" s="14"/>
      <c r="FK459" s="14"/>
      <c r="FL459" s="14"/>
      <c r="FM459" s="14"/>
      <c r="FN459" s="14"/>
      <c r="FO459" s="14"/>
      <c r="FP459" s="14"/>
      <c r="FQ459" s="14"/>
      <c r="FR459" s="14"/>
      <c r="FS459" s="14"/>
      <c r="FT459" s="14"/>
      <c r="FU459" s="14"/>
      <c r="FV459" s="14"/>
      <c r="FW459" s="14"/>
      <c r="FX459" s="14"/>
      <c r="FY459" s="14"/>
      <c r="FZ459" s="14"/>
      <c r="GA459" s="14"/>
      <c r="GB459" s="14"/>
      <c r="GC459" s="14"/>
      <c r="GD459" s="14"/>
      <c r="GE459" s="14"/>
      <c r="GF459" s="14"/>
      <c r="GG459" s="14"/>
      <c r="GH459" s="14"/>
      <c r="GI459" s="14"/>
      <c r="GJ459" s="14"/>
      <c r="GK459" s="14"/>
      <c r="GL459" s="14"/>
      <c r="GM459" s="14"/>
      <c r="GN459" s="14"/>
      <c r="GO459" s="14"/>
      <c r="GP459" s="14"/>
      <c r="GQ459" s="14"/>
      <c r="GR459" s="14"/>
      <c r="GS459" s="14"/>
      <c r="GT459" s="14"/>
      <c r="GU459" s="14"/>
      <c r="GV459" s="14"/>
      <c r="GW459" s="14"/>
      <c r="GX459" s="14"/>
      <c r="GY459" s="14"/>
      <c r="GZ459" s="14"/>
      <c r="HA459" s="14"/>
      <c r="HB459" s="14"/>
      <c r="HC459" s="14"/>
      <c r="HD459" s="14"/>
      <c r="HE459" s="14"/>
      <c r="HF459" s="14"/>
      <c r="HG459" s="14"/>
      <c r="HH459" s="14"/>
      <c r="HI459" s="14"/>
      <c r="HJ459" s="14"/>
      <c r="HK459" s="14"/>
      <c r="HL459" s="14"/>
      <c r="HM459" s="14"/>
      <c r="HN459" s="14"/>
      <c r="HO459" s="14"/>
      <c r="HP459" s="14"/>
      <c r="HQ459" s="14"/>
      <c r="HR459" s="14"/>
      <c r="HS459" s="14"/>
      <c r="HT459" s="14"/>
      <c r="HU459" s="14"/>
      <c r="HV459" s="14"/>
      <c r="HW459" s="14"/>
      <c r="HX459" s="14"/>
      <c r="HY459" s="14"/>
      <c r="HZ459" s="14"/>
      <c r="IA459" s="14"/>
      <c r="IB459" s="14"/>
      <c r="IC459" s="14"/>
      <c r="ID459" s="14"/>
      <c r="IE459" s="14"/>
      <c r="IF459" s="14"/>
      <c r="IG459" s="14"/>
      <c r="IH459" s="14"/>
      <c r="II459" s="14"/>
      <c r="IJ459" s="14"/>
      <c r="IK459" s="14"/>
      <c r="IL459" s="14"/>
      <c r="IM459" s="14"/>
      <c r="IN459" s="14"/>
      <c r="IO459" s="14"/>
      <c r="IP459" s="14"/>
      <c r="IQ459" s="14"/>
      <c r="IR459" s="14"/>
      <c r="IS459" s="14"/>
      <c r="IT459" s="14"/>
      <c r="IU459" s="14"/>
      <c r="IV459" s="14"/>
      <c r="IW459" s="14"/>
      <c r="IX459" s="14"/>
      <c r="IY459" s="14"/>
      <c r="IZ459" s="14"/>
      <c r="JA459" s="14"/>
      <c r="JB459" s="14"/>
      <c r="JC459" s="14"/>
      <c r="JD459" s="14"/>
      <c r="JE459" s="14"/>
      <c r="JF459" s="14"/>
      <c r="JG459" s="14"/>
      <c r="JH459" s="14"/>
      <c r="JI459" s="14"/>
      <c r="JJ459" s="14"/>
      <c r="JK459" s="14"/>
      <c r="JL459" s="14"/>
      <c r="JM459" s="14"/>
      <c r="JN459" s="14"/>
      <c r="JO459" s="14"/>
      <c r="JP459" s="14"/>
      <c r="JQ459" s="14"/>
      <c r="JR459" s="14"/>
      <c r="JS459" s="14"/>
      <c r="JT459" s="14"/>
      <c r="JU459" s="14"/>
      <c r="JV459" s="14"/>
      <c r="JW459" s="14"/>
      <c r="JX459" s="14"/>
      <c r="JY459" s="14"/>
      <c r="JZ459" s="14"/>
      <c r="KA459" s="14"/>
      <c r="KB459" s="14"/>
      <c r="KC459" s="14"/>
      <c r="KD459" s="14"/>
      <c r="KE459" s="14"/>
      <c r="KF459" s="14"/>
      <c r="KG459" s="14"/>
      <c r="KH459" s="14"/>
      <c r="KI459" s="14"/>
      <c r="KJ459" s="14"/>
      <c r="KK459" s="14"/>
      <c r="KL459" s="14"/>
      <c r="KM459" s="14"/>
      <c r="KN459" s="14"/>
      <c r="KO459" s="14"/>
    </row>
    <row r="460" spans="1:301" s="1" customFormat="1">
      <c r="A460" s="14">
        <v>451</v>
      </c>
      <c r="EZ460" s="1">
        <v>60</v>
      </c>
      <c r="FA460" s="1">
        <v>42</v>
      </c>
      <c r="FB460" s="1">
        <v>28</v>
      </c>
      <c r="FC460" s="1">
        <v>11</v>
      </c>
      <c r="FD460" s="1">
        <v>11</v>
      </c>
      <c r="FE460" s="1">
        <v>125</v>
      </c>
      <c r="FF460" s="1">
        <v>34.4</v>
      </c>
      <c r="FG460" s="1">
        <v>45</v>
      </c>
      <c r="FL460" s="1">
        <v>41</v>
      </c>
      <c r="FM460" s="1">
        <v>41</v>
      </c>
      <c r="FN460" s="1">
        <v>3.22</v>
      </c>
      <c r="FO460" s="1">
        <v>28</v>
      </c>
      <c r="FP460" s="1">
        <v>29</v>
      </c>
      <c r="FS460" s="1">
        <v>2</v>
      </c>
      <c r="GW460" s="1">
        <v>62</v>
      </c>
      <c r="GX460" s="1">
        <v>43</v>
      </c>
      <c r="GY460" s="1">
        <v>24</v>
      </c>
      <c r="GZ460" s="1">
        <v>13</v>
      </c>
      <c r="HA460" s="1">
        <v>12</v>
      </c>
      <c r="HB460" s="1">
        <v>142</v>
      </c>
      <c r="HD460" s="1">
        <v>40</v>
      </c>
      <c r="HE460" s="1">
        <v>37</v>
      </c>
      <c r="HF460" s="1">
        <v>63</v>
      </c>
      <c r="HI460" s="1">
        <v>32</v>
      </c>
      <c r="HJ460" s="1">
        <v>27</v>
      </c>
      <c r="HK460" s="1">
        <v>2.85</v>
      </c>
      <c r="HL460" s="1">
        <v>27</v>
      </c>
      <c r="HM460" s="1">
        <v>31</v>
      </c>
      <c r="HN460" s="1">
        <v>2.5</v>
      </c>
      <c r="HO460" s="1">
        <v>10</v>
      </c>
      <c r="HP460" s="1">
        <v>5</v>
      </c>
      <c r="HQ460" s="1">
        <v>2</v>
      </c>
      <c r="HR460" s="1">
        <v>1.1499999999999999</v>
      </c>
      <c r="HS460" s="1">
        <v>18</v>
      </c>
      <c r="HT460" s="1">
        <v>12</v>
      </c>
      <c r="IO460" s="1">
        <v>0</v>
      </c>
      <c r="IP460" s="1">
        <f>FA460-GX460</f>
        <v>-1</v>
      </c>
      <c r="IQ460" s="1">
        <f>FB460-GY460</f>
        <v>4</v>
      </c>
      <c r="IR460" s="1">
        <f>FC460-GZ460</f>
        <v>-2</v>
      </c>
      <c r="IS460" s="1">
        <f>FD460-HA460</f>
        <v>-1</v>
      </c>
      <c r="IV460" s="1">
        <f>FG460-HD460</f>
        <v>5</v>
      </c>
      <c r="JA460" s="1">
        <f>FL460-HI460</f>
        <v>9</v>
      </c>
      <c r="JB460" s="1">
        <f>FM460-HJ460</f>
        <v>14</v>
      </c>
      <c r="JC460" s="1">
        <f>FN460-HK460</f>
        <v>0.37000000000000011</v>
      </c>
      <c r="JD460" s="1">
        <f>FO460-HL460</f>
        <v>1</v>
      </c>
      <c r="JE460" s="1">
        <f>FP460-HM460</f>
        <v>-2</v>
      </c>
      <c r="JG460" s="1">
        <f>FS460-HQ460</f>
        <v>0</v>
      </c>
    </row>
    <row r="461" spans="1:301" s="1" customFormat="1">
      <c r="A461" s="14">
        <v>452</v>
      </c>
      <c r="B461" s="1">
        <v>85</v>
      </c>
      <c r="C461" s="1">
        <v>85</v>
      </c>
      <c r="D461" s="1">
        <v>142</v>
      </c>
      <c r="E461" s="1">
        <v>82</v>
      </c>
      <c r="F461" s="1">
        <v>342</v>
      </c>
      <c r="G461" s="1">
        <v>406</v>
      </c>
      <c r="H461" s="1">
        <v>80</v>
      </c>
      <c r="I461" s="1">
        <v>52</v>
      </c>
      <c r="J461" s="1">
        <v>62</v>
      </c>
      <c r="K461" s="1" t="s">
        <v>7156</v>
      </c>
    </row>
    <row r="462" spans="1:301" s="1" customFormat="1">
      <c r="A462" s="14">
        <v>453</v>
      </c>
    </row>
    <row r="463" spans="1:301" s="1" customFormat="1">
      <c r="A463" s="14">
        <v>454</v>
      </c>
    </row>
    <row r="464" spans="1:301" s="1" customFormat="1">
      <c r="A464" s="14">
        <v>455</v>
      </c>
    </row>
    <row r="465" spans="1:301" s="1" customFormat="1">
      <c r="A465" s="14">
        <v>456</v>
      </c>
      <c r="B465" s="1">
        <v>117</v>
      </c>
      <c r="C465" s="1">
        <v>117</v>
      </c>
      <c r="D465" s="1">
        <v>150</v>
      </c>
      <c r="E465" s="1">
        <v>74</v>
      </c>
      <c r="F465" s="1">
        <v>320</v>
      </c>
      <c r="G465" s="1">
        <v>446</v>
      </c>
      <c r="H465" s="1">
        <v>21</v>
      </c>
      <c r="I465" s="1">
        <v>0</v>
      </c>
      <c r="J465" s="1">
        <v>30</v>
      </c>
      <c r="K465" s="1" t="s">
        <v>7428</v>
      </c>
    </row>
    <row r="466" spans="1:301" s="1" customFormat="1">
      <c r="A466" s="14">
        <v>457</v>
      </c>
      <c r="B466" s="1">
        <v>82</v>
      </c>
      <c r="C466" s="1">
        <v>82</v>
      </c>
      <c r="D466" s="1">
        <v>176</v>
      </c>
      <c r="E466" s="1">
        <v>88</v>
      </c>
      <c r="F466" s="1">
        <v>410</v>
      </c>
      <c r="G466" s="1">
        <v>479</v>
      </c>
      <c r="H466" s="1">
        <v>44</v>
      </c>
      <c r="I466" s="1">
        <v>55</v>
      </c>
      <c r="J466" s="1">
        <v>65</v>
      </c>
      <c r="K466" s="1" t="s">
        <v>7216</v>
      </c>
      <c r="EZ466" s="1">
        <v>65</v>
      </c>
      <c r="FA466" s="1">
        <v>43</v>
      </c>
      <c r="FB466" s="1">
        <v>27</v>
      </c>
      <c r="FC466" s="1">
        <v>11</v>
      </c>
      <c r="FD466" s="1">
        <v>11</v>
      </c>
      <c r="FG466" s="1">
        <v>49</v>
      </c>
      <c r="FJ466" s="1">
        <v>74</v>
      </c>
      <c r="FK466" s="1">
        <v>41.11</v>
      </c>
      <c r="FL466" s="1">
        <v>16</v>
      </c>
      <c r="FN466" s="1">
        <v>1.81</v>
      </c>
    </row>
    <row r="467" spans="1:301" s="1" customFormat="1">
      <c r="A467" s="14">
        <v>458</v>
      </c>
      <c r="B467" s="1">
        <v>87</v>
      </c>
      <c r="D467" s="1">
        <v>164</v>
      </c>
      <c r="E467" s="1">
        <v>134</v>
      </c>
      <c r="F467" s="1">
        <v>378</v>
      </c>
      <c r="G467" s="1">
        <v>454</v>
      </c>
      <c r="H467" s="1">
        <v>58</v>
      </c>
      <c r="I467" s="1">
        <v>62</v>
      </c>
      <c r="J467" s="1">
        <v>38</v>
      </c>
      <c r="K467" s="1" t="s">
        <v>7115</v>
      </c>
      <c r="EZ467" s="1">
        <v>65</v>
      </c>
      <c r="FA467" s="1">
        <v>49</v>
      </c>
      <c r="FB467" s="1">
        <v>22</v>
      </c>
      <c r="FC467" s="1">
        <v>10</v>
      </c>
      <c r="FD467" s="1">
        <v>11</v>
      </c>
      <c r="FE467" s="1">
        <v>116.42</v>
      </c>
      <c r="FF467" s="1">
        <v>90.27</v>
      </c>
      <c r="FG467" s="1">
        <v>35</v>
      </c>
      <c r="FH467" s="1">
        <v>46</v>
      </c>
      <c r="FI467" s="1">
        <v>50</v>
      </c>
      <c r="FL467" s="1">
        <v>42</v>
      </c>
      <c r="FM467" s="1">
        <v>32.270000000000003</v>
      </c>
      <c r="FN467" s="1">
        <v>2.84</v>
      </c>
      <c r="FO467" s="1">
        <v>32</v>
      </c>
      <c r="FP467" s="1">
        <v>26</v>
      </c>
      <c r="FU467" s="1">
        <v>19</v>
      </c>
      <c r="FV467" s="1">
        <v>9</v>
      </c>
    </row>
    <row r="468" spans="1:301" s="1" customFormat="1">
      <c r="A468" s="14">
        <v>459</v>
      </c>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c r="AN468" s="14"/>
      <c r="AO468" s="14"/>
      <c r="AP468" s="14"/>
      <c r="AQ468" s="14"/>
      <c r="AR468" s="14"/>
      <c r="AS468" s="14"/>
      <c r="AT468" s="14"/>
      <c r="AU468" s="14"/>
      <c r="AV468" s="14"/>
      <c r="AW468" s="14"/>
      <c r="AX468" s="14"/>
      <c r="AY468" s="14"/>
      <c r="AZ468" s="14"/>
      <c r="BA468" s="14"/>
      <c r="BB468" s="14"/>
      <c r="BC468" s="14"/>
      <c r="BD468" s="14"/>
      <c r="BE468" s="14"/>
      <c r="BF468" s="14"/>
      <c r="BG468" s="14"/>
      <c r="BH468" s="14"/>
      <c r="BI468" s="14"/>
      <c r="BJ468" s="14"/>
      <c r="BK468" s="14"/>
      <c r="BL468" s="14"/>
      <c r="BM468" s="14"/>
      <c r="BN468" s="14"/>
      <c r="BO468" s="14"/>
      <c r="BP468" s="14"/>
      <c r="BQ468" s="14"/>
      <c r="BR468" s="14"/>
      <c r="BS468" s="14"/>
      <c r="BT468" s="14"/>
      <c r="BU468" s="14"/>
      <c r="BV468" s="14"/>
      <c r="BW468" s="14"/>
      <c r="BX468" s="14"/>
      <c r="BY468" s="14"/>
      <c r="BZ468" s="14"/>
      <c r="CA468" s="14"/>
      <c r="CB468" s="14"/>
      <c r="CC468" s="14"/>
      <c r="CD468" s="14"/>
      <c r="CE468" s="14"/>
      <c r="CF468" s="14"/>
      <c r="CG468" s="14"/>
      <c r="CH468" s="14"/>
      <c r="CI468" s="14"/>
      <c r="CJ468" s="14"/>
      <c r="CK468" s="14"/>
      <c r="CL468" s="14"/>
      <c r="CM468" s="14"/>
      <c r="CN468" s="14"/>
      <c r="CO468" s="14"/>
      <c r="CP468" s="14"/>
      <c r="CQ468" s="14"/>
      <c r="CR468" s="14"/>
      <c r="CS468" s="14"/>
      <c r="CT468" s="14"/>
      <c r="CU468" s="14"/>
      <c r="CV468" s="14"/>
      <c r="CW468" s="14"/>
      <c r="CX468" s="14"/>
      <c r="CY468" s="14"/>
      <c r="CZ468" s="14"/>
      <c r="DA468" s="14"/>
      <c r="DB468" s="14"/>
      <c r="DC468" s="14"/>
      <c r="DD468" s="14"/>
      <c r="DE468" s="14"/>
      <c r="DF468" s="14"/>
      <c r="DG468" s="14"/>
      <c r="DH468" s="14"/>
      <c r="DI468" s="14"/>
      <c r="DJ468" s="14"/>
      <c r="DK468" s="14"/>
      <c r="DL468" s="14"/>
      <c r="DM468" s="14"/>
      <c r="DN468" s="14"/>
      <c r="DO468" s="14"/>
      <c r="DP468" s="14"/>
      <c r="DQ468" s="14"/>
      <c r="DR468" s="14"/>
      <c r="DS468" s="14"/>
      <c r="DT468" s="14"/>
      <c r="DU468" s="14"/>
      <c r="DV468" s="14"/>
      <c r="DW468" s="14"/>
      <c r="DX468" s="14"/>
      <c r="DY468" s="14"/>
      <c r="DZ468" s="14"/>
      <c r="EA468" s="14"/>
      <c r="EB468" s="14"/>
      <c r="EC468" s="14"/>
      <c r="ED468" s="14"/>
      <c r="EE468" s="14"/>
      <c r="EF468" s="14"/>
      <c r="EG468" s="14"/>
      <c r="EH468" s="14"/>
      <c r="EI468" s="14"/>
      <c r="EJ468" s="14"/>
      <c r="EK468" s="14"/>
      <c r="EL468" s="14"/>
      <c r="EM468" s="14"/>
      <c r="EN468" s="14"/>
      <c r="EO468" s="14"/>
      <c r="EP468" s="14"/>
      <c r="EQ468" s="14"/>
      <c r="ER468" s="14"/>
      <c r="ES468" s="14"/>
      <c r="ET468" s="14"/>
      <c r="EU468" s="14"/>
      <c r="EV468" s="14"/>
      <c r="EW468" s="14"/>
      <c r="EX468" s="14"/>
      <c r="EY468" s="14"/>
      <c r="EZ468" s="14">
        <v>57</v>
      </c>
      <c r="FA468" s="14">
        <v>59</v>
      </c>
      <c r="FB468" s="14">
        <v>43</v>
      </c>
      <c r="FC468" s="14">
        <v>16</v>
      </c>
      <c r="FD468" s="14">
        <v>12</v>
      </c>
      <c r="FE468" s="14"/>
      <c r="FF468" s="14"/>
      <c r="FG468" s="14">
        <v>51</v>
      </c>
      <c r="FH468" s="14">
        <v>58</v>
      </c>
      <c r="FI468" s="14">
        <v>76</v>
      </c>
      <c r="FJ468" s="14"/>
      <c r="FK468" s="14"/>
      <c r="FL468" s="14">
        <v>68</v>
      </c>
      <c r="FM468" s="14"/>
      <c r="FN468" s="14">
        <v>3.8</v>
      </c>
      <c r="FO468" s="14">
        <v>29</v>
      </c>
      <c r="FP468" s="14">
        <v>34</v>
      </c>
      <c r="FQ468" s="14"/>
      <c r="FR468" s="14"/>
      <c r="FS468" s="14"/>
      <c r="FT468" s="14"/>
      <c r="FU468" s="14"/>
      <c r="FV468" s="14"/>
      <c r="FW468" s="14"/>
      <c r="FX468" s="14"/>
      <c r="FY468" s="14"/>
      <c r="FZ468" s="14"/>
      <c r="GA468" s="14"/>
      <c r="GB468" s="14"/>
      <c r="GC468" s="14"/>
      <c r="GD468" s="14"/>
      <c r="GE468" s="14"/>
      <c r="GF468" s="14"/>
      <c r="GG468" s="14"/>
      <c r="GH468" s="14"/>
      <c r="GI468" s="14"/>
      <c r="GJ468" s="14"/>
      <c r="GK468" s="14"/>
      <c r="GL468" s="14"/>
      <c r="GM468" s="14"/>
      <c r="GN468" s="14"/>
      <c r="GO468" s="14"/>
      <c r="GP468" s="14"/>
      <c r="GQ468" s="14"/>
      <c r="GR468" s="14"/>
      <c r="GS468" s="14"/>
      <c r="GT468" s="14"/>
      <c r="GU468" s="14"/>
      <c r="GV468" s="14"/>
      <c r="GW468" s="14">
        <v>56</v>
      </c>
      <c r="GX468" s="14">
        <v>56</v>
      </c>
      <c r="GY468" s="14">
        <v>41</v>
      </c>
      <c r="GZ468" s="14">
        <v>17</v>
      </c>
      <c r="HA468" s="14">
        <v>12</v>
      </c>
      <c r="HB468" s="14"/>
      <c r="HC468" s="14"/>
      <c r="HD468" s="14">
        <v>53</v>
      </c>
      <c r="HE468" s="14">
        <v>57</v>
      </c>
      <c r="HF468" s="14">
        <v>72</v>
      </c>
      <c r="HG468" s="14">
        <v>140</v>
      </c>
      <c r="HH468" s="14">
        <v>68.63</v>
      </c>
      <c r="HI468" s="14">
        <v>84</v>
      </c>
      <c r="HJ468" s="14"/>
      <c r="HK468" s="14">
        <v>4.3</v>
      </c>
      <c r="HL468" s="14">
        <v>29</v>
      </c>
      <c r="HM468" s="14">
        <v>33</v>
      </c>
      <c r="HN468" s="14"/>
      <c r="HO468" s="14"/>
      <c r="HP468" s="14"/>
      <c r="HQ468" s="14"/>
      <c r="HR468" s="14"/>
      <c r="HS468" s="14"/>
      <c r="HT468" s="14"/>
      <c r="HU468" s="14"/>
      <c r="HV468" s="14"/>
      <c r="HW468" s="14"/>
      <c r="HX468" s="14"/>
      <c r="HY468" s="14"/>
      <c r="HZ468" s="14"/>
      <c r="IA468" s="14"/>
      <c r="IB468" s="14"/>
      <c r="IC468" s="14"/>
      <c r="ID468" s="14"/>
      <c r="IE468" s="14"/>
      <c r="IF468" s="14"/>
      <c r="IG468" s="14"/>
      <c r="IH468" s="14"/>
      <c r="II468" s="14"/>
      <c r="IJ468" s="14"/>
      <c r="IK468" s="14"/>
      <c r="IL468" s="14"/>
      <c r="IM468" s="14"/>
      <c r="IN468" s="14"/>
      <c r="IO468" s="14">
        <f>EZ468-GW468</f>
        <v>1</v>
      </c>
      <c r="IP468" s="14">
        <f>FA468-GX468</f>
        <v>3</v>
      </c>
      <c r="IQ468" s="14">
        <f>FB468-GY468</f>
        <v>2</v>
      </c>
      <c r="IR468" s="14">
        <f>FC468-GZ468</f>
        <v>-1</v>
      </c>
      <c r="IS468" s="14">
        <f>FD468-HA468</f>
        <v>0</v>
      </c>
      <c r="IT468" s="14"/>
      <c r="IU468" s="14"/>
      <c r="IV468" s="14">
        <f>FG468-HD468</f>
        <v>-2</v>
      </c>
      <c r="IW468" s="14">
        <f>FH468-HE468</f>
        <v>1</v>
      </c>
      <c r="IX468" s="14">
        <f>FI468-HF468</f>
        <v>4</v>
      </c>
      <c r="IY468" s="14"/>
      <c r="IZ468" s="14"/>
      <c r="JA468" s="14">
        <f>FL468-HI468</f>
        <v>-16</v>
      </c>
      <c r="JB468" s="14"/>
      <c r="JC468" s="14">
        <f>FN468-HK468</f>
        <v>-0.5</v>
      </c>
      <c r="JD468" s="14">
        <f>FO468-HL468</f>
        <v>0</v>
      </c>
      <c r="JE468" s="14">
        <f>FP468-HM468</f>
        <v>1</v>
      </c>
      <c r="JF468" s="14"/>
      <c r="JG468" s="14"/>
      <c r="JH468" s="14"/>
      <c r="JI468" s="14"/>
      <c r="JJ468" s="14"/>
      <c r="JK468" s="14"/>
      <c r="JL468" s="14"/>
      <c r="JM468" s="14"/>
      <c r="JN468" s="14"/>
      <c r="JO468" s="14"/>
      <c r="JP468" s="14"/>
      <c r="JQ468" s="14"/>
      <c r="JR468" s="14"/>
      <c r="JS468" s="14"/>
      <c r="JT468" s="14"/>
      <c r="JU468" s="14"/>
      <c r="JV468" s="14"/>
      <c r="JW468" s="14"/>
      <c r="JX468" s="14"/>
      <c r="JY468" s="14"/>
      <c r="JZ468" s="14"/>
      <c r="KA468" s="14"/>
      <c r="KB468" s="14">
        <v>1</v>
      </c>
      <c r="KC468" s="14"/>
      <c r="KD468" s="14"/>
      <c r="KE468" s="14"/>
      <c r="KF468" s="14"/>
      <c r="KG468" s="14"/>
      <c r="KH468" s="14"/>
      <c r="KI468" s="14"/>
      <c r="KJ468" s="14"/>
      <c r="KK468" s="14"/>
      <c r="KL468" s="14"/>
      <c r="KM468" s="14"/>
      <c r="KN468" s="14"/>
      <c r="KO468" s="14"/>
    </row>
    <row r="469" spans="1:301" s="1" customFormat="1">
      <c r="A469" s="14">
        <v>460</v>
      </c>
      <c r="B469" s="1">
        <v>118</v>
      </c>
      <c r="C469" s="1">
        <v>118</v>
      </c>
      <c r="D469" s="1">
        <v>158</v>
      </c>
      <c r="E469" s="1">
        <v>88</v>
      </c>
      <c r="F469" s="1">
        <v>304</v>
      </c>
      <c r="G469" s="1">
        <v>426</v>
      </c>
      <c r="H469" s="1">
        <v>73</v>
      </c>
      <c r="I469" s="1">
        <v>62</v>
      </c>
      <c r="J469" s="1">
        <v>53</v>
      </c>
      <c r="K469" s="1" t="s">
        <v>7302</v>
      </c>
      <c r="P469" s="1">
        <v>124</v>
      </c>
      <c r="R469" s="1">
        <v>134</v>
      </c>
      <c r="S469" s="1">
        <v>86</v>
      </c>
      <c r="T469" s="1">
        <v>302</v>
      </c>
      <c r="U469" s="1">
        <v>433</v>
      </c>
      <c r="V469" s="1">
        <v>75</v>
      </c>
      <c r="W469" s="1">
        <v>67</v>
      </c>
      <c r="X469" s="1">
        <v>43</v>
      </c>
      <c r="Y469" s="1" t="s">
        <v>7303</v>
      </c>
      <c r="AD469" s="1">
        <v>120</v>
      </c>
      <c r="AF469" s="1">
        <v>134</v>
      </c>
      <c r="AG469" s="1">
        <v>88</v>
      </c>
      <c r="AH469" s="1">
        <v>304</v>
      </c>
      <c r="AI469" s="1">
        <v>429</v>
      </c>
      <c r="AJ469" s="1">
        <v>76</v>
      </c>
      <c r="AK469" s="1">
        <v>67</v>
      </c>
      <c r="AL469" s="1">
        <v>41</v>
      </c>
      <c r="AM469" s="1" t="s">
        <v>7303</v>
      </c>
    </row>
    <row r="470" spans="1:301" s="1" customFormat="1">
      <c r="A470" s="14">
        <v>461</v>
      </c>
      <c r="B470" s="1">
        <v>117</v>
      </c>
      <c r="C470" s="1">
        <v>117</v>
      </c>
      <c r="D470" s="1">
        <v>160</v>
      </c>
      <c r="E470" s="1">
        <v>94</v>
      </c>
      <c r="F470" s="1">
        <v>302</v>
      </c>
      <c r="G470" s="1">
        <v>421</v>
      </c>
      <c r="H470" s="1">
        <v>78</v>
      </c>
      <c r="I470" s="1">
        <v>70</v>
      </c>
      <c r="J470" s="1">
        <v>68</v>
      </c>
      <c r="K470" s="1" t="s">
        <v>7165</v>
      </c>
      <c r="P470" s="1">
        <v>116</v>
      </c>
      <c r="Q470" s="1">
        <v>116</v>
      </c>
      <c r="R470" s="1">
        <v>172</v>
      </c>
      <c r="S470" s="1">
        <v>94</v>
      </c>
      <c r="T470" s="1">
        <v>366</v>
      </c>
      <c r="U470" s="1">
        <v>508</v>
      </c>
      <c r="V470" s="1">
        <v>75</v>
      </c>
      <c r="W470" s="1">
        <v>63</v>
      </c>
      <c r="X470" s="1">
        <v>50</v>
      </c>
      <c r="Y470" s="1" t="s">
        <v>7166</v>
      </c>
      <c r="AD470" s="1">
        <v>117</v>
      </c>
      <c r="AE470" s="1">
        <v>117</v>
      </c>
      <c r="AF470" s="1">
        <v>166</v>
      </c>
      <c r="AG470" s="1">
        <v>102</v>
      </c>
      <c r="AH470" s="1">
        <v>338</v>
      </c>
      <c r="AI470" s="1">
        <v>471</v>
      </c>
      <c r="AJ470" s="1">
        <v>76</v>
      </c>
      <c r="AK470" s="1">
        <v>58</v>
      </c>
      <c r="AL470" s="1">
        <v>60</v>
      </c>
      <c r="AM470" s="1" t="s">
        <v>7167</v>
      </c>
      <c r="AR470" s="1">
        <v>127</v>
      </c>
      <c r="AS470" s="1">
        <v>127</v>
      </c>
      <c r="AT470" s="1">
        <v>148</v>
      </c>
      <c r="AU470" s="1">
        <v>90</v>
      </c>
      <c r="AV470" s="1">
        <v>394</v>
      </c>
      <c r="AW470" s="1">
        <v>572</v>
      </c>
      <c r="AX470" s="1">
        <v>73</v>
      </c>
      <c r="AY470" s="1">
        <v>76</v>
      </c>
      <c r="AZ470" s="1">
        <v>71</v>
      </c>
      <c r="BA470" s="1" t="s">
        <v>7168</v>
      </c>
    </row>
    <row r="471" spans="1:301" s="1" customFormat="1">
      <c r="A471" s="14">
        <v>462</v>
      </c>
      <c r="B471" s="1">
        <v>69</v>
      </c>
      <c r="C471" s="1">
        <v>69</v>
      </c>
      <c r="D471" s="1">
        <v>174</v>
      </c>
      <c r="E471" s="1">
        <v>108</v>
      </c>
      <c r="F471" s="1">
        <v>388</v>
      </c>
      <c r="G471" s="1">
        <v>415</v>
      </c>
      <c r="H471" s="1">
        <v>93</v>
      </c>
      <c r="I471" s="1">
        <v>-47</v>
      </c>
      <c r="J471" s="1">
        <v>76</v>
      </c>
      <c r="K471" s="1" t="s">
        <v>7205</v>
      </c>
      <c r="P471" s="1">
        <v>72</v>
      </c>
      <c r="Q471" s="1">
        <v>72</v>
      </c>
      <c r="R471" s="1">
        <v>164</v>
      </c>
      <c r="S471" s="1">
        <v>114</v>
      </c>
      <c r="T471" s="1">
        <v>394</v>
      </c>
      <c r="U471" s="1">
        <v>431</v>
      </c>
      <c r="V471" s="1">
        <v>81</v>
      </c>
      <c r="W471" s="1">
        <v>-50</v>
      </c>
      <c r="X471" s="1">
        <v>86</v>
      </c>
      <c r="Y471" s="1" t="s">
        <v>7206</v>
      </c>
      <c r="AD471" s="1">
        <v>62</v>
      </c>
      <c r="AE471" s="1">
        <v>62</v>
      </c>
      <c r="AF471" s="1">
        <v>184</v>
      </c>
      <c r="AG471" s="1">
        <v>114</v>
      </c>
      <c r="AH471" s="1">
        <v>392</v>
      </c>
      <c r="AI471" s="1">
        <v>397</v>
      </c>
      <c r="AJ471" s="1">
        <v>82</v>
      </c>
      <c r="AK471" s="1">
        <v>-48</v>
      </c>
      <c r="AL471" s="1">
        <v>75</v>
      </c>
      <c r="AM471" s="1" t="s">
        <v>7207</v>
      </c>
      <c r="EZ471" s="1">
        <v>52.5</v>
      </c>
      <c r="FA471" s="1">
        <v>44</v>
      </c>
      <c r="FB471" s="1">
        <v>29</v>
      </c>
      <c r="FC471" s="1">
        <v>14</v>
      </c>
      <c r="FD471" s="1">
        <v>11</v>
      </c>
      <c r="FG471" s="1">
        <v>35</v>
      </c>
      <c r="FL471" s="1">
        <v>26</v>
      </c>
      <c r="FM471" s="1">
        <v>19</v>
      </c>
      <c r="FN471" s="1">
        <v>2.2799999999999998</v>
      </c>
      <c r="FO471" s="1">
        <v>30</v>
      </c>
      <c r="FP471" s="1">
        <v>35</v>
      </c>
    </row>
    <row r="472" spans="1:301" s="1" customFormat="1">
      <c r="A472" s="14">
        <v>463</v>
      </c>
      <c r="B472" s="1">
        <v>90</v>
      </c>
      <c r="E472" s="1">
        <v>72</v>
      </c>
      <c r="F472" s="1">
        <v>402</v>
      </c>
      <c r="G472" s="1">
        <v>491</v>
      </c>
      <c r="I472" s="1">
        <v>53</v>
      </c>
      <c r="J472" s="1">
        <v>90</v>
      </c>
      <c r="K472" s="1" t="s">
        <v>7277</v>
      </c>
    </row>
    <row r="473" spans="1:301" s="1" customFormat="1">
      <c r="A473" s="14">
        <v>464</v>
      </c>
      <c r="B473" s="1">
        <v>96</v>
      </c>
      <c r="C473" s="1">
        <v>96</v>
      </c>
      <c r="D473" s="1">
        <v>142</v>
      </c>
      <c r="E473" s="1">
        <v>140</v>
      </c>
      <c r="F473" s="1">
        <v>368</v>
      </c>
      <c r="G473" s="1">
        <v>464</v>
      </c>
      <c r="H473" s="1">
        <v>69</v>
      </c>
      <c r="I473" s="1">
        <v>-86</v>
      </c>
      <c r="J473" s="1">
        <v>171</v>
      </c>
      <c r="K473" s="1" t="s">
        <v>7364</v>
      </c>
      <c r="EZ473" s="1">
        <v>41</v>
      </c>
      <c r="FA473" s="1">
        <v>60</v>
      </c>
      <c r="FB473" s="1">
        <v>48</v>
      </c>
      <c r="FC473" s="1">
        <v>9</v>
      </c>
      <c r="FD473" s="1">
        <v>8</v>
      </c>
      <c r="FE473" s="1">
        <v>89.8</v>
      </c>
      <c r="FF473" s="1">
        <v>126</v>
      </c>
      <c r="FG473" s="1">
        <v>28</v>
      </c>
      <c r="FJ473" s="1">
        <v>65</v>
      </c>
      <c r="FK473" s="1">
        <v>43.33</v>
      </c>
      <c r="FO473" s="1">
        <v>32</v>
      </c>
      <c r="FR473" s="1">
        <v>0.76</v>
      </c>
      <c r="FS473" s="1">
        <v>2</v>
      </c>
      <c r="FT473" s="1">
        <v>1.69</v>
      </c>
      <c r="FV473" s="1">
        <v>5</v>
      </c>
      <c r="FW473" s="1">
        <v>18</v>
      </c>
      <c r="FX473" s="1">
        <v>9</v>
      </c>
      <c r="GW473" s="1">
        <v>40</v>
      </c>
      <c r="GX473" s="1">
        <v>54</v>
      </c>
      <c r="GY473" s="1">
        <v>51</v>
      </c>
      <c r="GZ473" s="1">
        <v>8</v>
      </c>
      <c r="HA473" s="1">
        <v>8</v>
      </c>
      <c r="HB473" s="1">
        <v>112</v>
      </c>
      <c r="HC473" s="1">
        <v>139</v>
      </c>
      <c r="HD473" s="1">
        <v>35</v>
      </c>
      <c r="HG473" s="1">
        <v>38</v>
      </c>
      <c r="HH473" s="1">
        <v>23.75</v>
      </c>
      <c r="HI473" s="1">
        <v>50</v>
      </c>
      <c r="HJ473" s="1">
        <v>50</v>
      </c>
      <c r="HK473" s="1">
        <v>3.53</v>
      </c>
      <c r="HL473" s="1">
        <v>31</v>
      </c>
      <c r="HM473" s="1">
        <v>28</v>
      </c>
      <c r="HN473" s="1">
        <v>1.29</v>
      </c>
      <c r="HP473" s="1">
        <v>6</v>
      </c>
      <c r="HQ473" s="1">
        <v>1.9</v>
      </c>
      <c r="HR473" s="1">
        <v>0.79</v>
      </c>
      <c r="IO473" s="1">
        <f t="shared" ref="IO473:IV473" si="8">EZ473-GW473</f>
        <v>1</v>
      </c>
      <c r="IP473" s="1">
        <f t="shared" si="8"/>
        <v>6</v>
      </c>
      <c r="IQ473" s="1">
        <f t="shared" si="8"/>
        <v>-3</v>
      </c>
      <c r="IR473" s="1">
        <f t="shared" si="8"/>
        <v>1</v>
      </c>
      <c r="IS473" s="1">
        <f t="shared" si="8"/>
        <v>0</v>
      </c>
      <c r="IT473" s="1">
        <f t="shared" si="8"/>
        <v>-22.200000000000003</v>
      </c>
      <c r="IU473" s="1">
        <f t="shared" si="8"/>
        <v>-13</v>
      </c>
      <c r="IV473" s="1">
        <f t="shared" si="8"/>
        <v>-7</v>
      </c>
      <c r="IY473" s="1">
        <f>FJ473-HG473</f>
        <v>27</v>
      </c>
      <c r="IZ473" s="1">
        <f>FK473-HH473</f>
        <v>19.579999999999998</v>
      </c>
      <c r="JD473" s="1">
        <f>FO473-HL473</f>
        <v>1</v>
      </c>
      <c r="JF473" s="1">
        <f>FR473-HR473</f>
        <v>-3.0000000000000027E-2</v>
      </c>
      <c r="JG473" s="1">
        <f>FS473-HQ473</f>
        <v>0.10000000000000009</v>
      </c>
      <c r="JH473" s="1">
        <f>FT473-HN473</f>
        <v>0.39999999999999991</v>
      </c>
      <c r="JI473" s="1">
        <f>FU473-HO473</f>
        <v>0</v>
      </c>
      <c r="JJ473" s="1">
        <f>FV473-HP473</f>
        <v>-1</v>
      </c>
      <c r="KB473" s="1">
        <v>1</v>
      </c>
    </row>
    <row r="474" spans="1:301" s="1" customFormat="1">
      <c r="A474" s="14">
        <v>465</v>
      </c>
    </row>
    <row r="475" spans="1:301" s="14" customFormat="1">
      <c r="A475" s="14">
        <v>466</v>
      </c>
      <c r="B475" s="1">
        <v>71</v>
      </c>
      <c r="C475" s="1">
        <v>71</v>
      </c>
      <c r="D475" s="1">
        <v>198</v>
      </c>
      <c r="E475" s="1">
        <v>114</v>
      </c>
      <c r="F475" s="1">
        <v>424</v>
      </c>
      <c r="G475" s="1">
        <v>460</v>
      </c>
      <c r="H475" s="1">
        <v>27</v>
      </c>
      <c r="I475" s="1">
        <v>-58</v>
      </c>
      <c r="J475" s="1">
        <v>49</v>
      </c>
      <c r="K475" s="1" t="s">
        <v>7316</v>
      </c>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v>70</v>
      </c>
      <c r="FA475" s="1">
        <v>42</v>
      </c>
      <c r="FB475" s="1">
        <v>29</v>
      </c>
      <c r="FC475" s="1">
        <v>13</v>
      </c>
      <c r="FD475" s="1">
        <v>12</v>
      </c>
      <c r="FE475" s="1">
        <v>81.400000000000006</v>
      </c>
      <c r="FF475" s="1">
        <v>87</v>
      </c>
      <c r="FG475" s="1">
        <v>40</v>
      </c>
      <c r="FH475" s="1"/>
      <c r="FI475" s="1"/>
      <c r="FJ475" s="1">
        <v>77</v>
      </c>
      <c r="FK475" s="1">
        <v>35</v>
      </c>
      <c r="FL475" s="1">
        <v>23</v>
      </c>
      <c r="FM475" s="1">
        <v>23</v>
      </c>
      <c r="FN475" s="1">
        <v>2.42</v>
      </c>
      <c r="FO475" s="1">
        <v>38</v>
      </c>
      <c r="FP475" s="1">
        <v>41</v>
      </c>
      <c r="FQ475" s="1"/>
      <c r="FR475" s="1">
        <v>1.22</v>
      </c>
      <c r="FS475" s="1">
        <v>2.2999999999999998</v>
      </c>
      <c r="FT475" s="1"/>
      <c r="FU475" s="1">
        <v>23</v>
      </c>
      <c r="FV475" s="1">
        <v>13</v>
      </c>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c r="JW475" s="1"/>
      <c r="JX475" s="1"/>
      <c r="JY475" s="1"/>
      <c r="JZ475" s="1"/>
      <c r="KA475" s="1"/>
      <c r="KB475" s="1"/>
      <c r="KC475" s="1"/>
      <c r="KD475" s="1"/>
      <c r="KE475" s="1"/>
      <c r="KF475" s="1"/>
      <c r="KG475" s="1"/>
      <c r="KH475" s="1"/>
      <c r="KI475" s="1"/>
      <c r="KJ475" s="1"/>
      <c r="KK475" s="1"/>
      <c r="KL475" s="1"/>
      <c r="KM475" s="1"/>
      <c r="KN475" s="1"/>
      <c r="KO475" s="1"/>
    </row>
    <row r="476" spans="1:301" s="14" customFormat="1">
      <c r="A476" s="14">
        <v>467</v>
      </c>
      <c r="B476" s="1">
        <v>100</v>
      </c>
      <c r="C476" s="1">
        <v>100</v>
      </c>
      <c r="D476" s="1">
        <v>170</v>
      </c>
      <c r="E476" s="1">
        <v>72</v>
      </c>
      <c r="F476" s="1">
        <v>332</v>
      </c>
      <c r="G476" s="1">
        <v>428</v>
      </c>
      <c r="H476" s="1">
        <v>56</v>
      </c>
      <c r="I476" s="1">
        <v>28</v>
      </c>
      <c r="J476" s="1">
        <v>53</v>
      </c>
      <c r="K476" s="1" t="s">
        <v>7322</v>
      </c>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c r="JW476" s="1"/>
      <c r="JX476" s="1"/>
      <c r="JY476" s="1"/>
      <c r="JZ476" s="1"/>
      <c r="KA476" s="1"/>
      <c r="KB476" s="1"/>
      <c r="KC476" s="1"/>
      <c r="KD476" s="1"/>
      <c r="KE476" s="1"/>
      <c r="KF476" s="1"/>
      <c r="KG476" s="1"/>
      <c r="KH476" s="1"/>
      <c r="KI476" s="1"/>
      <c r="KJ476" s="1"/>
      <c r="KK476" s="1"/>
      <c r="KL476" s="1"/>
      <c r="KM476" s="1"/>
      <c r="KN476" s="1"/>
      <c r="KO476" s="1"/>
    </row>
    <row r="477" spans="1:301" s="14" customFormat="1">
      <c r="A477" s="14">
        <v>468</v>
      </c>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c r="JW477" s="1"/>
      <c r="JX477" s="1"/>
      <c r="JY477" s="1"/>
      <c r="JZ477" s="1"/>
      <c r="KA477" s="1"/>
      <c r="KB477" s="1"/>
      <c r="KC477" s="1"/>
      <c r="KD477" s="1"/>
      <c r="KE477" s="1"/>
      <c r="KF477" s="1"/>
      <c r="KG477" s="1"/>
      <c r="KH477" s="1"/>
      <c r="KI477" s="1"/>
      <c r="KJ477" s="1"/>
      <c r="KK477" s="1"/>
      <c r="KL477" s="1"/>
      <c r="KM477" s="1"/>
      <c r="KN477" s="1"/>
      <c r="KO477" s="1"/>
    </row>
    <row r="478" spans="1:301" s="14" customFormat="1">
      <c r="A478" s="14">
        <v>469</v>
      </c>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c r="JW478" s="1"/>
      <c r="JX478" s="1"/>
      <c r="JY478" s="1"/>
      <c r="JZ478" s="1"/>
      <c r="KA478" s="1"/>
      <c r="KB478" s="1"/>
      <c r="KC478" s="1"/>
      <c r="KD478" s="1"/>
      <c r="KE478" s="1"/>
      <c r="KF478" s="1"/>
      <c r="KG478" s="1"/>
      <c r="KH478" s="1"/>
      <c r="KI478" s="1"/>
      <c r="KJ478" s="1"/>
      <c r="KK478" s="1"/>
      <c r="KL478" s="1"/>
      <c r="KM478" s="1"/>
      <c r="KN478" s="1"/>
      <c r="KO478" s="1"/>
    </row>
    <row r="479" spans="1:301" s="14" customFormat="1">
      <c r="A479" s="14">
        <v>470</v>
      </c>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v>65</v>
      </c>
      <c r="FA479" s="1">
        <v>43</v>
      </c>
      <c r="FB479" s="1">
        <v>27</v>
      </c>
      <c r="FC479" s="1">
        <v>10</v>
      </c>
      <c r="FD479" s="1">
        <v>9</v>
      </c>
      <c r="FE479" s="1">
        <v>82</v>
      </c>
      <c r="FF479" s="1">
        <v>130</v>
      </c>
      <c r="FG479" s="1">
        <v>38</v>
      </c>
      <c r="FH479" s="1"/>
      <c r="FI479" s="1"/>
      <c r="FJ479" s="1"/>
      <c r="FK479" s="1"/>
      <c r="FL479" s="1">
        <v>45</v>
      </c>
      <c r="FM479" s="1"/>
      <c r="FN479" s="1">
        <v>3.34</v>
      </c>
      <c r="FO479" s="1">
        <v>27</v>
      </c>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c r="JW479" s="1"/>
      <c r="JX479" s="1"/>
      <c r="JY479" s="1"/>
      <c r="JZ479" s="1"/>
      <c r="KA479" s="1"/>
      <c r="KB479" s="1">
        <v>1</v>
      </c>
      <c r="KC479" s="1"/>
      <c r="KD479" s="1"/>
      <c r="KE479" s="1"/>
      <c r="KF479" s="1"/>
      <c r="KG479" s="1"/>
      <c r="KH479" s="1"/>
      <c r="KI479" s="1"/>
      <c r="KJ479" s="1"/>
      <c r="KK479" s="1"/>
      <c r="KL479" s="1"/>
      <c r="KM479" s="1"/>
      <c r="KN479" s="1"/>
      <c r="KO479" s="1"/>
    </row>
    <row r="480" spans="1:301" s="14" customFormat="1">
      <c r="A480" s="14">
        <v>471</v>
      </c>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c r="JW480" s="1"/>
      <c r="JX480" s="1"/>
      <c r="JY480" s="1"/>
      <c r="JZ480" s="1"/>
      <c r="KA480" s="1"/>
      <c r="KB480" s="1"/>
      <c r="KC480" s="1"/>
      <c r="KD480" s="1"/>
      <c r="KE480" s="1"/>
      <c r="KF480" s="1"/>
      <c r="KG480" s="1"/>
      <c r="KH480" s="1"/>
      <c r="KI480" s="1"/>
      <c r="KJ480" s="1"/>
      <c r="KK480" s="1"/>
      <c r="KL480" s="1"/>
      <c r="KM480" s="1"/>
      <c r="KN480" s="1"/>
      <c r="KO480" s="1"/>
    </row>
    <row r="481" spans="1:301" s="14" customFormat="1">
      <c r="A481" s="14">
        <v>472</v>
      </c>
      <c r="B481" s="1">
        <v>58</v>
      </c>
      <c r="C481" s="1">
        <v>58</v>
      </c>
      <c r="D481" s="1">
        <v>112</v>
      </c>
      <c r="E481" s="1">
        <v>90</v>
      </c>
      <c r="F481" s="1">
        <v>444</v>
      </c>
      <c r="G481" s="1">
        <v>435</v>
      </c>
      <c r="H481" s="1">
        <v>64</v>
      </c>
      <c r="I481" s="1">
        <v>43</v>
      </c>
      <c r="J481" s="1">
        <v>44</v>
      </c>
      <c r="K481" s="1" t="s">
        <v>7106</v>
      </c>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v>65</v>
      </c>
      <c r="FA481" s="1">
        <v>40</v>
      </c>
      <c r="FB481" s="1">
        <v>24</v>
      </c>
      <c r="FC481" s="1">
        <v>10</v>
      </c>
      <c r="FD481" s="1">
        <v>10</v>
      </c>
      <c r="FE481" s="1"/>
      <c r="FF481" s="1"/>
      <c r="FG481" s="1"/>
      <c r="FH481" s="1"/>
      <c r="FI481" s="1"/>
      <c r="FJ481" s="1"/>
      <c r="FK481" s="1"/>
      <c r="FL481" s="1">
        <v>14</v>
      </c>
      <c r="FM481" s="1"/>
      <c r="FN481" s="1">
        <v>1.5</v>
      </c>
      <c r="FO481" s="1">
        <v>22</v>
      </c>
      <c r="FP481" s="1">
        <v>26</v>
      </c>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c r="JW481" s="1"/>
      <c r="JX481" s="1"/>
      <c r="JY481" s="1"/>
      <c r="JZ481" s="1"/>
      <c r="KA481" s="1"/>
      <c r="KB481" s="1"/>
      <c r="KC481" s="1"/>
      <c r="KD481" s="1"/>
      <c r="KE481" s="1"/>
      <c r="KF481" s="1"/>
      <c r="KG481" s="1"/>
      <c r="KH481" s="1"/>
      <c r="KI481" s="1"/>
      <c r="KJ481" s="1"/>
      <c r="KK481" s="1"/>
      <c r="KL481" s="1"/>
      <c r="KM481" s="1"/>
      <c r="KN481" s="1"/>
      <c r="KO481" s="1"/>
    </row>
    <row r="482" spans="1:301" s="14" customFormat="1">
      <c r="A482" s="14">
        <v>473</v>
      </c>
      <c r="B482" s="1">
        <v>106</v>
      </c>
      <c r="C482" s="1">
        <v>106</v>
      </c>
      <c r="D482" s="1">
        <v>120</v>
      </c>
      <c r="E482" s="1">
        <v>72</v>
      </c>
      <c r="F482" s="1">
        <v>314</v>
      </c>
      <c r="G482" s="1">
        <v>417</v>
      </c>
      <c r="H482" s="1">
        <v>50</v>
      </c>
      <c r="I482" s="1">
        <v>23</v>
      </c>
      <c r="J482" s="1">
        <v>-9</v>
      </c>
      <c r="K482" s="1" t="s">
        <v>7095</v>
      </c>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c r="JW482" s="1"/>
      <c r="JX482" s="1"/>
      <c r="JY482" s="1"/>
      <c r="JZ482" s="1"/>
      <c r="KA482" s="1"/>
      <c r="KB482" s="1"/>
      <c r="KC482" s="1"/>
      <c r="KD482" s="1"/>
      <c r="KE482" s="1"/>
      <c r="KF482" s="1"/>
      <c r="KG482" s="1"/>
      <c r="KH482" s="1"/>
      <c r="KI482" s="1"/>
      <c r="KJ482" s="1"/>
      <c r="KK482" s="1"/>
      <c r="KL482" s="1"/>
      <c r="KM482" s="1"/>
      <c r="KN482" s="1"/>
      <c r="KO482" s="1"/>
    </row>
    <row r="483" spans="1:301" s="14" customFormat="1">
      <c r="A483" s="14">
        <v>474</v>
      </c>
      <c r="B483" s="1">
        <v>110</v>
      </c>
      <c r="C483" s="1">
        <v>10</v>
      </c>
      <c r="D483" s="1">
        <v>148</v>
      </c>
      <c r="E483" s="1">
        <v>86</v>
      </c>
      <c r="F483" s="1">
        <v>360</v>
      </c>
      <c r="G483" s="1">
        <v>487</v>
      </c>
      <c r="H483" s="1">
        <v>73</v>
      </c>
      <c r="I483" s="1">
        <v>79</v>
      </c>
      <c r="J483" s="1">
        <v>86</v>
      </c>
      <c r="K483" s="1" t="s">
        <v>7076</v>
      </c>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v>35</v>
      </c>
      <c r="FA483" s="1">
        <v>45</v>
      </c>
      <c r="FB483" s="1">
        <v>42</v>
      </c>
      <c r="FC483" s="1">
        <v>9</v>
      </c>
      <c r="FD483" s="1">
        <v>9</v>
      </c>
      <c r="FE483" s="1">
        <v>15</v>
      </c>
      <c r="FF483" s="1">
        <v>87.8</v>
      </c>
      <c r="FG483" s="1">
        <v>35</v>
      </c>
      <c r="FH483" s="1"/>
      <c r="FI483" s="1"/>
      <c r="FJ483" s="1"/>
      <c r="FK483" s="1"/>
      <c r="FL483" s="1">
        <v>52</v>
      </c>
      <c r="FM483" s="1">
        <v>49</v>
      </c>
      <c r="FN483" s="1">
        <v>3.61</v>
      </c>
      <c r="FO483" s="1">
        <v>27</v>
      </c>
      <c r="FP483" s="1">
        <v>35</v>
      </c>
      <c r="FQ483" s="1"/>
      <c r="FR483" s="1"/>
      <c r="FS483" s="1">
        <v>1.9</v>
      </c>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c r="JW483" s="1"/>
      <c r="JX483" s="1"/>
      <c r="JY483" s="1"/>
      <c r="JZ483" s="1"/>
      <c r="KA483" s="1"/>
      <c r="KB483" s="1"/>
      <c r="KC483" s="1"/>
      <c r="KD483" s="1"/>
      <c r="KE483" s="1"/>
      <c r="KF483" s="1"/>
      <c r="KG483" s="1"/>
      <c r="KH483" s="1"/>
      <c r="KI483" s="1"/>
      <c r="KJ483" s="1"/>
      <c r="KK483" s="1"/>
      <c r="KL483" s="1"/>
      <c r="KM483" s="1"/>
      <c r="KN483" s="1"/>
      <c r="KO483" s="1"/>
    </row>
    <row r="484" spans="1:301" s="14" customFormat="1">
      <c r="A484" s="14">
        <v>475</v>
      </c>
      <c r="B484" s="1">
        <v>96</v>
      </c>
      <c r="C484" s="1">
        <v>96</v>
      </c>
      <c r="D484" s="1">
        <v>148</v>
      </c>
      <c r="E484" s="1">
        <v>108</v>
      </c>
      <c r="F484" s="1">
        <v>354</v>
      </c>
      <c r="G484" s="1">
        <v>447</v>
      </c>
      <c r="H484" s="1">
        <v>50</v>
      </c>
      <c r="I484" s="1">
        <v>27</v>
      </c>
      <c r="J484" s="1">
        <v>55</v>
      </c>
      <c r="K484" s="1" t="s">
        <v>7147</v>
      </c>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c r="JW484" s="1"/>
      <c r="JX484" s="1"/>
      <c r="JY484" s="1"/>
      <c r="JZ484" s="1"/>
      <c r="KA484" s="1"/>
      <c r="KB484" s="1"/>
      <c r="KC484" s="1"/>
      <c r="KD484" s="1"/>
      <c r="KE484" s="1"/>
      <c r="KF484" s="1"/>
      <c r="KG484" s="1"/>
      <c r="KH484" s="1"/>
      <c r="KI484" s="1"/>
      <c r="KJ484" s="1"/>
      <c r="KK484" s="1"/>
      <c r="KL484" s="1"/>
      <c r="KM484" s="1"/>
      <c r="KN484" s="1"/>
      <c r="KO484" s="1"/>
    </row>
    <row r="485" spans="1:301" s="14" customFormat="1">
      <c r="A485" s="14">
        <v>476</v>
      </c>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c r="JW485" s="1"/>
      <c r="JX485" s="1"/>
      <c r="JY485" s="1"/>
      <c r="JZ485" s="1"/>
      <c r="KA485" s="1"/>
      <c r="KB485" s="1"/>
      <c r="KC485" s="1"/>
      <c r="KD485" s="1"/>
      <c r="KE485" s="1"/>
      <c r="KF485" s="1"/>
      <c r="KG485" s="1"/>
      <c r="KH485" s="1"/>
      <c r="KI485" s="1"/>
      <c r="KJ485" s="1"/>
      <c r="KK485" s="1"/>
      <c r="KL485" s="1"/>
      <c r="KM485" s="1"/>
      <c r="KN485" s="1"/>
      <c r="KO485" s="1"/>
    </row>
    <row r="486" spans="1:301" s="1" customFormat="1">
      <c r="A486" s="14">
        <v>477</v>
      </c>
      <c r="B486" s="1">
        <v>69</v>
      </c>
      <c r="C486" s="1">
        <v>69</v>
      </c>
      <c r="D486" s="1">
        <v>152</v>
      </c>
      <c r="E486" s="1">
        <v>94</v>
      </c>
      <c r="F486" s="1">
        <v>398</v>
      </c>
      <c r="G486" s="1">
        <v>426</v>
      </c>
      <c r="H486" s="1">
        <v>24</v>
      </c>
      <c r="I486" s="1">
        <v>78</v>
      </c>
      <c r="J486" s="1">
        <v>80</v>
      </c>
      <c r="K486" s="1" t="s">
        <v>7013</v>
      </c>
    </row>
    <row r="487" spans="1:301" s="1" customFormat="1">
      <c r="A487" s="14">
        <v>478</v>
      </c>
      <c r="B487" s="1">
        <v>71</v>
      </c>
      <c r="C487" s="1">
        <v>375</v>
      </c>
      <c r="E487" s="1">
        <v>84</v>
      </c>
      <c r="F487" s="1">
        <v>446</v>
      </c>
      <c r="G487" s="1">
        <v>484</v>
      </c>
      <c r="I487" s="1">
        <v>92</v>
      </c>
      <c r="J487" s="1">
        <v>-10</v>
      </c>
      <c r="K487" s="1" t="s">
        <v>7253</v>
      </c>
    </row>
    <row r="488" spans="1:301" s="1" customFormat="1">
      <c r="A488" s="14">
        <v>479</v>
      </c>
      <c r="B488" s="1">
        <v>110</v>
      </c>
      <c r="C488" s="64">
        <v>110</v>
      </c>
      <c r="D488" s="3">
        <v>134</v>
      </c>
      <c r="E488" s="1">
        <v>78</v>
      </c>
      <c r="F488" s="1">
        <v>332</v>
      </c>
      <c r="G488" s="1">
        <v>449</v>
      </c>
      <c r="H488" s="1">
        <v>74</v>
      </c>
      <c r="I488" s="1">
        <v>66</v>
      </c>
      <c r="J488" s="1">
        <v>50</v>
      </c>
      <c r="K488" s="1" t="s">
        <v>7351</v>
      </c>
      <c r="L488"/>
      <c r="P488" s="1">
        <v>116</v>
      </c>
      <c r="Q488" s="1">
        <v>116</v>
      </c>
      <c r="R488" s="1">
        <v>134</v>
      </c>
      <c r="S488" s="1">
        <v>82</v>
      </c>
      <c r="T488" s="1">
        <v>326</v>
      </c>
      <c r="U488" s="1">
        <v>453</v>
      </c>
      <c r="V488" s="1">
        <v>77</v>
      </c>
      <c r="W488" s="1">
        <v>65</v>
      </c>
      <c r="X488" s="1">
        <v>47</v>
      </c>
      <c r="Y488" s="1" t="s">
        <v>7352</v>
      </c>
      <c r="AZ488" s="66"/>
      <c r="BL488" s="14"/>
      <c r="CV488" s="14"/>
      <c r="DN488" s="14"/>
    </row>
    <row r="489" spans="1:301" s="1" customFormat="1">
      <c r="A489" s="14">
        <v>480</v>
      </c>
      <c r="B489" s="1">
        <v>105</v>
      </c>
      <c r="C489" s="1">
        <v>105</v>
      </c>
      <c r="D489" s="1">
        <v>272</v>
      </c>
      <c r="E489" s="1">
        <v>122</v>
      </c>
      <c r="F489" s="1">
        <v>358</v>
      </c>
      <c r="G489" s="1">
        <v>473</v>
      </c>
      <c r="I489" s="1">
        <v>-47</v>
      </c>
      <c r="J489" s="1">
        <v>34</v>
      </c>
      <c r="K489" s="1" t="s">
        <v>7027</v>
      </c>
    </row>
    <row r="490" spans="1:301" s="1" customFormat="1">
      <c r="A490" s="14">
        <v>481</v>
      </c>
      <c r="B490" s="1">
        <v>87</v>
      </c>
      <c r="C490" s="1">
        <v>87</v>
      </c>
      <c r="D490" s="1">
        <v>158</v>
      </c>
      <c r="E490" s="1">
        <v>92</v>
      </c>
      <c r="F490" s="1">
        <v>378</v>
      </c>
      <c r="G490" s="1">
        <v>454</v>
      </c>
      <c r="H490" s="1">
        <v>51</v>
      </c>
      <c r="I490" s="1">
        <v>-42</v>
      </c>
      <c r="J490" s="1">
        <v>64</v>
      </c>
      <c r="K490" s="1" t="s">
        <v>7118</v>
      </c>
    </row>
    <row r="491" spans="1:301" s="1" customFormat="1">
      <c r="A491" s="14">
        <v>482</v>
      </c>
      <c r="B491" s="1">
        <v>102</v>
      </c>
      <c r="C491" s="1">
        <v>102</v>
      </c>
      <c r="D491" s="1">
        <v>128</v>
      </c>
      <c r="E491" s="1">
        <v>76</v>
      </c>
      <c r="F491" s="1">
        <v>308</v>
      </c>
      <c r="G491" s="1">
        <v>401</v>
      </c>
      <c r="H491" s="1">
        <v>45</v>
      </c>
      <c r="I491" s="1">
        <v>97</v>
      </c>
      <c r="J491" s="1">
        <v>30</v>
      </c>
      <c r="K491" s="1" t="s">
        <v>7281</v>
      </c>
    </row>
    <row r="492" spans="1:301" s="1" customFormat="1">
      <c r="A492" s="14">
        <v>483</v>
      </c>
      <c r="B492" s="1">
        <v>85</v>
      </c>
      <c r="C492" s="1">
        <v>85</v>
      </c>
      <c r="D492" s="1">
        <v>164</v>
      </c>
      <c r="E492" s="1">
        <v>86</v>
      </c>
      <c r="F492" s="1">
        <v>348</v>
      </c>
      <c r="G492" s="1">
        <v>414</v>
      </c>
      <c r="H492" s="1">
        <v>83</v>
      </c>
      <c r="I492" s="1">
        <v>42</v>
      </c>
      <c r="J492" s="1">
        <v>73</v>
      </c>
      <c r="K492" s="1" t="s">
        <v>7335</v>
      </c>
      <c r="EZ492" s="1">
        <v>75</v>
      </c>
      <c r="FA492" s="1">
        <v>42</v>
      </c>
      <c r="FB492" s="1">
        <v>28</v>
      </c>
      <c r="FC492" s="1">
        <v>18</v>
      </c>
      <c r="FD492" s="1">
        <v>10</v>
      </c>
      <c r="FE492" s="1">
        <v>85.9</v>
      </c>
      <c r="FF492" s="1">
        <v>120</v>
      </c>
      <c r="FG492" s="1">
        <v>32</v>
      </c>
      <c r="FJ492" s="1">
        <v>35</v>
      </c>
      <c r="FK492" s="1">
        <v>17.5</v>
      </c>
      <c r="FL492" s="1">
        <v>40</v>
      </c>
      <c r="FM492" s="1">
        <v>32</v>
      </c>
      <c r="FN492" s="1">
        <v>2.97</v>
      </c>
      <c r="FO492" s="1">
        <v>37</v>
      </c>
    </row>
    <row r="493" spans="1:301" s="1" customFormat="1">
      <c r="A493" s="14">
        <v>484</v>
      </c>
    </row>
    <row r="494" spans="1:301" s="1" customFormat="1" ht="14" customHeight="1">
      <c r="A494" s="14">
        <v>485</v>
      </c>
      <c r="B494" s="1">
        <v>67</v>
      </c>
      <c r="C494" s="1">
        <v>67</v>
      </c>
      <c r="E494" s="1">
        <v>150</v>
      </c>
      <c r="F494" s="1">
        <v>482</v>
      </c>
      <c r="G494" s="1">
        <v>509</v>
      </c>
      <c r="I494" s="1">
        <v>-39</v>
      </c>
      <c r="J494" s="1">
        <v>152</v>
      </c>
      <c r="K494" s="1" t="s">
        <v>7223</v>
      </c>
    </row>
    <row r="495" spans="1:301" s="1" customFormat="1">
      <c r="A495" s="14">
        <v>486</v>
      </c>
      <c r="B495" s="1">
        <v>77</v>
      </c>
      <c r="C495" s="1">
        <v>77</v>
      </c>
      <c r="D495" s="1">
        <v>146</v>
      </c>
      <c r="E495" s="1">
        <v>76</v>
      </c>
      <c r="F495" s="1">
        <v>398</v>
      </c>
      <c r="G495" s="1">
        <v>450</v>
      </c>
      <c r="H495" s="1">
        <v>101</v>
      </c>
      <c r="I495" s="1">
        <v>20</v>
      </c>
      <c r="J495" s="1">
        <v>49</v>
      </c>
      <c r="K495" s="1" t="s">
        <v>7029</v>
      </c>
    </row>
    <row r="496" spans="1:301" s="1" customFormat="1">
      <c r="A496" s="14">
        <v>487</v>
      </c>
      <c r="GW496" s="1">
        <v>55</v>
      </c>
      <c r="GX496" s="1">
        <v>46</v>
      </c>
      <c r="GY496" s="1">
        <v>34</v>
      </c>
      <c r="GZ496" s="1">
        <v>10</v>
      </c>
      <c r="HA496" s="1">
        <v>9</v>
      </c>
      <c r="HB496" s="1">
        <v>55.9</v>
      </c>
      <c r="HC496" s="1">
        <v>41.1</v>
      </c>
      <c r="HD496" s="1">
        <v>30</v>
      </c>
      <c r="HG496" s="1">
        <v>41</v>
      </c>
      <c r="HH496" s="1">
        <v>19.52</v>
      </c>
      <c r="HL496" s="1">
        <v>35</v>
      </c>
      <c r="HM496" s="1">
        <v>36</v>
      </c>
      <c r="HN496" s="1">
        <v>4.37</v>
      </c>
      <c r="HP496" s="1">
        <v>3</v>
      </c>
      <c r="HQ496" s="1">
        <v>2.2000000000000002</v>
      </c>
      <c r="HR496" s="1">
        <v>1.29</v>
      </c>
      <c r="HS496" s="1">
        <v>22</v>
      </c>
    </row>
    <row r="497" spans="1:288" s="1" customFormat="1">
      <c r="A497" s="14">
        <v>488</v>
      </c>
    </row>
    <row r="498" spans="1:288" s="1" customFormat="1">
      <c r="A498" s="14">
        <v>489</v>
      </c>
      <c r="B498" s="1">
        <v>97</v>
      </c>
      <c r="C498" s="1">
        <v>97</v>
      </c>
      <c r="D498" s="1">
        <v>144</v>
      </c>
      <c r="E498" s="1">
        <v>74</v>
      </c>
      <c r="F498" s="1">
        <v>332</v>
      </c>
      <c r="G498" s="1">
        <v>421</v>
      </c>
      <c r="H498" s="1">
        <v>68</v>
      </c>
      <c r="I498" s="1">
        <v>-47</v>
      </c>
      <c r="J498" s="1">
        <v>69</v>
      </c>
      <c r="K498" s="1" t="s">
        <v>7305</v>
      </c>
    </row>
    <row r="499" spans="1:288" s="1" customFormat="1">
      <c r="A499" s="14">
        <v>490</v>
      </c>
      <c r="B499" s="1">
        <v>70</v>
      </c>
      <c r="C499" s="1">
        <v>70</v>
      </c>
      <c r="D499" s="1">
        <v>140</v>
      </c>
      <c r="E499" s="1">
        <v>122</v>
      </c>
      <c r="F499" s="1">
        <v>466</v>
      </c>
      <c r="G499" s="1">
        <v>503</v>
      </c>
      <c r="H499" s="1">
        <v>20</v>
      </c>
      <c r="I499" s="1">
        <v>81</v>
      </c>
      <c r="J499" s="1">
        <v>258</v>
      </c>
      <c r="K499" s="1" t="s">
        <v>7077</v>
      </c>
      <c r="P499" s="1">
        <v>70</v>
      </c>
      <c r="Q499" s="1">
        <v>312</v>
      </c>
      <c r="S499" s="1">
        <v>132</v>
      </c>
      <c r="T499" s="1">
        <v>478</v>
      </c>
      <c r="U499" s="1">
        <v>516</v>
      </c>
      <c r="W499" s="1">
        <v>84</v>
      </c>
      <c r="X499" s="1">
        <v>262</v>
      </c>
      <c r="Y499" s="1" t="s">
        <v>7078</v>
      </c>
      <c r="EZ499" s="1">
        <v>15</v>
      </c>
      <c r="FA499" s="1">
        <v>71</v>
      </c>
      <c r="FB499" s="1">
        <v>68</v>
      </c>
      <c r="FC499" s="1">
        <v>7</v>
      </c>
      <c r="FD499" s="1">
        <v>9</v>
      </c>
      <c r="FE499" s="1">
        <v>178</v>
      </c>
      <c r="FF499" s="1">
        <v>74</v>
      </c>
      <c r="FG499" s="1">
        <v>53</v>
      </c>
      <c r="FL499" s="1">
        <v>49</v>
      </c>
      <c r="FM499" s="1">
        <v>33</v>
      </c>
      <c r="FN499" s="1">
        <v>3.14</v>
      </c>
      <c r="FO499" s="1">
        <v>29</v>
      </c>
      <c r="FP499" s="1">
        <v>31</v>
      </c>
      <c r="FR499" s="1">
        <v>0.68</v>
      </c>
      <c r="FS499" s="1">
        <v>2</v>
      </c>
      <c r="GW499" s="1">
        <v>27.5</v>
      </c>
      <c r="GX499" s="1">
        <v>69</v>
      </c>
      <c r="GY499" s="1">
        <v>65</v>
      </c>
      <c r="GZ499" s="1">
        <v>8</v>
      </c>
      <c r="HA499" s="1">
        <v>9</v>
      </c>
      <c r="HD499" s="1">
        <v>50</v>
      </c>
      <c r="HE499" s="1">
        <v>67</v>
      </c>
      <c r="HF499" s="1">
        <v>61</v>
      </c>
      <c r="HI499" s="1">
        <v>38</v>
      </c>
      <c r="HJ499" s="1">
        <v>30.62</v>
      </c>
      <c r="HK499" s="1">
        <v>2.88</v>
      </c>
      <c r="HL499" s="1">
        <v>28</v>
      </c>
      <c r="HM499" s="1">
        <v>30</v>
      </c>
      <c r="IO499" s="1">
        <f>EZ499-GW499</f>
        <v>-12.5</v>
      </c>
      <c r="IP499" s="1">
        <f>FA499-GX499</f>
        <v>2</v>
      </c>
      <c r="IQ499" s="1">
        <f>FB499-GY499</f>
        <v>3</v>
      </c>
      <c r="IR499" s="1">
        <f>FC499-GZ499</f>
        <v>-1</v>
      </c>
      <c r="IS499" s="1">
        <f>FD499-HA499</f>
        <v>0</v>
      </c>
      <c r="IV499" s="1">
        <f>FG499-HD499</f>
        <v>3</v>
      </c>
      <c r="JA499" s="1">
        <f>FL499-HI499</f>
        <v>11</v>
      </c>
      <c r="JB499" s="1">
        <f>FM499-HJ499</f>
        <v>2.379999999999999</v>
      </c>
      <c r="JC499" s="1">
        <f>FN499-HK499</f>
        <v>0.26000000000000023</v>
      </c>
      <c r="JD499" s="1">
        <f>FO499-HL499</f>
        <v>1</v>
      </c>
      <c r="JE499" s="1">
        <f>FP499-HM499</f>
        <v>1</v>
      </c>
      <c r="KB499" s="1">
        <v>1</v>
      </c>
    </row>
    <row r="500" spans="1:288" s="1" customFormat="1">
      <c r="A500" s="14">
        <v>491</v>
      </c>
      <c r="B500" s="1">
        <v>70</v>
      </c>
      <c r="C500" s="1">
        <v>70</v>
      </c>
      <c r="D500" s="1">
        <v>170</v>
      </c>
      <c r="E500" s="1">
        <v>78</v>
      </c>
      <c r="F500" s="1">
        <v>350</v>
      </c>
      <c r="G500" s="1">
        <v>378</v>
      </c>
      <c r="H500" s="1">
        <v>86</v>
      </c>
      <c r="I500" s="1">
        <v>-47</v>
      </c>
      <c r="J500" s="1">
        <v>82</v>
      </c>
      <c r="K500" s="1" t="s">
        <v>7079</v>
      </c>
      <c r="FR500" s="1" t="s">
        <v>7348</v>
      </c>
    </row>
    <row r="501" spans="1:288" s="1" customFormat="1">
      <c r="A501" s="14">
        <v>492</v>
      </c>
    </row>
    <row r="502" spans="1:288" s="1" customFormat="1">
      <c r="A502" s="14">
        <v>493</v>
      </c>
    </row>
    <row r="503" spans="1:288" s="1" customFormat="1">
      <c r="A503" s="14">
        <v>494</v>
      </c>
      <c r="B503" s="1">
        <v>69</v>
      </c>
      <c r="C503" s="1">
        <v>69</v>
      </c>
      <c r="D503" s="1">
        <v>178</v>
      </c>
      <c r="E503" s="1">
        <v>86</v>
      </c>
      <c r="F503" s="1">
        <v>448</v>
      </c>
      <c r="G503" s="1">
        <v>480</v>
      </c>
      <c r="H503" s="1">
        <v>60</v>
      </c>
      <c r="I503" s="1">
        <v>-50</v>
      </c>
      <c r="J503" s="1">
        <v>100</v>
      </c>
      <c r="K503" s="1" t="s">
        <v>7014</v>
      </c>
      <c r="P503" s="1">
        <v>62</v>
      </c>
      <c r="R503" s="1">
        <v>178</v>
      </c>
      <c r="S503" s="1">
        <v>80</v>
      </c>
      <c r="T503" s="1">
        <v>458</v>
      </c>
      <c r="U503" s="1">
        <v>464</v>
      </c>
      <c r="V503" s="1">
        <v>14</v>
      </c>
      <c r="W503" s="1">
        <v>-31</v>
      </c>
      <c r="X503" s="1">
        <v>178</v>
      </c>
      <c r="Y503" s="1" t="s">
        <v>7015</v>
      </c>
      <c r="EZ503" s="1">
        <v>37.5</v>
      </c>
      <c r="FA503" s="1">
        <v>58</v>
      </c>
      <c r="FB503" s="1">
        <v>47</v>
      </c>
      <c r="FC503" s="1">
        <v>7</v>
      </c>
      <c r="FD503" s="1">
        <v>10</v>
      </c>
      <c r="FE503" s="1">
        <v>80.900000000000006</v>
      </c>
      <c r="FF503" s="1">
        <v>26.2</v>
      </c>
      <c r="FG503" s="1">
        <v>41</v>
      </c>
      <c r="FL503" s="1">
        <v>48</v>
      </c>
      <c r="FM503" s="1">
        <v>44</v>
      </c>
      <c r="FN503" s="1">
        <v>3.47</v>
      </c>
      <c r="FO503" s="1">
        <v>32</v>
      </c>
      <c r="FP503" s="1">
        <v>32</v>
      </c>
    </row>
    <row r="504" spans="1:288" s="1" customFormat="1">
      <c r="A504" s="14">
        <v>495</v>
      </c>
      <c r="B504" s="1">
        <v>94</v>
      </c>
      <c r="C504" s="1">
        <v>94</v>
      </c>
      <c r="D504" s="1">
        <v>140</v>
      </c>
      <c r="E504" s="1">
        <v>100</v>
      </c>
      <c r="F504" s="1">
        <v>352</v>
      </c>
      <c r="G504" s="1">
        <v>440</v>
      </c>
      <c r="H504" s="1">
        <v>67</v>
      </c>
      <c r="I504" s="1">
        <v>34</v>
      </c>
      <c r="J504" s="1">
        <v>60</v>
      </c>
      <c r="K504" s="1" t="s">
        <v>7139</v>
      </c>
    </row>
    <row r="505" spans="1:288" s="1" customFormat="1">
      <c r="A505" s="14">
        <v>496</v>
      </c>
      <c r="B505" s="1">
        <v>107</v>
      </c>
      <c r="C505" s="1">
        <v>107</v>
      </c>
      <c r="D505" s="1">
        <v>114</v>
      </c>
      <c r="E505" s="1">
        <v>88</v>
      </c>
      <c r="F505" s="1">
        <v>328</v>
      </c>
      <c r="G505" s="1">
        <v>437</v>
      </c>
      <c r="H505" s="1">
        <v>81</v>
      </c>
      <c r="I505" s="1">
        <v>65</v>
      </c>
      <c r="J505" s="1">
        <v>-2</v>
      </c>
      <c r="K505" s="1" t="s">
        <v>7091</v>
      </c>
    </row>
    <row r="506" spans="1:288" s="1" customFormat="1">
      <c r="A506" s="14">
        <v>497</v>
      </c>
      <c r="B506" s="1">
        <v>101</v>
      </c>
      <c r="C506" s="1">
        <v>101</v>
      </c>
      <c r="D506" s="1">
        <v>148</v>
      </c>
      <c r="E506" s="1">
        <v>78</v>
      </c>
      <c r="F506" s="1">
        <v>352</v>
      </c>
      <c r="G506" s="1">
        <v>456</v>
      </c>
      <c r="H506" s="1">
        <v>81</v>
      </c>
      <c r="I506" s="1">
        <v>-74</v>
      </c>
      <c r="J506" s="1">
        <v>71</v>
      </c>
      <c r="K506" s="1" t="s">
        <v>7249</v>
      </c>
      <c r="P506" s="1">
        <v>97</v>
      </c>
      <c r="Q506" s="1">
        <v>97</v>
      </c>
      <c r="R506" s="1">
        <v>142</v>
      </c>
      <c r="S506" s="1">
        <v>78</v>
      </c>
      <c r="T506" s="1">
        <v>344</v>
      </c>
      <c r="U506" s="1">
        <v>436</v>
      </c>
      <c r="V506" s="1">
        <v>79</v>
      </c>
      <c r="W506" s="1">
        <v>-53</v>
      </c>
      <c r="X506" s="1">
        <v>70</v>
      </c>
      <c r="Y506" s="1" t="s">
        <v>7250</v>
      </c>
      <c r="EZ506" s="1">
        <v>63</v>
      </c>
      <c r="FA506" s="1">
        <v>38</v>
      </c>
      <c r="FB506" s="1">
        <v>22</v>
      </c>
      <c r="FC506" s="1">
        <v>10</v>
      </c>
      <c r="FD506" s="1">
        <v>9</v>
      </c>
      <c r="FG506" s="1">
        <v>36</v>
      </c>
      <c r="FL506" s="1">
        <v>29</v>
      </c>
      <c r="FM506" s="1">
        <v>28</v>
      </c>
      <c r="FN506" s="1">
        <v>2.68</v>
      </c>
      <c r="FO506" s="1">
        <v>26</v>
      </c>
      <c r="FP506" s="1">
        <v>23</v>
      </c>
      <c r="FR506" s="1">
        <v>1.02</v>
      </c>
      <c r="FS506" s="1">
        <v>1.9</v>
      </c>
      <c r="FT506" s="1">
        <v>1.31</v>
      </c>
      <c r="FU506" s="1">
        <v>25</v>
      </c>
      <c r="FV506" s="1">
        <v>13</v>
      </c>
    </row>
    <row r="507" spans="1:288" s="1" customFormat="1">
      <c r="A507" s="14">
        <v>498</v>
      </c>
    </row>
    <row r="508" spans="1:288" s="1" customFormat="1">
      <c r="A508" s="14">
        <v>499</v>
      </c>
    </row>
    <row r="509" spans="1:288" s="1" customFormat="1">
      <c r="A509" s="14">
        <v>500</v>
      </c>
    </row>
    <row r="510" spans="1:288" s="1" customFormat="1">
      <c r="A510" s="14">
        <v>501</v>
      </c>
      <c r="B510" s="1">
        <v>87</v>
      </c>
      <c r="C510" s="1">
        <v>87</v>
      </c>
      <c r="D510" s="1">
        <v>238</v>
      </c>
      <c r="E510" s="1">
        <v>188</v>
      </c>
      <c r="F510" s="1">
        <v>438</v>
      </c>
      <c r="G510" s="1">
        <v>527</v>
      </c>
      <c r="H510" s="1">
        <v>60</v>
      </c>
      <c r="I510" s="1">
        <v>-82</v>
      </c>
      <c r="J510" s="1">
        <v>97</v>
      </c>
      <c r="K510" s="1" t="s">
        <v>7314</v>
      </c>
      <c r="EZ510" s="1">
        <v>40</v>
      </c>
      <c r="FA510" s="1">
        <v>41</v>
      </c>
      <c r="FB510" s="1">
        <v>31</v>
      </c>
      <c r="FC510" s="1">
        <v>11</v>
      </c>
      <c r="FD510" s="1">
        <v>11</v>
      </c>
      <c r="FG510" s="1">
        <v>39</v>
      </c>
      <c r="FL510" s="1">
        <v>42</v>
      </c>
      <c r="FM510" s="1">
        <v>35.049999999999997</v>
      </c>
      <c r="FN510" s="1">
        <v>3.11</v>
      </c>
      <c r="FO510" s="1">
        <v>27</v>
      </c>
      <c r="FP510" s="1">
        <v>35</v>
      </c>
      <c r="FR510" s="1">
        <v>1.02</v>
      </c>
      <c r="FS510" s="1">
        <v>1.9</v>
      </c>
      <c r="FT510" s="1">
        <v>0.9</v>
      </c>
      <c r="FU510" s="1">
        <v>41</v>
      </c>
      <c r="FV510" s="1">
        <v>25</v>
      </c>
      <c r="KB510" s="1">
        <v>1</v>
      </c>
    </row>
    <row r="511" spans="1:288" s="1" customFormat="1">
      <c r="A511" s="14">
        <v>502</v>
      </c>
      <c r="B511" s="1">
        <v>73</v>
      </c>
      <c r="C511" s="1">
        <v>73</v>
      </c>
      <c r="D511" s="1">
        <v>172</v>
      </c>
      <c r="E511" s="1">
        <v>82</v>
      </c>
      <c r="F511" s="1">
        <v>434</v>
      </c>
      <c r="G511" s="1">
        <v>478</v>
      </c>
      <c r="H511" s="1">
        <v>46</v>
      </c>
      <c r="I511" s="1">
        <v>107</v>
      </c>
      <c r="J511" s="1">
        <v>33</v>
      </c>
      <c r="K511" s="1" t="s">
        <v>7324</v>
      </c>
      <c r="P511" s="1">
        <v>67</v>
      </c>
      <c r="Q511" s="1">
        <v>67</v>
      </c>
      <c r="R511" s="1">
        <v>166</v>
      </c>
      <c r="S511" s="1">
        <v>82</v>
      </c>
      <c r="T511" s="1">
        <v>462</v>
      </c>
      <c r="U511" s="1">
        <v>488</v>
      </c>
      <c r="V511" s="1">
        <v>68</v>
      </c>
      <c r="W511" s="1">
        <v>97</v>
      </c>
      <c r="X511" s="1">
        <v>20</v>
      </c>
      <c r="Y511" s="1" t="s">
        <v>7325</v>
      </c>
      <c r="EZ511" s="1">
        <v>55</v>
      </c>
      <c r="FA511" s="1">
        <v>51</v>
      </c>
      <c r="FB511" s="1">
        <v>29</v>
      </c>
      <c r="FC511" s="1">
        <v>11</v>
      </c>
      <c r="FD511" s="1">
        <v>10</v>
      </c>
      <c r="FE511" s="1">
        <v>147.78</v>
      </c>
      <c r="FF511" s="1">
        <v>30.61</v>
      </c>
      <c r="FG511" s="1">
        <v>47</v>
      </c>
      <c r="FJ511" s="1">
        <v>69</v>
      </c>
      <c r="FK511" s="1">
        <v>34.5</v>
      </c>
      <c r="FL511" s="1">
        <v>54</v>
      </c>
      <c r="FM511" s="1">
        <v>38.92</v>
      </c>
      <c r="FN511" s="1">
        <v>3.12</v>
      </c>
      <c r="FO511" s="1">
        <v>24</v>
      </c>
      <c r="FP511" s="1">
        <v>28</v>
      </c>
    </row>
    <row r="512" spans="1:288" s="1" customFormat="1">
      <c r="A512" s="14">
        <v>503</v>
      </c>
      <c r="B512" s="1">
        <v>87</v>
      </c>
      <c r="C512" s="1">
        <v>87</v>
      </c>
      <c r="D512" s="1">
        <v>142</v>
      </c>
      <c r="E512" s="1">
        <v>72</v>
      </c>
      <c r="F512" s="1">
        <v>346</v>
      </c>
      <c r="G512" s="1">
        <v>416</v>
      </c>
      <c r="H512" s="1">
        <v>73</v>
      </c>
      <c r="I512" s="1">
        <v>36</v>
      </c>
      <c r="J512" s="1">
        <v>41</v>
      </c>
      <c r="K512" s="1" t="s">
        <v>7139</v>
      </c>
    </row>
    <row r="513" spans="1:301" s="1" customFormat="1">
      <c r="A513" s="14">
        <v>504</v>
      </c>
      <c r="B513" s="14">
        <v>60</v>
      </c>
      <c r="C513" s="14">
        <v>60</v>
      </c>
      <c r="D513" s="14">
        <v>160</v>
      </c>
      <c r="E513" s="14">
        <v>130</v>
      </c>
      <c r="F513" s="14">
        <v>478</v>
      </c>
      <c r="G513" s="14">
        <v>478</v>
      </c>
      <c r="H513" s="14">
        <v>63</v>
      </c>
      <c r="I513" s="14">
        <v>-57</v>
      </c>
      <c r="J513" s="14">
        <v>159</v>
      </c>
      <c r="K513" s="14" t="s">
        <v>7072</v>
      </c>
      <c r="L513" s="14"/>
      <c r="M513" s="14"/>
      <c r="N513" s="14"/>
      <c r="O513" s="14"/>
      <c r="P513" s="14">
        <v>62</v>
      </c>
      <c r="Q513" s="14">
        <v>62</v>
      </c>
      <c r="R513" s="14">
        <v>152</v>
      </c>
      <c r="S513" s="14">
        <v>140</v>
      </c>
      <c r="T513" s="14">
        <v>456</v>
      </c>
      <c r="U513" s="14">
        <v>462</v>
      </c>
      <c r="V513" s="14">
        <v>69</v>
      </c>
      <c r="W513" s="14">
        <v>-61</v>
      </c>
      <c r="X513" s="14">
        <v>117</v>
      </c>
      <c r="Y513" s="14" t="s">
        <v>7073</v>
      </c>
      <c r="Z513" s="14"/>
      <c r="AA513" s="14"/>
      <c r="AB513" s="14"/>
      <c r="AC513" s="14"/>
      <c r="AD513" s="14">
        <v>61</v>
      </c>
      <c r="AE513" s="14">
        <v>61</v>
      </c>
      <c r="AF513" s="14">
        <v>182</v>
      </c>
      <c r="AG513" s="14">
        <v>130</v>
      </c>
      <c r="AH513" s="14">
        <v>478</v>
      </c>
      <c r="AI513" s="14">
        <v>481</v>
      </c>
      <c r="AJ513" s="14">
        <v>76</v>
      </c>
      <c r="AK513" s="14">
        <v>-53</v>
      </c>
      <c r="AL513" s="14">
        <v>235</v>
      </c>
      <c r="AM513" s="14" t="s">
        <v>7074</v>
      </c>
      <c r="AN513" s="14"/>
      <c r="AO513" s="14"/>
      <c r="AP513" s="14"/>
      <c r="AQ513" s="14"/>
      <c r="AR513" s="14"/>
      <c r="AS513" s="14"/>
      <c r="AT513" s="14"/>
      <c r="AU513" s="14"/>
      <c r="AV513" s="14"/>
      <c r="AW513" s="14"/>
      <c r="AX513" s="14"/>
      <c r="AY513" s="14"/>
      <c r="AZ513" s="14"/>
      <c r="BA513" s="14"/>
      <c r="BB513" s="14"/>
      <c r="BC513" s="14"/>
      <c r="BD513" s="14"/>
      <c r="BE513" s="14"/>
      <c r="BF513" s="14"/>
      <c r="BG513" s="14"/>
      <c r="BH513" s="14"/>
      <c r="BI513" s="14"/>
      <c r="BJ513" s="14"/>
      <c r="BK513" s="14"/>
      <c r="BL513" s="14"/>
      <c r="BM513" s="14"/>
      <c r="BN513" s="14"/>
      <c r="BO513" s="14"/>
      <c r="BP513" s="14"/>
      <c r="BQ513" s="14"/>
      <c r="BR513" s="14"/>
      <c r="BS513" s="14"/>
      <c r="BT513" s="14"/>
      <c r="BU513" s="14"/>
      <c r="BV513" s="14"/>
      <c r="BW513" s="14"/>
      <c r="BX513" s="14"/>
      <c r="BY513" s="14"/>
      <c r="BZ513" s="14"/>
      <c r="CA513" s="14"/>
      <c r="CB513" s="14"/>
      <c r="CC513" s="14"/>
      <c r="CD513" s="14"/>
      <c r="CE513" s="14"/>
      <c r="CF513" s="14"/>
      <c r="CG513" s="14"/>
      <c r="CH513" s="14"/>
      <c r="CI513" s="14"/>
      <c r="CJ513" s="14"/>
      <c r="CK513" s="14"/>
      <c r="CL513" s="14"/>
      <c r="CM513" s="14"/>
      <c r="CN513" s="14"/>
      <c r="CO513" s="14"/>
      <c r="CP513" s="14"/>
      <c r="CQ513" s="14"/>
      <c r="CR513" s="14"/>
      <c r="CS513" s="14"/>
      <c r="CT513" s="14"/>
      <c r="CU513" s="14"/>
      <c r="CV513" s="14"/>
      <c r="CW513" s="14"/>
      <c r="CX513" s="14"/>
      <c r="CY513" s="14"/>
      <c r="CZ513" s="14"/>
      <c r="DA513" s="14"/>
      <c r="DB513" s="14"/>
      <c r="DC513" s="14"/>
      <c r="DD513" s="14"/>
      <c r="DE513" s="14"/>
      <c r="DF513" s="14"/>
      <c r="DG513" s="14"/>
      <c r="DH513" s="14"/>
      <c r="DI513" s="14"/>
      <c r="DJ513" s="14"/>
      <c r="DK513" s="14"/>
      <c r="DL513" s="14"/>
      <c r="DM513" s="14"/>
      <c r="DN513" s="14"/>
      <c r="DO513" s="14"/>
      <c r="DP513" s="14"/>
      <c r="DQ513" s="14"/>
      <c r="DR513" s="14"/>
      <c r="DS513" s="14"/>
      <c r="DT513" s="14"/>
      <c r="DU513" s="14"/>
      <c r="DV513" s="14"/>
      <c r="DW513" s="14"/>
      <c r="DX513" s="14"/>
      <c r="DY513" s="14"/>
      <c r="DZ513" s="14"/>
      <c r="EA513" s="14"/>
      <c r="EB513" s="14"/>
      <c r="EC513" s="14"/>
      <c r="ED513" s="14"/>
      <c r="EE513" s="14"/>
      <c r="EF513" s="14"/>
      <c r="EG513" s="14"/>
      <c r="EH513" s="14"/>
      <c r="EI513" s="14"/>
      <c r="EJ513" s="14"/>
      <c r="EK513" s="14"/>
      <c r="EL513" s="14"/>
      <c r="EM513" s="14"/>
      <c r="EN513" s="14"/>
      <c r="EO513" s="14"/>
      <c r="EP513" s="14"/>
      <c r="EQ513" s="14"/>
      <c r="ER513" s="14"/>
      <c r="ES513" s="14"/>
      <c r="ET513" s="14"/>
      <c r="EU513" s="14"/>
      <c r="EV513" s="14"/>
      <c r="EW513" s="14"/>
      <c r="EX513" s="14"/>
      <c r="EY513" s="14"/>
      <c r="EZ513" s="14"/>
      <c r="FA513" s="14"/>
      <c r="FB513" s="14"/>
      <c r="FC513" s="14"/>
      <c r="FD513" s="14"/>
      <c r="FE513" s="14"/>
      <c r="FF513" s="14"/>
      <c r="FG513" s="14"/>
      <c r="FH513" s="14"/>
      <c r="FI513" s="14"/>
      <c r="FJ513" s="14"/>
      <c r="FK513" s="14"/>
      <c r="FL513" s="14"/>
      <c r="FM513" s="14"/>
      <c r="FN513" s="14"/>
      <c r="FO513" s="14"/>
      <c r="FP513" s="14"/>
      <c r="FQ513" s="14"/>
      <c r="FR513" s="14"/>
      <c r="FS513" s="14"/>
      <c r="FT513" s="14"/>
      <c r="FU513" s="14"/>
      <c r="FV513" s="14"/>
      <c r="FW513" s="14"/>
      <c r="FX513" s="14"/>
      <c r="FY513" s="14"/>
      <c r="FZ513" s="14"/>
      <c r="GA513" s="14"/>
      <c r="GB513" s="14"/>
      <c r="GC513" s="14"/>
      <c r="GD513" s="14"/>
      <c r="GE513" s="14"/>
      <c r="GF513" s="14"/>
      <c r="GG513" s="14"/>
      <c r="GH513" s="14"/>
      <c r="GI513" s="14"/>
      <c r="GJ513" s="14"/>
      <c r="GK513" s="14"/>
      <c r="GL513" s="14"/>
      <c r="GM513" s="14"/>
      <c r="GN513" s="14"/>
      <c r="GO513" s="14"/>
      <c r="GP513" s="14"/>
      <c r="GQ513" s="14"/>
      <c r="GR513" s="14"/>
      <c r="GS513" s="14"/>
      <c r="GT513" s="14"/>
      <c r="GU513" s="14"/>
      <c r="GV513" s="14"/>
      <c r="GW513" s="14"/>
      <c r="GX513" s="14"/>
      <c r="GY513" s="14"/>
      <c r="GZ513" s="14"/>
      <c r="HA513" s="14"/>
      <c r="HB513" s="14"/>
      <c r="HC513" s="14"/>
      <c r="HD513" s="14"/>
      <c r="HE513" s="14"/>
      <c r="HF513" s="14"/>
      <c r="HG513" s="14"/>
      <c r="HH513" s="14"/>
      <c r="HI513" s="14"/>
      <c r="HJ513" s="14"/>
      <c r="HK513" s="14"/>
      <c r="HL513" s="14"/>
      <c r="HM513" s="14"/>
      <c r="HN513" s="14"/>
      <c r="HO513" s="14"/>
      <c r="HP513" s="14"/>
      <c r="HQ513" s="14"/>
      <c r="HR513" s="14"/>
      <c r="HS513" s="14"/>
      <c r="HT513" s="14"/>
      <c r="HU513" s="14"/>
      <c r="HV513" s="14"/>
      <c r="HW513" s="14"/>
      <c r="HX513" s="14"/>
      <c r="HY513" s="14"/>
      <c r="HZ513" s="14"/>
      <c r="IA513" s="14"/>
      <c r="IB513" s="14"/>
      <c r="IC513" s="14"/>
      <c r="ID513" s="14"/>
      <c r="IE513" s="14"/>
      <c r="IF513" s="14"/>
      <c r="IG513" s="14"/>
      <c r="IH513" s="14"/>
      <c r="II513" s="14"/>
      <c r="IJ513" s="14"/>
      <c r="IK513" s="14"/>
      <c r="IL513" s="14"/>
      <c r="IM513" s="14"/>
      <c r="IN513" s="14"/>
      <c r="IO513" s="14"/>
      <c r="IP513" s="14"/>
      <c r="IQ513" s="14"/>
      <c r="IR513" s="14"/>
      <c r="IS513" s="14"/>
      <c r="IT513" s="14"/>
      <c r="IU513" s="14"/>
      <c r="IV513" s="14"/>
      <c r="IW513" s="14"/>
      <c r="IX513" s="14"/>
      <c r="IY513" s="14"/>
      <c r="IZ513" s="14"/>
      <c r="JA513" s="14"/>
      <c r="JB513" s="14"/>
      <c r="JC513" s="14"/>
      <c r="JD513" s="14"/>
      <c r="JE513" s="14"/>
      <c r="JF513" s="14"/>
      <c r="JG513" s="14"/>
      <c r="JH513" s="14"/>
      <c r="JI513" s="14"/>
      <c r="JJ513" s="14"/>
      <c r="JK513" s="14"/>
      <c r="JL513" s="14"/>
      <c r="JM513" s="14"/>
      <c r="JN513" s="14"/>
      <c r="JO513" s="14"/>
      <c r="JP513" s="14"/>
      <c r="JQ513" s="14"/>
      <c r="JR513" s="14"/>
      <c r="JS513" s="14"/>
      <c r="JT513" s="14"/>
      <c r="JU513" s="14"/>
      <c r="JV513" s="14"/>
      <c r="JW513" s="14"/>
      <c r="JX513" s="14"/>
      <c r="JY513" s="14"/>
      <c r="JZ513" s="14"/>
      <c r="KA513" s="14"/>
      <c r="KB513" s="14"/>
      <c r="KC513" s="14"/>
      <c r="KD513" s="14"/>
      <c r="KE513" s="14"/>
      <c r="KF513" s="14"/>
      <c r="KG513" s="14"/>
      <c r="KH513" s="14"/>
      <c r="KI513" s="14"/>
      <c r="KJ513" s="14"/>
      <c r="KK513" s="14"/>
      <c r="KL513" s="14"/>
      <c r="KM513" s="14"/>
      <c r="KN513" s="14"/>
      <c r="KO513" s="14"/>
    </row>
    <row r="514" spans="1:301" s="1" customFormat="1">
      <c r="A514" s="14">
        <v>505</v>
      </c>
      <c r="B514" s="1">
        <v>81</v>
      </c>
      <c r="C514" s="1">
        <v>81</v>
      </c>
      <c r="D514" s="1">
        <v>132</v>
      </c>
      <c r="E514" s="1">
        <v>84</v>
      </c>
      <c r="F514" s="1">
        <v>406</v>
      </c>
      <c r="G514" s="1">
        <v>471</v>
      </c>
      <c r="H514" s="14">
        <v>31</v>
      </c>
      <c r="I514" s="1">
        <v>-17</v>
      </c>
      <c r="J514" s="1">
        <v>88</v>
      </c>
      <c r="K514" s="1" t="s">
        <v>7038</v>
      </c>
      <c r="P514" s="1">
        <v>94</v>
      </c>
      <c r="Q514" s="1">
        <v>94</v>
      </c>
      <c r="R514" s="1">
        <v>128</v>
      </c>
      <c r="S514" s="1">
        <v>80</v>
      </c>
      <c r="T514" s="1">
        <v>398</v>
      </c>
      <c r="U514" s="1">
        <v>497</v>
      </c>
      <c r="V514" s="1">
        <v>39</v>
      </c>
      <c r="W514" s="1">
        <v>-18</v>
      </c>
      <c r="X514" s="1">
        <v>88</v>
      </c>
      <c r="Y514" s="1" t="s">
        <v>7039</v>
      </c>
      <c r="AD514" s="1">
        <v>104</v>
      </c>
      <c r="AE514" s="1">
        <v>104</v>
      </c>
      <c r="AF514" s="1">
        <v>132</v>
      </c>
      <c r="AG514" s="1">
        <v>80</v>
      </c>
      <c r="AH514" s="1">
        <v>356</v>
      </c>
      <c r="AI514" s="1">
        <v>468</v>
      </c>
      <c r="AJ514" s="1">
        <v>45</v>
      </c>
      <c r="AK514" s="1">
        <v>-21</v>
      </c>
      <c r="AL514" s="1">
        <v>94</v>
      </c>
      <c r="AM514" s="1" t="s">
        <v>7040</v>
      </c>
    </row>
    <row r="515" spans="1:301" s="1" customFormat="1">
      <c r="A515" s="14">
        <v>506</v>
      </c>
      <c r="B515" s="1">
        <v>43</v>
      </c>
      <c r="C515" s="1">
        <v>43</v>
      </c>
      <c r="D515" s="1">
        <v>166</v>
      </c>
      <c r="E515" s="1">
        <v>80</v>
      </c>
      <c r="F515" s="1">
        <v>494</v>
      </c>
      <c r="G515" s="1">
        <v>417</v>
      </c>
      <c r="H515" s="1">
        <v>96</v>
      </c>
      <c r="I515" s="1">
        <v>8</v>
      </c>
      <c r="J515" s="1">
        <v>54</v>
      </c>
      <c r="K515" s="1" t="s">
        <v>7048</v>
      </c>
      <c r="P515" s="1">
        <v>48</v>
      </c>
      <c r="Q515" s="1">
        <v>48</v>
      </c>
      <c r="R515" s="1">
        <v>166</v>
      </c>
      <c r="S515" s="1">
        <v>70</v>
      </c>
      <c r="T515" s="1">
        <v>480</v>
      </c>
      <c r="U515" s="1">
        <v>428</v>
      </c>
      <c r="V515" s="1">
        <v>42</v>
      </c>
      <c r="W515" s="1">
        <v>-2</v>
      </c>
      <c r="X515" s="1">
        <v>39</v>
      </c>
      <c r="Y515" s="1" t="s">
        <v>7049</v>
      </c>
    </row>
    <row r="516" spans="1:301" s="1" customFormat="1">
      <c r="A516" s="14">
        <v>507</v>
      </c>
      <c r="B516" s="1">
        <v>70</v>
      </c>
      <c r="C516" s="1">
        <v>70</v>
      </c>
      <c r="D516" s="1">
        <v>146</v>
      </c>
      <c r="E516" s="1">
        <v>92</v>
      </c>
      <c r="F516" s="1">
        <v>404</v>
      </c>
      <c r="G516" s="1">
        <v>436</v>
      </c>
      <c r="H516" s="1">
        <v>54</v>
      </c>
      <c r="I516" s="1">
        <v>45</v>
      </c>
      <c r="J516" s="1">
        <v>24</v>
      </c>
      <c r="K516" s="1" t="s">
        <v>7139</v>
      </c>
      <c r="EZ516" s="1">
        <v>65</v>
      </c>
      <c r="FA516" s="1">
        <v>44</v>
      </c>
      <c r="FB516" s="1">
        <v>27</v>
      </c>
      <c r="FC516" s="1">
        <v>9</v>
      </c>
      <c r="FD516" s="1">
        <v>10</v>
      </c>
      <c r="FG516" s="1">
        <v>31</v>
      </c>
      <c r="FO516" s="1">
        <v>28</v>
      </c>
      <c r="FP516" s="1">
        <v>29</v>
      </c>
    </row>
    <row r="517" spans="1:301" s="1" customFormat="1">
      <c r="A517" s="14">
        <v>508</v>
      </c>
      <c r="B517" s="1">
        <v>109</v>
      </c>
      <c r="C517" s="1">
        <v>120</v>
      </c>
      <c r="E517" s="1">
        <v>78</v>
      </c>
      <c r="F517" s="1">
        <v>272</v>
      </c>
      <c r="G517" s="1">
        <v>366</v>
      </c>
      <c r="I517" s="1">
        <v>110</v>
      </c>
      <c r="J517" s="1">
        <v>45</v>
      </c>
      <c r="K517" s="1" t="s">
        <v>7268</v>
      </c>
      <c r="P517" s="1">
        <v>104</v>
      </c>
      <c r="S517" s="1">
        <v>76</v>
      </c>
      <c r="T517" s="1">
        <v>6306</v>
      </c>
      <c r="U517" s="1">
        <v>402</v>
      </c>
      <c r="W517" s="1">
        <v>106</v>
      </c>
      <c r="X517" s="1">
        <v>42</v>
      </c>
      <c r="Y517" s="1" t="s">
        <v>7269</v>
      </c>
      <c r="EZ517" s="1">
        <v>60</v>
      </c>
      <c r="FA517" s="1">
        <v>46</v>
      </c>
      <c r="FB517" s="1">
        <v>27</v>
      </c>
      <c r="FC517" s="1">
        <v>10</v>
      </c>
      <c r="FD517" s="1">
        <v>9</v>
      </c>
      <c r="FE517" s="1">
        <v>111</v>
      </c>
      <c r="FG517" s="1">
        <v>35</v>
      </c>
      <c r="FL517" s="1">
        <v>25</v>
      </c>
      <c r="FM517" s="1">
        <v>25</v>
      </c>
      <c r="FN517" s="1">
        <v>2.5099999999999998</v>
      </c>
      <c r="FO517" s="1">
        <v>34</v>
      </c>
      <c r="FP517" s="1">
        <v>35</v>
      </c>
      <c r="FR517" s="1">
        <v>0.95</v>
      </c>
      <c r="FS517" s="1">
        <v>2.2999999999999998</v>
      </c>
    </row>
    <row r="518" spans="1:301" s="1" customFormat="1">
      <c r="A518" s="14">
        <v>509</v>
      </c>
      <c r="B518" s="1">
        <v>106</v>
      </c>
      <c r="C518" s="1">
        <v>106</v>
      </c>
      <c r="D518" s="1">
        <v>140</v>
      </c>
      <c r="E518" s="1">
        <v>78</v>
      </c>
      <c r="F518" s="1">
        <v>344</v>
      </c>
      <c r="G518" s="1">
        <v>456</v>
      </c>
      <c r="H518" s="1">
        <v>74</v>
      </c>
      <c r="I518" s="1">
        <v>66</v>
      </c>
      <c r="J518" s="1">
        <v>88</v>
      </c>
      <c r="K518" s="1" t="s">
        <v>7326</v>
      </c>
    </row>
    <row r="519" spans="1:301" s="1" customFormat="1">
      <c r="A519" s="14">
        <v>510</v>
      </c>
      <c r="B519" s="1">
        <v>102</v>
      </c>
      <c r="C519" s="1">
        <v>102</v>
      </c>
      <c r="D519" s="1">
        <v>166</v>
      </c>
      <c r="E519" s="1">
        <v>82</v>
      </c>
      <c r="F519" s="1">
        <v>354</v>
      </c>
      <c r="G519" s="1">
        <v>461</v>
      </c>
      <c r="H519" s="1">
        <v>74</v>
      </c>
      <c r="I519" s="1">
        <v>75</v>
      </c>
      <c r="J519" s="1">
        <v>77</v>
      </c>
      <c r="K519" s="1" t="s">
        <v>7175</v>
      </c>
      <c r="P519" s="1">
        <v>105</v>
      </c>
      <c r="Q519" s="1">
        <v>105</v>
      </c>
      <c r="R519" s="1">
        <v>156</v>
      </c>
      <c r="S519" s="1">
        <v>82</v>
      </c>
      <c r="T519" s="1">
        <v>350</v>
      </c>
      <c r="U519" s="1">
        <v>462</v>
      </c>
      <c r="V519" s="1">
        <v>64</v>
      </c>
      <c r="W519" s="1">
        <v>71</v>
      </c>
      <c r="X519" s="1">
        <v>72</v>
      </c>
      <c r="Y519" s="1" t="s">
        <v>7175</v>
      </c>
      <c r="EZ519" s="1">
        <v>60</v>
      </c>
      <c r="FA519" s="1">
        <v>40</v>
      </c>
      <c r="FB519" s="1">
        <v>27</v>
      </c>
      <c r="FC519" s="1">
        <v>10</v>
      </c>
      <c r="FD519" s="1">
        <v>12</v>
      </c>
      <c r="FE519" s="1">
        <v>60.2</v>
      </c>
      <c r="FF519" s="1">
        <v>99.7</v>
      </c>
      <c r="FG519" s="1">
        <v>31</v>
      </c>
      <c r="FL519" s="1">
        <v>54</v>
      </c>
      <c r="FM519" s="1">
        <v>33</v>
      </c>
      <c r="FN519" s="1">
        <v>3.51</v>
      </c>
      <c r="FO519" s="1">
        <v>35</v>
      </c>
    </row>
    <row r="520" spans="1:301" s="1" customFormat="1">
      <c r="A520" s="14">
        <v>511</v>
      </c>
      <c r="B520" s="1">
        <v>91</v>
      </c>
      <c r="C520" s="1">
        <v>133</v>
      </c>
      <c r="E520" s="1">
        <v>84</v>
      </c>
      <c r="F520" s="1">
        <v>372</v>
      </c>
      <c r="G520" s="1">
        <v>457</v>
      </c>
      <c r="I520" s="1">
        <v>-33</v>
      </c>
      <c r="J520" s="1">
        <v>100</v>
      </c>
      <c r="K520" s="1" t="s">
        <v>7366</v>
      </c>
      <c r="GW520" s="1">
        <v>61</v>
      </c>
      <c r="GX520" s="1">
        <v>40</v>
      </c>
      <c r="GY520" s="1">
        <v>28</v>
      </c>
      <c r="GZ520" s="1">
        <v>11</v>
      </c>
      <c r="HA520" s="1">
        <v>11</v>
      </c>
      <c r="HI520" s="1">
        <v>20</v>
      </c>
      <c r="HK520" s="1">
        <v>2.2599999999999998</v>
      </c>
      <c r="HL520" s="1">
        <v>29</v>
      </c>
      <c r="HM520" s="1">
        <v>32</v>
      </c>
      <c r="HR520" s="1">
        <v>1.17</v>
      </c>
    </row>
    <row r="521" spans="1:301" s="1" customFormat="1">
      <c r="A521" s="14">
        <v>512</v>
      </c>
      <c r="B521" s="1">
        <v>66</v>
      </c>
      <c r="E521" s="1">
        <v>136</v>
      </c>
      <c r="F521" s="1">
        <v>398</v>
      </c>
      <c r="G521" s="1">
        <v>417</v>
      </c>
      <c r="I521" s="1">
        <v>84</v>
      </c>
      <c r="J521" s="1">
        <v>262</v>
      </c>
      <c r="K521" s="1" t="s">
        <v>7396</v>
      </c>
      <c r="EZ521" s="1">
        <v>57</v>
      </c>
      <c r="FA521" s="1">
        <v>44</v>
      </c>
      <c r="FB521" s="1">
        <v>31</v>
      </c>
      <c r="FC521" s="1">
        <v>12</v>
      </c>
      <c r="FD521" s="1">
        <v>10</v>
      </c>
      <c r="FE521" s="1">
        <v>113</v>
      </c>
      <c r="FF521" s="1">
        <v>28.6</v>
      </c>
      <c r="FG521" s="1">
        <v>44</v>
      </c>
      <c r="KB521" s="1">
        <v>1</v>
      </c>
    </row>
    <row r="522" spans="1:301" s="1" customFormat="1">
      <c r="A522" s="14">
        <v>513</v>
      </c>
      <c r="B522" s="14">
        <v>74</v>
      </c>
      <c r="C522" s="14"/>
      <c r="D522" s="14"/>
      <c r="E522" s="14">
        <v>80</v>
      </c>
      <c r="F522" s="14">
        <v>376</v>
      </c>
      <c r="G522" s="14">
        <v>417</v>
      </c>
      <c r="H522" s="14"/>
      <c r="I522" s="14">
        <v>55</v>
      </c>
      <c r="J522" s="14">
        <v>-26</v>
      </c>
      <c r="K522" s="14" t="s">
        <v>7172</v>
      </c>
      <c r="L522" s="14"/>
      <c r="M522" s="14"/>
      <c r="N522" s="14"/>
      <c r="O522" s="14"/>
      <c r="P522" s="14">
        <v>73</v>
      </c>
      <c r="Q522" s="14"/>
      <c r="R522" s="14"/>
      <c r="S522" s="14">
        <v>92</v>
      </c>
      <c r="T522" s="14">
        <v>376</v>
      </c>
      <c r="U522" s="14">
        <v>414</v>
      </c>
      <c r="V522" s="14"/>
      <c r="W522" s="14">
        <v>78</v>
      </c>
      <c r="X522" s="14">
        <v>11</v>
      </c>
      <c r="Y522" s="14" t="s">
        <v>7418</v>
      </c>
      <c r="Z522" s="14"/>
      <c r="AA522" s="14"/>
      <c r="AB522" s="14"/>
      <c r="AC522" s="14"/>
      <c r="AD522" s="14">
        <v>71</v>
      </c>
      <c r="AE522" s="14"/>
      <c r="AF522" s="14"/>
      <c r="AG522" s="14">
        <v>84</v>
      </c>
      <c r="AH522" s="14">
        <v>382</v>
      </c>
      <c r="AI522" s="14">
        <v>415</v>
      </c>
      <c r="AJ522" s="14"/>
      <c r="AK522" s="14">
        <v>29</v>
      </c>
      <c r="AL522" s="14">
        <v>13</v>
      </c>
      <c r="AM522" s="14" t="s">
        <v>7419</v>
      </c>
      <c r="AN522" s="14"/>
      <c r="AO522" s="14"/>
      <c r="AP522" s="14"/>
      <c r="AQ522" s="14"/>
      <c r="AR522" s="14">
        <v>66</v>
      </c>
      <c r="AS522" s="14"/>
      <c r="AT522" s="14"/>
      <c r="AU522" s="14">
        <v>94</v>
      </c>
      <c r="AV522" s="14">
        <v>392</v>
      </c>
      <c r="AW522" s="14">
        <v>410</v>
      </c>
      <c r="AX522" s="14"/>
      <c r="AY522" s="14">
        <v>26</v>
      </c>
      <c r="AZ522" s="14">
        <v>-2</v>
      </c>
      <c r="BA522" s="14" t="s">
        <v>7419</v>
      </c>
      <c r="BB522" s="14"/>
      <c r="BC522" s="14"/>
      <c r="BD522" s="14"/>
      <c r="BE522" s="14"/>
      <c r="BF522" s="14"/>
      <c r="BG522" s="14"/>
      <c r="BH522" s="14"/>
      <c r="BI522" s="14"/>
      <c r="BJ522" s="14"/>
      <c r="BK522" s="14"/>
      <c r="BL522" s="14"/>
      <c r="BM522" s="14"/>
      <c r="BN522" s="14"/>
      <c r="BO522" s="14"/>
      <c r="BP522" s="14"/>
      <c r="BQ522" s="14"/>
      <c r="BR522" s="14"/>
      <c r="BS522" s="14"/>
      <c r="BT522" s="14"/>
      <c r="BU522" s="14"/>
      <c r="BV522" s="14"/>
      <c r="BW522" s="14"/>
      <c r="BX522" s="14"/>
      <c r="BY522" s="14"/>
      <c r="BZ522" s="14"/>
      <c r="CA522" s="14"/>
      <c r="CB522" s="14"/>
      <c r="CC522" s="14"/>
      <c r="CD522" s="14"/>
      <c r="CE522" s="14"/>
      <c r="CF522" s="14"/>
      <c r="CG522" s="14"/>
      <c r="CH522" s="14"/>
      <c r="CI522" s="14"/>
      <c r="CJ522" s="14"/>
      <c r="CK522" s="14"/>
      <c r="CL522" s="14"/>
      <c r="CM522" s="14"/>
      <c r="CN522" s="14"/>
      <c r="CO522" s="14"/>
      <c r="CP522" s="14"/>
      <c r="CQ522" s="14"/>
      <c r="CR522" s="14"/>
      <c r="CS522" s="14"/>
      <c r="CT522" s="14"/>
      <c r="CU522" s="14"/>
      <c r="CV522" s="14"/>
      <c r="CW522" s="14"/>
      <c r="CX522" s="14"/>
      <c r="CY522" s="14"/>
      <c r="CZ522" s="14"/>
      <c r="DA522" s="14"/>
      <c r="DB522" s="14"/>
      <c r="DC522" s="14"/>
      <c r="DD522" s="14"/>
      <c r="DE522" s="14"/>
      <c r="DF522" s="14"/>
      <c r="DG522" s="14"/>
      <c r="DH522" s="14"/>
      <c r="DI522" s="14"/>
      <c r="DJ522" s="14"/>
      <c r="DK522" s="14"/>
      <c r="DL522" s="14"/>
      <c r="DM522" s="14"/>
      <c r="DN522" s="14"/>
      <c r="DO522" s="14"/>
      <c r="DP522" s="14"/>
      <c r="DQ522" s="14"/>
      <c r="DR522" s="14"/>
      <c r="DS522" s="14"/>
      <c r="DT522" s="14"/>
      <c r="DU522" s="14"/>
      <c r="DV522" s="14"/>
      <c r="DW522" s="14"/>
      <c r="DX522" s="14"/>
      <c r="DY522" s="14"/>
      <c r="DZ522" s="14"/>
      <c r="EA522" s="14"/>
      <c r="EB522" s="14"/>
      <c r="EC522" s="14"/>
      <c r="ED522" s="14"/>
      <c r="EE522" s="14"/>
      <c r="EF522" s="14"/>
      <c r="EG522" s="14"/>
      <c r="EH522" s="14"/>
      <c r="EI522" s="14"/>
      <c r="EJ522" s="14"/>
      <c r="EK522" s="14"/>
      <c r="EL522" s="14"/>
      <c r="EM522" s="14"/>
      <c r="EN522" s="14"/>
      <c r="EO522" s="14"/>
      <c r="EP522" s="14"/>
      <c r="EQ522" s="14"/>
      <c r="ER522" s="14"/>
      <c r="ES522" s="14"/>
      <c r="ET522" s="14"/>
      <c r="EU522" s="14"/>
      <c r="EV522" s="14"/>
      <c r="EW522" s="14"/>
      <c r="EX522" s="14"/>
      <c r="EY522" s="14"/>
      <c r="EZ522" s="14"/>
      <c r="FA522" s="14"/>
      <c r="FB522" s="14"/>
      <c r="FC522" s="14"/>
      <c r="FD522" s="14"/>
      <c r="FE522" s="14"/>
      <c r="FF522" s="14"/>
      <c r="FG522" s="14"/>
      <c r="FH522" s="14"/>
      <c r="FI522" s="14"/>
      <c r="FJ522" s="14"/>
      <c r="FK522" s="14"/>
      <c r="FL522" s="14"/>
      <c r="FM522" s="14"/>
      <c r="FN522" s="14"/>
      <c r="FO522" s="14"/>
      <c r="FP522" s="14"/>
      <c r="FQ522" s="14"/>
      <c r="FR522" s="14"/>
      <c r="FS522" s="14"/>
      <c r="FT522" s="14"/>
      <c r="FU522" s="14"/>
      <c r="FV522" s="14"/>
      <c r="FW522" s="14"/>
      <c r="FX522" s="14"/>
      <c r="FY522" s="14"/>
      <c r="FZ522" s="14"/>
      <c r="GA522" s="14"/>
      <c r="GB522" s="14"/>
      <c r="GC522" s="14"/>
      <c r="GD522" s="14"/>
      <c r="GE522" s="14"/>
      <c r="GF522" s="14"/>
      <c r="GG522" s="14"/>
      <c r="GH522" s="14"/>
      <c r="GI522" s="14"/>
      <c r="GJ522" s="14"/>
      <c r="GK522" s="14"/>
      <c r="GL522" s="14"/>
      <c r="GM522" s="14"/>
      <c r="GN522" s="14"/>
      <c r="GO522" s="14"/>
      <c r="GP522" s="14"/>
      <c r="GQ522" s="14"/>
      <c r="GR522" s="14"/>
      <c r="GS522" s="14"/>
      <c r="GT522" s="14"/>
      <c r="GU522" s="14"/>
      <c r="GV522" s="14"/>
      <c r="GW522" s="14"/>
      <c r="GX522" s="14"/>
      <c r="GY522" s="14"/>
      <c r="GZ522" s="14"/>
      <c r="HA522" s="14"/>
      <c r="HB522" s="14"/>
      <c r="HC522" s="14"/>
      <c r="HD522" s="14"/>
      <c r="HE522" s="14"/>
      <c r="HF522" s="14"/>
      <c r="HG522" s="14"/>
      <c r="HH522" s="14"/>
      <c r="HI522" s="14"/>
      <c r="HJ522" s="14"/>
      <c r="HK522" s="14"/>
      <c r="HL522" s="14"/>
      <c r="HM522" s="14"/>
      <c r="HN522" s="14"/>
      <c r="HO522" s="14"/>
      <c r="HP522" s="14"/>
      <c r="HQ522" s="14"/>
      <c r="HR522" s="14"/>
      <c r="HS522" s="14"/>
      <c r="HT522" s="14"/>
      <c r="HU522" s="14"/>
      <c r="HV522" s="14"/>
      <c r="HW522" s="14"/>
      <c r="HX522" s="14"/>
      <c r="HY522" s="14"/>
      <c r="HZ522" s="14"/>
      <c r="IA522" s="14"/>
      <c r="IB522" s="14"/>
      <c r="IC522" s="14"/>
      <c r="ID522" s="14"/>
      <c r="IE522" s="14"/>
      <c r="IF522" s="14"/>
      <c r="IG522" s="14"/>
      <c r="IH522" s="14"/>
      <c r="II522" s="14"/>
      <c r="IJ522" s="14"/>
      <c r="IK522" s="14"/>
      <c r="IL522" s="14"/>
      <c r="IM522" s="14"/>
      <c r="IN522" s="14"/>
      <c r="IO522" s="14"/>
      <c r="IP522" s="14"/>
      <c r="IQ522" s="14"/>
      <c r="IR522" s="14"/>
      <c r="IS522" s="14"/>
      <c r="IT522" s="14"/>
      <c r="IU522" s="14"/>
      <c r="IV522" s="14"/>
      <c r="IW522" s="14"/>
      <c r="IX522" s="14"/>
      <c r="IY522" s="14"/>
      <c r="IZ522" s="14"/>
      <c r="JA522" s="14"/>
      <c r="JB522" s="14"/>
      <c r="JC522" s="14"/>
      <c r="JD522" s="14"/>
      <c r="JE522" s="14"/>
      <c r="JF522" s="14"/>
      <c r="JG522" s="14"/>
      <c r="JH522" s="14"/>
      <c r="JI522" s="14"/>
      <c r="JJ522" s="14"/>
      <c r="JK522" s="14"/>
      <c r="JL522" s="14"/>
      <c r="JM522" s="14"/>
      <c r="JN522" s="14"/>
      <c r="JO522" s="14"/>
      <c r="JP522" s="14"/>
      <c r="JQ522" s="14"/>
      <c r="JR522" s="14"/>
      <c r="JS522" s="14"/>
      <c r="JT522" s="14"/>
      <c r="JU522" s="14"/>
      <c r="JV522" s="14"/>
      <c r="JW522" s="14"/>
      <c r="JX522" s="14"/>
      <c r="JY522" s="14"/>
      <c r="JZ522" s="14"/>
      <c r="KA522" s="14"/>
      <c r="KB522" s="14"/>
      <c r="KC522" s="14"/>
      <c r="KD522" s="14"/>
      <c r="KE522" s="14"/>
      <c r="KF522" s="14"/>
      <c r="KG522" s="14"/>
      <c r="KH522" s="14"/>
      <c r="KI522" s="14"/>
      <c r="KJ522" s="14"/>
      <c r="KK522" s="14"/>
      <c r="KL522" s="14"/>
      <c r="KM522" s="14"/>
      <c r="KN522" s="14"/>
      <c r="KO522" s="14"/>
    </row>
    <row r="523" spans="1:301" s="1" customFormat="1">
      <c r="A523" s="14">
        <v>514</v>
      </c>
    </row>
    <row r="524" spans="1:301" s="1" customFormat="1">
      <c r="A524" s="14">
        <v>515</v>
      </c>
      <c r="B524" s="1">
        <v>75</v>
      </c>
      <c r="C524" s="1">
        <v>75</v>
      </c>
      <c r="D524" s="1">
        <v>88</v>
      </c>
      <c r="E524" s="1">
        <v>84</v>
      </c>
      <c r="F524" s="1">
        <v>400</v>
      </c>
      <c r="G524" s="1">
        <v>446</v>
      </c>
      <c r="H524" s="1">
        <v>56</v>
      </c>
      <c r="I524" s="1">
        <v>88</v>
      </c>
      <c r="J524" s="1">
        <v>51</v>
      </c>
      <c r="K524" s="1" t="s">
        <v>7344</v>
      </c>
      <c r="EZ524" s="1">
        <v>54</v>
      </c>
      <c r="FA524" s="1">
        <v>33</v>
      </c>
      <c r="FB524" s="1">
        <v>28</v>
      </c>
      <c r="FC524" s="1">
        <v>11</v>
      </c>
      <c r="FD524" s="1">
        <v>9</v>
      </c>
      <c r="FE524" s="1">
        <v>132</v>
      </c>
      <c r="FF524" s="1">
        <v>71.8</v>
      </c>
      <c r="FG524" s="1">
        <v>28</v>
      </c>
      <c r="FJ524" s="1">
        <v>37</v>
      </c>
      <c r="FK524" s="1">
        <v>26.43</v>
      </c>
      <c r="FL524" s="1">
        <v>73</v>
      </c>
      <c r="FM524" s="1">
        <v>64</v>
      </c>
      <c r="FN524" s="1">
        <v>4.1100000000000003</v>
      </c>
      <c r="FO524" s="1">
        <v>26</v>
      </c>
    </row>
    <row r="525" spans="1:301" s="1" customFormat="1">
      <c r="A525" s="14">
        <v>516</v>
      </c>
      <c r="B525" s="1">
        <v>88</v>
      </c>
      <c r="C525" s="64">
        <v>88</v>
      </c>
      <c r="D525" s="3">
        <v>178</v>
      </c>
      <c r="E525" s="1">
        <v>172</v>
      </c>
      <c r="F525" s="1">
        <v>466</v>
      </c>
      <c r="G525" s="1">
        <v>563</v>
      </c>
      <c r="H525" s="1">
        <v>66</v>
      </c>
      <c r="I525" s="1">
        <v>127</v>
      </c>
      <c r="J525" s="1">
        <v>10</v>
      </c>
      <c r="K525" s="1" t="s">
        <v>7241</v>
      </c>
      <c r="L525"/>
      <c r="AZ525" s="66"/>
      <c r="BL525" s="14"/>
      <c r="CV525" s="14"/>
      <c r="DN525" s="14"/>
      <c r="EZ525" s="1">
        <v>34</v>
      </c>
      <c r="FA525" s="1">
        <v>51</v>
      </c>
      <c r="FB525" s="1">
        <v>44</v>
      </c>
      <c r="FC525" s="1">
        <v>17</v>
      </c>
      <c r="FD525" s="1">
        <v>13</v>
      </c>
      <c r="FE525" s="1">
        <v>109</v>
      </c>
      <c r="FF525" s="1">
        <v>56.8</v>
      </c>
      <c r="FG525" s="1">
        <v>38</v>
      </c>
      <c r="FJ525" s="1">
        <v>50</v>
      </c>
      <c r="FK525" s="1">
        <v>26.32</v>
      </c>
      <c r="FL525" s="1">
        <v>34</v>
      </c>
      <c r="FM525" s="1">
        <v>26</v>
      </c>
      <c r="FN525" s="1">
        <v>2.71</v>
      </c>
      <c r="FO525" s="1">
        <v>30</v>
      </c>
      <c r="FP525" s="1">
        <v>36</v>
      </c>
      <c r="KB525" s="1">
        <v>1</v>
      </c>
    </row>
    <row r="526" spans="1:301" s="1" customFormat="1">
      <c r="A526" s="14">
        <v>517</v>
      </c>
      <c r="B526" s="1">
        <v>90</v>
      </c>
      <c r="C526" s="1">
        <v>90</v>
      </c>
      <c r="D526" s="1">
        <v>172</v>
      </c>
      <c r="E526" s="1">
        <v>82</v>
      </c>
      <c r="F526" s="1">
        <v>354</v>
      </c>
      <c r="G526" s="1">
        <v>433</v>
      </c>
      <c r="H526" s="1">
        <v>15</v>
      </c>
      <c r="I526" s="1">
        <v>10</v>
      </c>
      <c r="J526" s="1">
        <v>18</v>
      </c>
      <c r="K526" s="1" t="s">
        <v>7176</v>
      </c>
    </row>
    <row r="527" spans="1:301" s="1" customFormat="1">
      <c r="A527" s="14">
        <v>518</v>
      </c>
      <c r="B527" s="1">
        <v>72</v>
      </c>
      <c r="C527" s="1">
        <v>72</v>
      </c>
      <c r="D527" s="1">
        <v>154</v>
      </c>
      <c r="E527" s="1">
        <v>84</v>
      </c>
      <c r="F527" s="1">
        <v>430</v>
      </c>
      <c r="G527" s="1">
        <v>470</v>
      </c>
      <c r="H527" s="1">
        <v>26</v>
      </c>
      <c r="I527" s="1">
        <v>-24</v>
      </c>
      <c r="J527" s="1">
        <v>24</v>
      </c>
      <c r="K527" s="1" t="s">
        <v>7139</v>
      </c>
      <c r="P527" s="1">
        <v>74</v>
      </c>
      <c r="Q527" s="1">
        <v>74</v>
      </c>
      <c r="R527" s="1">
        <v>148</v>
      </c>
      <c r="S527" s="1">
        <v>84</v>
      </c>
      <c r="T527" s="1">
        <v>430</v>
      </c>
      <c r="U527" s="1">
        <v>477</v>
      </c>
      <c r="V527" s="1">
        <v>40</v>
      </c>
      <c r="W527" s="1">
        <v>-25</v>
      </c>
      <c r="X527" s="1">
        <v>34</v>
      </c>
      <c r="Y527" s="1" t="s">
        <v>7139</v>
      </c>
      <c r="GW527" s="1">
        <v>47.5</v>
      </c>
      <c r="GX527" s="1">
        <v>44</v>
      </c>
      <c r="GY527" s="1">
        <v>33</v>
      </c>
      <c r="GZ527" s="1">
        <v>7</v>
      </c>
      <c r="HA527" s="1">
        <v>9</v>
      </c>
      <c r="HB527" s="1">
        <v>77.16</v>
      </c>
      <c r="HC527" s="1">
        <v>78.03</v>
      </c>
      <c r="HD527" s="1">
        <v>27</v>
      </c>
      <c r="HG527" s="1">
        <v>44</v>
      </c>
      <c r="HH527" s="1">
        <v>23.16</v>
      </c>
      <c r="HI527" s="1">
        <v>22</v>
      </c>
      <c r="HJ527" s="1">
        <v>19.399999999999999</v>
      </c>
      <c r="HK527" s="1">
        <v>2.2000000000000002</v>
      </c>
      <c r="HL527" s="1">
        <v>25</v>
      </c>
      <c r="HM527" s="1">
        <v>28</v>
      </c>
      <c r="HQ527" s="1">
        <v>1.87</v>
      </c>
    </row>
    <row r="528" spans="1:301" s="1" customFormat="1">
      <c r="A528" s="14">
        <v>519</v>
      </c>
    </row>
    <row r="529" spans="1:301" s="1" customFormat="1">
      <c r="A529" s="14">
        <v>520</v>
      </c>
    </row>
    <row r="530" spans="1:301" s="1" customFormat="1">
      <c r="A530" s="14">
        <v>521</v>
      </c>
      <c r="B530" s="1">
        <v>135</v>
      </c>
      <c r="C530" s="64">
        <v>150</v>
      </c>
      <c r="D530" s="3"/>
      <c r="E530" s="1">
        <v>88</v>
      </c>
      <c r="F530" s="1">
        <v>334</v>
      </c>
      <c r="G530" s="1">
        <v>501</v>
      </c>
      <c r="I530" s="1">
        <v>7</v>
      </c>
      <c r="J530" s="1">
        <v>10</v>
      </c>
      <c r="K530" s="1" t="s">
        <v>7357</v>
      </c>
      <c r="L530"/>
      <c r="P530" s="1">
        <v>113</v>
      </c>
      <c r="Q530" s="1">
        <v>84</v>
      </c>
      <c r="S530" s="1">
        <v>90</v>
      </c>
      <c r="T530" s="1">
        <v>364</v>
      </c>
      <c r="U530" s="1">
        <v>499</v>
      </c>
      <c r="W530" s="1">
        <v>6</v>
      </c>
      <c r="X530" s="1">
        <v>8</v>
      </c>
      <c r="Y530" s="1" t="s">
        <v>7358</v>
      </c>
      <c r="AZ530" s="66"/>
      <c r="BL530" s="14"/>
      <c r="CV530" s="14"/>
      <c r="DN530" s="14"/>
    </row>
    <row r="531" spans="1:301" s="1" customFormat="1">
      <c r="A531" s="14">
        <v>522</v>
      </c>
      <c r="B531" s="1">
        <v>81</v>
      </c>
      <c r="C531" s="1">
        <v>81</v>
      </c>
      <c r="D531" s="1">
        <v>152</v>
      </c>
      <c r="E531" s="1">
        <v>82</v>
      </c>
      <c r="F531" s="1">
        <v>336</v>
      </c>
      <c r="G531" s="1">
        <v>390</v>
      </c>
      <c r="H531" s="1">
        <v>40</v>
      </c>
      <c r="I531" s="1">
        <v>-20</v>
      </c>
      <c r="J531" s="1">
        <v>15</v>
      </c>
      <c r="K531" s="1" t="s">
        <v>7141</v>
      </c>
      <c r="P531" s="1">
        <v>93</v>
      </c>
      <c r="R531" s="1">
        <v>140</v>
      </c>
      <c r="S531" s="1">
        <v>74</v>
      </c>
      <c r="T531" s="1">
        <v>330</v>
      </c>
      <c r="U531" s="1">
        <v>410</v>
      </c>
      <c r="V531" s="1">
        <v>52</v>
      </c>
      <c r="W531" s="1">
        <v>-26</v>
      </c>
      <c r="X531" s="1">
        <v>14</v>
      </c>
      <c r="Y531" s="1" t="s">
        <v>7142</v>
      </c>
      <c r="GW531" s="1">
        <v>67.5</v>
      </c>
      <c r="GX531" s="1">
        <v>45</v>
      </c>
      <c r="GY531" s="1">
        <v>26</v>
      </c>
      <c r="GZ531" s="1">
        <v>12</v>
      </c>
      <c r="HA531" s="1">
        <v>9</v>
      </c>
      <c r="HB531" s="1">
        <v>80</v>
      </c>
      <c r="HC531" s="1">
        <v>118</v>
      </c>
      <c r="HD531" s="1">
        <v>48</v>
      </c>
      <c r="HG531" s="1">
        <v>89</v>
      </c>
      <c r="HH531" s="1">
        <v>40.450000000000003</v>
      </c>
      <c r="HI531" s="1">
        <v>46</v>
      </c>
      <c r="HJ531" s="1">
        <v>40.83</v>
      </c>
      <c r="HK531" s="1">
        <v>3.19</v>
      </c>
      <c r="HL531" s="1">
        <v>30</v>
      </c>
      <c r="HM531" s="1">
        <v>32</v>
      </c>
    </row>
    <row r="532" spans="1:301" s="1" customFormat="1">
      <c r="A532" s="14">
        <v>523</v>
      </c>
      <c r="B532" s="1">
        <v>93</v>
      </c>
      <c r="C532" s="1">
        <v>93</v>
      </c>
      <c r="D532" s="1">
        <v>182</v>
      </c>
      <c r="E532" s="1">
        <v>84</v>
      </c>
      <c r="F532" s="1">
        <v>354</v>
      </c>
      <c r="G532" s="1">
        <v>440</v>
      </c>
      <c r="H532" s="1">
        <v>84</v>
      </c>
      <c r="I532" s="1">
        <v>70</v>
      </c>
      <c r="J532" s="1">
        <v>75</v>
      </c>
      <c r="K532" s="1" t="s">
        <v>7139</v>
      </c>
    </row>
    <row r="533" spans="1:301" s="14" customFormat="1">
      <c r="A533" s="14">
        <v>524</v>
      </c>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v>70</v>
      </c>
      <c r="FA533" s="1">
        <v>43</v>
      </c>
      <c r="FB533" s="1">
        <v>25</v>
      </c>
      <c r="FC533" s="1">
        <v>11</v>
      </c>
      <c r="FD533" s="1">
        <v>13</v>
      </c>
      <c r="FE533" s="1">
        <v>90.7</v>
      </c>
      <c r="FF533" s="1">
        <v>143</v>
      </c>
      <c r="FG533" s="1">
        <v>43</v>
      </c>
      <c r="FH533" s="1"/>
      <c r="FI533" s="1"/>
      <c r="FJ533" s="1">
        <v>84</v>
      </c>
      <c r="FK533" s="1">
        <v>40</v>
      </c>
      <c r="FL533" s="1"/>
      <c r="FM533" s="1"/>
      <c r="FN533" s="1"/>
      <c r="FO533" s="1">
        <v>37</v>
      </c>
      <c r="FP533" s="1">
        <v>37</v>
      </c>
      <c r="FQ533" s="1"/>
      <c r="FR533" s="1">
        <v>1.35</v>
      </c>
      <c r="FS533" s="1">
        <v>2</v>
      </c>
      <c r="FT533" s="1">
        <v>1.99</v>
      </c>
      <c r="FU533" s="1">
        <v>17</v>
      </c>
      <c r="FV533" s="1">
        <v>10</v>
      </c>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c r="JW533" s="1"/>
      <c r="JX533" s="1"/>
      <c r="JY533" s="1"/>
      <c r="JZ533" s="1"/>
      <c r="KA533" s="1"/>
      <c r="KB533" s="1"/>
      <c r="KC533" s="1"/>
      <c r="KD533" s="1"/>
      <c r="KE533" s="1"/>
      <c r="KF533" s="1"/>
      <c r="KG533" s="1"/>
      <c r="KH533" s="1"/>
      <c r="KI533" s="1"/>
      <c r="KJ533" s="1"/>
      <c r="KK533" s="1"/>
      <c r="KL533" s="1"/>
      <c r="KM533" s="1"/>
      <c r="KN533" s="1"/>
      <c r="KO533" s="1"/>
    </row>
    <row r="534" spans="1:301" s="1" customFormat="1">
      <c r="A534" s="14">
        <v>525</v>
      </c>
      <c r="B534" s="1">
        <v>93</v>
      </c>
      <c r="C534" s="1">
        <v>93</v>
      </c>
      <c r="D534" s="1">
        <v>152</v>
      </c>
      <c r="E534" s="1">
        <v>130</v>
      </c>
      <c r="F534" s="1">
        <v>402</v>
      </c>
      <c r="G534" s="1">
        <v>499</v>
      </c>
      <c r="H534" s="1">
        <v>689</v>
      </c>
      <c r="I534" s="1">
        <v>-34</v>
      </c>
      <c r="J534" s="1">
        <v>152</v>
      </c>
      <c r="K534" s="1" t="s">
        <v>7010</v>
      </c>
      <c r="EZ534" s="1">
        <v>40</v>
      </c>
      <c r="FA534" s="1">
        <v>46</v>
      </c>
      <c r="FB534" s="1">
        <v>35</v>
      </c>
      <c r="FC534" s="1">
        <v>10</v>
      </c>
      <c r="FD534" s="1">
        <v>8</v>
      </c>
      <c r="FG534" s="1">
        <v>31</v>
      </c>
      <c r="FP534" s="1">
        <v>24</v>
      </c>
    </row>
    <row r="535" spans="1:301" s="1" customFormat="1">
      <c r="A535" s="14">
        <v>526</v>
      </c>
      <c r="B535" s="1">
        <v>94</v>
      </c>
      <c r="C535" s="1">
        <v>94</v>
      </c>
      <c r="D535" s="1">
        <v>178</v>
      </c>
      <c r="E535" s="1">
        <v>104</v>
      </c>
      <c r="F535" s="1">
        <v>348</v>
      </c>
      <c r="G535" s="1">
        <v>435</v>
      </c>
      <c r="H535" s="1">
        <v>13</v>
      </c>
      <c r="I535" s="1">
        <v>35</v>
      </c>
      <c r="J535" s="1">
        <v>31</v>
      </c>
      <c r="K535" s="1" t="s">
        <v>7036</v>
      </c>
      <c r="P535" s="1">
        <v>81</v>
      </c>
      <c r="R535" s="1">
        <v>180</v>
      </c>
      <c r="S535" s="1">
        <v>94</v>
      </c>
      <c r="T535" s="1">
        <v>376</v>
      </c>
      <c r="U535" s="1">
        <v>436</v>
      </c>
      <c r="V535" s="1">
        <v>62</v>
      </c>
      <c r="W535" s="1">
        <v>22</v>
      </c>
      <c r="X535" s="1">
        <v>23</v>
      </c>
      <c r="Y535" s="1" t="s">
        <v>7036</v>
      </c>
      <c r="EZ535" s="1">
        <v>65</v>
      </c>
      <c r="FA535" s="1">
        <v>40</v>
      </c>
      <c r="FB535" s="1">
        <v>27</v>
      </c>
      <c r="FD535" s="1">
        <v>9</v>
      </c>
      <c r="FG535" s="1">
        <v>29</v>
      </c>
      <c r="FH535" s="1">
        <v>45</v>
      </c>
      <c r="FI535" s="1">
        <v>62</v>
      </c>
      <c r="FL535" s="1">
        <v>34</v>
      </c>
      <c r="FN535" s="1">
        <v>2.9</v>
      </c>
      <c r="FO535" s="1">
        <v>37</v>
      </c>
    </row>
    <row r="536" spans="1:301" s="1" customFormat="1">
      <c r="A536" s="14">
        <v>527</v>
      </c>
      <c r="B536" s="1">
        <v>106</v>
      </c>
      <c r="C536" s="1">
        <v>106</v>
      </c>
      <c r="D536" s="1">
        <v>132</v>
      </c>
      <c r="E536" s="1">
        <v>158</v>
      </c>
      <c r="F536" s="1">
        <v>386</v>
      </c>
      <c r="G536" s="1">
        <v>512</v>
      </c>
      <c r="H536" s="1">
        <v>71</v>
      </c>
      <c r="I536" s="1">
        <v>-79</v>
      </c>
      <c r="J536" s="1">
        <v>33</v>
      </c>
      <c r="K536" s="1" t="s">
        <v>7394</v>
      </c>
      <c r="P536" s="1">
        <v>104</v>
      </c>
      <c r="Q536" s="1">
        <v>104</v>
      </c>
      <c r="R536" s="1">
        <v>134</v>
      </c>
      <c r="S536" s="1">
        <v>160</v>
      </c>
      <c r="T536" s="1">
        <v>384</v>
      </c>
      <c r="U536" s="1">
        <v>504</v>
      </c>
      <c r="V536" s="1">
        <v>67</v>
      </c>
      <c r="W536" s="1">
        <v>-77</v>
      </c>
      <c r="X536" s="1">
        <v>27</v>
      </c>
      <c r="Y536" s="1" t="s">
        <v>7395</v>
      </c>
    </row>
    <row r="537" spans="1:301" s="1" customFormat="1">
      <c r="A537" s="14">
        <v>528</v>
      </c>
      <c r="B537" s="1">
        <v>72</v>
      </c>
      <c r="C537" s="1">
        <v>30</v>
      </c>
      <c r="E537" s="1">
        <v>90</v>
      </c>
      <c r="F537" s="1">
        <v>374</v>
      </c>
      <c r="G537" s="1">
        <v>409</v>
      </c>
      <c r="I537" s="1">
        <v>146</v>
      </c>
      <c r="J537" s="1">
        <v>267</v>
      </c>
      <c r="K537" s="1" t="s">
        <v>7260</v>
      </c>
      <c r="P537" s="1">
        <v>58</v>
      </c>
      <c r="Q537" s="1">
        <v>49</v>
      </c>
      <c r="S537" s="1">
        <v>92</v>
      </c>
      <c r="T537" s="1">
        <v>412</v>
      </c>
      <c r="U537" s="1">
        <v>404</v>
      </c>
      <c r="W537" s="1">
        <v>148</v>
      </c>
      <c r="X537" s="1">
        <v>245</v>
      </c>
      <c r="Y537" s="1" t="s">
        <v>7261</v>
      </c>
      <c r="FY537" s="1">
        <v>55</v>
      </c>
      <c r="GW537" s="1">
        <v>60</v>
      </c>
      <c r="GX537" s="1">
        <v>55</v>
      </c>
      <c r="GY537" s="1">
        <v>33</v>
      </c>
      <c r="GZ537" s="1">
        <v>8</v>
      </c>
      <c r="HA537" s="1">
        <v>8</v>
      </c>
      <c r="HB537" s="1">
        <v>105</v>
      </c>
      <c r="HC537" s="1">
        <v>33.1</v>
      </c>
      <c r="HD537" s="1">
        <v>49</v>
      </c>
      <c r="HI537" s="1">
        <v>74</v>
      </c>
      <c r="HJ537" s="1">
        <v>67</v>
      </c>
      <c r="HK537" s="1">
        <v>4.29</v>
      </c>
      <c r="HM537" s="1">
        <v>27</v>
      </c>
      <c r="HO537" s="1">
        <v>12</v>
      </c>
      <c r="HQ537" s="1">
        <v>2</v>
      </c>
      <c r="JK537" s="1">
        <v>5</v>
      </c>
    </row>
    <row r="538" spans="1:301" s="1" customFormat="1">
      <c r="A538" s="14">
        <v>529</v>
      </c>
    </row>
    <row r="539" spans="1:301" s="1" customFormat="1">
      <c r="A539" s="14">
        <v>530</v>
      </c>
      <c r="B539" s="1">
        <v>91</v>
      </c>
      <c r="C539" s="1">
        <v>91</v>
      </c>
      <c r="D539" s="1">
        <v>112</v>
      </c>
      <c r="E539" s="1">
        <v>80</v>
      </c>
      <c r="F539" s="1">
        <v>358</v>
      </c>
      <c r="G539" s="1">
        <v>440</v>
      </c>
      <c r="H539" s="1">
        <v>54</v>
      </c>
      <c r="I539" s="1">
        <v>41</v>
      </c>
      <c r="J539" s="1">
        <v>40</v>
      </c>
      <c r="K539" s="1" t="s">
        <v>7286</v>
      </c>
    </row>
    <row r="540" spans="1:301" s="14" customFormat="1">
      <c r="A540" s="14">
        <v>531</v>
      </c>
      <c r="B540" s="1">
        <v>119</v>
      </c>
      <c r="C540" s="1"/>
      <c r="D540" s="1"/>
      <c r="E540" s="1">
        <v>70</v>
      </c>
      <c r="F540" s="1">
        <v>362</v>
      </c>
      <c r="G540" s="1">
        <v>509</v>
      </c>
      <c r="H540" s="1"/>
      <c r="I540" s="1">
        <v>10</v>
      </c>
      <c r="J540" s="1">
        <v>-36</v>
      </c>
      <c r="K540" s="1" t="s">
        <v>7379</v>
      </c>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v>75</v>
      </c>
      <c r="FA540" s="1">
        <v>35</v>
      </c>
      <c r="FB540" s="1">
        <v>20</v>
      </c>
      <c r="FC540" s="1">
        <v>11</v>
      </c>
      <c r="FD540" s="1">
        <v>13</v>
      </c>
      <c r="FE540" s="1"/>
      <c r="FF540" s="1"/>
      <c r="FG540" s="1">
        <v>32</v>
      </c>
      <c r="FH540" s="1"/>
      <c r="FI540" s="1"/>
      <c r="FJ540" s="1"/>
      <c r="FK540" s="1"/>
      <c r="FL540" s="1">
        <v>54</v>
      </c>
      <c r="FM540" s="1"/>
      <c r="FN540" s="1">
        <v>3.3</v>
      </c>
      <c r="FO540" s="1">
        <v>23</v>
      </c>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c r="JW540" s="1"/>
      <c r="JX540" s="1"/>
      <c r="JY540" s="1"/>
      <c r="JZ540" s="1"/>
      <c r="KA540" s="1"/>
      <c r="KB540" s="1"/>
      <c r="KC540" s="1"/>
      <c r="KD540" s="1"/>
      <c r="KE540" s="1"/>
      <c r="KF540" s="1"/>
      <c r="KG540" s="1"/>
      <c r="KH540" s="1"/>
      <c r="KI540" s="1"/>
      <c r="KJ540" s="1"/>
      <c r="KK540" s="1"/>
      <c r="KL540" s="1"/>
      <c r="KM540" s="1"/>
      <c r="KN540" s="1"/>
      <c r="KO540" s="1"/>
    </row>
    <row r="541" spans="1:301" s="1" customFormat="1">
      <c r="A541" s="14">
        <v>532</v>
      </c>
    </row>
    <row r="542" spans="1:301" s="1" customFormat="1">
      <c r="A542" s="14">
        <v>533</v>
      </c>
      <c r="B542" s="1">
        <v>92</v>
      </c>
      <c r="C542" s="1">
        <v>82</v>
      </c>
      <c r="E542" s="1">
        <v>134</v>
      </c>
      <c r="F542" s="1">
        <v>412</v>
      </c>
      <c r="G542" s="1">
        <v>509</v>
      </c>
      <c r="I542" s="1">
        <v>-47</v>
      </c>
      <c r="J542" s="1">
        <v>98</v>
      </c>
      <c r="K542" s="1" t="s">
        <v>7378</v>
      </c>
    </row>
    <row r="543" spans="1:301" s="1" customFormat="1">
      <c r="A543" s="14">
        <v>534</v>
      </c>
    </row>
    <row r="544" spans="1:301" s="1" customFormat="1">
      <c r="A544" s="14">
        <v>535</v>
      </c>
      <c r="B544" s="1">
        <v>82</v>
      </c>
      <c r="C544" s="1">
        <v>82</v>
      </c>
      <c r="D544" s="1">
        <v>150</v>
      </c>
      <c r="E544" s="1">
        <v>86</v>
      </c>
      <c r="F544" s="1">
        <v>378</v>
      </c>
      <c r="G544" s="1">
        <v>441</v>
      </c>
      <c r="H544" s="1">
        <v>84</v>
      </c>
      <c r="I544" s="1">
        <v>76</v>
      </c>
      <c r="J544" s="1">
        <v>73</v>
      </c>
      <c r="K544" s="1" t="s">
        <v>7029</v>
      </c>
    </row>
    <row r="545" spans="1:301" s="1" customFormat="1">
      <c r="A545" s="14">
        <v>536</v>
      </c>
      <c r="B545" s="1">
        <v>69</v>
      </c>
      <c r="C545" s="1">
        <v>69</v>
      </c>
      <c r="D545" s="1">
        <v>144</v>
      </c>
      <c r="E545" s="1">
        <v>84</v>
      </c>
      <c r="F545" s="1">
        <v>426</v>
      </c>
      <c r="G545" s="1">
        <v>456</v>
      </c>
      <c r="H545" s="1">
        <v>69</v>
      </c>
      <c r="I545" s="1">
        <v>70</v>
      </c>
      <c r="J545" s="1">
        <v>23</v>
      </c>
      <c r="K545" s="1" t="s">
        <v>7029</v>
      </c>
      <c r="P545" s="1">
        <v>58</v>
      </c>
      <c r="Q545" s="1">
        <v>58</v>
      </c>
      <c r="R545" s="1">
        <v>148</v>
      </c>
      <c r="S545" s="1">
        <v>84</v>
      </c>
      <c r="T545" s="1">
        <v>452</v>
      </c>
      <c r="U545" s="1">
        <v>443</v>
      </c>
      <c r="V545" s="1">
        <v>70</v>
      </c>
      <c r="W545" s="1">
        <v>66</v>
      </c>
      <c r="X545" s="1">
        <v>50</v>
      </c>
      <c r="Y545" s="1" t="s">
        <v>7084</v>
      </c>
      <c r="AD545" s="1">
        <v>74</v>
      </c>
      <c r="AE545" s="1">
        <v>74</v>
      </c>
      <c r="AF545" s="1">
        <v>144</v>
      </c>
      <c r="AG545" s="1">
        <v>80</v>
      </c>
      <c r="AH545" s="1">
        <v>460</v>
      </c>
      <c r="AI545" s="1">
        <v>510</v>
      </c>
      <c r="AJ545" s="1">
        <v>68</v>
      </c>
      <c r="AK545" s="1">
        <v>73</v>
      </c>
      <c r="AL545" s="1">
        <v>45</v>
      </c>
      <c r="AM545" s="1" t="s">
        <v>7085</v>
      </c>
      <c r="AR545" s="1">
        <v>54</v>
      </c>
      <c r="AS545" s="1">
        <v>54</v>
      </c>
      <c r="AT545" s="1">
        <v>138</v>
      </c>
      <c r="AU545" s="1">
        <v>88</v>
      </c>
      <c r="AV545" s="1">
        <v>488</v>
      </c>
      <c r="AW545" s="1">
        <v>462</v>
      </c>
      <c r="AX545" s="1">
        <v>39</v>
      </c>
      <c r="AY545" s="1">
        <v>47</v>
      </c>
      <c r="AZ545" s="1">
        <v>22</v>
      </c>
      <c r="BA545" s="1" t="s">
        <v>7086</v>
      </c>
      <c r="BF545" s="1">
        <v>51</v>
      </c>
      <c r="BG545" s="1">
        <v>51</v>
      </c>
      <c r="BH545" s="1">
        <v>132</v>
      </c>
      <c r="BI545" s="1">
        <v>86</v>
      </c>
      <c r="BJ545" s="1">
        <v>462</v>
      </c>
      <c r="BK545" s="1">
        <v>425</v>
      </c>
      <c r="BL545" s="1">
        <v>78</v>
      </c>
      <c r="BM545" s="1">
        <v>58</v>
      </c>
      <c r="BN545" s="1">
        <v>16</v>
      </c>
      <c r="BO545" s="1" t="s">
        <v>7087</v>
      </c>
      <c r="FY545" s="1">
        <v>52.5</v>
      </c>
      <c r="FZ545" s="1">
        <v>40</v>
      </c>
      <c r="GA545" s="1">
        <v>26</v>
      </c>
      <c r="GB545" s="1">
        <v>7</v>
      </c>
      <c r="GC545" s="1">
        <v>9</v>
      </c>
      <c r="GD545" s="1">
        <v>54.3</v>
      </c>
      <c r="GE545" s="1">
        <v>42</v>
      </c>
      <c r="GF545" s="1">
        <v>24</v>
      </c>
      <c r="GK545" s="1">
        <v>37</v>
      </c>
      <c r="GL545" s="1">
        <v>26</v>
      </c>
      <c r="GM545" s="1">
        <v>2.58</v>
      </c>
      <c r="GN545" s="1">
        <v>26</v>
      </c>
      <c r="KB545" s="1">
        <v>1</v>
      </c>
      <c r="KC545" s="1" t="s">
        <v>7088</v>
      </c>
    </row>
    <row r="546" spans="1:301" s="1" customFormat="1">
      <c r="A546" s="14">
        <v>537</v>
      </c>
      <c r="B546" s="1">
        <v>86</v>
      </c>
      <c r="C546" s="1">
        <v>86</v>
      </c>
      <c r="D546" s="1">
        <v>182</v>
      </c>
      <c r="E546" s="1">
        <v>76</v>
      </c>
      <c r="F546" s="1">
        <v>380</v>
      </c>
      <c r="G546" s="1">
        <v>454</v>
      </c>
      <c r="H546" s="1">
        <v>76</v>
      </c>
      <c r="I546" s="1">
        <v>-4</v>
      </c>
      <c r="J546" s="1">
        <v>131</v>
      </c>
      <c r="K546" s="1" t="s">
        <v>7184</v>
      </c>
      <c r="P546" s="1">
        <v>88</v>
      </c>
      <c r="Q546" s="1">
        <v>88</v>
      </c>
      <c r="R546" s="1">
        <v>178</v>
      </c>
      <c r="S546" s="1">
        <v>68</v>
      </c>
      <c r="T546" s="1">
        <v>372</v>
      </c>
      <c r="U546" s="1">
        <v>450</v>
      </c>
      <c r="V546" s="1">
        <v>67</v>
      </c>
      <c r="W546" s="1">
        <v>5</v>
      </c>
      <c r="X546" s="1">
        <v>166</v>
      </c>
      <c r="Y546" s="1" t="s">
        <v>7185</v>
      </c>
      <c r="AD546" s="1">
        <v>86</v>
      </c>
      <c r="AE546" s="1">
        <v>86</v>
      </c>
      <c r="AF546" s="1">
        <v>208</v>
      </c>
      <c r="AG546" s="1">
        <v>60</v>
      </c>
      <c r="AH546" s="1">
        <v>384</v>
      </c>
      <c r="AI546" s="1">
        <v>459</v>
      </c>
      <c r="AJ546" s="1">
        <v>59</v>
      </c>
      <c r="AK546" s="1">
        <v>15</v>
      </c>
      <c r="AL546" s="1">
        <v>213</v>
      </c>
      <c r="AM546" s="1" t="s">
        <v>7186</v>
      </c>
    </row>
    <row r="547" spans="1:301" s="1" customFormat="1">
      <c r="A547" s="14">
        <v>538</v>
      </c>
      <c r="B547" s="1">
        <v>83</v>
      </c>
      <c r="C547" s="1">
        <v>83</v>
      </c>
      <c r="D547" s="1">
        <v>164</v>
      </c>
      <c r="E547" s="1">
        <v>92</v>
      </c>
      <c r="F547" s="1">
        <v>522</v>
      </c>
      <c r="G547" s="1">
        <v>613</v>
      </c>
      <c r="H547" s="1">
        <v>85</v>
      </c>
      <c r="I547" s="1">
        <v>82</v>
      </c>
      <c r="J547" s="1">
        <v>94</v>
      </c>
      <c r="K547" s="1" t="s">
        <v>7221</v>
      </c>
      <c r="P547" s="1">
        <v>78</v>
      </c>
      <c r="Q547" s="1">
        <v>80</v>
      </c>
      <c r="R547" s="1">
        <v>168</v>
      </c>
      <c r="S547" s="1">
        <v>98</v>
      </c>
      <c r="T547" s="1">
        <v>450</v>
      </c>
      <c r="U547" s="1">
        <v>513</v>
      </c>
      <c r="V547" s="1">
        <v>86</v>
      </c>
      <c r="W547" s="1">
        <v>77</v>
      </c>
      <c r="X547" s="1">
        <v>74</v>
      </c>
      <c r="Y547" s="1" t="s">
        <v>7222</v>
      </c>
    </row>
    <row r="548" spans="1:301" s="1" customFormat="1">
      <c r="A548" s="14">
        <v>539</v>
      </c>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c r="AN548" s="14"/>
      <c r="AO548" s="14"/>
      <c r="AP548" s="14"/>
      <c r="AQ548" s="14"/>
      <c r="AR548" s="14"/>
      <c r="AS548" s="14"/>
      <c r="AT548" s="14"/>
      <c r="AU548" s="14"/>
      <c r="AV548" s="14"/>
      <c r="AW548" s="14"/>
      <c r="AX548" s="14"/>
      <c r="AY548" s="14"/>
      <c r="AZ548" s="14"/>
      <c r="BA548" s="14"/>
      <c r="BB548" s="14"/>
      <c r="BC548" s="14"/>
      <c r="BD548" s="14"/>
      <c r="BE548" s="14"/>
      <c r="BF548" s="14"/>
      <c r="BG548" s="14"/>
      <c r="BH548" s="14"/>
      <c r="BI548" s="14"/>
      <c r="BJ548" s="14"/>
      <c r="BK548" s="14"/>
      <c r="BL548" s="14"/>
      <c r="BM548" s="14"/>
      <c r="BN548" s="14"/>
      <c r="BO548" s="14"/>
      <c r="BP548" s="14"/>
      <c r="BQ548" s="14"/>
      <c r="BR548" s="14"/>
      <c r="BS548" s="14"/>
      <c r="BT548" s="14"/>
      <c r="BU548" s="14"/>
      <c r="BV548" s="14"/>
      <c r="BW548" s="14"/>
      <c r="BX548" s="14"/>
      <c r="BY548" s="14"/>
      <c r="BZ548" s="14"/>
      <c r="CA548" s="14"/>
      <c r="CB548" s="14"/>
      <c r="CC548" s="14"/>
      <c r="CD548" s="14"/>
      <c r="CE548" s="14"/>
      <c r="CF548" s="14"/>
      <c r="CG548" s="14"/>
      <c r="CH548" s="14"/>
      <c r="CI548" s="14"/>
      <c r="CJ548" s="14"/>
      <c r="CK548" s="14"/>
      <c r="CL548" s="14"/>
      <c r="CM548" s="14"/>
      <c r="CN548" s="14"/>
      <c r="CO548" s="14"/>
      <c r="CP548" s="14"/>
      <c r="CQ548" s="14"/>
      <c r="CR548" s="14"/>
      <c r="CS548" s="14"/>
      <c r="CT548" s="14"/>
      <c r="CU548" s="14"/>
      <c r="CV548" s="14"/>
      <c r="CW548" s="14"/>
      <c r="CX548" s="14"/>
      <c r="CY548" s="14"/>
      <c r="CZ548" s="14"/>
      <c r="DA548" s="14"/>
      <c r="DB548" s="14"/>
      <c r="DC548" s="14"/>
      <c r="DD548" s="14"/>
      <c r="DE548" s="14"/>
      <c r="DF548" s="14"/>
      <c r="DG548" s="14"/>
      <c r="DH548" s="14"/>
      <c r="DI548" s="14"/>
      <c r="DJ548" s="14"/>
      <c r="DK548" s="14"/>
      <c r="DL548" s="14"/>
      <c r="DM548" s="14"/>
      <c r="DN548" s="14"/>
      <c r="DO548" s="14"/>
      <c r="DP548" s="14"/>
      <c r="DQ548" s="14"/>
      <c r="DR548" s="14"/>
      <c r="DS548" s="14"/>
      <c r="DT548" s="14"/>
      <c r="DU548" s="14"/>
      <c r="DV548" s="14"/>
      <c r="DW548" s="14"/>
      <c r="DX548" s="14"/>
      <c r="DY548" s="14"/>
      <c r="DZ548" s="14"/>
      <c r="EA548" s="14"/>
      <c r="EB548" s="14"/>
      <c r="EC548" s="14"/>
      <c r="ED548" s="14"/>
      <c r="EE548" s="14"/>
      <c r="EF548" s="14"/>
      <c r="EG548" s="14"/>
      <c r="EH548" s="14"/>
      <c r="EI548" s="14"/>
      <c r="EJ548" s="14"/>
      <c r="EK548" s="14"/>
      <c r="EL548" s="14"/>
      <c r="EM548" s="14"/>
      <c r="EN548" s="14"/>
      <c r="EO548" s="14"/>
      <c r="EP548" s="14"/>
      <c r="EQ548" s="14"/>
      <c r="ER548" s="14"/>
      <c r="ES548" s="14"/>
      <c r="ET548" s="14"/>
      <c r="EU548" s="14"/>
      <c r="EV548" s="14"/>
      <c r="EW548" s="14"/>
      <c r="EX548" s="14"/>
      <c r="EY548" s="14"/>
      <c r="EZ548" s="14"/>
      <c r="FA548" s="14"/>
      <c r="FB548" s="14"/>
      <c r="FC548" s="14"/>
      <c r="FD548" s="14"/>
      <c r="FE548" s="14"/>
      <c r="FF548" s="14"/>
      <c r="FG548" s="14"/>
      <c r="FH548" s="14"/>
      <c r="FI548" s="14"/>
      <c r="FJ548" s="14"/>
      <c r="FK548" s="14"/>
      <c r="FL548" s="14"/>
      <c r="FM548" s="14"/>
      <c r="FN548" s="14"/>
      <c r="FO548" s="14"/>
      <c r="FP548" s="14"/>
      <c r="FQ548" s="14"/>
      <c r="FR548" s="14"/>
      <c r="FS548" s="14"/>
      <c r="FT548" s="14"/>
      <c r="FU548" s="14"/>
      <c r="FV548" s="14"/>
      <c r="FW548" s="14"/>
      <c r="FX548" s="14"/>
      <c r="FY548" s="14"/>
      <c r="FZ548" s="14"/>
      <c r="GA548" s="14"/>
      <c r="GB548" s="14"/>
      <c r="GC548" s="14"/>
      <c r="GD548" s="14"/>
      <c r="GE548" s="14"/>
      <c r="GF548" s="14"/>
      <c r="GG548" s="14"/>
      <c r="GH548" s="14"/>
      <c r="GI548" s="14"/>
      <c r="GJ548" s="14"/>
      <c r="GK548" s="14"/>
      <c r="GL548" s="14"/>
      <c r="GM548" s="14"/>
      <c r="GN548" s="14"/>
      <c r="GO548" s="14"/>
      <c r="GP548" s="14"/>
      <c r="GQ548" s="14"/>
      <c r="GR548" s="14"/>
      <c r="GS548" s="14"/>
      <c r="GT548" s="14"/>
      <c r="GU548" s="14"/>
      <c r="GV548" s="14"/>
      <c r="GW548" s="14"/>
      <c r="GX548" s="14"/>
      <c r="GY548" s="14"/>
      <c r="GZ548" s="14"/>
      <c r="HA548" s="14"/>
      <c r="HB548" s="14"/>
      <c r="HC548" s="14"/>
      <c r="HD548" s="14"/>
      <c r="HE548" s="14"/>
      <c r="HF548" s="14"/>
      <c r="HG548" s="14"/>
      <c r="HH548" s="14"/>
      <c r="HI548" s="14"/>
      <c r="HJ548" s="14"/>
      <c r="HK548" s="14"/>
      <c r="HL548" s="14"/>
      <c r="HM548" s="14"/>
      <c r="HN548" s="14"/>
      <c r="HO548" s="14"/>
      <c r="HP548" s="14"/>
      <c r="HQ548" s="14"/>
      <c r="HR548" s="14"/>
      <c r="HS548" s="14"/>
      <c r="HT548" s="14"/>
      <c r="HU548" s="14"/>
      <c r="HV548" s="14"/>
      <c r="HW548" s="14"/>
      <c r="HX548" s="14"/>
      <c r="HY548" s="14"/>
      <c r="HZ548" s="14"/>
      <c r="IA548" s="14"/>
      <c r="IB548" s="14"/>
      <c r="IC548" s="14"/>
      <c r="ID548" s="14"/>
      <c r="IE548" s="14"/>
      <c r="IF548" s="14"/>
      <c r="IG548" s="14"/>
      <c r="IH548" s="14"/>
      <c r="II548" s="14"/>
      <c r="IJ548" s="14"/>
      <c r="IK548" s="14"/>
      <c r="IL548" s="14"/>
      <c r="IM548" s="14"/>
      <c r="IN548" s="14"/>
      <c r="IO548" s="14"/>
      <c r="IP548" s="14"/>
      <c r="IQ548" s="14"/>
      <c r="IR548" s="14"/>
      <c r="IS548" s="14"/>
      <c r="IT548" s="14"/>
      <c r="IU548" s="14"/>
      <c r="IV548" s="14"/>
      <c r="IW548" s="14"/>
      <c r="IX548" s="14"/>
      <c r="IY548" s="14"/>
      <c r="IZ548" s="14"/>
      <c r="JA548" s="14"/>
      <c r="JB548" s="14"/>
      <c r="JC548" s="14"/>
      <c r="JD548" s="14"/>
      <c r="JE548" s="14"/>
      <c r="JF548" s="14"/>
      <c r="JG548" s="14"/>
      <c r="JH548" s="14"/>
      <c r="JI548" s="14"/>
      <c r="JJ548" s="14"/>
      <c r="JK548" s="14"/>
      <c r="JL548" s="14"/>
      <c r="JM548" s="14"/>
      <c r="JN548" s="14"/>
      <c r="JO548" s="14"/>
      <c r="JP548" s="14"/>
      <c r="JQ548" s="14"/>
      <c r="JR548" s="14"/>
      <c r="JS548" s="14"/>
      <c r="JT548" s="14"/>
      <c r="JU548" s="14"/>
      <c r="JV548" s="14"/>
      <c r="JW548" s="14"/>
      <c r="JX548" s="14"/>
      <c r="JY548" s="14"/>
      <c r="JZ548" s="14"/>
      <c r="KA548" s="14"/>
      <c r="KB548" s="14"/>
      <c r="KC548" s="14"/>
      <c r="KD548" s="14"/>
      <c r="KE548" s="14"/>
      <c r="KF548" s="14"/>
      <c r="KG548" s="14"/>
      <c r="KH548" s="14"/>
      <c r="KI548" s="14"/>
      <c r="KJ548" s="14"/>
      <c r="KK548" s="14"/>
      <c r="KL548" s="14"/>
      <c r="KM548" s="14"/>
      <c r="KN548" s="14"/>
      <c r="KO548" s="14"/>
    </row>
    <row r="549" spans="1:301" s="1" customFormat="1">
      <c r="A549" s="14">
        <v>540</v>
      </c>
      <c r="B549" s="1">
        <v>83</v>
      </c>
      <c r="C549" s="1">
        <v>83</v>
      </c>
      <c r="D549" s="1">
        <v>174</v>
      </c>
      <c r="E549" s="1">
        <v>100</v>
      </c>
      <c r="F549" s="1">
        <v>344</v>
      </c>
      <c r="G549" s="1">
        <v>404</v>
      </c>
      <c r="H549" s="1">
        <v>52</v>
      </c>
      <c r="I549" s="1">
        <v>-42</v>
      </c>
      <c r="J549" s="1">
        <v>22</v>
      </c>
      <c r="K549" s="1" t="s">
        <v>7094</v>
      </c>
      <c r="FY549" s="1">
        <v>60</v>
      </c>
      <c r="FZ549" s="1">
        <v>49</v>
      </c>
      <c r="GA549" s="1">
        <v>33</v>
      </c>
      <c r="GB549" s="1">
        <v>11</v>
      </c>
      <c r="GC549" s="1">
        <v>10</v>
      </c>
      <c r="GF549" s="1">
        <v>35</v>
      </c>
      <c r="GG549" s="1">
        <v>40</v>
      </c>
      <c r="GH549" s="1">
        <v>54</v>
      </c>
      <c r="GK549" s="1">
        <v>17</v>
      </c>
      <c r="GL549" s="1">
        <v>17</v>
      </c>
      <c r="GM549" s="1">
        <v>2.08</v>
      </c>
      <c r="GN549" s="1">
        <v>36</v>
      </c>
      <c r="GO549" s="1">
        <v>40</v>
      </c>
    </row>
    <row r="550" spans="1:301" s="1" customFormat="1">
      <c r="A550" s="1">
        <v>541</v>
      </c>
    </row>
    <row r="551" spans="1:301" s="1" customFormat="1">
      <c r="A551" s="1">
        <v>542</v>
      </c>
      <c r="B551" s="1">
        <v>98</v>
      </c>
      <c r="C551" s="1">
        <v>115</v>
      </c>
      <c r="E551" s="1">
        <v>136</v>
      </c>
      <c r="F551" s="1">
        <v>362</v>
      </c>
      <c r="G551" s="1">
        <v>462</v>
      </c>
      <c r="I551" s="1">
        <v>-51</v>
      </c>
      <c r="J551" s="1">
        <v>266</v>
      </c>
      <c r="K551" s="1" t="s">
        <v>8181</v>
      </c>
    </row>
    <row r="552" spans="1:301" s="1" customFormat="1">
      <c r="A552" s="1">
        <v>543</v>
      </c>
    </row>
    <row r="553" spans="1:301" s="1" customFormat="1">
      <c r="A553" s="1">
        <v>544</v>
      </c>
      <c r="B553" s="1">
        <v>97</v>
      </c>
      <c r="C553" s="1">
        <v>97</v>
      </c>
      <c r="D553" s="1">
        <v>146</v>
      </c>
      <c r="E553" s="1">
        <v>70</v>
      </c>
      <c r="F553" s="1">
        <v>364</v>
      </c>
      <c r="G553" s="1">
        <v>462</v>
      </c>
      <c r="H553" s="1">
        <v>32</v>
      </c>
      <c r="I553" s="1">
        <v>31</v>
      </c>
      <c r="J553" s="1">
        <v>31</v>
      </c>
      <c r="K553" s="1" t="s">
        <v>7139</v>
      </c>
      <c r="P553" s="1">
        <v>97</v>
      </c>
      <c r="Q553" s="1">
        <v>97</v>
      </c>
      <c r="R553" s="1">
        <v>148</v>
      </c>
      <c r="S553" s="1">
        <v>70</v>
      </c>
      <c r="T553" s="1">
        <v>362</v>
      </c>
      <c r="U553" s="1">
        <v>459</v>
      </c>
      <c r="V553" s="1">
        <v>33</v>
      </c>
      <c r="W553" s="1">
        <v>30</v>
      </c>
      <c r="X553" s="1">
        <v>25</v>
      </c>
      <c r="Y553" s="1" t="s">
        <v>7139</v>
      </c>
      <c r="AD553" s="1">
        <v>98</v>
      </c>
      <c r="AE553" s="1">
        <v>89</v>
      </c>
      <c r="AF553" s="1">
        <v>148</v>
      </c>
      <c r="AG553" s="1">
        <v>74</v>
      </c>
      <c r="AH553" s="1">
        <v>372</v>
      </c>
      <c r="AI553" s="1">
        <v>474</v>
      </c>
      <c r="AJ553" s="1">
        <v>30</v>
      </c>
      <c r="AK553" s="1">
        <v>33</v>
      </c>
      <c r="AL553" s="1">
        <v>34</v>
      </c>
      <c r="AM553" s="1" t="s">
        <v>7139</v>
      </c>
      <c r="EZ553" s="1">
        <v>55</v>
      </c>
      <c r="FA553" s="1">
        <v>43</v>
      </c>
      <c r="FB553" s="1">
        <v>34</v>
      </c>
      <c r="FC553" s="1">
        <v>10</v>
      </c>
      <c r="FD553" s="1">
        <v>10</v>
      </c>
      <c r="FE553" s="1">
        <v>82.75</v>
      </c>
      <c r="FF553" s="1">
        <v>71.2</v>
      </c>
      <c r="FG553" s="1">
        <v>36</v>
      </c>
      <c r="FL553" s="1">
        <v>18</v>
      </c>
      <c r="FN553" s="1">
        <v>1.77</v>
      </c>
      <c r="FO553" s="1">
        <v>30</v>
      </c>
      <c r="FP553" s="1">
        <v>30</v>
      </c>
    </row>
    <row r="554" spans="1:301" s="1" customFormat="1">
      <c r="A554" s="1">
        <v>545</v>
      </c>
    </row>
    <row r="555" spans="1:301" s="1" customFormat="1">
      <c r="A555" s="1">
        <v>546</v>
      </c>
      <c r="B555" s="1">
        <v>92</v>
      </c>
      <c r="C555" s="1">
        <v>92</v>
      </c>
      <c r="D555" s="1">
        <v>144</v>
      </c>
      <c r="E555" s="1">
        <v>82</v>
      </c>
      <c r="F555" s="1">
        <v>338</v>
      </c>
      <c r="G555" s="1">
        <v>417</v>
      </c>
      <c r="H555" s="1">
        <v>68</v>
      </c>
      <c r="I555" s="1">
        <v>13</v>
      </c>
      <c r="J555" s="1">
        <v>52</v>
      </c>
      <c r="K555" s="1" t="s">
        <v>7139</v>
      </c>
    </row>
    <row r="556" spans="1:301" s="1" customFormat="1">
      <c r="A556" s="1">
        <v>547</v>
      </c>
      <c r="B556" s="1">
        <v>101</v>
      </c>
      <c r="C556" s="1">
        <v>101</v>
      </c>
      <c r="D556" s="1">
        <v>170</v>
      </c>
      <c r="E556" s="1">
        <v>102</v>
      </c>
      <c r="F556" s="1">
        <v>360</v>
      </c>
      <c r="G556" s="1">
        <v>466</v>
      </c>
      <c r="H556" s="1">
        <v>51</v>
      </c>
      <c r="I556" s="1">
        <v>53</v>
      </c>
      <c r="J556" s="1">
        <v>169</v>
      </c>
      <c r="K556" s="1" t="s">
        <v>8180</v>
      </c>
    </row>
    <row r="557" spans="1:301" s="1" customFormat="1">
      <c r="A557" s="1">
        <v>548</v>
      </c>
      <c r="EZ557" s="1">
        <v>60</v>
      </c>
      <c r="FA557" s="1">
        <v>50</v>
      </c>
      <c r="FB557" s="1">
        <v>35</v>
      </c>
      <c r="FC557" s="1">
        <v>12</v>
      </c>
      <c r="FD557" s="1">
        <v>10</v>
      </c>
      <c r="FE557" s="1">
        <v>98.5</v>
      </c>
      <c r="FF557" s="1">
        <v>47.1</v>
      </c>
      <c r="FG557" s="1">
        <v>50</v>
      </c>
      <c r="FJ557" s="1">
        <v>79</v>
      </c>
      <c r="FK557" s="1">
        <v>35.909999999999997</v>
      </c>
      <c r="FL557" s="1">
        <v>49</v>
      </c>
      <c r="FN557" s="1">
        <v>3.12</v>
      </c>
      <c r="FO557" s="1">
        <v>35</v>
      </c>
      <c r="FP557" s="1">
        <v>30</v>
      </c>
      <c r="FS557" s="1">
        <v>2.1</v>
      </c>
      <c r="FW557" s="1">
        <v>17</v>
      </c>
      <c r="FX557" s="1">
        <v>9</v>
      </c>
    </row>
    <row r="558" spans="1:301" s="1" customFormat="1">
      <c r="A558" s="1">
        <v>549</v>
      </c>
      <c r="EZ558" s="1">
        <v>65</v>
      </c>
      <c r="FA558" s="1">
        <v>46</v>
      </c>
      <c r="FB558" s="1">
        <v>27</v>
      </c>
      <c r="FC558" s="1">
        <v>12</v>
      </c>
      <c r="FD558" s="1">
        <v>12</v>
      </c>
      <c r="FG558" s="1">
        <v>39</v>
      </c>
      <c r="FL558" s="1">
        <v>27</v>
      </c>
      <c r="FN558" s="1">
        <v>2.33</v>
      </c>
      <c r="FO558" s="1">
        <v>30</v>
      </c>
      <c r="FP558" s="1">
        <v>28</v>
      </c>
    </row>
    <row r="559" spans="1:301" s="1" customFormat="1">
      <c r="A559" s="1">
        <v>550</v>
      </c>
    </row>
    <row r="560" spans="1:301" s="1" customFormat="1">
      <c r="A560" s="1">
        <v>551</v>
      </c>
      <c r="B560" s="1">
        <v>80</v>
      </c>
      <c r="C560" s="1">
        <v>80</v>
      </c>
      <c r="D560" s="1">
        <v>178</v>
      </c>
      <c r="E560" s="1">
        <v>140</v>
      </c>
      <c r="F560" s="1">
        <v>458</v>
      </c>
      <c r="G560" s="1">
        <v>528</v>
      </c>
      <c r="H560" s="1">
        <v>87</v>
      </c>
      <c r="I560" s="1">
        <v>157</v>
      </c>
      <c r="J560" s="1">
        <v>77</v>
      </c>
      <c r="K560" s="1" t="s">
        <v>8173</v>
      </c>
      <c r="EZ560" s="1">
        <v>60</v>
      </c>
      <c r="FA560" s="1">
        <v>49</v>
      </c>
      <c r="FB560" s="1">
        <v>31</v>
      </c>
      <c r="FC560" s="1">
        <v>12</v>
      </c>
      <c r="FD560" s="1">
        <v>14</v>
      </c>
      <c r="FL560" s="1">
        <v>51</v>
      </c>
      <c r="FN560" s="1">
        <v>3.2</v>
      </c>
      <c r="GW560" s="1">
        <v>60</v>
      </c>
      <c r="GX560" s="1">
        <v>48</v>
      </c>
      <c r="GY560" s="1">
        <v>28</v>
      </c>
      <c r="GZ560" s="1">
        <v>10</v>
      </c>
      <c r="HA560" s="1">
        <v>11</v>
      </c>
      <c r="HI560" s="1">
        <v>53</v>
      </c>
      <c r="HK560" s="1">
        <v>3.45</v>
      </c>
      <c r="HL560" s="1">
        <v>35</v>
      </c>
      <c r="HM560" s="1">
        <v>32</v>
      </c>
      <c r="IO560" s="1">
        <f>EZ560-GW560</f>
        <v>0</v>
      </c>
      <c r="IP560" s="1">
        <f>FA560-GX560</f>
        <v>1</v>
      </c>
      <c r="IQ560" s="1">
        <f>FB560-GY560</f>
        <v>3</v>
      </c>
      <c r="IR560" s="1">
        <f>FC560-GZ560</f>
        <v>2</v>
      </c>
      <c r="IS560" s="1">
        <f>FD560-HA560</f>
        <v>3</v>
      </c>
      <c r="JA560" s="1">
        <f>FL560-HI560</f>
        <v>-2</v>
      </c>
      <c r="JC560" s="1">
        <f>FN560-HK560</f>
        <v>-0.25</v>
      </c>
    </row>
    <row r="561" spans="1:180" s="1" customFormat="1">
      <c r="A561" s="1">
        <v>552</v>
      </c>
      <c r="B561" s="1">
        <v>99</v>
      </c>
      <c r="C561" s="1">
        <v>99</v>
      </c>
      <c r="D561" s="1">
        <v>130</v>
      </c>
      <c r="E561" s="1">
        <v>90</v>
      </c>
      <c r="F561" s="1">
        <v>350</v>
      </c>
      <c r="G561" s="1">
        <v>449</v>
      </c>
      <c r="H561" s="1">
        <v>85</v>
      </c>
      <c r="I561" s="1">
        <v>88</v>
      </c>
      <c r="J561" s="1">
        <v>59</v>
      </c>
      <c r="K561" s="1" t="s">
        <v>8179</v>
      </c>
    </row>
    <row r="562" spans="1:180" s="1" customFormat="1">
      <c r="A562" s="1">
        <v>553</v>
      </c>
      <c r="B562" s="1">
        <v>67</v>
      </c>
      <c r="C562" s="1">
        <v>67</v>
      </c>
      <c r="D562" s="1">
        <v>156</v>
      </c>
      <c r="E562" s="1">
        <v>86</v>
      </c>
      <c r="F562" s="1">
        <v>402</v>
      </c>
      <c r="G562" s="1">
        <v>424</v>
      </c>
      <c r="H562" s="1">
        <v>57</v>
      </c>
      <c r="I562" s="1">
        <v>43</v>
      </c>
      <c r="J562" s="1">
        <v>49</v>
      </c>
      <c r="K562" s="1" t="s">
        <v>7176</v>
      </c>
    </row>
    <row r="563" spans="1:180" s="1" customFormat="1">
      <c r="A563" s="1">
        <v>554</v>
      </c>
    </row>
    <row r="564" spans="1:180" s="1" customFormat="1">
      <c r="A564" s="1">
        <v>555</v>
      </c>
      <c r="B564" s="1">
        <v>100</v>
      </c>
      <c r="D564" s="1">
        <v>184</v>
      </c>
      <c r="E564" s="1">
        <v>78</v>
      </c>
      <c r="F564" s="1">
        <v>314</v>
      </c>
      <c r="G564" s="1">
        <v>405</v>
      </c>
      <c r="H564" s="1">
        <v>45</v>
      </c>
      <c r="I564" s="1">
        <v>-15</v>
      </c>
      <c r="J564" s="1">
        <v>-55</v>
      </c>
      <c r="K564" s="1" t="s">
        <v>8176</v>
      </c>
      <c r="EZ564" s="1">
        <v>60</v>
      </c>
      <c r="FA564" s="1">
        <v>40</v>
      </c>
      <c r="FB564" s="1">
        <v>25</v>
      </c>
      <c r="FC564" s="1">
        <v>17</v>
      </c>
      <c r="FD564" s="1">
        <v>11</v>
      </c>
      <c r="FE564" s="1">
        <v>49.9</v>
      </c>
      <c r="FF564" s="1">
        <v>65.599999999999994</v>
      </c>
      <c r="FG564" s="1">
        <v>34</v>
      </c>
      <c r="FJ564" s="1">
        <v>41</v>
      </c>
      <c r="FK564" s="1">
        <v>22.78</v>
      </c>
      <c r="FL564" s="1">
        <v>56</v>
      </c>
      <c r="FN564" s="1">
        <v>3.37</v>
      </c>
      <c r="FO564" s="1">
        <v>33</v>
      </c>
      <c r="FP564" s="1">
        <v>38</v>
      </c>
      <c r="FR564" s="1">
        <v>0.98</v>
      </c>
      <c r="FS564" s="1">
        <v>2</v>
      </c>
      <c r="FT564" s="1">
        <v>2.25</v>
      </c>
      <c r="FV564" s="1">
        <v>3</v>
      </c>
      <c r="FW564" s="1">
        <v>22</v>
      </c>
      <c r="FX564" s="1">
        <v>20</v>
      </c>
    </row>
    <row r="565" spans="1:180" s="1" customFormat="1">
      <c r="A565" s="1">
        <v>556</v>
      </c>
    </row>
    <row r="566" spans="1:180" s="1" customFormat="1">
      <c r="A566" s="1">
        <v>557</v>
      </c>
      <c r="B566" s="1">
        <v>72</v>
      </c>
      <c r="C566" s="1">
        <v>72</v>
      </c>
      <c r="D566" s="1">
        <v>118</v>
      </c>
      <c r="E566" s="1">
        <v>82</v>
      </c>
      <c r="F566" s="1">
        <v>374</v>
      </c>
      <c r="G566" s="1">
        <v>409</v>
      </c>
      <c r="H566" s="1">
        <v>86</v>
      </c>
      <c r="I566" s="1">
        <v>85</v>
      </c>
      <c r="J566" s="1">
        <v>77</v>
      </c>
      <c r="K566" s="1" t="s">
        <v>7139</v>
      </c>
    </row>
    <row r="567" spans="1:180" s="1" customFormat="1">
      <c r="A567" s="1">
        <v>558</v>
      </c>
    </row>
    <row r="568" spans="1:180" s="1" customFormat="1">
      <c r="A568" s="1">
        <v>559</v>
      </c>
    </row>
    <row r="569" spans="1:180" s="1" customFormat="1">
      <c r="A569" s="1">
        <v>560</v>
      </c>
    </row>
    <row r="570" spans="1:180" s="1" customFormat="1">
      <c r="A570" s="1">
        <v>561</v>
      </c>
    </row>
    <row r="571" spans="1:180" s="1" customFormat="1">
      <c r="A571" s="1">
        <v>562</v>
      </c>
      <c r="B571" s="1">
        <v>127</v>
      </c>
      <c r="C571" s="1">
        <v>127</v>
      </c>
      <c r="D571" s="1">
        <v>144</v>
      </c>
      <c r="E571" s="1">
        <v>92</v>
      </c>
      <c r="F571" s="1">
        <v>310</v>
      </c>
      <c r="G571" s="1">
        <v>450</v>
      </c>
      <c r="H571" s="1">
        <v>73</v>
      </c>
      <c r="I571" s="1">
        <v>-36</v>
      </c>
      <c r="J571" s="1">
        <v>74</v>
      </c>
      <c r="K571" s="1" t="s">
        <v>8171</v>
      </c>
    </row>
    <row r="572" spans="1:180" s="1" customFormat="1">
      <c r="A572" s="1">
        <v>563</v>
      </c>
      <c r="B572" s="1">
        <v>75</v>
      </c>
      <c r="C572" s="1">
        <v>75</v>
      </c>
      <c r="D572" s="1">
        <v>150</v>
      </c>
      <c r="E572" s="1">
        <v>76</v>
      </c>
      <c r="F572" s="1">
        <v>420</v>
      </c>
      <c r="G572" s="1">
        <v>469</v>
      </c>
      <c r="H572" s="1">
        <v>59</v>
      </c>
      <c r="I572" s="1">
        <v>14</v>
      </c>
      <c r="J572" s="1">
        <v>-9</v>
      </c>
      <c r="K572" s="1" t="s">
        <v>7215</v>
      </c>
      <c r="EZ572" s="1">
        <v>65</v>
      </c>
      <c r="FA572" s="1">
        <v>47</v>
      </c>
      <c r="FB572" s="1">
        <v>30</v>
      </c>
      <c r="FC572" s="1">
        <v>12</v>
      </c>
      <c r="FD572" s="1">
        <v>11</v>
      </c>
      <c r="FE572" s="1">
        <v>120</v>
      </c>
      <c r="FF572" s="1">
        <v>125</v>
      </c>
      <c r="FG572" s="1">
        <v>32</v>
      </c>
      <c r="FL572" s="1">
        <v>43</v>
      </c>
      <c r="FN572" s="1">
        <v>3.27</v>
      </c>
      <c r="FO572" s="1">
        <v>28</v>
      </c>
      <c r="FP572" s="1">
        <v>32</v>
      </c>
      <c r="FU572" s="1">
        <v>14</v>
      </c>
      <c r="FV572" s="1">
        <v>8</v>
      </c>
    </row>
    <row r="573" spans="1:180" s="1" customFormat="1">
      <c r="A573" s="1">
        <v>564</v>
      </c>
    </row>
    <row r="574" spans="1:180" s="1" customFormat="1">
      <c r="A574" s="1">
        <v>565</v>
      </c>
      <c r="B574" s="1">
        <v>64</v>
      </c>
      <c r="C574" s="1">
        <v>39</v>
      </c>
      <c r="E574" s="1">
        <v>92</v>
      </c>
      <c r="F574" s="1">
        <v>406</v>
      </c>
      <c r="G574" s="1">
        <v>418</v>
      </c>
      <c r="I574" s="1">
        <v>-16</v>
      </c>
      <c r="J574" s="1">
        <v>32</v>
      </c>
      <c r="K574" s="1" t="s">
        <v>7257</v>
      </c>
    </row>
    <row r="575" spans="1:180" s="1" customFormat="1">
      <c r="A575" s="1">
        <v>566</v>
      </c>
    </row>
    <row r="576" spans="1:180" s="1" customFormat="1">
      <c r="A576" s="1">
        <v>567</v>
      </c>
      <c r="B576" s="1">
        <v>61</v>
      </c>
      <c r="C576" s="1">
        <v>61</v>
      </c>
      <c r="D576" s="1">
        <v>146</v>
      </c>
      <c r="E576" s="1">
        <v>94</v>
      </c>
      <c r="F576" s="1">
        <v>428</v>
      </c>
      <c r="G576" s="1">
        <v>430</v>
      </c>
      <c r="H576" s="1">
        <v>73</v>
      </c>
      <c r="I576" s="1">
        <v>67</v>
      </c>
      <c r="J576" s="1">
        <v>72</v>
      </c>
      <c r="K576" s="1" t="s">
        <v>7139</v>
      </c>
    </row>
    <row r="577" spans="1:178" s="1" customFormat="1">
      <c r="A577" s="1">
        <v>568</v>
      </c>
      <c r="B577" s="1">
        <v>72</v>
      </c>
      <c r="C577" s="1">
        <v>72</v>
      </c>
      <c r="D577" s="1">
        <v>174</v>
      </c>
      <c r="E577" s="1">
        <v>84</v>
      </c>
      <c r="F577" s="1">
        <v>394</v>
      </c>
      <c r="G577" s="1">
        <v>431</v>
      </c>
      <c r="H577" s="1">
        <v>45</v>
      </c>
      <c r="I577" s="1">
        <v>0</v>
      </c>
      <c r="J577" s="1">
        <v>38</v>
      </c>
      <c r="K577" s="1" t="s">
        <v>8172</v>
      </c>
      <c r="EZ577" s="1">
        <v>65</v>
      </c>
      <c r="FA577" s="1">
        <v>40</v>
      </c>
      <c r="FB577" s="1">
        <v>26</v>
      </c>
      <c r="FC577" s="1">
        <v>15</v>
      </c>
      <c r="FD577" s="1">
        <v>12</v>
      </c>
      <c r="FE577" s="1">
        <v>63.02</v>
      </c>
      <c r="FF577" s="1">
        <v>84.05</v>
      </c>
      <c r="FG577" s="1">
        <v>31</v>
      </c>
      <c r="FJ577" s="1">
        <v>46</v>
      </c>
      <c r="FK577" s="1">
        <v>27.06</v>
      </c>
      <c r="FL577" s="1">
        <v>25</v>
      </c>
      <c r="FN577" s="1">
        <v>2.21</v>
      </c>
      <c r="FO577" s="1">
        <v>32</v>
      </c>
    </row>
    <row r="578" spans="1:178" s="1" customFormat="1">
      <c r="A578" s="1">
        <v>569</v>
      </c>
    </row>
    <row r="579" spans="1:178" s="1" customFormat="1">
      <c r="A579" s="1">
        <v>570</v>
      </c>
    </row>
    <row r="580" spans="1:178" s="1" customFormat="1">
      <c r="A580" s="1">
        <v>571</v>
      </c>
      <c r="B580" s="1">
        <v>90</v>
      </c>
      <c r="C580" s="1">
        <v>90</v>
      </c>
      <c r="D580" s="1">
        <v>166</v>
      </c>
      <c r="E580" s="1">
        <v>134</v>
      </c>
      <c r="F580" s="1">
        <v>432</v>
      </c>
      <c r="G580" s="1">
        <v>528</v>
      </c>
      <c r="H580" s="1">
        <v>58</v>
      </c>
      <c r="I580" s="1">
        <v>-81</v>
      </c>
      <c r="J580" s="1">
        <v>52</v>
      </c>
      <c r="K580" s="1" t="s">
        <v>8174</v>
      </c>
      <c r="P580" s="1">
        <v>86</v>
      </c>
      <c r="R580" s="1">
        <v>172</v>
      </c>
      <c r="S580" s="1">
        <v>142</v>
      </c>
      <c r="T580" s="1">
        <v>450</v>
      </c>
      <c r="U580" s="1">
        <v>538</v>
      </c>
      <c r="V580" s="1">
        <v>45</v>
      </c>
      <c r="W580" s="1">
        <v>-48</v>
      </c>
      <c r="X580" s="1">
        <v>29</v>
      </c>
      <c r="Y580" s="1" t="s">
        <v>8175</v>
      </c>
      <c r="EZ580" s="1">
        <v>42.5</v>
      </c>
      <c r="FA580" s="1">
        <v>52</v>
      </c>
      <c r="FB580" s="1">
        <v>36</v>
      </c>
      <c r="FC580" s="1">
        <v>11</v>
      </c>
      <c r="FD580" s="1">
        <v>12</v>
      </c>
      <c r="FE580" s="1">
        <v>80.900000000000006</v>
      </c>
      <c r="FF580" s="1">
        <v>73.099999999999994</v>
      </c>
      <c r="FG580" s="1">
        <v>39</v>
      </c>
      <c r="FJ580" s="1">
        <v>70</v>
      </c>
      <c r="FK580" s="1">
        <v>35</v>
      </c>
      <c r="FM580" s="1">
        <v>2</v>
      </c>
      <c r="FO580" s="1">
        <v>34</v>
      </c>
      <c r="FP580" s="1">
        <v>29</v>
      </c>
    </row>
    <row r="581" spans="1:178" s="1" customFormat="1">
      <c r="A581" s="1">
        <v>572</v>
      </c>
      <c r="B581" s="1">
        <v>115</v>
      </c>
      <c r="C581" s="1">
        <v>115</v>
      </c>
      <c r="D581" s="1">
        <v>134</v>
      </c>
      <c r="E581" s="1">
        <v>86</v>
      </c>
      <c r="F581" s="1">
        <v>350</v>
      </c>
      <c r="G581" s="1">
        <v>484</v>
      </c>
      <c r="H581" s="1">
        <v>38</v>
      </c>
      <c r="I581" s="1">
        <v>34</v>
      </c>
      <c r="J581" s="1">
        <v>-67</v>
      </c>
      <c r="K581" s="1" t="s">
        <v>8177</v>
      </c>
      <c r="P581" s="1">
        <v>108</v>
      </c>
      <c r="Q581" s="1">
        <v>108</v>
      </c>
      <c r="R581" s="1">
        <v>158</v>
      </c>
      <c r="S581" s="1">
        <v>90</v>
      </c>
      <c r="T581" s="1">
        <v>326</v>
      </c>
      <c r="U581" s="1">
        <v>436</v>
      </c>
      <c r="V581" s="1">
        <v>71</v>
      </c>
      <c r="W581" s="1">
        <v>53</v>
      </c>
      <c r="X581" s="1">
        <v>260</v>
      </c>
      <c r="Y581" s="1" t="s">
        <v>8178</v>
      </c>
    </row>
    <row r="582" spans="1:178" s="1" customFormat="1">
      <c r="A582" s="1">
        <v>573</v>
      </c>
    </row>
    <row r="583" spans="1:178" s="1" customFormat="1">
      <c r="A583" s="1">
        <v>574</v>
      </c>
      <c r="B583" s="1">
        <v>116</v>
      </c>
      <c r="C583" s="1">
        <v>114</v>
      </c>
      <c r="E583" s="1">
        <v>82</v>
      </c>
      <c r="F583" s="1">
        <v>344</v>
      </c>
      <c r="G583" s="1">
        <v>478</v>
      </c>
      <c r="H583" s="1">
        <v>77</v>
      </c>
      <c r="I583" s="1">
        <v>-23</v>
      </c>
      <c r="J583" s="1">
        <v>88</v>
      </c>
      <c r="K583" s="1" t="s">
        <v>7257</v>
      </c>
      <c r="EZ583" s="1">
        <v>62.5</v>
      </c>
      <c r="FA583" s="1">
        <v>42</v>
      </c>
      <c r="FB583" s="1">
        <v>31</v>
      </c>
      <c r="FC583" s="1">
        <v>12</v>
      </c>
      <c r="FD583" s="1">
        <v>12</v>
      </c>
      <c r="FG583" s="1">
        <v>38</v>
      </c>
      <c r="FJ583" s="1">
        <v>86</v>
      </c>
      <c r="FK583" s="1">
        <v>61.43</v>
      </c>
      <c r="FL583" s="1">
        <v>42</v>
      </c>
      <c r="FN583" s="1">
        <v>3.23</v>
      </c>
      <c r="FO583" s="1">
        <v>33</v>
      </c>
      <c r="FP583" s="1">
        <v>38</v>
      </c>
      <c r="FS583" s="1">
        <v>1.95</v>
      </c>
      <c r="FU583" s="1">
        <v>5.91</v>
      </c>
      <c r="FV583" s="1">
        <v>2.64</v>
      </c>
    </row>
  </sheetData>
  <mergeCells count="24">
    <mergeCell ref="CD1:CG1"/>
    <mergeCell ref="B1:J1"/>
    <mergeCell ref="L1:O1"/>
    <mergeCell ref="P1:X1"/>
    <mergeCell ref="Z1:AC1"/>
    <mergeCell ref="AD1:AL1"/>
    <mergeCell ref="AN1:AQ1"/>
    <mergeCell ref="AR1:BA1"/>
    <mergeCell ref="BB1:BE1"/>
    <mergeCell ref="BF1:BO1"/>
    <mergeCell ref="BP1:BS1"/>
    <mergeCell ref="BT1:CC1"/>
    <mergeCell ref="HU2:JR2"/>
    <mergeCell ref="CH1:CQ1"/>
    <mergeCell ref="CR1:CU1"/>
    <mergeCell ref="CV1:DE1"/>
    <mergeCell ref="DF1:DI1"/>
    <mergeCell ref="DJ1:DS1"/>
    <mergeCell ref="DT1:DW1"/>
    <mergeCell ref="DX1:EG1"/>
    <mergeCell ref="EH1:EK1"/>
    <mergeCell ref="EL1:EU1"/>
    <mergeCell ref="EV1:EY1"/>
    <mergeCell ref="EZ1:JR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BE56A-3D70-4C8D-9D58-069E66C68B56}">
  <dimension ref="B1:AW60"/>
  <sheetViews>
    <sheetView tabSelected="1" workbookViewId="0">
      <selection activeCell="AX1" sqref="AX1:AX1048576"/>
    </sheetView>
  </sheetViews>
  <sheetFormatPr baseColWidth="10" defaultColWidth="8.83203125" defaultRowHeight="15"/>
  <cols>
    <col min="2" max="2" width="32.83203125" bestFit="1" customWidth="1"/>
    <col min="3" max="3" width="7.33203125" customWidth="1"/>
    <col min="6" max="6" width="37.83203125" bestFit="1" customWidth="1"/>
    <col min="7" max="7" width="26.5" bestFit="1" customWidth="1"/>
    <col min="11" max="11" width="45.33203125" bestFit="1" customWidth="1"/>
    <col min="12" max="12" width="10.5" customWidth="1"/>
    <col min="14" max="14" width="25.6640625" bestFit="1" customWidth="1"/>
    <col min="17" max="17" width="16.6640625" bestFit="1" customWidth="1"/>
    <col min="19" max="19" width="7.33203125" customWidth="1"/>
    <col min="20" max="20" width="13.6640625" bestFit="1" customWidth="1"/>
    <col min="21" max="21" width="12.33203125" customWidth="1"/>
    <col min="23" max="23" width="14.6640625" bestFit="1" customWidth="1"/>
    <col min="26" max="26" width="13.1640625" bestFit="1" customWidth="1"/>
    <col min="29" max="29" width="13.6640625" bestFit="1" customWidth="1"/>
    <col min="35" max="35" width="53.5" customWidth="1"/>
    <col min="48" max="48" width="60.5" customWidth="1"/>
  </cols>
  <sheetData>
    <row r="1" spans="2:49">
      <c r="B1" s="160" t="s">
        <v>1894</v>
      </c>
      <c r="C1" s="160"/>
      <c r="D1" s="160"/>
      <c r="E1" s="160"/>
      <c r="F1" s="160"/>
      <c r="G1" s="160"/>
      <c r="H1" s="160"/>
      <c r="I1" s="160"/>
      <c r="J1" s="160"/>
      <c r="K1" s="160"/>
      <c r="L1" s="160"/>
      <c r="M1" s="160"/>
      <c r="N1" s="160"/>
      <c r="O1" s="160"/>
      <c r="P1" s="160"/>
      <c r="Q1" s="160"/>
      <c r="R1" s="160"/>
      <c r="S1" s="160"/>
      <c r="T1" s="160"/>
      <c r="U1" s="160"/>
      <c r="V1" s="160"/>
      <c r="W1" s="160"/>
      <c r="X1" s="160"/>
      <c r="Y1" s="160"/>
      <c r="Z1" s="160"/>
      <c r="AA1" s="160"/>
      <c r="AB1" s="160"/>
      <c r="AC1" s="160"/>
      <c r="AD1" s="160"/>
      <c r="AF1" s="161" t="s">
        <v>1895</v>
      </c>
      <c r="AG1" s="161"/>
      <c r="AH1" s="161"/>
      <c r="AI1" s="161"/>
      <c r="AJ1" s="161"/>
      <c r="AK1" s="161"/>
      <c r="AL1" s="161"/>
      <c r="AM1" s="161"/>
      <c r="AN1" s="161"/>
      <c r="AO1" s="161"/>
      <c r="AP1" s="161"/>
      <c r="AQ1" s="161"/>
      <c r="AR1" s="161"/>
      <c r="AS1" s="161"/>
      <c r="AT1" s="161"/>
      <c r="AV1" s="36" t="s">
        <v>1896</v>
      </c>
    </row>
    <row r="2" spans="2:49">
      <c r="B2" s="37" t="s">
        <v>1897</v>
      </c>
      <c r="C2" s="37"/>
      <c r="D2" s="37"/>
      <c r="E2" s="37"/>
    </row>
    <row r="4" spans="2:49" ht="16.25" customHeight="1" thickBot="1">
      <c r="N4" t="s">
        <v>1898</v>
      </c>
    </row>
    <row r="5" spans="2:49" ht="20" thickBot="1">
      <c r="B5" s="155" t="s">
        <v>1899</v>
      </c>
      <c r="C5" s="156"/>
      <c r="F5" s="155" t="s">
        <v>1900</v>
      </c>
      <c r="G5" s="157"/>
      <c r="H5" s="156"/>
      <c r="K5" s="155" t="s">
        <v>1901</v>
      </c>
      <c r="L5" s="156"/>
      <c r="N5" s="155" t="s">
        <v>1349</v>
      </c>
      <c r="O5" s="156"/>
      <c r="Q5" s="155" t="s">
        <v>1902</v>
      </c>
      <c r="R5" s="156"/>
      <c r="T5" s="155" t="s">
        <v>1903</v>
      </c>
      <c r="U5" s="156"/>
      <c r="W5" s="155" t="s">
        <v>1904</v>
      </c>
      <c r="X5" s="156"/>
      <c r="Z5" s="155" t="s">
        <v>1905</v>
      </c>
      <c r="AA5" s="156"/>
      <c r="AC5" s="155" t="s">
        <v>1906</v>
      </c>
      <c r="AD5" s="156"/>
      <c r="AF5" s="162" t="s">
        <v>1907</v>
      </c>
      <c r="AG5" s="162"/>
      <c r="AH5" s="162"/>
      <c r="AJ5" s="162" t="s">
        <v>1908</v>
      </c>
      <c r="AK5" s="162"/>
      <c r="AL5" s="162"/>
      <c r="AM5" s="162"/>
      <c r="AV5" s="38" t="s">
        <v>1909</v>
      </c>
    </row>
    <row r="6" spans="2:49" ht="44" customHeight="1" thickBot="1">
      <c r="B6" s="155"/>
      <c r="C6" s="156"/>
      <c r="F6" s="155"/>
      <c r="G6" s="157"/>
      <c r="H6" s="156"/>
      <c r="K6" s="158" t="s">
        <v>1910</v>
      </c>
      <c r="L6" s="159"/>
      <c r="N6" s="39"/>
      <c r="Q6" s="148" t="s">
        <v>1911</v>
      </c>
      <c r="R6" s="149"/>
      <c r="T6" s="148" t="s">
        <v>1912</v>
      </c>
      <c r="U6" s="149"/>
      <c r="W6" s="148" t="s">
        <v>1913</v>
      </c>
      <c r="X6" s="149"/>
      <c r="Z6" s="148" t="s">
        <v>1914</v>
      </c>
      <c r="AA6" s="149"/>
      <c r="AC6" s="148" t="s">
        <v>1915</v>
      </c>
      <c r="AD6" s="149"/>
      <c r="AF6" s="40"/>
      <c r="AG6" s="40"/>
      <c r="AH6" s="40"/>
      <c r="AJ6" s="40"/>
      <c r="AK6" s="40"/>
      <c r="AL6" s="40"/>
      <c r="AM6" s="40"/>
      <c r="AV6" s="41"/>
      <c r="AW6" t="s">
        <v>1916</v>
      </c>
    </row>
    <row r="7" spans="2:49" ht="19.25" customHeight="1">
      <c r="B7" s="42" t="s">
        <v>1917</v>
      </c>
      <c r="C7" s="43"/>
      <c r="F7" s="44"/>
      <c r="G7" s="44" t="s">
        <v>1918</v>
      </c>
      <c r="H7" s="45"/>
      <c r="K7" s="153" t="s">
        <v>1919</v>
      </c>
      <c r="L7" s="154"/>
      <c r="N7" t="s">
        <v>1920</v>
      </c>
      <c r="Q7" s="153" t="s">
        <v>1921</v>
      </c>
      <c r="R7" s="154"/>
      <c r="T7" s="153" t="s">
        <v>1921</v>
      </c>
      <c r="U7" s="154"/>
      <c r="W7" s="153" t="s">
        <v>1921</v>
      </c>
      <c r="X7" s="154"/>
      <c r="Z7" s="153" t="s">
        <v>1921</v>
      </c>
      <c r="AA7" s="154"/>
      <c r="AC7" s="153" t="s">
        <v>1922</v>
      </c>
      <c r="AD7" s="154"/>
      <c r="AF7" s="15" t="s">
        <v>1923</v>
      </c>
      <c r="AG7" s="15" t="s">
        <v>1924</v>
      </c>
      <c r="AJ7" s="15" t="s">
        <v>1925</v>
      </c>
      <c r="AK7" s="15" t="s">
        <v>1926</v>
      </c>
      <c r="AV7" t="s">
        <v>1927</v>
      </c>
      <c r="AW7" t="s">
        <v>1928</v>
      </c>
    </row>
    <row r="8" spans="2:49">
      <c r="B8" s="46" t="s">
        <v>1929</v>
      </c>
      <c r="C8" s="47"/>
      <c r="F8" s="150" t="s">
        <v>1930</v>
      </c>
      <c r="G8" s="46" t="s">
        <v>1931</v>
      </c>
      <c r="H8" s="47"/>
      <c r="K8" s="46" t="s">
        <v>1932</v>
      </c>
      <c r="L8" s="47"/>
      <c r="N8" t="s">
        <v>1933</v>
      </c>
      <c r="Q8" s="46" t="s">
        <v>1934</v>
      </c>
      <c r="R8" s="47"/>
      <c r="T8" s="46" t="s">
        <v>1935</v>
      </c>
      <c r="U8" s="47"/>
      <c r="W8" s="46" t="s">
        <v>1934</v>
      </c>
      <c r="X8" s="47"/>
      <c r="Z8" s="46" t="s">
        <v>1936</v>
      </c>
      <c r="AA8" s="47"/>
      <c r="AC8" s="46" t="s">
        <v>1934</v>
      </c>
      <c r="AD8" s="47"/>
      <c r="AF8" t="s">
        <v>1937</v>
      </c>
      <c r="AG8" t="s">
        <v>1938</v>
      </c>
      <c r="AJ8" t="s">
        <v>1494</v>
      </c>
      <c r="AK8" t="s">
        <v>1939</v>
      </c>
      <c r="AV8" t="s">
        <v>1940</v>
      </c>
      <c r="AW8" t="s">
        <v>1941</v>
      </c>
    </row>
    <row r="9" spans="2:49">
      <c r="B9" s="46" t="s">
        <v>1942</v>
      </c>
      <c r="C9" s="47"/>
      <c r="F9" s="151"/>
      <c r="G9" s="46" t="s">
        <v>1943</v>
      </c>
      <c r="H9" s="47"/>
      <c r="K9" s="46" t="s">
        <v>1944</v>
      </c>
      <c r="L9" s="47"/>
      <c r="N9" t="s">
        <v>1945</v>
      </c>
      <c r="Q9" s="46" t="s">
        <v>1946</v>
      </c>
      <c r="R9" s="47"/>
      <c r="T9" s="46" t="s">
        <v>1947</v>
      </c>
      <c r="U9" s="47"/>
      <c r="W9" s="46" t="s">
        <v>1948</v>
      </c>
      <c r="X9" s="47"/>
      <c r="Z9" s="46" t="s">
        <v>1949</v>
      </c>
      <c r="AA9" s="47"/>
      <c r="AC9" s="46" t="s">
        <v>1950</v>
      </c>
      <c r="AD9" s="47"/>
      <c r="AF9" t="s">
        <v>1951</v>
      </c>
      <c r="AG9" t="s">
        <v>1952</v>
      </c>
      <c r="AJ9" t="s">
        <v>1495</v>
      </c>
      <c r="AK9" t="s">
        <v>1953</v>
      </c>
      <c r="AV9" t="s">
        <v>1954</v>
      </c>
      <c r="AW9" t="s">
        <v>1955</v>
      </c>
    </row>
    <row r="10" spans="2:49">
      <c r="B10" s="46" t="s">
        <v>1956</v>
      </c>
      <c r="C10" s="47"/>
      <c r="F10" s="151"/>
      <c r="G10" s="46" t="s">
        <v>1957</v>
      </c>
      <c r="H10" s="47"/>
      <c r="K10" s="46" t="s">
        <v>1958</v>
      </c>
      <c r="L10" s="47"/>
      <c r="N10" t="s">
        <v>1959</v>
      </c>
      <c r="Q10" s="46" t="s">
        <v>1960</v>
      </c>
      <c r="R10" s="47"/>
      <c r="T10" s="46" t="s">
        <v>1934</v>
      </c>
      <c r="U10" s="47"/>
      <c r="W10" s="46" t="s">
        <v>1961</v>
      </c>
      <c r="X10" s="47"/>
      <c r="Z10" s="46" t="s">
        <v>1961</v>
      </c>
      <c r="AA10" s="47"/>
      <c r="AC10" s="46" t="s">
        <v>1935</v>
      </c>
      <c r="AD10" s="47"/>
      <c r="AF10" t="s">
        <v>1962</v>
      </c>
      <c r="AG10" t="s">
        <v>1963</v>
      </c>
      <c r="AJ10" t="s">
        <v>1496</v>
      </c>
      <c r="AK10" t="s">
        <v>1964</v>
      </c>
      <c r="AV10" t="s">
        <v>1965</v>
      </c>
    </row>
    <row r="11" spans="2:49">
      <c r="B11" s="46" t="s">
        <v>1966</v>
      </c>
      <c r="C11" s="47"/>
      <c r="F11" s="152"/>
      <c r="G11" s="46" t="s">
        <v>1967</v>
      </c>
      <c r="H11" s="47"/>
      <c r="K11" s="46" t="s">
        <v>1968</v>
      </c>
      <c r="L11" s="47"/>
      <c r="N11" t="s">
        <v>1969</v>
      </c>
      <c r="Q11" s="46" t="s">
        <v>1970</v>
      </c>
      <c r="R11" s="47"/>
      <c r="T11" s="46" t="s">
        <v>1970</v>
      </c>
      <c r="U11" s="47"/>
      <c r="W11" s="46" t="s">
        <v>1971</v>
      </c>
      <c r="X11" s="47"/>
      <c r="Z11" s="46" t="s">
        <v>1935</v>
      </c>
      <c r="AA11" s="47"/>
      <c r="AC11" s="46" t="s">
        <v>1947</v>
      </c>
      <c r="AD11" s="47"/>
      <c r="AF11" t="s">
        <v>1972</v>
      </c>
      <c r="AG11" t="s">
        <v>1973</v>
      </c>
      <c r="AJ11" s="15" t="s">
        <v>1974</v>
      </c>
      <c r="AK11" s="15" t="s">
        <v>1975</v>
      </c>
      <c r="AV11" t="s">
        <v>1976</v>
      </c>
      <c r="AW11" t="s">
        <v>1977</v>
      </c>
    </row>
    <row r="12" spans="2:49">
      <c r="B12" s="46" t="s">
        <v>1978</v>
      </c>
      <c r="C12" s="47"/>
      <c r="F12" s="46" t="s">
        <v>1979</v>
      </c>
      <c r="G12" s="46" t="s">
        <v>1980</v>
      </c>
      <c r="H12" s="47"/>
      <c r="K12" s="46" t="s">
        <v>1981</v>
      </c>
      <c r="L12" s="47"/>
      <c r="N12" t="s">
        <v>1982</v>
      </c>
      <c r="Q12" s="46" t="s">
        <v>1947</v>
      </c>
      <c r="R12" s="47"/>
      <c r="T12" s="46" t="s">
        <v>1983</v>
      </c>
      <c r="U12" s="47"/>
      <c r="W12" s="46" t="s">
        <v>1947</v>
      </c>
      <c r="X12" s="47"/>
      <c r="Z12" s="46" t="s">
        <v>1948</v>
      </c>
      <c r="AA12" s="47"/>
      <c r="AC12" s="46" t="s">
        <v>1984</v>
      </c>
      <c r="AD12" s="47"/>
      <c r="AF12" t="s">
        <v>1985</v>
      </c>
      <c r="AG12" t="s">
        <v>1986</v>
      </c>
      <c r="AJ12" t="s">
        <v>1987</v>
      </c>
      <c r="AK12" t="s">
        <v>1988</v>
      </c>
      <c r="AV12" t="s">
        <v>1989</v>
      </c>
      <c r="AW12" t="s">
        <v>1990</v>
      </c>
    </row>
    <row r="13" spans="2:49" ht="16" thickBot="1">
      <c r="B13" s="46" t="s">
        <v>1991</v>
      </c>
      <c r="C13" s="47"/>
      <c r="F13" s="46" t="s">
        <v>1992</v>
      </c>
      <c r="G13" s="46" t="s">
        <v>1993</v>
      </c>
      <c r="H13" s="47"/>
      <c r="K13" s="46" t="s">
        <v>1994</v>
      </c>
      <c r="L13" s="47"/>
      <c r="N13" t="s">
        <v>1995</v>
      </c>
      <c r="Q13" s="46" t="s">
        <v>1983</v>
      </c>
      <c r="R13" s="47"/>
      <c r="T13" s="48" t="s">
        <v>1996</v>
      </c>
      <c r="U13" s="49"/>
      <c r="W13" s="46" t="s">
        <v>1983</v>
      </c>
      <c r="X13" s="47"/>
      <c r="Z13" s="46" t="s">
        <v>1997</v>
      </c>
      <c r="AA13" s="47"/>
      <c r="AC13" s="46" t="s">
        <v>1998</v>
      </c>
      <c r="AD13" s="47"/>
      <c r="AF13" t="s">
        <v>1999</v>
      </c>
      <c r="AG13" t="s">
        <v>2000</v>
      </c>
      <c r="AJ13" t="s">
        <v>2001</v>
      </c>
      <c r="AK13" t="s">
        <v>2002</v>
      </c>
      <c r="AV13" t="s">
        <v>2003</v>
      </c>
    </row>
    <row r="14" spans="2:49" ht="16" thickBot="1">
      <c r="B14" s="50" t="s">
        <v>1996</v>
      </c>
      <c r="C14" s="51"/>
      <c r="F14" s="46" t="s">
        <v>2004</v>
      </c>
      <c r="G14" s="46" t="s">
        <v>2005</v>
      </c>
      <c r="H14" s="47"/>
      <c r="K14" s="46" t="s">
        <v>2006</v>
      </c>
      <c r="L14" s="47"/>
      <c r="N14" t="s">
        <v>2007</v>
      </c>
      <c r="Q14" s="48" t="s">
        <v>1996</v>
      </c>
      <c r="R14" s="49"/>
      <c r="W14" s="48" t="s">
        <v>1996</v>
      </c>
      <c r="X14" s="49"/>
      <c r="Z14" s="46" t="s">
        <v>1983</v>
      </c>
      <c r="AA14" s="47"/>
      <c r="AC14" s="48" t="s">
        <v>2008</v>
      </c>
      <c r="AD14" s="49"/>
      <c r="AF14" s="15" t="s">
        <v>2009</v>
      </c>
      <c r="AG14" t="s">
        <v>2010</v>
      </c>
      <c r="AJ14" t="s">
        <v>2011</v>
      </c>
      <c r="AK14" t="s">
        <v>2012</v>
      </c>
      <c r="AV14" t="s">
        <v>2013</v>
      </c>
    </row>
    <row r="15" spans="2:49" ht="16" thickBot="1">
      <c r="F15" s="46" t="s">
        <v>2014</v>
      </c>
      <c r="G15" s="46" t="s">
        <v>2015</v>
      </c>
      <c r="H15" s="47"/>
      <c r="K15" s="46" t="s">
        <v>2016</v>
      </c>
      <c r="L15" s="47"/>
      <c r="N15" t="s">
        <v>2017</v>
      </c>
      <c r="T15" s="52" t="s">
        <v>2018</v>
      </c>
      <c r="Z15" s="48" t="s">
        <v>1996</v>
      </c>
      <c r="AA15" s="49"/>
      <c r="AF15" s="15" t="s">
        <v>2019</v>
      </c>
      <c r="AG15" s="15" t="s">
        <v>2020</v>
      </c>
      <c r="AJ15" t="s">
        <v>2021</v>
      </c>
      <c r="AK15" t="s">
        <v>2022</v>
      </c>
      <c r="AV15" t="s">
        <v>2023</v>
      </c>
    </row>
    <row r="16" spans="2:49" ht="16" thickBot="1">
      <c r="B16" s="52" t="s">
        <v>2024</v>
      </c>
      <c r="F16" s="50"/>
      <c r="G16" s="50" t="s">
        <v>2025</v>
      </c>
      <c r="H16" s="51"/>
      <c r="K16" s="46" t="s">
        <v>2026</v>
      </c>
      <c r="L16" s="47"/>
      <c r="N16" t="s">
        <v>2027</v>
      </c>
      <c r="Q16" s="15" t="s">
        <v>2028</v>
      </c>
      <c r="T16" t="s">
        <v>2029</v>
      </c>
      <c r="U16">
        <v>3</v>
      </c>
      <c r="W16" s="15" t="s">
        <v>2028</v>
      </c>
      <c r="AC16" s="15" t="s">
        <v>2028</v>
      </c>
      <c r="AF16" t="s">
        <v>2030</v>
      </c>
      <c r="AG16" t="s">
        <v>2031</v>
      </c>
      <c r="AJ16" t="s">
        <v>2032</v>
      </c>
      <c r="AK16" t="s">
        <v>2033</v>
      </c>
      <c r="AV16" t="s">
        <v>2034</v>
      </c>
    </row>
    <row r="17" spans="2:49">
      <c r="B17" t="s">
        <v>2035</v>
      </c>
      <c r="C17">
        <v>0</v>
      </c>
      <c r="K17" s="46" t="s">
        <v>2036</v>
      </c>
      <c r="L17" s="47"/>
      <c r="N17" t="s">
        <v>2037</v>
      </c>
      <c r="Q17" s="53" t="s">
        <v>2038</v>
      </c>
      <c r="R17">
        <v>3</v>
      </c>
      <c r="T17" t="s">
        <v>2039</v>
      </c>
      <c r="U17">
        <v>2</v>
      </c>
      <c r="W17" s="53" t="s">
        <v>2038</v>
      </c>
      <c r="X17">
        <v>3</v>
      </c>
      <c r="Z17" s="15" t="s">
        <v>2040</v>
      </c>
      <c r="AC17" t="s">
        <v>2041</v>
      </c>
      <c r="AD17" t="s">
        <v>2042</v>
      </c>
      <c r="AF17" t="s">
        <v>2043</v>
      </c>
      <c r="AG17" t="s">
        <v>2044</v>
      </c>
      <c r="AJ17" t="s">
        <v>2045</v>
      </c>
      <c r="AK17" t="s">
        <v>2046</v>
      </c>
      <c r="AV17" t="s">
        <v>2047</v>
      </c>
      <c r="AW17" t="s">
        <v>2048</v>
      </c>
    </row>
    <row r="18" spans="2:49" ht="16" thickBot="1">
      <c r="B18" t="s">
        <v>2049</v>
      </c>
      <c r="C18">
        <v>1</v>
      </c>
      <c r="K18" s="50" t="s">
        <v>2050</v>
      </c>
      <c r="L18" s="51"/>
      <c r="N18" t="s">
        <v>2051</v>
      </c>
      <c r="Q18" s="53" t="s">
        <v>2052</v>
      </c>
      <c r="R18">
        <v>1</v>
      </c>
      <c r="T18" t="s">
        <v>2053</v>
      </c>
      <c r="U18">
        <v>1</v>
      </c>
      <c r="W18" s="53" t="s">
        <v>2054</v>
      </c>
      <c r="X18">
        <v>0</v>
      </c>
      <c r="Z18" s="53" t="s">
        <v>2055</v>
      </c>
      <c r="AA18">
        <v>2</v>
      </c>
      <c r="AC18" t="s">
        <v>2056</v>
      </c>
      <c r="AD18" t="s">
        <v>2057</v>
      </c>
      <c r="AF18" t="s">
        <v>2058</v>
      </c>
      <c r="AG18" t="s">
        <v>2059</v>
      </c>
      <c r="AJ18" t="s">
        <v>2060</v>
      </c>
      <c r="AK18" t="s">
        <v>2061</v>
      </c>
      <c r="AV18" t="s">
        <v>2062</v>
      </c>
      <c r="AW18" t="s">
        <v>2063</v>
      </c>
    </row>
    <row r="19" spans="2:49">
      <c r="B19" t="s">
        <v>2064</v>
      </c>
      <c r="C19">
        <v>2</v>
      </c>
      <c r="N19" t="s">
        <v>2065</v>
      </c>
      <c r="Q19" s="53" t="s">
        <v>2066</v>
      </c>
      <c r="R19">
        <v>0</v>
      </c>
      <c r="T19" t="s">
        <v>2067</v>
      </c>
      <c r="U19">
        <v>0</v>
      </c>
      <c r="W19" s="53" t="s">
        <v>2068</v>
      </c>
      <c r="X19">
        <v>1</v>
      </c>
      <c r="Z19" t="s">
        <v>2069</v>
      </c>
      <c r="AA19">
        <v>1</v>
      </c>
      <c r="AC19" s="54" t="s">
        <v>2070</v>
      </c>
      <c r="AF19" t="s">
        <v>2071</v>
      </c>
      <c r="AG19" t="s">
        <v>2072</v>
      </c>
      <c r="AJ19" t="s">
        <v>2073</v>
      </c>
      <c r="AK19" t="s">
        <v>2074</v>
      </c>
      <c r="AV19" t="s">
        <v>2075</v>
      </c>
    </row>
    <row r="20" spans="2:49">
      <c r="B20" t="s">
        <v>2076</v>
      </c>
      <c r="C20">
        <v>3</v>
      </c>
      <c r="N20" t="s">
        <v>2077</v>
      </c>
      <c r="Q20" s="53" t="s">
        <v>2078</v>
      </c>
      <c r="R20">
        <v>2</v>
      </c>
      <c r="T20" t="s">
        <v>2079</v>
      </c>
      <c r="U20">
        <v>2</v>
      </c>
      <c r="W20" s="53" t="s">
        <v>2080</v>
      </c>
      <c r="X20">
        <v>2</v>
      </c>
      <c r="Z20" t="s">
        <v>2081</v>
      </c>
      <c r="AA20">
        <v>0</v>
      </c>
      <c r="AC20" t="s">
        <v>2082</v>
      </c>
      <c r="AD20" t="s">
        <v>2042</v>
      </c>
      <c r="AF20" t="s">
        <v>2083</v>
      </c>
      <c r="AG20" t="s">
        <v>2084</v>
      </c>
      <c r="AJ20" t="s">
        <v>2085</v>
      </c>
      <c r="AK20" t="s">
        <v>2086</v>
      </c>
      <c r="AV20" t="s">
        <v>2087</v>
      </c>
    </row>
    <row r="21" spans="2:49">
      <c r="B21" t="s">
        <v>2088</v>
      </c>
      <c r="C21">
        <v>4</v>
      </c>
      <c r="N21" t="s">
        <v>2089</v>
      </c>
      <c r="Q21" t="s">
        <v>2090</v>
      </c>
      <c r="R21">
        <v>3</v>
      </c>
      <c r="T21" s="15" t="s">
        <v>2091</v>
      </c>
      <c r="W21" t="s">
        <v>2092</v>
      </c>
      <c r="X21">
        <v>3</v>
      </c>
      <c r="Z21" t="s">
        <v>2093</v>
      </c>
      <c r="AA21">
        <v>1</v>
      </c>
      <c r="AC21" t="s">
        <v>2094</v>
      </c>
      <c r="AD21" t="s">
        <v>2057</v>
      </c>
      <c r="AF21" t="s">
        <v>2095</v>
      </c>
      <c r="AG21" t="s">
        <v>2096</v>
      </c>
      <c r="AJ21" t="s">
        <v>2097</v>
      </c>
      <c r="AK21" t="s">
        <v>2098</v>
      </c>
      <c r="AV21" t="s">
        <v>2099</v>
      </c>
      <c r="AW21" t="s">
        <v>2100</v>
      </c>
    </row>
    <row r="22" spans="2:49">
      <c r="B22" s="15" t="s">
        <v>2101</v>
      </c>
      <c r="E22" s="55" t="s">
        <v>2102</v>
      </c>
      <c r="F22" s="56">
        <v>1</v>
      </c>
      <c r="G22" s="56">
        <v>2</v>
      </c>
      <c r="H22" s="56">
        <v>3</v>
      </c>
      <c r="I22" s="56">
        <v>4</v>
      </c>
      <c r="J22" s="56">
        <v>5</v>
      </c>
      <c r="K22" s="56">
        <v>6</v>
      </c>
      <c r="N22" t="s">
        <v>2103</v>
      </c>
      <c r="Q22" s="54" t="s">
        <v>2104</v>
      </c>
      <c r="T22" t="s">
        <v>2055</v>
      </c>
      <c r="U22">
        <v>2</v>
      </c>
      <c r="W22" s="54" t="s">
        <v>2070</v>
      </c>
      <c r="Z22" t="s">
        <v>2105</v>
      </c>
      <c r="AA22">
        <v>2</v>
      </c>
      <c r="AC22" s="52" t="s">
        <v>2018</v>
      </c>
      <c r="AF22" s="15" t="s">
        <v>2106</v>
      </c>
      <c r="AG22" s="15" t="s">
        <v>2107</v>
      </c>
      <c r="AJ22" t="s">
        <v>2108</v>
      </c>
      <c r="AK22" t="s">
        <v>2109</v>
      </c>
      <c r="AV22" t="s">
        <v>2110</v>
      </c>
    </row>
    <row r="23" spans="2:49">
      <c r="B23" s="1">
        <v>15</v>
      </c>
      <c r="C23">
        <v>0</v>
      </c>
      <c r="E23" s="56" t="s">
        <v>2111</v>
      </c>
      <c r="F23" s="56" t="s">
        <v>2112</v>
      </c>
      <c r="G23" s="56" t="s">
        <v>2113</v>
      </c>
      <c r="H23" s="56" t="s">
        <v>2114</v>
      </c>
      <c r="I23" s="56" t="s">
        <v>2115</v>
      </c>
      <c r="J23" s="56" t="s">
        <v>2116</v>
      </c>
      <c r="K23" s="56" t="s">
        <v>2116</v>
      </c>
      <c r="N23" t="s">
        <v>2117</v>
      </c>
      <c r="Q23" s="53" t="s">
        <v>2118</v>
      </c>
      <c r="R23">
        <v>3</v>
      </c>
      <c r="T23" t="s">
        <v>2069</v>
      </c>
      <c r="U23">
        <v>1</v>
      </c>
      <c r="W23" t="s">
        <v>2119</v>
      </c>
      <c r="X23">
        <v>3</v>
      </c>
      <c r="Z23" t="s">
        <v>2120</v>
      </c>
      <c r="AA23">
        <v>3</v>
      </c>
      <c r="AC23" t="s">
        <v>2121</v>
      </c>
      <c r="AD23" t="s">
        <v>2042</v>
      </c>
      <c r="AF23" t="s">
        <v>2122</v>
      </c>
      <c r="AG23" t="s">
        <v>2123</v>
      </c>
      <c r="AJ23" t="s">
        <v>2124</v>
      </c>
      <c r="AK23" t="s">
        <v>2125</v>
      </c>
      <c r="AV23" t="s">
        <v>2126</v>
      </c>
    </row>
    <row r="24" spans="2:49">
      <c r="B24" t="s">
        <v>2127</v>
      </c>
      <c r="C24">
        <v>1</v>
      </c>
      <c r="E24" s="56" t="s">
        <v>2128</v>
      </c>
      <c r="F24" s="56" t="s">
        <v>2129</v>
      </c>
      <c r="G24" s="56" t="s">
        <v>2130</v>
      </c>
      <c r="H24" s="56" t="s">
        <v>2131</v>
      </c>
      <c r="I24" s="56" t="s">
        <v>2132</v>
      </c>
      <c r="J24" s="56" t="s">
        <v>2133</v>
      </c>
      <c r="K24" s="56" t="s">
        <v>2116</v>
      </c>
      <c r="Q24" s="53" t="s">
        <v>2134</v>
      </c>
      <c r="R24">
        <v>2</v>
      </c>
      <c r="T24" t="s">
        <v>2135</v>
      </c>
      <c r="U24">
        <v>0</v>
      </c>
      <c r="W24" s="53" t="s">
        <v>2136</v>
      </c>
      <c r="X24">
        <v>2</v>
      </c>
      <c r="Z24" s="15" t="s">
        <v>2137</v>
      </c>
      <c r="AC24" t="s">
        <v>2138</v>
      </c>
      <c r="AD24" t="s">
        <v>2057</v>
      </c>
      <c r="AF24" t="s">
        <v>2139</v>
      </c>
      <c r="AG24" t="s">
        <v>2140</v>
      </c>
      <c r="AJ24" t="s">
        <v>2141</v>
      </c>
      <c r="AK24" t="s">
        <v>2142</v>
      </c>
      <c r="AV24" t="s">
        <v>2143</v>
      </c>
    </row>
    <row r="25" spans="2:49">
      <c r="B25" s="57" t="s">
        <v>2144</v>
      </c>
      <c r="C25">
        <v>2</v>
      </c>
      <c r="E25" s="56" t="s">
        <v>2145</v>
      </c>
      <c r="F25" s="56" t="s">
        <v>2146</v>
      </c>
      <c r="G25" s="56" t="s">
        <v>2147</v>
      </c>
      <c r="H25" s="56" t="s">
        <v>2148</v>
      </c>
      <c r="I25" s="56" t="s">
        <v>2149</v>
      </c>
      <c r="J25" s="56" t="s">
        <v>2150</v>
      </c>
      <c r="K25" s="56" t="s">
        <v>2151</v>
      </c>
      <c r="Q25" s="53" t="s">
        <v>2152</v>
      </c>
      <c r="R25">
        <v>1</v>
      </c>
      <c r="T25" t="s">
        <v>2153</v>
      </c>
      <c r="U25">
        <v>1</v>
      </c>
      <c r="W25" s="53" t="s">
        <v>2154</v>
      </c>
      <c r="X25">
        <v>1</v>
      </c>
      <c r="Z25" s="53" t="s">
        <v>2038</v>
      </c>
      <c r="AA25">
        <v>3</v>
      </c>
      <c r="AC25" s="15" t="s">
        <v>2091</v>
      </c>
      <c r="AF25" t="s">
        <v>2155</v>
      </c>
      <c r="AG25" t="s">
        <v>2156</v>
      </c>
      <c r="AJ25" t="s">
        <v>2157</v>
      </c>
      <c r="AK25" t="s">
        <v>2158</v>
      </c>
      <c r="AV25" t="s">
        <v>2159</v>
      </c>
    </row>
    <row r="26" spans="2:49">
      <c r="B26" s="57" t="s">
        <v>2160</v>
      </c>
      <c r="C26">
        <v>3</v>
      </c>
      <c r="Q26" t="s">
        <v>2161</v>
      </c>
      <c r="R26">
        <v>0</v>
      </c>
      <c r="T26" t="s">
        <v>2162</v>
      </c>
      <c r="U26">
        <v>2</v>
      </c>
      <c r="W26" t="s">
        <v>2163</v>
      </c>
      <c r="X26">
        <v>0</v>
      </c>
      <c r="Z26" s="53" t="s">
        <v>2052</v>
      </c>
      <c r="AA26">
        <v>1</v>
      </c>
      <c r="AC26" t="s">
        <v>2164</v>
      </c>
      <c r="AD26" t="s">
        <v>2042</v>
      </c>
      <c r="AF26" t="s">
        <v>2165</v>
      </c>
      <c r="AG26" t="s">
        <v>2166</v>
      </c>
      <c r="AJ26" t="s">
        <v>2167</v>
      </c>
      <c r="AK26" t="s">
        <v>2168</v>
      </c>
      <c r="AV26" t="s">
        <v>2169</v>
      </c>
    </row>
    <row r="27" spans="2:49">
      <c r="B27" t="s">
        <v>2170</v>
      </c>
      <c r="C27">
        <v>4</v>
      </c>
      <c r="Q27" s="54" t="s">
        <v>1960</v>
      </c>
      <c r="T27" t="s">
        <v>2171</v>
      </c>
      <c r="U27">
        <v>3</v>
      </c>
      <c r="W27" s="52" t="s">
        <v>2172</v>
      </c>
      <c r="Z27" s="53" t="s">
        <v>2066</v>
      </c>
      <c r="AA27">
        <v>0</v>
      </c>
      <c r="AC27" t="s">
        <v>2173</v>
      </c>
      <c r="AD27" t="s">
        <v>2057</v>
      </c>
      <c r="AF27" t="s">
        <v>2174</v>
      </c>
      <c r="AG27" t="s">
        <v>2175</v>
      </c>
    </row>
    <row r="28" spans="2:49">
      <c r="B28" s="15" t="s">
        <v>2176</v>
      </c>
      <c r="N28" s="15"/>
      <c r="Q28" s="53" t="s">
        <v>2177</v>
      </c>
      <c r="R28">
        <v>0</v>
      </c>
      <c r="T28" s="15" t="s">
        <v>2028</v>
      </c>
      <c r="W28" s="53" t="s">
        <v>2178</v>
      </c>
      <c r="X28">
        <v>3</v>
      </c>
      <c r="Z28" s="53" t="s">
        <v>2078</v>
      </c>
      <c r="AA28">
        <v>2</v>
      </c>
      <c r="AC28" s="15" t="s">
        <v>1998</v>
      </c>
      <c r="AF28" t="s">
        <v>2179</v>
      </c>
      <c r="AG28" t="s">
        <v>2180</v>
      </c>
    </row>
    <row r="29" spans="2:49">
      <c r="B29" t="s">
        <v>2181</v>
      </c>
      <c r="C29">
        <v>0</v>
      </c>
      <c r="Q29" s="53" t="s">
        <v>2182</v>
      </c>
      <c r="R29">
        <v>2</v>
      </c>
      <c r="T29" t="s">
        <v>2183</v>
      </c>
      <c r="U29">
        <v>2</v>
      </c>
      <c r="W29" s="53" t="s">
        <v>2184</v>
      </c>
      <c r="X29">
        <v>2</v>
      </c>
      <c r="Z29" t="s">
        <v>2090</v>
      </c>
      <c r="AA29">
        <v>3</v>
      </c>
      <c r="AC29" t="s">
        <v>2185</v>
      </c>
      <c r="AD29" t="s">
        <v>2042</v>
      </c>
      <c r="AF29" t="s">
        <v>2186</v>
      </c>
      <c r="AG29" t="s">
        <v>2187</v>
      </c>
    </row>
    <row r="30" spans="2:49">
      <c r="B30" t="s">
        <v>2188</v>
      </c>
      <c r="C30">
        <v>1</v>
      </c>
      <c r="Q30" s="54" t="s">
        <v>2189</v>
      </c>
      <c r="T30" s="53" t="s">
        <v>2190</v>
      </c>
      <c r="U30">
        <v>0</v>
      </c>
      <c r="W30" s="53" t="s">
        <v>2191</v>
      </c>
      <c r="X30">
        <v>1</v>
      </c>
      <c r="Z30" s="54" t="s">
        <v>2192</v>
      </c>
      <c r="AC30" t="s">
        <v>2193</v>
      </c>
      <c r="AD30" t="s">
        <v>2057</v>
      </c>
      <c r="AF30" t="s">
        <v>2194</v>
      </c>
      <c r="AG30" t="s">
        <v>2195</v>
      </c>
    </row>
    <row r="31" spans="2:49">
      <c r="B31" t="s">
        <v>2196</v>
      </c>
      <c r="C31">
        <v>2</v>
      </c>
      <c r="Q31" s="53" t="s">
        <v>2094</v>
      </c>
      <c r="R31">
        <v>3</v>
      </c>
      <c r="T31" s="53" t="s">
        <v>2197</v>
      </c>
      <c r="U31">
        <v>1</v>
      </c>
      <c r="W31" s="53" t="s">
        <v>2198</v>
      </c>
      <c r="X31">
        <v>0</v>
      </c>
      <c r="Z31" s="53" t="s">
        <v>2199</v>
      </c>
      <c r="AA31">
        <v>3</v>
      </c>
      <c r="AF31" s="15" t="s">
        <v>2200</v>
      </c>
      <c r="AG31" s="15" t="s">
        <v>2201</v>
      </c>
    </row>
    <row r="32" spans="2:49">
      <c r="B32" t="s">
        <v>2202</v>
      </c>
      <c r="C32">
        <v>3</v>
      </c>
      <c r="Q32" s="53" t="s">
        <v>2203</v>
      </c>
      <c r="R32">
        <v>1</v>
      </c>
      <c r="T32" s="53" t="s">
        <v>2204</v>
      </c>
      <c r="U32">
        <v>2</v>
      </c>
      <c r="W32" t="s">
        <v>2079</v>
      </c>
      <c r="X32">
        <v>2</v>
      </c>
      <c r="Z32" s="53" t="s">
        <v>2205</v>
      </c>
      <c r="AA32">
        <v>1</v>
      </c>
      <c r="AF32" t="s">
        <v>2206</v>
      </c>
      <c r="AG32" t="s">
        <v>2207</v>
      </c>
    </row>
    <row r="33" spans="2:33">
      <c r="B33" t="s">
        <v>2208</v>
      </c>
      <c r="C33">
        <v>4</v>
      </c>
      <c r="Q33" s="53" t="s">
        <v>2209</v>
      </c>
      <c r="R33">
        <v>0</v>
      </c>
      <c r="T33" t="s">
        <v>2210</v>
      </c>
      <c r="U33">
        <v>3</v>
      </c>
      <c r="W33" s="15" t="s">
        <v>2091</v>
      </c>
      <c r="Z33" s="53" t="s">
        <v>2211</v>
      </c>
      <c r="AA33">
        <v>0</v>
      </c>
      <c r="AF33" t="s">
        <v>2212</v>
      </c>
      <c r="AG33" t="s">
        <v>2213</v>
      </c>
    </row>
    <row r="34" spans="2:33">
      <c r="B34" s="15" t="s">
        <v>2214</v>
      </c>
      <c r="Q34" s="53" t="s">
        <v>2215</v>
      </c>
      <c r="R34">
        <v>1</v>
      </c>
      <c r="T34" s="54" t="s">
        <v>2189</v>
      </c>
      <c r="W34" s="53" t="s">
        <v>2216</v>
      </c>
      <c r="X34">
        <v>3</v>
      </c>
      <c r="Z34" s="53" t="s">
        <v>2217</v>
      </c>
      <c r="AA34">
        <v>1</v>
      </c>
      <c r="AF34" s="15" t="s">
        <v>2218</v>
      </c>
      <c r="AG34" s="15" t="s">
        <v>2219</v>
      </c>
    </row>
    <row r="35" spans="2:33">
      <c r="B35" t="s">
        <v>2220</v>
      </c>
      <c r="C35">
        <v>0</v>
      </c>
      <c r="Q35" t="s">
        <v>2221</v>
      </c>
      <c r="R35">
        <v>2</v>
      </c>
      <c r="T35" s="53" t="s">
        <v>2222</v>
      </c>
      <c r="U35">
        <v>2</v>
      </c>
      <c r="W35" s="53" t="s">
        <v>2223</v>
      </c>
      <c r="X35">
        <v>2</v>
      </c>
      <c r="Z35" t="s">
        <v>2224</v>
      </c>
      <c r="AA35">
        <v>2</v>
      </c>
      <c r="AF35" t="s">
        <v>2225</v>
      </c>
      <c r="AG35" t="s">
        <v>2226</v>
      </c>
    </row>
    <row r="36" spans="2:33">
      <c r="B36" t="s">
        <v>2227</v>
      </c>
      <c r="C36">
        <v>1</v>
      </c>
      <c r="Q36" s="52" t="s">
        <v>2018</v>
      </c>
      <c r="T36" s="53" t="s">
        <v>2228</v>
      </c>
      <c r="U36">
        <v>0</v>
      </c>
      <c r="W36" s="53" t="s">
        <v>2229</v>
      </c>
      <c r="X36">
        <v>1</v>
      </c>
      <c r="Z36" s="52" t="s">
        <v>2018</v>
      </c>
      <c r="AF36" t="s">
        <v>2230</v>
      </c>
      <c r="AG36" t="s">
        <v>2231</v>
      </c>
    </row>
    <row r="37" spans="2:33">
      <c r="B37" t="s">
        <v>2232</v>
      </c>
      <c r="C37">
        <v>2</v>
      </c>
      <c r="Q37" s="53" t="s">
        <v>2233</v>
      </c>
      <c r="R37">
        <v>3</v>
      </c>
      <c r="T37" t="s">
        <v>2234</v>
      </c>
      <c r="U37">
        <v>2</v>
      </c>
      <c r="W37" s="53" t="s">
        <v>2235</v>
      </c>
      <c r="X37">
        <v>0</v>
      </c>
      <c r="Z37" s="53" t="s">
        <v>2082</v>
      </c>
      <c r="AA37">
        <v>3</v>
      </c>
      <c r="AF37" t="s">
        <v>2236</v>
      </c>
      <c r="AG37" t="s">
        <v>2237</v>
      </c>
    </row>
    <row r="38" spans="2:33">
      <c r="B38" t="s">
        <v>2238</v>
      </c>
      <c r="C38">
        <v>3</v>
      </c>
      <c r="Q38" s="53" t="s">
        <v>2239</v>
      </c>
      <c r="R38">
        <v>2</v>
      </c>
      <c r="T38" s="54" t="s">
        <v>1983</v>
      </c>
      <c r="W38" s="53" t="s">
        <v>2240</v>
      </c>
      <c r="X38">
        <v>1</v>
      </c>
      <c r="Z38" s="53" t="s">
        <v>2239</v>
      </c>
      <c r="AA38">
        <v>2</v>
      </c>
      <c r="AF38" t="s">
        <v>2241</v>
      </c>
      <c r="AG38" t="s">
        <v>2242</v>
      </c>
    </row>
    <row r="39" spans="2:33">
      <c r="B39" t="s">
        <v>2243</v>
      </c>
      <c r="C39">
        <v>4</v>
      </c>
      <c r="Q39" s="53" t="s">
        <v>2153</v>
      </c>
      <c r="R39">
        <v>1</v>
      </c>
      <c r="T39" s="53" t="s">
        <v>2244</v>
      </c>
      <c r="U39">
        <v>0</v>
      </c>
      <c r="W39" s="53" t="s">
        <v>2245</v>
      </c>
      <c r="X39">
        <v>2</v>
      </c>
      <c r="Z39" s="53" t="s">
        <v>2153</v>
      </c>
      <c r="AA39">
        <v>1</v>
      </c>
      <c r="AF39" s="15" t="s">
        <v>2246</v>
      </c>
      <c r="AG39" s="15" t="s">
        <v>2247</v>
      </c>
    </row>
    <row r="40" spans="2:33">
      <c r="B40" s="15" t="s">
        <v>2248</v>
      </c>
      <c r="Q40" s="53" t="s">
        <v>2249</v>
      </c>
      <c r="R40">
        <v>0</v>
      </c>
      <c r="T40" s="53" t="s">
        <v>2250</v>
      </c>
      <c r="U40">
        <v>1</v>
      </c>
      <c r="W40" t="s">
        <v>2171</v>
      </c>
      <c r="X40">
        <v>3</v>
      </c>
      <c r="Z40" s="53" t="s">
        <v>2251</v>
      </c>
      <c r="AA40">
        <v>0</v>
      </c>
      <c r="AF40" t="s">
        <v>2252</v>
      </c>
      <c r="AG40" t="s">
        <v>2253</v>
      </c>
    </row>
    <row r="41" spans="2:33">
      <c r="B41" t="s">
        <v>2254</v>
      </c>
      <c r="C41">
        <v>0</v>
      </c>
      <c r="Q41" t="s">
        <v>2255</v>
      </c>
      <c r="R41">
        <v>3</v>
      </c>
      <c r="T41" s="53" t="s">
        <v>2256</v>
      </c>
      <c r="U41">
        <v>2</v>
      </c>
      <c r="W41" s="54" t="s">
        <v>1983</v>
      </c>
      <c r="Z41" t="s">
        <v>2257</v>
      </c>
      <c r="AA41">
        <v>1</v>
      </c>
      <c r="AF41" t="s">
        <v>2258</v>
      </c>
      <c r="AG41" t="s">
        <v>2259</v>
      </c>
    </row>
    <row r="42" spans="2:33">
      <c r="B42" t="s">
        <v>2260</v>
      </c>
      <c r="C42">
        <v>1</v>
      </c>
      <c r="Q42" s="15" t="s">
        <v>2091</v>
      </c>
      <c r="T42" s="53" t="s">
        <v>2261</v>
      </c>
      <c r="U42">
        <v>3</v>
      </c>
      <c r="W42" s="53" t="s">
        <v>2244</v>
      </c>
      <c r="X42">
        <v>0</v>
      </c>
      <c r="Z42" s="54" t="s">
        <v>2262</v>
      </c>
      <c r="AF42" t="s">
        <v>2263</v>
      </c>
      <c r="AG42" t="s">
        <v>2264</v>
      </c>
    </row>
    <row r="43" spans="2:33">
      <c r="B43" t="s">
        <v>2265</v>
      </c>
      <c r="C43">
        <v>2</v>
      </c>
      <c r="Q43" t="s">
        <v>2055</v>
      </c>
      <c r="R43">
        <v>3</v>
      </c>
      <c r="T43" s="53"/>
      <c r="W43" s="53" t="s">
        <v>2128</v>
      </c>
      <c r="X43">
        <v>1</v>
      </c>
      <c r="Z43" s="53" t="s">
        <v>2118</v>
      </c>
      <c r="AA43">
        <v>3</v>
      </c>
      <c r="AF43" t="s">
        <v>2266</v>
      </c>
      <c r="AG43" t="s">
        <v>2267</v>
      </c>
    </row>
    <row r="44" spans="2:33">
      <c r="B44" t="s">
        <v>2268</v>
      </c>
      <c r="C44">
        <v>3</v>
      </c>
      <c r="Q44" t="s">
        <v>2069</v>
      </c>
      <c r="R44">
        <v>1</v>
      </c>
      <c r="T44" s="53"/>
      <c r="W44" s="53" t="s">
        <v>1382</v>
      </c>
      <c r="X44">
        <v>2</v>
      </c>
      <c r="Z44" s="53" t="s">
        <v>2269</v>
      </c>
      <c r="AA44">
        <v>2</v>
      </c>
      <c r="AF44" s="15" t="s">
        <v>2270</v>
      </c>
      <c r="AG44" s="15" t="s">
        <v>2271</v>
      </c>
    </row>
    <row r="45" spans="2:33">
      <c r="B45" t="s">
        <v>2272</v>
      </c>
      <c r="C45">
        <v>4</v>
      </c>
      <c r="Q45" t="s">
        <v>2081</v>
      </c>
      <c r="R45">
        <v>0</v>
      </c>
      <c r="T45" s="53"/>
      <c r="W45" s="53" t="s">
        <v>2273</v>
      </c>
      <c r="X45">
        <v>3</v>
      </c>
      <c r="Z45" s="53" t="s">
        <v>2152</v>
      </c>
      <c r="AA45">
        <v>1</v>
      </c>
      <c r="AF45" t="s">
        <v>2274</v>
      </c>
      <c r="AG45" t="s">
        <v>2275</v>
      </c>
    </row>
    <row r="46" spans="2:33">
      <c r="B46" s="15" t="s">
        <v>2276</v>
      </c>
      <c r="Q46" t="s">
        <v>2093</v>
      </c>
      <c r="R46">
        <v>1</v>
      </c>
      <c r="T46" s="53"/>
      <c r="W46" s="53"/>
      <c r="Z46" t="s">
        <v>2161</v>
      </c>
      <c r="AA46">
        <v>0</v>
      </c>
      <c r="AF46" t="s">
        <v>2277</v>
      </c>
      <c r="AG46" t="s">
        <v>2278</v>
      </c>
    </row>
    <row r="47" spans="2:33">
      <c r="B47" t="s">
        <v>2220</v>
      </c>
      <c r="C47">
        <v>0</v>
      </c>
      <c r="Q47" t="s">
        <v>2279</v>
      </c>
      <c r="R47">
        <v>2</v>
      </c>
      <c r="T47" s="53"/>
      <c r="W47" s="53"/>
      <c r="Z47" s="54" t="s">
        <v>1997</v>
      </c>
      <c r="AF47" t="s">
        <v>2280</v>
      </c>
      <c r="AG47" t="s">
        <v>2281</v>
      </c>
    </row>
    <row r="48" spans="2:33">
      <c r="B48" t="s">
        <v>2227</v>
      </c>
      <c r="C48">
        <v>1</v>
      </c>
      <c r="Q48" t="s">
        <v>2120</v>
      </c>
      <c r="R48">
        <v>3</v>
      </c>
      <c r="T48" s="53"/>
      <c r="W48" s="53"/>
      <c r="Z48" s="53" t="s">
        <v>2282</v>
      </c>
      <c r="AA48">
        <v>0</v>
      </c>
      <c r="AF48" t="s">
        <v>2283</v>
      </c>
      <c r="AG48" t="s">
        <v>2284</v>
      </c>
    </row>
    <row r="49" spans="2:33">
      <c r="B49" t="s">
        <v>2285</v>
      </c>
      <c r="C49">
        <v>2</v>
      </c>
      <c r="Q49" s="54" t="s">
        <v>1983</v>
      </c>
      <c r="W49" s="53"/>
      <c r="Z49" s="53" t="s">
        <v>2286</v>
      </c>
      <c r="AA49">
        <v>3</v>
      </c>
      <c r="AF49" t="s">
        <v>2287</v>
      </c>
      <c r="AG49" t="s">
        <v>2288</v>
      </c>
    </row>
    <row r="50" spans="2:33">
      <c r="B50" t="s">
        <v>2289</v>
      </c>
      <c r="C50">
        <v>3</v>
      </c>
      <c r="Q50" t="s">
        <v>2290</v>
      </c>
      <c r="R50">
        <v>0</v>
      </c>
      <c r="W50" s="53"/>
      <c r="Z50" s="54" t="s">
        <v>1983</v>
      </c>
      <c r="AF50" t="s">
        <v>2291</v>
      </c>
      <c r="AG50" t="s">
        <v>2292</v>
      </c>
    </row>
    <row r="51" spans="2:33">
      <c r="B51" t="s">
        <v>2293</v>
      </c>
      <c r="C51">
        <v>4</v>
      </c>
      <c r="Q51" t="s">
        <v>2294</v>
      </c>
      <c r="R51">
        <v>3</v>
      </c>
      <c r="Z51" t="s">
        <v>2290</v>
      </c>
      <c r="AA51">
        <v>0</v>
      </c>
      <c r="AF51" t="s">
        <v>2295</v>
      </c>
      <c r="AG51" t="s">
        <v>2296</v>
      </c>
    </row>
    <row r="52" spans="2:33">
      <c r="Z52" t="s">
        <v>2294</v>
      </c>
      <c r="AA52">
        <v>3</v>
      </c>
      <c r="AF52" s="15" t="s">
        <v>2297</v>
      </c>
      <c r="AG52" s="15" t="s">
        <v>2298</v>
      </c>
    </row>
    <row r="53" spans="2:33">
      <c r="AF53" t="s">
        <v>185</v>
      </c>
      <c r="AG53" t="s">
        <v>2299</v>
      </c>
    </row>
    <row r="54" spans="2:33">
      <c r="AF54" t="s">
        <v>186</v>
      </c>
      <c r="AG54" t="s">
        <v>2300</v>
      </c>
    </row>
    <row r="55" spans="2:33">
      <c r="AF55" t="s">
        <v>187</v>
      </c>
      <c r="AG55" t="s">
        <v>2301</v>
      </c>
    </row>
    <row r="56" spans="2:33">
      <c r="AF56" t="s">
        <v>188</v>
      </c>
      <c r="AG56" t="s">
        <v>2302</v>
      </c>
    </row>
    <row r="57" spans="2:33">
      <c r="AF57" t="s">
        <v>189</v>
      </c>
      <c r="AG57" t="s">
        <v>2303</v>
      </c>
    </row>
    <row r="58" spans="2:33">
      <c r="AF58" t="s">
        <v>190</v>
      </c>
      <c r="AG58" t="s">
        <v>2304</v>
      </c>
    </row>
    <row r="59" spans="2:33">
      <c r="AF59" t="s">
        <v>191</v>
      </c>
      <c r="AG59" t="s">
        <v>2305</v>
      </c>
    </row>
    <row r="60" spans="2:33">
      <c r="AF60" t="s">
        <v>192</v>
      </c>
      <c r="AG60" t="s">
        <v>2306</v>
      </c>
    </row>
  </sheetData>
  <mergeCells count="28">
    <mergeCell ref="B1:AD1"/>
    <mergeCell ref="AF1:AT1"/>
    <mergeCell ref="B5:C5"/>
    <mergeCell ref="F5:H5"/>
    <mergeCell ref="K5:L5"/>
    <mergeCell ref="N5:O5"/>
    <mergeCell ref="Q5:R5"/>
    <mergeCell ref="T5:U5"/>
    <mergeCell ref="W5:X5"/>
    <mergeCell ref="Z5:AA5"/>
    <mergeCell ref="AC5:AD5"/>
    <mergeCell ref="AF5:AH5"/>
    <mergeCell ref="AJ5:AM5"/>
    <mergeCell ref="B6:C6"/>
    <mergeCell ref="F6:H6"/>
    <mergeCell ref="K6:L6"/>
    <mergeCell ref="Q6:R6"/>
    <mergeCell ref="T6:U6"/>
    <mergeCell ref="W6:X6"/>
    <mergeCell ref="Z6:AA6"/>
    <mergeCell ref="F8:F11"/>
    <mergeCell ref="AC6:AD6"/>
    <mergeCell ref="K7:L7"/>
    <mergeCell ref="Q7:R7"/>
    <mergeCell ref="T7:U7"/>
    <mergeCell ref="W7:X7"/>
    <mergeCell ref="Z7:AA7"/>
    <mergeCell ref="AC7:AD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Admisson</vt:lpstr>
      <vt:lpstr>ED</vt:lpstr>
      <vt:lpstr>Daily</vt:lpstr>
      <vt:lpstr>Discharge</vt:lpstr>
      <vt:lpstr>PostDischarge</vt:lpstr>
      <vt:lpstr>Cardiac</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Kimball, Madison</dc:creator>
  <cp:lastModifiedBy>chenhao</cp:lastModifiedBy>
  <dcterms:created xsi:type="dcterms:W3CDTF">2019-10-30T16:28:05Z</dcterms:created>
  <dcterms:modified xsi:type="dcterms:W3CDTF">2026-02-20T14:29:13Z</dcterms:modified>
</cp:coreProperties>
</file>